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207"/>
  <workbookPr/>
  <mc:AlternateContent xmlns:mc="http://schemas.openxmlformats.org/markup-compatibility/2006">
    <mc:Choice Requires="x15">
      <x15ac:absPath xmlns:x15ac="http://schemas.microsoft.com/office/spreadsheetml/2010/11/ac" url="/Users/taylorpeat/Workspace/tl-course-two/hockey-sched/db/"/>
    </mc:Choice>
  </mc:AlternateContent>
  <bookViews>
    <workbookView xWindow="0" yWindow="460" windowWidth="28800" windowHeight="15940"/>
  </bookViews>
  <sheets>
    <sheet name="ALL SKATERS" sheetId="2" r:id="rId1"/>
    <sheet name="C" sheetId="9" r:id="rId2"/>
    <sheet name="LW" sheetId="10" r:id="rId3"/>
    <sheet name="RW" sheetId="11" r:id="rId4"/>
    <sheet name="D" sheetId="12" r:id="rId5"/>
    <sheet name="D2" sheetId="13" r:id="rId6"/>
    <sheet name="Raw Stats" sheetId="1" r:id="rId7"/>
    <sheet name="Value Calculations" sheetId="3" r:id="rId8"/>
    <sheet name="Previous Season League Stats" sheetId="4" r:id="rId9"/>
    <sheet name="Sheet6" sheetId="6" r:id="rId10"/>
    <sheet name="Sheet2" sheetId="8" r:id="rId11"/>
  </sheets>
  <externalReferences>
    <externalReference r:id="rId12"/>
  </externalReferences>
  <definedNames>
    <definedName name="_xlnm._FilterDatabase" localSheetId="0" hidden="1">'ALL SKATERS'!$A$2:$H$2</definedName>
    <definedName name="_xlnm._FilterDatabase" localSheetId="1" hidden="1">'C'!$A$1:$A$107</definedName>
    <definedName name="_xlnm._FilterDatabase" localSheetId="4" hidden="1">D!$A$1:$A$105</definedName>
    <definedName name="_xlnm._FilterDatabase" localSheetId="5" hidden="1">'D2'!$A$2:$H$2</definedName>
    <definedName name="_xlnm._FilterDatabase" localSheetId="2" hidden="1">LW!$A$1:$A$104</definedName>
    <definedName name="_xlnm._FilterDatabase" localSheetId="3" hidden="1">RW!$A$1:$V$100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03" i="13" l="1"/>
  <c r="C103" i="13"/>
  <c r="D103" i="13"/>
  <c r="E103" i="13"/>
  <c r="F103" i="13"/>
  <c r="G103" i="13"/>
  <c r="H103" i="13"/>
  <c r="BR25" i="2"/>
  <c r="BS25" i="2"/>
  <c r="J25" i="2"/>
  <c r="BT25" i="2"/>
  <c r="K25" i="2"/>
  <c r="BU25" i="2"/>
  <c r="L25" i="2"/>
  <c r="BV25" i="2"/>
  <c r="M25" i="2"/>
  <c r="BW25" i="2"/>
  <c r="N25" i="2"/>
  <c r="BX25" i="2"/>
  <c r="O25" i="2"/>
  <c r="BY25" i="2"/>
  <c r="P25" i="2"/>
  <c r="BZ25" i="2"/>
  <c r="Q25" i="2"/>
  <c r="CA25" i="2"/>
  <c r="R25" i="2"/>
  <c r="CB25" i="2"/>
  <c r="S25" i="2"/>
  <c r="CC25" i="2"/>
  <c r="T25" i="2"/>
  <c r="BR29" i="2"/>
  <c r="BS29" i="2"/>
  <c r="J29" i="2"/>
  <c r="BT29" i="2"/>
  <c r="K29" i="2"/>
  <c r="BU29" i="2"/>
  <c r="L29" i="2"/>
  <c r="BV29" i="2"/>
  <c r="M29" i="2"/>
  <c r="BW29" i="2"/>
  <c r="N29" i="2"/>
  <c r="BX29" i="2"/>
  <c r="O29" i="2"/>
  <c r="BY29" i="2"/>
  <c r="P29" i="2"/>
  <c r="BZ29" i="2"/>
  <c r="Q29" i="2"/>
  <c r="CA29" i="2"/>
  <c r="R29" i="2"/>
  <c r="CB29" i="2"/>
  <c r="S29" i="2"/>
  <c r="CC29" i="2"/>
  <c r="T29" i="2"/>
  <c r="C25" i="2"/>
  <c r="C6" i="13"/>
  <c r="CF25" i="2"/>
  <c r="V25" i="2"/>
  <c r="CG25" i="2"/>
  <c r="W25" i="2"/>
  <c r="CH25" i="2"/>
  <c r="X25" i="2"/>
  <c r="CI25" i="2"/>
  <c r="Y25" i="2"/>
  <c r="CJ25" i="2"/>
  <c r="Z25" i="2"/>
  <c r="CK25" i="2"/>
  <c r="AA25" i="2"/>
  <c r="CL25" i="2"/>
  <c r="AB25" i="2"/>
  <c r="CM25" i="2"/>
  <c r="AC25" i="2"/>
  <c r="CN25" i="2"/>
  <c r="AD25" i="2"/>
  <c r="CO25" i="2"/>
  <c r="AE25" i="2"/>
  <c r="CP25" i="2"/>
  <c r="AF25" i="2"/>
  <c r="CE25" i="2"/>
  <c r="CF29" i="2"/>
  <c r="V29" i="2"/>
  <c r="CG29" i="2"/>
  <c r="W29" i="2"/>
  <c r="CH29" i="2"/>
  <c r="X29" i="2"/>
  <c r="CI29" i="2"/>
  <c r="Y29" i="2"/>
  <c r="CJ29" i="2"/>
  <c r="Z29" i="2"/>
  <c r="CK29" i="2"/>
  <c r="AA29" i="2"/>
  <c r="CL29" i="2"/>
  <c r="AB29" i="2"/>
  <c r="CM29" i="2"/>
  <c r="AC29" i="2"/>
  <c r="CN29" i="2"/>
  <c r="AD29" i="2"/>
  <c r="CO29" i="2"/>
  <c r="AE29" i="2"/>
  <c r="CP29" i="2"/>
  <c r="AF29" i="2"/>
  <c r="CE29" i="2"/>
  <c r="D25" i="2"/>
  <c r="D6" i="13"/>
  <c r="CS25" i="2"/>
  <c r="AH25" i="2"/>
  <c r="CT25" i="2"/>
  <c r="AI25" i="2"/>
  <c r="CU25" i="2"/>
  <c r="AJ25" i="2"/>
  <c r="CV25" i="2"/>
  <c r="AK25" i="2"/>
  <c r="CW25" i="2"/>
  <c r="AL25" i="2"/>
  <c r="CX25" i="2"/>
  <c r="AM25" i="2"/>
  <c r="CY25" i="2"/>
  <c r="AN25" i="2"/>
  <c r="CZ25" i="2"/>
  <c r="AO25" i="2"/>
  <c r="DA25" i="2"/>
  <c r="AP25" i="2"/>
  <c r="DB25" i="2"/>
  <c r="AQ25" i="2"/>
  <c r="DC25" i="2"/>
  <c r="AR25" i="2"/>
  <c r="CR25" i="2"/>
  <c r="CS29" i="2"/>
  <c r="AH29" i="2"/>
  <c r="CT29" i="2"/>
  <c r="AI29" i="2"/>
  <c r="CU29" i="2"/>
  <c r="AJ29" i="2"/>
  <c r="CV29" i="2"/>
  <c r="AK29" i="2"/>
  <c r="CW29" i="2"/>
  <c r="AL29" i="2"/>
  <c r="CX29" i="2"/>
  <c r="AM29" i="2"/>
  <c r="CY29" i="2"/>
  <c r="AN29" i="2"/>
  <c r="CZ29" i="2"/>
  <c r="AO29" i="2"/>
  <c r="DA29" i="2"/>
  <c r="AP29" i="2"/>
  <c r="DB29" i="2"/>
  <c r="AQ29" i="2"/>
  <c r="DC29" i="2"/>
  <c r="AR29" i="2"/>
  <c r="CR29" i="2"/>
  <c r="E25" i="2"/>
  <c r="E6" i="13"/>
  <c r="DF25" i="2"/>
  <c r="AT25" i="2"/>
  <c r="DG25" i="2"/>
  <c r="AU25" i="2"/>
  <c r="DH25" i="2"/>
  <c r="AV25" i="2"/>
  <c r="DI25" i="2"/>
  <c r="AW25" i="2"/>
  <c r="DJ25" i="2"/>
  <c r="AX25" i="2"/>
  <c r="DK25" i="2"/>
  <c r="AY25" i="2"/>
  <c r="DL25" i="2"/>
  <c r="AZ25" i="2"/>
  <c r="DM25" i="2"/>
  <c r="BA25" i="2"/>
  <c r="DN25" i="2"/>
  <c r="BB25" i="2"/>
  <c r="DO25" i="2"/>
  <c r="BC25" i="2"/>
  <c r="DP25" i="2"/>
  <c r="BD25" i="2"/>
  <c r="DE25" i="2"/>
  <c r="DF29" i="2"/>
  <c r="AT29" i="2"/>
  <c r="DG29" i="2"/>
  <c r="AU29" i="2"/>
  <c r="DH29" i="2"/>
  <c r="AV29" i="2"/>
  <c r="DI29" i="2"/>
  <c r="AW29" i="2"/>
  <c r="DJ29" i="2"/>
  <c r="AX29" i="2"/>
  <c r="DK29" i="2"/>
  <c r="AY29" i="2"/>
  <c r="DL29" i="2"/>
  <c r="AZ29" i="2"/>
  <c r="DM29" i="2"/>
  <c r="BA29" i="2"/>
  <c r="DN29" i="2"/>
  <c r="BB29" i="2"/>
  <c r="DO29" i="2"/>
  <c r="BC29" i="2"/>
  <c r="DP29" i="2"/>
  <c r="BD29" i="2"/>
  <c r="DE29" i="2"/>
  <c r="F25" i="2"/>
  <c r="F6" i="13"/>
  <c r="DS25" i="2"/>
  <c r="BF25" i="2"/>
  <c r="DT25" i="2"/>
  <c r="BG25" i="2"/>
  <c r="DU25" i="2"/>
  <c r="BH25" i="2"/>
  <c r="DV25" i="2"/>
  <c r="BI25" i="2"/>
  <c r="DW25" i="2"/>
  <c r="BJ25" i="2"/>
  <c r="DX25" i="2"/>
  <c r="BK25" i="2"/>
  <c r="DY25" i="2"/>
  <c r="BL25" i="2"/>
  <c r="DZ25" i="2"/>
  <c r="BM25" i="2"/>
  <c r="EA25" i="2"/>
  <c r="BN25" i="2"/>
  <c r="EB25" i="2"/>
  <c r="BO25" i="2"/>
  <c r="EC25" i="2"/>
  <c r="BP25" i="2"/>
  <c r="DR25" i="2"/>
  <c r="DS29" i="2"/>
  <c r="BF29" i="2"/>
  <c r="DT29" i="2"/>
  <c r="BG29" i="2"/>
  <c r="DU29" i="2"/>
  <c r="BH29" i="2"/>
  <c r="DV29" i="2"/>
  <c r="BI29" i="2"/>
  <c r="DW29" i="2"/>
  <c r="BJ29" i="2"/>
  <c r="DX29" i="2"/>
  <c r="BK29" i="2"/>
  <c r="DY29" i="2"/>
  <c r="BL29" i="2"/>
  <c r="DZ29" i="2"/>
  <c r="BM29" i="2"/>
  <c r="EA29" i="2"/>
  <c r="BN29" i="2"/>
  <c r="EB29" i="2"/>
  <c r="BO29" i="2"/>
  <c r="EC29" i="2"/>
  <c r="BP29" i="2"/>
  <c r="DR29" i="2"/>
  <c r="G25" i="2"/>
  <c r="G6" i="13"/>
  <c r="H6" i="13"/>
  <c r="BR24" i="2"/>
  <c r="BS24" i="2"/>
  <c r="J24" i="2"/>
  <c r="BT24" i="2"/>
  <c r="K24" i="2"/>
  <c r="BU24" i="2"/>
  <c r="L24" i="2"/>
  <c r="BV24" i="2"/>
  <c r="M24" i="2"/>
  <c r="BW24" i="2"/>
  <c r="N24" i="2"/>
  <c r="BX24" i="2"/>
  <c r="O24" i="2"/>
  <c r="BY24" i="2"/>
  <c r="P24" i="2"/>
  <c r="BZ24" i="2"/>
  <c r="Q24" i="2"/>
  <c r="CA24" i="2"/>
  <c r="R24" i="2"/>
  <c r="CB24" i="2"/>
  <c r="S24" i="2"/>
  <c r="CC24" i="2"/>
  <c r="T24" i="2"/>
  <c r="BR16" i="2"/>
  <c r="BS16" i="2"/>
  <c r="J16" i="2"/>
  <c r="BT16" i="2"/>
  <c r="K16" i="2"/>
  <c r="BU16" i="2"/>
  <c r="L16" i="2"/>
  <c r="BV16" i="2"/>
  <c r="M16" i="2"/>
  <c r="BW16" i="2"/>
  <c r="N16" i="2"/>
  <c r="BX16" i="2"/>
  <c r="O16" i="2"/>
  <c r="BY16" i="2"/>
  <c r="P16" i="2"/>
  <c r="BZ16" i="2"/>
  <c r="Q16" i="2"/>
  <c r="CA16" i="2"/>
  <c r="R16" i="2"/>
  <c r="CB16" i="2"/>
  <c r="S16" i="2"/>
  <c r="CC16" i="2"/>
  <c r="T16" i="2"/>
  <c r="C24" i="2"/>
  <c r="C7" i="13"/>
  <c r="CF24" i="2"/>
  <c r="V24" i="2"/>
  <c r="CG24" i="2"/>
  <c r="W24" i="2"/>
  <c r="CH24" i="2"/>
  <c r="X24" i="2"/>
  <c r="CI24" i="2"/>
  <c r="Y24" i="2"/>
  <c r="CJ24" i="2"/>
  <c r="Z24" i="2"/>
  <c r="CK24" i="2"/>
  <c r="AA24" i="2"/>
  <c r="CL24" i="2"/>
  <c r="AB24" i="2"/>
  <c r="CM24" i="2"/>
  <c r="AC24" i="2"/>
  <c r="CN24" i="2"/>
  <c r="AD24" i="2"/>
  <c r="CO24" i="2"/>
  <c r="AE24" i="2"/>
  <c r="CP24" i="2"/>
  <c r="AF24" i="2"/>
  <c r="CE24" i="2"/>
  <c r="CF16" i="2"/>
  <c r="V16" i="2"/>
  <c r="CG16" i="2"/>
  <c r="W16" i="2"/>
  <c r="CH16" i="2"/>
  <c r="X16" i="2"/>
  <c r="CI16" i="2"/>
  <c r="Y16" i="2"/>
  <c r="CJ16" i="2"/>
  <c r="Z16" i="2"/>
  <c r="CK16" i="2"/>
  <c r="AA16" i="2"/>
  <c r="CL16" i="2"/>
  <c r="AB16" i="2"/>
  <c r="CM16" i="2"/>
  <c r="AC16" i="2"/>
  <c r="CN16" i="2"/>
  <c r="AD16" i="2"/>
  <c r="CO16" i="2"/>
  <c r="AE16" i="2"/>
  <c r="CP16" i="2"/>
  <c r="AF16" i="2"/>
  <c r="CE16" i="2"/>
  <c r="D24" i="2"/>
  <c r="D7" i="13"/>
  <c r="CS24" i="2"/>
  <c r="AH24" i="2"/>
  <c r="CT24" i="2"/>
  <c r="AI24" i="2"/>
  <c r="CU24" i="2"/>
  <c r="AJ24" i="2"/>
  <c r="CV24" i="2"/>
  <c r="AK24" i="2"/>
  <c r="CW24" i="2"/>
  <c r="AL24" i="2"/>
  <c r="CX24" i="2"/>
  <c r="AM24" i="2"/>
  <c r="CY24" i="2"/>
  <c r="AN24" i="2"/>
  <c r="CZ24" i="2"/>
  <c r="AO24" i="2"/>
  <c r="DA24" i="2"/>
  <c r="AP24" i="2"/>
  <c r="DB24" i="2"/>
  <c r="AQ24" i="2"/>
  <c r="DC24" i="2"/>
  <c r="AR24" i="2"/>
  <c r="CR24" i="2"/>
  <c r="CS16" i="2"/>
  <c r="AH16" i="2"/>
  <c r="CT16" i="2"/>
  <c r="AI16" i="2"/>
  <c r="CU16" i="2"/>
  <c r="AJ16" i="2"/>
  <c r="CV16" i="2"/>
  <c r="AK16" i="2"/>
  <c r="CW16" i="2"/>
  <c r="AL16" i="2"/>
  <c r="CX16" i="2"/>
  <c r="AM16" i="2"/>
  <c r="CY16" i="2"/>
  <c r="AN16" i="2"/>
  <c r="CZ16" i="2"/>
  <c r="AO16" i="2"/>
  <c r="DA16" i="2"/>
  <c r="AP16" i="2"/>
  <c r="DB16" i="2"/>
  <c r="AQ16" i="2"/>
  <c r="DC16" i="2"/>
  <c r="AR16" i="2"/>
  <c r="CR16" i="2"/>
  <c r="E24" i="2"/>
  <c r="E7" i="13"/>
  <c r="DF24" i="2"/>
  <c r="AT24" i="2"/>
  <c r="DG24" i="2"/>
  <c r="AU24" i="2"/>
  <c r="DH24" i="2"/>
  <c r="AV24" i="2"/>
  <c r="DI24" i="2"/>
  <c r="AW24" i="2"/>
  <c r="DJ24" i="2"/>
  <c r="AX24" i="2"/>
  <c r="DK24" i="2"/>
  <c r="AY24" i="2"/>
  <c r="DL24" i="2"/>
  <c r="AZ24" i="2"/>
  <c r="DM24" i="2"/>
  <c r="BA24" i="2"/>
  <c r="DN24" i="2"/>
  <c r="BB24" i="2"/>
  <c r="DO24" i="2"/>
  <c r="BC24" i="2"/>
  <c r="DP24" i="2"/>
  <c r="BD24" i="2"/>
  <c r="DE24" i="2"/>
  <c r="DF16" i="2"/>
  <c r="AT16" i="2"/>
  <c r="DG16" i="2"/>
  <c r="AU16" i="2"/>
  <c r="DH16" i="2"/>
  <c r="AV16" i="2"/>
  <c r="DI16" i="2"/>
  <c r="AW16" i="2"/>
  <c r="DJ16" i="2"/>
  <c r="AX16" i="2"/>
  <c r="DK16" i="2"/>
  <c r="AY16" i="2"/>
  <c r="DL16" i="2"/>
  <c r="AZ16" i="2"/>
  <c r="DM16" i="2"/>
  <c r="BA16" i="2"/>
  <c r="DN16" i="2"/>
  <c r="BB16" i="2"/>
  <c r="DO16" i="2"/>
  <c r="BC16" i="2"/>
  <c r="DP16" i="2"/>
  <c r="BD16" i="2"/>
  <c r="DE16" i="2"/>
  <c r="F24" i="2"/>
  <c r="F7" i="13"/>
  <c r="DS24" i="2"/>
  <c r="BF24" i="2"/>
  <c r="DT24" i="2"/>
  <c r="BG24" i="2"/>
  <c r="DU24" i="2"/>
  <c r="BH24" i="2"/>
  <c r="DV24" i="2"/>
  <c r="BI24" i="2"/>
  <c r="DW24" i="2"/>
  <c r="BJ24" i="2"/>
  <c r="DX24" i="2"/>
  <c r="BK24" i="2"/>
  <c r="DY24" i="2"/>
  <c r="BL24" i="2"/>
  <c r="DZ24" i="2"/>
  <c r="BM24" i="2"/>
  <c r="EA24" i="2"/>
  <c r="BN24" i="2"/>
  <c r="EB24" i="2"/>
  <c r="BO24" i="2"/>
  <c r="EC24" i="2"/>
  <c r="BP24" i="2"/>
  <c r="DR24" i="2"/>
  <c r="DS16" i="2"/>
  <c r="BF16" i="2"/>
  <c r="DT16" i="2"/>
  <c r="BG16" i="2"/>
  <c r="DU16" i="2"/>
  <c r="BH16" i="2"/>
  <c r="DV16" i="2"/>
  <c r="BI16" i="2"/>
  <c r="DW16" i="2"/>
  <c r="BJ16" i="2"/>
  <c r="DX16" i="2"/>
  <c r="BK16" i="2"/>
  <c r="DY16" i="2"/>
  <c r="BL16" i="2"/>
  <c r="DZ16" i="2"/>
  <c r="BM16" i="2"/>
  <c r="EA16" i="2"/>
  <c r="BN16" i="2"/>
  <c r="EB16" i="2"/>
  <c r="BO16" i="2"/>
  <c r="EC16" i="2"/>
  <c r="BP16" i="2"/>
  <c r="DR16" i="2"/>
  <c r="G24" i="2"/>
  <c r="G7" i="13"/>
  <c r="H7" i="13"/>
  <c r="BR12" i="2"/>
  <c r="BS12" i="2"/>
  <c r="J12" i="2"/>
  <c r="BT12" i="2"/>
  <c r="K12" i="2"/>
  <c r="BU12" i="2"/>
  <c r="L12" i="2"/>
  <c r="BV12" i="2"/>
  <c r="M12" i="2"/>
  <c r="BW12" i="2"/>
  <c r="N12" i="2"/>
  <c r="BX12" i="2"/>
  <c r="O12" i="2"/>
  <c r="BY12" i="2"/>
  <c r="P12" i="2"/>
  <c r="BZ12" i="2"/>
  <c r="Q12" i="2"/>
  <c r="CA12" i="2"/>
  <c r="R12" i="2"/>
  <c r="CB12" i="2"/>
  <c r="S12" i="2"/>
  <c r="CC12" i="2"/>
  <c r="T12" i="2"/>
  <c r="BR9" i="2"/>
  <c r="BS9" i="2"/>
  <c r="J9" i="2"/>
  <c r="BT9" i="2"/>
  <c r="K9" i="2"/>
  <c r="BU9" i="2"/>
  <c r="L9" i="2"/>
  <c r="BV9" i="2"/>
  <c r="M9" i="2"/>
  <c r="BW9" i="2"/>
  <c r="N9" i="2"/>
  <c r="BX9" i="2"/>
  <c r="O9" i="2"/>
  <c r="BY9" i="2"/>
  <c r="P9" i="2"/>
  <c r="BZ9" i="2"/>
  <c r="Q9" i="2"/>
  <c r="CA9" i="2"/>
  <c r="R9" i="2"/>
  <c r="CB9" i="2"/>
  <c r="S9" i="2"/>
  <c r="CC9" i="2"/>
  <c r="T9" i="2"/>
  <c r="BR14" i="2"/>
  <c r="BS14" i="2"/>
  <c r="J14" i="2"/>
  <c r="BT14" i="2"/>
  <c r="K14" i="2"/>
  <c r="BU14" i="2"/>
  <c r="L14" i="2"/>
  <c r="BV14" i="2"/>
  <c r="M14" i="2"/>
  <c r="BW14" i="2"/>
  <c r="N14" i="2"/>
  <c r="BX14" i="2"/>
  <c r="O14" i="2"/>
  <c r="BY14" i="2"/>
  <c r="P14" i="2"/>
  <c r="BZ14" i="2"/>
  <c r="Q14" i="2"/>
  <c r="CA14" i="2"/>
  <c r="R14" i="2"/>
  <c r="CB14" i="2"/>
  <c r="S14" i="2"/>
  <c r="CC14" i="2"/>
  <c r="T14" i="2"/>
  <c r="C14" i="2"/>
  <c r="C5" i="13"/>
  <c r="CF12" i="2"/>
  <c r="V12" i="2"/>
  <c r="CG12" i="2"/>
  <c r="W12" i="2"/>
  <c r="CH12" i="2"/>
  <c r="X12" i="2"/>
  <c r="CI12" i="2"/>
  <c r="Y12" i="2"/>
  <c r="CJ12" i="2"/>
  <c r="Z12" i="2"/>
  <c r="CK12" i="2"/>
  <c r="AA12" i="2"/>
  <c r="CL12" i="2"/>
  <c r="AB12" i="2"/>
  <c r="CM12" i="2"/>
  <c r="AC12" i="2"/>
  <c r="CN12" i="2"/>
  <c r="AD12" i="2"/>
  <c r="CO12" i="2"/>
  <c r="AE12" i="2"/>
  <c r="CP12" i="2"/>
  <c r="AF12" i="2"/>
  <c r="CE12" i="2"/>
  <c r="CF9" i="2"/>
  <c r="V9" i="2"/>
  <c r="CG9" i="2"/>
  <c r="W9" i="2"/>
  <c r="CH9" i="2"/>
  <c r="X9" i="2"/>
  <c r="CI9" i="2"/>
  <c r="Y9" i="2"/>
  <c r="CJ9" i="2"/>
  <c r="Z9" i="2"/>
  <c r="CK9" i="2"/>
  <c r="AA9" i="2"/>
  <c r="CL9" i="2"/>
  <c r="AB9" i="2"/>
  <c r="CM9" i="2"/>
  <c r="AC9" i="2"/>
  <c r="CN9" i="2"/>
  <c r="AD9" i="2"/>
  <c r="CO9" i="2"/>
  <c r="AE9" i="2"/>
  <c r="CP9" i="2"/>
  <c r="AF9" i="2"/>
  <c r="CE9" i="2"/>
  <c r="CF14" i="2"/>
  <c r="V14" i="2"/>
  <c r="CG14" i="2"/>
  <c r="W14" i="2"/>
  <c r="CH14" i="2"/>
  <c r="X14" i="2"/>
  <c r="CI14" i="2"/>
  <c r="Y14" i="2"/>
  <c r="CJ14" i="2"/>
  <c r="Z14" i="2"/>
  <c r="CK14" i="2"/>
  <c r="AA14" i="2"/>
  <c r="CL14" i="2"/>
  <c r="AB14" i="2"/>
  <c r="CM14" i="2"/>
  <c r="AC14" i="2"/>
  <c r="CN14" i="2"/>
  <c r="AD14" i="2"/>
  <c r="CO14" i="2"/>
  <c r="AE14" i="2"/>
  <c r="CP14" i="2"/>
  <c r="AF14" i="2"/>
  <c r="CE14" i="2"/>
  <c r="D14" i="2"/>
  <c r="D5" i="13"/>
  <c r="CS12" i="2"/>
  <c r="AH12" i="2"/>
  <c r="CT12" i="2"/>
  <c r="AI12" i="2"/>
  <c r="CU12" i="2"/>
  <c r="AJ12" i="2"/>
  <c r="CV12" i="2"/>
  <c r="AK12" i="2"/>
  <c r="CW12" i="2"/>
  <c r="AL12" i="2"/>
  <c r="CX12" i="2"/>
  <c r="AM12" i="2"/>
  <c r="CY12" i="2"/>
  <c r="AN12" i="2"/>
  <c r="CZ12" i="2"/>
  <c r="AO12" i="2"/>
  <c r="DA12" i="2"/>
  <c r="AP12" i="2"/>
  <c r="DB12" i="2"/>
  <c r="AQ12" i="2"/>
  <c r="DC12" i="2"/>
  <c r="AR12" i="2"/>
  <c r="CR12" i="2"/>
  <c r="CS9" i="2"/>
  <c r="AH9" i="2"/>
  <c r="CT9" i="2"/>
  <c r="AI9" i="2"/>
  <c r="CU9" i="2"/>
  <c r="AJ9" i="2"/>
  <c r="CV9" i="2"/>
  <c r="AK9" i="2"/>
  <c r="CW9" i="2"/>
  <c r="AL9" i="2"/>
  <c r="CX9" i="2"/>
  <c r="AM9" i="2"/>
  <c r="CY9" i="2"/>
  <c r="AN9" i="2"/>
  <c r="CZ9" i="2"/>
  <c r="AO9" i="2"/>
  <c r="DA9" i="2"/>
  <c r="AP9" i="2"/>
  <c r="DB9" i="2"/>
  <c r="AQ9" i="2"/>
  <c r="DC9" i="2"/>
  <c r="AR9" i="2"/>
  <c r="CR9" i="2"/>
  <c r="CS14" i="2"/>
  <c r="AH14" i="2"/>
  <c r="CT14" i="2"/>
  <c r="AI14" i="2"/>
  <c r="CU14" i="2"/>
  <c r="AJ14" i="2"/>
  <c r="CV14" i="2"/>
  <c r="AK14" i="2"/>
  <c r="CW14" i="2"/>
  <c r="AL14" i="2"/>
  <c r="CX14" i="2"/>
  <c r="AM14" i="2"/>
  <c r="CY14" i="2"/>
  <c r="AN14" i="2"/>
  <c r="CZ14" i="2"/>
  <c r="AO14" i="2"/>
  <c r="DA14" i="2"/>
  <c r="AP14" i="2"/>
  <c r="DB14" i="2"/>
  <c r="AQ14" i="2"/>
  <c r="DC14" i="2"/>
  <c r="AR14" i="2"/>
  <c r="CR14" i="2"/>
  <c r="E14" i="2"/>
  <c r="E5" i="13"/>
  <c r="DF12" i="2"/>
  <c r="AT12" i="2"/>
  <c r="DG12" i="2"/>
  <c r="AU12" i="2"/>
  <c r="DH12" i="2"/>
  <c r="AV12" i="2"/>
  <c r="DI12" i="2"/>
  <c r="AW12" i="2"/>
  <c r="DJ12" i="2"/>
  <c r="AX12" i="2"/>
  <c r="DK12" i="2"/>
  <c r="AY12" i="2"/>
  <c r="DL12" i="2"/>
  <c r="AZ12" i="2"/>
  <c r="DM12" i="2"/>
  <c r="BA12" i="2"/>
  <c r="DN12" i="2"/>
  <c r="BB12" i="2"/>
  <c r="DO12" i="2"/>
  <c r="BC12" i="2"/>
  <c r="DP12" i="2"/>
  <c r="BD12" i="2"/>
  <c r="DE12" i="2"/>
  <c r="DF9" i="2"/>
  <c r="AT9" i="2"/>
  <c r="DG9" i="2"/>
  <c r="AU9" i="2"/>
  <c r="DH9" i="2"/>
  <c r="AV9" i="2"/>
  <c r="DI9" i="2"/>
  <c r="AW9" i="2"/>
  <c r="DJ9" i="2"/>
  <c r="AX9" i="2"/>
  <c r="DK9" i="2"/>
  <c r="AY9" i="2"/>
  <c r="DL9" i="2"/>
  <c r="AZ9" i="2"/>
  <c r="DM9" i="2"/>
  <c r="BA9" i="2"/>
  <c r="DN9" i="2"/>
  <c r="BB9" i="2"/>
  <c r="DO9" i="2"/>
  <c r="BC9" i="2"/>
  <c r="DP9" i="2"/>
  <c r="BD9" i="2"/>
  <c r="DE9" i="2"/>
  <c r="DF14" i="2"/>
  <c r="AT14" i="2"/>
  <c r="DG14" i="2"/>
  <c r="AU14" i="2"/>
  <c r="DH14" i="2"/>
  <c r="AV14" i="2"/>
  <c r="DI14" i="2"/>
  <c r="AW14" i="2"/>
  <c r="DJ14" i="2"/>
  <c r="AX14" i="2"/>
  <c r="DK14" i="2"/>
  <c r="AY14" i="2"/>
  <c r="DL14" i="2"/>
  <c r="AZ14" i="2"/>
  <c r="DM14" i="2"/>
  <c r="BA14" i="2"/>
  <c r="DN14" i="2"/>
  <c r="BB14" i="2"/>
  <c r="DO14" i="2"/>
  <c r="BC14" i="2"/>
  <c r="DP14" i="2"/>
  <c r="BD14" i="2"/>
  <c r="DE14" i="2"/>
  <c r="F14" i="2"/>
  <c r="F5" i="13"/>
  <c r="DS12" i="2"/>
  <c r="BF12" i="2"/>
  <c r="DT12" i="2"/>
  <c r="BG12" i="2"/>
  <c r="DU12" i="2"/>
  <c r="BH12" i="2"/>
  <c r="DV12" i="2"/>
  <c r="BI12" i="2"/>
  <c r="DW12" i="2"/>
  <c r="BJ12" i="2"/>
  <c r="DX12" i="2"/>
  <c r="BK12" i="2"/>
  <c r="DY12" i="2"/>
  <c r="BL12" i="2"/>
  <c r="DZ12" i="2"/>
  <c r="BM12" i="2"/>
  <c r="EA12" i="2"/>
  <c r="BN12" i="2"/>
  <c r="EB12" i="2"/>
  <c r="BO12" i="2"/>
  <c r="EC12" i="2"/>
  <c r="BP12" i="2"/>
  <c r="DR12" i="2"/>
  <c r="DS9" i="2"/>
  <c r="BF9" i="2"/>
  <c r="DT9" i="2"/>
  <c r="BG9" i="2"/>
  <c r="DU9" i="2"/>
  <c r="BH9" i="2"/>
  <c r="DV9" i="2"/>
  <c r="BI9" i="2"/>
  <c r="DW9" i="2"/>
  <c r="BJ9" i="2"/>
  <c r="DX9" i="2"/>
  <c r="BK9" i="2"/>
  <c r="DY9" i="2"/>
  <c r="BL9" i="2"/>
  <c r="DZ9" i="2"/>
  <c r="BM9" i="2"/>
  <c r="EA9" i="2"/>
  <c r="BN9" i="2"/>
  <c r="EB9" i="2"/>
  <c r="BO9" i="2"/>
  <c r="EC9" i="2"/>
  <c r="BP9" i="2"/>
  <c r="DR9" i="2"/>
  <c r="DS14" i="2"/>
  <c r="BF14" i="2"/>
  <c r="DT14" i="2"/>
  <c r="BG14" i="2"/>
  <c r="DU14" i="2"/>
  <c r="BH14" i="2"/>
  <c r="DV14" i="2"/>
  <c r="BI14" i="2"/>
  <c r="DW14" i="2"/>
  <c r="BJ14" i="2"/>
  <c r="DX14" i="2"/>
  <c r="BK14" i="2"/>
  <c r="DY14" i="2"/>
  <c r="BL14" i="2"/>
  <c r="DZ14" i="2"/>
  <c r="BM14" i="2"/>
  <c r="EA14" i="2"/>
  <c r="BN14" i="2"/>
  <c r="EB14" i="2"/>
  <c r="BO14" i="2"/>
  <c r="EC14" i="2"/>
  <c r="BP14" i="2"/>
  <c r="DR14" i="2"/>
  <c r="G14" i="2"/>
  <c r="G5" i="13"/>
  <c r="H5" i="13"/>
  <c r="BR31" i="2"/>
  <c r="BS31" i="2"/>
  <c r="J31" i="2"/>
  <c r="BT31" i="2"/>
  <c r="K31" i="2"/>
  <c r="BU31" i="2"/>
  <c r="L31" i="2"/>
  <c r="BV31" i="2"/>
  <c r="M31" i="2"/>
  <c r="BW31" i="2"/>
  <c r="N31" i="2"/>
  <c r="BX31" i="2"/>
  <c r="O31" i="2"/>
  <c r="BY31" i="2"/>
  <c r="P31" i="2"/>
  <c r="BZ31" i="2"/>
  <c r="Q31" i="2"/>
  <c r="CA31" i="2"/>
  <c r="R31" i="2"/>
  <c r="CB31" i="2"/>
  <c r="S31" i="2"/>
  <c r="CC31" i="2"/>
  <c r="T31" i="2"/>
  <c r="BR17" i="2"/>
  <c r="BS17" i="2"/>
  <c r="J17" i="2"/>
  <c r="BT17" i="2"/>
  <c r="K17" i="2"/>
  <c r="BU17" i="2"/>
  <c r="L17" i="2"/>
  <c r="BV17" i="2"/>
  <c r="M17" i="2"/>
  <c r="BW17" i="2"/>
  <c r="N17" i="2"/>
  <c r="BX17" i="2"/>
  <c r="O17" i="2"/>
  <c r="BY17" i="2"/>
  <c r="P17" i="2"/>
  <c r="BZ17" i="2"/>
  <c r="Q17" i="2"/>
  <c r="CA17" i="2"/>
  <c r="R17" i="2"/>
  <c r="CB17" i="2"/>
  <c r="S17" i="2"/>
  <c r="CC17" i="2"/>
  <c r="T17" i="2"/>
  <c r="C31" i="2"/>
  <c r="C9" i="13"/>
  <c r="CF31" i="2"/>
  <c r="V31" i="2"/>
  <c r="CG31" i="2"/>
  <c r="W31" i="2"/>
  <c r="CH31" i="2"/>
  <c r="X31" i="2"/>
  <c r="CI31" i="2"/>
  <c r="Y31" i="2"/>
  <c r="CJ31" i="2"/>
  <c r="Z31" i="2"/>
  <c r="CK31" i="2"/>
  <c r="AA31" i="2"/>
  <c r="CL31" i="2"/>
  <c r="AB31" i="2"/>
  <c r="CM31" i="2"/>
  <c r="AC31" i="2"/>
  <c r="CN31" i="2"/>
  <c r="AD31" i="2"/>
  <c r="CO31" i="2"/>
  <c r="AE31" i="2"/>
  <c r="CP31" i="2"/>
  <c r="AF31" i="2"/>
  <c r="CE31" i="2"/>
  <c r="CF17" i="2"/>
  <c r="V17" i="2"/>
  <c r="CG17" i="2"/>
  <c r="W17" i="2"/>
  <c r="CH17" i="2"/>
  <c r="X17" i="2"/>
  <c r="CI17" i="2"/>
  <c r="Y17" i="2"/>
  <c r="CJ17" i="2"/>
  <c r="Z17" i="2"/>
  <c r="CK17" i="2"/>
  <c r="AA17" i="2"/>
  <c r="CL17" i="2"/>
  <c r="AB17" i="2"/>
  <c r="CM17" i="2"/>
  <c r="AC17" i="2"/>
  <c r="CN17" i="2"/>
  <c r="AD17" i="2"/>
  <c r="CO17" i="2"/>
  <c r="AE17" i="2"/>
  <c r="CP17" i="2"/>
  <c r="AF17" i="2"/>
  <c r="CE17" i="2"/>
  <c r="D31" i="2"/>
  <c r="D9" i="13"/>
  <c r="CS31" i="2"/>
  <c r="AH31" i="2"/>
  <c r="CT31" i="2"/>
  <c r="AI31" i="2"/>
  <c r="CU31" i="2"/>
  <c r="AJ31" i="2"/>
  <c r="CV31" i="2"/>
  <c r="AK31" i="2"/>
  <c r="CW31" i="2"/>
  <c r="AL31" i="2"/>
  <c r="CX31" i="2"/>
  <c r="AM31" i="2"/>
  <c r="CY31" i="2"/>
  <c r="AN31" i="2"/>
  <c r="CZ31" i="2"/>
  <c r="AO31" i="2"/>
  <c r="DA31" i="2"/>
  <c r="AP31" i="2"/>
  <c r="DB31" i="2"/>
  <c r="AQ31" i="2"/>
  <c r="DC31" i="2"/>
  <c r="AR31" i="2"/>
  <c r="CR31" i="2"/>
  <c r="CS17" i="2"/>
  <c r="AH17" i="2"/>
  <c r="CT17" i="2"/>
  <c r="AI17" i="2"/>
  <c r="CU17" i="2"/>
  <c r="AJ17" i="2"/>
  <c r="CV17" i="2"/>
  <c r="AK17" i="2"/>
  <c r="CW17" i="2"/>
  <c r="AL17" i="2"/>
  <c r="CX17" i="2"/>
  <c r="AM17" i="2"/>
  <c r="CY17" i="2"/>
  <c r="AN17" i="2"/>
  <c r="CZ17" i="2"/>
  <c r="AO17" i="2"/>
  <c r="DA17" i="2"/>
  <c r="AP17" i="2"/>
  <c r="DB17" i="2"/>
  <c r="AQ17" i="2"/>
  <c r="DC17" i="2"/>
  <c r="AR17" i="2"/>
  <c r="CR17" i="2"/>
  <c r="E31" i="2"/>
  <c r="E9" i="13"/>
  <c r="DF31" i="2"/>
  <c r="AT31" i="2"/>
  <c r="DG31" i="2"/>
  <c r="AU31" i="2"/>
  <c r="DH31" i="2"/>
  <c r="AV31" i="2"/>
  <c r="DI31" i="2"/>
  <c r="AW31" i="2"/>
  <c r="DJ31" i="2"/>
  <c r="AX31" i="2"/>
  <c r="DK31" i="2"/>
  <c r="AY31" i="2"/>
  <c r="DL31" i="2"/>
  <c r="AZ31" i="2"/>
  <c r="DM31" i="2"/>
  <c r="BA31" i="2"/>
  <c r="DN31" i="2"/>
  <c r="BB31" i="2"/>
  <c r="DO31" i="2"/>
  <c r="BC31" i="2"/>
  <c r="DP31" i="2"/>
  <c r="BD31" i="2"/>
  <c r="DE31" i="2"/>
  <c r="DF17" i="2"/>
  <c r="AT17" i="2"/>
  <c r="DG17" i="2"/>
  <c r="AU17" i="2"/>
  <c r="DH17" i="2"/>
  <c r="AV17" i="2"/>
  <c r="DI17" i="2"/>
  <c r="AW17" i="2"/>
  <c r="DJ17" i="2"/>
  <c r="AX17" i="2"/>
  <c r="DK17" i="2"/>
  <c r="AY17" i="2"/>
  <c r="DL17" i="2"/>
  <c r="AZ17" i="2"/>
  <c r="DM17" i="2"/>
  <c r="BA17" i="2"/>
  <c r="DN17" i="2"/>
  <c r="BB17" i="2"/>
  <c r="DO17" i="2"/>
  <c r="BC17" i="2"/>
  <c r="DP17" i="2"/>
  <c r="BD17" i="2"/>
  <c r="DE17" i="2"/>
  <c r="F31" i="2"/>
  <c r="F9" i="13"/>
  <c r="DS31" i="2"/>
  <c r="BF31" i="2"/>
  <c r="DT31" i="2"/>
  <c r="BG31" i="2"/>
  <c r="DU31" i="2"/>
  <c r="BH31" i="2"/>
  <c r="DV31" i="2"/>
  <c r="BI31" i="2"/>
  <c r="DW31" i="2"/>
  <c r="BJ31" i="2"/>
  <c r="DX31" i="2"/>
  <c r="BK31" i="2"/>
  <c r="DY31" i="2"/>
  <c r="BL31" i="2"/>
  <c r="DZ31" i="2"/>
  <c r="BM31" i="2"/>
  <c r="EA31" i="2"/>
  <c r="BN31" i="2"/>
  <c r="EB31" i="2"/>
  <c r="BO31" i="2"/>
  <c r="EC31" i="2"/>
  <c r="BP31" i="2"/>
  <c r="DR31" i="2"/>
  <c r="DS17" i="2"/>
  <c r="BF17" i="2"/>
  <c r="DT17" i="2"/>
  <c r="BG17" i="2"/>
  <c r="DU17" i="2"/>
  <c r="BH17" i="2"/>
  <c r="DV17" i="2"/>
  <c r="BI17" i="2"/>
  <c r="DW17" i="2"/>
  <c r="BJ17" i="2"/>
  <c r="DX17" i="2"/>
  <c r="BK17" i="2"/>
  <c r="DY17" i="2"/>
  <c r="BL17" i="2"/>
  <c r="DZ17" i="2"/>
  <c r="BM17" i="2"/>
  <c r="EA17" i="2"/>
  <c r="BN17" i="2"/>
  <c r="EB17" i="2"/>
  <c r="BO17" i="2"/>
  <c r="EC17" i="2"/>
  <c r="BP17" i="2"/>
  <c r="DR17" i="2"/>
  <c r="G31" i="2"/>
  <c r="G9" i="13"/>
  <c r="H9" i="13"/>
  <c r="BR39" i="2"/>
  <c r="BS39" i="2"/>
  <c r="J39" i="2"/>
  <c r="BT39" i="2"/>
  <c r="K39" i="2"/>
  <c r="BU39" i="2"/>
  <c r="L39" i="2"/>
  <c r="BV39" i="2"/>
  <c r="M39" i="2"/>
  <c r="BW39" i="2"/>
  <c r="N39" i="2"/>
  <c r="BX39" i="2"/>
  <c r="O39" i="2"/>
  <c r="BY39" i="2"/>
  <c r="P39" i="2"/>
  <c r="BZ39" i="2"/>
  <c r="Q39" i="2"/>
  <c r="CA39" i="2"/>
  <c r="R39" i="2"/>
  <c r="CB39" i="2"/>
  <c r="S39" i="2"/>
  <c r="CC39" i="2"/>
  <c r="T39" i="2"/>
  <c r="BR26" i="2"/>
  <c r="BS26" i="2"/>
  <c r="J26" i="2"/>
  <c r="BT26" i="2"/>
  <c r="K26" i="2"/>
  <c r="BU26" i="2"/>
  <c r="L26" i="2"/>
  <c r="BV26" i="2"/>
  <c r="M26" i="2"/>
  <c r="BW26" i="2"/>
  <c r="N26" i="2"/>
  <c r="BX26" i="2"/>
  <c r="O26" i="2"/>
  <c r="BY26" i="2"/>
  <c r="P26" i="2"/>
  <c r="BZ26" i="2"/>
  <c r="Q26" i="2"/>
  <c r="CA26" i="2"/>
  <c r="R26" i="2"/>
  <c r="CB26" i="2"/>
  <c r="S26" i="2"/>
  <c r="CC26" i="2"/>
  <c r="T26" i="2"/>
  <c r="C39" i="2"/>
  <c r="C12" i="13"/>
  <c r="CF39" i="2"/>
  <c r="V39" i="2"/>
  <c r="CG39" i="2"/>
  <c r="W39" i="2"/>
  <c r="CH39" i="2"/>
  <c r="X39" i="2"/>
  <c r="CI39" i="2"/>
  <c r="Y39" i="2"/>
  <c r="CJ39" i="2"/>
  <c r="Z39" i="2"/>
  <c r="CK39" i="2"/>
  <c r="AA39" i="2"/>
  <c r="CL39" i="2"/>
  <c r="AB39" i="2"/>
  <c r="CM39" i="2"/>
  <c r="AC39" i="2"/>
  <c r="CN39" i="2"/>
  <c r="AD39" i="2"/>
  <c r="CO39" i="2"/>
  <c r="AE39" i="2"/>
  <c r="CP39" i="2"/>
  <c r="AF39" i="2"/>
  <c r="CE39" i="2"/>
  <c r="CF26" i="2"/>
  <c r="V26" i="2"/>
  <c r="CG26" i="2"/>
  <c r="W26" i="2"/>
  <c r="CH26" i="2"/>
  <c r="X26" i="2"/>
  <c r="CI26" i="2"/>
  <c r="Y26" i="2"/>
  <c r="CJ26" i="2"/>
  <c r="Z26" i="2"/>
  <c r="CK26" i="2"/>
  <c r="AA26" i="2"/>
  <c r="CL26" i="2"/>
  <c r="AB26" i="2"/>
  <c r="CM26" i="2"/>
  <c r="AC26" i="2"/>
  <c r="CN26" i="2"/>
  <c r="AD26" i="2"/>
  <c r="CO26" i="2"/>
  <c r="AE26" i="2"/>
  <c r="CP26" i="2"/>
  <c r="AF26" i="2"/>
  <c r="CE26" i="2"/>
  <c r="D39" i="2"/>
  <c r="D12" i="13"/>
  <c r="CS39" i="2"/>
  <c r="AH39" i="2"/>
  <c r="CT39" i="2"/>
  <c r="AI39" i="2"/>
  <c r="CU39" i="2"/>
  <c r="AJ39" i="2"/>
  <c r="CV39" i="2"/>
  <c r="AK39" i="2"/>
  <c r="CW39" i="2"/>
  <c r="AL39" i="2"/>
  <c r="CX39" i="2"/>
  <c r="AM39" i="2"/>
  <c r="CY39" i="2"/>
  <c r="AN39" i="2"/>
  <c r="CZ39" i="2"/>
  <c r="AO39" i="2"/>
  <c r="DA39" i="2"/>
  <c r="AP39" i="2"/>
  <c r="DB39" i="2"/>
  <c r="AQ39" i="2"/>
  <c r="DC39" i="2"/>
  <c r="AR39" i="2"/>
  <c r="CR39" i="2"/>
  <c r="CS26" i="2"/>
  <c r="AH26" i="2"/>
  <c r="CT26" i="2"/>
  <c r="AI26" i="2"/>
  <c r="CU26" i="2"/>
  <c r="AJ26" i="2"/>
  <c r="CV26" i="2"/>
  <c r="AK26" i="2"/>
  <c r="CW26" i="2"/>
  <c r="AL26" i="2"/>
  <c r="CX26" i="2"/>
  <c r="AM26" i="2"/>
  <c r="CY26" i="2"/>
  <c r="AN26" i="2"/>
  <c r="CZ26" i="2"/>
  <c r="AO26" i="2"/>
  <c r="DA26" i="2"/>
  <c r="AP26" i="2"/>
  <c r="DB26" i="2"/>
  <c r="AQ26" i="2"/>
  <c r="DC26" i="2"/>
  <c r="AR26" i="2"/>
  <c r="CR26" i="2"/>
  <c r="E39" i="2"/>
  <c r="E12" i="13"/>
  <c r="DF39" i="2"/>
  <c r="AT39" i="2"/>
  <c r="DG39" i="2"/>
  <c r="AU39" i="2"/>
  <c r="DH39" i="2"/>
  <c r="AV39" i="2"/>
  <c r="DI39" i="2"/>
  <c r="AW39" i="2"/>
  <c r="DJ39" i="2"/>
  <c r="AX39" i="2"/>
  <c r="DK39" i="2"/>
  <c r="AY39" i="2"/>
  <c r="DL39" i="2"/>
  <c r="AZ39" i="2"/>
  <c r="DM39" i="2"/>
  <c r="BA39" i="2"/>
  <c r="DN39" i="2"/>
  <c r="BB39" i="2"/>
  <c r="DO39" i="2"/>
  <c r="BC39" i="2"/>
  <c r="DP39" i="2"/>
  <c r="BD39" i="2"/>
  <c r="DE39" i="2"/>
  <c r="DF26" i="2"/>
  <c r="AT26" i="2"/>
  <c r="DG26" i="2"/>
  <c r="AU26" i="2"/>
  <c r="DH26" i="2"/>
  <c r="AV26" i="2"/>
  <c r="DI26" i="2"/>
  <c r="AW26" i="2"/>
  <c r="DJ26" i="2"/>
  <c r="AX26" i="2"/>
  <c r="DK26" i="2"/>
  <c r="AY26" i="2"/>
  <c r="DL26" i="2"/>
  <c r="AZ26" i="2"/>
  <c r="DM26" i="2"/>
  <c r="BA26" i="2"/>
  <c r="DN26" i="2"/>
  <c r="BB26" i="2"/>
  <c r="DO26" i="2"/>
  <c r="BC26" i="2"/>
  <c r="DP26" i="2"/>
  <c r="BD26" i="2"/>
  <c r="DE26" i="2"/>
  <c r="F39" i="2"/>
  <c r="F12" i="13"/>
  <c r="DS39" i="2"/>
  <c r="BF39" i="2"/>
  <c r="DT39" i="2"/>
  <c r="BG39" i="2"/>
  <c r="DU39" i="2"/>
  <c r="BH39" i="2"/>
  <c r="DV39" i="2"/>
  <c r="BI39" i="2"/>
  <c r="DW39" i="2"/>
  <c r="BJ39" i="2"/>
  <c r="DX39" i="2"/>
  <c r="BK39" i="2"/>
  <c r="DY39" i="2"/>
  <c r="BL39" i="2"/>
  <c r="DZ39" i="2"/>
  <c r="BM39" i="2"/>
  <c r="EA39" i="2"/>
  <c r="BN39" i="2"/>
  <c r="EB39" i="2"/>
  <c r="BO39" i="2"/>
  <c r="EC39" i="2"/>
  <c r="BP39" i="2"/>
  <c r="DR39" i="2"/>
  <c r="DS26" i="2"/>
  <c r="BF26" i="2"/>
  <c r="DT26" i="2"/>
  <c r="BG26" i="2"/>
  <c r="DU26" i="2"/>
  <c r="BH26" i="2"/>
  <c r="DV26" i="2"/>
  <c r="BI26" i="2"/>
  <c r="DW26" i="2"/>
  <c r="BJ26" i="2"/>
  <c r="DX26" i="2"/>
  <c r="BK26" i="2"/>
  <c r="DY26" i="2"/>
  <c r="BL26" i="2"/>
  <c r="DZ26" i="2"/>
  <c r="BM26" i="2"/>
  <c r="EA26" i="2"/>
  <c r="BN26" i="2"/>
  <c r="EB26" i="2"/>
  <c r="BO26" i="2"/>
  <c r="EC26" i="2"/>
  <c r="BP26" i="2"/>
  <c r="DR26" i="2"/>
  <c r="G39" i="2"/>
  <c r="G12" i="13"/>
  <c r="H12" i="13"/>
  <c r="BR176" i="2"/>
  <c r="BS176" i="2"/>
  <c r="J176" i="2"/>
  <c r="BT176" i="2"/>
  <c r="K176" i="2"/>
  <c r="BU176" i="2"/>
  <c r="L176" i="2"/>
  <c r="BV176" i="2"/>
  <c r="M176" i="2"/>
  <c r="BW176" i="2"/>
  <c r="N176" i="2"/>
  <c r="BX176" i="2"/>
  <c r="O176" i="2"/>
  <c r="BY176" i="2"/>
  <c r="P176" i="2"/>
  <c r="BZ176" i="2"/>
  <c r="Q176" i="2"/>
  <c r="CA176" i="2"/>
  <c r="R176" i="2"/>
  <c r="CB176" i="2"/>
  <c r="S176" i="2"/>
  <c r="CC176" i="2"/>
  <c r="T176" i="2"/>
  <c r="BR147" i="2"/>
  <c r="BS147" i="2"/>
  <c r="J147" i="2"/>
  <c r="BT147" i="2"/>
  <c r="K147" i="2"/>
  <c r="BU147" i="2"/>
  <c r="L147" i="2"/>
  <c r="BV147" i="2"/>
  <c r="M147" i="2"/>
  <c r="BW147" i="2"/>
  <c r="N147" i="2"/>
  <c r="BX147" i="2"/>
  <c r="O147" i="2"/>
  <c r="BY147" i="2"/>
  <c r="P147" i="2"/>
  <c r="BZ147" i="2"/>
  <c r="Q147" i="2"/>
  <c r="CA147" i="2"/>
  <c r="R147" i="2"/>
  <c r="CB147" i="2"/>
  <c r="S147" i="2"/>
  <c r="CC147" i="2"/>
  <c r="T147" i="2"/>
  <c r="BR115" i="2"/>
  <c r="BS115" i="2"/>
  <c r="J115" i="2"/>
  <c r="BT115" i="2"/>
  <c r="K115" i="2"/>
  <c r="BU115" i="2"/>
  <c r="L115" i="2"/>
  <c r="BV115" i="2"/>
  <c r="M115" i="2"/>
  <c r="BW115" i="2"/>
  <c r="N115" i="2"/>
  <c r="BX115" i="2"/>
  <c r="O115" i="2"/>
  <c r="BY115" i="2"/>
  <c r="P115" i="2"/>
  <c r="BZ115" i="2"/>
  <c r="Q115" i="2"/>
  <c r="CA115" i="2"/>
  <c r="R115" i="2"/>
  <c r="CB115" i="2"/>
  <c r="S115" i="2"/>
  <c r="CC115" i="2"/>
  <c r="T115" i="2"/>
  <c r="C115" i="2"/>
  <c r="C30" i="13"/>
  <c r="CF176" i="2"/>
  <c r="V176" i="2"/>
  <c r="CG176" i="2"/>
  <c r="W176" i="2"/>
  <c r="CH176" i="2"/>
  <c r="X176" i="2"/>
  <c r="CI176" i="2"/>
  <c r="Y176" i="2"/>
  <c r="CJ176" i="2"/>
  <c r="Z176" i="2"/>
  <c r="CK176" i="2"/>
  <c r="AA176" i="2"/>
  <c r="CL176" i="2"/>
  <c r="AB176" i="2"/>
  <c r="CM176" i="2"/>
  <c r="AC176" i="2"/>
  <c r="CN176" i="2"/>
  <c r="AD176" i="2"/>
  <c r="CO176" i="2"/>
  <c r="AE176" i="2"/>
  <c r="CP176" i="2"/>
  <c r="AF176" i="2"/>
  <c r="CE176" i="2"/>
  <c r="CF147" i="2"/>
  <c r="V147" i="2"/>
  <c r="CG147" i="2"/>
  <c r="W147" i="2"/>
  <c r="CH147" i="2"/>
  <c r="X147" i="2"/>
  <c r="CI147" i="2"/>
  <c r="Y147" i="2"/>
  <c r="CJ147" i="2"/>
  <c r="Z147" i="2"/>
  <c r="CK147" i="2"/>
  <c r="AA147" i="2"/>
  <c r="CL147" i="2"/>
  <c r="AB147" i="2"/>
  <c r="CM147" i="2"/>
  <c r="AC147" i="2"/>
  <c r="CN147" i="2"/>
  <c r="AD147" i="2"/>
  <c r="CO147" i="2"/>
  <c r="AE147" i="2"/>
  <c r="CP147" i="2"/>
  <c r="AF147" i="2"/>
  <c r="CE147" i="2"/>
  <c r="CF115" i="2"/>
  <c r="V115" i="2"/>
  <c r="CG115" i="2"/>
  <c r="W115" i="2"/>
  <c r="CH115" i="2"/>
  <c r="X115" i="2"/>
  <c r="CI115" i="2"/>
  <c r="Y115" i="2"/>
  <c r="CJ115" i="2"/>
  <c r="Z115" i="2"/>
  <c r="CK115" i="2"/>
  <c r="AA115" i="2"/>
  <c r="CL115" i="2"/>
  <c r="AB115" i="2"/>
  <c r="CM115" i="2"/>
  <c r="AC115" i="2"/>
  <c r="CN115" i="2"/>
  <c r="AD115" i="2"/>
  <c r="CO115" i="2"/>
  <c r="AE115" i="2"/>
  <c r="CP115" i="2"/>
  <c r="AF115" i="2"/>
  <c r="CE115" i="2"/>
  <c r="D115" i="2"/>
  <c r="D30" i="13"/>
  <c r="CS176" i="2"/>
  <c r="AH176" i="2"/>
  <c r="CT176" i="2"/>
  <c r="AI176" i="2"/>
  <c r="CU176" i="2"/>
  <c r="AJ176" i="2"/>
  <c r="CV176" i="2"/>
  <c r="AK176" i="2"/>
  <c r="CW176" i="2"/>
  <c r="AL176" i="2"/>
  <c r="CX176" i="2"/>
  <c r="AM176" i="2"/>
  <c r="CY176" i="2"/>
  <c r="AN176" i="2"/>
  <c r="CZ176" i="2"/>
  <c r="AO176" i="2"/>
  <c r="DA176" i="2"/>
  <c r="AP176" i="2"/>
  <c r="DB176" i="2"/>
  <c r="AQ176" i="2"/>
  <c r="DC176" i="2"/>
  <c r="AR176" i="2"/>
  <c r="CR176" i="2"/>
  <c r="CS147" i="2"/>
  <c r="AH147" i="2"/>
  <c r="CT147" i="2"/>
  <c r="AI147" i="2"/>
  <c r="CU147" i="2"/>
  <c r="AJ147" i="2"/>
  <c r="CV147" i="2"/>
  <c r="AK147" i="2"/>
  <c r="CW147" i="2"/>
  <c r="AL147" i="2"/>
  <c r="CX147" i="2"/>
  <c r="AM147" i="2"/>
  <c r="CY147" i="2"/>
  <c r="AN147" i="2"/>
  <c r="CZ147" i="2"/>
  <c r="AO147" i="2"/>
  <c r="DA147" i="2"/>
  <c r="AP147" i="2"/>
  <c r="DB147" i="2"/>
  <c r="AQ147" i="2"/>
  <c r="DC147" i="2"/>
  <c r="AR147" i="2"/>
  <c r="CR147" i="2"/>
  <c r="CS115" i="2"/>
  <c r="AH115" i="2"/>
  <c r="CT115" i="2"/>
  <c r="AI115" i="2"/>
  <c r="CU115" i="2"/>
  <c r="AJ115" i="2"/>
  <c r="CV115" i="2"/>
  <c r="AK115" i="2"/>
  <c r="CW115" i="2"/>
  <c r="AL115" i="2"/>
  <c r="CX115" i="2"/>
  <c r="AM115" i="2"/>
  <c r="CY115" i="2"/>
  <c r="AN115" i="2"/>
  <c r="CZ115" i="2"/>
  <c r="AO115" i="2"/>
  <c r="DA115" i="2"/>
  <c r="AP115" i="2"/>
  <c r="DB115" i="2"/>
  <c r="AQ115" i="2"/>
  <c r="DC115" i="2"/>
  <c r="AR115" i="2"/>
  <c r="CR115" i="2"/>
  <c r="E115" i="2"/>
  <c r="E30" i="13"/>
  <c r="DF176" i="2"/>
  <c r="AT176" i="2"/>
  <c r="DG176" i="2"/>
  <c r="AU176" i="2"/>
  <c r="DH176" i="2"/>
  <c r="AV176" i="2"/>
  <c r="DI176" i="2"/>
  <c r="AW176" i="2"/>
  <c r="DJ176" i="2"/>
  <c r="AX176" i="2"/>
  <c r="DK176" i="2"/>
  <c r="AY176" i="2"/>
  <c r="DL176" i="2"/>
  <c r="AZ176" i="2"/>
  <c r="DM176" i="2"/>
  <c r="BA176" i="2"/>
  <c r="DN176" i="2"/>
  <c r="BB176" i="2"/>
  <c r="DO176" i="2"/>
  <c r="BC176" i="2"/>
  <c r="DP176" i="2"/>
  <c r="BD176" i="2"/>
  <c r="DE176" i="2"/>
  <c r="DF147" i="2"/>
  <c r="AT147" i="2"/>
  <c r="DG147" i="2"/>
  <c r="AU147" i="2"/>
  <c r="DH147" i="2"/>
  <c r="AV147" i="2"/>
  <c r="DI147" i="2"/>
  <c r="AW147" i="2"/>
  <c r="DJ147" i="2"/>
  <c r="AX147" i="2"/>
  <c r="DK147" i="2"/>
  <c r="AY147" i="2"/>
  <c r="DL147" i="2"/>
  <c r="AZ147" i="2"/>
  <c r="DM147" i="2"/>
  <c r="BA147" i="2"/>
  <c r="DN147" i="2"/>
  <c r="BB147" i="2"/>
  <c r="DO147" i="2"/>
  <c r="BC147" i="2"/>
  <c r="DP147" i="2"/>
  <c r="BD147" i="2"/>
  <c r="DE147" i="2"/>
  <c r="DF115" i="2"/>
  <c r="AT115" i="2"/>
  <c r="DG115" i="2"/>
  <c r="AU115" i="2"/>
  <c r="DH115" i="2"/>
  <c r="AV115" i="2"/>
  <c r="DI115" i="2"/>
  <c r="AW115" i="2"/>
  <c r="DJ115" i="2"/>
  <c r="AX115" i="2"/>
  <c r="DK115" i="2"/>
  <c r="AY115" i="2"/>
  <c r="DL115" i="2"/>
  <c r="AZ115" i="2"/>
  <c r="DM115" i="2"/>
  <c r="BA115" i="2"/>
  <c r="DN115" i="2"/>
  <c r="BB115" i="2"/>
  <c r="DO115" i="2"/>
  <c r="BC115" i="2"/>
  <c r="DP115" i="2"/>
  <c r="BD115" i="2"/>
  <c r="DE115" i="2"/>
  <c r="F115" i="2"/>
  <c r="F30" i="13"/>
  <c r="DS176" i="2"/>
  <c r="BF176" i="2"/>
  <c r="DT176" i="2"/>
  <c r="BG176" i="2"/>
  <c r="DU176" i="2"/>
  <c r="BH176" i="2"/>
  <c r="DV176" i="2"/>
  <c r="BI176" i="2"/>
  <c r="DW176" i="2"/>
  <c r="BJ176" i="2"/>
  <c r="DX176" i="2"/>
  <c r="BK176" i="2"/>
  <c r="DY176" i="2"/>
  <c r="BL176" i="2"/>
  <c r="DZ176" i="2"/>
  <c r="BM176" i="2"/>
  <c r="EA176" i="2"/>
  <c r="BN176" i="2"/>
  <c r="EB176" i="2"/>
  <c r="BO176" i="2"/>
  <c r="EC176" i="2"/>
  <c r="BP176" i="2"/>
  <c r="DR176" i="2"/>
  <c r="DS147" i="2"/>
  <c r="BF147" i="2"/>
  <c r="DT147" i="2"/>
  <c r="BG147" i="2"/>
  <c r="DU147" i="2"/>
  <c r="BH147" i="2"/>
  <c r="DV147" i="2"/>
  <c r="BI147" i="2"/>
  <c r="DW147" i="2"/>
  <c r="BJ147" i="2"/>
  <c r="DX147" i="2"/>
  <c r="BK147" i="2"/>
  <c r="DY147" i="2"/>
  <c r="BL147" i="2"/>
  <c r="DZ147" i="2"/>
  <c r="BM147" i="2"/>
  <c r="EA147" i="2"/>
  <c r="BN147" i="2"/>
  <c r="EB147" i="2"/>
  <c r="BO147" i="2"/>
  <c r="EC147" i="2"/>
  <c r="BP147" i="2"/>
  <c r="DR147" i="2"/>
  <c r="DS115" i="2"/>
  <c r="BF115" i="2"/>
  <c r="DT115" i="2"/>
  <c r="BG115" i="2"/>
  <c r="DU115" i="2"/>
  <c r="BH115" i="2"/>
  <c r="DV115" i="2"/>
  <c r="BI115" i="2"/>
  <c r="DW115" i="2"/>
  <c r="BJ115" i="2"/>
  <c r="DX115" i="2"/>
  <c r="BK115" i="2"/>
  <c r="DY115" i="2"/>
  <c r="BL115" i="2"/>
  <c r="DZ115" i="2"/>
  <c r="BM115" i="2"/>
  <c r="EA115" i="2"/>
  <c r="BN115" i="2"/>
  <c r="EB115" i="2"/>
  <c r="BO115" i="2"/>
  <c r="EC115" i="2"/>
  <c r="BP115" i="2"/>
  <c r="DR115" i="2"/>
  <c r="G115" i="2"/>
  <c r="G30" i="13"/>
  <c r="BR27" i="2"/>
  <c r="BS27" i="2"/>
  <c r="J27" i="2"/>
  <c r="BT27" i="2"/>
  <c r="K27" i="2"/>
  <c r="BU27" i="2"/>
  <c r="L27" i="2"/>
  <c r="BV27" i="2"/>
  <c r="M27" i="2"/>
  <c r="BW27" i="2"/>
  <c r="N27" i="2"/>
  <c r="BX27" i="2"/>
  <c r="O27" i="2"/>
  <c r="BY27" i="2"/>
  <c r="P27" i="2"/>
  <c r="BZ27" i="2"/>
  <c r="Q27" i="2"/>
  <c r="CA27" i="2"/>
  <c r="R27" i="2"/>
  <c r="CB27" i="2"/>
  <c r="S27" i="2"/>
  <c r="CC27" i="2"/>
  <c r="T27" i="2"/>
  <c r="BR23" i="2"/>
  <c r="BS23" i="2"/>
  <c r="J23" i="2"/>
  <c r="BT23" i="2"/>
  <c r="K23" i="2"/>
  <c r="BU23" i="2"/>
  <c r="L23" i="2"/>
  <c r="BV23" i="2"/>
  <c r="M23" i="2"/>
  <c r="BW23" i="2"/>
  <c r="N23" i="2"/>
  <c r="BX23" i="2"/>
  <c r="O23" i="2"/>
  <c r="BY23" i="2"/>
  <c r="P23" i="2"/>
  <c r="BZ23" i="2"/>
  <c r="Q23" i="2"/>
  <c r="CA23" i="2"/>
  <c r="R23" i="2"/>
  <c r="CB23" i="2"/>
  <c r="S23" i="2"/>
  <c r="CC23" i="2"/>
  <c r="T23" i="2"/>
  <c r="C27" i="2"/>
  <c r="C8" i="13"/>
  <c r="CF27" i="2"/>
  <c r="V27" i="2"/>
  <c r="CG27" i="2"/>
  <c r="W27" i="2"/>
  <c r="CH27" i="2"/>
  <c r="X27" i="2"/>
  <c r="CI27" i="2"/>
  <c r="Y27" i="2"/>
  <c r="CJ27" i="2"/>
  <c r="Z27" i="2"/>
  <c r="CK27" i="2"/>
  <c r="AA27" i="2"/>
  <c r="CL27" i="2"/>
  <c r="AB27" i="2"/>
  <c r="CM27" i="2"/>
  <c r="AC27" i="2"/>
  <c r="CN27" i="2"/>
  <c r="AD27" i="2"/>
  <c r="CO27" i="2"/>
  <c r="AE27" i="2"/>
  <c r="CP27" i="2"/>
  <c r="AF27" i="2"/>
  <c r="CE27" i="2"/>
  <c r="CF23" i="2"/>
  <c r="V23" i="2"/>
  <c r="CG23" i="2"/>
  <c r="W23" i="2"/>
  <c r="CH23" i="2"/>
  <c r="X23" i="2"/>
  <c r="CI23" i="2"/>
  <c r="Y23" i="2"/>
  <c r="CJ23" i="2"/>
  <c r="Z23" i="2"/>
  <c r="CK23" i="2"/>
  <c r="AA23" i="2"/>
  <c r="CL23" i="2"/>
  <c r="AB23" i="2"/>
  <c r="CM23" i="2"/>
  <c r="AC23" i="2"/>
  <c r="CN23" i="2"/>
  <c r="AD23" i="2"/>
  <c r="CO23" i="2"/>
  <c r="AE23" i="2"/>
  <c r="CP23" i="2"/>
  <c r="AF23" i="2"/>
  <c r="CE23" i="2"/>
  <c r="D27" i="2"/>
  <c r="D8" i="13"/>
  <c r="CS27" i="2"/>
  <c r="AH27" i="2"/>
  <c r="CT27" i="2"/>
  <c r="AI27" i="2"/>
  <c r="CU27" i="2"/>
  <c r="AJ27" i="2"/>
  <c r="CV27" i="2"/>
  <c r="AK27" i="2"/>
  <c r="CW27" i="2"/>
  <c r="AL27" i="2"/>
  <c r="CX27" i="2"/>
  <c r="AM27" i="2"/>
  <c r="CY27" i="2"/>
  <c r="AN27" i="2"/>
  <c r="CZ27" i="2"/>
  <c r="AO27" i="2"/>
  <c r="DA27" i="2"/>
  <c r="AP27" i="2"/>
  <c r="DB27" i="2"/>
  <c r="AQ27" i="2"/>
  <c r="DC27" i="2"/>
  <c r="AR27" i="2"/>
  <c r="CR27" i="2"/>
  <c r="CS23" i="2"/>
  <c r="AH23" i="2"/>
  <c r="CT23" i="2"/>
  <c r="AI23" i="2"/>
  <c r="CU23" i="2"/>
  <c r="AJ23" i="2"/>
  <c r="CV23" i="2"/>
  <c r="AK23" i="2"/>
  <c r="CW23" i="2"/>
  <c r="AL23" i="2"/>
  <c r="CX23" i="2"/>
  <c r="AM23" i="2"/>
  <c r="CY23" i="2"/>
  <c r="AN23" i="2"/>
  <c r="CZ23" i="2"/>
  <c r="AO23" i="2"/>
  <c r="DA23" i="2"/>
  <c r="AP23" i="2"/>
  <c r="DB23" i="2"/>
  <c r="AQ23" i="2"/>
  <c r="DC23" i="2"/>
  <c r="AR23" i="2"/>
  <c r="CR23" i="2"/>
  <c r="E27" i="2"/>
  <c r="E8" i="13"/>
  <c r="DF27" i="2"/>
  <c r="AT27" i="2"/>
  <c r="DG27" i="2"/>
  <c r="AU27" i="2"/>
  <c r="DH27" i="2"/>
  <c r="AV27" i="2"/>
  <c r="DI27" i="2"/>
  <c r="AW27" i="2"/>
  <c r="DJ27" i="2"/>
  <c r="AX27" i="2"/>
  <c r="DK27" i="2"/>
  <c r="AY27" i="2"/>
  <c r="DL27" i="2"/>
  <c r="AZ27" i="2"/>
  <c r="DM27" i="2"/>
  <c r="BA27" i="2"/>
  <c r="DN27" i="2"/>
  <c r="BB27" i="2"/>
  <c r="DO27" i="2"/>
  <c r="BC27" i="2"/>
  <c r="DP27" i="2"/>
  <c r="BD27" i="2"/>
  <c r="DE27" i="2"/>
  <c r="DF23" i="2"/>
  <c r="AT23" i="2"/>
  <c r="DG23" i="2"/>
  <c r="AU23" i="2"/>
  <c r="DH23" i="2"/>
  <c r="AV23" i="2"/>
  <c r="DI23" i="2"/>
  <c r="AW23" i="2"/>
  <c r="DJ23" i="2"/>
  <c r="AX23" i="2"/>
  <c r="DK23" i="2"/>
  <c r="AY23" i="2"/>
  <c r="DL23" i="2"/>
  <c r="AZ23" i="2"/>
  <c r="DM23" i="2"/>
  <c r="BA23" i="2"/>
  <c r="DN23" i="2"/>
  <c r="BB23" i="2"/>
  <c r="DO23" i="2"/>
  <c r="BC23" i="2"/>
  <c r="DP23" i="2"/>
  <c r="BD23" i="2"/>
  <c r="DE23" i="2"/>
  <c r="F27" i="2"/>
  <c r="F8" i="13"/>
  <c r="DS27" i="2"/>
  <c r="BF27" i="2"/>
  <c r="DT27" i="2"/>
  <c r="BG27" i="2"/>
  <c r="DU27" i="2"/>
  <c r="BH27" i="2"/>
  <c r="DV27" i="2"/>
  <c r="BI27" i="2"/>
  <c r="DW27" i="2"/>
  <c r="BJ27" i="2"/>
  <c r="DX27" i="2"/>
  <c r="BK27" i="2"/>
  <c r="DY27" i="2"/>
  <c r="BL27" i="2"/>
  <c r="DZ27" i="2"/>
  <c r="BM27" i="2"/>
  <c r="EA27" i="2"/>
  <c r="BN27" i="2"/>
  <c r="EB27" i="2"/>
  <c r="BO27" i="2"/>
  <c r="EC27" i="2"/>
  <c r="BP27" i="2"/>
  <c r="DR27" i="2"/>
  <c r="DS23" i="2"/>
  <c r="BF23" i="2"/>
  <c r="DT23" i="2"/>
  <c r="BG23" i="2"/>
  <c r="DU23" i="2"/>
  <c r="BH23" i="2"/>
  <c r="DV23" i="2"/>
  <c r="BI23" i="2"/>
  <c r="DW23" i="2"/>
  <c r="BJ23" i="2"/>
  <c r="DX23" i="2"/>
  <c r="BK23" i="2"/>
  <c r="DY23" i="2"/>
  <c r="BL23" i="2"/>
  <c r="DZ23" i="2"/>
  <c r="BM23" i="2"/>
  <c r="EA23" i="2"/>
  <c r="BN23" i="2"/>
  <c r="EB23" i="2"/>
  <c r="BO23" i="2"/>
  <c r="EC23" i="2"/>
  <c r="BP23" i="2"/>
  <c r="DR23" i="2"/>
  <c r="G27" i="2"/>
  <c r="G8" i="13"/>
  <c r="H8" i="13"/>
  <c r="BR57" i="2"/>
  <c r="BS57" i="2"/>
  <c r="J57" i="2"/>
  <c r="BT57" i="2"/>
  <c r="K57" i="2"/>
  <c r="BU57" i="2"/>
  <c r="L57" i="2"/>
  <c r="BV57" i="2"/>
  <c r="M57" i="2"/>
  <c r="BW57" i="2"/>
  <c r="N57" i="2"/>
  <c r="BX57" i="2"/>
  <c r="O57" i="2"/>
  <c r="BY57" i="2"/>
  <c r="P57" i="2"/>
  <c r="BZ57" i="2"/>
  <c r="Q57" i="2"/>
  <c r="CA57" i="2"/>
  <c r="R57" i="2"/>
  <c r="CB57" i="2"/>
  <c r="S57" i="2"/>
  <c r="CC57" i="2"/>
  <c r="T57" i="2"/>
  <c r="BR48" i="2"/>
  <c r="BS48" i="2"/>
  <c r="J48" i="2"/>
  <c r="BT48" i="2"/>
  <c r="K48" i="2"/>
  <c r="BU48" i="2"/>
  <c r="L48" i="2"/>
  <c r="BV48" i="2"/>
  <c r="M48" i="2"/>
  <c r="BW48" i="2"/>
  <c r="N48" i="2"/>
  <c r="BX48" i="2"/>
  <c r="O48" i="2"/>
  <c r="BY48" i="2"/>
  <c r="P48" i="2"/>
  <c r="BZ48" i="2"/>
  <c r="Q48" i="2"/>
  <c r="CA48" i="2"/>
  <c r="R48" i="2"/>
  <c r="CB48" i="2"/>
  <c r="S48" i="2"/>
  <c r="CC48" i="2"/>
  <c r="T48" i="2"/>
  <c r="C57" i="2"/>
  <c r="C14" i="13"/>
  <c r="CF57" i="2"/>
  <c r="V57" i="2"/>
  <c r="CG57" i="2"/>
  <c r="W57" i="2"/>
  <c r="CH57" i="2"/>
  <c r="X57" i="2"/>
  <c r="CI57" i="2"/>
  <c r="Y57" i="2"/>
  <c r="CJ57" i="2"/>
  <c r="Z57" i="2"/>
  <c r="CK57" i="2"/>
  <c r="AA57" i="2"/>
  <c r="CL57" i="2"/>
  <c r="AB57" i="2"/>
  <c r="CM57" i="2"/>
  <c r="AC57" i="2"/>
  <c r="CN57" i="2"/>
  <c r="AD57" i="2"/>
  <c r="CO57" i="2"/>
  <c r="AE57" i="2"/>
  <c r="CP57" i="2"/>
  <c r="AF57" i="2"/>
  <c r="CE57" i="2"/>
  <c r="CF48" i="2"/>
  <c r="V48" i="2"/>
  <c r="CG48" i="2"/>
  <c r="W48" i="2"/>
  <c r="CH48" i="2"/>
  <c r="X48" i="2"/>
  <c r="CI48" i="2"/>
  <c r="Y48" i="2"/>
  <c r="CJ48" i="2"/>
  <c r="Z48" i="2"/>
  <c r="CK48" i="2"/>
  <c r="AA48" i="2"/>
  <c r="CL48" i="2"/>
  <c r="AB48" i="2"/>
  <c r="CM48" i="2"/>
  <c r="AC48" i="2"/>
  <c r="CN48" i="2"/>
  <c r="AD48" i="2"/>
  <c r="CO48" i="2"/>
  <c r="AE48" i="2"/>
  <c r="CP48" i="2"/>
  <c r="AF48" i="2"/>
  <c r="CE48" i="2"/>
  <c r="D57" i="2"/>
  <c r="D14" i="13"/>
  <c r="CS57" i="2"/>
  <c r="AH57" i="2"/>
  <c r="CT57" i="2"/>
  <c r="AI57" i="2"/>
  <c r="CU57" i="2"/>
  <c r="AJ57" i="2"/>
  <c r="CV57" i="2"/>
  <c r="AK57" i="2"/>
  <c r="CW57" i="2"/>
  <c r="AL57" i="2"/>
  <c r="CX57" i="2"/>
  <c r="AM57" i="2"/>
  <c r="CY57" i="2"/>
  <c r="AN57" i="2"/>
  <c r="CZ57" i="2"/>
  <c r="AO57" i="2"/>
  <c r="DA57" i="2"/>
  <c r="AP57" i="2"/>
  <c r="DB57" i="2"/>
  <c r="AQ57" i="2"/>
  <c r="DC57" i="2"/>
  <c r="AR57" i="2"/>
  <c r="CR57" i="2"/>
  <c r="CS48" i="2"/>
  <c r="AH48" i="2"/>
  <c r="CT48" i="2"/>
  <c r="AI48" i="2"/>
  <c r="CU48" i="2"/>
  <c r="AJ48" i="2"/>
  <c r="CV48" i="2"/>
  <c r="AK48" i="2"/>
  <c r="CW48" i="2"/>
  <c r="AL48" i="2"/>
  <c r="CX48" i="2"/>
  <c r="AM48" i="2"/>
  <c r="CY48" i="2"/>
  <c r="AN48" i="2"/>
  <c r="CZ48" i="2"/>
  <c r="AO48" i="2"/>
  <c r="DA48" i="2"/>
  <c r="AP48" i="2"/>
  <c r="DB48" i="2"/>
  <c r="AQ48" i="2"/>
  <c r="DC48" i="2"/>
  <c r="AR48" i="2"/>
  <c r="CR48" i="2"/>
  <c r="E57" i="2"/>
  <c r="E14" i="13"/>
  <c r="DF57" i="2"/>
  <c r="AT57" i="2"/>
  <c r="DG57" i="2"/>
  <c r="AU57" i="2"/>
  <c r="DH57" i="2"/>
  <c r="AV57" i="2"/>
  <c r="DI57" i="2"/>
  <c r="AW57" i="2"/>
  <c r="DJ57" i="2"/>
  <c r="AX57" i="2"/>
  <c r="DK57" i="2"/>
  <c r="AY57" i="2"/>
  <c r="DL57" i="2"/>
  <c r="AZ57" i="2"/>
  <c r="DM57" i="2"/>
  <c r="BA57" i="2"/>
  <c r="DN57" i="2"/>
  <c r="BB57" i="2"/>
  <c r="DO57" i="2"/>
  <c r="BC57" i="2"/>
  <c r="DP57" i="2"/>
  <c r="BD57" i="2"/>
  <c r="DE57" i="2"/>
  <c r="DF48" i="2"/>
  <c r="AT48" i="2"/>
  <c r="DG48" i="2"/>
  <c r="AU48" i="2"/>
  <c r="DH48" i="2"/>
  <c r="AV48" i="2"/>
  <c r="DI48" i="2"/>
  <c r="AW48" i="2"/>
  <c r="DJ48" i="2"/>
  <c r="AX48" i="2"/>
  <c r="DK48" i="2"/>
  <c r="AY48" i="2"/>
  <c r="DL48" i="2"/>
  <c r="AZ48" i="2"/>
  <c r="DM48" i="2"/>
  <c r="BA48" i="2"/>
  <c r="DN48" i="2"/>
  <c r="BB48" i="2"/>
  <c r="DO48" i="2"/>
  <c r="BC48" i="2"/>
  <c r="DP48" i="2"/>
  <c r="BD48" i="2"/>
  <c r="DE48" i="2"/>
  <c r="F57" i="2"/>
  <c r="F14" i="13"/>
  <c r="DS57" i="2"/>
  <c r="BF57" i="2"/>
  <c r="DT57" i="2"/>
  <c r="BG57" i="2"/>
  <c r="DU57" i="2"/>
  <c r="BH57" i="2"/>
  <c r="DV57" i="2"/>
  <c r="BI57" i="2"/>
  <c r="DW57" i="2"/>
  <c r="BJ57" i="2"/>
  <c r="DX57" i="2"/>
  <c r="BK57" i="2"/>
  <c r="DY57" i="2"/>
  <c r="BL57" i="2"/>
  <c r="DZ57" i="2"/>
  <c r="BM57" i="2"/>
  <c r="EA57" i="2"/>
  <c r="BN57" i="2"/>
  <c r="EB57" i="2"/>
  <c r="BO57" i="2"/>
  <c r="EC57" i="2"/>
  <c r="BP57" i="2"/>
  <c r="DR57" i="2"/>
  <c r="DS48" i="2"/>
  <c r="BF48" i="2"/>
  <c r="DT48" i="2"/>
  <c r="BG48" i="2"/>
  <c r="DU48" i="2"/>
  <c r="BH48" i="2"/>
  <c r="DV48" i="2"/>
  <c r="BI48" i="2"/>
  <c r="DW48" i="2"/>
  <c r="BJ48" i="2"/>
  <c r="DX48" i="2"/>
  <c r="BK48" i="2"/>
  <c r="DY48" i="2"/>
  <c r="BL48" i="2"/>
  <c r="DZ48" i="2"/>
  <c r="BM48" i="2"/>
  <c r="EA48" i="2"/>
  <c r="BN48" i="2"/>
  <c r="EB48" i="2"/>
  <c r="BO48" i="2"/>
  <c r="EC48" i="2"/>
  <c r="BP48" i="2"/>
  <c r="DR48" i="2"/>
  <c r="G57" i="2"/>
  <c r="G14" i="13"/>
  <c r="H14" i="13"/>
  <c r="BR52" i="2"/>
  <c r="BS52" i="2"/>
  <c r="J52" i="2"/>
  <c r="BT52" i="2"/>
  <c r="K52" i="2"/>
  <c r="BU52" i="2"/>
  <c r="L52" i="2"/>
  <c r="BV52" i="2"/>
  <c r="M52" i="2"/>
  <c r="BW52" i="2"/>
  <c r="N52" i="2"/>
  <c r="BX52" i="2"/>
  <c r="O52" i="2"/>
  <c r="BY52" i="2"/>
  <c r="P52" i="2"/>
  <c r="BZ52" i="2"/>
  <c r="Q52" i="2"/>
  <c r="CA52" i="2"/>
  <c r="R52" i="2"/>
  <c r="CB52" i="2"/>
  <c r="S52" i="2"/>
  <c r="CC52" i="2"/>
  <c r="T52" i="2"/>
  <c r="BR62" i="2"/>
  <c r="BS62" i="2"/>
  <c r="J62" i="2"/>
  <c r="BT62" i="2"/>
  <c r="K62" i="2"/>
  <c r="BU62" i="2"/>
  <c r="L62" i="2"/>
  <c r="BV62" i="2"/>
  <c r="M62" i="2"/>
  <c r="BW62" i="2"/>
  <c r="N62" i="2"/>
  <c r="BX62" i="2"/>
  <c r="O62" i="2"/>
  <c r="BY62" i="2"/>
  <c r="P62" i="2"/>
  <c r="BZ62" i="2"/>
  <c r="Q62" i="2"/>
  <c r="CA62" i="2"/>
  <c r="R62" i="2"/>
  <c r="CB62" i="2"/>
  <c r="S62" i="2"/>
  <c r="CC62" i="2"/>
  <c r="T62" i="2"/>
  <c r="C52" i="2"/>
  <c r="C13" i="13"/>
  <c r="CF52" i="2"/>
  <c r="V52" i="2"/>
  <c r="CG52" i="2"/>
  <c r="W52" i="2"/>
  <c r="CH52" i="2"/>
  <c r="X52" i="2"/>
  <c r="CI52" i="2"/>
  <c r="Y52" i="2"/>
  <c r="CJ52" i="2"/>
  <c r="Z52" i="2"/>
  <c r="CK52" i="2"/>
  <c r="AA52" i="2"/>
  <c r="CL52" i="2"/>
  <c r="AB52" i="2"/>
  <c r="CM52" i="2"/>
  <c r="AC52" i="2"/>
  <c r="CN52" i="2"/>
  <c r="AD52" i="2"/>
  <c r="CO52" i="2"/>
  <c r="AE52" i="2"/>
  <c r="CP52" i="2"/>
  <c r="AF52" i="2"/>
  <c r="CE52" i="2"/>
  <c r="CF62" i="2"/>
  <c r="V62" i="2"/>
  <c r="CG62" i="2"/>
  <c r="W62" i="2"/>
  <c r="CH62" i="2"/>
  <c r="X62" i="2"/>
  <c r="CI62" i="2"/>
  <c r="Y62" i="2"/>
  <c r="CJ62" i="2"/>
  <c r="Z62" i="2"/>
  <c r="CK62" i="2"/>
  <c r="AA62" i="2"/>
  <c r="CL62" i="2"/>
  <c r="AB62" i="2"/>
  <c r="CM62" i="2"/>
  <c r="AC62" i="2"/>
  <c r="CN62" i="2"/>
  <c r="AD62" i="2"/>
  <c r="CO62" i="2"/>
  <c r="AE62" i="2"/>
  <c r="CP62" i="2"/>
  <c r="AF62" i="2"/>
  <c r="CE62" i="2"/>
  <c r="D52" i="2"/>
  <c r="D13" i="13"/>
  <c r="CS52" i="2"/>
  <c r="AH52" i="2"/>
  <c r="CT52" i="2"/>
  <c r="AI52" i="2"/>
  <c r="CU52" i="2"/>
  <c r="AJ52" i="2"/>
  <c r="CV52" i="2"/>
  <c r="AK52" i="2"/>
  <c r="CW52" i="2"/>
  <c r="AL52" i="2"/>
  <c r="CX52" i="2"/>
  <c r="AM52" i="2"/>
  <c r="CY52" i="2"/>
  <c r="AN52" i="2"/>
  <c r="CZ52" i="2"/>
  <c r="AO52" i="2"/>
  <c r="DA52" i="2"/>
  <c r="AP52" i="2"/>
  <c r="DB52" i="2"/>
  <c r="AQ52" i="2"/>
  <c r="DC52" i="2"/>
  <c r="AR52" i="2"/>
  <c r="CR52" i="2"/>
  <c r="CS62" i="2"/>
  <c r="AH62" i="2"/>
  <c r="CT62" i="2"/>
  <c r="AI62" i="2"/>
  <c r="CU62" i="2"/>
  <c r="AJ62" i="2"/>
  <c r="CV62" i="2"/>
  <c r="AK62" i="2"/>
  <c r="CW62" i="2"/>
  <c r="AL62" i="2"/>
  <c r="CX62" i="2"/>
  <c r="AM62" i="2"/>
  <c r="CY62" i="2"/>
  <c r="AN62" i="2"/>
  <c r="CZ62" i="2"/>
  <c r="AO62" i="2"/>
  <c r="DA62" i="2"/>
  <c r="AP62" i="2"/>
  <c r="DB62" i="2"/>
  <c r="AQ62" i="2"/>
  <c r="DC62" i="2"/>
  <c r="AR62" i="2"/>
  <c r="CR62" i="2"/>
  <c r="E52" i="2"/>
  <c r="E13" i="13"/>
  <c r="DF52" i="2"/>
  <c r="AT52" i="2"/>
  <c r="DG52" i="2"/>
  <c r="AU52" i="2"/>
  <c r="DH52" i="2"/>
  <c r="AV52" i="2"/>
  <c r="DI52" i="2"/>
  <c r="AW52" i="2"/>
  <c r="DJ52" i="2"/>
  <c r="AX52" i="2"/>
  <c r="DK52" i="2"/>
  <c r="AY52" i="2"/>
  <c r="DL52" i="2"/>
  <c r="AZ52" i="2"/>
  <c r="DM52" i="2"/>
  <c r="BA52" i="2"/>
  <c r="DN52" i="2"/>
  <c r="BB52" i="2"/>
  <c r="DO52" i="2"/>
  <c r="BC52" i="2"/>
  <c r="DP52" i="2"/>
  <c r="BD52" i="2"/>
  <c r="DE52" i="2"/>
  <c r="DF62" i="2"/>
  <c r="AT62" i="2"/>
  <c r="DG62" i="2"/>
  <c r="AU62" i="2"/>
  <c r="DH62" i="2"/>
  <c r="AV62" i="2"/>
  <c r="DI62" i="2"/>
  <c r="AW62" i="2"/>
  <c r="DJ62" i="2"/>
  <c r="AX62" i="2"/>
  <c r="DK62" i="2"/>
  <c r="AY62" i="2"/>
  <c r="DL62" i="2"/>
  <c r="AZ62" i="2"/>
  <c r="DM62" i="2"/>
  <c r="BA62" i="2"/>
  <c r="DN62" i="2"/>
  <c r="BB62" i="2"/>
  <c r="DO62" i="2"/>
  <c r="BC62" i="2"/>
  <c r="DP62" i="2"/>
  <c r="BD62" i="2"/>
  <c r="DE62" i="2"/>
  <c r="F52" i="2"/>
  <c r="F13" i="13"/>
  <c r="DS52" i="2"/>
  <c r="BF52" i="2"/>
  <c r="DT52" i="2"/>
  <c r="BG52" i="2"/>
  <c r="DU52" i="2"/>
  <c r="BH52" i="2"/>
  <c r="DV52" i="2"/>
  <c r="BI52" i="2"/>
  <c r="DW52" i="2"/>
  <c r="BJ52" i="2"/>
  <c r="DX52" i="2"/>
  <c r="BK52" i="2"/>
  <c r="DY52" i="2"/>
  <c r="BL52" i="2"/>
  <c r="DZ52" i="2"/>
  <c r="BM52" i="2"/>
  <c r="EA52" i="2"/>
  <c r="BN52" i="2"/>
  <c r="EB52" i="2"/>
  <c r="BO52" i="2"/>
  <c r="EC52" i="2"/>
  <c r="BP52" i="2"/>
  <c r="DR52" i="2"/>
  <c r="DS62" i="2"/>
  <c r="BF62" i="2"/>
  <c r="DT62" i="2"/>
  <c r="BG62" i="2"/>
  <c r="DU62" i="2"/>
  <c r="BH62" i="2"/>
  <c r="DV62" i="2"/>
  <c r="BI62" i="2"/>
  <c r="DW62" i="2"/>
  <c r="BJ62" i="2"/>
  <c r="DX62" i="2"/>
  <c r="BK62" i="2"/>
  <c r="DY62" i="2"/>
  <c r="BL62" i="2"/>
  <c r="DZ62" i="2"/>
  <c r="BM62" i="2"/>
  <c r="EA62" i="2"/>
  <c r="BN62" i="2"/>
  <c r="EB62" i="2"/>
  <c r="BO62" i="2"/>
  <c r="EC62" i="2"/>
  <c r="BP62" i="2"/>
  <c r="DR62" i="2"/>
  <c r="G52" i="2"/>
  <c r="G13" i="13"/>
  <c r="H13" i="13"/>
  <c r="BR107" i="2"/>
  <c r="BS107" i="2"/>
  <c r="J107" i="2"/>
  <c r="BT107" i="2"/>
  <c r="K107" i="2"/>
  <c r="BU107" i="2"/>
  <c r="L107" i="2"/>
  <c r="BV107" i="2"/>
  <c r="M107" i="2"/>
  <c r="BW107" i="2"/>
  <c r="N107" i="2"/>
  <c r="BX107" i="2"/>
  <c r="O107" i="2"/>
  <c r="BY107" i="2"/>
  <c r="P107" i="2"/>
  <c r="BZ107" i="2"/>
  <c r="Q107" i="2"/>
  <c r="CA107" i="2"/>
  <c r="R107" i="2"/>
  <c r="CB107" i="2"/>
  <c r="S107" i="2"/>
  <c r="CC107" i="2"/>
  <c r="T107" i="2"/>
  <c r="BR101" i="2"/>
  <c r="BS101" i="2"/>
  <c r="J101" i="2"/>
  <c r="BT101" i="2"/>
  <c r="K101" i="2"/>
  <c r="BU101" i="2"/>
  <c r="L101" i="2"/>
  <c r="BV101" i="2"/>
  <c r="M101" i="2"/>
  <c r="BW101" i="2"/>
  <c r="N101" i="2"/>
  <c r="BX101" i="2"/>
  <c r="O101" i="2"/>
  <c r="BY101" i="2"/>
  <c r="P101" i="2"/>
  <c r="BZ101" i="2"/>
  <c r="Q101" i="2"/>
  <c r="CA101" i="2"/>
  <c r="R101" i="2"/>
  <c r="CB101" i="2"/>
  <c r="S101" i="2"/>
  <c r="CC101" i="2"/>
  <c r="T101" i="2"/>
  <c r="C107" i="2"/>
  <c r="C28" i="13"/>
  <c r="CF107" i="2"/>
  <c r="V107" i="2"/>
  <c r="CG107" i="2"/>
  <c r="W107" i="2"/>
  <c r="CH107" i="2"/>
  <c r="X107" i="2"/>
  <c r="CI107" i="2"/>
  <c r="Y107" i="2"/>
  <c r="CJ107" i="2"/>
  <c r="Z107" i="2"/>
  <c r="CK107" i="2"/>
  <c r="AA107" i="2"/>
  <c r="CL107" i="2"/>
  <c r="AB107" i="2"/>
  <c r="CM107" i="2"/>
  <c r="AC107" i="2"/>
  <c r="CN107" i="2"/>
  <c r="AD107" i="2"/>
  <c r="CO107" i="2"/>
  <c r="AE107" i="2"/>
  <c r="CP107" i="2"/>
  <c r="AF107" i="2"/>
  <c r="CE107" i="2"/>
  <c r="CF101" i="2"/>
  <c r="V101" i="2"/>
  <c r="CG101" i="2"/>
  <c r="W101" i="2"/>
  <c r="CH101" i="2"/>
  <c r="X101" i="2"/>
  <c r="CI101" i="2"/>
  <c r="Y101" i="2"/>
  <c r="CJ101" i="2"/>
  <c r="Z101" i="2"/>
  <c r="CK101" i="2"/>
  <c r="AA101" i="2"/>
  <c r="CL101" i="2"/>
  <c r="AB101" i="2"/>
  <c r="CM101" i="2"/>
  <c r="AC101" i="2"/>
  <c r="CN101" i="2"/>
  <c r="AD101" i="2"/>
  <c r="CO101" i="2"/>
  <c r="AE101" i="2"/>
  <c r="CP101" i="2"/>
  <c r="AF101" i="2"/>
  <c r="CE101" i="2"/>
  <c r="D107" i="2"/>
  <c r="D28" i="13"/>
  <c r="CS107" i="2"/>
  <c r="AH107" i="2"/>
  <c r="CT107" i="2"/>
  <c r="AI107" i="2"/>
  <c r="CU107" i="2"/>
  <c r="AJ107" i="2"/>
  <c r="CV107" i="2"/>
  <c r="AK107" i="2"/>
  <c r="CW107" i="2"/>
  <c r="AL107" i="2"/>
  <c r="CX107" i="2"/>
  <c r="AM107" i="2"/>
  <c r="CY107" i="2"/>
  <c r="AN107" i="2"/>
  <c r="CZ107" i="2"/>
  <c r="AO107" i="2"/>
  <c r="DA107" i="2"/>
  <c r="AP107" i="2"/>
  <c r="DB107" i="2"/>
  <c r="AQ107" i="2"/>
  <c r="DC107" i="2"/>
  <c r="AR107" i="2"/>
  <c r="CR107" i="2"/>
  <c r="CS101" i="2"/>
  <c r="AH101" i="2"/>
  <c r="CT101" i="2"/>
  <c r="AI101" i="2"/>
  <c r="CU101" i="2"/>
  <c r="AJ101" i="2"/>
  <c r="CV101" i="2"/>
  <c r="AK101" i="2"/>
  <c r="CW101" i="2"/>
  <c r="AL101" i="2"/>
  <c r="CX101" i="2"/>
  <c r="AM101" i="2"/>
  <c r="CY101" i="2"/>
  <c r="AN101" i="2"/>
  <c r="CZ101" i="2"/>
  <c r="AO101" i="2"/>
  <c r="DA101" i="2"/>
  <c r="AP101" i="2"/>
  <c r="DB101" i="2"/>
  <c r="AQ101" i="2"/>
  <c r="DC101" i="2"/>
  <c r="AR101" i="2"/>
  <c r="CR101" i="2"/>
  <c r="E107" i="2"/>
  <c r="E28" i="13"/>
  <c r="DF107" i="2"/>
  <c r="AT107" i="2"/>
  <c r="DG107" i="2"/>
  <c r="AU107" i="2"/>
  <c r="DH107" i="2"/>
  <c r="AV107" i="2"/>
  <c r="DI107" i="2"/>
  <c r="AW107" i="2"/>
  <c r="DJ107" i="2"/>
  <c r="AX107" i="2"/>
  <c r="DK107" i="2"/>
  <c r="AY107" i="2"/>
  <c r="DL107" i="2"/>
  <c r="AZ107" i="2"/>
  <c r="DM107" i="2"/>
  <c r="BA107" i="2"/>
  <c r="DN107" i="2"/>
  <c r="BB107" i="2"/>
  <c r="DO107" i="2"/>
  <c r="BC107" i="2"/>
  <c r="DP107" i="2"/>
  <c r="BD107" i="2"/>
  <c r="DE107" i="2"/>
  <c r="DF101" i="2"/>
  <c r="AT101" i="2"/>
  <c r="DG101" i="2"/>
  <c r="AU101" i="2"/>
  <c r="DH101" i="2"/>
  <c r="AV101" i="2"/>
  <c r="DI101" i="2"/>
  <c r="AW101" i="2"/>
  <c r="DJ101" i="2"/>
  <c r="AX101" i="2"/>
  <c r="DK101" i="2"/>
  <c r="AY101" i="2"/>
  <c r="DL101" i="2"/>
  <c r="AZ101" i="2"/>
  <c r="DM101" i="2"/>
  <c r="BA101" i="2"/>
  <c r="DN101" i="2"/>
  <c r="BB101" i="2"/>
  <c r="DO101" i="2"/>
  <c r="BC101" i="2"/>
  <c r="DP101" i="2"/>
  <c r="BD101" i="2"/>
  <c r="DE101" i="2"/>
  <c r="F107" i="2"/>
  <c r="F28" i="13"/>
  <c r="DS107" i="2"/>
  <c r="BF107" i="2"/>
  <c r="DT107" i="2"/>
  <c r="BG107" i="2"/>
  <c r="DU107" i="2"/>
  <c r="BH107" i="2"/>
  <c r="DV107" i="2"/>
  <c r="BI107" i="2"/>
  <c r="DW107" i="2"/>
  <c r="BJ107" i="2"/>
  <c r="DX107" i="2"/>
  <c r="BK107" i="2"/>
  <c r="DY107" i="2"/>
  <c r="BL107" i="2"/>
  <c r="DZ107" i="2"/>
  <c r="BM107" i="2"/>
  <c r="EA107" i="2"/>
  <c r="BN107" i="2"/>
  <c r="EB107" i="2"/>
  <c r="BO107" i="2"/>
  <c r="EC107" i="2"/>
  <c r="BP107" i="2"/>
  <c r="DR107" i="2"/>
  <c r="DS101" i="2"/>
  <c r="BF101" i="2"/>
  <c r="DT101" i="2"/>
  <c r="BG101" i="2"/>
  <c r="DU101" i="2"/>
  <c r="BH101" i="2"/>
  <c r="DV101" i="2"/>
  <c r="BI101" i="2"/>
  <c r="DW101" i="2"/>
  <c r="BJ101" i="2"/>
  <c r="DX101" i="2"/>
  <c r="BK101" i="2"/>
  <c r="DY101" i="2"/>
  <c r="BL101" i="2"/>
  <c r="DZ101" i="2"/>
  <c r="BM101" i="2"/>
  <c r="EA101" i="2"/>
  <c r="BN101" i="2"/>
  <c r="EB101" i="2"/>
  <c r="BO101" i="2"/>
  <c r="EC101" i="2"/>
  <c r="BP101" i="2"/>
  <c r="DR101" i="2"/>
  <c r="G107" i="2"/>
  <c r="G28" i="13"/>
  <c r="H28" i="13"/>
  <c r="BR117" i="2"/>
  <c r="BS117" i="2"/>
  <c r="J117" i="2"/>
  <c r="BT117" i="2"/>
  <c r="K117" i="2"/>
  <c r="BU117" i="2"/>
  <c r="L117" i="2"/>
  <c r="BV117" i="2"/>
  <c r="M117" i="2"/>
  <c r="BW117" i="2"/>
  <c r="N117" i="2"/>
  <c r="BX117" i="2"/>
  <c r="O117" i="2"/>
  <c r="BY117" i="2"/>
  <c r="P117" i="2"/>
  <c r="BZ117" i="2"/>
  <c r="Q117" i="2"/>
  <c r="CA117" i="2"/>
  <c r="R117" i="2"/>
  <c r="CB117" i="2"/>
  <c r="S117" i="2"/>
  <c r="CC117" i="2"/>
  <c r="T117" i="2"/>
  <c r="BR93" i="2"/>
  <c r="BS93" i="2"/>
  <c r="J93" i="2"/>
  <c r="BT93" i="2"/>
  <c r="K93" i="2"/>
  <c r="BU93" i="2"/>
  <c r="L93" i="2"/>
  <c r="BV93" i="2"/>
  <c r="M93" i="2"/>
  <c r="BW93" i="2"/>
  <c r="N93" i="2"/>
  <c r="BX93" i="2"/>
  <c r="O93" i="2"/>
  <c r="BY93" i="2"/>
  <c r="P93" i="2"/>
  <c r="BZ93" i="2"/>
  <c r="Q93" i="2"/>
  <c r="CA93" i="2"/>
  <c r="R93" i="2"/>
  <c r="CB93" i="2"/>
  <c r="S93" i="2"/>
  <c r="CC93" i="2"/>
  <c r="T93" i="2"/>
  <c r="BR118" i="2"/>
  <c r="BS118" i="2"/>
  <c r="J118" i="2"/>
  <c r="BT118" i="2"/>
  <c r="K118" i="2"/>
  <c r="BU118" i="2"/>
  <c r="L118" i="2"/>
  <c r="BV118" i="2"/>
  <c r="M118" i="2"/>
  <c r="BW118" i="2"/>
  <c r="N118" i="2"/>
  <c r="BX118" i="2"/>
  <c r="O118" i="2"/>
  <c r="BY118" i="2"/>
  <c r="P118" i="2"/>
  <c r="BZ118" i="2"/>
  <c r="Q118" i="2"/>
  <c r="CA118" i="2"/>
  <c r="R118" i="2"/>
  <c r="CB118" i="2"/>
  <c r="S118" i="2"/>
  <c r="CC118" i="2"/>
  <c r="T118" i="2"/>
  <c r="C118" i="2"/>
  <c r="C32" i="13"/>
  <c r="CF117" i="2"/>
  <c r="V117" i="2"/>
  <c r="CG117" i="2"/>
  <c r="W117" i="2"/>
  <c r="CH117" i="2"/>
  <c r="X117" i="2"/>
  <c r="CI117" i="2"/>
  <c r="Y117" i="2"/>
  <c r="CJ117" i="2"/>
  <c r="Z117" i="2"/>
  <c r="CK117" i="2"/>
  <c r="AA117" i="2"/>
  <c r="CL117" i="2"/>
  <c r="AB117" i="2"/>
  <c r="CM117" i="2"/>
  <c r="AC117" i="2"/>
  <c r="CN117" i="2"/>
  <c r="AD117" i="2"/>
  <c r="CO117" i="2"/>
  <c r="AE117" i="2"/>
  <c r="CP117" i="2"/>
  <c r="AF117" i="2"/>
  <c r="CE117" i="2"/>
  <c r="CF93" i="2"/>
  <c r="V93" i="2"/>
  <c r="CG93" i="2"/>
  <c r="W93" i="2"/>
  <c r="CH93" i="2"/>
  <c r="X93" i="2"/>
  <c r="CI93" i="2"/>
  <c r="Y93" i="2"/>
  <c r="CJ93" i="2"/>
  <c r="Z93" i="2"/>
  <c r="CK93" i="2"/>
  <c r="AA93" i="2"/>
  <c r="CL93" i="2"/>
  <c r="AB93" i="2"/>
  <c r="CM93" i="2"/>
  <c r="AC93" i="2"/>
  <c r="CN93" i="2"/>
  <c r="AD93" i="2"/>
  <c r="CO93" i="2"/>
  <c r="AE93" i="2"/>
  <c r="CP93" i="2"/>
  <c r="AF93" i="2"/>
  <c r="CE93" i="2"/>
  <c r="CF118" i="2"/>
  <c r="V118" i="2"/>
  <c r="CG118" i="2"/>
  <c r="W118" i="2"/>
  <c r="CH118" i="2"/>
  <c r="X118" i="2"/>
  <c r="CI118" i="2"/>
  <c r="Y118" i="2"/>
  <c r="CJ118" i="2"/>
  <c r="Z118" i="2"/>
  <c r="CK118" i="2"/>
  <c r="AA118" i="2"/>
  <c r="CL118" i="2"/>
  <c r="AB118" i="2"/>
  <c r="CM118" i="2"/>
  <c r="AC118" i="2"/>
  <c r="CN118" i="2"/>
  <c r="AD118" i="2"/>
  <c r="CO118" i="2"/>
  <c r="AE118" i="2"/>
  <c r="CP118" i="2"/>
  <c r="AF118" i="2"/>
  <c r="CE118" i="2"/>
  <c r="D118" i="2"/>
  <c r="D32" i="13"/>
  <c r="CS117" i="2"/>
  <c r="AH117" i="2"/>
  <c r="CT117" i="2"/>
  <c r="AI117" i="2"/>
  <c r="CU117" i="2"/>
  <c r="AJ117" i="2"/>
  <c r="CV117" i="2"/>
  <c r="AK117" i="2"/>
  <c r="CW117" i="2"/>
  <c r="AL117" i="2"/>
  <c r="CX117" i="2"/>
  <c r="AM117" i="2"/>
  <c r="CY117" i="2"/>
  <c r="AN117" i="2"/>
  <c r="CZ117" i="2"/>
  <c r="AO117" i="2"/>
  <c r="DA117" i="2"/>
  <c r="AP117" i="2"/>
  <c r="DB117" i="2"/>
  <c r="AQ117" i="2"/>
  <c r="DC117" i="2"/>
  <c r="AR117" i="2"/>
  <c r="CR117" i="2"/>
  <c r="CS93" i="2"/>
  <c r="AH93" i="2"/>
  <c r="CT93" i="2"/>
  <c r="AI93" i="2"/>
  <c r="CU93" i="2"/>
  <c r="AJ93" i="2"/>
  <c r="CV93" i="2"/>
  <c r="AK93" i="2"/>
  <c r="CW93" i="2"/>
  <c r="AL93" i="2"/>
  <c r="CX93" i="2"/>
  <c r="AM93" i="2"/>
  <c r="CY93" i="2"/>
  <c r="AN93" i="2"/>
  <c r="CZ93" i="2"/>
  <c r="AO93" i="2"/>
  <c r="DA93" i="2"/>
  <c r="AP93" i="2"/>
  <c r="DB93" i="2"/>
  <c r="AQ93" i="2"/>
  <c r="DC93" i="2"/>
  <c r="AR93" i="2"/>
  <c r="CR93" i="2"/>
  <c r="CS118" i="2"/>
  <c r="AH118" i="2"/>
  <c r="CT118" i="2"/>
  <c r="AI118" i="2"/>
  <c r="CU118" i="2"/>
  <c r="AJ118" i="2"/>
  <c r="CV118" i="2"/>
  <c r="AK118" i="2"/>
  <c r="CW118" i="2"/>
  <c r="AL118" i="2"/>
  <c r="CX118" i="2"/>
  <c r="AM118" i="2"/>
  <c r="CY118" i="2"/>
  <c r="AN118" i="2"/>
  <c r="CZ118" i="2"/>
  <c r="AO118" i="2"/>
  <c r="DA118" i="2"/>
  <c r="AP118" i="2"/>
  <c r="DB118" i="2"/>
  <c r="AQ118" i="2"/>
  <c r="DC118" i="2"/>
  <c r="AR118" i="2"/>
  <c r="CR118" i="2"/>
  <c r="E118" i="2"/>
  <c r="E32" i="13"/>
  <c r="DF117" i="2"/>
  <c r="AT117" i="2"/>
  <c r="DG117" i="2"/>
  <c r="AU117" i="2"/>
  <c r="DH117" i="2"/>
  <c r="AV117" i="2"/>
  <c r="DI117" i="2"/>
  <c r="AW117" i="2"/>
  <c r="DJ117" i="2"/>
  <c r="AX117" i="2"/>
  <c r="DK117" i="2"/>
  <c r="AY117" i="2"/>
  <c r="DL117" i="2"/>
  <c r="AZ117" i="2"/>
  <c r="DM117" i="2"/>
  <c r="BA117" i="2"/>
  <c r="DN117" i="2"/>
  <c r="BB117" i="2"/>
  <c r="DO117" i="2"/>
  <c r="BC117" i="2"/>
  <c r="DP117" i="2"/>
  <c r="BD117" i="2"/>
  <c r="DE117" i="2"/>
  <c r="DF93" i="2"/>
  <c r="AT93" i="2"/>
  <c r="DG93" i="2"/>
  <c r="AU93" i="2"/>
  <c r="DH93" i="2"/>
  <c r="AV93" i="2"/>
  <c r="DI93" i="2"/>
  <c r="AW93" i="2"/>
  <c r="DJ93" i="2"/>
  <c r="AX93" i="2"/>
  <c r="DK93" i="2"/>
  <c r="AY93" i="2"/>
  <c r="DL93" i="2"/>
  <c r="AZ93" i="2"/>
  <c r="DM93" i="2"/>
  <c r="BA93" i="2"/>
  <c r="DN93" i="2"/>
  <c r="BB93" i="2"/>
  <c r="DO93" i="2"/>
  <c r="BC93" i="2"/>
  <c r="DP93" i="2"/>
  <c r="BD93" i="2"/>
  <c r="DE93" i="2"/>
  <c r="DF118" i="2"/>
  <c r="AT118" i="2"/>
  <c r="DG118" i="2"/>
  <c r="AU118" i="2"/>
  <c r="DH118" i="2"/>
  <c r="AV118" i="2"/>
  <c r="DI118" i="2"/>
  <c r="AW118" i="2"/>
  <c r="DJ118" i="2"/>
  <c r="AX118" i="2"/>
  <c r="DK118" i="2"/>
  <c r="AY118" i="2"/>
  <c r="DL118" i="2"/>
  <c r="AZ118" i="2"/>
  <c r="DM118" i="2"/>
  <c r="BA118" i="2"/>
  <c r="DN118" i="2"/>
  <c r="BB118" i="2"/>
  <c r="DO118" i="2"/>
  <c r="BC118" i="2"/>
  <c r="DP118" i="2"/>
  <c r="BD118" i="2"/>
  <c r="DE118" i="2"/>
  <c r="F118" i="2"/>
  <c r="F32" i="13"/>
  <c r="DS117" i="2"/>
  <c r="BF117" i="2"/>
  <c r="DT117" i="2"/>
  <c r="BG117" i="2"/>
  <c r="DU117" i="2"/>
  <c r="BH117" i="2"/>
  <c r="DV117" i="2"/>
  <c r="BI117" i="2"/>
  <c r="DW117" i="2"/>
  <c r="BJ117" i="2"/>
  <c r="DX117" i="2"/>
  <c r="BK117" i="2"/>
  <c r="DY117" i="2"/>
  <c r="BL117" i="2"/>
  <c r="DZ117" i="2"/>
  <c r="BM117" i="2"/>
  <c r="EA117" i="2"/>
  <c r="BN117" i="2"/>
  <c r="EB117" i="2"/>
  <c r="BO117" i="2"/>
  <c r="EC117" i="2"/>
  <c r="BP117" i="2"/>
  <c r="DR117" i="2"/>
  <c r="DS93" i="2"/>
  <c r="BF93" i="2"/>
  <c r="DT93" i="2"/>
  <c r="BG93" i="2"/>
  <c r="DU93" i="2"/>
  <c r="BH93" i="2"/>
  <c r="DV93" i="2"/>
  <c r="BI93" i="2"/>
  <c r="DW93" i="2"/>
  <c r="BJ93" i="2"/>
  <c r="DX93" i="2"/>
  <c r="BK93" i="2"/>
  <c r="DY93" i="2"/>
  <c r="BL93" i="2"/>
  <c r="DZ93" i="2"/>
  <c r="BM93" i="2"/>
  <c r="EA93" i="2"/>
  <c r="BN93" i="2"/>
  <c r="EB93" i="2"/>
  <c r="BO93" i="2"/>
  <c r="EC93" i="2"/>
  <c r="BP93" i="2"/>
  <c r="DR93" i="2"/>
  <c r="DS118" i="2"/>
  <c r="BF118" i="2"/>
  <c r="DT118" i="2"/>
  <c r="BG118" i="2"/>
  <c r="DU118" i="2"/>
  <c r="BH118" i="2"/>
  <c r="DV118" i="2"/>
  <c r="BI118" i="2"/>
  <c r="DW118" i="2"/>
  <c r="BJ118" i="2"/>
  <c r="DX118" i="2"/>
  <c r="BK118" i="2"/>
  <c r="DY118" i="2"/>
  <c r="BL118" i="2"/>
  <c r="DZ118" i="2"/>
  <c r="BM118" i="2"/>
  <c r="EA118" i="2"/>
  <c r="BN118" i="2"/>
  <c r="EB118" i="2"/>
  <c r="BO118" i="2"/>
  <c r="EC118" i="2"/>
  <c r="BP118" i="2"/>
  <c r="DR118" i="2"/>
  <c r="G118" i="2"/>
  <c r="G32" i="13"/>
  <c r="H32" i="13"/>
  <c r="BR10" i="2"/>
  <c r="BS10" i="2"/>
  <c r="J10" i="2"/>
  <c r="BT10" i="2"/>
  <c r="K10" i="2"/>
  <c r="BU10" i="2"/>
  <c r="L10" i="2"/>
  <c r="BV10" i="2"/>
  <c r="M10" i="2"/>
  <c r="BW10" i="2"/>
  <c r="N10" i="2"/>
  <c r="BX10" i="2"/>
  <c r="O10" i="2"/>
  <c r="BY10" i="2"/>
  <c r="P10" i="2"/>
  <c r="BZ10" i="2"/>
  <c r="Q10" i="2"/>
  <c r="CA10" i="2"/>
  <c r="R10" i="2"/>
  <c r="CB10" i="2"/>
  <c r="S10" i="2"/>
  <c r="CC10" i="2"/>
  <c r="T10" i="2"/>
  <c r="BR5" i="2"/>
  <c r="BS5" i="2"/>
  <c r="J5" i="2"/>
  <c r="BT5" i="2"/>
  <c r="K5" i="2"/>
  <c r="BU5" i="2"/>
  <c r="L5" i="2"/>
  <c r="BV5" i="2"/>
  <c r="M5" i="2"/>
  <c r="BW5" i="2"/>
  <c r="N5" i="2"/>
  <c r="BX5" i="2"/>
  <c r="O5" i="2"/>
  <c r="BY5" i="2"/>
  <c r="P5" i="2"/>
  <c r="BZ5" i="2"/>
  <c r="Q5" i="2"/>
  <c r="CA5" i="2"/>
  <c r="R5" i="2"/>
  <c r="CB5" i="2"/>
  <c r="S5" i="2"/>
  <c r="CC5" i="2"/>
  <c r="T5" i="2"/>
  <c r="C10" i="2"/>
  <c r="C3" i="13"/>
  <c r="CF10" i="2"/>
  <c r="V10" i="2"/>
  <c r="CG10" i="2"/>
  <c r="W10" i="2"/>
  <c r="CH10" i="2"/>
  <c r="X10" i="2"/>
  <c r="CI10" i="2"/>
  <c r="Y10" i="2"/>
  <c r="CJ10" i="2"/>
  <c r="Z10" i="2"/>
  <c r="CK10" i="2"/>
  <c r="AA10" i="2"/>
  <c r="CL10" i="2"/>
  <c r="AB10" i="2"/>
  <c r="CM10" i="2"/>
  <c r="AC10" i="2"/>
  <c r="CN10" i="2"/>
  <c r="AD10" i="2"/>
  <c r="CO10" i="2"/>
  <c r="AE10" i="2"/>
  <c r="CP10" i="2"/>
  <c r="AF10" i="2"/>
  <c r="CE10" i="2"/>
  <c r="CF5" i="2"/>
  <c r="V5" i="2"/>
  <c r="CG5" i="2"/>
  <c r="W5" i="2"/>
  <c r="CH5" i="2"/>
  <c r="X5" i="2"/>
  <c r="CI5" i="2"/>
  <c r="Y5" i="2"/>
  <c r="CJ5" i="2"/>
  <c r="Z5" i="2"/>
  <c r="CK5" i="2"/>
  <c r="AA5" i="2"/>
  <c r="CL5" i="2"/>
  <c r="AB5" i="2"/>
  <c r="CM5" i="2"/>
  <c r="AC5" i="2"/>
  <c r="CN5" i="2"/>
  <c r="AD5" i="2"/>
  <c r="CO5" i="2"/>
  <c r="AE5" i="2"/>
  <c r="CP5" i="2"/>
  <c r="AF5" i="2"/>
  <c r="CE5" i="2"/>
  <c r="D10" i="2"/>
  <c r="D3" i="13"/>
  <c r="CS10" i="2"/>
  <c r="AH10" i="2"/>
  <c r="CT10" i="2"/>
  <c r="AI10" i="2"/>
  <c r="CU10" i="2"/>
  <c r="AJ10" i="2"/>
  <c r="CV10" i="2"/>
  <c r="AK10" i="2"/>
  <c r="CW10" i="2"/>
  <c r="AL10" i="2"/>
  <c r="CX10" i="2"/>
  <c r="AM10" i="2"/>
  <c r="CY10" i="2"/>
  <c r="AN10" i="2"/>
  <c r="CZ10" i="2"/>
  <c r="AO10" i="2"/>
  <c r="DA10" i="2"/>
  <c r="AP10" i="2"/>
  <c r="DB10" i="2"/>
  <c r="AQ10" i="2"/>
  <c r="DC10" i="2"/>
  <c r="AR10" i="2"/>
  <c r="CR10" i="2"/>
  <c r="CS5" i="2"/>
  <c r="AH5" i="2"/>
  <c r="CT5" i="2"/>
  <c r="AI5" i="2"/>
  <c r="CU5" i="2"/>
  <c r="AJ5" i="2"/>
  <c r="CV5" i="2"/>
  <c r="AK5" i="2"/>
  <c r="CW5" i="2"/>
  <c r="AL5" i="2"/>
  <c r="CX5" i="2"/>
  <c r="AM5" i="2"/>
  <c r="CY5" i="2"/>
  <c r="AN5" i="2"/>
  <c r="CZ5" i="2"/>
  <c r="AO5" i="2"/>
  <c r="DA5" i="2"/>
  <c r="AP5" i="2"/>
  <c r="DB5" i="2"/>
  <c r="AQ5" i="2"/>
  <c r="DC5" i="2"/>
  <c r="AR5" i="2"/>
  <c r="CR5" i="2"/>
  <c r="E10" i="2"/>
  <c r="E3" i="13"/>
  <c r="DF10" i="2"/>
  <c r="AT10" i="2"/>
  <c r="DG10" i="2"/>
  <c r="AU10" i="2"/>
  <c r="DH10" i="2"/>
  <c r="AV10" i="2"/>
  <c r="DI10" i="2"/>
  <c r="AW10" i="2"/>
  <c r="DJ10" i="2"/>
  <c r="AX10" i="2"/>
  <c r="DK10" i="2"/>
  <c r="AY10" i="2"/>
  <c r="DL10" i="2"/>
  <c r="AZ10" i="2"/>
  <c r="DM10" i="2"/>
  <c r="BA10" i="2"/>
  <c r="DN10" i="2"/>
  <c r="BB10" i="2"/>
  <c r="DO10" i="2"/>
  <c r="BC10" i="2"/>
  <c r="DP10" i="2"/>
  <c r="BD10" i="2"/>
  <c r="DE10" i="2"/>
  <c r="DF5" i="2"/>
  <c r="AT5" i="2"/>
  <c r="DG5" i="2"/>
  <c r="AU5" i="2"/>
  <c r="DH5" i="2"/>
  <c r="AV5" i="2"/>
  <c r="DI5" i="2"/>
  <c r="AW5" i="2"/>
  <c r="DJ5" i="2"/>
  <c r="AX5" i="2"/>
  <c r="DK5" i="2"/>
  <c r="AY5" i="2"/>
  <c r="DL5" i="2"/>
  <c r="AZ5" i="2"/>
  <c r="DM5" i="2"/>
  <c r="BA5" i="2"/>
  <c r="DN5" i="2"/>
  <c r="BB5" i="2"/>
  <c r="DO5" i="2"/>
  <c r="BC5" i="2"/>
  <c r="DP5" i="2"/>
  <c r="BD5" i="2"/>
  <c r="DE5" i="2"/>
  <c r="F10" i="2"/>
  <c r="F3" i="13"/>
  <c r="DS10" i="2"/>
  <c r="BF10" i="2"/>
  <c r="DT10" i="2"/>
  <c r="BG10" i="2"/>
  <c r="DU10" i="2"/>
  <c r="BH10" i="2"/>
  <c r="DV10" i="2"/>
  <c r="BI10" i="2"/>
  <c r="DW10" i="2"/>
  <c r="BJ10" i="2"/>
  <c r="DX10" i="2"/>
  <c r="BK10" i="2"/>
  <c r="DY10" i="2"/>
  <c r="BL10" i="2"/>
  <c r="DZ10" i="2"/>
  <c r="BM10" i="2"/>
  <c r="EA10" i="2"/>
  <c r="BN10" i="2"/>
  <c r="EB10" i="2"/>
  <c r="BO10" i="2"/>
  <c r="EC10" i="2"/>
  <c r="BP10" i="2"/>
  <c r="DR10" i="2"/>
  <c r="DS5" i="2"/>
  <c r="BF5" i="2"/>
  <c r="DT5" i="2"/>
  <c r="BG5" i="2"/>
  <c r="DU5" i="2"/>
  <c r="BH5" i="2"/>
  <c r="DV5" i="2"/>
  <c r="BI5" i="2"/>
  <c r="DW5" i="2"/>
  <c r="BJ5" i="2"/>
  <c r="DX5" i="2"/>
  <c r="BK5" i="2"/>
  <c r="DY5" i="2"/>
  <c r="BL5" i="2"/>
  <c r="DZ5" i="2"/>
  <c r="BM5" i="2"/>
  <c r="EA5" i="2"/>
  <c r="BN5" i="2"/>
  <c r="EB5" i="2"/>
  <c r="BO5" i="2"/>
  <c r="EC5" i="2"/>
  <c r="BP5" i="2"/>
  <c r="DR5" i="2"/>
  <c r="G10" i="2"/>
  <c r="G3" i="13"/>
  <c r="H3" i="13"/>
  <c r="BR32" i="2"/>
  <c r="BS32" i="2"/>
  <c r="J32" i="2"/>
  <c r="BT32" i="2"/>
  <c r="K32" i="2"/>
  <c r="BU32" i="2"/>
  <c r="L32" i="2"/>
  <c r="BV32" i="2"/>
  <c r="M32" i="2"/>
  <c r="BW32" i="2"/>
  <c r="N32" i="2"/>
  <c r="BX32" i="2"/>
  <c r="O32" i="2"/>
  <c r="BY32" i="2"/>
  <c r="P32" i="2"/>
  <c r="BZ32" i="2"/>
  <c r="Q32" i="2"/>
  <c r="CA32" i="2"/>
  <c r="R32" i="2"/>
  <c r="CB32" i="2"/>
  <c r="S32" i="2"/>
  <c r="CC32" i="2"/>
  <c r="T32" i="2"/>
  <c r="C32" i="2"/>
  <c r="C10" i="13"/>
  <c r="CF32" i="2"/>
  <c r="V32" i="2"/>
  <c r="CG32" i="2"/>
  <c r="W32" i="2"/>
  <c r="CH32" i="2"/>
  <c r="X32" i="2"/>
  <c r="CI32" i="2"/>
  <c r="Y32" i="2"/>
  <c r="CJ32" i="2"/>
  <c r="Z32" i="2"/>
  <c r="CK32" i="2"/>
  <c r="AA32" i="2"/>
  <c r="CL32" i="2"/>
  <c r="AB32" i="2"/>
  <c r="CM32" i="2"/>
  <c r="AC32" i="2"/>
  <c r="CN32" i="2"/>
  <c r="AD32" i="2"/>
  <c r="CO32" i="2"/>
  <c r="AE32" i="2"/>
  <c r="CP32" i="2"/>
  <c r="AF32" i="2"/>
  <c r="CE32" i="2"/>
  <c r="D32" i="2"/>
  <c r="D10" i="13"/>
  <c r="CS32" i="2"/>
  <c r="AH32" i="2"/>
  <c r="CT32" i="2"/>
  <c r="AI32" i="2"/>
  <c r="CU32" i="2"/>
  <c r="AJ32" i="2"/>
  <c r="CV32" i="2"/>
  <c r="AK32" i="2"/>
  <c r="CW32" i="2"/>
  <c r="AL32" i="2"/>
  <c r="CX32" i="2"/>
  <c r="AM32" i="2"/>
  <c r="CY32" i="2"/>
  <c r="AN32" i="2"/>
  <c r="CZ32" i="2"/>
  <c r="AO32" i="2"/>
  <c r="DA32" i="2"/>
  <c r="AP32" i="2"/>
  <c r="DB32" i="2"/>
  <c r="AQ32" i="2"/>
  <c r="DC32" i="2"/>
  <c r="AR32" i="2"/>
  <c r="CR32" i="2"/>
  <c r="E32" i="2"/>
  <c r="E10" i="13"/>
  <c r="DF32" i="2"/>
  <c r="AT32" i="2"/>
  <c r="DG32" i="2"/>
  <c r="AU32" i="2"/>
  <c r="DH32" i="2"/>
  <c r="AV32" i="2"/>
  <c r="DI32" i="2"/>
  <c r="AW32" i="2"/>
  <c r="DJ32" i="2"/>
  <c r="AX32" i="2"/>
  <c r="DK32" i="2"/>
  <c r="AY32" i="2"/>
  <c r="DL32" i="2"/>
  <c r="AZ32" i="2"/>
  <c r="DM32" i="2"/>
  <c r="BA32" i="2"/>
  <c r="DN32" i="2"/>
  <c r="BB32" i="2"/>
  <c r="DO32" i="2"/>
  <c r="BC32" i="2"/>
  <c r="DP32" i="2"/>
  <c r="BD32" i="2"/>
  <c r="DE32" i="2"/>
  <c r="F32" i="2"/>
  <c r="F10" i="13"/>
  <c r="DS32" i="2"/>
  <c r="BF32" i="2"/>
  <c r="DT32" i="2"/>
  <c r="BG32" i="2"/>
  <c r="DU32" i="2"/>
  <c r="BH32" i="2"/>
  <c r="DV32" i="2"/>
  <c r="BI32" i="2"/>
  <c r="DW32" i="2"/>
  <c r="BJ32" i="2"/>
  <c r="DX32" i="2"/>
  <c r="BK32" i="2"/>
  <c r="DY32" i="2"/>
  <c r="BL32" i="2"/>
  <c r="DZ32" i="2"/>
  <c r="BM32" i="2"/>
  <c r="EA32" i="2"/>
  <c r="BN32" i="2"/>
  <c r="EB32" i="2"/>
  <c r="BO32" i="2"/>
  <c r="EC32" i="2"/>
  <c r="BP32" i="2"/>
  <c r="DR32" i="2"/>
  <c r="G32" i="2"/>
  <c r="G10" i="13"/>
  <c r="H10" i="13"/>
  <c r="BR36" i="2"/>
  <c r="BS36" i="2"/>
  <c r="J36" i="2"/>
  <c r="BT36" i="2"/>
  <c r="K36" i="2"/>
  <c r="BU36" i="2"/>
  <c r="L36" i="2"/>
  <c r="BV36" i="2"/>
  <c r="M36" i="2"/>
  <c r="BW36" i="2"/>
  <c r="N36" i="2"/>
  <c r="BX36" i="2"/>
  <c r="O36" i="2"/>
  <c r="BY36" i="2"/>
  <c r="P36" i="2"/>
  <c r="BZ36" i="2"/>
  <c r="Q36" i="2"/>
  <c r="CA36" i="2"/>
  <c r="R36" i="2"/>
  <c r="CB36" i="2"/>
  <c r="S36" i="2"/>
  <c r="CC36" i="2"/>
  <c r="T36" i="2"/>
  <c r="BR37" i="2"/>
  <c r="BS37" i="2"/>
  <c r="J37" i="2"/>
  <c r="BT37" i="2"/>
  <c r="K37" i="2"/>
  <c r="BU37" i="2"/>
  <c r="L37" i="2"/>
  <c r="BV37" i="2"/>
  <c r="M37" i="2"/>
  <c r="BW37" i="2"/>
  <c r="N37" i="2"/>
  <c r="BX37" i="2"/>
  <c r="O37" i="2"/>
  <c r="BY37" i="2"/>
  <c r="P37" i="2"/>
  <c r="BZ37" i="2"/>
  <c r="Q37" i="2"/>
  <c r="CA37" i="2"/>
  <c r="R37" i="2"/>
  <c r="CB37" i="2"/>
  <c r="S37" i="2"/>
  <c r="CC37" i="2"/>
  <c r="T37" i="2"/>
  <c r="C36" i="2"/>
  <c r="C11" i="13"/>
  <c r="CF36" i="2"/>
  <c r="V36" i="2"/>
  <c r="CG36" i="2"/>
  <c r="W36" i="2"/>
  <c r="CH36" i="2"/>
  <c r="X36" i="2"/>
  <c r="CI36" i="2"/>
  <c r="Y36" i="2"/>
  <c r="CJ36" i="2"/>
  <c r="Z36" i="2"/>
  <c r="CK36" i="2"/>
  <c r="AA36" i="2"/>
  <c r="CL36" i="2"/>
  <c r="AB36" i="2"/>
  <c r="CM36" i="2"/>
  <c r="AC36" i="2"/>
  <c r="CN36" i="2"/>
  <c r="AD36" i="2"/>
  <c r="CO36" i="2"/>
  <c r="AE36" i="2"/>
  <c r="CP36" i="2"/>
  <c r="AF36" i="2"/>
  <c r="CE36" i="2"/>
  <c r="CF37" i="2"/>
  <c r="V37" i="2"/>
  <c r="CG37" i="2"/>
  <c r="W37" i="2"/>
  <c r="CH37" i="2"/>
  <c r="X37" i="2"/>
  <c r="CI37" i="2"/>
  <c r="Y37" i="2"/>
  <c r="CJ37" i="2"/>
  <c r="Z37" i="2"/>
  <c r="CK37" i="2"/>
  <c r="AA37" i="2"/>
  <c r="CL37" i="2"/>
  <c r="AB37" i="2"/>
  <c r="CM37" i="2"/>
  <c r="AC37" i="2"/>
  <c r="CN37" i="2"/>
  <c r="AD37" i="2"/>
  <c r="CO37" i="2"/>
  <c r="AE37" i="2"/>
  <c r="CP37" i="2"/>
  <c r="AF37" i="2"/>
  <c r="CE37" i="2"/>
  <c r="D36" i="2"/>
  <c r="D11" i="13"/>
  <c r="CS36" i="2"/>
  <c r="AH36" i="2"/>
  <c r="CT36" i="2"/>
  <c r="AI36" i="2"/>
  <c r="CU36" i="2"/>
  <c r="AJ36" i="2"/>
  <c r="CV36" i="2"/>
  <c r="AK36" i="2"/>
  <c r="CW36" i="2"/>
  <c r="AL36" i="2"/>
  <c r="CX36" i="2"/>
  <c r="AM36" i="2"/>
  <c r="CY36" i="2"/>
  <c r="AN36" i="2"/>
  <c r="CZ36" i="2"/>
  <c r="AO36" i="2"/>
  <c r="DA36" i="2"/>
  <c r="AP36" i="2"/>
  <c r="DB36" i="2"/>
  <c r="AQ36" i="2"/>
  <c r="DC36" i="2"/>
  <c r="AR36" i="2"/>
  <c r="CR36" i="2"/>
  <c r="CS37" i="2"/>
  <c r="AH37" i="2"/>
  <c r="CT37" i="2"/>
  <c r="AI37" i="2"/>
  <c r="CU37" i="2"/>
  <c r="AJ37" i="2"/>
  <c r="CV37" i="2"/>
  <c r="AK37" i="2"/>
  <c r="CW37" i="2"/>
  <c r="AL37" i="2"/>
  <c r="CX37" i="2"/>
  <c r="AM37" i="2"/>
  <c r="CY37" i="2"/>
  <c r="AN37" i="2"/>
  <c r="CZ37" i="2"/>
  <c r="AO37" i="2"/>
  <c r="DA37" i="2"/>
  <c r="AP37" i="2"/>
  <c r="DB37" i="2"/>
  <c r="AQ37" i="2"/>
  <c r="DC37" i="2"/>
  <c r="AR37" i="2"/>
  <c r="CR37" i="2"/>
  <c r="E36" i="2"/>
  <c r="E11" i="13"/>
  <c r="DF36" i="2"/>
  <c r="AT36" i="2"/>
  <c r="DG36" i="2"/>
  <c r="AU36" i="2"/>
  <c r="DH36" i="2"/>
  <c r="AV36" i="2"/>
  <c r="DI36" i="2"/>
  <c r="AW36" i="2"/>
  <c r="DJ36" i="2"/>
  <c r="AX36" i="2"/>
  <c r="DK36" i="2"/>
  <c r="AY36" i="2"/>
  <c r="DL36" i="2"/>
  <c r="AZ36" i="2"/>
  <c r="DM36" i="2"/>
  <c r="BA36" i="2"/>
  <c r="DN36" i="2"/>
  <c r="BB36" i="2"/>
  <c r="DO36" i="2"/>
  <c r="BC36" i="2"/>
  <c r="DP36" i="2"/>
  <c r="BD36" i="2"/>
  <c r="DE36" i="2"/>
  <c r="DF37" i="2"/>
  <c r="AT37" i="2"/>
  <c r="DG37" i="2"/>
  <c r="AU37" i="2"/>
  <c r="DH37" i="2"/>
  <c r="AV37" i="2"/>
  <c r="DI37" i="2"/>
  <c r="AW37" i="2"/>
  <c r="DJ37" i="2"/>
  <c r="AX37" i="2"/>
  <c r="DK37" i="2"/>
  <c r="AY37" i="2"/>
  <c r="DL37" i="2"/>
  <c r="AZ37" i="2"/>
  <c r="DM37" i="2"/>
  <c r="BA37" i="2"/>
  <c r="DN37" i="2"/>
  <c r="BB37" i="2"/>
  <c r="DO37" i="2"/>
  <c r="BC37" i="2"/>
  <c r="DP37" i="2"/>
  <c r="BD37" i="2"/>
  <c r="DE37" i="2"/>
  <c r="F36" i="2"/>
  <c r="F11" i="13"/>
  <c r="DS36" i="2"/>
  <c r="BF36" i="2"/>
  <c r="DT36" i="2"/>
  <c r="BG36" i="2"/>
  <c r="DU36" i="2"/>
  <c r="BH36" i="2"/>
  <c r="DV36" i="2"/>
  <c r="BI36" i="2"/>
  <c r="DW36" i="2"/>
  <c r="BJ36" i="2"/>
  <c r="DX36" i="2"/>
  <c r="BK36" i="2"/>
  <c r="DY36" i="2"/>
  <c r="BL36" i="2"/>
  <c r="DZ36" i="2"/>
  <c r="BM36" i="2"/>
  <c r="EA36" i="2"/>
  <c r="BN36" i="2"/>
  <c r="EB36" i="2"/>
  <c r="BO36" i="2"/>
  <c r="EC36" i="2"/>
  <c r="BP36" i="2"/>
  <c r="DR36" i="2"/>
  <c r="DS37" i="2"/>
  <c r="BF37" i="2"/>
  <c r="DT37" i="2"/>
  <c r="BG37" i="2"/>
  <c r="DU37" i="2"/>
  <c r="BH37" i="2"/>
  <c r="DV37" i="2"/>
  <c r="BI37" i="2"/>
  <c r="DW37" i="2"/>
  <c r="BJ37" i="2"/>
  <c r="DX37" i="2"/>
  <c r="BK37" i="2"/>
  <c r="DY37" i="2"/>
  <c r="BL37" i="2"/>
  <c r="DZ37" i="2"/>
  <c r="BM37" i="2"/>
  <c r="EA37" i="2"/>
  <c r="BN37" i="2"/>
  <c r="EB37" i="2"/>
  <c r="BO37" i="2"/>
  <c r="EC37" i="2"/>
  <c r="BP37" i="2"/>
  <c r="DR37" i="2"/>
  <c r="G36" i="2"/>
  <c r="G11" i="13"/>
  <c r="H11" i="13"/>
  <c r="BR64" i="2"/>
  <c r="BS64" i="2"/>
  <c r="J64" i="2"/>
  <c r="BT64" i="2"/>
  <c r="K64" i="2"/>
  <c r="BU64" i="2"/>
  <c r="L64" i="2"/>
  <c r="BV64" i="2"/>
  <c r="M64" i="2"/>
  <c r="BW64" i="2"/>
  <c r="N64" i="2"/>
  <c r="BX64" i="2"/>
  <c r="O64" i="2"/>
  <c r="BY64" i="2"/>
  <c r="P64" i="2"/>
  <c r="BZ64" i="2"/>
  <c r="Q64" i="2"/>
  <c r="CA64" i="2"/>
  <c r="R64" i="2"/>
  <c r="CB64" i="2"/>
  <c r="S64" i="2"/>
  <c r="CC64" i="2"/>
  <c r="T64" i="2"/>
  <c r="BR61" i="2"/>
  <c r="BS61" i="2"/>
  <c r="J61" i="2"/>
  <c r="BT61" i="2"/>
  <c r="K61" i="2"/>
  <c r="BU61" i="2"/>
  <c r="L61" i="2"/>
  <c r="BV61" i="2"/>
  <c r="M61" i="2"/>
  <c r="BW61" i="2"/>
  <c r="N61" i="2"/>
  <c r="BX61" i="2"/>
  <c r="O61" i="2"/>
  <c r="BY61" i="2"/>
  <c r="P61" i="2"/>
  <c r="BZ61" i="2"/>
  <c r="Q61" i="2"/>
  <c r="CA61" i="2"/>
  <c r="R61" i="2"/>
  <c r="CB61" i="2"/>
  <c r="S61" i="2"/>
  <c r="CC61" i="2"/>
  <c r="T61" i="2"/>
  <c r="C61" i="2"/>
  <c r="C16" i="13"/>
  <c r="CF64" i="2"/>
  <c r="V64" i="2"/>
  <c r="CG64" i="2"/>
  <c r="W64" i="2"/>
  <c r="CH64" i="2"/>
  <c r="X64" i="2"/>
  <c r="CI64" i="2"/>
  <c r="Y64" i="2"/>
  <c r="CJ64" i="2"/>
  <c r="Z64" i="2"/>
  <c r="CK64" i="2"/>
  <c r="AA64" i="2"/>
  <c r="CL64" i="2"/>
  <c r="AB64" i="2"/>
  <c r="CM64" i="2"/>
  <c r="AC64" i="2"/>
  <c r="CN64" i="2"/>
  <c r="AD64" i="2"/>
  <c r="CO64" i="2"/>
  <c r="AE64" i="2"/>
  <c r="CP64" i="2"/>
  <c r="AF64" i="2"/>
  <c r="CE64" i="2"/>
  <c r="CF61" i="2"/>
  <c r="V61" i="2"/>
  <c r="CG61" i="2"/>
  <c r="W61" i="2"/>
  <c r="CH61" i="2"/>
  <c r="X61" i="2"/>
  <c r="CI61" i="2"/>
  <c r="Y61" i="2"/>
  <c r="CJ61" i="2"/>
  <c r="Z61" i="2"/>
  <c r="CK61" i="2"/>
  <c r="AA61" i="2"/>
  <c r="CL61" i="2"/>
  <c r="AB61" i="2"/>
  <c r="CM61" i="2"/>
  <c r="AC61" i="2"/>
  <c r="CN61" i="2"/>
  <c r="AD61" i="2"/>
  <c r="CO61" i="2"/>
  <c r="AE61" i="2"/>
  <c r="CP61" i="2"/>
  <c r="AF61" i="2"/>
  <c r="CE61" i="2"/>
  <c r="D61" i="2"/>
  <c r="D16" i="13"/>
  <c r="CS64" i="2"/>
  <c r="AH64" i="2"/>
  <c r="CT64" i="2"/>
  <c r="AI64" i="2"/>
  <c r="CU64" i="2"/>
  <c r="AJ64" i="2"/>
  <c r="CV64" i="2"/>
  <c r="AK64" i="2"/>
  <c r="CW64" i="2"/>
  <c r="AL64" i="2"/>
  <c r="CX64" i="2"/>
  <c r="AM64" i="2"/>
  <c r="CY64" i="2"/>
  <c r="AN64" i="2"/>
  <c r="CZ64" i="2"/>
  <c r="AO64" i="2"/>
  <c r="DA64" i="2"/>
  <c r="AP64" i="2"/>
  <c r="DB64" i="2"/>
  <c r="AQ64" i="2"/>
  <c r="DC64" i="2"/>
  <c r="AR64" i="2"/>
  <c r="CR64" i="2"/>
  <c r="CS61" i="2"/>
  <c r="AH61" i="2"/>
  <c r="CT61" i="2"/>
  <c r="AI61" i="2"/>
  <c r="CU61" i="2"/>
  <c r="AJ61" i="2"/>
  <c r="CV61" i="2"/>
  <c r="AK61" i="2"/>
  <c r="CW61" i="2"/>
  <c r="AL61" i="2"/>
  <c r="CX61" i="2"/>
  <c r="AM61" i="2"/>
  <c r="CY61" i="2"/>
  <c r="AN61" i="2"/>
  <c r="CZ61" i="2"/>
  <c r="AO61" i="2"/>
  <c r="DA61" i="2"/>
  <c r="AP61" i="2"/>
  <c r="DB61" i="2"/>
  <c r="AQ61" i="2"/>
  <c r="DC61" i="2"/>
  <c r="AR61" i="2"/>
  <c r="CR61" i="2"/>
  <c r="E61" i="2"/>
  <c r="E16" i="13"/>
  <c r="DF64" i="2"/>
  <c r="AT64" i="2"/>
  <c r="DG64" i="2"/>
  <c r="AU64" i="2"/>
  <c r="DH64" i="2"/>
  <c r="AV64" i="2"/>
  <c r="DI64" i="2"/>
  <c r="AW64" i="2"/>
  <c r="DJ64" i="2"/>
  <c r="AX64" i="2"/>
  <c r="DK64" i="2"/>
  <c r="AY64" i="2"/>
  <c r="DL64" i="2"/>
  <c r="AZ64" i="2"/>
  <c r="DM64" i="2"/>
  <c r="BA64" i="2"/>
  <c r="DN64" i="2"/>
  <c r="BB64" i="2"/>
  <c r="DO64" i="2"/>
  <c r="BC64" i="2"/>
  <c r="DP64" i="2"/>
  <c r="BD64" i="2"/>
  <c r="DE64" i="2"/>
  <c r="DF61" i="2"/>
  <c r="AT61" i="2"/>
  <c r="DG61" i="2"/>
  <c r="AU61" i="2"/>
  <c r="DH61" i="2"/>
  <c r="AV61" i="2"/>
  <c r="DI61" i="2"/>
  <c r="AW61" i="2"/>
  <c r="DJ61" i="2"/>
  <c r="AX61" i="2"/>
  <c r="DK61" i="2"/>
  <c r="AY61" i="2"/>
  <c r="DL61" i="2"/>
  <c r="AZ61" i="2"/>
  <c r="DM61" i="2"/>
  <c r="BA61" i="2"/>
  <c r="DN61" i="2"/>
  <c r="BB61" i="2"/>
  <c r="DO61" i="2"/>
  <c r="BC61" i="2"/>
  <c r="DP61" i="2"/>
  <c r="BD61" i="2"/>
  <c r="DE61" i="2"/>
  <c r="F61" i="2"/>
  <c r="F16" i="13"/>
  <c r="DS64" i="2"/>
  <c r="BF64" i="2"/>
  <c r="DT64" i="2"/>
  <c r="BG64" i="2"/>
  <c r="DU64" i="2"/>
  <c r="BH64" i="2"/>
  <c r="DV64" i="2"/>
  <c r="BI64" i="2"/>
  <c r="DW64" i="2"/>
  <c r="BJ64" i="2"/>
  <c r="DX64" i="2"/>
  <c r="BK64" i="2"/>
  <c r="DY64" i="2"/>
  <c r="BL64" i="2"/>
  <c r="DZ64" i="2"/>
  <c r="BM64" i="2"/>
  <c r="EA64" i="2"/>
  <c r="BN64" i="2"/>
  <c r="EB64" i="2"/>
  <c r="BO64" i="2"/>
  <c r="EC64" i="2"/>
  <c r="BP64" i="2"/>
  <c r="DR64" i="2"/>
  <c r="DS61" i="2"/>
  <c r="BF61" i="2"/>
  <c r="DT61" i="2"/>
  <c r="BG61" i="2"/>
  <c r="DU61" i="2"/>
  <c r="BH61" i="2"/>
  <c r="DV61" i="2"/>
  <c r="BI61" i="2"/>
  <c r="DW61" i="2"/>
  <c r="BJ61" i="2"/>
  <c r="DX61" i="2"/>
  <c r="BK61" i="2"/>
  <c r="DY61" i="2"/>
  <c r="BL61" i="2"/>
  <c r="DZ61" i="2"/>
  <c r="BM61" i="2"/>
  <c r="EA61" i="2"/>
  <c r="BN61" i="2"/>
  <c r="EB61" i="2"/>
  <c r="BO61" i="2"/>
  <c r="EC61" i="2"/>
  <c r="BP61" i="2"/>
  <c r="DR61" i="2"/>
  <c r="G61" i="2"/>
  <c r="G16" i="13"/>
  <c r="H16" i="13"/>
  <c r="BR148" i="2"/>
  <c r="BS148" i="2"/>
  <c r="J148" i="2"/>
  <c r="BT148" i="2"/>
  <c r="K148" i="2"/>
  <c r="BU148" i="2"/>
  <c r="L148" i="2"/>
  <c r="BV148" i="2"/>
  <c r="M148" i="2"/>
  <c r="BW148" i="2"/>
  <c r="N148" i="2"/>
  <c r="BX148" i="2"/>
  <c r="O148" i="2"/>
  <c r="BY148" i="2"/>
  <c r="P148" i="2"/>
  <c r="BZ148" i="2"/>
  <c r="Q148" i="2"/>
  <c r="CA148" i="2"/>
  <c r="R148" i="2"/>
  <c r="CB148" i="2"/>
  <c r="S148" i="2"/>
  <c r="CC148" i="2"/>
  <c r="T148" i="2"/>
  <c r="BR131" i="2"/>
  <c r="BS131" i="2"/>
  <c r="J131" i="2"/>
  <c r="BT131" i="2"/>
  <c r="K131" i="2"/>
  <c r="BU131" i="2"/>
  <c r="L131" i="2"/>
  <c r="BV131" i="2"/>
  <c r="M131" i="2"/>
  <c r="BW131" i="2"/>
  <c r="N131" i="2"/>
  <c r="BX131" i="2"/>
  <c r="O131" i="2"/>
  <c r="BY131" i="2"/>
  <c r="P131" i="2"/>
  <c r="BZ131" i="2"/>
  <c r="Q131" i="2"/>
  <c r="CA131" i="2"/>
  <c r="R131" i="2"/>
  <c r="CB131" i="2"/>
  <c r="S131" i="2"/>
  <c r="CC131" i="2"/>
  <c r="T131" i="2"/>
  <c r="BR149" i="2"/>
  <c r="BS149" i="2"/>
  <c r="J149" i="2"/>
  <c r="BT149" i="2"/>
  <c r="K149" i="2"/>
  <c r="BU149" i="2"/>
  <c r="L149" i="2"/>
  <c r="BV149" i="2"/>
  <c r="M149" i="2"/>
  <c r="BW149" i="2"/>
  <c r="N149" i="2"/>
  <c r="BX149" i="2"/>
  <c r="O149" i="2"/>
  <c r="BY149" i="2"/>
  <c r="P149" i="2"/>
  <c r="BZ149" i="2"/>
  <c r="Q149" i="2"/>
  <c r="CA149" i="2"/>
  <c r="R149" i="2"/>
  <c r="CB149" i="2"/>
  <c r="S149" i="2"/>
  <c r="CC149" i="2"/>
  <c r="T149" i="2"/>
  <c r="C149" i="2"/>
  <c r="C43" i="13"/>
  <c r="CF148" i="2"/>
  <c r="V148" i="2"/>
  <c r="CG148" i="2"/>
  <c r="W148" i="2"/>
  <c r="CH148" i="2"/>
  <c r="X148" i="2"/>
  <c r="CI148" i="2"/>
  <c r="Y148" i="2"/>
  <c r="CJ148" i="2"/>
  <c r="Z148" i="2"/>
  <c r="CK148" i="2"/>
  <c r="AA148" i="2"/>
  <c r="CL148" i="2"/>
  <c r="AB148" i="2"/>
  <c r="CM148" i="2"/>
  <c r="AC148" i="2"/>
  <c r="CN148" i="2"/>
  <c r="AD148" i="2"/>
  <c r="CO148" i="2"/>
  <c r="AE148" i="2"/>
  <c r="CP148" i="2"/>
  <c r="AF148" i="2"/>
  <c r="CE148" i="2"/>
  <c r="CF131" i="2"/>
  <c r="V131" i="2"/>
  <c r="CG131" i="2"/>
  <c r="W131" i="2"/>
  <c r="CH131" i="2"/>
  <c r="X131" i="2"/>
  <c r="CI131" i="2"/>
  <c r="Y131" i="2"/>
  <c r="CJ131" i="2"/>
  <c r="Z131" i="2"/>
  <c r="CK131" i="2"/>
  <c r="AA131" i="2"/>
  <c r="CL131" i="2"/>
  <c r="AB131" i="2"/>
  <c r="CM131" i="2"/>
  <c r="AC131" i="2"/>
  <c r="CN131" i="2"/>
  <c r="AD131" i="2"/>
  <c r="CO131" i="2"/>
  <c r="AE131" i="2"/>
  <c r="CP131" i="2"/>
  <c r="AF131" i="2"/>
  <c r="CE131" i="2"/>
  <c r="CF149" i="2"/>
  <c r="V149" i="2"/>
  <c r="CG149" i="2"/>
  <c r="W149" i="2"/>
  <c r="CH149" i="2"/>
  <c r="X149" i="2"/>
  <c r="CI149" i="2"/>
  <c r="Y149" i="2"/>
  <c r="CJ149" i="2"/>
  <c r="Z149" i="2"/>
  <c r="CK149" i="2"/>
  <c r="AA149" i="2"/>
  <c r="CL149" i="2"/>
  <c r="AB149" i="2"/>
  <c r="CM149" i="2"/>
  <c r="AC149" i="2"/>
  <c r="CN149" i="2"/>
  <c r="AD149" i="2"/>
  <c r="CO149" i="2"/>
  <c r="AE149" i="2"/>
  <c r="CP149" i="2"/>
  <c r="AF149" i="2"/>
  <c r="CE149" i="2"/>
  <c r="D149" i="2"/>
  <c r="D43" i="13"/>
  <c r="CS148" i="2"/>
  <c r="AH148" i="2"/>
  <c r="CT148" i="2"/>
  <c r="AI148" i="2"/>
  <c r="CU148" i="2"/>
  <c r="AJ148" i="2"/>
  <c r="CV148" i="2"/>
  <c r="AK148" i="2"/>
  <c r="CW148" i="2"/>
  <c r="AL148" i="2"/>
  <c r="CX148" i="2"/>
  <c r="AM148" i="2"/>
  <c r="CY148" i="2"/>
  <c r="AN148" i="2"/>
  <c r="CZ148" i="2"/>
  <c r="AO148" i="2"/>
  <c r="DA148" i="2"/>
  <c r="AP148" i="2"/>
  <c r="DB148" i="2"/>
  <c r="AQ148" i="2"/>
  <c r="DC148" i="2"/>
  <c r="AR148" i="2"/>
  <c r="CR148" i="2"/>
  <c r="CS131" i="2"/>
  <c r="AH131" i="2"/>
  <c r="CT131" i="2"/>
  <c r="AI131" i="2"/>
  <c r="CU131" i="2"/>
  <c r="AJ131" i="2"/>
  <c r="CV131" i="2"/>
  <c r="AK131" i="2"/>
  <c r="CW131" i="2"/>
  <c r="AL131" i="2"/>
  <c r="CX131" i="2"/>
  <c r="AM131" i="2"/>
  <c r="CY131" i="2"/>
  <c r="AN131" i="2"/>
  <c r="CZ131" i="2"/>
  <c r="AO131" i="2"/>
  <c r="DA131" i="2"/>
  <c r="AP131" i="2"/>
  <c r="DB131" i="2"/>
  <c r="AQ131" i="2"/>
  <c r="DC131" i="2"/>
  <c r="AR131" i="2"/>
  <c r="CR131" i="2"/>
  <c r="CS149" i="2"/>
  <c r="AH149" i="2"/>
  <c r="CT149" i="2"/>
  <c r="AI149" i="2"/>
  <c r="CU149" i="2"/>
  <c r="AJ149" i="2"/>
  <c r="CV149" i="2"/>
  <c r="AK149" i="2"/>
  <c r="CW149" i="2"/>
  <c r="AL149" i="2"/>
  <c r="CX149" i="2"/>
  <c r="AM149" i="2"/>
  <c r="CY149" i="2"/>
  <c r="AN149" i="2"/>
  <c r="CZ149" i="2"/>
  <c r="AO149" i="2"/>
  <c r="DA149" i="2"/>
  <c r="AP149" i="2"/>
  <c r="DB149" i="2"/>
  <c r="AQ149" i="2"/>
  <c r="DC149" i="2"/>
  <c r="AR149" i="2"/>
  <c r="CR149" i="2"/>
  <c r="E149" i="2"/>
  <c r="E43" i="13"/>
  <c r="DF148" i="2"/>
  <c r="AT148" i="2"/>
  <c r="DG148" i="2"/>
  <c r="AU148" i="2"/>
  <c r="DH148" i="2"/>
  <c r="AV148" i="2"/>
  <c r="DI148" i="2"/>
  <c r="AW148" i="2"/>
  <c r="DJ148" i="2"/>
  <c r="AX148" i="2"/>
  <c r="DK148" i="2"/>
  <c r="AY148" i="2"/>
  <c r="DL148" i="2"/>
  <c r="AZ148" i="2"/>
  <c r="DM148" i="2"/>
  <c r="BA148" i="2"/>
  <c r="DN148" i="2"/>
  <c r="BB148" i="2"/>
  <c r="DO148" i="2"/>
  <c r="BC148" i="2"/>
  <c r="DP148" i="2"/>
  <c r="BD148" i="2"/>
  <c r="DE148" i="2"/>
  <c r="DF131" i="2"/>
  <c r="AT131" i="2"/>
  <c r="DG131" i="2"/>
  <c r="AU131" i="2"/>
  <c r="DH131" i="2"/>
  <c r="AV131" i="2"/>
  <c r="DI131" i="2"/>
  <c r="AW131" i="2"/>
  <c r="DJ131" i="2"/>
  <c r="AX131" i="2"/>
  <c r="DK131" i="2"/>
  <c r="AY131" i="2"/>
  <c r="DL131" i="2"/>
  <c r="AZ131" i="2"/>
  <c r="DM131" i="2"/>
  <c r="BA131" i="2"/>
  <c r="DN131" i="2"/>
  <c r="BB131" i="2"/>
  <c r="DO131" i="2"/>
  <c r="BC131" i="2"/>
  <c r="DP131" i="2"/>
  <c r="BD131" i="2"/>
  <c r="DE131" i="2"/>
  <c r="DF149" i="2"/>
  <c r="AT149" i="2"/>
  <c r="DG149" i="2"/>
  <c r="AU149" i="2"/>
  <c r="DH149" i="2"/>
  <c r="AV149" i="2"/>
  <c r="DI149" i="2"/>
  <c r="AW149" i="2"/>
  <c r="DJ149" i="2"/>
  <c r="AX149" i="2"/>
  <c r="DK149" i="2"/>
  <c r="AY149" i="2"/>
  <c r="DL149" i="2"/>
  <c r="AZ149" i="2"/>
  <c r="DM149" i="2"/>
  <c r="BA149" i="2"/>
  <c r="DN149" i="2"/>
  <c r="BB149" i="2"/>
  <c r="DO149" i="2"/>
  <c r="BC149" i="2"/>
  <c r="DP149" i="2"/>
  <c r="BD149" i="2"/>
  <c r="DE149" i="2"/>
  <c r="F149" i="2"/>
  <c r="F43" i="13"/>
  <c r="DS148" i="2"/>
  <c r="BF148" i="2"/>
  <c r="DT148" i="2"/>
  <c r="BG148" i="2"/>
  <c r="DU148" i="2"/>
  <c r="BH148" i="2"/>
  <c r="DV148" i="2"/>
  <c r="BI148" i="2"/>
  <c r="DW148" i="2"/>
  <c r="BJ148" i="2"/>
  <c r="DX148" i="2"/>
  <c r="BK148" i="2"/>
  <c r="DY148" i="2"/>
  <c r="BL148" i="2"/>
  <c r="DZ148" i="2"/>
  <c r="BM148" i="2"/>
  <c r="EA148" i="2"/>
  <c r="BN148" i="2"/>
  <c r="EB148" i="2"/>
  <c r="BO148" i="2"/>
  <c r="EC148" i="2"/>
  <c r="BP148" i="2"/>
  <c r="DR148" i="2"/>
  <c r="DS131" i="2"/>
  <c r="BF131" i="2"/>
  <c r="DT131" i="2"/>
  <c r="BG131" i="2"/>
  <c r="DU131" i="2"/>
  <c r="BH131" i="2"/>
  <c r="DV131" i="2"/>
  <c r="BI131" i="2"/>
  <c r="DW131" i="2"/>
  <c r="BJ131" i="2"/>
  <c r="DX131" i="2"/>
  <c r="BK131" i="2"/>
  <c r="DY131" i="2"/>
  <c r="BL131" i="2"/>
  <c r="DZ131" i="2"/>
  <c r="BM131" i="2"/>
  <c r="EA131" i="2"/>
  <c r="BN131" i="2"/>
  <c r="EB131" i="2"/>
  <c r="BO131" i="2"/>
  <c r="EC131" i="2"/>
  <c r="BP131" i="2"/>
  <c r="DR131" i="2"/>
  <c r="DS149" i="2"/>
  <c r="BF149" i="2"/>
  <c r="DT149" i="2"/>
  <c r="BG149" i="2"/>
  <c r="DU149" i="2"/>
  <c r="BH149" i="2"/>
  <c r="DV149" i="2"/>
  <c r="BI149" i="2"/>
  <c r="DW149" i="2"/>
  <c r="BJ149" i="2"/>
  <c r="DX149" i="2"/>
  <c r="BK149" i="2"/>
  <c r="DY149" i="2"/>
  <c r="BL149" i="2"/>
  <c r="DZ149" i="2"/>
  <c r="BM149" i="2"/>
  <c r="EA149" i="2"/>
  <c r="BN149" i="2"/>
  <c r="EB149" i="2"/>
  <c r="BO149" i="2"/>
  <c r="EC149" i="2"/>
  <c r="BP149" i="2"/>
  <c r="DR149" i="2"/>
  <c r="G149" i="2"/>
  <c r="G43" i="13"/>
  <c r="H43" i="13"/>
  <c r="BR181" i="2"/>
  <c r="BS181" i="2"/>
  <c r="J181" i="2"/>
  <c r="BT181" i="2"/>
  <c r="K181" i="2"/>
  <c r="BU181" i="2"/>
  <c r="L181" i="2"/>
  <c r="BV181" i="2"/>
  <c r="M181" i="2"/>
  <c r="BW181" i="2"/>
  <c r="N181" i="2"/>
  <c r="BX181" i="2"/>
  <c r="O181" i="2"/>
  <c r="BY181" i="2"/>
  <c r="P181" i="2"/>
  <c r="BZ181" i="2"/>
  <c r="Q181" i="2"/>
  <c r="CA181" i="2"/>
  <c r="R181" i="2"/>
  <c r="CB181" i="2"/>
  <c r="S181" i="2"/>
  <c r="CC181" i="2"/>
  <c r="T181" i="2"/>
  <c r="BR153" i="2"/>
  <c r="BS153" i="2"/>
  <c r="J153" i="2"/>
  <c r="BT153" i="2"/>
  <c r="K153" i="2"/>
  <c r="BU153" i="2"/>
  <c r="L153" i="2"/>
  <c r="BV153" i="2"/>
  <c r="M153" i="2"/>
  <c r="BW153" i="2"/>
  <c r="N153" i="2"/>
  <c r="BX153" i="2"/>
  <c r="O153" i="2"/>
  <c r="BY153" i="2"/>
  <c r="P153" i="2"/>
  <c r="BZ153" i="2"/>
  <c r="Q153" i="2"/>
  <c r="CA153" i="2"/>
  <c r="R153" i="2"/>
  <c r="CB153" i="2"/>
  <c r="S153" i="2"/>
  <c r="CC153" i="2"/>
  <c r="T153" i="2"/>
  <c r="C181" i="2"/>
  <c r="C46" i="13"/>
  <c r="CF181" i="2"/>
  <c r="V181" i="2"/>
  <c r="CG181" i="2"/>
  <c r="W181" i="2"/>
  <c r="CH181" i="2"/>
  <c r="X181" i="2"/>
  <c r="CI181" i="2"/>
  <c r="Y181" i="2"/>
  <c r="CJ181" i="2"/>
  <c r="Z181" i="2"/>
  <c r="CK181" i="2"/>
  <c r="AA181" i="2"/>
  <c r="CL181" i="2"/>
  <c r="AB181" i="2"/>
  <c r="CM181" i="2"/>
  <c r="AC181" i="2"/>
  <c r="CN181" i="2"/>
  <c r="AD181" i="2"/>
  <c r="CO181" i="2"/>
  <c r="AE181" i="2"/>
  <c r="CP181" i="2"/>
  <c r="AF181" i="2"/>
  <c r="CE181" i="2"/>
  <c r="CF153" i="2"/>
  <c r="V153" i="2"/>
  <c r="CG153" i="2"/>
  <c r="W153" i="2"/>
  <c r="CH153" i="2"/>
  <c r="X153" i="2"/>
  <c r="CI153" i="2"/>
  <c r="Y153" i="2"/>
  <c r="CJ153" i="2"/>
  <c r="Z153" i="2"/>
  <c r="CK153" i="2"/>
  <c r="AA153" i="2"/>
  <c r="CL153" i="2"/>
  <c r="AB153" i="2"/>
  <c r="CM153" i="2"/>
  <c r="AC153" i="2"/>
  <c r="CN153" i="2"/>
  <c r="AD153" i="2"/>
  <c r="CO153" i="2"/>
  <c r="AE153" i="2"/>
  <c r="CP153" i="2"/>
  <c r="AF153" i="2"/>
  <c r="CE153" i="2"/>
  <c r="D181" i="2"/>
  <c r="D46" i="13"/>
  <c r="CS181" i="2"/>
  <c r="AH181" i="2"/>
  <c r="CT181" i="2"/>
  <c r="AI181" i="2"/>
  <c r="CU181" i="2"/>
  <c r="AJ181" i="2"/>
  <c r="CV181" i="2"/>
  <c r="AK181" i="2"/>
  <c r="CW181" i="2"/>
  <c r="AL181" i="2"/>
  <c r="CX181" i="2"/>
  <c r="AM181" i="2"/>
  <c r="CY181" i="2"/>
  <c r="AN181" i="2"/>
  <c r="CZ181" i="2"/>
  <c r="AO181" i="2"/>
  <c r="DA181" i="2"/>
  <c r="AP181" i="2"/>
  <c r="DB181" i="2"/>
  <c r="AQ181" i="2"/>
  <c r="DC181" i="2"/>
  <c r="AR181" i="2"/>
  <c r="CR181" i="2"/>
  <c r="CS153" i="2"/>
  <c r="AH153" i="2"/>
  <c r="CT153" i="2"/>
  <c r="AI153" i="2"/>
  <c r="CU153" i="2"/>
  <c r="AJ153" i="2"/>
  <c r="CV153" i="2"/>
  <c r="AK153" i="2"/>
  <c r="CW153" i="2"/>
  <c r="AL153" i="2"/>
  <c r="CX153" i="2"/>
  <c r="AM153" i="2"/>
  <c r="CY153" i="2"/>
  <c r="AN153" i="2"/>
  <c r="CZ153" i="2"/>
  <c r="AO153" i="2"/>
  <c r="DA153" i="2"/>
  <c r="AP153" i="2"/>
  <c r="DB153" i="2"/>
  <c r="AQ153" i="2"/>
  <c r="DC153" i="2"/>
  <c r="AR153" i="2"/>
  <c r="CR153" i="2"/>
  <c r="E181" i="2"/>
  <c r="E46" i="13"/>
  <c r="DF181" i="2"/>
  <c r="AT181" i="2"/>
  <c r="DG181" i="2"/>
  <c r="AU181" i="2"/>
  <c r="DH181" i="2"/>
  <c r="AV181" i="2"/>
  <c r="DI181" i="2"/>
  <c r="AW181" i="2"/>
  <c r="DJ181" i="2"/>
  <c r="AX181" i="2"/>
  <c r="DK181" i="2"/>
  <c r="AY181" i="2"/>
  <c r="DL181" i="2"/>
  <c r="AZ181" i="2"/>
  <c r="DM181" i="2"/>
  <c r="BA181" i="2"/>
  <c r="DN181" i="2"/>
  <c r="BB181" i="2"/>
  <c r="DO181" i="2"/>
  <c r="BC181" i="2"/>
  <c r="DP181" i="2"/>
  <c r="BD181" i="2"/>
  <c r="DE181" i="2"/>
  <c r="DF153" i="2"/>
  <c r="AT153" i="2"/>
  <c r="DG153" i="2"/>
  <c r="AU153" i="2"/>
  <c r="DH153" i="2"/>
  <c r="AV153" i="2"/>
  <c r="DI153" i="2"/>
  <c r="AW153" i="2"/>
  <c r="DJ153" i="2"/>
  <c r="AX153" i="2"/>
  <c r="DK153" i="2"/>
  <c r="AY153" i="2"/>
  <c r="DL153" i="2"/>
  <c r="AZ153" i="2"/>
  <c r="DM153" i="2"/>
  <c r="BA153" i="2"/>
  <c r="DN153" i="2"/>
  <c r="BB153" i="2"/>
  <c r="DO153" i="2"/>
  <c r="BC153" i="2"/>
  <c r="DP153" i="2"/>
  <c r="BD153" i="2"/>
  <c r="DE153" i="2"/>
  <c r="F181" i="2"/>
  <c r="F46" i="13"/>
  <c r="DS181" i="2"/>
  <c r="BF181" i="2"/>
  <c r="DT181" i="2"/>
  <c r="BG181" i="2"/>
  <c r="DU181" i="2"/>
  <c r="BH181" i="2"/>
  <c r="DV181" i="2"/>
  <c r="BI181" i="2"/>
  <c r="DW181" i="2"/>
  <c r="BJ181" i="2"/>
  <c r="DX181" i="2"/>
  <c r="BK181" i="2"/>
  <c r="DY181" i="2"/>
  <c r="BL181" i="2"/>
  <c r="DZ181" i="2"/>
  <c r="BM181" i="2"/>
  <c r="EA181" i="2"/>
  <c r="BN181" i="2"/>
  <c r="EB181" i="2"/>
  <c r="BO181" i="2"/>
  <c r="EC181" i="2"/>
  <c r="BP181" i="2"/>
  <c r="DR181" i="2"/>
  <c r="DS153" i="2"/>
  <c r="BF153" i="2"/>
  <c r="DT153" i="2"/>
  <c r="BG153" i="2"/>
  <c r="DU153" i="2"/>
  <c r="BH153" i="2"/>
  <c r="DV153" i="2"/>
  <c r="BI153" i="2"/>
  <c r="DW153" i="2"/>
  <c r="BJ153" i="2"/>
  <c r="DX153" i="2"/>
  <c r="BK153" i="2"/>
  <c r="DY153" i="2"/>
  <c r="BL153" i="2"/>
  <c r="DZ153" i="2"/>
  <c r="BM153" i="2"/>
  <c r="EA153" i="2"/>
  <c r="BN153" i="2"/>
  <c r="EB153" i="2"/>
  <c r="BO153" i="2"/>
  <c r="EC153" i="2"/>
  <c r="BP153" i="2"/>
  <c r="DR153" i="2"/>
  <c r="G181" i="2"/>
  <c r="G46" i="13"/>
  <c r="H46" i="13"/>
  <c r="BR67" i="2"/>
  <c r="BS67" i="2"/>
  <c r="J67" i="2"/>
  <c r="BT67" i="2"/>
  <c r="K67" i="2"/>
  <c r="BU67" i="2"/>
  <c r="L67" i="2"/>
  <c r="BV67" i="2"/>
  <c r="M67" i="2"/>
  <c r="BW67" i="2"/>
  <c r="N67" i="2"/>
  <c r="BX67" i="2"/>
  <c r="O67" i="2"/>
  <c r="BY67" i="2"/>
  <c r="P67" i="2"/>
  <c r="BZ67" i="2"/>
  <c r="Q67" i="2"/>
  <c r="CA67" i="2"/>
  <c r="R67" i="2"/>
  <c r="CB67" i="2"/>
  <c r="S67" i="2"/>
  <c r="CC67" i="2"/>
  <c r="T67" i="2"/>
  <c r="BR84" i="2"/>
  <c r="BS84" i="2"/>
  <c r="J84" i="2"/>
  <c r="BT84" i="2"/>
  <c r="K84" i="2"/>
  <c r="BU84" i="2"/>
  <c r="L84" i="2"/>
  <c r="BV84" i="2"/>
  <c r="M84" i="2"/>
  <c r="BW84" i="2"/>
  <c r="N84" i="2"/>
  <c r="BX84" i="2"/>
  <c r="O84" i="2"/>
  <c r="BY84" i="2"/>
  <c r="P84" i="2"/>
  <c r="BZ84" i="2"/>
  <c r="Q84" i="2"/>
  <c r="CA84" i="2"/>
  <c r="R84" i="2"/>
  <c r="CB84" i="2"/>
  <c r="S84" i="2"/>
  <c r="CC84" i="2"/>
  <c r="T84" i="2"/>
  <c r="BR66" i="2"/>
  <c r="BS66" i="2"/>
  <c r="J66" i="2"/>
  <c r="BT66" i="2"/>
  <c r="K66" i="2"/>
  <c r="BU66" i="2"/>
  <c r="L66" i="2"/>
  <c r="BV66" i="2"/>
  <c r="M66" i="2"/>
  <c r="BW66" i="2"/>
  <c r="N66" i="2"/>
  <c r="BX66" i="2"/>
  <c r="O66" i="2"/>
  <c r="BY66" i="2"/>
  <c r="P66" i="2"/>
  <c r="BZ66" i="2"/>
  <c r="Q66" i="2"/>
  <c r="CA66" i="2"/>
  <c r="R66" i="2"/>
  <c r="CB66" i="2"/>
  <c r="S66" i="2"/>
  <c r="CC66" i="2"/>
  <c r="T66" i="2"/>
  <c r="C66" i="2"/>
  <c r="C19" i="13"/>
  <c r="CF67" i="2"/>
  <c r="V67" i="2"/>
  <c r="CG67" i="2"/>
  <c r="W67" i="2"/>
  <c r="CH67" i="2"/>
  <c r="X67" i="2"/>
  <c r="CI67" i="2"/>
  <c r="Y67" i="2"/>
  <c r="CJ67" i="2"/>
  <c r="Z67" i="2"/>
  <c r="CK67" i="2"/>
  <c r="AA67" i="2"/>
  <c r="CL67" i="2"/>
  <c r="AB67" i="2"/>
  <c r="CM67" i="2"/>
  <c r="AC67" i="2"/>
  <c r="CN67" i="2"/>
  <c r="AD67" i="2"/>
  <c r="CO67" i="2"/>
  <c r="AE67" i="2"/>
  <c r="CP67" i="2"/>
  <c r="AF67" i="2"/>
  <c r="CE67" i="2"/>
  <c r="CF84" i="2"/>
  <c r="V84" i="2"/>
  <c r="CG84" i="2"/>
  <c r="W84" i="2"/>
  <c r="CH84" i="2"/>
  <c r="X84" i="2"/>
  <c r="CI84" i="2"/>
  <c r="Y84" i="2"/>
  <c r="CJ84" i="2"/>
  <c r="Z84" i="2"/>
  <c r="CK84" i="2"/>
  <c r="AA84" i="2"/>
  <c r="CL84" i="2"/>
  <c r="AB84" i="2"/>
  <c r="CM84" i="2"/>
  <c r="AC84" i="2"/>
  <c r="CN84" i="2"/>
  <c r="AD84" i="2"/>
  <c r="CO84" i="2"/>
  <c r="AE84" i="2"/>
  <c r="CP84" i="2"/>
  <c r="AF84" i="2"/>
  <c r="CE84" i="2"/>
  <c r="CF66" i="2"/>
  <c r="V66" i="2"/>
  <c r="CG66" i="2"/>
  <c r="W66" i="2"/>
  <c r="CH66" i="2"/>
  <c r="X66" i="2"/>
  <c r="CI66" i="2"/>
  <c r="Y66" i="2"/>
  <c r="CJ66" i="2"/>
  <c r="Z66" i="2"/>
  <c r="CK66" i="2"/>
  <c r="AA66" i="2"/>
  <c r="CL66" i="2"/>
  <c r="AB66" i="2"/>
  <c r="CM66" i="2"/>
  <c r="AC66" i="2"/>
  <c r="CN66" i="2"/>
  <c r="AD66" i="2"/>
  <c r="CO66" i="2"/>
  <c r="AE66" i="2"/>
  <c r="CP66" i="2"/>
  <c r="AF66" i="2"/>
  <c r="CE66" i="2"/>
  <c r="D66" i="2"/>
  <c r="D19" i="13"/>
  <c r="CS67" i="2"/>
  <c r="AH67" i="2"/>
  <c r="CT67" i="2"/>
  <c r="AI67" i="2"/>
  <c r="CU67" i="2"/>
  <c r="AJ67" i="2"/>
  <c r="CV67" i="2"/>
  <c r="AK67" i="2"/>
  <c r="CW67" i="2"/>
  <c r="AL67" i="2"/>
  <c r="CX67" i="2"/>
  <c r="AM67" i="2"/>
  <c r="CY67" i="2"/>
  <c r="AN67" i="2"/>
  <c r="CZ67" i="2"/>
  <c r="AO67" i="2"/>
  <c r="DA67" i="2"/>
  <c r="AP67" i="2"/>
  <c r="DB67" i="2"/>
  <c r="AQ67" i="2"/>
  <c r="DC67" i="2"/>
  <c r="AR67" i="2"/>
  <c r="CR67" i="2"/>
  <c r="CS84" i="2"/>
  <c r="AH84" i="2"/>
  <c r="CT84" i="2"/>
  <c r="AI84" i="2"/>
  <c r="CU84" i="2"/>
  <c r="AJ84" i="2"/>
  <c r="CV84" i="2"/>
  <c r="AK84" i="2"/>
  <c r="CW84" i="2"/>
  <c r="AL84" i="2"/>
  <c r="CX84" i="2"/>
  <c r="AM84" i="2"/>
  <c r="CY84" i="2"/>
  <c r="AN84" i="2"/>
  <c r="CZ84" i="2"/>
  <c r="AO84" i="2"/>
  <c r="DA84" i="2"/>
  <c r="AP84" i="2"/>
  <c r="DB84" i="2"/>
  <c r="AQ84" i="2"/>
  <c r="DC84" i="2"/>
  <c r="AR84" i="2"/>
  <c r="CR84" i="2"/>
  <c r="CS66" i="2"/>
  <c r="AH66" i="2"/>
  <c r="CT66" i="2"/>
  <c r="AI66" i="2"/>
  <c r="CU66" i="2"/>
  <c r="AJ66" i="2"/>
  <c r="CV66" i="2"/>
  <c r="AK66" i="2"/>
  <c r="CW66" i="2"/>
  <c r="AL66" i="2"/>
  <c r="CX66" i="2"/>
  <c r="AM66" i="2"/>
  <c r="CY66" i="2"/>
  <c r="AN66" i="2"/>
  <c r="CZ66" i="2"/>
  <c r="AO66" i="2"/>
  <c r="DA66" i="2"/>
  <c r="AP66" i="2"/>
  <c r="DB66" i="2"/>
  <c r="AQ66" i="2"/>
  <c r="DC66" i="2"/>
  <c r="AR66" i="2"/>
  <c r="CR66" i="2"/>
  <c r="E66" i="2"/>
  <c r="E19" i="13"/>
  <c r="DF67" i="2"/>
  <c r="AT67" i="2"/>
  <c r="DG67" i="2"/>
  <c r="AU67" i="2"/>
  <c r="DH67" i="2"/>
  <c r="AV67" i="2"/>
  <c r="DI67" i="2"/>
  <c r="AW67" i="2"/>
  <c r="DJ67" i="2"/>
  <c r="AX67" i="2"/>
  <c r="DK67" i="2"/>
  <c r="AY67" i="2"/>
  <c r="DL67" i="2"/>
  <c r="AZ67" i="2"/>
  <c r="DM67" i="2"/>
  <c r="BA67" i="2"/>
  <c r="DN67" i="2"/>
  <c r="BB67" i="2"/>
  <c r="DO67" i="2"/>
  <c r="BC67" i="2"/>
  <c r="DP67" i="2"/>
  <c r="BD67" i="2"/>
  <c r="DE67" i="2"/>
  <c r="DF84" i="2"/>
  <c r="AT84" i="2"/>
  <c r="DG84" i="2"/>
  <c r="AU84" i="2"/>
  <c r="DH84" i="2"/>
  <c r="AV84" i="2"/>
  <c r="DI84" i="2"/>
  <c r="AW84" i="2"/>
  <c r="DJ84" i="2"/>
  <c r="AX84" i="2"/>
  <c r="DK84" i="2"/>
  <c r="AY84" i="2"/>
  <c r="DL84" i="2"/>
  <c r="AZ84" i="2"/>
  <c r="DM84" i="2"/>
  <c r="BA84" i="2"/>
  <c r="DN84" i="2"/>
  <c r="BB84" i="2"/>
  <c r="DO84" i="2"/>
  <c r="BC84" i="2"/>
  <c r="DP84" i="2"/>
  <c r="BD84" i="2"/>
  <c r="DE84" i="2"/>
  <c r="DF66" i="2"/>
  <c r="AT66" i="2"/>
  <c r="DG66" i="2"/>
  <c r="AU66" i="2"/>
  <c r="DH66" i="2"/>
  <c r="AV66" i="2"/>
  <c r="DI66" i="2"/>
  <c r="AW66" i="2"/>
  <c r="DJ66" i="2"/>
  <c r="AX66" i="2"/>
  <c r="DK66" i="2"/>
  <c r="AY66" i="2"/>
  <c r="DL66" i="2"/>
  <c r="AZ66" i="2"/>
  <c r="DM66" i="2"/>
  <c r="BA66" i="2"/>
  <c r="DN66" i="2"/>
  <c r="BB66" i="2"/>
  <c r="DO66" i="2"/>
  <c r="BC66" i="2"/>
  <c r="DP66" i="2"/>
  <c r="BD66" i="2"/>
  <c r="DE66" i="2"/>
  <c r="F66" i="2"/>
  <c r="F19" i="13"/>
  <c r="DS67" i="2"/>
  <c r="BF67" i="2"/>
  <c r="DT67" i="2"/>
  <c r="BG67" i="2"/>
  <c r="DU67" i="2"/>
  <c r="BH67" i="2"/>
  <c r="DV67" i="2"/>
  <c r="BI67" i="2"/>
  <c r="DW67" i="2"/>
  <c r="BJ67" i="2"/>
  <c r="DX67" i="2"/>
  <c r="BK67" i="2"/>
  <c r="DY67" i="2"/>
  <c r="BL67" i="2"/>
  <c r="DZ67" i="2"/>
  <c r="BM67" i="2"/>
  <c r="EA67" i="2"/>
  <c r="BN67" i="2"/>
  <c r="EB67" i="2"/>
  <c r="BO67" i="2"/>
  <c r="EC67" i="2"/>
  <c r="BP67" i="2"/>
  <c r="DR67" i="2"/>
  <c r="DS84" i="2"/>
  <c r="BF84" i="2"/>
  <c r="DT84" i="2"/>
  <c r="BG84" i="2"/>
  <c r="DU84" i="2"/>
  <c r="BH84" i="2"/>
  <c r="DV84" i="2"/>
  <c r="BI84" i="2"/>
  <c r="DW84" i="2"/>
  <c r="BJ84" i="2"/>
  <c r="DX84" i="2"/>
  <c r="BK84" i="2"/>
  <c r="DY84" i="2"/>
  <c r="BL84" i="2"/>
  <c r="DZ84" i="2"/>
  <c r="BM84" i="2"/>
  <c r="EA84" i="2"/>
  <c r="BN84" i="2"/>
  <c r="EB84" i="2"/>
  <c r="BO84" i="2"/>
  <c r="EC84" i="2"/>
  <c r="BP84" i="2"/>
  <c r="DR84" i="2"/>
  <c r="DS66" i="2"/>
  <c r="BF66" i="2"/>
  <c r="DT66" i="2"/>
  <c r="BG66" i="2"/>
  <c r="DU66" i="2"/>
  <c r="BH66" i="2"/>
  <c r="DV66" i="2"/>
  <c r="BI66" i="2"/>
  <c r="DW66" i="2"/>
  <c r="BJ66" i="2"/>
  <c r="DX66" i="2"/>
  <c r="BK66" i="2"/>
  <c r="DY66" i="2"/>
  <c r="BL66" i="2"/>
  <c r="DZ66" i="2"/>
  <c r="BM66" i="2"/>
  <c r="EA66" i="2"/>
  <c r="BN66" i="2"/>
  <c r="EB66" i="2"/>
  <c r="BO66" i="2"/>
  <c r="EC66" i="2"/>
  <c r="BP66" i="2"/>
  <c r="DR66" i="2"/>
  <c r="G66" i="2"/>
  <c r="G19" i="13"/>
  <c r="H19" i="13"/>
  <c r="BR83" i="2"/>
  <c r="BS83" i="2"/>
  <c r="J83" i="2"/>
  <c r="BT83" i="2"/>
  <c r="K83" i="2"/>
  <c r="BU83" i="2"/>
  <c r="L83" i="2"/>
  <c r="BV83" i="2"/>
  <c r="M83" i="2"/>
  <c r="BW83" i="2"/>
  <c r="N83" i="2"/>
  <c r="BX83" i="2"/>
  <c r="O83" i="2"/>
  <c r="BY83" i="2"/>
  <c r="P83" i="2"/>
  <c r="BZ83" i="2"/>
  <c r="Q83" i="2"/>
  <c r="CA83" i="2"/>
  <c r="R83" i="2"/>
  <c r="CB83" i="2"/>
  <c r="S83" i="2"/>
  <c r="CC83" i="2"/>
  <c r="T83" i="2"/>
  <c r="C93" i="2"/>
  <c r="C23" i="13"/>
  <c r="CF83" i="2"/>
  <c r="V83" i="2"/>
  <c r="CG83" i="2"/>
  <c r="W83" i="2"/>
  <c r="CH83" i="2"/>
  <c r="X83" i="2"/>
  <c r="CI83" i="2"/>
  <c r="Y83" i="2"/>
  <c r="CJ83" i="2"/>
  <c r="Z83" i="2"/>
  <c r="CK83" i="2"/>
  <c r="AA83" i="2"/>
  <c r="CL83" i="2"/>
  <c r="AB83" i="2"/>
  <c r="CM83" i="2"/>
  <c r="AC83" i="2"/>
  <c r="CN83" i="2"/>
  <c r="AD83" i="2"/>
  <c r="CO83" i="2"/>
  <c r="AE83" i="2"/>
  <c r="CP83" i="2"/>
  <c r="AF83" i="2"/>
  <c r="CE83" i="2"/>
  <c r="D93" i="2"/>
  <c r="D23" i="13"/>
  <c r="CS83" i="2"/>
  <c r="AH83" i="2"/>
  <c r="CT83" i="2"/>
  <c r="AI83" i="2"/>
  <c r="CU83" i="2"/>
  <c r="AJ83" i="2"/>
  <c r="CV83" i="2"/>
  <c r="AK83" i="2"/>
  <c r="CW83" i="2"/>
  <c r="AL83" i="2"/>
  <c r="CX83" i="2"/>
  <c r="AM83" i="2"/>
  <c r="CY83" i="2"/>
  <c r="AN83" i="2"/>
  <c r="CZ83" i="2"/>
  <c r="AO83" i="2"/>
  <c r="DA83" i="2"/>
  <c r="AP83" i="2"/>
  <c r="DB83" i="2"/>
  <c r="AQ83" i="2"/>
  <c r="DC83" i="2"/>
  <c r="AR83" i="2"/>
  <c r="CR83" i="2"/>
  <c r="E93" i="2"/>
  <c r="E23" i="13"/>
  <c r="DF83" i="2"/>
  <c r="AT83" i="2"/>
  <c r="DG83" i="2"/>
  <c r="AU83" i="2"/>
  <c r="DH83" i="2"/>
  <c r="AV83" i="2"/>
  <c r="DI83" i="2"/>
  <c r="AW83" i="2"/>
  <c r="DJ83" i="2"/>
  <c r="AX83" i="2"/>
  <c r="DK83" i="2"/>
  <c r="AY83" i="2"/>
  <c r="DL83" i="2"/>
  <c r="AZ83" i="2"/>
  <c r="DM83" i="2"/>
  <c r="BA83" i="2"/>
  <c r="DN83" i="2"/>
  <c r="BB83" i="2"/>
  <c r="DO83" i="2"/>
  <c r="BC83" i="2"/>
  <c r="DP83" i="2"/>
  <c r="BD83" i="2"/>
  <c r="DE83" i="2"/>
  <c r="F93" i="2"/>
  <c r="F23" i="13"/>
  <c r="DS83" i="2"/>
  <c r="BF83" i="2"/>
  <c r="DT83" i="2"/>
  <c r="BG83" i="2"/>
  <c r="DU83" i="2"/>
  <c r="BH83" i="2"/>
  <c r="DV83" i="2"/>
  <c r="BI83" i="2"/>
  <c r="DW83" i="2"/>
  <c r="BJ83" i="2"/>
  <c r="DX83" i="2"/>
  <c r="BK83" i="2"/>
  <c r="DY83" i="2"/>
  <c r="BL83" i="2"/>
  <c r="DZ83" i="2"/>
  <c r="BM83" i="2"/>
  <c r="EA83" i="2"/>
  <c r="BN83" i="2"/>
  <c r="EB83" i="2"/>
  <c r="BO83" i="2"/>
  <c r="EC83" i="2"/>
  <c r="BP83" i="2"/>
  <c r="DR83" i="2"/>
  <c r="G93" i="2"/>
  <c r="G23" i="13"/>
  <c r="H23" i="13"/>
  <c r="BR72" i="2"/>
  <c r="BS72" i="2"/>
  <c r="J72" i="2"/>
  <c r="BT72" i="2"/>
  <c r="K72" i="2"/>
  <c r="BU72" i="2"/>
  <c r="L72" i="2"/>
  <c r="BV72" i="2"/>
  <c r="M72" i="2"/>
  <c r="BW72" i="2"/>
  <c r="N72" i="2"/>
  <c r="BX72" i="2"/>
  <c r="O72" i="2"/>
  <c r="BY72" i="2"/>
  <c r="P72" i="2"/>
  <c r="BZ72" i="2"/>
  <c r="Q72" i="2"/>
  <c r="CA72" i="2"/>
  <c r="R72" i="2"/>
  <c r="CB72" i="2"/>
  <c r="S72" i="2"/>
  <c r="CC72" i="2"/>
  <c r="T72" i="2"/>
  <c r="BR50" i="2"/>
  <c r="BS50" i="2"/>
  <c r="J50" i="2"/>
  <c r="BT50" i="2"/>
  <c r="K50" i="2"/>
  <c r="BU50" i="2"/>
  <c r="L50" i="2"/>
  <c r="BV50" i="2"/>
  <c r="M50" i="2"/>
  <c r="BW50" i="2"/>
  <c r="N50" i="2"/>
  <c r="BX50" i="2"/>
  <c r="O50" i="2"/>
  <c r="BY50" i="2"/>
  <c r="P50" i="2"/>
  <c r="BZ50" i="2"/>
  <c r="Q50" i="2"/>
  <c r="CA50" i="2"/>
  <c r="R50" i="2"/>
  <c r="CB50" i="2"/>
  <c r="S50" i="2"/>
  <c r="CC50" i="2"/>
  <c r="T50" i="2"/>
  <c r="BR71" i="2"/>
  <c r="BS71" i="2"/>
  <c r="J71" i="2"/>
  <c r="BT71" i="2"/>
  <c r="K71" i="2"/>
  <c r="BU71" i="2"/>
  <c r="L71" i="2"/>
  <c r="BV71" i="2"/>
  <c r="M71" i="2"/>
  <c r="BW71" i="2"/>
  <c r="N71" i="2"/>
  <c r="BX71" i="2"/>
  <c r="O71" i="2"/>
  <c r="BY71" i="2"/>
  <c r="P71" i="2"/>
  <c r="BZ71" i="2"/>
  <c r="Q71" i="2"/>
  <c r="CA71" i="2"/>
  <c r="R71" i="2"/>
  <c r="CB71" i="2"/>
  <c r="S71" i="2"/>
  <c r="CC71" i="2"/>
  <c r="T71" i="2"/>
  <c r="C71" i="2"/>
  <c r="C21" i="13"/>
  <c r="CF72" i="2"/>
  <c r="V72" i="2"/>
  <c r="CG72" i="2"/>
  <c r="W72" i="2"/>
  <c r="CH72" i="2"/>
  <c r="X72" i="2"/>
  <c r="CI72" i="2"/>
  <c r="Y72" i="2"/>
  <c r="CJ72" i="2"/>
  <c r="Z72" i="2"/>
  <c r="CK72" i="2"/>
  <c r="AA72" i="2"/>
  <c r="CL72" i="2"/>
  <c r="AB72" i="2"/>
  <c r="CM72" i="2"/>
  <c r="AC72" i="2"/>
  <c r="CN72" i="2"/>
  <c r="AD72" i="2"/>
  <c r="CO72" i="2"/>
  <c r="AE72" i="2"/>
  <c r="CP72" i="2"/>
  <c r="AF72" i="2"/>
  <c r="CE72" i="2"/>
  <c r="CF50" i="2"/>
  <c r="V50" i="2"/>
  <c r="CG50" i="2"/>
  <c r="W50" i="2"/>
  <c r="CH50" i="2"/>
  <c r="X50" i="2"/>
  <c r="CI50" i="2"/>
  <c r="Y50" i="2"/>
  <c r="CJ50" i="2"/>
  <c r="Z50" i="2"/>
  <c r="CK50" i="2"/>
  <c r="AA50" i="2"/>
  <c r="CL50" i="2"/>
  <c r="AB50" i="2"/>
  <c r="CM50" i="2"/>
  <c r="AC50" i="2"/>
  <c r="CN50" i="2"/>
  <c r="AD50" i="2"/>
  <c r="CO50" i="2"/>
  <c r="AE50" i="2"/>
  <c r="CP50" i="2"/>
  <c r="AF50" i="2"/>
  <c r="CE50" i="2"/>
  <c r="CF71" i="2"/>
  <c r="V71" i="2"/>
  <c r="CG71" i="2"/>
  <c r="W71" i="2"/>
  <c r="CH71" i="2"/>
  <c r="X71" i="2"/>
  <c r="CI71" i="2"/>
  <c r="Y71" i="2"/>
  <c r="CJ71" i="2"/>
  <c r="Z71" i="2"/>
  <c r="CK71" i="2"/>
  <c r="AA71" i="2"/>
  <c r="CL71" i="2"/>
  <c r="AB71" i="2"/>
  <c r="CM71" i="2"/>
  <c r="AC71" i="2"/>
  <c r="CN71" i="2"/>
  <c r="AD71" i="2"/>
  <c r="CO71" i="2"/>
  <c r="AE71" i="2"/>
  <c r="CP71" i="2"/>
  <c r="AF71" i="2"/>
  <c r="CE71" i="2"/>
  <c r="D71" i="2"/>
  <c r="D21" i="13"/>
  <c r="CS72" i="2"/>
  <c r="AH72" i="2"/>
  <c r="CT72" i="2"/>
  <c r="AI72" i="2"/>
  <c r="CU72" i="2"/>
  <c r="AJ72" i="2"/>
  <c r="CV72" i="2"/>
  <c r="AK72" i="2"/>
  <c r="CW72" i="2"/>
  <c r="AL72" i="2"/>
  <c r="CX72" i="2"/>
  <c r="AM72" i="2"/>
  <c r="CY72" i="2"/>
  <c r="AN72" i="2"/>
  <c r="CZ72" i="2"/>
  <c r="AO72" i="2"/>
  <c r="DA72" i="2"/>
  <c r="AP72" i="2"/>
  <c r="DB72" i="2"/>
  <c r="AQ72" i="2"/>
  <c r="DC72" i="2"/>
  <c r="AR72" i="2"/>
  <c r="CR72" i="2"/>
  <c r="CS50" i="2"/>
  <c r="AH50" i="2"/>
  <c r="CT50" i="2"/>
  <c r="AI50" i="2"/>
  <c r="CU50" i="2"/>
  <c r="AJ50" i="2"/>
  <c r="CV50" i="2"/>
  <c r="AK50" i="2"/>
  <c r="CW50" i="2"/>
  <c r="AL50" i="2"/>
  <c r="CX50" i="2"/>
  <c r="AM50" i="2"/>
  <c r="CY50" i="2"/>
  <c r="AN50" i="2"/>
  <c r="CZ50" i="2"/>
  <c r="AO50" i="2"/>
  <c r="DA50" i="2"/>
  <c r="AP50" i="2"/>
  <c r="DB50" i="2"/>
  <c r="AQ50" i="2"/>
  <c r="DC50" i="2"/>
  <c r="AR50" i="2"/>
  <c r="CR50" i="2"/>
  <c r="CS71" i="2"/>
  <c r="AH71" i="2"/>
  <c r="CT71" i="2"/>
  <c r="AI71" i="2"/>
  <c r="CU71" i="2"/>
  <c r="AJ71" i="2"/>
  <c r="CV71" i="2"/>
  <c r="AK71" i="2"/>
  <c r="CW71" i="2"/>
  <c r="AL71" i="2"/>
  <c r="CX71" i="2"/>
  <c r="AM71" i="2"/>
  <c r="CY71" i="2"/>
  <c r="AN71" i="2"/>
  <c r="CZ71" i="2"/>
  <c r="AO71" i="2"/>
  <c r="DA71" i="2"/>
  <c r="AP71" i="2"/>
  <c r="DB71" i="2"/>
  <c r="AQ71" i="2"/>
  <c r="DC71" i="2"/>
  <c r="AR71" i="2"/>
  <c r="CR71" i="2"/>
  <c r="E71" i="2"/>
  <c r="E21" i="13"/>
  <c r="DF72" i="2"/>
  <c r="AT72" i="2"/>
  <c r="DG72" i="2"/>
  <c r="AU72" i="2"/>
  <c r="DH72" i="2"/>
  <c r="AV72" i="2"/>
  <c r="DI72" i="2"/>
  <c r="AW72" i="2"/>
  <c r="DJ72" i="2"/>
  <c r="AX72" i="2"/>
  <c r="DK72" i="2"/>
  <c r="AY72" i="2"/>
  <c r="DL72" i="2"/>
  <c r="AZ72" i="2"/>
  <c r="DM72" i="2"/>
  <c r="BA72" i="2"/>
  <c r="DN72" i="2"/>
  <c r="BB72" i="2"/>
  <c r="DO72" i="2"/>
  <c r="BC72" i="2"/>
  <c r="DP72" i="2"/>
  <c r="BD72" i="2"/>
  <c r="DE72" i="2"/>
  <c r="DF50" i="2"/>
  <c r="AT50" i="2"/>
  <c r="DG50" i="2"/>
  <c r="AU50" i="2"/>
  <c r="DH50" i="2"/>
  <c r="AV50" i="2"/>
  <c r="DI50" i="2"/>
  <c r="AW50" i="2"/>
  <c r="DJ50" i="2"/>
  <c r="AX50" i="2"/>
  <c r="DK50" i="2"/>
  <c r="AY50" i="2"/>
  <c r="DL50" i="2"/>
  <c r="AZ50" i="2"/>
  <c r="DM50" i="2"/>
  <c r="BA50" i="2"/>
  <c r="DN50" i="2"/>
  <c r="BB50" i="2"/>
  <c r="DO50" i="2"/>
  <c r="BC50" i="2"/>
  <c r="DP50" i="2"/>
  <c r="BD50" i="2"/>
  <c r="DE50" i="2"/>
  <c r="DF71" i="2"/>
  <c r="AT71" i="2"/>
  <c r="DG71" i="2"/>
  <c r="AU71" i="2"/>
  <c r="DH71" i="2"/>
  <c r="AV71" i="2"/>
  <c r="DI71" i="2"/>
  <c r="AW71" i="2"/>
  <c r="DJ71" i="2"/>
  <c r="AX71" i="2"/>
  <c r="DK71" i="2"/>
  <c r="AY71" i="2"/>
  <c r="DL71" i="2"/>
  <c r="AZ71" i="2"/>
  <c r="DM71" i="2"/>
  <c r="BA71" i="2"/>
  <c r="DN71" i="2"/>
  <c r="BB71" i="2"/>
  <c r="DO71" i="2"/>
  <c r="BC71" i="2"/>
  <c r="DP71" i="2"/>
  <c r="BD71" i="2"/>
  <c r="DE71" i="2"/>
  <c r="F71" i="2"/>
  <c r="F21" i="13"/>
  <c r="DS72" i="2"/>
  <c r="BF72" i="2"/>
  <c r="DT72" i="2"/>
  <c r="BG72" i="2"/>
  <c r="DU72" i="2"/>
  <c r="BH72" i="2"/>
  <c r="DV72" i="2"/>
  <c r="BI72" i="2"/>
  <c r="DW72" i="2"/>
  <c r="BJ72" i="2"/>
  <c r="DX72" i="2"/>
  <c r="BK72" i="2"/>
  <c r="DY72" i="2"/>
  <c r="BL72" i="2"/>
  <c r="DZ72" i="2"/>
  <c r="BM72" i="2"/>
  <c r="EA72" i="2"/>
  <c r="BN72" i="2"/>
  <c r="EB72" i="2"/>
  <c r="BO72" i="2"/>
  <c r="EC72" i="2"/>
  <c r="BP72" i="2"/>
  <c r="DR72" i="2"/>
  <c r="DS50" i="2"/>
  <c r="BF50" i="2"/>
  <c r="DT50" i="2"/>
  <c r="BG50" i="2"/>
  <c r="DU50" i="2"/>
  <c r="BH50" i="2"/>
  <c r="DV50" i="2"/>
  <c r="BI50" i="2"/>
  <c r="DW50" i="2"/>
  <c r="BJ50" i="2"/>
  <c r="DX50" i="2"/>
  <c r="BK50" i="2"/>
  <c r="DY50" i="2"/>
  <c r="BL50" i="2"/>
  <c r="DZ50" i="2"/>
  <c r="BM50" i="2"/>
  <c r="EA50" i="2"/>
  <c r="BN50" i="2"/>
  <c r="EB50" i="2"/>
  <c r="BO50" i="2"/>
  <c r="EC50" i="2"/>
  <c r="BP50" i="2"/>
  <c r="DR50" i="2"/>
  <c r="DS71" i="2"/>
  <c r="BF71" i="2"/>
  <c r="DT71" i="2"/>
  <c r="BG71" i="2"/>
  <c r="DU71" i="2"/>
  <c r="BH71" i="2"/>
  <c r="DV71" i="2"/>
  <c r="BI71" i="2"/>
  <c r="DW71" i="2"/>
  <c r="BJ71" i="2"/>
  <c r="DX71" i="2"/>
  <c r="BK71" i="2"/>
  <c r="DY71" i="2"/>
  <c r="BL71" i="2"/>
  <c r="DZ71" i="2"/>
  <c r="BM71" i="2"/>
  <c r="EA71" i="2"/>
  <c r="BN71" i="2"/>
  <c r="EB71" i="2"/>
  <c r="BO71" i="2"/>
  <c r="EC71" i="2"/>
  <c r="BP71" i="2"/>
  <c r="DR71" i="2"/>
  <c r="G71" i="2"/>
  <c r="G21" i="13"/>
  <c r="H21" i="13"/>
  <c r="BR99" i="2"/>
  <c r="BS99" i="2"/>
  <c r="J99" i="2"/>
  <c r="BT99" i="2"/>
  <c r="K99" i="2"/>
  <c r="BU99" i="2"/>
  <c r="L99" i="2"/>
  <c r="BV99" i="2"/>
  <c r="M99" i="2"/>
  <c r="BW99" i="2"/>
  <c r="N99" i="2"/>
  <c r="BX99" i="2"/>
  <c r="O99" i="2"/>
  <c r="BY99" i="2"/>
  <c r="P99" i="2"/>
  <c r="BZ99" i="2"/>
  <c r="Q99" i="2"/>
  <c r="CA99" i="2"/>
  <c r="R99" i="2"/>
  <c r="CB99" i="2"/>
  <c r="S99" i="2"/>
  <c r="CC99" i="2"/>
  <c r="T99" i="2"/>
  <c r="BR82" i="2"/>
  <c r="BS82" i="2"/>
  <c r="J82" i="2"/>
  <c r="BT82" i="2"/>
  <c r="K82" i="2"/>
  <c r="BU82" i="2"/>
  <c r="L82" i="2"/>
  <c r="BV82" i="2"/>
  <c r="M82" i="2"/>
  <c r="BW82" i="2"/>
  <c r="N82" i="2"/>
  <c r="BX82" i="2"/>
  <c r="O82" i="2"/>
  <c r="BY82" i="2"/>
  <c r="P82" i="2"/>
  <c r="BZ82" i="2"/>
  <c r="Q82" i="2"/>
  <c r="CA82" i="2"/>
  <c r="R82" i="2"/>
  <c r="CB82" i="2"/>
  <c r="S82" i="2"/>
  <c r="CC82" i="2"/>
  <c r="T82" i="2"/>
  <c r="C99" i="2"/>
  <c r="C26" i="13"/>
  <c r="CF99" i="2"/>
  <c r="V99" i="2"/>
  <c r="CG99" i="2"/>
  <c r="W99" i="2"/>
  <c r="CH99" i="2"/>
  <c r="X99" i="2"/>
  <c r="CI99" i="2"/>
  <c r="Y99" i="2"/>
  <c r="CJ99" i="2"/>
  <c r="Z99" i="2"/>
  <c r="CK99" i="2"/>
  <c r="AA99" i="2"/>
  <c r="CL99" i="2"/>
  <c r="AB99" i="2"/>
  <c r="CM99" i="2"/>
  <c r="AC99" i="2"/>
  <c r="CN99" i="2"/>
  <c r="AD99" i="2"/>
  <c r="CO99" i="2"/>
  <c r="AE99" i="2"/>
  <c r="CP99" i="2"/>
  <c r="AF99" i="2"/>
  <c r="CE99" i="2"/>
  <c r="CF82" i="2"/>
  <c r="V82" i="2"/>
  <c r="CG82" i="2"/>
  <c r="W82" i="2"/>
  <c r="CH82" i="2"/>
  <c r="X82" i="2"/>
  <c r="CI82" i="2"/>
  <c r="Y82" i="2"/>
  <c r="CJ82" i="2"/>
  <c r="Z82" i="2"/>
  <c r="CK82" i="2"/>
  <c r="AA82" i="2"/>
  <c r="CL82" i="2"/>
  <c r="AB82" i="2"/>
  <c r="CM82" i="2"/>
  <c r="AC82" i="2"/>
  <c r="CN82" i="2"/>
  <c r="AD82" i="2"/>
  <c r="CO82" i="2"/>
  <c r="AE82" i="2"/>
  <c r="CP82" i="2"/>
  <c r="AF82" i="2"/>
  <c r="CE82" i="2"/>
  <c r="D99" i="2"/>
  <c r="D26" i="13"/>
  <c r="CS99" i="2"/>
  <c r="AH99" i="2"/>
  <c r="CT99" i="2"/>
  <c r="AI99" i="2"/>
  <c r="CU99" i="2"/>
  <c r="AJ99" i="2"/>
  <c r="CV99" i="2"/>
  <c r="AK99" i="2"/>
  <c r="CW99" i="2"/>
  <c r="AL99" i="2"/>
  <c r="CX99" i="2"/>
  <c r="AM99" i="2"/>
  <c r="CY99" i="2"/>
  <c r="AN99" i="2"/>
  <c r="CZ99" i="2"/>
  <c r="AO99" i="2"/>
  <c r="DA99" i="2"/>
  <c r="AP99" i="2"/>
  <c r="DB99" i="2"/>
  <c r="AQ99" i="2"/>
  <c r="DC99" i="2"/>
  <c r="AR99" i="2"/>
  <c r="CR99" i="2"/>
  <c r="CS82" i="2"/>
  <c r="AH82" i="2"/>
  <c r="CT82" i="2"/>
  <c r="AI82" i="2"/>
  <c r="CU82" i="2"/>
  <c r="AJ82" i="2"/>
  <c r="CV82" i="2"/>
  <c r="AK82" i="2"/>
  <c r="CW82" i="2"/>
  <c r="AL82" i="2"/>
  <c r="CX82" i="2"/>
  <c r="AM82" i="2"/>
  <c r="CY82" i="2"/>
  <c r="AN82" i="2"/>
  <c r="CZ82" i="2"/>
  <c r="AO82" i="2"/>
  <c r="DA82" i="2"/>
  <c r="AP82" i="2"/>
  <c r="DB82" i="2"/>
  <c r="AQ82" i="2"/>
  <c r="DC82" i="2"/>
  <c r="AR82" i="2"/>
  <c r="CR82" i="2"/>
  <c r="E99" i="2"/>
  <c r="E26" i="13"/>
  <c r="DF99" i="2"/>
  <c r="AT99" i="2"/>
  <c r="DG99" i="2"/>
  <c r="AU99" i="2"/>
  <c r="DH99" i="2"/>
  <c r="AV99" i="2"/>
  <c r="DI99" i="2"/>
  <c r="AW99" i="2"/>
  <c r="DJ99" i="2"/>
  <c r="AX99" i="2"/>
  <c r="DK99" i="2"/>
  <c r="AY99" i="2"/>
  <c r="DL99" i="2"/>
  <c r="AZ99" i="2"/>
  <c r="DM99" i="2"/>
  <c r="BA99" i="2"/>
  <c r="DN99" i="2"/>
  <c r="BB99" i="2"/>
  <c r="DO99" i="2"/>
  <c r="BC99" i="2"/>
  <c r="DP99" i="2"/>
  <c r="BD99" i="2"/>
  <c r="DE99" i="2"/>
  <c r="DF82" i="2"/>
  <c r="AT82" i="2"/>
  <c r="DG82" i="2"/>
  <c r="AU82" i="2"/>
  <c r="DH82" i="2"/>
  <c r="AV82" i="2"/>
  <c r="DI82" i="2"/>
  <c r="AW82" i="2"/>
  <c r="DJ82" i="2"/>
  <c r="AX82" i="2"/>
  <c r="DK82" i="2"/>
  <c r="AY82" i="2"/>
  <c r="DL82" i="2"/>
  <c r="AZ82" i="2"/>
  <c r="DM82" i="2"/>
  <c r="BA82" i="2"/>
  <c r="DN82" i="2"/>
  <c r="BB82" i="2"/>
  <c r="DO82" i="2"/>
  <c r="BC82" i="2"/>
  <c r="DP82" i="2"/>
  <c r="BD82" i="2"/>
  <c r="DE82" i="2"/>
  <c r="F99" i="2"/>
  <c r="F26" i="13"/>
  <c r="DS99" i="2"/>
  <c r="BF99" i="2"/>
  <c r="DT99" i="2"/>
  <c r="BG99" i="2"/>
  <c r="DU99" i="2"/>
  <c r="BH99" i="2"/>
  <c r="DV99" i="2"/>
  <c r="BI99" i="2"/>
  <c r="DW99" i="2"/>
  <c r="BJ99" i="2"/>
  <c r="DX99" i="2"/>
  <c r="BK99" i="2"/>
  <c r="DY99" i="2"/>
  <c r="BL99" i="2"/>
  <c r="DZ99" i="2"/>
  <c r="BM99" i="2"/>
  <c r="EA99" i="2"/>
  <c r="BN99" i="2"/>
  <c r="EB99" i="2"/>
  <c r="BO99" i="2"/>
  <c r="EC99" i="2"/>
  <c r="BP99" i="2"/>
  <c r="DR99" i="2"/>
  <c r="DS82" i="2"/>
  <c r="BF82" i="2"/>
  <c r="DT82" i="2"/>
  <c r="BG82" i="2"/>
  <c r="DU82" i="2"/>
  <c r="BH82" i="2"/>
  <c r="DV82" i="2"/>
  <c r="BI82" i="2"/>
  <c r="DW82" i="2"/>
  <c r="BJ82" i="2"/>
  <c r="DX82" i="2"/>
  <c r="BK82" i="2"/>
  <c r="DY82" i="2"/>
  <c r="BL82" i="2"/>
  <c r="DZ82" i="2"/>
  <c r="BM82" i="2"/>
  <c r="EA82" i="2"/>
  <c r="BN82" i="2"/>
  <c r="EB82" i="2"/>
  <c r="BO82" i="2"/>
  <c r="EC82" i="2"/>
  <c r="BP82" i="2"/>
  <c r="DR82" i="2"/>
  <c r="G99" i="2"/>
  <c r="G26" i="13"/>
  <c r="H26" i="13"/>
  <c r="BR137" i="2"/>
  <c r="BS137" i="2"/>
  <c r="J137" i="2"/>
  <c r="BT137" i="2"/>
  <c r="K137" i="2"/>
  <c r="BU137" i="2"/>
  <c r="L137" i="2"/>
  <c r="BV137" i="2"/>
  <c r="M137" i="2"/>
  <c r="BW137" i="2"/>
  <c r="N137" i="2"/>
  <c r="BX137" i="2"/>
  <c r="O137" i="2"/>
  <c r="BY137" i="2"/>
  <c r="P137" i="2"/>
  <c r="BZ137" i="2"/>
  <c r="Q137" i="2"/>
  <c r="CA137" i="2"/>
  <c r="R137" i="2"/>
  <c r="CB137" i="2"/>
  <c r="S137" i="2"/>
  <c r="CC137" i="2"/>
  <c r="T137" i="2"/>
  <c r="BR138" i="2"/>
  <c r="BS138" i="2"/>
  <c r="J138" i="2"/>
  <c r="BT138" i="2"/>
  <c r="K138" i="2"/>
  <c r="BU138" i="2"/>
  <c r="L138" i="2"/>
  <c r="BV138" i="2"/>
  <c r="M138" i="2"/>
  <c r="BW138" i="2"/>
  <c r="N138" i="2"/>
  <c r="BX138" i="2"/>
  <c r="O138" i="2"/>
  <c r="BY138" i="2"/>
  <c r="P138" i="2"/>
  <c r="BZ138" i="2"/>
  <c r="Q138" i="2"/>
  <c r="CA138" i="2"/>
  <c r="R138" i="2"/>
  <c r="CB138" i="2"/>
  <c r="S138" i="2"/>
  <c r="CC138" i="2"/>
  <c r="T138" i="2"/>
  <c r="C138" i="2"/>
  <c r="C37" i="13"/>
  <c r="CF137" i="2"/>
  <c r="V137" i="2"/>
  <c r="CG137" i="2"/>
  <c r="W137" i="2"/>
  <c r="CH137" i="2"/>
  <c r="X137" i="2"/>
  <c r="CI137" i="2"/>
  <c r="Y137" i="2"/>
  <c r="CJ137" i="2"/>
  <c r="Z137" i="2"/>
  <c r="CK137" i="2"/>
  <c r="AA137" i="2"/>
  <c r="CL137" i="2"/>
  <c r="AB137" i="2"/>
  <c r="CM137" i="2"/>
  <c r="AC137" i="2"/>
  <c r="CN137" i="2"/>
  <c r="AD137" i="2"/>
  <c r="CO137" i="2"/>
  <c r="AE137" i="2"/>
  <c r="CP137" i="2"/>
  <c r="AF137" i="2"/>
  <c r="CE137" i="2"/>
  <c r="CF138" i="2"/>
  <c r="V138" i="2"/>
  <c r="CG138" i="2"/>
  <c r="W138" i="2"/>
  <c r="CH138" i="2"/>
  <c r="X138" i="2"/>
  <c r="CI138" i="2"/>
  <c r="Y138" i="2"/>
  <c r="CJ138" i="2"/>
  <c r="Z138" i="2"/>
  <c r="CK138" i="2"/>
  <c r="AA138" i="2"/>
  <c r="CL138" i="2"/>
  <c r="AB138" i="2"/>
  <c r="CM138" i="2"/>
  <c r="AC138" i="2"/>
  <c r="CN138" i="2"/>
  <c r="AD138" i="2"/>
  <c r="CO138" i="2"/>
  <c r="AE138" i="2"/>
  <c r="CP138" i="2"/>
  <c r="AF138" i="2"/>
  <c r="CE138" i="2"/>
  <c r="D138" i="2"/>
  <c r="D37" i="13"/>
  <c r="CS137" i="2"/>
  <c r="AH137" i="2"/>
  <c r="CT137" i="2"/>
  <c r="AI137" i="2"/>
  <c r="CU137" i="2"/>
  <c r="AJ137" i="2"/>
  <c r="CV137" i="2"/>
  <c r="AK137" i="2"/>
  <c r="CW137" i="2"/>
  <c r="AL137" i="2"/>
  <c r="CX137" i="2"/>
  <c r="AM137" i="2"/>
  <c r="CY137" i="2"/>
  <c r="AN137" i="2"/>
  <c r="CZ137" i="2"/>
  <c r="AO137" i="2"/>
  <c r="DA137" i="2"/>
  <c r="AP137" i="2"/>
  <c r="DB137" i="2"/>
  <c r="AQ137" i="2"/>
  <c r="DC137" i="2"/>
  <c r="AR137" i="2"/>
  <c r="CR137" i="2"/>
  <c r="CS138" i="2"/>
  <c r="AH138" i="2"/>
  <c r="CT138" i="2"/>
  <c r="AI138" i="2"/>
  <c r="CU138" i="2"/>
  <c r="AJ138" i="2"/>
  <c r="CV138" i="2"/>
  <c r="AK138" i="2"/>
  <c r="CW138" i="2"/>
  <c r="AL138" i="2"/>
  <c r="CX138" i="2"/>
  <c r="AM138" i="2"/>
  <c r="CY138" i="2"/>
  <c r="AN138" i="2"/>
  <c r="CZ138" i="2"/>
  <c r="AO138" i="2"/>
  <c r="DA138" i="2"/>
  <c r="AP138" i="2"/>
  <c r="DB138" i="2"/>
  <c r="AQ138" i="2"/>
  <c r="DC138" i="2"/>
  <c r="AR138" i="2"/>
  <c r="CR138" i="2"/>
  <c r="E138" i="2"/>
  <c r="E37" i="13"/>
  <c r="DF137" i="2"/>
  <c r="AT137" i="2"/>
  <c r="DG137" i="2"/>
  <c r="AU137" i="2"/>
  <c r="DH137" i="2"/>
  <c r="AV137" i="2"/>
  <c r="DI137" i="2"/>
  <c r="AW137" i="2"/>
  <c r="DJ137" i="2"/>
  <c r="AX137" i="2"/>
  <c r="DK137" i="2"/>
  <c r="AY137" i="2"/>
  <c r="DL137" i="2"/>
  <c r="AZ137" i="2"/>
  <c r="DM137" i="2"/>
  <c r="BA137" i="2"/>
  <c r="DN137" i="2"/>
  <c r="BB137" i="2"/>
  <c r="DO137" i="2"/>
  <c r="BC137" i="2"/>
  <c r="DP137" i="2"/>
  <c r="BD137" i="2"/>
  <c r="DE137" i="2"/>
  <c r="DF138" i="2"/>
  <c r="AT138" i="2"/>
  <c r="DG138" i="2"/>
  <c r="AU138" i="2"/>
  <c r="DH138" i="2"/>
  <c r="AV138" i="2"/>
  <c r="DI138" i="2"/>
  <c r="AW138" i="2"/>
  <c r="DJ138" i="2"/>
  <c r="AX138" i="2"/>
  <c r="DK138" i="2"/>
  <c r="AY138" i="2"/>
  <c r="DL138" i="2"/>
  <c r="AZ138" i="2"/>
  <c r="DM138" i="2"/>
  <c r="BA138" i="2"/>
  <c r="DN138" i="2"/>
  <c r="BB138" i="2"/>
  <c r="DO138" i="2"/>
  <c r="BC138" i="2"/>
  <c r="DP138" i="2"/>
  <c r="BD138" i="2"/>
  <c r="DE138" i="2"/>
  <c r="F138" i="2"/>
  <c r="F37" i="13"/>
  <c r="DS137" i="2"/>
  <c r="BF137" i="2"/>
  <c r="DT137" i="2"/>
  <c r="BG137" i="2"/>
  <c r="DU137" i="2"/>
  <c r="BH137" i="2"/>
  <c r="DV137" i="2"/>
  <c r="BI137" i="2"/>
  <c r="DW137" i="2"/>
  <c r="BJ137" i="2"/>
  <c r="DX137" i="2"/>
  <c r="BK137" i="2"/>
  <c r="DY137" i="2"/>
  <c r="BL137" i="2"/>
  <c r="DZ137" i="2"/>
  <c r="BM137" i="2"/>
  <c r="EA137" i="2"/>
  <c r="BN137" i="2"/>
  <c r="EB137" i="2"/>
  <c r="BO137" i="2"/>
  <c r="EC137" i="2"/>
  <c r="BP137" i="2"/>
  <c r="DR137" i="2"/>
  <c r="DS138" i="2"/>
  <c r="BF138" i="2"/>
  <c r="DT138" i="2"/>
  <c r="BG138" i="2"/>
  <c r="DU138" i="2"/>
  <c r="BH138" i="2"/>
  <c r="DV138" i="2"/>
  <c r="BI138" i="2"/>
  <c r="DW138" i="2"/>
  <c r="BJ138" i="2"/>
  <c r="DX138" i="2"/>
  <c r="BK138" i="2"/>
  <c r="DY138" i="2"/>
  <c r="BL138" i="2"/>
  <c r="DZ138" i="2"/>
  <c r="BM138" i="2"/>
  <c r="EA138" i="2"/>
  <c r="BN138" i="2"/>
  <c r="EB138" i="2"/>
  <c r="BO138" i="2"/>
  <c r="EC138" i="2"/>
  <c r="BP138" i="2"/>
  <c r="DR138" i="2"/>
  <c r="G138" i="2"/>
  <c r="G37" i="13"/>
  <c r="H37" i="13"/>
  <c r="BR59" i="2"/>
  <c r="BS59" i="2"/>
  <c r="J59" i="2"/>
  <c r="BT59" i="2"/>
  <c r="K59" i="2"/>
  <c r="BU59" i="2"/>
  <c r="L59" i="2"/>
  <c r="BV59" i="2"/>
  <c r="M59" i="2"/>
  <c r="BW59" i="2"/>
  <c r="N59" i="2"/>
  <c r="BX59" i="2"/>
  <c r="O59" i="2"/>
  <c r="BY59" i="2"/>
  <c r="P59" i="2"/>
  <c r="BZ59" i="2"/>
  <c r="Q59" i="2"/>
  <c r="CA59" i="2"/>
  <c r="R59" i="2"/>
  <c r="CB59" i="2"/>
  <c r="S59" i="2"/>
  <c r="CC59" i="2"/>
  <c r="T59" i="2"/>
  <c r="BR34" i="2"/>
  <c r="BS34" i="2"/>
  <c r="J34" i="2"/>
  <c r="BT34" i="2"/>
  <c r="K34" i="2"/>
  <c r="BU34" i="2"/>
  <c r="L34" i="2"/>
  <c r="BV34" i="2"/>
  <c r="M34" i="2"/>
  <c r="BW34" i="2"/>
  <c r="N34" i="2"/>
  <c r="BX34" i="2"/>
  <c r="O34" i="2"/>
  <c r="BY34" i="2"/>
  <c r="P34" i="2"/>
  <c r="BZ34" i="2"/>
  <c r="Q34" i="2"/>
  <c r="CA34" i="2"/>
  <c r="R34" i="2"/>
  <c r="CB34" i="2"/>
  <c r="S34" i="2"/>
  <c r="CC34" i="2"/>
  <c r="T34" i="2"/>
  <c r="BR58" i="2"/>
  <c r="BS58" i="2"/>
  <c r="J58" i="2"/>
  <c r="BT58" i="2"/>
  <c r="K58" i="2"/>
  <c r="BU58" i="2"/>
  <c r="L58" i="2"/>
  <c r="BV58" i="2"/>
  <c r="M58" i="2"/>
  <c r="BW58" i="2"/>
  <c r="N58" i="2"/>
  <c r="BX58" i="2"/>
  <c r="O58" i="2"/>
  <c r="BY58" i="2"/>
  <c r="P58" i="2"/>
  <c r="BZ58" i="2"/>
  <c r="Q58" i="2"/>
  <c r="CA58" i="2"/>
  <c r="R58" i="2"/>
  <c r="CB58" i="2"/>
  <c r="S58" i="2"/>
  <c r="CC58" i="2"/>
  <c r="T58" i="2"/>
  <c r="C58" i="2"/>
  <c r="C17" i="13"/>
  <c r="CF59" i="2"/>
  <c r="V59" i="2"/>
  <c r="CG59" i="2"/>
  <c r="W59" i="2"/>
  <c r="CH59" i="2"/>
  <c r="X59" i="2"/>
  <c r="CI59" i="2"/>
  <c r="Y59" i="2"/>
  <c r="CJ59" i="2"/>
  <c r="Z59" i="2"/>
  <c r="CK59" i="2"/>
  <c r="AA59" i="2"/>
  <c r="CL59" i="2"/>
  <c r="AB59" i="2"/>
  <c r="CM59" i="2"/>
  <c r="AC59" i="2"/>
  <c r="CN59" i="2"/>
  <c r="AD59" i="2"/>
  <c r="CO59" i="2"/>
  <c r="AE59" i="2"/>
  <c r="CP59" i="2"/>
  <c r="AF59" i="2"/>
  <c r="CE59" i="2"/>
  <c r="CF34" i="2"/>
  <c r="V34" i="2"/>
  <c r="CG34" i="2"/>
  <c r="W34" i="2"/>
  <c r="CH34" i="2"/>
  <c r="X34" i="2"/>
  <c r="CI34" i="2"/>
  <c r="Y34" i="2"/>
  <c r="CJ34" i="2"/>
  <c r="Z34" i="2"/>
  <c r="CK34" i="2"/>
  <c r="AA34" i="2"/>
  <c r="CL34" i="2"/>
  <c r="AB34" i="2"/>
  <c r="CM34" i="2"/>
  <c r="AC34" i="2"/>
  <c r="CN34" i="2"/>
  <c r="AD34" i="2"/>
  <c r="CO34" i="2"/>
  <c r="AE34" i="2"/>
  <c r="CP34" i="2"/>
  <c r="AF34" i="2"/>
  <c r="CE34" i="2"/>
  <c r="CF58" i="2"/>
  <c r="V58" i="2"/>
  <c r="CG58" i="2"/>
  <c r="W58" i="2"/>
  <c r="CH58" i="2"/>
  <c r="X58" i="2"/>
  <c r="CI58" i="2"/>
  <c r="Y58" i="2"/>
  <c r="CJ58" i="2"/>
  <c r="Z58" i="2"/>
  <c r="CK58" i="2"/>
  <c r="AA58" i="2"/>
  <c r="CL58" i="2"/>
  <c r="AB58" i="2"/>
  <c r="CM58" i="2"/>
  <c r="AC58" i="2"/>
  <c r="CN58" i="2"/>
  <c r="AD58" i="2"/>
  <c r="CO58" i="2"/>
  <c r="AE58" i="2"/>
  <c r="CP58" i="2"/>
  <c r="AF58" i="2"/>
  <c r="CE58" i="2"/>
  <c r="D58" i="2"/>
  <c r="D17" i="13"/>
  <c r="CS59" i="2"/>
  <c r="AH59" i="2"/>
  <c r="CT59" i="2"/>
  <c r="AI59" i="2"/>
  <c r="CU59" i="2"/>
  <c r="AJ59" i="2"/>
  <c r="CV59" i="2"/>
  <c r="AK59" i="2"/>
  <c r="CW59" i="2"/>
  <c r="AL59" i="2"/>
  <c r="CX59" i="2"/>
  <c r="AM59" i="2"/>
  <c r="CY59" i="2"/>
  <c r="AN59" i="2"/>
  <c r="CZ59" i="2"/>
  <c r="AO59" i="2"/>
  <c r="DA59" i="2"/>
  <c r="AP59" i="2"/>
  <c r="DB59" i="2"/>
  <c r="AQ59" i="2"/>
  <c r="DC59" i="2"/>
  <c r="AR59" i="2"/>
  <c r="CR59" i="2"/>
  <c r="CS34" i="2"/>
  <c r="AH34" i="2"/>
  <c r="CT34" i="2"/>
  <c r="AI34" i="2"/>
  <c r="CU34" i="2"/>
  <c r="AJ34" i="2"/>
  <c r="CV34" i="2"/>
  <c r="AK34" i="2"/>
  <c r="CW34" i="2"/>
  <c r="AL34" i="2"/>
  <c r="CX34" i="2"/>
  <c r="AM34" i="2"/>
  <c r="CY34" i="2"/>
  <c r="AN34" i="2"/>
  <c r="CZ34" i="2"/>
  <c r="AO34" i="2"/>
  <c r="DA34" i="2"/>
  <c r="AP34" i="2"/>
  <c r="DB34" i="2"/>
  <c r="AQ34" i="2"/>
  <c r="DC34" i="2"/>
  <c r="AR34" i="2"/>
  <c r="CR34" i="2"/>
  <c r="CS58" i="2"/>
  <c r="AH58" i="2"/>
  <c r="CT58" i="2"/>
  <c r="AI58" i="2"/>
  <c r="CU58" i="2"/>
  <c r="AJ58" i="2"/>
  <c r="CV58" i="2"/>
  <c r="AK58" i="2"/>
  <c r="CW58" i="2"/>
  <c r="AL58" i="2"/>
  <c r="CX58" i="2"/>
  <c r="AM58" i="2"/>
  <c r="CY58" i="2"/>
  <c r="AN58" i="2"/>
  <c r="CZ58" i="2"/>
  <c r="AO58" i="2"/>
  <c r="DA58" i="2"/>
  <c r="AP58" i="2"/>
  <c r="DB58" i="2"/>
  <c r="AQ58" i="2"/>
  <c r="DC58" i="2"/>
  <c r="AR58" i="2"/>
  <c r="CR58" i="2"/>
  <c r="E58" i="2"/>
  <c r="E17" i="13"/>
  <c r="DF59" i="2"/>
  <c r="AT59" i="2"/>
  <c r="DG59" i="2"/>
  <c r="AU59" i="2"/>
  <c r="DH59" i="2"/>
  <c r="AV59" i="2"/>
  <c r="DI59" i="2"/>
  <c r="AW59" i="2"/>
  <c r="DJ59" i="2"/>
  <c r="AX59" i="2"/>
  <c r="DK59" i="2"/>
  <c r="AY59" i="2"/>
  <c r="DL59" i="2"/>
  <c r="AZ59" i="2"/>
  <c r="DM59" i="2"/>
  <c r="BA59" i="2"/>
  <c r="DN59" i="2"/>
  <c r="BB59" i="2"/>
  <c r="DO59" i="2"/>
  <c r="BC59" i="2"/>
  <c r="DP59" i="2"/>
  <c r="BD59" i="2"/>
  <c r="DE59" i="2"/>
  <c r="DF34" i="2"/>
  <c r="AT34" i="2"/>
  <c r="DG34" i="2"/>
  <c r="AU34" i="2"/>
  <c r="DH34" i="2"/>
  <c r="AV34" i="2"/>
  <c r="DI34" i="2"/>
  <c r="AW34" i="2"/>
  <c r="DJ34" i="2"/>
  <c r="AX34" i="2"/>
  <c r="DK34" i="2"/>
  <c r="AY34" i="2"/>
  <c r="DL34" i="2"/>
  <c r="AZ34" i="2"/>
  <c r="DM34" i="2"/>
  <c r="BA34" i="2"/>
  <c r="DN34" i="2"/>
  <c r="BB34" i="2"/>
  <c r="DO34" i="2"/>
  <c r="BC34" i="2"/>
  <c r="DP34" i="2"/>
  <c r="BD34" i="2"/>
  <c r="DE34" i="2"/>
  <c r="DF58" i="2"/>
  <c r="AT58" i="2"/>
  <c r="DG58" i="2"/>
  <c r="AU58" i="2"/>
  <c r="DH58" i="2"/>
  <c r="AV58" i="2"/>
  <c r="DI58" i="2"/>
  <c r="AW58" i="2"/>
  <c r="DJ58" i="2"/>
  <c r="AX58" i="2"/>
  <c r="DK58" i="2"/>
  <c r="AY58" i="2"/>
  <c r="DL58" i="2"/>
  <c r="AZ58" i="2"/>
  <c r="DM58" i="2"/>
  <c r="BA58" i="2"/>
  <c r="DN58" i="2"/>
  <c r="BB58" i="2"/>
  <c r="DO58" i="2"/>
  <c r="BC58" i="2"/>
  <c r="DP58" i="2"/>
  <c r="BD58" i="2"/>
  <c r="DE58" i="2"/>
  <c r="F58" i="2"/>
  <c r="F17" i="13"/>
  <c r="DS59" i="2"/>
  <c r="BF59" i="2"/>
  <c r="DT59" i="2"/>
  <c r="BG59" i="2"/>
  <c r="DU59" i="2"/>
  <c r="BH59" i="2"/>
  <c r="DV59" i="2"/>
  <c r="BI59" i="2"/>
  <c r="DW59" i="2"/>
  <c r="BJ59" i="2"/>
  <c r="DX59" i="2"/>
  <c r="BK59" i="2"/>
  <c r="DY59" i="2"/>
  <c r="BL59" i="2"/>
  <c r="DZ59" i="2"/>
  <c r="BM59" i="2"/>
  <c r="EA59" i="2"/>
  <c r="BN59" i="2"/>
  <c r="EB59" i="2"/>
  <c r="BO59" i="2"/>
  <c r="EC59" i="2"/>
  <c r="BP59" i="2"/>
  <c r="DR59" i="2"/>
  <c r="DS34" i="2"/>
  <c r="BF34" i="2"/>
  <c r="DT34" i="2"/>
  <c r="BG34" i="2"/>
  <c r="DU34" i="2"/>
  <c r="BH34" i="2"/>
  <c r="DV34" i="2"/>
  <c r="BI34" i="2"/>
  <c r="DW34" i="2"/>
  <c r="BJ34" i="2"/>
  <c r="DX34" i="2"/>
  <c r="BK34" i="2"/>
  <c r="DY34" i="2"/>
  <c r="BL34" i="2"/>
  <c r="DZ34" i="2"/>
  <c r="BM34" i="2"/>
  <c r="EA34" i="2"/>
  <c r="BN34" i="2"/>
  <c r="EB34" i="2"/>
  <c r="BO34" i="2"/>
  <c r="EC34" i="2"/>
  <c r="BP34" i="2"/>
  <c r="DR34" i="2"/>
  <c r="DS58" i="2"/>
  <c r="BF58" i="2"/>
  <c r="DT58" i="2"/>
  <c r="BG58" i="2"/>
  <c r="DU58" i="2"/>
  <c r="BH58" i="2"/>
  <c r="DV58" i="2"/>
  <c r="BI58" i="2"/>
  <c r="DW58" i="2"/>
  <c r="BJ58" i="2"/>
  <c r="DX58" i="2"/>
  <c r="BK58" i="2"/>
  <c r="DY58" i="2"/>
  <c r="BL58" i="2"/>
  <c r="DZ58" i="2"/>
  <c r="BM58" i="2"/>
  <c r="EA58" i="2"/>
  <c r="BN58" i="2"/>
  <c r="EB58" i="2"/>
  <c r="BO58" i="2"/>
  <c r="EC58" i="2"/>
  <c r="BP58" i="2"/>
  <c r="DR58" i="2"/>
  <c r="G58" i="2"/>
  <c r="G17" i="13"/>
  <c r="H17" i="13"/>
  <c r="BR200" i="2"/>
  <c r="BS200" i="2"/>
  <c r="J200" i="2"/>
  <c r="BT200" i="2"/>
  <c r="K200" i="2"/>
  <c r="BU200" i="2"/>
  <c r="L200" i="2"/>
  <c r="BV200" i="2"/>
  <c r="M200" i="2"/>
  <c r="BW200" i="2"/>
  <c r="N200" i="2"/>
  <c r="BX200" i="2"/>
  <c r="O200" i="2"/>
  <c r="BY200" i="2"/>
  <c r="P200" i="2"/>
  <c r="BZ200" i="2"/>
  <c r="Q200" i="2"/>
  <c r="CA200" i="2"/>
  <c r="R200" i="2"/>
  <c r="CB200" i="2"/>
  <c r="S200" i="2"/>
  <c r="CC200" i="2"/>
  <c r="T200" i="2"/>
  <c r="BR183" i="2"/>
  <c r="BS183" i="2"/>
  <c r="J183" i="2"/>
  <c r="BT183" i="2"/>
  <c r="K183" i="2"/>
  <c r="BU183" i="2"/>
  <c r="L183" i="2"/>
  <c r="BV183" i="2"/>
  <c r="M183" i="2"/>
  <c r="BW183" i="2"/>
  <c r="N183" i="2"/>
  <c r="BX183" i="2"/>
  <c r="O183" i="2"/>
  <c r="BY183" i="2"/>
  <c r="P183" i="2"/>
  <c r="BZ183" i="2"/>
  <c r="Q183" i="2"/>
  <c r="CA183" i="2"/>
  <c r="R183" i="2"/>
  <c r="CB183" i="2"/>
  <c r="S183" i="2"/>
  <c r="CC183" i="2"/>
  <c r="T183" i="2"/>
  <c r="C200" i="2"/>
  <c r="C44" i="13"/>
  <c r="CF200" i="2"/>
  <c r="V200" i="2"/>
  <c r="CG200" i="2"/>
  <c r="W200" i="2"/>
  <c r="CH200" i="2"/>
  <c r="X200" i="2"/>
  <c r="CI200" i="2"/>
  <c r="Y200" i="2"/>
  <c r="CJ200" i="2"/>
  <c r="Z200" i="2"/>
  <c r="CK200" i="2"/>
  <c r="AA200" i="2"/>
  <c r="CL200" i="2"/>
  <c r="AB200" i="2"/>
  <c r="CM200" i="2"/>
  <c r="AC200" i="2"/>
  <c r="CN200" i="2"/>
  <c r="AD200" i="2"/>
  <c r="CO200" i="2"/>
  <c r="AE200" i="2"/>
  <c r="CP200" i="2"/>
  <c r="AF200" i="2"/>
  <c r="CE200" i="2"/>
  <c r="CF183" i="2"/>
  <c r="V183" i="2"/>
  <c r="CG183" i="2"/>
  <c r="W183" i="2"/>
  <c r="CH183" i="2"/>
  <c r="X183" i="2"/>
  <c r="CI183" i="2"/>
  <c r="Y183" i="2"/>
  <c r="CJ183" i="2"/>
  <c r="Z183" i="2"/>
  <c r="CK183" i="2"/>
  <c r="AA183" i="2"/>
  <c r="CL183" i="2"/>
  <c r="AB183" i="2"/>
  <c r="CM183" i="2"/>
  <c r="AC183" i="2"/>
  <c r="CN183" i="2"/>
  <c r="AD183" i="2"/>
  <c r="CO183" i="2"/>
  <c r="AE183" i="2"/>
  <c r="CP183" i="2"/>
  <c r="AF183" i="2"/>
  <c r="CE183" i="2"/>
  <c r="D200" i="2"/>
  <c r="D44" i="13"/>
  <c r="CS200" i="2"/>
  <c r="AH200" i="2"/>
  <c r="CT200" i="2"/>
  <c r="AI200" i="2"/>
  <c r="CU200" i="2"/>
  <c r="AJ200" i="2"/>
  <c r="CV200" i="2"/>
  <c r="AK200" i="2"/>
  <c r="CW200" i="2"/>
  <c r="AL200" i="2"/>
  <c r="CX200" i="2"/>
  <c r="AM200" i="2"/>
  <c r="CY200" i="2"/>
  <c r="AN200" i="2"/>
  <c r="CZ200" i="2"/>
  <c r="AO200" i="2"/>
  <c r="DA200" i="2"/>
  <c r="AP200" i="2"/>
  <c r="DB200" i="2"/>
  <c r="AQ200" i="2"/>
  <c r="DC200" i="2"/>
  <c r="AR200" i="2"/>
  <c r="CR200" i="2"/>
  <c r="CS183" i="2"/>
  <c r="AH183" i="2"/>
  <c r="CT183" i="2"/>
  <c r="AI183" i="2"/>
  <c r="CU183" i="2"/>
  <c r="AJ183" i="2"/>
  <c r="CV183" i="2"/>
  <c r="AK183" i="2"/>
  <c r="CW183" i="2"/>
  <c r="AL183" i="2"/>
  <c r="CX183" i="2"/>
  <c r="AM183" i="2"/>
  <c r="CY183" i="2"/>
  <c r="AN183" i="2"/>
  <c r="CZ183" i="2"/>
  <c r="AO183" i="2"/>
  <c r="DA183" i="2"/>
  <c r="AP183" i="2"/>
  <c r="DB183" i="2"/>
  <c r="AQ183" i="2"/>
  <c r="DC183" i="2"/>
  <c r="AR183" i="2"/>
  <c r="CR183" i="2"/>
  <c r="E200" i="2"/>
  <c r="E44" i="13"/>
  <c r="DF200" i="2"/>
  <c r="AT200" i="2"/>
  <c r="DG200" i="2"/>
  <c r="AU200" i="2"/>
  <c r="DH200" i="2"/>
  <c r="AV200" i="2"/>
  <c r="DI200" i="2"/>
  <c r="AW200" i="2"/>
  <c r="DJ200" i="2"/>
  <c r="AX200" i="2"/>
  <c r="DK200" i="2"/>
  <c r="AY200" i="2"/>
  <c r="DL200" i="2"/>
  <c r="AZ200" i="2"/>
  <c r="DM200" i="2"/>
  <c r="BA200" i="2"/>
  <c r="DN200" i="2"/>
  <c r="BB200" i="2"/>
  <c r="DO200" i="2"/>
  <c r="BC200" i="2"/>
  <c r="DP200" i="2"/>
  <c r="BD200" i="2"/>
  <c r="DE200" i="2"/>
  <c r="DF183" i="2"/>
  <c r="AT183" i="2"/>
  <c r="DG183" i="2"/>
  <c r="AU183" i="2"/>
  <c r="DH183" i="2"/>
  <c r="AV183" i="2"/>
  <c r="DI183" i="2"/>
  <c r="AW183" i="2"/>
  <c r="DJ183" i="2"/>
  <c r="AX183" i="2"/>
  <c r="DK183" i="2"/>
  <c r="AY183" i="2"/>
  <c r="DL183" i="2"/>
  <c r="AZ183" i="2"/>
  <c r="DM183" i="2"/>
  <c r="BA183" i="2"/>
  <c r="DN183" i="2"/>
  <c r="BB183" i="2"/>
  <c r="DO183" i="2"/>
  <c r="BC183" i="2"/>
  <c r="DP183" i="2"/>
  <c r="BD183" i="2"/>
  <c r="DE183" i="2"/>
  <c r="F200" i="2"/>
  <c r="F44" i="13"/>
  <c r="DS200" i="2"/>
  <c r="BF200" i="2"/>
  <c r="DT200" i="2"/>
  <c r="BG200" i="2"/>
  <c r="DU200" i="2"/>
  <c r="BH200" i="2"/>
  <c r="DV200" i="2"/>
  <c r="BI200" i="2"/>
  <c r="DW200" i="2"/>
  <c r="BJ200" i="2"/>
  <c r="DX200" i="2"/>
  <c r="BK200" i="2"/>
  <c r="DY200" i="2"/>
  <c r="BL200" i="2"/>
  <c r="DZ200" i="2"/>
  <c r="BM200" i="2"/>
  <c r="EA200" i="2"/>
  <c r="BN200" i="2"/>
  <c r="EB200" i="2"/>
  <c r="BO200" i="2"/>
  <c r="EC200" i="2"/>
  <c r="BP200" i="2"/>
  <c r="DR200" i="2"/>
  <c r="DS183" i="2"/>
  <c r="BF183" i="2"/>
  <c r="DT183" i="2"/>
  <c r="BG183" i="2"/>
  <c r="DU183" i="2"/>
  <c r="BH183" i="2"/>
  <c r="DV183" i="2"/>
  <c r="BI183" i="2"/>
  <c r="DW183" i="2"/>
  <c r="BJ183" i="2"/>
  <c r="DX183" i="2"/>
  <c r="BK183" i="2"/>
  <c r="DY183" i="2"/>
  <c r="BL183" i="2"/>
  <c r="DZ183" i="2"/>
  <c r="BM183" i="2"/>
  <c r="EA183" i="2"/>
  <c r="BN183" i="2"/>
  <c r="EB183" i="2"/>
  <c r="BO183" i="2"/>
  <c r="EC183" i="2"/>
  <c r="BP183" i="2"/>
  <c r="DR183" i="2"/>
  <c r="G200" i="2"/>
  <c r="G44" i="13"/>
  <c r="BR97" i="2"/>
  <c r="BS97" i="2"/>
  <c r="J97" i="2"/>
  <c r="BT97" i="2"/>
  <c r="K97" i="2"/>
  <c r="BU97" i="2"/>
  <c r="L97" i="2"/>
  <c r="BV97" i="2"/>
  <c r="M97" i="2"/>
  <c r="BW97" i="2"/>
  <c r="N97" i="2"/>
  <c r="BX97" i="2"/>
  <c r="O97" i="2"/>
  <c r="BY97" i="2"/>
  <c r="P97" i="2"/>
  <c r="BZ97" i="2"/>
  <c r="Q97" i="2"/>
  <c r="CA97" i="2"/>
  <c r="R97" i="2"/>
  <c r="CB97" i="2"/>
  <c r="S97" i="2"/>
  <c r="CC97" i="2"/>
  <c r="T97" i="2"/>
  <c r="C97" i="2"/>
  <c r="C27" i="13"/>
  <c r="CF97" i="2"/>
  <c r="V97" i="2"/>
  <c r="CG97" i="2"/>
  <c r="W97" i="2"/>
  <c r="CH97" i="2"/>
  <c r="X97" i="2"/>
  <c r="CI97" i="2"/>
  <c r="Y97" i="2"/>
  <c r="CJ97" i="2"/>
  <c r="Z97" i="2"/>
  <c r="CK97" i="2"/>
  <c r="AA97" i="2"/>
  <c r="CL97" i="2"/>
  <c r="AB97" i="2"/>
  <c r="CM97" i="2"/>
  <c r="AC97" i="2"/>
  <c r="CN97" i="2"/>
  <c r="AD97" i="2"/>
  <c r="CO97" i="2"/>
  <c r="AE97" i="2"/>
  <c r="CP97" i="2"/>
  <c r="AF97" i="2"/>
  <c r="CE97" i="2"/>
  <c r="D97" i="2"/>
  <c r="D27" i="13"/>
  <c r="CS97" i="2"/>
  <c r="AH97" i="2"/>
  <c r="CT97" i="2"/>
  <c r="AI97" i="2"/>
  <c r="CU97" i="2"/>
  <c r="AJ97" i="2"/>
  <c r="CV97" i="2"/>
  <c r="AK97" i="2"/>
  <c r="CW97" i="2"/>
  <c r="AL97" i="2"/>
  <c r="CX97" i="2"/>
  <c r="AM97" i="2"/>
  <c r="CY97" i="2"/>
  <c r="AN97" i="2"/>
  <c r="CZ97" i="2"/>
  <c r="AO97" i="2"/>
  <c r="DA97" i="2"/>
  <c r="AP97" i="2"/>
  <c r="DB97" i="2"/>
  <c r="AQ97" i="2"/>
  <c r="DC97" i="2"/>
  <c r="AR97" i="2"/>
  <c r="CR97" i="2"/>
  <c r="E97" i="2"/>
  <c r="E27" i="13"/>
  <c r="DF97" i="2"/>
  <c r="AT97" i="2"/>
  <c r="DG97" i="2"/>
  <c r="AU97" i="2"/>
  <c r="DH97" i="2"/>
  <c r="AV97" i="2"/>
  <c r="DI97" i="2"/>
  <c r="AW97" i="2"/>
  <c r="DJ97" i="2"/>
  <c r="AX97" i="2"/>
  <c r="DK97" i="2"/>
  <c r="AY97" i="2"/>
  <c r="DL97" i="2"/>
  <c r="AZ97" i="2"/>
  <c r="DM97" i="2"/>
  <c r="BA97" i="2"/>
  <c r="DN97" i="2"/>
  <c r="BB97" i="2"/>
  <c r="DO97" i="2"/>
  <c r="BC97" i="2"/>
  <c r="DP97" i="2"/>
  <c r="BD97" i="2"/>
  <c r="DE97" i="2"/>
  <c r="F97" i="2"/>
  <c r="F27" i="13"/>
  <c r="DS97" i="2"/>
  <c r="BF97" i="2"/>
  <c r="DT97" i="2"/>
  <c r="BG97" i="2"/>
  <c r="DU97" i="2"/>
  <c r="BH97" i="2"/>
  <c r="DV97" i="2"/>
  <c r="BI97" i="2"/>
  <c r="DW97" i="2"/>
  <c r="BJ97" i="2"/>
  <c r="DX97" i="2"/>
  <c r="BK97" i="2"/>
  <c r="DY97" i="2"/>
  <c r="BL97" i="2"/>
  <c r="DZ97" i="2"/>
  <c r="BM97" i="2"/>
  <c r="EA97" i="2"/>
  <c r="BN97" i="2"/>
  <c r="EB97" i="2"/>
  <c r="BO97" i="2"/>
  <c r="EC97" i="2"/>
  <c r="BP97" i="2"/>
  <c r="DR97" i="2"/>
  <c r="G97" i="2"/>
  <c r="G27" i="13"/>
  <c r="H27" i="13"/>
  <c r="BR136" i="2"/>
  <c r="BS136" i="2"/>
  <c r="J136" i="2"/>
  <c r="BT136" i="2"/>
  <c r="K136" i="2"/>
  <c r="BU136" i="2"/>
  <c r="L136" i="2"/>
  <c r="BV136" i="2"/>
  <c r="M136" i="2"/>
  <c r="BW136" i="2"/>
  <c r="N136" i="2"/>
  <c r="BX136" i="2"/>
  <c r="O136" i="2"/>
  <c r="BY136" i="2"/>
  <c r="P136" i="2"/>
  <c r="BZ136" i="2"/>
  <c r="Q136" i="2"/>
  <c r="CA136" i="2"/>
  <c r="R136" i="2"/>
  <c r="CB136" i="2"/>
  <c r="S136" i="2"/>
  <c r="CC136" i="2"/>
  <c r="T136" i="2"/>
  <c r="BR111" i="2"/>
  <c r="BS111" i="2"/>
  <c r="J111" i="2"/>
  <c r="BT111" i="2"/>
  <c r="K111" i="2"/>
  <c r="BU111" i="2"/>
  <c r="L111" i="2"/>
  <c r="BV111" i="2"/>
  <c r="M111" i="2"/>
  <c r="BW111" i="2"/>
  <c r="N111" i="2"/>
  <c r="BX111" i="2"/>
  <c r="O111" i="2"/>
  <c r="BY111" i="2"/>
  <c r="P111" i="2"/>
  <c r="BZ111" i="2"/>
  <c r="Q111" i="2"/>
  <c r="CA111" i="2"/>
  <c r="R111" i="2"/>
  <c r="CB111" i="2"/>
  <c r="S111" i="2"/>
  <c r="CC111" i="2"/>
  <c r="T111" i="2"/>
  <c r="C137" i="2"/>
  <c r="C38" i="13"/>
  <c r="CF136" i="2"/>
  <c r="V136" i="2"/>
  <c r="CG136" i="2"/>
  <c r="W136" i="2"/>
  <c r="CH136" i="2"/>
  <c r="X136" i="2"/>
  <c r="CI136" i="2"/>
  <c r="Y136" i="2"/>
  <c r="CJ136" i="2"/>
  <c r="Z136" i="2"/>
  <c r="CK136" i="2"/>
  <c r="AA136" i="2"/>
  <c r="CL136" i="2"/>
  <c r="AB136" i="2"/>
  <c r="CM136" i="2"/>
  <c r="AC136" i="2"/>
  <c r="CN136" i="2"/>
  <c r="AD136" i="2"/>
  <c r="CO136" i="2"/>
  <c r="AE136" i="2"/>
  <c r="CP136" i="2"/>
  <c r="AF136" i="2"/>
  <c r="CE136" i="2"/>
  <c r="CF111" i="2"/>
  <c r="V111" i="2"/>
  <c r="CG111" i="2"/>
  <c r="W111" i="2"/>
  <c r="CH111" i="2"/>
  <c r="X111" i="2"/>
  <c r="CI111" i="2"/>
  <c r="Y111" i="2"/>
  <c r="CJ111" i="2"/>
  <c r="Z111" i="2"/>
  <c r="CK111" i="2"/>
  <c r="AA111" i="2"/>
  <c r="CL111" i="2"/>
  <c r="AB111" i="2"/>
  <c r="CM111" i="2"/>
  <c r="AC111" i="2"/>
  <c r="CN111" i="2"/>
  <c r="AD111" i="2"/>
  <c r="CO111" i="2"/>
  <c r="AE111" i="2"/>
  <c r="CP111" i="2"/>
  <c r="AF111" i="2"/>
  <c r="CE111" i="2"/>
  <c r="D137" i="2"/>
  <c r="D38" i="13"/>
  <c r="CS136" i="2"/>
  <c r="AH136" i="2"/>
  <c r="CT136" i="2"/>
  <c r="AI136" i="2"/>
  <c r="CU136" i="2"/>
  <c r="AJ136" i="2"/>
  <c r="CV136" i="2"/>
  <c r="AK136" i="2"/>
  <c r="CW136" i="2"/>
  <c r="AL136" i="2"/>
  <c r="CX136" i="2"/>
  <c r="AM136" i="2"/>
  <c r="CY136" i="2"/>
  <c r="AN136" i="2"/>
  <c r="CZ136" i="2"/>
  <c r="AO136" i="2"/>
  <c r="DA136" i="2"/>
  <c r="AP136" i="2"/>
  <c r="DB136" i="2"/>
  <c r="AQ136" i="2"/>
  <c r="DC136" i="2"/>
  <c r="AR136" i="2"/>
  <c r="CR136" i="2"/>
  <c r="CS111" i="2"/>
  <c r="AH111" i="2"/>
  <c r="CT111" i="2"/>
  <c r="AI111" i="2"/>
  <c r="CU111" i="2"/>
  <c r="AJ111" i="2"/>
  <c r="CV111" i="2"/>
  <c r="AK111" i="2"/>
  <c r="CW111" i="2"/>
  <c r="AL111" i="2"/>
  <c r="CX111" i="2"/>
  <c r="AM111" i="2"/>
  <c r="CY111" i="2"/>
  <c r="AN111" i="2"/>
  <c r="CZ111" i="2"/>
  <c r="AO111" i="2"/>
  <c r="DA111" i="2"/>
  <c r="AP111" i="2"/>
  <c r="DB111" i="2"/>
  <c r="AQ111" i="2"/>
  <c r="DC111" i="2"/>
  <c r="AR111" i="2"/>
  <c r="CR111" i="2"/>
  <c r="E137" i="2"/>
  <c r="E38" i="13"/>
  <c r="DF136" i="2"/>
  <c r="AT136" i="2"/>
  <c r="DG136" i="2"/>
  <c r="AU136" i="2"/>
  <c r="DH136" i="2"/>
  <c r="AV136" i="2"/>
  <c r="DI136" i="2"/>
  <c r="AW136" i="2"/>
  <c r="DJ136" i="2"/>
  <c r="AX136" i="2"/>
  <c r="DK136" i="2"/>
  <c r="AY136" i="2"/>
  <c r="DL136" i="2"/>
  <c r="AZ136" i="2"/>
  <c r="DM136" i="2"/>
  <c r="BA136" i="2"/>
  <c r="DN136" i="2"/>
  <c r="BB136" i="2"/>
  <c r="DO136" i="2"/>
  <c r="BC136" i="2"/>
  <c r="DP136" i="2"/>
  <c r="BD136" i="2"/>
  <c r="DE136" i="2"/>
  <c r="DF111" i="2"/>
  <c r="AT111" i="2"/>
  <c r="DG111" i="2"/>
  <c r="AU111" i="2"/>
  <c r="DH111" i="2"/>
  <c r="AV111" i="2"/>
  <c r="DI111" i="2"/>
  <c r="AW111" i="2"/>
  <c r="DJ111" i="2"/>
  <c r="AX111" i="2"/>
  <c r="DK111" i="2"/>
  <c r="AY111" i="2"/>
  <c r="DL111" i="2"/>
  <c r="AZ111" i="2"/>
  <c r="DM111" i="2"/>
  <c r="BA111" i="2"/>
  <c r="DN111" i="2"/>
  <c r="BB111" i="2"/>
  <c r="DO111" i="2"/>
  <c r="BC111" i="2"/>
  <c r="DP111" i="2"/>
  <c r="BD111" i="2"/>
  <c r="DE111" i="2"/>
  <c r="F137" i="2"/>
  <c r="F38" i="13"/>
  <c r="DS136" i="2"/>
  <c r="BF136" i="2"/>
  <c r="DT136" i="2"/>
  <c r="BG136" i="2"/>
  <c r="DU136" i="2"/>
  <c r="BH136" i="2"/>
  <c r="DV136" i="2"/>
  <c r="BI136" i="2"/>
  <c r="DW136" i="2"/>
  <c r="BJ136" i="2"/>
  <c r="DX136" i="2"/>
  <c r="BK136" i="2"/>
  <c r="DY136" i="2"/>
  <c r="BL136" i="2"/>
  <c r="DZ136" i="2"/>
  <c r="BM136" i="2"/>
  <c r="EA136" i="2"/>
  <c r="BN136" i="2"/>
  <c r="EB136" i="2"/>
  <c r="BO136" i="2"/>
  <c r="EC136" i="2"/>
  <c r="BP136" i="2"/>
  <c r="DR136" i="2"/>
  <c r="DS111" i="2"/>
  <c r="BF111" i="2"/>
  <c r="DT111" i="2"/>
  <c r="BG111" i="2"/>
  <c r="DU111" i="2"/>
  <c r="BH111" i="2"/>
  <c r="DV111" i="2"/>
  <c r="BI111" i="2"/>
  <c r="DW111" i="2"/>
  <c r="BJ111" i="2"/>
  <c r="DX111" i="2"/>
  <c r="BK111" i="2"/>
  <c r="DY111" i="2"/>
  <c r="BL111" i="2"/>
  <c r="DZ111" i="2"/>
  <c r="BM111" i="2"/>
  <c r="EA111" i="2"/>
  <c r="BN111" i="2"/>
  <c r="EB111" i="2"/>
  <c r="BO111" i="2"/>
  <c r="EC111" i="2"/>
  <c r="BP111" i="2"/>
  <c r="DR111" i="2"/>
  <c r="G137" i="2"/>
  <c r="G38" i="13"/>
  <c r="H38" i="13"/>
  <c r="BR168" i="2"/>
  <c r="BS168" i="2"/>
  <c r="J168" i="2"/>
  <c r="BT168" i="2"/>
  <c r="K168" i="2"/>
  <c r="BU168" i="2"/>
  <c r="L168" i="2"/>
  <c r="BV168" i="2"/>
  <c r="M168" i="2"/>
  <c r="BW168" i="2"/>
  <c r="N168" i="2"/>
  <c r="BX168" i="2"/>
  <c r="O168" i="2"/>
  <c r="BY168" i="2"/>
  <c r="P168" i="2"/>
  <c r="BZ168" i="2"/>
  <c r="Q168" i="2"/>
  <c r="CA168" i="2"/>
  <c r="R168" i="2"/>
  <c r="CB168" i="2"/>
  <c r="S168" i="2"/>
  <c r="CC168" i="2"/>
  <c r="T168" i="2"/>
  <c r="BR113" i="2"/>
  <c r="BS113" i="2"/>
  <c r="J113" i="2"/>
  <c r="BT113" i="2"/>
  <c r="K113" i="2"/>
  <c r="BU113" i="2"/>
  <c r="L113" i="2"/>
  <c r="BV113" i="2"/>
  <c r="M113" i="2"/>
  <c r="BW113" i="2"/>
  <c r="N113" i="2"/>
  <c r="BX113" i="2"/>
  <c r="O113" i="2"/>
  <c r="BY113" i="2"/>
  <c r="P113" i="2"/>
  <c r="BZ113" i="2"/>
  <c r="Q113" i="2"/>
  <c r="CA113" i="2"/>
  <c r="R113" i="2"/>
  <c r="CB113" i="2"/>
  <c r="S113" i="2"/>
  <c r="CC113" i="2"/>
  <c r="T113" i="2"/>
  <c r="BR169" i="2"/>
  <c r="BS169" i="2"/>
  <c r="J169" i="2"/>
  <c r="BT169" i="2"/>
  <c r="K169" i="2"/>
  <c r="BU169" i="2"/>
  <c r="L169" i="2"/>
  <c r="BV169" i="2"/>
  <c r="M169" i="2"/>
  <c r="BW169" i="2"/>
  <c r="N169" i="2"/>
  <c r="BX169" i="2"/>
  <c r="O169" i="2"/>
  <c r="BY169" i="2"/>
  <c r="P169" i="2"/>
  <c r="BZ169" i="2"/>
  <c r="Q169" i="2"/>
  <c r="CA169" i="2"/>
  <c r="R169" i="2"/>
  <c r="CB169" i="2"/>
  <c r="S169" i="2"/>
  <c r="CC169" i="2"/>
  <c r="T169" i="2"/>
  <c r="C169" i="2"/>
  <c r="C42" i="13"/>
  <c r="CF168" i="2"/>
  <c r="V168" i="2"/>
  <c r="CG168" i="2"/>
  <c r="W168" i="2"/>
  <c r="CH168" i="2"/>
  <c r="X168" i="2"/>
  <c r="CI168" i="2"/>
  <c r="Y168" i="2"/>
  <c r="CJ168" i="2"/>
  <c r="Z168" i="2"/>
  <c r="CK168" i="2"/>
  <c r="AA168" i="2"/>
  <c r="CL168" i="2"/>
  <c r="AB168" i="2"/>
  <c r="CM168" i="2"/>
  <c r="AC168" i="2"/>
  <c r="CN168" i="2"/>
  <c r="AD168" i="2"/>
  <c r="CO168" i="2"/>
  <c r="AE168" i="2"/>
  <c r="CP168" i="2"/>
  <c r="AF168" i="2"/>
  <c r="CE168" i="2"/>
  <c r="CF113" i="2"/>
  <c r="V113" i="2"/>
  <c r="CG113" i="2"/>
  <c r="W113" i="2"/>
  <c r="CH113" i="2"/>
  <c r="X113" i="2"/>
  <c r="CI113" i="2"/>
  <c r="Y113" i="2"/>
  <c r="CJ113" i="2"/>
  <c r="Z113" i="2"/>
  <c r="CK113" i="2"/>
  <c r="AA113" i="2"/>
  <c r="CL113" i="2"/>
  <c r="AB113" i="2"/>
  <c r="CM113" i="2"/>
  <c r="AC113" i="2"/>
  <c r="CN113" i="2"/>
  <c r="AD113" i="2"/>
  <c r="CO113" i="2"/>
  <c r="AE113" i="2"/>
  <c r="CP113" i="2"/>
  <c r="AF113" i="2"/>
  <c r="CE113" i="2"/>
  <c r="CF169" i="2"/>
  <c r="V169" i="2"/>
  <c r="CG169" i="2"/>
  <c r="W169" i="2"/>
  <c r="CH169" i="2"/>
  <c r="X169" i="2"/>
  <c r="CI169" i="2"/>
  <c r="Y169" i="2"/>
  <c r="CJ169" i="2"/>
  <c r="Z169" i="2"/>
  <c r="CK169" i="2"/>
  <c r="AA169" i="2"/>
  <c r="CL169" i="2"/>
  <c r="AB169" i="2"/>
  <c r="CM169" i="2"/>
  <c r="AC169" i="2"/>
  <c r="CN169" i="2"/>
  <c r="AD169" i="2"/>
  <c r="CO169" i="2"/>
  <c r="AE169" i="2"/>
  <c r="CP169" i="2"/>
  <c r="AF169" i="2"/>
  <c r="CE169" i="2"/>
  <c r="D169" i="2"/>
  <c r="D42" i="13"/>
  <c r="CS168" i="2"/>
  <c r="AH168" i="2"/>
  <c r="CT168" i="2"/>
  <c r="AI168" i="2"/>
  <c r="CU168" i="2"/>
  <c r="AJ168" i="2"/>
  <c r="CV168" i="2"/>
  <c r="AK168" i="2"/>
  <c r="CW168" i="2"/>
  <c r="AL168" i="2"/>
  <c r="CX168" i="2"/>
  <c r="AM168" i="2"/>
  <c r="CY168" i="2"/>
  <c r="AN168" i="2"/>
  <c r="CZ168" i="2"/>
  <c r="AO168" i="2"/>
  <c r="DA168" i="2"/>
  <c r="AP168" i="2"/>
  <c r="DB168" i="2"/>
  <c r="AQ168" i="2"/>
  <c r="DC168" i="2"/>
  <c r="AR168" i="2"/>
  <c r="CR168" i="2"/>
  <c r="CS113" i="2"/>
  <c r="AH113" i="2"/>
  <c r="CT113" i="2"/>
  <c r="AI113" i="2"/>
  <c r="CU113" i="2"/>
  <c r="AJ113" i="2"/>
  <c r="CV113" i="2"/>
  <c r="AK113" i="2"/>
  <c r="CW113" i="2"/>
  <c r="AL113" i="2"/>
  <c r="CX113" i="2"/>
  <c r="AM113" i="2"/>
  <c r="CY113" i="2"/>
  <c r="AN113" i="2"/>
  <c r="CZ113" i="2"/>
  <c r="AO113" i="2"/>
  <c r="DA113" i="2"/>
  <c r="AP113" i="2"/>
  <c r="DB113" i="2"/>
  <c r="AQ113" i="2"/>
  <c r="DC113" i="2"/>
  <c r="AR113" i="2"/>
  <c r="CR113" i="2"/>
  <c r="CS169" i="2"/>
  <c r="AH169" i="2"/>
  <c r="CT169" i="2"/>
  <c r="AI169" i="2"/>
  <c r="CU169" i="2"/>
  <c r="AJ169" i="2"/>
  <c r="CV169" i="2"/>
  <c r="AK169" i="2"/>
  <c r="CW169" i="2"/>
  <c r="AL169" i="2"/>
  <c r="CX169" i="2"/>
  <c r="AM169" i="2"/>
  <c r="CY169" i="2"/>
  <c r="AN169" i="2"/>
  <c r="CZ169" i="2"/>
  <c r="AO169" i="2"/>
  <c r="DA169" i="2"/>
  <c r="AP169" i="2"/>
  <c r="DB169" i="2"/>
  <c r="AQ169" i="2"/>
  <c r="DC169" i="2"/>
  <c r="AR169" i="2"/>
  <c r="CR169" i="2"/>
  <c r="E169" i="2"/>
  <c r="E42" i="13"/>
  <c r="DF168" i="2"/>
  <c r="AT168" i="2"/>
  <c r="DG168" i="2"/>
  <c r="AU168" i="2"/>
  <c r="DH168" i="2"/>
  <c r="AV168" i="2"/>
  <c r="DI168" i="2"/>
  <c r="AW168" i="2"/>
  <c r="DJ168" i="2"/>
  <c r="AX168" i="2"/>
  <c r="DK168" i="2"/>
  <c r="AY168" i="2"/>
  <c r="DL168" i="2"/>
  <c r="AZ168" i="2"/>
  <c r="DM168" i="2"/>
  <c r="BA168" i="2"/>
  <c r="DN168" i="2"/>
  <c r="BB168" i="2"/>
  <c r="DO168" i="2"/>
  <c r="BC168" i="2"/>
  <c r="DP168" i="2"/>
  <c r="BD168" i="2"/>
  <c r="DE168" i="2"/>
  <c r="DF113" i="2"/>
  <c r="AT113" i="2"/>
  <c r="DG113" i="2"/>
  <c r="AU113" i="2"/>
  <c r="DH113" i="2"/>
  <c r="AV113" i="2"/>
  <c r="DI113" i="2"/>
  <c r="AW113" i="2"/>
  <c r="DJ113" i="2"/>
  <c r="AX113" i="2"/>
  <c r="DK113" i="2"/>
  <c r="AY113" i="2"/>
  <c r="DL113" i="2"/>
  <c r="AZ113" i="2"/>
  <c r="DM113" i="2"/>
  <c r="BA113" i="2"/>
  <c r="DN113" i="2"/>
  <c r="BB113" i="2"/>
  <c r="DO113" i="2"/>
  <c r="BC113" i="2"/>
  <c r="DP113" i="2"/>
  <c r="BD113" i="2"/>
  <c r="DE113" i="2"/>
  <c r="DF169" i="2"/>
  <c r="AT169" i="2"/>
  <c r="DG169" i="2"/>
  <c r="AU169" i="2"/>
  <c r="DH169" i="2"/>
  <c r="AV169" i="2"/>
  <c r="DI169" i="2"/>
  <c r="AW169" i="2"/>
  <c r="DJ169" i="2"/>
  <c r="AX169" i="2"/>
  <c r="DK169" i="2"/>
  <c r="AY169" i="2"/>
  <c r="DL169" i="2"/>
  <c r="AZ169" i="2"/>
  <c r="DM169" i="2"/>
  <c r="BA169" i="2"/>
  <c r="DN169" i="2"/>
  <c r="BB169" i="2"/>
  <c r="DO169" i="2"/>
  <c r="BC169" i="2"/>
  <c r="DP169" i="2"/>
  <c r="BD169" i="2"/>
  <c r="DE169" i="2"/>
  <c r="F169" i="2"/>
  <c r="F42" i="13"/>
  <c r="DS168" i="2"/>
  <c r="BF168" i="2"/>
  <c r="DT168" i="2"/>
  <c r="BG168" i="2"/>
  <c r="DU168" i="2"/>
  <c r="BH168" i="2"/>
  <c r="DV168" i="2"/>
  <c r="BI168" i="2"/>
  <c r="DW168" i="2"/>
  <c r="BJ168" i="2"/>
  <c r="DX168" i="2"/>
  <c r="BK168" i="2"/>
  <c r="DY168" i="2"/>
  <c r="BL168" i="2"/>
  <c r="DZ168" i="2"/>
  <c r="BM168" i="2"/>
  <c r="EA168" i="2"/>
  <c r="BN168" i="2"/>
  <c r="EB168" i="2"/>
  <c r="BO168" i="2"/>
  <c r="EC168" i="2"/>
  <c r="BP168" i="2"/>
  <c r="DR168" i="2"/>
  <c r="DS113" i="2"/>
  <c r="BF113" i="2"/>
  <c r="DT113" i="2"/>
  <c r="BG113" i="2"/>
  <c r="DU113" i="2"/>
  <c r="BH113" i="2"/>
  <c r="DV113" i="2"/>
  <c r="BI113" i="2"/>
  <c r="DW113" i="2"/>
  <c r="BJ113" i="2"/>
  <c r="DX113" i="2"/>
  <c r="BK113" i="2"/>
  <c r="DY113" i="2"/>
  <c r="BL113" i="2"/>
  <c r="DZ113" i="2"/>
  <c r="BM113" i="2"/>
  <c r="EA113" i="2"/>
  <c r="BN113" i="2"/>
  <c r="EB113" i="2"/>
  <c r="BO113" i="2"/>
  <c r="EC113" i="2"/>
  <c r="BP113" i="2"/>
  <c r="DR113" i="2"/>
  <c r="DS169" i="2"/>
  <c r="BF169" i="2"/>
  <c r="DT169" i="2"/>
  <c r="BG169" i="2"/>
  <c r="DU169" i="2"/>
  <c r="BH169" i="2"/>
  <c r="DV169" i="2"/>
  <c r="BI169" i="2"/>
  <c r="DW169" i="2"/>
  <c r="BJ169" i="2"/>
  <c r="DX169" i="2"/>
  <c r="BK169" i="2"/>
  <c r="DY169" i="2"/>
  <c r="BL169" i="2"/>
  <c r="DZ169" i="2"/>
  <c r="BM169" i="2"/>
  <c r="EA169" i="2"/>
  <c r="BN169" i="2"/>
  <c r="EB169" i="2"/>
  <c r="BO169" i="2"/>
  <c r="EC169" i="2"/>
  <c r="BP169" i="2"/>
  <c r="DR169" i="2"/>
  <c r="G169" i="2"/>
  <c r="G42" i="13"/>
  <c r="BR178" i="2"/>
  <c r="BS178" i="2"/>
  <c r="J178" i="2"/>
  <c r="BT178" i="2"/>
  <c r="K178" i="2"/>
  <c r="BU178" i="2"/>
  <c r="L178" i="2"/>
  <c r="BV178" i="2"/>
  <c r="M178" i="2"/>
  <c r="BW178" i="2"/>
  <c r="N178" i="2"/>
  <c r="BX178" i="2"/>
  <c r="O178" i="2"/>
  <c r="BY178" i="2"/>
  <c r="P178" i="2"/>
  <c r="BZ178" i="2"/>
  <c r="Q178" i="2"/>
  <c r="CA178" i="2"/>
  <c r="R178" i="2"/>
  <c r="CB178" i="2"/>
  <c r="S178" i="2"/>
  <c r="CC178" i="2"/>
  <c r="T178" i="2"/>
  <c r="BR150" i="2"/>
  <c r="BS150" i="2"/>
  <c r="J150" i="2"/>
  <c r="BT150" i="2"/>
  <c r="K150" i="2"/>
  <c r="BU150" i="2"/>
  <c r="L150" i="2"/>
  <c r="BV150" i="2"/>
  <c r="M150" i="2"/>
  <c r="BW150" i="2"/>
  <c r="N150" i="2"/>
  <c r="BX150" i="2"/>
  <c r="O150" i="2"/>
  <c r="BY150" i="2"/>
  <c r="P150" i="2"/>
  <c r="BZ150" i="2"/>
  <c r="Q150" i="2"/>
  <c r="CA150" i="2"/>
  <c r="R150" i="2"/>
  <c r="CB150" i="2"/>
  <c r="S150" i="2"/>
  <c r="CC150" i="2"/>
  <c r="T150" i="2"/>
  <c r="C178" i="2"/>
  <c r="C47" i="13"/>
  <c r="CF178" i="2"/>
  <c r="V178" i="2"/>
  <c r="CG178" i="2"/>
  <c r="W178" i="2"/>
  <c r="CH178" i="2"/>
  <c r="X178" i="2"/>
  <c r="CI178" i="2"/>
  <c r="Y178" i="2"/>
  <c r="CJ178" i="2"/>
  <c r="Z178" i="2"/>
  <c r="CK178" i="2"/>
  <c r="AA178" i="2"/>
  <c r="CL178" i="2"/>
  <c r="AB178" i="2"/>
  <c r="CM178" i="2"/>
  <c r="AC178" i="2"/>
  <c r="CN178" i="2"/>
  <c r="AD178" i="2"/>
  <c r="CO178" i="2"/>
  <c r="AE178" i="2"/>
  <c r="CP178" i="2"/>
  <c r="AF178" i="2"/>
  <c r="CE178" i="2"/>
  <c r="CF150" i="2"/>
  <c r="V150" i="2"/>
  <c r="CG150" i="2"/>
  <c r="W150" i="2"/>
  <c r="CH150" i="2"/>
  <c r="X150" i="2"/>
  <c r="CI150" i="2"/>
  <c r="Y150" i="2"/>
  <c r="CJ150" i="2"/>
  <c r="Z150" i="2"/>
  <c r="CK150" i="2"/>
  <c r="AA150" i="2"/>
  <c r="CL150" i="2"/>
  <c r="AB150" i="2"/>
  <c r="CM150" i="2"/>
  <c r="AC150" i="2"/>
  <c r="CN150" i="2"/>
  <c r="AD150" i="2"/>
  <c r="CO150" i="2"/>
  <c r="AE150" i="2"/>
  <c r="CP150" i="2"/>
  <c r="AF150" i="2"/>
  <c r="CE150" i="2"/>
  <c r="D178" i="2"/>
  <c r="D47" i="13"/>
  <c r="CS178" i="2"/>
  <c r="AH178" i="2"/>
  <c r="CT178" i="2"/>
  <c r="AI178" i="2"/>
  <c r="CU178" i="2"/>
  <c r="AJ178" i="2"/>
  <c r="CV178" i="2"/>
  <c r="AK178" i="2"/>
  <c r="CW178" i="2"/>
  <c r="AL178" i="2"/>
  <c r="CX178" i="2"/>
  <c r="AM178" i="2"/>
  <c r="CY178" i="2"/>
  <c r="AN178" i="2"/>
  <c r="CZ178" i="2"/>
  <c r="AO178" i="2"/>
  <c r="DA178" i="2"/>
  <c r="AP178" i="2"/>
  <c r="DB178" i="2"/>
  <c r="AQ178" i="2"/>
  <c r="DC178" i="2"/>
  <c r="AR178" i="2"/>
  <c r="CR178" i="2"/>
  <c r="CS150" i="2"/>
  <c r="AH150" i="2"/>
  <c r="CT150" i="2"/>
  <c r="AI150" i="2"/>
  <c r="CU150" i="2"/>
  <c r="AJ150" i="2"/>
  <c r="CV150" i="2"/>
  <c r="AK150" i="2"/>
  <c r="CW150" i="2"/>
  <c r="AL150" i="2"/>
  <c r="CX150" i="2"/>
  <c r="AM150" i="2"/>
  <c r="CY150" i="2"/>
  <c r="AN150" i="2"/>
  <c r="CZ150" i="2"/>
  <c r="AO150" i="2"/>
  <c r="DA150" i="2"/>
  <c r="AP150" i="2"/>
  <c r="DB150" i="2"/>
  <c r="AQ150" i="2"/>
  <c r="DC150" i="2"/>
  <c r="AR150" i="2"/>
  <c r="CR150" i="2"/>
  <c r="E178" i="2"/>
  <c r="E47" i="13"/>
  <c r="DF178" i="2"/>
  <c r="AT178" i="2"/>
  <c r="DG178" i="2"/>
  <c r="AU178" i="2"/>
  <c r="DH178" i="2"/>
  <c r="AV178" i="2"/>
  <c r="DI178" i="2"/>
  <c r="AW178" i="2"/>
  <c r="DJ178" i="2"/>
  <c r="AX178" i="2"/>
  <c r="DK178" i="2"/>
  <c r="AY178" i="2"/>
  <c r="DL178" i="2"/>
  <c r="AZ178" i="2"/>
  <c r="DM178" i="2"/>
  <c r="BA178" i="2"/>
  <c r="DN178" i="2"/>
  <c r="BB178" i="2"/>
  <c r="DO178" i="2"/>
  <c r="BC178" i="2"/>
  <c r="DP178" i="2"/>
  <c r="BD178" i="2"/>
  <c r="DE178" i="2"/>
  <c r="DF150" i="2"/>
  <c r="AT150" i="2"/>
  <c r="DG150" i="2"/>
  <c r="AU150" i="2"/>
  <c r="DH150" i="2"/>
  <c r="AV150" i="2"/>
  <c r="DI150" i="2"/>
  <c r="AW150" i="2"/>
  <c r="DJ150" i="2"/>
  <c r="AX150" i="2"/>
  <c r="DK150" i="2"/>
  <c r="AY150" i="2"/>
  <c r="DL150" i="2"/>
  <c r="AZ150" i="2"/>
  <c r="DM150" i="2"/>
  <c r="BA150" i="2"/>
  <c r="DN150" i="2"/>
  <c r="BB150" i="2"/>
  <c r="DO150" i="2"/>
  <c r="BC150" i="2"/>
  <c r="DP150" i="2"/>
  <c r="BD150" i="2"/>
  <c r="DE150" i="2"/>
  <c r="F178" i="2"/>
  <c r="F47" i="13"/>
  <c r="DS178" i="2"/>
  <c r="BF178" i="2"/>
  <c r="DT178" i="2"/>
  <c r="BG178" i="2"/>
  <c r="DU178" i="2"/>
  <c r="BH178" i="2"/>
  <c r="DV178" i="2"/>
  <c r="BI178" i="2"/>
  <c r="DW178" i="2"/>
  <c r="BJ178" i="2"/>
  <c r="DX178" i="2"/>
  <c r="BK178" i="2"/>
  <c r="DY178" i="2"/>
  <c r="BL178" i="2"/>
  <c r="DZ178" i="2"/>
  <c r="BM178" i="2"/>
  <c r="EA178" i="2"/>
  <c r="BN178" i="2"/>
  <c r="EB178" i="2"/>
  <c r="BO178" i="2"/>
  <c r="EC178" i="2"/>
  <c r="BP178" i="2"/>
  <c r="DR178" i="2"/>
  <c r="DS150" i="2"/>
  <c r="BF150" i="2"/>
  <c r="DT150" i="2"/>
  <c r="BG150" i="2"/>
  <c r="DU150" i="2"/>
  <c r="BH150" i="2"/>
  <c r="DV150" i="2"/>
  <c r="BI150" i="2"/>
  <c r="DW150" i="2"/>
  <c r="BJ150" i="2"/>
  <c r="DX150" i="2"/>
  <c r="BK150" i="2"/>
  <c r="DY150" i="2"/>
  <c r="BL150" i="2"/>
  <c r="DZ150" i="2"/>
  <c r="BM150" i="2"/>
  <c r="EA150" i="2"/>
  <c r="BN150" i="2"/>
  <c r="EB150" i="2"/>
  <c r="BO150" i="2"/>
  <c r="EC150" i="2"/>
  <c r="BP150" i="2"/>
  <c r="DR150" i="2"/>
  <c r="G178" i="2"/>
  <c r="G47" i="13"/>
  <c r="H47" i="13"/>
  <c r="BR225" i="2"/>
  <c r="BS225" i="2"/>
  <c r="J225" i="2"/>
  <c r="BT225" i="2"/>
  <c r="K225" i="2"/>
  <c r="BU225" i="2"/>
  <c r="L225" i="2"/>
  <c r="BV225" i="2"/>
  <c r="M225" i="2"/>
  <c r="BW225" i="2"/>
  <c r="N225" i="2"/>
  <c r="BX225" i="2"/>
  <c r="O225" i="2"/>
  <c r="BY225" i="2"/>
  <c r="P225" i="2"/>
  <c r="BZ225" i="2"/>
  <c r="Q225" i="2"/>
  <c r="CA225" i="2"/>
  <c r="R225" i="2"/>
  <c r="CB225" i="2"/>
  <c r="S225" i="2"/>
  <c r="CC225" i="2"/>
  <c r="T225" i="2"/>
  <c r="BR214" i="2"/>
  <c r="BS214" i="2"/>
  <c r="J214" i="2"/>
  <c r="BT214" i="2"/>
  <c r="K214" i="2"/>
  <c r="BU214" i="2"/>
  <c r="L214" i="2"/>
  <c r="BV214" i="2"/>
  <c r="M214" i="2"/>
  <c r="BW214" i="2"/>
  <c r="N214" i="2"/>
  <c r="BX214" i="2"/>
  <c r="O214" i="2"/>
  <c r="BY214" i="2"/>
  <c r="P214" i="2"/>
  <c r="BZ214" i="2"/>
  <c r="Q214" i="2"/>
  <c r="CA214" i="2"/>
  <c r="R214" i="2"/>
  <c r="CB214" i="2"/>
  <c r="S214" i="2"/>
  <c r="CC214" i="2"/>
  <c r="T214" i="2"/>
  <c r="C225" i="2"/>
  <c r="C48" i="13"/>
  <c r="CF225" i="2"/>
  <c r="V225" i="2"/>
  <c r="CG225" i="2"/>
  <c r="W225" i="2"/>
  <c r="CH225" i="2"/>
  <c r="X225" i="2"/>
  <c r="CI225" i="2"/>
  <c r="Y225" i="2"/>
  <c r="CJ225" i="2"/>
  <c r="Z225" i="2"/>
  <c r="CK225" i="2"/>
  <c r="AA225" i="2"/>
  <c r="CL225" i="2"/>
  <c r="AB225" i="2"/>
  <c r="CM225" i="2"/>
  <c r="AC225" i="2"/>
  <c r="CN225" i="2"/>
  <c r="AD225" i="2"/>
  <c r="CO225" i="2"/>
  <c r="AE225" i="2"/>
  <c r="CP225" i="2"/>
  <c r="AF225" i="2"/>
  <c r="CE225" i="2"/>
  <c r="CF214" i="2"/>
  <c r="V214" i="2"/>
  <c r="CG214" i="2"/>
  <c r="W214" i="2"/>
  <c r="CH214" i="2"/>
  <c r="X214" i="2"/>
  <c r="CI214" i="2"/>
  <c r="Y214" i="2"/>
  <c r="CJ214" i="2"/>
  <c r="Z214" i="2"/>
  <c r="CK214" i="2"/>
  <c r="AA214" i="2"/>
  <c r="CL214" i="2"/>
  <c r="AB214" i="2"/>
  <c r="CM214" i="2"/>
  <c r="AC214" i="2"/>
  <c r="CN214" i="2"/>
  <c r="AD214" i="2"/>
  <c r="CO214" i="2"/>
  <c r="AE214" i="2"/>
  <c r="CP214" i="2"/>
  <c r="AF214" i="2"/>
  <c r="CE214" i="2"/>
  <c r="D225" i="2"/>
  <c r="D48" i="13"/>
  <c r="CS225" i="2"/>
  <c r="AH225" i="2"/>
  <c r="CT225" i="2"/>
  <c r="AI225" i="2"/>
  <c r="CU225" i="2"/>
  <c r="AJ225" i="2"/>
  <c r="CV225" i="2"/>
  <c r="AK225" i="2"/>
  <c r="CW225" i="2"/>
  <c r="AL225" i="2"/>
  <c r="CX225" i="2"/>
  <c r="AM225" i="2"/>
  <c r="CY225" i="2"/>
  <c r="AN225" i="2"/>
  <c r="CZ225" i="2"/>
  <c r="AO225" i="2"/>
  <c r="DA225" i="2"/>
  <c r="AP225" i="2"/>
  <c r="DB225" i="2"/>
  <c r="AQ225" i="2"/>
  <c r="DC225" i="2"/>
  <c r="AR225" i="2"/>
  <c r="CR225" i="2"/>
  <c r="CS214" i="2"/>
  <c r="AH214" i="2"/>
  <c r="CT214" i="2"/>
  <c r="AI214" i="2"/>
  <c r="CU214" i="2"/>
  <c r="AJ214" i="2"/>
  <c r="CV214" i="2"/>
  <c r="AK214" i="2"/>
  <c r="CW214" i="2"/>
  <c r="AL214" i="2"/>
  <c r="CX214" i="2"/>
  <c r="AM214" i="2"/>
  <c r="CY214" i="2"/>
  <c r="AN214" i="2"/>
  <c r="CZ214" i="2"/>
  <c r="AO214" i="2"/>
  <c r="DA214" i="2"/>
  <c r="AP214" i="2"/>
  <c r="DB214" i="2"/>
  <c r="AQ214" i="2"/>
  <c r="DC214" i="2"/>
  <c r="AR214" i="2"/>
  <c r="CR214" i="2"/>
  <c r="E225" i="2"/>
  <c r="E48" i="13"/>
  <c r="DF225" i="2"/>
  <c r="AT225" i="2"/>
  <c r="DG225" i="2"/>
  <c r="AU225" i="2"/>
  <c r="DH225" i="2"/>
  <c r="AV225" i="2"/>
  <c r="DI225" i="2"/>
  <c r="AW225" i="2"/>
  <c r="DJ225" i="2"/>
  <c r="AX225" i="2"/>
  <c r="DK225" i="2"/>
  <c r="AY225" i="2"/>
  <c r="DL225" i="2"/>
  <c r="AZ225" i="2"/>
  <c r="DM225" i="2"/>
  <c r="BA225" i="2"/>
  <c r="DN225" i="2"/>
  <c r="BB225" i="2"/>
  <c r="DO225" i="2"/>
  <c r="BC225" i="2"/>
  <c r="DP225" i="2"/>
  <c r="BD225" i="2"/>
  <c r="DE225" i="2"/>
  <c r="DF214" i="2"/>
  <c r="AT214" i="2"/>
  <c r="DG214" i="2"/>
  <c r="AU214" i="2"/>
  <c r="DH214" i="2"/>
  <c r="AV214" i="2"/>
  <c r="DI214" i="2"/>
  <c r="AW214" i="2"/>
  <c r="DJ214" i="2"/>
  <c r="AX214" i="2"/>
  <c r="DK214" i="2"/>
  <c r="AY214" i="2"/>
  <c r="DL214" i="2"/>
  <c r="AZ214" i="2"/>
  <c r="DM214" i="2"/>
  <c r="BA214" i="2"/>
  <c r="DN214" i="2"/>
  <c r="BB214" i="2"/>
  <c r="DO214" i="2"/>
  <c r="BC214" i="2"/>
  <c r="DP214" i="2"/>
  <c r="BD214" i="2"/>
  <c r="DE214" i="2"/>
  <c r="F225" i="2"/>
  <c r="F48" i="13"/>
  <c r="DS225" i="2"/>
  <c r="BF225" i="2"/>
  <c r="DT225" i="2"/>
  <c r="BG225" i="2"/>
  <c r="DU225" i="2"/>
  <c r="BH225" i="2"/>
  <c r="DV225" i="2"/>
  <c r="BI225" i="2"/>
  <c r="DW225" i="2"/>
  <c r="BJ225" i="2"/>
  <c r="DX225" i="2"/>
  <c r="BK225" i="2"/>
  <c r="DY225" i="2"/>
  <c r="BL225" i="2"/>
  <c r="DZ225" i="2"/>
  <c r="BM225" i="2"/>
  <c r="EA225" i="2"/>
  <c r="BN225" i="2"/>
  <c r="EB225" i="2"/>
  <c r="BO225" i="2"/>
  <c r="EC225" i="2"/>
  <c r="BP225" i="2"/>
  <c r="DR225" i="2"/>
  <c r="DS214" i="2"/>
  <c r="BF214" i="2"/>
  <c r="DT214" i="2"/>
  <c r="BG214" i="2"/>
  <c r="DU214" i="2"/>
  <c r="BH214" i="2"/>
  <c r="DV214" i="2"/>
  <c r="BI214" i="2"/>
  <c r="DW214" i="2"/>
  <c r="BJ214" i="2"/>
  <c r="DX214" i="2"/>
  <c r="BK214" i="2"/>
  <c r="DY214" i="2"/>
  <c r="BL214" i="2"/>
  <c r="DZ214" i="2"/>
  <c r="BM214" i="2"/>
  <c r="EA214" i="2"/>
  <c r="BN214" i="2"/>
  <c r="EB214" i="2"/>
  <c r="BO214" i="2"/>
  <c r="EC214" i="2"/>
  <c r="BP214" i="2"/>
  <c r="DR214" i="2"/>
  <c r="G225" i="2"/>
  <c r="G48" i="13"/>
  <c r="H48" i="13"/>
  <c r="BR139" i="2"/>
  <c r="BS139" i="2"/>
  <c r="J139" i="2"/>
  <c r="BT139" i="2"/>
  <c r="K139" i="2"/>
  <c r="BU139" i="2"/>
  <c r="L139" i="2"/>
  <c r="BV139" i="2"/>
  <c r="M139" i="2"/>
  <c r="BW139" i="2"/>
  <c r="N139" i="2"/>
  <c r="BX139" i="2"/>
  <c r="O139" i="2"/>
  <c r="BY139" i="2"/>
  <c r="P139" i="2"/>
  <c r="BZ139" i="2"/>
  <c r="Q139" i="2"/>
  <c r="CA139" i="2"/>
  <c r="R139" i="2"/>
  <c r="CB139" i="2"/>
  <c r="S139" i="2"/>
  <c r="CC139" i="2"/>
  <c r="T139" i="2"/>
  <c r="C139" i="2"/>
  <c r="C39" i="13"/>
  <c r="CF139" i="2"/>
  <c r="V139" i="2"/>
  <c r="CG139" i="2"/>
  <c r="W139" i="2"/>
  <c r="CH139" i="2"/>
  <c r="X139" i="2"/>
  <c r="CI139" i="2"/>
  <c r="Y139" i="2"/>
  <c r="CJ139" i="2"/>
  <c r="Z139" i="2"/>
  <c r="CK139" i="2"/>
  <c r="AA139" i="2"/>
  <c r="CL139" i="2"/>
  <c r="AB139" i="2"/>
  <c r="CM139" i="2"/>
  <c r="AC139" i="2"/>
  <c r="CN139" i="2"/>
  <c r="AD139" i="2"/>
  <c r="CO139" i="2"/>
  <c r="AE139" i="2"/>
  <c r="CP139" i="2"/>
  <c r="AF139" i="2"/>
  <c r="CE139" i="2"/>
  <c r="D139" i="2"/>
  <c r="D39" i="13"/>
  <c r="CS139" i="2"/>
  <c r="AH139" i="2"/>
  <c r="CT139" i="2"/>
  <c r="AI139" i="2"/>
  <c r="CU139" i="2"/>
  <c r="AJ139" i="2"/>
  <c r="CV139" i="2"/>
  <c r="AK139" i="2"/>
  <c r="CW139" i="2"/>
  <c r="AL139" i="2"/>
  <c r="CX139" i="2"/>
  <c r="AM139" i="2"/>
  <c r="CY139" i="2"/>
  <c r="AN139" i="2"/>
  <c r="CZ139" i="2"/>
  <c r="AO139" i="2"/>
  <c r="DA139" i="2"/>
  <c r="AP139" i="2"/>
  <c r="DB139" i="2"/>
  <c r="AQ139" i="2"/>
  <c r="DC139" i="2"/>
  <c r="AR139" i="2"/>
  <c r="CR139" i="2"/>
  <c r="E139" i="2"/>
  <c r="E39" i="13"/>
  <c r="DF139" i="2"/>
  <c r="AT139" i="2"/>
  <c r="DG139" i="2"/>
  <c r="AU139" i="2"/>
  <c r="DH139" i="2"/>
  <c r="AV139" i="2"/>
  <c r="DI139" i="2"/>
  <c r="AW139" i="2"/>
  <c r="DJ139" i="2"/>
  <c r="AX139" i="2"/>
  <c r="DK139" i="2"/>
  <c r="AY139" i="2"/>
  <c r="DL139" i="2"/>
  <c r="AZ139" i="2"/>
  <c r="DM139" i="2"/>
  <c r="BA139" i="2"/>
  <c r="DN139" i="2"/>
  <c r="BB139" i="2"/>
  <c r="DO139" i="2"/>
  <c r="BC139" i="2"/>
  <c r="DP139" i="2"/>
  <c r="BD139" i="2"/>
  <c r="DE139" i="2"/>
  <c r="F139" i="2"/>
  <c r="F39" i="13"/>
  <c r="DS139" i="2"/>
  <c r="BF139" i="2"/>
  <c r="DT139" i="2"/>
  <c r="BG139" i="2"/>
  <c r="DU139" i="2"/>
  <c r="BH139" i="2"/>
  <c r="DV139" i="2"/>
  <c r="BI139" i="2"/>
  <c r="DW139" i="2"/>
  <c r="BJ139" i="2"/>
  <c r="DX139" i="2"/>
  <c r="BK139" i="2"/>
  <c r="DY139" i="2"/>
  <c r="BL139" i="2"/>
  <c r="DZ139" i="2"/>
  <c r="BM139" i="2"/>
  <c r="EA139" i="2"/>
  <c r="BN139" i="2"/>
  <c r="EB139" i="2"/>
  <c r="BO139" i="2"/>
  <c r="EC139" i="2"/>
  <c r="BP139" i="2"/>
  <c r="DR139" i="2"/>
  <c r="G139" i="2"/>
  <c r="G39" i="13"/>
  <c r="H39" i="13"/>
  <c r="BR232" i="2"/>
  <c r="BS232" i="2"/>
  <c r="J232" i="2"/>
  <c r="BT232" i="2"/>
  <c r="K232" i="2"/>
  <c r="BU232" i="2"/>
  <c r="L232" i="2"/>
  <c r="BV232" i="2"/>
  <c r="M232" i="2"/>
  <c r="BW232" i="2"/>
  <c r="N232" i="2"/>
  <c r="BX232" i="2"/>
  <c r="O232" i="2"/>
  <c r="BY232" i="2"/>
  <c r="P232" i="2"/>
  <c r="BZ232" i="2"/>
  <c r="Q232" i="2"/>
  <c r="CA232" i="2"/>
  <c r="R232" i="2"/>
  <c r="CB232" i="2"/>
  <c r="S232" i="2"/>
  <c r="CC232" i="2"/>
  <c r="T232" i="2"/>
  <c r="BR222" i="2"/>
  <c r="BS222" i="2"/>
  <c r="J222" i="2"/>
  <c r="BT222" i="2"/>
  <c r="K222" i="2"/>
  <c r="BU222" i="2"/>
  <c r="L222" i="2"/>
  <c r="BV222" i="2"/>
  <c r="M222" i="2"/>
  <c r="BW222" i="2"/>
  <c r="N222" i="2"/>
  <c r="BX222" i="2"/>
  <c r="O222" i="2"/>
  <c r="BY222" i="2"/>
  <c r="P222" i="2"/>
  <c r="BZ222" i="2"/>
  <c r="Q222" i="2"/>
  <c r="CA222" i="2"/>
  <c r="R222" i="2"/>
  <c r="CB222" i="2"/>
  <c r="S222" i="2"/>
  <c r="CC222" i="2"/>
  <c r="T222" i="2"/>
  <c r="C232" i="2"/>
  <c r="C49" i="13"/>
  <c r="CF232" i="2"/>
  <c r="V232" i="2"/>
  <c r="CG232" i="2"/>
  <c r="W232" i="2"/>
  <c r="CH232" i="2"/>
  <c r="X232" i="2"/>
  <c r="CI232" i="2"/>
  <c r="Y232" i="2"/>
  <c r="CJ232" i="2"/>
  <c r="Z232" i="2"/>
  <c r="CK232" i="2"/>
  <c r="AA232" i="2"/>
  <c r="CL232" i="2"/>
  <c r="AB232" i="2"/>
  <c r="CM232" i="2"/>
  <c r="AC232" i="2"/>
  <c r="CN232" i="2"/>
  <c r="AD232" i="2"/>
  <c r="CO232" i="2"/>
  <c r="AE232" i="2"/>
  <c r="CP232" i="2"/>
  <c r="AF232" i="2"/>
  <c r="CE232" i="2"/>
  <c r="CF222" i="2"/>
  <c r="V222" i="2"/>
  <c r="CG222" i="2"/>
  <c r="W222" i="2"/>
  <c r="CH222" i="2"/>
  <c r="X222" i="2"/>
  <c r="CI222" i="2"/>
  <c r="Y222" i="2"/>
  <c r="CJ222" i="2"/>
  <c r="Z222" i="2"/>
  <c r="CK222" i="2"/>
  <c r="AA222" i="2"/>
  <c r="CL222" i="2"/>
  <c r="AB222" i="2"/>
  <c r="CM222" i="2"/>
  <c r="AC222" i="2"/>
  <c r="CN222" i="2"/>
  <c r="AD222" i="2"/>
  <c r="CO222" i="2"/>
  <c r="AE222" i="2"/>
  <c r="CP222" i="2"/>
  <c r="AF222" i="2"/>
  <c r="CE222" i="2"/>
  <c r="D232" i="2"/>
  <c r="D49" i="13"/>
  <c r="CS232" i="2"/>
  <c r="AH232" i="2"/>
  <c r="CT232" i="2"/>
  <c r="AI232" i="2"/>
  <c r="CU232" i="2"/>
  <c r="AJ232" i="2"/>
  <c r="CV232" i="2"/>
  <c r="AK232" i="2"/>
  <c r="CW232" i="2"/>
  <c r="AL232" i="2"/>
  <c r="CX232" i="2"/>
  <c r="AM232" i="2"/>
  <c r="CY232" i="2"/>
  <c r="AN232" i="2"/>
  <c r="CZ232" i="2"/>
  <c r="AO232" i="2"/>
  <c r="DA232" i="2"/>
  <c r="AP232" i="2"/>
  <c r="DB232" i="2"/>
  <c r="AQ232" i="2"/>
  <c r="DC232" i="2"/>
  <c r="AR232" i="2"/>
  <c r="CR232" i="2"/>
  <c r="CS222" i="2"/>
  <c r="AH222" i="2"/>
  <c r="CT222" i="2"/>
  <c r="AI222" i="2"/>
  <c r="CU222" i="2"/>
  <c r="AJ222" i="2"/>
  <c r="CV222" i="2"/>
  <c r="AK222" i="2"/>
  <c r="CW222" i="2"/>
  <c r="AL222" i="2"/>
  <c r="CX222" i="2"/>
  <c r="AM222" i="2"/>
  <c r="CY222" i="2"/>
  <c r="AN222" i="2"/>
  <c r="CZ222" i="2"/>
  <c r="AO222" i="2"/>
  <c r="DA222" i="2"/>
  <c r="AP222" i="2"/>
  <c r="DB222" i="2"/>
  <c r="AQ222" i="2"/>
  <c r="DC222" i="2"/>
  <c r="AR222" i="2"/>
  <c r="CR222" i="2"/>
  <c r="E232" i="2"/>
  <c r="E49" i="13"/>
  <c r="DF232" i="2"/>
  <c r="AT232" i="2"/>
  <c r="DG232" i="2"/>
  <c r="AU232" i="2"/>
  <c r="DH232" i="2"/>
  <c r="AV232" i="2"/>
  <c r="DI232" i="2"/>
  <c r="AW232" i="2"/>
  <c r="DJ232" i="2"/>
  <c r="AX232" i="2"/>
  <c r="DK232" i="2"/>
  <c r="AY232" i="2"/>
  <c r="DL232" i="2"/>
  <c r="AZ232" i="2"/>
  <c r="DM232" i="2"/>
  <c r="BA232" i="2"/>
  <c r="DN232" i="2"/>
  <c r="BB232" i="2"/>
  <c r="DO232" i="2"/>
  <c r="BC232" i="2"/>
  <c r="DP232" i="2"/>
  <c r="BD232" i="2"/>
  <c r="DE232" i="2"/>
  <c r="DF222" i="2"/>
  <c r="AT222" i="2"/>
  <c r="DG222" i="2"/>
  <c r="AU222" i="2"/>
  <c r="DH222" i="2"/>
  <c r="AV222" i="2"/>
  <c r="DI222" i="2"/>
  <c r="AW222" i="2"/>
  <c r="DJ222" i="2"/>
  <c r="AX222" i="2"/>
  <c r="DK222" i="2"/>
  <c r="AY222" i="2"/>
  <c r="DL222" i="2"/>
  <c r="AZ222" i="2"/>
  <c r="DM222" i="2"/>
  <c r="BA222" i="2"/>
  <c r="DN222" i="2"/>
  <c r="BB222" i="2"/>
  <c r="DO222" i="2"/>
  <c r="BC222" i="2"/>
  <c r="DP222" i="2"/>
  <c r="BD222" i="2"/>
  <c r="DE222" i="2"/>
  <c r="F232" i="2"/>
  <c r="F49" i="13"/>
  <c r="DS232" i="2"/>
  <c r="BF232" i="2"/>
  <c r="DT232" i="2"/>
  <c r="BG232" i="2"/>
  <c r="DU232" i="2"/>
  <c r="BH232" i="2"/>
  <c r="DV232" i="2"/>
  <c r="BI232" i="2"/>
  <c r="DW232" i="2"/>
  <c r="BJ232" i="2"/>
  <c r="DX232" i="2"/>
  <c r="BK232" i="2"/>
  <c r="DY232" i="2"/>
  <c r="BL232" i="2"/>
  <c r="DZ232" i="2"/>
  <c r="BM232" i="2"/>
  <c r="EA232" i="2"/>
  <c r="BN232" i="2"/>
  <c r="EB232" i="2"/>
  <c r="BO232" i="2"/>
  <c r="EC232" i="2"/>
  <c r="BP232" i="2"/>
  <c r="DR232" i="2"/>
  <c r="DS222" i="2"/>
  <c r="BF222" i="2"/>
  <c r="DT222" i="2"/>
  <c r="BG222" i="2"/>
  <c r="DU222" i="2"/>
  <c r="BH222" i="2"/>
  <c r="DV222" i="2"/>
  <c r="BI222" i="2"/>
  <c r="DW222" i="2"/>
  <c r="BJ222" i="2"/>
  <c r="DX222" i="2"/>
  <c r="BK222" i="2"/>
  <c r="DY222" i="2"/>
  <c r="BL222" i="2"/>
  <c r="DZ222" i="2"/>
  <c r="BM222" i="2"/>
  <c r="EA222" i="2"/>
  <c r="BN222" i="2"/>
  <c r="EB222" i="2"/>
  <c r="BO222" i="2"/>
  <c r="EC222" i="2"/>
  <c r="BP222" i="2"/>
  <c r="DR222" i="2"/>
  <c r="G232" i="2"/>
  <c r="G49" i="13"/>
  <c r="H49" i="13"/>
  <c r="BR170" i="2"/>
  <c r="BS170" i="2"/>
  <c r="J170" i="2"/>
  <c r="BT170" i="2"/>
  <c r="K170" i="2"/>
  <c r="BU170" i="2"/>
  <c r="L170" i="2"/>
  <c r="BV170" i="2"/>
  <c r="M170" i="2"/>
  <c r="BW170" i="2"/>
  <c r="N170" i="2"/>
  <c r="BX170" i="2"/>
  <c r="O170" i="2"/>
  <c r="BY170" i="2"/>
  <c r="P170" i="2"/>
  <c r="BZ170" i="2"/>
  <c r="Q170" i="2"/>
  <c r="CA170" i="2"/>
  <c r="R170" i="2"/>
  <c r="CB170" i="2"/>
  <c r="S170" i="2"/>
  <c r="CC170" i="2"/>
  <c r="T170" i="2"/>
  <c r="BR129" i="2"/>
  <c r="BS129" i="2"/>
  <c r="J129" i="2"/>
  <c r="BT129" i="2"/>
  <c r="K129" i="2"/>
  <c r="BU129" i="2"/>
  <c r="L129" i="2"/>
  <c r="BV129" i="2"/>
  <c r="M129" i="2"/>
  <c r="BW129" i="2"/>
  <c r="N129" i="2"/>
  <c r="BX129" i="2"/>
  <c r="O129" i="2"/>
  <c r="BY129" i="2"/>
  <c r="P129" i="2"/>
  <c r="BZ129" i="2"/>
  <c r="Q129" i="2"/>
  <c r="CA129" i="2"/>
  <c r="R129" i="2"/>
  <c r="CB129" i="2"/>
  <c r="S129" i="2"/>
  <c r="CC129" i="2"/>
  <c r="T129" i="2"/>
  <c r="BR171" i="2"/>
  <c r="BS171" i="2"/>
  <c r="J171" i="2"/>
  <c r="BT171" i="2"/>
  <c r="K171" i="2"/>
  <c r="BU171" i="2"/>
  <c r="L171" i="2"/>
  <c r="BV171" i="2"/>
  <c r="M171" i="2"/>
  <c r="BW171" i="2"/>
  <c r="N171" i="2"/>
  <c r="BX171" i="2"/>
  <c r="O171" i="2"/>
  <c r="BY171" i="2"/>
  <c r="P171" i="2"/>
  <c r="BZ171" i="2"/>
  <c r="Q171" i="2"/>
  <c r="CA171" i="2"/>
  <c r="R171" i="2"/>
  <c r="CB171" i="2"/>
  <c r="S171" i="2"/>
  <c r="CC171" i="2"/>
  <c r="T171" i="2"/>
  <c r="C171" i="2"/>
  <c r="C34" i="13"/>
  <c r="CF170" i="2"/>
  <c r="V170" i="2"/>
  <c r="CG170" i="2"/>
  <c r="W170" i="2"/>
  <c r="CH170" i="2"/>
  <c r="X170" i="2"/>
  <c r="CI170" i="2"/>
  <c r="Y170" i="2"/>
  <c r="CJ170" i="2"/>
  <c r="Z170" i="2"/>
  <c r="CK170" i="2"/>
  <c r="AA170" i="2"/>
  <c r="CL170" i="2"/>
  <c r="AB170" i="2"/>
  <c r="CM170" i="2"/>
  <c r="AC170" i="2"/>
  <c r="CN170" i="2"/>
  <c r="AD170" i="2"/>
  <c r="CO170" i="2"/>
  <c r="AE170" i="2"/>
  <c r="CP170" i="2"/>
  <c r="AF170" i="2"/>
  <c r="CE170" i="2"/>
  <c r="CF129" i="2"/>
  <c r="V129" i="2"/>
  <c r="CG129" i="2"/>
  <c r="W129" i="2"/>
  <c r="CH129" i="2"/>
  <c r="X129" i="2"/>
  <c r="CI129" i="2"/>
  <c r="Y129" i="2"/>
  <c r="CJ129" i="2"/>
  <c r="Z129" i="2"/>
  <c r="CK129" i="2"/>
  <c r="AA129" i="2"/>
  <c r="CL129" i="2"/>
  <c r="AB129" i="2"/>
  <c r="CM129" i="2"/>
  <c r="AC129" i="2"/>
  <c r="CN129" i="2"/>
  <c r="AD129" i="2"/>
  <c r="CO129" i="2"/>
  <c r="AE129" i="2"/>
  <c r="CP129" i="2"/>
  <c r="AF129" i="2"/>
  <c r="CE129" i="2"/>
  <c r="CF171" i="2"/>
  <c r="V171" i="2"/>
  <c r="CG171" i="2"/>
  <c r="W171" i="2"/>
  <c r="CH171" i="2"/>
  <c r="X171" i="2"/>
  <c r="CI171" i="2"/>
  <c r="Y171" i="2"/>
  <c r="CJ171" i="2"/>
  <c r="Z171" i="2"/>
  <c r="CK171" i="2"/>
  <c r="AA171" i="2"/>
  <c r="CL171" i="2"/>
  <c r="AB171" i="2"/>
  <c r="CM171" i="2"/>
  <c r="AC171" i="2"/>
  <c r="CN171" i="2"/>
  <c r="AD171" i="2"/>
  <c r="CO171" i="2"/>
  <c r="AE171" i="2"/>
  <c r="CP171" i="2"/>
  <c r="AF171" i="2"/>
  <c r="CE171" i="2"/>
  <c r="D171" i="2"/>
  <c r="D34" i="13"/>
  <c r="CS170" i="2"/>
  <c r="AH170" i="2"/>
  <c r="CT170" i="2"/>
  <c r="AI170" i="2"/>
  <c r="CU170" i="2"/>
  <c r="AJ170" i="2"/>
  <c r="CV170" i="2"/>
  <c r="AK170" i="2"/>
  <c r="CW170" i="2"/>
  <c r="AL170" i="2"/>
  <c r="CX170" i="2"/>
  <c r="AM170" i="2"/>
  <c r="CY170" i="2"/>
  <c r="AN170" i="2"/>
  <c r="CZ170" i="2"/>
  <c r="AO170" i="2"/>
  <c r="DA170" i="2"/>
  <c r="AP170" i="2"/>
  <c r="DB170" i="2"/>
  <c r="AQ170" i="2"/>
  <c r="DC170" i="2"/>
  <c r="AR170" i="2"/>
  <c r="CR170" i="2"/>
  <c r="CS129" i="2"/>
  <c r="AH129" i="2"/>
  <c r="CT129" i="2"/>
  <c r="AI129" i="2"/>
  <c r="CU129" i="2"/>
  <c r="AJ129" i="2"/>
  <c r="CV129" i="2"/>
  <c r="AK129" i="2"/>
  <c r="CW129" i="2"/>
  <c r="AL129" i="2"/>
  <c r="CX129" i="2"/>
  <c r="AM129" i="2"/>
  <c r="CY129" i="2"/>
  <c r="AN129" i="2"/>
  <c r="CZ129" i="2"/>
  <c r="AO129" i="2"/>
  <c r="DA129" i="2"/>
  <c r="AP129" i="2"/>
  <c r="DB129" i="2"/>
  <c r="AQ129" i="2"/>
  <c r="DC129" i="2"/>
  <c r="AR129" i="2"/>
  <c r="CR129" i="2"/>
  <c r="CS171" i="2"/>
  <c r="AH171" i="2"/>
  <c r="CT171" i="2"/>
  <c r="AI171" i="2"/>
  <c r="CU171" i="2"/>
  <c r="AJ171" i="2"/>
  <c r="CV171" i="2"/>
  <c r="AK171" i="2"/>
  <c r="CW171" i="2"/>
  <c r="AL171" i="2"/>
  <c r="CX171" i="2"/>
  <c r="AM171" i="2"/>
  <c r="CY171" i="2"/>
  <c r="AN171" i="2"/>
  <c r="CZ171" i="2"/>
  <c r="AO171" i="2"/>
  <c r="DA171" i="2"/>
  <c r="AP171" i="2"/>
  <c r="DB171" i="2"/>
  <c r="AQ171" i="2"/>
  <c r="DC171" i="2"/>
  <c r="AR171" i="2"/>
  <c r="CR171" i="2"/>
  <c r="E171" i="2"/>
  <c r="E34" i="13"/>
  <c r="DF170" i="2"/>
  <c r="AT170" i="2"/>
  <c r="DG170" i="2"/>
  <c r="AU170" i="2"/>
  <c r="DH170" i="2"/>
  <c r="AV170" i="2"/>
  <c r="DI170" i="2"/>
  <c r="AW170" i="2"/>
  <c r="DJ170" i="2"/>
  <c r="AX170" i="2"/>
  <c r="DK170" i="2"/>
  <c r="AY170" i="2"/>
  <c r="DL170" i="2"/>
  <c r="AZ170" i="2"/>
  <c r="DM170" i="2"/>
  <c r="BA170" i="2"/>
  <c r="DN170" i="2"/>
  <c r="BB170" i="2"/>
  <c r="DO170" i="2"/>
  <c r="BC170" i="2"/>
  <c r="DP170" i="2"/>
  <c r="BD170" i="2"/>
  <c r="DE170" i="2"/>
  <c r="DF129" i="2"/>
  <c r="AT129" i="2"/>
  <c r="DG129" i="2"/>
  <c r="AU129" i="2"/>
  <c r="DH129" i="2"/>
  <c r="AV129" i="2"/>
  <c r="DI129" i="2"/>
  <c r="AW129" i="2"/>
  <c r="DJ129" i="2"/>
  <c r="AX129" i="2"/>
  <c r="DK129" i="2"/>
  <c r="AY129" i="2"/>
  <c r="DL129" i="2"/>
  <c r="AZ129" i="2"/>
  <c r="DM129" i="2"/>
  <c r="BA129" i="2"/>
  <c r="DN129" i="2"/>
  <c r="BB129" i="2"/>
  <c r="DO129" i="2"/>
  <c r="BC129" i="2"/>
  <c r="DP129" i="2"/>
  <c r="BD129" i="2"/>
  <c r="DE129" i="2"/>
  <c r="DF171" i="2"/>
  <c r="AT171" i="2"/>
  <c r="DG171" i="2"/>
  <c r="AU171" i="2"/>
  <c r="DH171" i="2"/>
  <c r="AV171" i="2"/>
  <c r="DI171" i="2"/>
  <c r="AW171" i="2"/>
  <c r="DJ171" i="2"/>
  <c r="AX171" i="2"/>
  <c r="DK171" i="2"/>
  <c r="AY171" i="2"/>
  <c r="DL171" i="2"/>
  <c r="AZ171" i="2"/>
  <c r="DM171" i="2"/>
  <c r="BA171" i="2"/>
  <c r="DN171" i="2"/>
  <c r="BB171" i="2"/>
  <c r="DO171" i="2"/>
  <c r="BC171" i="2"/>
  <c r="DP171" i="2"/>
  <c r="BD171" i="2"/>
  <c r="DE171" i="2"/>
  <c r="F171" i="2"/>
  <c r="F34" i="13"/>
  <c r="DS170" i="2"/>
  <c r="BF170" i="2"/>
  <c r="DT170" i="2"/>
  <c r="BG170" i="2"/>
  <c r="DU170" i="2"/>
  <c r="BH170" i="2"/>
  <c r="DV170" i="2"/>
  <c r="BI170" i="2"/>
  <c r="DW170" i="2"/>
  <c r="BJ170" i="2"/>
  <c r="DX170" i="2"/>
  <c r="BK170" i="2"/>
  <c r="DY170" i="2"/>
  <c r="BL170" i="2"/>
  <c r="DZ170" i="2"/>
  <c r="BM170" i="2"/>
  <c r="EA170" i="2"/>
  <c r="BN170" i="2"/>
  <c r="EB170" i="2"/>
  <c r="BO170" i="2"/>
  <c r="EC170" i="2"/>
  <c r="BP170" i="2"/>
  <c r="DR170" i="2"/>
  <c r="DS129" i="2"/>
  <c r="BF129" i="2"/>
  <c r="DT129" i="2"/>
  <c r="BG129" i="2"/>
  <c r="DU129" i="2"/>
  <c r="BH129" i="2"/>
  <c r="DV129" i="2"/>
  <c r="BI129" i="2"/>
  <c r="DW129" i="2"/>
  <c r="BJ129" i="2"/>
  <c r="DX129" i="2"/>
  <c r="BK129" i="2"/>
  <c r="DY129" i="2"/>
  <c r="BL129" i="2"/>
  <c r="DZ129" i="2"/>
  <c r="BM129" i="2"/>
  <c r="EA129" i="2"/>
  <c r="BN129" i="2"/>
  <c r="EB129" i="2"/>
  <c r="BO129" i="2"/>
  <c r="EC129" i="2"/>
  <c r="BP129" i="2"/>
  <c r="DR129" i="2"/>
  <c r="DS171" i="2"/>
  <c r="BF171" i="2"/>
  <c r="DT171" i="2"/>
  <c r="BG171" i="2"/>
  <c r="DU171" i="2"/>
  <c r="BH171" i="2"/>
  <c r="DV171" i="2"/>
  <c r="BI171" i="2"/>
  <c r="DW171" i="2"/>
  <c r="BJ171" i="2"/>
  <c r="DX171" i="2"/>
  <c r="BK171" i="2"/>
  <c r="DY171" i="2"/>
  <c r="BL171" i="2"/>
  <c r="DZ171" i="2"/>
  <c r="BM171" i="2"/>
  <c r="EA171" i="2"/>
  <c r="BN171" i="2"/>
  <c r="EB171" i="2"/>
  <c r="BO171" i="2"/>
  <c r="EC171" i="2"/>
  <c r="BP171" i="2"/>
  <c r="DR171" i="2"/>
  <c r="G171" i="2"/>
  <c r="G34" i="13"/>
  <c r="BR228" i="2"/>
  <c r="BS228" i="2"/>
  <c r="J228" i="2"/>
  <c r="BT228" i="2"/>
  <c r="K228" i="2"/>
  <c r="BU228" i="2"/>
  <c r="L228" i="2"/>
  <c r="BV228" i="2"/>
  <c r="M228" i="2"/>
  <c r="BW228" i="2"/>
  <c r="N228" i="2"/>
  <c r="BX228" i="2"/>
  <c r="O228" i="2"/>
  <c r="BY228" i="2"/>
  <c r="P228" i="2"/>
  <c r="BZ228" i="2"/>
  <c r="Q228" i="2"/>
  <c r="CA228" i="2"/>
  <c r="R228" i="2"/>
  <c r="CB228" i="2"/>
  <c r="S228" i="2"/>
  <c r="CC228" i="2"/>
  <c r="T228" i="2"/>
  <c r="BR217" i="2"/>
  <c r="BS217" i="2"/>
  <c r="J217" i="2"/>
  <c r="BT217" i="2"/>
  <c r="K217" i="2"/>
  <c r="BU217" i="2"/>
  <c r="L217" i="2"/>
  <c r="BV217" i="2"/>
  <c r="M217" i="2"/>
  <c r="BW217" i="2"/>
  <c r="N217" i="2"/>
  <c r="BX217" i="2"/>
  <c r="O217" i="2"/>
  <c r="BY217" i="2"/>
  <c r="P217" i="2"/>
  <c r="BZ217" i="2"/>
  <c r="Q217" i="2"/>
  <c r="CA217" i="2"/>
  <c r="R217" i="2"/>
  <c r="CB217" i="2"/>
  <c r="S217" i="2"/>
  <c r="CC217" i="2"/>
  <c r="T217" i="2"/>
  <c r="C228" i="2"/>
  <c r="C50" i="13"/>
  <c r="CF228" i="2"/>
  <c r="V228" i="2"/>
  <c r="CG228" i="2"/>
  <c r="W228" i="2"/>
  <c r="CH228" i="2"/>
  <c r="X228" i="2"/>
  <c r="CI228" i="2"/>
  <c r="Y228" i="2"/>
  <c r="CJ228" i="2"/>
  <c r="Z228" i="2"/>
  <c r="CK228" i="2"/>
  <c r="AA228" i="2"/>
  <c r="CL228" i="2"/>
  <c r="AB228" i="2"/>
  <c r="CM228" i="2"/>
  <c r="AC228" i="2"/>
  <c r="CN228" i="2"/>
  <c r="AD228" i="2"/>
  <c r="CO228" i="2"/>
  <c r="AE228" i="2"/>
  <c r="CP228" i="2"/>
  <c r="AF228" i="2"/>
  <c r="CE228" i="2"/>
  <c r="CF217" i="2"/>
  <c r="V217" i="2"/>
  <c r="CG217" i="2"/>
  <c r="W217" i="2"/>
  <c r="CH217" i="2"/>
  <c r="X217" i="2"/>
  <c r="CI217" i="2"/>
  <c r="Y217" i="2"/>
  <c r="CJ217" i="2"/>
  <c r="Z217" i="2"/>
  <c r="CK217" i="2"/>
  <c r="AA217" i="2"/>
  <c r="CL217" i="2"/>
  <c r="AB217" i="2"/>
  <c r="CM217" i="2"/>
  <c r="AC217" i="2"/>
  <c r="CN217" i="2"/>
  <c r="AD217" i="2"/>
  <c r="CO217" i="2"/>
  <c r="AE217" i="2"/>
  <c r="CP217" i="2"/>
  <c r="AF217" i="2"/>
  <c r="CE217" i="2"/>
  <c r="D228" i="2"/>
  <c r="D50" i="13"/>
  <c r="CS228" i="2"/>
  <c r="AH228" i="2"/>
  <c r="CT228" i="2"/>
  <c r="AI228" i="2"/>
  <c r="CU228" i="2"/>
  <c r="AJ228" i="2"/>
  <c r="CV228" i="2"/>
  <c r="AK228" i="2"/>
  <c r="CW228" i="2"/>
  <c r="AL228" i="2"/>
  <c r="CX228" i="2"/>
  <c r="AM228" i="2"/>
  <c r="CY228" i="2"/>
  <c r="AN228" i="2"/>
  <c r="CZ228" i="2"/>
  <c r="AO228" i="2"/>
  <c r="DA228" i="2"/>
  <c r="AP228" i="2"/>
  <c r="DB228" i="2"/>
  <c r="AQ228" i="2"/>
  <c r="DC228" i="2"/>
  <c r="AR228" i="2"/>
  <c r="CR228" i="2"/>
  <c r="CS217" i="2"/>
  <c r="AH217" i="2"/>
  <c r="CT217" i="2"/>
  <c r="AI217" i="2"/>
  <c r="CU217" i="2"/>
  <c r="AJ217" i="2"/>
  <c r="CV217" i="2"/>
  <c r="AK217" i="2"/>
  <c r="CW217" i="2"/>
  <c r="AL217" i="2"/>
  <c r="CX217" i="2"/>
  <c r="AM217" i="2"/>
  <c r="CY217" i="2"/>
  <c r="AN217" i="2"/>
  <c r="CZ217" i="2"/>
  <c r="AO217" i="2"/>
  <c r="DA217" i="2"/>
  <c r="AP217" i="2"/>
  <c r="DB217" i="2"/>
  <c r="AQ217" i="2"/>
  <c r="DC217" i="2"/>
  <c r="AR217" i="2"/>
  <c r="CR217" i="2"/>
  <c r="E228" i="2"/>
  <c r="E50" i="13"/>
  <c r="DF228" i="2"/>
  <c r="AT228" i="2"/>
  <c r="DG228" i="2"/>
  <c r="AU228" i="2"/>
  <c r="DH228" i="2"/>
  <c r="AV228" i="2"/>
  <c r="DI228" i="2"/>
  <c r="AW228" i="2"/>
  <c r="DJ228" i="2"/>
  <c r="AX228" i="2"/>
  <c r="DK228" i="2"/>
  <c r="AY228" i="2"/>
  <c r="DL228" i="2"/>
  <c r="AZ228" i="2"/>
  <c r="DM228" i="2"/>
  <c r="BA228" i="2"/>
  <c r="DN228" i="2"/>
  <c r="BB228" i="2"/>
  <c r="DO228" i="2"/>
  <c r="BC228" i="2"/>
  <c r="DP228" i="2"/>
  <c r="BD228" i="2"/>
  <c r="DE228" i="2"/>
  <c r="DF217" i="2"/>
  <c r="AT217" i="2"/>
  <c r="DG217" i="2"/>
  <c r="AU217" i="2"/>
  <c r="DH217" i="2"/>
  <c r="AV217" i="2"/>
  <c r="DI217" i="2"/>
  <c r="AW217" i="2"/>
  <c r="DJ217" i="2"/>
  <c r="AX217" i="2"/>
  <c r="DK217" i="2"/>
  <c r="AY217" i="2"/>
  <c r="DL217" i="2"/>
  <c r="AZ217" i="2"/>
  <c r="DM217" i="2"/>
  <c r="BA217" i="2"/>
  <c r="DN217" i="2"/>
  <c r="BB217" i="2"/>
  <c r="DO217" i="2"/>
  <c r="BC217" i="2"/>
  <c r="DP217" i="2"/>
  <c r="BD217" i="2"/>
  <c r="DE217" i="2"/>
  <c r="F228" i="2"/>
  <c r="F50" i="13"/>
  <c r="DS228" i="2"/>
  <c r="BF228" i="2"/>
  <c r="DT228" i="2"/>
  <c r="BG228" i="2"/>
  <c r="DU228" i="2"/>
  <c r="BH228" i="2"/>
  <c r="DV228" i="2"/>
  <c r="BI228" i="2"/>
  <c r="DW228" i="2"/>
  <c r="BJ228" i="2"/>
  <c r="DX228" i="2"/>
  <c r="BK228" i="2"/>
  <c r="DY228" i="2"/>
  <c r="BL228" i="2"/>
  <c r="DZ228" i="2"/>
  <c r="BM228" i="2"/>
  <c r="EA228" i="2"/>
  <c r="BN228" i="2"/>
  <c r="EB228" i="2"/>
  <c r="BO228" i="2"/>
  <c r="EC228" i="2"/>
  <c r="BP228" i="2"/>
  <c r="DR228" i="2"/>
  <c r="DS217" i="2"/>
  <c r="BF217" i="2"/>
  <c r="DT217" i="2"/>
  <c r="BG217" i="2"/>
  <c r="DU217" i="2"/>
  <c r="BH217" i="2"/>
  <c r="DV217" i="2"/>
  <c r="BI217" i="2"/>
  <c r="DW217" i="2"/>
  <c r="BJ217" i="2"/>
  <c r="DX217" i="2"/>
  <c r="BK217" i="2"/>
  <c r="DY217" i="2"/>
  <c r="BL217" i="2"/>
  <c r="DZ217" i="2"/>
  <c r="BM217" i="2"/>
  <c r="EA217" i="2"/>
  <c r="BN217" i="2"/>
  <c r="EB217" i="2"/>
  <c r="BO217" i="2"/>
  <c r="EC217" i="2"/>
  <c r="BP217" i="2"/>
  <c r="DR217" i="2"/>
  <c r="G228" i="2"/>
  <c r="G50" i="13"/>
  <c r="H50" i="13"/>
  <c r="BR47" i="2"/>
  <c r="BS47" i="2"/>
  <c r="J47" i="2"/>
  <c r="BT47" i="2"/>
  <c r="K47" i="2"/>
  <c r="BU47" i="2"/>
  <c r="L47" i="2"/>
  <c r="BV47" i="2"/>
  <c r="M47" i="2"/>
  <c r="BW47" i="2"/>
  <c r="N47" i="2"/>
  <c r="BX47" i="2"/>
  <c r="O47" i="2"/>
  <c r="BY47" i="2"/>
  <c r="P47" i="2"/>
  <c r="BZ47" i="2"/>
  <c r="Q47" i="2"/>
  <c r="CA47" i="2"/>
  <c r="R47" i="2"/>
  <c r="CB47" i="2"/>
  <c r="S47" i="2"/>
  <c r="CC47" i="2"/>
  <c r="T47" i="2"/>
  <c r="BR63" i="2"/>
  <c r="BS63" i="2"/>
  <c r="J63" i="2"/>
  <c r="BT63" i="2"/>
  <c r="K63" i="2"/>
  <c r="BU63" i="2"/>
  <c r="L63" i="2"/>
  <c r="BV63" i="2"/>
  <c r="M63" i="2"/>
  <c r="BW63" i="2"/>
  <c r="N63" i="2"/>
  <c r="BX63" i="2"/>
  <c r="O63" i="2"/>
  <c r="BY63" i="2"/>
  <c r="P63" i="2"/>
  <c r="BZ63" i="2"/>
  <c r="Q63" i="2"/>
  <c r="CA63" i="2"/>
  <c r="R63" i="2"/>
  <c r="CB63" i="2"/>
  <c r="S63" i="2"/>
  <c r="CC63" i="2"/>
  <c r="T63" i="2"/>
  <c r="C63" i="2"/>
  <c r="C20" i="13"/>
  <c r="CF47" i="2"/>
  <c r="V47" i="2"/>
  <c r="CG47" i="2"/>
  <c r="W47" i="2"/>
  <c r="CH47" i="2"/>
  <c r="X47" i="2"/>
  <c r="CI47" i="2"/>
  <c r="Y47" i="2"/>
  <c r="CJ47" i="2"/>
  <c r="Z47" i="2"/>
  <c r="CK47" i="2"/>
  <c r="AA47" i="2"/>
  <c r="CL47" i="2"/>
  <c r="AB47" i="2"/>
  <c r="CM47" i="2"/>
  <c r="AC47" i="2"/>
  <c r="CN47" i="2"/>
  <c r="AD47" i="2"/>
  <c r="CO47" i="2"/>
  <c r="AE47" i="2"/>
  <c r="CP47" i="2"/>
  <c r="AF47" i="2"/>
  <c r="CE47" i="2"/>
  <c r="CF63" i="2"/>
  <c r="V63" i="2"/>
  <c r="CG63" i="2"/>
  <c r="W63" i="2"/>
  <c r="CH63" i="2"/>
  <c r="X63" i="2"/>
  <c r="CI63" i="2"/>
  <c r="Y63" i="2"/>
  <c r="CJ63" i="2"/>
  <c r="Z63" i="2"/>
  <c r="CK63" i="2"/>
  <c r="AA63" i="2"/>
  <c r="CL63" i="2"/>
  <c r="AB63" i="2"/>
  <c r="CM63" i="2"/>
  <c r="AC63" i="2"/>
  <c r="CN63" i="2"/>
  <c r="AD63" i="2"/>
  <c r="CO63" i="2"/>
  <c r="AE63" i="2"/>
  <c r="CP63" i="2"/>
  <c r="AF63" i="2"/>
  <c r="CE63" i="2"/>
  <c r="D63" i="2"/>
  <c r="D20" i="13"/>
  <c r="CS47" i="2"/>
  <c r="AH47" i="2"/>
  <c r="CT47" i="2"/>
  <c r="AI47" i="2"/>
  <c r="CU47" i="2"/>
  <c r="AJ47" i="2"/>
  <c r="CV47" i="2"/>
  <c r="AK47" i="2"/>
  <c r="CW47" i="2"/>
  <c r="AL47" i="2"/>
  <c r="CX47" i="2"/>
  <c r="AM47" i="2"/>
  <c r="CY47" i="2"/>
  <c r="AN47" i="2"/>
  <c r="CZ47" i="2"/>
  <c r="AO47" i="2"/>
  <c r="DA47" i="2"/>
  <c r="AP47" i="2"/>
  <c r="DB47" i="2"/>
  <c r="AQ47" i="2"/>
  <c r="DC47" i="2"/>
  <c r="AR47" i="2"/>
  <c r="CR47" i="2"/>
  <c r="CS63" i="2"/>
  <c r="AH63" i="2"/>
  <c r="CT63" i="2"/>
  <c r="AI63" i="2"/>
  <c r="CU63" i="2"/>
  <c r="AJ63" i="2"/>
  <c r="CV63" i="2"/>
  <c r="AK63" i="2"/>
  <c r="CW63" i="2"/>
  <c r="AL63" i="2"/>
  <c r="CX63" i="2"/>
  <c r="AM63" i="2"/>
  <c r="CY63" i="2"/>
  <c r="AN63" i="2"/>
  <c r="CZ63" i="2"/>
  <c r="AO63" i="2"/>
  <c r="DA63" i="2"/>
  <c r="AP63" i="2"/>
  <c r="DB63" i="2"/>
  <c r="AQ63" i="2"/>
  <c r="DC63" i="2"/>
  <c r="AR63" i="2"/>
  <c r="CR63" i="2"/>
  <c r="E63" i="2"/>
  <c r="E20" i="13"/>
  <c r="DF47" i="2"/>
  <c r="AT47" i="2"/>
  <c r="DG47" i="2"/>
  <c r="AU47" i="2"/>
  <c r="DH47" i="2"/>
  <c r="AV47" i="2"/>
  <c r="DI47" i="2"/>
  <c r="AW47" i="2"/>
  <c r="DJ47" i="2"/>
  <c r="AX47" i="2"/>
  <c r="DK47" i="2"/>
  <c r="AY47" i="2"/>
  <c r="DL47" i="2"/>
  <c r="AZ47" i="2"/>
  <c r="DM47" i="2"/>
  <c r="BA47" i="2"/>
  <c r="DN47" i="2"/>
  <c r="BB47" i="2"/>
  <c r="DO47" i="2"/>
  <c r="BC47" i="2"/>
  <c r="DP47" i="2"/>
  <c r="BD47" i="2"/>
  <c r="DE47" i="2"/>
  <c r="DF63" i="2"/>
  <c r="AT63" i="2"/>
  <c r="DG63" i="2"/>
  <c r="AU63" i="2"/>
  <c r="DH63" i="2"/>
  <c r="AV63" i="2"/>
  <c r="DI63" i="2"/>
  <c r="AW63" i="2"/>
  <c r="DJ63" i="2"/>
  <c r="AX63" i="2"/>
  <c r="DK63" i="2"/>
  <c r="AY63" i="2"/>
  <c r="DL63" i="2"/>
  <c r="AZ63" i="2"/>
  <c r="DM63" i="2"/>
  <c r="BA63" i="2"/>
  <c r="DN63" i="2"/>
  <c r="BB63" i="2"/>
  <c r="DO63" i="2"/>
  <c r="BC63" i="2"/>
  <c r="DP63" i="2"/>
  <c r="BD63" i="2"/>
  <c r="DE63" i="2"/>
  <c r="F63" i="2"/>
  <c r="F20" i="13"/>
  <c r="DS47" i="2"/>
  <c r="BF47" i="2"/>
  <c r="DT47" i="2"/>
  <c r="BG47" i="2"/>
  <c r="DU47" i="2"/>
  <c r="BH47" i="2"/>
  <c r="DV47" i="2"/>
  <c r="BI47" i="2"/>
  <c r="DW47" i="2"/>
  <c r="BJ47" i="2"/>
  <c r="DX47" i="2"/>
  <c r="BK47" i="2"/>
  <c r="DY47" i="2"/>
  <c r="BL47" i="2"/>
  <c r="DZ47" i="2"/>
  <c r="BM47" i="2"/>
  <c r="EA47" i="2"/>
  <c r="BN47" i="2"/>
  <c r="EB47" i="2"/>
  <c r="BO47" i="2"/>
  <c r="EC47" i="2"/>
  <c r="BP47" i="2"/>
  <c r="DR47" i="2"/>
  <c r="DS63" i="2"/>
  <c r="BF63" i="2"/>
  <c r="DT63" i="2"/>
  <c r="BG63" i="2"/>
  <c r="DU63" i="2"/>
  <c r="BH63" i="2"/>
  <c r="DV63" i="2"/>
  <c r="BI63" i="2"/>
  <c r="DW63" i="2"/>
  <c r="BJ63" i="2"/>
  <c r="DX63" i="2"/>
  <c r="BK63" i="2"/>
  <c r="DY63" i="2"/>
  <c r="BL63" i="2"/>
  <c r="DZ63" i="2"/>
  <c r="BM63" i="2"/>
  <c r="EA63" i="2"/>
  <c r="BN63" i="2"/>
  <c r="EB63" i="2"/>
  <c r="BO63" i="2"/>
  <c r="EC63" i="2"/>
  <c r="BP63" i="2"/>
  <c r="DR63" i="2"/>
  <c r="G63" i="2"/>
  <c r="G20" i="13"/>
  <c r="H20" i="13"/>
  <c r="BR79" i="2"/>
  <c r="BS79" i="2"/>
  <c r="J79" i="2"/>
  <c r="BT79" i="2"/>
  <c r="K79" i="2"/>
  <c r="BU79" i="2"/>
  <c r="L79" i="2"/>
  <c r="BV79" i="2"/>
  <c r="M79" i="2"/>
  <c r="BW79" i="2"/>
  <c r="N79" i="2"/>
  <c r="BX79" i="2"/>
  <c r="O79" i="2"/>
  <c r="BY79" i="2"/>
  <c r="P79" i="2"/>
  <c r="BZ79" i="2"/>
  <c r="Q79" i="2"/>
  <c r="CA79" i="2"/>
  <c r="R79" i="2"/>
  <c r="CB79" i="2"/>
  <c r="S79" i="2"/>
  <c r="CC79" i="2"/>
  <c r="T79" i="2"/>
  <c r="BR75" i="2"/>
  <c r="BS75" i="2"/>
  <c r="J75" i="2"/>
  <c r="BT75" i="2"/>
  <c r="K75" i="2"/>
  <c r="BU75" i="2"/>
  <c r="L75" i="2"/>
  <c r="BV75" i="2"/>
  <c r="M75" i="2"/>
  <c r="BW75" i="2"/>
  <c r="N75" i="2"/>
  <c r="BX75" i="2"/>
  <c r="O75" i="2"/>
  <c r="BY75" i="2"/>
  <c r="P75" i="2"/>
  <c r="BZ75" i="2"/>
  <c r="Q75" i="2"/>
  <c r="CA75" i="2"/>
  <c r="R75" i="2"/>
  <c r="CB75" i="2"/>
  <c r="S75" i="2"/>
  <c r="CC75" i="2"/>
  <c r="T75" i="2"/>
  <c r="BR78" i="2"/>
  <c r="BS78" i="2"/>
  <c r="J78" i="2"/>
  <c r="BT78" i="2"/>
  <c r="K78" i="2"/>
  <c r="BU78" i="2"/>
  <c r="L78" i="2"/>
  <c r="BV78" i="2"/>
  <c r="M78" i="2"/>
  <c r="BW78" i="2"/>
  <c r="N78" i="2"/>
  <c r="BX78" i="2"/>
  <c r="O78" i="2"/>
  <c r="BY78" i="2"/>
  <c r="P78" i="2"/>
  <c r="BZ78" i="2"/>
  <c r="Q78" i="2"/>
  <c r="CA78" i="2"/>
  <c r="R78" i="2"/>
  <c r="CB78" i="2"/>
  <c r="S78" i="2"/>
  <c r="CC78" i="2"/>
  <c r="T78" i="2"/>
  <c r="C78" i="2"/>
  <c r="C22" i="13"/>
  <c r="CF79" i="2"/>
  <c r="V79" i="2"/>
  <c r="CG79" i="2"/>
  <c r="W79" i="2"/>
  <c r="CH79" i="2"/>
  <c r="X79" i="2"/>
  <c r="CI79" i="2"/>
  <c r="Y79" i="2"/>
  <c r="CJ79" i="2"/>
  <c r="Z79" i="2"/>
  <c r="CK79" i="2"/>
  <c r="AA79" i="2"/>
  <c r="CL79" i="2"/>
  <c r="AB79" i="2"/>
  <c r="CM79" i="2"/>
  <c r="AC79" i="2"/>
  <c r="CN79" i="2"/>
  <c r="AD79" i="2"/>
  <c r="CO79" i="2"/>
  <c r="AE79" i="2"/>
  <c r="CP79" i="2"/>
  <c r="AF79" i="2"/>
  <c r="CE79" i="2"/>
  <c r="CF75" i="2"/>
  <c r="V75" i="2"/>
  <c r="CG75" i="2"/>
  <c r="W75" i="2"/>
  <c r="CH75" i="2"/>
  <c r="X75" i="2"/>
  <c r="CI75" i="2"/>
  <c r="Y75" i="2"/>
  <c r="CJ75" i="2"/>
  <c r="Z75" i="2"/>
  <c r="CK75" i="2"/>
  <c r="AA75" i="2"/>
  <c r="CL75" i="2"/>
  <c r="AB75" i="2"/>
  <c r="CM75" i="2"/>
  <c r="AC75" i="2"/>
  <c r="CN75" i="2"/>
  <c r="AD75" i="2"/>
  <c r="CO75" i="2"/>
  <c r="AE75" i="2"/>
  <c r="CP75" i="2"/>
  <c r="AF75" i="2"/>
  <c r="CE75" i="2"/>
  <c r="CF78" i="2"/>
  <c r="V78" i="2"/>
  <c r="CG78" i="2"/>
  <c r="W78" i="2"/>
  <c r="CH78" i="2"/>
  <c r="X78" i="2"/>
  <c r="CI78" i="2"/>
  <c r="Y78" i="2"/>
  <c r="CJ78" i="2"/>
  <c r="Z78" i="2"/>
  <c r="CK78" i="2"/>
  <c r="AA78" i="2"/>
  <c r="CL78" i="2"/>
  <c r="AB78" i="2"/>
  <c r="CM78" i="2"/>
  <c r="AC78" i="2"/>
  <c r="CN78" i="2"/>
  <c r="AD78" i="2"/>
  <c r="CO78" i="2"/>
  <c r="AE78" i="2"/>
  <c r="CP78" i="2"/>
  <c r="AF78" i="2"/>
  <c r="CE78" i="2"/>
  <c r="D78" i="2"/>
  <c r="D22" i="13"/>
  <c r="CS79" i="2"/>
  <c r="AH79" i="2"/>
  <c r="CT79" i="2"/>
  <c r="AI79" i="2"/>
  <c r="CU79" i="2"/>
  <c r="AJ79" i="2"/>
  <c r="CV79" i="2"/>
  <c r="AK79" i="2"/>
  <c r="CW79" i="2"/>
  <c r="AL79" i="2"/>
  <c r="CX79" i="2"/>
  <c r="AM79" i="2"/>
  <c r="CY79" i="2"/>
  <c r="AN79" i="2"/>
  <c r="CZ79" i="2"/>
  <c r="AO79" i="2"/>
  <c r="DA79" i="2"/>
  <c r="AP79" i="2"/>
  <c r="DB79" i="2"/>
  <c r="AQ79" i="2"/>
  <c r="DC79" i="2"/>
  <c r="AR79" i="2"/>
  <c r="CR79" i="2"/>
  <c r="CS75" i="2"/>
  <c r="AH75" i="2"/>
  <c r="CT75" i="2"/>
  <c r="AI75" i="2"/>
  <c r="CU75" i="2"/>
  <c r="AJ75" i="2"/>
  <c r="CV75" i="2"/>
  <c r="AK75" i="2"/>
  <c r="CW75" i="2"/>
  <c r="AL75" i="2"/>
  <c r="CX75" i="2"/>
  <c r="AM75" i="2"/>
  <c r="CY75" i="2"/>
  <c r="AN75" i="2"/>
  <c r="CZ75" i="2"/>
  <c r="AO75" i="2"/>
  <c r="DA75" i="2"/>
  <c r="AP75" i="2"/>
  <c r="DB75" i="2"/>
  <c r="AQ75" i="2"/>
  <c r="DC75" i="2"/>
  <c r="AR75" i="2"/>
  <c r="CR75" i="2"/>
  <c r="CS78" i="2"/>
  <c r="AH78" i="2"/>
  <c r="CT78" i="2"/>
  <c r="AI78" i="2"/>
  <c r="CU78" i="2"/>
  <c r="AJ78" i="2"/>
  <c r="CV78" i="2"/>
  <c r="AK78" i="2"/>
  <c r="CW78" i="2"/>
  <c r="AL78" i="2"/>
  <c r="CX78" i="2"/>
  <c r="AM78" i="2"/>
  <c r="CY78" i="2"/>
  <c r="AN78" i="2"/>
  <c r="CZ78" i="2"/>
  <c r="AO78" i="2"/>
  <c r="DA78" i="2"/>
  <c r="AP78" i="2"/>
  <c r="DB78" i="2"/>
  <c r="AQ78" i="2"/>
  <c r="DC78" i="2"/>
  <c r="AR78" i="2"/>
  <c r="CR78" i="2"/>
  <c r="E78" i="2"/>
  <c r="E22" i="13"/>
  <c r="DF79" i="2"/>
  <c r="AT79" i="2"/>
  <c r="DG79" i="2"/>
  <c r="AU79" i="2"/>
  <c r="DH79" i="2"/>
  <c r="AV79" i="2"/>
  <c r="DI79" i="2"/>
  <c r="AW79" i="2"/>
  <c r="DJ79" i="2"/>
  <c r="AX79" i="2"/>
  <c r="DK79" i="2"/>
  <c r="AY79" i="2"/>
  <c r="DL79" i="2"/>
  <c r="AZ79" i="2"/>
  <c r="DM79" i="2"/>
  <c r="BA79" i="2"/>
  <c r="DN79" i="2"/>
  <c r="BB79" i="2"/>
  <c r="DO79" i="2"/>
  <c r="BC79" i="2"/>
  <c r="DP79" i="2"/>
  <c r="BD79" i="2"/>
  <c r="DE79" i="2"/>
  <c r="DF75" i="2"/>
  <c r="AT75" i="2"/>
  <c r="DG75" i="2"/>
  <c r="AU75" i="2"/>
  <c r="DH75" i="2"/>
  <c r="AV75" i="2"/>
  <c r="DI75" i="2"/>
  <c r="AW75" i="2"/>
  <c r="DJ75" i="2"/>
  <c r="AX75" i="2"/>
  <c r="DK75" i="2"/>
  <c r="AY75" i="2"/>
  <c r="DL75" i="2"/>
  <c r="AZ75" i="2"/>
  <c r="DM75" i="2"/>
  <c r="BA75" i="2"/>
  <c r="DN75" i="2"/>
  <c r="BB75" i="2"/>
  <c r="DO75" i="2"/>
  <c r="BC75" i="2"/>
  <c r="DP75" i="2"/>
  <c r="BD75" i="2"/>
  <c r="DE75" i="2"/>
  <c r="DF78" i="2"/>
  <c r="AT78" i="2"/>
  <c r="DG78" i="2"/>
  <c r="AU78" i="2"/>
  <c r="DH78" i="2"/>
  <c r="AV78" i="2"/>
  <c r="DI78" i="2"/>
  <c r="AW78" i="2"/>
  <c r="DJ78" i="2"/>
  <c r="AX78" i="2"/>
  <c r="DK78" i="2"/>
  <c r="AY78" i="2"/>
  <c r="DL78" i="2"/>
  <c r="AZ78" i="2"/>
  <c r="DM78" i="2"/>
  <c r="BA78" i="2"/>
  <c r="DN78" i="2"/>
  <c r="BB78" i="2"/>
  <c r="DO78" i="2"/>
  <c r="BC78" i="2"/>
  <c r="DP78" i="2"/>
  <c r="BD78" i="2"/>
  <c r="DE78" i="2"/>
  <c r="F78" i="2"/>
  <c r="F22" i="13"/>
  <c r="DS79" i="2"/>
  <c r="BF79" i="2"/>
  <c r="DT79" i="2"/>
  <c r="BG79" i="2"/>
  <c r="DU79" i="2"/>
  <c r="BH79" i="2"/>
  <c r="DV79" i="2"/>
  <c r="BI79" i="2"/>
  <c r="DW79" i="2"/>
  <c r="BJ79" i="2"/>
  <c r="DX79" i="2"/>
  <c r="BK79" i="2"/>
  <c r="DY79" i="2"/>
  <c r="BL79" i="2"/>
  <c r="DZ79" i="2"/>
  <c r="BM79" i="2"/>
  <c r="EA79" i="2"/>
  <c r="BN79" i="2"/>
  <c r="EB79" i="2"/>
  <c r="BO79" i="2"/>
  <c r="EC79" i="2"/>
  <c r="BP79" i="2"/>
  <c r="DR79" i="2"/>
  <c r="DS75" i="2"/>
  <c r="BF75" i="2"/>
  <c r="DT75" i="2"/>
  <c r="BG75" i="2"/>
  <c r="DU75" i="2"/>
  <c r="BH75" i="2"/>
  <c r="DV75" i="2"/>
  <c r="BI75" i="2"/>
  <c r="DW75" i="2"/>
  <c r="BJ75" i="2"/>
  <c r="DX75" i="2"/>
  <c r="BK75" i="2"/>
  <c r="DY75" i="2"/>
  <c r="BL75" i="2"/>
  <c r="DZ75" i="2"/>
  <c r="BM75" i="2"/>
  <c r="EA75" i="2"/>
  <c r="BN75" i="2"/>
  <c r="EB75" i="2"/>
  <c r="BO75" i="2"/>
  <c r="EC75" i="2"/>
  <c r="BP75" i="2"/>
  <c r="DR75" i="2"/>
  <c r="DS78" i="2"/>
  <c r="BF78" i="2"/>
  <c r="DT78" i="2"/>
  <c r="BG78" i="2"/>
  <c r="DU78" i="2"/>
  <c r="BH78" i="2"/>
  <c r="DV78" i="2"/>
  <c r="BI78" i="2"/>
  <c r="DW78" i="2"/>
  <c r="BJ78" i="2"/>
  <c r="DX78" i="2"/>
  <c r="BK78" i="2"/>
  <c r="DY78" i="2"/>
  <c r="BL78" i="2"/>
  <c r="DZ78" i="2"/>
  <c r="BM78" i="2"/>
  <c r="EA78" i="2"/>
  <c r="BN78" i="2"/>
  <c r="EB78" i="2"/>
  <c r="BO78" i="2"/>
  <c r="EC78" i="2"/>
  <c r="BP78" i="2"/>
  <c r="DR78" i="2"/>
  <c r="G78" i="2"/>
  <c r="G22" i="13"/>
  <c r="H22" i="13"/>
  <c r="BR143" i="2"/>
  <c r="BS143" i="2"/>
  <c r="J143" i="2"/>
  <c r="BT143" i="2"/>
  <c r="K143" i="2"/>
  <c r="BU143" i="2"/>
  <c r="L143" i="2"/>
  <c r="BV143" i="2"/>
  <c r="M143" i="2"/>
  <c r="BW143" i="2"/>
  <c r="N143" i="2"/>
  <c r="BX143" i="2"/>
  <c r="O143" i="2"/>
  <c r="BY143" i="2"/>
  <c r="P143" i="2"/>
  <c r="BZ143" i="2"/>
  <c r="Q143" i="2"/>
  <c r="CA143" i="2"/>
  <c r="R143" i="2"/>
  <c r="CB143" i="2"/>
  <c r="S143" i="2"/>
  <c r="CC143" i="2"/>
  <c r="T143" i="2"/>
  <c r="BR135" i="2"/>
  <c r="BS135" i="2"/>
  <c r="J135" i="2"/>
  <c r="BT135" i="2"/>
  <c r="K135" i="2"/>
  <c r="BU135" i="2"/>
  <c r="L135" i="2"/>
  <c r="BV135" i="2"/>
  <c r="M135" i="2"/>
  <c r="BW135" i="2"/>
  <c r="N135" i="2"/>
  <c r="BX135" i="2"/>
  <c r="O135" i="2"/>
  <c r="BY135" i="2"/>
  <c r="P135" i="2"/>
  <c r="BZ135" i="2"/>
  <c r="Q135" i="2"/>
  <c r="CA135" i="2"/>
  <c r="R135" i="2"/>
  <c r="CB135" i="2"/>
  <c r="S135" i="2"/>
  <c r="CC135" i="2"/>
  <c r="T135" i="2"/>
  <c r="BR144" i="2"/>
  <c r="BS144" i="2"/>
  <c r="J144" i="2"/>
  <c r="BT144" i="2"/>
  <c r="K144" i="2"/>
  <c r="BU144" i="2"/>
  <c r="L144" i="2"/>
  <c r="BV144" i="2"/>
  <c r="M144" i="2"/>
  <c r="BW144" i="2"/>
  <c r="N144" i="2"/>
  <c r="BX144" i="2"/>
  <c r="O144" i="2"/>
  <c r="BY144" i="2"/>
  <c r="P144" i="2"/>
  <c r="BZ144" i="2"/>
  <c r="Q144" i="2"/>
  <c r="CA144" i="2"/>
  <c r="R144" i="2"/>
  <c r="CB144" i="2"/>
  <c r="S144" i="2"/>
  <c r="CC144" i="2"/>
  <c r="T144" i="2"/>
  <c r="C144" i="2"/>
  <c r="C40" i="13"/>
  <c r="CF143" i="2"/>
  <c r="V143" i="2"/>
  <c r="CG143" i="2"/>
  <c r="W143" i="2"/>
  <c r="CH143" i="2"/>
  <c r="X143" i="2"/>
  <c r="CI143" i="2"/>
  <c r="Y143" i="2"/>
  <c r="CJ143" i="2"/>
  <c r="Z143" i="2"/>
  <c r="CK143" i="2"/>
  <c r="AA143" i="2"/>
  <c r="CL143" i="2"/>
  <c r="AB143" i="2"/>
  <c r="CM143" i="2"/>
  <c r="AC143" i="2"/>
  <c r="CN143" i="2"/>
  <c r="AD143" i="2"/>
  <c r="CO143" i="2"/>
  <c r="AE143" i="2"/>
  <c r="CP143" i="2"/>
  <c r="AF143" i="2"/>
  <c r="CE143" i="2"/>
  <c r="CF135" i="2"/>
  <c r="V135" i="2"/>
  <c r="CG135" i="2"/>
  <c r="W135" i="2"/>
  <c r="CH135" i="2"/>
  <c r="X135" i="2"/>
  <c r="CI135" i="2"/>
  <c r="Y135" i="2"/>
  <c r="CJ135" i="2"/>
  <c r="Z135" i="2"/>
  <c r="CK135" i="2"/>
  <c r="AA135" i="2"/>
  <c r="CL135" i="2"/>
  <c r="AB135" i="2"/>
  <c r="CM135" i="2"/>
  <c r="AC135" i="2"/>
  <c r="CN135" i="2"/>
  <c r="AD135" i="2"/>
  <c r="CO135" i="2"/>
  <c r="AE135" i="2"/>
  <c r="CP135" i="2"/>
  <c r="AF135" i="2"/>
  <c r="CE135" i="2"/>
  <c r="CF144" i="2"/>
  <c r="V144" i="2"/>
  <c r="CG144" i="2"/>
  <c r="W144" i="2"/>
  <c r="CH144" i="2"/>
  <c r="X144" i="2"/>
  <c r="CI144" i="2"/>
  <c r="Y144" i="2"/>
  <c r="CJ144" i="2"/>
  <c r="Z144" i="2"/>
  <c r="CK144" i="2"/>
  <c r="AA144" i="2"/>
  <c r="CL144" i="2"/>
  <c r="AB144" i="2"/>
  <c r="CM144" i="2"/>
  <c r="AC144" i="2"/>
  <c r="CN144" i="2"/>
  <c r="AD144" i="2"/>
  <c r="CO144" i="2"/>
  <c r="AE144" i="2"/>
  <c r="CP144" i="2"/>
  <c r="AF144" i="2"/>
  <c r="CE144" i="2"/>
  <c r="D144" i="2"/>
  <c r="D40" i="13"/>
  <c r="CS143" i="2"/>
  <c r="AH143" i="2"/>
  <c r="CT143" i="2"/>
  <c r="AI143" i="2"/>
  <c r="CU143" i="2"/>
  <c r="AJ143" i="2"/>
  <c r="CV143" i="2"/>
  <c r="AK143" i="2"/>
  <c r="CW143" i="2"/>
  <c r="AL143" i="2"/>
  <c r="CX143" i="2"/>
  <c r="AM143" i="2"/>
  <c r="CY143" i="2"/>
  <c r="AN143" i="2"/>
  <c r="CZ143" i="2"/>
  <c r="AO143" i="2"/>
  <c r="DA143" i="2"/>
  <c r="AP143" i="2"/>
  <c r="DB143" i="2"/>
  <c r="AQ143" i="2"/>
  <c r="DC143" i="2"/>
  <c r="AR143" i="2"/>
  <c r="CR143" i="2"/>
  <c r="CS135" i="2"/>
  <c r="AH135" i="2"/>
  <c r="CT135" i="2"/>
  <c r="AI135" i="2"/>
  <c r="CU135" i="2"/>
  <c r="AJ135" i="2"/>
  <c r="CV135" i="2"/>
  <c r="AK135" i="2"/>
  <c r="CW135" i="2"/>
  <c r="AL135" i="2"/>
  <c r="CX135" i="2"/>
  <c r="AM135" i="2"/>
  <c r="CY135" i="2"/>
  <c r="AN135" i="2"/>
  <c r="CZ135" i="2"/>
  <c r="AO135" i="2"/>
  <c r="DA135" i="2"/>
  <c r="AP135" i="2"/>
  <c r="DB135" i="2"/>
  <c r="AQ135" i="2"/>
  <c r="DC135" i="2"/>
  <c r="AR135" i="2"/>
  <c r="CR135" i="2"/>
  <c r="CS144" i="2"/>
  <c r="AH144" i="2"/>
  <c r="CT144" i="2"/>
  <c r="AI144" i="2"/>
  <c r="CU144" i="2"/>
  <c r="AJ144" i="2"/>
  <c r="CV144" i="2"/>
  <c r="AK144" i="2"/>
  <c r="CW144" i="2"/>
  <c r="AL144" i="2"/>
  <c r="CX144" i="2"/>
  <c r="AM144" i="2"/>
  <c r="CY144" i="2"/>
  <c r="AN144" i="2"/>
  <c r="CZ144" i="2"/>
  <c r="AO144" i="2"/>
  <c r="DA144" i="2"/>
  <c r="AP144" i="2"/>
  <c r="DB144" i="2"/>
  <c r="AQ144" i="2"/>
  <c r="DC144" i="2"/>
  <c r="AR144" i="2"/>
  <c r="CR144" i="2"/>
  <c r="E144" i="2"/>
  <c r="E40" i="13"/>
  <c r="DF143" i="2"/>
  <c r="AT143" i="2"/>
  <c r="DG143" i="2"/>
  <c r="AU143" i="2"/>
  <c r="DH143" i="2"/>
  <c r="AV143" i="2"/>
  <c r="DI143" i="2"/>
  <c r="AW143" i="2"/>
  <c r="DJ143" i="2"/>
  <c r="AX143" i="2"/>
  <c r="DK143" i="2"/>
  <c r="AY143" i="2"/>
  <c r="DL143" i="2"/>
  <c r="AZ143" i="2"/>
  <c r="DM143" i="2"/>
  <c r="BA143" i="2"/>
  <c r="DN143" i="2"/>
  <c r="BB143" i="2"/>
  <c r="DO143" i="2"/>
  <c r="BC143" i="2"/>
  <c r="DP143" i="2"/>
  <c r="BD143" i="2"/>
  <c r="DE143" i="2"/>
  <c r="DF135" i="2"/>
  <c r="AT135" i="2"/>
  <c r="DG135" i="2"/>
  <c r="AU135" i="2"/>
  <c r="DH135" i="2"/>
  <c r="AV135" i="2"/>
  <c r="DI135" i="2"/>
  <c r="AW135" i="2"/>
  <c r="DJ135" i="2"/>
  <c r="AX135" i="2"/>
  <c r="DK135" i="2"/>
  <c r="AY135" i="2"/>
  <c r="DL135" i="2"/>
  <c r="AZ135" i="2"/>
  <c r="DM135" i="2"/>
  <c r="BA135" i="2"/>
  <c r="DN135" i="2"/>
  <c r="BB135" i="2"/>
  <c r="DO135" i="2"/>
  <c r="BC135" i="2"/>
  <c r="DP135" i="2"/>
  <c r="BD135" i="2"/>
  <c r="DE135" i="2"/>
  <c r="DF144" i="2"/>
  <c r="AT144" i="2"/>
  <c r="DG144" i="2"/>
  <c r="AU144" i="2"/>
  <c r="DH144" i="2"/>
  <c r="AV144" i="2"/>
  <c r="DI144" i="2"/>
  <c r="AW144" i="2"/>
  <c r="DJ144" i="2"/>
  <c r="AX144" i="2"/>
  <c r="DK144" i="2"/>
  <c r="AY144" i="2"/>
  <c r="DL144" i="2"/>
  <c r="AZ144" i="2"/>
  <c r="DM144" i="2"/>
  <c r="BA144" i="2"/>
  <c r="DN144" i="2"/>
  <c r="BB144" i="2"/>
  <c r="DO144" i="2"/>
  <c r="BC144" i="2"/>
  <c r="DP144" i="2"/>
  <c r="BD144" i="2"/>
  <c r="DE144" i="2"/>
  <c r="F144" i="2"/>
  <c r="F40" i="13"/>
  <c r="DS143" i="2"/>
  <c r="BF143" i="2"/>
  <c r="DT143" i="2"/>
  <c r="BG143" i="2"/>
  <c r="DU143" i="2"/>
  <c r="BH143" i="2"/>
  <c r="DV143" i="2"/>
  <c r="BI143" i="2"/>
  <c r="DW143" i="2"/>
  <c r="BJ143" i="2"/>
  <c r="DX143" i="2"/>
  <c r="BK143" i="2"/>
  <c r="DY143" i="2"/>
  <c r="BL143" i="2"/>
  <c r="DZ143" i="2"/>
  <c r="BM143" i="2"/>
  <c r="EA143" i="2"/>
  <c r="BN143" i="2"/>
  <c r="EB143" i="2"/>
  <c r="BO143" i="2"/>
  <c r="EC143" i="2"/>
  <c r="BP143" i="2"/>
  <c r="DR143" i="2"/>
  <c r="DS135" i="2"/>
  <c r="BF135" i="2"/>
  <c r="DT135" i="2"/>
  <c r="BG135" i="2"/>
  <c r="DU135" i="2"/>
  <c r="BH135" i="2"/>
  <c r="DV135" i="2"/>
  <c r="BI135" i="2"/>
  <c r="DW135" i="2"/>
  <c r="BJ135" i="2"/>
  <c r="DX135" i="2"/>
  <c r="BK135" i="2"/>
  <c r="DY135" i="2"/>
  <c r="BL135" i="2"/>
  <c r="DZ135" i="2"/>
  <c r="BM135" i="2"/>
  <c r="EA135" i="2"/>
  <c r="BN135" i="2"/>
  <c r="EB135" i="2"/>
  <c r="BO135" i="2"/>
  <c r="EC135" i="2"/>
  <c r="BP135" i="2"/>
  <c r="DR135" i="2"/>
  <c r="DS144" i="2"/>
  <c r="BF144" i="2"/>
  <c r="DT144" i="2"/>
  <c r="BG144" i="2"/>
  <c r="DU144" i="2"/>
  <c r="BH144" i="2"/>
  <c r="DV144" i="2"/>
  <c r="BI144" i="2"/>
  <c r="DW144" i="2"/>
  <c r="BJ144" i="2"/>
  <c r="DX144" i="2"/>
  <c r="BK144" i="2"/>
  <c r="DY144" i="2"/>
  <c r="BL144" i="2"/>
  <c r="DZ144" i="2"/>
  <c r="BM144" i="2"/>
  <c r="EA144" i="2"/>
  <c r="BN144" i="2"/>
  <c r="EB144" i="2"/>
  <c r="BO144" i="2"/>
  <c r="EC144" i="2"/>
  <c r="BP144" i="2"/>
  <c r="DR144" i="2"/>
  <c r="G144" i="2"/>
  <c r="G40" i="13"/>
  <c r="H40" i="13"/>
  <c r="BR235" i="2"/>
  <c r="BS235" i="2"/>
  <c r="J235" i="2"/>
  <c r="BT235" i="2"/>
  <c r="K235" i="2"/>
  <c r="BU235" i="2"/>
  <c r="L235" i="2"/>
  <c r="BV235" i="2"/>
  <c r="M235" i="2"/>
  <c r="BW235" i="2"/>
  <c r="N235" i="2"/>
  <c r="BX235" i="2"/>
  <c r="O235" i="2"/>
  <c r="BY235" i="2"/>
  <c r="P235" i="2"/>
  <c r="BZ235" i="2"/>
  <c r="Q235" i="2"/>
  <c r="CA235" i="2"/>
  <c r="R235" i="2"/>
  <c r="CB235" i="2"/>
  <c r="S235" i="2"/>
  <c r="CC235" i="2"/>
  <c r="T235" i="2"/>
  <c r="C235" i="2"/>
  <c r="C51" i="13"/>
  <c r="CF235" i="2"/>
  <c r="V235" i="2"/>
  <c r="CG235" i="2"/>
  <c r="W235" i="2"/>
  <c r="CH235" i="2"/>
  <c r="X235" i="2"/>
  <c r="CI235" i="2"/>
  <c r="Y235" i="2"/>
  <c r="CJ235" i="2"/>
  <c r="Z235" i="2"/>
  <c r="CK235" i="2"/>
  <c r="AA235" i="2"/>
  <c r="CL235" i="2"/>
  <c r="AB235" i="2"/>
  <c r="CM235" i="2"/>
  <c r="AC235" i="2"/>
  <c r="CN235" i="2"/>
  <c r="AD235" i="2"/>
  <c r="CO235" i="2"/>
  <c r="AE235" i="2"/>
  <c r="CP235" i="2"/>
  <c r="AF235" i="2"/>
  <c r="CE235" i="2"/>
  <c r="D235" i="2"/>
  <c r="D51" i="13"/>
  <c r="CS235" i="2"/>
  <c r="AH235" i="2"/>
  <c r="CT235" i="2"/>
  <c r="AI235" i="2"/>
  <c r="CU235" i="2"/>
  <c r="AJ235" i="2"/>
  <c r="CV235" i="2"/>
  <c r="AK235" i="2"/>
  <c r="CW235" i="2"/>
  <c r="AL235" i="2"/>
  <c r="CX235" i="2"/>
  <c r="AM235" i="2"/>
  <c r="CY235" i="2"/>
  <c r="AN235" i="2"/>
  <c r="CZ235" i="2"/>
  <c r="AO235" i="2"/>
  <c r="DA235" i="2"/>
  <c r="AP235" i="2"/>
  <c r="DB235" i="2"/>
  <c r="AQ235" i="2"/>
  <c r="DC235" i="2"/>
  <c r="AR235" i="2"/>
  <c r="CR235" i="2"/>
  <c r="E235" i="2"/>
  <c r="E51" i="13"/>
  <c r="DF235" i="2"/>
  <c r="AT235" i="2"/>
  <c r="DG235" i="2"/>
  <c r="AU235" i="2"/>
  <c r="DH235" i="2"/>
  <c r="AV235" i="2"/>
  <c r="DI235" i="2"/>
  <c r="AW235" i="2"/>
  <c r="DJ235" i="2"/>
  <c r="AX235" i="2"/>
  <c r="DK235" i="2"/>
  <c r="AY235" i="2"/>
  <c r="DL235" i="2"/>
  <c r="AZ235" i="2"/>
  <c r="DM235" i="2"/>
  <c r="BA235" i="2"/>
  <c r="DN235" i="2"/>
  <c r="BB235" i="2"/>
  <c r="DO235" i="2"/>
  <c r="BC235" i="2"/>
  <c r="DP235" i="2"/>
  <c r="BD235" i="2"/>
  <c r="DE235" i="2"/>
  <c r="F235" i="2"/>
  <c r="F51" i="13"/>
  <c r="DS235" i="2"/>
  <c r="BF235" i="2"/>
  <c r="DT235" i="2"/>
  <c r="BG235" i="2"/>
  <c r="DU235" i="2"/>
  <c r="BH235" i="2"/>
  <c r="DV235" i="2"/>
  <c r="BI235" i="2"/>
  <c r="DW235" i="2"/>
  <c r="BJ235" i="2"/>
  <c r="DX235" i="2"/>
  <c r="BK235" i="2"/>
  <c r="DY235" i="2"/>
  <c r="BL235" i="2"/>
  <c r="DZ235" i="2"/>
  <c r="BM235" i="2"/>
  <c r="EA235" i="2"/>
  <c r="BN235" i="2"/>
  <c r="EB235" i="2"/>
  <c r="BO235" i="2"/>
  <c r="EC235" i="2"/>
  <c r="BP235" i="2"/>
  <c r="DR235" i="2"/>
  <c r="G235" i="2"/>
  <c r="G51" i="13"/>
  <c r="H51" i="13"/>
  <c r="BR322" i="2"/>
  <c r="BS322" i="2"/>
  <c r="J322" i="2"/>
  <c r="BT322" i="2"/>
  <c r="K322" i="2"/>
  <c r="BU322" i="2"/>
  <c r="L322" i="2"/>
  <c r="BV322" i="2"/>
  <c r="M322" i="2"/>
  <c r="BW322" i="2"/>
  <c r="N322" i="2"/>
  <c r="BX322" i="2"/>
  <c r="O322" i="2"/>
  <c r="BY322" i="2"/>
  <c r="P322" i="2"/>
  <c r="BZ322" i="2"/>
  <c r="Q322" i="2"/>
  <c r="CA322" i="2"/>
  <c r="R322" i="2"/>
  <c r="CB322" i="2"/>
  <c r="S322" i="2"/>
  <c r="CC322" i="2"/>
  <c r="T322" i="2"/>
  <c r="BR315" i="2"/>
  <c r="BS315" i="2"/>
  <c r="J315" i="2"/>
  <c r="BT315" i="2"/>
  <c r="K315" i="2"/>
  <c r="BU315" i="2"/>
  <c r="L315" i="2"/>
  <c r="BV315" i="2"/>
  <c r="M315" i="2"/>
  <c r="BW315" i="2"/>
  <c r="N315" i="2"/>
  <c r="BX315" i="2"/>
  <c r="O315" i="2"/>
  <c r="BY315" i="2"/>
  <c r="P315" i="2"/>
  <c r="BZ315" i="2"/>
  <c r="Q315" i="2"/>
  <c r="CA315" i="2"/>
  <c r="R315" i="2"/>
  <c r="CB315" i="2"/>
  <c r="S315" i="2"/>
  <c r="CC315" i="2"/>
  <c r="T315" i="2"/>
  <c r="C322" i="2"/>
  <c r="C52" i="13"/>
  <c r="CF322" i="2"/>
  <c r="V322" i="2"/>
  <c r="CG322" i="2"/>
  <c r="W322" i="2"/>
  <c r="CH322" i="2"/>
  <c r="X322" i="2"/>
  <c r="CI322" i="2"/>
  <c r="Y322" i="2"/>
  <c r="CJ322" i="2"/>
  <c r="Z322" i="2"/>
  <c r="CK322" i="2"/>
  <c r="AA322" i="2"/>
  <c r="CL322" i="2"/>
  <c r="AB322" i="2"/>
  <c r="CM322" i="2"/>
  <c r="AC322" i="2"/>
  <c r="CN322" i="2"/>
  <c r="AD322" i="2"/>
  <c r="CO322" i="2"/>
  <c r="AE322" i="2"/>
  <c r="CP322" i="2"/>
  <c r="AF322" i="2"/>
  <c r="CE322" i="2"/>
  <c r="CF315" i="2"/>
  <c r="V315" i="2"/>
  <c r="CG315" i="2"/>
  <c r="W315" i="2"/>
  <c r="CH315" i="2"/>
  <c r="X315" i="2"/>
  <c r="CI315" i="2"/>
  <c r="Y315" i="2"/>
  <c r="CJ315" i="2"/>
  <c r="Z315" i="2"/>
  <c r="CK315" i="2"/>
  <c r="AA315" i="2"/>
  <c r="CL315" i="2"/>
  <c r="AB315" i="2"/>
  <c r="CM315" i="2"/>
  <c r="AC315" i="2"/>
  <c r="CN315" i="2"/>
  <c r="AD315" i="2"/>
  <c r="CO315" i="2"/>
  <c r="AE315" i="2"/>
  <c r="CP315" i="2"/>
  <c r="AF315" i="2"/>
  <c r="CE315" i="2"/>
  <c r="D322" i="2"/>
  <c r="D52" i="13"/>
  <c r="CS322" i="2"/>
  <c r="AH322" i="2"/>
  <c r="CT322" i="2"/>
  <c r="AI322" i="2"/>
  <c r="CU322" i="2"/>
  <c r="AJ322" i="2"/>
  <c r="CV322" i="2"/>
  <c r="AK322" i="2"/>
  <c r="CW322" i="2"/>
  <c r="AL322" i="2"/>
  <c r="CX322" i="2"/>
  <c r="AM322" i="2"/>
  <c r="CY322" i="2"/>
  <c r="AN322" i="2"/>
  <c r="CZ322" i="2"/>
  <c r="AO322" i="2"/>
  <c r="DA322" i="2"/>
  <c r="AP322" i="2"/>
  <c r="DB322" i="2"/>
  <c r="AQ322" i="2"/>
  <c r="DC322" i="2"/>
  <c r="AR322" i="2"/>
  <c r="CR322" i="2"/>
  <c r="CS315" i="2"/>
  <c r="AH315" i="2"/>
  <c r="CT315" i="2"/>
  <c r="AI315" i="2"/>
  <c r="CU315" i="2"/>
  <c r="AJ315" i="2"/>
  <c r="CV315" i="2"/>
  <c r="AK315" i="2"/>
  <c r="CW315" i="2"/>
  <c r="AL315" i="2"/>
  <c r="CX315" i="2"/>
  <c r="AM315" i="2"/>
  <c r="CY315" i="2"/>
  <c r="AN315" i="2"/>
  <c r="CZ315" i="2"/>
  <c r="AO315" i="2"/>
  <c r="DA315" i="2"/>
  <c r="AP315" i="2"/>
  <c r="DB315" i="2"/>
  <c r="AQ315" i="2"/>
  <c r="DC315" i="2"/>
  <c r="AR315" i="2"/>
  <c r="CR315" i="2"/>
  <c r="E322" i="2"/>
  <c r="E52" i="13"/>
  <c r="DF322" i="2"/>
  <c r="AT322" i="2"/>
  <c r="DG322" i="2"/>
  <c r="AU322" i="2"/>
  <c r="DH322" i="2"/>
  <c r="AV322" i="2"/>
  <c r="DI322" i="2"/>
  <c r="AW322" i="2"/>
  <c r="DJ322" i="2"/>
  <c r="AX322" i="2"/>
  <c r="DK322" i="2"/>
  <c r="AY322" i="2"/>
  <c r="DL322" i="2"/>
  <c r="AZ322" i="2"/>
  <c r="DM322" i="2"/>
  <c r="BA322" i="2"/>
  <c r="DN322" i="2"/>
  <c r="BB322" i="2"/>
  <c r="DO322" i="2"/>
  <c r="BC322" i="2"/>
  <c r="DP322" i="2"/>
  <c r="BD322" i="2"/>
  <c r="DE322" i="2"/>
  <c r="DF315" i="2"/>
  <c r="AT315" i="2"/>
  <c r="DG315" i="2"/>
  <c r="AU315" i="2"/>
  <c r="DH315" i="2"/>
  <c r="AV315" i="2"/>
  <c r="DI315" i="2"/>
  <c r="AW315" i="2"/>
  <c r="DJ315" i="2"/>
  <c r="AX315" i="2"/>
  <c r="DK315" i="2"/>
  <c r="AY315" i="2"/>
  <c r="DL315" i="2"/>
  <c r="AZ315" i="2"/>
  <c r="DM315" i="2"/>
  <c r="BA315" i="2"/>
  <c r="DN315" i="2"/>
  <c r="BB315" i="2"/>
  <c r="DO315" i="2"/>
  <c r="BC315" i="2"/>
  <c r="DP315" i="2"/>
  <c r="BD315" i="2"/>
  <c r="DE315" i="2"/>
  <c r="F322" i="2"/>
  <c r="F52" i="13"/>
  <c r="DS322" i="2"/>
  <c r="BF322" i="2"/>
  <c r="DT322" i="2"/>
  <c r="BG322" i="2"/>
  <c r="DU322" i="2"/>
  <c r="BH322" i="2"/>
  <c r="DV322" i="2"/>
  <c r="BI322" i="2"/>
  <c r="DW322" i="2"/>
  <c r="BJ322" i="2"/>
  <c r="DX322" i="2"/>
  <c r="BK322" i="2"/>
  <c r="DY322" i="2"/>
  <c r="BL322" i="2"/>
  <c r="DZ322" i="2"/>
  <c r="BM322" i="2"/>
  <c r="EA322" i="2"/>
  <c r="BN322" i="2"/>
  <c r="EB322" i="2"/>
  <c r="BO322" i="2"/>
  <c r="EC322" i="2"/>
  <c r="BP322" i="2"/>
  <c r="DR322" i="2"/>
  <c r="DS315" i="2"/>
  <c r="BF315" i="2"/>
  <c r="DT315" i="2"/>
  <c r="BG315" i="2"/>
  <c r="DU315" i="2"/>
  <c r="BH315" i="2"/>
  <c r="DV315" i="2"/>
  <c r="BI315" i="2"/>
  <c r="DW315" i="2"/>
  <c r="BJ315" i="2"/>
  <c r="DX315" i="2"/>
  <c r="BK315" i="2"/>
  <c r="DY315" i="2"/>
  <c r="BL315" i="2"/>
  <c r="DZ315" i="2"/>
  <c r="BM315" i="2"/>
  <c r="EA315" i="2"/>
  <c r="BN315" i="2"/>
  <c r="EB315" i="2"/>
  <c r="BO315" i="2"/>
  <c r="EC315" i="2"/>
  <c r="BP315" i="2"/>
  <c r="DR315" i="2"/>
  <c r="G322" i="2"/>
  <c r="G52" i="13"/>
  <c r="H52" i="13"/>
  <c r="BR192" i="2"/>
  <c r="BS192" i="2"/>
  <c r="J192" i="2"/>
  <c r="BT192" i="2"/>
  <c r="K192" i="2"/>
  <c r="BU192" i="2"/>
  <c r="L192" i="2"/>
  <c r="BV192" i="2"/>
  <c r="M192" i="2"/>
  <c r="BW192" i="2"/>
  <c r="N192" i="2"/>
  <c r="BX192" i="2"/>
  <c r="O192" i="2"/>
  <c r="BY192" i="2"/>
  <c r="P192" i="2"/>
  <c r="BZ192" i="2"/>
  <c r="Q192" i="2"/>
  <c r="CA192" i="2"/>
  <c r="R192" i="2"/>
  <c r="CB192" i="2"/>
  <c r="S192" i="2"/>
  <c r="CC192" i="2"/>
  <c r="T192" i="2"/>
  <c r="C192" i="2"/>
  <c r="C53" i="13"/>
  <c r="CF192" i="2"/>
  <c r="V192" i="2"/>
  <c r="CG192" i="2"/>
  <c r="W192" i="2"/>
  <c r="CH192" i="2"/>
  <c r="X192" i="2"/>
  <c r="CI192" i="2"/>
  <c r="Y192" i="2"/>
  <c r="CJ192" i="2"/>
  <c r="Z192" i="2"/>
  <c r="CK192" i="2"/>
  <c r="AA192" i="2"/>
  <c r="CL192" i="2"/>
  <c r="AB192" i="2"/>
  <c r="CM192" i="2"/>
  <c r="AC192" i="2"/>
  <c r="CN192" i="2"/>
  <c r="AD192" i="2"/>
  <c r="CO192" i="2"/>
  <c r="AE192" i="2"/>
  <c r="CP192" i="2"/>
  <c r="AF192" i="2"/>
  <c r="CE192" i="2"/>
  <c r="D192" i="2"/>
  <c r="D53" i="13"/>
  <c r="CS192" i="2"/>
  <c r="AH192" i="2"/>
  <c r="CT192" i="2"/>
  <c r="AI192" i="2"/>
  <c r="CU192" i="2"/>
  <c r="AJ192" i="2"/>
  <c r="CV192" i="2"/>
  <c r="AK192" i="2"/>
  <c r="CW192" i="2"/>
  <c r="AL192" i="2"/>
  <c r="CX192" i="2"/>
  <c r="AM192" i="2"/>
  <c r="CY192" i="2"/>
  <c r="AN192" i="2"/>
  <c r="CZ192" i="2"/>
  <c r="AO192" i="2"/>
  <c r="DA192" i="2"/>
  <c r="AP192" i="2"/>
  <c r="DB192" i="2"/>
  <c r="AQ192" i="2"/>
  <c r="DC192" i="2"/>
  <c r="AR192" i="2"/>
  <c r="CR192" i="2"/>
  <c r="E192" i="2"/>
  <c r="E53" i="13"/>
  <c r="DF192" i="2"/>
  <c r="AT192" i="2"/>
  <c r="DG192" i="2"/>
  <c r="AU192" i="2"/>
  <c r="DH192" i="2"/>
  <c r="AV192" i="2"/>
  <c r="DI192" i="2"/>
  <c r="AW192" i="2"/>
  <c r="DJ192" i="2"/>
  <c r="AX192" i="2"/>
  <c r="DK192" i="2"/>
  <c r="AY192" i="2"/>
  <c r="DL192" i="2"/>
  <c r="AZ192" i="2"/>
  <c r="DM192" i="2"/>
  <c r="BA192" i="2"/>
  <c r="DN192" i="2"/>
  <c r="BB192" i="2"/>
  <c r="DO192" i="2"/>
  <c r="BC192" i="2"/>
  <c r="DP192" i="2"/>
  <c r="BD192" i="2"/>
  <c r="DE192" i="2"/>
  <c r="F192" i="2"/>
  <c r="F53" i="13"/>
  <c r="DS192" i="2"/>
  <c r="BF192" i="2"/>
  <c r="DT192" i="2"/>
  <c r="BG192" i="2"/>
  <c r="DU192" i="2"/>
  <c r="BH192" i="2"/>
  <c r="DV192" i="2"/>
  <c r="BI192" i="2"/>
  <c r="DW192" i="2"/>
  <c r="BJ192" i="2"/>
  <c r="DX192" i="2"/>
  <c r="BK192" i="2"/>
  <c r="DY192" i="2"/>
  <c r="BL192" i="2"/>
  <c r="DZ192" i="2"/>
  <c r="BM192" i="2"/>
  <c r="EA192" i="2"/>
  <c r="BN192" i="2"/>
  <c r="EB192" i="2"/>
  <c r="BO192" i="2"/>
  <c r="EC192" i="2"/>
  <c r="BP192" i="2"/>
  <c r="DR192" i="2"/>
  <c r="G192" i="2"/>
  <c r="G53" i="13"/>
  <c r="H53" i="13"/>
  <c r="BR268" i="2"/>
  <c r="BS268" i="2"/>
  <c r="J268" i="2"/>
  <c r="BT268" i="2"/>
  <c r="K268" i="2"/>
  <c r="BU268" i="2"/>
  <c r="L268" i="2"/>
  <c r="BV268" i="2"/>
  <c r="M268" i="2"/>
  <c r="BW268" i="2"/>
  <c r="N268" i="2"/>
  <c r="BX268" i="2"/>
  <c r="O268" i="2"/>
  <c r="BY268" i="2"/>
  <c r="P268" i="2"/>
  <c r="BZ268" i="2"/>
  <c r="Q268" i="2"/>
  <c r="CA268" i="2"/>
  <c r="R268" i="2"/>
  <c r="CB268" i="2"/>
  <c r="S268" i="2"/>
  <c r="CC268" i="2"/>
  <c r="T268" i="2"/>
  <c r="BR259" i="2"/>
  <c r="BS259" i="2"/>
  <c r="J259" i="2"/>
  <c r="BT259" i="2"/>
  <c r="K259" i="2"/>
  <c r="BU259" i="2"/>
  <c r="L259" i="2"/>
  <c r="BV259" i="2"/>
  <c r="M259" i="2"/>
  <c r="BW259" i="2"/>
  <c r="N259" i="2"/>
  <c r="BX259" i="2"/>
  <c r="O259" i="2"/>
  <c r="BY259" i="2"/>
  <c r="P259" i="2"/>
  <c r="BZ259" i="2"/>
  <c r="Q259" i="2"/>
  <c r="CA259" i="2"/>
  <c r="R259" i="2"/>
  <c r="CB259" i="2"/>
  <c r="S259" i="2"/>
  <c r="CC259" i="2"/>
  <c r="T259" i="2"/>
  <c r="C268" i="2"/>
  <c r="C54" i="13"/>
  <c r="CF268" i="2"/>
  <c r="V268" i="2"/>
  <c r="CG268" i="2"/>
  <c r="W268" i="2"/>
  <c r="CH268" i="2"/>
  <c r="X268" i="2"/>
  <c r="CI268" i="2"/>
  <c r="Y268" i="2"/>
  <c r="CJ268" i="2"/>
  <c r="Z268" i="2"/>
  <c r="CK268" i="2"/>
  <c r="AA268" i="2"/>
  <c r="CL268" i="2"/>
  <c r="AB268" i="2"/>
  <c r="CM268" i="2"/>
  <c r="AC268" i="2"/>
  <c r="CN268" i="2"/>
  <c r="AD268" i="2"/>
  <c r="CO268" i="2"/>
  <c r="AE268" i="2"/>
  <c r="CP268" i="2"/>
  <c r="AF268" i="2"/>
  <c r="CE268" i="2"/>
  <c r="CF259" i="2"/>
  <c r="V259" i="2"/>
  <c r="CG259" i="2"/>
  <c r="W259" i="2"/>
  <c r="CH259" i="2"/>
  <c r="X259" i="2"/>
  <c r="CI259" i="2"/>
  <c r="Y259" i="2"/>
  <c r="CJ259" i="2"/>
  <c r="Z259" i="2"/>
  <c r="CK259" i="2"/>
  <c r="AA259" i="2"/>
  <c r="CL259" i="2"/>
  <c r="AB259" i="2"/>
  <c r="CM259" i="2"/>
  <c r="AC259" i="2"/>
  <c r="CN259" i="2"/>
  <c r="AD259" i="2"/>
  <c r="CO259" i="2"/>
  <c r="AE259" i="2"/>
  <c r="CP259" i="2"/>
  <c r="AF259" i="2"/>
  <c r="CE259" i="2"/>
  <c r="D268" i="2"/>
  <c r="D54" i="13"/>
  <c r="CS268" i="2"/>
  <c r="AH268" i="2"/>
  <c r="CT268" i="2"/>
  <c r="AI268" i="2"/>
  <c r="CU268" i="2"/>
  <c r="AJ268" i="2"/>
  <c r="CV268" i="2"/>
  <c r="AK268" i="2"/>
  <c r="CW268" i="2"/>
  <c r="AL268" i="2"/>
  <c r="CX268" i="2"/>
  <c r="AM268" i="2"/>
  <c r="CY268" i="2"/>
  <c r="AN268" i="2"/>
  <c r="CZ268" i="2"/>
  <c r="AO268" i="2"/>
  <c r="DA268" i="2"/>
  <c r="AP268" i="2"/>
  <c r="DB268" i="2"/>
  <c r="AQ268" i="2"/>
  <c r="DC268" i="2"/>
  <c r="AR268" i="2"/>
  <c r="CR268" i="2"/>
  <c r="CS259" i="2"/>
  <c r="AH259" i="2"/>
  <c r="CT259" i="2"/>
  <c r="AI259" i="2"/>
  <c r="CU259" i="2"/>
  <c r="AJ259" i="2"/>
  <c r="CV259" i="2"/>
  <c r="AK259" i="2"/>
  <c r="CW259" i="2"/>
  <c r="AL259" i="2"/>
  <c r="CX259" i="2"/>
  <c r="AM259" i="2"/>
  <c r="CY259" i="2"/>
  <c r="AN259" i="2"/>
  <c r="CZ259" i="2"/>
  <c r="AO259" i="2"/>
  <c r="DA259" i="2"/>
  <c r="AP259" i="2"/>
  <c r="DB259" i="2"/>
  <c r="AQ259" i="2"/>
  <c r="DC259" i="2"/>
  <c r="AR259" i="2"/>
  <c r="CR259" i="2"/>
  <c r="E268" i="2"/>
  <c r="E54" i="13"/>
  <c r="DF268" i="2"/>
  <c r="AT268" i="2"/>
  <c r="DG268" i="2"/>
  <c r="AU268" i="2"/>
  <c r="DH268" i="2"/>
  <c r="AV268" i="2"/>
  <c r="DI268" i="2"/>
  <c r="AW268" i="2"/>
  <c r="DJ268" i="2"/>
  <c r="AX268" i="2"/>
  <c r="DK268" i="2"/>
  <c r="AY268" i="2"/>
  <c r="DL268" i="2"/>
  <c r="AZ268" i="2"/>
  <c r="DM268" i="2"/>
  <c r="BA268" i="2"/>
  <c r="DN268" i="2"/>
  <c r="BB268" i="2"/>
  <c r="DO268" i="2"/>
  <c r="BC268" i="2"/>
  <c r="DP268" i="2"/>
  <c r="BD268" i="2"/>
  <c r="DE268" i="2"/>
  <c r="DF259" i="2"/>
  <c r="AT259" i="2"/>
  <c r="DG259" i="2"/>
  <c r="AU259" i="2"/>
  <c r="DH259" i="2"/>
  <c r="AV259" i="2"/>
  <c r="DI259" i="2"/>
  <c r="AW259" i="2"/>
  <c r="DJ259" i="2"/>
  <c r="AX259" i="2"/>
  <c r="DK259" i="2"/>
  <c r="AY259" i="2"/>
  <c r="DL259" i="2"/>
  <c r="AZ259" i="2"/>
  <c r="DM259" i="2"/>
  <c r="BA259" i="2"/>
  <c r="DN259" i="2"/>
  <c r="BB259" i="2"/>
  <c r="DO259" i="2"/>
  <c r="BC259" i="2"/>
  <c r="DP259" i="2"/>
  <c r="BD259" i="2"/>
  <c r="DE259" i="2"/>
  <c r="F268" i="2"/>
  <c r="F54" i="13"/>
  <c r="DS268" i="2"/>
  <c r="BF268" i="2"/>
  <c r="DT268" i="2"/>
  <c r="BG268" i="2"/>
  <c r="DU268" i="2"/>
  <c r="BH268" i="2"/>
  <c r="DV268" i="2"/>
  <c r="BI268" i="2"/>
  <c r="DW268" i="2"/>
  <c r="BJ268" i="2"/>
  <c r="DX268" i="2"/>
  <c r="BK268" i="2"/>
  <c r="DY268" i="2"/>
  <c r="BL268" i="2"/>
  <c r="DZ268" i="2"/>
  <c r="BM268" i="2"/>
  <c r="EA268" i="2"/>
  <c r="BN268" i="2"/>
  <c r="EB268" i="2"/>
  <c r="BO268" i="2"/>
  <c r="EC268" i="2"/>
  <c r="BP268" i="2"/>
  <c r="DR268" i="2"/>
  <c r="DS259" i="2"/>
  <c r="BF259" i="2"/>
  <c r="DT259" i="2"/>
  <c r="BG259" i="2"/>
  <c r="DU259" i="2"/>
  <c r="BH259" i="2"/>
  <c r="DV259" i="2"/>
  <c r="BI259" i="2"/>
  <c r="DW259" i="2"/>
  <c r="BJ259" i="2"/>
  <c r="DX259" i="2"/>
  <c r="BK259" i="2"/>
  <c r="DY259" i="2"/>
  <c r="BL259" i="2"/>
  <c r="DZ259" i="2"/>
  <c r="BM259" i="2"/>
  <c r="EA259" i="2"/>
  <c r="BN259" i="2"/>
  <c r="EB259" i="2"/>
  <c r="BO259" i="2"/>
  <c r="EC259" i="2"/>
  <c r="BP259" i="2"/>
  <c r="DR259" i="2"/>
  <c r="G268" i="2"/>
  <c r="G54" i="13"/>
  <c r="H54" i="13"/>
  <c r="BR281" i="2"/>
  <c r="BS281" i="2"/>
  <c r="J281" i="2"/>
  <c r="BT281" i="2"/>
  <c r="K281" i="2"/>
  <c r="BU281" i="2"/>
  <c r="L281" i="2"/>
  <c r="BV281" i="2"/>
  <c r="M281" i="2"/>
  <c r="BW281" i="2"/>
  <c r="N281" i="2"/>
  <c r="BX281" i="2"/>
  <c r="O281" i="2"/>
  <c r="BY281" i="2"/>
  <c r="P281" i="2"/>
  <c r="BZ281" i="2"/>
  <c r="Q281" i="2"/>
  <c r="CA281" i="2"/>
  <c r="R281" i="2"/>
  <c r="CB281" i="2"/>
  <c r="S281" i="2"/>
  <c r="CC281" i="2"/>
  <c r="T281" i="2"/>
  <c r="BR272" i="2"/>
  <c r="BS272" i="2"/>
  <c r="J272" i="2"/>
  <c r="BT272" i="2"/>
  <c r="K272" i="2"/>
  <c r="BU272" i="2"/>
  <c r="L272" i="2"/>
  <c r="BV272" i="2"/>
  <c r="M272" i="2"/>
  <c r="BW272" i="2"/>
  <c r="N272" i="2"/>
  <c r="BX272" i="2"/>
  <c r="O272" i="2"/>
  <c r="BY272" i="2"/>
  <c r="P272" i="2"/>
  <c r="BZ272" i="2"/>
  <c r="Q272" i="2"/>
  <c r="CA272" i="2"/>
  <c r="R272" i="2"/>
  <c r="CB272" i="2"/>
  <c r="S272" i="2"/>
  <c r="CC272" i="2"/>
  <c r="T272" i="2"/>
  <c r="C281" i="2"/>
  <c r="C55" i="13"/>
  <c r="CF281" i="2"/>
  <c r="V281" i="2"/>
  <c r="CG281" i="2"/>
  <c r="W281" i="2"/>
  <c r="CH281" i="2"/>
  <c r="X281" i="2"/>
  <c r="CI281" i="2"/>
  <c r="Y281" i="2"/>
  <c r="CJ281" i="2"/>
  <c r="Z281" i="2"/>
  <c r="CK281" i="2"/>
  <c r="AA281" i="2"/>
  <c r="CL281" i="2"/>
  <c r="AB281" i="2"/>
  <c r="CM281" i="2"/>
  <c r="AC281" i="2"/>
  <c r="CN281" i="2"/>
  <c r="AD281" i="2"/>
  <c r="CO281" i="2"/>
  <c r="AE281" i="2"/>
  <c r="CP281" i="2"/>
  <c r="AF281" i="2"/>
  <c r="CE281" i="2"/>
  <c r="CF272" i="2"/>
  <c r="V272" i="2"/>
  <c r="CG272" i="2"/>
  <c r="W272" i="2"/>
  <c r="CH272" i="2"/>
  <c r="X272" i="2"/>
  <c r="CI272" i="2"/>
  <c r="Y272" i="2"/>
  <c r="CJ272" i="2"/>
  <c r="Z272" i="2"/>
  <c r="CK272" i="2"/>
  <c r="AA272" i="2"/>
  <c r="CL272" i="2"/>
  <c r="AB272" i="2"/>
  <c r="CM272" i="2"/>
  <c r="AC272" i="2"/>
  <c r="CN272" i="2"/>
  <c r="AD272" i="2"/>
  <c r="CO272" i="2"/>
  <c r="AE272" i="2"/>
  <c r="CP272" i="2"/>
  <c r="AF272" i="2"/>
  <c r="CE272" i="2"/>
  <c r="D281" i="2"/>
  <c r="D55" i="13"/>
  <c r="CS281" i="2"/>
  <c r="AH281" i="2"/>
  <c r="CT281" i="2"/>
  <c r="AI281" i="2"/>
  <c r="CU281" i="2"/>
  <c r="AJ281" i="2"/>
  <c r="CV281" i="2"/>
  <c r="AK281" i="2"/>
  <c r="CW281" i="2"/>
  <c r="AL281" i="2"/>
  <c r="CX281" i="2"/>
  <c r="AM281" i="2"/>
  <c r="CY281" i="2"/>
  <c r="AN281" i="2"/>
  <c r="CZ281" i="2"/>
  <c r="AO281" i="2"/>
  <c r="DA281" i="2"/>
  <c r="AP281" i="2"/>
  <c r="DB281" i="2"/>
  <c r="AQ281" i="2"/>
  <c r="DC281" i="2"/>
  <c r="AR281" i="2"/>
  <c r="CR281" i="2"/>
  <c r="CS272" i="2"/>
  <c r="AH272" i="2"/>
  <c r="CT272" i="2"/>
  <c r="AI272" i="2"/>
  <c r="CU272" i="2"/>
  <c r="AJ272" i="2"/>
  <c r="CV272" i="2"/>
  <c r="AK272" i="2"/>
  <c r="CW272" i="2"/>
  <c r="AL272" i="2"/>
  <c r="CX272" i="2"/>
  <c r="AM272" i="2"/>
  <c r="CY272" i="2"/>
  <c r="AN272" i="2"/>
  <c r="CZ272" i="2"/>
  <c r="AO272" i="2"/>
  <c r="DA272" i="2"/>
  <c r="AP272" i="2"/>
  <c r="DB272" i="2"/>
  <c r="AQ272" i="2"/>
  <c r="DC272" i="2"/>
  <c r="AR272" i="2"/>
  <c r="CR272" i="2"/>
  <c r="E281" i="2"/>
  <c r="E55" i="13"/>
  <c r="DF281" i="2"/>
  <c r="AT281" i="2"/>
  <c r="DG281" i="2"/>
  <c r="AU281" i="2"/>
  <c r="DH281" i="2"/>
  <c r="AV281" i="2"/>
  <c r="DI281" i="2"/>
  <c r="AW281" i="2"/>
  <c r="DJ281" i="2"/>
  <c r="AX281" i="2"/>
  <c r="DK281" i="2"/>
  <c r="AY281" i="2"/>
  <c r="DL281" i="2"/>
  <c r="AZ281" i="2"/>
  <c r="DM281" i="2"/>
  <c r="BA281" i="2"/>
  <c r="DN281" i="2"/>
  <c r="BB281" i="2"/>
  <c r="DO281" i="2"/>
  <c r="BC281" i="2"/>
  <c r="DP281" i="2"/>
  <c r="BD281" i="2"/>
  <c r="DE281" i="2"/>
  <c r="DF272" i="2"/>
  <c r="AT272" i="2"/>
  <c r="DG272" i="2"/>
  <c r="AU272" i="2"/>
  <c r="DH272" i="2"/>
  <c r="AV272" i="2"/>
  <c r="DI272" i="2"/>
  <c r="AW272" i="2"/>
  <c r="DJ272" i="2"/>
  <c r="AX272" i="2"/>
  <c r="DK272" i="2"/>
  <c r="AY272" i="2"/>
  <c r="DL272" i="2"/>
  <c r="AZ272" i="2"/>
  <c r="DM272" i="2"/>
  <c r="BA272" i="2"/>
  <c r="DN272" i="2"/>
  <c r="BB272" i="2"/>
  <c r="DO272" i="2"/>
  <c r="BC272" i="2"/>
  <c r="DP272" i="2"/>
  <c r="BD272" i="2"/>
  <c r="DE272" i="2"/>
  <c r="F281" i="2"/>
  <c r="F55" i="13"/>
  <c r="DS281" i="2"/>
  <c r="BF281" i="2"/>
  <c r="DT281" i="2"/>
  <c r="BG281" i="2"/>
  <c r="DU281" i="2"/>
  <c r="BH281" i="2"/>
  <c r="DV281" i="2"/>
  <c r="BI281" i="2"/>
  <c r="DW281" i="2"/>
  <c r="BJ281" i="2"/>
  <c r="DX281" i="2"/>
  <c r="BK281" i="2"/>
  <c r="DY281" i="2"/>
  <c r="BL281" i="2"/>
  <c r="DZ281" i="2"/>
  <c r="BM281" i="2"/>
  <c r="EA281" i="2"/>
  <c r="BN281" i="2"/>
  <c r="EB281" i="2"/>
  <c r="BO281" i="2"/>
  <c r="EC281" i="2"/>
  <c r="BP281" i="2"/>
  <c r="DR281" i="2"/>
  <c r="DS272" i="2"/>
  <c r="BF272" i="2"/>
  <c r="DT272" i="2"/>
  <c r="BG272" i="2"/>
  <c r="DU272" i="2"/>
  <c r="BH272" i="2"/>
  <c r="DV272" i="2"/>
  <c r="BI272" i="2"/>
  <c r="DW272" i="2"/>
  <c r="BJ272" i="2"/>
  <c r="DX272" i="2"/>
  <c r="BK272" i="2"/>
  <c r="DY272" i="2"/>
  <c r="BL272" i="2"/>
  <c r="DZ272" i="2"/>
  <c r="BM272" i="2"/>
  <c r="EA272" i="2"/>
  <c r="BN272" i="2"/>
  <c r="EB272" i="2"/>
  <c r="BO272" i="2"/>
  <c r="EC272" i="2"/>
  <c r="BP272" i="2"/>
  <c r="DR272" i="2"/>
  <c r="G281" i="2"/>
  <c r="G55" i="13"/>
  <c r="H55" i="13"/>
  <c r="BR65" i="2"/>
  <c r="BS65" i="2"/>
  <c r="J65" i="2"/>
  <c r="BT65" i="2"/>
  <c r="K65" i="2"/>
  <c r="BU65" i="2"/>
  <c r="L65" i="2"/>
  <c r="BV65" i="2"/>
  <c r="M65" i="2"/>
  <c r="BW65" i="2"/>
  <c r="N65" i="2"/>
  <c r="BX65" i="2"/>
  <c r="O65" i="2"/>
  <c r="BY65" i="2"/>
  <c r="P65" i="2"/>
  <c r="BZ65" i="2"/>
  <c r="Q65" i="2"/>
  <c r="CA65" i="2"/>
  <c r="R65" i="2"/>
  <c r="CB65" i="2"/>
  <c r="S65" i="2"/>
  <c r="CC65" i="2"/>
  <c r="T65" i="2"/>
  <c r="BR85" i="2"/>
  <c r="BS85" i="2"/>
  <c r="J85" i="2"/>
  <c r="BT85" i="2"/>
  <c r="K85" i="2"/>
  <c r="BU85" i="2"/>
  <c r="L85" i="2"/>
  <c r="BV85" i="2"/>
  <c r="M85" i="2"/>
  <c r="BW85" i="2"/>
  <c r="N85" i="2"/>
  <c r="BX85" i="2"/>
  <c r="O85" i="2"/>
  <c r="BY85" i="2"/>
  <c r="P85" i="2"/>
  <c r="BZ85" i="2"/>
  <c r="Q85" i="2"/>
  <c r="CA85" i="2"/>
  <c r="R85" i="2"/>
  <c r="CB85" i="2"/>
  <c r="S85" i="2"/>
  <c r="CC85" i="2"/>
  <c r="T85" i="2"/>
  <c r="C85" i="2"/>
  <c r="C15" i="13"/>
  <c r="CF65" i="2"/>
  <c r="V65" i="2"/>
  <c r="CG65" i="2"/>
  <c r="W65" i="2"/>
  <c r="CH65" i="2"/>
  <c r="X65" i="2"/>
  <c r="CI65" i="2"/>
  <c r="Y65" i="2"/>
  <c r="CJ65" i="2"/>
  <c r="Z65" i="2"/>
  <c r="CK65" i="2"/>
  <c r="AA65" i="2"/>
  <c r="CL65" i="2"/>
  <c r="AB65" i="2"/>
  <c r="CM65" i="2"/>
  <c r="AC65" i="2"/>
  <c r="CN65" i="2"/>
  <c r="AD65" i="2"/>
  <c r="CO65" i="2"/>
  <c r="AE65" i="2"/>
  <c r="CP65" i="2"/>
  <c r="AF65" i="2"/>
  <c r="CE65" i="2"/>
  <c r="CF85" i="2"/>
  <c r="V85" i="2"/>
  <c r="CG85" i="2"/>
  <c r="W85" i="2"/>
  <c r="CH85" i="2"/>
  <c r="X85" i="2"/>
  <c r="CI85" i="2"/>
  <c r="Y85" i="2"/>
  <c r="CJ85" i="2"/>
  <c r="Z85" i="2"/>
  <c r="CK85" i="2"/>
  <c r="AA85" i="2"/>
  <c r="CL85" i="2"/>
  <c r="AB85" i="2"/>
  <c r="CM85" i="2"/>
  <c r="AC85" i="2"/>
  <c r="CN85" i="2"/>
  <c r="AD85" i="2"/>
  <c r="CO85" i="2"/>
  <c r="AE85" i="2"/>
  <c r="CP85" i="2"/>
  <c r="AF85" i="2"/>
  <c r="CE85" i="2"/>
  <c r="D85" i="2"/>
  <c r="D15" i="13"/>
  <c r="CS65" i="2"/>
  <c r="AH65" i="2"/>
  <c r="CT65" i="2"/>
  <c r="AI65" i="2"/>
  <c r="CU65" i="2"/>
  <c r="AJ65" i="2"/>
  <c r="CV65" i="2"/>
  <c r="AK65" i="2"/>
  <c r="CW65" i="2"/>
  <c r="AL65" i="2"/>
  <c r="CX65" i="2"/>
  <c r="AM65" i="2"/>
  <c r="CY65" i="2"/>
  <c r="AN65" i="2"/>
  <c r="CZ65" i="2"/>
  <c r="AO65" i="2"/>
  <c r="DA65" i="2"/>
  <c r="AP65" i="2"/>
  <c r="DB65" i="2"/>
  <c r="AQ65" i="2"/>
  <c r="DC65" i="2"/>
  <c r="AR65" i="2"/>
  <c r="CR65" i="2"/>
  <c r="CS85" i="2"/>
  <c r="AH85" i="2"/>
  <c r="CT85" i="2"/>
  <c r="AI85" i="2"/>
  <c r="CU85" i="2"/>
  <c r="AJ85" i="2"/>
  <c r="CV85" i="2"/>
  <c r="AK85" i="2"/>
  <c r="CW85" i="2"/>
  <c r="AL85" i="2"/>
  <c r="CX85" i="2"/>
  <c r="AM85" i="2"/>
  <c r="CY85" i="2"/>
  <c r="AN85" i="2"/>
  <c r="CZ85" i="2"/>
  <c r="AO85" i="2"/>
  <c r="DA85" i="2"/>
  <c r="AP85" i="2"/>
  <c r="DB85" i="2"/>
  <c r="AQ85" i="2"/>
  <c r="DC85" i="2"/>
  <c r="AR85" i="2"/>
  <c r="CR85" i="2"/>
  <c r="E85" i="2"/>
  <c r="E15" i="13"/>
  <c r="DF65" i="2"/>
  <c r="AT65" i="2"/>
  <c r="DG65" i="2"/>
  <c r="AU65" i="2"/>
  <c r="DH65" i="2"/>
  <c r="AV65" i="2"/>
  <c r="DI65" i="2"/>
  <c r="AW65" i="2"/>
  <c r="DJ65" i="2"/>
  <c r="AX65" i="2"/>
  <c r="DK65" i="2"/>
  <c r="AY65" i="2"/>
  <c r="DL65" i="2"/>
  <c r="AZ65" i="2"/>
  <c r="DM65" i="2"/>
  <c r="BA65" i="2"/>
  <c r="DN65" i="2"/>
  <c r="BB65" i="2"/>
  <c r="DO65" i="2"/>
  <c r="BC65" i="2"/>
  <c r="DP65" i="2"/>
  <c r="BD65" i="2"/>
  <c r="DE65" i="2"/>
  <c r="DF85" i="2"/>
  <c r="AT85" i="2"/>
  <c r="DG85" i="2"/>
  <c r="AU85" i="2"/>
  <c r="DH85" i="2"/>
  <c r="AV85" i="2"/>
  <c r="DI85" i="2"/>
  <c r="AW85" i="2"/>
  <c r="DJ85" i="2"/>
  <c r="AX85" i="2"/>
  <c r="DK85" i="2"/>
  <c r="AY85" i="2"/>
  <c r="DL85" i="2"/>
  <c r="AZ85" i="2"/>
  <c r="DM85" i="2"/>
  <c r="BA85" i="2"/>
  <c r="DN85" i="2"/>
  <c r="BB85" i="2"/>
  <c r="DO85" i="2"/>
  <c r="BC85" i="2"/>
  <c r="DP85" i="2"/>
  <c r="BD85" i="2"/>
  <c r="DE85" i="2"/>
  <c r="F85" i="2"/>
  <c r="F15" i="13"/>
  <c r="DS65" i="2"/>
  <c r="BF65" i="2"/>
  <c r="DT65" i="2"/>
  <c r="BG65" i="2"/>
  <c r="DU65" i="2"/>
  <c r="BH65" i="2"/>
  <c r="DV65" i="2"/>
  <c r="BI65" i="2"/>
  <c r="DW65" i="2"/>
  <c r="BJ65" i="2"/>
  <c r="DX65" i="2"/>
  <c r="BK65" i="2"/>
  <c r="DY65" i="2"/>
  <c r="BL65" i="2"/>
  <c r="DZ65" i="2"/>
  <c r="BM65" i="2"/>
  <c r="EA65" i="2"/>
  <c r="BN65" i="2"/>
  <c r="EB65" i="2"/>
  <c r="BO65" i="2"/>
  <c r="EC65" i="2"/>
  <c r="BP65" i="2"/>
  <c r="DR65" i="2"/>
  <c r="DS85" i="2"/>
  <c r="BF85" i="2"/>
  <c r="DT85" i="2"/>
  <c r="BG85" i="2"/>
  <c r="DU85" i="2"/>
  <c r="BH85" i="2"/>
  <c r="DV85" i="2"/>
  <c r="BI85" i="2"/>
  <c r="DW85" i="2"/>
  <c r="BJ85" i="2"/>
  <c r="DX85" i="2"/>
  <c r="BK85" i="2"/>
  <c r="DY85" i="2"/>
  <c r="BL85" i="2"/>
  <c r="DZ85" i="2"/>
  <c r="BM85" i="2"/>
  <c r="EA85" i="2"/>
  <c r="BN85" i="2"/>
  <c r="EB85" i="2"/>
  <c r="BO85" i="2"/>
  <c r="EC85" i="2"/>
  <c r="BP85" i="2"/>
  <c r="DR85" i="2"/>
  <c r="G85" i="2"/>
  <c r="G15" i="13"/>
  <c r="H15" i="13"/>
  <c r="BR116" i="2"/>
  <c r="BS116" i="2"/>
  <c r="J116" i="2"/>
  <c r="BT116" i="2"/>
  <c r="K116" i="2"/>
  <c r="BU116" i="2"/>
  <c r="L116" i="2"/>
  <c r="BV116" i="2"/>
  <c r="M116" i="2"/>
  <c r="BW116" i="2"/>
  <c r="N116" i="2"/>
  <c r="BX116" i="2"/>
  <c r="O116" i="2"/>
  <c r="BY116" i="2"/>
  <c r="P116" i="2"/>
  <c r="BZ116" i="2"/>
  <c r="Q116" i="2"/>
  <c r="CA116" i="2"/>
  <c r="R116" i="2"/>
  <c r="CB116" i="2"/>
  <c r="S116" i="2"/>
  <c r="CC116" i="2"/>
  <c r="T116" i="2"/>
  <c r="BR127" i="2"/>
  <c r="BS127" i="2"/>
  <c r="J127" i="2"/>
  <c r="BT127" i="2"/>
  <c r="K127" i="2"/>
  <c r="BU127" i="2"/>
  <c r="L127" i="2"/>
  <c r="BV127" i="2"/>
  <c r="M127" i="2"/>
  <c r="BW127" i="2"/>
  <c r="N127" i="2"/>
  <c r="BX127" i="2"/>
  <c r="O127" i="2"/>
  <c r="BY127" i="2"/>
  <c r="P127" i="2"/>
  <c r="BZ127" i="2"/>
  <c r="Q127" i="2"/>
  <c r="CA127" i="2"/>
  <c r="R127" i="2"/>
  <c r="CB127" i="2"/>
  <c r="S127" i="2"/>
  <c r="CC127" i="2"/>
  <c r="T127" i="2"/>
  <c r="C117" i="2"/>
  <c r="C29" i="13"/>
  <c r="CF116" i="2"/>
  <c r="V116" i="2"/>
  <c r="CG116" i="2"/>
  <c r="W116" i="2"/>
  <c r="CH116" i="2"/>
  <c r="X116" i="2"/>
  <c r="CI116" i="2"/>
  <c r="Y116" i="2"/>
  <c r="CJ116" i="2"/>
  <c r="Z116" i="2"/>
  <c r="CK116" i="2"/>
  <c r="AA116" i="2"/>
  <c r="CL116" i="2"/>
  <c r="AB116" i="2"/>
  <c r="CM116" i="2"/>
  <c r="AC116" i="2"/>
  <c r="CN116" i="2"/>
  <c r="AD116" i="2"/>
  <c r="CO116" i="2"/>
  <c r="AE116" i="2"/>
  <c r="CP116" i="2"/>
  <c r="AF116" i="2"/>
  <c r="CE116" i="2"/>
  <c r="CF127" i="2"/>
  <c r="V127" i="2"/>
  <c r="CG127" i="2"/>
  <c r="W127" i="2"/>
  <c r="CH127" i="2"/>
  <c r="X127" i="2"/>
  <c r="CI127" i="2"/>
  <c r="Y127" i="2"/>
  <c r="CJ127" i="2"/>
  <c r="Z127" i="2"/>
  <c r="CK127" i="2"/>
  <c r="AA127" i="2"/>
  <c r="CL127" i="2"/>
  <c r="AB127" i="2"/>
  <c r="CM127" i="2"/>
  <c r="AC127" i="2"/>
  <c r="CN127" i="2"/>
  <c r="AD127" i="2"/>
  <c r="CO127" i="2"/>
  <c r="AE127" i="2"/>
  <c r="CP127" i="2"/>
  <c r="AF127" i="2"/>
  <c r="CE127" i="2"/>
  <c r="D117" i="2"/>
  <c r="D29" i="13"/>
  <c r="CS116" i="2"/>
  <c r="AH116" i="2"/>
  <c r="CT116" i="2"/>
  <c r="AI116" i="2"/>
  <c r="CU116" i="2"/>
  <c r="AJ116" i="2"/>
  <c r="CV116" i="2"/>
  <c r="AK116" i="2"/>
  <c r="CW116" i="2"/>
  <c r="AL116" i="2"/>
  <c r="CX116" i="2"/>
  <c r="AM116" i="2"/>
  <c r="CY116" i="2"/>
  <c r="AN116" i="2"/>
  <c r="CZ116" i="2"/>
  <c r="AO116" i="2"/>
  <c r="DA116" i="2"/>
  <c r="AP116" i="2"/>
  <c r="DB116" i="2"/>
  <c r="AQ116" i="2"/>
  <c r="DC116" i="2"/>
  <c r="AR116" i="2"/>
  <c r="CR116" i="2"/>
  <c r="CS127" i="2"/>
  <c r="AH127" i="2"/>
  <c r="CT127" i="2"/>
  <c r="AI127" i="2"/>
  <c r="CU127" i="2"/>
  <c r="AJ127" i="2"/>
  <c r="CV127" i="2"/>
  <c r="AK127" i="2"/>
  <c r="CW127" i="2"/>
  <c r="AL127" i="2"/>
  <c r="CX127" i="2"/>
  <c r="AM127" i="2"/>
  <c r="CY127" i="2"/>
  <c r="AN127" i="2"/>
  <c r="CZ127" i="2"/>
  <c r="AO127" i="2"/>
  <c r="DA127" i="2"/>
  <c r="AP127" i="2"/>
  <c r="DB127" i="2"/>
  <c r="AQ127" i="2"/>
  <c r="DC127" i="2"/>
  <c r="AR127" i="2"/>
  <c r="CR127" i="2"/>
  <c r="E117" i="2"/>
  <c r="E29" i="13"/>
  <c r="DF116" i="2"/>
  <c r="AT116" i="2"/>
  <c r="DG116" i="2"/>
  <c r="AU116" i="2"/>
  <c r="DH116" i="2"/>
  <c r="AV116" i="2"/>
  <c r="DI116" i="2"/>
  <c r="AW116" i="2"/>
  <c r="DJ116" i="2"/>
  <c r="AX116" i="2"/>
  <c r="DK116" i="2"/>
  <c r="AY116" i="2"/>
  <c r="DL116" i="2"/>
  <c r="AZ116" i="2"/>
  <c r="DM116" i="2"/>
  <c r="BA116" i="2"/>
  <c r="DN116" i="2"/>
  <c r="BB116" i="2"/>
  <c r="DO116" i="2"/>
  <c r="BC116" i="2"/>
  <c r="DP116" i="2"/>
  <c r="BD116" i="2"/>
  <c r="DE116" i="2"/>
  <c r="DF127" i="2"/>
  <c r="AT127" i="2"/>
  <c r="DG127" i="2"/>
  <c r="AU127" i="2"/>
  <c r="DH127" i="2"/>
  <c r="AV127" i="2"/>
  <c r="DI127" i="2"/>
  <c r="AW127" i="2"/>
  <c r="DJ127" i="2"/>
  <c r="AX127" i="2"/>
  <c r="DK127" i="2"/>
  <c r="AY127" i="2"/>
  <c r="DL127" i="2"/>
  <c r="AZ127" i="2"/>
  <c r="DM127" i="2"/>
  <c r="BA127" i="2"/>
  <c r="DN127" i="2"/>
  <c r="BB127" i="2"/>
  <c r="DO127" i="2"/>
  <c r="BC127" i="2"/>
  <c r="DP127" i="2"/>
  <c r="BD127" i="2"/>
  <c r="DE127" i="2"/>
  <c r="F117" i="2"/>
  <c r="F29" i="13"/>
  <c r="DS116" i="2"/>
  <c r="BF116" i="2"/>
  <c r="DT116" i="2"/>
  <c r="BG116" i="2"/>
  <c r="DU116" i="2"/>
  <c r="BH116" i="2"/>
  <c r="DV116" i="2"/>
  <c r="BI116" i="2"/>
  <c r="DW116" i="2"/>
  <c r="BJ116" i="2"/>
  <c r="DX116" i="2"/>
  <c r="BK116" i="2"/>
  <c r="DY116" i="2"/>
  <c r="BL116" i="2"/>
  <c r="DZ116" i="2"/>
  <c r="BM116" i="2"/>
  <c r="EA116" i="2"/>
  <c r="BN116" i="2"/>
  <c r="EB116" i="2"/>
  <c r="BO116" i="2"/>
  <c r="EC116" i="2"/>
  <c r="BP116" i="2"/>
  <c r="DR116" i="2"/>
  <c r="DS127" i="2"/>
  <c r="BF127" i="2"/>
  <c r="DT127" i="2"/>
  <c r="BG127" i="2"/>
  <c r="DU127" i="2"/>
  <c r="BH127" i="2"/>
  <c r="DV127" i="2"/>
  <c r="BI127" i="2"/>
  <c r="DW127" i="2"/>
  <c r="BJ127" i="2"/>
  <c r="DX127" i="2"/>
  <c r="BK127" i="2"/>
  <c r="DY127" i="2"/>
  <c r="BL127" i="2"/>
  <c r="DZ127" i="2"/>
  <c r="BM127" i="2"/>
  <c r="EA127" i="2"/>
  <c r="BN127" i="2"/>
  <c r="EB127" i="2"/>
  <c r="BO127" i="2"/>
  <c r="EC127" i="2"/>
  <c r="BP127" i="2"/>
  <c r="DR127" i="2"/>
  <c r="G117" i="2"/>
  <c r="G29" i="13"/>
  <c r="H29" i="13"/>
  <c r="BR282" i="2"/>
  <c r="BS282" i="2"/>
  <c r="J282" i="2"/>
  <c r="BT282" i="2"/>
  <c r="K282" i="2"/>
  <c r="BU282" i="2"/>
  <c r="L282" i="2"/>
  <c r="BV282" i="2"/>
  <c r="M282" i="2"/>
  <c r="BW282" i="2"/>
  <c r="N282" i="2"/>
  <c r="BX282" i="2"/>
  <c r="O282" i="2"/>
  <c r="BY282" i="2"/>
  <c r="P282" i="2"/>
  <c r="BZ282" i="2"/>
  <c r="Q282" i="2"/>
  <c r="CA282" i="2"/>
  <c r="R282" i="2"/>
  <c r="CB282" i="2"/>
  <c r="S282" i="2"/>
  <c r="CC282" i="2"/>
  <c r="T282" i="2"/>
  <c r="BR273" i="2"/>
  <c r="BS273" i="2"/>
  <c r="J273" i="2"/>
  <c r="BT273" i="2"/>
  <c r="K273" i="2"/>
  <c r="BU273" i="2"/>
  <c r="L273" i="2"/>
  <c r="BV273" i="2"/>
  <c r="M273" i="2"/>
  <c r="BW273" i="2"/>
  <c r="N273" i="2"/>
  <c r="BX273" i="2"/>
  <c r="O273" i="2"/>
  <c r="BY273" i="2"/>
  <c r="P273" i="2"/>
  <c r="BZ273" i="2"/>
  <c r="Q273" i="2"/>
  <c r="CA273" i="2"/>
  <c r="R273" i="2"/>
  <c r="CB273" i="2"/>
  <c r="S273" i="2"/>
  <c r="CC273" i="2"/>
  <c r="T273" i="2"/>
  <c r="C282" i="2"/>
  <c r="C56" i="13"/>
  <c r="CF282" i="2"/>
  <c r="V282" i="2"/>
  <c r="CG282" i="2"/>
  <c r="W282" i="2"/>
  <c r="CH282" i="2"/>
  <c r="X282" i="2"/>
  <c r="CI282" i="2"/>
  <c r="Y282" i="2"/>
  <c r="CJ282" i="2"/>
  <c r="Z282" i="2"/>
  <c r="CK282" i="2"/>
  <c r="AA282" i="2"/>
  <c r="CL282" i="2"/>
  <c r="AB282" i="2"/>
  <c r="CM282" i="2"/>
  <c r="AC282" i="2"/>
  <c r="CN282" i="2"/>
  <c r="AD282" i="2"/>
  <c r="CO282" i="2"/>
  <c r="AE282" i="2"/>
  <c r="CP282" i="2"/>
  <c r="AF282" i="2"/>
  <c r="CE282" i="2"/>
  <c r="CF273" i="2"/>
  <c r="V273" i="2"/>
  <c r="CG273" i="2"/>
  <c r="W273" i="2"/>
  <c r="CH273" i="2"/>
  <c r="X273" i="2"/>
  <c r="CI273" i="2"/>
  <c r="Y273" i="2"/>
  <c r="CJ273" i="2"/>
  <c r="Z273" i="2"/>
  <c r="CK273" i="2"/>
  <c r="AA273" i="2"/>
  <c r="CL273" i="2"/>
  <c r="AB273" i="2"/>
  <c r="CM273" i="2"/>
  <c r="AC273" i="2"/>
  <c r="CN273" i="2"/>
  <c r="AD273" i="2"/>
  <c r="CO273" i="2"/>
  <c r="AE273" i="2"/>
  <c r="CP273" i="2"/>
  <c r="AF273" i="2"/>
  <c r="CE273" i="2"/>
  <c r="D282" i="2"/>
  <c r="D56" i="13"/>
  <c r="CS282" i="2"/>
  <c r="AH282" i="2"/>
  <c r="CT282" i="2"/>
  <c r="AI282" i="2"/>
  <c r="CU282" i="2"/>
  <c r="AJ282" i="2"/>
  <c r="CV282" i="2"/>
  <c r="AK282" i="2"/>
  <c r="CW282" i="2"/>
  <c r="AL282" i="2"/>
  <c r="CX282" i="2"/>
  <c r="AM282" i="2"/>
  <c r="CY282" i="2"/>
  <c r="AN282" i="2"/>
  <c r="CZ282" i="2"/>
  <c r="AO282" i="2"/>
  <c r="DA282" i="2"/>
  <c r="AP282" i="2"/>
  <c r="DB282" i="2"/>
  <c r="AQ282" i="2"/>
  <c r="DC282" i="2"/>
  <c r="AR282" i="2"/>
  <c r="CR282" i="2"/>
  <c r="CS273" i="2"/>
  <c r="AH273" i="2"/>
  <c r="CT273" i="2"/>
  <c r="AI273" i="2"/>
  <c r="CU273" i="2"/>
  <c r="AJ273" i="2"/>
  <c r="CV273" i="2"/>
  <c r="AK273" i="2"/>
  <c r="CW273" i="2"/>
  <c r="AL273" i="2"/>
  <c r="CX273" i="2"/>
  <c r="AM273" i="2"/>
  <c r="CY273" i="2"/>
  <c r="AN273" i="2"/>
  <c r="CZ273" i="2"/>
  <c r="AO273" i="2"/>
  <c r="DA273" i="2"/>
  <c r="AP273" i="2"/>
  <c r="DB273" i="2"/>
  <c r="AQ273" i="2"/>
  <c r="DC273" i="2"/>
  <c r="AR273" i="2"/>
  <c r="CR273" i="2"/>
  <c r="E282" i="2"/>
  <c r="E56" i="13"/>
  <c r="DF282" i="2"/>
  <c r="AT282" i="2"/>
  <c r="DG282" i="2"/>
  <c r="AU282" i="2"/>
  <c r="DH282" i="2"/>
  <c r="AV282" i="2"/>
  <c r="DI282" i="2"/>
  <c r="AW282" i="2"/>
  <c r="DJ282" i="2"/>
  <c r="AX282" i="2"/>
  <c r="DK282" i="2"/>
  <c r="AY282" i="2"/>
  <c r="DL282" i="2"/>
  <c r="AZ282" i="2"/>
  <c r="DM282" i="2"/>
  <c r="BA282" i="2"/>
  <c r="DN282" i="2"/>
  <c r="BB282" i="2"/>
  <c r="DO282" i="2"/>
  <c r="BC282" i="2"/>
  <c r="DP282" i="2"/>
  <c r="BD282" i="2"/>
  <c r="DE282" i="2"/>
  <c r="DF273" i="2"/>
  <c r="AT273" i="2"/>
  <c r="DG273" i="2"/>
  <c r="AU273" i="2"/>
  <c r="DH273" i="2"/>
  <c r="AV273" i="2"/>
  <c r="DI273" i="2"/>
  <c r="AW273" i="2"/>
  <c r="DJ273" i="2"/>
  <c r="AX273" i="2"/>
  <c r="DK273" i="2"/>
  <c r="AY273" i="2"/>
  <c r="DL273" i="2"/>
  <c r="AZ273" i="2"/>
  <c r="DM273" i="2"/>
  <c r="BA273" i="2"/>
  <c r="DN273" i="2"/>
  <c r="BB273" i="2"/>
  <c r="DO273" i="2"/>
  <c r="BC273" i="2"/>
  <c r="DP273" i="2"/>
  <c r="BD273" i="2"/>
  <c r="DE273" i="2"/>
  <c r="F282" i="2"/>
  <c r="F56" i="13"/>
  <c r="DS282" i="2"/>
  <c r="BF282" i="2"/>
  <c r="DT282" i="2"/>
  <c r="BG282" i="2"/>
  <c r="DU282" i="2"/>
  <c r="BH282" i="2"/>
  <c r="DV282" i="2"/>
  <c r="BI282" i="2"/>
  <c r="DW282" i="2"/>
  <c r="BJ282" i="2"/>
  <c r="DX282" i="2"/>
  <c r="BK282" i="2"/>
  <c r="DY282" i="2"/>
  <c r="BL282" i="2"/>
  <c r="DZ282" i="2"/>
  <c r="BM282" i="2"/>
  <c r="EA282" i="2"/>
  <c r="BN282" i="2"/>
  <c r="EB282" i="2"/>
  <c r="BO282" i="2"/>
  <c r="EC282" i="2"/>
  <c r="BP282" i="2"/>
  <c r="DR282" i="2"/>
  <c r="DS273" i="2"/>
  <c r="BF273" i="2"/>
  <c r="DT273" i="2"/>
  <c r="BG273" i="2"/>
  <c r="DU273" i="2"/>
  <c r="BH273" i="2"/>
  <c r="DV273" i="2"/>
  <c r="BI273" i="2"/>
  <c r="DW273" i="2"/>
  <c r="BJ273" i="2"/>
  <c r="DX273" i="2"/>
  <c r="BK273" i="2"/>
  <c r="DY273" i="2"/>
  <c r="BL273" i="2"/>
  <c r="DZ273" i="2"/>
  <c r="BM273" i="2"/>
  <c r="EA273" i="2"/>
  <c r="BN273" i="2"/>
  <c r="EB273" i="2"/>
  <c r="BO273" i="2"/>
  <c r="EC273" i="2"/>
  <c r="BP273" i="2"/>
  <c r="DR273" i="2"/>
  <c r="G282" i="2"/>
  <c r="G56" i="13"/>
  <c r="H56" i="13"/>
  <c r="BR177" i="2"/>
  <c r="BS177" i="2"/>
  <c r="J177" i="2"/>
  <c r="BT177" i="2"/>
  <c r="K177" i="2"/>
  <c r="BU177" i="2"/>
  <c r="L177" i="2"/>
  <c r="BV177" i="2"/>
  <c r="M177" i="2"/>
  <c r="BW177" i="2"/>
  <c r="N177" i="2"/>
  <c r="BX177" i="2"/>
  <c r="O177" i="2"/>
  <c r="BY177" i="2"/>
  <c r="P177" i="2"/>
  <c r="BZ177" i="2"/>
  <c r="Q177" i="2"/>
  <c r="CA177" i="2"/>
  <c r="R177" i="2"/>
  <c r="CB177" i="2"/>
  <c r="S177" i="2"/>
  <c r="CC177" i="2"/>
  <c r="T177" i="2"/>
  <c r="C177" i="2"/>
  <c r="C31" i="13"/>
  <c r="CF177" i="2"/>
  <c r="V177" i="2"/>
  <c r="CG177" i="2"/>
  <c r="W177" i="2"/>
  <c r="CH177" i="2"/>
  <c r="X177" i="2"/>
  <c r="CI177" i="2"/>
  <c r="Y177" i="2"/>
  <c r="CJ177" i="2"/>
  <c r="Z177" i="2"/>
  <c r="CK177" i="2"/>
  <c r="AA177" i="2"/>
  <c r="CL177" i="2"/>
  <c r="AB177" i="2"/>
  <c r="CM177" i="2"/>
  <c r="AC177" i="2"/>
  <c r="CN177" i="2"/>
  <c r="AD177" i="2"/>
  <c r="CO177" i="2"/>
  <c r="AE177" i="2"/>
  <c r="CP177" i="2"/>
  <c r="AF177" i="2"/>
  <c r="CE177" i="2"/>
  <c r="D177" i="2"/>
  <c r="D31" i="13"/>
  <c r="CS177" i="2"/>
  <c r="AH177" i="2"/>
  <c r="CT177" i="2"/>
  <c r="AI177" i="2"/>
  <c r="CU177" i="2"/>
  <c r="AJ177" i="2"/>
  <c r="CV177" i="2"/>
  <c r="AK177" i="2"/>
  <c r="CW177" i="2"/>
  <c r="AL177" i="2"/>
  <c r="CX177" i="2"/>
  <c r="AM177" i="2"/>
  <c r="CY177" i="2"/>
  <c r="AN177" i="2"/>
  <c r="CZ177" i="2"/>
  <c r="AO177" i="2"/>
  <c r="DA177" i="2"/>
  <c r="AP177" i="2"/>
  <c r="DB177" i="2"/>
  <c r="AQ177" i="2"/>
  <c r="DC177" i="2"/>
  <c r="AR177" i="2"/>
  <c r="CR177" i="2"/>
  <c r="E177" i="2"/>
  <c r="E31" i="13"/>
  <c r="DF177" i="2"/>
  <c r="AT177" i="2"/>
  <c r="DG177" i="2"/>
  <c r="AU177" i="2"/>
  <c r="DH177" i="2"/>
  <c r="AV177" i="2"/>
  <c r="DI177" i="2"/>
  <c r="AW177" i="2"/>
  <c r="DJ177" i="2"/>
  <c r="AX177" i="2"/>
  <c r="DK177" i="2"/>
  <c r="AY177" i="2"/>
  <c r="DL177" i="2"/>
  <c r="AZ177" i="2"/>
  <c r="DM177" i="2"/>
  <c r="BA177" i="2"/>
  <c r="DN177" i="2"/>
  <c r="BB177" i="2"/>
  <c r="DO177" i="2"/>
  <c r="BC177" i="2"/>
  <c r="DP177" i="2"/>
  <c r="BD177" i="2"/>
  <c r="DE177" i="2"/>
  <c r="F177" i="2"/>
  <c r="F31" i="13"/>
  <c r="DS177" i="2"/>
  <c r="BF177" i="2"/>
  <c r="DT177" i="2"/>
  <c r="BG177" i="2"/>
  <c r="DU177" i="2"/>
  <c r="BH177" i="2"/>
  <c r="DV177" i="2"/>
  <c r="BI177" i="2"/>
  <c r="DW177" i="2"/>
  <c r="BJ177" i="2"/>
  <c r="DX177" i="2"/>
  <c r="BK177" i="2"/>
  <c r="DY177" i="2"/>
  <c r="BL177" i="2"/>
  <c r="DZ177" i="2"/>
  <c r="BM177" i="2"/>
  <c r="EA177" i="2"/>
  <c r="BN177" i="2"/>
  <c r="EB177" i="2"/>
  <c r="BO177" i="2"/>
  <c r="EC177" i="2"/>
  <c r="BP177" i="2"/>
  <c r="DR177" i="2"/>
  <c r="G177" i="2"/>
  <c r="G31" i="13"/>
  <c r="BR120" i="2"/>
  <c r="BS120" i="2"/>
  <c r="J120" i="2"/>
  <c r="BT120" i="2"/>
  <c r="K120" i="2"/>
  <c r="BU120" i="2"/>
  <c r="L120" i="2"/>
  <c r="BV120" i="2"/>
  <c r="M120" i="2"/>
  <c r="BW120" i="2"/>
  <c r="N120" i="2"/>
  <c r="BX120" i="2"/>
  <c r="O120" i="2"/>
  <c r="BY120" i="2"/>
  <c r="P120" i="2"/>
  <c r="BZ120" i="2"/>
  <c r="Q120" i="2"/>
  <c r="CA120" i="2"/>
  <c r="R120" i="2"/>
  <c r="CB120" i="2"/>
  <c r="S120" i="2"/>
  <c r="CC120" i="2"/>
  <c r="T120" i="2"/>
  <c r="BR105" i="2"/>
  <c r="BS105" i="2"/>
  <c r="J105" i="2"/>
  <c r="BT105" i="2"/>
  <c r="K105" i="2"/>
  <c r="BU105" i="2"/>
  <c r="L105" i="2"/>
  <c r="BV105" i="2"/>
  <c r="M105" i="2"/>
  <c r="BW105" i="2"/>
  <c r="N105" i="2"/>
  <c r="BX105" i="2"/>
  <c r="O105" i="2"/>
  <c r="BY105" i="2"/>
  <c r="P105" i="2"/>
  <c r="BZ105" i="2"/>
  <c r="Q105" i="2"/>
  <c r="CA105" i="2"/>
  <c r="R105" i="2"/>
  <c r="CB105" i="2"/>
  <c r="S105" i="2"/>
  <c r="CC105" i="2"/>
  <c r="T105" i="2"/>
  <c r="BR121" i="2"/>
  <c r="BS121" i="2"/>
  <c r="J121" i="2"/>
  <c r="BT121" i="2"/>
  <c r="K121" i="2"/>
  <c r="BU121" i="2"/>
  <c r="L121" i="2"/>
  <c r="BV121" i="2"/>
  <c r="M121" i="2"/>
  <c r="BW121" i="2"/>
  <c r="N121" i="2"/>
  <c r="BX121" i="2"/>
  <c r="O121" i="2"/>
  <c r="BY121" i="2"/>
  <c r="P121" i="2"/>
  <c r="BZ121" i="2"/>
  <c r="Q121" i="2"/>
  <c r="CA121" i="2"/>
  <c r="R121" i="2"/>
  <c r="CB121" i="2"/>
  <c r="S121" i="2"/>
  <c r="CC121" i="2"/>
  <c r="T121" i="2"/>
  <c r="C121" i="2"/>
  <c r="C33" i="13"/>
  <c r="CF120" i="2"/>
  <c r="V120" i="2"/>
  <c r="CG120" i="2"/>
  <c r="W120" i="2"/>
  <c r="CH120" i="2"/>
  <c r="X120" i="2"/>
  <c r="CI120" i="2"/>
  <c r="Y120" i="2"/>
  <c r="CJ120" i="2"/>
  <c r="Z120" i="2"/>
  <c r="CK120" i="2"/>
  <c r="AA120" i="2"/>
  <c r="CL120" i="2"/>
  <c r="AB120" i="2"/>
  <c r="CM120" i="2"/>
  <c r="AC120" i="2"/>
  <c r="CN120" i="2"/>
  <c r="AD120" i="2"/>
  <c r="CO120" i="2"/>
  <c r="AE120" i="2"/>
  <c r="CP120" i="2"/>
  <c r="AF120" i="2"/>
  <c r="CE120" i="2"/>
  <c r="CF105" i="2"/>
  <c r="V105" i="2"/>
  <c r="CG105" i="2"/>
  <c r="W105" i="2"/>
  <c r="CH105" i="2"/>
  <c r="X105" i="2"/>
  <c r="CI105" i="2"/>
  <c r="Y105" i="2"/>
  <c r="CJ105" i="2"/>
  <c r="Z105" i="2"/>
  <c r="CK105" i="2"/>
  <c r="AA105" i="2"/>
  <c r="CL105" i="2"/>
  <c r="AB105" i="2"/>
  <c r="CM105" i="2"/>
  <c r="AC105" i="2"/>
  <c r="CN105" i="2"/>
  <c r="AD105" i="2"/>
  <c r="CO105" i="2"/>
  <c r="AE105" i="2"/>
  <c r="CP105" i="2"/>
  <c r="AF105" i="2"/>
  <c r="CE105" i="2"/>
  <c r="CF121" i="2"/>
  <c r="V121" i="2"/>
  <c r="CG121" i="2"/>
  <c r="W121" i="2"/>
  <c r="CH121" i="2"/>
  <c r="X121" i="2"/>
  <c r="CI121" i="2"/>
  <c r="Y121" i="2"/>
  <c r="CJ121" i="2"/>
  <c r="Z121" i="2"/>
  <c r="CK121" i="2"/>
  <c r="AA121" i="2"/>
  <c r="CL121" i="2"/>
  <c r="AB121" i="2"/>
  <c r="CM121" i="2"/>
  <c r="AC121" i="2"/>
  <c r="CN121" i="2"/>
  <c r="AD121" i="2"/>
  <c r="CO121" i="2"/>
  <c r="AE121" i="2"/>
  <c r="CP121" i="2"/>
  <c r="AF121" i="2"/>
  <c r="CE121" i="2"/>
  <c r="D121" i="2"/>
  <c r="D33" i="13"/>
  <c r="CS120" i="2"/>
  <c r="AH120" i="2"/>
  <c r="CT120" i="2"/>
  <c r="AI120" i="2"/>
  <c r="CU120" i="2"/>
  <c r="AJ120" i="2"/>
  <c r="CV120" i="2"/>
  <c r="AK120" i="2"/>
  <c r="CW120" i="2"/>
  <c r="AL120" i="2"/>
  <c r="CX120" i="2"/>
  <c r="AM120" i="2"/>
  <c r="CY120" i="2"/>
  <c r="AN120" i="2"/>
  <c r="CZ120" i="2"/>
  <c r="AO120" i="2"/>
  <c r="DA120" i="2"/>
  <c r="AP120" i="2"/>
  <c r="DB120" i="2"/>
  <c r="AQ120" i="2"/>
  <c r="DC120" i="2"/>
  <c r="AR120" i="2"/>
  <c r="CR120" i="2"/>
  <c r="CS105" i="2"/>
  <c r="AH105" i="2"/>
  <c r="CT105" i="2"/>
  <c r="AI105" i="2"/>
  <c r="CU105" i="2"/>
  <c r="AJ105" i="2"/>
  <c r="CV105" i="2"/>
  <c r="AK105" i="2"/>
  <c r="CW105" i="2"/>
  <c r="AL105" i="2"/>
  <c r="CX105" i="2"/>
  <c r="AM105" i="2"/>
  <c r="CY105" i="2"/>
  <c r="AN105" i="2"/>
  <c r="CZ105" i="2"/>
  <c r="AO105" i="2"/>
  <c r="DA105" i="2"/>
  <c r="AP105" i="2"/>
  <c r="DB105" i="2"/>
  <c r="AQ105" i="2"/>
  <c r="DC105" i="2"/>
  <c r="AR105" i="2"/>
  <c r="CR105" i="2"/>
  <c r="CS121" i="2"/>
  <c r="AH121" i="2"/>
  <c r="CT121" i="2"/>
  <c r="AI121" i="2"/>
  <c r="CU121" i="2"/>
  <c r="AJ121" i="2"/>
  <c r="CV121" i="2"/>
  <c r="AK121" i="2"/>
  <c r="CW121" i="2"/>
  <c r="AL121" i="2"/>
  <c r="CX121" i="2"/>
  <c r="AM121" i="2"/>
  <c r="CY121" i="2"/>
  <c r="AN121" i="2"/>
  <c r="CZ121" i="2"/>
  <c r="AO121" i="2"/>
  <c r="DA121" i="2"/>
  <c r="AP121" i="2"/>
  <c r="DB121" i="2"/>
  <c r="AQ121" i="2"/>
  <c r="DC121" i="2"/>
  <c r="AR121" i="2"/>
  <c r="CR121" i="2"/>
  <c r="E121" i="2"/>
  <c r="E33" i="13"/>
  <c r="DF120" i="2"/>
  <c r="AT120" i="2"/>
  <c r="DG120" i="2"/>
  <c r="AU120" i="2"/>
  <c r="DH120" i="2"/>
  <c r="AV120" i="2"/>
  <c r="DI120" i="2"/>
  <c r="AW120" i="2"/>
  <c r="DJ120" i="2"/>
  <c r="AX120" i="2"/>
  <c r="DK120" i="2"/>
  <c r="AY120" i="2"/>
  <c r="DL120" i="2"/>
  <c r="AZ120" i="2"/>
  <c r="DM120" i="2"/>
  <c r="BA120" i="2"/>
  <c r="DN120" i="2"/>
  <c r="BB120" i="2"/>
  <c r="DO120" i="2"/>
  <c r="BC120" i="2"/>
  <c r="DP120" i="2"/>
  <c r="BD120" i="2"/>
  <c r="DE120" i="2"/>
  <c r="DF105" i="2"/>
  <c r="AT105" i="2"/>
  <c r="DG105" i="2"/>
  <c r="AU105" i="2"/>
  <c r="DH105" i="2"/>
  <c r="AV105" i="2"/>
  <c r="DI105" i="2"/>
  <c r="AW105" i="2"/>
  <c r="DJ105" i="2"/>
  <c r="AX105" i="2"/>
  <c r="DK105" i="2"/>
  <c r="AY105" i="2"/>
  <c r="DL105" i="2"/>
  <c r="AZ105" i="2"/>
  <c r="DM105" i="2"/>
  <c r="BA105" i="2"/>
  <c r="DN105" i="2"/>
  <c r="BB105" i="2"/>
  <c r="DO105" i="2"/>
  <c r="BC105" i="2"/>
  <c r="DP105" i="2"/>
  <c r="BD105" i="2"/>
  <c r="DE105" i="2"/>
  <c r="DF121" i="2"/>
  <c r="AT121" i="2"/>
  <c r="DG121" i="2"/>
  <c r="AU121" i="2"/>
  <c r="DH121" i="2"/>
  <c r="AV121" i="2"/>
  <c r="DI121" i="2"/>
  <c r="AW121" i="2"/>
  <c r="DJ121" i="2"/>
  <c r="AX121" i="2"/>
  <c r="DK121" i="2"/>
  <c r="AY121" i="2"/>
  <c r="DL121" i="2"/>
  <c r="AZ121" i="2"/>
  <c r="DM121" i="2"/>
  <c r="BA121" i="2"/>
  <c r="DN121" i="2"/>
  <c r="BB121" i="2"/>
  <c r="DO121" i="2"/>
  <c r="BC121" i="2"/>
  <c r="DP121" i="2"/>
  <c r="BD121" i="2"/>
  <c r="DE121" i="2"/>
  <c r="F121" i="2"/>
  <c r="F33" i="13"/>
  <c r="DS120" i="2"/>
  <c r="BF120" i="2"/>
  <c r="DT120" i="2"/>
  <c r="BG120" i="2"/>
  <c r="DU120" i="2"/>
  <c r="BH120" i="2"/>
  <c r="DV120" i="2"/>
  <c r="BI120" i="2"/>
  <c r="DW120" i="2"/>
  <c r="BJ120" i="2"/>
  <c r="DX120" i="2"/>
  <c r="BK120" i="2"/>
  <c r="DY120" i="2"/>
  <c r="BL120" i="2"/>
  <c r="DZ120" i="2"/>
  <c r="BM120" i="2"/>
  <c r="EA120" i="2"/>
  <c r="BN120" i="2"/>
  <c r="EB120" i="2"/>
  <c r="BO120" i="2"/>
  <c r="EC120" i="2"/>
  <c r="BP120" i="2"/>
  <c r="DR120" i="2"/>
  <c r="DS105" i="2"/>
  <c r="BF105" i="2"/>
  <c r="DT105" i="2"/>
  <c r="BG105" i="2"/>
  <c r="DU105" i="2"/>
  <c r="BH105" i="2"/>
  <c r="DV105" i="2"/>
  <c r="BI105" i="2"/>
  <c r="DW105" i="2"/>
  <c r="BJ105" i="2"/>
  <c r="DX105" i="2"/>
  <c r="BK105" i="2"/>
  <c r="DY105" i="2"/>
  <c r="BL105" i="2"/>
  <c r="DZ105" i="2"/>
  <c r="BM105" i="2"/>
  <c r="EA105" i="2"/>
  <c r="BN105" i="2"/>
  <c r="EB105" i="2"/>
  <c r="BO105" i="2"/>
  <c r="EC105" i="2"/>
  <c r="BP105" i="2"/>
  <c r="DR105" i="2"/>
  <c r="DS121" i="2"/>
  <c r="BF121" i="2"/>
  <c r="DT121" i="2"/>
  <c r="BG121" i="2"/>
  <c r="DU121" i="2"/>
  <c r="BH121" i="2"/>
  <c r="DV121" i="2"/>
  <c r="BI121" i="2"/>
  <c r="DW121" i="2"/>
  <c r="BJ121" i="2"/>
  <c r="DX121" i="2"/>
  <c r="BK121" i="2"/>
  <c r="DY121" i="2"/>
  <c r="BL121" i="2"/>
  <c r="DZ121" i="2"/>
  <c r="BM121" i="2"/>
  <c r="EA121" i="2"/>
  <c r="BN121" i="2"/>
  <c r="EB121" i="2"/>
  <c r="BO121" i="2"/>
  <c r="EC121" i="2"/>
  <c r="BP121" i="2"/>
  <c r="DR121" i="2"/>
  <c r="G121" i="2"/>
  <c r="G33" i="13"/>
  <c r="H33" i="13"/>
  <c r="BR358" i="2"/>
  <c r="BS358" i="2"/>
  <c r="J358" i="2"/>
  <c r="BT358" i="2"/>
  <c r="K358" i="2"/>
  <c r="BU358" i="2"/>
  <c r="L358" i="2"/>
  <c r="BV358" i="2"/>
  <c r="M358" i="2"/>
  <c r="BW358" i="2"/>
  <c r="N358" i="2"/>
  <c r="BX358" i="2"/>
  <c r="O358" i="2"/>
  <c r="BY358" i="2"/>
  <c r="P358" i="2"/>
  <c r="BZ358" i="2"/>
  <c r="Q358" i="2"/>
  <c r="CA358" i="2"/>
  <c r="R358" i="2"/>
  <c r="CB358" i="2"/>
  <c r="S358" i="2"/>
  <c r="CC358" i="2"/>
  <c r="T358" i="2"/>
  <c r="BR356" i="2"/>
  <c r="BS356" i="2"/>
  <c r="J356" i="2"/>
  <c r="BT356" i="2"/>
  <c r="K356" i="2"/>
  <c r="BU356" i="2"/>
  <c r="L356" i="2"/>
  <c r="BV356" i="2"/>
  <c r="M356" i="2"/>
  <c r="BW356" i="2"/>
  <c r="N356" i="2"/>
  <c r="BX356" i="2"/>
  <c r="O356" i="2"/>
  <c r="BY356" i="2"/>
  <c r="P356" i="2"/>
  <c r="BZ356" i="2"/>
  <c r="Q356" i="2"/>
  <c r="CA356" i="2"/>
  <c r="R356" i="2"/>
  <c r="CB356" i="2"/>
  <c r="S356" i="2"/>
  <c r="CC356" i="2"/>
  <c r="T356" i="2"/>
  <c r="C358" i="2"/>
  <c r="C57" i="13"/>
  <c r="CF358" i="2"/>
  <c r="V358" i="2"/>
  <c r="CG358" i="2"/>
  <c r="W358" i="2"/>
  <c r="CH358" i="2"/>
  <c r="X358" i="2"/>
  <c r="CI358" i="2"/>
  <c r="Y358" i="2"/>
  <c r="CJ358" i="2"/>
  <c r="Z358" i="2"/>
  <c r="CK358" i="2"/>
  <c r="AA358" i="2"/>
  <c r="CL358" i="2"/>
  <c r="AB358" i="2"/>
  <c r="CM358" i="2"/>
  <c r="AC358" i="2"/>
  <c r="CN358" i="2"/>
  <c r="AD358" i="2"/>
  <c r="CO358" i="2"/>
  <c r="AE358" i="2"/>
  <c r="CP358" i="2"/>
  <c r="AF358" i="2"/>
  <c r="CE358" i="2"/>
  <c r="CF356" i="2"/>
  <c r="V356" i="2"/>
  <c r="CG356" i="2"/>
  <c r="W356" i="2"/>
  <c r="CH356" i="2"/>
  <c r="X356" i="2"/>
  <c r="CI356" i="2"/>
  <c r="Y356" i="2"/>
  <c r="CJ356" i="2"/>
  <c r="Z356" i="2"/>
  <c r="CK356" i="2"/>
  <c r="AA356" i="2"/>
  <c r="CL356" i="2"/>
  <c r="AB356" i="2"/>
  <c r="CM356" i="2"/>
  <c r="AC356" i="2"/>
  <c r="CN356" i="2"/>
  <c r="AD356" i="2"/>
  <c r="CO356" i="2"/>
  <c r="AE356" i="2"/>
  <c r="CP356" i="2"/>
  <c r="AF356" i="2"/>
  <c r="CE356" i="2"/>
  <c r="D358" i="2"/>
  <c r="D57" i="13"/>
  <c r="CS358" i="2"/>
  <c r="AH358" i="2"/>
  <c r="CT358" i="2"/>
  <c r="AI358" i="2"/>
  <c r="CU358" i="2"/>
  <c r="AJ358" i="2"/>
  <c r="CV358" i="2"/>
  <c r="AK358" i="2"/>
  <c r="CW358" i="2"/>
  <c r="AL358" i="2"/>
  <c r="CX358" i="2"/>
  <c r="AM358" i="2"/>
  <c r="CY358" i="2"/>
  <c r="AN358" i="2"/>
  <c r="CZ358" i="2"/>
  <c r="AO358" i="2"/>
  <c r="DA358" i="2"/>
  <c r="AP358" i="2"/>
  <c r="DB358" i="2"/>
  <c r="AQ358" i="2"/>
  <c r="DC358" i="2"/>
  <c r="AR358" i="2"/>
  <c r="CR358" i="2"/>
  <c r="CS356" i="2"/>
  <c r="AH356" i="2"/>
  <c r="CT356" i="2"/>
  <c r="AI356" i="2"/>
  <c r="CU356" i="2"/>
  <c r="AJ356" i="2"/>
  <c r="CV356" i="2"/>
  <c r="AK356" i="2"/>
  <c r="CW356" i="2"/>
  <c r="AL356" i="2"/>
  <c r="CX356" i="2"/>
  <c r="AM356" i="2"/>
  <c r="CY356" i="2"/>
  <c r="AN356" i="2"/>
  <c r="CZ356" i="2"/>
  <c r="AO356" i="2"/>
  <c r="DA356" i="2"/>
  <c r="AP356" i="2"/>
  <c r="DB356" i="2"/>
  <c r="AQ356" i="2"/>
  <c r="DC356" i="2"/>
  <c r="AR356" i="2"/>
  <c r="CR356" i="2"/>
  <c r="E358" i="2"/>
  <c r="E57" i="13"/>
  <c r="DF358" i="2"/>
  <c r="AT358" i="2"/>
  <c r="DG358" i="2"/>
  <c r="AU358" i="2"/>
  <c r="DH358" i="2"/>
  <c r="AV358" i="2"/>
  <c r="DI358" i="2"/>
  <c r="AW358" i="2"/>
  <c r="DJ358" i="2"/>
  <c r="AX358" i="2"/>
  <c r="DK358" i="2"/>
  <c r="AY358" i="2"/>
  <c r="DL358" i="2"/>
  <c r="AZ358" i="2"/>
  <c r="DM358" i="2"/>
  <c r="BA358" i="2"/>
  <c r="DN358" i="2"/>
  <c r="BB358" i="2"/>
  <c r="DO358" i="2"/>
  <c r="BC358" i="2"/>
  <c r="DP358" i="2"/>
  <c r="BD358" i="2"/>
  <c r="DE358" i="2"/>
  <c r="DF356" i="2"/>
  <c r="AT356" i="2"/>
  <c r="DG356" i="2"/>
  <c r="AU356" i="2"/>
  <c r="DH356" i="2"/>
  <c r="AV356" i="2"/>
  <c r="DI356" i="2"/>
  <c r="AW356" i="2"/>
  <c r="DJ356" i="2"/>
  <c r="AX356" i="2"/>
  <c r="DK356" i="2"/>
  <c r="AY356" i="2"/>
  <c r="DL356" i="2"/>
  <c r="AZ356" i="2"/>
  <c r="DM356" i="2"/>
  <c r="BA356" i="2"/>
  <c r="DN356" i="2"/>
  <c r="BB356" i="2"/>
  <c r="DO356" i="2"/>
  <c r="BC356" i="2"/>
  <c r="DP356" i="2"/>
  <c r="BD356" i="2"/>
  <c r="DE356" i="2"/>
  <c r="F358" i="2"/>
  <c r="F57" i="13"/>
  <c r="DS358" i="2"/>
  <c r="BF358" i="2"/>
  <c r="DT358" i="2"/>
  <c r="BG358" i="2"/>
  <c r="DU358" i="2"/>
  <c r="BH358" i="2"/>
  <c r="DV358" i="2"/>
  <c r="BI358" i="2"/>
  <c r="DW358" i="2"/>
  <c r="BJ358" i="2"/>
  <c r="DX358" i="2"/>
  <c r="BK358" i="2"/>
  <c r="DY358" i="2"/>
  <c r="BL358" i="2"/>
  <c r="DZ358" i="2"/>
  <c r="BM358" i="2"/>
  <c r="EA358" i="2"/>
  <c r="BN358" i="2"/>
  <c r="EB358" i="2"/>
  <c r="BO358" i="2"/>
  <c r="EC358" i="2"/>
  <c r="BP358" i="2"/>
  <c r="DR358" i="2"/>
  <c r="DS356" i="2"/>
  <c r="BF356" i="2"/>
  <c r="DT356" i="2"/>
  <c r="BG356" i="2"/>
  <c r="DU356" i="2"/>
  <c r="BH356" i="2"/>
  <c r="DV356" i="2"/>
  <c r="BI356" i="2"/>
  <c r="DW356" i="2"/>
  <c r="BJ356" i="2"/>
  <c r="DX356" i="2"/>
  <c r="BK356" i="2"/>
  <c r="DY356" i="2"/>
  <c r="BL356" i="2"/>
  <c r="DZ356" i="2"/>
  <c r="BM356" i="2"/>
  <c r="EA356" i="2"/>
  <c r="BN356" i="2"/>
  <c r="EB356" i="2"/>
  <c r="BO356" i="2"/>
  <c r="EC356" i="2"/>
  <c r="BP356" i="2"/>
  <c r="DR356" i="2"/>
  <c r="G358" i="2"/>
  <c r="G57" i="13"/>
  <c r="H57" i="13"/>
  <c r="BR56" i="2"/>
  <c r="BS56" i="2"/>
  <c r="J56" i="2"/>
  <c r="BT56" i="2"/>
  <c r="K56" i="2"/>
  <c r="BU56" i="2"/>
  <c r="L56" i="2"/>
  <c r="BV56" i="2"/>
  <c r="M56" i="2"/>
  <c r="BW56" i="2"/>
  <c r="N56" i="2"/>
  <c r="BX56" i="2"/>
  <c r="O56" i="2"/>
  <c r="BY56" i="2"/>
  <c r="P56" i="2"/>
  <c r="BZ56" i="2"/>
  <c r="Q56" i="2"/>
  <c r="CA56" i="2"/>
  <c r="R56" i="2"/>
  <c r="CB56" i="2"/>
  <c r="S56" i="2"/>
  <c r="CC56" i="2"/>
  <c r="T56" i="2"/>
  <c r="BR42" i="2"/>
  <c r="BS42" i="2"/>
  <c r="J42" i="2"/>
  <c r="BT42" i="2"/>
  <c r="K42" i="2"/>
  <c r="BU42" i="2"/>
  <c r="L42" i="2"/>
  <c r="BV42" i="2"/>
  <c r="M42" i="2"/>
  <c r="BW42" i="2"/>
  <c r="N42" i="2"/>
  <c r="BX42" i="2"/>
  <c r="O42" i="2"/>
  <c r="BY42" i="2"/>
  <c r="P42" i="2"/>
  <c r="BZ42" i="2"/>
  <c r="Q42" i="2"/>
  <c r="CA42" i="2"/>
  <c r="R42" i="2"/>
  <c r="CB42" i="2"/>
  <c r="S42" i="2"/>
  <c r="CC42" i="2"/>
  <c r="T42" i="2"/>
  <c r="C56" i="2"/>
  <c r="C18" i="13"/>
  <c r="CF56" i="2"/>
  <c r="V56" i="2"/>
  <c r="CG56" i="2"/>
  <c r="W56" i="2"/>
  <c r="CH56" i="2"/>
  <c r="X56" i="2"/>
  <c r="CI56" i="2"/>
  <c r="Y56" i="2"/>
  <c r="CJ56" i="2"/>
  <c r="Z56" i="2"/>
  <c r="CK56" i="2"/>
  <c r="AA56" i="2"/>
  <c r="CL56" i="2"/>
  <c r="AB56" i="2"/>
  <c r="CM56" i="2"/>
  <c r="AC56" i="2"/>
  <c r="CN56" i="2"/>
  <c r="AD56" i="2"/>
  <c r="CO56" i="2"/>
  <c r="AE56" i="2"/>
  <c r="CP56" i="2"/>
  <c r="AF56" i="2"/>
  <c r="CE56" i="2"/>
  <c r="CF42" i="2"/>
  <c r="V42" i="2"/>
  <c r="CG42" i="2"/>
  <c r="W42" i="2"/>
  <c r="CH42" i="2"/>
  <c r="X42" i="2"/>
  <c r="CI42" i="2"/>
  <c r="Y42" i="2"/>
  <c r="CJ42" i="2"/>
  <c r="Z42" i="2"/>
  <c r="CK42" i="2"/>
  <c r="AA42" i="2"/>
  <c r="CL42" i="2"/>
  <c r="AB42" i="2"/>
  <c r="CM42" i="2"/>
  <c r="AC42" i="2"/>
  <c r="CN42" i="2"/>
  <c r="AD42" i="2"/>
  <c r="CO42" i="2"/>
  <c r="AE42" i="2"/>
  <c r="CP42" i="2"/>
  <c r="AF42" i="2"/>
  <c r="CE42" i="2"/>
  <c r="D56" i="2"/>
  <c r="D18" i="13"/>
  <c r="CS56" i="2"/>
  <c r="AH56" i="2"/>
  <c r="CT56" i="2"/>
  <c r="AI56" i="2"/>
  <c r="CU56" i="2"/>
  <c r="AJ56" i="2"/>
  <c r="CV56" i="2"/>
  <c r="AK56" i="2"/>
  <c r="CW56" i="2"/>
  <c r="AL56" i="2"/>
  <c r="CX56" i="2"/>
  <c r="AM56" i="2"/>
  <c r="CY56" i="2"/>
  <c r="AN56" i="2"/>
  <c r="CZ56" i="2"/>
  <c r="AO56" i="2"/>
  <c r="DA56" i="2"/>
  <c r="AP56" i="2"/>
  <c r="DB56" i="2"/>
  <c r="AQ56" i="2"/>
  <c r="DC56" i="2"/>
  <c r="AR56" i="2"/>
  <c r="CR56" i="2"/>
  <c r="CS42" i="2"/>
  <c r="AH42" i="2"/>
  <c r="CT42" i="2"/>
  <c r="AI42" i="2"/>
  <c r="CU42" i="2"/>
  <c r="AJ42" i="2"/>
  <c r="CV42" i="2"/>
  <c r="AK42" i="2"/>
  <c r="CW42" i="2"/>
  <c r="AL42" i="2"/>
  <c r="CX42" i="2"/>
  <c r="AM42" i="2"/>
  <c r="CY42" i="2"/>
  <c r="AN42" i="2"/>
  <c r="CZ42" i="2"/>
  <c r="AO42" i="2"/>
  <c r="DA42" i="2"/>
  <c r="AP42" i="2"/>
  <c r="DB42" i="2"/>
  <c r="AQ42" i="2"/>
  <c r="DC42" i="2"/>
  <c r="AR42" i="2"/>
  <c r="CR42" i="2"/>
  <c r="E56" i="2"/>
  <c r="E18" i="13"/>
  <c r="DF56" i="2"/>
  <c r="AT56" i="2"/>
  <c r="DG56" i="2"/>
  <c r="AU56" i="2"/>
  <c r="DH56" i="2"/>
  <c r="AV56" i="2"/>
  <c r="DI56" i="2"/>
  <c r="AW56" i="2"/>
  <c r="DJ56" i="2"/>
  <c r="AX56" i="2"/>
  <c r="DK56" i="2"/>
  <c r="AY56" i="2"/>
  <c r="DL56" i="2"/>
  <c r="AZ56" i="2"/>
  <c r="DM56" i="2"/>
  <c r="BA56" i="2"/>
  <c r="DN56" i="2"/>
  <c r="BB56" i="2"/>
  <c r="DO56" i="2"/>
  <c r="BC56" i="2"/>
  <c r="DP56" i="2"/>
  <c r="BD56" i="2"/>
  <c r="DE56" i="2"/>
  <c r="DF42" i="2"/>
  <c r="AT42" i="2"/>
  <c r="DG42" i="2"/>
  <c r="AU42" i="2"/>
  <c r="DH42" i="2"/>
  <c r="AV42" i="2"/>
  <c r="DI42" i="2"/>
  <c r="AW42" i="2"/>
  <c r="DJ42" i="2"/>
  <c r="AX42" i="2"/>
  <c r="DK42" i="2"/>
  <c r="AY42" i="2"/>
  <c r="DL42" i="2"/>
  <c r="AZ42" i="2"/>
  <c r="DM42" i="2"/>
  <c r="BA42" i="2"/>
  <c r="DN42" i="2"/>
  <c r="BB42" i="2"/>
  <c r="DO42" i="2"/>
  <c r="BC42" i="2"/>
  <c r="DP42" i="2"/>
  <c r="BD42" i="2"/>
  <c r="DE42" i="2"/>
  <c r="F56" i="2"/>
  <c r="F18" i="13"/>
  <c r="DS56" i="2"/>
  <c r="BF56" i="2"/>
  <c r="DT56" i="2"/>
  <c r="BG56" i="2"/>
  <c r="DU56" i="2"/>
  <c r="BH56" i="2"/>
  <c r="DV56" i="2"/>
  <c r="BI56" i="2"/>
  <c r="DW56" i="2"/>
  <c r="BJ56" i="2"/>
  <c r="DX56" i="2"/>
  <c r="BK56" i="2"/>
  <c r="DY56" i="2"/>
  <c r="BL56" i="2"/>
  <c r="DZ56" i="2"/>
  <c r="BM56" i="2"/>
  <c r="EA56" i="2"/>
  <c r="BN56" i="2"/>
  <c r="EB56" i="2"/>
  <c r="BO56" i="2"/>
  <c r="EC56" i="2"/>
  <c r="BP56" i="2"/>
  <c r="DR56" i="2"/>
  <c r="DS42" i="2"/>
  <c r="BF42" i="2"/>
  <c r="DT42" i="2"/>
  <c r="BG42" i="2"/>
  <c r="DU42" i="2"/>
  <c r="BH42" i="2"/>
  <c r="DV42" i="2"/>
  <c r="BI42" i="2"/>
  <c r="DW42" i="2"/>
  <c r="BJ42" i="2"/>
  <c r="DX42" i="2"/>
  <c r="BK42" i="2"/>
  <c r="DY42" i="2"/>
  <c r="BL42" i="2"/>
  <c r="DZ42" i="2"/>
  <c r="BM42" i="2"/>
  <c r="EA42" i="2"/>
  <c r="BN42" i="2"/>
  <c r="EB42" i="2"/>
  <c r="BO42" i="2"/>
  <c r="EC42" i="2"/>
  <c r="BP42" i="2"/>
  <c r="DR42" i="2"/>
  <c r="G56" i="2"/>
  <c r="G18" i="13"/>
  <c r="BR220" i="2"/>
  <c r="BS220" i="2"/>
  <c r="J220" i="2"/>
  <c r="BT220" i="2"/>
  <c r="K220" i="2"/>
  <c r="BU220" i="2"/>
  <c r="L220" i="2"/>
  <c r="BV220" i="2"/>
  <c r="M220" i="2"/>
  <c r="BW220" i="2"/>
  <c r="N220" i="2"/>
  <c r="BX220" i="2"/>
  <c r="O220" i="2"/>
  <c r="BY220" i="2"/>
  <c r="P220" i="2"/>
  <c r="BZ220" i="2"/>
  <c r="Q220" i="2"/>
  <c r="CA220" i="2"/>
  <c r="R220" i="2"/>
  <c r="CB220" i="2"/>
  <c r="S220" i="2"/>
  <c r="CC220" i="2"/>
  <c r="T220" i="2"/>
  <c r="BR207" i="2"/>
  <c r="BS207" i="2"/>
  <c r="J207" i="2"/>
  <c r="BT207" i="2"/>
  <c r="K207" i="2"/>
  <c r="BU207" i="2"/>
  <c r="L207" i="2"/>
  <c r="BV207" i="2"/>
  <c r="M207" i="2"/>
  <c r="BW207" i="2"/>
  <c r="N207" i="2"/>
  <c r="BX207" i="2"/>
  <c r="O207" i="2"/>
  <c r="BY207" i="2"/>
  <c r="P207" i="2"/>
  <c r="BZ207" i="2"/>
  <c r="Q207" i="2"/>
  <c r="CA207" i="2"/>
  <c r="R207" i="2"/>
  <c r="CB207" i="2"/>
  <c r="S207" i="2"/>
  <c r="CC207" i="2"/>
  <c r="T207" i="2"/>
  <c r="C220" i="2"/>
  <c r="C58" i="13"/>
  <c r="CF220" i="2"/>
  <c r="V220" i="2"/>
  <c r="CG220" i="2"/>
  <c r="W220" i="2"/>
  <c r="CH220" i="2"/>
  <c r="X220" i="2"/>
  <c r="CI220" i="2"/>
  <c r="Y220" i="2"/>
  <c r="CJ220" i="2"/>
  <c r="Z220" i="2"/>
  <c r="CK220" i="2"/>
  <c r="AA220" i="2"/>
  <c r="CL220" i="2"/>
  <c r="AB220" i="2"/>
  <c r="CM220" i="2"/>
  <c r="AC220" i="2"/>
  <c r="CN220" i="2"/>
  <c r="AD220" i="2"/>
  <c r="CO220" i="2"/>
  <c r="AE220" i="2"/>
  <c r="CP220" i="2"/>
  <c r="AF220" i="2"/>
  <c r="CE220" i="2"/>
  <c r="CF207" i="2"/>
  <c r="V207" i="2"/>
  <c r="CG207" i="2"/>
  <c r="W207" i="2"/>
  <c r="CH207" i="2"/>
  <c r="X207" i="2"/>
  <c r="CI207" i="2"/>
  <c r="Y207" i="2"/>
  <c r="CJ207" i="2"/>
  <c r="Z207" i="2"/>
  <c r="CK207" i="2"/>
  <c r="AA207" i="2"/>
  <c r="CL207" i="2"/>
  <c r="AB207" i="2"/>
  <c r="CM207" i="2"/>
  <c r="AC207" i="2"/>
  <c r="CN207" i="2"/>
  <c r="AD207" i="2"/>
  <c r="CO207" i="2"/>
  <c r="AE207" i="2"/>
  <c r="CP207" i="2"/>
  <c r="AF207" i="2"/>
  <c r="CE207" i="2"/>
  <c r="D220" i="2"/>
  <c r="D58" i="13"/>
  <c r="CS220" i="2"/>
  <c r="AH220" i="2"/>
  <c r="CT220" i="2"/>
  <c r="AI220" i="2"/>
  <c r="CU220" i="2"/>
  <c r="AJ220" i="2"/>
  <c r="CV220" i="2"/>
  <c r="AK220" i="2"/>
  <c r="CW220" i="2"/>
  <c r="AL220" i="2"/>
  <c r="CX220" i="2"/>
  <c r="AM220" i="2"/>
  <c r="CY220" i="2"/>
  <c r="AN220" i="2"/>
  <c r="CZ220" i="2"/>
  <c r="AO220" i="2"/>
  <c r="DA220" i="2"/>
  <c r="AP220" i="2"/>
  <c r="DB220" i="2"/>
  <c r="AQ220" i="2"/>
  <c r="DC220" i="2"/>
  <c r="AR220" i="2"/>
  <c r="CR220" i="2"/>
  <c r="CS207" i="2"/>
  <c r="AH207" i="2"/>
  <c r="CT207" i="2"/>
  <c r="AI207" i="2"/>
  <c r="CU207" i="2"/>
  <c r="AJ207" i="2"/>
  <c r="CV207" i="2"/>
  <c r="AK207" i="2"/>
  <c r="CW207" i="2"/>
  <c r="AL207" i="2"/>
  <c r="CX207" i="2"/>
  <c r="AM207" i="2"/>
  <c r="CY207" i="2"/>
  <c r="AN207" i="2"/>
  <c r="CZ207" i="2"/>
  <c r="AO207" i="2"/>
  <c r="DA207" i="2"/>
  <c r="AP207" i="2"/>
  <c r="DB207" i="2"/>
  <c r="AQ207" i="2"/>
  <c r="DC207" i="2"/>
  <c r="AR207" i="2"/>
  <c r="CR207" i="2"/>
  <c r="E220" i="2"/>
  <c r="E58" i="13"/>
  <c r="DF220" i="2"/>
  <c r="AT220" i="2"/>
  <c r="DG220" i="2"/>
  <c r="AU220" i="2"/>
  <c r="DH220" i="2"/>
  <c r="AV220" i="2"/>
  <c r="DI220" i="2"/>
  <c r="AW220" i="2"/>
  <c r="DJ220" i="2"/>
  <c r="AX220" i="2"/>
  <c r="DK220" i="2"/>
  <c r="AY220" i="2"/>
  <c r="DL220" i="2"/>
  <c r="AZ220" i="2"/>
  <c r="DM220" i="2"/>
  <c r="BA220" i="2"/>
  <c r="DN220" i="2"/>
  <c r="BB220" i="2"/>
  <c r="DO220" i="2"/>
  <c r="BC220" i="2"/>
  <c r="DP220" i="2"/>
  <c r="BD220" i="2"/>
  <c r="DE220" i="2"/>
  <c r="DF207" i="2"/>
  <c r="AT207" i="2"/>
  <c r="DG207" i="2"/>
  <c r="AU207" i="2"/>
  <c r="DH207" i="2"/>
  <c r="AV207" i="2"/>
  <c r="DI207" i="2"/>
  <c r="AW207" i="2"/>
  <c r="DJ207" i="2"/>
  <c r="AX207" i="2"/>
  <c r="DK207" i="2"/>
  <c r="AY207" i="2"/>
  <c r="DL207" i="2"/>
  <c r="AZ207" i="2"/>
  <c r="DM207" i="2"/>
  <c r="BA207" i="2"/>
  <c r="DN207" i="2"/>
  <c r="BB207" i="2"/>
  <c r="DO207" i="2"/>
  <c r="BC207" i="2"/>
  <c r="DP207" i="2"/>
  <c r="BD207" i="2"/>
  <c r="DE207" i="2"/>
  <c r="F220" i="2"/>
  <c r="F58" i="13"/>
  <c r="DS220" i="2"/>
  <c r="BF220" i="2"/>
  <c r="DT220" i="2"/>
  <c r="BG220" i="2"/>
  <c r="DU220" i="2"/>
  <c r="BH220" i="2"/>
  <c r="DV220" i="2"/>
  <c r="BI220" i="2"/>
  <c r="DW220" i="2"/>
  <c r="BJ220" i="2"/>
  <c r="DX220" i="2"/>
  <c r="BK220" i="2"/>
  <c r="DY220" i="2"/>
  <c r="BL220" i="2"/>
  <c r="DZ220" i="2"/>
  <c r="BM220" i="2"/>
  <c r="EA220" i="2"/>
  <c r="BN220" i="2"/>
  <c r="EB220" i="2"/>
  <c r="BO220" i="2"/>
  <c r="EC220" i="2"/>
  <c r="BP220" i="2"/>
  <c r="DR220" i="2"/>
  <c r="DS207" i="2"/>
  <c r="BF207" i="2"/>
  <c r="DT207" i="2"/>
  <c r="BG207" i="2"/>
  <c r="DU207" i="2"/>
  <c r="BH207" i="2"/>
  <c r="DV207" i="2"/>
  <c r="BI207" i="2"/>
  <c r="DW207" i="2"/>
  <c r="BJ207" i="2"/>
  <c r="DX207" i="2"/>
  <c r="BK207" i="2"/>
  <c r="DY207" i="2"/>
  <c r="BL207" i="2"/>
  <c r="DZ207" i="2"/>
  <c r="BM207" i="2"/>
  <c r="EA207" i="2"/>
  <c r="BN207" i="2"/>
  <c r="EB207" i="2"/>
  <c r="BO207" i="2"/>
  <c r="EC207" i="2"/>
  <c r="BP207" i="2"/>
  <c r="DR207" i="2"/>
  <c r="G220" i="2"/>
  <c r="G58" i="13"/>
  <c r="H58" i="13"/>
  <c r="BR328" i="2"/>
  <c r="BS328" i="2"/>
  <c r="J328" i="2"/>
  <c r="BT328" i="2"/>
  <c r="K328" i="2"/>
  <c r="BU328" i="2"/>
  <c r="L328" i="2"/>
  <c r="BV328" i="2"/>
  <c r="M328" i="2"/>
  <c r="BW328" i="2"/>
  <c r="N328" i="2"/>
  <c r="BX328" i="2"/>
  <c r="O328" i="2"/>
  <c r="BY328" i="2"/>
  <c r="P328" i="2"/>
  <c r="BZ328" i="2"/>
  <c r="Q328" i="2"/>
  <c r="CA328" i="2"/>
  <c r="R328" i="2"/>
  <c r="CB328" i="2"/>
  <c r="S328" i="2"/>
  <c r="CC328" i="2"/>
  <c r="T328" i="2"/>
  <c r="BR321" i="2"/>
  <c r="BS321" i="2"/>
  <c r="J321" i="2"/>
  <c r="BT321" i="2"/>
  <c r="K321" i="2"/>
  <c r="BU321" i="2"/>
  <c r="L321" i="2"/>
  <c r="BV321" i="2"/>
  <c r="M321" i="2"/>
  <c r="BW321" i="2"/>
  <c r="N321" i="2"/>
  <c r="BX321" i="2"/>
  <c r="O321" i="2"/>
  <c r="BY321" i="2"/>
  <c r="P321" i="2"/>
  <c r="BZ321" i="2"/>
  <c r="Q321" i="2"/>
  <c r="CA321" i="2"/>
  <c r="R321" i="2"/>
  <c r="CB321" i="2"/>
  <c r="S321" i="2"/>
  <c r="CC321" i="2"/>
  <c r="T321" i="2"/>
  <c r="C328" i="2"/>
  <c r="C59" i="13"/>
  <c r="CF328" i="2"/>
  <c r="V328" i="2"/>
  <c r="CG328" i="2"/>
  <c r="W328" i="2"/>
  <c r="CH328" i="2"/>
  <c r="X328" i="2"/>
  <c r="CI328" i="2"/>
  <c r="Y328" i="2"/>
  <c r="CJ328" i="2"/>
  <c r="Z328" i="2"/>
  <c r="CK328" i="2"/>
  <c r="AA328" i="2"/>
  <c r="CL328" i="2"/>
  <c r="AB328" i="2"/>
  <c r="CM328" i="2"/>
  <c r="AC328" i="2"/>
  <c r="CN328" i="2"/>
  <c r="AD328" i="2"/>
  <c r="CO328" i="2"/>
  <c r="AE328" i="2"/>
  <c r="CP328" i="2"/>
  <c r="AF328" i="2"/>
  <c r="CE328" i="2"/>
  <c r="CF321" i="2"/>
  <c r="V321" i="2"/>
  <c r="CG321" i="2"/>
  <c r="W321" i="2"/>
  <c r="CH321" i="2"/>
  <c r="X321" i="2"/>
  <c r="CI321" i="2"/>
  <c r="Y321" i="2"/>
  <c r="CJ321" i="2"/>
  <c r="Z321" i="2"/>
  <c r="CK321" i="2"/>
  <c r="AA321" i="2"/>
  <c r="CL321" i="2"/>
  <c r="AB321" i="2"/>
  <c r="CM321" i="2"/>
  <c r="AC321" i="2"/>
  <c r="CN321" i="2"/>
  <c r="AD321" i="2"/>
  <c r="CO321" i="2"/>
  <c r="AE321" i="2"/>
  <c r="CP321" i="2"/>
  <c r="AF321" i="2"/>
  <c r="CE321" i="2"/>
  <c r="D328" i="2"/>
  <c r="D59" i="13"/>
  <c r="CS328" i="2"/>
  <c r="AH328" i="2"/>
  <c r="CT328" i="2"/>
  <c r="AI328" i="2"/>
  <c r="CU328" i="2"/>
  <c r="AJ328" i="2"/>
  <c r="CV328" i="2"/>
  <c r="AK328" i="2"/>
  <c r="CW328" i="2"/>
  <c r="AL328" i="2"/>
  <c r="CX328" i="2"/>
  <c r="AM328" i="2"/>
  <c r="CY328" i="2"/>
  <c r="AN328" i="2"/>
  <c r="CZ328" i="2"/>
  <c r="AO328" i="2"/>
  <c r="DA328" i="2"/>
  <c r="AP328" i="2"/>
  <c r="DB328" i="2"/>
  <c r="AQ328" i="2"/>
  <c r="DC328" i="2"/>
  <c r="AR328" i="2"/>
  <c r="CR328" i="2"/>
  <c r="CS321" i="2"/>
  <c r="AH321" i="2"/>
  <c r="CT321" i="2"/>
  <c r="AI321" i="2"/>
  <c r="CU321" i="2"/>
  <c r="AJ321" i="2"/>
  <c r="CV321" i="2"/>
  <c r="AK321" i="2"/>
  <c r="CW321" i="2"/>
  <c r="AL321" i="2"/>
  <c r="CX321" i="2"/>
  <c r="AM321" i="2"/>
  <c r="CY321" i="2"/>
  <c r="AN321" i="2"/>
  <c r="CZ321" i="2"/>
  <c r="AO321" i="2"/>
  <c r="DA321" i="2"/>
  <c r="AP321" i="2"/>
  <c r="DB321" i="2"/>
  <c r="AQ321" i="2"/>
  <c r="DC321" i="2"/>
  <c r="AR321" i="2"/>
  <c r="CR321" i="2"/>
  <c r="E328" i="2"/>
  <c r="E59" i="13"/>
  <c r="DF328" i="2"/>
  <c r="AT328" i="2"/>
  <c r="DG328" i="2"/>
  <c r="AU328" i="2"/>
  <c r="DH328" i="2"/>
  <c r="AV328" i="2"/>
  <c r="DI328" i="2"/>
  <c r="AW328" i="2"/>
  <c r="DJ328" i="2"/>
  <c r="AX328" i="2"/>
  <c r="DK328" i="2"/>
  <c r="AY328" i="2"/>
  <c r="DL328" i="2"/>
  <c r="AZ328" i="2"/>
  <c r="DM328" i="2"/>
  <c r="BA328" i="2"/>
  <c r="DN328" i="2"/>
  <c r="BB328" i="2"/>
  <c r="DO328" i="2"/>
  <c r="BC328" i="2"/>
  <c r="DP328" i="2"/>
  <c r="BD328" i="2"/>
  <c r="DE328" i="2"/>
  <c r="DF321" i="2"/>
  <c r="AT321" i="2"/>
  <c r="DG321" i="2"/>
  <c r="AU321" i="2"/>
  <c r="DH321" i="2"/>
  <c r="AV321" i="2"/>
  <c r="DI321" i="2"/>
  <c r="AW321" i="2"/>
  <c r="DJ321" i="2"/>
  <c r="AX321" i="2"/>
  <c r="DK321" i="2"/>
  <c r="AY321" i="2"/>
  <c r="DL321" i="2"/>
  <c r="AZ321" i="2"/>
  <c r="DM321" i="2"/>
  <c r="BA321" i="2"/>
  <c r="DN321" i="2"/>
  <c r="BB321" i="2"/>
  <c r="DO321" i="2"/>
  <c r="BC321" i="2"/>
  <c r="DP321" i="2"/>
  <c r="BD321" i="2"/>
  <c r="DE321" i="2"/>
  <c r="F328" i="2"/>
  <c r="F59" i="13"/>
  <c r="DS328" i="2"/>
  <c r="BF328" i="2"/>
  <c r="DT328" i="2"/>
  <c r="BG328" i="2"/>
  <c r="DU328" i="2"/>
  <c r="BH328" i="2"/>
  <c r="DV328" i="2"/>
  <c r="BI328" i="2"/>
  <c r="DW328" i="2"/>
  <c r="BJ328" i="2"/>
  <c r="DX328" i="2"/>
  <c r="BK328" i="2"/>
  <c r="DY328" i="2"/>
  <c r="BL328" i="2"/>
  <c r="DZ328" i="2"/>
  <c r="BM328" i="2"/>
  <c r="EA328" i="2"/>
  <c r="BN328" i="2"/>
  <c r="EB328" i="2"/>
  <c r="BO328" i="2"/>
  <c r="EC328" i="2"/>
  <c r="BP328" i="2"/>
  <c r="DR328" i="2"/>
  <c r="DS321" i="2"/>
  <c r="BF321" i="2"/>
  <c r="DT321" i="2"/>
  <c r="BG321" i="2"/>
  <c r="DU321" i="2"/>
  <c r="BH321" i="2"/>
  <c r="DV321" i="2"/>
  <c r="BI321" i="2"/>
  <c r="DW321" i="2"/>
  <c r="BJ321" i="2"/>
  <c r="DX321" i="2"/>
  <c r="BK321" i="2"/>
  <c r="DY321" i="2"/>
  <c r="BL321" i="2"/>
  <c r="DZ321" i="2"/>
  <c r="BM321" i="2"/>
  <c r="EA321" i="2"/>
  <c r="BN321" i="2"/>
  <c r="EB321" i="2"/>
  <c r="BO321" i="2"/>
  <c r="EC321" i="2"/>
  <c r="BP321" i="2"/>
  <c r="DR321" i="2"/>
  <c r="G328" i="2"/>
  <c r="G59" i="13"/>
  <c r="H59" i="13"/>
  <c r="BR128" i="2"/>
  <c r="BS128" i="2"/>
  <c r="J128" i="2"/>
  <c r="BT128" i="2"/>
  <c r="K128" i="2"/>
  <c r="BU128" i="2"/>
  <c r="L128" i="2"/>
  <c r="BV128" i="2"/>
  <c r="M128" i="2"/>
  <c r="BW128" i="2"/>
  <c r="N128" i="2"/>
  <c r="BX128" i="2"/>
  <c r="O128" i="2"/>
  <c r="BY128" i="2"/>
  <c r="P128" i="2"/>
  <c r="BZ128" i="2"/>
  <c r="Q128" i="2"/>
  <c r="CA128" i="2"/>
  <c r="R128" i="2"/>
  <c r="CB128" i="2"/>
  <c r="S128" i="2"/>
  <c r="CC128" i="2"/>
  <c r="T128" i="2"/>
  <c r="BR94" i="2"/>
  <c r="BS94" i="2"/>
  <c r="J94" i="2"/>
  <c r="BT94" i="2"/>
  <c r="K94" i="2"/>
  <c r="BU94" i="2"/>
  <c r="L94" i="2"/>
  <c r="BV94" i="2"/>
  <c r="M94" i="2"/>
  <c r="BW94" i="2"/>
  <c r="N94" i="2"/>
  <c r="BX94" i="2"/>
  <c r="O94" i="2"/>
  <c r="BY94" i="2"/>
  <c r="P94" i="2"/>
  <c r="BZ94" i="2"/>
  <c r="Q94" i="2"/>
  <c r="CA94" i="2"/>
  <c r="R94" i="2"/>
  <c r="CB94" i="2"/>
  <c r="S94" i="2"/>
  <c r="CC94" i="2"/>
  <c r="T94" i="2"/>
  <c r="C129" i="2"/>
  <c r="C35" i="13"/>
  <c r="CF128" i="2"/>
  <c r="V128" i="2"/>
  <c r="CG128" i="2"/>
  <c r="W128" i="2"/>
  <c r="CH128" i="2"/>
  <c r="X128" i="2"/>
  <c r="CI128" i="2"/>
  <c r="Y128" i="2"/>
  <c r="CJ128" i="2"/>
  <c r="Z128" i="2"/>
  <c r="CK128" i="2"/>
  <c r="AA128" i="2"/>
  <c r="CL128" i="2"/>
  <c r="AB128" i="2"/>
  <c r="CM128" i="2"/>
  <c r="AC128" i="2"/>
  <c r="CN128" i="2"/>
  <c r="AD128" i="2"/>
  <c r="CO128" i="2"/>
  <c r="AE128" i="2"/>
  <c r="CP128" i="2"/>
  <c r="AF128" i="2"/>
  <c r="CE128" i="2"/>
  <c r="CF94" i="2"/>
  <c r="V94" i="2"/>
  <c r="CG94" i="2"/>
  <c r="W94" i="2"/>
  <c r="CH94" i="2"/>
  <c r="X94" i="2"/>
  <c r="CI94" i="2"/>
  <c r="Y94" i="2"/>
  <c r="CJ94" i="2"/>
  <c r="Z94" i="2"/>
  <c r="CK94" i="2"/>
  <c r="AA94" i="2"/>
  <c r="CL94" i="2"/>
  <c r="AB94" i="2"/>
  <c r="CM94" i="2"/>
  <c r="AC94" i="2"/>
  <c r="CN94" i="2"/>
  <c r="AD94" i="2"/>
  <c r="CO94" i="2"/>
  <c r="AE94" i="2"/>
  <c r="CP94" i="2"/>
  <c r="AF94" i="2"/>
  <c r="CE94" i="2"/>
  <c r="D129" i="2"/>
  <c r="D35" i="13"/>
  <c r="CS128" i="2"/>
  <c r="AH128" i="2"/>
  <c r="CT128" i="2"/>
  <c r="AI128" i="2"/>
  <c r="CU128" i="2"/>
  <c r="AJ128" i="2"/>
  <c r="CV128" i="2"/>
  <c r="AK128" i="2"/>
  <c r="CW128" i="2"/>
  <c r="AL128" i="2"/>
  <c r="CX128" i="2"/>
  <c r="AM128" i="2"/>
  <c r="CY128" i="2"/>
  <c r="AN128" i="2"/>
  <c r="CZ128" i="2"/>
  <c r="AO128" i="2"/>
  <c r="DA128" i="2"/>
  <c r="AP128" i="2"/>
  <c r="DB128" i="2"/>
  <c r="AQ128" i="2"/>
  <c r="DC128" i="2"/>
  <c r="AR128" i="2"/>
  <c r="CR128" i="2"/>
  <c r="CS94" i="2"/>
  <c r="AH94" i="2"/>
  <c r="CT94" i="2"/>
  <c r="AI94" i="2"/>
  <c r="CU94" i="2"/>
  <c r="AJ94" i="2"/>
  <c r="CV94" i="2"/>
  <c r="AK94" i="2"/>
  <c r="CW94" i="2"/>
  <c r="AL94" i="2"/>
  <c r="CX94" i="2"/>
  <c r="AM94" i="2"/>
  <c r="CY94" i="2"/>
  <c r="AN94" i="2"/>
  <c r="CZ94" i="2"/>
  <c r="AO94" i="2"/>
  <c r="DA94" i="2"/>
  <c r="AP94" i="2"/>
  <c r="DB94" i="2"/>
  <c r="AQ94" i="2"/>
  <c r="DC94" i="2"/>
  <c r="AR94" i="2"/>
  <c r="CR94" i="2"/>
  <c r="E129" i="2"/>
  <c r="E35" i="13"/>
  <c r="DF128" i="2"/>
  <c r="AT128" i="2"/>
  <c r="DG128" i="2"/>
  <c r="AU128" i="2"/>
  <c r="DH128" i="2"/>
  <c r="AV128" i="2"/>
  <c r="DI128" i="2"/>
  <c r="AW128" i="2"/>
  <c r="DJ128" i="2"/>
  <c r="AX128" i="2"/>
  <c r="DK128" i="2"/>
  <c r="AY128" i="2"/>
  <c r="DL128" i="2"/>
  <c r="AZ128" i="2"/>
  <c r="DM128" i="2"/>
  <c r="BA128" i="2"/>
  <c r="DN128" i="2"/>
  <c r="BB128" i="2"/>
  <c r="DO128" i="2"/>
  <c r="BC128" i="2"/>
  <c r="DP128" i="2"/>
  <c r="BD128" i="2"/>
  <c r="DE128" i="2"/>
  <c r="DF94" i="2"/>
  <c r="AT94" i="2"/>
  <c r="DG94" i="2"/>
  <c r="AU94" i="2"/>
  <c r="DH94" i="2"/>
  <c r="AV94" i="2"/>
  <c r="DI94" i="2"/>
  <c r="AW94" i="2"/>
  <c r="DJ94" i="2"/>
  <c r="AX94" i="2"/>
  <c r="DK94" i="2"/>
  <c r="AY94" i="2"/>
  <c r="DL94" i="2"/>
  <c r="AZ94" i="2"/>
  <c r="DM94" i="2"/>
  <c r="BA94" i="2"/>
  <c r="DN94" i="2"/>
  <c r="BB94" i="2"/>
  <c r="DO94" i="2"/>
  <c r="BC94" i="2"/>
  <c r="DP94" i="2"/>
  <c r="BD94" i="2"/>
  <c r="DE94" i="2"/>
  <c r="F129" i="2"/>
  <c r="F35" i="13"/>
  <c r="DS128" i="2"/>
  <c r="BF128" i="2"/>
  <c r="DT128" i="2"/>
  <c r="BG128" i="2"/>
  <c r="DU128" i="2"/>
  <c r="BH128" i="2"/>
  <c r="DV128" i="2"/>
  <c r="BI128" i="2"/>
  <c r="DW128" i="2"/>
  <c r="BJ128" i="2"/>
  <c r="DX128" i="2"/>
  <c r="BK128" i="2"/>
  <c r="DY128" i="2"/>
  <c r="BL128" i="2"/>
  <c r="DZ128" i="2"/>
  <c r="BM128" i="2"/>
  <c r="EA128" i="2"/>
  <c r="BN128" i="2"/>
  <c r="EB128" i="2"/>
  <c r="BO128" i="2"/>
  <c r="EC128" i="2"/>
  <c r="BP128" i="2"/>
  <c r="DR128" i="2"/>
  <c r="DS94" i="2"/>
  <c r="BF94" i="2"/>
  <c r="DT94" i="2"/>
  <c r="BG94" i="2"/>
  <c r="DU94" i="2"/>
  <c r="BH94" i="2"/>
  <c r="DV94" i="2"/>
  <c r="BI94" i="2"/>
  <c r="DW94" i="2"/>
  <c r="BJ94" i="2"/>
  <c r="DX94" i="2"/>
  <c r="BK94" i="2"/>
  <c r="DY94" i="2"/>
  <c r="BL94" i="2"/>
  <c r="DZ94" i="2"/>
  <c r="BM94" i="2"/>
  <c r="EA94" i="2"/>
  <c r="BN94" i="2"/>
  <c r="EB94" i="2"/>
  <c r="BO94" i="2"/>
  <c r="EC94" i="2"/>
  <c r="BP94" i="2"/>
  <c r="DR94" i="2"/>
  <c r="G129" i="2"/>
  <c r="G35" i="13"/>
  <c r="H35" i="13"/>
  <c r="BR191" i="2"/>
  <c r="BS191" i="2"/>
  <c r="J191" i="2"/>
  <c r="BT191" i="2"/>
  <c r="K191" i="2"/>
  <c r="BU191" i="2"/>
  <c r="L191" i="2"/>
  <c r="BV191" i="2"/>
  <c r="M191" i="2"/>
  <c r="BW191" i="2"/>
  <c r="N191" i="2"/>
  <c r="BX191" i="2"/>
  <c r="O191" i="2"/>
  <c r="BY191" i="2"/>
  <c r="P191" i="2"/>
  <c r="BZ191" i="2"/>
  <c r="Q191" i="2"/>
  <c r="CA191" i="2"/>
  <c r="R191" i="2"/>
  <c r="CB191" i="2"/>
  <c r="S191" i="2"/>
  <c r="CC191" i="2"/>
  <c r="T191" i="2"/>
  <c r="C191" i="2"/>
  <c r="C60" i="13"/>
  <c r="CF191" i="2"/>
  <c r="V191" i="2"/>
  <c r="CG191" i="2"/>
  <c r="W191" i="2"/>
  <c r="CH191" i="2"/>
  <c r="X191" i="2"/>
  <c r="CI191" i="2"/>
  <c r="Y191" i="2"/>
  <c r="CJ191" i="2"/>
  <c r="Z191" i="2"/>
  <c r="CK191" i="2"/>
  <c r="AA191" i="2"/>
  <c r="CL191" i="2"/>
  <c r="AB191" i="2"/>
  <c r="CM191" i="2"/>
  <c r="AC191" i="2"/>
  <c r="CN191" i="2"/>
  <c r="AD191" i="2"/>
  <c r="CO191" i="2"/>
  <c r="AE191" i="2"/>
  <c r="CP191" i="2"/>
  <c r="AF191" i="2"/>
  <c r="CE191" i="2"/>
  <c r="D191" i="2"/>
  <c r="D60" i="13"/>
  <c r="CS191" i="2"/>
  <c r="AH191" i="2"/>
  <c r="CT191" i="2"/>
  <c r="AI191" i="2"/>
  <c r="CU191" i="2"/>
  <c r="AJ191" i="2"/>
  <c r="CV191" i="2"/>
  <c r="AK191" i="2"/>
  <c r="CW191" i="2"/>
  <c r="AL191" i="2"/>
  <c r="CX191" i="2"/>
  <c r="AM191" i="2"/>
  <c r="CY191" i="2"/>
  <c r="AN191" i="2"/>
  <c r="CZ191" i="2"/>
  <c r="AO191" i="2"/>
  <c r="DA191" i="2"/>
  <c r="AP191" i="2"/>
  <c r="DB191" i="2"/>
  <c r="AQ191" i="2"/>
  <c r="DC191" i="2"/>
  <c r="AR191" i="2"/>
  <c r="CR191" i="2"/>
  <c r="E191" i="2"/>
  <c r="E60" i="13"/>
  <c r="DF191" i="2"/>
  <c r="AT191" i="2"/>
  <c r="DG191" i="2"/>
  <c r="AU191" i="2"/>
  <c r="DH191" i="2"/>
  <c r="AV191" i="2"/>
  <c r="DI191" i="2"/>
  <c r="AW191" i="2"/>
  <c r="DJ191" i="2"/>
  <c r="AX191" i="2"/>
  <c r="DK191" i="2"/>
  <c r="AY191" i="2"/>
  <c r="DL191" i="2"/>
  <c r="AZ191" i="2"/>
  <c r="DM191" i="2"/>
  <c r="BA191" i="2"/>
  <c r="DN191" i="2"/>
  <c r="BB191" i="2"/>
  <c r="DO191" i="2"/>
  <c r="BC191" i="2"/>
  <c r="DP191" i="2"/>
  <c r="BD191" i="2"/>
  <c r="DE191" i="2"/>
  <c r="F191" i="2"/>
  <c r="F60" i="13"/>
  <c r="DS191" i="2"/>
  <c r="BF191" i="2"/>
  <c r="DT191" i="2"/>
  <c r="BG191" i="2"/>
  <c r="DU191" i="2"/>
  <c r="BH191" i="2"/>
  <c r="DV191" i="2"/>
  <c r="BI191" i="2"/>
  <c r="DW191" i="2"/>
  <c r="BJ191" i="2"/>
  <c r="DX191" i="2"/>
  <c r="BK191" i="2"/>
  <c r="DY191" i="2"/>
  <c r="BL191" i="2"/>
  <c r="DZ191" i="2"/>
  <c r="BM191" i="2"/>
  <c r="EA191" i="2"/>
  <c r="BN191" i="2"/>
  <c r="EB191" i="2"/>
  <c r="BO191" i="2"/>
  <c r="EC191" i="2"/>
  <c r="BP191" i="2"/>
  <c r="DR191" i="2"/>
  <c r="G191" i="2"/>
  <c r="G60" i="13"/>
  <c r="H60" i="13"/>
  <c r="BR246" i="2"/>
  <c r="BS246" i="2"/>
  <c r="J246" i="2"/>
  <c r="BT246" i="2"/>
  <c r="K246" i="2"/>
  <c r="BU246" i="2"/>
  <c r="L246" i="2"/>
  <c r="BV246" i="2"/>
  <c r="M246" i="2"/>
  <c r="BW246" i="2"/>
  <c r="N246" i="2"/>
  <c r="BX246" i="2"/>
  <c r="O246" i="2"/>
  <c r="BY246" i="2"/>
  <c r="P246" i="2"/>
  <c r="BZ246" i="2"/>
  <c r="Q246" i="2"/>
  <c r="CA246" i="2"/>
  <c r="R246" i="2"/>
  <c r="CB246" i="2"/>
  <c r="S246" i="2"/>
  <c r="CC246" i="2"/>
  <c r="T246" i="2"/>
  <c r="BR237" i="2"/>
  <c r="BS237" i="2"/>
  <c r="J237" i="2"/>
  <c r="BT237" i="2"/>
  <c r="K237" i="2"/>
  <c r="BU237" i="2"/>
  <c r="L237" i="2"/>
  <c r="BV237" i="2"/>
  <c r="M237" i="2"/>
  <c r="BW237" i="2"/>
  <c r="N237" i="2"/>
  <c r="BX237" i="2"/>
  <c r="O237" i="2"/>
  <c r="BY237" i="2"/>
  <c r="P237" i="2"/>
  <c r="BZ237" i="2"/>
  <c r="Q237" i="2"/>
  <c r="CA237" i="2"/>
  <c r="R237" i="2"/>
  <c r="CB237" i="2"/>
  <c r="S237" i="2"/>
  <c r="CC237" i="2"/>
  <c r="T237" i="2"/>
  <c r="C246" i="2"/>
  <c r="C61" i="13"/>
  <c r="CF246" i="2"/>
  <c r="V246" i="2"/>
  <c r="CG246" i="2"/>
  <c r="W246" i="2"/>
  <c r="CH246" i="2"/>
  <c r="X246" i="2"/>
  <c r="CI246" i="2"/>
  <c r="Y246" i="2"/>
  <c r="CJ246" i="2"/>
  <c r="Z246" i="2"/>
  <c r="CK246" i="2"/>
  <c r="AA246" i="2"/>
  <c r="CL246" i="2"/>
  <c r="AB246" i="2"/>
  <c r="CM246" i="2"/>
  <c r="AC246" i="2"/>
  <c r="CN246" i="2"/>
  <c r="AD246" i="2"/>
  <c r="CO246" i="2"/>
  <c r="AE246" i="2"/>
  <c r="CP246" i="2"/>
  <c r="AF246" i="2"/>
  <c r="CE246" i="2"/>
  <c r="CF237" i="2"/>
  <c r="V237" i="2"/>
  <c r="CG237" i="2"/>
  <c r="W237" i="2"/>
  <c r="CH237" i="2"/>
  <c r="X237" i="2"/>
  <c r="CI237" i="2"/>
  <c r="Y237" i="2"/>
  <c r="CJ237" i="2"/>
  <c r="Z237" i="2"/>
  <c r="CK237" i="2"/>
  <c r="AA237" i="2"/>
  <c r="CL237" i="2"/>
  <c r="AB237" i="2"/>
  <c r="CM237" i="2"/>
  <c r="AC237" i="2"/>
  <c r="CN237" i="2"/>
  <c r="AD237" i="2"/>
  <c r="CO237" i="2"/>
  <c r="AE237" i="2"/>
  <c r="CP237" i="2"/>
  <c r="AF237" i="2"/>
  <c r="CE237" i="2"/>
  <c r="D246" i="2"/>
  <c r="D61" i="13"/>
  <c r="CS246" i="2"/>
  <c r="AH246" i="2"/>
  <c r="CT246" i="2"/>
  <c r="AI246" i="2"/>
  <c r="CU246" i="2"/>
  <c r="AJ246" i="2"/>
  <c r="CV246" i="2"/>
  <c r="AK246" i="2"/>
  <c r="CW246" i="2"/>
  <c r="AL246" i="2"/>
  <c r="CX246" i="2"/>
  <c r="AM246" i="2"/>
  <c r="CY246" i="2"/>
  <c r="AN246" i="2"/>
  <c r="CZ246" i="2"/>
  <c r="AO246" i="2"/>
  <c r="DA246" i="2"/>
  <c r="AP246" i="2"/>
  <c r="DB246" i="2"/>
  <c r="AQ246" i="2"/>
  <c r="DC246" i="2"/>
  <c r="AR246" i="2"/>
  <c r="CR246" i="2"/>
  <c r="CS237" i="2"/>
  <c r="AH237" i="2"/>
  <c r="CT237" i="2"/>
  <c r="AI237" i="2"/>
  <c r="CU237" i="2"/>
  <c r="AJ237" i="2"/>
  <c r="CV237" i="2"/>
  <c r="AK237" i="2"/>
  <c r="CW237" i="2"/>
  <c r="AL237" i="2"/>
  <c r="CX237" i="2"/>
  <c r="AM237" i="2"/>
  <c r="CY237" i="2"/>
  <c r="AN237" i="2"/>
  <c r="CZ237" i="2"/>
  <c r="AO237" i="2"/>
  <c r="DA237" i="2"/>
  <c r="AP237" i="2"/>
  <c r="DB237" i="2"/>
  <c r="AQ237" i="2"/>
  <c r="DC237" i="2"/>
  <c r="AR237" i="2"/>
  <c r="CR237" i="2"/>
  <c r="E246" i="2"/>
  <c r="E61" i="13"/>
  <c r="DF246" i="2"/>
  <c r="AT246" i="2"/>
  <c r="DG246" i="2"/>
  <c r="AU246" i="2"/>
  <c r="DH246" i="2"/>
  <c r="AV246" i="2"/>
  <c r="DI246" i="2"/>
  <c r="AW246" i="2"/>
  <c r="DJ246" i="2"/>
  <c r="AX246" i="2"/>
  <c r="DK246" i="2"/>
  <c r="AY246" i="2"/>
  <c r="DL246" i="2"/>
  <c r="AZ246" i="2"/>
  <c r="DM246" i="2"/>
  <c r="BA246" i="2"/>
  <c r="DN246" i="2"/>
  <c r="BB246" i="2"/>
  <c r="DO246" i="2"/>
  <c r="BC246" i="2"/>
  <c r="DP246" i="2"/>
  <c r="BD246" i="2"/>
  <c r="DE246" i="2"/>
  <c r="DF237" i="2"/>
  <c r="AT237" i="2"/>
  <c r="DG237" i="2"/>
  <c r="AU237" i="2"/>
  <c r="DH237" i="2"/>
  <c r="AV237" i="2"/>
  <c r="DI237" i="2"/>
  <c r="AW237" i="2"/>
  <c r="DJ237" i="2"/>
  <c r="AX237" i="2"/>
  <c r="DK237" i="2"/>
  <c r="AY237" i="2"/>
  <c r="DL237" i="2"/>
  <c r="AZ237" i="2"/>
  <c r="DM237" i="2"/>
  <c r="BA237" i="2"/>
  <c r="DN237" i="2"/>
  <c r="BB237" i="2"/>
  <c r="DO237" i="2"/>
  <c r="BC237" i="2"/>
  <c r="DP237" i="2"/>
  <c r="BD237" i="2"/>
  <c r="DE237" i="2"/>
  <c r="F246" i="2"/>
  <c r="F61" i="13"/>
  <c r="DS246" i="2"/>
  <c r="BF246" i="2"/>
  <c r="DT246" i="2"/>
  <c r="BG246" i="2"/>
  <c r="DU246" i="2"/>
  <c r="BH246" i="2"/>
  <c r="DV246" i="2"/>
  <c r="BI246" i="2"/>
  <c r="DW246" i="2"/>
  <c r="BJ246" i="2"/>
  <c r="DX246" i="2"/>
  <c r="BK246" i="2"/>
  <c r="DY246" i="2"/>
  <c r="BL246" i="2"/>
  <c r="DZ246" i="2"/>
  <c r="BM246" i="2"/>
  <c r="EA246" i="2"/>
  <c r="BN246" i="2"/>
  <c r="EB246" i="2"/>
  <c r="BO246" i="2"/>
  <c r="EC246" i="2"/>
  <c r="BP246" i="2"/>
  <c r="DR246" i="2"/>
  <c r="DS237" i="2"/>
  <c r="BF237" i="2"/>
  <c r="DT237" i="2"/>
  <c r="BG237" i="2"/>
  <c r="DU237" i="2"/>
  <c r="BH237" i="2"/>
  <c r="DV237" i="2"/>
  <c r="BI237" i="2"/>
  <c r="DW237" i="2"/>
  <c r="BJ237" i="2"/>
  <c r="DX237" i="2"/>
  <c r="BK237" i="2"/>
  <c r="DY237" i="2"/>
  <c r="BL237" i="2"/>
  <c r="DZ237" i="2"/>
  <c r="BM237" i="2"/>
  <c r="EA237" i="2"/>
  <c r="BN237" i="2"/>
  <c r="EB237" i="2"/>
  <c r="BO237" i="2"/>
  <c r="EC237" i="2"/>
  <c r="BP237" i="2"/>
  <c r="DR237" i="2"/>
  <c r="G246" i="2"/>
  <c r="G61" i="13"/>
  <c r="H61" i="13"/>
  <c r="BR344" i="2"/>
  <c r="BS344" i="2"/>
  <c r="J344" i="2"/>
  <c r="BT344" i="2"/>
  <c r="K344" i="2"/>
  <c r="BU344" i="2"/>
  <c r="L344" i="2"/>
  <c r="BV344" i="2"/>
  <c r="M344" i="2"/>
  <c r="BW344" i="2"/>
  <c r="N344" i="2"/>
  <c r="BX344" i="2"/>
  <c r="O344" i="2"/>
  <c r="BY344" i="2"/>
  <c r="P344" i="2"/>
  <c r="BZ344" i="2"/>
  <c r="Q344" i="2"/>
  <c r="CA344" i="2"/>
  <c r="R344" i="2"/>
  <c r="CB344" i="2"/>
  <c r="S344" i="2"/>
  <c r="CC344" i="2"/>
  <c r="T344" i="2"/>
  <c r="BR339" i="2"/>
  <c r="BS339" i="2"/>
  <c r="J339" i="2"/>
  <c r="BT339" i="2"/>
  <c r="K339" i="2"/>
  <c r="BU339" i="2"/>
  <c r="L339" i="2"/>
  <c r="BV339" i="2"/>
  <c r="M339" i="2"/>
  <c r="BW339" i="2"/>
  <c r="N339" i="2"/>
  <c r="BX339" i="2"/>
  <c r="O339" i="2"/>
  <c r="BY339" i="2"/>
  <c r="P339" i="2"/>
  <c r="BZ339" i="2"/>
  <c r="Q339" i="2"/>
  <c r="CA339" i="2"/>
  <c r="R339" i="2"/>
  <c r="CB339" i="2"/>
  <c r="S339" i="2"/>
  <c r="CC339" i="2"/>
  <c r="T339" i="2"/>
  <c r="C344" i="2"/>
  <c r="C62" i="13"/>
  <c r="CF344" i="2"/>
  <c r="V344" i="2"/>
  <c r="CG344" i="2"/>
  <c r="W344" i="2"/>
  <c r="CH344" i="2"/>
  <c r="X344" i="2"/>
  <c r="CI344" i="2"/>
  <c r="Y344" i="2"/>
  <c r="CJ344" i="2"/>
  <c r="Z344" i="2"/>
  <c r="CK344" i="2"/>
  <c r="AA344" i="2"/>
  <c r="CL344" i="2"/>
  <c r="AB344" i="2"/>
  <c r="CM344" i="2"/>
  <c r="AC344" i="2"/>
  <c r="CN344" i="2"/>
  <c r="AD344" i="2"/>
  <c r="CO344" i="2"/>
  <c r="AE344" i="2"/>
  <c r="CP344" i="2"/>
  <c r="AF344" i="2"/>
  <c r="CE344" i="2"/>
  <c r="CF339" i="2"/>
  <c r="V339" i="2"/>
  <c r="CG339" i="2"/>
  <c r="W339" i="2"/>
  <c r="CH339" i="2"/>
  <c r="X339" i="2"/>
  <c r="CI339" i="2"/>
  <c r="Y339" i="2"/>
  <c r="CJ339" i="2"/>
  <c r="Z339" i="2"/>
  <c r="CK339" i="2"/>
  <c r="AA339" i="2"/>
  <c r="CL339" i="2"/>
  <c r="AB339" i="2"/>
  <c r="CM339" i="2"/>
  <c r="AC339" i="2"/>
  <c r="CN339" i="2"/>
  <c r="AD339" i="2"/>
  <c r="CO339" i="2"/>
  <c r="AE339" i="2"/>
  <c r="CP339" i="2"/>
  <c r="AF339" i="2"/>
  <c r="CE339" i="2"/>
  <c r="D344" i="2"/>
  <c r="D62" i="13"/>
  <c r="CS344" i="2"/>
  <c r="AH344" i="2"/>
  <c r="CT344" i="2"/>
  <c r="AI344" i="2"/>
  <c r="CU344" i="2"/>
  <c r="AJ344" i="2"/>
  <c r="CV344" i="2"/>
  <c r="AK344" i="2"/>
  <c r="CW344" i="2"/>
  <c r="AL344" i="2"/>
  <c r="CX344" i="2"/>
  <c r="AM344" i="2"/>
  <c r="CY344" i="2"/>
  <c r="AN344" i="2"/>
  <c r="CZ344" i="2"/>
  <c r="AO344" i="2"/>
  <c r="DA344" i="2"/>
  <c r="AP344" i="2"/>
  <c r="DB344" i="2"/>
  <c r="AQ344" i="2"/>
  <c r="DC344" i="2"/>
  <c r="AR344" i="2"/>
  <c r="CR344" i="2"/>
  <c r="CS339" i="2"/>
  <c r="AH339" i="2"/>
  <c r="CT339" i="2"/>
  <c r="AI339" i="2"/>
  <c r="CU339" i="2"/>
  <c r="AJ339" i="2"/>
  <c r="CV339" i="2"/>
  <c r="AK339" i="2"/>
  <c r="CW339" i="2"/>
  <c r="AL339" i="2"/>
  <c r="CX339" i="2"/>
  <c r="AM339" i="2"/>
  <c r="CY339" i="2"/>
  <c r="AN339" i="2"/>
  <c r="CZ339" i="2"/>
  <c r="AO339" i="2"/>
  <c r="DA339" i="2"/>
  <c r="AP339" i="2"/>
  <c r="DB339" i="2"/>
  <c r="AQ339" i="2"/>
  <c r="DC339" i="2"/>
  <c r="AR339" i="2"/>
  <c r="CR339" i="2"/>
  <c r="E344" i="2"/>
  <c r="E62" i="13"/>
  <c r="DF344" i="2"/>
  <c r="AT344" i="2"/>
  <c r="DG344" i="2"/>
  <c r="AU344" i="2"/>
  <c r="DH344" i="2"/>
  <c r="AV344" i="2"/>
  <c r="DI344" i="2"/>
  <c r="AW344" i="2"/>
  <c r="DJ344" i="2"/>
  <c r="AX344" i="2"/>
  <c r="DK344" i="2"/>
  <c r="AY344" i="2"/>
  <c r="DL344" i="2"/>
  <c r="AZ344" i="2"/>
  <c r="DM344" i="2"/>
  <c r="BA344" i="2"/>
  <c r="DN344" i="2"/>
  <c r="BB344" i="2"/>
  <c r="DO344" i="2"/>
  <c r="BC344" i="2"/>
  <c r="DP344" i="2"/>
  <c r="BD344" i="2"/>
  <c r="DE344" i="2"/>
  <c r="DF339" i="2"/>
  <c r="AT339" i="2"/>
  <c r="DG339" i="2"/>
  <c r="AU339" i="2"/>
  <c r="DH339" i="2"/>
  <c r="AV339" i="2"/>
  <c r="DI339" i="2"/>
  <c r="AW339" i="2"/>
  <c r="DJ339" i="2"/>
  <c r="AX339" i="2"/>
  <c r="DK339" i="2"/>
  <c r="AY339" i="2"/>
  <c r="DL339" i="2"/>
  <c r="AZ339" i="2"/>
  <c r="DM339" i="2"/>
  <c r="BA339" i="2"/>
  <c r="DN339" i="2"/>
  <c r="BB339" i="2"/>
  <c r="DO339" i="2"/>
  <c r="BC339" i="2"/>
  <c r="DP339" i="2"/>
  <c r="BD339" i="2"/>
  <c r="DE339" i="2"/>
  <c r="F344" i="2"/>
  <c r="F62" i="13"/>
  <c r="DS344" i="2"/>
  <c r="BF344" i="2"/>
  <c r="DT344" i="2"/>
  <c r="BG344" i="2"/>
  <c r="DU344" i="2"/>
  <c r="BH344" i="2"/>
  <c r="DV344" i="2"/>
  <c r="BI344" i="2"/>
  <c r="DW344" i="2"/>
  <c r="BJ344" i="2"/>
  <c r="DX344" i="2"/>
  <c r="BK344" i="2"/>
  <c r="DY344" i="2"/>
  <c r="BL344" i="2"/>
  <c r="DZ344" i="2"/>
  <c r="BM344" i="2"/>
  <c r="EA344" i="2"/>
  <c r="BN344" i="2"/>
  <c r="EB344" i="2"/>
  <c r="BO344" i="2"/>
  <c r="EC344" i="2"/>
  <c r="BP344" i="2"/>
  <c r="DR344" i="2"/>
  <c r="DS339" i="2"/>
  <c r="BF339" i="2"/>
  <c r="DT339" i="2"/>
  <c r="BG339" i="2"/>
  <c r="DU339" i="2"/>
  <c r="BH339" i="2"/>
  <c r="DV339" i="2"/>
  <c r="BI339" i="2"/>
  <c r="DW339" i="2"/>
  <c r="BJ339" i="2"/>
  <c r="DX339" i="2"/>
  <c r="BK339" i="2"/>
  <c r="DY339" i="2"/>
  <c r="BL339" i="2"/>
  <c r="DZ339" i="2"/>
  <c r="BM339" i="2"/>
  <c r="EA339" i="2"/>
  <c r="BN339" i="2"/>
  <c r="EB339" i="2"/>
  <c r="BO339" i="2"/>
  <c r="EC339" i="2"/>
  <c r="BP339" i="2"/>
  <c r="DR339" i="2"/>
  <c r="G344" i="2"/>
  <c r="G62" i="13"/>
  <c r="H62" i="13"/>
  <c r="BR91" i="2"/>
  <c r="BS91" i="2"/>
  <c r="J91" i="2"/>
  <c r="BT91" i="2"/>
  <c r="K91" i="2"/>
  <c r="BU91" i="2"/>
  <c r="L91" i="2"/>
  <c r="BV91" i="2"/>
  <c r="M91" i="2"/>
  <c r="BW91" i="2"/>
  <c r="N91" i="2"/>
  <c r="BX91" i="2"/>
  <c r="O91" i="2"/>
  <c r="BY91" i="2"/>
  <c r="P91" i="2"/>
  <c r="BZ91" i="2"/>
  <c r="Q91" i="2"/>
  <c r="CA91" i="2"/>
  <c r="R91" i="2"/>
  <c r="CB91" i="2"/>
  <c r="S91" i="2"/>
  <c r="CC91" i="2"/>
  <c r="T91" i="2"/>
  <c r="BR74" i="2"/>
  <c r="BS74" i="2"/>
  <c r="J74" i="2"/>
  <c r="BT74" i="2"/>
  <c r="K74" i="2"/>
  <c r="BU74" i="2"/>
  <c r="L74" i="2"/>
  <c r="BV74" i="2"/>
  <c r="M74" i="2"/>
  <c r="BW74" i="2"/>
  <c r="N74" i="2"/>
  <c r="BX74" i="2"/>
  <c r="O74" i="2"/>
  <c r="BY74" i="2"/>
  <c r="P74" i="2"/>
  <c r="BZ74" i="2"/>
  <c r="Q74" i="2"/>
  <c r="CA74" i="2"/>
  <c r="R74" i="2"/>
  <c r="CB74" i="2"/>
  <c r="S74" i="2"/>
  <c r="CC74" i="2"/>
  <c r="T74" i="2"/>
  <c r="C91" i="2"/>
  <c r="C24" i="13"/>
  <c r="CF91" i="2"/>
  <c r="V91" i="2"/>
  <c r="CG91" i="2"/>
  <c r="W91" i="2"/>
  <c r="CH91" i="2"/>
  <c r="X91" i="2"/>
  <c r="CI91" i="2"/>
  <c r="Y91" i="2"/>
  <c r="CJ91" i="2"/>
  <c r="Z91" i="2"/>
  <c r="CK91" i="2"/>
  <c r="AA91" i="2"/>
  <c r="CL91" i="2"/>
  <c r="AB91" i="2"/>
  <c r="CM91" i="2"/>
  <c r="AC91" i="2"/>
  <c r="CN91" i="2"/>
  <c r="AD91" i="2"/>
  <c r="CO91" i="2"/>
  <c r="AE91" i="2"/>
  <c r="CP91" i="2"/>
  <c r="AF91" i="2"/>
  <c r="CE91" i="2"/>
  <c r="CF74" i="2"/>
  <c r="V74" i="2"/>
  <c r="CG74" i="2"/>
  <c r="W74" i="2"/>
  <c r="CH74" i="2"/>
  <c r="X74" i="2"/>
  <c r="CI74" i="2"/>
  <c r="Y74" i="2"/>
  <c r="CJ74" i="2"/>
  <c r="Z74" i="2"/>
  <c r="CK74" i="2"/>
  <c r="AA74" i="2"/>
  <c r="CL74" i="2"/>
  <c r="AB74" i="2"/>
  <c r="CM74" i="2"/>
  <c r="AC74" i="2"/>
  <c r="CN74" i="2"/>
  <c r="AD74" i="2"/>
  <c r="CO74" i="2"/>
  <c r="AE74" i="2"/>
  <c r="CP74" i="2"/>
  <c r="AF74" i="2"/>
  <c r="CE74" i="2"/>
  <c r="D91" i="2"/>
  <c r="D24" i="13"/>
  <c r="CS91" i="2"/>
  <c r="AH91" i="2"/>
  <c r="CT91" i="2"/>
  <c r="AI91" i="2"/>
  <c r="CU91" i="2"/>
  <c r="AJ91" i="2"/>
  <c r="CV91" i="2"/>
  <c r="AK91" i="2"/>
  <c r="CW91" i="2"/>
  <c r="AL91" i="2"/>
  <c r="CX91" i="2"/>
  <c r="AM91" i="2"/>
  <c r="CY91" i="2"/>
  <c r="AN91" i="2"/>
  <c r="CZ91" i="2"/>
  <c r="AO91" i="2"/>
  <c r="DA91" i="2"/>
  <c r="AP91" i="2"/>
  <c r="DB91" i="2"/>
  <c r="AQ91" i="2"/>
  <c r="DC91" i="2"/>
  <c r="AR91" i="2"/>
  <c r="CR91" i="2"/>
  <c r="CS74" i="2"/>
  <c r="AH74" i="2"/>
  <c r="CT74" i="2"/>
  <c r="AI74" i="2"/>
  <c r="CU74" i="2"/>
  <c r="AJ74" i="2"/>
  <c r="CV74" i="2"/>
  <c r="AK74" i="2"/>
  <c r="CW74" i="2"/>
  <c r="AL74" i="2"/>
  <c r="CX74" i="2"/>
  <c r="AM74" i="2"/>
  <c r="CY74" i="2"/>
  <c r="AN74" i="2"/>
  <c r="CZ74" i="2"/>
  <c r="AO74" i="2"/>
  <c r="DA74" i="2"/>
  <c r="AP74" i="2"/>
  <c r="DB74" i="2"/>
  <c r="AQ74" i="2"/>
  <c r="DC74" i="2"/>
  <c r="AR74" i="2"/>
  <c r="CR74" i="2"/>
  <c r="E91" i="2"/>
  <c r="E24" i="13"/>
  <c r="DF91" i="2"/>
  <c r="AT91" i="2"/>
  <c r="DG91" i="2"/>
  <c r="AU91" i="2"/>
  <c r="DH91" i="2"/>
  <c r="AV91" i="2"/>
  <c r="DI91" i="2"/>
  <c r="AW91" i="2"/>
  <c r="DJ91" i="2"/>
  <c r="AX91" i="2"/>
  <c r="DK91" i="2"/>
  <c r="AY91" i="2"/>
  <c r="DL91" i="2"/>
  <c r="AZ91" i="2"/>
  <c r="DM91" i="2"/>
  <c r="BA91" i="2"/>
  <c r="DN91" i="2"/>
  <c r="BB91" i="2"/>
  <c r="DO91" i="2"/>
  <c r="BC91" i="2"/>
  <c r="DP91" i="2"/>
  <c r="BD91" i="2"/>
  <c r="DE91" i="2"/>
  <c r="DF74" i="2"/>
  <c r="AT74" i="2"/>
  <c r="DG74" i="2"/>
  <c r="AU74" i="2"/>
  <c r="DH74" i="2"/>
  <c r="AV74" i="2"/>
  <c r="DI74" i="2"/>
  <c r="AW74" i="2"/>
  <c r="DJ74" i="2"/>
  <c r="AX74" i="2"/>
  <c r="DK74" i="2"/>
  <c r="AY74" i="2"/>
  <c r="DL74" i="2"/>
  <c r="AZ74" i="2"/>
  <c r="DM74" i="2"/>
  <c r="BA74" i="2"/>
  <c r="DN74" i="2"/>
  <c r="BB74" i="2"/>
  <c r="DO74" i="2"/>
  <c r="BC74" i="2"/>
  <c r="DP74" i="2"/>
  <c r="BD74" i="2"/>
  <c r="DE74" i="2"/>
  <c r="F91" i="2"/>
  <c r="F24" i="13"/>
  <c r="DS91" i="2"/>
  <c r="BF91" i="2"/>
  <c r="DT91" i="2"/>
  <c r="BG91" i="2"/>
  <c r="DU91" i="2"/>
  <c r="BH91" i="2"/>
  <c r="DV91" i="2"/>
  <c r="BI91" i="2"/>
  <c r="DW91" i="2"/>
  <c r="BJ91" i="2"/>
  <c r="DX91" i="2"/>
  <c r="BK91" i="2"/>
  <c r="DY91" i="2"/>
  <c r="BL91" i="2"/>
  <c r="DZ91" i="2"/>
  <c r="BM91" i="2"/>
  <c r="EA91" i="2"/>
  <c r="BN91" i="2"/>
  <c r="EB91" i="2"/>
  <c r="BO91" i="2"/>
  <c r="EC91" i="2"/>
  <c r="BP91" i="2"/>
  <c r="DR91" i="2"/>
  <c r="DS74" i="2"/>
  <c r="BF74" i="2"/>
  <c r="DT74" i="2"/>
  <c r="BG74" i="2"/>
  <c r="DU74" i="2"/>
  <c r="BH74" i="2"/>
  <c r="DV74" i="2"/>
  <c r="BI74" i="2"/>
  <c r="DW74" i="2"/>
  <c r="BJ74" i="2"/>
  <c r="DX74" i="2"/>
  <c r="BK74" i="2"/>
  <c r="DY74" i="2"/>
  <c r="BL74" i="2"/>
  <c r="DZ74" i="2"/>
  <c r="BM74" i="2"/>
  <c r="EA74" i="2"/>
  <c r="BN74" i="2"/>
  <c r="EB74" i="2"/>
  <c r="BO74" i="2"/>
  <c r="EC74" i="2"/>
  <c r="BP74" i="2"/>
  <c r="DR74" i="2"/>
  <c r="G91" i="2"/>
  <c r="G24" i="13"/>
  <c r="H24" i="13"/>
  <c r="BR223" i="2"/>
  <c r="BS223" i="2"/>
  <c r="J223" i="2"/>
  <c r="BT223" i="2"/>
  <c r="K223" i="2"/>
  <c r="BU223" i="2"/>
  <c r="L223" i="2"/>
  <c r="BV223" i="2"/>
  <c r="M223" i="2"/>
  <c r="BW223" i="2"/>
  <c r="N223" i="2"/>
  <c r="BX223" i="2"/>
  <c r="O223" i="2"/>
  <c r="BY223" i="2"/>
  <c r="P223" i="2"/>
  <c r="BZ223" i="2"/>
  <c r="Q223" i="2"/>
  <c r="CA223" i="2"/>
  <c r="R223" i="2"/>
  <c r="CB223" i="2"/>
  <c r="S223" i="2"/>
  <c r="CC223" i="2"/>
  <c r="T223" i="2"/>
  <c r="BR211" i="2"/>
  <c r="BS211" i="2"/>
  <c r="J211" i="2"/>
  <c r="BT211" i="2"/>
  <c r="K211" i="2"/>
  <c r="BU211" i="2"/>
  <c r="L211" i="2"/>
  <c r="BV211" i="2"/>
  <c r="M211" i="2"/>
  <c r="BW211" i="2"/>
  <c r="N211" i="2"/>
  <c r="BX211" i="2"/>
  <c r="O211" i="2"/>
  <c r="BY211" i="2"/>
  <c r="P211" i="2"/>
  <c r="BZ211" i="2"/>
  <c r="Q211" i="2"/>
  <c r="CA211" i="2"/>
  <c r="R211" i="2"/>
  <c r="CB211" i="2"/>
  <c r="S211" i="2"/>
  <c r="CC211" i="2"/>
  <c r="T211" i="2"/>
  <c r="C223" i="2"/>
  <c r="C63" i="13"/>
  <c r="CF223" i="2"/>
  <c r="V223" i="2"/>
  <c r="CG223" i="2"/>
  <c r="W223" i="2"/>
  <c r="CH223" i="2"/>
  <c r="X223" i="2"/>
  <c r="CI223" i="2"/>
  <c r="Y223" i="2"/>
  <c r="CJ223" i="2"/>
  <c r="Z223" i="2"/>
  <c r="CK223" i="2"/>
  <c r="AA223" i="2"/>
  <c r="CL223" i="2"/>
  <c r="AB223" i="2"/>
  <c r="CM223" i="2"/>
  <c r="AC223" i="2"/>
  <c r="CN223" i="2"/>
  <c r="AD223" i="2"/>
  <c r="CO223" i="2"/>
  <c r="AE223" i="2"/>
  <c r="CP223" i="2"/>
  <c r="AF223" i="2"/>
  <c r="CE223" i="2"/>
  <c r="CF211" i="2"/>
  <c r="V211" i="2"/>
  <c r="CG211" i="2"/>
  <c r="W211" i="2"/>
  <c r="CH211" i="2"/>
  <c r="X211" i="2"/>
  <c r="CI211" i="2"/>
  <c r="Y211" i="2"/>
  <c r="CJ211" i="2"/>
  <c r="Z211" i="2"/>
  <c r="CK211" i="2"/>
  <c r="AA211" i="2"/>
  <c r="CL211" i="2"/>
  <c r="AB211" i="2"/>
  <c r="CM211" i="2"/>
  <c r="AC211" i="2"/>
  <c r="CN211" i="2"/>
  <c r="AD211" i="2"/>
  <c r="CO211" i="2"/>
  <c r="AE211" i="2"/>
  <c r="CP211" i="2"/>
  <c r="AF211" i="2"/>
  <c r="CE211" i="2"/>
  <c r="D223" i="2"/>
  <c r="D63" i="13"/>
  <c r="CS223" i="2"/>
  <c r="AH223" i="2"/>
  <c r="CT223" i="2"/>
  <c r="AI223" i="2"/>
  <c r="CU223" i="2"/>
  <c r="AJ223" i="2"/>
  <c r="CV223" i="2"/>
  <c r="AK223" i="2"/>
  <c r="CW223" i="2"/>
  <c r="AL223" i="2"/>
  <c r="CX223" i="2"/>
  <c r="AM223" i="2"/>
  <c r="CY223" i="2"/>
  <c r="AN223" i="2"/>
  <c r="CZ223" i="2"/>
  <c r="AO223" i="2"/>
  <c r="DA223" i="2"/>
  <c r="AP223" i="2"/>
  <c r="DB223" i="2"/>
  <c r="AQ223" i="2"/>
  <c r="DC223" i="2"/>
  <c r="AR223" i="2"/>
  <c r="CR223" i="2"/>
  <c r="CS211" i="2"/>
  <c r="AH211" i="2"/>
  <c r="CT211" i="2"/>
  <c r="AI211" i="2"/>
  <c r="CU211" i="2"/>
  <c r="AJ211" i="2"/>
  <c r="CV211" i="2"/>
  <c r="AK211" i="2"/>
  <c r="CW211" i="2"/>
  <c r="AL211" i="2"/>
  <c r="CX211" i="2"/>
  <c r="AM211" i="2"/>
  <c r="CY211" i="2"/>
  <c r="AN211" i="2"/>
  <c r="CZ211" i="2"/>
  <c r="AO211" i="2"/>
  <c r="DA211" i="2"/>
  <c r="AP211" i="2"/>
  <c r="DB211" i="2"/>
  <c r="AQ211" i="2"/>
  <c r="DC211" i="2"/>
  <c r="AR211" i="2"/>
  <c r="CR211" i="2"/>
  <c r="E223" i="2"/>
  <c r="E63" i="13"/>
  <c r="DF223" i="2"/>
  <c r="AT223" i="2"/>
  <c r="DG223" i="2"/>
  <c r="AU223" i="2"/>
  <c r="DH223" i="2"/>
  <c r="AV223" i="2"/>
  <c r="DI223" i="2"/>
  <c r="AW223" i="2"/>
  <c r="DJ223" i="2"/>
  <c r="AX223" i="2"/>
  <c r="DK223" i="2"/>
  <c r="AY223" i="2"/>
  <c r="DL223" i="2"/>
  <c r="AZ223" i="2"/>
  <c r="DM223" i="2"/>
  <c r="BA223" i="2"/>
  <c r="DN223" i="2"/>
  <c r="BB223" i="2"/>
  <c r="DO223" i="2"/>
  <c r="BC223" i="2"/>
  <c r="DP223" i="2"/>
  <c r="BD223" i="2"/>
  <c r="DE223" i="2"/>
  <c r="DF211" i="2"/>
  <c r="AT211" i="2"/>
  <c r="DG211" i="2"/>
  <c r="AU211" i="2"/>
  <c r="DH211" i="2"/>
  <c r="AV211" i="2"/>
  <c r="DI211" i="2"/>
  <c r="AW211" i="2"/>
  <c r="DJ211" i="2"/>
  <c r="AX211" i="2"/>
  <c r="DK211" i="2"/>
  <c r="AY211" i="2"/>
  <c r="DL211" i="2"/>
  <c r="AZ211" i="2"/>
  <c r="DM211" i="2"/>
  <c r="BA211" i="2"/>
  <c r="DN211" i="2"/>
  <c r="BB211" i="2"/>
  <c r="DO211" i="2"/>
  <c r="BC211" i="2"/>
  <c r="DP211" i="2"/>
  <c r="BD211" i="2"/>
  <c r="DE211" i="2"/>
  <c r="F223" i="2"/>
  <c r="F63" i="13"/>
  <c r="DS223" i="2"/>
  <c r="BF223" i="2"/>
  <c r="DT223" i="2"/>
  <c r="BG223" i="2"/>
  <c r="DU223" i="2"/>
  <c r="BH223" i="2"/>
  <c r="DV223" i="2"/>
  <c r="BI223" i="2"/>
  <c r="DW223" i="2"/>
  <c r="BJ223" i="2"/>
  <c r="DX223" i="2"/>
  <c r="BK223" i="2"/>
  <c r="DY223" i="2"/>
  <c r="BL223" i="2"/>
  <c r="DZ223" i="2"/>
  <c r="BM223" i="2"/>
  <c r="EA223" i="2"/>
  <c r="BN223" i="2"/>
  <c r="EB223" i="2"/>
  <c r="BO223" i="2"/>
  <c r="EC223" i="2"/>
  <c r="BP223" i="2"/>
  <c r="DR223" i="2"/>
  <c r="DS211" i="2"/>
  <c r="BF211" i="2"/>
  <c r="DT211" i="2"/>
  <c r="BG211" i="2"/>
  <c r="DU211" i="2"/>
  <c r="BH211" i="2"/>
  <c r="DV211" i="2"/>
  <c r="BI211" i="2"/>
  <c r="DW211" i="2"/>
  <c r="BJ211" i="2"/>
  <c r="DX211" i="2"/>
  <c r="BK211" i="2"/>
  <c r="DY211" i="2"/>
  <c r="BL211" i="2"/>
  <c r="DZ211" i="2"/>
  <c r="BM211" i="2"/>
  <c r="EA211" i="2"/>
  <c r="BN211" i="2"/>
  <c r="EB211" i="2"/>
  <c r="BO211" i="2"/>
  <c r="EC211" i="2"/>
  <c r="BP211" i="2"/>
  <c r="DR211" i="2"/>
  <c r="G223" i="2"/>
  <c r="G63" i="13"/>
  <c r="H63" i="13"/>
  <c r="BR229" i="2"/>
  <c r="BS229" i="2"/>
  <c r="J229" i="2"/>
  <c r="BT229" i="2"/>
  <c r="K229" i="2"/>
  <c r="BU229" i="2"/>
  <c r="L229" i="2"/>
  <c r="BV229" i="2"/>
  <c r="M229" i="2"/>
  <c r="BW229" i="2"/>
  <c r="N229" i="2"/>
  <c r="BX229" i="2"/>
  <c r="O229" i="2"/>
  <c r="BY229" i="2"/>
  <c r="P229" i="2"/>
  <c r="BZ229" i="2"/>
  <c r="Q229" i="2"/>
  <c r="CA229" i="2"/>
  <c r="R229" i="2"/>
  <c r="CB229" i="2"/>
  <c r="S229" i="2"/>
  <c r="CC229" i="2"/>
  <c r="T229" i="2"/>
  <c r="BR219" i="2"/>
  <c r="BS219" i="2"/>
  <c r="J219" i="2"/>
  <c r="BT219" i="2"/>
  <c r="K219" i="2"/>
  <c r="BU219" i="2"/>
  <c r="L219" i="2"/>
  <c r="BV219" i="2"/>
  <c r="M219" i="2"/>
  <c r="BW219" i="2"/>
  <c r="N219" i="2"/>
  <c r="BX219" i="2"/>
  <c r="O219" i="2"/>
  <c r="BY219" i="2"/>
  <c r="P219" i="2"/>
  <c r="BZ219" i="2"/>
  <c r="Q219" i="2"/>
  <c r="CA219" i="2"/>
  <c r="R219" i="2"/>
  <c r="CB219" i="2"/>
  <c r="S219" i="2"/>
  <c r="CC219" i="2"/>
  <c r="T219" i="2"/>
  <c r="C229" i="2"/>
  <c r="C64" i="13"/>
  <c r="CF229" i="2"/>
  <c r="V229" i="2"/>
  <c r="CG229" i="2"/>
  <c r="W229" i="2"/>
  <c r="CH229" i="2"/>
  <c r="X229" i="2"/>
  <c r="CI229" i="2"/>
  <c r="Y229" i="2"/>
  <c r="CJ229" i="2"/>
  <c r="Z229" i="2"/>
  <c r="CK229" i="2"/>
  <c r="AA229" i="2"/>
  <c r="CL229" i="2"/>
  <c r="AB229" i="2"/>
  <c r="CM229" i="2"/>
  <c r="AC229" i="2"/>
  <c r="CN229" i="2"/>
  <c r="AD229" i="2"/>
  <c r="CO229" i="2"/>
  <c r="AE229" i="2"/>
  <c r="CP229" i="2"/>
  <c r="AF229" i="2"/>
  <c r="CE229" i="2"/>
  <c r="CF219" i="2"/>
  <c r="V219" i="2"/>
  <c r="CG219" i="2"/>
  <c r="W219" i="2"/>
  <c r="CH219" i="2"/>
  <c r="X219" i="2"/>
  <c r="CI219" i="2"/>
  <c r="Y219" i="2"/>
  <c r="CJ219" i="2"/>
  <c r="Z219" i="2"/>
  <c r="CK219" i="2"/>
  <c r="AA219" i="2"/>
  <c r="CL219" i="2"/>
  <c r="AB219" i="2"/>
  <c r="CM219" i="2"/>
  <c r="AC219" i="2"/>
  <c r="CN219" i="2"/>
  <c r="AD219" i="2"/>
  <c r="CO219" i="2"/>
  <c r="AE219" i="2"/>
  <c r="CP219" i="2"/>
  <c r="AF219" i="2"/>
  <c r="CE219" i="2"/>
  <c r="D229" i="2"/>
  <c r="D64" i="13"/>
  <c r="CS229" i="2"/>
  <c r="AH229" i="2"/>
  <c r="CT229" i="2"/>
  <c r="AI229" i="2"/>
  <c r="CU229" i="2"/>
  <c r="AJ229" i="2"/>
  <c r="CV229" i="2"/>
  <c r="AK229" i="2"/>
  <c r="CW229" i="2"/>
  <c r="AL229" i="2"/>
  <c r="CX229" i="2"/>
  <c r="AM229" i="2"/>
  <c r="CY229" i="2"/>
  <c r="AN229" i="2"/>
  <c r="CZ229" i="2"/>
  <c r="AO229" i="2"/>
  <c r="DA229" i="2"/>
  <c r="AP229" i="2"/>
  <c r="DB229" i="2"/>
  <c r="AQ229" i="2"/>
  <c r="DC229" i="2"/>
  <c r="AR229" i="2"/>
  <c r="CR229" i="2"/>
  <c r="CS219" i="2"/>
  <c r="AH219" i="2"/>
  <c r="CT219" i="2"/>
  <c r="AI219" i="2"/>
  <c r="CU219" i="2"/>
  <c r="AJ219" i="2"/>
  <c r="CV219" i="2"/>
  <c r="AK219" i="2"/>
  <c r="CW219" i="2"/>
  <c r="AL219" i="2"/>
  <c r="CX219" i="2"/>
  <c r="AM219" i="2"/>
  <c r="CY219" i="2"/>
  <c r="AN219" i="2"/>
  <c r="CZ219" i="2"/>
  <c r="AO219" i="2"/>
  <c r="DA219" i="2"/>
  <c r="AP219" i="2"/>
  <c r="DB219" i="2"/>
  <c r="AQ219" i="2"/>
  <c r="DC219" i="2"/>
  <c r="AR219" i="2"/>
  <c r="CR219" i="2"/>
  <c r="E229" i="2"/>
  <c r="E64" i="13"/>
  <c r="DF229" i="2"/>
  <c r="AT229" i="2"/>
  <c r="DG229" i="2"/>
  <c r="AU229" i="2"/>
  <c r="DH229" i="2"/>
  <c r="AV229" i="2"/>
  <c r="DI229" i="2"/>
  <c r="AW229" i="2"/>
  <c r="DJ229" i="2"/>
  <c r="AX229" i="2"/>
  <c r="DK229" i="2"/>
  <c r="AY229" i="2"/>
  <c r="DL229" i="2"/>
  <c r="AZ229" i="2"/>
  <c r="DM229" i="2"/>
  <c r="BA229" i="2"/>
  <c r="DN229" i="2"/>
  <c r="BB229" i="2"/>
  <c r="DO229" i="2"/>
  <c r="BC229" i="2"/>
  <c r="DP229" i="2"/>
  <c r="BD229" i="2"/>
  <c r="DE229" i="2"/>
  <c r="DF219" i="2"/>
  <c r="AT219" i="2"/>
  <c r="DG219" i="2"/>
  <c r="AU219" i="2"/>
  <c r="DH219" i="2"/>
  <c r="AV219" i="2"/>
  <c r="DI219" i="2"/>
  <c r="AW219" i="2"/>
  <c r="DJ219" i="2"/>
  <c r="AX219" i="2"/>
  <c r="DK219" i="2"/>
  <c r="AY219" i="2"/>
  <c r="DL219" i="2"/>
  <c r="AZ219" i="2"/>
  <c r="DM219" i="2"/>
  <c r="BA219" i="2"/>
  <c r="DN219" i="2"/>
  <c r="BB219" i="2"/>
  <c r="DO219" i="2"/>
  <c r="BC219" i="2"/>
  <c r="DP219" i="2"/>
  <c r="BD219" i="2"/>
  <c r="DE219" i="2"/>
  <c r="F229" i="2"/>
  <c r="F64" i="13"/>
  <c r="DS229" i="2"/>
  <c r="BF229" i="2"/>
  <c r="DT229" i="2"/>
  <c r="BG229" i="2"/>
  <c r="DU229" i="2"/>
  <c r="BH229" i="2"/>
  <c r="DV229" i="2"/>
  <c r="BI229" i="2"/>
  <c r="DW229" i="2"/>
  <c r="BJ229" i="2"/>
  <c r="DX229" i="2"/>
  <c r="BK229" i="2"/>
  <c r="DY229" i="2"/>
  <c r="BL229" i="2"/>
  <c r="DZ229" i="2"/>
  <c r="BM229" i="2"/>
  <c r="EA229" i="2"/>
  <c r="BN229" i="2"/>
  <c r="EB229" i="2"/>
  <c r="BO229" i="2"/>
  <c r="EC229" i="2"/>
  <c r="BP229" i="2"/>
  <c r="DR229" i="2"/>
  <c r="DS219" i="2"/>
  <c r="BF219" i="2"/>
  <c r="DT219" i="2"/>
  <c r="BG219" i="2"/>
  <c r="DU219" i="2"/>
  <c r="BH219" i="2"/>
  <c r="DV219" i="2"/>
  <c r="BI219" i="2"/>
  <c r="DW219" i="2"/>
  <c r="BJ219" i="2"/>
  <c r="DX219" i="2"/>
  <c r="BK219" i="2"/>
  <c r="DY219" i="2"/>
  <c r="BL219" i="2"/>
  <c r="DZ219" i="2"/>
  <c r="BM219" i="2"/>
  <c r="EA219" i="2"/>
  <c r="BN219" i="2"/>
  <c r="EB219" i="2"/>
  <c r="BO219" i="2"/>
  <c r="EC219" i="2"/>
  <c r="BP219" i="2"/>
  <c r="DR219" i="2"/>
  <c r="G229" i="2"/>
  <c r="G64" i="13"/>
  <c r="H64" i="13"/>
  <c r="BR266" i="2"/>
  <c r="BS266" i="2"/>
  <c r="J266" i="2"/>
  <c r="BT266" i="2"/>
  <c r="K266" i="2"/>
  <c r="BU266" i="2"/>
  <c r="L266" i="2"/>
  <c r="BV266" i="2"/>
  <c r="M266" i="2"/>
  <c r="BW266" i="2"/>
  <c r="N266" i="2"/>
  <c r="BX266" i="2"/>
  <c r="O266" i="2"/>
  <c r="BY266" i="2"/>
  <c r="P266" i="2"/>
  <c r="BZ266" i="2"/>
  <c r="Q266" i="2"/>
  <c r="CA266" i="2"/>
  <c r="R266" i="2"/>
  <c r="CB266" i="2"/>
  <c r="S266" i="2"/>
  <c r="CC266" i="2"/>
  <c r="T266" i="2"/>
  <c r="BR257" i="2"/>
  <c r="BS257" i="2"/>
  <c r="J257" i="2"/>
  <c r="BT257" i="2"/>
  <c r="K257" i="2"/>
  <c r="BU257" i="2"/>
  <c r="L257" i="2"/>
  <c r="BV257" i="2"/>
  <c r="M257" i="2"/>
  <c r="BW257" i="2"/>
  <c r="N257" i="2"/>
  <c r="BX257" i="2"/>
  <c r="O257" i="2"/>
  <c r="BY257" i="2"/>
  <c r="P257" i="2"/>
  <c r="BZ257" i="2"/>
  <c r="Q257" i="2"/>
  <c r="CA257" i="2"/>
  <c r="R257" i="2"/>
  <c r="CB257" i="2"/>
  <c r="S257" i="2"/>
  <c r="CC257" i="2"/>
  <c r="T257" i="2"/>
  <c r="C266" i="2"/>
  <c r="C65" i="13"/>
  <c r="CF266" i="2"/>
  <c r="V266" i="2"/>
  <c r="CG266" i="2"/>
  <c r="W266" i="2"/>
  <c r="CH266" i="2"/>
  <c r="X266" i="2"/>
  <c r="CI266" i="2"/>
  <c r="Y266" i="2"/>
  <c r="CJ266" i="2"/>
  <c r="Z266" i="2"/>
  <c r="CK266" i="2"/>
  <c r="AA266" i="2"/>
  <c r="CL266" i="2"/>
  <c r="AB266" i="2"/>
  <c r="CM266" i="2"/>
  <c r="AC266" i="2"/>
  <c r="CN266" i="2"/>
  <c r="AD266" i="2"/>
  <c r="CO266" i="2"/>
  <c r="AE266" i="2"/>
  <c r="CP266" i="2"/>
  <c r="AF266" i="2"/>
  <c r="CE266" i="2"/>
  <c r="CF257" i="2"/>
  <c r="V257" i="2"/>
  <c r="CG257" i="2"/>
  <c r="W257" i="2"/>
  <c r="CH257" i="2"/>
  <c r="X257" i="2"/>
  <c r="CI257" i="2"/>
  <c r="Y257" i="2"/>
  <c r="CJ257" i="2"/>
  <c r="Z257" i="2"/>
  <c r="CK257" i="2"/>
  <c r="AA257" i="2"/>
  <c r="CL257" i="2"/>
  <c r="AB257" i="2"/>
  <c r="CM257" i="2"/>
  <c r="AC257" i="2"/>
  <c r="CN257" i="2"/>
  <c r="AD257" i="2"/>
  <c r="CO257" i="2"/>
  <c r="AE257" i="2"/>
  <c r="CP257" i="2"/>
  <c r="AF257" i="2"/>
  <c r="CE257" i="2"/>
  <c r="D266" i="2"/>
  <c r="D65" i="13"/>
  <c r="CS266" i="2"/>
  <c r="AH266" i="2"/>
  <c r="CT266" i="2"/>
  <c r="AI266" i="2"/>
  <c r="CU266" i="2"/>
  <c r="AJ266" i="2"/>
  <c r="CV266" i="2"/>
  <c r="AK266" i="2"/>
  <c r="CW266" i="2"/>
  <c r="AL266" i="2"/>
  <c r="CX266" i="2"/>
  <c r="AM266" i="2"/>
  <c r="CY266" i="2"/>
  <c r="AN266" i="2"/>
  <c r="CZ266" i="2"/>
  <c r="AO266" i="2"/>
  <c r="DA266" i="2"/>
  <c r="AP266" i="2"/>
  <c r="DB266" i="2"/>
  <c r="AQ266" i="2"/>
  <c r="DC266" i="2"/>
  <c r="AR266" i="2"/>
  <c r="CR266" i="2"/>
  <c r="CS257" i="2"/>
  <c r="AH257" i="2"/>
  <c r="CT257" i="2"/>
  <c r="AI257" i="2"/>
  <c r="CU257" i="2"/>
  <c r="AJ257" i="2"/>
  <c r="CV257" i="2"/>
  <c r="AK257" i="2"/>
  <c r="CW257" i="2"/>
  <c r="AL257" i="2"/>
  <c r="CX257" i="2"/>
  <c r="AM257" i="2"/>
  <c r="CY257" i="2"/>
  <c r="AN257" i="2"/>
  <c r="CZ257" i="2"/>
  <c r="AO257" i="2"/>
  <c r="DA257" i="2"/>
  <c r="AP257" i="2"/>
  <c r="DB257" i="2"/>
  <c r="AQ257" i="2"/>
  <c r="DC257" i="2"/>
  <c r="AR257" i="2"/>
  <c r="CR257" i="2"/>
  <c r="E266" i="2"/>
  <c r="E65" i="13"/>
  <c r="DF266" i="2"/>
  <c r="AT266" i="2"/>
  <c r="DG266" i="2"/>
  <c r="AU266" i="2"/>
  <c r="DH266" i="2"/>
  <c r="AV266" i="2"/>
  <c r="DI266" i="2"/>
  <c r="AW266" i="2"/>
  <c r="DJ266" i="2"/>
  <c r="AX266" i="2"/>
  <c r="DK266" i="2"/>
  <c r="AY266" i="2"/>
  <c r="DL266" i="2"/>
  <c r="AZ266" i="2"/>
  <c r="DM266" i="2"/>
  <c r="BA266" i="2"/>
  <c r="DN266" i="2"/>
  <c r="BB266" i="2"/>
  <c r="DO266" i="2"/>
  <c r="BC266" i="2"/>
  <c r="DP266" i="2"/>
  <c r="BD266" i="2"/>
  <c r="DE266" i="2"/>
  <c r="DF257" i="2"/>
  <c r="AT257" i="2"/>
  <c r="DG257" i="2"/>
  <c r="AU257" i="2"/>
  <c r="DH257" i="2"/>
  <c r="AV257" i="2"/>
  <c r="DI257" i="2"/>
  <c r="AW257" i="2"/>
  <c r="DJ257" i="2"/>
  <c r="AX257" i="2"/>
  <c r="DK257" i="2"/>
  <c r="AY257" i="2"/>
  <c r="DL257" i="2"/>
  <c r="AZ257" i="2"/>
  <c r="DM257" i="2"/>
  <c r="BA257" i="2"/>
  <c r="DN257" i="2"/>
  <c r="BB257" i="2"/>
  <c r="DO257" i="2"/>
  <c r="BC257" i="2"/>
  <c r="DP257" i="2"/>
  <c r="BD257" i="2"/>
  <c r="DE257" i="2"/>
  <c r="F266" i="2"/>
  <c r="F65" i="13"/>
  <c r="DS266" i="2"/>
  <c r="BF266" i="2"/>
  <c r="DT266" i="2"/>
  <c r="BG266" i="2"/>
  <c r="DU266" i="2"/>
  <c r="BH266" i="2"/>
  <c r="DV266" i="2"/>
  <c r="BI266" i="2"/>
  <c r="DW266" i="2"/>
  <c r="BJ266" i="2"/>
  <c r="DX266" i="2"/>
  <c r="BK266" i="2"/>
  <c r="DY266" i="2"/>
  <c r="BL266" i="2"/>
  <c r="DZ266" i="2"/>
  <c r="BM266" i="2"/>
  <c r="EA266" i="2"/>
  <c r="BN266" i="2"/>
  <c r="EB266" i="2"/>
  <c r="BO266" i="2"/>
  <c r="EC266" i="2"/>
  <c r="BP266" i="2"/>
  <c r="DR266" i="2"/>
  <c r="DS257" i="2"/>
  <c r="BF257" i="2"/>
  <c r="DT257" i="2"/>
  <c r="BG257" i="2"/>
  <c r="DU257" i="2"/>
  <c r="BH257" i="2"/>
  <c r="DV257" i="2"/>
  <c r="BI257" i="2"/>
  <c r="DW257" i="2"/>
  <c r="BJ257" i="2"/>
  <c r="DX257" i="2"/>
  <c r="BK257" i="2"/>
  <c r="DY257" i="2"/>
  <c r="BL257" i="2"/>
  <c r="DZ257" i="2"/>
  <c r="BM257" i="2"/>
  <c r="EA257" i="2"/>
  <c r="BN257" i="2"/>
  <c r="EB257" i="2"/>
  <c r="BO257" i="2"/>
  <c r="EC257" i="2"/>
  <c r="BP257" i="2"/>
  <c r="DR257" i="2"/>
  <c r="G266" i="2"/>
  <c r="G65" i="13"/>
  <c r="H65" i="13"/>
  <c r="BR313" i="2"/>
  <c r="BS313" i="2"/>
  <c r="J313" i="2"/>
  <c r="BT313" i="2"/>
  <c r="K313" i="2"/>
  <c r="BU313" i="2"/>
  <c r="L313" i="2"/>
  <c r="BV313" i="2"/>
  <c r="M313" i="2"/>
  <c r="BW313" i="2"/>
  <c r="N313" i="2"/>
  <c r="BX313" i="2"/>
  <c r="O313" i="2"/>
  <c r="BY313" i="2"/>
  <c r="P313" i="2"/>
  <c r="BZ313" i="2"/>
  <c r="Q313" i="2"/>
  <c r="CA313" i="2"/>
  <c r="R313" i="2"/>
  <c r="CB313" i="2"/>
  <c r="S313" i="2"/>
  <c r="CC313" i="2"/>
  <c r="T313" i="2"/>
  <c r="BR305" i="2"/>
  <c r="BS305" i="2"/>
  <c r="J305" i="2"/>
  <c r="BT305" i="2"/>
  <c r="K305" i="2"/>
  <c r="BU305" i="2"/>
  <c r="L305" i="2"/>
  <c r="BV305" i="2"/>
  <c r="M305" i="2"/>
  <c r="BW305" i="2"/>
  <c r="N305" i="2"/>
  <c r="BX305" i="2"/>
  <c r="O305" i="2"/>
  <c r="BY305" i="2"/>
  <c r="P305" i="2"/>
  <c r="BZ305" i="2"/>
  <c r="Q305" i="2"/>
  <c r="CA305" i="2"/>
  <c r="R305" i="2"/>
  <c r="CB305" i="2"/>
  <c r="S305" i="2"/>
  <c r="CC305" i="2"/>
  <c r="T305" i="2"/>
  <c r="C313" i="2"/>
  <c r="C66" i="13"/>
  <c r="CF313" i="2"/>
  <c r="V313" i="2"/>
  <c r="CG313" i="2"/>
  <c r="W313" i="2"/>
  <c r="CH313" i="2"/>
  <c r="X313" i="2"/>
  <c r="CI313" i="2"/>
  <c r="Y313" i="2"/>
  <c r="CJ313" i="2"/>
  <c r="Z313" i="2"/>
  <c r="CK313" i="2"/>
  <c r="AA313" i="2"/>
  <c r="CL313" i="2"/>
  <c r="AB313" i="2"/>
  <c r="CM313" i="2"/>
  <c r="AC313" i="2"/>
  <c r="CN313" i="2"/>
  <c r="AD313" i="2"/>
  <c r="CO313" i="2"/>
  <c r="AE313" i="2"/>
  <c r="CP313" i="2"/>
  <c r="AF313" i="2"/>
  <c r="CE313" i="2"/>
  <c r="CF305" i="2"/>
  <c r="V305" i="2"/>
  <c r="CG305" i="2"/>
  <c r="W305" i="2"/>
  <c r="CH305" i="2"/>
  <c r="X305" i="2"/>
  <c r="CI305" i="2"/>
  <c r="Y305" i="2"/>
  <c r="CJ305" i="2"/>
  <c r="Z305" i="2"/>
  <c r="CK305" i="2"/>
  <c r="AA305" i="2"/>
  <c r="CL305" i="2"/>
  <c r="AB305" i="2"/>
  <c r="CM305" i="2"/>
  <c r="AC305" i="2"/>
  <c r="CN305" i="2"/>
  <c r="AD305" i="2"/>
  <c r="CO305" i="2"/>
  <c r="AE305" i="2"/>
  <c r="CP305" i="2"/>
  <c r="AF305" i="2"/>
  <c r="CE305" i="2"/>
  <c r="D313" i="2"/>
  <c r="D66" i="13"/>
  <c r="CS313" i="2"/>
  <c r="AH313" i="2"/>
  <c r="CT313" i="2"/>
  <c r="AI313" i="2"/>
  <c r="CU313" i="2"/>
  <c r="AJ313" i="2"/>
  <c r="CV313" i="2"/>
  <c r="AK313" i="2"/>
  <c r="CW313" i="2"/>
  <c r="AL313" i="2"/>
  <c r="CX313" i="2"/>
  <c r="AM313" i="2"/>
  <c r="CY313" i="2"/>
  <c r="AN313" i="2"/>
  <c r="CZ313" i="2"/>
  <c r="AO313" i="2"/>
  <c r="DA313" i="2"/>
  <c r="AP313" i="2"/>
  <c r="DB313" i="2"/>
  <c r="AQ313" i="2"/>
  <c r="DC313" i="2"/>
  <c r="AR313" i="2"/>
  <c r="CR313" i="2"/>
  <c r="CS305" i="2"/>
  <c r="AH305" i="2"/>
  <c r="CT305" i="2"/>
  <c r="AI305" i="2"/>
  <c r="CU305" i="2"/>
  <c r="AJ305" i="2"/>
  <c r="CV305" i="2"/>
  <c r="AK305" i="2"/>
  <c r="CW305" i="2"/>
  <c r="AL305" i="2"/>
  <c r="CX305" i="2"/>
  <c r="AM305" i="2"/>
  <c r="CY305" i="2"/>
  <c r="AN305" i="2"/>
  <c r="CZ305" i="2"/>
  <c r="AO305" i="2"/>
  <c r="DA305" i="2"/>
  <c r="AP305" i="2"/>
  <c r="DB305" i="2"/>
  <c r="AQ305" i="2"/>
  <c r="DC305" i="2"/>
  <c r="AR305" i="2"/>
  <c r="CR305" i="2"/>
  <c r="E313" i="2"/>
  <c r="E66" i="13"/>
  <c r="DF313" i="2"/>
  <c r="AT313" i="2"/>
  <c r="DG313" i="2"/>
  <c r="AU313" i="2"/>
  <c r="DH313" i="2"/>
  <c r="AV313" i="2"/>
  <c r="DI313" i="2"/>
  <c r="AW313" i="2"/>
  <c r="DJ313" i="2"/>
  <c r="AX313" i="2"/>
  <c r="DK313" i="2"/>
  <c r="AY313" i="2"/>
  <c r="DL313" i="2"/>
  <c r="AZ313" i="2"/>
  <c r="DM313" i="2"/>
  <c r="BA313" i="2"/>
  <c r="DN313" i="2"/>
  <c r="BB313" i="2"/>
  <c r="DO313" i="2"/>
  <c r="BC313" i="2"/>
  <c r="DP313" i="2"/>
  <c r="BD313" i="2"/>
  <c r="DE313" i="2"/>
  <c r="DF305" i="2"/>
  <c r="AT305" i="2"/>
  <c r="DG305" i="2"/>
  <c r="AU305" i="2"/>
  <c r="DH305" i="2"/>
  <c r="AV305" i="2"/>
  <c r="DI305" i="2"/>
  <c r="AW305" i="2"/>
  <c r="DJ305" i="2"/>
  <c r="AX305" i="2"/>
  <c r="DK305" i="2"/>
  <c r="AY305" i="2"/>
  <c r="DL305" i="2"/>
  <c r="AZ305" i="2"/>
  <c r="DM305" i="2"/>
  <c r="BA305" i="2"/>
  <c r="DN305" i="2"/>
  <c r="BB305" i="2"/>
  <c r="DO305" i="2"/>
  <c r="BC305" i="2"/>
  <c r="DP305" i="2"/>
  <c r="BD305" i="2"/>
  <c r="DE305" i="2"/>
  <c r="F313" i="2"/>
  <c r="F66" i="13"/>
  <c r="DS313" i="2"/>
  <c r="BF313" i="2"/>
  <c r="DT313" i="2"/>
  <c r="BG313" i="2"/>
  <c r="DU313" i="2"/>
  <c r="BH313" i="2"/>
  <c r="DV313" i="2"/>
  <c r="BI313" i="2"/>
  <c r="DW313" i="2"/>
  <c r="BJ313" i="2"/>
  <c r="DX313" i="2"/>
  <c r="BK313" i="2"/>
  <c r="DY313" i="2"/>
  <c r="BL313" i="2"/>
  <c r="DZ313" i="2"/>
  <c r="BM313" i="2"/>
  <c r="EA313" i="2"/>
  <c r="BN313" i="2"/>
  <c r="EB313" i="2"/>
  <c r="BO313" i="2"/>
  <c r="EC313" i="2"/>
  <c r="BP313" i="2"/>
  <c r="DR313" i="2"/>
  <c r="DS305" i="2"/>
  <c r="BF305" i="2"/>
  <c r="DT305" i="2"/>
  <c r="BG305" i="2"/>
  <c r="DU305" i="2"/>
  <c r="BH305" i="2"/>
  <c r="DV305" i="2"/>
  <c r="BI305" i="2"/>
  <c r="DW305" i="2"/>
  <c r="BJ305" i="2"/>
  <c r="DX305" i="2"/>
  <c r="BK305" i="2"/>
  <c r="DY305" i="2"/>
  <c r="BL305" i="2"/>
  <c r="DZ305" i="2"/>
  <c r="BM305" i="2"/>
  <c r="EA305" i="2"/>
  <c r="BN305" i="2"/>
  <c r="EB305" i="2"/>
  <c r="BO305" i="2"/>
  <c r="EC305" i="2"/>
  <c r="BP305" i="2"/>
  <c r="DR305" i="2"/>
  <c r="G313" i="2"/>
  <c r="G66" i="13"/>
  <c r="H66" i="13"/>
  <c r="BR302" i="2"/>
  <c r="BS302" i="2"/>
  <c r="J302" i="2"/>
  <c r="BT302" i="2"/>
  <c r="K302" i="2"/>
  <c r="BU302" i="2"/>
  <c r="L302" i="2"/>
  <c r="BV302" i="2"/>
  <c r="M302" i="2"/>
  <c r="BW302" i="2"/>
  <c r="N302" i="2"/>
  <c r="BX302" i="2"/>
  <c r="O302" i="2"/>
  <c r="BY302" i="2"/>
  <c r="P302" i="2"/>
  <c r="BZ302" i="2"/>
  <c r="Q302" i="2"/>
  <c r="CA302" i="2"/>
  <c r="R302" i="2"/>
  <c r="CB302" i="2"/>
  <c r="S302" i="2"/>
  <c r="CC302" i="2"/>
  <c r="T302" i="2"/>
  <c r="BR294" i="2"/>
  <c r="BS294" i="2"/>
  <c r="J294" i="2"/>
  <c r="BT294" i="2"/>
  <c r="K294" i="2"/>
  <c r="BU294" i="2"/>
  <c r="L294" i="2"/>
  <c r="BV294" i="2"/>
  <c r="M294" i="2"/>
  <c r="BW294" i="2"/>
  <c r="N294" i="2"/>
  <c r="BX294" i="2"/>
  <c r="O294" i="2"/>
  <c r="BY294" i="2"/>
  <c r="P294" i="2"/>
  <c r="BZ294" i="2"/>
  <c r="Q294" i="2"/>
  <c r="CA294" i="2"/>
  <c r="R294" i="2"/>
  <c r="CB294" i="2"/>
  <c r="S294" i="2"/>
  <c r="CC294" i="2"/>
  <c r="T294" i="2"/>
  <c r="C302" i="2"/>
  <c r="C67" i="13"/>
  <c r="CF302" i="2"/>
  <c r="V302" i="2"/>
  <c r="CG302" i="2"/>
  <c r="W302" i="2"/>
  <c r="CH302" i="2"/>
  <c r="X302" i="2"/>
  <c r="CI302" i="2"/>
  <c r="Y302" i="2"/>
  <c r="CJ302" i="2"/>
  <c r="Z302" i="2"/>
  <c r="CK302" i="2"/>
  <c r="AA302" i="2"/>
  <c r="CL302" i="2"/>
  <c r="AB302" i="2"/>
  <c r="CM302" i="2"/>
  <c r="AC302" i="2"/>
  <c r="CN302" i="2"/>
  <c r="AD302" i="2"/>
  <c r="CO302" i="2"/>
  <c r="AE302" i="2"/>
  <c r="CP302" i="2"/>
  <c r="AF302" i="2"/>
  <c r="CE302" i="2"/>
  <c r="CF294" i="2"/>
  <c r="V294" i="2"/>
  <c r="CG294" i="2"/>
  <c r="W294" i="2"/>
  <c r="CH294" i="2"/>
  <c r="X294" i="2"/>
  <c r="CI294" i="2"/>
  <c r="Y294" i="2"/>
  <c r="CJ294" i="2"/>
  <c r="Z294" i="2"/>
  <c r="CK294" i="2"/>
  <c r="AA294" i="2"/>
  <c r="CL294" i="2"/>
  <c r="AB294" i="2"/>
  <c r="CM294" i="2"/>
  <c r="AC294" i="2"/>
  <c r="CN294" i="2"/>
  <c r="AD294" i="2"/>
  <c r="CO294" i="2"/>
  <c r="AE294" i="2"/>
  <c r="CP294" i="2"/>
  <c r="AF294" i="2"/>
  <c r="CE294" i="2"/>
  <c r="D302" i="2"/>
  <c r="D67" i="13"/>
  <c r="CS302" i="2"/>
  <c r="AH302" i="2"/>
  <c r="CT302" i="2"/>
  <c r="AI302" i="2"/>
  <c r="CU302" i="2"/>
  <c r="AJ302" i="2"/>
  <c r="CV302" i="2"/>
  <c r="AK302" i="2"/>
  <c r="CW302" i="2"/>
  <c r="AL302" i="2"/>
  <c r="CX302" i="2"/>
  <c r="AM302" i="2"/>
  <c r="CY302" i="2"/>
  <c r="AN302" i="2"/>
  <c r="CZ302" i="2"/>
  <c r="AO302" i="2"/>
  <c r="DA302" i="2"/>
  <c r="AP302" i="2"/>
  <c r="DB302" i="2"/>
  <c r="AQ302" i="2"/>
  <c r="DC302" i="2"/>
  <c r="AR302" i="2"/>
  <c r="CR302" i="2"/>
  <c r="CS294" i="2"/>
  <c r="AH294" i="2"/>
  <c r="CT294" i="2"/>
  <c r="AI294" i="2"/>
  <c r="CU294" i="2"/>
  <c r="AJ294" i="2"/>
  <c r="CV294" i="2"/>
  <c r="AK294" i="2"/>
  <c r="CW294" i="2"/>
  <c r="AL294" i="2"/>
  <c r="CX294" i="2"/>
  <c r="AM294" i="2"/>
  <c r="CY294" i="2"/>
  <c r="AN294" i="2"/>
  <c r="CZ294" i="2"/>
  <c r="AO294" i="2"/>
  <c r="DA294" i="2"/>
  <c r="AP294" i="2"/>
  <c r="DB294" i="2"/>
  <c r="AQ294" i="2"/>
  <c r="DC294" i="2"/>
  <c r="AR294" i="2"/>
  <c r="CR294" i="2"/>
  <c r="E302" i="2"/>
  <c r="E67" i="13"/>
  <c r="DF302" i="2"/>
  <c r="AT302" i="2"/>
  <c r="DG302" i="2"/>
  <c r="AU302" i="2"/>
  <c r="DH302" i="2"/>
  <c r="AV302" i="2"/>
  <c r="DI302" i="2"/>
  <c r="AW302" i="2"/>
  <c r="DJ302" i="2"/>
  <c r="AX302" i="2"/>
  <c r="DK302" i="2"/>
  <c r="AY302" i="2"/>
  <c r="DL302" i="2"/>
  <c r="AZ302" i="2"/>
  <c r="DM302" i="2"/>
  <c r="BA302" i="2"/>
  <c r="DN302" i="2"/>
  <c r="BB302" i="2"/>
  <c r="DO302" i="2"/>
  <c r="BC302" i="2"/>
  <c r="DP302" i="2"/>
  <c r="BD302" i="2"/>
  <c r="DE302" i="2"/>
  <c r="DF294" i="2"/>
  <c r="AT294" i="2"/>
  <c r="DG294" i="2"/>
  <c r="AU294" i="2"/>
  <c r="DH294" i="2"/>
  <c r="AV294" i="2"/>
  <c r="DI294" i="2"/>
  <c r="AW294" i="2"/>
  <c r="DJ294" i="2"/>
  <c r="AX294" i="2"/>
  <c r="DK294" i="2"/>
  <c r="AY294" i="2"/>
  <c r="DL294" i="2"/>
  <c r="AZ294" i="2"/>
  <c r="DM294" i="2"/>
  <c r="BA294" i="2"/>
  <c r="DN294" i="2"/>
  <c r="BB294" i="2"/>
  <c r="DO294" i="2"/>
  <c r="BC294" i="2"/>
  <c r="DP294" i="2"/>
  <c r="BD294" i="2"/>
  <c r="DE294" i="2"/>
  <c r="F302" i="2"/>
  <c r="F67" i="13"/>
  <c r="DS302" i="2"/>
  <c r="BF302" i="2"/>
  <c r="DT302" i="2"/>
  <c r="BG302" i="2"/>
  <c r="DU302" i="2"/>
  <c r="BH302" i="2"/>
  <c r="DV302" i="2"/>
  <c r="BI302" i="2"/>
  <c r="DW302" i="2"/>
  <c r="BJ302" i="2"/>
  <c r="DX302" i="2"/>
  <c r="BK302" i="2"/>
  <c r="DY302" i="2"/>
  <c r="BL302" i="2"/>
  <c r="DZ302" i="2"/>
  <c r="BM302" i="2"/>
  <c r="EA302" i="2"/>
  <c r="BN302" i="2"/>
  <c r="EB302" i="2"/>
  <c r="BO302" i="2"/>
  <c r="EC302" i="2"/>
  <c r="BP302" i="2"/>
  <c r="DR302" i="2"/>
  <c r="DS294" i="2"/>
  <c r="BF294" i="2"/>
  <c r="DT294" i="2"/>
  <c r="BG294" i="2"/>
  <c r="DU294" i="2"/>
  <c r="BH294" i="2"/>
  <c r="DV294" i="2"/>
  <c r="BI294" i="2"/>
  <c r="DW294" i="2"/>
  <c r="BJ294" i="2"/>
  <c r="DX294" i="2"/>
  <c r="BK294" i="2"/>
  <c r="DY294" i="2"/>
  <c r="BL294" i="2"/>
  <c r="DZ294" i="2"/>
  <c r="BM294" i="2"/>
  <c r="EA294" i="2"/>
  <c r="BN294" i="2"/>
  <c r="EB294" i="2"/>
  <c r="BO294" i="2"/>
  <c r="EC294" i="2"/>
  <c r="BP294" i="2"/>
  <c r="DR294" i="2"/>
  <c r="G302" i="2"/>
  <c r="G67" i="13"/>
  <c r="H67" i="13"/>
  <c r="BR213" i="2"/>
  <c r="BS213" i="2"/>
  <c r="J213" i="2"/>
  <c r="BT213" i="2"/>
  <c r="K213" i="2"/>
  <c r="BU213" i="2"/>
  <c r="L213" i="2"/>
  <c r="BV213" i="2"/>
  <c r="M213" i="2"/>
  <c r="BW213" i="2"/>
  <c r="N213" i="2"/>
  <c r="BX213" i="2"/>
  <c r="O213" i="2"/>
  <c r="BY213" i="2"/>
  <c r="P213" i="2"/>
  <c r="BZ213" i="2"/>
  <c r="Q213" i="2"/>
  <c r="CA213" i="2"/>
  <c r="R213" i="2"/>
  <c r="CB213" i="2"/>
  <c r="S213" i="2"/>
  <c r="CC213" i="2"/>
  <c r="T213" i="2"/>
  <c r="BR199" i="2"/>
  <c r="BS199" i="2"/>
  <c r="J199" i="2"/>
  <c r="BT199" i="2"/>
  <c r="K199" i="2"/>
  <c r="BU199" i="2"/>
  <c r="L199" i="2"/>
  <c r="BV199" i="2"/>
  <c r="M199" i="2"/>
  <c r="BW199" i="2"/>
  <c r="N199" i="2"/>
  <c r="BX199" i="2"/>
  <c r="O199" i="2"/>
  <c r="BY199" i="2"/>
  <c r="P199" i="2"/>
  <c r="BZ199" i="2"/>
  <c r="Q199" i="2"/>
  <c r="CA199" i="2"/>
  <c r="R199" i="2"/>
  <c r="CB199" i="2"/>
  <c r="S199" i="2"/>
  <c r="CC199" i="2"/>
  <c r="T199" i="2"/>
  <c r="C213" i="2"/>
  <c r="C68" i="13"/>
  <c r="CF213" i="2"/>
  <c r="V213" i="2"/>
  <c r="CG213" i="2"/>
  <c r="W213" i="2"/>
  <c r="CH213" i="2"/>
  <c r="X213" i="2"/>
  <c r="CI213" i="2"/>
  <c r="Y213" i="2"/>
  <c r="CJ213" i="2"/>
  <c r="Z213" i="2"/>
  <c r="CK213" i="2"/>
  <c r="AA213" i="2"/>
  <c r="CL213" i="2"/>
  <c r="AB213" i="2"/>
  <c r="CM213" i="2"/>
  <c r="AC213" i="2"/>
  <c r="CN213" i="2"/>
  <c r="AD213" i="2"/>
  <c r="CO213" i="2"/>
  <c r="AE213" i="2"/>
  <c r="CP213" i="2"/>
  <c r="AF213" i="2"/>
  <c r="CE213" i="2"/>
  <c r="CF199" i="2"/>
  <c r="V199" i="2"/>
  <c r="CG199" i="2"/>
  <c r="W199" i="2"/>
  <c r="CH199" i="2"/>
  <c r="X199" i="2"/>
  <c r="CI199" i="2"/>
  <c r="Y199" i="2"/>
  <c r="CJ199" i="2"/>
  <c r="Z199" i="2"/>
  <c r="CK199" i="2"/>
  <c r="AA199" i="2"/>
  <c r="CL199" i="2"/>
  <c r="AB199" i="2"/>
  <c r="CM199" i="2"/>
  <c r="AC199" i="2"/>
  <c r="CN199" i="2"/>
  <c r="AD199" i="2"/>
  <c r="CO199" i="2"/>
  <c r="AE199" i="2"/>
  <c r="CP199" i="2"/>
  <c r="AF199" i="2"/>
  <c r="CE199" i="2"/>
  <c r="D213" i="2"/>
  <c r="D68" i="13"/>
  <c r="CS213" i="2"/>
  <c r="AH213" i="2"/>
  <c r="CT213" i="2"/>
  <c r="AI213" i="2"/>
  <c r="CU213" i="2"/>
  <c r="AJ213" i="2"/>
  <c r="CV213" i="2"/>
  <c r="AK213" i="2"/>
  <c r="CW213" i="2"/>
  <c r="AL213" i="2"/>
  <c r="CX213" i="2"/>
  <c r="AM213" i="2"/>
  <c r="CY213" i="2"/>
  <c r="AN213" i="2"/>
  <c r="CZ213" i="2"/>
  <c r="AO213" i="2"/>
  <c r="DA213" i="2"/>
  <c r="AP213" i="2"/>
  <c r="DB213" i="2"/>
  <c r="AQ213" i="2"/>
  <c r="DC213" i="2"/>
  <c r="AR213" i="2"/>
  <c r="CR213" i="2"/>
  <c r="CS199" i="2"/>
  <c r="AH199" i="2"/>
  <c r="CT199" i="2"/>
  <c r="AI199" i="2"/>
  <c r="CU199" i="2"/>
  <c r="AJ199" i="2"/>
  <c r="CV199" i="2"/>
  <c r="AK199" i="2"/>
  <c r="CW199" i="2"/>
  <c r="AL199" i="2"/>
  <c r="CX199" i="2"/>
  <c r="AM199" i="2"/>
  <c r="CY199" i="2"/>
  <c r="AN199" i="2"/>
  <c r="CZ199" i="2"/>
  <c r="AO199" i="2"/>
  <c r="DA199" i="2"/>
  <c r="AP199" i="2"/>
  <c r="DB199" i="2"/>
  <c r="AQ199" i="2"/>
  <c r="DC199" i="2"/>
  <c r="AR199" i="2"/>
  <c r="CR199" i="2"/>
  <c r="E213" i="2"/>
  <c r="E68" i="13"/>
  <c r="DF213" i="2"/>
  <c r="AT213" i="2"/>
  <c r="DG213" i="2"/>
  <c r="AU213" i="2"/>
  <c r="DH213" i="2"/>
  <c r="AV213" i="2"/>
  <c r="DI213" i="2"/>
  <c r="AW213" i="2"/>
  <c r="DJ213" i="2"/>
  <c r="AX213" i="2"/>
  <c r="DK213" i="2"/>
  <c r="AY213" i="2"/>
  <c r="DL213" i="2"/>
  <c r="AZ213" i="2"/>
  <c r="DM213" i="2"/>
  <c r="BA213" i="2"/>
  <c r="DN213" i="2"/>
  <c r="BB213" i="2"/>
  <c r="DO213" i="2"/>
  <c r="BC213" i="2"/>
  <c r="DP213" i="2"/>
  <c r="BD213" i="2"/>
  <c r="DE213" i="2"/>
  <c r="DF199" i="2"/>
  <c r="AT199" i="2"/>
  <c r="DG199" i="2"/>
  <c r="AU199" i="2"/>
  <c r="DH199" i="2"/>
  <c r="AV199" i="2"/>
  <c r="DI199" i="2"/>
  <c r="AW199" i="2"/>
  <c r="DJ199" i="2"/>
  <c r="AX199" i="2"/>
  <c r="DK199" i="2"/>
  <c r="AY199" i="2"/>
  <c r="DL199" i="2"/>
  <c r="AZ199" i="2"/>
  <c r="DM199" i="2"/>
  <c r="BA199" i="2"/>
  <c r="DN199" i="2"/>
  <c r="BB199" i="2"/>
  <c r="DO199" i="2"/>
  <c r="BC199" i="2"/>
  <c r="DP199" i="2"/>
  <c r="BD199" i="2"/>
  <c r="DE199" i="2"/>
  <c r="F213" i="2"/>
  <c r="F68" i="13"/>
  <c r="DS213" i="2"/>
  <c r="BF213" i="2"/>
  <c r="DT213" i="2"/>
  <c r="BG213" i="2"/>
  <c r="DU213" i="2"/>
  <c r="BH213" i="2"/>
  <c r="DV213" i="2"/>
  <c r="BI213" i="2"/>
  <c r="DW213" i="2"/>
  <c r="BJ213" i="2"/>
  <c r="DX213" i="2"/>
  <c r="BK213" i="2"/>
  <c r="DY213" i="2"/>
  <c r="BL213" i="2"/>
  <c r="DZ213" i="2"/>
  <c r="BM213" i="2"/>
  <c r="EA213" i="2"/>
  <c r="BN213" i="2"/>
  <c r="EB213" i="2"/>
  <c r="BO213" i="2"/>
  <c r="EC213" i="2"/>
  <c r="BP213" i="2"/>
  <c r="DR213" i="2"/>
  <c r="DS199" i="2"/>
  <c r="BF199" i="2"/>
  <c r="DT199" i="2"/>
  <c r="BG199" i="2"/>
  <c r="DU199" i="2"/>
  <c r="BH199" i="2"/>
  <c r="DV199" i="2"/>
  <c r="BI199" i="2"/>
  <c r="DW199" i="2"/>
  <c r="BJ199" i="2"/>
  <c r="DX199" i="2"/>
  <c r="BK199" i="2"/>
  <c r="DY199" i="2"/>
  <c r="BL199" i="2"/>
  <c r="DZ199" i="2"/>
  <c r="BM199" i="2"/>
  <c r="EA199" i="2"/>
  <c r="BN199" i="2"/>
  <c r="EB199" i="2"/>
  <c r="BO199" i="2"/>
  <c r="EC199" i="2"/>
  <c r="BP199" i="2"/>
  <c r="DR199" i="2"/>
  <c r="G213" i="2"/>
  <c r="G68" i="13"/>
  <c r="H68" i="13"/>
  <c r="BR179" i="2"/>
  <c r="BS179" i="2"/>
  <c r="J179" i="2"/>
  <c r="BT179" i="2"/>
  <c r="K179" i="2"/>
  <c r="BU179" i="2"/>
  <c r="L179" i="2"/>
  <c r="BV179" i="2"/>
  <c r="M179" i="2"/>
  <c r="BW179" i="2"/>
  <c r="N179" i="2"/>
  <c r="BX179" i="2"/>
  <c r="O179" i="2"/>
  <c r="BY179" i="2"/>
  <c r="P179" i="2"/>
  <c r="BZ179" i="2"/>
  <c r="Q179" i="2"/>
  <c r="CA179" i="2"/>
  <c r="R179" i="2"/>
  <c r="CB179" i="2"/>
  <c r="S179" i="2"/>
  <c r="CC179" i="2"/>
  <c r="T179" i="2"/>
  <c r="BR151" i="2"/>
  <c r="BS151" i="2"/>
  <c r="J151" i="2"/>
  <c r="BT151" i="2"/>
  <c r="K151" i="2"/>
  <c r="BU151" i="2"/>
  <c r="L151" i="2"/>
  <c r="BV151" i="2"/>
  <c r="M151" i="2"/>
  <c r="BW151" i="2"/>
  <c r="N151" i="2"/>
  <c r="BX151" i="2"/>
  <c r="O151" i="2"/>
  <c r="BY151" i="2"/>
  <c r="P151" i="2"/>
  <c r="BZ151" i="2"/>
  <c r="Q151" i="2"/>
  <c r="CA151" i="2"/>
  <c r="R151" i="2"/>
  <c r="CB151" i="2"/>
  <c r="S151" i="2"/>
  <c r="CC151" i="2"/>
  <c r="T151" i="2"/>
  <c r="C179" i="2"/>
  <c r="C69" i="13"/>
  <c r="CF179" i="2"/>
  <c r="V179" i="2"/>
  <c r="CG179" i="2"/>
  <c r="W179" i="2"/>
  <c r="CH179" i="2"/>
  <c r="X179" i="2"/>
  <c r="CI179" i="2"/>
  <c r="Y179" i="2"/>
  <c r="CJ179" i="2"/>
  <c r="Z179" i="2"/>
  <c r="CK179" i="2"/>
  <c r="AA179" i="2"/>
  <c r="CL179" i="2"/>
  <c r="AB179" i="2"/>
  <c r="CM179" i="2"/>
  <c r="AC179" i="2"/>
  <c r="CN179" i="2"/>
  <c r="AD179" i="2"/>
  <c r="CO179" i="2"/>
  <c r="AE179" i="2"/>
  <c r="CP179" i="2"/>
  <c r="AF179" i="2"/>
  <c r="CE179" i="2"/>
  <c r="CF151" i="2"/>
  <c r="V151" i="2"/>
  <c r="CG151" i="2"/>
  <c r="W151" i="2"/>
  <c r="CH151" i="2"/>
  <c r="X151" i="2"/>
  <c r="CI151" i="2"/>
  <c r="Y151" i="2"/>
  <c r="CJ151" i="2"/>
  <c r="Z151" i="2"/>
  <c r="CK151" i="2"/>
  <c r="AA151" i="2"/>
  <c r="CL151" i="2"/>
  <c r="AB151" i="2"/>
  <c r="CM151" i="2"/>
  <c r="AC151" i="2"/>
  <c r="CN151" i="2"/>
  <c r="AD151" i="2"/>
  <c r="CO151" i="2"/>
  <c r="AE151" i="2"/>
  <c r="CP151" i="2"/>
  <c r="AF151" i="2"/>
  <c r="CE151" i="2"/>
  <c r="D179" i="2"/>
  <c r="D69" i="13"/>
  <c r="CS179" i="2"/>
  <c r="AH179" i="2"/>
  <c r="CT179" i="2"/>
  <c r="AI179" i="2"/>
  <c r="CU179" i="2"/>
  <c r="AJ179" i="2"/>
  <c r="CV179" i="2"/>
  <c r="AK179" i="2"/>
  <c r="CW179" i="2"/>
  <c r="AL179" i="2"/>
  <c r="CX179" i="2"/>
  <c r="AM179" i="2"/>
  <c r="CY179" i="2"/>
  <c r="AN179" i="2"/>
  <c r="CZ179" i="2"/>
  <c r="AO179" i="2"/>
  <c r="DA179" i="2"/>
  <c r="AP179" i="2"/>
  <c r="DB179" i="2"/>
  <c r="AQ179" i="2"/>
  <c r="DC179" i="2"/>
  <c r="AR179" i="2"/>
  <c r="CR179" i="2"/>
  <c r="CS151" i="2"/>
  <c r="AH151" i="2"/>
  <c r="CT151" i="2"/>
  <c r="AI151" i="2"/>
  <c r="CU151" i="2"/>
  <c r="AJ151" i="2"/>
  <c r="CV151" i="2"/>
  <c r="AK151" i="2"/>
  <c r="CW151" i="2"/>
  <c r="AL151" i="2"/>
  <c r="CX151" i="2"/>
  <c r="AM151" i="2"/>
  <c r="CY151" i="2"/>
  <c r="AN151" i="2"/>
  <c r="CZ151" i="2"/>
  <c r="AO151" i="2"/>
  <c r="DA151" i="2"/>
  <c r="AP151" i="2"/>
  <c r="DB151" i="2"/>
  <c r="AQ151" i="2"/>
  <c r="DC151" i="2"/>
  <c r="AR151" i="2"/>
  <c r="CR151" i="2"/>
  <c r="E179" i="2"/>
  <c r="E69" i="13"/>
  <c r="DF179" i="2"/>
  <c r="AT179" i="2"/>
  <c r="DG179" i="2"/>
  <c r="AU179" i="2"/>
  <c r="DH179" i="2"/>
  <c r="AV179" i="2"/>
  <c r="DI179" i="2"/>
  <c r="AW179" i="2"/>
  <c r="DJ179" i="2"/>
  <c r="AX179" i="2"/>
  <c r="DK179" i="2"/>
  <c r="AY179" i="2"/>
  <c r="DL179" i="2"/>
  <c r="AZ179" i="2"/>
  <c r="DM179" i="2"/>
  <c r="BA179" i="2"/>
  <c r="DN179" i="2"/>
  <c r="BB179" i="2"/>
  <c r="DO179" i="2"/>
  <c r="BC179" i="2"/>
  <c r="DP179" i="2"/>
  <c r="BD179" i="2"/>
  <c r="DE179" i="2"/>
  <c r="DF151" i="2"/>
  <c r="AT151" i="2"/>
  <c r="DG151" i="2"/>
  <c r="AU151" i="2"/>
  <c r="DH151" i="2"/>
  <c r="AV151" i="2"/>
  <c r="DI151" i="2"/>
  <c r="AW151" i="2"/>
  <c r="DJ151" i="2"/>
  <c r="AX151" i="2"/>
  <c r="DK151" i="2"/>
  <c r="AY151" i="2"/>
  <c r="DL151" i="2"/>
  <c r="AZ151" i="2"/>
  <c r="DM151" i="2"/>
  <c r="BA151" i="2"/>
  <c r="DN151" i="2"/>
  <c r="BB151" i="2"/>
  <c r="DO151" i="2"/>
  <c r="BC151" i="2"/>
  <c r="DP151" i="2"/>
  <c r="BD151" i="2"/>
  <c r="DE151" i="2"/>
  <c r="F179" i="2"/>
  <c r="F69" i="13"/>
  <c r="DS179" i="2"/>
  <c r="BF179" i="2"/>
  <c r="DT179" i="2"/>
  <c r="BG179" i="2"/>
  <c r="DU179" i="2"/>
  <c r="BH179" i="2"/>
  <c r="DV179" i="2"/>
  <c r="BI179" i="2"/>
  <c r="DW179" i="2"/>
  <c r="BJ179" i="2"/>
  <c r="DX179" i="2"/>
  <c r="BK179" i="2"/>
  <c r="DY179" i="2"/>
  <c r="BL179" i="2"/>
  <c r="DZ179" i="2"/>
  <c r="BM179" i="2"/>
  <c r="EA179" i="2"/>
  <c r="BN179" i="2"/>
  <c r="EB179" i="2"/>
  <c r="BO179" i="2"/>
  <c r="EC179" i="2"/>
  <c r="BP179" i="2"/>
  <c r="DR179" i="2"/>
  <c r="DS151" i="2"/>
  <c r="BF151" i="2"/>
  <c r="DT151" i="2"/>
  <c r="BG151" i="2"/>
  <c r="DU151" i="2"/>
  <c r="BH151" i="2"/>
  <c r="DV151" i="2"/>
  <c r="BI151" i="2"/>
  <c r="DW151" i="2"/>
  <c r="BJ151" i="2"/>
  <c r="DX151" i="2"/>
  <c r="BK151" i="2"/>
  <c r="DY151" i="2"/>
  <c r="BL151" i="2"/>
  <c r="DZ151" i="2"/>
  <c r="BM151" i="2"/>
  <c r="EA151" i="2"/>
  <c r="BN151" i="2"/>
  <c r="EB151" i="2"/>
  <c r="BO151" i="2"/>
  <c r="EC151" i="2"/>
  <c r="BP151" i="2"/>
  <c r="DR151" i="2"/>
  <c r="G179" i="2"/>
  <c r="G69" i="13"/>
  <c r="H69" i="13"/>
  <c r="BR130" i="2"/>
  <c r="BS130" i="2"/>
  <c r="J130" i="2"/>
  <c r="BT130" i="2"/>
  <c r="K130" i="2"/>
  <c r="BU130" i="2"/>
  <c r="L130" i="2"/>
  <c r="BV130" i="2"/>
  <c r="M130" i="2"/>
  <c r="BW130" i="2"/>
  <c r="N130" i="2"/>
  <c r="BX130" i="2"/>
  <c r="O130" i="2"/>
  <c r="BY130" i="2"/>
  <c r="P130" i="2"/>
  <c r="BZ130" i="2"/>
  <c r="Q130" i="2"/>
  <c r="CA130" i="2"/>
  <c r="R130" i="2"/>
  <c r="CB130" i="2"/>
  <c r="S130" i="2"/>
  <c r="CC130" i="2"/>
  <c r="T130" i="2"/>
  <c r="BR172" i="2"/>
  <c r="BS172" i="2"/>
  <c r="J172" i="2"/>
  <c r="BT172" i="2"/>
  <c r="K172" i="2"/>
  <c r="BU172" i="2"/>
  <c r="L172" i="2"/>
  <c r="BV172" i="2"/>
  <c r="M172" i="2"/>
  <c r="BW172" i="2"/>
  <c r="N172" i="2"/>
  <c r="BX172" i="2"/>
  <c r="O172" i="2"/>
  <c r="BY172" i="2"/>
  <c r="P172" i="2"/>
  <c r="BZ172" i="2"/>
  <c r="Q172" i="2"/>
  <c r="CA172" i="2"/>
  <c r="R172" i="2"/>
  <c r="CB172" i="2"/>
  <c r="S172" i="2"/>
  <c r="CC172" i="2"/>
  <c r="T172" i="2"/>
  <c r="C172" i="2"/>
  <c r="C70" i="13"/>
  <c r="CF130" i="2"/>
  <c r="V130" i="2"/>
  <c r="CG130" i="2"/>
  <c r="W130" i="2"/>
  <c r="CH130" i="2"/>
  <c r="X130" i="2"/>
  <c r="CI130" i="2"/>
  <c r="Y130" i="2"/>
  <c r="CJ130" i="2"/>
  <c r="Z130" i="2"/>
  <c r="CK130" i="2"/>
  <c r="AA130" i="2"/>
  <c r="CL130" i="2"/>
  <c r="AB130" i="2"/>
  <c r="CM130" i="2"/>
  <c r="AC130" i="2"/>
  <c r="CN130" i="2"/>
  <c r="AD130" i="2"/>
  <c r="CO130" i="2"/>
  <c r="AE130" i="2"/>
  <c r="CP130" i="2"/>
  <c r="AF130" i="2"/>
  <c r="CE130" i="2"/>
  <c r="CF172" i="2"/>
  <c r="V172" i="2"/>
  <c r="CG172" i="2"/>
  <c r="W172" i="2"/>
  <c r="CH172" i="2"/>
  <c r="X172" i="2"/>
  <c r="CI172" i="2"/>
  <c r="Y172" i="2"/>
  <c r="CJ172" i="2"/>
  <c r="Z172" i="2"/>
  <c r="CK172" i="2"/>
  <c r="AA172" i="2"/>
  <c r="CL172" i="2"/>
  <c r="AB172" i="2"/>
  <c r="CM172" i="2"/>
  <c r="AC172" i="2"/>
  <c r="CN172" i="2"/>
  <c r="AD172" i="2"/>
  <c r="CO172" i="2"/>
  <c r="AE172" i="2"/>
  <c r="CP172" i="2"/>
  <c r="AF172" i="2"/>
  <c r="CE172" i="2"/>
  <c r="D172" i="2"/>
  <c r="D70" i="13"/>
  <c r="CS130" i="2"/>
  <c r="AH130" i="2"/>
  <c r="CT130" i="2"/>
  <c r="AI130" i="2"/>
  <c r="CU130" i="2"/>
  <c r="AJ130" i="2"/>
  <c r="CV130" i="2"/>
  <c r="AK130" i="2"/>
  <c r="CW130" i="2"/>
  <c r="AL130" i="2"/>
  <c r="CX130" i="2"/>
  <c r="AM130" i="2"/>
  <c r="CY130" i="2"/>
  <c r="AN130" i="2"/>
  <c r="CZ130" i="2"/>
  <c r="AO130" i="2"/>
  <c r="DA130" i="2"/>
  <c r="AP130" i="2"/>
  <c r="DB130" i="2"/>
  <c r="AQ130" i="2"/>
  <c r="DC130" i="2"/>
  <c r="AR130" i="2"/>
  <c r="CR130" i="2"/>
  <c r="CS172" i="2"/>
  <c r="AH172" i="2"/>
  <c r="CT172" i="2"/>
  <c r="AI172" i="2"/>
  <c r="CU172" i="2"/>
  <c r="AJ172" i="2"/>
  <c r="CV172" i="2"/>
  <c r="AK172" i="2"/>
  <c r="CW172" i="2"/>
  <c r="AL172" i="2"/>
  <c r="CX172" i="2"/>
  <c r="AM172" i="2"/>
  <c r="CY172" i="2"/>
  <c r="AN172" i="2"/>
  <c r="CZ172" i="2"/>
  <c r="AO172" i="2"/>
  <c r="DA172" i="2"/>
  <c r="AP172" i="2"/>
  <c r="DB172" i="2"/>
  <c r="AQ172" i="2"/>
  <c r="DC172" i="2"/>
  <c r="AR172" i="2"/>
  <c r="CR172" i="2"/>
  <c r="E172" i="2"/>
  <c r="E70" i="13"/>
  <c r="DF130" i="2"/>
  <c r="AT130" i="2"/>
  <c r="DG130" i="2"/>
  <c r="AU130" i="2"/>
  <c r="DH130" i="2"/>
  <c r="AV130" i="2"/>
  <c r="DI130" i="2"/>
  <c r="AW130" i="2"/>
  <c r="DJ130" i="2"/>
  <c r="AX130" i="2"/>
  <c r="DK130" i="2"/>
  <c r="AY130" i="2"/>
  <c r="DL130" i="2"/>
  <c r="AZ130" i="2"/>
  <c r="DM130" i="2"/>
  <c r="BA130" i="2"/>
  <c r="DN130" i="2"/>
  <c r="BB130" i="2"/>
  <c r="DO130" i="2"/>
  <c r="BC130" i="2"/>
  <c r="DP130" i="2"/>
  <c r="BD130" i="2"/>
  <c r="DE130" i="2"/>
  <c r="DF172" i="2"/>
  <c r="AT172" i="2"/>
  <c r="DG172" i="2"/>
  <c r="AU172" i="2"/>
  <c r="DH172" i="2"/>
  <c r="AV172" i="2"/>
  <c r="DI172" i="2"/>
  <c r="AW172" i="2"/>
  <c r="DJ172" i="2"/>
  <c r="AX172" i="2"/>
  <c r="DK172" i="2"/>
  <c r="AY172" i="2"/>
  <c r="DL172" i="2"/>
  <c r="AZ172" i="2"/>
  <c r="DM172" i="2"/>
  <c r="BA172" i="2"/>
  <c r="DN172" i="2"/>
  <c r="BB172" i="2"/>
  <c r="DO172" i="2"/>
  <c r="BC172" i="2"/>
  <c r="DP172" i="2"/>
  <c r="BD172" i="2"/>
  <c r="DE172" i="2"/>
  <c r="F172" i="2"/>
  <c r="F70" i="13"/>
  <c r="DS130" i="2"/>
  <c r="BF130" i="2"/>
  <c r="DT130" i="2"/>
  <c r="BG130" i="2"/>
  <c r="DU130" i="2"/>
  <c r="BH130" i="2"/>
  <c r="DV130" i="2"/>
  <c r="BI130" i="2"/>
  <c r="DW130" i="2"/>
  <c r="BJ130" i="2"/>
  <c r="DX130" i="2"/>
  <c r="BK130" i="2"/>
  <c r="DY130" i="2"/>
  <c r="BL130" i="2"/>
  <c r="DZ130" i="2"/>
  <c r="BM130" i="2"/>
  <c r="EA130" i="2"/>
  <c r="BN130" i="2"/>
  <c r="EB130" i="2"/>
  <c r="BO130" i="2"/>
  <c r="EC130" i="2"/>
  <c r="BP130" i="2"/>
  <c r="DR130" i="2"/>
  <c r="DS172" i="2"/>
  <c r="BF172" i="2"/>
  <c r="DT172" i="2"/>
  <c r="BG172" i="2"/>
  <c r="DU172" i="2"/>
  <c r="BH172" i="2"/>
  <c r="DV172" i="2"/>
  <c r="BI172" i="2"/>
  <c r="DW172" i="2"/>
  <c r="BJ172" i="2"/>
  <c r="DX172" i="2"/>
  <c r="BK172" i="2"/>
  <c r="DY172" i="2"/>
  <c r="BL172" i="2"/>
  <c r="DZ172" i="2"/>
  <c r="BM172" i="2"/>
  <c r="EA172" i="2"/>
  <c r="BN172" i="2"/>
  <c r="EB172" i="2"/>
  <c r="BO172" i="2"/>
  <c r="EC172" i="2"/>
  <c r="BP172" i="2"/>
  <c r="DR172" i="2"/>
  <c r="G172" i="2"/>
  <c r="G70" i="13"/>
  <c r="H70" i="13"/>
  <c r="BR132" i="2"/>
  <c r="BS132" i="2"/>
  <c r="J132" i="2"/>
  <c r="BT132" i="2"/>
  <c r="K132" i="2"/>
  <c r="BU132" i="2"/>
  <c r="L132" i="2"/>
  <c r="BV132" i="2"/>
  <c r="M132" i="2"/>
  <c r="BW132" i="2"/>
  <c r="N132" i="2"/>
  <c r="BX132" i="2"/>
  <c r="O132" i="2"/>
  <c r="BY132" i="2"/>
  <c r="P132" i="2"/>
  <c r="BZ132" i="2"/>
  <c r="Q132" i="2"/>
  <c r="CA132" i="2"/>
  <c r="R132" i="2"/>
  <c r="CB132" i="2"/>
  <c r="S132" i="2"/>
  <c r="CC132" i="2"/>
  <c r="T132" i="2"/>
  <c r="C132" i="2"/>
  <c r="C36" i="13"/>
  <c r="CF132" i="2"/>
  <c r="V132" i="2"/>
  <c r="CG132" i="2"/>
  <c r="W132" i="2"/>
  <c r="CH132" i="2"/>
  <c r="X132" i="2"/>
  <c r="CI132" i="2"/>
  <c r="Y132" i="2"/>
  <c r="CJ132" i="2"/>
  <c r="Z132" i="2"/>
  <c r="CK132" i="2"/>
  <c r="AA132" i="2"/>
  <c r="CL132" i="2"/>
  <c r="AB132" i="2"/>
  <c r="CM132" i="2"/>
  <c r="AC132" i="2"/>
  <c r="CN132" i="2"/>
  <c r="AD132" i="2"/>
  <c r="CO132" i="2"/>
  <c r="AE132" i="2"/>
  <c r="CP132" i="2"/>
  <c r="AF132" i="2"/>
  <c r="CE132" i="2"/>
  <c r="D132" i="2"/>
  <c r="D36" i="13"/>
  <c r="CS132" i="2"/>
  <c r="AH132" i="2"/>
  <c r="CT132" i="2"/>
  <c r="AI132" i="2"/>
  <c r="CU132" i="2"/>
  <c r="AJ132" i="2"/>
  <c r="CV132" i="2"/>
  <c r="AK132" i="2"/>
  <c r="CW132" i="2"/>
  <c r="AL132" i="2"/>
  <c r="CX132" i="2"/>
  <c r="AM132" i="2"/>
  <c r="CY132" i="2"/>
  <c r="AN132" i="2"/>
  <c r="CZ132" i="2"/>
  <c r="AO132" i="2"/>
  <c r="DA132" i="2"/>
  <c r="AP132" i="2"/>
  <c r="DB132" i="2"/>
  <c r="AQ132" i="2"/>
  <c r="DC132" i="2"/>
  <c r="AR132" i="2"/>
  <c r="CR132" i="2"/>
  <c r="E132" i="2"/>
  <c r="E36" i="13"/>
  <c r="DF132" i="2"/>
  <c r="AT132" i="2"/>
  <c r="DG132" i="2"/>
  <c r="AU132" i="2"/>
  <c r="DH132" i="2"/>
  <c r="AV132" i="2"/>
  <c r="DI132" i="2"/>
  <c r="AW132" i="2"/>
  <c r="DJ132" i="2"/>
  <c r="AX132" i="2"/>
  <c r="DK132" i="2"/>
  <c r="AY132" i="2"/>
  <c r="DL132" i="2"/>
  <c r="AZ132" i="2"/>
  <c r="DM132" i="2"/>
  <c r="BA132" i="2"/>
  <c r="DN132" i="2"/>
  <c r="BB132" i="2"/>
  <c r="DO132" i="2"/>
  <c r="BC132" i="2"/>
  <c r="DP132" i="2"/>
  <c r="BD132" i="2"/>
  <c r="DE132" i="2"/>
  <c r="F132" i="2"/>
  <c r="F36" i="13"/>
  <c r="DS132" i="2"/>
  <c r="BF132" i="2"/>
  <c r="DT132" i="2"/>
  <c r="BG132" i="2"/>
  <c r="DU132" i="2"/>
  <c r="BH132" i="2"/>
  <c r="DV132" i="2"/>
  <c r="BI132" i="2"/>
  <c r="DW132" i="2"/>
  <c r="BJ132" i="2"/>
  <c r="DX132" i="2"/>
  <c r="BK132" i="2"/>
  <c r="DY132" i="2"/>
  <c r="BL132" i="2"/>
  <c r="DZ132" i="2"/>
  <c r="BM132" i="2"/>
  <c r="EA132" i="2"/>
  <c r="BN132" i="2"/>
  <c r="EB132" i="2"/>
  <c r="BO132" i="2"/>
  <c r="EC132" i="2"/>
  <c r="BP132" i="2"/>
  <c r="DR132" i="2"/>
  <c r="G132" i="2"/>
  <c r="G36" i="13"/>
  <c r="H36" i="13"/>
  <c r="BR486" i="2"/>
  <c r="BS486" i="2"/>
  <c r="J486" i="2"/>
  <c r="BT486" i="2"/>
  <c r="K486" i="2"/>
  <c r="BU486" i="2"/>
  <c r="L486" i="2"/>
  <c r="BV486" i="2"/>
  <c r="M486" i="2"/>
  <c r="BW486" i="2"/>
  <c r="N486" i="2"/>
  <c r="BX486" i="2"/>
  <c r="O486" i="2"/>
  <c r="BY486" i="2"/>
  <c r="P486" i="2"/>
  <c r="BZ486" i="2"/>
  <c r="Q486" i="2"/>
  <c r="CA486" i="2"/>
  <c r="R486" i="2"/>
  <c r="CB486" i="2"/>
  <c r="S486" i="2"/>
  <c r="CC486" i="2"/>
  <c r="T486" i="2"/>
  <c r="C486" i="2"/>
  <c r="C71" i="13"/>
  <c r="CF486" i="2"/>
  <c r="V486" i="2"/>
  <c r="CG486" i="2"/>
  <c r="W486" i="2"/>
  <c r="CH486" i="2"/>
  <c r="X486" i="2"/>
  <c r="CI486" i="2"/>
  <c r="Y486" i="2"/>
  <c r="CJ486" i="2"/>
  <c r="Z486" i="2"/>
  <c r="CK486" i="2"/>
  <c r="AA486" i="2"/>
  <c r="CL486" i="2"/>
  <c r="AB486" i="2"/>
  <c r="CM486" i="2"/>
  <c r="AC486" i="2"/>
  <c r="CN486" i="2"/>
  <c r="AD486" i="2"/>
  <c r="CO486" i="2"/>
  <c r="AE486" i="2"/>
  <c r="CP486" i="2"/>
  <c r="AF486" i="2"/>
  <c r="CE486" i="2"/>
  <c r="D486" i="2"/>
  <c r="D71" i="13"/>
  <c r="CS486" i="2"/>
  <c r="AH486" i="2"/>
  <c r="CT486" i="2"/>
  <c r="AI486" i="2"/>
  <c r="CU486" i="2"/>
  <c r="AJ486" i="2"/>
  <c r="CV486" i="2"/>
  <c r="AK486" i="2"/>
  <c r="CW486" i="2"/>
  <c r="AL486" i="2"/>
  <c r="CX486" i="2"/>
  <c r="AM486" i="2"/>
  <c r="CY486" i="2"/>
  <c r="AN486" i="2"/>
  <c r="CZ486" i="2"/>
  <c r="AO486" i="2"/>
  <c r="DA486" i="2"/>
  <c r="AP486" i="2"/>
  <c r="DB486" i="2"/>
  <c r="AQ486" i="2"/>
  <c r="DC486" i="2"/>
  <c r="AR486" i="2"/>
  <c r="CR486" i="2"/>
  <c r="E486" i="2"/>
  <c r="E71" i="13"/>
  <c r="DF486" i="2"/>
  <c r="AT486" i="2"/>
  <c r="DG486" i="2"/>
  <c r="AU486" i="2"/>
  <c r="DH486" i="2"/>
  <c r="AV486" i="2"/>
  <c r="DI486" i="2"/>
  <c r="AW486" i="2"/>
  <c r="DJ486" i="2"/>
  <c r="AX486" i="2"/>
  <c r="DK486" i="2"/>
  <c r="AY486" i="2"/>
  <c r="DL486" i="2"/>
  <c r="AZ486" i="2"/>
  <c r="DM486" i="2"/>
  <c r="BA486" i="2"/>
  <c r="DN486" i="2"/>
  <c r="BB486" i="2"/>
  <c r="DO486" i="2"/>
  <c r="BC486" i="2"/>
  <c r="DP486" i="2"/>
  <c r="BD486" i="2"/>
  <c r="DE486" i="2"/>
  <c r="F486" i="2"/>
  <c r="F71" i="13"/>
  <c r="DS486" i="2"/>
  <c r="BF486" i="2"/>
  <c r="DT486" i="2"/>
  <c r="BG486" i="2"/>
  <c r="DU486" i="2"/>
  <c r="BH486" i="2"/>
  <c r="DV486" i="2"/>
  <c r="BI486" i="2"/>
  <c r="DW486" i="2"/>
  <c r="BJ486" i="2"/>
  <c r="DX486" i="2"/>
  <c r="BK486" i="2"/>
  <c r="DY486" i="2"/>
  <c r="BL486" i="2"/>
  <c r="DZ486" i="2"/>
  <c r="BM486" i="2"/>
  <c r="EA486" i="2"/>
  <c r="BN486" i="2"/>
  <c r="EB486" i="2"/>
  <c r="BO486" i="2"/>
  <c r="EC486" i="2"/>
  <c r="BP486" i="2"/>
  <c r="DR486" i="2"/>
  <c r="G486" i="2"/>
  <c r="G71" i="13"/>
  <c r="H71" i="13"/>
  <c r="BR175" i="2"/>
  <c r="BS175" i="2"/>
  <c r="J175" i="2"/>
  <c r="BT175" i="2"/>
  <c r="K175" i="2"/>
  <c r="BU175" i="2"/>
  <c r="L175" i="2"/>
  <c r="BV175" i="2"/>
  <c r="M175" i="2"/>
  <c r="BW175" i="2"/>
  <c r="N175" i="2"/>
  <c r="BX175" i="2"/>
  <c r="O175" i="2"/>
  <c r="BY175" i="2"/>
  <c r="P175" i="2"/>
  <c r="BZ175" i="2"/>
  <c r="Q175" i="2"/>
  <c r="CA175" i="2"/>
  <c r="R175" i="2"/>
  <c r="CB175" i="2"/>
  <c r="S175" i="2"/>
  <c r="CC175" i="2"/>
  <c r="T175" i="2"/>
  <c r="BR146" i="2"/>
  <c r="BS146" i="2"/>
  <c r="J146" i="2"/>
  <c r="BT146" i="2"/>
  <c r="K146" i="2"/>
  <c r="BU146" i="2"/>
  <c r="L146" i="2"/>
  <c r="BV146" i="2"/>
  <c r="M146" i="2"/>
  <c r="BW146" i="2"/>
  <c r="N146" i="2"/>
  <c r="BX146" i="2"/>
  <c r="O146" i="2"/>
  <c r="BY146" i="2"/>
  <c r="P146" i="2"/>
  <c r="BZ146" i="2"/>
  <c r="Q146" i="2"/>
  <c r="CA146" i="2"/>
  <c r="R146" i="2"/>
  <c r="CB146" i="2"/>
  <c r="S146" i="2"/>
  <c r="CC146" i="2"/>
  <c r="T146" i="2"/>
  <c r="C176" i="2"/>
  <c r="C72" i="13"/>
  <c r="CF175" i="2"/>
  <c r="V175" i="2"/>
  <c r="CG175" i="2"/>
  <c r="W175" i="2"/>
  <c r="CH175" i="2"/>
  <c r="X175" i="2"/>
  <c r="CI175" i="2"/>
  <c r="Y175" i="2"/>
  <c r="CJ175" i="2"/>
  <c r="Z175" i="2"/>
  <c r="CK175" i="2"/>
  <c r="AA175" i="2"/>
  <c r="CL175" i="2"/>
  <c r="AB175" i="2"/>
  <c r="CM175" i="2"/>
  <c r="AC175" i="2"/>
  <c r="CN175" i="2"/>
  <c r="AD175" i="2"/>
  <c r="CO175" i="2"/>
  <c r="AE175" i="2"/>
  <c r="CP175" i="2"/>
  <c r="AF175" i="2"/>
  <c r="CE175" i="2"/>
  <c r="CF146" i="2"/>
  <c r="V146" i="2"/>
  <c r="CG146" i="2"/>
  <c r="W146" i="2"/>
  <c r="CH146" i="2"/>
  <c r="X146" i="2"/>
  <c r="CI146" i="2"/>
  <c r="Y146" i="2"/>
  <c r="CJ146" i="2"/>
  <c r="Z146" i="2"/>
  <c r="CK146" i="2"/>
  <c r="AA146" i="2"/>
  <c r="CL146" i="2"/>
  <c r="AB146" i="2"/>
  <c r="CM146" i="2"/>
  <c r="AC146" i="2"/>
  <c r="CN146" i="2"/>
  <c r="AD146" i="2"/>
  <c r="CO146" i="2"/>
  <c r="AE146" i="2"/>
  <c r="CP146" i="2"/>
  <c r="AF146" i="2"/>
  <c r="CE146" i="2"/>
  <c r="D176" i="2"/>
  <c r="D72" i="13"/>
  <c r="CS175" i="2"/>
  <c r="AH175" i="2"/>
  <c r="CT175" i="2"/>
  <c r="AI175" i="2"/>
  <c r="CU175" i="2"/>
  <c r="AJ175" i="2"/>
  <c r="CV175" i="2"/>
  <c r="AK175" i="2"/>
  <c r="CW175" i="2"/>
  <c r="AL175" i="2"/>
  <c r="CX175" i="2"/>
  <c r="AM175" i="2"/>
  <c r="CY175" i="2"/>
  <c r="AN175" i="2"/>
  <c r="CZ175" i="2"/>
  <c r="AO175" i="2"/>
  <c r="DA175" i="2"/>
  <c r="AP175" i="2"/>
  <c r="DB175" i="2"/>
  <c r="AQ175" i="2"/>
  <c r="DC175" i="2"/>
  <c r="AR175" i="2"/>
  <c r="CR175" i="2"/>
  <c r="CS146" i="2"/>
  <c r="AH146" i="2"/>
  <c r="CT146" i="2"/>
  <c r="AI146" i="2"/>
  <c r="CU146" i="2"/>
  <c r="AJ146" i="2"/>
  <c r="CV146" i="2"/>
  <c r="AK146" i="2"/>
  <c r="CW146" i="2"/>
  <c r="AL146" i="2"/>
  <c r="CX146" i="2"/>
  <c r="AM146" i="2"/>
  <c r="CY146" i="2"/>
  <c r="AN146" i="2"/>
  <c r="CZ146" i="2"/>
  <c r="AO146" i="2"/>
  <c r="DA146" i="2"/>
  <c r="AP146" i="2"/>
  <c r="DB146" i="2"/>
  <c r="AQ146" i="2"/>
  <c r="DC146" i="2"/>
  <c r="AR146" i="2"/>
  <c r="CR146" i="2"/>
  <c r="E176" i="2"/>
  <c r="E72" i="13"/>
  <c r="DF175" i="2"/>
  <c r="AT175" i="2"/>
  <c r="DG175" i="2"/>
  <c r="AU175" i="2"/>
  <c r="DH175" i="2"/>
  <c r="AV175" i="2"/>
  <c r="DI175" i="2"/>
  <c r="AW175" i="2"/>
  <c r="DJ175" i="2"/>
  <c r="AX175" i="2"/>
  <c r="DK175" i="2"/>
  <c r="AY175" i="2"/>
  <c r="DL175" i="2"/>
  <c r="AZ175" i="2"/>
  <c r="DM175" i="2"/>
  <c r="BA175" i="2"/>
  <c r="DN175" i="2"/>
  <c r="BB175" i="2"/>
  <c r="DO175" i="2"/>
  <c r="BC175" i="2"/>
  <c r="DP175" i="2"/>
  <c r="BD175" i="2"/>
  <c r="DE175" i="2"/>
  <c r="DF146" i="2"/>
  <c r="AT146" i="2"/>
  <c r="DG146" i="2"/>
  <c r="AU146" i="2"/>
  <c r="DH146" i="2"/>
  <c r="AV146" i="2"/>
  <c r="DI146" i="2"/>
  <c r="AW146" i="2"/>
  <c r="DJ146" i="2"/>
  <c r="AX146" i="2"/>
  <c r="DK146" i="2"/>
  <c r="AY146" i="2"/>
  <c r="DL146" i="2"/>
  <c r="AZ146" i="2"/>
  <c r="DM146" i="2"/>
  <c r="BA146" i="2"/>
  <c r="DN146" i="2"/>
  <c r="BB146" i="2"/>
  <c r="DO146" i="2"/>
  <c r="BC146" i="2"/>
  <c r="DP146" i="2"/>
  <c r="BD146" i="2"/>
  <c r="DE146" i="2"/>
  <c r="F176" i="2"/>
  <c r="F72" i="13"/>
  <c r="DS175" i="2"/>
  <c r="BF175" i="2"/>
  <c r="DT175" i="2"/>
  <c r="BG175" i="2"/>
  <c r="DU175" i="2"/>
  <c r="BH175" i="2"/>
  <c r="DV175" i="2"/>
  <c r="BI175" i="2"/>
  <c r="DW175" i="2"/>
  <c r="BJ175" i="2"/>
  <c r="DX175" i="2"/>
  <c r="BK175" i="2"/>
  <c r="DY175" i="2"/>
  <c r="BL175" i="2"/>
  <c r="DZ175" i="2"/>
  <c r="BM175" i="2"/>
  <c r="EA175" i="2"/>
  <c r="BN175" i="2"/>
  <c r="EB175" i="2"/>
  <c r="BO175" i="2"/>
  <c r="EC175" i="2"/>
  <c r="BP175" i="2"/>
  <c r="DR175" i="2"/>
  <c r="DS146" i="2"/>
  <c r="BF146" i="2"/>
  <c r="DT146" i="2"/>
  <c r="BG146" i="2"/>
  <c r="DU146" i="2"/>
  <c r="BH146" i="2"/>
  <c r="DV146" i="2"/>
  <c r="BI146" i="2"/>
  <c r="DW146" i="2"/>
  <c r="BJ146" i="2"/>
  <c r="DX146" i="2"/>
  <c r="BK146" i="2"/>
  <c r="DY146" i="2"/>
  <c r="BL146" i="2"/>
  <c r="DZ146" i="2"/>
  <c r="BM146" i="2"/>
  <c r="EA146" i="2"/>
  <c r="BN146" i="2"/>
  <c r="EB146" i="2"/>
  <c r="BO146" i="2"/>
  <c r="EC146" i="2"/>
  <c r="BP146" i="2"/>
  <c r="DR146" i="2"/>
  <c r="G176" i="2"/>
  <c r="G72" i="13"/>
  <c r="H72" i="13"/>
  <c r="BR190" i="2"/>
  <c r="BS190" i="2"/>
  <c r="J190" i="2"/>
  <c r="BT190" i="2"/>
  <c r="K190" i="2"/>
  <c r="BU190" i="2"/>
  <c r="L190" i="2"/>
  <c r="BV190" i="2"/>
  <c r="M190" i="2"/>
  <c r="BW190" i="2"/>
  <c r="N190" i="2"/>
  <c r="BX190" i="2"/>
  <c r="O190" i="2"/>
  <c r="BY190" i="2"/>
  <c r="P190" i="2"/>
  <c r="BZ190" i="2"/>
  <c r="Q190" i="2"/>
  <c r="CA190" i="2"/>
  <c r="R190" i="2"/>
  <c r="CB190" i="2"/>
  <c r="S190" i="2"/>
  <c r="CC190" i="2"/>
  <c r="T190" i="2"/>
  <c r="BR165" i="2"/>
  <c r="BS165" i="2"/>
  <c r="J165" i="2"/>
  <c r="BT165" i="2"/>
  <c r="K165" i="2"/>
  <c r="BU165" i="2"/>
  <c r="L165" i="2"/>
  <c r="BV165" i="2"/>
  <c r="M165" i="2"/>
  <c r="BW165" i="2"/>
  <c r="N165" i="2"/>
  <c r="BX165" i="2"/>
  <c r="O165" i="2"/>
  <c r="BY165" i="2"/>
  <c r="P165" i="2"/>
  <c r="BZ165" i="2"/>
  <c r="Q165" i="2"/>
  <c r="CA165" i="2"/>
  <c r="R165" i="2"/>
  <c r="CB165" i="2"/>
  <c r="S165" i="2"/>
  <c r="CC165" i="2"/>
  <c r="T165" i="2"/>
  <c r="C190" i="2"/>
  <c r="C73" i="13"/>
  <c r="CF190" i="2"/>
  <c r="V190" i="2"/>
  <c r="CG190" i="2"/>
  <c r="W190" i="2"/>
  <c r="CH190" i="2"/>
  <c r="X190" i="2"/>
  <c r="CI190" i="2"/>
  <c r="Y190" i="2"/>
  <c r="CJ190" i="2"/>
  <c r="Z190" i="2"/>
  <c r="CK190" i="2"/>
  <c r="AA190" i="2"/>
  <c r="CL190" i="2"/>
  <c r="AB190" i="2"/>
  <c r="CM190" i="2"/>
  <c r="AC190" i="2"/>
  <c r="CN190" i="2"/>
  <c r="AD190" i="2"/>
  <c r="CO190" i="2"/>
  <c r="AE190" i="2"/>
  <c r="CP190" i="2"/>
  <c r="AF190" i="2"/>
  <c r="CE190" i="2"/>
  <c r="CF165" i="2"/>
  <c r="V165" i="2"/>
  <c r="CG165" i="2"/>
  <c r="W165" i="2"/>
  <c r="CH165" i="2"/>
  <c r="X165" i="2"/>
  <c r="CI165" i="2"/>
  <c r="Y165" i="2"/>
  <c r="CJ165" i="2"/>
  <c r="Z165" i="2"/>
  <c r="CK165" i="2"/>
  <c r="AA165" i="2"/>
  <c r="CL165" i="2"/>
  <c r="AB165" i="2"/>
  <c r="CM165" i="2"/>
  <c r="AC165" i="2"/>
  <c r="CN165" i="2"/>
  <c r="AD165" i="2"/>
  <c r="CO165" i="2"/>
  <c r="AE165" i="2"/>
  <c r="CP165" i="2"/>
  <c r="AF165" i="2"/>
  <c r="CE165" i="2"/>
  <c r="D190" i="2"/>
  <c r="D73" i="13"/>
  <c r="CS190" i="2"/>
  <c r="AH190" i="2"/>
  <c r="CT190" i="2"/>
  <c r="AI190" i="2"/>
  <c r="CU190" i="2"/>
  <c r="AJ190" i="2"/>
  <c r="CV190" i="2"/>
  <c r="AK190" i="2"/>
  <c r="CW190" i="2"/>
  <c r="AL190" i="2"/>
  <c r="CX190" i="2"/>
  <c r="AM190" i="2"/>
  <c r="CY190" i="2"/>
  <c r="AN190" i="2"/>
  <c r="CZ190" i="2"/>
  <c r="AO190" i="2"/>
  <c r="DA190" i="2"/>
  <c r="AP190" i="2"/>
  <c r="DB190" i="2"/>
  <c r="AQ190" i="2"/>
  <c r="DC190" i="2"/>
  <c r="AR190" i="2"/>
  <c r="CR190" i="2"/>
  <c r="CS165" i="2"/>
  <c r="AH165" i="2"/>
  <c r="CT165" i="2"/>
  <c r="AI165" i="2"/>
  <c r="CU165" i="2"/>
  <c r="AJ165" i="2"/>
  <c r="CV165" i="2"/>
  <c r="AK165" i="2"/>
  <c r="CW165" i="2"/>
  <c r="AL165" i="2"/>
  <c r="CX165" i="2"/>
  <c r="AM165" i="2"/>
  <c r="CY165" i="2"/>
  <c r="AN165" i="2"/>
  <c r="CZ165" i="2"/>
  <c r="AO165" i="2"/>
  <c r="DA165" i="2"/>
  <c r="AP165" i="2"/>
  <c r="DB165" i="2"/>
  <c r="AQ165" i="2"/>
  <c r="DC165" i="2"/>
  <c r="AR165" i="2"/>
  <c r="CR165" i="2"/>
  <c r="E190" i="2"/>
  <c r="E73" i="13"/>
  <c r="DF190" i="2"/>
  <c r="AT190" i="2"/>
  <c r="DG190" i="2"/>
  <c r="AU190" i="2"/>
  <c r="DH190" i="2"/>
  <c r="AV190" i="2"/>
  <c r="DI190" i="2"/>
  <c r="AW190" i="2"/>
  <c r="DJ190" i="2"/>
  <c r="AX190" i="2"/>
  <c r="DK190" i="2"/>
  <c r="AY190" i="2"/>
  <c r="DL190" i="2"/>
  <c r="AZ190" i="2"/>
  <c r="DM190" i="2"/>
  <c r="BA190" i="2"/>
  <c r="DN190" i="2"/>
  <c r="BB190" i="2"/>
  <c r="DO190" i="2"/>
  <c r="BC190" i="2"/>
  <c r="DP190" i="2"/>
  <c r="BD190" i="2"/>
  <c r="DE190" i="2"/>
  <c r="DF165" i="2"/>
  <c r="AT165" i="2"/>
  <c r="DG165" i="2"/>
  <c r="AU165" i="2"/>
  <c r="DH165" i="2"/>
  <c r="AV165" i="2"/>
  <c r="DI165" i="2"/>
  <c r="AW165" i="2"/>
  <c r="DJ165" i="2"/>
  <c r="AX165" i="2"/>
  <c r="DK165" i="2"/>
  <c r="AY165" i="2"/>
  <c r="DL165" i="2"/>
  <c r="AZ165" i="2"/>
  <c r="DM165" i="2"/>
  <c r="BA165" i="2"/>
  <c r="DN165" i="2"/>
  <c r="BB165" i="2"/>
  <c r="DO165" i="2"/>
  <c r="BC165" i="2"/>
  <c r="DP165" i="2"/>
  <c r="BD165" i="2"/>
  <c r="DE165" i="2"/>
  <c r="F190" i="2"/>
  <c r="F73" i="13"/>
  <c r="DS190" i="2"/>
  <c r="BF190" i="2"/>
  <c r="DT190" i="2"/>
  <c r="BG190" i="2"/>
  <c r="DU190" i="2"/>
  <c r="BH190" i="2"/>
  <c r="DV190" i="2"/>
  <c r="BI190" i="2"/>
  <c r="DW190" i="2"/>
  <c r="BJ190" i="2"/>
  <c r="DX190" i="2"/>
  <c r="BK190" i="2"/>
  <c r="DY190" i="2"/>
  <c r="BL190" i="2"/>
  <c r="DZ190" i="2"/>
  <c r="BM190" i="2"/>
  <c r="EA190" i="2"/>
  <c r="BN190" i="2"/>
  <c r="EB190" i="2"/>
  <c r="BO190" i="2"/>
  <c r="EC190" i="2"/>
  <c r="BP190" i="2"/>
  <c r="DR190" i="2"/>
  <c r="DS165" i="2"/>
  <c r="BF165" i="2"/>
  <c r="DT165" i="2"/>
  <c r="BG165" i="2"/>
  <c r="DU165" i="2"/>
  <c r="BH165" i="2"/>
  <c r="DV165" i="2"/>
  <c r="BI165" i="2"/>
  <c r="DW165" i="2"/>
  <c r="BJ165" i="2"/>
  <c r="DX165" i="2"/>
  <c r="BK165" i="2"/>
  <c r="DY165" i="2"/>
  <c r="BL165" i="2"/>
  <c r="DZ165" i="2"/>
  <c r="BM165" i="2"/>
  <c r="EA165" i="2"/>
  <c r="BN165" i="2"/>
  <c r="EB165" i="2"/>
  <c r="BO165" i="2"/>
  <c r="EC165" i="2"/>
  <c r="BP165" i="2"/>
  <c r="DR165" i="2"/>
  <c r="G190" i="2"/>
  <c r="G73" i="13"/>
  <c r="H73" i="13"/>
  <c r="BR311" i="2"/>
  <c r="BS311" i="2"/>
  <c r="J311" i="2"/>
  <c r="BT311" i="2"/>
  <c r="K311" i="2"/>
  <c r="BU311" i="2"/>
  <c r="L311" i="2"/>
  <c r="BV311" i="2"/>
  <c r="M311" i="2"/>
  <c r="BW311" i="2"/>
  <c r="N311" i="2"/>
  <c r="BX311" i="2"/>
  <c r="O311" i="2"/>
  <c r="BY311" i="2"/>
  <c r="P311" i="2"/>
  <c r="BZ311" i="2"/>
  <c r="Q311" i="2"/>
  <c r="CA311" i="2"/>
  <c r="R311" i="2"/>
  <c r="CB311" i="2"/>
  <c r="S311" i="2"/>
  <c r="CC311" i="2"/>
  <c r="T311" i="2"/>
  <c r="BR303" i="2"/>
  <c r="BS303" i="2"/>
  <c r="J303" i="2"/>
  <c r="BT303" i="2"/>
  <c r="K303" i="2"/>
  <c r="BU303" i="2"/>
  <c r="L303" i="2"/>
  <c r="BV303" i="2"/>
  <c r="M303" i="2"/>
  <c r="BW303" i="2"/>
  <c r="N303" i="2"/>
  <c r="BX303" i="2"/>
  <c r="O303" i="2"/>
  <c r="BY303" i="2"/>
  <c r="P303" i="2"/>
  <c r="BZ303" i="2"/>
  <c r="Q303" i="2"/>
  <c r="CA303" i="2"/>
  <c r="R303" i="2"/>
  <c r="CB303" i="2"/>
  <c r="S303" i="2"/>
  <c r="CC303" i="2"/>
  <c r="T303" i="2"/>
  <c r="C311" i="2"/>
  <c r="C74" i="13"/>
  <c r="CF311" i="2"/>
  <c r="V311" i="2"/>
  <c r="CG311" i="2"/>
  <c r="W311" i="2"/>
  <c r="CH311" i="2"/>
  <c r="X311" i="2"/>
  <c r="CI311" i="2"/>
  <c r="Y311" i="2"/>
  <c r="CJ311" i="2"/>
  <c r="Z311" i="2"/>
  <c r="CK311" i="2"/>
  <c r="AA311" i="2"/>
  <c r="CL311" i="2"/>
  <c r="AB311" i="2"/>
  <c r="CM311" i="2"/>
  <c r="AC311" i="2"/>
  <c r="CN311" i="2"/>
  <c r="AD311" i="2"/>
  <c r="CO311" i="2"/>
  <c r="AE311" i="2"/>
  <c r="CP311" i="2"/>
  <c r="AF311" i="2"/>
  <c r="CE311" i="2"/>
  <c r="CF303" i="2"/>
  <c r="V303" i="2"/>
  <c r="CG303" i="2"/>
  <c r="W303" i="2"/>
  <c r="CH303" i="2"/>
  <c r="X303" i="2"/>
  <c r="CI303" i="2"/>
  <c r="Y303" i="2"/>
  <c r="CJ303" i="2"/>
  <c r="Z303" i="2"/>
  <c r="CK303" i="2"/>
  <c r="AA303" i="2"/>
  <c r="CL303" i="2"/>
  <c r="AB303" i="2"/>
  <c r="CM303" i="2"/>
  <c r="AC303" i="2"/>
  <c r="CN303" i="2"/>
  <c r="AD303" i="2"/>
  <c r="CO303" i="2"/>
  <c r="AE303" i="2"/>
  <c r="CP303" i="2"/>
  <c r="AF303" i="2"/>
  <c r="CE303" i="2"/>
  <c r="D311" i="2"/>
  <c r="D74" i="13"/>
  <c r="CS311" i="2"/>
  <c r="AH311" i="2"/>
  <c r="CT311" i="2"/>
  <c r="AI311" i="2"/>
  <c r="CU311" i="2"/>
  <c r="AJ311" i="2"/>
  <c r="CV311" i="2"/>
  <c r="AK311" i="2"/>
  <c r="CW311" i="2"/>
  <c r="AL311" i="2"/>
  <c r="CX311" i="2"/>
  <c r="AM311" i="2"/>
  <c r="CY311" i="2"/>
  <c r="AN311" i="2"/>
  <c r="CZ311" i="2"/>
  <c r="AO311" i="2"/>
  <c r="DA311" i="2"/>
  <c r="AP311" i="2"/>
  <c r="DB311" i="2"/>
  <c r="AQ311" i="2"/>
  <c r="DC311" i="2"/>
  <c r="AR311" i="2"/>
  <c r="CR311" i="2"/>
  <c r="CS303" i="2"/>
  <c r="AH303" i="2"/>
  <c r="CT303" i="2"/>
  <c r="AI303" i="2"/>
  <c r="CU303" i="2"/>
  <c r="AJ303" i="2"/>
  <c r="CV303" i="2"/>
  <c r="AK303" i="2"/>
  <c r="CW303" i="2"/>
  <c r="AL303" i="2"/>
  <c r="CX303" i="2"/>
  <c r="AM303" i="2"/>
  <c r="CY303" i="2"/>
  <c r="AN303" i="2"/>
  <c r="CZ303" i="2"/>
  <c r="AO303" i="2"/>
  <c r="DA303" i="2"/>
  <c r="AP303" i="2"/>
  <c r="DB303" i="2"/>
  <c r="AQ303" i="2"/>
  <c r="DC303" i="2"/>
  <c r="AR303" i="2"/>
  <c r="CR303" i="2"/>
  <c r="E311" i="2"/>
  <c r="E74" i="13"/>
  <c r="DF311" i="2"/>
  <c r="AT311" i="2"/>
  <c r="DG311" i="2"/>
  <c r="AU311" i="2"/>
  <c r="DH311" i="2"/>
  <c r="AV311" i="2"/>
  <c r="DI311" i="2"/>
  <c r="AW311" i="2"/>
  <c r="DJ311" i="2"/>
  <c r="AX311" i="2"/>
  <c r="DK311" i="2"/>
  <c r="AY311" i="2"/>
  <c r="DL311" i="2"/>
  <c r="AZ311" i="2"/>
  <c r="DM311" i="2"/>
  <c r="BA311" i="2"/>
  <c r="DN311" i="2"/>
  <c r="BB311" i="2"/>
  <c r="DO311" i="2"/>
  <c r="BC311" i="2"/>
  <c r="DP311" i="2"/>
  <c r="BD311" i="2"/>
  <c r="DE311" i="2"/>
  <c r="DF303" i="2"/>
  <c r="AT303" i="2"/>
  <c r="DG303" i="2"/>
  <c r="AU303" i="2"/>
  <c r="DH303" i="2"/>
  <c r="AV303" i="2"/>
  <c r="DI303" i="2"/>
  <c r="AW303" i="2"/>
  <c r="DJ303" i="2"/>
  <c r="AX303" i="2"/>
  <c r="DK303" i="2"/>
  <c r="AY303" i="2"/>
  <c r="DL303" i="2"/>
  <c r="AZ303" i="2"/>
  <c r="DM303" i="2"/>
  <c r="BA303" i="2"/>
  <c r="DN303" i="2"/>
  <c r="BB303" i="2"/>
  <c r="DO303" i="2"/>
  <c r="BC303" i="2"/>
  <c r="DP303" i="2"/>
  <c r="BD303" i="2"/>
  <c r="DE303" i="2"/>
  <c r="F311" i="2"/>
  <c r="F74" i="13"/>
  <c r="DS311" i="2"/>
  <c r="BF311" i="2"/>
  <c r="DT311" i="2"/>
  <c r="BG311" i="2"/>
  <c r="DU311" i="2"/>
  <c r="BH311" i="2"/>
  <c r="DV311" i="2"/>
  <c r="BI311" i="2"/>
  <c r="DW311" i="2"/>
  <c r="BJ311" i="2"/>
  <c r="DX311" i="2"/>
  <c r="BK311" i="2"/>
  <c r="DY311" i="2"/>
  <c r="BL311" i="2"/>
  <c r="DZ311" i="2"/>
  <c r="BM311" i="2"/>
  <c r="EA311" i="2"/>
  <c r="BN311" i="2"/>
  <c r="EB311" i="2"/>
  <c r="BO311" i="2"/>
  <c r="EC311" i="2"/>
  <c r="BP311" i="2"/>
  <c r="DR311" i="2"/>
  <c r="DS303" i="2"/>
  <c r="BF303" i="2"/>
  <c r="DT303" i="2"/>
  <c r="BG303" i="2"/>
  <c r="DU303" i="2"/>
  <c r="BH303" i="2"/>
  <c r="DV303" i="2"/>
  <c r="BI303" i="2"/>
  <c r="DW303" i="2"/>
  <c r="BJ303" i="2"/>
  <c r="DX303" i="2"/>
  <c r="BK303" i="2"/>
  <c r="DY303" i="2"/>
  <c r="BL303" i="2"/>
  <c r="DZ303" i="2"/>
  <c r="BM303" i="2"/>
  <c r="EA303" i="2"/>
  <c r="BN303" i="2"/>
  <c r="EB303" i="2"/>
  <c r="BO303" i="2"/>
  <c r="EC303" i="2"/>
  <c r="BP303" i="2"/>
  <c r="DR303" i="2"/>
  <c r="G311" i="2"/>
  <c r="G74" i="13"/>
  <c r="H74" i="13"/>
  <c r="BR174" i="2"/>
  <c r="BS174" i="2"/>
  <c r="J174" i="2"/>
  <c r="BT174" i="2"/>
  <c r="K174" i="2"/>
  <c r="BU174" i="2"/>
  <c r="L174" i="2"/>
  <c r="BV174" i="2"/>
  <c r="M174" i="2"/>
  <c r="BW174" i="2"/>
  <c r="N174" i="2"/>
  <c r="BX174" i="2"/>
  <c r="O174" i="2"/>
  <c r="BY174" i="2"/>
  <c r="P174" i="2"/>
  <c r="BZ174" i="2"/>
  <c r="Q174" i="2"/>
  <c r="CA174" i="2"/>
  <c r="R174" i="2"/>
  <c r="CB174" i="2"/>
  <c r="S174" i="2"/>
  <c r="CC174" i="2"/>
  <c r="T174" i="2"/>
  <c r="C175" i="2"/>
  <c r="C75" i="13"/>
  <c r="CF174" i="2"/>
  <c r="V174" i="2"/>
  <c r="CG174" i="2"/>
  <c r="W174" i="2"/>
  <c r="CH174" i="2"/>
  <c r="X174" i="2"/>
  <c r="CI174" i="2"/>
  <c r="Y174" i="2"/>
  <c r="CJ174" i="2"/>
  <c r="Z174" i="2"/>
  <c r="CK174" i="2"/>
  <c r="AA174" i="2"/>
  <c r="CL174" i="2"/>
  <c r="AB174" i="2"/>
  <c r="CM174" i="2"/>
  <c r="AC174" i="2"/>
  <c r="CN174" i="2"/>
  <c r="AD174" i="2"/>
  <c r="CO174" i="2"/>
  <c r="AE174" i="2"/>
  <c r="CP174" i="2"/>
  <c r="AF174" i="2"/>
  <c r="CE174" i="2"/>
  <c r="D175" i="2"/>
  <c r="D75" i="13"/>
  <c r="CS174" i="2"/>
  <c r="AH174" i="2"/>
  <c r="CT174" i="2"/>
  <c r="AI174" i="2"/>
  <c r="CU174" i="2"/>
  <c r="AJ174" i="2"/>
  <c r="CV174" i="2"/>
  <c r="AK174" i="2"/>
  <c r="CW174" i="2"/>
  <c r="AL174" i="2"/>
  <c r="CX174" i="2"/>
  <c r="AM174" i="2"/>
  <c r="CY174" i="2"/>
  <c r="AN174" i="2"/>
  <c r="CZ174" i="2"/>
  <c r="AO174" i="2"/>
  <c r="DA174" i="2"/>
  <c r="AP174" i="2"/>
  <c r="DB174" i="2"/>
  <c r="AQ174" i="2"/>
  <c r="DC174" i="2"/>
  <c r="AR174" i="2"/>
  <c r="CR174" i="2"/>
  <c r="E175" i="2"/>
  <c r="E75" i="13"/>
  <c r="DF174" i="2"/>
  <c r="AT174" i="2"/>
  <c r="DG174" i="2"/>
  <c r="AU174" i="2"/>
  <c r="DH174" i="2"/>
  <c r="AV174" i="2"/>
  <c r="DI174" i="2"/>
  <c r="AW174" i="2"/>
  <c r="DJ174" i="2"/>
  <c r="AX174" i="2"/>
  <c r="DK174" i="2"/>
  <c r="AY174" i="2"/>
  <c r="DL174" i="2"/>
  <c r="AZ174" i="2"/>
  <c r="DM174" i="2"/>
  <c r="BA174" i="2"/>
  <c r="DN174" i="2"/>
  <c r="BB174" i="2"/>
  <c r="DO174" i="2"/>
  <c r="BC174" i="2"/>
  <c r="DP174" i="2"/>
  <c r="BD174" i="2"/>
  <c r="DE174" i="2"/>
  <c r="F175" i="2"/>
  <c r="F75" i="13"/>
  <c r="DS174" i="2"/>
  <c r="BF174" i="2"/>
  <c r="DT174" i="2"/>
  <c r="BG174" i="2"/>
  <c r="DU174" i="2"/>
  <c r="BH174" i="2"/>
  <c r="DV174" i="2"/>
  <c r="BI174" i="2"/>
  <c r="DW174" i="2"/>
  <c r="BJ174" i="2"/>
  <c r="DX174" i="2"/>
  <c r="BK174" i="2"/>
  <c r="DY174" i="2"/>
  <c r="BL174" i="2"/>
  <c r="DZ174" i="2"/>
  <c r="BM174" i="2"/>
  <c r="EA174" i="2"/>
  <c r="BN174" i="2"/>
  <c r="EB174" i="2"/>
  <c r="BO174" i="2"/>
  <c r="EC174" i="2"/>
  <c r="BP174" i="2"/>
  <c r="DR174" i="2"/>
  <c r="G175" i="2"/>
  <c r="G75" i="13"/>
  <c r="H75" i="13"/>
  <c r="BR89" i="2"/>
  <c r="BS89" i="2"/>
  <c r="J89" i="2"/>
  <c r="BT89" i="2"/>
  <c r="K89" i="2"/>
  <c r="BU89" i="2"/>
  <c r="L89" i="2"/>
  <c r="BV89" i="2"/>
  <c r="M89" i="2"/>
  <c r="BW89" i="2"/>
  <c r="N89" i="2"/>
  <c r="BX89" i="2"/>
  <c r="O89" i="2"/>
  <c r="BY89" i="2"/>
  <c r="P89" i="2"/>
  <c r="BZ89" i="2"/>
  <c r="Q89" i="2"/>
  <c r="CA89" i="2"/>
  <c r="R89" i="2"/>
  <c r="CB89" i="2"/>
  <c r="S89" i="2"/>
  <c r="CC89" i="2"/>
  <c r="T89" i="2"/>
  <c r="C89" i="2"/>
  <c r="C25" i="13"/>
  <c r="CF89" i="2"/>
  <c r="V89" i="2"/>
  <c r="CG89" i="2"/>
  <c r="W89" i="2"/>
  <c r="CH89" i="2"/>
  <c r="X89" i="2"/>
  <c r="CI89" i="2"/>
  <c r="Y89" i="2"/>
  <c r="CJ89" i="2"/>
  <c r="Z89" i="2"/>
  <c r="CK89" i="2"/>
  <c r="AA89" i="2"/>
  <c r="CL89" i="2"/>
  <c r="AB89" i="2"/>
  <c r="CM89" i="2"/>
  <c r="AC89" i="2"/>
  <c r="CN89" i="2"/>
  <c r="AD89" i="2"/>
  <c r="CO89" i="2"/>
  <c r="AE89" i="2"/>
  <c r="CP89" i="2"/>
  <c r="AF89" i="2"/>
  <c r="CE89" i="2"/>
  <c r="D89" i="2"/>
  <c r="D25" i="13"/>
  <c r="CS89" i="2"/>
  <c r="AH89" i="2"/>
  <c r="CT89" i="2"/>
  <c r="AI89" i="2"/>
  <c r="CU89" i="2"/>
  <c r="AJ89" i="2"/>
  <c r="CV89" i="2"/>
  <c r="AK89" i="2"/>
  <c r="CW89" i="2"/>
  <c r="AL89" i="2"/>
  <c r="CX89" i="2"/>
  <c r="AM89" i="2"/>
  <c r="CY89" i="2"/>
  <c r="AN89" i="2"/>
  <c r="CZ89" i="2"/>
  <c r="AO89" i="2"/>
  <c r="DA89" i="2"/>
  <c r="AP89" i="2"/>
  <c r="DB89" i="2"/>
  <c r="AQ89" i="2"/>
  <c r="DC89" i="2"/>
  <c r="AR89" i="2"/>
  <c r="CR89" i="2"/>
  <c r="E89" i="2"/>
  <c r="E25" i="13"/>
  <c r="DF89" i="2"/>
  <c r="AT89" i="2"/>
  <c r="DG89" i="2"/>
  <c r="AU89" i="2"/>
  <c r="DH89" i="2"/>
  <c r="AV89" i="2"/>
  <c r="DI89" i="2"/>
  <c r="AW89" i="2"/>
  <c r="DJ89" i="2"/>
  <c r="AX89" i="2"/>
  <c r="DK89" i="2"/>
  <c r="AY89" i="2"/>
  <c r="DL89" i="2"/>
  <c r="AZ89" i="2"/>
  <c r="DM89" i="2"/>
  <c r="BA89" i="2"/>
  <c r="DN89" i="2"/>
  <c r="BB89" i="2"/>
  <c r="DO89" i="2"/>
  <c r="BC89" i="2"/>
  <c r="DP89" i="2"/>
  <c r="BD89" i="2"/>
  <c r="DE89" i="2"/>
  <c r="F89" i="2"/>
  <c r="F25" i="13"/>
  <c r="DS89" i="2"/>
  <c r="BF89" i="2"/>
  <c r="DT89" i="2"/>
  <c r="BG89" i="2"/>
  <c r="DU89" i="2"/>
  <c r="BH89" i="2"/>
  <c r="DV89" i="2"/>
  <c r="BI89" i="2"/>
  <c r="DW89" i="2"/>
  <c r="BJ89" i="2"/>
  <c r="DX89" i="2"/>
  <c r="BK89" i="2"/>
  <c r="DY89" i="2"/>
  <c r="BL89" i="2"/>
  <c r="DZ89" i="2"/>
  <c r="BM89" i="2"/>
  <c r="EA89" i="2"/>
  <c r="BN89" i="2"/>
  <c r="EB89" i="2"/>
  <c r="BO89" i="2"/>
  <c r="EC89" i="2"/>
  <c r="BP89" i="2"/>
  <c r="DR89" i="2"/>
  <c r="G89" i="2"/>
  <c r="G25" i="13"/>
  <c r="H25" i="13"/>
  <c r="BR408" i="2"/>
  <c r="BS408" i="2"/>
  <c r="J408" i="2"/>
  <c r="BT408" i="2"/>
  <c r="K408" i="2"/>
  <c r="BU408" i="2"/>
  <c r="L408" i="2"/>
  <c r="BV408" i="2"/>
  <c r="M408" i="2"/>
  <c r="BW408" i="2"/>
  <c r="N408" i="2"/>
  <c r="BX408" i="2"/>
  <c r="O408" i="2"/>
  <c r="BY408" i="2"/>
  <c r="P408" i="2"/>
  <c r="BZ408" i="2"/>
  <c r="Q408" i="2"/>
  <c r="CA408" i="2"/>
  <c r="R408" i="2"/>
  <c r="CB408" i="2"/>
  <c r="S408" i="2"/>
  <c r="CC408" i="2"/>
  <c r="T408" i="2"/>
  <c r="BR407" i="2"/>
  <c r="BS407" i="2"/>
  <c r="J407" i="2"/>
  <c r="BT407" i="2"/>
  <c r="K407" i="2"/>
  <c r="BU407" i="2"/>
  <c r="L407" i="2"/>
  <c r="BV407" i="2"/>
  <c r="M407" i="2"/>
  <c r="BW407" i="2"/>
  <c r="N407" i="2"/>
  <c r="BX407" i="2"/>
  <c r="O407" i="2"/>
  <c r="BY407" i="2"/>
  <c r="P407" i="2"/>
  <c r="BZ407" i="2"/>
  <c r="Q407" i="2"/>
  <c r="CA407" i="2"/>
  <c r="R407" i="2"/>
  <c r="CB407" i="2"/>
  <c r="S407" i="2"/>
  <c r="CC407" i="2"/>
  <c r="T407" i="2"/>
  <c r="C408" i="2"/>
  <c r="C76" i="13"/>
  <c r="CF408" i="2"/>
  <c r="V408" i="2"/>
  <c r="CG408" i="2"/>
  <c r="W408" i="2"/>
  <c r="CH408" i="2"/>
  <c r="X408" i="2"/>
  <c r="CI408" i="2"/>
  <c r="Y408" i="2"/>
  <c r="CJ408" i="2"/>
  <c r="Z408" i="2"/>
  <c r="CK408" i="2"/>
  <c r="AA408" i="2"/>
  <c r="CL408" i="2"/>
  <c r="AB408" i="2"/>
  <c r="CM408" i="2"/>
  <c r="AC408" i="2"/>
  <c r="CN408" i="2"/>
  <c r="AD408" i="2"/>
  <c r="CO408" i="2"/>
  <c r="AE408" i="2"/>
  <c r="CP408" i="2"/>
  <c r="AF408" i="2"/>
  <c r="CE408" i="2"/>
  <c r="CF407" i="2"/>
  <c r="V407" i="2"/>
  <c r="CG407" i="2"/>
  <c r="W407" i="2"/>
  <c r="CH407" i="2"/>
  <c r="X407" i="2"/>
  <c r="CI407" i="2"/>
  <c r="Y407" i="2"/>
  <c r="CJ407" i="2"/>
  <c r="Z407" i="2"/>
  <c r="CK407" i="2"/>
  <c r="AA407" i="2"/>
  <c r="CL407" i="2"/>
  <c r="AB407" i="2"/>
  <c r="CM407" i="2"/>
  <c r="AC407" i="2"/>
  <c r="CN407" i="2"/>
  <c r="AD407" i="2"/>
  <c r="CO407" i="2"/>
  <c r="AE407" i="2"/>
  <c r="CP407" i="2"/>
  <c r="AF407" i="2"/>
  <c r="CE407" i="2"/>
  <c r="D408" i="2"/>
  <c r="D76" i="13"/>
  <c r="CS408" i="2"/>
  <c r="AH408" i="2"/>
  <c r="CT408" i="2"/>
  <c r="AI408" i="2"/>
  <c r="CU408" i="2"/>
  <c r="AJ408" i="2"/>
  <c r="CV408" i="2"/>
  <c r="AK408" i="2"/>
  <c r="CW408" i="2"/>
  <c r="AL408" i="2"/>
  <c r="CX408" i="2"/>
  <c r="AM408" i="2"/>
  <c r="CY408" i="2"/>
  <c r="AN408" i="2"/>
  <c r="CZ408" i="2"/>
  <c r="AO408" i="2"/>
  <c r="DA408" i="2"/>
  <c r="AP408" i="2"/>
  <c r="DB408" i="2"/>
  <c r="AQ408" i="2"/>
  <c r="DC408" i="2"/>
  <c r="AR408" i="2"/>
  <c r="CR408" i="2"/>
  <c r="CS407" i="2"/>
  <c r="AH407" i="2"/>
  <c r="CT407" i="2"/>
  <c r="AI407" i="2"/>
  <c r="CU407" i="2"/>
  <c r="AJ407" i="2"/>
  <c r="CV407" i="2"/>
  <c r="AK407" i="2"/>
  <c r="CW407" i="2"/>
  <c r="AL407" i="2"/>
  <c r="CX407" i="2"/>
  <c r="AM407" i="2"/>
  <c r="CY407" i="2"/>
  <c r="AN407" i="2"/>
  <c r="CZ407" i="2"/>
  <c r="AO407" i="2"/>
  <c r="DA407" i="2"/>
  <c r="AP407" i="2"/>
  <c r="DB407" i="2"/>
  <c r="AQ407" i="2"/>
  <c r="DC407" i="2"/>
  <c r="AR407" i="2"/>
  <c r="CR407" i="2"/>
  <c r="E408" i="2"/>
  <c r="E76" i="13"/>
  <c r="DF408" i="2"/>
  <c r="AT408" i="2"/>
  <c r="DG408" i="2"/>
  <c r="AU408" i="2"/>
  <c r="DH408" i="2"/>
  <c r="AV408" i="2"/>
  <c r="DI408" i="2"/>
  <c r="AW408" i="2"/>
  <c r="DJ408" i="2"/>
  <c r="AX408" i="2"/>
  <c r="DK408" i="2"/>
  <c r="AY408" i="2"/>
  <c r="DL408" i="2"/>
  <c r="AZ408" i="2"/>
  <c r="DM408" i="2"/>
  <c r="BA408" i="2"/>
  <c r="DN408" i="2"/>
  <c r="BB408" i="2"/>
  <c r="DO408" i="2"/>
  <c r="BC408" i="2"/>
  <c r="DP408" i="2"/>
  <c r="BD408" i="2"/>
  <c r="DE408" i="2"/>
  <c r="DF407" i="2"/>
  <c r="AT407" i="2"/>
  <c r="DG407" i="2"/>
  <c r="AU407" i="2"/>
  <c r="DH407" i="2"/>
  <c r="AV407" i="2"/>
  <c r="DI407" i="2"/>
  <c r="AW407" i="2"/>
  <c r="DJ407" i="2"/>
  <c r="AX407" i="2"/>
  <c r="DK407" i="2"/>
  <c r="AY407" i="2"/>
  <c r="DL407" i="2"/>
  <c r="AZ407" i="2"/>
  <c r="DM407" i="2"/>
  <c r="BA407" i="2"/>
  <c r="DN407" i="2"/>
  <c r="BB407" i="2"/>
  <c r="DO407" i="2"/>
  <c r="BC407" i="2"/>
  <c r="DP407" i="2"/>
  <c r="BD407" i="2"/>
  <c r="DE407" i="2"/>
  <c r="F408" i="2"/>
  <c r="F76" i="13"/>
  <c r="DS408" i="2"/>
  <c r="BF408" i="2"/>
  <c r="DT408" i="2"/>
  <c r="BG408" i="2"/>
  <c r="DU408" i="2"/>
  <c r="BH408" i="2"/>
  <c r="DV408" i="2"/>
  <c r="BI408" i="2"/>
  <c r="DW408" i="2"/>
  <c r="BJ408" i="2"/>
  <c r="DX408" i="2"/>
  <c r="BK408" i="2"/>
  <c r="DY408" i="2"/>
  <c r="BL408" i="2"/>
  <c r="DZ408" i="2"/>
  <c r="BM408" i="2"/>
  <c r="EA408" i="2"/>
  <c r="BN408" i="2"/>
  <c r="EB408" i="2"/>
  <c r="BO408" i="2"/>
  <c r="EC408" i="2"/>
  <c r="BP408" i="2"/>
  <c r="DR408" i="2"/>
  <c r="DS407" i="2"/>
  <c r="BF407" i="2"/>
  <c r="DT407" i="2"/>
  <c r="BG407" i="2"/>
  <c r="DU407" i="2"/>
  <c r="BH407" i="2"/>
  <c r="DV407" i="2"/>
  <c r="BI407" i="2"/>
  <c r="DW407" i="2"/>
  <c r="BJ407" i="2"/>
  <c r="DX407" i="2"/>
  <c r="BK407" i="2"/>
  <c r="DY407" i="2"/>
  <c r="BL407" i="2"/>
  <c r="DZ407" i="2"/>
  <c r="BM407" i="2"/>
  <c r="EA407" i="2"/>
  <c r="BN407" i="2"/>
  <c r="EB407" i="2"/>
  <c r="BO407" i="2"/>
  <c r="EC407" i="2"/>
  <c r="BP407" i="2"/>
  <c r="DR407" i="2"/>
  <c r="G408" i="2"/>
  <c r="G76" i="13"/>
  <c r="H76" i="13"/>
  <c r="BR361" i="2"/>
  <c r="BS361" i="2"/>
  <c r="J361" i="2"/>
  <c r="BT361" i="2"/>
  <c r="K361" i="2"/>
  <c r="BU361" i="2"/>
  <c r="L361" i="2"/>
  <c r="BV361" i="2"/>
  <c r="M361" i="2"/>
  <c r="BW361" i="2"/>
  <c r="N361" i="2"/>
  <c r="BX361" i="2"/>
  <c r="O361" i="2"/>
  <c r="BY361" i="2"/>
  <c r="P361" i="2"/>
  <c r="BZ361" i="2"/>
  <c r="Q361" i="2"/>
  <c r="CA361" i="2"/>
  <c r="R361" i="2"/>
  <c r="CB361" i="2"/>
  <c r="S361" i="2"/>
  <c r="CC361" i="2"/>
  <c r="T361" i="2"/>
  <c r="BR359" i="2"/>
  <c r="BS359" i="2"/>
  <c r="J359" i="2"/>
  <c r="BT359" i="2"/>
  <c r="K359" i="2"/>
  <c r="BU359" i="2"/>
  <c r="L359" i="2"/>
  <c r="BV359" i="2"/>
  <c r="M359" i="2"/>
  <c r="BW359" i="2"/>
  <c r="N359" i="2"/>
  <c r="BX359" i="2"/>
  <c r="O359" i="2"/>
  <c r="BY359" i="2"/>
  <c r="P359" i="2"/>
  <c r="BZ359" i="2"/>
  <c r="Q359" i="2"/>
  <c r="CA359" i="2"/>
  <c r="R359" i="2"/>
  <c r="CB359" i="2"/>
  <c r="S359" i="2"/>
  <c r="CC359" i="2"/>
  <c r="T359" i="2"/>
  <c r="C361" i="2"/>
  <c r="C77" i="13"/>
  <c r="CF361" i="2"/>
  <c r="V361" i="2"/>
  <c r="CG361" i="2"/>
  <c r="W361" i="2"/>
  <c r="CH361" i="2"/>
  <c r="X361" i="2"/>
  <c r="CI361" i="2"/>
  <c r="Y361" i="2"/>
  <c r="CJ361" i="2"/>
  <c r="Z361" i="2"/>
  <c r="CK361" i="2"/>
  <c r="AA361" i="2"/>
  <c r="CL361" i="2"/>
  <c r="AB361" i="2"/>
  <c r="CM361" i="2"/>
  <c r="AC361" i="2"/>
  <c r="CN361" i="2"/>
  <c r="AD361" i="2"/>
  <c r="CO361" i="2"/>
  <c r="AE361" i="2"/>
  <c r="CP361" i="2"/>
  <c r="AF361" i="2"/>
  <c r="CE361" i="2"/>
  <c r="CF359" i="2"/>
  <c r="V359" i="2"/>
  <c r="CG359" i="2"/>
  <c r="W359" i="2"/>
  <c r="CH359" i="2"/>
  <c r="X359" i="2"/>
  <c r="CI359" i="2"/>
  <c r="Y359" i="2"/>
  <c r="CJ359" i="2"/>
  <c r="Z359" i="2"/>
  <c r="CK359" i="2"/>
  <c r="AA359" i="2"/>
  <c r="CL359" i="2"/>
  <c r="AB359" i="2"/>
  <c r="CM359" i="2"/>
  <c r="AC359" i="2"/>
  <c r="CN359" i="2"/>
  <c r="AD359" i="2"/>
  <c r="CO359" i="2"/>
  <c r="AE359" i="2"/>
  <c r="CP359" i="2"/>
  <c r="AF359" i="2"/>
  <c r="CE359" i="2"/>
  <c r="D361" i="2"/>
  <c r="D77" i="13"/>
  <c r="CS361" i="2"/>
  <c r="AH361" i="2"/>
  <c r="CT361" i="2"/>
  <c r="AI361" i="2"/>
  <c r="CU361" i="2"/>
  <c r="AJ361" i="2"/>
  <c r="CV361" i="2"/>
  <c r="AK361" i="2"/>
  <c r="CW361" i="2"/>
  <c r="AL361" i="2"/>
  <c r="CX361" i="2"/>
  <c r="AM361" i="2"/>
  <c r="CY361" i="2"/>
  <c r="AN361" i="2"/>
  <c r="CZ361" i="2"/>
  <c r="AO361" i="2"/>
  <c r="DA361" i="2"/>
  <c r="AP361" i="2"/>
  <c r="DB361" i="2"/>
  <c r="AQ361" i="2"/>
  <c r="DC361" i="2"/>
  <c r="AR361" i="2"/>
  <c r="CR361" i="2"/>
  <c r="CS359" i="2"/>
  <c r="AH359" i="2"/>
  <c r="CT359" i="2"/>
  <c r="AI359" i="2"/>
  <c r="CU359" i="2"/>
  <c r="AJ359" i="2"/>
  <c r="CV359" i="2"/>
  <c r="AK359" i="2"/>
  <c r="CW359" i="2"/>
  <c r="AL359" i="2"/>
  <c r="CX359" i="2"/>
  <c r="AM359" i="2"/>
  <c r="CY359" i="2"/>
  <c r="AN359" i="2"/>
  <c r="CZ359" i="2"/>
  <c r="AO359" i="2"/>
  <c r="DA359" i="2"/>
  <c r="AP359" i="2"/>
  <c r="DB359" i="2"/>
  <c r="AQ359" i="2"/>
  <c r="DC359" i="2"/>
  <c r="AR359" i="2"/>
  <c r="CR359" i="2"/>
  <c r="E361" i="2"/>
  <c r="E77" i="13"/>
  <c r="DF361" i="2"/>
  <c r="AT361" i="2"/>
  <c r="DG361" i="2"/>
  <c r="AU361" i="2"/>
  <c r="DH361" i="2"/>
  <c r="AV361" i="2"/>
  <c r="DI361" i="2"/>
  <c r="AW361" i="2"/>
  <c r="DJ361" i="2"/>
  <c r="AX361" i="2"/>
  <c r="DK361" i="2"/>
  <c r="AY361" i="2"/>
  <c r="DL361" i="2"/>
  <c r="AZ361" i="2"/>
  <c r="DM361" i="2"/>
  <c r="BA361" i="2"/>
  <c r="DN361" i="2"/>
  <c r="BB361" i="2"/>
  <c r="DO361" i="2"/>
  <c r="BC361" i="2"/>
  <c r="DP361" i="2"/>
  <c r="BD361" i="2"/>
  <c r="DE361" i="2"/>
  <c r="DF359" i="2"/>
  <c r="AT359" i="2"/>
  <c r="DG359" i="2"/>
  <c r="AU359" i="2"/>
  <c r="DH359" i="2"/>
  <c r="AV359" i="2"/>
  <c r="DI359" i="2"/>
  <c r="AW359" i="2"/>
  <c r="DJ359" i="2"/>
  <c r="AX359" i="2"/>
  <c r="DK359" i="2"/>
  <c r="AY359" i="2"/>
  <c r="DL359" i="2"/>
  <c r="AZ359" i="2"/>
  <c r="DM359" i="2"/>
  <c r="BA359" i="2"/>
  <c r="DN359" i="2"/>
  <c r="BB359" i="2"/>
  <c r="DO359" i="2"/>
  <c r="BC359" i="2"/>
  <c r="DP359" i="2"/>
  <c r="BD359" i="2"/>
  <c r="DE359" i="2"/>
  <c r="F361" i="2"/>
  <c r="F77" i="13"/>
  <c r="DS361" i="2"/>
  <c r="BF361" i="2"/>
  <c r="DT361" i="2"/>
  <c r="BG361" i="2"/>
  <c r="DU361" i="2"/>
  <c r="BH361" i="2"/>
  <c r="DV361" i="2"/>
  <c r="BI361" i="2"/>
  <c r="DW361" i="2"/>
  <c r="BJ361" i="2"/>
  <c r="DX361" i="2"/>
  <c r="BK361" i="2"/>
  <c r="DY361" i="2"/>
  <c r="BL361" i="2"/>
  <c r="DZ361" i="2"/>
  <c r="BM361" i="2"/>
  <c r="EA361" i="2"/>
  <c r="BN361" i="2"/>
  <c r="EB361" i="2"/>
  <c r="BO361" i="2"/>
  <c r="EC361" i="2"/>
  <c r="BP361" i="2"/>
  <c r="DR361" i="2"/>
  <c r="DS359" i="2"/>
  <c r="BF359" i="2"/>
  <c r="DT359" i="2"/>
  <c r="BG359" i="2"/>
  <c r="DU359" i="2"/>
  <c r="BH359" i="2"/>
  <c r="DV359" i="2"/>
  <c r="BI359" i="2"/>
  <c r="DW359" i="2"/>
  <c r="BJ359" i="2"/>
  <c r="DX359" i="2"/>
  <c r="BK359" i="2"/>
  <c r="DY359" i="2"/>
  <c r="BL359" i="2"/>
  <c r="DZ359" i="2"/>
  <c r="BM359" i="2"/>
  <c r="EA359" i="2"/>
  <c r="BN359" i="2"/>
  <c r="EB359" i="2"/>
  <c r="BO359" i="2"/>
  <c r="EC359" i="2"/>
  <c r="BP359" i="2"/>
  <c r="DR359" i="2"/>
  <c r="G361" i="2"/>
  <c r="G77" i="13"/>
  <c r="H77" i="13"/>
  <c r="BR286" i="2"/>
  <c r="BS286" i="2"/>
  <c r="J286" i="2"/>
  <c r="BT286" i="2"/>
  <c r="K286" i="2"/>
  <c r="BU286" i="2"/>
  <c r="L286" i="2"/>
  <c r="BV286" i="2"/>
  <c r="M286" i="2"/>
  <c r="BW286" i="2"/>
  <c r="N286" i="2"/>
  <c r="BX286" i="2"/>
  <c r="O286" i="2"/>
  <c r="BY286" i="2"/>
  <c r="P286" i="2"/>
  <c r="BZ286" i="2"/>
  <c r="Q286" i="2"/>
  <c r="CA286" i="2"/>
  <c r="R286" i="2"/>
  <c r="CB286" i="2"/>
  <c r="S286" i="2"/>
  <c r="CC286" i="2"/>
  <c r="T286" i="2"/>
  <c r="BR277" i="2"/>
  <c r="BS277" i="2"/>
  <c r="J277" i="2"/>
  <c r="BT277" i="2"/>
  <c r="K277" i="2"/>
  <c r="BU277" i="2"/>
  <c r="L277" i="2"/>
  <c r="BV277" i="2"/>
  <c r="M277" i="2"/>
  <c r="BW277" i="2"/>
  <c r="N277" i="2"/>
  <c r="BX277" i="2"/>
  <c r="O277" i="2"/>
  <c r="BY277" i="2"/>
  <c r="P277" i="2"/>
  <c r="BZ277" i="2"/>
  <c r="Q277" i="2"/>
  <c r="CA277" i="2"/>
  <c r="R277" i="2"/>
  <c r="CB277" i="2"/>
  <c r="S277" i="2"/>
  <c r="CC277" i="2"/>
  <c r="T277" i="2"/>
  <c r="C286" i="2"/>
  <c r="C78" i="13"/>
  <c r="CF286" i="2"/>
  <c r="V286" i="2"/>
  <c r="CG286" i="2"/>
  <c r="W286" i="2"/>
  <c r="CH286" i="2"/>
  <c r="X286" i="2"/>
  <c r="CI286" i="2"/>
  <c r="Y286" i="2"/>
  <c r="CJ286" i="2"/>
  <c r="Z286" i="2"/>
  <c r="CK286" i="2"/>
  <c r="AA286" i="2"/>
  <c r="CL286" i="2"/>
  <c r="AB286" i="2"/>
  <c r="CM286" i="2"/>
  <c r="AC286" i="2"/>
  <c r="CN286" i="2"/>
  <c r="AD286" i="2"/>
  <c r="CO286" i="2"/>
  <c r="AE286" i="2"/>
  <c r="CP286" i="2"/>
  <c r="AF286" i="2"/>
  <c r="CE286" i="2"/>
  <c r="CF277" i="2"/>
  <c r="V277" i="2"/>
  <c r="CG277" i="2"/>
  <c r="W277" i="2"/>
  <c r="CH277" i="2"/>
  <c r="X277" i="2"/>
  <c r="CI277" i="2"/>
  <c r="Y277" i="2"/>
  <c r="CJ277" i="2"/>
  <c r="Z277" i="2"/>
  <c r="CK277" i="2"/>
  <c r="AA277" i="2"/>
  <c r="CL277" i="2"/>
  <c r="AB277" i="2"/>
  <c r="CM277" i="2"/>
  <c r="AC277" i="2"/>
  <c r="CN277" i="2"/>
  <c r="AD277" i="2"/>
  <c r="CO277" i="2"/>
  <c r="AE277" i="2"/>
  <c r="CP277" i="2"/>
  <c r="AF277" i="2"/>
  <c r="CE277" i="2"/>
  <c r="D286" i="2"/>
  <c r="D78" i="13"/>
  <c r="CS286" i="2"/>
  <c r="AH286" i="2"/>
  <c r="CT286" i="2"/>
  <c r="AI286" i="2"/>
  <c r="CU286" i="2"/>
  <c r="AJ286" i="2"/>
  <c r="CV286" i="2"/>
  <c r="AK286" i="2"/>
  <c r="CW286" i="2"/>
  <c r="AL286" i="2"/>
  <c r="CX286" i="2"/>
  <c r="AM286" i="2"/>
  <c r="CY286" i="2"/>
  <c r="AN286" i="2"/>
  <c r="CZ286" i="2"/>
  <c r="AO286" i="2"/>
  <c r="DA286" i="2"/>
  <c r="AP286" i="2"/>
  <c r="DB286" i="2"/>
  <c r="AQ286" i="2"/>
  <c r="DC286" i="2"/>
  <c r="AR286" i="2"/>
  <c r="CR286" i="2"/>
  <c r="CS277" i="2"/>
  <c r="AH277" i="2"/>
  <c r="CT277" i="2"/>
  <c r="AI277" i="2"/>
  <c r="CU277" i="2"/>
  <c r="AJ277" i="2"/>
  <c r="CV277" i="2"/>
  <c r="AK277" i="2"/>
  <c r="CW277" i="2"/>
  <c r="AL277" i="2"/>
  <c r="CX277" i="2"/>
  <c r="AM277" i="2"/>
  <c r="CY277" i="2"/>
  <c r="AN277" i="2"/>
  <c r="CZ277" i="2"/>
  <c r="AO277" i="2"/>
  <c r="DA277" i="2"/>
  <c r="AP277" i="2"/>
  <c r="DB277" i="2"/>
  <c r="AQ277" i="2"/>
  <c r="DC277" i="2"/>
  <c r="AR277" i="2"/>
  <c r="CR277" i="2"/>
  <c r="E286" i="2"/>
  <c r="E78" i="13"/>
  <c r="DF286" i="2"/>
  <c r="AT286" i="2"/>
  <c r="DG286" i="2"/>
  <c r="AU286" i="2"/>
  <c r="DH286" i="2"/>
  <c r="AV286" i="2"/>
  <c r="DI286" i="2"/>
  <c r="AW286" i="2"/>
  <c r="DJ286" i="2"/>
  <c r="AX286" i="2"/>
  <c r="DK286" i="2"/>
  <c r="AY286" i="2"/>
  <c r="DL286" i="2"/>
  <c r="AZ286" i="2"/>
  <c r="DM286" i="2"/>
  <c r="BA286" i="2"/>
  <c r="DN286" i="2"/>
  <c r="BB286" i="2"/>
  <c r="DO286" i="2"/>
  <c r="BC286" i="2"/>
  <c r="DP286" i="2"/>
  <c r="BD286" i="2"/>
  <c r="DE286" i="2"/>
  <c r="DF277" i="2"/>
  <c r="AT277" i="2"/>
  <c r="DG277" i="2"/>
  <c r="AU277" i="2"/>
  <c r="DH277" i="2"/>
  <c r="AV277" i="2"/>
  <c r="DI277" i="2"/>
  <c r="AW277" i="2"/>
  <c r="DJ277" i="2"/>
  <c r="AX277" i="2"/>
  <c r="DK277" i="2"/>
  <c r="AY277" i="2"/>
  <c r="DL277" i="2"/>
  <c r="AZ277" i="2"/>
  <c r="DM277" i="2"/>
  <c r="BA277" i="2"/>
  <c r="DN277" i="2"/>
  <c r="BB277" i="2"/>
  <c r="DO277" i="2"/>
  <c r="BC277" i="2"/>
  <c r="DP277" i="2"/>
  <c r="BD277" i="2"/>
  <c r="DE277" i="2"/>
  <c r="F286" i="2"/>
  <c r="F78" i="13"/>
  <c r="DS286" i="2"/>
  <c r="BF286" i="2"/>
  <c r="DT286" i="2"/>
  <c r="BG286" i="2"/>
  <c r="DU286" i="2"/>
  <c r="BH286" i="2"/>
  <c r="DV286" i="2"/>
  <c r="BI286" i="2"/>
  <c r="DW286" i="2"/>
  <c r="BJ286" i="2"/>
  <c r="DX286" i="2"/>
  <c r="BK286" i="2"/>
  <c r="DY286" i="2"/>
  <c r="BL286" i="2"/>
  <c r="DZ286" i="2"/>
  <c r="BM286" i="2"/>
  <c r="EA286" i="2"/>
  <c r="BN286" i="2"/>
  <c r="EB286" i="2"/>
  <c r="BO286" i="2"/>
  <c r="EC286" i="2"/>
  <c r="BP286" i="2"/>
  <c r="DR286" i="2"/>
  <c r="DS277" i="2"/>
  <c r="BF277" i="2"/>
  <c r="DT277" i="2"/>
  <c r="BG277" i="2"/>
  <c r="DU277" i="2"/>
  <c r="BH277" i="2"/>
  <c r="DV277" i="2"/>
  <c r="BI277" i="2"/>
  <c r="DW277" i="2"/>
  <c r="BJ277" i="2"/>
  <c r="DX277" i="2"/>
  <c r="BK277" i="2"/>
  <c r="DY277" i="2"/>
  <c r="BL277" i="2"/>
  <c r="DZ277" i="2"/>
  <c r="BM277" i="2"/>
  <c r="EA277" i="2"/>
  <c r="BN277" i="2"/>
  <c r="EB277" i="2"/>
  <c r="BO277" i="2"/>
  <c r="EC277" i="2"/>
  <c r="BP277" i="2"/>
  <c r="DR277" i="2"/>
  <c r="G286" i="2"/>
  <c r="G78" i="13"/>
  <c r="H78" i="13"/>
  <c r="BR442" i="2"/>
  <c r="BS442" i="2"/>
  <c r="J442" i="2"/>
  <c r="BT442" i="2"/>
  <c r="K442" i="2"/>
  <c r="BU442" i="2"/>
  <c r="L442" i="2"/>
  <c r="BV442" i="2"/>
  <c r="M442" i="2"/>
  <c r="BW442" i="2"/>
  <c r="N442" i="2"/>
  <c r="BX442" i="2"/>
  <c r="O442" i="2"/>
  <c r="BY442" i="2"/>
  <c r="P442" i="2"/>
  <c r="BZ442" i="2"/>
  <c r="Q442" i="2"/>
  <c r="CA442" i="2"/>
  <c r="R442" i="2"/>
  <c r="CB442" i="2"/>
  <c r="S442" i="2"/>
  <c r="CC442" i="2"/>
  <c r="T442" i="2"/>
  <c r="C442" i="2"/>
  <c r="C79" i="13"/>
  <c r="CF442" i="2"/>
  <c r="V442" i="2"/>
  <c r="CG442" i="2"/>
  <c r="W442" i="2"/>
  <c r="CH442" i="2"/>
  <c r="X442" i="2"/>
  <c r="CI442" i="2"/>
  <c r="Y442" i="2"/>
  <c r="CJ442" i="2"/>
  <c r="Z442" i="2"/>
  <c r="CK442" i="2"/>
  <c r="AA442" i="2"/>
  <c r="CL442" i="2"/>
  <c r="AB442" i="2"/>
  <c r="CM442" i="2"/>
  <c r="AC442" i="2"/>
  <c r="CN442" i="2"/>
  <c r="AD442" i="2"/>
  <c r="CO442" i="2"/>
  <c r="AE442" i="2"/>
  <c r="CP442" i="2"/>
  <c r="AF442" i="2"/>
  <c r="CE442" i="2"/>
  <c r="D442" i="2"/>
  <c r="D79" i="13"/>
  <c r="CS442" i="2"/>
  <c r="AH442" i="2"/>
  <c r="CT442" i="2"/>
  <c r="AI442" i="2"/>
  <c r="CU442" i="2"/>
  <c r="AJ442" i="2"/>
  <c r="CV442" i="2"/>
  <c r="AK442" i="2"/>
  <c r="CW442" i="2"/>
  <c r="AL442" i="2"/>
  <c r="CX442" i="2"/>
  <c r="AM442" i="2"/>
  <c r="CY442" i="2"/>
  <c r="AN442" i="2"/>
  <c r="CZ442" i="2"/>
  <c r="AO442" i="2"/>
  <c r="DA442" i="2"/>
  <c r="AP442" i="2"/>
  <c r="DB442" i="2"/>
  <c r="AQ442" i="2"/>
  <c r="DC442" i="2"/>
  <c r="AR442" i="2"/>
  <c r="CR442" i="2"/>
  <c r="E442" i="2"/>
  <c r="E79" i="13"/>
  <c r="DF442" i="2"/>
  <c r="AT442" i="2"/>
  <c r="DG442" i="2"/>
  <c r="AU442" i="2"/>
  <c r="DH442" i="2"/>
  <c r="AV442" i="2"/>
  <c r="DI442" i="2"/>
  <c r="AW442" i="2"/>
  <c r="DJ442" i="2"/>
  <c r="AX442" i="2"/>
  <c r="DK442" i="2"/>
  <c r="AY442" i="2"/>
  <c r="DL442" i="2"/>
  <c r="AZ442" i="2"/>
  <c r="DM442" i="2"/>
  <c r="BA442" i="2"/>
  <c r="DN442" i="2"/>
  <c r="BB442" i="2"/>
  <c r="DO442" i="2"/>
  <c r="BC442" i="2"/>
  <c r="DP442" i="2"/>
  <c r="BD442" i="2"/>
  <c r="DE442" i="2"/>
  <c r="F442" i="2"/>
  <c r="F79" i="13"/>
  <c r="DS442" i="2"/>
  <c r="BF442" i="2"/>
  <c r="DT442" i="2"/>
  <c r="BG442" i="2"/>
  <c r="DU442" i="2"/>
  <c r="BH442" i="2"/>
  <c r="DV442" i="2"/>
  <c r="BI442" i="2"/>
  <c r="DW442" i="2"/>
  <c r="BJ442" i="2"/>
  <c r="DX442" i="2"/>
  <c r="BK442" i="2"/>
  <c r="DY442" i="2"/>
  <c r="BL442" i="2"/>
  <c r="DZ442" i="2"/>
  <c r="BM442" i="2"/>
  <c r="EA442" i="2"/>
  <c r="BN442" i="2"/>
  <c r="EB442" i="2"/>
  <c r="BO442" i="2"/>
  <c r="EC442" i="2"/>
  <c r="BP442" i="2"/>
  <c r="DR442" i="2"/>
  <c r="G442" i="2"/>
  <c r="G79" i="13"/>
  <c r="H79" i="13"/>
  <c r="BR354" i="2"/>
  <c r="BS354" i="2"/>
  <c r="J354" i="2"/>
  <c r="BT354" i="2"/>
  <c r="K354" i="2"/>
  <c r="BU354" i="2"/>
  <c r="L354" i="2"/>
  <c r="BV354" i="2"/>
  <c r="M354" i="2"/>
  <c r="BW354" i="2"/>
  <c r="N354" i="2"/>
  <c r="BX354" i="2"/>
  <c r="O354" i="2"/>
  <c r="BY354" i="2"/>
  <c r="P354" i="2"/>
  <c r="BZ354" i="2"/>
  <c r="Q354" i="2"/>
  <c r="CA354" i="2"/>
  <c r="R354" i="2"/>
  <c r="CB354" i="2"/>
  <c r="S354" i="2"/>
  <c r="CC354" i="2"/>
  <c r="T354" i="2"/>
  <c r="BR352" i="2"/>
  <c r="BS352" i="2"/>
  <c r="J352" i="2"/>
  <c r="BT352" i="2"/>
  <c r="K352" i="2"/>
  <c r="BU352" i="2"/>
  <c r="L352" i="2"/>
  <c r="BV352" i="2"/>
  <c r="M352" i="2"/>
  <c r="BW352" i="2"/>
  <c r="N352" i="2"/>
  <c r="BX352" i="2"/>
  <c r="O352" i="2"/>
  <c r="BY352" i="2"/>
  <c r="P352" i="2"/>
  <c r="BZ352" i="2"/>
  <c r="Q352" i="2"/>
  <c r="CA352" i="2"/>
  <c r="R352" i="2"/>
  <c r="CB352" i="2"/>
  <c r="S352" i="2"/>
  <c r="CC352" i="2"/>
  <c r="T352" i="2"/>
  <c r="C354" i="2"/>
  <c r="C80" i="13"/>
  <c r="CF354" i="2"/>
  <c r="V354" i="2"/>
  <c r="CG354" i="2"/>
  <c r="W354" i="2"/>
  <c r="CH354" i="2"/>
  <c r="X354" i="2"/>
  <c r="CI354" i="2"/>
  <c r="Y354" i="2"/>
  <c r="CJ354" i="2"/>
  <c r="Z354" i="2"/>
  <c r="CK354" i="2"/>
  <c r="AA354" i="2"/>
  <c r="CL354" i="2"/>
  <c r="AB354" i="2"/>
  <c r="CM354" i="2"/>
  <c r="AC354" i="2"/>
  <c r="CN354" i="2"/>
  <c r="AD354" i="2"/>
  <c r="CO354" i="2"/>
  <c r="AE354" i="2"/>
  <c r="CP354" i="2"/>
  <c r="AF354" i="2"/>
  <c r="CE354" i="2"/>
  <c r="CF352" i="2"/>
  <c r="V352" i="2"/>
  <c r="CG352" i="2"/>
  <c r="W352" i="2"/>
  <c r="CH352" i="2"/>
  <c r="X352" i="2"/>
  <c r="CI352" i="2"/>
  <c r="Y352" i="2"/>
  <c r="CJ352" i="2"/>
  <c r="Z352" i="2"/>
  <c r="CK352" i="2"/>
  <c r="AA352" i="2"/>
  <c r="CL352" i="2"/>
  <c r="AB352" i="2"/>
  <c r="CM352" i="2"/>
  <c r="AC352" i="2"/>
  <c r="CN352" i="2"/>
  <c r="AD352" i="2"/>
  <c r="CO352" i="2"/>
  <c r="AE352" i="2"/>
  <c r="CP352" i="2"/>
  <c r="AF352" i="2"/>
  <c r="CE352" i="2"/>
  <c r="D354" i="2"/>
  <c r="D80" i="13"/>
  <c r="CS354" i="2"/>
  <c r="AH354" i="2"/>
  <c r="CT354" i="2"/>
  <c r="AI354" i="2"/>
  <c r="CU354" i="2"/>
  <c r="AJ354" i="2"/>
  <c r="CV354" i="2"/>
  <c r="AK354" i="2"/>
  <c r="CW354" i="2"/>
  <c r="AL354" i="2"/>
  <c r="CX354" i="2"/>
  <c r="AM354" i="2"/>
  <c r="CY354" i="2"/>
  <c r="AN354" i="2"/>
  <c r="CZ354" i="2"/>
  <c r="AO354" i="2"/>
  <c r="DA354" i="2"/>
  <c r="AP354" i="2"/>
  <c r="DB354" i="2"/>
  <c r="AQ354" i="2"/>
  <c r="DC354" i="2"/>
  <c r="AR354" i="2"/>
  <c r="CR354" i="2"/>
  <c r="CS352" i="2"/>
  <c r="AH352" i="2"/>
  <c r="CT352" i="2"/>
  <c r="AI352" i="2"/>
  <c r="CU352" i="2"/>
  <c r="AJ352" i="2"/>
  <c r="CV352" i="2"/>
  <c r="AK352" i="2"/>
  <c r="CW352" i="2"/>
  <c r="AL352" i="2"/>
  <c r="CX352" i="2"/>
  <c r="AM352" i="2"/>
  <c r="CY352" i="2"/>
  <c r="AN352" i="2"/>
  <c r="CZ352" i="2"/>
  <c r="AO352" i="2"/>
  <c r="DA352" i="2"/>
  <c r="AP352" i="2"/>
  <c r="DB352" i="2"/>
  <c r="AQ352" i="2"/>
  <c r="DC352" i="2"/>
  <c r="AR352" i="2"/>
  <c r="CR352" i="2"/>
  <c r="E354" i="2"/>
  <c r="E80" i="13"/>
  <c r="DF354" i="2"/>
  <c r="AT354" i="2"/>
  <c r="DG354" i="2"/>
  <c r="AU354" i="2"/>
  <c r="DH354" i="2"/>
  <c r="AV354" i="2"/>
  <c r="DI354" i="2"/>
  <c r="AW354" i="2"/>
  <c r="DJ354" i="2"/>
  <c r="AX354" i="2"/>
  <c r="DK354" i="2"/>
  <c r="AY354" i="2"/>
  <c r="DL354" i="2"/>
  <c r="AZ354" i="2"/>
  <c r="DM354" i="2"/>
  <c r="BA354" i="2"/>
  <c r="DN354" i="2"/>
  <c r="BB354" i="2"/>
  <c r="DO354" i="2"/>
  <c r="BC354" i="2"/>
  <c r="DP354" i="2"/>
  <c r="BD354" i="2"/>
  <c r="DE354" i="2"/>
  <c r="DF352" i="2"/>
  <c r="AT352" i="2"/>
  <c r="DG352" i="2"/>
  <c r="AU352" i="2"/>
  <c r="DH352" i="2"/>
  <c r="AV352" i="2"/>
  <c r="DI352" i="2"/>
  <c r="AW352" i="2"/>
  <c r="DJ352" i="2"/>
  <c r="AX352" i="2"/>
  <c r="DK352" i="2"/>
  <c r="AY352" i="2"/>
  <c r="DL352" i="2"/>
  <c r="AZ352" i="2"/>
  <c r="DM352" i="2"/>
  <c r="BA352" i="2"/>
  <c r="DN352" i="2"/>
  <c r="BB352" i="2"/>
  <c r="DO352" i="2"/>
  <c r="BC352" i="2"/>
  <c r="DP352" i="2"/>
  <c r="BD352" i="2"/>
  <c r="DE352" i="2"/>
  <c r="F354" i="2"/>
  <c r="F80" i="13"/>
  <c r="DS354" i="2"/>
  <c r="BF354" i="2"/>
  <c r="DT354" i="2"/>
  <c r="BG354" i="2"/>
  <c r="DU354" i="2"/>
  <c r="BH354" i="2"/>
  <c r="DV354" i="2"/>
  <c r="BI354" i="2"/>
  <c r="DW354" i="2"/>
  <c r="BJ354" i="2"/>
  <c r="DX354" i="2"/>
  <c r="BK354" i="2"/>
  <c r="DY354" i="2"/>
  <c r="BL354" i="2"/>
  <c r="DZ354" i="2"/>
  <c r="BM354" i="2"/>
  <c r="EA354" i="2"/>
  <c r="BN354" i="2"/>
  <c r="EB354" i="2"/>
  <c r="BO354" i="2"/>
  <c r="EC354" i="2"/>
  <c r="BP354" i="2"/>
  <c r="DR354" i="2"/>
  <c r="DS352" i="2"/>
  <c r="BF352" i="2"/>
  <c r="DT352" i="2"/>
  <c r="BG352" i="2"/>
  <c r="DU352" i="2"/>
  <c r="BH352" i="2"/>
  <c r="DV352" i="2"/>
  <c r="BI352" i="2"/>
  <c r="DW352" i="2"/>
  <c r="BJ352" i="2"/>
  <c r="DX352" i="2"/>
  <c r="BK352" i="2"/>
  <c r="DY352" i="2"/>
  <c r="BL352" i="2"/>
  <c r="DZ352" i="2"/>
  <c r="BM352" i="2"/>
  <c r="EA352" i="2"/>
  <c r="BN352" i="2"/>
  <c r="EB352" i="2"/>
  <c r="BO352" i="2"/>
  <c r="EC352" i="2"/>
  <c r="BP352" i="2"/>
  <c r="DR352" i="2"/>
  <c r="G354" i="2"/>
  <c r="G80" i="13"/>
  <c r="H80" i="13"/>
  <c r="BR188" i="2"/>
  <c r="BS188" i="2"/>
  <c r="J188" i="2"/>
  <c r="BT188" i="2"/>
  <c r="K188" i="2"/>
  <c r="BU188" i="2"/>
  <c r="L188" i="2"/>
  <c r="BV188" i="2"/>
  <c r="M188" i="2"/>
  <c r="BW188" i="2"/>
  <c r="N188" i="2"/>
  <c r="BX188" i="2"/>
  <c r="O188" i="2"/>
  <c r="BY188" i="2"/>
  <c r="P188" i="2"/>
  <c r="BZ188" i="2"/>
  <c r="Q188" i="2"/>
  <c r="CA188" i="2"/>
  <c r="R188" i="2"/>
  <c r="CB188" i="2"/>
  <c r="S188" i="2"/>
  <c r="CC188" i="2"/>
  <c r="T188" i="2"/>
  <c r="BR161" i="2"/>
  <c r="BS161" i="2"/>
  <c r="J161" i="2"/>
  <c r="BT161" i="2"/>
  <c r="K161" i="2"/>
  <c r="BU161" i="2"/>
  <c r="L161" i="2"/>
  <c r="BV161" i="2"/>
  <c r="M161" i="2"/>
  <c r="BW161" i="2"/>
  <c r="N161" i="2"/>
  <c r="BX161" i="2"/>
  <c r="O161" i="2"/>
  <c r="BY161" i="2"/>
  <c r="P161" i="2"/>
  <c r="BZ161" i="2"/>
  <c r="Q161" i="2"/>
  <c r="CA161" i="2"/>
  <c r="R161" i="2"/>
  <c r="CB161" i="2"/>
  <c r="S161" i="2"/>
  <c r="CC161" i="2"/>
  <c r="T161" i="2"/>
  <c r="C188" i="2"/>
  <c r="C81" i="13"/>
  <c r="CF188" i="2"/>
  <c r="V188" i="2"/>
  <c r="CG188" i="2"/>
  <c r="W188" i="2"/>
  <c r="CH188" i="2"/>
  <c r="X188" i="2"/>
  <c r="CI188" i="2"/>
  <c r="Y188" i="2"/>
  <c r="CJ188" i="2"/>
  <c r="Z188" i="2"/>
  <c r="CK188" i="2"/>
  <c r="AA188" i="2"/>
  <c r="CL188" i="2"/>
  <c r="AB188" i="2"/>
  <c r="CM188" i="2"/>
  <c r="AC188" i="2"/>
  <c r="CN188" i="2"/>
  <c r="AD188" i="2"/>
  <c r="CO188" i="2"/>
  <c r="AE188" i="2"/>
  <c r="CP188" i="2"/>
  <c r="AF188" i="2"/>
  <c r="CE188" i="2"/>
  <c r="CF161" i="2"/>
  <c r="V161" i="2"/>
  <c r="CG161" i="2"/>
  <c r="W161" i="2"/>
  <c r="CH161" i="2"/>
  <c r="X161" i="2"/>
  <c r="CI161" i="2"/>
  <c r="Y161" i="2"/>
  <c r="CJ161" i="2"/>
  <c r="Z161" i="2"/>
  <c r="CK161" i="2"/>
  <c r="AA161" i="2"/>
  <c r="CL161" i="2"/>
  <c r="AB161" i="2"/>
  <c r="CM161" i="2"/>
  <c r="AC161" i="2"/>
  <c r="CN161" i="2"/>
  <c r="AD161" i="2"/>
  <c r="CO161" i="2"/>
  <c r="AE161" i="2"/>
  <c r="CP161" i="2"/>
  <c r="AF161" i="2"/>
  <c r="CE161" i="2"/>
  <c r="D188" i="2"/>
  <c r="D81" i="13"/>
  <c r="CS188" i="2"/>
  <c r="AH188" i="2"/>
  <c r="CT188" i="2"/>
  <c r="AI188" i="2"/>
  <c r="CU188" i="2"/>
  <c r="AJ188" i="2"/>
  <c r="CV188" i="2"/>
  <c r="AK188" i="2"/>
  <c r="CW188" i="2"/>
  <c r="AL188" i="2"/>
  <c r="CX188" i="2"/>
  <c r="AM188" i="2"/>
  <c r="CY188" i="2"/>
  <c r="AN188" i="2"/>
  <c r="CZ188" i="2"/>
  <c r="AO188" i="2"/>
  <c r="DA188" i="2"/>
  <c r="AP188" i="2"/>
  <c r="DB188" i="2"/>
  <c r="AQ188" i="2"/>
  <c r="DC188" i="2"/>
  <c r="AR188" i="2"/>
  <c r="CR188" i="2"/>
  <c r="CS161" i="2"/>
  <c r="AH161" i="2"/>
  <c r="CT161" i="2"/>
  <c r="AI161" i="2"/>
  <c r="CU161" i="2"/>
  <c r="AJ161" i="2"/>
  <c r="CV161" i="2"/>
  <c r="AK161" i="2"/>
  <c r="CW161" i="2"/>
  <c r="AL161" i="2"/>
  <c r="CX161" i="2"/>
  <c r="AM161" i="2"/>
  <c r="CY161" i="2"/>
  <c r="AN161" i="2"/>
  <c r="CZ161" i="2"/>
  <c r="AO161" i="2"/>
  <c r="DA161" i="2"/>
  <c r="AP161" i="2"/>
  <c r="DB161" i="2"/>
  <c r="AQ161" i="2"/>
  <c r="DC161" i="2"/>
  <c r="AR161" i="2"/>
  <c r="CR161" i="2"/>
  <c r="E188" i="2"/>
  <c r="E81" i="13"/>
  <c r="DF188" i="2"/>
  <c r="AT188" i="2"/>
  <c r="DG188" i="2"/>
  <c r="AU188" i="2"/>
  <c r="DH188" i="2"/>
  <c r="AV188" i="2"/>
  <c r="DI188" i="2"/>
  <c r="AW188" i="2"/>
  <c r="DJ188" i="2"/>
  <c r="AX188" i="2"/>
  <c r="DK188" i="2"/>
  <c r="AY188" i="2"/>
  <c r="DL188" i="2"/>
  <c r="AZ188" i="2"/>
  <c r="DM188" i="2"/>
  <c r="BA188" i="2"/>
  <c r="DN188" i="2"/>
  <c r="BB188" i="2"/>
  <c r="DO188" i="2"/>
  <c r="BC188" i="2"/>
  <c r="DP188" i="2"/>
  <c r="BD188" i="2"/>
  <c r="DE188" i="2"/>
  <c r="DF161" i="2"/>
  <c r="AT161" i="2"/>
  <c r="DG161" i="2"/>
  <c r="AU161" i="2"/>
  <c r="DH161" i="2"/>
  <c r="AV161" i="2"/>
  <c r="DI161" i="2"/>
  <c r="AW161" i="2"/>
  <c r="DJ161" i="2"/>
  <c r="AX161" i="2"/>
  <c r="DK161" i="2"/>
  <c r="AY161" i="2"/>
  <c r="DL161" i="2"/>
  <c r="AZ161" i="2"/>
  <c r="DM161" i="2"/>
  <c r="BA161" i="2"/>
  <c r="DN161" i="2"/>
  <c r="BB161" i="2"/>
  <c r="DO161" i="2"/>
  <c r="BC161" i="2"/>
  <c r="DP161" i="2"/>
  <c r="BD161" i="2"/>
  <c r="DE161" i="2"/>
  <c r="F188" i="2"/>
  <c r="F81" i="13"/>
  <c r="DS188" i="2"/>
  <c r="BF188" i="2"/>
  <c r="DT188" i="2"/>
  <c r="BG188" i="2"/>
  <c r="DU188" i="2"/>
  <c r="BH188" i="2"/>
  <c r="DV188" i="2"/>
  <c r="BI188" i="2"/>
  <c r="DW188" i="2"/>
  <c r="BJ188" i="2"/>
  <c r="DX188" i="2"/>
  <c r="BK188" i="2"/>
  <c r="DY188" i="2"/>
  <c r="BL188" i="2"/>
  <c r="DZ188" i="2"/>
  <c r="BM188" i="2"/>
  <c r="EA188" i="2"/>
  <c r="BN188" i="2"/>
  <c r="EB188" i="2"/>
  <c r="BO188" i="2"/>
  <c r="EC188" i="2"/>
  <c r="BP188" i="2"/>
  <c r="DR188" i="2"/>
  <c r="DS161" i="2"/>
  <c r="BF161" i="2"/>
  <c r="DT161" i="2"/>
  <c r="BG161" i="2"/>
  <c r="DU161" i="2"/>
  <c r="BH161" i="2"/>
  <c r="DV161" i="2"/>
  <c r="BI161" i="2"/>
  <c r="DW161" i="2"/>
  <c r="BJ161" i="2"/>
  <c r="DX161" i="2"/>
  <c r="BK161" i="2"/>
  <c r="DY161" i="2"/>
  <c r="BL161" i="2"/>
  <c r="DZ161" i="2"/>
  <c r="BM161" i="2"/>
  <c r="EA161" i="2"/>
  <c r="BN161" i="2"/>
  <c r="EB161" i="2"/>
  <c r="BO161" i="2"/>
  <c r="EC161" i="2"/>
  <c r="BP161" i="2"/>
  <c r="DR161" i="2"/>
  <c r="G188" i="2"/>
  <c r="G81" i="13"/>
  <c r="H81" i="13"/>
  <c r="BR142" i="2"/>
  <c r="BS142" i="2"/>
  <c r="J142" i="2"/>
  <c r="BT142" i="2"/>
  <c r="K142" i="2"/>
  <c r="BU142" i="2"/>
  <c r="L142" i="2"/>
  <c r="BV142" i="2"/>
  <c r="M142" i="2"/>
  <c r="BW142" i="2"/>
  <c r="N142" i="2"/>
  <c r="BX142" i="2"/>
  <c r="O142" i="2"/>
  <c r="BY142" i="2"/>
  <c r="P142" i="2"/>
  <c r="BZ142" i="2"/>
  <c r="Q142" i="2"/>
  <c r="CA142" i="2"/>
  <c r="R142" i="2"/>
  <c r="CB142" i="2"/>
  <c r="S142" i="2"/>
  <c r="CC142" i="2"/>
  <c r="T142" i="2"/>
  <c r="C143" i="2"/>
  <c r="C41" i="13"/>
  <c r="CF142" i="2"/>
  <c r="V142" i="2"/>
  <c r="CG142" i="2"/>
  <c r="W142" i="2"/>
  <c r="CH142" i="2"/>
  <c r="X142" i="2"/>
  <c r="CI142" i="2"/>
  <c r="Y142" i="2"/>
  <c r="CJ142" i="2"/>
  <c r="Z142" i="2"/>
  <c r="CK142" i="2"/>
  <c r="AA142" i="2"/>
  <c r="CL142" i="2"/>
  <c r="AB142" i="2"/>
  <c r="CM142" i="2"/>
  <c r="AC142" i="2"/>
  <c r="CN142" i="2"/>
  <c r="AD142" i="2"/>
  <c r="CO142" i="2"/>
  <c r="AE142" i="2"/>
  <c r="CP142" i="2"/>
  <c r="AF142" i="2"/>
  <c r="CE142" i="2"/>
  <c r="D143" i="2"/>
  <c r="D41" i="13"/>
  <c r="CS142" i="2"/>
  <c r="AH142" i="2"/>
  <c r="CT142" i="2"/>
  <c r="AI142" i="2"/>
  <c r="CU142" i="2"/>
  <c r="AJ142" i="2"/>
  <c r="CV142" i="2"/>
  <c r="AK142" i="2"/>
  <c r="CW142" i="2"/>
  <c r="AL142" i="2"/>
  <c r="CX142" i="2"/>
  <c r="AM142" i="2"/>
  <c r="CY142" i="2"/>
  <c r="AN142" i="2"/>
  <c r="CZ142" i="2"/>
  <c r="AO142" i="2"/>
  <c r="DA142" i="2"/>
  <c r="AP142" i="2"/>
  <c r="DB142" i="2"/>
  <c r="AQ142" i="2"/>
  <c r="DC142" i="2"/>
  <c r="AR142" i="2"/>
  <c r="CR142" i="2"/>
  <c r="E143" i="2"/>
  <c r="E41" i="13"/>
  <c r="DF142" i="2"/>
  <c r="AT142" i="2"/>
  <c r="DG142" i="2"/>
  <c r="AU142" i="2"/>
  <c r="DH142" i="2"/>
  <c r="AV142" i="2"/>
  <c r="DI142" i="2"/>
  <c r="AW142" i="2"/>
  <c r="DJ142" i="2"/>
  <c r="AX142" i="2"/>
  <c r="DK142" i="2"/>
  <c r="AY142" i="2"/>
  <c r="DL142" i="2"/>
  <c r="AZ142" i="2"/>
  <c r="DM142" i="2"/>
  <c r="BA142" i="2"/>
  <c r="DN142" i="2"/>
  <c r="BB142" i="2"/>
  <c r="DO142" i="2"/>
  <c r="BC142" i="2"/>
  <c r="DP142" i="2"/>
  <c r="BD142" i="2"/>
  <c r="DE142" i="2"/>
  <c r="F143" i="2"/>
  <c r="F41" i="13"/>
  <c r="DS142" i="2"/>
  <c r="BF142" i="2"/>
  <c r="DT142" i="2"/>
  <c r="BG142" i="2"/>
  <c r="DU142" i="2"/>
  <c r="BH142" i="2"/>
  <c r="DV142" i="2"/>
  <c r="BI142" i="2"/>
  <c r="DW142" i="2"/>
  <c r="BJ142" i="2"/>
  <c r="DX142" i="2"/>
  <c r="BK142" i="2"/>
  <c r="DY142" i="2"/>
  <c r="BL142" i="2"/>
  <c r="DZ142" i="2"/>
  <c r="BM142" i="2"/>
  <c r="EA142" i="2"/>
  <c r="BN142" i="2"/>
  <c r="EB142" i="2"/>
  <c r="BO142" i="2"/>
  <c r="EC142" i="2"/>
  <c r="BP142" i="2"/>
  <c r="DR142" i="2"/>
  <c r="G143" i="2"/>
  <c r="G41" i="13"/>
  <c r="H41" i="13"/>
  <c r="BR409" i="2"/>
  <c r="BS409" i="2"/>
  <c r="J409" i="2"/>
  <c r="BT409" i="2"/>
  <c r="K409" i="2"/>
  <c r="BU409" i="2"/>
  <c r="L409" i="2"/>
  <c r="BV409" i="2"/>
  <c r="M409" i="2"/>
  <c r="BW409" i="2"/>
  <c r="N409" i="2"/>
  <c r="BX409" i="2"/>
  <c r="O409" i="2"/>
  <c r="BY409" i="2"/>
  <c r="P409" i="2"/>
  <c r="BZ409" i="2"/>
  <c r="Q409" i="2"/>
  <c r="CA409" i="2"/>
  <c r="R409" i="2"/>
  <c r="CB409" i="2"/>
  <c r="S409" i="2"/>
  <c r="CC409" i="2"/>
  <c r="T409" i="2"/>
  <c r="C409" i="2"/>
  <c r="C82" i="13"/>
  <c r="CF409" i="2"/>
  <c r="V409" i="2"/>
  <c r="CG409" i="2"/>
  <c r="W409" i="2"/>
  <c r="CH409" i="2"/>
  <c r="X409" i="2"/>
  <c r="CI409" i="2"/>
  <c r="Y409" i="2"/>
  <c r="CJ409" i="2"/>
  <c r="Z409" i="2"/>
  <c r="CK409" i="2"/>
  <c r="AA409" i="2"/>
  <c r="CL409" i="2"/>
  <c r="AB409" i="2"/>
  <c r="CM409" i="2"/>
  <c r="AC409" i="2"/>
  <c r="CN409" i="2"/>
  <c r="AD409" i="2"/>
  <c r="CO409" i="2"/>
  <c r="AE409" i="2"/>
  <c r="CP409" i="2"/>
  <c r="AF409" i="2"/>
  <c r="CE409" i="2"/>
  <c r="D409" i="2"/>
  <c r="D82" i="13"/>
  <c r="CS409" i="2"/>
  <c r="AH409" i="2"/>
  <c r="CT409" i="2"/>
  <c r="AI409" i="2"/>
  <c r="CU409" i="2"/>
  <c r="AJ409" i="2"/>
  <c r="CV409" i="2"/>
  <c r="AK409" i="2"/>
  <c r="CW409" i="2"/>
  <c r="AL409" i="2"/>
  <c r="CX409" i="2"/>
  <c r="AM409" i="2"/>
  <c r="CY409" i="2"/>
  <c r="AN409" i="2"/>
  <c r="CZ409" i="2"/>
  <c r="AO409" i="2"/>
  <c r="DA409" i="2"/>
  <c r="AP409" i="2"/>
  <c r="DB409" i="2"/>
  <c r="AQ409" i="2"/>
  <c r="DC409" i="2"/>
  <c r="AR409" i="2"/>
  <c r="CR409" i="2"/>
  <c r="E409" i="2"/>
  <c r="E82" i="13"/>
  <c r="DF409" i="2"/>
  <c r="AT409" i="2"/>
  <c r="DG409" i="2"/>
  <c r="AU409" i="2"/>
  <c r="DH409" i="2"/>
  <c r="AV409" i="2"/>
  <c r="DI409" i="2"/>
  <c r="AW409" i="2"/>
  <c r="DJ409" i="2"/>
  <c r="AX409" i="2"/>
  <c r="DK409" i="2"/>
  <c r="AY409" i="2"/>
  <c r="DL409" i="2"/>
  <c r="AZ409" i="2"/>
  <c r="DM409" i="2"/>
  <c r="BA409" i="2"/>
  <c r="DN409" i="2"/>
  <c r="BB409" i="2"/>
  <c r="DO409" i="2"/>
  <c r="BC409" i="2"/>
  <c r="DP409" i="2"/>
  <c r="BD409" i="2"/>
  <c r="DE409" i="2"/>
  <c r="F409" i="2"/>
  <c r="F82" i="13"/>
  <c r="DS409" i="2"/>
  <c r="BF409" i="2"/>
  <c r="DT409" i="2"/>
  <c r="BG409" i="2"/>
  <c r="DU409" i="2"/>
  <c r="BH409" i="2"/>
  <c r="DV409" i="2"/>
  <c r="BI409" i="2"/>
  <c r="DW409" i="2"/>
  <c r="BJ409" i="2"/>
  <c r="DX409" i="2"/>
  <c r="BK409" i="2"/>
  <c r="DY409" i="2"/>
  <c r="BL409" i="2"/>
  <c r="DZ409" i="2"/>
  <c r="BM409" i="2"/>
  <c r="EA409" i="2"/>
  <c r="BN409" i="2"/>
  <c r="EB409" i="2"/>
  <c r="BO409" i="2"/>
  <c r="EC409" i="2"/>
  <c r="BP409" i="2"/>
  <c r="DR409" i="2"/>
  <c r="G409" i="2"/>
  <c r="G82" i="13"/>
  <c r="H82" i="13"/>
  <c r="BR124" i="2"/>
  <c r="BS124" i="2"/>
  <c r="J124" i="2"/>
  <c r="BT124" i="2"/>
  <c r="K124" i="2"/>
  <c r="BU124" i="2"/>
  <c r="L124" i="2"/>
  <c r="BV124" i="2"/>
  <c r="M124" i="2"/>
  <c r="BW124" i="2"/>
  <c r="N124" i="2"/>
  <c r="BX124" i="2"/>
  <c r="O124" i="2"/>
  <c r="BY124" i="2"/>
  <c r="P124" i="2"/>
  <c r="BZ124" i="2"/>
  <c r="Q124" i="2"/>
  <c r="CA124" i="2"/>
  <c r="R124" i="2"/>
  <c r="CB124" i="2"/>
  <c r="S124" i="2"/>
  <c r="CC124" i="2"/>
  <c r="T124" i="2"/>
  <c r="C170" i="2"/>
  <c r="C83" i="13"/>
  <c r="CF124" i="2"/>
  <c r="V124" i="2"/>
  <c r="CG124" i="2"/>
  <c r="W124" i="2"/>
  <c r="CH124" i="2"/>
  <c r="X124" i="2"/>
  <c r="CI124" i="2"/>
  <c r="Y124" i="2"/>
  <c r="CJ124" i="2"/>
  <c r="Z124" i="2"/>
  <c r="CK124" i="2"/>
  <c r="AA124" i="2"/>
  <c r="CL124" i="2"/>
  <c r="AB124" i="2"/>
  <c r="CM124" i="2"/>
  <c r="AC124" i="2"/>
  <c r="CN124" i="2"/>
  <c r="AD124" i="2"/>
  <c r="CO124" i="2"/>
  <c r="AE124" i="2"/>
  <c r="CP124" i="2"/>
  <c r="AF124" i="2"/>
  <c r="CE124" i="2"/>
  <c r="D170" i="2"/>
  <c r="D83" i="13"/>
  <c r="CS124" i="2"/>
  <c r="AH124" i="2"/>
  <c r="CT124" i="2"/>
  <c r="AI124" i="2"/>
  <c r="CU124" i="2"/>
  <c r="AJ124" i="2"/>
  <c r="CV124" i="2"/>
  <c r="AK124" i="2"/>
  <c r="CW124" i="2"/>
  <c r="AL124" i="2"/>
  <c r="CX124" i="2"/>
  <c r="AM124" i="2"/>
  <c r="CY124" i="2"/>
  <c r="AN124" i="2"/>
  <c r="CZ124" i="2"/>
  <c r="AO124" i="2"/>
  <c r="DA124" i="2"/>
  <c r="AP124" i="2"/>
  <c r="DB124" i="2"/>
  <c r="AQ124" i="2"/>
  <c r="DC124" i="2"/>
  <c r="AR124" i="2"/>
  <c r="CR124" i="2"/>
  <c r="E170" i="2"/>
  <c r="E83" i="13"/>
  <c r="DF124" i="2"/>
  <c r="AT124" i="2"/>
  <c r="DG124" i="2"/>
  <c r="AU124" i="2"/>
  <c r="DH124" i="2"/>
  <c r="AV124" i="2"/>
  <c r="DI124" i="2"/>
  <c r="AW124" i="2"/>
  <c r="DJ124" i="2"/>
  <c r="AX124" i="2"/>
  <c r="DK124" i="2"/>
  <c r="AY124" i="2"/>
  <c r="DL124" i="2"/>
  <c r="AZ124" i="2"/>
  <c r="DM124" i="2"/>
  <c r="BA124" i="2"/>
  <c r="DN124" i="2"/>
  <c r="BB124" i="2"/>
  <c r="DO124" i="2"/>
  <c r="BC124" i="2"/>
  <c r="DP124" i="2"/>
  <c r="BD124" i="2"/>
  <c r="DE124" i="2"/>
  <c r="F170" i="2"/>
  <c r="F83" i="13"/>
  <c r="DS124" i="2"/>
  <c r="BF124" i="2"/>
  <c r="DT124" i="2"/>
  <c r="BG124" i="2"/>
  <c r="DU124" i="2"/>
  <c r="BH124" i="2"/>
  <c r="DV124" i="2"/>
  <c r="BI124" i="2"/>
  <c r="DW124" i="2"/>
  <c r="BJ124" i="2"/>
  <c r="DX124" i="2"/>
  <c r="BK124" i="2"/>
  <c r="DY124" i="2"/>
  <c r="BL124" i="2"/>
  <c r="DZ124" i="2"/>
  <c r="BM124" i="2"/>
  <c r="EA124" i="2"/>
  <c r="BN124" i="2"/>
  <c r="EB124" i="2"/>
  <c r="BO124" i="2"/>
  <c r="EC124" i="2"/>
  <c r="BP124" i="2"/>
  <c r="DR124" i="2"/>
  <c r="G170" i="2"/>
  <c r="G83" i="13"/>
  <c r="H83" i="13"/>
  <c r="BR285" i="2"/>
  <c r="BS285" i="2"/>
  <c r="J285" i="2"/>
  <c r="BT285" i="2"/>
  <c r="K285" i="2"/>
  <c r="BU285" i="2"/>
  <c r="L285" i="2"/>
  <c r="BV285" i="2"/>
  <c r="M285" i="2"/>
  <c r="BW285" i="2"/>
  <c r="N285" i="2"/>
  <c r="BX285" i="2"/>
  <c r="O285" i="2"/>
  <c r="BY285" i="2"/>
  <c r="P285" i="2"/>
  <c r="BZ285" i="2"/>
  <c r="Q285" i="2"/>
  <c r="CA285" i="2"/>
  <c r="R285" i="2"/>
  <c r="CB285" i="2"/>
  <c r="S285" i="2"/>
  <c r="CC285" i="2"/>
  <c r="T285" i="2"/>
  <c r="BR276" i="2"/>
  <c r="BS276" i="2"/>
  <c r="J276" i="2"/>
  <c r="BT276" i="2"/>
  <c r="K276" i="2"/>
  <c r="BU276" i="2"/>
  <c r="L276" i="2"/>
  <c r="BV276" i="2"/>
  <c r="M276" i="2"/>
  <c r="BW276" i="2"/>
  <c r="N276" i="2"/>
  <c r="BX276" i="2"/>
  <c r="O276" i="2"/>
  <c r="BY276" i="2"/>
  <c r="P276" i="2"/>
  <c r="BZ276" i="2"/>
  <c r="Q276" i="2"/>
  <c r="CA276" i="2"/>
  <c r="R276" i="2"/>
  <c r="CB276" i="2"/>
  <c r="S276" i="2"/>
  <c r="CC276" i="2"/>
  <c r="T276" i="2"/>
  <c r="C285" i="2"/>
  <c r="C84" i="13"/>
  <c r="CF285" i="2"/>
  <c r="V285" i="2"/>
  <c r="CG285" i="2"/>
  <c r="W285" i="2"/>
  <c r="CH285" i="2"/>
  <c r="X285" i="2"/>
  <c r="CI285" i="2"/>
  <c r="Y285" i="2"/>
  <c r="CJ285" i="2"/>
  <c r="Z285" i="2"/>
  <c r="CK285" i="2"/>
  <c r="AA285" i="2"/>
  <c r="CL285" i="2"/>
  <c r="AB285" i="2"/>
  <c r="CM285" i="2"/>
  <c r="AC285" i="2"/>
  <c r="CN285" i="2"/>
  <c r="AD285" i="2"/>
  <c r="CO285" i="2"/>
  <c r="AE285" i="2"/>
  <c r="CP285" i="2"/>
  <c r="AF285" i="2"/>
  <c r="CE285" i="2"/>
  <c r="CF276" i="2"/>
  <c r="V276" i="2"/>
  <c r="CG276" i="2"/>
  <c r="W276" i="2"/>
  <c r="CH276" i="2"/>
  <c r="X276" i="2"/>
  <c r="CI276" i="2"/>
  <c r="Y276" i="2"/>
  <c r="CJ276" i="2"/>
  <c r="Z276" i="2"/>
  <c r="CK276" i="2"/>
  <c r="AA276" i="2"/>
  <c r="CL276" i="2"/>
  <c r="AB276" i="2"/>
  <c r="CM276" i="2"/>
  <c r="AC276" i="2"/>
  <c r="CN276" i="2"/>
  <c r="AD276" i="2"/>
  <c r="CO276" i="2"/>
  <c r="AE276" i="2"/>
  <c r="CP276" i="2"/>
  <c r="AF276" i="2"/>
  <c r="CE276" i="2"/>
  <c r="D285" i="2"/>
  <c r="D84" i="13"/>
  <c r="CS285" i="2"/>
  <c r="AH285" i="2"/>
  <c r="CT285" i="2"/>
  <c r="AI285" i="2"/>
  <c r="CU285" i="2"/>
  <c r="AJ285" i="2"/>
  <c r="CV285" i="2"/>
  <c r="AK285" i="2"/>
  <c r="CW285" i="2"/>
  <c r="AL285" i="2"/>
  <c r="CX285" i="2"/>
  <c r="AM285" i="2"/>
  <c r="CY285" i="2"/>
  <c r="AN285" i="2"/>
  <c r="CZ285" i="2"/>
  <c r="AO285" i="2"/>
  <c r="DA285" i="2"/>
  <c r="AP285" i="2"/>
  <c r="DB285" i="2"/>
  <c r="AQ285" i="2"/>
  <c r="DC285" i="2"/>
  <c r="AR285" i="2"/>
  <c r="CR285" i="2"/>
  <c r="CS276" i="2"/>
  <c r="AH276" i="2"/>
  <c r="CT276" i="2"/>
  <c r="AI276" i="2"/>
  <c r="CU276" i="2"/>
  <c r="AJ276" i="2"/>
  <c r="CV276" i="2"/>
  <c r="AK276" i="2"/>
  <c r="CW276" i="2"/>
  <c r="AL276" i="2"/>
  <c r="CX276" i="2"/>
  <c r="AM276" i="2"/>
  <c r="CY276" i="2"/>
  <c r="AN276" i="2"/>
  <c r="CZ276" i="2"/>
  <c r="AO276" i="2"/>
  <c r="DA276" i="2"/>
  <c r="AP276" i="2"/>
  <c r="DB276" i="2"/>
  <c r="AQ276" i="2"/>
  <c r="DC276" i="2"/>
  <c r="AR276" i="2"/>
  <c r="CR276" i="2"/>
  <c r="E285" i="2"/>
  <c r="E84" i="13"/>
  <c r="DF285" i="2"/>
  <c r="AT285" i="2"/>
  <c r="DG285" i="2"/>
  <c r="AU285" i="2"/>
  <c r="DH285" i="2"/>
  <c r="AV285" i="2"/>
  <c r="DI285" i="2"/>
  <c r="AW285" i="2"/>
  <c r="DJ285" i="2"/>
  <c r="AX285" i="2"/>
  <c r="DK285" i="2"/>
  <c r="AY285" i="2"/>
  <c r="DL285" i="2"/>
  <c r="AZ285" i="2"/>
  <c r="DM285" i="2"/>
  <c r="BA285" i="2"/>
  <c r="DN285" i="2"/>
  <c r="BB285" i="2"/>
  <c r="DO285" i="2"/>
  <c r="BC285" i="2"/>
  <c r="DP285" i="2"/>
  <c r="BD285" i="2"/>
  <c r="DE285" i="2"/>
  <c r="DF276" i="2"/>
  <c r="AT276" i="2"/>
  <c r="DG276" i="2"/>
  <c r="AU276" i="2"/>
  <c r="DH276" i="2"/>
  <c r="AV276" i="2"/>
  <c r="DI276" i="2"/>
  <c r="AW276" i="2"/>
  <c r="DJ276" i="2"/>
  <c r="AX276" i="2"/>
  <c r="DK276" i="2"/>
  <c r="AY276" i="2"/>
  <c r="DL276" i="2"/>
  <c r="AZ276" i="2"/>
  <c r="DM276" i="2"/>
  <c r="BA276" i="2"/>
  <c r="DN276" i="2"/>
  <c r="BB276" i="2"/>
  <c r="DO276" i="2"/>
  <c r="BC276" i="2"/>
  <c r="DP276" i="2"/>
  <c r="BD276" i="2"/>
  <c r="DE276" i="2"/>
  <c r="F285" i="2"/>
  <c r="F84" i="13"/>
  <c r="DS285" i="2"/>
  <c r="BF285" i="2"/>
  <c r="DT285" i="2"/>
  <c r="BG285" i="2"/>
  <c r="DU285" i="2"/>
  <c r="BH285" i="2"/>
  <c r="DV285" i="2"/>
  <c r="BI285" i="2"/>
  <c r="DW285" i="2"/>
  <c r="BJ285" i="2"/>
  <c r="DX285" i="2"/>
  <c r="BK285" i="2"/>
  <c r="DY285" i="2"/>
  <c r="BL285" i="2"/>
  <c r="DZ285" i="2"/>
  <c r="BM285" i="2"/>
  <c r="EA285" i="2"/>
  <c r="BN285" i="2"/>
  <c r="EB285" i="2"/>
  <c r="BO285" i="2"/>
  <c r="EC285" i="2"/>
  <c r="BP285" i="2"/>
  <c r="DR285" i="2"/>
  <c r="DS276" i="2"/>
  <c r="BF276" i="2"/>
  <c r="DT276" i="2"/>
  <c r="BG276" i="2"/>
  <c r="DU276" i="2"/>
  <c r="BH276" i="2"/>
  <c r="DV276" i="2"/>
  <c r="BI276" i="2"/>
  <c r="DW276" i="2"/>
  <c r="BJ276" i="2"/>
  <c r="DX276" i="2"/>
  <c r="BK276" i="2"/>
  <c r="DY276" i="2"/>
  <c r="BL276" i="2"/>
  <c r="DZ276" i="2"/>
  <c r="BM276" i="2"/>
  <c r="EA276" i="2"/>
  <c r="BN276" i="2"/>
  <c r="EB276" i="2"/>
  <c r="BO276" i="2"/>
  <c r="EC276" i="2"/>
  <c r="BP276" i="2"/>
  <c r="DR276" i="2"/>
  <c r="G285" i="2"/>
  <c r="G84" i="13"/>
  <c r="H84" i="13"/>
  <c r="BR370" i="2"/>
  <c r="BS370" i="2"/>
  <c r="J370" i="2"/>
  <c r="BT370" i="2"/>
  <c r="K370" i="2"/>
  <c r="BU370" i="2"/>
  <c r="L370" i="2"/>
  <c r="BV370" i="2"/>
  <c r="M370" i="2"/>
  <c r="BW370" i="2"/>
  <c r="N370" i="2"/>
  <c r="BX370" i="2"/>
  <c r="O370" i="2"/>
  <c r="BY370" i="2"/>
  <c r="P370" i="2"/>
  <c r="BZ370" i="2"/>
  <c r="Q370" i="2"/>
  <c r="CA370" i="2"/>
  <c r="R370" i="2"/>
  <c r="CB370" i="2"/>
  <c r="S370" i="2"/>
  <c r="CC370" i="2"/>
  <c r="T370" i="2"/>
  <c r="BR369" i="2"/>
  <c r="BS369" i="2"/>
  <c r="J369" i="2"/>
  <c r="BT369" i="2"/>
  <c r="K369" i="2"/>
  <c r="BU369" i="2"/>
  <c r="L369" i="2"/>
  <c r="BV369" i="2"/>
  <c r="M369" i="2"/>
  <c r="BW369" i="2"/>
  <c r="N369" i="2"/>
  <c r="BX369" i="2"/>
  <c r="O369" i="2"/>
  <c r="BY369" i="2"/>
  <c r="P369" i="2"/>
  <c r="BZ369" i="2"/>
  <c r="Q369" i="2"/>
  <c r="CA369" i="2"/>
  <c r="R369" i="2"/>
  <c r="CB369" i="2"/>
  <c r="S369" i="2"/>
  <c r="CC369" i="2"/>
  <c r="T369" i="2"/>
  <c r="C370" i="2"/>
  <c r="C85" i="13"/>
  <c r="CF370" i="2"/>
  <c r="V370" i="2"/>
  <c r="CG370" i="2"/>
  <c r="W370" i="2"/>
  <c r="CH370" i="2"/>
  <c r="X370" i="2"/>
  <c r="CI370" i="2"/>
  <c r="Y370" i="2"/>
  <c r="CJ370" i="2"/>
  <c r="Z370" i="2"/>
  <c r="CK370" i="2"/>
  <c r="AA370" i="2"/>
  <c r="CL370" i="2"/>
  <c r="AB370" i="2"/>
  <c r="CM370" i="2"/>
  <c r="AC370" i="2"/>
  <c r="CN370" i="2"/>
  <c r="AD370" i="2"/>
  <c r="CO370" i="2"/>
  <c r="AE370" i="2"/>
  <c r="CP370" i="2"/>
  <c r="AF370" i="2"/>
  <c r="CE370" i="2"/>
  <c r="CF369" i="2"/>
  <c r="V369" i="2"/>
  <c r="CG369" i="2"/>
  <c r="W369" i="2"/>
  <c r="CH369" i="2"/>
  <c r="X369" i="2"/>
  <c r="CI369" i="2"/>
  <c r="Y369" i="2"/>
  <c r="CJ369" i="2"/>
  <c r="Z369" i="2"/>
  <c r="CK369" i="2"/>
  <c r="AA369" i="2"/>
  <c r="CL369" i="2"/>
  <c r="AB369" i="2"/>
  <c r="CM369" i="2"/>
  <c r="AC369" i="2"/>
  <c r="CN369" i="2"/>
  <c r="AD369" i="2"/>
  <c r="CO369" i="2"/>
  <c r="AE369" i="2"/>
  <c r="CP369" i="2"/>
  <c r="AF369" i="2"/>
  <c r="CE369" i="2"/>
  <c r="D370" i="2"/>
  <c r="D85" i="13"/>
  <c r="CS370" i="2"/>
  <c r="AH370" i="2"/>
  <c r="CT370" i="2"/>
  <c r="AI370" i="2"/>
  <c r="CU370" i="2"/>
  <c r="AJ370" i="2"/>
  <c r="CV370" i="2"/>
  <c r="AK370" i="2"/>
  <c r="CW370" i="2"/>
  <c r="AL370" i="2"/>
  <c r="CX370" i="2"/>
  <c r="AM370" i="2"/>
  <c r="CY370" i="2"/>
  <c r="AN370" i="2"/>
  <c r="CZ370" i="2"/>
  <c r="AO370" i="2"/>
  <c r="DA370" i="2"/>
  <c r="AP370" i="2"/>
  <c r="DB370" i="2"/>
  <c r="AQ370" i="2"/>
  <c r="DC370" i="2"/>
  <c r="AR370" i="2"/>
  <c r="CR370" i="2"/>
  <c r="CS369" i="2"/>
  <c r="AH369" i="2"/>
  <c r="CT369" i="2"/>
  <c r="AI369" i="2"/>
  <c r="CU369" i="2"/>
  <c r="AJ369" i="2"/>
  <c r="CV369" i="2"/>
  <c r="AK369" i="2"/>
  <c r="CW369" i="2"/>
  <c r="AL369" i="2"/>
  <c r="CX369" i="2"/>
  <c r="AM369" i="2"/>
  <c r="CY369" i="2"/>
  <c r="AN369" i="2"/>
  <c r="CZ369" i="2"/>
  <c r="AO369" i="2"/>
  <c r="DA369" i="2"/>
  <c r="AP369" i="2"/>
  <c r="DB369" i="2"/>
  <c r="AQ369" i="2"/>
  <c r="DC369" i="2"/>
  <c r="AR369" i="2"/>
  <c r="CR369" i="2"/>
  <c r="E370" i="2"/>
  <c r="E85" i="13"/>
  <c r="DF370" i="2"/>
  <c r="AT370" i="2"/>
  <c r="DG370" i="2"/>
  <c r="AU370" i="2"/>
  <c r="DH370" i="2"/>
  <c r="AV370" i="2"/>
  <c r="DI370" i="2"/>
  <c r="AW370" i="2"/>
  <c r="DJ370" i="2"/>
  <c r="AX370" i="2"/>
  <c r="DK370" i="2"/>
  <c r="AY370" i="2"/>
  <c r="DL370" i="2"/>
  <c r="AZ370" i="2"/>
  <c r="DM370" i="2"/>
  <c r="BA370" i="2"/>
  <c r="DN370" i="2"/>
  <c r="BB370" i="2"/>
  <c r="DO370" i="2"/>
  <c r="BC370" i="2"/>
  <c r="DP370" i="2"/>
  <c r="BD370" i="2"/>
  <c r="DE370" i="2"/>
  <c r="DF369" i="2"/>
  <c r="AT369" i="2"/>
  <c r="DG369" i="2"/>
  <c r="AU369" i="2"/>
  <c r="DH369" i="2"/>
  <c r="AV369" i="2"/>
  <c r="DI369" i="2"/>
  <c r="AW369" i="2"/>
  <c r="DJ369" i="2"/>
  <c r="AX369" i="2"/>
  <c r="DK369" i="2"/>
  <c r="AY369" i="2"/>
  <c r="DL369" i="2"/>
  <c r="AZ369" i="2"/>
  <c r="DM369" i="2"/>
  <c r="BA369" i="2"/>
  <c r="DN369" i="2"/>
  <c r="BB369" i="2"/>
  <c r="DO369" i="2"/>
  <c r="BC369" i="2"/>
  <c r="DP369" i="2"/>
  <c r="BD369" i="2"/>
  <c r="DE369" i="2"/>
  <c r="F370" i="2"/>
  <c r="F85" i="13"/>
  <c r="DS370" i="2"/>
  <c r="BF370" i="2"/>
  <c r="DT370" i="2"/>
  <c r="BG370" i="2"/>
  <c r="DU370" i="2"/>
  <c r="BH370" i="2"/>
  <c r="DV370" i="2"/>
  <c r="BI370" i="2"/>
  <c r="DW370" i="2"/>
  <c r="BJ370" i="2"/>
  <c r="DX370" i="2"/>
  <c r="BK370" i="2"/>
  <c r="DY370" i="2"/>
  <c r="BL370" i="2"/>
  <c r="DZ370" i="2"/>
  <c r="BM370" i="2"/>
  <c r="EA370" i="2"/>
  <c r="BN370" i="2"/>
  <c r="EB370" i="2"/>
  <c r="BO370" i="2"/>
  <c r="EC370" i="2"/>
  <c r="BP370" i="2"/>
  <c r="DR370" i="2"/>
  <c r="DS369" i="2"/>
  <c r="BF369" i="2"/>
  <c r="DT369" i="2"/>
  <c r="BG369" i="2"/>
  <c r="DU369" i="2"/>
  <c r="BH369" i="2"/>
  <c r="DV369" i="2"/>
  <c r="BI369" i="2"/>
  <c r="DW369" i="2"/>
  <c r="BJ369" i="2"/>
  <c r="DX369" i="2"/>
  <c r="BK369" i="2"/>
  <c r="DY369" i="2"/>
  <c r="BL369" i="2"/>
  <c r="DZ369" i="2"/>
  <c r="BM369" i="2"/>
  <c r="EA369" i="2"/>
  <c r="BN369" i="2"/>
  <c r="EB369" i="2"/>
  <c r="BO369" i="2"/>
  <c r="EC369" i="2"/>
  <c r="BP369" i="2"/>
  <c r="DR369" i="2"/>
  <c r="G370" i="2"/>
  <c r="G85" i="13"/>
  <c r="H85" i="13"/>
  <c r="BR202" i="2"/>
  <c r="BS202" i="2"/>
  <c r="J202" i="2"/>
  <c r="BT202" i="2"/>
  <c r="K202" i="2"/>
  <c r="BU202" i="2"/>
  <c r="L202" i="2"/>
  <c r="BV202" i="2"/>
  <c r="M202" i="2"/>
  <c r="BW202" i="2"/>
  <c r="N202" i="2"/>
  <c r="BX202" i="2"/>
  <c r="O202" i="2"/>
  <c r="BY202" i="2"/>
  <c r="P202" i="2"/>
  <c r="BZ202" i="2"/>
  <c r="Q202" i="2"/>
  <c r="CA202" i="2"/>
  <c r="R202" i="2"/>
  <c r="CB202" i="2"/>
  <c r="S202" i="2"/>
  <c r="CC202" i="2"/>
  <c r="T202" i="2"/>
  <c r="BR185" i="2"/>
  <c r="BS185" i="2"/>
  <c r="J185" i="2"/>
  <c r="BT185" i="2"/>
  <c r="K185" i="2"/>
  <c r="BU185" i="2"/>
  <c r="L185" i="2"/>
  <c r="BV185" i="2"/>
  <c r="M185" i="2"/>
  <c r="BW185" i="2"/>
  <c r="N185" i="2"/>
  <c r="BX185" i="2"/>
  <c r="O185" i="2"/>
  <c r="BY185" i="2"/>
  <c r="P185" i="2"/>
  <c r="BZ185" i="2"/>
  <c r="Q185" i="2"/>
  <c r="CA185" i="2"/>
  <c r="R185" i="2"/>
  <c r="CB185" i="2"/>
  <c r="S185" i="2"/>
  <c r="CC185" i="2"/>
  <c r="T185" i="2"/>
  <c r="C202" i="2"/>
  <c r="C86" i="13"/>
  <c r="CF202" i="2"/>
  <c r="V202" i="2"/>
  <c r="CG202" i="2"/>
  <c r="W202" i="2"/>
  <c r="CH202" i="2"/>
  <c r="X202" i="2"/>
  <c r="CI202" i="2"/>
  <c r="Y202" i="2"/>
  <c r="CJ202" i="2"/>
  <c r="Z202" i="2"/>
  <c r="CK202" i="2"/>
  <c r="AA202" i="2"/>
  <c r="CL202" i="2"/>
  <c r="AB202" i="2"/>
  <c r="CM202" i="2"/>
  <c r="AC202" i="2"/>
  <c r="CN202" i="2"/>
  <c r="AD202" i="2"/>
  <c r="CO202" i="2"/>
  <c r="AE202" i="2"/>
  <c r="CP202" i="2"/>
  <c r="AF202" i="2"/>
  <c r="CE202" i="2"/>
  <c r="CF185" i="2"/>
  <c r="V185" i="2"/>
  <c r="CG185" i="2"/>
  <c r="W185" i="2"/>
  <c r="CH185" i="2"/>
  <c r="X185" i="2"/>
  <c r="CI185" i="2"/>
  <c r="Y185" i="2"/>
  <c r="CJ185" i="2"/>
  <c r="Z185" i="2"/>
  <c r="CK185" i="2"/>
  <c r="AA185" i="2"/>
  <c r="CL185" i="2"/>
  <c r="AB185" i="2"/>
  <c r="CM185" i="2"/>
  <c r="AC185" i="2"/>
  <c r="CN185" i="2"/>
  <c r="AD185" i="2"/>
  <c r="CO185" i="2"/>
  <c r="AE185" i="2"/>
  <c r="CP185" i="2"/>
  <c r="AF185" i="2"/>
  <c r="CE185" i="2"/>
  <c r="D202" i="2"/>
  <c r="D86" i="13"/>
  <c r="CS202" i="2"/>
  <c r="AH202" i="2"/>
  <c r="CT202" i="2"/>
  <c r="AI202" i="2"/>
  <c r="CU202" i="2"/>
  <c r="AJ202" i="2"/>
  <c r="CV202" i="2"/>
  <c r="AK202" i="2"/>
  <c r="CW202" i="2"/>
  <c r="AL202" i="2"/>
  <c r="CX202" i="2"/>
  <c r="AM202" i="2"/>
  <c r="CY202" i="2"/>
  <c r="AN202" i="2"/>
  <c r="CZ202" i="2"/>
  <c r="AO202" i="2"/>
  <c r="DA202" i="2"/>
  <c r="AP202" i="2"/>
  <c r="DB202" i="2"/>
  <c r="AQ202" i="2"/>
  <c r="DC202" i="2"/>
  <c r="AR202" i="2"/>
  <c r="CR202" i="2"/>
  <c r="CS185" i="2"/>
  <c r="AH185" i="2"/>
  <c r="CT185" i="2"/>
  <c r="AI185" i="2"/>
  <c r="CU185" i="2"/>
  <c r="AJ185" i="2"/>
  <c r="CV185" i="2"/>
  <c r="AK185" i="2"/>
  <c r="CW185" i="2"/>
  <c r="AL185" i="2"/>
  <c r="CX185" i="2"/>
  <c r="AM185" i="2"/>
  <c r="CY185" i="2"/>
  <c r="AN185" i="2"/>
  <c r="CZ185" i="2"/>
  <c r="AO185" i="2"/>
  <c r="DA185" i="2"/>
  <c r="AP185" i="2"/>
  <c r="DB185" i="2"/>
  <c r="AQ185" i="2"/>
  <c r="DC185" i="2"/>
  <c r="AR185" i="2"/>
  <c r="CR185" i="2"/>
  <c r="E202" i="2"/>
  <c r="E86" i="13"/>
  <c r="DF202" i="2"/>
  <c r="AT202" i="2"/>
  <c r="DG202" i="2"/>
  <c r="AU202" i="2"/>
  <c r="DH202" i="2"/>
  <c r="AV202" i="2"/>
  <c r="DI202" i="2"/>
  <c r="AW202" i="2"/>
  <c r="DJ202" i="2"/>
  <c r="AX202" i="2"/>
  <c r="DK202" i="2"/>
  <c r="AY202" i="2"/>
  <c r="DL202" i="2"/>
  <c r="AZ202" i="2"/>
  <c r="DM202" i="2"/>
  <c r="BA202" i="2"/>
  <c r="DN202" i="2"/>
  <c r="BB202" i="2"/>
  <c r="DO202" i="2"/>
  <c r="BC202" i="2"/>
  <c r="DP202" i="2"/>
  <c r="BD202" i="2"/>
  <c r="DE202" i="2"/>
  <c r="DF185" i="2"/>
  <c r="AT185" i="2"/>
  <c r="DG185" i="2"/>
  <c r="AU185" i="2"/>
  <c r="DH185" i="2"/>
  <c r="AV185" i="2"/>
  <c r="DI185" i="2"/>
  <c r="AW185" i="2"/>
  <c r="DJ185" i="2"/>
  <c r="AX185" i="2"/>
  <c r="DK185" i="2"/>
  <c r="AY185" i="2"/>
  <c r="DL185" i="2"/>
  <c r="AZ185" i="2"/>
  <c r="DM185" i="2"/>
  <c r="BA185" i="2"/>
  <c r="DN185" i="2"/>
  <c r="BB185" i="2"/>
  <c r="DO185" i="2"/>
  <c r="BC185" i="2"/>
  <c r="DP185" i="2"/>
  <c r="BD185" i="2"/>
  <c r="DE185" i="2"/>
  <c r="F202" i="2"/>
  <c r="F86" i="13"/>
  <c r="DS202" i="2"/>
  <c r="BF202" i="2"/>
  <c r="DT202" i="2"/>
  <c r="BG202" i="2"/>
  <c r="DU202" i="2"/>
  <c r="BH202" i="2"/>
  <c r="DV202" i="2"/>
  <c r="BI202" i="2"/>
  <c r="DW202" i="2"/>
  <c r="BJ202" i="2"/>
  <c r="DX202" i="2"/>
  <c r="BK202" i="2"/>
  <c r="DY202" i="2"/>
  <c r="BL202" i="2"/>
  <c r="DZ202" i="2"/>
  <c r="BM202" i="2"/>
  <c r="EA202" i="2"/>
  <c r="BN202" i="2"/>
  <c r="EB202" i="2"/>
  <c r="BO202" i="2"/>
  <c r="EC202" i="2"/>
  <c r="BP202" i="2"/>
  <c r="DR202" i="2"/>
  <c r="DS185" i="2"/>
  <c r="BF185" i="2"/>
  <c r="DT185" i="2"/>
  <c r="BG185" i="2"/>
  <c r="DU185" i="2"/>
  <c r="BH185" i="2"/>
  <c r="DV185" i="2"/>
  <c r="BI185" i="2"/>
  <c r="DW185" i="2"/>
  <c r="BJ185" i="2"/>
  <c r="DX185" i="2"/>
  <c r="BK185" i="2"/>
  <c r="DY185" i="2"/>
  <c r="BL185" i="2"/>
  <c r="DZ185" i="2"/>
  <c r="BM185" i="2"/>
  <c r="EA185" i="2"/>
  <c r="BN185" i="2"/>
  <c r="EB185" i="2"/>
  <c r="BO185" i="2"/>
  <c r="EC185" i="2"/>
  <c r="BP185" i="2"/>
  <c r="DR185" i="2"/>
  <c r="G202" i="2"/>
  <c r="G86" i="13"/>
  <c r="H86" i="13"/>
  <c r="BR327" i="2"/>
  <c r="BS327" i="2"/>
  <c r="J327" i="2"/>
  <c r="BT327" i="2"/>
  <c r="K327" i="2"/>
  <c r="BU327" i="2"/>
  <c r="L327" i="2"/>
  <c r="BV327" i="2"/>
  <c r="M327" i="2"/>
  <c r="BW327" i="2"/>
  <c r="N327" i="2"/>
  <c r="BX327" i="2"/>
  <c r="O327" i="2"/>
  <c r="BY327" i="2"/>
  <c r="P327" i="2"/>
  <c r="BZ327" i="2"/>
  <c r="Q327" i="2"/>
  <c r="CA327" i="2"/>
  <c r="R327" i="2"/>
  <c r="CB327" i="2"/>
  <c r="S327" i="2"/>
  <c r="CC327" i="2"/>
  <c r="T327" i="2"/>
  <c r="BR320" i="2"/>
  <c r="BS320" i="2"/>
  <c r="J320" i="2"/>
  <c r="BT320" i="2"/>
  <c r="K320" i="2"/>
  <c r="BU320" i="2"/>
  <c r="L320" i="2"/>
  <c r="BV320" i="2"/>
  <c r="M320" i="2"/>
  <c r="BW320" i="2"/>
  <c r="N320" i="2"/>
  <c r="BX320" i="2"/>
  <c r="O320" i="2"/>
  <c r="BY320" i="2"/>
  <c r="P320" i="2"/>
  <c r="BZ320" i="2"/>
  <c r="Q320" i="2"/>
  <c r="CA320" i="2"/>
  <c r="R320" i="2"/>
  <c r="CB320" i="2"/>
  <c r="S320" i="2"/>
  <c r="CC320" i="2"/>
  <c r="T320" i="2"/>
  <c r="C327" i="2"/>
  <c r="C87" i="13"/>
  <c r="CF327" i="2"/>
  <c r="V327" i="2"/>
  <c r="CG327" i="2"/>
  <c r="W327" i="2"/>
  <c r="CH327" i="2"/>
  <c r="X327" i="2"/>
  <c r="CI327" i="2"/>
  <c r="Y327" i="2"/>
  <c r="CJ327" i="2"/>
  <c r="Z327" i="2"/>
  <c r="CK327" i="2"/>
  <c r="AA327" i="2"/>
  <c r="CL327" i="2"/>
  <c r="AB327" i="2"/>
  <c r="CM327" i="2"/>
  <c r="AC327" i="2"/>
  <c r="CN327" i="2"/>
  <c r="AD327" i="2"/>
  <c r="CO327" i="2"/>
  <c r="AE327" i="2"/>
  <c r="CP327" i="2"/>
  <c r="AF327" i="2"/>
  <c r="CE327" i="2"/>
  <c r="CF320" i="2"/>
  <c r="V320" i="2"/>
  <c r="CG320" i="2"/>
  <c r="W320" i="2"/>
  <c r="CH320" i="2"/>
  <c r="X320" i="2"/>
  <c r="CI320" i="2"/>
  <c r="Y320" i="2"/>
  <c r="CJ320" i="2"/>
  <c r="Z320" i="2"/>
  <c r="CK320" i="2"/>
  <c r="AA320" i="2"/>
  <c r="CL320" i="2"/>
  <c r="AB320" i="2"/>
  <c r="CM320" i="2"/>
  <c r="AC320" i="2"/>
  <c r="CN320" i="2"/>
  <c r="AD320" i="2"/>
  <c r="CO320" i="2"/>
  <c r="AE320" i="2"/>
  <c r="CP320" i="2"/>
  <c r="AF320" i="2"/>
  <c r="CE320" i="2"/>
  <c r="D327" i="2"/>
  <c r="D87" i="13"/>
  <c r="CS327" i="2"/>
  <c r="AH327" i="2"/>
  <c r="CT327" i="2"/>
  <c r="AI327" i="2"/>
  <c r="CU327" i="2"/>
  <c r="AJ327" i="2"/>
  <c r="CV327" i="2"/>
  <c r="AK327" i="2"/>
  <c r="CW327" i="2"/>
  <c r="AL327" i="2"/>
  <c r="CX327" i="2"/>
  <c r="AM327" i="2"/>
  <c r="CY327" i="2"/>
  <c r="AN327" i="2"/>
  <c r="CZ327" i="2"/>
  <c r="AO327" i="2"/>
  <c r="DA327" i="2"/>
  <c r="AP327" i="2"/>
  <c r="DB327" i="2"/>
  <c r="AQ327" i="2"/>
  <c r="DC327" i="2"/>
  <c r="AR327" i="2"/>
  <c r="CR327" i="2"/>
  <c r="CS320" i="2"/>
  <c r="AH320" i="2"/>
  <c r="CT320" i="2"/>
  <c r="AI320" i="2"/>
  <c r="CU320" i="2"/>
  <c r="AJ320" i="2"/>
  <c r="CV320" i="2"/>
  <c r="AK320" i="2"/>
  <c r="CW320" i="2"/>
  <c r="AL320" i="2"/>
  <c r="CX320" i="2"/>
  <c r="AM320" i="2"/>
  <c r="CY320" i="2"/>
  <c r="AN320" i="2"/>
  <c r="CZ320" i="2"/>
  <c r="AO320" i="2"/>
  <c r="DA320" i="2"/>
  <c r="AP320" i="2"/>
  <c r="DB320" i="2"/>
  <c r="AQ320" i="2"/>
  <c r="DC320" i="2"/>
  <c r="AR320" i="2"/>
  <c r="CR320" i="2"/>
  <c r="E327" i="2"/>
  <c r="E87" i="13"/>
  <c r="DF327" i="2"/>
  <c r="AT327" i="2"/>
  <c r="DG327" i="2"/>
  <c r="AU327" i="2"/>
  <c r="DH327" i="2"/>
  <c r="AV327" i="2"/>
  <c r="DI327" i="2"/>
  <c r="AW327" i="2"/>
  <c r="DJ327" i="2"/>
  <c r="AX327" i="2"/>
  <c r="DK327" i="2"/>
  <c r="AY327" i="2"/>
  <c r="DL327" i="2"/>
  <c r="AZ327" i="2"/>
  <c r="DM327" i="2"/>
  <c r="BA327" i="2"/>
  <c r="DN327" i="2"/>
  <c r="BB327" i="2"/>
  <c r="DO327" i="2"/>
  <c r="BC327" i="2"/>
  <c r="DP327" i="2"/>
  <c r="BD327" i="2"/>
  <c r="DE327" i="2"/>
  <c r="DF320" i="2"/>
  <c r="AT320" i="2"/>
  <c r="DG320" i="2"/>
  <c r="AU320" i="2"/>
  <c r="DH320" i="2"/>
  <c r="AV320" i="2"/>
  <c r="DI320" i="2"/>
  <c r="AW320" i="2"/>
  <c r="DJ320" i="2"/>
  <c r="AX320" i="2"/>
  <c r="DK320" i="2"/>
  <c r="AY320" i="2"/>
  <c r="DL320" i="2"/>
  <c r="AZ320" i="2"/>
  <c r="DM320" i="2"/>
  <c r="BA320" i="2"/>
  <c r="DN320" i="2"/>
  <c r="BB320" i="2"/>
  <c r="DO320" i="2"/>
  <c r="BC320" i="2"/>
  <c r="DP320" i="2"/>
  <c r="BD320" i="2"/>
  <c r="DE320" i="2"/>
  <c r="F327" i="2"/>
  <c r="F87" i="13"/>
  <c r="DS327" i="2"/>
  <c r="BF327" i="2"/>
  <c r="DT327" i="2"/>
  <c r="BG327" i="2"/>
  <c r="DU327" i="2"/>
  <c r="BH327" i="2"/>
  <c r="DV327" i="2"/>
  <c r="BI327" i="2"/>
  <c r="DW327" i="2"/>
  <c r="BJ327" i="2"/>
  <c r="DX327" i="2"/>
  <c r="BK327" i="2"/>
  <c r="DY327" i="2"/>
  <c r="BL327" i="2"/>
  <c r="DZ327" i="2"/>
  <c r="BM327" i="2"/>
  <c r="EA327" i="2"/>
  <c r="BN327" i="2"/>
  <c r="EB327" i="2"/>
  <c r="BO327" i="2"/>
  <c r="EC327" i="2"/>
  <c r="BP327" i="2"/>
  <c r="DR327" i="2"/>
  <c r="DS320" i="2"/>
  <c r="BF320" i="2"/>
  <c r="DT320" i="2"/>
  <c r="BG320" i="2"/>
  <c r="DU320" i="2"/>
  <c r="BH320" i="2"/>
  <c r="DV320" i="2"/>
  <c r="BI320" i="2"/>
  <c r="DW320" i="2"/>
  <c r="BJ320" i="2"/>
  <c r="DX320" i="2"/>
  <c r="BK320" i="2"/>
  <c r="DY320" i="2"/>
  <c r="BL320" i="2"/>
  <c r="DZ320" i="2"/>
  <c r="BM320" i="2"/>
  <c r="EA320" i="2"/>
  <c r="BN320" i="2"/>
  <c r="EB320" i="2"/>
  <c r="BO320" i="2"/>
  <c r="EC320" i="2"/>
  <c r="BP320" i="2"/>
  <c r="DR320" i="2"/>
  <c r="G327" i="2"/>
  <c r="G87" i="13"/>
  <c r="H87" i="13"/>
  <c r="BR336" i="2"/>
  <c r="BS336" i="2"/>
  <c r="J336" i="2"/>
  <c r="BT336" i="2"/>
  <c r="K336" i="2"/>
  <c r="BU336" i="2"/>
  <c r="L336" i="2"/>
  <c r="BV336" i="2"/>
  <c r="M336" i="2"/>
  <c r="BW336" i="2"/>
  <c r="N336" i="2"/>
  <c r="BX336" i="2"/>
  <c r="O336" i="2"/>
  <c r="BY336" i="2"/>
  <c r="P336" i="2"/>
  <c r="BZ336" i="2"/>
  <c r="Q336" i="2"/>
  <c r="CA336" i="2"/>
  <c r="R336" i="2"/>
  <c r="CB336" i="2"/>
  <c r="S336" i="2"/>
  <c r="CC336" i="2"/>
  <c r="T336" i="2"/>
  <c r="BR329" i="2"/>
  <c r="BS329" i="2"/>
  <c r="J329" i="2"/>
  <c r="BT329" i="2"/>
  <c r="K329" i="2"/>
  <c r="BU329" i="2"/>
  <c r="L329" i="2"/>
  <c r="BV329" i="2"/>
  <c r="M329" i="2"/>
  <c r="BW329" i="2"/>
  <c r="N329" i="2"/>
  <c r="BX329" i="2"/>
  <c r="O329" i="2"/>
  <c r="BY329" i="2"/>
  <c r="P329" i="2"/>
  <c r="BZ329" i="2"/>
  <c r="Q329" i="2"/>
  <c r="CA329" i="2"/>
  <c r="R329" i="2"/>
  <c r="CB329" i="2"/>
  <c r="S329" i="2"/>
  <c r="CC329" i="2"/>
  <c r="T329" i="2"/>
  <c r="C336" i="2"/>
  <c r="C88" i="13"/>
  <c r="CF336" i="2"/>
  <c r="V336" i="2"/>
  <c r="CG336" i="2"/>
  <c r="W336" i="2"/>
  <c r="CH336" i="2"/>
  <c r="X336" i="2"/>
  <c r="CI336" i="2"/>
  <c r="Y336" i="2"/>
  <c r="CJ336" i="2"/>
  <c r="Z336" i="2"/>
  <c r="CK336" i="2"/>
  <c r="AA336" i="2"/>
  <c r="CL336" i="2"/>
  <c r="AB336" i="2"/>
  <c r="CM336" i="2"/>
  <c r="AC336" i="2"/>
  <c r="CN336" i="2"/>
  <c r="AD336" i="2"/>
  <c r="CO336" i="2"/>
  <c r="AE336" i="2"/>
  <c r="CP336" i="2"/>
  <c r="AF336" i="2"/>
  <c r="CE336" i="2"/>
  <c r="CF329" i="2"/>
  <c r="V329" i="2"/>
  <c r="CG329" i="2"/>
  <c r="W329" i="2"/>
  <c r="CH329" i="2"/>
  <c r="X329" i="2"/>
  <c r="CI329" i="2"/>
  <c r="Y329" i="2"/>
  <c r="CJ329" i="2"/>
  <c r="Z329" i="2"/>
  <c r="CK329" i="2"/>
  <c r="AA329" i="2"/>
  <c r="CL329" i="2"/>
  <c r="AB329" i="2"/>
  <c r="CM329" i="2"/>
  <c r="AC329" i="2"/>
  <c r="CN329" i="2"/>
  <c r="AD329" i="2"/>
  <c r="CO329" i="2"/>
  <c r="AE329" i="2"/>
  <c r="CP329" i="2"/>
  <c r="AF329" i="2"/>
  <c r="CE329" i="2"/>
  <c r="D336" i="2"/>
  <c r="D88" i="13"/>
  <c r="CS336" i="2"/>
  <c r="AH336" i="2"/>
  <c r="CT336" i="2"/>
  <c r="AI336" i="2"/>
  <c r="CU336" i="2"/>
  <c r="AJ336" i="2"/>
  <c r="CV336" i="2"/>
  <c r="AK336" i="2"/>
  <c r="CW336" i="2"/>
  <c r="AL336" i="2"/>
  <c r="CX336" i="2"/>
  <c r="AM336" i="2"/>
  <c r="CY336" i="2"/>
  <c r="AN336" i="2"/>
  <c r="CZ336" i="2"/>
  <c r="AO336" i="2"/>
  <c r="DA336" i="2"/>
  <c r="AP336" i="2"/>
  <c r="DB336" i="2"/>
  <c r="AQ336" i="2"/>
  <c r="DC336" i="2"/>
  <c r="AR336" i="2"/>
  <c r="CR336" i="2"/>
  <c r="CS329" i="2"/>
  <c r="AH329" i="2"/>
  <c r="CT329" i="2"/>
  <c r="AI329" i="2"/>
  <c r="CU329" i="2"/>
  <c r="AJ329" i="2"/>
  <c r="CV329" i="2"/>
  <c r="AK329" i="2"/>
  <c r="CW329" i="2"/>
  <c r="AL329" i="2"/>
  <c r="CX329" i="2"/>
  <c r="AM329" i="2"/>
  <c r="CY329" i="2"/>
  <c r="AN329" i="2"/>
  <c r="CZ329" i="2"/>
  <c r="AO329" i="2"/>
  <c r="DA329" i="2"/>
  <c r="AP329" i="2"/>
  <c r="DB329" i="2"/>
  <c r="AQ329" i="2"/>
  <c r="DC329" i="2"/>
  <c r="AR329" i="2"/>
  <c r="CR329" i="2"/>
  <c r="E336" i="2"/>
  <c r="E88" i="13"/>
  <c r="DF336" i="2"/>
  <c r="AT336" i="2"/>
  <c r="DG336" i="2"/>
  <c r="AU336" i="2"/>
  <c r="DH336" i="2"/>
  <c r="AV336" i="2"/>
  <c r="DI336" i="2"/>
  <c r="AW336" i="2"/>
  <c r="DJ336" i="2"/>
  <c r="AX336" i="2"/>
  <c r="DK336" i="2"/>
  <c r="AY336" i="2"/>
  <c r="DL336" i="2"/>
  <c r="AZ336" i="2"/>
  <c r="DM336" i="2"/>
  <c r="BA336" i="2"/>
  <c r="DN336" i="2"/>
  <c r="BB336" i="2"/>
  <c r="DO336" i="2"/>
  <c r="BC336" i="2"/>
  <c r="DP336" i="2"/>
  <c r="BD336" i="2"/>
  <c r="DE336" i="2"/>
  <c r="DF329" i="2"/>
  <c r="AT329" i="2"/>
  <c r="DG329" i="2"/>
  <c r="AU329" i="2"/>
  <c r="DH329" i="2"/>
  <c r="AV329" i="2"/>
  <c r="DI329" i="2"/>
  <c r="AW329" i="2"/>
  <c r="DJ329" i="2"/>
  <c r="AX329" i="2"/>
  <c r="DK329" i="2"/>
  <c r="AY329" i="2"/>
  <c r="DL329" i="2"/>
  <c r="AZ329" i="2"/>
  <c r="DM329" i="2"/>
  <c r="BA329" i="2"/>
  <c r="DN329" i="2"/>
  <c r="BB329" i="2"/>
  <c r="DO329" i="2"/>
  <c r="BC329" i="2"/>
  <c r="DP329" i="2"/>
  <c r="BD329" i="2"/>
  <c r="DE329" i="2"/>
  <c r="F336" i="2"/>
  <c r="F88" i="13"/>
  <c r="DS336" i="2"/>
  <c r="BF336" i="2"/>
  <c r="DT336" i="2"/>
  <c r="BG336" i="2"/>
  <c r="DU336" i="2"/>
  <c r="BH336" i="2"/>
  <c r="DV336" i="2"/>
  <c r="BI336" i="2"/>
  <c r="DW336" i="2"/>
  <c r="BJ336" i="2"/>
  <c r="DX336" i="2"/>
  <c r="BK336" i="2"/>
  <c r="DY336" i="2"/>
  <c r="BL336" i="2"/>
  <c r="DZ336" i="2"/>
  <c r="BM336" i="2"/>
  <c r="EA336" i="2"/>
  <c r="BN336" i="2"/>
  <c r="EB336" i="2"/>
  <c r="BO336" i="2"/>
  <c r="EC336" i="2"/>
  <c r="BP336" i="2"/>
  <c r="DR336" i="2"/>
  <c r="DS329" i="2"/>
  <c r="BF329" i="2"/>
  <c r="DT329" i="2"/>
  <c r="BG329" i="2"/>
  <c r="DU329" i="2"/>
  <c r="BH329" i="2"/>
  <c r="DV329" i="2"/>
  <c r="BI329" i="2"/>
  <c r="DW329" i="2"/>
  <c r="BJ329" i="2"/>
  <c r="DX329" i="2"/>
  <c r="BK329" i="2"/>
  <c r="DY329" i="2"/>
  <c r="BL329" i="2"/>
  <c r="DZ329" i="2"/>
  <c r="BM329" i="2"/>
  <c r="EA329" i="2"/>
  <c r="BN329" i="2"/>
  <c r="EB329" i="2"/>
  <c r="BO329" i="2"/>
  <c r="EC329" i="2"/>
  <c r="BP329" i="2"/>
  <c r="DR329" i="2"/>
  <c r="G336" i="2"/>
  <c r="G88" i="13"/>
  <c r="H88" i="13"/>
  <c r="BR323" i="2"/>
  <c r="BS323" i="2"/>
  <c r="J323" i="2"/>
  <c r="BT323" i="2"/>
  <c r="K323" i="2"/>
  <c r="BU323" i="2"/>
  <c r="L323" i="2"/>
  <c r="BV323" i="2"/>
  <c r="M323" i="2"/>
  <c r="BW323" i="2"/>
  <c r="N323" i="2"/>
  <c r="BX323" i="2"/>
  <c r="O323" i="2"/>
  <c r="BY323" i="2"/>
  <c r="P323" i="2"/>
  <c r="BZ323" i="2"/>
  <c r="Q323" i="2"/>
  <c r="CA323" i="2"/>
  <c r="R323" i="2"/>
  <c r="CB323" i="2"/>
  <c r="S323" i="2"/>
  <c r="CC323" i="2"/>
  <c r="T323" i="2"/>
  <c r="BR316" i="2"/>
  <c r="BS316" i="2"/>
  <c r="J316" i="2"/>
  <c r="BT316" i="2"/>
  <c r="K316" i="2"/>
  <c r="BU316" i="2"/>
  <c r="L316" i="2"/>
  <c r="BV316" i="2"/>
  <c r="M316" i="2"/>
  <c r="BW316" i="2"/>
  <c r="N316" i="2"/>
  <c r="BX316" i="2"/>
  <c r="O316" i="2"/>
  <c r="BY316" i="2"/>
  <c r="P316" i="2"/>
  <c r="BZ316" i="2"/>
  <c r="Q316" i="2"/>
  <c r="CA316" i="2"/>
  <c r="R316" i="2"/>
  <c r="CB316" i="2"/>
  <c r="S316" i="2"/>
  <c r="CC316" i="2"/>
  <c r="T316" i="2"/>
  <c r="C323" i="2"/>
  <c r="C89" i="13"/>
  <c r="CF323" i="2"/>
  <c r="V323" i="2"/>
  <c r="CG323" i="2"/>
  <c r="W323" i="2"/>
  <c r="CH323" i="2"/>
  <c r="X323" i="2"/>
  <c r="CI323" i="2"/>
  <c r="Y323" i="2"/>
  <c r="CJ323" i="2"/>
  <c r="Z323" i="2"/>
  <c r="CK323" i="2"/>
  <c r="AA323" i="2"/>
  <c r="CL323" i="2"/>
  <c r="AB323" i="2"/>
  <c r="CM323" i="2"/>
  <c r="AC323" i="2"/>
  <c r="CN323" i="2"/>
  <c r="AD323" i="2"/>
  <c r="CO323" i="2"/>
  <c r="AE323" i="2"/>
  <c r="CP323" i="2"/>
  <c r="AF323" i="2"/>
  <c r="CE323" i="2"/>
  <c r="CF316" i="2"/>
  <c r="V316" i="2"/>
  <c r="CG316" i="2"/>
  <c r="W316" i="2"/>
  <c r="CH316" i="2"/>
  <c r="X316" i="2"/>
  <c r="CI316" i="2"/>
  <c r="Y316" i="2"/>
  <c r="CJ316" i="2"/>
  <c r="Z316" i="2"/>
  <c r="CK316" i="2"/>
  <c r="AA316" i="2"/>
  <c r="CL316" i="2"/>
  <c r="AB316" i="2"/>
  <c r="CM316" i="2"/>
  <c r="AC316" i="2"/>
  <c r="CN316" i="2"/>
  <c r="AD316" i="2"/>
  <c r="CO316" i="2"/>
  <c r="AE316" i="2"/>
  <c r="CP316" i="2"/>
  <c r="AF316" i="2"/>
  <c r="CE316" i="2"/>
  <c r="D323" i="2"/>
  <c r="D89" i="13"/>
  <c r="CS323" i="2"/>
  <c r="AH323" i="2"/>
  <c r="CT323" i="2"/>
  <c r="AI323" i="2"/>
  <c r="CU323" i="2"/>
  <c r="AJ323" i="2"/>
  <c r="CV323" i="2"/>
  <c r="AK323" i="2"/>
  <c r="CW323" i="2"/>
  <c r="AL323" i="2"/>
  <c r="CX323" i="2"/>
  <c r="AM323" i="2"/>
  <c r="CY323" i="2"/>
  <c r="AN323" i="2"/>
  <c r="CZ323" i="2"/>
  <c r="AO323" i="2"/>
  <c r="DA323" i="2"/>
  <c r="AP323" i="2"/>
  <c r="DB323" i="2"/>
  <c r="AQ323" i="2"/>
  <c r="DC323" i="2"/>
  <c r="AR323" i="2"/>
  <c r="CR323" i="2"/>
  <c r="CS316" i="2"/>
  <c r="AH316" i="2"/>
  <c r="CT316" i="2"/>
  <c r="AI316" i="2"/>
  <c r="CU316" i="2"/>
  <c r="AJ316" i="2"/>
  <c r="CV316" i="2"/>
  <c r="AK316" i="2"/>
  <c r="CW316" i="2"/>
  <c r="AL316" i="2"/>
  <c r="CX316" i="2"/>
  <c r="AM316" i="2"/>
  <c r="CY316" i="2"/>
  <c r="AN316" i="2"/>
  <c r="CZ316" i="2"/>
  <c r="AO316" i="2"/>
  <c r="DA316" i="2"/>
  <c r="AP316" i="2"/>
  <c r="DB316" i="2"/>
  <c r="AQ316" i="2"/>
  <c r="DC316" i="2"/>
  <c r="AR316" i="2"/>
  <c r="CR316" i="2"/>
  <c r="E323" i="2"/>
  <c r="E89" i="13"/>
  <c r="DF323" i="2"/>
  <c r="AT323" i="2"/>
  <c r="DG323" i="2"/>
  <c r="AU323" i="2"/>
  <c r="DH323" i="2"/>
  <c r="AV323" i="2"/>
  <c r="DI323" i="2"/>
  <c r="AW323" i="2"/>
  <c r="DJ323" i="2"/>
  <c r="AX323" i="2"/>
  <c r="DK323" i="2"/>
  <c r="AY323" i="2"/>
  <c r="DL323" i="2"/>
  <c r="AZ323" i="2"/>
  <c r="DM323" i="2"/>
  <c r="BA323" i="2"/>
  <c r="DN323" i="2"/>
  <c r="BB323" i="2"/>
  <c r="DO323" i="2"/>
  <c r="BC323" i="2"/>
  <c r="DP323" i="2"/>
  <c r="BD323" i="2"/>
  <c r="DE323" i="2"/>
  <c r="DF316" i="2"/>
  <c r="AT316" i="2"/>
  <c r="DG316" i="2"/>
  <c r="AU316" i="2"/>
  <c r="DH316" i="2"/>
  <c r="AV316" i="2"/>
  <c r="DI316" i="2"/>
  <c r="AW316" i="2"/>
  <c r="DJ316" i="2"/>
  <c r="AX316" i="2"/>
  <c r="DK316" i="2"/>
  <c r="AY316" i="2"/>
  <c r="DL316" i="2"/>
  <c r="AZ316" i="2"/>
  <c r="DM316" i="2"/>
  <c r="BA316" i="2"/>
  <c r="DN316" i="2"/>
  <c r="BB316" i="2"/>
  <c r="DO316" i="2"/>
  <c r="BC316" i="2"/>
  <c r="DP316" i="2"/>
  <c r="BD316" i="2"/>
  <c r="DE316" i="2"/>
  <c r="F323" i="2"/>
  <c r="F89" i="13"/>
  <c r="DS323" i="2"/>
  <c r="BF323" i="2"/>
  <c r="DT323" i="2"/>
  <c r="BG323" i="2"/>
  <c r="DU323" i="2"/>
  <c r="BH323" i="2"/>
  <c r="DV323" i="2"/>
  <c r="BI323" i="2"/>
  <c r="DW323" i="2"/>
  <c r="BJ323" i="2"/>
  <c r="DX323" i="2"/>
  <c r="BK323" i="2"/>
  <c r="DY323" i="2"/>
  <c r="BL323" i="2"/>
  <c r="DZ323" i="2"/>
  <c r="BM323" i="2"/>
  <c r="EA323" i="2"/>
  <c r="BN323" i="2"/>
  <c r="EB323" i="2"/>
  <c r="BO323" i="2"/>
  <c r="EC323" i="2"/>
  <c r="BP323" i="2"/>
  <c r="DR323" i="2"/>
  <c r="DS316" i="2"/>
  <c r="BF316" i="2"/>
  <c r="DT316" i="2"/>
  <c r="BG316" i="2"/>
  <c r="DU316" i="2"/>
  <c r="BH316" i="2"/>
  <c r="DV316" i="2"/>
  <c r="BI316" i="2"/>
  <c r="DW316" i="2"/>
  <c r="BJ316" i="2"/>
  <c r="DX316" i="2"/>
  <c r="BK316" i="2"/>
  <c r="DY316" i="2"/>
  <c r="BL316" i="2"/>
  <c r="DZ316" i="2"/>
  <c r="BM316" i="2"/>
  <c r="EA316" i="2"/>
  <c r="BN316" i="2"/>
  <c r="EB316" i="2"/>
  <c r="BO316" i="2"/>
  <c r="EC316" i="2"/>
  <c r="BP316" i="2"/>
  <c r="DR316" i="2"/>
  <c r="G323" i="2"/>
  <c r="G89" i="13"/>
  <c r="H89" i="13"/>
  <c r="BR309" i="2"/>
  <c r="BS309" i="2"/>
  <c r="J309" i="2"/>
  <c r="BT309" i="2"/>
  <c r="K309" i="2"/>
  <c r="BU309" i="2"/>
  <c r="L309" i="2"/>
  <c r="BV309" i="2"/>
  <c r="M309" i="2"/>
  <c r="BW309" i="2"/>
  <c r="N309" i="2"/>
  <c r="BX309" i="2"/>
  <c r="O309" i="2"/>
  <c r="BY309" i="2"/>
  <c r="P309" i="2"/>
  <c r="BZ309" i="2"/>
  <c r="Q309" i="2"/>
  <c r="CA309" i="2"/>
  <c r="R309" i="2"/>
  <c r="CB309" i="2"/>
  <c r="S309" i="2"/>
  <c r="CC309" i="2"/>
  <c r="T309" i="2"/>
  <c r="BR301" i="2"/>
  <c r="BS301" i="2"/>
  <c r="J301" i="2"/>
  <c r="BT301" i="2"/>
  <c r="K301" i="2"/>
  <c r="BU301" i="2"/>
  <c r="L301" i="2"/>
  <c r="BV301" i="2"/>
  <c r="M301" i="2"/>
  <c r="BW301" i="2"/>
  <c r="N301" i="2"/>
  <c r="BX301" i="2"/>
  <c r="O301" i="2"/>
  <c r="BY301" i="2"/>
  <c r="P301" i="2"/>
  <c r="BZ301" i="2"/>
  <c r="Q301" i="2"/>
  <c r="CA301" i="2"/>
  <c r="R301" i="2"/>
  <c r="CB301" i="2"/>
  <c r="S301" i="2"/>
  <c r="CC301" i="2"/>
  <c r="T301" i="2"/>
  <c r="C309" i="2"/>
  <c r="C90" i="13"/>
  <c r="CF309" i="2"/>
  <c r="V309" i="2"/>
  <c r="CG309" i="2"/>
  <c r="W309" i="2"/>
  <c r="CH309" i="2"/>
  <c r="X309" i="2"/>
  <c r="CI309" i="2"/>
  <c r="Y309" i="2"/>
  <c r="CJ309" i="2"/>
  <c r="Z309" i="2"/>
  <c r="CK309" i="2"/>
  <c r="AA309" i="2"/>
  <c r="CL309" i="2"/>
  <c r="AB309" i="2"/>
  <c r="CM309" i="2"/>
  <c r="AC309" i="2"/>
  <c r="CN309" i="2"/>
  <c r="AD309" i="2"/>
  <c r="CO309" i="2"/>
  <c r="AE309" i="2"/>
  <c r="CP309" i="2"/>
  <c r="AF309" i="2"/>
  <c r="CE309" i="2"/>
  <c r="CF301" i="2"/>
  <c r="V301" i="2"/>
  <c r="CG301" i="2"/>
  <c r="W301" i="2"/>
  <c r="CH301" i="2"/>
  <c r="X301" i="2"/>
  <c r="CI301" i="2"/>
  <c r="Y301" i="2"/>
  <c r="CJ301" i="2"/>
  <c r="Z301" i="2"/>
  <c r="CK301" i="2"/>
  <c r="AA301" i="2"/>
  <c r="CL301" i="2"/>
  <c r="AB301" i="2"/>
  <c r="CM301" i="2"/>
  <c r="AC301" i="2"/>
  <c r="CN301" i="2"/>
  <c r="AD301" i="2"/>
  <c r="CO301" i="2"/>
  <c r="AE301" i="2"/>
  <c r="CP301" i="2"/>
  <c r="AF301" i="2"/>
  <c r="CE301" i="2"/>
  <c r="D309" i="2"/>
  <c r="D90" i="13"/>
  <c r="CS309" i="2"/>
  <c r="AH309" i="2"/>
  <c r="CT309" i="2"/>
  <c r="AI309" i="2"/>
  <c r="CU309" i="2"/>
  <c r="AJ309" i="2"/>
  <c r="CV309" i="2"/>
  <c r="AK309" i="2"/>
  <c r="CW309" i="2"/>
  <c r="AL309" i="2"/>
  <c r="CX309" i="2"/>
  <c r="AM309" i="2"/>
  <c r="CY309" i="2"/>
  <c r="AN309" i="2"/>
  <c r="CZ309" i="2"/>
  <c r="AO309" i="2"/>
  <c r="DA309" i="2"/>
  <c r="AP309" i="2"/>
  <c r="DB309" i="2"/>
  <c r="AQ309" i="2"/>
  <c r="DC309" i="2"/>
  <c r="AR309" i="2"/>
  <c r="CR309" i="2"/>
  <c r="CS301" i="2"/>
  <c r="AH301" i="2"/>
  <c r="CT301" i="2"/>
  <c r="AI301" i="2"/>
  <c r="CU301" i="2"/>
  <c r="AJ301" i="2"/>
  <c r="CV301" i="2"/>
  <c r="AK301" i="2"/>
  <c r="CW301" i="2"/>
  <c r="AL301" i="2"/>
  <c r="CX301" i="2"/>
  <c r="AM301" i="2"/>
  <c r="CY301" i="2"/>
  <c r="AN301" i="2"/>
  <c r="CZ301" i="2"/>
  <c r="AO301" i="2"/>
  <c r="DA301" i="2"/>
  <c r="AP301" i="2"/>
  <c r="DB301" i="2"/>
  <c r="AQ301" i="2"/>
  <c r="DC301" i="2"/>
  <c r="AR301" i="2"/>
  <c r="CR301" i="2"/>
  <c r="E309" i="2"/>
  <c r="E90" i="13"/>
  <c r="DF309" i="2"/>
  <c r="AT309" i="2"/>
  <c r="DG309" i="2"/>
  <c r="AU309" i="2"/>
  <c r="DH309" i="2"/>
  <c r="AV309" i="2"/>
  <c r="DI309" i="2"/>
  <c r="AW309" i="2"/>
  <c r="DJ309" i="2"/>
  <c r="AX309" i="2"/>
  <c r="DK309" i="2"/>
  <c r="AY309" i="2"/>
  <c r="DL309" i="2"/>
  <c r="AZ309" i="2"/>
  <c r="DM309" i="2"/>
  <c r="BA309" i="2"/>
  <c r="DN309" i="2"/>
  <c r="BB309" i="2"/>
  <c r="DO309" i="2"/>
  <c r="BC309" i="2"/>
  <c r="DP309" i="2"/>
  <c r="BD309" i="2"/>
  <c r="DE309" i="2"/>
  <c r="DF301" i="2"/>
  <c r="AT301" i="2"/>
  <c r="DG301" i="2"/>
  <c r="AU301" i="2"/>
  <c r="DH301" i="2"/>
  <c r="AV301" i="2"/>
  <c r="DI301" i="2"/>
  <c r="AW301" i="2"/>
  <c r="DJ301" i="2"/>
  <c r="AX301" i="2"/>
  <c r="DK301" i="2"/>
  <c r="AY301" i="2"/>
  <c r="DL301" i="2"/>
  <c r="AZ301" i="2"/>
  <c r="DM301" i="2"/>
  <c r="BA301" i="2"/>
  <c r="DN301" i="2"/>
  <c r="BB301" i="2"/>
  <c r="DO301" i="2"/>
  <c r="BC301" i="2"/>
  <c r="DP301" i="2"/>
  <c r="BD301" i="2"/>
  <c r="DE301" i="2"/>
  <c r="F309" i="2"/>
  <c r="F90" i="13"/>
  <c r="DS309" i="2"/>
  <c r="BF309" i="2"/>
  <c r="DT309" i="2"/>
  <c r="BG309" i="2"/>
  <c r="DU309" i="2"/>
  <c r="BH309" i="2"/>
  <c r="DV309" i="2"/>
  <c r="BI309" i="2"/>
  <c r="DW309" i="2"/>
  <c r="BJ309" i="2"/>
  <c r="DX309" i="2"/>
  <c r="BK309" i="2"/>
  <c r="DY309" i="2"/>
  <c r="BL309" i="2"/>
  <c r="DZ309" i="2"/>
  <c r="BM309" i="2"/>
  <c r="EA309" i="2"/>
  <c r="BN309" i="2"/>
  <c r="EB309" i="2"/>
  <c r="BO309" i="2"/>
  <c r="EC309" i="2"/>
  <c r="BP309" i="2"/>
  <c r="DR309" i="2"/>
  <c r="DS301" i="2"/>
  <c r="BF301" i="2"/>
  <c r="DT301" i="2"/>
  <c r="BG301" i="2"/>
  <c r="DU301" i="2"/>
  <c r="BH301" i="2"/>
  <c r="DV301" i="2"/>
  <c r="BI301" i="2"/>
  <c r="DW301" i="2"/>
  <c r="BJ301" i="2"/>
  <c r="DX301" i="2"/>
  <c r="BK301" i="2"/>
  <c r="DY301" i="2"/>
  <c r="BL301" i="2"/>
  <c r="DZ301" i="2"/>
  <c r="BM301" i="2"/>
  <c r="EA301" i="2"/>
  <c r="BN301" i="2"/>
  <c r="EB301" i="2"/>
  <c r="BO301" i="2"/>
  <c r="EC301" i="2"/>
  <c r="BP301" i="2"/>
  <c r="DR301" i="2"/>
  <c r="G309" i="2"/>
  <c r="G90" i="13"/>
  <c r="H90" i="13"/>
  <c r="BR293" i="2"/>
  <c r="BS293" i="2"/>
  <c r="J293" i="2"/>
  <c r="BT293" i="2"/>
  <c r="K293" i="2"/>
  <c r="BU293" i="2"/>
  <c r="L293" i="2"/>
  <c r="BV293" i="2"/>
  <c r="M293" i="2"/>
  <c r="BW293" i="2"/>
  <c r="N293" i="2"/>
  <c r="BX293" i="2"/>
  <c r="O293" i="2"/>
  <c r="BY293" i="2"/>
  <c r="P293" i="2"/>
  <c r="BZ293" i="2"/>
  <c r="Q293" i="2"/>
  <c r="CA293" i="2"/>
  <c r="R293" i="2"/>
  <c r="CB293" i="2"/>
  <c r="S293" i="2"/>
  <c r="CC293" i="2"/>
  <c r="T293" i="2"/>
  <c r="C301" i="2"/>
  <c r="C91" i="13"/>
  <c r="CF293" i="2"/>
  <c r="V293" i="2"/>
  <c r="CG293" i="2"/>
  <c r="W293" i="2"/>
  <c r="CH293" i="2"/>
  <c r="X293" i="2"/>
  <c r="CI293" i="2"/>
  <c r="Y293" i="2"/>
  <c r="CJ293" i="2"/>
  <c r="Z293" i="2"/>
  <c r="CK293" i="2"/>
  <c r="AA293" i="2"/>
  <c r="CL293" i="2"/>
  <c r="AB293" i="2"/>
  <c r="CM293" i="2"/>
  <c r="AC293" i="2"/>
  <c r="CN293" i="2"/>
  <c r="AD293" i="2"/>
  <c r="CO293" i="2"/>
  <c r="AE293" i="2"/>
  <c r="CP293" i="2"/>
  <c r="AF293" i="2"/>
  <c r="CE293" i="2"/>
  <c r="D301" i="2"/>
  <c r="D91" i="13"/>
  <c r="CS293" i="2"/>
  <c r="AH293" i="2"/>
  <c r="CT293" i="2"/>
  <c r="AI293" i="2"/>
  <c r="CU293" i="2"/>
  <c r="AJ293" i="2"/>
  <c r="CV293" i="2"/>
  <c r="AK293" i="2"/>
  <c r="CW293" i="2"/>
  <c r="AL293" i="2"/>
  <c r="CX293" i="2"/>
  <c r="AM293" i="2"/>
  <c r="CY293" i="2"/>
  <c r="AN293" i="2"/>
  <c r="CZ293" i="2"/>
  <c r="AO293" i="2"/>
  <c r="DA293" i="2"/>
  <c r="AP293" i="2"/>
  <c r="DB293" i="2"/>
  <c r="AQ293" i="2"/>
  <c r="DC293" i="2"/>
  <c r="AR293" i="2"/>
  <c r="CR293" i="2"/>
  <c r="E301" i="2"/>
  <c r="E91" i="13"/>
  <c r="DF293" i="2"/>
  <c r="AT293" i="2"/>
  <c r="DG293" i="2"/>
  <c r="AU293" i="2"/>
  <c r="DH293" i="2"/>
  <c r="AV293" i="2"/>
  <c r="DI293" i="2"/>
  <c r="AW293" i="2"/>
  <c r="DJ293" i="2"/>
  <c r="AX293" i="2"/>
  <c r="DK293" i="2"/>
  <c r="AY293" i="2"/>
  <c r="DL293" i="2"/>
  <c r="AZ293" i="2"/>
  <c r="DM293" i="2"/>
  <c r="BA293" i="2"/>
  <c r="DN293" i="2"/>
  <c r="BB293" i="2"/>
  <c r="DO293" i="2"/>
  <c r="BC293" i="2"/>
  <c r="DP293" i="2"/>
  <c r="BD293" i="2"/>
  <c r="DE293" i="2"/>
  <c r="F301" i="2"/>
  <c r="F91" i="13"/>
  <c r="DS293" i="2"/>
  <c r="BF293" i="2"/>
  <c r="DT293" i="2"/>
  <c r="BG293" i="2"/>
  <c r="DU293" i="2"/>
  <c r="BH293" i="2"/>
  <c r="DV293" i="2"/>
  <c r="BI293" i="2"/>
  <c r="DW293" i="2"/>
  <c r="BJ293" i="2"/>
  <c r="DX293" i="2"/>
  <c r="BK293" i="2"/>
  <c r="DY293" i="2"/>
  <c r="BL293" i="2"/>
  <c r="DZ293" i="2"/>
  <c r="BM293" i="2"/>
  <c r="EA293" i="2"/>
  <c r="BN293" i="2"/>
  <c r="EB293" i="2"/>
  <c r="BO293" i="2"/>
  <c r="EC293" i="2"/>
  <c r="BP293" i="2"/>
  <c r="DR293" i="2"/>
  <c r="G301" i="2"/>
  <c r="G91" i="13"/>
  <c r="H91" i="13"/>
  <c r="BR376" i="2"/>
  <c r="BS376" i="2"/>
  <c r="J376" i="2"/>
  <c r="BT376" i="2"/>
  <c r="K376" i="2"/>
  <c r="BU376" i="2"/>
  <c r="L376" i="2"/>
  <c r="BV376" i="2"/>
  <c r="M376" i="2"/>
  <c r="BW376" i="2"/>
  <c r="N376" i="2"/>
  <c r="BX376" i="2"/>
  <c r="O376" i="2"/>
  <c r="BY376" i="2"/>
  <c r="P376" i="2"/>
  <c r="BZ376" i="2"/>
  <c r="Q376" i="2"/>
  <c r="CA376" i="2"/>
  <c r="R376" i="2"/>
  <c r="CB376" i="2"/>
  <c r="S376" i="2"/>
  <c r="CC376" i="2"/>
  <c r="T376" i="2"/>
  <c r="BR375" i="2"/>
  <c r="BS375" i="2"/>
  <c r="J375" i="2"/>
  <c r="BT375" i="2"/>
  <c r="K375" i="2"/>
  <c r="BU375" i="2"/>
  <c r="L375" i="2"/>
  <c r="BV375" i="2"/>
  <c r="M375" i="2"/>
  <c r="BW375" i="2"/>
  <c r="N375" i="2"/>
  <c r="BX375" i="2"/>
  <c r="O375" i="2"/>
  <c r="BY375" i="2"/>
  <c r="P375" i="2"/>
  <c r="BZ375" i="2"/>
  <c r="Q375" i="2"/>
  <c r="CA375" i="2"/>
  <c r="R375" i="2"/>
  <c r="CB375" i="2"/>
  <c r="S375" i="2"/>
  <c r="CC375" i="2"/>
  <c r="T375" i="2"/>
  <c r="C376" i="2"/>
  <c r="C92" i="13"/>
  <c r="CF376" i="2"/>
  <c r="V376" i="2"/>
  <c r="CG376" i="2"/>
  <c r="W376" i="2"/>
  <c r="CH376" i="2"/>
  <c r="X376" i="2"/>
  <c r="CI376" i="2"/>
  <c r="Y376" i="2"/>
  <c r="CJ376" i="2"/>
  <c r="Z376" i="2"/>
  <c r="CK376" i="2"/>
  <c r="AA376" i="2"/>
  <c r="CL376" i="2"/>
  <c r="AB376" i="2"/>
  <c r="CM376" i="2"/>
  <c r="AC376" i="2"/>
  <c r="CN376" i="2"/>
  <c r="AD376" i="2"/>
  <c r="CO376" i="2"/>
  <c r="AE376" i="2"/>
  <c r="CP376" i="2"/>
  <c r="AF376" i="2"/>
  <c r="CE376" i="2"/>
  <c r="CF375" i="2"/>
  <c r="V375" i="2"/>
  <c r="CG375" i="2"/>
  <c r="W375" i="2"/>
  <c r="CH375" i="2"/>
  <c r="X375" i="2"/>
  <c r="CI375" i="2"/>
  <c r="Y375" i="2"/>
  <c r="CJ375" i="2"/>
  <c r="Z375" i="2"/>
  <c r="CK375" i="2"/>
  <c r="AA375" i="2"/>
  <c r="CL375" i="2"/>
  <c r="AB375" i="2"/>
  <c r="CM375" i="2"/>
  <c r="AC375" i="2"/>
  <c r="CN375" i="2"/>
  <c r="AD375" i="2"/>
  <c r="CO375" i="2"/>
  <c r="AE375" i="2"/>
  <c r="CP375" i="2"/>
  <c r="AF375" i="2"/>
  <c r="CE375" i="2"/>
  <c r="D376" i="2"/>
  <c r="D92" i="13"/>
  <c r="CS376" i="2"/>
  <c r="AH376" i="2"/>
  <c r="CT376" i="2"/>
  <c r="AI376" i="2"/>
  <c r="CU376" i="2"/>
  <c r="AJ376" i="2"/>
  <c r="CV376" i="2"/>
  <c r="AK376" i="2"/>
  <c r="CW376" i="2"/>
  <c r="AL376" i="2"/>
  <c r="CX376" i="2"/>
  <c r="AM376" i="2"/>
  <c r="CY376" i="2"/>
  <c r="AN376" i="2"/>
  <c r="CZ376" i="2"/>
  <c r="AO376" i="2"/>
  <c r="DA376" i="2"/>
  <c r="AP376" i="2"/>
  <c r="DB376" i="2"/>
  <c r="AQ376" i="2"/>
  <c r="DC376" i="2"/>
  <c r="AR376" i="2"/>
  <c r="CR376" i="2"/>
  <c r="CS375" i="2"/>
  <c r="AH375" i="2"/>
  <c r="CT375" i="2"/>
  <c r="AI375" i="2"/>
  <c r="CU375" i="2"/>
  <c r="AJ375" i="2"/>
  <c r="CV375" i="2"/>
  <c r="AK375" i="2"/>
  <c r="CW375" i="2"/>
  <c r="AL375" i="2"/>
  <c r="CX375" i="2"/>
  <c r="AM375" i="2"/>
  <c r="CY375" i="2"/>
  <c r="AN375" i="2"/>
  <c r="CZ375" i="2"/>
  <c r="AO375" i="2"/>
  <c r="DA375" i="2"/>
  <c r="AP375" i="2"/>
  <c r="DB375" i="2"/>
  <c r="AQ375" i="2"/>
  <c r="DC375" i="2"/>
  <c r="AR375" i="2"/>
  <c r="CR375" i="2"/>
  <c r="E376" i="2"/>
  <c r="E92" i="13"/>
  <c r="DF376" i="2"/>
  <c r="AT376" i="2"/>
  <c r="DG376" i="2"/>
  <c r="AU376" i="2"/>
  <c r="DH376" i="2"/>
  <c r="AV376" i="2"/>
  <c r="DI376" i="2"/>
  <c r="AW376" i="2"/>
  <c r="DJ376" i="2"/>
  <c r="AX376" i="2"/>
  <c r="DK376" i="2"/>
  <c r="AY376" i="2"/>
  <c r="DL376" i="2"/>
  <c r="AZ376" i="2"/>
  <c r="DM376" i="2"/>
  <c r="BA376" i="2"/>
  <c r="DN376" i="2"/>
  <c r="BB376" i="2"/>
  <c r="DO376" i="2"/>
  <c r="BC376" i="2"/>
  <c r="DP376" i="2"/>
  <c r="BD376" i="2"/>
  <c r="DE376" i="2"/>
  <c r="DF375" i="2"/>
  <c r="AT375" i="2"/>
  <c r="DG375" i="2"/>
  <c r="AU375" i="2"/>
  <c r="DH375" i="2"/>
  <c r="AV375" i="2"/>
  <c r="DI375" i="2"/>
  <c r="AW375" i="2"/>
  <c r="DJ375" i="2"/>
  <c r="AX375" i="2"/>
  <c r="DK375" i="2"/>
  <c r="AY375" i="2"/>
  <c r="DL375" i="2"/>
  <c r="AZ375" i="2"/>
  <c r="DM375" i="2"/>
  <c r="BA375" i="2"/>
  <c r="DN375" i="2"/>
  <c r="BB375" i="2"/>
  <c r="DO375" i="2"/>
  <c r="BC375" i="2"/>
  <c r="DP375" i="2"/>
  <c r="BD375" i="2"/>
  <c r="DE375" i="2"/>
  <c r="F376" i="2"/>
  <c r="F92" i="13"/>
  <c r="DS376" i="2"/>
  <c r="BF376" i="2"/>
  <c r="DT376" i="2"/>
  <c r="BG376" i="2"/>
  <c r="DU376" i="2"/>
  <c r="BH376" i="2"/>
  <c r="DV376" i="2"/>
  <c r="BI376" i="2"/>
  <c r="DW376" i="2"/>
  <c r="BJ376" i="2"/>
  <c r="DX376" i="2"/>
  <c r="BK376" i="2"/>
  <c r="DY376" i="2"/>
  <c r="BL376" i="2"/>
  <c r="DZ376" i="2"/>
  <c r="BM376" i="2"/>
  <c r="EA376" i="2"/>
  <c r="BN376" i="2"/>
  <c r="EB376" i="2"/>
  <c r="BO376" i="2"/>
  <c r="EC376" i="2"/>
  <c r="BP376" i="2"/>
  <c r="DR376" i="2"/>
  <c r="DS375" i="2"/>
  <c r="BF375" i="2"/>
  <c r="DT375" i="2"/>
  <c r="BG375" i="2"/>
  <c r="DU375" i="2"/>
  <c r="BH375" i="2"/>
  <c r="DV375" i="2"/>
  <c r="BI375" i="2"/>
  <c r="DW375" i="2"/>
  <c r="BJ375" i="2"/>
  <c r="DX375" i="2"/>
  <c r="BK375" i="2"/>
  <c r="DY375" i="2"/>
  <c r="BL375" i="2"/>
  <c r="DZ375" i="2"/>
  <c r="BM375" i="2"/>
  <c r="EA375" i="2"/>
  <c r="BN375" i="2"/>
  <c r="EB375" i="2"/>
  <c r="BO375" i="2"/>
  <c r="EC375" i="2"/>
  <c r="BP375" i="2"/>
  <c r="DR375" i="2"/>
  <c r="G376" i="2"/>
  <c r="G92" i="13"/>
  <c r="H92" i="13"/>
  <c r="C277" i="2"/>
  <c r="C93" i="13"/>
  <c r="D277" i="2"/>
  <c r="D93" i="13"/>
  <c r="E277" i="2"/>
  <c r="E93" i="13"/>
  <c r="F277" i="2"/>
  <c r="F93" i="13"/>
  <c r="G277" i="2"/>
  <c r="G93" i="13"/>
  <c r="H93" i="13"/>
  <c r="BR157" i="2"/>
  <c r="BS157" i="2"/>
  <c r="J157" i="2"/>
  <c r="BT157" i="2"/>
  <c r="K157" i="2"/>
  <c r="BU157" i="2"/>
  <c r="L157" i="2"/>
  <c r="BV157" i="2"/>
  <c r="M157" i="2"/>
  <c r="BW157" i="2"/>
  <c r="N157" i="2"/>
  <c r="BX157" i="2"/>
  <c r="O157" i="2"/>
  <c r="BY157" i="2"/>
  <c r="P157" i="2"/>
  <c r="BZ157" i="2"/>
  <c r="Q157" i="2"/>
  <c r="CA157" i="2"/>
  <c r="R157" i="2"/>
  <c r="CB157" i="2"/>
  <c r="S157" i="2"/>
  <c r="CC157" i="2"/>
  <c r="T157" i="2"/>
  <c r="BR158" i="2"/>
  <c r="BS158" i="2"/>
  <c r="J158" i="2"/>
  <c r="BT158" i="2"/>
  <c r="K158" i="2"/>
  <c r="BU158" i="2"/>
  <c r="L158" i="2"/>
  <c r="BV158" i="2"/>
  <c r="M158" i="2"/>
  <c r="BW158" i="2"/>
  <c r="N158" i="2"/>
  <c r="BX158" i="2"/>
  <c r="O158" i="2"/>
  <c r="BY158" i="2"/>
  <c r="P158" i="2"/>
  <c r="BZ158" i="2"/>
  <c r="Q158" i="2"/>
  <c r="CA158" i="2"/>
  <c r="R158" i="2"/>
  <c r="CB158" i="2"/>
  <c r="S158" i="2"/>
  <c r="CC158" i="2"/>
  <c r="T158" i="2"/>
  <c r="C158" i="2"/>
  <c r="C45" i="13"/>
  <c r="CF157" i="2"/>
  <c r="V157" i="2"/>
  <c r="CG157" i="2"/>
  <c r="W157" i="2"/>
  <c r="CH157" i="2"/>
  <c r="X157" i="2"/>
  <c r="CI157" i="2"/>
  <c r="Y157" i="2"/>
  <c r="CJ157" i="2"/>
  <c r="Z157" i="2"/>
  <c r="CK157" i="2"/>
  <c r="AA157" i="2"/>
  <c r="CL157" i="2"/>
  <c r="AB157" i="2"/>
  <c r="CM157" i="2"/>
  <c r="AC157" i="2"/>
  <c r="CN157" i="2"/>
  <c r="AD157" i="2"/>
  <c r="CO157" i="2"/>
  <c r="AE157" i="2"/>
  <c r="CP157" i="2"/>
  <c r="AF157" i="2"/>
  <c r="CE157" i="2"/>
  <c r="CF158" i="2"/>
  <c r="V158" i="2"/>
  <c r="CG158" i="2"/>
  <c r="W158" i="2"/>
  <c r="CH158" i="2"/>
  <c r="X158" i="2"/>
  <c r="CI158" i="2"/>
  <c r="Y158" i="2"/>
  <c r="CJ158" i="2"/>
  <c r="Z158" i="2"/>
  <c r="CK158" i="2"/>
  <c r="AA158" i="2"/>
  <c r="CL158" i="2"/>
  <c r="AB158" i="2"/>
  <c r="CM158" i="2"/>
  <c r="AC158" i="2"/>
  <c r="CN158" i="2"/>
  <c r="AD158" i="2"/>
  <c r="CO158" i="2"/>
  <c r="AE158" i="2"/>
  <c r="CP158" i="2"/>
  <c r="AF158" i="2"/>
  <c r="CE158" i="2"/>
  <c r="D158" i="2"/>
  <c r="D45" i="13"/>
  <c r="CS157" i="2"/>
  <c r="AH157" i="2"/>
  <c r="CT157" i="2"/>
  <c r="AI157" i="2"/>
  <c r="CU157" i="2"/>
  <c r="AJ157" i="2"/>
  <c r="CV157" i="2"/>
  <c r="AK157" i="2"/>
  <c r="CW157" i="2"/>
  <c r="AL157" i="2"/>
  <c r="CX157" i="2"/>
  <c r="AM157" i="2"/>
  <c r="CY157" i="2"/>
  <c r="AN157" i="2"/>
  <c r="CZ157" i="2"/>
  <c r="AO157" i="2"/>
  <c r="DA157" i="2"/>
  <c r="AP157" i="2"/>
  <c r="DB157" i="2"/>
  <c r="AQ157" i="2"/>
  <c r="DC157" i="2"/>
  <c r="AR157" i="2"/>
  <c r="CR157" i="2"/>
  <c r="CS158" i="2"/>
  <c r="AH158" i="2"/>
  <c r="CT158" i="2"/>
  <c r="AI158" i="2"/>
  <c r="CU158" i="2"/>
  <c r="AJ158" i="2"/>
  <c r="CV158" i="2"/>
  <c r="AK158" i="2"/>
  <c r="CW158" i="2"/>
  <c r="AL158" i="2"/>
  <c r="CX158" i="2"/>
  <c r="AM158" i="2"/>
  <c r="CY158" i="2"/>
  <c r="AN158" i="2"/>
  <c r="CZ158" i="2"/>
  <c r="AO158" i="2"/>
  <c r="DA158" i="2"/>
  <c r="AP158" i="2"/>
  <c r="DB158" i="2"/>
  <c r="AQ158" i="2"/>
  <c r="DC158" i="2"/>
  <c r="AR158" i="2"/>
  <c r="CR158" i="2"/>
  <c r="E158" i="2"/>
  <c r="E45" i="13"/>
  <c r="DF157" i="2"/>
  <c r="AT157" i="2"/>
  <c r="DG157" i="2"/>
  <c r="AU157" i="2"/>
  <c r="DH157" i="2"/>
  <c r="AV157" i="2"/>
  <c r="DI157" i="2"/>
  <c r="AW157" i="2"/>
  <c r="DJ157" i="2"/>
  <c r="AX157" i="2"/>
  <c r="DK157" i="2"/>
  <c r="AY157" i="2"/>
  <c r="DL157" i="2"/>
  <c r="AZ157" i="2"/>
  <c r="DM157" i="2"/>
  <c r="BA157" i="2"/>
  <c r="DN157" i="2"/>
  <c r="BB157" i="2"/>
  <c r="DO157" i="2"/>
  <c r="BC157" i="2"/>
  <c r="DP157" i="2"/>
  <c r="BD157" i="2"/>
  <c r="DE157" i="2"/>
  <c r="DF158" i="2"/>
  <c r="AT158" i="2"/>
  <c r="DG158" i="2"/>
  <c r="AU158" i="2"/>
  <c r="DH158" i="2"/>
  <c r="AV158" i="2"/>
  <c r="DI158" i="2"/>
  <c r="AW158" i="2"/>
  <c r="DJ158" i="2"/>
  <c r="AX158" i="2"/>
  <c r="DK158" i="2"/>
  <c r="AY158" i="2"/>
  <c r="DL158" i="2"/>
  <c r="AZ158" i="2"/>
  <c r="DM158" i="2"/>
  <c r="BA158" i="2"/>
  <c r="DN158" i="2"/>
  <c r="BB158" i="2"/>
  <c r="DO158" i="2"/>
  <c r="BC158" i="2"/>
  <c r="DP158" i="2"/>
  <c r="BD158" i="2"/>
  <c r="DE158" i="2"/>
  <c r="F158" i="2"/>
  <c r="F45" i="13"/>
  <c r="DS157" i="2"/>
  <c r="BF157" i="2"/>
  <c r="DT157" i="2"/>
  <c r="BG157" i="2"/>
  <c r="DU157" i="2"/>
  <c r="BH157" i="2"/>
  <c r="DV157" i="2"/>
  <c r="BI157" i="2"/>
  <c r="DW157" i="2"/>
  <c r="BJ157" i="2"/>
  <c r="DX157" i="2"/>
  <c r="BK157" i="2"/>
  <c r="DY157" i="2"/>
  <c r="BL157" i="2"/>
  <c r="DZ157" i="2"/>
  <c r="BM157" i="2"/>
  <c r="EA157" i="2"/>
  <c r="BN157" i="2"/>
  <c r="EB157" i="2"/>
  <c r="BO157" i="2"/>
  <c r="EC157" i="2"/>
  <c r="BP157" i="2"/>
  <c r="DR157" i="2"/>
  <c r="DS158" i="2"/>
  <c r="BF158" i="2"/>
  <c r="DT158" i="2"/>
  <c r="BG158" i="2"/>
  <c r="DU158" i="2"/>
  <c r="BH158" i="2"/>
  <c r="DV158" i="2"/>
  <c r="BI158" i="2"/>
  <c r="DW158" i="2"/>
  <c r="BJ158" i="2"/>
  <c r="DX158" i="2"/>
  <c r="BK158" i="2"/>
  <c r="DY158" i="2"/>
  <c r="BL158" i="2"/>
  <c r="DZ158" i="2"/>
  <c r="BM158" i="2"/>
  <c r="EA158" i="2"/>
  <c r="BN158" i="2"/>
  <c r="EB158" i="2"/>
  <c r="BO158" i="2"/>
  <c r="EC158" i="2"/>
  <c r="BP158" i="2"/>
  <c r="DR158" i="2"/>
  <c r="G158" i="2"/>
  <c r="G45" i="13"/>
  <c r="H45" i="13"/>
  <c r="BR307" i="2"/>
  <c r="BS307" i="2"/>
  <c r="J307" i="2"/>
  <c r="BT307" i="2"/>
  <c r="K307" i="2"/>
  <c r="BU307" i="2"/>
  <c r="L307" i="2"/>
  <c r="BV307" i="2"/>
  <c r="M307" i="2"/>
  <c r="BW307" i="2"/>
  <c r="N307" i="2"/>
  <c r="BX307" i="2"/>
  <c r="O307" i="2"/>
  <c r="BY307" i="2"/>
  <c r="P307" i="2"/>
  <c r="BZ307" i="2"/>
  <c r="Q307" i="2"/>
  <c r="CA307" i="2"/>
  <c r="R307" i="2"/>
  <c r="CB307" i="2"/>
  <c r="S307" i="2"/>
  <c r="CC307" i="2"/>
  <c r="T307" i="2"/>
  <c r="BR299" i="2"/>
  <c r="BS299" i="2"/>
  <c r="J299" i="2"/>
  <c r="BT299" i="2"/>
  <c r="K299" i="2"/>
  <c r="BU299" i="2"/>
  <c r="L299" i="2"/>
  <c r="BV299" i="2"/>
  <c r="M299" i="2"/>
  <c r="BW299" i="2"/>
  <c r="N299" i="2"/>
  <c r="BX299" i="2"/>
  <c r="O299" i="2"/>
  <c r="BY299" i="2"/>
  <c r="P299" i="2"/>
  <c r="BZ299" i="2"/>
  <c r="Q299" i="2"/>
  <c r="CA299" i="2"/>
  <c r="R299" i="2"/>
  <c r="CB299" i="2"/>
  <c r="S299" i="2"/>
  <c r="CC299" i="2"/>
  <c r="T299" i="2"/>
  <c r="C307" i="2"/>
  <c r="C94" i="13"/>
  <c r="CF307" i="2"/>
  <c r="V307" i="2"/>
  <c r="CG307" i="2"/>
  <c r="W307" i="2"/>
  <c r="CH307" i="2"/>
  <c r="X307" i="2"/>
  <c r="CI307" i="2"/>
  <c r="Y307" i="2"/>
  <c r="CJ307" i="2"/>
  <c r="Z307" i="2"/>
  <c r="CK307" i="2"/>
  <c r="AA307" i="2"/>
  <c r="CL307" i="2"/>
  <c r="AB307" i="2"/>
  <c r="CM307" i="2"/>
  <c r="AC307" i="2"/>
  <c r="CN307" i="2"/>
  <c r="AD307" i="2"/>
  <c r="CO307" i="2"/>
  <c r="AE307" i="2"/>
  <c r="CP307" i="2"/>
  <c r="AF307" i="2"/>
  <c r="CE307" i="2"/>
  <c r="CF299" i="2"/>
  <c r="V299" i="2"/>
  <c r="CG299" i="2"/>
  <c r="W299" i="2"/>
  <c r="CH299" i="2"/>
  <c r="X299" i="2"/>
  <c r="CI299" i="2"/>
  <c r="Y299" i="2"/>
  <c r="CJ299" i="2"/>
  <c r="Z299" i="2"/>
  <c r="CK299" i="2"/>
  <c r="AA299" i="2"/>
  <c r="CL299" i="2"/>
  <c r="AB299" i="2"/>
  <c r="CM299" i="2"/>
  <c r="AC299" i="2"/>
  <c r="CN299" i="2"/>
  <c r="AD299" i="2"/>
  <c r="CO299" i="2"/>
  <c r="AE299" i="2"/>
  <c r="CP299" i="2"/>
  <c r="AF299" i="2"/>
  <c r="CE299" i="2"/>
  <c r="D307" i="2"/>
  <c r="D94" i="13"/>
  <c r="CS307" i="2"/>
  <c r="AH307" i="2"/>
  <c r="CT307" i="2"/>
  <c r="AI307" i="2"/>
  <c r="CU307" i="2"/>
  <c r="AJ307" i="2"/>
  <c r="CV307" i="2"/>
  <c r="AK307" i="2"/>
  <c r="CW307" i="2"/>
  <c r="AL307" i="2"/>
  <c r="CX307" i="2"/>
  <c r="AM307" i="2"/>
  <c r="CY307" i="2"/>
  <c r="AN307" i="2"/>
  <c r="CZ307" i="2"/>
  <c r="AO307" i="2"/>
  <c r="DA307" i="2"/>
  <c r="AP307" i="2"/>
  <c r="DB307" i="2"/>
  <c r="AQ307" i="2"/>
  <c r="DC307" i="2"/>
  <c r="AR307" i="2"/>
  <c r="CR307" i="2"/>
  <c r="CS299" i="2"/>
  <c r="AH299" i="2"/>
  <c r="CT299" i="2"/>
  <c r="AI299" i="2"/>
  <c r="CU299" i="2"/>
  <c r="AJ299" i="2"/>
  <c r="CV299" i="2"/>
  <c r="AK299" i="2"/>
  <c r="CW299" i="2"/>
  <c r="AL299" i="2"/>
  <c r="CX299" i="2"/>
  <c r="AM299" i="2"/>
  <c r="CY299" i="2"/>
  <c r="AN299" i="2"/>
  <c r="CZ299" i="2"/>
  <c r="AO299" i="2"/>
  <c r="DA299" i="2"/>
  <c r="AP299" i="2"/>
  <c r="DB299" i="2"/>
  <c r="AQ299" i="2"/>
  <c r="DC299" i="2"/>
  <c r="AR299" i="2"/>
  <c r="CR299" i="2"/>
  <c r="E307" i="2"/>
  <c r="E94" i="13"/>
  <c r="DF307" i="2"/>
  <c r="AT307" i="2"/>
  <c r="DG307" i="2"/>
  <c r="AU307" i="2"/>
  <c r="DH307" i="2"/>
  <c r="AV307" i="2"/>
  <c r="DI307" i="2"/>
  <c r="AW307" i="2"/>
  <c r="DJ307" i="2"/>
  <c r="AX307" i="2"/>
  <c r="DK307" i="2"/>
  <c r="AY307" i="2"/>
  <c r="DL307" i="2"/>
  <c r="AZ307" i="2"/>
  <c r="DM307" i="2"/>
  <c r="BA307" i="2"/>
  <c r="DN307" i="2"/>
  <c r="BB307" i="2"/>
  <c r="DO307" i="2"/>
  <c r="BC307" i="2"/>
  <c r="DP307" i="2"/>
  <c r="BD307" i="2"/>
  <c r="DE307" i="2"/>
  <c r="DF299" i="2"/>
  <c r="AT299" i="2"/>
  <c r="DG299" i="2"/>
  <c r="AU299" i="2"/>
  <c r="DH299" i="2"/>
  <c r="AV299" i="2"/>
  <c r="DI299" i="2"/>
  <c r="AW299" i="2"/>
  <c r="DJ299" i="2"/>
  <c r="AX299" i="2"/>
  <c r="DK299" i="2"/>
  <c r="AY299" i="2"/>
  <c r="DL299" i="2"/>
  <c r="AZ299" i="2"/>
  <c r="DM299" i="2"/>
  <c r="BA299" i="2"/>
  <c r="DN299" i="2"/>
  <c r="BB299" i="2"/>
  <c r="DO299" i="2"/>
  <c r="BC299" i="2"/>
  <c r="DP299" i="2"/>
  <c r="BD299" i="2"/>
  <c r="DE299" i="2"/>
  <c r="F307" i="2"/>
  <c r="F94" i="13"/>
  <c r="DS307" i="2"/>
  <c r="BF307" i="2"/>
  <c r="DT307" i="2"/>
  <c r="BG307" i="2"/>
  <c r="DU307" i="2"/>
  <c r="BH307" i="2"/>
  <c r="DV307" i="2"/>
  <c r="BI307" i="2"/>
  <c r="DW307" i="2"/>
  <c r="BJ307" i="2"/>
  <c r="DX307" i="2"/>
  <c r="BK307" i="2"/>
  <c r="DY307" i="2"/>
  <c r="BL307" i="2"/>
  <c r="DZ307" i="2"/>
  <c r="BM307" i="2"/>
  <c r="EA307" i="2"/>
  <c r="BN307" i="2"/>
  <c r="EB307" i="2"/>
  <c r="BO307" i="2"/>
  <c r="EC307" i="2"/>
  <c r="BP307" i="2"/>
  <c r="DR307" i="2"/>
  <c r="DS299" i="2"/>
  <c r="BF299" i="2"/>
  <c r="DT299" i="2"/>
  <c r="BG299" i="2"/>
  <c r="DU299" i="2"/>
  <c r="BH299" i="2"/>
  <c r="DV299" i="2"/>
  <c r="BI299" i="2"/>
  <c r="DW299" i="2"/>
  <c r="BJ299" i="2"/>
  <c r="DX299" i="2"/>
  <c r="BK299" i="2"/>
  <c r="DY299" i="2"/>
  <c r="BL299" i="2"/>
  <c r="DZ299" i="2"/>
  <c r="BM299" i="2"/>
  <c r="EA299" i="2"/>
  <c r="BN299" i="2"/>
  <c r="EB299" i="2"/>
  <c r="BO299" i="2"/>
  <c r="EC299" i="2"/>
  <c r="BP299" i="2"/>
  <c r="DR299" i="2"/>
  <c r="G307" i="2"/>
  <c r="G94" i="13"/>
  <c r="H94" i="13"/>
  <c r="BR271" i="2"/>
  <c r="BS271" i="2"/>
  <c r="J271" i="2"/>
  <c r="BT271" i="2"/>
  <c r="K271" i="2"/>
  <c r="BU271" i="2"/>
  <c r="L271" i="2"/>
  <c r="BV271" i="2"/>
  <c r="M271" i="2"/>
  <c r="BW271" i="2"/>
  <c r="N271" i="2"/>
  <c r="BX271" i="2"/>
  <c r="O271" i="2"/>
  <c r="BY271" i="2"/>
  <c r="P271" i="2"/>
  <c r="BZ271" i="2"/>
  <c r="Q271" i="2"/>
  <c r="CA271" i="2"/>
  <c r="R271" i="2"/>
  <c r="CB271" i="2"/>
  <c r="S271" i="2"/>
  <c r="CC271" i="2"/>
  <c r="T271" i="2"/>
  <c r="BR262" i="2"/>
  <c r="BS262" i="2"/>
  <c r="J262" i="2"/>
  <c r="BT262" i="2"/>
  <c r="K262" i="2"/>
  <c r="BU262" i="2"/>
  <c r="L262" i="2"/>
  <c r="BV262" i="2"/>
  <c r="M262" i="2"/>
  <c r="BW262" i="2"/>
  <c r="N262" i="2"/>
  <c r="BX262" i="2"/>
  <c r="O262" i="2"/>
  <c r="BY262" i="2"/>
  <c r="P262" i="2"/>
  <c r="BZ262" i="2"/>
  <c r="Q262" i="2"/>
  <c r="CA262" i="2"/>
  <c r="R262" i="2"/>
  <c r="CB262" i="2"/>
  <c r="S262" i="2"/>
  <c r="CC262" i="2"/>
  <c r="T262" i="2"/>
  <c r="C271" i="2"/>
  <c r="C95" i="13"/>
  <c r="CF271" i="2"/>
  <c r="V271" i="2"/>
  <c r="CG271" i="2"/>
  <c r="W271" i="2"/>
  <c r="CH271" i="2"/>
  <c r="X271" i="2"/>
  <c r="CI271" i="2"/>
  <c r="Y271" i="2"/>
  <c r="CJ271" i="2"/>
  <c r="Z271" i="2"/>
  <c r="CK271" i="2"/>
  <c r="AA271" i="2"/>
  <c r="CL271" i="2"/>
  <c r="AB271" i="2"/>
  <c r="CM271" i="2"/>
  <c r="AC271" i="2"/>
  <c r="CN271" i="2"/>
  <c r="AD271" i="2"/>
  <c r="CO271" i="2"/>
  <c r="AE271" i="2"/>
  <c r="CP271" i="2"/>
  <c r="AF271" i="2"/>
  <c r="CE271" i="2"/>
  <c r="CF262" i="2"/>
  <c r="V262" i="2"/>
  <c r="CG262" i="2"/>
  <c r="W262" i="2"/>
  <c r="CH262" i="2"/>
  <c r="X262" i="2"/>
  <c r="CI262" i="2"/>
  <c r="Y262" i="2"/>
  <c r="CJ262" i="2"/>
  <c r="Z262" i="2"/>
  <c r="CK262" i="2"/>
  <c r="AA262" i="2"/>
  <c r="CL262" i="2"/>
  <c r="AB262" i="2"/>
  <c r="CM262" i="2"/>
  <c r="AC262" i="2"/>
  <c r="CN262" i="2"/>
  <c r="AD262" i="2"/>
  <c r="CO262" i="2"/>
  <c r="AE262" i="2"/>
  <c r="CP262" i="2"/>
  <c r="AF262" i="2"/>
  <c r="CE262" i="2"/>
  <c r="D271" i="2"/>
  <c r="D95" i="13"/>
  <c r="CS271" i="2"/>
  <c r="AH271" i="2"/>
  <c r="CT271" i="2"/>
  <c r="AI271" i="2"/>
  <c r="CU271" i="2"/>
  <c r="AJ271" i="2"/>
  <c r="CV271" i="2"/>
  <c r="AK271" i="2"/>
  <c r="CW271" i="2"/>
  <c r="AL271" i="2"/>
  <c r="CX271" i="2"/>
  <c r="AM271" i="2"/>
  <c r="CY271" i="2"/>
  <c r="AN271" i="2"/>
  <c r="CZ271" i="2"/>
  <c r="AO271" i="2"/>
  <c r="DA271" i="2"/>
  <c r="AP271" i="2"/>
  <c r="DB271" i="2"/>
  <c r="AQ271" i="2"/>
  <c r="DC271" i="2"/>
  <c r="AR271" i="2"/>
  <c r="CR271" i="2"/>
  <c r="CS262" i="2"/>
  <c r="AH262" i="2"/>
  <c r="CT262" i="2"/>
  <c r="AI262" i="2"/>
  <c r="CU262" i="2"/>
  <c r="AJ262" i="2"/>
  <c r="CV262" i="2"/>
  <c r="AK262" i="2"/>
  <c r="CW262" i="2"/>
  <c r="AL262" i="2"/>
  <c r="CX262" i="2"/>
  <c r="AM262" i="2"/>
  <c r="CY262" i="2"/>
  <c r="AN262" i="2"/>
  <c r="CZ262" i="2"/>
  <c r="AO262" i="2"/>
  <c r="DA262" i="2"/>
  <c r="AP262" i="2"/>
  <c r="DB262" i="2"/>
  <c r="AQ262" i="2"/>
  <c r="DC262" i="2"/>
  <c r="AR262" i="2"/>
  <c r="CR262" i="2"/>
  <c r="E271" i="2"/>
  <c r="E95" i="13"/>
  <c r="DF271" i="2"/>
  <c r="AT271" i="2"/>
  <c r="DG271" i="2"/>
  <c r="AU271" i="2"/>
  <c r="DH271" i="2"/>
  <c r="AV271" i="2"/>
  <c r="DI271" i="2"/>
  <c r="AW271" i="2"/>
  <c r="DJ271" i="2"/>
  <c r="AX271" i="2"/>
  <c r="DK271" i="2"/>
  <c r="AY271" i="2"/>
  <c r="DL271" i="2"/>
  <c r="AZ271" i="2"/>
  <c r="DM271" i="2"/>
  <c r="BA271" i="2"/>
  <c r="DN271" i="2"/>
  <c r="BB271" i="2"/>
  <c r="DO271" i="2"/>
  <c r="BC271" i="2"/>
  <c r="DP271" i="2"/>
  <c r="BD271" i="2"/>
  <c r="DE271" i="2"/>
  <c r="DF262" i="2"/>
  <c r="AT262" i="2"/>
  <c r="DG262" i="2"/>
  <c r="AU262" i="2"/>
  <c r="DH262" i="2"/>
  <c r="AV262" i="2"/>
  <c r="DI262" i="2"/>
  <c r="AW262" i="2"/>
  <c r="DJ262" i="2"/>
  <c r="AX262" i="2"/>
  <c r="DK262" i="2"/>
  <c r="AY262" i="2"/>
  <c r="DL262" i="2"/>
  <c r="AZ262" i="2"/>
  <c r="DM262" i="2"/>
  <c r="BA262" i="2"/>
  <c r="DN262" i="2"/>
  <c r="BB262" i="2"/>
  <c r="DO262" i="2"/>
  <c r="BC262" i="2"/>
  <c r="DP262" i="2"/>
  <c r="BD262" i="2"/>
  <c r="DE262" i="2"/>
  <c r="F271" i="2"/>
  <c r="F95" i="13"/>
  <c r="DS271" i="2"/>
  <c r="BF271" i="2"/>
  <c r="DT271" i="2"/>
  <c r="BG271" i="2"/>
  <c r="DU271" i="2"/>
  <c r="BH271" i="2"/>
  <c r="DV271" i="2"/>
  <c r="BI271" i="2"/>
  <c r="DW271" i="2"/>
  <c r="BJ271" i="2"/>
  <c r="DX271" i="2"/>
  <c r="BK271" i="2"/>
  <c r="DY271" i="2"/>
  <c r="BL271" i="2"/>
  <c r="DZ271" i="2"/>
  <c r="BM271" i="2"/>
  <c r="EA271" i="2"/>
  <c r="BN271" i="2"/>
  <c r="EB271" i="2"/>
  <c r="BO271" i="2"/>
  <c r="EC271" i="2"/>
  <c r="BP271" i="2"/>
  <c r="DR271" i="2"/>
  <c r="DS262" i="2"/>
  <c r="BF262" i="2"/>
  <c r="DT262" i="2"/>
  <c r="BG262" i="2"/>
  <c r="DU262" i="2"/>
  <c r="BH262" i="2"/>
  <c r="DV262" i="2"/>
  <c r="BI262" i="2"/>
  <c r="DW262" i="2"/>
  <c r="BJ262" i="2"/>
  <c r="DX262" i="2"/>
  <c r="BK262" i="2"/>
  <c r="DY262" i="2"/>
  <c r="BL262" i="2"/>
  <c r="DZ262" i="2"/>
  <c r="BM262" i="2"/>
  <c r="EA262" i="2"/>
  <c r="BN262" i="2"/>
  <c r="EB262" i="2"/>
  <c r="BO262" i="2"/>
  <c r="EC262" i="2"/>
  <c r="BP262" i="2"/>
  <c r="DR262" i="2"/>
  <c r="G271" i="2"/>
  <c r="G95" i="13"/>
  <c r="H95" i="13"/>
  <c r="BR295" i="2"/>
  <c r="BS295" i="2"/>
  <c r="J295" i="2"/>
  <c r="BT295" i="2"/>
  <c r="K295" i="2"/>
  <c r="BU295" i="2"/>
  <c r="L295" i="2"/>
  <c r="BV295" i="2"/>
  <c r="M295" i="2"/>
  <c r="BW295" i="2"/>
  <c r="N295" i="2"/>
  <c r="BX295" i="2"/>
  <c r="O295" i="2"/>
  <c r="BY295" i="2"/>
  <c r="P295" i="2"/>
  <c r="BZ295" i="2"/>
  <c r="Q295" i="2"/>
  <c r="CA295" i="2"/>
  <c r="R295" i="2"/>
  <c r="CB295" i="2"/>
  <c r="S295" i="2"/>
  <c r="CC295" i="2"/>
  <c r="T295" i="2"/>
  <c r="C303" i="2"/>
  <c r="C96" i="13"/>
  <c r="CF295" i="2"/>
  <c r="V295" i="2"/>
  <c r="CG295" i="2"/>
  <c r="W295" i="2"/>
  <c r="CH295" i="2"/>
  <c r="X295" i="2"/>
  <c r="CI295" i="2"/>
  <c r="Y295" i="2"/>
  <c r="CJ295" i="2"/>
  <c r="Z295" i="2"/>
  <c r="CK295" i="2"/>
  <c r="AA295" i="2"/>
  <c r="CL295" i="2"/>
  <c r="AB295" i="2"/>
  <c r="CM295" i="2"/>
  <c r="AC295" i="2"/>
  <c r="CN295" i="2"/>
  <c r="AD295" i="2"/>
  <c r="CO295" i="2"/>
  <c r="AE295" i="2"/>
  <c r="CP295" i="2"/>
  <c r="AF295" i="2"/>
  <c r="CE295" i="2"/>
  <c r="D303" i="2"/>
  <c r="D96" i="13"/>
  <c r="CS295" i="2"/>
  <c r="AH295" i="2"/>
  <c r="CT295" i="2"/>
  <c r="AI295" i="2"/>
  <c r="CU295" i="2"/>
  <c r="AJ295" i="2"/>
  <c r="CV295" i="2"/>
  <c r="AK295" i="2"/>
  <c r="CW295" i="2"/>
  <c r="AL295" i="2"/>
  <c r="CX295" i="2"/>
  <c r="AM295" i="2"/>
  <c r="CY295" i="2"/>
  <c r="AN295" i="2"/>
  <c r="CZ295" i="2"/>
  <c r="AO295" i="2"/>
  <c r="DA295" i="2"/>
  <c r="AP295" i="2"/>
  <c r="DB295" i="2"/>
  <c r="AQ295" i="2"/>
  <c r="DC295" i="2"/>
  <c r="AR295" i="2"/>
  <c r="CR295" i="2"/>
  <c r="E303" i="2"/>
  <c r="E96" i="13"/>
  <c r="DF295" i="2"/>
  <c r="AT295" i="2"/>
  <c r="DG295" i="2"/>
  <c r="AU295" i="2"/>
  <c r="DH295" i="2"/>
  <c r="AV295" i="2"/>
  <c r="DI295" i="2"/>
  <c r="AW295" i="2"/>
  <c r="DJ295" i="2"/>
  <c r="AX295" i="2"/>
  <c r="DK295" i="2"/>
  <c r="AY295" i="2"/>
  <c r="DL295" i="2"/>
  <c r="AZ295" i="2"/>
  <c r="DM295" i="2"/>
  <c r="BA295" i="2"/>
  <c r="DN295" i="2"/>
  <c r="BB295" i="2"/>
  <c r="DO295" i="2"/>
  <c r="BC295" i="2"/>
  <c r="DP295" i="2"/>
  <c r="BD295" i="2"/>
  <c r="DE295" i="2"/>
  <c r="F303" i="2"/>
  <c r="F96" i="13"/>
  <c r="DS295" i="2"/>
  <c r="BF295" i="2"/>
  <c r="DT295" i="2"/>
  <c r="BG295" i="2"/>
  <c r="DU295" i="2"/>
  <c r="BH295" i="2"/>
  <c r="DV295" i="2"/>
  <c r="BI295" i="2"/>
  <c r="DW295" i="2"/>
  <c r="BJ295" i="2"/>
  <c r="DX295" i="2"/>
  <c r="BK295" i="2"/>
  <c r="DY295" i="2"/>
  <c r="BL295" i="2"/>
  <c r="DZ295" i="2"/>
  <c r="BM295" i="2"/>
  <c r="EA295" i="2"/>
  <c r="BN295" i="2"/>
  <c r="EB295" i="2"/>
  <c r="BO295" i="2"/>
  <c r="EC295" i="2"/>
  <c r="BP295" i="2"/>
  <c r="DR295" i="2"/>
  <c r="G303" i="2"/>
  <c r="G96" i="13"/>
  <c r="H96" i="13"/>
  <c r="BR180" i="2"/>
  <c r="BS180" i="2"/>
  <c r="J180" i="2"/>
  <c r="BT180" i="2"/>
  <c r="K180" i="2"/>
  <c r="BU180" i="2"/>
  <c r="L180" i="2"/>
  <c r="BV180" i="2"/>
  <c r="M180" i="2"/>
  <c r="BW180" i="2"/>
  <c r="N180" i="2"/>
  <c r="BX180" i="2"/>
  <c r="O180" i="2"/>
  <c r="BY180" i="2"/>
  <c r="P180" i="2"/>
  <c r="BZ180" i="2"/>
  <c r="Q180" i="2"/>
  <c r="CA180" i="2"/>
  <c r="R180" i="2"/>
  <c r="CB180" i="2"/>
  <c r="S180" i="2"/>
  <c r="CC180" i="2"/>
  <c r="T180" i="2"/>
  <c r="BR152" i="2"/>
  <c r="BS152" i="2"/>
  <c r="J152" i="2"/>
  <c r="BT152" i="2"/>
  <c r="K152" i="2"/>
  <c r="BU152" i="2"/>
  <c r="L152" i="2"/>
  <c r="BV152" i="2"/>
  <c r="M152" i="2"/>
  <c r="BW152" i="2"/>
  <c r="N152" i="2"/>
  <c r="BX152" i="2"/>
  <c r="O152" i="2"/>
  <c r="BY152" i="2"/>
  <c r="P152" i="2"/>
  <c r="BZ152" i="2"/>
  <c r="Q152" i="2"/>
  <c r="CA152" i="2"/>
  <c r="R152" i="2"/>
  <c r="CB152" i="2"/>
  <c r="S152" i="2"/>
  <c r="CC152" i="2"/>
  <c r="T152" i="2"/>
  <c r="C180" i="2"/>
  <c r="C97" i="13"/>
  <c r="CF180" i="2"/>
  <c r="V180" i="2"/>
  <c r="CG180" i="2"/>
  <c r="W180" i="2"/>
  <c r="CH180" i="2"/>
  <c r="X180" i="2"/>
  <c r="CI180" i="2"/>
  <c r="Y180" i="2"/>
  <c r="CJ180" i="2"/>
  <c r="Z180" i="2"/>
  <c r="CK180" i="2"/>
  <c r="AA180" i="2"/>
  <c r="CL180" i="2"/>
  <c r="AB180" i="2"/>
  <c r="CM180" i="2"/>
  <c r="AC180" i="2"/>
  <c r="CN180" i="2"/>
  <c r="AD180" i="2"/>
  <c r="CO180" i="2"/>
  <c r="AE180" i="2"/>
  <c r="CP180" i="2"/>
  <c r="AF180" i="2"/>
  <c r="CE180" i="2"/>
  <c r="CF152" i="2"/>
  <c r="V152" i="2"/>
  <c r="CG152" i="2"/>
  <c r="W152" i="2"/>
  <c r="CH152" i="2"/>
  <c r="X152" i="2"/>
  <c r="CI152" i="2"/>
  <c r="Y152" i="2"/>
  <c r="CJ152" i="2"/>
  <c r="Z152" i="2"/>
  <c r="CK152" i="2"/>
  <c r="AA152" i="2"/>
  <c r="CL152" i="2"/>
  <c r="AB152" i="2"/>
  <c r="CM152" i="2"/>
  <c r="AC152" i="2"/>
  <c r="CN152" i="2"/>
  <c r="AD152" i="2"/>
  <c r="CO152" i="2"/>
  <c r="AE152" i="2"/>
  <c r="CP152" i="2"/>
  <c r="AF152" i="2"/>
  <c r="CE152" i="2"/>
  <c r="D180" i="2"/>
  <c r="D97" i="13"/>
  <c r="CS180" i="2"/>
  <c r="AH180" i="2"/>
  <c r="CT180" i="2"/>
  <c r="AI180" i="2"/>
  <c r="CU180" i="2"/>
  <c r="AJ180" i="2"/>
  <c r="CV180" i="2"/>
  <c r="AK180" i="2"/>
  <c r="CW180" i="2"/>
  <c r="AL180" i="2"/>
  <c r="CX180" i="2"/>
  <c r="AM180" i="2"/>
  <c r="CY180" i="2"/>
  <c r="AN180" i="2"/>
  <c r="CZ180" i="2"/>
  <c r="AO180" i="2"/>
  <c r="DA180" i="2"/>
  <c r="AP180" i="2"/>
  <c r="DB180" i="2"/>
  <c r="AQ180" i="2"/>
  <c r="DC180" i="2"/>
  <c r="AR180" i="2"/>
  <c r="CR180" i="2"/>
  <c r="CS152" i="2"/>
  <c r="AH152" i="2"/>
  <c r="CT152" i="2"/>
  <c r="AI152" i="2"/>
  <c r="CU152" i="2"/>
  <c r="AJ152" i="2"/>
  <c r="CV152" i="2"/>
  <c r="AK152" i="2"/>
  <c r="CW152" i="2"/>
  <c r="AL152" i="2"/>
  <c r="CX152" i="2"/>
  <c r="AM152" i="2"/>
  <c r="CY152" i="2"/>
  <c r="AN152" i="2"/>
  <c r="CZ152" i="2"/>
  <c r="AO152" i="2"/>
  <c r="DA152" i="2"/>
  <c r="AP152" i="2"/>
  <c r="DB152" i="2"/>
  <c r="AQ152" i="2"/>
  <c r="DC152" i="2"/>
  <c r="AR152" i="2"/>
  <c r="CR152" i="2"/>
  <c r="E180" i="2"/>
  <c r="E97" i="13"/>
  <c r="DF180" i="2"/>
  <c r="AT180" i="2"/>
  <c r="DG180" i="2"/>
  <c r="AU180" i="2"/>
  <c r="DH180" i="2"/>
  <c r="AV180" i="2"/>
  <c r="DI180" i="2"/>
  <c r="AW180" i="2"/>
  <c r="DJ180" i="2"/>
  <c r="AX180" i="2"/>
  <c r="DK180" i="2"/>
  <c r="AY180" i="2"/>
  <c r="DL180" i="2"/>
  <c r="AZ180" i="2"/>
  <c r="DM180" i="2"/>
  <c r="BA180" i="2"/>
  <c r="DN180" i="2"/>
  <c r="BB180" i="2"/>
  <c r="DO180" i="2"/>
  <c r="BC180" i="2"/>
  <c r="DP180" i="2"/>
  <c r="BD180" i="2"/>
  <c r="DE180" i="2"/>
  <c r="DF152" i="2"/>
  <c r="AT152" i="2"/>
  <c r="DG152" i="2"/>
  <c r="AU152" i="2"/>
  <c r="DH152" i="2"/>
  <c r="AV152" i="2"/>
  <c r="DI152" i="2"/>
  <c r="AW152" i="2"/>
  <c r="DJ152" i="2"/>
  <c r="AX152" i="2"/>
  <c r="DK152" i="2"/>
  <c r="AY152" i="2"/>
  <c r="DL152" i="2"/>
  <c r="AZ152" i="2"/>
  <c r="DM152" i="2"/>
  <c r="BA152" i="2"/>
  <c r="DN152" i="2"/>
  <c r="BB152" i="2"/>
  <c r="DO152" i="2"/>
  <c r="BC152" i="2"/>
  <c r="DP152" i="2"/>
  <c r="BD152" i="2"/>
  <c r="DE152" i="2"/>
  <c r="F180" i="2"/>
  <c r="F97" i="13"/>
  <c r="DS180" i="2"/>
  <c r="BF180" i="2"/>
  <c r="DT180" i="2"/>
  <c r="BG180" i="2"/>
  <c r="DU180" i="2"/>
  <c r="BH180" i="2"/>
  <c r="DV180" i="2"/>
  <c r="BI180" i="2"/>
  <c r="DW180" i="2"/>
  <c r="BJ180" i="2"/>
  <c r="DX180" i="2"/>
  <c r="BK180" i="2"/>
  <c r="DY180" i="2"/>
  <c r="BL180" i="2"/>
  <c r="DZ180" i="2"/>
  <c r="BM180" i="2"/>
  <c r="EA180" i="2"/>
  <c r="BN180" i="2"/>
  <c r="EB180" i="2"/>
  <c r="BO180" i="2"/>
  <c r="EC180" i="2"/>
  <c r="BP180" i="2"/>
  <c r="DR180" i="2"/>
  <c r="DS152" i="2"/>
  <c r="BF152" i="2"/>
  <c r="DT152" i="2"/>
  <c r="BG152" i="2"/>
  <c r="DU152" i="2"/>
  <c r="BH152" i="2"/>
  <c r="DV152" i="2"/>
  <c r="BI152" i="2"/>
  <c r="DW152" i="2"/>
  <c r="BJ152" i="2"/>
  <c r="DX152" i="2"/>
  <c r="BK152" i="2"/>
  <c r="DY152" i="2"/>
  <c r="BL152" i="2"/>
  <c r="DZ152" i="2"/>
  <c r="BM152" i="2"/>
  <c r="EA152" i="2"/>
  <c r="BN152" i="2"/>
  <c r="EB152" i="2"/>
  <c r="BO152" i="2"/>
  <c r="EC152" i="2"/>
  <c r="BP152" i="2"/>
  <c r="DR152" i="2"/>
  <c r="G180" i="2"/>
  <c r="G97" i="13"/>
  <c r="H97" i="13"/>
  <c r="BR187" i="2"/>
  <c r="BS187" i="2"/>
  <c r="J187" i="2"/>
  <c r="BT187" i="2"/>
  <c r="K187" i="2"/>
  <c r="BU187" i="2"/>
  <c r="L187" i="2"/>
  <c r="BV187" i="2"/>
  <c r="M187" i="2"/>
  <c r="BW187" i="2"/>
  <c r="N187" i="2"/>
  <c r="BX187" i="2"/>
  <c r="O187" i="2"/>
  <c r="BY187" i="2"/>
  <c r="P187" i="2"/>
  <c r="BZ187" i="2"/>
  <c r="Q187" i="2"/>
  <c r="CA187" i="2"/>
  <c r="R187" i="2"/>
  <c r="CB187" i="2"/>
  <c r="S187" i="2"/>
  <c r="CC187" i="2"/>
  <c r="T187" i="2"/>
  <c r="BR160" i="2"/>
  <c r="BS160" i="2"/>
  <c r="J160" i="2"/>
  <c r="BT160" i="2"/>
  <c r="K160" i="2"/>
  <c r="BU160" i="2"/>
  <c r="L160" i="2"/>
  <c r="BV160" i="2"/>
  <c r="M160" i="2"/>
  <c r="BW160" i="2"/>
  <c r="N160" i="2"/>
  <c r="BX160" i="2"/>
  <c r="O160" i="2"/>
  <c r="BY160" i="2"/>
  <c r="P160" i="2"/>
  <c r="BZ160" i="2"/>
  <c r="Q160" i="2"/>
  <c r="CA160" i="2"/>
  <c r="R160" i="2"/>
  <c r="CB160" i="2"/>
  <c r="S160" i="2"/>
  <c r="CC160" i="2"/>
  <c r="T160" i="2"/>
  <c r="C187" i="2"/>
  <c r="C98" i="13"/>
  <c r="CF187" i="2"/>
  <c r="V187" i="2"/>
  <c r="CG187" i="2"/>
  <c r="W187" i="2"/>
  <c r="CH187" i="2"/>
  <c r="X187" i="2"/>
  <c r="CI187" i="2"/>
  <c r="Y187" i="2"/>
  <c r="CJ187" i="2"/>
  <c r="Z187" i="2"/>
  <c r="CK187" i="2"/>
  <c r="AA187" i="2"/>
  <c r="CL187" i="2"/>
  <c r="AB187" i="2"/>
  <c r="CM187" i="2"/>
  <c r="AC187" i="2"/>
  <c r="CN187" i="2"/>
  <c r="AD187" i="2"/>
  <c r="CO187" i="2"/>
  <c r="AE187" i="2"/>
  <c r="CP187" i="2"/>
  <c r="AF187" i="2"/>
  <c r="CE187" i="2"/>
  <c r="CF160" i="2"/>
  <c r="V160" i="2"/>
  <c r="CG160" i="2"/>
  <c r="W160" i="2"/>
  <c r="CH160" i="2"/>
  <c r="X160" i="2"/>
  <c r="CI160" i="2"/>
  <c r="Y160" i="2"/>
  <c r="CJ160" i="2"/>
  <c r="Z160" i="2"/>
  <c r="CK160" i="2"/>
  <c r="AA160" i="2"/>
  <c r="CL160" i="2"/>
  <c r="AB160" i="2"/>
  <c r="CM160" i="2"/>
  <c r="AC160" i="2"/>
  <c r="CN160" i="2"/>
  <c r="AD160" i="2"/>
  <c r="CO160" i="2"/>
  <c r="AE160" i="2"/>
  <c r="CP160" i="2"/>
  <c r="AF160" i="2"/>
  <c r="CE160" i="2"/>
  <c r="D187" i="2"/>
  <c r="D98" i="13"/>
  <c r="CS187" i="2"/>
  <c r="AH187" i="2"/>
  <c r="CT187" i="2"/>
  <c r="AI187" i="2"/>
  <c r="CU187" i="2"/>
  <c r="AJ187" i="2"/>
  <c r="CV187" i="2"/>
  <c r="AK187" i="2"/>
  <c r="CW187" i="2"/>
  <c r="AL187" i="2"/>
  <c r="CX187" i="2"/>
  <c r="AM187" i="2"/>
  <c r="CY187" i="2"/>
  <c r="AN187" i="2"/>
  <c r="CZ187" i="2"/>
  <c r="AO187" i="2"/>
  <c r="DA187" i="2"/>
  <c r="AP187" i="2"/>
  <c r="DB187" i="2"/>
  <c r="AQ187" i="2"/>
  <c r="DC187" i="2"/>
  <c r="AR187" i="2"/>
  <c r="CR187" i="2"/>
  <c r="CS160" i="2"/>
  <c r="AH160" i="2"/>
  <c r="CT160" i="2"/>
  <c r="AI160" i="2"/>
  <c r="CU160" i="2"/>
  <c r="AJ160" i="2"/>
  <c r="CV160" i="2"/>
  <c r="AK160" i="2"/>
  <c r="CW160" i="2"/>
  <c r="AL160" i="2"/>
  <c r="CX160" i="2"/>
  <c r="AM160" i="2"/>
  <c r="CY160" i="2"/>
  <c r="AN160" i="2"/>
  <c r="CZ160" i="2"/>
  <c r="AO160" i="2"/>
  <c r="DA160" i="2"/>
  <c r="AP160" i="2"/>
  <c r="DB160" i="2"/>
  <c r="AQ160" i="2"/>
  <c r="DC160" i="2"/>
  <c r="AR160" i="2"/>
  <c r="CR160" i="2"/>
  <c r="E187" i="2"/>
  <c r="E98" i="13"/>
  <c r="DF187" i="2"/>
  <c r="AT187" i="2"/>
  <c r="DG187" i="2"/>
  <c r="AU187" i="2"/>
  <c r="DH187" i="2"/>
  <c r="AV187" i="2"/>
  <c r="DI187" i="2"/>
  <c r="AW187" i="2"/>
  <c r="DJ187" i="2"/>
  <c r="AX187" i="2"/>
  <c r="DK187" i="2"/>
  <c r="AY187" i="2"/>
  <c r="DL187" i="2"/>
  <c r="AZ187" i="2"/>
  <c r="DM187" i="2"/>
  <c r="BA187" i="2"/>
  <c r="DN187" i="2"/>
  <c r="BB187" i="2"/>
  <c r="DO187" i="2"/>
  <c r="BC187" i="2"/>
  <c r="DP187" i="2"/>
  <c r="BD187" i="2"/>
  <c r="DE187" i="2"/>
  <c r="DF160" i="2"/>
  <c r="AT160" i="2"/>
  <c r="DG160" i="2"/>
  <c r="AU160" i="2"/>
  <c r="DH160" i="2"/>
  <c r="AV160" i="2"/>
  <c r="DI160" i="2"/>
  <c r="AW160" i="2"/>
  <c r="DJ160" i="2"/>
  <c r="AX160" i="2"/>
  <c r="DK160" i="2"/>
  <c r="AY160" i="2"/>
  <c r="DL160" i="2"/>
  <c r="AZ160" i="2"/>
  <c r="DM160" i="2"/>
  <c r="BA160" i="2"/>
  <c r="DN160" i="2"/>
  <c r="BB160" i="2"/>
  <c r="DO160" i="2"/>
  <c r="BC160" i="2"/>
  <c r="DP160" i="2"/>
  <c r="BD160" i="2"/>
  <c r="DE160" i="2"/>
  <c r="F187" i="2"/>
  <c r="F98" i="13"/>
  <c r="DS187" i="2"/>
  <c r="BF187" i="2"/>
  <c r="DT187" i="2"/>
  <c r="BG187" i="2"/>
  <c r="DU187" i="2"/>
  <c r="BH187" i="2"/>
  <c r="DV187" i="2"/>
  <c r="BI187" i="2"/>
  <c r="DW187" i="2"/>
  <c r="BJ187" i="2"/>
  <c r="DX187" i="2"/>
  <c r="BK187" i="2"/>
  <c r="DY187" i="2"/>
  <c r="BL187" i="2"/>
  <c r="DZ187" i="2"/>
  <c r="BM187" i="2"/>
  <c r="EA187" i="2"/>
  <c r="BN187" i="2"/>
  <c r="EB187" i="2"/>
  <c r="BO187" i="2"/>
  <c r="EC187" i="2"/>
  <c r="BP187" i="2"/>
  <c r="DR187" i="2"/>
  <c r="DS160" i="2"/>
  <c r="BF160" i="2"/>
  <c r="DT160" i="2"/>
  <c r="BG160" i="2"/>
  <c r="DU160" i="2"/>
  <c r="BH160" i="2"/>
  <c r="DV160" i="2"/>
  <c r="BI160" i="2"/>
  <c r="DW160" i="2"/>
  <c r="BJ160" i="2"/>
  <c r="DX160" i="2"/>
  <c r="BK160" i="2"/>
  <c r="DY160" i="2"/>
  <c r="BL160" i="2"/>
  <c r="DZ160" i="2"/>
  <c r="BM160" i="2"/>
  <c r="EA160" i="2"/>
  <c r="BN160" i="2"/>
  <c r="EB160" i="2"/>
  <c r="BO160" i="2"/>
  <c r="EC160" i="2"/>
  <c r="BP160" i="2"/>
  <c r="DR160" i="2"/>
  <c r="G187" i="2"/>
  <c r="G98" i="13"/>
  <c r="H98" i="13"/>
  <c r="BR278" i="2"/>
  <c r="BS278" i="2"/>
  <c r="J278" i="2"/>
  <c r="BT278" i="2"/>
  <c r="K278" i="2"/>
  <c r="BU278" i="2"/>
  <c r="L278" i="2"/>
  <c r="BV278" i="2"/>
  <c r="M278" i="2"/>
  <c r="BW278" i="2"/>
  <c r="N278" i="2"/>
  <c r="BX278" i="2"/>
  <c r="O278" i="2"/>
  <c r="BY278" i="2"/>
  <c r="P278" i="2"/>
  <c r="BZ278" i="2"/>
  <c r="Q278" i="2"/>
  <c r="CA278" i="2"/>
  <c r="R278" i="2"/>
  <c r="CB278" i="2"/>
  <c r="S278" i="2"/>
  <c r="CC278" i="2"/>
  <c r="T278" i="2"/>
  <c r="BR269" i="2"/>
  <c r="BS269" i="2"/>
  <c r="J269" i="2"/>
  <c r="BT269" i="2"/>
  <c r="K269" i="2"/>
  <c r="BU269" i="2"/>
  <c r="L269" i="2"/>
  <c r="BV269" i="2"/>
  <c r="M269" i="2"/>
  <c r="BW269" i="2"/>
  <c r="N269" i="2"/>
  <c r="BX269" i="2"/>
  <c r="O269" i="2"/>
  <c r="BY269" i="2"/>
  <c r="P269" i="2"/>
  <c r="BZ269" i="2"/>
  <c r="Q269" i="2"/>
  <c r="CA269" i="2"/>
  <c r="R269" i="2"/>
  <c r="CB269" i="2"/>
  <c r="S269" i="2"/>
  <c r="CC269" i="2"/>
  <c r="T269" i="2"/>
  <c r="C278" i="2"/>
  <c r="C99" i="13"/>
  <c r="CF278" i="2"/>
  <c r="V278" i="2"/>
  <c r="CG278" i="2"/>
  <c r="W278" i="2"/>
  <c r="CH278" i="2"/>
  <c r="X278" i="2"/>
  <c r="CI278" i="2"/>
  <c r="Y278" i="2"/>
  <c r="CJ278" i="2"/>
  <c r="Z278" i="2"/>
  <c r="CK278" i="2"/>
  <c r="AA278" i="2"/>
  <c r="CL278" i="2"/>
  <c r="AB278" i="2"/>
  <c r="CM278" i="2"/>
  <c r="AC278" i="2"/>
  <c r="CN278" i="2"/>
  <c r="AD278" i="2"/>
  <c r="CO278" i="2"/>
  <c r="AE278" i="2"/>
  <c r="CP278" i="2"/>
  <c r="AF278" i="2"/>
  <c r="CE278" i="2"/>
  <c r="CF269" i="2"/>
  <c r="V269" i="2"/>
  <c r="CG269" i="2"/>
  <c r="W269" i="2"/>
  <c r="CH269" i="2"/>
  <c r="X269" i="2"/>
  <c r="CI269" i="2"/>
  <c r="Y269" i="2"/>
  <c r="CJ269" i="2"/>
  <c r="Z269" i="2"/>
  <c r="CK269" i="2"/>
  <c r="AA269" i="2"/>
  <c r="CL269" i="2"/>
  <c r="AB269" i="2"/>
  <c r="CM269" i="2"/>
  <c r="AC269" i="2"/>
  <c r="CN269" i="2"/>
  <c r="AD269" i="2"/>
  <c r="CO269" i="2"/>
  <c r="AE269" i="2"/>
  <c r="CP269" i="2"/>
  <c r="AF269" i="2"/>
  <c r="CE269" i="2"/>
  <c r="D278" i="2"/>
  <c r="D99" i="13"/>
  <c r="CS278" i="2"/>
  <c r="AH278" i="2"/>
  <c r="CT278" i="2"/>
  <c r="AI278" i="2"/>
  <c r="CU278" i="2"/>
  <c r="AJ278" i="2"/>
  <c r="CV278" i="2"/>
  <c r="AK278" i="2"/>
  <c r="CW278" i="2"/>
  <c r="AL278" i="2"/>
  <c r="CX278" i="2"/>
  <c r="AM278" i="2"/>
  <c r="CY278" i="2"/>
  <c r="AN278" i="2"/>
  <c r="CZ278" i="2"/>
  <c r="AO278" i="2"/>
  <c r="DA278" i="2"/>
  <c r="AP278" i="2"/>
  <c r="DB278" i="2"/>
  <c r="AQ278" i="2"/>
  <c r="DC278" i="2"/>
  <c r="AR278" i="2"/>
  <c r="CR278" i="2"/>
  <c r="CS269" i="2"/>
  <c r="AH269" i="2"/>
  <c r="CT269" i="2"/>
  <c r="AI269" i="2"/>
  <c r="CU269" i="2"/>
  <c r="AJ269" i="2"/>
  <c r="CV269" i="2"/>
  <c r="AK269" i="2"/>
  <c r="CW269" i="2"/>
  <c r="AL269" i="2"/>
  <c r="CX269" i="2"/>
  <c r="AM269" i="2"/>
  <c r="CY269" i="2"/>
  <c r="AN269" i="2"/>
  <c r="CZ269" i="2"/>
  <c r="AO269" i="2"/>
  <c r="DA269" i="2"/>
  <c r="AP269" i="2"/>
  <c r="DB269" i="2"/>
  <c r="AQ269" i="2"/>
  <c r="DC269" i="2"/>
  <c r="AR269" i="2"/>
  <c r="CR269" i="2"/>
  <c r="E278" i="2"/>
  <c r="E99" i="13"/>
  <c r="DF278" i="2"/>
  <c r="AT278" i="2"/>
  <c r="DG278" i="2"/>
  <c r="AU278" i="2"/>
  <c r="DH278" i="2"/>
  <c r="AV278" i="2"/>
  <c r="DI278" i="2"/>
  <c r="AW278" i="2"/>
  <c r="DJ278" i="2"/>
  <c r="AX278" i="2"/>
  <c r="DK278" i="2"/>
  <c r="AY278" i="2"/>
  <c r="DL278" i="2"/>
  <c r="AZ278" i="2"/>
  <c r="DM278" i="2"/>
  <c r="BA278" i="2"/>
  <c r="DN278" i="2"/>
  <c r="BB278" i="2"/>
  <c r="DO278" i="2"/>
  <c r="BC278" i="2"/>
  <c r="DP278" i="2"/>
  <c r="BD278" i="2"/>
  <c r="DE278" i="2"/>
  <c r="DF269" i="2"/>
  <c r="AT269" i="2"/>
  <c r="DG269" i="2"/>
  <c r="AU269" i="2"/>
  <c r="DH269" i="2"/>
  <c r="AV269" i="2"/>
  <c r="DI269" i="2"/>
  <c r="AW269" i="2"/>
  <c r="DJ269" i="2"/>
  <c r="AX269" i="2"/>
  <c r="DK269" i="2"/>
  <c r="AY269" i="2"/>
  <c r="DL269" i="2"/>
  <c r="AZ269" i="2"/>
  <c r="DM269" i="2"/>
  <c r="BA269" i="2"/>
  <c r="DN269" i="2"/>
  <c r="BB269" i="2"/>
  <c r="DO269" i="2"/>
  <c r="BC269" i="2"/>
  <c r="DP269" i="2"/>
  <c r="BD269" i="2"/>
  <c r="DE269" i="2"/>
  <c r="F278" i="2"/>
  <c r="F99" i="13"/>
  <c r="DS278" i="2"/>
  <c r="BF278" i="2"/>
  <c r="DT278" i="2"/>
  <c r="BG278" i="2"/>
  <c r="DU278" i="2"/>
  <c r="BH278" i="2"/>
  <c r="DV278" i="2"/>
  <c r="BI278" i="2"/>
  <c r="DW278" i="2"/>
  <c r="BJ278" i="2"/>
  <c r="DX278" i="2"/>
  <c r="BK278" i="2"/>
  <c r="DY278" i="2"/>
  <c r="BL278" i="2"/>
  <c r="DZ278" i="2"/>
  <c r="BM278" i="2"/>
  <c r="EA278" i="2"/>
  <c r="BN278" i="2"/>
  <c r="EB278" i="2"/>
  <c r="BO278" i="2"/>
  <c r="EC278" i="2"/>
  <c r="BP278" i="2"/>
  <c r="DR278" i="2"/>
  <c r="DS269" i="2"/>
  <c r="BF269" i="2"/>
  <c r="DT269" i="2"/>
  <c r="BG269" i="2"/>
  <c r="DU269" i="2"/>
  <c r="BH269" i="2"/>
  <c r="DV269" i="2"/>
  <c r="BI269" i="2"/>
  <c r="DW269" i="2"/>
  <c r="BJ269" i="2"/>
  <c r="DX269" i="2"/>
  <c r="BK269" i="2"/>
  <c r="DY269" i="2"/>
  <c r="BL269" i="2"/>
  <c r="DZ269" i="2"/>
  <c r="BM269" i="2"/>
  <c r="EA269" i="2"/>
  <c r="BN269" i="2"/>
  <c r="EB269" i="2"/>
  <c r="BO269" i="2"/>
  <c r="EC269" i="2"/>
  <c r="BP269" i="2"/>
  <c r="DR269" i="2"/>
  <c r="G278" i="2"/>
  <c r="G99" i="13"/>
  <c r="H99" i="13"/>
  <c r="BR314" i="2"/>
  <c r="BS314" i="2"/>
  <c r="J314" i="2"/>
  <c r="BT314" i="2"/>
  <c r="K314" i="2"/>
  <c r="BU314" i="2"/>
  <c r="L314" i="2"/>
  <c r="BV314" i="2"/>
  <c r="M314" i="2"/>
  <c r="BW314" i="2"/>
  <c r="N314" i="2"/>
  <c r="BX314" i="2"/>
  <c r="O314" i="2"/>
  <c r="BY314" i="2"/>
  <c r="P314" i="2"/>
  <c r="BZ314" i="2"/>
  <c r="Q314" i="2"/>
  <c r="CA314" i="2"/>
  <c r="R314" i="2"/>
  <c r="CB314" i="2"/>
  <c r="S314" i="2"/>
  <c r="CC314" i="2"/>
  <c r="T314" i="2"/>
  <c r="C321" i="2"/>
  <c r="C100" i="13"/>
  <c r="CF314" i="2"/>
  <c r="V314" i="2"/>
  <c r="CG314" i="2"/>
  <c r="W314" i="2"/>
  <c r="CH314" i="2"/>
  <c r="X314" i="2"/>
  <c r="CI314" i="2"/>
  <c r="Y314" i="2"/>
  <c r="CJ314" i="2"/>
  <c r="Z314" i="2"/>
  <c r="CK314" i="2"/>
  <c r="AA314" i="2"/>
  <c r="CL314" i="2"/>
  <c r="AB314" i="2"/>
  <c r="CM314" i="2"/>
  <c r="AC314" i="2"/>
  <c r="CN314" i="2"/>
  <c r="AD314" i="2"/>
  <c r="CO314" i="2"/>
  <c r="AE314" i="2"/>
  <c r="CP314" i="2"/>
  <c r="AF314" i="2"/>
  <c r="CE314" i="2"/>
  <c r="D321" i="2"/>
  <c r="D100" i="13"/>
  <c r="CS314" i="2"/>
  <c r="AH314" i="2"/>
  <c r="CT314" i="2"/>
  <c r="AI314" i="2"/>
  <c r="CU314" i="2"/>
  <c r="AJ314" i="2"/>
  <c r="CV314" i="2"/>
  <c r="AK314" i="2"/>
  <c r="CW314" i="2"/>
  <c r="AL314" i="2"/>
  <c r="CX314" i="2"/>
  <c r="AM314" i="2"/>
  <c r="CY314" i="2"/>
  <c r="AN314" i="2"/>
  <c r="CZ314" i="2"/>
  <c r="AO314" i="2"/>
  <c r="DA314" i="2"/>
  <c r="AP314" i="2"/>
  <c r="DB314" i="2"/>
  <c r="AQ314" i="2"/>
  <c r="DC314" i="2"/>
  <c r="AR314" i="2"/>
  <c r="CR314" i="2"/>
  <c r="E321" i="2"/>
  <c r="E100" i="13"/>
  <c r="DF314" i="2"/>
  <c r="AT314" i="2"/>
  <c r="DG314" i="2"/>
  <c r="AU314" i="2"/>
  <c r="DH314" i="2"/>
  <c r="AV314" i="2"/>
  <c r="DI314" i="2"/>
  <c r="AW314" i="2"/>
  <c r="DJ314" i="2"/>
  <c r="AX314" i="2"/>
  <c r="DK314" i="2"/>
  <c r="AY314" i="2"/>
  <c r="DL314" i="2"/>
  <c r="AZ314" i="2"/>
  <c r="DM314" i="2"/>
  <c r="BA314" i="2"/>
  <c r="DN314" i="2"/>
  <c r="BB314" i="2"/>
  <c r="DO314" i="2"/>
  <c r="BC314" i="2"/>
  <c r="DP314" i="2"/>
  <c r="BD314" i="2"/>
  <c r="DE314" i="2"/>
  <c r="F321" i="2"/>
  <c r="F100" i="13"/>
  <c r="DS314" i="2"/>
  <c r="BF314" i="2"/>
  <c r="DT314" i="2"/>
  <c r="BG314" i="2"/>
  <c r="DU314" i="2"/>
  <c r="BH314" i="2"/>
  <c r="DV314" i="2"/>
  <c r="BI314" i="2"/>
  <c r="DW314" i="2"/>
  <c r="BJ314" i="2"/>
  <c r="DX314" i="2"/>
  <c r="BK314" i="2"/>
  <c r="DY314" i="2"/>
  <c r="BL314" i="2"/>
  <c r="DZ314" i="2"/>
  <c r="BM314" i="2"/>
  <c r="EA314" i="2"/>
  <c r="BN314" i="2"/>
  <c r="EB314" i="2"/>
  <c r="BO314" i="2"/>
  <c r="EC314" i="2"/>
  <c r="BP314" i="2"/>
  <c r="DR314" i="2"/>
  <c r="G321" i="2"/>
  <c r="G100" i="13"/>
  <c r="H100" i="13"/>
  <c r="BR227" i="2"/>
  <c r="BS227" i="2"/>
  <c r="J227" i="2"/>
  <c r="BT227" i="2"/>
  <c r="K227" i="2"/>
  <c r="BU227" i="2"/>
  <c r="L227" i="2"/>
  <c r="BV227" i="2"/>
  <c r="M227" i="2"/>
  <c r="BW227" i="2"/>
  <c r="N227" i="2"/>
  <c r="BX227" i="2"/>
  <c r="O227" i="2"/>
  <c r="BY227" i="2"/>
  <c r="P227" i="2"/>
  <c r="BZ227" i="2"/>
  <c r="Q227" i="2"/>
  <c r="CA227" i="2"/>
  <c r="R227" i="2"/>
  <c r="CB227" i="2"/>
  <c r="S227" i="2"/>
  <c r="CC227" i="2"/>
  <c r="T227" i="2"/>
  <c r="BR216" i="2"/>
  <c r="BS216" i="2"/>
  <c r="J216" i="2"/>
  <c r="BT216" i="2"/>
  <c r="K216" i="2"/>
  <c r="BU216" i="2"/>
  <c r="L216" i="2"/>
  <c r="BV216" i="2"/>
  <c r="M216" i="2"/>
  <c r="BW216" i="2"/>
  <c r="N216" i="2"/>
  <c r="BX216" i="2"/>
  <c r="O216" i="2"/>
  <c r="BY216" i="2"/>
  <c r="P216" i="2"/>
  <c r="BZ216" i="2"/>
  <c r="Q216" i="2"/>
  <c r="CA216" i="2"/>
  <c r="R216" i="2"/>
  <c r="CB216" i="2"/>
  <c r="S216" i="2"/>
  <c r="CC216" i="2"/>
  <c r="T216" i="2"/>
  <c r="C227" i="2"/>
  <c r="C101" i="13"/>
  <c r="CF227" i="2"/>
  <c r="V227" i="2"/>
  <c r="CG227" i="2"/>
  <c r="W227" i="2"/>
  <c r="CH227" i="2"/>
  <c r="X227" i="2"/>
  <c r="CI227" i="2"/>
  <c r="Y227" i="2"/>
  <c r="CJ227" i="2"/>
  <c r="Z227" i="2"/>
  <c r="CK227" i="2"/>
  <c r="AA227" i="2"/>
  <c r="CL227" i="2"/>
  <c r="AB227" i="2"/>
  <c r="CM227" i="2"/>
  <c r="AC227" i="2"/>
  <c r="CN227" i="2"/>
  <c r="AD227" i="2"/>
  <c r="CO227" i="2"/>
  <c r="AE227" i="2"/>
  <c r="CP227" i="2"/>
  <c r="AF227" i="2"/>
  <c r="CE227" i="2"/>
  <c r="CF216" i="2"/>
  <c r="V216" i="2"/>
  <c r="CG216" i="2"/>
  <c r="W216" i="2"/>
  <c r="CH216" i="2"/>
  <c r="X216" i="2"/>
  <c r="CI216" i="2"/>
  <c r="Y216" i="2"/>
  <c r="CJ216" i="2"/>
  <c r="Z216" i="2"/>
  <c r="CK216" i="2"/>
  <c r="AA216" i="2"/>
  <c r="CL216" i="2"/>
  <c r="AB216" i="2"/>
  <c r="CM216" i="2"/>
  <c r="AC216" i="2"/>
  <c r="CN216" i="2"/>
  <c r="AD216" i="2"/>
  <c r="CO216" i="2"/>
  <c r="AE216" i="2"/>
  <c r="CP216" i="2"/>
  <c r="AF216" i="2"/>
  <c r="CE216" i="2"/>
  <c r="D227" i="2"/>
  <c r="D101" i="13"/>
  <c r="CS227" i="2"/>
  <c r="AH227" i="2"/>
  <c r="CT227" i="2"/>
  <c r="AI227" i="2"/>
  <c r="CU227" i="2"/>
  <c r="AJ227" i="2"/>
  <c r="CV227" i="2"/>
  <c r="AK227" i="2"/>
  <c r="CW227" i="2"/>
  <c r="AL227" i="2"/>
  <c r="CX227" i="2"/>
  <c r="AM227" i="2"/>
  <c r="CY227" i="2"/>
  <c r="AN227" i="2"/>
  <c r="CZ227" i="2"/>
  <c r="AO227" i="2"/>
  <c r="DA227" i="2"/>
  <c r="AP227" i="2"/>
  <c r="DB227" i="2"/>
  <c r="AQ227" i="2"/>
  <c r="DC227" i="2"/>
  <c r="AR227" i="2"/>
  <c r="CR227" i="2"/>
  <c r="CS216" i="2"/>
  <c r="AH216" i="2"/>
  <c r="CT216" i="2"/>
  <c r="AI216" i="2"/>
  <c r="CU216" i="2"/>
  <c r="AJ216" i="2"/>
  <c r="CV216" i="2"/>
  <c r="AK216" i="2"/>
  <c r="CW216" i="2"/>
  <c r="AL216" i="2"/>
  <c r="CX216" i="2"/>
  <c r="AM216" i="2"/>
  <c r="CY216" i="2"/>
  <c r="AN216" i="2"/>
  <c r="CZ216" i="2"/>
  <c r="AO216" i="2"/>
  <c r="DA216" i="2"/>
  <c r="AP216" i="2"/>
  <c r="DB216" i="2"/>
  <c r="AQ216" i="2"/>
  <c r="DC216" i="2"/>
  <c r="AR216" i="2"/>
  <c r="CR216" i="2"/>
  <c r="E227" i="2"/>
  <c r="E101" i="13"/>
  <c r="DF227" i="2"/>
  <c r="AT227" i="2"/>
  <c r="DG227" i="2"/>
  <c r="AU227" i="2"/>
  <c r="DH227" i="2"/>
  <c r="AV227" i="2"/>
  <c r="DI227" i="2"/>
  <c r="AW227" i="2"/>
  <c r="DJ227" i="2"/>
  <c r="AX227" i="2"/>
  <c r="DK227" i="2"/>
  <c r="AY227" i="2"/>
  <c r="DL227" i="2"/>
  <c r="AZ227" i="2"/>
  <c r="DM227" i="2"/>
  <c r="BA227" i="2"/>
  <c r="DN227" i="2"/>
  <c r="BB227" i="2"/>
  <c r="DO227" i="2"/>
  <c r="BC227" i="2"/>
  <c r="DP227" i="2"/>
  <c r="BD227" i="2"/>
  <c r="DE227" i="2"/>
  <c r="DF216" i="2"/>
  <c r="AT216" i="2"/>
  <c r="DG216" i="2"/>
  <c r="AU216" i="2"/>
  <c r="DH216" i="2"/>
  <c r="AV216" i="2"/>
  <c r="DI216" i="2"/>
  <c r="AW216" i="2"/>
  <c r="DJ216" i="2"/>
  <c r="AX216" i="2"/>
  <c r="DK216" i="2"/>
  <c r="AY216" i="2"/>
  <c r="DL216" i="2"/>
  <c r="AZ216" i="2"/>
  <c r="DM216" i="2"/>
  <c r="BA216" i="2"/>
  <c r="DN216" i="2"/>
  <c r="BB216" i="2"/>
  <c r="DO216" i="2"/>
  <c r="BC216" i="2"/>
  <c r="DP216" i="2"/>
  <c r="BD216" i="2"/>
  <c r="DE216" i="2"/>
  <c r="F227" i="2"/>
  <c r="F101" i="13"/>
  <c r="DS227" i="2"/>
  <c r="BF227" i="2"/>
  <c r="DT227" i="2"/>
  <c r="BG227" i="2"/>
  <c r="DU227" i="2"/>
  <c r="BH227" i="2"/>
  <c r="DV227" i="2"/>
  <c r="BI227" i="2"/>
  <c r="DW227" i="2"/>
  <c r="BJ227" i="2"/>
  <c r="DX227" i="2"/>
  <c r="BK227" i="2"/>
  <c r="DY227" i="2"/>
  <c r="BL227" i="2"/>
  <c r="DZ227" i="2"/>
  <c r="BM227" i="2"/>
  <c r="EA227" i="2"/>
  <c r="BN227" i="2"/>
  <c r="EB227" i="2"/>
  <c r="BO227" i="2"/>
  <c r="EC227" i="2"/>
  <c r="BP227" i="2"/>
  <c r="DR227" i="2"/>
  <c r="DS216" i="2"/>
  <c r="BF216" i="2"/>
  <c r="DT216" i="2"/>
  <c r="BG216" i="2"/>
  <c r="DU216" i="2"/>
  <c r="BH216" i="2"/>
  <c r="DV216" i="2"/>
  <c r="BI216" i="2"/>
  <c r="DW216" i="2"/>
  <c r="BJ216" i="2"/>
  <c r="DX216" i="2"/>
  <c r="BK216" i="2"/>
  <c r="DY216" i="2"/>
  <c r="BL216" i="2"/>
  <c r="DZ216" i="2"/>
  <c r="BM216" i="2"/>
  <c r="EA216" i="2"/>
  <c r="BN216" i="2"/>
  <c r="EB216" i="2"/>
  <c r="BO216" i="2"/>
  <c r="EC216" i="2"/>
  <c r="BP216" i="2"/>
  <c r="DR216" i="2"/>
  <c r="G227" i="2"/>
  <c r="G101" i="13"/>
  <c r="H101" i="13"/>
  <c r="BR252" i="2"/>
  <c r="BS252" i="2"/>
  <c r="J252" i="2"/>
  <c r="BT252" i="2"/>
  <c r="K252" i="2"/>
  <c r="BU252" i="2"/>
  <c r="L252" i="2"/>
  <c r="BV252" i="2"/>
  <c r="M252" i="2"/>
  <c r="BW252" i="2"/>
  <c r="N252" i="2"/>
  <c r="BX252" i="2"/>
  <c r="O252" i="2"/>
  <c r="BY252" i="2"/>
  <c r="P252" i="2"/>
  <c r="BZ252" i="2"/>
  <c r="Q252" i="2"/>
  <c r="CA252" i="2"/>
  <c r="R252" i="2"/>
  <c r="CB252" i="2"/>
  <c r="S252" i="2"/>
  <c r="CC252" i="2"/>
  <c r="T252" i="2"/>
  <c r="BR243" i="2"/>
  <c r="BS243" i="2"/>
  <c r="J243" i="2"/>
  <c r="BT243" i="2"/>
  <c r="K243" i="2"/>
  <c r="BU243" i="2"/>
  <c r="L243" i="2"/>
  <c r="BV243" i="2"/>
  <c r="M243" i="2"/>
  <c r="BW243" i="2"/>
  <c r="N243" i="2"/>
  <c r="BX243" i="2"/>
  <c r="O243" i="2"/>
  <c r="BY243" i="2"/>
  <c r="P243" i="2"/>
  <c r="BZ243" i="2"/>
  <c r="Q243" i="2"/>
  <c r="CA243" i="2"/>
  <c r="R243" i="2"/>
  <c r="CB243" i="2"/>
  <c r="S243" i="2"/>
  <c r="CC243" i="2"/>
  <c r="T243" i="2"/>
  <c r="C252" i="2"/>
  <c r="C102" i="13"/>
  <c r="CF252" i="2"/>
  <c r="V252" i="2"/>
  <c r="CG252" i="2"/>
  <c r="W252" i="2"/>
  <c r="CH252" i="2"/>
  <c r="X252" i="2"/>
  <c r="CI252" i="2"/>
  <c r="Y252" i="2"/>
  <c r="CJ252" i="2"/>
  <c r="Z252" i="2"/>
  <c r="CK252" i="2"/>
  <c r="AA252" i="2"/>
  <c r="CL252" i="2"/>
  <c r="AB252" i="2"/>
  <c r="CM252" i="2"/>
  <c r="AC252" i="2"/>
  <c r="CN252" i="2"/>
  <c r="AD252" i="2"/>
  <c r="CO252" i="2"/>
  <c r="AE252" i="2"/>
  <c r="CP252" i="2"/>
  <c r="AF252" i="2"/>
  <c r="CE252" i="2"/>
  <c r="CF243" i="2"/>
  <c r="V243" i="2"/>
  <c r="CG243" i="2"/>
  <c r="W243" i="2"/>
  <c r="CH243" i="2"/>
  <c r="X243" i="2"/>
  <c r="CI243" i="2"/>
  <c r="Y243" i="2"/>
  <c r="CJ243" i="2"/>
  <c r="Z243" i="2"/>
  <c r="CK243" i="2"/>
  <c r="AA243" i="2"/>
  <c r="CL243" i="2"/>
  <c r="AB243" i="2"/>
  <c r="CM243" i="2"/>
  <c r="AC243" i="2"/>
  <c r="CN243" i="2"/>
  <c r="AD243" i="2"/>
  <c r="CO243" i="2"/>
  <c r="AE243" i="2"/>
  <c r="CP243" i="2"/>
  <c r="AF243" i="2"/>
  <c r="CE243" i="2"/>
  <c r="D252" i="2"/>
  <c r="D102" i="13"/>
  <c r="CS252" i="2"/>
  <c r="AH252" i="2"/>
  <c r="CT252" i="2"/>
  <c r="AI252" i="2"/>
  <c r="CU252" i="2"/>
  <c r="AJ252" i="2"/>
  <c r="CV252" i="2"/>
  <c r="AK252" i="2"/>
  <c r="CW252" i="2"/>
  <c r="AL252" i="2"/>
  <c r="CX252" i="2"/>
  <c r="AM252" i="2"/>
  <c r="CY252" i="2"/>
  <c r="AN252" i="2"/>
  <c r="CZ252" i="2"/>
  <c r="AO252" i="2"/>
  <c r="DA252" i="2"/>
  <c r="AP252" i="2"/>
  <c r="DB252" i="2"/>
  <c r="AQ252" i="2"/>
  <c r="DC252" i="2"/>
  <c r="AR252" i="2"/>
  <c r="CR252" i="2"/>
  <c r="CS243" i="2"/>
  <c r="AH243" i="2"/>
  <c r="CT243" i="2"/>
  <c r="AI243" i="2"/>
  <c r="CU243" i="2"/>
  <c r="AJ243" i="2"/>
  <c r="CV243" i="2"/>
  <c r="AK243" i="2"/>
  <c r="CW243" i="2"/>
  <c r="AL243" i="2"/>
  <c r="CX243" i="2"/>
  <c r="AM243" i="2"/>
  <c r="CY243" i="2"/>
  <c r="AN243" i="2"/>
  <c r="CZ243" i="2"/>
  <c r="AO243" i="2"/>
  <c r="DA243" i="2"/>
  <c r="AP243" i="2"/>
  <c r="DB243" i="2"/>
  <c r="AQ243" i="2"/>
  <c r="DC243" i="2"/>
  <c r="AR243" i="2"/>
  <c r="CR243" i="2"/>
  <c r="E252" i="2"/>
  <c r="E102" i="13"/>
  <c r="DF252" i="2"/>
  <c r="AT252" i="2"/>
  <c r="DG252" i="2"/>
  <c r="AU252" i="2"/>
  <c r="DH252" i="2"/>
  <c r="AV252" i="2"/>
  <c r="DI252" i="2"/>
  <c r="AW252" i="2"/>
  <c r="DJ252" i="2"/>
  <c r="AX252" i="2"/>
  <c r="DK252" i="2"/>
  <c r="AY252" i="2"/>
  <c r="DL252" i="2"/>
  <c r="AZ252" i="2"/>
  <c r="DM252" i="2"/>
  <c r="BA252" i="2"/>
  <c r="DN252" i="2"/>
  <c r="BB252" i="2"/>
  <c r="DO252" i="2"/>
  <c r="BC252" i="2"/>
  <c r="DP252" i="2"/>
  <c r="BD252" i="2"/>
  <c r="DE252" i="2"/>
  <c r="DF243" i="2"/>
  <c r="AT243" i="2"/>
  <c r="DG243" i="2"/>
  <c r="AU243" i="2"/>
  <c r="DH243" i="2"/>
  <c r="AV243" i="2"/>
  <c r="DI243" i="2"/>
  <c r="AW243" i="2"/>
  <c r="DJ243" i="2"/>
  <c r="AX243" i="2"/>
  <c r="DK243" i="2"/>
  <c r="AY243" i="2"/>
  <c r="DL243" i="2"/>
  <c r="AZ243" i="2"/>
  <c r="DM243" i="2"/>
  <c r="BA243" i="2"/>
  <c r="DN243" i="2"/>
  <c r="BB243" i="2"/>
  <c r="DO243" i="2"/>
  <c r="BC243" i="2"/>
  <c r="DP243" i="2"/>
  <c r="BD243" i="2"/>
  <c r="DE243" i="2"/>
  <c r="F252" i="2"/>
  <c r="F102" i="13"/>
  <c r="DS252" i="2"/>
  <c r="BF252" i="2"/>
  <c r="DT252" i="2"/>
  <c r="BG252" i="2"/>
  <c r="DU252" i="2"/>
  <c r="BH252" i="2"/>
  <c r="DV252" i="2"/>
  <c r="BI252" i="2"/>
  <c r="DW252" i="2"/>
  <c r="BJ252" i="2"/>
  <c r="DX252" i="2"/>
  <c r="BK252" i="2"/>
  <c r="DY252" i="2"/>
  <c r="BL252" i="2"/>
  <c r="DZ252" i="2"/>
  <c r="BM252" i="2"/>
  <c r="EA252" i="2"/>
  <c r="BN252" i="2"/>
  <c r="EB252" i="2"/>
  <c r="BO252" i="2"/>
  <c r="EC252" i="2"/>
  <c r="BP252" i="2"/>
  <c r="DR252" i="2"/>
  <c r="DS243" i="2"/>
  <c r="BF243" i="2"/>
  <c r="DT243" i="2"/>
  <c r="BG243" i="2"/>
  <c r="DU243" i="2"/>
  <c r="BH243" i="2"/>
  <c r="DV243" i="2"/>
  <c r="BI243" i="2"/>
  <c r="DW243" i="2"/>
  <c r="BJ243" i="2"/>
  <c r="DX243" i="2"/>
  <c r="BK243" i="2"/>
  <c r="DY243" i="2"/>
  <c r="BL243" i="2"/>
  <c r="DZ243" i="2"/>
  <c r="BM243" i="2"/>
  <c r="EA243" i="2"/>
  <c r="BN243" i="2"/>
  <c r="EB243" i="2"/>
  <c r="BO243" i="2"/>
  <c r="EC243" i="2"/>
  <c r="BP243" i="2"/>
  <c r="DR243" i="2"/>
  <c r="G252" i="2"/>
  <c r="G102" i="13"/>
  <c r="H102" i="13"/>
  <c r="H4" i="13"/>
  <c r="DS19" i="2"/>
  <c r="BF19" i="2"/>
  <c r="DT19" i="2"/>
  <c r="BG19" i="2"/>
  <c r="DU19" i="2"/>
  <c r="BH19" i="2"/>
  <c r="DV19" i="2"/>
  <c r="BI19" i="2"/>
  <c r="DW19" i="2"/>
  <c r="BJ19" i="2"/>
  <c r="DX19" i="2"/>
  <c r="BK19" i="2"/>
  <c r="DY19" i="2"/>
  <c r="BL19" i="2"/>
  <c r="DZ19" i="2"/>
  <c r="BM19" i="2"/>
  <c r="EA19" i="2"/>
  <c r="BN19" i="2"/>
  <c r="EB19" i="2"/>
  <c r="BO19" i="2"/>
  <c r="EC19" i="2"/>
  <c r="BP19" i="2"/>
  <c r="DR19" i="2"/>
  <c r="G16" i="2"/>
  <c r="G4" i="13"/>
  <c r="DF19" i="2"/>
  <c r="AT19" i="2"/>
  <c r="DG19" i="2"/>
  <c r="AU19" i="2"/>
  <c r="DH19" i="2"/>
  <c r="AV19" i="2"/>
  <c r="DI19" i="2"/>
  <c r="AW19" i="2"/>
  <c r="DJ19" i="2"/>
  <c r="AX19" i="2"/>
  <c r="DK19" i="2"/>
  <c r="AY19" i="2"/>
  <c r="DL19" i="2"/>
  <c r="AZ19" i="2"/>
  <c r="DM19" i="2"/>
  <c r="BA19" i="2"/>
  <c r="DN19" i="2"/>
  <c r="BB19" i="2"/>
  <c r="DO19" i="2"/>
  <c r="BC19" i="2"/>
  <c r="DP19" i="2"/>
  <c r="BD19" i="2"/>
  <c r="DE19" i="2"/>
  <c r="F16" i="2"/>
  <c r="F4" i="13"/>
  <c r="CS19" i="2"/>
  <c r="AH19" i="2"/>
  <c r="CT19" i="2"/>
  <c r="AI19" i="2"/>
  <c r="CU19" i="2"/>
  <c r="AJ19" i="2"/>
  <c r="CV19" i="2"/>
  <c r="AK19" i="2"/>
  <c r="CW19" i="2"/>
  <c r="AL19" i="2"/>
  <c r="CX19" i="2"/>
  <c r="AM19" i="2"/>
  <c r="CY19" i="2"/>
  <c r="AN19" i="2"/>
  <c r="CZ19" i="2"/>
  <c r="AO19" i="2"/>
  <c r="DA19" i="2"/>
  <c r="AP19" i="2"/>
  <c r="DB19" i="2"/>
  <c r="AQ19" i="2"/>
  <c r="DC19" i="2"/>
  <c r="AR19" i="2"/>
  <c r="CR19" i="2"/>
  <c r="E16" i="2"/>
  <c r="E4" i="13"/>
  <c r="CF19" i="2"/>
  <c r="V19" i="2"/>
  <c r="CG19" i="2"/>
  <c r="W19" i="2"/>
  <c r="CH19" i="2"/>
  <c r="X19" i="2"/>
  <c r="CI19" i="2"/>
  <c r="Y19" i="2"/>
  <c r="CJ19" i="2"/>
  <c r="Z19" i="2"/>
  <c r="CK19" i="2"/>
  <c r="AA19" i="2"/>
  <c r="CL19" i="2"/>
  <c r="AB19" i="2"/>
  <c r="CM19" i="2"/>
  <c r="AC19" i="2"/>
  <c r="CN19" i="2"/>
  <c r="AD19" i="2"/>
  <c r="CO19" i="2"/>
  <c r="AE19" i="2"/>
  <c r="CP19" i="2"/>
  <c r="AF19" i="2"/>
  <c r="CE19" i="2"/>
  <c r="D16" i="2"/>
  <c r="D4" i="13"/>
  <c r="BR19" i="2"/>
  <c r="BS19" i="2"/>
  <c r="J19" i="2"/>
  <c r="BT19" i="2"/>
  <c r="K19" i="2"/>
  <c r="BU19" i="2"/>
  <c r="L19" i="2"/>
  <c r="BV19" i="2"/>
  <c r="M19" i="2"/>
  <c r="BW19" i="2"/>
  <c r="N19" i="2"/>
  <c r="BX19" i="2"/>
  <c r="O19" i="2"/>
  <c r="BY19" i="2"/>
  <c r="P19" i="2"/>
  <c r="BZ19" i="2"/>
  <c r="Q19" i="2"/>
  <c r="CA19" i="2"/>
  <c r="R19" i="2"/>
  <c r="CB19" i="2"/>
  <c r="S19" i="2"/>
  <c r="CC19" i="2"/>
  <c r="T19" i="2"/>
  <c r="C16" i="2"/>
  <c r="C4" i="13"/>
  <c r="BR479" i="2"/>
  <c r="BS479" i="2"/>
  <c r="J479" i="2"/>
  <c r="BT479" i="2"/>
  <c r="K479" i="2"/>
  <c r="BU479" i="2"/>
  <c r="L479" i="2"/>
  <c r="BV479" i="2"/>
  <c r="M479" i="2"/>
  <c r="BW479" i="2"/>
  <c r="N479" i="2"/>
  <c r="BX479" i="2"/>
  <c r="O479" i="2"/>
  <c r="BY479" i="2"/>
  <c r="P479" i="2"/>
  <c r="BZ479" i="2"/>
  <c r="Q479" i="2"/>
  <c r="CA479" i="2"/>
  <c r="R479" i="2"/>
  <c r="CB479" i="2"/>
  <c r="S479" i="2"/>
  <c r="CC479" i="2"/>
  <c r="T479" i="2"/>
  <c r="CF479" i="2"/>
  <c r="V479" i="2"/>
  <c r="CG479" i="2"/>
  <c r="W479" i="2"/>
  <c r="CH479" i="2"/>
  <c r="X479" i="2"/>
  <c r="CI479" i="2"/>
  <c r="Y479" i="2"/>
  <c r="CJ479" i="2"/>
  <c r="Z479" i="2"/>
  <c r="CK479" i="2"/>
  <c r="AA479" i="2"/>
  <c r="CL479" i="2"/>
  <c r="AB479" i="2"/>
  <c r="CM479" i="2"/>
  <c r="AC479" i="2"/>
  <c r="CN479" i="2"/>
  <c r="AD479" i="2"/>
  <c r="CO479" i="2"/>
  <c r="AE479" i="2"/>
  <c r="CP479" i="2"/>
  <c r="AF479" i="2"/>
  <c r="CE479" i="2"/>
  <c r="CS479" i="2"/>
  <c r="AH479" i="2"/>
  <c r="CT479" i="2"/>
  <c r="AI479" i="2"/>
  <c r="CU479" i="2"/>
  <c r="AJ479" i="2"/>
  <c r="CV479" i="2"/>
  <c r="AK479" i="2"/>
  <c r="CW479" i="2"/>
  <c r="AL479" i="2"/>
  <c r="CX479" i="2"/>
  <c r="AM479" i="2"/>
  <c r="CY479" i="2"/>
  <c r="AN479" i="2"/>
  <c r="CZ479" i="2"/>
  <c r="AO479" i="2"/>
  <c r="DA479" i="2"/>
  <c r="AP479" i="2"/>
  <c r="DB479" i="2"/>
  <c r="AQ479" i="2"/>
  <c r="DC479" i="2"/>
  <c r="AR479" i="2"/>
  <c r="CR479" i="2"/>
  <c r="DF479" i="2"/>
  <c r="AT479" i="2"/>
  <c r="DG479" i="2"/>
  <c r="AU479" i="2"/>
  <c r="DH479" i="2"/>
  <c r="AV479" i="2"/>
  <c r="DI479" i="2"/>
  <c r="AW479" i="2"/>
  <c r="DJ479" i="2"/>
  <c r="AX479" i="2"/>
  <c r="DK479" i="2"/>
  <c r="AY479" i="2"/>
  <c r="DL479" i="2"/>
  <c r="AZ479" i="2"/>
  <c r="DM479" i="2"/>
  <c r="BA479" i="2"/>
  <c r="DN479" i="2"/>
  <c r="BB479" i="2"/>
  <c r="DO479" i="2"/>
  <c r="BC479" i="2"/>
  <c r="DP479" i="2"/>
  <c r="BD479" i="2"/>
  <c r="DE479" i="2"/>
  <c r="DS479" i="2"/>
  <c r="BF479" i="2"/>
  <c r="DT479" i="2"/>
  <c r="BG479" i="2"/>
  <c r="DU479" i="2"/>
  <c r="BH479" i="2"/>
  <c r="DV479" i="2"/>
  <c r="BI479" i="2"/>
  <c r="DW479" i="2"/>
  <c r="BJ479" i="2"/>
  <c r="DX479" i="2"/>
  <c r="BK479" i="2"/>
  <c r="DY479" i="2"/>
  <c r="BL479" i="2"/>
  <c r="DZ479" i="2"/>
  <c r="BM479" i="2"/>
  <c r="EA479" i="2"/>
  <c r="BN479" i="2"/>
  <c r="EB479" i="2"/>
  <c r="BO479" i="2"/>
  <c r="EC479" i="2"/>
  <c r="BP479" i="2"/>
  <c r="DR479" i="2"/>
  <c r="BR480" i="2"/>
  <c r="BS480" i="2"/>
  <c r="J480" i="2"/>
  <c r="BT480" i="2"/>
  <c r="K480" i="2"/>
  <c r="BU480" i="2"/>
  <c r="L480" i="2"/>
  <c r="BV480" i="2"/>
  <c r="M480" i="2"/>
  <c r="BW480" i="2"/>
  <c r="N480" i="2"/>
  <c r="BX480" i="2"/>
  <c r="O480" i="2"/>
  <c r="BY480" i="2"/>
  <c r="P480" i="2"/>
  <c r="BZ480" i="2"/>
  <c r="Q480" i="2"/>
  <c r="CA480" i="2"/>
  <c r="R480" i="2"/>
  <c r="CB480" i="2"/>
  <c r="S480" i="2"/>
  <c r="CC480" i="2"/>
  <c r="T480" i="2"/>
  <c r="CF480" i="2"/>
  <c r="V480" i="2"/>
  <c r="CG480" i="2"/>
  <c r="W480" i="2"/>
  <c r="CH480" i="2"/>
  <c r="X480" i="2"/>
  <c r="CI480" i="2"/>
  <c r="Y480" i="2"/>
  <c r="CJ480" i="2"/>
  <c r="Z480" i="2"/>
  <c r="CK480" i="2"/>
  <c r="AA480" i="2"/>
  <c r="CL480" i="2"/>
  <c r="AB480" i="2"/>
  <c r="CM480" i="2"/>
  <c r="AC480" i="2"/>
  <c r="CN480" i="2"/>
  <c r="AD480" i="2"/>
  <c r="CO480" i="2"/>
  <c r="AE480" i="2"/>
  <c r="CP480" i="2"/>
  <c r="AF480" i="2"/>
  <c r="CE480" i="2"/>
  <c r="CS480" i="2"/>
  <c r="AH480" i="2"/>
  <c r="CT480" i="2"/>
  <c r="AI480" i="2"/>
  <c r="CU480" i="2"/>
  <c r="AJ480" i="2"/>
  <c r="CV480" i="2"/>
  <c r="AK480" i="2"/>
  <c r="CW480" i="2"/>
  <c r="AL480" i="2"/>
  <c r="CX480" i="2"/>
  <c r="AM480" i="2"/>
  <c r="CY480" i="2"/>
  <c r="AN480" i="2"/>
  <c r="CZ480" i="2"/>
  <c r="AO480" i="2"/>
  <c r="DA480" i="2"/>
  <c r="AP480" i="2"/>
  <c r="DB480" i="2"/>
  <c r="AQ480" i="2"/>
  <c r="DC480" i="2"/>
  <c r="AR480" i="2"/>
  <c r="CR480" i="2"/>
  <c r="DF480" i="2"/>
  <c r="AT480" i="2"/>
  <c r="DG480" i="2"/>
  <c r="AU480" i="2"/>
  <c r="DH480" i="2"/>
  <c r="AV480" i="2"/>
  <c r="DI480" i="2"/>
  <c r="AW480" i="2"/>
  <c r="DJ480" i="2"/>
  <c r="AX480" i="2"/>
  <c r="DK480" i="2"/>
  <c r="AY480" i="2"/>
  <c r="DL480" i="2"/>
  <c r="AZ480" i="2"/>
  <c r="DM480" i="2"/>
  <c r="BA480" i="2"/>
  <c r="DN480" i="2"/>
  <c r="BB480" i="2"/>
  <c r="DO480" i="2"/>
  <c r="BC480" i="2"/>
  <c r="DP480" i="2"/>
  <c r="BD480" i="2"/>
  <c r="DE480" i="2"/>
  <c r="DS480" i="2"/>
  <c r="BF480" i="2"/>
  <c r="DT480" i="2"/>
  <c r="BG480" i="2"/>
  <c r="DU480" i="2"/>
  <c r="BH480" i="2"/>
  <c r="DV480" i="2"/>
  <c r="BI480" i="2"/>
  <c r="DW480" i="2"/>
  <c r="BJ480" i="2"/>
  <c r="DX480" i="2"/>
  <c r="BK480" i="2"/>
  <c r="DY480" i="2"/>
  <c r="BL480" i="2"/>
  <c r="DZ480" i="2"/>
  <c r="BM480" i="2"/>
  <c r="EA480" i="2"/>
  <c r="BN480" i="2"/>
  <c r="EB480" i="2"/>
  <c r="BO480" i="2"/>
  <c r="EC480" i="2"/>
  <c r="BP480" i="2"/>
  <c r="DR480" i="2"/>
  <c r="BR481" i="2"/>
  <c r="BS481" i="2"/>
  <c r="J481" i="2"/>
  <c r="BT481" i="2"/>
  <c r="K481" i="2"/>
  <c r="BU481" i="2"/>
  <c r="L481" i="2"/>
  <c r="BV481" i="2"/>
  <c r="M481" i="2"/>
  <c r="BW481" i="2"/>
  <c r="N481" i="2"/>
  <c r="BX481" i="2"/>
  <c r="O481" i="2"/>
  <c r="BY481" i="2"/>
  <c r="P481" i="2"/>
  <c r="BZ481" i="2"/>
  <c r="Q481" i="2"/>
  <c r="CA481" i="2"/>
  <c r="R481" i="2"/>
  <c r="CB481" i="2"/>
  <c r="S481" i="2"/>
  <c r="CC481" i="2"/>
  <c r="T481" i="2"/>
  <c r="CF481" i="2"/>
  <c r="V481" i="2"/>
  <c r="CG481" i="2"/>
  <c r="W481" i="2"/>
  <c r="CH481" i="2"/>
  <c r="X481" i="2"/>
  <c r="CI481" i="2"/>
  <c r="Y481" i="2"/>
  <c r="CJ481" i="2"/>
  <c r="Z481" i="2"/>
  <c r="CK481" i="2"/>
  <c r="AA481" i="2"/>
  <c r="CL481" i="2"/>
  <c r="AB481" i="2"/>
  <c r="CM481" i="2"/>
  <c r="AC481" i="2"/>
  <c r="CN481" i="2"/>
  <c r="AD481" i="2"/>
  <c r="CO481" i="2"/>
  <c r="AE481" i="2"/>
  <c r="CP481" i="2"/>
  <c r="AF481" i="2"/>
  <c r="CE481" i="2"/>
  <c r="CS481" i="2"/>
  <c r="AH481" i="2"/>
  <c r="CT481" i="2"/>
  <c r="AI481" i="2"/>
  <c r="CU481" i="2"/>
  <c r="AJ481" i="2"/>
  <c r="CV481" i="2"/>
  <c r="AK481" i="2"/>
  <c r="CW481" i="2"/>
  <c r="AL481" i="2"/>
  <c r="CX481" i="2"/>
  <c r="AM481" i="2"/>
  <c r="CY481" i="2"/>
  <c r="AN481" i="2"/>
  <c r="CZ481" i="2"/>
  <c r="AO481" i="2"/>
  <c r="DA481" i="2"/>
  <c r="AP481" i="2"/>
  <c r="DB481" i="2"/>
  <c r="AQ481" i="2"/>
  <c r="DC481" i="2"/>
  <c r="AR481" i="2"/>
  <c r="CR481" i="2"/>
  <c r="DF481" i="2"/>
  <c r="AT481" i="2"/>
  <c r="DG481" i="2"/>
  <c r="AU481" i="2"/>
  <c r="DH481" i="2"/>
  <c r="AV481" i="2"/>
  <c r="DI481" i="2"/>
  <c r="AW481" i="2"/>
  <c r="DJ481" i="2"/>
  <c r="AX481" i="2"/>
  <c r="DK481" i="2"/>
  <c r="AY481" i="2"/>
  <c r="DL481" i="2"/>
  <c r="AZ481" i="2"/>
  <c r="DM481" i="2"/>
  <c r="BA481" i="2"/>
  <c r="DN481" i="2"/>
  <c r="BB481" i="2"/>
  <c r="DO481" i="2"/>
  <c r="BC481" i="2"/>
  <c r="DP481" i="2"/>
  <c r="BD481" i="2"/>
  <c r="DE481" i="2"/>
  <c r="DS481" i="2"/>
  <c r="BF481" i="2"/>
  <c r="DT481" i="2"/>
  <c r="BG481" i="2"/>
  <c r="DU481" i="2"/>
  <c r="BH481" i="2"/>
  <c r="DV481" i="2"/>
  <c r="BI481" i="2"/>
  <c r="DW481" i="2"/>
  <c r="BJ481" i="2"/>
  <c r="DX481" i="2"/>
  <c r="BK481" i="2"/>
  <c r="DY481" i="2"/>
  <c r="BL481" i="2"/>
  <c r="DZ481" i="2"/>
  <c r="BM481" i="2"/>
  <c r="EA481" i="2"/>
  <c r="BN481" i="2"/>
  <c r="EB481" i="2"/>
  <c r="BO481" i="2"/>
  <c r="EC481" i="2"/>
  <c r="BP481" i="2"/>
  <c r="DR481" i="2"/>
  <c r="BR482" i="2"/>
  <c r="BS482" i="2"/>
  <c r="J482" i="2"/>
  <c r="BT482" i="2"/>
  <c r="K482" i="2"/>
  <c r="BU482" i="2"/>
  <c r="L482" i="2"/>
  <c r="BV482" i="2"/>
  <c r="M482" i="2"/>
  <c r="BW482" i="2"/>
  <c r="N482" i="2"/>
  <c r="BX482" i="2"/>
  <c r="O482" i="2"/>
  <c r="BY482" i="2"/>
  <c r="P482" i="2"/>
  <c r="BZ482" i="2"/>
  <c r="Q482" i="2"/>
  <c r="CA482" i="2"/>
  <c r="R482" i="2"/>
  <c r="CB482" i="2"/>
  <c r="S482" i="2"/>
  <c r="CC482" i="2"/>
  <c r="T482" i="2"/>
  <c r="BR184" i="2"/>
  <c r="BS184" i="2"/>
  <c r="J184" i="2"/>
  <c r="BT184" i="2"/>
  <c r="K184" i="2"/>
  <c r="BU184" i="2"/>
  <c r="L184" i="2"/>
  <c r="BV184" i="2"/>
  <c r="M184" i="2"/>
  <c r="BW184" i="2"/>
  <c r="N184" i="2"/>
  <c r="BX184" i="2"/>
  <c r="O184" i="2"/>
  <c r="BY184" i="2"/>
  <c r="P184" i="2"/>
  <c r="BZ184" i="2"/>
  <c r="Q184" i="2"/>
  <c r="CA184" i="2"/>
  <c r="R184" i="2"/>
  <c r="CB184" i="2"/>
  <c r="S184" i="2"/>
  <c r="CC184" i="2"/>
  <c r="T184" i="2"/>
  <c r="CF482" i="2"/>
  <c r="V482" i="2"/>
  <c r="CG482" i="2"/>
  <c r="W482" i="2"/>
  <c r="CH482" i="2"/>
  <c r="X482" i="2"/>
  <c r="CI482" i="2"/>
  <c r="Y482" i="2"/>
  <c r="CJ482" i="2"/>
  <c r="Z482" i="2"/>
  <c r="CK482" i="2"/>
  <c r="AA482" i="2"/>
  <c r="CL482" i="2"/>
  <c r="AB482" i="2"/>
  <c r="CM482" i="2"/>
  <c r="AC482" i="2"/>
  <c r="CN482" i="2"/>
  <c r="AD482" i="2"/>
  <c r="CO482" i="2"/>
  <c r="AE482" i="2"/>
  <c r="CP482" i="2"/>
  <c r="AF482" i="2"/>
  <c r="CE482" i="2"/>
  <c r="CF184" i="2"/>
  <c r="V184" i="2"/>
  <c r="CG184" i="2"/>
  <c r="W184" i="2"/>
  <c r="CH184" i="2"/>
  <c r="X184" i="2"/>
  <c r="CI184" i="2"/>
  <c r="Y184" i="2"/>
  <c r="CJ184" i="2"/>
  <c r="Z184" i="2"/>
  <c r="CK184" i="2"/>
  <c r="AA184" i="2"/>
  <c r="CL184" i="2"/>
  <c r="AB184" i="2"/>
  <c r="CM184" i="2"/>
  <c r="AC184" i="2"/>
  <c r="CN184" i="2"/>
  <c r="AD184" i="2"/>
  <c r="CO184" i="2"/>
  <c r="AE184" i="2"/>
  <c r="CP184" i="2"/>
  <c r="AF184" i="2"/>
  <c r="CE184" i="2"/>
  <c r="CS482" i="2"/>
  <c r="AH482" i="2"/>
  <c r="CT482" i="2"/>
  <c r="AI482" i="2"/>
  <c r="CU482" i="2"/>
  <c r="AJ482" i="2"/>
  <c r="CV482" i="2"/>
  <c r="AK482" i="2"/>
  <c r="CW482" i="2"/>
  <c r="AL482" i="2"/>
  <c r="CX482" i="2"/>
  <c r="AM482" i="2"/>
  <c r="CY482" i="2"/>
  <c r="AN482" i="2"/>
  <c r="CZ482" i="2"/>
  <c r="AO482" i="2"/>
  <c r="DA482" i="2"/>
  <c r="AP482" i="2"/>
  <c r="DB482" i="2"/>
  <c r="AQ482" i="2"/>
  <c r="DC482" i="2"/>
  <c r="AR482" i="2"/>
  <c r="CR482" i="2"/>
  <c r="CS184" i="2"/>
  <c r="AH184" i="2"/>
  <c r="CT184" i="2"/>
  <c r="AI184" i="2"/>
  <c r="CU184" i="2"/>
  <c r="AJ184" i="2"/>
  <c r="CV184" i="2"/>
  <c r="AK184" i="2"/>
  <c r="CW184" i="2"/>
  <c r="AL184" i="2"/>
  <c r="CX184" i="2"/>
  <c r="AM184" i="2"/>
  <c r="CY184" i="2"/>
  <c r="AN184" i="2"/>
  <c r="CZ184" i="2"/>
  <c r="AO184" i="2"/>
  <c r="DA184" i="2"/>
  <c r="AP184" i="2"/>
  <c r="DB184" i="2"/>
  <c r="AQ184" i="2"/>
  <c r="DC184" i="2"/>
  <c r="AR184" i="2"/>
  <c r="CR184" i="2"/>
  <c r="DF482" i="2"/>
  <c r="AT482" i="2"/>
  <c r="DG482" i="2"/>
  <c r="AU482" i="2"/>
  <c r="DH482" i="2"/>
  <c r="AV482" i="2"/>
  <c r="DI482" i="2"/>
  <c r="AW482" i="2"/>
  <c r="DJ482" i="2"/>
  <c r="AX482" i="2"/>
  <c r="DK482" i="2"/>
  <c r="AY482" i="2"/>
  <c r="DL482" i="2"/>
  <c r="AZ482" i="2"/>
  <c r="DM482" i="2"/>
  <c r="BA482" i="2"/>
  <c r="DN482" i="2"/>
  <c r="BB482" i="2"/>
  <c r="DO482" i="2"/>
  <c r="BC482" i="2"/>
  <c r="DP482" i="2"/>
  <c r="BD482" i="2"/>
  <c r="DE482" i="2"/>
  <c r="DF184" i="2"/>
  <c r="AT184" i="2"/>
  <c r="DG184" i="2"/>
  <c r="AU184" i="2"/>
  <c r="DH184" i="2"/>
  <c r="AV184" i="2"/>
  <c r="DI184" i="2"/>
  <c r="AW184" i="2"/>
  <c r="DJ184" i="2"/>
  <c r="AX184" i="2"/>
  <c r="DK184" i="2"/>
  <c r="AY184" i="2"/>
  <c r="DL184" i="2"/>
  <c r="AZ184" i="2"/>
  <c r="DM184" i="2"/>
  <c r="BA184" i="2"/>
  <c r="DN184" i="2"/>
  <c r="BB184" i="2"/>
  <c r="DO184" i="2"/>
  <c r="BC184" i="2"/>
  <c r="DP184" i="2"/>
  <c r="BD184" i="2"/>
  <c r="DE184" i="2"/>
  <c r="DS482" i="2"/>
  <c r="BF482" i="2"/>
  <c r="DT482" i="2"/>
  <c r="BG482" i="2"/>
  <c r="DU482" i="2"/>
  <c r="BH482" i="2"/>
  <c r="DV482" i="2"/>
  <c r="BI482" i="2"/>
  <c r="DW482" i="2"/>
  <c r="BJ482" i="2"/>
  <c r="DX482" i="2"/>
  <c r="BK482" i="2"/>
  <c r="DY482" i="2"/>
  <c r="BL482" i="2"/>
  <c r="DZ482" i="2"/>
  <c r="BM482" i="2"/>
  <c r="EA482" i="2"/>
  <c r="BN482" i="2"/>
  <c r="EB482" i="2"/>
  <c r="BO482" i="2"/>
  <c r="EC482" i="2"/>
  <c r="BP482" i="2"/>
  <c r="DR482" i="2"/>
  <c r="DS184" i="2"/>
  <c r="BF184" i="2"/>
  <c r="DT184" i="2"/>
  <c r="BG184" i="2"/>
  <c r="DU184" i="2"/>
  <c r="BH184" i="2"/>
  <c r="DV184" i="2"/>
  <c r="BI184" i="2"/>
  <c r="DW184" i="2"/>
  <c r="BJ184" i="2"/>
  <c r="DX184" i="2"/>
  <c r="BK184" i="2"/>
  <c r="DY184" i="2"/>
  <c r="BL184" i="2"/>
  <c r="DZ184" i="2"/>
  <c r="BM184" i="2"/>
  <c r="EA184" i="2"/>
  <c r="BN184" i="2"/>
  <c r="EB184" i="2"/>
  <c r="BO184" i="2"/>
  <c r="EC184" i="2"/>
  <c r="BP184" i="2"/>
  <c r="DR184" i="2"/>
  <c r="BR483" i="2"/>
  <c r="BS483" i="2"/>
  <c r="J483" i="2"/>
  <c r="BT483" i="2"/>
  <c r="K483" i="2"/>
  <c r="BU483" i="2"/>
  <c r="L483" i="2"/>
  <c r="BV483" i="2"/>
  <c r="M483" i="2"/>
  <c r="BW483" i="2"/>
  <c r="N483" i="2"/>
  <c r="BX483" i="2"/>
  <c r="O483" i="2"/>
  <c r="BY483" i="2"/>
  <c r="P483" i="2"/>
  <c r="BZ483" i="2"/>
  <c r="Q483" i="2"/>
  <c r="CA483" i="2"/>
  <c r="R483" i="2"/>
  <c r="CB483" i="2"/>
  <c r="S483" i="2"/>
  <c r="CC483" i="2"/>
  <c r="T483" i="2"/>
  <c r="CF483" i="2"/>
  <c r="V483" i="2"/>
  <c r="CG483" i="2"/>
  <c r="W483" i="2"/>
  <c r="CH483" i="2"/>
  <c r="X483" i="2"/>
  <c r="CI483" i="2"/>
  <c r="Y483" i="2"/>
  <c r="CJ483" i="2"/>
  <c r="Z483" i="2"/>
  <c r="CK483" i="2"/>
  <c r="AA483" i="2"/>
  <c r="CL483" i="2"/>
  <c r="AB483" i="2"/>
  <c r="CM483" i="2"/>
  <c r="AC483" i="2"/>
  <c r="CN483" i="2"/>
  <c r="AD483" i="2"/>
  <c r="CO483" i="2"/>
  <c r="AE483" i="2"/>
  <c r="CP483" i="2"/>
  <c r="AF483" i="2"/>
  <c r="CE483" i="2"/>
  <c r="CS483" i="2"/>
  <c r="AH483" i="2"/>
  <c r="CT483" i="2"/>
  <c r="AI483" i="2"/>
  <c r="CU483" i="2"/>
  <c r="AJ483" i="2"/>
  <c r="CV483" i="2"/>
  <c r="AK483" i="2"/>
  <c r="CW483" i="2"/>
  <c r="AL483" i="2"/>
  <c r="CX483" i="2"/>
  <c r="AM483" i="2"/>
  <c r="CY483" i="2"/>
  <c r="AN483" i="2"/>
  <c r="CZ483" i="2"/>
  <c r="AO483" i="2"/>
  <c r="DA483" i="2"/>
  <c r="AP483" i="2"/>
  <c r="DB483" i="2"/>
  <c r="AQ483" i="2"/>
  <c r="DC483" i="2"/>
  <c r="AR483" i="2"/>
  <c r="CR483" i="2"/>
  <c r="DF483" i="2"/>
  <c r="AT483" i="2"/>
  <c r="DG483" i="2"/>
  <c r="AU483" i="2"/>
  <c r="DH483" i="2"/>
  <c r="AV483" i="2"/>
  <c r="DI483" i="2"/>
  <c r="AW483" i="2"/>
  <c r="DJ483" i="2"/>
  <c r="AX483" i="2"/>
  <c r="DK483" i="2"/>
  <c r="AY483" i="2"/>
  <c r="DL483" i="2"/>
  <c r="AZ483" i="2"/>
  <c r="DM483" i="2"/>
  <c r="BA483" i="2"/>
  <c r="DN483" i="2"/>
  <c r="BB483" i="2"/>
  <c r="DO483" i="2"/>
  <c r="BC483" i="2"/>
  <c r="DP483" i="2"/>
  <c r="BD483" i="2"/>
  <c r="DE483" i="2"/>
  <c r="DS483" i="2"/>
  <c r="BF483" i="2"/>
  <c r="DT483" i="2"/>
  <c r="BG483" i="2"/>
  <c r="DU483" i="2"/>
  <c r="BH483" i="2"/>
  <c r="DV483" i="2"/>
  <c r="BI483" i="2"/>
  <c r="DW483" i="2"/>
  <c r="BJ483" i="2"/>
  <c r="DX483" i="2"/>
  <c r="BK483" i="2"/>
  <c r="DY483" i="2"/>
  <c r="BL483" i="2"/>
  <c r="DZ483" i="2"/>
  <c r="BM483" i="2"/>
  <c r="EA483" i="2"/>
  <c r="BN483" i="2"/>
  <c r="EB483" i="2"/>
  <c r="BO483" i="2"/>
  <c r="EC483" i="2"/>
  <c r="BP483" i="2"/>
  <c r="DR483" i="2"/>
  <c r="BR484" i="2"/>
  <c r="BS484" i="2"/>
  <c r="J484" i="2"/>
  <c r="BT484" i="2"/>
  <c r="K484" i="2"/>
  <c r="BU484" i="2"/>
  <c r="L484" i="2"/>
  <c r="BV484" i="2"/>
  <c r="M484" i="2"/>
  <c r="BW484" i="2"/>
  <c r="N484" i="2"/>
  <c r="BX484" i="2"/>
  <c r="O484" i="2"/>
  <c r="BY484" i="2"/>
  <c r="P484" i="2"/>
  <c r="BZ484" i="2"/>
  <c r="Q484" i="2"/>
  <c r="CA484" i="2"/>
  <c r="R484" i="2"/>
  <c r="CB484" i="2"/>
  <c r="S484" i="2"/>
  <c r="CC484" i="2"/>
  <c r="T484" i="2"/>
  <c r="CF484" i="2"/>
  <c r="V484" i="2"/>
  <c r="CG484" i="2"/>
  <c r="W484" i="2"/>
  <c r="CH484" i="2"/>
  <c r="X484" i="2"/>
  <c r="CI484" i="2"/>
  <c r="Y484" i="2"/>
  <c r="CJ484" i="2"/>
  <c r="Z484" i="2"/>
  <c r="CK484" i="2"/>
  <c r="AA484" i="2"/>
  <c r="CL484" i="2"/>
  <c r="AB484" i="2"/>
  <c r="CM484" i="2"/>
  <c r="AC484" i="2"/>
  <c r="CN484" i="2"/>
  <c r="AD484" i="2"/>
  <c r="CO484" i="2"/>
  <c r="AE484" i="2"/>
  <c r="CP484" i="2"/>
  <c r="AF484" i="2"/>
  <c r="CE484" i="2"/>
  <c r="CS484" i="2"/>
  <c r="AH484" i="2"/>
  <c r="CT484" i="2"/>
  <c r="AI484" i="2"/>
  <c r="CU484" i="2"/>
  <c r="AJ484" i="2"/>
  <c r="CV484" i="2"/>
  <c r="AK484" i="2"/>
  <c r="CW484" i="2"/>
  <c r="AL484" i="2"/>
  <c r="CX484" i="2"/>
  <c r="AM484" i="2"/>
  <c r="CY484" i="2"/>
  <c r="AN484" i="2"/>
  <c r="CZ484" i="2"/>
  <c r="AO484" i="2"/>
  <c r="DA484" i="2"/>
  <c r="AP484" i="2"/>
  <c r="DB484" i="2"/>
  <c r="AQ484" i="2"/>
  <c r="DC484" i="2"/>
  <c r="AR484" i="2"/>
  <c r="CR484" i="2"/>
  <c r="DF484" i="2"/>
  <c r="AT484" i="2"/>
  <c r="DG484" i="2"/>
  <c r="AU484" i="2"/>
  <c r="DH484" i="2"/>
  <c r="AV484" i="2"/>
  <c r="DI484" i="2"/>
  <c r="AW484" i="2"/>
  <c r="DJ484" i="2"/>
  <c r="AX484" i="2"/>
  <c r="DK484" i="2"/>
  <c r="AY484" i="2"/>
  <c r="DL484" i="2"/>
  <c r="AZ484" i="2"/>
  <c r="DM484" i="2"/>
  <c r="BA484" i="2"/>
  <c r="DN484" i="2"/>
  <c r="BB484" i="2"/>
  <c r="DO484" i="2"/>
  <c r="BC484" i="2"/>
  <c r="DP484" i="2"/>
  <c r="BD484" i="2"/>
  <c r="DE484" i="2"/>
  <c r="DS484" i="2"/>
  <c r="BF484" i="2"/>
  <c r="DT484" i="2"/>
  <c r="BG484" i="2"/>
  <c r="DU484" i="2"/>
  <c r="BH484" i="2"/>
  <c r="DV484" i="2"/>
  <c r="BI484" i="2"/>
  <c r="DW484" i="2"/>
  <c r="BJ484" i="2"/>
  <c r="DX484" i="2"/>
  <c r="BK484" i="2"/>
  <c r="DY484" i="2"/>
  <c r="BL484" i="2"/>
  <c r="DZ484" i="2"/>
  <c r="BM484" i="2"/>
  <c r="EA484" i="2"/>
  <c r="BN484" i="2"/>
  <c r="EB484" i="2"/>
  <c r="BO484" i="2"/>
  <c r="EC484" i="2"/>
  <c r="BP484" i="2"/>
  <c r="DR484" i="2"/>
  <c r="BR485" i="2"/>
  <c r="BS485" i="2"/>
  <c r="J485" i="2"/>
  <c r="BT485" i="2"/>
  <c r="K485" i="2"/>
  <c r="BU485" i="2"/>
  <c r="L485" i="2"/>
  <c r="BV485" i="2"/>
  <c r="M485" i="2"/>
  <c r="BW485" i="2"/>
  <c r="N485" i="2"/>
  <c r="BX485" i="2"/>
  <c r="O485" i="2"/>
  <c r="BY485" i="2"/>
  <c r="P485" i="2"/>
  <c r="BZ485" i="2"/>
  <c r="Q485" i="2"/>
  <c r="CA485" i="2"/>
  <c r="R485" i="2"/>
  <c r="CB485" i="2"/>
  <c r="S485" i="2"/>
  <c r="CC485" i="2"/>
  <c r="T485" i="2"/>
  <c r="CF485" i="2"/>
  <c r="V485" i="2"/>
  <c r="CG485" i="2"/>
  <c r="W485" i="2"/>
  <c r="CH485" i="2"/>
  <c r="X485" i="2"/>
  <c r="CI485" i="2"/>
  <c r="Y485" i="2"/>
  <c r="CJ485" i="2"/>
  <c r="Z485" i="2"/>
  <c r="CK485" i="2"/>
  <c r="AA485" i="2"/>
  <c r="CL485" i="2"/>
  <c r="AB485" i="2"/>
  <c r="CM485" i="2"/>
  <c r="AC485" i="2"/>
  <c r="CN485" i="2"/>
  <c r="AD485" i="2"/>
  <c r="CO485" i="2"/>
  <c r="AE485" i="2"/>
  <c r="CP485" i="2"/>
  <c r="AF485" i="2"/>
  <c r="CE485" i="2"/>
  <c r="CS485" i="2"/>
  <c r="AH485" i="2"/>
  <c r="CT485" i="2"/>
  <c r="AI485" i="2"/>
  <c r="CU485" i="2"/>
  <c r="AJ485" i="2"/>
  <c r="CV485" i="2"/>
  <c r="AK485" i="2"/>
  <c r="CW485" i="2"/>
  <c r="AL485" i="2"/>
  <c r="CX485" i="2"/>
  <c r="AM485" i="2"/>
  <c r="CY485" i="2"/>
  <c r="AN485" i="2"/>
  <c r="CZ485" i="2"/>
  <c r="AO485" i="2"/>
  <c r="DA485" i="2"/>
  <c r="AP485" i="2"/>
  <c r="DB485" i="2"/>
  <c r="AQ485" i="2"/>
  <c r="DC485" i="2"/>
  <c r="AR485" i="2"/>
  <c r="CR485" i="2"/>
  <c r="DF485" i="2"/>
  <c r="AT485" i="2"/>
  <c r="DG485" i="2"/>
  <c r="AU485" i="2"/>
  <c r="DH485" i="2"/>
  <c r="AV485" i="2"/>
  <c r="DI485" i="2"/>
  <c r="AW485" i="2"/>
  <c r="DJ485" i="2"/>
  <c r="AX485" i="2"/>
  <c r="DK485" i="2"/>
  <c r="AY485" i="2"/>
  <c r="DL485" i="2"/>
  <c r="AZ485" i="2"/>
  <c r="DM485" i="2"/>
  <c r="BA485" i="2"/>
  <c r="DN485" i="2"/>
  <c r="BB485" i="2"/>
  <c r="DO485" i="2"/>
  <c r="BC485" i="2"/>
  <c r="DP485" i="2"/>
  <c r="BD485" i="2"/>
  <c r="DE485" i="2"/>
  <c r="DS485" i="2"/>
  <c r="BF485" i="2"/>
  <c r="DT485" i="2"/>
  <c r="BG485" i="2"/>
  <c r="DU485" i="2"/>
  <c r="BH485" i="2"/>
  <c r="DV485" i="2"/>
  <c r="BI485" i="2"/>
  <c r="DW485" i="2"/>
  <c r="BJ485" i="2"/>
  <c r="DX485" i="2"/>
  <c r="BK485" i="2"/>
  <c r="DY485" i="2"/>
  <c r="BL485" i="2"/>
  <c r="DZ485" i="2"/>
  <c r="BM485" i="2"/>
  <c r="EA485" i="2"/>
  <c r="BN485" i="2"/>
  <c r="EB485" i="2"/>
  <c r="BO485" i="2"/>
  <c r="EC485" i="2"/>
  <c r="BP485" i="2"/>
  <c r="DR485" i="2"/>
  <c r="BR140" i="2"/>
  <c r="BS140" i="2"/>
  <c r="J140" i="2"/>
  <c r="BT140" i="2"/>
  <c r="K140" i="2"/>
  <c r="BU140" i="2"/>
  <c r="L140" i="2"/>
  <c r="BV140" i="2"/>
  <c r="M140" i="2"/>
  <c r="BW140" i="2"/>
  <c r="N140" i="2"/>
  <c r="BX140" i="2"/>
  <c r="O140" i="2"/>
  <c r="BY140" i="2"/>
  <c r="P140" i="2"/>
  <c r="BZ140" i="2"/>
  <c r="Q140" i="2"/>
  <c r="CA140" i="2"/>
  <c r="R140" i="2"/>
  <c r="CB140" i="2"/>
  <c r="S140" i="2"/>
  <c r="CC140" i="2"/>
  <c r="T140" i="2"/>
  <c r="CF140" i="2"/>
  <c r="V140" i="2"/>
  <c r="CG140" i="2"/>
  <c r="W140" i="2"/>
  <c r="CH140" i="2"/>
  <c r="X140" i="2"/>
  <c r="CI140" i="2"/>
  <c r="Y140" i="2"/>
  <c r="CJ140" i="2"/>
  <c r="Z140" i="2"/>
  <c r="CK140" i="2"/>
  <c r="AA140" i="2"/>
  <c r="CL140" i="2"/>
  <c r="AB140" i="2"/>
  <c r="CM140" i="2"/>
  <c r="AC140" i="2"/>
  <c r="CN140" i="2"/>
  <c r="AD140" i="2"/>
  <c r="CO140" i="2"/>
  <c r="AE140" i="2"/>
  <c r="CP140" i="2"/>
  <c r="AF140" i="2"/>
  <c r="CE140" i="2"/>
  <c r="CS140" i="2"/>
  <c r="AH140" i="2"/>
  <c r="CT140" i="2"/>
  <c r="AI140" i="2"/>
  <c r="CU140" i="2"/>
  <c r="AJ140" i="2"/>
  <c r="CV140" i="2"/>
  <c r="AK140" i="2"/>
  <c r="CW140" i="2"/>
  <c r="AL140" i="2"/>
  <c r="CX140" i="2"/>
  <c r="AM140" i="2"/>
  <c r="CY140" i="2"/>
  <c r="AN140" i="2"/>
  <c r="CZ140" i="2"/>
  <c r="AO140" i="2"/>
  <c r="DA140" i="2"/>
  <c r="AP140" i="2"/>
  <c r="DB140" i="2"/>
  <c r="AQ140" i="2"/>
  <c r="DC140" i="2"/>
  <c r="AR140" i="2"/>
  <c r="CR140" i="2"/>
  <c r="DF140" i="2"/>
  <c r="AT140" i="2"/>
  <c r="DG140" i="2"/>
  <c r="AU140" i="2"/>
  <c r="DH140" i="2"/>
  <c r="AV140" i="2"/>
  <c r="DI140" i="2"/>
  <c r="AW140" i="2"/>
  <c r="DJ140" i="2"/>
  <c r="AX140" i="2"/>
  <c r="DK140" i="2"/>
  <c r="AY140" i="2"/>
  <c r="DL140" i="2"/>
  <c r="AZ140" i="2"/>
  <c r="DM140" i="2"/>
  <c r="BA140" i="2"/>
  <c r="DN140" i="2"/>
  <c r="BB140" i="2"/>
  <c r="DO140" i="2"/>
  <c r="BC140" i="2"/>
  <c r="DP140" i="2"/>
  <c r="BD140" i="2"/>
  <c r="DE140" i="2"/>
  <c r="DS140" i="2"/>
  <c r="BF140" i="2"/>
  <c r="DT140" i="2"/>
  <c r="BG140" i="2"/>
  <c r="DU140" i="2"/>
  <c r="BH140" i="2"/>
  <c r="DV140" i="2"/>
  <c r="BI140" i="2"/>
  <c r="DW140" i="2"/>
  <c r="BJ140" i="2"/>
  <c r="DX140" i="2"/>
  <c r="BK140" i="2"/>
  <c r="DY140" i="2"/>
  <c r="BL140" i="2"/>
  <c r="DZ140" i="2"/>
  <c r="BM140" i="2"/>
  <c r="EA140" i="2"/>
  <c r="BN140" i="2"/>
  <c r="EB140" i="2"/>
  <c r="BO140" i="2"/>
  <c r="EC140" i="2"/>
  <c r="BP140" i="2"/>
  <c r="DR140" i="2"/>
  <c r="BR100" i="2"/>
  <c r="BS100" i="2"/>
  <c r="J100" i="2"/>
  <c r="BT100" i="2"/>
  <c r="K100" i="2"/>
  <c r="BU100" i="2"/>
  <c r="L100" i="2"/>
  <c r="BV100" i="2"/>
  <c r="M100" i="2"/>
  <c r="BW100" i="2"/>
  <c r="N100" i="2"/>
  <c r="BX100" i="2"/>
  <c r="O100" i="2"/>
  <c r="BY100" i="2"/>
  <c r="P100" i="2"/>
  <c r="BZ100" i="2"/>
  <c r="Q100" i="2"/>
  <c r="CA100" i="2"/>
  <c r="R100" i="2"/>
  <c r="CB100" i="2"/>
  <c r="S100" i="2"/>
  <c r="CC100" i="2"/>
  <c r="T100" i="2"/>
  <c r="CF100" i="2"/>
  <c r="V100" i="2"/>
  <c r="CG100" i="2"/>
  <c r="W100" i="2"/>
  <c r="CH100" i="2"/>
  <c r="X100" i="2"/>
  <c r="CI100" i="2"/>
  <c r="Y100" i="2"/>
  <c r="CJ100" i="2"/>
  <c r="Z100" i="2"/>
  <c r="CK100" i="2"/>
  <c r="AA100" i="2"/>
  <c r="CL100" i="2"/>
  <c r="AB100" i="2"/>
  <c r="CM100" i="2"/>
  <c r="AC100" i="2"/>
  <c r="CN100" i="2"/>
  <c r="AD100" i="2"/>
  <c r="CO100" i="2"/>
  <c r="AE100" i="2"/>
  <c r="CP100" i="2"/>
  <c r="AF100" i="2"/>
  <c r="CE100" i="2"/>
  <c r="CS100" i="2"/>
  <c r="AH100" i="2"/>
  <c r="CT100" i="2"/>
  <c r="AI100" i="2"/>
  <c r="CU100" i="2"/>
  <c r="AJ100" i="2"/>
  <c r="CV100" i="2"/>
  <c r="AK100" i="2"/>
  <c r="CW100" i="2"/>
  <c r="AL100" i="2"/>
  <c r="CX100" i="2"/>
  <c r="AM100" i="2"/>
  <c r="CY100" i="2"/>
  <c r="AN100" i="2"/>
  <c r="CZ100" i="2"/>
  <c r="AO100" i="2"/>
  <c r="DA100" i="2"/>
  <c r="AP100" i="2"/>
  <c r="DB100" i="2"/>
  <c r="AQ100" i="2"/>
  <c r="DC100" i="2"/>
  <c r="AR100" i="2"/>
  <c r="CR100" i="2"/>
  <c r="DF100" i="2"/>
  <c r="AT100" i="2"/>
  <c r="DG100" i="2"/>
  <c r="AU100" i="2"/>
  <c r="DH100" i="2"/>
  <c r="AV100" i="2"/>
  <c r="DI100" i="2"/>
  <c r="AW100" i="2"/>
  <c r="DJ100" i="2"/>
  <c r="AX100" i="2"/>
  <c r="DK100" i="2"/>
  <c r="AY100" i="2"/>
  <c r="DL100" i="2"/>
  <c r="AZ100" i="2"/>
  <c r="DM100" i="2"/>
  <c r="BA100" i="2"/>
  <c r="DN100" i="2"/>
  <c r="BB100" i="2"/>
  <c r="DO100" i="2"/>
  <c r="BC100" i="2"/>
  <c r="DP100" i="2"/>
  <c r="BD100" i="2"/>
  <c r="DE100" i="2"/>
  <c r="DS100" i="2"/>
  <c r="BF100" i="2"/>
  <c r="DT100" i="2"/>
  <c r="BG100" i="2"/>
  <c r="DU100" i="2"/>
  <c r="BH100" i="2"/>
  <c r="DV100" i="2"/>
  <c r="BI100" i="2"/>
  <c r="DW100" i="2"/>
  <c r="BJ100" i="2"/>
  <c r="DX100" i="2"/>
  <c r="BK100" i="2"/>
  <c r="DY100" i="2"/>
  <c r="BL100" i="2"/>
  <c r="DZ100" i="2"/>
  <c r="BM100" i="2"/>
  <c r="EA100" i="2"/>
  <c r="BN100" i="2"/>
  <c r="EB100" i="2"/>
  <c r="BO100" i="2"/>
  <c r="EC100" i="2"/>
  <c r="BP100" i="2"/>
  <c r="DR100" i="2"/>
  <c r="BR92" i="2"/>
  <c r="BS92" i="2"/>
  <c r="J92" i="2"/>
  <c r="BT92" i="2"/>
  <c r="K92" i="2"/>
  <c r="BU92" i="2"/>
  <c r="L92" i="2"/>
  <c r="BV92" i="2"/>
  <c r="M92" i="2"/>
  <c r="BW92" i="2"/>
  <c r="N92" i="2"/>
  <c r="BX92" i="2"/>
  <c r="O92" i="2"/>
  <c r="BY92" i="2"/>
  <c r="P92" i="2"/>
  <c r="BZ92" i="2"/>
  <c r="Q92" i="2"/>
  <c r="CA92" i="2"/>
  <c r="R92" i="2"/>
  <c r="CB92" i="2"/>
  <c r="S92" i="2"/>
  <c r="CC92" i="2"/>
  <c r="T92" i="2"/>
  <c r="CF92" i="2"/>
  <c r="V92" i="2"/>
  <c r="CG92" i="2"/>
  <c r="W92" i="2"/>
  <c r="CH92" i="2"/>
  <c r="X92" i="2"/>
  <c r="CI92" i="2"/>
  <c r="Y92" i="2"/>
  <c r="CJ92" i="2"/>
  <c r="Z92" i="2"/>
  <c r="CK92" i="2"/>
  <c r="AA92" i="2"/>
  <c r="CL92" i="2"/>
  <c r="AB92" i="2"/>
  <c r="CM92" i="2"/>
  <c r="AC92" i="2"/>
  <c r="CN92" i="2"/>
  <c r="AD92" i="2"/>
  <c r="CO92" i="2"/>
  <c r="AE92" i="2"/>
  <c r="CP92" i="2"/>
  <c r="AF92" i="2"/>
  <c r="CE92" i="2"/>
  <c r="CS92" i="2"/>
  <c r="AH92" i="2"/>
  <c r="CT92" i="2"/>
  <c r="AI92" i="2"/>
  <c r="CU92" i="2"/>
  <c r="AJ92" i="2"/>
  <c r="CV92" i="2"/>
  <c r="AK92" i="2"/>
  <c r="CW92" i="2"/>
  <c r="AL92" i="2"/>
  <c r="CX92" i="2"/>
  <c r="AM92" i="2"/>
  <c r="CY92" i="2"/>
  <c r="AN92" i="2"/>
  <c r="CZ92" i="2"/>
  <c r="AO92" i="2"/>
  <c r="DA92" i="2"/>
  <c r="AP92" i="2"/>
  <c r="DB92" i="2"/>
  <c r="AQ92" i="2"/>
  <c r="DC92" i="2"/>
  <c r="AR92" i="2"/>
  <c r="CR92" i="2"/>
  <c r="DF92" i="2"/>
  <c r="AT92" i="2"/>
  <c r="DG92" i="2"/>
  <c r="AU92" i="2"/>
  <c r="DH92" i="2"/>
  <c r="AV92" i="2"/>
  <c r="DI92" i="2"/>
  <c r="AW92" i="2"/>
  <c r="DJ92" i="2"/>
  <c r="AX92" i="2"/>
  <c r="DK92" i="2"/>
  <c r="AY92" i="2"/>
  <c r="DL92" i="2"/>
  <c r="AZ92" i="2"/>
  <c r="DM92" i="2"/>
  <c r="BA92" i="2"/>
  <c r="DN92" i="2"/>
  <c r="BB92" i="2"/>
  <c r="DO92" i="2"/>
  <c r="BC92" i="2"/>
  <c r="DP92" i="2"/>
  <c r="BD92" i="2"/>
  <c r="DE92" i="2"/>
  <c r="DS92" i="2"/>
  <c r="BF92" i="2"/>
  <c r="DT92" i="2"/>
  <c r="BG92" i="2"/>
  <c r="DU92" i="2"/>
  <c r="BH92" i="2"/>
  <c r="DV92" i="2"/>
  <c r="BI92" i="2"/>
  <c r="DW92" i="2"/>
  <c r="BJ92" i="2"/>
  <c r="DX92" i="2"/>
  <c r="BK92" i="2"/>
  <c r="DY92" i="2"/>
  <c r="BL92" i="2"/>
  <c r="DZ92" i="2"/>
  <c r="BM92" i="2"/>
  <c r="EA92" i="2"/>
  <c r="BN92" i="2"/>
  <c r="EB92" i="2"/>
  <c r="BO92" i="2"/>
  <c r="EC92" i="2"/>
  <c r="BP92" i="2"/>
  <c r="DR92" i="2"/>
  <c r="BR125" i="2"/>
  <c r="BS125" i="2"/>
  <c r="J125" i="2"/>
  <c r="BT125" i="2"/>
  <c r="K125" i="2"/>
  <c r="BU125" i="2"/>
  <c r="L125" i="2"/>
  <c r="BV125" i="2"/>
  <c r="M125" i="2"/>
  <c r="BW125" i="2"/>
  <c r="N125" i="2"/>
  <c r="BX125" i="2"/>
  <c r="O125" i="2"/>
  <c r="BY125" i="2"/>
  <c r="P125" i="2"/>
  <c r="BZ125" i="2"/>
  <c r="Q125" i="2"/>
  <c r="CA125" i="2"/>
  <c r="R125" i="2"/>
  <c r="CB125" i="2"/>
  <c r="S125" i="2"/>
  <c r="CC125" i="2"/>
  <c r="T125" i="2"/>
  <c r="CF125" i="2"/>
  <c r="V125" i="2"/>
  <c r="CG125" i="2"/>
  <c r="W125" i="2"/>
  <c r="CH125" i="2"/>
  <c r="X125" i="2"/>
  <c r="CI125" i="2"/>
  <c r="Y125" i="2"/>
  <c r="CJ125" i="2"/>
  <c r="Z125" i="2"/>
  <c r="CK125" i="2"/>
  <c r="AA125" i="2"/>
  <c r="CL125" i="2"/>
  <c r="AB125" i="2"/>
  <c r="CM125" i="2"/>
  <c r="AC125" i="2"/>
  <c r="CN125" i="2"/>
  <c r="AD125" i="2"/>
  <c r="CO125" i="2"/>
  <c r="AE125" i="2"/>
  <c r="CP125" i="2"/>
  <c r="AF125" i="2"/>
  <c r="CE125" i="2"/>
  <c r="CS125" i="2"/>
  <c r="AH125" i="2"/>
  <c r="CT125" i="2"/>
  <c r="AI125" i="2"/>
  <c r="CU125" i="2"/>
  <c r="AJ125" i="2"/>
  <c r="CV125" i="2"/>
  <c r="AK125" i="2"/>
  <c r="CW125" i="2"/>
  <c r="AL125" i="2"/>
  <c r="CX125" i="2"/>
  <c r="AM125" i="2"/>
  <c r="CY125" i="2"/>
  <c r="AN125" i="2"/>
  <c r="CZ125" i="2"/>
  <c r="AO125" i="2"/>
  <c r="DA125" i="2"/>
  <c r="AP125" i="2"/>
  <c r="DB125" i="2"/>
  <c r="AQ125" i="2"/>
  <c r="DC125" i="2"/>
  <c r="AR125" i="2"/>
  <c r="CR125" i="2"/>
  <c r="DF125" i="2"/>
  <c r="AT125" i="2"/>
  <c r="DG125" i="2"/>
  <c r="AU125" i="2"/>
  <c r="DH125" i="2"/>
  <c r="AV125" i="2"/>
  <c r="DI125" i="2"/>
  <c r="AW125" i="2"/>
  <c r="DJ125" i="2"/>
  <c r="AX125" i="2"/>
  <c r="DK125" i="2"/>
  <c r="AY125" i="2"/>
  <c r="DL125" i="2"/>
  <c r="AZ125" i="2"/>
  <c r="DM125" i="2"/>
  <c r="BA125" i="2"/>
  <c r="DN125" i="2"/>
  <c r="BB125" i="2"/>
  <c r="DO125" i="2"/>
  <c r="BC125" i="2"/>
  <c r="DP125" i="2"/>
  <c r="BD125" i="2"/>
  <c r="DE125" i="2"/>
  <c r="DS125" i="2"/>
  <c r="BF125" i="2"/>
  <c r="DT125" i="2"/>
  <c r="BG125" i="2"/>
  <c r="DU125" i="2"/>
  <c r="BH125" i="2"/>
  <c r="DV125" i="2"/>
  <c r="BI125" i="2"/>
  <c r="DW125" i="2"/>
  <c r="BJ125" i="2"/>
  <c r="DX125" i="2"/>
  <c r="BK125" i="2"/>
  <c r="DY125" i="2"/>
  <c r="BL125" i="2"/>
  <c r="DZ125" i="2"/>
  <c r="BM125" i="2"/>
  <c r="EA125" i="2"/>
  <c r="BN125" i="2"/>
  <c r="EB125" i="2"/>
  <c r="BO125" i="2"/>
  <c r="EC125" i="2"/>
  <c r="BP125" i="2"/>
  <c r="DR125" i="2"/>
  <c r="BR145" i="2"/>
  <c r="BS145" i="2"/>
  <c r="J145" i="2"/>
  <c r="BT145" i="2"/>
  <c r="K145" i="2"/>
  <c r="BU145" i="2"/>
  <c r="L145" i="2"/>
  <c r="BV145" i="2"/>
  <c r="M145" i="2"/>
  <c r="BW145" i="2"/>
  <c r="N145" i="2"/>
  <c r="BX145" i="2"/>
  <c r="O145" i="2"/>
  <c r="BY145" i="2"/>
  <c r="P145" i="2"/>
  <c r="BZ145" i="2"/>
  <c r="Q145" i="2"/>
  <c r="CA145" i="2"/>
  <c r="R145" i="2"/>
  <c r="CB145" i="2"/>
  <c r="S145" i="2"/>
  <c r="CC145" i="2"/>
  <c r="T145" i="2"/>
  <c r="CF145" i="2"/>
  <c r="V145" i="2"/>
  <c r="CG145" i="2"/>
  <c r="W145" i="2"/>
  <c r="CH145" i="2"/>
  <c r="X145" i="2"/>
  <c r="CI145" i="2"/>
  <c r="Y145" i="2"/>
  <c r="CJ145" i="2"/>
  <c r="Z145" i="2"/>
  <c r="CK145" i="2"/>
  <c r="AA145" i="2"/>
  <c r="CL145" i="2"/>
  <c r="AB145" i="2"/>
  <c r="CM145" i="2"/>
  <c r="AC145" i="2"/>
  <c r="CN145" i="2"/>
  <c r="AD145" i="2"/>
  <c r="CO145" i="2"/>
  <c r="AE145" i="2"/>
  <c r="CP145" i="2"/>
  <c r="AF145" i="2"/>
  <c r="CE145" i="2"/>
  <c r="CS145" i="2"/>
  <c r="AH145" i="2"/>
  <c r="CT145" i="2"/>
  <c r="AI145" i="2"/>
  <c r="CU145" i="2"/>
  <c r="AJ145" i="2"/>
  <c r="CV145" i="2"/>
  <c r="AK145" i="2"/>
  <c r="CW145" i="2"/>
  <c r="AL145" i="2"/>
  <c r="CX145" i="2"/>
  <c r="AM145" i="2"/>
  <c r="CY145" i="2"/>
  <c r="AN145" i="2"/>
  <c r="CZ145" i="2"/>
  <c r="AO145" i="2"/>
  <c r="DA145" i="2"/>
  <c r="AP145" i="2"/>
  <c r="DB145" i="2"/>
  <c r="AQ145" i="2"/>
  <c r="DC145" i="2"/>
  <c r="AR145" i="2"/>
  <c r="CR145" i="2"/>
  <c r="DF145" i="2"/>
  <c r="AT145" i="2"/>
  <c r="DG145" i="2"/>
  <c r="AU145" i="2"/>
  <c r="DH145" i="2"/>
  <c r="AV145" i="2"/>
  <c r="DI145" i="2"/>
  <c r="AW145" i="2"/>
  <c r="DJ145" i="2"/>
  <c r="AX145" i="2"/>
  <c r="DK145" i="2"/>
  <c r="AY145" i="2"/>
  <c r="DL145" i="2"/>
  <c r="AZ145" i="2"/>
  <c r="DM145" i="2"/>
  <c r="BA145" i="2"/>
  <c r="DN145" i="2"/>
  <c r="BB145" i="2"/>
  <c r="DO145" i="2"/>
  <c r="BC145" i="2"/>
  <c r="DP145" i="2"/>
  <c r="BD145" i="2"/>
  <c r="DE145" i="2"/>
  <c r="DS145" i="2"/>
  <c r="BF145" i="2"/>
  <c r="DT145" i="2"/>
  <c r="BG145" i="2"/>
  <c r="DU145" i="2"/>
  <c r="BH145" i="2"/>
  <c r="DV145" i="2"/>
  <c r="BI145" i="2"/>
  <c r="DW145" i="2"/>
  <c r="BJ145" i="2"/>
  <c r="DX145" i="2"/>
  <c r="BK145" i="2"/>
  <c r="DY145" i="2"/>
  <c r="BL145" i="2"/>
  <c r="DZ145" i="2"/>
  <c r="BM145" i="2"/>
  <c r="EA145" i="2"/>
  <c r="BN145" i="2"/>
  <c r="EB145" i="2"/>
  <c r="BO145" i="2"/>
  <c r="EC145" i="2"/>
  <c r="BP145" i="2"/>
  <c r="DR145" i="2"/>
  <c r="BR81" i="2"/>
  <c r="BS81" i="2"/>
  <c r="J81" i="2"/>
  <c r="BT81" i="2"/>
  <c r="K81" i="2"/>
  <c r="BU81" i="2"/>
  <c r="L81" i="2"/>
  <c r="BV81" i="2"/>
  <c r="M81" i="2"/>
  <c r="BW81" i="2"/>
  <c r="N81" i="2"/>
  <c r="BX81" i="2"/>
  <c r="O81" i="2"/>
  <c r="BY81" i="2"/>
  <c r="P81" i="2"/>
  <c r="BZ81" i="2"/>
  <c r="Q81" i="2"/>
  <c r="CA81" i="2"/>
  <c r="R81" i="2"/>
  <c r="CB81" i="2"/>
  <c r="S81" i="2"/>
  <c r="CC81" i="2"/>
  <c r="T81" i="2"/>
  <c r="CF81" i="2"/>
  <c r="V81" i="2"/>
  <c r="CG81" i="2"/>
  <c r="W81" i="2"/>
  <c r="CH81" i="2"/>
  <c r="X81" i="2"/>
  <c r="CI81" i="2"/>
  <c r="Y81" i="2"/>
  <c r="CJ81" i="2"/>
  <c r="Z81" i="2"/>
  <c r="CK81" i="2"/>
  <c r="AA81" i="2"/>
  <c r="CL81" i="2"/>
  <c r="AB81" i="2"/>
  <c r="CM81" i="2"/>
  <c r="AC81" i="2"/>
  <c r="CN81" i="2"/>
  <c r="AD81" i="2"/>
  <c r="CO81" i="2"/>
  <c r="AE81" i="2"/>
  <c r="CP81" i="2"/>
  <c r="AF81" i="2"/>
  <c r="CE81" i="2"/>
  <c r="CS81" i="2"/>
  <c r="AH81" i="2"/>
  <c r="CT81" i="2"/>
  <c r="AI81" i="2"/>
  <c r="CU81" i="2"/>
  <c r="AJ81" i="2"/>
  <c r="CV81" i="2"/>
  <c r="AK81" i="2"/>
  <c r="CW81" i="2"/>
  <c r="AL81" i="2"/>
  <c r="CX81" i="2"/>
  <c r="AM81" i="2"/>
  <c r="CY81" i="2"/>
  <c r="AN81" i="2"/>
  <c r="CZ81" i="2"/>
  <c r="AO81" i="2"/>
  <c r="DA81" i="2"/>
  <c r="AP81" i="2"/>
  <c r="DB81" i="2"/>
  <c r="AQ81" i="2"/>
  <c r="DC81" i="2"/>
  <c r="AR81" i="2"/>
  <c r="CR81" i="2"/>
  <c r="DF81" i="2"/>
  <c r="AT81" i="2"/>
  <c r="DG81" i="2"/>
  <c r="AU81" i="2"/>
  <c r="DH81" i="2"/>
  <c r="AV81" i="2"/>
  <c r="DI81" i="2"/>
  <c r="AW81" i="2"/>
  <c r="DJ81" i="2"/>
  <c r="AX81" i="2"/>
  <c r="DK81" i="2"/>
  <c r="AY81" i="2"/>
  <c r="DL81" i="2"/>
  <c r="AZ81" i="2"/>
  <c r="DM81" i="2"/>
  <c r="BA81" i="2"/>
  <c r="DN81" i="2"/>
  <c r="BB81" i="2"/>
  <c r="DO81" i="2"/>
  <c r="BC81" i="2"/>
  <c r="DP81" i="2"/>
  <c r="BD81" i="2"/>
  <c r="DE81" i="2"/>
  <c r="DS81" i="2"/>
  <c r="BF81" i="2"/>
  <c r="DT81" i="2"/>
  <c r="BG81" i="2"/>
  <c r="DU81" i="2"/>
  <c r="BH81" i="2"/>
  <c r="DV81" i="2"/>
  <c r="BI81" i="2"/>
  <c r="DW81" i="2"/>
  <c r="BJ81" i="2"/>
  <c r="DX81" i="2"/>
  <c r="BK81" i="2"/>
  <c r="DY81" i="2"/>
  <c r="BL81" i="2"/>
  <c r="DZ81" i="2"/>
  <c r="BM81" i="2"/>
  <c r="EA81" i="2"/>
  <c r="BN81" i="2"/>
  <c r="EB81" i="2"/>
  <c r="BO81" i="2"/>
  <c r="EC81" i="2"/>
  <c r="BP81" i="2"/>
  <c r="DR81" i="2"/>
  <c r="BR182" i="2"/>
  <c r="BS182" i="2"/>
  <c r="J182" i="2"/>
  <c r="BT182" i="2"/>
  <c r="K182" i="2"/>
  <c r="BU182" i="2"/>
  <c r="L182" i="2"/>
  <c r="BV182" i="2"/>
  <c r="M182" i="2"/>
  <c r="BW182" i="2"/>
  <c r="N182" i="2"/>
  <c r="BX182" i="2"/>
  <c r="O182" i="2"/>
  <c r="BY182" i="2"/>
  <c r="P182" i="2"/>
  <c r="BZ182" i="2"/>
  <c r="Q182" i="2"/>
  <c r="CA182" i="2"/>
  <c r="R182" i="2"/>
  <c r="CB182" i="2"/>
  <c r="S182" i="2"/>
  <c r="CC182" i="2"/>
  <c r="T182" i="2"/>
  <c r="CF182" i="2"/>
  <c r="V182" i="2"/>
  <c r="CG182" i="2"/>
  <c r="W182" i="2"/>
  <c r="CH182" i="2"/>
  <c r="X182" i="2"/>
  <c r="CI182" i="2"/>
  <c r="Y182" i="2"/>
  <c r="CJ182" i="2"/>
  <c r="Z182" i="2"/>
  <c r="CK182" i="2"/>
  <c r="AA182" i="2"/>
  <c r="CL182" i="2"/>
  <c r="AB182" i="2"/>
  <c r="CM182" i="2"/>
  <c r="AC182" i="2"/>
  <c r="CN182" i="2"/>
  <c r="AD182" i="2"/>
  <c r="CO182" i="2"/>
  <c r="AE182" i="2"/>
  <c r="CP182" i="2"/>
  <c r="AF182" i="2"/>
  <c r="CE182" i="2"/>
  <c r="CS182" i="2"/>
  <c r="AH182" i="2"/>
  <c r="CT182" i="2"/>
  <c r="AI182" i="2"/>
  <c r="CU182" i="2"/>
  <c r="AJ182" i="2"/>
  <c r="CV182" i="2"/>
  <c r="AK182" i="2"/>
  <c r="CW182" i="2"/>
  <c r="AL182" i="2"/>
  <c r="CX182" i="2"/>
  <c r="AM182" i="2"/>
  <c r="CY182" i="2"/>
  <c r="AN182" i="2"/>
  <c r="CZ182" i="2"/>
  <c r="AO182" i="2"/>
  <c r="DA182" i="2"/>
  <c r="AP182" i="2"/>
  <c r="DB182" i="2"/>
  <c r="AQ182" i="2"/>
  <c r="DC182" i="2"/>
  <c r="AR182" i="2"/>
  <c r="CR182" i="2"/>
  <c r="DF182" i="2"/>
  <c r="AT182" i="2"/>
  <c r="DG182" i="2"/>
  <c r="AU182" i="2"/>
  <c r="DH182" i="2"/>
  <c r="AV182" i="2"/>
  <c r="DI182" i="2"/>
  <c r="AW182" i="2"/>
  <c r="DJ182" i="2"/>
  <c r="AX182" i="2"/>
  <c r="DK182" i="2"/>
  <c r="AY182" i="2"/>
  <c r="DL182" i="2"/>
  <c r="AZ182" i="2"/>
  <c r="DM182" i="2"/>
  <c r="BA182" i="2"/>
  <c r="DN182" i="2"/>
  <c r="BB182" i="2"/>
  <c r="DO182" i="2"/>
  <c r="BC182" i="2"/>
  <c r="DP182" i="2"/>
  <c r="BD182" i="2"/>
  <c r="DE182" i="2"/>
  <c r="DS182" i="2"/>
  <c r="BF182" i="2"/>
  <c r="DT182" i="2"/>
  <c r="BG182" i="2"/>
  <c r="DU182" i="2"/>
  <c r="BH182" i="2"/>
  <c r="DV182" i="2"/>
  <c r="BI182" i="2"/>
  <c r="DW182" i="2"/>
  <c r="BJ182" i="2"/>
  <c r="DX182" i="2"/>
  <c r="BK182" i="2"/>
  <c r="DY182" i="2"/>
  <c r="BL182" i="2"/>
  <c r="DZ182" i="2"/>
  <c r="BM182" i="2"/>
  <c r="EA182" i="2"/>
  <c r="BN182" i="2"/>
  <c r="EB182" i="2"/>
  <c r="BO182" i="2"/>
  <c r="EC182" i="2"/>
  <c r="BP182" i="2"/>
  <c r="DR182" i="2"/>
  <c r="BR110" i="2"/>
  <c r="BS110" i="2"/>
  <c r="J110" i="2"/>
  <c r="BT110" i="2"/>
  <c r="K110" i="2"/>
  <c r="BU110" i="2"/>
  <c r="L110" i="2"/>
  <c r="BV110" i="2"/>
  <c r="M110" i="2"/>
  <c r="BW110" i="2"/>
  <c r="N110" i="2"/>
  <c r="BX110" i="2"/>
  <c r="O110" i="2"/>
  <c r="BY110" i="2"/>
  <c r="P110" i="2"/>
  <c r="BZ110" i="2"/>
  <c r="Q110" i="2"/>
  <c r="CA110" i="2"/>
  <c r="R110" i="2"/>
  <c r="CB110" i="2"/>
  <c r="S110" i="2"/>
  <c r="CC110" i="2"/>
  <c r="T110" i="2"/>
  <c r="CF110" i="2"/>
  <c r="V110" i="2"/>
  <c r="CG110" i="2"/>
  <c r="W110" i="2"/>
  <c r="CH110" i="2"/>
  <c r="X110" i="2"/>
  <c r="CI110" i="2"/>
  <c r="Y110" i="2"/>
  <c r="CJ110" i="2"/>
  <c r="Z110" i="2"/>
  <c r="CK110" i="2"/>
  <c r="AA110" i="2"/>
  <c r="CL110" i="2"/>
  <c r="AB110" i="2"/>
  <c r="CM110" i="2"/>
  <c r="AC110" i="2"/>
  <c r="CN110" i="2"/>
  <c r="AD110" i="2"/>
  <c r="CO110" i="2"/>
  <c r="AE110" i="2"/>
  <c r="CP110" i="2"/>
  <c r="AF110" i="2"/>
  <c r="CE110" i="2"/>
  <c r="CS110" i="2"/>
  <c r="AH110" i="2"/>
  <c r="CT110" i="2"/>
  <c r="AI110" i="2"/>
  <c r="CU110" i="2"/>
  <c r="AJ110" i="2"/>
  <c r="CV110" i="2"/>
  <c r="AK110" i="2"/>
  <c r="CW110" i="2"/>
  <c r="AL110" i="2"/>
  <c r="CX110" i="2"/>
  <c r="AM110" i="2"/>
  <c r="CY110" i="2"/>
  <c r="AN110" i="2"/>
  <c r="CZ110" i="2"/>
  <c r="AO110" i="2"/>
  <c r="DA110" i="2"/>
  <c r="AP110" i="2"/>
  <c r="DB110" i="2"/>
  <c r="AQ110" i="2"/>
  <c r="DC110" i="2"/>
  <c r="AR110" i="2"/>
  <c r="CR110" i="2"/>
  <c r="DF110" i="2"/>
  <c r="AT110" i="2"/>
  <c r="DG110" i="2"/>
  <c r="AU110" i="2"/>
  <c r="DH110" i="2"/>
  <c r="AV110" i="2"/>
  <c r="DI110" i="2"/>
  <c r="AW110" i="2"/>
  <c r="DJ110" i="2"/>
  <c r="AX110" i="2"/>
  <c r="DK110" i="2"/>
  <c r="AY110" i="2"/>
  <c r="DL110" i="2"/>
  <c r="AZ110" i="2"/>
  <c r="DM110" i="2"/>
  <c r="BA110" i="2"/>
  <c r="DN110" i="2"/>
  <c r="BB110" i="2"/>
  <c r="DO110" i="2"/>
  <c r="BC110" i="2"/>
  <c r="DP110" i="2"/>
  <c r="BD110" i="2"/>
  <c r="DE110" i="2"/>
  <c r="DS110" i="2"/>
  <c r="BF110" i="2"/>
  <c r="DT110" i="2"/>
  <c r="BG110" i="2"/>
  <c r="DU110" i="2"/>
  <c r="BH110" i="2"/>
  <c r="DV110" i="2"/>
  <c r="BI110" i="2"/>
  <c r="DW110" i="2"/>
  <c r="BJ110" i="2"/>
  <c r="DX110" i="2"/>
  <c r="BK110" i="2"/>
  <c r="DY110" i="2"/>
  <c r="BL110" i="2"/>
  <c r="DZ110" i="2"/>
  <c r="BM110" i="2"/>
  <c r="EA110" i="2"/>
  <c r="BN110" i="2"/>
  <c r="EB110" i="2"/>
  <c r="BO110" i="2"/>
  <c r="EC110" i="2"/>
  <c r="BP110" i="2"/>
  <c r="DR110" i="2"/>
  <c r="BR476" i="2"/>
  <c r="BS476" i="2"/>
  <c r="J476" i="2"/>
  <c r="BT476" i="2"/>
  <c r="K476" i="2"/>
  <c r="BU476" i="2"/>
  <c r="L476" i="2"/>
  <c r="BV476" i="2"/>
  <c r="M476" i="2"/>
  <c r="BW476" i="2"/>
  <c r="N476" i="2"/>
  <c r="BX476" i="2"/>
  <c r="O476" i="2"/>
  <c r="BY476" i="2"/>
  <c r="P476" i="2"/>
  <c r="BZ476" i="2"/>
  <c r="Q476" i="2"/>
  <c r="CA476" i="2"/>
  <c r="R476" i="2"/>
  <c r="CB476" i="2"/>
  <c r="S476" i="2"/>
  <c r="CC476" i="2"/>
  <c r="T476" i="2"/>
  <c r="CF476" i="2"/>
  <c r="V476" i="2"/>
  <c r="CG476" i="2"/>
  <c r="W476" i="2"/>
  <c r="CH476" i="2"/>
  <c r="X476" i="2"/>
  <c r="CI476" i="2"/>
  <c r="Y476" i="2"/>
  <c r="CJ476" i="2"/>
  <c r="Z476" i="2"/>
  <c r="CK476" i="2"/>
  <c r="AA476" i="2"/>
  <c r="CL476" i="2"/>
  <c r="AB476" i="2"/>
  <c r="CM476" i="2"/>
  <c r="AC476" i="2"/>
  <c r="CN476" i="2"/>
  <c r="AD476" i="2"/>
  <c r="CO476" i="2"/>
  <c r="AE476" i="2"/>
  <c r="CP476" i="2"/>
  <c r="AF476" i="2"/>
  <c r="CE476" i="2"/>
  <c r="CS476" i="2"/>
  <c r="AH476" i="2"/>
  <c r="CT476" i="2"/>
  <c r="AI476" i="2"/>
  <c r="CU476" i="2"/>
  <c r="AJ476" i="2"/>
  <c r="CV476" i="2"/>
  <c r="AK476" i="2"/>
  <c r="CW476" i="2"/>
  <c r="AL476" i="2"/>
  <c r="CX476" i="2"/>
  <c r="AM476" i="2"/>
  <c r="CY476" i="2"/>
  <c r="AN476" i="2"/>
  <c r="CZ476" i="2"/>
  <c r="AO476" i="2"/>
  <c r="DA476" i="2"/>
  <c r="AP476" i="2"/>
  <c r="DB476" i="2"/>
  <c r="AQ476" i="2"/>
  <c r="DC476" i="2"/>
  <c r="AR476" i="2"/>
  <c r="CR476" i="2"/>
  <c r="DF476" i="2"/>
  <c r="AT476" i="2"/>
  <c r="DG476" i="2"/>
  <c r="AU476" i="2"/>
  <c r="DH476" i="2"/>
  <c r="AV476" i="2"/>
  <c r="DI476" i="2"/>
  <c r="AW476" i="2"/>
  <c r="DJ476" i="2"/>
  <c r="AX476" i="2"/>
  <c r="DK476" i="2"/>
  <c r="AY476" i="2"/>
  <c r="DL476" i="2"/>
  <c r="AZ476" i="2"/>
  <c r="DM476" i="2"/>
  <c r="BA476" i="2"/>
  <c r="DN476" i="2"/>
  <c r="BB476" i="2"/>
  <c r="DO476" i="2"/>
  <c r="BC476" i="2"/>
  <c r="DP476" i="2"/>
  <c r="BD476" i="2"/>
  <c r="DE476" i="2"/>
  <c r="DS476" i="2"/>
  <c r="BF476" i="2"/>
  <c r="DT476" i="2"/>
  <c r="BG476" i="2"/>
  <c r="DU476" i="2"/>
  <c r="BH476" i="2"/>
  <c r="DV476" i="2"/>
  <c r="BI476" i="2"/>
  <c r="DW476" i="2"/>
  <c r="BJ476" i="2"/>
  <c r="DX476" i="2"/>
  <c r="BK476" i="2"/>
  <c r="DY476" i="2"/>
  <c r="BL476" i="2"/>
  <c r="DZ476" i="2"/>
  <c r="BM476" i="2"/>
  <c r="EA476" i="2"/>
  <c r="BN476" i="2"/>
  <c r="EB476" i="2"/>
  <c r="BO476" i="2"/>
  <c r="EC476" i="2"/>
  <c r="BP476" i="2"/>
  <c r="DR476" i="2"/>
  <c r="BR204" i="2"/>
  <c r="BS204" i="2"/>
  <c r="J204" i="2"/>
  <c r="BT204" i="2"/>
  <c r="K204" i="2"/>
  <c r="BU204" i="2"/>
  <c r="L204" i="2"/>
  <c r="BV204" i="2"/>
  <c r="M204" i="2"/>
  <c r="BW204" i="2"/>
  <c r="N204" i="2"/>
  <c r="BX204" i="2"/>
  <c r="O204" i="2"/>
  <c r="BY204" i="2"/>
  <c r="P204" i="2"/>
  <c r="BZ204" i="2"/>
  <c r="Q204" i="2"/>
  <c r="CA204" i="2"/>
  <c r="R204" i="2"/>
  <c r="CB204" i="2"/>
  <c r="S204" i="2"/>
  <c r="CC204" i="2"/>
  <c r="T204" i="2"/>
  <c r="CF204" i="2"/>
  <c r="V204" i="2"/>
  <c r="CG204" i="2"/>
  <c r="W204" i="2"/>
  <c r="CH204" i="2"/>
  <c r="X204" i="2"/>
  <c r="CI204" i="2"/>
  <c r="Y204" i="2"/>
  <c r="CJ204" i="2"/>
  <c r="Z204" i="2"/>
  <c r="CK204" i="2"/>
  <c r="AA204" i="2"/>
  <c r="CL204" i="2"/>
  <c r="AB204" i="2"/>
  <c r="CM204" i="2"/>
  <c r="AC204" i="2"/>
  <c r="CN204" i="2"/>
  <c r="AD204" i="2"/>
  <c r="CO204" i="2"/>
  <c r="AE204" i="2"/>
  <c r="CP204" i="2"/>
  <c r="AF204" i="2"/>
  <c r="CE204" i="2"/>
  <c r="CS204" i="2"/>
  <c r="AH204" i="2"/>
  <c r="CT204" i="2"/>
  <c r="AI204" i="2"/>
  <c r="CU204" i="2"/>
  <c r="AJ204" i="2"/>
  <c r="CV204" i="2"/>
  <c r="AK204" i="2"/>
  <c r="CW204" i="2"/>
  <c r="AL204" i="2"/>
  <c r="CX204" i="2"/>
  <c r="AM204" i="2"/>
  <c r="CY204" i="2"/>
  <c r="AN204" i="2"/>
  <c r="CZ204" i="2"/>
  <c r="AO204" i="2"/>
  <c r="DA204" i="2"/>
  <c r="AP204" i="2"/>
  <c r="DB204" i="2"/>
  <c r="AQ204" i="2"/>
  <c r="DC204" i="2"/>
  <c r="AR204" i="2"/>
  <c r="CR204" i="2"/>
  <c r="DF204" i="2"/>
  <c r="AT204" i="2"/>
  <c r="DG204" i="2"/>
  <c r="AU204" i="2"/>
  <c r="DH204" i="2"/>
  <c r="AV204" i="2"/>
  <c r="DI204" i="2"/>
  <c r="AW204" i="2"/>
  <c r="DJ204" i="2"/>
  <c r="AX204" i="2"/>
  <c r="DK204" i="2"/>
  <c r="AY204" i="2"/>
  <c r="DL204" i="2"/>
  <c r="AZ204" i="2"/>
  <c r="DM204" i="2"/>
  <c r="BA204" i="2"/>
  <c r="DN204" i="2"/>
  <c r="BB204" i="2"/>
  <c r="DO204" i="2"/>
  <c r="BC204" i="2"/>
  <c r="DP204" i="2"/>
  <c r="BD204" i="2"/>
  <c r="DE204" i="2"/>
  <c r="DS204" i="2"/>
  <c r="BF204" i="2"/>
  <c r="DT204" i="2"/>
  <c r="BG204" i="2"/>
  <c r="DU204" i="2"/>
  <c r="BH204" i="2"/>
  <c r="DV204" i="2"/>
  <c r="BI204" i="2"/>
  <c r="DW204" i="2"/>
  <c r="BJ204" i="2"/>
  <c r="DX204" i="2"/>
  <c r="BK204" i="2"/>
  <c r="DY204" i="2"/>
  <c r="BL204" i="2"/>
  <c r="DZ204" i="2"/>
  <c r="BM204" i="2"/>
  <c r="EA204" i="2"/>
  <c r="BN204" i="2"/>
  <c r="EB204" i="2"/>
  <c r="BO204" i="2"/>
  <c r="EC204" i="2"/>
  <c r="BP204" i="2"/>
  <c r="DR204" i="2"/>
  <c r="BR212" i="2"/>
  <c r="BS212" i="2"/>
  <c r="J212" i="2"/>
  <c r="BT212" i="2"/>
  <c r="K212" i="2"/>
  <c r="BU212" i="2"/>
  <c r="L212" i="2"/>
  <c r="BV212" i="2"/>
  <c r="M212" i="2"/>
  <c r="BW212" i="2"/>
  <c r="N212" i="2"/>
  <c r="BX212" i="2"/>
  <c r="O212" i="2"/>
  <c r="BY212" i="2"/>
  <c r="P212" i="2"/>
  <c r="BZ212" i="2"/>
  <c r="Q212" i="2"/>
  <c r="CA212" i="2"/>
  <c r="R212" i="2"/>
  <c r="CB212" i="2"/>
  <c r="S212" i="2"/>
  <c r="CC212" i="2"/>
  <c r="T212" i="2"/>
  <c r="CF212" i="2"/>
  <c r="V212" i="2"/>
  <c r="CG212" i="2"/>
  <c r="W212" i="2"/>
  <c r="CH212" i="2"/>
  <c r="X212" i="2"/>
  <c r="CI212" i="2"/>
  <c r="Y212" i="2"/>
  <c r="CJ212" i="2"/>
  <c r="Z212" i="2"/>
  <c r="CK212" i="2"/>
  <c r="AA212" i="2"/>
  <c r="CL212" i="2"/>
  <c r="AB212" i="2"/>
  <c r="CM212" i="2"/>
  <c r="AC212" i="2"/>
  <c r="CN212" i="2"/>
  <c r="AD212" i="2"/>
  <c r="CO212" i="2"/>
  <c r="AE212" i="2"/>
  <c r="CP212" i="2"/>
  <c r="AF212" i="2"/>
  <c r="CE212" i="2"/>
  <c r="CS212" i="2"/>
  <c r="AH212" i="2"/>
  <c r="CT212" i="2"/>
  <c r="AI212" i="2"/>
  <c r="CU212" i="2"/>
  <c r="AJ212" i="2"/>
  <c r="CV212" i="2"/>
  <c r="AK212" i="2"/>
  <c r="CW212" i="2"/>
  <c r="AL212" i="2"/>
  <c r="CX212" i="2"/>
  <c r="AM212" i="2"/>
  <c r="CY212" i="2"/>
  <c r="AN212" i="2"/>
  <c r="CZ212" i="2"/>
  <c r="AO212" i="2"/>
  <c r="DA212" i="2"/>
  <c r="AP212" i="2"/>
  <c r="DB212" i="2"/>
  <c r="AQ212" i="2"/>
  <c r="DC212" i="2"/>
  <c r="AR212" i="2"/>
  <c r="CR212" i="2"/>
  <c r="DF212" i="2"/>
  <c r="AT212" i="2"/>
  <c r="DG212" i="2"/>
  <c r="AU212" i="2"/>
  <c r="DH212" i="2"/>
  <c r="AV212" i="2"/>
  <c r="DI212" i="2"/>
  <c r="AW212" i="2"/>
  <c r="DJ212" i="2"/>
  <c r="AX212" i="2"/>
  <c r="DK212" i="2"/>
  <c r="AY212" i="2"/>
  <c r="DL212" i="2"/>
  <c r="AZ212" i="2"/>
  <c r="DM212" i="2"/>
  <c r="BA212" i="2"/>
  <c r="DN212" i="2"/>
  <c r="BB212" i="2"/>
  <c r="DO212" i="2"/>
  <c r="BC212" i="2"/>
  <c r="DP212" i="2"/>
  <c r="BD212" i="2"/>
  <c r="DE212" i="2"/>
  <c r="DS212" i="2"/>
  <c r="BF212" i="2"/>
  <c r="DT212" i="2"/>
  <c r="BG212" i="2"/>
  <c r="DU212" i="2"/>
  <c r="BH212" i="2"/>
  <c r="DV212" i="2"/>
  <c r="BI212" i="2"/>
  <c r="DW212" i="2"/>
  <c r="BJ212" i="2"/>
  <c r="DX212" i="2"/>
  <c r="BK212" i="2"/>
  <c r="DY212" i="2"/>
  <c r="BL212" i="2"/>
  <c r="DZ212" i="2"/>
  <c r="BM212" i="2"/>
  <c r="EA212" i="2"/>
  <c r="BN212" i="2"/>
  <c r="EB212" i="2"/>
  <c r="BO212" i="2"/>
  <c r="EC212" i="2"/>
  <c r="BP212" i="2"/>
  <c r="DR212" i="2"/>
  <c r="BR475" i="2"/>
  <c r="BS475" i="2"/>
  <c r="J475" i="2"/>
  <c r="BT475" i="2"/>
  <c r="K475" i="2"/>
  <c r="BU475" i="2"/>
  <c r="L475" i="2"/>
  <c r="BV475" i="2"/>
  <c r="M475" i="2"/>
  <c r="BW475" i="2"/>
  <c r="N475" i="2"/>
  <c r="BX475" i="2"/>
  <c r="O475" i="2"/>
  <c r="BY475" i="2"/>
  <c r="P475" i="2"/>
  <c r="BZ475" i="2"/>
  <c r="Q475" i="2"/>
  <c r="CA475" i="2"/>
  <c r="R475" i="2"/>
  <c r="CB475" i="2"/>
  <c r="S475" i="2"/>
  <c r="CC475" i="2"/>
  <c r="T475" i="2"/>
  <c r="CF475" i="2"/>
  <c r="V475" i="2"/>
  <c r="CG475" i="2"/>
  <c r="W475" i="2"/>
  <c r="CH475" i="2"/>
  <c r="X475" i="2"/>
  <c r="CI475" i="2"/>
  <c r="Y475" i="2"/>
  <c r="CJ475" i="2"/>
  <c r="Z475" i="2"/>
  <c r="CK475" i="2"/>
  <c r="AA475" i="2"/>
  <c r="CL475" i="2"/>
  <c r="AB475" i="2"/>
  <c r="CM475" i="2"/>
  <c r="AC475" i="2"/>
  <c r="CN475" i="2"/>
  <c r="AD475" i="2"/>
  <c r="CO475" i="2"/>
  <c r="AE475" i="2"/>
  <c r="CP475" i="2"/>
  <c r="AF475" i="2"/>
  <c r="CE475" i="2"/>
  <c r="CS475" i="2"/>
  <c r="AH475" i="2"/>
  <c r="CT475" i="2"/>
  <c r="AI475" i="2"/>
  <c r="CU475" i="2"/>
  <c r="AJ475" i="2"/>
  <c r="CV475" i="2"/>
  <c r="AK475" i="2"/>
  <c r="CW475" i="2"/>
  <c r="AL475" i="2"/>
  <c r="CX475" i="2"/>
  <c r="AM475" i="2"/>
  <c r="CY475" i="2"/>
  <c r="AN475" i="2"/>
  <c r="CZ475" i="2"/>
  <c r="AO475" i="2"/>
  <c r="DA475" i="2"/>
  <c r="AP475" i="2"/>
  <c r="DB475" i="2"/>
  <c r="AQ475" i="2"/>
  <c r="DC475" i="2"/>
  <c r="AR475" i="2"/>
  <c r="CR475" i="2"/>
  <c r="DF475" i="2"/>
  <c r="AT475" i="2"/>
  <c r="DG475" i="2"/>
  <c r="AU475" i="2"/>
  <c r="DH475" i="2"/>
  <c r="AV475" i="2"/>
  <c r="DI475" i="2"/>
  <c r="AW475" i="2"/>
  <c r="DJ475" i="2"/>
  <c r="AX475" i="2"/>
  <c r="DK475" i="2"/>
  <c r="AY475" i="2"/>
  <c r="DL475" i="2"/>
  <c r="AZ475" i="2"/>
  <c r="DM475" i="2"/>
  <c r="BA475" i="2"/>
  <c r="DN475" i="2"/>
  <c r="BB475" i="2"/>
  <c r="DO475" i="2"/>
  <c r="BC475" i="2"/>
  <c r="DP475" i="2"/>
  <c r="BD475" i="2"/>
  <c r="DE475" i="2"/>
  <c r="DS475" i="2"/>
  <c r="BF475" i="2"/>
  <c r="DT475" i="2"/>
  <c r="BG475" i="2"/>
  <c r="DU475" i="2"/>
  <c r="BH475" i="2"/>
  <c r="DV475" i="2"/>
  <c r="BI475" i="2"/>
  <c r="DW475" i="2"/>
  <c r="BJ475" i="2"/>
  <c r="DX475" i="2"/>
  <c r="BK475" i="2"/>
  <c r="DY475" i="2"/>
  <c r="BL475" i="2"/>
  <c r="DZ475" i="2"/>
  <c r="BM475" i="2"/>
  <c r="EA475" i="2"/>
  <c r="BN475" i="2"/>
  <c r="EB475" i="2"/>
  <c r="BO475" i="2"/>
  <c r="EC475" i="2"/>
  <c r="BP475" i="2"/>
  <c r="DR475" i="2"/>
  <c r="BR134" i="2"/>
  <c r="BS134" i="2"/>
  <c r="J134" i="2"/>
  <c r="BT134" i="2"/>
  <c r="K134" i="2"/>
  <c r="BU134" i="2"/>
  <c r="L134" i="2"/>
  <c r="BV134" i="2"/>
  <c r="M134" i="2"/>
  <c r="BW134" i="2"/>
  <c r="N134" i="2"/>
  <c r="BX134" i="2"/>
  <c r="O134" i="2"/>
  <c r="BY134" i="2"/>
  <c r="P134" i="2"/>
  <c r="BZ134" i="2"/>
  <c r="Q134" i="2"/>
  <c r="CA134" i="2"/>
  <c r="R134" i="2"/>
  <c r="CB134" i="2"/>
  <c r="S134" i="2"/>
  <c r="CC134" i="2"/>
  <c r="T134" i="2"/>
  <c r="CF134" i="2"/>
  <c r="V134" i="2"/>
  <c r="CG134" i="2"/>
  <c r="W134" i="2"/>
  <c r="CH134" i="2"/>
  <c r="X134" i="2"/>
  <c r="CI134" i="2"/>
  <c r="Y134" i="2"/>
  <c r="CJ134" i="2"/>
  <c r="Z134" i="2"/>
  <c r="CK134" i="2"/>
  <c r="AA134" i="2"/>
  <c r="CL134" i="2"/>
  <c r="AB134" i="2"/>
  <c r="CM134" i="2"/>
  <c r="AC134" i="2"/>
  <c r="CN134" i="2"/>
  <c r="AD134" i="2"/>
  <c r="CO134" i="2"/>
  <c r="AE134" i="2"/>
  <c r="CP134" i="2"/>
  <c r="AF134" i="2"/>
  <c r="CE134" i="2"/>
  <c r="CS134" i="2"/>
  <c r="AH134" i="2"/>
  <c r="CT134" i="2"/>
  <c r="AI134" i="2"/>
  <c r="CU134" i="2"/>
  <c r="AJ134" i="2"/>
  <c r="CV134" i="2"/>
  <c r="AK134" i="2"/>
  <c r="CW134" i="2"/>
  <c r="AL134" i="2"/>
  <c r="CX134" i="2"/>
  <c r="AM134" i="2"/>
  <c r="CY134" i="2"/>
  <c r="AN134" i="2"/>
  <c r="CZ134" i="2"/>
  <c r="AO134" i="2"/>
  <c r="DA134" i="2"/>
  <c r="AP134" i="2"/>
  <c r="DB134" i="2"/>
  <c r="AQ134" i="2"/>
  <c r="DC134" i="2"/>
  <c r="AR134" i="2"/>
  <c r="CR134" i="2"/>
  <c r="DF134" i="2"/>
  <c r="AT134" i="2"/>
  <c r="DG134" i="2"/>
  <c r="AU134" i="2"/>
  <c r="DH134" i="2"/>
  <c r="AV134" i="2"/>
  <c r="DI134" i="2"/>
  <c r="AW134" i="2"/>
  <c r="DJ134" i="2"/>
  <c r="AX134" i="2"/>
  <c r="DK134" i="2"/>
  <c r="AY134" i="2"/>
  <c r="DL134" i="2"/>
  <c r="AZ134" i="2"/>
  <c r="DM134" i="2"/>
  <c r="BA134" i="2"/>
  <c r="DN134" i="2"/>
  <c r="BB134" i="2"/>
  <c r="DO134" i="2"/>
  <c r="BC134" i="2"/>
  <c r="DP134" i="2"/>
  <c r="BD134" i="2"/>
  <c r="DE134" i="2"/>
  <c r="DS134" i="2"/>
  <c r="BF134" i="2"/>
  <c r="DT134" i="2"/>
  <c r="BG134" i="2"/>
  <c r="DU134" i="2"/>
  <c r="BH134" i="2"/>
  <c r="DV134" i="2"/>
  <c r="BI134" i="2"/>
  <c r="DW134" i="2"/>
  <c r="BJ134" i="2"/>
  <c r="DX134" i="2"/>
  <c r="BK134" i="2"/>
  <c r="DY134" i="2"/>
  <c r="BL134" i="2"/>
  <c r="DZ134" i="2"/>
  <c r="BM134" i="2"/>
  <c r="EA134" i="2"/>
  <c r="BN134" i="2"/>
  <c r="EB134" i="2"/>
  <c r="BO134" i="2"/>
  <c r="EC134" i="2"/>
  <c r="BP134" i="2"/>
  <c r="DR134" i="2"/>
  <c r="BR215" i="2"/>
  <c r="BS215" i="2"/>
  <c r="J215" i="2"/>
  <c r="BT215" i="2"/>
  <c r="K215" i="2"/>
  <c r="BU215" i="2"/>
  <c r="L215" i="2"/>
  <c r="BV215" i="2"/>
  <c r="M215" i="2"/>
  <c r="BW215" i="2"/>
  <c r="N215" i="2"/>
  <c r="BX215" i="2"/>
  <c r="O215" i="2"/>
  <c r="BY215" i="2"/>
  <c r="P215" i="2"/>
  <c r="BZ215" i="2"/>
  <c r="Q215" i="2"/>
  <c r="CA215" i="2"/>
  <c r="R215" i="2"/>
  <c r="CB215" i="2"/>
  <c r="S215" i="2"/>
  <c r="CC215" i="2"/>
  <c r="T215" i="2"/>
  <c r="CF215" i="2"/>
  <c r="V215" i="2"/>
  <c r="CG215" i="2"/>
  <c r="W215" i="2"/>
  <c r="CH215" i="2"/>
  <c r="X215" i="2"/>
  <c r="CI215" i="2"/>
  <c r="Y215" i="2"/>
  <c r="CJ215" i="2"/>
  <c r="Z215" i="2"/>
  <c r="CK215" i="2"/>
  <c r="AA215" i="2"/>
  <c r="CL215" i="2"/>
  <c r="AB215" i="2"/>
  <c r="CM215" i="2"/>
  <c r="AC215" i="2"/>
  <c r="CN215" i="2"/>
  <c r="AD215" i="2"/>
  <c r="CO215" i="2"/>
  <c r="AE215" i="2"/>
  <c r="CP215" i="2"/>
  <c r="AF215" i="2"/>
  <c r="CE215" i="2"/>
  <c r="CS215" i="2"/>
  <c r="AH215" i="2"/>
  <c r="CT215" i="2"/>
  <c r="AI215" i="2"/>
  <c r="CU215" i="2"/>
  <c r="AJ215" i="2"/>
  <c r="CV215" i="2"/>
  <c r="AK215" i="2"/>
  <c r="CW215" i="2"/>
  <c r="AL215" i="2"/>
  <c r="CX215" i="2"/>
  <c r="AM215" i="2"/>
  <c r="CY215" i="2"/>
  <c r="AN215" i="2"/>
  <c r="CZ215" i="2"/>
  <c r="AO215" i="2"/>
  <c r="DA215" i="2"/>
  <c r="AP215" i="2"/>
  <c r="DB215" i="2"/>
  <c r="AQ215" i="2"/>
  <c r="DC215" i="2"/>
  <c r="AR215" i="2"/>
  <c r="CR215" i="2"/>
  <c r="DF215" i="2"/>
  <c r="AT215" i="2"/>
  <c r="DG215" i="2"/>
  <c r="AU215" i="2"/>
  <c r="DH215" i="2"/>
  <c r="AV215" i="2"/>
  <c r="DI215" i="2"/>
  <c r="AW215" i="2"/>
  <c r="DJ215" i="2"/>
  <c r="AX215" i="2"/>
  <c r="DK215" i="2"/>
  <c r="AY215" i="2"/>
  <c r="DL215" i="2"/>
  <c r="AZ215" i="2"/>
  <c r="DM215" i="2"/>
  <c r="BA215" i="2"/>
  <c r="DN215" i="2"/>
  <c r="BB215" i="2"/>
  <c r="DO215" i="2"/>
  <c r="BC215" i="2"/>
  <c r="DP215" i="2"/>
  <c r="BD215" i="2"/>
  <c r="DE215" i="2"/>
  <c r="DS215" i="2"/>
  <c r="BF215" i="2"/>
  <c r="DT215" i="2"/>
  <c r="BG215" i="2"/>
  <c r="DU215" i="2"/>
  <c r="BH215" i="2"/>
  <c r="DV215" i="2"/>
  <c r="BI215" i="2"/>
  <c r="DW215" i="2"/>
  <c r="BJ215" i="2"/>
  <c r="DX215" i="2"/>
  <c r="BK215" i="2"/>
  <c r="DY215" i="2"/>
  <c r="BL215" i="2"/>
  <c r="DZ215" i="2"/>
  <c r="BM215" i="2"/>
  <c r="EA215" i="2"/>
  <c r="BN215" i="2"/>
  <c r="EB215" i="2"/>
  <c r="BO215" i="2"/>
  <c r="EC215" i="2"/>
  <c r="BP215" i="2"/>
  <c r="DR215" i="2"/>
  <c r="BR162" i="2"/>
  <c r="BS162" i="2"/>
  <c r="J162" i="2"/>
  <c r="BT162" i="2"/>
  <c r="K162" i="2"/>
  <c r="BU162" i="2"/>
  <c r="L162" i="2"/>
  <c r="BV162" i="2"/>
  <c r="M162" i="2"/>
  <c r="BW162" i="2"/>
  <c r="N162" i="2"/>
  <c r="BX162" i="2"/>
  <c r="O162" i="2"/>
  <c r="BY162" i="2"/>
  <c r="P162" i="2"/>
  <c r="BZ162" i="2"/>
  <c r="Q162" i="2"/>
  <c r="CA162" i="2"/>
  <c r="R162" i="2"/>
  <c r="CB162" i="2"/>
  <c r="S162" i="2"/>
  <c r="CC162" i="2"/>
  <c r="T162" i="2"/>
  <c r="CF162" i="2"/>
  <c r="V162" i="2"/>
  <c r="CG162" i="2"/>
  <c r="W162" i="2"/>
  <c r="CH162" i="2"/>
  <c r="X162" i="2"/>
  <c r="CI162" i="2"/>
  <c r="Y162" i="2"/>
  <c r="CJ162" i="2"/>
  <c r="Z162" i="2"/>
  <c r="CK162" i="2"/>
  <c r="AA162" i="2"/>
  <c r="CL162" i="2"/>
  <c r="AB162" i="2"/>
  <c r="CM162" i="2"/>
  <c r="AC162" i="2"/>
  <c r="CN162" i="2"/>
  <c r="AD162" i="2"/>
  <c r="CO162" i="2"/>
  <c r="AE162" i="2"/>
  <c r="CP162" i="2"/>
  <c r="AF162" i="2"/>
  <c r="CE162" i="2"/>
  <c r="CS162" i="2"/>
  <c r="AH162" i="2"/>
  <c r="CT162" i="2"/>
  <c r="AI162" i="2"/>
  <c r="CU162" i="2"/>
  <c r="AJ162" i="2"/>
  <c r="CV162" i="2"/>
  <c r="AK162" i="2"/>
  <c r="CW162" i="2"/>
  <c r="AL162" i="2"/>
  <c r="CX162" i="2"/>
  <c r="AM162" i="2"/>
  <c r="CY162" i="2"/>
  <c r="AN162" i="2"/>
  <c r="CZ162" i="2"/>
  <c r="AO162" i="2"/>
  <c r="DA162" i="2"/>
  <c r="AP162" i="2"/>
  <c r="DB162" i="2"/>
  <c r="AQ162" i="2"/>
  <c r="DC162" i="2"/>
  <c r="AR162" i="2"/>
  <c r="CR162" i="2"/>
  <c r="DF162" i="2"/>
  <c r="AT162" i="2"/>
  <c r="DG162" i="2"/>
  <c r="AU162" i="2"/>
  <c r="DH162" i="2"/>
  <c r="AV162" i="2"/>
  <c r="DI162" i="2"/>
  <c r="AW162" i="2"/>
  <c r="DJ162" i="2"/>
  <c r="AX162" i="2"/>
  <c r="DK162" i="2"/>
  <c r="AY162" i="2"/>
  <c r="DL162" i="2"/>
  <c r="AZ162" i="2"/>
  <c r="DM162" i="2"/>
  <c r="BA162" i="2"/>
  <c r="DN162" i="2"/>
  <c r="BB162" i="2"/>
  <c r="DO162" i="2"/>
  <c r="BC162" i="2"/>
  <c r="DP162" i="2"/>
  <c r="BD162" i="2"/>
  <c r="DE162" i="2"/>
  <c r="DS162" i="2"/>
  <c r="BF162" i="2"/>
  <c r="DT162" i="2"/>
  <c r="BG162" i="2"/>
  <c r="DU162" i="2"/>
  <c r="BH162" i="2"/>
  <c r="DV162" i="2"/>
  <c r="BI162" i="2"/>
  <c r="DW162" i="2"/>
  <c r="BJ162" i="2"/>
  <c r="DX162" i="2"/>
  <c r="BK162" i="2"/>
  <c r="DY162" i="2"/>
  <c r="BL162" i="2"/>
  <c r="DZ162" i="2"/>
  <c r="BM162" i="2"/>
  <c r="EA162" i="2"/>
  <c r="BN162" i="2"/>
  <c r="EB162" i="2"/>
  <c r="BO162" i="2"/>
  <c r="EC162" i="2"/>
  <c r="BP162" i="2"/>
  <c r="DR162" i="2"/>
  <c r="BR247" i="2"/>
  <c r="BS247" i="2"/>
  <c r="J247" i="2"/>
  <c r="BT247" i="2"/>
  <c r="K247" i="2"/>
  <c r="BU247" i="2"/>
  <c r="L247" i="2"/>
  <c r="BV247" i="2"/>
  <c r="M247" i="2"/>
  <c r="BW247" i="2"/>
  <c r="N247" i="2"/>
  <c r="BX247" i="2"/>
  <c r="O247" i="2"/>
  <c r="BY247" i="2"/>
  <c r="P247" i="2"/>
  <c r="BZ247" i="2"/>
  <c r="Q247" i="2"/>
  <c r="CA247" i="2"/>
  <c r="R247" i="2"/>
  <c r="CB247" i="2"/>
  <c r="S247" i="2"/>
  <c r="CC247" i="2"/>
  <c r="T247" i="2"/>
  <c r="CF247" i="2"/>
  <c r="V247" i="2"/>
  <c r="CG247" i="2"/>
  <c r="W247" i="2"/>
  <c r="CH247" i="2"/>
  <c r="X247" i="2"/>
  <c r="CI247" i="2"/>
  <c r="Y247" i="2"/>
  <c r="CJ247" i="2"/>
  <c r="Z247" i="2"/>
  <c r="CK247" i="2"/>
  <c r="AA247" i="2"/>
  <c r="CL247" i="2"/>
  <c r="AB247" i="2"/>
  <c r="CM247" i="2"/>
  <c r="AC247" i="2"/>
  <c r="CN247" i="2"/>
  <c r="AD247" i="2"/>
  <c r="CO247" i="2"/>
  <c r="AE247" i="2"/>
  <c r="CP247" i="2"/>
  <c r="AF247" i="2"/>
  <c r="CE247" i="2"/>
  <c r="CS247" i="2"/>
  <c r="AH247" i="2"/>
  <c r="CT247" i="2"/>
  <c r="AI247" i="2"/>
  <c r="CU247" i="2"/>
  <c r="AJ247" i="2"/>
  <c r="CV247" i="2"/>
  <c r="AK247" i="2"/>
  <c r="CW247" i="2"/>
  <c r="AL247" i="2"/>
  <c r="CX247" i="2"/>
  <c r="AM247" i="2"/>
  <c r="CY247" i="2"/>
  <c r="AN247" i="2"/>
  <c r="CZ247" i="2"/>
  <c r="AO247" i="2"/>
  <c r="DA247" i="2"/>
  <c r="AP247" i="2"/>
  <c r="DB247" i="2"/>
  <c r="AQ247" i="2"/>
  <c r="DC247" i="2"/>
  <c r="AR247" i="2"/>
  <c r="CR247" i="2"/>
  <c r="DF247" i="2"/>
  <c r="AT247" i="2"/>
  <c r="DG247" i="2"/>
  <c r="AU247" i="2"/>
  <c r="DH247" i="2"/>
  <c r="AV247" i="2"/>
  <c r="DI247" i="2"/>
  <c r="AW247" i="2"/>
  <c r="DJ247" i="2"/>
  <c r="AX247" i="2"/>
  <c r="DK247" i="2"/>
  <c r="AY247" i="2"/>
  <c r="DL247" i="2"/>
  <c r="AZ247" i="2"/>
  <c r="DM247" i="2"/>
  <c r="BA247" i="2"/>
  <c r="DN247" i="2"/>
  <c r="BB247" i="2"/>
  <c r="DO247" i="2"/>
  <c r="BC247" i="2"/>
  <c r="DP247" i="2"/>
  <c r="BD247" i="2"/>
  <c r="DE247" i="2"/>
  <c r="DS247" i="2"/>
  <c r="BF247" i="2"/>
  <c r="DT247" i="2"/>
  <c r="BG247" i="2"/>
  <c r="DU247" i="2"/>
  <c r="BH247" i="2"/>
  <c r="DV247" i="2"/>
  <c r="BI247" i="2"/>
  <c r="DW247" i="2"/>
  <c r="BJ247" i="2"/>
  <c r="DX247" i="2"/>
  <c r="BK247" i="2"/>
  <c r="DY247" i="2"/>
  <c r="BL247" i="2"/>
  <c r="DZ247" i="2"/>
  <c r="BM247" i="2"/>
  <c r="EA247" i="2"/>
  <c r="BN247" i="2"/>
  <c r="EB247" i="2"/>
  <c r="BO247" i="2"/>
  <c r="EC247" i="2"/>
  <c r="BP247" i="2"/>
  <c r="DR247" i="2"/>
  <c r="BR123" i="2"/>
  <c r="BS123" i="2"/>
  <c r="J123" i="2"/>
  <c r="BT123" i="2"/>
  <c r="K123" i="2"/>
  <c r="BU123" i="2"/>
  <c r="L123" i="2"/>
  <c r="BV123" i="2"/>
  <c r="M123" i="2"/>
  <c r="BW123" i="2"/>
  <c r="N123" i="2"/>
  <c r="BX123" i="2"/>
  <c r="O123" i="2"/>
  <c r="BY123" i="2"/>
  <c r="P123" i="2"/>
  <c r="BZ123" i="2"/>
  <c r="Q123" i="2"/>
  <c r="CA123" i="2"/>
  <c r="R123" i="2"/>
  <c r="CB123" i="2"/>
  <c r="S123" i="2"/>
  <c r="CC123" i="2"/>
  <c r="T123" i="2"/>
  <c r="BR126" i="2"/>
  <c r="BS126" i="2"/>
  <c r="J126" i="2"/>
  <c r="BT126" i="2"/>
  <c r="K126" i="2"/>
  <c r="BU126" i="2"/>
  <c r="L126" i="2"/>
  <c r="BV126" i="2"/>
  <c r="M126" i="2"/>
  <c r="BW126" i="2"/>
  <c r="N126" i="2"/>
  <c r="BX126" i="2"/>
  <c r="O126" i="2"/>
  <c r="BY126" i="2"/>
  <c r="P126" i="2"/>
  <c r="BZ126" i="2"/>
  <c r="Q126" i="2"/>
  <c r="CA126" i="2"/>
  <c r="R126" i="2"/>
  <c r="CB126" i="2"/>
  <c r="S126" i="2"/>
  <c r="CC126" i="2"/>
  <c r="T126" i="2"/>
  <c r="CF123" i="2"/>
  <c r="V123" i="2"/>
  <c r="CG123" i="2"/>
  <c r="W123" i="2"/>
  <c r="CH123" i="2"/>
  <c r="X123" i="2"/>
  <c r="CI123" i="2"/>
  <c r="Y123" i="2"/>
  <c r="CJ123" i="2"/>
  <c r="Z123" i="2"/>
  <c r="CK123" i="2"/>
  <c r="AA123" i="2"/>
  <c r="CL123" i="2"/>
  <c r="AB123" i="2"/>
  <c r="CM123" i="2"/>
  <c r="AC123" i="2"/>
  <c r="CN123" i="2"/>
  <c r="AD123" i="2"/>
  <c r="CO123" i="2"/>
  <c r="AE123" i="2"/>
  <c r="CP123" i="2"/>
  <c r="AF123" i="2"/>
  <c r="CE123" i="2"/>
  <c r="CF126" i="2"/>
  <c r="V126" i="2"/>
  <c r="CG126" i="2"/>
  <c r="W126" i="2"/>
  <c r="CH126" i="2"/>
  <c r="X126" i="2"/>
  <c r="CI126" i="2"/>
  <c r="Y126" i="2"/>
  <c r="CJ126" i="2"/>
  <c r="Z126" i="2"/>
  <c r="CK126" i="2"/>
  <c r="AA126" i="2"/>
  <c r="CL126" i="2"/>
  <c r="AB126" i="2"/>
  <c r="CM126" i="2"/>
  <c r="AC126" i="2"/>
  <c r="CN126" i="2"/>
  <c r="AD126" i="2"/>
  <c r="CO126" i="2"/>
  <c r="AE126" i="2"/>
  <c r="CP126" i="2"/>
  <c r="AF126" i="2"/>
  <c r="CE126" i="2"/>
  <c r="CS123" i="2"/>
  <c r="AH123" i="2"/>
  <c r="CT123" i="2"/>
  <c r="AI123" i="2"/>
  <c r="CU123" i="2"/>
  <c r="AJ123" i="2"/>
  <c r="CV123" i="2"/>
  <c r="AK123" i="2"/>
  <c r="CW123" i="2"/>
  <c r="AL123" i="2"/>
  <c r="CX123" i="2"/>
  <c r="AM123" i="2"/>
  <c r="CY123" i="2"/>
  <c r="AN123" i="2"/>
  <c r="CZ123" i="2"/>
  <c r="AO123" i="2"/>
  <c r="DA123" i="2"/>
  <c r="AP123" i="2"/>
  <c r="DB123" i="2"/>
  <c r="AQ123" i="2"/>
  <c r="DC123" i="2"/>
  <c r="AR123" i="2"/>
  <c r="CR123" i="2"/>
  <c r="CS126" i="2"/>
  <c r="AH126" i="2"/>
  <c r="CT126" i="2"/>
  <c r="AI126" i="2"/>
  <c r="CU126" i="2"/>
  <c r="AJ126" i="2"/>
  <c r="CV126" i="2"/>
  <c r="AK126" i="2"/>
  <c r="CW126" i="2"/>
  <c r="AL126" i="2"/>
  <c r="CX126" i="2"/>
  <c r="AM126" i="2"/>
  <c r="CY126" i="2"/>
  <c r="AN126" i="2"/>
  <c r="CZ126" i="2"/>
  <c r="AO126" i="2"/>
  <c r="DA126" i="2"/>
  <c r="AP126" i="2"/>
  <c r="DB126" i="2"/>
  <c r="AQ126" i="2"/>
  <c r="DC126" i="2"/>
  <c r="AR126" i="2"/>
  <c r="CR126" i="2"/>
  <c r="DF123" i="2"/>
  <c r="AT123" i="2"/>
  <c r="DG123" i="2"/>
  <c r="AU123" i="2"/>
  <c r="DH123" i="2"/>
  <c r="AV123" i="2"/>
  <c r="DI123" i="2"/>
  <c r="AW123" i="2"/>
  <c r="DJ123" i="2"/>
  <c r="AX123" i="2"/>
  <c r="DK123" i="2"/>
  <c r="AY123" i="2"/>
  <c r="DL123" i="2"/>
  <c r="AZ123" i="2"/>
  <c r="DM123" i="2"/>
  <c r="BA123" i="2"/>
  <c r="DN123" i="2"/>
  <c r="BB123" i="2"/>
  <c r="DO123" i="2"/>
  <c r="BC123" i="2"/>
  <c r="DP123" i="2"/>
  <c r="BD123" i="2"/>
  <c r="DE123" i="2"/>
  <c r="DF126" i="2"/>
  <c r="AT126" i="2"/>
  <c r="DG126" i="2"/>
  <c r="AU126" i="2"/>
  <c r="DH126" i="2"/>
  <c r="AV126" i="2"/>
  <c r="DI126" i="2"/>
  <c r="AW126" i="2"/>
  <c r="DJ126" i="2"/>
  <c r="AX126" i="2"/>
  <c r="DK126" i="2"/>
  <c r="AY126" i="2"/>
  <c r="DL126" i="2"/>
  <c r="AZ126" i="2"/>
  <c r="DM126" i="2"/>
  <c r="BA126" i="2"/>
  <c r="DN126" i="2"/>
  <c r="BB126" i="2"/>
  <c r="DO126" i="2"/>
  <c r="BC126" i="2"/>
  <c r="DP126" i="2"/>
  <c r="BD126" i="2"/>
  <c r="DE126" i="2"/>
  <c r="DS123" i="2"/>
  <c r="BF123" i="2"/>
  <c r="DT123" i="2"/>
  <c r="BG123" i="2"/>
  <c r="DU123" i="2"/>
  <c r="BH123" i="2"/>
  <c r="DV123" i="2"/>
  <c r="BI123" i="2"/>
  <c r="DW123" i="2"/>
  <c r="BJ123" i="2"/>
  <c r="DX123" i="2"/>
  <c r="BK123" i="2"/>
  <c r="DY123" i="2"/>
  <c r="BL123" i="2"/>
  <c r="DZ123" i="2"/>
  <c r="BM123" i="2"/>
  <c r="EA123" i="2"/>
  <c r="BN123" i="2"/>
  <c r="EB123" i="2"/>
  <c r="BO123" i="2"/>
  <c r="EC123" i="2"/>
  <c r="BP123" i="2"/>
  <c r="DR123" i="2"/>
  <c r="DS126" i="2"/>
  <c r="BF126" i="2"/>
  <c r="DT126" i="2"/>
  <c r="BG126" i="2"/>
  <c r="DU126" i="2"/>
  <c r="BH126" i="2"/>
  <c r="DV126" i="2"/>
  <c r="BI126" i="2"/>
  <c r="DW126" i="2"/>
  <c r="BJ126" i="2"/>
  <c r="DX126" i="2"/>
  <c r="BK126" i="2"/>
  <c r="DY126" i="2"/>
  <c r="BL126" i="2"/>
  <c r="DZ126" i="2"/>
  <c r="BM126" i="2"/>
  <c r="EA126" i="2"/>
  <c r="BN126" i="2"/>
  <c r="EB126" i="2"/>
  <c r="BO126" i="2"/>
  <c r="EC126" i="2"/>
  <c r="BP126" i="2"/>
  <c r="DR126" i="2"/>
  <c r="BR260" i="2"/>
  <c r="BS260" i="2"/>
  <c r="J260" i="2"/>
  <c r="BT260" i="2"/>
  <c r="K260" i="2"/>
  <c r="BU260" i="2"/>
  <c r="L260" i="2"/>
  <c r="BV260" i="2"/>
  <c r="M260" i="2"/>
  <c r="BW260" i="2"/>
  <c r="N260" i="2"/>
  <c r="BX260" i="2"/>
  <c r="O260" i="2"/>
  <c r="BY260" i="2"/>
  <c r="P260" i="2"/>
  <c r="BZ260" i="2"/>
  <c r="Q260" i="2"/>
  <c r="CA260" i="2"/>
  <c r="R260" i="2"/>
  <c r="CB260" i="2"/>
  <c r="S260" i="2"/>
  <c r="CC260" i="2"/>
  <c r="T260" i="2"/>
  <c r="CF260" i="2"/>
  <c r="V260" i="2"/>
  <c r="CG260" i="2"/>
  <c r="W260" i="2"/>
  <c r="CH260" i="2"/>
  <c r="X260" i="2"/>
  <c r="CI260" i="2"/>
  <c r="Y260" i="2"/>
  <c r="CJ260" i="2"/>
  <c r="Z260" i="2"/>
  <c r="CK260" i="2"/>
  <c r="AA260" i="2"/>
  <c r="CL260" i="2"/>
  <c r="AB260" i="2"/>
  <c r="CM260" i="2"/>
  <c r="AC260" i="2"/>
  <c r="CN260" i="2"/>
  <c r="AD260" i="2"/>
  <c r="CO260" i="2"/>
  <c r="AE260" i="2"/>
  <c r="CP260" i="2"/>
  <c r="AF260" i="2"/>
  <c r="CE260" i="2"/>
  <c r="CS260" i="2"/>
  <c r="AH260" i="2"/>
  <c r="CT260" i="2"/>
  <c r="AI260" i="2"/>
  <c r="CU260" i="2"/>
  <c r="AJ260" i="2"/>
  <c r="CV260" i="2"/>
  <c r="AK260" i="2"/>
  <c r="CW260" i="2"/>
  <c r="AL260" i="2"/>
  <c r="CX260" i="2"/>
  <c r="AM260" i="2"/>
  <c r="CY260" i="2"/>
  <c r="AN260" i="2"/>
  <c r="CZ260" i="2"/>
  <c r="AO260" i="2"/>
  <c r="DA260" i="2"/>
  <c r="AP260" i="2"/>
  <c r="DB260" i="2"/>
  <c r="AQ260" i="2"/>
  <c r="DC260" i="2"/>
  <c r="AR260" i="2"/>
  <c r="CR260" i="2"/>
  <c r="DF260" i="2"/>
  <c r="AT260" i="2"/>
  <c r="DG260" i="2"/>
  <c r="AU260" i="2"/>
  <c r="DH260" i="2"/>
  <c r="AV260" i="2"/>
  <c r="DI260" i="2"/>
  <c r="AW260" i="2"/>
  <c r="DJ260" i="2"/>
  <c r="AX260" i="2"/>
  <c r="DK260" i="2"/>
  <c r="AY260" i="2"/>
  <c r="DL260" i="2"/>
  <c r="AZ260" i="2"/>
  <c r="DM260" i="2"/>
  <c r="BA260" i="2"/>
  <c r="DN260" i="2"/>
  <c r="BB260" i="2"/>
  <c r="DO260" i="2"/>
  <c r="BC260" i="2"/>
  <c r="DP260" i="2"/>
  <c r="BD260" i="2"/>
  <c r="DE260" i="2"/>
  <c r="DS260" i="2"/>
  <c r="BF260" i="2"/>
  <c r="DT260" i="2"/>
  <c r="BG260" i="2"/>
  <c r="DU260" i="2"/>
  <c r="BH260" i="2"/>
  <c r="DV260" i="2"/>
  <c r="BI260" i="2"/>
  <c r="DW260" i="2"/>
  <c r="BJ260" i="2"/>
  <c r="DX260" i="2"/>
  <c r="BK260" i="2"/>
  <c r="DY260" i="2"/>
  <c r="BL260" i="2"/>
  <c r="DZ260" i="2"/>
  <c r="BM260" i="2"/>
  <c r="EA260" i="2"/>
  <c r="BN260" i="2"/>
  <c r="EB260" i="2"/>
  <c r="BO260" i="2"/>
  <c r="EC260" i="2"/>
  <c r="BP260" i="2"/>
  <c r="DR260" i="2"/>
  <c r="BR141" i="2"/>
  <c r="BS141" i="2"/>
  <c r="J141" i="2"/>
  <c r="BT141" i="2"/>
  <c r="K141" i="2"/>
  <c r="BU141" i="2"/>
  <c r="L141" i="2"/>
  <c r="BV141" i="2"/>
  <c r="M141" i="2"/>
  <c r="BW141" i="2"/>
  <c r="N141" i="2"/>
  <c r="BX141" i="2"/>
  <c r="O141" i="2"/>
  <c r="BY141" i="2"/>
  <c r="P141" i="2"/>
  <c r="BZ141" i="2"/>
  <c r="Q141" i="2"/>
  <c r="CA141" i="2"/>
  <c r="R141" i="2"/>
  <c r="CB141" i="2"/>
  <c r="S141" i="2"/>
  <c r="CC141" i="2"/>
  <c r="T141" i="2"/>
  <c r="CF141" i="2"/>
  <c r="V141" i="2"/>
  <c r="CG141" i="2"/>
  <c r="W141" i="2"/>
  <c r="CH141" i="2"/>
  <c r="X141" i="2"/>
  <c r="CI141" i="2"/>
  <c r="Y141" i="2"/>
  <c r="CJ141" i="2"/>
  <c r="Z141" i="2"/>
  <c r="CK141" i="2"/>
  <c r="AA141" i="2"/>
  <c r="CL141" i="2"/>
  <c r="AB141" i="2"/>
  <c r="CM141" i="2"/>
  <c r="AC141" i="2"/>
  <c r="CN141" i="2"/>
  <c r="AD141" i="2"/>
  <c r="CO141" i="2"/>
  <c r="AE141" i="2"/>
  <c r="CP141" i="2"/>
  <c r="AF141" i="2"/>
  <c r="CE141" i="2"/>
  <c r="CS141" i="2"/>
  <c r="AH141" i="2"/>
  <c r="CT141" i="2"/>
  <c r="AI141" i="2"/>
  <c r="CU141" i="2"/>
  <c r="AJ141" i="2"/>
  <c r="CV141" i="2"/>
  <c r="AK141" i="2"/>
  <c r="CW141" i="2"/>
  <c r="AL141" i="2"/>
  <c r="CX141" i="2"/>
  <c r="AM141" i="2"/>
  <c r="CY141" i="2"/>
  <c r="AN141" i="2"/>
  <c r="CZ141" i="2"/>
  <c r="AO141" i="2"/>
  <c r="DA141" i="2"/>
  <c r="AP141" i="2"/>
  <c r="DB141" i="2"/>
  <c r="AQ141" i="2"/>
  <c r="DC141" i="2"/>
  <c r="AR141" i="2"/>
  <c r="CR141" i="2"/>
  <c r="DF141" i="2"/>
  <c r="AT141" i="2"/>
  <c r="DG141" i="2"/>
  <c r="AU141" i="2"/>
  <c r="DH141" i="2"/>
  <c r="AV141" i="2"/>
  <c r="DI141" i="2"/>
  <c r="AW141" i="2"/>
  <c r="DJ141" i="2"/>
  <c r="AX141" i="2"/>
  <c r="DK141" i="2"/>
  <c r="AY141" i="2"/>
  <c r="DL141" i="2"/>
  <c r="AZ141" i="2"/>
  <c r="DM141" i="2"/>
  <c r="BA141" i="2"/>
  <c r="DN141" i="2"/>
  <c r="BB141" i="2"/>
  <c r="DO141" i="2"/>
  <c r="BC141" i="2"/>
  <c r="DP141" i="2"/>
  <c r="BD141" i="2"/>
  <c r="DE141" i="2"/>
  <c r="DS141" i="2"/>
  <c r="BF141" i="2"/>
  <c r="DT141" i="2"/>
  <c r="BG141" i="2"/>
  <c r="DU141" i="2"/>
  <c r="BH141" i="2"/>
  <c r="DV141" i="2"/>
  <c r="BI141" i="2"/>
  <c r="DW141" i="2"/>
  <c r="BJ141" i="2"/>
  <c r="DX141" i="2"/>
  <c r="BK141" i="2"/>
  <c r="DY141" i="2"/>
  <c r="BL141" i="2"/>
  <c r="DZ141" i="2"/>
  <c r="BM141" i="2"/>
  <c r="EA141" i="2"/>
  <c r="BN141" i="2"/>
  <c r="EB141" i="2"/>
  <c r="BO141" i="2"/>
  <c r="EC141" i="2"/>
  <c r="BP141" i="2"/>
  <c r="DR141" i="2"/>
  <c r="BR104" i="2"/>
  <c r="BS104" i="2"/>
  <c r="J104" i="2"/>
  <c r="BT104" i="2"/>
  <c r="K104" i="2"/>
  <c r="BU104" i="2"/>
  <c r="L104" i="2"/>
  <c r="BV104" i="2"/>
  <c r="M104" i="2"/>
  <c r="BW104" i="2"/>
  <c r="N104" i="2"/>
  <c r="BX104" i="2"/>
  <c r="O104" i="2"/>
  <c r="BY104" i="2"/>
  <c r="P104" i="2"/>
  <c r="BZ104" i="2"/>
  <c r="Q104" i="2"/>
  <c r="CA104" i="2"/>
  <c r="R104" i="2"/>
  <c r="CB104" i="2"/>
  <c r="S104" i="2"/>
  <c r="CC104" i="2"/>
  <c r="T104" i="2"/>
  <c r="CF104" i="2"/>
  <c r="V104" i="2"/>
  <c r="CG104" i="2"/>
  <c r="W104" i="2"/>
  <c r="CH104" i="2"/>
  <c r="X104" i="2"/>
  <c r="CI104" i="2"/>
  <c r="Y104" i="2"/>
  <c r="CJ104" i="2"/>
  <c r="Z104" i="2"/>
  <c r="CK104" i="2"/>
  <c r="AA104" i="2"/>
  <c r="CL104" i="2"/>
  <c r="AB104" i="2"/>
  <c r="CM104" i="2"/>
  <c r="AC104" i="2"/>
  <c r="CN104" i="2"/>
  <c r="AD104" i="2"/>
  <c r="CO104" i="2"/>
  <c r="AE104" i="2"/>
  <c r="CP104" i="2"/>
  <c r="AF104" i="2"/>
  <c r="CE104" i="2"/>
  <c r="CS104" i="2"/>
  <c r="AH104" i="2"/>
  <c r="CT104" i="2"/>
  <c r="AI104" i="2"/>
  <c r="CU104" i="2"/>
  <c r="AJ104" i="2"/>
  <c r="CV104" i="2"/>
  <c r="AK104" i="2"/>
  <c r="CW104" i="2"/>
  <c r="AL104" i="2"/>
  <c r="CX104" i="2"/>
  <c r="AM104" i="2"/>
  <c r="CY104" i="2"/>
  <c r="AN104" i="2"/>
  <c r="CZ104" i="2"/>
  <c r="AO104" i="2"/>
  <c r="DA104" i="2"/>
  <c r="AP104" i="2"/>
  <c r="DB104" i="2"/>
  <c r="AQ104" i="2"/>
  <c r="DC104" i="2"/>
  <c r="AR104" i="2"/>
  <c r="CR104" i="2"/>
  <c r="DF104" i="2"/>
  <c r="AT104" i="2"/>
  <c r="DG104" i="2"/>
  <c r="AU104" i="2"/>
  <c r="DH104" i="2"/>
  <c r="AV104" i="2"/>
  <c r="DI104" i="2"/>
  <c r="AW104" i="2"/>
  <c r="DJ104" i="2"/>
  <c r="AX104" i="2"/>
  <c r="DK104" i="2"/>
  <c r="AY104" i="2"/>
  <c r="DL104" i="2"/>
  <c r="AZ104" i="2"/>
  <c r="DM104" i="2"/>
  <c r="BA104" i="2"/>
  <c r="DN104" i="2"/>
  <c r="BB104" i="2"/>
  <c r="DO104" i="2"/>
  <c r="BC104" i="2"/>
  <c r="DP104" i="2"/>
  <c r="BD104" i="2"/>
  <c r="DE104" i="2"/>
  <c r="DS104" i="2"/>
  <c r="BF104" i="2"/>
  <c r="DT104" i="2"/>
  <c r="BG104" i="2"/>
  <c r="DU104" i="2"/>
  <c r="BH104" i="2"/>
  <c r="DV104" i="2"/>
  <c r="BI104" i="2"/>
  <c r="DW104" i="2"/>
  <c r="BJ104" i="2"/>
  <c r="DX104" i="2"/>
  <c r="BK104" i="2"/>
  <c r="DY104" i="2"/>
  <c r="BL104" i="2"/>
  <c r="DZ104" i="2"/>
  <c r="BM104" i="2"/>
  <c r="EA104" i="2"/>
  <c r="BN104" i="2"/>
  <c r="EB104" i="2"/>
  <c r="BO104" i="2"/>
  <c r="EC104" i="2"/>
  <c r="BP104" i="2"/>
  <c r="DR104" i="2"/>
  <c r="BR333" i="2"/>
  <c r="BS333" i="2"/>
  <c r="J333" i="2"/>
  <c r="BT333" i="2"/>
  <c r="K333" i="2"/>
  <c r="BU333" i="2"/>
  <c r="L333" i="2"/>
  <c r="BV333" i="2"/>
  <c r="M333" i="2"/>
  <c r="BW333" i="2"/>
  <c r="N333" i="2"/>
  <c r="BX333" i="2"/>
  <c r="O333" i="2"/>
  <c r="BY333" i="2"/>
  <c r="P333" i="2"/>
  <c r="BZ333" i="2"/>
  <c r="Q333" i="2"/>
  <c r="CA333" i="2"/>
  <c r="R333" i="2"/>
  <c r="CB333" i="2"/>
  <c r="S333" i="2"/>
  <c r="CC333" i="2"/>
  <c r="T333" i="2"/>
  <c r="CF333" i="2"/>
  <c r="V333" i="2"/>
  <c r="CG333" i="2"/>
  <c r="W333" i="2"/>
  <c r="CH333" i="2"/>
  <c r="X333" i="2"/>
  <c r="CI333" i="2"/>
  <c r="Y333" i="2"/>
  <c r="CJ333" i="2"/>
  <c r="Z333" i="2"/>
  <c r="CK333" i="2"/>
  <c r="AA333" i="2"/>
  <c r="CL333" i="2"/>
  <c r="AB333" i="2"/>
  <c r="CM333" i="2"/>
  <c r="AC333" i="2"/>
  <c r="CN333" i="2"/>
  <c r="AD333" i="2"/>
  <c r="CO333" i="2"/>
  <c r="AE333" i="2"/>
  <c r="CP333" i="2"/>
  <c r="AF333" i="2"/>
  <c r="CE333" i="2"/>
  <c r="CS333" i="2"/>
  <c r="AH333" i="2"/>
  <c r="CT333" i="2"/>
  <c r="AI333" i="2"/>
  <c r="CU333" i="2"/>
  <c r="AJ333" i="2"/>
  <c r="CV333" i="2"/>
  <c r="AK333" i="2"/>
  <c r="CW333" i="2"/>
  <c r="AL333" i="2"/>
  <c r="CX333" i="2"/>
  <c r="AM333" i="2"/>
  <c r="CY333" i="2"/>
  <c r="AN333" i="2"/>
  <c r="CZ333" i="2"/>
  <c r="AO333" i="2"/>
  <c r="DA333" i="2"/>
  <c r="AP333" i="2"/>
  <c r="DB333" i="2"/>
  <c r="AQ333" i="2"/>
  <c r="DC333" i="2"/>
  <c r="AR333" i="2"/>
  <c r="CR333" i="2"/>
  <c r="DF333" i="2"/>
  <c r="AT333" i="2"/>
  <c r="DG333" i="2"/>
  <c r="AU333" i="2"/>
  <c r="DH333" i="2"/>
  <c r="AV333" i="2"/>
  <c r="DI333" i="2"/>
  <c r="AW333" i="2"/>
  <c r="DJ333" i="2"/>
  <c r="AX333" i="2"/>
  <c r="DK333" i="2"/>
  <c r="AY333" i="2"/>
  <c r="DL333" i="2"/>
  <c r="AZ333" i="2"/>
  <c r="DM333" i="2"/>
  <c r="BA333" i="2"/>
  <c r="DN333" i="2"/>
  <c r="BB333" i="2"/>
  <c r="DO333" i="2"/>
  <c r="BC333" i="2"/>
  <c r="DP333" i="2"/>
  <c r="BD333" i="2"/>
  <c r="DE333" i="2"/>
  <c r="DS333" i="2"/>
  <c r="BF333" i="2"/>
  <c r="DT333" i="2"/>
  <c r="BG333" i="2"/>
  <c r="DU333" i="2"/>
  <c r="BH333" i="2"/>
  <c r="DV333" i="2"/>
  <c r="BI333" i="2"/>
  <c r="DW333" i="2"/>
  <c r="BJ333" i="2"/>
  <c r="DX333" i="2"/>
  <c r="BK333" i="2"/>
  <c r="DY333" i="2"/>
  <c r="BL333" i="2"/>
  <c r="DZ333" i="2"/>
  <c r="BM333" i="2"/>
  <c r="EA333" i="2"/>
  <c r="BN333" i="2"/>
  <c r="EB333" i="2"/>
  <c r="BO333" i="2"/>
  <c r="EC333" i="2"/>
  <c r="BP333" i="2"/>
  <c r="DR333" i="2"/>
  <c r="BR474" i="2"/>
  <c r="BS474" i="2"/>
  <c r="J474" i="2"/>
  <c r="BT474" i="2"/>
  <c r="K474" i="2"/>
  <c r="BU474" i="2"/>
  <c r="L474" i="2"/>
  <c r="BV474" i="2"/>
  <c r="M474" i="2"/>
  <c r="BW474" i="2"/>
  <c r="N474" i="2"/>
  <c r="BX474" i="2"/>
  <c r="O474" i="2"/>
  <c r="BY474" i="2"/>
  <c r="P474" i="2"/>
  <c r="BZ474" i="2"/>
  <c r="Q474" i="2"/>
  <c r="CA474" i="2"/>
  <c r="R474" i="2"/>
  <c r="CB474" i="2"/>
  <c r="S474" i="2"/>
  <c r="CC474" i="2"/>
  <c r="T474" i="2"/>
  <c r="CF474" i="2"/>
  <c r="V474" i="2"/>
  <c r="CG474" i="2"/>
  <c r="W474" i="2"/>
  <c r="CH474" i="2"/>
  <c r="X474" i="2"/>
  <c r="CI474" i="2"/>
  <c r="Y474" i="2"/>
  <c r="CJ474" i="2"/>
  <c r="Z474" i="2"/>
  <c r="CK474" i="2"/>
  <c r="AA474" i="2"/>
  <c r="CL474" i="2"/>
  <c r="AB474" i="2"/>
  <c r="CM474" i="2"/>
  <c r="AC474" i="2"/>
  <c r="CN474" i="2"/>
  <c r="AD474" i="2"/>
  <c r="CO474" i="2"/>
  <c r="AE474" i="2"/>
  <c r="CP474" i="2"/>
  <c r="AF474" i="2"/>
  <c r="CE474" i="2"/>
  <c r="CS474" i="2"/>
  <c r="AH474" i="2"/>
  <c r="CT474" i="2"/>
  <c r="AI474" i="2"/>
  <c r="CU474" i="2"/>
  <c r="AJ474" i="2"/>
  <c r="CV474" i="2"/>
  <c r="AK474" i="2"/>
  <c r="CW474" i="2"/>
  <c r="AL474" i="2"/>
  <c r="CX474" i="2"/>
  <c r="AM474" i="2"/>
  <c r="CY474" i="2"/>
  <c r="AN474" i="2"/>
  <c r="CZ474" i="2"/>
  <c r="AO474" i="2"/>
  <c r="DA474" i="2"/>
  <c r="AP474" i="2"/>
  <c r="DB474" i="2"/>
  <c r="AQ474" i="2"/>
  <c r="DC474" i="2"/>
  <c r="AR474" i="2"/>
  <c r="CR474" i="2"/>
  <c r="DF474" i="2"/>
  <c r="AT474" i="2"/>
  <c r="DG474" i="2"/>
  <c r="AU474" i="2"/>
  <c r="DH474" i="2"/>
  <c r="AV474" i="2"/>
  <c r="DI474" i="2"/>
  <c r="AW474" i="2"/>
  <c r="DJ474" i="2"/>
  <c r="AX474" i="2"/>
  <c r="DK474" i="2"/>
  <c r="AY474" i="2"/>
  <c r="DL474" i="2"/>
  <c r="AZ474" i="2"/>
  <c r="DM474" i="2"/>
  <c r="BA474" i="2"/>
  <c r="DN474" i="2"/>
  <c r="BB474" i="2"/>
  <c r="DO474" i="2"/>
  <c r="BC474" i="2"/>
  <c r="DP474" i="2"/>
  <c r="BD474" i="2"/>
  <c r="DE474" i="2"/>
  <c r="DS474" i="2"/>
  <c r="BF474" i="2"/>
  <c r="DT474" i="2"/>
  <c r="BG474" i="2"/>
  <c r="DU474" i="2"/>
  <c r="BH474" i="2"/>
  <c r="DV474" i="2"/>
  <c r="BI474" i="2"/>
  <c r="DW474" i="2"/>
  <c r="BJ474" i="2"/>
  <c r="DX474" i="2"/>
  <c r="BK474" i="2"/>
  <c r="DY474" i="2"/>
  <c r="BL474" i="2"/>
  <c r="DZ474" i="2"/>
  <c r="BM474" i="2"/>
  <c r="EA474" i="2"/>
  <c r="BN474" i="2"/>
  <c r="EB474" i="2"/>
  <c r="BO474" i="2"/>
  <c r="EC474" i="2"/>
  <c r="BP474" i="2"/>
  <c r="DR474" i="2"/>
  <c r="BR300" i="2"/>
  <c r="BS300" i="2"/>
  <c r="J300" i="2"/>
  <c r="BT300" i="2"/>
  <c r="K300" i="2"/>
  <c r="BU300" i="2"/>
  <c r="L300" i="2"/>
  <c r="BV300" i="2"/>
  <c r="M300" i="2"/>
  <c r="BW300" i="2"/>
  <c r="N300" i="2"/>
  <c r="BX300" i="2"/>
  <c r="O300" i="2"/>
  <c r="BY300" i="2"/>
  <c r="P300" i="2"/>
  <c r="BZ300" i="2"/>
  <c r="Q300" i="2"/>
  <c r="CA300" i="2"/>
  <c r="R300" i="2"/>
  <c r="CB300" i="2"/>
  <c r="S300" i="2"/>
  <c r="CC300" i="2"/>
  <c r="T300" i="2"/>
  <c r="CF300" i="2"/>
  <c r="V300" i="2"/>
  <c r="CG300" i="2"/>
  <c r="W300" i="2"/>
  <c r="CH300" i="2"/>
  <c r="X300" i="2"/>
  <c r="CI300" i="2"/>
  <c r="Y300" i="2"/>
  <c r="CJ300" i="2"/>
  <c r="Z300" i="2"/>
  <c r="CK300" i="2"/>
  <c r="AA300" i="2"/>
  <c r="CL300" i="2"/>
  <c r="AB300" i="2"/>
  <c r="CM300" i="2"/>
  <c r="AC300" i="2"/>
  <c r="CN300" i="2"/>
  <c r="AD300" i="2"/>
  <c r="CO300" i="2"/>
  <c r="AE300" i="2"/>
  <c r="CP300" i="2"/>
  <c r="AF300" i="2"/>
  <c r="CE300" i="2"/>
  <c r="CS300" i="2"/>
  <c r="AH300" i="2"/>
  <c r="CT300" i="2"/>
  <c r="AI300" i="2"/>
  <c r="CU300" i="2"/>
  <c r="AJ300" i="2"/>
  <c r="CV300" i="2"/>
  <c r="AK300" i="2"/>
  <c r="CW300" i="2"/>
  <c r="AL300" i="2"/>
  <c r="CX300" i="2"/>
  <c r="AM300" i="2"/>
  <c r="CY300" i="2"/>
  <c r="AN300" i="2"/>
  <c r="CZ300" i="2"/>
  <c r="AO300" i="2"/>
  <c r="DA300" i="2"/>
  <c r="AP300" i="2"/>
  <c r="DB300" i="2"/>
  <c r="AQ300" i="2"/>
  <c r="DC300" i="2"/>
  <c r="AR300" i="2"/>
  <c r="CR300" i="2"/>
  <c r="DF300" i="2"/>
  <c r="AT300" i="2"/>
  <c r="DG300" i="2"/>
  <c r="AU300" i="2"/>
  <c r="DH300" i="2"/>
  <c r="AV300" i="2"/>
  <c r="DI300" i="2"/>
  <c r="AW300" i="2"/>
  <c r="DJ300" i="2"/>
  <c r="AX300" i="2"/>
  <c r="DK300" i="2"/>
  <c r="AY300" i="2"/>
  <c r="DL300" i="2"/>
  <c r="AZ300" i="2"/>
  <c r="DM300" i="2"/>
  <c r="BA300" i="2"/>
  <c r="DN300" i="2"/>
  <c r="BB300" i="2"/>
  <c r="DO300" i="2"/>
  <c r="BC300" i="2"/>
  <c r="DP300" i="2"/>
  <c r="BD300" i="2"/>
  <c r="DE300" i="2"/>
  <c r="DS300" i="2"/>
  <c r="BF300" i="2"/>
  <c r="DT300" i="2"/>
  <c r="BG300" i="2"/>
  <c r="DU300" i="2"/>
  <c r="BH300" i="2"/>
  <c r="DV300" i="2"/>
  <c r="BI300" i="2"/>
  <c r="DW300" i="2"/>
  <c r="BJ300" i="2"/>
  <c r="DX300" i="2"/>
  <c r="BK300" i="2"/>
  <c r="DY300" i="2"/>
  <c r="BL300" i="2"/>
  <c r="DZ300" i="2"/>
  <c r="BM300" i="2"/>
  <c r="EA300" i="2"/>
  <c r="BN300" i="2"/>
  <c r="EB300" i="2"/>
  <c r="BO300" i="2"/>
  <c r="EC300" i="2"/>
  <c r="BP300" i="2"/>
  <c r="DR300" i="2"/>
  <c r="BR472" i="2"/>
  <c r="BS472" i="2"/>
  <c r="J472" i="2"/>
  <c r="BT472" i="2"/>
  <c r="K472" i="2"/>
  <c r="BU472" i="2"/>
  <c r="L472" i="2"/>
  <c r="BV472" i="2"/>
  <c r="M472" i="2"/>
  <c r="BW472" i="2"/>
  <c r="N472" i="2"/>
  <c r="BX472" i="2"/>
  <c r="O472" i="2"/>
  <c r="BY472" i="2"/>
  <c r="P472" i="2"/>
  <c r="BZ472" i="2"/>
  <c r="Q472" i="2"/>
  <c r="CA472" i="2"/>
  <c r="R472" i="2"/>
  <c r="CB472" i="2"/>
  <c r="S472" i="2"/>
  <c r="CC472" i="2"/>
  <c r="T472" i="2"/>
  <c r="CF472" i="2"/>
  <c r="V472" i="2"/>
  <c r="CG472" i="2"/>
  <c r="W472" i="2"/>
  <c r="CH472" i="2"/>
  <c r="X472" i="2"/>
  <c r="CI472" i="2"/>
  <c r="Y472" i="2"/>
  <c r="CJ472" i="2"/>
  <c r="Z472" i="2"/>
  <c r="CK472" i="2"/>
  <c r="AA472" i="2"/>
  <c r="CL472" i="2"/>
  <c r="AB472" i="2"/>
  <c r="CM472" i="2"/>
  <c r="AC472" i="2"/>
  <c r="CN472" i="2"/>
  <c r="AD472" i="2"/>
  <c r="CO472" i="2"/>
  <c r="AE472" i="2"/>
  <c r="CP472" i="2"/>
  <c r="AF472" i="2"/>
  <c r="CE472" i="2"/>
  <c r="CS472" i="2"/>
  <c r="AH472" i="2"/>
  <c r="CT472" i="2"/>
  <c r="AI472" i="2"/>
  <c r="CU472" i="2"/>
  <c r="AJ472" i="2"/>
  <c r="CV472" i="2"/>
  <c r="AK472" i="2"/>
  <c r="CW472" i="2"/>
  <c r="AL472" i="2"/>
  <c r="CX472" i="2"/>
  <c r="AM472" i="2"/>
  <c r="CY472" i="2"/>
  <c r="AN472" i="2"/>
  <c r="CZ472" i="2"/>
  <c r="AO472" i="2"/>
  <c r="DA472" i="2"/>
  <c r="AP472" i="2"/>
  <c r="DB472" i="2"/>
  <c r="AQ472" i="2"/>
  <c r="DC472" i="2"/>
  <c r="AR472" i="2"/>
  <c r="CR472" i="2"/>
  <c r="DF472" i="2"/>
  <c r="AT472" i="2"/>
  <c r="DG472" i="2"/>
  <c r="AU472" i="2"/>
  <c r="DH472" i="2"/>
  <c r="AV472" i="2"/>
  <c r="DI472" i="2"/>
  <c r="AW472" i="2"/>
  <c r="DJ472" i="2"/>
  <c r="AX472" i="2"/>
  <c r="DK472" i="2"/>
  <c r="AY472" i="2"/>
  <c r="DL472" i="2"/>
  <c r="AZ472" i="2"/>
  <c r="DM472" i="2"/>
  <c r="BA472" i="2"/>
  <c r="DN472" i="2"/>
  <c r="BB472" i="2"/>
  <c r="DO472" i="2"/>
  <c r="BC472" i="2"/>
  <c r="DP472" i="2"/>
  <c r="BD472" i="2"/>
  <c r="DE472" i="2"/>
  <c r="DS472" i="2"/>
  <c r="BF472" i="2"/>
  <c r="DT472" i="2"/>
  <c r="BG472" i="2"/>
  <c r="DU472" i="2"/>
  <c r="BH472" i="2"/>
  <c r="DV472" i="2"/>
  <c r="BI472" i="2"/>
  <c r="DW472" i="2"/>
  <c r="BJ472" i="2"/>
  <c r="DX472" i="2"/>
  <c r="BK472" i="2"/>
  <c r="DY472" i="2"/>
  <c r="BL472" i="2"/>
  <c r="DZ472" i="2"/>
  <c r="BM472" i="2"/>
  <c r="EA472" i="2"/>
  <c r="BN472" i="2"/>
  <c r="EB472" i="2"/>
  <c r="BO472" i="2"/>
  <c r="EC472" i="2"/>
  <c r="BP472" i="2"/>
  <c r="DR472" i="2"/>
  <c r="BR73" i="2"/>
  <c r="BS73" i="2"/>
  <c r="J73" i="2"/>
  <c r="BT73" i="2"/>
  <c r="K73" i="2"/>
  <c r="BU73" i="2"/>
  <c r="L73" i="2"/>
  <c r="BV73" i="2"/>
  <c r="M73" i="2"/>
  <c r="BW73" i="2"/>
  <c r="N73" i="2"/>
  <c r="BX73" i="2"/>
  <c r="O73" i="2"/>
  <c r="BY73" i="2"/>
  <c r="P73" i="2"/>
  <c r="BZ73" i="2"/>
  <c r="Q73" i="2"/>
  <c r="CA73" i="2"/>
  <c r="R73" i="2"/>
  <c r="CB73" i="2"/>
  <c r="S73" i="2"/>
  <c r="CC73" i="2"/>
  <c r="T73" i="2"/>
  <c r="CF73" i="2"/>
  <c r="V73" i="2"/>
  <c r="CG73" i="2"/>
  <c r="W73" i="2"/>
  <c r="CH73" i="2"/>
  <c r="X73" i="2"/>
  <c r="CI73" i="2"/>
  <c r="Y73" i="2"/>
  <c r="CJ73" i="2"/>
  <c r="Z73" i="2"/>
  <c r="CK73" i="2"/>
  <c r="AA73" i="2"/>
  <c r="CL73" i="2"/>
  <c r="AB73" i="2"/>
  <c r="CM73" i="2"/>
  <c r="AC73" i="2"/>
  <c r="CN73" i="2"/>
  <c r="AD73" i="2"/>
  <c r="CO73" i="2"/>
  <c r="AE73" i="2"/>
  <c r="CP73" i="2"/>
  <c r="AF73" i="2"/>
  <c r="CE73" i="2"/>
  <c r="CS73" i="2"/>
  <c r="AH73" i="2"/>
  <c r="CT73" i="2"/>
  <c r="AI73" i="2"/>
  <c r="CU73" i="2"/>
  <c r="AJ73" i="2"/>
  <c r="CV73" i="2"/>
  <c r="AK73" i="2"/>
  <c r="CW73" i="2"/>
  <c r="AL73" i="2"/>
  <c r="CX73" i="2"/>
  <c r="AM73" i="2"/>
  <c r="CY73" i="2"/>
  <c r="AN73" i="2"/>
  <c r="CZ73" i="2"/>
  <c r="AO73" i="2"/>
  <c r="DA73" i="2"/>
  <c r="AP73" i="2"/>
  <c r="DB73" i="2"/>
  <c r="AQ73" i="2"/>
  <c r="DC73" i="2"/>
  <c r="AR73" i="2"/>
  <c r="CR73" i="2"/>
  <c r="DF73" i="2"/>
  <c r="AT73" i="2"/>
  <c r="DG73" i="2"/>
  <c r="AU73" i="2"/>
  <c r="DH73" i="2"/>
  <c r="AV73" i="2"/>
  <c r="DI73" i="2"/>
  <c r="AW73" i="2"/>
  <c r="DJ73" i="2"/>
  <c r="AX73" i="2"/>
  <c r="DK73" i="2"/>
  <c r="AY73" i="2"/>
  <c r="DL73" i="2"/>
  <c r="AZ73" i="2"/>
  <c r="DM73" i="2"/>
  <c r="BA73" i="2"/>
  <c r="DN73" i="2"/>
  <c r="BB73" i="2"/>
  <c r="DO73" i="2"/>
  <c r="BC73" i="2"/>
  <c r="DP73" i="2"/>
  <c r="BD73" i="2"/>
  <c r="DE73" i="2"/>
  <c r="DS73" i="2"/>
  <c r="BF73" i="2"/>
  <c r="DT73" i="2"/>
  <c r="BG73" i="2"/>
  <c r="DU73" i="2"/>
  <c r="BH73" i="2"/>
  <c r="DV73" i="2"/>
  <c r="BI73" i="2"/>
  <c r="DW73" i="2"/>
  <c r="BJ73" i="2"/>
  <c r="DX73" i="2"/>
  <c r="BK73" i="2"/>
  <c r="DY73" i="2"/>
  <c r="BL73" i="2"/>
  <c r="DZ73" i="2"/>
  <c r="BM73" i="2"/>
  <c r="EA73" i="2"/>
  <c r="BN73" i="2"/>
  <c r="EB73" i="2"/>
  <c r="BO73" i="2"/>
  <c r="EC73" i="2"/>
  <c r="BP73" i="2"/>
  <c r="DR73" i="2"/>
  <c r="BR201" i="2"/>
  <c r="BS201" i="2"/>
  <c r="J201" i="2"/>
  <c r="BT201" i="2"/>
  <c r="K201" i="2"/>
  <c r="BU201" i="2"/>
  <c r="L201" i="2"/>
  <c r="BV201" i="2"/>
  <c r="M201" i="2"/>
  <c r="BW201" i="2"/>
  <c r="N201" i="2"/>
  <c r="BX201" i="2"/>
  <c r="O201" i="2"/>
  <c r="BY201" i="2"/>
  <c r="P201" i="2"/>
  <c r="BZ201" i="2"/>
  <c r="Q201" i="2"/>
  <c r="CA201" i="2"/>
  <c r="R201" i="2"/>
  <c r="CB201" i="2"/>
  <c r="S201" i="2"/>
  <c r="CC201" i="2"/>
  <c r="T201" i="2"/>
  <c r="CF201" i="2"/>
  <c r="V201" i="2"/>
  <c r="CG201" i="2"/>
  <c r="W201" i="2"/>
  <c r="CH201" i="2"/>
  <c r="X201" i="2"/>
  <c r="CI201" i="2"/>
  <c r="Y201" i="2"/>
  <c r="CJ201" i="2"/>
  <c r="Z201" i="2"/>
  <c r="CK201" i="2"/>
  <c r="AA201" i="2"/>
  <c r="CL201" i="2"/>
  <c r="AB201" i="2"/>
  <c r="CM201" i="2"/>
  <c r="AC201" i="2"/>
  <c r="CN201" i="2"/>
  <c r="AD201" i="2"/>
  <c r="CO201" i="2"/>
  <c r="AE201" i="2"/>
  <c r="CP201" i="2"/>
  <c r="AF201" i="2"/>
  <c r="CE201" i="2"/>
  <c r="CS201" i="2"/>
  <c r="AH201" i="2"/>
  <c r="CT201" i="2"/>
  <c r="AI201" i="2"/>
  <c r="CU201" i="2"/>
  <c r="AJ201" i="2"/>
  <c r="CV201" i="2"/>
  <c r="AK201" i="2"/>
  <c r="CW201" i="2"/>
  <c r="AL201" i="2"/>
  <c r="CX201" i="2"/>
  <c r="AM201" i="2"/>
  <c r="CY201" i="2"/>
  <c r="AN201" i="2"/>
  <c r="CZ201" i="2"/>
  <c r="AO201" i="2"/>
  <c r="DA201" i="2"/>
  <c r="AP201" i="2"/>
  <c r="DB201" i="2"/>
  <c r="AQ201" i="2"/>
  <c r="DC201" i="2"/>
  <c r="AR201" i="2"/>
  <c r="CR201" i="2"/>
  <c r="DF201" i="2"/>
  <c r="AT201" i="2"/>
  <c r="DG201" i="2"/>
  <c r="AU201" i="2"/>
  <c r="DH201" i="2"/>
  <c r="AV201" i="2"/>
  <c r="DI201" i="2"/>
  <c r="AW201" i="2"/>
  <c r="DJ201" i="2"/>
  <c r="AX201" i="2"/>
  <c r="DK201" i="2"/>
  <c r="AY201" i="2"/>
  <c r="DL201" i="2"/>
  <c r="AZ201" i="2"/>
  <c r="DM201" i="2"/>
  <c r="BA201" i="2"/>
  <c r="DN201" i="2"/>
  <c r="BB201" i="2"/>
  <c r="DO201" i="2"/>
  <c r="BC201" i="2"/>
  <c r="DP201" i="2"/>
  <c r="BD201" i="2"/>
  <c r="DE201" i="2"/>
  <c r="DS201" i="2"/>
  <c r="BF201" i="2"/>
  <c r="DT201" i="2"/>
  <c r="BG201" i="2"/>
  <c r="DU201" i="2"/>
  <c r="BH201" i="2"/>
  <c r="DV201" i="2"/>
  <c r="BI201" i="2"/>
  <c r="DW201" i="2"/>
  <c r="BJ201" i="2"/>
  <c r="DX201" i="2"/>
  <c r="BK201" i="2"/>
  <c r="DY201" i="2"/>
  <c r="BL201" i="2"/>
  <c r="DZ201" i="2"/>
  <c r="BM201" i="2"/>
  <c r="EA201" i="2"/>
  <c r="BN201" i="2"/>
  <c r="EB201" i="2"/>
  <c r="BO201" i="2"/>
  <c r="EC201" i="2"/>
  <c r="BP201" i="2"/>
  <c r="DR201" i="2"/>
  <c r="BR209" i="2"/>
  <c r="BS209" i="2"/>
  <c r="J209" i="2"/>
  <c r="BT209" i="2"/>
  <c r="K209" i="2"/>
  <c r="BU209" i="2"/>
  <c r="L209" i="2"/>
  <c r="BV209" i="2"/>
  <c r="M209" i="2"/>
  <c r="BW209" i="2"/>
  <c r="N209" i="2"/>
  <c r="BX209" i="2"/>
  <c r="O209" i="2"/>
  <c r="BY209" i="2"/>
  <c r="P209" i="2"/>
  <c r="BZ209" i="2"/>
  <c r="Q209" i="2"/>
  <c r="CA209" i="2"/>
  <c r="R209" i="2"/>
  <c r="CB209" i="2"/>
  <c r="S209" i="2"/>
  <c r="CC209" i="2"/>
  <c r="T209" i="2"/>
  <c r="CF209" i="2"/>
  <c r="V209" i="2"/>
  <c r="CG209" i="2"/>
  <c r="W209" i="2"/>
  <c r="CH209" i="2"/>
  <c r="X209" i="2"/>
  <c r="CI209" i="2"/>
  <c r="Y209" i="2"/>
  <c r="CJ209" i="2"/>
  <c r="Z209" i="2"/>
  <c r="CK209" i="2"/>
  <c r="AA209" i="2"/>
  <c r="CL209" i="2"/>
  <c r="AB209" i="2"/>
  <c r="CM209" i="2"/>
  <c r="AC209" i="2"/>
  <c r="CN209" i="2"/>
  <c r="AD209" i="2"/>
  <c r="CO209" i="2"/>
  <c r="AE209" i="2"/>
  <c r="CP209" i="2"/>
  <c r="AF209" i="2"/>
  <c r="CE209" i="2"/>
  <c r="CS209" i="2"/>
  <c r="AH209" i="2"/>
  <c r="CT209" i="2"/>
  <c r="AI209" i="2"/>
  <c r="CU209" i="2"/>
  <c r="AJ209" i="2"/>
  <c r="CV209" i="2"/>
  <c r="AK209" i="2"/>
  <c r="CW209" i="2"/>
  <c r="AL209" i="2"/>
  <c r="CX209" i="2"/>
  <c r="AM209" i="2"/>
  <c r="CY209" i="2"/>
  <c r="AN209" i="2"/>
  <c r="CZ209" i="2"/>
  <c r="AO209" i="2"/>
  <c r="DA209" i="2"/>
  <c r="AP209" i="2"/>
  <c r="DB209" i="2"/>
  <c r="AQ209" i="2"/>
  <c r="DC209" i="2"/>
  <c r="AR209" i="2"/>
  <c r="CR209" i="2"/>
  <c r="DF209" i="2"/>
  <c r="AT209" i="2"/>
  <c r="DG209" i="2"/>
  <c r="AU209" i="2"/>
  <c r="DH209" i="2"/>
  <c r="AV209" i="2"/>
  <c r="DI209" i="2"/>
  <c r="AW209" i="2"/>
  <c r="DJ209" i="2"/>
  <c r="AX209" i="2"/>
  <c r="DK209" i="2"/>
  <c r="AY209" i="2"/>
  <c r="DL209" i="2"/>
  <c r="AZ209" i="2"/>
  <c r="DM209" i="2"/>
  <c r="BA209" i="2"/>
  <c r="DN209" i="2"/>
  <c r="BB209" i="2"/>
  <c r="DO209" i="2"/>
  <c r="BC209" i="2"/>
  <c r="DP209" i="2"/>
  <c r="BD209" i="2"/>
  <c r="DE209" i="2"/>
  <c r="DS209" i="2"/>
  <c r="BF209" i="2"/>
  <c r="DT209" i="2"/>
  <c r="BG209" i="2"/>
  <c r="DU209" i="2"/>
  <c r="BH209" i="2"/>
  <c r="DV209" i="2"/>
  <c r="BI209" i="2"/>
  <c r="DW209" i="2"/>
  <c r="BJ209" i="2"/>
  <c r="DX209" i="2"/>
  <c r="BK209" i="2"/>
  <c r="DY209" i="2"/>
  <c r="BL209" i="2"/>
  <c r="DZ209" i="2"/>
  <c r="BM209" i="2"/>
  <c r="EA209" i="2"/>
  <c r="BN209" i="2"/>
  <c r="EB209" i="2"/>
  <c r="BO209" i="2"/>
  <c r="EC209" i="2"/>
  <c r="BP209" i="2"/>
  <c r="DR209" i="2"/>
  <c r="BR473" i="2"/>
  <c r="BS473" i="2"/>
  <c r="J473" i="2"/>
  <c r="BT473" i="2"/>
  <c r="K473" i="2"/>
  <c r="BU473" i="2"/>
  <c r="L473" i="2"/>
  <c r="BV473" i="2"/>
  <c r="M473" i="2"/>
  <c r="BW473" i="2"/>
  <c r="N473" i="2"/>
  <c r="BX473" i="2"/>
  <c r="O473" i="2"/>
  <c r="BY473" i="2"/>
  <c r="P473" i="2"/>
  <c r="BZ473" i="2"/>
  <c r="Q473" i="2"/>
  <c r="CA473" i="2"/>
  <c r="R473" i="2"/>
  <c r="CB473" i="2"/>
  <c r="S473" i="2"/>
  <c r="CC473" i="2"/>
  <c r="T473" i="2"/>
  <c r="CF473" i="2"/>
  <c r="V473" i="2"/>
  <c r="CG473" i="2"/>
  <c r="W473" i="2"/>
  <c r="CH473" i="2"/>
  <c r="X473" i="2"/>
  <c r="CI473" i="2"/>
  <c r="Y473" i="2"/>
  <c r="CJ473" i="2"/>
  <c r="Z473" i="2"/>
  <c r="CK473" i="2"/>
  <c r="AA473" i="2"/>
  <c r="CL473" i="2"/>
  <c r="AB473" i="2"/>
  <c r="CM473" i="2"/>
  <c r="AC473" i="2"/>
  <c r="CN473" i="2"/>
  <c r="AD473" i="2"/>
  <c r="CO473" i="2"/>
  <c r="AE473" i="2"/>
  <c r="CP473" i="2"/>
  <c r="AF473" i="2"/>
  <c r="CE473" i="2"/>
  <c r="CS473" i="2"/>
  <c r="AH473" i="2"/>
  <c r="CT473" i="2"/>
  <c r="AI473" i="2"/>
  <c r="CU473" i="2"/>
  <c r="AJ473" i="2"/>
  <c r="CV473" i="2"/>
  <c r="AK473" i="2"/>
  <c r="CW473" i="2"/>
  <c r="AL473" i="2"/>
  <c r="CX473" i="2"/>
  <c r="AM473" i="2"/>
  <c r="CY473" i="2"/>
  <c r="AN473" i="2"/>
  <c r="CZ473" i="2"/>
  <c r="AO473" i="2"/>
  <c r="DA473" i="2"/>
  <c r="AP473" i="2"/>
  <c r="DB473" i="2"/>
  <c r="AQ473" i="2"/>
  <c r="DC473" i="2"/>
  <c r="AR473" i="2"/>
  <c r="CR473" i="2"/>
  <c r="DF473" i="2"/>
  <c r="AT473" i="2"/>
  <c r="DG473" i="2"/>
  <c r="AU473" i="2"/>
  <c r="DH473" i="2"/>
  <c r="AV473" i="2"/>
  <c r="DI473" i="2"/>
  <c r="AW473" i="2"/>
  <c r="DJ473" i="2"/>
  <c r="AX473" i="2"/>
  <c r="DK473" i="2"/>
  <c r="AY473" i="2"/>
  <c r="DL473" i="2"/>
  <c r="AZ473" i="2"/>
  <c r="DM473" i="2"/>
  <c r="BA473" i="2"/>
  <c r="DN473" i="2"/>
  <c r="BB473" i="2"/>
  <c r="DO473" i="2"/>
  <c r="BC473" i="2"/>
  <c r="DP473" i="2"/>
  <c r="BD473" i="2"/>
  <c r="DE473" i="2"/>
  <c r="DS473" i="2"/>
  <c r="BF473" i="2"/>
  <c r="DT473" i="2"/>
  <c r="BG473" i="2"/>
  <c r="DU473" i="2"/>
  <c r="BH473" i="2"/>
  <c r="DV473" i="2"/>
  <c r="BI473" i="2"/>
  <c r="DW473" i="2"/>
  <c r="BJ473" i="2"/>
  <c r="DX473" i="2"/>
  <c r="BK473" i="2"/>
  <c r="DY473" i="2"/>
  <c r="BL473" i="2"/>
  <c r="DZ473" i="2"/>
  <c r="BM473" i="2"/>
  <c r="EA473" i="2"/>
  <c r="BN473" i="2"/>
  <c r="EB473" i="2"/>
  <c r="BO473" i="2"/>
  <c r="EC473" i="2"/>
  <c r="BP473" i="2"/>
  <c r="DR473" i="2"/>
  <c r="BR470" i="2"/>
  <c r="BS470" i="2"/>
  <c r="J470" i="2"/>
  <c r="BT470" i="2"/>
  <c r="K470" i="2"/>
  <c r="BU470" i="2"/>
  <c r="L470" i="2"/>
  <c r="BV470" i="2"/>
  <c r="M470" i="2"/>
  <c r="BW470" i="2"/>
  <c r="N470" i="2"/>
  <c r="BX470" i="2"/>
  <c r="O470" i="2"/>
  <c r="BY470" i="2"/>
  <c r="P470" i="2"/>
  <c r="BZ470" i="2"/>
  <c r="Q470" i="2"/>
  <c r="CA470" i="2"/>
  <c r="R470" i="2"/>
  <c r="CB470" i="2"/>
  <c r="S470" i="2"/>
  <c r="CC470" i="2"/>
  <c r="T470" i="2"/>
  <c r="CF470" i="2"/>
  <c r="V470" i="2"/>
  <c r="CG470" i="2"/>
  <c r="W470" i="2"/>
  <c r="CH470" i="2"/>
  <c r="X470" i="2"/>
  <c r="CI470" i="2"/>
  <c r="Y470" i="2"/>
  <c r="CJ470" i="2"/>
  <c r="Z470" i="2"/>
  <c r="CK470" i="2"/>
  <c r="AA470" i="2"/>
  <c r="CL470" i="2"/>
  <c r="AB470" i="2"/>
  <c r="CM470" i="2"/>
  <c r="AC470" i="2"/>
  <c r="CN470" i="2"/>
  <c r="AD470" i="2"/>
  <c r="CO470" i="2"/>
  <c r="AE470" i="2"/>
  <c r="CP470" i="2"/>
  <c r="AF470" i="2"/>
  <c r="CE470" i="2"/>
  <c r="CS470" i="2"/>
  <c r="AH470" i="2"/>
  <c r="CT470" i="2"/>
  <c r="AI470" i="2"/>
  <c r="CU470" i="2"/>
  <c r="AJ470" i="2"/>
  <c r="CV470" i="2"/>
  <c r="AK470" i="2"/>
  <c r="CW470" i="2"/>
  <c r="AL470" i="2"/>
  <c r="CX470" i="2"/>
  <c r="AM470" i="2"/>
  <c r="CY470" i="2"/>
  <c r="AN470" i="2"/>
  <c r="CZ470" i="2"/>
  <c r="AO470" i="2"/>
  <c r="DA470" i="2"/>
  <c r="AP470" i="2"/>
  <c r="DB470" i="2"/>
  <c r="AQ470" i="2"/>
  <c r="DC470" i="2"/>
  <c r="AR470" i="2"/>
  <c r="CR470" i="2"/>
  <c r="DF470" i="2"/>
  <c r="AT470" i="2"/>
  <c r="DG470" i="2"/>
  <c r="AU470" i="2"/>
  <c r="DH470" i="2"/>
  <c r="AV470" i="2"/>
  <c r="DI470" i="2"/>
  <c r="AW470" i="2"/>
  <c r="DJ470" i="2"/>
  <c r="AX470" i="2"/>
  <c r="DK470" i="2"/>
  <c r="AY470" i="2"/>
  <c r="DL470" i="2"/>
  <c r="AZ470" i="2"/>
  <c r="DM470" i="2"/>
  <c r="BA470" i="2"/>
  <c r="DN470" i="2"/>
  <c r="BB470" i="2"/>
  <c r="DO470" i="2"/>
  <c r="BC470" i="2"/>
  <c r="DP470" i="2"/>
  <c r="BD470" i="2"/>
  <c r="DE470" i="2"/>
  <c r="DS470" i="2"/>
  <c r="BF470" i="2"/>
  <c r="DT470" i="2"/>
  <c r="BG470" i="2"/>
  <c r="DU470" i="2"/>
  <c r="BH470" i="2"/>
  <c r="DV470" i="2"/>
  <c r="BI470" i="2"/>
  <c r="DW470" i="2"/>
  <c r="BJ470" i="2"/>
  <c r="DX470" i="2"/>
  <c r="BK470" i="2"/>
  <c r="DY470" i="2"/>
  <c r="BL470" i="2"/>
  <c r="DZ470" i="2"/>
  <c r="BM470" i="2"/>
  <c r="EA470" i="2"/>
  <c r="BN470" i="2"/>
  <c r="EB470" i="2"/>
  <c r="BO470" i="2"/>
  <c r="EC470" i="2"/>
  <c r="BP470" i="2"/>
  <c r="DR470" i="2"/>
  <c r="BR471" i="2"/>
  <c r="BS471" i="2"/>
  <c r="J471" i="2"/>
  <c r="BT471" i="2"/>
  <c r="K471" i="2"/>
  <c r="BU471" i="2"/>
  <c r="L471" i="2"/>
  <c r="BV471" i="2"/>
  <c r="M471" i="2"/>
  <c r="BW471" i="2"/>
  <c r="N471" i="2"/>
  <c r="BX471" i="2"/>
  <c r="O471" i="2"/>
  <c r="BY471" i="2"/>
  <c r="P471" i="2"/>
  <c r="BZ471" i="2"/>
  <c r="Q471" i="2"/>
  <c r="CA471" i="2"/>
  <c r="R471" i="2"/>
  <c r="CB471" i="2"/>
  <c r="S471" i="2"/>
  <c r="CC471" i="2"/>
  <c r="T471" i="2"/>
  <c r="CF471" i="2"/>
  <c r="V471" i="2"/>
  <c r="CG471" i="2"/>
  <c r="W471" i="2"/>
  <c r="CH471" i="2"/>
  <c r="X471" i="2"/>
  <c r="CI471" i="2"/>
  <c r="Y471" i="2"/>
  <c r="CJ471" i="2"/>
  <c r="Z471" i="2"/>
  <c r="CK471" i="2"/>
  <c r="AA471" i="2"/>
  <c r="CL471" i="2"/>
  <c r="AB471" i="2"/>
  <c r="CM471" i="2"/>
  <c r="AC471" i="2"/>
  <c r="CN471" i="2"/>
  <c r="AD471" i="2"/>
  <c r="CO471" i="2"/>
  <c r="AE471" i="2"/>
  <c r="CP471" i="2"/>
  <c r="AF471" i="2"/>
  <c r="CE471" i="2"/>
  <c r="CS471" i="2"/>
  <c r="AH471" i="2"/>
  <c r="CT471" i="2"/>
  <c r="AI471" i="2"/>
  <c r="CU471" i="2"/>
  <c r="AJ471" i="2"/>
  <c r="CV471" i="2"/>
  <c r="AK471" i="2"/>
  <c r="CW471" i="2"/>
  <c r="AL471" i="2"/>
  <c r="CX471" i="2"/>
  <c r="AM471" i="2"/>
  <c r="CY471" i="2"/>
  <c r="AN471" i="2"/>
  <c r="CZ471" i="2"/>
  <c r="AO471" i="2"/>
  <c r="DA471" i="2"/>
  <c r="AP471" i="2"/>
  <c r="DB471" i="2"/>
  <c r="AQ471" i="2"/>
  <c r="DC471" i="2"/>
  <c r="AR471" i="2"/>
  <c r="CR471" i="2"/>
  <c r="DF471" i="2"/>
  <c r="AT471" i="2"/>
  <c r="DG471" i="2"/>
  <c r="AU471" i="2"/>
  <c r="DH471" i="2"/>
  <c r="AV471" i="2"/>
  <c r="DI471" i="2"/>
  <c r="AW471" i="2"/>
  <c r="DJ471" i="2"/>
  <c r="AX471" i="2"/>
  <c r="DK471" i="2"/>
  <c r="AY471" i="2"/>
  <c r="DL471" i="2"/>
  <c r="AZ471" i="2"/>
  <c r="DM471" i="2"/>
  <c r="BA471" i="2"/>
  <c r="DN471" i="2"/>
  <c r="BB471" i="2"/>
  <c r="DO471" i="2"/>
  <c r="BC471" i="2"/>
  <c r="DP471" i="2"/>
  <c r="BD471" i="2"/>
  <c r="DE471" i="2"/>
  <c r="DS471" i="2"/>
  <c r="BF471" i="2"/>
  <c r="DT471" i="2"/>
  <c r="BG471" i="2"/>
  <c r="DU471" i="2"/>
  <c r="BH471" i="2"/>
  <c r="DV471" i="2"/>
  <c r="BI471" i="2"/>
  <c r="DW471" i="2"/>
  <c r="BJ471" i="2"/>
  <c r="DX471" i="2"/>
  <c r="BK471" i="2"/>
  <c r="DY471" i="2"/>
  <c r="BL471" i="2"/>
  <c r="DZ471" i="2"/>
  <c r="BM471" i="2"/>
  <c r="EA471" i="2"/>
  <c r="BN471" i="2"/>
  <c r="EB471" i="2"/>
  <c r="BO471" i="2"/>
  <c r="EC471" i="2"/>
  <c r="BP471" i="2"/>
  <c r="DR471" i="2"/>
  <c r="BR468" i="2"/>
  <c r="BS468" i="2"/>
  <c r="J468" i="2"/>
  <c r="BT468" i="2"/>
  <c r="K468" i="2"/>
  <c r="BU468" i="2"/>
  <c r="L468" i="2"/>
  <c r="BV468" i="2"/>
  <c r="M468" i="2"/>
  <c r="BW468" i="2"/>
  <c r="N468" i="2"/>
  <c r="BX468" i="2"/>
  <c r="O468" i="2"/>
  <c r="BY468" i="2"/>
  <c r="P468" i="2"/>
  <c r="BZ468" i="2"/>
  <c r="Q468" i="2"/>
  <c r="CA468" i="2"/>
  <c r="R468" i="2"/>
  <c r="CB468" i="2"/>
  <c r="S468" i="2"/>
  <c r="CC468" i="2"/>
  <c r="T468" i="2"/>
  <c r="CF468" i="2"/>
  <c r="V468" i="2"/>
  <c r="CG468" i="2"/>
  <c r="W468" i="2"/>
  <c r="CH468" i="2"/>
  <c r="X468" i="2"/>
  <c r="CI468" i="2"/>
  <c r="Y468" i="2"/>
  <c r="CJ468" i="2"/>
  <c r="Z468" i="2"/>
  <c r="CK468" i="2"/>
  <c r="AA468" i="2"/>
  <c r="CL468" i="2"/>
  <c r="AB468" i="2"/>
  <c r="CM468" i="2"/>
  <c r="AC468" i="2"/>
  <c r="CN468" i="2"/>
  <c r="AD468" i="2"/>
  <c r="CO468" i="2"/>
  <c r="AE468" i="2"/>
  <c r="CP468" i="2"/>
  <c r="AF468" i="2"/>
  <c r="CE468" i="2"/>
  <c r="CS468" i="2"/>
  <c r="AH468" i="2"/>
  <c r="CT468" i="2"/>
  <c r="AI468" i="2"/>
  <c r="CU468" i="2"/>
  <c r="AJ468" i="2"/>
  <c r="CV468" i="2"/>
  <c r="AK468" i="2"/>
  <c r="CW468" i="2"/>
  <c r="AL468" i="2"/>
  <c r="CX468" i="2"/>
  <c r="AM468" i="2"/>
  <c r="CY468" i="2"/>
  <c r="AN468" i="2"/>
  <c r="CZ468" i="2"/>
  <c r="AO468" i="2"/>
  <c r="DA468" i="2"/>
  <c r="AP468" i="2"/>
  <c r="DB468" i="2"/>
  <c r="AQ468" i="2"/>
  <c r="DC468" i="2"/>
  <c r="AR468" i="2"/>
  <c r="CR468" i="2"/>
  <c r="DF468" i="2"/>
  <c r="AT468" i="2"/>
  <c r="DG468" i="2"/>
  <c r="AU468" i="2"/>
  <c r="DH468" i="2"/>
  <c r="AV468" i="2"/>
  <c r="DI468" i="2"/>
  <c r="AW468" i="2"/>
  <c r="DJ468" i="2"/>
  <c r="AX468" i="2"/>
  <c r="DK468" i="2"/>
  <c r="AY468" i="2"/>
  <c r="DL468" i="2"/>
  <c r="AZ468" i="2"/>
  <c r="DM468" i="2"/>
  <c r="BA468" i="2"/>
  <c r="DN468" i="2"/>
  <c r="BB468" i="2"/>
  <c r="DO468" i="2"/>
  <c r="BC468" i="2"/>
  <c r="DP468" i="2"/>
  <c r="BD468" i="2"/>
  <c r="DE468" i="2"/>
  <c r="DS468" i="2"/>
  <c r="BF468" i="2"/>
  <c r="DT468" i="2"/>
  <c r="BG468" i="2"/>
  <c r="DU468" i="2"/>
  <c r="BH468" i="2"/>
  <c r="DV468" i="2"/>
  <c r="BI468" i="2"/>
  <c r="DW468" i="2"/>
  <c r="BJ468" i="2"/>
  <c r="DX468" i="2"/>
  <c r="BK468" i="2"/>
  <c r="DY468" i="2"/>
  <c r="BL468" i="2"/>
  <c r="DZ468" i="2"/>
  <c r="BM468" i="2"/>
  <c r="EA468" i="2"/>
  <c r="BN468" i="2"/>
  <c r="EB468" i="2"/>
  <c r="BO468" i="2"/>
  <c r="EC468" i="2"/>
  <c r="BP468" i="2"/>
  <c r="DR468" i="2"/>
  <c r="BR469" i="2"/>
  <c r="BS469" i="2"/>
  <c r="J469" i="2"/>
  <c r="BT469" i="2"/>
  <c r="K469" i="2"/>
  <c r="BU469" i="2"/>
  <c r="L469" i="2"/>
  <c r="BV469" i="2"/>
  <c r="M469" i="2"/>
  <c r="BW469" i="2"/>
  <c r="N469" i="2"/>
  <c r="BX469" i="2"/>
  <c r="O469" i="2"/>
  <c r="BY469" i="2"/>
  <c r="P469" i="2"/>
  <c r="BZ469" i="2"/>
  <c r="Q469" i="2"/>
  <c r="CA469" i="2"/>
  <c r="R469" i="2"/>
  <c r="CB469" i="2"/>
  <c r="S469" i="2"/>
  <c r="CC469" i="2"/>
  <c r="T469" i="2"/>
  <c r="CF469" i="2"/>
  <c r="V469" i="2"/>
  <c r="CG469" i="2"/>
  <c r="W469" i="2"/>
  <c r="CH469" i="2"/>
  <c r="X469" i="2"/>
  <c r="CI469" i="2"/>
  <c r="Y469" i="2"/>
  <c r="CJ469" i="2"/>
  <c r="Z469" i="2"/>
  <c r="CK469" i="2"/>
  <c r="AA469" i="2"/>
  <c r="CL469" i="2"/>
  <c r="AB469" i="2"/>
  <c r="CM469" i="2"/>
  <c r="AC469" i="2"/>
  <c r="CN469" i="2"/>
  <c r="AD469" i="2"/>
  <c r="CO469" i="2"/>
  <c r="AE469" i="2"/>
  <c r="CP469" i="2"/>
  <c r="AF469" i="2"/>
  <c r="CE469" i="2"/>
  <c r="CS469" i="2"/>
  <c r="AH469" i="2"/>
  <c r="CT469" i="2"/>
  <c r="AI469" i="2"/>
  <c r="CU469" i="2"/>
  <c r="AJ469" i="2"/>
  <c r="CV469" i="2"/>
  <c r="AK469" i="2"/>
  <c r="CW469" i="2"/>
  <c r="AL469" i="2"/>
  <c r="CX469" i="2"/>
  <c r="AM469" i="2"/>
  <c r="CY469" i="2"/>
  <c r="AN469" i="2"/>
  <c r="CZ469" i="2"/>
  <c r="AO469" i="2"/>
  <c r="DA469" i="2"/>
  <c r="AP469" i="2"/>
  <c r="DB469" i="2"/>
  <c r="AQ469" i="2"/>
  <c r="DC469" i="2"/>
  <c r="AR469" i="2"/>
  <c r="CR469" i="2"/>
  <c r="DF469" i="2"/>
  <c r="AT469" i="2"/>
  <c r="DG469" i="2"/>
  <c r="AU469" i="2"/>
  <c r="DH469" i="2"/>
  <c r="AV469" i="2"/>
  <c r="DI469" i="2"/>
  <c r="AW469" i="2"/>
  <c r="DJ469" i="2"/>
  <c r="AX469" i="2"/>
  <c r="DK469" i="2"/>
  <c r="AY469" i="2"/>
  <c r="DL469" i="2"/>
  <c r="AZ469" i="2"/>
  <c r="DM469" i="2"/>
  <c r="BA469" i="2"/>
  <c r="DN469" i="2"/>
  <c r="BB469" i="2"/>
  <c r="DO469" i="2"/>
  <c r="BC469" i="2"/>
  <c r="DP469" i="2"/>
  <c r="BD469" i="2"/>
  <c r="DE469" i="2"/>
  <c r="DS469" i="2"/>
  <c r="BF469" i="2"/>
  <c r="DT469" i="2"/>
  <c r="BG469" i="2"/>
  <c r="DU469" i="2"/>
  <c r="BH469" i="2"/>
  <c r="DV469" i="2"/>
  <c r="BI469" i="2"/>
  <c r="DW469" i="2"/>
  <c r="BJ469" i="2"/>
  <c r="DX469" i="2"/>
  <c r="BK469" i="2"/>
  <c r="DY469" i="2"/>
  <c r="BL469" i="2"/>
  <c r="DZ469" i="2"/>
  <c r="BM469" i="2"/>
  <c r="EA469" i="2"/>
  <c r="BN469" i="2"/>
  <c r="EB469" i="2"/>
  <c r="BO469" i="2"/>
  <c r="EC469" i="2"/>
  <c r="BP469" i="2"/>
  <c r="DR469" i="2"/>
  <c r="BR119" i="2"/>
  <c r="BS119" i="2"/>
  <c r="J119" i="2"/>
  <c r="BT119" i="2"/>
  <c r="K119" i="2"/>
  <c r="BU119" i="2"/>
  <c r="L119" i="2"/>
  <c r="BV119" i="2"/>
  <c r="M119" i="2"/>
  <c r="BW119" i="2"/>
  <c r="N119" i="2"/>
  <c r="BX119" i="2"/>
  <c r="O119" i="2"/>
  <c r="BY119" i="2"/>
  <c r="P119" i="2"/>
  <c r="BZ119" i="2"/>
  <c r="Q119" i="2"/>
  <c r="CA119" i="2"/>
  <c r="R119" i="2"/>
  <c r="CB119" i="2"/>
  <c r="S119" i="2"/>
  <c r="CC119" i="2"/>
  <c r="T119" i="2"/>
  <c r="CF119" i="2"/>
  <c r="V119" i="2"/>
  <c r="CG119" i="2"/>
  <c r="W119" i="2"/>
  <c r="CH119" i="2"/>
  <c r="X119" i="2"/>
  <c r="CI119" i="2"/>
  <c r="Y119" i="2"/>
  <c r="CJ119" i="2"/>
  <c r="Z119" i="2"/>
  <c r="CK119" i="2"/>
  <c r="AA119" i="2"/>
  <c r="CL119" i="2"/>
  <c r="AB119" i="2"/>
  <c r="CM119" i="2"/>
  <c r="AC119" i="2"/>
  <c r="CN119" i="2"/>
  <c r="AD119" i="2"/>
  <c r="CO119" i="2"/>
  <c r="AE119" i="2"/>
  <c r="CP119" i="2"/>
  <c r="AF119" i="2"/>
  <c r="CE119" i="2"/>
  <c r="CS119" i="2"/>
  <c r="AH119" i="2"/>
  <c r="CT119" i="2"/>
  <c r="AI119" i="2"/>
  <c r="CU119" i="2"/>
  <c r="AJ119" i="2"/>
  <c r="CV119" i="2"/>
  <c r="AK119" i="2"/>
  <c r="CW119" i="2"/>
  <c r="AL119" i="2"/>
  <c r="CX119" i="2"/>
  <c r="AM119" i="2"/>
  <c r="CY119" i="2"/>
  <c r="AN119" i="2"/>
  <c r="CZ119" i="2"/>
  <c r="AO119" i="2"/>
  <c r="DA119" i="2"/>
  <c r="AP119" i="2"/>
  <c r="DB119" i="2"/>
  <c r="AQ119" i="2"/>
  <c r="DC119" i="2"/>
  <c r="AR119" i="2"/>
  <c r="CR119" i="2"/>
  <c r="DF119" i="2"/>
  <c r="AT119" i="2"/>
  <c r="DG119" i="2"/>
  <c r="AU119" i="2"/>
  <c r="DH119" i="2"/>
  <c r="AV119" i="2"/>
  <c r="DI119" i="2"/>
  <c r="AW119" i="2"/>
  <c r="DJ119" i="2"/>
  <c r="AX119" i="2"/>
  <c r="DK119" i="2"/>
  <c r="AY119" i="2"/>
  <c r="DL119" i="2"/>
  <c r="AZ119" i="2"/>
  <c r="DM119" i="2"/>
  <c r="BA119" i="2"/>
  <c r="DN119" i="2"/>
  <c r="BB119" i="2"/>
  <c r="DO119" i="2"/>
  <c r="BC119" i="2"/>
  <c r="DP119" i="2"/>
  <c r="BD119" i="2"/>
  <c r="DE119" i="2"/>
  <c r="DS119" i="2"/>
  <c r="BF119" i="2"/>
  <c r="DT119" i="2"/>
  <c r="BG119" i="2"/>
  <c r="DU119" i="2"/>
  <c r="BH119" i="2"/>
  <c r="DV119" i="2"/>
  <c r="BI119" i="2"/>
  <c r="DW119" i="2"/>
  <c r="BJ119" i="2"/>
  <c r="DX119" i="2"/>
  <c r="BK119" i="2"/>
  <c r="DY119" i="2"/>
  <c r="BL119" i="2"/>
  <c r="DZ119" i="2"/>
  <c r="BM119" i="2"/>
  <c r="EA119" i="2"/>
  <c r="BN119" i="2"/>
  <c r="EB119" i="2"/>
  <c r="BO119" i="2"/>
  <c r="EC119" i="2"/>
  <c r="BP119" i="2"/>
  <c r="DR119" i="2"/>
  <c r="BR156" i="2"/>
  <c r="BS156" i="2"/>
  <c r="J156" i="2"/>
  <c r="BT156" i="2"/>
  <c r="K156" i="2"/>
  <c r="BU156" i="2"/>
  <c r="L156" i="2"/>
  <c r="BV156" i="2"/>
  <c r="M156" i="2"/>
  <c r="BW156" i="2"/>
  <c r="N156" i="2"/>
  <c r="BX156" i="2"/>
  <c r="O156" i="2"/>
  <c r="BY156" i="2"/>
  <c r="P156" i="2"/>
  <c r="BZ156" i="2"/>
  <c r="Q156" i="2"/>
  <c r="CA156" i="2"/>
  <c r="R156" i="2"/>
  <c r="CB156" i="2"/>
  <c r="S156" i="2"/>
  <c r="CC156" i="2"/>
  <c r="T156" i="2"/>
  <c r="BR164" i="2"/>
  <c r="BS164" i="2"/>
  <c r="J164" i="2"/>
  <c r="BT164" i="2"/>
  <c r="K164" i="2"/>
  <c r="BU164" i="2"/>
  <c r="L164" i="2"/>
  <c r="BV164" i="2"/>
  <c r="M164" i="2"/>
  <c r="BW164" i="2"/>
  <c r="N164" i="2"/>
  <c r="BX164" i="2"/>
  <c r="O164" i="2"/>
  <c r="BY164" i="2"/>
  <c r="P164" i="2"/>
  <c r="BZ164" i="2"/>
  <c r="Q164" i="2"/>
  <c r="CA164" i="2"/>
  <c r="R164" i="2"/>
  <c r="CB164" i="2"/>
  <c r="S164" i="2"/>
  <c r="CC164" i="2"/>
  <c r="T164" i="2"/>
  <c r="CF156" i="2"/>
  <c r="V156" i="2"/>
  <c r="CG156" i="2"/>
  <c r="W156" i="2"/>
  <c r="CH156" i="2"/>
  <c r="X156" i="2"/>
  <c r="CI156" i="2"/>
  <c r="Y156" i="2"/>
  <c r="CJ156" i="2"/>
  <c r="Z156" i="2"/>
  <c r="CK156" i="2"/>
  <c r="AA156" i="2"/>
  <c r="CL156" i="2"/>
  <c r="AB156" i="2"/>
  <c r="CM156" i="2"/>
  <c r="AC156" i="2"/>
  <c r="CN156" i="2"/>
  <c r="AD156" i="2"/>
  <c r="CO156" i="2"/>
  <c r="AE156" i="2"/>
  <c r="CP156" i="2"/>
  <c r="AF156" i="2"/>
  <c r="CE156" i="2"/>
  <c r="CF164" i="2"/>
  <c r="V164" i="2"/>
  <c r="CG164" i="2"/>
  <c r="W164" i="2"/>
  <c r="CH164" i="2"/>
  <c r="X164" i="2"/>
  <c r="CI164" i="2"/>
  <c r="Y164" i="2"/>
  <c r="CJ164" i="2"/>
  <c r="Z164" i="2"/>
  <c r="CK164" i="2"/>
  <c r="AA164" i="2"/>
  <c r="CL164" i="2"/>
  <c r="AB164" i="2"/>
  <c r="CM164" i="2"/>
  <c r="AC164" i="2"/>
  <c r="CN164" i="2"/>
  <c r="AD164" i="2"/>
  <c r="CO164" i="2"/>
  <c r="AE164" i="2"/>
  <c r="CP164" i="2"/>
  <c r="AF164" i="2"/>
  <c r="CE164" i="2"/>
  <c r="CS156" i="2"/>
  <c r="AH156" i="2"/>
  <c r="CT156" i="2"/>
  <c r="AI156" i="2"/>
  <c r="CU156" i="2"/>
  <c r="AJ156" i="2"/>
  <c r="CV156" i="2"/>
  <c r="AK156" i="2"/>
  <c r="CW156" i="2"/>
  <c r="AL156" i="2"/>
  <c r="CX156" i="2"/>
  <c r="AM156" i="2"/>
  <c r="CY156" i="2"/>
  <c r="AN156" i="2"/>
  <c r="CZ156" i="2"/>
  <c r="AO156" i="2"/>
  <c r="DA156" i="2"/>
  <c r="AP156" i="2"/>
  <c r="DB156" i="2"/>
  <c r="AQ156" i="2"/>
  <c r="DC156" i="2"/>
  <c r="AR156" i="2"/>
  <c r="CR156" i="2"/>
  <c r="CS164" i="2"/>
  <c r="AH164" i="2"/>
  <c r="CT164" i="2"/>
  <c r="AI164" i="2"/>
  <c r="CU164" i="2"/>
  <c r="AJ164" i="2"/>
  <c r="CV164" i="2"/>
  <c r="AK164" i="2"/>
  <c r="CW164" i="2"/>
  <c r="AL164" i="2"/>
  <c r="CX164" i="2"/>
  <c r="AM164" i="2"/>
  <c r="CY164" i="2"/>
  <c r="AN164" i="2"/>
  <c r="CZ164" i="2"/>
  <c r="AO164" i="2"/>
  <c r="DA164" i="2"/>
  <c r="AP164" i="2"/>
  <c r="DB164" i="2"/>
  <c r="AQ164" i="2"/>
  <c r="DC164" i="2"/>
  <c r="AR164" i="2"/>
  <c r="CR164" i="2"/>
  <c r="DF156" i="2"/>
  <c r="AT156" i="2"/>
  <c r="DG156" i="2"/>
  <c r="AU156" i="2"/>
  <c r="DH156" i="2"/>
  <c r="AV156" i="2"/>
  <c r="DI156" i="2"/>
  <c r="AW156" i="2"/>
  <c r="DJ156" i="2"/>
  <c r="AX156" i="2"/>
  <c r="DK156" i="2"/>
  <c r="AY156" i="2"/>
  <c r="DL156" i="2"/>
  <c r="AZ156" i="2"/>
  <c r="DM156" i="2"/>
  <c r="BA156" i="2"/>
  <c r="DN156" i="2"/>
  <c r="BB156" i="2"/>
  <c r="DO156" i="2"/>
  <c r="BC156" i="2"/>
  <c r="DP156" i="2"/>
  <c r="BD156" i="2"/>
  <c r="DE156" i="2"/>
  <c r="DF164" i="2"/>
  <c r="AT164" i="2"/>
  <c r="DG164" i="2"/>
  <c r="AU164" i="2"/>
  <c r="DH164" i="2"/>
  <c r="AV164" i="2"/>
  <c r="DI164" i="2"/>
  <c r="AW164" i="2"/>
  <c r="DJ164" i="2"/>
  <c r="AX164" i="2"/>
  <c r="DK164" i="2"/>
  <c r="AY164" i="2"/>
  <c r="DL164" i="2"/>
  <c r="AZ164" i="2"/>
  <c r="DM164" i="2"/>
  <c r="BA164" i="2"/>
  <c r="DN164" i="2"/>
  <c r="BB164" i="2"/>
  <c r="DO164" i="2"/>
  <c r="BC164" i="2"/>
  <c r="DP164" i="2"/>
  <c r="BD164" i="2"/>
  <c r="DE164" i="2"/>
  <c r="DS156" i="2"/>
  <c r="BF156" i="2"/>
  <c r="DT156" i="2"/>
  <c r="BG156" i="2"/>
  <c r="DU156" i="2"/>
  <c r="BH156" i="2"/>
  <c r="DV156" i="2"/>
  <c r="BI156" i="2"/>
  <c r="DW156" i="2"/>
  <c r="BJ156" i="2"/>
  <c r="DX156" i="2"/>
  <c r="BK156" i="2"/>
  <c r="DY156" i="2"/>
  <c r="BL156" i="2"/>
  <c r="DZ156" i="2"/>
  <c r="BM156" i="2"/>
  <c r="EA156" i="2"/>
  <c r="BN156" i="2"/>
  <c r="EB156" i="2"/>
  <c r="BO156" i="2"/>
  <c r="EC156" i="2"/>
  <c r="BP156" i="2"/>
  <c r="DR156" i="2"/>
  <c r="DS164" i="2"/>
  <c r="BF164" i="2"/>
  <c r="DT164" i="2"/>
  <c r="BG164" i="2"/>
  <c r="DU164" i="2"/>
  <c r="BH164" i="2"/>
  <c r="DV164" i="2"/>
  <c r="BI164" i="2"/>
  <c r="DW164" i="2"/>
  <c r="BJ164" i="2"/>
  <c r="DX164" i="2"/>
  <c r="BK164" i="2"/>
  <c r="DY164" i="2"/>
  <c r="BL164" i="2"/>
  <c r="DZ164" i="2"/>
  <c r="BM164" i="2"/>
  <c r="EA164" i="2"/>
  <c r="BN164" i="2"/>
  <c r="EB164" i="2"/>
  <c r="BO164" i="2"/>
  <c r="EC164" i="2"/>
  <c r="BP164" i="2"/>
  <c r="DR164" i="2"/>
  <c r="BR467" i="2"/>
  <c r="BS467" i="2"/>
  <c r="J467" i="2"/>
  <c r="BT467" i="2"/>
  <c r="K467" i="2"/>
  <c r="BU467" i="2"/>
  <c r="L467" i="2"/>
  <c r="BV467" i="2"/>
  <c r="M467" i="2"/>
  <c r="BW467" i="2"/>
  <c r="N467" i="2"/>
  <c r="BX467" i="2"/>
  <c r="O467" i="2"/>
  <c r="BY467" i="2"/>
  <c r="P467" i="2"/>
  <c r="BZ467" i="2"/>
  <c r="Q467" i="2"/>
  <c r="CA467" i="2"/>
  <c r="R467" i="2"/>
  <c r="CB467" i="2"/>
  <c r="S467" i="2"/>
  <c r="CC467" i="2"/>
  <c r="T467" i="2"/>
  <c r="CF467" i="2"/>
  <c r="V467" i="2"/>
  <c r="CG467" i="2"/>
  <c r="W467" i="2"/>
  <c r="CH467" i="2"/>
  <c r="X467" i="2"/>
  <c r="CI467" i="2"/>
  <c r="Y467" i="2"/>
  <c r="CJ467" i="2"/>
  <c r="Z467" i="2"/>
  <c r="CK467" i="2"/>
  <c r="AA467" i="2"/>
  <c r="CL467" i="2"/>
  <c r="AB467" i="2"/>
  <c r="CM467" i="2"/>
  <c r="AC467" i="2"/>
  <c r="CN467" i="2"/>
  <c r="AD467" i="2"/>
  <c r="CO467" i="2"/>
  <c r="AE467" i="2"/>
  <c r="CP467" i="2"/>
  <c r="AF467" i="2"/>
  <c r="CE467" i="2"/>
  <c r="CS467" i="2"/>
  <c r="AH467" i="2"/>
  <c r="CT467" i="2"/>
  <c r="AI467" i="2"/>
  <c r="CU467" i="2"/>
  <c r="AJ467" i="2"/>
  <c r="CV467" i="2"/>
  <c r="AK467" i="2"/>
  <c r="CW467" i="2"/>
  <c r="AL467" i="2"/>
  <c r="CX467" i="2"/>
  <c r="AM467" i="2"/>
  <c r="CY467" i="2"/>
  <c r="AN467" i="2"/>
  <c r="CZ467" i="2"/>
  <c r="AO467" i="2"/>
  <c r="DA467" i="2"/>
  <c r="AP467" i="2"/>
  <c r="DB467" i="2"/>
  <c r="AQ467" i="2"/>
  <c r="DC467" i="2"/>
  <c r="AR467" i="2"/>
  <c r="CR467" i="2"/>
  <c r="DF467" i="2"/>
  <c r="AT467" i="2"/>
  <c r="DG467" i="2"/>
  <c r="AU467" i="2"/>
  <c r="DH467" i="2"/>
  <c r="AV467" i="2"/>
  <c r="DI467" i="2"/>
  <c r="AW467" i="2"/>
  <c r="DJ467" i="2"/>
  <c r="AX467" i="2"/>
  <c r="DK467" i="2"/>
  <c r="AY467" i="2"/>
  <c r="DL467" i="2"/>
  <c r="AZ467" i="2"/>
  <c r="DM467" i="2"/>
  <c r="BA467" i="2"/>
  <c r="DN467" i="2"/>
  <c r="BB467" i="2"/>
  <c r="DO467" i="2"/>
  <c r="BC467" i="2"/>
  <c r="DP467" i="2"/>
  <c r="BD467" i="2"/>
  <c r="DE467" i="2"/>
  <c r="DS467" i="2"/>
  <c r="BF467" i="2"/>
  <c r="DT467" i="2"/>
  <c r="BG467" i="2"/>
  <c r="DU467" i="2"/>
  <c r="BH467" i="2"/>
  <c r="DV467" i="2"/>
  <c r="BI467" i="2"/>
  <c r="DW467" i="2"/>
  <c r="BJ467" i="2"/>
  <c r="DX467" i="2"/>
  <c r="BK467" i="2"/>
  <c r="DY467" i="2"/>
  <c r="BL467" i="2"/>
  <c r="DZ467" i="2"/>
  <c r="BM467" i="2"/>
  <c r="EA467" i="2"/>
  <c r="BN467" i="2"/>
  <c r="EB467" i="2"/>
  <c r="BO467" i="2"/>
  <c r="EC467" i="2"/>
  <c r="BP467" i="2"/>
  <c r="DR467" i="2"/>
  <c r="BR464" i="2"/>
  <c r="BS464" i="2"/>
  <c r="J464" i="2"/>
  <c r="BT464" i="2"/>
  <c r="K464" i="2"/>
  <c r="BU464" i="2"/>
  <c r="L464" i="2"/>
  <c r="BV464" i="2"/>
  <c r="M464" i="2"/>
  <c r="BW464" i="2"/>
  <c r="N464" i="2"/>
  <c r="BX464" i="2"/>
  <c r="O464" i="2"/>
  <c r="BY464" i="2"/>
  <c r="P464" i="2"/>
  <c r="BZ464" i="2"/>
  <c r="Q464" i="2"/>
  <c r="CA464" i="2"/>
  <c r="R464" i="2"/>
  <c r="CB464" i="2"/>
  <c r="S464" i="2"/>
  <c r="CC464" i="2"/>
  <c r="T464" i="2"/>
  <c r="CF464" i="2"/>
  <c r="V464" i="2"/>
  <c r="CG464" i="2"/>
  <c r="W464" i="2"/>
  <c r="CH464" i="2"/>
  <c r="X464" i="2"/>
  <c r="CI464" i="2"/>
  <c r="Y464" i="2"/>
  <c r="CJ464" i="2"/>
  <c r="Z464" i="2"/>
  <c r="CK464" i="2"/>
  <c r="AA464" i="2"/>
  <c r="CL464" i="2"/>
  <c r="AB464" i="2"/>
  <c r="CM464" i="2"/>
  <c r="AC464" i="2"/>
  <c r="CN464" i="2"/>
  <c r="AD464" i="2"/>
  <c r="CO464" i="2"/>
  <c r="AE464" i="2"/>
  <c r="CP464" i="2"/>
  <c r="AF464" i="2"/>
  <c r="CE464" i="2"/>
  <c r="CS464" i="2"/>
  <c r="AH464" i="2"/>
  <c r="CT464" i="2"/>
  <c r="AI464" i="2"/>
  <c r="CU464" i="2"/>
  <c r="AJ464" i="2"/>
  <c r="CV464" i="2"/>
  <c r="AK464" i="2"/>
  <c r="CW464" i="2"/>
  <c r="AL464" i="2"/>
  <c r="CX464" i="2"/>
  <c r="AM464" i="2"/>
  <c r="CY464" i="2"/>
  <c r="AN464" i="2"/>
  <c r="CZ464" i="2"/>
  <c r="AO464" i="2"/>
  <c r="DA464" i="2"/>
  <c r="AP464" i="2"/>
  <c r="DB464" i="2"/>
  <c r="AQ464" i="2"/>
  <c r="DC464" i="2"/>
  <c r="AR464" i="2"/>
  <c r="CR464" i="2"/>
  <c r="DF464" i="2"/>
  <c r="AT464" i="2"/>
  <c r="DG464" i="2"/>
  <c r="AU464" i="2"/>
  <c r="DH464" i="2"/>
  <c r="AV464" i="2"/>
  <c r="DI464" i="2"/>
  <c r="AW464" i="2"/>
  <c r="DJ464" i="2"/>
  <c r="AX464" i="2"/>
  <c r="DK464" i="2"/>
  <c r="AY464" i="2"/>
  <c r="DL464" i="2"/>
  <c r="AZ464" i="2"/>
  <c r="DM464" i="2"/>
  <c r="BA464" i="2"/>
  <c r="DN464" i="2"/>
  <c r="BB464" i="2"/>
  <c r="DO464" i="2"/>
  <c r="BC464" i="2"/>
  <c r="DP464" i="2"/>
  <c r="BD464" i="2"/>
  <c r="DE464" i="2"/>
  <c r="DS464" i="2"/>
  <c r="BF464" i="2"/>
  <c r="DT464" i="2"/>
  <c r="BG464" i="2"/>
  <c r="DU464" i="2"/>
  <c r="BH464" i="2"/>
  <c r="DV464" i="2"/>
  <c r="BI464" i="2"/>
  <c r="DW464" i="2"/>
  <c r="BJ464" i="2"/>
  <c r="DX464" i="2"/>
  <c r="BK464" i="2"/>
  <c r="DY464" i="2"/>
  <c r="BL464" i="2"/>
  <c r="DZ464" i="2"/>
  <c r="BM464" i="2"/>
  <c r="EA464" i="2"/>
  <c r="BN464" i="2"/>
  <c r="EB464" i="2"/>
  <c r="BO464" i="2"/>
  <c r="EC464" i="2"/>
  <c r="BP464" i="2"/>
  <c r="DR464" i="2"/>
  <c r="BR465" i="2"/>
  <c r="BS465" i="2"/>
  <c r="J465" i="2"/>
  <c r="BT465" i="2"/>
  <c r="K465" i="2"/>
  <c r="BU465" i="2"/>
  <c r="L465" i="2"/>
  <c r="BV465" i="2"/>
  <c r="M465" i="2"/>
  <c r="BW465" i="2"/>
  <c r="N465" i="2"/>
  <c r="BX465" i="2"/>
  <c r="O465" i="2"/>
  <c r="BY465" i="2"/>
  <c r="P465" i="2"/>
  <c r="BZ465" i="2"/>
  <c r="Q465" i="2"/>
  <c r="CA465" i="2"/>
  <c r="R465" i="2"/>
  <c r="CB465" i="2"/>
  <c r="S465" i="2"/>
  <c r="CC465" i="2"/>
  <c r="T465" i="2"/>
  <c r="CF465" i="2"/>
  <c r="V465" i="2"/>
  <c r="CG465" i="2"/>
  <c r="W465" i="2"/>
  <c r="CH465" i="2"/>
  <c r="X465" i="2"/>
  <c r="CI465" i="2"/>
  <c r="Y465" i="2"/>
  <c r="CJ465" i="2"/>
  <c r="Z465" i="2"/>
  <c r="CK465" i="2"/>
  <c r="AA465" i="2"/>
  <c r="CL465" i="2"/>
  <c r="AB465" i="2"/>
  <c r="CM465" i="2"/>
  <c r="AC465" i="2"/>
  <c r="CN465" i="2"/>
  <c r="AD465" i="2"/>
  <c r="CO465" i="2"/>
  <c r="AE465" i="2"/>
  <c r="CP465" i="2"/>
  <c r="AF465" i="2"/>
  <c r="CE465" i="2"/>
  <c r="CS465" i="2"/>
  <c r="AH465" i="2"/>
  <c r="CT465" i="2"/>
  <c r="AI465" i="2"/>
  <c r="CU465" i="2"/>
  <c r="AJ465" i="2"/>
  <c r="CV465" i="2"/>
  <c r="AK465" i="2"/>
  <c r="CW465" i="2"/>
  <c r="AL465" i="2"/>
  <c r="CX465" i="2"/>
  <c r="AM465" i="2"/>
  <c r="CY465" i="2"/>
  <c r="AN465" i="2"/>
  <c r="CZ465" i="2"/>
  <c r="AO465" i="2"/>
  <c r="DA465" i="2"/>
  <c r="AP465" i="2"/>
  <c r="DB465" i="2"/>
  <c r="AQ465" i="2"/>
  <c r="DC465" i="2"/>
  <c r="AR465" i="2"/>
  <c r="CR465" i="2"/>
  <c r="DF465" i="2"/>
  <c r="AT465" i="2"/>
  <c r="DG465" i="2"/>
  <c r="AU465" i="2"/>
  <c r="DH465" i="2"/>
  <c r="AV465" i="2"/>
  <c r="DI465" i="2"/>
  <c r="AW465" i="2"/>
  <c r="DJ465" i="2"/>
  <c r="AX465" i="2"/>
  <c r="DK465" i="2"/>
  <c r="AY465" i="2"/>
  <c r="DL465" i="2"/>
  <c r="AZ465" i="2"/>
  <c r="DM465" i="2"/>
  <c r="BA465" i="2"/>
  <c r="DN465" i="2"/>
  <c r="BB465" i="2"/>
  <c r="DO465" i="2"/>
  <c r="BC465" i="2"/>
  <c r="DP465" i="2"/>
  <c r="BD465" i="2"/>
  <c r="DE465" i="2"/>
  <c r="DS465" i="2"/>
  <c r="BF465" i="2"/>
  <c r="DT465" i="2"/>
  <c r="BG465" i="2"/>
  <c r="DU465" i="2"/>
  <c r="BH465" i="2"/>
  <c r="DV465" i="2"/>
  <c r="BI465" i="2"/>
  <c r="DW465" i="2"/>
  <c r="BJ465" i="2"/>
  <c r="DX465" i="2"/>
  <c r="BK465" i="2"/>
  <c r="DY465" i="2"/>
  <c r="BL465" i="2"/>
  <c r="DZ465" i="2"/>
  <c r="BM465" i="2"/>
  <c r="EA465" i="2"/>
  <c r="BN465" i="2"/>
  <c r="EB465" i="2"/>
  <c r="BO465" i="2"/>
  <c r="EC465" i="2"/>
  <c r="BP465" i="2"/>
  <c r="DR465" i="2"/>
  <c r="BR466" i="2"/>
  <c r="BS466" i="2"/>
  <c r="J466" i="2"/>
  <c r="BT466" i="2"/>
  <c r="K466" i="2"/>
  <c r="BU466" i="2"/>
  <c r="L466" i="2"/>
  <c r="BV466" i="2"/>
  <c r="M466" i="2"/>
  <c r="BW466" i="2"/>
  <c r="N466" i="2"/>
  <c r="BX466" i="2"/>
  <c r="O466" i="2"/>
  <c r="BY466" i="2"/>
  <c r="P466" i="2"/>
  <c r="BZ466" i="2"/>
  <c r="Q466" i="2"/>
  <c r="CA466" i="2"/>
  <c r="R466" i="2"/>
  <c r="CB466" i="2"/>
  <c r="S466" i="2"/>
  <c r="CC466" i="2"/>
  <c r="T466" i="2"/>
  <c r="CF466" i="2"/>
  <c r="V466" i="2"/>
  <c r="CG466" i="2"/>
  <c r="W466" i="2"/>
  <c r="CH466" i="2"/>
  <c r="X466" i="2"/>
  <c r="CI466" i="2"/>
  <c r="Y466" i="2"/>
  <c r="CJ466" i="2"/>
  <c r="Z466" i="2"/>
  <c r="CK466" i="2"/>
  <c r="AA466" i="2"/>
  <c r="CL466" i="2"/>
  <c r="AB466" i="2"/>
  <c r="CM466" i="2"/>
  <c r="AC466" i="2"/>
  <c r="CN466" i="2"/>
  <c r="AD466" i="2"/>
  <c r="CO466" i="2"/>
  <c r="AE466" i="2"/>
  <c r="CP466" i="2"/>
  <c r="AF466" i="2"/>
  <c r="CE466" i="2"/>
  <c r="CS466" i="2"/>
  <c r="AH466" i="2"/>
  <c r="CT466" i="2"/>
  <c r="AI466" i="2"/>
  <c r="CU466" i="2"/>
  <c r="AJ466" i="2"/>
  <c r="CV466" i="2"/>
  <c r="AK466" i="2"/>
  <c r="CW466" i="2"/>
  <c r="AL466" i="2"/>
  <c r="CX466" i="2"/>
  <c r="AM466" i="2"/>
  <c r="CY466" i="2"/>
  <c r="AN466" i="2"/>
  <c r="CZ466" i="2"/>
  <c r="AO466" i="2"/>
  <c r="DA466" i="2"/>
  <c r="AP466" i="2"/>
  <c r="DB466" i="2"/>
  <c r="AQ466" i="2"/>
  <c r="DC466" i="2"/>
  <c r="AR466" i="2"/>
  <c r="CR466" i="2"/>
  <c r="DF466" i="2"/>
  <c r="AT466" i="2"/>
  <c r="DG466" i="2"/>
  <c r="AU466" i="2"/>
  <c r="DH466" i="2"/>
  <c r="AV466" i="2"/>
  <c r="DI466" i="2"/>
  <c r="AW466" i="2"/>
  <c r="DJ466" i="2"/>
  <c r="AX466" i="2"/>
  <c r="DK466" i="2"/>
  <c r="AY466" i="2"/>
  <c r="DL466" i="2"/>
  <c r="AZ466" i="2"/>
  <c r="DM466" i="2"/>
  <c r="BA466" i="2"/>
  <c r="DN466" i="2"/>
  <c r="BB466" i="2"/>
  <c r="DO466" i="2"/>
  <c r="BC466" i="2"/>
  <c r="DP466" i="2"/>
  <c r="BD466" i="2"/>
  <c r="DE466" i="2"/>
  <c r="DS466" i="2"/>
  <c r="BF466" i="2"/>
  <c r="DT466" i="2"/>
  <c r="BG466" i="2"/>
  <c r="DU466" i="2"/>
  <c r="BH466" i="2"/>
  <c r="DV466" i="2"/>
  <c r="BI466" i="2"/>
  <c r="DW466" i="2"/>
  <c r="BJ466" i="2"/>
  <c r="DX466" i="2"/>
  <c r="BK466" i="2"/>
  <c r="DY466" i="2"/>
  <c r="BL466" i="2"/>
  <c r="DZ466" i="2"/>
  <c r="BM466" i="2"/>
  <c r="EA466" i="2"/>
  <c r="BN466" i="2"/>
  <c r="EB466" i="2"/>
  <c r="BO466" i="2"/>
  <c r="EC466" i="2"/>
  <c r="BP466" i="2"/>
  <c r="DR466" i="2"/>
  <c r="BR478" i="2"/>
  <c r="BS478" i="2"/>
  <c r="J478" i="2"/>
  <c r="BT478" i="2"/>
  <c r="K478" i="2"/>
  <c r="BU478" i="2"/>
  <c r="L478" i="2"/>
  <c r="BV478" i="2"/>
  <c r="M478" i="2"/>
  <c r="BW478" i="2"/>
  <c r="N478" i="2"/>
  <c r="BX478" i="2"/>
  <c r="O478" i="2"/>
  <c r="BY478" i="2"/>
  <c r="P478" i="2"/>
  <c r="BZ478" i="2"/>
  <c r="Q478" i="2"/>
  <c r="CA478" i="2"/>
  <c r="R478" i="2"/>
  <c r="CB478" i="2"/>
  <c r="S478" i="2"/>
  <c r="CC478" i="2"/>
  <c r="T478" i="2"/>
  <c r="CF478" i="2"/>
  <c r="V478" i="2"/>
  <c r="CG478" i="2"/>
  <c r="W478" i="2"/>
  <c r="CH478" i="2"/>
  <c r="X478" i="2"/>
  <c r="CI478" i="2"/>
  <c r="Y478" i="2"/>
  <c r="CJ478" i="2"/>
  <c r="Z478" i="2"/>
  <c r="CK478" i="2"/>
  <c r="AA478" i="2"/>
  <c r="CL478" i="2"/>
  <c r="AB478" i="2"/>
  <c r="CM478" i="2"/>
  <c r="AC478" i="2"/>
  <c r="CN478" i="2"/>
  <c r="AD478" i="2"/>
  <c r="CO478" i="2"/>
  <c r="AE478" i="2"/>
  <c r="CP478" i="2"/>
  <c r="AF478" i="2"/>
  <c r="CE478" i="2"/>
  <c r="CS478" i="2"/>
  <c r="AH478" i="2"/>
  <c r="CT478" i="2"/>
  <c r="AI478" i="2"/>
  <c r="CU478" i="2"/>
  <c r="AJ478" i="2"/>
  <c r="CV478" i="2"/>
  <c r="AK478" i="2"/>
  <c r="CW478" i="2"/>
  <c r="AL478" i="2"/>
  <c r="CX478" i="2"/>
  <c r="AM478" i="2"/>
  <c r="CY478" i="2"/>
  <c r="AN478" i="2"/>
  <c r="CZ478" i="2"/>
  <c r="AO478" i="2"/>
  <c r="DA478" i="2"/>
  <c r="AP478" i="2"/>
  <c r="DB478" i="2"/>
  <c r="AQ478" i="2"/>
  <c r="DC478" i="2"/>
  <c r="AR478" i="2"/>
  <c r="CR478" i="2"/>
  <c r="DF478" i="2"/>
  <c r="AT478" i="2"/>
  <c r="DG478" i="2"/>
  <c r="AU478" i="2"/>
  <c r="DH478" i="2"/>
  <c r="AV478" i="2"/>
  <c r="DI478" i="2"/>
  <c r="AW478" i="2"/>
  <c r="DJ478" i="2"/>
  <c r="AX478" i="2"/>
  <c r="DK478" i="2"/>
  <c r="AY478" i="2"/>
  <c r="DL478" i="2"/>
  <c r="AZ478" i="2"/>
  <c r="DM478" i="2"/>
  <c r="BA478" i="2"/>
  <c r="DN478" i="2"/>
  <c r="BB478" i="2"/>
  <c r="DO478" i="2"/>
  <c r="BC478" i="2"/>
  <c r="DP478" i="2"/>
  <c r="BD478" i="2"/>
  <c r="DE478" i="2"/>
  <c r="DS478" i="2"/>
  <c r="BF478" i="2"/>
  <c r="DT478" i="2"/>
  <c r="BG478" i="2"/>
  <c r="DU478" i="2"/>
  <c r="BH478" i="2"/>
  <c r="DV478" i="2"/>
  <c r="BI478" i="2"/>
  <c r="DW478" i="2"/>
  <c r="BJ478" i="2"/>
  <c r="DX478" i="2"/>
  <c r="BK478" i="2"/>
  <c r="DY478" i="2"/>
  <c r="BL478" i="2"/>
  <c r="DZ478" i="2"/>
  <c r="BM478" i="2"/>
  <c r="EA478" i="2"/>
  <c r="BN478" i="2"/>
  <c r="EB478" i="2"/>
  <c r="BO478" i="2"/>
  <c r="EC478" i="2"/>
  <c r="BP478" i="2"/>
  <c r="DR478" i="2"/>
  <c r="BR382" i="2"/>
  <c r="BS382" i="2"/>
  <c r="J382" i="2"/>
  <c r="BT382" i="2"/>
  <c r="K382" i="2"/>
  <c r="BU382" i="2"/>
  <c r="L382" i="2"/>
  <c r="BV382" i="2"/>
  <c r="M382" i="2"/>
  <c r="BW382" i="2"/>
  <c r="N382" i="2"/>
  <c r="BX382" i="2"/>
  <c r="O382" i="2"/>
  <c r="BY382" i="2"/>
  <c r="P382" i="2"/>
  <c r="BZ382" i="2"/>
  <c r="Q382" i="2"/>
  <c r="CA382" i="2"/>
  <c r="R382" i="2"/>
  <c r="CB382" i="2"/>
  <c r="S382" i="2"/>
  <c r="CC382" i="2"/>
  <c r="T382" i="2"/>
  <c r="CF382" i="2"/>
  <c r="V382" i="2"/>
  <c r="CG382" i="2"/>
  <c r="W382" i="2"/>
  <c r="CH382" i="2"/>
  <c r="X382" i="2"/>
  <c r="CI382" i="2"/>
  <c r="Y382" i="2"/>
  <c r="CJ382" i="2"/>
  <c r="Z382" i="2"/>
  <c r="CK382" i="2"/>
  <c r="AA382" i="2"/>
  <c r="CL382" i="2"/>
  <c r="AB382" i="2"/>
  <c r="CM382" i="2"/>
  <c r="AC382" i="2"/>
  <c r="CN382" i="2"/>
  <c r="AD382" i="2"/>
  <c r="CO382" i="2"/>
  <c r="AE382" i="2"/>
  <c r="CP382" i="2"/>
  <c r="AF382" i="2"/>
  <c r="CE382" i="2"/>
  <c r="CS382" i="2"/>
  <c r="AH382" i="2"/>
  <c r="CT382" i="2"/>
  <c r="AI382" i="2"/>
  <c r="CU382" i="2"/>
  <c r="AJ382" i="2"/>
  <c r="CV382" i="2"/>
  <c r="AK382" i="2"/>
  <c r="CW382" i="2"/>
  <c r="AL382" i="2"/>
  <c r="CX382" i="2"/>
  <c r="AM382" i="2"/>
  <c r="CY382" i="2"/>
  <c r="AN382" i="2"/>
  <c r="CZ382" i="2"/>
  <c r="AO382" i="2"/>
  <c r="DA382" i="2"/>
  <c r="AP382" i="2"/>
  <c r="DB382" i="2"/>
  <c r="AQ382" i="2"/>
  <c r="DC382" i="2"/>
  <c r="AR382" i="2"/>
  <c r="CR382" i="2"/>
  <c r="DF382" i="2"/>
  <c r="AT382" i="2"/>
  <c r="DG382" i="2"/>
  <c r="AU382" i="2"/>
  <c r="DH382" i="2"/>
  <c r="AV382" i="2"/>
  <c r="DI382" i="2"/>
  <c r="AW382" i="2"/>
  <c r="DJ382" i="2"/>
  <c r="AX382" i="2"/>
  <c r="DK382" i="2"/>
  <c r="AY382" i="2"/>
  <c r="DL382" i="2"/>
  <c r="AZ382" i="2"/>
  <c r="DM382" i="2"/>
  <c r="BA382" i="2"/>
  <c r="DN382" i="2"/>
  <c r="BB382" i="2"/>
  <c r="DO382" i="2"/>
  <c r="BC382" i="2"/>
  <c r="DP382" i="2"/>
  <c r="BD382" i="2"/>
  <c r="DE382" i="2"/>
  <c r="DS382" i="2"/>
  <c r="BF382" i="2"/>
  <c r="DT382" i="2"/>
  <c r="BG382" i="2"/>
  <c r="DU382" i="2"/>
  <c r="BH382" i="2"/>
  <c r="DV382" i="2"/>
  <c r="BI382" i="2"/>
  <c r="DW382" i="2"/>
  <c r="BJ382" i="2"/>
  <c r="DX382" i="2"/>
  <c r="BK382" i="2"/>
  <c r="DY382" i="2"/>
  <c r="BL382" i="2"/>
  <c r="DZ382" i="2"/>
  <c r="BM382" i="2"/>
  <c r="EA382" i="2"/>
  <c r="BN382" i="2"/>
  <c r="EB382" i="2"/>
  <c r="BO382" i="2"/>
  <c r="EC382" i="2"/>
  <c r="BP382" i="2"/>
  <c r="DR382" i="2"/>
  <c r="BR463" i="2"/>
  <c r="BS463" i="2"/>
  <c r="J463" i="2"/>
  <c r="BT463" i="2"/>
  <c r="K463" i="2"/>
  <c r="BU463" i="2"/>
  <c r="L463" i="2"/>
  <c r="BV463" i="2"/>
  <c r="M463" i="2"/>
  <c r="BW463" i="2"/>
  <c r="N463" i="2"/>
  <c r="BX463" i="2"/>
  <c r="O463" i="2"/>
  <c r="BY463" i="2"/>
  <c r="P463" i="2"/>
  <c r="BZ463" i="2"/>
  <c r="Q463" i="2"/>
  <c r="CA463" i="2"/>
  <c r="R463" i="2"/>
  <c r="CB463" i="2"/>
  <c r="S463" i="2"/>
  <c r="CC463" i="2"/>
  <c r="T463" i="2"/>
  <c r="CF463" i="2"/>
  <c r="V463" i="2"/>
  <c r="CG463" i="2"/>
  <c r="W463" i="2"/>
  <c r="CH463" i="2"/>
  <c r="X463" i="2"/>
  <c r="CI463" i="2"/>
  <c r="Y463" i="2"/>
  <c r="CJ463" i="2"/>
  <c r="Z463" i="2"/>
  <c r="CK463" i="2"/>
  <c r="AA463" i="2"/>
  <c r="CL463" i="2"/>
  <c r="AB463" i="2"/>
  <c r="CM463" i="2"/>
  <c r="AC463" i="2"/>
  <c r="CN463" i="2"/>
  <c r="AD463" i="2"/>
  <c r="CO463" i="2"/>
  <c r="AE463" i="2"/>
  <c r="CP463" i="2"/>
  <c r="AF463" i="2"/>
  <c r="CE463" i="2"/>
  <c r="CS463" i="2"/>
  <c r="AH463" i="2"/>
  <c r="CT463" i="2"/>
  <c r="AI463" i="2"/>
  <c r="CU463" i="2"/>
  <c r="AJ463" i="2"/>
  <c r="CV463" i="2"/>
  <c r="AK463" i="2"/>
  <c r="CW463" i="2"/>
  <c r="AL463" i="2"/>
  <c r="CX463" i="2"/>
  <c r="AM463" i="2"/>
  <c r="CY463" i="2"/>
  <c r="AN463" i="2"/>
  <c r="CZ463" i="2"/>
  <c r="AO463" i="2"/>
  <c r="DA463" i="2"/>
  <c r="AP463" i="2"/>
  <c r="DB463" i="2"/>
  <c r="AQ463" i="2"/>
  <c r="DC463" i="2"/>
  <c r="AR463" i="2"/>
  <c r="CR463" i="2"/>
  <c r="DF463" i="2"/>
  <c r="AT463" i="2"/>
  <c r="DG463" i="2"/>
  <c r="AU463" i="2"/>
  <c r="DH463" i="2"/>
  <c r="AV463" i="2"/>
  <c r="DI463" i="2"/>
  <c r="AW463" i="2"/>
  <c r="DJ463" i="2"/>
  <c r="AX463" i="2"/>
  <c r="DK463" i="2"/>
  <c r="AY463" i="2"/>
  <c r="DL463" i="2"/>
  <c r="AZ463" i="2"/>
  <c r="DM463" i="2"/>
  <c r="BA463" i="2"/>
  <c r="DN463" i="2"/>
  <c r="BB463" i="2"/>
  <c r="DO463" i="2"/>
  <c r="BC463" i="2"/>
  <c r="DP463" i="2"/>
  <c r="BD463" i="2"/>
  <c r="DE463" i="2"/>
  <c r="DS463" i="2"/>
  <c r="BF463" i="2"/>
  <c r="DT463" i="2"/>
  <c r="BG463" i="2"/>
  <c r="DU463" i="2"/>
  <c r="BH463" i="2"/>
  <c r="DV463" i="2"/>
  <c r="BI463" i="2"/>
  <c r="DW463" i="2"/>
  <c r="BJ463" i="2"/>
  <c r="DX463" i="2"/>
  <c r="BK463" i="2"/>
  <c r="DY463" i="2"/>
  <c r="BL463" i="2"/>
  <c r="DZ463" i="2"/>
  <c r="BM463" i="2"/>
  <c r="EA463" i="2"/>
  <c r="BN463" i="2"/>
  <c r="EB463" i="2"/>
  <c r="BO463" i="2"/>
  <c r="EC463" i="2"/>
  <c r="BP463" i="2"/>
  <c r="DR463" i="2"/>
  <c r="BR477" i="2"/>
  <c r="BS477" i="2"/>
  <c r="J477" i="2"/>
  <c r="BT477" i="2"/>
  <c r="K477" i="2"/>
  <c r="BU477" i="2"/>
  <c r="L477" i="2"/>
  <c r="BV477" i="2"/>
  <c r="M477" i="2"/>
  <c r="BW477" i="2"/>
  <c r="N477" i="2"/>
  <c r="BX477" i="2"/>
  <c r="O477" i="2"/>
  <c r="BY477" i="2"/>
  <c r="P477" i="2"/>
  <c r="BZ477" i="2"/>
  <c r="Q477" i="2"/>
  <c r="CA477" i="2"/>
  <c r="R477" i="2"/>
  <c r="CB477" i="2"/>
  <c r="S477" i="2"/>
  <c r="CC477" i="2"/>
  <c r="T477" i="2"/>
  <c r="CF477" i="2"/>
  <c r="V477" i="2"/>
  <c r="CG477" i="2"/>
  <c r="W477" i="2"/>
  <c r="CH477" i="2"/>
  <c r="X477" i="2"/>
  <c r="CI477" i="2"/>
  <c r="Y477" i="2"/>
  <c r="CJ477" i="2"/>
  <c r="Z477" i="2"/>
  <c r="CK477" i="2"/>
  <c r="AA477" i="2"/>
  <c r="CL477" i="2"/>
  <c r="AB477" i="2"/>
  <c r="CM477" i="2"/>
  <c r="AC477" i="2"/>
  <c r="CN477" i="2"/>
  <c r="AD477" i="2"/>
  <c r="CO477" i="2"/>
  <c r="AE477" i="2"/>
  <c r="CP477" i="2"/>
  <c r="AF477" i="2"/>
  <c r="CE477" i="2"/>
  <c r="CS477" i="2"/>
  <c r="AH477" i="2"/>
  <c r="CT477" i="2"/>
  <c r="AI477" i="2"/>
  <c r="CU477" i="2"/>
  <c r="AJ477" i="2"/>
  <c r="CV477" i="2"/>
  <c r="AK477" i="2"/>
  <c r="CW477" i="2"/>
  <c r="AL477" i="2"/>
  <c r="CX477" i="2"/>
  <c r="AM477" i="2"/>
  <c r="CY477" i="2"/>
  <c r="AN477" i="2"/>
  <c r="CZ477" i="2"/>
  <c r="AO477" i="2"/>
  <c r="DA477" i="2"/>
  <c r="AP477" i="2"/>
  <c r="DB477" i="2"/>
  <c r="AQ477" i="2"/>
  <c r="DC477" i="2"/>
  <c r="AR477" i="2"/>
  <c r="CR477" i="2"/>
  <c r="DF477" i="2"/>
  <c r="AT477" i="2"/>
  <c r="DG477" i="2"/>
  <c r="AU477" i="2"/>
  <c r="DH477" i="2"/>
  <c r="AV477" i="2"/>
  <c r="DI477" i="2"/>
  <c r="AW477" i="2"/>
  <c r="DJ477" i="2"/>
  <c r="AX477" i="2"/>
  <c r="DK477" i="2"/>
  <c r="AY477" i="2"/>
  <c r="DL477" i="2"/>
  <c r="AZ477" i="2"/>
  <c r="DM477" i="2"/>
  <c r="BA477" i="2"/>
  <c r="DN477" i="2"/>
  <c r="BB477" i="2"/>
  <c r="DO477" i="2"/>
  <c r="BC477" i="2"/>
  <c r="DP477" i="2"/>
  <c r="BD477" i="2"/>
  <c r="DE477" i="2"/>
  <c r="DS477" i="2"/>
  <c r="BF477" i="2"/>
  <c r="DT477" i="2"/>
  <c r="BG477" i="2"/>
  <c r="DU477" i="2"/>
  <c r="BH477" i="2"/>
  <c r="DV477" i="2"/>
  <c r="BI477" i="2"/>
  <c r="DW477" i="2"/>
  <c r="BJ477" i="2"/>
  <c r="DX477" i="2"/>
  <c r="BK477" i="2"/>
  <c r="DY477" i="2"/>
  <c r="BL477" i="2"/>
  <c r="DZ477" i="2"/>
  <c r="BM477" i="2"/>
  <c r="EA477" i="2"/>
  <c r="BN477" i="2"/>
  <c r="EB477" i="2"/>
  <c r="BO477" i="2"/>
  <c r="EC477" i="2"/>
  <c r="BP477" i="2"/>
  <c r="DR477" i="2"/>
  <c r="BR345" i="2"/>
  <c r="BS345" i="2"/>
  <c r="J345" i="2"/>
  <c r="BT345" i="2"/>
  <c r="K345" i="2"/>
  <c r="BU345" i="2"/>
  <c r="L345" i="2"/>
  <c r="BV345" i="2"/>
  <c r="M345" i="2"/>
  <c r="BW345" i="2"/>
  <c r="N345" i="2"/>
  <c r="BX345" i="2"/>
  <c r="O345" i="2"/>
  <c r="BY345" i="2"/>
  <c r="P345" i="2"/>
  <c r="BZ345" i="2"/>
  <c r="Q345" i="2"/>
  <c r="CA345" i="2"/>
  <c r="R345" i="2"/>
  <c r="CB345" i="2"/>
  <c r="S345" i="2"/>
  <c r="CC345" i="2"/>
  <c r="T345" i="2"/>
  <c r="CF345" i="2"/>
  <c r="V345" i="2"/>
  <c r="CG345" i="2"/>
  <c r="W345" i="2"/>
  <c r="CH345" i="2"/>
  <c r="X345" i="2"/>
  <c r="CI345" i="2"/>
  <c r="Y345" i="2"/>
  <c r="CJ345" i="2"/>
  <c r="Z345" i="2"/>
  <c r="CK345" i="2"/>
  <c r="AA345" i="2"/>
  <c r="CL345" i="2"/>
  <c r="AB345" i="2"/>
  <c r="CM345" i="2"/>
  <c r="AC345" i="2"/>
  <c r="CN345" i="2"/>
  <c r="AD345" i="2"/>
  <c r="CO345" i="2"/>
  <c r="AE345" i="2"/>
  <c r="CP345" i="2"/>
  <c r="AF345" i="2"/>
  <c r="CE345" i="2"/>
  <c r="CS345" i="2"/>
  <c r="AH345" i="2"/>
  <c r="CT345" i="2"/>
  <c r="AI345" i="2"/>
  <c r="CU345" i="2"/>
  <c r="AJ345" i="2"/>
  <c r="CV345" i="2"/>
  <c r="AK345" i="2"/>
  <c r="CW345" i="2"/>
  <c r="AL345" i="2"/>
  <c r="CX345" i="2"/>
  <c r="AM345" i="2"/>
  <c r="CY345" i="2"/>
  <c r="AN345" i="2"/>
  <c r="CZ345" i="2"/>
  <c r="AO345" i="2"/>
  <c r="DA345" i="2"/>
  <c r="AP345" i="2"/>
  <c r="DB345" i="2"/>
  <c r="AQ345" i="2"/>
  <c r="DC345" i="2"/>
  <c r="AR345" i="2"/>
  <c r="CR345" i="2"/>
  <c r="DF345" i="2"/>
  <c r="AT345" i="2"/>
  <c r="DG345" i="2"/>
  <c r="AU345" i="2"/>
  <c r="DH345" i="2"/>
  <c r="AV345" i="2"/>
  <c r="DI345" i="2"/>
  <c r="AW345" i="2"/>
  <c r="DJ345" i="2"/>
  <c r="AX345" i="2"/>
  <c r="DK345" i="2"/>
  <c r="AY345" i="2"/>
  <c r="DL345" i="2"/>
  <c r="AZ345" i="2"/>
  <c r="DM345" i="2"/>
  <c r="BA345" i="2"/>
  <c r="DN345" i="2"/>
  <c r="BB345" i="2"/>
  <c r="DO345" i="2"/>
  <c r="BC345" i="2"/>
  <c r="DP345" i="2"/>
  <c r="BD345" i="2"/>
  <c r="DE345" i="2"/>
  <c r="DS345" i="2"/>
  <c r="BF345" i="2"/>
  <c r="DT345" i="2"/>
  <c r="BG345" i="2"/>
  <c r="DU345" i="2"/>
  <c r="BH345" i="2"/>
  <c r="DV345" i="2"/>
  <c r="BI345" i="2"/>
  <c r="DW345" i="2"/>
  <c r="BJ345" i="2"/>
  <c r="DX345" i="2"/>
  <c r="BK345" i="2"/>
  <c r="DY345" i="2"/>
  <c r="BL345" i="2"/>
  <c r="DZ345" i="2"/>
  <c r="BM345" i="2"/>
  <c r="EA345" i="2"/>
  <c r="BN345" i="2"/>
  <c r="EB345" i="2"/>
  <c r="BO345" i="2"/>
  <c r="EC345" i="2"/>
  <c r="BP345" i="2"/>
  <c r="DR345" i="2"/>
  <c r="BR308" i="2"/>
  <c r="BS308" i="2"/>
  <c r="J308" i="2"/>
  <c r="BT308" i="2"/>
  <c r="K308" i="2"/>
  <c r="BU308" i="2"/>
  <c r="L308" i="2"/>
  <c r="BV308" i="2"/>
  <c r="M308" i="2"/>
  <c r="BW308" i="2"/>
  <c r="N308" i="2"/>
  <c r="BX308" i="2"/>
  <c r="O308" i="2"/>
  <c r="BY308" i="2"/>
  <c r="P308" i="2"/>
  <c r="BZ308" i="2"/>
  <c r="Q308" i="2"/>
  <c r="CA308" i="2"/>
  <c r="R308" i="2"/>
  <c r="CB308" i="2"/>
  <c r="S308" i="2"/>
  <c r="CC308" i="2"/>
  <c r="T308" i="2"/>
  <c r="CF308" i="2"/>
  <c r="V308" i="2"/>
  <c r="CG308" i="2"/>
  <c r="W308" i="2"/>
  <c r="CH308" i="2"/>
  <c r="X308" i="2"/>
  <c r="CI308" i="2"/>
  <c r="Y308" i="2"/>
  <c r="CJ308" i="2"/>
  <c r="Z308" i="2"/>
  <c r="CK308" i="2"/>
  <c r="AA308" i="2"/>
  <c r="CL308" i="2"/>
  <c r="AB308" i="2"/>
  <c r="CM308" i="2"/>
  <c r="AC308" i="2"/>
  <c r="CN308" i="2"/>
  <c r="AD308" i="2"/>
  <c r="CO308" i="2"/>
  <c r="AE308" i="2"/>
  <c r="CP308" i="2"/>
  <c r="AF308" i="2"/>
  <c r="CE308" i="2"/>
  <c r="CS308" i="2"/>
  <c r="AH308" i="2"/>
  <c r="CT308" i="2"/>
  <c r="AI308" i="2"/>
  <c r="CU308" i="2"/>
  <c r="AJ308" i="2"/>
  <c r="CV308" i="2"/>
  <c r="AK308" i="2"/>
  <c r="CW308" i="2"/>
  <c r="AL308" i="2"/>
  <c r="CX308" i="2"/>
  <c r="AM308" i="2"/>
  <c r="CY308" i="2"/>
  <c r="AN308" i="2"/>
  <c r="CZ308" i="2"/>
  <c r="AO308" i="2"/>
  <c r="DA308" i="2"/>
  <c r="AP308" i="2"/>
  <c r="DB308" i="2"/>
  <c r="AQ308" i="2"/>
  <c r="DC308" i="2"/>
  <c r="AR308" i="2"/>
  <c r="CR308" i="2"/>
  <c r="DF308" i="2"/>
  <c r="AT308" i="2"/>
  <c r="DG308" i="2"/>
  <c r="AU308" i="2"/>
  <c r="DH308" i="2"/>
  <c r="AV308" i="2"/>
  <c r="DI308" i="2"/>
  <c r="AW308" i="2"/>
  <c r="DJ308" i="2"/>
  <c r="AX308" i="2"/>
  <c r="DK308" i="2"/>
  <c r="AY308" i="2"/>
  <c r="DL308" i="2"/>
  <c r="AZ308" i="2"/>
  <c r="DM308" i="2"/>
  <c r="BA308" i="2"/>
  <c r="DN308" i="2"/>
  <c r="BB308" i="2"/>
  <c r="DO308" i="2"/>
  <c r="BC308" i="2"/>
  <c r="DP308" i="2"/>
  <c r="BD308" i="2"/>
  <c r="DE308" i="2"/>
  <c r="DS308" i="2"/>
  <c r="BF308" i="2"/>
  <c r="DT308" i="2"/>
  <c r="BG308" i="2"/>
  <c r="DU308" i="2"/>
  <c r="BH308" i="2"/>
  <c r="DV308" i="2"/>
  <c r="BI308" i="2"/>
  <c r="DW308" i="2"/>
  <c r="BJ308" i="2"/>
  <c r="DX308" i="2"/>
  <c r="BK308" i="2"/>
  <c r="DY308" i="2"/>
  <c r="BL308" i="2"/>
  <c r="DZ308" i="2"/>
  <c r="BM308" i="2"/>
  <c r="EA308" i="2"/>
  <c r="BN308" i="2"/>
  <c r="EB308" i="2"/>
  <c r="BO308" i="2"/>
  <c r="EC308" i="2"/>
  <c r="BP308" i="2"/>
  <c r="DR308" i="2"/>
  <c r="BR283" i="2"/>
  <c r="BS283" i="2"/>
  <c r="J283" i="2"/>
  <c r="BT283" i="2"/>
  <c r="K283" i="2"/>
  <c r="BU283" i="2"/>
  <c r="L283" i="2"/>
  <c r="BV283" i="2"/>
  <c r="M283" i="2"/>
  <c r="BW283" i="2"/>
  <c r="N283" i="2"/>
  <c r="BX283" i="2"/>
  <c r="O283" i="2"/>
  <c r="BY283" i="2"/>
  <c r="P283" i="2"/>
  <c r="BZ283" i="2"/>
  <c r="Q283" i="2"/>
  <c r="CA283" i="2"/>
  <c r="R283" i="2"/>
  <c r="CB283" i="2"/>
  <c r="S283" i="2"/>
  <c r="CC283" i="2"/>
  <c r="T283" i="2"/>
  <c r="CF283" i="2"/>
  <c r="V283" i="2"/>
  <c r="CG283" i="2"/>
  <c r="W283" i="2"/>
  <c r="CH283" i="2"/>
  <c r="X283" i="2"/>
  <c r="CI283" i="2"/>
  <c r="Y283" i="2"/>
  <c r="CJ283" i="2"/>
  <c r="Z283" i="2"/>
  <c r="CK283" i="2"/>
  <c r="AA283" i="2"/>
  <c r="CL283" i="2"/>
  <c r="AB283" i="2"/>
  <c r="CM283" i="2"/>
  <c r="AC283" i="2"/>
  <c r="CN283" i="2"/>
  <c r="AD283" i="2"/>
  <c r="CO283" i="2"/>
  <c r="AE283" i="2"/>
  <c r="CP283" i="2"/>
  <c r="AF283" i="2"/>
  <c r="CE283" i="2"/>
  <c r="CS283" i="2"/>
  <c r="AH283" i="2"/>
  <c r="CT283" i="2"/>
  <c r="AI283" i="2"/>
  <c r="CU283" i="2"/>
  <c r="AJ283" i="2"/>
  <c r="CV283" i="2"/>
  <c r="AK283" i="2"/>
  <c r="CW283" i="2"/>
  <c r="AL283" i="2"/>
  <c r="CX283" i="2"/>
  <c r="AM283" i="2"/>
  <c r="CY283" i="2"/>
  <c r="AN283" i="2"/>
  <c r="CZ283" i="2"/>
  <c r="AO283" i="2"/>
  <c r="DA283" i="2"/>
  <c r="AP283" i="2"/>
  <c r="DB283" i="2"/>
  <c r="AQ283" i="2"/>
  <c r="DC283" i="2"/>
  <c r="AR283" i="2"/>
  <c r="CR283" i="2"/>
  <c r="DF283" i="2"/>
  <c r="AT283" i="2"/>
  <c r="DG283" i="2"/>
  <c r="AU283" i="2"/>
  <c r="DH283" i="2"/>
  <c r="AV283" i="2"/>
  <c r="DI283" i="2"/>
  <c r="AW283" i="2"/>
  <c r="DJ283" i="2"/>
  <c r="AX283" i="2"/>
  <c r="DK283" i="2"/>
  <c r="AY283" i="2"/>
  <c r="DL283" i="2"/>
  <c r="AZ283" i="2"/>
  <c r="DM283" i="2"/>
  <c r="BA283" i="2"/>
  <c r="DN283" i="2"/>
  <c r="BB283" i="2"/>
  <c r="DO283" i="2"/>
  <c r="BC283" i="2"/>
  <c r="DP283" i="2"/>
  <c r="BD283" i="2"/>
  <c r="DE283" i="2"/>
  <c r="DS283" i="2"/>
  <c r="BF283" i="2"/>
  <c r="DT283" i="2"/>
  <c r="BG283" i="2"/>
  <c r="DU283" i="2"/>
  <c r="BH283" i="2"/>
  <c r="DV283" i="2"/>
  <c r="BI283" i="2"/>
  <c r="DW283" i="2"/>
  <c r="BJ283" i="2"/>
  <c r="DX283" i="2"/>
  <c r="BK283" i="2"/>
  <c r="DY283" i="2"/>
  <c r="BL283" i="2"/>
  <c r="DZ283" i="2"/>
  <c r="BM283" i="2"/>
  <c r="EA283" i="2"/>
  <c r="BN283" i="2"/>
  <c r="EB283" i="2"/>
  <c r="BO283" i="2"/>
  <c r="EC283" i="2"/>
  <c r="BP283" i="2"/>
  <c r="DR283" i="2"/>
  <c r="BR462" i="2"/>
  <c r="BS462" i="2"/>
  <c r="J462" i="2"/>
  <c r="BT462" i="2"/>
  <c r="K462" i="2"/>
  <c r="BU462" i="2"/>
  <c r="L462" i="2"/>
  <c r="BV462" i="2"/>
  <c r="M462" i="2"/>
  <c r="BW462" i="2"/>
  <c r="N462" i="2"/>
  <c r="BX462" i="2"/>
  <c r="O462" i="2"/>
  <c r="BY462" i="2"/>
  <c r="P462" i="2"/>
  <c r="BZ462" i="2"/>
  <c r="Q462" i="2"/>
  <c r="CA462" i="2"/>
  <c r="R462" i="2"/>
  <c r="CB462" i="2"/>
  <c r="S462" i="2"/>
  <c r="CC462" i="2"/>
  <c r="T462" i="2"/>
  <c r="CF462" i="2"/>
  <c r="V462" i="2"/>
  <c r="CG462" i="2"/>
  <c r="W462" i="2"/>
  <c r="CH462" i="2"/>
  <c r="X462" i="2"/>
  <c r="CI462" i="2"/>
  <c r="Y462" i="2"/>
  <c r="CJ462" i="2"/>
  <c r="Z462" i="2"/>
  <c r="CK462" i="2"/>
  <c r="AA462" i="2"/>
  <c r="CL462" i="2"/>
  <c r="AB462" i="2"/>
  <c r="CM462" i="2"/>
  <c r="AC462" i="2"/>
  <c r="CN462" i="2"/>
  <c r="AD462" i="2"/>
  <c r="CO462" i="2"/>
  <c r="AE462" i="2"/>
  <c r="CP462" i="2"/>
  <c r="AF462" i="2"/>
  <c r="CE462" i="2"/>
  <c r="CS462" i="2"/>
  <c r="AH462" i="2"/>
  <c r="CT462" i="2"/>
  <c r="AI462" i="2"/>
  <c r="CU462" i="2"/>
  <c r="AJ462" i="2"/>
  <c r="CV462" i="2"/>
  <c r="AK462" i="2"/>
  <c r="CW462" i="2"/>
  <c r="AL462" i="2"/>
  <c r="CX462" i="2"/>
  <c r="AM462" i="2"/>
  <c r="CY462" i="2"/>
  <c r="AN462" i="2"/>
  <c r="CZ462" i="2"/>
  <c r="AO462" i="2"/>
  <c r="DA462" i="2"/>
  <c r="AP462" i="2"/>
  <c r="DB462" i="2"/>
  <c r="AQ462" i="2"/>
  <c r="DC462" i="2"/>
  <c r="AR462" i="2"/>
  <c r="CR462" i="2"/>
  <c r="DF462" i="2"/>
  <c r="AT462" i="2"/>
  <c r="DG462" i="2"/>
  <c r="AU462" i="2"/>
  <c r="DH462" i="2"/>
  <c r="AV462" i="2"/>
  <c r="DI462" i="2"/>
  <c r="AW462" i="2"/>
  <c r="DJ462" i="2"/>
  <c r="AX462" i="2"/>
  <c r="DK462" i="2"/>
  <c r="AY462" i="2"/>
  <c r="DL462" i="2"/>
  <c r="AZ462" i="2"/>
  <c r="DM462" i="2"/>
  <c r="BA462" i="2"/>
  <c r="DN462" i="2"/>
  <c r="BB462" i="2"/>
  <c r="DO462" i="2"/>
  <c r="BC462" i="2"/>
  <c r="DP462" i="2"/>
  <c r="BD462" i="2"/>
  <c r="DE462" i="2"/>
  <c r="DS462" i="2"/>
  <c r="BF462" i="2"/>
  <c r="DT462" i="2"/>
  <c r="BG462" i="2"/>
  <c r="DU462" i="2"/>
  <c r="BH462" i="2"/>
  <c r="DV462" i="2"/>
  <c r="BI462" i="2"/>
  <c r="DW462" i="2"/>
  <c r="BJ462" i="2"/>
  <c r="DX462" i="2"/>
  <c r="BK462" i="2"/>
  <c r="DY462" i="2"/>
  <c r="BL462" i="2"/>
  <c r="DZ462" i="2"/>
  <c r="BM462" i="2"/>
  <c r="EA462" i="2"/>
  <c r="BN462" i="2"/>
  <c r="EB462" i="2"/>
  <c r="BO462" i="2"/>
  <c r="EC462" i="2"/>
  <c r="BP462" i="2"/>
  <c r="DR462" i="2"/>
  <c r="BR250" i="2"/>
  <c r="BS250" i="2"/>
  <c r="J250" i="2"/>
  <c r="BT250" i="2"/>
  <c r="K250" i="2"/>
  <c r="BU250" i="2"/>
  <c r="L250" i="2"/>
  <c r="BV250" i="2"/>
  <c r="M250" i="2"/>
  <c r="BW250" i="2"/>
  <c r="N250" i="2"/>
  <c r="BX250" i="2"/>
  <c r="O250" i="2"/>
  <c r="BY250" i="2"/>
  <c r="P250" i="2"/>
  <c r="BZ250" i="2"/>
  <c r="Q250" i="2"/>
  <c r="CA250" i="2"/>
  <c r="R250" i="2"/>
  <c r="CB250" i="2"/>
  <c r="S250" i="2"/>
  <c r="CC250" i="2"/>
  <c r="T250" i="2"/>
  <c r="CF250" i="2"/>
  <c r="V250" i="2"/>
  <c r="CG250" i="2"/>
  <c r="W250" i="2"/>
  <c r="CH250" i="2"/>
  <c r="X250" i="2"/>
  <c r="CI250" i="2"/>
  <c r="Y250" i="2"/>
  <c r="CJ250" i="2"/>
  <c r="Z250" i="2"/>
  <c r="CK250" i="2"/>
  <c r="AA250" i="2"/>
  <c r="CL250" i="2"/>
  <c r="AB250" i="2"/>
  <c r="CM250" i="2"/>
  <c r="AC250" i="2"/>
  <c r="CN250" i="2"/>
  <c r="AD250" i="2"/>
  <c r="CO250" i="2"/>
  <c r="AE250" i="2"/>
  <c r="CP250" i="2"/>
  <c r="AF250" i="2"/>
  <c r="CE250" i="2"/>
  <c r="CS250" i="2"/>
  <c r="AH250" i="2"/>
  <c r="CT250" i="2"/>
  <c r="AI250" i="2"/>
  <c r="CU250" i="2"/>
  <c r="AJ250" i="2"/>
  <c r="CV250" i="2"/>
  <c r="AK250" i="2"/>
  <c r="CW250" i="2"/>
  <c r="AL250" i="2"/>
  <c r="CX250" i="2"/>
  <c r="AM250" i="2"/>
  <c r="CY250" i="2"/>
  <c r="AN250" i="2"/>
  <c r="CZ250" i="2"/>
  <c r="AO250" i="2"/>
  <c r="DA250" i="2"/>
  <c r="AP250" i="2"/>
  <c r="DB250" i="2"/>
  <c r="AQ250" i="2"/>
  <c r="DC250" i="2"/>
  <c r="AR250" i="2"/>
  <c r="CR250" i="2"/>
  <c r="DF250" i="2"/>
  <c r="AT250" i="2"/>
  <c r="DG250" i="2"/>
  <c r="AU250" i="2"/>
  <c r="DH250" i="2"/>
  <c r="AV250" i="2"/>
  <c r="DI250" i="2"/>
  <c r="AW250" i="2"/>
  <c r="DJ250" i="2"/>
  <c r="AX250" i="2"/>
  <c r="DK250" i="2"/>
  <c r="AY250" i="2"/>
  <c r="DL250" i="2"/>
  <c r="AZ250" i="2"/>
  <c r="DM250" i="2"/>
  <c r="BA250" i="2"/>
  <c r="DN250" i="2"/>
  <c r="BB250" i="2"/>
  <c r="DO250" i="2"/>
  <c r="BC250" i="2"/>
  <c r="DP250" i="2"/>
  <c r="BD250" i="2"/>
  <c r="DE250" i="2"/>
  <c r="DS250" i="2"/>
  <c r="BF250" i="2"/>
  <c r="DT250" i="2"/>
  <c r="BG250" i="2"/>
  <c r="DU250" i="2"/>
  <c r="BH250" i="2"/>
  <c r="DV250" i="2"/>
  <c r="BI250" i="2"/>
  <c r="DW250" i="2"/>
  <c r="BJ250" i="2"/>
  <c r="DX250" i="2"/>
  <c r="BK250" i="2"/>
  <c r="DY250" i="2"/>
  <c r="BL250" i="2"/>
  <c r="DZ250" i="2"/>
  <c r="BM250" i="2"/>
  <c r="EA250" i="2"/>
  <c r="BN250" i="2"/>
  <c r="EB250" i="2"/>
  <c r="BO250" i="2"/>
  <c r="EC250" i="2"/>
  <c r="BP250" i="2"/>
  <c r="DR250" i="2"/>
  <c r="BR459" i="2"/>
  <c r="BS459" i="2"/>
  <c r="J459" i="2"/>
  <c r="BT459" i="2"/>
  <c r="K459" i="2"/>
  <c r="BU459" i="2"/>
  <c r="L459" i="2"/>
  <c r="BV459" i="2"/>
  <c r="M459" i="2"/>
  <c r="BW459" i="2"/>
  <c r="N459" i="2"/>
  <c r="BX459" i="2"/>
  <c r="O459" i="2"/>
  <c r="BY459" i="2"/>
  <c r="P459" i="2"/>
  <c r="BZ459" i="2"/>
  <c r="Q459" i="2"/>
  <c r="CA459" i="2"/>
  <c r="R459" i="2"/>
  <c r="CB459" i="2"/>
  <c r="S459" i="2"/>
  <c r="CC459" i="2"/>
  <c r="T459" i="2"/>
  <c r="BR159" i="2"/>
  <c r="BS159" i="2"/>
  <c r="J159" i="2"/>
  <c r="BT159" i="2"/>
  <c r="K159" i="2"/>
  <c r="BU159" i="2"/>
  <c r="L159" i="2"/>
  <c r="BV159" i="2"/>
  <c r="M159" i="2"/>
  <c r="BW159" i="2"/>
  <c r="N159" i="2"/>
  <c r="BX159" i="2"/>
  <c r="O159" i="2"/>
  <c r="BY159" i="2"/>
  <c r="P159" i="2"/>
  <c r="BZ159" i="2"/>
  <c r="Q159" i="2"/>
  <c r="CA159" i="2"/>
  <c r="R159" i="2"/>
  <c r="CB159" i="2"/>
  <c r="S159" i="2"/>
  <c r="CC159" i="2"/>
  <c r="T159" i="2"/>
  <c r="CF459" i="2"/>
  <c r="V459" i="2"/>
  <c r="CG459" i="2"/>
  <c r="W459" i="2"/>
  <c r="CH459" i="2"/>
  <c r="X459" i="2"/>
  <c r="CI459" i="2"/>
  <c r="Y459" i="2"/>
  <c r="CJ459" i="2"/>
  <c r="Z459" i="2"/>
  <c r="CK459" i="2"/>
  <c r="AA459" i="2"/>
  <c r="CL459" i="2"/>
  <c r="AB459" i="2"/>
  <c r="CM459" i="2"/>
  <c r="AC459" i="2"/>
  <c r="CN459" i="2"/>
  <c r="AD459" i="2"/>
  <c r="CO459" i="2"/>
  <c r="AE459" i="2"/>
  <c r="CP459" i="2"/>
  <c r="AF459" i="2"/>
  <c r="CE459" i="2"/>
  <c r="CF159" i="2"/>
  <c r="V159" i="2"/>
  <c r="CG159" i="2"/>
  <c r="W159" i="2"/>
  <c r="CH159" i="2"/>
  <c r="X159" i="2"/>
  <c r="CI159" i="2"/>
  <c r="Y159" i="2"/>
  <c r="CJ159" i="2"/>
  <c r="Z159" i="2"/>
  <c r="CK159" i="2"/>
  <c r="AA159" i="2"/>
  <c r="CL159" i="2"/>
  <c r="AB159" i="2"/>
  <c r="CM159" i="2"/>
  <c r="AC159" i="2"/>
  <c r="CN159" i="2"/>
  <c r="AD159" i="2"/>
  <c r="CO159" i="2"/>
  <c r="AE159" i="2"/>
  <c r="CP159" i="2"/>
  <c r="AF159" i="2"/>
  <c r="CE159" i="2"/>
  <c r="CS459" i="2"/>
  <c r="AH459" i="2"/>
  <c r="CT459" i="2"/>
  <c r="AI459" i="2"/>
  <c r="CU459" i="2"/>
  <c r="AJ459" i="2"/>
  <c r="CV459" i="2"/>
  <c r="AK459" i="2"/>
  <c r="CW459" i="2"/>
  <c r="AL459" i="2"/>
  <c r="CX459" i="2"/>
  <c r="AM459" i="2"/>
  <c r="CY459" i="2"/>
  <c r="AN459" i="2"/>
  <c r="CZ459" i="2"/>
  <c r="AO459" i="2"/>
  <c r="DA459" i="2"/>
  <c r="AP459" i="2"/>
  <c r="DB459" i="2"/>
  <c r="AQ459" i="2"/>
  <c r="DC459" i="2"/>
  <c r="AR459" i="2"/>
  <c r="CR459" i="2"/>
  <c r="CS159" i="2"/>
  <c r="AH159" i="2"/>
  <c r="CT159" i="2"/>
  <c r="AI159" i="2"/>
  <c r="CU159" i="2"/>
  <c r="AJ159" i="2"/>
  <c r="CV159" i="2"/>
  <c r="AK159" i="2"/>
  <c r="CW159" i="2"/>
  <c r="AL159" i="2"/>
  <c r="CX159" i="2"/>
  <c r="AM159" i="2"/>
  <c r="CY159" i="2"/>
  <c r="AN159" i="2"/>
  <c r="CZ159" i="2"/>
  <c r="AO159" i="2"/>
  <c r="DA159" i="2"/>
  <c r="AP159" i="2"/>
  <c r="DB159" i="2"/>
  <c r="AQ159" i="2"/>
  <c r="DC159" i="2"/>
  <c r="AR159" i="2"/>
  <c r="CR159" i="2"/>
  <c r="DF459" i="2"/>
  <c r="AT459" i="2"/>
  <c r="DG459" i="2"/>
  <c r="AU459" i="2"/>
  <c r="DH459" i="2"/>
  <c r="AV459" i="2"/>
  <c r="DI459" i="2"/>
  <c r="AW459" i="2"/>
  <c r="DJ459" i="2"/>
  <c r="AX459" i="2"/>
  <c r="DK459" i="2"/>
  <c r="AY459" i="2"/>
  <c r="DL459" i="2"/>
  <c r="AZ459" i="2"/>
  <c r="DM459" i="2"/>
  <c r="BA459" i="2"/>
  <c r="DN459" i="2"/>
  <c r="BB459" i="2"/>
  <c r="DO459" i="2"/>
  <c r="BC459" i="2"/>
  <c r="DP459" i="2"/>
  <c r="BD459" i="2"/>
  <c r="DE459" i="2"/>
  <c r="DF159" i="2"/>
  <c r="AT159" i="2"/>
  <c r="DG159" i="2"/>
  <c r="AU159" i="2"/>
  <c r="DH159" i="2"/>
  <c r="AV159" i="2"/>
  <c r="DI159" i="2"/>
  <c r="AW159" i="2"/>
  <c r="DJ159" i="2"/>
  <c r="AX159" i="2"/>
  <c r="DK159" i="2"/>
  <c r="AY159" i="2"/>
  <c r="DL159" i="2"/>
  <c r="AZ159" i="2"/>
  <c r="DM159" i="2"/>
  <c r="BA159" i="2"/>
  <c r="DN159" i="2"/>
  <c r="BB159" i="2"/>
  <c r="DO159" i="2"/>
  <c r="BC159" i="2"/>
  <c r="DP159" i="2"/>
  <c r="BD159" i="2"/>
  <c r="DE159" i="2"/>
  <c r="DS459" i="2"/>
  <c r="BF459" i="2"/>
  <c r="DT459" i="2"/>
  <c r="BG459" i="2"/>
  <c r="DU459" i="2"/>
  <c r="BH459" i="2"/>
  <c r="DV459" i="2"/>
  <c r="BI459" i="2"/>
  <c r="DW459" i="2"/>
  <c r="BJ459" i="2"/>
  <c r="DX459" i="2"/>
  <c r="BK459" i="2"/>
  <c r="DY459" i="2"/>
  <c r="BL459" i="2"/>
  <c r="DZ459" i="2"/>
  <c r="BM459" i="2"/>
  <c r="EA459" i="2"/>
  <c r="BN459" i="2"/>
  <c r="EB459" i="2"/>
  <c r="BO459" i="2"/>
  <c r="EC459" i="2"/>
  <c r="BP459" i="2"/>
  <c r="DR459" i="2"/>
  <c r="DS159" i="2"/>
  <c r="BF159" i="2"/>
  <c r="DT159" i="2"/>
  <c r="BG159" i="2"/>
  <c r="DU159" i="2"/>
  <c r="BH159" i="2"/>
  <c r="DV159" i="2"/>
  <c r="BI159" i="2"/>
  <c r="DW159" i="2"/>
  <c r="BJ159" i="2"/>
  <c r="DX159" i="2"/>
  <c r="BK159" i="2"/>
  <c r="DY159" i="2"/>
  <c r="BL159" i="2"/>
  <c r="DZ159" i="2"/>
  <c r="BM159" i="2"/>
  <c r="EA159" i="2"/>
  <c r="BN159" i="2"/>
  <c r="EB159" i="2"/>
  <c r="BO159" i="2"/>
  <c r="EC159" i="2"/>
  <c r="BP159" i="2"/>
  <c r="DR159" i="2"/>
  <c r="BR256" i="2"/>
  <c r="BS256" i="2"/>
  <c r="J256" i="2"/>
  <c r="BT256" i="2"/>
  <c r="K256" i="2"/>
  <c r="BU256" i="2"/>
  <c r="L256" i="2"/>
  <c r="BV256" i="2"/>
  <c r="M256" i="2"/>
  <c r="BW256" i="2"/>
  <c r="N256" i="2"/>
  <c r="BX256" i="2"/>
  <c r="O256" i="2"/>
  <c r="BY256" i="2"/>
  <c r="P256" i="2"/>
  <c r="BZ256" i="2"/>
  <c r="Q256" i="2"/>
  <c r="CA256" i="2"/>
  <c r="R256" i="2"/>
  <c r="CB256" i="2"/>
  <c r="S256" i="2"/>
  <c r="CC256" i="2"/>
  <c r="T256" i="2"/>
  <c r="CF256" i="2"/>
  <c r="V256" i="2"/>
  <c r="CG256" i="2"/>
  <c r="W256" i="2"/>
  <c r="CH256" i="2"/>
  <c r="X256" i="2"/>
  <c r="CI256" i="2"/>
  <c r="Y256" i="2"/>
  <c r="CJ256" i="2"/>
  <c r="Z256" i="2"/>
  <c r="CK256" i="2"/>
  <c r="AA256" i="2"/>
  <c r="CL256" i="2"/>
  <c r="AB256" i="2"/>
  <c r="CM256" i="2"/>
  <c r="AC256" i="2"/>
  <c r="CN256" i="2"/>
  <c r="AD256" i="2"/>
  <c r="CO256" i="2"/>
  <c r="AE256" i="2"/>
  <c r="CP256" i="2"/>
  <c r="AF256" i="2"/>
  <c r="CE256" i="2"/>
  <c r="CS256" i="2"/>
  <c r="AH256" i="2"/>
  <c r="CT256" i="2"/>
  <c r="AI256" i="2"/>
  <c r="CU256" i="2"/>
  <c r="AJ256" i="2"/>
  <c r="CV256" i="2"/>
  <c r="AK256" i="2"/>
  <c r="CW256" i="2"/>
  <c r="AL256" i="2"/>
  <c r="CX256" i="2"/>
  <c r="AM256" i="2"/>
  <c r="CY256" i="2"/>
  <c r="AN256" i="2"/>
  <c r="CZ256" i="2"/>
  <c r="AO256" i="2"/>
  <c r="DA256" i="2"/>
  <c r="AP256" i="2"/>
  <c r="DB256" i="2"/>
  <c r="AQ256" i="2"/>
  <c r="DC256" i="2"/>
  <c r="AR256" i="2"/>
  <c r="CR256" i="2"/>
  <c r="DF256" i="2"/>
  <c r="AT256" i="2"/>
  <c r="DG256" i="2"/>
  <c r="AU256" i="2"/>
  <c r="DH256" i="2"/>
  <c r="AV256" i="2"/>
  <c r="DI256" i="2"/>
  <c r="AW256" i="2"/>
  <c r="DJ256" i="2"/>
  <c r="AX256" i="2"/>
  <c r="DK256" i="2"/>
  <c r="AY256" i="2"/>
  <c r="DL256" i="2"/>
  <c r="AZ256" i="2"/>
  <c r="DM256" i="2"/>
  <c r="BA256" i="2"/>
  <c r="DN256" i="2"/>
  <c r="BB256" i="2"/>
  <c r="DO256" i="2"/>
  <c r="BC256" i="2"/>
  <c r="DP256" i="2"/>
  <c r="BD256" i="2"/>
  <c r="DE256" i="2"/>
  <c r="DS256" i="2"/>
  <c r="BF256" i="2"/>
  <c r="DT256" i="2"/>
  <c r="BG256" i="2"/>
  <c r="DU256" i="2"/>
  <c r="BH256" i="2"/>
  <c r="DV256" i="2"/>
  <c r="BI256" i="2"/>
  <c r="DW256" i="2"/>
  <c r="BJ256" i="2"/>
  <c r="DX256" i="2"/>
  <c r="BK256" i="2"/>
  <c r="DY256" i="2"/>
  <c r="BL256" i="2"/>
  <c r="DZ256" i="2"/>
  <c r="BM256" i="2"/>
  <c r="EA256" i="2"/>
  <c r="BN256" i="2"/>
  <c r="EB256" i="2"/>
  <c r="BO256" i="2"/>
  <c r="EC256" i="2"/>
  <c r="BP256" i="2"/>
  <c r="DR256" i="2"/>
  <c r="BR461" i="2"/>
  <c r="BS461" i="2"/>
  <c r="J461" i="2"/>
  <c r="BT461" i="2"/>
  <c r="K461" i="2"/>
  <c r="BU461" i="2"/>
  <c r="L461" i="2"/>
  <c r="BV461" i="2"/>
  <c r="M461" i="2"/>
  <c r="BW461" i="2"/>
  <c r="N461" i="2"/>
  <c r="BX461" i="2"/>
  <c r="O461" i="2"/>
  <c r="BY461" i="2"/>
  <c r="P461" i="2"/>
  <c r="BZ461" i="2"/>
  <c r="Q461" i="2"/>
  <c r="CA461" i="2"/>
  <c r="R461" i="2"/>
  <c r="CB461" i="2"/>
  <c r="S461" i="2"/>
  <c r="CC461" i="2"/>
  <c r="T461" i="2"/>
  <c r="CF461" i="2"/>
  <c r="V461" i="2"/>
  <c r="CG461" i="2"/>
  <c r="W461" i="2"/>
  <c r="CH461" i="2"/>
  <c r="X461" i="2"/>
  <c r="CI461" i="2"/>
  <c r="Y461" i="2"/>
  <c r="CJ461" i="2"/>
  <c r="Z461" i="2"/>
  <c r="CK461" i="2"/>
  <c r="AA461" i="2"/>
  <c r="CL461" i="2"/>
  <c r="AB461" i="2"/>
  <c r="CM461" i="2"/>
  <c r="AC461" i="2"/>
  <c r="CN461" i="2"/>
  <c r="AD461" i="2"/>
  <c r="CO461" i="2"/>
  <c r="AE461" i="2"/>
  <c r="CP461" i="2"/>
  <c r="AF461" i="2"/>
  <c r="CE461" i="2"/>
  <c r="CS461" i="2"/>
  <c r="AH461" i="2"/>
  <c r="CT461" i="2"/>
  <c r="AI461" i="2"/>
  <c r="CU461" i="2"/>
  <c r="AJ461" i="2"/>
  <c r="CV461" i="2"/>
  <c r="AK461" i="2"/>
  <c r="CW461" i="2"/>
  <c r="AL461" i="2"/>
  <c r="CX461" i="2"/>
  <c r="AM461" i="2"/>
  <c r="CY461" i="2"/>
  <c r="AN461" i="2"/>
  <c r="CZ461" i="2"/>
  <c r="AO461" i="2"/>
  <c r="DA461" i="2"/>
  <c r="AP461" i="2"/>
  <c r="DB461" i="2"/>
  <c r="AQ461" i="2"/>
  <c r="DC461" i="2"/>
  <c r="AR461" i="2"/>
  <c r="CR461" i="2"/>
  <c r="DF461" i="2"/>
  <c r="AT461" i="2"/>
  <c r="DG461" i="2"/>
  <c r="AU461" i="2"/>
  <c r="DH461" i="2"/>
  <c r="AV461" i="2"/>
  <c r="DI461" i="2"/>
  <c r="AW461" i="2"/>
  <c r="DJ461" i="2"/>
  <c r="AX461" i="2"/>
  <c r="DK461" i="2"/>
  <c r="AY461" i="2"/>
  <c r="DL461" i="2"/>
  <c r="AZ461" i="2"/>
  <c r="DM461" i="2"/>
  <c r="BA461" i="2"/>
  <c r="DN461" i="2"/>
  <c r="BB461" i="2"/>
  <c r="DO461" i="2"/>
  <c r="BC461" i="2"/>
  <c r="DP461" i="2"/>
  <c r="BD461" i="2"/>
  <c r="DE461" i="2"/>
  <c r="DS461" i="2"/>
  <c r="BF461" i="2"/>
  <c r="DT461" i="2"/>
  <c r="BG461" i="2"/>
  <c r="DU461" i="2"/>
  <c r="BH461" i="2"/>
  <c r="DV461" i="2"/>
  <c r="BI461" i="2"/>
  <c r="DW461" i="2"/>
  <c r="BJ461" i="2"/>
  <c r="DX461" i="2"/>
  <c r="BK461" i="2"/>
  <c r="DY461" i="2"/>
  <c r="BL461" i="2"/>
  <c r="DZ461" i="2"/>
  <c r="BM461" i="2"/>
  <c r="EA461" i="2"/>
  <c r="BN461" i="2"/>
  <c r="EB461" i="2"/>
  <c r="BO461" i="2"/>
  <c r="EC461" i="2"/>
  <c r="BP461" i="2"/>
  <c r="DR461" i="2"/>
  <c r="BR206" i="2"/>
  <c r="BS206" i="2"/>
  <c r="J206" i="2"/>
  <c r="BT206" i="2"/>
  <c r="K206" i="2"/>
  <c r="BU206" i="2"/>
  <c r="L206" i="2"/>
  <c r="BV206" i="2"/>
  <c r="M206" i="2"/>
  <c r="BW206" i="2"/>
  <c r="N206" i="2"/>
  <c r="BX206" i="2"/>
  <c r="O206" i="2"/>
  <c r="BY206" i="2"/>
  <c r="P206" i="2"/>
  <c r="BZ206" i="2"/>
  <c r="Q206" i="2"/>
  <c r="CA206" i="2"/>
  <c r="R206" i="2"/>
  <c r="CB206" i="2"/>
  <c r="S206" i="2"/>
  <c r="CC206" i="2"/>
  <c r="T206" i="2"/>
  <c r="CF206" i="2"/>
  <c r="V206" i="2"/>
  <c r="CG206" i="2"/>
  <c r="W206" i="2"/>
  <c r="CH206" i="2"/>
  <c r="X206" i="2"/>
  <c r="CI206" i="2"/>
  <c r="Y206" i="2"/>
  <c r="CJ206" i="2"/>
  <c r="Z206" i="2"/>
  <c r="CK206" i="2"/>
  <c r="AA206" i="2"/>
  <c r="CL206" i="2"/>
  <c r="AB206" i="2"/>
  <c r="CM206" i="2"/>
  <c r="AC206" i="2"/>
  <c r="CN206" i="2"/>
  <c r="AD206" i="2"/>
  <c r="CO206" i="2"/>
  <c r="AE206" i="2"/>
  <c r="CP206" i="2"/>
  <c r="AF206" i="2"/>
  <c r="CE206" i="2"/>
  <c r="CS206" i="2"/>
  <c r="AH206" i="2"/>
  <c r="CT206" i="2"/>
  <c r="AI206" i="2"/>
  <c r="CU206" i="2"/>
  <c r="AJ206" i="2"/>
  <c r="CV206" i="2"/>
  <c r="AK206" i="2"/>
  <c r="CW206" i="2"/>
  <c r="AL206" i="2"/>
  <c r="CX206" i="2"/>
  <c r="AM206" i="2"/>
  <c r="CY206" i="2"/>
  <c r="AN206" i="2"/>
  <c r="CZ206" i="2"/>
  <c r="AO206" i="2"/>
  <c r="DA206" i="2"/>
  <c r="AP206" i="2"/>
  <c r="DB206" i="2"/>
  <c r="AQ206" i="2"/>
  <c r="DC206" i="2"/>
  <c r="AR206" i="2"/>
  <c r="CR206" i="2"/>
  <c r="DF206" i="2"/>
  <c r="AT206" i="2"/>
  <c r="DG206" i="2"/>
  <c r="AU206" i="2"/>
  <c r="DH206" i="2"/>
  <c r="AV206" i="2"/>
  <c r="DI206" i="2"/>
  <c r="AW206" i="2"/>
  <c r="DJ206" i="2"/>
  <c r="AX206" i="2"/>
  <c r="DK206" i="2"/>
  <c r="AY206" i="2"/>
  <c r="DL206" i="2"/>
  <c r="AZ206" i="2"/>
  <c r="DM206" i="2"/>
  <c r="BA206" i="2"/>
  <c r="DN206" i="2"/>
  <c r="BB206" i="2"/>
  <c r="DO206" i="2"/>
  <c r="BC206" i="2"/>
  <c r="DP206" i="2"/>
  <c r="BD206" i="2"/>
  <c r="DE206" i="2"/>
  <c r="DS206" i="2"/>
  <c r="BF206" i="2"/>
  <c r="DT206" i="2"/>
  <c r="BG206" i="2"/>
  <c r="DU206" i="2"/>
  <c r="BH206" i="2"/>
  <c r="DV206" i="2"/>
  <c r="BI206" i="2"/>
  <c r="DW206" i="2"/>
  <c r="BJ206" i="2"/>
  <c r="DX206" i="2"/>
  <c r="BK206" i="2"/>
  <c r="DY206" i="2"/>
  <c r="BL206" i="2"/>
  <c r="DZ206" i="2"/>
  <c r="BM206" i="2"/>
  <c r="EA206" i="2"/>
  <c r="BN206" i="2"/>
  <c r="EB206" i="2"/>
  <c r="BO206" i="2"/>
  <c r="EC206" i="2"/>
  <c r="BP206" i="2"/>
  <c r="DR206" i="2"/>
  <c r="BR460" i="2"/>
  <c r="BS460" i="2"/>
  <c r="J460" i="2"/>
  <c r="BT460" i="2"/>
  <c r="K460" i="2"/>
  <c r="BU460" i="2"/>
  <c r="L460" i="2"/>
  <c r="BV460" i="2"/>
  <c r="M460" i="2"/>
  <c r="BW460" i="2"/>
  <c r="N460" i="2"/>
  <c r="BX460" i="2"/>
  <c r="O460" i="2"/>
  <c r="BY460" i="2"/>
  <c r="P460" i="2"/>
  <c r="BZ460" i="2"/>
  <c r="Q460" i="2"/>
  <c r="CA460" i="2"/>
  <c r="R460" i="2"/>
  <c r="CB460" i="2"/>
  <c r="S460" i="2"/>
  <c r="CC460" i="2"/>
  <c r="T460" i="2"/>
  <c r="CF460" i="2"/>
  <c r="V460" i="2"/>
  <c r="CG460" i="2"/>
  <c r="W460" i="2"/>
  <c r="CH460" i="2"/>
  <c r="X460" i="2"/>
  <c r="CI460" i="2"/>
  <c r="Y460" i="2"/>
  <c r="CJ460" i="2"/>
  <c r="Z460" i="2"/>
  <c r="CK460" i="2"/>
  <c r="AA460" i="2"/>
  <c r="CL460" i="2"/>
  <c r="AB460" i="2"/>
  <c r="CM460" i="2"/>
  <c r="AC460" i="2"/>
  <c r="CN460" i="2"/>
  <c r="AD460" i="2"/>
  <c r="CO460" i="2"/>
  <c r="AE460" i="2"/>
  <c r="CP460" i="2"/>
  <c r="AF460" i="2"/>
  <c r="CE460" i="2"/>
  <c r="CS460" i="2"/>
  <c r="AH460" i="2"/>
  <c r="CT460" i="2"/>
  <c r="AI460" i="2"/>
  <c r="CU460" i="2"/>
  <c r="AJ460" i="2"/>
  <c r="CV460" i="2"/>
  <c r="AK460" i="2"/>
  <c r="CW460" i="2"/>
  <c r="AL460" i="2"/>
  <c r="CX460" i="2"/>
  <c r="AM460" i="2"/>
  <c r="CY460" i="2"/>
  <c r="AN460" i="2"/>
  <c r="CZ460" i="2"/>
  <c r="AO460" i="2"/>
  <c r="DA460" i="2"/>
  <c r="AP460" i="2"/>
  <c r="DB460" i="2"/>
  <c r="AQ460" i="2"/>
  <c r="DC460" i="2"/>
  <c r="AR460" i="2"/>
  <c r="CR460" i="2"/>
  <c r="DF460" i="2"/>
  <c r="AT460" i="2"/>
  <c r="DG460" i="2"/>
  <c r="AU460" i="2"/>
  <c r="DH460" i="2"/>
  <c r="AV460" i="2"/>
  <c r="DI460" i="2"/>
  <c r="AW460" i="2"/>
  <c r="DJ460" i="2"/>
  <c r="AX460" i="2"/>
  <c r="DK460" i="2"/>
  <c r="AY460" i="2"/>
  <c r="DL460" i="2"/>
  <c r="AZ460" i="2"/>
  <c r="DM460" i="2"/>
  <c r="BA460" i="2"/>
  <c r="DN460" i="2"/>
  <c r="BB460" i="2"/>
  <c r="DO460" i="2"/>
  <c r="BC460" i="2"/>
  <c r="DP460" i="2"/>
  <c r="BD460" i="2"/>
  <c r="DE460" i="2"/>
  <c r="DS460" i="2"/>
  <c r="BF460" i="2"/>
  <c r="DT460" i="2"/>
  <c r="BG460" i="2"/>
  <c r="DU460" i="2"/>
  <c r="BH460" i="2"/>
  <c r="DV460" i="2"/>
  <c r="BI460" i="2"/>
  <c r="DW460" i="2"/>
  <c r="BJ460" i="2"/>
  <c r="DX460" i="2"/>
  <c r="BK460" i="2"/>
  <c r="DY460" i="2"/>
  <c r="BL460" i="2"/>
  <c r="DZ460" i="2"/>
  <c r="BM460" i="2"/>
  <c r="EA460" i="2"/>
  <c r="BN460" i="2"/>
  <c r="EB460" i="2"/>
  <c r="BO460" i="2"/>
  <c r="EC460" i="2"/>
  <c r="BP460" i="2"/>
  <c r="DR460" i="2"/>
  <c r="BR379" i="2"/>
  <c r="BS379" i="2"/>
  <c r="J379" i="2"/>
  <c r="BT379" i="2"/>
  <c r="K379" i="2"/>
  <c r="BU379" i="2"/>
  <c r="L379" i="2"/>
  <c r="BV379" i="2"/>
  <c r="M379" i="2"/>
  <c r="BW379" i="2"/>
  <c r="N379" i="2"/>
  <c r="BX379" i="2"/>
  <c r="O379" i="2"/>
  <c r="BY379" i="2"/>
  <c r="P379" i="2"/>
  <c r="BZ379" i="2"/>
  <c r="Q379" i="2"/>
  <c r="CA379" i="2"/>
  <c r="R379" i="2"/>
  <c r="CB379" i="2"/>
  <c r="S379" i="2"/>
  <c r="CC379" i="2"/>
  <c r="T379" i="2"/>
  <c r="CF379" i="2"/>
  <c r="V379" i="2"/>
  <c r="CG379" i="2"/>
  <c r="W379" i="2"/>
  <c r="CH379" i="2"/>
  <c r="X379" i="2"/>
  <c r="CI379" i="2"/>
  <c r="Y379" i="2"/>
  <c r="CJ379" i="2"/>
  <c r="Z379" i="2"/>
  <c r="CK379" i="2"/>
  <c r="AA379" i="2"/>
  <c r="CL379" i="2"/>
  <c r="AB379" i="2"/>
  <c r="CM379" i="2"/>
  <c r="AC379" i="2"/>
  <c r="CN379" i="2"/>
  <c r="AD379" i="2"/>
  <c r="CO379" i="2"/>
  <c r="AE379" i="2"/>
  <c r="CP379" i="2"/>
  <c r="AF379" i="2"/>
  <c r="CE379" i="2"/>
  <c r="CS379" i="2"/>
  <c r="AH379" i="2"/>
  <c r="CT379" i="2"/>
  <c r="AI379" i="2"/>
  <c r="CU379" i="2"/>
  <c r="AJ379" i="2"/>
  <c r="CV379" i="2"/>
  <c r="AK379" i="2"/>
  <c r="CW379" i="2"/>
  <c r="AL379" i="2"/>
  <c r="CX379" i="2"/>
  <c r="AM379" i="2"/>
  <c r="CY379" i="2"/>
  <c r="AN379" i="2"/>
  <c r="CZ379" i="2"/>
  <c r="AO379" i="2"/>
  <c r="DA379" i="2"/>
  <c r="AP379" i="2"/>
  <c r="DB379" i="2"/>
  <c r="AQ379" i="2"/>
  <c r="DC379" i="2"/>
  <c r="AR379" i="2"/>
  <c r="CR379" i="2"/>
  <c r="DF379" i="2"/>
  <c r="AT379" i="2"/>
  <c r="DG379" i="2"/>
  <c r="AU379" i="2"/>
  <c r="DH379" i="2"/>
  <c r="AV379" i="2"/>
  <c r="DI379" i="2"/>
  <c r="AW379" i="2"/>
  <c r="DJ379" i="2"/>
  <c r="AX379" i="2"/>
  <c r="DK379" i="2"/>
  <c r="AY379" i="2"/>
  <c r="DL379" i="2"/>
  <c r="AZ379" i="2"/>
  <c r="DM379" i="2"/>
  <c r="BA379" i="2"/>
  <c r="DN379" i="2"/>
  <c r="BB379" i="2"/>
  <c r="DO379" i="2"/>
  <c r="BC379" i="2"/>
  <c r="DP379" i="2"/>
  <c r="BD379" i="2"/>
  <c r="DE379" i="2"/>
  <c r="DS379" i="2"/>
  <c r="BF379" i="2"/>
  <c r="DT379" i="2"/>
  <c r="BG379" i="2"/>
  <c r="DU379" i="2"/>
  <c r="BH379" i="2"/>
  <c r="DV379" i="2"/>
  <c r="BI379" i="2"/>
  <c r="DW379" i="2"/>
  <c r="BJ379" i="2"/>
  <c r="DX379" i="2"/>
  <c r="BK379" i="2"/>
  <c r="DY379" i="2"/>
  <c r="BL379" i="2"/>
  <c r="DZ379" i="2"/>
  <c r="BM379" i="2"/>
  <c r="EA379" i="2"/>
  <c r="BN379" i="2"/>
  <c r="EB379" i="2"/>
  <c r="BO379" i="2"/>
  <c r="EC379" i="2"/>
  <c r="BP379" i="2"/>
  <c r="DR379" i="2"/>
  <c r="BR380" i="2"/>
  <c r="BS380" i="2"/>
  <c r="J380" i="2"/>
  <c r="BT380" i="2"/>
  <c r="K380" i="2"/>
  <c r="BU380" i="2"/>
  <c r="L380" i="2"/>
  <c r="BV380" i="2"/>
  <c r="M380" i="2"/>
  <c r="BW380" i="2"/>
  <c r="N380" i="2"/>
  <c r="BX380" i="2"/>
  <c r="O380" i="2"/>
  <c r="BY380" i="2"/>
  <c r="P380" i="2"/>
  <c r="BZ380" i="2"/>
  <c r="Q380" i="2"/>
  <c r="CA380" i="2"/>
  <c r="R380" i="2"/>
  <c r="CB380" i="2"/>
  <c r="S380" i="2"/>
  <c r="CC380" i="2"/>
  <c r="T380" i="2"/>
  <c r="CF380" i="2"/>
  <c r="V380" i="2"/>
  <c r="CG380" i="2"/>
  <c r="W380" i="2"/>
  <c r="CH380" i="2"/>
  <c r="X380" i="2"/>
  <c r="CI380" i="2"/>
  <c r="Y380" i="2"/>
  <c r="CJ380" i="2"/>
  <c r="Z380" i="2"/>
  <c r="CK380" i="2"/>
  <c r="AA380" i="2"/>
  <c r="CL380" i="2"/>
  <c r="AB380" i="2"/>
  <c r="CM380" i="2"/>
  <c r="AC380" i="2"/>
  <c r="CN380" i="2"/>
  <c r="AD380" i="2"/>
  <c r="CO380" i="2"/>
  <c r="AE380" i="2"/>
  <c r="CP380" i="2"/>
  <c r="AF380" i="2"/>
  <c r="CE380" i="2"/>
  <c r="CS380" i="2"/>
  <c r="AH380" i="2"/>
  <c r="CT380" i="2"/>
  <c r="AI380" i="2"/>
  <c r="CU380" i="2"/>
  <c r="AJ380" i="2"/>
  <c r="CV380" i="2"/>
  <c r="AK380" i="2"/>
  <c r="CW380" i="2"/>
  <c r="AL380" i="2"/>
  <c r="CX380" i="2"/>
  <c r="AM380" i="2"/>
  <c r="CY380" i="2"/>
  <c r="AN380" i="2"/>
  <c r="CZ380" i="2"/>
  <c r="AO380" i="2"/>
  <c r="DA380" i="2"/>
  <c r="AP380" i="2"/>
  <c r="DB380" i="2"/>
  <c r="AQ380" i="2"/>
  <c r="DC380" i="2"/>
  <c r="AR380" i="2"/>
  <c r="CR380" i="2"/>
  <c r="DF380" i="2"/>
  <c r="AT380" i="2"/>
  <c r="DG380" i="2"/>
  <c r="AU380" i="2"/>
  <c r="DH380" i="2"/>
  <c r="AV380" i="2"/>
  <c r="DI380" i="2"/>
  <c r="AW380" i="2"/>
  <c r="DJ380" i="2"/>
  <c r="AX380" i="2"/>
  <c r="DK380" i="2"/>
  <c r="AY380" i="2"/>
  <c r="DL380" i="2"/>
  <c r="AZ380" i="2"/>
  <c r="DM380" i="2"/>
  <c r="BA380" i="2"/>
  <c r="DN380" i="2"/>
  <c r="BB380" i="2"/>
  <c r="DO380" i="2"/>
  <c r="BC380" i="2"/>
  <c r="DP380" i="2"/>
  <c r="BD380" i="2"/>
  <c r="DE380" i="2"/>
  <c r="DS380" i="2"/>
  <c r="BF380" i="2"/>
  <c r="DT380" i="2"/>
  <c r="BG380" i="2"/>
  <c r="DU380" i="2"/>
  <c r="BH380" i="2"/>
  <c r="DV380" i="2"/>
  <c r="BI380" i="2"/>
  <c r="DW380" i="2"/>
  <c r="BJ380" i="2"/>
  <c r="DX380" i="2"/>
  <c r="BK380" i="2"/>
  <c r="DY380" i="2"/>
  <c r="BL380" i="2"/>
  <c r="DZ380" i="2"/>
  <c r="BM380" i="2"/>
  <c r="EA380" i="2"/>
  <c r="BN380" i="2"/>
  <c r="EB380" i="2"/>
  <c r="BO380" i="2"/>
  <c r="EC380" i="2"/>
  <c r="BP380" i="2"/>
  <c r="DR380" i="2"/>
  <c r="BR381" i="2"/>
  <c r="BS381" i="2"/>
  <c r="J381" i="2"/>
  <c r="BT381" i="2"/>
  <c r="K381" i="2"/>
  <c r="BU381" i="2"/>
  <c r="L381" i="2"/>
  <c r="BV381" i="2"/>
  <c r="M381" i="2"/>
  <c r="BW381" i="2"/>
  <c r="N381" i="2"/>
  <c r="BX381" i="2"/>
  <c r="O381" i="2"/>
  <c r="BY381" i="2"/>
  <c r="P381" i="2"/>
  <c r="BZ381" i="2"/>
  <c r="Q381" i="2"/>
  <c r="CA381" i="2"/>
  <c r="R381" i="2"/>
  <c r="CB381" i="2"/>
  <c r="S381" i="2"/>
  <c r="CC381" i="2"/>
  <c r="T381" i="2"/>
  <c r="CF381" i="2"/>
  <c r="V381" i="2"/>
  <c r="CG381" i="2"/>
  <c r="W381" i="2"/>
  <c r="CH381" i="2"/>
  <c r="X381" i="2"/>
  <c r="CI381" i="2"/>
  <c r="Y381" i="2"/>
  <c r="CJ381" i="2"/>
  <c r="Z381" i="2"/>
  <c r="CK381" i="2"/>
  <c r="AA381" i="2"/>
  <c r="CL381" i="2"/>
  <c r="AB381" i="2"/>
  <c r="CM381" i="2"/>
  <c r="AC381" i="2"/>
  <c r="CN381" i="2"/>
  <c r="AD381" i="2"/>
  <c r="CO381" i="2"/>
  <c r="AE381" i="2"/>
  <c r="CP381" i="2"/>
  <c r="AF381" i="2"/>
  <c r="CE381" i="2"/>
  <c r="CS381" i="2"/>
  <c r="AH381" i="2"/>
  <c r="CT381" i="2"/>
  <c r="AI381" i="2"/>
  <c r="CU381" i="2"/>
  <c r="AJ381" i="2"/>
  <c r="CV381" i="2"/>
  <c r="AK381" i="2"/>
  <c r="CW381" i="2"/>
  <c r="AL381" i="2"/>
  <c r="CX381" i="2"/>
  <c r="AM381" i="2"/>
  <c r="CY381" i="2"/>
  <c r="AN381" i="2"/>
  <c r="CZ381" i="2"/>
  <c r="AO381" i="2"/>
  <c r="DA381" i="2"/>
  <c r="AP381" i="2"/>
  <c r="DB381" i="2"/>
  <c r="AQ381" i="2"/>
  <c r="DC381" i="2"/>
  <c r="AR381" i="2"/>
  <c r="CR381" i="2"/>
  <c r="DF381" i="2"/>
  <c r="AT381" i="2"/>
  <c r="DG381" i="2"/>
  <c r="AU381" i="2"/>
  <c r="DH381" i="2"/>
  <c r="AV381" i="2"/>
  <c r="DI381" i="2"/>
  <c r="AW381" i="2"/>
  <c r="DJ381" i="2"/>
  <c r="AX381" i="2"/>
  <c r="DK381" i="2"/>
  <c r="AY381" i="2"/>
  <c r="DL381" i="2"/>
  <c r="AZ381" i="2"/>
  <c r="DM381" i="2"/>
  <c r="BA381" i="2"/>
  <c r="DN381" i="2"/>
  <c r="BB381" i="2"/>
  <c r="DO381" i="2"/>
  <c r="BC381" i="2"/>
  <c r="DP381" i="2"/>
  <c r="BD381" i="2"/>
  <c r="DE381" i="2"/>
  <c r="DS381" i="2"/>
  <c r="BF381" i="2"/>
  <c r="DT381" i="2"/>
  <c r="BG381" i="2"/>
  <c r="DU381" i="2"/>
  <c r="BH381" i="2"/>
  <c r="DV381" i="2"/>
  <c r="BI381" i="2"/>
  <c r="DW381" i="2"/>
  <c r="BJ381" i="2"/>
  <c r="DX381" i="2"/>
  <c r="BK381" i="2"/>
  <c r="DY381" i="2"/>
  <c r="BL381" i="2"/>
  <c r="DZ381" i="2"/>
  <c r="BM381" i="2"/>
  <c r="EA381" i="2"/>
  <c r="BN381" i="2"/>
  <c r="EB381" i="2"/>
  <c r="BO381" i="2"/>
  <c r="EC381" i="2"/>
  <c r="BP381" i="2"/>
  <c r="DR381" i="2"/>
  <c r="BR383" i="2"/>
  <c r="BS383" i="2"/>
  <c r="J383" i="2"/>
  <c r="BT383" i="2"/>
  <c r="K383" i="2"/>
  <c r="BU383" i="2"/>
  <c r="L383" i="2"/>
  <c r="BV383" i="2"/>
  <c r="M383" i="2"/>
  <c r="BW383" i="2"/>
  <c r="N383" i="2"/>
  <c r="BX383" i="2"/>
  <c r="O383" i="2"/>
  <c r="BY383" i="2"/>
  <c r="P383" i="2"/>
  <c r="BZ383" i="2"/>
  <c r="Q383" i="2"/>
  <c r="CA383" i="2"/>
  <c r="R383" i="2"/>
  <c r="CB383" i="2"/>
  <c r="S383" i="2"/>
  <c r="CC383" i="2"/>
  <c r="T383" i="2"/>
  <c r="CF383" i="2"/>
  <c r="V383" i="2"/>
  <c r="CG383" i="2"/>
  <c r="W383" i="2"/>
  <c r="CH383" i="2"/>
  <c r="X383" i="2"/>
  <c r="CI383" i="2"/>
  <c r="Y383" i="2"/>
  <c r="CJ383" i="2"/>
  <c r="Z383" i="2"/>
  <c r="CK383" i="2"/>
  <c r="AA383" i="2"/>
  <c r="CL383" i="2"/>
  <c r="AB383" i="2"/>
  <c r="CM383" i="2"/>
  <c r="AC383" i="2"/>
  <c r="CN383" i="2"/>
  <c r="AD383" i="2"/>
  <c r="CO383" i="2"/>
  <c r="AE383" i="2"/>
  <c r="CP383" i="2"/>
  <c r="AF383" i="2"/>
  <c r="CE383" i="2"/>
  <c r="CS383" i="2"/>
  <c r="AH383" i="2"/>
  <c r="CT383" i="2"/>
  <c r="AI383" i="2"/>
  <c r="CU383" i="2"/>
  <c r="AJ383" i="2"/>
  <c r="CV383" i="2"/>
  <c r="AK383" i="2"/>
  <c r="CW383" i="2"/>
  <c r="AL383" i="2"/>
  <c r="CX383" i="2"/>
  <c r="AM383" i="2"/>
  <c r="CY383" i="2"/>
  <c r="AN383" i="2"/>
  <c r="CZ383" i="2"/>
  <c r="AO383" i="2"/>
  <c r="DA383" i="2"/>
  <c r="AP383" i="2"/>
  <c r="DB383" i="2"/>
  <c r="AQ383" i="2"/>
  <c r="DC383" i="2"/>
  <c r="AR383" i="2"/>
  <c r="CR383" i="2"/>
  <c r="DF383" i="2"/>
  <c r="AT383" i="2"/>
  <c r="DG383" i="2"/>
  <c r="AU383" i="2"/>
  <c r="DH383" i="2"/>
  <c r="AV383" i="2"/>
  <c r="DI383" i="2"/>
  <c r="AW383" i="2"/>
  <c r="DJ383" i="2"/>
  <c r="AX383" i="2"/>
  <c r="DK383" i="2"/>
  <c r="AY383" i="2"/>
  <c r="DL383" i="2"/>
  <c r="AZ383" i="2"/>
  <c r="DM383" i="2"/>
  <c r="BA383" i="2"/>
  <c r="DN383" i="2"/>
  <c r="BB383" i="2"/>
  <c r="DO383" i="2"/>
  <c r="BC383" i="2"/>
  <c r="DP383" i="2"/>
  <c r="BD383" i="2"/>
  <c r="DE383" i="2"/>
  <c r="DS383" i="2"/>
  <c r="BF383" i="2"/>
  <c r="DT383" i="2"/>
  <c r="BG383" i="2"/>
  <c r="DU383" i="2"/>
  <c r="BH383" i="2"/>
  <c r="DV383" i="2"/>
  <c r="BI383" i="2"/>
  <c r="DW383" i="2"/>
  <c r="BJ383" i="2"/>
  <c r="DX383" i="2"/>
  <c r="BK383" i="2"/>
  <c r="DY383" i="2"/>
  <c r="BL383" i="2"/>
  <c r="DZ383" i="2"/>
  <c r="BM383" i="2"/>
  <c r="EA383" i="2"/>
  <c r="BN383" i="2"/>
  <c r="EB383" i="2"/>
  <c r="BO383" i="2"/>
  <c r="EC383" i="2"/>
  <c r="BP383" i="2"/>
  <c r="DR383" i="2"/>
  <c r="BR384" i="2"/>
  <c r="BS384" i="2"/>
  <c r="J384" i="2"/>
  <c r="BT384" i="2"/>
  <c r="K384" i="2"/>
  <c r="BU384" i="2"/>
  <c r="L384" i="2"/>
  <c r="BV384" i="2"/>
  <c r="M384" i="2"/>
  <c r="BW384" i="2"/>
  <c r="N384" i="2"/>
  <c r="BX384" i="2"/>
  <c r="O384" i="2"/>
  <c r="BY384" i="2"/>
  <c r="P384" i="2"/>
  <c r="BZ384" i="2"/>
  <c r="Q384" i="2"/>
  <c r="CA384" i="2"/>
  <c r="R384" i="2"/>
  <c r="CB384" i="2"/>
  <c r="S384" i="2"/>
  <c r="CC384" i="2"/>
  <c r="T384" i="2"/>
  <c r="CF384" i="2"/>
  <c r="V384" i="2"/>
  <c r="CG384" i="2"/>
  <c r="W384" i="2"/>
  <c r="CH384" i="2"/>
  <c r="X384" i="2"/>
  <c r="CI384" i="2"/>
  <c r="Y384" i="2"/>
  <c r="CJ384" i="2"/>
  <c r="Z384" i="2"/>
  <c r="CK384" i="2"/>
  <c r="AA384" i="2"/>
  <c r="CL384" i="2"/>
  <c r="AB384" i="2"/>
  <c r="CM384" i="2"/>
  <c r="AC384" i="2"/>
  <c r="CN384" i="2"/>
  <c r="AD384" i="2"/>
  <c r="CO384" i="2"/>
  <c r="AE384" i="2"/>
  <c r="CP384" i="2"/>
  <c r="AF384" i="2"/>
  <c r="CE384" i="2"/>
  <c r="CS384" i="2"/>
  <c r="AH384" i="2"/>
  <c r="CT384" i="2"/>
  <c r="AI384" i="2"/>
  <c r="CU384" i="2"/>
  <c r="AJ384" i="2"/>
  <c r="CV384" i="2"/>
  <c r="AK384" i="2"/>
  <c r="CW384" i="2"/>
  <c r="AL384" i="2"/>
  <c r="CX384" i="2"/>
  <c r="AM384" i="2"/>
  <c r="CY384" i="2"/>
  <c r="AN384" i="2"/>
  <c r="CZ384" i="2"/>
  <c r="AO384" i="2"/>
  <c r="DA384" i="2"/>
  <c r="AP384" i="2"/>
  <c r="DB384" i="2"/>
  <c r="AQ384" i="2"/>
  <c r="DC384" i="2"/>
  <c r="AR384" i="2"/>
  <c r="CR384" i="2"/>
  <c r="DF384" i="2"/>
  <c r="AT384" i="2"/>
  <c r="DG384" i="2"/>
  <c r="AU384" i="2"/>
  <c r="DH384" i="2"/>
  <c r="AV384" i="2"/>
  <c r="DI384" i="2"/>
  <c r="AW384" i="2"/>
  <c r="DJ384" i="2"/>
  <c r="AX384" i="2"/>
  <c r="DK384" i="2"/>
  <c r="AY384" i="2"/>
  <c r="DL384" i="2"/>
  <c r="AZ384" i="2"/>
  <c r="DM384" i="2"/>
  <c r="BA384" i="2"/>
  <c r="DN384" i="2"/>
  <c r="BB384" i="2"/>
  <c r="DO384" i="2"/>
  <c r="BC384" i="2"/>
  <c r="DP384" i="2"/>
  <c r="BD384" i="2"/>
  <c r="DE384" i="2"/>
  <c r="DS384" i="2"/>
  <c r="BF384" i="2"/>
  <c r="DT384" i="2"/>
  <c r="BG384" i="2"/>
  <c r="DU384" i="2"/>
  <c r="BH384" i="2"/>
  <c r="DV384" i="2"/>
  <c r="BI384" i="2"/>
  <c r="DW384" i="2"/>
  <c r="BJ384" i="2"/>
  <c r="DX384" i="2"/>
  <c r="BK384" i="2"/>
  <c r="DY384" i="2"/>
  <c r="BL384" i="2"/>
  <c r="DZ384" i="2"/>
  <c r="BM384" i="2"/>
  <c r="EA384" i="2"/>
  <c r="BN384" i="2"/>
  <c r="EB384" i="2"/>
  <c r="BO384" i="2"/>
  <c r="EC384" i="2"/>
  <c r="BP384" i="2"/>
  <c r="DR384" i="2"/>
  <c r="BR385" i="2"/>
  <c r="BS385" i="2"/>
  <c r="J385" i="2"/>
  <c r="BT385" i="2"/>
  <c r="K385" i="2"/>
  <c r="BU385" i="2"/>
  <c r="L385" i="2"/>
  <c r="BV385" i="2"/>
  <c r="M385" i="2"/>
  <c r="BW385" i="2"/>
  <c r="N385" i="2"/>
  <c r="BX385" i="2"/>
  <c r="O385" i="2"/>
  <c r="BY385" i="2"/>
  <c r="P385" i="2"/>
  <c r="BZ385" i="2"/>
  <c r="Q385" i="2"/>
  <c r="CA385" i="2"/>
  <c r="R385" i="2"/>
  <c r="CB385" i="2"/>
  <c r="S385" i="2"/>
  <c r="CC385" i="2"/>
  <c r="T385" i="2"/>
  <c r="CF385" i="2"/>
  <c r="V385" i="2"/>
  <c r="CG385" i="2"/>
  <c r="W385" i="2"/>
  <c r="CH385" i="2"/>
  <c r="X385" i="2"/>
  <c r="CI385" i="2"/>
  <c r="Y385" i="2"/>
  <c r="CJ385" i="2"/>
  <c r="Z385" i="2"/>
  <c r="CK385" i="2"/>
  <c r="AA385" i="2"/>
  <c r="CL385" i="2"/>
  <c r="AB385" i="2"/>
  <c r="CM385" i="2"/>
  <c r="AC385" i="2"/>
  <c r="CN385" i="2"/>
  <c r="AD385" i="2"/>
  <c r="CO385" i="2"/>
  <c r="AE385" i="2"/>
  <c r="CP385" i="2"/>
  <c r="AF385" i="2"/>
  <c r="CE385" i="2"/>
  <c r="CS385" i="2"/>
  <c r="AH385" i="2"/>
  <c r="CT385" i="2"/>
  <c r="AI385" i="2"/>
  <c r="CU385" i="2"/>
  <c r="AJ385" i="2"/>
  <c r="CV385" i="2"/>
  <c r="AK385" i="2"/>
  <c r="CW385" i="2"/>
  <c r="AL385" i="2"/>
  <c r="CX385" i="2"/>
  <c r="AM385" i="2"/>
  <c r="CY385" i="2"/>
  <c r="AN385" i="2"/>
  <c r="CZ385" i="2"/>
  <c r="AO385" i="2"/>
  <c r="DA385" i="2"/>
  <c r="AP385" i="2"/>
  <c r="DB385" i="2"/>
  <c r="AQ385" i="2"/>
  <c r="DC385" i="2"/>
  <c r="AR385" i="2"/>
  <c r="CR385" i="2"/>
  <c r="DF385" i="2"/>
  <c r="AT385" i="2"/>
  <c r="DG385" i="2"/>
  <c r="AU385" i="2"/>
  <c r="DH385" i="2"/>
  <c r="AV385" i="2"/>
  <c r="DI385" i="2"/>
  <c r="AW385" i="2"/>
  <c r="DJ385" i="2"/>
  <c r="AX385" i="2"/>
  <c r="DK385" i="2"/>
  <c r="AY385" i="2"/>
  <c r="DL385" i="2"/>
  <c r="AZ385" i="2"/>
  <c r="DM385" i="2"/>
  <c r="BA385" i="2"/>
  <c r="DN385" i="2"/>
  <c r="BB385" i="2"/>
  <c r="DO385" i="2"/>
  <c r="BC385" i="2"/>
  <c r="DP385" i="2"/>
  <c r="BD385" i="2"/>
  <c r="DE385" i="2"/>
  <c r="DS385" i="2"/>
  <c r="BF385" i="2"/>
  <c r="DT385" i="2"/>
  <c r="BG385" i="2"/>
  <c r="DU385" i="2"/>
  <c r="BH385" i="2"/>
  <c r="DV385" i="2"/>
  <c r="BI385" i="2"/>
  <c r="DW385" i="2"/>
  <c r="BJ385" i="2"/>
  <c r="DX385" i="2"/>
  <c r="BK385" i="2"/>
  <c r="DY385" i="2"/>
  <c r="BL385" i="2"/>
  <c r="DZ385" i="2"/>
  <c r="BM385" i="2"/>
  <c r="EA385" i="2"/>
  <c r="BN385" i="2"/>
  <c r="EB385" i="2"/>
  <c r="BO385" i="2"/>
  <c r="EC385" i="2"/>
  <c r="BP385" i="2"/>
  <c r="DR385" i="2"/>
  <c r="BR386" i="2"/>
  <c r="BS386" i="2"/>
  <c r="J386" i="2"/>
  <c r="BT386" i="2"/>
  <c r="K386" i="2"/>
  <c r="BU386" i="2"/>
  <c r="L386" i="2"/>
  <c r="BV386" i="2"/>
  <c r="M386" i="2"/>
  <c r="BW386" i="2"/>
  <c r="N386" i="2"/>
  <c r="BX386" i="2"/>
  <c r="O386" i="2"/>
  <c r="BY386" i="2"/>
  <c r="P386" i="2"/>
  <c r="BZ386" i="2"/>
  <c r="Q386" i="2"/>
  <c r="CA386" i="2"/>
  <c r="R386" i="2"/>
  <c r="CB386" i="2"/>
  <c r="S386" i="2"/>
  <c r="CC386" i="2"/>
  <c r="T386" i="2"/>
  <c r="CF386" i="2"/>
  <c r="V386" i="2"/>
  <c r="CG386" i="2"/>
  <c r="W386" i="2"/>
  <c r="CH386" i="2"/>
  <c r="X386" i="2"/>
  <c r="CI386" i="2"/>
  <c r="Y386" i="2"/>
  <c r="CJ386" i="2"/>
  <c r="Z386" i="2"/>
  <c r="CK386" i="2"/>
  <c r="AA386" i="2"/>
  <c r="CL386" i="2"/>
  <c r="AB386" i="2"/>
  <c r="CM386" i="2"/>
  <c r="AC386" i="2"/>
  <c r="CN386" i="2"/>
  <c r="AD386" i="2"/>
  <c r="CO386" i="2"/>
  <c r="AE386" i="2"/>
  <c r="CP386" i="2"/>
  <c r="AF386" i="2"/>
  <c r="CE386" i="2"/>
  <c r="CS386" i="2"/>
  <c r="AH386" i="2"/>
  <c r="CT386" i="2"/>
  <c r="AI386" i="2"/>
  <c r="CU386" i="2"/>
  <c r="AJ386" i="2"/>
  <c r="CV386" i="2"/>
  <c r="AK386" i="2"/>
  <c r="CW386" i="2"/>
  <c r="AL386" i="2"/>
  <c r="CX386" i="2"/>
  <c r="AM386" i="2"/>
  <c r="CY386" i="2"/>
  <c r="AN386" i="2"/>
  <c r="CZ386" i="2"/>
  <c r="AO386" i="2"/>
  <c r="DA386" i="2"/>
  <c r="AP386" i="2"/>
  <c r="DB386" i="2"/>
  <c r="AQ386" i="2"/>
  <c r="DC386" i="2"/>
  <c r="AR386" i="2"/>
  <c r="CR386" i="2"/>
  <c r="DF386" i="2"/>
  <c r="AT386" i="2"/>
  <c r="DG386" i="2"/>
  <c r="AU386" i="2"/>
  <c r="DH386" i="2"/>
  <c r="AV386" i="2"/>
  <c r="DI386" i="2"/>
  <c r="AW386" i="2"/>
  <c r="DJ386" i="2"/>
  <c r="AX386" i="2"/>
  <c r="DK386" i="2"/>
  <c r="AY386" i="2"/>
  <c r="DL386" i="2"/>
  <c r="AZ386" i="2"/>
  <c r="DM386" i="2"/>
  <c r="BA386" i="2"/>
  <c r="DN386" i="2"/>
  <c r="BB386" i="2"/>
  <c r="DO386" i="2"/>
  <c r="BC386" i="2"/>
  <c r="DP386" i="2"/>
  <c r="BD386" i="2"/>
  <c r="DE386" i="2"/>
  <c r="DS386" i="2"/>
  <c r="BF386" i="2"/>
  <c r="DT386" i="2"/>
  <c r="BG386" i="2"/>
  <c r="DU386" i="2"/>
  <c r="BH386" i="2"/>
  <c r="DV386" i="2"/>
  <c r="BI386" i="2"/>
  <c r="DW386" i="2"/>
  <c r="BJ386" i="2"/>
  <c r="DX386" i="2"/>
  <c r="BK386" i="2"/>
  <c r="DY386" i="2"/>
  <c r="BL386" i="2"/>
  <c r="DZ386" i="2"/>
  <c r="BM386" i="2"/>
  <c r="EA386" i="2"/>
  <c r="BN386" i="2"/>
  <c r="EB386" i="2"/>
  <c r="BO386" i="2"/>
  <c r="EC386" i="2"/>
  <c r="BP386" i="2"/>
  <c r="DR386" i="2"/>
  <c r="BR387" i="2"/>
  <c r="BS387" i="2"/>
  <c r="J387" i="2"/>
  <c r="BT387" i="2"/>
  <c r="K387" i="2"/>
  <c r="BU387" i="2"/>
  <c r="L387" i="2"/>
  <c r="BV387" i="2"/>
  <c r="M387" i="2"/>
  <c r="BW387" i="2"/>
  <c r="N387" i="2"/>
  <c r="BX387" i="2"/>
  <c r="O387" i="2"/>
  <c r="BY387" i="2"/>
  <c r="P387" i="2"/>
  <c r="BZ387" i="2"/>
  <c r="Q387" i="2"/>
  <c r="CA387" i="2"/>
  <c r="R387" i="2"/>
  <c r="CB387" i="2"/>
  <c r="S387" i="2"/>
  <c r="CC387" i="2"/>
  <c r="T387" i="2"/>
  <c r="CF387" i="2"/>
  <c r="V387" i="2"/>
  <c r="CG387" i="2"/>
  <c r="W387" i="2"/>
  <c r="CH387" i="2"/>
  <c r="X387" i="2"/>
  <c r="CI387" i="2"/>
  <c r="Y387" i="2"/>
  <c r="CJ387" i="2"/>
  <c r="Z387" i="2"/>
  <c r="CK387" i="2"/>
  <c r="AA387" i="2"/>
  <c r="CL387" i="2"/>
  <c r="AB387" i="2"/>
  <c r="CM387" i="2"/>
  <c r="AC387" i="2"/>
  <c r="CN387" i="2"/>
  <c r="AD387" i="2"/>
  <c r="CO387" i="2"/>
  <c r="AE387" i="2"/>
  <c r="CP387" i="2"/>
  <c r="AF387" i="2"/>
  <c r="CE387" i="2"/>
  <c r="CS387" i="2"/>
  <c r="AH387" i="2"/>
  <c r="CT387" i="2"/>
  <c r="AI387" i="2"/>
  <c r="CU387" i="2"/>
  <c r="AJ387" i="2"/>
  <c r="CV387" i="2"/>
  <c r="AK387" i="2"/>
  <c r="CW387" i="2"/>
  <c r="AL387" i="2"/>
  <c r="CX387" i="2"/>
  <c r="AM387" i="2"/>
  <c r="CY387" i="2"/>
  <c r="AN387" i="2"/>
  <c r="CZ387" i="2"/>
  <c r="AO387" i="2"/>
  <c r="DA387" i="2"/>
  <c r="AP387" i="2"/>
  <c r="DB387" i="2"/>
  <c r="AQ387" i="2"/>
  <c r="DC387" i="2"/>
  <c r="AR387" i="2"/>
  <c r="CR387" i="2"/>
  <c r="DF387" i="2"/>
  <c r="AT387" i="2"/>
  <c r="DG387" i="2"/>
  <c r="AU387" i="2"/>
  <c r="DH387" i="2"/>
  <c r="AV387" i="2"/>
  <c r="DI387" i="2"/>
  <c r="AW387" i="2"/>
  <c r="DJ387" i="2"/>
  <c r="AX387" i="2"/>
  <c r="DK387" i="2"/>
  <c r="AY387" i="2"/>
  <c r="DL387" i="2"/>
  <c r="AZ387" i="2"/>
  <c r="DM387" i="2"/>
  <c r="BA387" i="2"/>
  <c r="DN387" i="2"/>
  <c r="BB387" i="2"/>
  <c r="DO387" i="2"/>
  <c r="BC387" i="2"/>
  <c r="DP387" i="2"/>
  <c r="BD387" i="2"/>
  <c r="DE387" i="2"/>
  <c r="DS387" i="2"/>
  <c r="BF387" i="2"/>
  <c r="DT387" i="2"/>
  <c r="BG387" i="2"/>
  <c r="DU387" i="2"/>
  <c r="BH387" i="2"/>
  <c r="DV387" i="2"/>
  <c r="BI387" i="2"/>
  <c r="DW387" i="2"/>
  <c r="BJ387" i="2"/>
  <c r="DX387" i="2"/>
  <c r="BK387" i="2"/>
  <c r="DY387" i="2"/>
  <c r="BL387" i="2"/>
  <c r="DZ387" i="2"/>
  <c r="BM387" i="2"/>
  <c r="EA387" i="2"/>
  <c r="BN387" i="2"/>
  <c r="EB387" i="2"/>
  <c r="BO387" i="2"/>
  <c r="EC387" i="2"/>
  <c r="BP387" i="2"/>
  <c r="DR387" i="2"/>
  <c r="BR388" i="2"/>
  <c r="BS388" i="2"/>
  <c r="J388" i="2"/>
  <c r="BT388" i="2"/>
  <c r="K388" i="2"/>
  <c r="BU388" i="2"/>
  <c r="L388" i="2"/>
  <c r="BV388" i="2"/>
  <c r="M388" i="2"/>
  <c r="BW388" i="2"/>
  <c r="N388" i="2"/>
  <c r="BX388" i="2"/>
  <c r="O388" i="2"/>
  <c r="BY388" i="2"/>
  <c r="P388" i="2"/>
  <c r="BZ388" i="2"/>
  <c r="Q388" i="2"/>
  <c r="CA388" i="2"/>
  <c r="R388" i="2"/>
  <c r="CB388" i="2"/>
  <c r="S388" i="2"/>
  <c r="CC388" i="2"/>
  <c r="T388" i="2"/>
  <c r="CF388" i="2"/>
  <c r="V388" i="2"/>
  <c r="CG388" i="2"/>
  <c r="W388" i="2"/>
  <c r="CH388" i="2"/>
  <c r="X388" i="2"/>
  <c r="CI388" i="2"/>
  <c r="Y388" i="2"/>
  <c r="CJ388" i="2"/>
  <c r="Z388" i="2"/>
  <c r="CK388" i="2"/>
  <c r="AA388" i="2"/>
  <c r="CL388" i="2"/>
  <c r="AB388" i="2"/>
  <c r="CM388" i="2"/>
  <c r="AC388" i="2"/>
  <c r="CN388" i="2"/>
  <c r="AD388" i="2"/>
  <c r="CO388" i="2"/>
  <c r="AE388" i="2"/>
  <c r="CP388" i="2"/>
  <c r="AF388" i="2"/>
  <c r="CE388" i="2"/>
  <c r="CS388" i="2"/>
  <c r="AH388" i="2"/>
  <c r="CT388" i="2"/>
  <c r="AI388" i="2"/>
  <c r="CU388" i="2"/>
  <c r="AJ388" i="2"/>
  <c r="CV388" i="2"/>
  <c r="AK388" i="2"/>
  <c r="CW388" i="2"/>
  <c r="AL388" i="2"/>
  <c r="CX388" i="2"/>
  <c r="AM388" i="2"/>
  <c r="CY388" i="2"/>
  <c r="AN388" i="2"/>
  <c r="CZ388" i="2"/>
  <c r="AO388" i="2"/>
  <c r="DA388" i="2"/>
  <c r="AP388" i="2"/>
  <c r="DB388" i="2"/>
  <c r="AQ388" i="2"/>
  <c r="DC388" i="2"/>
  <c r="AR388" i="2"/>
  <c r="CR388" i="2"/>
  <c r="DF388" i="2"/>
  <c r="AT388" i="2"/>
  <c r="DG388" i="2"/>
  <c r="AU388" i="2"/>
  <c r="DH388" i="2"/>
  <c r="AV388" i="2"/>
  <c r="DI388" i="2"/>
  <c r="AW388" i="2"/>
  <c r="DJ388" i="2"/>
  <c r="AX388" i="2"/>
  <c r="DK388" i="2"/>
  <c r="AY388" i="2"/>
  <c r="DL388" i="2"/>
  <c r="AZ388" i="2"/>
  <c r="DM388" i="2"/>
  <c r="BA388" i="2"/>
  <c r="DN388" i="2"/>
  <c r="BB388" i="2"/>
  <c r="DO388" i="2"/>
  <c r="BC388" i="2"/>
  <c r="DP388" i="2"/>
  <c r="BD388" i="2"/>
  <c r="DE388" i="2"/>
  <c r="DS388" i="2"/>
  <c r="BF388" i="2"/>
  <c r="DT388" i="2"/>
  <c r="BG388" i="2"/>
  <c r="DU388" i="2"/>
  <c r="BH388" i="2"/>
  <c r="DV388" i="2"/>
  <c r="BI388" i="2"/>
  <c r="DW388" i="2"/>
  <c r="BJ388" i="2"/>
  <c r="DX388" i="2"/>
  <c r="BK388" i="2"/>
  <c r="DY388" i="2"/>
  <c r="BL388" i="2"/>
  <c r="DZ388" i="2"/>
  <c r="BM388" i="2"/>
  <c r="EA388" i="2"/>
  <c r="BN388" i="2"/>
  <c r="EB388" i="2"/>
  <c r="BO388" i="2"/>
  <c r="EC388" i="2"/>
  <c r="BP388" i="2"/>
  <c r="DR388" i="2"/>
  <c r="BR389" i="2"/>
  <c r="BS389" i="2"/>
  <c r="J389" i="2"/>
  <c r="BT389" i="2"/>
  <c r="K389" i="2"/>
  <c r="BU389" i="2"/>
  <c r="L389" i="2"/>
  <c r="BV389" i="2"/>
  <c r="M389" i="2"/>
  <c r="BW389" i="2"/>
  <c r="N389" i="2"/>
  <c r="BX389" i="2"/>
  <c r="O389" i="2"/>
  <c r="BY389" i="2"/>
  <c r="P389" i="2"/>
  <c r="BZ389" i="2"/>
  <c r="Q389" i="2"/>
  <c r="CA389" i="2"/>
  <c r="R389" i="2"/>
  <c r="CB389" i="2"/>
  <c r="S389" i="2"/>
  <c r="CC389" i="2"/>
  <c r="T389" i="2"/>
  <c r="CF389" i="2"/>
  <c r="V389" i="2"/>
  <c r="CG389" i="2"/>
  <c r="W389" i="2"/>
  <c r="CH389" i="2"/>
  <c r="X389" i="2"/>
  <c r="CI389" i="2"/>
  <c r="Y389" i="2"/>
  <c r="CJ389" i="2"/>
  <c r="Z389" i="2"/>
  <c r="CK389" i="2"/>
  <c r="AA389" i="2"/>
  <c r="CL389" i="2"/>
  <c r="AB389" i="2"/>
  <c r="CM389" i="2"/>
  <c r="AC389" i="2"/>
  <c r="CN389" i="2"/>
  <c r="AD389" i="2"/>
  <c r="CO389" i="2"/>
  <c r="AE389" i="2"/>
  <c r="CP389" i="2"/>
  <c r="AF389" i="2"/>
  <c r="CE389" i="2"/>
  <c r="CS389" i="2"/>
  <c r="AH389" i="2"/>
  <c r="CT389" i="2"/>
  <c r="AI389" i="2"/>
  <c r="CU389" i="2"/>
  <c r="AJ389" i="2"/>
  <c r="CV389" i="2"/>
  <c r="AK389" i="2"/>
  <c r="CW389" i="2"/>
  <c r="AL389" i="2"/>
  <c r="CX389" i="2"/>
  <c r="AM389" i="2"/>
  <c r="CY389" i="2"/>
  <c r="AN389" i="2"/>
  <c r="CZ389" i="2"/>
  <c r="AO389" i="2"/>
  <c r="DA389" i="2"/>
  <c r="AP389" i="2"/>
  <c r="DB389" i="2"/>
  <c r="AQ389" i="2"/>
  <c r="DC389" i="2"/>
  <c r="AR389" i="2"/>
  <c r="CR389" i="2"/>
  <c r="DF389" i="2"/>
  <c r="AT389" i="2"/>
  <c r="DG389" i="2"/>
  <c r="AU389" i="2"/>
  <c r="DH389" i="2"/>
  <c r="AV389" i="2"/>
  <c r="DI389" i="2"/>
  <c r="AW389" i="2"/>
  <c r="DJ389" i="2"/>
  <c r="AX389" i="2"/>
  <c r="DK389" i="2"/>
  <c r="AY389" i="2"/>
  <c r="DL389" i="2"/>
  <c r="AZ389" i="2"/>
  <c r="DM389" i="2"/>
  <c r="BA389" i="2"/>
  <c r="DN389" i="2"/>
  <c r="BB389" i="2"/>
  <c r="DO389" i="2"/>
  <c r="BC389" i="2"/>
  <c r="DP389" i="2"/>
  <c r="BD389" i="2"/>
  <c r="DE389" i="2"/>
  <c r="DS389" i="2"/>
  <c r="BF389" i="2"/>
  <c r="DT389" i="2"/>
  <c r="BG389" i="2"/>
  <c r="DU389" i="2"/>
  <c r="BH389" i="2"/>
  <c r="DV389" i="2"/>
  <c r="BI389" i="2"/>
  <c r="DW389" i="2"/>
  <c r="BJ389" i="2"/>
  <c r="DX389" i="2"/>
  <c r="BK389" i="2"/>
  <c r="DY389" i="2"/>
  <c r="BL389" i="2"/>
  <c r="DZ389" i="2"/>
  <c r="BM389" i="2"/>
  <c r="EA389" i="2"/>
  <c r="BN389" i="2"/>
  <c r="EB389" i="2"/>
  <c r="BO389" i="2"/>
  <c r="EC389" i="2"/>
  <c r="BP389" i="2"/>
  <c r="DR389" i="2"/>
  <c r="BR390" i="2"/>
  <c r="BS390" i="2"/>
  <c r="J390" i="2"/>
  <c r="BT390" i="2"/>
  <c r="K390" i="2"/>
  <c r="BU390" i="2"/>
  <c r="L390" i="2"/>
  <c r="BV390" i="2"/>
  <c r="M390" i="2"/>
  <c r="BW390" i="2"/>
  <c r="N390" i="2"/>
  <c r="BX390" i="2"/>
  <c r="O390" i="2"/>
  <c r="BY390" i="2"/>
  <c r="P390" i="2"/>
  <c r="BZ390" i="2"/>
  <c r="Q390" i="2"/>
  <c r="CA390" i="2"/>
  <c r="R390" i="2"/>
  <c r="CB390" i="2"/>
  <c r="S390" i="2"/>
  <c r="CC390" i="2"/>
  <c r="T390" i="2"/>
  <c r="CF390" i="2"/>
  <c r="V390" i="2"/>
  <c r="CG390" i="2"/>
  <c r="W390" i="2"/>
  <c r="CH390" i="2"/>
  <c r="X390" i="2"/>
  <c r="CI390" i="2"/>
  <c r="Y390" i="2"/>
  <c r="CJ390" i="2"/>
  <c r="Z390" i="2"/>
  <c r="CK390" i="2"/>
  <c r="AA390" i="2"/>
  <c r="CL390" i="2"/>
  <c r="AB390" i="2"/>
  <c r="CM390" i="2"/>
  <c r="AC390" i="2"/>
  <c r="CN390" i="2"/>
  <c r="AD390" i="2"/>
  <c r="CO390" i="2"/>
  <c r="AE390" i="2"/>
  <c r="CP390" i="2"/>
  <c r="AF390" i="2"/>
  <c r="CE390" i="2"/>
  <c r="CS390" i="2"/>
  <c r="AH390" i="2"/>
  <c r="CT390" i="2"/>
  <c r="AI390" i="2"/>
  <c r="CU390" i="2"/>
  <c r="AJ390" i="2"/>
  <c r="CV390" i="2"/>
  <c r="AK390" i="2"/>
  <c r="CW390" i="2"/>
  <c r="AL390" i="2"/>
  <c r="CX390" i="2"/>
  <c r="AM390" i="2"/>
  <c r="CY390" i="2"/>
  <c r="AN390" i="2"/>
  <c r="CZ390" i="2"/>
  <c r="AO390" i="2"/>
  <c r="DA390" i="2"/>
  <c r="AP390" i="2"/>
  <c r="DB390" i="2"/>
  <c r="AQ390" i="2"/>
  <c r="DC390" i="2"/>
  <c r="AR390" i="2"/>
  <c r="CR390" i="2"/>
  <c r="DF390" i="2"/>
  <c r="AT390" i="2"/>
  <c r="DG390" i="2"/>
  <c r="AU390" i="2"/>
  <c r="DH390" i="2"/>
  <c r="AV390" i="2"/>
  <c r="DI390" i="2"/>
  <c r="AW390" i="2"/>
  <c r="DJ390" i="2"/>
  <c r="AX390" i="2"/>
  <c r="DK390" i="2"/>
  <c r="AY390" i="2"/>
  <c r="DL390" i="2"/>
  <c r="AZ390" i="2"/>
  <c r="DM390" i="2"/>
  <c r="BA390" i="2"/>
  <c r="DN390" i="2"/>
  <c r="BB390" i="2"/>
  <c r="DO390" i="2"/>
  <c r="BC390" i="2"/>
  <c r="DP390" i="2"/>
  <c r="BD390" i="2"/>
  <c r="DE390" i="2"/>
  <c r="DS390" i="2"/>
  <c r="BF390" i="2"/>
  <c r="DT390" i="2"/>
  <c r="BG390" i="2"/>
  <c r="DU390" i="2"/>
  <c r="BH390" i="2"/>
  <c r="DV390" i="2"/>
  <c r="BI390" i="2"/>
  <c r="DW390" i="2"/>
  <c r="BJ390" i="2"/>
  <c r="DX390" i="2"/>
  <c r="BK390" i="2"/>
  <c r="DY390" i="2"/>
  <c r="BL390" i="2"/>
  <c r="DZ390" i="2"/>
  <c r="BM390" i="2"/>
  <c r="EA390" i="2"/>
  <c r="BN390" i="2"/>
  <c r="EB390" i="2"/>
  <c r="BO390" i="2"/>
  <c r="EC390" i="2"/>
  <c r="BP390" i="2"/>
  <c r="DR390" i="2"/>
  <c r="BR391" i="2"/>
  <c r="BS391" i="2"/>
  <c r="J391" i="2"/>
  <c r="BT391" i="2"/>
  <c r="K391" i="2"/>
  <c r="BU391" i="2"/>
  <c r="L391" i="2"/>
  <c r="BV391" i="2"/>
  <c r="M391" i="2"/>
  <c r="BW391" i="2"/>
  <c r="N391" i="2"/>
  <c r="BX391" i="2"/>
  <c r="O391" i="2"/>
  <c r="BY391" i="2"/>
  <c r="P391" i="2"/>
  <c r="BZ391" i="2"/>
  <c r="Q391" i="2"/>
  <c r="CA391" i="2"/>
  <c r="R391" i="2"/>
  <c r="CB391" i="2"/>
  <c r="S391" i="2"/>
  <c r="CC391" i="2"/>
  <c r="T391" i="2"/>
  <c r="CF391" i="2"/>
  <c r="V391" i="2"/>
  <c r="CG391" i="2"/>
  <c r="W391" i="2"/>
  <c r="CH391" i="2"/>
  <c r="X391" i="2"/>
  <c r="CI391" i="2"/>
  <c r="Y391" i="2"/>
  <c r="CJ391" i="2"/>
  <c r="Z391" i="2"/>
  <c r="CK391" i="2"/>
  <c r="AA391" i="2"/>
  <c r="CL391" i="2"/>
  <c r="AB391" i="2"/>
  <c r="CM391" i="2"/>
  <c r="AC391" i="2"/>
  <c r="CN391" i="2"/>
  <c r="AD391" i="2"/>
  <c r="CO391" i="2"/>
  <c r="AE391" i="2"/>
  <c r="CP391" i="2"/>
  <c r="AF391" i="2"/>
  <c r="CE391" i="2"/>
  <c r="CS391" i="2"/>
  <c r="AH391" i="2"/>
  <c r="CT391" i="2"/>
  <c r="AI391" i="2"/>
  <c r="CU391" i="2"/>
  <c r="AJ391" i="2"/>
  <c r="CV391" i="2"/>
  <c r="AK391" i="2"/>
  <c r="CW391" i="2"/>
  <c r="AL391" i="2"/>
  <c r="CX391" i="2"/>
  <c r="AM391" i="2"/>
  <c r="CY391" i="2"/>
  <c r="AN391" i="2"/>
  <c r="CZ391" i="2"/>
  <c r="AO391" i="2"/>
  <c r="DA391" i="2"/>
  <c r="AP391" i="2"/>
  <c r="DB391" i="2"/>
  <c r="AQ391" i="2"/>
  <c r="DC391" i="2"/>
  <c r="AR391" i="2"/>
  <c r="CR391" i="2"/>
  <c r="DF391" i="2"/>
  <c r="AT391" i="2"/>
  <c r="DG391" i="2"/>
  <c r="AU391" i="2"/>
  <c r="DH391" i="2"/>
  <c r="AV391" i="2"/>
  <c r="DI391" i="2"/>
  <c r="AW391" i="2"/>
  <c r="DJ391" i="2"/>
  <c r="AX391" i="2"/>
  <c r="DK391" i="2"/>
  <c r="AY391" i="2"/>
  <c r="DL391" i="2"/>
  <c r="AZ391" i="2"/>
  <c r="DM391" i="2"/>
  <c r="BA391" i="2"/>
  <c r="DN391" i="2"/>
  <c r="BB391" i="2"/>
  <c r="DO391" i="2"/>
  <c r="BC391" i="2"/>
  <c r="DP391" i="2"/>
  <c r="BD391" i="2"/>
  <c r="DE391" i="2"/>
  <c r="DS391" i="2"/>
  <c r="BF391" i="2"/>
  <c r="DT391" i="2"/>
  <c r="BG391" i="2"/>
  <c r="DU391" i="2"/>
  <c r="BH391" i="2"/>
  <c r="DV391" i="2"/>
  <c r="BI391" i="2"/>
  <c r="DW391" i="2"/>
  <c r="BJ391" i="2"/>
  <c r="DX391" i="2"/>
  <c r="BK391" i="2"/>
  <c r="DY391" i="2"/>
  <c r="BL391" i="2"/>
  <c r="DZ391" i="2"/>
  <c r="BM391" i="2"/>
  <c r="EA391" i="2"/>
  <c r="BN391" i="2"/>
  <c r="EB391" i="2"/>
  <c r="BO391" i="2"/>
  <c r="EC391" i="2"/>
  <c r="BP391" i="2"/>
  <c r="DR391" i="2"/>
  <c r="BR392" i="2"/>
  <c r="BS392" i="2"/>
  <c r="J392" i="2"/>
  <c r="BT392" i="2"/>
  <c r="K392" i="2"/>
  <c r="BU392" i="2"/>
  <c r="L392" i="2"/>
  <c r="BV392" i="2"/>
  <c r="M392" i="2"/>
  <c r="BW392" i="2"/>
  <c r="N392" i="2"/>
  <c r="BX392" i="2"/>
  <c r="O392" i="2"/>
  <c r="BY392" i="2"/>
  <c r="P392" i="2"/>
  <c r="BZ392" i="2"/>
  <c r="Q392" i="2"/>
  <c r="CA392" i="2"/>
  <c r="R392" i="2"/>
  <c r="CB392" i="2"/>
  <c r="S392" i="2"/>
  <c r="CC392" i="2"/>
  <c r="T392" i="2"/>
  <c r="CF392" i="2"/>
  <c r="V392" i="2"/>
  <c r="CG392" i="2"/>
  <c r="W392" i="2"/>
  <c r="CH392" i="2"/>
  <c r="X392" i="2"/>
  <c r="CI392" i="2"/>
  <c r="Y392" i="2"/>
  <c r="CJ392" i="2"/>
  <c r="Z392" i="2"/>
  <c r="CK392" i="2"/>
  <c r="AA392" i="2"/>
  <c r="CL392" i="2"/>
  <c r="AB392" i="2"/>
  <c r="CM392" i="2"/>
  <c r="AC392" i="2"/>
  <c r="CN392" i="2"/>
  <c r="AD392" i="2"/>
  <c r="CO392" i="2"/>
  <c r="AE392" i="2"/>
  <c r="CP392" i="2"/>
  <c r="AF392" i="2"/>
  <c r="CE392" i="2"/>
  <c r="CS392" i="2"/>
  <c r="AH392" i="2"/>
  <c r="CT392" i="2"/>
  <c r="AI392" i="2"/>
  <c r="CU392" i="2"/>
  <c r="AJ392" i="2"/>
  <c r="CV392" i="2"/>
  <c r="AK392" i="2"/>
  <c r="CW392" i="2"/>
  <c r="AL392" i="2"/>
  <c r="CX392" i="2"/>
  <c r="AM392" i="2"/>
  <c r="CY392" i="2"/>
  <c r="AN392" i="2"/>
  <c r="CZ392" i="2"/>
  <c r="AO392" i="2"/>
  <c r="DA392" i="2"/>
  <c r="AP392" i="2"/>
  <c r="DB392" i="2"/>
  <c r="AQ392" i="2"/>
  <c r="DC392" i="2"/>
  <c r="AR392" i="2"/>
  <c r="CR392" i="2"/>
  <c r="DF392" i="2"/>
  <c r="AT392" i="2"/>
  <c r="DG392" i="2"/>
  <c r="AU392" i="2"/>
  <c r="DH392" i="2"/>
  <c r="AV392" i="2"/>
  <c r="DI392" i="2"/>
  <c r="AW392" i="2"/>
  <c r="DJ392" i="2"/>
  <c r="AX392" i="2"/>
  <c r="DK392" i="2"/>
  <c r="AY392" i="2"/>
  <c r="DL392" i="2"/>
  <c r="AZ392" i="2"/>
  <c r="DM392" i="2"/>
  <c r="BA392" i="2"/>
  <c r="DN392" i="2"/>
  <c r="BB392" i="2"/>
  <c r="DO392" i="2"/>
  <c r="BC392" i="2"/>
  <c r="DP392" i="2"/>
  <c r="BD392" i="2"/>
  <c r="DE392" i="2"/>
  <c r="DS392" i="2"/>
  <c r="BF392" i="2"/>
  <c r="DT392" i="2"/>
  <c r="BG392" i="2"/>
  <c r="DU392" i="2"/>
  <c r="BH392" i="2"/>
  <c r="DV392" i="2"/>
  <c r="BI392" i="2"/>
  <c r="DW392" i="2"/>
  <c r="BJ392" i="2"/>
  <c r="DX392" i="2"/>
  <c r="BK392" i="2"/>
  <c r="DY392" i="2"/>
  <c r="BL392" i="2"/>
  <c r="DZ392" i="2"/>
  <c r="BM392" i="2"/>
  <c r="EA392" i="2"/>
  <c r="BN392" i="2"/>
  <c r="EB392" i="2"/>
  <c r="BO392" i="2"/>
  <c r="EC392" i="2"/>
  <c r="BP392" i="2"/>
  <c r="DR392" i="2"/>
  <c r="BR393" i="2"/>
  <c r="BS393" i="2"/>
  <c r="J393" i="2"/>
  <c r="BT393" i="2"/>
  <c r="K393" i="2"/>
  <c r="BU393" i="2"/>
  <c r="L393" i="2"/>
  <c r="BV393" i="2"/>
  <c r="M393" i="2"/>
  <c r="BW393" i="2"/>
  <c r="N393" i="2"/>
  <c r="BX393" i="2"/>
  <c r="O393" i="2"/>
  <c r="BY393" i="2"/>
  <c r="P393" i="2"/>
  <c r="BZ393" i="2"/>
  <c r="Q393" i="2"/>
  <c r="CA393" i="2"/>
  <c r="R393" i="2"/>
  <c r="CB393" i="2"/>
  <c r="S393" i="2"/>
  <c r="CC393" i="2"/>
  <c r="T393" i="2"/>
  <c r="CF393" i="2"/>
  <c r="V393" i="2"/>
  <c r="CG393" i="2"/>
  <c r="W393" i="2"/>
  <c r="CH393" i="2"/>
  <c r="X393" i="2"/>
  <c r="CI393" i="2"/>
  <c r="Y393" i="2"/>
  <c r="CJ393" i="2"/>
  <c r="Z393" i="2"/>
  <c r="CK393" i="2"/>
  <c r="AA393" i="2"/>
  <c r="CL393" i="2"/>
  <c r="AB393" i="2"/>
  <c r="CM393" i="2"/>
  <c r="AC393" i="2"/>
  <c r="CN393" i="2"/>
  <c r="AD393" i="2"/>
  <c r="CO393" i="2"/>
  <c r="AE393" i="2"/>
  <c r="CP393" i="2"/>
  <c r="AF393" i="2"/>
  <c r="CE393" i="2"/>
  <c r="CS393" i="2"/>
  <c r="AH393" i="2"/>
  <c r="CT393" i="2"/>
  <c r="AI393" i="2"/>
  <c r="CU393" i="2"/>
  <c r="AJ393" i="2"/>
  <c r="CV393" i="2"/>
  <c r="AK393" i="2"/>
  <c r="CW393" i="2"/>
  <c r="AL393" i="2"/>
  <c r="CX393" i="2"/>
  <c r="AM393" i="2"/>
  <c r="CY393" i="2"/>
  <c r="AN393" i="2"/>
  <c r="CZ393" i="2"/>
  <c r="AO393" i="2"/>
  <c r="DA393" i="2"/>
  <c r="AP393" i="2"/>
  <c r="DB393" i="2"/>
  <c r="AQ393" i="2"/>
  <c r="DC393" i="2"/>
  <c r="AR393" i="2"/>
  <c r="CR393" i="2"/>
  <c r="DF393" i="2"/>
  <c r="AT393" i="2"/>
  <c r="DG393" i="2"/>
  <c r="AU393" i="2"/>
  <c r="DH393" i="2"/>
  <c r="AV393" i="2"/>
  <c r="DI393" i="2"/>
  <c r="AW393" i="2"/>
  <c r="DJ393" i="2"/>
  <c r="AX393" i="2"/>
  <c r="DK393" i="2"/>
  <c r="AY393" i="2"/>
  <c r="DL393" i="2"/>
  <c r="AZ393" i="2"/>
  <c r="DM393" i="2"/>
  <c r="BA393" i="2"/>
  <c r="DN393" i="2"/>
  <c r="BB393" i="2"/>
  <c r="DO393" i="2"/>
  <c r="BC393" i="2"/>
  <c r="DP393" i="2"/>
  <c r="BD393" i="2"/>
  <c r="DE393" i="2"/>
  <c r="DS393" i="2"/>
  <c r="BF393" i="2"/>
  <c r="DT393" i="2"/>
  <c r="BG393" i="2"/>
  <c r="DU393" i="2"/>
  <c r="BH393" i="2"/>
  <c r="DV393" i="2"/>
  <c r="BI393" i="2"/>
  <c r="DW393" i="2"/>
  <c r="BJ393" i="2"/>
  <c r="DX393" i="2"/>
  <c r="BK393" i="2"/>
  <c r="DY393" i="2"/>
  <c r="BL393" i="2"/>
  <c r="DZ393" i="2"/>
  <c r="BM393" i="2"/>
  <c r="EA393" i="2"/>
  <c r="BN393" i="2"/>
  <c r="EB393" i="2"/>
  <c r="BO393" i="2"/>
  <c r="EC393" i="2"/>
  <c r="BP393" i="2"/>
  <c r="DR393" i="2"/>
  <c r="BR394" i="2"/>
  <c r="BS394" i="2"/>
  <c r="J394" i="2"/>
  <c r="BT394" i="2"/>
  <c r="K394" i="2"/>
  <c r="BU394" i="2"/>
  <c r="L394" i="2"/>
  <c r="BV394" i="2"/>
  <c r="M394" i="2"/>
  <c r="BW394" i="2"/>
  <c r="N394" i="2"/>
  <c r="BX394" i="2"/>
  <c r="O394" i="2"/>
  <c r="BY394" i="2"/>
  <c r="P394" i="2"/>
  <c r="BZ394" i="2"/>
  <c r="Q394" i="2"/>
  <c r="CA394" i="2"/>
  <c r="R394" i="2"/>
  <c r="CB394" i="2"/>
  <c r="S394" i="2"/>
  <c r="CC394" i="2"/>
  <c r="T394" i="2"/>
  <c r="CF394" i="2"/>
  <c r="V394" i="2"/>
  <c r="CG394" i="2"/>
  <c r="W394" i="2"/>
  <c r="CH394" i="2"/>
  <c r="X394" i="2"/>
  <c r="CI394" i="2"/>
  <c r="Y394" i="2"/>
  <c r="CJ394" i="2"/>
  <c r="Z394" i="2"/>
  <c r="CK394" i="2"/>
  <c r="AA394" i="2"/>
  <c r="CL394" i="2"/>
  <c r="AB394" i="2"/>
  <c r="CM394" i="2"/>
  <c r="AC394" i="2"/>
  <c r="CN394" i="2"/>
  <c r="AD394" i="2"/>
  <c r="CO394" i="2"/>
  <c r="AE394" i="2"/>
  <c r="CP394" i="2"/>
  <c r="AF394" i="2"/>
  <c r="CE394" i="2"/>
  <c r="CS394" i="2"/>
  <c r="AH394" i="2"/>
  <c r="CT394" i="2"/>
  <c r="AI394" i="2"/>
  <c r="CU394" i="2"/>
  <c r="AJ394" i="2"/>
  <c r="CV394" i="2"/>
  <c r="AK394" i="2"/>
  <c r="CW394" i="2"/>
  <c r="AL394" i="2"/>
  <c r="CX394" i="2"/>
  <c r="AM394" i="2"/>
  <c r="CY394" i="2"/>
  <c r="AN394" i="2"/>
  <c r="CZ394" i="2"/>
  <c r="AO394" i="2"/>
  <c r="DA394" i="2"/>
  <c r="AP394" i="2"/>
  <c r="DB394" i="2"/>
  <c r="AQ394" i="2"/>
  <c r="DC394" i="2"/>
  <c r="AR394" i="2"/>
  <c r="CR394" i="2"/>
  <c r="DF394" i="2"/>
  <c r="AT394" i="2"/>
  <c r="DG394" i="2"/>
  <c r="AU394" i="2"/>
  <c r="DH394" i="2"/>
  <c r="AV394" i="2"/>
  <c r="DI394" i="2"/>
  <c r="AW394" i="2"/>
  <c r="DJ394" i="2"/>
  <c r="AX394" i="2"/>
  <c r="DK394" i="2"/>
  <c r="AY394" i="2"/>
  <c r="DL394" i="2"/>
  <c r="AZ394" i="2"/>
  <c r="DM394" i="2"/>
  <c r="BA394" i="2"/>
  <c r="DN394" i="2"/>
  <c r="BB394" i="2"/>
  <c r="DO394" i="2"/>
  <c r="BC394" i="2"/>
  <c r="DP394" i="2"/>
  <c r="BD394" i="2"/>
  <c r="DE394" i="2"/>
  <c r="DS394" i="2"/>
  <c r="BF394" i="2"/>
  <c r="DT394" i="2"/>
  <c r="BG394" i="2"/>
  <c r="DU394" i="2"/>
  <c r="BH394" i="2"/>
  <c r="DV394" i="2"/>
  <c r="BI394" i="2"/>
  <c r="DW394" i="2"/>
  <c r="BJ394" i="2"/>
  <c r="DX394" i="2"/>
  <c r="BK394" i="2"/>
  <c r="DY394" i="2"/>
  <c r="BL394" i="2"/>
  <c r="DZ394" i="2"/>
  <c r="BM394" i="2"/>
  <c r="EA394" i="2"/>
  <c r="BN394" i="2"/>
  <c r="EB394" i="2"/>
  <c r="BO394" i="2"/>
  <c r="EC394" i="2"/>
  <c r="BP394" i="2"/>
  <c r="DR394" i="2"/>
  <c r="BR395" i="2"/>
  <c r="BS395" i="2"/>
  <c r="J395" i="2"/>
  <c r="BT395" i="2"/>
  <c r="K395" i="2"/>
  <c r="BU395" i="2"/>
  <c r="L395" i="2"/>
  <c r="BV395" i="2"/>
  <c r="M395" i="2"/>
  <c r="BW395" i="2"/>
  <c r="N395" i="2"/>
  <c r="BX395" i="2"/>
  <c r="O395" i="2"/>
  <c r="BY395" i="2"/>
  <c r="P395" i="2"/>
  <c r="BZ395" i="2"/>
  <c r="Q395" i="2"/>
  <c r="CA395" i="2"/>
  <c r="R395" i="2"/>
  <c r="CB395" i="2"/>
  <c r="S395" i="2"/>
  <c r="CC395" i="2"/>
  <c r="T395" i="2"/>
  <c r="CF395" i="2"/>
  <c r="V395" i="2"/>
  <c r="CG395" i="2"/>
  <c r="W395" i="2"/>
  <c r="CH395" i="2"/>
  <c r="X395" i="2"/>
  <c r="CI395" i="2"/>
  <c r="Y395" i="2"/>
  <c r="CJ395" i="2"/>
  <c r="Z395" i="2"/>
  <c r="CK395" i="2"/>
  <c r="AA395" i="2"/>
  <c r="CL395" i="2"/>
  <c r="AB395" i="2"/>
  <c r="CM395" i="2"/>
  <c r="AC395" i="2"/>
  <c r="CN395" i="2"/>
  <c r="AD395" i="2"/>
  <c r="CO395" i="2"/>
  <c r="AE395" i="2"/>
  <c r="CP395" i="2"/>
  <c r="AF395" i="2"/>
  <c r="CE395" i="2"/>
  <c r="CS395" i="2"/>
  <c r="AH395" i="2"/>
  <c r="CT395" i="2"/>
  <c r="AI395" i="2"/>
  <c r="CU395" i="2"/>
  <c r="AJ395" i="2"/>
  <c r="CV395" i="2"/>
  <c r="AK395" i="2"/>
  <c r="CW395" i="2"/>
  <c r="AL395" i="2"/>
  <c r="CX395" i="2"/>
  <c r="AM395" i="2"/>
  <c r="CY395" i="2"/>
  <c r="AN395" i="2"/>
  <c r="CZ395" i="2"/>
  <c r="AO395" i="2"/>
  <c r="DA395" i="2"/>
  <c r="AP395" i="2"/>
  <c r="DB395" i="2"/>
  <c r="AQ395" i="2"/>
  <c r="DC395" i="2"/>
  <c r="AR395" i="2"/>
  <c r="CR395" i="2"/>
  <c r="DF395" i="2"/>
  <c r="AT395" i="2"/>
  <c r="DG395" i="2"/>
  <c r="AU395" i="2"/>
  <c r="DH395" i="2"/>
  <c r="AV395" i="2"/>
  <c r="DI395" i="2"/>
  <c r="AW395" i="2"/>
  <c r="DJ395" i="2"/>
  <c r="AX395" i="2"/>
  <c r="DK395" i="2"/>
  <c r="AY395" i="2"/>
  <c r="DL395" i="2"/>
  <c r="AZ395" i="2"/>
  <c r="DM395" i="2"/>
  <c r="BA395" i="2"/>
  <c r="DN395" i="2"/>
  <c r="BB395" i="2"/>
  <c r="DO395" i="2"/>
  <c r="BC395" i="2"/>
  <c r="DP395" i="2"/>
  <c r="BD395" i="2"/>
  <c r="DE395" i="2"/>
  <c r="DS395" i="2"/>
  <c r="BF395" i="2"/>
  <c r="DT395" i="2"/>
  <c r="BG395" i="2"/>
  <c r="DU395" i="2"/>
  <c r="BH395" i="2"/>
  <c r="DV395" i="2"/>
  <c r="BI395" i="2"/>
  <c r="DW395" i="2"/>
  <c r="BJ395" i="2"/>
  <c r="DX395" i="2"/>
  <c r="BK395" i="2"/>
  <c r="DY395" i="2"/>
  <c r="BL395" i="2"/>
  <c r="DZ395" i="2"/>
  <c r="BM395" i="2"/>
  <c r="EA395" i="2"/>
  <c r="BN395" i="2"/>
  <c r="EB395" i="2"/>
  <c r="BO395" i="2"/>
  <c r="EC395" i="2"/>
  <c r="BP395" i="2"/>
  <c r="DR395" i="2"/>
  <c r="BR396" i="2"/>
  <c r="BS396" i="2"/>
  <c r="J396" i="2"/>
  <c r="BT396" i="2"/>
  <c r="K396" i="2"/>
  <c r="BU396" i="2"/>
  <c r="L396" i="2"/>
  <c r="BV396" i="2"/>
  <c r="M396" i="2"/>
  <c r="BW396" i="2"/>
  <c r="N396" i="2"/>
  <c r="BX396" i="2"/>
  <c r="O396" i="2"/>
  <c r="BY396" i="2"/>
  <c r="P396" i="2"/>
  <c r="BZ396" i="2"/>
  <c r="Q396" i="2"/>
  <c r="CA396" i="2"/>
  <c r="R396" i="2"/>
  <c r="CB396" i="2"/>
  <c r="S396" i="2"/>
  <c r="CC396" i="2"/>
  <c r="T396" i="2"/>
  <c r="CF396" i="2"/>
  <c r="V396" i="2"/>
  <c r="CG396" i="2"/>
  <c r="W396" i="2"/>
  <c r="CH396" i="2"/>
  <c r="X396" i="2"/>
  <c r="CI396" i="2"/>
  <c r="Y396" i="2"/>
  <c r="CJ396" i="2"/>
  <c r="Z396" i="2"/>
  <c r="CK396" i="2"/>
  <c r="AA396" i="2"/>
  <c r="CL396" i="2"/>
  <c r="AB396" i="2"/>
  <c r="CM396" i="2"/>
  <c r="AC396" i="2"/>
  <c r="CN396" i="2"/>
  <c r="AD396" i="2"/>
  <c r="CO396" i="2"/>
  <c r="AE396" i="2"/>
  <c r="CP396" i="2"/>
  <c r="AF396" i="2"/>
  <c r="CE396" i="2"/>
  <c r="CS396" i="2"/>
  <c r="AH396" i="2"/>
  <c r="CT396" i="2"/>
  <c r="AI396" i="2"/>
  <c r="CU396" i="2"/>
  <c r="AJ396" i="2"/>
  <c r="CV396" i="2"/>
  <c r="AK396" i="2"/>
  <c r="CW396" i="2"/>
  <c r="AL396" i="2"/>
  <c r="CX396" i="2"/>
  <c r="AM396" i="2"/>
  <c r="CY396" i="2"/>
  <c r="AN396" i="2"/>
  <c r="CZ396" i="2"/>
  <c r="AO396" i="2"/>
  <c r="DA396" i="2"/>
  <c r="AP396" i="2"/>
  <c r="DB396" i="2"/>
  <c r="AQ396" i="2"/>
  <c r="DC396" i="2"/>
  <c r="AR396" i="2"/>
  <c r="CR396" i="2"/>
  <c r="DF396" i="2"/>
  <c r="AT396" i="2"/>
  <c r="DG396" i="2"/>
  <c r="AU396" i="2"/>
  <c r="DH396" i="2"/>
  <c r="AV396" i="2"/>
  <c r="DI396" i="2"/>
  <c r="AW396" i="2"/>
  <c r="DJ396" i="2"/>
  <c r="AX396" i="2"/>
  <c r="DK396" i="2"/>
  <c r="AY396" i="2"/>
  <c r="DL396" i="2"/>
  <c r="AZ396" i="2"/>
  <c r="DM396" i="2"/>
  <c r="BA396" i="2"/>
  <c r="DN396" i="2"/>
  <c r="BB396" i="2"/>
  <c r="DO396" i="2"/>
  <c r="BC396" i="2"/>
  <c r="DP396" i="2"/>
  <c r="BD396" i="2"/>
  <c r="DE396" i="2"/>
  <c r="DS396" i="2"/>
  <c r="BF396" i="2"/>
  <c r="DT396" i="2"/>
  <c r="BG396" i="2"/>
  <c r="DU396" i="2"/>
  <c r="BH396" i="2"/>
  <c r="DV396" i="2"/>
  <c r="BI396" i="2"/>
  <c r="DW396" i="2"/>
  <c r="BJ396" i="2"/>
  <c r="DX396" i="2"/>
  <c r="BK396" i="2"/>
  <c r="DY396" i="2"/>
  <c r="BL396" i="2"/>
  <c r="DZ396" i="2"/>
  <c r="BM396" i="2"/>
  <c r="EA396" i="2"/>
  <c r="BN396" i="2"/>
  <c r="EB396" i="2"/>
  <c r="BO396" i="2"/>
  <c r="EC396" i="2"/>
  <c r="BP396" i="2"/>
  <c r="DR396" i="2"/>
  <c r="BR397" i="2"/>
  <c r="BS397" i="2"/>
  <c r="J397" i="2"/>
  <c r="BT397" i="2"/>
  <c r="K397" i="2"/>
  <c r="BU397" i="2"/>
  <c r="L397" i="2"/>
  <c r="BV397" i="2"/>
  <c r="M397" i="2"/>
  <c r="BW397" i="2"/>
  <c r="N397" i="2"/>
  <c r="BX397" i="2"/>
  <c r="O397" i="2"/>
  <c r="BY397" i="2"/>
  <c r="P397" i="2"/>
  <c r="BZ397" i="2"/>
  <c r="Q397" i="2"/>
  <c r="CA397" i="2"/>
  <c r="R397" i="2"/>
  <c r="CB397" i="2"/>
  <c r="S397" i="2"/>
  <c r="CC397" i="2"/>
  <c r="T397" i="2"/>
  <c r="CF397" i="2"/>
  <c r="V397" i="2"/>
  <c r="CG397" i="2"/>
  <c r="W397" i="2"/>
  <c r="CH397" i="2"/>
  <c r="X397" i="2"/>
  <c r="CI397" i="2"/>
  <c r="Y397" i="2"/>
  <c r="CJ397" i="2"/>
  <c r="Z397" i="2"/>
  <c r="CK397" i="2"/>
  <c r="AA397" i="2"/>
  <c r="CL397" i="2"/>
  <c r="AB397" i="2"/>
  <c r="CM397" i="2"/>
  <c r="AC397" i="2"/>
  <c r="CN397" i="2"/>
  <c r="AD397" i="2"/>
  <c r="CO397" i="2"/>
  <c r="AE397" i="2"/>
  <c r="CP397" i="2"/>
  <c r="AF397" i="2"/>
  <c r="CE397" i="2"/>
  <c r="CS397" i="2"/>
  <c r="AH397" i="2"/>
  <c r="CT397" i="2"/>
  <c r="AI397" i="2"/>
  <c r="CU397" i="2"/>
  <c r="AJ397" i="2"/>
  <c r="CV397" i="2"/>
  <c r="AK397" i="2"/>
  <c r="CW397" i="2"/>
  <c r="AL397" i="2"/>
  <c r="CX397" i="2"/>
  <c r="AM397" i="2"/>
  <c r="CY397" i="2"/>
  <c r="AN397" i="2"/>
  <c r="CZ397" i="2"/>
  <c r="AO397" i="2"/>
  <c r="DA397" i="2"/>
  <c r="AP397" i="2"/>
  <c r="DB397" i="2"/>
  <c r="AQ397" i="2"/>
  <c r="DC397" i="2"/>
  <c r="AR397" i="2"/>
  <c r="CR397" i="2"/>
  <c r="DF397" i="2"/>
  <c r="AT397" i="2"/>
  <c r="DG397" i="2"/>
  <c r="AU397" i="2"/>
  <c r="DH397" i="2"/>
  <c r="AV397" i="2"/>
  <c r="DI397" i="2"/>
  <c r="AW397" i="2"/>
  <c r="DJ397" i="2"/>
  <c r="AX397" i="2"/>
  <c r="DK397" i="2"/>
  <c r="AY397" i="2"/>
  <c r="DL397" i="2"/>
  <c r="AZ397" i="2"/>
  <c r="DM397" i="2"/>
  <c r="BA397" i="2"/>
  <c r="DN397" i="2"/>
  <c r="BB397" i="2"/>
  <c r="DO397" i="2"/>
  <c r="BC397" i="2"/>
  <c r="DP397" i="2"/>
  <c r="BD397" i="2"/>
  <c r="DE397" i="2"/>
  <c r="DS397" i="2"/>
  <c r="BF397" i="2"/>
  <c r="DT397" i="2"/>
  <c r="BG397" i="2"/>
  <c r="DU397" i="2"/>
  <c r="BH397" i="2"/>
  <c r="DV397" i="2"/>
  <c r="BI397" i="2"/>
  <c r="DW397" i="2"/>
  <c r="BJ397" i="2"/>
  <c r="DX397" i="2"/>
  <c r="BK397" i="2"/>
  <c r="DY397" i="2"/>
  <c r="BL397" i="2"/>
  <c r="DZ397" i="2"/>
  <c r="BM397" i="2"/>
  <c r="EA397" i="2"/>
  <c r="BN397" i="2"/>
  <c r="EB397" i="2"/>
  <c r="BO397" i="2"/>
  <c r="EC397" i="2"/>
  <c r="BP397" i="2"/>
  <c r="DR397" i="2"/>
  <c r="BR398" i="2"/>
  <c r="BS398" i="2"/>
  <c r="J398" i="2"/>
  <c r="BT398" i="2"/>
  <c r="K398" i="2"/>
  <c r="BU398" i="2"/>
  <c r="L398" i="2"/>
  <c r="BV398" i="2"/>
  <c r="M398" i="2"/>
  <c r="BW398" i="2"/>
  <c r="N398" i="2"/>
  <c r="BX398" i="2"/>
  <c r="O398" i="2"/>
  <c r="BY398" i="2"/>
  <c r="P398" i="2"/>
  <c r="BZ398" i="2"/>
  <c r="Q398" i="2"/>
  <c r="CA398" i="2"/>
  <c r="R398" i="2"/>
  <c r="CB398" i="2"/>
  <c r="S398" i="2"/>
  <c r="CC398" i="2"/>
  <c r="T398" i="2"/>
  <c r="CF398" i="2"/>
  <c r="V398" i="2"/>
  <c r="CG398" i="2"/>
  <c r="W398" i="2"/>
  <c r="CH398" i="2"/>
  <c r="X398" i="2"/>
  <c r="CI398" i="2"/>
  <c r="Y398" i="2"/>
  <c r="CJ398" i="2"/>
  <c r="Z398" i="2"/>
  <c r="CK398" i="2"/>
  <c r="AA398" i="2"/>
  <c r="CL398" i="2"/>
  <c r="AB398" i="2"/>
  <c r="CM398" i="2"/>
  <c r="AC398" i="2"/>
  <c r="CN398" i="2"/>
  <c r="AD398" i="2"/>
  <c r="CO398" i="2"/>
  <c r="AE398" i="2"/>
  <c r="CP398" i="2"/>
  <c r="AF398" i="2"/>
  <c r="CE398" i="2"/>
  <c r="CS398" i="2"/>
  <c r="AH398" i="2"/>
  <c r="CT398" i="2"/>
  <c r="AI398" i="2"/>
  <c r="CU398" i="2"/>
  <c r="AJ398" i="2"/>
  <c r="CV398" i="2"/>
  <c r="AK398" i="2"/>
  <c r="CW398" i="2"/>
  <c r="AL398" i="2"/>
  <c r="CX398" i="2"/>
  <c r="AM398" i="2"/>
  <c r="CY398" i="2"/>
  <c r="AN398" i="2"/>
  <c r="CZ398" i="2"/>
  <c r="AO398" i="2"/>
  <c r="DA398" i="2"/>
  <c r="AP398" i="2"/>
  <c r="DB398" i="2"/>
  <c r="AQ398" i="2"/>
  <c r="DC398" i="2"/>
  <c r="AR398" i="2"/>
  <c r="CR398" i="2"/>
  <c r="DF398" i="2"/>
  <c r="AT398" i="2"/>
  <c r="DG398" i="2"/>
  <c r="AU398" i="2"/>
  <c r="DH398" i="2"/>
  <c r="AV398" i="2"/>
  <c r="DI398" i="2"/>
  <c r="AW398" i="2"/>
  <c r="DJ398" i="2"/>
  <c r="AX398" i="2"/>
  <c r="DK398" i="2"/>
  <c r="AY398" i="2"/>
  <c r="DL398" i="2"/>
  <c r="AZ398" i="2"/>
  <c r="DM398" i="2"/>
  <c r="BA398" i="2"/>
  <c r="DN398" i="2"/>
  <c r="BB398" i="2"/>
  <c r="DO398" i="2"/>
  <c r="BC398" i="2"/>
  <c r="DP398" i="2"/>
  <c r="BD398" i="2"/>
  <c r="DE398" i="2"/>
  <c r="DS398" i="2"/>
  <c r="BF398" i="2"/>
  <c r="DT398" i="2"/>
  <c r="BG398" i="2"/>
  <c r="DU398" i="2"/>
  <c r="BH398" i="2"/>
  <c r="DV398" i="2"/>
  <c r="BI398" i="2"/>
  <c r="DW398" i="2"/>
  <c r="BJ398" i="2"/>
  <c r="DX398" i="2"/>
  <c r="BK398" i="2"/>
  <c r="DY398" i="2"/>
  <c r="BL398" i="2"/>
  <c r="DZ398" i="2"/>
  <c r="BM398" i="2"/>
  <c r="EA398" i="2"/>
  <c r="BN398" i="2"/>
  <c r="EB398" i="2"/>
  <c r="BO398" i="2"/>
  <c r="EC398" i="2"/>
  <c r="BP398" i="2"/>
  <c r="DR398" i="2"/>
  <c r="BR399" i="2"/>
  <c r="BS399" i="2"/>
  <c r="J399" i="2"/>
  <c r="BT399" i="2"/>
  <c r="K399" i="2"/>
  <c r="BU399" i="2"/>
  <c r="L399" i="2"/>
  <c r="BV399" i="2"/>
  <c r="M399" i="2"/>
  <c r="BW399" i="2"/>
  <c r="N399" i="2"/>
  <c r="BX399" i="2"/>
  <c r="O399" i="2"/>
  <c r="BY399" i="2"/>
  <c r="P399" i="2"/>
  <c r="BZ399" i="2"/>
  <c r="Q399" i="2"/>
  <c r="CA399" i="2"/>
  <c r="R399" i="2"/>
  <c r="CB399" i="2"/>
  <c r="S399" i="2"/>
  <c r="CC399" i="2"/>
  <c r="T399" i="2"/>
  <c r="CF399" i="2"/>
  <c r="V399" i="2"/>
  <c r="CG399" i="2"/>
  <c r="W399" i="2"/>
  <c r="CH399" i="2"/>
  <c r="X399" i="2"/>
  <c r="CI399" i="2"/>
  <c r="Y399" i="2"/>
  <c r="CJ399" i="2"/>
  <c r="Z399" i="2"/>
  <c r="CK399" i="2"/>
  <c r="AA399" i="2"/>
  <c r="CL399" i="2"/>
  <c r="AB399" i="2"/>
  <c r="CM399" i="2"/>
  <c r="AC399" i="2"/>
  <c r="CN399" i="2"/>
  <c r="AD399" i="2"/>
  <c r="CO399" i="2"/>
  <c r="AE399" i="2"/>
  <c r="CP399" i="2"/>
  <c r="AF399" i="2"/>
  <c r="CE399" i="2"/>
  <c r="CS399" i="2"/>
  <c r="AH399" i="2"/>
  <c r="CT399" i="2"/>
  <c r="AI399" i="2"/>
  <c r="CU399" i="2"/>
  <c r="AJ399" i="2"/>
  <c r="CV399" i="2"/>
  <c r="AK399" i="2"/>
  <c r="CW399" i="2"/>
  <c r="AL399" i="2"/>
  <c r="CX399" i="2"/>
  <c r="AM399" i="2"/>
  <c r="CY399" i="2"/>
  <c r="AN399" i="2"/>
  <c r="CZ399" i="2"/>
  <c r="AO399" i="2"/>
  <c r="DA399" i="2"/>
  <c r="AP399" i="2"/>
  <c r="DB399" i="2"/>
  <c r="AQ399" i="2"/>
  <c r="DC399" i="2"/>
  <c r="AR399" i="2"/>
  <c r="CR399" i="2"/>
  <c r="DF399" i="2"/>
  <c r="AT399" i="2"/>
  <c r="DG399" i="2"/>
  <c r="AU399" i="2"/>
  <c r="DH399" i="2"/>
  <c r="AV399" i="2"/>
  <c r="DI399" i="2"/>
  <c r="AW399" i="2"/>
  <c r="DJ399" i="2"/>
  <c r="AX399" i="2"/>
  <c r="DK399" i="2"/>
  <c r="AY399" i="2"/>
  <c r="DL399" i="2"/>
  <c r="AZ399" i="2"/>
  <c r="DM399" i="2"/>
  <c r="BA399" i="2"/>
  <c r="DN399" i="2"/>
  <c r="BB399" i="2"/>
  <c r="DO399" i="2"/>
  <c r="BC399" i="2"/>
  <c r="DP399" i="2"/>
  <c r="BD399" i="2"/>
  <c r="DE399" i="2"/>
  <c r="DS399" i="2"/>
  <c r="BF399" i="2"/>
  <c r="DT399" i="2"/>
  <c r="BG399" i="2"/>
  <c r="DU399" i="2"/>
  <c r="BH399" i="2"/>
  <c r="DV399" i="2"/>
  <c r="BI399" i="2"/>
  <c r="DW399" i="2"/>
  <c r="BJ399" i="2"/>
  <c r="DX399" i="2"/>
  <c r="BK399" i="2"/>
  <c r="DY399" i="2"/>
  <c r="BL399" i="2"/>
  <c r="DZ399" i="2"/>
  <c r="BM399" i="2"/>
  <c r="EA399" i="2"/>
  <c r="BN399" i="2"/>
  <c r="EB399" i="2"/>
  <c r="BO399" i="2"/>
  <c r="EC399" i="2"/>
  <c r="BP399" i="2"/>
  <c r="DR399" i="2"/>
  <c r="BR400" i="2"/>
  <c r="BS400" i="2"/>
  <c r="J400" i="2"/>
  <c r="BT400" i="2"/>
  <c r="K400" i="2"/>
  <c r="BU400" i="2"/>
  <c r="L400" i="2"/>
  <c r="BV400" i="2"/>
  <c r="M400" i="2"/>
  <c r="BW400" i="2"/>
  <c r="N400" i="2"/>
  <c r="BX400" i="2"/>
  <c r="O400" i="2"/>
  <c r="BY400" i="2"/>
  <c r="P400" i="2"/>
  <c r="BZ400" i="2"/>
  <c r="Q400" i="2"/>
  <c r="CA400" i="2"/>
  <c r="R400" i="2"/>
  <c r="CB400" i="2"/>
  <c r="S400" i="2"/>
  <c r="CC400" i="2"/>
  <c r="T400" i="2"/>
  <c r="CF400" i="2"/>
  <c r="V400" i="2"/>
  <c r="CG400" i="2"/>
  <c r="W400" i="2"/>
  <c r="CH400" i="2"/>
  <c r="X400" i="2"/>
  <c r="CI400" i="2"/>
  <c r="Y400" i="2"/>
  <c r="CJ400" i="2"/>
  <c r="Z400" i="2"/>
  <c r="CK400" i="2"/>
  <c r="AA400" i="2"/>
  <c r="CL400" i="2"/>
  <c r="AB400" i="2"/>
  <c r="CM400" i="2"/>
  <c r="AC400" i="2"/>
  <c r="CN400" i="2"/>
  <c r="AD400" i="2"/>
  <c r="CO400" i="2"/>
  <c r="AE400" i="2"/>
  <c r="CP400" i="2"/>
  <c r="AF400" i="2"/>
  <c r="CE400" i="2"/>
  <c r="CS400" i="2"/>
  <c r="AH400" i="2"/>
  <c r="CT400" i="2"/>
  <c r="AI400" i="2"/>
  <c r="CU400" i="2"/>
  <c r="AJ400" i="2"/>
  <c r="CV400" i="2"/>
  <c r="AK400" i="2"/>
  <c r="CW400" i="2"/>
  <c r="AL400" i="2"/>
  <c r="CX400" i="2"/>
  <c r="AM400" i="2"/>
  <c r="CY400" i="2"/>
  <c r="AN400" i="2"/>
  <c r="CZ400" i="2"/>
  <c r="AO400" i="2"/>
  <c r="DA400" i="2"/>
  <c r="AP400" i="2"/>
  <c r="DB400" i="2"/>
  <c r="AQ400" i="2"/>
  <c r="DC400" i="2"/>
  <c r="AR400" i="2"/>
  <c r="CR400" i="2"/>
  <c r="DF400" i="2"/>
  <c r="AT400" i="2"/>
  <c r="DG400" i="2"/>
  <c r="AU400" i="2"/>
  <c r="DH400" i="2"/>
  <c r="AV400" i="2"/>
  <c r="DI400" i="2"/>
  <c r="AW400" i="2"/>
  <c r="DJ400" i="2"/>
  <c r="AX400" i="2"/>
  <c r="DK400" i="2"/>
  <c r="AY400" i="2"/>
  <c r="DL400" i="2"/>
  <c r="AZ400" i="2"/>
  <c r="DM400" i="2"/>
  <c r="BA400" i="2"/>
  <c r="DN400" i="2"/>
  <c r="BB400" i="2"/>
  <c r="DO400" i="2"/>
  <c r="BC400" i="2"/>
  <c r="DP400" i="2"/>
  <c r="BD400" i="2"/>
  <c r="DE400" i="2"/>
  <c r="DS400" i="2"/>
  <c r="BF400" i="2"/>
  <c r="DT400" i="2"/>
  <c r="BG400" i="2"/>
  <c r="DU400" i="2"/>
  <c r="BH400" i="2"/>
  <c r="DV400" i="2"/>
  <c r="BI400" i="2"/>
  <c r="DW400" i="2"/>
  <c r="BJ400" i="2"/>
  <c r="DX400" i="2"/>
  <c r="BK400" i="2"/>
  <c r="DY400" i="2"/>
  <c r="BL400" i="2"/>
  <c r="DZ400" i="2"/>
  <c r="BM400" i="2"/>
  <c r="EA400" i="2"/>
  <c r="BN400" i="2"/>
  <c r="EB400" i="2"/>
  <c r="BO400" i="2"/>
  <c r="EC400" i="2"/>
  <c r="BP400" i="2"/>
  <c r="DR400" i="2"/>
  <c r="BR401" i="2"/>
  <c r="BS401" i="2"/>
  <c r="J401" i="2"/>
  <c r="BT401" i="2"/>
  <c r="K401" i="2"/>
  <c r="BU401" i="2"/>
  <c r="L401" i="2"/>
  <c r="BV401" i="2"/>
  <c r="M401" i="2"/>
  <c r="BW401" i="2"/>
  <c r="N401" i="2"/>
  <c r="BX401" i="2"/>
  <c r="O401" i="2"/>
  <c r="BY401" i="2"/>
  <c r="P401" i="2"/>
  <c r="BZ401" i="2"/>
  <c r="Q401" i="2"/>
  <c r="CA401" i="2"/>
  <c r="R401" i="2"/>
  <c r="CB401" i="2"/>
  <c r="S401" i="2"/>
  <c r="CC401" i="2"/>
  <c r="T401" i="2"/>
  <c r="CF401" i="2"/>
  <c r="V401" i="2"/>
  <c r="CG401" i="2"/>
  <c r="W401" i="2"/>
  <c r="CH401" i="2"/>
  <c r="X401" i="2"/>
  <c r="CI401" i="2"/>
  <c r="Y401" i="2"/>
  <c r="CJ401" i="2"/>
  <c r="Z401" i="2"/>
  <c r="CK401" i="2"/>
  <c r="AA401" i="2"/>
  <c r="CL401" i="2"/>
  <c r="AB401" i="2"/>
  <c r="CM401" i="2"/>
  <c r="AC401" i="2"/>
  <c r="CN401" i="2"/>
  <c r="AD401" i="2"/>
  <c r="CO401" i="2"/>
  <c r="AE401" i="2"/>
  <c r="CP401" i="2"/>
  <c r="AF401" i="2"/>
  <c r="CE401" i="2"/>
  <c r="CS401" i="2"/>
  <c r="AH401" i="2"/>
  <c r="CT401" i="2"/>
  <c r="AI401" i="2"/>
  <c r="CU401" i="2"/>
  <c r="AJ401" i="2"/>
  <c r="CV401" i="2"/>
  <c r="AK401" i="2"/>
  <c r="CW401" i="2"/>
  <c r="AL401" i="2"/>
  <c r="CX401" i="2"/>
  <c r="AM401" i="2"/>
  <c r="CY401" i="2"/>
  <c r="AN401" i="2"/>
  <c r="CZ401" i="2"/>
  <c r="AO401" i="2"/>
  <c r="DA401" i="2"/>
  <c r="AP401" i="2"/>
  <c r="DB401" i="2"/>
  <c r="AQ401" i="2"/>
  <c r="DC401" i="2"/>
  <c r="AR401" i="2"/>
  <c r="CR401" i="2"/>
  <c r="DF401" i="2"/>
  <c r="AT401" i="2"/>
  <c r="DG401" i="2"/>
  <c r="AU401" i="2"/>
  <c r="DH401" i="2"/>
  <c r="AV401" i="2"/>
  <c r="DI401" i="2"/>
  <c r="AW401" i="2"/>
  <c r="DJ401" i="2"/>
  <c r="AX401" i="2"/>
  <c r="DK401" i="2"/>
  <c r="AY401" i="2"/>
  <c r="DL401" i="2"/>
  <c r="AZ401" i="2"/>
  <c r="DM401" i="2"/>
  <c r="BA401" i="2"/>
  <c r="DN401" i="2"/>
  <c r="BB401" i="2"/>
  <c r="DO401" i="2"/>
  <c r="BC401" i="2"/>
  <c r="DP401" i="2"/>
  <c r="BD401" i="2"/>
  <c r="DE401" i="2"/>
  <c r="DS401" i="2"/>
  <c r="BF401" i="2"/>
  <c r="DT401" i="2"/>
  <c r="BG401" i="2"/>
  <c r="DU401" i="2"/>
  <c r="BH401" i="2"/>
  <c r="DV401" i="2"/>
  <c r="BI401" i="2"/>
  <c r="DW401" i="2"/>
  <c r="BJ401" i="2"/>
  <c r="DX401" i="2"/>
  <c r="BK401" i="2"/>
  <c r="DY401" i="2"/>
  <c r="BL401" i="2"/>
  <c r="DZ401" i="2"/>
  <c r="BM401" i="2"/>
  <c r="EA401" i="2"/>
  <c r="BN401" i="2"/>
  <c r="EB401" i="2"/>
  <c r="BO401" i="2"/>
  <c r="EC401" i="2"/>
  <c r="BP401" i="2"/>
  <c r="DR401" i="2"/>
  <c r="BR402" i="2"/>
  <c r="BS402" i="2"/>
  <c r="J402" i="2"/>
  <c r="BT402" i="2"/>
  <c r="K402" i="2"/>
  <c r="BU402" i="2"/>
  <c r="L402" i="2"/>
  <c r="BV402" i="2"/>
  <c r="M402" i="2"/>
  <c r="BW402" i="2"/>
  <c r="N402" i="2"/>
  <c r="BX402" i="2"/>
  <c r="O402" i="2"/>
  <c r="BY402" i="2"/>
  <c r="P402" i="2"/>
  <c r="BZ402" i="2"/>
  <c r="Q402" i="2"/>
  <c r="CA402" i="2"/>
  <c r="R402" i="2"/>
  <c r="CB402" i="2"/>
  <c r="S402" i="2"/>
  <c r="CC402" i="2"/>
  <c r="T402" i="2"/>
  <c r="CF402" i="2"/>
  <c r="V402" i="2"/>
  <c r="CG402" i="2"/>
  <c r="W402" i="2"/>
  <c r="CH402" i="2"/>
  <c r="X402" i="2"/>
  <c r="CI402" i="2"/>
  <c r="Y402" i="2"/>
  <c r="CJ402" i="2"/>
  <c r="Z402" i="2"/>
  <c r="CK402" i="2"/>
  <c r="AA402" i="2"/>
  <c r="CL402" i="2"/>
  <c r="AB402" i="2"/>
  <c r="CM402" i="2"/>
  <c r="AC402" i="2"/>
  <c r="CN402" i="2"/>
  <c r="AD402" i="2"/>
  <c r="CO402" i="2"/>
  <c r="AE402" i="2"/>
  <c r="CP402" i="2"/>
  <c r="AF402" i="2"/>
  <c r="CE402" i="2"/>
  <c r="CS402" i="2"/>
  <c r="AH402" i="2"/>
  <c r="CT402" i="2"/>
  <c r="AI402" i="2"/>
  <c r="CU402" i="2"/>
  <c r="AJ402" i="2"/>
  <c r="CV402" i="2"/>
  <c r="AK402" i="2"/>
  <c r="CW402" i="2"/>
  <c r="AL402" i="2"/>
  <c r="CX402" i="2"/>
  <c r="AM402" i="2"/>
  <c r="CY402" i="2"/>
  <c r="AN402" i="2"/>
  <c r="CZ402" i="2"/>
  <c r="AO402" i="2"/>
  <c r="DA402" i="2"/>
  <c r="AP402" i="2"/>
  <c r="DB402" i="2"/>
  <c r="AQ402" i="2"/>
  <c r="DC402" i="2"/>
  <c r="AR402" i="2"/>
  <c r="CR402" i="2"/>
  <c r="DF402" i="2"/>
  <c r="AT402" i="2"/>
  <c r="DG402" i="2"/>
  <c r="AU402" i="2"/>
  <c r="DH402" i="2"/>
  <c r="AV402" i="2"/>
  <c r="DI402" i="2"/>
  <c r="AW402" i="2"/>
  <c r="DJ402" i="2"/>
  <c r="AX402" i="2"/>
  <c r="DK402" i="2"/>
  <c r="AY402" i="2"/>
  <c r="DL402" i="2"/>
  <c r="AZ402" i="2"/>
  <c r="DM402" i="2"/>
  <c r="BA402" i="2"/>
  <c r="DN402" i="2"/>
  <c r="BB402" i="2"/>
  <c r="DO402" i="2"/>
  <c r="BC402" i="2"/>
  <c r="DP402" i="2"/>
  <c r="BD402" i="2"/>
  <c r="DE402" i="2"/>
  <c r="DS402" i="2"/>
  <c r="BF402" i="2"/>
  <c r="DT402" i="2"/>
  <c r="BG402" i="2"/>
  <c r="DU402" i="2"/>
  <c r="BH402" i="2"/>
  <c r="DV402" i="2"/>
  <c r="BI402" i="2"/>
  <c r="DW402" i="2"/>
  <c r="BJ402" i="2"/>
  <c r="DX402" i="2"/>
  <c r="BK402" i="2"/>
  <c r="DY402" i="2"/>
  <c r="BL402" i="2"/>
  <c r="DZ402" i="2"/>
  <c r="BM402" i="2"/>
  <c r="EA402" i="2"/>
  <c r="BN402" i="2"/>
  <c r="EB402" i="2"/>
  <c r="BO402" i="2"/>
  <c r="EC402" i="2"/>
  <c r="BP402" i="2"/>
  <c r="DR402" i="2"/>
  <c r="BR403" i="2"/>
  <c r="BS403" i="2"/>
  <c r="J403" i="2"/>
  <c r="BT403" i="2"/>
  <c r="K403" i="2"/>
  <c r="BU403" i="2"/>
  <c r="L403" i="2"/>
  <c r="BV403" i="2"/>
  <c r="M403" i="2"/>
  <c r="BW403" i="2"/>
  <c r="N403" i="2"/>
  <c r="BX403" i="2"/>
  <c r="O403" i="2"/>
  <c r="BY403" i="2"/>
  <c r="P403" i="2"/>
  <c r="BZ403" i="2"/>
  <c r="Q403" i="2"/>
  <c r="CA403" i="2"/>
  <c r="R403" i="2"/>
  <c r="CB403" i="2"/>
  <c r="S403" i="2"/>
  <c r="CC403" i="2"/>
  <c r="T403" i="2"/>
  <c r="CF403" i="2"/>
  <c r="V403" i="2"/>
  <c r="CG403" i="2"/>
  <c r="W403" i="2"/>
  <c r="CH403" i="2"/>
  <c r="X403" i="2"/>
  <c r="CI403" i="2"/>
  <c r="Y403" i="2"/>
  <c r="CJ403" i="2"/>
  <c r="Z403" i="2"/>
  <c r="CK403" i="2"/>
  <c r="AA403" i="2"/>
  <c r="CL403" i="2"/>
  <c r="AB403" i="2"/>
  <c r="CM403" i="2"/>
  <c r="AC403" i="2"/>
  <c r="CN403" i="2"/>
  <c r="AD403" i="2"/>
  <c r="CO403" i="2"/>
  <c r="AE403" i="2"/>
  <c r="CP403" i="2"/>
  <c r="AF403" i="2"/>
  <c r="CE403" i="2"/>
  <c r="CS403" i="2"/>
  <c r="AH403" i="2"/>
  <c r="CT403" i="2"/>
  <c r="AI403" i="2"/>
  <c r="CU403" i="2"/>
  <c r="AJ403" i="2"/>
  <c r="CV403" i="2"/>
  <c r="AK403" i="2"/>
  <c r="CW403" i="2"/>
  <c r="AL403" i="2"/>
  <c r="CX403" i="2"/>
  <c r="AM403" i="2"/>
  <c r="CY403" i="2"/>
  <c r="AN403" i="2"/>
  <c r="CZ403" i="2"/>
  <c r="AO403" i="2"/>
  <c r="DA403" i="2"/>
  <c r="AP403" i="2"/>
  <c r="DB403" i="2"/>
  <c r="AQ403" i="2"/>
  <c r="DC403" i="2"/>
  <c r="AR403" i="2"/>
  <c r="CR403" i="2"/>
  <c r="DF403" i="2"/>
  <c r="AT403" i="2"/>
  <c r="DG403" i="2"/>
  <c r="AU403" i="2"/>
  <c r="DH403" i="2"/>
  <c r="AV403" i="2"/>
  <c r="DI403" i="2"/>
  <c r="AW403" i="2"/>
  <c r="DJ403" i="2"/>
  <c r="AX403" i="2"/>
  <c r="DK403" i="2"/>
  <c r="AY403" i="2"/>
  <c r="DL403" i="2"/>
  <c r="AZ403" i="2"/>
  <c r="DM403" i="2"/>
  <c r="BA403" i="2"/>
  <c r="DN403" i="2"/>
  <c r="BB403" i="2"/>
  <c r="DO403" i="2"/>
  <c r="BC403" i="2"/>
  <c r="DP403" i="2"/>
  <c r="BD403" i="2"/>
  <c r="DE403" i="2"/>
  <c r="DS403" i="2"/>
  <c r="BF403" i="2"/>
  <c r="DT403" i="2"/>
  <c r="BG403" i="2"/>
  <c r="DU403" i="2"/>
  <c r="BH403" i="2"/>
  <c r="DV403" i="2"/>
  <c r="BI403" i="2"/>
  <c r="DW403" i="2"/>
  <c r="BJ403" i="2"/>
  <c r="DX403" i="2"/>
  <c r="BK403" i="2"/>
  <c r="DY403" i="2"/>
  <c r="BL403" i="2"/>
  <c r="DZ403" i="2"/>
  <c r="BM403" i="2"/>
  <c r="EA403" i="2"/>
  <c r="BN403" i="2"/>
  <c r="EB403" i="2"/>
  <c r="BO403" i="2"/>
  <c r="EC403" i="2"/>
  <c r="BP403" i="2"/>
  <c r="DR403" i="2"/>
  <c r="BR404" i="2"/>
  <c r="BS404" i="2"/>
  <c r="J404" i="2"/>
  <c r="BT404" i="2"/>
  <c r="K404" i="2"/>
  <c r="BU404" i="2"/>
  <c r="L404" i="2"/>
  <c r="BV404" i="2"/>
  <c r="M404" i="2"/>
  <c r="BW404" i="2"/>
  <c r="N404" i="2"/>
  <c r="BX404" i="2"/>
  <c r="O404" i="2"/>
  <c r="BY404" i="2"/>
  <c r="P404" i="2"/>
  <c r="BZ404" i="2"/>
  <c r="Q404" i="2"/>
  <c r="CA404" i="2"/>
  <c r="R404" i="2"/>
  <c r="CB404" i="2"/>
  <c r="S404" i="2"/>
  <c r="CC404" i="2"/>
  <c r="T404" i="2"/>
  <c r="CF404" i="2"/>
  <c r="V404" i="2"/>
  <c r="CG404" i="2"/>
  <c r="W404" i="2"/>
  <c r="CH404" i="2"/>
  <c r="X404" i="2"/>
  <c r="CI404" i="2"/>
  <c r="Y404" i="2"/>
  <c r="CJ404" i="2"/>
  <c r="Z404" i="2"/>
  <c r="CK404" i="2"/>
  <c r="AA404" i="2"/>
  <c r="CL404" i="2"/>
  <c r="AB404" i="2"/>
  <c r="CM404" i="2"/>
  <c r="AC404" i="2"/>
  <c r="CN404" i="2"/>
  <c r="AD404" i="2"/>
  <c r="CO404" i="2"/>
  <c r="AE404" i="2"/>
  <c r="CP404" i="2"/>
  <c r="AF404" i="2"/>
  <c r="CE404" i="2"/>
  <c r="CS404" i="2"/>
  <c r="AH404" i="2"/>
  <c r="CT404" i="2"/>
  <c r="AI404" i="2"/>
  <c r="CU404" i="2"/>
  <c r="AJ404" i="2"/>
  <c r="CV404" i="2"/>
  <c r="AK404" i="2"/>
  <c r="CW404" i="2"/>
  <c r="AL404" i="2"/>
  <c r="CX404" i="2"/>
  <c r="AM404" i="2"/>
  <c r="CY404" i="2"/>
  <c r="AN404" i="2"/>
  <c r="CZ404" i="2"/>
  <c r="AO404" i="2"/>
  <c r="DA404" i="2"/>
  <c r="AP404" i="2"/>
  <c r="DB404" i="2"/>
  <c r="AQ404" i="2"/>
  <c r="DC404" i="2"/>
  <c r="AR404" i="2"/>
  <c r="CR404" i="2"/>
  <c r="DF404" i="2"/>
  <c r="AT404" i="2"/>
  <c r="DG404" i="2"/>
  <c r="AU404" i="2"/>
  <c r="DH404" i="2"/>
  <c r="AV404" i="2"/>
  <c r="DI404" i="2"/>
  <c r="AW404" i="2"/>
  <c r="DJ404" i="2"/>
  <c r="AX404" i="2"/>
  <c r="DK404" i="2"/>
  <c r="AY404" i="2"/>
  <c r="DL404" i="2"/>
  <c r="AZ404" i="2"/>
  <c r="DM404" i="2"/>
  <c r="BA404" i="2"/>
  <c r="DN404" i="2"/>
  <c r="BB404" i="2"/>
  <c r="DO404" i="2"/>
  <c r="BC404" i="2"/>
  <c r="DP404" i="2"/>
  <c r="BD404" i="2"/>
  <c r="DE404" i="2"/>
  <c r="DS404" i="2"/>
  <c r="BF404" i="2"/>
  <c r="DT404" i="2"/>
  <c r="BG404" i="2"/>
  <c r="DU404" i="2"/>
  <c r="BH404" i="2"/>
  <c r="DV404" i="2"/>
  <c r="BI404" i="2"/>
  <c r="DW404" i="2"/>
  <c r="BJ404" i="2"/>
  <c r="DX404" i="2"/>
  <c r="BK404" i="2"/>
  <c r="DY404" i="2"/>
  <c r="BL404" i="2"/>
  <c r="DZ404" i="2"/>
  <c r="BM404" i="2"/>
  <c r="EA404" i="2"/>
  <c r="BN404" i="2"/>
  <c r="EB404" i="2"/>
  <c r="BO404" i="2"/>
  <c r="EC404" i="2"/>
  <c r="BP404" i="2"/>
  <c r="DR404" i="2"/>
  <c r="BR405" i="2"/>
  <c r="BS405" i="2"/>
  <c r="J405" i="2"/>
  <c r="BT405" i="2"/>
  <c r="K405" i="2"/>
  <c r="BU405" i="2"/>
  <c r="L405" i="2"/>
  <c r="BV405" i="2"/>
  <c r="M405" i="2"/>
  <c r="BW405" i="2"/>
  <c r="N405" i="2"/>
  <c r="BX405" i="2"/>
  <c r="O405" i="2"/>
  <c r="BY405" i="2"/>
  <c r="P405" i="2"/>
  <c r="BZ405" i="2"/>
  <c r="Q405" i="2"/>
  <c r="CA405" i="2"/>
  <c r="R405" i="2"/>
  <c r="CB405" i="2"/>
  <c r="S405" i="2"/>
  <c r="CC405" i="2"/>
  <c r="T405" i="2"/>
  <c r="CF405" i="2"/>
  <c r="V405" i="2"/>
  <c r="CG405" i="2"/>
  <c r="W405" i="2"/>
  <c r="CH405" i="2"/>
  <c r="X405" i="2"/>
  <c r="CI405" i="2"/>
  <c r="Y405" i="2"/>
  <c r="CJ405" i="2"/>
  <c r="Z405" i="2"/>
  <c r="CK405" i="2"/>
  <c r="AA405" i="2"/>
  <c r="CL405" i="2"/>
  <c r="AB405" i="2"/>
  <c r="CM405" i="2"/>
  <c r="AC405" i="2"/>
  <c r="CN405" i="2"/>
  <c r="AD405" i="2"/>
  <c r="CO405" i="2"/>
  <c r="AE405" i="2"/>
  <c r="CP405" i="2"/>
  <c r="AF405" i="2"/>
  <c r="CE405" i="2"/>
  <c r="CS405" i="2"/>
  <c r="AH405" i="2"/>
  <c r="CT405" i="2"/>
  <c r="AI405" i="2"/>
  <c r="CU405" i="2"/>
  <c r="AJ405" i="2"/>
  <c r="CV405" i="2"/>
  <c r="AK405" i="2"/>
  <c r="CW405" i="2"/>
  <c r="AL405" i="2"/>
  <c r="CX405" i="2"/>
  <c r="AM405" i="2"/>
  <c r="CY405" i="2"/>
  <c r="AN405" i="2"/>
  <c r="CZ405" i="2"/>
  <c r="AO405" i="2"/>
  <c r="DA405" i="2"/>
  <c r="AP405" i="2"/>
  <c r="DB405" i="2"/>
  <c r="AQ405" i="2"/>
  <c r="DC405" i="2"/>
  <c r="AR405" i="2"/>
  <c r="CR405" i="2"/>
  <c r="DF405" i="2"/>
  <c r="AT405" i="2"/>
  <c r="DG405" i="2"/>
  <c r="AU405" i="2"/>
  <c r="DH405" i="2"/>
  <c r="AV405" i="2"/>
  <c r="DI405" i="2"/>
  <c r="AW405" i="2"/>
  <c r="DJ405" i="2"/>
  <c r="AX405" i="2"/>
  <c r="DK405" i="2"/>
  <c r="AY405" i="2"/>
  <c r="DL405" i="2"/>
  <c r="AZ405" i="2"/>
  <c r="DM405" i="2"/>
  <c r="BA405" i="2"/>
  <c r="DN405" i="2"/>
  <c r="BB405" i="2"/>
  <c r="DO405" i="2"/>
  <c r="BC405" i="2"/>
  <c r="DP405" i="2"/>
  <c r="BD405" i="2"/>
  <c r="DE405" i="2"/>
  <c r="DS405" i="2"/>
  <c r="BF405" i="2"/>
  <c r="DT405" i="2"/>
  <c r="BG405" i="2"/>
  <c r="DU405" i="2"/>
  <c r="BH405" i="2"/>
  <c r="DV405" i="2"/>
  <c r="BI405" i="2"/>
  <c r="DW405" i="2"/>
  <c r="BJ405" i="2"/>
  <c r="DX405" i="2"/>
  <c r="BK405" i="2"/>
  <c r="DY405" i="2"/>
  <c r="BL405" i="2"/>
  <c r="DZ405" i="2"/>
  <c r="BM405" i="2"/>
  <c r="EA405" i="2"/>
  <c r="BN405" i="2"/>
  <c r="EB405" i="2"/>
  <c r="BO405" i="2"/>
  <c r="EC405" i="2"/>
  <c r="BP405" i="2"/>
  <c r="DR405" i="2"/>
  <c r="BR406" i="2"/>
  <c r="BS406" i="2"/>
  <c r="J406" i="2"/>
  <c r="BT406" i="2"/>
  <c r="K406" i="2"/>
  <c r="BU406" i="2"/>
  <c r="L406" i="2"/>
  <c r="BV406" i="2"/>
  <c r="M406" i="2"/>
  <c r="BW406" i="2"/>
  <c r="N406" i="2"/>
  <c r="BX406" i="2"/>
  <c r="O406" i="2"/>
  <c r="BY406" i="2"/>
  <c r="P406" i="2"/>
  <c r="BZ406" i="2"/>
  <c r="Q406" i="2"/>
  <c r="CA406" i="2"/>
  <c r="R406" i="2"/>
  <c r="CB406" i="2"/>
  <c r="S406" i="2"/>
  <c r="CC406" i="2"/>
  <c r="T406" i="2"/>
  <c r="CF406" i="2"/>
  <c r="V406" i="2"/>
  <c r="CG406" i="2"/>
  <c r="W406" i="2"/>
  <c r="CH406" i="2"/>
  <c r="X406" i="2"/>
  <c r="CI406" i="2"/>
  <c r="Y406" i="2"/>
  <c r="CJ406" i="2"/>
  <c r="Z406" i="2"/>
  <c r="CK406" i="2"/>
  <c r="AA406" i="2"/>
  <c r="CL406" i="2"/>
  <c r="AB406" i="2"/>
  <c r="CM406" i="2"/>
  <c r="AC406" i="2"/>
  <c r="CN406" i="2"/>
  <c r="AD406" i="2"/>
  <c r="CO406" i="2"/>
  <c r="AE406" i="2"/>
  <c r="CP406" i="2"/>
  <c r="AF406" i="2"/>
  <c r="CE406" i="2"/>
  <c r="CS406" i="2"/>
  <c r="AH406" i="2"/>
  <c r="CT406" i="2"/>
  <c r="AI406" i="2"/>
  <c r="CU406" i="2"/>
  <c r="AJ406" i="2"/>
  <c r="CV406" i="2"/>
  <c r="AK406" i="2"/>
  <c r="CW406" i="2"/>
  <c r="AL406" i="2"/>
  <c r="CX406" i="2"/>
  <c r="AM406" i="2"/>
  <c r="CY406" i="2"/>
  <c r="AN406" i="2"/>
  <c r="CZ406" i="2"/>
  <c r="AO406" i="2"/>
  <c r="DA406" i="2"/>
  <c r="AP406" i="2"/>
  <c r="DB406" i="2"/>
  <c r="AQ406" i="2"/>
  <c r="DC406" i="2"/>
  <c r="AR406" i="2"/>
  <c r="CR406" i="2"/>
  <c r="DF406" i="2"/>
  <c r="AT406" i="2"/>
  <c r="DG406" i="2"/>
  <c r="AU406" i="2"/>
  <c r="DH406" i="2"/>
  <c r="AV406" i="2"/>
  <c r="DI406" i="2"/>
  <c r="AW406" i="2"/>
  <c r="DJ406" i="2"/>
  <c r="AX406" i="2"/>
  <c r="DK406" i="2"/>
  <c r="AY406" i="2"/>
  <c r="DL406" i="2"/>
  <c r="AZ406" i="2"/>
  <c r="DM406" i="2"/>
  <c r="BA406" i="2"/>
  <c r="DN406" i="2"/>
  <c r="BB406" i="2"/>
  <c r="DO406" i="2"/>
  <c r="BC406" i="2"/>
  <c r="DP406" i="2"/>
  <c r="BD406" i="2"/>
  <c r="DE406" i="2"/>
  <c r="DS406" i="2"/>
  <c r="BF406" i="2"/>
  <c r="DT406" i="2"/>
  <c r="BG406" i="2"/>
  <c r="DU406" i="2"/>
  <c r="BH406" i="2"/>
  <c r="DV406" i="2"/>
  <c r="BI406" i="2"/>
  <c r="DW406" i="2"/>
  <c r="BJ406" i="2"/>
  <c r="DX406" i="2"/>
  <c r="BK406" i="2"/>
  <c r="DY406" i="2"/>
  <c r="BL406" i="2"/>
  <c r="DZ406" i="2"/>
  <c r="BM406" i="2"/>
  <c r="EA406" i="2"/>
  <c r="BN406" i="2"/>
  <c r="EB406" i="2"/>
  <c r="BO406" i="2"/>
  <c r="EC406" i="2"/>
  <c r="BP406" i="2"/>
  <c r="DR406" i="2"/>
  <c r="BR410" i="2"/>
  <c r="BS410" i="2"/>
  <c r="J410" i="2"/>
  <c r="BT410" i="2"/>
  <c r="K410" i="2"/>
  <c r="BU410" i="2"/>
  <c r="L410" i="2"/>
  <c r="BV410" i="2"/>
  <c r="M410" i="2"/>
  <c r="BW410" i="2"/>
  <c r="N410" i="2"/>
  <c r="BX410" i="2"/>
  <c r="O410" i="2"/>
  <c r="BY410" i="2"/>
  <c r="P410" i="2"/>
  <c r="BZ410" i="2"/>
  <c r="Q410" i="2"/>
  <c r="CA410" i="2"/>
  <c r="R410" i="2"/>
  <c r="CB410" i="2"/>
  <c r="S410" i="2"/>
  <c r="CC410" i="2"/>
  <c r="T410" i="2"/>
  <c r="CF410" i="2"/>
  <c r="V410" i="2"/>
  <c r="CG410" i="2"/>
  <c r="W410" i="2"/>
  <c r="CH410" i="2"/>
  <c r="X410" i="2"/>
  <c r="CI410" i="2"/>
  <c r="Y410" i="2"/>
  <c r="CJ410" i="2"/>
  <c r="Z410" i="2"/>
  <c r="CK410" i="2"/>
  <c r="AA410" i="2"/>
  <c r="CL410" i="2"/>
  <c r="AB410" i="2"/>
  <c r="CM410" i="2"/>
  <c r="AC410" i="2"/>
  <c r="CN410" i="2"/>
  <c r="AD410" i="2"/>
  <c r="CO410" i="2"/>
  <c r="AE410" i="2"/>
  <c r="CP410" i="2"/>
  <c r="AF410" i="2"/>
  <c r="CE410" i="2"/>
  <c r="CS410" i="2"/>
  <c r="AH410" i="2"/>
  <c r="CT410" i="2"/>
  <c r="AI410" i="2"/>
  <c r="CU410" i="2"/>
  <c r="AJ410" i="2"/>
  <c r="CV410" i="2"/>
  <c r="AK410" i="2"/>
  <c r="CW410" i="2"/>
  <c r="AL410" i="2"/>
  <c r="CX410" i="2"/>
  <c r="AM410" i="2"/>
  <c r="CY410" i="2"/>
  <c r="AN410" i="2"/>
  <c r="CZ410" i="2"/>
  <c r="AO410" i="2"/>
  <c r="DA410" i="2"/>
  <c r="AP410" i="2"/>
  <c r="DB410" i="2"/>
  <c r="AQ410" i="2"/>
  <c r="DC410" i="2"/>
  <c r="AR410" i="2"/>
  <c r="CR410" i="2"/>
  <c r="DF410" i="2"/>
  <c r="AT410" i="2"/>
  <c r="DG410" i="2"/>
  <c r="AU410" i="2"/>
  <c r="DH410" i="2"/>
  <c r="AV410" i="2"/>
  <c r="DI410" i="2"/>
  <c r="AW410" i="2"/>
  <c r="DJ410" i="2"/>
  <c r="AX410" i="2"/>
  <c r="DK410" i="2"/>
  <c r="AY410" i="2"/>
  <c r="DL410" i="2"/>
  <c r="AZ410" i="2"/>
  <c r="DM410" i="2"/>
  <c r="BA410" i="2"/>
  <c r="DN410" i="2"/>
  <c r="BB410" i="2"/>
  <c r="DO410" i="2"/>
  <c r="BC410" i="2"/>
  <c r="DP410" i="2"/>
  <c r="BD410" i="2"/>
  <c r="DE410" i="2"/>
  <c r="DS410" i="2"/>
  <c r="BF410" i="2"/>
  <c r="DT410" i="2"/>
  <c r="BG410" i="2"/>
  <c r="DU410" i="2"/>
  <c r="BH410" i="2"/>
  <c r="DV410" i="2"/>
  <c r="BI410" i="2"/>
  <c r="DW410" i="2"/>
  <c r="BJ410" i="2"/>
  <c r="DX410" i="2"/>
  <c r="BK410" i="2"/>
  <c r="DY410" i="2"/>
  <c r="BL410" i="2"/>
  <c r="DZ410" i="2"/>
  <c r="BM410" i="2"/>
  <c r="EA410" i="2"/>
  <c r="BN410" i="2"/>
  <c r="EB410" i="2"/>
  <c r="BO410" i="2"/>
  <c r="EC410" i="2"/>
  <c r="BP410" i="2"/>
  <c r="DR410" i="2"/>
  <c r="BR411" i="2"/>
  <c r="BS411" i="2"/>
  <c r="J411" i="2"/>
  <c r="BT411" i="2"/>
  <c r="K411" i="2"/>
  <c r="BU411" i="2"/>
  <c r="L411" i="2"/>
  <c r="BV411" i="2"/>
  <c r="M411" i="2"/>
  <c r="BW411" i="2"/>
  <c r="N411" i="2"/>
  <c r="BX411" i="2"/>
  <c r="O411" i="2"/>
  <c r="BY411" i="2"/>
  <c r="P411" i="2"/>
  <c r="BZ411" i="2"/>
  <c r="Q411" i="2"/>
  <c r="CA411" i="2"/>
  <c r="R411" i="2"/>
  <c r="CB411" i="2"/>
  <c r="S411" i="2"/>
  <c r="CC411" i="2"/>
  <c r="T411" i="2"/>
  <c r="CF411" i="2"/>
  <c r="V411" i="2"/>
  <c r="CG411" i="2"/>
  <c r="W411" i="2"/>
  <c r="CH411" i="2"/>
  <c r="X411" i="2"/>
  <c r="CI411" i="2"/>
  <c r="Y411" i="2"/>
  <c r="CJ411" i="2"/>
  <c r="Z411" i="2"/>
  <c r="CK411" i="2"/>
  <c r="AA411" i="2"/>
  <c r="CL411" i="2"/>
  <c r="AB411" i="2"/>
  <c r="CM411" i="2"/>
  <c r="AC411" i="2"/>
  <c r="CN411" i="2"/>
  <c r="AD411" i="2"/>
  <c r="CO411" i="2"/>
  <c r="AE411" i="2"/>
  <c r="CP411" i="2"/>
  <c r="AF411" i="2"/>
  <c r="CE411" i="2"/>
  <c r="CS411" i="2"/>
  <c r="AH411" i="2"/>
  <c r="CT411" i="2"/>
  <c r="AI411" i="2"/>
  <c r="CU411" i="2"/>
  <c r="AJ411" i="2"/>
  <c r="CV411" i="2"/>
  <c r="AK411" i="2"/>
  <c r="CW411" i="2"/>
  <c r="AL411" i="2"/>
  <c r="CX411" i="2"/>
  <c r="AM411" i="2"/>
  <c r="CY411" i="2"/>
  <c r="AN411" i="2"/>
  <c r="CZ411" i="2"/>
  <c r="AO411" i="2"/>
  <c r="DA411" i="2"/>
  <c r="AP411" i="2"/>
  <c r="DB411" i="2"/>
  <c r="AQ411" i="2"/>
  <c r="DC411" i="2"/>
  <c r="AR411" i="2"/>
  <c r="CR411" i="2"/>
  <c r="DF411" i="2"/>
  <c r="AT411" i="2"/>
  <c r="DG411" i="2"/>
  <c r="AU411" i="2"/>
  <c r="DH411" i="2"/>
  <c r="AV411" i="2"/>
  <c r="DI411" i="2"/>
  <c r="AW411" i="2"/>
  <c r="DJ411" i="2"/>
  <c r="AX411" i="2"/>
  <c r="DK411" i="2"/>
  <c r="AY411" i="2"/>
  <c r="DL411" i="2"/>
  <c r="AZ411" i="2"/>
  <c r="DM411" i="2"/>
  <c r="BA411" i="2"/>
  <c r="DN411" i="2"/>
  <c r="BB411" i="2"/>
  <c r="DO411" i="2"/>
  <c r="BC411" i="2"/>
  <c r="DP411" i="2"/>
  <c r="BD411" i="2"/>
  <c r="DE411" i="2"/>
  <c r="DS411" i="2"/>
  <c r="BF411" i="2"/>
  <c r="DT411" i="2"/>
  <c r="BG411" i="2"/>
  <c r="DU411" i="2"/>
  <c r="BH411" i="2"/>
  <c r="DV411" i="2"/>
  <c r="BI411" i="2"/>
  <c r="DW411" i="2"/>
  <c r="BJ411" i="2"/>
  <c r="DX411" i="2"/>
  <c r="BK411" i="2"/>
  <c r="DY411" i="2"/>
  <c r="BL411" i="2"/>
  <c r="DZ411" i="2"/>
  <c r="BM411" i="2"/>
  <c r="EA411" i="2"/>
  <c r="BN411" i="2"/>
  <c r="EB411" i="2"/>
  <c r="BO411" i="2"/>
  <c r="EC411" i="2"/>
  <c r="BP411" i="2"/>
  <c r="DR411" i="2"/>
  <c r="BR412" i="2"/>
  <c r="BS412" i="2"/>
  <c r="J412" i="2"/>
  <c r="BT412" i="2"/>
  <c r="K412" i="2"/>
  <c r="BU412" i="2"/>
  <c r="L412" i="2"/>
  <c r="BV412" i="2"/>
  <c r="M412" i="2"/>
  <c r="BW412" i="2"/>
  <c r="N412" i="2"/>
  <c r="BX412" i="2"/>
  <c r="O412" i="2"/>
  <c r="BY412" i="2"/>
  <c r="P412" i="2"/>
  <c r="BZ412" i="2"/>
  <c r="Q412" i="2"/>
  <c r="CA412" i="2"/>
  <c r="R412" i="2"/>
  <c r="CB412" i="2"/>
  <c r="S412" i="2"/>
  <c r="CC412" i="2"/>
  <c r="T412" i="2"/>
  <c r="CF412" i="2"/>
  <c r="V412" i="2"/>
  <c r="CG412" i="2"/>
  <c r="W412" i="2"/>
  <c r="CH412" i="2"/>
  <c r="X412" i="2"/>
  <c r="CI412" i="2"/>
  <c r="Y412" i="2"/>
  <c r="CJ412" i="2"/>
  <c r="Z412" i="2"/>
  <c r="CK412" i="2"/>
  <c r="AA412" i="2"/>
  <c r="CL412" i="2"/>
  <c r="AB412" i="2"/>
  <c r="CM412" i="2"/>
  <c r="AC412" i="2"/>
  <c r="CN412" i="2"/>
  <c r="AD412" i="2"/>
  <c r="CO412" i="2"/>
  <c r="AE412" i="2"/>
  <c r="CP412" i="2"/>
  <c r="AF412" i="2"/>
  <c r="CE412" i="2"/>
  <c r="CS412" i="2"/>
  <c r="AH412" i="2"/>
  <c r="CT412" i="2"/>
  <c r="AI412" i="2"/>
  <c r="CU412" i="2"/>
  <c r="AJ412" i="2"/>
  <c r="CV412" i="2"/>
  <c r="AK412" i="2"/>
  <c r="CW412" i="2"/>
  <c r="AL412" i="2"/>
  <c r="CX412" i="2"/>
  <c r="AM412" i="2"/>
  <c r="CY412" i="2"/>
  <c r="AN412" i="2"/>
  <c r="CZ412" i="2"/>
  <c r="AO412" i="2"/>
  <c r="DA412" i="2"/>
  <c r="AP412" i="2"/>
  <c r="DB412" i="2"/>
  <c r="AQ412" i="2"/>
  <c r="DC412" i="2"/>
  <c r="AR412" i="2"/>
  <c r="CR412" i="2"/>
  <c r="DF412" i="2"/>
  <c r="AT412" i="2"/>
  <c r="DG412" i="2"/>
  <c r="AU412" i="2"/>
  <c r="DH412" i="2"/>
  <c r="AV412" i="2"/>
  <c r="DI412" i="2"/>
  <c r="AW412" i="2"/>
  <c r="DJ412" i="2"/>
  <c r="AX412" i="2"/>
  <c r="DK412" i="2"/>
  <c r="AY412" i="2"/>
  <c r="DL412" i="2"/>
  <c r="AZ412" i="2"/>
  <c r="DM412" i="2"/>
  <c r="BA412" i="2"/>
  <c r="DN412" i="2"/>
  <c r="BB412" i="2"/>
  <c r="DO412" i="2"/>
  <c r="BC412" i="2"/>
  <c r="DP412" i="2"/>
  <c r="BD412" i="2"/>
  <c r="DE412" i="2"/>
  <c r="DS412" i="2"/>
  <c r="BF412" i="2"/>
  <c r="DT412" i="2"/>
  <c r="BG412" i="2"/>
  <c r="DU412" i="2"/>
  <c r="BH412" i="2"/>
  <c r="DV412" i="2"/>
  <c r="BI412" i="2"/>
  <c r="DW412" i="2"/>
  <c r="BJ412" i="2"/>
  <c r="DX412" i="2"/>
  <c r="BK412" i="2"/>
  <c r="DY412" i="2"/>
  <c r="BL412" i="2"/>
  <c r="DZ412" i="2"/>
  <c r="BM412" i="2"/>
  <c r="EA412" i="2"/>
  <c r="BN412" i="2"/>
  <c r="EB412" i="2"/>
  <c r="BO412" i="2"/>
  <c r="EC412" i="2"/>
  <c r="BP412" i="2"/>
  <c r="DR412" i="2"/>
  <c r="BR413" i="2"/>
  <c r="BS413" i="2"/>
  <c r="J413" i="2"/>
  <c r="BT413" i="2"/>
  <c r="K413" i="2"/>
  <c r="BU413" i="2"/>
  <c r="L413" i="2"/>
  <c r="BV413" i="2"/>
  <c r="M413" i="2"/>
  <c r="BW413" i="2"/>
  <c r="N413" i="2"/>
  <c r="BX413" i="2"/>
  <c r="O413" i="2"/>
  <c r="BY413" i="2"/>
  <c r="P413" i="2"/>
  <c r="BZ413" i="2"/>
  <c r="Q413" i="2"/>
  <c r="CA413" i="2"/>
  <c r="R413" i="2"/>
  <c r="CB413" i="2"/>
  <c r="S413" i="2"/>
  <c r="CC413" i="2"/>
  <c r="T413" i="2"/>
  <c r="CF413" i="2"/>
  <c r="V413" i="2"/>
  <c r="CG413" i="2"/>
  <c r="W413" i="2"/>
  <c r="CH413" i="2"/>
  <c r="X413" i="2"/>
  <c r="CI413" i="2"/>
  <c r="Y413" i="2"/>
  <c r="CJ413" i="2"/>
  <c r="Z413" i="2"/>
  <c r="CK413" i="2"/>
  <c r="AA413" i="2"/>
  <c r="CL413" i="2"/>
  <c r="AB413" i="2"/>
  <c r="CM413" i="2"/>
  <c r="AC413" i="2"/>
  <c r="CN413" i="2"/>
  <c r="AD413" i="2"/>
  <c r="CO413" i="2"/>
  <c r="AE413" i="2"/>
  <c r="CP413" i="2"/>
  <c r="AF413" i="2"/>
  <c r="CE413" i="2"/>
  <c r="CS413" i="2"/>
  <c r="AH413" i="2"/>
  <c r="CT413" i="2"/>
  <c r="AI413" i="2"/>
  <c r="CU413" i="2"/>
  <c r="AJ413" i="2"/>
  <c r="CV413" i="2"/>
  <c r="AK413" i="2"/>
  <c r="CW413" i="2"/>
  <c r="AL413" i="2"/>
  <c r="CX413" i="2"/>
  <c r="AM413" i="2"/>
  <c r="CY413" i="2"/>
  <c r="AN413" i="2"/>
  <c r="CZ413" i="2"/>
  <c r="AO413" i="2"/>
  <c r="DA413" i="2"/>
  <c r="AP413" i="2"/>
  <c r="DB413" i="2"/>
  <c r="AQ413" i="2"/>
  <c r="DC413" i="2"/>
  <c r="AR413" i="2"/>
  <c r="CR413" i="2"/>
  <c r="DF413" i="2"/>
  <c r="AT413" i="2"/>
  <c r="DG413" i="2"/>
  <c r="AU413" i="2"/>
  <c r="DH413" i="2"/>
  <c r="AV413" i="2"/>
  <c r="DI413" i="2"/>
  <c r="AW413" i="2"/>
  <c r="DJ413" i="2"/>
  <c r="AX413" i="2"/>
  <c r="DK413" i="2"/>
  <c r="AY413" i="2"/>
  <c r="DL413" i="2"/>
  <c r="AZ413" i="2"/>
  <c r="DM413" i="2"/>
  <c r="BA413" i="2"/>
  <c r="DN413" i="2"/>
  <c r="BB413" i="2"/>
  <c r="DO413" i="2"/>
  <c r="BC413" i="2"/>
  <c r="DP413" i="2"/>
  <c r="BD413" i="2"/>
  <c r="DE413" i="2"/>
  <c r="DS413" i="2"/>
  <c r="BF413" i="2"/>
  <c r="DT413" i="2"/>
  <c r="BG413" i="2"/>
  <c r="DU413" i="2"/>
  <c r="BH413" i="2"/>
  <c r="DV413" i="2"/>
  <c r="BI413" i="2"/>
  <c r="DW413" i="2"/>
  <c r="BJ413" i="2"/>
  <c r="DX413" i="2"/>
  <c r="BK413" i="2"/>
  <c r="DY413" i="2"/>
  <c r="BL413" i="2"/>
  <c r="DZ413" i="2"/>
  <c r="BM413" i="2"/>
  <c r="EA413" i="2"/>
  <c r="BN413" i="2"/>
  <c r="EB413" i="2"/>
  <c r="BO413" i="2"/>
  <c r="EC413" i="2"/>
  <c r="BP413" i="2"/>
  <c r="DR413" i="2"/>
  <c r="BR414" i="2"/>
  <c r="BS414" i="2"/>
  <c r="J414" i="2"/>
  <c r="BT414" i="2"/>
  <c r="K414" i="2"/>
  <c r="BU414" i="2"/>
  <c r="L414" i="2"/>
  <c r="BV414" i="2"/>
  <c r="M414" i="2"/>
  <c r="BW414" i="2"/>
  <c r="N414" i="2"/>
  <c r="BX414" i="2"/>
  <c r="O414" i="2"/>
  <c r="BY414" i="2"/>
  <c r="P414" i="2"/>
  <c r="BZ414" i="2"/>
  <c r="Q414" i="2"/>
  <c r="CA414" i="2"/>
  <c r="R414" i="2"/>
  <c r="CB414" i="2"/>
  <c r="S414" i="2"/>
  <c r="CC414" i="2"/>
  <c r="T414" i="2"/>
  <c r="CF414" i="2"/>
  <c r="V414" i="2"/>
  <c r="CG414" i="2"/>
  <c r="W414" i="2"/>
  <c r="CH414" i="2"/>
  <c r="X414" i="2"/>
  <c r="CI414" i="2"/>
  <c r="Y414" i="2"/>
  <c r="CJ414" i="2"/>
  <c r="Z414" i="2"/>
  <c r="CK414" i="2"/>
  <c r="AA414" i="2"/>
  <c r="CL414" i="2"/>
  <c r="AB414" i="2"/>
  <c r="CM414" i="2"/>
  <c r="AC414" i="2"/>
  <c r="CN414" i="2"/>
  <c r="AD414" i="2"/>
  <c r="CO414" i="2"/>
  <c r="AE414" i="2"/>
  <c r="CP414" i="2"/>
  <c r="AF414" i="2"/>
  <c r="CE414" i="2"/>
  <c r="CS414" i="2"/>
  <c r="AH414" i="2"/>
  <c r="CT414" i="2"/>
  <c r="AI414" i="2"/>
  <c r="CU414" i="2"/>
  <c r="AJ414" i="2"/>
  <c r="CV414" i="2"/>
  <c r="AK414" i="2"/>
  <c r="CW414" i="2"/>
  <c r="AL414" i="2"/>
  <c r="CX414" i="2"/>
  <c r="AM414" i="2"/>
  <c r="CY414" i="2"/>
  <c r="AN414" i="2"/>
  <c r="CZ414" i="2"/>
  <c r="AO414" i="2"/>
  <c r="DA414" i="2"/>
  <c r="AP414" i="2"/>
  <c r="DB414" i="2"/>
  <c r="AQ414" i="2"/>
  <c r="DC414" i="2"/>
  <c r="AR414" i="2"/>
  <c r="CR414" i="2"/>
  <c r="DF414" i="2"/>
  <c r="AT414" i="2"/>
  <c r="DG414" i="2"/>
  <c r="AU414" i="2"/>
  <c r="DH414" i="2"/>
  <c r="AV414" i="2"/>
  <c r="DI414" i="2"/>
  <c r="AW414" i="2"/>
  <c r="DJ414" i="2"/>
  <c r="AX414" i="2"/>
  <c r="DK414" i="2"/>
  <c r="AY414" i="2"/>
  <c r="DL414" i="2"/>
  <c r="AZ414" i="2"/>
  <c r="DM414" i="2"/>
  <c r="BA414" i="2"/>
  <c r="DN414" i="2"/>
  <c r="BB414" i="2"/>
  <c r="DO414" i="2"/>
  <c r="BC414" i="2"/>
  <c r="DP414" i="2"/>
  <c r="BD414" i="2"/>
  <c r="DE414" i="2"/>
  <c r="DS414" i="2"/>
  <c r="BF414" i="2"/>
  <c r="DT414" i="2"/>
  <c r="BG414" i="2"/>
  <c r="DU414" i="2"/>
  <c r="BH414" i="2"/>
  <c r="DV414" i="2"/>
  <c r="BI414" i="2"/>
  <c r="DW414" i="2"/>
  <c r="BJ414" i="2"/>
  <c r="DX414" i="2"/>
  <c r="BK414" i="2"/>
  <c r="DY414" i="2"/>
  <c r="BL414" i="2"/>
  <c r="DZ414" i="2"/>
  <c r="BM414" i="2"/>
  <c r="EA414" i="2"/>
  <c r="BN414" i="2"/>
  <c r="EB414" i="2"/>
  <c r="BO414" i="2"/>
  <c r="EC414" i="2"/>
  <c r="BP414" i="2"/>
  <c r="DR414" i="2"/>
  <c r="BR415" i="2"/>
  <c r="BS415" i="2"/>
  <c r="J415" i="2"/>
  <c r="BT415" i="2"/>
  <c r="K415" i="2"/>
  <c r="BU415" i="2"/>
  <c r="L415" i="2"/>
  <c r="BV415" i="2"/>
  <c r="M415" i="2"/>
  <c r="BW415" i="2"/>
  <c r="N415" i="2"/>
  <c r="BX415" i="2"/>
  <c r="O415" i="2"/>
  <c r="BY415" i="2"/>
  <c r="P415" i="2"/>
  <c r="BZ415" i="2"/>
  <c r="Q415" i="2"/>
  <c r="CA415" i="2"/>
  <c r="R415" i="2"/>
  <c r="CB415" i="2"/>
  <c r="S415" i="2"/>
  <c r="CC415" i="2"/>
  <c r="T415" i="2"/>
  <c r="CF415" i="2"/>
  <c r="V415" i="2"/>
  <c r="CG415" i="2"/>
  <c r="W415" i="2"/>
  <c r="CH415" i="2"/>
  <c r="X415" i="2"/>
  <c r="CI415" i="2"/>
  <c r="Y415" i="2"/>
  <c r="CJ415" i="2"/>
  <c r="Z415" i="2"/>
  <c r="CK415" i="2"/>
  <c r="AA415" i="2"/>
  <c r="CL415" i="2"/>
  <c r="AB415" i="2"/>
  <c r="CM415" i="2"/>
  <c r="AC415" i="2"/>
  <c r="CN415" i="2"/>
  <c r="AD415" i="2"/>
  <c r="CO415" i="2"/>
  <c r="AE415" i="2"/>
  <c r="CP415" i="2"/>
  <c r="AF415" i="2"/>
  <c r="CE415" i="2"/>
  <c r="CS415" i="2"/>
  <c r="AH415" i="2"/>
  <c r="CT415" i="2"/>
  <c r="AI415" i="2"/>
  <c r="CU415" i="2"/>
  <c r="AJ415" i="2"/>
  <c r="CV415" i="2"/>
  <c r="AK415" i="2"/>
  <c r="CW415" i="2"/>
  <c r="AL415" i="2"/>
  <c r="CX415" i="2"/>
  <c r="AM415" i="2"/>
  <c r="CY415" i="2"/>
  <c r="AN415" i="2"/>
  <c r="CZ415" i="2"/>
  <c r="AO415" i="2"/>
  <c r="DA415" i="2"/>
  <c r="AP415" i="2"/>
  <c r="DB415" i="2"/>
  <c r="AQ415" i="2"/>
  <c r="DC415" i="2"/>
  <c r="AR415" i="2"/>
  <c r="CR415" i="2"/>
  <c r="DF415" i="2"/>
  <c r="AT415" i="2"/>
  <c r="DG415" i="2"/>
  <c r="AU415" i="2"/>
  <c r="DH415" i="2"/>
  <c r="AV415" i="2"/>
  <c r="DI415" i="2"/>
  <c r="AW415" i="2"/>
  <c r="DJ415" i="2"/>
  <c r="AX415" i="2"/>
  <c r="DK415" i="2"/>
  <c r="AY415" i="2"/>
  <c r="DL415" i="2"/>
  <c r="AZ415" i="2"/>
  <c r="DM415" i="2"/>
  <c r="BA415" i="2"/>
  <c r="DN415" i="2"/>
  <c r="BB415" i="2"/>
  <c r="DO415" i="2"/>
  <c r="BC415" i="2"/>
  <c r="DP415" i="2"/>
  <c r="BD415" i="2"/>
  <c r="DE415" i="2"/>
  <c r="DS415" i="2"/>
  <c r="BF415" i="2"/>
  <c r="DT415" i="2"/>
  <c r="BG415" i="2"/>
  <c r="DU415" i="2"/>
  <c r="BH415" i="2"/>
  <c r="DV415" i="2"/>
  <c r="BI415" i="2"/>
  <c r="DW415" i="2"/>
  <c r="BJ415" i="2"/>
  <c r="DX415" i="2"/>
  <c r="BK415" i="2"/>
  <c r="DY415" i="2"/>
  <c r="BL415" i="2"/>
  <c r="DZ415" i="2"/>
  <c r="BM415" i="2"/>
  <c r="EA415" i="2"/>
  <c r="BN415" i="2"/>
  <c r="EB415" i="2"/>
  <c r="BO415" i="2"/>
  <c r="EC415" i="2"/>
  <c r="BP415" i="2"/>
  <c r="DR415" i="2"/>
  <c r="BR416" i="2"/>
  <c r="BS416" i="2"/>
  <c r="J416" i="2"/>
  <c r="BT416" i="2"/>
  <c r="K416" i="2"/>
  <c r="BU416" i="2"/>
  <c r="L416" i="2"/>
  <c r="BV416" i="2"/>
  <c r="M416" i="2"/>
  <c r="BW416" i="2"/>
  <c r="N416" i="2"/>
  <c r="BX416" i="2"/>
  <c r="O416" i="2"/>
  <c r="BY416" i="2"/>
  <c r="P416" i="2"/>
  <c r="BZ416" i="2"/>
  <c r="Q416" i="2"/>
  <c r="CA416" i="2"/>
  <c r="R416" i="2"/>
  <c r="CB416" i="2"/>
  <c r="S416" i="2"/>
  <c r="CC416" i="2"/>
  <c r="T416" i="2"/>
  <c r="CF416" i="2"/>
  <c r="V416" i="2"/>
  <c r="CG416" i="2"/>
  <c r="W416" i="2"/>
  <c r="CH416" i="2"/>
  <c r="X416" i="2"/>
  <c r="CI416" i="2"/>
  <c r="Y416" i="2"/>
  <c r="CJ416" i="2"/>
  <c r="Z416" i="2"/>
  <c r="CK416" i="2"/>
  <c r="AA416" i="2"/>
  <c r="CL416" i="2"/>
  <c r="AB416" i="2"/>
  <c r="CM416" i="2"/>
  <c r="AC416" i="2"/>
  <c r="CN416" i="2"/>
  <c r="AD416" i="2"/>
  <c r="CO416" i="2"/>
  <c r="AE416" i="2"/>
  <c r="CP416" i="2"/>
  <c r="AF416" i="2"/>
  <c r="CE416" i="2"/>
  <c r="CS416" i="2"/>
  <c r="AH416" i="2"/>
  <c r="CT416" i="2"/>
  <c r="AI416" i="2"/>
  <c r="CU416" i="2"/>
  <c r="AJ416" i="2"/>
  <c r="CV416" i="2"/>
  <c r="AK416" i="2"/>
  <c r="CW416" i="2"/>
  <c r="AL416" i="2"/>
  <c r="CX416" i="2"/>
  <c r="AM416" i="2"/>
  <c r="CY416" i="2"/>
  <c r="AN416" i="2"/>
  <c r="CZ416" i="2"/>
  <c r="AO416" i="2"/>
  <c r="DA416" i="2"/>
  <c r="AP416" i="2"/>
  <c r="DB416" i="2"/>
  <c r="AQ416" i="2"/>
  <c r="DC416" i="2"/>
  <c r="AR416" i="2"/>
  <c r="CR416" i="2"/>
  <c r="DF416" i="2"/>
  <c r="AT416" i="2"/>
  <c r="DG416" i="2"/>
  <c r="AU416" i="2"/>
  <c r="DH416" i="2"/>
  <c r="AV416" i="2"/>
  <c r="DI416" i="2"/>
  <c r="AW416" i="2"/>
  <c r="DJ416" i="2"/>
  <c r="AX416" i="2"/>
  <c r="DK416" i="2"/>
  <c r="AY416" i="2"/>
  <c r="DL416" i="2"/>
  <c r="AZ416" i="2"/>
  <c r="DM416" i="2"/>
  <c r="BA416" i="2"/>
  <c r="DN416" i="2"/>
  <c r="BB416" i="2"/>
  <c r="DO416" i="2"/>
  <c r="BC416" i="2"/>
  <c r="DP416" i="2"/>
  <c r="BD416" i="2"/>
  <c r="DE416" i="2"/>
  <c r="DS416" i="2"/>
  <c r="BF416" i="2"/>
  <c r="DT416" i="2"/>
  <c r="BG416" i="2"/>
  <c r="DU416" i="2"/>
  <c r="BH416" i="2"/>
  <c r="DV416" i="2"/>
  <c r="BI416" i="2"/>
  <c r="DW416" i="2"/>
  <c r="BJ416" i="2"/>
  <c r="DX416" i="2"/>
  <c r="BK416" i="2"/>
  <c r="DY416" i="2"/>
  <c r="BL416" i="2"/>
  <c r="DZ416" i="2"/>
  <c r="BM416" i="2"/>
  <c r="EA416" i="2"/>
  <c r="BN416" i="2"/>
  <c r="EB416" i="2"/>
  <c r="BO416" i="2"/>
  <c r="EC416" i="2"/>
  <c r="BP416" i="2"/>
  <c r="DR416" i="2"/>
  <c r="BR417" i="2"/>
  <c r="BS417" i="2"/>
  <c r="J417" i="2"/>
  <c r="BT417" i="2"/>
  <c r="K417" i="2"/>
  <c r="BU417" i="2"/>
  <c r="L417" i="2"/>
  <c r="BV417" i="2"/>
  <c r="M417" i="2"/>
  <c r="BW417" i="2"/>
  <c r="N417" i="2"/>
  <c r="BX417" i="2"/>
  <c r="O417" i="2"/>
  <c r="BY417" i="2"/>
  <c r="P417" i="2"/>
  <c r="BZ417" i="2"/>
  <c r="Q417" i="2"/>
  <c r="CA417" i="2"/>
  <c r="R417" i="2"/>
  <c r="CB417" i="2"/>
  <c r="S417" i="2"/>
  <c r="CC417" i="2"/>
  <c r="T417" i="2"/>
  <c r="CF417" i="2"/>
  <c r="V417" i="2"/>
  <c r="CG417" i="2"/>
  <c r="W417" i="2"/>
  <c r="CH417" i="2"/>
  <c r="X417" i="2"/>
  <c r="CI417" i="2"/>
  <c r="Y417" i="2"/>
  <c r="CJ417" i="2"/>
  <c r="Z417" i="2"/>
  <c r="CK417" i="2"/>
  <c r="AA417" i="2"/>
  <c r="CL417" i="2"/>
  <c r="AB417" i="2"/>
  <c r="CM417" i="2"/>
  <c r="AC417" i="2"/>
  <c r="CN417" i="2"/>
  <c r="AD417" i="2"/>
  <c r="CO417" i="2"/>
  <c r="AE417" i="2"/>
  <c r="CP417" i="2"/>
  <c r="AF417" i="2"/>
  <c r="CE417" i="2"/>
  <c r="CS417" i="2"/>
  <c r="AH417" i="2"/>
  <c r="CT417" i="2"/>
  <c r="AI417" i="2"/>
  <c r="CU417" i="2"/>
  <c r="AJ417" i="2"/>
  <c r="CV417" i="2"/>
  <c r="AK417" i="2"/>
  <c r="CW417" i="2"/>
  <c r="AL417" i="2"/>
  <c r="CX417" i="2"/>
  <c r="AM417" i="2"/>
  <c r="CY417" i="2"/>
  <c r="AN417" i="2"/>
  <c r="CZ417" i="2"/>
  <c r="AO417" i="2"/>
  <c r="DA417" i="2"/>
  <c r="AP417" i="2"/>
  <c r="DB417" i="2"/>
  <c r="AQ417" i="2"/>
  <c r="DC417" i="2"/>
  <c r="AR417" i="2"/>
  <c r="CR417" i="2"/>
  <c r="DF417" i="2"/>
  <c r="AT417" i="2"/>
  <c r="DG417" i="2"/>
  <c r="AU417" i="2"/>
  <c r="DH417" i="2"/>
  <c r="AV417" i="2"/>
  <c r="DI417" i="2"/>
  <c r="AW417" i="2"/>
  <c r="DJ417" i="2"/>
  <c r="AX417" i="2"/>
  <c r="DK417" i="2"/>
  <c r="AY417" i="2"/>
  <c r="DL417" i="2"/>
  <c r="AZ417" i="2"/>
  <c r="DM417" i="2"/>
  <c r="BA417" i="2"/>
  <c r="DN417" i="2"/>
  <c r="BB417" i="2"/>
  <c r="DO417" i="2"/>
  <c r="BC417" i="2"/>
  <c r="DP417" i="2"/>
  <c r="BD417" i="2"/>
  <c r="DE417" i="2"/>
  <c r="DS417" i="2"/>
  <c r="BF417" i="2"/>
  <c r="DT417" i="2"/>
  <c r="BG417" i="2"/>
  <c r="DU417" i="2"/>
  <c r="BH417" i="2"/>
  <c r="DV417" i="2"/>
  <c r="BI417" i="2"/>
  <c r="DW417" i="2"/>
  <c r="BJ417" i="2"/>
  <c r="DX417" i="2"/>
  <c r="BK417" i="2"/>
  <c r="DY417" i="2"/>
  <c r="BL417" i="2"/>
  <c r="DZ417" i="2"/>
  <c r="BM417" i="2"/>
  <c r="EA417" i="2"/>
  <c r="BN417" i="2"/>
  <c r="EB417" i="2"/>
  <c r="BO417" i="2"/>
  <c r="EC417" i="2"/>
  <c r="BP417" i="2"/>
  <c r="DR417" i="2"/>
  <c r="BR418" i="2"/>
  <c r="BS418" i="2"/>
  <c r="J418" i="2"/>
  <c r="BT418" i="2"/>
  <c r="K418" i="2"/>
  <c r="BU418" i="2"/>
  <c r="L418" i="2"/>
  <c r="BV418" i="2"/>
  <c r="M418" i="2"/>
  <c r="BW418" i="2"/>
  <c r="N418" i="2"/>
  <c r="BX418" i="2"/>
  <c r="O418" i="2"/>
  <c r="BY418" i="2"/>
  <c r="P418" i="2"/>
  <c r="BZ418" i="2"/>
  <c r="Q418" i="2"/>
  <c r="CA418" i="2"/>
  <c r="R418" i="2"/>
  <c r="CB418" i="2"/>
  <c r="S418" i="2"/>
  <c r="CC418" i="2"/>
  <c r="T418" i="2"/>
  <c r="CF418" i="2"/>
  <c r="V418" i="2"/>
  <c r="CG418" i="2"/>
  <c r="W418" i="2"/>
  <c r="CH418" i="2"/>
  <c r="X418" i="2"/>
  <c r="CI418" i="2"/>
  <c r="Y418" i="2"/>
  <c r="CJ418" i="2"/>
  <c r="Z418" i="2"/>
  <c r="CK418" i="2"/>
  <c r="AA418" i="2"/>
  <c r="CL418" i="2"/>
  <c r="AB418" i="2"/>
  <c r="CM418" i="2"/>
  <c r="AC418" i="2"/>
  <c r="CN418" i="2"/>
  <c r="AD418" i="2"/>
  <c r="CO418" i="2"/>
  <c r="AE418" i="2"/>
  <c r="CP418" i="2"/>
  <c r="AF418" i="2"/>
  <c r="CE418" i="2"/>
  <c r="CS418" i="2"/>
  <c r="AH418" i="2"/>
  <c r="CT418" i="2"/>
  <c r="AI418" i="2"/>
  <c r="CU418" i="2"/>
  <c r="AJ418" i="2"/>
  <c r="CV418" i="2"/>
  <c r="AK418" i="2"/>
  <c r="CW418" i="2"/>
  <c r="AL418" i="2"/>
  <c r="CX418" i="2"/>
  <c r="AM418" i="2"/>
  <c r="CY418" i="2"/>
  <c r="AN418" i="2"/>
  <c r="CZ418" i="2"/>
  <c r="AO418" i="2"/>
  <c r="DA418" i="2"/>
  <c r="AP418" i="2"/>
  <c r="DB418" i="2"/>
  <c r="AQ418" i="2"/>
  <c r="DC418" i="2"/>
  <c r="AR418" i="2"/>
  <c r="CR418" i="2"/>
  <c r="DF418" i="2"/>
  <c r="AT418" i="2"/>
  <c r="DG418" i="2"/>
  <c r="AU418" i="2"/>
  <c r="DH418" i="2"/>
  <c r="AV418" i="2"/>
  <c r="DI418" i="2"/>
  <c r="AW418" i="2"/>
  <c r="DJ418" i="2"/>
  <c r="AX418" i="2"/>
  <c r="DK418" i="2"/>
  <c r="AY418" i="2"/>
  <c r="DL418" i="2"/>
  <c r="AZ418" i="2"/>
  <c r="DM418" i="2"/>
  <c r="BA418" i="2"/>
  <c r="DN418" i="2"/>
  <c r="BB418" i="2"/>
  <c r="DO418" i="2"/>
  <c r="BC418" i="2"/>
  <c r="DP418" i="2"/>
  <c r="BD418" i="2"/>
  <c r="DE418" i="2"/>
  <c r="DS418" i="2"/>
  <c r="BF418" i="2"/>
  <c r="DT418" i="2"/>
  <c r="BG418" i="2"/>
  <c r="DU418" i="2"/>
  <c r="BH418" i="2"/>
  <c r="DV418" i="2"/>
  <c r="BI418" i="2"/>
  <c r="DW418" i="2"/>
  <c r="BJ418" i="2"/>
  <c r="DX418" i="2"/>
  <c r="BK418" i="2"/>
  <c r="DY418" i="2"/>
  <c r="BL418" i="2"/>
  <c r="DZ418" i="2"/>
  <c r="BM418" i="2"/>
  <c r="EA418" i="2"/>
  <c r="BN418" i="2"/>
  <c r="EB418" i="2"/>
  <c r="BO418" i="2"/>
  <c r="EC418" i="2"/>
  <c r="BP418" i="2"/>
  <c r="DR418" i="2"/>
  <c r="BR419" i="2"/>
  <c r="BS419" i="2"/>
  <c r="J419" i="2"/>
  <c r="BT419" i="2"/>
  <c r="K419" i="2"/>
  <c r="BU419" i="2"/>
  <c r="L419" i="2"/>
  <c r="BV419" i="2"/>
  <c r="M419" i="2"/>
  <c r="BW419" i="2"/>
  <c r="N419" i="2"/>
  <c r="BX419" i="2"/>
  <c r="O419" i="2"/>
  <c r="BY419" i="2"/>
  <c r="P419" i="2"/>
  <c r="BZ419" i="2"/>
  <c r="Q419" i="2"/>
  <c r="CA419" i="2"/>
  <c r="R419" i="2"/>
  <c r="CB419" i="2"/>
  <c r="S419" i="2"/>
  <c r="CC419" i="2"/>
  <c r="T419" i="2"/>
  <c r="CF419" i="2"/>
  <c r="V419" i="2"/>
  <c r="CG419" i="2"/>
  <c r="W419" i="2"/>
  <c r="CH419" i="2"/>
  <c r="X419" i="2"/>
  <c r="CI419" i="2"/>
  <c r="Y419" i="2"/>
  <c r="CJ419" i="2"/>
  <c r="Z419" i="2"/>
  <c r="CK419" i="2"/>
  <c r="AA419" i="2"/>
  <c r="CL419" i="2"/>
  <c r="AB419" i="2"/>
  <c r="CM419" i="2"/>
  <c r="AC419" i="2"/>
  <c r="CN419" i="2"/>
  <c r="AD419" i="2"/>
  <c r="CO419" i="2"/>
  <c r="AE419" i="2"/>
  <c r="CP419" i="2"/>
  <c r="AF419" i="2"/>
  <c r="CE419" i="2"/>
  <c r="CS419" i="2"/>
  <c r="AH419" i="2"/>
  <c r="CT419" i="2"/>
  <c r="AI419" i="2"/>
  <c r="CU419" i="2"/>
  <c r="AJ419" i="2"/>
  <c r="CV419" i="2"/>
  <c r="AK419" i="2"/>
  <c r="CW419" i="2"/>
  <c r="AL419" i="2"/>
  <c r="CX419" i="2"/>
  <c r="AM419" i="2"/>
  <c r="CY419" i="2"/>
  <c r="AN419" i="2"/>
  <c r="CZ419" i="2"/>
  <c r="AO419" i="2"/>
  <c r="DA419" i="2"/>
  <c r="AP419" i="2"/>
  <c r="DB419" i="2"/>
  <c r="AQ419" i="2"/>
  <c r="DC419" i="2"/>
  <c r="AR419" i="2"/>
  <c r="CR419" i="2"/>
  <c r="DF419" i="2"/>
  <c r="AT419" i="2"/>
  <c r="DG419" i="2"/>
  <c r="AU419" i="2"/>
  <c r="DH419" i="2"/>
  <c r="AV419" i="2"/>
  <c r="DI419" i="2"/>
  <c r="AW419" i="2"/>
  <c r="DJ419" i="2"/>
  <c r="AX419" i="2"/>
  <c r="DK419" i="2"/>
  <c r="AY419" i="2"/>
  <c r="DL419" i="2"/>
  <c r="AZ419" i="2"/>
  <c r="DM419" i="2"/>
  <c r="BA419" i="2"/>
  <c r="DN419" i="2"/>
  <c r="BB419" i="2"/>
  <c r="DO419" i="2"/>
  <c r="BC419" i="2"/>
  <c r="DP419" i="2"/>
  <c r="BD419" i="2"/>
  <c r="DE419" i="2"/>
  <c r="DS419" i="2"/>
  <c r="BF419" i="2"/>
  <c r="DT419" i="2"/>
  <c r="BG419" i="2"/>
  <c r="DU419" i="2"/>
  <c r="BH419" i="2"/>
  <c r="DV419" i="2"/>
  <c r="BI419" i="2"/>
  <c r="DW419" i="2"/>
  <c r="BJ419" i="2"/>
  <c r="DX419" i="2"/>
  <c r="BK419" i="2"/>
  <c r="DY419" i="2"/>
  <c r="BL419" i="2"/>
  <c r="DZ419" i="2"/>
  <c r="BM419" i="2"/>
  <c r="EA419" i="2"/>
  <c r="BN419" i="2"/>
  <c r="EB419" i="2"/>
  <c r="BO419" i="2"/>
  <c r="EC419" i="2"/>
  <c r="BP419" i="2"/>
  <c r="DR419" i="2"/>
  <c r="BR420" i="2"/>
  <c r="BS420" i="2"/>
  <c r="J420" i="2"/>
  <c r="BT420" i="2"/>
  <c r="K420" i="2"/>
  <c r="BU420" i="2"/>
  <c r="L420" i="2"/>
  <c r="BV420" i="2"/>
  <c r="M420" i="2"/>
  <c r="BW420" i="2"/>
  <c r="N420" i="2"/>
  <c r="BX420" i="2"/>
  <c r="O420" i="2"/>
  <c r="BY420" i="2"/>
  <c r="P420" i="2"/>
  <c r="BZ420" i="2"/>
  <c r="Q420" i="2"/>
  <c r="CA420" i="2"/>
  <c r="R420" i="2"/>
  <c r="CB420" i="2"/>
  <c r="S420" i="2"/>
  <c r="CC420" i="2"/>
  <c r="T420" i="2"/>
  <c r="BR296" i="2"/>
  <c r="BS296" i="2"/>
  <c r="J296" i="2"/>
  <c r="BT296" i="2"/>
  <c r="K296" i="2"/>
  <c r="BU296" i="2"/>
  <c r="L296" i="2"/>
  <c r="BV296" i="2"/>
  <c r="M296" i="2"/>
  <c r="BW296" i="2"/>
  <c r="N296" i="2"/>
  <c r="BX296" i="2"/>
  <c r="O296" i="2"/>
  <c r="BY296" i="2"/>
  <c r="P296" i="2"/>
  <c r="BZ296" i="2"/>
  <c r="Q296" i="2"/>
  <c r="CA296" i="2"/>
  <c r="R296" i="2"/>
  <c r="CB296" i="2"/>
  <c r="S296" i="2"/>
  <c r="CC296" i="2"/>
  <c r="T296" i="2"/>
  <c r="BR317" i="2"/>
  <c r="BS317" i="2"/>
  <c r="J317" i="2"/>
  <c r="BT317" i="2"/>
  <c r="K317" i="2"/>
  <c r="BU317" i="2"/>
  <c r="L317" i="2"/>
  <c r="BV317" i="2"/>
  <c r="M317" i="2"/>
  <c r="BW317" i="2"/>
  <c r="N317" i="2"/>
  <c r="BX317" i="2"/>
  <c r="O317" i="2"/>
  <c r="BY317" i="2"/>
  <c r="P317" i="2"/>
  <c r="BZ317" i="2"/>
  <c r="Q317" i="2"/>
  <c r="CA317" i="2"/>
  <c r="R317" i="2"/>
  <c r="CB317" i="2"/>
  <c r="S317" i="2"/>
  <c r="CC317" i="2"/>
  <c r="T317" i="2"/>
  <c r="BR324" i="2"/>
  <c r="BS324" i="2"/>
  <c r="J324" i="2"/>
  <c r="BT324" i="2"/>
  <c r="K324" i="2"/>
  <c r="BU324" i="2"/>
  <c r="L324" i="2"/>
  <c r="BV324" i="2"/>
  <c r="M324" i="2"/>
  <c r="BW324" i="2"/>
  <c r="N324" i="2"/>
  <c r="BX324" i="2"/>
  <c r="O324" i="2"/>
  <c r="BY324" i="2"/>
  <c r="P324" i="2"/>
  <c r="BZ324" i="2"/>
  <c r="Q324" i="2"/>
  <c r="CA324" i="2"/>
  <c r="R324" i="2"/>
  <c r="CB324" i="2"/>
  <c r="S324" i="2"/>
  <c r="CC324" i="2"/>
  <c r="T324" i="2"/>
  <c r="C324" i="2"/>
  <c r="CF420" i="2"/>
  <c r="V420" i="2"/>
  <c r="CG420" i="2"/>
  <c r="W420" i="2"/>
  <c r="CH420" i="2"/>
  <c r="X420" i="2"/>
  <c r="CI420" i="2"/>
  <c r="Y420" i="2"/>
  <c r="CJ420" i="2"/>
  <c r="Z420" i="2"/>
  <c r="CK420" i="2"/>
  <c r="AA420" i="2"/>
  <c r="CL420" i="2"/>
  <c r="AB420" i="2"/>
  <c r="CM420" i="2"/>
  <c r="AC420" i="2"/>
  <c r="CN420" i="2"/>
  <c r="AD420" i="2"/>
  <c r="CO420" i="2"/>
  <c r="AE420" i="2"/>
  <c r="CP420" i="2"/>
  <c r="AF420" i="2"/>
  <c r="CE420" i="2"/>
  <c r="CF296" i="2"/>
  <c r="V296" i="2"/>
  <c r="CG296" i="2"/>
  <c r="W296" i="2"/>
  <c r="CH296" i="2"/>
  <c r="X296" i="2"/>
  <c r="CI296" i="2"/>
  <c r="Y296" i="2"/>
  <c r="CJ296" i="2"/>
  <c r="Z296" i="2"/>
  <c r="CK296" i="2"/>
  <c r="AA296" i="2"/>
  <c r="CL296" i="2"/>
  <c r="AB296" i="2"/>
  <c r="CM296" i="2"/>
  <c r="AC296" i="2"/>
  <c r="CN296" i="2"/>
  <c r="AD296" i="2"/>
  <c r="CO296" i="2"/>
  <c r="AE296" i="2"/>
  <c r="CP296" i="2"/>
  <c r="AF296" i="2"/>
  <c r="CE296" i="2"/>
  <c r="CF317" i="2"/>
  <c r="V317" i="2"/>
  <c r="CG317" i="2"/>
  <c r="W317" i="2"/>
  <c r="CH317" i="2"/>
  <c r="X317" i="2"/>
  <c r="CI317" i="2"/>
  <c r="Y317" i="2"/>
  <c r="CJ317" i="2"/>
  <c r="Z317" i="2"/>
  <c r="CK317" i="2"/>
  <c r="AA317" i="2"/>
  <c r="CL317" i="2"/>
  <c r="AB317" i="2"/>
  <c r="CM317" i="2"/>
  <c r="AC317" i="2"/>
  <c r="CN317" i="2"/>
  <c r="AD317" i="2"/>
  <c r="CO317" i="2"/>
  <c r="AE317" i="2"/>
  <c r="CP317" i="2"/>
  <c r="AF317" i="2"/>
  <c r="CE317" i="2"/>
  <c r="CF324" i="2"/>
  <c r="V324" i="2"/>
  <c r="CG324" i="2"/>
  <c r="W324" i="2"/>
  <c r="CH324" i="2"/>
  <c r="X324" i="2"/>
  <c r="CI324" i="2"/>
  <c r="Y324" i="2"/>
  <c r="CJ324" i="2"/>
  <c r="Z324" i="2"/>
  <c r="CK324" i="2"/>
  <c r="AA324" i="2"/>
  <c r="CL324" i="2"/>
  <c r="AB324" i="2"/>
  <c r="CM324" i="2"/>
  <c r="AC324" i="2"/>
  <c r="CN324" i="2"/>
  <c r="AD324" i="2"/>
  <c r="CO324" i="2"/>
  <c r="AE324" i="2"/>
  <c r="CP324" i="2"/>
  <c r="AF324" i="2"/>
  <c r="CE324" i="2"/>
  <c r="D324" i="2"/>
  <c r="CS420" i="2"/>
  <c r="AH420" i="2"/>
  <c r="CT420" i="2"/>
  <c r="AI420" i="2"/>
  <c r="CU420" i="2"/>
  <c r="AJ420" i="2"/>
  <c r="CV420" i="2"/>
  <c r="AK420" i="2"/>
  <c r="CW420" i="2"/>
  <c r="AL420" i="2"/>
  <c r="CX420" i="2"/>
  <c r="AM420" i="2"/>
  <c r="CY420" i="2"/>
  <c r="AN420" i="2"/>
  <c r="CZ420" i="2"/>
  <c r="AO420" i="2"/>
  <c r="DA420" i="2"/>
  <c r="AP420" i="2"/>
  <c r="DB420" i="2"/>
  <c r="AQ420" i="2"/>
  <c r="DC420" i="2"/>
  <c r="AR420" i="2"/>
  <c r="CR420" i="2"/>
  <c r="CS296" i="2"/>
  <c r="AH296" i="2"/>
  <c r="CT296" i="2"/>
  <c r="AI296" i="2"/>
  <c r="CU296" i="2"/>
  <c r="AJ296" i="2"/>
  <c r="CV296" i="2"/>
  <c r="AK296" i="2"/>
  <c r="CW296" i="2"/>
  <c r="AL296" i="2"/>
  <c r="CX296" i="2"/>
  <c r="AM296" i="2"/>
  <c r="CY296" i="2"/>
  <c r="AN296" i="2"/>
  <c r="CZ296" i="2"/>
  <c r="AO296" i="2"/>
  <c r="DA296" i="2"/>
  <c r="AP296" i="2"/>
  <c r="DB296" i="2"/>
  <c r="AQ296" i="2"/>
  <c r="DC296" i="2"/>
  <c r="AR296" i="2"/>
  <c r="CR296" i="2"/>
  <c r="CS317" i="2"/>
  <c r="AH317" i="2"/>
  <c r="CT317" i="2"/>
  <c r="AI317" i="2"/>
  <c r="CU317" i="2"/>
  <c r="AJ317" i="2"/>
  <c r="CV317" i="2"/>
  <c r="AK317" i="2"/>
  <c r="CW317" i="2"/>
  <c r="AL317" i="2"/>
  <c r="CX317" i="2"/>
  <c r="AM317" i="2"/>
  <c r="CY317" i="2"/>
  <c r="AN317" i="2"/>
  <c r="CZ317" i="2"/>
  <c r="AO317" i="2"/>
  <c r="DA317" i="2"/>
  <c r="AP317" i="2"/>
  <c r="DB317" i="2"/>
  <c r="AQ317" i="2"/>
  <c r="DC317" i="2"/>
  <c r="AR317" i="2"/>
  <c r="CR317" i="2"/>
  <c r="CS324" i="2"/>
  <c r="AH324" i="2"/>
  <c r="CT324" i="2"/>
  <c r="AI324" i="2"/>
  <c r="CU324" i="2"/>
  <c r="AJ324" i="2"/>
  <c r="CV324" i="2"/>
  <c r="AK324" i="2"/>
  <c r="CW324" i="2"/>
  <c r="AL324" i="2"/>
  <c r="CX324" i="2"/>
  <c r="AM324" i="2"/>
  <c r="CY324" i="2"/>
  <c r="AN324" i="2"/>
  <c r="CZ324" i="2"/>
  <c r="AO324" i="2"/>
  <c r="DA324" i="2"/>
  <c r="AP324" i="2"/>
  <c r="DB324" i="2"/>
  <c r="AQ324" i="2"/>
  <c r="DC324" i="2"/>
  <c r="AR324" i="2"/>
  <c r="CR324" i="2"/>
  <c r="E324" i="2"/>
  <c r="DF420" i="2"/>
  <c r="AT420" i="2"/>
  <c r="DG420" i="2"/>
  <c r="AU420" i="2"/>
  <c r="DH420" i="2"/>
  <c r="AV420" i="2"/>
  <c r="DI420" i="2"/>
  <c r="AW420" i="2"/>
  <c r="DJ420" i="2"/>
  <c r="AX420" i="2"/>
  <c r="DK420" i="2"/>
  <c r="AY420" i="2"/>
  <c r="DL420" i="2"/>
  <c r="AZ420" i="2"/>
  <c r="DM420" i="2"/>
  <c r="BA420" i="2"/>
  <c r="DN420" i="2"/>
  <c r="BB420" i="2"/>
  <c r="DO420" i="2"/>
  <c r="BC420" i="2"/>
  <c r="DP420" i="2"/>
  <c r="BD420" i="2"/>
  <c r="DE420" i="2"/>
  <c r="DF296" i="2"/>
  <c r="AT296" i="2"/>
  <c r="DG296" i="2"/>
  <c r="AU296" i="2"/>
  <c r="DH296" i="2"/>
  <c r="AV296" i="2"/>
  <c r="DI296" i="2"/>
  <c r="AW296" i="2"/>
  <c r="DJ296" i="2"/>
  <c r="AX296" i="2"/>
  <c r="DK296" i="2"/>
  <c r="AY296" i="2"/>
  <c r="DL296" i="2"/>
  <c r="AZ296" i="2"/>
  <c r="DM296" i="2"/>
  <c r="BA296" i="2"/>
  <c r="DN296" i="2"/>
  <c r="BB296" i="2"/>
  <c r="DO296" i="2"/>
  <c r="BC296" i="2"/>
  <c r="DP296" i="2"/>
  <c r="BD296" i="2"/>
  <c r="DE296" i="2"/>
  <c r="DF317" i="2"/>
  <c r="AT317" i="2"/>
  <c r="DG317" i="2"/>
  <c r="AU317" i="2"/>
  <c r="DH317" i="2"/>
  <c r="AV317" i="2"/>
  <c r="DI317" i="2"/>
  <c r="AW317" i="2"/>
  <c r="DJ317" i="2"/>
  <c r="AX317" i="2"/>
  <c r="DK317" i="2"/>
  <c r="AY317" i="2"/>
  <c r="DL317" i="2"/>
  <c r="AZ317" i="2"/>
  <c r="DM317" i="2"/>
  <c r="BA317" i="2"/>
  <c r="DN317" i="2"/>
  <c r="BB317" i="2"/>
  <c r="DO317" i="2"/>
  <c r="BC317" i="2"/>
  <c r="DP317" i="2"/>
  <c r="BD317" i="2"/>
  <c r="DE317" i="2"/>
  <c r="DF324" i="2"/>
  <c r="AT324" i="2"/>
  <c r="DG324" i="2"/>
  <c r="AU324" i="2"/>
  <c r="DH324" i="2"/>
  <c r="AV324" i="2"/>
  <c r="DI324" i="2"/>
  <c r="AW324" i="2"/>
  <c r="DJ324" i="2"/>
  <c r="AX324" i="2"/>
  <c r="DK324" i="2"/>
  <c r="AY324" i="2"/>
  <c r="DL324" i="2"/>
  <c r="AZ324" i="2"/>
  <c r="DM324" i="2"/>
  <c r="BA324" i="2"/>
  <c r="DN324" i="2"/>
  <c r="BB324" i="2"/>
  <c r="DO324" i="2"/>
  <c r="BC324" i="2"/>
  <c r="DP324" i="2"/>
  <c r="BD324" i="2"/>
  <c r="DE324" i="2"/>
  <c r="F324" i="2"/>
  <c r="DS420" i="2"/>
  <c r="BF420" i="2"/>
  <c r="DT420" i="2"/>
  <c r="BG420" i="2"/>
  <c r="DU420" i="2"/>
  <c r="BH420" i="2"/>
  <c r="DV420" i="2"/>
  <c r="BI420" i="2"/>
  <c r="DW420" i="2"/>
  <c r="BJ420" i="2"/>
  <c r="DX420" i="2"/>
  <c r="BK420" i="2"/>
  <c r="DY420" i="2"/>
  <c r="BL420" i="2"/>
  <c r="DZ420" i="2"/>
  <c r="BM420" i="2"/>
  <c r="EA420" i="2"/>
  <c r="BN420" i="2"/>
  <c r="EB420" i="2"/>
  <c r="BO420" i="2"/>
  <c r="EC420" i="2"/>
  <c r="BP420" i="2"/>
  <c r="DR420" i="2"/>
  <c r="DS296" i="2"/>
  <c r="BF296" i="2"/>
  <c r="DT296" i="2"/>
  <c r="BG296" i="2"/>
  <c r="DU296" i="2"/>
  <c r="BH296" i="2"/>
  <c r="DV296" i="2"/>
  <c r="BI296" i="2"/>
  <c r="DW296" i="2"/>
  <c r="BJ296" i="2"/>
  <c r="DX296" i="2"/>
  <c r="BK296" i="2"/>
  <c r="DY296" i="2"/>
  <c r="BL296" i="2"/>
  <c r="DZ296" i="2"/>
  <c r="BM296" i="2"/>
  <c r="EA296" i="2"/>
  <c r="BN296" i="2"/>
  <c r="EB296" i="2"/>
  <c r="BO296" i="2"/>
  <c r="EC296" i="2"/>
  <c r="BP296" i="2"/>
  <c r="DR296" i="2"/>
  <c r="DS317" i="2"/>
  <c r="BF317" i="2"/>
  <c r="DT317" i="2"/>
  <c r="BG317" i="2"/>
  <c r="DU317" i="2"/>
  <c r="BH317" i="2"/>
  <c r="DV317" i="2"/>
  <c r="BI317" i="2"/>
  <c r="DW317" i="2"/>
  <c r="BJ317" i="2"/>
  <c r="DX317" i="2"/>
  <c r="BK317" i="2"/>
  <c r="DY317" i="2"/>
  <c r="BL317" i="2"/>
  <c r="DZ317" i="2"/>
  <c r="BM317" i="2"/>
  <c r="EA317" i="2"/>
  <c r="BN317" i="2"/>
  <c r="EB317" i="2"/>
  <c r="BO317" i="2"/>
  <c r="EC317" i="2"/>
  <c r="BP317" i="2"/>
  <c r="DR317" i="2"/>
  <c r="DS324" i="2"/>
  <c r="BF324" i="2"/>
  <c r="DT324" i="2"/>
  <c r="BG324" i="2"/>
  <c r="DU324" i="2"/>
  <c r="BH324" i="2"/>
  <c r="DV324" i="2"/>
  <c r="BI324" i="2"/>
  <c r="DW324" i="2"/>
  <c r="BJ324" i="2"/>
  <c r="DX324" i="2"/>
  <c r="BK324" i="2"/>
  <c r="DY324" i="2"/>
  <c r="BL324" i="2"/>
  <c r="DZ324" i="2"/>
  <c r="BM324" i="2"/>
  <c r="EA324" i="2"/>
  <c r="BN324" i="2"/>
  <c r="EB324" i="2"/>
  <c r="BO324" i="2"/>
  <c r="EC324" i="2"/>
  <c r="BP324" i="2"/>
  <c r="DR324" i="2"/>
  <c r="G324" i="2"/>
  <c r="BR421" i="2"/>
  <c r="BS421" i="2"/>
  <c r="J421" i="2"/>
  <c r="BT421" i="2"/>
  <c r="K421" i="2"/>
  <c r="BU421" i="2"/>
  <c r="L421" i="2"/>
  <c r="BV421" i="2"/>
  <c r="M421" i="2"/>
  <c r="BW421" i="2"/>
  <c r="N421" i="2"/>
  <c r="BX421" i="2"/>
  <c r="O421" i="2"/>
  <c r="BY421" i="2"/>
  <c r="P421" i="2"/>
  <c r="BZ421" i="2"/>
  <c r="Q421" i="2"/>
  <c r="CA421" i="2"/>
  <c r="R421" i="2"/>
  <c r="CB421" i="2"/>
  <c r="S421" i="2"/>
  <c r="CC421" i="2"/>
  <c r="T421" i="2"/>
  <c r="CF421" i="2"/>
  <c r="V421" i="2"/>
  <c r="CG421" i="2"/>
  <c r="W421" i="2"/>
  <c r="CH421" i="2"/>
  <c r="X421" i="2"/>
  <c r="CI421" i="2"/>
  <c r="Y421" i="2"/>
  <c r="CJ421" i="2"/>
  <c r="Z421" i="2"/>
  <c r="CK421" i="2"/>
  <c r="AA421" i="2"/>
  <c r="CL421" i="2"/>
  <c r="AB421" i="2"/>
  <c r="CM421" i="2"/>
  <c r="AC421" i="2"/>
  <c r="CN421" i="2"/>
  <c r="AD421" i="2"/>
  <c r="CO421" i="2"/>
  <c r="AE421" i="2"/>
  <c r="CP421" i="2"/>
  <c r="AF421" i="2"/>
  <c r="CE421" i="2"/>
  <c r="CS421" i="2"/>
  <c r="AH421" i="2"/>
  <c r="CT421" i="2"/>
  <c r="AI421" i="2"/>
  <c r="CU421" i="2"/>
  <c r="AJ421" i="2"/>
  <c r="CV421" i="2"/>
  <c r="AK421" i="2"/>
  <c r="CW421" i="2"/>
  <c r="AL421" i="2"/>
  <c r="CX421" i="2"/>
  <c r="AM421" i="2"/>
  <c r="CY421" i="2"/>
  <c r="AN421" i="2"/>
  <c r="CZ421" i="2"/>
  <c r="AO421" i="2"/>
  <c r="DA421" i="2"/>
  <c r="AP421" i="2"/>
  <c r="DB421" i="2"/>
  <c r="AQ421" i="2"/>
  <c r="DC421" i="2"/>
  <c r="AR421" i="2"/>
  <c r="CR421" i="2"/>
  <c r="DF421" i="2"/>
  <c r="AT421" i="2"/>
  <c r="DG421" i="2"/>
  <c r="AU421" i="2"/>
  <c r="DH421" i="2"/>
  <c r="AV421" i="2"/>
  <c r="DI421" i="2"/>
  <c r="AW421" i="2"/>
  <c r="DJ421" i="2"/>
  <c r="AX421" i="2"/>
  <c r="DK421" i="2"/>
  <c r="AY421" i="2"/>
  <c r="DL421" i="2"/>
  <c r="AZ421" i="2"/>
  <c r="DM421" i="2"/>
  <c r="BA421" i="2"/>
  <c r="DN421" i="2"/>
  <c r="BB421" i="2"/>
  <c r="DO421" i="2"/>
  <c r="BC421" i="2"/>
  <c r="DP421" i="2"/>
  <c r="BD421" i="2"/>
  <c r="DE421" i="2"/>
  <c r="DS421" i="2"/>
  <c r="BF421" i="2"/>
  <c r="DT421" i="2"/>
  <c r="BG421" i="2"/>
  <c r="DU421" i="2"/>
  <c r="BH421" i="2"/>
  <c r="DV421" i="2"/>
  <c r="BI421" i="2"/>
  <c r="DW421" i="2"/>
  <c r="BJ421" i="2"/>
  <c r="DX421" i="2"/>
  <c r="BK421" i="2"/>
  <c r="DY421" i="2"/>
  <c r="BL421" i="2"/>
  <c r="DZ421" i="2"/>
  <c r="BM421" i="2"/>
  <c r="EA421" i="2"/>
  <c r="BN421" i="2"/>
  <c r="EB421" i="2"/>
  <c r="BO421" i="2"/>
  <c r="EC421" i="2"/>
  <c r="BP421" i="2"/>
  <c r="DR421" i="2"/>
  <c r="BR422" i="2"/>
  <c r="BS422" i="2"/>
  <c r="J422" i="2"/>
  <c r="BT422" i="2"/>
  <c r="K422" i="2"/>
  <c r="BU422" i="2"/>
  <c r="L422" i="2"/>
  <c r="BV422" i="2"/>
  <c r="M422" i="2"/>
  <c r="BW422" i="2"/>
  <c r="N422" i="2"/>
  <c r="BX422" i="2"/>
  <c r="O422" i="2"/>
  <c r="BY422" i="2"/>
  <c r="P422" i="2"/>
  <c r="BZ422" i="2"/>
  <c r="Q422" i="2"/>
  <c r="CA422" i="2"/>
  <c r="R422" i="2"/>
  <c r="CB422" i="2"/>
  <c r="S422" i="2"/>
  <c r="CC422" i="2"/>
  <c r="T422" i="2"/>
  <c r="BR122" i="2"/>
  <c r="BS122" i="2"/>
  <c r="J122" i="2"/>
  <c r="BT122" i="2"/>
  <c r="K122" i="2"/>
  <c r="BU122" i="2"/>
  <c r="L122" i="2"/>
  <c r="BV122" i="2"/>
  <c r="M122" i="2"/>
  <c r="BW122" i="2"/>
  <c r="N122" i="2"/>
  <c r="BX122" i="2"/>
  <c r="O122" i="2"/>
  <c r="BY122" i="2"/>
  <c r="P122" i="2"/>
  <c r="BZ122" i="2"/>
  <c r="Q122" i="2"/>
  <c r="CA122" i="2"/>
  <c r="R122" i="2"/>
  <c r="CB122" i="2"/>
  <c r="S122" i="2"/>
  <c r="CC122" i="2"/>
  <c r="T122" i="2"/>
  <c r="BR133" i="2"/>
  <c r="BS133" i="2"/>
  <c r="J133" i="2"/>
  <c r="BT133" i="2"/>
  <c r="K133" i="2"/>
  <c r="BU133" i="2"/>
  <c r="L133" i="2"/>
  <c r="BV133" i="2"/>
  <c r="M133" i="2"/>
  <c r="BW133" i="2"/>
  <c r="N133" i="2"/>
  <c r="BX133" i="2"/>
  <c r="O133" i="2"/>
  <c r="BY133" i="2"/>
  <c r="P133" i="2"/>
  <c r="BZ133" i="2"/>
  <c r="Q133" i="2"/>
  <c r="CA133" i="2"/>
  <c r="R133" i="2"/>
  <c r="CB133" i="2"/>
  <c r="S133" i="2"/>
  <c r="CC133" i="2"/>
  <c r="T133" i="2"/>
  <c r="C133" i="2"/>
  <c r="CF422" i="2"/>
  <c r="V422" i="2"/>
  <c r="CG422" i="2"/>
  <c r="W422" i="2"/>
  <c r="CH422" i="2"/>
  <c r="X422" i="2"/>
  <c r="CI422" i="2"/>
  <c r="Y422" i="2"/>
  <c r="CJ422" i="2"/>
  <c r="Z422" i="2"/>
  <c r="CK422" i="2"/>
  <c r="AA422" i="2"/>
  <c r="CL422" i="2"/>
  <c r="AB422" i="2"/>
  <c r="CM422" i="2"/>
  <c r="AC422" i="2"/>
  <c r="CN422" i="2"/>
  <c r="AD422" i="2"/>
  <c r="CO422" i="2"/>
  <c r="AE422" i="2"/>
  <c r="CP422" i="2"/>
  <c r="AF422" i="2"/>
  <c r="CE422" i="2"/>
  <c r="CF122" i="2"/>
  <c r="V122" i="2"/>
  <c r="CG122" i="2"/>
  <c r="W122" i="2"/>
  <c r="CH122" i="2"/>
  <c r="X122" i="2"/>
  <c r="CI122" i="2"/>
  <c r="Y122" i="2"/>
  <c r="CJ122" i="2"/>
  <c r="Z122" i="2"/>
  <c r="CK122" i="2"/>
  <c r="AA122" i="2"/>
  <c r="CL122" i="2"/>
  <c r="AB122" i="2"/>
  <c r="CM122" i="2"/>
  <c r="AC122" i="2"/>
  <c r="CN122" i="2"/>
  <c r="AD122" i="2"/>
  <c r="CO122" i="2"/>
  <c r="AE122" i="2"/>
  <c r="CP122" i="2"/>
  <c r="AF122" i="2"/>
  <c r="CE122" i="2"/>
  <c r="CF133" i="2"/>
  <c r="V133" i="2"/>
  <c r="CG133" i="2"/>
  <c r="W133" i="2"/>
  <c r="CH133" i="2"/>
  <c r="X133" i="2"/>
  <c r="CI133" i="2"/>
  <c r="Y133" i="2"/>
  <c r="CJ133" i="2"/>
  <c r="Z133" i="2"/>
  <c r="CK133" i="2"/>
  <c r="AA133" i="2"/>
  <c r="CL133" i="2"/>
  <c r="AB133" i="2"/>
  <c r="CM133" i="2"/>
  <c r="AC133" i="2"/>
  <c r="CN133" i="2"/>
  <c r="AD133" i="2"/>
  <c r="CO133" i="2"/>
  <c r="AE133" i="2"/>
  <c r="CP133" i="2"/>
  <c r="AF133" i="2"/>
  <c r="CE133" i="2"/>
  <c r="D133" i="2"/>
  <c r="CS422" i="2"/>
  <c r="AH422" i="2"/>
  <c r="CT422" i="2"/>
  <c r="AI422" i="2"/>
  <c r="CU422" i="2"/>
  <c r="AJ422" i="2"/>
  <c r="CV422" i="2"/>
  <c r="AK422" i="2"/>
  <c r="CW422" i="2"/>
  <c r="AL422" i="2"/>
  <c r="CX422" i="2"/>
  <c r="AM422" i="2"/>
  <c r="CY422" i="2"/>
  <c r="AN422" i="2"/>
  <c r="CZ422" i="2"/>
  <c r="AO422" i="2"/>
  <c r="DA422" i="2"/>
  <c r="AP422" i="2"/>
  <c r="DB422" i="2"/>
  <c r="AQ422" i="2"/>
  <c r="DC422" i="2"/>
  <c r="AR422" i="2"/>
  <c r="CR422" i="2"/>
  <c r="CS122" i="2"/>
  <c r="AH122" i="2"/>
  <c r="CT122" i="2"/>
  <c r="AI122" i="2"/>
  <c r="CU122" i="2"/>
  <c r="AJ122" i="2"/>
  <c r="CV122" i="2"/>
  <c r="AK122" i="2"/>
  <c r="CW122" i="2"/>
  <c r="AL122" i="2"/>
  <c r="CX122" i="2"/>
  <c r="AM122" i="2"/>
  <c r="CY122" i="2"/>
  <c r="AN122" i="2"/>
  <c r="CZ122" i="2"/>
  <c r="AO122" i="2"/>
  <c r="DA122" i="2"/>
  <c r="AP122" i="2"/>
  <c r="DB122" i="2"/>
  <c r="AQ122" i="2"/>
  <c r="DC122" i="2"/>
  <c r="AR122" i="2"/>
  <c r="CR122" i="2"/>
  <c r="CS133" i="2"/>
  <c r="AH133" i="2"/>
  <c r="CT133" i="2"/>
  <c r="AI133" i="2"/>
  <c r="CU133" i="2"/>
  <c r="AJ133" i="2"/>
  <c r="CV133" i="2"/>
  <c r="AK133" i="2"/>
  <c r="CW133" i="2"/>
  <c r="AL133" i="2"/>
  <c r="CX133" i="2"/>
  <c r="AM133" i="2"/>
  <c r="CY133" i="2"/>
  <c r="AN133" i="2"/>
  <c r="CZ133" i="2"/>
  <c r="AO133" i="2"/>
  <c r="DA133" i="2"/>
  <c r="AP133" i="2"/>
  <c r="DB133" i="2"/>
  <c r="AQ133" i="2"/>
  <c r="DC133" i="2"/>
  <c r="AR133" i="2"/>
  <c r="CR133" i="2"/>
  <c r="E133" i="2"/>
  <c r="DF422" i="2"/>
  <c r="AT422" i="2"/>
  <c r="DG422" i="2"/>
  <c r="AU422" i="2"/>
  <c r="DH422" i="2"/>
  <c r="AV422" i="2"/>
  <c r="DI422" i="2"/>
  <c r="AW422" i="2"/>
  <c r="DJ422" i="2"/>
  <c r="AX422" i="2"/>
  <c r="DK422" i="2"/>
  <c r="AY422" i="2"/>
  <c r="DL422" i="2"/>
  <c r="AZ422" i="2"/>
  <c r="DM422" i="2"/>
  <c r="BA422" i="2"/>
  <c r="DN422" i="2"/>
  <c r="BB422" i="2"/>
  <c r="DO422" i="2"/>
  <c r="BC422" i="2"/>
  <c r="DP422" i="2"/>
  <c r="BD422" i="2"/>
  <c r="DE422" i="2"/>
  <c r="DF122" i="2"/>
  <c r="AT122" i="2"/>
  <c r="DG122" i="2"/>
  <c r="AU122" i="2"/>
  <c r="DH122" i="2"/>
  <c r="AV122" i="2"/>
  <c r="DI122" i="2"/>
  <c r="AW122" i="2"/>
  <c r="DJ122" i="2"/>
  <c r="AX122" i="2"/>
  <c r="DK122" i="2"/>
  <c r="AY122" i="2"/>
  <c r="DL122" i="2"/>
  <c r="AZ122" i="2"/>
  <c r="DM122" i="2"/>
  <c r="BA122" i="2"/>
  <c r="DN122" i="2"/>
  <c r="BB122" i="2"/>
  <c r="DO122" i="2"/>
  <c r="BC122" i="2"/>
  <c r="DP122" i="2"/>
  <c r="BD122" i="2"/>
  <c r="DE122" i="2"/>
  <c r="DF133" i="2"/>
  <c r="AT133" i="2"/>
  <c r="DG133" i="2"/>
  <c r="AU133" i="2"/>
  <c r="DH133" i="2"/>
  <c r="AV133" i="2"/>
  <c r="DI133" i="2"/>
  <c r="AW133" i="2"/>
  <c r="DJ133" i="2"/>
  <c r="AX133" i="2"/>
  <c r="DK133" i="2"/>
  <c r="AY133" i="2"/>
  <c r="DL133" i="2"/>
  <c r="AZ133" i="2"/>
  <c r="DM133" i="2"/>
  <c r="BA133" i="2"/>
  <c r="DN133" i="2"/>
  <c r="BB133" i="2"/>
  <c r="DO133" i="2"/>
  <c r="BC133" i="2"/>
  <c r="DP133" i="2"/>
  <c r="BD133" i="2"/>
  <c r="DE133" i="2"/>
  <c r="F133" i="2"/>
  <c r="DS422" i="2"/>
  <c r="BF422" i="2"/>
  <c r="DT422" i="2"/>
  <c r="BG422" i="2"/>
  <c r="DU422" i="2"/>
  <c r="BH422" i="2"/>
  <c r="DV422" i="2"/>
  <c r="BI422" i="2"/>
  <c r="DW422" i="2"/>
  <c r="BJ422" i="2"/>
  <c r="DX422" i="2"/>
  <c r="BK422" i="2"/>
  <c r="DY422" i="2"/>
  <c r="BL422" i="2"/>
  <c r="DZ422" i="2"/>
  <c r="BM422" i="2"/>
  <c r="EA422" i="2"/>
  <c r="BN422" i="2"/>
  <c r="EB422" i="2"/>
  <c r="BO422" i="2"/>
  <c r="EC422" i="2"/>
  <c r="BP422" i="2"/>
  <c r="DR422" i="2"/>
  <c r="DS122" i="2"/>
  <c r="BF122" i="2"/>
  <c r="DT122" i="2"/>
  <c r="BG122" i="2"/>
  <c r="DU122" i="2"/>
  <c r="BH122" i="2"/>
  <c r="DV122" i="2"/>
  <c r="BI122" i="2"/>
  <c r="DW122" i="2"/>
  <c r="BJ122" i="2"/>
  <c r="DX122" i="2"/>
  <c r="BK122" i="2"/>
  <c r="DY122" i="2"/>
  <c r="BL122" i="2"/>
  <c r="DZ122" i="2"/>
  <c r="BM122" i="2"/>
  <c r="EA122" i="2"/>
  <c r="BN122" i="2"/>
  <c r="EB122" i="2"/>
  <c r="BO122" i="2"/>
  <c r="EC122" i="2"/>
  <c r="BP122" i="2"/>
  <c r="DR122" i="2"/>
  <c r="DS133" i="2"/>
  <c r="BF133" i="2"/>
  <c r="DT133" i="2"/>
  <c r="BG133" i="2"/>
  <c r="DU133" i="2"/>
  <c r="BH133" i="2"/>
  <c r="DV133" i="2"/>
  <c r="BI133" i="2"/>
  <c r="DW133" i="2"/>
  <c r="BJ133" i="2"/>
  <c r="DX133" i="2"/>
  <c r="BK133" i="2"/>
  <c r="DY133" i="2"/>
  <c r="BL133" i="2"/>
  <c r="DZ133" i="2"/>
  <c r="BM133" i="2"/>
  <c r="EA133" i="2"/>
  <c r="BN133" i="2"/>
  <c r="EB133" i="2"/>
  <c r="BO133" i="2"/>
  <c r="EC133" i="2"/>
  <c r="BP133" i="2"/>
  <c r="DR133" i="2"/>
  <c r="G133" i="2"/>
  <c r="BR423" i="2"/>
  <c r="BS423" i="2"/>
  <c r="J423" i="2"/>
  <c r="BT423" i="2"/>
  <c r="K423" i="2"/>
  <c r="BU423" i="2"/>
  <c r="L423" i="2"/>
  <c r="BV423" i="2"/>
  <c r="M423" i="2"/>
  <c r="BW423" i="2"/>
  <c r="N423" i="2"/>
  <c r="BX423" i="2"/>
  <c r="O423" i="2"/>
  <c r="BY423" i="2"/>
  <c r="P423" i="2"/>
  <c r="BZ423" i="2"/>
  <c r="Q423" i="2"/>
  <c r="CA423" i="2"/>
  <c r="R423" i="2"/>
  <c r="CB423" i="2"/>
  <c r="S423" i="2"/>
  <c r="CC423" i="2"/>
  <c r="T423" i="2"/>
  <c r="CF423" i="2"/>
  <c r="V423" i="2"/>
  <c r="CG423" i="2"/>
  <c r="W423" i="2"/>
  <c r="CH423" i="2"/>
  <c r="X423" i="2"/>
  <c r="CI423" i="2"/>
  <c r="Y423" i="2"/>
  <c r="CJ423" i="2"/>
  <c r="Z423" i="2"/>
  <c r="CK423" i="2"/>
  <c r="AA423" i="2"/>
  <c r="CL423" i="2"/>
  <c r="AB423" i="2"/>
  <c r="CM423" i="2"/>
  <c r="AC423" i="2"/>
  <c r="CN423" i="2"/>
  <c r="AD423" i="2"/>
  <c r="CO423" i="2"/>
  <c r="AE423" i="2"/>
  <c r="CP423" i="2"/>
  <c r="AF423" i="2"/>
  <c r="CE423" i="2"/>
  <c r="CS423" i="2"/>
  <c r="AH423" i="2"/>
  <c r="CT423" i="2"/>
  <c r="AI423" i="2"/>
  <c r="CU423" i="2"/>
  <c r="AJ423" i="2"/>
  <c r="CV423" i="2"/>
  <c r="AK423" i="2"/>
  <c r="CW423" i="2"/>
  <c r="AL423" i="2"/>
  <c r="CX423" i="2"/>
  <c r="AM423" i="2"/>
  <c r="CY423" i="2"/>
  <c r="AN423" i="2"/>
  <c r="CZ423" i="2"/>
  <c r="AO423" i="2"/>
  <c r="DA423" i="2"/>
  <c r="AP423" i="2"/>
  <c r="DB423" i="2"/>
  <c r="AQ423" i="2"/>
  <c r="DC423" i="2"/>
  <c r="AR423" i="2"/>
  <c r="CR423" i="2"/>
  <c r="DF423" i="2"/>
  <c r="AT423" i="2"/>
  <c r="DG423" i="2"/>
  <c r="AU423" i="2"/>
  <c r="DH423" i="2"/>
  <c r="AV423" i="2"/>
  <c r="DI423" i="2"/>
  <c r="AW423" i="2"/>
  <c r="DJ423" i="2"/>
  <c r="AX423" i="2"/>
  <c r="DK423" i="2"/>
  <c r="AY423" i="2"/>
  <c r="DL423" i="2"/>
  <c r="AZ423" i="2"/>
  <c r="DM423" i="2"/>
  <c r="BA423" i="2"/>
  <c r="DN423" i="2"/>
  <c r="BB423" i="2"/>
  <c r="DO423" i="2"/>
  <c r="BC423" i="2"/>
  <c r="DP423" i="2"/>
  <c r="BD423" i="2"/>
  <c r="DE423" i="2"/>
  <c r="DS423" i="2"/>
  <c r="BF423" i="2"/>
  <c r="DT423" i="2"/>
  <c r="BG423" i="2"/>
  <c r="DU423" i="2"/>
  <c r="BH423" i="2"/>
  <c r="DV423" i="2"/>
  <c r="BI423" i="2"/>
  <c r="DW423" i="2"/>
  <c r="BJ423" i="2"/>
  <c r="DX423" i="2"/>
  <c r="BK423" i="2"/>
  <c r="DY423" i="2"/>
  <c r="BL423" i="2"/>
  <c r="DZ423" i="2"/>
  <c r="BM423" i="2"/>
  <c r="EA423" i="2"/>
  <c r="BN423" i="2"/>
  <c r="EB423" i="2"/>
  <c r="BO423" i="2"/>
  <c r="EC423" i="2"/>
  <c r="BP423" i="2"/>
  <c r="DR423" i="2"/>
  <c r="BR424" i="2"/>
  <c r="BS424" i="2"/>
  <c r="J424" i="2"/>
  <c r="BT424" i="2"/>
  <c r="K424" i="2"/>
  <c r="BU424" i="2"/>
  <c r="L424" i="2"/>
  <c r="BV424" i="2"/>
  <c r="M424" i="2"/>
  <c r="BW424" i="2"/>
  <c r="N424" i="2"/>
  <c r="BX424" i="2"/>
  <c r="O424" i="2"/>
  <c r="BY424" i="2"/>
  <c r="P424" i="2"/>
  <c r="BZ424" i="2"/>
  <c r="Q424" i="2"/>
  <c r="CA424" i="2"/>
  <c r="R424" i="2"/>
  <c r="CB424" i="2"/>
  <c r="S424" i="2"/>
  <c r="CC424" i="2"/>
  <c r="T424" i="2"/>
  <c r="CF424" i="2"/>
  <c r="V424" i="2"/>
  <c r="CG424" i="2"/>
  <c r="W424" i="2"/>
  <c r="CH424" i="2"/>
  <c r="X424" i="2"/>
  <c r="CI424" i="2"/>
  <c r="Y424" i="2"/>
  <c r="CJ424" i="2"/>
  <c r="Z424" i="2"/>
  <c r="CK424" i="2"/>
  <c r="AA424" i="2"/>
  <c r="CL424" i="2"/>
  <c r="AB424" i="2"/>
  <c r="CM424" i="2"/>
  <c r="AC424" i="2"/>
  <c r="CN424" i="2"/>
  <c r="AD424" i="2"/>
  <c r="CO424" i="2"/>
  <c r="AE424" i="2"/>
  <c r="CP424" i="2"/>
  <c r="AF424" i="2"/>
  <c r="CE424" i="2"/>
  <c r="CS424" i="2"/>
  <c r="AH424" i="2"/>
  <c r="CT424" i="2"/>
  <c r="AI424" i="2"/>
  <c r="CU424" i="2"/>
  <c r="AJ424" i="2"/>
  <c r="CV424" i="2"/>
  <c r="AK424" i="2"/>
  <c r="CW424" i="2"/>
  <c r="AL424" i="2"/>
  <c r="CX424" i="2"/>
  <c r="AM424" i="2"/>
  <c r="CY424" i="2"/>
  <c r="AN424" i="2"/>
  <c r="CZ424" i="2"/>
  <c r="AO424" i="2"/>
  <c r="DA424" i="2"/>
  <c r="AP424" i="2"/>
  <c r="DB424" i="2"/>
  <c r="AQ424" i="2"/>
  <c r="DC424" i="2"/>
  <c r="AR424" i="2"/>
  <c r="CR424" i="2"/>
  <c r="DF424" i="2"/>
  <c r="AT424" i="2"/>
  <c r="DG424" i="2"/>
  <c r="AU424" i="2"/>
  <c r="DH424" i="2"/>
  <c r="AV424" i="2"/>
  <c r="DI424" i="2"/>
  <c r="AW424" i="2"/>
  <c r="DJ424" i="2"/>
  <c r="AX424" i="2"/>
  <c r="DK424" i="2"/>
  <c r="AY424" i="2"/>
  <c r="DL424" i="2"/>
  <c r="AZ424" i="2"/>
  <c r="DM424" i="2"/>
  <c r="BA424" i="2"/>
  <c r="DN424" i="2"/>
  <c r="BB424" i="2"/>
  <c r="DO424" i="2"/>
  <c r="BC424" i="2"/>
  <c r="DP424" i="2"/>
  <c r="BD424" i="2"/>
  <c r="DE424" i="2"/>
  <c r="DS424" i="2"/>
  <c r="BF424" i="2"/>
  <c r="DT424" i="2"/>
  <c r="BG424" i="2"/>
  <c r="DU424" i="2"/>
  <c r="BH424" i="2"/>
  <c r="DV424" i="2"/>
  <c r="BI424" i="2"/>
  <c r="DW424" i="2"/>
  <c r="BJ424" i="2"/>
  <c r="DX424" i="2"/>
  <c r="BK424" i="2"/>
  <c r="DY424" i="2"/>
  <c r="BL424" i="2"/>
  <c r="DZ424" i="2"/>
  <c r="BM424" i="2"/>
  <c r="EA424" i="2"/>
  <c r="BN424" i="2"/>
  <c r="EB424" i="2"/>
  <c r="BO424" i="2"/>
  <c r="EC424" i="2"/>
  <c r="BP424" i="2"/>
  <c r="DR424" i="2"/>
  <c r="BR425" i="2"/>
  <c r="BS425" i="2"/>
  <c r="J425" i="2"/>
  <c r="BT425" i="2"/>
  <c r="K425" i="2"/>
  <c r="BU425" i="2"/>
  <c r="L425" i="2"/>
  <c r="BV425" i="2"/>
  <c r="M425" i="2"/>
  <c r="BW425" i="2"/>
  <c r="N425" i="2"/>
  <c r="BX425" i="2"/>
  <c r="O425" i="2"/>
  <c r="BY425" i="2"/>
  <c r="P425" i="2"/>
  <c r="BZ425" i="2"/>
  <c r="Q425" i="2"/>
  <c r="CA425" i="2"/>
  <c r="R425" i="2"/>
  <c r="CB425" i="2"/>
  <c r="S425" i="2"/>
  <c r="CC425" i="2"/>
  <c r="T425" i="2"/>
  <c r="CF425" i="2"/>
  <c r="V425" i="2"/>
  <c r="CG425" i="2"/>
  <c r="W425" i="2"/>
  <c r="CH425" i="2"/>
  <c r="X425" i="2"/>
  <c r="CI425" i="2"/>
  <c r="Y425" i="2"/>
  <c r="CJ425" i="2"/>
  <c r="Z425" i="2"/>
  <c r="CK425" i="2"/>
  <c r="AA425" i="2"/>
  <c r="CL425" i="2"/>
  <c r="AB425" i="2"/>
  <c r="CM425" i="2"/>
  <c r="AC425" i="2"/>
  <c r="CN425" i="2"/>
  <c r="AD425" i="2"/>
  <c r="CO425" i="2"/>
  <c r="AE425" i="2"/>
  <c r="CP425" i="2"/>
  <c r="AF425" i="2"/>
  <c r="CE425" i="2"/>
  <c r="CS425" i="2"/>
  <c r="AH425" i="2"/>
  <c r="CT425" i="2"/>
  <c r="AI425" i="2"/>
  <c r="CU425" i="2"/>
  <c r="AJ425" i="2"/>
  <c r="CV425" i="2"/>
  <c r="AK425" i="2"/>
  <c r="CW425" i="2"/>
  <c r="AL425" i="2"/>
  <c r="CX425" i="2"/>
  <c r="AM425" i="2"/>
  <c r="CY425" i="2"/>
  <c r="AN425" i="2"/>
  <c r="CZ425" i="2"/>
  <c r="AO425" i="2"/>
  <c r="DA425" i="2"/>
  <c r="AP425" i="2"/>
  <c r="DB425" i="2"/>
  <c r="AQ425" i="2"/>
  <c r="DC425" i="2"/>
  <c r="AR425" i="2"/>
  <c r="CR425" i="2"/>
  <c r="DF425" i="2"/>
  <c r="AT425" i="2"/>
  <c r="DG425" i="2"/>
  <c r="AU425" i="2"/>
  <c r="DH425" i="2"/>
  <c r="AV425" i="2"/>
  <c r="DI425" i="2"/>
  <c r="AW425" i="2"/>
  <c r="DJ425" i="2"/>
  <c r="AX425" i="2"/>
  <c r="DK425" i="2"/>
  <c r="AY425" i="2"/>
  <c r="DL425" i="2"/>
  <c r="AZ425" i="2"/>
  <c r="DM425" i="2"/>
  <c r="BA425" i="2"/>
  <c r="DN425" i="2"/>
  <c r="BB425" i="2"/>
  <c r="DO425" i="2"/>
  <c r="BC425" i="2"/>
  <c r="DP425" i="2"/>
  <c r="BD425" i="2"/>
  <c r="DE425" i="2"/>
  <c r="DS425" i="2"/>
  <c r="BF425" i="2"/>
  <c r="DT425" i="2"/>
  <c r="BG425" i="2"/>
  <c r="DU425" i="2"/>
  <c r="BH425" i="2"/>
  <c r="DV425" i="2"/>
  <c r="BI425" i="2"/>
  <c r="DW425" i="2"/>
  <c r="BJ425" i="2"/>
  <c r="DX425" i="2"/>
  <c r="BK425" i="2"/>
  <c r="DY425" i="2"/>
  <c r="BL425" i="2"/>
  <c r="DZ425" i="2"/>
  <c r="BM425" i="2"/>
  <c r="EA425" i="2"/>
  <c r="BN425" i="2"/>
  <c r="EB425" i="2"/>
  <c r="BO425" i="2"/>
  <c r="EC425" i="2"/>
  <c r="BP425" i="2"/>
  <c r="DR425" i="2"/>
  <c r="BR426" i="2"/>
  <c r="BS426" i="2"/>
  <c r="J426" i="2"/>
  <c r="BT426" i="2"/>
  <c r="K426" i="2"/>
  <c r="BU426" i="2"/>
  <c r="L426" i="2"/>
  <c r="BV426" i="2"/>
  <c r="M426" i="2"/>
  <c r="BW426" i="2"/>
  <c r="N426" i="2"/>
  <c r="BX426" i="2"/>
  <c r="O426" i="2"/>
  <c r="BY426" i="2"/>
  <c r="P426" i="2"/>
  <c r="BZ426" i="2"/>
  <c r="Q426" i="2"/>
  <c r="CA426" i="2"/>
  <c r="R426" i="2"/>
  <c r="CB426" i="2"/>
  <c r="S426" i="2"/>
  <c r="CC426" i="2"/>
  <c r="T426" i="2"/>
  <c r="C329" i="2"/>
  <c r="CF426" i="2"/>
  <c r="V426" i="2"/>
  <c r="CG426" i="2"/>
  <c r="W426" i="2"/>
  <c r="CH426" i="2"/>
  <c r="X426" i="2"/>
  <c r="CI426" i="2"/>
  <c r="Y426" i="2"/>
  <c r="CJ426" i="2"/>
  <c r="Z426" i="2"/>
  <c r="CK426" i="2"/>
  <c r="AA426" i="2"/>
  <c r="CL426" i="2"/>
  <c r="AB426" i="2"/>
  <c r="CM426" i="2"/>
  <c r="AC426" i="2"/>
  <c r="CN426" i="2"/>
  <c r="AD426" i="2"/>
  <c r="CO426" i="2"/>
  <c r="AE426" i="2"/>
  <c r="CP426" i="2"/>
  <c r="AF426" i="2"/>
  <c r="CE426" i="2"/>
  <c r="D329" i="2"/>
  <c r="CS426" i="2"/>
  <c r="AH426" i="2"/>
  <c r="CT426" i="2"/>
  <c r="AI426" i="2"/>
  <c r="CU426" i="2"/>
  <c r="AJ426" i="2"/>
  <c r="CV426" i="2"/>
  <c r="AK426" i="2"/>
  <c r="CW426" i="2"/>
  <c r="AL426" i="2"/>
  <c r="CX426" i="2"/>
  <c r="AM426" i="2"/>
  <c r="CY426" i="2"/>
  <c r="AN426" i="2"/>
  <c r="CZ426" i="2"/>
  <c r="AO426" i="2"/>
  <c r="DA426" i="2"/>
  <c r="AP426" i="2"/>
  <c r="DB426" i="2"/>
  <c r="AQ426" i="2"/>
  <c r="DC426" i="2"/>
  <c r="AR426" i="2"/>
  <c r="CR426" i="2"/>
  <c r="E329" i="2"/>
  <c r="DF426" i="2"/>
  <c r="AT426" i="2"/>
  <c r="DG426" i="2"/>
  <c r="AU426" i="2"/>
  <c r="DH426" i="2"/>
  <c r="AV426" i="2"/>
  <c r="DI426" i="2"/>
  <c r="AW426" i="2"/>
  <c r="DJ426" i="2"/>
  <c r="AX426" i="2"/>
  <c r="DK426" i="2"/>
  <c r="AY426" i="2"/>
  <c r="DL426" i="2"/>
  <c r="AZ426" i="2"/>
  <c r="DM426" i="2"/>
  <c r="BA426" i="2"/>
  <c r="DN426" i="2"/>
  <c r="BB426" i="2"/>
  <c r="DO426" i="2"/>
  <c r="BC426" i="2"/>
  <c r="DP426" i="2"/>
  <c r="BD426" i="2"/>
  <c r="DE426" i="2"/>
  <c r="F329" i="2"/>
  <c r="DS426" i="2"/>
  <c r="BF426" i="2"/>
  <c r="DT426" i="2"/>
  <c r="BG426" i="2"/>
  <c r="DU426" i="2"/>
  <c r="BH426" i="2"/>
  <c r="DV426" i="2"/>
  <c r="BI426" i="2"/>
  <c r="DW426" i="2"/>
  <c r="BJ426" i="2"/>
  <c r="DX426" i="2"/>
  <c r="BK426" i="2"/>
  <c r="DY426" i="2"/>
  <c r="BL426" i="2"/>
  <c r="DZ426" i="2"/>
  <c r="BM426" i="2"/>
  <c r="EA426" i="2"/>
  <c r="BN426" i="2"/>
  <c r="EB426" i="2"/>
  <c r="BO426" i="2"/>
  <c r="EC426" i="2"/>
  <c r="BP426" i="2"/>
  <c r="DR426" i="2"/>
  <c r="G329" i="2"/>
  <c r="BR427" i="2"/>
  <c r="CF427" i="2"/>
  <c r="V427" i="2"/>
  <c r="CG427" i="2"/>
  <c r="W427" i="2"/>
  <c r="CH427" i="2"/>
  <c r="X427" i="2"/>
  <c r="CI427" i="2"/>
  <c r="Y427" i="2"/>
  <c r="CJ427" i="2"/>
  <c r="Z427" i="2"/>
  <c r="CK427" i="2"/>
  <c r="AA427" i="2"/>
  <c r="CL427" i="2"/>
  <c r="AB427" i="2"/>
  <c r="CM427" i="2"/>
  <c r="AC427" i="2"/>
  <c r="CN427" i="2"/>
  <c r="AD427" i="2"/>
  <c r="CO427" i="2"/>
  <c r="AE427" i="2"/>
  <c r="CP427" i="2"/>
  <c r="AF427" i="2"/>
  <c r="CE427" i="2"/>
  <c r="CS427" i="2"/>
  <c r="AH427" i="2"/>
  <c r="CT427" i="2"/>
  <c r="AI427" i="2"/>
  <c r="CU427" i="2"/>
  <c r="AJ427" i="2"/>
  <c r="CV427" i="2"/>
  <c r="AK427" i="2"/>
  <c r="CW427" i="2"/>
  <c r="AL427" i="2"/>
  <c r="CX427" i="2"/>
  <c r="AM427" i="2"/>
  <c r="CY427" i="2"/>
  <c r="AN427" i="2"/>
  <c r="CZ427" i="2"/>
  <c r="AO427" i="2"/>
  <c r="DA427" i="2"/>
  <c r="AP427" i="2"/>
  <c r="DB427" i="2"/>
  <c r="AQ427" i="2"/>
  <c r="DC427" i="2"/>
  <c r="AR427" i="2"/>
  <c r="CR427" i="2"/>
  <c r="DF427" i="2"/>
  <c r="AT427" i="2"/>
  <c r="DG427" i="2"/>
  <c r="AU427" i="2"/>
  <c r="DH427" i="2"/>
  <c r="AV427" i="2"/>
  <c r="DI427" i="2"/>
  <c r="AW427" i="2"/>
  <c r="DJ427" i="2"/>
  <c r="AX427" i="2"/>
  <c r="DK427" i="2"/>
  <c r="AY427" i="2"/>
  <c r="DL427" i="2"/>
  <c r="AZ427" i="2"/>
  <c r="DM427" i="2"/>
  <c r="BA427" i="2"/>
  <c r="DN427" i="2"/>
  <c r="BB427" i="2"/>
  <c r="DO427" i="2"/>
  <c r="BC427" i="2"/>
  <c r="DP427" i="2"/>
  <c r="BD427" i="2"/>
  <c r="DE427" i="2"/>
  <c r="DS427" i="2"/>
  <c r="BF427" i="2"/>
  <c r="DT427" i="2"/>
  <c r="BG427" i="2"/>
  <c r="DU427" i="2"/>
  <c r="BH427" i="2"/>
  <c r="DV427" i="2"/>
  <c r="BI427" i="2"/>
  <c r="DW427" i="2"/>
  <c r="BJ427" i="2"/>
  <c r="DX427" i="2"/>
  <c r="BK427" i="2"/>
  <c r="DY427" i="2"/>
  <c r="BL427" i="2"/>
  <c r="DZ427" i="2"/>
  <c r="BM427" i="2"/>
  <c r="EA427" i="2"/>
  <c r="BN427" i="2"/>
  <c r="EB427" i="2"/>
  <c r="BO427" i="2"/>
  <c r="EC427" i="2"/>
  <c r="BP427" i="2"/>
  <c r="DR427" i="2"/>
  <c r="BS427" i="2"/>
  <c r="J427" i="2"/>
  <c r="BT427" i="2"/>
  <c r="K427" i="2"/>
  <c r="BU427" i="2"/>
  <c r="L427" i="2"/>
  <c r="BV427" i="2"/>
  <c r="M427" i="2"/>
  <c r="BW427" i="2"/>
  <c r="N427" i="2"/>
  <c r="BX427" i="2"/>
  <c r="O427" i="2"/>
  <c r="BY427" i="2"/>
  <c r="P427" i="2"/>
  <c r="BZ427" i="2"/>
  <c r="Q427" i="2"/>
  <c r="CA427" i="2"/>
  <c r="R427" i="2"/>
  <c r="CB427" i="2"/>
  <c r="S427" i="2"/>
  <c r="CC427" i="2"/>
  <c r="T427" i="2"/>
  <c r="BR428" i="2"/>
  <c r="BS428" i="2"/>
  <c r="J428" i="2"/>
  <c r="BT428" i="2"/>
  <c r="K428" i="2"/>
  <c r="BU428" i="2"/>
  <c r="L428" i="2"/>
  <c r="BV428" i="2"/>
  <c r="M428" i="2"/>
  <c r="BW428" i="2"/>
  <c r="N428" i="2"/>
  <c r="BX428" i="2"/>
  <c r="O428" i="2"/>
  <c r="BY428" i="2"/>
  <c r="P428" i="2"/>
  <c r="BZ428" i="2"/>
  <c r="Q428" i="2"/>
  <c r="CA428" i="2"/>
  <c r="R428" i="2"/>
  <c r="CB428" i="2"/>
  <c r="S428" i="2"/>
  <c r="CC428" i="2"/>
  <c r="T428" i="2"/>
  <c r="CF428" i="2"/>
  <c r="V428" i="2"/>
  <c r="CG428" i="2"/>
  <c r="W428" i="2"/>
  <c r="CH428" i="2"/>
  <c r="X428" i="2"/>
  <c r="CI428" i="2"/>
  <c r="Y428" i="2"/>
  <c r="CJ428" i="2"/>
  <c r="Z428" i="2"/>
  <c r="CK428" i="2"/>
  <c r="AA428" i="2"/>
  <c r="CL428" i="2"/>
  <c r="AB428" i="2"/>
  <c r="CM428" i="2"/>
  <c r="AC428" i="2"/>
  <c r="CN428" i="2"/>
  <c r="AD428" i="2"/>
  <c r="CO428" i="2"/>
  <c r="AE428" i="2"/>
  <c r="CP428" i="2"/>
  <c r="AF428" i="2"/>
  <c r="CE428" i="2"/>
  <c r="CS428" i="2"/>
  <c r="AH428" i="2"/>
  <c r="CT428" i="2"/>
  <c r="AI428" i="2"/>
  <c r="CU428" i="2"/>
  <c r="AJ428" i="2"/>
  <c r="CV428" i="2"/>
  <c r="AK428" i="2"/>
  <c r="CW428" i="2"/>
  <c r="AL428" i="2"/>
  <c r="CX428" i="2"/>
  <c r="AM428" i="2"/>
  <c r="CY428" i="2"/>
  <c r="AN428" i="2"/>
  <c r="CZ428" i="2"/>
  <c r="AO428" i="2"/>
  <c r="DA428" i="2"/>
  <c r="AP428" i="2"/>
  <c r="DB428" i="2"/>
  <c r="AQ428" i="2"/>
  <c r="DC428" i="2"/>
  <c r="AR428" i="2"/>
  <c r="CR428" i="2"/>
  <c r="DF428" i="2"/>
  <c r="AT428" i="2"/>
  <c r="DG428" i="2"/>
  <c r="AU428" i="2"/>
  <c r="DH428" i="2"/>
  <c r="AV428" i="2"/>
  <c r="DI428" i="2"/>
  <c r="AW428" i="2"/>
  <c r="DJ428" i="2"/>
  <c r="AX428" i="2"/>
  <c r="DK428" i="2"/>
  <c r="AY428" i="2"/>
  <c r="DL428" i="2"/>
  <c r="AZ428" i="2"/>
  <c r="DM428" i="2"/>
  <c r="BA428" i="2"/>
  <c r="DN428" i="2"/>
  <c r="BB428" i="2"/>
  <c r="DO428" i="2"/>
  <c r="BC428" i="2"/>
  <c r="DP428" i="2"/>
  <c r="BD428" i="2"/>
  <c r="DE428" i="2"/>
  <c r="DS428" i="2"/>
  <c r="BF428" i="2"/>
  <c r="DT428" i="2"/>
  <c r="BG428" i="2"/>
  <c r="DU428" i="2"/>
  <c r="BH428" i="2"/>
  <c r="DV428" i="2"/>
  <c r="BI428" i="2"/>
  <c r="DW428" i="2"/>
  <c r="BJ428" i="2"/>
  <c r="DX428" i="2"/>
  <c r="BK428" i="2"/>
  <c r="DY428" i="2"/>
  <c r="BL428" i="2"/>
  <c r="DZ428" i="2"/>
  <c r="BM428" i="2"/>
  <c r="EA428" i="2"/>
  <c r="BN428" i="2"/>
  <c r="EB428" i="2"/>
  <c r="BO428" i="2"/>
  <c r="EC428" i="2"/>
  <c r="BP428" i="2"/>
  <c r="DR428" i="2"/>
  <c r="BR429" i="2"/>
  <c r="BS429" i="2"/>
  <c r="J429" i="2"/>
  <c r="BT429" i="2"/>
  <c r="K429" i="2"/>
  <c r="BU429" i="2"/>
  <c r="L429" i="2"/>
  <c r="BV429" i="2"/>
  <c r="M429" i="2"/>
  <c r="BW429" i="2"/>
  <c r="N429" i="2"/>
  <c r="BX429" i="2"/>
  <c r="O429" i="2"/>
  <c r="BY429" i="2"/>
  <c r="P429" i="2"/>
  <c r="BZ429" i="2"/>
  <c r="Q429" i="2"/>
  <c r="CA429" i="2"/>
  <c r="R429" i="2"/>
  <c r="CB429" i="2"/>
  <c r="S429" i="2"/>
  <c r="CC429" i="2"/>
  <c r="T429" i="2"/>
  <c r="BR255" i="2"/>
  <c r="BS255" i="2"/>
  <c r="J255" i="2"/>
  <c r="BT255" i="2"/>
  <c r="K255" i="2"/>
  <c r="BU255" i="2"/>
  <c r="L255" i="2"/>
  <c r="BV255" i="2"/>
  <c r="M255" i="2"/>
  <c r="BW255" i="2"/>
  <c r="N255" i="2"/>
  <c r="BX255" i="2"/>
  <c r="O255" i="2"/>
  <c r="BY255" i="2"/>
  <c r="P255" i="2"/>
  <c r="BZ255" i="2"/>
  <c r="Q255" i="2"/>
  <c r="CA255" i="2"/>
  <c r="R255" i="2"/>
  <c r="CB255" i="2"/>
  <c r="S255" i="2"/>
  <c r="CC255" i="2"/>
  <c r="T255" i="2"/>
  <c r="C255" i="2"/>
  <c r="CF429" i="2"/>
  <c r="V429" i="2"/>
  <c r="CG429" i="2"/>
  <c r="W429" i="2"/>
  <c r="CH429" i="2"/>
  <c r="X429" i="2"/>
  <c r="CI429" i="2"/>
  <c r="Y429" i="2"/>
  <c r="CJ429" i="2"/>
  <c r="Z429" i="2"/>
  <c r="CK429" i="2"/>
  <c r="AA429" i="2"/>
  <c r="CL429" i="2"/>
  <c r="AB429" i="2"/>
  <c r="CM429" i="2"/>
  <c r="AC429" i="2"/>
  <c r="CN429" i="2"/>
  <c r="AD429" i="2"/>
  <c r="CO429" i="2"/>
  <c r="AE429" i="2"/>
  <c r="CP429" i="2"/>
  <c r="AF429" i="2"/>
  <c r="CE429" i="2"/>
  <c r="CF255" i="2"/>
  <c r="V255" i="2"/>
  <c r="CG255" i="2"/>
  <c r="W255" i="2"/>
  <c r="CH255" i="2"/>
  <c r="X255" i="2"/>
  <c r="CI255" i="2"/>
  <c r="Y255" i="2"/>
  <c r="CJ255" i="2"/>
  <c r="Z255" i="2"/>
  <c r="CK255" i="2"/>
  <c r="AA255" i="2"/>
  <c r="CL255" i="2"/>
  <c r="AB255" i="2"/>
  <c r="CM255" i="2"/>
  <c r="AC255" i="2"/>
  <c r="CN255" i="2"/>
  <c r="AD255" i="2"/>
  <c r="CO255" i="2"/>
  <c r="AE255" i="2"/>
  <c r="CP255" i="2"/>
  <c r="AF255" i="2"/>
  <c r="CE255" i="2"/>
  <c r="D255" i="2"/>
  <c r="CS429" i="2"/>
  <c r="AH429" i="2"/>
  <c r="CT429" i="2"/>
  <c r="AI429" i="2"/>
  <c r="CU429" i="2"/>
  <c r="AJ429" i="2"/>
  <c r="CV429" i="2"/>
  <c r="AK429" i="2"/>
  <c r="CW429" i="2"/>
  <c r="AL429" i="2"/>
  <c r="CX429" i="2"/>
  <c r="AM429" i="2"/>
  <c r="CY429" i="2"/>
  <c r="AN429" i="2"/>
  <c r="CZ429" i="2"/>
  <c r="AO429" i="2"/>
  <c r="DA429" i="2"/>
  <c r="AP429" i="2"/>
  <c r="DB429" i="2"/>
  <c r="AQ429" i="2"/>
  <c r="DC429" i="2"/>
  <c r="AR429" i="2"/>
  <c r="CR429" i="2"/>
  <c r="CS255" i="2"/>
  <c r="AH255" i="2"/>
  <c r="CT255" i="2"/>
  <c r="AI255" i="2"/>
  <c r="CU255" i="2"/>
  <c r="AJ255" i="2"/>
  <c r="CV255" i="2"/>
  <c r="AK255" i="2"/>
  <c r="CW255" i="2"/>
  <c r="AL255" i="2"/>
  <c r="CX255" i="2"/>
  <c r="AM255" i="2"/>
  <c r="CY255" i="2"/>
  <c r="AN255" i="2"/>
  <c r="CZ255" i="2"/>
  <c r="AO255" i="2"/>
  <c r="DA255" i="2"/>
  <c r="AP255" i="2"/>
  <c r="DB255" i="2"/>
  <c r="AQ255" i="2"/>
  <c r="DC255" i="2"/>
  <c r="AR255" i="2"/>
  <c r="CR255" i="2"/>
  <c r="E255" i="2"/>
  <c r="DF429" i="2"/>
  <c r="AT429" i="2"/>
  <c r="DG429" i="2"/>
  <c r="AU429" i="2"/>
  <c r="DH429" i="2"/>
  <c r="AV429" i="2"/>
  <c r="DI429" i="2"/>
  <c r="AW429" i="2"/>
  <c r="DJ429" i="2"/>
  <c r="AX429" i="2"/>
  <c r="DK429" i="2"/>
  <c r="AY429" i="2"/>
  <c r="DL429" i="2"/>
  <c r="AZ429" i="2"/>
  <c r="DM429" i="2"/>
  <c r="BA429" i="2"/>
  <c r="DN429" i="2"/>
  <c r="BB429" i="2"/>
  <c r="DO429" i="2"/>
  <c r="BC429" i="2"/>
  <c r="DP429" i="2"/>
  <c r="BD429" i="2"/>
  <c r="DE429" i="2"/>
  <c r="DF255" i="2"/>
  <c r="AT255" i="2"/>
  <c r="DG255" i="2"/>
  <c r="AU255" i="2"/>
  <c r="DH255" i="2"/>
  <c r="AV255" i="2"/>
  <c r="DI255" i="2"/>
  <c r="AW255" i="2"/>
  <c r="DJ255" i="2"/>
  <c r="AX255" i="2"/>
  <c r="DK255" i="2"/>
  <c r="AY255" i="2"/>
  <c r="DL255" i="2"/>
  <c r="AZ255" i="2"/>
  <c r="DM255" i="2"/>
  <c r="BA255" i="2"/>
  <c r="DN255" i="2"/>
  <c r="BB255" i="2"/>
  <c r="DO255" i="2"/>
  <c r="BC255" i="2"/>
  <c r="DP255" i="2"/>
  <c r="BD255" i="2"/>
  <c r="DE255" i="2"/>
  <c r="F255" i="2"/>
  <c r="DS429" i="2"/>
  <c r="BF429" i="2"/>
  <c r="DT429" i="2"/>
  <c r="BG429" i="2"/>
  <c r="DU429" i="2"/>
  <c r="BH429" i="2"/>
  <c r="DV429" i="2"/>
  <c r="BI429" i="2"/>
  <c r="DW429" i="2"/>
  <c r="BJ429" i="2"/>
  <c r="DX429" i="2"/>
  <c r="BK429" i="2"/>
  <c r="DY429" i="2"/>
  <c r="BL429" i="2"/>
  <c r="DZ429" i="2"/>
  <c r="BM429" i="2"/>
  <c r="EA429" i="2"/>
  <c r="BN429" i="2"/>
  <c r="EB429" i="2"/>
  <c r="BO429" i="2"/>
  <c r="EC429" i="2"/>
  <c r="BP429" i="2"/>
  <c r="DR429" i="2"/>
  <c r="DS255" i="2"/>
  <c r="BF255" i="2"/>
  <c r="DT255" i="2"/>
  <c r="BG255" i="2"/>
  <c r="DU255" i="2"/>
  <c r="BH255" i="2"/>
  <c r="DV255" i="2"/>
  <c r="BI255" i="2"/>
  <c r="DW255" i="2"/>
  <c r="BJ255" i="2"/>
  <c r="DX255" i="2"/>
  <c r="BK255" i="2"/>
  <c r="DY255" i="2"/>
  <c r="BL255" i="2"/>
  <c r="DZ255" i="2"/>
  <c r="BM255" i="2"/>
  <c r="EA255" i="2"/>
  <c r="BN255" i="2"/>
  <c r="EB255" i="2"/>
  <c r="BO255" i="2"/>
  <c r="EC255" i="2"/>
  <c r="BP255" i="2"/>
  <c r="DR255" i="2"/>
  <c r="G255" i="2"/>
  <c r="BR430" i="2"/>
  <c r="BS430" i="2"/>
  <c r="J430" i="2"/>
  <c r="BT430" i="2"/>
  <c r="K430" i="2"/>
  <c r="BU430" i="2"/>
  <c r="L430" i="2"/>
  <c r="BV430" i="2"/>
  <c r="M430" i="2"/>
  <c r="BW430" i="2"/>
  <c r="N430" i="2"/>
  <c r="BX430" i="2"/>
  <c r="O430" i="2"/>
  <c r="BY430" i="2"/>
  <c r="P430" i="2"/>
  <c r="BZ430" i="2"/>
  <c r="Q430" i="2"/>
  <c r="CA430" i="2"/>
  <c r="R430" i="2"/>
  <c r="CB430" i="2"/>
  <c r="S430" i="2"/>
  <c r="CC430" i="2"/>
  <c r="T430" i="2"/>
  <c r="CF430" i="2"/>
  <c r="V430" i="2"/>
  <c r="CG430" i="2"/>
  <c r="W430" i="2"/>
  <c r="CH430" i="2"/>
  <c r="X430" i="2"/>
  <c r="CI430" i="2"/>
  <c r="Y430" i="2"/>
  <c r="CJ430" i="2"/>
  <c r="Z430" i="2"/>
  <c r="CK430" i="2"/>
  <c r="AA430" i="2"/>
  <c r="CL430" i="2"/>
  <c r="AB430" i="2"/>
  <c r="CM430" i="2"/>
  <c r="AC430" i="2"/>
  <c r="CN430" i="2"/>
  <c r="AD430" i="2"/>
  <c r="CO430" i="2"/>
  <c r="AE430" i="2"/>
  <c r="CP430" i="2"/>
  <c r="AF430" i="2"/>
  <c r="CE430" i="2"/>
  <c r="CS430" i="2"/>
  <c r="AH430" i="2"/>
  <c r="CT430" i="2"/>
  <c r="AI430" i="2"/>
  <c r="CU430" i="2"/>
  <c r="AJ430" i="2"/>
  <c r="CV430" i="2"/>
  <c r="AK430" i="2"/>
  <c r="CW430" i="2"/>
  <c r="AL430" i="2"/>
  <c r="CX430" i="2"/>
  <c r="AM430" i="2"/>
  <c r="CY430" i="2"/>
  <c r="AN430" i="2"/>
  <c r="CZ430" i="2"/>
  <c r="AO430" i="2"/>
  <c r="DA430" i="2"/>
  <c r="AP430" i="2"/>
  <c r="DB430" i="2"/>
  <c r="AQ430" i="2"/>
  <c r="DC430" i="2"/>
  <c r="AR430" i="2"/>
  <c r="CR430" i="2"/>
  <c r="DF430" i="2"/>
  <c r="AT430" i="2"/>
  <c r="DG430" i="2"/>
  <c r="AU430" i="2"/>
  <c r="DH430" i="2"/>
  <c r="AV430" i="2"/>
  <c r="DI430" i="2"/>
  <c r="AW430" i="2"/>
  <c r="DJ430" i="2"/>
  <c r="AX430" i="2"/>
  <c r="DK430" i="2"/>
  <c r="AY430" i="2"/>
  <c r="DL430" i="2"/>
  <c r="AZ430" i="2"/>
  <c r="DM430" i="2"/>
  <c r="BA430" i="2"/>
  <c r="DN430" i="2"/>
  <c r="BB430" i="2"/>
  <c r="DO430" i="2"/>
  <c r="BC430" i="2"/>
  <c r="DP430" i="2"/>
  <c r="BD430" i="2"/>
  <c r="DE430" i="2"/>
  <c r="DS430" i="2"/>
  <c r="BF430" i="2"/>
  <c r="DT430" i="2"/>
  <c r="BG430" i="2"/>
  <c r="DU430" i="2"/>
  <c r="BH430" i="2"/>
  <c r="DV430" i="2"/>
  <c r="BI430" i="2"/>
  <c r="DW430" i="2"/>
  <c r="BJ430" i="2"/>
  <c r="DX430" i="2"/>
  <c r="BK430" i="2"/>
  <c r="DY430" i="2"/>
  <c r="BL430" i="2"/>
  <c r="DZ430" i="2"/>
  <c r="BM430" i="2"/>
  <c r="EA430" i="2"/>
  <c r="BN430" i="2"/>
  <c r="EB430" i="2"/>
  <c r="BO430" i="2"/>
  <c r="EC430" i="2"/>
  <c r="BP430" i="2"/>
  <c r="DR430" i="2"/>
  <c r="BR431" i="2"/>
  <c r="BS431" i="2"/>
  <c r="J431" i="2"/>
  <c r="BT431" i="2"/>
  <c r="K431" i="2"/>
  <c r="BU431" i="2"/>
  <c r="L431" i="2"/>
  <c r="BV431" i="2"/>
  <c r="M431" i="2"/>
  <c r="BW431" i="2"/>
  <c r="N431" i="2"/>
  <c r="BX431" i="2"/>
  <c r="O431" i="2"/>
  <c r="BY431" i="2"/>
  <c r="P431" i="2"/>
  <c r="BZ431" i="2"/>
  <c r="Q431" i="2"/>
  <c r="CA431" i="2"/>
  <c r="R431" i="2"/>
  <c r="CB431" i="2"/>
  <c r="S431" i="2"/>
  <c r="CC431" i="2"/>
  <c r="T431" i="2"/>
  <c r="CF431" i="2"/>
  <c r="V431" i="2"/>
  <c r="CG431" i="2"/>
  <c r="W431" i="2"/>
  <c r="CH431" i="2"/>
  <c r="X431" i="2"/>
  <c r="CI431" i="2"/>
  <c r="Y431" i="2"/>
  <c r="CJ431" i="2"/>
  <c r="Z431" i="2"/>
  <c r="CK431" i="2"/>
  <c r="AA431" i="2"/>
  <c r="CL431" i="2"/>
  <c r="AB431" i="2"/>
  <c r="CM431" i="2"/>
  <c r="AC431" i="2"/>
  <c r="CN431" i="2"/>
  <c r="AD431" i="2"/>
  <c r="CO431" i="2"/>
  <c r="AE431" i="2"/>
  <c r="CP431" i="2"/>
  <c r="AF431" i="2"/>
  <c r="CE431" i="2"/>
  <c r="CS431" i="2"/>
  <c r="AH431" i="2"/>
  <c r="CT431" i="2"/>
  <c r="AI431" i="2"/>
  <c r="CU431" i="2"/>
  <c r="AJ431" i="2"/>
  <c r="CV431" i="2"/>
  <c r="AK431" i="2"/>
  <c r="CW431" i="2"/>
  <c r="AL431" i="2"/>
  <c r="CX431" i="2"/>
  <c r="AM431" i="2"/>
  <c r="CY431" i="2"/>
  <c r="AN431" i="2"/>
  <c r="CZ431" i="2"/>
  <c r="AO431" i="2"/>
  <c r="DA431" i="2"/>
  <c r="AP431" i="2"/>
  <c r="DB431" i="2"/>
  <c r="AQ431" i="2"/>
  <c r="DC431" i="2"/>
  <c r="AR431" i="2"/>
  <c r="CR431" i="2"/>
  <c r="DF431" i="2"/>
  <c r="AT431" i="2"/>
  <c r="DG431" i="2"/>
  <c r="AU431" i="2"/>
  <c r="DH431" i="2"/>
  <c r="AV431" i="2"/>
  <c r="DI431" i="2"/>
  <c r="AW431" i="2"/>
  <c r="DJ431" i="2"/>
  <c r="AX431" i="2"/>
  <c r="DK431" i="2"/>
  <c r="AY431" i="2"/>
  <c r="DL431" i="2"/>
  <c r="AZ431" i="2"/>
  <c r="DM431" i="2"/>
  <c r="BA431" i="2"/>
  <c r="DN431" i="2"/>
  <c r="BB431" i="2"/>
  <c r="DO431" i="2"/>
  <c r="BC431" i="2"/>
  <c r="DP431" i="2"/>
  <c r="BD431" i="2"/>
  <c r="DE431" i="2"/>
  <c r="DS431" i="2"/>
  <c r="BF431" i="2"/>
  <c r="DT431" i="2"/>
  <c r="BG431" i="2"/>
  <c r="DU431" i="2"/>
  <c r="BH431" i="2"/>
  <c r="DV431" i="2"/>
  <c r="BI431" i="2"/>
  <c r="DW431" i="2"/>
  <c r="BJ431" i="2"/>
  <c r="DX431" i="2"/>
  <c r="BK431" i="2"/>
  <c r="DY431" i="2"/>
  <c r="BL431" i="2"/>
  <c r="DZ431" i="2"/>
  <c r="BM431" i="2"/>
  <c r="EA431" i="2"/>
  <c r="BN431" i="2"/>
  <c r="EB431" i="2"/>
  <c r="BO431" i="2"/>
  <c r="EC431" i="2"/>
  <c r="BP431" i="2"/>
  <c r="DR431" i="2"/>
  <c r="BR432" i="2"/>
  <c r="BS432" i="2"/>
  <c r="J432" i="2"/>
  <c r="BT432" i="2"/>
  <c r="K432" i="2"/>
  <c r="BU432" i="2"/>
  <c r="L432" i="2"/>
  <c r="BV432" i="2"/>
  <c r="M432" i="2"/>
  <c r="BW432" i="2"/>
  <c r="N432" i="2"/>
  <c r="BX432" i="2"/>
  <c r="O432" i="2"/>
  <c r="BY432" i="2"/>
  <c r="P432" i="2"/>
  <c r="BZ432" i="2"/>
  <c r="Q432" i="2"/>
  <c r="CA432" i="2"/>
  <c r="R432" i="2"/>
  <c r="CB432" i="2"/>
  <c r="S432" i="2"/>
  <c r="CC432" i="2"/>
  <c r="T432" i="2"/>
  <c r="CF432" i="2"/>
  <c r="V432" i="2"/>
  <c r="CG432" i="2"/>
  <c r="W432" i="2"/>
  <c r="CH432" i="2"/>
  <c r="X432" i="2"/>
  <c r="CI432" i="2"/>
  <c r="Y432" i="2"/>
  <c r="CJ432" i="2"/>
  <c r="Z432" i="2"/>
  <c r="CK432" i="2"/>
  <c r="AA432" i="2"/>
  <c r="CL432" i="2"/>
  <c r="AB432" i="2"/>
  <c r="CM432" i="2"/>
  <c r="AC432" i="2"/>
  <c r="CN432" i="2"/>
  <c r="AD432" i="2"/>
  <c r="CO432" i="2"/>
  <c r="AE432" i="2"/>
  <c r="CP432" i="2"/>
  <c r="AF432" i="2"/>
  <c r="CE432" i="2"/>
  <c r="CS432" i="2"/>
  <c r="AH432" i="2"/>
  <c r="CT432" i="2"/>
  <c r="AI432" i="2"/>
  <c r="CU432" i="2"/>
  <c r="AJ432" i="2"/>
  <c r="CV432" i="2"/>
  <c r="AK432" i="2"/>
  <c r="CW432" i="2"/>
  <c r="AL432" i="2"/>
  <c r="CX432" i="2"/>
  <c r="AM432" i="2"/>
  <c r="CY432" i="2"/>
  <c r="AN432" i="2"/>
  <c r="CZ432" i="2"/>
  <c r="AO432" i="2"/>
  <c r="DA432" i="2"/>
  <c r="AP432" i="2"/>
  <c r="DB432" i="2"/>
  <c r="AQ432" i="2"/>
  <c r="DC432" i="2"/>
  <c r="AR432" i="2"/>
  <c r="CR432" i="2"/>
  <c r="DF432" i="2"/>
  <c r="AT432" i="2"/>
  <c r="DG432" i="2"/>
  <c r="AU432" i="2"/>
  <c r="DH432" i="2"/>
  <c r="AV432" i="2"/>
  <c r="DI432" i="2"/>
  <c r="AW432" i="2"/>
  <c r="DJ432" i="2"/>
  <c r="AX432" i="2"/>
  <c r="DK432" i="2"/>
  <c r="AY432" i="2"/>
  <c r="DL432" i="2"/>
  <c r="AZ432" i="2"/>
  <c r="DM432" i="2"/>
  <c r="BA432" i="2"/>
  <c r="DN432" i="2"/>
  <c r="BB432" i="2"/>
  <c r="DO432" i="2"/>
  <c r="BC432" i="2"/>
  <c r="DP432" i="2"/>
  <c r="BD432" i="2"/>
  <c r="DE432" i="2"/>
  <c r="DS432" i="2"/>
  <c r="BF432" i="2"/>
  <c r="DT432" i="2"/>
  <c r="BG432" i="2"/>
  <c r="DU432" i="2"/>
  <c r="BH432" i="2"/>
  <c r="DV432" i="2"/>
  <c r="BI432" i="2"/>
  <c r="DW432" i="2"/>
  <c r="BJ432" i="2"/>
  <c r="DX432" i="2"/>
  <c r="BK432" i="2"/>
  <c r="DY432" i="2"/>
  <c r="BL432" i="2"/>
  <c r="DZ432" i="2"/>
  <c r="BM432" i="2"/>
  <c r="EA432" i="2"/>
  <c r="BN432" i="2"/>
  <c r="EB432" i="2"/>
  <c r="BO432" i="2"/>
  <c r="EC432" i="2"/>
  <c r="BP432" i="2"/>
  <c r="DR432" i="2"/>
  <c r="BR433" i="2"/>
  <c r="BS433" i="2"/>
  <c r="J433" i="2"/>
  <c r="BT433" i="2"/>
  <c r="K433" i="2"/>
  <c r="BU433" i="2"/>
  <c r="L433" i="2"/>
  <c r="BV433" i="2"/>
  <c r="M433" i="2"/>
  <c r="BW433" i="2"/>
  <c r="N433" i="2"/>
  <c r="BX433" i="2"/>
  <c r="O433" i="2"/>
  <c r="BY433" i="2"/>
  <c r="P433" i="2"/>
  <c r="BZ433" i="2"/>
  <c r="Q433" i="2"/>
  <c r="CA433" i="2"/>
  <c r="R433" i="2"/>
  <c r="CB433" i="2"/>
  <c r="S433" i="2"/>
  <c r="CC433" i="2"/>
  <c r="T433" i="2"/>
  <c r="CF433" i="2"/>
  <c r="V433" i="2"/>
  <c r="CG433" i="2"/>
  <c r="W433" i="2"/>
  <c r="CH433" i="2"/>
  <c r="X433" i="2"/>
  <c r="CI433" i="2"/>
  <c r="Y433" i="2"/>
  <c r="CJ433" i="2"/>
  <c r="Z433" i="2"/>
  <c r="CK433" i="2"/>
  <c r="AA433" i="2"/>
  <c r="CL433" i="2"/>
  <c r="AB433" i="2"/>
  <c r="CM433" i="2"/>
  <c r="AC433" i="2"/>
  <c r="CN433" i="2"/>
  <c r="AD433" i="2"/>
  <c r="CO433" i="2"/>
  <c r="AE433" i="2"/>
  <c r="CP433" i="2"/>
  <c r="AF433" i="2"/>
  <c r="CE433" i="2"/>
  <c r="CS433" i="2"/>
  <c r="AH433" i="2"/>
  <c r="CT433" i="2"/>
  <c r="AI433" i="2"/>
  <c r="CU433" i="2"/>
  <c r="AJ433" i="2"/>
  <c r="CV433" i="2"/>
  <c r="AK433" i="2"/>
  <c r="CW433" i="2"/>
  <c r="AL433" i="2"/>
  <c r="CX433" i="2"/>
  <c r="AM433" i="2"/>
  <c r="CY433" i="2"/>
  <c r="AN433" i="2"/>
  <c r="CZ433" i="2"/>
  <c r="AO433" i="2"/>
  <c r="DA433" i="2"/>
  <c r="AP433" i="2"/>
  <c r="DB433" i="2"/>
  <c r="AQ433" i="2"/>
  <c r="DC433" i="2"/>
  <c r="AR433" i="2"/>
  <c r="CR433" i="2"/>
  <c r="DF433" i="2"/>
  <c r="AT433" i="2"/>
  <c r="DG433" i="2"/>
  <c r="AU433" i="2"/>
  <c r="DH433" i="2"/>
  <c r="AV433" i="2"/>
  <c r="DI433" i="2"/>
  <c r="AW433" i="2"/>
  <c r="DJ433" i="2"/>
  <c r="AX433" i="2"/>
  <c r="DK433" i="2"/>
  <c r="AY433" i="2"/>
  <c r="DL433" i="2"/>
  <c r="AZ433" i="2"/>
  <c r="DM433" i="2"/>
  <c r="BA433" i="2"/>
  <c r="DN433" i="2"/>
  <c r="BB433" i="2"/>
  <c r="DO433" i="2"/>
  <c r="BC433" i="2"/>
  <c r="DP433" i="2"/>
  <c r="BD433" i="2"/>
  <c r="DE433" i="2"/>
  <c r="DS433" i="2"/>
  <c r="BF433" i="2"/>
  <c r="DT433" i="2"/>
  <c r="BG433" i="2"/>
  <c r="DU433" i="2"/>
  <c r="BH433" i="2"/>
  <c r="DV433" i="2"/>
  <c r="BI433" i="2"/>
  <c r="DW433" i="2"/>
  <c r="BJ433" i="2"/>
  <c r="DX433" i="2"/>
  <c r="BK433" i="2"/>
  <c r="DY433" i="2"/>
  <c r="BL433" i="2"/>
  <c r="DZ433" i="2"/>
  <c r="BM433" i="2"/>
  <c r="EA433" i="2"/>
  <c r="BN433" i="2"/>
  <c r="EB433" i="2"/>
  <c r="BO433" i="2"/>
  <c r="EC433" i="2"/>
  <c r="BP433" i="2"/>
  <c r="DR433" i="2"/>
  <c r="BR434" i="2"/>
  <c r="BS434" i="2"/>
  <c r="J434" i="2"/>
  <c r="BT434" i="2"/>
  <c r="K434" i="2"/>
  <c r="BU434" i="2"/>
  <c r="L434" i="2"/>
  <c r="BV434" i="2"/>
  <c r="M434" i="2"/>
  <c r="BW434" i="2"/>
  <c r="N434" i="2"/>
  <c r="BX434" i="2"/>
  <c r="O434" i="2"/>
  <c r="BY434" i="2"/>
  <c r="P434" i="2"/>
  <c r="BZ434" i="2"/>
  <c r="Q434" i="2"/>
  <c r="CA434" i="2"/>
  <c r="R434" i="2"/>
  <c r="CB434" i="2"/>
  <c r="S434" i="2"/>
  <c r="CC434" i="2"/>
  <c r="T434" i="2"/>
  <c r="C185" i="2"/>
  <c r="CF434" i="2"/>
  <c r="V434" i="2"/>
  <c r="CG434" i="2"/>
  <c r="W434" i="2"/>
  <c r="CH434" i="2"/>
  <c r="X434" i="2"/>
  <c r="CI434" i="2"/>
  <c r="Y434" i="2"/>
  <c r="CJ434" i="2"/>
  <c r="Z434" i="2"/>
  <c r="CK434" i="2"/>
  <c r="AA434" i="2"/>
  <c r="CL434" i="2"/>
  <c r="AB434" i="2"/>
  <c r="CM434" i="2"/>
  <c r="AC434" i="2"/>
  <c r="CN434" i="2"/>
  <c r="AD434" i="2"/>
  <c r="CO434" i="2"/>
  <c r="AE434" i="2"/>
  <c r="CP434" i="2"/>
  <c r="AF434" i="2"/>
  <c r="CE434" i="2"/>
  <c r="D185" i="2"/>
  <c r="CS434" i="2"/>
  <c r="AH434" i="2"/>
  <c r="CT434" i="2"/>
  <c r="AI434" i="2"/>
  <c r="CU434" i="2"/>
  <c r="AJ434" i="2"/>
  <c r="CV434" i="2"/>
  <c r="AK434" i="2"/>
  <c r="CW434" i="2"/>
  <c r="AL434" i="2"/>
  <c r="CX434" i="2"/>
  <c r="AM434" i="2"/>
  <c r="CY434" i="2"/>
  <c r="AN434" i="2"/>
  <c r="CZ434" i="2"/>
  <c r="AO434" i="2"/>
  <c r="DA434" i="2"/>
  <c r="AP434" i="2"/>
  <c r="DB434" i="2"/>
  <c r="AQ434" i="2"/>
  <c r="DC434" i="2"/>
  <c r="AR434" i="2"/>
  <c r="CR434" i="2"/>
  <c r="E185" i="2"/>
  <c r="DF434" i="2"/>
  <c r="AT434" i="2"/>
  <c r="DG434" i="2"/>
  <c r="AU434" i="2"/>
  <c r="DH434" i="2"/>
  <c r="AV434" i="2"/>
  <c r="DI434" i="2"/>
  <c r="AW434" i="2"/>
  <c r="DJ434" i="2"/>
  <c r="AX434" i="2"/>
  <c r="DK434" i="2"/>
  <c r="AY434" i="2"/>
  <c r="DL434" i="2"/>
  <c r="AZ434" i="2"/>
  <c r="DM434" i="2"/>
  <c r="BA434" i="2"/>
  <c r="DN434" i="2"/>
  <c r="BB434" i="2"/>
  <c r="DO434" i="2"/>
  <c r="BC434" i="2"/>
  <c r="DP434" i="2"/>
  <c r="BD434" i="2"/>
  <c r="DE434" i="2"/>
  <c r="F185" i="2"/>
  <c r="DS434" i="2"/>
  <c r="BF434" i="2"/>
  <c r="DT434" i="2"/>
  <c r="BG434" i="2"/>
  <c r="DU434" i="2"/>
  <c r="BH434" i="2"/>
  <c r="DV434" i="2"/>
  <c r="BI434" i="2"/>
  <c r="DW434" i="2"/>
  <c r="BJ434" i="2"/>
  <c r="DX434" i="2"/>
  <c r="BK434" i="2"/>
  <c r="DY434" i="2"/>
  <c r="BL434" i="2"/>
  <c r="DZ434" i="2"/>
  <c r="BM434" i="2"/>
  <c r="EA434" i="2"/>
  <c r="BN434" i="2"/>
  <c r="EB434" i="2"/>
  <c r="BO434" i="2"/>
  <c r="EC434" i="2"/>
  <c r="BP434" i="2"/>
  <c r="DR434" i="2"/>
  <c r="G185" i="2"/>
  <c r="BR435" i="2"/>
  <c r="BS435" i="2"/>
  <c r="J435" i="2"/>
  <c r="BT435" i="2"/>
  <c r="K435" i="2"/>
  <c r="BU435" i="2"/>
  <c r="L435" i="2"/>
  <c r="BV435" i="2"/>
  <c r="M435" i="2"/>
  <c r="BW435" i="2"/>
  <c r="N435" i="2"/>
  <c r="BX435" i="2"/>
  <c r="O435" i="2"/>
  <c r="BY435" i="2"/>
  <c r="P435" i="2"/>
  <c r="BZ435" i="2"/>
  <c r="Q435" i="2"/>
  <c r="CA435" i="2"/>
  <c r="R435" i="2"/>
  <c r="CB435" i="2"/>
  <c r="S435" i="2"/>
  <c r="CC435" i="2"/>
  <c r="T435" i="2"/>
  <c r="CF435" i="2"/>
  <c r="V435" i="2"/>
  <c r="CG435" i="2"/>
  <c r="W435" i="2"/>
  <c r="CH435" i="2"/>
  <c r="X435" i="2"/>
  <c r="CI435" i="2"/>
  <c r="Y435" i="2"/>
  <c r="CJ435" i="2"/>
  <c r="Z435" i="2"/>
  <c r="CK435" i="2"/>
  <c r="AA435" i="2"/>
  <c r="CL435" i="2"/>
  <c r="AB435" i="2"/>
  <c r="CM435" i="2"/>
  <c r="AC435" i="2"/>
  <c r="CN435" i="2"/>
  <c r="AD435" i="2"/>
  <c r="CO435" i="2"/>
  <c r="AE435" i="2"/>
  <c r="CP435" i="2"/>
  <c r="AF435" i="2"/>
  <c r="CE435" i="2"/>
  <c r="CS435" i="2"/>
  <c r="AH435" i="2"/>
  <c r="CT435" i="2"/>
  <c r="AI435" i="2"/>
  <c r="CU435" i="2"/>
  <c r="AJ435" i="2"/>
  <c r="CV435" i="2"/>
  <c r="AK435" i="2"/>
  <c r="CW435" i="2"/>
  <c r="AL435" i="2"/>
  <c r="CX435" i="2"/>
  <c r="AM435" i="2"/>
  <c r="CY435" i="2"/>
  <c r="AN435" i="2"/>
  <c r="CZ435" i="2"/>
  <c r="AO435" i="2"/>
  <c r="DA435" i="2"/>
  <c r="AP435" i="2"/>
  <c r="DB435" i="2"/>
  <c r="AQ435" i="2"/>
  <c r="DC435" i="2"/>
  <c r="AR435" i="2"/>
  <c r="CR435" i="2"/>
  <c r="DF435" i="2"/>
  <c r="AT435" i="2"/>
  <c r="DG435" i="2"/>
  <c r="AU435" i="2"/>
  <c r="DH435" i="2"/>
  <c r="AV435" i="2"/>
  <c r="DI435" i="2"/>
  <c r="AW435" i="2"/>
  <c r="DJ435" i="2"/>
  <c r="AX435" i="2"/>
  <c r="DK435" i="2"/>
  <c r="AY435" i="2"/>
  <c r="DL435" i="2"/>
  <c r="AZ435" i="2"/>
  <c r="DM435" i="2"/>
  <c r="BA435" i="2"/>
  <c r="DN435" i="2"/>
  <c r="BB435" i="2"/>
  <c r="DO435" i="2"/>
  <c r="BC435" i="2"/>
  <c r="DP435" i="2"/>
  <c r="BD435" i="2"/>
  <c r="DE435" i="2"/>
  <c r="DS435" i="2"/>
  <c r="BF435" i="2"/>
  <c r="DT435" i="2"/>
  <c r="BG435" i="2"/>
  <c r="DU435" i="2"/>
  <c r="BH435" i="2"/>
  <c r="DV435" i="2"/>
  <c r="BI435" i="2"/>
  <c r="DW435" i="2"/>
  <c r="BJ435" i="2"/>
  <c r="DX435" i="2"/>
  <c r="BK435" i="2"/>
  <c r="DY435" i="2"/>
  <c r="BL435" i="2"/>
  <c r="DZ435" i="2"/>
  <c r="BM435" i="2"/>
  <c r="EA435" i="2"/>
  <c r="BN435" i="2"/>
  <c r="EB435" i="2"/>
  <c r="BO435" i="2"/>
  <c r="EC435" i="2"/>
  <c r="BP435" i="2"/>
  <c r="DR435" i="2"/>
  <c r="BR436" i="2"/>
  <c r="BS436" i="2"/>
  <c r="J436" i="2"/>
  <c r="BT436" i="2"/>
  <c r="K436" i="2"/>
  <c r="BU436" i="2"/>
  <c r="L436" i="2"/>
  <c r="BV436" i="2"/>
  <c r="M436" i="2"/>
  <c r="BW436" i="2"/>
  <c r="N436" i="2"/>
  <c r="BX436" i="2"/>
  <c r="O436" i="2"/>
  <c r="BY436" i="2"/>
  <c r="P436" i="2"/>
  <c r="BZ436" i="2"/>
  <c r="Q436" i="2"/>
  <c r="CA436" i="2"/>
  <c r="R436" i="2"/>
  <c r="CB436" i="2"/>
  <c r="S436" i="2"/>
  <c r="CC436" i="2"/>
  <c r="T436" i="2"/>
  <c r="CF436" i="2"/>
  <c r="V436" i="2"/>
  <c r="CG436" i="2"/>
  <c r="W436" i="2"/>
  <c r="CH436" i="2"/>
  <c r="X436" i="2"/>
  <c r="CI436" i="2"/>
  <c r="Y436" i="2"/>
  <c r="CJ436" i="2"/>
  <c r="Z436" i="2"/>
  <c r="CK436" i="2"/>
  <c r="AA436" i="2"/>
  <c r="CL436" i="2"/>
  <c r="AB436" i="2"/>
  <c r="CM436" i="2"/>
  <c r="AC436" i="2"/>
  <c r="CN436" i="2"/>
  <c r="AD436" i="2"/>
  <c r="CO436" i="2"/>
  <c r="AE436" i="2"/>
  <c r="CP436" i="2"/>
  <c r="AF436" i="2"/>
  <c r="CE436" i="2"/>
  <c r="CS436" i="2"/>
  <c r="AH436" i="2"/>
  <c r="CT436" i="2"/>
  <c r="AI436" i="2"/>
  <c r="CU436" i="2"/>
  <c r="AJ436" i="2"/>
  <c r="CV436" i="2"/>
  <c r="AK436" i="2"/>
  <c r="CW436" i="2"/>
  <c r="AL436" i="2"/>
  <c r="CX436" i="2"/>
  <c r="AM436" i="2"/>
  <c r="CY436" i="2"/>
  <c r="AN436" i="2"/>
  <c r="CZ436" i="2"/>
  <c r="AO436" i="2"/>
  <c r="DA436" i="2"/>
  <c r="AP436" i="2"/>
  <c r="DB436" i="2"/>
  <c r="AQ436" i="2"/>
  <c r="DC436" i="2"/>
  <c r="AR436" i="2"/>
  <c r="CR436" i="2"/>
  <c r="DF436" i="2"/>
  <c r="AT436" i="2"/>
  <c r="DG436" i="2"/>
  <c r="AU436" i="2"/>
  <c r="DH436" i="2"/>
  <c r="AV436" i="2"/>
  <c r="DI436" i="2"/>
  <c r="AW436" i="2"/>
  <c r="DJ436" i="2"/>
  <c r="AX436" i="2"/>
  <c r="DK436" i="2"/>
  <c r="AY436" i="2"/>
  <c r="DL436" i="2"/>
  <c r="AZ436" i="2"/>
  <c r="DM436" i="2"/>
  <c r="BA436" i="2"/>
  <c r="DN436" i="2"/>
  <c r="BB436" i="2"/>
  <c r="DO436" i="2"/>
  <c r="BC436" i="2"/>
  <c r="DP436" i="2"/>
  <c r="BD436" i="2"/>
  <c r="DE436" i="2"/>
  <c r="DS436" i="2"/>
  <c r="BF436" i="2"/>
  <c r="DT436" i="2"/>
  <c r="BG436" i="2"/>
  <c r="DU436" i="2"/>
  <c r="BH436" i="2"/>
  <c r="DV436" i="2"/>
  <c r="BI436" i="2"/>
  <c r="DW436" i="2"/>
  <c r="BJ436" i="2"/>
  <c r="DX436" i="2"/>
  <c r="BK436" i="2"/>
  <c r="DY436" i="2"/>
  <c r="BL436" i="2"/>
  <c r="DZ436" i="2"/>
  <c r="BM436" i="2"/>
  <c r="EA436" i="2"/>
  <c r="BN436" i="2"/>
  <c r="EB436" i="2"/>
  <c r="BO436" i="2"/>
  <c r="EC436" i="2"/>
  <c r="BP436" i="2"/>
  <c r="DR436" i="2"/>
  <c r="BR437" i="2"/>
  <c r="BS437" i="2"/>
  <c r="J437" i="2"/>
  <c r="BT437" i="2"/>
  <c r="K437" i="2"/>
  <c r="BU437" i="2"/>
  <c r="L437" i="2"/>
  <c r="BV437" i="2"/>
  <c r="M437" i="2"/>
  <c r="BW437" i="2"/>
  <c r="N437" i="2"/>
  <c r="BX437" i="2"/>
  <c r="O437" i="2"/>
  <c r="BY437" i="2"/>
  <c r="P437" i="2"/>
  <c r="BZ437" i="2"/>
  <c r="Q437" i="2"/>
  <c r="CA437" i="2"/>
  <c r="R437" i="2"/>
  <c r="CB437" i="2"/>
  <c r="S437" i="2"/>
  <c r="CC437" i="2"/>
  <c r="T437" i="2"/>
  <c r="CF437" i="2"/>
  <c r="V437" i="2"/>
  <c r="CG437" i="2"/>
  <c r="W437" i="2"/>
  <c r="CH437" i="2"/>
  <c r="X437" i="2"/>
  <c r="CI437" i="2"/>
  <c r="Y437" i="2"/>
  <c r="CJ437" i="2"/>
  <c r="Z437" i="2"/>
  <c r="CK437" i="2"/>
  <c r="AA437" i="2"/>
  <c r="CL437" i="2"/>
  <c r="AB437" i="2"/>
  <c r="CM437" i="2"/>
  <c r="AC437" i="2"/>
  <c r="CN437" i="2"/>
  <c r="AD437" i="2"/>
  <c r="CO437" i="2"/>
  <c r="AE437" i="2"/>
  <c r="CP437" i="2"/>
  <c r="AF437" i="2"/>
  <c r="CE437" i="2"/>
  <c r="CS437" i="2"/>
  <c r="AH437" i="2"/>
  <c r="CT437" i="2"/>
  <c r="AI437" i="2"/>
  <c r="CU437" i="2"/>
  <c r="AJ437" i="2"/>
  <c r="CV437" i="2"/>
  <c r="AK437" i="2"/>
  <c r="CW437" i="2"/>
  <c r="AL437" i="2"/>
  <c r="CX437" i="2"/>
  <c r="AM437" i="2"/>
  <c r="CY437" i="2"/>
  <c r="AN437" i="2"/>
  <c r="CZ437" i="2"/>
  <c r="AO437" i="2"/>
  <c r="DA437" i="2"/>
  <c r="AP437" i="2"/>
  <c r="DB437" i="2"/>
  <c r="AQ437" i="2"/>
  <c r="DC437" i="2"/>
  <c r="AR437" i="2"/>
  <c r="CR437" i="2"/>
  <c r="DF437" i="2"/>
  <c r="AT437" i="2"/>
  <c r="DG437" i="2"/>
  <c r="AU437" i="2"/>
  <c r="DH437" i="2"/>
  <c r="AV437" i="2"/>
  <c r="DI437" i="2"/>
  <c r="AW437" i="2"/>
  <c r="DJ437" i="2"/>
  <c r="AX437" i="2"/>
  <c r="DK437" i="2"/>
  <c r="AY437" i="2"/>
  <c r="DL437" i="2"/>
  <c r="AZ437" i="2"/>
  <c r="DM437" i="2"/>
  <c r="BA437" i="2"/>
  <c r="DN437" i="2"/>
  <c r="BB437" i="2"/>
  <c r="DO437" i="2"/>
  <c r="BC437" i="2"/>
  <c r="DP437" i="2"/>
  <c r="BD437" i="2"/>
  <c r="DE437" i="2"/>
  <c r="DS437" i="2"/>
  <c r="BF437" i="2"/>
  <c r="DT437" i="2"/>
  <c r="BG437" i="2"/>
  <c r="DU437" i="2"/>
  <c r="BH437" i="2"/>
  <c r="DV437" i="2"/>
  <c r="BI437" i="2"/>
  <c r="DW437" i="2"/>
  <c r="BJ437" i="2"/>
  <c r="DX437" i="2"/>
  <c r="BK437" i="2"/>
  <c r="DY437" i="2"/>
  <c r="BL437" i="2"/>
  <c r="DZ437" i="2"/>
  <c r="BM437" i="2"/>
  <c r="EA437" i="2"/>
  <c r="BN437" i="2"/>
  <c r="EB437" i="2"/>
  <c r="BO437" i="2"/>
  <c r="EC437" i="2"/>
  <c r="BP437" i="2"/>
  <c r="DR437" i="2"/>
  <c r="BR438" i="2"/>
  <c r="BS438" i="2"/>
  <c r="J438" i="2"/>
  <c r="BT438" i="2"/>
  <c r="K438" i="2"/>
  <c r="BU438" i="2"/>
  <c r="L438" i="2"/>
  <c r="BV438" i="2"/>
  <c r="M438" i="2"/>
  <c r="BW438" i="2"/>
  <c r="N438" i="2"/>
  <c r="BX438" i="2"/>
  <c r="O438" i="2"/>
  <c r="BY438" i="2"/>
  <c r="P438" i="2"/>
  <c r="BZ438" i="2"/>
  <c r="Q438" i="2"/>
  <c r="CA438" i="2"/>
  <c r="R438" i="2"/>
  <c r="CB438" i="2"/>
  <c r="S438" i="2"/>
  <c r="CC438" i="2"/>
  <c r="T438" i="2"/>
  <c r="CF438" i="2"/>
  <c r="V438" i="2"/>
  <c r="CG438" i="2"/>
  <c r="W438" i="2"/>
  <c r="CH438" i="2"/>
  <c r="X438" i="2"/>
  <c r="CI438" i="2"/>
  <c r="Y438" i="2"/>
  <c r="CJ438" i="2"/>
  <c r="Z438" i="2"/>
  <c r="CK438" i="2"/>
  <c r="AA438" i="2"/>
  <c r="CL438" i="2"/>
  <c r="AB438" i="2"/>
  <c r="CM438" i="2"/>
  <c r="AC438" i="2"/>
  <c r="CN438" i="2"/>
  <c r="AD438" i="2"/>
  <c r="CO438" i="2"/>
  <c r="AE438" i="2"/>
  <c r="CP438" i="2"/>
  <c r="AF438" i="2"/>
  <c r="CE438" i="2"/>
  <c r="CS438" i="2"/>
  <c r="AH438" i="2"/>
  <c r="CT438" i="2"/>
  <c r="AI438" i="2"/>
  <c r="CU438" i="2"/>
  <c r="AJ438" i="2"/>
  <c r="CV438" i="2"/>
  <c r="AK438" i="2"/>
  <c r="CW438" i="2"/>
  <c r="AL438" i="2"/>
  <c r="CX438" i="2"/>
  <c r="AM438" i="2"/>
  <c r="CY438" i="2"/>
  <c r="AN438" i="2"/>
  <c r="CZ438" i="2"/>
  <c r="AO438" i="2"/>
  <c r="DA438" i="2"/>
  <c r="AP438" i="2"/>
  <c r="DB438" i="2"/>
  <c r="AQ438" i="2"/>
  <c r="DC438" i="2"/>
  <c r="AR438" i="2"/>
  <c r="CR438" i="2"/>
  <c r="DF438" i="2"/>
  <c r="AT438" i="2"/>
  <c r="DG438" i="2"/>
  <c r="AU438" i="2"/>
  <c r="DH438" i="2"/>
  <c r="AV438" i="2"/>
  <c r="DI438" i="2"/>
  <c r="AW438" i="2"/>
  <c r="DJ438" i="2"/>
  <c r="AX438" i="2"/>
  <c r="DK438" i="2"/>
  <c r="AY438" i="2"/>
  <c r="DL438" i="2"/>
  <c r="AZ438" i="2"/>
  <c r="DM438" i="2"/>
  <c r="BA438" i="2"/>
  <c r="DN438" i="2"/>
  <c r="BB438" i="2"/>
  <c r="DO438" i="2"/>
  <c r="BC438" i="2"/>
  <c r="DP438" i="2"/>
  <c r="BD438" i="2"/>
  <c r="DE438" i="2"/>
  <c r="DS438" i="2"/>
  <c r="BF438" i="2"/>
  <c r="DT438" i="2"/>
  <c r="BG438" i="2"/>
  <c r="DU438" i="2"/>
  <c r="BH438" i="2"/>
  <c r="DV438" i="2"/>
  <c r="BI438" i="2"/>
  <c r="DW438" i="2"/>
  <c r="BJ438" i="2"/>
  <c r="DX438" i="2"/>
  <c r="BK438" i="2"/>
  <c r="DY438" i="2"/>
  <c r="BL438" i="2"/>
  <c r="DZ438" i="2"/>
  <c r="BM438" i="2"/>
  <c r="EA438" i="2"/>
  <c r="BN438" i="2"/>
  <c r="EB438" i="2"/>
  <c r="BO438" i="2"/>
  <c r="EC438" i="2"/>
  <c r="BP438" i="2"/>
  <c r="DR438" i="2"/>
  <c r="BR439" i="2"/>
  <c r="CF439" i="2"/>
  <c r="V439" i="2"/>
  <c r="CG439" i="2"/>
  <c r="W439" i="2"/>
  <c r="CH439" i="2"/>
  <c r="X439" i="2"/>
  <c r="CI439" i="2"/>
  <c r="Y439" i="2"/>
  <c r="CJ439" i="2"/>
  <c r="Z439" i="2"/>
  <c r="CK439" i="2"/>
  <c r="AA439" i="2"/>
  <c r="CL439" i="2"/>
  <c r="AB439" i="2"/>
  <c r="CM439" i="2"/>
  <c r="AC439" i="2"/>
  <c r="CN439" i="2"/>
  <c r="AD439" i="2"/>
  <c r="CO439" i="2"/>
  <c r="AE439" i="2"/>
  <c r="CP439" i="2"/>
  <c r="AF439" i="2"/>
  <c r="CE439" i="2"/>
  <c r="CS439" i="2"/>
  <c r="AH439" i="2"/>
  <c r="CT439" i="2"/>
  <c r="AI439" i="2"/>
  <c r="CU439" i="2"/>
  <c r="AJ439" i="2"/>
  <c r="CV439" i="2"/>
  <c r="AK439" i="2"/>
  <c r="CW439" i="2"/>
  <c r="AL439" i="2"/>
  <c r="CX439" i="2"/>
  <c r="AM439" i="2"/>
  <c r="CY439" i="2"/>
  <c r="AN439" i="2"/>
  <c r="CZ439" i="2"/>
  <c r="AO439" i="2"/>
  <c r="DA439" i="2"/>
  <c r="AP439" i="2"/>
  <c r="DB439" i="2"/>
  <c r="AQ439" i="2"/>
  <c r="DC439" i="2"/>
  <c r="AR439" i="2"/>
  <c r="CR439" i="2"/>
  <c r="DF439" i="2"/>
  <c r="AT439" i="2"/>
  <c r="DG439" i="2"/>
  <c r="AU439" i="2"/>
  <c r="DH439" i="2"/>
  <c r="AV439" i="2"/>
  <c r="DI439" i="2"/>
  <c r="AW439" i="2"/>
  <c r="DJ439" i="2"/>
  <c r="AX439" i="2"/>
  <c r="DK439" i="2"/>
  <c r="AY439" i="2"/>
  <c r="DL439" i="2"/>
  <c r="AZ439" i="2"/>
  <c r="DM439" i="2"/>
  <c r="BA439" i="2"/>
  <c r="DN439" i="2"/>
  <c r="BB439" i="2"/>
  <c r="DO439" i="2"/>
  <c r="BC439" i="2"/>
  <c r="DP439" i="2"/>
  <c r="BD439" i="2"/>
  <c r="DE439" i="2"/>
  <c r="DS439" i="2"/>
  <c r="BF439" i="2"/>
  <c r="DT439" i="2"/>
  <c r="BG439" i="2"/>
  <c r="DU439" i="2"/>
  <c r="BH439" i="2"/>
  <c r="DV439" i="2"/>
  <c r="BI439" i="2"/>
  <c r="DW439" i="2"/>
  <c r="BJ439" i="2"/>
  <c r="DX439" i="2"/>
  <c r="BK439" i="2"/>
  <c r="DY439" i="2"/>
  <c r="BL439" i="2"/>
  <c r="DZ439" i="2"/>
  <c r="BM439" i="2"/>
  <c r="EA439" i="2"/>
  <c r="BN439" i="2"/>
  <c r="EB439" i="2"/>
  <c r="BO439" i="2"/>
  <c r="EC439" i="2"/>
  <c r="BP439" i="2"/>
  <c r="DR439" i="2"/>
  <c r="BS439" i="2"/>
  <c r="J439" i="2"/>
  <c r="BT439" i="2"/>
  <c r="K439" i="2"/>
  <c r="BU439" i="2"/>
  <c r="L439" i="2"/>
  <c r="BV439" i="2"/>
  <c r="M439" i="2"/>
  <c r="BW439" i="2"/>
  <c r="N439" i="2"/>
  <c r="BX439" i="2"/>
  <c r="O439" i="2"/>
  <c r="BY439" i="2"/>
  <c r="P439" i="2"/>
  <c r="BZ439" i="2"/>
  <c r="Q439" i="2"/>
  <c r="CA439" i="2"/>
  <c r="R439" i="2"/>
  <c r="CB439" i="2"/>
  <c r="S439" i="2"/>
  <c r="CC439" i="2"/>
  <c r="T439" i="2"/>
  <c r="BR440" i="2"/>
  <c r="BS440" i="2"/>
  <c r="J440" i="2"/>
  <c r="BT440" i="2"/>
  <c r="K440" i="2"/>
  <c r="BU440" i="2"/>
  <c r="L440" i="2"/>
  <c r="BV440" i="2"/>
  <c r="M440" i="2"/>
  <c r="BW440" i="2"/>
  <c r="N440" i="2"/>
  <c r="BX440" i="2"/>
  <c r="O440" i="2"/>
  <c r="BY440" i="2"/>
  <c r="P440" i="2"/>
  <c r="BZ440" i="2"/>
  <c r="Q440" i="2"/>
  <c r="CA440" i="2"/>
  <c r="R440" i="2"/>
  <c r="CB440" i="2"/>
  <c r="S440" i="2"/>
  <c r="CC440" i="2"/>
  <c r="T440" i="2"/>
  <c r="C423" i="2"/>
  <c r="CF440" i="2"/>
  <c r="V440" i="2"/>
  <c r="CG440" i="2"/>
  <c r="W440" i="2"/>
  <c r="CH440" i="2"/>
  <c r="X440" i="2"/>
  <c r="CI440" i="2"/>
  <c r="Y440" i="2"/>
  <c r="CJ440" i="2"/>
  <c r="Z440" i="2"/>
  <c r="CK440" i="2"/>
  <c r="AA440" i="2"/>
  <c r="CL440" i="2"/>
  <c r="AB440" i="2"/>
  <c r="CM440" i="2"/>
  <c r="AC440" i="2"/>
  <c r="CN440" i="2"/>
  <c r="AD440" i="2"/>
  <c r="CO440" i="2"/>
  <c r="AE440" i="2"/>
  <c r="CP440" i="2"/>
  <c r="AF440" i="2"/>
  <c r="CE440" i="2"/>
  <c r="D423" i="2"/>
  <c r="CS440" i="2"/>
  <c r="AH440" i="2"/>
  <c r="CT440" i="2"/>
  <c r="AI440" i="2"/>
  <c r="CU440" i="2"/>
  <c r="AJ440" i="2"/>
  <c r="CV440" i="2"/>
  <c r="AK440" i="2"/>
  <c r="CW440" i="2"/>
  <c r="AL440" i="2"/>
  <c r="CX440" i="2"/>
  <c r="AM440" i="2"/>
  <c r="CY440" i="2"/>
  <c r="AN440" i="2"/>
  <c r="CZ440" i="2"/>
  <c r="AO440" i="2"/>
  <c r="DA440" i="2"/>
  <c r="AP440" i="2"/>
  <c r="DB440" i="2"/>
  <c r="AQ440" i="2"/>
  <c r="DC440" i="2"/>
  <c r="AR440" i="2"/>
  <c r="CR440" i="2"/>
  <c r="E423" i="2"/>
  <c r="DF440" i="2"/>
  <c r="AT440" i="2"/>
  <c r="DG440" i="2"/>
  <c r="AU440" i="2"/>
  <c r="DH440" i="2"/>
  <c r="AV440" i="2"/>
  <c r="DI440" i="2"/>
  <c r="AW440" i="2"/>
  <c r="DJ440" i="2"/>
  <c r="AX440" i="2"/>
  <c r="DK440" i="2"/>
  <c r="AY440" i="2"/>
  <c r="DL440" i="2"/>
  <c r="AZ440" i="2"/>
  <c r="DM440" i="2"/>
  <c r="BA440" i="2"/>
  <c r="DN440" i="2"/>
  <c r="BB440" i="2"/>
  <c r="DO440" i="2"/>
  <c r="BC440" i="2"/>
  <c r="DP440" i="2"/>
  <c r="BD440" i="2"/>
  <c r="DE440" i="2"/>
  <c r="F423" i="2"/>
  <c r="DS440" i="2"/>
  <c r="BF440" i="2"/>
  <c r="DT440" i="2"/>
  <c r="BG440" i="2"/>
  <c r="DU440" i="2"/>
  <c r="BH440" i="2"/>
  <c r="DV440" i="2"/>
  <c r="BI440" i="2"/>
  <c r="DW440" i="2"/>
  <c r="BJ440" i="2"/>
  <c r="DX440" i="2"/>
  <c r="BK440" i="2"/>
  <c r="DY440" i="2"/>
  <c r="BL440" i="2"/>
  <c r="DZ440" i="2"/>
  <c r="BM440" i="2"/>
  <c r="EA440" i="2"/>
  <c r="BN440" i="2"/>
  <c r="EB440" i="2"/>
  <c r="BO440" i="2"/>
  <c r="EC440" i="2"/>
  <c r="BP440" i="2"/>
  <c r="DR440" i="2"/>
  <c r="G423" i="2"/>
  <c r="BR441" i="2"/>
  <c r="BS441" i="2"/>
  <c r="J441" i="2"/>
  <c r="BT441" i="2"/>
  <c r="K441" i="2"/>
  <c r="BU441" i="2"/>
  <c r="L441" i="2"/>
  <c r="BV441" i="2"/>
  <c r="M441" i="2"/>
  <c r="BW441" i="2"/>
  <c r="N441" i="2"/>
  <c r="BX441" i="2"/>
  <c r="O441" i="2"/>
  <c r="BY441" i="2"/>
  <c r="P441" i="2"/>
  <c r="BZ441" i="2"/>
  <c r="Q441" i="2"/>
  <c r="CA441" i="2"/>
  <c r="R441" i="2"/>
  <c r="CB441" i="2"/>
  <c r="S441" i="2"/>
  <c r="CC441" i="2"/>
  <c r="T441" i="2"/>
  <c r="C382" i="2"/>
  <c r="CF441" i="2"/>
  <c r="V441" i="2"/>
  <c r="CG441" i="2"/>
  <c r="W441" i="2"/>
  <c r="CH441" i="2"/>
  <c r="X441" i="2"/>
  <c r="CI441" i="2"/>
  <c r="Y441" i="2"/>
  <c r="CJ441" i="2"/>
  <c r="Z441" i="2"/>
  <c r="CK441" i="2"/>
  <c r="AA441" i="2"/>
  <c r="CL441" i="2"/>
  <c r="AB441" i="2"/>
  <c r="CM441" i="2"/>
  <c r="AC441" i="2"/>
  <c r="CN441" i="2"/>
  <c r="AD441" i="2"/>
  <c r="CO441" i="2"/>
  <c r="AE441" i="2"/>
  <c r="CP441" i="2"/>
  <c r="AF441" i="2"/>
  <c r="CE441" i="2"/>
  <c r="D382" i="2"/>
  <c r="CS441" i="2"/>
  <c r="AH441" i="2"/>
  <c r="CT441" i="2"/>
  <c r="AI441" i="2"/>
  <c r="CU441" i="2"/>
  <c r="AJ441" i="2"/>
  <c r="CV441" i="2"/>
  <c r="AK441" i="2"/>
  <c r="CW441" i="2"/>
  <c r="AL441" i="2"/>
  <c r="CX441" i="2"/>
  <c r="AM441" i="2"/>
  <c r="CY441" i="2"/>
  <c r="AN441" i="2"/>
  <c r="CZ441" i="2"/>
  <c r="AO441" i="2"/>
  <c r="DA441" i="2"/>
  <c r="AP441" i="2"/>
  <c r="DB441" i="2"/>
  <c r="AQ441" i="2"/>
  <c r="DC441" i="2"/>
  <c r="AR441" i="2"/>
  <c r="CR441" i="2"/>
  <c r="E382" i="2"/>
  <c r="DF441" i="2"/>
  <c r="AT441" i="2"/>
  <c r="DG441" i="2"/>
  <c r="AU441" i="2"/>
  <c r="DH441" i="2"/>
  <c r="AV441" i="2"/>
  <c r="DI441" i="2"/>
  <c r="AW441" i="2"/>
  <c r="DJ441" i="2"/>
  <c r="AX441" i="2"/>
  <c r="DK441" i="2"/>
  <c r="AY441" i="2"/>
  <c r="DL441" i="2"/>
  <c r="AZ441" i="2"/>
  <c r="DM441" i="2"/>
  <c r="BA441" i="2"/>
  <c r="DN441" i="2"/>
  <c r="BB441" i="2"/>
  <c r="DO441" i="2"/>
  <c r="BC441" i="2"/>
  <c r="DP441" i="2"/>
  <c r="BD441" i="2"/>
  <c r="DE441" i="2"/>
  <c r="F382" i="2"/>
  <c r="DS441" i="2"/>
  <c r="BF441" i="2"/>
  <c r="DT441" i="2"/>
  <c r="BG441" i="2"/>
  <c r="DU441" i="2"/>
  <c r="BH441" i="2"/>
  <c r="DV441" i="2"/>
  <c r="BI441" i="2"/>
  <c r="DW441" i="2"/>
  <c r="BJ441" i="2"/>
  <c r="DX441" i="2"/>
  <c r="BK441" i="2"/>
  <c r="DY441" i="2"/>
  <c r="BL441" i="2"/>
  <c r="DZ441" i="2"/>
  <c r="BM441" i="2"/>
  <c r="EA441" i="2"/>
  <c r="BN441" i="2"/>
  <c r="EB441" i="2"/>
  <c r="BO441" i="2"/>
  <c r="EC441" i="2"/>
  <c r="BP441" i="2"/>
  <c r="DR441" i="2"/>
  <c r="G382" i="2"/>
  <c r="BR443" i="2"/>
  <c r="BS443" i="2"/>
  <c r="J443" i="2"/>
  <c r="BT443" i="2"/>
  <c r="K443" i="2"/>
  <c r="BU443" i="2"/>
  <c r="L443" i="2"/>
  <c r="BV443" i="2"/>
  <c r="M443" i="2"/>
  <c r="BW443" i="2"/>
  <c r="N443" i="2"/>
  <c r="BX443" i="2"/>
  <c r="O443" i="2"/>
  <c r="BY443" i="2"/>
  <c r="P443" i="2"/>
  <c r="BZ443" i="2"/>
  <c r="Q443" i="2"/>
  <c r="CA443" i="2"/>
  <c r="R443" i="2"/>
  <c r="CB443" i="2"/>
  <c r="S443" i="2"/>
  <c r="CC443" i="2"/>
  <c r="T443" i="2"/>
  <c r="CF443" i="2"/>
  <c r="V443" i="2"/>
  <c r="CG443" i="2"/>
  <c r="W443" i="2"/>
  <c r="CH443" i="2"/>
  <c r="X443" i="2"/>
  <c r="CI443" i="2"/>
  <c r="Y443" i="2"/>
  <c r="CJ443" i="2"/>
  <c r="Z443" i="2"/>
  <c r="CK443" i="2"/>
  <c r="AA443" i="2"/>
  <c r="CL443" i="2"/>
  <c r="AB443" i="2"/>
  <c r="CM443" i="2"/>
  <c r="AC443" i="2"/>
  <c r="CN443" i="2"/>
  <c r="AD443" i="2"/>
  <c r="CO443" i="2"/>
  <c r="AE443" i="2"/>
  <c r="CP443" i="2"/>
  <c r="AF443" i="2"/>
  <c r="CE443" i="2"/>
  <c r="CS443" i="2"/>
  <c r="AH443" i="2"/>
  <c r="CT443" i="2"/>
  <c r="AI443" i="2"/>
  <c r="CU443" i="2"/>
  <c r="AJ443" i="2"/>
  <c r="CV443" i="2"/>
  <c r="AK443" i="2"/>
  <c r="CW443" i="2"/>
  <c r="AL443" i="2"/>
  <c r="CX443" i="2"/>
  <c r="AM443" i="2"/>
  <c r="CY443" i="2"/>
  <c r="AN443" i="2"/>
  <c r="CZ443" i="2"/>
  <c r="AO443" i="2"/>
  <c r="DA443" i="2"/>
  <c r="AP443" i="2"/>
  <c r="DB443" i="2"/>
  <c r="AQ443" i="2"/>
  <c r="DC443" i="2"/>
  <c r="AR443" i="2"/>
  <c r="CR443" i="2"/>
  <c r="DF443" i="2"/>
  <c r="AT443" i="2"/>
  <c r="DG443" i="2"/>
  <c r="AU443" i="2"/>
  <c r="DH443" i="2"/>
  <c r="AV443" i="2"/>
  <c r="DI443" i="2"/>
  <c r="AW443" i="2"/>
  <c r="DJ443" i="2"/>
  <c r="AX443" i="2"/>
  <c r="DK443" i="2"/>
  <c r="AY443" i="2"/>
  <c r="DL443" i="2"/>
  <c r="AZ443" i="2"/>
  <c r="DM443" i="2"/>
  <c r="BA443" i="2"/>
  <c r="DN443" i="2"/>
  <c r="BB443" i="2"/>
  <c r="DO443" i="2"/>
  <c r="BC443" i="2"/>
  <c r="DP443" i="2"/>
  <c r="BD443" i="2"/>
  <c r="DE443" i="2"/>
  <c r="DS443" i="2"/>
  <c r="BF443" i="2"/>
  <c r="DT443" i="2"/>
  <c r="BG443" i="2"/>
  <c r="DU443" i="2"/>
  <c r="BH443" i="2"/>
  <c r="DV443" i="2"/>
  <c r="BI443" i="2"/>
  <c r="DW443" i="2"/>
  <c r="BJ443" i="2"/>
  <c r="DX443" i="2"/>
  <c r="BK443" i="2"/>
  <c r="DY443" i="2"/>
  <c r="BL443" i="2"/>
  <c r="DZ443" i="2"/>
  <c r="BM443" i="2"/>
  <c r="EA443" i="2"/>
  <c r="BN443" i="2"/>
  <c r="EB443" i="2"/>
  <c r="BO443" i="2"/>
  <c r="EC443" i="2"/>
  <c r="BP443" i="2"/>
  <c r="DR443" i="2"/>
  <c r="BR444" i="2"/>
  <c r="BS444" i="2"/>
  <c r="J444" i="2"/>
  <c r="BT444" i="2"/>
  <c r="K444" i="2"/>
  <c r="BU444" i="2"/>
  <c r="L444" i="2"/>
  <c r="BV444" i="2"/>
  <c r="M444" i="2"/>
  <c r="BW444" i="2"/>
  <c r="N444" i="2"/>
  <c r="BX444" i="2"/>
  <c r="O444" i="2"/>
  <c r="BY444" i="2"/>
  <c r="P444" i="2"/>
  <c r="BZ444" i="2"/>
  <c r="Q444" i="2"/>
  <c r="CA444" i="2"/>
  <c r="R444" i="2"/>
  <c r="CB444" i="2"/>
  <c r="S444" i="2"/>
  <c r="CC444" i="2"/>
  <c r="T444" i="2"/>
  <c r="CF444" i="2"/>
  <c r="V444" i="2"/>
  <c r="CG444" i="2"/>
  <c r="W444" i="2"/>
  <c r="CH444" i="2"/>
  <c r="X444" i="2"/>
  <c r="CI444" i="2"/>
  <c r="Y444" i="2"/>
  <c r="CJ444" i="2"/>
  <c r="Z444" i="2"/>
  <c r="CK444" i="2"/>
  <c r="AA444" i="2"/>
  <c r="CL444" i="2"/>
  <c r="AB444" i="2"/>
  <c r="CM444" i="2"/>
  <c r="AC444" i="2"/>
  <c r="CN444" i="2"/>
  <c r="AD444" i="2"/>
  <c r="CO444" i="2"/>
  <c r="AE444" i="2"/>
  <c r="CP444" i="2"/>
  <c r="AF444" i="2"/>
  <c r="CE444" i="2"/>
  <c r="CS444" i="2"/>
  <c r="AH444" i="2"/>
  <c r="CT444" i="2"/>
  <c r="AI444" i="2"/>
  <c r="CU444" i="2"/>
  <c r="AJ444" i="2"/>
  <c r="CV444" i="2"/>
  <c r="AK444" i="2"/>
  <c r="CW444" i="2"/>
  <c r="AL444" i="2"/>
  <c r="CX444" i="2"/>
  <c r="AM444" i="2"/>
  <c r="CY444" i="2"/>
  <c r="AN444" i="2"/>
  <c r="CZ444" i="2"/>
  <c r="AO444" i="2"/>
  <c r="DA444" i="2"/>
  <c r="AP444" i="2"/>
  <c r="DB444" i="2"/>
  <c r="AQ444" i="2"/>
  <c r="DC444" i="2"/>
  <c r="AR444" i="2"/>
  <c r="CR444" i="2"/>
  <c r="DF444" i="2"/>
  <c r="AT444" i="2"/>
  <c r="DG444" i="2"/>
  <c r="AU444" i="2"/>
  <c r="DH444" i="2"/>
  <c r="AV444" i="2"/>
  <c r="DI444" i="2"/>
  <c r="AW444" i="2"/>
  <c r="DJ444" i="2"/>
  <c r="AX444" i="2"/>
  <c r="DK444" i="2"/>
  <c r="AY444" i="2"/>
  <c r="DL444" i="2"/>
  <c r="AZ444" i="2"/>
  <c r="DM444" i="2"/>
  <c r="BA444" i="2"/>
  <c r="DN444" i="2"/>
  <c r="BB444" i="2"/>
  <c r="DO444" i="2"/>
  <c r="BC444" i="2"/>
  <c r="DP444" i="2"/>
  <c r="BD444" i="2"/>
  <c r="DE444" i="2"/>
  <c r="DS444" i="2"/>
  <c r="BF444" i="2"/>
  <c r="DT444" i="2"/>
  <c r="BG444" i="2"/>
  <c r="DU444" i="2"/>
  <c r="BH444" i="2"/>
  <c r="DV444" i="2"/>
  <c r="BI444" i="2"/>
  <c r="DW444" i="2"/>
  <c r="BJ444" i="2"/>
  <c r="DX444" i="2"/>
  <c r="BK444" i="2"/>
  <c r="DY444" i="2"/>
  <c r="BL444" i="2"/>
  <c r="DZ444" i="2"/>
  <c r="BM444" i="2"/>
  <c r="EA444" i="2"/>
  <c r="BN444" i="2"/>
  <c r="EB444" i="2"/>
  <c r="BO444" i="2"/>
  <c r="EC444" i="2"/>
  <c r="BP444" i="2"/>
  <c r="DR444" i="2"/>
  <c r="BR445" i="2"/>
  <c r="BS445" i="2"/>
  <c r="J445" i="2"/>
  <c r="BT445" i="2"/>
  <c r="K445" i="2"/>
  <c r="BU445" i="2"/>
  <c r="L445" i="2"/>
  <c r="BV445" i="2"/>
  <c r="M445" i="2"/>
  <c r="BW445" i="2"/>
  <c r="N445" i="2"/>
  <c r="BX445" i="2"/>
  <c r="O445" i="2"/>
  <c r="BY445" i="2"/>
  <c r="P445" i="2"/>
  <c r="BZ445" i="2"/>
  <c r="Q445" i="2"/>
  <c r="CA445" i="2"/>
  <c r="R445" i="2"/>
  <c r="CB445" i="2"/>
  <c r="S445" i="2"/>
  <c r="CC445" i="2"/>
  <c r="T445" i="2"/>
  <c r="CF445" i="2"/>
  <c r="V445" i="2"/>
  <c r="CG445" i="2"/>
  <c r="W445" i="2"/>
  <c r="CH445" i="2"/>
  <c r="X445" i="2"/>
  <c r="CI445" i="2"/>
  <c r="Y445" i="2"/>
  <c r="CJ445" i="2"/>
  <c r="Z445" i="2"/>
  <c r="CK445" i="2"/>
  <c r="AA445" i="2"/>
  <c r="CL445" i="2"/>
  <c r="AB445" i="2"/>
  <c r="CM445" i="2"/>
  <c r="AC445" i="2"/>
  <c r="CN445" i="2"/>
  <c r="AD445" i="2"/>
  <c r="CO445" i="2"/>
  <c r="AE445" i="2"/>
  <c r="CP445" i="2"/>
  <c r="AF445" i="2"/>
  <c r="CE445" i="2"/>
  <c r="CS445" i="2"/>
  <c r="AH445" i="2"/>
  <c r="CT445" i="2"/>
  <c r="AI445" i="2"/>
  <c r="CU445" i="2"/>
  <c r="AJ445" i="2"/>
  <c r="CV445" i="2"/>
  <c r="AK445" i="2"/>
  <c r="CW445" i="2"/>
  <c r="AL445" i="2"/>
  <c r="CX445" i="2"/>
  <c r="AM445" i="2"/>
  <c r="CY445" i="2"/>
  <c r="AN445" i="2"/>
  <c r="CZ445" i="2"/>
  <c r="AO445" i="2"/>
  <c r="DA445" i="2"/>
  <c r="AP445" i="2"/>
  <c r="DB445" i="2"/>
  <c r="AQ445" i="2"/>
  <c r="DC445" i="2"/>
  <c r="AR445" i="2"/>
  <c r="CR445" i="2"/>
  <c r="DF445" i="2"/>
  <c r="AT445" i="2"/>
  <c r="DG445" i="2"/>
  <c r="AU445" i="2"/>
  <c r="DH445" i="2"/>
  <c r="AV445" i="2"/>
  <c r="DI445" i="2"/>
  <c r="AW445" i="2"/>
  <c r="DJ445" i="2"/>
  <c r="AX445" i="2"/>
  <c r="DK445" i="2"/>
  <c r="AY445" i="2"/>
  <c r="DL445" i="2"/>
  <c r="AZ445" i="2"/>
  <c r="DM445" i="2"/>
  <c r="BA445" i="2"/>
  <c r="DN445" i="2"/>
  <c r="BB445" i="2"/>
  <c r="DO445" i="2"/>
  <c r="BC445" i="2"/>
  <c r="DP445" i="2"/>
  <c r="BD445" i="2"/>
  <c r="DE445" i="2"/>
  <c r="DS445" i="2"/>
  <c r="BF445" i="2"/>
  <c r="DT445" i="2"/>
  <c r="BG445" i="2"/>
  <c r="DU445" i="2"/>
  <c r="BH445" i="2"/>
  <c r="DV445" i="2"/>
  <c r="BI445" i="2"/>
  <c r="DW445" i="2"/>
  <c r="BJ445" i="2"/>
  <c r="DX445" i="2"/>
  <c r="BK445" i="2"/>
  <c r="DY445" i="2"/>
  <c r="BL445" i="2"/>
  <c r="DZ445" i="2"/>
  <c r="BM445" i="2"/>
  <c r="EA445" i="2"/>
  <c r="BN445" i="2"/>
  <c r="EB445" i="2"/>
  <c r="BO445" i="2"/>
  <c r="EC445" i="2"/>
  <c r="BP445" i="2"/>
  <c r="DR445" i="2"/>
  <c r="BR446" i="2"/>
  <c r="BS446" i="2"/>
  <c r="J446" i="2"/>
  <c r="BT446" i="2"/>
  <c r="K446" i="2"/>
  <c r="BU446" i="2"/>
  <c r="L446" i="2"/>
  <c r="BV446" i="2"/>
  <c r="M446" i="2"/>
  <c r="BW446" i="2"/>
  <c r="N446" i="2"/>
  <c r="BX446" i="2"/>
  <c r="O446" i="2"/>
  <c r="BY446" i="2"/>
  <c r="P446" i="2"/>
  <c r="BZ446" i="2"/>
  <c r="Q446" i="2"/>
  <c r="CA446" i="2"/>
  <c r="R446" i="2"/>
  <c r="CB446" i="2"/>
  <c r="S446" i="2"/>
  <c r="CC446" i="2"/>
  <c r="T446" i="2"/>
  <c r="CF446" i="2"/>
  <c r="V446" i="2"/>
  <c r="CG446" i="2"/>
  <c r="W446" i="2"/>
  <c r="CH446" i="2"/>
  <c r="X446" i="2"/>
  <c r="CI446" i="2"/>
  <c r="Y446" i="2"/>
  <c r="CJ446" i="2"/>
  <c r="Z446" i="2"/>
  <c r="CK446" i="2"/>
  <c r="AA446" i="2"/>
  <c r="CL446" i="2"/>
  <c r="AB446" i="2"/>
  <c r="CM446" i="2"/>
  <c r="AC446" i="2"/>
  <c r="CN446" i="2"/>
  <c r="AD446" i="2"/>
  <c r="CO446" i="2"/>
  <c r="AE446" i="2"/>
  <c r="CP446" i="2"/>
  <c r="AF446" i="2"/>
  <c r="CE446" i="2"/>
  <c r="CS446" i="2"/>
  <c r="AH446" i="2"/>
  <c r="CT446" i="2"/>
  <c r="AI446" i="2"/>
  <c r="CU446" i="2"/>
  <c r="AJ446" i="2"/>
  <c r="CV446" i="2"/>
  <c r="AK446" i="2"/>
  <c r="CW446" i="2"/>
  <c r="AL446" i="2"/>
  <c r="CX446" i="2"/>
  <c r="AM446" i="2"/>
  <c r="CY446" i="2"/>
  <c r="AN446" i="2"/>
  <c r="CZ446" i="2"/>
  <c r="AO446" i="2"/>
  <c r="DA446" i="2"/>
  <c r="AP446" i="2"/>
  <c r="DB446" i="2"/>
  <c r="AQ446" i="2"/>
  <c r="DC446" i="2"/>
  <c r="AR446" i="2"/>
  <c r="CR446" i="2"/>
  <c r="DF446" i="2"/>
  <c r="AT446" i="2"/>
  <c r="DG446" i="2"/>
  <c r="AU446" i="2"/>
  <c r="DH446" i="2"/>
  <c r="AV446" i="2"/>
  <c r="DI446" i="2"/>
  <c r="AW446" i="2"/>
  <c r="DJ446" i="2"/>
  <c r="AX446" i="2"/>
  <c r="DK446" i="2"/>
  <c r="AY446" i="2"/>
  <c r="DL446" i="2"/>
  <c r="AZ446" i="2"/>
  <c r="DM446" i="2"/>
  <c r="BA446" i="2"/>
  <c r="DN446" i="2"/>
  <c r="BB446" i="2"/>
  <c r="DO446" i="2"/>
  <c r="BC446" i="2"/>
  <c r="DP446" i="2"/>
  <c r="BD446" i="2"/>
  <c r="DE446" i="2"/>
  <c r="DS446" i="2"/>
  <c r="BF446" i="2"/>
  <c r="DT446" i="2"/>
  <c r="BG446" i="2"/>
  <c r="DU446" i="2"/>
  <c r="BH446" i="2"/>
  <c r="DV446" i="2"/>
  <c r="BI446" i="2"/>
  <c r="DW446" i="2"/>
  <c r="BJ446" i="2"/>
  <c r="DX446" i="2"/>
  <c r="BK446" i="2"/>
  <c r="DY446" i="2"/>
  <c r="BL446" i="2"/>
  <c r="DZ446" i="2"/>
  <c r="BM446" i="2"/>
  <c r="EA446" i="2"/>
  <c r="BN446" i="2"/>
  <c r="EB446" i="2"/>
  <c r="BO446" i="2"/>
  <c r="EC446" i="2"/>
  <c r="BP446" i="2"/>
  <c r="DR446" i="2"/>
  <c r="BR447" i="2"/>
  <c r="BS447" i="2"/>
  <c r="J447" i="2"/>
  <c r="BT447" i="2"/>
  <c r="K447" i="2"/>
  <c r="BU447" i="2"/>
  <c r="L447" i="2"/>
  <c r="BV447" i="2"/>
  <c r="M447" i="2"/>
  <c r="BW447" i="2"/>
  <c r="N447" i="2"/>
  <c r="BX447" i="2"/>
  <c r="O447" i="2"/>
  <c r="BY447" i="2"/>
  <c r="P447" i="2"/>
  <c r="BZ447" i="2"/>
  <c r="Q447" i="2"/>
  <c r="CA447" i="2"/>
  <c r="R447" i="2"/>
  <c r="CB447" i="2"/>
  <c r="S447" i="2"/>
  <c r="CC447" i="2"/>
  <c r="T447" i="2"/>
  <c r="BR343" i="2"/>
  <c r="BS343" i="2"/>
  <c r="J343" i="2"/>
  <c r="BT343" i="2"/>
  <c r="K343" i="2"/>
  <c r="BU343" i="2"/>
  <c r="L343" i="2"/>
  <c r="BV343" i="2"/>
  <c r="M343" i="2"/>
  <c r="BW343" i="2"/>
  <c r="N343" i="2"/>
  <c r="BX343" i="2"/>
  <c r="O343" i="2"/>
  <c r="BY343" i="2"/>
  <c r="P343" i="2"/>
  <c r="BZ343" i="2"/>
  <c r="Q343" i="2"/>
  <c r="CA343" i="2"/>
  <c r="R343" i="2"/>
  <c r="CB343" i="2"/>
  <c r="S343" i="2"/>
  <c r="CC343" i="2"/>
  <c r="T343" i="2"/>
  <c r="BR347" i="2"/>
  <c r="BS347" i="2"/>
  <c r="J347" i="2"/>
  <c r="BT347" i="2"/>
  <c r="K347" i="2"/>
  <c r="BU347" i="2"/>
  <c r="L347" i="2"/>
  <c r="BV347" i="2"/>
  <c r="M347" i="2"/>
  <c r="BW347" i="2"/>
  <c r="N347" i="2"/>
  <c r="BX347" i="2"/>
  <c r="O347" i="2"/>
  <c r="BY347" i="2"/>
  <c r="P347" i="2"/>
  <c r="BZ347" i="2"/>
  <c r="Q347" i="2"/>
  <c r="CA347" i="2"/>
  <c r="R347" i="2"/>
  <c r="CB347" i="2"/>
  <c r="S347" i="2"/>
  <c r="CC347" i="2"/>
  <c r="T347" i="2"/>
  <c r="C347" i="2"/>
  <c r="CF447" i="2"/>
  <c r="V447" i="2"/>
  <c r="CG447" i="2"/>
  <c r="W447" i="2"/>
  <c r="CH447" i="2"/>
  <c r="X447" i="2"/>
  <c r="CI447" i="2"/>
  <c r="Y447" i="2"/>
  <c r="CJ447" i="2"/>
  <c r="Z447" i="2"/>
  <c r="CK447" i="2"/>
  <c r="AA447" i="2"/>
  <c r="CL447" i="2"/>
  <c r="AB447" i="2"/>
  <c r="CM447" i="2"/>
  <c r="AC447" i="2"/>
  <c r="CN447" i="2"/>
  <c r="AD447" i="2"/>
  <c r="CO447" i="2"/>
  <c r="AE447" i="2"/>
  <c r="CP447" i="2"/>
  <c r="AF447" i="2"/>
  <c r="CE447" i="2"/>
  <c r="CF343" i="2"/>
  <c r="V343" i="2"/>
  <c r="CG343" i="2"/>
  <c r="W343" i="2"/>
  <c r="CH343" i="2"/>
  <c r="X343" i="2"/>
  <c r="CI343" i="2"/>
  <c r="Y343" i="2"/>
  <c r="CJ343" i="2"/>
  <c r="Z343" i="2"/>
  <c r="CK343" i="2"/>
  <c r="AA343" i="2"/>
  <c r="CL343" i="2"/>
  <c r="AB343" i="2"/>
  <c r="CM343" i="2"/>
  <c r="AC343" i="2"/>
  <c r="CN343" i="2"/>
  <c r="AD343" i="2"/>
  <c r="CO343" i="2"/>
  <c r="AE343" i="2"/>
  <c r="CP343" i="2"/>
  <c r="AF343" i="2"/>
  <c r="CE343" i="2"/>
  <c r="CF347" i="2"/>
  <c r="V347" i="2"/>
  <c r="CG347" i="2"/>
  <c r="W347" i="2"/>
  <c r="CH347" i="2"/>
  <c r="X347" i="2"/>
  <c r="CI347" i="2"/>
  <c r="Y347" i="2"/>
  <c r="CJ347" i="2"/>
  <c r="Z347" i="2"/>
  <c r="CK347" i="2"/>
  <c r="AA347" i="2"/>
  <c r="CL347" i="2"/>
  <c r="AB347" i="2"/>
  <c r="CM347" i="2"/>
  <c r="AC347" i="2"/>
  <c r="CN347" i="2"/>
  <c r="AD347" i="2"/>
  <c r="CO347" i="2"/>
  <c r="AE347" i="2"/>
  <c r="CP347" i="2"/>
  <c r="AF347" i="2"/>
  <c r="CE347" i="2"/>
  <c r="D347" i="2"/>
  <c r="CS447" i="2"/>
  <c r="AH447" i="2"/>
  <c r="CT447" i="2"/>
  <c r="AI447" i="2"/>
  <c r="CU447" i="2"/>
  <c r="AJ447" i="2"/>
  <c r="CV447" i="2"/>
  <c r="AK447" i="2"/>
  <c r="CW447" i="2"/>
  <c r="AL447" i="2"/>
  <c r="CX447" i="2"/>
  <c r="AM447" i="2"/>
  <c r="CY447" i="2"/>
  <c r="AN447" i="2"/>
  <c r="CZ447" i="2"/>
  <c r="AO447" i="2"/>
  <c r="DA447" i="2"/>
  <c r="AP447" i="2"/>
  <c r="DB447" i="2"/>
  <c r="AQ447" i="2"/>
  <c r="DC447" i="2"/>
  <c r="AR447" i="2"/>
  <c r="CR447" i="2"/>
  <c r="CS343" i="2"/>
  <c r="AH343" i="2"/>
  <c r="CT343" i="2"/>
  <c r="AI343" i="2"/>
  <c r="CU343" i="2"/>
  <c r="AJ343" i="2"/>
  <c r="CV343" i="2"/>
  <c r="AK343" i="2"/>
  <c r="CW343" i="2"/>
  <c r="AL343" i="2"/>
  <c r="CX343" i="2"/>
  <c r="AM343" i="2"/>
  <c r="CY343" i="2"/>
  <c r="AN343" i="2"/>
  <c r="CZ343" i="2"/>
  <c r="AO343" i="2"/>
  <c r="DA343" i="2"/>
  <c r="AP343" i="2"/>
  <c r="DB343" i="2"/>
  <c r="AQ343" i="2"/>
  <c r="DC343" i="2"/>
  <c r="AR343" i="2"/>
  <c r="CR343" i="2"/>
  <c r="CS347" i="2"/>
  <c r="AH347" i="2"/>
  <c r="CT347" i="2"/>
  <c r="AI347" i="2"/>
  <c r="CU347" i="2"/>
  <c r="AJ347" i="2"/>
  <c r="CV347" i="2"/>
  <c r="AK347" i="2"/>
  <c r="CW347" i="2"/>
  <c r="AL347" i="2"/>
  <c r="CX347" i="2"/>
  <c r="AM347" i="2"/>
  <c r="CY347" i="2"/>
  <c r="AN347" i="2"/>
  <c r="CZ347" i="2"/>
  <c r="AO347" i="2"/>
  <c r="DA347" i="2"/>
  <c r="AP347" i="2"/>
  <c r="DB347" i="2"/>
  <c r="AQ347" i="2"/>
  <c r="DC347" i="2"/>
  <c r="AR347" i="2"/>
  <c r="CR347" i="2"/>
  <c r="E347" i="2"/>
  <c r="DF447" i="2"/>
  <c r="AT447" i="2"/>
  <c r="DG447" i="2"/>
  <c r="AU447" i="2"/>
  <c r="DH447" i="2"/>
  <c r="AV447" i="2"/>
  <c r="DI447" i="2"/>
  <c r="AW447" i="2"/>
  <c r="DJ447" i="2"/>
  <c r="AX447" i="2"/>
  <c r="DK447" i="2"/>
  <c r="AY447" i="2"/>
  <c r="DL447" i="2"/>
  <c r="AZ447" i="2"/>
  <c r="DM447" i="2"/>
  <c r="BA447" i="2"/>
  <c r="DN447" i="2"/>
  <c r="BB447" i="2"/>
  <c r="DO447" i="2"/>
  <c r="BC447" i="2"/>
  <c r="DP447" i="2"/>
  <c r="BD447" i="2"/>
  <c r="DE447" i="2"/>
  <c r="DF343" i="2"/>
  <c r="AT343" i="2"/>
  <c r="DG343" i="2"/>
  <c r="AU343" i="2"/>
  <c r="DH343" i="2"/>
  <c r="AV343" i="2"/>
  <c r="DI343" i="2"/>
  <c r="AW343" i="2"/>
  <c r="DJ343" i="2"/>
  <c r="AX343" i="2"/>
  <c r="DK343" i="2"/>
  <c r="AY343" i="2"/>
  <c r="DL343" i="2"/>
  <c r="AZ343" i="2"/>
  <c r="DM343" i="2"/>
  <c r="BA343" i="2"/>
  <c r="DN343" i="2"/>
  <c r="BB343" i="2"/>
  <c r="DO343" i="2"/>
  <c r="BC343" i="2"/>
  <c r="DP343" i="2"/>
  <c r="BD343" i="2"/>
  <c r="DE343" i="2"/>
  <c r="DF347" i="2"/>
  <c r="AT347" i="2"/>
  <c r="DG347" i="2"/>
  <c r="AU347" i="2"/>
  <c r="DH347" i="2"/>
  <c r="AV347" i="2"/>
  <c r="DI347" i="2"/>
  <c r="AW347" i="2"/>
  <c r="DJ347" i="2"/>
  <c r="AX347" i="2"/>
  <c r="DK347" i="2"/>
  <c r="AY347" i="2"/>
  <c r="DL347" i="2"/>
  <c r="AZ347" i="2"/>
  <c r="DM347" i="2"/>
  <c r="BA347" i="2"/>
  <c r="DN347" i="2"/>
  <c r="BB347" i="2"/>
  <c r="DO347" i="2"/>
  <c r="BC347" i="2"/>
  <c r="DP347" i="2"/>
  <c r="BD347" i="2"/>
  <c r="DE347" i="2"/>
  <c r="F347" i="2"/>
  <c r="DS447" i="2"/>
  <c r="BF447" i="2"/>
  <c r="DT447" i="2"/>
  <c r="BG447" i="2"/>
  <c r="DU447" i="2"/>
  <c r="BH447" i="2"/>
  <c r="DV447" i="2"/>
  <c r="BI447" i="2"/>
  <c r="DW447" i="2"/>
  <c r="BJ447" i="2"/>
  <c r="DX447" i="2"/>
  <c r="BK447" i="2"/>
  <c r="DY447" i="2"/>
  <c r="BL447" i="2"/>
  <c r="DZ447" i="2"/>
  <c r="BM447" i="2"/>
  <c r="EA447" i="2"/>
  <c r="BN447" i="2"/>
  <c r="EB447" i="2"/>
  <c r="BO447" i="2"/>
  <c r="EC447" i="2"/>
  <c r="BP447" i="2"/>
  <c r="DR447" i="2"/>
  <c r="DS343" i="2"/>
  <c r="BF343" i="2"/>
  <c r="DT343" i="2"/>
  <c r="BG343" i="2"/>
  <c r="DU343" i="2"/>
  <c r="BH343" i="2"/>
  <c r="DV343" i="2"/>
  <c r="BI343" i="2"/>
  <c r="DW343" i="2"/>
  <c r="BJ343" i="2"/>
  <c r="DX343" i="2"/>
  <c r="BK343" i="2"/>
  <c r="DY343" i="2"/>
  <c r="BL343" i="2"/>
  <c r="DZ343" i="2"/>
  <c r="BM343" i="2"/>
  <c r="EA343" i="2"/>
  <c r="BN343" i="2"/>
  <c r="EB343" i="2"/>
  <c r="BO343" i="2"/>
  <c r="EC343" i="2"/>
  <c r="BP343" i="2"/>
  <c r="DR343" i="2"/>
  <c r="DS347" i="2"/>
  <c r="BF347" i="2"/>
  <c r="DT347" i="2"/>
  <c r="BG347" i="2"/>
  <c r="DU347" i="2"/>
  <c r="BH347" i="2"/>
  <c r="DV347" i="2"/>
  <c r="BI347" i="2"/>
  <c r="DW347" i="2"/>
  <c r="BJ347" i="2"/>
  <c r="DX347" i="2"/>
  <c r="BK347" i="2"/>
  <c r="DY347" i="2"/>
  <c r="BL347" i="2"/>
  <c r="DZ347" i="2"/>
  <c r="BM347" i="2"/>
  <c r="EA347" i="2"/>
  <c r="BN347" i="2"/>
  <c r="EB347" i="2"/>
  <c r="BO347" i="2"/>
  <c r="EC347" i="2"/>
  <c r="BP347" i="2"/>
  <c r="DR347" i="2"/>
  <c r="G347" i="2"/>
  <c r="BR448" i="2"/>
  <c r="BS448" i="2"/>
  <c r="J448" i="2"/>
  <c r="BT448" i="2"/>
  <c r="K448" i="2"/>
  <c r="BU448" i="2"/>
  <c r="L448" i="2"/>
  <c r="BV448" i="2"/>
  <c r="M448" i="2"/>
  <c r="BW448" i="2"/>
  <c r="N448" i="2"/>
  <c r="BX448" i="2"/>
  <c r="O448" i="2"/>
  <c r="BY448" i="2"/>
  <c r="P448" i="2"/>
  <c r="BZ448" i="2"/>
  <c r="Q448" i="2"/>
  <c r="CA448" i="2"/>
  <c r="R448" i="2"/>
  <c r="CB448" i="2"/>
  <c r="S448" i="2"/>
  <c r="CC448" i="2"/>
  <c r="T448" i="2"/>
  <c r="CF448" i="2"/>
  <c r="V448" i="2"/>
  <c r="CG448" i="2"/>
  <c r="W448" i="2"/>
  <c r="CH448" i="2"/>
  <c r="X448" i="2"/>
  <c r="CI448" i="2"/>
  <c r="Y448" i="2"/>
  <c r="CJ448" i="2"/>
  <c r="Z448" i="2"/>
  <c r="CK448" i="2"/>
  <c r="AA448" i="2"/>
  <c r="CL448" i="2"/>
  <c r="AB448" i="2"/>
  <c r="CM448" i="2"/>
  <c r="AC448" i="2"/>
  <c r="CN448" i="2"/>
  <c r="AD448" i="2"/>
  <c r="CO448" i="2"/>
  <c r="AE448" i="2"/>
  <c r="CP448" i="2"/>
  <c r="AF448" i="2"/>
  <c r="CE448" i="2"/>
  <c r="CS448" i="2"/>
  <c r="AH448" i="2"/>
  <c r="CT448" i="2"/>
  <c r="AI448" i="2"/>
  <c r="CU448" i="2"/>
  <c r="AJ448" i="2"/>
  <c r="CV448" i="2"/>
  <c r="AK448" i="2"/>
  <c r="CW448" i="2"/>
  <c r="AL448" i="2"/>
  <c r="CX448" i="2"/>
  <c r="AM448" i="2"/>
  <c r="CY448" i="2"/>
  <c r="AN448" i="2"/>
  <c r="CZ448" i="2"/>
  <c r="AO448" i="2"/>
  <c r="DA448" i="2"/>
  <c r="AP448" i="2"/>
  <c r="DB448" i="2"/>
  <c r="AQ448" i="2"/>
  <c r="DC448" i="2"/>
  <c r="AR448" i="2"/>
  <c r="CR448" i="2"/>
  <c r="DF448" i="2"/>
  <c r="AT448" i="2"/>
  <c r="DG448" i="2"/>
  <c r="AU448" i="2"/>
  <c r="DH448" i="2"/>
  <c r="AV448" i="2"/>
  <c r="DI448" i="2"/>
  <c r="AW448" i="2"/>
  <c r="DJ448" i="2"/>
  <c r="AX448" i="2"/>
  <c r="DK448" i="2"/>
  <c r="AY448" i="2"/>
  <c r="DL448" i="2"/>
  <c r="AZ448" i="2"/>
  <c r="DM448" i="2"/>
  <c r="BA448" i="2"/>
  <c r="DN448" i="2"/>
  <c r="BB448" i="2"/>
  <c r="DO448" i="2"/>
  <c r="BC448" i="2"/>
  <c r="DP448" i="2"/>
  <c r="BD448" i="2"/>
  <c r="DE448" i="2"/>
  <c r="DS448" i="2"/>
  <c r="BF448" i="2"/>
  <c r="DT448" i="2"/>
  <c r="BG448" i="2"/>
  <c r="DU448" i="2"/>
  <c r="BH448" i="2"/>
  <c r="DV448" i="2"/>
  <c r="BI448" i="2"/>
  <c r="DW448" i="2"/>
  <c r="BJ448" i="2"/>
  <c r="DX448" i="2"/>
  <c r="BK448" i="2"/>
  <c r="DY448" i="2"/>
  <c r="BL448" i="2"/>
  <c r="DZ448" i="2"/>
  <c r="BM448" i="2"/>
  <c r="EA448" i="2"/>
  <c r="BN448" i="2"/>
  <c r="EB448" i="2"/>
  <c r="BO448" i="2"/>
  <c r="EC448" i="2"/>
  <c r="BP448" i="2"/>
  <c r="DR448" i="2"/>
  <c r="BR449" i="2"/>
  <c r="BS449" i="2"/>
  <c r="J449" i="2"/>
  <c r="BT449" i="2"/>
  <c r="K449" i="2"/>
  <c r="BU449" i="2"/>
  <c r="L449" i="2"/>
  <c r="BV449" i="2"/>
  <c r="M449" i="2"/>
  <c r="BW449" i="2"/>
  <c r="N449" i="2"/>
  <c r="BX449" i="2"/>
  <c r="O449" i="2"/>
  <c r="BY449" i="2"/>
  <c r="P449" i="2"/>
  <c r="BZ449" i="2"/>
  <c r="Q449" i="2"/>
  <c r="CA449" i="2"/>
  <c r="R449" i="2"/>
  <c r="CB449" i="2"/>
  <c r="S449" i="2"/>
  <c r="CC449" i="2"/>
  <c r="T449" i="2"/>
  <c r="CF449" i="2"/>
  <c r="V449" i="2"/>
  <c r="CG449" i="2"/>
  <c r="W449" i="2"/>
  <c r="CH449" i="2"/>
  <c r="X449" i="2"/>
  <c r="CI449" i="2"/>
  <c r="Y449" i="2"/>
  <c r="CJ449" i="2"/>
  <c r="Z449" i="2"/>
  <c r="CK449" i="2"/>
  <c r="AA449" i="2"/>
  <c r="CL449" i="2"/>
  <c r="AB449" i="2"/>
  <c r="CM449" i="2"/>
  <c r="AC449" i="2"/>
  <c r="CN449" i="2"/>
  <c r="AD449" i="2"/>
  <c r="CO449" i="2"/>
  <c r="AE449" i="2"/>
  <c r="CP449" i="2"/>
  <c r="AF449" i="2"/>
  <c r="CE449" i="2"/>
  <c r="CS449" i="2"/>
  <c r="AH449" i="2"/>
  <c r="CT449" i="2"/>
  <c r="AI449" i="2"/>
  <c r="CU449" i="2"/>
  <c r="AJ449" i="2"/>
  <c r="CV449" i="2"/>
  <c r="AK449" i="2"/>
  <c r="CW449" i="2"/>
  <c r="AL449" i="2"/>
  <c r="CX449" i="2"/>
  <c r="AM449" i="2"/>
  <c r="CY449" i="2"/>
  <c r="AN449" i="2"/>
  <c r="CZ449" i="2"/>
  <c r="AO449" i="2"/>
  <c r="DA449" i="2"/>
  <c r="AP449" i="2"/>
  <c r="DB449" i="2"/>
  <c r="AQ449" i="2"/>
  <c r="DC449" i="2"/>
  <c r="AR449" i="2"/>
  <c r="CR449" i="2"/>
  <c r="DF449" i="2"/>
  <c r="AT449" i="2"/>
  <c r="DG449" i="2"/>
  <c r="AU449" i="2"/>
  <c r="DH449" i="2"/>
  <c r="AV449" i="2"/>
  <c r="DI449" i="2"/>
  <c r="AW449" i="2"/>
  <c r="DJ449" i="2"/>
  <c r="AX449" i="2"/>
  <c r="DK449" i="2"/>
  <c r="AY449" i="2"/>
  <c r="DL449" i="2"/>
  <c r="AZ449" i="2"/>
  <c r="DM449" i="2"/>
  <c r="BA449" i="2"/>
  <c r="DN449" i="2"/>
  <c r="BB449" i="2"/>
  <c r="DO449" i="2"/>
  <c r="BC449" i="2"/>
  <c r="DP449" i="2"/>
  <c r="BD449" i="2"/>
  <c r="DE449" i="2"/>
  <c r="DS449" i="2"/>
  <c r="BF449" i="2"/>
  <c r="DT449" i="2"/>
  <c r="BG449" i="2"/>
  <c r="DU449" i="2"/>
  <c r="BH449" i="2"/>
  <c r="DV449" i="2"/>
  <c r="BI449" i="2"/>
  <c r="DW449" i="2"/>
  <c r="BJ449" i="2"/>
  <c r="DX449" i="2"/>
  <c r="BK449" i="2"/>
  <c r="DY449" i="2"/>
  <c r="BL449" i="2"/>
  <c r="DZ449" i="2"/>
  <c r="BM449" i="2"/>
  <c r="EA449" i="2"/>
  <c r="BN449" i="2"/>
  <c r="EB449" i="2"/>
  <c r="BO449" i="2"/>
  <c r="EC449" i="2"/>
  <c r="BP449" i="2"/>
  <c r="DR449" i="2"/>
  <c r="BR450" i="2"/>
  <c r="BS450" i="2"/>
  <c r="J450" i="2"/>
  <c r="BT450" i="2"/>
  <c r="K450" i="2"/>
  <c r="BU450" i="2"/>
  <c r="L450" i="2"/>
  <c r="BV450" i="2"/>
  <c r="M450" i="2"/>
  <c r="BW450" i="2"/>
  <c r="N450" i="2"/>
  <c r="BX450" i="2"/>
  <c r="O450" i="2"/>
  <c r="BY450" i="2"/>
  <c r="P450" i="2"/>
  <c r="BZ450" i="2"/>
  <c r="Q450" i="2"/>
  <c r="CA450" i="2"/>
  <c r="R450" i="2"/>
  <c r="CB450" i="2"/>
  <c r="S450" i="2"/>
  <c r="CC450" i="2"/>
  <c r="T450" i="2"/>
  <c r="BR258" i="2"/>
  <c r="BS258" i="2"/>
  <c r="J258" i="2"/>
  <c r="BT258" i="2"/>
  <c r="K258" i="2"/>
  <c r="BU258" i="2"/>
  <c r="L258" i="2"/>
  <c r="BV258" i="2"/>
  <c r="M258" i="2"/>
  <c r="BW258" i="2"/>
  <c r="N258" i="2"/>
  <c r="BX258" i="2"/>
  <c r="O258" i="2"/>
  <c r="BY258" i="2"/>
  <c r="P258" i="2"/>
  <c r="BZ258" i="2"/>
  <c r="Q258" i="2"/>
  <c r="CA258" i="2"/>
  <c r="R258" i="2"/>
  <c r="CB258" i="2"/>
  <c r="S258" i="2"/>
  <c r="CC258" i="2"/>
  <c r="T258" i="2"/>
  <c r="BR280" i="2"/>
  <c r="BS280" i="2"/>
  <c r="J280" i="2"/>
  <c r="BT280" i="2"/>
  <c r="K280" i="2"/>
  <c r="BU280" i="2"/>
  <c r="L280" i="2"/>
  <c r="BV280" i="2"/>
  <c r="M280" i="2"/>
  <c r="BW280" i="2"/>
  <c r="N280" i="2"/>
  <c r="BX280" i="2"/>
  <c r="O280" i="2"/>
  <c r="BY280" i="2"/>
  <c r="P280" i="2"/>
  <c r="BZ280" i="2"/>
  <c r="Q280" i="2"/>
  <c r="CA280" i="2"/>
  <c r="R280" i="2"/>
  <c r="CB280" i="2"/>
  <c r="S280" i="2"/>
  <c r="CC280" i="2"/>
  <c r="T280" i="2"/>
  <c r="C280" i="2"/>
  <c r="CF450" i="2"/>
  <c r="V450" i="2"/>
  <c r="CG450" i="2"/>
  <c r="W450" i="2"/>
  <c r="CH450" i="2"/>
  <c r="X450" i="2"/>
  <c r="CI450" i="2"/>
  <c r="Y450" i="2"/>
  <c r="CJ450" i="2"/>
  <c r="Z450" i="2"/>
  <c r="CK450" i="2"/>
  <c r="AA450" i="2"/>
  <c r="CL450" i="2"/>
  <c r="AB450" i="2"/>
  <c r="CM450" i="2"/>
  <c r="AC450" i="2"/>
  <c r="CN450" i="2"/>
  <c r="AD450" i="2"/>
  <c r="CO450" i="2"/>
  <c r="AE450" i="2"/>
  <c r="CP450" i="2"/>
  <c r="AF450" i="2"/>
  <c r="CE450" i="2"/>
  <c r="CF258" i="2"/>
  <c r="V258" i="2"/>
  <c r="CG258" i="2"/>
  <c r="W258" i="2"/>
  <c r="CH258" i="2"/>
  <c r="X258" i="2"/>
  <c r="CI258" i="2"/>
  <c r="Y258" i="2"/>
  <c r="CJ258" i="2"/>
  <c r="Z258" i="2"/>
  <c r="CK258" i="2"/>
  <c r="AA258" i="2"/>
  <c r="CL258" i="2"/>
  <c r="AB258" i="2"/>
  <c r="CM258" i="2"/>
  <c r="AC258" i="2"/>
  <c r="CN258" i="2"/>
  <c r="AD258" i="2"/>
  <c r="CO258" i="2"/>
  <c r="AE258" i="2"/>
  <c r="CP258" i="2"/>
  <c r="AF258" i="2"/>
  <c r="CE258" i="2"/>
  <c r="CF280" i="2"/>
  <c r="V280" i="2"/>
  <c r="CG280" i="2"/>
  <c r="W280" i="2"/>
  <c r="CH280" i="2"/>
  <c r="X280" i="2"/>
  <c r="CI280" i="2"/>
  <c r="Y280" i="2"/>
  <c r="CJ280" i="2"/>
  <c r="Z280" i="2"/>
  <c r="CK280" i="2"/>
  <c r="AA280" i="2"/>
  <c r="CL280" i="2"/>
  <c r="AB280" i="2"/>
  <c r="CM280" i="2"/>
  <c r="AC280" i="2"/>
  <c r="CN280" i="2"/>
  <c r="AD280" i="2"/>
  <c r="CO280" i="2"/>
  <c r="AE280" i="2"/>
  <c r="CP280" i="2"/>
  <c r="AF280" i="2"/>
  <c r="CE280" i="2"/>
  <c r="D280" i="2"/>
  <c r="CS450" i="2"/>
  <c r="AH450" i="2"/>
  <c r="CT450" i="2"/>
  <c r="AI450" i="2"/>
  <c r="CU450" i="2"/>
  <c r="AJ450" i="2"/>
  <c r="CV450" i="2"/>
  <c r="AK450" i="2"/>
  <c r="CW450" i="2"/>
  <c r="AL450" i="2"/>
  <c r="CX450" i="2"/>
  <c r="AM450" i="2"/>
  <c r="CY450" i="2"/>
  <c r="AN450" i="2"/>
  <c r="CZ450" i="2"/>
  <c r="AO450" i="2"/>
  <c r="DA450" i="2"/>
  <c r="AP450" i="2"/>
  <c r="DB450" i="2"/>
  <c r="AQ450" i="2"/>
  <c r="DC450" i="2"/>
  <c r="AR450" i="2"/>
  <c r="CR450" i="2"/>
  <c r="CS258" i="2"/>
  <c r="AH258" i="2"/>
  <c r="CT258" i="2"/>
  <c r="AI258" i="2"/>
  <c r="CU258" i="2"/>
  <c r="AJ258" i="2"/>
  <c r="CV258" i="2"/>
  <c r="AK258" i="2"/>
  <c r="CW258" i="2"/>
  <c r="AL258" i="2"/>
  <c r="CX258" i="2"/>
  <c r="AM258" i="2"/>
  <c r="CY258" i="2"/>
  <c r="AN258" i="2"/>
  <c r="CZ258" i="2"/>
  <c r="AO258" i="2"/>
  <c r="DA258" i="2"/>
  <c r="AP258" i="2"/>
  <c r="DB258" i="2"/>
  <c r="AQ258" i="2"/>
  <c r="DC258" i="2"/>
  <c r="AR258" i="2"/>
  <c r="CR258" i="2"/>
  <c r="CS280" i="2"/>
  <c r="AH280" i="2"/>
  <c r="CT280" i="2"/>
  <c r="AI280" i="2"/>
  <c r="CU280" i="2"/>
  <c r="AJ280" i="2"/>
  <c r="CV280" i="2"/>
  <c r="AK280" i="2"/>
  <c r="CW280" i="2"/>
  <c r="AL280" i="2"/>
  <c r="CX280" i="2"/>
  <c r="AM280" i="2"/>
  <c r="CY280" i="2"/>
  <c r="AN280" i="2"/>
  <c r="CZ280" i="2"/>
  <c r="AO280" i="2"/>
  <c r="DA280" i="2"/>
  <c r="AP280" i="2"/>
  <c r="DB280" i="2"/>
  <c r="AQ280" i="2"/>
  <c r="DC280" i="2"/>
  <c r="AR280" i="2"/>
  <c r="CR280" i="2"/>
  <c r="E280" i="2"/>
  <c r="DF450" i="2"/>
  <c r="AT450" i="2"/>
  <c r="DG450" i="2"/>
  <c r="AU450" i="2"/>
  <c r="DH450" i="2"/>
  <c r="AV450" i="2"/>
  <c r="DI450" i="2"/>
  <c r="AW450" i="2"/>
  <c r="DJ450" i="2"/>
  <c r="AX450" i="2"/>
  <c r="DK450" i="2"/>
  <c r="AY450" i="2"/>
  <c r="DL450" i="2"/>
  <c r="AZ450" i="2"/>
  <c r="DM450" i="2"/>
  <c r="BA450" i="2"/>
  <c r="DN450" i="2"/>
  <c r="BB450" i="2"/>
  <c r="DO450" i="2"/>
  <c r="BC450" i="2"/>
  <c r="DP450" i="2"/>
  <c r="BD450" i="2"/>
  <c r="DE450" i="2"/>
  <c r="DF258" i="2"/>
  <c r="AT258" i="2"/>
  <c r="DG258" i="2"/>
  <c r="AU258" i="2"/>
  <c r="DH258" i="2"/>
  <c r="AV258" i="2"/>
  <c r="DI258" i="2"/>
  <c r="AW258" i="2"/>
  <c r="DJ258" i="2"/>
  <c r="AX258" i="2"/>
  <c r="DK258" i="2"/>
  <c r="AY258" i="2"/>
  <c r="DL258" i="2"/>
  <c r="AZ258" i="2"/>
  <c r="DM258" i="2"/>
  <c r="BA258" i="2"/>
  <c r="DN258" i="2"/>
  <c r="BB258" i="2"/>
  <c r="DO258" i="2"/>
  <c r="BC258" i="2"/>
  <c r="DP258" i="2"/>
  <c r="BD258" i="2"/>
  <c r="DE258" i="2"/>
  <c r="DF280" i="2"/>
  <c r="AT280" i="2"/>
  <c r="DG280" i="2"/>
  <c r="AU280" i="2"/>
  <c r="DH280" i="2"/>
  <c r="AV280" i="2"/>
  <c r="DI280" i="2"/>
  <c r="AW280" i="2"/>
  <c r="DJ280" i="2"/>
  <c r="AX280" i="2"/>
  <c r="DK280" i="2"/>
  <c r="AY280" i="2"/>
  <c r="DL280" i="2"/>
  <c r="AZ280" i="2"/>
  <c r="DM280" i="2"/>
  <c r="BA280" i="2"/>
  <c r="DN280" i="2"/>
  <c r="BB280" i="2"/>
  <c r="DO280" i="2"/>
  <c r="BC280" i="2"/>
  <c r="DP280" i="2"/>
  <c r="BD280" i="2"/>
  <c r="DE280" i="2"/>
  <c r="F280" i="2"/>
  <c r="DS450" i="2"/>
  <c r="BF450" i="2"/>
  <c r="DT450" i="2"/>
  <c r="BG450" i="2"/>
  <c r="DU450" i="2"/>
  <c r="BH450" i="2"/>
  <c r="DV450" i="2"/>
  <c r="BI450" i="2"/>
  <c r="DW450" i="2"/>
  <c r="BJ450" i="2"/>
  <c r="DX450" i="2"/>
  <c r="BK450" i="2"/>
  <c r="DY450" i="2"/>
  <c r="BL450" i="2"/>
  <c r="DZ450" i="2"/>
  <c r="BM450" i="2"/>
  <c r="EA450" i="2"/>
  <c r="BN450" i="2"/>
  <c r="EB450" i="2"/>
  <c r="BO450" i="2"/>
  <c r="EC450" i="2"/>
  <c r="BP450" i="2"/>
  <c r="DR450" i="2"/>
  <c r="DS258" i="2"/>
  <c r="BF258" i="2"/>
  <c r="DT258" i="2"/>
  <c r="BG258" i="2"/>
  <c r="DU258" i="2"/>
  <c r="BH258" i="2"/>
  <c r="DV258" i="2"/>
  <c r="BI258" i="2"/>
  <c r="DW258" i="2"/>
  <c r="BJ258" i="2"/>
  <c r="DX258" i="2"/>
  <c r="BK258" i="2"/>
  <c r="DY258" i="2"/>
  <c r="BL258" i="2"/>
  <c r="DZ258" i="2"/>
  <c r="BM258" i="2"/>
  <c r="EA258" i="2"/>
  <c r="BN258" i="2"/>
  <c r="EB258" i="2"/>
  <c r="BO258" i="2"/>
  <c r="EC258" i="2"/>
  <c r="BP258" i="2"/>
  <c r="DR258" i="2"/>
  <c r="DS280" i="2"/>
  <c r="BF280" i="2"/>
  <c r="DT280" i="2"/>
  <c r="BG280" i="2"/>
  <c r="DU280" i="2"/>
  <c r="BH280" i="2"/>
  <c r="DV280" i="2"/>
  <c r="BI280" i="2"/>
  <c r="DW280" i="2"/>
  <c r="BJ280" i="2"/>
  <c r="DX280" i="2"/>
  <c r="BK280" i="2"/>
  <c r="DY280" i="2"/>
  <c r="BL280" i="2"/>
  <c r="DZ280" i="2"/>
  <c r="BM280" i="2"/>
  <c r="EA280" i="2"/>
  <c r="BN280" i="2"/>
  <c r="EB280" i="2"/>
  <c r="BO280" i="2"/>
  <c r="EC280" i="2"/>
  <c r="BP280" i="2"/>
  <c r="DR280" i="2"/>
  <c r="G280" i="2"/>
  <c r="BR451" i="2"/>
  <c r="BS451" i="2"/>
  <c r="J451" i="2"/>
  <c r="BT451" i="2"/>
  <c r="K451" i="2"/>
  <c r="BU451" i="2"/>
  <c r="L451" i="2"/>
  <c r="BV451" i="2"/>
  <c r="M451" i="2"/>
  <c r="BW451" i="2"/>
  <c r="N451" i="2"/>
  <c r="BX451" i="2"/>
  <c r="O451" i="2"/>
  <c r="BY451" i="2"/>
  <c r="P451" i="2"/>
  <c r="BZ451" i="2"/>
  <c r="Q451" i="2"/>
  <c r="CA451" i="2"/>
  <c r="R451" i="2"/>
  <c r="CB451" i="2"/>
  <c r="S451" i="2"/>
  <c r="CC451" i="2"/>
  <c r="T451" i="2"/>
  <c r="CF451" i="2"/>
  <c r="V451" i="2"/>
  <c r="CG451" i="2"/>
  <c r="W451" i="2"/>
  <c r="CH451" i="2"/>
  <c r="X451" i="2"/>
  <c r="CI451" i="2"/>
  <c r="Y451" i="2"/>
  <c r="CJ451" i="2"/>
  <c r="Z451" i="2"/>
  <c r="CK451" i="2"/>
  <c r="AA451" i="2"/>
  <c r="CL451" i="2"/>
  <c r="AB451" i="2"/>
  <c r="CM451" i="2"/>
  <c r="AC451" i="2"/>
  <c r="CN451" i="2"/>
  <c r="AD451" i="2"/>
  <c r="CO451" i="2"/>
  <c r="AE451" i="2"/>
  <c r="CP451" i="2"/>
  <c r="AF451" i="2"/>
  <c r="CE451" i="2"/>
  <c r="CS451" i="2"/>
  <c r="AH451" i="2"/>
  <c r="CT451" i="2"/>
  <c r="AI451" i="2"/>
  <c r="CU451" i="2"/>
  <c r="AJ451" i="2"/>
  <c r="CV451" i="2"/>
  <c r="AK451" i="2"/>
  <c r="CW451" i="2"/>
  <c r="AL451" i="2"/>
  <c r="CX451" i="2"/>
  <c r="AM451" i="2"/>
  <c r="CY451" i="2"/>
  <c r="AN451" i="2"/>
  <c r="CZ451" i="2"/>
  <c r="AO451" i="2"/>
  <c r="DA451" i="2"/>
  <c r="AP451" i="2"/>
  <c r="DB451" i="2"/>
  <c r="AQ451" i="2"/>
  <c r="DC451" i="2"/>
  <c r="AR451" i="2"/>
  <c r="CR451" i="2"/>
  <c r="DF451" i="2"/>
  <c r="AT451" i="2"/>
  <c r="DG451" i="2"/>
  <c r="AU451" i="2"/>
  <c r="DH451" i="2"/>
  <c r="AV451" i="2"/>
  <c r="DI451" i="2"/>
  <c r="AW451" i="2"/>
  <c r="DJ451" i="2"/>
  <c r="AX451" i="2"/>
  <c r="DK451" i="2"/>
  <c r="AY451" i="2"/>
  <c r="DL451" i="2"/>
  <c r="AZ451" i="2"/>
  <c r="DM451" i="2"/>
  <c r="BA451" i="2"/>
  <c r="DN451" i="2"/>
  <c r="BB451" i="2"/>
  <c r="DO451" i="2"/>
  <c r="BC451" i="2"/>
  <c r="DP451" i="2"/>
  <c r="BD451" i="2"/>
  <c r="DE451" i="2"/>
  <c r="DS451" i="2"/>
  <c r="BF451" i="2"/>
  <c r="DT451" i="2"/>
  <c r="BG451" i="2"/>
  <c r="DU451" i="2"/>
  <c r="BH451" i="2"/>
  <c r="DV451" i="2"/>
  <c r="BI451" i="2"/>
  <c r="DW451" i="2"/>
  <c r="BJ451" i="2"/>
  <c r="DX451" i="2"/>
  <c r="BK451" i="2"/>
  <c r="DY451" i="2"/>
  <c r="BL451" i="2"/>
  <c r="DZ451" i="2"/>
  <c r="BM451" i="2"/>
  <c r="EA451" i="2"/>
  <c r="BN451" i="2"/>
  <c r="EB451" i="2"/>
  <c r="BO451" i="2"/>
  <c r="EC451" i="2"/>
  <c r="BP451" i="2"/>
  <c r="DR451" i="2"/>
  <c r="BR452" i="2"/>
  <c r="BS452" i="2"/>
  <c r="J452" i="2"/>
  <c r="BT452" i="2"/>
  <c r="K452" i="2"/>
  <c r="BU452" i="2"/>
  <c r="L452" i="2"/>
  <c r="BV452" i="2"/>
  <c r="M452" i="2"/>
  <c r="BW452" i="2"/>
  <c r="N452" i="2"/>
  <c r="BX452" i="2"/>
  <c r="O452" i="2"/>
  <c r="BY452" i="2"/>
  <c r="P452" i="2"/>
  <c r="BZ452" i="2"/>
  <c r="Q452" i="2"/>
  <c r="CA452" i="2"/>
  <c r="R452" i="2"/>
  <c r="CB452" i="2"/>
  <c r="S452" i="2"/>
  <c r="CC452" i="2"/>
  <c r="T452" i="2"/>
  <c r="CF452" i="2"/>
  <c r="V452" i="2"/>
  <c r="CG452" i="2"/>
  <c r="W452" i="2"/>
  <c r="CH452" i="2"/>
  <c r="X452" i="2"/>
  <c r="CI452" i="2"/>
  <c r="Y452" i="2"/>
  <c r="CJ452" i="2"/>
  <c r="Z452" i="2"/>
  <c r="CK452" i="2"/>
  <c r="AA452" i="2"/>
  <c r="CL452" i="2"/>
  <c r="AB452" i="2"/>
  <c r="CM452" i="2"/>
  <c r="AC452" i="2"/>
  <c r="CN452" i="2"/>
  <c r="AD452" i="2"/>
  <c r="CO452" i="2"/>
  <c r="AE452" i="2"/>
  <c r="CP452" i="2"/>
  <c r="AF452" i="2"/>
  <c r="CE452" i="2"/>
  <c r="CS452" i="2"/>
  <c r="AH452" i="2"/>
  <c r="CT452" i="2"/>
  <c r="AI452" i="2"/>
  <c r="CU452" i="2"/>
  <c r="AJ452" i="2"/>
  <c r="CV452" i="2"/>
  <c r="AK452" i="2"/>
  <c r="CW452" i="2"/>
  <c r="AL452" i="2"/>
  <c r="CX452" i="2"/>
  <c r="AM452" i="2"/>
  <c r="CY452" i="2"/>
  <c r="AN452" i="2"/>
  <c r="CZ452" i="2"/>
  <c r="AO452" i="2"/>
  <c r="DA452" i="2"/>
  <c r="AP452" i="2"/>
  <c r="DB452" i="2"/>
  <c r="AQ452" i="2"/>
  <c r="DC452" i="2"/>
  <c r="AR452" i="2"/>
  <c r="CR452" i="2"/>
  <c r="DF452" i="2"/>
  <c r="AT452" i="2"/>
  <c r="DG452" i="2"/>
  <c r="AU452" i="2"/>
  <c r="DH452" i="2"/>
  <c r="AV452" i="2"/>
  <c r="DI452" i="2"/>
  <c r="AW452" i="2"/>
  <c r="DJ452" i="2"/>
  <c r="AX452" i="2"/>
  <c r="DK452" i="2"/>
  <c r="AY452" i="2"/>
  <c r="DL452" i="2"/>
  <c r="AZ452" i="2"/>
  <c r="DM452" i="2"/>
  <c r="BA452" i="2"/>
  <c r="DN452" i="2"/>
  <c r="BB452" i="2"/>
  <c r="DO452" i="2"/>
  <c r="BC452" i="2"/>
  <c r="DP452" i="2"/>
  <c r="BD452" i="2"/>
  <c r="DE452" i="2"/>
  <c r="DS452" i="2"/>
  <c r="BF452" i="2"/>
  <c r="DT452" i="2"/>
  <c r="BG452" i="2"/>
  <c r="DU452" i="2"/>
  <c r="BH452" i="2"/>
  <c r="DV452" i="2"/>
  <c r="BI452" i="2"/>
  <c r="DW452" i="2"/>
  <c r="BJ452" i="2"/>
  <c r="DX452" i="2"/>
  <c r="BK452" i="2"/>
  <c r="DY452" i="2"/>
  <c r="BL452" i="2"/>
  <c r="DZ452" i="2"/>
  <c r="BM452" i="2"/>
  <c r="EA452" i="2"/>
  <c r="BN452" i="2"/>
  <c r="EB452" i="2"/>
  <c r="BO452" i="2"/>
  <c r="EC452" i="2"/>
  <c r="BP452" i="2"/>
  <c r="DR452" i="2"/>
  <c r="BR453" i="2"/>
  <c r="BS453" i="2"/>
  <c r="J453" i="2"/>
  <c r="BT453" i="2"/>
  <c r="K453" i="2"/>
  <c r="BU453" i="2"/>
  <c r="L453" i="2"/>
  <c r="BV453" i="2"/>
  <c r="M453" i="2"/>
  <c r="BW453" i="2"/>
  <c r="N453" i="2"/>
  <c r="BX453" i="2"/>
  <c r="O453" i="2"/>
  <c r="BY453" i="2"/>
  <c r="P453" i="2"/>
  <c r="BZ453" i="2"/>
  <c r="Q453" i="2"/>
  <c r="CA453" i="2"/>
  <c r="R453" i="2"/>
  <c r="CB453" i="2"/>
  <c r="S453" i="2"/>
  <c r="CC453" i="2"/>
  <c r="T453" i="2"/>
  <c r="CF453" i="2"/>
  <c r="V453" i="2"/>
  <c r="CG453" i="2"/>
  <c r="W453" i="2"/>
  <c r="CH453" i="2"/>
  <c r="X453" i="2"/>
  <c r="CI453" i="2"/>
  <c r="Y453" i="2"/>
  <c r="CJ453" i="2"/>
  <c r="Z453" i="2"/>
  <c r="CK453" i="2"/>
  <c r="AA453" i="2"/>
  <c r="CL453" i="2"/>
  <c r="AB453" i="2"/>
  <c r="CM453" i="2"/>
  <c r="AC453" i="2"/>
  <c r="CN453" i="2"/>
  <c r="AD453" i="2"/>
  <c r="CO453" i="2"/>
  <c r="AE453" i="2"/>
  <c r="CP453" i="2"/>
  <c r="AF453" i="2"/>
  <c r="CE453" i="2"/>
  <c r="CS453" i="2"/>
  <c r="AH453" i="2"/>
  <c r="CT453" i="2"/>
  <c r="AI453" i="2"/>
  <c r="CU453" i="2"/>
  <c r="AJ453" i="2"/>
  <c r="CV453" i="2"/>
  <c r="AK453" i="2"/>
  <c r="CW453" i="2"/>
  <c r="AL453" i="2"/>
  <c r="CX453" i="2"/>
  <c r="AM453" i="2"/>
  <c r="CY453" i="2"/>
  <c r="AN453" i="2"/>
  <c r="CZ453" i="2"/>
  <c r="AO453" i="2"/>
  <c r="DA453" i="2"/>
  <c r="AP453" i="2"/>
  <c r="DB453" i="2"/>
  <c r="AQ453" i="2"/>
  <c r="DC453" i="2"/>
  <c r="AR453" i="2"/>
  <c r="CR453" i="2"/>
  <c r="DF453" i="2"/>
  <c r="AT453" i="2"/>
  <c r="DG453" i="2"/>
  <c r="AU453" i="2"/>
  <c r="DH453" i="2"/>
  <c r="AV453" i="2"/>
  <c r="DI453" i="2"/>
  <c r="AW453" i="2"/>
  <c r="DJ453" i="2"/>
  <c r="AX453" i="2"/>
  <c r="DK453" i="2"/>
  <c r="AY453" i="2"/>
  <c r="DL453" i="2"/>
  <c r="AZ453" i="2"/>
  <c r="DM453" i="2"/>
  <c r="BA453" i="2"/>
  <c r="DN453" i="2"/>
  <c r="BB453" i="2"/>
  <c r="DO453" i="2"/>
  <c r="BC453" i="2"/>
  <c r="DP453" i="2"/>
  <c r="BD453" i="2"/>
  <c r="DE453" i="2"/>
  <c r="DS453" i="2"/>
  <c r="BF453" i="2"/>
  <c r="DT453" i="2"/>
  <c r="BG453" i="2"/>
  <c r="DU453" i="2"/>
  <c r="BH453" i="2"/>
  <c r="DV453" i="2"/>
  <c r="BI453" i="2"/>
  <c r="DW453" i="2"/>
  <c r="BJ453" i="2"/>
  <c r="DX453" i="2"/>
  <c r="BK453" i="2"/>
  <c r="DY453" i="2"/>
  <c r="BL453" i="2"/>
  <c r="DZ453" i="2"/>
  <c r="BM453" i="2"/>
  <c r="EA453" i="2"/>
  <c r="BN453" i="2"/>
  <c r="EB453" i="2"/>
  <c r="BO453" i="2"/>
  <c r="EC453" i="2"/>
  <c r="BP453" i="2"/>
  <c r="DR453" i="2"/>
  <c r="BR454" i="2"/>
  <c r="BS454" i="2"/>
  <c r="J454" i="2"/>
  <c r="BT454" i="2"/>
  <c r="K454" i="2"/>
  <c r="BU454" i="2"/>
  <c r="L454" i="2"/>
  <c r="BV454" i="2"/>
  <c r="M454" i="2"/>
  <c r="BW454" i="2"/>
  <c r="N454" i="2"/>
  <c r="BX454" i="2"/>
  <c r="O454" i="2"/>
  <c r="BY454" i="2"/>
  <c r="P454" i="2"/>
  <c r="BZ454" i="2"/>
  <c r="Q454" i="2"/>
  <c r="CA454" i="2"/>
  <c r="R454" i="2"/>
  <c r="CB454" i="2"/>
  <c r="S454" i="2"/>
  <c r="CC454" i="2"/>
  <c r="T454" i="2"/>
  <c r="CF454" i="2"/>
  <c r="V454" i="2"/>
  <c r="CG454" i="2"/>
  <c r="W454" i="2"/>
  <c r="CH454" i="2"/>
  <c r="X454" i="2"/>
  <c r="CI454" i="2"/>
  <c r="Y454" i="2"/>
  <c r="CJ454" i="2"/>
  <c r="Z454" i="2"/>
  <c r="CK454" i="2"/>
  <c r="AA454" i="2"/>
  <c r="CL454" i="2"/>
  <c r="AB454" i="2"/>
  <c r="CM454" i="2"/>
  <c r="AC454" i="2"/>
  <c r="CN454" i="2"/>
  <c r="AD454" i="2"/>
  <c r="CO454" i="2"/>
  <c r="AE454" i="2"/>
  <c r="CP454" i="2"/>
  <c r="AF454" i="2"/>
  <c r="CE454" i="2"/>
  <c r="CS454" i="2"/>
  <c r="AH454" i="2"/>
  <c r="CT454" i="2"/>
  <c r="AI454" i="2"/>
  <c r="CU454" i="2"/>
  <c r="AJ454" i="2"/>
  <c r="CV454" i="2"/>
  <c r="AK454" i="2"/>
  <c r="CW454" i="2"/>
  <c r="AL454" i="2"/>
  <c r="CX454" i="2"/>
  <c r="AM454" i="2"/>
  <c r="CY454" i="2"/>
  <c r="AN454" i="2"/>
  <c r="CZ454" i="2"/>
  <c r="AO454" i="2"/>
  <c r="DA454" i="2"/>
  <c r="AP454" i="2"/>
  <c r="DB454" i="2"/>
  <c r="AQ454" i="2"/>
  <c r="DC454" i="2"/>
  <c r="AR454" i="2"/>
  <c r="CR454" i="2"/>
  <c r="DF454" i="2"/>
  <c r="AT454" i="2"/>
  <c r="DG454" i="2"/>
  <c r="AU454" i="2"/>
  <c r="DH454" i="2"/>
  <c r="AV454" i="2"/>
  <c r="DI454" i="2"/>
  <c r="AW454" i="2"/>
  <c r="DJ454" i="2"/>
  <c r="AX454" i="2"/>
  <c r="DK454" i="2"/>
  <c r="AY454" i="2"/>
  <c r="DL454" i="2"/>
  <c r="AZ454" i="2"/>
  <c r="DM454" i="2"/>
  <c r="BA454" i="2"/>
  <c r="DN454" i="2"/>
  <c r="BB454" i="2"/>
  <c r="DO454" i="2"/>
  <c r="BC454" i="2"/>
  <c r="DP454" i="2"/>
  <c r="BD454" i="2"/>
  <c r="DE454" i="2"/>
  <c r="DS454" i="2"/>
  <c r="BF454" i="2"/>
  <c r="DT454" i="2"/>
  <c r="BG454" i="2"/>
  <c r="DU454" i="2"/>
  <c r="BH454" i="2"/>
  <c r="DV454" i="2"/>
  <c r="BI454" i="2"/>
  <c r="DW454" i="2"/>
  <c r="BJ454" i="2"/>
  <c r="DX454" i="2"/>
  <c r="BK454" i="2"/>
  <c r="DY454" i="2"/>
  <c r="BL454" i="2"/>
  <c r="DZ454" i="2"/>
  <c r="BM454" i="2"/>
  <c r="EA454" i="2"/>
  <c r="BN454" i="2"/>
  <c r="EB454" i="2"/>
  <c r="BO454" i="2"/>
  <c r="EC454" i="2"/>
  <c r="BP454" i="2"/>
  <c r="DR454" i="2"/>
  <c r="BR455" i="2"/>
  <c r="BS455" i="2"/>
  <c r="J455" i="2"/>
  <c r="BT455" i="2"/>
  <c r="K455" i="2"/>
  <c r="BU455" i="2"/>
  <c r="L455" i="2"/>
  <c r="BV455" i="2"/>
  <c r="M455" i="2"/>
  <c r="BW455" i="2"/>
  <c r="N455" i="2"/>
  <c r="BX455" i="2"/>
  <c r="O455" i="2"/>
  <c r="BY455" i="2"/>
  <c r="P455" i="2"/>
  <c r="BZ455" i="2"/>
  <c r="Q455" i="2"/>
  <c r="CA455" i="2"/>
  <c r="R455" i="2"/>
  <c r="CB455" i="2"/>
  <c r="S455" i="2"/>
  <c r="CC455" i="2"/>
  <c r="T455" i="2"/>
  <c r="CF455" i="2"/>
  <c r="V455" i="2"/>
  <c r="CG455" i="2"/>
  <c r="W455" i="2"/>
  <c r="CH455" i="2"/>
  <c r="X455" i="2"/>
  <c r="CI455" i="2"/>
  <c r="Y455" i="2"/>
  <c r="CJ455" i="2"/>
  <c r="Z455" i="2"/>
  <c r="CK455" i="2"/>
  <c r="AA455" i="2"/>
  <c r="CL455" i="2"/>
  <c r="AB455" i="2"/>
  <c r="CM455" i="2"/>
  <c r="AC455" i="2"/>
  <c r="CN455" i="2"/>
  <c r="AD455" i="2"/>
  <c r="CO455" i="2"/>
  <c r="AE455" i="2"/>
  <c r="CP455" i="2"/>
  <c r="AF455" i="2"/>
  <c r="CE455" i="2"/>
  <c r="CS455" i="2"/>
  <c r="AH455" i="2"/>
  <c r="CT455" i="2"/>
  <c r="AI455" i="2"/>
  <c r="CU455" i="2"/>
  <c r="AJ455" i="2"/>
  <c r="CV455" i="2"/>
  <c r="AK455" i="2"/>
  <c r="CW455" i="2"/>
  <c r="AL455" i="2"/>
  <c r="CX455" i="2"/>
  <c r="AM455" i="2"/>
  <c r="CY455" i="2"/>
  <c r="AN455" i="2"/>
  <c r="CZ455" i="2"/>
  <c r="AO455" i="2"/>
  <c r="DA455" i="2"/>
  <c r="AP455" i="2"/>
  <c r="DB455" i="2"/>
  <c r="AQ455" i="2"/>
  <c r="DC455" i="2"/>
  <c r="AR455" i="2"/>
  <c r="CR455" i="2"/>
  <c r="DF455" i="2"/>
  <c r="AT455" i="2"/>
  <c r="DG455" i="2"/>
  <c r="AU455" i="2"/>
  <c r="DH455" i="2"/>
  <c r="AV455" i="2"/>
  <c r="DI455" i="2"/>
  <c r="AW455" i="2"/>
  <c r="DJ455" i="2"/>
  <c r="AX455" i="2"/>
  <c r="DK455" i="2"/>
  <c r="AY455" i="2"/>
  <c r="DL455" i="2"/>
  <c r="AZ455" i="2"/>
  <c r="DM455" i="2"/>
  <c r="BA455" i="2"/>
  <c r="DN455" i="2"/>
  <c r="BB455" i="2"/>
  <c r="DO455" i="2"/>
  <c r="BC455" i="2"/>
  <c r="DP455" i="2"/>
  <c r="BD455" i="2"/>
  <c r="DE455" i="2"/>
  <c r="DS455" i="2"/>
  <c r="BF455" i="2"/>
  <c r="DT455" i="2"/>
  <c r="BG455" i="2"/>
  <c r="DU455" i="2"/>
  <c r="BH455" i="2"/>
  <c r="DV455" i="2"/>
  <c r="BI455" i="2"/>
  <c r="DW455" i="2"/>
  <c r="BJ455" i="2"/>
  <c r="DX455" i="2"/>
  <c r="BK455" i="2"/>
  <c r="DY455" i="2"/>
  <c r="BL455" i="2"/>
  <c r="DZ455" i="2"/>
  <c r="BM455" i="2"/>
  <c r="EA455" i="2"/>
  <c r="BN455" i="2"/>
  <c r="EB455" i="2"/>
  <c r="BO455" i="2"/>
  <c r="EC455" i="2"/>
  <c r="BP455" i="2"/>
  <c r="DR455" i="2"/>
  <c r="BR456" i="2"/>
  <c r="BS456" i="2"/>
  <c r="J456" i="2"/>
  <c r="BT456" i="2"/>
  <c r="K456" i="2"/>
  <c r="BU456" i="2"/>
  <c r="L456" i="2"/>
  <c r="BV456" i="2"/>
  <c r="M456" i="2"/>
  <c r="BW456" i="2"/>
  <c r="N456" i="2"/>
  <c r="BX456" i="2"/>
  <c r="O456" i="2"/>
  <c r="BY456" i="2"/>
  <c r="P456" i="2"/>
  <c r="BZ456" i="2"/>
  <c r="Q456" i="2"/>
  <c r="CA456" i="2"/>
  <c r="R456" i="2"/>
  <c r="CB456" i="2"/>
  <c r="S456" i="2"/>
  <c r="CC456" i="2"/>
  <c r="T456" i="2"/>
  <c r="CF456" i="2"/>
  <c r="V456" i="2"/>
  <c r="CG456" i="2"/>
  <c r="W456" i="2"/>
  <c r="CH456" i="2"/>
  <c r="X456" i="2"/>
  <c r="CI456" i="2"/>
  <c r="Y456" i="2"/>
  <c r="CJ456" i="2"/>
  <c r="Z456" i="2"/>
  <c r="CK456" i="2"/>
  <c r="AA456" i="2"/>
  <c r="CL456" i="2"/>
  <c r="AB456" i="2"/>
  <c r="CM456" i="2"/>
  <c r="AC456" i="2"/>
  <c r="CN456" i="2"/>
  <c r="AD456" i="2"/>
  <c r="CO456" i="2"/>
  <c r="AE456" i="2"/>
  <c r="CP456" i="2"/>
  <c r="AF456" i="2"/>
  <c r="CE456" i="2"/>
  <c r="CS456" i="2"/>
  <c r="AH456" i="2"/>
  <c r="CT456" i="2"/>
  <c r="AI456" i="2"/>
  <c r="CU456" i="2"/>
  <c r="AJ456" i="2"/>
  <c r="CV456" i="2"/>
  <c r="AK456" i="2"/>
  <c r="CW456" i="2"/>
  <c r="AL456" i="2"/>
  <c r="CX456" i="2"/>
  <c r="AM456" i="2"/>
  <c r="CY456" i="2"/>
  <c r="AN456" i="2"/>
  <c r="CZ456" i="2"/>
  <c r="AO456" i="2"/>
  <c r="DA456" i="2"/>
  <c r="AP456" i="2"/>
  <c r="DB456" i="2"/>
  <c r="AQ456" i="2"/>
  <c r="DC456" i="2"/>
  <c r="AR456" i="2"/>
  <c r="CR456" i="2"/>
  <c r="DF456" i="2"/>
  <c r="AT456" i="2"/>
  <c r="DG456" i="2"/>
  <c r="AU456" i="2"/>
  <c r="DH456" i="2"/>
  <c r="AV456" i="2"/>
  <c r="DI456" i="2"/>
  <c r="AW456" i="2"/>
  <c r="DJ456" i="2"/>
  <c r="AX456" i="2"/>
  <c r="DK456" i="2"/>
  <c r="AY456" i="2"/>
  <c r="DL456" i="2"/>
  <c r="AZ456" i="2"/>
  <c r="DM456" i="2"/>
  <c r="BA456" i="2"/>
  <c r="DN456" i="2"/>
  <c r="BB456" i="2"/>
  <c r="DO456" i="2"/>
  <c r="BC456" i="2"/>
  <c r="DP456" i="2"/>
  <c r="BD456" i="2"/>
  <c r="DE456" i="2"/>
  <c r="DS456" i="2"/>
  <c r="BF456" i="2"/>
  <c r="DT456" i="2"/>
  <c r="BG456" i="2"/>
  <c r="DU456" i="2"/>
  <c r="BH456" i="2"/>
  <c r="DV456" i="2"/>
  <c r="BI456" i="2"/>
  <c r="DW456" i="2"/>
  <c r="BJ456" i="2"/>
  <c r="DX456" i="2"/>
  <c r="BK456" i="2"/>
  <c r="DY456" i="2"/>
  <c r="BL456" i="2"/>
  <c r="DZ456" i="2"/>
  <c r="BM456" i="2"/>
  <c r="EA456" i="2"/>
  <c r="BN456" i="2"/>
  <c r="EB456" i="2"/>
  <c r="BO456" i="2"/>
  <c r="EC456" i="2"/>
  <c r="BP456" i="2"/>
  <c r="DR456" i="2"/>
  <c r="BR457" i="2"/>
  <c r="BS457" i="2"/>
  <c r="J457" i="2"/>
  <c r="BT457" i="2"/>
  <c r="K457" i="2"/>
  <c r="BU457" i="2"/>
  <c r="L457" i="2"/>
  <c r="BV457" i="2"/>
  <c r="M457" i="2"/>
  <c r="BW457" i="2"/>
  <c r="N457" i="2"/>
  <c r="BX457" i="2"/>
  <c r="O457" i="2"/>
  <c r="BY457" i="2"/>
  <c r="P457" i="2"/>
  <c r="BZ457" i="2"/>
  <c r="Q457" i="2"/>
  <c r="CA457" i="2"/>
  <c r="R457" i="2"/>
  <c r="CB457" i="2"/>
  <c r="S457" i="2"/>
  <c r="CC457" i="2"/>
  <c r="T457" i="2"/>
  <c r="BR197" i="2"/>
  <c r="BS197" i="2"/>
  <c r="J197" i="2"/>
  <c r="BT197" i="2"/>
  <c r="K197" i="2"/>
  <c r="BU197" i="2"/>
  <c r="L197" i="2"/>
  <c r="BV197" i="2"/>
  <c r="M197" i="2"/>
  <c r="BW197" i="2"/>
  <c r="N197" i="2"/>
  <c r="BX197" i="2"/>
  <c r="O197" i="2"/>
  <c r="BY197" i="2"/>
  <c r="P197" i="2"/>
  <c r="BZ197" i="2"/>
  <c r="Q197" i="2"/>
  <c r="CA197" i="2"/>
  <c r="R197" i="2"/>
  <c r="CB197" i="2"/>
  <c r="S197" i="2"/>
  <c r="CC197" i="2"/>
  <c r="T197" i="2"/>
  <c r="C197" i="2"/>
  <c r="CF457" i="2"/>
  <c r="V457" i="2"/>
  <c r="CG457" i="2"/>
  <c r="W457" i="2"/>
  <c r="CH457" i="2"/>
  <c r="X457" i="2"/>
  <c r="CI457" i="2"/>
  <c r="Y457" i="2"/>
  <c r="CJ457" i="2"/>
  <c r="Z457" i="2"/>
  <c r="CK457" i="2"/>
  <c r="AA457" i="2"/>
  <c r="CL457" i="2"/>
  <c r="AB457" i="2"/>
  <c r="CM457" i="2"/>
  <c r="AC457" i="2"/>
  <c r="CN457" i="2"/>
  <c r="AD457" i="2"/>
  <c r="CO457" i="2"/>
  <c r="AE457" i="2"/>
  <c r="CP457" i="2"/>
  <c r="AF457" i="2"/>
  <c r="CE457" i="2"/>
  <c r="CF197" i="2"/>
  <c r="V197" i="2"/>
  <c r="CG197" i="2"/>
  <c r="W197" i="2"/>
  <c r="CH197" i="2"/>
  <c r="X197" i="2"/>
  <c r="CI197" i="2"/>
  <c r="Y197" i="2"/>
  <c r="CJ197" i="2"/>
  <c r="Z197" i="2"/>
  <c r="CK197" i="2"/>
  <c r="AA197" i="2"/>
  <c r="CL197" i="2"/>
  <c r="AB197" i="2"/>
  <c r="CM197" i="2"/>
  <c r="AC197" i="2"/>
  <c r="CN197" i="2"/>
  <c r="AD197" i="2"/>
  <c r="CO197" i="2"/>
  <c r="AE197" i="2"/>
  <c r="CP197" i="2"/>
  <c r="AF197" i="2"/>
  <c r="CE197" i="2"/>
  <c r="D197" i="2"/>
  <c r="CS457" i="2"/>
  <c r="AH457" i="2"/>
  <c r="CT457" i="2"/>
  <c r="AI457" i="2"/>
  <c r="CU457" i="2"/>
  <c r="AJ457" i="2"/>
  <c r="CV457" i="2"/>
  <c r="AK457" i="2"/>
  <c r="CW457" i="2"/>
  <c r="AL457" i="2"/>
  <c r="CX457" i="2"/>
  <c r="AM457" i="2"/>
  <c r="CY457" i="2"/>
  <c r="AN457" i="2"/>
  <c r="CZ457" i="2"/>
  <c r="AO457" i="2"/>
  <c r="DA457" i="2"/>
  <c r="AP457" i="2"/>
  <c r="DB457" i="2"/>
  <c r="AQ457" i="2"/>
  <c r="DC457" i="2"/>
  <c r="AR457" i="2"/>
  <c r="CR457" i="2"/>
  <c r="CS197" i="2"/>
  <c r="AH197" i="2"/>
  <c r="CT197" i="2"/>
  <c r="AI197" i="2"/>
  <c r="CU197" i="2"/>
  <c r="AJ197" i="2"/>
  <c r="CV197" i="2"/>
  <c r="AK197" i="2"/>
  <c r="CW197" i="2"/>
  <c r="AL197" i="2"/>
  <c r="CX197" i="2"/>
  <c r="AM197" i="2"/>
  <c r="CY197" i="2"/>
  <c r="AN197" i="2"/>
  <c r="CZ197" i="2"/>
  <c r="AO197" i="2"/>
  <c r="DA197" i="2"/>
  <c r="AP197" i="2"/>
  <c r="DB197" i="2"/>
  <c r="AQ197" i="2"/>
  <c r="DC197" i="2"/>
  <c r="AR197" i="2"/>
  <c r="CR197" i="2"/>
  <c r="E197" i="2"/>
  <c r="DF457" i="2"/>
  <c r="AT457" i="2"/>
  <c r="DG457" i="2"/>
  <c r="AU457" i="2"/>
  <c r="DH457" i="2"/>
  <c r="AV457" i="2"/>
  <c r="DI457" i="2"/>
  <c r="AW457" i="2"/>
  <c r="DJ457" i="2"/>
  <c r="AX457" i="2"/>
  <c r="DK457" i="2"/>
  <c r="AY457" i="2"/>
  <c r="DL457" i="2"/>
  <c r="AZ457" i="2"/>
  <c r="DM457" i="2"/>
  <c r="BA457" i="2"/>
  <c r="DN457" i="2"/>
  <c r="BB457" i="2"/>
  <c r="DO457" i="2"/>
  <c r="BC457" i="2"/>
  <c r="DP457" i="2"/>
  <c r="BD457" i="2"/>
  <c r="DE457" i="2"/>
  <c r="DF197" i="2"/>
  <c r="AT197" i="2"/>
  <c r="DG197" i="2"/>
  <c r="AU197" i="2"/>
  <c r="DH197" i="2"/>
  <c r="AV197" i="2"/>
  <c r="DI197" i="2"/>
  <c r="AW197" i="2"/>
  <c r="DJ197" i="2"/>
  <c r="AX197" i="2"/>
  <c r="DK197" i="2"/>
  <c r="AY197" i="2"/>
  <c r="DL197" i="2"/>
  <c r="AZ197" i="2"/>
  <c r="DM197" i="2"/>
  <c r="BA197" i="2"/>
  <c r="DN197" i="2"/>
  <c r="BB197" i="2"/>
  <c r="DO197" i="2"/>
  <c r="BC197" i="2"/>
  <c r="DP197" i="2"/>
  <c r="BD197" i="2"/>
  <c r="DE197" i="2"/>
  <c r="F197" i="2"/>
  <c r="DS457" i="2"/>
  <c r="BF457" i="2"/>
  <c r="DT457" i="2"/>
  <c r="BG457" i="2"/>
  <c r="DU457" i="2"/>
  <c r="BH457" i="2"/>
  <c r="DV457" i="2"/>
  <c r="BI457" i="2"/>
  <c r="DW457" i="2"/>
  <c r="BJ457" i="2"/>
  <c r="DX457" i="2"/>
  <c r="BK457" i="2"/>
  <c r="DY457" i="2"/>
  <c r="BL457" i="2"/>
  <c r="DZ457" i="2"/>
  <c r="BM457" i="2"/>
  <c r="EA457" i="2"/>
  <c r="BN457" i="2"/>
  <c r="EB457" i="2"/>
  <c r="BO457" i="2"/>
  <c r="EC457" i="2"/>
  <c r="BP457" i="2"/>
  <c r="DR457" i="2"/>
  <c r="DS197" i="2"/>
  <c r="BF197" i="2"/>
  <c r="DT197" i="2"/>
  <c r="BG197" i="2"/>
  <c r="DU197" i="2"/>
  <c r="BH197" i="2"/>
  <c r="DV197" i="2"/>
  <c r="BI197" i="2"/>
  <c r="DW197" i="2"/>
  <c r="BJ197" i="2"/>
  <c r="DX197" i="2"/>
  <c r="BK197" i="2"/>
  <c r="DY197" i="2"/>
  <c r="BL197" i="2"/>
  <c r="DZ197" i="2"/>
  <c r="BM197" i="2"/>
  <c r="EA197" i="2"/>
  <c r="BN197" i="2"/>
  <c r="EB197" i="2"/>
  <c r="BO197" i="2"/>
  <c r="EC197" i="2"/>
  <c r="BP197" i="2"/>
  <c r="DR197" i="2"/>
  <c r="G197" i="2"/>
  <c r="BR458" i="2"/>
  <c r="BS458" i="2"/>
  <c r="J458" i="2"/>
  <c r="BT458" i="2"/>
  <c r="K458" i="2"/>
  <c r="BU458" i="2"/>
  <c r="L458" i="2"/>
  <c r="BV458" i="2"/>
  <c r="M458" i="2"/>
  <c r="BW458" i="2"/>
  <c r="N458" i="2"/>
  <c r="BX458" i="2"/>
  <c r="O458" i="2"/>
  <c r="BY458" i="2"/>
  <c r="P458" i="2"/>
  <c r="BZ458" i="2"/>
  <c r="Q458" i="2"/>
  <c r="CA458" i="2"/>
  <c r="R458" i="2"/>
  <c r="CB458" i="2"/>
  <c r="S458" i="2"/>
  <c r="CC458" i="2"/>
  <c r="T458" i="2"/>
  <c r="BR306" i="2"/>
  <c r="BS306" i="2"/>
  <c r="J306" i="2"/>
  <c r="BT306" i="2"/>
  <c r="K306" i="2"/>
  <c r="BU306" i="2"/>
  <c r="L306" i="2"/>
  <c r="BV306" i="2"/>
  <c r="M306" i="2"/>
  <c r="BW306" i="2"/>
  <c r="N306" i="2"/>
  <c r="BX306" i="2"/>
  <c r="O306" i="2"/>
  <c r="BY306" i="2"/>
  <c r="P306" i="2"/>
  <c r="BZ306" i="2"/>
  <c r="Q306" i="2"/>
  <c r="CA306" i="2"/>
  <c r="R306" i="2"/>
  <c r="CB306" i="2"/>
  <c r="S306" i="2"/>
  <c r="CC306" i="2"/>
  <c r="T306" i="2"/>
  <c r="BR334" i="2"/>
  <c r="BS334" i="2"/>
  <c r="J334" i="2"/>
  <c r="BT334" i="2"/>
  <c r="K334" i="2"/>
  <c r="BU334" i="2"/>
  <c r="L334" i="2"/>
  <c r="BV334" i="2"/>
  <c r="M334" i="2"/>
  <c r="BW334" i="2"/>
  <c r="N334" i="2"/>
  <c r="BX334" i="2"/>
  <c r="O334" i="2"/>
  <c r="BY334" i="2"/>
  <c r="P334" i="2"/>
  <c r="BZ334" i="2"/>
  <c r="Q334" i="2"/>
  <c r="CA334" i="2"/>
  <c r="R334" i="2"/>
  <c r="CB334" i="2"/>
  <c r="S334" i="2"/>
  <c r="CC334" i="2"/>
  <c r="T334" i="2"/>
  <c r="C334" i="2"/>
  <c r="CF458" i="2"/>
  <c r="V458" i="2"/>
  <c r="CG458" i="2"/>
  <c r="W458" i="2"/>
  <c r="CH458" i="2"/>
  <c r="X458" i="2"/>
  <c r="CI458" i="2"/>
  <c r="Y458" i="2"/>
  <c r="CJ458" i="2"/>
  <c r="Z458" i="2"/>
  <c r="CK458" i="2"/>
  <c r="AA458" i="2"/>
  <c r="CL458" i="2"/>
  <c r="AB458" i="2"/>
  <c r="CM458" i="2"/>
  <c r="AC458" i="2"/>
  <c r="CN458" i="2"/>
  <c r="AD458" i="2"/>
  <c r="CO458" i="2"/>
  <c r="AE458" i="2"/>
  <c r="CP458" i="2"/>
  <c r="AF458" i="2"/>
  <c r="CE458" i="2"/>
  <c r="CF306" i="2"/>
  <c r="V306" i="2"/>
  <c r="CG306" i="2"/>
  <c r="W306" i="2"/>
  <c r="CH306" i="2"/>
  <c r="X306" i="2"/>
  <c r="CI306" i="2"/>
  <c r="Y306" i="2"/>
  <c r="CJ306" i="2"/>
  <c r="Z306" i="2"/>
  <c r="CK306" i="2"/>
  <c r="AA306" i="2"/>
  <c r="CL306" i="2"/>
  <c r="AB306" i="2"/>
  <c r="CM306" i="2"/>
  <c r="AC306" i="2"/>
  <c r="CN306" i="2"/>
  <c r="AD306" i="2"/>
  <c r="CO306" i="2"/>
  <c r="AE306" i="2"/>
  <c r="CP306" i="2"/>
  <c r="AF306" i="2"/>
  <c r="CE306" i="2"/>
  <c r="CF334" i="2"/>
  <c r="V334" i="2"/>
  <c r="CG334" i="2"/>
  <c r="W334" i="2"/>
  <c r="CH334" i="2"/>
  <c r="X334" i="2"/>
  <c r="CI334" i="2"/>
  <c r="Y334" i="2"/>
  <c r="CJ334" i="2"/>
  <c r="Z334" i="2"/>
  <c r="CK334" i="2"/>
  <c r="AA334" i="2"/>
  <c r="CL334" i="2"/>
  <c r="AB334" i="2"/>
  <c r="CM334" i="2"/>
  <c r="AC334" i="2"/>
  <c r="CN334" i="2"/>
  <c r="AD334" i="2"/>
  <c r="CO334" i="2"/>
  <c r="AE334" i="2"/>
  <c r="CP334" i="2"/>
  <c r="AF334" i="2"/>
  <c r="CE334" i="2"/>
  <c r="D334" i="2"/>
  <c r="CS458" i="2"/>
  <c r="AH458" i="2"/>
  <c r="CT458" i="2"/>
  <c r="AI458" i="2"/>
  <c r="CU458" i="2"/>
  <c r="AJ458" i="2"/>
  <c r="CV458" i="2"/>
  <c r="AK458" i="2"/>
  <c r="CW458" i="2"/>
  <c r="AL458" i="2"/>
  <c r="CX458" i="2"/>
  <c r="AM458" i="2"/>
  <c r="CY458" i="2"/>
  <c r="AN458" i="2"/>
  <c r="CZ458" i="2"/>
  <c r="AO458" i="2"/>
  <c r="DA458" i="2"/>
  <c r="AP458" i="2"/>
  <c r="DB458" i="2"/>
  <c r="AQ458" i="2"/>
  <c r="DC458" i="2"/>
  <c r="AR458" i="2"/>
  <c r="CR458" i="2"/>
  <c r="CS306" i="2"/>
  <c r="AH306" i="2"/>
  <c r="CT306" i="2"/>
  <c r="AI306" i="2"/>
  <c r="CU306" i="2"/>
  <c r="AJ306" i="2"/>
  <c r="CV306" i="2"/>
  <c r="AK306" i="2"/>
  <c r="CW306" i="2"/>
  <c r="AL306" i="2"/>
  <c r="CX306" i="2"/>
  <c r="AM306" i="2"/>
  <c r="CY306" i="2"/>
  <c r="AN306" i="2"/>
  <c r="CZ306" i="2"/>
  <c r="AO306" i="2"/>
  <c r="DA306" i="2"/>
  <c r="AP306" i="2"/>
  <c r="DB306" i="2"/>
  <c r="AQ306" i="2"/>
  <c r="DC306" i="2"/>
  <c r="AR306" i="2"/>
  <c r="CR306" i="2"/>
  <c r="CS334" i="2"/>
  <c r="AH334" i="2"/>
  <c r="CT334" i="2"/>
  <c r="AI334" i="2"/>
  <c r="CU334" i="2"/>
  <c r="AJ334" i="2"/>
  <c r="CV334" i="2"/>
  <c r="AK334" i="2"/>
  <c r="CW334" i="2"/>
  <c r="AL334" i="2"/>
  <c r="CX334" i="2"/>
  <c r="AM334" i="2"/>
  <c r="CY334" i="2"/>
  <c r="AN334" i="2"/>
  <c r="CZ334" i="2"/>
  <c r="AO334" i="2"/>
  <c r="DA334" i="2"/>
  <c r="AP334" i="2"/>
  <c r="DB334" i="2"/>
  <c r="AQ334" i="2"/>
  <c r="DC334" i="2"/>
  <c r="AR334" i="2"/>
  <c r="CR334" i="2"/>
  <c r="E334" i="2"/>
  <c r="DF458" i="2"/>
  <c r="AT458" i="2"/>
  <c r="DG458" i="2"/>
  <c r="AU458" i="2"/>
  <c r="DH458" i="2"/>
  <c r="AV458" i="2"/>
  <c r="DI458" i="2"/>
  <c r="AW458" i="2"/>
  <c r="DJ458" i="2"/>
  <c r="AX458" i="2"/>
  <c r="DK458" i="2"/>
  <c r="AY458" i="2"/>
  <c r="DL458" i="2"/>
  <c r="AZ458" i="2"/>
  <c r="DM458" i="2"/>
  <c r="BA458" i="2"/>
  <c r="DN458" i="2"/>
  <c r="BB458" i="2"/>
  <c r="DO458" i="2"/>
  <c r="BC458" i="2"/>
  <c r="DP458" i="2"/>
  <c r="BD458" i="2"/>
  <c r="DE458" i="2"/>
  <c r="DF306" i="2"/>
  <c r="AT306" i="2"/>
  <c r="DG306" i="2"/>
  <c r="AU306" i="2"/>
  <c r="DH306" i="2"/>
  <c r="AV306" i="2"/>
  <c r="DI306" i="2"/>
  <c r="AW306" i="2"/>
  <c r="DJ306" i="2"/>
  <c r="AX306" i="2"/>
  <c r="DK306" i="2"/>
  <c r="AY306" i="2"/>
  <c r="DL306" i="2"/>
  <c r="AZ306" i="2"/>
  <c r="DM306" i="2"/>
  <c r="BA306" i="2"/>
  <c r="DN306" i="2"/>
  <c r="BB306" i="2"/>
  <c r="DO306" i="2"/>
  <c r="BC306" i="2"/>
  <c r="DP306" i="2"/>
  <c r="BD306" i="2"/>
  <c r="DE306" i="2"/>
  <c r="DF334" i="2"/>
  <c r="AT334" i="2"/>
  <c r="DG334" i="2"/>
  <c r="AU334" i="2"/>
  <c r="DH334" i="2"/>
  <c r="AV334" i="2"/>
  <c r="DI334" i="2"/>
  <c r="AW334" i="2"/>
  <c r="DJ334" i="2"/>
  <c r="AX334" i="2"/>
  <c r="DK334" i="2"/>
  <c r="AY334" i="2"/>
  <c r="DL334" i="2"/>
  <c r="AZ334" i="2"/>
  <c r="DM334" i="2"/>
  <c r="BA334" i="2"/>
  <c r="DN334" i="2"/>
  <c r="BB334" i="2"/>
  <c r="DO334" i="2"/>
  <c r="BC334" i="2"/>
  <c r="DP334" i="2"/>
  <c r="BD334" i="2"/>
  <c r="DE334" i="2"/>
  <c r="F334" i="2"/>
  <c r="DS458" i="2"/>
  <c r="BF458" i="2"/>
  <c r="DT458" i="2"/>
  <c r="BG458" i="2"/>
  <c r="DU458" i="2"/>
  <c r="BH458" i="2"/>
  <c r="DV458" i="2"/>
  <c r="BI458" i="2"/>
  <c r="DW458" i="2"/>
  <c r="BJ458" i="2"/>
  <c r="DX458" i="2"/>
  <c r="BK458" i="2"/>
  <c r="DY458" i="2"/>
  <c r="BL458" i="2"/>
  <c r="DZ458" i="2"/>
  <c r="BM458" i="2"/>
  <c r="EA458" i="2"/>
  <c r="BN458" i="2"/>
  <c r="EB458" i="2"/>
  <c r="BO458" i="2"/>
  <c r="EC458" i="2"/>
  <c r="BP458" i="2"/>
  <c r="DR458" i="2"/>
  <c r="DS306" i="2"/>
  <c r="BF306" i="2"/>
  <c r="DT306" i="2"/>
  <c r="BG306" i="2"/>
  <c r="DU306" i="2"/>
  <c r="BH306" i="2"/>
  <c r="DV306" i="2"/>
  <c r="BI306" i="2"/>
  <c r="DW306" i="2"/>
  <c r="BJ306" i="2"/>
  <c r="DX306" i="2"/>
  <c r="BK306" i="2"/>
  <c r="DY306" i="2"/>
  <c r="BL306" i="2"/>
  <c r="DZ306" i="2"/>
  <c r="BM306" i="2"/>
  <c r="EA306" i="2"/>
  <c r="BN306" i="2"/>
  <c r="EB306" i="2"/>
  <c r="BO306" i="2"/>
  <c r="EC306" i="2"/>
  <c r="BP306" i="2"/>
  <c r="DR306" i="2"/>
  <c r="DS334" i="2"/>
  <c r="BF334" i="2"/>
  <c r="DT334" i="2"/>
  <c r="BG334" i="2"/>
  <c r="DU334" i="2"/>
  <c r="BH334" i="2"/>
  <c r="DV334" i="2"/>
  <c r="BI334" i="2"/>
  <c r="DW334" i="2"/>
  <c r="BJ334" i="2"/>
  <c r="DX334" i="2"/>
  <c r="BK334" i="2"/>
  <c r="DY334" i="2"/>
  <c r="BL334" i="2"/>
  <c r="DZ334" i="2"/>
  <c r="BM334" i="2"/>
  <c r="EA334" i="2"/>
  <c r="BN334" i="2"/>
  <c r="EB334" i="2"/>
  <c r="BO334" i="2"/>
  <c r="EC334" i="2"/>
  <c r="BP334" i="2"/>
  <c r="DR334" i="2"/>
  <c r="G334" i="2"/>
  <c r="C314" i="2"/>
  <c r="D314" i="2"/>
  <c r="E314" i="2"/>
  <c r="F314" i="2"/>
  <c r="G314" i="2"/>
  <c r="BR355" i="2"/>
  <c r="BS355" i="2"/>
  <c r="J355" i="2"/>
  <c r="BT355" i="2"/>
  <c r="K355" i="2"/>
  <c r="BU355" i="2"/>
  <c r="L355" i="2"/>
  <c r="BV355" i="2"/>
  <c r="M355" i="2"/>
  <c r="BW355" i="2"/>
  <c r="N355" i="2"/>
  <c r="BX355" i="2"/>
  <c r="O355" i="2"/>
  <c r="BY355" i="2"/>
  <c r="P355" i="2"/>
  <c r="BZ355" i="2"/>
  <c r="Q355" i="2"/>
  <c r="CA355" i="2"/>
  <c r="R355" i="2"/>
  <c r="CB355" i="2"/>
  <c r="S355" i="2"/>
  <c r="CC355" i="2"/>
  <c r="T355" i="2"/>
  <c r="C381" i="2"/>
  <c r="CF355" i="2"/>
  <c r="V355" i="2"/>
  <c r="CG355" i="2"/>
  <c r="W355" i="2"/>
  <c r="CH355" i="2"/>
  <c r="X355" i="2"/>
  <c r="CI355" i="2"/>
  <c r="Y355" i="2"/>
  <c r="CJ355" i="2"/>
  <c r="Z355" i="2"/>
  <c r="CK355" i="2"/>
  <c r="AA355" i="2"/>
  <c r="CL355" i="2"/>
  <c r="AB355" i="2"/>
  <c r="CM355" i="2"/>
  <c r="AC355" i="2"/>
  <c r="CN355" i="2"/>
  <c r="AD355" i="2"/>
  <c r="CO355" i="2"/>
  <c r="AE355" i="2"/>
  <c r="CP355" i="2"/>
  <c r="AF355" i="2"/>
  <c r="CE355" i="2"/>
  <c r="D381" i="2"/>
  <c r="CS355" i="2"/>
  <c r="AH355" i="2"/>
  <c r="CT355" i="2"/>
  <c r="AI355" i="2"/>
  <c r="CU355" i="2"/>
  <c r="AJ355" i="2"/>
  <c r="CV355" i="2"/>
  <c r="AK355" i="2"/>
  <c r="CW355" i="2"/>
  <c r="AL355" i="2"/>
  <c r="CX355" i="2"/>
  <c r="AM355" i="2"/>
  <c r="CY355" i="2"/>
  <c r="AN355" i="2"/>
  <c r="CZ355" i="2"/>
  <c r="AO355" i="2"/>
  <c r="DA355" i="2"/>
  <c r="AP355" i="2"/>
  <c r="DB355" i="2"/>
  <c r="AQ355" i="2"/>
  <c r="DC355" i="2"/>
  <c r="AR355" i="2"/>
  <c r="CR355" i="2"/>
  <c r="E381" i="2"/>
  <c r="DF355" i="2"/>
  <c r="AT355" i="2"/>
  <c r="DG355" i="2"/>
  <c r="AU355" i="2"/>
  <c r="DH355" i="2"/>
  <c r="AV355" i="2"/>
  <c r="DI355" i="2"/>
  <c r="AW355" i="2"/>
  <c r="DJ355" i="2"/>
  <c r="AX355" i="2"/>
  <c r="DK355" i="2"/>
  <c r="AY355" i="2"/>
  <c r="DL355" i="2"/>
  <c r="AZ355" i="2"/>
  <c r="DM355" i="2"/>
  <c r="BA355" i="2"/>
  <c r="DN355" i="2"/>
  <c r="BB355" i="2"/>
  <c r="DO355" i="2"/>
  <c r="BC355" i="2"/>
  <c r="DP355" i="2"/>
  <c r="BD355" i="2"/>
  <c r="DE355" i="2"/>
  <c r="F381" i="2"/>
  <c r="DS355" i="2"/>
  <c r="BF355" i="2"/>
  <c r="DT355" i="2"/>
  <c r="BG355" i="2"/>
  <c r="DU355" i="2"/>
  <c r="BH355" i="2"/>
  <c r="DV355" i="2"/>
  <c r="BI355" i="2"/>
  <c r="DW355" i="2"/>
  <c r="BJ355" i="2"/>
  <c r="DX355" i="2"/>
  <c r="BK355" i="2"/>
  <c r="DY355" i="2"/>
  <c r="BL355" i="2"/>
  <c r="DZ355" i="2"/>
  <c r="BM355" i="2"/>
  <c r="EA355" i="2"/>
  <c r="BN355" i="2"/>
  <c r="EB355" i="2"/>
  <c r="BO355" i="2"/>
  <c r="EC355" i="2"/>
  <c r="BP355" i="2"/>
  <c r="DR355" i="2"/>
  <c r="G381" i="2"/>
  <c r="C439" i="2"/>
  <c r="D439" i="2"/>
  <c r="E439" i="2"/>
  <c r="F439" i="2"/>
  <c r="G439" i="2"/>
  <c r="BR291" i="2"/>
  <c r="BS291" i="2"/>
  <c r="J291" i="2"/>
  <c r="BT291" i="2"/>
  <c r="K291" i="2"/>
  <c r="BU291" i="2"/>
  <c r="L291" i="2"/>
  <c r="BV291" i="2"/>
  <c r="M291" i="2"/>
  <c r="BW291" i="2"/>
  <c r="N291" i="2"/>
  <c r="BX291" i="2"/>
  <c r="O291" i="2"/>
  <c r="BY291" i="2"/>
  <c r="P291" i="2"/>
  <c r="BZ291" i="2"/>
  <c r="Q291" i="2"/>
  <c r="CA291" i="2"/>
  <c r="R291" i="2"/>
  <c r="CB291" i="2"/>
  <c r="S291" i="2"/>
  <c r="CC291" i="2"/>
  <c r="T291" i="2"/>
  <c r="C291" i="2"/>
  <c r="CF291" i="2"/>
  <c r="V291" i="2"/>
  <c r="CG291" i="2"/>
  <c r="W291" i="2"/>
  <c r="CH291" i="2"/>
  <c r="X291" i="2"/>
  <c r="CI291" i="2"/>
  <c r="Y291" i="2"/>
  <c r="CJ291" i="2"/>
  <c r="Z291" i="2"/>
  <c r="CK291" i="2"/>
  <c r="AA291" i="2"/>
  <c r="CL291" i="2"/>
  <c r="AB291" i="2"/>
  <c r="CM291" i="2"/>
  <c r="AC291" i="2"/>
  <c r="CN291" i="2"/>
  <c r="AD291" i="2"/>
  <c r="CO291" i="2"/>
  <c r="AE291" i="2"/>
  <c r="CP291" i="2"/>
  <c r="AF291" i="2"/>
  <c r="CE291" i="2"/>
  <c r="D291" i="2"/>
  <c r="CS291" i="2"/>
  <c r="AH291" i="2"/>
  <c r="CT291" i="2"/>
  <c r="AI291" i="2"/>
  <c r="CU291" i="2"/>
  <c r="AJ291" i="2"/>
  <c r="CV291" i="2"/>
  <c r="AK291" i="2"/>
  <c r="CW291" i="2"/>
  <c r="AL291" i="2"/>
  <c r="CX291" i="2"/>
  <c r="AM291" i="2"/>
  <c r="CY291" i="2"/>
  <c r="AN291" i="2"/>
  <c r="CZ291" i="2"/>
  <c r="AO291" i="2"/>
  <c r="DA291" i="2"/>
  <c r="AP291" i="2"/>
  <c r="DB291" i="2"/>
  <c r="AQ291" i="2"/>
  <c r="DC291" i="2"/>
  <c r="AR291" i="2"/>
  <c r="CR291" i="2"/>
  <c r="E291" i="2"/>
  <c r="DF291" i="2"/>
  <c r="AT291" i="2"/>
  <c r="DG291" i="2"/>
  <c r="AU291" i="2"/>
  <c r="DH291" i="2"/>
  <c r="AV291" i="2"/>
  <c r="DI291" i="2"/>
  <c r="AW291" i="2"/>
  <c r="DJ291" i="2"/>
  <c r="AX291" i="2"/>
  <c r="DK291" i="2"/>
  <c r="AY291" i="2"/>
  <c r="DL291" i="2"/>
  <c r="AZ291" i="2"/>
  <c r="DM291" i="2"/>
  <c r="BA291" i="2"/>
  <c r="DN291" i="2"/>
  <c r="BB291" i="2"/>
  <c r="DO291" i="2"/>
  <c r="BC291" i="2"/>
  <c r="DP291" i="2"/>
  <c r="BD291" i="2"/>
  <c r="DE291" i="2"/>
  <c r="F291" i="2"/>
  <c r="DS291" i="2"/>
  <c r="BF291" i="2"/>
  <c r="DT291" i="2"/>
  <c r="BG291" i="2"/>
  <c r="DU291" i="2"/>
  <c r="BH291" i="2"/>
  <c r="DV291" i="2"/>
  <c r="BI291" i="2"/>
  <c r="DW291" i="2"/>
  <c r="BJ291" i="2"/>
  <c r="DX291" i="2"/>
  <c r="BK291" i="2"/>
  <c r="DY291" i="2"/>
  <c r="BL291" i="2"/>
  <c r="DZ291" i="2"/>
  <c r="BM291" i="2"/>
  <c r="EA291" i="2"/>
  <c r="BN291" i="2"/>
  <c r="EB291" i="2"/>
  <c r="BO291" i="2"/>
  <c r="EC291" i="2"/>
  <c r="BP291" i="2"/>
  <c r="DR291" i="2"/>
  <c r="G291" i="2"/>
  <c r="BR335" i="2"/>
  <c r="BS335" i="2"/>
  <c r="J335" i="2"/>
  <c r="BT335" i="2"/>
  <c r="K335" i="2"/>
  <c r="BU335" i="2"/>
  <c r="L335" i="2"/>
  <c r="BV335" i="2"/>
  <c r="M335" i="2"/>
  <c r="BW335" i="2"/>
  <c r="N335" i="2"/>
  <c r="BX335" i="2"/>
  <c r="O335" i="2"/>
  <c r="BY335" i="2"/>
  <c r="P335" i="2"/>
  <c r="BZ335" i="2"/>
  <c r="Q335" i="2"/>
  <c r="CA335" i="2"/>
  <c r="R335" i="2"/>
  <c r="CB335" i="2"/>
  <c r="S335" i="2"/>
  <c r="CC335" i="2"/>
  <c r="T335" i="2"/>
  <c r="BR340" i="2"/>
  <c r="BS340" i="2"/>
  <c r="J340" i="2"/>
  <c r="BT340" i="2"/>
  <c r="K340" i="2"/>
  <c r="BU340" i="2"/>
  <c r="L340" i="2"/>
  <c r="BV340" i="2"/>
  <c r="M340" i="2"/>
  <c r="BW340" i="2"/>
  <c r="N340" i="2"/>
  <c r="BX340" i="2"/>
  <c r="O340" i="2"/>
  <c r="BY340" i="2"/>
  <c r="P340" i="2"/>
  <c r="BZ340" i="2"/>
  <c r="Q340" i="2"/>
  <c r="CA340" i="2"/>
  <c r="R340" i="2"/>
  <c r="CB340" i="2"/>
  <c r="S340" i="2"/>
  <c r="CC340" i="2"/>
  <c r="T340" i="2"/>
  <c r="C340" i="2"/>
  <c r="CF335" i="2"/>
  <c r="V335" i="2"/>
  <c r="CG335" i="2"/>
  <c r="W335" i="2"/>
  <c r="CH335" i="2"/>
  <c r="X335" i="2"/>
  <c r="CI335" i="2"/>
  <c r="Y335" i="2"/>
  <c r="CJ335" i="2"/>
  <c r="Z335" i="2"/>
  <c r="CK335" i="2"/>
  <c r="AA335" i="2"/>
  <c r="CL335" i="2"/>
  <c r="AB335" i="2"/>
  <c r="CM335" i="2"/>
  <c r="AC335" i="2"/>
  <c r="CN335" i="2"/>
  <c r="AD335" i="2"/>
  <c r="CO335" i="2"/>
  <c r="AE335" i="2"/>
  <c r="CP335" i="2"/>
  <c r="AF335" i="2"/>
  <c r="CE335" i="2"/>
  <c r="CF340" i="2"/>
  <c r="V340" i="2"/>
  <c r="CG340" i="2"/>
  <c r="W340" i="2"/>
  <c r="CH340" i="2"/>
  <c r="X340" i="2"/>
  <c r="CI340" i="2"/>
  <c r="Y340" i="2"/>
  <c r="CJ340" i="2"/>
  <c r="Z340" i="2"/>
  <c r="CK340" i="2"/>
  <c r="AA340" i="2"/>
  <c r="CL340" i="2"/>
  <c r="AB340" i="2"/>
  <c r="CM340" i="2"/>
  <c r="AC340" i="2"/>
  <c r="CN340" i="2"/>
  <c r="AD340" i="2"/>
  <c r="CO340" i="2"/>
  <c r="AE340" i="2"/>
  <c r="CP340" i="2"/>
  <c r="AF340" i="2"/>
  <c r="CE340" i="2"/>
  <c r="D340" i="2"/>
  <c r="CS335" i="2"/>
  <c r="AH335" i="2"/>
  <c r="CT335" i="2"/>
  <c r="AI335" i="2"/>
  <c r="CU335" i="2"/>
  <c r="AJ335" i="2"/>
  <c r="CV335" i="2"/>
  <c r="AK335" i="2"/>
  <c r="CW335" i="2"/>
  <c r="AL335" i="2"/>
  <c r="CX335" i="2"/>
  <c r="AM335" i="2"/>
  <c r="CY335" i="2"/>
  <c r="AN335" i="2"/>
  <c r="CZ335" i="2"/>
  <c r="AO335" i="2"/>
  <c r="DA335" i="2"/>
  <c r="AP335" i="2"/>
  <c r="DB335" i="2"/>
  <c r="AQ335" i="2"/>
  <c r="DC335" i="2"/>
  <c r="AR335" i="2"/>
  <c r="CR335" i="2"/>
  <c r="CS340" i="2"/>
  <c r="AH340" i="2"/>
  <c r="CT340" i="2"/>
  <c r="AI340" i="2"/>
  <c r="CU340" i="2"/>
  <c r="AJ340" i="2"/>
  <c r="CV340" i="2"/>
  <c r="AK340" i="2"/>
  <c r="CW340" i="2"/>
  <c r="AL340" i="2"/>
  <c r="CX340" i="2"/>
  <c r="AM340" i="2"/>
  <c r="CY340" i="2"/>
  <c r="AN340" i="2"/>
  <c r="CZ340" i="2"/>
  <c r="AO340" i="2"/>
  <c r="DA340" i="2"/>
  <c r="AP340" i="2"/>
  <c r="DB340" i="2"/>
  <c r="AQ340" i="2"/>
  <c r="DC340" i="2"/>
  <c r="AR340" i="2"/>
  <c r="CR340" i="2"/>
  <c r="E340" i="2"/>
  <c r="DF335" i="2"/>
  <c r="AT335" i="2"/>
  <c r="DG335" i="2"/>
  <c r="AU335" i="2"/>
  <c r="DH335" i="2"/>
  <c r="AV335" i="2"/>
  <c r="DI335" i="2"/>
  <c r="AW335" i="2"/>
  <c r="DJ335" i="2"/>
  <c r="AX335" i="2"/>
  <c r="DK335" i="2"/>
  <c r="AY335" i="2"/>
  <c r="DL335" i="2"/>
  <c r="AZ335" i="2"/>
  <c r="DM335" i="2"/>
  <c r="BA335" i="2"/>
  <c r="DN335" i="2"/>
  <c r="BB335" i="2"/>
  <c r="DO335" i="2"/>
  <c r="BC335" i="2"/>
  <c r="DP335" i="2"/>
  <c r="BD335" i="2"/>
  <c r="DE335" i="2"/>
  <c r="DF340" i="2"/>
  <c r="AT340" i="2"/>
  <c r="DG340" i="2"/>
  <c r="AU340" i="2"/>
  <c r="DH340" i="2"/>
  <c r="AV340" i="2"/>
  <c r="DI340" i="2"/>
  <c r="AW340" i="2"/>
  <c r="DJ340" i="2"/>
  <c r="AX340" i="2"/>
  <c r="DK340" i="2"/>
  <c r="AY340" i="2"/>
  <c r="DL340" i="2"/>
  <c r="AZ340" i="2"/>
  <c r="DM340" i="2"/>
  <c r="BA340" i="2"/>
  <c r="DN340" i="2"/>
  <c r="BB340" i="2"/>
  <c r="DO340" i="2"/>
  <c r="BC340" i="2"/>
  <c r="DP340" i="2"/>
  <c r="BD340" i="2"/>
  <c r="DE340" i="2"/>
  <c r="F340" i="2"/>
  <c r="DS335" i="2"/>
  <c r="BF335" i="2"/>
  <c r="DT335" i="2"/>
  <c r="BG335" i="2"/>
  <c r="DU335" i="2"/>
  <c r="BH335" i="2"/>
  <c r="DV335" i="2"/>
  <c r="BI335" i="2"/>
  <c r="DW335" i="2"/>
  <c r="BJ335" i="2"/>
  <c r="DX335" i="2"/>
  <c r="BK335" i="2"/>
  <c r="DY335" i="2"/>
  <c r="BL335" i="2"/>
  <c r="DZ335" i="2"/>
  <c r="BM335" i="2"/>
  <c r="EA335" i="2"/>
  <c r="BN335" i="2"/>
  <c r="EB335" i="2"/>
  <c r="BO335" i="2"/>
  <c r="EC335" i="2"/>
  <c r="BP335" i="2"/>
  <c r="DR335" i="2"/>
  <c r="DS340" i="2"/>
  <c r="BF340" i="2"/>
  <c r="DT340" i="2"/>
  <c r="BG340" i="2"/>
  <c r="DU340" i="2"/>
  <c r="BH340" i="2"/>
  <c r="DV340" i="2"/>
  <c r="BI340" i="2"/>
  <c r="DW340" i="2"/>
  <c r="BJ340" i="2"/>
  <c r="DX340" i="2"/>
  <c r="BK340" i="2"/>
  <c r="DY340" i="2"/>
  <c r="BL340" i="2"/>
  <c r="DZ340" i="2"/>
  <c r="BM340" i="2"/>
  <c r="EA340" i="2"/>
  <c r="BN340" i="2"/>
  <c r="EB340" i="2"/>
  <c r="BO340" i="2"/>
  <c r="EC340" i="2"/>
  <c r="BP340" i="2"/>
  <c r="DR340" i="2"/>
  <c r="G340" i="2"/>
  <c r="C425" i="2"/>
  <c r="D425" i="2"/>
  <c r="E425" i="2"/>
  <c r="F425" i="2"/>
  <c r="G425" i="2"/>
  <c r="BR338" i="2"/>
  <c r="BS338" i="2"/>
  <c r="J338" i="2"/>
  <c r="BT338" i="2"/>
  <c r="K338" i="2"/>
  <c r="BU338" i="2"/>
  <c r="L338" i="2"/>
  <c r="BV338" i="2"/>
  <c r="M338" i="2"/>
  <c r="BW338" i="2"/>
  <c r="N338" i="2"/>
  <c r="BX338" i="2"/>
  <c r="O338" i="2"/>
  <c r="BY338" i="2"/>
  <c r="P338" i="2"/>
  <c r="BZ338" i="2"/>
  <c r="Q338" i="2"/>
  <c r="CA338" i="2"/>
  <c r="R338" i="2"/>
  <c r="CB338" i="2"/>
  <c r="S338" i="2"/>
  <c r="CC338" i="2"/>
  <c r="T338" i="2"/>
  <c r="BR362" i="2"/>
  <c r="BS362" i="2"/>
  <c r="J362" i="2"/>
  <c r="BT362" i="2"/>
  <c r="K362" i="2"/>
  <c r="BU362" i="2"/>
  <c r="L362" i="2"/>
  <c r="BV362" i="2"/>
  <c r="M362" i="2"/>
  <c r="BW362" i="2"/>
  <c r="N362" i="2"/>
  <c r="BX362" i="2"/>
  <c r="O362" i="2"/>
  <c r="BY362" i="2"/>
  <c r="P362" i="2"/>
  <c r="BZ362" i="2"/>
  <c r="Q362" i="2"/>
  <c r="CA362" i="2"/>
  <c r="R362" i="2"/>
  <c r="CB362" i="2"/>
  <c r="S362" i="2"/>
  <c r="CC362" i="2"/>
  <c r="T362" i="2"/>
  <c r="BR364" i="2"/>
  <c r="BS364" i="2"/>
  <c r="J364" i="2"/>
  <c r="BT364" i="2"/>
  <c r="K364" i="2"/>
  <c r="BU364" i="2"/>
  <c r="L364" i="2"/>
  <c r="BV364" i="2"/>
  <c r="M364" i="2"/>
  <c r="BW364" i="2"/>
  <c r="N364" i="2"/>
  <c r="BX364" i="2"/>
  <c r="O364" i="2"/>
  <c r="BY364" i="2"/>
  <c r="P364" i="2"/>
  <c r="BZ364" i="2"/>
  <c r="Q364" i="2"/>
  <c r="CA364" i="2"/>
  <c r="R364" i="2"/>
  <c r="CB364" i="2"/>
  <c r="S364" i="2"/>
  <c r="CC364" i="2"/>
  <c r="T364" i="2"/>
  <c r="C364" i="2"/>
  <c r="CF338" i="2"/>
  <c r="V338" i="2"/>
  <c r="CG338" i="2"/>
  <c r="W338" i="2"/>
  <c r="CH338" i="2"/>
  <c r="X338" i="2"/>
  <c r="CI338" i="2"/>
  <c r="Y338" i="2"/>
  <c r="CJ338" i="2"/>
  <c r="Z338" i="2"/>
  <c r="CK338" i="2"/>
  <c r="AA338" i="2"/>
  <c r="CL338" i="2"/>
  <c r="AB338" i="2"/>
  <c r="CM338" i="2"/>
  <c r="AC338" i="2"/>
  <c r="CN338" i="2"/>
  <c r="AD338" i="2"/>
  <c r="CO338" i="2"/>
  <c r="AE338" i="2"/>
  <c r="CP338" i="2"/>
  <c r="AF338" i="2"/>
  <c r="CE338" i="2"/>
  <c r="CF362" i="2"/>
  <c r="V362" i="2"/>
  <c r="CG362" i="2"/>
  <c r="W362" i="2"/>
  <c r="CH362" i="2"/>
  <c r="X362" i="2"/>
  <c r="CI362" i="2"/>
  <c r="Y362" i="2"/>
  <c r="CJ362" i="2"/>
  <c r="Z362" i="2"/>
  <c r="CK362" i="2"/>
  <c r="AA362" i="2"/>
  <c r="CL362" i="2"/>
  <c r="AB362" i="2"/>
  <c r="CM362" i="2"/>
  <c r="AC362" i="2"/>
  <c r="CN362" i="2"/>
  <c r="AD362" i="2"/>
  <c r="CO362" i="2"/>
  <c r="AE362" i="2"/>
  <c r="CP362" i="2"/>
  <c r="AF362" i="2"/>
  <c r="CE362" i="2"/>
  <c r="CF364" i="2"/>
  <c r="V364" i="2"/>
  <c r="CG364" i="2"/>
  <c r="W364" i="2"/>
  <c r="CH364" i="2"/>
  <c r="X364" i="2"/>
  <c r="CI364" i="2"/>
  <c r="Y364" i="2"/>
  <c r="CJ364" i="2"/>
  <c r="Z364" i="2"/>
  <c r="CK364" i="2"/>
  <c r="AA364" i="2"/>
  <c r="CL364" i="2"/>
  <c r="AB364" i="2"/>
  <c r="CM364" i="2"/>
  <c r="AC364" i="2"/>
  <c r="CN364" i="2"/>
  <c r="AD364" i="2"/>
  <c r="CO364" i="2"/>
  <c r="AE364" i="2"/>
  <c r="CP364" i="2"/>
  <c r="AF364" i="2"/>
  <c r="CE364" i="2"/>
  <c r="D364" i="2"/>
  <c r="CS338" i="2"/>
  <c r="AH338" i="2"/>
  <c r="CT338" i="2"/>
  <c r="AI338" i="2"/>
  <c r="CU338" i="2"/>
  <c r="AJ338" i="2"/>
  <c r="CV338" i="2"/>
  <c r="AK338" i="2"/>
  <c r="CW338" i="2"/>
  <c r="AL338" i="2"/>
  <c r="CX338" i="2"/>
  <c r="AM338" i="2"/>
  <c r="CY338" i="2"/>
  <c r="AN338" i="2"/>
  <c r="CZ338" i="2"/>
  <c r="AO338" i="2"/>
  <c r="DA338" i="2"/>
  <c r="AP338" i="2"/>
  <c r="DB338" i="2"/>
  <c r="AQ338" i="2"/>
  <c r="DC338" i="2"/>
  <c r="AR338" i="2"/>
  <c r="CR338" i="2"/>
  <c r="CS362" i="2"/>
  <c r="AH362" i="2"/>
  <c r="CT362" i="2"/>
  <c r="AI362" i="2"/>
  <c r="CU362" i="2"/>
  <c r="AJ362" i="2"/>
  <c r="CV362" i="2"/>
  <c r="AK362" i="2"/>
  <c r="CW362" i="2"/>
  <c r="AL362" i="2"/>
  <c r="CX362" i="2"/>
  <c r="AM362" i="2"/>
  <c r="CY362" i="2"/>
  <c r="AN362" i="2"/>
  <c r="CZ362" i="2"/>
  <c r="AO362" i="2"/>
  <c r="DA362" i="2"/>
  <c r="AP362" i="2"/>
  <c r="DB362" i="2"/>
  <c r="AQ362" i="2"/>
  <c r="DC362" i="2"/>
  <c r="AR362" i="2"/>
  <c r="CR362" i="2"/>
  <c r="CS364" i="2"/>
  <c r="AH364" i="2"/>
  <c r="CT364" i="2"/>
  <c r="AI364" i="2"/>
  <c r="CU364" i="2"/>
  <c r="AJ364" i="2"/>
  <c r="CV364" i="2"/>
  <c r="AK364" i="2"/>
  <c r="CW364" i="2"/>
  <c r="AL364" i="2"/>
  <c r="CX364" i="2"/>
  <c r="AM364" i="2"/>
  <c r="CY364" i="2"/>
  <c r="AN364" i="2"/>
  <c r="CZ364" i="2"/>
  <c r="AO364" i="2"/>
  <c r="DA364" i="2"/>
  <c r="AP364" i="2"/>
  <c r="DB364" i="2"/>
  <c r="AQ364" i="2"/>
  <c r="DC364" i="2"/>
  <c r="AR364" i="2"/>
  <c r="CR364" i="2"/>
  <c r="E364" i="2"/>
  <c r="DF338" i="2"/>
  <c r="AT338" i="2"/>
  <c r="DG338" i="2"/>
  <c r="AU338" i="2"/>
  <c r="DH338" i="2"/>
  <c r="AV338" i="2"/>
  <c r="DI338" i="2"/>
  <c r="AW338" i="2"/>
  <c r="DJ338" i="2"/>
  <c r="AX338" i="2"/>
  <c r="DK338" i="2"/>
  <c r="AY338" i="2"/>
  <c r="DL338" i="2"/>
  <c r="AZ338" i="2"/>
  <c r="DM338" i="2"/>
  <c r="BA338" i="2"/>
  <c r="DN338" i="2"/>
  <c r="BB338" i="2"/>
  <c r="DO338" i="2"/>
  <c r="BC338" i="2"/>
  <c r="DP338" i="2"/>
  <c r="BD338" i="2"/>
  <c r="DE338" i="2"/>
  <c r="DF362" i="2"/>
  <c r="AT362" i="2"/>
  <c r="DG362" i="2"/>
  <c r="AU362" i="2"/>
  <c r="DH362" i="2"/>
  <c r="AV362" i="2"/>
  <c r="DI362" i="2"/>
  <c r="AW362" i="2"/>
  <c r="DJ362" i="2"/>
  <c r="AX362" i="2"/>
  <c r="DK362" i="2"/>
  <c r="AY362" i="2"/>
  <c r="DL362" i="2"/>
  <c r="AZ362" i="2"/>
  <c r="DM362" i="2"/>
  <c r="BA362" i="2"/>
  <c r="DN362" i="2"/>
  <c r="BB362" i="2"/>
  <c r="DO362" i="2"/>
  <c r="BC362" i="2"/>
  <c r="DP362" i="2"/>
  <c r="BD362" i="2"/>
  <c r="DE362" i="2"/>
  <c r="DF364" i="2"/>
  <c r="AT364" i="2"/>
  <c r="DG364" i="2"/>
  <c r="AU364" i="2"/>
  <c r="DH364" i="2"/>
  <c r="AV364" i="2"/>
  <c r="DI364" i="2"/>
  <c r="AW364" i="2"/>
  <c r="DJ364" i="2"/>
  <c r="AX364" i="2"/>
  <c r="DK364" i="2"/>
  <c r="AY364" i="2"/>
  <c r="DL364" i="2"/>
  <c r="AZ364" i="2"/>
  <c r="DM364" i="2"/>
  <c r="BA364" i="2"/>
  <c r="DN364" i="2"/>
  <c r="BB364" i="2"/>
  <c r="DO364" i="2"/>
  <c r="BC364" i="2"/>
  <c r="DP364" i="2"/>
  <c r="BD364" i="2"/>
  <c r="DE364" i="2"/>
  <c r="F364" i="2"/>
  <c r="DS338" i="2"/>
  <c r="BF338" i="2"/>
  <c r="DT338" i="2"/>
  <c r="BG338" i="2"/>
  <c r="DU338" i="2"/>
  <c r="BH338" i="2"/>
  <c r="DV338" i="2"/>
  <c r="BI338" i="2"/>
  <c r="DW338" i="2"/>
  <c r="BJ338" i="2"/>
  <c r="DX338" i="2"/>
  <c r="BK338" i="2"/>
  <c r="DY338" i="2"/>
  <c r="BL338" i="2"/>
  <c r="DZ338" i="2"/>
  <c r="BM338" i="2"/>
  <c r="EA338" i="2"/>
  <c r="BN338" i="2"/>
  <c r="EB338" i="2"/>
  <c r="BO338" i="2"/>
  <c r="EC338" i="2"/>
  <c r="BP338" i="2"/>
  <c r="DR338" i="2"/>
  <c r="DS362" i="2"/>
  <c r="BF362" i="2"/>
  <c r="DT362" i="2"/>
  <c r="BG362" i="2"/>
  <c r="DU362" i="2"/>
  <c r="BH362" i="2"/>
  <c r="DV362" i="2"/>
  <c r="BI362" i="2"/>
  <c r="DW362" i="2"/>
  <c r="BJ362" i="2"/>
  <c r="DX362" i="2"/>
  <c r="BK362" i="2"/>
  <c r="DY362" i="2"/>
  <c r="BL362" i="2"/>
  <c r="DZ362" i="2"/>
  <c r="BM362" i="2"/>
  <c r="EA362" i="2"/>
  <c r="BN362" i="2"/>
  <c r="EB362" i="2"/>
  <c r="BO362" i="2"/>
  <c r="EC362" i="2"/>
  <c r="BP362" i="2"/>
  <c r="DR362" i="2"/>
  <c r="DS364" i="2"/>
  <c r="BF364" i="2"/>
  <c r="DT364" i="2"/>
  <c r="BG364" i="2"/>
  <c r="DU364" i="2"/>
  <c r="BH364" i="2"/>
  <c r="DV364" i="2"/>
  <c r="BI364" i="2"/>
  <c r="DW364" i="2"/>
  <c r="BJ364" i="2"/>
  <c r="DX364" i="2"/>
  <c r="BK364" i="2"/>
  <c r="DY364" i="2"/>
  <c r="BL364" i="2"/>
  <c r="DZ364" i="2"/>
  <c r="BM364" i="2"/>
  <c r="EA364" i="2"/>
  <c r="BN364" i="2"/>
  <c r="EB364" i="2"/>
  <c r="BO364" i="2"/>
  <c r="EC364" i="2"/>
  <c r="BP364" i="2"/>
  <c r="DR364" i="2"/>
  <c r="G364" i="2"/>
  <c r="BR348" i="2"/>
  <c r="BS348" i="2"/>
  <c r="J348" i="2"/>
  <c r="BT348" i="2"/>
  <c r="K348" i="2"/>
  <c r="BU348" i="2"/>
  <c r="L348" i="2"/>
  <c r="BV348" i="2"/>
  <c r="M348" i="2"/>
  <c r="BW348" i="2"/>
  <c r="N348" i="2"/>
  <c r="BX348" i="2"/>
  <c r="O348" i="2"/>
  <c r="BY348" i="2"/>
  <c r="P348" i="2"/>
  <c r="BZ348" i="2"/>
  <c r="Q348" i="2"/>
  <c r="CA348" i="2"/>
  <c r="R348" i="2"/>
  <c r="CB348" i="2"/>
  <c r="S348" i="2"/>
  <c r="CC348" i="2"/>
  <c r="T348" i="2"/>
  <c r="BR372" i="2"/>
  <c r="BS372" i="2"/>
  <c r="J372" i="2"/>
  <c r="BT372" i="2"/>
  <c r="K372" i="2"/>
  <c r="BU372" i="2"/>
  <c r="L372" i="2"/>
  <c r="BV372" i="2"/>
  <c r="M372" i="2"/>
  <c r="BW372" i="2"/>
  <c r="N372" i="2"/>
  <c r="BX372" i="2"/>
  <c r="O372" i="2"/>
  <c r="BY372" i="2"/>
  <c r="P372" i="2"/>
  <c r="BZ372" i="2"/>
  <c r="Q372" i="2"/>
  <c r="CA372" i="2"/>
  <c r="R372" i="2"/>
  <c r="CB372" i="2"/>
  <c r="S372" i="2"/>
  <c r="CC372" i="2"/>
  <c r="T372" i="2"/>
  <c r="BR373" i="2"/>
  <c r="BS373" i="2"/>
  <c r="J373" i="2"/>
  <c r="BT373" i="2"/>
  <c r="K373" i="2"/>
  <c r="BU373" i="2"/>
  <c r="L373" i="2"/>
  <c r="BV373" i="2"/>
  <c r="M373" i="2"/>
  <c r="BW373" i="2"/>
  <c r="N373" i="2"/>
  <c r="BX373" i="2"/>
  <c r="O373" i="2"/>
  <c r="BY373" i="2"/>
  <c r="P373" i="2"/>
  <c r="BZ373" i="2"/>
  <c r="Q373" i="2"/>
  <c r="CA373" i="2"/>
  <c r="R373" i="2"/>
  <c r="CB373" i="2"/>
  <c r="S373" i="2"/>
  <c r="CC373" i="2"/>
  <c r="T373" i="2"/>
  <c r="C373" i="2"/>
  <c r="CF348" i="2"/>
  <c r="V348" i="2"/>
  <c r="CG348" i="2"/>
  <c r="W348" i="2"/>
  <c r="CH348" i="2"/>
  <c r="X348" i="2"/>
  <c r="CI348" i="2"/>
  <c r="Y348" i="2"/>
  <c r="CJ348" i="2"/>
  <c r="Z348" i="2"/>
  <c r="CK348" i="2"/>
  <c r="AA348" i="2"/>
  <c r="CL348" i="2"/>
  <c r="AB348" i="2"/>
  <c r="CM348" i="2"/>
  <c r="AC348" i="2"/>
  <c r="CN348" i="2"/>
  <c r="AD348" i="2"/>
  <c r="CO348" i="2"/>
  <c r="AE348" i="2"/>
  <c r="CP348" i="2"/>
  <c r="AF348" i="2"/>
  <c r="CE348" i="2"/>
  <c r="CF372" i="2"/>
  <c r="V372" i="2"/>
  <c r="CG372" i="2"/>
  <c r="W372" i="2"/>
  <c r="CH372" i="2"/>
  <c r="X372" i="2"/>
  <c r="CI372" i="2"/>
  <c r="Y372" i="2"/>
  <c r="CJ372" i="2"/>
  <c r="Z372" i="2"/>
  <c r="CK372" i="2"/>
  <c r="AA372" i="2"/>
  <c r="CL372" i="2"/>
  <c r="AB372" i="2"/>
  <c r="CM372" i="2"/>
  <c r="AC372" i="2"/>
  <c r="CN372" i="2"/>
  <c r="AD372" i="2"/>
  <c r="CO372" i="2"/>
  <c r="AE372" i="2"/>
  <c r="CP372" i="2"/>
  <c r="AF372" i="2"/>
  <c r="CE372" i="2"/>
  <c r="CF373" i="2"/>
  <c r="V373" i="2"/>
  <c r="CG373" i="2"/>
  <c r="W373" i="2"/>
  <c r="CH373" i="2"/>
  <c r="X373" i="2"/>
  <c r="CI373" i="2"/>
  <c r="Y373" i="2"/>
  <c r="CJ373" i="2"/>
  <c r="Z373" i="2"/>
  <c r="CK373" i="2"/>
  <c r="AA373" i="2"/>
  <c r="CL373" i="2"/>
  <c r="AB373" i="2"/>
  <c r="CM373" i="2"/>
  <c r="AC373" i="2"/>
  <c r="CN373" i="2"/>
  <c r="AD373" i="2"/>
  <c r="CO373" i="2"/>
  <c r="AE373" i="2"/>
  <c r="CP373" i="2"/>
  <c r="AF373" i="2"/>
  <c r="CE373" i="2"/>
  <c r="D373" i="2"/>
  <c r="CS348" i="2"/>
  <c r="AH348" i="2"/>
  <c r="CT348" i="2"/>
  <c r="AI348" i="2"/>
  <c r="CU348" i="2"/>
  <c r="AJ348" i="2"/>
  <c r="CV348" i="2"/>
  <c r="AK348" i="2"/>
  <c r="CW348" i="2"/>
  <c r="AL348" i="2"/>
  <c r="CX348" i="2"/>
  <c r="AM348" i="2"/>
  <c r="CY348" i="2"/>
  <c r="AN348" i="2"/>
  <c r="CZ348" i="2"/>
  <c r="AO348" i="2"/>
  <c r="DA348" i="2"/>
  <c r="AP348" i="2"/>
  <c r="DB348" i="2"/>
  <c r="AQ348" i="2"/>
  <c r="DC348" i="2"/>
  <c r="AR348" i="2"/>
  <c r="CR348" i="2"/>
  <c r="CS372" i="2"/>
  <c r="AH372" i="2"/>
  <c r="CT372" i="2"/>
  <c r="AI372" i="2"/>
  <c r="CU372" i="2"/>
  <c r="AJ372" i="2"/>
  <c r="CV372" i="2"/>
  <c r="AK372" i="2"/>
  <c r="CW372" i="2"/>
  <c r="AL372" i="2"/>
  <c r="CX372" i="2"/>
  <c r="AM372" i="2"/>
  <c r="CY372" i="2"/>
  <c r="AN372" i="2"/>
  <c r="CZ372" i="2"/>
  <c r="AO372" i="2"/>
  <c r="DA372" i="2"/>
  <c r="AP372" i="2"/>
  <c r="DB372" i="2"/>
  <c r="AQ372" i="2"/>
  <c r="DC372" i="2"/>
  <c r="AR372" i="2"/>
  <c r="CR372" i="2"/>
  <c r="CS373" i="2"/>
  <c r="AH373" i="2"/>
  <c r="CT373" i="2"/>
  <c r="AI373" i="2"/>
  <c r="CU373" i="2"/>
  <c r="AJ373" i="2"/>
  <c r="CV373" i="2"/>
  <c r="AK373" i="2"/>
  <c r="CW373" i="2"/>
  <c r="AL373" i="2"/>
  <c r="CX373" i="2"/>
  <c r="AM373" i="2"/>
  <c r="CY373" i="2"/>
  <c r="AN373" i="2"/>
  <c r="CZ373" i="2"/>
  <c r="AO373" i="2"/>
  <c r="DA373" i="2"/>
  <c r="AP373" i="2"/>
  <c r="DB373" i="2"/>
  <c r="AQ373" i="2"/>
  <c r="DC373" i="2"/>
  <c r="AR373" i="2"/>
  <c r="CR373" i="2"/>
  <c r="E373" i="2"/>
  <c r="DF348" i="2"/>
  <c r="AT348" i="2"/>
  <c r="DG348" i="2"/>
  <c r="AU348" i="2"/>
  <c r="DH348" i="2"/>
  <c r="AV348" i="2"/>
  <c r="DI348" i="2"/>
  <c r="AW348" i="2"/>
  <c r="DJ348" i="2"/>
  <c r="AX348" i="2"/>
  <c r="DK348" i="2"/>
  <c r="AY348" i="2"/>
  <c r="DL348" i="2"/>
  <c r="AZ348" i="2"/>
  <c r="DM348" i="2"/>
  <c r="BA348" i="2"/>
  <c r="DN348" i="2"/>
  <c r="BB348" i="2"/>
  <c r="DO348" i="2"/>
  <c r="BC348" i="2"/>
  <c r="DP348" i="2"/>
  <c r="BD348" i="2"/>
  <c r="DE348" i="2"/>
  <c r="DF372" i="2"/>
  <c r="AT372" i="2"/>
  <c r="DG372" i="2"/>
  <c r="AU372" i="2"/>
  <c r="DH372" i="2"/>
  <c r="AV372" i="2"/>
  <c r="DI372" i="2"/>
  <c r="AW372" i="2"/>
  <c r="DJ372" i="2"/>
  <c r="AX372" i="2"/>
  <c r="DK372" i="2"/>
  <c r="AY372" i="2"/>
  <c r="DL372" i="2"/>
  <c r="AZ372" i="2"/>
  <c r="DM372" i="2"/>
  <c r="BA372" i="2"/>
  <c r="DN372" i="2"/>
  <c r="BB372" i="2"/>
  <c r="DO372" i="2"/>
  <c r="BC372" i="2"/>
  <c r="DP372" i="2"/>
  <c r="BD372" i="2"/>
  <c r="DE372" i="2"/>
  <c r="DF373" i="2"/>
  <c r="AT373" i="2"/>
  <c r="DG373" i="2"/>
  <c r="AU373" i="2"/>
  <c r="DH373" i="2"/>
  <c r="AV373" i="2"/>
  <c r="DI373" i="2"/>
  <c r="AW373" i="2"/>
  <c r="DJ373" i="2"/>
  <c r="AX373" i="2"/>
  <c r="DK373" i="2"/>
  <c r="AY373" i="2"/>
  <c r="DL373" i="2"/>
  <c r="AZ373" i="2"/>
  <c r="DM373" i="2"/>
  <c r="BA373" i="2"/>
  <c r="DN373" i="2"/>
  <c r="BB373" i="2"/>
  <c r="DO373" i="2"/>
  <c r="BC373" i="2"/>
  <c r="DP373" i="2"/>
  <c r="BD373" i="2"/>
  <c r="DE373" i="2"/>
  <c r="F373" i="2"/>
  <c r="DS348" i="2"/>
  <c r="BF348" i="2"/>
  <c r="DT348" i="2"/>
  <c r="BG348" i="2"/>
  <c r="DU348" i="2"/>
  <c r="BH348" i="2"/>
  <c r="DV348" i="2"/>
  <c r="BI348" i="2"/>
  <c r="DW348" i="2"/>
  <c r="BJ348" i="2"/>
  <c r="DX348" i="2"/>
  <c r="BK348" i="2"/>
  <c r="DY348" i="2"/>
  <c r="BL348" i="2"/>
  <c r="DZ348" i="2"/>
  <c r="BM348" i="2"/>
  <c r="EA348" i="2"/>
  <c r="BN348" i="2"/>
  <c r="EB348" i="2"/>
  <c r="BO348" i="2"/>
  <c r="EC348" i="2"/>
  <c r="BP348" i="2"/>
  <c r="DR348" i="2"/>
  <c r="DS372" i="2"/>
  <c r="BF372" i="2"/>
  <c r="DT372" i="2"/>
  <c r="BG372" i="2"/>
  <c r="DU372" i="2"/>
  <c r="BH372" i="2"/>
  <c r="DV372" i="2"/>
  <c r="BI372" i="2"/>
  <c r="DW372" i="2"/>
  <c r="BJ372" i="2"/>
  <c r="DX372" i="2"/>
  <c r="BK372" i="2"/>
  <c r="DY372" i="2"/>
  <c r="BL372" i="2"/>
  <c r="DZ372" i="2"/>
  <c r="BM372" i="2"/>
  <c r="EA372" i="2"/>
  <c r="BN372" i="2"/>
  <c r="EB372" i="2"/>
  <c r="BO372" i="2"/>
  <c r="EC372" i="2"/>
  <c r="BP372" i="2"/>
  <c r="DR372" i="2"/>
  <c r="DS373" i="2"/>
  <c r="BF373" i="2"/>
  <c r="DT373" i="2"/>
  <c r="BG373" i="2"/>
  <c r="DU373" i="2"/>
  <c r="BH373" i="2"/>
  <c r="DV373" i="2"/>
  <c r="BI373" i="2"/>
  <c r="DW373" i="2"/>
  <c r="BJ373" i="2"/>
  <c r="DX373" i="2"/>
  <c r="BK373" i="2"/>
  <c r="DY373" i="2"/>
  <c r="BL373" i="2"/>
  <c r="DZ373" i="2"/>
  <c r="BM373" i="2"/>
  <c r="EA373" i="2"/>
  <c r="BN373" i="2"/>
  <c r="EB373" i="2"/>
  <c r="BO373" i="2"/>
  <c r="EC373" i="2"/>
  <c r="BP373" i="2"/>
  <c r="DR373" i="2"/>
  <c r="G373" i="2"/>
  <c r="BR221" i="2"/>
  <c r="BS221" i="2"/>
  <c r="J221" i="2"/>
  <c r="BT221" i="2"/>
  <c r="K221" i="2"/>
  <c r="BU221" i="2"/>
  <c r="L221" i="2"/>
  <c r="BV221" i="2"/>
  <c r="M221" i="2"/>
  <c r="BW221" i="2"/>
  <c r="N221" i="2"/>
  <c r="BX221" i="2"/>
  <c r="O221" i="2"/>
  <c r="BY221" i="2"/>
  <c r="P221" i="2"/>
  <c r="BZ221" i="2"/>
  <c r="Q221" i="2"/>
  <c r="CA221" i="2"/>
  <c r="R221" i="2"/>
  <c r="CB221" i="2"/>
  <c r="S221" i="2"/>
  <c r="CC221" i="2"/>
  <c r="T221" i="2"/>
  <c r="BR231" i="2"/>
  <c r="BS231" i="2"/>
  <c r="J231" i="2"/>
  <c r="BT231" i="2"/>
  <c r="K231" i="2"/>
  <c r="BU231" i="2"/>
  <c r="L231" i="2"/>
  <c r="BV231" i="2"/>
  <c r="M231" i="2"/>
  <c r="BW231" i="2"/>
  <c r="N231" i="2"/>
  <c r="BX231" i="2"/>
  <c r="O231" i="2"/>
  <c r="BY231" i="2"/>
  <c r="P231" i="2"/>
  <c r="BZ231" i="2"/>
  <c r="Q231" i="2"/>
  <c r="CA231" i="2"/>
  <c r="R231" i="2"/>
  <c r="CB231" i="2"/>
  <c r="S231" i="2"/>
  <c r="CC231" i="2"/>
  <c r="T231" i="2"/>
  <c r="C231" i="2"/>
  <c r="CF221" i="2"/>
  <c r="V221" i="2"/>
  <c r="CG221" i="2"/>
  <c r="W221" i="2"/>
  <c r="CH221" i="2"/>
  <c r="X221" i="2"/>
  <c r="CI221" i="2"/>
  <c r="Y221" i="2"/>
  <c r="CJ221" i="2"/>
  <c r="Z221" i="2"/>
  <c r="CK221" i="2"/>
  <c r="AA221" i="2"/>
  <c r="CL221" i="2"/>
  <c r="AB221" i="2"/>
  <c r="CM221" i="2"/>
  <c r="AC221" i="2"/>
  <c r="CN221" i="2"/>
  <c r="AD221" i="2"/>
  <c r="CO221" i="2"/>
  <c r="AE221" i="2"/>
  <c r="CP221" i="2"/>
  <c r="AF221" i="2"/>
  <c r="CE221" i="2"/>
  <c r="CF231" i="2"/>
  <c r="V231" i="2"/>
  <c r="CG231" i="2"/>
  <c r="W231" i="2"/>
  <c r="CH231" i="2"/>
  <c r="X231" i="2"/>
  <c r="CI231" i="2"/>
  <c r="Y231" i="2"/>
  <c r="CJ231" i="2"/>
  <c r="Z231" i="2"/>
  <c r="CK231" i="2"/>
  <c r="AA231" i="2"/>
  <c r="CL231" i="2"/>
  <c r="AB231" i="2"/>
  <c r="CM231" i="2"/>
  <c r="AC231" i="2"/>
  <c r="CN231" i="2"/>
  <c r="AD231" i="2"/>
  <c r="CO231" i="2"/>
  <c r="AE231" i="2"/>
  <c r="CP231" i="2"/>
  <c r="AF231" i="2"/>
  <c r="CE231" i="2"/>
  <c r="D231" i="2"/>
  <c r="CS221" i="2"/>
  <c r="AH221" i="2"/>
  <c r="CT221" i="2"/>
  <c r="AI221" i="2"/>
  <c r="CU221" i="2"/>
  <c r="AJ221" i="2"/>
  <c r="CV221" i="2"/>
  <c r="AK221" i="2"/>
  <c r="CW221" i="2"/>
  <c r="AL221" i="2"/>
  <c r="CX221" i="2"/>
  <c r="AM221" i="2"/>
  <c r="CY221" i="2"/>
  <c r="AN221" i="2"/>
  <c r="CZ221" i="2"/>
  <c r="AO221" i="2"/>
  <c r="DA221" i="2"/>
  <c r="AP221" i="2"/>
  <c r="DB221" i="2"/>
  <c r="AQ221" i="2"/>
  <c r="DC221" i="2"/>
  <c r="AR221" i="2"/>
  <c r="CR221" i="2"/>
  <c r="CS231" i="2"/>
  <c r="AH231" i="2"/>
  <c r="CT231" i="2"/>
  <c r="AI231" i="2"/>
  <c r="CU231" i="2"/>
  <c r="AJ231" i="2"/>
  <c r="CV231" i="2"/>
  <c r="AK231" i="2"/>
  <c r="CW231" i="2"/>
  <c r="AL231" i="2"/>
  <c r="CX231" i="2"/>
  <c r="AM231" i="2"/>
  <c r="CY231" i="2"/>
  <c r="AN231" i="2"/>
  <c r="CZ231" i="2"/>
  <c r="AO231" i="2"/>
  <c r="DA231" i="2"/>
  <c r="AP231" i="2"/>
  <c r="DB231" i="2"/>
  <c r="AQ231" i="2"/>
  <c r="DC231" i="2"/>
  <c r="AR231" i="2"/>
  <c r="CR231" i="2"/>
  <c r="E231" i="2"/>
  <c r="DF221" i="2"/>
  <c r="AT221" i="2"/>
  <c r="DG221" i="2"/>
  <c r="AU221" i="2"/>
  <c r="DH221" i="2"/>
  <c r="AV221" i="2"/>
  <c r="DI221" i="2"/>
  <c r="AW221" i="2"/>
  <c r="DJ221" i="2"/>
  <c r="AX221" i="2"/>
  <c r="DK221" i="2"/>
  <c r="AY221" i="2"/>
  <c r="DL221" i="2"/>
  <c r="AZ221" i="2"/>
  <c r="DM221" i="2"/>
  <c r="BA221" i="2"/>
  <c r="DN221" i="2"/>
  <c r="BB221" i="2"/>
  <c r="DO221" i="2"/>
  <c r="BC221" i="2"/>
  <c r="DP221" i="2"/>
  <c r="BD221" i="2"/>
  <c r="DE221" i="2"/>
  <c r="DF231" i="2"/>
  <c r="AT231" i="2"/>
  <c r="DG231" i="2"/>
  <c r="AU231" i="2"/>
  <c r="DH231" i="2"/>
  <c r="AV231" i="2"/>
  <c r="DI231" i="2"/>
  <c r="AW231" i="2"/>
  <c r="DJ231" i="2"/>
  <c r="AX231" i="2"/>
  <c r="DK231" i="2"/>
  <c r="AY231" i="2"/>
  <c r="DL231" i="2"/>
  <c r="AZ231" i="2"/>
  <c r="DM231" i="2"/>
  <c r="BA231" i="2"/>
  <c r="DN231" i="2"/>
  <c r="BB231" i="2"/>
  <c r="DO231" i="2"/>
  <c r="BC231" i="2"/>
  <c r="DP231" i="2"/>
  <c r="BD231" i="2"/>
  <c r="DE231" i="2"/>
  <c r="F231" i="2"/>
  <c r="DS221" i="2"/>
  <c r="BF221" i="2"/>
  <c r="DT221" i="2"/>
  <c r="BG221" i="2"/>
  <c r="DU221" i="2"/>
  <c r="BH221" i="2"/>
  <c r="DV221" i="2"/>
  <c r="BI221" i="2"/>
  <c r="DW221" i="2"/>
  <c r="BJ221" i="2"/>
  <c r="DX221" i="2"/>
  <c r="BK221" i="2"/>
  <c r="DY221" i="2"/>
  <c r="BL221" i="2"/>
  <c r="DZ221" i="2"/>
  <c r="BM221" i="2"/>
  <c r="EA221" i="2"/>
  <c r="BN221" i="2"/>
  <c r="EB221" i="2"/>
  <c r="BO221" i="2"/>
  <c r="EC221" i="2"/>
  <c r="BP221" i="2"/>
  <c r="DR221" i="2"/>
  <c r="DS231" i="2"/>
  <c r="BF231" i="2"/>
  <c r="DT231" i="2"/>
  <c r="BG231" i="2"/>
  <c r="DU231" i="2"/>
  <c r="BH231" i="2"/>
  <c r="DV231" i="2"/>
  <c r="BI231" i="2"/>
  <c r="DW231" i="2"/>
  <c r="BJ231" i="2"/>
  <c r="DX231" i="2"/>
  <c r="BK231" i="2"/>
  <c r="DY231" i="2"/>
  <c r="BL231" i="2"/>
  <c r="DZ231" i="2"/>
  <c r="BM231" i="2"/>
  <c r="EA231" i="2"/>
  <c r="BN231" i="2"/>
  <c r="EB231" i="2"/>
  <c r="BO231" i="2"/>
  <c r="EC231" i="2"/>
  <c r="BP231" i="2"/>
  <c r="DR231" i="2"/>
  <c r="G231" i="2"/>
  <c r="BR337" i="2"/>
  <c r="BS337" i="2"/>
  <c r="J337" i="2"/>
  <c r="BT337" i="2"/>
  <c r="K337" i="2"/>
  <c r="BU337" i="2"/>
  <c r="L337" i="2"/>
  <c r="BV337" i="2"/>
  <c r="M337" i="2"/>
  <c r="BW337" i="2"/>
  <c r="N337" i="2"/>
  <c r="BX337" i="2"/>
  <c r="O337" i="2"/>
  <c r="BY337" i="2"/>
  <c r="P337" i="2"/>
  <c r="BZ337" i="2"/>
  <c r="Q337" i="2"/>
  <c r="CA337" i="2"/>
  <c r="R337" i="2"/>
  <c r="CB337" i="2"/>
  <c r="S337" i="2"/>
  <c r="CC337" i="2"/>
  <c r="T337" i="2"/>
  <c r="BR342" i="2"/>
  <c r="BS342" i="2"/>
  <c r="J342" i="2"/>
  <c r="BT342" i="2"/>
  <c r="K342" i="2"/>
  <c r="BU342" i="2"/>
  <c r="L342" i="2"/>
  <c r="BV342" i="2"/>
  <c r="M342" i="2"/>
  <c r="BW342" i="2"/>
  <c r="N342" i="2"/>
  <c r="BX342" i="2"/>
  <c r="O342" i="2"/>
  <c r="BY342" i="2"/>
  <c r="P342" i="2"/>
  <c r="BZ342" i="2"/>
  <c r="Q342" i="2"/>
  <c r="CA342" i="2"/>
  <c r="R342" i="2"/>
  <c r="CB342" i="2"/>
  <c r="S342" i="2"/>
  <c r="CC342" i="2"/>
  <c r="T342" i="2"/>
  <c r="C342" i="2"/>
  <c r="CF337" i="2"/>
  <c r="V337" i="2"/>
  <c r="CG337" i="2"/>
  <c r="W337" i="2"/>
  <c r="CH337" i="2"/>
  <c r="X337" i="2"/>
  <c r="CI337" i="2"/>
  <c r="Y337" i="2"/>
  <c r="CJ337" i="2"/>
  <c r="Z337" i="2"/>
  <c r="CK337" i="2"/>
  <c r="AA337" i="2"/>
  <c r="CL337" i="2"/>
  <c r="AB337" i="2"/>
  <c r="CM337" i="2"/>
  <c r="AC337" i="2"/>
  <c r="CN337" i="2"/>
  <c r="AD337" i="2"/>
  <c r="CO337" i="2"/>
  <c r="AE337" i="2"/>
  <c r="CP337" i="2"/>
  <c r="AF337" i="2"/>
  <c r="CE337" i="2"/>
  <c r="CF342" i="2"/>
  <c r="V342" i="2"/>
  <c r="CG342" i="2"/>
  <c r="W342" i="2"/>
  <c r="CH342" i="2"/>
  <c r="X342" i="2"/>
  <c r="CI342" i="2"/>
  <c r="Y342" i="2"/>
  <c r="CJ342" i="2"/>
  <c r="Z342" i="2"/>
  <c r="CK342" i="2"/>
  <c r="AA342" i="2"/>
  <c r="CL342" i="2"/>
  <c r="AB342" i="2"/>
  <c r="CM342" i="2"/>
  <c r="AC342" i="2"/>
  <c r="CN342" i="2"/>
  <c r="AD342" i="2"/>
  <c r="CO342" i="2"/>
  <c r="AE342" i="2"/>
  <c r="CP342" i="2"/>
  <c r="AF342" i="2"/>
  <c r="CE342" i="2"/>
  <c r="D342" i="2"/>
  <c r="CS337" i="2"/>
  <c r="AH337" i="2"/>
  <c r="CT337" i="2"/>
  <c r="AI337" i="2"/>
  <c r="CU337" i="2"/>
  <c r="AJ337" i="2"/>
  <c r="CV337" i="2"/>
  <c r="AK337" i="2"/>
  <c r="CW337" i="2"/>
  <c r="AL337" i="2"/>
  <c r="CX337" i="2"/>
  <c r="AM337" i="2"/>
  <c r="CY337" i="2"/>
  <c r="AN337" i="2"/>
  <c r="CZ337" i="2"/>
  <c r="AO337" i="2"/>
  <c r="DA337" i="2"/>
  <c r="AP337" i="2"/>
  <c r="DB337" i="2"/>
  <c r="AQ337" i="2"/>
  <c r="DC337" i="2"/>
  <c r="AR337" i="2"/>
  <c r="CR337" i="2"/>
  <c r="CS342" i="2"/>
  <c r="AH342" i="2"/>
  <c r="CT342" i="2"/>
  <c r="AI342" i="2"/>
  <c r="CU342" i="2"/>
  <c r="AJ342" i="2"/>
  <c r="CV342" i="2"/>
  <c r="AK342" i="2"/>
  <c r="CW342" i="2"/>
  <c r="AL342" i="2"/>
  <c r="CX342" i="2"/>
  <c r="AM342" i="2"/>
  <c r="CY342" i="2"/>
  <c r="AN342" i="2"/>
  <c r="CZ342" i="2"/>
  <c r="AO342" i="2"/>
  <c r="DA342" i="2"/>
  <c r="AP342" i="2"/>
  <c r="DB342" i="2"/>
  <c r="AQ342" i="2"/>
  <c r="DC342" i="2"/>
  <c r="AR342" i="2"/>
  <c r="CR342" i="2"/>
  <c r="E342" i="2"/>
  <c r="DF337" i="2"/>
  <c r="AT337" i="2"/>
  <c r="DG337" i="2"/>
  <c r="AU337" i="2"/>
  <c r="DH337" i="2"/>
  <c r="AV337" i="2"/>
  <c r="DI337" i="2"/>
  <c r="AW337" i="2"/>
  <c r="DJ337" i="2"/>
  <c r="AX337" i="2"/>
  <c r="DK337" i="2"/>
  <c r="AY337" i="2"/>
  <c r="DL337" i="2"/>
  <c r="AZ337" i="2"/>
  <c r="DM337" i="2"/>
  <c r="BA337" i="2"/>
  <c r="DN337" i="2"/>
  <c r="BB337" i="2"/>
  <c r="DO337" i="2"/>
  <c r="BC337" i="2"/>
  <c r="DP337" i="2"/>
  <c r="BD337" i="2"/>
  <c r="DE337" i="2"/>
  <c r="DF342" i="2"/>
  <c r="AT342" i="2"/>
  <c r="DG342" i="2"/>
  <c r="AU342" i="2"/>
  <c r="DH342" i="2"/>
  <c r="AV342" i="2"/>
  <c r="DI342" i="2"/>
  <c r="AW342" i="2"/>
  <c r="DJ342" i="2"/>
  <c r="AX342" i="2"/>
  <c r="DK342" i="2"/>
  <c r="AY342" i="2"/>
  <c r="DL342" i="2"/>
  <c r="AZ342" i="2"/>
  <c r="DM342" i="2"/>
  <c r="BA342" i="2"/>
  <c r="DN342" i="2"/>
  <c r="BB342" i="2"/>
  <c r="DO342" i="2"/>
  <c r="BC342" i="2"/>
  <c r="DP342" i="2"/>
  <c r="BD342" i="2"/>
  <c r="DE342" i="2"/>
  <c r="F342" i="2"/>
  <c r="DS337" i="2"/>
  <c r="BF337" i="2"/>
  <c r="DT337" i="2"/>
  <c r="BG337" i="2"/>
  <c r="DU337" i="2"/>
  <c r="BH337" i="2"/>
  <c r="DV337" i="2"/>
  <c r="BI337" i="2"/>
  <c r="DW337" i="2"/>
  <c r="BJ337" i="2"/>
  <c r="DX337" i="2"/>
  <c r="BK337" i="2"/>
  <c r="DY337" i="2"/>
  <c r="BL337" i="2"/>
  <c r="DZ337" i="2"/>
  <c r="BM337" i="2"/>
  <c r="EA337" i="2"/>
  <c r="BN337" i="2"/>
  <c r="EB337" i="2"/>
  <c r="BO337" i="2"/>
  <c r="EC337" i="2"/>
  <c r="BP337" i="2"/>
  <c r="DR337" i="2"/>
  <c r="DS342" i="2"/>
  <c r="BF342" i="2"/>
  <c r="DT342" i="2"/>
  <c r="BG342" i="2"/>
  <c r="DU342" i="2"/>
  <c r="BH342" i="2"/>
  <c r="DV342" i="2"/>
  <c r="BI342" i="2"/>
  <c r="DW342" i="2"/>
  <c r="BJ342" i="2"/>
  <c r="DX342" i="2"/>
  <c r="BK342" i="2"/>
  <c r="DY342" i="2"/>
  <c r="BL342" i="2"/>
  <c r="DZ342" i="2"/>
  <c r="BM342" i="2"/>
  <c r="EA342" i="2"/>
  <c r="BN342" i="2"/>
  <c r="EB342" i="2"/>
  <c r="BO342" i="2"/>
  <c r="EC342" i="2"/>
  <c r="BP342" i="2"/>
  <c r="DR342" i="2"/>
  <c r="G342" i="2"/>
  <c r="BR360" i="2"/>
  <c r="BS360" i="2"/>
  <c r="J360" i="2"/>
  <c r="BT360" i="2"/>
  <c r="K360" i="2"/>
  <c r="BU360" i="2"/>
  <c r="L360" i="2"/>
  <c r="BV360" i="2"/>
  <c r="M360" i="2"/>
  <c r="BW360" i="2"/>
  <c r="N360" i="2"/>
  <c r="BX360" i="2"/>
  <c r="O360" i="2"/>
  <c r="BY360" i="2"/>
  <c r="P360" i="2"/>
  <c r="BZ360" i="2"/>
  <c r="Q360" i="2"/>
  <c r="CA360" i="2"/>
  <c r="R360" i="2"/>
  <c r="CB360" i="2"/>
  <c r="S360" i="2"/>
  <c r="CC360" i="2"/>
  <c r="T360" i="2"/>
  <c r="C360" i="2"/>
  <c r="CF360" i="2"/>
  <c r="V360" i="2"/>
  <c r="CG360" i="2"/>
  <c r="W360" i="2"/>
  <c r="CH360" i="2"/>
  <c r="X360" i="2"/>
  <c r="CI360" i="2"/>
  <c r="Y360" i="2"/>
  <c r="CJ360" i="2"/>
  <c r="Z360" i="2"/>
  <c r="CK360" i="2"/>
  <c r="AA360" i="2"/>
  <c r="CL360" i="2"/>
  <c r="AB360" i="2"/>
  <c r="CM360" i="2"/>
  <c r="AC360" i="2"/>
  <c r="CN360" i="2"/>
  <c r="AD360" i="2"/>
  <c r="CO360" i="2"/>
  <c r="AE360" i="2"/>
  <c r="CP360" i="2"/>
  <c r="AF360" i="2"/>
  <c r="CE360" i="2"/>
  <c r="D360" i="2"/>
  <c r="CS360" i="2"/>
  <c r="AH360" i="2"/>
  <c r="CT360" i="2"/>
  <c r="AI360" i="2"/>
  <c r="CU360" i="2"/>
  <c r="AJ360" i="2"/>
  <c r="CV360" i="2"/>
  <c r="AK360" i="2"/>
  <c r="CW360" i="2"/>
  <c r="AL360" i="2"/>
  <c r="CX360" i="2"/>
  <c r="AM360" i="2"/>
  <c r="CY360" i="2"/>
  <c r="AN360" i="2"/>
  <c r="CZ360" i="2"/>
  <c r="AO360" i="2"/>
  <c r="DA360" i="2"/>
  <c r="AP360" i="2"/>
  <c r="DB360" i="2"/>
  <c r="AQ360" i="2"/>
  <c r="DC360" i="2"/>
  <c r="AR360" i="2"/>
  <c r="CR360" i="2"/>
  <c r="E360" i="2"/>
  <c r="DF360" i="2"/>
  <c r="AT360" i="2"/>
  <c r="DG360" i="2"/>
  <c r="AU360" i="2"/>
  <c r="DH360" i="2"/>
  <c r="AV360" i="2"/>
  <c r="DI360" i="2"/>
  <c r="AW360" i="2"/>
  <c r="DJ360" i="2"/>
  <c r="AX360" i="2"/>
  <c r="DK360" i="2"/>
  <c r="AY360" i="2"/>
  <c r="DL360" i="2"/>
  <c r="AZ360" i="2"/>
  <c r="DM360" i="2"/>
  <c r="BA360" i="2"/>
  <c r="DN360" i="2"/>
  <c r="BB360" i="2"/>
  <c r="DO360" i="2"/>
  <c r="BC360" i="2"/>
  <c r="DP360" i="2"/>
  <c r="BD360" i="2"/>
  <c r="DE360" i="2"/>
  <c r="F360" i="2"/>
  <c r="DS360" i="2"/>
  <c r="BF360" i="2"/>
  <c r="DT360" i="2"/>
  <c r="BG360" i="2"/>
  <c r="DU360" i="2"/>
  <c r="BH360" i="2"/>
  <c r="DV360" i="2"/>
  <c r="BI360" i="2"/>
  <c r="DW360" i="2"/>
  <c r="BJ360" i="2"/>
  <c r="DX360" i="2"/>
  <c r="BK360" i="2"/>
  <c r="DY360" i="2"/>
  <c r="BL360" i="2"/>
  <c r="DZ360" i="2"/>
  <c r="BM360" i="2"/>
  <c r="EA360" i="2"/>
  <c r="BN360" i="2"/>
  <c r="EB360" i="2"/>
  <c r="BO360" i="2"/>
  <c r="EC360" i="2"/>
  <c r="BP360" i="2"/>
  <c r="DR360" i="2"/>
  <c r="G360" i="2"/>
  <c r="C299" i="2"/>
  <c r="D299" i="2"/>
  <c r="E299" i="2"/>
  <c r="F299" i="2"/>
  <c r="G299" i="2"/>
  <c r="BR330" i="2"/>
  <c r="BS330" i="2"/>
  <c r="J330" i="2"/>
  <c r="BT330" i="2"/>
  <c r="K330" i="2"/>
  <c r="BU330" i="2"/>
  <c r="L330" i="2"/>
  <c r="BV330" i="2"/>
  <c r="M330" i="2"/>
  <c r="BW330" i="2"/>
  <c r="N330" i="2"/>
  <c r="BX330" i="2"/>
  <c r="O330" i="2"/>
  <c r="BY330" i="2"/>
  <c r="P330" i="2"/>
  <c r="BZ330" i="2"/>
  <c r="Q330" i="2"/>
  <c r="CA330" i="2"/>
  <c r="R330" i="2"/>
  <c r="CB330" i="2"/>
  <c r="S330" i="2"/>
  <c r="CC330" i="2"/>
  <c r="T330" i="2"/>
  <c r="C330" i="2"/>
  <c r="CF330" i="2"/>
  <c r="V330" i="2"/>
  <c r="CG330" i="2"/>
  <c r="W330" i="2"/>
  <c r="CH330" i="2"/>
  <c r="X330" i="2"/>
  <c r="CI330" i="2"/>
  <c r="Y330" i="2"/>
  <c r="CJ330" i="2"/>
  <c r="Z330" i="2"/>
  <c r="CK330" i="2"/>
  <c r="AA330" i="2"/>
  <c r="CL330" i="2"/>
  <c r="AB330" i="2"/>
  <c r="CM330" i="2"/>
  <c r="AC330" i="2"/>
  <c r="CN330" i="2"/>
  <c r="AD330" i="2"/>
  <c r="CO330" i="2"/>
  <c r="AE330" i="2"/>
  <c r="CP330" i="2"/>
  <c r="AF330" i="2"/>
  <c r="CE330" i="2"/>
  <c r="D330" i="2"/>
  <c r="CS330" i="2"/>
  <c r="AH330" i="2"/>
  <c r="CT330" i="2"/>
  <c r="AI330" i="2"/>
  <c r="CU330" i="2"/>
  <c r="AJ330" i="2"/>
  <c r="CV330" i="2"/>
  <c r="AK330" i="2"/>
  <c r="CW330" i="2"/>
  <c r="AL330" i="2"/>
  <c r="CX330" i="2"/>
  <c r="AM330" i="2"/>
  <c r="CY330" i="2"/>
  <c r="AN330" i="2"/>
  <c r="CZ330" i="2"/>
  <c r="AO330" i="2"/>
  <c r="DA330" i="2"/>
  <c r="AP330" i="2"/>
  <c r="DB330" i="2"/>
  <c r="AQ330" i="2"/>
  <c r="DC330" i="2"/>
  <c r="AR330" i="2"/>
  <c r="CR330" i="2"/>
  <c r="E330" i="2"/>
  <c r="DF330" i="2"/>
  <c r="AT330" i="2"/>
  <c r="DG330" i="2"/>
  <c r="AU330" i="2"/>
  <c r="DH330" i="2"/>
  <c r="AV330" i="2"/>
  <c r="DI330" i="2"/>
  <c r="AW330" i="2"/>
  <c r="DJ330" i="2"/>
  <c r="AX330" i="2"/>
  <c r="DK330" i="2"/>
  <c r="AY330" i="2"/>
  <c r="DL330" i="2"/>
  <c r="AZ330" i="2"/>
  <c r="DM330" i="2"/>
  <c r="BA330" i="2"/>
  <c r="DN330" i="2"/>
  <c r="BB330" i="2"/>
  <c r="DO330" i="2"/>
  <c r="BC330" i="2"/>
  <c r="DP330" i="2"/>
  <c r="BD330" i="2"/>
  <c r="DE330" i="2"/>
  <c r="F330" i="2"/>
  <c r="DS330" i="2"/>
  <c r="BF330" i="2"/>
  <c r="DT330" i="2"/>
  <c r="BG330" i="2"/>
  <c r="DU330" i="2"/>
  <c r="BH330" i="2"/>
  <c r="DV330" i="2"/>
  <c r="BI330" i="2"/>
  <c r="DW330" i="2"/>
  <c r="BJ330" i="2"/>
  <c r="DX330" i="2"/>
  <c r="BK330" i="2"/>
  <c r="DY330" i="2"/>
  <c r="BL330" i="2"/>
  <c r="DZ330" i="2"/>
  <c r="BM330" i="2"/>
  <c r="EA330" i="2"/>
  <c r="BN330" i="2"/>
  <c r="EB330" i="2"/>
  <c r="BO330" i="2"/>
  <c r="EC330" i="2"/>
  <c r="BP330" i="2"/>
  <c r="DR330" i="2"/>
  <c r="G330" i="2"/>
  <c r="BR249" i="2"/>
  <c r="BS249" i="2"/>
  <c r="J249" i="2"/>
  <c r="BT249" i="2"/>
  <c r="K249" i="2"/>
  <c r="BU249" i="2"/>
  <c r="L249" i="2"/>
  <c r="BV249" i="2"/>
  <c r="M249" i="2"/>
  <c r="BW249" i="2"/>
  <c r="N249" i="2"/>
  <c r="BX249" i="2"/>
  <c r="O249" i="2"/>
  <c r="BY249" i="2"/>
  <c r="P249" i="2"/>
  <c r="BZ249" i="2"/>
  <c r="Q249" i="2"/>
  <c r="CA249" i="2"/>
  <c r="R249" i="2"/>
  <c r="CB249" i="2"/>
  <c r="S249" i="2"/>
  <c r="CC249" i="2"/>
  <c r="T249" i="2"/>
  <c r="BR261" i="2"/>
  <c r="BS261" i="2"/>
  <c r="J261" i="2"/>
  <c r="BT261" i="2"/>
  <c r="K261" i="2"/>
  <c r="BU261" i="2"/>
  <c r="L261" i="2"/>
  <c r="BV261" i="2"/>
  <c r="M261" i="2"/>
  <c r="BW261" i="2"/>
  <c r="N261" i="2"/>
  <c r="BX261" i="2"/>
  <c r="O261" i="2"/>
  <c r="BY261" i="2"/>
  <c r="P261" i="2"/>
  <c r="BZ261" i="2"/>
  <c r="Q261" i="2"/>
  <c r="CA261" i="2"/>
  <c r="R261" i="2"/>
  <c r="CB261" i="2"/>
  <c r="S261" i="2"/>
  <c r="CC261" i="2"/>
  <c r="T261" i="2"/>
  <c r="BR270" i="2"/>
  <c r="BS270" i="2"/>
  <c r="J270" i="2"/>
  <c r="BT270" i="2"/>
  <c r="K270" i="2"/>
  <c r="BU270" i="2"/>
  <c r="L270" i="2"/>
  <c r="BV270" i="2"/>
  <c r="M270" i="2"/>
  <c r="BW270" i="2"/>
  <c r="N270" i="2"/>
  <c r="BX270" i="2"/>
  <c r="O270" i="2"/>
  <c r="BY270" i="2"/>
  <c r="P270" i="2"/>
  <c r="BZ270" i="2"/>
  <c r="Q270" i="2"/>
  <c r="CA270" i="2"/>
  <c r="R270" i="2"/>
  <c r="CB270" i="2"/>
  <c r="S270" i="2"/>
  <c r="CC270" i="2"/>
  <c r="T270" i="2"/>
  <c r="C270" i="2"/>
  <c r="CF249" i="2"/>
  <c r="V249" i="2"/>
  <c r="CG249" i="2"/>
  <c r="W249" i="2"/>
  <c r="CH249" i="2"/>
  <c r="X249" i="2"/>
  <c r="CI249" i="2"/>
  <c r="Y249" i="2"/>
  <c r="CJ249" i="2"/>
  <c r="Z249" i="2"/>
  <c r="CK249" i="2"/>
  <c r="AA249" i="2"/>
  <c r="CL249" i="2"/>
  <c r="AB249" i="2"/>
  <c r="CM249" i="2"/>
  <c r="AC249" i="2"/>
  <c r="CN249" i="2"/>
  <c r="AD249" i="2"/>
  <c r="CO249" i="2"/>
  <c r="AE249" i="2"/>
  <c r="CP249" i="2"/>
  <c r="AF249" i="2"/>
  <c r="CE249" i="2"/>
  <c r="CF261" i="2"/>
  <c r="V261" i="2"/>
  <c r="CG261" i="2"/>
  <c r="W261" i="2"/>
  <c r="CH261" i="2"/>
  <c r="X261" i="2"/>
  <c r="CI261" i="2"/>
  <c r="Y261" i="2"/>
  <c r="CJ261" i="2"/>
  <c r="Z261" i="2"/>
  <c r="CK261" i="2"/>
  <c r="AA261" i="2"/>
  <c r="CL261" i="2"/>
  <c r="AB261" i="2"/>
  <c r="CM261" i="2"/>
  <c r="AC261" i="2"/>
  <c r="CN261" i="2"/>
  <c r="AD261" i="2"/>
  <c r="CO261" i="2"/>
  <c r="AE261" i="2"/>
  <c r="CP261" i="2"/>
  <c r="AF261" i="2"/>
  <c r="CE261" i="2"/>
  <c r="CF270" i="2"/>
  <c r="V270" i="2"/>
  <c r="CG270" i="2"/>
  <c r="W270" i="2"/>
  <c r="CH270" i="2"/>
  <c r="X270" i="2"/>
  <c r="CI270" i="2"/>
  <c r="Y270" i="2"/>
  <c r="CJ270" i="2"/>
  <c r="Z270" i="2"/>
  <c r="CK270" i="2"/>
  <c r="AA270" i="2"/>
  <c r="CL270" i="2"/>
  <c r="AB270" i="2"/>
  <c r="CM270" i="2"/>
  <c r="AC270" i="2"/>
  <c r="CN270" i="2"/>
  <c r="AD270" i="2"/>
  <c r="CO270" i="2"/>
  <c r="AE270" i="2"/>
  <c r="CP270" i="2"/>
  <c r="AF270" i="2"/>
  <c r="CE270" i="2"/>
  <c r="D270" i="2"/>
  <c r="CS249" i="2"/>
  <c r="AH249" i="2"/>
  <c r="CT249" i="2"/>
  <c r="AI249" i="2"/>
  <c r="CU249" i="2"/>
  <c r="AJ249" i="2"/>
  <c r="CV249" i="2"/>
  <c r="AK249" i="2"/>
  <c r="CW249" i="2"/>
  <c r="AL249" i="2"/>
  <c r="CX249" i="2"/>
  <c r="AM249" i="2"/>
  <c r="CY249" i="2"/>
  <c r="AN249" i="2"/>
  <c r="CZ249" i="2"/>
  <c r="AO249" i="2"/>
  <c r="DA249" i="2"/>
  <c r="AP249" i="2"/>
  <c r="DB249" i="2"/>
  <c r="AQ249" i="2"/>
  <c r="DC249" i="2"/>
  <c r="AR249" i="2"/>
  <c r="CR249" i="2"/>
  <c r="CS261" i="2"/>
  <c r="AH261" i="2"/>
  <c r="CT261" i="2"/>
  <c r="AI261" i="2"/>
  <c r="CU261" i="2"/>
  <c r="AJ261" i="2"/>
  <c r="CV261" i="2"/>
  <c r="AK261" i="2"/>
  <c r="CW261" i="2"/>
  <c r="AL261" i="2"/>
  <c r="CX261" i="2"/>
  <c r="AM261" i="2"/>
  <c r="CY261" i="2"/>
  <c r="AN261" i="2"/>
  <c r="CZ261" i="2"/>
  <c r="AO261" i="2"/>
  <c r="DA261" i="2"/>
  <c r="AP261" i="2"/>
  <c r="DB261" i="2"/>
  <c r="AQ261" i="2"/>
  <c r="DC261" i="2"/>
  <c r="AR261" i="2"/>
  <c r="CR261" i="2"/>
  <c r="CS270" i="2"/>
  <c r="AH270" i="2"/>
  <c r="CT270" i="2"/>
  <c r="AI270" i="2"/>
  <c r="CU270" i="2"/>
  <c r="AJ270" i="2"/>
  <c r="CV270" i="2"/>
  <c r="AK270" i="2"/>
  <c r="CW270" i="2"/>
  <c r="AL270" i="2"/>
  <c r="CX270" i="2"/>
  <c r="AM270" i="2"/>
  <c r="CY270" i="2"/>
  <c r="AN270" i="2"/>
  <c r="CZ270" i="2"/>
  <c r="AO270" i="2"/>
  <c r="DA270" i="2"/>
  <c r="AP270" i="2"/>
  <c r="DB270" i="2"/>
  <c r="AQ270" i="2"/>
  <c r="DC270" i="2"/>
  <c r="AR270" i="2"/>
  <c r="CR270" i="2"/>
  <c r="E270" i="2"/>
  <c r="DF249" i="2"/>
  <c r="AT249" i="2"/>
  <c r="DG249" i="2"/>
  <c r="AU249" i="2"/>
  <c r="DH249" i="2"/>
  <c r="AV249" i="2"/>
  <c r="DI249" i="2"/>
  <c r="AW249" i="2"/>
  <c r="DJ249" i="2"/>
  <c r="AX249" i="2"/>
  <c r="DK249" i="2"/>
  <c r="AY249" i="2"/>
  <c r="DL249" i="2"/>
  <c r="AZ249" i="2"/>
  <c r="DM249" i="2"/>
  <c r="BA249" i="2"/>
  <c r="DN249" i="2"/>
  <c r="BB249" i="2"/>
  <c r="DO249" i="2"/>
  <c r="BC249" i="2"/>
  <c r="DP249" i="2"/>
  <c r="BD249" i="2"/>
  <c r="DE249" i="2"/>
  <c r="DF261" i="2"/>
  <c r="AT261" i="2"/>
  <c r="DG261" i="2"/>
  <c r="AU261" i="2"/>
  <c r="DH261" i="2"/>
  <c r="AV261" i="2"/>
  <c r="DI261" i="2"/>
  <c r="AW261" i="2"/>
  <c r="DJ261" i="2"/>
  <c r="AX261" i="2"/>
  <c r="DK261" i="2"/>
  <c r="AY261" i="2"/>
  <c r="DL261" i="2"/>
  <c r="AZ261" i="2"/>
  <c r="DM261" i="2"/>
  <c r="BA261" i="2"/>
  <c r="DN261" i="2"/>
  <c r="BB261" i="2"/>
  <c r="DO261" i="2"/>
  <c r="BC261" i="2"/>
  <c r="DP261" i="2"/>
  <c r="BD261" i="2"/>
  <c r="DE261" i="2"/>
  <c r="DF270" i="2"/>
  <c r="AT270" i="2"/>
  <c r="DG270" i="2"/>
  <c r="AU270" i="2"/>
  <c r="DH270" i="2"/>
  <c r="AV270" i="2"/>
  <c r="DI270" i="2"/>
  <c r="AW270" i="2"/>
  <c r="DJ270" i="2"/>
  <c r="AX270" i="2"/>
  <c r="DK270" i="2"/>
  <c r="AY270" i="2"/>
  <c r="DL270" i="2"/>
  <c r="AZ270" i="2"/>
  <c r="DM270" i="2"/>
  <c r="BA270" i="2"/>
  <c r="DN270" i="2"/>
  <c r="BB270" i="2"/>
  <c r="DO270" i="2"/>
  <c r="BC270" i="2"/>
  <c r="DP270" i="2"/>
  <c r="BD270" i="2"/>
  <c r="DE270" i="2"/>
  <c r="F270" i="2"/>
  <c r="DS249" i="2"/>
  <c r="BF249" i="2"/>
  <c r="DT249" i="2"/>
  <c r="BG249" i="2"/>
  <c r="DU249" i="2"/>
  <c r="BH249" i="2"/>
  <c r="DV249" i="2"/>
  <c r="BI249" i="2"/>
  <c r="DW249" i="2"/>
  <c r="BJ249" i="2"/>
  <c r="DX249" i="2"/>
  <c r="BK249" i="2"/>
  <c r="DY249" i="2"/>
  <c r="BL249" i="2"/>
  <c r="DZ249" i="2"/>
  <c r="BM249" i="2"/>
  <c r="EA249" i="2"/>
  <c r="BN249" i="2"/>
  <c r="EB249" i="2"/>
  <c r="BO249" i="2"/>
  <c r="EC249" i="2"/>
  <c r="BP249" i="2"/>
  <c r="DR249" i="2"/>
  <c r="DS261" i="2"/>
  <c r="BF261" i="2"/>
  <c r="DT261" i="2"/>
  <c r="BG261" i="2"/>
  <c r="DU261" i="2"/>
  <c r="BH261" i="2"/>
  <c r="DV261" i="2"/>
  <c r="BI261" i="2"/>
  <c r="DW261" i="2"/>
  <c r="BJ261" i="2"/>
  <c r="DX261" i="2"/>
  <c r="BK261" i="2"/>
  <c r="DY261" i="2"/>
  <c r="BL261" i="2"/>
  <c r="DZ261" i="2"/>
  <c r="BM261" i="2"/>
  <c r="EA261" i="2"/>
  <c r="BN261" i="2"/>
  <c r="EB261" i="2"/>
  <c r="BO261" i="2"/>
  <c r="EC261" i="2"/>
  <c r="BP261" i="2"/>
  <c r="DR261" i="2"/>
  <c r="DS270" i="2"/>
  <c r="BF270" i="2"/>
  <c r="DT270" i="2"/>
  <c r="BG270" i="2"/>
  <c r="DU270" i="2"/>
  <c r="BH270" i="2"/>
  <c r="DV270" i="2"/>
  <c r="BI270" i="2"/>
  <c r="DW270" i="2"/>
  <c r="BJ270" i="2"/>
  <c r="DX270" i="2"/>
  <c r="BK270" i="2"/>
  <c r="DY270" i="2"/>
  <c r="BL270" i="2"/>
  <c r="DZ270" i="2"/>
  <c r="BM270" i="2"/>
  <c r="EA270" i="2"/>
  <c r="BN270" i="2"/>
  <c r="EB270" i="2"/>
  <c r="BO270" i="2"/>
  <c r="EC270" i="2"/>
  <c r="BP270" i="2"/>
  <c r="DR270" i="2"/>
  <c r="G270" i="2"/>
  <c r="BR279" i="2"/>
  <c r="BS279" i="2"/>
  <c r="J279" i="2"/>
  <c r="BT279" i="2"/>
  <c r="K279" i="2"/>
  <c r="BU279" i="2"/>
  <c r="L279" i="2"/>
  <c r="BV279" i="2"/>
  <c r="M279" i="2"/>
  <c r="BW279" i="2"/>
  <c r="N279" i="2"/>
  <c r="BX279" i="2"/>
  <c r="O279" i="2"/>
  <c r="BY279" i="2"/>
  <c r="P279" i="2"/>
  <c r="BZ279" i="2"/>
  <c r="Q279" i="2"/>
  <c r="CA279" i="2"/>
  <c r="R279" i="2"/>
  <c r="CB279" i="2"/>
  <c r="S279" i="2"/>
  <c r="CC279" i="2"/>
  <c r="T279" i="2"/>
  <c r="BR304" i="2"/>
  <c r="BS304" i="2"/>
  <c r="J304" i="2"/>
  <c r="BT304" i="2"/>
  <c r="K304" i="2"/>
  <c r="BU304" i="2"/>
  <c r="L304" i="2"/>
  <c r="BV304" i="2"/>
  <c r="M304" i="2"/>
  <c r="BW304" i="2"/>
  <c r="N304" i="2"/>
  <c r="BX304" i="2"/>
  <c r="O304" i="2"/>
  <c r="BY304" i="2"/>
  <c r="P304" i="2"/>
  <c r="BZ304" i="2"/>
  <c r="Q304" i="2"/>
  <c r="CA304" i="2"/>
  <c r="R304" i="2"/>
  <c r="CB304" i="2"/>
  <c r="S304" i="2"/>
  <c r="CC304" i="2"/>
  <c r="T304" i="2"/>
  <c r="C304" i="2"/>
  <c r="CF279" i="2"/>
  <c r="V279" i="2"/>
  <c r="CG279" i="2"/>
  <c r="W279" i="2"/>
  <c r="CH279" i="2"/>
  <c r="X279" i="2"/>
  <c r="CI279" i="2"/>
  <c r="Y279" i="2"/>
  <c r="CJ279" i="2"/>
  <c r="Z279" i="2"/>
  <c r="CK279" i="2"/>
  <c r="AA279" i="2"/>
  <c r="CL279" i="2"/>
  <c r="AB279" i="2"/>
  <c r="CM279" i="2"/>
  <c r="AC279" i="2"/>
  <c r="CN279" i="2"/>
  <c r="AD279" i="2"/>
  <c r="CO279" i="2"/>
  <c r="AE279" i="2"/>
  <c r="CP279" i="2"/>
  <c r="AF279" i="2"/>
  <c r="CE279" i="2"/>
  <c r="CF304" i="2"/>
  <c r="V304" i="2"/>
  <c r="CG304" i="2"/>
  <c r="W304" i="2"/>
  <c r="CH304" i="2"/>
  <c r="X304" i="2"/>
  <c r="CI304" i="2"/>
  <c r="Y304" i="2"/>
  <c r="CJ304" i="2"/>
  <c r="Z304" i="2"/>
  <c r="CK304" i="2"/>
  <c r="AA304" i="2"/>
  <c r="CL304" i="2"/>
  <c r="AB304" i="2"/>
  <c r="CM304" i="2"/>
  <c r="AC304" i="2"/>
  <c r="CN304" i="2"/>
  <c r="AD304" i="2"/>
  <c r="CO304" i="2"/>
  <c r="AE304" i="2"/>
  <c r="CP304" i="2"/>
  <c r="AF304" i="2"/>
  <c r="CE304" i="2"/>
  <c r="D304" i="2"/>
  <c r="CS279" i="2"/>
  <c r="AH279" i="2"/>
  <c r="CT279" i="2"/>
  <c r="AI279" i="2"/>
  <c r="CU279" i="2"/>
  <c r="AJ279" i="2"/>
  <c r="CV279" i="2"/>
  <c r="AK279" i="2"/>
  <c r="CW279" i="2"/>
  <c r="AL279" i="2"/>
  <c r="CX279" i="2"/>
  <c r="AM279" i="2"/>
  <c r="CY279" i="2"/>
  <c r="AN279" i="2"/>
  <c r="CZ279" i="2"/>
  <c r="AO279" i="2"/>
  <c r="DA279" i="2"/>
  <c r="AP279" i="2"/>
  <c r="DB279" i="2"/>
  <c r="AQ279" i="2"/>
  <c r="DC279" i="2"/>
  <c r="AR279" i="2"/>
  <c r="CR279" i="2"/>
  <c r="CS304" i="2"/>
  <c r="AH304" i="2"/>
  <c r="CT304" i="2"/>
  <c r="AI304" i="2"/>
  <c r="CU304" i="2"/>
  <c r="AJ304" i="2"/>
  <c r="CV304" i="2"/>
  <c r="AK304" i="2"/>
  <c r="CW304" i="2"/>
  <c r="AL304" i="2"/>
  <c r="CX304" i="2"/>
  <c r="AM304" i="2"/>
  <c r="CY304" i="2"/>
  <c r="AN304" i="2"/>
  <c r="CZ304" i="2"/>
  <c r="AO304" i="2"/>
  <c r="DA304" i="2"/>
  <c r="AP304" i="2"/>
  <c r="DB304" i="2"/>
  <c r="AQ304" i="2"/>
  <c r="DC304" i="2"/>
  <c r="AR304" i="2"/>
  <c r="CR304" i="2"/>
  <c r="E304" i="2"/>
  <c r="DF279" i="2"/>
  <c r="AT279" i="2"/>
  <c r="DG279" i="2"/>
  <c r="AU279" i="2"/>
  <c r="DH279" i="2"/>
  <c r="AV279" i="2"/>
  <c r="DI279" i="2"/>
  <c r="AW279" i="2"/>
  <c r="DJ279" i="2"/>
  <c r="AX279" i="2"/>
  <c r="DK279" i="2"/>
  <c r="AY279" i="2"/>
  <c r="DL279" i="2"/>
  <c r="AZ279" i="2"/>
  <c r="DM279" i="2"/>
  <c r="BA279" i="2"/>
  <c r="DN279" i="2"/>
  <c r="BB279" i="2"/>
  <c r="DO279" i="2"/>
  <c r="BC279" i="2"/>
  <c r="DP279" i="2"/>
  <c r="BD279" i="2"/>
  <c r="DE279" i="2"/>
  <c r="DF304" i="2"/>
  <c r="AT304" i="2"/>
  <c r="DG304" i="2"/>
  <c r="AU304" i="2"/>
  <c r="DH304" i="2"/>
  <c r="AV304" i="2"/>
  <c r="DI304" i="2"/>
  <c r="AW304" i="2"/>
  <c r="DJ304" i="2"/>
  <c r="AX304" i="2"/>
  <c r="DK304" i="2"/>
  <c r="AY304" i="2"/>
  <c r="DL304" i="2"/>
  <c r="AZ304" i="2"/>
  <c r="DM304" i="2"/>
  <c r="BA304" i="2"/>
  <c r="DN304" i="2"/>
  <c r="BB304" i="2"/>
  <c r="DO304" i="2"/>
  <c r="BC304" i="2"/>
  <c r="DP304" i="2"/>
  <c r="BD304" i="2"/>
  <c r="DE304" i="2"/>
  <c r="F304" i="2"/>
  <c r="DS279" i="2"/>
  <c r="BF279" i="2"/>
  <c r="DT279" i="2"/>
  <c r="BG279" i="2"/>
  <c r="DU279" i="2"/>
  <c r="BH279" i="2"/>
  <c r="DV279" i="2"/>
  <c r="BI279" i="2"/>
  <c r="DW279" i="2"/>
  <c r="BJ279" i="2"/>
  <c r="DX279" i="2"/>
  <c r="BK279" i="2"/>
  <c r="DY279" i="2"/>
  <c r="BL279" i="2"/>
  <c r="DZ279" i="2"/>
  <c r="BM279" i="2"/>
  <c r="EA279" i="2"/>
  <c r="BN279" i="2"/>
  <c r="EB279" i="2"/>
  <c r="BO279" i="2"/>
  <c r="EC279" i="2"/>
  <c r="BP279" i="2"/>
  <c r="DR279" i="2"/>
  <c r="DS304" i="2"/>
  <c r="BF304" i="2"/>
  <c r="DT304" i="2"/>
  <c r="BG304" i="2"/>
  <c r="DU304" i="2"/>
  <c r="BH304" i="2"/>
  <c r="DV304" i="2"/>
  <c r="BI304" i="2"/>
  <c r="DW304" i="2"/>
  <c r="BJ304" i="2"/>
  <c r="DX304" i="2"/>
  <c r="BK304" i="2"/>
  <c r="DY304" i="2"/>
  <c r="BL304" i="2"/>
  <c r="DZ304" i="2"/>
  <c r="BM304" i="2"/>
  <c r="EA304" i="2"/>
  <c r="BN304" i="2"/>
  <c r="EB304" i="2"/>
  <c r="BO304" i="2"/>
  <c r="EC304" i="2"/>
  <c r="BP304" i="2"/>
  <c r="DR304" i="2"/>
  <c r="G304" i="2"/>
  <c r="C159" i="2"/>
  <c r="D159" i="2"/>
  <c r="E159" i="2"/>
  <c r="F159" i="2"/>
  <c r="G159" i="2"/>
  <c r="C435" i="2"/>
  <c r="D435" i="2"/>
  <c r="E435" i="2"/>
  <c r="F435" i="2"/>
  <c r="G435" i="2"/>
  <c r="A4" i="13"/>
  <c r="A6" i="13"/>
  <c r="A7" i="13"/>
  <c r="A5" i="13"/>
  <c r="A9" i="13"/>
  <c r="A12" i="13"/>
  <c r="A30" i="13"/>
  <c r="A8" i="13"/>
  <c r="A14" i="13"/>
  <c r="A13" i="13"/>
  <c r="A28" i="13"/>
  <c r="A32" i="13"/>
  <c r="A3" i="13"/>
  <c r="A10" i="13"/>
  <c r="A11" i="13"/>
  <c r="A16" i="13"/>
  <c r="A43" i="13"/>
  <c r="A46" i="13"/>
  <c r="A19" i="13"/>
  <c r="A23" i="13"/>
  <c r="A21" i="13"/>
  <c r="A26" i="13"/>
  <c r="A37" i="13"/>
  <c r="A17" i="13"/>
  <c r="A44" i="13"/>
  <c r="A27" i="13"/>
  <c r="A38" i="13"/>
  <c r="A42" i="13"/>
  <c r="A47" i="13"/>
  <c r="A48" i="13"/>
  <c r="A39" i="13"/>
  <c r="A49" i="13"/>
  <c r="A34" i="13"/>
  <c r="A50" i="13"/>
  <c r="A20" i="13"/>
  <c r="A22" i="13"/>
  <c r="A40" i="13"/>
  <c r="A51" i="13"/>
  <c r="A52" i="13"/>
  <c r="A53" i="13"/>
  <c r="A54" i="13"/>
  <c r="A55" i="13"/>
  <c r="A15" i="13"/>
  <c r="A29" i="13"/>
  <c r="A56" i="13"/>
  <c r="A31" i="13"/>
  <c r="A33" i="13"/>
  <c r="A57" i="13"/>
  <c r="A18" i="13"/>
  <c r="A58" i="13"/>
  <c r="A59" i="13"/>
  <c r="A35" i="13"/>
  <c r="A60" i="13"/>
  <c r="A61" i="13"/>
  <c r="A62" i="13"/>
  <c r="A24" i="13"/>
  <c r="A63" i="13"/>
  <c r="A64" i="13"/>
  <c r="A65" i="13"/>
  <c r="A66" i="13"/>
  <c r="A67" i="13"/>
  <c r="A68" i="13"/>
  <c r="A69" i="13"/>
  <c r="A70" i="13"/>
  <c r="A36" i="13"/>
  <c r="A71" i="13"/>
  <c r="A72" i="13"/>
  <c r="A73" i="13"/>
  <c r="A74" i="13"/>
  <c r="A75" i="13"/>
  <c r="A2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45" i="13"/>
  <c r="A94" i="13"/>
  <c r="A95" i="13"/>
  <c r="A96" i="13"/>
  <c r="A97" i="13"/>
  <c r="A98" i="13"/>
  <c r="A99" i="13"/>
  <c r="A100" i="13"/>
  <c r="A101" i="13"/>
  <c r="A102" i="13"/>
  <c r="A41" i="13"/>
  <c r="G2" i="13"/>
  <c r="F2" i="13"/>
  <c r="E2" i="13"/>
  <c r="A156" i="2"/>
  <c r="A151" i="2"/>
  <c r="A125" i="2"/>
  <c r="A116" i="2"/>
  <c r="A124" i="2"/>
  <c r="A131" i="2"/>
  <c r="A82" i="2"/>
  <c r="A113" i="2"/>
  <c r="A120" i="2"/>
  <c r="A119" i="2"/>
  <c r="A75" i="2"/>
  <c r="A67" i="2"/>
  <c r="A92" i="2"/>
  <c r="A105" i="2"/>
  <c r="A79" i="2"/>
  <c r="A64" i="2"/>
  <c r="A60" i="2"/>
  <c r="A31" i="2"/>
  <c r="A5" i="2"/>
  <c r="A8" i="2"/>
  <c r="A11" i="2"/>
  <c r="A13" i="2"/>
  <c r="A4" i="2"/>
  <c r="A6" i="2"/>
  <c r="A43" i="2"/>
  <c r="A18" i="2"/>
  <c r="A30" i="2"/>
  <c r="A19" i="2"/>
  <c r="A17" i="2"/>
  <c r="A21" i="2"/>
  <c r="A12" i="2"/>
  <c r="A34" i="2"/>
  <c r="A46" i="2"/>
  <c r="A9" i="2"/>
  <c r="A39" i="2"/>
  <c r="A22" i="2"/>
  <c r="A25" i="2"/>
  <c r="A28" i="2"/>
  <c r="A7" i="2"/>
  <c r="A26" i="2"/>
  <c r="A29" i="2"/>
  <c r="A59" i="2"/>
  <c r="A35" i="2"/>
  <c r="A54" i="2"/>
  <c r="A33" i="2"/>
  <c r="A37" i="2"/>
  <c r="A47" i="2"/>
  <c r="A40" i="2"/>
  <c r="A48" i="2"/>
  <c r="A41" i="2"/>
  <c r="A44" i="2"/>
  <c r="A51" i="2"/>
  <c r="A20" i="2"/>
  <c r="A76" i="2"/>
  <c r="A72" i="2"/>
  <c r="A90" i="2"/>
  <c r="A45" i="2"/>
  <c r="A97" i="2"/>
  <c r="A55" i="2"/>
  <c r="A42" i="2"/>
  <c r="A38" i="2"/>
  <c r="A53" i="2"/>
  <c r="A98" i="2"/>
  <c r="A77" i="2"/>
  <c r="A62" i="2"/>
  <c r="A65" i="2"/>
  <c r="A86" i="2"/>
  <c r="A73" i="2"/>
  <c r="A74" i="2"/>
  <c r="A87" i="2"/>
  <c r="A80" i="2"/>
  <c r="A88" i="2"/>
  <c r="A81" i="2"/>
  <c r="A49" i="2"/>
  <c r="A50" i="2"/>
  <c r="A68" i="2"/>
  <c r="A106" i="2"/>
  <c r="A111" i="2"/>
  <c r="A94" i="2"/>
  <c r="A112" i="2"/>
  <c r="A69" i="2"/>
  <c r="A103" i="2"/>
  <c r="A100" i="2"/>
  <c r="A130" i="2"/>
  <c r="A101" i="2"/>
  <c r="A122" i="2"/>
  <c r="A123" i="2"/>
  <c r="A95" i="2"/>
  <c r="A114" i="2"/>
  <c r="A83" i="2"/>
  <c r="A15" i="2"/>
  <c r="A96" i="2"/>
  <c r="A23" i="2"/>
  <c r="A126" i="2"/>
  <c r="A173" i="2"/>
  <c r="A174" i="2"/>
  <c r="A134" i="2"/>
  <c r="A127" i="2"/>
  <c r="A70" i="2"/>
  <c r="A155" i="2"/>
  <c r="A140" i="2"/>
  <c r="A147" i="2"/>
  <c r="A135" i="2"/>
  <c r="A182" i="2"/>
  <c r="A183" i="2"/>
  <c r="A152" i="2"/>
  <c r="A184" i="2"/>
  <c r="A186" i="2"/>
  <c r="A189" i="2"/>
  <c r="A84" i="2"/>
  <c r="A150" i="2"/>
  <c r="A102" i="2"/>
  <c r="A160" i="2"/>
  <c r="A108" i="2"/>
  <c r="A141" i="2"/>
  <c r="A193" i="2"/>
  <c r="A194" i="2"/>
  <c r="A195" i="2"/>
  <c r="A196" i="2"/>
  <c r="A198" i="2"/>
  <c r="A161" i="2"/>
  <c r="A153" i="2"/>
  <c r="A199" i="2"/>
  <c r="A128" i="2"/>
  <c r="A201" i="2"/>
  <c r="A203" i="2"/>
  <c r="A204" i="2"/>
  <c r="A205" i="2"/>
  <c r="A206" i="2"/>
  <c r="A207" i="2"/>
  <c r="A109" i="2"/>
  <c r="A110" i="2"/>
  <c r="A208" i="2"/>
  <c r="A163" i="2"/>
  <c r="A209" i="2"/>
  <c r="A210" i="2"/>
  <c r="A211" i="2"/>
  <c r="A212" i="2"/>
  <c r="A214" i="2"/>
  <c r="A215" i="2"/>
  <c r="A216" i="2"/>
  <c r="A217" i="2"/>
  <c r="A218" i="2"/>
  <c r="A219" i="2"/>
  <c r="A104" i="2"/>
  <c r="A221" i="2"/>
  <c r="A222" i="2"/>
  <c r="A165" i="2"/>
  <c r="A164" i="2"/>
  <c r="A224" i="2"/>
  <c r="A226" i="2"/>
  <c r="A145" i="2"/>
  <c r="A230" i="2"/>
  <c r="A233" i="2"/>
  <c r="A234" i="2"/>
  <c r="A236" i="2"/>
  <c r="A237" i="2"/>
  <c r="A238" i="2"/>
  <c r="A239" i="2"/>
  <c r="A240" i="2"/>
  <c r="A241" i="2"/>
  <c r="A242" i="2"/>
  <c r="A162" i="2"/>
  <c r="A243" i="2"/>
  <c r="A244" i="2"/>
  <c r="A245" i="2"/>
  <c r="A247" i="2"/>
  <c r="A248" i="2"/>
  <c r="A249" i="2"/>
  <c r="A250" i="2"/>
  <c r="A251" i="2"/>
  <c r="A253" i="2"/>
  <c r="A254" i="2"/>
  <c r="A256" i="2"/>
  <c r="A257" i="2"/>
  <c r="A258" i="2"/>
  <c r="A259" i="2"/>
  <c r="A260" i="2"/>
  <c r="A261" i="2"/>
  <c r="A262" i="2"/>
  <c r="A263" i="2"/>
  <c r="A264" i="2"/>
  <c r="A265" i="2"/>
  <c r="A267" i="2"/>
  <c r="A269" i="2"/>
  <c r="A272" i="2"/>
  <c r="A273" i="2"/>
  <c r="A274" i="2"/>
  <c r="A275" i="2"/>
  <c r="A276" i="2"/>
  <c r="A279" i="2"/>
  <c r="A283" i="2"/>
  <c r="A284" i="2"/>
  <c r="A287" i="2"/>
  <c r="A288" i="2"/>
  <c r="A289" i="2"/>
  <c r="A290" i="2"/>
  <c r="A148" i="2"/>
  <c r="A292" i="2"/>
  <c r="A293" i="2"/>
  <c r="A294" i="2"/>
  <c r="A295" i="2"/>
  <c r="A296" i="2"/>
  <c r="A297" i="2"/>
  <c r="A298" i="2"/>
  <c r="A300" i="2"/>
  <c r="A305" i="2"/>
  <c r="A306" i="2"/>
  <c r="A308" i="2"/>
  <c r="A310" i="2"/>
  <c r="A312" i="2"/>
  <c r="A315" i="2"/>
  <c r="A316" i="2"/>
  <c r="A317" i="2"/>
  <c r="A318" i="2"/>
  <c r="A319" i="2"/>
  <c r="A320" i="2"/>
  <c r="A166" i="2"/>
  <c r="A323" i="2"/>
  <c r="A325" i="2"/>
  <c r="A326" i="2"/>
  <c r="A327" i="2"/>
  <c r="A331" i="2"/>
  <c r="A332" i="2"/>
  <c r="A333" i="2"/>
  <c r="A335" i="2"/>
  <c r="A337" i="2"/>
  <c r="A154" i="2"/>
  <c r="A167" i="2"/>
  <c r="A338" i="2"/>
  <c r="A339" i="2"/>
  <c r="A341" i="2"/>
  <c r="A343" i="2"/>
  <c r="A345" i="2"/>
  <c r="A346" i="2"/>
  <c r="A146" i="2"/>
  <c r="A348" i="2"/>
  <c r="A349" i="2"/>
  <c r="A136" i="2"/>
  <c r="A350" i="2"/>
  <c r="A351" i="2"/>
  <c r="A352" i="2"/>
  <c r="A157" i="2"/>
  <c r="A353" i="2"/>
  <c r="A355" i="2"/>
  <c r="A356" i="2"/>
  <c r="A357" i="2"/>
  <c r="A359" i="2"/>
  <c r="A362" i="2"/>
  <c r="A363" i="2"/>
  <c r="A365" i="2"/>
  <c r="A366" i="2"/>
  <c r="A367" i="2"/>
  <c r="A168" i="2"/>
  <c r="A368" i="2"/>
  <c r="A369" i="2"/>
  <c r="A371" i="2"/>
  <c r="A372" i="2"/>
  <c r="A374" i="2"/>
  <c r="A375" i="2"/>
  <c r="A377" i="2"/>
  <c r="A378" i="2"/>
  <c r="A379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142" i="2"/>
  <c r="A424" i="2"/>
  <c r="A426" i="2"/>
  <c r="A427" i="2"/>
  <c r="A428" i="2"/>
  <c r="A429" i="2"/>
  <c r="A430" i="2"/>
  <c r="A431" i="2"/>
  <c r="A432" i="2"/>
  <c r="A433" i="2"/>
  <c r="A434" i="2"/>
  <c r="A436" i="2"/>
  <c r="A437" i="2"/>
  <c r="A438" i="2"/>
  <c r="A440" i="2"/>
  <c r="A441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187" i="2"/>
  <c r="A252" i="2"/>
  <c r="A321" i="2"/>
  <c r="A307" i="2"/>
  <c r="A170" i="2"/>
  <c r="A361" i="2"/>
  <c r="A286" i="2"/>
  <c r="A354" i="2"/>
  <c r="A311" i="2"/>
  <c r="A179" i="2"/>
  <c r="A172" i="2"/>
  <c r="A313" i="2"/>
  <c r="A302" i="2"/>
  <c r="A344" i="2"/>
  <c r="A266" i="2"/>
  <c r="A220" i="2"/>
  <c r="A171" i="2"/>
  <c r="A380" i="2"/>
  <c r="A169" i="2"/>
  <c r="A16" i="2"/>
  <c r="A27" i="2"/>
  <c r="A115" i="2"/>
  <c r="A57" i="2"/>
  <c r="A118" i="2"/>
  <c r="A107" i="2"/>
  <c r="A177" i="2"/>
  <c r="A61" i="2"/>
  <c r="A10" i="2"/>
  <c r="A14" i="2"/>
  <c r="A52" i="2"/>
  <c r="A66" i="2"/>
  <c r="A228" i="2"/>
  <c r="A178" i="2"/>
  <c r="A144" i="2"/>
  <c r="A200" i="2"/>
  <c r="A246" i="2"/>
  <c r="A24" i="2"/>
  <c r="A117" i="2"/>
  <c r="A93" i="2"/>
  <c r="A85" i="2"/>
  <c r="A139" i="2"/>
  <c r="A268" i="2"/>
  <c r="A149" i="2"/>
  <c r="A358" i="2"/>
  <c r="A282" i="2"/>
  <c r="A121" i="2"/>
  <c r="A36" i="2"/>
  <c r="A191" i="2"/>
  <c r="A192" i="2"/>
  <c r="A71" i="2"/>
  <c r="A213" i="2"/>
  <c r="A137" i="2"/>
  <c r="A370" i="2"/>
  <c r="A78" i="2"/>
  <c r="A303" i="2"/>
  <c r="A409" i="2"/>
  <c r="A324" i="2"/>
  <c r="A138" i="2"/>
  <c r="A133" i="2"/>
  <c r="A32" i="2"/>
  <c r="A91" i="2"/>
  <c r="A56" i="2"/>
  <c r="A329" i="2"/>
  <c r="A285" i="2"/>
  <c r="A58" i="2"/>
  <c r="A255" i="2"/>
  <c r="A322" i="2"/>
  <c r="A176" i="2"/>
  <c r="A99" i="2"/>
  <c r="A180" i="2"/>
  <c r="A185" i="2"/>
  <c r="A89" i="2"/>
  <c r="A281" i="2"/>
  <c r="A181" i="2"/>
  <c r="A328" i="2"/>
  <c r="A143" i="2"/>
  <c r="A423" i="2"/>
  <c r="A382" i="2"/>
  <c r="A129" i="2"/>
  <c r="A235" i="2"/>
  <c r="A223" i="2"/>
  <c r="A188" i="2"/>
  <c r="A278" i="2"/>
  <c r="A347" i="2"/>
  <c r="A271" i="2"/>
  <c r="A336" i="2"/>
  <c r="A280" i="2"/>
  <c r="A309" i="2"/>
  <c r="A132" i="2"/>
  <c r="A63" i="2"/>
  <c r="A232" i="2"/>
  <c r="A158" i="2"/>
  <c r="A225" i="2"/>
  <c r="A197" i="2"/>
  <c r="A334" i="2"/>
  <c r="A314" i="2"/>
  <c r="A381" i="2"/>
  <c r="A439" i="2"/>
  <c r="A291" i="2"/>
  <c r="A340" i="2"/>
  <c r="A229" i="2"/>
  <c r="A425" i="2"/>
  <c r="A364" i="2"/>
  <c r="A373" i="2"/>
  <c r="A231" i="2"/>
  <c r="A342" i="2"/>
  <c r="A190" i="2"/>
  <c r="A360" i="2"/>
  <c r="A299" i="2"/>
  <c r="A330" i="2"/>
  <c r="A270" i="2"/>
  <c r="A304" i="2"/>
  <c r="A159" i="2"/>
  <c r="A227" i="2"/>
  <c r="A435" i="2"/>
  <c r="A301" i="2"/>
  <c r="A376" i="2"/>
  <c r="A277" i="2"/>
  <c r="A202" i="2"/>
  <c r="A442" i="2"/>
  <c r="A408" i="2"/>
  <c r="A17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3" i="2"/>
  <c r="BR365" i="2"/>
  <c r="BR366" i="2"/>
  <c r="BR367" i="2"/>
  <c r="BR8" i="2"/>
  <c r="BS8" i="2"/>
  <c r="J8" i="2"/>
  <c r="BT8" i="2"/>
  <c r="K8" i="2"/>
  <c r="BU8" i="2"/>
  <c r="L8" i="2"/>
  <c r="BV8" i="2"/>
  <c r="M8" i="2"/>
  <c r="BW8" i="2"/>
  <c r="N8" i="2"/>
  <c r="BX8" i="2"/>
  <c r="O8" i="2"/>
  <c r="BY8" i="2"/>
  <c r="P8" i="2"/>
  <c r="BZ8" i="2"/>
  <c r="Q8" i="2"/>
  <c r="CA8" i="2"/>
  <c r="R8" i="2"/>
  <c r="CB8" i="2"/>
  <c r="S8" i="2"/>
  <c r="CC8" i="2"/>
  <c r="T8" i="2"/>
  <c r="BR251" i="2"/>
  <c r="BS251" i="2"/>
  <c r="J251" i="2"/>
  <c r="BT251" i="2"/>
  <c r="K251" i="2"/>
  <c r="BU251" i="2"/>
  <c r="L251" i="2"/>
  <c r="BV251" i="2"/>
  <c r="M251" i="2"/>
  <c r="BW251" i="2"/>
  <c r="N251" i="2"/>
  <c r="BX251" i="2"/>
  <c r="O251" i="2"/>
  <c r="BY251" i="2"/>
  <c r="P251" i="2"/>
  <c r="BZ251" i="2"/>
  <c r="Q251" i="2"/>
  <c r="CA251" i="2"/>
  <c r="R251" i="2"/>
  <c r="CB251" i="2"/>
  <c r="S251" i="2"/>
  <c r="CC251" i="2"/>
  <c r="T251" i="2"/>
  <c r="BR254" i="2"/>
  <c r="BS254" i="2"/>
  <c r="J254" i="2"/>
  <c r="BT254" i="2"/>
  <c r="K254" i="2"/>
  <c r="BU254" i="2"/>
  <c r="L254" i="2"/>
  <c r="BV254" i="2"/>
  <c r="M254" i="2"/>
  <c r="BW254" i="2"/>
  <c r="N254" i="2"/>
  <c r="BX254" i="2"/>
  <c r="O254" i="2"/>
  <c r="BY254" i="2"/>
  <c r="P254" i="2"/>
  <c r="BZ254" i="2"/>
  <c r="Q254" i="2"/>
  <c r="CA254" i="2"/>
  <c r="R254" i="2"/>
  <c r="CB254" i="2"/>
  <c r="S254" i="2"/>
  <c r="CC254" i="2"/>
  <c r="T254" i="2"/>
  <c r="BR341" i="2"/>
  <c r="BS341" i="2"/>
  <c r="J341" i="2"/>
  <c r="BT341" i="2"/>
  <c r="K341" i="2"/>
  <c r="BU341" i="2"/>
  <c r="L341" i="2"/>
  <c r="BV341" i="2"/>
  <c r="M341" i="2"/>
  <c r="BW341" i="2"/>
  <c r="N341" i="2"/>
  <c r="BX341" i="2"/>
  <c r="O341" i="2"/>
  <c r="BY341" i="2"/>
  <c r="P341" i="2"/>
  <c r="BZ341" i="2"/>
  <c r="Q341" i="2"/>
  <c r="CA341" i="2"/>
  <c r="R341" i="2"/>
  <c r="CB341" i="2"/>
  <c r="S341" i="2"/>
  <c r="CC341" i="2"/>
  <c r="T341" i="2"/>
  <c r="BS365" i="2"/>
  <c r="J365" i="2"/>
  <c r="BT365" i="2"/>
  <c r="K365" i="2"/>
  <c r="BU365" i="2"/>
  <c r="L365" i="2"/>
  <c r="BV365" i="2"/>
  <c r="M365" i="2"/>
  <c r="BW365" i="2"/>
  <c r="N365" i="2"/>
  <c r="BX365" i="2"/>
  <c r="O365" i="2"/>
  <c r="BY365" i="2"/>
  <c r="P365" i="2"/>
  <c r="BZ365" i="2"/>
  <c r="Q365" i="2"/>
  <c r="CA365" i="2"/>
  <c r="R365" i="2"/>
  <c r="CB365" i="2"/>
  <c r="S365" i="2"/>
  <c r="CC365" i="2"/>
  <c r="T365" i="2"/>
  <c r="BS367" i="2"/>
  <c r="J367" i="2"/>
  <c r="BT367" i="2"/>
  <c r="K367" i="2"/>
  <c r="BU367" i="2"/>
  <c r="L367" i="2"/>
  <c r="BV367" i="2"/>
  <c r="M367" i="2"/>
  <c r="BW367" i="2"/>
  <c r="N367" i="2"/>
  <c r="BX367" i="2"/>
  <c r="O367" i="2"/>
  <c r="BY367" i="2"/>
  <c r="P367" i="2"/>
  <c r="BZ367" i="2"/>
  <c r="Q367" i="2"/>
  <c r="CA367" i="2"/>
  <c r="R367" i="2"/>
  <c r="CB367" i="2"/>
  <c r="S367" i="2"/>
  <c r="CC367" i="2"/>
  <c r="T367" i="2"/>
  <c r="C367" i="2"/>
  <c r="BR368" i="2"/>
  <c r="BR371" i="2"/>
  <c r="BR374" i="2"/>
  <c r="BR377" i="2"/>
  <c r="BS377" i="2"/>
  <c r="J377" i="2"/>
  <c r="BT377" i="2"/>
  <c r="K377" i="2"/>
  <c r="BU377" i="2"/>
  <c r="L377" i="2"/>
  <c r="BV377" i="2"/>
  <c r="M377" i="2"/>
  <c r="BW377" i="2"/>
  <c r="N377" i="2"/>
  <c r="BX377" i="2"/>
  <c r="O377" i="2"/>
  <c r="BY377" i="2"/>
  <c r="P377" i="2"/>
  <c r="BZ377" i="2"/>
  <c r="Q377" i="2"/>
  <c r="CA377" i="2"/>
  <c r="R377" i="2"/>
  <c r="CB377" i="2"/>
  <c r="S377" i="2"/>
  <c r="CC377" i="2"/>
  <c r="T377" i="2"/>
  <c r="C380" i="2"/>
  <c r="BR378" i="2"/>
  <c r="BS378" i="2"/>
  <c r="J378" i="2"/>
  <c r="BT378" i="2"/>
  <c r="K378" i="2"/>
  <c r="BU378" i="2"/>
  <c r="L378" i="2"/>
  <c r="BV378" i="2"/>
  <c r="M378" i="2"/>
  <c r="BW378" i="2"/>
  <c r="N378" i="2"/>
  <c r="BX378" i="2"/>
  <c r="O378" i="2"/>
  <c r="BY378" i="2"/>
  <c r="P378" i="2"/>
  <c r="BZ378" i="2"/>
  <c r="Q378" i="2"/>
  <c r="CA378" i="2"/>
  <c r="R378" i="2"/>
  <c r="CB378" i="2"/>
  <c r="S378" i="2"/>
  <c r="CC378" i="2"/>
  <c r="T378" i="2"/>
  <c r="BR15" i="2"/>
  <c r="BS15" i="2"/>
  <c r="J15" i="2"/>
  <c r="BT15" i="2"/>
  <c r="K15" i="2"/>
  <c r="BU15" i="2"/>
  <c r="L15" i="2"/>
  <c r="BV15" i="2"/>
  <c r="M15" i="2"/>
  <c r="BW15" i="2"/>
  <c r="N15" i="2"/>
  <c r="BX15" i="2"/>
  <c r="O15" i="2"/>
  <c r="BY15" i="2"/>
  <c r="P15" i="2"/>
  <c r="BZ15" i="2"/>
  <c r="Q15" i="2"/>
  <c r="CA15" i="2"/>
  <c r="R15" i="2"/>
  <c r="CB15" i="2"/>
  <c r="S15" i="2"/>
  <c r="CC15" i="2"/>
  <c r="T15" i="2"/>
  <c r="BR3" i="2"/>
  <c r="BS3" i="2"/>
  <c r="J3" i="2"/>
  <c r="BT3" i="2"/>
  <c r="K3" i="2"/>
  <c r="BU3" i="2"/>
  <c r="L3" i="2"/>
  <c r="BV3" i="2"/>
  <c r="M3" i="2"/>
  <c r="BW3" i="2"/>
  <c r="N3" i="2"/>
  <c r="BX3" i="2"/>
  <c r="O3" i="2"/>
  <c r="BY3" i="2"/>
  <c r="P3" i="2"/>
  <c r="BZ3" i="2"/>
  <c r="Q3" i="2"/>
  <c r="CA3" i="2"/>
  <c r="R3" i="2"/>
  <c r="CB3" i="2"/>
  <c r="S3" i="2"/>
  <c r="CC3" i="2"/>
  <c r="T3" i="2"/>
  <c r="C3" i="2"/>
  <c r="BR4" i="2"/>
  <c r="BS4" i="2"/>
  <c r="J4" i="2"/>
  <c r="BT4" i="2"/>
  <c r="K4" i="2"/>
  <c r="BU4" i="2"/>
  <c r="L4" i="2"/>
  <c r="BV4" i="2"/>
  <c r="M4" i="2"/>
  <c r="BW4" i="2"/>
  <c r="N4" i="2"/>
  <c r="BX4" i="2"/>
  <c r="O4" i="2"/>
  <c r="BY4" i="2"/>
  <c r="P4" i="2"/>
  <c r="BZ4" i="2"/>
  <c r="Q4" i="2"/>
  <c r="CA4" i="2"/>
  <c r="R4" i="2"/>
  <c r="CB4" i="2"/>
  <c r="S4" i="2"/>
  <c r="CC4" i="2"/>
  <c r="T4" i="2"/>
  <c r="C5" i="2"/>
  <c r="BR6" i="2"/>
  <c r="BS6" i="2"/>
  <c r="J6" i="2"/>
  <c r="BT6" i="2"/>
  <c r="K6" i="2"/>
  <c r="BU6" i="2"/>
  <c r="L6" i="2"/>
  <c r="BV6" i="2"/>
  <c r="M6" i="2"/>
  <c r="BW6" i="2"/>
  <c r="N6" i="2"/>
  <c r="BX6" i="2"/>
  <c r="O6" i="2"/>
  <c r="BY6" i="2"/>
  <c r="P6" i="2"/>
  <c r="BZ6" i="2"/>
  <c r="Q6" i="2"/>
  <c r="CA6" i="2"/>
  <c r="R6" i="2"/>
  <c r="CB6" i="2"/>
  <c r="S6" i="2"/>
  <c r="CC6" i="2"/>
  <c r="T6" i="2"/>
  <c r="C8" i="2"/>
  <c r="BR7" i="2"/>
  <c r="J7" i="2"/>
  <c r="BT7" i="2"/>
  <c r="K7" i="2"/>
  <c r="BU7" i="2"/>
  <c r="L7" i="2"/>
  <c r="BV7" i="2"/>
  <c r="M7" i="2"/>
  <c r="BW7" i="2"/>
  <c r="N7" i="2"/>
  <c r="BX7" i="2"/>
  <c r="O7" i="2"/>
  <c r="BY7" i="2"/>
  <c r="P7" i="2"/>
  <c r="BZ7" i="2"/>
  <c r="Q7" i="2"/>
  <c r="CA7" i="2"/>
  <c r="R7" i="2"/>
  <c r="CB7" i="2"/>
  <c r="S7" i="2"/>
  <c r="CC7" i="2"/>
  <c r="T7" i="2"/>
  <c r="BR11" i="2"/>
  <c r="BS11" i="2"/>
  <c r="J11" i="2"/>
  <c r="BT11" i="2"/>
  <c r="K11" i="2"/>
  <c r="BU11" i="2"/>
  <c r="L11" i="2"/>
  <c r="BV11" i="2"/>
  <c r="M11" i="2"/>
  <c r="BW11" i="2"/>
  <c r="N11" i="2"/>
  <c r="BX11" i="2"/>
  <c r="O11" i="2"/>
  <c r="BY11" i="2"/>
  <c r="P11" i="2"/>
  <c r="BZ11" i="2"/>
  <c r="Q11" i="2"/>
  <c r="CA11" i="2"/>
  <c r="R11" i="2"/>
  <c r="CB11" i="2"/>
  <c r="S11" i="2"/>
  <c r="CC11" i="2"/>
  <c r="T11" i="2"/>
  <c r="C11" i="2"/>
  <c r="BR13" i="2"/>
  <c r="BS13" i="2"/>
  <c r="J13" i="2"/>
  <c r="BT13" i="2"/>
  <c r="K13" i="2"/>
  <c r="BU13" i="2"/>
  <c r="L13" i="2"/>
  <c r="BV13" i="2"/>
  <c r="M13" i="2"/>
  <c r="BW13" i="2"/>
  <c r="N13" i="2"/>
  <c r="BX13" i="2"/>
  <c r="O13" i="2"/>
  <c r="BY13" i="2"/>
  <c r="P13" i="2"/>
  <c r="BZ13" i="2"/>
  <c r="Q13" i="2"/>
  <c r="CA13" i="2"/>
  <c r="R13" i="2"/>
  <c r="CB13" i="2"/>
  <c r="S13" i="2"/>
  <c r="CC13" i="2"/>
  <c r="T13" i="2"/>
  <c r="C13" i="2"/>
  <c r="C4" i="2"/>
  <c r="C6" i="2"/>
  <c r="BR43" i="2"/>
  <c r="BS43" i="2"/>
  <c r="J43" i="2"/>
  <c r="BT43" i="2"/>
  <c r="K43" i="2"/>
  <c r="BU43" i="2"/>
  <c r="L43" i="2"/>
  <c r="BV43" i="2"/>
  <c r="M43" i="2"/>
  <c r="BW43" i="2"/>
  <c r="N43" i="2"/>
  <c r="BX43" i="2"/>
  <c r="O43" i="2"/>
  <c r="BY43" i="2"/>
  <c r="P43" i="2"/>
  <c r="BZ43" i="2"/>
  <c r="Q43" i="2"/>
  <c r="CA43" i="2"/>
  <c r="R43" i="2"/>
  <c r="CB43" i="2"/>
  <c r="S43" i="2"/>
  <c r="CC43" i="2"/>
  <c r="T43" i="2"/>
  <c r="C43" i="2"/>
  <c r="BR18" i="2"/>
  <c r="BS18" i="2"/>
  <c r="J18" i="2"/>
  <c r="BT18" i="2"/>
  <c r="K18" i="2"/>
  <c r="BU18" i="2"/>
  <c r="L18" i="2"/>
  <c r="BV18" i="2"/>
  <c r="M18" i="2"/>
  <c r="BW18" i="2"/>
  <c r="N18" i="2"/>
  <c r="BX18" i="2"/>
  <c r="O18" i="2"/>
  <c r="BY18" i="2"/>
  <c r="P18" i="2"/>
  <c r="BZ18" i="2"/>
  <c r="Q18" i="2"/>
  <c r="CA18" i="2"/>
  <c r="R18" i="2"/>
  <c r="CB18" i="2"/>
  <c r="S18" i="2"/>
  <c r="CC18" i="2"/>
  <c r="T18" i="2"/>
  <c r="C18" i="2"/>
  <c r="BR30" i="2"/>
  <c r="BS30" i="2"/>
  <c r="J30" i="2"/>
  <c r="BT30" i="2"/>
  <c r="K30" i="2"/>
  <c r="BU30" i="2"/>
  <c r="L30" i="2"/>
  <c r="BV30" i="2"/>
  <c r="M30" i="2"/>
  <c r="BW30" i="2"/>
  <c r="N30" i="2"/>
  <c r="BX30" i="2"/>
  <c r="O30" i="2"/>
  <c r="BY30" i="2"/>
  <c r="P30" i="2"/>
  <c r="BZ30" i="2"/>
  <c r="Q30" i="2"/>
  <c r="CA30" i="2"/>
  <c r="R30" i="2"/>
  <c r="CB30" i="2"/>
  <c r="S30" i="2"/>
  <c r="CC30" i="2"/>
  <c r="T30" i="2"/>
  <c r="C30" i="2"/>
  <c r="C19" i="2"/>
  <c r="C17" i="2"/>
  <c r="BR20" i="2"/>
  <c r="BS20" i="2"/>
  <c r="J20" i="2"/>
  <c r="BT20" i="2"/>
  <c r="K20" i="2"/>
  <c r="BU20" i="2"/>
  <c r="L20" i="2"/>
  <c r="BV20" i="2"/>
  <c r="M20" i="2"/>
  <c r="BW20" i="2"/>
  <c r="N20" i="2"/>
  <c r="BX20" i="2"/>
  <c r="O20" i="2"/>
  <c r="BY20" i="2"/>
  <c r="P20" i="2"/>
  <c r="BZ20" i="2"/>
  <c r="Q20" i="2"/>
  <c r="CA20" i="2"/>
  <c r="R20" i="2"/>
  <c r="CB20" i="2"/>
  <c r="S20" i="2"/>
  <c r="CC20" i="2"/>
  <c r="T20" i="2"/>
  <c r="BR21" i="2"/>
  <c r="BS21" i="2"/>
  <c r="J21" i="2"/>
  <c r="BT21" i="2"/>
  <c r="K21" i="2"/>
  <c r="BU21" i="2"/>
  <c r="L21" i="2"/>
  <c r="BV21" i="2"/>
  <c r="M21" i="2"/>
  <c r="BW21" i="2"/>
  <c r="N21" i="2"/>
  <c r="BX21" i="2"/>
  <c r="O21" i="2"/>
  <c r="BY21" i="2"/>
  <c r="P21" i="2"/>
  <c r="BZ21" i="2"/>
  <c r="Q21" i="2"/>
  <c r="CA21" i="2"/>
  <c r="R21" i="2"/>
  <c r="CB21" i="2"/>
  <c r="S21" i="2"/>
  <c r="CC21" i="2"/>
  <c r="T21" i="2"/>
  <c r="C21" i="2"/>
  <c r="C12" i="2"/>
  <c r="BR22" i="2"/>
  <c r="BS22" i="2"/>
  <c r="J22" i="2"/>
  <c r="BT22" i="2"/>
  <c r="K22" i="2"/>
  <c r="BU22" i="2"/>
  <c r="L22" i="2"/>
  <c r="BV22" i="2"/>
  <c r="M22" i="2"/>
  <c r="BW22" i="2"/>
  <c r="N22" i="2"/>
  <c r="BX22" i="2"/>
  <c r="O22" i="2"/>
  <c r="BY22" i="2"/>
  <c r="P22" i="2"/>
  <c r="BZ22" i="2"/>
  <c r="Q22" i="2"/>
  <c r="CA22" i="2"/>
  <c r="R22" i="2"/>
  <c r="CB22" i="2"/>
  <c r="S22" i="2"/>
  <c r="CC22" i="2"/>
  <c r="T22" i="2"/>
  <c r="C34" i="2"/>
  <c r="BR46" i="2"/>
  <c r="BS46" i="2"/>
  <c r="J46" i="2"/>
  <c r="BT46" i="2"/>
  <c r="K46" i="2"/>
  <c r="BU46" i="2"/>
  <c r="L46" i="2"/>
  <c r="BV46" i="2"/>
  <c r="M46" i="2"/>
  <c r="BW46" i="2"/>
  <c r="N46" i="2"/>
  <c r="BX46" i="2"/>
  <c r="O46" i="2"/>
  <c r="BY46" i="2"/>
  <c r="P46" i="2"/>
  <c r="BZ46" i="2"/>
  <c r="Q46" i="2"/>
  <c r="CA46" i="2"/>
  <c r="R46" i="2"/>
  <c r="CB46" i="2"/>
  <c r="S46" i="2"/>
  <c r="CC46" i="2"/>
  <c r="T46" i="2"/>
  <c r="C46" i="2"/>
  <c r="C9" i="2"/>
  <c r="BR33" i="2"/>
  <c r="BS33" i="2"/>
  <c r="J33" i="2"/>
  <c r="BT33" i="2"/>
  <c r="K33" i="2"/>
  <c r="BU33" i="2"/>
  <c r="L33" i="2"/>
  <c r="BV33" i="2"/>
  <c r="M33" i="2"/>
  <c r="BW33" i="2"/>
  <c r="N33" i="2"/>
  <c r="BX33" i="2"/>
  <c r="O33" i="2"/>
  <c r="BY33" i="2"/>
  <c r="P33" i="2"/>
  <c r="BZ33" i="2"/>
  <c r="Q33" i="2"/>
  <c r="CA33" i="2"/>
  <c r="R33" i="2"/>
  <c r="CB33" i="2"/>
  <c r="S33" i="2"/>
  <c r="CC33" i="2"/>
  <c r="T33" i="2"/>
  <c r="BR28" i="2"/>
  <c r="BS28" i="2"/>
  <c r="J28" i="2"/>
  <c r="BT28" i="2"/>
  <c r="K28" i="2"/>
  <c r="BU28" i="2"/>
  <c r="L28" i="2"/>
  <c r="BV28" i="2"/>
  <c r="M28" i="2"/>
  <c r="BW28" i="2"/>
  <c r="N28" i="2"/>
  <c r="BX28" i="2"/>
  <c r="O28" i="2"/>
  <c r="BY28" i="2"/>
  <c r="P28" i="2"/>
  <c r="BZ28" i="2"/>
  <c r="Q28" i="2"/>
  <c r="CA28" i="2"/>
  <c r="R28" i="2"/>
  <c r="CB28" i="2"/>
  <c r="S28" i="2"/>
  <c r="CC28" i="2"/>
  <c r="T28" i="2"/>
  <c r="C22" i="2"/>
  <c r="C28" i="2"/>
  <c r="C7" i="2"/>
  <c r="C26" i="2"/>
  <c r="C29" i="2"/>
  <c r="BR45" i="2"/>
  <c r="BS45" i="2"/>
  <c r="J45" i="2"/>
  <c r="BT45" i="2"/>
  <c r="K45" i="2"/>
  <c r="BU45" i="2"/>
  <c r="L45" i="2"/>
  <c r="BV45" i="2"/>
  <c r="M45" i="2"/>
  <c r="BW45" i="2"/>
  <c r="N45" i="2"/>
  <c r="BX45" i="2"/>
  <c r="O45" i="2"/>
  <c r="BY45" i="2"/>
  <c r="P45" i="2"/>
  <c r="BZ45" i="2"/>
  <c r="Q45" i="2"/>
  <c r="CA45" i="2"/>
  <c r="R45" i="2"/>
  <c r="CB45" i="2"/>
  <c r="S45" i="2"/>
  <c r="CC45" i="2"/>
  <c r="T45" i="2"/>
  <c r="BR35" i="2"/>
  <c r="BS35" i="2"/>
  <c r="J35" i="2"/>
  <c r="BT35" i="2"/>
  <c r="K35" i="2"/>
  <c r="BU35" i="2"/>
  <c r="L35" i="2"/>
  <c r="BV35" i="2"/>
  <c r="M35" i="2"/>
  <c r="BW35" i="2"/>
  <c r="N35" i="2"/>
  <c r="BX35" i="2"/>
  <c r="O35" i="2"/>
  <c r="BY35" i="2"/>
  <c r="P35" i="2"/>
  <c r="BZ35" i="2"/>
  <c r="Q35" i="2"/>
  <c r="CA35" i="2"/>
  <c r="R35" i="2"/>
  <c r="CB35" i="2"/>
  <c r="S35" i="2"/>
  <c r="CC35" i="2"/>
  <c r="T35" i="2"/>
  <c r="BR60" i="2"/>
  <c r="BS60" i="2"/>
  <c r="J60" i="2"/>
  <c r="BT60" i="2"/>
  <c r="K60" i="2"/>
  <c r="BU60" i="2"/>
  <c r="L60" i="2"/>
  <c r="BV60" i="2"/>
  <c r="M60" i="2"/>
  <c r="BW60" i="2"/>
  <c r="N60" i="2"/>
  <c r="BX60" i="2"/>
  <c r="O60" i="2"/>
  <c r="BY60" i="2"/>
  <c r="P60" i="2"/>
  <c r="BZ60" i="2"/>
  <c r="Q60" i="2"/>
  <c r="CA60" i="2"/>
  <c r="R60" i="2"/>
  <c r="CB60" i="2"/>
  <c r="S60" i="2"/>
  <c r="CC60" i="2"/>
  <c r="T60" i="2"/>
  <c r="C59" i="2"/>
  <c r="C35" i="2"/>
  <c r="BR38" i="2"/>
  <c r="BS38" i="2"/>
  <c r="J38" i="2"/>
  <c r="BT38" i="2"/>
  <c r="K38" i="2"/>
  <c r="BU38" i="2"/>
  <c r="L38" i="2"/>
  <c r="BV38" i="2"/>
  <c r="M38" i="2"/>
  <c r="BW38" i="2"/>
  <c r="N38" i="2"/>
  <c r="BX38" i="2"/>
  <c r="O38" i="2"/>
  <c r="BY38" i="2"/>
  <c r="P38" i="2"/>
  <c r="BZ38" i="2"/>
  <c r="Q38" i="2"/>
  <c r="CA38" i="2"/>
  <c r="R38" i="2"/>
  <c r="CB38" i="2"/>
  <c r="S38" i="2"/>
  <c r="CC38" i="2"/>
  <c r="T38" i="2"/>
  <c r="BR54" i="2"/>
  <c r="BS54" i="2"/>
  <c r="J54" i="2"/>
  <c r="BT54" i="2"/>
  <c r="K54" i="2"/>
  <c r="BU54" i="2"/>
  <c r="L54" i="2"/>
  <c r="BV54" i="2"/>
  <c r="M54" i="2"/>
  <c r="BW54" i="2"/>
  <c r="N54" i="2"/>
  <c r="BX54" i="2"/>
  <c r="O54" i="2"/>
  <c r="BY54" i="2"/>
  <c r="P54" i="2"/>
  <c r="BZ54" i="2"/>
  <c r="Q54" i="2"/>
  <c r="CA54" i="2"/>
  <c r="R54" i="2"/>
  <c r="CB54" i="2"/>
  <c r="S54" i="2"/>
  <c r="CC54" i="2"/>
  <c r="T54" i="2"/>
  <c r="C54" i="2"/>
  <c r="C33" i="2"/>
  <c r="BR40" i="2"/>
  <c r="BS40" i="2"/>
  <c r="J40" i="2"/>
  <c r="BT40" i="2"/>
  <c r="K40" i="2"/>
  <c r="BU40" i="2"/>
  <c r="L40" i="2"/>
  <c r="BV40" i="2"/>
  <c r="M40" i="2"/>
  <c r="BW40" i="2"/>
  <c r="N40" i="2"/>
  <c r="BX40" i="2"/>
  <c r="O40" i="2"/>
  <c r="BY40" i="2"/>
  <c r="P40" i="2"/>
  <c r="BZ40" i="2"/>
  <c r="Q40" i="2"/>
  <c r="CA40" i="2"/>
  <c r="R40" i="2"/>
  <c r="CB40" i="2"/>
  <c r="S40" i="2"/>
  <c r="CC40" i="2"/>
  <c r="T40" i="2"/>
  <c r="C37" i="2"/>
  <c r="BR41" i="2"/>
  <c r="BS41" i="2"/>
  <c r="J41" i="2"/>
  <c r="BT41" i="2"/>
  <c r="K41" i="2"/>
  <c r="BU41" i="2"/>
  <c r="L41" i="2"/>
  <c r="BV41" i="2"/>
  <c r="M41" i="2"/>
  <c r="BW41" i="2"/>
  <c r="N41" i="2"/>
  <c r="BX41" i="2"/>
  <c r="O41" i="2"/>
  <c r="BY41" i="2"/>
  <c r="P41" i="2"/>
  <c r="BZ41" i="2"/>
  <c r="Q41" i="2"/>
  <c r="CA41" i="2"/>
  <c r="R41" i="2"/>
  <c r="CB41" i="2"/>
  <c r="S41" i="2"/>
  <c r="CC41" i="2"/>
  <c r="T41" i="2"/>
  <c r="C47" i="2"/>
  <c r="C40" i="2"/>
  <c r="BR44" i="2"/>
  <c r="BS44" i="2"/>
  <c r="J44" i="2"/>
  <c r="BT44" i="2"/>
  <c r="K44" i="2"/>
  <c r="BU44" i="2"/>
  <c r="L44" i="2"/>
  <c r="BV44" i="2"/>
  <c r="M44" i="2"/>
  <c r="BW44" i="2"/>
  <c r="N44" i="2"/>
  <c r="BX44" i="2"/>
  <c r="O44" i="2"/>
  <c r="BY44" i="2"/>
  <c r="P44" i="2"/>
  <c r="BZ44" i="2"/>
  <c r="Q44" i="2"/>
  <c r="CA44" i="2"/>
  <c r="R44" i="2"/>
  <c r="CB44" i="2"/>
  <c r="S44" i="2"/>
  <c r="CC44" i="2"/>
  <c r="T44" i="2"/>
  <c r="C48" i="2"/>
  <c r="C41" i="2"/>
  <c r="C44" i="2"/>
  <c r="BR49" i="2"/>
  <c r="BS49" i="2"/>
  <c r="J49" i="2"/>
  <c r="BT49" i="2"/>
  <c r="K49" i="2"/>
  <c r="BU49" i="2"/>
  <c r="L49" i="2"/>
  <c r="BV49" i="2"/>
  <c r="M49" i="2"/>
  <c r="BW49" i="2"/>
  <c r="N49" i="2"/>
  <c r="BX49" i="2"/>
  <c r="O49" i="2"/>
  <c r="BY49" i="2"/>
  <c r="P49" i="2"/>
  <c r="BZ49" i="2"/>
  <c r="Q49" i="2"/>
  <c r="CA49" i="2"/>
  <c r="R49" i="2"/>
  <c r="CB49" i="2"/>
  <c r="S49" i="2"/>
  <c r="CC49" i="2"/>
  <c r="T49" i="2"/>
  <c r="BR51" i="2"/>
  <c r="BS51" i="2"/>
  <c r="J51" i="2"/>
  <c r="BT51" i="2"/>
  <c r="K51" i="2"/>
  <c r="BU51" i="2"/>
  <c r="L51" i="2"/>
  <c r="BV51" i="2"/>
  <c r="M51" i="2"/>
  <c r="BW51" i="2"/>
  <c r="N51" i="2"/>
  <c r="BX51" i="2"/>
  <c r="O51" i="2"/>
  <c r="BY51" i="2"/>
  <c r="P51" i="2"/>
  <c r="BZ51" i="2"/>
  <c r="Q51" i="2"/>
  <c r="CA51" i="2"/>
  <c r="R51" i="2"/>
  <c r="CB51" i="2"/>
  <c r="S51" i="2"/>
  <c r="CC51" i="2"/>
  <c r="T51" i="2"/>
  <c r="C51" i="2"/>
  <c r="C20" i="2"/>
  <c r="BR53" i="2"/>
  <c r="BS53" i="2"/>
  <c r="J53" i="2"/>
  <c r="BT53" i="2"/>
  <c r="K53" i="2"/>
  <c r="BU53" i="2"/>
  <c r="L53" i="2"/>
  <c r="BV53" i="2"/>
  <c r="M53" i="2"/>
  <c r="BW53" i="2"/>
  <c r="N53" i="2"/>
  <c r="BX53" i="2"/>
  <c r="O53" i="2"/>
  <c r="BY53" i="2"/>
  <c r="P53" i="2"/>
  <c r="BZ53" i="2"/>
  <c r="Q53" i="2"/>
  <c r="CA53" i="2"/>
  <c r="R53" i="2"/>
  <c r="CB53" i="2"/>
  <c r="S53" i="2"/>
  <c r="CC53" i="2"/>
  <c r="T53" i="2"/>
  <c r="BR77" i="2"/>
  <c r="BS77" i="2"/>
  <c r="J77" i="2"/>
  <c r="BT77" i="2"/>
  <c r="K77" i="2"/>
  <c r="BU77" i="2"/>
  <c r="L77" i="2"/>
  <c r="BV77" i="2"/>
  <c r="M77" i="2"/>
  <c r="BW77" i="2"/>
  <c r="N77" i="2"/>
  <c r="BX77" i="2"/>
  <c r="O77" i="2"/>
  <c r="BY77" i="2"/>
  <c r="P77" i="2"/>
  <c r="BZ77" i="2"/>
  <c r="Q77" i="2"/>
  <c r="CA77" i="2"/>
  <c r="R77" i="2"/>
  <c r="CB77" i="2"/>
  <c r="S77" i="2"/>
  <c r="CC77" i="2"/>
  <c r="T77" i="2"/>
  <c r="BR76" i="2"/>
  <c r="BS76" i="2"/>
  <c r="J76" i="2"/>
  <c r="BT76" i="2"/>
  <c r="K76" i="2"/>
  <c r="BU76" i="2"/>
  <c r="L76" i="2"/>
  <c r="BV76" i="2"/>
  <c r="M76" i="2"/>
  <c r="BW76" i="2"/>
  <c r="N76" i="2"/>
  <c r="BX76" i="2"/>
  <c r="O76" i="2"/>
  <c r="BY76" i="2"/>
  <c r="P76" i="2"/>
  <c r="BZ76" i="2"/>
  <c r="Q76" i="2"/>
  <c r="CA76" i="2"/>
  <c r="R76" i="2"/>
  <c r="CB76" i="2"/>
  <c r="S76" i="2"/>
  <c r="CC76" i="2"/>
  <c r="T76" i="2"/>
  <c r="C76" i="2"/>
  <c r="C72" i="2"/>
  <c r="BR68" i="2"/>
  <c r="BS68" i="2"/>
  <c r="J68" i="2"/>
  <c r="BT68" i="2"/>
  <c r="K68" i="2"/>
  <c r="BU68" i="2"/>
  <c r="L68" i="2"/>
  <c r="BV68" i="2"/>
  <c r="M68" i="2"/>
  <c r="BW68" i="2"/>
  <c r="N68" i="2"/>
  <c r="BX68" i="2"/>
  <c r="O68" i="2"/>
  <c r="BY68" i="2"/>
  <c r="P68" i="2"/>
  <c r="BZ68" i="2"/>
  <c r="Q68" i="2"/>
  <c r="CA68" i="2"/>
  <c r="R68" i="2"/>
  <c r="CB68" i="2"/>
  <c r="S68" i="2"/>
  <c r="CC68" i="2"/>
  <c r="T68" i="2"/>
  <c r="BR55" i="2"/>
  <c r="BS55" i="2"/>
  <c r="J55" i="2"/>
  <c r="BT55" i="2"/>
  <c r="K55" i="2"/>
  <c r="BU55" i="2"/>
  <c r="L55" i="2"/>
  <c r="BV55" i="2"/>
  <c r="M55" i="2"/>
  <c r="BW55" i="2"/>
  <c r="N55" i="2"/>
  <c r="BX55" i="2"/>
  <c r="O55" i="2"/>
  <c r="BY55" i="2"/>
  <c r="P55" i="2"/>
  <c r="BZ55" i="2"/>
  <c r="Q55" i="2"/>
  <c r="CA55" i="2"/>
  <c r="R55" i="2"/>
  <c r="CB55" i="2"/>
  <c r="S55" i="2"/>
  <c r="CC55" i="2"/>
  <c r="T55" i="2"/>
  <c r="BR90" i="2"/>
  <c r="BS90" i="2"/>
  <c r="J90" i="2"/>
  <c r="BT90" i="2"/>
  <c r="K90" i="2"/>
  <c r="BU90" i="2"/>
  <c r="L90" i="2"/>
  <c r="BV90" i="2"/>
  <c r="M90" i="2"/>
  <c r="BW90" i="2"/>
  <c r="N90" i="2"/>
  <c r="BX90" i="2"/>
  <c r="O90" i="2"/>
  <c r="BY90" i="2"/>
  <c r="P90" i="2"/>
  <c r="BZ90" i="2"/>
  <c r="Q90" i="2"/>
  <c r="CA90" i="2"/>
  <c r="R90" i="2"/>
  <c r="CB90" i="2"/>
  <c r="S90" i="2"/>
  <c r="CC90" i="2"/>
  <c r="T90" i="2"/>
  <c r="C90" i="2"/>
  <c r="C45" i="2"/>
  <c r="C55" i="2"/>
  <c r="C42" i="2"/>
  <c r="C60" i="2"/>
  <c r="C38" i="2"/>
  <c r="C53" i="2"/>
  <c r="BR98" i="2"/>
  <c r="BS98" i="2"/>
  <c r="J98" i="2"/>
  <c r="BT98" i="2"/>
  <c r="K98" i="2"/>
  <c r="BU98" i="2"/>
  <c r="L98" i="2"/>
  <c r="BV98" i="2"/>
  <c r="M98" i="2"/>
  <c r="BW98" i="2"/>
  <c r="N98" i="2"/>
  <c r="BX98" i="2"/>
  <c r="O98" i="2"/>
  <c r="BY98" i="2"/>
  <c r="P98" i="2"/>
  <c r="BZ98" i="2"/>
  <c r="Q98" i="2"/>
  <c r="CA98" i="2"/>
  <c r="R98" i="2"/>
  <c r="CB98" i="2"/>
  <c r="S98" i="2"/>
  <c r="CC98" i="2"/>
  <c r="T98" i="2"/>
  <c r="C98" i="2"/>
  <c r="C77" i="2"/>
  <c r="BR69" i="2"/>
  <c r="BS69" i="2"/>
  <c r="J69" i="2"/>
  <c r="BT69" i="2"/>
  <c r="K69" i="2"/>
  <c r="BU69" i="2"/>
  <c r="L69" i="2"/>
  <c r="BV69" i="2"/>
  <c r="M69" i="2"/>
  <c r="BW69" i="2"/>
  <c r="N69" i="2"/>
  <c r="BX69" i="2"/>
  <c r="O69" i="2"/>
  <c r="BY69" i="2"/>
  <c r="P69" i="2"/>
  <c r="BZ69" i="2"/>
  <c r="Q69" i="2"/>
  <c r="CA69" i="2"/>
  <c r="R69" i="2"/>
  <c r="CB69" i="2"/>
  <c r="S69" i="2"/>
  <c r="CC69" i="2"/>
  <c r="T69" i="2"/>
  <c r="C64" i="2"/>
  <c r="BR70" i="2"/>
  <c r="BS70" i="2"/>
  <c r="J70" i="2"/>
  <c r="BT70" i="2"/>
  <c r="K70" i="2"/>
  <c r="BU70" i="2"/>
  <c r="L70" i="2"/>
  <c r="BV70" i="2"/>
  <c r="M70" i="2"/>
  <c r="BW70" i="2"/>
  <c r="N70" i="2"/>
  <c r="BX70" i="2"/>
  <c r="O70" i="2"/>
  <c r="BY70" i="2"/>
  <c r="P70" i="2"/>
  <c r="BZ70" i="2"/>
  <c r="Q70" i="2"/>
  <c r="CA70" i="2"/>
  <c r="R70" i="2"/>
  <c r="CB70" i="2"/>
  <c r="S70" i="2"/>
  <c r="CC70" i="2"/>
  <c r="T70" i="2"/>
  <c r="C62" i="2"/>
  <c r="C65" i="2"/>
  <c r="BR86" i="2"/>
  <c r="BS86" i="2"/>
  <c r="J86" i="2"/>
  <c r="BT86" i="2"/>
  <c r="K86" i="2"/>
  <c r="BU86" i="2"/>
  <c r="L86" i="2"/>
  <c r="BV86" i="2"/>
  <c r="M86" i="2"/>
  <c r="BW86" i="2"/>
  <c r="N86" i="2"/>
  <c r="BX86" i="2"/>
  <c r="O86" i="2"/>
  <c r="BY86" i="2"/>
  <c r="P86" i="2"/>
  <c r="BZ86" i="2"/>
  <c r="Q86" i="2"/>
  <c r="CA86" i="2"/>
  <c r="R86" i="2"/>
  <c r="CB86" i="2"/>
  <c r="S86" i="2"/>
  <c r="CC86" i="2"/>
  <c r="T86" i="2"/>
  <c r="C86" i="2"/>
  <c r="C73" i="2"/>
  <c r="BR80" i="2"/>
  <c r="BS80" i="2"/>
  <c r="J80" i="2"/>
  <c r="BT80" i="2"/>
  <c r="K80" i="2"/>
  <c r="BU80" i="2"/>
  <c r="L80" i="2"/>
  <c r="BV80" i="2"/>
  <c r="M80" i="2"/>
  <c r="BW80" i="2"/>
  <c r="N80" i="2"/>
  <c r="BX80" i="2"/>
  <c r="O80" i="2"/>
  <c r="BY80" i="2"/>
  <c r="P80" i="2"/>
  <c r="BZ80" i="2"/>
  <c r="Q80" i="2"/>
  <c r="CA80" i="2"/>
  <c r="R80" i="2"/>
  <c r="CB80" i="2"/>
  <c r="S80" i="2"/>
  <c r="CC80" i="2"/>
  <c r="T80" i="2"/>
  <c r="C79" i="2"/>
  <c r="C74" i="2"/>
  <c r="C105" i="2"/>
  <c r="C92" i="2"/>
  <c r="BR87" i="2"/>
  <c r="BS87" i="2"/>
  <c r="J87" i="2"/>
  <c r="BT87" i="2"/>
  <c r="K87" i="2"/>
  <c r="BU87" i="2"/>
  <c r="L87" i="2"/>
  <c r="BV87" i="2"/>
  <c r="M87" i="2"/>
  <c r="BW87" i="2"/>
  <c r="N87" i="2"/>
  <c r="BX87" i="2"/>
  <c r="O87" i="2"/>
  <c r="BY87" i="2"/>
  <c r="P87" i="2"/>
  <c r="BZ87" i="2"/>
  <c r="Q87" i="2"/>
  <c r="CA87" i="2"/>
  <c r="R87" i="2"/>
  <c r="CB87" i="2"/>
  <c r="S87" i="2"/>
  <c r="CC87" i="2"/>
  <c r="T87" i="2"/>
  <c r="C87" i="2"/>
  <c r="C80" i="2"/>
  <c r="BR88" i="2"/>
  <c r="BS88" i="2"/>
  <c r="J88" i="2"/>
  <c r="BT88" i="2"/>
  <c r="K88" i="2"/>
  <c r="BU88" i="2"/>
  <c r="L88" i="2"/>
  <c r="BV88" i="2"/>
  <c r="M88" i="2"/>
  <c r="BW88" i="2"/>
  <c r="N88" i="2"/>
  <c r="BX88" i="2"/>
  <c r="O88" i="2"/>
  <c r="BY88" i="2"/>
  <c r="P88" i="2"/>
  <c r="BZ88" i="2"/>
  <c r="Q88" i="2"/>
  <c r="CA88" i="2"/>
  <c r="R88" i="2"/>
  <c r="CB88" i="2"/>
  <c r="S88" i="2"/>
  <c r="CC88" i="2"/>
  <c r="T88" i="2"/>
  <c r="C88" i="2"/>
  <c r="C81" i="2"/>
  <c r="C67" i="2"/>
  <c r="C75" i="2"/>
  <c r="C49" i="2"/>
  <c r="C50" i="2"/>
  <c r="C68" i="2"/>
  <c r="BR106" i="2"/>
  <c r="BS106" i="2"/>
  <c r="J106" i="2"/>
  <c r="BT106" i="2"/>
  <c r="K106" i="2"/>
  <c r="BU106" i="2"/>
  <c r="L106" i="2"/>
  <c r="BV106" i="2"/>
  <c r="M106" i="2"/>
  <c r="BW106" i="2"/>
  <c r="N106" i="2"/>
  <c r="BX106" i="2"/>
  <c r="O106" i="2"/>
  <c r="BY106" i="2"/>
  <c r="P106" i="2"/>
  <c r="BZ106" i="2"/>
  <c r="Q106" i="2"/>
  <c r="CA106" i="2"/>
  <c r="R106" i="2"/>
  <c r="CB106" i="2"/>
  <c r="S106" i="2"/>
  <c r="CC106" i="2"/>
  <c r="T106" i="2"/>
  <c r="C106" i="2"/>
  <c r="BR95" i="2"/>
  <c r="BS95" i="2"/>
  <c r="J95" i="2"/>
  <c r="BT95" i="2"/>
  <c r="K95" i="2"/>
  <c r="BU95" i="2"/>
  <c r="L95" i="2"/>
  <c r="BV95" i="2"/>
  <c r="M95" i="2"/>
  <c r="BW95" i="2"/>
  <c r="N95" i="2"/>
  <c r="BX95" i="2"/>
  <c r="O95" i="2"/>
  <c r="BY95" i="2"/>
  <c r="P95" i="2"/>
  <c r="BZ95" i="2"/>
  <c r="Q95" i="2"/>
  <c r="CA95" i="2"/>
  <c r="R95" i="2"/>
  <c r="CB95" i="2"/>
  <c r="S95" i="2"/>
  <c r="CC95" i="2"/>
  <c r="T95" i="2"/>
  <c r="C111" i="2"/>
  <c r="BR96" i="2"/>
  <c r="BS96" i="2"/>
  <c r="J96" i="2"/>
  <c r="BT96" i="2"/>
  <c r="K96" i="2"/>
  <c r="BU96" i="2"/>
  <c r="L96" i="2"/>
  <c r="BV96" i="2"/>
  <c r="M96" i="2"/>
  <c r="BW96" i="2"/>
  <c r="N96" i="2"/>
  <c r="BX96" i="2"/>
  <c r="O96" i="2"/>
  <c r="BY96" i="2"/>
  <c r="P96" i="2"/>
  <c r="BZ96" i="2"/>
  <c r="Q96" i="2"/>
  <c r="CA96" i="2"/>
  <c r="R96" i="2"/>
  <c r="CB96" i="2"/>
  <c r="S96" i="2"/>
  <c r="CC96" i="2"/>
  <c r="T96" i="2"/>
  <c r="C119" i="2"/>
  <c r="C94" i="2"/>
  <c r="BR112" i="2"/>
  <c r="BS112" i="2"/>
  <c r="J112" i="2"/>
  <c r="BT112" i="2"/>
  <c r="K112" i="2"/>
  <c r="BU112" i="2"/>
  <c r="L112" i="2"/>
  <c r="BV112" i="2"/>
  <c r="M112" i="2"/>
  <c r="BW112" i="2"/>
  <c r="N112" i="2"/>
  <c r="BX112" i="2"/>
  <c r="O112" i="2"/>
  <c r="BY112" i="2"/>
  <c r="P112" i="2"/>
  <c r="BZ112" i="2"/>
  <c r="Q112" i="2"/>
  <c r="CA112" i="2"/>
  <c r="R112" i="2"/>
  <c r="CB112" i="2"/>
  <c r="S112" i="2"/>
  <c r="CC112" i="2"/>
  <c r="T112" i="2"/>
  <c r="C112" i="2"/>
  <c r="C120" i="2"/>
  <c r="C69" i="2"/>
  <c r="BR102" i="2"/>
  <c r="BS102" i="2"/>
  <c r="J102" i="2"/>
  <c r="BT102" i="2"/>
  <c r="K102" i="2"/>
  <c r="BU102" i="2"/>
  <c r="L102" i="2"/>
  <c r="BV102" i="2"/>
  <c r="M102" i="2"/>
  <c r="BW102" i="2"/>
  <c r="N102" i="2"/>
  <c r="BX102" i="2"/>
  <c r="O102" i="2"/>
  <c r="BY102" i="2"/>
  <c r="P102" i="2"/>
  <c r="BZ102" i="2"/>
  <c r="Q102" i="2"/>
  <c r="CA102" i="2"/>
  <c r="R102" i="2"/>
  <c r="CB102" i="2"/>
  <c r="S102" i="2"/>
  <c r="CC102" i="2"/>
  <c r="T102" i="2"/>
  <c r="BR103" i="2"/>
  <c r="BS103" i="2"/>
  <c r="J103" i="2"/>
  <c r="BT103" i="2"/>
  <c r="K103" i="2"/>
  <c r="BU103" i="2"/>
  <c r="L103" i="2"/>
  <c r="BV103" i="2"/>
  <c r="M103" i="2"/>
  <c r="BW103" i="2"/>
  <c r="N103" i="2"/>
  <c r="BX103" i="2"/>
  <c r="O103" i="2"/>
  <c r="BY103" i="2"/>
  <c r="P103" i="2"/>
  <c r="BZ103" i="2"/>
  <c r="Q103" i="2"/>
  <c r="CA103" i="2"/>
  <c r="R103" i="2"/>
  <c r="CB103" i="2"/>
  <c r="S103" i="2"/>
  <c r="CC103" i="2"/>
  <c r="T103" i="2"/>
  <c r="C103" i="2"/>
  <c r="C113" i="2"/>
  <c r="C82" i="2"/>
  <c r="C100" i="2"/>
  <c r="C130" i="2"/>
  <c r="BR108" i="2"/>
  <c r="BS108" i="2"/>
  <c r="J108" i="2"/>
  <c r="BT108" i="2"/>
  <c r="K108" i="2"/>
  <c r="BU108" i="2"/>
  <c r="L108" i="2"/>
  <c r="BV108" i="2"/>
  <c r="M108" i="2"/>
  <c r="BW108" i="2"/>
  <c r="N108" i="2"/>
  <c r="BX108" i="2"/>
  <c r="O108" i="2"/>
  <c r="BY108" i="2"/>
  <c r="P108" i="2"/>
  <c r="BZ108" i="2"/>
  <c r="Q108" i="2"/>
  <c r="CA108" i="2"/>
  <c r="R108" i="2"/>
  <c r="CB108" i="2"/>
  <c r="S108" i="2"/>
  <c r="CC108" i="2"/>
  <c r="T108" i="2"/>
  <c r="C101" i="2"/>
  <c r="BR109" i="2"/>
  <c r="BS109" i="2"/>
  <c r="J109" i="2"/>
  <c r="BT109" i="2"/>
  <c r="K109" i="2"/>
  <c r="BU109" i="2"/>
  <c r="L109" i="2"/>
  <c r="BV109" i="2"/>
  <c r="M109" i="2"/>
  <c r="BW109" i="2"/>
  <c r="N109" i="2"/>
  <c r="BX109" i="2"/>
  <c r="O109" i="2"/>
  <c r="BY109" i="2"/>
  <c r="P109" i="2"/>
  <c r="BZ109" i="2"/>
  <c r="Q109" i="2"/>
  <c r="CA109" i="2"/>
  <c r="R109" i="2"/>
  <c r="CB109" i="2"/>
  <c r="S109" i="2"/>
  <c r="CC109" i="2"/>
  <c r="T109" i="2"/>
  <c r="C122" i="2"/>
  <c r="C123" i="2"/>
  <c r="C95" i="2"/>
  <c r="BR114" i="2"/>
  <c r="BS114" i="2"/>
  <c r="J114" i="2"/>
  <c r="BT114" i="2"/>
  <c r="K114" i="2"/>
  <c r="BU114" i="2"/>
  <c r="L114" i="2"/>
  <c r="BV114" i="2"/>
  <c r="M114" i="2"/>
  <c r="BW114" i="2"/>
  <c r="N114" i="2"/>
  <c r="BX114" i="2"/>
  <c r="O114" i="2"/>
  <c r="BY114" i="2"/>
  <c r="P114" i="2"/>
  <c r="BZ114" i="2"/>
  <c r="Q114" i="2"/>
  <c r="CA114" i="2"/>
  <c r="R114" i="2"/>
  <c r="CB114" i="2"/>
  <c r="S114" i="2"/>
  <c r="CC114" i="2"/>
  <c r="T114" i="2"/>
  <c r="C131" i="2"/>
  <c r="C114" i="2"/>
  <c r="C124" i="2"/>
  <c r="C83" i="2"/>
  <c r="C15" i="2"/>
  <c r="C96" i="2"/>
  <c r="C23" i="2"/>
  <c r="C116" i="2"/>
  <c r="C125" i="2"/>
  <c r="C151" i="2"/>
  <c r="BR173" i="2"/>
  <c r="BS173" i="2"/>
  <c r="J173" i="2"/>
  <c r="BT173" i="2"/>
  <c r="K173" i="2"/>
  <c r="BU173" i="2"/>
  <c r="L173" i="2"/>
  <c r="BV173" i="2"/>
  <c r="M173" i="2"/>
  <c r="BW173" i="2"/>
  <c r="N173" i="2"/>
  <c r="BX173" i="2"/>
  <c r="O173" i="2"/>
  <c r="BY173" i="2"/>
  <c r="P173" i="2"/>
  <c r="BZ173" i="2"/>
  <c r="Q173" i="2"/>
  <c r="CA173" i="2"/>
  <c r="R173" i="2"/>
  <c r="CB173" i="2"/>
  <c r="S173" i="2"/>
  <c r="CC173" i="2"/>
  <c r="T173" i="2"/>
  <c r="C173" i="2"/>
  <c r="C174" i="2"/>
  <c r="C134" i="2"/>
  <c r="C127" i="2"/>
  <c r="C70" i="2"/>
  <c r="BR154" i="2"/>
  <c r="BS154" i="2"/>
  <c r="J154" i="2"/>
  <c r="BT154" i="2"/>
  <c r="K154" i="2"/>
  <c r="BU154" i="2"/>
  <c r="L154" i="2"/>
  <c r="BV154" i="2"/>
  <c r="M154" i="2"/>
  <c r="BW154" i="2"/>
  <c r="N154" i="2"/>
  <c r="BX154" i="2"/>
  <c r="O154" i="2"/>
  <c r="BY154" i="2"/>
  <c r="P154" i="2"/>
  <c r="BZ154" i="2"/>
  <c r="Q154" i="2"/>
  <c r="CA154" i="2"/>
  <c r="R154" i="2"/>
  <c r="CB154" i="2"/>
  <c r="S154" i="2"/>
  <c r="CC154" i="2"/>
  <c r="T154" i="2"/>
  <c r="BR155" i="2"/>
  <c r="BS155" i="2"/>
  <c r="J155" i="2"/>
  <c r="BT155" i="2"/>
  <c r="K155" i="2"/>
  <c r="BU155" i="2"/>
  <c r="L155" i="2"/>
  <c r="BV155" i="2"/>
  <c r="M155" i="2"/>
  <c r="BW155" i="2"/>
  <c r="N155" i="2"/>
  <c r="BX155" i="2"/>
  <c r="O155" i="2"/>
  <c r="BY155" i="2"/>
  <c r="P155" i="2"/>
  <c r="BZ155" i="2"/>
  <c r="Q155" i="2"/>
  <c r="CA155" i="2"/>
  <c r="R155" i="2"/>
  <c r="CB155" i="2"/>
  <c r="S155" i="2"/>
  <c r="CC155" i="2"/>
  <c r="T155" i="2"/>
  <c r="C155" i="2"/>
  <c r="C140" i="2"/>
  <c r="C147" i="2"/>
  <c r="C135" i="2"/>
  <c r="C182" i="2"/>
  <c r="C183" i="2"/>
  <c r="C152" i="2"/>
  <c r="C184" i="2"/>
  <c r="BR186" i="2"/>
  <c r="BS186" i="2"/>
  <c r="J186" i="2"/>
  <c r="BT186" i="2"/>
  <c r="K186" i="2"/>
  <c r="BU186" i="2"/>
  <c r="L186" i="2"/>
  <c r="BV186" i="2"/>
  <c r="M186" i="2"/>
  <c r="BW186" i="2"/>
  <c r="N186" i="2"/>
  <c r="BX186" i="2"/>
  <c r="O186" i="2"/>
  <c r="BY186" i="2"/>
  <c r="P186" i="2"/>
  <c r="BZ186" i="2"/>
  <c r="Q186" i="2"/>
  <c r="CA186" i="2"/>
  <c r="R186" i="2"/>
  <c r="CB186" i="2"/>
  <c r="S186" i="2"/>
  <c r="CC186" i="2"/>
  <c r="T186" i="2"/>
  <c r="C186" i="2"/>
  <c r="BR189" i="2"/>
  <c r="BS189" i="2"/>
  <c r="J189" i="2"/>
  <c r="BT189" i="2"/>
  <c r="K189" i="2"/>
  <c r="BU189" i="2"/>
  <c r="L189" i="2"/>
  <c r="BV189" i="2"/>
  <c r="M189" i="2"/>
  <c r="BW189" i="2"/>
  <c r="N189" i="2"/>
  <c r="BX189" i="2"/>
  <c r="O189" i="2"/>
  <c r="BY189" i="2"/>
  <c r="P189" i="2"/>
  <c r="BZ189" i="2"/>
  <c r="Q189" i="2"/>
  <c r="CA189" i="2"/>
  <c r="R189" i="2"/>
  <c r="CB189" i="2"/>
  <c r="S189" i="2"/>
  <c r="CC189" i="2"/>
  <c r="T189" i="2"/>
  <c r="C189" i="2"/>
  <c r="BR163" i="2"/>
  <c r="BS163" i="2"/>
  <c r="J163" i="2"/>
  <c r="BT163" i="2"/>
  <c r="K163" i="2"/>
  <c r="BU163" i="2"/>
  <c r="L163" i="2"/>
  <c r="BV163" i="2"/>
  <c r="M163" i="2"/>
  <c r="BW163" i="2"/>
  <c r="N163" i="2"/>
  <c r="BX163" i="2"/>
  <c r="O163" i="2"/>
  <c r="BY163" i="2"/>
  <c r="P163" i="2"/>
  <c r="BZ163" i="2"/>
  <c r="Q163" i="2"/>
  <c r="CA163" i="2"/>
  <c r="R163" i="2"/>
  <c r="CB163" i="2"/>
  <c r="S163" i="2"/>
  <c r="CC163" i="2"/>
  <c r="T163" i="2"/>
  <c r="C84" i="2"/>
  <c r="C150" i="2"/>
  <c r="BR166" i="2"/>
  <c r="BS166" i="2"/>
  <c r="J166" i="2"/>
  <c r="BT166" i="2"/>
  <c r="K166" i="2"/>
  <c r="BU166" i="2"/>
  <c r="L166" i="2"/>
  <c r="BV166" i="2"/>
  <c r="M166" i="2"/>
  <c r="BW166" i="2"/>
  <c r="N166" i="2"/>
  <c r="BX166" i="2"/>
  <c r="O166" i="2"/>
  <c r="BY166" i="2"/>
  <c r="P166" i="2"/>
  <c r="BZ166" i="2"/>
  <c r="Q166" i="2"/>
  <c r="CA166" i="2"/>
  <c r="R166" i="2"/>
  <c r="CB166" i="2"/>
  <c r="S166" i="2"/>
  <c r="CC166" i="2"/>
  <c r="T166" i="2"/>
  <c r="C102" i="2"/>
  <c r="BR167" i="2"/>
  <c r="BS167" i="2"/>
  <c r="J167" i="2"/>
  <c r="BT167" i="2"/>
  <c r="K167" i="2"/>
  <c r="BU167" i="2"/>
  <c r="L167" i="2"/>
  <c r="BV167" i="2"/>
  <c r="M167" i="2"/>
  <c r="BW167" i="2"/>
  <c r="N167" i="2"/>
  <c r="BX167" i="2"/>
  <c r="O167" i="2"/>
  <c r="BY167" i="2"/>
  <c r="P167" i="2"/>
  <c r="BZ167" i="2"/>
  <c r="Q167" i="2"/>
  <c r="CA167" i="2"/>
  <c r="R167" i="2"/>
  <c r="CB167" i="2"/>
  <c r="S167" i="2"/>
  <c r="CC167" i="2"/>
  <c r="T167" i="2"/>
  <c r="C160" i="2"/>
  <c r="C108" i="2"/>
  <c r="C156" i="2"/>
  <c r="C141" i="2"/>
  <c r="BR193" i="2"/>
  <c r="BS193" i="2"/>
  <c r="J193" i="2"/>
  <c r="BT193" i="2"/>
  <c r="K193" i="2"/>
  <c r="BU193" i="2"/>
  <c r="L193" i="2"/>
  <c r="BV193" i="2"/>
  <c r="M193" i="2"/>
  <c r="BW193" i="2"/>
  <c r="N193" i="2"/>
  <c r="BX193" i="2"/>
  <c r="O193" i="2"/>
  <c r="BY193" i="2"/>
  <c r="P193" i="2"/>
  <c r="BZ193" i="2"/>
  <c r="Q193" i="2"/>
  <c r="CA193" i="2"/>
  <c r="R193" i="2"/>
  <c r="CB193" i="2"/>
  <c r="S193" i="2"/>
  <c r="CC193" i="2"/>
  <c r="T193" i="2"/>
  <c r="C193" i="2"/>
  <c r="BR194" i="2"/>
  <c r="BS194" i="2"/>
  <c r="J194" i="2"/>
  <c r="BT194" i="2"/>
  <c r="K194" i="2"/>
  <c r="BU194" i="2"/>
  <c r="L194" i="2"/>
  <c r="BV194" i="2"/>
  <c r="M194" i="2"/>
  <c r="BW194" i="2"/>
  <c r="N194" i="2"/>
  <c r="BX194" i="2"/>
  <c r="O194" i="2"/>
  <c r="BY194" i="2"/>
  <c r="P194" i="2"/>
  <c r="BZ194" i="2"/>
  <c r="Q194" i="2"/>
  <c r="CA194" i="2"/>
  <c r="R194" i="2"/>
  <c r="CB194" i="2"/>
  <c r="S194" i="2"/>
  <c r="CC194" i="2"/>
  <c r="T194" i="2"/>
  <c r="C194" i="2"/>
  <c r="BR195" i="2"/>
  <c r="BS195" i="2"/>
  <c r="J195" i="2"/>
  <c r="BT195" i="2"/>
  <c r="K195" i="2"/>
  <c r="BU195" i="2"/>
  <c r="L195" i="2"/>
  <c r="BV195" i="2"/>
  <c r="M195" i="2"/>
  <c r="BW195" i="2"/>
  <c r="N195" i="2"/>
  <c r="BX195" i="2"/>
  <c r="O195" i="2"/>
  <c r="BY195" i="2"/>
  <c r="P195" i="2"/>
  <c r="BZ195" i="2"/>
  <c r="Q195" i="2"/>
  <c r="CA195" i="2"/>
  <c r="R195" i="2"/>
  <c r="CB195" i="2"/>
  <c r="S195" i="2"/>
  <c r="CC195" i="2"/>
  <c r="T195" i="2"/>
  <c r="C195" i="2"/>
  <c r="BR196" i="2"/>
  <c r="BS196" i="2"/>
  <c r="J196" i="2"/>
  <c r="BT196" i="2"/>
  <c r="K196" i="2"/>
  <c r="BU196" i="2"/>
  <c r="L196" i="2"/>
  <c r="BV196" i="2"/>
  <c r="M196" i="2"/>
  <c r="BW196" i="2"/>
  <c r="N196" i="2"/>
  <c r="BX196" i="2"/>
  <c r="O196" i="2"/>
  <c r="BY196" i="2"/>
  <c r="P196" i="2"/>
  <c r="BZ196" i="2"/>
  <c r="Q196" i="2"/>
  <c r="CA196" i="2"/>
  <c r="R196" i="2"/>
  <c r="CB196" i="2"/>
  <c r="S196" i="2"/>
  <c r="CC196" i="2"/>
  <c r="T196" i="2"/>
  <c r="C196" i="2"/>
  <c r="BR198" i="2"/>
  <c r="BS198" i="2"/>
  <c r="J198" i="2"/>
  <c r="BT198" i="2"/>
  <c r="K198" i="2"/>
  <c r="BU198" i="2"/>
  <c r="L198" i="2"/>
  <c r="BV198" i="2"/>
  <c r="M198" i="2"/>
  <c r="BW198" i="2"/>
  <c r="N198" i="2"/>
  <c r="BX198" i="2"/>
  <c r="O198" i="2"/>
  <c r="BY198" i="2"/>
  <c r="P198" i="2"/>
  <c r="BZ198" i="2"/>
  <c r="Q198" i="2"/>
  <c r="CA198" i="2"/>
  <c r="R198" i="2"/>
  <c r="CB198" i="2"/>
  <c r="S198" i="2"/>
  <c r="CC198" i="2"/>
  <c r="T198" i="2"/>
  <c r="C198" i="2"/>
  <c r="C161" i="2"/>
  <c r="C153" i="2"/>
  <c r="C199" i="2"/>
  <c r="C128" i="2"/>
  <c r="C201" i="2"/>
  <c r="BR203" i="2"/>
  <c r="BS203" i="2"/>
  <c r="J203" i="2"/>
  <c r="BT203" i="2"/>
  <c r="K203" i="2"/>
  <c r="BU203" i="2"/>
  <c r="L203" i="2"/>
  <c r="BV203" i="2"/>
  <c r="M203" i="2"/>
  <c r="BW203" i="2"/>
  <c r="N203" i="2"/>
  <c r="BX203" i="2"/>
  <c r="O203" i="2"/>
  <c r="BY203" i="2"/>
  <c r="P203" i="2"/>
  <c r="BZ203" i="2"/>
  <c r="Q203" i="2"/>
  <c r="CA203" i="2"/>
  <c r="R203" i="2"/>
  <c r="CB203" i="2"/>
  <c r="S203" i="2"/>
  <c r="CC203" i="2"/>
  <c r="T203" i="2"/>
  <c r="C203" i="2"/>
  <c r="C204" i="2"/>
  <c r="BR205" i="2"/>
  <c r="BS205" i="2"/>
  <c r="J205" i="2"/>
  <c r="BT205" i="2"/>
  <c r="K205" i="2"/>
  <c r="BU205" i="2"/>
  <c r="L205" i="2"/>
  <c r="BV205" i="2"/>
  <c r="M205" i="2"/>
  <c r="BW205" i="2"/>
  <c r="N205" i="2"/>
  <c r="BX205" i="2"/>
  <c r="O205" i="2"/>
  <c r="BY205" i="2"/>
  <c r="P205" i="2"/>
  <c r="BZ205" i="2"/>
  <c r="Q205" i="2"/>
  <c r="CA205" i="2"/>
  <c r="R205" i="2"/>
  <c r="CB205" i="2"/>
  <c r="S205" i="2"/>
  <c r="CC205" i="2"/>
  <c r="T205" i="2"/>
  <c r="C205" i="2"/>
  <c r="C206" i="2"/>
  <c r="C207" i="2"/>
  <c r="C109" i="2"/>
  <c r="C110" i="2"/>
  <c r="BR208" i="2"/>
  <c r="BS208" i="2"/>
  <c r="J208" i="2"/>
  <c r="BT208" i="2"/>
  <c r="K208" i="2"/>
  <c r="BU208" i="2"/>
  <c r="L208" i="2"/>
  <c r="BV208" i="2"/>
  <c r="M208" i="2"/>
  <c r="BW208" i="2"/>
  <c r="N208" i="2"/>
  <c r="BX208" i="2"/>
  <c r="O208" i="2"/>
  <c r="BY208" i="2"/>
  <c r="P208" i="2"/>
  <c r="BZ208" i="2"/>
  <c r="Q208" i="2"/>
  <c r="CA208" i="2"/>
  <c r="R208" i="2"/>
  <c r="CB208" i="2"/>
  <c r="S208" i="2"/>
  <c r="CC208" i="2"/>
  <c r="T208" i="2"/>
  <c r="C208" i="2"/>
  <c r="C163" i="2"/>
  <c r="C209" i="2"/>
  <c r="BR210" i="2"/>
  <c r="BS210" i="2"/>
  <c r="J210" i="2"/>
  <c r="BT210" i="2"/>
  <c r="K210" i="2"/>
  <c r="BU210" i="2"/>
  <c r="L210" i="2"/>
  <c r="BV210" i="2"/>
  <c r="M210" i="2"/>
  <c r="BW210" i="2"/>
  <c r="N210" i="2"/>
  <c r="BX210" i="2"/>
  <c r="O210" i="2"/>
  <c r="BY210" i="2"/>
  <c r="P210" i="2"/>
  <c r="BZ210" i="2"/>
  <c r="Q210" i="2"/>
  <c r="CA210" i="2"/>
  <c r="R210" i="2"/>
  <c r="CB210" i="2"/>
  <c r="S210" i="2"/>
  <c r="CC210" i="2"/>
  <c r="T210" i="2"/>
  <c r="C210" i="2"/>
  <c r="C211" i="2"/>
  <c r="C212" i="2"/>
  <c r="C214" i="2"/>
  <c r="C215" i="2"/>
  <c r="C216" i="2"/>
  <c r="C217" i="2"/>
  <c r="BR218" i="2"/>
  <c r="BS218" i="2"/>
  <c r="J218" i="2"/>
  <c r="BT218" i="2"/>
  <c r="K218" i="2"/>
  <c r="BU218" i="2"/>
  <c r="L218" i="2"/>
  <c r="BV218" i="2"/>
  <c r="M218" i="2"/>
  <c r="BW218" i="2"/>
  <c r="N218" i="2"/>
  <c r="BX218" i="2"/>
  <c r="O218" i="2"/>
  <c r="BY218" i="2"/>
  <c r="P218" i="2"/>
  <c r="BZ218" i="2"/>
  <c r="Q218" i="2"/>
  <c r="CA218" i="2"/>
  <c r="R218" i="2"/>
  <c r="CB218" i="2"/>
  <c r="S218" i="2"/>
  <c r="CC218" i="2"/>
  <c r="T218" i="2"/>
  <c r="C218" i="2"/>
  <c r="C219" i="2"/>
  <c r="C104" i="2"/>
  <c r="C221" i="2"/>
  <c r="C222" i="2"/>
  <c r="C165" i="2"/>
  <c r="C164" i="2"/>
  <c r="BR224" i="2"/>
  <c r="BS224" i="2"/>
  <c r="J224" i="2"/>
  <c r="BT224" i="2"/>
  <c r="K224" i="2"/>
  <c r="BU224" i="2"/>
  <c r="L224" i="2"/>
  <c r="BV224" i="2"/>
  <c r="M224" i="2"/>
  <c r="BW224" i="2"/>
  <c r="N224" i="2"/>
  <c r="BX224" i="2"/>
  <c r="O224" i="2"/>
  <c r="BY224" i="2"/>
  <c r="P224" i="2"/>
  <c r="BZ224" i="2"/>
  <c r="Q224" i="2"/>
  <c r="CA224" i="2"/>
  <c r="R224" i="2"/>
  <c r="CB224" i="2"/>
  <c r="S224" i="2"/>
  <c r="CC224" i="2"/>
  <c r="T224" i="2"/>
  <c r="C224" i="2"/>
  <c r="BR226" i="2"/>
  <c r="BS226" i="2"/>
  <c r="J226" i="2"/>
  <c r="BT226" i="2"/>
  <c r="K226" i="2"/>
  <c r="BU226" i="2"/>
  <c r="L226" i="2"/>
  <c r="BV226" i="2"/>
  <c r="M226" i="2"/>
  <c r="BW226" i="2"/>
  <c r="N226" i="2"/>
  <c r="BX226" i="2"/>
  <c r="O226" i="2"/>
  <c r="BY226" i="2"/>
  <c r="P226" i="2"/>
  <c r="BZ226" i="2"/>
  <c r="Q226" i="2"/>
  <c r="CA226" i="2"/>
  <c r="R226" i="2"/>
  <c r="CB226" i="2"/>
  <c r="S226" i="2"/>
  <c r="CC226" i="2"/>
  <c r="T226" i="2"/>
  <c r="C226" i="2"/>
  <c r="C145" i="2"/>
  <c r="BR230" i="2"/>
  <c r="BS230" i="2"/>
  <c r="J230" i="2"/>
  <c r="BT230" i="2"/>
  <c r="K230" i="2"/>
  <c r="BU230" i="2"/>
  <c r="L230" i="2"/>
  <c r="BV230" i="2"/>
  <c r="M230" i="2"/>
  <c r="BW230" i="2"/>
  <c r="N230" i="2"/>
  <c r="BX230" i="2"/>
  <c r="O230" i="2"/>
  <c r="BY230" i="2"/>
  <c r="P230" i="2"/>
  <c r="BZ230" i="2"/>
  <c r="Q230" i="2"/>
  <c r="CA230" i="2"/>
  <c r="R230" i="2"/>
  <c r="CB230" i="2"/>
  <c r="S230" i="2"/>
  <c r="CC230" i="2"/>
  <c r="T230" i="2"/>
  <c r="C230" i="2"/>
  <c r="BR233" i="2"/>
  <c r="BS233" i="2"/>
  <c r="J233" i="2"/>
  <c r="BT233" i="2"/>
  <c r="K233" i="2"/>
  <c r="BU233" i="2"/>
  <c r="L233" i="2"/>
  <c r="BV233" i="2"/>
  <c r="M233" i="2"/>
  <c r="BW233" i="2"/>
  <c r="N233" i="2"/>
  <c r="BX233" i="2"/>
  <c r="O233" i="2"/>
  <c r="BY233" i="2"/>
  <c r="P233" i="2"/>
  <c r="BZ233" i="2"/>
  <c r="Q233" i="2"/>
  <c r="CA233" i="2"/>
  <c r="R233" i="2"/>
  <c r="CB233" i="2"/>
  <c r="S233" i="2"/>
  <c r="CC233" i="2"/>
  <c r="T233" i="2"/>
  <c r="C233" i="2"/>
  <c r="BR234" i="2"/>
  <c r="BS234" i="2"/>
  <c r="J234" i="2"/>
  <c r="BT234" i="2"/>
  <c r="K234" i="2"/>
  <c r="BU234" i="2"/>
  <c r="L234" i="2"/>
  <c r="BV234" i="2"/>
  <c r="M234" i="2"/>
  <c r="BW234" i="2"/>
  <c r="N234" i="2"/>
  <c r="BX234" i="2"/>
  <c r="O234" i="2"/>
  <c r="BY234" i="2"/>
  <c r="P234" i="2"/>
  <c r="BZ234" i="2"/>
  <c r="Q234" i="2"/>
  <c r="CA234" i="2"/>
  <c r="R234" i="2"/>
  <c r="CB234" i="2"/>
  <c r="S234" i="2"/>
  <c r="CC234" i="2"/>
  <c r="T234" i="2"/>
  <c r="C234" i="2"/>
  <c r="BR236" i="2"/>
  <c r="BS236" i="2"/>
  <c r="J236" i="2"/>
  <c r="BT236" i="2"/>
  <c r="K236" i="2"/>
  <c r="BU236" i="2"/>
  <c r="L236" i="2"/>
  <c r="BV236" i="2"/>
  <c r="M236" i="2"/>
  <c r="BW236" i="2"/>
  <c r="N236" i="2"/>
  <c r="BX236" i="2"/>
  <c r="O236" i="2"/>
  <c r="BY236" i="2"/>
  <c r="P236" i="2"/>
  <c r="BZ236" i="2"/>
  <c r="Q236" i="2"/>
  <c r="CA236" i="2"/>
  <c r="R236" i="2"/>
  <c r="CB236" i="2"/>
  <c r="S236" i="2"/>
  <c r="CC236" i="2"/>
  <c r="T236" i="2"/>
  <c r="C236" i="2"/>
  <c r="C237" i="2"/>
  <c r="BR238" i="2"/>
  <c r="BS238" i="2"/>
  <c r="J238" i="2"/>
  <c r="BT238" i="2"/>
  <c r="K238" i="2"/>
  <c r="BU238" i="2"/>
  <c r="L238" i="2"/>
  <c r="BV238" i="2"/>
  <c r="M238" i="2"/>
  <c r="BW238" i="2"/>
  <c r="N238" i="2"/>
  <c r="BX238" i="2"/>
  <c r="O238" i="2"/>
  <c r="BY238" i="2"/>
  <c r="P238" i="2"/>
  <c r="BZ238" i="2"/>
  <c r="Q238" i="2"/>
  <c r="CA238" i="2"/>
  <c r="R238" i="2"/>
  <c r="CB238" i="2"/>
  <c r="S238" i="2"/>
  <c r="CC238" i="2"/>
  <c r="T238" i="2"/>
  <c r="C238" i="2"/>
  <c r="BR239" i="2"/>
  <c r="BS239" i="2"/>
  <c r="J239" i="2"/>
  <c r="BT239" i="2"/>
  <c r="K239" i="2"/>
  <c r="BU239" i="2"/>
  <c r="L239" i="2"/>
  <c r="BV239" i="2"/>
  <c r="M239" i="2"/>
  <c r="BW239" i="2"/>
  <c r="N239" i="2"/>
  <c r="BX239" i="2"/>
  <c r="O239" i="2"/>
  <c r="BY239" i="2"/>
  <c r="P239" i="2"/>
  <c r="BZ239" i="2"/>
  <c r="Q239" i="2"/>
  <c r="CA239" i="2"/>
  <c r="R239" i="2"/>
  <c r="CB239" i="2"/>
  <c r="S239" i="2"/>
  <c r="CC239" i="2"/>
  <c r="T239" i="2"/>
  <c r="C239" i="2"/>
  <c r="BR240" i="2"/>
  <c r="BS240" i="2"/>
  <c r="J240" i="2"/>
  <c r="BT240" i="2"/>
  <c r="K240" i="2"/>
  <c r="BU240" i="2"/>
  <c r="L240" i="2"/>
  <c r="BV240" i="2"/>
  <c r="M240" i="2"/>
  <c r="BW240" i="2"/>
  <c r="N240" i="2"/>
  <c r="BX240" i="2"/>
  <c r="O240" i="2"/>
  <c r="BY240" i="2"/>
  <c r="P240" i="2"/>
  <c r="BZ240" i="2"/>
  <c r="Q240" i="2"/>
  <c r="CA240" i="2"/>
  <c r="R240" i="2"/>
  <c r="CB240" i="2"/>
  <c r="S240" i="2"/>
  <c r="CC240" i="2"/>
  <c r="T240" i="2"/>
  <c r="C240" i="2"/>
  <c r="BR241" i="2"/>
  <c r="BS241" i="2"/>
  <c r="J241" i="2"/>
  <c r="BT241" i="2"/>
  <c r="K241" i="2"/>
  <c r="BU241" i="2"/>
  <c r="L241" i="2"/>
  <c r="BV241" i="2"/>
  <c r="M241" i="2"/>
  <c r="BW241" i="2"/>
  <c r="N241" i="2"/>
  <c r="BX241" i="2"/>
  <c r="O241" i="2"/>
  <c r="BY241" i="2"/>
  <c r="P241" i="2"/>
  <c r="BZ241" i="2"/>
  <c r="Q241" i="2"/>
  <c r="CA241" i="2"/>
  <c r="R241" i="2"/>
  <c r="CB241" i="2"/>
  <c r="S241" i="2"/>
  <c r="CC241" i="2"/>
  <c r="T241" i="2"/>
  <c r="C241" i="2"/>
  <c r="BR242" i="2"/>
  <c r="BS242" i="2"/>
  <c r="J242" i="2"/>
  <c r="BT242" i="2"/>
  <c r="K242" i="2"/>
  <c r="BU242" i="2"/>
  <c r="L242" i="2"/>
  <c r="BV242" i="2"/>
  <c r="M242" i="2"/>
  <c r="BW242" i="2"/>
  <c r="N242" i="2"/>
  <c r="BX242" i="2"/>
  <c r="O242" i="2"/>
  <c r="BY242" i="2"/>
  <c r="P242" i="2"/>
  <c r="BZ242" i="2"/>
  <c r="Q242" i="2"/>
  <c r="CA242" i="2"/>
  <c r="R242" i="2"/>
  <c r="CB242" i="2"/>
  <c r="S242" i="2"/>
  <c r="CC242" i="2"/>
  <c r="T242" i="2"/>
  <c r="C242" i="2"/>
  <c r="C162" i="2"/>
  <c r="C243" i="2"/>
  <c r="BR244" i="2"/>
  <c r="BS244" i="2"/>
  <c r="J244" i="2"/>
  <c r="BT244" i="2"/>
  <c r="K244" i="2"/>
  <c r="BU244" i="2"/>
  <c r="L244" i="2"/>
  <c r="BV244" i="2"/>
  <c r="M244" i="2"/>
  <c r="BW244" i="2"/>
  <c r="N244" i="2"/>
  <c r="BX244" i="2"/>
  <c r="O244" i="2"/>
  <c r="BY244" i="2"/>
  <c r="P244" i="2"/>
  <c r="BZ244" i="2"/>
  <c r="Q244" i="2"/>
  <c r="CA244" i="2"/>
  <c r="R244" i="2"/>
  <c r="CB244" i="2"/>
  <c r="S244" i="2"/>
  <c r="CC244" i="2"/>
  <c r="T244" i="2"/>
  <c r="C244" i="2"/>
  <c r="BR245" i="2"/>
  <c r="BS245" i="2"/>
  <c r="J245" i="2"/>
  <c r="BT245" i="2"/>
  <c r="K245" i="2"/>
  <c r="BU245" i="2"/>
  <c r="L245" i="2"/>
  <c r="BV245" i="2"/>
  <c r="M245" i="2"/>
  <c r="BW245" i="2"/>
  <c r="N245" i="2"/>
  <c r="BX245" i="2"/>
  <c r="O245" i="2"/>
  <c r="BY245" i="2"/>
  <c r="P245" i="2"/>
  <c r="BZ245" i="2"/>
  <c r="Q245" i="2"/>
  <c r="CA245" i="2"/>
  <c r="R245" i="2"/>
  <c r="CB245" i="2"/>
  <c r="S245" i="2"/>
  <c r="CC245" i="2"/>
  <c r="T245" i="2"/>
  <c r="C245" i="2"/>
  <c r="C247" i="2"/>
  <c r="BR248" i="2"/>
  <c r="BS248" i="2"/>
  <c r="J248" i="2"/>
  <c r="BT248" i="2"/>
  <c r="K248" i="2"/>
  <c r="BU248" i="2"/>
  <c r="L248" i="2"/>
  <c r="BV248" i="2"/>
  <c r="M248" i="2"/>
  <c r="BW248" i="2"/>
  <c r="N248" i="2"/>
  <c r="BX248" i="2"/>
  <c r="O248" i="2"/>
  <c r="BY248" i="2"/>
  <c r="P248" i="2"/>
  <c r="BZ248" i="2"/>
  <c r="Q248" i="2"/>
  <c r="CA248" i="2"/>
  <c r="R248" i="2"/>
  <c r="CB248" i="2"/>
  <c r="S248" i="2"/>
  <c r="CC248" i="2"/>
  <c r="T248" i="2"/>
  <c r="C248" i="2"/>
  <c r="C249" i="2"/>
  <c r="C250" i="2"/>
  <c r="C251" i="2"/>
  <c r="BR253" i="2"/>
  <c r="BS253" i="2"/>
  <c r="J253" i="2"/>
  <c r="BT253" i="2"/>
  <c r="K253" i="2"/>
  <c r="BU253" i="2"/>
  <c r="L253" i="2"/>
  <c r="BV253" i="2"/>
  <c r="M253" i="2"/>
  <c r="BW253" i="2"/>
  <c r="N253" i="2"/>
  <c r="BX253" i="2"/>
  <c r="O253" i="2"/>
  <c r="BY253" i="2"/>
  <c r="P253" i="2"/>
  <c r="BZ253" i="2"/>
  <c r="Q253" i="2"/>
  <c r="CA253" i="2"/>
  <c r="R253" i="2"/>
  <c r="CB253" i="2"/>
  <c r="S253" i="2"/>
  <c r="CC253" i="2"/>
  <c r="T253" i="2"/>
  <c r="C253" i="2"/>
  <c r="C254" i="2"/>
  <c r="C256" i="2"/>
  <c r="C257" i="2"/>
  <c r="C258" i="2"/>
  <c r="C259" i="2"/>
  <c r="C260" i="2"/>
  <c r="C261" i="2"/>
  <c r="C262" i="2"/>
  <c r="BR263" i="2"/>
  <c r="BS263" i="2"/>
  <c r="J263" i="2"/>
  <c r="BT263" i="2"/>
  <c r="K263" i="2"/>
  <c r="BU263" i="2"/>
  <c r="L263" i="2"/>
  <c r="BV263" i="2"/>
  <c r="M263" i="2"/>
  <c r="BW263" i="2"/>
  <c r="N263" i="2"/>
  <c r="BX263" i="2"/>
  <c r="O263" i="2"/>
  <c r="BY263" i="2"/>
  <c r="P263" i="2"/>
  <c r="BZ263" i="2"/>
  <c r="Q263" i="2"/>
  <c r="CA263" i="2"/>
  <c r="R263" i="2"/>
  <c r="CB263" i="2"/>
  <c r="S263" i="2"/>
  <c r="CC263" i="2"/>
  <c r="T263" i="2"/>
  <c r="C263" i="2"/>
  <c r="BR264" i="2"/>
  <c r="BS264" i="2"/>
  <c r="J264" i="2"/>
  <c r="BT264" i="2"/>
  <c r="K264" i="2"/>
  <c r="BU264" i="2"/>
  <c r="L264" i="2"/>
  <c r="BV264" i="2"/>
  <c r="M264" i="2"/>
  <c r="BW264" i="2"/>
  <c r="N264" i="2"/>
  <c r="BX264" i="2"/>
  <c r="O264" i="2"/>
  <c r="BY264" i="2"/>
  <c r="P264" i="2"/>
  <c r="BZ264" i="2"/>
  <c r="Q264" i="2"/>
  <c r="CA264" i="2"/>
  <c r="R264" i="2"/>
  <c r="CB264" i="2"/>
  <c r="S264" i="2"/>
  <c r="CC264" i="2"/>
  <c r="T264" i="2"/>
  <c r="C264" i="2"/>
  <c r="BR265" i="2"/>
  <c r="BS265" i="2"/>
  <c r="J265" i="2"/>
  <c r="BT265" i="2"/>
  <c r="K265" i="2"/>
  <c r="BU265" i="2"/>
  <c r="L265" i="2"/>
  <c r="BV265" i="2"/>
  <c r="M265" i="2"/>
  <c r="BW265" i="2"/>
  <c r="N265" i="2"/>
  <c r="BX265" i="2"/>
  <c r="O265" i="2"/>
  <c r="BY265" i="2"/>
  <c r="P265" i="2"/>
  <c r="BZ265" i="2"/>
  <c r="Q265" i="2"/>
  <c r="CA265" i="2"/>
  <c r="R265" i="2"/>
  <c r="CB265" i="2"/>
  <c r="S265" i="2"/>
  <c r="CC265" i="2"/>
  <c r="T265" i="2"/>
  <c r="C265" i="2"/>
  <c r="BR267" i="2"/>
  <c r="BS267" i="2"/>
  <c r="J267" i="2"/>
  <c r="BT267" i="2"/>
  <c r="K267" i="2"/>
  <c r="BU267" i="2"/>
  <c r="L267" i="2"/>
  <c r="BV267" i="2"/>
  <c r="M267" i="2"/>
  <c r="BW267" i="2"/>
  <c r="N267" i="2"/>
  <c r="BX267" i="2"/>
  <c r="O267" i="2"/>
  <c r="BY267" i="2"/>
  <c r="P267" i="2"/>
  <c r="BZ267" i="2"/>
  <c r="Q267" i="2"/>
  <c r="CA267" i="2"/>
  <c r="R267" i="2"/>
  <c r="CB267" i="2"/>
  <c r="S267" i="2"/>
  <c r="CC267" i="2"/>
  <c r="T267" i="2"/>
  <c r="C267" i="2"/>
  <c r="C269" i="2"/>
  <c r="C272" i="2"/>
  <c r="C273" i="2"/>
  <c r="BR274" i="2"/>
  <c r="BS274" i="2"/>
  <c r="J274" i="2"/>
  <c r="BT274" i="2"/>
  <c r="K274" i="2"/>
  <c r="BU274" i="2"/>
  <c r="L274" i="2"/>
  <c r="BV274" i="2"/>
  <c r="M274" i="2"/>
  <c r="BW274" i="2"/>
  <c r="N274" i="2"/>
  <c r="BX274" i="2"/>
  <c r="O274" i="2"/>
  <c r="BY274" i="2"/>
  <c r="P274" i="2"/>
  <c r="BZ274" i="2"/>
  <c r="Q274" i="2"/>
  <c r="CA274" i="2"/>
  <c r="R274" i="2"/>
  <c r="CB274" i="2"/>
  <c r="S274" i="2"/>
  <c r="CC274" i="2"/>
  <c r="T274" i="2"/>
  <c r="C274" i="2"/>
  <c r="BR275" i="2"/>
  <c r="BS275" i="2"/>
  <c r="J275" i="2"/>
  <c r="BT275" i="2"/>
  <c r="K275" i="2"/>
  <c r="BU275" i="2"/>
  <c r="L275" i="2"/>
  <c r="BV275" i="2"/>
  <c r="M275" i="2"/>
  <c r="BW275" i="2"/>
  <c r="N275" i="2"/>
  <c r="BX275" i="2"/>
  <c r="O275" i="2"/>
  <c r="BY275" i="2"/>
  <c r="P275" i="2"/>
  <c r="BZ275" i="2"/>
  <c r="Q275" i="2"/>
  <c r="CA275" i="2"/>
  <c r="R275" i="2"/>
  <c r="CB275" i="2"/>
  <c r="S275" i="2"/>
  <c r="CC275" i="2"/>
  <c r="T275" i="2"/>
  <c r="C275" i="2"/>
  <c r="C276" i="2"/>
  <c r="C279" i="2"/>
  <c r="C283" i="2"/>
  <c r="BR284" i="2"/>
  <c r="BS284" i="2"/>
  <c r="J284" i="2"/>
  <c r="BT284" i="2"/>
  <c r="K284" i="2"/>
  <c r="BU284" i="2"/>
  <c r="L284" i="2"/>
  <c r="BV284" i="2"/>
  <c r="M284" i="2"/>
  <c r="BW284" i="2"/>
  <c r="N284" i="2"/>
  <c r="BX284" i="2"/>
  <c r="O284" i="2"/>
  <c r="BY284" i="2"/>
  <c r="P284" i="2"/>
  <c r="BZ284" i="2"/>
  <c r="Q284" i="2"/>
  <c r="CA284" i="2"/>
  <c r="R284" i="2"/>
  <c r="CB284" i="2"/>
  <c r="S284" i="2"/>
  <c r="CC284" i="2"/>
  <c r="T284" i="2"/>
  <c r="C284" i="2"/>
  <c r="BR287" i="2"/>
  <c r="BS287" i="2"/>
  <c r="J287" i="2"/>
  <c r="BT287" i="2"/>
  <c r="K287" i="2"/>
  <c r="BU287" i="2"/>
  <c r="L287" i="2"/>
  <c r="BV287" i="2"/>
  <c r="M287" i="2"/>
  <c r="BW287" i="2"/>
  <c r="N287" i="2"/>
  <c r="BX287" i="2"/>
  <c r="O287" i="2"/>
  <c r="BY287" i="2"/>
  <c r="P287" i="2"/>
  <c r="BZ287" i="2"/>
  <c r="Q287" i="2"/>
  <c r="CA287" i="2"/>
  <c r="R287" i="2"/>
  <c r="CB287" i="2"/>
  <c r="S287" i="2"/>
  <c r="CC287" i="2"/>
  <c r="T287" i="2"/>
  <c r="C287" i="2"/>
  <c r="BR288" i="2"/>
  <c r="BS288" i="2"/>
  <c r="J288" i="2"/>
  <c r="BT288" i="2"/>
  <c r="K288" i="2"/>
  <c r="BU288" i="2"/>
  <c r="L288" i="2"/>
  <c r="BV288" i="2"/>
  <c r="M288" i="2"/>
  <c r="BW288" i="2"/>
  <c r="N288" i="2"/>
  <c r="BX288" i="2"/>
  <c r="O288" i="2"/>
  <c r="BY288" i="2"/>
  <c r="P288" i="2"/>
  <c r="BZ288" i="2"/>
  <c r="Q288" i="2"/>
  <c r="CA288" i="2"/>
  <c r="R288" i="2"/>
  <c r="CB288" i="2"/>
  <c r="S288" i="2"/>
  <c r="CC288" i="2"/>
  <c r="T288" i="2"/>
  <c r="C288" i="2"/>
  <c r="BR289" i="2"/>
  <c r="BS289" i="2"/>
  <c r="J289" i="2"/>
  <c r="BT289" i="2"/>
  <c r="K289" i="2"/>
  <c r="BU289" i="2"/>
  <c r="L289" i="2"/>
  <c r="BV289" i="2"/>
  <c r="M289" i="2"/>
  <c r="BW289" i="2"/>
  <c r="N289" i="2"/>
  <c r="BX289" i="2"/>
  <c r="O289" i="2"/>
  <c r="BY289" i="2"/>
  <c r="P289" i="2"/>
  <c r="BZ289" i="2"/>
  <c r="Q289" i="2"/>
  <c r="CA289" i="2"/>
  <c r="R289" i="2"/>
  <c r="CB289" i="2"/>
  <c r="S289" i="2"/>
  <c r="CC289" i="2"/>
  <c r="T289" i="2"/>
  <c r="C289" i="2"/>
  <c r="BR290" i="2"/>
  <c r="BS290" i="2"/>
  <c r="J290" i="2"/>
  <c r="BT290" i="2"/>
  <c r="K290" i="2"/>
  <c r="BU290" i="2"/>
  <c r="L290" i="2"/>
  <c r="BV290" i="2"/>
  <c r="M290" i="2"/>
  <c r="BW290" i="2"/>
  <c r="N290" i="2"/>
  <c r="BX290" i="2"/>
  <c r="O290" i="2"/>
  <c r="BY290" i="2"/>
  <c r="P290" i="2"/>
  <c r="BZ290" i="2"/>
  <c r="Q290" i="2"/>
  <c r="CA290" i="2"/>
  <c r="R290" i="2"/>
  <c r="CB290" i="2"/>
  <c r="S290" i="2"/>
  <c r="CC290" i="2"/>
  <c r="T290" i="2"/>
  <c r="C290" i="2"/>
  <c r="C148" i="2"/>
  <c r="BR292" i="2"/>
  <c r="BS292" i="2"/>
  <c r="J292" i="2"/>
  <c r="BT292" i="2"/>
  <c r="K292" i="2"/>
  <c r="BU292" i="2"/>
  <c r="L292" i="2"/>
  <c r="BV292" i="2"/>
  <c r="M292" i="2"/>
  <c r="BW292" i="2"/>
  <c r="N292" i="2"/>
  <c r="BX292" i="2"/>
  <c r="O292" i="2"/>
  <c r="BY292" i="2"/>
  <c r="P292" i="2"/>
  <c r="BZ292" i="2"/>
  <c r="Q292" i="2"/>
  <c r="CA292" i="2"/>
  <c r="R292" i="2"/>
  <c r="CB292" i="2"/>
  <c r="S292" i="2"/>
  <c r="CC292" i="2"/>
  <c r="T292" i="2"/>
  <c r="C292" i="2"/>
  <c r="C293" i="2"/>
  <c r="C294" i="2"/>
  <c r="C295" i="2"/>
  <c r="C296" i="2"/>
  <c r="BR297" i="2"/>
  <c r="BS297" i="2"/>
  <c r="J297" i="2"/>
  <c r="BT297" i="2"/>
  <c r="K297" i="2"/>
  <c r="BU297" i="2"/>
  <c r="L297" i="2"/>
  <c r="BV297" i="2"/>
  <c r="M297" i="2"/>
  <c r="BW297" i="2"/>
  <c r="N297" i="2"/>
  <c r="BX297" i="2"/>
  <c r="O297" i="2"/>
  <c r="BY297" i="2"/>
  <c r="P297" i="2"/>
  <c r="BZ297" i="2"/>
  <c r="Q297" i="2"/>
  <c r="CA297" i="2"/>
  <c r="R297" i="2"/>
  <c r="CB297" i="2"/>
  <c r="S297" i="2"/>
  <c r="CC297" i="2"/>
  <c r="T297" i="2"/>
  <c r="C297" i="2"/>
  <c r="BR298" i="2"/>
  <c r="BS298" i="2"/>
  <c r="J298" i="2"/>
  <c r="BT298" i="2"/>
  <c r="K298" i="2"/>
  <c r="BU298" i="2"/>
  <c r="L298" i="2"/>
  <c r="BV298" i="2"/>
  <c r="M298" i="2"/>
  <c r="BW298" i="2"/>
  <c r="N298" i="2"/>
  <c r="BX298" i="2"/>
  <c r="O298" i="2"/>
  <c r="BY298" i="2"/>
  <c r="P298" i="2"/>
  <c r="BZ298" i="2"/>
  <c r="Q298" i="2"/>
  <c r="CA298" i="2"/>
  <c r="R298" i="2"/>
  <c r="CB298" i="2"/>
  <c r="S298" i="2"/>
  <c r="CC298" i="2"/>
  <c r="T298" i="2"/>
  <c r="C298" i="2"/>
  <c r="C300" i="2"/>
  <c r="C305" i="2"/>
  <c r="C306" i="2"/>
  <c r="C308" i="2"/>
  <c r="BR310" i="2"/>
  <c r="BS310" i="2"/>
  <c r="J310" i="2"/>
  <c r="BT310" i="2"/>
  <c r="K310" i="2"/>
  <c r="BU310" i="2"/>
  <c r="L310" i="2"/>
  <c r="BV310" i="2"/>
  <c r="M310" i="2"/>
  <c r="BW310" i="2"/>
  <c r="N310" i="2"/>
  <c r="BX310" i="2"/>
  <c r="O310" i="2"/>
  <c r="BY310" i="2"/>
  <c r="P310" i="2"/>
  <c r="BZ310" i="2"/>
  <c r="Q310" i="2"/>
  <c r="CA310" i="2"/>
  <c r="R310" i="2"/>
  <c r="CB310" i="2"/>
  <c r="S310" i="2"/>
  <c r="CC310" i="2"/>
  <c r="T310" i="2"/>
  <c r="C310" i="2"/>
  <c r="BR312" i="2"/>
  <c r="BS312" i="2"/>
  <c r="J312" i="2"/>
  <c r="BT312" i="2"/>
  <c r="K312" i="2"/>
  <c r="BU312" i="2"/>
  <c r="L312" i="2"/>
  <c r="BV312" i="2"/>
  <c r="M312" i="2"/>
  <c r="BW312" i="2"/>
  <c r="N312" i="2"/>
  <c r="BX312" i="2"/>
  <c r="O312" i="2"/>
  <c r="BY312" i="2"/>
  <c r="P312" i="2"/>
  <c r="BZ312" i="2"/>
  <c r="Q312" i="2"/>
  <c r="CA312" i="2"/>
  <c r="R312" i="2"/>
  <c r="CB312" i="2"/>
  <c r="S312" i="2"/>
  <c r="CC312" i="2"/>
  <c r="T312" i="2"/>
  <c r="C312" i="2"/>
  <c r="C315" i="2"/>
  <c r="C316" i="2"/>
  <c r="C317" i="2"/>
  <c r="BR318" i="2"/>
  <c r="BS318" i="2"/>
  <c r="J318" i="2"/>
  <c r="BT318" i="2"/>
  <c r="K318" i="2"/>
  <c r="BU318" i="2"/>
  <c r="L318" i="2"/>
  <c r="BV318" i="2"/>
  <c r="M318" i="2"/>
  <c r="BW318" i="2"/>
  <c r="N318" i="2"/>
  <c r="BX318" i="2"/>
  <c r="O318" i="2"/>
  <c r="BY318" i="2"/>
  <c r="P318" i="2"/>
  <c r="BZ318" i="2"/>
  <c r="Q318" i="2"/>
  <c r="CA318" i="2"/>
  <c r="R318" i="2"/>
  <c r="CB318" i="2"/>
  <c r="S318" i="2"/>
  <c r="CC318" i="2"/>
  <c r="T318" i="2"/>
  <c r="C318" i="2"/>
  <c r="BR319" i="2"/>
  <c r="BS319" i="2"/>
  <c r="J319" i="2"/>
  <c r="BT319" i="2"/>
  <c r="K319" i="2"/>
  <c r="BU319" i="2"/>
  <c r="L319" i="2"/>
  <c r="BV319" i="2"/>
  <c r="M319" i="2"/>
  <c r="BW319" i="2"/>
  <c r="N319" i="2"/>
  <c r="BX319" i="2"/>
  <c r="O319" i="2"/>
  <c r="BY319" i="2"/>
  <c r="P319" i="2"/>
  <c r="BZ319" i="2"/>
  <c r="Q319" i="2"/>
  <c r="CA319" i="2"/>
  <c r="R319" i="2"/>
  <c r="CB319" i="2"/>
  <c r="S319" i="2"/>
  <c r="CC319" i="2"/>
  <c r="T319" i="2"/>
  <c r="C319" i="2"/>
  <c r="C320" i="2"/>
  <c r="C166" i="2"/>
  <c r="BR325" i="2"/>
  <c r="BS325" i="2"/>
  <c r="J325" i="2"/>
  <c r="BT325" i="2"/>
  <c r="K325" i="2"/>
  <c r="BU325" i="2"/>
  <c r="L325" i="2"/>
  <c r="BV325" i="2"/>
  <c r="M325" i="2"/>
  <c r="BW325" i="2"/>
  <c r="N325" i="2"/>
  <c r="BX325" i="2"/>
  <c r="O325" i="2"/>
  <c r="BY325" i="2"/>
  <c r="P325" i="2"/>
  <c r="BZ325" i="2"/>
  <c r="Q325" i="2"/>
  <c r="CA325" i="2"/>
  <c r="R325" i="2"/>
  <c r="CB325" i="2"/>
  <c r="S325" i="2"/>
  <c r="CC325" i="2"/>
  <c r="T325" i="2"/>
  <c r="C325" i="2"/>
  <c r="BR326" i="2"/>
  <c r="BS326" i="2"/>
  <c r="J326" i="2"/>
  <c r="BT326" i="2"/>
  <c r="K326" i="2"/>
  <c r="BU326" i="2"/>
  <c r="L326" i="2"/>
  <c r="BV326" i="2"/>
  <c r="M326" i="2"/>
  <c r="BW326" i="2"/>
  <c r="N326" i="2"/>
  <c r="BX326" i="2"/>
  <c r="O326" i="2"/>
  <c r="BY326" i="2"/>
  <c r="P326" i="2"/>
  <c r="BZ326" i="2"/>
  <c r="Q326" i="2"/>
  <c r="CA326" i="2"/>
  <c r="R326" i="2"/>
  <c r="CB326" i="2"/>
  <c r="S326" i="2"/>
  <c r="CC326" i="2"/>
  <c r="T326" i="2"/>
  <c r="C326" i="2"/>
  <c r="BR331" i="2"/>
  <c r="BS331" i="2"/>
  <c r="J331" i="2"/>
  <c r="BT331" i="2"/>
  <c r="K331" i="2"/>
  <c r="BU331" i="2"/>
  <c r="L331" i="2"/>
  <c r="BV331" i="2"/>
  <c r="M331" i="2"/>
  <c r="BW331" i="2"/>
  <c r="N331" i="2"/>
  <c r="BX331" i="2"/>
  <c r="O331" i="2"/>
  <c r="BY331" i="2"/>
  <c r="P331" i="2"/>
  <c r="BZ331" i="2"/>
  <c r="Q331" i="2"/>
  <c r="CA331" i="2"/>
  <c r="R331" i="2"/>
  <c r="CB331" i="2"/>
  <c r="S331" i="2"/>
  <c r="CC331" i="2"/>
  <c r="T331" i="2"/>
  <c r="C331" i="2"/>
  <c r="BR332" i="2"/>
  <c r="BS332" i="2"/>
  <c r="J332" i="2"/>
  <c r="BT332" i="2"/>
  <c r="K332" i="2"/>
  <c r="BU332" i="2"/>
  <c r="L332" i="2"/>
  <c r="BV332" i="2"/>
  <c r="M332" i="2"/>
  <c r="BW332" i="2"/>
  <c r="N332" i="2"/>
  <c r="BX332" i="2"/>
  <c r="O332" i="2"/>
  <c r="BY332" i="2"/>
  <c r="P332" i="2"/>
  <c r="BZ332" i="2"/>
  <c r="Q332" i="2"/>
  <c r="CA332" i="2"/>
  <c r="R332" i="2"/>
  <c r="CB332" i="2"/>
  <c r="S332" i="2"/>
  <c r="CC332" i="2"/>
  <c r="T332" i="2"/>
  <c r="C332" i="2"/>
  <c r="C333" i="2"/>
  <c r="C335" i="2"/>
  <c r="C337" i="2"/>
  <c r="C154" i="2"/>
  <c r="C167" i="2"/>
  <c r="C338" i="2"/>
  <c r="C339" i="2"/>
  <c r="C341" i="2"/>
  <c r="C343" i="2"/>
  <c r="C345" i="2"/>
  <c r="BR346" i="2"/>
  <c r="BS346" i="2"/>
  <c r="J346" i="2"/>
  <c r="BT346" i="2"/>
  <c r="K346" i="2"/>
  <c r="BU346" i="2"/>
  <c r="L346" i="2"/>
  <c r="BV346" i="2"/>
  <c r="M346" i="2"/>
  <c r="BW346" i="2"/>
  <c r="N346" i="2"/>
  <c r="BX346" i="2"/>
  <c r="O346" i="2"/>
  <c r="BY346" i="2"/>
  <c r="P346" i="2"/>
  <c r="BZ346" i="2"/>
  <c r="Q346" i="2"/>
  <c r="CA346" i="2"/>
  <c r="R346" i="2"/>
  <c r="CB346" i="2"/>
  <c r="S346" i="2"/>
  <c r="CC346" i="2"/>
  <c r="T346" i="2"/>
  <c r="C346" i="2"/>
  <c r="C146" i="2"/>
  <c r="C348" i="2"/>
  <c r="BR349" i="2"/>
  <c r="BS349" i="2"/>
  <c r="J349" i="2"/>
  <c r="BT349" i="2"/>
  <c r="K349" i="2"/>
  <c r="BU349" i="2"/>
  <c r="L349" i="2"/>
  <c r="BV349" i="2"/>
  <c r="M349" i="2"/>
  <c r="BW349" i="2"/>
  <c r="N349" i="2"/>
  <c r="BX349" i="2"/>
  <c r="O349" i="2"/>
  <c r="BY349" i="2"/>
  <c r="P349" i="2"/>
  <c r="BZ349" i="2"/>
  <c r="Q349" i="2"/>
  <c r="CA349" i="2"/>
  <c r="R349" i="2"/>
  <c r="CB349" i="2"/>
  <c r="S349" i="2"/>
  <c r="CC349" i="2"/>
  <c r="T349" i="2"/>
  <c r="C349" i="2"/>
  <c r="C136" i="2"/>
  <c r="BR350" i="2"/>
  <c r="BS350" i="2"/>
  <c r="J350" i="2"/>
  <c r="BT350" i="2"/>
  <c r="K350" i="2"/>
  <c r="BU350" i="2"/>
  <c r="L350" i="2"/>
  <c r="BV350" i="2"/>
  <c r="M350" i="2"/>
  <c r="BW350" i="2"/>
  <c r="N350" i="2"/>
  <c r="BX350" i="2"/>
  <c r="O350" i="2"/>
  <c r="BY350" i="2"/>
  <c r="P350" i="2"/>
  <c r="BZ350" i="2"/>
  <c r="Q350" i="2"/>
  <c r="CA350" i="2"/>
  <c r="R350" i="2"/>
  <c r="CB350" i="2"/>
  <c r="S350" i="2"/>
  <c r="CC350" i="2"/>
  <c r="T350" i="2"/>
  <c r="C350" i="2"/>
  <c r="BR351" i="2"/>
  <c r="BS351" i="2"/>
  <c r="J351" i="2"/>
  <c r="BT351" i="2"/>
  <c r="K351" i="2"/>
  <c r="BU351" i="2"/>
  <c r="L351" i="2"/>
  <c r="BV351" i="2"/>
  <c r="M351" i="2"/>
  <c r="BW351" i="2"/>
  <c r="N351" i="2"/>
  <c r="BX351" i="2"/>
  <c r="O351" i="2"/>
  <c r="BY351" i="2"/>
  <c r="P351" i="2"/>
  <c r="BZ351" i="2"/>
  <c r="Q351" i="2"/>
  <c r="CA351" i="2"/>
  <c r="R351" i="2"/>
  <c r="CB351" i="2"/>
  <c r="S351" i="2"/>
  <c r="CC351" i="2"/>
  <c r="T351" i="2"/>
  <c r="C351" i="2"/>
  <c r="C352" i="2"/>
  <c r="C157" i="2"/>
  <c r="BR353" i="2"/>
  <c r="BS353" i="2"/>
  <c r="J353" i="2"/>
  <c r="BT353" i="2"/>
  <c r="K353" i="2"/>
  <c r="BU353" i="2"/>
  <c r="L353" i="2"/>
  <c r="BV353" i="2"/>
  <c r="M353" i="2"/>
  <c r="BW353" i="2"/>
  <c r="N353" i="2"/>
  <c r="BX353" i="2"/>
  <c r="O353" i="2"/>
  <c r="BY353" i="2"/>
  <c r="P353" i="2"/>
  <c r="BZ353" i="2"/>
  <c r="Q353" i="2"/>
  <c r="CA353" i="2"/>
  <c r="R353" i="2"/>
  <c r="CB353" i="2"/>
  <c r="S353" i="2"/>
  <c r="CC353" i="2"/>
  <c r="T353" i="2"/>
  <c r="C353" i="2"/>
  <c r="C355" i="2"/>
  <c r="C356" i="2"/>
  <c r="BR357" i="2"/>
  <c r="BS357" i="2"/>
  <c r="J357" i="2"/>
  <c r="BT357" i="2"/>
  <c r="K357" i="2"/>
  <c r="BU357" i="2"/>
  <c r="L357" i="2"/>
  <c r="BV357" i="2"/>
  <c r="M357" i="2"/>
  <c r="BW357" i="2"/>
  <c r="N357" i="2"/>
  <c r="BX357" i="2"/>
  <c r="O357" i="2"/>
  <c r="BY357" i="2"/>
  <c r="P357" i="2"/>
  <c r="BZ357" i="2"/>
  <c r="Q357" i="2"/>
  <c r="CA357" i="2"/>
  <c r="R357" i="2"/>
  <c r="CB357" i="2"/>
  <c r="S357" i="2"/>
  <c r="CC357" i="2"/>
  <c r="T357" i="2"/>
  <c r="C357" i="2"/>
  <c r="C359" i="2"/>
  <c r="C362" i="2"/>
  <c r="BR363" i="2"/>
  <c r="BS363" i="2"/>
  <c r="J363" i="2"/>
  <c r="BT363" i="2"/>
  <c r="K363" i="2"/>
  <c r="BU363" i="2"/>
  <c r="L363" i="2"/>
  <c r="BV363" i="2"/>
  <c r="M363" i="2"/>
  <c r="BW363" i="2"/>
  <c r="N363" i="2"/>
  <c r="BX363" i="2"/>
  <c r="O363" i="2"/>
  <c r="BY363" i="2"/>
  <c r="P363" i="2"/>
  <c r="BZ363" i="2"/>
  <c r="Q363" i="2"/>
  <c r="CA363" i="2"/>
  <c r="R363" i="2"/>
  <c r="CB363" i="2"/>
  <c r="S363" i="2"/>
  <c r="CC363" i="2"/>
  <c r="T363" i="2"/>
  <c r="C363" i="2"/>
  <c r="C365" i="2"/>
  <c r="BS366" i="2"/>
  <c r="J366" i="2"/>
  <c r="BT366" i="2"/>
  <c r="K366" i="2"/>
  <c r="BU366" i="2"/>
  <c r="L366" i="2"/>
  <c r="BV366" i="2"/>
  <c r="M366" i="2"/>
  <c r="BW366" i="2"/>
  <c r="N366" i="2"/>
  <c r="BX366" i="2"/>
  <c r="O366" i="2"/>
  <c r="BY366" i="2"/>
  <c r="P366" i="2"/>
  <c r="BZ366" i="2"/>
  <c r="Q366" i="2"/>
  <c r="CA366" i="2"/>
  <c r="R366" i="2"/>
  <c r="CB366" i="2"/>
  <c r="S366" i="2"/>
  <c r="CC366" i="2"/>
  <c r="T366" i="2"/>
  <c r="C366" i="2"/>
  <c r="C168" i="2"/>
  <c r="BS368" i="2"/>
  <c r="J368" i="2"/>
  <c r="BT368" i="2"/>
  <c r="K368" i="2"/>
  <c r="BU368" i="2"/>
  <c r="L368" i="2"/>
  <c r="BV368" i="2"/>
  <c r="M368" i="2"/>
  <c r="BW368" i="2"/>
  <c r="N368" i="2"/>
  <c r="BX368" i="2"/>
  <c r="O368" i="2"/>
  <c r="BY368" i="2"/>
  <c r="P368" i="2"/>
  <c r="BZ368" i="2"/>
  <c r="Q368" i="2"/>
  <c r="CA368" i="2"/>
  <c r="R368" i="2"/>
  <c r="CB368" i="2"/>
  <c r="S368" i="2"/>
  <c r="CC368" i="2"/>
  <c r="T368" i="2"/>
  <c r="C368" i="2"/>
  <c r="C369" i="2"/>
  <c r="BS371" i="2"/>
  <c r="J371" i="2"/>
  <c r="BT371" i="2"/>
  <c r="K371" i="2"/>
  <c r="BU371" i="2"/>
  <c r="L371" i="2"/>
  <c r="BV371" i="2"/>
  <c r="M371" i="2"/>
  <c r="BW371" i="2"/>
  <c r="N371" i="2"/>
  <c r="BX371" i="2"/>
  <c r="O371" i="2"/>
  <c r="BY371" i="2"/>
  <c r="P371" i="2"/>
  <c r="BZ371" i="2"/>
  <c r="Q371" i="2"/>
  <c r="CA371" i="2"/>
  <c r="R371" i="2"/>
  <c r="CB371" i="2"/>
  <c r="S371" i="2"/>
  <c r="CC371" i="2"/>
  <c r="T371" i="2"/>
  <c r="C371" i="2"/>
  <c r="C372" i="2"/>
  <c r="BS374" i="2"/>
  <c r="J374" i="2"/>
  <c r="BT374" i="2"/>
  <c r="K374" i="2"/>
  <c r="BU374" i="2"/>
  <c r="L374" i="2"/>
  <c r="BV374" i="2"/>
  <c r="M374" i="2"/>
  <c r="BW374" i="2"/>
  <c r="N374" i="2"/>
  <c r="BX374" i="2"/>
  <c r="O374" i="2"/>
  <c r="BY374" i="2"/>
  <c r="P374" i="2"/>
  <c r="BZ374" i="2"/>
  <c r="Q374" i="2"/>
  <c r="CA374" i="2"/>
  <c r="R374" i="2"/>
  <c r="CB374" i="2"/>
  <c r="S374" i="2"/>
  <c r="CC374" i="2"/>
  <c r="T374" i="2"/>
  <c r="C374" i="2"/>
  <c r="C375" i="2"/>
  <c r="C377" i="2"/>
  <c r="C378" i="2"/>
  <c r="C379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142" i="2"/>
  <c r="C424" i="2"/>
  <c r="C426" i="2"/>
  <c r="C427" i="2"/>
  <c r="C428" i="2"/>
  <c r="C429" i="2"/>
  <c r="C430" i="2"/>
  <c r="C431" i="2"/>
  <c r="C432" i="2"/>
  <c r="C433" i="2"/>
  <c r="C434" i="2"/>
  <c r="C436" i="2"/>
  <c r="C437" i="2"/>
  <c r="C438" i="2"/>
  <c r="C440" i="2"/>
  <c r="C441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126" i="2"/>
  <c r="CF4" i="2"/>
  <c r="V4" i="2"/>
  <c r="CG4" i="2"/>
  <c r="W4" i="2"/>
  <c r="CH4" i="2"/>
  <c r="X4" i="2"/>
  <c r="CI4" i="2"/>
  <c r="Y4" i="2"/>
  <c r="CJ4" i="2"/>
  <c r="Z4" i="2"/>
  <c r="CK4" i="2"/>
  <c r="AA4" i="2"/>
  <c r="CL4" i="2"/>
  <c r="AB4" i="2"/>
  <c r="CM4" i="2"/>
  <c r="AC4" i="2"/>
  <c r="CN4" i="2"/>
  <c r="AD4" i="2"/>
  <c r="CO4" i="2"/>
  <c r="AE4" i="2"/>
  <c r="CP4" i="2"/>
  <c r="AF4" i="2"/>
  <c r="CE4" i="2"/>
  <c r="CF70" i="2"/>
  <c r="V70" i="2"/>
  <c r="CG70" i="2"/>
  <c r="W70" i="2"/>
  <c r="CH70" i="2"/>
  <c r="X70" i="2"/>
  <c r="CI70" i="2"/>
  <c r="Y70" i="2"/>
  <c r="CJ70" i="2"/>
  <c r="Z70" i="2"/>
  <c r="CK70" i="2"/>
  <c r="AA70" i="2"/>
  <c r="CL70" i="2"/>
  <c r="AB70" i="2"/>
  <c r="CM70" i="2"/>
  <c r="AC70" i="2"/>
  <c r="CN70" i="2"/>
  <c r="AD70" i="2"/>
  <c r="CO70" i="2"/>
  <c r="AE70" i="2"/>
  <c r="CP70" i="2"/>
  <c r="AF70" i="2"/>
  <c r="CE70" i="2"/>
  <c r="CF3" i="2"/>
  <c r="V3" i="2"/>
  <c r="CG3" i="2"/>
  <c r="W3" i="2"/>
  <c r="CH3" i="2"/>
  <c r="X3" i="2"/>
  <c r="CI3" i="2"/>
  <c r="Y3" i="2"/>
  <c r="CJ3" i="2"/>
  <c r="Z3" i="2"/>
  <c r="CK3" i="2"/>
  <c r="AA3" i="2"/>
  <c r="CL3" i="2"/>
  <c r="AB3" i="2"/>
  <c r="CM3" i="2"/>
  <c r="AC3" i="2"/>
  <c r="CN3" i="2"/>
  <c r="AD3" i="2"/>
  <c r="CO3" i="2"/>
  <c r="AE3" i="2"/>
  <c r="CP3" i="2"/>
  <c r="AF3" i="2"/>
  <c r="CE3" i="2"/>
  <c r="D126" i="2"/>
  <c r="CS4" i="2"/>
  <c r="AH4" i="2"/>
  <c r="CT4" i="2"/>
  <c r="AI4" i="2"/>
  <c r="CU4" i="2"/>
  <c r="AJ4" i="2"/>
  <c r="CV4" i="2"/>
  <c r="AK4" i="2"/>
  <c r="CW4" i="2"/>
  <c r="AL4" i="2"/>
  <c r="CX4" i="2"/>
  <c r="AM4" i="2"/>
  <c r="CY4" i="2"/>
  <c r="AN4" i="2"/>
  <c r="CZ4" i="2"/>
  <c r="AO4" i="2"/>
  <c r="DA4" i="2"/>
  <c r="AP4" i="2"/>
  <c r="DB4" i="2"/>
  <c r="AQ4" i="2"/>
  <c r="DC4" i="2"/>
  <c r="AR4" i="2"/>
  <c r="CR4" i="2"/>
  <c r="CS70" i="2"/>
  <c r="AH70" i="2"/>
  <c r="CT70" i="2"/>
  <c r="AI70" i="2"/>
  <c r="CU70" i="2"/>
  <c r="AJ70" i="2"/>
  <c r="CV70" i="2"/>
  <c r="AK70" i="2"/>
  <c r="CW70" i="2"/>
  <c r="AL70" i="2"/>
  <c r="CX70" i="2"/>
  <c r="AM70" i="2"/>
  <c r="CY70" i="2"/>
  <c r="AN70" i="2"/>
  <c r="CZ70" i="2"/>
  <c r="AO70" i="2"/>
  <c r="DA70" i="2"/>
  <c r="AP70" i="2"/>
  <c r="DB70" i="2"/>
  <c r="AQ70" i="2"/>
  <c r="DC70" i="2"/>
  <c r="AR70" i="2"/>
  <c r="CR70" i="2"/>
  <c r="CS3" i="2"/>
  <c r="AH3" i="2"/>
  <c r="CT3" i="2"/>
  <c r="AI3" i="2"/>
  <c r="CU3" i="2"/>
  <c r="AJ3" i="2"/>
  <c r="CV3" i="2"/>
  <c r="AK3" i="2"/>
  <c r="CW3" i="2"/>
  <c r="AL3" i="2"/>
  <c r="CX3" i="2"/>
  <c r="AM3" i="2"/>
  <c r="CY3" i="2"/>
  <c r="AN3" i="2"/>
  <c r="CZ3" i="2"/>
  <c r="AO3" i="2"/>
  <c r="DA3" i="2"/>
  <c r="AP3" i="2"/>
  <c r="DB3" i="2"/>
  <c r="AQ3" i="2"/>
  <c r="DC3" i="2"/>
  <c r="AR3" i="2"/>
  <c r="CR3" i="2"/>
  <c r="E126" i="2"/>
  <c r="DF4" i="2"/>
  <c r="AT4" i="2"/>
  <c r="DG4" i="2"/>
  <c r="AU4" i="2"/>
  <c r="DH4" i="2"/>
  <c r="AV4" i="2"/>
  <c r="DI4" i="2"/>
  <c r="AW4" i="2"/>
  <c r="DJ4" i="2"/>
  <c r="AX4" i="2"/>
  <c r="DK4" i="2"/>
  <c r="AY4" i="2"/>
  <c r="DL4" i="2"/>
  <c r="AZ4" i="2"/>
  <c r="DM4" i="2"/>
  <c r="BA4" i="2"/>
  <c r="DN4" i="2"/>
  <c r="BB4" i="2"/>
  <c r="DO4" i="2"/>
  <c r="BC4" i="2"/>
  <c r="DP4" i="2"/>
  <c r="BD4" i="2"/>
  <c r="DE4" i="2"/>
  <c r="DF70" i="2"/>
  <c r="AT70" i="2"/>
  <c r="DG70" i="2"/>
  <c r="AU70" i="2"/>
  <c r="DH70" i="2"/>
  <c r="AV70" i="2"/>
  <c r="DI70" i="2"/>
  <c r="AW70" i="2"/>
  <c r="DJ70" i="2"/>
  <c r="AX70" i="2"/>
  <c r="DK70" i="2"/>
  <c r="AY70" i="2"/>
  <c r="DL70" i="2"/>
  <c r="AZ70" i="2"/>
  <c r="DM70" i="2"/>
  <c r="BA70" i="2"/>
  <c r="DN70" i="2"/>
  <c r="BB70" i="2"/>
  <c r="DO70" i="2"/>
  <c r="BC70" i="2"/>
  <c r="DP70" i="2"/>
  <c r="BD70" i="2"/>
  <c r="DE70" i="2"/>
  <c r="DF3" i="2"/>
  <c r="AT3" i="2"/>
  <c r="DG3" i="2"/>
  <c r="AU3" i="2"/>
  <c r="DH3" i="2"/>
  <c r="AV3" i="2"/>
  <c r="DI3" i="2"/>
  <c r="AW3" i="2"/>
  <c r="DJ3" i="2"/>
  <c r="AX3" i="2"/>
  <c r="DK3" i="2"/>
  <c r="AY3" i="2"/>
  <c r="DL3" i="2"/>
  <c r="AZ3" i="2"/>
  <c r="DM3" i="2"/>
  <c r="BA3" i="2"/>
  <c r="DN3" i="2"/>
  <c r="BB3" i="2"/>
  <c r="DO3" i="2"/>
  <c r="BC3" i="2"/>
  <c r="DP3" i="2"/>
  <c r="BD3" i="2"/>
  <c r="DE3" i="2"/>
  <c r="F126" i="2"/>
  <c r="DS4" i="2"/>
  <c r="BF4" i="2"/>
  <c r="DT4" i="2"/>
  <c r="BG4" i="2"/>
  <c r="DU4" i="2"/>
  <c r="BH4" i="2"/>
  <c r="DV4" i="2"/>
  <c r="BI4" i="2"/>
  <c r="DW4" i="2"/>
  <c r="BJ4" i="2"/>
  <c r="DX4" i="2"/>
  <c r="BK4" i="2"/>
  <c r="DY4" i="2"/>
  <c r="BL4" i="2"/>
  <c r="DZ4" i="2"/>
  <c r="BM4" i="2"/>
  <c r="EA4" i="2"/>
  <c r="BN4" i="2"/>
  <c r="EB4" i="2"/>
  <c r="BO4" i="2"/>
  <c r="EC4" i="2"/>
  <c r="BP4" i="2"/>
  <c r="DR4" i="2"/>
  <c r="DS70" i="2"/>
  <c r="BF70" i="2"/>
  <c r="DT70" i="2"/>
  <c r="BG70" i="2"/>
  <c r="DU70" i="2"/>
  <c r="BH70" i="2"/>
  <c r="DV70" i="2"/>
  <c r="BI70" i="2"/>
  <c r="DW70" i="2"/>
  <c r="BJ70" i="2"/>
  <c r="DX70" i="2"/>
  <c r="BK70" i="2"/>
  <c r="DY70" i="2"/>
  <c r="BL70" i="2"/>
  <c r="DZ70" i="2"/>
  <c r="BM70" i="2"/>
  <c r="EA70" i="2"/>
  <c r="BN70" i="2"/>
  <c r="EB70" i="2"/>
  <c r="BO70" i="2"/>
  <c r="EC70" i="2"/>
  <c r="BP70" i="2"/>
  <c r="DR70" i="2"/>
  <c r="DS3" i="2"/>
  <c r="BF3" i="2"/>
  <c r="DT3" i="2"/>
  <c r="BG3" i="2"/>
  <c r="DU3" i="2"/>
  <c r="BH3" i="2"/>
  <c r="DV3" i="2"/>
  <c r="BI3" i="2"/>
  <c r="DW3" i="2"/>
  <c r="BJ3" i="2"/>
  <c r="DX3" i="2"/>
  <c r="BK3" i="2"/>
  <c r="DY3" i="2"/>
  <c r="BL3" i="2"/>
  <c r="DZ3" i="2"/>
  <c r="BM3" i="2"/>
  <c r="EA3" i="2"/>
  <c r="BN3" i="2"/>
  <c r="EB3" i="2"/>
  <c r="BO3" i="2"/>
  <c r="EC3" i="2"/>
  <c r="BP3" i="2"/>
  <c r="DR3" i="2"/>
  <c r="G126" i="2"/>
  <c r="CF90" i="2"/>
  <c r="V90" i="2"/>
  <c r="CG90" i="2"/>
  <c r="W90" i="2"/>
  <c r="CH90" i="2"/>
  <c r="X90" i="2"/>
  <c r="CI90" i="2"/>
  <c r="Y90" i="2"/>
  <c r="CJ90" i="2"/>
  <c r="Z90" i="2"/>
  <c r="CK90" i="2"/>
  <c r="AA90" i="2"/>
  <c r="CL90" i="2"/>
  <c r="AB90" i="2"/>
  <c r="CM90" i="2"/>
  <c r="AC90" i="2"/>
  <c r="CN90" i="2"/>
  <c r="AD90" i="2"/>
  <c r="CO90" i="2"/>
  <c r="AE90" i="2"/>
  <c r="CP90" i="2"/>
  <c r="AF90" i="2"/>
  <c r="CE90" i="2"/>
  <c r="CF363" i="2"/>
  <c r="V363" i="2"/>
  <c r="CG363" i="2"/>
  <c r="W363" i="2"/>
  <c r="CH363" i="2"/>
  <c r="X363" i="2"/>
  <c r="CI363" i="2"/>
  <c r="Y363" i="2"/>
  <c r="CJ363" i="2"/>
  <c r="Z363" i="2"/>
  <c r="CK363" i="2"/>
  <c r="AA363" i="2"/>
  <c r="CL363" i="2"/>
  <c r="AB363" i="2"/>
  <c r="CM363" i="2"/>
  <c r="AC363" i="2"/>
  <c r="CN363" i="2"/>
  <c r="AD363" i="2"/>
  <c r="CO363" i="2"/>
  <c r="AE363" i="2"/>
  <c r="CP363" i="2"/>
  <c r="AF363" i="2"/>
  <c r="CE363" i="2"/>
  <c r="CS90" i="2"/>
  <c r="AH90" i="2"/>
  <c r="CT90" i="2"/>
  <c r="AI90" i="2"/>
  <c r="CU90" i="2"/>
  <c r="AJ90" i="2"/>
  <c r="CV90" i="2"/>
  <c r="AK90" i="2"/>
  <c r="CW90" i="2"/>
  <c r="AL90" i="2"/>
  <c r="CX90" i="2"/>
  <c r="AM90" i="2"/>
  <c r="CY90" i="2"/>
  <c r="AN90" i="2"/>
  <c r="CZ90" i="2"/>
  <c r="AO90" i="2"/>
  <c r="DA90" i="2"/>
  <c r="AP90" i="2"/>
  <c r="DB90" i="2"/>
  <c r="AQ90" i="2"/>
  <c r="DC90" i="2"/>
  <c r="AR90" i="2"/>
  <c r="CR90" i="2"/>
  <c r="CS363" i="2"/>
  <c r="AH363" i="2"/>
  <c r="CT363" i="2"/>
  <c r="AI363" i="2"/>
  <c r="CU363" i="2"/>
  <c r="AJ363" i="2"/>
  <c r="CV363" i="2"/>
  <c r="AK363" i="2"/>
  <c r="CW363" i="2"/>
  <c r="AL363" i="2"/>
  <c r="CX363" i="2"/>
  <c r="AM363" i="2"/>
  <c r="CY363" i="2"/>
  <c r="AN363" i="2"/>
  <c r="CZ363" i="2"/>
  <c r="AO363" i="2"/>
  <c r="DA363" i="2"/>
  <c r="AP363" i="2"/>
  <c r="DB363" i="2"/>
  <c r="AQ363" i="2"/>
  <c r="DC363" i="2"/>
  <c r="AR363" i="2"/>
  <c r="CR363" i="2"/>
  <c r="DF90" i="2"/>
  <c r="AT90" i="2"/>
  <c r="DG90" i="2"/>
  <c r="AU90" i="2"/>
  <c r="DH90" i="2"/>
  <c r="AV90" i="2"/>
  <c r="DI90" i="2"/>
  <c r="AW90" i="2"/>
  <c r="DJ90" i="2"/>
  <c r="AX90" i="2"/>
  <c r="DK90" i="2"/>
  <c r="AY90" i="2"/>
  <c r="DL90" i="2"/>
  <c r="AZ90" i="2"/>
  <c r="DM90" i="2"/>
  <c r="BA90" i="2"/>
  <c r="DN90" i="2"/>
  <c r="BB90" i="2"/>
  <c r="DO90" i="2"/>
  <c r="BC90" i="2"/>
  <c r="DP90" i="2"/>
  <c r="BD90" i="2"/>
  <c r="DE90" i="2"/>
  <c r="DF363" i="2"/>
  <c r="AT363" i="2"/>
  <c r="DG363" i="2"/>
  <c r="AU363" i="2"/>
  <c r="DH363" i="2"/>
  <c r="AV363" i="2"/>
  <c r="DI363" i="2"/>
  <c r="AW363" i="2"/>
  <c r="DJ363" i="2"/>
  <c r="AX363" i="2"/>
  <c r="DK363" i="2"/>
  <c r="AY363" i="2"/>
  <c r="DL363" i="2"/>
  <c r="AZ363" i="2"/>
  <c r="DM363" i="2"/>
  <c r="BA363" i="2"/>
  <c r="DN363" i="2"/>
  <c r="BB363" i="2"/>
  <c r="DO363" i="2"/>
  <c r="BC363" i="2"/>
  <c r="DP363" i="2"/>
  <c r="BD363" i="2"/>
  <c r="DE363" i="2"/>
  <c r="DS90" i="2"/>
  <c r="BF90" i="2"/>
  <c r="DT90" i="2"/>
  <c r="BG90" i="2"/>
  <c r="DU90" i="2"/>
  <c r="BH90" i="2"/>
  <c r="DV90" i="2"/>
  <c r="BI90" i="2"/>
  <c r="DW90" i="2"/>
  <c r="BJ90" i="2"/>
  <c r="DX90" i="2"/>
  <c r="BK90" i="2"/>
  <c r="DY90" i="2"/>
  <c r="BL90" i="2"/>
  <c r="DZ90" i="2"/>
  <c r="BM90" i="2"/>
  <c r="EA90" i="2"/>
  <c r="BN90" i="2"/>
  <c r="EB90" i="2"/>
  <c r="BO90" i="2"/>
  <c r="EC90" i="2"/>
  <c r="BP90" i="2"/>
  <c r="DR90" i="2"/>
  <c r="DS363" i="2"/>
  <c r="BF363" i="2"/>
  <c r="DT363" i="2"/>
  <c r="BG363" i="2"/>
  <c r="DU363" i="2"/>
  <c r="BH363" i="2"/>
  <c r="DV363" i="2"/>
  <c r="BI363" i="2"/>
  <c r="DW363" i="2"/>
  <c r="BJ363" i="2"/>
  <c r="DX363" i="2"/>
  <c r="BK363" i="2"/>
  <c r="DY363" i="2"/>
  <c r="BL363" i="2"/>
  <c r="DZ363" i="2"/>
  <c r="BM363" i="2"/>
  <c r="EA363" i="2"/>
  <c r="BN363" i="2"/>
  <c r="EB363" i="2"/>
  <c r="BO363" i="2"/>
  <c r="EC363" i="2"/>
  <c r="BP363" i="2"/>
  <c r="DR363" i="2"/>
  <c r="CF6" i="2"/>
  <c r="V6" i="2"/>
  <c r="CG6" i="2"/>
  <c r="W6" i="2"/>
  <c r="CH6" i="2"/>
  <c r="X6" i="2"/>
  <c r="CI6" i="2"/>
  <c r="Y6" i="2"/>
  <c r="CJ6" i="2"/>
  <c r="Z6" i="2"/>
  <c r="CK6" i="2"/>
  <c r="AA6" i="2"/>
  <c r="CL6" i="2"/>
  <c r="AB6" i="2"/>
  <c r="CM6" i="2"/>
  <c r="AC6" i="2"/>
  <c r="CN6" i="2"/>
  <c r="AD6" i="2"/>
  <c r="CO6" i="2"/>
  <c r="AE6" i="2"/>
  <c r="CP6" i="2"/>
  <c r="AF6" i="2"/>
  <c r="CE6" i="2"/>
  <c r="CF365" i="2"/>
  <c r="V365" i="2"/>
  <c r="CG365" i="2"/>
  <c r="W365" i="2"/>
  <c r="CH365" i="2"/>
  <c r="X365" i="2"/>
  <c r="CI365" i="2"/>
  <c r="Y365" i="2"/>
  <c r="CJ365" i="2"/>
  <c r="Z365" i="2"/>
  <c r="CK365" i="2"/>
  <c r="AA365" i="2"/>
  <c r="CL365" i="2"/>
  <c r="AB365" i="2"/>
  <c r="CM365" i="2"/>
  <c r="AC365" i="2"/>
  <c r="CN365" i="2"/>
  <c r="AD365" i="2"/>
  <c r="CO365" i="2"/>
  <c r="AE365" i="2"/>
  <c r="CP365" i="2"/>
  <c r="AF365" i="2"/>
  <c r="CE365" i="2"/>
  <c r="CS6" i="2"/>
  <c r="AH6" i="2"/>
  <c r="CT6" i="2"/>
  <c r="AI6" i="2"/>
  <c r="CU6" i="2"/>
  <c r="AJ6" i="2"/>
  <c r="CV6" i="2"/>
  <c r="AK6" i="2"/>
  <c r="CW6" i="2"/>
  <c r="AL6" i="2"/>
  <c r="CX6" i="2"/>
  <c r="AM6" i="2"/>
  <c r="CY6" i="2"/>
  <c r="AN6" i="2"/>
  <c r="CZ6" i="2"/>
  <c r="AO6" i="2"/>
  <c r="DA6" i="2"/>
  <c r="AP6" i="2"/>
  <c r="DB6" i="2"/>
  <c r="AQ6" i="2"/>
  <c r="DC6" i="2"/>
  <c r="AR6" i="2"/>
  <c r="CR6" i="2"/>
  <c r="CS365" i="2"/>
  <c r="AH365" i="2"/>
  <c r="CT365" i="2"/>
  <c r="AI365" i="2"/>
  <c r="CU365" i="2"/>
  <c r="AJ365" i="2"/>
  <c r="CV365" i="2"/>
  <c r="AK365" i="2"/>
  <c r="CW365" i="2"/>
  <c r="AL365" i="2"/>
  <c r="CX365" i="2"/>
  <c r="AM365" i="2"/>
  <c r="CY365" i="2"/>
  <c r="AN365" i="2"/>
  <c r="CZ365" i="2"/>
  <c r="AO365" i="2"/>
  <c r="DA365" i="2"/>
  <c r="AP365" i="2"/>
  <c r="DB365" i="2"/>
  <c r="AQ365" i="2"/>
  <c r="DC365" i="2"/>
  <c r="AR365" i="2"/>
  <c r="CR365" i="2"/>
  <c r="DF6" i="2"/>
  <c r="AT6" i="2"/>
  <c r="DG6" i="2"/>
  <c r="AU6" i="2"/>
  <c r="DH6" i="2"/>
  <c r="AV6" i="2"/>
  <c r="DI6" i="2"/>
  <c r="AW6" i="2"/>
  <c r="DJ6" i="2"/>
  <c r="AX6" i="2"/>
  <c r="DK6" i="2"/>
  <c r="AY6" i="2"/>
  <c r="DL6" i="2"/>
  <c r="AZ6" i="2"/>
  <c r="DM6" i="2"/>
  <c r="BA6" i="2"/>
  <c r="DN6" i="2"/>
  <c r="BB6" i="2"/>
  <c r="DO6" i="2"/>
  <c r="BC6" i="2"/>
  <c r="DP6" i="2"/>
  <c r="BD6" i="2"/>
  <c r="DE6" i="2"/>
  <c r="DF365" i="2"/>
  <c r="AT365" i="2"/>
  <c r="DG365" i="2"/>
  <c r="AU365" i="2"/>
  <c r="DH365" i="2"/>
  <c r="AV365" i="2"/>
  <c r="DI365" i="2"/>
  <c r="AW365" i="2"/>
  <c r="DJ365" i="2"/>
  <c r="AX365" i="2"/>
  <c r="DK365" i="2"/>
  <c r="AY365" i="2"/>
  <c r="DL365" i="2"/>
  <c r="AZ365" i="2"/>
  <c r="DM365" i="2"/>
  <c r="BA365" i="2"/>
  <c r="DN365" i="2"/>
  <c r="BB365" i="2"/>
  <c r="DO365" i="2"/>
  <c r="BC365" i="2"/>
  <c r="DP365" i="2"/>
  <c r="BD365" i="2"/>
  <c r="DE365" i="2"/>
  <c r="DS6" i="2"/>
  <c r="BF6" i="2"/>
  <c r="DT6" i="2"/>
  <c r="BG6" i="2"/>
  <c r="DU6" i="2"/>
  <c r="BH6" i="2"/>
  <c r="DV6" i="2"/>
  <c r="BI6" i="2"/>
  <c r="DW6" i="2"/>
  <c r="BJ6" i="2"/>
  <c r="DX6" i="2"/>
  <c r="BK6" i="2"/>
  <c r="DY6" i="2"/>
  <c r="BL6" i="2"/>
  <c r="DZ6" i="2"/>
  <c r="BM6" i="2"/>
  <c r="EA6" i="2"/>
  <c r="BN6" i="2"/>
  <c r="EB6" i="2"/>
  <c r="BO6" i="2"/>
  <c r="EC6" i="2"/>
  <c r="BP6" i="2"/>
  <c r="DR6" i="2"/>
  <c r="DS365" i="2"/>
  <c r="BF365" i="2"/>
  <c r="DT365" i="2"/>
  <c r="BG365" i="2"/>
  <c r="DU365" i="2"/>
  <c r="BH365" i="2"/>
  <c r="DV365" i="2"/>
  <c r="BI365" i="2"/>
  <c r="DW365" i="2"/>
  <c r="BJ365" i="2"/>
  <c r="DX365" i="2"/>
  <c r="BK365" i="2"/>
  <c r="DY365" i="2"/>
  <c r="BL365" i="2"/>
  <c r="DZ365" i="2"/>
  <c r="BM365" i="2"/>
  <c r="EA365" i="2"/>
  <c r="BN365" i="2"/>
  <c r="EB365" i="2"/>
  <c r="BO365" i="2"/>
  <c r="EC365" i="2"/>
  <c r="BP365" i="2"/>
  <c r="DR365" i="2"/>
  <c r="CF7" i="2"/>
  <c r="V7" i="2"/>
  <c r="CG7" i="2"/>
  <c r="W7" i="2"/>
  <c r="CH7" i="2"/>
  <c r="X7" i="2"/>
  <c r="CI7" i="2"/>
  <c r="Y7" i="2"/>
  <c r="CJ7" i="2"/>
  <c r="Z7" i="2"/>
  <c r="CK7" i="2"/>
  <c r="AA7" i="2"/>
  <c r="CL7" i="2"/>
  <c r="AB7" i="2"/>
  <c r="CM7" i="2"/>
  <c r="AC7" i="2"/>
  <c r="CN7" i="2"/>
  <c r="AD7" i="2"/>
  <c r="CO7" i="2"/>
  <c r="AE7" i="2"/>
  <c r="CP7" i="2"/>
  <c r="AF7" i="2"/>
  <c r="CE7" i="2"/>
  <c r="CF378" i="2"/>
  <c r="V378" i="2"/>
  <c r="CG378" i="2"/>
  <c r="W378" i="2"/>
  <c r="CH378" i="2"/>
  <c r="X378" i="2"/>
  <c r="CI378" i="2"/>
  <c r="Y378" i="2"/>
  <c r="CJ378" i="2"/>
  <c r="Z378" i="2"/>
  <c r="CK378" i="2"/>
  <c r="AA378" i="2"/>
  <c r="CL378" i="2"/>
  <c r="AB378" i="2"/>
  <c r="CM378" i="2"/>
  <c r="AC378" i="2"/>
  <c r="CN378" i="2"/>
  <c r="AD378" i="2"/>
  <c r="CO378" i="2"/>
  <c r="AE378" i="2"/>
  <c r="CP378" i="2"/>
  <c r="AF378" i="2"/>
  <c r="CE378" i="2"/>
  <c r="CF15" i="2"/>
  <c r="V15" i="2"/>
  <c r="CG15" i="2"/>
  <c r="W15" i="2"/>
  <c r="CH15" i="2"/>
  <c r="X15" i="2"/>
  <c r="CI15" i="2"/>
  <c r="Y15" i="2"/>
  <c r="CJ15" i="2"/>
  <c r="Z15" i="2"/>
  <c r="CK15" i="2"/>
  <c r="AA15" i="2"/>
  <c r="CL15" i="2"/>
  <c r="AB15" i="2"/>
  <c r="CM15" i="2"/>
  <c r="AC15" i="2"/>
  <c r="CN15" i="2"/>
  <c r="AD15" i="2"/>
  <c r="CO15" i="2"/>
  <c r="AE15" i="2"/>
  <c r="CP15" i="2"/>
  <c r="AF15" i="2"/>
  <c r="CE15" i="2"/>
  <c r="CS7" i="2"/>
  <c r="AH7" i="2"/>
  <c r="CT7" i="2"/>
  <c r="AI7" i="2"/>
  <c r="CU7" i="2"/>
  <c r="AJ7" i="2"/>
  <c r="CV7" i="2"/>
  <c r="AK7" i="2"/>
  <c r="CW7" i="2"/>
  <c r="AL7" i="2"/>
  <c r="CX7" i="2"/>
  <c r="AM7" i="2"/>
  <c r="CY7" i="2"/>
  <c r="AN7" i="2"/>
  <c r="CZ7" i="2"/>
  <c r="AO7" i="2"/>
  <c r="DA7" i="2"/>
  <c r="AP7" i="2"/>
  <c r="DB7" i="2"/>
  <c r="AQ7" i="2"/>
  <c r="DC7" i="2"/>
  <c r="AR7" i="2"/>
  <c r="CR7" i="2"/>
  <c r="CS378" i="2"/>
  <c r="AH378" i="2"/>
  <c r="CT378" i="2"/>
  <c r="AI378" i="2"/>
  <c r="CU378" i="2"/>
  <c r="AJ378" i="2"/>
  <c r="CV378" i="2"/>
  <c r="AK378" i="2"/>
  <c r="CW378" i="2"/>
  <c r="AL378" i="2"/>
  <c r="CX378" i="2"/>
  <c r="AM378" i="2"/>
  <c r="CY378" i="2"/>
  <c r="AN378" i="2"/>
  <c r="CZ378" i="2"/>
  <c r="AO378" i="2"/>
  <c r="DA378" i="2"/>
  <c r="AP378" i="2"/>
  <c r="DB378" i="2"/>
  <c r="AQ378" i="2"/>
  <c r="DC378" i="2"/>
  <c r="AR378" i="2"/>
  <c r="CR378" i="2"/>
  <c r="CS15" i="2"/>
  <c r="AH15" i="2"/>
  <c r="CT15" i="2"/>
  <c r="AI15" i="2"/>
  <c r="CU15" i="2"/>
  <c r="AJ15" i="2"/>
  <c r="CV15" i="2"/>
  <c r="AK15" i="2"/>
  <c r="CW15" i="2"/>
  <c r="AL15" i="2"/>
  <c r="CX15" i="2"/>
  <c r="AM15" i="2"/>
  <c r="CY15" i="2"/>
  <c r="AN15" i="2"/>
  <c r="CZ15" i="2"/>
  <c r="AO15" i="2"/>
  <c r="DA15" i="2"/>
  <c r="AP15" i="2"/>
  <c r="DB15" i="2"/>
  <c r="AQ15" i="2"/>
  <c r="DC15" i="2"/>
  <c r="AR15" i="2"/>
  <c r="CR15" i="2"/>
  <c r="DF7" i="2"/>
  <c r="AT7" i="2"/>
  <c r="DG7" i="2"/>
  <c r="AU7" i="2"/>
  <c r="DH7" i="2"/>
  <c r="AV7" i="2"/>
  <c r="DI7" i="2"/>
  <c r="AW7" i="2"/>
  <c r="DJ7" i="2"/>
  <c r="AX7" i="2"/>
  <c r="DK7" i="2"/>
  <c r="AY7" i="2"/>
  <c r="DL7" i="2"/>
  <c r="AZ7" i="2"/>
  <c r="DM7" i="2"/>
  <c r="BA7" i="2"/>
  <c r="DN7" i="2"/>
  <c r="BB7" i="2"/>
  <c r="DO7" i="2"/>
  <c r="BC7" i="2"/>
  <c r="DP7" i="2"/>
  <c r="BD7" i="2"/>
  <c r="DE7" i="2"/>
  <c r="DF378" i="2"/>
  <c r="AT378" i="2"/>
  <c r="DG378" i="2"/>
  <c r="AU378" i="2"/>
  <c r="DH378" i="2"/>
  <c r="AV378" i="2"/>
  <c r="DI378" i="2"/>
  <c r="AW378" i="2"/>
  <c r="DJ378" i="2"/>
  <c r="AX378" i="2"/>
  <c r="DK378" i="2"/>
  <c r="AY378" i="2"/>
  <c r="DL378" i="2"/>
  <c r="AZ378" i="2"/>
  <c r="DM378" i="2"/>
  <c r="BA378" i="2"/>
  <c r="DN378" i="2"/>
  <c r="BB378" i="2"/>
  <c r="DO378" i="2"/>
  <c r="BC378" i="2"/>
  <c r="DP378" i="2"/>
  <c r="BD378" i="2"/>
  <c r="DE378" i="2"/>
  <c r="DF15" i="2"/>
  <c r="AT15" i="2"/>
  <c r="DG15" i="2"/>
  <c r="AU15" i="2"/>
  <c r="DH15" i="2"/>
  <c r="AV15" i="2"/>
  <c r="DI15" i="2"/>
  <c r="AW15" i="2"/>
  <c r="DJ15" i="2"/>
  <c r="AX15" i="2"/>
  <c r="DK15" i="2"/>
  <c r="AY15" i="2"/>
  <c r="DL15" i="2"/>
  <c r="AZ15" i="2"/>
  <c r="DM15" i="2"/>
  <c r="BA15" i="2"/>
  <c r="DN15" i="2"/>
  <c r="BB15" i="2"/>
  <c r="DO15" i="2"/>
  <c r="BC15" i="2"/>
  <c r="DP15" i="2"/>
  <c r="BD15" i="2"/>
  <c r="DE15" i="2"/>
  <c r="DS7" i="2"/>
  <c r="BF7" i="2"/>
  <c r="DT7" i="2"/>
  <c r="BG7" i="2"/>
  <c r="DU7" i="2"/>
  <c r="BH7" i="2"/>
  <c r="DV7" i="2"/>
  <c r="BI7" i="2"/>
  <c r="DW7" i="2"/>
  <c r="BJ7" i="2"/>
  <c r="DX7" i="2"/>
  <c r="BK7" i="2"/>
  <c r="DY7" i="2"/>
  <c r="BL7" i="2"/>
  <c r="DZ7" i="2"/>
  <c r="BM7" i="2"/>
  <c r="EA7" i="2"/>
  <c r="BN7" i="2"/>
  <c r="EB7" i="2"/>
  <c r="BO7" i="2"/>
  <c r="EC7" i="2"/>
  <c r="BP7" i="2"/>
  <c r="DR7" i="2"/>
  <c r="DS378" i="2"/>
  <c r="BF378" i="2"/>
  <c r="DT378" i="2"/>
  <c r="BG378" i="2"/>
  <c r="DU378" i="2"/>
  <c r="BH378" i="2"/>
  <c r="DV378" i="2"/>
  <c r="BI378" i="2"/>
  <c r="DW378" i="2"/>
  <c r="BJ378" i="2"/>
  <c r="DX378" i="2"/>
  <c r="BK378" i="2"/>
  <c r="DY378" i="2"/>
  <c r="BL378" i="2"/>
  <c r="DZ378" i="2"/>
  <c r="BM378" i="2"/>
  <c r="EA378" i="2"/>
  <c r="BN378" i="2"/>
  <c r="EB378" i="2"/>
  <c r="BO378" i="2"/>
  <c r="EC378" i="2"/>
  <c r="BP378" i="2"/>
  <c r="DR378" i="2"/>
  <c r="DS15" i="2"/>
  <c r="BF15" i="2"/>
  <c r="DT15" i="2"/>
  <c r="BG15" i="2"/>
  <c r="DU15" i="2"/>
  <c r="BH15" i="2"/>
  <c r="DV15" i="2"/>
  <c r="BI15" i="2"/>
  <c r="DW15" i="2"/>
  <c r="BJ15" i="2"/>
  <c r="DX15" i="2"/>
  <c r="BK15" i="2"/>
  <c r="DY15" i="2"/>
  <c r="BL15" i="2"/>
  <c r="DZ15" i="2"/>
  <c r="BM15" i="2"/>
  <c r="EA15" i="2"/>
  <c r="BN15" i="2"/>
  <c r="EB15" i="2"/>
  <c r="BO15" i="2"/>
  <c r="EC15" i="2"/>
  <c r="BP15" i="2"/>
  <c r="DR15" i="2"/>
  <c r="CF8" i="2"/>
  <c r="V8" i="2"/>
  <c r="CG8" i="2"/>
  <c r="W8" i="2"/>
  <c r="CH8" i="2"/>
  <c r="X8" i="2"/>
  <c r="CI8" i="2"/>
  <c r="Y8" i="2"/>
  <c r="CJ8" i="2"/>
  <c r="Z8" i="2"/>
  <c r="CK8" i="2"/>
  <c r="AA8" i="2"/>
  <c r="CL8" i="2"/>
  <c r="AB8" i="2"/>
  <c r="CM8" i="2"/>
  <c r="AC8" i="2"/>
  <c r="CN8" i="2"/>
  <c r="AD8" i="2"/>
  <c r="CO8" i="2"/>
  <c r="AE8" i="2"/>
  <c r="CP8" i="2"/>
  <c r="AF8" i="2"/>
  <c r="CE8" i="2"/>
  <c r="CF166" i="2"/>
  <c r="V166" i="2"/>
  <c r="CG166" i="2"/>
  <c r="W166" i="2"/>
  <c r="CH166" i="2"/>
  <c r="X166" i="2"/>
  <c r="CI166" i="2"/>
  <c r="Y166" i="2"/>
  <c r="CJ166" i="2"/>
  <c r="Z166" i="2"/>
  <c r="CK166" i="2"/>
  <c r="AA166" i="2"/>
  <c r="CL166" i="2"/>
  <c r="AB166" i="2"/>
  <c r="CM166" i="2"/>
  <c r="AC166" i="2"/>
  <c r="CN166" i="2"/>
  <c r="AD166" i="2"/>
  <c r="CO166" i="2"/>
  <c r="AE166" i="2"/>
  <c r="CP166" i="2"/>
  <c r="AF166" i="2"/>
  <c r="CE166" i="2"/>
  <c r="CF366" i="2"/>
  <c r="V366" i="2"/>
  <c r="CG366" i="2"/>
  <c r="W366" i="2"/>
  <c r="CH366" i="2"/>
  <c r="X366" i="2"/>
  <c r="CI366" i="2"/>
  <c r="Y366" i="2"/>
  <c r="CJ366" i="2"/>
  <c r="Z366" i="2"/>
  <c r="CK366" i="2"/>
  <c r="AA366" i="2"/>
  <c r="CL366" i="2"/>
  <c r="AB366" i="2"/>
  <c r="CM366" i="2"/>
  <c r="AC366" i="2"/>
  <c r="CN366" i="2"/>
  <c r="AD366" i="2"/>
  <c r="CO366" i="2"/>
  <c r="AE366" i="2"/>
  <c r="CP366" i="2"/>
  <c r="AF366" i="2"/>
  <c r="CE366" i="2"/>
  <c r="CF367" i="2"/>
  <c r="V367" i="2"/>
  <c r="CG367" i="2"/>
  <c r="W367" i="2"/>
  <c r="CH367" i="2"/>
  <c r="X367" i="2"/>
  <c r="CI367" i="2"/>
  <c r="Y367" i="2"/>
  <c r="CJ367" i="2"/>
  <c r="Z367" i="2"/>
  <c r="CK367" i="2"/>
  <c r="AA367" i="2"/>
  <c r="CL367" i="2"/>
  <c r="AB367" i="2"/>
  <c r="CM367" i="2"/>
  <c r="AC367" i="2"/>
  <c r="CN367" i="2"/>
  <c r="AD367" i="2"/>
  <c r="CO367" i="2"/>
  <c r="AE367" i="2"/>
  <c r="CP367" i="2"/>
  <c r="AF367" i="2"/>
  <c r="CE367" i="2"/>
  <c r="CS8" i="2"/>
  <c r="AH8" i="2"/>
  <c r="CT8" i="2"/>
  <c r="AI8" i="2"/>
  <c r="CU8" i="2"/>
  <c r="AJ8" i="2"/>
  <c r="CV8" i="2"/>
  <c r="AK8" i="2"/>
  <c r="CW8" i="2"/>
  <c r="AL8" i="2"/>
  <c r="CX8" i="2"/>
  <c r="AM8" i="2"/>
  <c r="CY8" i="2"/>
  <c r="AN8" i="2"/>
  <c r="CZ8" i="2"/>
  <c r="AO8" i="2"/>
  <c r="DA8" i="2"/>
  <c r="AP8" i="2"/>
  <c r="DB8" i="2"/>
  <c r="AQ8" i="2"/>
  <c r="DC8" i="2"/>
  <c r="AR8" i="2"/>
  <c r="CR8" i="2"/>
  <c r="CS166" i="2"/>
  <c r="AH166" i="2"/>
  <c r="CT166" i="2"/>
  <c r="AI166" i="2"/>
  <c r="CU166" i="2"/>
  <c r="AJ166" i="2"/>
  <c r="CV166" i="2"/>
  <c r="AK166" i="2"/>
  <c r="CW166" i="2"/>
  <c r="AL166" i="2"/>
  <c r="CX166" i="2"/>
  <c r="AM166" i="2"/>
  <c r="CY166" i="2"/>
  <c r="AN166" i="2"/>
  <c r="CZ166" i="2"/>
  <c r="AO166" i="2"/>
  <c r="DA166" i="2"/>
  <c r="AP166" i="2"/>
  <c r="DB166" i="2"/>
  <c r="AQ166" i="2"/>
  <c r="DC166" i="2"/>
  <c r="AR166" i="2"/>
  <c r="CR166" i="2"/>
  <c r="CS366" i="2"/>
  <c r="AH366" i="2"/>
  <c r="CT366" i="2"/>
  <c r="AI366" i="2"/>
  <c r="CU366" i="2"/>
  <c r="AJ366" i="2"/>
  <c r="CV366" i="2"/>
  <c r="AK366" i="2"/>
  <c r="CW366" i="2"/>
  <c r="AL366" i="2"/>
  <c r="CX366" i="2"/>
  <c r="AM366" i="2"/>
  <c r="CY366" i="2"/>
  <c r="AN366" i="2"/>
  <c r="CZ366" i="2"/>
  <c r="AO366" i="2"/>
  <c r="DA366" i="2"/>
  <c r="AP366" i="2"/>
  <c r="DB366" i="2"/>
  <c r="AQ366" i="2"/>
  <c r="DC366" i="2"/>
  <c r="AR366" i="2"/>
  <c r="CR366" i="2"/>
  <c r="CS367" i="2"/>
  <c r="AH367" i="2"/>
  <c r="CT367" i="2"/>
  <c r="AI367" i="2"/>
  <c r="CU367" i="2"/>
  <c r="AJ367" i="2"/>
  <c r="CV367" i="2"/>
  <c r="AK367" i="2"/>
  <c r="CW367" i="2"/>
  <c r="AL367" i="2"/>
  <c r="CX367" i="2"/>
  <c r="AM367" i="2"/>
  <c r="CY367" i="2"/>
  <c r="AN367" i="2"/>
  <c r="CZ367" i="2"/>
  <c r="AO367" i="2"/>
  <c r="DA367" i="2"/>
  <c r="AP367" i="2"/>
  <c r="DB367" i="2"/>
  <c r="AQ367" i="2"/>
  <c r="DC367" i="2"/>
  <c r="AR367" i="2"/>
  <c r="CR367" i="2"/>
  <c r="DF8" i="2"/>
  <c r="AT8" i="2"/>
  <c r="DG8" i="2"/>
  <c r="AU8" i="2"/>
  <c r="DH8" i="2"/>
  <c r="AV8" i="2"/>
  <c r="DI8" i="2"/>
  <c r="AW8" i="2"/>
  <c r="DJ8" i="2"/>
  <c r="AX8" i="2"/>
  <c r="DK8" i="2"/>
  <c r="AY8" i="2"/>
  <c r="DL8" i="2"/>
  <c r="AZ8" i="2"/>
  <c r="DM8" i="2"/>
  <c r="BA8" i="2"/>
  <c r="DN8" i="2"/>
  <c r="BB8" i="2"/>
  <c r="DO8" i="2"/>
  <c r="BC8" i="2"/>
  <c r="DP8" i="2"/>
  <c r="BD8" i="2"/>
  <c r="DE8" i="2"/>
  <c r="DF166" i="2"/>
  <c r="AT166" i="2"/>
  <c r="DG166" i="2"/>
  <c r="AU166" i="2"/>
  <c r="DH166" i="2"/>
  <c r="AV166" i="2"/>
  <c r="DI166" i="2"/>
  <c r="AW166" i="2"/>
  <c r="DJ166" i="2"/>
  <c r="AX166" i="2"/>
  <c r="DK166" i="2"/>
  <c r="AY166" i="2"/>
  <c r="DL166" i="2"/>
  <c r="AZ166" i="2"/>
  <c r="DM166" i="2"/>
  <c r="BA166" i="2"/>
  <c r="DN166" i="2"/>
  <c r="BB166" i="2"/>
  <c r="DO166" i="2"/>
  <c r="BC166" i="2"/>
  <c r="DP166" i="2"/>
  <c r="BD166" i="2"/>
  <c r="DE166" i="2"/>
  <c r="DF366" i="2"/>
  <c r="AT366" i="2"/>
  <c r="DG366" i="2"/>
  <c r="AU366" i="2"/>
  <c r="DH366" i="2"/>
  <c r="AV366" i="2"/>
  <c r="DI366" i="2"/>
  <c r="AW366" i="2"/>
  <c r="DJ366" i="2"/>
  <c r="AX366" i="2"/>
  <c r="DK366" i="2"/>
  <c r="AY366" i="2"/>
  <c r="DL366" i="2"/>
  <c r="AZ366" i="2"/>
  <c r="DM366" i="2"/>
  <c r="BA366" i="2"/>
  <c r="DN366" i="2"/>
  <c r="BB366" i="2"/>
  <c r="DO366" i="2"/>
  <c r="BC366" i="2"/>
  <c r="DP366" i="2"/>
  <c r="BD366" i="2"/>
  <c r="DE366" i="2"/>
  <c r="DF367" i="2"/>
  <c r="AT367" i="2"/>
  <c r="DG367" i="2"/>
  <c r="AU367" i="2"/>
  <c r="DH367" i="2"/>
  <c r="AV367" i="2"/>
  <c r="DI367" i="2"/>
  <c r="AW367" i="2"/>
  <c r="DJ367" i="2"/>
  <c r="AX367" i="2"/>
  <c r="DK367" i="2"/>
  <c r="AY367" i="2"/>
  <c r="DL367" i="2"/>
  <c r="AZ367" i="2"/>
  <c r="DM367" i="2"/>
  <c r="BA367" i="2"/>
  <c r="DN367" i="2"/>
  <c r="BB367" i="2"/>
  <c r="DO367" i="2"/>
  <c r="BC367" i="2"/>
  <c r="DP367" i="2"/>
  <c r="BD367" i="2"/>
  <c r="DE367" i="2"/>
  <c r="DS8" i="2"/>
  <c r="BF8" i="2"/>
  <c r="DT8" i="2"/>
  <c r="BG8" i="2"/>
  <c r="DU8" i="2"/>
  <c r="BH8" i="2"/>
  <c r="DV8" i="2"/>
  <c r="BI8" i="2"/>
  <c r="DW8" i="2"/>
  <c r="BJ8" i="2"/>
  <c r="DX8" i="2"/>
  <c r="BK8" i="2"/>
  <c r="DY8" i="2"/>
  <c r="BL8" i="2"/>
  <c r="DZ8" i="2"/>
  <c r="BM8" i="2"/>
  <c r="EA8" i="2"/>
  <c r="BN8" i="2"/>
  <c r="EB8" i="2"/>
  <c r="BO8" i="2"/>
  <c r="EC8" i="2"/>
  <c r="BP8" i="2"/>
  <c r="DR8" i="2"/>
  <c r="DS166" i="2"/>
  <c r="BF166" i="2"/>
  <c r="DT166" i="2"/>
  <c r="BG166" i="2"/>
  <c r="DU166" i="2"/>
  <c r="BH166" i="2"/>
  <c r="DV166" i="2"/>
  <c r="BI166" i="2"/>
  <c r="DW166" i="2"/>
  <c r="BJ166" i="2"/>
  <c r="DX166" i="2"/>
  <c r="BK166" i="2"/>
  <c r="DY166" i="2"/>
  <c r="BL166" i="2"/>
  <c r="DZ166" i="2"/>
  <c r="BM166" i="2"/>
  <c r="EA166" i="2"/>
  <c r="BN166" i="2"/>
  <c r="EB166" i="2"/>
  <c r="BO166" i="2"/>
  <c r="EC166" i="2"/>
  <c r="BP166" i="2"/>
  <c r="DR166" i="2"/>
  <c r="DS366" i="2"/>
  <c r="BF366" i="2"/>
  <c r="DT366" i="2"/>
  <c r="BG366" i="2"/>
  <c r="DU366" i="2"/>
  <c r="BH366" i="2"/>
  <c r="DV366" i="2"/>
  <c r="BI366" i="2"/>
  <c r="DW366" i="2"/>
  <c r="BJ366" i="2"/>
  <c r="DX366" i="2"/>
  <c r="BK366" i="2"/>
  <c r="DY366" i="2"/>
  <c r="BL366" i="2"/>
  <c r="DZ366" i="2"/>
  <c r="BM366" i="2"/>
  <c r="EA366" i="2"/>
  <c r="BN366" i="2"/>
  <c r="EB366" i="2"/>
  <c r="BO366" i="2"/>
  <c r="EC366" i="2"/>
  <c r="BP366" i="2"/>
  <c r="DR366" i="2"/>
  <c r="DS367" i="2"/>
  <c r="BF367" i="2"/>
  <c r="DT367" i="2"/>
  <c r="BG367" i="2"/>
  <c r="DU367" i="2"/>
  <c r="BH367" i="2"/>
  <c r="DV367" i="2"/>
  <c r="BI367" i="2"/>
  <c r="DW367" i="2"/>
  <c r="BJ367" i="2"/>
  <c r="DX367" i="2"/>
  <c r="BK367" i="2"/>
  <c r="DY367" i="2"/>
  <c r="BL367" i="2"/>
  <c r="DZ367" i="2"/>
  <c r="BM367" i="2"/>
  <c r="EA367" i="2"/>
  <c r="BN367" i="2"/>
  <c r="EB367" i="2"/>
  <c r="BO367" i="2"/>
  <c r="EC367" i="2"/>
  <c r="BP367" i="2"/>
  <c r="DR367" i="2"/>
  <c r="CF265" i="2"/>
  <c r="V265" i="2"/>
  <c r="CG265" i="2"/>
  <c r="W265" i="2"/>
  <c r="CH265" i="2"/>
  <c r="X265" i="2"/>
  <c r="CI265" i="2"/>
  <c r="Y265" i="2"/>
  <c r="CJ265" i="2"/>
  <c r="Z265" i="2"/>
  <c r="CK265" i="2"/>
  <c r="AA265" i="2"/>
  <c r="CL265" i="2"/>
  <c r="AB265" i="2"/>
  <c r="CM265" i="2"/>
  <c r="AC265" i="2"/>
  <c r="CN265" i="2"/>
  <c r="AD265" i="2"/>
  <c r="CO265" i="2"/>
  <c r="AE265" i="2"/>
  <c r="CP265" i="2"/>
  <c r="AF265" i="2"/>
  <c r="CE265" i="2"/>
  <c r="CF371" i="2"/>
  <c r="V371" i="2"/>
  <c r="CG371" i="2"/>
  <c r="W371" i="2"/>
  <c r="CH371" i="2"/>
  <c r="X371" i="2"/>
  <c r="CI371" i="2"/>
  <c r="Y371" i="2"/>
  <c r="CJ371" i="2"/>
  <c r="Z371" i="2"/>
  <c r="CK371" i="2"/>
  <c r="AA371" i="2"/>
  <c r="CL371" i="2"/>
  <c r="AB371" i="2"/>
  <c r="CM371" i="2"/>
  <c r="AC371" i="2"/>
  <c r="CN371" i="2"/>
  <c r="AD371" i="2"/>
  <c r="CO371" i="2"/>
  <c r="AE371" i="2"/>
  <c r="CP371" i="2"/>
  <c r="AF371" i="2"/>
  <c r="CE371" i="2"/>
  <c r="CS265" i="2"/>
  <c r="AH265" i="2"/>
  <c r="CT265" i="2"/>
  <c r="AI265" i="2"/>
  <c r="CU265" i="2"/>
  <c r="AJ265" i="2"/>
  <c r="CV265" i="2"/>
  <c r="AK265" i="2"/>
  <c r="CW265" i="2"/>
  <c r="AL265" i="2"/>
  <c r="CX265" i="2"/>
  <c r="AM265" i="2"/>
  <c r="CY265" i="2"/>
  <c r="AN265" i="2"/>
  <c r="CZ265" i="2"/>
  <c r="AO265" i="2"/>
  <c r="DA265" i="2"/>
  <c r="AP265" i="2"/>
  <c r="DB265" i="2"/>
  <c r="AQ265" i="2"/>
  <c r="DC265" i="2"/>
  <c r="AR265" i="2"/>
  <c r="CR265" i="2"/>
  <c r="CS371" i="2"/>
  <c r="AH371" i="2"/>
  <c r="CT371" i="2"/>
  <c r="AI371" i="2"/>
  <c r="CU371" i="2"/>
  <c r="AJ371" i="2"/>
  <c r="CV371" i="2"/>
  <c r="AK371" i="2"/>
  <c r="CW371" i="2"/>
  <c r="AL371" i="2"/>
  <c r="CX371" i="2"/>
  <c r="AM371" i="2"/>
  <c r="CY371" i="2"/>
  <c r="AN371" i="2"/>
  <c r="CZ371" i="2"/>
  <c r="AO371" i="2"/>
  <c r="DA371" i="2"/>
  <c r="AP371" i="2"/>
  <c r="DB371" i="2"/>
  <c r="AQ371" i="2"/>
  <c r="DC371" i="2"/>
  <c r="AR371" i="2"/>
  <c r="CR371" i="2"/>
  <c r="DF265" i="2"/>
  <c r="AT265" i="2"/>
  <c r="DG265" i="2"/>
  <c r="AU265" i="2"/>
  <c r="DH265" i="2"/>
  <c r="AV265" i="2"/>
  <c r="DI265" i="2"/>
  <c r="AW265" i="2"/>
  <c r="DJ265" i="2"/>
  <c r="AX265" i="2"/>
  <c r="DK265" i="2"/>
  <c r="AY265" i="2"/>
  <c r="DL265" i="2"/>
  <c r="AZ265" i="2"/>
  <c r="DM265" i="2"/>
  <c r="BA265" i="2"/>
  <c r="DN265" i="2"/>
  <c r="BB265" i="2"/>
  <c r="DO265" i="2"/>
  <c r="BC265" i="2"/>
  <c r="DP265" i="2"/>
  <c r="BD265" i="2"/>
  <c r="DE265" i="2"/>
  <c r="DF371" i="2"/>
  <c r="AT371" i="2"/>
  <c r="DG371" i="2"/>
  <c r="AU371" i="2"/>
  <c r="DH371" i="2"/>
  <c r="AV371" i="2"/>
  <c r="DI371" i="2"/>
  <c r="AW371" i="2"/>
  <c r="DJ371" i="2"/>
  <c r="AX371" i="2"/>
  <c r="DK371" i="2"/>
  <c r="AY371" i="2"/>
  <c r="DL371" i="2"/>
  <c r="AZ371" i="2"/>
  <c r="DM371" i="2"/>
  <c r="BA371" i="2"/>
  <c r="DN371" i="2"/>
  <c r="BB371" i="2"/>
  <c r="DO371" i="2"/>
  <c r="BC371" i="2"/>
  <c r="DP371" i="2"/>
  <c r="BD371" i="2"/>
  <c r="DE371" i="2"/>
  <c r="DS265" i="2"/>
  <c r="BF265" i="2"/>
  <c r="DT265" i="2"/>
  <c r="BG265" i="2"/>
  <c r="DU265" i="2"/>
  <c r="BH265" i="2"/>
  <c r="DV265" i="2"/>
  <c r="BI265" i="2"/>
  <c r="DW265" i="2"/>
  <c r="BJ265" i="2"/>
  <c r="DX265" i="2"/>
  <c r="BK265" i="2"/>
  <c r="DY265" i="2"/>
  <c r="BL265" i="2"/>
  <c r="DZ265" i="2"/>
  <c r="BM265" i="2"/>
  <c r="EA265" i="2"/>
  <c r="BN265" i="2"/>
  <c r="EB265" i="2"/>
  <c r="BO265" i="2"/>
  <c r="EC265" i="2"/>
  <c r="BP265" i="2"/>
  <c r="DR265" i="2"/>
  <c r="DS371" i="2"/>
  <c r="BF371" i="2"/>
  <c r="DT371" i="2"/>
  <c r="BG371" i="2"/>
  <c r="DU371" i="2"/>
  <c r="BH371" i="2"/>
  <c r="DV371" i="2"/>
  <c r="BI371" i="2"/>
  <c r="DW371" i="2"/>
  <c r="BJ371" i="2"/>
  <c r="DX371" i="2"/>
  <c r="BK371" i="2"/>
  <c r="DY371" i="2"/>
  <c r="BL371" i="2"/>
  <c r="DZ371" i="2"/>
  <c r="BM371" i="2"/>
  <c r="EA371" i="2"/>
  <c r="BN371" i="2"/>
  <c r="EB371" i="2"/>
  <c r="BO371" i="2"/>
  <c r="EC371" i="2"/>
  <c r="BP371" i="2"/>
  <c r="DR371" i="2"/>
  <c r="CF11" i="2"/>
  <c r="V11" i="2"/>
  <c r="CG11" i="2"/>
  <c r="W11" i="2"/>
  <c r="CH11" i="2"/>
  <c r="X11" i="2"/>
  <c r="CI11" i="2"/>
  <c r="Y11" i="2"/>
  <c r="CJ11" i="2"/>
  <c r="Z11" i="2"/>
  <c r="CK11" i="2"/>
  <c r="AA11" i="2"/>
  <c r="CL11" i="2"/>
  <c r="AB11" i="2"/>
  <c r="CM11" i="2"/>
  <c r="AC11" i="2"/>
  <c r="CN11" i="2"/>
  <c r="AD11" i="2"/>
  <c r="CO11" i="2"/>
  <c r="AE11" i="2"/>
  <c r="CP11" i="2"/>
  <c r="AF11" i="2"/>
  <c r="CE11" i="2"/>
  <c r="CF368" i="2"/>
  <c r="V368" i="2"/>
  <c r="CG368" i="2"/>
  <c r="W368" i="2"/>
  <c r="CH368" i="2"/>
  <c r="X368" i="2"/>
  <c r="CI368" i="2"/>
  <c r="Y368" i="2"/>
  <c r="CJ368" i="2"/>
  <c r="Z368" i="2"/>
  <c r="CK368" i="2"/>
  <c r="AA368" i="2"/>
  <c r="CL368" i="2"/>
  <c r="AB368" i="2"/>
  <c r="CM368" i="2"/>
  <c r="AC368" i="2"/>
  <c r="CN368" i="2"/>
  <c r="AD368" i="2"/>
  <c r="CO368" i="2"/>
  <c r="AE368" i="2"/>
  <c r="CP368" i="2"/>
  <c r="AF368" i="2"/>
  <c r="CE368" i="2"/>
  <c r="CF310" i="2"/>
  <c r="V310" i="2"/>
  <c r="CG310" i="2"/>
  <c r="W310" i="2"/>
  <c r="CH310" i="2"/>
  <c r="X310" i="2"/>
  <c r="CI310" i="2"/>
  <c r="Y310" i="2"/>
  <c r="CJ310" i="2"/>
  <c r="Z310" i="2"/>
  <c r="CK310" i="2"/>
  <c r="AA310" i="2"/>
  <c r="CL310" i="2"/>
  <c r="AB310" i="2"/>
  <c r="CM310" i="2"/>
  <c r="AC310" i="2"/>
  <c r="CN310" i="2"/>
  <c r="AD310" i="2"/>
  <c r="CO310" i="2"/>
  <c r="AE310" i="2"/>
  <c r="CP310" i="2"/>
  <c r="AF310" i="2"/>
  <c r="CE310" i="2"/>
  <c r="CF18" i="2"/>
  <c r="V18" i="2"/>
  <c r="CG18" i="2"/>
  <c r="W18" i="2"/>
  <c r="CH18" i="2"/>
  <c r="X18" i="2"/>
  <c r="CI18" i="2"/>
  <c r="Y18" i="2"/>
  <c r="CJ18" i="2"/>
  <c r="Z18" i="2"/>
  <c r="CK18" i="2"/>
  <c r="AA18" i="2"/>
  <c r="CL18" i="2"/>
  <c r="AB18" i="2"/>
  <c r="CM18" i="2"/>
  <c r="AC18" i="2"/>
  <c r="CN18" i="2"/>
  <c r="AD18" i="2"/>
  <c r="CO18" i="2"/>
  <c r="AE18" i="2"/>
  <c r="CP18" i="2"/>
  <c r="AF18" i="2"/>
  <c r="CE18" i="2"/>
  <c r="CF377" i="2"/>
  <c r="V377" i="2"/>
  <c r="CG377" i="2"/>
  <c r="W377" i="2"/>
  <c r="CH377" i="2"/>
  <c r="X377" i="2"/>
  <c r="CI377" i="2"/>
  <c r="Y377" i="2"/>
  <c r="CJ377" i="2"/>
  <c r="Z377" i="2"/>
  <c r="CK377" i="2"/>
  <c r="AA377" i="2"/>
  <c r="CL377" i="2"/>
  <c r="AB377" i="2"/>
  <c r="CM377" i="2"/>
  <c r="AC377" i="2"/>
  <c r="CN377" i="2"/>
  <c r="AD377" i="2"/>
  <c r="CO377" i="2"/>
  <c r="AE377" i="2"/>
  <c r="CP377" i="2"/>
  <c r="AF377" i="2"/>
  <c r="CE377" i="2"/>
  <c r="CS11" i="2"/>
  <c r="AH11" i="2"/>
  <c r="CT11" i="2"/>
  <c r="AI11" i="2"/>
  <c r="CU11" i="2"/>
  <c r="AJ11" i="2"/>
  <c r="CV11" i="2"/>
  <c r="AK11" i="2"/>
  <c r="CW11" i="2"/>
  <c r="AL11" i="2"/>
  <c r="CX11" i="2"/>
  <c r="AM11" i="2"/>
  <c r="CY11" i="2"/>
  <c r="AN11" i="2"/>
  <c r="CZ11" i="2"/>
  <c r="AO11" i="2"/>
  <c r="DA11" i="2"/>
  <c r="AP11" i="2"/>
  <c r="DB11" i="2"/>
  <c r="AQ11" i="2"/>
  <c r="DC11" i="2"/>
  <c r="AR11" i="2"/>
  <c r="CR11" i="2"/>
  <c r="CS368" i="2"/>
  <c r="AH368" i="2"/>
  <c r="CT368" i="2"/>
  <c r="AI368" i="2"/>
  <c r="CU368" i="2"/>
  <c r="AJ368" i="2"/>
  <c r="CV368" i="2"/>
  <c r="AK368" i="2"/>
  <c r="CW368" i="2"/>
  <c r="AL368" i="2"/>
  <c r="CX368" i="2"/>
  <c r="AM368" i="2"/>
  <c r="CY368" i="2"/>
  <c r="AN368" i="2"/>
  <c r="CZ368" i="2"/>
  <c r="AO368" i="2"/>
  <c r="DA368" i="2"/>
  <c r="AP368" i="2"/>
  <c r="DB368" i="2"/>
  <c r="AQ368" i="2"/>
  <c r="DC368" i="2"/>
  <c r="AR368" i="2"/>
  <c r="CR368" i="2"/>
  <c r="CS310" i="2"/>
  <c r="AH310" i="2"/>
  <c r="CT310" i="2"/>
  <c r="AI310" i="2"/>
  <c r="CU310" i="2"/>
  <c r="AJ310" i="2"/>
  <c r="CV310" i="2"/>
  <c r="AK310" i="2"/>
  <c r="CW310" i="2"/>
  <c r="AL310" i="2"/>
  <c r="CX310" i="2"/>
  <c r="AM310" i="2"/>
  <c r="CY310" i="2"/>
  <c r="AN310" i="2"/>
  <c r="CZ310" i="2"/>
  <c r="AO310" i="2"/>
  <c r="DA310" i="2"/>
  <c r="AP310" i="2"/>
  <c r="DB310" i="2"/>
  <c r="AQ310" i="2"/>
  <c r="DC310" i="2"/>
  <c r="AR310" i="2"/>
  <c r="CR310" i="2"/>
  <c r="CS18" i="2"/>
  <c r="AH18" i="2"/>
  <c r="CT18" i="2"/>
  <c r="AI18" i="2"/>
  <c r="CU18" i="2"/>
  <c r="AJ18" i="2"/>
  <c r="CV18" i="2"/>
  <c r="AK18" i="2"/>
  <c r="CW18" i="2"/>
  <c r="AL18" i="2"/>
  <c r="CX18" i="2"/>
  <c r="AM18" i="2"/>
  <c r="CY18" i="2"/>
  <c r="AN18" i="2"/>
  <c r="CZ18" i="2"/>
  <c r="AO18" i="2"/>
  <c r="DA18" i="2"/>
  <c r="AP18" i="2"/>
  <c r="DB18" i="2"/>
  <c r="AQ18" i="2"/>
  <c r="DC18" i="2"/>
  <c r="AR18" i="2"/>
  <c r="CR18" i="2"/>
  <c r="CS377" i="2"/>
  <c r="AH377" i="2"/>
  <c r="CT377" i="2"/>
  <c r="AI377" i="2"/>
  <c r="CU377" i="2"/>
  <c r="AJ377" i="2"/>
  <c r="CV377" i="2"/>
  <c r="AK377" i="2"/>
  <c r="CW377" i="2"/>
  <c r="AL377" i="2"/>
  <c r="CX377" i="2"/>
  <c r="AM377" i="2"/>
  <c r="CY377" i="2"/>
  <c r="AN377" i="2"/>
  <c r="CZ377" i="2"/>
  <c r="AO377" i="2"/>
  <c r="DA377" i="2"/>
  <c r="AP377" i="2"/>
  <c r="DB377" i="2"/>
  <c r="AQ377" i="2"/>
  <c r="DC377" i="2"/>
  <c r="AR377" i="2"/>
  <c r="CR377" i="2"/>
  <c r="DF11" i="2"/>
  <c r="AT11" i="2"/>
  <c r="DG11" i="2"/>
  <c r="AU11" i="2"/>
  <c r="DH11" i="2"/>
  <c r="AV11" i="2"/>
  <c r="DI11" i="2"/>
  <c r="AW11" i="2"/>
  <c r="DJ11" i="2"/>
  <c r="AX11" i="2"/>
  <c r="DK11" i="2"/>
  <c r="AY11" i="2"/>
  <c r="DL11" i="2"/>
  <c r="AZ11" i="2"/>
  <c r="DM11" i="2"/>
  <c r="BA11" i="2"/>
  <c r="DN11" i="2"/>
  <c r="BB11" i="2"/>
  <c r="DO11" i="2"/>
  <c r="BC11" i="2"/>
  <c r="DP11" i="2"/>
  <c r="BD11" i="2"/>
  <c r="DE11" i="2"/>
  <c r="DF368" i="2"/>
  <c r="AT368" i="2"/>
  <c r="DG368" i="2"/>
  <c r="AU368" i="2"/>
  <c r="DH368" i="2"/>
  <c r="AV368" i="2"/>
  <c r="DI368" i="2"/>
  <c r="AW368" i="2"/>
  <c r="DJ368" i="2"/>
  <c r="AX368" i="2"/>
  <c r="DK368" i="2"/>
  <c r="AY368" i="2"/>
  <c r="DL368" i="2"/>
  <c r="AZ368" i="2"/>
  <c r="DM368" i="2"/>
  <c r="BA368" i="2"/>
  <c r="DN368" i="2"/>
  <c r="BB368" i="2"/>
  <c r="DO368" i="2"/>
  <c r="BC368" i="2"/>
  <c r="DP368" i="2"/>
  <c r="BD368" i="2"/>
  <c r="DE368" i="2"/>
  <c r="DF310" i="2"/>
  <c r="AT310" i="2"/>
  <c r="DG310" i="2"/>
  <c r="AU310" i="2"/>
  <c r="DH310" i="2"/>
  <c r="AV310" i="2"/>
  <c r="DI310" i="2"/>
  <c r="AW310" i="2"/>
  <c r="DJ310" i="2"/>
  <c r="AX310" i="2"/>
  <c r="DK310" i="2"/>
  <c r="AY310" i="2"/>
  <c r="DL310" i="2"/>
  <c r="AZ310" i="2"/>
  <c r="DM310" i="2"/>
  <c r="BA310" i="2"/>
  <c r="DN310" i="2"/>
  <c r="BB310" i="2"/>
  <c r="DO310" i="2"/>
  <c r="BC310" i="2"/>
  <c r="DP310" i="2"/>
  <c r="BD310" i="2"/>
  <c r="DE310" i="2"/>
  <c r="DF18" i="2"/>
  <c r="AT18" i="2"/>
  <c r="DG18" i="2"/>
  <c r="AU18" i="2"/>
  <c r="DH18" i="2"/>
  <c r="AV18" i="2"/>
  <c r="DI18" i="2"/>
  <c r="AW18" i="2"/>
  <c r="DJ18" i="2"/>
  <c r="AX18" i="2"/>
  <c r="DK18" i="2"/>
  <c r="AY18" i="2"/>
  <c r="DL18" i="2"/>
  <c r="AZ18" i="2"/>
  <c r="DM18" i="2"/>
  <c r="BA18" i="2"/>
  <c r="DN18" i="2"/>
  <c r="BB18" i="2"/>
  <c r="DO18" i="2"/>
  <c r="BC18" i="2"/>
  <c r="DP18" i="2"/>
  <c r="BD18" i="2"/>
  <c r="DE18" i="2"/>
  <c r="DF377" i="2"/>
  <c r="AT377" i="2"/>
  <c r="DG377" i="2"/>
  <c r="AU377" i="2"/>
  <c r="DH377" i="2"/>
  <c r="AV377" i="2"/>
  <c r="DI377" i="2"/>
  <c r="AW377" i="2"/>
  <c r="DJ377" i="2"/>
  <c r="AX377" i="2"/>
  <c r="DK377" i="2"/>
  <c r="AY377" i="2"/>
  <c r="DL377" i="2"/>
  <c r="AZ377" i="2"/>
  <c r="DM377" i="2"/>
  <c r="BA377" i="2"/>
  <c r="DN377" i="2"/>
  <c r="BB377" i="2"/>
  <c r="DO377" i="2"/>
  <c r="BC377" i="2"/>
  <c r="DP377" i="2"/>
  <c r="BD377" i="2"/>
  <c r="DE377" i="2"/>
  <c r="DS11" i="2"/>
  <c r="BF11" i="2"/>
  <c r="DT11" i="2"/>
  <c r="BG11" i="2"/>
  <c r="DU11" i="2"/>
  <c r="BH11" i="2"/>
  <c r="DV11" i="2"/>
  <c r="BI11" i="2"/>
  <c r="DW11" i="2"/>
  <c r="BJ11" i="2"/>
  <c r="DX11" i="2"/>
  <c r="BK11" i="2"/>
  <c r="DY11" i="2"/>
  <c r="BL11" i="2"/>
  <c r="DZ11" i="2"/>
  <c r="BM11" i="2"/>
  <c r="EA11" i="2"/>
  <c r="BN11" i="2"/>
  <c r="EB11" i="2"/>
  <c r="BO11" i="2"/>
  <c r="EC11" i="2"/>
  <c r="BP11" i="2"/>
  <c r="DR11" i="2"/>
  <c r="DS368" i="2"/>
  <c r="BF368" i="2"/>
  <c r="DT368" i="2"/>
  <c r="BG368" i="2"/>
  <c r="DU368" i="2"/>
  <c r="BH368" i="2"/>
  <c r="DV368" i="2"/>
  <c r="BI368" i="2"/>
  <c r="DW368" i="2"/>
  <c r="BJ368" i="2"/>
  <c r="DX368" i="2"/>
  <c r="BK368" i="2"/>
  <c r="DY368" i="2"/>
  <c r="BL368" i="2"/>
  <c r="DZ368" i="2"/>
  <c r="BM368" i="2"/>
  <c r="EA368" i="2"/>
  <c r="BN368" i="2"/>
  <c r="EB368" i="2"/>
  <c r="BO368" i="2"/>
  <c r="EC368" i="2"/>
  <c r="BP368" i="2"/>
  <c r="DR368" i="2"/>
  <c r="DS310" i="2"/>
  <c r="BF310" i="2"/>
  <c r="DT310" i="2"/>
  <c r="BG310" i="2"/>
  <c r="DU310" i="2"/>
  <c r="BH310" i="2"/>
  <c r="DV310" i="2"/>
  <c r="BI310" i="2"/>
  <c r="DW310" i="2"/>
  <c r="BJ310" i="2"/>
  <c r="DX310" i="2"/>
  <c r="BK310" i="2"/>
  <c r="DY310" i="2"/>
  <c r="BL310" i="2"/>
  <c r="DZ310" i="2"/>
  <c r="BM310" i="2"/>
  <c r="EA310" i="2"/>
  <c r="BN310" i="2"/>
  <c r="EB310" i="2"/>
  <c r="BO310" i="2"/>
  <c r="EC310" i="2"/>
  <c r="BP310" i="2"/>
  <c r="DR310" i="2"/>
  <c r="DS18" i="2"/>
  <c r="BF18" i="2"/>
  <c r="DT18" i="2"/>
  <c r="BG18" i="2"/>
  <c r="DU18" i="2"/>
  <c r="BH18" i="2"/>
  <c r="DV18" i="2"/>
  <c r="BI18" i="2"/>
  <c r="DW18" i="2"/>
  <c r="BJ18" i="2"/>
  <c r="DX18" i="2"/>
  <c r="BK18" i="2"/>
  <c r="DY18" i="2"/>
  <c r="BL18" i="2"/>
  <c r="DZ18" i="2"/>
  <c r="BM18" i="2"/>
  <c r="EA18" i="2"/>
  <c r="BN18" i="2"/>
  <c r="EB18" i="2"/>
  <c r="BO18" i="2"/>
  <c r="EC18" i="2"/>
  <c r="BP18" i="2"/>
  <c r="DR18" i="2"/>
  <c r="DS377" i="2"/>
  <c r="BF377" i="2"/>
  <c r="DT377" i="2"/>
  <c r="BG377" i="2"/>
  <c r="DU377" i="2"/>
  <c r="BH377" i="2"/>
  <c r="DV377" i="2"/>
  <c r="BI377" i="2"/>
  <c r="DW377" i="2"/>
  <c r="BJ377" i="2"/>
  <c r="DX377" i="2"/>
  <c r="BK377" i="2"/>
  <c r="DY377" i="2"/>
  <c r="BL377" i="2"/>
  <c r="DZ377" i="2"/>
  <c r="BM377" i="2"/>
  <c r="EA377" i="2"/>
  <c r="BN377" i="2"/>
  <c r="EB377" i="2"/>
  <c r="BO377" i="2"/>
  <c r="EC377" i="2"/>
  <c r="BP377" i="2"/>
  <c r="DR377" i="2"/>
  <c r="CF284" i="2"/>
  <c r="V284" i="2"/>
  <c r="CG284" i="2"/>
  <c r="W284" i="2"/>
  <c r="CH284" i="2"/>
  <c r="X284" i="2"/>
  <c r="CI284" i="2"/>
  <c r="Y284" i="2"/>
  <c r="CJ284" i="2"/>
  <c r="Z284" i="2"/>
  <c r="CK284" i="2"/>
  <c r="AA284" i="2"/>
  <c r="CL284" i="2"/>
  <c r="AB284" i="2"/>
  <c r="CM284" i="2"/>
  <c r="AC284" i="2"/>
  <c r="CN284" i="2"/>
  <c r="AD284" i="2"/>
  <c r="CO284" i="2"/>
  <c r="AE284" i="2"/>
  <c r="CP284" i="2"/>
  <c r="AF284" i="2"/>
  <c r="CE284" i="2"/>
  <c r="CF374" i="2"/>
  <c r="V374" i="2"/>
  <c r="CG374" i="2"/>
  <c r="W374" i="2"/>
  <c r="CH374" i="2"/>
  <c r="X374" i="2"/>
  <c r="CI374" i="2"/>
  <c r="Y374" i="2"/>
  <c r="CJ374" i="2"/>
  <c r="Z374" i="2"/>
  <c r="CK374" i="2"/>
  <c r="AA374" i="2"/>
  <c r="CL374" i="2"/>
  <c r="AB374" i="2"/>
  <c r="CM374" i="2"/>
  <c r="AC374" i="2"/>
  <c r="CN374" i="2"/>
  <c r="AD374" i="2"/>
  <c r="CO374" i="2"/>
  <c r="AE374" i="2"/>
  <c r="CP374" i="2"/>
  <c r="AF374" i="2"/>
  <c r="CE374" i="2"/>
  <c r="CS284" i="2"/>
  <c r="AH284" i="2"/>
  <c r="CT284" i="2"/>
  <c r="AI284" i="2"/>
  <c r="CU284" i="2"/>
  <c r="AJ284" i="2"/>
  <c r="CV284" i="2"/>
  <c r="AK284" i="2"/>
  <c r="CW284" i="2"/>
  <c r="AL284" i="2"/>
  <c r="CX284" i="2"/>
  <c r="AM284" i="2"/>
  <c r="CY284" i="2"/>
  <c r="AN284" i="2"/>
  <c r="CZ284" i="2"/>
  <c r="AO284" i="2"/>
  <c r="DA284" i="2"/>
  <c r="AP284" i="2"/>
  <c r="DB284" i="2"/>
  <c r="AQ284" i="2"/>
  <c r="DC284" i="2"/>
  <c r="AR284" i="2"/>
  <c r="CR284" i="2"/>
  <c r="CS374" i="2"/>
  <c r="AH374" i="2"/>
  <c r="CT374" i="2"/>
  <c r="AI374" i="2"/>
  <c r="CU374" i="2"/>
  <c r="AJ374" i="2"/>
  <c r="CV374" i="2"/>
  <c r="AK374" i="2"/>
  <c r="CW374" i="2"/>
  <c r="AL374" i="2"/>
  <c r="CX374" i="2"/>
  <c r="AM374" i="2"/>
  <c r="CY374" i="2"/>
  <c r="AN374" i="2"/>
  <c r="CZ374" i="2"/>
  <c r="AO374" i="2"/>
  <c r="DA374" i="2"/>
  <c r="AP374" i="2"/>
  <c r="DB374" i="2"/>
  <c r="AQ374" i="2"/>
  <c r="DC374" i="2"/>
  <c r="AR374" i="2"/>
  <c r="CR374" i="2"/>
  <c r="DF284" i="2"/>
  <c r="AT284" i="2"/>
  <c r="DG284" i="2"/>
  <c r="AU284" i="2"/>
  <c r="DH284" i="2"/>
  <c r="AV284" i="2"/>
  <c r="DI284" i="2"/>
  <c r="AW284" i="2"/>
  <c r="DJ284" i="2"/>
  <c r="AX284" i="2"/>
  <c r="DK284" i="2"/>
  <c r="AY284" i="2"/>
  <c r="DL284" i="2"/>
  <c r="AZ284" i="2"/>
  <c r="DM284" i="2"/>
  <c r="BA284" i="2"/>
  <c r="DN284" i="2"/>
  <c r="BB284" i="2"/>
  <c r="DO284" i="2"/>
  <c r="BC284" i="2"/>
  <c r="DP284" i="2"/>
  <c r="BD284" i="2"/>
  <c r="DE284" i="2"/>
  <c r="DF374" i="2"/>
  <c r="AT374" i="2"/>
  <c r="DG374" i="2"/>
  <c r="AU374" i="2"/>
  <c r="DH374" i="2"/>
  <c r="AV374" i="2"/>
  <c r="DI374" i="2"/>
  <c r="AW374" i="2"/>
  <c r="DJ374" i="2"/>
  <c r="AX374" i="2"/>
  <c r="DK374" i="2"/>
  <c r="AY374" i="2"/>
  <c r="DL374" i="2"/>
  <c r="AZ374" i="2"/>
  <c r="DM374" i="2"/>
  <c r="BA374" i="2"/>
  <c r="DN374" i="2"/>
  <c r="BB374" i="2"/>
  <c r="DO374" i="2"/>
  <c r="BC374" i="2"/>
  <c r="DP374" i="2"/>
  <c r="BD374" i="2"/>
  <c r="DE374" i="2"/>
  <c r="DS284" i="2"/>
  <c r="BF284" i="2"/>
  <c r="DT284" i="2"/>
  <c r="BG284" i="2"/>
  <c r="DU284" i="2"/>
  <c r="BH284" i="2"/>
  <c r="DV284" i="2"/>
  <c r="BI284" i="2"/>
  <c r="DW284" i="2"/>
  <c r="BJ284" i="2"/>
  <c r="DX284" i="2"/>
  <c r="BK284" i="2"/>
  <c r="DY284" i="2"/>
  <c r="BL284" i="2"/>
  <c r="DZ284" i="2"/>
  <c r="BM284" i="2"/>
  <c r="EA284" i="2"/>
  <c r="BN284" i="2"/>
  <c r="EB284" i="2"/>
  <c r="BO284" i="2"/>
  <c r="EC284" i="2"/>
  <c r="BP284" i="2"/>
  <c r="DR284" i="2"/>
  <c r="DS374" i="2"/>
  <c r="BF374" i="2"/>
  <c r="DT374" i="2"/>
  <c r="BG374" i="2"/>
  <c r="DU374" i="2"/>
  <c r="BH374" i="2"/>
  <c r="DV374" i="2"/>
  <c r="BI374" i="2"/>
  <c r="DW374" i="2"/>
  <c r="BJ374" i="2"/>
  <c r="DX374" i="2"/>
  <c r="BK374" i="2"/>
  <c r="DY374" i="2"/>
  <c r="BL374" i="2"/>
  <c r="DZ374" i="2"/>
  <c r="BM374" i="2"/>
  <c r="EA374" i="2"/>
  <c r="BN374" i="2"/>
  <c r="EB374" i="2"/>
  <c r="BO374" i="2"/>
  <c r="EC374" i="2"/>
  <c r="BP374" i="2"/>
  <c r="DR374" i="2"/>
  <c r="CF13" i="2"/>
  <c r="V13" i="2"/>
  <c r="CG13" i="2"/>
  <c r="W13" i="2"/>
  <c r="CH13" i="2"/>
  <c r="X13" i="2"/>
  <c r="CI13" i="2"/>
  <c r="Y13" i="2"/>
  <c r="CJ13" i="2"/>
  <c r="Z13" i="2"/>
  <c r="CK13" i="2"/>
  <c r="AA13" i="2"/>
  <c r="CL13" i="2"/>
  <c r="AB13" i="2"/>
  <c r="CM13" i="2"/>
  <c r="AC13" i="2"/>
  <c r="CN13" i="2"/>
  <c r="AD13" i="2"/>
  <c r="CO13" i="2"/>
  <c r="AE13" i="2"/>
  <c r="CP13" i="2"/>
  <c r="AF13" i="2"/>
  <c r="CE13" i="2"/>
  <c r="CS13" i="2"/>
  <c r="AH13" i="2"/>
  <c r="CT13" i="2"/>
  <c r="AI13" i="2"/>
  <c r="CU13" i="2"/>
  <c r="AJ13" i="2"/>
  <c r="CV13" i="2"/>
  <c r="AK13" i="2"/>
  <c r="CW13" i="2"/>
  <c r="AL13" i="2"/>
  <c r="CX13" i="2"/>
  <c r="AM13" i="2"/>
  <c r="CY13" i="2"/>
  <c r="AN13" i="2"/>
  <c r="CZ13" i="2"/>
  <c r="AO13" i="2"/>
  <c r="DA13" i="2"/>
  <c r="AP13" i="2"/>
  <c r="DB13" i="2"/>
  <c r="AQ13" i="2"/>
  <c r="DC13" i="2"/>
  <c r="AR13" i="2"/>
  <c r="CR13" i="2"/>
  <c r="DF13" i="2"/>
  <c r="AT13" i="2"/>
  <c r="DG13" i="2"/>
  <c r="AU13" i="2"/>
  <c r="DH13" i="2"/>
  <c r="AV13" i="2"/>
  <c r="DI13" i="2"/>
  <c r="AW13" i="2"/>
  <c r="DJ13" i="2"/>
  <c r="AX13" i="2"/>
  <c r="DK13" i="2"/>
  <c r="AY13" i="2"/>
  <c r="DL13" i="2"/>
  <c r="AZ13" i="2"/>
  <c r="DM13" i="2"/>
  <c r="BA13" i="2"/>
  <c r="DN13" i="2"/>
  <c r="BB13" i="2"/>
  <c r="DO13" i="2"/>
  <c r="BC13" i="2"/>
  <c r="DP13" i="2"/>
  <c r="BD13" i="2"/>
  <c r="DE13" i="2"/>
  <c r="DS13" i="2"/>
  <c r="BF13" i="2"/>
  <c r="DT13" i="2"/>
  <c r="BG13" i="2"/>
  <c r="DU13" i="2"/>
  <c r="BH13" i="2"/>
  <c r="DV13" i="2"/>
  <c r="BI13" i="2"/>
  <c r="DW13" i="2"/>
  <c r="BJ13" i="2"/>
  <c r="DX13" i="2"/>
  <c r="BK13" i="2"/>
  <c r="DY13" i="2"/>
  <c r="BL13" i="2"/>
  <c r="DZ13" i="2"/>
  <c r="BM13" i="2"/>
  <c r="EA13" i="2"/>
  <c r="BN13" i="2"/>
  <c r="EB13" i="2"/>
  <c r="BO13" i="2"/>
  <c r="EC13" i="2"/>
  <c r="BP13" i="2"/>
  <c r="DR13" i="2"/>
  <c r="CF239" i="2"/>
  <c r="V239" i="2"/>
  <c r="CG239" i="2"/>
  <c r="W239" i="2"/>
  <c r="CH239" i="2"/>
  <c r="X239" i="2"/>
  <c r="CI239" i="2"/>
  <c r="Y239" i="2"/>
  <c r="CJ239" i="2"/>
  <c r="Z239" i="2"/>
  <c r="CK239" i="2"/>
  <c r="AA239" i="2"/>
  <c r="CL239" i="2"/>
  <c r="AB239" i="2"/>
  <c r="CM239" i="2"/>
  <c r="AC239" i="2"/>
  <c r="CN239" i="2"/>
  <c r="AD239" i="2"/>
  <c r="CO239" i="2"/>
  <c r="AE239" i="2"/>
  <c r="CP239" i="2"/>
  <c r="AF239" i="2"/>
  <c r="CE239" i="2"/>
  <c r="CS239" i="2"/>
  <c r="AH239" i="2"/>
  <c r="CT239" i="2"/>
  <c r="AI239" i="2"/>
  <c r="CU239" i="2"/>
  <c r="AJ239" i="2"/>
  <c r="CV239" i="2"/>
  <c r="AK239" i="2"/>
  <c r="CW239" i="2"/>
  <c r="AL239" i="2"/>
  <c r="CX239" i="2"/>
  <c r="AM239" i="2"/>
  <c r="CY239" i="2"/>
  <c r="AN239" i="2"/>
  <c r="CZ239" i="2"/>
  <c r="AO239" i="2"/>
  <c r="DA239" i="2"/>
  <c r="AP239" i="2"/>
  <c r="DB239" i="2"/>
  <c r="AQ239" i="2"/>
  <c r="DC239" i="2"/>
  <c r="AR239" i="2"/>
  <c r="CR239" i="2"/>
  <c r="DF239" i="2"/>
  <c r="AT239" i="2"/>
  <c r="DG239" i="2"/>
  <c r="AU239" i="2"/>
  <c r="DH239" i="2"/>
  <c r="AV239" i="2"/>
  <c r="DI239" i="2"/>
  <c r="AW239" i="2"/>
  <c r="DJ239" i="2"/>
  <c r="AX239" i="2"/>
  <c r="DK239" i="2"/>
  <c r="AY239" i="2"/>
  <c r="DL239" i="2"/>
  <c r="AZ239" i="2"/>
  <c r="DM239" i="2"/>
  <c r="BA239" i="2"/>
  <c r="DN239" i="2"/>
  <c r="BB239" i="2"/>
  <c r="DO239" i="2"/>
  <c r="BC239" i="2"/>
  <c r="DP239" i="2"/>
  <c r="BD239" i="2"/>
  <c r="DE239" i="2"/>
  <c r="DS239" i="2"/>
  <c r="BF239" i="2"/>
  <c r="DT239" i="2"/>
  <c r="BG239" i="2"/>
  <c r="DU239" i="2"/>
  <c r="BH239" i="2"/>
  <c r="DV239" i="2"/>
  <c r="BI239" i="2"/>
  <c r="DW239" i="2"/>
  <c r="BJ239" i="2"/>
  <c r="DX239" i="2"/>
  <c r="BK239" i="2"/>
  <c r="DY239" i="2"/>
  <c r="BL239" i="2"/>
  <c r="DZ239" i="2"/>
  <c r="BM239" i="2"/>
  <c r="EA239" i="2"/>
  <c r="BN239" i="2"/>
  <c r="EB239" i="2"/>
  <c r="BO239" i="2"/>
  <c r="EC239" i="2"/>
  <c r="BP239" i="2"/>
  <c r="DR239" i="2"/>
  <c r="CF236" i="2"/>
  <c r="V236" i="2"/>
  <c r="CG236" i="2"/>
  <c r="W236" i="2"/>
  <c r="CH236" i="2"/>
  <c r="X236" i="2"/>
  <c r="CI236" i="2"/>
  <c r="Y236" i="2"/>
  <c r="CJ236" i="2"/>
  <c r="Z236" i="2"/>
  <c r="CK236" i="2"/>
  <c r="AA236" i="2"/>
  <c r="CL236" i="2"/>
  <c r="AB236" i="2"/>
  <c r="CM236" i="2"/>
  <c r="AC236" i="2"/>
  <c r="CN236" i="2"/>
  <c r="AD236" i="2"/>
  <c r="CO236" i="2"/>
  <c r="AE236" i="2"/>
  <c r="CP236" i="2"/>
  <c r="AF236" i="2"/>
  <c r="CE236" i="2"/>
  <c r="CS236" i="2"/>
  <c r="AH236" i="2"/>
  <c r="CT236" i="2"/>
  <c r="AI236" i="2"/>
  <c r="CU236" i="2"/>
  <c r="AJ236" i="2"/>
  <c r="CV236" i="2"/>
  <c r="AK236" i="2"/>
  <c r="CW236" i="2"/>
  <c r="AL236" i="2"/>
  <c r="CX236" i="2"/>
  <c r="AM236" i="2"/>
  <c r="CY236" i="2"/>
  <c r="AN236" i="2"/>
  <c r="CZ236" i="2"/>
  <c r="AO236" i="2"/>
  <c r="DA236" i="2"/>
  <c r="AP236" i="2"/>
  <c r="DB236" i="2"/>
  <c r="AQ236" i="2"/>
  <c r="DC236" i="2"/>
  <c r="AR236" i="2"/>
  <c r="CR236" i="2"/>
  <c r="DF236" i="2"/>
  <c r="AT236" i="2"/>
  <c r="DG236" i="2"/>
  <c r="AU236" i="2"/>
  <c r="DH236" i="2"/>
  <c r="AV236" i="2"/>
  <c r="DI236" i="2"/>
  <c r="AW236" i="2"/>
  <c r="DJ236" i="2"/>
  <c r="AX236" i="2"/>
  <c r="DK236" i="2"/>
  <c r="AY236" i="2"/>
  <c r="DL236" i="2"/>
  <c r="AZ236" i="2"/>
  <c r="DM236" i="2"/>
  <c r="BA236" i="2"/>
  <c r="DN236" i="2"/>
  <c r="BB236" i="2"/>
  <c r="DO236" i="2"/>
  <c r="BC236" i="2"/>
  <c r="DP236" i="2"/>
  <c r="BD236" i="2"/>
  <c r="DE236" i="2"/>
  <c r="DS236" i="2"/>
  <c r="BF236" i="2"/>
  <c r="DT236" i="2"/>
  <c r="BG236" i="2"/>
  <c r="DU236" i="2"/>
  <c r="BH236" i="2"/>
  <c r="DV236" i="2"/>
  <c r="BI236" i="2"/>
  <c r="DW236" i="2"/>
  <c r="BJ236" i="2"/>
  <c r="DX236" i="2"/>
  <c r="BK236" i="2"/>
  <c r="DY236" i="2"/>
  <c r="BL236" i="2"/>
  <c r="DZ236" i="2"/>
  <c r="BM236" i="2"/>
  <c r="EA236" i="2"/>
  <c r="BN236" i="2"/>
  <c r="EB236" i="2"/>
  <c r="BO236" i="2"/>
  <c r="EC236" i="2"/>
  <c r="BP236" i="2"/>
  <c r="DR236" i="2"/>
  <c r="D380" i="2"/>
  <c r="E380" i="2"/>
  <c r="F380" i="2"/>
  <c r="G380" i="2"/>
  <c r="CF292" i="2"/>
  <c r="V292" i="2"/>
  <c r="CG292" i="2"/>
  <c r="W292" i="2"/>
  <c r="CH292" i="2"/>
  <c r="X292" i="2"/>
  <c r="CI292" i="2"/>
  <c r="Y292" i="2"/>
  <c r="CJ292" i="2"/>
  <c r="Z292" i="2"/>
  <c r="CK292" i="2"/>
  <c r="AA292" i="2"/>
  <c r="CL292" i="2"/>
  <c r="AB292" i="2"/>
  <c r="CM292" i="2"/>
  <c r="AC292" i="2"/>
  <c r="CN292" i="2"/>
  <c r="AD292" i="2"/>
  <c r="CO292" i="2"/>
  <c r="AE292" i="2"/>
  <c r="CP292" i="2"/>
  <c r="AF292" i="2"/>
  <c r="CE292" i="2"/>
  <c r="CS292" i="2"/>
  <c r="AH292" i="2"/>
  <c r="CT292" i="2"/>
  <c r="AI292" i="2"/>
  <c r="CU292" i="2"/>
  <c r="AJ292" i="2"/>
  <c r="CV292" i="2"/>
  <c r="AK292" i="2"/>
  <c r="CW292" i="2"/>
  <c r="AL292" i="2"/>
  <c r="CX292" i="2"/>
  <c r="AM292" i="2"/>
  <c r="CY292" i="2"/>
  <c r="AN292" i="2"/>
  <c r="CZ292" i="2"/>
  <c r="AO292" i="2"/>
  <c r="DA292" i="2"/>
  <c r="AP292" i="2"/>
  <c r="DB292" i="2"/>
  <c r="AQ292" i="2"/>
  <c r="DC292" i="2"/>
  <c r="AR292" i="2"/>
  <c r="CR292" i="2"/>
  <c r="DF292" i="2"/>
  <c r="AT292" i="2"/>
  <c r="DG292" i="2"/>
  <c r="AU292" i="2"/>
  <c r="DH292" i="2"/>
  <c r="AV292" i="2"/>
  <c r="DI292" i="2"/>
  <c r="AW292" i="2"/>
  <c r="DJ292" i="2"/>
  <c r="AX292" i="2"/>
  <c r="DK292" i="2"/>
  <c r="AY292" i="2"/>
  <c r="DL292" i="2"/>
  <c r="AZ292" i="2"/>
  <c r="DM292" i="2"/>
  <c r="BA292" i="2"/>
  <c r="DN292" i="2"/>
  <c r="BB292" i="2"/>
  <c r="DO292" i="2"/>
  <c r="BC292" i="2"/>
  <c r="DP292" i="2"/>
  <c r="BD292" i="2"/>
  <c r="DE292" i="2"/>
  <c r="DS292" i="2"/>
  <c r="BF292" i="2"/>
  <c r="DT292" i="2"/>
  <c r="BG292" i="2"/>
  <c r="DU292" i="2"/>
  <c r="BH292" i="2"/>
  <c r="DV292" i="2"/>
  <c r="BI292" i="2"/>
  <c r="DW292" i="2"/>
  <c r="BJ292" i="2"/>
  <c r="DX292" i="2"/>
  <c r="BK292" i="2"/>
  <c r="DY292" i="2"/>
  <c r="BL292" i="2"/>
  <c r="DZ292" i="2"/>
  <c r="BM292" i="2"/>
  <c r="EA292" i="2"/>
  <c r="BN292" i="2"/>
  <c r="EB292" i="2"/>
  <c r="BO292" i="2"/>
  <c r="EC292" i="2"/>
  <c r="BP292" i="2"/>
  <c r="DR292" i="2"/>
  <c r="CF251" i="2"/>
  <c r="V251" i="2"/>
  <c r="CG251" i="2"/>
  <c r="W251" i="2"/>
  <c r="CH251" i="2"/>
  <c r="X251" i="2"/>
  <c r="CI251" i="2"/>
  <c r="Y251" i="2"/>
  <c r="CJ251" i="2"/>
  <c r="Z251" i="2"/>
  <c r="CK251" i="2"/>
  <c r="AA251" i="2"/>
  <c r="CL251" i="2"/>
  <c r="AB251" i="2"/>
  <c r="CM251" i="2"/>
  <c r="AC251" i="2"/>
  <c r="CN251" i="2"/>
  <c r="AD251" i="2"/>
  <c r="CO251" i="2"/>
  <c r="AE251" i="2"/>
  <c r="CP251" i="2"/>
  <c r="AF251" i="2"/>
  <c r="CE251" i="2"/>
  <c r="CF254" i="2"/>
  <c r="V254" i="2"/>
  <c r="CG254" i="2"/>
  <c r="W254" i="2"/>
  <c r="CH254" i="2"/>
  <c r="X254" i="2"/>
  <c r="CI254" i="2"/>
  <c r="Y254" i="2"/>
  <c r="CJ254" i="2"/>
  <c r="Z254" i="2"/>
  <c r="CK254" i="2"/>
  <c r="AA254" i="2"/>
  <c r="CL254" i="2"/>
  <c r="AB254" i="2"/>
  <c r="CM254" i="2"/>
  <c r="AC254" i="2"/>
  <c r="CN254" i="2"/>
  <c r="AD254" i="2"/>
  <c r="CO254" i="2"/>
  <c r="AE254" i="2"/>
  <c r="CP254" i="2"/>
  <c r="AF254" i="2"/>
  <c r="CE254" i="2"/>
  <c r="CF341" i="2"/>
  <c r="V341" i="2"/>
  <c r="CG341" i="2"/>
  <c r="W341" i="2"/>
  <c r="CH341" i="2"/>
  <c r="X341" i="2"/>
  <c r="CI341" i="2"/>
  <c r="Y341" i="2"/>
  <c r="CJ341" i="2"/>
  <c r="Z341" i="2"/>
  <c r="CK341" i="2"/>
  <c r="AA341" i="2"/>
  <c r="CL341" i="2"/>
  <c r="AB341" i="2"/>
  <c r="CM341" i="2"/>
  <c r="AC341" i="2"/>
  <c r="CN341" i="2"/>
  <c r="AD341" i="2"/>
  <c r="CO341" i="2"/>
  <c r="AE341" i="2"/>
  <c r="CP341" i="2"/>
  <c r="AF341" i="2"/>
  <c r="CE341" i="2"/>
  <c r="D367" i="2"/>
  <c r="CS251" i="2"/>
  <c r="AH251" i="2"/>
  <c r="CT251" i="2"/>
  <c r="AI251" i="2"/>
  <c r="CU251" i="2"/>
  <c r="AJ251" i="2"/>
  <c r="CV251" i="2"/>
  <c r="AK251" i="2"/>
  <c r="CW251" i="2"/>
  <c r="AL251" i="2"/>
  <c r="CX251" i="2"/>
  <c r="AM251" i="2"/>
  <c r="CY251" i="2"/>
  <c r="AN251" i="2"/>
  <c r="CZ251" i="2"/>
  <c r="AO251" i="2"/>
  <c r="DA251" i="2"/>
  <c r="AP251" i="2"/>
  <c r="DB251" i="2"/>
  <c r="AQ251" i="2"/>
  <c r="DC251" i="2"/>
  <c r="AR251" i="2"/>
  <c r="CR251" i="2"/>
  <c r="CS254" i="2"/>
  <c r="AH254" i="2"/>
  <c r="CT254" i="2"/>
  <c r="AI254" i="2"/>
  <c r="CU254" i="2"/>
  <c r="AJ254" i="2"/>
  <c r="CV254" i="2"/>
  <c r="AK254" i="2"/>
  <c r="CW254" i="2"/>
  <c r="AL254" i="2"/>
  <c r="CX254" i="2"/>
  <c r="AM254" i="2"/>
  <c r="CY254" i="2"/>
  <c r="AN254" i="2"/>
  <c r="CZ254" i="2"/>
  <c r="AO254" i="2"/>
  <c r="DA254" i="2"/>
  <c r="AP254" i="2"/>
  <c r="DB254" i="2"/>
  <c r="AQ254" i="2"/>
  <c r="DC254" i="2"/>
  <c r="AR254" i="2"/>
  <c r="CR254" i="2"/>
  <c r="CS341" i="2"/>
  <c r="AH341" i="2"/>
  <c r="CT341" i="2"/>
  <c r="AI341" i="2"/>
  <c r="CU341" i="2"/>
  <c r="AJ341" i="2"/>
  <c r="CV341" i="2"/>
  <c r="AK341" i="2"/>
  <c r="CW341" i="2"/>
  <c r="AL341" i="2"/>
  <c r="CX341" i="2"/>
  <c r="AM341" i="2"/>
  <c r="CY341" i="2"/>
  <c r="AN341" i="2"/>
  <c r="CZ341" i="2"/>
  <c r="AO341" i="2"/>
  <c r="DA341" i="2"/>
  <c r="AP341" i="2"/>
  <c r="DB341" i="2"/>
  <c r="AQ341" i="2"/>
  <c r="DC341" i="2"/>
  <c r="AR341" i="2"/>
  <c r="CR341" i="2"/>
  <c r="E367" i="2"/>
  <c r="DF251" i="2"/>
  <c r="AT251" i="2"/>
  <c r="DG251" i="2"/>
  <c r="AU251" i="2"/>
  <c r="DH251" i="2"/>
  <c r="AV251" i="2"/>
  <c r="DI251" i="2"/>
  <c r="AW251" i="2"/>
  <c r="DJ251" i="2"/>
  <c r="AX251" i="2"/>
  <c r="DK251" i="2"/>
  <c r="AY251" i="2"/>
  <c r="DL251" i="2"/>
  <c r="AZ251" i="2"/>
  <c r="DM251" i="2"/>
  <c r="BA251" i="2"/>
  <c r="DN251" i="2"/>
  <c r="BB251" i="2"/>
  <c r="DO251" i="2"/>
  <c r="BC251" i="2"/>
  <c r="DP251" i="2"/>
  <c r="BD251" i="2"/>
  <c r="DE251" i="2"/>
  <c r="DF254" i="2"/>
  <c r="AT254" i="2"/>
  <c r="DG254" i="2"/>
  <c r="AU254" i="2"/>
  <c r="DH254" i="2"/>
  <c r="AV254" i="2"/>
  <c r="DI254" i="2"/>
  <c r="AW254" i="2"/>
  <c r="DJ254" i="2"/>
  <c r="AX254" i="2"/>
  <c r="DK254" i="2"/>
  <c r="AY254" i="2"/>
  <c r="DL254" i="2"/>
  <c r="AZ254" i="2"/>
  <c r="DM254" i="2"/>
  <c r="BA254" i="2"/>
  <c r="DN254" i="2"/>
  <c r="BB254" i="2"/>
  <c r="DO254" i="2"/>
  <c r="BC254" i="2"/>
  <c r="DP254" i="2"/>
  <c r="BD254" i="2"/>
  <c r="DE254" i="2"/>
  <c r="DF341" i="2"/>
  <c r="AT341" i="2"/>
  <c r="DG341" i="2"/>
  <c r="AU341" i="2"/>
  <c r="DH341" i="2"/>
  <c r="AV341" i="2"/>
  <c r="DI341" i="2"/>
  <c r="AW341" i="2"/>
  <c r="DJ341" i="2"/>
  <c r="AX341" i="2"/>
  <c r="DK341" i="2"/>
  <c r="AY341" i="2"/>
  <c r="DL341" i="2"/>
  <c r="AZ341" i="2"/>
  <c r="DM341" i="2"/>
  <c r="BA341" i="2"/>
  <c r="DN341" i="2"/>
  <c r="BB341" i="2"/>
  <c r="DO341" i="2"/>
  <c r="BC341" i="2"/>
  <c r="DP341" i="2"/>
  <c r="BD341" i="2"/>
  <c r="DE341" i="2"/>
  <c r="F367" i="2"/>
  <c r="DS251" i="2"/>
  <c r="BF251" i="2"/>
  <c r="DT251" i="2"/>
  <c r="BG251" i="2"/>
  <c r="DU251" i="2"/>
  <c r="BH251" i="2"/>
  <c r="DV251" i="2"/>
  <c r="BI251" i="2"/>
  <c r="DW251" i="2"/>
  <c r="BJ251" i="2"/>
  <c r="DX251" i="2"/>
  <c r="BK251" i="2"/>
  <c r="DY251" i="2"/>
  <c r="BL251" i="2"/>
  <c r="DZ251" i="2"/>
  <c r="BM251" i="2"/>
  <c r="EA251" i="2"/>
  <c r="BN251" i="2"/>
  <c r="EB251" i="2"/>
  <c r="BO251" i="2"/>
  <c r="EC251" i="2"/>
  <c r="BP251" i="2"/>
  <c r="DR251" i="2"/>
  <c r="DS254" i="2"/>
  <c r="BF254" i="2"/>
  <c r="DT254" i="2"/>
  <c r="BG254" i="2"/>
  <c r="DU254" i="2"/>
  <c r="BH254" i="2"/>
  <c r="DV254" i="2"/>
  <c r="BI254" i="2"/>
  <c r="DW254" i="2"/>
  <c r="BJ254" i="2"/>
  <c r="DX254" i="2"/>
  <c r="BK254" i="2"/>
  <c r="DY254" i="2"/>
  <c r="BL254" i="2"/>
  <c r="DZ254" i="2"/>
  <c r="BM254" i="2"/>
  <c r="EA254" i="2"/>
  <c r="BN254" i="2"/>
  <c r="EB254" i="2"/>
  <c r="BO254" i="2"/>
  <c r="EC254" i="2"/>
  <c r="BP254" i="2"/>
  <c r="DR254" i="2"/>
  <c r="DS341" i="2"/>
  <c r="BF341" i="2"/>
  <c r="DT341" i="2"/>
  <c r="BG341" i="2"/>
  <c r="DU341" i="2"/>
  <c r="BH341" i="2"/>
  <c r="DV341" i="2"/>
  <c r="BI341" i="2"/>
  <c r="DW341" i="2"/>
  <c r="BJ341" i="2"/>
  <c r="DX341" i="2"/>
  <c r="BK341" i="2"/>
  <c r="DY341" i="2"/>
  <c r="BL341" i="2"/>
  <c r="DZ341" i="2"/>
  <c r="BM341" i="2"/>
  <c r="EA341" i="2"/>
  <c r="BN341" i="2"/>
  <c r="EB341" i="2"/>
  <c r="BO341" i="2"/>
  <c r="EC341" i="2"/>
  <c r="BP341" i="2"/>
  <c r="DR341" i="2"/>
  <c r="G367" i="2"/>
  <c r="CF20" i="2"/>
  <c r="V20" i="2"/>
  <c r="CG20" i="2"/>
  <c r="W20" i="2"/>
  <c r="CH20" i="2"/>
  <c r="X20" i="2"/>
  <c r="CI20" i="2"/>
  <c r="Y20" i="2"/>
  <c r="CJ20" i="2"/>
  <c r="Z20" i="2"/>
  <c r="CK20" i="2"/>
  <c r="AA20" i="2"/>
  <c r="CL20" i="2"/>
  <c r="AB20" i="2"/>
  <c r="CM20" i="2"/>
  <c r="AC20" i="2"/>
  <c r="CN20" i="2"/>
  <c r="AD20" i="2"/>
  <c r="CO20" i="2"/>
  <c r="AE20" i="2"/>
  <c r="CP20" i="2"/>
  <c r="AF20" i="2"/>
  <c r="CE20" i="2"/>
  <c r="D3" i="2"/>
  <c r="CS20" i="2"/>
  <c r="AH20" i="2"/>
  <c r="CT20" i="2"/>
  <c r="AI20" i="2"/>
  <c r="CU20" i="2"/>
  <c r="AJ20" i="2"/>
  <c r="CV20" i="2"/>
  <c r="AK20" i="2"/>
  <c r="CW20" i="2"/>
  <c r="AL20" i="2"/>
  <c r="CX20" i="2"/>
  <c r="AM20" i="2"/>
  <c r="CY20" i="2"/>
  <c r="AN20" i="2"/>
  <c r="CZ20" i="2"/>
  <c r="AO20" i="2"/>
  <c r="DA20" i="2"/>
  <c r="AP20" i="2"/>
  <c r="DB20" i="2"/>
  <c r="AQ20" i="2"/>
  <c r="DC20" i="2"/>
  <c r="AR20" i="2"/>
  <c r="CR20" i="2"/>
  <c r="E3" i="2"/>
  <c r="DF20" i="2"/>
  <c r="AT20" i="2"/>
  <c r="DG20" i="2"/>
  <c r="AU20" i="2"/>
  <c r="DH20" i="2"/>
  <c r="AV20" i="2"/>
  <c r="DI20" i="2"/>
  <c r="AW20" i="2"/>
  <c r="DJ20" i="2"/>
  <c r="AX20" i="2"/>
  <c r="DK20" i="2"/>
  <c r="AY20" i="2"/>
  <c r="DL20" i="2"/>
  <c r="AZ20" i="2"/>
  <c r="DM20" i="2"/>
  <c r="BA20" i="2"/>
  <c r="DN20" i="2"/>
  <c r="BB20" i="2"/>
  <c r="DO20" i="2"/>
  <c r="BC20" i="2"/>
  <c r="DP20" i="2"/>
  <c r="BD20" i="2"/>
  <c r="DE20" i="2"/>
  <c r="F3" i="2"/>
  <c r="DS20" i="2"/>
  <c r="BF20" i="2"/>
  <c r="DT20" i="2"/>
  <c r="BG20" i="2"/>
  <c r="DU20" i="2"/>
  <c r="BH20" i="2"/>
  <c r="DV20" i="2"/>
  <c r="BI20" i="2"/>
  <c r="DW20" i="2"/>
  <c r="BJ20" i="2"/>
  <c r="DX20" i="2"/>
  <c r="BK20" i="2"/>
  <c r="DY20" i="2"/>
  <c r="BL20" i="2"/>
  <c r="DZ20" i="2"/>
  <c r="BM20" i="2"/>
  <c r="EA20" i="2"/>
  <c r="BN20" i="2"/>
  <c r="EB20" i="2"/>
  <c r="BO20" i="2"/>
  <c r="EC20" i="2"/>
  <c r="BP20" i="2"/>
  <c r="DR20" i="2"/>
  <c r="G3" i="2"/>
  <c r="CF21" i="2"/>
  <c r="V21" i="2"/>
  <c r="CG21" i="2"/>
  <c r="W21" i="2"/>
  <c r="CH21" i="2"/>
  <c r="X21" i="2"/>
  <c r="CI21" i="2"/>
  <c r="Y21" i="2"/>
  <c r="CJ21" i="2"/>
  <c r="Z21" i="2"/>
  <c r="CK21" i="2"/>
  <c r="AA21" i="2"/>
  <c r="CL21" i="2"/>
  <c r="AB21" i="2"/>
  <c r="CM21" i="2"/>
  <c r="AC21" i="2"/>
  <c r="CN21" i="2"/>
  <c r="AD21" i="2"/>
  <c r="CO21" i="2"/>
  <c r="AE21" i="2"/>
  <c r="CP21" i="2"/>
  <c r="AF21" i="2"/>
  <c r="CE21" i="2"/>
  <c r="D5" i="2"/>
  <c r="CS21" i="2"/>
  <c r="AH21" i="2"/>
  <c r="CT21" i="2"/>
  <c r="AI21" i="2"/>
  <c r="CU21" i="2"/>
  <c r="AJ21" i="2"/>
  <c r="CV21" i="2"/>
  <c r="AK21" i="2"/>
  <c r="CW21" i="2"/>
  <c r="AL21" i="2"/>
  <c r="CX21" i="2"/>
  <c r="AM21" i="2"/>
  <c r="CY21" i="2"/>
  <c r="AN21" i="2"/>
  <c r="CZ21" i="2"/>
  <c r="AO21" i="2"/>
  <c r="DA21" i="2"/>
  <c r="AP21" i="2"/>
  <c r="DB21" i="2"/>
  <c r="AQ21" i="2"/>
  <c r="DC21" i="2"/>
  <c r="AR21" i="2"/>
  <c r="CR21" i="2"/>
  <c r="E5" i="2"/>
  <c r="DF21" i="2"/>
  <c r="AT21" i="2"/>
  <c r="DG21" i="2"/>
  <c r="AU21" i="2"/>
  <c r="DH21" i="2"/>
  <c r="AV21" i="2"/>
  <c r="DI21" i="2"/>
  <c r="AW21" i="2"/>
  <c r="DJ21" i="2"/>
  <c r="AX21" i="2"/>
  <c r="DK21" i="2"/>
  <c r="AY21" i="2"/>
  <c r="DL21" i="2"/>
  <c r="AZ21" i="2"/>
  <c r="DM21" i="2"/>
  <c r="BA21" i="2"/>
  <c r="DN21" i="2"/>
  <c r="BB21" i="2"/>
  <c r="DO21" i="2"/>
  <c r="BC21" i="2"/>
  <c r="DP21" i="2"/>
  <c r="BD21" i="2"/>
  <c r="DE21" i="2"/>
  <c r="F5" i="2"/>
  <c r="DS21" i="2"/>
  <c r="BF21" i="2"/>
  <c r="DT21" i="2"/>
  <c r="BG21" i="2"/>
  <c r="DU21" i="2"/>
  <c r="BH21" i="2"/>
  <c r="DV21" i="2"/>
  <c r="BI21" i="2"/>
  <c r="DW21" i="2"/>
  <c r="BJ21" i="2"/>
  <c r="DX21" i="2"/>
  <c r="BK21" i="2"/>
  <c r="DY21" i="2"/>
  <c r="BL21" i="2"/>
  <c r="DZ21" i="2"/>
  <c r="BM21" i="2"/>
  <c r="EA21" i="2"/>
  <c r="BN21" i="2"/>
  <c r="EB21" i="2"/>
  <c r="BO21" i="2"/>
  <c r="EC21" i="2"/>
  <c r="BP21" i="2"/>
  <c r="DR21" i="2"/>
  <c r="G5" i="2"/>
  <c r="CF22" i="2"/>
  <c r="V22" i="2"/>
  <c r="CG22" i="2"/>
  <c r="W22" i="2"/>
  <c r="CH22" i="2"/>
  <c r="X22" i="2"/>
  <c r="CI22" i="2"/>
  <c r="Y22" i="2"/>
  <c r="CJ22" i="2"/>
  <c r="Z22" i="2"/>
  <c r="CK22" i="2"/>
  <c r="AA22" i="2"/>
  <c r="CL22" i="2"/>
  <c r="AB22" i="2"/>
  <c r="CM22" i="2"/>
  <c r="AC22" i="2"/>
  <c r="CN22" i="2"/>
  <c r="AD22" i="2"/>
  <c r="CO22" i="2"/>
  <c r="AE22" i="2"/>
  <c r="CP22" i="2"/>
  <c r="AF22" i="2"/>
  <c r="CE22" i="2"/>
  <c r="CF357" i="2"/>
  <c r="V357" i="2"/>
  <c r="CG357" i="2"/>
  <c r="W357" i="2"/>
  <c r="CH357" i="2"/>
  <c r="X357" i="2"/>
  <c r="CI357" i="2"/>
  <c r="Y357" i="2"/>
  <c r="CJ357" i="2"/>
  <c r="Z357" i="2"/>
  <c r="CK357" i="2"/>
  <c r="AA357" i="2"/>
  <c r="CL357" i="2"/>
  <c r="AB357" i="2"/>
  <c r="CM357" i="2"/>
  <c r="AC357" i="2"/>
  <c r="CN357" i="2"/>
  <c r="AD357" i="2"/>
  <c r="CO357" i="2"/>
  <c r="AE357" i="2"/>
  <c r="CP357" i="2"/>
  <c r="AF357" i="2"/>
  <c r="CE357" i="2"/>
  <c r="D8" i="2"/>
  <c r="CS22" i="2"/>
  <c r="AH22" i="2"/>
  <c r="CT22" i="2"/>
  <c r="AI22" i="2"/>
  <c r="CU22" i="2"/>
  <c r="AJ22" i="2"/>
  <c r="CV22" i="2"/>
  <c r="AK22" i="2"/>
  <c r="CW22" i="2"/>
  <c r="AL22" i="2"/>
  <c r="CX22" i="2"/>
  <c r="AM22" i="2"/>
  <c r="CY22" i="2"/>
  <c r="AN22" i="2"/>
  <c r="CZ22" i="2"/>
  <c r="AO22" i="2"/>
  <c r="DA22" i="2"/>
  <c r="AP22" i="2"/>
  <c r="DB22" i="2"/>
  <c r="AQ22" i="2"/>
  <c r="DC22" i="2"/>
  <c r="AR22" i="2"/>
  <c r="CR22" i="2"/>
  <c r="CS357" i="2"/>
  <c r="AH357" i="2"/>
  <c r="CT357" i="2"/>
  <c r="AI357" i="2"/>
  <c r="CU357" i="2"/>
  <c r="AJ357" i="2"/>
  <c r="CV357" i="2"/>
  <c r="AK357" i="2"/>
  <c r="CW357" i="2"/>
  <c r="AL357" i="2"/>
  <c r="CX357" i="2"/>
  <c r="AM357" i="2"/>
  <c r="CY357" i="2"/>
  <c r="AN357" i="2"/>
  <c r="CZ357" i="2"/>
  <c r="AO357" i="2"/>
  <c r="DA357" i="2"/>
  <c r="AP357" i="2"/>
  <c r="DB357" i="2"/>
  <c r="AQ357" i="2"/>
  <c r="DC357" i="2"/>
  <c r="AR357" i="2"/>
  <c r="CR357" i="2"/>
  <c r="E8" i="2"/>
  <c r="DF22" i="2"/>
  <c r="AT22" i="2"/>
  <c r="DG22" i="2"/>
  <c r="AU22" i="2"/>
  <c r="DH22" i="2"/>
  <c r="AV22" i="2"/>
  <c r="DI22" i="2"/>
  <c r="AW22" i="2"/>
  <c r="DJ22" i="2"/>
  <c r="AX22" i="2"/>
  <c r="DK22" i="2"/>
  <c r="AY22" i="2"/>
  <c r="DL22" i="2"/>
  <c r="AZ22" i="2"/>
  <c r="DM22" i="2"/>
  <c r="BA22" i="2"/>
  <c r="DN22" i="2"/>
  <c r="BB22" i="2"/>
  <c r="DO22" i="2"/>
  <c r="BC22" i="2"/>
  <c r="DP22" i="2"/>
  <c r="BD22" i="2"/>
  <c r="DE22" i="2"/>
  <c r="DF357" i="2"/>
  <c r="AT357" i="2"/>
  <c r="DG357" i="2"/>
  <c r="AU357" i="2"/>
  <c r="DH357" i="2"/>
  <c r="AV357" i="2"/>
  <c r="DI357" i="2"/>
  <c r="AW357" i="2"/>
  <c r="DJ357" i="2"/>
  <c r="AX357" i="2"/>
  <c r="DK357" i="2"/>
  <c r="AY357" i="2"/>
  <c r="DL357" i="2"/>
  <c r="AZ357" i="2"/>
  <c r="DM357" i="2"/>
  <c r="BA357" i="2"/>
  <c r="DN357" i="2"/>
  <c r="BB357" i="2"/>
  <c r="DO357" i="2"/>
  <c r="BC357" i="2"/>
  <c r="DP357" i="2"/>
  <c r="BD357" i="2"/>
  <c r="DE357" i="2"/>
  <c r="F8" i="2"/>
  <c r="DS22" i="2"/>
  <c r="BF22" i="2"/>
  <c r="DT22" i="2"/>
  <c r="BG22" i="2"/>
  <c r="DU22" i="2"/>
  <c r="BH22" i="2"/>
  <c r="DV22" i="2"/>
  <c r="BI22" i="2"/>
  <c r="DW22" i="2"/>
  <c r="BJ22" i="2"/>
  <c r="DX22" i="2"/>
  <c r="BK22" i="2"/>
  <c r="DY22" i="2"/>
  <c r="BL22" i="2"/>
  <c r="DZ22" i="2"/>
  <c r="BM22" i="2"/>
  <c r="EA22" i="2"/>
  <c r="BN22" i="2"/>
  <c r="EB22" i="2"/>
  <c r="BO22" i="2"/>
  <c r="EC22" i="2"/>
  <c r="BP22" i="2"/>
  <c r="DR22" i="2"/>
  <c r="DS357" i="2"/>
  <c r="BF357" i="2"/>
  <c r="DT357" i="2"/>
  <c r="BG357" i="2"/>
  <c r="DU357" i="2"/>
  <c r="BH357" i="2"/>
  <c r="DV357" i="2"/>
  <c r="BI357" i="2"/>
  <c r="DW357" i="2"/>
  <c r="BJ357" i="2"/>
  <c r="DX357" i="2"/>
  <c r="BK357" i="2"/>
  <c r="DY357" i="2"/>
  <c r="BL357" i="2"/>
  <c r="DZ357" i="2"/>
  <c r="BM357" i="2"/>
  <c r="EA357" i="2"/>
  <c r="BN357" i="2"/>
  <c r="EB357" i="2"/>
  <c r="BO357" i="2"/>
  <c r="EC357" i="2"/>
  <c r="BP357" i="2"/>
  <c r="DR357" i="2"/>
  <c r="G8" i="2"/>
  <c r="D11" i="2"/>
  <c r="E11" i="2"/>
  <c r="F11" i="2"/>
  <c r="G11" i="2"/>
  <c r="D13" i="2"/>
  <c r="E13" i="2"/>
  <c r="F13" i="2"/>
  <c r="G13" i="2"/>
  <c r="CF353" i="2"/>
  <c r="V353" i="2"/>
  <c r="CG353" i="2"/>
  <c r="W353" i="2"/>
  <c r="CH353" i="2"/>
  <c r="X353" i="2"/>
  <c r="CI353" i="2"/>
  <c r="Y353" i="2"/>
  <c r="CJ353" i="2"/>
  <c r="Z353" i="2"/>
  <c r="CK353" i="2"/>
  <c r="AA353" i="2"/>
  <c r="CL353" i="2"/>
  <c r="AB353" i="2"/>
  <c r="CM353" i="2"/>
  <c r="AC353" i="2"/>
  <c r="CN353" i="2"/>
  <c r="AD353" i="2"/>
  <c r="CO353" i="2"/>
  <c r="AE353" i="2"/>
  <c r="CP353" i="2"/>
  <c r="AF353" i="2"/>
  <c r="CE353" i="2"/>
  <c r="D4" i="2"/>
  <c r="CS353" i="2"/>
  <c r="AH353" i="2"/>
  <c r="CT353" i="2"/>
  <c r="AI353" i="2"/>
  <c r="CU353" i="2"/>
  <c r="AJ353" i="2"/>
  <c r="CV353" i="2"/>
  <c r="AK353" i="2"/>
  <c r="CW353" i="2"/>
  <c r="AL353" i="2"/>
  <c r="CX353" i="2"/>
  <c r="AM353" i="2"/>
  <c r="CY353" i="2"/>
  <c r="AN353" i="2"/>
  <c r="CZ353" i="2"/>
  <c r="AO353" i="2"/>
  <c r="DA353" i="2"/>
  <c r="AP353" i="2"/>
  <c r="DB353" i="2"/>
  <c r="AQ353" i="2"/>
  <c r="DC353" i="2"/>
  <c r="AR353" i="2"/>
  <c r="CR353" i="2"/>
  <c r="E4" i="2"/>
  <c r="DF353" i="2"/>
  <c r="AT353" i="2"/>
  <c r="DG353" i="2"/>
  <c r="AU353" i="2"/>
  <c r="DH353" i="2"/>
  <c r="AV353" i="2"/>
  <c r="DI353" i="2"/>
  <c r="AW353" i="2"/>
  <c r="DJ353" i="2"/>
  <c r="AX353" i="2"/>
  <c r="DK353" i="2"/>
  <c r="AY353" i="2"/>
  <c r="DL353" i="2"/>
  <c r="AZ353" i="2"/>
  <c r="DM353" i="2"/>
  <c r="BA353" i="2"/>
  <c r="DN353" i="2"/>
  <c r="BB353" i="2"/>
  <c r="DO353" i="2"/>
  <c r="BC353" i="2"/>
  <c r="DP353" i="2"/>
  <c r="BD353" i="2"/>
  <c r="DE353" i="2"/>
  <c r="F4" i="2"/>
  <c r="DS353" i="2"/>
  <c r="BF353" i="2"/>
  <c r="DT353" i="2"/>
  <c r="BG353" i="2"/>
  <c r="DU353" i="2"/>
  <c r="BH353" i="2"/>
  <c r="DV353" i="2"/>
  <c r="BI353" i="2"/>
  <c r="DW353" i="2"/>
  <c r="BJ353" i="2"/>
  <c r="DX353" i="2"/>
  <c r="BK353" i="2"/>
  <c r="DY353" i="2"/>
  <c r="BL353" i="2"/>
  <c r="DZ353" i="2"/>
  <c r="BM353" i="2"/>
  <c r="EA353" i="2"/>
  <c r="BN353" i="2"/>
  <c r="EB353" i="2"/>
  <c r="BO353" i="2"/>
  <c r="EC353" i="2"/>
  <c r="BP353" i="2"/>
  <c r="DR353" i="2"/>
  <c r="G4" i="2"/>
  <c r="D6" i="2"/>
  <c r="E6" i="2"/>
  <c r="F6" i="2"/>
  <c r="G6" i="2"/>
  <c r="CF351" i="2"/>
  <c r="V351" i="2"/>
  <c r="CG351" i="2"/>
  <c r="W351" i="2"/>
  <c r="CH351" i="2"/>
  <c r="X351" i="2"/>
  <c r="CI351" i="2"/>
  <c r="Y351" i="2"/>
  <c r="CJ351" i="2"/>
  <c r="Z351" i="2"/>
  <c r="CK351" i="2"/>
  <c r="AA351" i="2"/>
  <c r="CL351" i="2"/>
  <c r="AB351" i="2"/>
  <c r="CM351" i="2"/>
  <c r="AC351" i="2"/>
  <c r="CN351" i="2"/>
  <c r="AD351" i="2"/>
  <c r="CO351" i="2"/>
  <c r="AE351" i="2"/>
  <c r="CP351" i="2"/>
  <c r="AF351" i="2"/>
  <c r="CE351" i="2"/>
  <c r="CF60" i="2"/>
  <c r="V60" i="2"/>
  <c r="CG60" i="2"/>
  <c r="W60" i="2"/>
  <c r="CH60" i="2"/>
  <c r="X60" i="2"/>
  <c r="CI60" i="2"/>
  <c r="Y60" i="2"/>
  <c r="CJ60" i="2"/>
  <c r="Z60" i="2"/>
  <c r="CK60" i="2"/>
  <c r="AA60" i="2"/>
  <c r="CL60" i="2"/>
  <c r="AB60" i="2"/>
  <c r="CM60" i="2"/>
  <c r="AC60" i="2"/>
  <c r="CN60" i="2"/>
  <c r="AD60" i="2"/>
  <c r="CO60" i="2"/>
  <c r="AE60" i="2"/>
  <c r="CP60" i="2"/>
  <c r="AF60" i="2"/>
  <c r="CE60" i="2"/>
  <c r="CF43" i="2"/>
  <c r="V43" i="2"/>
  <c r="CG43" i="2"/>
  <c r="W43" i="2"/>
  <c r="CH43" i="2"/>
  <c r="X43" i="2"/>
  <c r="CI43" i="2"/>
  <c r="Y43" i="2"/>
  <c r="CJ43" i="2"/>
  <c r="Z43" i="2"/>
  <c r="CK43" i="2"/>
  <c r="AA43" i="2"/>
  <c r="CL43" i="2"/>
  <c r="AB43" i="2"/>
  <c r="CM43" i="2"/>
  <c r="AC43" i="2"/>
  <c r="CN43" i="2"/>
  <c r="AD43" i="2"/>
  <c r="CO43" i="2"/>
  <c r="AE43" i="2"/>
  <c r="CP43" i="2"/>
  <c r="AF43" i="2"/>
  <c r="CE43" i="2"/>
  <c r="D43" i="2"/>
  <c r="CS351" i="2"/>
  <c r="AH351" i="2"/>
  <c r="CT351" i="2"/>
  <c r="AI351" i="2"/>
  <c r="CU351" i="2"/>
  <c r="AJ351" i="2"/>
  <c r="CV351" i="2"/>
  <c r="AK351" i="2"/>
  <c r="CW351" i="2"/>
  <c r="AL351" i="2"/>
  <c r="CX351" i="2"/>
  <c r="AM351" i="2"/>
  <c r="CY351" i="2"/>
  <c r="AN351" i="2"/>
  <c r="CZ351" i="2"/>
  <c r="AO351" i="2"/>
  <c r="DA351" i="2"/>
  <c r="AP351" i="2"/>
  <c r="DB351" i="2"/>
  <c r="AQ351" i="2"/>
  <c r="DC351" i="2"/>
  <c r="AR351" i="2"/>
  <c r="CR351" i="2"/>
  <c r="CS60" i="2"/>
  <c r="AH60" i="2"/>
  <c r="CT60" i="2"/>
  <c r="AI60" i="2"/>
  <c r="CU60" i="2"/>
  <c r="AJ60" i="2"/>
  <c r="CV60" i="2"/>
  <c r="AK60" i="2"/>
  <c r="CW60" i="2"/>
  <c r="AL60" i="2"/>
  <c r="CX60" i="2"/>
  <c r="AM60" i="2"/>
  <c r="CY60" i="2"/>
  <c r="AN60" i="2"/>
  <c r="CZ60" i="2"/>
  <c r="AO60" i="2"/>
  <c r="DA60" i="2"/>
  <c r="AP60" i="2"/>
  <c r="DB60" i="2"/>
  <c r="AQ60" i="2"/>
  <c r="DC60" i="2"/>
  <c r="AR60" i="2"/>
  <c r="CR60" i="2"/>
  <c r="CS43" i="2"/>
  <c r="AH43" i="2"/>
  <c r="CT43" i="2"/>
  <c r="AI43" i="2"/>
  <c r="CU43" i="2"/>
  <c r="AJ43" i="2"/>
  <c r="CV43" i="2"/>
  <c r="AK43" i="2"/>
  <c r="CW43" i="2"/>
  <c r="AL43" i="2"/>
  <c r="CX43" i="2"/>
  <c r="AM43" i="2"/>
  <c r="CY43" i="2"/>
  <c r="AN43" i="2"/>
  <c r="CZ43" i="2"/>
  <c r="AO43" i="2"/>
  <c r="DA43" i="2"/>
  <c r="AP43" i="2"/>
  <c r="DB43" i="2"/>
  <c r="AQ43" i="2"/>
  <c r="DC43" i="2"/>
  <c r="AR43" i="2"/>
  <c r="CR43" i="2"/>
  <c r="E43" i="2"/>
  <c r="DF351" i="2"/>
  <c r="AT351" i="2"/>
  <c r="DG351" i="2"/>
  <c r="AU351" i="2"/>
  <c r="DH351" i="2"/>
  <c r="AV351" i="2"/>
  <c r="DI351" i="2"/>
  <c r="AW351" i="2"/>
  <c r="DJ351" i="2"/>
  <c r="AX351" i="2"/>
  <c r="DK351" i="2"/>
  <c r="AY351" i="2"/>
  <c r="DL351" i="2"/>
  <c r="AZ351" i="2"/>
  <c r="DM351" i="2"/>
  <c r="BA351" i="2"/>
  <c r="DN351" i="2"/>
  <c r="BB351" i="2"/>
  <c r="DO351" i="2"/>
  <c r="BC351" i="2"/>
  <c r="DP351" i="2"/>
  <c r="BD351" i="2"/>
  <c r="DE351" i="2"/>
  <c r="DF60" i="2"/>
  <c r="AT60" i="2"/>
  <c r="DG60" i="2"/>
  <c r="AU60" i="2"/>
  <c r="DH60" i="2"/>
  <c r="AV60" i="2"/>
  <c r="DI60" i="2"/>
  <c r="AW60" i="2"/>
  <c r="DJ60" i="2"/>
  <c r="AX60" i="2"/>
  <c r="DK60" i="2"/>
  <c r="AY60" i="2"/>
  <c r="DL60" i="2"/>
  <c r="AZ60" i="2"/>
  <c r="DM60" i="2"/>
  <c r="BA60" i="2"/>
  <c r="DN60" i="2"/>
  <c r="BB60" i="2"/>
  <c r="DO60" i="2"/>
  <c r="BC60" i="2"/>
  <c r="DP60" i="2"/>
  <c r="BD60" i="2"/>
  <c r="DE60" i="2"/>
  <c r="DF43" i="2"/>
  <c r="AT43" i="2"/>
  <c r="DG43" i="2"/>
  <c r="AU43" i="2"/>
  <c r="DH43" i="2"/>
  <c r="AV43" i="2"/>
  <c r="DI43" i="2"/>
  <c r="AW43" i="2"/>
  <c r="DJ43" i="2"/>
  <c r="AX43" i="2"/>
  <c r="DK43" i="2"/>
  <c r="AY43" i="2"/>
  <c r="DL43" i="2"/>
  <c r="AZ43" i="2"/>
  <c r="DM43" i="2"/>
  <c r="BA43" i="2"/>
  <c r="DN43" i="2"/>
  <c r="BB43" i="2"/>
  <c r="DO43" i="2"/>
  <c r="BC43" i="2"/>
  <c r="DP43" i="2"/>
  <c r="BD43" i="2"/>
  <c r="DE43" i="2"/>
  <c r="F43" i="2"/>
  <c r="DS351" i="2"/>
  <c r="BF351" i="2"/>
  <c r="DT351" i="2"/>
  <c r="BG351" i="2"/>
  <c r="DU351" i="2"/>
  <c r="BH351" i="2"/>
  <c r="DV351" i="2"/>
  <c r="BI351" i="2"/>
  <c r="DW351" i="2"/>
  <c r="BJ351" i="2"/>
  <c r="DX351" i="2"/>
  <c r="BK351" i="2"/>
  <c r="DY351" i="2"/>
  <c r="BL351" i="2"/>
  <c r="DZ351" i="2"/>
  <c r="BM351" i="2"/>
  <c r="EA351" i="2"/>
  <c r="BN351" i="2"/>
  <c r="EB351" i="2"/>
  <c r="BO351" i="2"/>
  <c r="EC351" i="2"/>
  <c r="BP351" i="2"/>
  <c r="DR351" i="2"/>
  <c r="DS60" i="2"/>
  <c r="BF60" i="2"/>
  <c r="DT60" i="2"/>
  <c r="BG60" i="2"/>
  <c r="DU60" i="2"/>
  <c r="BH60" i="2"/>
  <c r="DV60" i="2"/>
  <c r="BI60" i="2"/>
  <c r="DW60" i="2"/>
  <c r="BJ60" i="2"/>
  <c r="DX60" i="2"/>
  <c r="BK60" i="2"/>
  <c r="DY60" i="2"/>
  <c r="BL60" i="2"/>
  <c r="DZ60" i="2"/>
  <c r="BM60" i="2"/>
  <c r="EA60" i="2"/>
  <c r="BN60" i="2"/>
  <c r="EB60" i="2"/>
  <c r="BO60" i="2"/>
  <c r="EC60" i="2"/>
  <c r="BP60" i="2"/>
  <c r="DR60" i="2"/>
  <c r="DS43" i="2"/>
  <c r="BF43" i="2"/>
  <c r="DT43" i="2"/>
  <c r="BG43" i="2"/>
  <c r="DU43" i="2"/>
  <c r="BH43" i="2"/>
  <c r="DV43" i="2"/>
  <c r="BI43" i="2"/>
  <c r="DW43" i="2"/>
  <c r="BJ43" i="2"/>
  <c r="DX43" i="2"/>
  <c r="BK43" i="2"/>
  <c r="DY43" i="2"/>
  <c r="BL43" i="2"/>
  <c r="DZ43" i="2"/>
  <c r="BM43" i="2"/>
  <c r="EA43" i="2"/>
  <c r="BN43" i="2"/>
  <c r="EB43" i="2"/>
  <c r="BO43" i="2"/>
  <c r="EC43" i="2"/>
  <c r="BP43" i="2"/>
  <c r="DR43" i="2"/>
  <c r="G43" i="2"/>
  <c r="CF350" i="2"/>
  <c r="V350" i="2"/>
  <c r="CG350" i="2"/>
  <c r="W350" i="2"/>
  <c r="CH350" i="2"/>
  <c r="X350" i="2"/>
  <c r="CI350" i="2"/>
  <c r="Y350" i="2"/>
  <c r="CJ350" i="2"/>
  <c r="Z350" i="2"/>
  <c r="CK350" i="2"/>
  <c r="AA350" i="2"/>
  <c r="CL350" i="2"/>
  <c r="AB350" i="2"/>
  <c r="CM350" i="2"/>
  <c r="AC350" i="2"/>
  <c r="CN350" i="2"/>
  <c r="AD350" i="2"/>
  <c r="CO350" i="2"/>
  <c r="AE350" i="2"/>
  <c r="CP350" i="2"/>
  <c r="AF350" i="2"/>
  <c r="CE350" i="2"/>
  <c r="D18" i="2"/>
  <c r="CS350" i="2"/>
  <c r="AH350" i="2"/>
  <c r="CT350" i="2"/>
  <c r="AI350" i="2"/>
  <c r="CU350" i="2"/>
  <c r="AJ350" i="2"/>
  <c r="CV350" i="2"/>
  <c r="AK350" i="2"/>
  <c r="CW350" i="2"/>
  <c r="AL350" i="2"/>
  <c r="CX350" i="2"/>
  <c r="AM350" i="2"/>
  <c r="CY350" i="2"/>
  <c r="AN350" i="2"/>
  <c r="CZ350" i="2"/>
  <c r="AO350" i="2"/>
  <c r="DA350" i="2"/>
  <c r="AP350" i="2"/>
  <c r="DB350" i="2"/>
  <c r="AQ350" i="2"/>
  <c r="DC350" i="2"/>
  <c r="AR350" i="2"/>
  <c r="CR350" i="2"/>
  <c r="E18" i="2"/>
  <c r="DF350" i="2"/>
  <c r="AT350" i="2"/>
  <c r="DG350" i="2"/>
  <c r="AU350" i="2"/>
  <c r="DH350" i="2"/>
  <c r="AV350" i="2"/>
  <c r="DI350" i="2"/>
  <c r="AW350" i="2"/>
  <c r="DJ350" i="2"/>
  <c r="AX350" i="2"/>
  <c r="DK350" i="2"/>
  <c r="AY350" i="2"/>
  <c r="DL350" i="2"/>
  <c r="AZ350" i="2"/>
  <c r="DM350" i="2"/>
  <c r="BA350" i="2"/>
  <c r="DN350" i="2"/>
  <c r="BB350" i="2"/>
  <c r="DO350" i="2"/>
  <c r="BC350" i="2"/>
  <c r="DP350" i="2"/>
  <c r="BD350" i="2"/>
  <c r="DE350" i="2"/>
  <c r="F18" i="2"/>
  <c r="DS350" i="2"/>
  <c r="BF350" i="2"/>
  <c r="DT350" i="2"/>
  <c r="BG350" i="2"/>
  <c r="DU350" i="2"/>
  <c r="BH350" i="2"/>
  <c r="DV350" i="2"/>
  <c r="BI350" i="2"/>
  <c r="DW350" i="2"/>
  <c r="BJ350" i="2"/>
  <c r="DX350" i="2"/>
  <c r="BK350" i="2"/>
  <c r="DY350" i="2"/>
  <c r="BL350" i="2"/>
  <c r="DZ350" i="2"/>
  <c r="BM350" i="2"/>
  <c r="EA350" i="2"/>
  <c r="BN350" i="2"/>
  <c r="EB350" i="2"/>
  <c r="BO350" i="2"/>
  <c r="EC350" i="2"/>
  <c r="BP350" i="2"/>
  <c r="DR350" i="2"/>
  <c r="G18" i="2"/>
  <c r="CF28" i="2"/>
  <c r="V28" i="2"/>
  <c r="CG28" i="2"/>
  <c r="W28" i="2"/>
  <c r="CH28" i="2"/>
  <c r="X28" i="2"/>
  <c r="CI28" i="2"/>
  <c r="Y28" i="2"/>
  <c r="CJ28" i="2"/>
  <c r="Z28" i="2"/>
  <c r="CK28" i="2"/>
  <c r="AA28" i="2"/>
  <c r="CL28" i="2"/>
  <c r="AB28" i="2"/>
  <c r="CM28" i="2"/>
  <c r="AC28" i="2"/>
  <c r="CN28" i="2"/>
  <c r="AD28" i="2"/>
  <c r="CO28" i="2"/>
  <c r="AE28" i="2"/>
  <c r="CP28" i="2"/>
  <c r="AF28" i="2"/>
  <c r="CE28" i="2"/>
  <c r="CF349" i="2"/>
  <c r="V349" i="2"/>
  <c r="CG349" i="2"/>
  <c r="W349" i="2"/>
  <c r="CH349" i="2"/>
  <c r="X349" i="2"/>
  <c r="CI349" i="2"/>
  <c r="Y349" i="2"/>
  <c r="CJ349" i="2"/>
  <c r="Z349" i="2"/>
  <c r="CK349" i="2"/>
  <c r="AA349" i="2"/>
  <c r="CL349" i="2"/>
  <c r="AB349" i="2"/>
  <c r="CM349" i="2"/>
  <c r="AC349" i="2"/>
  <c r="CN349" i="2"/>
  <c r="AD349" i="2"/>
  <c r="CO349" i="2"/>
  <c r="AE349" i="2"/>
  <c r="CP349" i="2"/>
  <c r="AF349" i="2"/>
  <c r="CE349" i="2"/>
  <c r="CF30" i="2"/>
  <c r="V30" i="2"/>
  <c r="CG30" i="2"/>
  <c r="W30" i="2"/>
  <c r="CH30" i="2"/>
  <c r="X30" i="2"/>
  <c r="CI30" i="2"/>
  <c r="Y30" i="2"/>
  <c r="CJ30" i="2"/>
  <c r="Z30" i="2"/>
  <c r="CK30" i="2"/>
  <c r="AA30" i="2"/>
  <c r="CL30" i="2"/>
  <c r="AB30" i="2"/>
  <c r="CM30" i="2"/>
  <c r="AC30" i="2"/>
  <c r="CN30" i="2"/>
  <c r="AD30" i="2"/>
  <c r="CO30" i="2"/>
  <c r="AE30" i="2"/>
  <c r="CP30" i="2"/>
  <c r="AF30" i="2"/>
  <c r="CE30" i="2"/>
  <c r="D30" i="2"/>
  <c r="CS28" i="2"/>
  <c r="AH28" i="2"/>
  <c r="CT28" i="2"/>
  <c r="AI28" i="2"/>
  <c r="CU28" i="2"/>
  <c r="AJ28" i="2"/>
  <c r="CV28" i="2"/>
  <c r="AK28" i="2"/>
  <c r="CW28" i="2"/>
  <c r="AL28" i="2"/>
  <c r="CX28" i="2"/>
  <c r="AM28" i="2"/>
  <c r="CY28" i="2"/>
  <c r="AN28" i="2"/>
  <c r="CZ28" i="2"/>
  <c r="AO28" i="2"/>
  <c r="DA28" i="2"/>
  <c r="AP28" i="2"/>
  <c r="DB28" i="2"/>
  <c r="AQ28" i="2"/>
  <c r="DC28" i="2"/>
  <c r="AR28" i="2"/>
  <c r="CR28" i="2"/>
  <c r="CS349" i="2"/>
  <c r="AH349" i="2"/>
  <c r="CT349" i="2"/>
  <c r="AI349" i="2"/>
  <c r="CU349" i="2"/>
  <c r="AJ349" i="2"/>
  <c r="CV349" i="2"/>
  <c r="AK349" i="2"/>
  <c r="CW349" i="2"/>
  <c r="AL349" i="2"/>
  <c r="CX349" i="2"/>
  <c r="AM349" i="2"/>
  <c r="CY349" i="2"/>
  <c r="AN349" i="2"/>
  <c r="CZ349" i="2"/>
  <c r="AO349" i="2"/>
  <c r="DA349" i="2"/>
  <c r="AP349" i="2"/>
  <c r="DB349" i="2"/>
  <c r="AQ349" i="2"/>
  <c r="DC349" i="2"/>
  <c r="AR349" i="2"/>
  <c r="CR349" i="2"/>
  <c r="CS30" i="2"/>
  <c r="AH30" i="2"/>
  <c r="CT30" i="2"/>
  <c r="AI30" i="2"/>
  <c r="CU30" i="2"/>
  <c r="AJ30" i="2"/>
  <c r="CV30" i="2"/>
  <c r="AK30" i="2"/>
  <c r="CW30" i="2"/>
  <c r="AL30" i="2"/>
  <c r="CX30" i="2"/>
  <c r="AM30" i="2"/>
  <c r="CY30" i="2"/>
  <c r="AN30" i="2"/>
  <c r="CZ30" i="2"/>
  <c r="AO30" i="2"/>
  <c r="DA30" i="2"/>
  <c r="AP30" i="2"/>
  <c r="DB30" i="2"/>
  <c r="AQ30" i="2"/>
  <c r="DC30" i="2"/>
  <c r="AR30" i="2"/>
  <c r="CR30" i="2"/>
  <c r="E30" i="2"/>
  <c r="DF28" i="2"/>
  <c r="AT28" i="2"/>
  <c r="DG28" i="2"/>
  <c r="AU28" i="2"/>
  <c r="DH28" i="2"/>
  <c r="AV28" i="2"/>
  <c r="DI28" i="2"/>
  <c r="AW28" i="2"/>
  <c r="DJ28" i="2"/>
  <c r="AX28" i="2"/>
  <c r="DK28" i="2"/>
  <c r="AY28" i="2"/>
  <c r="DL28" i="2"/>
  <c r="AZ28" i="2"/>
  <c r="DM28" i="2"/>
  <c r="BA28" i="2"/>
  <c r="DN28" i="2"/>
  <c r="BB28" i="2"/>
  <c r="DO28" i="2"/>
  <c r="BC28" i="2"/>
  <c r="DP28" i="2"/>
  <c r="BD28" i="2"/>
  <c r="DE28" i="2"/>
  <c r="DF349" i="2"/>
  <c r="AT349" i="2"/>
  <c r="DG349" i="2"/>
  <c r="AU349" i="2"/>
  <c r="DH349" i="2"/>
  <c r="AV349" i="2"/>
  <c r="DI349" i="2"/>
  <c r="AW349" i="2"/>
  <c r="DJ349" i="2"/>
  <c r="AX349" i="2"/>
  <c r="DK349" i="2"/>
  <c r="AY349" i="2"/>
  <c r="DL349" i="2"/>
  <c r="AZ349" i="2"/>
  <c r="DM349" i="2"/>
  <c r="BA349" i="2"/>
  <c r="DN349" i="2"/>
  <c r="BB349" i="2"/>
  <c r="DO349" i="2"/>
  <c r="BC349" i="2"/>
  <c r="DP349" i="2"/>
  <c r="BD349" i="2"/>
  <c r="DE349" i="2"/>
  <c r="DF30" i="2"/>
  <c r="AT30" i="2"/>
  <c r="DG30" i="2"/>
  <c r="AU30" i="2"/>
  <c r="DH30" i="2"/>
  <c r="AV30" i="2"/>
  <c r="DI30" i="2"/>
  <c r="AW30" i="2"/>
  <c r="DJ30" i="2"/>
  <c r="AX30" i="2"/>
  <c r="DK30" i="2"/>
  <c r="AY30" i="2"/>
  <c r="DL30" i="2"/>
  <c r="AZ30" i="2"/>
  <c r="DM30" i="2"/>
  <c r="BA30" i="2"/>
  <c r="DN30" i="2"/>
  <c r="BB30" i="2"/>
  <c r="DO30" i="2"/>
  <c r="BC30" i="2"/>
  <c r="DP30" i="2"/>
  <c r="BD30" i="2"/>
  <c r="DE30" i="2"/>
  <c r="F30" i="2"/>
  <c r="DS28" i="2"/>
  <c r="BF28" i="2"/>
  <c r="DT28" i="2"/>
  <c r="BG28" i="2"/>
  <c r="DU28" i="2"/>
  <c r="BH28" i="2"/>
  <c r="DV28" i="2"/>
  <c r="BI28" i="2"/>
  <c r="DW28" i="2"/>
  <c r="BJ28" i="2"/>
  <c r="DX28" i="2"/>
  <c r="BK28" i="2"/>
  <c r="DY28" i="2"/>
  <c r="BL28" i="2"/>
  <c r="DZ28" i="2"/>
  <c r="BM28" i="2"/>
  <c r="EA28" i="2"/>
  <c r="BN28" i="2"/>
  <c r="EB28" i="2"/>
  <c r="BO28" i="2"/>
  <c r="EC28" i="2"/>
  <c r="BP28" i="2"/>
  <c r="DR28" i="2"/>
  <c r="DS349" i="2"/>
  <c r="BF349" i="2"/>
  <c r="DT349" i="2"/>
  <c r="BG349" i="2"/>
  <c r="DU349" i="2"/>
  <c r="BH349" i="2"/>
  <c r="DV349" i="2"/>
  <c r="BI349" i="2"/>
  <c r="DW349" i="2"/>
  <c r="BJ349" i="2"/>
  <c r="DX349" i="2"/>
  <c r="BK349" i="2"/>
  <c r="DY349" i="2"/>
  <c r="BL349" i="2"/>
  <c r="DZ349" i="2"/>
  <c r="BM349" i="2"/>
  <c r="EA349" i="2"/>
  <c r="BN349" i="2"/>
  <c r="EB349" i="2"/>
  <c r="BO349" i="2"/>
  <c r="EC349" i="2"/>
  <c r="BP349" i="2"/>
  <c r="DR349" i="2"/>
  <c r="DS30" i="2"/>
  <c r="BF30" i="2"/>
  <c r="DT30" i="2"/>
  <c r="BG30" i="2"/>
  <c r="DU30" i="2"/>
  <c r="BH30" i="2"/>
  <c r="DV30" i="2"/>
  <c r="BI30" i="2"/>
  <c r="DW30" i="2"/>
  <c r="BJ30" i="2"/>
  <c r="DX30" i="2"/>
  <c r="BK30" i="2"/>
  <c r="DY30" i="2"/>
  <c r="BL30" i="2"/>
  <c r="DZ30" i="2"/>
  <c r="BM30" i="2"/>
  <c r="EA30" i="2"/>
  <c r="BN30" i="2"/>
  <c r="EB30" i="2"/>
  <c r="BO30" i="2"/>
  <c r="EC30" i="2"/>
  <c r="BP30" i="2"/>
  <c r="DR30" i="2"/>
  <c r="G30" i="2"/>
  <c r="D19" i="2"/>
  <c r="E19" i="2"/>
  <c r="F19" i="2"/>
  <c r="G19" i="2"/>
  <c r="D17" i="2"/>
  <c r="E17" i="2"/>
  <c r="F17" i="2"/>
  <c r="G17" i="2"/>
  <c r="CF346" i="2"/>
  <c r="V346" i="2"/>
  <c r="CG346" i="2"/>
  <c r="W346" i="2"/>
  <c r="CH346" i="2"/>
  <c r="X346" i="2"/>
  <c r="CI346" i="2"/>
  <c r="Y346" i="2"/>
  <c r="CJ346" i="2"/>
  <c r="Z346" i="2"/>
  <c r="CK346" i="2"/>
  <c r="AA346" i="2"/>
  <c r="CL346" i="2"/>
  <c r="AB346" i="2"/>
  <c r="CM346" i="2"/>
  <c r="AC346" i="2"/>
  <c r="CN346" i="2"/>
  <c r="AD346" i="2"/>
  <c r="CO346" i="2"/>
  <c r="AE346" i="2"/>
  <c r="CP346" i="2"/>
  <c r="AF346" i="2"/>
  <c r="CE346" i="2"/>
  <c r="D21" i="2"/>
  <c r="CS346" i="2"/>
  <c r="AH346" i="2"/>
  <c r="CT346" i="2"/>
  <c r="AI346" i="2"/>
  <c r="CU346" i="2"/>
  <c r="AJ346" i="2"/>
  <c r="CV346" i="2"/>
  <c r="AK346" i="2"/>
  <c r="CW346" i="2"/>
  <c r="AL346" i="2"/>
  <c r="CX346" i="2"/>
  <c r="AM346" i="2"/>
  <c r="CY346" i="2"/>
  <c r="AN346" i="2"/>
  <c r="CZ346" i="2"/>
  <c r="AO346" i="2"/>
  <c r="DA346" i="2"/>
  <c r="AP346" i="2"/>
  <c r="DB346" i="2"/>
  <c r="AQ346" i="2"/>
  <c r="DC346" i="2"/>
  <c r="AR346" i="2"/>
  <c r="CR346" i="2"/>
  <c r="E21" i="2"/>
  <c r="DF346" i="2"/>
  <c r="AT346" i="2"/>
  <c r="DG346" i="2"/>
  <c r="AU346" i="2"/>
  <c r="DH346" i="2"/>
  <c r="AV346" i="2"/>
  <c r="DI346" i="2"/>
  <c r="AW346" i="2"/>
  <c r="DJ346" i="2"/>
  <c r="AX346" i="2"/>
  <c r="DK346" i="2"/>
  <c r="AY346" i="2"/>
  <c r="DL346" i="2"/>
  <c r="AZ346" i="2"/>
  <c r="DM346" i="2"/>
  <c r="BA346" i="2"/>
  <c r="DN346" i="2"/>
  <c r="BB346" i="2"/>
  <c r="DO346" i="2"/>
  <c r="BC346" i="2"/>
  <c r="DP346" i="2"/>
  <c r="BD346" i="2"/>
  <c r="DE346" i="2"/>
  <c r="F21" i="2"/>
  <c r="DS346" i="2"/>
  <c r="BF346" i="2"/>
  <c r="DT346" i="2"/>
  <c r="BG346" i="2"/>
  <c r="DU346" i="2"/>
  <c r="BH346" i="2"/>
  <c r="DV346" i="2"/>
  <c r="BI346" i="2"/>
  <c r="DW346" i="2"/>
  <c r="BJ346" i="2"/>
  <c r="DX346" i="2"/>
  <c r="BK346" i="2"/>
  <c r="DY346" i="2"/>
  <c r="BL346" i="2"/>
  <c r="DZ346" i="2"/>
  <c r="BM346" i="2"/>
  <c r="EA346" i="2"/>
  <c r="BN346" i="2"/>
  <c r="EB346" i="2"/>
  <c r="BO346" i="2"/>
  <c r="EC346" i="2"/>
  <c r="BP346" i="2"/>
  <c r="DR346" i="2"/>
  <c r="G21" i="2"/>
  <c r="D12" i="2"/>
  <c r="E12" i="2"/>
  <c r="F12" i="2"/>
  <c r="G12" i="2"/>
  <c r="D34" i="2"/>
  <c r="E34" i="2"/>
  <c r="F34" i="2"/>
  <c r="G34" i="2"/>
  <c r="CF33" i="2"/>
  <c r="V33" i="2"/>
  <c r="CG33" i="2"/>
  <c r="W33" i="2"/>
  <c r="CH33" i="2"/>
  <c r="X33" i="2"/>
  <c r="CI33" i="2"/>
  <c r="Y33" i="2"/>
  <c r="CJ33" i="2"/>
  <c r="Z33" i="2"/>
  <c r="CK33" i="2"/>
  <c r="AA33" i="2"/>
  <c r="CL33" i="2"/>
  <c r="AB33" i="2"/>
  <c r="CM33" i="2"/>
  <c r="AC33" i="2"/>
  <c r="CN33" i="2"/>
  <c r="AD33" i="2"/>
  <c r="CO33" i="2"/>
  <c r="AE33" i="2"/>
  <c r="CP33" i="2"/>
  <c r="AF33" i="2"/>
  <c r="CE33" i="2"/>
  <c r="CF55" i="2"/>
  <c r="V55" i="2"/>
  <c r="CG55" i="2"/>
  <c r="W55" i="2"/>
  <c r="CH55" i="2"/>
  <c r="X55" i="2"/>
  <c r="CI55" i="2"/>
  <c r="Y55" i="2"/>
  <c r="CJ55" i="2"/>
  <c r="Z55" i="2"/>
  <c r="CK55" i="2"/>
  <c r="AA55" i="2"/>
  <c r="CL55" i="2"/>
  <c r="AB55" i="2"/>
  <c r="CM55" i="2"/>
  <c r="AC55" i="2"/>
  <c r="CN55" i="2"/>
  <c r="AD55" i="2"/>
  <c r="CO55" i="2"/>
  <c r="AE55" i="2"/>
  <c r="CP55" i="2"/>
  <c r="AF55" i="2"/>
  <c r="CE55" i="2"/>
  <c r="CF46" i="2"/>
  <c r="V46" i="2"/>
  <c r="CG46" i="2"/>
  <c r="W46" i="2"/>
  <c r="CH46" i="2"/>
  <c r="X46" i="2"/>
  <c r="CI46" i="2"/>
  <c r="Y46" i="2"/>
  <c r="CJ46" i="2"/>
  <c r="Z46" i="2"/>
  <c r="CK46" i="2"/>
  <c r="AA46" i="2"/>
  <c r="CL46" i="2"/>
  <c r="AB46" i="2"/>
  <c r="CM46" i="2"/>
  <c r="AC46" i="2"/>
  <c r="CN46" i="2"/>
  <c r="AD46" i="2"/>
  <c r="CO46" i="2"/>
  <c r="AE46" i="2"/>
  <c r="CP46" i="2"/>
  <c r="AF46" i="2"/>
  <c r="CE46" i="2"/>
  <c r="D46" i="2"/>
  <c r="CS33" i="2"/>
  <c r="AH33" i="2"/>
  <c r="CT33" i="2"/>
  <c r="AI33" i="2"/>
  <c r="CU33" i="2"/>
  <c r="AJ33" i="2"/>
  <c r="CV33" i="2"/>
  <c r="AK33" i="2"/>
  <c r="CW33" i="2"/>
  <c r="AL33" i="2"/>
  <c r="CX33" i="2"/>
  <c r="AM33" i="2"/>
  <c r="CY33" i="2"/>
  <c r="AN33" i="2"/>
  <c r="CZ33" i="2"/>
  <c r="AO33" i="2"/>
  <c r="DA33" i="2"/>
  <c r="AP33" i="2"/>
  <c r="DB33" i="2"/>
  <c r="AQ33" i="2"/>
  <c r="DC33" i="2"/>
  <c r="AR33" i="2"/>
  <c r="CR33" i="2"/>
  <c r="CS55" i="2"/>
  <c r="AH55" i="2"/>
  <c r="CT55" i="2"/>
  <c r="AI55" i="2"/>
  <c r="CU55" i="2"/>
  <c r="AJ55" i="2"/>
  <c r="CV55" i="2"/>
  <c r="AK55" i="2"/>
  <c r="CW55" i="2"/>
  <c r="AL55" i="2"/>
  <c r="CX55" i="2"/>
  <c r="AM55" i="2"/>
  <c r="CY55" i="2"/>
  <c r="AN55" i="2"/>
  <c r="CZ55" i="2"/>
  <c r="AO55" i="2"/>
  <c r="DA55" i="2"/>
  <c r="AP55" i="2"/>
  <c r="DB55" i="2"/>
  <c r="AQ55" i="2"/>
  <c r="DC55" i="2"/>
  <c r="AR55" i="2"/>
  <c r="CR55" i="2"/>
  <c r="CS46" i="2"/>
  <c r="AH46" i="2"/>
  <c r="CT46" i="2"/>
  <c r="AI46" i="2"/>
  <c r="CU46" i="2"/>
  <c r="AJ46" i="2"/>
  <c r="CV46" i="2"/>
  <c r="AK46" i="2"/>
  <c r="CW46" i="2"/>
  <c r="AL46" i="2"/>
  <c r="CX46" i="2"/>
  <c r="AM46" i="2"/>
  <c r="CY46" i="2"/>
  <c r="AN46" i="2"/>
  <c r="CZ46" i="2"/>
  <c r="AO46" i="2"/>
  <c r="DA46" i="2"/>
  <c r="AP46" i="2"/>
  <c r="DB46" i="2"/>
  <c r="AQ46" i="2"/>
  <c r="DC46" i="2"/>
  <c r="AR46" i="2"/>
  <c r="CR46" i="2"/>
  <c r="E46" i="2"/>
  <c r="DF33" i="2"/>
  <c r="AT33" i="2"/>
  <c r="DG33" i="2"/>
  <c r="AU33" i="2"/>
  <c r="DH33" i="2"/>
  <c r="AV33" i="2"/>
  <c r="DI33" i="2"/>
  <c r="AW33" i="2"/>
  <c r="DJ33" i="2"/>
  <c r="AX33" i="2"/>
  <c r="DK33" i="2"/>
  <c r="AY33" i="2"/>
  <c r="DL33" i="2"/>
  <c r="AZ33" i="2"/>
  <c r="DM33" i="2"/>
  <c r="BA33" i="2"/>
  <c r="DN33" i="2"/>
  <c r="BB33" i="2"/>
  <c r="DO33" i="2"/>
  <c r="BC33" i="2"/>
  <c r="DP33" i="2"/>
  <c r="BD33" i="2"/>
  <c r="DE33" i="2"/>
  <c r="DF55" i="2"/>
  <c r="AT55" i="2"/>
  <c r="DG55" i="2"/>
  <c r="AU55" i="2"/>
  <c r="DH55" i="2"/>
  <c r="AV55" i="2"/>
  <c r="DI55" i="2"/>
  <c r="AW55" i="2"/>
  <c r="DJ55" i="2"/>
  <c r="AX55" i="2"/>
  <c r="DK55" i="2"/>
  <c r="AY55" i="2"/>
  <c r="DL55" i="2"/>
  <c r="AZ55" i="2"/>
  <c r="DM55" i="2"/>
  <c r="BA55" i="2"/>
  <c r="DN55" i="2"/>
  <c r="BB55" i="2"/>
  <c r="DO55" i="2"/>
  <c r="BC55" i="2"/>
  <c r="DP55" i="2"/>
  <c r="BD55" i="2"/>
  <c r="DE55" i="2"/>
  <c r="DF46" i="2"/>
  <c r="AT46" i="2"/>
  <c r="DG46" i="2"/>
  <c r="AU46" i="2"/>
  <c r="DH46" i="2"/>
  <c r="AV46" i="2"/>
  <c r="DI46" i="2"/>
  <c r="AW46" i="2"/>
  <c r="DJ46" i="2"/>
  <c r="AX46" i="2"/>
  <c r="DK46" i="2"/>
  <c r="AY46" i="2"/>
  <c r="DL46" i="2"/>
  <c r="AZ46" i="2"/>
  <c r="DM46" i="2"/>
  <c r="BA46" i="2"/>
  <c r="DN46" i="2"/>
  <c r="BB46" i="2"/>
  <c r="DO46" i="2"/>
  <c r="BC46" i="2"/>
  <c r="DP46" i="2"/>
  <c r="BD46" i="2"/>
  <c r="DE46" i="2"/>
  <c r="F46" i="2"/>
  <c r="DS33" i="2"/>
  <c r="BF33" i="2"/>
  <c r="DT33" i="2"/>
  <c r="BG33" i="2"/>
  <c r="DU33" i="2"/>
  <c r="BH33" i="2"/>
  <c r="DV33" i="2"/>
  <c r="BI33" i="2"/>
  <c r="DW33" i="2"/>
  <c r="BJ33" i="2"/>
  <c r="DX33" i="2"/>
  <c r="BK33" i="2"/>
  <c r="DY33" i="2"/>
  <c r="BL33" i="2"/>
  <c r="DZ33" i="2"/>
  <c r="BM33" i="2"/>
  <c r="EA33" i="2"/>
  <c r="BN33" i="2"/>
  <c r="EB33" i="2"/>
  <c r="BO33" i="2"/>
  <c r="EC33" i="2"/>
  <c r="BP33" i="2"/>
  <c r="DR33" i="2"/>
  <c r="DS55" i="2"/>
  <c r="BF55" i="2"/>
  <c r="DT55" i="2"/>
  <c r="BG55" i="2"/>
  <c r="DU55" i="2"/>
  <c r="BH55" i="2"/>
  <c r="DV55" i="2"/>
  <c r="BI55" i="2"/>
  <c r="DW55" i="2"/>
  <c r="BJ55" i="2"/>
  <c r="DX55" i="2"/>
  <c r="BK55" i="2"/>
  <c r="DY55" i="2"/>
  <c r="BL55" i="2"/>
  <c r="DZ55" i="2"/>
  <c r="BM55" i="2"/>
  <c r="EA55" i="2"/>
  <c r="BN55" i="2"/>
  <c r="EB55" i="2"/>
  <c r="BO55" i="2"/>
  <c r="EC55" i="2"/>
  <c r="BP55" i="2"/>
  <c r="DR55" i="2"/>
  <c r="DS46" i="2"/>
  <c r="BF46" i="2"/>
  <c r="DT46" i="2"/>
  <c r="BG46" i="2"/>
  <c r="DU46" i="2"/>
  <c r="BH46" i="2"/>
  <c r="DV46" i="2"/>
  <c r="BI46" i="2"/>
  <c r="DW46" i="2"/>
  <c r="BJ46" i="2"/>
  <c r="DX46" i="2"/>
  <c r="BK46" i="2"/>
  <c r="DY46" i="2"/>
  <c r="BL46" i="2"/>
  <c r="DZ46" i="2"/>
  <c r="BM46" i="2"/>
  <c r="EA46" i="2"/>
  <c r="BN46" i="2"/>
  <c r="EB46" i="2"/>
  <c r="BO46" i="2"/>
  <c r="EC46" i="2"/>
  <c r="BP46" i="2"/>
  <c r="DR46" i="2"/>
  <c r="G46" i="2"/>
  <c r="D9" i="2"/>
  <c r="E9" i="2"/>
  <c r="F9" i="2"/>
  <c r="G9" i="2"/>
  <c r="CF35" i="2"/>
  <c r="V35" i="2"/>
  <c r="CG35" i="2"/>
  <c r="W35" i="2"/>
  <c r="CH35" i="2"/>
  <c r="X35" i="2"/>
  <c r="CI35" i="2"/>
  <c r="Y35" i="2"/>
  <c r="CJ35" i="2"/>
  <c r="Z35" i="2"/>
  <c r="CK35" i="2"/>
  <c r="AA35" i="2"/>
  <c r="CL35" i="2"/>
  <c r="AB35" i="2"/>
  <c r="CM35" i="2"/>
  <c r="AC35" i="2"/>
  <c r="CN35" i="2"/>
  <c r="AD35" i="2"/>
  <c r="CO35" i="2"/>
  <c r="AE35" i="2"/>
  <c r="CP35" i="2"/>
  <c r="AF35" i="2"/>
  <c r="CE35" i="2"/>
  <c r="CF40" i="2"/>
  <c r="V40" i="2"/>
  <c r="CG40" i="2"/>
  <c r="W40" i="2"/>
  <c r="CH40" i="2"/>
  <c r="X40" i="2"/>
  <c r="CI40" i="2"/>
  <c r="Y40" i="2"/>
  <c r="CJ40" i="2"/>
  <c r="Z40" i="2"/>
  <c r="CK40" i="2"/>
  <c r="AA40" i="2"/>
  <c r="CL40" i="2"/>
  <c r="AB40" i="2"/>
  <c r="CM40" i="2"/>
  <c r="AC40" i="2"/>
  <c r="CN40" i="2"/>
  <c r="AD40" i="2"/>
  <c r="CO40" i="2"/>
  <c r="AE40" i="2"/>
  <c r="CP40" i="2"/>
  <c r="AF40" i="2"/>
  <c r="CE40" i="2"/>
  <c r="CS35" i="2"/>
  <c r="AH35" i="2"/>
  <c r="CT35" i="2"/>
  <c r="AI35" i="2"/>
  <c r="CU35" i="2"/>
  <c r="AJ35" i="2"/>
  <c r="CV35" i="2"/>
  <c r="AK35" i="2"/>
  <c r="CW35" i="2"/>
  <c r="AL35" i="2"/>
  <c r="CX35" i="2"/>
  <c r="AM35" i="2"/>
  <c r="CY35" i="2"/>
  <c r="AN35" i="2"/>
  <c r="CZ35" i="2"/>
  <c r="AO35" i="2"/>
  <c r="DA35" i="2"/>
  <c r="AP35" i="2"/>
  <c r="DB35" i="2"/>
  <c r="AQ35" i="2"/>
  <c r="DC35" i="2"/>
  <c r="AR35" i="2"/>
  <c r="CR35" i="2"/>
  <c r="CS40" i="2"/>
  <c r="AH40" i="2"/>
  <c r="CT40" i="2"/>
  <c r="AI40" i="2"/>
  <c r="CU40" i="2"/>
  <c r="AJ40" i="2"/>
  <c r="CV40" i="2"/>
  <c r="AK40" i="2"/>
  <c r="CW40" i="2"/>
  <c r="AL40" i="2"/>
  <c r="CX40" i="2"/>
  <c r="AM40" i="2"/>
  <c r="CY40" i="2"/>
  <c r="AN40" i="2"/>
  <c r="CZ40" i="2"/>
  <c r="AO40" i="2"/>
  <c r="DA40" i="2"/>
  <c r="AP40" i="2"/>
  <c r="DB40" i="2"/>
  <c r="AQ40" i="2"/>
  <c r="DC40" i="2"/>
  <c r="AR40" i="2"/>
  <c r="CR40" i="2"/>
  <c r="DF35" i="2"/>
  <c r="AT35" i="2"/>
  <c r="DG35" i="2"/>
  <c r="AU35" i="2"/>
  <c r="DH35" i="2"/>
  <c r="AV35" i="2"/>
  <c r="DI35" i="2"/>
  <c r="AW35" i="2"/>
  <c r="DJ35" i="2"/>
  <c r="AX35" i="2"/>
  <c r="DK35" i="2"/>
  <c r="AY35" i="2"/>
  <c r="DL35" i="2"/>
  <c r="AZ35" i="2"/>
  <c r="DM35" i="2"/>
  <c r="BA35" i="2"/>
  <c r="DN35" i="2"/>
  <c r="BB35" i="2"/>
  <c r="DO35" i="2"/>
  <c r="BC35" i="2"/>
  <c r="DP35" i="2"/>
  <c r="BD35" i="2"/>
  <c r="DE35" i="2"/>
  <c r="DF40" i="2"/>
  <c r="AT40" i="2"/>
  <c r="DG40" i="2"/>
  <c r="AU40" i="2"/>
  <c r="DH40" i="2"/>
  <c r="AV40" i="2"/>
  <c r="DI40" i="2"/>
  <c r="AW40" i="2"/>
  <c r="DJ40" i="2"/>
  <c r="AX40" i="2"/>
  <c r="DK40" i="2"/>
  <c r="AY40" i="2"/>
  <c r="DL40" i="2"/>
  <c r="AZ40" i="2"/>
  <c r="DM40" i="2"/>
  <c r="BA40" i="2"/>
  <c r="DN40" i="2"/>
  <c r="BB40" i="2"/>
  <c r="DO40" i="2"/>
  <c r="BC40" i="2"/>
  <c r="DP40" i="2"/>
  <c r="BD40" i="2"/>
  <c r="DE40" i="2"/>
  <c r="DS35" i="2"/>
  <c r="BF35" i="2"/>
  <c r="DT35" i="2"/>
  <c r="BG35" i="2"/>
  <c r="DU35" i="2"/>
  <c r="BH35" i="2"/>
  <c r="DV35" i="2"/>
  <c r="BI35" i="2"/>
  <c r="DW35" i="2"/>
  <c r="BJ35" i="2"/>
  <c r="DX35" i="2"/>
  <c r="BK35" i="2"/>
  <c r="DY35" i="2"/>
  <c r="BL35" i="2"/>
  <c r="DZ35" i="2"/>
  <c r="BM35" i="2"/>
  <c r="EA35" i="2"/>
  <c r="BN35" i="2"/>
  <c r="EB35" i="2"/>
  <c r="BO35" i="2"/>
  <c r="EC35" i="2"/>
  <c r="BP35" i="2"/>
  <c r="DR35" i="2"/>
  <c r="DS40" i="2"/>
  <c r="BF40" i="2"/>
  <c r="DT40" i="2"/>
  <c r="BG40" i="2"/>
  <c r="DU40" i="2"/>
  <c r="BH40" i="2"/>
  <c r="DV40" i="2"/>
  <c r="BI40" i="2"/>
  <c r="DW40" i="2"/>
  <c r="BJ40" i="2"/>
  <c r="DX40" i="2"/>
  <c r="BK40" i="2"/>
  <c r="DY40" i="2"/>
  <c r="BL40" i="2"/>
  <c r="DZ40" i="2"/>
  <c r="BM40" i="2"/>
  <c r="EA40" i="2"/>
  <c r="BN40" i="2"/>
  <c r="EB40" i="2"/>
  <c r="BO40" i="2"/>
  <c r="EC40" i="2"/>
  <c r="BP40" i="2"/>
  <c r="DR40" i="2"/>
  <c r="D22" i="2"/>
  <c r="E22" i="2"/>
  <c r="F22" i="2"/>
  <c r="G22" i="2"/>
  <c r="CF38" i="2"/>
  <c r="V38" i="2"/>
  <c r="CG38" i="2"/>
  <c r="W38" i="2"/>
  <c r="CH38" i="2"/>
  <c r="X38" i="2"/>
  <c r="CI38" i="2"/>
  <c r="Y38" i="2"/>
  <c r="CJ38" i="2"/>
  <c r="Z38" i="2"/>
  <c r="CK38" i="2"/>
  <c r="AA38" i="2"/>
  <c r="CL38" i="2"/>
  <c r="AB38" i="2"/>
  <c r="CM38" i="2"/>
  <c r="AC38" i="2"/>
  <c r="CN38" i="2"/>
  <c r="AD38" i="2"/>
  <c r="CO38" i="2"/>
  <c r="AE38" i="2"/>
  <c r="CP38" i="2"/>
  <c r="AF38" i="2"/>
  <c r="CE38" i="2"/>
  <c r="CS38" i="2"/>
  <c r="AH38" i="2"/>
  <c r="CT38" i="2"/>
  <c r="AI38" i="2"/>
  <c r="CU38" i="2"/>
  <c r="AJ38" i="2"/>
  <c r="CV38" i="2"/>
  <c r="AK38" i="2"/>
  <c r="CW38" i="2"/>
  <c r="AL38" i="2"/>
  <c r="CX38" i="2"/>
  <c r="AM38" i="2"/>
  <c r="CY38" i="2"/>
  <c r="AN38" i="2"/>
  <c r="CZ38" i="2"/>
  <c r="AO38" i="2"/>
  <c r="DA38" i="2"/>
  <c r="AP38" i="2"/>
  <c r="DB38" i="2"/>
  <c r="AQ38" i="2"/>
  <c r="DC38" i="2"/>
  <c r="AR38" i="2"/>
  <c r="CR38" i="2"/>
  <c r="DF38" i="2"/>
  <c r="AT38" i="2"/>
  <c r="DG38" i="2"/>
  <c r="AU38" i="2"/>
  <c r="DH38" i="2"/>
  <c r="AV38" i="2"/>
  <c r="DI38" i="2"/>
  <c r="AW38" i="2"/>
  <c r="DJ38" i="2"/>
  <c r="AX38" i="2"/>
  <c r="DK38" i="2"/>
  <c r="AY38" i="2"/>
  <c r="DL38" i="2"/>
  <c r="AZ38" i="2"/>
  <c r="DM38" i="2"/>
  <c r="BA38" i="2"/>
  <c r="DN38" i="2"/>
  <c r="BB38" i="2"/>
  <c r="DO38" i="2"/>
  <c r="BC38" i="2"/>
  <c r="DP38" i="2"/>
  <c r="BD38" i="2"/>
  <c r="DE38" i="2"/>
  <c r="DS38" i="2"/>
  <c r="BF38" i="2"/>
  <c r="DT38" i="2"/>
  <c r="BG38" i="2"/>
  <c r="DU38" i="2"/>
  <c r="BH38" i="2"/>
  <c r="DV38" i="2"/>
  <c r="BI38" i="2"/>
  <c r="DW38" i="2"/>
  <c r="BJ38" i="2"/>
  <c r="DX38" i="2"/>
  <c r="BK38" i="2"/>
  <c r="DY38" i="2"/>
  <c r="BL38" i="2"/>
  <c r="DZ38" i="2"/>
  <c r="BM38" i="2"/>
  <c r="EA38" i="2"/>
  <c r="BN38" i="2"/>
  <c r="EB38" i="2"/>
  <c r="BO38" i="2"/>
  <c r="EC38" i="2"/>
  <c r="BP38" i="2"/>
  <c r="DR38" i="2"/>
  <c r="D28" i="2"/>
  <c r="E28" i="2"/>
  <c r="F28" i="2"/>
  <c r="G28" i="2"/>
  <c r="D7" i="2"/>
  <c r="E7" i="2"/>
  <c r="F7" i="2"/>
  <c r="G7" i="2"/>
  <c r="CF41" i="2"/>
  <c r="V41" i="2"/>
  <c r="CG41" i="2"/>
  <c r="W41" i="2"/>
  <c r="CH41" i="2"/>
  <c r="X41" i="2"/>
  <c r="CI41" i="2"/>
  <c r="Y41" i="2"/>
  <c r="CJ41" i="2"/>
  <c r="Z41" i="2"/>
  <c r="CK41" i="2"/>
  <c r="AA41" i="2"/>
  <c r="CL41" i="2"/>
  <c r="AB41" i="2"/>
  <c r="CM41" i="2"/>
  <c r="AC41" i="2"/>
  <c r="CN41" i="2"/>
  <c r="AD41" i="2"/>
  <c r="CO41" i="2"/>
  <c r="AE41" i="2"/>
  <c r="CP41" i="2"/>
  <c r="AF41" i="2"/>
  <c r="CE41" i="2"/>
  <c r="CF87" i="2"/>
  <c r="V87" i="2"/>
  <c r="CG87" i="2"/>
  <c r="W87" i="2"/>
  <c r="CH87" i="2"/>
  <c r="X87" i="2"/>
  <c r="CI87" i="2"/>
  <c r="Y87" i="2"/>
  <c r="CJ87" i="2"/>
  <c r="Z87" i="2"/>
  <c r="CK87" i="2"/>
  <c r="AA87" i="2"/>
  <c r="CL87" i="2"/>
  <c r="AB87" i="2"/>
  <c r="CM87" i="2"/>
  <c r="AC87" i="2"/>
  <c r="CN87" i="2"/>
  <c r="AD87" i="2"/>
  <c r="CO87" i="2"/>
  <c r="AE87" i="2"/>
  <c r="CP87" i="2"/>
  <c r="AF87" i="2"/>
  <c r="CE87" i="2"/>
  <c r="D26" i="2"/>
  <c r="CS41" i="2"/>
  <c r="AH41" i="2"/>
  <c r="CT41" i="2"/>
  <c r="AI41" i="2"/>
  <c r="CU41" i="2"/>
  <c r="AJ41" i="2"/>
  <c r="CV41" i="2"/>
  <c r="AK41" i="2"/>
  <c r="CW41" i="2"/>
  <c r="AL41" i="2"/>
  <c r="CX41" i="2"/>
  <c r="AM41" i="2"/>
  <c r="CY41" i="2"/>
  <c r="AN41" i="2"/>
  <c r="CZ41" i="2"/>
  <c r="AO41" i="2"/>
  <c r="DA41" i="2"/>
  <c r="AP41" i="2"/>
  <c r="DB41" i="2"/>
  <c r="AQ41" i="2"/>
  <c r="DC41" i="2"/>
  <c r="AR41" i="2"/>
  <c r="CR41" i="2"/>
  <c r="CS87" i="2"/>
  <c r="AH87" i="2"/>
  <c r="CT87" i="2"/>
  <c r="AI87" i="2"/>
  <c r="CU87" i="2"/>
  <c r="AJ87" i="2"/>
  <c r="CV87" i="2"/>
  <c r="AK87" i="2"/>
  <c r="CW87" i="2"/>
  <c r="AL87" i="2"/>
  <c r="CX87" i="2"/>
  <c r="AM87" i="2"/>
  <c r="CY87" i="2"/>
  <c r="AN87" i="2"/>
  <c r="CZ87" i="2"/>
  <c r="AO87" i="2"/>
  <c r="DA87" i="2"/>
  <c r="AP87" i="2"/>
  <c r="DB87" i="2"/>
  <c r="AQ87" i="2"/>
  <c r="DC87" i="2"/>
  <c r="AR87" i="2"/>
  <c r="CR87" i="2"/>
  <c r="E26" i="2"/>
  <c r="DF41" i="2"/>
  <c r="AT41" i="2"/>
  <c r="DG41" i="2"/>
  <c r="AU41" i="2"/>
  <c r="DH41" i="2"/>
  <c r="AV41" i="2"/>
  <c r="DI41" i="2"/>
  <c r="AW41" i="2"/>
  <c r="DJ41" i="2"/>
  <c r="AX41" i="2"/>
  <c r="DK41" i="2"/>
  <c r="AY41" i="2"/>
  <c r="DL41" i="2"/>
  <c r="AZ41" i="2"/>
  <c r="DM41" i="2"/>
  <c r="BA41" i="2"/>
  <c r="DN41" i="2"/>
  <c r="BB41" i="2"/>
  <c r="DO41" i="2"/>
  <c r="BC41" i="2"/>
  <c r="DP41" i="2"/>
  <c r="BD41" i="2"/>
  <c r="DE41" i="2"/>
  <c r="DF87" i="2"/>
  <c r="AT87" i="2"/>
  <c r="DG87" i="2"/>
  <c r="AU87" i="2"/>
  <c r="DH87" i="2"/>
  <c r="AV87" i="2"/>
  <c r="DI87" i="2"/>
  <c r="AW87" i="2"/>
  <c r="DJ87" i="2"/>
  <c r="AX87" i="2"/>
  <c r="DK87" i="2"/>
  <c r="AY87" i="2"/>
  <c r="DL87" i="2"/>
  <c r="AZ87" i="2"/>
  <c r="DM87" i="2"/>
  <c r="BA87" i="2"/>
  <c r="DN87" i="2"/>
  <c r="BB87" i="2"/>
  <c r="DO87" i="2"/>
  <c r="BC87" i="2"/>
  <c r="DP87" i="2"/>
  <c r="BD87" i="2"/>
  <c r="DE87" i="2"/>
  <c r="F26" i="2"/>
  <c r="DS41" i="2"/>
  <c r="BF41" i="2"/>
  <c r="DT41" i="2"/>
  <c r="BG41" i="2"/>
  <c r="DU41" i="2"/>
  <c r="BH41" i="2"/>
  <c r="DV41" i="2"/>
  <c r="BI41" i="2"/>
  <c r="DW41" i="2"/>
  <c r="BJ41" i="2"/>
  <c r="DX41" i="2"/>
  <c r="BK41" i="2"/>
  <c r="DY41" i="2"/>
  <c r="BL41" i="2"/>
  <c r="DZ41" i="2"/>
  <c r="BM41" i="2"/>
  <c r="EA41" i="2"/>
  <c r="BN41" i="2"/>
  <c r="EB41" i="2"/>
  <c r="BO41" i="2"/>
  <c r="EC41" i="2"/>
  <c r="BP41" i="2"/>
  <c r="DR41" i="2"/>
  <c r="DS87" i="2"/>
  <c r="BF87" i="2"/>
  <c r="DT87" i="2"/>
  <c r="BG87" i="2"/>
  <c r="DU87" i="2"/>
  <c r="BH87" i="2"/>
  <c r="DV87" i="2"/>
  <c r="BI87" i="2"/>
  <c r="DW87" i="2"/>
  <c r="BJ87" i="2"/>
  <c r="DX87" i="2"/>
  <c r="BK87" i="2"/>
  <c r="DY87" i="2"/>
  <c r="BL87" i="2"/>
  <c r="DZ87" i="2"/>
  <c r="BM87" i="2"/>
  <c r="EA87" i="2"/>
  <c r="BN87" i="2"/>
  <c r="EB87" i="2"/>
  <c r="BO87" i="2"/>
  <c r="EC87" i="2"/>
  <c r="BP87" i="2"/>
  <c r="DR87" i="2"/>
  <c r="G26" i="2"/>
  <c r="D29" i="2"/>
  <c r="E29" i="2"/>
  <c r="F29" i="2"/>
  <c r="G29" i="2"/>
  <c r="CF45" i="2"/>
  <c r="V45" i="2"/>
  <c r="CG45" i="2"/>
  <c r="W45" i="2"/>
  <c r="CH45" i="2"/>
  <c r="X45" i="2"/>
  <c r="CI45" i="2"/>
  <c r="Y45" i="2"/>
  <c r="CJ45" i="2"/>
  <c r="Z45" i="2"/>
  <c r="CK45" i="2"/>
  <c r="AA45" i="2"/>
  <c r="CL45" i="2"/>
  <c r="AB45" i="2"/>
  <c r="CM45" i="2"/>
  <c r="AC45" i="2"/>
  <c r="CN45" i="2"/>
  <c r="AD45" i="2"/>
  <c r="CO45" i="2"/>
  <c r="AE45" i="2"/>
  <c r="CP45" i="2"/>
  <c r="AF45" i="2"/>
  <c r="CE45" i="2"/>
  <c r="D59" i="2"/>
  <c r="CS45" i="2"/>
  <c r="AH45" i="2"/>
  <c r="CT45" i="2"/>
  <c r="AI45" i="2"/>
  <c r="CU45" i="2"/>
  <c r="AJ45" i="2"/>
  <c r="CV45" i="2"/>
  <c r="AK45" i="2"/>
  <c r="CW45" i="2"/>
  <c r="AL45" i="2"/>
  <c r="CX45" i="2"/>
  <c r="AM45" i="2"/>
  <c r="CY45" i="2"/>
  <c r="AN45" i="2"/>
  <c r="CZ45" i="2"/>
  <c r="AO45" i="2"/>
  <c r="DA45" i="2"/>
  <c r="AP45" i="2"/>
  <c r="DB45" i="2"/>
  <c r="AQ45" i="2"/>
  <c r="DC45" i="2"/>
  <c r="AR45" i="2"/>
  <c r="CR45" i="2"/>
  <c r="E59" i="2"/>
  <c r="DF45" i="2"/>
  <c r="AT45" i="2"/>
  <c r="DG45" i="2"/>
  <c r="AU45" i="2"/>
  <c r="DH45" i="2"/>
  <c r="AV45" i="2"/>
  <c r="DI45" i="2"/>
  <c r="AW45" i="2"/>
  <c r="DJ45" i="2"/>
  <c r="AX45" i="2"/>
  <c r="DK45" i="2"/>
  <c r="AY45" i="2"/>
  <c r="DL45" i="2"/>
  <c r="AZ45" i="2"/>
  <c r="DM45" i="2"/>
  <c r="BA45" i="2"/>
  <c r="DN45" i="2"/>
  <c r="BB45" i="2"/>
  <c r="DO45" i="2"/>
  <c r="BC45" i="2"/>
  <c r="DP45" i="2"/>
  <c r="BD45" i="2"/>
  <c r="DE45" i="2"/>
  <c r="F59" i="2"/>
  <c r="DS45" i="2"/>
  <c r="BF45" i="2"/>
  <c r="DT45" i="2"/>
  <c r="BG45" i="2"/>
  <c r="DU45" i="2"/>
  <c r="BH45" i="2"/>
  <c r="DV45" i="2"/>
  <c r="BI45" i="2"/>
  <c r="DW45" i="2"/>
  <c r="BJ45" i="2"/>
  <c r="DX45" i="2"/>
  <c r="BK45" i="2"/>
  <c r="DY45" i="2"/>
  <c r="BL45" i="2"/>
  <c r="DZ45" i="2"/>
  <c r="BM45" i="2"/>
  <c r="EA45" i="2"/>
  <c r="BN45" i="2"/>
  <c r="EB45" i="2"/>
  <c r="BO45" i="2"/>
  <c r="EC45" i="2"/>
  <c r="BP45" i="2"/>
  <c r="DR45" i="2"/>
  <c r="G59" i="2"/>
  <c r="CF44" i="2"/>
  <c r="V44" i="2"/>
  <c r="CG44" i="2"/>
  <c r="W44" i="2"/>
  <c r="CH44" i="2"/>
  <c r="X44" i="2"/>
  <c r="CI44" i="2"/>
  <c r="Y44" i="2"/>
  <c r="CJ44" i="2"/>
  <c r="Z44" i="2"/>
  <c r="CK44" i="2"/>
  <c r="AA44" i="2"/>
  <c r="CL44" i="2"/>
  <c r="AB44" i="2"/>
  <c r="CM44" i="2"/>
  <c r="AC44" i="2"/>
  <c r="CN44" i="2"/>
  <c r="AD44" i="2"/>
  <c r="CO44" i="2"/>
  <c r="AE44" i="2"/>
  <c r="CP44" i="2"/>
  <c r="AF44" i="2"/>
  <c r="CE44" i="2"/>
  <c r="CF332" i="2"/>
  <c r="V332" i="2"/>
  <c r="CG332" i="2"/>
  <c r="W332" i="2"/>
  <c r="CH332" i="2"/>
  <c r="X332" i="2"/>
  <c r="CI332" i="2"/>
  <c r="Y332" i="2"/>
  <c r="CJ332" i="2"/>
  <c r="Z332" i="2"/>
  <c r="CK332" i="2"/>
  <c r="AA332" i="2"/>
  <c r="CL332" i="2"/>
  <c r="AB332" i="2"/>
  <c r="CM332" i="2"/>
  <c r="AC332" i="2"/>
  <c r="CN332" i="2"/>
  <c r="AD332" i="2"/>
  <c r="CO332" i="2"/>
  <c r="AE332" i="2"/>
  <c r="CP332" i="2"/>
  <c r="AF332" i="2"/>
  <c r="CE332" i="2"/>
  <c r="CF95" i="2"/>
  <c r="V95" i="2"/>
  <c r="CG95" i="2"/>
  <c r="W95" i="2"/>
  <c r="CH95" i="2"/>
  <c r="X95" i="2"/>
  <c r="CI95" i="2"/>
  <c r="Y95" i="2"/>
  <c r="CJ95" i="2"/>
  <c r="Z95" i="2"/>
  <c r="CK95" i="2"/>
  <c r="AA95" i="2"/>
  <c r="CL95" i="2"/>
  <c r="AB95" i="2"/>
  <c r="CM95" i="2"/>
  <c r="AC95" i="2"/>
  <c r="CN95" i="2"/>
  <c r="AD95" i="2"/>
  <c r="CO95" i="2"/>
  <c r="AE95" i="2"/>
  <c r="CP95" i="2"/>
  <c r="AF95" i="2"/>
  <c r="CE95" i="2"/>
  <c r="D35" i="2"/>
  <c r="CS44" i="2"/>
  <c r="AH44" i="2"/>
  <c r="CT44" i="2"/>
  <c r="AI44" i="2"/>
  <c r="CU44" i="2"/>
  <c r="AJ44" i="2"/>
  <c r="CV44" i="2"/>
  <c r="AK44" i="2"/>
  <c r="CW44" i="2"/>
  <c r="AL44" i="2"/>
  <c r="CX44" i="2"/>
  <c r="AM44" i="2"/>
  <c r="CY44" i="2"/>
  <c r="AN44" i="2"/>
  <c r="CZ44" i="2"/>
  <c r="AO44" i="2"/>
  <c r="DA44" i="2"/>
  <c r="AP44" i="2"/>
  <c r="DB44" i="2"/>
  <c r="AQ44" i="2"/>
  <c r="DC44" i="2"/>
  <c r="AR44" i="2"/>
  <c r="CR44" i="2"/>
  <c r="CS332" i="2"/>
  <c r="AH332" i="2"/>
  <c r="CT332" i="2"/>
  <c r="AI332" i="2"/>
  <c r="CU332" i="2"/>
  <c r="AJ332" i="2"/>
  <c r="CV332" i="2"/>
  <c r="AK332" i="2"/>
  <c r="CW332" i="2"/>
  <c r="AL332" i="2"/>
  <c r="CX332" i="2"/>
  <c r="AM332" i="2"/>
  <c r="CY332" i="2"/>
  <c r="AN332" i="2"/>
  <c r="CZ332" i="2"/>
  <c r="AO332" i="2"/>
  <c r="DA332" i="2"/>
  <c r="AP332" i="2"/>
  <c r="DB332" i="2"/>
  <c r="AQ332" i="2"/>
  <c r="DC332" i="2"/>
  <c r="AR332" i="2"/>
  <c r="CR332" i="2"/>
  <c r="CS95" i="2"/>
  <c r="AH95" i="2"/>
  <c r="CT95" i="2"/>
  <c r="AI95" i="2"/>
  <c r="CU95" i="2"/>
  <c r="AJ95" i="2"/>
  <c r="CV95" i="2"/>
  <c r="AK95" i="2"/>
  <c r="CW95" i="2"/>
  <c r="AL95" i="2"/>
  <c r="CX95" i="2"/>
  <c r="AM95" i="2"/>
  <c r="CY95" i="2"/>
  <c r="AN95" i="2"/>
  <c r="CZ95" i="2"/>
  <c r="AO95" i="2"/>
  <c r="DA95" i="2"/>
  <c r="AP95" i="2"/>
  <c r="DB95" i="2"/>
  <c r="AQ95" i="2"/>
  <c r="DC95" i="2"/>
  <c r="AR95" i="2"/>
  <c r="CR95" i="2"/>
  <c r="E35" i="2"/>
  <c r="DF44" i="2"/>
  <c r="AT44" i="2"/>
  <c r="DG44" i="2"/>
  <c r="AU44" i="2"/>
  <c r="DH44" i="2"/>
  <c r="AV44" i="2"/>
  <c r="DI44" i="2"/>
  <c r="AW44" i="2"/>
  <c r="DJ44" i="2"/>
  <c r="AX44" i="2"/>
  <c r="DK44" i="2"/>
  <c r="AY44" i="2"/>
  <c r="DL44" i="2"/>
  <c r="AZ44" i="2"/>
  <c r="DM44" i="2"/>
  <c r="BA44" i="2"/>
  <c r="DN44" i="2"/>
  <c r="BB44" i="2"/>
  <c r="DO44" i="2"/>
  <c r="BC44" i="2"/>
  <c r="DP44" i="2"/>
  <c r="BD44" i="2"/>
  <c r="DE44" i="2"/>
  <c r="DF332" i="2"/>
  <c r="AT332" i="2"/>
  <c r="DG332" i="2"/>
  <c r="AU332" i="2"/>
  <c r="DH332" i="2"/>
  <c r="AV332" i="2"/>
  <c r="DI332" i="2"/>
  <c r="AW332" i="2"/>
  <c r="DJ332" i="2"/>
  <c r="AX332" i="2"/>
  <c r="DK332" i="2"/>
  <c r="AY332" i="2"/>
  <c r="DL332" i="2"/>
  <c r="AZ332" i="2"/>
  <c r="DM332" i="2"/>
  <c r="BA332" i="2"/>
  <c r="DN332" i="2"/>
  <c r="BB332" i="2"/>
  <c r="DO332" i="2"/>
  <c r="BC332" i="2"/>
  <c r="DP332" i="2"/>
  <c r="BD332" i="2"/>
  <c r="DE332" i="2"/>
  <c r="DF95" i="2"/>
  <c r="AT95" i="2"/>
  <c r="DG95" i="2"/>
  <c r="AU95" i="2"/>
  <c r="DH95" i="2"/>
  <c r="AV95" i="2"/>
  <c r="DI95" i="2"/>
  <c r="AW95" i="2"/>
  <c r="DJ95" i="2"/>
  <c r="AX95" i="2"/>
  <c r="DK95" i="2"/>
  <c r="AY95" i="2"/>
  <c r="DL95" i="2"/>
  <c r="AZ95" i="2"/>
  <c r="DM95" i="2"/>
  <c r="BA95" i="2"/>
  <c r="DN95" i="2"/>
  <c r="BB95" i="2"/>
  <c r="DO95" i="2"/>
  <c r="BC95" i="2"/>
  <c r="DP95" i="2"/>
  <c r="BD95" i="2"/>
  <c r="DE95" i="2"/>
  <c r="F35" i="2"/>
  <c r="DS44" i="2"/>
  <c r="BF44" i="2"/>
  <c r="DT44" i="2"/>
  <c r="BG44" i="2"/>
  <c r="DU44" i="2"/>
  <c r="BH44" i="2"/>
  <c r="DV44" i="2"/>
  <c r="BI44" i="2"/>
  <c r="DW44" i="2"/>
  <c r="BJ44" i="2"/>
  <c r="DX44" i="2"/>
  <c r="BK44" i="2"/>
  <c r="DY44" i="2"/>
  <c r="BL44" i="2"/>
  <c r="DZ44" i="2"/>
  <c r="BM44" i="2"/>
  <c r="EA44" i="2"/>
  <c r="BN44" i="2"/>
  <c r="EB44" i="2"/>
  <c r="BO44" i="2"/>
  <c r="EC44" i="2"/>
  <c r="BP44" i="2"/>
  <c r="DR44" i="2"/>
  <c r="DS332" i="2"/>
  <c r="BF332" i="2"/>
  <c r="DT332" i="2"/>
  <c r="BG332" i="2"/>
  <c r="DU332" i="2"/>
  <c r="BH332" i="2"/>
  <c r="DV332" i="2"/>
  <c r="BI332" i="2"/>
  <c r="DW332" i="2"/>
  <c r="BJ332" i="2"/>
  <c r="DX332" i="2"/>
  <c r="BK332" i="2"/>
  <c r="DY332" i="2"/>
  <c r="BL332" i="2"/>
  <c r="DZ332" i="2"/>
  <c r="BM332" i="2"/>
  <c r="EA332" i="2"/>
  <c r="BN332" i="2"/>
  <c r="EB332" i="2"/>
  <c r="BO332" i="2"/>
  <c r="EC332" i="2"/>
  <c r="BP332" i="2"/>
  <c r="DR332" i="2"/>
  <c r="DS95" i="2"/>
  <c r="BF95" i="2"/>
  <c r="DT95" i="2"/>
  <c r="BG95" i="2"/>
  <c r="DU95" i="2"/>
  <c r="BH95" i="2"/>
  <c r="DV95" i="2"/>
  <c r="BI95" i="2"/>
  <c r="DW95" i="2"/>
  <c r="BJ95" i="2"/>
  <c r="DX95" i="2"/>
  <c r="BK95" i="2"/>
  <c r="DY95" i="2"/>
  <c r="BL95" i="2"/>
  <c r="DZ95" i="2"/>
  <c r="BM95" i="2"/>
  <c r="EA95" i="2"/>
  <c r="BN95" i="2"/>
  <c r="EB95" i="2"/>
  <c r="BO95" i="2"/>
  <c r="EC95" i="2"/>
  <c r="BP95" i="2"/>
  <c r="DR95" i="2"/>
  <c r="G35" i="2"/>
  <c r="CF331" i="2"/>
  <c r="V331" i="2"/>
  <c r="CG331" i="2"/>
  <c r="W331" i="2"/>
  <c r="CH331" i="2"/>
  <c r="X331" i="2"/>
  <c r="CI331" i="2"/>
  <c r="Y331" i="2"/>
  <c r="CJ331" i="2"/>
  <c r="Z331" i="2"/>
  <c r="CK331" i="2"/>
  <c r="AA331" i="2"/>
  <c r="CL331" i="2"/>
  <c r="AB331" i="2"/>
  <c r="CM331" i="2"/>
  <c r="AC331" i="2"/>
  <c r="CN331" i="2"/>
  <c r="AD331" i="2"/>
  <c r="CO331" i="2"/>
  <c r="AE331" i="2"/>
  <c r="CP331" i="2"/>
  <c r="AF331" i="2"/>
  <c r="CE331" i="2"/>
  <c r="CF54" i="2"/>
  <c r="V54" i="2"/>
  <c r="CG54" i="2"/>
  <c r="W54" i="2"/>
  <c r="CH54" i="2"/>
  <c r="X54" i="2"/>
  <c r="CI54" i="2"/>
  <c r="Y54" i="2"/>
  <c r="CJ54" i="2"/>
  <c r="Z54" i="2"/>
  <c r="CK54" i="2"/>
  <c r="AA54" i="2"/>
  <c r="CL54" i="2"/>
  <c r="AB54" i="2"/>
  <c r="CM54" i="2"/>
  <c r="AC54" i="2"/>
  <c r="CN54" i="2"/>
  <c r="AD54" i="2"/>
  <c r="CO54" i="2"/>
  <c r="AE54" i="2"/>
  <c r="CP54" i="2"/>
  <c r="AF54" i="2"/>
  <c r="CE54" i="2"/>
  <c r="D54" i="2"/>
  <c r="CS331" i="2"/>
  <c r="AH331" i="2"/>
  <c r="CT331" i="2"/>
  <c r="AI331" i="2"/>
  <c r="CU331" i="2"/>
  <c r="AJ331" i="2"/>
  <c r="CV331" i="2"/>
  <c r="AK331" i="2"/>
  <c r="CW331" i="2"/>
  <c r="AL331" i="2"/>
  <c r="CX331" i="2"/>
  <c r="AM331" i="2"/>
  <c r="CY331" i="2"/>
  <c r="AN331" i="2"/>
  <c r="CZ331" i="2"/>
  <c r="AO331" i="2"/>
  <c r="DA331" i="2"/>
  <c r="AP331" i="2"/>
  <c r="DB331" i="2"/>
  <c r="AQ331" i="2"/>
  <c r="DC331" i="2"/>
  <c r="AR331" i="2"/>
  <c r="CR331" i="2"/>
  <c r="CS54" i="2"/>
  <c r="AH54" i="2"/>
  <c r="CT54" i="2"/>
  <c r="AI54" i="2"/>
  <c r="CU54" i="2"/>
  <c r="AJ54" i="2"/>
  <c r="CV54" i="2"/>
  <c r="AK54" i="2"/>
  <c r="CW54" i="2"/>
  <c r="AL54" i="2"/>
  <c r="CX54" i="2"/>
  <c r="AM54" i="2"/>
  <c r="CY54" i="2"/>
  <c r="AN54" i="2"/>
  <c r="CZ54" i="2"/>
  <c r="AO54" i="2"/>
  <c r="DA54" i="2"/>
  <c r="AP54" i="2"/>
  <c r="DB54" i="2"/>
  <c r="AQ54" i="2"/>
  <c r="DC54" i="2"/>
  <c r="AR54" i="2"/>
  <c r="CR54" i="2"/>
  <c r="E54" i="2"/>
  <c r="DF331" i="2"/>
  <c r="AT331" i="2"/>
  <c r="DG331" i="2"/>
  <c r="AU331" i="2"/>
  <c r="DH331" i="2"/>
  <c r="AV331" i="2"/>
  <c r="DI331" i="2"/>
  <c r="AW331" i="2"/>
  <c r="DJ331" i="2"/>
  <c r="AX331" i="2"/>
  <c r="DK331" i="2"/>
  <c r="AY331" i="2"/>
  <c r="DL331" i="2"/>
  <c r="AZ331" i="2"/>
  <c r="DM331" i="2"/>
  <c r="BA331" i="2"/>
  <c r="DN331" i="2"/>
  <c r="BB331" i="2"/>
  <c r="DO331" i="2"/>
  <c r="BC331" i="2"/>
  <c r="DP331" i="2"/>
  <c r="BD331" i="2"/>
  <c r="DE331" i="2"/>
  <c r="DF54" i="2"/>
  <c r="AT54" i="2"/>
  <c r="DG54" i="2"/>
  <c r="AU54" i="2"/>
  <c r="DH54" i="2"/>
  <c r="AV54" i="2"/>
  <c r="DI54" i="2"/>
  <c r="AW54" i="2"/>
  <c r="DJ54" i="2"/>
  <c r="AX54" i="2"/>
  <c r="DK54" i="2"/>
  <c r="AY54" i="2"/>
  <c r="DL54" i="2"/>
  <c r="AZ54" i="2"/>
  <c r="DM54" i="2"/>
  <c r="BA54" i="2"/>
  <c r="DN54" i="2"/>
  <c r="BB54" i="2"/>
  <c r="DO54" i="2"/>
  <c r="BC54" i="2"/>
  <c r="DP54" i="2"/>
  <c r="BD54" i="2"/>
  <c r="DE54" i="2"/>
  <c r="F54" i="2"/>
  <c r="DS331" i="2"/>
  <c r="BF331" i="2"/>
  <c r="DT331" i="2"/>
  <c r="BG331" i="2"/>
  <c r="DU331" i="2"/>
  <c r="BH331" i="2"/>
  <c r="DV331" i="2"/>
  <c r="BI331" i="2"/>
  <c r="DW331" i="2"/>
  <c r="BJ331" i="2"/>
  <c r="DX331" i="2"/>
  <c r="BK331" i="2"/>
  <c r="DY331" i="2"/>
  <c r="BL331" i="2"/>
  <c r="DZ331" i="2"/>
  <c r="BM331" i="2"/>
  <c r="EA331" i="2"/>
  <c r="BN331" i="2"/>
  <c r="EB331" i="2"/>
  <c r="BO331" i="2"/>
  <c r="EC331" i="2"/>
  <c r="BP331" i="2"/>
  <c r="DR331" i="2"/>
  <c r="DS54" i="2"/>
  <c r="BF54" i="2"/>
  <c r="DT54" i="2"/>
  <c r="BG54" i="2"/>
  <c r="DU54" i="2"/>
  <c r="BH54" i="2"/>
  <c r="DV54" i="2"/>
  <c r="BI54" i="2"/>
  <c r="DW54" i="2"/>
  <c r="BJ54" i="2"/>
  <c r="DX54" i="2"/>
  <c r="BK54" i="2"/>
  <c r="DY54" i="2"/>
  <c r="BL54" i="2"/>
  <c r="DZ54" i="2"/>
  <c r="BM54" i="2"/>
  <c r="EA54" i="2"/>
  <c r="BN54" i="2"/>
  <c r="EB54" i="2"/>
  <c r="BO54" i="2"/>
  <c r="EC54" i="2"/>
  <c r="BP54" i="2"/>
  <c r="DR54" i="2"/>
  <c r="G54" i="2"/>
  <c r="D33" i="2"/>
  <c r="E33" i="2"/>
  <c r="F33" i="2"/>
  <c r="G33" i="2"/>
  <c r="D37" i="2"/>
  <c r="E37" i="2"/>
  <c r="F37" i="2"/>
  <c r="G37" i="2"/>
  <c r="D47" i="2"/>
  <c r="E47" i="2"/>
  <c r="F47" i="2"/>
  <c r="G47" i="2"/>
  <c r="CF49" i="2"/>
  <c r="V49" i="2"/>
  <c r="CG49" i="2"/>
  <c r="W49" i="2"/>
  <c r="CH49" i="2"/>
  <c r="X49" i="2"/>
  <c r="CI49" i="2"/>
  <c r="Y49" i="2"/>
  <c r="CJ49" i="2"/>
  <c r="Z49" i="2"/>
  <c r="CK49" i="2"/>
  <c r="AA49" i="2"/>
  <c r="CL49" i="2"/>
  <c r="AB49" i="2"/>
  <c r="CM49" i="2"/>
  <c r="AC49" i="2"/>
  <c r="CN49" i="2"/>
  <c r="AD49" i="2"/>
  <c r="CO49" i="2"/>
  <c r="AE49" i="2"/>
  <c r="CP49" i="2"/>
  <c r="AF49" i="2"/>
  <c r="CE49" i="2"/>
  <c r="D40" i="2"/>
  <c r="CS49" i="2"/>
  <c r="AH49" i="2"/>
  <c r="CT49" i="2"/>
  <c r="AI49" i="2"/>
  <c r="CU49" i="2"/>
  <c r="AJ49" i="2"/>
  <c r="CV49" i="2"/>
  <c r="AK49" i="2"/>
  <c r="CW49" i="2"/>
  <c r="AL49" i="2"/>
  <c r="CX49" i="2"/>
  <c r="AM49" i="2"/>
  <c r="CY49" i="2"/>
  <c r="AN49" i="2"/>
  <c r="CZ49" i="2"/>
  <c r="AO49" i="2"/>
  <c r="DA49" i="2"/>
  <c r="AP49" i="2"/>
  <c r="DB49" i="2"/>
  <c r="AQ49" i="2"/>
  <c r="DC49" i="2"/>
  <c r="AR49" i="2"/>
  <c r="CR49" i="2"/>
  <c r="E40" i="2"/>
  <c r="DF49" i="2"/>
  <c r="AT49" i="2"/>
  <c r="DG49" i="2"/>
  <c r="AU49" i="2"/>
  <c r="DH49" i="2"/>
  <c r="AV49" i="2"/>
  <c r="DI49" i="2"/>
  <c r="AW49" i="2"/>
  <c r="DJ49" i="2"/>
  <c r="AX49" i="2"/>
  <c r="DK49" i="2"/>
  <c r="AY49" i="2"/>
  <c r="DL49" i="2"/>
  <c r="AZ49" i="2"/>
  <c r="DM49" i="2"/>
  <c r="BA49" i="2"/>
  <c r="DN49" i="2"/>
  <c r="BB49" i="2"/>
  <c r="DO49" i="2"/>
  <c r="BC49" i="2"/>
  <c r="DP49" i="2"/>
  <c r="BD49" i="2"/>
  <c r="DE49" i="2"/>
  <c r="F40" i="2"/>
  <c r="DS49" i="2"/>
  <c r="BF49" i="2"/>
  <c r="DT49" i="2"/>
  <c r="BG49" i="2"/>
  <c r="DU49" i="2"/>
  <c r="BH49" i="2"/>
  <c r="DV49" i="2"/>
  <c r="BI49" i="2"/>
  <c r="DW49" i="2"/>
  <c r="BJ49" i="2"/>
  <c r="DX49" i="2"/>
  <c r="BK49" i="2"/>
  <c r="DY49" i="2"/>
  <c r="BL49" i="2"/>
  <c r="DZ49" i="2"/>
  <c r="BM49" i="2"/>
  <c r="EA49" i="2"/>
  <c r="BN49" i="2"/>
  <c r="EB49" i="2"/>
  <c r="BO49" i="2"/>
  <c r="EC49" i="2"/>
  <c r="BP49" i="2"/>
  <c r="DR49" i="2"/>
  <c r="G40" i="2"/>
  <c r="CF326" i="2"/>
  <c r="V326" i="2"/>
  <c r="CG326" i="2"/>
  <c r="W326" i="2"/>
  <c r="CH326" i="2"/>
  <c r="X326" i="2"/>
  <c r="CI326" i="2"/>
  <c r="Y326" i="2"/>
  <c r="CJ326" i="2"/>
  <c r="Z326" i="2"/>
  <c r="CK326" i="2"/>
  <c r="AA326" i="2"/>
  <c r="CL326" i="2"/>
  <c r="AB326" i="2"/>
  <c r="CM326" i="2"/>
  <c r="AC326" i="2"/>
  <c r="CN326" i="2"/>
  <c r="AD326" i="2"/>
  <c r="CO326" i="2"/>
  <c r="AE326" i="2"/>
  <c r="CP326" i="2"/>
  <c r="AF326" i="2"/>
  <c r="CE326" i="2"/>
  <c r="D48" i="2"/>
  <c r="CS326" i="2"/>
  <c r="AH326" i="2"/>
  <c r="CT326" i="2"/>
  <c r="AI326" i="2"/>
  <c r="CU326" i="2"/>
  <c r="AJ326" i="2"/>
  <c r="CV326" i="2"/>
  <c r="AK326" i="2"/>
  <c r="CW326" i="2"/>
  <c r="AL326" i="2"/>
  <c r="CX326" i="2"/>
  <c r="AM326" i="2"/>
  <c r="CY326" i="2"/>
  <c r="AN326" i="2"/>
  <c r="CZ326" i="2"/>
  <c r="AO326" i="2"/>
  <c r="DA326" i="2"/>
  <c r="AP326" i="2"/>
  <c r="DB326" i="2"/>
  <c r="AQ326" i="2"/>
  <c r="DC326" i="2"/>
  <c r="AR326" i="2"/>
  <c r="CR326" i="2"/>
  <c r="E48" i="2"/>
  <c r="DF326" i="2"/>
  <c r="AT326" i="2"/>
  <c r="DG326" i="2"/>
  <c r="AU326" i="2"/>
  <c r="DH326" i="2"/>
  <c r="AV326" i="2"/>
  <c r="DI326" i="2"/>
  <c r="AW326" i="2"/>
  <c r="DJ326" i="2"/>
  <c r="AX326" i="2"/>
  <c r="DK326" i="2"/>
  <c r="AY326" i="2"/>
  <c r="DL326" i="2"/>
  <c r="AZ326" i="2"/>
  <c r="DM326" i="2"/>
  <c r="BA326" i="2"/>
  <c r="DN326" i="2"/>
  <c r="BB326" i="2"/>
  <c r="DO326" i="2"/>
  <c r="BC326" i="2"/>
  <c r="DP326" i="2"/>
  <c r="BD326" i="2"/>
  <c r="DE326" i="2"/>
  <c r="F48" i="2"/>
  <c r="DS326" i="2"/>
  <c r="BF326" i="2"/>
  <c r="DT326" i="2"/>
  <c r="BG326" i="2"/>
  <c r="DU326" i="2"/>
  <c r="BH326" i="2"/>
  <c r="DV326" i="2"/>
  <c r="BI326" i="2"/>
  <c r="DW326" i="2"/>
  <c r="BJ326" i="2"/>
  <c r="DX326" i="2"/>
  <c r="BK326" i="2"/>
  <c r="DY326" i="2"/>
  <c r="BL326" i="2"/>
  <c r="DZ326" i="2"/>
  <c r="BM326" i="2"/>
  <c r="EA326" i="2"/>
  <c r="BN326" i="2"/>
  <c r="EB326" i="2"/>
  <c r="BO326" i="2"/>
  <c r="EC326" i="2"/>
  <c r="BP326" i="2"/>
  <c r="DR326" i="2"/>
  <c r="G48" i="2"/>
  <c r="CF51" i="2"/>
  <c r="V51" i="2"/>
  <c r="CG51" i="2"/>
  <c r="W51" i="2"/>
  <c r="CH51" i="2"/>
  <c r="X51" i="2"/>
  <c r="CI51" i="2"/>
  <c r="Y51" i="2"/>
  <c r="CJ51" i="2"/>
  <c r="Z51" i="2"/>
  <c r="CK51" i="2"/>
  <c r="AA51" i="2"/>
  <c r="CL51" i="2"/>
  <c r="AB51" i="2"/>
  <c r="CM51" i="2"/>
  <c r="AC51" i="2"/>
  <c r="CN51" i="2"/>
  <c r="AD51" i="2"/>
  <c r="CO51" i="2"/>
  <c r="AE51" i="2"/>
  <c r="CP51" i="2"/>
  <c r="AF51" i="2"/>
  <c r="CE51" i="2"/>
  <c r="CF325" i="2"/>
  <c r="V325" i="2"/>
  <c r="CG325" i="2"/>
  <c r="W325" i="2"/>
  <c r="CH325" i="2"/>
  <c r="X325" i="2"/>
  <c r="CI325" i="2"/>
  <c r="Y325" i="2"/>
  <c r="CJ325" i="2"/>
  <c r="Z325" i="2"/>
  <c r="CK325" i="2"/>
  <c r="AA325" i="2"/>
  <c r="CL325" i="2"/>
  <c r="AB325" i="2"/>
  <c r="CM325" i="2"/>
  <c r="AC325" i="2"/>
  <c r="CN325" i="2"/>
  <c r="AD325" i="2"/>
  <c r="CO325" i="2"/>
  <c r="AE325" i="2"/>
  <c r="CP325" i="2"/>
  <c r="AF325" i="2"/>
  <c r="CE325" i="2"/>
  <c r="D41" i="2"/>
  <c r="CS51" i="2"/>
  <c r="AH51" i="2"/>
  <c r="CT51" i="2"/>
  <c r="AI51" i="2"/>
  <c r="CU51" i="2"/>
  <c r="AJ51" i="2"/>
  <c r="CV51" i="2"/>
  <c r="AK51" i="2"/>
  <c r="CW51" i="2"/>
  <c r="AL51" i="2"/>
  <c r="CX51" i="2"/>
  <c r="AM51" i="2"/>
  <c r="CY51" i="2"/>
  <c r="AN51" i="2"/>
  <c r="CZ51" i="2"/>
  <c r="AO51" i="2"/>
  <c r="DA51" i="2"/>
  <c r="AP51" i="2"/>
  <c r="DB51" i="2"/>
  <c r="AQ51" i="2"/>
  <c r="DC51" i="2"/>
  <c r="AR51" i="2"/>
  <c r="CR51" i="2"/>
  <c r="CS325" i="2"/>
  <c r="AH325" i="2"/>
  <c r="CT325" i="2"/>
  <c r="AI325" i="2"/>
  <c r="CU325" i="2"/>
  <c r="AJ325" i="2"/>
  <c r="CV325" i="2"/>
  <c r="AK325" i="2"/>
  <c r="CW325" i="2"/>
  <c r="AL325" i="2"/>
  <c r="CX325" i="2"/>
  <c r="AM325" i="2"/>
  <c r="CY325" i="2"/>
  <c r="AN325" i="2"/>
  <c r="CZ325" i="2"/>
  <c r="AO325" i="2"/>
  <c r="DA325" i="2"/>
  <c r="AP325" i="2"/>
  <c r="DB325" i="2"/>
  <c r="AQ325" i="2"/>
  <c r="DC325" i="2"/>
  <c r="AR325" i="2"/>
  <c r="CR325" i="2"/>
  <c r="E41" i="2"/>
  <c r="DF51" i="2"/>
  <c r="AT51" i="2"/>
  <c r="DG51" i="2"/>
  <c r="AU51" i="2"/>
  <c r="DH51" i="2"/>
  <c r="AV51" i="2"/>
  <c r="DI51" i="2"/>
  <c r="AW51" i="2"/>
  <c r="DJ51" i="2"/>
  <c r="AX51" i="2"/>
  <c r="DK51" i="2"/>
  <c r="AY51" i="2"/>
  <c r="DL51" i="2"/>
  <c r="AZ51" i="2"/>
  <c r="DM51" i="2"/>
  <c r="BA51" i="2"/>
  <c r="DN51" i="2"/>
  <c r="BB51" i="2"/>
  <c r="DO51" i="2"/>
  <c r="BC51" i="2"/>
  <c r="DP51" i="2"/>
  <c r="BD51" i="2"/>
  <c r="DE51" i="2"/>
  <c r="DF325" i="2"/>
  <c r="AT325" i="2"/>
  <c r="DG325" i="2"/>
  <c r="AU325" i="2"/>
  <c r="DH325" i="2"/>
  <c r="AV325" i="2"/>
  <c r="DI325" i="2"/>
  <c r="AW325" i="2"/>
  <c r="DJ325" i="2"/>
  <c r="AX325" i="2"/>
  <c r="DK325" i="2"/>
  <c r="AY325" i="2"/>
  <c r="DL325" i="2"/>
  <c r="AZ325" i="2"/>
  <c r="DM325" i="2"/>
  <c r="BA325" i="2"/>
  <c r="DN325" i="2"/>
  <c r="BB325" i="2"/>
  <c r="DO325" i="2"/>
  <c r="BC325" i="2"/>
  <c r="DP325" i="2"/>
  <c r="BD325" i="2"/>
  <c r="DE325" i="2"/>
  <c r="F41" i="2"/>
  <c r="DS51" i="2"/>
  <c r="BF51" i="2"/>
  <c r="DT51" i="2"/>
  <c r="BG51" i="2"/>
  <c r="DU51" i="2"/>
  <c r="BH51" i="2"/>
  <c r="DV51" i="2"/>
  <c r="BI51" i="2"/>
  <c r="DW51" i="2"/>
  <c r="BJ51" i="2"/>
  <c r="DX51" i="2"/>
  <c r="BK51" i="2"/>
  <c r="DY51" i="2"/>
  <c r="BL51" i="2"/>
  <c r="DZ51" i="2"/>
  <c r="BM51" i="2"/>
  <c r="EA51" i="2"/>
  <c r="BN51" i="2"/>
  <c r="EB51" i="2"/>
  <c r="BO51" i="2"/>
  <c r="EC51" i="2"/>
  <c r="BP51" i="2"/>
  <c r="DR51" i="2"/>
  <c r="DS325" i="2"/>
  <c r="BF325" i="2"/>
  <c r="DT325" i="2"/>
  <c r="BG325" i="2"/>
  <c r="DU325" i="2"/>
  <c r="BH325" i="2"/>
  <c r="DV325" i="2"/>
  <c r="BI325" i="2"/>
  <c r="DW325" i="2"/>
  <c r="BJ325" i="2"/>
  <c r="DX325" i="2"/>
  <c r="BK325" i="2"/>
  <c r="DY325" i="2"/>
  <c r="BL325" i="2"/>
  <c r="DZ325" i="2"/>
  <c r="BM325" i="2"/>
  <c r="EA325" i="2"/>
  <c r="BN325" i="2"/>
  <c r="EB325" i="2"/>
  <c r="BO325" i="2"/>
  <c r="EC325" i="2"/>
  <c r="BP325" i="2"/>
  <c r="DR325" i="2"/>
  <c r="G41" i="2"/>
  <c r="D44" i="2"/>
  <c r="E44" i="2"/>
  <c r="F44" i="2"/>
  <c r="G44" i="2"/>
  <c r="CF53" i="2"/>
  <c r="V53" i="2"/>
  <c r="CG53" i="2"/>
  <c r="W53" i="2"/>
  <c r="CH53" i="2"/>
  <c r="X53" i="2"/>
  <c r="CI53" i="2"/>
  <c r="Y53" i="2"/>
  <c r="CJ53" i="2"/>
  <c r="Z53" i="2"/>
  <c r="CK53" i="2"/>
  <c r="AA53" i="2"/>
  <c r="CL53" i="2"/>
  <c r="AB53" i="2"/>
  <c r="CM53" i="2"/>
  <c r="AC53" i="2"/>
  <c r="CN53" i="2"/>
  <c r="AD53" i="2"/>
  <c r="CO53" i="2"/>
  <c r="AE53" i="2"/>
  <c r="CP53" i="2"/>
  <c r="AF53" i="2"/>
  <c r="CE53" i="2"/>
  <c r="D51" i="2"/>
  <c r="CS53" i="2"/>
  <c r="AH53" i="2"/>
  <c r="CT53" i="2"/>
  <c r="AI53" i="2"/>
  <c r="CU53" i="2"/>
  <c r="AJ53" i="2"/>
  <c r="CV53" i="2"/>
  <c r="AK53" i="2"/>
  <c r="CW53" i="2"/>
  <c r="AL53" i="2"/>
  <c r="CX53" i="2"/>
  <c r="AM53" i="2"/>
  <c r="CY53" i="2"/>
  <c r="AN53" i="2"/>
  <c r="CZ53" i="2"/>
  <c r="AO53" i="2"/>
  <c r="DA53" i="2"/>
  <c r="AP53" i="2"/>
  <c r="DB53" i="2"/>
  <c r="AQ53" i="2"/>
  <c r="DC53" i="2"/>
  <c r="AR53" i="2"/>
  <c r="CR53" i="2"/>
  <c r="E51" i="2"/>
  <c r="DF53" i="2"/>
  <c r="AT53" i="2"/>
  <c r="DG53" i="2"/>
  <c r="AU53" i="2"/>
  <c r="DH53" i="2"/>
  <c r="AV53" i="2"/>
  <c r="DI53" i="2"/>
  <c r="AW53" i="2"/>
  <c r="DJ53" i="2"/>
  <c r="AX53" i="2"/>
  <c r="DK53" i="2"/>
  <c r="AY53" i="2"/>
  <c r="DL53" i="2"/>
  <c r="AZ53" i="2"/>
  <c r="DM53" i="2"/>
  <c r="BA53" i="2"/>
  <c r="DN53" i="2"/>
  <c r="BB53" i="2"/>
  <c r="DO53" i="2"/>
  <c r="BC53" i="2"/>
  <c r="DP53" i="2"/>
  <c r="BD53" i="2"/>
  <c r="DE53" i="2"/>
  <c r="F51" i="2"/>
  <c r="DS53" i="2"/>
  <c r="BF53" i="2"/>
  <c r="DT53" i="2"/>
  <c r="BG53" i="2"/>
  <c r="DU53" i="2"/>
  <c r="BH53" i="2"/>
  <c r="DV53" i="2"/>
  <c r="BI53" i="2"/>
  <c r="DW53" i="2"/>
  <c r="BJ53" i="2"/>
  <c r="DX53" i="2"/>
  <c r="BK53" i="2"/>
  <c r="DY53" i="2"/>
  <c r="BL53" i="2"/>
  <c r="DZ53" i="2"/>
  <c r="BM53" i="2"/>
  <c r="EA53" i="2"/>
  <c r="BN53" i="2"/>
  <c r="EB53" i="2"/>
  <c r="BO53" i="2"/>
  <c r="EC53" i="2"/>
  <c r="BP53" i="2"/>
  <c r="DR53" i="2"/>
  <c r="G51" i="2"/>
  <c r="D20" i="2"/>
  <c r="E20" i="2"/>
  <c r="F20" i="2"/>
  <c r="G20" i="2"/>
  <c r="CF77" i="2"/>
  <c r="V77" i="2"/>
  <c r="CG77" i="2"/>
  <c r="W77" i="2"/>
  <c r="CH77" i="2"/>
  <c r="X77" i="2"/>
  <c r="CI77" i="2"/>
  <c r="Y77" i="2"/>
  <c r="CJ77" i="2"/>
  <c r="Z77" i="2"/>
  <c r="CK77" i="2"/>
  <c r="AA77" i="2"/>
  <c r="CL77" i="2"/>
  <c r="AB77" i="2"/>
  <c r="CM77" i="2"/>
  <c r="AC77" i="2"/>
  <c r="CN77" i="2"/>
  <c r="AD77" i="2"/>
  <c r="CO77" i="2"/>
  <c r="AE77" i="2"/>
  <c r="CP77" i="2"/>
  <c r="AF77" i="2"/>
  <c r="CE77" i="2"/>
  <c r="CF76" i="2"/>
  <c r="V76" i="2"/>
  <c r="CG76" i="2"/>
  <c r="W76" i="2"/>
  <c r="CH76" i="2"/>
  <c r="X76" i="2"/>
  <c r="CI76" i="2"/>
  <c r="Y76" i="2"/>
  <c r="CJ76" i="2"/>
  <c r="Z76" i="2"/>
  <c r="CK76" i="2"/>
  <c r="AA76" i="2"/>
  <c r="CL76" i="2"/>
  <c r="AB76" i="2"/>
  <c r="CM76" i="2"/>
  <c r="AC76" i="2"/>
  <c r="CN76" i="2"/>
  <c r="AD76" i="2"/>
  <c r="CO76" i="2"/>
  <c r="AE76" i="2"/>
  <c r="CP76" i="2"/>
  <c r="AF76" i="2"/>
  <c r="CE76" i="2"/>
  <c r="D76" i="2"/>
  <c r="CS77" i="2"/>
  <c r="AH77" i="2"/>
  <c r="CT77" i="2"/>
  <c r="AI77" i="2"/>
  <c r="CU77" i="2"/>
  <c r="AJ77" i="2"/>
  <c r="CV77" i="2"/>
  <c r="AK77" i="2"/>
  <c r="CW77" i="2"/>
  <c r="AL77" i="2"/>
  <c r="CX77" i="2"/>
  <c r="AM77" i="2"/>
  <c r="CY77" i="2"/>
  <c r="AN77" i="2"/>
  <c r="CZ77" i="2"/>
  <c r="AO77" i="2"/>
  <c r="DA77" i="2"/>
  <c r="AP77" i="2"/>
  <c r="DB77" i="2"/>
  <c r="AQ77" i="2"/>
  <c r="DC77" i="2"/>
  <c r="AR77" i="2"/>
  <c r="CR77" i="2"/>
  <c r="CS76" i="2"/>
  <c r="AH76" i="2"/>
  <c r="CT76" i="2"/>
  <c r="AI76" i="2"/>
  <c r="CU76" i="2"/>
  <c r="AJ76" i="2"/>
  <c r="CV76" i="2"/>
  <c r="AK76" i="2"/>
  <c r="CW76" i="2"/>
  <c r="AL76" i="2"/>
  <c r="CX76" i="2"/>
  <c r="AM76" i="2"/>
  <c r="CY76" i="2"/>
  <c r="AN76" i="2"/>
  <c r="CZ76" i="2"/>
  <c r="AO76" i="2"/>
  <c r="DA76" i="2"/>
  <c r="AP76" i="2"/>
  <c r="DB76" i="2"/>
  <c r="AQ76" i="2"/>
  <c r="DC76" i="2"/>
  <c r="AR76" i="2"/>
  <c r="CR76" i="2"/>
  <c r="E76" i="2"/>
  <c r="DF77" i="2"/>
  <c r="AT77" i="2"/>
  <c r="DG77" i="2"/>
  <c r="AU77" i="2"/>
  <c r="DH77" i="2"/>
  <c r="AV77" i="2"/>
  <c r="DI77" i="2"/>
  <c r="AW77" i="2"/>
  <c r="DJ77" i="2"/>
  <c r="AX77" i="2"/>
  <c r="DK77" i="2"/>
  <c r="AY77" i="2"/>
  <c r="DL77" i="2"/>
  <c r="AZ77" i="2"/>
  <c r="DM77" i="2"/>
  <c r="BA77" i="2"/>
  <c r="DN77" i="2"/>
  <c r="BB77" i="2"/>
  <c r="DO77" i="2"/>
  <c r="BC77" i="2"/>
  <c r="DP77" i="2"/>
  <c r="BD77" i="2"/>
  <c r="DE77" i="2"/>
  <c r="DF76" i="2"/>
  <c r="AT76" i="2"/>
  <c r="DG76" i="2"/>
  <c r="AU76" i="2"/>
  <c r="DH76" i="2"/>
  <c r="AV76" i="2"/>
  <c r="DI76" i="2"/>
  <c r="AW76" i="2"/>
  <c r="DJ76" i="2"/>
  <c r="AX76" i="2"/>
  <c r="DK76" i="2"/>
  <c r="AY76" i="2"/>
  <c r="DL76" i="2"/>
  <c r="AZ76" i="2"/>
  <c r="DM76" i="2"/>
  <c r="BA76" i="2"/>
  <c r="DN76" i="2"/>
  <c r="BB76" i="2"/>
  <c r="DO76" i="2"/>
  <c r="BC76" i="2"/>
  <c r="DP76" i="2"/>
  <c r="BD76" i="2"/>
  <c r="DE76" i="2"/>
  <c r="F76" i="2"/>
  <c r="DS77" i="2"/>
  <c r="BF77" i="2"/>
  <c r="DT77" i="2"/>
  <c r="BG77" i="2"/>
  <c r="DU77" i="2"/>
  <c r="BH77" i="2"/>
  <c r="DV77" i="2"/>
  <c r="BI77" i="2"/>
  <c r="DW77" i="2"/>
  <c r="BJ77" i="2"/>
  <c r="DX77" i="2"/>
  <c r="BK77" i="2"/>
  <c r="DY77" i="2"/>
  <c r="BL77" i="2"/>
  <c r="DZ77" i="2"/>
  <c r="BM77" i="2"/>
  <c r="EA77" i="2"/>
  <c r="BN77" i="2"/>
  <c r="EB77" i="2"/>
  <c r="BO77" i="2"/>
  <c r="EC77" i="2"/>
  <c r="BP77" i="2"/>
  <c r="DR77" i="2"/>
  <c r="DS76" i="2"/>
  <c r="BF76" i="2"/>
  <c r="DT76" i="2"/>
  <c r="BG76" i="2"/>
  <c r="DU76" i="2"/>
  <c r="BH76" i="2"/>
  <c r="DV76" i="2"/>
  <c r="BI76" i="2"/>
  <c r="DW76" i="2"/>
  <c r="BJ76" i="2"/>
  <c r="DX76" i="2"/>
  <c r="BK76" i="2"/>
  <c r="DY76" i="2"/>
  <c r="BL76" i="2"/>
  <c r="DZ76" i="2"/>
  <c r="BM76" i="2"/>
  <c r="EA76" i="2"/>
  <c r="BN76" i="2"/>
  <c r="EB76" i="2"/>
  <c r="BO76" i="2"/>
  <c r="EC76" i="2"/>
  <c r="BP76" i="2"/>
  <c r="DR76" i="2"/>
  <c r="G76" i="2"/>
  <c r="CF96" i="2"/>
  <c r="V96" i="2"/>
  <c r="CG96" i="2"/>
  <c r="W96" i="2"/>
  <c r="CH96" i="2"/>
  <c r="X96" i="2"/>
  <c r="CI96" i="2"/>
  <c r="Y96" i="2"/>
  <c r="CJ96" i="2"/>
  <c r="Z96" i="2"/>
  <c r="CK96" i="2"/>
  <c r="AA96" i="2"/>
  <c r="CL96" i="2"/>
  <c r="AB96" i="2"/>
  <c r="CM96" i="2"/>
  <c r="AC96" i="2"/>
  <c r="CN96" i="2"/>
  <c r="AD96" i="2"/>
  <c r="CO96" i="2"/>
  <c r="AE96" i="2"/>
  <c r="CP96" i="2"/>
  <c r="AF96" i="2"/>
  <c r="CE96" i="2"/>
  <c r="D72" i="2"/>
  <c r="CS96" i="2"/>
  <c r="AH96" i="2"/>
  <c r="CT96" i="2"/>
  <c r="AI96" i="2"/>
  <c r="CU96" i="2"/>
  <c r="AJ96" i="2"/>
  <c r="CV96" i="2"/>
  <c r="AK96" i="2"/>
  <c r="CW96" i="2"/>
  <c r="AL96" i="2"/>
  <c r="CX96" i="2"/>
  <c r="AM96" i="2"/>
  <c r="CY96" i="2"/>
  <c r="AN96" i="2"/>
  <c r="CZ96" i="2"/>
  <c r="AO96" i="2"/>
  <c r="DA96" i="2"/>
  <c r="AP96" i="2"/>
  <c r="DB96" i="2"/>
  <c r="AQ96" i="2"/>
  <c r="DC96" i="2"/>
  <c r="AR96" i="2"/>
  <c r="CR96" i="2"/>
  <c r="E72" i="2"/>
  <c r="DF96" i="2"/>
  <c r="AT96" i="2"/>
  <c r="DG96" i="2"/>
  <c r="AU96" i="2"/>
  <c r="DH96" i="2"/>
  <c r="AV96" i="2"/>
  <c r="DI96" i="2"/>
  <c r="AW96" i="2"/>
  <c r="DJ96" i="2"/>
  <c r="AX96" i="2"/>
  <c r="DK96" i="2"/>
  <c r="AY96" i="2"/>
  <c r="DL96" i="2"/>
  <c r="AZ96" i="2"/>
  <c r="DM96" i="2"/>
  <c r="BA96" i="2"/>
  <c r="DN96" i="2"/>
  <c r="BB96" i="2"/>
  <c r="DO96" i="2"/>
  <c r="BC96" i="2"/>
  <c r="DP96" i="2"/>
  <c r="BD96" i="2"/>
  <c r="DE96" i="2"/>
  <c r="F72" i="2"/>
  <c r="DS96" i="2"/>
  <c r="BF96" i="2"/>
  <c r="DT96" i="2"/>
  <c r="BG96" i="2"/>
  <c r="DU96" i="2"/>
  <c r="BH96" i="2"/>
  <c r="DV96" i="2"/>
  <c r="BI96" i="2"/>
  <c r="DW96" i="2"/>
  <c r="BJ96" i="2"/>
  <c r="DX96" i="2"/>
  <c r="BK96" i="2"/>
  <c r="DY96" i="2"/>
  <c r="BL96" i="2"/>
  <c r="DZ96" i="2"/>
  <c r="BM96" i="2"/>
  <c r="EA96" i="2"/>
  <c r="BN96" i="2"/>
  <c r="EB96" i="2"/>
  <c r="BO96" i="2"/>
  <c r="EC96" i="2"/>
  <c r="BP96" i="2"/>
  <c r="DR96" i="2"/>
  <c r="G72" i="2"/>
  <c r="CF319" i="2"/>
  <c r="V319" i="2"/>
  <c r="CG319" i="2"/>
  <c r="W319" i="2"/>
  <c r="CH319" i="2"/>
  <c r="X319" i="2"/>
  <c r="CI319" i="2"/>
  <c r="Y319" i="2"/>
  <c r="CJ319" i="2"/>
  <c r="Z319" i="2"/>
  <c r="CK319" i="2"/>
  <c r="AA319" i="2"/>
  <c r="CL319" i="2"/>
  <c r="AB319" i="2"/>
  <c r="CM319" i="2"/>
  <c r="AC319" i="2"/>
  <c r="CN319" i="2"/>
  <c r="AD319" i="2"/>
  <c r="CO319" i="2"/>
  <c r="AE319" i="2"/>
  <c r="CP319" i="2"/>
  <c r="AF319" i="2"/>
  <c r="CE319" i="2"/>
  <c r="CF68" i="2"/>
  <c r="V68" i="2"/>
  <c r="CG68" i="2"/>
  <c r="W68" i="2"/>
  <c r="CH68" i="2"/>
  <c r="X68" i="2"/>
  <c r="CI68" i="2"/>
  <c r="Y68" i="2"/>
  <c r="CJ68" i="2"/>
  <c r="Z68" i="2"/>
  <c r="CK68" i="2"/>
  <c r="AA68" i="2"/>
  <c r="CL68" i="2"/>
  <c r="AB68" i="2"/>
  <c r="CM68" i="2"/>
  <c r="AC68" i="2"/>
  <c r="CN68" i="2"/>
  <c r="AD68" i="2"/>
  <c r="CO68" i="2"/>
  <c r="AE68" i="2"/>
  <c r="CP68" i="2"/>
  <c r="AF68" i="2"/>
  <c r="CE68" i="2"/>
  <c r="D90" i="2"/>
  <c r="CS319" i="2"/>
  <c r="AH319" i="2"/>
  <c r="CT319" i="2"/>
  <c r="AI319" i="2"/>
  <c r="CU319" i="2"/>
  <c r="AJ319" i="2"/>
  <c r="CV319" i="2"/>
  <c r="AK319" i="2"/>
  <c r="CW319" i="2"/>
  <c r="AL319" i="2"/>
  <c r="CX319" i="2"/>
  <c r="AM319" i="2"/>
  <c r="CY319" i="2"/>
  <c r="AN319" i="2"/>
  <c r="CZ319" i="2"/>
  <c r="AO319" i="2"/>
  <c r="DA319" i="2"/>
  <c r="AP319" i="2"/>
  <c r="DB319" i="2"/>
  <c r="AQ319" i="2"/>
  <c r="DC319" i="2"/>
  <c r="AR319" i="2"/>
  <c r="CR319" i="2"/>
  <c r="CS68" i="2"/>
  <c r="AH68" i="2"/>
  <c r="CT68" i="2"/>
  <c r="AI68" i="2"/>
  <c r="CU68" i="2"/>
  <c r="AJ68" i="2"/>
  <c r="CV68" i="2"/>
  <c r="AK68" i="2"/>
  <c r="CW68" i="2"/>
  <c r="AL68" i="2"/>
  <c r="CX68" i="2"/>
  <c r="AM68" i="2"/>
  <c r="CY68" i="2"/>
  <c r="AN68" i="2"/>
  <c r="CZ68" i="2"/>
  <c r="AO68" i="2"/>
  <c r="DA68" i="2"/>
  <c r="AP68" i="2"/>
  <c r="DB68" i="2"/>
  <c r="AQ68" i="2"/>
  <c r="DC68" i="2"/>
  <c r="AR68" i="2"/>
  <c r="CR68" i="2"/>
  <c r="E90" i="2"/>
  <c r="DF319" i="2"/>
  <c r="AT319" i="2"/>
  <c r="DG319" i="2"/>
  <c r="AU319" i="2"/>
  <c r="DH319" i="2"/>
  <c r="AV319" i="2"/>
  <c r="DI319" i="2"/>
  <c r="AW319" i="2"/>
  <c r="DJ319" i="2"/>
  <c r="AX319" i="2"/>
  <c r="DK319" i="2"/>
  <c r="AY319" i="2"/>
  <c r="DL319" i="2"/>
  <c r="AZ319" i="2"/>
  <c r="DM319" i="2"/>
  <c r="BA319" i="2"/>
  <c r="DN319" i="2"/>
  <c r="BB319" i="2"/>
  <c r="DO319" i="2"/>
  <c r="BC319" i="2"/>
  <c r="DP319" i="2"/>
  <c r="BD319" i="2"/>
  <c r="DE319" i="2"/>
  <c r="DF68" i="2"/>
  <c r="AT68" i="2"/>
  <c r="DG68" i="2"/>
  <c r="AU68" i="2"/>
  <c r="DH68" i="2"/>
  <c r="AV68" i="2"/>
  <c r="DI68" i="2"/>
  <c r="AW68" i="2"/>
  <c r="DJ68" i="2"/>
  <c r="AX68" i="2"/>
  <c r="DK68" i="2"/>
  <c r="AY68" i="2"/>
  <c r="DL68" i="2"/>
  <c r="AZ68" i="2"/>
  <c r="DM68" i="2"/>
  <c r="BA68" i="2"/>
  <c r="DN68" i="2"/>
  <c r="BB68" i="2"/>
  <c r="DO68" i="2"/>
  <c r="BC68" i="2"/>
  <c r="DP68" i="2"/>
  <c r="BD68" i="2"/>
  <c r="DE68" i="2"/>
  <c r="F90" i="2"/>
  <c r="DS319" i="2"/>
  <c r="BF319" i="2"/>
  <c r="DT319" i="2"/>
  <c r="BG319" i="2"/>
  <c r="DU319" i="2"/>
  <c r="BH319" i="2"/>
  <c r="DV319" i="2"/>
  <c r="BI319" i="2"/>
  <c r="DW319" i="2"/>
  <c r="BJ319" i="2"/>
  <c r="DX319" i="2"/>
  <c r="BK319" i="2"/>
  <c r="DY319" i="2"/>
  <c r="BL319" i="2"/>
  <c r="DZ319" i="2"/>
  <c r="BM319" i="2"/>
  <c r="EA319" i="2"/>
  <c r="BN319" i="2"/>
  <c r="EB319" i="2"/>
  <c r="BO319" i="2"/>
  <c r="EC319" i="2"/>
  <c r="BP319" i="2"/>
  <c r="DR319" i="2"/>
  <c r="DS68" i="2"/>
  <c r="BF68" i="2"/>
  <c r="DT68" i="2"/>
  <c r="BG68" i="2"/>
  <c r="DU68" i="2"/>
  <c r="BH68" i="2"/>
  <c r="DV68" i="2"/>
  <c r="BI68" i="2"/>
  <c r="DW68" i="2"/>
  <c r="BJ68" i="2"/>
  <c r="DX68" i="2"/>
  <c r="BK68" i="2"/>
  <c r="DY68" i="2"/>
  <c r="BL68" i="2"/>
  <c r="DZ68" i="2"/>
  <c r="BM68" i="2"/>
  <c r="EA68" i="2"/>
  <c r="BN68" i="2"/>
  <c r="EB68" i="2"/>
  <c r="BO68" i="2"/>
  <c r="EC68" i="2"/>
  <c r="BP68" i="2"/>
  <c r="DR68" i="2"/>
  <c r="G90" i="2"/>
  <c r="CF318" i="2"/>
  <c r="V318" i="2"/>
  <c r="CG318" i="2"/>
  <c r="W318" i="2"/>
  <c r="CH318" i="2"/>
  <c r="X318" i="2"/>
  <c r="CI318" i="2"/>
  <c r="Y318" i="2"/>
  <c r="CJ318" i="2"/>
  <c r="Z318" i="2"/>
  <c r="CK318" i="2"/>
  <c r="AA318" i="2"/>
  <c r="CL318" i="2"/>
  <c r="AB318" i="2"/>
  <c r="CM318" i="2"/>
  <c r="AC318" i="2"/>
  <c r="CN318" i="2"/>
  <c r="AD318" i="2"/>
  <c r="CO318" i="2"/>
  <c r="AE318" i="2"/>
  <c r="CP318" i="2"/>
  <c r="AF318" i="2"/>
  <c r="CE318" i="2"/>
  <c r="D45" i="2"/>
  <c r="CS318" i="2"/>
  <c r="AH318" i="2"/>
  <c r="CT318" i="2"/>
  <c r="AI318" i="2"/>
  <c r="CU318" i="2"/>
  <c r="AJ318" i="2"/>
  <c r="CV318" i="2"/>
  <c r="AK318" i="2"/>
  <c r="CW318" i="2"/>
  <c r="AL318" i="2"/>
  <c r="CX318" i="2"/>
  <c r="AM318" i="2"/>
  <c r="CY318" i="2"/>
  <c r="AN318" i="2"/>
  <c r="CZ318" i="2"/>
  <c r="AO318" i="2"/>
  <c r="DA318" i="2"/>
  <c r="AP318" i="2"/>
  <c r="DB318" i="2"/>
  <c r="AQ318" i="2"/>
  <c r="DC318" i="2"/>
  <c r="AR318" i="2"/>
  <c r="CR318" i="2"/>
  <c r="E45" i="2"/>
  <c r="DF318" i="2"/>
  <c r="AT318" i="2"/>
  <c r="DG318" i="2"/>
  <c r="AU318" i="2"/>
  <c r="DH318" i="2"/>
  <c r="AV318" i="2"/>
  <c r="DI318" i="2"/>
  <c r="AW318" i="2"/>
  <c r="DJ318" i="2"/>
  <c r="AX318" i="2"/>
  <c r="DK318" i="2"/>
  <c r="AY318" i="2"/>
  <c r="DL318" i="2"/>
  <c r="AZ318" i="2"/>
  <c r="DM318" i="2"/>
  <c r="BA318" i="2"/>
  <c r="DN318" i="2"/>
  <c r="BB318" i="2"/>
  <c r="DO318" i="2"/>
  <c r="BC318" i="2"/>
  <c r="DP318" i="2"/>
  <c r="BD318" i="2"/>
  <c r="DE318" i="2"/>
  <c r="F45" i="2"/>
  <c r="DS318" i="2"/>
  <c r="BF318" i="2"/>
  <c r="DT318" i="2"/>
  <c r="BG318" i="2"/>
  <c r="DU318" i="2"/>
  <c r="BH318" i="2"/>
  <c r="DV318" i="2"/>
  <c r="BI318" i="2"/>
  <c r="DW318" i="2"/>
  <c r="BJ318" i="2"/>
  <c r="DX318" i="2"/>
  <c r="BK318" i="2"/>
  <c r="DY318" i="2"/>
  <c r="BL318" i="2"/>
  <c r="DZ318" i="2"/>
  <c r="BM318" i="2"/>
  <c r="EA318" i="2"/>
  <c r="BN318" i="2"/>
  <c r="EB318" i="2"/>
  <c r="BO318" i="2"/>
  <c r="EC318" i="2"/>
  <c r="BP318" i="2"/>
  <c r="DR318" i="2"/>
  <c r="G45" i="2"/>
  <c r="D55" i="2"/>
  <c r="E55" i="2"/>
  <c r="F55" i="2"/>
  <c r="G55" i="2"/>
  <c r="D42" i="2"/>
  <c r="E42" i="2"/>
  <c r="F42" i="2"/>
  <c r="G42" i="2"/>
  <c r="D60" i="2"/>
  <c r="E60" i="2"/>
  <c r="F60" i="2"/>
  <c r="G60" i="2"/>
  <c r="D38" i="2"/>
  <c r="E38" i="2"/>
  <c r="F38" i="2"/>
  <c r="G38" i="2"/>
  <c r="CF312" i="2"/>
  <c r="V312" i="2"/>
  <c r="CG312" i="2"/>
  <c r="W312" i="2"/>
  <c r="CH312" i="2"/>
  <c r="X312" i="2"/>
  <c r="CI312" i="2"/>
  <c r="Y312" i="2"/>
  <c r="CJ312" i="2"/>
  <c r="Z312" i="2"/>
  <c r="CK312" i="2"/>
  <c r="AA312" i="2"/>
  <c r="CL312" i="2"/>
  <c r="AB312" i="2"/>
  <c r="CM312" i="2"/>
  <c r="AC312" i="2"/>
  <c r="CN312" i="2"/>
  <c r="AD312" i="2"/>
  <c r="CO312" i="2"/>
  <c r="AE312" i="2"/>
  <c r="CP312" i="2"/>
  <c r="AF312" i="2"/>
  <c r="CE312" i="2"/>
  <c r="D53" i="2"/>
  <c r="CS312" i="2"/>
  <c r="AH312" i="2"/>
  <c r="CT312" i="2"/>
  <c r="AI312" i="2"/>
  <c r="CU312" i="2"/>
  <c r="AJ312" i="2"/>
  <c r="CV312" i="2"/>
  <c r="AK312" i="2"/>
  <c r="CW312" i="2"/>
  <c r="AL312" i="2"/>
  <c r="CX312" i="2"/>
  <c r="AM312" i="2"/>
  <c r="CY312" i="2"/>
  <c r="AN312" i="2"/>
  <c r="CZ312" i="2"/>
  <c r="AO312" i="2"/>
  <c r="DA312" i="2"/>
  <c r="AP312" i="2"/>
  <c r="DB312" i="2"/>
  <c r="AQ312" i="2"/>
  <c r="DC312" i="2"/>
  <c r="AR312" i="2"/>
  <c r="CR312" i="2"/>
  <c r="E53" i="2"/>
  <c r="DF312" i="2"/>
  <c r="AT312" i="2"/>
  <c r="DG312" i="2"/>
  <c r="AU312" i="2"/>
  <c r="DH312" i="2"/>
  <c r="AV312" i="2"/>
  <c r="DI312" i="2"/>
  <c r="AW312" i="2"/>
  <c r="DJ312" i="2"/>
  <c r="AX312" i="2"/>
  <c r="DK312" i="2"/>
  <c r="AY312" i="2"/>
  <c r="DL312" i="2"/>
  <c r="AZ312" i="2"/>
  <c r="DM312" i="2"/>
  <c r="BA312" i="2"/>
  <c r="DN312" i="2"/>
  <c r="BB312" i="2"/>
  <c r="DO312" i="2"/>
  <c r="BC312" i="2"/>
  <c r="DP312" i="2"/>
  <c r="BD312" i="2"/>
  <c r="DE312" i="2"/>
  <c r="F53" i="2"/>
  <c r="DS312" i="2"/>
  <c r="BF312" i="2"/>
  <c r="DT312" i="2"/>
  <c r="BG312" i="2"/>
  <c r="DU312" i="2"/>
  <c r="BH312" i="2"/>
  <c r="DV312" i="2"/>
  <c r="BI312" i="2"/>
  <c r="DW312" i="2"/>
  <c r="BJ312" i="2"/>
  <c r="DX312" i="2"/>
  <c r="BK312" i="2"/>
  <c r="DY312" i="2"/>
  <c r="BL312" i="2"/>
  <c r="DZ312" i="2"/>
  <c r="BM312" i="2"/>
  <c r="EA312" i="2"/>
  <c r="BN312" i="2"/>
  <c r="EB312" i="2"/>
  <c r="BO312" i="2"/>
  <c r="EC312" i="2"/>
  <c r="BP312" i="2"/>
  <c r="DR312" i="2"/>
  <c r="G53" i="2"/>
  <c r="CF98" i="2"/>
  <c r="V98" i="2"/>
  <c r="CG98" i="2"/>
  <c r="W98" i="2"/>
  <c r="CH98" i="2"/>
  <c r="X98" i="2"/>
  <c r="CI98" i="2"/>
  <c r="Y98" i="2"/>
  <c r="CJ98" i="2"/>
  <c r="Z98" i="2"/>
  <c r="CK98" i="2"/>
  <c r="AA98" i="2"/>
  <c r="CL98" i="2"/>
  <c r="AB98" i="2"/>
  <c r="CM98" i="2"/>
  <c r="AC98" i="2"/>
  <c r="CN98" i="2"/>
  <c r="AD98" i="2"/>
  <c r="CO98" i="2"/>
  <c r="AE98" i="2"/>
  <c r="CP98" i="2"/>
  <c r="AF98" i="2"/>
  <c r="CE98" i="2"/>
  <c r="D98" i="2"/>
  <c r="CS98" i="2"/>
  <c r="AH98" i="2"/>
  <c r="CT98" i="2"/>
  <c r="AI98" i="2"/>
  <c r="CU98" i="2"/>
  <c r="AJ98" i="2"/>
  <c r="CV98" i="2"/>
  <c r="AK98" i="2"/>
  <c r="CW98" i="2"/>
  <c r="AL98" i="2"/>
  <c r="CX98" i="2"/>
  <c r="AM98" i="2"/>
  <c r="CY98" i="2"/>
  <c r="AN98" i="2"/>
  <c r="CZ98" i="2"/>
  <c r="AO98" i="2"/>
  <c r="DA98" i="2"/>
  <c r="AP98" i="2"/>
  <c r="DB98" i="2"/>
  <c r="AQ98" i="2"/>
  <c r="DC98" i="2"/>
  <c r="AR98" i="2"/>
  <c r="CR98" i="2"/>
  <c r="E98" i="2"/>
  <c r="DF98" i="2"/>
  <c r="AT98" i="2"/>
  <c r="DG98" i="2"/>
  <c r="AU98" i="2"/>
  <c r="DH98" i="2"/>
  <c r="AV98" i="2"/>
  <c r="DI98" i="2"/>
  <c r="AW98" i="2"/>
  <c r="DJ98" i="2"/>
  <c r="AX98" i="2"/>
  <c r="DK98" i="2"/>
  <c r="AY98" i="2"/>
  <c r="DL98" i="2"/>
  <c r="AZ98" i="2"/>
  <c r="DM98" i="2"/>
  <c r="BA98" i="2"/>
  <c r="DN98" i="2"/>
  <c r="BB98" i="2"/>
  <c r="DO98" i="2"/>
  <c r="BC98" i="2"/>
  <c r="DP98" i="2"/>
  <c r="BD98" i="2"/>
  <c r="DE98" i="2"/>
  <c r="F98" i="2"/>
  <c r="DS98" i="2"/>
  <c r="BF98" i="2"/>
  <c r="DT98" i="2"/>
  <c r="BG98" i="2"/>
  <c r="DU98" i="2"/>
  <c r="BH98" i="2"/>
  <c r="DV98" i="2"/>
  <c r="BI98" i="2"/>
  <c r="DW98" i="2"/>
  <c r="BJ98" i="2"/>
  <c r="DX98" i="2"/>
  <c r="BK98" i="2"/>
  <c r="DY98" i="2"/>
  <c r="BL98" i="2"/>
  <c r="DZ98" i="2"/>
  <c r="BM98" i="2"/>
  <c r="EA98" i="2"/>
  <c r="BN98" i="2"/>
  <c r="EB98" i="2"/>
  <c r="BO98" i="2"/>
  <c r="EC98" i="2"/>
  <c r="BP98" i="2"/>
  <c r="DR98" i="2"/>
  <c r="G98" i="2"/>
  <c r="D77" i="2"/>
  <c r="E77" i="2"/>
  <c r="F77" i="2"/>
  <c r="G77" i="2"/>
  <c r="CF69" i="2"/>
  <c r="V69" i="2"/>
  <c r="CG69" i="2"/>
  <c r="W69" i="2"/>
  <c r="CH69" i="2"/>
  <c r="X69" i="2"/>
  <c r="CI69" i="2"/>
  <c r="Y69" i="2"/>
  <c r="CJ69" i="2"/>
  <c r="Z69" i="2"/>
  <c r="CK69" i="2"/>
  <c r="AA69" i="2"/>
  <c r="CL69" i="2"/>
  <c r="AB69" i="2"/>
  <c r="CM69" i="2"/>
  <c r="AC69" i="2"/>
  <c r="CN69" i="2"/>
  <c r="AD69" i="2"/>
  <c r="CO69" i="2"/>
  <c r="AE69" i="2"/>
  <c r="CP69" i="2"/>
  <c r="AF69" i="2"/>
  <c r="CE69" i="2"/>
  <c r="D64" i="2"/>
  <c r="CS69" i="2"/>
  <c r="AH69" i="2"/>
  <c r="CT69" i="2"/>
  <c r="AI69" i="2"/>
  <c r="CU69" i="2"/>
  <c r="AJ69" i="2"/>
  <c r="CV69" i="2"/>
  <c r="AK69" i="2"/>
  <c r="CW69" i="2"/>
  <c r="AL69" i="2"/>
  <c r="CX69" i="2"/>
  <c r="AM69" i="2"/>
  <c r="CY69" i="2"/>
  <c r="AN69" i="2"/>
  <c r="CZ69" i="2"/>
  <c r="AO69" i="2"/>
  <c r="DA69" i="2"/>
  <c r="AP69" i="2"/>
  <c r="DB69" i="2"/>
  <c r="AQ69" i="2"/>
  <c r="DC69" i="2"/>
  <c r="AR69" i="2"/>
  <c r="CR69" i="2"/>
  <c r="E64" i="2"/>
  <c r="DF69" i="2"/>
  <c r="AT69" i="2"/>
  <c r="DG69" i="2"/>
  <c r="AU69" i="2"/>
  <c r="DH69" i="2"/>
  <c r="AV69" i="2"/>
  <c r="DI69" i="2"/>
  <c r="AW69" i="2"/>
  <c r="DJ69" i="2"/>
  <c r="AX69" i="2"/>
  <c r="DK69" i="2"/>
  <c r="AY69" i="2"/>
  <c r="DL69" i="2"/>
  <c r="AZ69" i="2"/>
  <c r="DM69" i="2"/>
  <c r="BA69" i="2"/>
  <c r="DN69" i="2"/>
  <c r="BB69" i="2"/>
  <c r="DO69" i="2"/>
  <c r="BC69" i="2"/>
  <c r="DP69" i="2"/>
  <c r="BD69" i="2"/>
  <c r="DE69" i="2"/>
  <c r="F64" i="2"/>
  <c r="DS69" i="2"/>
  <c r="BF69" i="2"/>
  <c r="DT69" i="2"/>
  <c r="BG69" i="2"/>
  <c r="DU69" i="2"/>
  <c r="BH69" i="2"/>
  <c r="DV69" i="2"/>
  <c r="BI69" i="2"/>
  <c r="DW69" i="2"/>
  <c r="BJ69" i="2"/>
  <c r="DX69" i="2"/>
  <c r="BK69" i="2"/>
  <c r="DY69" i="2"/>
  <c r="BL69" i="2"/>
  <c r="DZ69" i="2"/>
  <c r="BM69" i="2"/>
  <c r="EA69" i="2"/>
  <c r="BN69" i="2"/>
  <c r="EB69" i="2"/>
  <c r="BO69" i="2"/>
  <c r="EC69" i="2"/>
  <c r="BP69" i="2"/>
  <c r="DR69" i="2"/>
  <c r="G64" i="2"/>
  <c r="D62" i="2"/>
  <c r="E62" i="2"/>
  <c r="F62" i="2"/>
  <c r="G62" i="2"/>
  <c r="D65" i="2"/>
  <c r="E65" i="2"/>
  <c r="F65" i="2"/>
  <c r="G65" i="2"/>
  <c r="CF86" i="2"/>
  <c r="V86" i="2"/>
  <c r="CG86" i="2"/>
  <c r="W86" i="2"/>
  <c r="CH86" i="2"/>
  <c r="X86" i="2"/>
  <c r="CI86" i="2"/>
  <c r="Y86" i="2"/>
  <c r="CJ86" i="2"/>
  <c r="Z86" i="2"/>
  <c r="CK86" i="2"/>
  <c r="AA86" i="2"/>
  <c r="CL86" i="2"/>
  <c r="AB86" i="2"/>
  <c r="CM86" i="2"/>
  <c r="AC86" i="2"/>
  <c r="CN86" i="2"/>
  <c r="AD86" i="2"/>
  <c r="CO86" i="2"/>
  <c r="AE86" i="2"/>
  <c r="CP86" i="2"/>
  <c r="AF86" i="2"/>
  <c r="CE86" i="2"/>
  <c r="D86" i="2"/>
  <c r="CS86" i="2"/>
  <c r="AH86" i="2"/>
  <c r="CT86" i="2"/>
  <c r="AI86" i="2"/>
  <c r="CU86" i="2"/>
  <c r="AJ86" i="2"/>
  <c r="CV86" i="2"/>
  <c r="AK86" i="2"/>
  <c r="CW86" i="2"/>
  <c r="AL86" i="2"/>
  <c r="CX86" i="2"/>
  <c r="AM86" i="2"/>
  <c r="CY86" i="2"/>
  <c r="AN86" i="2"/>
  <c r="CZ86" i="2"/>
  <c r="AO86" i="2"/>
  <c r="DA86" i="2"/>
  <c r="AP86" i="2"/>
  <c r="DB86" i="2"/>
  <c r="AQ86" i="2"/>
  <c r="DC86" i="2"/>
  <c r="AR86" i="2"/>
  <c r="CR86" i="2"/>
  <c r="E86" i="2"/>
  <c r="DF86" i="2"/>
  <c r="AT86" i="2"/>
  <c r="DG86" i="2"/>
  <c r="AU86" i="2"/>
  <c r="DH86" i="2"/>
  <c r="AV86" i="2"/>
  <c r="DI86" i="2"/>
  <c r="AW86" i="2"/>
  <c r="DJ86" i="2"/>
  <c r="AX86" i="2"/>
  <c r="DK86" i="2"/>
  <c r="AY86" i="2"/>
  <c r="DL86" i="2"/>
  <c r="AZ86" i="2"/>
  <c r="DM86" i="2"/>
  <c r="BA86" i="2"/>
  <c r="DN86" i="2"/>
  <c r="BB86" i="2"/>
  <c r="DO86" i="2"/>
  <c r="BC86" i="2"/>
  <c r="DP86" i="2"/>
  <c r="BD86" i="2"/>
  <c r="DE86" i="2"/>
  <c r="F86" i="2"/>
  <c r="DS86" i="2"/>
  <c r="BF86" i="2"/>
  <c r="DT86" i="2"/>
  <c r="BG86" i="2"/>
  <c r="DU86" i="2"/>
  <c r="BH86" i="2"/>
  <c r="DV86" i="2"/>
  <c r="BI86" i="2"/>
  <c r="DW86" i="2"/>
  <c r="BJ86" i="2"/>
  <c r="DX86" i="2"/>
  <c r="BK86" i="2"/>
  <c r="DY86" i="2"/>
  <c r="BL86" i="2"/>
  <c r="DZ86" i="2"/>
  <c r="BM86" i="2"/>
  <c r="EA86" i="2"/>
  <c r="BN86" i="2"/>
  <c r="EB86" i="2"/>
  <c r="BO86" i="2"/>
  <c r="EC86" i="2"/>
  <c r="BP86" i="2"/>
  <c r="DR86" i="2"/>
  <c r="G86" i="2"/>
  <c r="D73" i="2"/>
  <c r="E73" i="2"/>
  <c r="F73" i="2"/>
  <c r="G73" i="2"/>
  <c r="CF154" i="2"/>
  <c r="V154" i="2"/>
  <c r="CG154" i="2"/>
  <c r="W154" i="2"/>
  <c r="CH154" i="2"/>
  <c r="X154" i="2"/>
  <c r="CI154" i="2"/>
  <c r="Y154" i="2"/>
  <c r="CJ154" i="2"/>
  <c r="Z154" i="2"/>
  <c r="CK154" i="2"/>
  <c r="AA154" i="2"/>
  <c r="CL154" i="2"/>
  <c r="AB154" i="2"/>
  <c r="CM154" i="2"/>
  <c r="AC154" i="2"/>
  <c r="CN154" i="2"/>
  <c r="AD154" i="2"/>
  <c r="CO154" i="2"/>
  <c r="AE154" i="2"/>
  <c r="CP154" i="2"/>
  <c r="AF154" i="2"/>
  <c r="CE154" i="2"/>
  <c r="CF80" i="2"/>
  <c r="V80" i="2"/>
  <c r="CG80" i="2"/>
  <c r="W80" i="2"/>
  <c r="CH80" i="2"/>
  <c r="X80" i="2"/>
  <c r="CI80" i="2"/>
  <c r="Y80" i="2"/>
  <c r="CJ80" i="2"/>
  <c r="Z80" i="2"/>
  <c r="CK80" i="2"/>
  <c r="AA80" i="2"/>
  <c r="CL80" i="2"/>
  <c r="AB80" i="2"/>
  <c r="CM80" i="2"/>
  <c r="AC80" i="2"/>
  <c r="CN80" i="2"/>
  <c r="AD80" i="2"/>
  <c r="CO80" i="2"/>
  <c r="AE80" i="2"/>
  <c r="CP80" i="2"/>
  <c r="AF80" i="2"/>
  <c r="CE80" i="2"/>
  <c r="D79" i="2"/>
  <c r="CS154" i="2"/>
  <c r="AH154" i="2"/>
  <c r="CT154" i="2"/>
  <c r="AI154" i="2"/>
  <c r="CU154" i="2"/>
  <c r="AJ154" i="2"/>
  <c r="CV154" i="2"/>
  <c r="AK154" i="2"/>
  <c r="CW154" i="2"/>
  <c r="AL154" i="2"/>
  <c r="CX154" i="2"/>
  <c r="AM154" i="2"/>
  <c r="CY154" i="2"/>
  <c r="AN154" i="2"/>
  <c r="CZ154" i="2"/>
  <c r="AO154" i="2"/>
  <c r="DA154" i="2"/>
  <c r="AP154" i="2"/>
  <c r="DB154" i="2"/>
  <c r="AQ154" i="2"/>
  <c r="DC154" i="2"/>
  <c r="AR154" i="2"/>
  <c r="CR154" i="2"/>
  <c r="CS80" i="2"/>
  <c r="AH80" i="2"/>
  <c r="CT80" i="2"/>
  <c r="AI80" i="2"/>
  <c r="CU80" i="2"/>
  <c r="AJ80" i="2"/>
  <c r="CV80" i="2"/>
  <c r="AK80" i="2"/>
  <c r="CW80" i="2"/>
  <c r="AL80" i="2"/>
  <c r="CX80" i="2"/>
  <c r="AM80" i="2"/>
  <c r="CY80" i="2"/>
  <c r="AN80" i="2"/>
  <c r="CZ80" i="2"/>
  <c r="AO80" i="2"/>
  <c r="DA80" i="2"/>
  <c r="AP80" i="2"/>
  <c r="DB80" i="2"/>
  <c r="AQ80" i="2"/>
  <c r="DC80" i="2"/>
  <c r="AR80" i="2"/>
  <c r="CR80" i="2"/>
  <c r="E79" i="2"/>
  <c r="DF154" i="2"/>
  <c r="AT154" i="2"/>
  <c r="DG154" i="2"/>
  <c r="AU154" i="2"/>
  <c r="DH154" i="2"/>
  <c r="AV154" i="2"/>
  <c r="DI154" i="2"/>
  <c r="AW154" i="2"/>
  <c r="DJ154" i="2"/>
  <c r="AX154" i="2"/>
  <c r="DK154" i="2"/>
  <c r="AY154" i="2"/>
  <c r="DL154" i="2"/>
  <c r="AZ154" i="2"/>
  <c r="DM154" i="2"/>
  <c r="BA154" i="2"/>
  <c r="DN154" i="2"/>
  <c r="BB154" i="2"/>
  <c r="DO154" i="2"/>
  <c r="BC154" i="2"/>
  <c r="DP154" i="2"/>
  <c r="BD154" i="2"/>
  <c r="DE154" i="2"/>
  <c r="DF80" i="2"/>
  <c r="AT80" i="2"/>
  <c r="DG80" i="2"/>
  <c r="AU80" i="2"/>
  <c r="DH80" i="2"/>
  <c r="AV80" i="2"/>
  <c r="DI80" i="2"/>
  <c r="AW80" i="2"/>
  <c r="DJ80" i="2"/>
  <c r="AX80" i="2"/>
  <c r="DK80" i="2"/>
  <c r="AY80" i="2"/>
  <c r="DL80" i="2"/>
  <c r="AZ80" i="2"/>
  <c r="DM80" i="2"/>
  <c r="BA80" i="2"/>
  <c r="DN80" i="2"/>
  <c r="BB80" i="2"/>
  <c r="DO80" i="2"/>
  <c r="BC80" i="2"/>
  <c r="DP80" i="2"/>
  <c r="BD80" i="2"/>
  <c r="DE80" i="2"/>
  <c r="F79" i="2"/>
  <c r="DS154" i="2"/>
  <c r="BF154" i="2"/>
  <c r="DT154" i="2"/>
  <c r="BG154" i="2"/>
  <c r="DU154" i="2"/>
  <c r="BH154" i="2"/>
  <c r="DV154" i="2"/>
  <c r="BI154" i="2"/>
  <c r="DW154" i="2"/>
  <c r="BJ154" i="2"/>
  <c r="DX154" i="2"/>
  <c r="BK154" i="2"/>
  <c r="DY154" i="2"/>
  <c r="BL154" i="2"/>
  <c r="DZ154" i="2"/>
  <c r="BM154" i="2"/>
  <c r="EA154" i="2"/>
  <c r="BN154" i="2"/>
  <c r="EB154" i="2"/>
  <c r="BO154" i="2"/>
  <c r="EC154" i="2"/>
  <c r="BP154" i="2"/>
  <c r="DR154" i="2"/>
  <c r="DS80" i="2"/>
  <c r="BF80" i="2"/>
  <c r="DT80" i="2"/>
  <c r="BG80" i="2"/>
  <c r="DU80" i="2"/>
  <c r="BH80" i="2"/>
  <c r="DV80" i="2"/>
  <c r="BI80" i="2"/>
  <c r="DW80" i="2"/>
  <c r="BJ80" i="2"/>
  <c r="DX80" i="2"/>
  <c r="BK80" i="2"/>
  <c r="DY80" i="2"/>
  <c r="BL80" i="2"/>
  <c r="DZ80" i="2"/>
  <c r="BM80" i="2"/>
  <c r="EA80" i="2"/>
  <c r="BN80" i="2"/>
  <c r="EB80" i="2"/>
  <c r="BO80" i="2"/>
  <c r="EC80" i="2"/>
  <c r="BP80" i="2"/>
  <c r="DR80" i="2"/>
  <c r="G79" i="2"/>
  <c r="D74" i="2"/>
  <c r="E74" i="2"/>
  <c r="F74" i="2"/>
  <c r="G74" i="2"/>
  <c r="D105" i="2"/>
  <c r="E105" i="2"/>
  <c r="F105" i="2"/>
  <c r="G105" i="2"/>
  <c r="D92" i="2"/>
  <c r="E92" i="2"/>
  <c r="F92" i="2"/>
  <c r="G92" i="2"/>
  <c r="D87" i="2"/>
  <c r="E87" i="2"/>
  <c r="F87" i="2"/>
  <c r="G87" i="2"/>
  <c r="D80" i="2"/>
  <c r="E80" i="2"/>
  <c r="F80" i="2"/>
  <c r="G80" i="2"/>
  <c r="CF298" i="2"/>
  <c r="V298" i="2"/>
  <c r="CG298" i="2"/>
  <c r="W298" i="2"/>
  <c r="CH298" i="2"/>
  <c r="X298" i="2"/>
  <c r="CI298" i="2"/>
  <c r="Y298" i="2"/>
  <c r="CJ298" i="2"/>
  <c r="Z298" i="2"/>
  <c r="CK298" i="2"/>
  <c r="AA298" i="2"/>
  <c r="CL298" i="2"/>
  <c r="AB298" i="2"/>
  <c r="CM298" i="2"/>
  <c r="AC298" i="2"/>
  <c r="CN298" i="2"/>
  <c r="AD298" i="2"/>
  <c r="CO298" i="2"/>
  <c r="AE298" i="2"/>
  <c r="CP298" i="2"/>
  <c r="AF298" i="2"/>
  <c r="CE298" i="2"/>
  <c r="CF88" i="2"/>
  <c r="V88" i="2"/>
  <c r="CG88" i="2"/>
  <c r="W88" i="2"/>
  <c r="CH88" i="2"/>
  <c r="X88" i="2"/>
  <c r="CI88" i="2"/>
  <c r="Y88" i="2"/>
  <c r="CJ88" i="2"/>
  <c r="Z88" i="2"/>
  <c r="CK88" i="2"/>
  <c r="AA88" i="2"/>
  <c r="CL88" i="2"/>
  <c r="AB88" i="2"/>
  <c r="CM88" i="2"/>
  <c r="AC88" i="2"/>
  <c r="CN88" i="2"/>
  <c r="AD88" i="2"/>
  <c r="CO88" i="2"/>
  <c r="AE88" i="2"/>
  <c r="CP88" i="2"/>
  <c r="AF88" i="2"/>
  <c r="CE88" i="2"/>
  <c r="D88" i="2"/>
  <c r="CS298" i="2"/>
  <c r="AH298" i="2"/>
  <c r="CT298" i="2"/>
  <c r="AI298" i="2"/>
  <c r="CU298" i="2"/>
  <c r="AJ298" i="2"/>
  <c r="CV298" i="2"/>
  <c r="AK298" i="2"/>
  <c r="CW298" i="2"/>
  <c r="AL298" i="2"/>
  <c r="CX298" i="2"/>
  <c r="AM298" i="2"/>
  <c r="CY298" i="2"/>
  <c r="AN298" i="2"/>
  <c r="CZ298" i="2"/>
  <c r="AO298" i="2"/>
  <c r="DA298" i="2"/>
  <c r="AP298" i="2"/>
  <c r="DB298" i="2"/>
  <c r="AQ298" i="2"/>
  <c r="DC298" i="2"/>
  <c r="AR298" i="2"/>
  <c r="CR298" i="2"/>
  <c r="CS88" i="2"/>
  <c r="AH88" i="2"/>
  <c r="CT88" i="2"/>
  <c r="AI88" i="2"/>
  <c r="CU88" i="2"/>
  <c r="AJ88" i="2"/>
  <c r="CV88" i="2"/>
  <c r="AK88" i="2"/>
  <c r="CW88" i="2"/>
  <c r="AL88" i="2"/>
  <c r="CX88" i="2"/>
  <c r="AM88" i="2"/>
  <c r="CY88" i="2"/>
  <c r="AN88" i="2"/>
  <c r="CZ88" i="2"/>
  <c r="AO88" i="2"/>
  <c r="DA88" i="2"/>
  <c r="AP88" i="2"/>
  <c r="DB88" i="2"/>
  <c r="AQ88" i="2"/>
  <c r="DC88" i="2"/>
  <c r="AR88" i="2"/>
  <c r="CR88" i="2"/>
  <c r="E88" i="2"/>
  <c r="DF298" i="2"/>
  <c r="AT298" i="2"/>
  <c r="DG298" i="2"/>
  <c r="AU298" i="2"/>
  <c r="DH298" i="2"/>
  <c r="AV298" i="2"/>
  <c r="DI298" i="2"/>
  <c r="AW298" i="2"/>
  <c r="DJ298" i="2"/>
  <c r="AX298" i="2"/>
  <c r="DK298" i="2"/>
  <c r="AY298" i="2"/>
  <c r="DL298" i="2"/>
  <c r="AZ298" i="2"/>
  <c r="DM298" i="2"/>
  <c r="BA298" i="2"/>
  <c r="DN298" i="2"/>
  <c r="BB298" i="2"/>
  <c r="DO298" i="2"/>
  <c r="BC298" i="2"/>
  <c r="DP298" i="2"/>
  <c r="BD298" i="2"/>
  <c r="DE298" i="2"/>
  <c r="DF88" i="2"/>
  <c r="AT88" i="2"/>
  <c r="DG88" i="2"/>
  <c r="AU88" i="2"/>
  <c r="DH88" i="2"/>
  <c r="AV88" i="2"/>
  <c r="DI88" i="2"/>
  <c r="AW88" i="2"/>
  <c r="DJ88" i="2"/>
  <c r="AX88" i="2"/>
  <c r="DK88" i="2"/>
  <c r="AY88" i="2"/>
  <c r="DL88" i="2"/>
  <c r="AZ88" i="2"/>
  <c r="DM88" i="2"/>
  <c r="BA88" i="2"/>
  <c r="DN88" i="2"/>
  <c r="BB88" i="2"/>
  <c r="DO88" i="2"/>
  <c r="BC88" i="2"/>
  <c r="DP88" i="2"/>
  <c r="BD88" i="2"/>
  <c r="DE88" i="2"/>
  <c r="F88" i="2"/>
  <c r="DS298" i="2"/>
  <c r="BF298" i="2"/>
  <c r="DT298" i="2"/>
  <c r="BG298" i="2"/>
  <c r="DU298" i="2"/>
  <c r="BH298" i="2"/>
  <c r="DV298" i="2"/>
  <c r="BI298" i="2"/>
  <c r="DW298" i="2"/>
  <c r="BJ298" i="2"/>
  <c r="DX298" i="2"/>
  <c r="BK298" i="2"/>
  <c r="DY298" i="2"/>
  <c r="BL298" i="2"/>
  <c r="DZ298" i="2"/>
  <c r="BM298" i="2"/>
  <c r="EA298" i="2"/>
  <c r="BN298" i="2"/>
  <c r="EB298" i="2"/>
  <c r="BO298" i="2"/>
  <c r="EC298" i="2"/>
  <c r="BP298" i="2"/>
  <c r="DR298" i="2"/>
  <c r="DS88" i="2"/>
  <c r="BF88" i="2"/>
  <c r="DT88" i="2"/>
  <c r="BG88" i="2"/>
  <c r="DU88" i="2"/>
  <c r="BH88" i="2"/>
  <c r="DV88" i="2"/>
  <c r="BI88" i="2"/>
  <c r="DW88" i="2"/>
  <c r="BJ88" i="2"/>
  <c r="DX88" i="2"/>
  <c r="BK88" i="2"/>
  <c r="DY88" i="2"/>
  <c r="BL88" i="2"/>
  <c r="DZ88" i="2"/>
  <c r="BM88" i="2"/>
  <c r="EA88" i="2"/>
  <c r="BN88" i="2"/>
  <c r="EB88" i="2"/>
  <c r="BO88" i="2"/>
  <c r="EC88" i="2"/>
  <c r="BP88" i="2"/>
  <c r="DR88" i="2"/>
  <c r="G88" i="2"/>
  <c r="CF297" i="2"/>
  <c r="V297" i="2"/>
  <c r="CG297" i="2"/>
  <c r="W297" i="2"/>
  <c r="CH297" i="2"/>
  <c r="X297" i="2"/>
  <c r="CI297" i="2"/>
  <c r="Y297" i="2"/>
  <c r="CJ297" i="2"/>
  <c r="Z297" i="2"/>
  <c r="CK297" i="2"/>
  <c r="AA297" i="2"/>
  <c r="CL297" i="2"/>
  <c r="AB297" i="2"/>
  <c r="CM297" i="2"/>
  <c r="AC297" i="2"/>
  <c r="CN297" i="2"/>
  <c r="AD297" i="2"/>
  <c r="CO297" i="2"/>
  <c r="AE297" i="2"/>
  <c r="CP297" i="2"/>
  <c r="AF297" i="2"/>
  <c r="CE297" i="2"/>
  <c r="D81" i="2"/>
  <c r="CS297" i="2"/>
  <c r="AH297" i="2"/>
  <c r="CT297" i="2"/>
  <c r="AI297" i="2"/>
  <c r="CU297" i="2"/>
  <c r="AJ297" i="2"/>
  <c r="CV297" i="2"/>
  <c r="AK297" i="2"/>
  <c r="CW297" i="2"/>
  <c r="AL297" i="2"/>
  <c r="CX297" i="2"/>
  <c r="AM297" i="2"/>
  <c r="CY297" i="2"/>
  <c r="AN297" i="2"/>
  <c r="CZ297" i="2"/>
  <c r="AO297" i="2"/>
  <c r="DA297" i="2"/>
  <c r="AP297" i="2"/>
  <c r="DB297" i="2"/>
  <c r="AQ297" i="2"/>
  <c r="DC297" i="2"/>
  <c r="AR297" i="2"/>
  <c r="CR297" i="2"/>
  <c r="E81" i="2"/>
  <c r="DF297" i="2"/>
  <c r="AT297" i="2"/>
  <c r="DG297" i="2"/>
  <c r="AU297" i="2"/>
  <c r="DH297" i="2"/>
  <c r="AV297" i="2"/>
  <c r="DI297" i="2"/>
  <c r="AW297" i="2"/>
  <c r="DJ297" i="2"/>
  <c r="AX297" i="2"/>
  <c r="DK297" i="2"/>
  <c r="AY297" i="2"/>
  <c r="DL297" i="2"/>
  <c r="AZ297" i="2"/>
  <c r="DM297" i="2"/>
  <c r="BA297" i="2"/>
  <c r="DN297" i="2"/>
  <c r="BB297" i="2"/>
  <c r="DO297" i="2"/>
  <c r="BC297" i="2"/>
  <c r="DP297" i="2"/>
  <c r="BD297" i="2"/>
  <c r="DE297" i="2"/>
  <c r="F81" i="2"/>
  <c r="DS297" i="2"/>
  <c r="BF297" i="2"/>
  <c r="DT297" i="2"/>
  <c r="BG297" i="2"/>
  <c r="DU297" i="2"/>
  <c r="BH297" i="2"/>
  <c r="DV297" i="2"/>
  <c r="BI297" i="2"/>
  <c r="DW297" i="2"/>
  <c r="BJ297" i="2"/>
  <c r="DX297" i="2"/>
  <c r="BK297" i="2"/>
  <c r="DY297" i="2"/>
  <c r="BL297" i="2"/>
  <c r="DZ297" i="2"/>
  <c r="BM297" i="2"/>
  <c r="EA297" i="2"/>
  <c r="BN297" i="2"/>
  <c r="EB297" i="2"/>
  <c r="BO297" i="2"/>
  <c r="EC297" i="2"/>
  <c r="BP297" i="2"/>
  <c r="DR297" i="2"/>
  <c r="G81" i="2"/>
  <c r="D67" i="2"/>
  <c r="E67" i="2"/>
  <c r="F67" i="2"/>
  <c r="G67" i="2"/>
  <c r="D75" i="2"/>
  <c r="E75" i="2"/>
  <c r="F75" i="2"/>
  <c r="G75" i="2"/>
  <c r="D49" i="2"/>
  <c r="E49" i="2"/>
  <c r="F49" i="2"/>
  <c r="G49" i="2"/>
  <c r="D50" i="2"/>
  <c r="E50" i="2"/>
  <c r="F50" i="2"/>
  <c r="G50" i="2"/>
  <c r="D68" i="2"/>
  <c r="E68" i="2"/>
  <c r="F68" i="2"/>
  <c r="G68" i="2"/>
  <c r="CF106" i="2"/>
  <c r="V106" i="2"/>
  <c r="CG106" i="2"/>
  <c r="W106" i="2"/>
  <c r="CH106" i="2"/>
  <c r="X106" i="2"/>
  <c r="CI106" i="2"/>
  <c r="Y106" i="2"/>
  <c r="CJ106" i="2"/>
  <c r="Z106" i="2"/>
  <c r="CK106" i="2"/>
  <c r="AA106" i="2"/>
  <c r="CL106" i="2"/>
  <c r="AB106" i="2"/>
  <c r="CM106" i="2"/>
  <c r="AC106" i="2"/>
  <c r="CN106" i="2"/>
  <c r="AD106" i="2"/>
  <c r="CO106" i="2"/>
  <c r="AE106" i="2"/>
  <c r="CP106" i="2"/>
  <c r="AF106" i="2"/>
  <c r="CE106" i="2"/>
  <c r="D106" i="2"/>
  <c r="CS106" i="2"/>
  <c r="AH106" i="2"/>
  <c r="CT106" i="2"/>
  <c r="AI106" i="2"/>
  <c r="CU106" i="2"/>
  <c r="AJ106" i="2"/>
  <c r="CV106" i="2"/>
  <c r="AK106" i="2"/>
  <c r="CW106" i="2"/>
  <c r="AL106" i="2"/>
  <c r="CX106" i="2"/>
  <c r="AM106" i="2"/>
  <c r="CY106" i="2"/>
  <c r="AN106" i="2"/>
  <c r="CZ106" i="2"/>
  <c r="AO106" i="2"/>
  <c r="DA106" i="2"/>
  <c r="AP106" i="2"/>
  <c r="DB106" i="2"/>
  <c r="AQ106" i="2"/>
  <c r="DC106" i="2"/>
  <c r="AR106" i="2"/>
  <c r="CR106" i="2"/>
  <c r="E106" i="2"/>
  <c r="DF106" i="2"/>
  <c r="AT106" i="2"/>
  <c r="DG106" i="2"/>
  <c r="AU106" i="2"/>
  <c r="DH106" i="2"/>
  <c r="AV106" i="2"/>
  <c r="DI106" i="2"/>
  <c r="AW106" i="2"/>
  <c r="DJ106" i="2"/>
  <c r="AX106" i="2"/>
  <c r="DK106" i="2"/>
  <c r="AY106" i="2"/>
  <c r="DL106" i="2"/>
  <c r="AZ106" i="2"/>
  <c r="DM106" i="2"/>
  <c r="BA106" i="2"/>
  <c r="DN106" i="2"/>
  <c r="BB106" i="2"/>
  <c r="DO106" i="2"/>
  <c r="BC106" i="2"/>
  <c r="DP106" i="2"/>
  <c r="BD106" i="2"/>
  <c r="DE106" i="2"/>
  <c r="F106" i="2"/>
  <c r="DS106" i="2"/>
  <c r="BF106" i="2"/>
  <c r="DT106" i="2"/>
  <c r="BG106" i="2"/>
  <c r="DU106" i="2"/>
  <c r="BH106" i="2"/>
  <c r="DV106" i="2"/>
  <c r="BI106" i="2"/>
  <c r="DW106" i="2"/>
  <c r="BJ106" i="2"/>
  <c r="DX106" i="2"/>
  <c r="BK106" i="2"/>
  <c r="DY106" i="2"/>
  <c r="BL106" i="2"/>
  <c r="DZ106" i="2"/>
  <c r="BM106" i="2"/>
  <c r="EA106" i="2"/>
  <c r="BN106" i="2"/>
  <c r="EB106" i="2"/>
  <c r="BO106" i="2"/>
  <c r="EC106" i="2"/>
  <c r="BP106" i="2"/>
  <c r="DR106" i="2"/>
  <c r="G106" i="2"/>
  <c r="CF290" i="2"/>
  <c r="V290" i="2"/>
  <c r="CG290" i="2"/>
  <c r="W290" i="2"/>
  <c r="CH290" i="2"/>
  <c r="X290" i="2"/>
  <c r="CI290" i="2"/>
  <c r="Y290" i="2"/>
  <c r="CJ290" i="2"/>
  <c r="Z290" i="2"/>
  <c r="CK290" i="2"/>
  <c r="AA290" i="2"/>
  <c r="CL290" i="2"/>
  <c r="AB290" i="2"/>
  <c r="CM290" i="2"/>
  <c r="AC290" i="2"/>
  <c r="CN290" i="2"/>
  <c r="AD290" i="2"/>
  <c r="CO290" i="2"/>
  <c r="AE290" i="2"/>
  <c r="CP290" i="2"/>
  <c r="AF290" i="2"/>
  <c r="CE290" i="2"/>
  <c r="D111" i="2"/>
  <c r="CS290" i="2"/>
  <c r="AH290" i="2"/>
  <c r="CT290" i="2"/>
  <c r="AI290" i="2"/>
  <c r="CU290" i="2"/>
  <c r="AJ290" i="2"/>
  <c r="CV290" i="2"/>
  <c r="AK290" i="2"/>
  <c r="CW290" i="2"/>
  <c r="AL290" i="2"/>
  <c r="CX290" i="2"/>
  <c r="AM290" i="2"/>
  <c r="CY290" i="2"/>
  <c r="AN290" i="2"/>
  <c r="CZ290" i="2"/>
  <c r="AO290" i="2"/>
  <c r="DA290" i="2"/>
  <c r="AP290" i="2"/>
  <c r="DB290" i="2"/>
  <c r="AQ290" i="2"/>
  <c r="DC290" i="2"/>
  <c r="AR290" i="2"/>
  <c r="CR290" i="2"/>
  <c r="E111" i="2"/>
  <c r="DF290" i="2"/>
  <c r="AT290" i="2"/>
  <c r="DG290" i="2"/>
  <c r="AU290" i="2"/>
  <c r="DH290" i="2"/>
  <c r="AV290" i="2"/>
  <c r="DI290" i="2"/>
  <c r="AW290" i="2"/>
  <c r="DJ290" i="2"/>
  <c r="AX290" i="2"/>
  <c r="DK290" i="2"/>
  <c r="AY290" i="2"/>
  <c r="DL290" i="2"/>
  <c r="AZ290" i="2"/>
  <c r="DM290" i="2"/>
  <c r="BA290" i="2"/>
  <c r="DN290" i="2"/>
  <c r="BB290" i="2"/>
  <c r="DO290" i="2"/>
  <c r="BC290" i="2"/>
  <c r="DP290" i="2"/>
  <c r="BD290" i="2"/>
  <c r="DE290" i="2"/>
  <c r="F111" i="2"/>
  <c r="DS290" i="2"/>
  <c r="BF290" i="2"/>
  <c r="DT290" i="2"/>
  <c r="BG290" i="2"/>
  <c r="DU290" i="2"/>
  <c r="BH290" i="2"/>
  <c r="DV290" i="2"/>
  <c r="BI290" i="2"/>
  <c r="DW290" i="2"/>
  <c r="BJ290" i="2"/>
  <c r="DX290" i="2"/>
  <c r="BK290" i="2"/>
  <c r="DY290" i="2"/>
  <c r="BL290" i="2"/>
  <c r="DZ290" i="2"/>
  <c r="BM290" i="2"/>
  <c r="EA290" i="2"/>
  <c r="BN290" i="2"/>
  <c r="EB290" i="2"/>
  <c r="BO290" i="2"/>
  <c r="EC290" i="2"/>
  <c r="BP290" i="2"/>
  <c r="DR290" i="2"/>
  <c r="G111" i="2"/>
  <c r="CF289" i="2"/>
  <c r="V289" i="2"/>
  <c r="CG289" i="2"/>
  <c r="W289" i="2"/>
  <c r="CH289" i="2"/>
  <c r="X289" i="2"/>
  <c r="CI289" i="2"/>
  <c r="Y289" i="2"/>
  <c r="CJ289" i="2"/>
  <c r="Z289" i="2"/>
  <c r="CK289" i="2"/>
  <c r="AA289" i="2"/>
  <c r="CL289" i="2"/>
  <c r="AB289" i="2"/>
  <c r="CM289" i="2"/>
  <c r="AC289" i="2"/>
  <c r="CN289" i="2"/>
  <c r="AD289" i="2"/>
  <c r="CO289" i="2"/>
  <c r="AE289" i="2"/>
  <c r="CP289" i="2"/>
  <c r="AF289" i="2"/>
  <c r="CE289" i="2"/>
  <c r="D119" i="2"/>
  <c r="CS289" i="2"/>
  <c r="AH289" i="2"/>
  <c r="CT289" i="2"/>
  <c r="AI289" i="2"/>
  <c r="CU289" i="2"/>
  <c r="AJ289" i="2"/>
  <c r="CV289" i="2"/>
  <c r="AK289" i="2"/>
  <c r="CW289" i="2"/>
  <c r="AL289" i="2"/>
  <c r="CX289" i="2"/>
  <c r="AM289" i="2"/>
  <c r="CY289" i="2"/>
  <c r="AN289" i="2"/>
  <c r="CZ289" i="2"/>
  <c r="AO289" i="2"/>
  <c r="DA289" i="2"/>
  <c r="AP289" i="2"/>
  <c r="DB289" i="2"/>
  <c r="AQ289" i="2"/>
  <c r="DC289" i="2"/>
  <c r="AR289" i="2"/>
  <c r="CR289" i="2"/>
  <c r="E119" i="2"/>
  <c r="DF289" i="2"/>
  <c r="AT289" i="2"/>
  <c r="DG289" i="2"/>
  <c r="AU289" i="2"/>
  <c r="DH289" i="2"/>
  <c r="AV289" i="2"/>
  <c r="DI289" i="2"/>
  <c r="AW289" i="2"/>
  <c r="DJ289" i="2"/>
  <c r="AX289" i="2"/>
  <c r="DK289" i="2"/>
  <c r="AY289" i="2"/>
  <c r="DL289" i="2"/>
  <c r="AZ289" i="2"/>
  <c r="DM289" i="2"/>
  <c r="BA289" i="2"/>
  <c r="DN289" i="2"/>
  <c r="BB289" i="2"/>
  <c r="DO289" i="2"/>
  <c r="BC289" i="2"/>
  <c r="DP289" i="2"/>
  <c r="BD289" i="2"/>
  <c r="DE289" i="2"/>
  <c r="F119" i="2"/>
  <c r="DS289" i="2"/>
  <c r="BF289" i="2"/>
  <c r="DT289" i="2"/>
  <c r="BG289" i="2"/>
  <c r="DU289" i="2"/>
  <c r="BH289" i="2"/>
  <c r="DV289" i="2"/>
  <c r="BI289" i="2"/>
  <c r="DW289" i="2"/>
  <c r="BJ289" i="2"/>
  <c r="DX289" i="2"/>
  <c r="BK289" i="2"/>
  <c r="DY289" i="2"/>
  <c r="BL289" i="2"/>
  <c r="DZ289" i="2"/>
  <c r="BM289" i="2"/>
  <c r="EA289" i="2"/>
  <c r="BN289" i="2"/>
  <c r="EB289" i="2"/>
  <c r="BO289" i="2"/>
  <c r="EC289" i="2"/>
  <c r="BP289" i="2"/>
  <c r="DR289" i="2"/>
  <c r="G119" i="2"/>
  <c r="CF288" i="2"/>
  <c r="V288" i="2"/>
  <c r="CG288" i="2"/>
  <c r="W288" i="2"/>
  <c r="CH288" i="2"/>
  <c r="X288" i="2"/>
  <c r="CI288" i="2"/>
  <c r="Y288" i="2"/>
  <c r="CJ288" i="2"/>
  <c r="Z288" i="2"/>
  <c r="CK288" i="2"/>
  <c r="AA288" i="2"/>
  <c r="CL288" i="2"/>
  <c r="AB288" i="2"/>
  <c r="CM288" i="2"/>
  <c r="AC288" i="2"/>
  <c r="CN288" i="2"/>
  <c r="AD288" i="2"/>
  <c r="CO288" i="2"/>
  <c r="AE288" i="2"/>
  <c r="CP288" i="2"/>
  <c r="AF288" i="2"/>
  <c r="CE288" i="2"/>
  <c r="D94" i="2"/>
  <c r="CS288" i="2"/>
  <c r="AH288" i="2"/>
  <c r="CT288" i="2"/>
  <c r="AI288" i="2"/>
  <c r="CU288" i="2"/>
  <c r="AJ288" i="2"/>
  <c r="CV288" i="2"/>
  <c r="AK288" i="2"/>
  <c r="CW288" i="2"/>
  <c r="AL288" i="2"/>
  <c r="CX288" i="2"/>
  <c r="AM288" i="2"/>
  <c r="CY288" i="2"/>
  <c r="AN288" i="2"/>
  <c r="CZ288" i="2"/>
  <c r="AO288" i="2"/>
  <c r="DA288" i="2"/>
  <c r="AP288" i="2"/>
  <c r="DB288" i="2"/>
  <c r="AQ288" i="2"/>
  <c r="DC288" i="2"/>
  <c r="AR288" i="2"/>
  <c r="CR288" i="2"/>
  <c r="E94" i="2"/>
  <c r="DF288" i="2"/>
  <c r="AT288" i="2"/>
  <c r="DG288" i="2"/>
  <c r="AU288" i="2"/>
  <c r="DH288" i="2"/>
  <c r="AV288" i="2"/>
  <c r="DI288" i="2"/>
  <c r="AW288" i="2"/>
  <c r="DJ288" i="2"/>
  <c r="AX288" i="2"/>
  <c r="DK288" i="2"/>
  <c r="AY288" i="2"/>
  <c r="DL288" i="2"/>
  <c r="AZ288" i="2"/>
  <c r="DM288" i="2"/>
  <c r="BA288" i="2"/>
  <c r="DN288" i="2"/>
  <c r="BB288" i="2"/>
  <c r="DO288" i="2"/>
  <c r="BC288" i="2"/>
  <c r="DP288" i="2"/>
  <c r="BD288" i="2"/>
  <c r="DE288" i="2"/>
  <c r="F94" i="2"/>
  <c r="DS288" i="2"/>
  <c r="BF288" i="2"/>
  <c r="DT288" i="2"/>
  <c r="BG288" i="2"/>
  <c r="DU288" i="2"/>
  <c r="BH288" i="2"/>
  <c r="DV288" i="2"/>
  <c r="BI288" i="2"/>
  <c r="DW288" i="2"/>
  <c r="BJ288" i="2"/>
  <c r="DX288" i="2"/>
  <c r="BK288" i="2"/>
  <c r="DY288" i="2"/>
  <c r="BL288" i="2"/>
  <c r="DZ288" i="2"/>
  <c r="BM288" i="2"/>
  <c r="EA288" i="2"/>
  <c r="BN288" i="2"/>
  <c r="EB288" i="2"/>
  <c r="BO288" i="2"/>
  <c r="EC288" i="2"/>
  <c r="BP288" i="2"/>
  <c r="DR288" i="2"/>
  <c r="G94" i="2"/>
  <c r="CF287" i="2"/>
  <c r="V287" i="2"/>
  <c r="CG287" i="2"/>
  <c r="W287" i="2"/>
  <c r="CH287" i="2"/>
  <c r="X287" i="2"/>
  <c r="CI287" i="2"/>
  <c r="Y287" i="2"/>
  <c r="CJ287" i="2"/>
  <c r="Z287" i="2"/>
  <c r="CK287" i="2"/>
  <c r="AA287" i="2"/>
  <c r="CL287" i="2"/>
  <c r="AB287" i="2"/>
  <c r="CM287" i="2"/>
  <c r="AC287" i="2"/>
  <c r="CN287" i="2"/>
  <c r="AD287" i="2"/>
  <c r="CO287" i="2"/>
  <c r="AE287" i="2"/>
  <c r="CP287" i="2"/>
  <c r="AF287" i="2"/>
  <c r="CE287" i="2"/>
  <c r="CF112" i="2"/>
  <c r="V112" i="2"/>
  <c r="CG112" i="2"/>
  <c r="W112" i="2"/>
  <c r="CH112" i="2"/>
  <c r="X112" i="2"/>
  <c r="CI112" i="2"/>
  <c r="Y112" i="2"/>
  <c r="CJ112" i="2"/>
  <c r="Z112" i="2"/>
  <c r="CK112" i="2"/>
  <c r="AA112" i="2"/>
  <c r="CL112" i="2"/>
  <c r="AB112" i="2"/>
  <c r="CM112" i="2"/>
  <c r="AC112" i="2"/>
  <c r="CN112" i="2"/>
  <c r="AD112" i="2"/>
  <c r="CO112" i="2"/>
  <c r="AE112" i="2"/>
  <c r="CP112" i="2"/>
  <c r="AF112" i="2"/>
  <c r="CE112" i="2"/>
  <c r="D112" i="2"/>
  <c r="CS287" i="2"/>
  <c r="AH287" i="2"/>
  <c r="CT287" i="2"/>
  <c r="AI287" i="2"/>
  <c r="CU287" i="2"/>
  <c r="AJ287" i="2"/>
  <c r="CV287" i="2"/>
  <c r="AK287" i="2"/>
  <c r="CW287" i="2"/>
  <c r="AL287" i="2"/>
  <c r="CX287" i="2"/>
  <c r="AM287" i="2"/>
  <c r="CY287" i="2"/>
  <c r="AN287" i="2"/>
  <c r="CZ287" i="2"/>
  <c r="AO287" i="2"/>
  <c r="DA287" i="2"/>
  <c r="AP287" i="2"/>
  <c r="DB287" i="2"/>
  <c r="AQ287" i="2"/>
  <c r="DC287" i="2"/>
  <c r="AR287" i="2"/>
  <c r="CR287" i="2"/>
  <c r="CS112" i="2"/>
  <c r="AH112" i="2"/>
  <c r="CT112" i="2"/>
  <c r="AI112" i="2"/>
  <c r="CU112" i="2"/>
  <c r="AJ112" i="2"/>
  <c r="CV112" i="2"/>
  <c r="AK112" i="2"/>
  <c r="CW112" i="2"/>
  <c r="AL112" i="2"/>
  <c r="CX112" i="2"/>
  <c r="AM112" i="2"/>
  <c r="CY112" i="2"/>
  <c r="AN112" i="2"/>
  <c r="CZ112" i="2"/>
  <c r="AO112" i="2"/>
  <c r="DA112" i="2"/>
  <c r="AP112" i="2"/>
  <c r="DB112" i="2"/>
  <c r="AQ112" i="2"/>
  <c r="DC112" i="2"/>
  <c r="AR112" i="2"/>
  <c r="CR112" i="2"/>
  <c r="E112" i="2"/>
  <c r="DF287" i="2"/>
  <c r="AT287" i="2"/>
  <c r="DG287" i="2"/>
  <c r="AU287" i="2"/>
  <c r="DH287" i="2"/>
  <c r="AV287" i="2"/>
  <c r="DI287" i="2"/>
  <c r="AW287" i="2"/>
  <c r="DJ287" i="2"/>
  <c r="AX287" i="2"/>
  <c r="DK287" i="2"/>
  <c r="AY287" i="2"/>
  <c r="DL287" i="2"/>
  <c r="AZ287" i="2"/>
  <c r="DM287" i="2"/>
  <c r="BA287" i="2"/>
  <c r="DN287" i="2"/>
  <c r="BB287" i="2"/>
  <c r="DO287" i="2"/>
  <c r="BC287" i="2"/>
  <c r="DP287" i="2"/>
  <c r="BD287" i="2"/>
  <c r="DE287" i="2"/>
  <c r="DF112" i="2"/>
  <c r="AT112" i="2"/>
  <c r="DG112" i="2"/>
  <c r="AU112" i="2"/>
  <c r="DH112" i="2"/>
  <c r="AV112" i="2"/>
  <c r="DI112" i="2"/>
  <c r="AW112" i="2"/>
  <c r="DJ112" i="2"/>
  <c r="AX112" i="2"/>
  <c r="DK112" i="2"/>
  <c r="AY112" i="2"/>
  <c r="DL112" i="2"/>
  <c r="AZ112" i="2"/>
  <c r="DM112" i="2"/>
  <c r="BA112" i="2"/>
  <c r="DN112" i="2"/>
  <c r="BB112" i="2"/>
  <c r="DO112" i="2"/>
  <c r="BC112" i="2"/>
  <c r="DP112" i="2"/>
  <c r="BD112" i="2"/>
  <c r="DE112" i="2"/>
  <c r="F112" i="2"/>
  <c r="DS287" i="2"/>
  <c r="BF287" i="2"/>
  <c r="DT287" i="2"/>
  <c r="BG287" i="2"/>
  <c r="DU287" i="2"/>
  <c r="BH287" i="2"/>
  <c r="DV287" i="2"/>
  <c r="BI287" i="2"/>
  <c r="DW287" i="2"/>
  <c r="BJ287" i="2"/>
  <c r="DX287" i="2"/>
  <c r="BK287" i="2"/>
  <c r="DY287" i="2"/>
  <c r="BL287" i="2"/>
  <c r="DZ287" i="2"/>
  <c r="BM287" i="2"/>
  <c r="EA287" i="2"/>
  <c r="BN287" i="2"/>
  <c r="EB287" i="2"/>
  <c r="BO287" i="2"/>
  <c r="EC287" i="2"/>
  <c r="BP287" i="2"/>
  <c r="DR287" i="2"/>
  <c r="DS112" i="2"/>
  <c r="BF112" i="2"/>
  <c r="DT112" i="2"/>
  <c r="BG112" i="2"/>
  <c r="DU112" i="2"/>
  <c r="BH112" i="2"/>
  <c r="DV112" i="2"/>
  <c r="BI112" i="2"/>
  <c r="DW112" i="2"/>
  <c r="BJ112" i="2"/>
  <c r="DX112" i="2"/>
  <c r="BK112" i="2"/>
  <c r="DY112" i="2"/>
  <c r="BL112" i="2"/>
  <c r="DZ112" i="2"/>
  <c r="BM112" i="2"/>
  <c r="EA112" i="2"/>
  <c r="BN112" i="2"/>
  <c r="EB112" i="2"/>
  <c r="BO112" i="2"/>
  <c r="EC112" i="2"/>
  <c r="BP112" i="2"/>
  <c r="DR112" i="2"/>
  <c r="G112" i="2"/>
  <c r="D120" i="2"/>
  <c r="E120" i="2"/>
  <c r="F120" i="2"/>
  <c r="G120" i="2"/>
  <c r="D69" i="2"/>
  <c r="E69" i="2"/>
  <c r="F69" i="2"/>
  <c r="G69" i="2"/>
  <c r="CF102" i="2"/>
  <c r="V102" i="2"/>
  <c r="CG102" i="2"/>
  <c r="W102" i="2"/>
  <c r="CH102" i="2"/>
  <c r="X102" i="2"/>
  <c r="CI102" i="2"/>
  <c r="Y102" i="2"/>
  <c r="CJ102" i="2"/>
  <c r="Z102" i="2"/>
  <c r="CK102" i="2"/>
  <c r="AA102" i="2"/>
  <c r="CL102" i="2"/>
  <c r="AB102" i="2"/>
  <c r="CM102" i="2"/>
  <c r="AC102" i="2"/>
  <c r="CN102" i="2"/>
  <c r="AD102" i="2"/>
  <c r="CO102" i="2"/>
  <c r="AE102" i="2"/>
  <c r="CP102" i="2"/>
  <c r="AF102" i="2"/>
  <c r="CE102" i="2"/>
  <c r="CF103" i="2"/>
  <c r="V103" i="2"/>
  <c r="CG103" i="2"/>
  <c r="W103" i="2"/>
  <c r="CH103" i="2"/>
  <c r="X103" i="2"/>
  <c r="CI103" i="2"/>
  <c r="Y103" i="2"/>
  <c r="CJ103" i="2"/>
  <c r="Z103" i="2"/>
  <c r="CK103" i="2"/>
  <c r="AA103" i="2"/>
  <c r="CL103" i="2"/>
  <c r="AB103" i="2"/>
  <c r="CM103" i="2"/>
  <c r="AC103" i="2"/>
  <c r="CN103" i="2"/>
  <c r="AD103" i="2"/>
  <c r="CO103" i="2"/>
  <c r="AE103" i="2"/>
  <c r="CP103" i="2"/>
  <c r="AF103" i="2"/>
  <c r="CE103" i="2"/>
  <c r="D103" i="2"/>
  <c r="CS102" i="2"/>
  <c r="AH102" i="2"/>
  <c r="CT102" i="2"/>
  <c r="AI102" i="2"/>
  <c r="CU102" i="2"/>
  <c r="AJ102" i="2"/>
  <c r="CV102" i="2"/>
  <c r="AK102" i="2"/>
  <c r="CW102" i="2"/>
  <c r="AL102" i="2"/>
  <c r="CX102" i="2"/>
  <c r="AM102" i="2"/>
  <c r="CY102" i="2"/>
  <c r="AN102" i="2"/>
  <c r="CZ102" i="2"/>
  <c r="AO102" i="2"/>
  <c r="DA102" i="2"/>
  <c r="AP102" i="2"/>
  <c r="DB102" i="2"/>
  <c r="AQ102" i="2"/>
  <c r="DC102" i="2"/>
  <c r="AR102" i="2"/>
  <c r="CR102" i="2"/>
  <c r="CS103" i="2"/>
  <c r="AH103" i="2"/>
  <c r="CT103" i="2"/>
  <c r="AI103" i="2"/>
  <c r="CU103" i="2"/>
  <c r="AJ103" i="2"/>
  <c r="CV103" i="2"/>
  <c r="AK103" i="2"/>
  <c r="CW103" i="2"/>
  <c r="AL103" i="2"/>
  <c r="CX103" i="2"/>
  <c r="AM103" i="2"/>
  <c r="CY103" i="2"/>
  <c r="AN103" i="2"/>
  <c r="CZ103" i="2"/>
  <c r="AO103" i="2"/>
  <c r="DA103" i="2"/>
  <c r="AP103" i="2"/>
  <c r="DB103" i="2"/>
  <c r="AQ103" i="2"/>
  <c r="DC103" i="2"/>
  <c r="AR103" i="2"/>
  <c r="CR103" i="2"/>
  <c r="E103" i="2"/>
  <c r="DF102" i="2"/>
  <c r="AT102" i="2"/>
  <c r="DG102" i="2"/>
  <c r="AU102" i="2"/>
  <c r="DH102" i="2"/>
  <c r="AV102" i="2"/>
  <c r="DI102" i="2"/>
  <c r="AW102" i="2"/>
  <c r="DJ102" i="2"/>
  <c r="AX102" i="2"/>
  <c r="DK102" i="2"/>
  <c r="AY102" i="2"/>
  <c r="DL102" i="2"/>
  <c r="AZ102" i="2"/>
  <c r="DM102" i="2"/>
  <c r="BA102" i="2"/>
  <c r="DN102" i="2"/>
  <c r="BB102" i="2"/>
  <c r="DO102" i="2"/>
  <c r="BC102" i="2"/>
  <c r="DP102" i="2"/>
  <c r="BD102" i="2"/>
  <c r="DE102" i="2"/>
  <c r="DF103" i="2"/>
  <c r="AT103" i="2"/>
  <c r="DG103" i="2"/>
  <c r="AU103" i="2"/>
  <c r="DH103" i="2"/>
  <c r="AV103" i="2"/>
  <c r="DI103" i="2"/>
  <c r="AW103" i="2"/>
  <c r="DJ103" i="2"/>
  <c r="AX103" i="2"/>
  <c r="DK103" i="2"/>
  <c r="AY103" i="2"/>
  <c r="DL103" i="2"/>
  <c r="AZ103" i="2"/>
  <c r="DM103" i="2"/>
  <c r="BA103" i="2"/>
  <c r="DN103" i="2"/>
  <c r="BB103" i="2"/>
  <c r="DO103" i="2"/>
  <c r="BC103" i="2"/>
  <c r="DP103" i="2"/>
  <c r="BD103" i="2"/>
  <c r="DE103" i="2"/>
  <c r="F103" i="2"/>
  <c r="DS102" i="2"/>
  <c r="BF102" i="2"/>
  <c r="DT102" i="2"/>
  <c r="BG102" i="2"/>
  <c r="DU102" i="2"/>
  <c r="BH102" i="2"/>
  <c r="DV102" i="2"/>
  <c r="BI102" i="2"/>
  <c r="DW102" i="2"/>
  <c r="BJ102" i="2"/>
  <c r="DX102" i="2"/>
  <c r="BK102" i="2"/>
  <c r="DY102" i="2"/>
  <c r="BL102" i="2"/>
  <c r="DZ102" i="2"/>
  <c r="BM102" i="2"/>
  <c r="EA102" i="2"/>
  <c r="BN102" i="2"/>
  <c r="EB102" i="2"/>
  <c r="BO102" i="2"/>
  <c r="EC102" i="2"/>
  <c r="BP102" i="2"/>
  <c r="DR102" i="2"/>
  <c r="DS103" i="2"/>
  <c r="BF103" i="2"/>
  <c r="DT103" i="2"/>
  <c r="BG103" i="2"/>
  <c r="DU103" i="2"/>
  <c r="BH103" i="2"/>
  <c r="DV103" i="2"/>
  <c r="BI103" i="2"/>
  <c r="DW103" i="2"/>
  <c r="BJ103" i="2"/>
  <c r="DX103" i="2"/>
  <c r="BK103" i="2"/>
  <c r="DY103" i="2"/>
  <c r="BL103" i="2"/>
  <c r="DZ103" i="2"/>
  <c r="BM103" i="2"/>
  <c r="EA103" i="2"/>
  <c r="BN103" i="2"/>
  <c r="EB103" i="2"/>
  <c r="BO103" i="2"/>
  <c r="EC103" i="2"/>
  <c r="BP103" i="2"/>
  <c r="DR103" i="2"/>
  <c r="G103" i="2"/>
  <c r="D113" i="2"/>
  <c r="E113" i="2"/>
  <c r="F113" i="2"/>
  <c r="G113" i="2"/>
  <c r="D82" i="2"/>
  <c r="E82" i="2"/>
  <c r="F82" i="2"/>
  <c r="G82" i="2"/>
  <c r="D100" i="2"/>
  <c r="E100" i="2"/>
  <c r="F100" i="2"/>
  <c r="G100" i="2"/>
  <c r="D130" i="2"/>
  <c r="E130" i="2"/>
  <c r="F130" i="2"/>
  <c r="G130" i="2"/>
  <c r="CF108" i="2"/>
  <c r="V108" i="2"/>
  <c r="CG108" i="2"/>
  <c r="W108" i="2"/>
  <c r="CH108" i="2"/>
  <c r="X108" i="2"/>
  <c r="CI108" i="2"/>
  <c r="Y108" i="2"/>
  <c r="CJ108" i="2"/>
  <c r="Z108" i="2"/>
  <c r="CK108" i="2"/>
  <c r="AA108" i="2"/>
  <c r="CL108" i="2"/>
  <c r="AB108" i="2"/>
  <c r="CM108" i="2"/>
  <c r="AC108" i="2"/>
  <c r="CN108" i="2"/>
  <c r="AD108" i="2"/>
  <c r="CO108" i="2"/>
  <c r="AE108" i="2"/>
  <c r="CP108" i="2"/>
  <c r="AF108" i="2"/>
  <c r="CE108" i="2"/>
  <c r="D101" i="2"/>
  <c r="CS108" i="2"/>
  <c r="AH108" i="2"/>
  <c r="CT108" i="2"/>
  <c r="AI108" i="2"/>
  <c r="CU108" i="2"/>
  <c r="AJ108" i="2"/>
  <c r="CV108" i="2"/>
  <c r="AK108" i="2"/>
  <c r="CW108" i="2"/>
  <c r="AL108" i="2"/>
  <c r="CX108" i="2"/>
  <c r="AM108" i="2"/>
  <c r="CY108" i="2"/>
  <c r="AN108" i="2"/>
  <c r="CZ108" i="2"/>
  <c r="AO108" i="2"/>
  <c r="DA108" i="2"/>
  <c r="AP108" i="2"/>
  <c r="DB108" i="2"/>
  <c r="AQ108" i="2"/>
  <c r="DC108" i="2"/>
  <c r="AR108" i="2"/>
  <c r="CR108" i="2"/>
  <c r="E101" i="2"/>
  <c r="DF108" i="2"/>
  <c r="AT108" i="2"/>
  <c r="DG108" i="2"/>
  <c r="AU108" i="2"/>
  <c r="DH108" i="2"/>
  <c r="AV108" i="2"/>
  <c r="DI108" i="2"/>
  <c r="AW108" i="2"/>
  <c r="DJ108" i="2"/>
  <c r="AX108" i="2"/>
  <c r="DK108" i="2"/>
  <c r="AY108" i="2"/>
  <c r="DL108" i="2"/>
  <c r="AZ108" i="2"/>
  <c r="DM108" i="2"/>
  <c r="BA108" i="2"/>
  <c r="DN108" i="2"/>
  <c r="BB108" i="2"/>
  <c r="DO108" i="2"/>
  <c r="BC108" i="2"/>
  <c r="DP108" i="2"/>
  <c r="BD108" i="2"/>
  <c r="DE108" i="2"/>
  <c r="F101" i="2"/>
  <c r="DS108" i="2"/>
  <c r="BF108" i="2"/>
  <c r="DT108" i="2"/>
  <c r="BG108" i="2"/>
  <c r="DU108" i="2"/>
  <c r="BH108" i="2"/>
  <c r="DV108" i="2"/>
  <c r="BI108" i="2"/>
  <c r="DW108" i="2"/>
  <c r="BJ108" i="2"/>
  <c r="DX108" i="2"/>
  <c r="BK108" i="2"/>
  <c r="DY108" i="2"/>
  <c r="BL108" i="2"/>
  <c r="DZ108" i="2"/>
  <c r="BM108" i="2"/>
  <c r="EA108" i="2"/>
  <c r="BN108" i="2"/>
  <c r="EB108" i="2"/>
  <c r="BO108" i="2"/>
  <c r="EC108" i="2"/>
  <c r="BP108" i="2"/>
  <c r="DR108" i="2"/>
  <c r="G101" i="2"/>
  <c r="CF109" i="2"/>
  <c r="V109" i="2"/>
  <c r="CG109" i="2"/>
  <c r="W109" i="2"/>
  <c r="CH109" i="2"/>
  <c r="X109" i="2"/>
  <c r="CI109" i="2"/>
  <c r="Y109" i="2"/>
  <c r="CJ109" i="2"/>
  <c r="Z109" i="2"/>
  <c r="CK109" i="2"/>
  <c r="AA109" i="2"/>
  <c r="CL109" i="2"/>
  <c r="AB109" i="2"/>
  <c r="CM109" i="2"/>
  <c r="AC109" i="2"/>
  <c r="CN109" i="2"/>
  <c r="AD109" i="2"/>
  <c r="CO109" i="2"/>
  <c r="AE109" i="2"/>
  <c r="CP109" i="2"/>
  <c r="AF109" i="2"/>
  <c r="CE109" i="2"/>
  <c r="D122" i="2"/>
  <c r="CS109" i="2"/>
  <c r="AH109" i="2"/>
  <c r="CT109" i="2"/>
  <c r="AI109" i="2"/>
  <c r="CU109" i="2"/>
  <c r="AJ109" i="2"/>
  <c r="CV109" i="2"/>
  <c r="AK109" i="2"/>
  <c r="CW109" i="2"/>
  <c r="AL109" i="2"/>
  <c r="CX109" i="2"/>
  <c r="AM109" i="2"/>
  <c r="CY109" i="2"/>
  <c r="AN109" i="2"/>
  <c r="CZ109" i="2"/>
  <c r="AO109" i="2"/>
  <c r="DA109" i="2"/>
  <c r="AP109" i="2"/>
  <c r="DB109" i="2"/>
  <c r="AQ109" i="2"/>
  <c r="DC109" i="2"/>
  <c r="AR109" i="2"/>
  <c r="CR109" i="2"/>
  <c r="E122" i="2"/>
  <c r="DF109" i="2"/>
  <c r="AT109" i="2"/>
  <c r="DG109" i="2"/>
  <c r="AU109" i="2"/>
  <c r="DH109" i="2"/>
  <c r="AV109" i="2"/>
  <c r="DI109" i="2"/>
  <c r="AW109" i="2"/>
  <c r="DJ109" i="2"/>
  <c r="AX109" i="2"/>
  <c r="DK109" i="2"/>
  <c r="AY109" i="2"/>
  <c r="DL109" i="2"/>
  <c r="AZ109" i="2"/>
  <c r="DM109" i="2"/>
  <c r="BA109" i="2"/>
  <c r="DN109" i="2"/>
  <c r="BB109" i="2"/>
  <c r="DO109" i="2"/>
  <c r="BC109" i="2"/>
  <c r="DP109" i="2"/>
  <c r="BD109" i="2"/>
  <c r="DE109" i="2"/>
  <c r="F122" i="2"/>
  <c r="DS109" i="2"/>
  <c r="BF109" i="2"/>
  <c r="DT109" i="2"/>
  <c r="BG109" i="2"/>
  <c r="DU109" i="2"/>
  <c r="BH109" i="2"/>
  <c r="DV109" i="2"/>
  <c r="BI109" i="2"/>
  <c r="DW109" i="2"/>
  <c r="BJ109" i="2"/>
  <c r="DX109" i="2"/>
  <c r="BK109" i="2"/>
  <c r="DY109" i="2"/>
  <c r="BL109" i="2"/>
  <c r="DZ109" i="2"/>
  <c r="BM109" i="2"/>
  <c r="EA109" i="2"/>
  <c r="BN109" i="2"/>
  <c r="EB109" i="2"/>
  <c r="BO109" i="2"/>
  <c r="EC109" i="2"/>
  <c r="BP109" i="2"/>
  <c r="DR109" i="2"/>
  <c r="G122" i="2"/>
  <c r="D123" i="2"/>
  <c r="E123" i="2"/>
  <c r="F123" i="2"/>
  <c r="G123" i="2"/>
  <c r="CF275" i="2"/>
  <c r="V275" i="2"/>
  <c r="CG275" i="2"/>
  <c r="W275" i="2"/>
  <c r="CH275" i="2"/>
  <c r="X275" i="2"/>
  <c r="CI275" i="2"/>
  <c r="Y275" i="2"/>
  <c r="CJ275" i="2"/>
  <c r="Z275" i="2"/>
  <c r="CK275" i="2"/>
  <c r="AA275" i="2"/>
  <c r="CL275" i="2"/>
  <c r="AB275" i="2"/>
  <c r="CM275" i="2"/>
  <c r="AC275" i="2"/>
  <c r="CN275" i="2"/>
  <c r="AD275" i="2"/>
  <c r="CO275" i="2"/>
  <c r="AE275" i="2"/>
  <c r="CP275" i="2"/>
  <c r="AF275" i="2"/>
  <c r="CE275" i="2"/>
  <c r="D95" i="2"/>
  <c r="CS275" i="2"/>
  <c r="AH275" i="2"/>
  <c r="CT275" i="2"/>
  <c r="AI275" i="2"/>
  <c r="CU275" i="2"/>
  <c r="AJ275" i="2"/>
  <c r="CV275" i="2"/>
  <c r="AK275" i="2"/>
  <c r="CW275" i="2"/>
  <c r="AL275" i="2"/>
  <c r="CX275" i="2"/>
  <c r="AM275" i="2"/>
  <c r="CY275" i="2"/>
  <c r="AN275" i="2"/>
  <c r="CZ275" i="2"/>
  <c r="AO275" i="2"/>
  <c r="DA275" i="2"/>
  <c r="AP275" i="2"/>
  <c r="DB275" i="2"/>
  <c r="AQ275" i="2"/>
  <c r="DC275" i="2"/>
  <c r="AR275" i="2"/>
  <c r="CR275" i="2"/>
  <c r="E95" i="2"/>
  <c r="DF275" i="2"/>
  <c r="AT275" i="2"/>
  <c r="DG275" i="2"/>
  <c r="AU275" i="2"/>
  <c r="DH275" i="2"/>
  <c r="AV275" i="2"/>
  <c r="DI275" i="2"/>
  <c r="AW275" i="2"/>
  <c r="DJ275" i="2"/>
  <c r="AX275" i="2"/>
  <c r="DK275" i="2"/>
  <c r="AY275" i="2"/>
  <c r="DL275" i="2"/>
  <c r="AZ275" i="2"/>
  <c r="DM275" i="2"/>
  <c r="BA275" i="2"/>
  <c r="DN275" i="2"/>
  <c r="BB275" i="2"/>
  <c r="DO275" i="2"/>
  <c r="BC275" i="2"/>
  <c r="DP275" i="2"/>
  <c r="BD275" i="2"/>
  <c r="DE275" i="2"/>
  <c r="F95" i="2"/>
  <c r="DS275" i="2"/>
  <c r="BF275" i="2"/>
  <c r="DT275" i="2"/>
  <c r="BG275" i="2"/>
  <c r="DU275" i="2"/>
  <c r="BH275" i="2"/>
  <c r="DV275" i="2"/>
  <c r="BI275" i="2"/>
  <c r="DW275" i="2"/>
  <c r="BJ275" i="2"/>
  <c r="DX275" i="2"/>
  <c r="BK275" i="2"/>
  <c r="DY275" i="2"/>
  <c r="BL275" i="2"/>
  <c r="DZ275" i="2"/>
  <c r="BM275" i="2"/>
  <c r="EA275" i="2"/>
  <c r="BN275" i="2"/>
  <c r="EB275" i="2"/>
  <c r="BO275" i="2"/>
  <c r="EC275" i="2"/>
  <c r="BP275" i="2"/>
  <c r="DR275" i="2"/>
  <c r="G95" i="2"/>
  <c r="CF274" i="2"/>
  <c r="V274" i="2"/>
  <c r="CG274" i="2"/>
  <c r="W274" i="2"/>
  <c r="CH274" i="2"/>
  <c r="X274" i="2"/>
  <c r="CI274" i="2"/>
  <c r="Y274" i="2"/>
  <c r="CJ274" i="2"/>
  <c r="Z274" i="2"/>
  <c r="CK274" i="2"/>
  <c r="AA274" i="2"/>
  <c r="CL274" i="2"/>
  <c r="AB274" i="2"/>
  <c r="CM274" i="2"/>
  <c r="AC274" i="2"/>
  <c r="CN274" i="2"/>
  <c r="AD274" i="2"/>
  <c r="CO274" i="2"/>
  <c r="AE274" i="2"/>
  <c r="CP274" i="2"/>
  <c r="AF274" i="2"/>
  <c r="CE274" i="2"/>
  <c r="CF114" i="2"/>
  <c r="V114" i="2"/>
  <c r="CG114" i="2"/>
  <c r="W114" i="2"/>
  <c r="CH114" i="2"/>
  <c r="X114" i="2"/>
  <c r="CI114" i="2"/>
  <c r="Y114" i="2"/>
  <c r="CJ114" i="2"/>
  <c r="Z114" i="2"/>
  <c r="CK114" i="2"/>
  <c r="AA114" i="2"/>
  <c r="CL114" i="2"/>
  <c r="AB114" i="2"/>
  <c r="CM114" i="2"/>
  <c r="AC114" i="2"/>
  <c r="CN114" i="2"/>
  <c r="AD114" i="2"/>
  <c r="CO114" i="2"/>
  <c r="AE114" i="2"/>
  <c r="CP114" i="2"/>
  <c r="AF114" i="2"/>
  <c r="CE114" i="2"/>
  <c r="D131" i="2"/>
  <c r="CS274" i="2"/>
  <c r="AH274" i="2"/>
  <c r="CT274" i="2"/>
  <c r="AI274" i="2"/>
  <c r="CU274" i="2"/>
  <c r="AJ274" i="2"/>
  <c r="CV274" i="2"/>
  <c r="AK274" i="2"/>
  <c r="CW274" i="2"/>
  <c r="AL274" i="2"/>
  <c r="CX274" i="2"/>
  <c r="AM274" i="2"/>
  <c r="CY274" i="2"/>
  <c r="AN274" i="2"/>
  <c r="CZ274" i="2"/>
  <c r="AO274" i="2"/>
  <c r="DA274" i="2"/>
  <c r="AP274" i="2"/>
  <c r="DB274" i="2"/>
  <c r="AQ274" i="2"/>
  <c r="DC274" i="2"/>
  <c r="AR274" i="2"/>
  <c r="CR274" i="2"/>
  <c r="CS114" i="2"/>
  <c r="AH114" i="2"/>
  <c r="CT114" i="2"/>
  <c r="AI114" i="2"/>
  <c r="CU114" i="2"/>
  <c r="AJ114" i="2"/>
  <c r="CV114" i="2"/>
  <c r="AK114" i="2"/>
  <c r="CW114" i="2"/>
  <c r="AL114" i="2"/>
  <c r="CX114" i="2"/>
  <c r="AM114" i="2"/>
  <c r="CY114" i="2"/>
  <c r="AN114" i="2"/>
  <c r="CZ114" i="2"/>
  <c r="AO114" i="2"/>
  <c r="DA114" i="2"/>
  <c r="AP114" i="2"/>
  <c r="DB114" i="2"/>
  <c r="AQ114" i="2"/>
  <c r="DC114" i="2"/>
  <c r="AR114" i="2"/>
  <c r="CR114" i="2"/>
  <c r="E131" i="2"/>
  <c r="DF274" i="2"/>
  <c r="AT274" i="2"/>
  <c r="DG274" i="2"/>
  <c r="AU274" i="2"/>
  <c r="DH274" i="2"/>
  <c r="AV274" i="2"/>
  <c r="DI274" i="2"/>
  <c r="AW274" i="2"/>
  <c r="DJ274" i="2"/>
  <c r="AX274" i="2"/>
  <c r="DK274" i="2"/>
  <c r="AY274" i="2"/>
  <c r="DL274" i="2"/>
  <c r="AZ274" i="2"/>
  <c r="DM274" i="2"/>
  <c r="BA274" i="2"/>
  <c r="DN274" i="2"/>
  <c r="BB274" i="2"/>
  <c r="DO274" i="2"/>
  <c r="BC274" i="2"/>
  <c r="DP274" i="2"/>
  <c r="BD274" i="2"/>
  <c r="DE274" i="2"/>
  <c r="DF114" i="2"/>
  <c r="AT114" i="2"/>
  <c r="DG114" i="2"/>
  <c r="AU114" i="2"/>
  <c r="DH114" i="2"/>
  <c r="AV114" i="2"/>
  <c r="DI114" i="2"/>
  <c r="AW114" i="2"/>
  <c r="DJ114" i="2"/>
  <c r="AX114" i="2"/>
  <c r="DK114" i="2"/>
  <c r="AY114" i="2"/>
  <c r="DL114" i="2"/>
  <c r="AZ114" i="2"/>
  <c r="DM114" i="2"/>
  <c r="BA114" i="2"/>
  <c r="DN114" i="2"/>
  <c r="BB114" i="2"/>
  <c r="DO114" i="2"/>
  <c r="BC114" i="2"/>
  <c r="DP114" i="2"/>
  <c r="BD114" i="2"/>
  <c r="DE114" i="2"/>
  <c r="F131" i="2"/>
  <c r="DS274" i="2"/>
  <c r="BF274" i="2"/>
  <c r="DT274" i="2"/>
  <c r="BG274" i="2"/>
  <c r="DU274" i="2"/>
  <c r="BH274" i="2"/>
  <c r="DV274" i="2"/>
  <c r="BI274" i="2"/>
  <c r="DW274" i="2"/>
  <c r="BJ274" i="2"/>
  <c r="DX274" i="2"/>
  <c r="BK274" i="2"/>
  <c r="DY274" i="2"/>
  <c r="BL274" i="2"/>
  <c r="DZ274" i="2"/>
  <c r="BM274" i="2"/>
  <c r="EA274" i="2"/>
  <c r="BN274" i="2"/>
  <c r="EB274" i="2"/>
  <c r="BO274" i="2"/>
  <c r="EC274" i="2"/>
  <c r="BP274" i="2"/>
  <c r="DR274" i="2"/>
  <c r="DS114" i="2"/>
  <c r="BF114" i="2"/>
  <c r="DT114" i="2"/>
  <c r="BG114" i="2"/>
  <c r="DU114" i="2"/>
  <c r="BH114" i="2"/>
  <c r="DV114" i="2"/>
  <c r="BI114" i="2"/>
  <c r="DW114" i="2"/>
  <c r="BJ114" i="2"/>
  <c r="DX114" i="2"/>
  <c r="BK114" i="2"/>
  <c r="DY114" i="2"/>
  <c r="BL114" i="2"/>
  <c r="DZ114" i="2"/>
  <c r="BM114" i="2"/>
  <c r="EA114" i="2"/>
  <c r="BN114" i="2"/>
  <c r="EB114" i="2"/>
  <c r="BO114" i="2"/>
  <c r="EC114" i="2"/>
  <c r="BP114" i="2"/>
  <c r="DR114" i="2"/>
  <c r="G131" i="2"/>
  <c r="D114" i="2"/>
  <c r="E114" i="2"/>
  <c r="F114" i="2"/>
  <c r="G114" i="2"/>
  <c r="D124" i="2"/>
  <c r="E124" i="2"/>
  <c r="F124" i="2"/>
  <c r="G124" i="2"/>
  <c r="D83" i="2"/>
  <c r="E83" i="2"/>
  <c r="F83" i="2"/>
  <c r="G83" i="2"/>
  <c r="D15" i="2"/>
  <c r="E15" i="2"/>
  <c r="F15" i="2"/>
  <c r="G15" i="2"/>
  <c r="D96" i="2"/>
  <c r="E96" i="2"/>
  <c r="F96" i="2"/>
  <c r="G96" i="2"/>
  <c r="D23" i="2"/>
  <c r="E23" i="2"/>
  <c r="F23" i="2"/>
  <c r="G23" i="2"/>
  <c r="CF267" i="2"/>
  <c r="V267" i="2"/>
  <c r="CG267" i="2"/>
  <c r="W267" i="2"/>
  <c r="CH267" i="2"/>
  <c r="X267" i="2"/>
  <c r="CI267" i="2"/>
  <c r="Y267" i="2"/>
  <c r="CJ267" i="2"/>
  <c r="Z267" i="2"/>
  <c r="CK267" i="2"/>
  <c r="AA267" i="2"/>
  <c r="CL267" i="2"/>
  <c r="AB267" i="2"/>
  <c r="CM267" i="2"/>
  <c r="AC267" i="2"/>
  <c r="CN267" i="2"/>
  <c r="AD267" i="2"/>
  <c r="CO267" i="2"/>
  <c r="AE267" i="2"/>
  <c r="CP267" i="2"/>
  <c r="AF267" i="2"/>
  <c r="CE267" i="2"/>
  <c r="CF205" i="2"/>
  <c r="V205" i="2"/>
  <c r="CG205" i="2"/>
  <c r="W205" i="2"/>
  <c r="CH205" i="2"/>
  <c r="X205" i="2"/>
  <c r="CI205" i="2"/>
  <c r="Y205" i="2"/>
  <c r="CJ205" i="2"/>
  <c r="Z205" i="2"/>
  <c r="CK205" i="2"/>
  <c r="AA205" i="2"/>
  <c r="CL205" i="2"/>
  <c r="AB205" i="2"/>
  <c r="CM205" i="2"/>
  <c r="AC205" i="2"/>
  <c r="CN205" i="2"/>
  <c r="AD205" i="2"/>
  <c r="CO205" i="2"/>
  <c r="AE205" i="2"/>
  <c r="CP205" i="2"/>
  <c r="AF205" i="2"/>
  <c r="CE205" i="2"/>
  <c r="D116" i="2"/>
  <c r="CS267" i="2"/>
  <c r="AH267" i="2"/>
  <c r="CT267" i="2"/>
  <c r="AI267" i="2"/>
  <c r="CU267" i="2"/>
  <c r="AJ267" i="2"/>
  <c r="CV267" i="2"/>
  <c r="AK267" i="2"/>
  <c r="CW267" i="2"/>
  <c r="AL267" i="2"/>
  <c r="CX267" i="2"/>
  <c r="AM267" i="2"/>
  <c r="CY267" i="2"/>
  <c r="AN267" i="2"/>
  <c r="CZ267" i="2"/>
  <c r="AO267" i="2"/>
  <c r="DA267" i="2"/>
  <c r="AP267" i="2"/>
  <c r="DB267" i="2"/>
  <c r="AQ267" i="2"/>
  <c r="DC267" i="2"/>
  <c r="AR267" i="2"/>
  <c r="CR267" i="2"/>
  <c r="CS205" i="2"/>
  <c r="AH205" i="2"/>
  <c r="CT205" i="2"/>
  <c r="AI205" i="2"/>
  <c r="CU205" i="2"/>
  <c r="AJ205" i="2"/>
  <c r="CV205" i="2"/>
  <c r="AK205" i="2"/>
  <c r="CW205" i="2"/>
  <c r="AL205" i="2"/>
  <c r="CX205" i="2"/>
  <c r="AM205" i="2"/>
  <c r="CY205" i="2"/>
  <c r="AN205" i="2"/>
  <c r="CZ205" i="2"/>
  <c r="AO205" i="2"/>
  <c r="DA205" i="2"/>
  <c r="AP205" i="2"/>
  <c r="DB205" i="2"/>
  <c r="AQ205" i="2"/>
  <c r="DC205" i="2"/>
  <c r="AR205" i="2"/>
  <c r="CR205" i="2"/>
  <c r="E116" i="2"/>
  <c r="DF267" i="2"/>
  <c r="AT267" i="2"/>
  <c r="DG267" i="2"/>
  <c r="AU267" i="2"/>
  <c r="DH267" i="2"/>
  <c r="AV267" i="2"/>
  <c r="DI267" i="2"/>
  <c r="AW267" i="2"/>
  <c r="DJ267" i="2"/>
  <c r="AX267" i="2"/>
  <c r="DK267" i="2"/>
  <c r="AY267" i="2"/>
  <c r="DL267" i="2"/>
  <c r="AZ267" i="2"/>
  <c r="DM267" i="2"/>
  <c r="BA267" i="2"/>
  <c r="DN267" i="2"/>
  <c r="BB267" i="2"/>
  <c r="DO267" i="2"/>
  <c r="BC267" i="2"/>
  <c r="DP267" i="2"/>
  <c r="BD267" i="2"/>
  <c r="DE267" i="2"/>
  <c r="DF205" i="2"/>
  <c r="AT205" i="2"/>
  <c r="DG205" i="2"/>
  <c r="AU205" i="2"/>
  <c r="DH205" i="2"/>
  <c r="AV205" i="2"/>
  <c r="DI205" i="2"/>
  <c r="AW205" i="2"/>
  <c r="DJ205" i="2"/>
  <c r="AX205" i="2"/>
  <c r="DK205" i="2"/>
  <c r="AY205" i="2"/>
  <c r="DL205" i="2"/>
  <c r="AZ205" i="2"/>
  <c r="DM205" i="2"/>
  <c r="BA205" i="2"/>
  <c r="DN205" i="2"/>
  <c r="BB205" i="2"/>
  <c r="DO205" i="2"/>
  <c r="BC205" i="2"/>
  <c r="DP205" i="2"/>
  <c r="BD205" i="2"/>
  <c r="DE205" i="2"/>
  <c r="F116" i="2"/>
  <c r="DS267" i="2"/>
  <c r="BF267" i="2"/>
  <c r="DT267" i="2"/>
  <c r="BG267" i="2"/>
  <c r="DU267" i="2"/>
  <c r="BH267" i="2"/>
  <c r="DV267" i="2"/>
  <c r="BI267" i="2"/>
  <c r="DW267" i="2"/>
  <c r="BJ267" i="2"/>
  <c r="DX267" i="2"/>
  <c r="BK267" i="2"/>
  <c r="DY267" i="2"/>
  <c r="BL267" i="2"/>
  <c r="DZ267" i="2"/>
  <c r="BM267" i="2"/>
  <c r="EA267" i="2"/>
  <c r="BN267" i="2"/>
  <c r="EB267" i="2"/>
  <c r="BO267" i="2"/>
  <c r="EC267" i="2"/>
  <c r="BP267" i="2"/>
  <c r="DR267" i="2"/>
  <c r="DS205" i="2"/>
  <c r="BF205" i="2"/>
  <c r="DT205" i="2"/>
  <c r="BG205" i="2"/>
  <c r="DU205" i="2"/>
  <c r="BH205" i="2"/>
  <c r="DV205" i="2"/>
  <c r="BI205" i="2"/>
  <c r="DW205" i="2"/>
  <c r="BJ205" i="2"/>
  <c r="DX205" i="2"/>
  <c r="BK205" i="2"/>
  <c r="DY205" i="2"/>
  <c r="BL205" i="2"/>
  <c r="DZ205" i="2"/>
  <c r="BM205" i="2"/>
  <c r="EA205" i="2"/>
  <c r="BN205" i="2"/>
  <c r="EB205" i="2"/>
  <c r="BO205" i="2"/>
  <c r="EC205" i="2"/>
  <c r="BP205" i="2"/>
  <c r="DR205" i="2"/>
  <c r="G116" i="2"/>
  <c r="D125" i="2"/>
  <c r="E125" i="2"/>
  <c r="F125" i="2"/>
  <c r="G125" i="2"/>
  <c r="D151" i="2"/>
  <c r="E151" i="2"/>
  <c r="F151" i="2"/>
  <c r="G151" i="2"/>
  <c r="CF264" i="2"/>
  <c r="V264" i="2"/>
  <c r="CG264" i="2"/>
  <c r="W264" i="2"/>
  <c r="CH264" i="2"/>
  <c r="X264" i="2"/>
  <c r="CI264" i="2"/>
  <c r="Y264" i="2"/>
  <c r="CJ264" i="2"/>
  <c r="Z264" i="2"/>
  <c r="CK264" i="2"/>
  <c r="AA264" i="2"/>
  <c r="CL264" i="2"/>
  <c r="AB264" i="2"/>
  <c r="CM264" i="2"/>
  <c r="AC264" i="2"/>
  <c r="CN264" i="2"/>
  <c r="AD264" i="2"/>
  <c r="CO264" i="2"/>
  <c r="AE264" i="2"/>
  <c r="CP264" i="2"/>
  <c r="AF264" i="2"/>
  <c r="CE264" i="2"/>
  <c r="CF173" i="2"/>
  <c r="V173" i="2"/>
  <c r="CG173" i="2"/>
  <c r="W173" i="2"/>
  <c r="CH173" i="2"/>
  <c r="X173" i="2"/>
  <c r="CI173" i="2"/>
  <c r="Y173" i="2"/>
  <c r="CJ173" i="2"/>
  <c r="Z173" i="2"/>
  <c r="CK173" i="2"/>
  <c r="AA173" i="2"/>
  <c r="CL173" i="2"/>
  <c r="AB173" i="2"/>
  <c r="CM173" i="2"/>
  <c r="AC173" i="2"/>
  <c r="CN173" i="2"/>
  <c r="AD173" i="2"/>
  <c r="CO173" i="2"/>
  <c r="AE173" i="2"/>
  <c r="CP173" i="2"/>
  <c r="AF173" i="2"/>
  <c r="CE173" i="2"/>
  <c r="D173" i="2"/>
  <c r="CS264" i="2"/>
  <c r="AH264" i="2"/>
  <c r="CT264" i="2"/>
  <c r="AI264" i="2"/>
  <c r="CU264" i="2"/>
  <c r="AJ264" i="2"/>
  <c r="CV264" i="2"/>
  <c r="AK264" i="2"/>
  <c r="CW264" i="2"/>
  <c r="AL264" i="2"/>
  <c r="CX264" i="2"/>
  <c r="AM264" i="2"/>
  <c r="CY264" i="2"/>
  <c r="AN264" i="2"/>
  <c r="CZ264" i="2"/>
  <c r="AO264" i="2"/>
  <c r="DA264" i="2"/>
  <c r="AP264" i="2"/>
  <c r="DB264" i="2"/>
  <c r="AQ264" i="2"/>
  <c r="DC264" i="2"/>
  <c r="AR264" i="2"/>
  <c r="CR264" i="2"/>
  <c r="CS173" i="2"/>
  <c r="AH173" i="2"/>
  <c r="CT173" i="2"/>
  <c r="AI173" i="2"/>
  <c r="CU173" i="2"/>
  <c r="AJ173" i="2"/>
  <c r="CV173" i="2"/>
  <c r="AK173" i="2"/>
  <c r="CW173" i="2"/>
  <c r="AL173" i="2"/>
  <c r="CX173" i="2"/>
  <c r="AM173" i="2"/>
  <c r="CY173" i="2"/>
  <c r="AN173" i="2"/>
  <c r="CZ173" i="2"/>
  <c r="AO173" i="2"/>
  <c r="DA173" i="2"/>
  <c r="AP173" i="2"/>
  <c r="DB173" i="2"/>
  <c r="AQ173" i="2"/>
  <c r="DC173" i="2"/>
  <c r="AR173" i="2"/>
  <c r="CR173" i="2"/>
  <c r="E173" i="2"/>
  <c r="DF264" i="2"/>
  <c r="AT264" i="2"/>
  <c r="DG264" i="2"/>
  <c r="AU264" i="2"/>
  <c r="DH264" i="2"/>
  <c r="AV264" i="2"/>
  <c r="DI264" i="2"/>
  <c r="AW264" i="2"/>
  <c r="DJ264" i="2"/>
  <c r="AX264" i="2"/>
  <c r="DK264" i="2"/>
  <c r="AY264" i="2"/>
  <c r="DL264" i="2"/>
  <c r="AZ264" i="2"/>
  <c r="DM264" i="2"/>
  <c r="BA264" i="2"/>
  <c r="DN264" i="2"/>
  <c r="BB264" i="2"/>
  <c r="DO264" i="2"/>
  <c r="BC264" i="2"/>
  <c r="DP264" i="2"/>
  <c r="BD264" i="2"/>
  <c r="DE264" i="2"/>
  <c r="DF173" i="2"/>
  <c r="AT173" i="2"/>
  <c r="DG173" i="2"/>
  <c r="AU173" i="2"/>
  <c r="DH173" i="2"/>
  <c r="AV173" i="2"/>
  <c r="DI173" i="2"/>
  <c r="AW173" i="2"/>
  <c r="DJ173" i="2"/>
  <c r="AX173" i="2"/>
  <c r="DK173" i="2"/>
  <c r="AY173" i="2"/>
  <c r="DL173" i="2"/>
  <c r="AZ173" i="2"/>
  <c r="DM173" i="2"/>
  <c r="BA173" i="2"/>
  <c r="DN173" i="2"/>
  <c r="BB173" i="2"/>
  <c r="DO173" i="2"/>
  <c r="BC173" i="2"/>
  <c r="DP173" i="2"/>
  <c r="BD173" i="2"/>
  <c r="DE173" i="2"/>
  <c r="F173" i="2"/>
  <c r="DS264" i="2"/>
  <c r="BF264" i="2"/>
  <c r="DT264" i="2"/>
  <c r="BG264" i="2"/>
  <c r="DU264" i="2"/>
  <c r="BH264" i="2"/>
  <c r="DV264" i="2"/>
  <c r="BI264" i="2"/>
  <c r="DW264" i="2"/>
  <c r="BJ264" i="2"/>
  <c r="DX264" i="2"/>
  <c r="BK264" i="2"/>
  <c r="DY264" i="2"/>
  <c r="BL264" i="2"/>
  <c r="DZ264" i="2"/>
  <c r="BM264" i="2"/>
  <c r="EA264" i="2"/>
  <c r="BN264" i="2"/>
  <c r="EB264" i="2"/>
  <c r="BO264" i="2"/>
  <c r="EC264" i="2"/>
  <c r="BP264" i="2"/>
  <c r="DR264" i="2"/>
  <c r="DS173" i="2"/>
  <c r="BF173" i="2"/>
  <c r="DT173" i="2"/>
  <c r="BG173" i="2"/>
  <c r="DU173" i="2"/>
  <c r="BH173" i="2"/>
  <c r="DV173" i="2"/>
  <c r="BI173" i="2"/>
  <c r="DW173" i="2"/>
  <c r="BJ173" i="2"/>
  <c r="DX173" i="2"/>
  <c r="BK173" i="2"/>
  <c r="DY173" i="2"/>
  <c r="BL173" i="2"/>
  <c r="DZ173" i="2"/>
  <c r="BM173" i="2"/>
  <c r="EA173" i="2"/>
  <c r="BN173" i="2"/>
  <c r="EB173" i="2"/>
  <c r="BO173" i="2"/>
  <c r="EC173" i="2"/>
  <c r="BP173" i="2"/>
  <c r="DR173" i="2"/>
  <c r="G173" i="2"/>
  <c r="CF263" i="2"/>
  <c r="V263" i="2"/>
  <c r="CG263" i="2"/>
  <c r="W263" i="2"/>
  <c r="CH263" i="2"/>
  <c r="X263" i="2"/>
  <c r="CI263" i="2"/>
  <c r="Y263" i="2"/>
  <c r="CJ263" i="2"/>
  <c r="Z263" i="2"/>
  <c r="CK263" i="2"/>
  <c r="AA263" i="2"/>
  <c r="CL263" i="2"/>
  <c r="AB263" i="2"/>
  <c r="CM263" i="2"/>
  <c r="AC263" i="2"/>
  <c r="CN263" i="2"/>
  <c r="AD263" i="2"/>
  <c r="CO263" i="2"/>
  <c r="AE263" i="2"/>
  <c r="CP263" i="2"/>
  <c r="AF263" i="2"/>
  <c r="CE263" i="2"/>
  <c r="D174" i="2"/>
  <c r="CS263" i="2"/>
  <c r="AH263" i="2"/>
  <c r="CT263" i="2"/>
  <c r="AI263" i="2"/>
  <c r="CU263" i="2"/>
  <c r="AJ263" i="2"/>
  <c r="CV263" i="2"/>
  <c r="AK263" i="2"/>
  <c r="CW263" i="2"/>
  <c r="AL263" i="2"/>
  <c r="CX263" i="2"/>
  <c r="AM263" i="2"/>
  <c r="CY263" i="2"/>
  <c r="AN263" i="2"/>
  <c r="CZ263" i="2"/>
  <c r="AO263" i="2"/>
  <c r="DA263" i="2"/>
  <c r="AP263" i="2"/>
  <c r="DB263" i="2"/>
  <c r="AQ263" i="2"/>
  <c r="DC263" i="2"/>
  <c r="AR263" i="2"/>
  <c r="CR263" i="2"/>
  <c r="E174" i="2"/>
  <c r="DF263" i="2"/>
  <c r="AT263" i="2"/>
  <c r="DG263" i="2"/>
  <c r="AU263" i="2"/>
  <c r="DH263" i="2"/>
  <c r="AV263" i="2"/>
  <c r="DI263" i="2"/>
  <c r="AW263" i="2"/>
  <c r="DJ263" i="2"/>
  <c r="AX263" i="2"/>
  <c r="DK263" i="2"/>
  <c r="AY263" i="2"/>
  <c r="DL263" i="2"/>
  <c r="AZ263" i="2"/>
  <c r="DM263" i="2"/>
  <c r="BA263" i="2"/>
  <c r="DN263" i="2"/>
  <c r="BB263" i="2"/>
  <c r="DO263" i="2"/>
  <c r="BC263" i="2"/>
  <c r="DP263" i="2"/>
  <c r="BD263" i="2"/>
  <c r="DE263" i="2"/>
  <c r="F174" i="2"/>
  <c r="DS263" i="2"/>
  <c r="BF263" i="2"/>
  <c r="DT263" i="2"/>
  <c r="BG263" i="2"/>
  <c r="DU263" i="2"/>
  <c r="BH263" i="2"/>
  <c r="DV263" i="2"/>
  <c r="BI263" i="2"/>
  <c r="DW263" i="2"/>
  <c r="BJ263" i="2"/>
  <c r="DX263" i="2"/>
  <c r="BK263" i="2"/>
  <c r="DY263" i="2"/>
  <c r="BL263" i="2"/>
  <c r="DZ263" i="2"/>
  <c r="BM263" i="2"/>
  <c r="EA263" i="2"/>
  <c r="BN263" i="2"/>
  <c r="EB263" i="2"/>
  <c r="BO263" i="2"/>
  <c r="EC263" i="2"/>
  <c r="BP263" i="2"/>
  <c r="DR263" i="2"/>
  <c r="G174" i="2"/>
  <c r="D134" i="2"/>
  <c r="E134" i="2"/>
  <c r="F134" i="2"/>
  <c r="G134" i="2"/>
  <c r="D127" i="2"/>
  <c r="E127" i="2"/>
  <c r="F127" i="2"/>
  <c r="G127" i="2"/>
  <c r="D70" i="2"/>
  <c r="E70" i="2"/>
  <c r="F70" i="2"/>
  <c r="G70" i="2"/>
  <c r="CF155" i="2"/>
  <c r="V155" i="2"/>
  <c r="CG155" i="2"/>
  <c r="W155" i="2"/>
  <c r="CH155" i="2"/>
  <c r="X155" i="2"/>
  <c r="CI155" i="2"/>
  <c r="Y155" i="2"/>
  <c r="CJ155" i="2"/>
  <c r="Z155" i="2"/>
  <c r="CK155" i="2"/>
  <c r="AA155" i="2"/>
  <c r="CL155" i="2"/>
  <c r="AB155" i="2"/>
  <c r="CM155" i="2"/>
  <c r="AC155" i="2"/>
  <c r="CN155" i="2"/>
  <c r="AD155" i="2"/>
  <c r="CO155" i="2"/>
  <c r="AE155" i="2"/>
  <c r="CP155" i="2"/>
  <c r="AF155" i="2"/>
  <c r="CE155" i="2"/>
  <c r="D155" i="2"/>
  <c r="CS155" i="2"/>
  <c r="AH155" i="2"/>
  <c r="CT155" i="2"/>
  <c r="AI155" i="2"/>
  <c r="CU155" i="2"/>
  <c r="AJ155" i="2"/>
  <c r="CV155" i="2"/>
  <c r="AK155" i="2"/>
  <c r="CW155" i="2"/>
  <c r="AL155" i="2"/>
  <c r="CX155" i="2"/>
  <c r="AM155" i="2"/>
  <c r="CY155" i="2"/>
  <c r="AN155" i="2"/>
  <c r="CZ155" i="2"/>
  <c r="AO155" i="2"/>
  <c r="DA155" i="2"/>
  <c r="AP155" i="2"/>
  <c r="DB155" i="2"/>
  <c r="AQ155" i="2"/>
  <c r="DC155" i="2"/>
  <c r="AR155" i="2"/>
  <c r="CR155" i="2"/>
  <c r="E155" i="2"/>
  <c r="DF155" i="2"/>
  <c r="AT155" i="2"/>
  <c r="DG155" i="2"/>
  <c r="AU155" i="2"/>
  <c r="DH155" i="2"/>
  <c r="AV155" i="2"/>
  <c r="DI155" i="2"/>
  <c r="AW155" i="2"/>
  <c r="DJ155" i="2"/>
  <c r="AX155" i="2"/>
  <c r="DK155" i="2"/>
  <c r="AY155" i="2"/>
  <c r="DL155" i="2"/>
  <c r="AZ155" i="2"/>
  <c r="DM155" i="2"/>
  <c r="BA155" i="2"/>
  <c r="DN155" i="2"/>
  <c r="BB155" i="2"/>
  <c r="DO155" i="2"/>
  <c r="BC155" i="2"/>
  <c r="DP155" i="2"/>
  <c r="BD155" i="2"/>
  <c r="DE155" i="2"/>
  <c r="F155" i="2"/>
  <c r="DS155" i="2"/>
  <c r="BF155" i="2"/>
  <c r="DT155" i="2"/>
  <c r="BG155" i="2"/>
  <c r="DU155" i="2"/>
  <c r="BH155" i="2"/>
  <c r="DV155" i="2"/>
  <c r="BI155" i="2"/>
  <c r="DW155" i="2"/>
  <c r="BJ155" i="2"/>
  <c r="DX155" i="2"/>
  <c r="BK155" i="2"/>
  <c r="DY155" i="2"/>
  <c r="BL155" i="2"/>
  <c r="DZ155" i="2"/>
  <c r="BM155" i="2"/>
  <c r="EA155" i="2"/>
  <c r="BN155" i="2"/>
  <c r="EB155" i="2"/>
  <c r="BO155" i="2"/>
  <c r="EC155" i="2"/>
  <c r="BP155" i="2"/>
  <c r="DR155" i="2"/>
  <c r="G155" i="2"/>
  <c r="D140" i="2"/>
  <c r="E140" i="2"/>
  <c r="F140" i="2"/>
  <c r="G140" i="2"/>
  <c r="D147" i="2"/>
  <c r="E147" i="2"/>
  <c r="F147" i="2"/>
  <c r="G147" i="2"/>
  <c r="D135" i="2"/>
  <c r="E135" i="2"/>
  <c r="F135" i="2"/>
  <c r="G135" i="2"/>
  <c r="D182" i="2"/>
  <c r="E182" i="2"/>
  <c r="F182" i="2"/>
  <c r="G182" i="2"/>
  <c r="D183" i="2"/>
  <c r="E183" i="2"/>
  <c r="F183" i="2"/>
  <c r="G183" i="2"/>
  <c r="CF253" i="2"/>
  <c r="V253" i="2"/>
  <c r="CG253" i="2"/>
  <c r="W253" i="2"/>
  <c r="CH253" i="2"/>
  <c r="X253" i="2"/>
  <c r="CI253" i="2"/>
  <c r="Y253" i="2"/>
  <c r="CJ253" i="2"/>
  <c r="Z253" i="2"/>
  <c r="CK253" i="2"/>
  <c r="AA253" i="2"/>
  <c r="CL253" i="2"/>
  <c r="AB253" i="2"/>
  <c r="CM253" i="2"/>
  <c r="AC253" i="2"/>
  <c r="CN253" i="2"/>
  <c r="AD253" i="2"/>
  <c r="CO253" i="2"/>
  <c r="AE253" i="2"/>
  <c r="CP253" i="2"/>
  <c r="AF253" i="2"/>
  <c r="CE253" i="2"/>
  <c r="D152" i="2"/>
  <c r="CS253" i="2"/>
  <c r="AH253" i="2"/>
  <c r="CT253" i="2"/>
  <c r="AI253" i="2"/>
  <c r="CU253" i="2"/>
  <c r="AJ253" i="2"/>
  <c r="CV253" i="2"/>
  <c r="AK253" i="2"/>
  <c r="CW253" i="2"/>
  <c r="AL253" i="2"/>
  <c r="CX253" i="2"/>
  <c r="AM253" i="2"/>
  <c r="CY253" i="2"/>
  <c r="AN253" i="2"/>
  <c r="CZ253" i="2"/>
  <c r="AO253" i="2"/>
  <c r="DA253" i="2"/>
  <c r="AP253" i="2"/>
  <c r="DB253" i="2"/>
  <c r="AQ253" i="2"/>
  <c r="DC253" i="2"/>
  <c r="AR253" i="2"/>
  <c r="CR253" i="2"/>
  <c r="E152" i="2"/>
  <c r="DF253" i="2"/>
  <c r="AT253" i="2"/>
  <c r="DG253" i="2"/>
  <c r="AU253" i="2"/>
  <c r="DH253" i="2"/>
  <c r="AV253" i="2"/>
  <c r="DI253" i="2"/>
  <c r="AW253" i="2"/>
  <c r="DJ253" i="2"/>
  <c r="AX253" i="2"/>
  <c r="DK253" i="2"/>
  <c r="AY253" i="2"/>
  <c r="DL253" i="2"/>
  <c r="AZ253" i="2"/>
  <c r="DM253" i="2"/>
  <c r="BA253" i="2"/>
  <c r="DN253" i="2"/>
  <c r="BB253" i="2"/>
  <c r="DO253" i="2"/>
  <c r="BC253" i="2"/>
  <c r="DP253" i="2"/>
  <c r="BD253" i="2"/>
  <c r="DE253" i="2"/>
  <c r="F152" i="2"/>
  <c r="DS253" i="2"/>
  <c r="BF253" i="2"/>
  <c r="DT253" i="2"/>
  <c r="BG253" i="2"/>
  <c r="DU253" i="2"/>
  <c r="BH253" i="2"/>
  <c r="DV253" i="2"/>
  <c r="BI253" i="2"/>
  <c r="DW253" i="2"/>
  <c r="BJ253" i="2"/>
  <c r="DX253" i="2"/>
  <c r="BK253" i="2"/>
  <c r="DY253" i="2"/>
  <c r="BL253" i="2"/>
  <c r="DZ253" i="2"/>
  <c r="BM253" i="2"/>
  <c r="EA253" i="2"/>
  <c r="BN253" i="2"/>
  <c r="EB253" i="2"/>
  <c r="BO253" i="2"/>
  <c r="EC253" i="2"/>
  <c r="BP253" i="2"/>
  <c r="DR253" i="2"/>
  <c r="G152" i="2"/>
  <c r="CF186" i="2"/>
  <c r="V186" i="2"/>
  <c r="CG186" i="2"/>
  <c r="W186" i="2"/>
  <c r="CH186" i="2"/>
  <c r="X186" i="2"/>
  <c r="CI186" i="2"/>
  <c r="Y186" i="2"/>
  <c r="CJ186" i="2"/>
  <c r="Z186" i="2"/>
  <c r="CK186" i="2"/>
  <c r="AA186" i="2"/>
  <c r="CL186" i="2"/>
  <c r="AB186" i="2"/>
  <c r="CM186" i="2"/>
  <c r="AC186" i="2"/>
  <c r="CN186" i="2"/>
  <c r="AD186" i="2"/>
  <c r="CO186" i="2"/>
  <c r="AE186" i="2"/>
  <c r="CP186" i="2"/>
  <c r="AF186" i="2"/>
  <c r="CE186" i="2"/>
  <c r="D184" i="2"/>
  <c r="CS186" i="2"/>
  <c r="AH186" i="2"/>
  <c r="CT186" i="2"/>
  <c r="AI186" i="2"/>
  <c r="CU186" i="2"/>
  <c r="AJ186" i="2"/>
  <c r="CV186" i="2"/>
  <c r="AK186" i="2"/>
  <c r="CW186" i="2"/>
  <c r="AL186" i="2"/>
  <c r="CX186" i="2"/>
  <c r="AM186" i="2"/>
  <c r="CY186" i="2"/>
  <c r="AN186" i="2"/>
  <c r="CZ186" i="2"/>
  <c r="AO186" i="2"/>
  <c r="DA186" i="2"/>
  <c r="AP186" i="2"/>
  <c r="DB186" i="2"/>
  <c r="AQ186" i="2"/>
  <c r="DC186" i="2"/>
  <c r="AR186" i="2"/>
  <c r="CR186" i="2"/>
  <c r="E184" i="2"/>
  <c r="DF186" i="2"/>
  <c r="AT186" i="2"/>
  <c r="DG186" i="2"/>
  <c r="AU186" i="2"/>
  <c r="DH186" i="2"/>
  <c r="AV186" i="2"/>
  <c r="DI186" i="2"/>
  <c r="AW186" i="2"/>
  <c r="DJ186" i="2"/>
  <c r="AX186" i="2"/>
  <c r="DK186" i="2"/>
  <c r="AY186" i="2"/>
  <c r="DL186" i="2"/>
  <c r="AZ186" i="2"/>
  <c r="DM186" i="2"/>
  <c r="BA186" i="2"/>
  <c r="DN186" i="2"/>
  <c r="BB186" i="2"/>
  <c r="DO186" i="2"/>
  <c r="BC186" i="2"/>
  <c r="DP186" i="2"/>
  <c r="BD186" i="2"/>
  <c r="DE186" i="2"/>
  <c r="F184" i="2"/>
  <c r="DS186" i="2"/>
  <c r="BF186" i="2"/>
  <c r="DT186" i="2"/>
  <c r="BG186" i="2"/>
  <c r="DU186" i="2"/>
  <c r="BH186" i="2"/>
  <c r="DV186" i="2"/>
  <c r="BI186" i="2"/>
  <c r="DW186" i="2"/>
  <c r="BJ186" i="2"/>
  <c r="DX186" i="2"/>
  <c r="BK186" i="2"/>
  <c r="DY186" i="2"/>
  <c r="BL186" i="2"/>
  <c r="DZ186" i="2"/>
  <c r="BM186" i="2"/>
  <c r="EA186" i="2"/>
  <c r="BN186" i="2"/>
  <c r="EB186" i="2"/>
  <c r="BO186" i="2"/>
  <c r="EC186" i="2"/>
  <c r="BP186" i="2"/>
  <c r="DR186" i="2"/>
  <c r="G184" i="2"/>
  <c r="D186" i="2"/>
  <c r="E186" i="2"/>
  <c r="F186" i="2"/>
  <c r="G186" i="2"/>
  <c r="CF189" i="2"/>
  <c r="V189" i="2"/>
  <c r="CG189" i="2"/>
  <c r="W189" i="2"/>
  <c r="CH189" i="2"/>
  <c r="X189" i="2"/>
  <c r="CI189" i="2"/>
  <c r="Y189" i="2"/>
  <c r="CJ189" i="2"/>
  <c r="Z189" i="2"/>
  <c r="CK189" i="2"/>
  <c r="AA189" i="2"/>
  <c r="CL189" i="2"/>
  <c r="AB189" i="2"/>
  <c r="CM189" i="2"/>
  <c r="AC189" i="2"/>
  <c r="CN189" i="2"/>
  <c r="AD189" i="2"/>
  <c r="CO189" i="2"/>
  <c r="AE189" i="2"/>
  <c r="CP189" i="2"/>
  <c r="AF189" i="2"/>
  <c r="CE189" i="2"/>
  <c r="D189" i="2"/>
  <c r="CS189" i="2"/>
  <c r="AH189" i="2"/>
  <c r="CT189" i="2"/>
  <c r="AI189" i="2"/>
  <c r="CU189" i="2"/>
  <c r="AJ189" i="2"/>
  <c r="CV189" i="2"/>
  <c r="AK189" i="2"/>
  <c r="CW189" i="2"/>
  <c r="AL189" i="2"/>
  <c r="CX189" i="2"/>
  <c r="AM189" i="2"/>
  <c r="CY189" i="2"/>
  <c r="AN189" i="2"/>
  <c r="CZ189" i="2"/>
  <c r="AO189" i="2"/>
  <c r="DA189" i="2"/>
  <c r="AP189" i="2"/>
  <c r="DB189" i="2"/>
  <c r="AQ189" i="2"/>
  <c r="DC189" i="2"/>
  <c r="AR189" i="2"/>
  <c r="CR189" i="2"/>
  <c r="E189" i="2"/>
  <c r="DF189" i="2"/>
  <c r="AT189" i="2"/>
  <c r="DG189" i="2"/>
  <c r="AU189" i="2"/>
  <c r="DH189" i="2"/>
  <c r="AV189" i="2"/>
  <c r="DI189" i="2"/>
  <c r="AW189" i="2"/>
  <c r="DJ189" i="2"/>
  <c r="AX189" i="2"/>
  <c r="DK189" i="2"/>
  <c r="AY189" i="2"/>
  <c r="DL189" i="2"/>
  <c r="AZ189" i="2"/>
  <c r="DM189" i="2"/>
  <c r="BA189" i="2"/>
  <c r="DN189" i="2"/>
  <c r="BB189" i="2"/>
  <c r="DO189" i="2"/>
  <c r="BC189" i="2"/>
  <c r="DP189" i="2"/>
  <c r="BD189" i="2"/>
  <c r="DE189" i="2"/>
  <c r="F189" i="2"/>
  <c r="DS189" i="2"/>
  <c r="BF189" i="2"/>
  <c r="DT189" i="2"/>
  <c r="BG189" i="2"/>
  <c r="DU189" i="2"/>
  <c r="BH189" i="2"/>
  <c r="DV189" i="2"/>
  <c r="BI189" i="2"/>
  <c r="DW189" i="2"/>
  <c r="BJ189" i="2"/>
  <c r="DX189" i="2"/>
  <c r="BK189" i="2"/>
  <c r="DY189" i="2"/>
  <c r="BL189" i="2"/>
  <c r="DZ189" i="2"/>
  <c r="BM189" i="2"/>
  <c r="EA189" i="2"/>
  <c r="BN189" i="2"/>
  <c r="EB189" i="2"/>
  <c r="BO189" i="2"/>
  <c r="EC189" i="2"/>
  <c r="BP189" i="2"/>
  <c r="DR189" i="2"/>
  <c r="G189" i="2"/>
  <c r="CF163" i="2"/>
  <c r="V163" i="2"/>
  <c r="CG163" i="2"/>
  <c r="W163" i="2"/>
  <c r="CH163" i="2"/>
  <c r="X163" i="2"/>
  <c r="CI163" i="2"/>
  <c r="Y163" i="2"/>
  <c r="CJ163" i="2"/>
  <c r="Z163" i="2"/>
  <c r="CK163" i="2"/>
  <c r="AA163" i="2"/>
  <c r="CL163" i="2"/>
  <c r="AB163" i="2"/>
  <c r="CM163" i="2"/>
  <c r="AC163" i="2"/>
  <c r="CN163" i="2"/>
  <c r="AD163" i="2"/>
  <c r="CO163" i="2"/>
  <c r="AE163" i="2"/>
  <c r="CP163" i="2"/>
  <c r="AF163" i="2"/>
  <c r="CE163" i="2"/>
  <c r="D84" i="2"/>
  <c r="CS163" i="2"/>
  <c r="AH163" i="2"/>
  <c r="CT163" i="2"/>
  <c r="AI163" i="2"/>
  <c r="CU163" i="2"/>
  <c r="AJ163" i="2"/>
  <c r="CV163" i="2"/>
  <c r="AK163" i="2"/>
  <c r="CW163" i="2"/>
  <c r="AL163" i="2"/>
  <c r="CX163" i="2"/>
  <c r="AM163" i="2"/>
  <c r="CY163" i="2"/>
  <c r="AN163" i="2"/>
  <c r="CZ163" i="2"/>
  <c r="AO163" i="2"/>
  <c r="DA163" i="2"/>
  <c r="AP163" i="2"/>
  <c r="DB163" i="2"/>
  <c r="AQ163" i="2"/>
  <c r="DC163" i="2"/>
  <c r="AR163" i="2"/>
  <c r="CR163" i="2"/>
  <c r="E84" i="2"/>
  <c r="DF163" i="2"/>
  <c r="AT163" i="2"/>
  <c r="DG163" i="2"/>
  <c r="AU163" i="2"/>
  <c r="DH163" i="2"/>
  <c r="AV163" i="2"/>
  <c r="DI163" i="2"/>
  <c r="AW163" i="2"/>
  <c r="DJ163" i="2"/>
  <c r="AX163" i="2"/>
  <c r="DK163" i="2"/>
  <c r="AY163" i="2"/>
  <c r="DL163" i="2"/>
  <c r="AZ163" i="2"/>
  <c r="DM163" i="2"/>
  <c r="BA163" i="2"/>
  <c r="DN163" i="2"/>
  <c r="BB163" i="2"/>
  <c r="DO163" i="2"/>
  <c r="BC163" i="2"/>
  <c r="DP163" i="2"/>
  <c r="BD163" i="2"/>
  <c r="DE163" i="2"/>
  <c r="F84" i="2"/>
  <c r="DS163" i="2"/>
  <c r="BF163" i="2"/>
  <c r="DT163" i="2"/>
  <c r="BG163" i="2"/>
  <c r="DU163" i="2"/>
  <c r="BH163" i="2"/>
  <c r="DV163" i="2"/>
  <c r="BI163" i="2"/>
  <c r="DW163" i="2"/>
  <c r="BJ163" i="2"/>
  <c r="DX163" i="2"/>
  <c r="BK163" i="2"/>
  <c r="DY163" i="2"/>
  <c r="BL163" i="2"/>
  <c r="DZ163" i="2"/>
  <c r="BM163" i="2"/>
  <c r="EA163" i="2"/>
  <c r="BN163" i="2"/>
  <c r="EB163" i="2"/>
  <c r="BO163" i="2"/>
  <c r="EC163" i="2"/>
  <c r="BP163" i="2"/>
  <c r="DR163" i="2"/>
  <c r="G84" i="2"/>
  <c r="CF248" i="2"/>
  <c r="V248" i="2"/>
  <c r="CG248" i="2"/>
  <c r="W248" i="2"/>
  <c r="CH248" i="2"/>
  <c r="X248" i="2"/>
  <c r="CI248" i="2"/>
  <c r="Y248" i="2"/>
  <c r="CJ248" i="2"/>
  <c r="Z248" i="2"/>
  <c r="CK248" i="2"/>
  <c r="AA248" i="2"/>
  <c r="CL248" i="2"/>
  <c r="AB248" i="2"/>
  <c r="CM248" i="2"/>
  <c r="AC248" i="2"/>
  <c r="CN248" i="2"/>
  <c r="AD248" i="2"/>
  <c r="CO248" i="2"/>
  <c r="AE248" i="2"/>
  <c r="CP248" i="2"/>
  <c r="AF248" i="2"/>
  <c r="CE248" i="2"/>
  <c r="D150" i="2"/>
  <c r="CS248" i="2"/>
  <c r="AH248" i="2"/>
  <c r="CT248" i="2"/>
  <c r="AI248" i="2"/>
  <c r="CU248" i="2"/>
  <c r="AJ248" i="2"/>
  <c r="CV248" i="2"/>
  <c r="AK248" i="2"/>
  <c r="CW248" i="2"/>
  <c r="AL248" i="2"/>
  <c r="CX248" i="2"/>
  <c r="AM248" i="2"/>
  <c r="CY248" i="2"/>
  <c r="AN248" i="2"/>
  <c r="CZ248" i="2"/>
  <c r="AO248" i="2"/>
  <c r="DA248" i="2"/>
  <c r="AP248" i="2"/>
  <c r="DB248" i="2"/>
  <c r="AQ248" i="2"/>
  <c r="DC248" i="2"/>
  <c r="AR248" i="2"/>
  <c r="CR248" i="2"/>
  <c r="E150" i="2"/>
  <c r="DF248" i="2"/>
  <c r="AT248" i="2"/>
  <c r="DG248" i="2"/>
  <c r="AU248" i="2"/>
  <c r="DH248" i="2"/>
  <c r="AV248" i="2"/>
  <c r="DI248" i="2"/>
  <c r="AW248" i="2"/>
  <c r="DJ248" i="2"/>
  <c r="AX248" i="2"/>
  <c r="DK248" i="2"/>
  <c r="AY248" i="2"/>
  <c r="DL248" i="2"/>
  <c r="AZ248" i="2"/>
  <c r="DM248" i="2"/>
  <c r="BA248" i="2"/>
  <c r="DN248" i="2"/>
  <c r="BB248" i="2"/>
  <c r="DO248" i="2"/>
  <c r="BC248" i="2"/>
  <c r="DP248" i="2"/>
  <c r="BD248" i="2"/>
  <c r="DE248" i="2"/>
  <c r="F150" i="2"/>
  <c r="DS248" i="2"/>
  <c r="BF248" i="2"/>
  <c r="DT248" i="2"/>
  <c r="BG248" i="2"/>
  <c r="DU248" i="2"/>
  <c r="BH248" i="2"/>
  <c r="DV248" i="2"/>
  <c r="BI248" i="2"/>
  <c r="DW248" i="2"/>
  <c r="BJ248" i="2"/>
  <c r="DX248" i="2"/>
  <c r="BK248" i="2"/>
  <c r="DY248" i="2"/>
  <c r="BL248" i="2"/>
  <c r="DZ248" i="2"/>
  <c r="BM248" i="2"/>
  <c r="EA248" i="2"/>
  <c r="BN248" i="2"/>
  <c r="EB248" i="2"/>
  <c r="BO248" i="2"/>
  <c r="EC248" i="2"/>
  <c r="BP248" i="2"/>
  <c r="DR248" i="2"/>
  <c r="G150" i="2"/>
  <c r="D102" i="2"/>
  <c r="E102" i="2"/>
  <c r="F102" i="2"/>
  <c r="G102" i="2"/>
  <c r="CF167" i="2"/>
  <c r="V167" i="2"/>
  <c r="CG167" i="2"/>
  <c r="W167" i="2"/>
  <c r="CH167" i="2"/>
  <c r="X167" i="2"/>
  <c r="CI167" i="2"/>
  <c r="Y167" i="2"/>
  <c r="CJ167" i="2"/>
  <c r="Z167" i="2"/>
  <c r="CK167" i="2"/>
  <c r="AA167" i="2"/>
  <c r="CL167" i="2"/>
  <c r="AB167" i="2"/>
  <c r="CM167" i="2"/>
  <c r="AC167" i="2"/>
  <c r="CN167" i="2"/>
  <c r="AD167" i="2"/>
  <c r="CO167" i="2"/>
  <c r="AE167" i="2"/>
  <c r="CP167" i="2"/>
  <c r="AF167" i="2"/>
  <c r="CE167" i="2"/>
  <c r="D160" i="2"/>
  <c r="CS167" i="2"/>
  <c r="AH167" i="2"/>
  <c r="CT167" i="2"/>
  <c r="AI167" i="2"/>
  <c r="CU167" i="2"/>
  <c r="AJ167" i="2"/>
  <c r="CV167" i="2"/>
  <c r="AK167" i="2"/>
  <c r="CW167" i="2"/>
  <c r="AL167" i="2"/>
  <c r="CX167" i="2"/>
  <c r="AM167" i="2"/>
  <c r="CY167" i="2"/>
  <c r="AN167" i="2"/>
  <c r="CZ167" i="2"/>
  <c r="AO167" i="2"/>
  <c r="DA167" i="2"/>
  <c r="AP167" i="2"/>
  <c r="DB167" i="2"/>
  <c r="AQ167" i="2"/>
  <c r="DC167" i="2"/>
  <c r="AR167" i="2"/>
  <c r="CR167" i="2"/>
  <c r="E160" i="2"/>
  <c r="DF167" i="2"/>
  <c r="AT167" i="2"/>
  <c r="DG167" i="2"/>
  <c r="AU167" i="2"/>
  <c r="DH167" i="2"/>
  <c r="AV167" i="2"/>
  <c r="DI167" i="2"/>
  <c r="AW167" i="2"/>
  <c r="DJ167" i="2"/>
  <c r="AX167" i="2"/>
  <c r="DK167" i="2"/>
  <c r="AY167" i="2"/>
  <c r="DL167" i="2"/>
  <c r="AZ167" i="2"/>
  <c r="DM167" i="2"/>
  <c r="BA167" i="2"/>
  <c r="DN167" i="2"/>
  <c r="BB167" i="2"/>
  <c r="DO167" i="2"/>
  <c r="BC167" i="2"/>
  <c r="DP167" i="2"/>
  <c r="BD167" i="2"/>
  <c r="DE167" i="2"/>
  <c r="F160" i="2"/>
  <c r="DS167" i="2"/>
  <c r="BF167" i="2"/>
  <c r="DT167" i="2"/>
  <c r="BG167" i="2"/>
  <c r="DU167" i="2"/>
  <c r="BH167" i="2"/>
  <c r="DV167" i="2"/>
  <c r="BI167" i="2"/>
  <c r="DW167" i="2"/>
  <c r="BJ167" i="2"/>
  <c r="DX167" i="2"/>
  <c r="BK167" i="2"/>
  <c r="DY167" i="2"/>
  <c r="BL167" i="2"/>
  <c r="DZ167" i="2"/>
  <c r="BM167" i="2"/>
  <c r="EA167" i="2"/>
  <c r="BN167" i="2"/>
  <c r="EB167" i="2"/>
  <c r="BO167" i="2"/>
  <c r="EC167" i="2"/>
  <c r="BP167" i="2"/>
  <c r="DR167" i="2"/>
  <c r="G160" i="2"/>
  <c r="CF245" i="2"/>
  <c r="V245" i="2"/>
  <c r="CG245" i="2"/>
  <c r="W245" i="2"/>
  <c r="CH245" i="2"/>
  <c r="X245" i="2"/>
  <c r="CI245" i="2"/>
  <c r="Y245" i="2"/>
  <c r="CJ245" i="2"/>
  <c r="Z245" i="2"/>
  <c r="CK245" i="2"/>
  <c r="AA245" i="2"/>
  <c r="CL245" i="2"/>
  <c r="AB245" i="2"/>
  <c r="CM245" i="2"/>
  <c r="AC245" i="2"/>
  <c r="CN245" i="2"/>
  <c r="AD245" i="2"/>
  <c r="CO245" i="2"/>
  <c r="AE245" i="2"/>
  <c r="CP245" i="2"/>
  <c r="AF245" i="2"/>
  <c r="CE245" i="2"/>
  <c r="D108" i="2"/>
  <c r="CS245" i="2"/>
  <c r="AH245" i="2"/>
  <c r="CT245" i="2"/>
  <c r="AI245" i="2"/>
  <c r="CU245" i="2"/>
  <c r="AJ245" i="2"/>
  <c r="CV245" i="2"/>
  <c r="AK245" i="2"/>
  <c r="CW245" i="2"/>
  <c r="AL245" i="2"/>
  <c r="CX245" i="2"/>
  <c r="AM245" i="2"/>
  <c r="CY245" i="2"/>
  <c r="AN245" i="2"/>
  <c r="CZ245" i="2"/>
  <c r="AO245" i="2"/>
  <c r="DA245" i="2"/>
  <c r="AP245" i="2"/>
  <c r="DB245" i="2"/>
  <c r="AQ245" i="2"/>
  <c r="DC245" i="2"/>
  <c r="AR245" i="2"/>
  <c r="CR245" i="2"/>
  <c r="E108" i="2"/>
  <c r="DF245" i="2"/>
  <c r="AT245" i="2"/>
  <c r="DG245" i="2"/>
  <c r="AU245" i="2"/>
  <c r="DH245" i="2"/>
  <c r="AV245" i="2"/>
  <c r="DI245" i="2"/>
  <c r="AW245" i="2"/>
  <c r="DJ245" i="2"/>
  <c r="AX245" i="2"/>
  <c r="DK245" i="2"/>
  <c r="AY245" i="2"/>
  <c r="DL245" i="2"/>
  <c r="AZ245" i="2"/>
  <c r="DM245" i="2"/>
  <c r="BA245" i="2"/>
  <c r="DN245" i="2"/>
  <c r="BB245" i="2"/>
  <c r="DO245" i="2"/>
  <c r="BC245" i="2"/>
  <c r="DP245" i="2"/>
  <c r="BD245" i="2"/>
  <c r="DE245" i="2"/>
  <c r="F108" i="2"/>
  <c r="DS245" i="2"/>
  <c r="BF245" i="2"/>
  <c r="DT245" i="2"/>
  <c r="BG245" i="2"/>
  <c r="DU245" i="2"/>
  <c r="BH245" i="2"/>
  <c r="DV245" i="2"/>
  <c r="BI245" i="2"/>
  <c r="DW245" i="2"/>
  <c r="BJ245" i="2"/>
  <c r="DX245" i="2"/>
  <c r="BK245" i="2"/>
  <c r="DY245" i="2"/>
  <c r="BL245" i="2"/>
  <c r="DZ245" i="2"/>
  <c r="BM245" i="2"/>
  <c r="EA245" i="2"/>
  <c r="BN245" i="2"/>
  <c r="EB245" i="2"/>
  <c r="BO245" i="2"/>
  <c r="EC245" i="2"/>
  <c r="BP245" i="2"/>
  <c r="DR245" i="2"/>
  <c r="G108" i="2"/>
  <c r="CF244" i="2"/>
  <c r="V244" i="2"/>
  <c r="CG244" i="2"/>
  <c r="W244" i="2"/>
  <c r="CH244" i="2"/>
  <c r="X244" i="2"/>
  <c r="CI244" i="2"/>
  <c r="Y244" i="2"/>
  <c r="CJ244" i="2"/>
  <c r="Z244" i="2"/>
  <c r="CK244" i="2"/>
  <c r="AA244" i="2"/>
  <c r="CL244" i="2"/>
  <c r="AB244" i="2"/>
  <c r="CM244" i="2"/>
  <c r="AC244" i="2"/>
  <c r="CN244" i="2"/>
  <c r="AD244" i="2"/>
  <c r="CO244" i="2"/>
  <c r="AE244" i="2"/>
  <c r="CP244" i="2"/>
  <c r="AF244" i="2"/>
  <c r="CE244" i="2"/>
  <c r="D156" i="2"/>
  <c r="CS244" i="2"/>
  <c r="AH244" i="2"/>
  <c r="CT244" i="2"/>
  <c r="AI244" i="2"/>
  <c r="CU244" i="2"/>
  <c r="AJ244" i="2"/>
  <c r="CV244" i="2"/>
  <c r="AK244" i="2"/>
  <c r="CW244" i="2"/>
  <c r="AL244" i="2"/>
  <c r="CX244" i="2"/>
  <c r="AM244" i="2"/>
  <c r="CY244" i="2"/>
  <c r="AN244" i="2"/>
  <c r="CZ244" i="2"/>
  <c r="AO244" i="2"/>
  <c r="DA244" i="2"/>
  <c r="AP244" i="2"/>
  <c r="DB244" i="2"/>
  <c r="AQ244" i="2"/>
  <c r="DC244" i="2"/>
  <c r="AR244" i="2"/>
  <c r="CR244" i="2"/>
  <c r="E156" i="2"/>
  <c r="DF244" i="2"/>
  <c r="AT244" i="2"/>
  <c r="DG244" i="2"/>
  <c r="AU244" i="2"/>
  <c r="DH244" i="2"/>
  <c r="AV244" i="2"/>
  <c r="DI244" i="2"/>
  <c r="AW244" i="2"/>
  <c r="DJ244" i="2"/>
  <c r="AX244" i="2"/>
  <c r="DK244" i="2"/>
  <c r="AY244" i="2"/>
  <c r="DL244" i="2"/>
  <c r="AZ244" i="2"/>
  <c r="DM244" i="2"/>
  <c r="BA244" i="2"/>
  <c r="DN244" i="2"/>
  <c r="BB244" i="2"/>
  <c r="DO244" i="2"/>
  <c r="BC244" i="2"/>
  <c r="DP244" i="2"/>
  <c r="BD244" i="2"/>
  <c r="DE244" i="2"/>
  <c r="F156" i="2"/>
  <c r="DS244" i="2"/>
  <c r="BF244" i="2"/>
  <c r="DT244" i="2"/>
  <c r="BG244" i="2"/>
  <c r="DU244" i="2"/>
  <c r="BH244" i="2"/>
  <c r="DV244" i="2"/>
  <c r="BI244" i="2"/>
  <c r="DW244" i="2"/>
  <c r="BJ244" i="2"/>
  <c r="DX244" i="2"/>
  <c r="BK244" i="2"/>
  <c r="DY244" i="2"/>
  <c r="BL244" i="2"/>
  <c r="DZ244" i="2"/>
  <c r="BM244" i="2"/>
  <c r="EA244" i="2"/>
  <c r="BN244" i="2"/>
  <c r="EB244" i="2"/>
  <c r="BO244" i="2"/>
  <c r="EC244" i="2"/>
  <c r="BP244" i="2"/>
  <c r="DR244" i="2"/>
  <c r="G156" i="2"/>
  <c r="D141" i="2"/>
  <c r="E141" i="2"/>
  <c r="F141" i="2"/>
  <c r="G141" i="2"/>
  <c r="CF242" i="2"/>
  <c r="V242" i="2"/>
  <c r="CG242" i="2"/>
  <c r="W242" i="2"/>
  <c r="CH242" i="2"/>
  <c r="X242" i="2"/>
  <c r="CI242" i="2"/>
  <c r="Y242" i="2"/>
  <c r="CJ242" i="2"/>
  <c r="Z242" i="2"/>
  <c r="CK242" i="2"/>
  <c r="AA242" i="2"/>
  <c r="CL242" i="2"/>
  <c r="AB242" i="2"/>
  <c r="CM242" i="2"/>
  <c r="AC242" i="2"/>
  <c r="CN242" i="2"/>
  <c r="AD242" i="2"/>
  <c r="CO242" i="2"/>
  <c r="AE242" i="2"/>
  <c r="CP242" i="2"/>
  <c r="AF242" i="2"/>
  <c r="CE242" i="2"/>
  <c r="CF193" i="2"/>
  <c r="V193" i="2"/>
  <c r="CG193" i="2"/>
  <c r="W193" i="2"/>
  <c r="CH193" i="2"/>
  <c r="X193" i="2"/>
  <c r="CI193" i="2"/>
  <c r="Y193" i="2"/>
  <c r="CJ193" i="2"/>
  <c r="Z193" i="2"/>
  <c r="CK193" i="2"/>
  <c r="AA193" i="2"/>
  <c r="CL193" i="2"/>
  <c r="AB193" i="2"/>
  <c r="CM193" i="2"/>
  <c r="AC193" i="2"/>
  <c r="CN193" i="2"/>
  <c r="AD193" i="2"/>
  <c r="CO193" i="2"/>
  <c r="AE193" i="2"/>
  <c r="CP193" i="2"/>
  <c r="AF193" i="2"/>
  <c r="CE193" i="2"/>
  <c r="D193" i="2"/>
  <c r="CS242" i="2"/>
  <c r="AH242" i="2"/>
  <c r="CT242" i="2"/>
  <c r="AI242" i="2"/>
  <c r="CU242" i="2"/>
  <c r="AJ242" i="2"/>
  <c r="CV242" i="2"/>
  <c r="AK242" i="2"/>
  <c r="CW242" i="2"/>
  <c r="AL242" i="2"/>
  <c r="CX242" i="2"/>
  <c r="AM242" i="2"/>
  <c r="CY242" i="2"/>
  <c r="AN242" i="2"/>
  <c r="CZ242" i="2"/>
  <c r="AO242" i="2"/>
  <c r="DA242" i="2"/>
  <c r="AP242" i="2"/>
  <c r="DB242" i="2"/>
  <c r="AQ242" i="2"/>
  <c r="DC242" i="2"/>
  <c r="AR242" i="2"/>
  <c r="CR242" i="2"/>
  <c r="CS193" i="2"/>
  <c r="AH193" i="2"/>
  <c r="CT193" i="2"/>
  <c r="AI193" i="2"/>
  <c r="CU193" i="2"/>
  <c r="AJ193" i="2"/>
  <c r="CV193" i="2"/>
  <c r="AK193" i="2"/>
  <c r="CW193" i="2"/>
  <c r="AL193" i="2"/>
  <c r="CX193" i="2"/>
  <c r="AM193" i="2"/>
  <c r="CY193" i="2"/>
  <c r="AN193" i="2"/>
  <c r="CZ193" i="2"/>
  <c r="AO193" i="2"/>
  <c r="DA193" i="2"/>
  <c r="AP193" i="2"/>
  <c r="DB193" i="2"/>
  <c r="AQ193" i="2"/>
  <c r="DC193" i="2"/>
  <c r="AR193" i="2"/>
  <c r="CR193" i="2"/>
  <c r="E193" i="2"/>
  <c r="DF242" i="2"/>
  <c r="AT242" i="2"/>
  <c r="DG242" i="2"/>
  <c r="AU242" i="2"/>
  <c r="DH242" i="2"/>
  <c r="AV242" i="2"/>
  <c r="DI242" i="2"/>
  <c r="AW242" i="2"/>
  <c r="DJ242" i="2"/>
  <c r="AX242" i="2"/>
  <c r="DK242" i="2"/>
  <c r="AY242" i="2"/>
  <c r="DL242" i="2"/>
  <c r="AZ242" i="2"/>
  <c r="DM242" i="2"/>
  <c r="BA242" i="2"/>
  <c r="DN242" i="2"/>
  <c r="BB242" i="2"/>
  <c r="DO242" i="2"/>
  <c r="BC242" i="2"/>
  <c r="DP242" i="2"/>
  <c r="BD242" i="2"/>
  <c r="DE242" i="2"/>
  <c r="DF193" i="2"/>
  <c r="AT193" i="2"/>
  <c r="DG193" i="2"/>
  <c r="AU193" i="2"/>
  <c r="DH193" i="2"/>
  <c r="AV193" i="2"/>
  <c r="DI193" i="2"/>
  <c r="AW193" i="2"/>
  <c r="DJ193" i="2"/>
  <c r="AX193" i="2"/>
  <c r="DK193" i="2"/>
  <c r="AY193" i="2"/>
  <c r="DL193" i="2"/>
  <c r="AZ193" i="2"/>
  <c r="DM193" i="2"/>
  <c r="BA193" i="2"/>
  <c r="DN193" i="2"/>
  <c r="BB193" i="2"/>
  <c r="DO193" i="2"/>
  <c r="BC193" i="2"/>
  <c r="DP193" i="2"/>
  <c r="BD193" i="2"/>
  <c r="DE193" i="2"/>
  <c r="F193" i="2"/>
  <c r="DS242" i="2"/>
  <c r="BF242" i="2"/>
  <c r="DT242" i="2"/>
  <c r="BG242" i="2"/>
  <c r="DU242" i="2"/>
  <c r="BH242" i="2"/>
  <c r="DV242" i="2"/>
  <c r="BI242" i="2"/>
  <c r="DW242" i="2"/>
  <c r="BJ242" i="2"/>
  <c r="DX242" i="2"/>
  <c r="BK242" i="2"/>
  <c r="DY242" i="2"/>
  <c r="BL242" i="2"/>
  <c r="DZ242" i="2"/>
  <c r="BM242" i="2"/>
  <c r="EA242" i="2"/>
  <c r="BN242" i="2"/>
  <c r="EB242" i="2"/>
  <c r="BO242" i="2"/>
  <c r="EC242" i="2"/>
  <c r="BP242" i="2"/>
  <c r="DR242" i="2"/>
  <c r="DS193" i="2"/>
  <c r="BF193" i="2"/>
  <c r="DT193" i="2"/>
  <c r="BG193" i="2"/>
  <c r="DU193" i="2"/>
  <c r="BH193" i="2"/>
  <c r="DV193" i="2"/>
  <c r="BI193" i="2"/>
  <c r="DW193" i="2"/>
  <c r="BJ193" i="2"/>
  <c r="DX193" i="2"/>
  <c r="BK193" i="2"/>
  <c r="DY193" i="2"/>
  <c r="BL193" i="2"/>
  <c r="DZ193" i="2"/>
  <c r="BM193" i="2"/>
  <c r="EA193" i="2"/>
  <c r="BN193" i="2"/>
  <c r="EB193" i="2"/>
  <c r="BO193" i="2"/>
  <c r="EC193" i="2"/>
  <c r="BP193" i="2"/>
  <c r="DR193" i="2"/>
  <c r="G193" i="2"/>
  <c r="CF241" i="2"/>
  <c r="V241" i="2"/>
  <c r="CG241" i="2"/>
  <c r="W241" i="2"/>
  <c r="CH241" i="2"/>
  <c r="X241" i="2"/>
  <c r="CI241" i="2"/>
  <c r="Y241" i="2"/>
  <c r="CJ241" i="2"/>
  <c r="Z241" i="2"/>
  <c r="CK241" i="2"/>
  <c r="AA241" i="2"/>
  <c r="CL241" i="2"/>
  <c r="AB241" i="2"/>
  <c r="CM241" i="2"/>
  <c r="AC241" i="2"/>
  <c r="CN241" i="2"/>
  <c r="AD241" i="2"/>
  <c r="CO241" i="2"/>
  <c r="AE241" i="2"/>
  <c r="CP241" i="2"/>
  <c r="AF241" i="2"/>
  <c r="CE241" i="2"/>
  <c r="CF194" i="2"/>
  <c r="V194" i="2"/>
  <c r="CG194" i="2"/>
  <c r="W194" i="2"/>
  <c r="CH194" i="2"/>
  <c r="X194" i="2"/>
  <c r="CI194" i="2"/>
  <c r="Y194" i="2"/>
  <c r="CJ194" i="2"/>
  <c r="Z194" i="2"/>
  <c r="CK194" i="2"/>
  <c r="AA194" i="2"/>
  <c r="CL194" i="2"/>
  <c r="AB194" i="2"/>
  <c r="CM194" i="2"/>
  <c r="AC194" i="2"/>
  <c r="CN194" i="2"/>
  <c r="AD194" i="2"/>
  <c r="CO194" i="2"/>
  <c r="AE194" i="2"/>
  <c r="CP194" i="2"/>
  <c r="AF194" i="2"/>
  <c r="CE194" i="2"/>
  <c r="D194" i="2"/>
  <c r="CS241" i="2"/>
  <c r="AH241" i="2"/>
  <c r="CT241" i="2"/>
  <c r="AI241" i="2"/>
  <c r="CU241" i="2"/>
  <c r="AJ241" i="2"/>
  <c r="CV241" i="2"/>
  <c r="AK241" i="2"/>
  <c r="CW241" i="2"/>
  <c r="AL241" i="2"/>
  <c r="CX241" i="2"/>
  <c r="AM241" i="2"/>
  <c r="CY241" i="2"/>
  <c r="AN241" i="2"/>
  <c r="CZ241" i="2"/>
  <c r="AO241" i="2"/>
  <c r="DA241" i="2"/>
  <c r="AP241" i="2"/>
  <c r="DB241" i="2"/>
  <c r="AQ241" i="2"/>
  <c r="DC241" i="2"/>
  <c r="AR241" i="2"/>
  <c r="CR241" i="2"/>
  <c r="CS194" i="2"/>
  <c r="AH194" i="2"/>
  <c r="CT194" i="2"/>
  <c r="AI194" i="2"/>
  <c r="CU194" i="2"/>
  <c r="AJ194" i="2"/>
  <c r="CV194" i="2"/>
  <c r="AK194" i="2"/>
  <c r="CW194" i="2"/>
  <c r="AL194" i="2"/>
  <c r="CX194" i="2"/>
  <c r="AM194" i="2"/>
  <c r="CY194" i="2"/>
  <c r="AN194" i="2"/>
  <c r="CZ194" i="2"/>
  <c r="AO194" i="2"/>
  <c r="DA194" i="2"/>
  <c r="AP194" i="2"/>
  <c r="DB194" i="2"/>
  <c r="AQ194" i="2"/>
  <c r="DC194" i="2"/>
  <c r="AR194" i="2"/>
  <c r="CR194" i="2"/>
  <c r="E194" i="2"/>
  <c r="DF241" i="2"/>
  <c r="AT241" i="2"/>
  <c r="DG241" i="2"/>
  <c r="AU241" i="2"/>
  <c r="DH241" i="2"/>
  <c r="AV241" i="2"/>
  <c r="DI241" i="2"/>
  <c r="AW241" i="2"/>
  <c r="DJ241" i="2"/>
  <c r="AX241" i="2"/>
  <c r="DK241" i="2"/>
  <c r="AY241" i="2"/>
  <c r="DL241" i="2"/>
  <c r="AZ241" i="2"/>
  <c r="DM241" i="2"/>
  <c r="BA241" i="2"/>
  <c r="DN241" i="2"/>
  <c r="BB241" i="2"/>
  <c r="DO241" i="2"/>
  <c r="BC241" i="2"/>
  <c r="DP241" i="2"/>
  <c r="BD241" i="2"/>
  <c r="DE241" i="2"/>
  <c r="DF194" i="2"/>
  <c r="AT194" i="2"/>
  <c r="DG194" i="2"/>
  <c r="AU194" i="2"/>
  <c r="DH194" i="2"/>
  <c r="AV194" i="2"/>
  <c r="DI194" i="2"/>
  <c r="AW194" i="2"/>
  <c r="DJ194" i="2"/>
  <c r="AX194" i="2"/>
  <c r="DK194" i="2"/>
  <c r="AY194" i="2"/>
  <c r="DL194" i="2"/>
  <c r="AZ194" i="2"/>
  <c r="DM194" i="2"/>
  <c r="BA194" i="2"/>
  <c r="DN194" i="2"/>
  <c r="BB194" i="2"/>
  <c r="DO194" i="2"/>
  <c r="BC194" i="2"/>
  <c r="DP194" i="2"/>
  <c r="BD194" i="2"/>
  <c r="DE194" i="2"/>
  <c r="F194" i="2"/>
  <c r="DS241" i="2"/>
  <c r="BF241" i="2"/>
  <c r="DT241" i="2"/>
  <c r="BG241" i="2"/>
  <c r="DU241" i="2"/>
  <c r="BH241" i="2"/>
  <c r="DV241" i="2"/>
  <c r="BI241" i="2"/>
  <c r="DW241" i="2"/>
  <c r="BJ241" i="2"/>
  <c r="DX241" i="2"/>
  <c r="BK241" i="2"/>
  <c r="DY241" i="2"/>
  <c r="BL241" i="2"/>
  <c r="DZ241" i="2"/>
  <c r="BM241" i="2"/>
  <c r="EA241" i="2"/>
  <c r="BN241" i="2"/>
  <c r="EB241" i="2"/>
  <c r="BO241" i="2"/>
  <c r="EC241" i="2"/>
  <c r="BP241" i="2"/>
  <c r="DR241" i="2"/>
  <c r="DS194" i="2"/>
  <c r="BF194" i="2"/>
  <c r="DT194" i="2"/>
  <c r="BG194" i="2"/>
  <c r="DU194" i="2"/>
  <c r="BH194" i="2"/>
  <c r="DV194" i="2"/>
  <c r="BI194" i="2"/>
  <c r="DW194" i="2"/>
  <c r="BJ194" i="2"/>
  <c r="DX194" i="2"/>
  <c r="BK194" i="2"/>
  <c r="DY194" i="2"/>
  <c r="BL194" i="2"/>
  <c r="DZ194" i="2"/>
  <c r="BM194" i="2"/>
  <c r="EA194" i="2"/>
  <c r="BN194" i="2"/>
  <c r="EB194" i="2"/>
  <c r="BO194" i="2"/>
  <c r="EC194" i="2"/>
  <c r="BP194" i="2"/>
  <c r="DR194" i="2"/>
  <c r="G194" i="2"/>
  <c r="CF240" i="2"/>
  <c r="V240" i="2"/>
  <c r="CG240" i="2"/>
  <c r="W240" i="2"/>
  <c r="CH240" i="2"/>
  <c r="X240" i="2"/>
  <c r="CI240" i="2"/>
  <c r="Y240" i="2"/>
  <c r="CJ240" i="2"/>
  <c r="Z240" i="2"/>
  <c r="CK240" i="2"/>
  <c r="AA240" i="2"/>
  <c r="CL240" i="2"/>
  <c r="AB240" i="2"/>
  <c r="CM240" i="2"/>
  <c r="AC240" i="2"/>
  <c r="CN240" i="2"/>
  <c r="AD240" i="2"/>
  <c r="CO240" i="2"/>
  <c r="AE240" i="2"/>
  <c r="CP240" i="2"/>
  <c r="AF240" i="2"/>
  <c r="CE240" i="2"/>
  <c r="CF195" i="2"/>
  <c r="V195" i="2"/>
  <c r="CG195" i="2"/>
  <c r="W195" i="2"/>
  <c r="CH195" i="2"/>
  <c r="X195" i="2"/>
  <c r="CI195" i="2"/>
  <c r="Y195" i="2"/>
  <c r="CJ195" i="2"/>
  <c r="Z195" i="2"/>
  <c r="CK195" i="2"/>
  <c r="AA195" i="2"/>
  <c r="CL195" i="2"/>
  <c r="AB195" i="2"/>
  <c r="CM195" i="2"/>
  <c r="AC195" i="2"/>
  <c r="CN195" i="2"/>
  <c r="AD195" i="2"/>
  <c r="CO195" i="2"/>
  <c r="AE195" i="2"/>
  <c r="CP195" i="2"/>
  <c r="AF195" i="2"/>
  <c r="CE195" i="2"/>
  <c r="D195" i="2"/>
  <c r="CS240" i="2"/>
  <c r="AH240" i="2"/>
  <c r="CT240" i="2"/>
  <c r="AI240" i="2"/>
  <c r="CU240" i="2"/>
  <c r="AJ240" i="2"/>
  <c r="CV240" i="2"/>
  <c r="AK240" i="2"/>
  <c r="CW240" i="2"/>
  <c r="AL240" i="2"/>
  <c r="CX240" i="2"/>
  <c r="AM240" i="2"/>
  <c r="CY240" i="2"/>
  <c r="AN240" i="2"/>
  <c r="CZ240" i="2"/>
  <c r="AO240" i="2"/>
  <c r="DA240" i="2"/>
  <c r="AP240" i="2"/>
  <c r="DB240" i="2"/>
  <c r="AQ240" i="2"/>
  <c r="DC240" i="2"/>
  <c r="AR240" i="2"/>
  <c r="CR240" i="2"/>
  <c r="CS195" i="2"/>
  <c r="AH195" i="2"/>
  <c r="CT195" i="2"/>
  <c r="AI195" i="2"/>
  <c r="CU195" i="2"/>
  <c r="AJ195" i="2"/>
  <c r="CV195" i="2"/>
  <c r="AK195" i="2"/>
  <c r="CW195" i="2"/>
  <c r="AL195" i="2"/>
  <c r="CX195" i="2"/>
  <c r="AM195" i="2"/>
  <c r="CY195" i="2"/>
  <c r="AN195" i="2"/>
  <c r="CZ195" i="2"/>
  <c r="AO195" i="2"/>
  <c r="DA195" i="2"/>
  <c r="AP195" i="2"/>
  <c r="DB195" i="2"/>
  <c r="AQ195" i="2"/>
  <c r="DC195" i="2"/>
  <c r="AR195" i="2"/>
  <c r="CR195" i="2"/>
  <c r="E195" i="2"/>
  <c r="DF240" i="2"/>
  <c r="AT240" i="2"/>
  <c r="DG240" i="2"/>
  <c r="AU240" i="2"/>
  <c r="DH240" i="2"/>
  <c r="AV240" i="2"/>
  <c r="DI240" i="2"/>
  <c r="AW240" i="2"/>
  <c r="DJ240" i="2"/>
  <c r="AX240" i="2"/>
  <c r="DK240" i="2"/>
  <c r="AY240" i="2"/>
  <c r="DL240" i="2"/>
  <c r="AZ240" i="2"/>
  <c r="DM240" i="2"/>
  <c r="BA240" i="2"/>
  <c r="DN240" i="2"/>
  <c r="BB240" i="2"/>
  <c r="DO240" i="2"/>
  <c r="BC240" i="2"/>
  <c r="DP240" i="2"/>
  <c r="BD240" i="2"/>
  <c r="DE240" i="2"/>
  <c r="DF195" i="2"/>
  <c r="AT195" i="2"/>
  <c r="DG195" i="2"/>
  <c r="AU195" i="2"/>
  <c r="DH195" i="2"/>
  <c r="AV195" i="2"/>
  <c r="DI195" i="2"/>
  <c r="AW195" i="2"/>
  <c r="DJ195" i="2"/>
  <c r="AX195" i="2"/>
  <c r="DK195" i="2"/>
  <c r="AY195" i="2"/>
  <c r="DL195" i="2"/>
  <c r="AZ195" i="2"/>
  <c r="DM195" i="2"/>
  <c r="BA195" i="2"/>
  <c r="DN195" i="2"/>
  <c r="BB195" i="2"/>
  <c r="DO195" i="2"/>
  <c r="BC195" i="2"/>
  <c r="DP195" i="2"/>
  <c r="BD195" i="2"/>
  <c r="DE195" i="2"/>
  <c r="F195" i="2"/>
  <c r="DS240" i="2"/>
  <c r="BF240" i="2"/>
  <c r="DT240" i="2"/>
  <c r="BG240" i="2"/>
  <c r="DU240" i="2"/>
  <c r="BH240" i="2"/>
  <c r="DV240" i="2"/>
  <c r="BI240" i="2"/>
  <c r="DW240" i="2"/>
  <c r="BJ240" i="2"/>
  <c r="DX240" i="2"/>
  <c r="BK240" i="2"/>
  <c r="DY240" i="2"/>
  <c r="BL240" i="2"/>
  <c r="DZ240" i="2"/>
  <c r="BM240" i="2"/>
  <c r="EA240" i="2"/>
  <c r="BN240" i="2"/>
  <c r="EB240" i="2"/>
  <c r="BO240" i="2"/>
  <c r="EC240" i="2"/>
  <c r="BP240" i="2"/>
  <c r="DR240" i="2"/>
  <c r="DS195" i="2"/>
  <c r="BF195" i="2"/>
  <c r="DT195" i="2"/>
  <c r="BG195" i="2"/>
  <c r="DU195" i="2"/>
  <c r="BH195" i="2"/>
  <c r="DV195" i="2"/>
  <c r="BI195" i="2"/>
  <c r="DW195" i="2"/>
  <c r="BJ195" i="2"/>
  <c r="DX195" i="2"/>
  <c r="BK195" i="2"/>
  <c r="DY195" i="2"/>
  <c r="BL195" i="2"/>
  <c r="DZ195" i="2"/>
  <c r="BM195" i="2"/>
  <c r="EA195" i="2"/>
  <c r="BN195" i="2"/>
  <c r="EB195" i="2"/>
  <c r="BO195" i="2"/>
  <c r="EC195" i="2"/>
  <c r="BP195" i="2"/>
  <c r="DR195" i="2"/>
  <c r="G195" i="2"/>
  <c r="CF196" i="2"/>
  <c r="V196" i="2"/>
  <c r="CG196" i="2"/>
  <c r="W196" i="2"/>
  <c r="CH196" i="2"/>
  <c r="X196" i="2"/>
  <c r="CI196" i="2"/>
  <c r="Y196" i="2"/>
  <c r="CJ196" i="2"/>
  <c r="Z196" i="2"/>
  <c r="CK196" i="2"/>
  <c r="AA196" i="2"/>
  <c r="CL196" i="2"/>
  <c r="AB196" i="2"/>
  <c r="CM196" i="2"/>
  <c r="AC196" i="2"/>
  <c r="CN196" i="2"/>
  <c r="AD196" i="2"/>
  <c r="CO196" i="2"/>
  <c r="AE196" i="2"/>
  <c r="CP196" i="2"/>
  <c r="AF196" i="2"/>
  <c r="CE196" i="2"/>
  <c r="D196" i="2"/>
  <c r="CS196" i="2"/>
  <c r="AH196" i="2"/>
  <c r="CT196" i="2"/>
  <c r="AI196" i="2"/>
  <c r="CU196" i="2"/>
  <c r="AJ196" i="2"/>
  <c r="CV196" i="2"/>
  <c r="AK196" i="2"/>
  <c r="CW196" i="2"/>
  <c r="AL196" i="2"/>
  <c r="CX196" i="2"/>
  <c r="AM196" i="2"/>
  <c r="CY196" i="2"/>
  <c r="AN196" i="2"/>
  <c r="CZ196" i="2"/>
  <c r="AO196" i="2"/>
  <c r="DA196" i="2"/>
  <c r="AP196" i="2"/>
  <c r="DB196" i="2"/>
  <c r="AQ196" i="2"/>
  <c r="DC196" i="2"/>
  <c r="AR196" i="2"/>
  <c r="CR196" i="2"/>
  <c r="E196" i="2"/>
  <c r="DF196" i="2"/>
  <c r="AT196" i="2"/>
  <c r="DG196" i="2"/>
  <c r="AU196" i="2"/>
  <c r="DH196" i="2"/>
  <c r="AV196" i="2"/>
  <c r="DI196" i="2"/>
  <c r="AW196" i="2"/>
  <c r="DJ196" i="2"/>
  <c r="AX196" i="2"/>
  <c r="DK196" i="2"/>
  <c r="AY196" i="2"/>
  <c r="DL196" i="2"/>
  <c r="AZ196" i="2"/>
  <c r="DM196" i="2"/>
  <c r="BA196" i="2"/>
  <c r="DN196" i="2"/>
  <c r="BB196" i="2"/>
  <c r="DO196" i="2"/>
  <c r="BC196" i="2"/>
  <c r="DP196" i="2"/>
  <c r="BD196" i="2"/>
  <c r="DE196" i="2"/>
  <c r="F196" i="2"/>
  <c r="DS196" i="2"/>
  <c r="BF196" i="2"/>
  <c r="DT196" i="2"/>
  <c r="BG196" i="2"/>
  <c r="DU196" i="2"/>
  <c r="BH196" i="2"/>
  <c r="DV196" i="2"/>
  <c r="BI196" i="2"/>
  <c r="DW196" i="2"/>
  <c r="BJ196" i="2"/>
  <c r="DX196" i="2"/>
  <c r="BK196" i="2"/>
  <c r="DY196" i="2"/>
  <c r="BL196" i="2"/>
  <c r="DZ196" i="2"/>
  <c r="BM196" i="2"/>
  <c r="EA196" i="2"/>
  <c r="BN196" i="2"/>
  <c r="EB196" i="2"/>
  <c r="BO196" i="2"/>
  <c r="EC196" i="2"/>
  <c r="BP196" i="2"/>
  <c r="DR196" i="2"/>
  <c r="G196" i="2"/>
  <c r="CF238" i="2"/>
  <c r="V238" i="2"/>
  <c r="CG238" i="2"/>
  <c r="W238" i="2"/>
  <c r="CH238" i="2"/>
  <c r="X238" i="2"/>
  <c r="CI238" i="2"/>
  <c r="Y238" i="2"/>
  <c r="CJ238" i="2"/>
  <c r="Z238" i="2"/>
  <c r="CK238" i="2"/>
  <c r="AA238" i="2"/>
  <c r="CL238" i="2"/>
  <c r="AB238" i="2"/>
  <c r="CM238" i="2"/>
  <c r="AC238" i="2"/>
  <c r="CN238" i="2"/>
  <c r="AD238" i="2"/>
  <c r="CO238" i="2"/>
  <c r="AE238" i="2"/>
  <c r="CP238" i="2"/>
  <c r="AF238" i="2"/>
  <c r="CE238" i="2"/>
  <c r="CF198" i="2"/>
  <c r="V198" i="2"/>
  <c r="CG198" i="2"/>
  <c r="W198" i="2"/>
  <c r="CH198" i="2"/>
  <c r="X198" i="2"/>
  <c r="CI198" i="2"/>
  <c r="Y198" i="2"/>
  <c r="CJ198" i="2"/>
  <c r="Z198" i="2"/>
  <c r="CK198" i="2"/>
  <c r="AA198" i="2"/>
  <c r="CL198" i="2"/>
  <c r="AB198" i="2"/>
  <c r="CM198" i="2"/>
  <c r="AC198" i="2"/>
  <c r="CN198" i="2"/>
  <c r="AD198" i="2"/>
  <c r="CO198" i="2"/>
  <c r="AE198" i="2"/>
  <c r="CP198" i="2"/>
  <c r="AF198" i="2"/>
  <c r="CE198" i="2"/>
  <c r="D198" i="2"/>
  <c r="CS238" i="2"/>
  <c r="AH238" i="2"/>
  <c r="CT238" i="2"/>
  <c r="AI238" i="2"/>
  <c r="CU238" i="2"/>
  <c r="AJ238" i="2"/>
  <c r="CV238" i="2"/>
  <c r="AK238" i="2"/>
  <c r="CW238" i="2"/>
  <c r="AL238" i="2"/>
  <c r="CX238" i="2"/>
  <c r="AM238" i="2"/>
  <c r="CY238" i="2"/>
  <c r="AN238" i="2"/>
  <c r="CZ238" i="2"/>
  <c r="AO238" i="2"/>
  <c r="DA238" i="2"/>
  <c r="AP238" i="2"/>
  <c r="DB238" i="2"/>
  <c r="AQ238" i="2"/>
  <c r="DC238" i="2"/>
  <c r="AR238" i="2"/>
  <c r="CR238" i="2"/>
  <c r="CS198" i="2"/>
  <c r="AH198" i="2"/>
  <c r="CT198" i="2"/>
  <c r="AI198" i="2"/>
  <c r="CU198" i="2"/>
  <c r="AJ198" i="2"/>
  <c r="CV198" i="2"/>
  <c r="AK198" i="2"/>
  <c r="CW198" i="2"/>
  <c r="AL198" i="2"/>
  <c r="CX198" i="2"/>
  <c r="AM198" i="2"/>
  <c r="CY198" i="2"/>
  <c r="AN198" i="2"/>
  <c r="CZ198" i="2"/>
  <c r="AO198" i="2"/>
  <c r="DA198" i="2"/>
  <c r="AP198" i="2"/>
  <c r="DB198" i="2"/>
  <c r="AQ198" i="2"/>
  <c r="DC198" i="2"/>
  <c r="AR198" i="2"/>
  <c r="CR198" i="2"/>
  <c r="E198" i="2"/>
  <c r="DF238" i="2"/>
  <c r="AT238" i="2"/>
  <c r="DG238" i="2"/>
  <c r="AU238" i="2"/>
  <c r="DH238" i="2"/>
  <c r="AV238" i="2"/>
  <c r="DI238" i="2"/>
  <c r="AW238" i="2"/>
  <c r="DJ238" i="2"/>
  <c r="AX238" i="2"/>
  <c r="DK238" i="2"/>
  <c r="AY238" i="2"/>
  <c r="DL238" i="2"/>
  <c r="AZ238" i="2"/>
  <c r="DM238" i="2"/>
  <c r="BA238" i="2"/>
  <c r="DN238" i="2"/>
  <c r="BB238" i="2"/>
  <c r="DO238" i="2"/>
  <c r="BC238" i="2"/>
  <c r="DP238" i="2"/>
  <c r="BD238" i="2"/>
  <c r="DE238" i="2"/>
  <c r="DF198" i="2"/>
  <c r="AT198" i="2"/>
  <c r="DG198" i="2"/>
  <c r="AU198" i="2"/>
  <c r="DH198" i="2"/>
  <c r="AV198" i="2"/>
  <c r="DI198" i="2"/>
  <c r="AW198" i="2"/>
  <c r="DJ198" i="2"/>
  <c r="AX198" i="2"/>
  <c r="DK198" i="2"/>
  <c r="AY198" i="2"/>
  <c r="DL198" i="2"/>
  <c r="AZ198" i="2"/>
  <c r="DM198" i="2"/>
  <c r="BA198" i="2"/>
  <c r="DN198" i="2"/>
  <c r="BB198" i="2"/>
  <c r="DO198" i="2"/>
  <c r="BC198" i="2"/>
  <c r="DP198" i="2"/>
  <c r="BD198" i="2"/>
  <c r="DE198" i="2"/>
  <c r="F198" i="2"/>
  <c r="DS238" i="2"/>
  <c r="BF238" i="2"/>
  <c r="DT238" i="2"/>
  <c r="BG238" i="2"/>
  <c r="DU238" i="2"/>
  <c r="BH238" i="2"/>
  <c r="DV238" i="2"/>
  <c r="BI238" i="2"/>
  <c r="DW238" i="2"/>
  <c r="BJ238" i="2"/>
  <c r="DX238" i="2"/>
  <c r="BK238" i="2"/>
  <c r="DY238" i="2"/>
  <c r="BL238" i="2"/>
  <c r="DZ238" i="2"/>
  <c r="BM238" i="2"/>
  <c r="EA238" i="2"/>
  <c r="BN238" i="2"/>
  <c r="EB238" i="2"/>
  <c r="BO238" i="2"/>
  <c r="EC238" i="2"/>
  <c r="BP238" i="2"/>
  <c r="DR238" i="2"/>
  <c r="DS198" i="2"/>
  <c r="BF198" i="2"/>
  <c r="DT198" i="2"/>
  <c r="BG198" i="2"/>
  <c r="DU198" i="2"/>
  <c r="BH198" i="2"/>
  <c r="DV198" i="2"/>
  <c r="BI198" i="2"/>
  <c r="DW198" i="2"/>
  <c r="BJ198" i="2"/>
  <c r="DX198" i="2"/>
  <c r="BK198" i="2"/>
  <c r="DY198" i="2"/>
  <c r="BL198" i="2"/>
  <c r="DZ198" i="2"/>
  <c r="BM198" i="2"/>
  <c r="EA198" i="2"/>
  <c r="BN198" i="2"/>
  <c r="EB198" i="2"/>
  <c r="BO198" i="2"/>
  <c r="EC198" i="2"/>
  <c r="BP198" i="2"/>
  <c r="DR198" i="2"/>
  <c r="G198" i="2"/>
  <c r="D161" i="2"/>
  <c r="E161" i="2"/>
  <c r="F161" i="2"/>
  <c r="G161" i="2"/>
  <c r="D153" i="2"/>
  <c r="E153" i="2"/>
  <c r="F153" i="2"/>
  <c r="G153" i="2"/>
  <c r="D199" i="2"/>
  <c r="E199" i="2"/>
  <c r="F199" i="2"/>
  <c r="G199" i="2"/>
  <c r="CF234" i="2"/>
  <c r="V234" i="2"/>
  <c r="CG234" i="2"/>
  <c r="W234" i="2"/>
  <c r="CH234" i="2"/>
  <c r="X234" i="2"/>
  <c r="CI234" i="2"/>
  <c r="Y234" i="2"/>
  <c r="CJ234" i="2"/>
  <c r="Z234" i="2"/>
  <c r="CK234" i="2"/>
  <c r="AA234" i="2"/>
  <c r="CL234" i="2"/>
  <c r="AB234" i="2"/>
  <c r="CM234" i="2"/>
  <c r="AC234" i="2"/>
  <c r="CN234" i="2"/>
  <c r="AD234" i="2"/>
  <c r="CO234" i="2"/>
  <c r="AE234" i="2"/>
  <c r="CP234" i="2"/>
  <c r="AF234" i="2"/>
  <c r="CE234" i="2"/>
  <c r="D128" i="2"/>
  <c r="CS234" i="2"/>
  <c r="AH234" i="2"/>
  <c r="CT234" i="2"/>
  <c r="AI234" i="2"/>
  <c r="CU234" i="2"/>
  <c r="AJ234" i="2"/>
  <c r="CV234" i="2"/>
  <c r="AK234" i="2"/>
  <c r="CW234" i="2"/>
  <c r="AL234" i="2"/>
  <c r="CX234" i="2"/>
  <c r="AM234" i="2"/>
  <c r="CY234" i="2"/>
  <c r="AN234" i="2"/>
  <c r="CZ234" i="2"/>
  <c r="AO234" i="2"/>
  <c r="DA234" i="2"/>
  <c r="AP234" i="2"/>
  <c r="DB234" i="2"/>
  <c r="AQ234" i="2"/>
  <c r="DC234" i="2"/>
  <c r="AR234" i="2"/>
  <c r="CR234" i="2"/>
  <c r="E128" i="2"/>
  <c r="DF234" i="2"/>
  <c r="AT234" i="2"/>
  <c r="DG234" i="2"/>
  <c r="AU234" i="2"/>
  <c r="DH234" i="2"/>
  <c r="AV234" i="2"/>
  <c r="DI234" i="2"/>
  <c r="AW234" i="2"/>
  <c r="DJ234" i="2"/>
  <c r="AX234" i="2"/>
  <c r="DK234" i="2"/>
  <c r="AY234" i="2"/>
  <c r="DL234" i="2"/>
  <c r="AZ234" i="2"/>
  <c r="DM234" i="2"/>
  <c r="BA234" i="2"/>
  <c r="DN234" i="2"/>
  <c r="BB234" i="2"/>
  <c r="DO234" i="2"/>
  <c r="BC234" i="2"/>
  <c r="DP234" i="2"/>
  <c r="BD234" i="2"/>
  <c r="DE234" i="2"/>
  <c r="F128" i="2"/>
  <c r="DS234" i="2"/>
  <c r="BF234" i="2"/>
  <c r="DT234" i="2"/>
  <c r="BG234" i="2"/>
  <c r="DU234" i="2"/>
  <c r="BH234" i="2"/>
  <c r="DV234" i="2"/>
  <c r="BI234" i="2"/>
  <c r="DW234" i="2"/>
  <c r="BJ234" i="2"/>
  <c r="DX234" i="2"/>
  <c r="BK234" i="2"/>
  <c r="DY234" i="2"/>
  <c r="BL234" i="2"/>
  <c r="DZ234" i="2"/>
  <c r="BM234" i="2"/>
  <c r="EA234" i="2"/>
  <c r="BN234" i="2"/>
  <c r="EB234" i="2"/>
  <c r="BO234" i="2"/>
  <c r="EC234" i="2"/>
  <c r="BP234" i="2"/>
  <c r="DR234" i="2"/>
  <c r="G128" i="2"/>
  <c r="CF233" i="2"/>
  <c r="V233" i="2"/>
  <c r="CG233" i="2"/>
  <c r="W233" i="2"/>
  <c r="CH233" i="2"/>
  <c r="X233" i="2"/>
  <c r="CI233" i="2"/>
  <c r="Y233" i="2"/>
  <c r="CJ233" i="2"/>
  <c r="Z233" i="2"/>
  <c r="CK233" i="2"/>
  <c r="AA233" i="2"/>
  <c r="CL233" i="2"/>
  <c r="AB233" i="2"/>
  <c r="CM233" i="2"/>
  <c r="AC233" i="2"/>
  <c r="CN233" i="2"/>
  <c r="AD233" i="2"/>
  <c r="CO233" i="2"/>
  <c r="AE233" i="2"/>
  <c r="CP233" i="2"/>
  <c r="AF233" i="2"/>
  <c r="CE233" i="2"/>
  <c r="D201" i="2"/>
  <c r="CS233" i="2"/>
  <c r="AH233" i="2"/>
  <c r="CT233" i="2"/>
  <c r="AI233" i="2"/>
  <c r="CU233" i="2"/>
  <c r="AJ233" i="2"/>
  <c r="CV233" i="2"/>
  <c r="AK233" i="2"/>
  <c r="CW233" i="2"/>
  <c r="AL233" i="2"/>
  <c r="CX233" i="2"/>
  <c r="AM233" i="2"/>
  <c r="CY233" i="2"/>
  <c r="AN233" i="2"/>
  <c r="CZ233" i="2"/>
  <c r="AO233" i="2"/>
  <c r="DA233" i="2"/>
  <c r="AP233" i="2"/>
  <c r="DB233" i="2"/>
  <c r="AQ233" i="2"/>
  <c r="DC233" i="2"/>
  <c r="AR233" i="2"/>
  <c r="CR233" i="2"/>
  <c r="E201" i="2"/>
  <c r="DF233" i="2"/>
  <c r="AT233" i="2"/>
  <c r="DG233" i="2"/>
  <c r="AU233" i="2"/>
  <c r="DH233" i="2"/>
  <c r="AV233" i="2"/>
  <c r="DI233" i="2"/>
  <c r="AW233" i="2"/>
  <c r="DJ233" i="2"/>
  <c r="AX233" i="2"/>
  <c r="DK233" i="2"/>
  <c r="AY233" i="2"/>
  <c r="DL233" i="2"/>
  <c r="AZ233" i="2"/>
  <c r="DM233" i="2"/>
  <c r="BA233" i="2"/>
  <c r="DN233" i="2"/>
  <c r="BB233" i="2"/>
  <c r="DO233" i="2"/>
  <c r="BC233" i="2"/>
  <c r="DP233" i="2"/>
  <c r="BD233" i="2"/>
  <c r="DE233" i="2"/>
  <c r="F201" i="2"/>
  <c r="DS233" i="2"/>
  <c r="BF233" i="2"/>
  <c r="DT233" i="2"/>
  <c r="BG233" i="2"/>
  <c r="DU233" i="2"/>
  <c r="BH233" i="2"/>
  <c r="DV233" i="2"/>
  <c r="BI233" i="2"/>
  <c r="DW233" i="2"/>
  <c r="BJ233" i="2"/>
  <c r="DX233" i="2"/>
  <c r="BK233" i="2"/>
  <c r="DY233" i="2"/>
  <c r="BL233" i="2"/>
  <c r="DZ233" i="2"/>
  <c r="BM233" i="2"/>
  <c r="EA233" i="2"/>
  <c r="BN233" i="2"/>
  <c r="EB233" i="2"/>
  <c r="BO233" i="2"/>
  <c r="EC233" i="2"/>
  <c r="BP233" i="2"/>
  <c r="DR233" i="2"/>
  <c r="G201" i="2"/>
  <c r="CF224" i="2"/>
  <c r="V224" i="2"/>
  <c r="CG224" i="2"/>
  <c r="W224" i="2"/>
  <c r="CH224" i="2"/>
  <c r="X224" i="2"/>
  <c r="CI224" i="2"/>
  <c r="Y224" i="2"/>
  <c r="CJ224" i="2"/>
  <c r="Z224" i="2"/>
  <c r="CK224" i="2"/>
  <c r="AA224" i="2"/>
  <c r="CL224" i="2"/>
  <c r="AB224" i="2"/>
  <c r="CM224" i="2"/>
  <c r="AC224" i="2"/>
  <c r="CN224" i="2"/>
  <c r="AD224" i="2"/>
  <c r="CO224" i="2"/>
  <c r="AE224" i="2"/>
  <c r="CP224" i="2"/>
  <c r="AF224" i="2"/>
  <c r="CE224" i="2"/>
  <c r="CF203" i="2"/>
  <c r="V203" i="2"/>
  <c r="CG203" i="2"/>
  <c r="W203" i="2"/>
  <c r="CH203" i="2"/>
  <c r="X203" i="2"/>
  <c r="CI203" i="2"/>
  <c r="Y203" i="2"/>
  <c r="CJ203" i="2"/>
  <c r="Z203" i="2"/>
  <c r="CK203" i="2"/>
  <c r="AA203" i="2"/>
  <c r="CL203" i="2"/>
  <c r="AB203" i="2"/>
  <c r="CM203" i="2"/>
  <c r="AC203" i="2"/>
  <c r="CN203" i="2"/>
  <c r="AD203" i="2"/>
  <c r="CO203" i="2"/>
  <c r="AE203" i="2"/>
  <c r="CP203" i="2"/>
  <c r="AF203" i="2"/>
  <c r="CE203" i="2"/>
  <c r="D203" i="2"/>
  <c r="CS224" i="2"/>
  <c r="AH224" i="2"/>
  <c r="CT224" i="2"/>
  <c r="AI224" i="2"/>
  <c r="CU224" i="2"/>
  <c r="AJ224" i="2"/>
  <c r="CV224" i="2"/>
  <c r="AK224" i="2"/>
  <c r="CW224" i="2"/>
  <c r="AL224" i="2"/>
  <c r="CX224" i="2"/>
  <c r="AM224" i="2"/>
  <c r="CY224" i="2"/>
  <c r="AN224" i="2"/>
  <c r="CZ224" i="2"/>
  <c r="AO224" i="2"/>
  <c r="DA224" i="2"/>
  <c r="AP224" i="2"/>
  <c r="DB224" i="2"/>
  <c r="AQ224" i="2"/>
  <c r="DC224" i="2"/>
  <c r="AR224" i="2"/>
  <c r="CR224" i="2"/>
  <c r="CS203" i="2"/>
  <c r="AH203" i="2"/>
  <c r="CT203" i="2"/>
  <c r="AI203" i="2"/>
  <c r="CU203" i="2"/>
  <c r="AJ203" i="2"/>
  <c r="CV203" i="2"/>
  <c r="AK203" i="2"/>
  <c r="CW203" i="2"/>
  <c r="AL203" i="2"/>
  <c r="CX203" i="2"/>
  <c r="AM203" i="2"/>
  <c r="CY203" i="2"/>
  <c r="AN203" i="2"/>
  <c r="CZ203" i="2"/>
  <c r="AO203" i="2"/>
  <c r="DA203" i="2"/>
  <c r="AP203" i="2"/>
  <c r="DB203" i="2"/>
  <c r="AQ203" i="2"/>
  <c r="DC203" i="2"/>
  <c r="AR203" i="2"/>
  <c r="CR203" i="2"/>
  <c r="E203" i="2"/>
  <c r="DF224" i="2"/>
  <c r="AT224" i="2"/>
  <c r="DG224" i="2"/>
  <c r="AU224" i="2"/>
  <c r="DH224" i="2"/>
  <c r="AV224" i="2"/>
  <c r="DI224" i="2"/>
  <c r="AW224" i="2"/>
  <c r="DJ224" i="2"/>
  <c r="AX224" i="2"/>
  <c r="DK224" i="2"/>
  <c r="AY224" i="2"/>
  <c r="DL224" i="2"/>
  <c r="AZ224" i="2"/>
  <c r="DM224" i="2"/>
  <c r="BA224" i="2"/>
  <c r="DN224" i="2"/>
  <c r="BB224" i="2"/>
  <c r="DO224" i="2"/>
  <c r="BC224" i="2"/>
  <c r="DP224" i="2"/>
  <c r="BD224" i="2"/>
  <c r="DE224" i="2"/>
  <c r="DF203" i="2"/>
  <c r="AT203" i="2"/>
  <c r="DG203" i="2"/>
  <c r="AU203" i="2"/>
  <c r="DH203" i="2"/>
  <c r="AV203" i="2"/>
  <c r="DI203" i="2"/>
  <c r="AW203" i="2"/>
  <c r="DJ203" i="2"/>
  <c r="AX203" i="2"/>
  <c r="DK203" i="2"/>
  <c r="AY203" i="2"/>
  <c r="DL203" i="2"/>
  <c r="AZ203" i="2"/>
  <c r="DM203" i="2"/>
  <c r="BA203" i="2"/>
  <c r="DN203" i="2"/>
  <c r="BB203" i="2"/>
  <c r="DO203" i="2"/>
  <c r="BC203" i="2"/>
  <c r="DP203" i="2"/>
  <c r="BD203" i="2"/>
  <c r="DE203" i="2"/>
  <c r="F203" i="2"/>
  <c r="DS224" i="2"/>
  <c r="BF224" i="2"/>
  <c r="DT224" i="2"/>
  <c r="BG224" i="2"/>
  <c r="DU224" i="2"/>
  <c r="BH224" i="2"/>
  <c r="DV224" i="2"/>
  <c r="BI224" i="2"/>
  <c r="DW224" i="2"/>
  <c r="BJ224" i="2"/>
  <c r="DX224" i="2"/>
  <c r="BK224" i="2"/>
  <c r="DY224" i="2"/>
  <c r="BL224" i="2"/>
  <c r="DZ224" i="2"/>
  <c r="BM224" i="2"/>
  <c r="EA224" i="2"/>
  <c r="BN224" i="2"/>
  <c r="EB224" i="2"/>
  <c r="BO224" i="2"/>
  <c r="EC224" i="2"/>
  <c r="BP224" i="2"/>
  <c r="DR224" i="2"/>
  <c r="DS203" i="2"/>
  <c r="BF203" i="2"/>
  <c r="DT203" i="2"/>
  <c r="BG203" i="2"/>
  <c r="DU203" i="2"/>
  <c r="BH203" i="2"/>
  <c r="DV203" i="2"/>
  <c r="BI203" i="2"/>
  <c r="DW203" i="2"/>
  <c r="BJ203" i="2"/>
  <c r="DX203" i="2"/>
  <c r="BK203" i="2"/>
  <c r="DY203" i="2"/>
  <c r="BL203" i="2"/>
  <c r="DZ203" i="2"/>
  <c r="BM203" i="2"/>
  <c r="EA203" i="2"/>
  <c r="BN203" i="2"/>
  <c r="EB203" i="2"/>
  <c r="BO203" i="2"/>
  <c r="EC203" i="2"/>
  <c r="BP203" i="2"/>
  <c r="DR203" i="2"/>
  <c r="G203" i="2"/>
  <c r="D204" i="2"/>
  <c r="E204" i="2"/>
  <c r="F204" i="2"/>
  <c r="G204" i="2"/>
  <c r="CF230" i="2"/>
  <c r="V230" i="2"/>
  <c r="CG230" i="2"/>
  <c r="W230" i="2"/>
  <c r="CH230" i="2"/>
  <c r="X230" i="2"/>
  <c r="CI230" i="2"/>
  <c r="Y230" i="2"/>
  <c r="CJ230" i="2"/>
  <c r="Z230" i="2"/>
  <c r="CK230" i="2"/>
  <c r="AA230" i="2"/>
  <c r="CL230" i="2"/>
  <c r="AB230" i="2"/>
  <c r="CM230" i="2"/>
  <c r="AC230" i="2"/>
  <c r="CN230" i="2"/>
  <c r="AD230" i="2"/>
  <c r="CO230" i="2"/>
  <c r="AE230" i="2"/>
  <c r="CP230" i="2"/>
  <c r="AF230" i="2"/>
  <c r="CE230" i="2"/>
  <c r="CS230" i="2"/>
  <c r="AH230" i="2"/>
  <c r="CT230" i="2"/>
  <c r="AI230" i="2"/>
  <c r="CU230" i="2"/>
  <c r="AJ230" i="2"/>
  <c r="CV230" i="2"/>
  <c r="AK230" i="2"/>
  <c r="CW230" i="2"/>
  <c r="AL230" i="2"/>
  <c r="CX230" i="2"/>
  <c r="AM230" i="2"/>
  <c r="CY230" i="2"/>
  <c r="AN230" i="2"/>
  <c r="CZ230" i="2"/>
  <c r="AO230" i="2"/>
  <c r="DA230" i="2"/>
  <c r="AP230" i="2"/>
  <c r="DB230" i="2"/>
  <c r="AQ230" i="2"/>
  <c r="DC230" i="2"/>
  <c r="AR230" i="2"/>
  <c r="CR230" i="2"/>
  <c r="DF230" i="2"/>
  <c r="AT230" i="2"/>
  <c r="DG230" i="2"/>
  <c r="AU230" i="2"/>
  <c r="DH230" i="2"/>
  <c r="AV230" i="2"/>
  <c r="DI230" i="2"/>
  <c r="AW230" i="2"/>
  <c r="DJ230" i="2"/>
  <c r="AX230" i="2"/>
  <c r="DK230" i="2"/>
  <c r="AY230" i="2"/>
  <c r="DL230" i="2"/>
  <c r="AZ230" i="2"/>
  <c r="DM230" i="2"/>
  <c r="BA230" i="2"/>
  <c r="DN230" i="2"/>
  <c r="BB230" i="2"/>
  <c r="DO230" i="2"/>
  <c r="BC230" i="2"/>
  <c r="DP230" i="2"/>
  <c r="BD230" i="2"/>
  <c r="DE230" i="2"/>
  <c r="DS230" i="2"/>
  <c r="BF230" i="2"/>
  <c r="DT230" i="2"/>
  <c r="BG230" i="2"/>
  <c r="DU230" i="2"/>
  <c r="BH230" i="2"/>
  <c r="DV230" i="2"/>
  <c r="BI230" i="2"/>
  <c r="DW230" i="2"/>
  <c r="BJ230" i="2"/>
  <c r="DX230" i="2"/>
  <c r="BK230" i="2"/>
  <c r="DY230" i="2"/>
  <c r="BL230" i="2"/>
  <c r="DZ230" i="2"/>
  <c r="BM230" i="2"/>
  <c r="EA230" i="2"/>
  <c r="BN230" i="2"/>
  <c r="EB230" i="2"/>
  <c r="BO230" i="2"/>
  <c r="EC230" i="2"/>
  <c r="BP230" i="2"/>
  <c r="DR230" i="2"/>
  <c r="D205" i="2"/>
  <c r="E205" i="2"/>
  <c r="F205" i="2"/>
  <c r="G205" i="2"/>
  <c r="D206" i="2"/>
  <c r="E206" i="2"/>
  <c r="F206" i="2"/>
  <c r="G206" i="2"/>
  <c r="D207" i="2"/>
  <c r="E207" i="2"/>
  <c r="F207" i="2"/>
  <c r="G207" i="2"/>
  <c r="CF226" i="2"/>
  <c r="V226" i="2"/>
  <c r="CG226" i="2"/>
  <c r="W226" i="2"/>
  <c r="CH226" i="2"/>
  <c r="X226" i="2"/>
  <c r="CI226" i="2"/>
  <c r="Y226" i="2"/>
  <c r="CJ226" i="2"/>
  <c r="Z226" i="2"/>
  <c r="CK226" i="2"/>
  <c r="AA226" i="2"/>
  <c r="CL226" i="2"/>
  <c r="AB226" i="2"/>
  <c r="CM226" i="2"/>
  <c r="AC226" i="2"/>
  <c r="CN226" i="2"/>
  <c r="AD226" i="2"/>
  <c r="CO226" i="2"/>
  <c r="AE226" i="2"/>
  <c r="CP226" i="2"/>
  <c r="AF226" i="2"/>
  <c r="CE226" i="2"/>
  <c r="D109" i="2"/>
  <c r="CS226" i="2"/>
  <c r="AH226" i="2"/>
  <c r="CT226" i="2"/>
  <c r="AI226" i="2"/>
  <c r="CU226" i="2"/>
  <c r="AJ226" i="2"/>
  <c r="CV226" i="2"/>
  <c r="AK226" i="2"/>
  <c r="CW226" i="2"/>
  <c r="AL226" i="2"/>
  <c r="CX226" i="2"/>
  <c r="AM226" i="2"/>
  <c r="CY226" i="2"/>
  <c r="AN226" i="2"/>
  <c r="CZ226" i="2"/>
  <c r="AO226" i="2"/>
  <c r="DA226" i="2"/>
  <c r="AP226" i="2"/>
  <c r="DB226" i="2"/>
  <c r="AQ226" i="2"/>
  <c r="DC226" i="2"/>
  <c r="AR226" i="2"/>
  <c r="CR226" i="2"/>
  <c r="E109" i="2"/>
  <c r="DF226" i="2"/>
  <c r="AT226" i="2"/>
  <c r="DG226" i="2"/>
  <c r="AU226" i="2"/>
  <c r="DH226" i="2"/>
  <c r="AV226" i="2"/>
  <c r="DI226" i="2"/>
  <c r="AW226" i="2"/>
  <c r="DJ226" i="2"/>
  <c r="AX226" i="2"/>
  <c r="DK226" i="2"/>
  <c r="AY226" i="2"/>
  <c r="DL226" i="2"/>
  <c r="AZ226" i="2"/>
  <c r="DM226" i="2"/>
  <c r="BA226" i="2"/>
  <c r="DN226" i="2"/>
  <c r="BB226" i="2"/>
  <c r="DO226" i="2"/>
  <c r="BC226" i="2"/>
  <c r="DP226" i="2"/>
  <c r="BD226" i="2"/>
  <c r="DE226" i="2"/>
  <c r="F109" i="2"/>
  <c r="DS226" i="2"/>
  <c r="BF226" i="2"/>
  <c r="DT226" i="2"/>
  <c r="BG226" i="2"/>
  <c r="DU226" i="2"/>
  <c r="BH226" i="2"/>
  <c r="DV226" i="2"/>
  <c r="BI226" i="2"/>
  <c r="DW226" i="2"/>
  <c r="BJ226" i="2"/>
  <c r="DX226" i="2"/>
  <c r="BK226" i="2"/>
  <c r="DY226" i="2"/>
  <c r="BL226" i="2"/>
  <c r="DZ226" i="2"/>
  <c r="BM226" i="2"/>
  <c r="EA226" i="2"/>
  <c r="BN226" i="2"/>
  <c r="EB226" i="2"/>
  <c r="BO226" i="2"/>
  <c r="EC226" i="2"/>
  <c r="BP226" i="2"/>
  <c r="DR226" i="2"/>
  <c r="G109" i="2"/>
  <c r="D110" i="2"/>
  <c r="E110" i="2"/>
  <c r="F110" i="2"/>
  <c r="G110" i="2"/>
  <c r="CF208" i="2"/>
  <c r="V208" i="2"/>
  <c r="CG208" i="2"/>
  <c r="W208" i="2"/>
  <c r="CH208" i="2"/>
  <c r="X208" i="2"/>
  <c r="CI208" i="2"/>
  <c r="Y208" i="2"/>
  <c r="CJ208" i="2"/>
  <c r="Z208" i="2"/>
  <c r="CK208" i="2"/>
  <c r="AA208" i="2"/>
  <c r="CL208" i="2"/>
  <c r="AB208" i="2"/>
  <c r="CM208" i="2"/>
  <c r="AC208" i="2"/>
  <c r="CN208" i="2"/>
  <c r="AD208" i="2"/>
  <c r="CO208" i="2"/>
  <c r="AE208" i="2"/>
  <c r="CP208" i="2"/>
  <c r="AF208" i="2"/>
  <c r="CE208" i="2"/>
  <c r="D208" i="2"/>
  <c r="CS208" i="2"/>
  <c r="AH208" i="2"/>
  <c r="CT208" i="2"/>
  <c r="AI208" i="2"/>
  <c r="CU208" i="2"/>
  <c r="AJ208" i="2"/>
  <c r="CV208" i="2"/>
  <c r="AK208" i="2"/>
  <c r="CW208" i="2"/>
  <c r="AL208" i="2"/>
  <c r="CX208" i="2"/>
  <c r="AM208" i="2"/>
  <c r="CY208" i="2"/>
  <c r="AN208" i="2"/>
  <c r="CZ208" i="2"/>
  <c r="AO208" i="2"/>
  <c r="DA208" i="2"/>
  <c r="AP208" i="2"/>
  <c r="DB208" i="2"/>
  <c r="AQ208" i="2"/>
  <c r="DC208" i="2"/>
  <c r="AR208" i="2"/>
  <c r="CR208" i="2"/>
  <c r="E208" i="2"/>
  <c r="DF208" i="2"/>
  <c r="AT208" i="2"/>
  <c r="DG208" i="2"/>
  <c r="AU208" i="2"/>
  <c r="DH208" i="2"/>
  <c r="AV208" i="2"/>
  <c r="DI208" i="2"/>
  <c r="AW208" i="2"/>
  <c r="DJ208" i="2"/>
  <c r="AX208" i="2"/>
  <c r="DK208" i="2"/>
  <c r="AY208" i="2"/>
  <c r="DL208" i="2"/>
  <c r="AZ208" i="2"/>
  <c r="DM208" i="2"/>
  <c r="BA208" i="2"/>
  <c r="DN208" i="2"/>
  <c r="BB208" i="2"/>
  <c r="DO208" i="2"/>
  <c r="BC208" i="2"/>
  <c r="DP208" i="2"/>
  <c r="BD208" i="2"/>
  <c r="DE208" i="2"/>
  <c r="F208" i="2"/>
  <c r="DS208" i="2"/>
  <c r="BF208" i="2"/>
  <c r="DT208" i="2"/>
  <c r="BG208" i="2"/>
  <c r="DU208" i="2"/>
  <c r="BH208" i="2"/>
  <c r="DV208" i="2"/>
  <c r="BI208" i="2"/>
  <c r="DW208" i="2"/>
  <c r="BJ208" i="2"/>
  <c r="DX208" i="2"/>
  <c r="BK208" i="2"/>
  <c r="DY208" i="2"/>
  <c r="BL208" i="2"/>
  <c r="DZ208" i="2"/>
  <c r="BM208" i="2"/>
  <c r="EA208" i="2"/>
  <c r="BN208" i="2"/>
  <c r="EB208" i="2"/>
  <c r="BO208" i="2"/>
  <c r="EC208" i="2"/>
  <c r="BP208" i="2"/>
  <c r="DR208" i="2"/>
  <c r="G208" i="2"/>
  <c r="D163" i="2"/>
  <c r="E163" i="2"/>
  <c r="F163" i="2"/>
  <c r="G163" i="2"/>
  <c r="D209" i="2"/>
  <c r="E209" i="2"/>
  <c r="F209" i="2"/>
  <c r="G209" i="2"/>
  <c r="CF210" i="2"/>
  <c r="V210" i="2"/>
  <c r="CG210" i="2"/>
  <c r="W210" i="2"/>
  <c r="CH210" i="2"/>
  <c r="X210" i="2"/>
  <c r="CI210" i="2"/>
  <c r="Y210" i="2"/>
  <c r="CJ210" i="2"/>
  <c r="Z210" i="2"/>
  <c r="CK210" i="2"/>
  <c r="AA210" i="2"/>
  <c r="CL210" i="2"/>
  <c r="AB210" i="2"/>
  <c r="CM210" i="2"/>
  <c r="AC210" i="2"/>
  <c r="CN210" i="2"/>
  <c r="AD210" i="2"/>
  <c r="CO210" i="2"/>
  <c r="AE210" i="2"/>
  <c r="CP210" i="2"/>
  <c r="AF210" i="2"/>
  <c r="CE210" i="2"/>
  <c r="D210" i="2"/>
  <c r="CS210" i="2"/>
  <c r="AH210" i="2"/>
  <c r="CT210" i="2"/>
  <c r="AI210" i="2"/>
  <c r="CU210" i="2"/>
  <c r="AJ210" i="2"/>
  <c r="CV210" i="2"/>
  <c r="AK210" i="2"/>
  <c r="CW210" i="2"/>
  <c r="AL210" i="2"/>
  <c r="CX210" i="2"/>
  <c r="AM210" i="2"/>
  <c r="CY210" i="2"/>
  <c r="AN210" i="2"/>
  <c r="CZ210" i="2"/>
  <c r="AO210" i="2"/>
  <c r="DA210" i="2"/>
  <c r="AP210" i="2"/>
  <c r="DB210" i="2"/>
  <c r="AQ210" i="2"/>
  <c r="DC210" i="2"/>
  <c r="AR210" i="2"/>
  <c r="CR210" i="2"/>
  <c r="E210" i="2"/>
  <c r="DF210" i="2"/>
  <c r="AT210" i="2"/>
  <c r="DG210" i="2"/>
  <c r="AU210" i="2"/>
  <c r="DH210" i="2"/>
  <c r="AV210" i="2"/>
  <c r="DI210" i="2"/>
  <c r="AW210" i="2"/>
  <c r="DJ210" i="2"/>
  <c r="AX210" i="2"/>
  <c r="DK210" i="2"/>
  <c r="AY210" i="2"/>
  <c r="DL210" i="2"/>
  <c r="AZ210" i="2"/>
  <c r="DM210" i="2"/>
  <c r="BA210" i="2"/>
  <c r="DN210" i="2"/>
  <c r="BB210" i="2"/>
  <c r="DO210" i="2"/>
  <c r="BC210" i="2"/>
  <c r="DP210" i="2"/>
  <c r="BD210" i="2"/>
  <c r="DE210" i="2"/>
  <c r="F210" i="2"/>
  <c r="DS210" i="2"/>
  <c r="BF210" i="2"/>
  <c r="DT210" i="2"/>
  <c r="BG210" i="2"/>
  <c r="DU210" i="2"/>
  <c r="BH210" i="2"/>
  <c r="DV210" i="2"/>
  <c r="BI210" i="2"/>
  <c r="DW210" i="2"/>
  <c r="BJ210" i="2"/>
  <c r="DX210" i="2"/>
  <c r="BK210" i="2"/>
  <c r="DY210" i="2"/>
  <c r="BL210" i="2"/>
  <c r="DZ210" i="2"/>
  <c r="BM210" i="2"/>
  <c r="EA210" i="2"/>
  <c r="BN210" i="2"/>
  <c r="EB210" i="2"/>
  <c r="BO210" i="2"/>
  <c r="EC210" i="2"/>
  <c r="BP210" i="2"/>
  <c r="DR210" i="2"/>
  <c r="G210" i="2"/>
  <c r="D211" i="2"/>
  <c r="E211" i="2"/>
  <c r="F211" i="2"/>
  <c r="G211" i="2"/>
  <c r="D212" i="2"/>
  <c r="E212" i="2"/>
  <c r="F212" i="2"/>
  <c r="G212" i="2"/>
  <c r="CF218" i="2"/>
  <c r="V218" i="2"/>
  <c r="CG218" i="2"/>
  <c r="W218" i="2"/>
  <c r="CH218" i="2"/>
  <c r="X218" i="2"/>
  <c r="CI218" i="2"/>
  <c r="Y218" i="2"/>
  <c r="CJ218" i="2"/>
  <c r="Z218" i="2"/>
  <c r="CK218" i="2"/>
  <c r="AA218" i="2"/>
  <c r="CL218" i="2"/>
  <c r="AB218" i="2"/>
  <c r="CM218" i="2"/>
  <c r="AC218" i="2"/>
  <c r="CN218" i="2"/>
  <c r="AD218" i="2"/>
  <c r="CO218" i="2"/>
  <c r="AE218" i="2"/>
  <c r="CP218" i="2"/>
  <c r="AF218" i="2"/>
  <c r="CE218" i="2"/>
  <c r="D214" i="2"/>
  <c r="CS218" i="2"/>
  <c r="AH218" i="2"/>
  <c r="CT218" i="2"/>
  <c r="AI218" i="2"/>
  <c r="CU218" i="2"/>
  <c r="AJ218" i="2"/>
  <c r="CV218" i="2"/>
  <c r="AK218" i="2"/>
  <c r="CW218" i="2"/>
  <c r="AL218" i="2"/>
  <c r="CX218" i="2"/>
  <c r="AM218" i="2"/>
  <c r="CY218" i="2"/>
  <c r="AN218" i="2"/>
  <c r="CZ218" i="2"/>
  <c r="AO218" i="2"/>
  <c r="DA218" i="2"/>
  <c r="AP218" i="2"/>
  <c r="DB218" i="2"/>
  <c r="AQ218" i="2"/>
  <c r="DC218" i="2"/>
  <c r="AR218" i="2"/>
  <c r="CR218" i="2"/>
  <c r="E214" i="2"/>
  <c r="DF218" i="2"/>
  <c r="AT218" i="2"/>
  <c r="DG218" i="2"/>
  <c r="AU218" i="2"/>
  <c r="DH218" i="2"/>
  <c r="AV218" i="2"/>
  <c r="DI218" i="2"/>
  <c r="AW218" i="2"/>
  <c r="DJ218" i="2"/>
  <c r="AX218" i="2"/>
  <c r="DK218" i="2"/>
  <c r="AY218" i="2"/>
  <c r="DL218" i="2"/>
  <c r="AZ218" i="2"/>
  <c r="DM218" i="2"/>
  <c r="BA218" i="2"/>
  <c r="DN218" i="2"/>
  <c r="BB218" i="2"/>
  <c r="DO218" i="2"/>
  <c r="BC218" i="2"/>
  <c r="DP218" i="2"/>
  <c r="BD218" i="2"/>
  <c r="DE218" i="2"/>
  <c r="F214" i="2"/>
  <c r="DS218" i="2"/>
  <c r="BF218" i="2"/>
  <c r="DT218" i="2"/>
  <c r="BG218" i="2"/>
  <c r="DU218" i="2"/>
  <c r="BH218" i="2"/>
  <c r="DV218" i="2"/>
  <c r="BI218" i="2"/>
  <c r="DW218" i="2"/>
  <c r="BJ218" i="2"/>
  <c r="DX218" i="2"/>
  <c r="BK218" i="2"/>
  <c r="DY218" i="2"/>
  <c r="BL218" i="2"/>
  <c r="DZ218" i="2"/>
  <c r="BM218" i="2"/>
  <c r="EA218" i="2"/>
  <c r="BN218" i="2"/>
  <c r="EB218" i="2"/>
  <c r="BO218" i="2"/>
  <c r="EC218" i="2"/>
  <c r="BP218" i="2"/>
  <c r="DR218" i="2"/>
  <c r="G214" i="2"/>
  <c r="D215" i="2"/>
  <c r="E215" i="2"/>
  <c r="F215" i="2"/>
  <c r="G215" i="2"/>
  <c r="D216" i="2"/>
  <c r="E216" i="2"/>
  <c r="F216" i="2"/>
  <c r="G216" i="2"/>
  <c r="D217" i="2"/>
  <c r="E217" i="2"/>
  <c r="F217" i="2"/>
  <c r="G217" i="2"/>
  <c r="D218" i="2"/>
  <c r="E218" i="2"/>
  <c r="F218" i="2"/>
  <c r="G218" i="2"/>
  <c r="D219" i="2"/>
  <c r="E219" i="2"/>
  <c r="F219" i="2"/>
  <c r="G219" i="2"/>
  <c r="D104" i="2"/>
  <c r="E104" i="2"/>
  <c r="F104" i="2"/>
  <c r="G104" i="2"/>
  <c r="D221" i="2"/>
  <c r="E221" i="2"/>
  <c r="F221" i="2"/>
  <c r="G221" i="2"/>
  <c r="D222" i="2"/>
  <c r="E222" i="2"/>
  <c r="F222" i="2"/>
  <c r="G222" i="2"/>
  <c r="D165" i="2"/>
  <c r="E165" i="2"/>
  <c r="F165" i="2"/>
  <c r="G165" i="2"/>
  <c r="D164" i="2"/>
  <c r="E164" i="2"/>
  <c r="F164" i="2"/>
  <c r="G164" i="2"/>
  <c r="D224" i="2"/>
  <c r="E224" i="2"/>
  <c r="F224" i="2"/>
  <c r="G224" i="2"/>
  <c r="D226" i="2"/>
  <c r="E226" i="2"/>
  <c r="F226" i="2"/>
  <c r="G226" i="2"/>
  <c r="D145" i="2"/>
  <c r="E145" i="2"/>
  <c r="F145" i="2"/>
  <c r="G145" i="2"/>
  <c r="D230" i="2"/>
  <c r="E230" i="2"/>
  <c r="F230" i="2"/>
  <c r="G230" i="2"/>
  <c r="D233" i="2"/>
  <c r="E233" i="2"/>
  <c r="F233" i="2"/>
  <c r="G233" i="2"/>
  <c r="D234" i="2"/>
  <c r="E234" i="2"/>
  <c r="F234" i="2"/>
  <c r="G234" i="2"/>
  <c r="D236" i="2"/>
  <c r="E236" i="2"/>
  <c r="F236" i="2"/>
  <c r="G236" i="2"/>
  <c r="D237" i="2"/>
  <c r="E237" i="2"/>
  <c r="F237" i="2"/>
  <c r="G237" i="2"/>
  <c r="D238" i="2"/>
  <c r="E238" i="2"/>
  <c r="F238" i="2"/>
  <c r="G238" i="2"/>
  <c r="D239" i="2"/>
  <c r="E239" i="2"/>
  <c r="F239" i="2"/>
  <c r="G239" i="2"/>
  <c r="D240" i="2"/>
  <c r="E240" i="2"/>
  <c r="F240" i="2"/>
  <c r="G240" i="2"/>
  <c r="D241" i="2"/>
  <c r="E241" i="2"/>
  <c r="F241" i="2"/>
  <c r="G241" i="2"/>
  <c r="D242" i="2"/>
  <c r="E242" i="2"/>
  <c r="F242" i="2"/>
  <c r="G242" i="2"/>
  <c r="D162" i="2"/>
  <c r="E162" i="2"/>
  <c r="F162" i="2"/>
  <c r="G162" i="2"/>
  <c r="D243" i="2"/>
  <c r="E243" i="2"/>
  <c r="F243" i="2"/>
  <c r="G243" i="2"/>
  <c r="D244" i="2"/>
  <c r="E244" i="2"/>
  <c r="F244" i="2"/>
  <c r="G244" i="2"/>
  <c r="D245" i="2"/>
  <c r="E245" i="2"/>
  <c r="F245" i="2"/>
  <c r="G245" i="2"/>
  <c r="D247" i="2"/>
  <c r="E247" i="2"/>
  <c r="F247" i="2"/>
  <c r="G247" i="2"/>
  <c r="D248" i="2"/>
  <c r="E248" i="2"/>
  <c r="F248" i="2"/>
  <c r="G248" i="2"/>
  <c r="D249" i="2"/>
  <c r="E249" i="2"/>
  <c r="F249" i="2"/>
  <c r="G249" i="2"/>
  <c r="D250" i="2"/>
  <c r="E250" i="2"/>
  <c r="F250" i="2"/>
  <c r="G250" i="2"/>
  <c r="D251" i="2"/>
  <c r="E251" i="2"/>
  <c r="F251" i="2"/>
  <c r="G251" i="2"/>
  <c r="D253" i="2"/>
  <c r="E253" i="2"/>
  <c r="F253" i="2"/>
  <c r="G253" i="2"/>
  <c r="D254" i="2"/>
  <c r="E254" i="2"/>
  <c r="F254" i="2"/>
  <c r="G254" i="2"/>
  <c r="D256" i="2"/>
  <c r="E256" i="2"/>
  <c r="F256" i="2"/>
  <c r="G256" i="2"/>
  <c r="D257" i="2"/>
  <c r="E257" i="2"/>
  <c r="F257" i="2"/>
  <c r="G257" i="2"/>
  <c r="D258" i="2"/>
  <c r="E258" i="2"/>
  <c r="F258" i="2"/>
  <c r="G258" i="2"/>
  <c r="D259" i="2"/>
  <c r="E259" i="2"/>
  <c r="F259" i="2"/>
  <c r="G259" i="2"/>
  <c r="D260" i="2"/>
  <c r="E260" i="2"/>
  <c r="F260" i="2"/>
  <c r="G260" i="2"/>
  <c r="D261" i="2"/>
  <c r="E261" i="2"/>
  <c r="F261" i="2"/>
  <c r="G261" i="2"/>
  <c r="D262" i="2"/>
  <c r="E262" i="2"/>
  <c r="F262" i="2"/>
  <c r="G262" i="2"/>
  <c r="D263" i="2"/>
  <c r="E263" i="2"/>
  <c r="F263" i="2"/>
  <c r="G263" i="2"/>
  <c r="D264" i="2"/>
  <c r="E264" i="2"/>
  <c r="F264" i="2"/>
  <c r="G264" i="2"/>
  <c r="D265" i="2"/>
  <c r="E265" i="2"/>
  <c r="F265" i="2"/>
  <c r="G265" i="2"/>
  <c r="D267" i="2"/>
  <c r="E267" i="2"/>
  <c r="F267" i="2"/>
  <c r="G267" i="2"/>
  <c r="D269" i="2"/>
  <c r="E269" i="2"/>
  <c r="F269" i="2"/>
  <c r="G269" i="2"/>
  <c r="D272" i="2"/>
  <c r="E272" i="2"/>
  <c r="F272" i="2"/>
  <c r="G272" i="2"/>
  <c r="D273" i="2"/>
  <c r="E273" i="2"/>
  <c r="F273" i="2"/>
  <c r="G273" i="2"/>
  <c r="D274" i="2"/>
  <c r="E274" i="2"/>
  <c r="F274" i="2"/>
  <c r="G274" i="2"/>
  <c r="D275" i="2"/>
  <c r="E275" i="2"/>
  <c r="F275" i="2"/>
  <c r="G275" i="2"/>
  <c r="D276" i="2"/>
  <c r="E276" i="2"/>
  <c r="F276" i="2"/>
  <c r="G276" i="2"/>
  <c r="D279" i="2"/>
  <c r="E279" i="2"/>
  <c r="F279" i="2"/>
  <c r="G279" i="2"/>
  <c r="D283" i="2"/>
  <c r="E283" i="2"/>
  <c r="F283" i="2"/>
  <c r="G283" i="2"/>
  <c r="D284" i="2"/>
  <c r="E284" i="2"/>
  <c r="F284" i="2"/>
  <c r="G284" i="2"/>
  <c r="D287" i="2"/>
  <c r="E287" i="2"/>
  <c r="F287" i="2"/>
  <c r="G287" i="2"/>
  <c r="D288" i="2"/>
  <c r="E288" i="2"/>
  <c r="F288" i="2"/>
  <c r="G288" i="2"/>
  <c r="D289" i="2"/>
  <c r="E289" i="2"/>
  <c r="F289" i="2"/>
  <c r="G289" i="2"/>
  <c r="D290" i="2"/>
  <c r="E290" i="2"/>
  <c r="F290" i="2"/>
  <c r="G290" i="2"/>
  <c r="D148" i="2"/>
  <c r="E148" i="2"/>
  <c r="F148" i="2"/>
  <c r="G148" i="2"/>
  <c r="D292" i="2"/>
  <c r="E292" i="2"/>
  <c r="F292" i="2"/>
  <c r="G292" i="2"/>
  <c r="D293" i="2"/>
  <c r="E293" i="2"/>
  <c r="F293" i="2"/>
  <c r="G293" i="2"/>
  <c r="D294" i="2"/>
  <c r="E294" i="2"/>
  <c r="F294" i="2"/>
  <c r="G294" i="2"/>
  <c r="D295" i="2"/>
  <c r="E295" i="2"/>
  <c r="F295" i="2"/>
  <c r="G295" i="2"/>
  <c r="D296" i="2"/>
  <c r="E296" i="2"/>
  <c r="F296" i="2"/>
  <c r="G296" i="2"/>
  <c r="D297" i="2"/>
  <c r="E297" i="2"/>
  <c r="F297" i="2"/>
  <c r="G297" i="2"/>
  <c r="D298" i="2"/>
  <c r="E298" i="2"/>
  <c r="F298" i="2"/>
  <c r="G298" i="2"/>
  <c r="D300" i="2"/>
  <c r="E300" i="2"/>
  <c r="F300" i="2"/>
  <c r="G300" i="2"/>
  <c r="D305" i="2"/>
  <c r="E305" i="2"/>
  <c r="F305" i="2"/>
  <c r="G305" i="2"/>
  <c r="D306" i="2"/>
  <c r="E306" i="2"/>
  <c r="F306" i="2"/>
  <c r="G306" i="2"/>
  <c r="D308" i="2"/>
  <c r="E308" i="2"/>
  <c r="F308" i="2"/>
  <c r="G308" i="2"/>
  <c r="D310" i="2"/>
  <c r="E310" i="2"/>
  <c r="F310" i="2"/>
  <c r="G310" i="2"/>
  <c r="D312" i="2"/>
  <c r="E312" i="2"/>
  <c r="F312" i="2"/>
  <c r="G312" i="2"/>
  <c r="D315" i="2"/>
  <c r="E315" i="2"/>
  <c r="F315" i="2"/>
  <c r="G315" i="2"/>
  <c r="D316" i="2"/>
  <c r="E316" i="2"/>
  <c r="F316" i="2"/>
  <c r="G316" i="2"/>
  <c r="D317" i="2"/>
  <c r="E317" i="2"/>
  <c r="F317" i="2"/>
  <c r="G317" i="2"/>
  <c r="D318" i="2"/>
  <c r="E318" i="2"/>
  <c r="F318" i="2"/>
  <c r="G318" i="2"/>
  <c r="D319" i="2"/>
  <c r="E319" i="2"/>
  <c r="F319" i="2"/>
  <c r="G319" i="2"/>
  <c r="D320" i="2"/>
  <c r="E320" i="2"/>
  <c r="F320" i="2"/>
  <c r="G320" i="2"/>
  <c r="D166" i="2"/>
  <c r="E166" i="2"/>
  <c r="F166" i="2"/>
  <c r="G166" i="2"/>
  <c r="D325" i="2"/>
  <c r="E325" i="2"/>
  <c r="F325" i="2"/>
  <c r="G325" i="2"/>
  <c r="D326" i="2"/>
  <c r="E326" i="2"/>
  <c r="F326" i="2"/>
  <c r="G326" i="2"/>
  <c r="D331" i="2"/>
  <c r="E331" i="2"/>
  <c r="F331" i="2"/>
  <c r="G331" i="2"/>
  <c r="D332" i="2"/>
  <c r="E332" i="2"/>
  <c r="F332" i="2"/>
  <c r="G332" i="2"/>
  <c r="D333" i="2"/>
  <c r="E333" i="2"/>
  <c r="F333" i="2"/>
  <c r="G333" i="2"/>
  <c r="D335" i="2"/>
  <c r="E335" i="2"/>
  <c r="F335" i="2"/>
  <c r="G335" i="2"/>
  <c r="D337" i="2"/>
  <c r="E337" i="2"/>
  <c r="F337" i="2"/>
  <c r="G337" i="2"/>
  <c r="D154" i="2"/>
  <c r="E154" i="2"/>
  <c r="F154" i="2"/>
  <c r="G154" i="2"/>
  <c r="D167" i="2"/>
  <c r="E167" i="2"/>
  <c r="F167" i="2"/>
  <c r="G167" i="2"/>
  <c r="D338" i="2"/>
  <c r="E338" i="2"/>
  <c r="F338" i="2"/>
  <c r="G338" i="2"/>
  <c r="D339" i="2"/>
  <c r="E339" i="2"/>
  <c r="F339" i="2"/>
  <c r="G339" i="2"/>
  <c r="D341" i="2"/>
  <c r="E341" i="2"/>
  <c r="F341" i="2"/>
  <c r="G341" i="2"/>
  <c r="D343" i="2"/>
  <c r="E343" i="2"/>
  <c r="F343" i="2"/>
  <c r="G343" i="2"/>
  <c r="D345" i="2"/>
  <c r="E345" i="2"/>
  <c r="F345" i="2"/>
  <c r="G345" i="2"/>
  <c r="D346" i="2"/>
  <c r="E346" i="2"/>
  <c r="F346" i="2"/>
  <c r="G346" i="2"/>
  <c r="D146" i="2"/>
  <c r="E146" i="2"/>
  <c r="F146" i="2"/>
  <c r="G146" i="2"/>
  <c r="D348" i="2"/>
  <c r="E348" i="2"/>
  <c r="F348" i="2"/>
  <c r="G348" i="2"/>
  <c r="D349" i="2"/>
  <c r="E349" i="2"/>
  <c r="F349" i="2"/>
  <c r="G349" i="2"/>
  <c r="D136" i="2"/>
  <c r="E136" i="2"/>
  <c r="F136" i="2"/>
  <c r="G136" i="2"/>
  <c r="D350" i="2"/>
  <c r="E350" i="2"/>
  <c r="F350" i="2"/>
  <c r="G350" i="2"/>
  <c r="D351" i="2"/>
  <c r="E351" i="2"/>
  <c r="F351" i="2"/>
  <c r="G351" i="2"/>
  <c r="D352" i="2"/>
  <c r="E352" i="2"/>
  <c r="F352" i="2"/>
  <c r="G352" i="2"/>
  <c r="D157" i="2"/>
  <c r="E157" i="2"/>
  <c r="F157" i="2"/>
  <c r="G157" i="2"/>
  <c r="D353" i="2"/>
  <c r="E353" i="2"/>
  <c r="F353" i="2"/>
  <c r="G353" i="2"/>
  <c r="D355" i="2"/>
  <c r="E355" i="2"/>
  <c r="F355" i="2"/>
  <c r="G355" i="2"/>
  <c r="D356" i="2"/>
  <c r="E356" i="2"/>
  <c r="F356" i="2"/>
  <c r="G356" i="2"/>
  <c r="D357" i="2"/>
  <c r="E357" i="2"/>
  <c r="F357" i="2"/>
  <c r="G357" i="2"/>
  <c r="D359" i="2"/>
  <c r="E359" i="2"/>
  <c r="F359" i="2"/>
  <c r="G359" i="2"/>
  <c r="D362" i="2"/>
  <c r="E362" i="2"/>
  <c r="F362" i="2"/>
  <c r="G362" i="2"/>
  <c r="D363" i="2"/>
  <c r="E363" i="2"/>
  <c r="F363" i="2"/>
  <c r="G363" i="2"/>
  <c r="D365" i="2"/>
  <c r="E365" i="2"/>
  <c r="F365" i="2"/>
  <c r="G365" i="2"/>
  <c r="D366" i="2"/>
  <c r="E366" i="2"/>
  <c r="F366" i="2"/>
  <c r="G366" i="2"/>
  <c r="D168" i="2"/>
  <c r="E168" i="2"/>
  <c r="F168" i="2"/>
  <c r="G168" i="2"/>
  <c r="D368" i="2"/>
  <c r="E368" i="2"/>
  <c r="F368" i="2"/>
  <c r="G368" i="2"/>
  <c r="D369" i="2"/>
  <c r="E369" i="2"/>
  <c r="F369" i="2"/>
  <c r="G369" i="2"/>
  <c r="D371" i="2"/>
  <c r="E371" i="2"/>
  <c r="F371" i="2"/>
  <c r="G371" i="2"/>
  <c r="D372" i="2"/>
  <c r="E372" i="2"/>
  <c r="F372" i="2"/>
  <c r="G372" i="2"/>
  <c r="D374" i="2"/>
  <c r="E374" i="2"/>
  <c r="F374" i="2"/>
  <c r="G374" i="2"/>
  <c r="D375" i="2"/>
  <c r="E375" i="2"/>
  <c r="F375" i="2"/>
  <c r="G375" i="2"/>
  <c r="D377" i="2"/>
  <c r="E377" i="2"/>
  <c r="F377" i="2"/>
  <c r="G377" i="2"/>
  <c r="D378" i="2"/>
  <c r="E378" i="2"/>
  <c r="F378" i="2"/>
  <c r="G378" i="2"/>
  <c r="D379" i="2"/>
  <c r="E379" i="2"/>
  <c r="F379" i="2"/>
  <c r="G379" i="2"/>
  <c r="D383" i="2"/>
  <c r="E383" i="2"/>
  <c r="F383" i="2"/>
  <c r="G383" i="2"/>
  <c r="D384" i="2"/>
  <c r="E384" i="2"/>
  <c r="F384" i="2"/>
  <c r="G384" i="2"/>
  <c r="D385" i="2"/>
  <c r="E385" i="2"/>
  <c r="F385" i="2"/>
  <c r="G385" i="2"/>
  <c r="D386" i="2"/>
  <c r="E386" i="2"/>
  <c r="F386" i="2"/>
  <c r="G386" i="2"/>
  <c r="D387" i="2"/>
  <c r="E387" i="2"/>
  <c r="F387" i="2"/>
  <c r="G387" i="2"/>
  <c r="D388" i="2"/>
  <c r="E388" i="2"/>
  <c r="F388" i="2"/>
  <c r="G388" i="2"/>
  <c r="D389" i="2"/>
  <c r="E389" i="2"/>
  <c r="F389" i="2"/>
  <c r="G389" i="2"/>
  <c r="D390" i="2"/>
  <c r="E390" i="2"/>
  <c r="F390" i="2"/>
  <c r="G390" i="2"/>
  <c r="D391" i="2"/>
  <c r="E391" i="2"/>
  <c r="F391" i="2"/>
  <c r="G391" i="2"/>
  <c r="D392" i="2"/>
  <c r="E392" i="2"/>
  <c r="F392" i="2"/>
  <c r="G392" i="2"/>
  <c r="D393" i="2"/>
  <c r="E393" i="2"/>
  <c r="F393" i="2"/>
  <c r="G393" i="2"/>
  <c r="D394" i="2"/>
  <c r="E394" i="2"/>
  <c r="F394" i="2"/>
  <c r="G394" i="2"/>
  <c r="D395" i="2"/>
  <c r="E395" i="2"/>
  <c r="F395" i="2"/>
  <c r="G395" i="2"/>
  <c r="D396" i="2"/>
  <c r="E396" i="2"/>
  <c r="F396" i="2"/>
  <c r="G396" i="2"/>
  <c r="D397" i="2"/>
  <c r="E397" i="2"/>
  <c r="F397" i="2"/>
  <c r="G397" i="2"/>
  <c r="D398" i="2"/>
  <c r="E398" i="2"/>
  <c r="F398" i="2"/>
  <c r="G398" i="2"/>
  <c r="D399" i="2"/>
  <c r="E399" i="2"/>
  <c r="F399" i="2"/>
  <c r="G399" i="2"/>
  <c r="D400" i="2"/>
  <c r="E400" i="2"/>
  <c r="F400" i="2"/>
  <c r="G400" i="2"/>
  <c r="D401" i="2"/>
  <c r="E401" i="2"/>
  <c r="F401" i="2"/>
  <c r="G401" i="2"/>
  <c r="D402" i="2"/>
  <c r="E402" i="2"/>
  <c r="F402" i="2"/>
  <c r="G402" i="2"/>
  <c r="D403" i="2"/>
  <c r="E403" i="2"/>
  <c r="F403" i="2"/>
  <c r="G403" i="2"/>
  <c r="D404" i="2"/>
  <c r="E404" i="2"/>
  <c r="F404" i="2"/>
  <c r="G404" i="2"/>
  <c r="D405" i="2"/>
  <c r="E405" i="2"/>
  <c r="F405" i="2"/>
  <c r="G405" i="2"/>
  <c r="D406" i="2"/>
  <c r="E406" i="2"/>
  <c r="F406" i="2"/>
  <c r="G406" i="2"/>
  <c r="D407" i="2"/>
  <c r="E407" i="2"/>
  <c r="F407" i="2"/>
  <c r="G407" i="2"/>
  <c r="D410" i="2"/>
  <c r="E410" i="2"/>
  <c r="F410" i="2"/>
  <c r="G410" i="2"/>
  <c r="D411" i="2"/>
  <c r="E411" i="2"/>
  <c r="F411" i="2"/>
  <c r="G411" i="2"/>
  <c r="D412" i="2"/>
  <c r="E412" i="2"/>
  <c r="F412" i="2"/>
  <c r="G412" i="2"/>
  <c r="D413" i="2"/>
  <c r="E413" i="2"/>
  <c r="F413" i="2"/>
  <c r="G413" i="2"/>
  <c r="D414" i="2"/>
  <c r="E414" i="2"/>
  <c r="F414" i="2"/>
  <c r="G414" i="2"/>
  <c r="D415" i="2"/>
  <c r="E415" i="2"/>
  <c r="F415" i="2"/>
  <c r="G415" i="2"/>
  <c r="D416" i="2"/>
  <c r="E416" i="2"/>
  <c r="F416" i="2"/>
  <c r="G416" i="2"/>
  <c r="D417" i="2"/>
  <c r="E417" i="2"/>
  <c r="F417" i="2"/>
  <c r="G417" i="2"/>
  <c r="D418" i="2"/>
  <c r="E418" i="2"/>
  <c r="F418" i="2"/>
  <c r="G418" i="2"/>
  <c r="D419" i="2"/>
  <c r="E419" i="2"/>
  <c r="F419" i="2"/>
  <c r="G419" i="2"/>
  <c r="D420" i="2"/>
  <c r="E420" i="2"/>
  <c r="F420" i="2"/>
  <c r="G420" i="2"/>
  <c r="D421" i="2"/>
  <c r="E421" i="2"/>
  <c r="F421" i="2"/>
  <c r="G421" i="2"/>
  <c r="D422" i="2"/>
  <c r="E422" i="2"/>
  <c r="F422" i="2"/>
  <c r="G422" i="2"/>
  <c r="D142" i="2"/>
  <c r="E142" i="2"/>
  <c r="F142" i="2"/>
  <c r="G142" i="2"/>
  <c r="D424" i="2"/>
  <c r="E424" i="2"/>
  <c r="F424" i="2"/>
  <c r="G424" i="2"/>
  <c r="D426" i="2"/>
  <c r="E426" i="2"/>
  <c r="F426" i="2"/>
  <c r="G426" i="2"/>
  <c r="D427" i="2"/>
  <c r="E427" i="2"/>
  <c r="F427" i="2"/>
  <c r="G427" i="2"/>
  <c r="D428" i="2"/>
  <c r="E428" i="2"/>
  <c r="F428" i="2"/>
  <c r="G428" i="2"/>
  <c r="D429" i="2"/>
  <c r="E429" i="2"/>
  <c r="F429" i="2"/>
  <c r="G429" i="2"/>
  <c r="D430" i="2"/>
  <c r="E430" i="2"/>
  <c r="F430" i="2"/>
  <c r="G430" i="2"/>
  <c r="D431" i="2"/>
  <c r="E431" i="2"/>
  <c r="F431" i="2"/>
  <c r="G431" i="2"/>
  <c r="D432" i="2"/>
  <c r="E432" i="2"/>
  <c r="F432" i="2"/>
  <c r="G432" i="2"/>
  <c r="D433" i="2"/>
  <c r="E433" i="2"/>
  <c r="F433" i="2"/>
  <c r="G433" i="2"/>
  <c r="D434" i="2"/>
  <c r="E434" i="2"/>
  <c r="F434" i="2"/>
  <c r="G434" i="2"/>
  <c r="D436" i="2"/>
  <c r="E436" i="2"/>
  <c r="F436" i="2"/>
  <c r="G436" i="2"/>
  <c r="D437" i="2"/>
  <c r="E437" i="2"/>
  <c r="F437" i="2"/>
  <c r="G437" i="2"/>
  <c r="D438" i="2"/>
  <c r="E438" i="2"/>
  <c r="F438" i="2"/>
  <c r="G438" i="2"/>
  <c r="D440" i="2"/>
  <c r="E440" i="2"/>
  <c r="F440" i="2"/>
  <c r="G440" i="2"/>
  <c r="D441" i="2"/>
  <c r="E441" i="2"/>
  <c r="F441" i="2"/>
  <c r="G441" i="2"/>
  <c r="D443" i="2"/>
  <c r="E443" i="2"/>
  <c r="F443" i="2"/>
  <c r="G443" i="2"/>
  <c r="D444" i="2"/>
  <c r="E444" i="2"/>
  <c r="F444" i="2"/>
  <c r="G444" i="2"/>
  <c r="D445" i="2"/>
  <c r="E445" i="2"/>
  <c r="F445" i="2"/>
  <c r="G445" i="2"/>
  <c r="D446" i="2"/>
  <c r="E446" i="2"/>
  <c r="F446" i="2"/>
  <c r="G446" i="2"/>
  <c r="D447" i="2"/>
  <c r="E447" i="2"/>
  <c r="F447" i="2"/>
  <c r="G447" i="2"/>
  <c r="D448" i="2"/>
  <c r="E448" i="2"/>
  <c r="F448" i="2"/>
  <c r="G448" i="2"/>
  <c r="D449" i="2"/>
  <c r="E449" i="2"/>
  <c r="F449" i="2"/>
  <c r="G449" i="2"/>
  <c r="D450" i="2"/>
  <c r="E450" i="2"/>
  <c r="F450" i="2"/>
  <c r="G450" i="2"/>
  <c r="D451" i="2"/>
  <c r="E451" i="2"/>
  <c r="F451" i="2"/>
  <c r="G451" i="2"/>
  <c r="D452" i="2"/>
  <c r="E452" i="2"/>
  <c r="F452" i="2"/>
  <c r="G452" i="2"/>
  <c r="D453" i="2"/>
  <c r="E453" i="2"/>
  <c r="F453" i="2"/>
  <c r="G453" i="2"/>
  <c r="D454" i="2"/>
  <c r="E454" i="2"/>
  <c r="F454" i="2"/>
  <c r="G454" i="2"/>
  <c r="D455" i="2"/>
  <c r="E455" i="2"/>
  <c r="F455" i="2"/>
  <c r="G455" i="2"/>
  <c r="D456" i="2"/>
  <c r="E456" i="2"/>
  <c r="F456" i="2"/>
  <c r="G456" i="2"/>
  <c r="D457" i="2"/>
  <c r="E457" i="2"/>
  <c r="F457" i="2"/>
  <c r="G457" i="2"/>
  <c r="D458" i="2"/>
  <c r="E458" i="2"/>
  <c r="F458" i="2"/>
  <c r="G458" i="2"/>
  <c r="D459" i="2"/>
  <c r="E459" i="2"/>
  <c r="F459" i="2"/>
  <c r="G459" i="2"/>
  <c r="D460" i="2"/>
  <c r="E460" i="2"/>
  <c r="F460" i="2"/>
  <c r="G460" i="2"/>
  <c r="D461" i="2"/>
  <c r="E461" i="2"/>
  <c r="F461" i="2"/>
  <c r="G461" i="2"/>
  <c r="D462" i="2"/>
  <c r="E462" i="2"/>
  <c r="F462" i="2"/>
  <c r="G462" i="2"/>
  <c r="D463" i="2"/>
  <c r="E463" i="2"/>
  <c r="F463" i="2"/>
  <c r="G463" i="2"/>
  <c r="D464" i="2"/>
  <c r="E464" i="2"/>
  <c r="F464" i="2"/>
  <c r="G464" i="2"/>
  <c r="D465" i="2"/>
  <c r="E465" i="2"/>
  <c r="F465" i="2"/>
  <c r="G465" i="2"/>
  <c r="D466" i="2"/>
  <c r="E466" i="2"/>
  <c r="F466" i="2"/>
  <c r="G466" i="2"/>
  <c r="D467" i="2"/>
  <c r="E467" i="2"/>
  <c r="F467" i="2"/>
  <c r="G467" i="2"/>
  <c r="D468" i="2"/>
  <c r="E468" i="2"/>
  <c r="F468" i="2"/>
  <c r="G468" i="2"/>
  <c r="D469" i="2"/>
  <c r="E469" i="2"/>
  <c r="F469" i="2"/>
  <c r="G469" i="2"/>
  <c r="D470" i="2"/>
  <c r="E470" i="2"/>
  <c r="F470" i="2"/>
  <c r="G470" i="2"/>
  <c r="D471" i="2"/>
  <c r="E471" i="2"/>
  <c r="F471" i="2"/>
  <c r="G471" i="2"/>
  <c r="D472" i="2"/>
  <c r="E472" i="2"/>
  <c r="F472" i="2"/>
  <c r="G472" i="2"/>
  <c r="D473" i="2"/>
  <c r="E473" i="2"/>
  <c r="F473" i="2"/>
  <c r="G473" i="2"/>
  <c r="D474" i="2"/>
  <c r="E474" i="2"/>
  <c r="F474" i="2"/>
  <c r="G474" i="2"/>
  <c r="D475" i="2"/>
  <c r="E475" i="2"/>
  <c r="F475" i="2"/>
  <c r="G475" i="2"/>
  <c r="D476" i="2"/>
  <c r="E476" i="2"/>
  <c r="F476" i="2"/>
  <c r="G476" i="2"/>
  <c r="D477" i="2"/>
  <c r="E477" i="2"/>
  <c r="F477" i="2"/>
  <c r="G477" i="2"/>
  <c r="D478" i="2"/>
  <c r="E478" i="2"/>
  <c r="F478" i="2"/>
  <c r="G478" i="2"/>
  <c r="D479" i="2"/>
  <c r="E479" i="2"/>
  <c r="F479" i="2"/>
  <c r="G479" i="2"/>
  <c r="D480" i="2"/>
  <c r="E480" i="2"/>
  <c r="F480" i="2"/>
  <c r="G480" i="2"/>
  <c r="D481" i="2"/>
  <c r="E481" i="2"/>
  <c r="F481" i="2"/>
  <c r="G481" i="2"/>
  <c r="D482" i="2"/>
  <c r="E482" i="2"/>
  <c r="F482" i="2"/>
  <c r="G482" i="2"/>
  <c r="D483" i="2"/>
  <c r="E483" i="2"/>
  <c r="F483" i="2"/>
  <c r="G483" i="2"/>
  <c r="D484" i="2"/>
  <c r="E484" i="2"/>
  <c r="F484" i="2"/>
  <c r="G484" i="2"/>
  <c r="D485" i="2"/>
  <c r="E485" i="2"/>
  <c r="F485" i="2"/>
  <c r="G485" i="2"/>
  <c r="M4" i="8"/>
  <c r="K4" i="8"/>
  <c r="M8" i="8"/>
  <c r="L8" i="8"/>
  <c r="K8" i="8"/>
  <c r="M9" i="8"/>
  <c r="L9" i="8"/>
  <c r="K9" i="8"/>
  <c r="M12" i="8"/>
  <c r="L12" i="8"/>
  <c r="K12" i="8"/>
  <c r="M15" i="8"/>
  <c r="L15" i="8"/>
  <c r="K15" i="8"/>
  <c r="M17" i="8"/>
  <c r="L17" i="8"/>
  <c r="K17" i="8"/>
  <c r="M18" i="8"/>
  <c r="L18" i="8"/>
  <c r="K18" i="8"/>
  <c r="L19" i="8"/>
  <c r="K19" i="8"/>
  <c r="M20" i="8"/>
  <c r="L20" i="8"/>
  <c r="K20" i="8"/>
  <c r="M21" i="8"/>
  <c r="L21" i="8"/>
  <c r="K21" i="8"/>
  <c r="M39" i="8"/>
  <c r="L39" i="8"/>
  <c r="K39" i="8"/>
  <c r="M40" i="8"/>
  <c r="L40" i="8"/>
  <c r="K40" i="8"/>
  <c r="M43" i="8"/>
  <c r="L43" i="8"/>
  <c r="K43" i="8"/>
  <c r="M47" i="8"/>
  <c r="L47" i="8"/>
  <c r="K47" i="8"/>
  <c r="M71" i="8"/>
  <c r="L71" i="8"/>
  <c r="K71" i="8"/>
  <c r="M73" i="8"/>
  <c r="L73" i="8"/>
  <c r="K73" i="8"/>
  <c r="M75" i="8"/>
  <c r="L75" i="8"/>
  <c r="K75" i="8"/>
  <c r="L76" i="8"/>
  <c r="K76" i="8"/>
  <c r="L77" i="8"/>
  <c r="K77" i="8"/>
  <c r="L78" i="8"/>
  <c r="K78" i="8"/>
  <c r="L79" i="8"/>
  <c r="K79" i="8"/>
  <c r="L80" i="8"/>
  <c r="K80" i="8"/>
  <c r="K94" i="8"/>
  <c r="K96" i="8"/>
  <c r="L97" i="8"/>
  <c r="K97" i="8"/>
  <c r="L98" i="8"/>
  <c r="K98" i="8"/>
  <c r="L99" i="8"/>
  <c r="K99" i="8"/>
  <c r="L100" i="8"/>
  <c r="K100" i="8"/>
  <c r="L101" i="8"/>
  <c r="K101" i="8"/>
  <c r="L102" i="8"/>
  <c r="K102" i="8"/>
  <c r="L103" i="8"/>
  <c r="K103" i="8"/>
  <c r="L104" i="8"/>
  <c r="K104" i="8"/>
  <c r="L105" i="8"/>
  <c r="K105" i="8"/>
  <c r="L106" i="8"/>
  <c r="K106" i="8"/>
  <c r="L107" i="8"/>
  <c r="K107" i="8"/>
  <c r="L108" i="8"/>
  <c r="K108" i="8"/>
  <c r="L109" i="8"/>
  <c r="K109" i="8"/>
  <c r="L110" i="8"/>
  <c r="K110" i="8"/>
  <c r="K134" i="8"/>
  <c r="K135" i="8"/>
  <c r="K136" i="8"/>
  <c r="L137" i="8"/>
  <c r="K137" i="8"/>
  <c r="L138" i="8"/>
  <c r="K138" i="8"/>
  <c r="L139" i="8"/>
  <c r="K139" i="8"/>
  <c r="L140" i="8"/>
  <c r="K140" i="8"/>
  <c r="L141" i="8"/>
  <c r="K141" i="8"/>
  <c r="L142" i="8"/>
  <c r="K142" i="8"/>
  <c r="L143" i="8"/>
  <c r="K143" i="8"/>
  <c r="L144" i="8"/>
  <c r="K144" i="8"/>
  <c r="L145" i="8"/>
  <c r="K145" i="8"/>
  <c r="L146" i="8"/>
  <c r="K146" i="8"/>
  <c r="L147" i="8"/>
  <c r="K147" i="8"/>
  <c r="L148" i="8"/>
  <c r="K148" i="8"/>
  <c r="L149" i="8"/>
  <c r="K149" i="8"/>
  <c r="L150" i="8"/>
  <c r="K150" i="8"/>
  <c r="L151" i="8"/>
  <c r="K151" i="8"/>
  <c r="L152" i="8"/>
  <c r="K152" i="8"/>
  <c r="L153" i="8"/>
  <c r="K153" i="8"/>
  <c r="L4" i="8"/>
  <c r="M24" i="8"/>
  <c r="L24" i="8"/>
  <c r="M27" i="8"/>
  <c r="L27" i="8"/>
  <c r="M28" i="8"/>
  <c r="L28" i="8"/>
  <c r="M31" i="8"/>
  <c r="L31" i="8"/>
  <c r="L32" i="8"/>
  <c r="M52" i="8"/>
  <c r="L52" i="8"/>
  <c r="M54" i="8"/>
  <c r="L54" i="8"/>
  <c r="M58" i="8"/>
  <c r="L58" i="8"/>
  <c r="L60" i="8"/>
  <c r="L61" i="8"/>
  <c r="L62" i="8"/>
  <c r="L63" i="8"/>
  <c r="L81" i="8"/>
  <c r="M82" i="8"/>
  <c r="L82" i="8"/>
  <c r="M85" i="8"/>
  <c r="L85" i="8"/>
  <c r="M86" i="8"/>
  <c r="L86" i="8"/>
  <c r="M87" i="8"/>
  <c r="L87" i="8"/>
  <c r="M88" i="8"/>
  <c r="L88" i="8"/>
  <c r="L89" i="8"/>
  <c r="L90" i="8"/>
  <c r="L91" i="8"/>
  <c r="L92" i="8"/>
  <c r="L93" i="8"/>
  <c r="L94" i="8"/>
  <c r="L96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R126" i="8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3" i="12"/>
  <c r="J17" i="11"/>
  <c r="H68" i="10"/>
  <c r="J17" i="10"/>
  <c r="CF4" i="12"/>
  <c r="CF5" i="12"/>
  <c r="CF6" i="12"/>
  <c r="CF7" i="12"/>
  <c r="CF8" i="12"/>
  <c r="CF9" i="12"/>
  <c r="CF10" i="12"/>
  <c r="CF11" i="12"/>
  <c r="CF12" i="12"/>
  <c r="CF13" i="12"/>
  <c r="CF14" i="12"/>
  <c r="CF15" i="12"/>
  <c r="CF16" i="12"/>
  <c r="CF17" i="12"/>
  <c r="CF18" i="12"/>
  <c r="CF19" i="12"/>
  <c r="CF20" i="12"/>
  <c r="CF21" i="12"/>
  <c r="CF22" i="12"/>
  <c r="CF23" i="12"/>
  <c r="CF24" i="12"/>
  <c r="CF25" i="12"/>
  <c r="CF26" i="12"/>
  <c r="CF27" i="12"/>
  <c r="CF28" i="12"/>
  <c r="CF29" i="12"/>
  <c r="CF30" i="12"/>
  <c r="CF31" i="12"/>
  <c r="CF32" i="12"/>
  <c r="CF33" i="12"/>
  <c r="CF34" i="12"/>
  <c r="CF35" i="12"/>
  <c r="CF36" i="12"/>
  <c r="CF37" i="12"/>
  <c r="CF38" i="12"/>
  <c r="CF39" i="12"/>
  <c r="CF40" i="12"/>
  <c r="CF41" i="12"/>
  <c r="CF42" i="12"/>
  <c r="CF43" i="12"/>
  <c r="CF44" i="12"/>
  <c r="CF45" i="12"/>
  <c r="CF46" i="12"/>
  <c r="CF47" i="12"/>
  <c r="CF48" i="12"/>
  <c r="CF49" i="12"/>
  <c r="CF50" i="12"/>
  <c r="CF51" i="12"/>
  <c r="CF52" i="12"/>
  <c r="CF53" i="12"/>
  <c r="CF54" i="12"/>
  <c r="CF55" i="12"/>
  <c r="CF56" i="12"/>
  <c r="CF57" i="12"/>
  <c r="CF58" i="12"/>
  <c r="CF59" i="12"/>
  <c r="CF60" i="12"/>
  <c r="CF61" i="12"/>
  <c r="CF62" i="12"/>
  <c r="CF63" i="12"/>
  <c r="CF64" i="12"/>
  <c r="CF65" i="12"/>
  <c r="CF66" i="12"/>
  <c r="CF67" i="12"/>
  <c r="CF68" i="12"/>
  <c r="CF69" i="12"/>
  <c r="CF70" i="12"/>
  <c r="CF71" i="12"/>
  <c r="CF72" i="12"/>
  <c r="CF73" i="12"/>
  <c r="CF74" i="12"/>
  <c r="CF75" i="12"/>
  <c r="CF76" i="12"/>
  <c r="CF77" i="12"/>
  <c r="CF78" i="12"/>
  <c r="CF79" i="12"/>
  <c r="CF80" i="12"/>
  <c r="CF81" i="12"/>
  <c r="CF82" i="12"/>
  <c r="CF83" i="12"/>
  <c r="CF84" i="12"/>
  <c r="CF85" i="12"/>
  <c r="CF86" i="12"/>
  <c r="CF87" i="12"/>
  <c r="CF88" i="12"/>
  <c r="CF89" i="12"/>
  <c r="CF90" i="12"/>
  <c r="CF91" i="12"/>
  <c r="CF92" i="12"/>
  <c r="CF93" i="12"/>
  <c r="CF94" i="12"/>
  <c r="CF95" i="12"/>
  <c r="CF96" i="12"/>
  <c r="CF97" i="12"/>
  <c r="CF98" i="12"/>
  <c r="CF99" i="12"/>
  <c r="CF100" i="12"/>
  <c r="CF101" i="12"/>
  <c r="CF102" i="12"/>
  <c r="CF3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3" i="12"/>
  <c r="BS102" i="12"/>
  <c r="C102" i="12"/>
  <c r="BT102" i="12"/>
  <c r="D3" i="3"/>
  <c r="K102" i="12"/>
  <c r="BU102" i="12"/>
  <c r="D4" i="3"/>
  <c r="L102" i="12"/>
  <c r="BV102" i="12"/>
  <c r="D5" i="3"/>
  <c r="M102" i="12"/>
  <c r="BW102" i="12"/>
  <c r="D6" i="3"/>
  <c r="N102" i="12"/>
  <c r="BX102" i="12"/>
  <c r="D7" i="3"/>
  <c r="O102" i="12"/>
  <c r="BY102" i="12"/>
  <c r="D8" i="3"/>
  <c r="P102" i="12"/>
  <c r="BZ102" i="12"/>
  <c r="D9" i="3"/>
  <c r="Q102" i="12"/>
  <c r="CA102" i="12"/>
  <c r="D10" i="3"/>
  <c r="R102" i="12"/>
  <c r="CB102" i="12"/>
  <c r="D11" i="3"/>
  <c r="S102" i="12"/>
  <c r="CC102" i="12"/>
  <c r="D12" i="3"/>
  <c r="T102" i="12"/>
  <c r="CD102" i="12"/>
  <c r="D13" i="3"/>
  <c r="U102" i="12"/>
  <c r="CG102" i="12"/>
  <c r="CH102" i="12"/>
  <c r="W102" i="12"/>
  <c r="CI102" i="12"/>
  <c r="X102" i="12"/>
  <c r="CJ102" i="12"/>
  <c r="Y102" i="12"/>
  <c r="CK102" i="12"/>
  <c r="Z102" i="12"/>
  <c r="CL102" i="12"/>
  <c r="AA102" i="12"/>
  <c r="CM102" i="12"/>
  <c r="AB102" i="12"/>
  <c r="CN102" i="12"/>
  <c r="AC102" i="12"/>
  <c r="CO102" i="12"/>
  <c r="AD102" i="12"/>
  <c r="CP102" i="12"/>
  <c r="AE102" i="12"/>
  <c r="CQ102" i="12"/>
  <c r="AF102" i="12"/>
  <c r="CR102" i="12"/>
  <c r="AG102" i="12"/>
  <c r="CT102" i="12"/>
  <c r="CU102" i="12"/>
  <c r="AI102" i="12"/>
  <c r="CV102" i="12"/>
  <c r="AJ102" i="12"/>
  <c r="CW102" i="12"/>
  <c r="AK102" i="12"/>
  <c r="CX102" i="12"/>
  <c r="AL102" i="12"/>
  <c r="CY102" i="12"/>
  <c r="AM102" i="12"/>
  <c r="CZ102" i="12"/>
  <c r="AN102" i="12"/>
  <c r="DA102" i="12"/>
  <c r="AO102" i="12"/>
  <c r="DB102" i="12"/>
  <c r="AP102" i="12"/>
  <c r="DC102" i="12"/>
  <c r="AQ102" i="12"/>
  <c r="DD102" i="12"/>
  <c r="AR102" i="12"/>
  <c r="DE102" i="12"/>
  <c r="AS102" i="12"/>
  <c r="DG102" i="12"/>
  <c r="DH102" i="12"/>
  <c r="AU102" i="12"/>
  <c r="DI102" i="12"/>
  <c r="AV102" i="12"/>
  <c r="DJ102" i="12"/>
  <c r="AW102" i="12"/>
  <c r="DK102" i="12"/>
  <c r="AX102" i="12"/>
  <c r="DL102" i="12"/>
  <c r="AY102" i="12"/>
  <c r="DM102" i="12"/>
  <c r="AZ102" i="12"/>
  <c r="DN102" i="12"/>
  <c r="BA102" i="12"/>
  <c r="DO102" i="12"/>
  <c r="BB102" i="12"/>
  <c r="DP102" i="12"/>
  <c r="BC102" i="12"/>
  <c r="DQ102" i="12"/>
  <c r="BD102" i="12"/>
  <c r="DR102" i="12"/>
  <c r="BE102" i="12"/>
  <c r="DT102" i="12"/>
  <c r="DU102" i="12"/>
  <c r="BG102" i="12"/>
  <c r="DV102" i="12"/>
  <c r="BH102" i="12"/>
  <c r="DW102" i="12"/>
  <c r="BI102" i="12"/>
  <c r="DX102" i="12"/>
  <c r="BJ102" i="12"/>
  <c r="DY102" i="12"/>
  <c r="BK102" i="12"/>
  <c r="DZ102" i="12"/>
  <c r="BL102" i="12"/>
  <c r="EA102" i="12"/>
  <c r="BM102" i="12"/>
  <c r="EB102" i="12"/>
  <c r="BN102" i="12"/>
  <c r="EC102" i="12"/>
  <c r="BO102" i="12"/>
  <c r="ED102" i="12"/>
  <c r="BP102" i="12"/>
  <c r="EE102" i="12"/>
  <c r="BQ102" i="12"/>
  <c r="BS101" i="12"/>
  <c r="BT101" i="12"/>
  <c r="K101" i="12"/>
  <c r="BU101" i="12"/>
  <c r="L101" i="12"/>
  <c r="BV101" i="12"/>
  <c r="M101" i="12"/>
  <c r="BW101" i="12"/>
  <c r="N101" i="12"/>
  <c r="BX101" i="12"/>
  <c r="O101" i="12"/>
  <c r="BY101" i="12"/>
  <c r="P101" i="12"/>
  <c r="BZ101" i="12"/>
  <c r="Q101" i="12"/>
  <c r="CA101" i="12"/>
  <c r="R101" i="12"/>
  <c r="CB101" i="12"/>
  <c r="S101" i="12"/>
  <c r="CC101" i="12"/>
  <c r="T101" i="12"/>
  <c r="CD101" i="12"/>
  <c r="U101" i="12"/>
  <c r="CG101" i="12"/>
  <c r="CH101" i="12"/>
  <c r="W101" i="12"/>
  <c r="CI101" i="12"/>
  <c r="X101" i="12"/>
  <c r="CJ101" i="12"/>
  <c r="Y101" i="12"/>
  <c r="CK101" i="12"/>
  <c r="Z101" i="12"/>
  <c r="CL101" i="12"/>
  <c r="AA101" i="12"/>
  <c r="CM101" i="12"/>
  <c r="AB101" i="12"/>
  <c r="CN101" i="12"/>
  <c r="AC101" i="12"/>
  <c r="CO101" i="12"/>
  <c r="AD101" i="12"/>
  <c r="CP101" i="12"/>
  <c r="AE101" i="12"/>
  <c r="CQ101" i="12"/>
  <c r="AF101" i="12"/>
  <c r="CR101" i="12"/>
  <c r="AG101" i="12"/>
  <c r="CT101" i="12"/>
  <c r="CU101" i="12"/>
  <c r="AI101" i="12"/>
  <c r="CV101" i="12"/>
  <c r="AJ101" i="12"/>
  <c r="CW101" i="12"/>
  <c r="AK101" i="12"/>
  <c r="CX101" i="12"/>
  <c r="AL101" i="12"/>
  <c r="CY101" i="12"/>
  <c r="AM101" i="12"/>
  <c r="CZ101" i="12"/>
  <c r="AN101" i="12"/>
  <c r="DA101" i="12"/>
  <c r="AO101" i="12"/>
  <c r="DB101" i="12"/>
  <c r="AP101" i="12"/>
  <c r="DC101" i="12"/>
  <c r="AQ101" i="12"/>
  <c r="DD101" i="12"/>
  <c r="AR101" i="12"/>
  <c r="DE101" i="12"/>
  <c r="AS101" i="12"/>
  <c r="DG101" i="12"/>
  <c r="DH101" i="12"/>
  <c r="AU101" i="12"/>
  <c r="DI101" i="12"/>
  <c r="AV101" i="12"/>
  <c r="DJ101" i="12"/>
  <c r="AW101" i="12"/>
  <c r="DK101" i="12"/>
  <c r="AX101" i="12"/>
  <c r="DL101" i="12"/>
  <c r="AY101" i="12"/>
  <c r="DM101" i="12"/>
  <c r="AZ101" i="12"/>
  <c r="DN101" i="12"/>
  <c r="BA101" i="12"/>
  <c r="DO101" i="12"/>
  <c r="BB101" i="12"/>
  <c r="DP101" i="12"/>
  <c r="BC101" i="12"/>
  <c r="DQ101" i="12"/>
  <c r="BD101" i="12"/>
  <c r="DR101" i="12"/>
  <c r="BE101" i="12"/>
  <c r="DT101" i="12"/>
  <c r="DU101" i="12"/>
  <c r="BG101" i="12"/>
  <c r="DV101" i="12"/>
  <c r="BH101" i="12"/>
  <c r="DW101" i="12"/>
  <c r="BI101" i="12"/>
  <c r="DX101" i="12"/>
  <c r="BJ101" i="12"/>
  <c r="DY101" i="12"/>
  <c r="BK101" i="12"/>
  <c r="DZ101" i="12"/>
  <c r="BL101" i="12"/>
  <c r="EA101" i="12"/>
  <c r="BM101" i="12"/>
  <c r="EB101" i="12"/>
  <c r="BN101" i="12"/>
  <c r="EC101" i="12"/>
  <c r="BO101" i="12"/>
  <c r="ED101" i="12"/>
  <c r="BP101" i="12"/>
  <c r="EE101" i="12"/>
  <c r="BQ101" i="12"/>
  <c r="EE100" i="12"/>
  <c r="ED100" i="12"/>
  <c r="EC100" i="12"/>
  <c r="EB100" i="12"/>
  <c r="EA100" i="12"/>
  <c r="DZ100" i="12"/>
  <c r="DY100" i="12"/>
  <c r="DX100" i="12"/>
  <c r="DW100" i="12"/>
  <c r="DV100" i="12"/>
  <c r="DU100" i="12"/>
  <c r="DT100" i="12"/>
  <c r="DR100" i="12"/>
  <c r="DQ100" i="12"/>
  <c r="DP100" i="12"/>
  <c r="DO100" i="12"/>
  <c r="DN100" i="12"/>
  <c r="DM100" i="12"/>
  <c r="DL100" i="12"/>
  <c r="DK100" i="12"/>
  <c r="DJ100" i="12"/>
  <c r="DI100" i="12"/>
  <c r="DH100" i="12"/>
  <c r="DG100" i="12"/>
  <c r="DE100" i="12"/>
  <c r="DD100" i="12"/>
  <c r="DC100" i="12"/>
  <c r="DB100" i="12"/>
  <c r="DA100" i="12"/>
  <c r="CZ100" i="12"/>
  <c r="CY100" i="12"/>
  <c r="CX100" i="12"/>
  <c r="CW100" i="12"/>
  <c r="CV100" i="12"/>
  <c r="CU100" i="12"/>
  <c r="CT100" i="12"/>
  <c r="CR100" i="12"/>
  <c r="CQ100" i="12"/>
  <c r="CP100" i="12"/>
  <c r="CO100" i="12"/>
  <c r="AD100" i="12"/>
  <c r="CN100" i="12"/>
  <c r="CM100" i="12"/>
  <c r="CL100" i="12"/>
  <c r="CK100" i="12"/>
  <c r="Z100" i="12"/>
  <c r="CJ100" i="12"/>
  <c r="Y100" i="12"/>
  <c r="CI100" i="12"/>
  <c r="CH100" i="12"/>
  <c r="CG100" i="12"/>
  <c r="CD100" i="12"/>
  <c r="U100" i="12"/>
  <c r="CC100" i="12"/>
  <c r="T100" i="12"/>
  <c r="CB100" i="12"/>
  <c r="S100" i="12"/>
  <c r="CA100" i="12"/>
  <c r="R100" i="12"/>
  <c r="BZ100" i="12"/>
  <c r="BY100" i="12"/>
  <c r="BX100" i="12"/>
  <c r="O100" i="12"/>
  <c r="BW100" i="12"/>
  <c r="N100" i="12"/>
  <c r="BV100" i="12"/>
  <c r="M100" i="12"/>
  <c r="BU100" i="12"/>
  <c r="L100" i="12"/>
  <c r="BT100" i="12"/>
  <c r="K100" i="12"/>
  <c r="BS100" i="12"/>
  <c r="BQ100" i="12"/>
  <c r="BP100" i="12"/>
  <c r="BO100" i="12"/>
  <c r="BN100" i="12"/>
  <c r="BM100" i="12"/>
  <c r="BL100" i="12"/>
  <c r="BK100" i="12"/>
  <c r="BJ100" i="12"/>
  <c r="BI100" i="12"/>
  <c r="BH100" i="12"/>
  <c r="BG100" i="12"/>
  <c r="BE100" i="12"/>
  <c r="BD100" i="12"/>
  <c r="BC100" i="12"/>
  <c r="BB100" i="12"/>
  <c r="BA100" i="12"/>
  <c r="AZ100" i="12"/>
  <c r="AY100" i="12"/>
  <c r="AX100" i="12"/>
  <c r="AW100" i="12"/>
  <c r="AV100" i="12"/>
  <c r="AU100" i="12"/>
  <c r="AS100" i="12"/>
  <c r="AR100" i="12"/>
  <c r="AQ100" i="12"/>
  <c r="AP100" i="12"/>
  <c r="AO100" i="12"/>
  <c r="AN100" i="12"/>
  <c r="AM100" i="12"/>
  <c r="AL100" i="12"/>
  <c r="AK100" i="12"/>
  <c r="AJ100" i="12"/>
  <c r="AI100" i="12"/>
  <c r="AG100" i="12"/>
  <c r="AF100" i="12"/>
  <c r="AE100" i="12"/>
  <c r="AC100" i="12"/>
  <c r="AB100" i="12"/>
  <c r="AA100" i="12"/>
  <c r="X100" i="12"/>
  <c r="W100" i="12"/>
  <c r="Q100" i="12"/>
  <c r="P100" i="12"/>
  <c r="EE99" i="12"/>
  <c r="ED99" i="12"/>
  <c r="EC99" i="12"/>
  <c r="EB99" i="12"/>
  <c r="EA99" i="12"/>
  <c r="DZ99" i="12"/>
  <c r="DY99" i="12"/>
  <c r="DX99" i="12"/>
  <c r="DW99" i="12"/>
  <c r="DV99" i="12"/>
  <c r="DU99" i="12"/>
  <c r="DT99" i="12"/>
  <c r="DR99" i="12"/>
  <c r="DQ99" i="12"/>
  <c r="DP99" i="12"/>
  <c r="DO99" i="12"/>
  <c r="DN99" i="12"/>
  <c r="DM99" i="12"/>
  <c r="DL99" i="12"/>
  <c r="DK99" i="12"/>
  <c r="DJ99" i="12"/>
  <c r="DI99" i="12"/>
  <c r="DH99" i="12"/>
  <c r="DG99" i="12"/>
  <c r="DE99" i="12"/>
  <c r="DD99" i="12"/>
  <c r="DC99" i="12"/>
  <c r="DB99" i="12"/>
  <c r="DA99" i="12"/>
  <c r="CZ99" i="12"/>
  <c r="CY99" i="12"/>
  <c r="CX99" i="12"/>
  <c r="CW99" i="12"/>
  <c r="CV99" i="12"/>
  <c r="CU99" i="12"/>
  <c r="AI99" i="12"/>
  <c r="CT99" i="12"/>
  <c r="CR99" i="12"/>
  <c r="CQ99" i="12"/>
  <c r="CP99" i="12"/>
  <c r="CO99" i="12"/>
  <c r="AD99" i="12"/>
  <c r="CN99" i="12"/>
  <c r="CM99" i="12"/>
  <c r="CL99" i="12"/>
  <c r="AA99" i="12"/>
  <c r="CK99" i="12"/>
  <c r="Z99" i="12"/>
  <c r="CJ99" i="12"/>
  <c r="CI99" i="12"/>
  <c r="CH99" i="12"/>
  <c r="W99" i="12"/>
  <c r="CG99" i="12"/>
  <c r="CD99" i="12"/>
  <c r="CC99" i="12"/>
  <c r="CB99" i="12"/>
  <c r="S99" i="12"/>
  <c r="CA99" i="12"/>
  <c r="R99" i="12"/>
  <c r="BZ99" i="12"/>
  <c r="BY99" i="12"/>
  <c r="BX99" i="12"/>
  <c r="O99" i="12"/>
  <c r="BW99" i="12"/>
  <c r="N99" i="12"/>
  <c r="BV99" i="12"/>
  <c r="BU99" i="12"/>
  <c r="BT99" i="12"/>
  <c r="K99" i="12"/>
  <c r="BS99" i="12"/>
  <c r="BQ99" i="12"/>
  <c r="BP99" i="12"/>
  <c r="BO99" i="12"/>
  <c r="BN99" i="12"/>
  <c r="BM99" i="12"/>
  <c r="BL99" i="12"/>
  <c r="BK99" i="12"/>
  <c r="BJ99" i="12"/>
  <c r="BI99" i="12"/>
  <c r="BH99" i="12"/>
  <c r="BG99" i="12"/>
  <c r="BE99" i="12"/>
  <c r="BD99" i="12"/>
  <c r="BC99" i="12"/>
  <c r="BB99" i="12"/>
  <c r="BA99" i="12"/>
  <c r="AZ99" i="12"/>
  <c r="AY99" i="12"/>
  <c r="AX99" i="12"/>
  <c r="AW99" i="12"/>
  <c r="F100" i="12"/>
  <c r="AV99" i="12"/>
  <c r="AU99" i="12"/>
  <c r="AS99" i="12"/>
  <c r="AR99" i="12"/>
  <c r="AQ99" i="12"/>
  <c r="AP99" i="12"/>
  <c r="AO99" i="12"/>
  <c r="AN99" i="12"/>
  <c r="AM99" i="12"/>
  <c r="AL99" i="12"/>
  <c r="AK99" i="12"/>
  <c r="AJ99" i="12"/>
  <c r="AG99" i="12"/>
  <c r="AF99" i="12"/>
  <c r="AE99" i="12"/>
  <c r="AC99" i="12"/>
  <c r="AB99" i="12"/>
  <c r="Y99" i="12"/>
  <c r="X99" i="12"/>
  <c r="U99" i="12"/>
  <c r="T99" i="12"/>
  <c r="Q99" i="12"/>
  <c r="P99" i="12"/>
  <c r="M99" i="12"/>
  <c r="L99" i="12"/>
  <c r="EE98" i="12"/>
  <c r="ED98" i="12"/>
  <c r="EC98" i="12"/>
  <c r="EB98" i="12"/>
  <c r="EA98" i="12"/>
  <c r="DZ98" i="12"/>
  <c r="DY98" i="12"/>
  <c r="DX98" i="12"/>
  <c r="DW98" i="12"/>
  <c r="DV98" i="12"/>
  <c r="DU98" i="12"/>
  <c r="DT98" i="12"/>
  <c r="DR98" i="12"/>
  <c r="DQ98" i="12"/>
  <c r="BD98" i="12"/>
  <c r="DP98" i="12"/>
  <c r="DO98" i="12"/>
  <c r="DN98" i="12"/>
  <c r="DM98" i="12"/>
  <c r="AZ98" i="12"/>
  <c r="DL98" i="12"/>
  <c r="AY98" i="12"/>
  <c r="DK98" i="12"/>
  <c r="DJ98" i="12"/>
  <c r="DI98" i="12"/>
  <c r="DH98" i="12"/>
  <c r="AU98" i="12"/>
  <c r="DG98" i="12"/>
  <c r="DE98" i="12"/>
  <c r="DD98" i="12"/>
  <c r="DC98" i="12"/>
  <c r="AQ98" i="12"/>
  <c r="DB98" i="12"/>
  <c r="AP98" i="12"/>
  <c r="DA98" i="12"/>
  <c r="CZ98" i="12"/>
  <c r="CY98" i="12"/>
  <c r="AM98" i="12"/>
  <c r="CX98" i="12"/>
  <c r="AL98" i="12"/>
  <c r="CW98" i="12"/>
  <c r="CV98" i="12"/>
  <c r="CU98" i="12"/>
  <c r="AI98" i="12"/>
  <c r="CT98" i="12"/>
  <c r="CR98" i="12"/>
  <c r="CQ98" i="12"/>
  <c r="AF98" i="12"/>
  <c r="CP98" i="12"/>
  <c r="AE98" i="12"/>
  <c r="CO98" i="12"/>
  <c r="AD98" i="12"/>
  <c r="CN98" i="12"/>
  <c r="CM98" i="12"/>
  <c r="CL98" i="12"/>
  <c r="AA98" i="12"/>
  <c r="CK98" i="12"/>
  <c r="Z98" i="12"/>
  <c r="CJ98" i="12"/>
  <c r="CI98" i="12"/>
  <c r="X98" i="12"/>
  <c r="CH98" i="12"/>
  <c r="W98" i="12"/>
  <c r="CG98" i="12"/>
  <c r="CD98" i="12"/>
  <c r="U98" i="12"/>
  <c r="CC98" i="12"/>
  <c r="CB98" i="12"/>
  <c r="S98" i="12"/>
  <c r="CA98" i="12"/>
  <c r="BZ98" i="12"/>
  <c r="Q98" i="12"/>
  <c r="BY98" i="12"/>
  <c r="P98" i="12"/>
  <c r="BX98" i="12"/>
  <c r="O98" i="12"/>
  <c r="BW98" i="12"/>
  <c r="N98" i="12"/>
  <c r="BV98" i="12"/>
  <c r="BU98" i="12"/>
  <c r="L98" i="12"/>
  <c r="BT98" i="12"/>
  <c r="K98" i="12"/>
  <c r="BS98" i="12"/>
  <c r="C99" i="12"/>
  <c r="BQ98" i="12"/>
  <c r="BP98" i="12"/>
  <c r="BO98" i="12"/>
  <c r="BN98" i="12"/>
  <c r="BM98" i="12"/>
  <c r="BL98" i="12"/>
  <c r="BK98" i="12"/>
  <c r="BJ98" i="12"/>
  <c r="BI98" i="12"/>
  <c r="BH98" i="12"/>
  <c r="BG98" i="12"/>
  <c r="BE98" i="12"/>
  <c r="BC98" i="12"/>
  <c r="BB98" i="12"/>
  <c r="BA98" i="12"/>
  <c r="AX98" i="12"/>
  <c r="AW98" i="12"/>
  <c r="AV98" i="12"/>
  <c r="AS98" i="12"/>
  <c r="AR98" i="12"/>
  <c r="AO98" i="12"/>
  <c r="AN98" i="12"/>
  <c r="AK98" i="12"/>
  <c r="AJ98" i="12"/>
  <c r="AG98" i="12"/>
  <c r="AC98" i="12"/>
  <c r="AB98" i="12"/>
  <c r="Y98" i="12"/>
  <c r="T98" i="12"/>
  <c r="R98" i="12"/>
  <c r="M98" i="12"/>
  <c r="EE97" i="12"/>
  <c r="ED97" i="12"/>
  <c r="EC97" i="12"/>
  <c r="EB97" i="12"/>
  <c r="EA97" i="12"/>
  <c r="DZ97" i="12"/>
  <c r="DY97" i="12"/>
  <c r="DX97" i="12"/>
  <c r="DW97" i="12"/>
  <c r="DV97" i="12"/>
  <c r="DU97" i="12"/>
  <c r="DT97" i="12"/>
  <c r="DR97" i="12"/>
  <c r="DQ97" i="12"/>
  <c r="DP97" i="12"/>
  <c r="DO97" i="12"/>
  <c r="DN97" i="12"/>
  <c r="DM97" i="12"/>
  <c r="DL97" i="12"/>
  <c r="DK97" i="12"/>
  <c r="DJ97" i="12"/>
  <c r="DI97" i="12"/>
  <c r="DH97" i="12"/>
  <c r="DG97" i="12"/>
  <c r="DE97" i="12"/>
  <c r="AS97" i="12"/>
  <c r="DD97" i="12"/>
  <c r="DC97" i="12"/>
  <c r="DB97" i="12"/>
  <c r="AP97" i="12"/>
  <c r="DA97" i="12"/>
  <c r="AO97" i="12"/>
  <c r="CZ97" i="12"/>
  <c r="CY97" i="12"/>
  <c r="CX97" i="12"/>
  <c r="AL97" i="12"/>
  <c r="CW97" i="12"/>
  <c r="CV97" i="12"/>
  <c r="AJ97" i="12"/>
  <c r="CU97" i="12"/>
  <c r="AI97" i="12"/>
  <c r="CT97" i="12"/>
  <c r="CR97" i="12"/>
  <c r="AG97" i="12"/>
  <c r="CQ97" i="12"/>
  <c r="CP97" i="12"/>
  <c r="CO97" i="12"/>
  <c r="AD97" i="12"/>
  <c r="CN97" i="12"/>
  <c r="AC97" i="12"/>
  <c r="CM97" i="12"/>
  <c r="AB97" i="12"/>
  <c r="CL97" i="12"/>
  <c r="CK97" i="12"/>
  <c r="Z97" i="12"/>
  <c r="CJ97" i="12"/>
  <c r="CI97" i="12"/>
  <c r="X97" i="12"/>
  <c r="CH97" i="12"/>
  <c r="W97" i="12"/>
  <c r="CG97" i="12"/>
  <c r="CD97" i="12"/>
  <c r="U97" i="12"/>
  <c r="CC97" i="12"/>
  <c r="T97" i="12"/>
  <c r="CB97" i="12"/>
  <c r="S97" i="12"/>
  <c r="CA97" i="12"/>
  <c r="R97" i="12"/>
  <c r="BZ97" i="12"/>
  <c r="Q97" i="12"/>
  <c r="BY97" i="12"/>
  <c r="BX97" i="12"/>
  <c r="O97" i="12"/>
  <c r="BW97" i="12"/>
  <c r="N97" i="12"/>
  <c r="BV97" i="12"/>
  <c r="M97" i="12"/>
  <c r="BU97" i="12"/>
  <c r="L97" i="12"/>
  <c r="BT97" i="12"/>
  <c r="K97" i="12"/>
  <c r="BS97" i="12"/>
  <c r="BQ97" i="12"/>
  <c r="BP97" i="12"/>
  <c r="BO97" i="12"/>
  <c r="BN97" i="12"/>
  <c r="BM97" i="12"/>
  <c r="BL97" i="12"/>
  <c r="BK97" i="12"/>
  <c r="BJ97" i="12"/>
  <c r="BI97" i="12"/>
  <c r="BH97" i="12"/>
  <c r="BG97" i="12"/>
  <c r="BE97" i="12"/>
  <c r="BD97" i="12"/>
  <c r="BC97" i="12"/>
  <c r="BB97" i="12"/>
  <c r="BA97" i="12"/>
  <c r="AZ97" i="12"/>
  <c r="AY97" i="12"/>
  <c r="AX97" i="12"/>
  <c r="AW97" i="12"/>
  <c r="AV97" i="12"/>
  <c r="AU97" i="12"/>
  <c r="AR97" i="12"/>
  <c r="AQ97" i="12"/>
  <c r="AN97" i="12"/>
  <c r="AM97" i="12"/>
  <c r="AK97" i="12"/>
  <c r="AF97" i="12"/>
  <c r="AE97" i="12"/>
  <c r="AA97" i="12"/>
  <c r="Y97" i="12"/>
  <c r="P97" i="12"/>
  <c r="EE96" i="12"/>
  <c r="ED96" i="12"/>
  <c r="EC96" i="12"/>
  <c r="EB96" i="12"/>
  <c r="EA96" i="12"/>
  <c r="DZ96" i="12"/>
  <c r="DY96" i="12"/>
  <c r="DX96" i="12"/>
  <c r="DW96" i="12"/>
  <c r="DV96" i="12"/>
  <c r="DU96" i="12"/>
  <c r="DT96" i="12"/>
  <c r="DR96" i="12"/>
  <c r="DQ96" i="12"/>
  <c r="BD96" i="12"/>
  <c r="DP96" i="12"/>
  <c r="DO96" i="12"/>
  <c r="DN96" i="12"/>
  <c r="DM96" i="12"/>
  <c r="AZ96" i="12"/>
  <c r="DL96" i="12"/>
  <c r="DK96" i="12"/>
  <c r="DJ96" i="12"/>
  <c r="DI96" i="12"/>
  <c r="AV96" i="12"/>
  <c r="DH96" i="12"/>
  <c r="DG96" i="12"/>
  <c r="DE96" i="12"/>
  <c r="AS96" i="12"/>
  <c r="DD96" i="12"/>
  <c r="DC96" i="12"/>
  <c r="AQ96" i="12"/>
  <c r="DB96" i="12"/>
  <c r="AP96" i="12"/>
  <c r="DA96" i="12"/>
  <c r="AO96" i="12"/>
  <c r="CZ96" i="12"/>
  <c r="AN96" i="12"/>
  <c r="CY96" i="12"/>
  <c r="CX96" i="12"/>
  <c r="AL96" i="12"/>
  <c r="CW96" i="12"/>
  <c r="CV96" i="12"/>
  <c r="AJ96" i="12"/>
  <c r="CU96" i="12"/>
  <c r="AI96" i="12"/>
  <c r="CT96" i="12"/>
  <c r="CR96" i="12"/>
  <c r="AG96" i="12"/>
  <c r="CQ96" i="12"/>
  <c r="CP96" i="12"/>
  <c r="CO96" i="12"/>
  <c r="AD96" i="12"/>
  <c r="CN96" i="12"/>
  <c r="AC96" i="12"/>
  <c r="CM96" i="12"/>
  <c r="AB96" i="12"/>
  <c r="CL96" i="12"/>
  <c r="AA96" i="12"/>
  <c r="CK96" i="12"/>
  <c r="CJ96" i="12"/>
  <c r="Y96" i="12"/>
  <c r="CI96" i="12"/>
  <c r="CH96" i="12"/>
  <c r="W96" i="12"/>
  <c r="CG96" i="12"/>
  <c r="CD96" i="12"/>
  <c r="U96" i="12"/>
  <c r="CC96" i="12"/>
  <c r="T96" i="12"/>
  <c r="CB96" i="12"/>
  <c r="CA96" i="12"/>
  <c r="R96" i="12"/>
  <c r="BZ96" i="12"/>
  <c r="Q96" i="12"/>
  <c r="BY96" i="12"/>
  <c r="P96" i="12"/>
  <c r="BX96" i="12"/>
  <c r="BW96" i="12"/>
  <c r="N96" i="12"/>
  <c r="BV96" i="12"/>
  <c r="M96" i="12"/>
  <c r="BU96" i="12"/>
  <c r="L96" i="12"/>
  <c r="BT96" i="12"/>
  <c r="K96" i="12"/>
  <c r="BS96" i="12"/>
  <c r="BQ96" i="12"/>
  <c r="BP96" i="12"/>
  <c r="BO96" i="12"/>
  <c r="BN96" i="12"/>
  <c r="BM96" i="12"/>
  <c r="BL96" i="12"/>
  <c r="BK96" i="12"/>
  <c r="BJ96" i="12"/>
  <c r="BI96" i="12"/>
  <c r="BH96" i="12"/>
  <c r="BG96" i="12"/>
  <c r="BE96" i="12"/>
  <c r="BC96" i="12"/>
  <c r="BB96" i="12"/>
  <c r="BA96" i="12"/>
  <c r="AY96" i="12"/>
  <c r="AX96" i="12"/>
  <c r="AW96" i="12"/>
  <c r="F97" i="12"/>
  <c r="AU96" i="12"/>
  <c r="AR96" i="12"/>
  <c r="AM96" i="12"/>
  <c r="AK96" i="12"/>
  <c r="AF96" i="12"/>
  <c r="AE96" i="12"/>
  <c r="Z96" i="12"/>
  <c r="X96" i="12"/>
  <c r="S96" i="12"/>
  <c r="O96" i="12"/>
  <c r="EE95" i="12"/>
  <c r="ED95" i="12"/>
  <c r="EC95" i="12"/>
  <c r="EB95" i="12"/>
  <c r="EA95" i="12"/>
  <c r="DZ95" i="12"/>
  <c r="DY95" i="12"/>
  <c r="DX95" i="12"/>
  <c r="DW95" i="12"/>
  <c r="DV95" i="12"/>
  <c r="DU95" i="12"/>
  <c r="DT95" i="12"/>
  <c r="DR95" i="12"/>
  <c r="DQ95" i="12"/>
  <c r="DP95" i="12"/>
  <c r="DO95" i="12"/>
  <c r="BB95" i="12"/>
  <c r="DN95" i="12"/>
  <c r="DM95" i="12"/>
  <c r="DL95" i="12"/>
  <c r="DK95" i="12"/>
  <c r="AX95" i="12"/>
  <c r="DJ95" i="12"/>
  <c r="DI95" i="12"/>
  <c r="DH95" i="12"/>
  <c r="DG95" i="12"/>
  <c r="DE95" i="12"/>
  <c r="AS95" i="12"/>
  <c r="DD95" i="12"/>
  <c r="DC95" i="12"/>
  <c r="DB95" i="12"/>
  <c r="AP95" i="12"/>
  <c r="DA95" i="12"/>
  <c r="AO95" i="12"/>
  <c r="CZ95" i="12"/>
  <c r="CY95" i="12"/>
  <c r="CX95" i="12"/>
  <c r="AL95" i="12"/>
  <c r="CW95" i="12"/>
  <c r="AK95" i="12"/>
  <c r="CV95" i="12"/>
  <c r="AJ95" i="12"/>
  <c r="CU95" i="12"/>
  <c r="AI95" i="12"/>
  <c r="CT95" i="12"/>
  <c r="CR95" i="12"/>
  <c r="CQ95" i="12"/>
  <c r="AF95" i="12"/>
  <c r="CP95" i="12"/>
  <c r="CO95" i="12"/>
  <c r="AD95" i="12"/>
  <c r="CN95" i="12"/>
  <c r="CM95" i="12"/>
  <c r="AB95" i="12"/>
  <c r="CL95" i="12"/>
  <c r="CK95" i="12"/>
  <c r="Z95" i="12"/>
  <c r="CJ95" i="12"/>
  <c r="CI95" i="12"/>
  <c r="CH95" i="12"/>
  <c r="W95" i="12"/>
  <c r="CG95" i="12"/>
  <c r="CD95" i="12"/>
  <c r="U95" i="12"/>
  <c r="CC95" i="12"/>
  <c r="T95" i="12"/>
  <c r="CB95" i="12"/>
  <c r="S95" i="12"/>
  <c r="CA95" i="12"/>
  <c r="R95" i="12"/>
  <c r="BZ95" i="12"/>
  <c r="Q95" i="12"/>
  <c r="BY95" i="12"/>
  <c r="P95" i="12"/>
  <c r="BX95" i="12"/>
  <c r="O95" i="12"/>
  <c r="BW95" i="12"/>
  <c r="N95" i="12"/>
  <c r="BV95" i="12"/>
  <c r="M95" i="12"/>
  <c r="BU95" i="12"/>
  <c r="L95" i="12"/>
  <c r="BT95" i="12"/>
  <c r="K95" i="12"/>
  <c r="BS95" i="12"/>
  <c r="BQ95" i="12"/>
  <c r="BP95" i="12"/>
  <c r="BO95" i="12"/>
  <c r="BN95" i="12"/>
  <c r="BM95" i="12"/>
  <c r="BL95" i="12"/>
  <c r="BK95" i="12"/>
  <c r="BJ95" i="12"/>
  <c r="BI95" i="12"/>
  <c r="BH95" i="12"/>
  <c r="BG95" i="12"/>
  <c r="BE95" i="12"/>
  <c r="BD95" i="12"/>
  <c r="BC95" i="12"/>
  <c r="BA95" i="12"/>
  <c r="AZ95" i="12"/>
  <c r="AY95" i="12"/>
  <c r="AW95" i="12"/>
  <c r="AV95" i="12"/>
  <c r="AU95" i="12"/>
  <c r="AR95" i="12"/>
  <c r="AQ95" i="12"/>
  <c r="AN95" i="12"/>
  <c r="AM95" i="12"/>
  <c r="AG95" i="12"/>
  <c r="AE95" i="12"/>
  <c r="AC95" i="12"/>
  <c r="AA95" i="12"/>
  <c r="Y95" i="12"/>
  <c r="X95" i="12"/>
  <c r="EE94" i="12"/>
  <c r="ED94" i="12"/>
  <c r="EC94" i="12"/>
  <c r="EB94" i="12"/>
  <c r="EA94" i="12"/>
  <c r="DZ94" i="12"/>
  <c r="DY94" i="12"/>
  <c r="DX94" i="12"/>
  <c r="DW94" i="12"/>
  <c r="DV94" i="12"/>
  <c r="DU94" i="12"/>
  <c r="DT94" i="12"/>
  <c r="DR94" i="12"/>
  <c r="BE94" i="12"/>
  <c r="DQ94" i="12"/>
  <c r="DP94" i="12"/>
  <c r="BC94" i="12"/>
  <c r="DO94" i="12"/>
  <c r="DN94" i="12"/>
  <c r="BA94" i="12"/>
  <c r="DM94" i="12"/>
  <c r="DL94" i="12"/>
  <c r="DK94" i="12"/>
  <c r="AX94" i="12"/>
  <c r="DJ94" i="12"/>
  <c r="AW94" i="12"/>
  <c r="DI94" i="12"/>
  <c r="DH94" i="12"/>
  <c r="AU94" i="12"/>
  <c r="F95" i="12"/>
  <c r="DG94" i="12"/>
  <c r="DE94" i="12"/>
  <c r="AS94" i="12"/>
  <c r="DD94" i="12"/>
  <c r="AR94" i="12"/>
  <c r="DC94" i="12"/>
  <c r="AQ94" i="12"/>
  <c r="DB94" i="12"/>
  <c r="AP94" i="12"/>
  <c r="DA94" i="12"/>
  <c r="AO94" i="12"/>
  <c r="CZ94" i="12"/>
  <c r="AN94" i="12"/>
  <c r="CY94" i="12"/>
  <c r="CX94" i="12"/>
  <c r="CW94" i="12"/>
  <c r="AK94" i="12"/>
  <c r="CV94" i="12"/>
  <c r="AJ94" i="12"/>
  <c r="CU94" i="12"/>
  <c r="AI94" i="12"/>
  <c r="CT94" i="12"/>
  <c r="CR94" i="12"/>
  <c r="AG94" i="12"/>
  <c r="CQ94" i="12"/>
  <c r="AF94" i="12"/>
  <c r="CP94" i="12"/>
  <c r="AE94" i="12"/>
  <c r="CO94" i="12"/>
  <c r="AD94" i="12"/>
  <c r="CN94" i="12"/>
  <c r="AC94" i="12"/>
  <c r="CM94" i="12"/>
  <c r="AB94" i="12"/>
  <c r="CL94" i="12"/>
  <c r="AA94" i="12"/>
  <c r="CK94" i="12"/>
  <c r="Z94" i="12"/>
  <c r="CJ94" i="12"/>
  <c r="Y94" i="12"/>
  <c r="CI94" i="12"/>
  <c r="X94" i="12"/>
  <c r="CH94" i="12"/>
  <c r="W94" i="12"/>
  <c r="CG94" i="12"/>
  <c r="CD94" i="12"/>
  <c r="U94" i="12"/>
  <c r="CC94" i="12"/>
  <c r="CB94" i="12"/>
  <c r="S94" i="12"/>
  <c r="CA94" i="12"/>
  <c r="R94" i="12"/>
  <c r="BZ94" i="12"/>
  <c r="Q94" i="12"/>
  <c r="BY94" i="12"/>
  <c r="P94" i="12"/>
  <c r="BX94" i="12"/>
  <c r="O94" i="12"/>
  <c r="BW94" i="12"/>
  <c r="N94" i="12"/>
  <c r="BV94" i="12"/>
  <c r="M94" i="12"/>
  <c r="BU94" i="12"/>
  <c r="L94" i="12"/>
  <c r="BT94" i="12"/>
  <c r="K94" i="12"/>
  <c r="BS94" i="12"/>
  <c r="BQ94" i="12"/>
  <c r="BP94" i="12"/>
  <c r="BO94" i="12"/>
  <c r="BN94" i="12"/>
  <c r="BM94" i="12"/>
  <c r="BL94" i="12"/>
  <c r="BK94" i="12"/>
  <c r="BJ94" i="12"/>
  <c r="BI94" i="12"/>
  <c r="BH94" i="12"/>
  <c r="BG94" i="12"/>
  <c r="BD94" i="12"/>
  <c r="BB94" i="12"/>
  <c r="AZ94" i="12"/>
  <c r="AY94" i="12"/>
  <c r="AV94" i="12"/>
  <c r="AM94" i="12"/>
  <c r="AL94" i="12"/>
  <c r="T94" i="12"/>
  <c r="EE93" i="12"/>
  <c r="ED93" i="12"/>
  <c r="EC93" i="12"/>
  <c r="EB93" i="12"/>
  <c r="EA93" i="12"/>
  <c r="DZ93" i="12"/>
  <c r="DY93" i="12"/>
  <c r="DX93" i="12"/>
  <c r="DW93" i="12"/>
  <c r="DV93" i="12"/>
  <c r="DU93" i="12"/>
  <c r="DT93" i="12"/>
  <c r="DR93" i="12"/>
  <c r="DQ93" i="12"/>
  <c r="BD93" i="12"/>
  <c r="DP93" i="12"/>
  <c r="DO93" i="12"/>
  <c r="BB93" i="12"/>
  <c r="DN93" i="12"/>
  <c r="DM93" i="12"/>
  <c r="DL93" i="12"/>
  <c r="AY93" i="12"/>
  <c r="DK93" i="12"/>
  <c r="AX93" i="12"/>
  <c r="DJ93" i="12"/>
  <c r="DI93" i="12"/>
  <c r="DH93" i="12"/>
  <c r="DG93" i="12"/>
  <c r="DE93" i="12"/>
  <c r="DD93" i="12"/>
  <c r="AR93" i="12"/>
  <c r="DC93" i="12"/>
  <c r="AQ93" i="12"/>
  <c r="DB93" i="12"/>
  <c r="AP93" i="12"/>
  <c r="DA93" i="12"/>
  <c r="CZ93" i="12"/>
  <c r="AN93" i="12"/>
  <c r="CY93" i="12"/>
  <c r="CX93" i="12"/>
  <c r="AL93" i="12"/>
  <c r="CW93" i="12"/>
  <c r="CV93" i="12"/>
  <c r="AJ93" i="12"/>
  <c r="CU93" i="12"/>
  <c r="AI93" i="12"/>
  <c r="CT93" i="12"/>
  <c r="CR93" i="12"/>
  <c r="CQ93" i="12"/>
  <c r="AF93" i="12"/>
  <c r="CP93" i="12"/>
  <c r="CO93" i="12"/>
  <c r="AD93" i="12"/>
  <c r="CN93" i="12"/>
  <c r="CM93" i="12"/>
  <c r="AB93" i="12"/>
  <c r="CL93" i="12"/>
  <c r="AA93" i="12"/>
  <c r="CK93" i="12"/>
  <c r="Z93" i="12"/>
  <c r="CJ93" i="12"/>
  <c r="CI93" i="12"/>
  <c r="X93" i="12"/>
  <c r="CH93" i="12"/>
  <c r="W93" i="12"/>
  <c r="CG93" i="12"/>
  <c r="CD93" i="12"/>
  <c r="U93" i="12"/>
  <c r="CC93" i="12"/>
  <c r="T93" i="12"/>
  <c r="CB93" i="12"/>
  <c r="S93" i="12"/>
  <c r="CA93" i="12"/>
  <c r="R93" i="12"/>
  <c r="BZ93" i="12"/>
  <c r="BY93" i="12"/>
  <c r="P93" i="12"/>
  <c r="BX93" i="12"/>
  <c r="O93" i="12"/>
  <c r="BW93" i="12"/>
  <c r="N93" i="12"/>
  <c r="BV93" i="12"/>
  <c r="M93" i="12"/>
  <c r="BU93" i="12"/>
  <c r="L93" i="12"/>
  <c r="BT93" i="12"/>
  <c r="K93" i="12"/>
  <c r="BS93" i="12"/>
  <c r="BQ93" i="12"/>
  <c r="BP93" i="12"/>
  <c r="BO93" i="12"/>
  <c r="BN93" i="12"/>
  <c r="BM93" i="12"/>
  <c r="BL93" i="12"/>
  <c r="BK93" i="12"/>
  <c r="BJ93" i="12"/>
  <c r="BI93" i="12"/>
  <c r="BH93" i="12"/>
  <c r="BG93" i="12"/>
  <c r="BE93" i="12"/>
  <c r="BC93" i="12"/>
  <c r="BA93" i="12"/>
  <c r="AZ93" i="12"/>
  <c r="AW93" i="12"/>
  <c r="AV93" i="12"/>
  <c r="AU93" i="12"/>
  <c r="AS93" i="12"/>
  <c r="AO93" i="12"/>
  <c r="AM93" i="12"/>
  <c r="AK93" i="12"/>
  <c r="AG93" i="12"/>
  <c r="AE93" i="12"/>
  <c r="AC93" i="12"/>
  <c r="Y93" i="12"/>
  <c r="Q93" i="12"/>
  <c r="EE92" i="12"/>
  <c r="ED92" i="12"/>
  <c r="EC92" i="12"/>
  <c r="EB92" i="12"/>
  <c r="EA92" i="12"/>
  <c r="DZ92" i="12"/>
  <c r="DY92" i="12"/>
  <c r="DX92" i="12"/>
  <c r="DW92" i="12"/>
  <c r="DV92" i="12"/>
  <c r="DU92" i="12"/>
  <c r="DT92" i="12"/>
  <c r="DR92" i="12"/>
  <c r="DQ92" i="12"/>
  <c r="BD92" i="12"/>
  <c r="DP92" i="12"/>
  <c r="DO92" i="12"/>
  <c r="BB92" i="12"/>
  <c r="DN92" i="12"/>
  <c r="DM92" i="12"/>
  <c r="AZ92" i="12"/>
  <c r="DL92" i="12"/>
  <c r="DK92" i="12"/>
  <c r="AX92" i="12"/>
  <c r="DJ92" i="12"/>
  <c r="DI92" i="12"/>
  <c r="AV92" i="12"/>
  <c r="DH92" i="12"/>
  <c r="DG92" i="12"/>
  <c r="DE92" i="12"/>
  <c r="AS92" i="12"/>
  <c r="DD92" i="12"/>
  <c r="AR92" i="12"/>
  <c r="DC92" i="12"/>
  <c r="DB92" i="12"/>
  <c r="AP92" i="12"/>
  <c r="DA92" i="12"/>
  <c r="CZ92" i="12"/>
  <c r="AN92" i="12"/>
  <c r="CY92" i="12"/>
  <c r="AM92" i="12"/>
  <c r="CX92" i="12"/>
  <c r="AL92" i="12"/>
  <c r="CW92" i="12"/>
  <c r="AK92" i="12"/>
  <c r="CV92" i="12"/>
  <c r="AJ92" i="12"/>
  <c r="CU92" i="12"/>
  <c r="AI92" i="12"/>
  <c r="CT92" i="12"/>
  <c r="CR92" i="12"/>
  <c r="CQ92" i="12"/>
  <c r="AF92" i="12"/>
  <c r="CP92" i="12"/>
  <c r="CO92" i="12"/>
  <c r="AD92" i="12"/>
  <c r="CN92" i="12"/>
  <c r="AC92" i="12"/>
  <c r="CM92" i="12"/>
  <c r="AB92" i="12"/>
  <c r="CL92" i="12"/>
  <c r="AA92" i="12"/>
  <c r="CK92" i="12"/>
  <c r="Z92" i="12"/>
  <c r="CJ92" i="12"/>
  <c r="CI92" i="12"/>
  <c r="X92" i="12"/>
  <c r="CH92" i="12"/>
  <c r="W92" i="12"/>
  <c r="CG92" i="12"/>
  <c r="CD92" i="12"/>
  <c r="U92" i="12"/>
  <c r="CC92" i="12"/>
  <c r="T92" i="12"/>
  <c r="CB92" i="12"/>
  <c r="S92" i="12"/>
  <c r="CA92" i="12"/>
  <c r="R92" i="12"/>
  <c r="BZ92" i="12"/>
  <c r="Q92" i="12"/>
  <c r="BY92" i="12"/>
  <c r="P92" i="12"/>
  <c r="BX92" i="12"/>
  <c r="O92" i="12"/>
  <c r="BW92" i="12"/>
  <c r="N92" i="12"/>
  <c r="BV92" i="12"/>
  <c r="M92" i="12"/>
  <c r="BU92" i="12"/>
  <c r="L92" i="12"/>
  <c r="BT92" i="12"/>
  <c r="K92" i="12"/>
  <c r="BS92" i="12"/>
  <c r="BQ92" i="12"/>
  <c r="BP92" i="12"/>
  <c r="BO92" i="12"/>
  <c r="BN92" i="12"/>
  <c r="BM92" i="12"/>
  <c r="BL92" i="12"/>
  <c r="BK92" i="12"/>
  <c r="BJ92" i="12"/>
  <c r="BI92" i="12"/>
  <c r="BH92" i="12"/>
  <c r="G93" i="12"/>
  <c r="BG92" i="12"/>
  <c r="BE92" i="12"/>
  <c r="BC92" i="12"/>
  <c r="BA92" i="12"/>
  <c r="AY92" i="12"/>
  <c r="AW92" i="12"/>
  <c r="AU92" i="12"/>
  <c r="AQ92" i="12"/>
  <c r="AO92" i="12"/>
  <c r="AG92" i="12"/>
  <c r="AE92" i="12"/>
  <c r="Y92" i="12"/>
  <c r="EE91" i="12"/>
  <c r="ED91" i="12"/>
  <c r="EC91" i="12"/>
  <c r="EB91" i="12"/>
  <c r="EA91" i="12"/>
  <c r="DZ91" i="12"/>
  <c r="DY91" i="12"/>
  <c r="DX91" i="12"/>
  <c r="DW91" i="12"/>
  <c r="DV91" i="12"/>
  <c r="DU91" i="12"/>
  <c r="DT91" i="12"/>
  <c r="DR91" i="12"/>
  <c r="DQ91" i="12"/>
  <c r="BD91" i="12"/>
  <c r="DP91" i="12"/>
  <c r="BC91" i="12"/>
  <c r="DO91" i="12"/>
  <c r="BB91" i="12"/>
  <c r="DN91" i="12"/>
  <c r="DM91" i="12"/>
  <c r="DL91" i="12"/>
  <c r="AY91" i="12"/>
  <c r="DK91" i="12"/>
  <c r="DJ91" i="12"/>
  <c r="DI91" i="12"/>
  <c r="AV91" i="12"/>
  <c r="DH91" i="12"/>
  <c r="AU91" i="12"/>
  <c r="DG91" i="12"/>
  <c r="DE91" i="12"/>
  <c r="AS91" i="12"/>
  <c r="DD91" i="12"/>
  <c r="DC91" i="12"/>
  <c r="AQ91" i="12"/>
  <c r="DB91" i="12"/>
  <c r="AP91" i="12"/>
  <c r="DA91" i="12"/>
  <c r="CZ91" i="12"/>
  <c r="AN91" i="12"/>
  <c r="CY91" i="12"/>
  <c r="AM91" i="12"/>
  <c r="CX91" i="12"/>
  <c r="AL91" i="12"/>
  <c r="CW91" i="12"/>
  <c r="CV91" i="12"/>
  <c r="CU91" i="12"/>
  <c r="AI91" i="12"/>
  <c r="CT91" i="12"/>
  <c r="CR91" i="12"/>
  <c r="CQ91" i="12"/>
  <c r="AF91" i="12"/>
  <c r="CP91" i="12"/>
  <c r="CO91" i="12"/>
  <c r="AD91" i="12"/>
  <c r="CN91" i="12"/>
  <c r="CM91" i="12"/>
  <c r="AB91" i="12"/>
  <c r="CL91" i="12"/>
  <c r="AA91" i="12"/>
  <c r="CK91" i="12"/>
  <c r="Z91" i="12"/>
  <c r="CJ91" i="12"/>
  <c r="CI91" i="12"/>
  <c r="CH91" i="12"/>
  <c r="W91" i="12"/>
  <c r="CG91" i="12"/>
  <c r="CD91" i="12"/>
  <c r="U91" i="12"/>
  <c r="CC91" i="12"/>
  <c r="CB91" i="12"/>
  <c r="S91" i="12"/>
  <c r="CA91" i="12"/>
  <c r="BZ91" i="12"/>
  <c r="Q91" i="12"/>
  <c r="BY91" i="12"/>
  <c r="P91" i="12"/>
  <c r="BX91" i="12"/>
  <c r="O91" i="12"/>
  <c r="BW91" i="12"/>
  <c r="N91" i="12"/>
  <c r="BV91" i="12"/>
  <c r="M91" i="12"/>
  <c r="BU91" i="12"/>
  <c r="L91" i="12"/>
  <c r="BT91" i="12"/>
  <c r="K91" i="12"/>
  <c r="BS91" i="12"/>
  <c r="BQ91" i="12"/>
  <c r="BP91" i="12"/>
  <c r="BO91" i="12"/>
  <c r="BN91" i="12"/>
  <c r="BM91" i="12"/>
  <c r="BL91" i="12"/>
  <c r="BK91" i="12"/>
  <c r="BJ91" i="12"/>
  <c r="BI91" i="12"/>
  <c r="BH91" i="12"/>
  <c r="BG91" i="12"/>
  <c r="G92" i="12"/>
  <c r="BE91" i="12"/>
  <c r="BA91" i="12"/>
  <c r="AZ91" i="12"/>
  <c r="AX91" i="12"/>
  <c r="AW91" i="12"/>
  <c r="AR91" i="12"/>
  <c r="AO91" i="12"/>
  <c r="AK91" i="12"/>
  <c r="AJ91" i="12"/>
  <c r="AG91" i="12"/>
  <c r="AE91" i="12"/>
  <c r="AC91" i="12"/>
  <c r="Y91" i="12"/>
  <c r="X91" i="12"/>
  <c r="T91" i="12"/>
  <c r="R91" i="12"/>
  <c r="EE90" i="12"/>
  <c r="ED90" i="12"/>
  <c r="EC90" i="12"/>
  <c r="EB90" i="12"/>
  <c r="EA90" i="12"/>
  <c r="DZ90" i="12"/>
  <c r="DY90" i="12"/>
  <c r="DX90" i="12"/>
  <c r="DW90" i="12"/>
  <c r="DV90" i="12"/>
  <c r="DU90" i="12"/>
  <c r="DT90" i="12"/>
  <c r="DR90" i="12"/>
  <c r="BE90" i="12"/>
  <c r="DQ90" i="12"/>
  <c r="DP90" i="12"/>
  <c r="DO90" i="12"/>
  <c r="DN90" i="12"/>
  <c r="BA90" i="12"/>
  <c r="DM90" i="12"/>
  <c r="DL90" i="12"/>
  <c r="DK90" i="12"/>
  <c r="DJ90" i="12"/>
  <c r="AW90" i="12"/>
  <c r="DI90" i="12"/>
  <c r="AV90" i="12"/>
  <c r="DH90" i="12"/>
  <c r="DG90" i="12"/>
  <c r="DE90" i="12"/>
  <c r="AS90" i="12"/>
  <c r="DD90" i="12"/>
  <c r="AR90" i="12"/>
  <c r="DC90" i="12"/>
  <c r="AQ90" i="12"/>
  <c r="DB90" i="12"/>
  <c r="DA90" i="12"/>
  <c r="AO90" i="12"/>
  <c r="CZ90" i="12"/>
  <c r="CY90" i="12"/>
  <c r="AM90" i="12"/>
  <c r="CX90" i="12"/>
  <c r="AL90" i="12"/>
  <c r="CW90" i="12"/>
  <c r="AK90" i="12"/>
  <c r="CV90" i="12"/>
  <c r="CU90" i="12"/>
  <c r="AI90" i="12"/>
  <c r="CT90" i="12"/>
  <c r="CR90" i="12"/>
  <c r="CQ90" i="12"/>
  <c r="AF90" i="12"/>
  <c r="CP90" i="12"/>
  <c r="AE90" i="12"/>
  <c r="CO90" i="12"/>
  <c r="AD90" i="12"/>
  <c r="CN90" i="12"/>
  <c r="AC90" i="12"/>
  <c r="CM90" i="12"/>
  <c r="AB90" i="12"/>
  <c r="CL90" i="12"/>
  <c r="AA90" i="12"/>
  <c r="CK90" i="12"/>
  <c r="Z90" i="12"/>
  <c r="CJ90" i="12"/>
  <c r="Y90" i="12"/>
  <c r="CI90" i="12"/>
  <c r="X90" i="12"/>
  <c r="CH90" i="12"/>
  <c r="W90" i="12"/>
  <c r="CG90" i="12"/>
  <c r="CD90" i="12"/>
  <c r="U90" i="12"/>
  <c r="CC90" i="12"/>
  <c r="T90" i="12"/>
  <c r="CB90" i="12"/>
  <c r="S90" i="12"/>
  <c r="CA90" i="12"/>
  <c r="BZ90" i="12"/>
  <c r="Q90" i="12"/>
  <c r="BY90" i="12"/>
  <c r="P90" i="12"/>
  <c r="BX90" i="12"/>
  <c r="O90" i="12"/>
  <c r="BW90" i="12"/>
  <c r="N90" i="12"/>
  <c r="BV90" i="12"/>
  <c r="M90" i="12"/>
  <c r="BU90" i="12"/>
  <c r="L90" i="12"/>
  <c r="BT90" i="12"/>
  <c r="K90" i="12"/>
  <c r="BS90" i="12"/>
  <c r="BQ90" i="12"/>
  <c r="BP90" i="12"/>
  <c r="BO90" i="12"/>
  <c r="BN90" i="12"/>
  <c r="BM90" i="12"/>
  <c r="BL90" i="12"/>
  <c r="BK90" i="12"/>
  <c r="BJ90" i="12"/>
  <c r="BI90" i="12"/>
  <c r="BH90" i="12"/>
  <c r="BG90" i="12"/>
  <c r="BD90" i="12"/>
  <c r="BC90" i="12"/>
  <c r="BB90" i="12"/>
  <c r="AZ90" i="12"/>
  <c r="AY90" i="12"/>
  <c r="AX90" i="12"/>
  <c r="AU90" i="12"/>
  <c r="AP90" i="12"/>
  <c r="AN90" i="12"/>
  <c r="AJ90" i="12"/>
  <c r="AG90" i="12"/>
  <c r="R90" i="12"/>
  <c r="EE89" i="12"/>
  <c r="ED89" i="12"/>
  <c r="EC89" i="12"/>
  <c r="EB89" i="12"/>
  <c r="EA89" i="12"/>
  <c r="DZ89" i="12"/>
  <c r="DY89" i="12"/>
  <c r="DX89" i="12"/>
  <c r="DW89" i="12"/>
  <c r="DV89" i="12"/>
  <c r="DU89" i="12"/>
  <c r="DT89" i="12"/>
  <c r="DR89" i="12"/>
  <c r="BE89" i="12"/>
  <c r="DQ89" i="12"/>
  <c r="BD89" i="12"/>
  <c r="DP89" i="12"/>
  <c r="DO89" i="12"/>
  <c r="DN89" i="12"/>
  <c r="BA89" i="12"/>
  <c r="DM89" i="12"/>
  <c r="AZ89" i="12"/>
  <c r="DL89" i="12"/>
  <c r="DK89" i="12"/>
  <c r="DJ89" i="12"/>
  <c r="AW89" i="12"/>
  <c r="DI89" i="12"/>
  <c r="AV89" i="12"/>
  <c r="DH89" i="12"/>
  <c r="AU89" i="12"/>
  <c r="DG89" i="12"/>
  <c r="DE89" i="12"/>
  <c r="AS89" i="12"/>
  <c r="DD89" i="12"/>
  <c r="AR89" i="12"/>
  <c r="DC89" i="12"/>
  <c r="DB89" i="12"/>
  <c r="AP89" i="12"/>
  <c r="DA89" i="12"/>
  <c r="CZ89" i="12"/>
  <c r="CY89" i="12"/>
  <c r="AM89" i="12"/>
  <c r="CX89" i="12"/>
  <c r="AL89" i="12"/>
  <c r="CW89" i="12"/>
  <c r="AK89" i="12"/>
  <c r="CV89" i="12"/>
  <c r="AJ89" i="12"/>
  <c r="CU89" i="12"/>
  <c r="AI89" i="12"/>
  <c r="CT89" i="12"/>
  <c r="CR89" i="12"/>
  <c r="AG89" i="12"/>
  <c r="CQ89" i="12"/>
  <c r="CP89" i="12"/>
  <c r="AE89" i="12"/>
  <c r="CO89" i="12"/>
  <c r="AD89" i="12"/>
  <c r="CN89" i="12"/>
  <c r="AC89" i="12"/>
  <c r="CM89" i="12"/>
  <c r="AB89" i="12"/>
  <c r="CL89" i="12"/>
  <c r="AA89" i="12"/>
  <c r="CK89" i="12"/>
  <c r="Z89" i="12"/>
  <c r="CJ89" i="12"/>
  <c r="CI89" i="12"/>
  <c r="X89" i="12"/>
  <c r="CH89" i="12"/>
  <c r="W89" i="12"/>
  <c r="CG89" i="12"/>
  <c r="CD89" i="12"/>
  <c r="U89" i="12"/>
  <c r="CC89" i="12"/>
  <c r="T89" i="12"/>
  <c r="CB89" i="12"/>
  <c r="S89" i="12"/>
  <c r="CA89" i="12"/>
  <c r="R89" i="12"/>
  <c r="BZ89" i="12"/>
  <c r="Q89" i="12"/>
  <c r="BY89" i="12"/>
  <c r="P89" i="12"/>
  <c r="BX89" i="12"/>
  <c r="O89" i="12"/>
  <c r="BW89" i="12"/>
  <c r="N89" i="12"/>
  <c r="BV89" i="12"/>
  <c r="M89" i="12"/>
  <c r="BU89" i="12"/>
  <c r="L89" i="12"/>
  <c r="BT89" i="12"/>
  <c r="K89" i="12"/>
  <c r="BS89" i="12"/>
  <c r="BQ89" i="12"/>
  <c r="BP89" i="12"/>
  <c r="BO89" i="12"/>
  <c r="BN89" i="12"/>
  <c r="BM89" i="12"/>
  <c r="BL89" i="12"/>
  <c r="BK89" i="12"/>
  <c r="BJ89" i="12"/>
  <c r="BI89" i="12"/>
  <c r="BH89" i="12"/>
  <c r="BG89" i="12"/>
  <c r="BC89" i="12"/>
  <c r="BB89" i="12"/>
  <c r="AY89" i="12"/>
  <c r="AX89" i="12"/>
  <c r="AQ89" i="12"/>
  <c r="AO89" i="12"/>
  <c r="AN89" i="12"/>
  <c r="AF89" i="12"/>
  <c r="Y89" i="12"/>
  <c r="EE88" i="12"/>
  <c r="ED88" i="12"/>
  <c r="EC88" i="12"/>
  <c r="EB88" i="12"/>
  <c r="EA88" i="12"/>
  <c r="DZ88" i="12"/>
  <c r="DY88" i="12"/>
  <c r="DX88" i="12"/>
  <c r="DW88" i="12"/>
  <c r="DV88" i="12"/>
  <c r="DU88" i="12"/>
  <c r="DT88" i="12"/>
  <c r="DR88" i="12"/>
  <c r="BE88" i="12"/>
  <c r="DQ88" i="12"/>
  <c r="BD88" i="12"/>
  <c r="DP88" i="12"/>
  <c r="BC88" i="12"/>
  <c r="DO88" i="12"/>
  <c r="BB88" i="12"/>
  <c r="DN88" i="12"/>
  <c r="DM88" i="12"/>
  <c r="AZ88" i="12"/>
  <c r="DL88" i="12"/>
  <c r="AY88" i="12"/>
  <c r="DK88" i="12"/>
  <c r="AX88" i="12"/>
  <c r="DJ88" i="12"/>
  <c r="AW88" i="12"/>
  <c r="DI88" i="12"/>
  <c r="AV88" i="12"/>
  <c r="DH88" i="12"/>
  <c r="AU88" i="12"/>
  <c r="DG88" i="12"/>
  <c r="DE88" i="12"/>
  <c r="AS88" i="12"/>
  <c r="DD88" i="12"/>
  <c r="AR88" i="12"/>
  <c r="DC88" i="12"/>
  <c r="DB88" i="12"/>
  <c r="AP88" i="12"/>
  <c r="DA88" i="12"/>
  <c r="AO88" i="12"/>
  <c r="CZ88" i="12"/>
  <c r="AN88" i="12"/>
  <c r="CY88" i="12"/>
  <c r="AM88" i="12"/>
  <c r="CX88" i="12"/>
  <c r="AL88" i="12"/>
  <c r="CW88" i="12"/>
  <c r="AK88" i="12"/>
  <c r="CV88" i="12"/>
  <c r="AJ88" i="12"/>
  <c r="CU88" i="12"/>
  <c r="AI88" i="12"/>
  <c r="CT88" i="12"/>
  <c r="CR88" i="12"/>
  <c r="AG88" i="12"/>
  <c r="CQ88" i="12"/>
  <c r="AF88" i="12"/>
  <c r="CP88" i="12"/>
  <c r="AE88" i="12"/>
  <c r="CO88" i="12"/>
  <c r="AD88" i="12"/>
  <c r="CN88" i="12"/>
  <c r="AC88" i="12"/>
  <c r="CM88" i="12"/>
  <c r="AB88" i="12"/>
  <c r="CL88" i="12"/>
  <c r="CK88" i="12"/>
  <c r="Z88" i="12"/>
  <c r="CJ88" i="12"/>
  <c r="Y88" i="12"/>
  <c r="CI88" i="12"/>
  <c r="X88" i="12"/>
  <c r="CH88" i="12"/>
  <c r="W88" i="12"/>
  <c r="CG88" i="12"/>
  <c r="CD88" i="12"/>
  <c r="U88" i="12"/>
  <c r="CC88" i="12"/>
  <c r="CB88" i="12"/>
  <c r="S88" i="12"/>
  <c r="CA88" i="12"/>
  <c r="R88" i="12"/>
  <c r="BZ88" i="12"/>
  <c r="Q88" i="12"/>
  <c r="BY88" i="12"/>
  <c r="BX88" i="12"/>
  <c r="O88" i="12"/>
  <c r="BW88" i="12"/>
  <c r="N88" i="12"/>
  <c r="BV88" i="12"/>
  <c r="M88" i="12"/>
  <c r="BU88" i="12"/>
  <c r="BT88" i="12"/>
  <c r="K88" i="12"/>
  <c r="BS88" i="12"/>
  <c r="C90" i="12"/>
  <c r="BQ88" i="12"/>
  <c r="BP88" i="12"/>
  <c r="BO88" i="12"/>
  <c r="BN88" i="12"/>
  <c r="BM88" i="12"/>
  <c r="BL88" i="12"/>
  <c r="BK88" i="12"/>
  <c r="BJ88" i="12"/>
  <c r="BI88" i="12"/>
  <c r="BH88" i="12"/>
  <c r="BG88" i="12"/>
  <c r="BA88" i="12"/>
  <c r="AQ88" i="12"/>
  <c r="AA88" i="12"/>
  <c r="T88" i="12"/>
  <c r="P88" i="12"/>
  <c r="L88" i="12"/>
  <c r="EE87" i="12"/>
  <c r="ED87" i="12"/>
  <c r="EC87" i="12"/>
  <c r="EB87" i="12"/>
  <c r="EA87" i="12"/>
  <c r="DZ87" i="12"/>
  <c r="DY87" i="12"/>
  <c r="DX87" i="12"/>
  <c r="DW87" i="12"/>
  <c r="DV87" i="12"/>
  <c r="DU87" i="12"/>
  <c r="DT87" i="12"/>
  <c r="DR87" i="12"/>
  <c r="BE87" i="12"/>
  <c r="DQ87" i="12"/>
  <c r="BD87" i="12"/>
  <c r="DP87" i="12"/>
  <c r="BC87" i="12"/>
  <c r="DO87" i="12"/>
  <c r="BB87" i="12"/>
  <c r="DN87" i="12"/>
  <c r="BA87" i="12"/>
  <c r="DM87" i="12"/>
  <c r="AZ87" i="12"/>
  <c r="DL87" i="12"/>
  <c r="DK87" i="12"/>
  <c r="AX87" i="12"/>
  <c r="DJ87" i="12"/>
  <c r="AW87" i="12"/>
  <c r="DI87" i="12"/>
  <c r="AV87" i="12"/>
  <c r="DH87" i="12"/>
  <c r="AU87" i="12"/>
  <c r="DG87" i="12"/>
  <c r="DE87" i="12"/>
  <c r="AS87" i="12"/>
  <c r="DD87" i="12"/>
  <c r="AR87" i="12"/>
  <c r="DC87" i="12"/>
  <c r="AQ87" i="12"/>
  <c r="DB87" i="12"/>
  <c r="DA87" i="12"/>
  <c r="AO87" i="12"/>
  <c r="CZ87" i="12"/>
  <c r="AN87" i="12"/>
  <c r="CY87" i="12"/>
  <c r="AM87" i="12"/>
  <c r="CX87" i="12"/>
  <c r="AL87" i="12"/>
  <c r="CW87" i="12"/>
  <c r="CV87" i="12"/>
  <c r="AJ87" i="12"/>
  <c r="CU87" i="12"/>
  <c r="AI87" i="12"/>
  <c r="CT87" i="12"/>
  <c r="CR87" i="12"/>
  <c r="AG87" i="12"/>
  <c r="CQ87" i="12"/>
  <c r="AF87" i="12"/>
  <c r="CP87" i="12"/>
  <c r="AE87" i="12"/>
  <c r="CO87" i="12"/>
  <c r="AD87" i="12"/>
  <c r="CN87" i="12"/>
  <c r="AC87" i="12"/>
  <c r="CM87" i="12"/>
  <c r="AB87" i="12"/>
  <c r="CL87" i="12"/>
  <c r="AA87" i="12"/>
  <c r="CK87" i="12"/>
  <c r="Z87" i="12"/>
  <c r="CJ87" i="12"/>
  <c r="CI87" i="12"/>
  <c r="X87" i="12"/>
  <c r="CH87" i="12"/>
  <c r="W87" i="12"/>
  <c r="CG87" i="12"/>
  <c r="CD87" i="12"/>
  <c r="U87" i="12"/>
  <c r="CC87" i="12"/>
  <c r="T87" i="12"/>
  <c r="CB87" i="12"/>
  <c r="S87" i="12"/>
  <c r="CA87" i="12"/>
  <c r="R87" i="12"/>
  <c r="BZ87" i="12"/>
  <c r="Q87" i="12"/>
  <c r="BY87" i="12"/>
  <c r="P87" i="12"/>
  <c r="BX87" i="12"/>
  <c r="O87" i="12"/>
  <c r="BW87" i="12"/>
  <c r="BV87" i="12"/>
  <c r="M87" i="12"/>
  <c r="BU87" i="12"/>
  <c r="L87" i="12"/>
  <c r="BT87" i="12"/>
  <c r="K87" i="12"/>
  <c r="BS87" i="12"/>
  <c r="BQ87" i="12"/>
  <c r="BP87" i="12"/>
  <c r="BO87" i="12"/>
  <c r="BN87" i="12"/>
  <c r="BM87" i="12"/>
  <c r="BL87" i="12"/>
  <c r="BK87" i="12"/>
  <c r="BJ87" i="12"/>
  <c r="BI87" i="12"/>
  <c r="BH87" i="12"/>
  <c r="BG87" i="12"/>
  <c r="AY87" i="12"/>
  <c r="AP87" i="12"/>
  <c r="AK87" i="12"/>
  <c r="Y87" i="12"/>
  <c r="N87" i="12"/>
  <c r="EE86" i="12"/>
  <c r="ED86" i="12"/>
  <c r="EC86" i="12"/>
  <c r="EB86" i="12"/>
  <c r="EA86" i="12"/>
  <c r="DZ86" i="12"/>
  <c r="DY86" i="12"/>
  <c r="DX86" i="12"/>
  <c r="DW86" i="12"/>
  <c r="DV86" i="12"/>
  <c r="DU86" i="12"/>
  <c r="DT86" i="12"/>
  <c r="DR86" i="12"/>
  <c r="BE86" i="12"/>
  <c r="DQ86" i="12"/>
  <c r="BD86" i="12"/>
  <c r="DP86" i="12"/>
  <c r="BC86" i="12"/>
  <c r="DO86" i="12"/>
  <c r="DN86" i="12"/>
  <c r="BA86" i="12"/>
  <c r="DM86" i="12"/>
  <c r="AZ86" i="12"/>
  <c r="DL86" i="12"/>
  <c r="AY86" i="12"/>
  <c r="DK86" i="12"/>
  <c r="AX86" i="12"/>
  <c r="DJ86" i="12"/>
  <c r="AW86" i="12"/>
  <c r="DI86" i="12"/>
  <c r="AV86" i="12"/>
  <c r="DH86" i="12"/>
  <c r="AU86" i="12"/>
  <c r="DG86" i="12"/>
  <c r="DE86" i="12"/>
  <c r="DD86" i="12"/>
  <c r="AR86" i="12"/>
  <c r="DC86" i="12"/>
  <c r="AQ86" i="12"/>
  <c r="DB86" i="12"/>
  <c r="AP86" i="12"/>
  <c r="DA86" i="12"/>
  <c r="AO86" i="12"/>
  <c r="CZ86" i="12"/>
  <c r="AN86" i="12"/>
  <c r="CY86" i="12"/>
  <c r="AM86" i="12"/>
  <c r="CX86" i="12"/>
  <c r="AL86" i="12"/>
  <c r="CW86" i="12"/>
  <c r="CV86" i="12"/>
  <c r="AJ86" i="12"/>
  <c r="CU86" i="12"/>
  <c r="AI86" i="12"/>
  <c r="CT86" i="12"/>
  <c r="CR86" i="12"/>
  <c r="AG86" i="12"/>
  <c r="CQ86" i="12"/>
  <c r="AF86" i="12"/>
  <c r="CP86" i="12"/>
  <c r="AE86" i="12"/>
  <c r="CO86" i="12"/>
  <c r="AD86" i="12"/>
  <c r="CN86" i="12"/>
  <c r="AC86" i="12"/>
  <c r="CM86" i="12"/>
  <c r="AB86" i="12"/>
  <c r="CL86" i="12"/>
  <c r="AA86" i="12"/>
  <c r="CK86" i="12"/>
  <c r="Z86" i="12"/>
  <c r="CJ86" i="12"/>
  <c r="Y86" i="12"/>
  <c r="CI86" i="12"/>
  <c r="X86" i="12"/>
  <c r="CH86" i="12"/>
  <c r="W86" i="12"/>
  <c r="CG86" i="12"/>
  <c r="CD86" i="12"/>
  <c r="U86" i="12"/>
  <c r="CC86" i="12"/>
  <c r="T86" i="12"/>
  <c r="CB86" i="12"/>
  <c r="S86" i="12"/>
  <c r="CA86" i="12"/>
  <c r="R86" i="12"/>
  <c r="BZ86" i="12"/>
  <c r="Q86" i="12"/>
  <c r="BY86" i="12"/>
  <c r="P86" i="12"/>
  <c r="BX86" i="12"/>
  <c r="BW86" i="12"/>
  <c r="N86" i="12"/>
  <c r="BV86" i="12"/>
  <c r="M86" i="12"/>
  <c r="BU86" i="12"/>
  <c r="L86" i="12"/>
  <c r="BT86" i="12"/>
  <c r="K86" i="12"/>
  <c r="BS86" i="12"/>
  <c r="C89" i="12"/>
  <c r="BQ86" i="12"/>
  <c r="BP86" i="12"/>
  <c r="BO86" i="12"/>
  <c r="BN86" i="12"/>
  <c r="BM86" i="12"/>
  <c r="BL86" i="12"/>
  <c r="BK86" i="12"/>
  <c r="BJ86" i="12"/>
  <c r="BI86" i="12"/>
  <c r="BH86" i="12"/>
  <c r="BG86" i="12"/>
  <c r="BB86" i="12"/>
  <c r="AS86" i="12"/>
  <c r="AK86" i="12"/>
  <c r="O86" i="12"/>
  <c r="EE85" i="12"/>
  <c r="ED85" i="12"/>
  <c r="EC85" i="12"/>
  <c r="EB85" i="12"/>
  <c r="EA85" i="12"/>
  <c r="DZ85" i="12"/>
  <c r="DY85" i="12"/>
  <c r="DX85" i="12"/>
  <c r="DW85" i="12"/>
  <c r="DV85" i="12"/>
  <c r="DU85" i="12"/>
  <c r="DT85" i="12"/>
  <c r="DR85" i="12"/>
  <c r="BE85" i="12"/>
  <c r="DQ85" i="12"/>
  <c r="BD85" i="12"/>
  <c r="DP85" i="12"/>
  <c r="DO85" i="12"/>
  <c r="BB85" i="12"/>
  <c r="DN85" i="12"/>
  <c r="BA85" i="12"/>
  <c r="DM85" i="12"/>
  <c r="AZ85" i="12"/>
  <c r="DL85" i="12"/>
  <c r="DK85" i="12"/>
  <c r="AX85" i="12"/>
  <c r="DJ85" i="12"/>
  <c r="AW85" i="12"/>
  <c r="DI85" i="12"/>
  <c r="AV85" i="12"/>
  <c r="DH85" i="12"/>
  <c r="DG85" i="12"/>
  <c r="DE85" i="12"/>
  <c r="AS85" i="12"/>
  <c r="DD85" i="12"/>
  <c r="AR85" i="12"/>
  <c r="DC85" i="12"/>
  <c r="DB85" i="12"/>
  <c r="AP85" i="12"/>
  <c r="DA85" i="12"/>
  <c r="AO85" i="12"/>
  <c r="CZ85" i="12"/>
  <c r="AN85" i="12"/>
  <c r="CY85" i="12"/>
  <c r="AM85" i="12"/>
  <c r="CX85" i="12"/>
  <c r="AL85" i="12"/>
  <c r="CW85" i="12"/>
  <c r="AK85" i="12"/>
  <c r="CV85" i="12"/>
  <c r="AJ85" i="12"/>
  <c r="CU85" i="12"/>
  <c r="AI85" i="12"/>
  <c r="CT85" i="12"/>
  <c r="CR85" i="12"/>
  <c r="AG85" i="12"/>
  <c r="CQ85" i="12"/>
  <c r="AF85" i="12"/>
  <c r="CP85" i="12"/>
  <c r="AE85" i="12"/>
  <c r="CO85" i="12"/>
  <c r="AD85" i="12"/>
  <c r="CN85" i="12"/>
  <c r="AC85" i="12"/>
  <c r="CM85" i="12"/>
  <c r="AB85" i="12"/>
  <c r="CL85" i="12"/>
  <c r="AA85" i="12"/>
  <c r="CK85" i="12"/>
  <c r="Z85" i="12"/>
  <c r="CJ85" i="12"/>
  <c r="Y85" i="12"/>
  <c r="CI85" i="12"/>
  <c r="X85" i="12"/>
  <c r="CH85" i="12"/>
  <c r="CG85" i="12"/>
  <c r="CD85" i="12"/>
  <c r="U85" i="12"/>
  <c r="CC85" i="12"/>
  <c r="T85" i="12"/>
  <c r="CB85" i="12"/>
  <c r="S85" i="12"/>
  <c r="CA85" i="12"/>
  <c r="R85" i="12"/>
  <c r="BZ85" i="12"/>
  <c r="Q85" i="12"/>
  <c r="BY85" i="12"/>
  <c r="P85" i="12"/>
  <c r="BX85" i="12"/>
  <c r="O85" i="12"/>
  <c r="BW85" i="12"/>
  <c r="BV85" i="12"/>
  <c r="M85" i="12"/>
  <c r="BU85" i="12"/>
  <c r="L85" i="12"/>
  <c r="BT85" i="12"/>
  <c r="K85" i="12"/>
  <c r="BS85" i="12"/>
  <c r="BQ85" i="12"/>
  <c r="BP85" i="12"/>
  <c r="BO85" i="12"/>
  <c r="BN85" i="12"/>
  <c r="BM85" i="12"/>
  <c r="BL85" i="12"/>
  <c r="BK85" i="12"/>
  <c r="BJ85" i="12"/>
  <c r="BI85" i="12"/>
  <c r="BH85" i="12"/>
  <c r="BG85" i="12"/>
  <c r="BC85" i="12"/>
  <c r="AY85" i="12"/>
  <c r="AU85" i="12"/>
  <c r="AQ85" i="12"/>
  <c r="W85" i="12"/>
  <c r="N85" i="12"/>
  <c r="EE84" i="12"/>
  <c r="ED84" i="12"/>
  <c r="EC84" i="12"/>
  <c r="EB84" i="12"/>
  <c r="EA84" i="12"/>
  <c r="DZ84" i="12"/>
  <c r="DY84" i="12"/>
  <c r="DX84" i="12"/>
  <c r="DW84" i="12"/>
  <c r="DV84" i="12"/>
  <c r="DU84" i="12"/>
  <c r="DT84" i="12"/>
  <c r="DR84" i="12"/>
  <c r="BE84" i="12"/>
  <c r="DQ84" i="12"/>
  <c r="BD84" i="12"/>
  <c r="DP84" i="12"/>
  <c r="BC84" i="12"/>
  <c r="DO84" i="12"/>
  <c r="DN84" i="12"/>
  <c r="BA84" i="12"/>
  <c r="DM84" i="12"/>
  <c r="AZ84" i="12"/>
  <c r="DL84" i="12"/>
  <c r="AY84" i="12"/>
  <c r="DK84" i="12"/>
  <c r="AX84" i="12"/>
  <c r="DJ84" i="12"/>
  <c r="AW84" i="12"/>
  <c r="DI84" i="12"/>
  <c r="AV84" i="12"/>
  <c r="DH84" i="12"/>
  <c r="AU84" i="12"/>
  <c r="DG84" i="12"/>
  <c r="DE84" i="12"/>
  <c r="AS84" i="12"/>
  <c r="DD84" i="12"/>
  <c r="AR84" i="12"/>
  <c r="DC84" i="12"/>
  <c r="AQ84" i="12"/>
  <c r="DB84" i="12"/>
  <c r="AP84" i="12"/>
  <c r="DA84" i="12"/>
  <c r="AO84" i="12"/>
  <c r="CZ84" i="12"/>
  <c r="AN84" i="12"/>
  <c r="CY84" i="12"/>
  <c r="AM84" i="12"/>
  <c r="CX84" i="12"/>
  <c r="AL84" i="12"/>
  <c r="CW84" i="12"/>
  <c r="AK84" i="12"/>
  <c r="CV84" i="12"/>
  <c r="AJ84" i="12"/>
  <c r="CU84" i="12"/>
  <c r="AI84" i="12"/>
  <c r="CT84" i="12"/>
  <c r="CR84" i="12"/>
  <c r="AG84" i="12"/>
  <c r="CQ84" i="12"/>
  <c r="AF84" i="12"/>
  <c r="CP84" i="12"/>
  <c r="AE84" i="12"/>
  <c r="CO84" i="12"/>
  <c r="CN84" i="12"/>
  <c r="AC84" i="12"/>
  <c r="CM84" i="12"/>
  <c r="AB84" i="12"/>
  <c r="CL84" i="12"/>
  <c r="AA84" i="12"/>
  <c r="CK84" i="12"/>
  <c r="Z84" i="12"/>
  <c r="CJ84" i="12"/>
  <c r="Y84" i="12"/>
  <c r="CI84" i="12"/>
  <c r="X84" i="12"/>
  <c r="CH84" i="12"/>
  <c r="W84" i="12"/>
  <c r="CG84" i="12"/>
  <c r="CD84" i="12"/>
  <c r="CC84" i="12"/>
  <c r="T84" i="12"/>
  <c r="CB84" i="12"/>
  <c r="S84" i="12"/>
  <c r="CA84" i="12"/>
  <c r="R84" i="12"/>
  <c r="BZ84" i="12"/>
  <c r="BY84" i="12"/>
  <c r="P84" i="12"/>
  <c r="BX84" i="12"/>
  <c r="O84" i="12"/>
  <c r="BW84" i="12"/>
  <c r="N84" i="12"/>
  <c r="BV84" i="12"/>
  <c r="BU84" i="12"/>
  <c r="L84" i="12"/>
  <c r="BT84" i="12"/>
  <c r="K84" i="12"/>
  <c r="BS84" i="12"/>
  <c r="BQ84" i="12"/>
  <c r="BP84" i="12"/>
  <c r="BO84" i="12"/>
  <c r="BN84" i="12"/>
  <c r="BM84" i="12"/>
  <c r="BL84" i="12"/>
  <c r="BK84" i="12"/>
  <c r="BJ84" i="12"/>
  <c r="BI84" i="12"/>
  <c r="BH84" i="12"/>
  <c r="BG84" i="12"/>
  <c r="BB84" i="12"/>
  <c r="AD84" i="12"/>
  <c r="U84" i="12"/>
  <c r="Q84" i="12"/>
  <c r="M84" i="12"/>
  <c r="EE83" i="12"/>
  <c r="ED83" i="12"/>
  <c r="EC83" i="12"/>
  <c r="EB83" i="12"/>
  <c r="EA83" i="12"/>
  <c r="DZ83" i="12"/>
  <c r="DY83" i="12"/>
  <c r="DX83" i="12"/>
  <c r="DW83" i="12"/>
  <c r="DV83" i="12"/>
  <c r="DU83" i="12"/>
  <c r="DT83" i="12"/>
  <c r="DR83" i="12"/>
  <c r="DQ83" i="12"/>
  <c r="BD83" i="12"/>
  <c r="DP83" i="12"/>
  <c r="BC83" i="12"/>
  <c r="DO83" i="12"/>
  <c r="BB83" i="12"/>
  <c r="DN83" i="12"/>
  <c r="DM83" i="12"/>
  <c r="AZ83" i="12"/>
  <c r="DL83" i="12"/>
  <c r="DK83" i="12"/>
  <c r="AX83" i="12"/>
  <c r="DJ83" i="12"/>
  <c r="AW83" i="12"/>
  <c r="DI83" i="12"/>
  <c r="AV83" i="12"/>
  <c r="DH83" i="12"/>
  <c r="AU83" i="12"/>
  <c r="DG83" i="12"/>
  <c r="DE83" i="12"/>
  <c r="DD83" i="12"/>
  <c r="AR83" i="12"/>
  <c r="DC83" i="12"/>
  <c r="AQ83" i="12"/>
  <c r="DB83" i="12"/>
  <c r="AP83" i="12"/>
  <c r="DA83" i="12"/>
  <c r="AO83" i="12"/>
  <c r="CZ83" i="12"/>
  <c r="AN83" i="12"/>
  <c r="CY83" i="12"/>
  <c r="AM83" i="12"/>
  <c r="CX83" i="12"/>
  <c r="AL83" i="12"/>
  <c r="CW83" i="12"/>
  <c r="CV83" i="12"/>
  <c r="AJ83" i="12"/>
  <c r="CU83" i="12"/>
  <c r="CT83" i="12"/>
  <c r="CR83" i="12"/>
  <c r="AG83" i="12"/>
  <c r="CQ83" i="12"/>
  <c r="AF83" i="12"/>
  <c r="CP83" i="12"/>
  <c r="AE83" i="12"/>
  <c r="CO83" i="12"/>
  <c r="AD83" i="12"/>
  <c r="CN83" i="12"/>
  <c r="CM83" i="12"/>
  <c r="AB83" i="12"/>
  <c r="CL83" i="12"/>
  <c r="AA83" i="12"/>
  <c r="CK83" i="12"/>
  <c r="Z83" i="12"/>
  <c r="CJ83" i="12"/>
  <c r="CI83" i="12"/>
  <c r="X83" i="12"/>
  <c r="CH83" i="12"/>
  <c r="W83" i="12"/>
  <c r="CG83" i="12"/>
  <c r="CD83" i="12"/>
  <c r="U83" i="12"/>
  <c r="CC83" i="12"/>
  <c r="T83" i="12"/>
  <c r="CB83" i="12"/>
  <c r="S83" i="12"/>
  <c r="CA83" i="12"/>
  <c r="R83" i="12"/>
  <c r="BZ83" i="12"/>
  <c r="Q83" i="12"/>
  <c r="BY83" i="12"/>
  <c r="P83" i="12"/>
  <c r="BX83" i="12"/>
  <c r="BW83" i="12"/>
  <c r="N83" i="12"/>
  <c r="BV83" i="12"/>
  <c r="M83" i="12"/>
  <c r="BU83" i="12"/>
  <c r="L83" i="12"/>
  <c r="BT83" i="12"/>
  <c r="K83" i="12"/>
  <c r="BS83" i="12"/>
  <c r="BQ83" i="12"/>
  <c r="BP83" i="12"/>
  <c r="BO83" i="12"/>
  <c r="BN83" i="12"/>
  <c r="BM83" i="12"/>
  <c r="BL83" i="12"/>
  <c r="BK83" i="12"/>
  <c r="BJ83" i="12"/>
  <c r="BI83" i="12"/>
  <c r="BH83" i="12"/>
  <c r="BG83" i="12"/>
  <c r="BE83" i="12"/>
  <c r="BA83" i="12"/>
  <c r="AY83" i="12"/>
  <c r="AS83" i="12"/>
  <c r="AK83" i="12"/>
  <c r="AI83" i="12"/>
  <c r="AC83" i="12"/>
  <c r="Y83" i="12"/>
  <c r="O83" i="12"/>
  <c r="EE82" i="12"/>
  <c r="ED82" i="12"/>
  <c r="EC82" i="12"/>
  <c r="EB82" i="12"/>
  <c r="EA82" i="12"/>
  <c r="DZ82" i="12"/>
  <c r="DY82" i="12"/>
  <c r="DX82" i="12"/>
  <c r="DW82" i="12"/>
  <c r="DV82" i="12"/>
  <c r="DU82" i="12"/>
  <c r="DT82" i="12"/>
  <c r="DR82" i="12"/>
  <c r="BE82" i="12"/>
  <c r="DQ82" i="12"/>
  <c r="BD82" i="12"/>
  <c r="DP82" i="12"/>
  <c r="BC82" i="12"/>
  <c r="DO82" i="12"/>
  <c r="BB82" i="12"/>
  <c r="DN82" i="12"/>
  <c r="BA82" i="12"/>
  <c r="DM82" i="12"/>
  <c r="AZ82" i="12"/>
  <c r="DL82" i="12"/>
  <c r="AY82" i="12"/>
  <c r="DK82" i="12"/>
  <c r="AX82" i="12"/>
  <c r="DJ82" i="12"/>
  <c r="AW82" i="12"/>
  <c r="DI82" i="12"/>
  <c r="DH82" i="12"/>
  <c r="AU82" i="12"/>
  <c r="DG82" i="12"/>
  <c r="DE82" i="12"/>
  <c r="AS82" i="12"/>
  <c r="DD82" i="12"/>
  <c r="DC82" i="12"/>
  <c r="AQ82" i="12"/>
  <c r="DB82" i="12"/>
  <c r="AP82" i="12"/>
  <c r="DA82" i="12"/>
  <c r="AO82" i="12"/>
  <c r="CZ82" i="12"/>
  <c r="AN82" i="12"/>
  <c r="CY82" i="12"/>
  <c r="AM82" i="12"/>
  <c r="CX82" i="12"/>
  <c r="AL82" i="12"/>
  <c r="CW82" i="12"/>
  <c r="AK82" i="12"/>
  <c r="CV82" i="12"/>
  <c r="AJ82" i="12"/>
  <c r="CU82" i="12"/>
  <c r="AI82" i="12"/>
  <c r="CT82" i="12"/>
  <c r="CR82" i="12"/>
  <c r="AG82" i="12"/>
  <c r="CQ82" i="12"/>
  <c r="AF82" i="12"/>
  <c r="CP82" i="12"/>
  <c r="AE82" i="12"/>
  <c r="CO82" i="12"/>
  <c r="CN82" i="12"/>
  <c r="AC82" i="12"/>
  <c r="CM82" i="12"/>
  <c r="AB82" i="12"/>
  <c r="CL82" i="12"/>
  <c r="AA82" i="12"/>
  <c r="CK82" i="12"/>
  <c r="Z82" i="12"/>
  <c r="CJ82" i="12"/>
  <c r="Y82" i="12"/>
  <c r="CI82" i="12"/>
  <c r="X82" i="12"/>
  <c r="CH82" i="12"/>
  <c r="W82" i="12"/>
  <c r="CG82" i="12"/>
  <c r="CD82" i="12"/>
  <c r="U82" i="12"/>
  <c r="CC82" i="12"/>
  <c r="CB82" i="12"/>
  <c r="CA82" i="12"/>
  <c r="BZ82" i="12"/>
  <c r="Q82" i="12"/>
  <c r="BY82" i="12"/>
  <c r="P82" i="12"/>
  <c r="BX82" i="12"/>
  <c r="O82" i="12"/>
  <c r="BW82" i="12"/>
  <c r="BV82" i="12"/>
  <c r="M82" i="12"/>
  <c r="BU82" i="12"/>
  <c r="BT82" i="12"/>
  <c r="K82" i="12"/>
  <c r="BS82" i="12"/>
  <c r="BQ82" i="12"/>
  <c r="BP82" i="12"/>
  <c r="BO82" i="12"/>
  <c r="BN82" i="12"/>
  <c r="BM82" i="12"/>
  <c r="BL82" i="12"/>
  <c r="BK82" i="12"/>
  <c r="BJ82" i="12"/>
  <c r="BI82" i="12"/>
  <c r="BH82" i="12"/>
  <c r="BG82" i="12"/>
  <c r="AV82" i="12"/>
  <c r="AR82" i="12"/>
  <c r="AD82" i="12"/>
  <c r="T82" i="12"/>
  <c r="S82" i="12"/>
  <c r="R82" i="12"/>
  <c r="N82" i="12"/>
  <c r="L82" i="12"/>
  <c r="EE81" i="12"/>
  <c r="ED81" i="12"/>
  <c r="EC81" i="12"/>
  <c r="EB81" i="12"/>
  <c r="EA81" i="12"/>
  <c r="DZ81" i="12"/>
  <c r="DY81" i="12"/>
  <c r="DX81" i="12"/>
  <c r="DW81" i="12"/>
  <c r="DV81" i="12"/>
  <c r="DU81" i="12"/>
  <c r="DT81" i="12"/>
  <c r="DR81" i="12"/>
  <c r="DQ81" i="12"/>
  <c r="BD81" i="12"/>
  <c r="DP81" i="12"/>
  <c r="BC81" i="12"/>
  <c r="DO81" i="12"/>
  <c r="BB81" i="12"/>
  <c r="DN81" i="12"/>
  <c r="DM81" i="12"/>
  <c r="AZ81" i="12"/>
  <c r="DL81" i="12"/>
  <c r="AY81" i="12"/>
  <c r="DK81" i="12"/>
  <c r="AX81" i="12"/>
  <c r="DJ81" i="12"/>
  <c r="DI81" i="12"/>
  <c r="AV81" i="12"/>
  <c r="DH81" i="12"/>
  <c r="AU81" i="12"/>
  <c r="DG81" i="12"/>
  <c r="DE81" i="12"/>
  <c r="AS81" i="12"/>
  <c r="DD81" i="12"/>
  <c r="AR81" i="12"/>
  <c r="DC81" i="12"/>
  <c r="AQ81" i="12"/>
  <c r="DB81" i="12"/>
  <c r="AP81" i="12"/>
  <c r="DA81" i="12"/>
  <c r="CZ81" i="12"/>
  <c r="AN81" i="12"/>
  <c r="CY81" i="12"/>
  <c r="AM81" i="12"/>
  <c r="CX81" i="12"/>
  <c r="AL81" i="12"/>
  <c r="CW81" i="12"/>
  <c r="AK81" i="12"/>
  <c r="CV81" i="12"/>
  <c r="AJ81" i="12"/>
  <c r="CU81" i="12"/>
  <c r="CT81" i="12"/>
  <c r="CR81" i="12"/>
  <c r="AG81" i="12"/>
  <c r="CQ81" i="12"/>
  <c r="AF81" i="12"/>
  <c r="CP81" i="12"/>
  <c r="AE81" i="12"/>
  <c r="CO81" i="12"/>
  <c r="AD81" i="12"/>
  <c r="CN81" i="12"/>
  <c r="AC81" i="12"/>
  <c r="CM81" i="12"/>
  <c r="AB81" i="12"/>
  <c r="CL81" i="12"/>
  <c r="AA81" i="12"/>
  <c r="CK81" i="12"/>
  <c r="Z81" i="12"/>
  <c r="CJ81" i="12"/>
  <c r="Y81" i="12"/>
  <c r="CI81" i="12"/>
  <c r="X81" i="12"/>
  <c r="CH81" i="12"/>
  <c r="W81" i="12"/>
  <c r="CG81" i="12"/>
  <c r="CD81" i="12"/>
  <c r="CC81" i="12"/>
  <c r="CB81" i="12"/>
  <c r="CA81" i="12"/>
  <c r="BZ81" i="12"/>
  <c r="BY81" i="12"/>
  <c r="BX81" i="12"/>
  <c r="BW81" i="12"/>
  <c r="BV81" i="12"/>
  <c r="BU81" i="12"/>
  <c r="BT81" i="12"/>
  <c r="BS81" i="12"/>
  <c r="BQ81" i="12"/>
  <c r="BP81" i="12"/>
  <c r="BO81" i="12"/>
  <c r="BN81" i="12"/>
  <c r="BM81" i="12"/>
  <c r="BL81" i="12"/>
  <c r="BK81" i="12"/>
  <c r="BJ81" i="12"/>
  <c r="BI81" i="12"/>
  <c r="BH81" i="12"/>
  <c r="BG81" i="12"/>
  <c r="BE81" i="12"/>
  <c r="BA81" i="12"/>
  <c r="AW81" i="12"/>
  <c r="AO81" i="12"/>
  <c r="AI81" i="12"/>
  <c r="U81" i="12"/>
  <c r="T81" i="12"/>
  <c r="S81" i="12"/>
  <c r="R81" i="12"/>
  <c r="Q81" i="12"/>
  <c r="P81" i="12"/>
  <c r="O81" i="12"/>
  <c r="N81" i="12"/>
  <c r="M81" i="12"/>
  <c r="L81" i="12"/>
  <c r="K81" i="12"/>
  <c r="EE80" i="12"/>
  <c r="ED80" i="12"/>
  <c r="EC80" i="12"/>
  <c r="EB80" i="12"/>
  <c r="EA80" i="12"/>
  <c r="DZ80" i="12"/>
  <c r="DY80" i="12"/>
  <c r="DX80" i="12"/>
  <c r="DW80" i="12"/>
  <c r="DV80" i="12"/>
  <c r="DU80" i="12"/>
  <c r="DT80" i="12"/>
  <c r="DR80" i="12"/>
  <c r="BE80" i="12"/>
  <c r="DQ80" i="12"/>
  <c r="BD80" i="12"/>
  <c r="DP80" i="12"/>
  <c r="BC80" i="12"/>
  <c r="DO80" i="12"/>
  <c r="DN80" i="12"/>
  <c r="BA80" i="12"/>
  <c r="DM80" i="12"/>
  <c r="AZ80" i="12"/>
  <c r="DL80" i="12"/>
  <c r="AY80" i="12"/>
  <c r="DK80" i="12"/>
  <c r="AX80" i="12"/>
  <c r="DJ80" i="12"/>
  <c r="AW80" i="12"/>
  <c r="DI80" i="12"/>
  <c r="DH80" i="12"/>
  <c r="DG80" i="12"/>
  <c r="DE80" i="12"/>
  <c r="AS80" i="12"/>
  <c r="DD80" i="12"/>
  <c r="AR80" i="12"/>
  <c r="DC80" i="12"/>
  <c r="AQ80" i="12"/>
  <c r="DB80" i="12"/>
  <c r="AP80" i="12"/>
  <c r="DA80" i="12"/>
  <c r="AO80" i="12"/>
  <c r="CZ80" i="12"/>
  <c r="AN80" i="12"/>
  <c r="CY80" i="12"/>
  <c r="AM80" i="12"/>
  <c r="CX80" i="12"/>
  <c r="AL80" i="12"/>
  <c r="CW80" i="12"/>
  <c r="AK80" i="12"/>
  <c r="CV80" i="12"/>
  <c r="CU80" i="12"/>
  <c r="CT80" i="12"/>
  <c r="CR80" i="12"/>
  <c r="AG80" i="12"/>
  <c r="CQ80" i="12"/>
  <c r="AF80" i="12"/>
  <c r="CP80" i="12"/>
  <c r="AE80" i="12"/>
  <c r="CO80" i="12"/>
  <c r="AD80" i="12"/>
  <c r="CN80" i="12"/>
  <c r="AC80" i="12"/>
  <c r="CM80" i="12"/>
  <c r="CL80" i="12"/>
  <c r="AA80" i="12"/>
  <c r="CK80" i="12"/>
  <c r="Z80" i="12"/>
  <c r="CJ80" i="12"/>
  <c r="Y80" i="12"/>
  <c r="CI80" i="12"/>
  <c r="X80" i="12"/>
  <c r="CH80" i="12"/>
  <c r="W80" i="12"/>
  <c r="CG80" i="12"/>
  <c r="CD80" i="12"/>
  <c r="U80" i="12"/>
  <c r="CC80" i="12"/>
  <c r="CB80" i="12"/>
  <c r="CA80" i="12"/>
  <c r="R80" i="12"/>
  <c r="BZ80" i="12"/>
  <c r="Q80" i="12"/>
  <c r="BY80" i="12"/>
  <c r="BX80" i="12"/>
  <c r="BW80" i="12"/>
  <c r="N80" i="12"/>
  <c r="BV80" i="12"/>
  <c r="M80" i="12"/>
  <c r="BU80" i="12"/>
  <c r="BT80" i="12"/>
  <c r="BS80" i="12"/>
  <c r="BQ80" i="12"/>
  <c r="BP80" i="12"/>
  <c r="BO80" i="12"/>
  <c r="BN80" i="12"/>
  <c r="BM80" i="12"/>
  <c r="BL80" i="12"/>
  <c r="BK80" i="12"/>
  <c r="BJ80" i="12"/>
  <c r="BI80" i="12"/>
  <c r="BH80" i="12"/>
  <c r="BG80" i="12"/>
  <c r="BB80" i="12"/>
  <c r="AV80" i="12"/>
  <c r="AU80" i="12"/>
  <c r="AJ80" i="12"/>
  <c r="AI80" i="12"/>
  <c r="AB80" i="12"/>
  <c r="T80" i="12"/>
  <c r="S80" i="12"/>
  <c r="P80" i="12"/>
  <c r="O80" i="12"/>
  <c r="L80" i="12"/>
  <c r="K80" i="12"/>
  <c r="EE79" i="12"/>
  <c r="ED79" i="12"/>
  <c r="EC79" i="12"/>
  <c r="EB79" i="12"/>
  <c r="EA79" i="12"/>
  <c r="DZ79" i="12"/>
  <c r="DY79" i="12"/>
  <c r="DX79" i="12"/>
  <c r="DW79" i="12"/>
  <c r="DV79" i="12"/>
  <c r="DU79" i="12"/>
  <c r="DT79" i="12"/>
  <c r="DR79" i="12"/>
  <c r="BE79" i="12"/>
  <c r="DQ79" i="12"/>
  <c r="BD79" i="12"/>
  <c r="DP79" i="12"/>
  <c r="BC79" i="12"/>
  <c r="DO79" i="12"/>
  <c r="DN79" i="12"/>
  <c r="BA79" i="12"/>
  <c r="DM79" i="12"/>
  <c r="AZ79" i="12"/>
  <c r="DL79" i="12"/>
  <c r="AY79" i="12"/>
  <c r="DK79" i="12"/>
  <c r="AX79" i="12"/>
  <c r="DJ79" i="12"/>
  <c r="AW79" i="12"/>
  <c r="DI79" i="12"/>
  <c r="AV79" i="12"/>
  <c r="DH79" i="12"/>
  <c r="AU79" i="12"/>
  <c r="DG79" i="12"/>
  <c r="DE79" i="12"/>
  <c r="AS79" i="12"/>
  <c r="DD79" i="12"/>
  <c r="AR79" i="12"/>
  <c r="DC79" i="12"/>
  <c r="DB79" i="12"/>
  <c r="DA79" i="12"/>
  <c r="AO79" i="12"/>
  <c r="CZ79" i="12"/>
  <c r="AN79" i="12"/>
  <c r="CY79" i="12"/>
  <c r="AM79" i="12"/>
  <c r="CX79" i="12"/>
  <c r="AL79" i="12"/>
  <c r="CW79" i="12"/>
  <c r="AK79" i="12"/>
  <c r="CV79" i="12"/>
  <c r="AJ79" i="12"/>
  <c r="CU79" i="12"/>
  <c r="AI79" i="12"/>
  <c r="CT79" i="12"/>
  <c r="CR79" i="12"/>
  <c r="AG79" i="12"/>
  <c r="CQ79" i="12"/>
  <c r="AF79" i="12"/>
  <c r="CP79" i="12"/>
  <c r="AE79" i="12"/>
  <c r="CO79" i="12"/>
  <c r="AD79" i="12"/>
  <c r="CN79" i="12"/>
  <c r="AC79" i="12"/>
  <c r="CM79" i="12"/>
  <c r="AB79" i="12"/>
  <c r="CL79" i="12"/>
  <c r="CK79" i="12"/>
  <c r="Z79" i="12"/>
  <c r="CJ79" i="12"/>
  <c r="Y79" i="12"/>
  <c r="CI79" i="12"/>
  <c r="X79" i="12"/>
  <c r="CH79" i="12"/>
  <c r="W79" i="12"/>
  <c r="CG79" i="12"/>
  <c r="CD79" i="12"/>
  <c r="U79" i="12"/>
  <c r="CC79" i="12"/>
  <c r="T79" i="12"/>
  <c r="CB79" i="12"/>
  <c r="S79" i="12"/>
  <c r="CA79" i="12"/>
  <c r="R79" i="12"/>
  <c r="BZ79" i="12"/>
  <c r="Q79" i="12"/>
  <c r="BY79" i="12"/>
  <c r="P79" i="12"/>
  <c r="BX79" i="12"/>
  <c r="O79" i="12"/>
  <c r="BW79" i="12"/>
  <c r="N79" i="12"/>
  <c r="BV79" i="12"/>
  <c r="M79" i="12"/>
  <c r="BU79" i="12"/>
  <c r="L79" i="12"/>
  <c r="BT79" i="12"/>
  <c r="K79" i="12"/>
  <c r="BS79" i="12"/>
  <c r="BQ79" i="12"/>
  <c r="BP79" i="12"/>
  <c r="BO79" i="12"/>
  <c r="BN79" i="12"/>
  <c r="BM79" i="12"/>
  <c r="BL79" i="12"/>
  <c r="BK79" i="12"/>
  <c r="BJ79" i="12"/>
  <c r="BI79" i="12"/>
  <c r="BH79" i="12"/>
  <c r="BG79" i="12"/>
  <c r="BB79" i="12"/>
  <c r="AQ79" i="12"/>
  <c r="AP79" i="12"/>
  <c r="AA79" i="12"/>
  <c r="EE78" i="12"/>
  <c r="ED78" i="12"/>
  <c r="EC78" i="12"/>
  <c r="EB78" i="12"/>
  <c r="EA78" i="12"/>
  <c r="DZ78" i="12"/>
  <c r="DY78" i="12"/>
  <c r="DX78" i="12"/>
  <c r="DW78" i="12"/>
  <c r="DV78" i="12"/>
  <c r="DU78" i="12"/>
  <c r="DT78" i="12"/>
  <c r="DR78" i="12"/>
  <c r="DQ78" i="12"/>
  <c r="BD78" i="12"/>
  <c r="DP78" i="12"/>
  <c r="BC78" i="12"/>
  <c r="DO78" i="12"/>
  <c r="BB78" i="12"/>
  <c r="DN78" i="12"/>
  <c r="DM78" i="12"/>
  <c r="DL78" i="12"/>
  <c r="AY78" i="12"/>
  <c r="DK78" i="12"/>
  <c r="AX78" i="12"/>
  <c r="DJ78" i="12"/>
  <c r="AW78" i="12"/>
  <c r="DI78" i="12"/>
  <c r="AV78" i="12"/>
  <c r="DH78" i="12"/>
  <c r="AU78" i="12"/>
  <c r="DG78" i="12"/>
  <c r="DE78" i="12"/>
  <c r="DD78" i="12"/>
  <c r="AR78" i="12"/>
  <c r="DC78" i="12"/>
  <c r="AQ78" i="12"/>
  <c r="DB78" i="12"/>
  <c r="AP78" i="12"/>
  <c r="DA78" i="12"/>
  <c r="CZ78" i="12"/>
  <c r="AN78" i="12"/>
  <c r="CY78" i="12"/>
  <c r="AM78" i="12"/>
  <c r="CX78" i="12"/>
  <c r="AL78" i="12"/>
  <c r="CW78" i="12"/>
  <c r="AK78" i="12"/>
  <c r="CV78" i="12"/>
  <c r="AJ78" i="12"/>
  <c r="CU78" i="12"/>
  <c r="AI78" i="12"/>
  <c r="CT78" i="12"/>
  <c r="CR78" i="12"/>
  <c r="AG78" i="12"/>
  <c r="CQ78" i="12"/>
  <c r="CP78" i="12"/>
  <c r="AE78" i="12"/>
  <c r="CO78" i="12"/>
  <c r="AD78" i="12"/>
  <c r="CN78" i="12"/>
  <c r="AC78" i="12"/>
  <c r="CM78" i="12"/>
  <c r="AB78" i="12"/>
  <c r="CL78" i="12"/>
  <c r="AA78" i="12"/>
  <c r="CK78" i="12"/>
  <c r="Z78" i="12"/>
  <c r="CJ78" i="12"/>
  <c r="Y78" i="12"/>
  <c r="CI78" i="12"/>
  <c r="X78" i="12"/>
  <c r="CH78" i="12"/>
  <c r="W78" i="12"/>
  <c r="CG78" i="12"/>
  <c r="CD78" i="12"/>
  <c r="U78" i="12"/>
  <c r="CC78" i="12"/>
  <c r="T78" i="12"/>
  <c r="CB78" i="12"/>
  <c r="S78" i="12"/>
  <c r="CA78" i="12"/>
  <c r="BZ78" i="12"/>
  <c r="BY78" i="12"/>
  <c r="BX78" i="12"/>
  <c r="O78" i="12"/>
  <c r="BW78" i="12"/>
  <c r="N78" i="12"/>
  <c r="BV78" i="12"/>
  <c r="BU78" i="12"/>
  <c r="L78" i="12"/>
  <c r="BT78" i="12"/>
  <c r="K78" i="12"/>
  <c r="BS78" i="12"/>
  <c r="BQ78" i="12"/>
  <c r="BP78" i="12"/>
  <c r="BO78" i="12"/>
  <c r="BN78" i="12"/>
  <c r="BM78" i="12"/>
  <c r="BL78" i="12"/>
  <c r="BK78" i="12"/>
  <c r="BJ78" i="12"/>
  <c r="BI78" i="12"/>
  <c r="BH78" i="12"/>
  <c r="BG78" i="12"/>
  <c r="BE78" i="12"/>
  <c r="BA78" i="12"/>
  <c r="AZ78" i="12"/>
  <c r="AS78" i="12"/>
  <c r="AO78" i="12"/>
  <c r="AF78" i="12"/>
  <c r="R78" i="12"/>
  <c r="Q78" i="12"/>
  <c r="P78" i="12"/>
  <c r="M78" i="12"/>
  <c r="EE77" i="12"/>
  <c r="ED77" i="12"/>
  <c r="EC77" i="12"/>
  <c r="EB77" i="12"/>
  <c r="EA77" i="12"/>
  <c r="DZ77" i="12"/>
  <c r="DY77" i="12"/>
  <c r="DX77" i="12"/>
  <c r="DW77" i="12"/>
  <c r="DV77" i="12"/>
  <c r="DU77" i="12"/>
  <c r="DT77" i="12"/>
  <c r="DR77" i="12"/>
  <c r="DQ77" i="12"/>
  <c r="BD77" i="12"/>
  <c r="DP77" i="12"/>
  <c r="BC77" i="12"/>
  <c r="DO77" i="12"/>
  <c r="BB77" i="12"/>
  <c r="DN77" i="12"/>
  <c r="BA77" i="12"/>
  <c r="DM77" i="12"/>
  <c r="DL77" i="12"/>
  <c r="AY77" i="12"/>
  <c r="DK77" i="12"/>
  <c r="AX77" i="12"/>
  <c r="DJ77" i="12"/>
  <c r="AW77" i="12"/>
  <c r="DI77" i="12"/>
  <c r="AV77" i="12"/>
  <c r="DH77" i="12"/>
  <c r="AU77" i="12"/>
  <c r="DG77" i="12"/>
  <c r="DE77" i="12"/>
  <c r="DD77" i="12"/>
  <c r="AR77" i="12"/>
  <c r="DC77" i="12"/>
  <c r="AQ77" i="12"/>
  <c r="DB77" i="12"/>
  <c r="AP77" i="12"/>
  <c r="DA77" i="12"/>
  <c r="AO77" i="12"/>
  <c r="CZ77" i="12"/>
  <c r="AN77" i="12"/>
  <c r="CY77" i="12"/>
  <c r="AM77" i="12"/>
  <c r="CX77" i="12"/>
  <c r="AL77" i="12"/>
  <c r="CW77" i="12"/>
  <c r="CV77" i="12"/>
  <c r="CU77" i="12"/>
  <c r="AI77" i="12"/>
  <c r="CT77" i="12"/>
  <c r="CR77" i="12"/>
  <c r="AG77" i="12"/>
  <c r="CQ77" i="12"/>
  <c r="AF77" i="12"/>
  <c r="CP77" i="12"/>
  <c r="AE77" i="12"/>
  <c r="CO77" i="12"/>
  <c r="AD77" i="12"/>
  <c r="CN77" i="12"/>
  <c r="AC77" i="12"/>
  <c r="CM77" i="12"/>
  <c r="AB77" i="12"/>
  <c r="CL77" i="12"/>
  <c r="AA77" i="12"/>
  <c r="CK77" i="12"/>
  <c r="Z77" i="12"/>
  <c r="CJ77" i="12"/>
  <c r="Y77" i="12"/>
  <c r="CI77" i="12"/>
  <c r="X77" i="12"/>
  <c r="CH77" i="12"/>
  <c r="W77" i="12"/>
  <c r="CG77" i="12"/>
  <c r="CD77" i="12"/>
  <c r="U77" i="12"/>
  <c r="CC77" i="12"/>
  <c r="T77" i="12"/>
  <c r="CB77" i="12"/>
  <c r="S77" i="12"/>
  <c r="CA77" i="12"/>
  <c r="R77" i="12"/>
  <c r="BZ77" i="12"/>
  <c r="Q77" i="12"/>
  <c r="BY77" i="12"/>
  <c r="P77" i="12"/>
  <c r="BX77" i="12"/>
  <c r="O77" i="12"/>
  <c r="BW77" i="12"/>
  <c r="BV77" i="12"/>
  <c r="M77" i="12"/>
  <c r="BU77" i="12"/>
  <c r="L77" i="12"/>
  <c r="BT77" i="12"/>
  <c r="K77" i="12"/>
  <c r="BS77" i="12"/>
  <c r="BQ77" i="12"/>
  <c r="BP77" i="12"/>
  <c r="BO77" i="12"/>
  <c r="BN77" i="12"/>
  <c r="BM77" i="12"/>
  <c r="BL77" i="12"/>
  <c r="BK77" i="12"/>
  <c r="BJ77" i="12"/>
  <c r="BI77" i="12"/>
  <c r="BH77" i="12"/>
  <c r="BG77" i="12"/>
  <c r="BE77" i="12"/>
  <c r="AZ77" i="12"/>
  <c r="AS77" i="12"/>
  <c r="AK77" i="12"/>
  <c r="AJ77" i="12"/>
  <c r="N77" i="12"/>
  <c r="EE76" i="12"/>
  <c r="ED76" i="12"/>
  <c r="EC76" i="12"/>
  <c r="EB76" i="12"/>
  <c r="EA76" i="12"/>
  <c r="DZ76" i="12"/>
  <c r="DY76" i="12"/>
  <c r="DX76" i="12"/>
  <c r="DW76" i="12"/>
  <c r="DV76" i="12"/>
  <c r="DU76" i="12"/>
  <c r="DT76" i="12"/>
  <c r="DR76" i="12"/>
  <c r="BE76" i="12"/>
  <c r="DQ76" i="12"/>
  <c r="BD76" i="12"/>
  <c r="DP76" i="12"/>
  <c r="BC76" i="12"/>
  <c r="DO76" i="12"/>
  <c r="BB76" i="12"/>
  <c r="DN76" i="12"/>
  <c r="BA76" i="12"/>
  <c r="DM76" i="12"/>
  <c r="DL76" i="12"/>
  <c r="AY76" i="12"/>
  <c r="DK76" i="12"/>
  <c r="AX76" i="12"/>
  <c r="DJ76" i="12"/>
  <c r="AW76" i="12"/>
  <c r="DI76" i="12"/>
  <c r="AV76" i="12"/>
  <c r="DH76" i="12"/>
  <c r="AU76" i="12"/>
  <c r="DG76" i="12"/>
  <c r="DE76" i="12"/>
  <c r="AS76" i="12"/>
  <c r="DD76" i="12"/>
  <c r="AR76" i="12"/>
  <c r="DC76" i="12"/>
  <c r="AQ76" i="12"/>
  <c r="DB76" i="12"/>
  <c r="AP76" i="12"/>
  <c r="DA76" i="12"/>
  <c r="AO76" i="12"/>
  <c r="CZ76" i="12"/>
  <c r="AN76" i="12"/>
  <c r="CY76" i="12"/>
  <c r="AM76" i="12"/>
  <c r="CX76" i="12"/>
  <c r="AL76" i="12"/>
  <c r="CW76" i="12"/>
  <c r="AK76" i="12"/>
  <c r="CV76" i="12"/>
  <c r="AJ76" i="12"/>
  <c r="CU76" i="12"/>
  <c r="CT76" i="12"/>
  <c r="CR76" i="12"/>
  <c r="AG76" i="12"/>
  <c r="CQ76" i="12"/>
  <c r="AF76" i="12"/>
  <c r="CP76" i="12"/>
  <c r="AE76" i="12"/>
  <c r="CO76" i="12"/>
  <c r="AD76" i="12"/>
  <c r="CN76" i="12"/>
  <c r="AC76" i="12"/>
  <c r="CM76" i="12"/>
  <c r="AB76" i="12"/>
  <c r="CL76" i="12"/>
  <c r="AA76" i="12"/>
  <c r="CK76" i="12"/>
  <c r="Z76" i="12"/>
  <c r="CJ76" i="12"/>
  <c r="Y76" i="12"/>
  <c r="CI76" i="12"/>
  <c r="X76" i="12"/>
  <c r="CH76" i="12"/>
  <c r="W76" i="12"/>
  <c r="CG76" i="12"/>
  <c r="CD76" i="12"/>
  <c r="U76" i="12"/>
  <c r="CC76" i="12"/>
  <c r="T76" i="12"/>
  <c r="CB76" i="12"/>
  <c r="S76" i="12"/>
  <c r="CA76" i="12"/>
  <c r="R76" i="12"/>
  <c r="BZ76" i="12"/>
  <c r="Q76" i="12"/>
  <c r="BY76" i="12"/>
  <c r="P76" i="12"/>
  <c r="BX76" i="12"/>
  <c r="O76" i="12"/>
  <c r="BW76" i="12"/>
  <c r="N76" i="12"/>
  <c r="BV76" i="12"/>
  <c r="M76" i="12"/>
  <c r="BU76" i="12"/>
  <c r="L76" i="12"/>
  <c r="BT76" i="12"/>
  <c r="K76" i="12"/>
  <c r="BS76" i="12"/>
  <c r="BQ76" i="12"/>
  <c r="BP76" i="12"/>
  <c r="BO76" i="12"/>
  <c r="BN76" i="12"/>
  <c r="BM76" i="12"/>
  <c r="BL76" i="12"/>
  <c r="BK76" i="12"/>
  <c r="BJ76" i="12"/>
  <c r="BI76" i="12"/>
  <c r="BH76" i="12"/>
  <c r="BG76" i="12"/>
  <c r="AZ76" i="12"/>
  <c r="AI76" i="12"/>
  <c r="EE75" i="12"/>
  <c r="ED75" i="12"/>
  <c r="EC75" i="12"/>
  <c r="EB75" i="12"/>
  <c r="EA75" i="12"/>
  <c r="DZ75" i="12"/>
  <c r="DY75" i="12"/>
  <c r="DX75" i="12"/>
  <c r="DW75" i="12"/>
  <c r="DV75" i="12"/>
  <c r="DU75" i="12"/>
  <c r="DT75" i="12"/>
  <c r="DR75" i="12"/>
  <c r="BE75" i="12"/>
  <c r="DQ75" i="12"/>
  <c r="BD75" i="12"/>
  <c r="DP75" i="12"/>
  <c r="BC75" i="12"/>
  <c r="DO75" i="12"/>
  <c r="BB75" i="12"/>
  <c r="DN75" i="12"/>
  <c r="BA75" i="12"/>
  <c r="DM75" i="12"/>
  <c r="AZ75" i="12"/>
  <c r="DL75" i="12"/>
  <c r="AY75" i="12"/>
  <c r="DK75" i="12"/>
  <c r="AX75" i="12"/>
  <c r="DJ75" i="12"/>
  <c r="AW75" i="12"/>
  <c r="DI75" i="12"/>
  <c r="AV75" i="12"/>
  <c r="DH75" i="12"/>
  <c r="DG75" i="12"/>
  <c r="DE75" i="12"/>
  <c r="AS75" i="12"/>
  <c r="DD75" i="12"/>
  <c r="AR75" i="12"/>
  <c r="DC75" i="12"/>
  <c r="AQ75" i="12"/>
  <c r="DB75" i="12"/>
  <c r="AP75" i="12"/>
  <c r="DA75" i="12"/>
  <c r="AO75" i="12"/>
  <c r="CZ75" i="12"/>
  <c r="AN75" i="12"/>
  <c r="CY75" i="12"/>
  <c r="AM75" i="12"/>
  <c r="CX75" i="12"/>
  <c r="AL75" i="12"/>
  <c r="CW75" i="12"/>
  <c r="AK75" i="12"/>
  <c r="CV75" i="12"/>
  <c r="AJ75" i="12"/>
  <c r="CU75" i="12"/>
  <c r="AI75" i="12"/>
  <c r="CT75" i="12"/>
  <c r="CR75" i="12"/>
  <c r="AG75" i="12"/>
  <c r="CQ75" i="12"/>
  <c r="AF75" i="12"/>
  <c r="CP75" i="12"/>
  <c r="AE75" i="12"/>
  <c r="CO75" i="12"/>
  <c r="AD75" i="12"/>
  <c r="CN75" i="12"/>
  <c r="AC75" i="12"/>
  <c r="CM75" i="12"/>
  <c r="AB75" i="12"/>
  <c r="CL75" i="12"/>
  <c r="AA75" i="12"/>
  <c r="CK75" i="12"/>
  <c r="Z75" i="12"/>
  <c r="CJ75" i="12"/>
  <c r="Y75" i="12"/>
  <c r="CI75" i="12"/>
  <c r="X75" i="12"/>
  <c r="CH75" i="12"/>
  <c r="W75" i="12"/>
  <c r="CG75" i="12"/>
  <c r="CD75" i="12"/>
  <c r="U75" i="12"/>
  <c r="CC75" i="12"/>
  <c r="CB75" i="12"/>
  <c r="S75" i="12"/>
  <c r="CA75" i="12"/>
  <c r="R75" i="12"/>
  <c r="BZ75" i="12"/>
  <c r="Q75" i="12"/>
  <c r="BY75" i="12"/>
  <c r="BX75" i="12"/>
  <c r="O75" i="12"/>
  <c r="BW75" i="12"/>
  <c r="N75" i="12"/>
  <c r="BV75" i="12"/>
  <c r="M75" i="12"/>
  <c r="BU75" i="12"/>
  <c r="L75" i="12"/>
  <c r="BT75" i="12"/>
  <c r="K75" i="12"/>
  <c r="BS75" i="12"/>
  <c r="BQ75" i="12"/>
  <c r="BP75" i="12"/>
  <c r="BO75" i="12"/>
  <c r="BN75" i="12"/>
  <c r="BM75" i="12"/>
  <c r="BL75" i="12"/>
  <c r="BK75" i="12"/>
  <c r="BJ75" i="12"/>
  <c r="BI75" i="12"/>
  <c r="BH75" i="12"/>
  <c r="BG75" i="12"/>
  <c r="AU75" i="12"/>
  <c r="T75" i="12"/>
  <c r="P75" i="12"/>
  <c r="G81" i="12"/>
  <c r="EE74" i="12"/>
  <c r="ED74" i="12"/>
  <c r="EC74" i="12"/>
  <c r="EB74" i="12"/>
  <c r="EA74" i="12"/>
  <c r="DZ74" i="12"/>
  <c r="DY74" i="12"/>
  <c r="DX74" i="12"/>
  <c r="DW74" i="12"/>
  <c r="DV74" i="12"/>
  <c r="DU74" i="12"/>
  <c r="DT74" i="12"/>
  <c r="DR74" i="12"/>
  <c r="BE74" i="12"/>
  <c r="DQ74" i="12"/>
  <c r="BD74" i="12"/>
  <c r="DP74" i="12"/>
  <c r="BC74" i="12"/>
  <c r="DO74" i="12"/>
  <c r="BB74" i="12"/>
  <c r="DN74" i="12"/>
  <c r="BA74" i="12"/>
  <c r="DM74" i="12"/>
  <c r="DL74" i="12"/>
  <c r="AY74" i="12"/>
  <c r="DK74" i="12"/>
  <c r="AX74" i="12"/>
  <c r="DJ74" i="12"/>
  <c r="AW74" i="12"/>
  <c r="DI74" i="12"/>
  <c r="AV74" i="12"/>
  <c r="DH74" i="12"/>
  <c r="AU74" i="12"/>
  <c r="DG74" i="12"/>
  <c r="DE74" i="12"/>
  <c r="DD74" i="12"/>
  <c r="DC74" i="12"/>
  <c r="AQ74" i="12"/>
  <c r="DB74" i="12"/>
  <c r="AP74" i="12"/>
  <c r="DA74" i="12"/>
  <c r="AO74" i="12"/>
  <c r="CZ74" i="12"/>
  <c r="AN74" i="12"/>
  <c r="CY74" i="12"/>
  <c r="AM74" i="12"/>
  <c r="CX74" i="12"/>
  <c r="AL74" i="12"/>
  <c r="CW74" i="12"/>
  <c r="CV74" i="12"/>
  <c r="AJ74" i="12"/>
  <c r="CU74" i="12"/>
  <c r="AI74" i="12"/>
  <c r="CT74" i="12"/>
  <c r="CR74" i="12"/>
  <c r="AG74" i="12"/>
  <c r="CQ74" i="12"/>
  <c r="AF74" i="12"/>
  <c r="CP74" i="12"/>
  <c r="AE74" i="12"/>
  <c r="CO74" i="12"/>
  <c r="AD74" i="12"/>
  <c r="CN74" i="12"/>
  <c r="AC74" i="12"/>
  <c r="CM74" i="12"/>
  <c r="AB74" i="12"/>
  <c r="CL74" i="12"/>
  <c r="AA74" i="12"/>
  <c r="CK74" i="12"/>
  <c r="Z74" i="12"/>
  <c r="CJ74" i="12"/>
  <c r="Y74" i="12"/>
  <c r="CI74" i="12"/>
  <c r="X74" i="12"/>
  <c r="CH74" i="12"/>
  <c r="W74" i="12"/>
  <c r="CG74" i="12"/>
  <c r="CD74" i="12"/>
  <c r="CC74" i="12"/>
  <c r="T74" i="12"/>
  <c r="CB74" i="12"/>
  <c r="S74" i="12"/>
  <c r="CA74" i="12"/>
  <c r="R74" i="12"/>
  <c r="BZ74" i="12"/>
  <c r="Q74" i="12"/>
  <c r="BY74" i="12"/>
  <c r="P74" i="12"/>
  <c r="BX74" i="12"/>
  <c r="O74" i="12"/>
  <c r="BW74" i="12"/>
  <c r="N74" i="12"/>
  <c r="BV74" i="12"/>
  <c r="M74" i="12"/>
  <c r="BU74" i="12"/>
  <c r="L74" i="12"/>
  <c r="BT74" i="12"/>
  <c r="K74" i="12"/>
  <c r="BS74" i="12"/>
  <c r="BQ74" i="12"/>
  <c r="BP74" i="12"/>
  <c r="BO74" i="12"/>
  <c r="BN74" i="12"/>
  <c r="BM74" i="12"/>
  <c r="BL74" i="12"/>
  <c r="BK74" i="12"/>
  <c r="BJ74" i="12"/>
  <c r="BI74" i="12"/>
  <c r="BH74" i="12"/>
  <c r="BG74" i="12"/>
  <c r="AZ74" i="12"/>
  <c r="AS74" i="12"/>
  <c r="AR74" i="12"/>
  <c r="AK74" i="12"/>
  <c r="U74" i="12"/>
  <c r="EE73" i="12"/>
  <c r="ED73" i="12"/>
  <c r="EC73" i="12"/>
  <c r="EB73" i="12"/>
  <c r="EA73" i="12"/>
  <c r="DZ73" i="12"/>
  <c r="DY73" i="12"/>
  <c r="DX73" i="12"/>
  <c r="DW73" i="12"/>
  <c r="DV73" i="12"/>
  <c r="DU73" i="12"/>
  <c r="DT73" i="12"/>
  <c r="DR73" i="12"/>
  <c r="BE73" i="12"/>
  <c r="DQ73" i="12"/>
  <c r="BD73" i="12"/>
  <c r="DP73" i="12"/>
  <c r="BC73" i="12"/>
  <c r="DO73" i="12"/>
  <c r="BB73" i="12"/>
  <c r="DN73" i="12"/>
  <c r="DM73" i="12"/>
  <c r="AZ73" i="12"/>
  <c r="DL73" i="12"/>
  <c r="AY73" i="12"/>
  <c r="DK73" i="12"/>
  <c r="AX73" i="12"/>
  <c r="DJ73" i="12"/>
  <c r="AW73" i="12"/>
  <c r="DI73" i="12"/>
  <c r="AV73" i="12"/>
  <c r="DH73" i="12"/>
  <c r="AU73" i="12"/>
  <c r="DG73" i="12"/>
  <c r="DE73" i="12"/>
  <c r="AS73" i="12"/>
  <c r="DD73" i="12"/>
  <c r="AR73" i="12"/>
  <c r="DC73" i="12"/>
  <c r="AQ73" i="12"/>
  <c r="DB73" i="12"/>
  <c r="AP73" i="12"/>
  <c r="DA73" i="12"/>
  <c r="AO73" i="12"/>
  <c r="CZ73" i="12"/>
  <c r="AN73" i="12"/>
  <c r="CY73" i="12"/>
  <c r="AM73" i="12"/>
  <c r="CX73" i="12"/>
  <c r="AL73" i="12"/>
  <c r="CW73" i="12"/>
  <c r="AK73" i="12"/>
  <c r="CV73" i="12"/>
  <c r="CU73" i="12"/>
  <c r="CT73" i="12"/>
  <c r="CR73" i="12"/>
  <c r="AG73" i="12"/>
  <c r="CQ73" i="12"/>
  <c r="AF73" i="12"/>
  <c r="CP73" i="12"/>
  <c r="AE73" i="12"/>
  <c r="CO73" i="12"/>
  <c r="AD73" i="12"/>
  <c r="CN73" i="12"/>
  <c r="AC73" i="12"/>
  <c r="CM73" i="12"/>
  <c r="AB73" i="12"/>
  <c r="CL73" i="12"/>
  <c r="AA73" i="12"/>
  <c r="CK73" i="12"/>
  <c r="Z73" i="12"/>
  <c r="CJ73" i="12"/>
  <c r="CI73" i="12"/>
  <c r="X73" i="12"/>
  <c r="CH73" i="12"/>
  <c r="W73" i="12"/>
  <c r="CG73" i="12"/>
  <c r="CD73" i="12"/>
  <c r="U73" i="12"/>
  <c r="CC73" i="12"/>
  <c r="T73" i="12"/>
  <c r="CB73" i="12"/>
  <c r="S73" i="12"/>
  <c r="CA73" i="12"/>
  <c r="R73" i="12"/>
  <c r="BZ73" i="12"/>
  <c r="Q73" i="12"/>
  <c r="BY73" i="12"/>
  <c r="P73" i="12"/>
  <c r="BX73" i="12"/>
  <c r="O73" i="12"/>
  <c r="BW73" i="12"/>
  <c r="N73" i="12"/>
  <c r="BV73" i="12"/>
  <c r="M73" i="12"/>
  <c r="BU73" i="12"/>
  <c r="L73" i="12"/>
  <c r="BT73" i="12"/>
  <c r="K73" i="12"/>
  <c r="BS73" i="12"/>
  <c r="BQ73" i="12"/>
  <c r="BP73" i="12"/>
  <c r="BO73" i="12"/>
  <c r="BN73" i="12"/>
  <c r="BM73" i="12"/>
  <c r="BL73" i="12"/>
  <c r="BK73" i="12"/>
  <c r="BJ73" i="12"/>
  <c r="BI73" i="12"/>
  <c r="BH73" i="12"/>
  <c r="BG73" i="12"/>
  <c r="BA73" i="12"/>
  <c r="AJ73" i="12"/>
  <c r="AI73" i="12"/>
  <c r="Y73" i="12"/>
  <c r="EE72" i="12"/>
  <c r="ED72" i="12"/>
  <c r="EC72" i="12"/>
  <c r="EB72" i="12"/>
  <c r="EA72" i="12"/>
  <c r="DZ72" i="12"/>
  <c r="DY72" i="12"/>
  <c r="DX72" i="12"/>
  <c r="DW72" i="12"/>
  <c r="DV72" i="12"/>
  <c r="DU72" i="12"/>
  <c r="DT72" i="12"/>
  <c r="DR72" i="12"/>
  <c r="BE72" i="12"/>
  <c r="DQ72" i="12"/>
  <c r="BD72" i="12"/>
  <c r="DP72" i="12"/>
  <c r="BC72" i="12"/>
  <c r="DO72" i="12"/>
  <c r="DN72" i="12"/>
  <c r="BA72" i="12"/>
  <c r="DM72" i="12"/>
  <c r="AZ72" i="12"/>
  <c r="DL72" i="12"/>
  <c r="AY72" i="12"/>
  <c r="DK72" i="12"/>
  <c r="DJ72" i="12"/>
  <c r="AW72" i="12"/>
  <c r="DI72" i="12"/>
  <c r="AV72" i="12"/>
  <c r="DH72" i="12"/>
  <c r="AU72" i="12"/>
  <c r="DG72" i="12"/>
  <c r="DE72" i="12"/>
  <c r="AS72" i="12"/>
  <c r="DD72" i="12"/>
  <c r="AR72" i="12"/>
  <c r="DC72" i="12"/>
  <c r="AQ72" i="12"/>
  <c r="DB72" i="12"/>
  <c r="DA72" i="12"/>
  <c r="AO72" i="12"/>
  <c r="CZ72" i="12"/>
  <c r="AN72" i="12"/>
  <c r="CY72" i="12"/>
  <c r="AM72" i="12"/>
  <c r="CX72" i="12"/>
  <c r="AL72" i="12"/>
  <c r="CW72" i="12"/>
  <c r="AK72" i="12"/>
  <c r="CV72" i="12"/>
  <c r="AJ72" i="12"/>
  <c r="CU72" i="12"/>
  <c r="AI72" i="12"/>
  <c r="CT72" i="12"/>
  <c r="CR72" i="12"/>
  <c r="AG72" i="12"/>
  <c r="CQ72" i="12"/>
  <c r="AF72" i="12"/>
  <c r="CP72" i="12"/>
  <c r="AE72" i="12"/>
  <c r="CO72" i="12"/>
  <c r="AD72" i="12"/>
  <c r="CN72" i="12"/>
  <c r="AC72" i="12"/>
  <c r="CM72" i="12"/>
  <c r="AB72" i="12"/>
  <c r="CL72" i="12"/>
  <c r="AA72" i="12"/>
  <c r="CK72" i="12"/>
  <c r="Z72" i="12"/>
  <c r="CJ72" i="12"/>
  <c r="Y72" i="12"/>
  <c r="CI72" i="12"/>
  <c r="X72" i="12"/>
  <c r="CH72" i="12"/>
  <c r="W72" i="12"/>
  <c r="CG72" i="12"/>
  <c r="CD72" i="12"/>
  <c r="U72" i="12"/>
  <c r="CC72" i="12"/>
  <c r="T72" i="12"/>
  <c r="CB72" i="12"/>
  <c r="S72" i="12"/>
  <c r="CA72" i="12"/>
  <c r="BZ72" i="12"/>
  <c r="Q72" i="12"/>
  <c r="BY72" i="12"/>
  <c r="P72" i="12"/>
  <c r="BX72" i="12"/>
  <c r="O72" i="12"/>
  <c r="BW72" i="12"/>
  <c r="N72" i="12"/>
  <c r="BV72" i="12"/>
  <c r="M72" i="12"/>
  <c r="BU72" i="12"/>
  <c r="BT72" i="12"/>
  <c r="K72" i="12"/>
  <c r="BS72" i="12"/>
  <c r="BQ72" i="12"/>
  <c r="BP72" i="12"/>
  <c r="BO72" i="12"/>
  <c r="BN72" i="12"/>
  <c r="BM72" i="12"/>
  <c r="BL72" i="12"/>
  <c r="BK72" i="12"/>
  <c r="BJ72" i="12"/>
  <c r="BI72" i="12"/>
  <c r="BH72" i="12"/>
  <c r="BG72" i="12"/>
  <c r="G79" i="12"/>
  <c r="BB72" i="12"/>
  <c r="AX72" i="12"/>
  <c r="AP72" i="12"/>
  <c r="R72" i="12"/>
  <c r="L72" i="12"/>
  <c r="EE71" i="12"/>
  <c r="ED71" i="12"/>
  <c r="EC71" i="12"/>
  <c r="EB71" i="12"/>
  <c r="EA71" i="12"/>
  <c r="DZ71" i="12"/>
  <c r="DY71" i="12"/>
  <c r="DX71" i="12"/>
  <c r="DW71" i="12"/>
  <c r="DV71" i="12"/>
  <c r="DU71" i="12"/>
  <c r="DT71" i="12"/>
  <c r="DR71" i="12"/>
  <c r="BE71" i="12"/>
  <c r="DQ71" i="12"/>
  <c r="BD71" i="12"/>
  <c r="DP71" i="12"/>
  <c r="DO71" i="12"/>
  <c r="BB71" i="12"/>
  <c r="DN71" i="12"/>
  <c r="BA71" i="12"/>
  <c r="DM71" i="12"/>
  <c r="AZ71" i="12"/>
  <c r="DL71" i="12"/>
  <c r="AY71" i="12"/>
  <c r="DK71" i="12"/>
  <c r="AX71" i="12"/>
  <c r="DJ71" i="12"/>
  <c r="AW71" i="12"/>
  <c r="DI71" i="12"/>
  <c r="AV71" i="12"/>
  <c r="DH71" i="12"/>
  <c r="DG71" i="12"/>
  <c r="DE71" i="12"/>
  <c r="AS71" i="12"/>
  <c r="DD71" i="12"/>
  <c r="AR71" i="12"/>
  <c r="DC71" i="12"/>
  <c r="AQ71" i="12"/>
  <c r="DB71" i="12"/>
  <c r="AP71" i="12"/>
  <c r="DA71" i="12"/>
  <c r="AO71" i="12"/>
  <c r="CZ71" i="12"/>
  <c r="AN71" i="12"/>
  <c r="CY71" i="12"/>
  <c r="AM71" i="12"/>
  <c r="CX71" i="12"/>
  <c r="AL71" i="12"/>
  <c r="CW71" i="12"/>
  <c r="AK71" i="12"/>
  <c r="CV71" i="12"/>
  <c r="CU71" i="12"/>
  <c r="AI71" i="12"/>
  <c r="CT71" i="12"/>
  <c r="CR71" i="12"/>
  <c r="AG71" i="12"/>
  <c r="CQ71" i="12"/>
  <c r="AF71" i="12"/>
  <c r="CP71" i="12"/>
  <c r="AE71" i="12"/>
  <c r="CO71" i="12"/>
  <c r="AD71" i="12"/>
  <c r="CN71" i="12"/>
  <c r="AC71" i="12"/>
  <c r="CM71" i="12"/>
  <c r="AB71" i="12"/>
  <c r="CL71" i="12"/>
  <c r="AA71" i="12"/>
  <c r="CK71" i="12"/>
  <c r="Z71" i="12"/>
  <c r="CJ71" i="12"/>
  <c r="Y71" i="12"/>
  <c r="CI71" i="12"/>
  <c r="X71" i="12"/>
  <c r="CH71" i="12"/>
  <c r="W71" i="12"/>
  <c r="CG71" i="12"/>
  <c r="CD71" i="12"/>
  <c r="U71" i="12"/>
  <c r="CC71" i="12"/>
  <c r="CB71" i="12"/>
  <c r="CA71" i="12"/>
  <c r="R71" i="12"/>
  <c r="BZ71" i="12"/>
  <c r="Q71" i="12"/>
  <c r="BY71" i="12"/>
  <c r="BX71" i="12"/>
  <c r="BW71" i="12"/>
  <c r="N71" i="12"/>
  <c r="BV71" i="12"/>
  <c r="M71" i="12"/>
  <c r="BU71" i="12"/>
  <c r="BT71" i="12"/>
  <c r="BS71" i="12"/>
  <c r="BQ71" i="12"/>
  <c r="BP71" i="12"/>
  <c r="BO71" i="12"/>
  <c r="BN71" i="12"/>
  <c r="BM71" i="12"/>
  <c r="BL71" i="12"/>
  <c r="BK71" i="12"/>
  <c r="BJ71" i="12"/>
  <c r="BI71" i="12"/>
  <c r="BH71" i="12"/>
  <c r="BG71" i="12"/>
  <c r="BC71" i="12"/>
  <c r="AU71" i="12"/>
  <c r="AJ71" i="12"/>
  <c r="T71" i="12"/>
  <c r="S71" i="12"/>
  <c r="P71" i="12"/>
  <c r="O71" i="12"/>
  <c r="L71" i="12"/>
  <c r="K71" i="12"/>
  <c r="EE70" i="12"/>
  <c r="ED70" i="12"/>
  <c r="EC70" i="12"/>
  <c r="EB70" i="12"/>
  <c r="EA70" i="12"/>
  <c r="DZ70" i="12"/>
  <c r="DY70" i="12"/>
  <c r="DX70" i="12"/>
  <c r="DW70" i="12"/>
  <c r="DV70" i="12"/>
  <c r="DU70" i="12"/>
  <c r="DT70" i="12"/>
  <c r="DR70" i="12"/>
  <c r="BE70" i="12"/>
  <c r="DQ70" i="12"/>
  <c r="BD70" i="12"/>
  <c r="DP70" i="12"/>
  <c r="BC70" i="12"/>
  <c r="DO70" i="12"/>
  <c r="BB70" i="12"/>
  <c r="DN70" i="12"/>
  <c r="BA70" i="12"/>
  <c r="DM70" i="12"/>
  <c r="AZ70" i="12"/>
  <c r="DL70" i="12"/>
  <c r="AY70" i="12"/>
  <c r="DK70" i="12"/>
  <c r="AX70" i="12"/>
  <c r="DJ70" i="12"/>
  <c r="AW70" i="12"/>
  <c r="DI70" i="12"/>
  <c r="DH70" i="12"/>
  <c r="AU70" i="12"/>
  <c r="DG70" i="12"/>
  <c r="DE70" i="12"/>
  <c r="AS70" i="12"/>
  <c r="DD70" i="12"/>
  <c r="DC70" i="12"/>
  <c r="AQ70" i="12"/>
  <c r="DB70" i="12"/>
  <c r="AP70" i="12"/>
  <c r="DA70" i="12"/>
  <c r="AO70" i="12"/>
  <c r="CZ70" i="12"/>
  <c r="AN70" i="12"/>
  <c r="CY70" i="12"/>
  <c r="AM70" i="12"/>
  <c r="CX70" i="12"/>
  <c r="AL70" i="12"/>
  <c r="CW70" i="12"/>
  <c r="AK70" i="12"/>
  <c r="CV70" i="12"/>
  <c r="AJ70" i="12"/>
  <c r="CU70" i="12"/>
  <c r="AI70" i="12"/>
  <c r="CT70" i="12"/>
  <c r="CR70" i="12"/>
  <c r="AG70" i="12"/>
  <c r="CQ70" i="12"/>
  <c r="CP70" i="12"/>
  <c r="AE70" i="12"/>
  <c r="CO70" i="12"/>
  <c r="CN70" i="12"/>
  <c r="AC70" i="12"/>
  <c r="CM70" i="12"/>
  <c r="AB70" i="12"/>
  <c r="CL70" i="12"/>
  <c r="AA70" i="12"/>
  <c r="CK70" i="12"/>
  <c r="Z70" i="12"/>
  <c r="CJ70" i="12"/>
  <c r="Y70" i="12"/>
  <c r="CI70" i="12"/>
  <c r="X70" i="12"/>
  <c r="CH70" i="12"/>
  <c r="W70" i="12"/>
  <c r="CG70" i="12"/>
  <c r="CD70" i="12"/>
  <c r="U70" i="12"/>
  <c r="CC70" i="12"/>
  <c r="CB70" i="12"/>
  <c r="S70" i="12"/>
  <c r="CA70" i="12"/>
  <c r="R70" i="12"/>
  <c r="BZ70" i="12"/>
  <c r="Q70" i="12"/>
  <c r="BY70" i="12"/>
  <c r="BX70" i="12"/>
  <c r="O70" i="12"/>
  <c r="BW70" i="12"/>
  <c r="N70" i="12"/>
  <c r="BV70" i="12"/>
  <c r="M70" i="12"/>
  <c r="BU70" i="12"/>
  <c r="L70" i="12"/>
  <c r="BT70" i="12"/>
  <c r="K70" i="12"/>
  <c r="BS70" i="12"/>
  <c r="BQ70" i="12"/>
  <c r="BP70" i="12"/>
  <c r="BO70" i="12"/>
  <c r="BN70" i="12"/>
  <c r="BM70" i="12"/>
  <c r="BL70" i="12"/>
  <c r="BK70" i="12"/>
  <c r="BJ70" i="12"/>
  <c r="BI70" i="12"/>
  <c r="BH70" i="12"/>
  <c r="BG70" i="12"/>
  <c r="AV70" i="12"/>
  <c r="AR70" i="12"/>
  <c r="AF70" i="12"/>
  <c r="AD70" i="12"/>
  <c r="T70" i="12"/>
  <c r="P70" i="12"/>
  <c r="EE69" i="12"/>
  <c r="ED69" i="12"/>
  <c r="EC69" i="12"/>
  <c r="EB69" i="12"/>
  <c r="EA69" i="12"/>
  <c r="DZ69" i="12"/>
  <c r="DY69" i="12"/>
  <c r="DX69" i="12"/>
  <c r="DW69" i="12"/>
  <c r="DV69" i="12"/>
  <c r="DU69" i="12"/>
  <c r="DT69" i="12"/>
  <c r="DR69" i="12"/>
  <c r="BE69" i="12"/>
  <c r="DQ69" i="12"/>
  <c r="BD69" i="12"/>
  <c r="DP69" i="12"/>
  <c r="BC69" i="12"/>
  <c r="DO69" i="12"/>
  <c r="BB69" i="12"/>
  <c r="DN69" i="12"/>
  <c r="BA69" i="12"/>
  <c r="DM69" i="12"/>
  <c r="AZ69" i="12"/>
  <c r="DL69" i="12"/>
  <c r="AY69" i="12"/>
  <c r="DK69" i="12"/>
  <c r="AX69" i="12"/>
  <c r="DJ69" i="12"/>
  <c r="AW69" i="12"/>
  <c r="DI69" i="12"/>
  <c r="AV69" i="12"/>
  <c r="DH69" i="12"/>
  <c r="AU69" i="12"/>
  <c r="DG69" i="12"/>
  <c r="DE69" i="12"/>
  <c r="AS69" i="12"/>
  <c r="DD69" i="12"/>
  <c r="AR69" i="12"/>
  <c r="DC69" i="12"/>
  <c r="AQ69" i="12"/>
  <c r="DB69" i="12"/>
  <c r="AP69" i="12"/>
  <c r="DA69" i="12"/>
  <c r="AO69" i="12"/>
  <c r="CZ69" i="12"/>
  <c r="AN69" i="12"/>
  <c r="CY69" i="12"/>
  <c r="AM69" i="12"/>
  <c r="CX69" i="12"/>
  <c r="AL69" i="12"/>
  <c r="CW69" i="12"/>
  <c r="AK69" i="12"/>
  <c r="CV69" i="12"/>
  <c r="AJ69" i="12"/>
  <c r="CU69" i="12"/>
  <c r="AI69" i="12"/>
  <c r="CT69" i="12"/>
  <c r="CR69" i="12"/>
  <c r="AG69" i="12"/>
  <c r="CQ69" i="12"/>
  <c r="AF69" i="12"/>
  <c r="CP69" i="12"/>
  <c r="AE69" i="12"/>
  <c r="CO69" i="12"/>
  <c r="AD69" i="12"/>
  <c r="CN69" i="12"/>
  <c r="AC69" i="12"/>
  <c r="CM69" i="12"/>
  <c r="AB69" i="12"/>
  <c r="CL69" i="12"/>
  <c r="AA69" i="12"/>
  <c r="CK69" i="12"/>
  <c r="Z69" i="12"/>
  <c r="CJ69" i="12"/>
  <c r="Y69" i="12"/>
  <c r="CI69" i="12"/>
  <c r="X69" i="12"/>
  <c r="CH69" i="12"/>
  <c r="W69" i="12"/>
  <c r="CG69" i="12"/>
  <c r="CD69" i="12"/>
  <c r="U69" i="12"/>
  <c r="CC69" i="12"/>
  <c r="T69" i="12"/>
  <c r="CB69" i="12"/>
  <c r="S69" i="12"/>
  <c r="CA69" i="12"/>
  <c r="BZ69" i="12"/>
  <c r="Q69" i="12"/>
  <c r="BY69" i="12"/>
  <c r="P69" i="12"/>
  <c r="BX69" i="12"/>
  <c r="O69" i="12"/>
  <c r="BW69" i="12"/>
  <c r="N69" i="12"/>
  <c r="BV69" i="12"/>
  <c r="M69" i="12"/>
  <c r="BU69" i="12"/>
  <c r="L69" i="12"/>
  <c r="BT69" i="12"/>
  <c r="K69" i="12"/>
  <c r="BS69" i="12"/>
  <c r="BQ69" i="12"/>
  <c r="BP69" i="12"/>
  <c r="BO69" i="12"/>
  <c r="BN69" i="12"/>
  <c r="BM69" i="12"/>
  <c r="BL69" i="12"/>
  <c r="BK69" i="12"/>
  <c r="BJ69" i="12"/>
  <c r="BI69" i="12"/>
  <c r="BH69" i="12"/>
  <c r="BG69" i="12"/>
  <c r="R69" i="12"/>
  <c r="EE68" i="12"/>
  <c r="ED68" i="12"/>
  <c r="EC68" i="12"/>
  <c r="EB68" i="12"/>
  <c r="EA68" i="12"/>
  <c r="DZ68" i="12"/>
  <c r="DY68" i="12"/>
  <c r="DX68" i="12"/>
  <c r="DW68" i="12"/>
  <c r="DV68" i="12"/>
  <c r="DU68" i="12"/>
  <c r="DT68" i="12"/>
  <c r="DR68" i="12"/>
  <c r="BE68" i="12"/>
  <c r="DQ68" i="12"/>
  <c r="BD68" i="12"/>
  <c r="DP68" i="12"/>
  <c r="BC68" i="12"/>
  <c r="DO68" i="12"/>
  <c r="BB68" i="12"/>
  <c r="DN68" i="12"/>
  <c r="BA68" i="12"/>
  <c r="DM68" i="12"/>
  <c r="AZ68" i="12"/>
  <c r="DL68" i="12"/>
  <c r="AY68" i="12"/>
  <c r="DK68" i="12"/>
  <c r="AX68" i="12"/>
  <c r="DJ68" i="12"/>
  <c r="AW68" i="12"/>
  <c r="DI68" i="12"/>
  <c r="DH68" i="12"/>
  <c r="AU68" i="12"/>
  <c r="DG68" i="12"/>
  <c r="DE68" i="12"/>
  <c r="AS68" i="12"/>
  <c r="DD68" i="12"/>
  <c r="AR68" i="12"/>
  <c r="DC68" i="12"/>
  <c r="DB68" i="12"/>
  <c r="AP68" i="12"/>
  <c r="DA68" i="12"/>
  <c r="AO68" i="12"/>
  <c r="CZ68" i="12"/>
  <c r="AN68" i="12"/>
  <c r="CY68" i="12"/>
  <c r="AM68" i="12"/>
  <c r="CX68" i="12"/>
  <c r="AL68" i="12"/>
  <c r="CW68" i="12"/>
  <c r="AK68" i="12"/>
  <c r="CV68" i="12"/>
  <c r="AJ68" i="12"/>
  <c r="CU68" i="12"/>
  <c r="CT68" i="12"/>
  <c r="CR68" i="12"/>
  <c r="AG68" i="12"/>
  <c r="CQ68" i="12"/>
  <c r="AF68" i="12"/>
  <c r="CP68" i="12"/>
  <c r="AE68" i="12"/>
  <c r="CO68" i="12"/>
  <c r="AD68" i="12"/>
  <c r="CN68" i="12"/>
  <c r="AC68" i="12"/>
  <c r="CM68" i="12"/>
  <c r="AB68" i="12"/>
  <c r="CL68" i="12"/>
  <c r="AA68" i="12"/>
  <c r="CK68" i="12"/>
  <c r="Z68" i="12"/>
  <c r="CJ68" i="12"/>
  <c r="Y68" i="12"/>
  <c r="CI68" i="12"/>
  <c r="X68" i="12"/>
  <c r="CH68" i="12"/>
  <c r="W68" i="12"/>
  <c r="CG68" i="12"/>
  <c r="CD68" i="12"/>
  <c r="U68" i="12"/>
  <c r="CC68" i="12"/>
  <c r="T68" i="12"/>
  <c r="CB68" i="12"/>
  <c r="CA68" i="12"/>
  <c r="R68" i="12"/>
  <c r="BZ68" i="12"/>
  <c r="Q68" i="12"/>
  <c r="BY68" i="12"/>
  <c r="P68" i="12"/>
  <c r="BX68" i="12"/>
  <c r="O68" i="12"/>
  <c r="BW68" i="12"/>
  <c r="N68" i="12"/>
  <c r="BV68" i="12"/>
  <c r="M68" i="12"/>
  <c r="BU68" i="12"/>
  <c r="L68" i="12"/>
  <c r="BT68" i="12"/>
  <c r="BS68" i="12"/>
  <c r="BQ68" i="12"/>
  <c r="BP68" i="12"/>
  <c r="BO68" i="12"/>
  <c r="BN68" i="12"/>
  <c r="BM68" i="12"/>
  <c r="BL68" i="12"/>
  <c r="BK68" i="12"/>
  <c r="BJ68" i="12"/>
  <c r="BI68" i="12"/>
  <c r="BH68" i="12"/>
  <c r="BG68" i="12"/>
  <c r="AV68" i="12"/>
  <c r="AQ68" i="12"/>
  <c r="AI68" i="12"/>
  <c r="S68" i="12"/>
  <c r="K68" i="12"/>
  <c r="EE67" i="12"/>
  <c r="ED67" i="12"/>
  <c r="EC67" i="12"/>
  <c r="EB67" i="12"/>
  <c r="EA67" i="12"/>
  <c r="DZ67" i="12"/>
  <c r="DY67" i="12"/>
  <c r="DX67" i="12"/>
  <c r="DW67" i="12"/>
  <c r="DV67" i="12"/>
  <c r="DU67" i="12"/>
  <c r="DT67" i="12"/>
  <c r="DR67" i="12"/>
  <c r="BE67" i="12"/>
  <c r="DQ67" i="12"/>
  <c r="BD67" i="12"/>
  <c r="DP67" i="12"/>
  <c r="BC67" i="12"/>
  <c r="DO67" i="12"/>
  <c r="DN67" i="12"/>
  <c r="BA67" i="12"/>
  <c r="DM67" i="12"/>
  <c r="AZ67" i="12"/>
  <c r="DL67" i="12"/>
  <c r="AY67" i="12"/>
  <c r="DK67" i="12"/>
  <c r="AX67" i="12"/>
  <c r="DJ67" i="12"/>
  <c r="AW67" i="12"/>
  <c r="DI67" i="12"/>
  <c r="AV67" i="12"/>
  <c r="DH67" i="12"/>
  <c r="DG67" i="12"/>
  <c r="DE67" i="12"/>
  <c r="AS67" i="12"/>
  <c r="DD67" i="12"/>
  <c r="AR67" i="12"/>
  <c r="DC67" i="12"/>
  <c r="AQ67" i="12"/>
  <c r="DB67" i="12"/>
  <c r="AP67" i="12"/>
  <c r="DA67" i="12"/>
  <c r="AO67" i="12"/>
  <c r="CZ67" i="12"/>
  <c r="AN67" i="12"/>
  <c r="CY67" i="12"/>
  <c r="AM67" i="12"/>
  <c r="CX67" i="12"/>
  <c r="AL67" i="12"/>
  <c r="CW67" i="12"/>
  <c r="AK67" i="12"/>
  <c r="CV67" i="12"/>
  <c r="AJ67" i="12"/>
  <c r="CU67" i="12"/>
  <c r="AI67" i="12"/>
  <c r="CT67" i="12"/>
  <c r="CR67" i="12"/>
  <c r="AG67" i="12"/>
  <c r="CQ67" i="12"/>
  <c r="AF67" i="12"/>
  <c r="CP67" i="12"/>
  <c r="AE67" i="12"/>
  <c r="CO67" i="12"/>
  <c r="AD67" i="12"/>
  <c r="CN67" i="12"/>
  <c r="AC67" i="12"/>
  <c r="CM67" i="12"/>
  <c r="AB67" i="12"/>
  <c r="CL67" i="12"/>
  <c r="AA67" i="12"/>
  <c r="CK67" i="12"/>
  <c r="Z67" i="12"/>
  <c r="CJ67" i="12"/>
  <c r="Y67" i="12"/>
  <c r="CI67" i="12"/>
  <c r="X67" i="12"/>
  <c r="CH67" i="12"/>
  <c r="W67" i="12"/>
  <c r="CG67" i="12"/>
  <c r="CD67" i="12"/>
  <c r="U67" i="12"/>
  <c r="CC67" i="12"/>
  <c r="T67" i="12"/>
  <c r="CB67" i="12"/>
  <c r="S67" i="12"/>
  <c r="CA67" i="12"/>
  <c r="R67" i="12"/>
  <c r="BZ67" i="12"/>
  <c r="Q67" i="12"/>
  <c r="BY67" i="12"/>
  <c r="P67" i="12"/>
  <c r="BX67" i="12"/>
  <c r="BW67" i="12"/>
  <c r="N67" i="12"/>
  <c r="BV67" i="12"/>
  <c r="M67" i="12"/>
  <c r="BU67" i="12"/>
  <c r="L67" i="12"/>
  <c r="BT67" i="12"/>
  <c r="K67" i="12"/>
  <c r="BS67" i="12"/>
  <c r="BQ67" i="12"/>
  <c r="BP67" i="12"/>
  <c r="BO67" i="12"/>
  <c r="BN67" i="12"/>
  <c r="BM67" i="12"/>
  <c r="BL67" i="12"/>
  <c r="BK67" i="12"/>
  <c r="BJ67" i="12"/>
  <c r="BI67" i="12"/>
  <c r="BH67" i="12"/>
  <c r="BG67" i="12"/>
  <c r="BB67" i="12"/>
  <c r="AU67" i="12"/>
  <c r="O67" i="12"/>
  <c r="EE66" i="12"/>
  <c r="ED66" i="12"/>
  <c r="EC66" i="12"/>
  <c r="EB66" i="12"/>
  <c r="EA66" i="12"/>
  <c r="DZ66" i="12"/>
  <c r="DY66" i="12"/>
  <c r="DX66" i="12"/>
  <c r="DW66" i="12"/>
  <c r="DV66" i="12"/>
  <c r="DU66" i="12"/>
  <c r="DT66" i="12"/>
  <c r="DR66" i="12"/>
  <c r="BE66" i="12"/>
  <c r="DQ66" i="12"/>
  <c r="BD66" i="12"/>
  <c r="DP66" i="12"/>
  <c r="BC66" i="12"/>
  <c r="DO66" i="12"/>
  <c r="DN66" i="12"/>
  <c r="DM66" i="12"/>
  <c r="AZ66" i="12"/>
  <c r="DL66" i="12"/>
  <c r="AY66" i="12"/>
  <c r="DK66" i="12"/>
  <c r="AX66" i="12"/>
  <c r="DJ66" i="12"/>
  <c r="AW66" i="12"/>
  <c r="DI66" i="12"/>
  <c r="AV66" i="12"/>
  <c r="DH66" i="12"/>
  <c r="AU66" i="12"/>
  <c r="DG66" i="12"/>
  <c r="DE66" i="12"/>
  <c r="AS66" i="12"/>
  <c r="DD66" i="12"/>
  <c r="AR66" i="12"/>
  <c r="DC66" i="12"/>
  <c r="AQ66" i="12"/>
  <c r="DB66" i="12"/>
  <c r="AP66" i="12"/>
  <c r="DA66" i="12"/>
  <c r="AO66" i="12"/>
  <c r="CZ66" i="12"/>
  <c r="AN66" i="12"/>
  <c r="CY66" i="12"/>
  <c r="AM66" i="12"/>
  <c r="CX66" i="12"/>
  <c r="AL66" i="12"/>
  <c r="CW66" i="12"/>
  <c r="AK66" i="12"/>
  <c r="CV66" i="12"/>
  <c r="AJ66" i="12"/>
  <c r="CU66" i="12"/>
  <c r="AI66" i="12"/>
  <c r="CT66" i="12"/>
  <c r="CR66" i="12"/>
  <c r="AG66" i="12"/>
  <c r="CQ66" i="12"/>
  <c r="AF66" i="12"/>
  <c r="CP66" i="12"/>
  <c r="AE66" i="12"/>
  <c r="CO66" i="12"/>
  <c r="AD66" i="12"/>
  <c r="CN66" i="12"/>
  <c r="AC66" i="12"/>
  <c r="CM66" i="12"/>
  <c r="AB66" i="12"/>
  <c r="CL66" i="12"/>
  <c r="AA66" i="12"/>
  <c r="CK66" i="12"/>
  <c r="Z66" i="12"/>
  <c r="CJ66" i="12"/>
  <c r="Y66" i="12"/>
  <c r="CI66" i="12"/>
  <c r="X66" i="12"/>
  <c r="CH66" i="12"/>
  <c r="W66" i="12"/>
  <c r="CG66" i="12"/>
  <c r="CD66" i="12"/>
  <c r="U66" i="12"/>
  <c r="CC66" i="12"/>
  <c r="T66" i="12"/>
  <c r="CB66" i="12"/>
  <c r="S66" i="12"/>
  <c r="CA66" i="12"/>
  <c r="R66" i="12"/>
  <c r="BZ66" i="12"/>
  <c r="Q66" i="12"/>
  <c r="BY66" i="12"/>
  <c r="P66" i="12"/>
  <c r="BX66" i="12"/>
  <c r="O66" i="12"/>
  <c r="BW66" i="12"/>
  <c r="N66" i="12"/>
  <c r="BV66" i="12"/>
  <c r="M66" i="12"/>
  <c r="BU66" i="12"/>
  <c r="L66" i="12"/>
  <c r="BT66" i="12"/>
  <c r="K66" i="12"/>
  <c r="BS66" i="12"/>
  <c r="BQ66" i="12"/>
  <c r="BP66" i="12"/>
  <c r="BO66" i="12"/>
  <c r="BN66" i="12"/>
  <c r="BM66" i="12"/>
  <c r="BL66" i="12"/>
  <c r="BK66" i="12"/>
  <c r="BJ66" i="12"/>
  <c r="BI66" i="12"/>
  <c r="BH66" i="12"/>
  <c r="BG66" i="12"/>
  <c r="G73" i="12"/>
  <c r="BB66" i="12"/>
  <c r="BA66" i="12"/>
  <c r="EE65" i="12"/>
  <c r="ED65" i="12"/>
  <c r="EC65" i="12"/>
  <c r="EB65" i="12"/>
  <c r="EA65" i="12"/>
  <c r="DZ65" i="12"/>
  <c r="DY65" i="12"/>
  <c r="DX65" i="12"/>
  <c r="DW65" i="12"/>
  <c r="DV65" i="12"/>
  <c r="DU65" i="12"/>
  <c r="DT65" i="12"/>
  <c r="DR65" i="12"/>
  <c r="BE65" i="12"/>
  <c r="DQ65" i="12"/>
  <c r="BD65" i="12"/>
  <c r="DP65" i="12"/>
  <c r="BC65" i="12"/>
  <c r="DO65" i="12"/>
  <c r="BB65" i="12"/>
  <c r="DN65" i="12"/>
  <c r="BA65" i="12"/>
  <c r="DM65" i="12"/>
  <c r="AZ65" i="12"/>
  <c r="DL65" i="12"/>
  <c r="DK65" i="12"/>
  <c r="AX65" i="12"/>
  <c r="DJ65" i="12"/>
  <c r="AW65" i="12"/>
  <c r="DI65" i="12"/>
  <c r="AV65" i="12"/>
  <c r="DH65" i="12"/>
  <c r="AU65" i="12"/>
  <c r="DG65" i="12"/>
  <c r="DE65" i="12"/>
  <c r="AS65" i="12"/>
  <c r="DD65" i="12"/>
  <c r="AR65" i="12"/>
  <c r="DC65" i="12"/>
  <c r="AQ65" i="12"/>
  <c r="DB65" i="12"/>
  <c r="AP65" i="12"/>
  <c r="DA65" i="12"/>
  <c r="AO65" i="12"/>
  <c r="CZ65" i="12"/>
  <c r="AN65" i="12"/>
  <c r="CY65" i="12"/>
  <c r="AM65" i="12"/>
  <c r="CX65" i="12"/>
  <c r="AL65" i="12"/>
  <c r="CW65" i="12"/>
  <c r="AK65" i="12"/>
  <c r="CV65" i="12"/>
  <c r="AJ65" i="12"/>
  <c r="CU65" i="12"/>
  <c r="AI65" i="12"/>
  <c r="CT65" i="12"/>
  <c r="CR65" i="12"/>
  <c r="AG65" i="12"/>
  <c r="CQ65" i="12"/>
  <c r="AF65" i="12"/>
  <c r="CP65" i="12"/>
  <c r="AE65" i="12"/>
  <c r="CO65" i="12"/>
  <c r="AD65" i="12"/>
  <c r="CN65" i="12"/>
  <c r="AC65" i="12"/>
  <c r="CM65" i="12"/>
  <c r="AB65" i="12"/>
  <c r="CL65" i="12"/>
  <c r="CK65" i="12"/>
  <c r="Z65" i="12"/>
  <c r="CJ65" i="12"/>
  <c r="Y65" i="12"/>
  <c r="CI65" i="12"/>
  <c r="X65" i="12"/>
  <c r="CH65" i="12"/>
  <c r="W65" i="12"/>
  <c r="CG65" i="12"/>
  <c r="CD65" i="12"/>
  <c r="U65" i="12"/>
  <c r="CC65" i="12"/>
  <c r="T65" i="12"/>
  <c r="CB65" i="12"/>
  <c r="S65" i="12"/>
  <c r="CA65" i="12"/>
  <c r="BZ65" i="12"/>
  <c r="Q65" i="12"/>
  <c r="BY65" i="12"/>
  <c r="P65" i="12"/>
  <c r="BX65" i="12"/>
  <c r="BW65" i="12"/>
  <c r="BV65" i="12"/>
  <c r="M65" i="12"/>
  <c r="BU65" i="12"/>
  <c r="L65" i="12"/>
  <c r="BT65" i="12"/>
  <c r="K65" i="12"/>
  <c r="BS65" i="12"/>
  <c r="BQ65" i="12"/>
  <c r="BP65" i="12"/>
  <c r="BO65" i="12"/>
  <c r="BN65" i="12"/>
  <c r="BM65" i="12"/>
  <c r="BL65" i="12"/>
  <c r="BK65" i="12"/>
  <c r="BJ65" i="12"/>
  <c r="BI65" i="12"/>
  <c r="BH65" i="12"/>
  <c r="BG65" i="12"/>
  <c r="AY65" i="12"/>
  <c r="AA65" i="12"/>
  <c r="R65" i="12"/>
  <c r="O65" i="12"/>
  <c r="N65" i="12"/>
  <c r="EE64" i="12"/>
  <c r="ED64" i="12"/>
  <c r="EC64" i="12"/>
  <c r="EB64" i="12"/>
  <c r="EA64" i="12"/>
  <c r="DZ64" i="12"/>
  <c r="DY64" i="12"/>
  <c r="DX64" i="12"/>
  <c r="DW64" i="12"/>
  <c r="DV64" i="12"/>
  <c r="DU64" i="12"/>
  <c r="DT64" i="12"/>
  <c r="DR64" i="12"/>
  <c r="BE64" i="12"/>
  <c r="DQ64" i="12"/>
  <c r="DP64" i="12"/>
  <c r="BC64" i="12"/>
  <c r="DO64" i="12"/>
  <c r="BB64" i="12"/>
  <c r="DN64" i="12"/>
  <c r="BA64" i="12"/>
  <c r="DM64" i="12"/>
  <c r="AZ64" i="12"/>
  <c r="DL64" i="12"/>
  <c r="AY64" i="12"/>
  <c r="DK64" i="12"/>
  <c r="AX64" i="12"/>
  <c r="DJ64" i="12"/>
  <c r="AW64" i="12"/>
  <c r="DI64" i="12"/>
  <c r="DH64" i="12"/>
  <c r="AU64" i="12"/>
  <c r="DG64" i="12"/>
  <c r="DE64" i="12"/>
  <c r="AS64" i="12"/>
  <c r="DD64" i="12"/>
  <c r="AR64" i="12"/>
  <c r="DC64" i="12"/>
  <c r="AQ64" i="12"/>
  <c r="DB64" i="12"/>
  <c r="AP64" i="12"/>
  <c r="DA64" i="12"/>
  <c r="AO64" i="12"/>
  <c r="CZ64" i="12"/>
  <c r="AN64" i="12"/>
  <c r="CY64" i="12"/>
  <c r="AM64" i="12"/>
  <c r="CX64" i="12"/>
  <c r="AL64" i="12"/>
  <c r="CW64" i="12"/>
  <c r="AK64" i="12"/>
  <c r="CV64" i="12"/>
  <c r="AJ64" i="12"/>
  <c r="CU64" i="12"/>
  <c r="AI64" i="12"/>
  <c r="CT64" i="12"/>
  <c r="CR64" i="12"/>
  <c r="AG64" i="12"/>
  <c r="CQ64" i="12"/>
  <c r="CP64" i="12"/>
  <c r="AE64" i="12"/>
  <c r="CO64" i="12"/>
  <c r="AD64" i="12"/>
  <c r="CN64" i="12"/>
  <c r="AC64" i="12"/>
  <c r="CM64" i="12"/>
  <c r="AB64" i="12"/>
  <c r="CL64" i="12"/>
  <c r="AA64" i="12"/>
  <c r="CK64" i="12"/>
  <c r="Z64" i="12"/>
  <c r="CJ64" i="12"/>
  <c r="Y64" i="12"/>
  <c r="CI64" i="12"/>
  <c r="X64" i="12"/>
  <c r="CH64" i="12"/>
  <c r="W64" i="12"/>
  <c r="CG64" i="12"/>
  <c r="CD64" i="12"/>
  <c r="U64" i="12"/>
  <c r="CC64" i="12"/>
  <c r="T64" i="12"/>
  <c r="CB64" i="12"/>
  <c r="S64" i="12"/>
  <c r="CA64" i="12"/>
  <c r="R64" i="12"/>
  <c r="BZ64" i="12"/>
  <c r="Q64" i="12"/>
  <c r="BY64" i="12"/>
  <c r="P64" i="12"/>
  <c r="BX64" i="12"/>
  <c r="O64" i="12"/>
  <c r="BW64" i="12"/>
  <c r="N64" i="12"/>
  <c r="BV64" i="12"/>
  <c r="M64" i="12"/>
  <c r="BU64" i="12"/>
  <c r="BT64" i="12"/>
  <c r="K64" i="12"/>
  <c r="BS64" i="12"/>
  <c r="BQ64" i="12"/>
  <c r="BP64" i="12"/>
  <c r="BO64" i="12"/>
  <c r="BN64" i="12"/>
  <c r="BM64" i="12"/>
  <c r="BL64" i="12"/>
  <c r="BK64" i="12"/>
  <c r="BJ64" i="12"/>
  <c r="BI64" i="12"/>
  <c r="BH64" i="12"/>
  <c r="BG64" i="12"/>
  <c r="BD64" i="12"/>
  <c r="AV64" i="12"/>
  <c r="AF64" i="12"/>
  <c r="L64" i="12"/>
  <c r="EE63" i="12"/>
  <c r="ED63" i="12"/>
  <c r="EC63" i="12"/>
  <c r="EB63" i="12"/>
  <c r="EA63" i="12"/>
  <c r="DZ63" i="12"/>
  <c r="DY63" i="12"/>
  <c r="DX63" i="12"/>
  <c r="DW63" i="12"/>
  <c r="DV63" i="12"/>
  <c r="DU63" i="12"/>
  <c r="DT63" i="12"/>
  <c r="DR63" i="12"/>
  <c r="DQ63" i="12"/>
  <c r="BD63" i="12"/>
  <c r="DP63" i="12"/>
  <c r="BC63" i="12"/>
  <c r="DO63" i="12"/>
  <c r="BB63" i="12"/>
  <c r="DN63" i="12"/>
  <c r="DM63" i="12"/>
  <c r="AZ63" i="12"/>
  <c r="DL63" i="12"/>
  <c r="DK63" i="12"/>
  <c r="AX63" i="12"/>
  <c r="DJ63" i="12"/>
  <c r="AW63" i="12"/>
  <c r="DI63" i="12"/>
  <c r="AV63" i="12"/>
  <c r="DH63" i="12"/>
  <c r="AU63" i="12"/>
  <c r="DG63" i="12"/>
  <c r="DE63" i="12"/>
  <c r="DD63" i="12"/>
  <c r="AR63" i="12"/>
  <c r="DC63" i="12"/>
  <c r="AQ63" i="12"/>
  <c r="DB63" i="12"/>
  <c r="AP63" i="12"/>
  <c r="DA63" i="12"/>
  <c r="AO63" i="12"/>
  <c r="CZ63" i="12"/>
  <c r="CY63" i="12"/>
  <c r="AM63" i="12"/>
  <c r="CX63" i="12"/>
  <c r="AL63" i="12"/>
  <c r="CW63" i="12"/>
  <c r="AK63" i="12"/>
  <c r="CV63" i="12"/>
  <c r="AJ63" i="12"/>
  <c r="CU63" i="12"/>
  <c r="AI63" i="12"/>
  <c r="CT63" i="12"/>
  <c r="CR63" i="12"/>
  <c r="AG63" i="12"/>
  <c r="CQ63" i="12"/>
  <c r="AF63" i="12"/>
  <c r="CP63" i="12"/>
  <c r="AE63" i="12"/>
  <c r="CO63" i="12"/>
  <c r="AD63" i="12"/>
  <c r="CN63" i="12"/>
  <c r="AC63" i="12"/>
  <c r="CM63" i="12"/>
  <c r="CL63" i="12"/>
  <c r="AA63" i="12"/>
  <c r="CK63" i="12"/>
  <c r="Z63" i="12"/>
  <c r="CJ63" i="12"/>
  <c r="CI63" i="12"/>
  <c r="CH63" i="12"/>
  <c r="W63" i="12"/>
  <c r="CG63" i="12"/>
  <c r="CD63" i="12"/>
  <c r="U63" i="12"/>
  <c r="CC63" i="12"/>
  <c r="T63" i="12"/>
  <c r="CB63" i="12"/>
  <c r="S63" i="12"/>
  <c r="CA63" i="12"/>
  <c r="BZ63" i="12"/>
  <c r="BY63" i="12"/>
  <c r="P63" i="12"/>
  <c r="BX63" i="12"/>
  <c r="O63" i="12"/>
  <c r="BW63" i="12"/>
  <c r="N63" i="12"/>
  <c r="BV63" i="12"/>
  <c r="M63" i="12"/>
  <c r="BU63" i="12"/>
  <c r="L63" i="12"/>
  <c r="BT63" i="12"/>
  <c r="K63" i="12"/>
  <c r="BS63" i="12"/>
  <c r="BQ63" i="12"/>
  <c r="BP63" i="12"/>
  <c r="BO63" i="12"/>
  <c r="BN63" i="12"/>
  <c r="BM63" i="12"/>
  <c r="BL63" i="12"/>
  <c r="BK63" i="12"/>
  <c r="BJ63" i="12"/>
  <c r="BI63" i="12"/>
  <c r="BH63" i="12"/>
  <c r="BG63" i="12"/>
  <c r="BE63" i="12"/>
  <c r="BA63" i="12"/>
  <c r="AY63" i="12"/>
  <c r="AS63" i="12"/>
  <c r="AN63" i="12"/>
  <c r="AB63" i="12"/>
  <c r="Y63" i="12"/>
  <c r="X63" i="12"/>
  <c r="R63" i="12"/>
  <c r="Q63" i="12"/>
  <c r="EE62" i="12"/>
  <c r="ED62" i="12"/>
  <c r="EC62" i="12"/>
  <c r="EB62" i="12"/>
  <c r="EA62" i="12"/>
  <c r="DZ62" i="12"/>
  <c r="DY62" i="12"/>
  <c r="DX62" i="12"/>
  <c r="DW62" i="12"/>
  <c r="DV62" i="12"/>
  <c r="DU62" i="12"/>
  <c r="DT62" i="12"/>
  <c r="DR62" i="12"/>
  <c r="BE62" i="12"/>
  <c r="DQ62" i="12"/>
  <c r="BD62" i="12"/>
  <c r="DP62" i="12"/>
  <c r="BC62" i="12"/>
  <c r="DO62" i="12"/>
  <c r="BB62" i="12"/>
  <c r="DN62" i="12"/>
  <c r="BA62" i="12"/>
  <c r="DM62" i="12"/>
  <c r="AZ62" i="12"/>
  <c r="DL62" i="12"/>
  <c r="AY62" i="12"/>
  <c r="DK62" i="12"/>
  <c r="DJ62" i="12"/>
  <c r="AW62" i="12"/>
  <c r="DI62" i="12"/>
  <c r="AV62" i="12"/>
  <c r="DH62" i="12"/>
  <c r="AU62" i="12"/>
  <c r="DG62" i="12"/>
  <c r="DE62" i="12"/>
  <c r="AS62" i="12"/>
  <c r="DD62" i="12"/>
  <c r="AR62" i="12"/>
  <c r="DC62" i="12"/>
  <c r="AQ62" i="12"/>
  <c r="DB62" i="12"/>
  <c r="DA62" i="12"/>
  <c r="AO62" i="12"/>
  <c r="CZ62" i="12"/>
  <c r="CY62" i="12"/>
  <c r="AM62" i="12"/>
  <c r="CX62" i="12"/>
  <c r="AL62" i="12"/>
  <c r="CW62" i="12"/>
  <c r="AK62" i="12"/>
  <c r="CV62" i="12"/>
  <c r="CU62" i="12"/>
  <c r="AI62" i="12"/>
  <c r="CT62" i="12"/>
  <c r="CR62" i="12"/>
  <c r="AG62" i="12"/>
  <c r="CQ62" i="12"/>
  <c r="AF62" i="12"/>
  <c r="CP62" i="12"/>
  <c r="AE62" i="12"/>
  <c r="CO62" i="12"/>
  <c r="AD62" i="12"/>
  <c r="CN62" i="12"/>
  <c r="AC62" i="12"/>
  <c r="CM62" i="12"/>
  <c r="AB62" i="12"/>
  <c r="CL62" i="12"/>
  <c r="AA62" i="12"/>
  <c r="CK62" i="12"/>
  <c r="Z62" i="12"/>
  <c r="CJ62" i="12"/>
  <c r="Y62" i="12"/>
  <c r="CI62" i="12"/>
  <c r="X62" i="12"/>
  <c r="CH62" i="12"/>
  <c r="W62" i="12"/>
  <c r="CG62" i="12"/>
  <c r="CD62" i="12"/>
  <c r="U62" i="12"/>
  <c r="CC62" i="12"/>
  <c r="T62" i="12"/>
  <c r="CB62" i="12"/>
  <c r="S62" i="12"/>
  <c r="CA62" i="12"/>
  <c r="R62" i="12"/>
  <c r="BZ62" i="12"/>
  <c r="Q62" i="12"/>
  <c r="BY62" i="12"/>
  <c r="BX62" i="12"/>
  <c r="BW62" i="12"/>
  <c r="N62" i="12"/>
  <c r="BV62" i="12"/>
  <c r="M62" i="12"/>
  <c r="BU62" i="12"/>
  <c r="L62" i="12"/>
  <c r="BT62" i="12"/>
  <c r="K62" i="12"/>
  <c r="BS62" i="12"/>
  <c r="BQ62" i="12"/>
  <c r="BP62" i="12"/>
  <c r="BO62" i="12"/>
  <c r="BN62" i="12"/>
  <c r="BM62" i="12"/>
  <c r="BL62" i="12"/>
  <c r="BK62" i="12"/>
  <c r="BJ62" i="12"/>
  <c r="BI62" i="12"/>
  <c r="BH62" i="12"/>
  <c r="BG62" i="12"/>
  <c r="AX62" i="12"/>
  <c r="AP62" i="12"/>
  <c r="AN62" i="12"/>
  <c r="AJ62" i="12"/>
  <c r="P62" i="12"/>
  <c r="O62" i="12"/>
  <c r="EE61" i="12"/>
  <c r="ED61" i="12"/>
  <c r="EC61" i="12"/>
  <c r="EB61" i="12"/>
  <c r="EA61" i="12"/>
  <c r="DZ61" i="12"/>
  <c r="DY61" i="12"/>
  <c r="DX61" i="12"/>
  <c r="DW61" i="12"/>
  <c r="DV61" i="12"/>
  <c r="DU61" i="12"/>
  <c r="DT61" i="12"/>
  <c r="DR61" i="12"/>
  <c r="DQ61" i="12"/>
  <c r="BD61" i="12"/>
  <c r="DP61" i="12"/>
  <c r="BC61" i="12"/>
  <c r="DO61" i="12"/>
  <c r="BB61" i="12"/>
  <c r="DN61" i="12"/>
  <c r="DM61" i="12"/>
  <c r="AZ61" i="12"/>
  <c r="DL61" i="12"/>
  <c r="AY61" i="12"/>
  <c r="DK61" i="12"/>
  <c r="AX61" i="12"/>
  <c r="DJ61" i="12"/>
  <c r="DI61" i="12"/>
  <c r="AV61" i="12"/>
  <c r="DH61" i="12"/>
  <c r="AU61" i="12"/>
  <c r="DG61" i="12"/>
  <c r="DE61" i="12"/>
  <c r="DD61" i="12"/>
  <c r="AR61" i="12"/>
  <c r="DC61" i="12"/>
  <c r="AQ61" i="12"/>
  <c r="DB61" i="12"/>
  <c r="AP61" i="12"/>
  <c r="DA61" i="12"/>
  <c r="CZ61" i="12"/>
  <c r="AN61" i="12"/>
  <c r="CY61" i="12"/>
  <c r="AM61" i="12"/>
  <c r="CX61" i="12"/>
  <c r="AL61" i="12"/>
  <c r="CW61" i="12"/>
  <c r="CV61" i="12"/>
  <c r="AJ61" i="12"/>
  <c r="CU61" i="12"/>
  <c r="AI61" i="12"/>
  <c r="CT61" i="12"/>
  <c r="CR61" i="12"/>
  <c r="CQ61" i="12"/>
  <c r="CP61" i="12"/>
  <c r="AE61" i="12"/>
  <c r="CO61" i="12"/>
  <c r="AD61" i="12"/>
  <c r="CN61" i="12"/>
  <c r="AC61" i="12"/>
  <c r="CM61" i="12"/>
  <c r="AB61" i="12"/>
  <c r="CL61" i="12"/>
  <c r="AA61" i="12"/>
  <c r="CK61" i="12"/>
  <c r="Z61" i="12"/>
  <c r="CJ61" i="12"/>
  <c r="CI61" i="12"/>
  <c r="X61" i="12"/>
  <c r="CH61" i="12"/>
  <c r="W61" i="12"/>
  <c r="CG61" i="12"/>
  <c r="CD61" i="12"/>
  <c r="U61" i="12"/>
  <c r="CC61" i="12"/>
  <c r="T61" i="12"/>
  <c r="CB61" i="12"/>
  <c r="S61" i="12"/>
  <c r="CA61" i="12"/>
  <c r="BZ61" i="12"/>
  <c r="Q61" i="12"/>
  <c r="BY61" i="12"/>
  <c r="P61" i="12"/>
  <c r="BX61" i="12"/>
  <c r="O61" i="12"/>
  <c r="BW61" i="12"/>
  <c r="BV61" i="12"/>
  <c r="M61" i="12"/>
  <c r="BU61" i="12"/>
  <c r="L61" i="12"/>
  <c r="BT61" i="12"/>
  <c r="K61" i="12"/>
  <c r="BS61" i="12"/>
  <c r="BQ61" i="12"/>
  <c r="BP61" i="12"/>
  <c r="BO61" i="12"/>
  <c r="BN61" i="12"/>
  <c r="BM61" i="12"/>
  <c r="BL61" i="12"/>
  <c r="BK61" i="12"/>
  <c r="BJ61" i="12"/>
  <c r="BI61" i="12"/>
  <c r="BH61" i="12"/>
  <c r="BG61" i="12"/>
  <c r="G69" i="12"/>
  <c r="BE61" i="12"/>
  <c r="BA61" i="12"/>
  <c r="AW61" i="12"/>
  <c r="AS61" i="12"/>
  <c r="AO61" i="12"/>
  <c r="AK61" i="12"/>
  <c r="AG61" i="12"/>
  <c r="AF61" i="12"/>
  <c r="Y61" i="12"/>
  <c r="R61" i="12"/>
  <c r="N61" i="12"/>
  <c r="EE60" i="12"/>
  <c r="ED60" i="12"/>
  <c r="EC60" i="12"/>
  <c r="EB60" i="12"/>
  <c r="EA60" i="12"/>
  <c r="DZ60" i="12"/>
  <c r="DY60" i="12"/>
  <c r="DX60" i="12"/>
  <c r="DW60" i="12"/>
  <c r="DV60" i="12"/>
  <c r="DU60" i="12"/>
  <c r="DT60" i="12"/>
  <c r="DR60" i="12"/>
  <c r="DQ60" i="12"/>
  <c r="DP60" i="12"/>
  <c r="BC60" i="12"/>
  <c r="DO60" i="12"/>
  <c r="BB60" i="12"/>
  <c r="DN60" i="12"/>
  <c r="DM60" i="12"/>
  <c r="DL60" i="12"/>
  <c r="AY60" i="12"/>
  <c r="DK60" i="12"/>
  <c r="AX60" i="12"/>
  <c r="DJ60" i="12"/>
  <c r="DI60" i="12"/>
  <c r="AV60" i="12"/>
  <c r="DH60" i="12"/>
  <c r="AU60" i="12"/>
  <c r="DG60" i="12"/>
  <c r="DE60" i="12"/>
  <c r="AS60" i="12"/>
  <c r="DD60" i="12"/>
  <c r="AR60" i="12"/>
  <c r="DC60" i="12"/>
  <c r="AQ60" i="12"/>
  <c r="DB60" i="12"/>
  <c r="AP60" i="12"/>
  <c r="DA60" i="12"/>
  <c r="AO60" i="12"/>
  <c r="CZ60" i="12"/>
  <c r="CY60" i="12"/>
  <c r="AM60" i="12"/>
  <c r="CX60" i="12"/>
  <c r="AL60" i="12"/>
  <c r="CW60" i="12"/>
  <c r="AK60" i="12"/>
  <c r="CV60" i="12"/>
  <c r="AJ60" i="12"/>
  <c r="CU60" i="12"/>
  <c r="AI60" i="12"/>
  <c r="CT60" i="12"/>
  <c r="CR60" i="12"/>
  <c r="AG60" i="12"/>
  <c r="CQ60" i="12"/>
  <c r="CP60" i="12"/>
  <c r="AE60" i="12"/>
  <c r="CO60" i="12"/>
  <c r="AD60" i="12"/>
  <c r="CN60" i="12"/>
  <c r="AC60" i="12"/>
  <c r="CM60" i="12"/>
  <c r="AB60" i="12"/>
  <c r="CL60" i="12"/>
  <c r="AA60" i="12"/>
  <c r="CK60" i="12"/>
  <c r="Z60" i="12"/>
  <c r="CJ60" i="12"/>
  <c r="Y60" i="12"/>
  <c r="CI60" i="12"/>
  <c r="CH60" i="12"/>
  <c r="W60" i="12"/>
  <c r="CG60" i="12"/>
  <c r="CD60" i="12"/>
  <c r="CC60" i="12"/>
  <c r="T60" i="12"/>
  <c r="CB60" i="12"/>
  <c r="S60" i="12"/>
  <c r="CA60" i="12"/>
  <c r="R60" i="12"/>
  <c r="BZ60" i="12"/>
  <c r="Q60" i="12"/>
  <c r="BY60" i="12"/>
  <c r="P60" i="12"/>
  <c r="BX60" i="12"/>
  <c r="O60" i="12"/>
  <c r="BW60" i="12"/>
  <c r="N60" i="12"/>
  <c r="BV60" i="12"/>
  <c r="M60" i="12"/>
  <c r="BU60" i="12"/>
  <c r="L60" i="12"/>
  <c r="BT60" i="12"/>
  <c r="K60" i="12"/>
  <c r="BS60" i="12"/>
  <c r="BQ60" i="12"/>
  <c r="BP60" i="12"/>
  <c r="BO60" i="12"/>
  <c r="BN60" i="12"/>
  <c r="BM60" i="12"/>
  <c r="BL60" i="12"/>
  <c r="BK60" i="12"/>
  <c r="BJ60" i="12"/>
  <c r="BI60" i="12"/>
  <c r="BH60" i="12"/>
  <c r="BG60" i="12"/>
  <c r="BE60" i="12"/>
  <c r="BD60" i="12"/>
  <c r="BA60" i="12"/>
  <c r="AZ60" i="12"/>
  <c r="AW60" i="12"/>
  <c r="AN60" i="12"/>
  <c r="AF60" i="12"/>
  <c r="X60" i="12"/>
  <c r="U60" i="12"/>
  <c r="EE59" i="12"/>
  <c r="ED59" i="12"/>
  <c r="EC59" i="12"/>
  <c r="EB59" i="12"/>
  <c r="EA59" i="12"/>
  <c r="DZ59" i="12"/>
  <c r="DY59" i="12"/>
  <c r="DX59" i="12"/>
  <c r="DW59" i="12"/>
  <c r="DV59" i="12"/>
  <c r="DU59" i="12"/>
  <c r="DT59" i="12"/>
  <c r="DR59" i="12"/>
  <c r="BE59" i="12"/>
  <c r="DQ59" i="12"/>
  <c r="BD59" i="12"/>
  <c r="DP59" i="12"/>
  <c r="BC59" i="12"/>
  <c r="DO59" i="12"/>
  <c r="BB59" i="12"/>
  <c r="DN59" i="12"/>
  <c r="BA59" i="12"/>
  <c r="DM59" i="12"/>
  <c r="AZ59" i="12"/>
  <c r="DL59" i="12"/>
  <c r="AY59" i="12"/>
  <c r="DK59" i="12"/>
  <c r="AX59" i="12"/>
  <c r="DJ59" i="12"/>
  <c r="AW59" i="12"/>
  <c r="DI59" i="12"/>
  <c r="AV59" i="12"/>
  <c r="DH59" i="12"/>
  <c r="AU59" i="12"/>
  <c r="DG59" i="12"/>
  <c r="DE59" i="12"/>
  <c r="AS59" i="12"/>
  <c r="DD59" i="12"/>
  <c r="AR59" i="12"/>
  <c r="DC59" i="12"/>
  <c r="AQ59" i="12"/>
  <c r="DB59" i="12"/>
  <c r="AP59" i="12"/>
  <c r="DA59" i="12"/>
  <c r="AO59" i="12"/>
  <c r="CZ59" i="12"/>
  <c r="AN59" i="12"/>
  <c r="CY59" i="12"/>
  <c r="AM59" i="12"/>
  <c r="CX59" i="12"/>
  <c r="AL59" i="12"/>
  <c r="CW59" i="12"/>
  <c r="AK59" i="12"/>
  <c r="CV59" i="12"/>
  <c r="AJ59" i="12"/>
  <c r="CU59" i="12"/>
  <c r="AI59" i="12"/>
  <c r="CT59" i="12"/>
  <c r="CR59" i="12"/>
  <c r="AG59" i="12"/>
  <c r="CQ59" i="12"/>
  <c r="AF59" i="12"/>
  <c r="CP59" i="12"/>
  <c r="AE59" i="12"/>
  <c r="CO59" i="12"/>
  <c r="AD59" i="12"/>
  <c r="CN59" i="12"/>
  <c r="CM59" i="12"/>
  <c r="AB59" i="12"/>
  <c r="CL59" i="12"/>
  <c r="AA59" i="12"/>
  <c r="CK59" i="12"/>
  <c r="Z59" i="12"/>
  <c r="CJ59" i="12"/>
  <c r="Y59" i="12"/>
  <c r="CI59" i="12"/>
  <c r="X59" i="12"/>
  <c r="CH59" i="12"/>
  <c r="W59" i="12"/>
  <c r="CG59" i="12"/>
  <c r="CD59" i="12"/>
  <c r="U59" i="12"/>
  <c r="CC59" i="12"/>
  <c r="T59" i="12"/>
  <c r="CB59" i="12"/>
  <c r="S59" i="12"/>
  <c r="CA59" i="12"/>
  <c r="R59" i="12"/>
  <c r="BZ59" i="12"/>
  <c r="Q59" i="12"/>
  <c r="BY59" i="12"/>
  <c r="P59" i="12"/>
  <c r="BX59" i="12"/>
  <c r="O59" i="12"/>
  <c r="BW59" i="12"/>
  <c r="N59" i="12"/>
  <c r="BV59" i="12"/>
  <c r="M59" i="12"/>
  <c r="BU59" i="12"/>
  <c r="L59" i="12"/>
  <c r="BT59" i="12"/>
  <c r="K59" i="12"/>
  <c r="BS59" i="12"/>
  <c r="BQ59" i="12"/>
  <c r="BP59" i="12"/>
  <c r="BO59" i="12"/>
  <c r="BN59" i="12"/>
  <c r="BM59" i="12"/>
  <c r="BL59" i="12"/>
  <c r="BK59" i="12"/>
  <c r="BJ59" i="12"/>
  <c r="BI59" i="12"/>
  <c r="BH59" i="12"/>
  <c r="BG59" i="12"/>
  <c r="AC59" i="12"/>
  <c r="EE58" i="12"/>
  <c r="ED58" i="12"/>
  <c r="EC58" i="12"/>
  <c r="EB58" i="12"/>
  <c r="EA58" i="12"/>
  <c r="DZ58" i="12"/>
  <c r="DY58" i="12"/>
  <c r="DX58" i="12"/>
  <c r="DW58" i="12"/>
  <c r="DV58" i="12"/>
  <c r="DU58" i="12"/>
  <c r="DT58" i="12"/>
  <c r="DR58" i="12"/>
  <c r="BE58" i="12"/>
  <c r="DQ58" i="12"/>
  <c r="BD58" i="12"/>
  <c r="DP58" i="12"/>
  <c r="BC58" i="12"/>
  <c r="DO58" i="12"/>
  <c r="BB58" i="12"/>
  <c r="DN58" i="12"/>
  <c r="BA58" i="12"/>
  <c r="DM58" i="12"/>
  <c r="AZ58" i="12"/>
  <c r="DL58" i="12"/>
  <c r="AY58" i="12"/>
  <c r="DK58" i="12"/>
  <c r="AX58" i="12"/>
  <c r="DJ58" i="12"/>
  <c r="AW58" i="12"/>
  <c r="DI58" i="12"/>
  <c r="AV58" i="12"/>
  <c r="DH58" i="12"/>
  <c r="AU58" i="12"/>
  <c r="DG58" i="12"/>
  <c r="DE58" i="12"/>
  <c r="AS58" i="12"/>
  <c r="DD58" i="12"/>
  <c r="AR58" i="12"/>
  <c r="DC58" i="12"/>
  <c r="AQ58" i="12"/>
  <c r="DB58" i="12"/>
  <c r="AP58" i="12"/>
  <c r="DA58" i="12"/>
  <c r="AO58" i="12"/>
  <c r="CZ58" i="12"/>
  <c r="CY58" i="12"/>
  <c r="AM58" i="12"/>
  <c r="CX58" i="12"/>
  <c r="AL58" i="12"/>
  <c r="CW58" i="12"/>
  <c r="AK58" i="12"/>
  <c r="CV58" i="12"/>
  <c r="AJ58" i="12"/>
  <c r="CU58" i="12"/>
  <c r="AI58" i="12"/>
  <c r="CT58" i="12"/>
  <c r="CR58" i="12"/>
  <c r="AG58" i="12"/>
  <c r="CQ58" i="12"/>
  <c r="AF58" i="12"/>
  <c r="CP58" i="12"/>
  <c r="AE58" i="12"/>
  <c r="CO58" i="12"/>
  <c r="AD58" i="12"/>
  <c r="CN58" i="12"/>
  <c r="AC58" i="12"/>
  <c r="CM58" i="12"/>
  <c r="AB58" i="12"/>
  <c r="CL58" i="12"/>
  <c r="AA58" i="12"/>
  <c r="CK58" i="12"/>
  <c r="Z58" i="12"/>
  <c r="CJ58" i="12"/>
  <c r="Y58" i="12"/>
  <c r="CI58" i="12"/>
  <c r="X58" i="12"/>
  <c r="CH58" i="12"/>
  <c r="W58" i="12"/>
  <c r="CG58" i="12"/>
  <c r="CD58" i="12"/>
  <c r="U58" i="12"/>
  <c r="CC58" i="12"/>
  <c r="T58" i="12"/>
  <c r="CB58" i="12"/>
  <c r="S58" i="12"/>
  <c r="CA58" i="12"/>
  <c r="R58" i="12"/>
  <c r="BZ58" i="12"/>
  <c r="Q58" i="12"/>
  <c r="BY58" i="12"/>
  <c r="P58" i="12"/>
  <c r="BX58" i="12"/>
  <c r="O58" i="12"/>
  <c r="BW58" i="12"/>
  <c r="N58" i="12"/>
  <c r="BV58" i="12"/>
  <c r="M58" i="12"/>
  <c r="BU58" i="12"/>
  <c r="L58" i="12"/>
  <c r="BT58" i="12"/>
  <c r="K58" i="12"/>
  <c r="BS58" i="12"/>
  <c r="BQ58" i="12"/>
  <c r="BP58" i="12"/>
  <c r="BO58" i="12"/>
  <c r="BN58" i="12"/>
  <c r="BM58" i="12"/>
  <c r="BL58" i="12"/>
  <c r="BK58" i="12"/>
  <c r="BJ58" i="12"/>
  <c r="BI58" i="12"/>
  <c r="BH58" i="12"/>
  <c r="BG58" i="12"/>
  <c r="AN58" i="12"/>
  <c r="EE57" i="12"/>
  <c r="ED57" i="12"/>
  <c r="EC57" i="12"/>
  <c r="EB57" i="12"/>
  <c r="EA57" i="12"/>
  <c r="DZ57" i="12"/>
  <c r="DY57" i="12"/>
  <c r="DX57" i="12"/>
  <c r="DW57" i="12"/>
  <c r="DV57" i="12"/>
  <c r="DU57" i="12"/>
  <c r="DT57" i="12"/>
  <c r="DR57" i="12"/>
  <c r="BE57" i="12"/>
  <c r="DQ57" i="12"/>
  <c r="BD57" i="12"/>
  <c r="DP57" i="12"/>
  <c r="BC57" i="12"/>
  <c r="DO57" i="12"/>
  <c r="BB57" i="12"/>
  <c r="DN57" i="12"/>
  <c r="BA57" i="12"/>
  <c r="DM57" i="12"/>
  <c r="AZ57" i="12"/>
  <c r="DL57" i="12"/>
  <c r="AY57" i="12"/>
  <c r="DK57" i="12"/>
  <c r="AX57" i="12"/>
  <c r="DJ57" i="12"/>
  <c r="AW57" i="12"/>
  <c r="DI57" i="12"/>
  <c r="AV57" i="12"/>
  <c r="DH57" i="12"/>
  <c r="AU57" i="12"/>
  <c r="DG57" i="12"/>
  <c r="DE57" i="12"/>
  <c r="AS57" i="12"/>
  <c r="DD57" i="12"/>
  <c r="AR57" i="12"/>
  <c r="DC57" i="12"/>
  <c r="AQ57" i="12"/>
  <c r="DB57" i="12"/>
  <c r="AP57" i="12"/>
  <c r="DA57" i="12"/>
  <c r="AO57" i="12"/>
  <c r="CZ57" i="12"/>
  <c r="AN57" i="12"/>
  <c r="CY57" i="12"/>
  <c r="AM57" i="12"/>
  <c r="CX57" i="12"/>
  <c r="AL57" i="12"/>
  <c r="CW57" i="12"/>
  <c r="AK57" i="12"/>
  <c r="CV57" i="12"/>
  <c r="AJ57" i="12"/>
  <c r="CU57" i="12"/>
  <c r="AI57" i="12"/>
  <c r="CT57" i="12"/>
  <c r="CR57" i="12"/>
  <c r="AG57" i="12"/>
  <c r="CQ57" i="12"/>
  <c r="AF57" i="12"/>
  <c r="CP57" i="12"/>
  <c r="AE57" i="12"/>
  <c r="CO57" i="12"/>
  <c r="AD57" i="12"/>
  <c r="CN57" i="12"/>
  <c r="AC57" i="12"/>
  <c r="CM57" i="12"/>
  <c r="AB57" i="12"/>
  <c r="CL57" i="12"/>
  <c r="CK57" i="12"/>
  <c r="Z57" i="12"/>
  <c r="CJ57" i="12"/>
  <c r="Y57" i="12"/>
  <c r="CI57" i="12"/>
  <c r="X57" i="12"/>
  <c r="CH57" i="12"/>
  <c r="W57" i="12"/>
  <c r="CG57" i="12"/>
  <c r="CD57" i="12"/>
  <c r="CC57" i="12"/>
  <c r="T57" i="12"/>
  <c r="CB57" i="12"/>
  <c r="S57" i="12"/>
  <c r="CA57" i="12"/>
  <c r="R57" i="12"/>
  <c r="BZ57" i="12"/>
  <c r="Q57" i="12"/>
  <c r="BY57" i="12"/>
  <c r="P57" i="12"/>
  <c r="BX57" i="12"/>
  <c r="O57" i="12"/>
  <c r="BW57" i="12"/>
  <c r="N57" i="12"/>
  <c r="BV57" i="12"/>
  <c r="M57" i="12"/>
  <c r="BU57" i="12"/>
  <c r="L57" i="12"/>
  <c r="BT57" i="12"/>
  <c r="K57" i="12"/>
  <c r="BS57" i="12"/>
  <c r="BQ57" i="12"/>
  <c r="BP57" i="12"/>
  <c r="BO57" i="12"/>
  <c r="BN57" i="12"/>
  <c r="BM57" i="12"/>
  <c r="BL57" i="12"/>
  <c r="BK57" i="12"/>
  <c r="BJ57" i="12"/>
  <c r="G65" i="12"/>
  <c r="BI57" i="12"/>
  <c r="BH57" i="12"/>
  <c r="BG57" i="12"/>
  <c r="AA57" i="12"/>
  <c r="U57" i="12"/>
  <c r="EE56" i="12"/>
  <c r="ED56" i="12"/>
  <c r="EC56" i="12"/>
  <c r="EB56" i="12"/>
  <c r="EA56" i="12"/>
  <c r="DZ56" i="12"/>
  <c r="DY56" i="12"/>
  <c r="DX56" i="12"/>
  <c r="DW56" i="12"/>
  <c r="DV56" i="12"/>
  <c r="DU56" i="12"/>
  <c r="DT56" i="12"/>
  <c r="DR56" i="12"/>
  <c r="BE56" i="12"/>
  <c r="DQ56" i="12"/>
  <c r="BD56" i="12"/>
  <c r="DP56" i="12"/>
  <c r="BC56" i="12"/>
  <c r="DO56" i="12"/>
  <c r="DN56" i="12"/>
  <c r="BA56" i="12"/>
  <c r="DM56" i="12"/>
  <c r="AZ56" i="12"/>
  <c r="DL56" i="12"/>
  <c r="AY56" i="12"/>
  <c r="DK56" i="12"/>
  <c r="AX56" i="12"/>
  <c r="DJ56" i="12"/>
  <c r="AW56" i="12"/>
  <c r="DI56" i="12"/>
  <c r="AV56" i="12"/>
  <c r="DH56" i="12"/>
  <c r="AU56" i="12"/>
  <c r="DG56" i="12"/>
  <c r="DE56" i="12"/>
  <c r="DD56" i="12"/>
  <c r="AR56" i="12"/>
  <c r="DC56" i="12"/>
  <c r="AQ56" i="12"/>
  <c r="DB56" i="12"/>
  <c r="AP56" i="12"/>
  <c r="DA56" i="12"/>
  <c r="AO56" i="12"/>
  <c r="CZ56" i="12"/>
  <c r="AN56" i="12"/>
  <c r="CY56" i="12"/>
  <c r="AM56" i="12"/>
  <c r="CX56" i="12"/>
  <c r="AL56" i="12"/>
  <c r="CW56" i="12"/>
  <c r="AK56" i="12"/>
  <c r="CV56" i="12"/>
  <c r="AJ56" i="12"/>
  <c r="CU56" i="12"/>
  <c r="AI56" i="12"/>
  <c r="CT56" i="12"/>
  <c r="CR56" i="12"/>
  <c r="AG56" i="12"/>
  <c r="CQ56" i="12"/>
  <c r="AF56" i="12"/>
  <c r="CP56" i="12"/>
  <c r="AE56" i="12"/>
  <c r="CO56" i="12"/>
  <c r="AD56" i="12"/>
  <c r="CN56" i="12"/>
  <c r="AC56" i="12"/>
  <c r="CM56" i="12"/>
  <c r="AB56" i="12"/>
  <c r="CL56" i="12"/>
  <c r="AA56" i="12"/>
  <c r="CK56" i="12"/>
  <c r="Z56" i="12"/>
  <c r="CJ56" i="12"/>
  <c r="Y56" i="12"/>
  <c r="CI56" i="12"/>
  <c r="X56" i="12"/>
  <c r="CH56" i="12"/>
  <c r="W56" i="12"/>
  <c r="CG56" i="12"/>
  <c r="CD56" i="12"/>
  <c r="U56" i="12"/>
  <c r="CC56" i="12"/>
  <c r="T56" i="12"/>
  <c r="CB56" i="12"/>
  <c r="S56" i="12"/>
  <c r="CA56" i="12"/>
  <c r="BZ56" i="12"/>
  <c r="Q56" i="12"/>
  <c r="BY56" i="12"/>
  <c r="P56" i="12"/>
  <c r="BX56" i="12"/>
  <c r="O56" i="12"/>
  <c r="BW56" i="12"/>
  <c r="N56" i="12"/>
  <c r="BV56" i="12"/>
  <c r="M56" i="12"/>
  <c r="BU56" i="12"/>
  <c r="L56" i="12"/>
  <c r="BT56" i="12"/>
  <c r="K56" i="12"/>
  <c r="BS56" i="12"/>
  <c r="BQ56" i="12"/>
  <c r="BP56" i="12"/>
  <c r="BO56" i="12"/>
  <c r="BN56" i="12"/>
  <c r="BM56" i="12"/>
  <c r="BL56" i="12"/>
  <c r="BK56" i="12"/>
  <c r="BJ56" i="12"/>
  <c r="BI56" i="12"/>
  <c r="BH56" i="12"/>
  <c r="BG56" i="12"/>
  <c r="G64" i="12"/>
  <c r="BB56" i="12"/>
  <c r="AS56" i="12"/>
  <c r="R56" i="12"/>
  <c r="EE55" i="12"/>
  <c r="ED55" i="12"/>
  <c r="EC55" i="12"/>
  <c r="EB55" i="12"/>
  <c r="EA55" i="12"/>
  <c r="DZ55" i="12"/>
  <c r="DY55" i="12"/>
  <c r="DX55" i="12"/>
  <c r="DW55" i="12"/>
  <c r="DV55" i="12"/>
  <c r="DU55" i="12"/>
  <c r="DT55" i="12"/>
  <c r="DR55" i="12"/>
  <c r="BE55" i="12"/>
  <c r="DQ55" i="12"/>
  <c r="BD55" i="12"/>
  <c r="DP55" i="12"/>
  <c r="BC55" i="12"/>
  <c r="DO55" i="12"/>
  <c r="BB55" i="12"/>
  <c r="DN55" i="12"/>
  <c r="DM55" i="12"/>
  <c r="AZ55" i="12"/>
  <c r="DL55" i="12"/>
  <c r="AY55" i="12"/>
  <c r="DK55" i="12"/>
  <c r="AX55" i="12"/>
  <c r="DJ55" i="12"/>
  <c r="AW55" i="12"/>
  <c r="DI55" i="12"/>
  <c r="AV55" i="12"/>
  <c r="DH55" i="12"/>
  <c r="AU55" i="12"/>
  <c r="DG55" i="12"/>
  <c r="DE55" i="12"/>
  <c r="AS55" i="12"/>
  <c r="DD55" i="12"/>
  <c r="AR55" i="12"/>
  <c r="DC55" i="12"/>
  <c r="AQ55" i="12"/>
  <c r="DB55" i="12"/>
  <c r="AP55" i="12"/>
  <c r="DA55" i="12"/>
  <c r="CZ55" i="12"/>
  <c r="CY55" i="12"/>
  <c r="AM55" i="12"/>
  <c r="CX55" i="12"/>
  <c r="AL55" i="12"/>
  <c r="CW55" i="12"/>
  <c r="AK55" i="12"/>
  <c r="CV55" i="12"/>
  <c r="AJ55" i="12"/>
  <c r="CU55" i="12"/>
  <c r="AI55" i="12"/>
  <c r="CT55" i="12"/>
  <c r="CR55" i="12"/>
  <c r="CQ55" i="12"/>
  <c r="AF55" i="12"/>
  <c r="CP55" i="12"/>
  <c r="AE55" i="12"/>
  <c r="CO55" i="12"/>
  <c r="AD55" i="12"/>
  <c r="CN55" i="12"/>
  <c r="AC55" i="12"/>
  <c r="CM55" i="12"/>
  <c r="AB55" i="12"/>
  <c r="CL55" i="12"/>
  <c r="AA55" i="12"/>
  <c r="CK55" i="12"/>
  <c r="Z55" i="12"/>
  <c r="CJ55" i="12"/>
  <c r="Y55" i="12"/>
  <c r="CI55" i="12"/>
  <c r="X55" i="12"/>
  <c r="CH55" i="12"/>
  <c r="W55" i="12"/>
  <c r="CG55" i="12"/>
  <c r="CD55" i="12"/>
  <c r="CC55" i="12"/>
  <c r="T55" i="12"/>
  <c r="CB55" i="12"/>
  <c r="S55" i="12"/>
  <c r="CA55" i="12"/>
  <c r="R55" i="12"/>
  <c r="BZ55" i="12"/>
  <c r="Q55" i="12"/>
  <c r="BY55" i="12"/>
  <c r="P55" i="12"/>
  <c r="BX55" i="12"/>
  <c r="O55" i="12"/>
  <c r="BW55" i="12"/>
  <c r="N55" i="12"/>
  <c r="BV55" i="12"/>
  <c r="M55" i="12"/>
  <c r="BU55" i="12"/>
  <c r="L55" i="12"/>
  <c r="BT55" i="12"/>
  <c r="K55" i="12"/>
  <c r="BS55" i="12"/>
  <c r="C63" i="12"/>
  <c r="BQ55" i="12"/>
  <c r="BP55" i="12"/>
  <c r="BO55" i="12"/>
  <c r="BN55" i="12"/>
  <c r="BM55" i="12"/>
  <c r="BL55" i="12"/>
  <c r="BK55" i="12"/>
  <c r="BJ55" i="12"/>
  <c r="BI55" i="12"/>
  <c r="BH55" i="12"/>
  <c r="BG55" i="12"/>
  <c r="BA55" i="12"/>
  <c r="AO55" i="12"/>
  <c r="AN55" i="12"/>
  <c r="AG55" i="12"/>
  <c r="U55" i="12"/>
  <c r="EE54" i="12"/>
  <c r="ED54" i="12"/>
  <c r="EC54" i="12"/>
  <c r="EB54" i="12"/>
  <c r="EA54" i="12"/>
  <c r="DZ54" i="12"/>
  <c r="DY54" i="12"/>
  <c r="DX54" i="12"/>
  <c r="DW54" i="12"/>
  <c r="DV54" i="12"/>
  <c r="DU54" i="12"/>
  <c r="DT54" i="12"/>
  <c r="DR54" i="12"/>
  <c r="DQ54" i="12"/>
  <c r="BD54" i="12"/>
  <c r="DP54" i="12"/>
  <c r="BC54" i="12"/>
  <c r="DO54" i="12"/>
  <c r="BB54" i="12"/>
  <c r="DN54" i="12"/>
  <c r="DM54" i="12"/>
  <c r="DL54" i="12"/>
  <c r="AY54" i="12"/>
  <c r="DK54" i="12"/>
  <c r="AX54" i="12"/>
  <c r="DJ54" i="12"/>
  <c r="DI54" i="12"/>
  <c r="AV54" i="12"/>
  <c r="DH54" i="12"/>
  <c r="AU54" i="12"/>
  <c r="DG54" i="12"/>
  <c r="DE54" i="12"/>
  <c r="AS54" i="12"/>
  <c r="DD54" i="12"/>
  <c r="AR54" i="12"/>
  <c r="DC54" i="12"/>
  <c r="AQ54" i="12"/>
  <c r="DB54" i="12"/>
  <c r="AP54" i="12"/>
  <c r="DA54" i="12"/>
  <c r="AO54" i="12"/>
  <c r="CZ54" i="12"/>
  <c r="AN54" i="12"/>
  <c r="CY54" i="12"/>
  <c r="AM54" i="12"/>
  <c r="CX54" i="12"/>
  <c r="AL54" i="12"/>
  <c r="CW54" i="12"/>
  <c r="AK54" i="12"/>
  <c r="CV54" i="12"/>
  <c r="AJ54" i="12"/>
  <c r="CU54" i="12"/>
  <c r="AI54" i="12"/>
  <c r="CT54" i="12"/>
  <c r="CR54" i="12"/>
  <c r="AG54" i="12"/>
  <c r="CQ54" i="12"/>
  <c r="AF54" i="12"/>
  <c r="CP54" i="12"/>
  <c r="AE54" i="12"/>
  <c r="CO54" i="12"/>
  <c r="AD54" i="12"/>
  <c r="CN54" i="12"/>
  <c r="AC54" i="12"/>
  <c r="CM54" i="12"/>
  <c r="AB54" i="12"/>
  <c r="CL54" i="12"/>
  <c r="AA54" i="12"/>
  <c r="CK54" i="12"/>
  <c r="Z54" i="12"/>
  <c r="CJ54" i="12"/>
  <c r="Y54" i="12"/>
  <c r="CI54" i="12"/>
  <c r="X54" i="12"/>
  <c r="CH54" i="12"/>
  <c r="W54" i="12"/>
  <c r="CG54" i="12"/>
  <c r="CD54" i="12"/>
  <c r="CC54" i="12"/>
  <c r="T54" i="12"/>
  <c r="CB54" i="12"/>
  <c r="S54" i="12"/>
  <c r="CA54" i="12"/>
  <c r="R54" i="12"/>
  <c r="BZ54" i="12"/>
  <c r="Q54" i="12"/>
  <c r="BY54" i="12"/>
  <c r="P54" i="12"/>
  <c r="BX54" i="12"/>
  <c r="O54" i="12"/>
  <c r="BW54" i="12"/>
  <c r="BV54" i="12"/>
  <c r="BU54" i="12"/>
  <c r="L54" i="12"/>
  <c r="BT54" i="12"/>
  <c r="K54" i="12"/>
  <c r="BS54" i="12"/>
  <c r="BQ54" i="12"/>
  <c r="BP54" i="12"/>
  <c r="BO54" i="12"/>
  <c r="BN54" i="12"/>
  <c r="BM54" i="12"/>
  <c r="BL54" i="12"/>
  <c r="BK54" i="12"/>
  <c r="BJ54" i="12"/>
  <c r="BI54" i="12"/>
  <c r="BH54" i="12"/>
  <c r="BG54" i="12"/>
  <c r="BE54" i="12"/>
  <c r="BA54" i="12"/>
  <c r="AZ54" i="12"/>
  <c r="AW54" i="12"/>
  <c r="U54" i="12"/>
  <c r="N54" i="12"/>
  <c r="M54" i="12"/>
  <c r="EE53" i="12"/>
  <c r="ED53" i="12"/>
  <c r="EC53" i="12"/>
  <c r="EB53" i="12"/>
  <c r="EA53" i="12"/>
  <c r="DZ53" i="12"/>
  <c r="DY53" i="12"/>
  <c r="DX53" i="12"/>
  <c r="DW53" i="12"/>
  <c r="DV53" i="12"/>
  <c r="DU53" i="12"/>
  <c r="DT53" i="12"/>
  <c r="DR53" i="12"/>
  <c r="BE53" i="12"/>
  <c r="DQ53" i="12"/>
  <c r="BD53" i="12"/>
  <c r="DP53" i="12"/>
  <c r="BC53" i="12"/>
  <c r="DO53" i="12"/>
  <c r="BB53" i="12"/>
  <c r="DN53" i="12"/>
  <c r="BA53" i="12"/>
  <c r="DM53" i="12"/>
  <c r="AZ53" i="12"/>
  <c r="DL53" i="12"/>
  <c r="AY53" i="12"/>
  <c r="DK53" i="12"/>
  <c r="AX53" i="12"/>
  <c r="DJ53" i="12"/>
  <c r="AW53" i="12"/>
  <c r="DI53" i="12"/>
  <c r="AV53" i="12"/>
  <c r="DH53" i="12"/>
  <c r="AU53" i="12"/>
  <c r="DG53" i="12"/>
  <c r="DE53" i="12"/>
  <c r="AS53" i="12"/>
  <c r="DD53" i="12"/>
  <c r="AR53" i="12"/>
  <c r="DC53" i="12"/>
  <c r="AQ53" i="12"/>
  <c r="DB53" i="12"/>
  <c r="AP53" i="12"/>
  <c r="DA53" i="12"/>
  <c r="AO53" i="12"/>
  <c r="CZ53" i="12"/>
  <c r="AN53" i="12"/>
  <c r="CY53" i="12"/>
  <c r="AM53" i="12"/>
  <c r="CX53" i="12"/>
  <c r="AL53" i="12"/>
  <c r="CW53" i="12"/>
  <c r="AK53" i="12"/>
  <c r="CV53" i="12"/>
  <c r="AJ53" i="12"/>
  <c r="CU53" i="12"/>
  <c r="AI53" i="12"/>
  <c r="CT53" i="12"/>
  <c r="CR53" i="12"/>
  <c r="AG53" i="12"/>
  <c r="CQ53" i="12"/>
  <c r="AF53" i="12"/>
  <c r="CP53" i="12"/>
  <c r="AE53" i="12"/>
  <c r="CO53" i="12"/>
  <c r="AD53" i="12"/>
  <c r="CN53" i="12"/>
  <c r="AC53" i="12"/>
  <c r="CM53" i="12"/>
  <c r="AB53" i="12"/>
  <c r="CL53" i="12"/>
  <c r="AA53" i="12"/>
  <c r="CK53" i="12"/>
  <c r="Z53" i="12"/>
  <c r="CJ53" i="12"/>
  <c r="Y53" i="12"/>
  <c r="CI53" i="12"/>
  <c r="X53" i="12"/>
  <c r="CH53" i="12"/>
  <c r="W53" i="12"/>
  <c r="CG53" i="12"/>
  <c r="CD53" i="12"/>
  <c r="U53" i="12"/>
  <c r="CC53" i="12"/>
  <c r="T53" i="12"/>
  <c r="CB53" i="12"/>
  <c r="S53" i="12"/>
  <c r="CA53" i="12"/>
  <c r="BZ53" i="12"/>
  <c r="Q53" i="12"/>
  <c r="BY53" i="12"/>
  <c r="P53" i="12"/>
  <c r="BX53" i="12"/>
  <c r="O53" i="12"/>
  <c r="BW53" i="12"/>
  <c r="BV53" i="12"/>
  <c r="BU53" i="12"/>
  <c r="L53" i="12"/>
  <c r="BT53" i="12"/>
  <c r="K53" i="12"/>
  <c r="BS53" i="12"/>
  <c r="BQ53" i="12"/>
  <c r="BP53" i="12"/>
  <c r="BO53" i="12"/>
  <c r="BN53" i="12"/>
  <c r="BM53" i="12"/>
  <c r="BL53" i="12"/>
  <c r="BK53" i="12"/>
  <c r="BJ53" i="12"/>
  <c r="BI53" i="12"/>
  <c r="BH53" i="12"/>
  <c r="BG53" i="12"/>
  <c r="G62" i="12"/>
  <c r="R53" i="12"/>
  <c r="N53" i="12"/>
  <c r="M53" i="12"/>
  <c r="EE52" i="12"/>
  <c r="ED52" i="12"/>
  <c r="EC52" i="12"/>
  <c r="EB52" i="12"/>
  <c r="EA52" i="12"/>
  <c r="DZ52" i="12"/>
  <c r="DY52" i="12"/>
  <c r="DX52" i="12"/>
  <c r="DW52" i="12"/>
  <c r="DV52" i="12"/>
  <c r="DU52" i="12"/>
  <c r="DT52" i="12"/>
  <c r="DR52" i="12"/>
  <c r="BE52" i="12"/>
  <c r="DQ52" i="12"/>
  <c r="BD52" i="12"/>
  <c r="DP52" i="12"/>
  <c r="BC52" i="12"/>
  <c r="DO52" i="12"/>
  <c r="BB52" i="12"/>
  <c r="DN52" i="12"/>
  <c r="BA52" i="12"/>
  <c r="DM52" i="12"/>
  <c r="AZ52" i="12"/>
  <c r="DL52" i="12"/>
  <c r="AY52" i="12"/>
  <c r="DK52" i="12"/>
  <c r="AX52" i="12"/>
  <c r="DJ52" i="12"/>
  <c r="AW52" i="12"/>
  <c r="DI52" i="12"/>
  <c r="AV52" i="12"/>
  <c r="DH52" i="12"/>
  <c r="AU52" i="12"/>
  <c r="DG52" i="12"/>
  <c r="DE52" i="12"/>
  <c r="AS52" i="12"/>
  <c r="DD52" i="12"/>
  <c r="AR52" i="12"/>
  <c r="DC52" i="12"/>
  <c r="AQ52" i="12"/>
  <c r="DB52" i="12"/>
  <c r="AP52" i="12"/>
  <c r="DA52" i="12"/>
  <c r="AO52" i="12"/>
  <c r="CZ52" i="12"/>
  <c r="AN52" i="12"/>
  <c r="CY52" i="12"/>
  <c r="AM52" i="12"/>
  <c r="CX52" i="12"/>
  <c r="AL52" i="12"/>
  <c r="CW52" i="12"/>
  <c r="AK52" i="12"/>
  <c r="CV52" i="12"/>
  <c r="AJ52" i="12"/>
  <c r="CU52" i="12"/>
  <c r="AI52" i="12"/>
  <c r="CT52" i="12"/>
  <c r="CR52" i="12"/>
  <c r="AG52" i="12"/>
  <c r="CQ52" i="12"/>
  <c r="AF52" i="12"/>
  <c r="CP52" i="12"/>
  <c r="AE52" i="12"/>
  <c r="CO52" i="12"/>
  <c r="AD52" i="12"/>
  <c r="CN52" i="12"/>
  <c r="AC52" i="12"/>
  <c r="CM52" i="12"/>
  <c r="AB52" i="12"/>
  <c r="CL52" i="12"/>
  <c r="AA52" i="12"/>
  <c r="CK52" i="12"/>
  <c r="Z52" i="12"/>
  <c r="CJ52" i="12"/>
  <c r="Y52" i="12"/>
  <c r="CI52" i="12"/>
  <c r="X52" i="12"/>
  <c r="CH52" i="12"/>
  <c r="W52" i="12"/>
  <c r="CG52" i="12"/>
  <c r="CD52" i="12"/>
  <c r="U52" i="12"/>
  <c r="CC52" i="12"/>
  <c r="T52" i="12"/>
  <c r="CB52" i="12"/>
  <c r="CA52" i="12"/>
  <c r="R52" i="12"/>
  <c r="BZ52" i="12"/>
  <c r="Q52" i="12"/>
  <c r="BY52" i="12"/>
  <c r="P52" i="12"/>
  <c r="BX52" i="12"/>
  <c r="O52" i="12"/>
  <c r="BW52" i="12"/>
  <c r="N52" i="12"/>
  <c r="BV52" i="12"/>
  <c r="M52" i="12"/>
  <c r="BU52" i="12"/>
  <c r="L52" i="12"/>
  <c r="BT52" i="12"/>
  <c r="K52" i="12"/>
  <c r="BS52" i="12"/>
  <c r="BQ52" i="12"/>
  <c r="BP52" i="12"/>
  <c r="BO52" i="12"/>
  <c r="BN52" i="12"/>
  <c r="BM52" i="12"/>
  <c r="BL52" i="12"/>
  <c r="BK52" i="12"/>
  <c r="BJ52" i="12"/>
  <c r="BI52" i="12"/>
  <c r="BH52" i="12"/>
  <c r="BG52" i="12"/>
  <c r="S52" i="12"/>
  <c r="EE51" i="12"/>
  <c r="ED51" i="12"/>
  <c r="EC51" i="12"/>
  <c r="EB51" i="12"/>
  <c r="EA51" i="12"/>
  <c r="DZ51" i="12"/>
  <c r="DY51" i="12"/>
  <c r="DX51" i="12"/>
  <c r="DW51" i="12"/>
  <c r="DV51" i="12"/>
  <c r="DU51" i="12"/>
  <c r="DT51" i="12"/>
  <c r="DR51" i="12"/>
  <c r="DQ51" i="12"/>
  <c r="BD51" i="12"/>
  <c r="DP51" i="12"/>
  <c r="BC51" i="12"/>
  <c r="DO51" i="12"/>
  <c r="BB51" i="12"/>
  <c r="DN51" i="12"/>
  <c r="BA51" i="12"/>
  <c r="DM51" i="12"/>
  <c r="DL51" i="12"/>
  <c r="AY51" i="12"/>
  <c r="DK51" i="12"/>
  <c r="AX51" i="12"/>
  <c r="DJ51" i="12"/>
  <c r="DI51" i="12"/>
  <c r="AV51" i="12"/>
  <c r="DH51" i="12"/>
  <c r="AU51" i="12"/>
  <c r="DG51" i="12"/>
  <c r="DE51" i="12"/>
  <c r="AS51" i="12"/>
  <c r="DD51" i="12"/>
  <c r="AR51" i="12"/>
  <c r="DC51" i="12"/>
  <c r="AQ51" i="12"/>
  <c r="DB51" i="12"/>
  <c r="AP51" i="12"/>
  <c r="DA51" i="12"/>
  <c r="AO51" i="12"/>
  <c r="CZ51" i="12"/>
  <c r="CY51" i="12"/>
  <c r="AM51" i="12"/>
  <c r="CX51" i="12"/>
  <c r="AL51" i="12"/>
  <c r="CW51" i="12"/>
  <c r="AK51" i="12"/>
  <c r="CV51" i="12"/>
  <c r="AJ51" i="12"/>
  <c r="CU51" i="12"/>
  <c r="AI51" i="12"/>
  <c r="CT51" i="12"/>
  <c r="CR51" i="12"/>
  <c r="CQ51" i="12"/>
  <c r="AF51" i="12"/>
  <c r="CP51" i="12"/>
  <c r="AE51" i="12"/>
  <c r="CO51" i="12"/>
  <c r="AD51" i="12"/>
  <c r="CN51" i="12"/>
  <c r="AC51" i="12"/>
  <c r="CM51" i="12"/>
  <c r="CL51" i="12"/>
  <c r="AA51" i="12"/>
  <c r="CK51" i="12"/>
  <c r="Z51" i="12"/>
  <c r="CJ51" i="12"/>
  <c r="Y51" i="12"/>
  <c r="CI51" i="12"/>
  <c r="X51" i="12"/>
  <c r="CH51" i="12"/>
  <c r="W51" i="12"/>
  <c r="CG51" i="12"/>
  <c r="CD51" i="12"/>
  <c r="U51" i="12"/>
  <c r="CC51" i="12"/>
  <c r="T51" i="12"/>
  <c r="CB51" i="12"/>
  <c r="S51" i="12"/>
  <c r="CA51" i="12"/>
  <c r="R51" i="12"/>
  <c r="BZ51" i="12"/>
  <c r="Q51" i="12"/>
  <c r="BY51" i="12"/>
  <c r="P51" i="12"/>
  <c r="BX51" i="12"/>
  <c r="O51" i="12"/>
  <c r="BW51" i="12"/>
  <c r="N51" i="12"/>
  <c r="BV51" i="12"/>
  <c r="BU51" i="12"/>
  <c r="L51" i="12"/>
  <c r="BT51" i="12"/>
  <c r="K51" i="12"/>
  <c r="BS51" i="12"/>
  <c r="C61" i="12"/>
  <c r="BQ51" i="12"/>
  <c r="BP51" i="12"/>
  <c r="BO51" i="12"/>
  <c r="BN51" i="12"/>
  <c r="BM51" i="12"/>
  <c r="BL51" i="12"/>
  <c r="BK51" i="12"/>
  <c r="BJ51" i="12"/>
  <c r="BI51" i="12"/>
  <c r="BH51" i="12"/>
  <c r="BG51" i="12"/>
  <c r="BE51" i="12"/>
  <c r="AZ51" i="12"/>
  <c r="AW51" i="12"/>
  <c r="AN51" i="12"/>
  <c r="AG51" i="12"/>
  <c r="AB51" i="12"/>
  <c r="M51" i="12"/>
  <c r="EE50" i="12"/>
  <c r="ED50" i="12"/>
  <c r="EC50" i="12"/>
  <c r="EB50" i="12"/>
  <c r="EA50" i="12"/>
  <c r="DZ50" i="12"/>
  <c r="DY50" i="12"/>
  <c r="DX50" i="12"/>
  <c r="DW50" i="12"/>
  <c r="DV50" i="12"/>
  <c r="DU50" i="12"/>
  <c r="DT50" i="12"/>
  <c r="DR50" i="12"/>
  <c r="BE50" i="12"/>
  <c r="DQ50" i="12"/>
  <c r="BD50" i="12"/>
  <c r="DP50" i="12"/>
  <c r="BC50" i="12"/>
  <c r="DO50" i="12"/>
  <c r="BB50" i="12"/>
  <c r="DN50" i="12"/>
  <c r="BA50" i="12"/>
  <c r="DM50" i="12"/>
  <c r="AZ50" i="12"/>
  <c r="DL50" i="12"/>
  <c r="AY50" i="12"/>
  <c r="DK50" i="12"/>
  <c r="AX50" i="12"/>
  <c r="DJ50" i="12"/>
  <c r="AW50" i="12"/>
  <c r="DI50" i="12"/>
  <c r="DH50" i="12"/>
  <c r="AU50" i="12"/>
  <c r="DG50" i="12"/>
  <c r="DE50" i="12"/>
  <c r="AS50" i="12"/>
  <c r="DD50" i="12"/>
  <c r="DC50" i="12"/>
  <c r="AQ50" i="12"/>
  <c r="DB50" i="12"/>
  <c r="AP50" i="12"/>
  <c r="DA50" i="12"/>
  <c r="AO50" i="12"/>
  <c r="CZ50" i="12"/>
  <c r="AN50" i="12"/>
  <c r="CY50" i="12"/>
  <c r="AM50" i="12"/>
  <c r="CX50" i="12"/>
  <c r="AL50" i="12"/>
  <c r="CW50" i="12"/>
  <c r="AK50" i="12"/>
  <c r="CV50" i="12"/>
  <c r="AJ50" i="12"/>
  <c r="CU50" i="12"/>
  <c r="AI50" i="12"/>
  <c r="CT50" i="12"/>
  <c r="CR50" i="12"/>
  <c r="AG50" i="12"/>
  <c r="CQ50" i="12"/>
  <c r="CP50" i="12"/>
  <c r="AE50" i="12"/>
  <c r="CO50" i="12"/>
  <c r="AD50" i="12"/>
  <c r="CN50" i="12"/>
  <c r="AC50" i="12"/>
  <c r="CM50" i="12"/>
  <c r="CL50" i="12"/>
  <c r="AA50" i="12"/>
  <c r="CK50" i="12"/>
  <c r="Z50" i="12"/>
  <c r="CJ50" i="12"/>
  <c r="Y50" i="12"/>
  <c r="CI50" i="12"/>
  <c r="X50" i="12"/>
  <c r="CH50" i="12"/>
  <c r="W50" i="12"/>
  <c r="CG50" i="12"/>
  <c r="CD50" i="12"/>
  <c r="U50" i="12"/>
  <c r="CC50" i="12"/>
  <c r="T50" i="12"/>
  <c r="CB50" i="12"/>
  <c r="S50" i="12"/>
  <c r="CA50" i="12"/>
  <c r="R50" i="12"/>
  <c r="BZ50" i="12"/>
  <c r="Q50" i="12"/>
  <c r="BY50" i="12"/>
  <c r="BX50" i="12"/>
  <c r="O50" i="12"/>
  <c r="BW50" i="12"/>
  <c r="N50" i="12"/>
  <c r="BV50" i="12"/>
  <c r="M50" i="12"/>
  <c r="BU50" i="12"/>
  <c r="L50" i="12"/>
  <c r="BT50" i="12"/>
  <c r="K50" i="12"/>
  <c r="BS50" i="12"/>
  <c r="BQ50" i="12"/>
  <c r="BP50" i="12"/>
  <c r="BO50" i="12"/>
  <c r="BN50" i="12"/>
  <c r="BM50" i="12"/>
  <c r="BL50" i="12"/>
  <c r="BK50" i="12"/>
  <c r="BJ50" i="12"/>
  <c r="BI50" i="12"/>
  <c r="BH50" i="12"/>
  <c r="BG50" i="12"/>
  <c r="AV50" i="12"/>
  <c r="AR50" i="12"/>
  <c r="AF50" i="12"/>
  <c r="AB50" i="12"/>
  <c r="P50" i="12"/>
  <c r="EE49" i="12"/>
  <c r="ED49" i="12"/>
  <c r="EC49" i="12"/>
  <c r="EB49" i="12"/>
  <c r="EA49" i="12"/>
  <c r="DZ49" i="12"/>
  <c r="DY49" i="12"/>
  <c r="DX49" i="12"/>
  <c r="DW49" i="12"/>
  <c r="DV49" i="12"/>
  <c r="DU49" i="12"/>
  <c r="DT49" i="12"/>
  <c r="DR49" i="12"/>
  <c r="BE49" i="12"/>
  <c r="DQ49" i="12"/>
  <c r="BD49" i="12"/>
  <c r="DP49" i="12"/>
  <c r="BC49" i="12"/>
  <c r="DO49" i="12"/>
  <c r="BB49" i="12"/>
  <c r="DN49" i="12"/>
  <c r="BA49" i="12"/>
  <c r="DM49" i="12"/>
  <c r="AZ49" i="12"/>
  <c r="DL49" i="12"/>
  <c r="AY49" i="12"/>
  <c r="DK49" i="12"/>
  <c r="AX49" i="12"/>
  <c r="DJ49" i="12"/>
  <c r="AW49" i="12"/>
  <c r="DI49" i="12"/>
  <c r="AV49" i="12"/>
  <c r="DH49" i="12"/>
  <c r="AU49" i="12"/>
  <c r="DG49" i="12"/>
  <c r="DE49" i="12"/>
  <c r="AS49" i="12"/>
  <c r="DD49" i="12"/>
  <c r="AR49" i="12"/>
  <c r="DC49" i="12"/>
  <c r="AQ49" i="12"/>
  <c r="DB49" i="12"/>
  <c r="DA49" i="12"/>
  <c r="AO49" i="12"/>
  <c r="CZ49" i="12"/>
  <c r="AN49" i="12"/>
  <c r="CY49" i="12"/>
  <c r="AM49" i="12"/>
  <c r="CX49" i="12"/>
  <c r="AL49" i="12"/>
  <c r="CW49" i="12"/>
  <c r="AK49" i="12"/>
  <c r="CV49" i="12"/>
  <c r="AJ49" i="12"/>
  <c r="CU49" i="12"/>
  <c r="AI49" i="12"/>
  <c r="CT49" i="12"/>
  <c r="CR49" i="12"/>
  <c r="AG49" i="12"/>
  <c r="CQ49" i="12"/>
  <c r="AF49" i="12"/>
  <c r="CP49" i="12"/>
  <c r="AE49" i="12"/>
  <c r="CO49" i="12"/>
  <c r="AD49" i="12"/>
  <c r="CN49" i="12"/>
  <c r="AC49" i="12"/>
  <c r="CM49" i="12"/>
  <c r="AB49" i="12"/>
  <c r="CL49" i="12"/>
  <c r="CK49" i="12"/>
  <c r="CJ49" i="12"/>
  <c r="CI49" i="12"/>
  <c r="X49" i="12"/>
  <c r="CH49" i="12"/>
  <c r="W49" i="12"/>
  <c r="CG49" i="12"/>
  <c r="CD49" i="12"/>
  <c r="U49" i="12"/>
  <c r="CC49" i="12"/>
  <c r="T49" i="12"/>
  <c r="CB49" i="12"/>
  <c r="S49" i="12"/>
  <c r="CA49" i="12"/>
  <c r="R49" i="12"/>
  <c r="BZ49" i="12"/>
  <c r="Q49" i="12"/>
  <c r="BY49" i="12"/>
  <c r="P49" i="12"/>
  <c r="BX49" i="12"/>
  <c r="O49" i="12"/>
  <c r="BW49" i="12"/>
  <c r="BV49" i="12"/>
  <c r="M49" i="12"/>
  <c r="BU49" i="12"/>
  <c r="L49" i="12"/>
  <c r="BT49" i="12"/>
  <c r="K49" i="12"/>
  <c r="BS49" i="12"/>
  <c r="BQ49" i="12"/>
  <c r="BP49" i="12"/>
  <c r="BO49" i="12"/>
  <c r="BN49" i="12"/>
  <c r="BM49" i="12"/>
  <c r="BL49" i="12"/>
  <c r="BK49" i="12"/>
  <c r="BJ49" i="12"/>
  <c r="BI49" i="12"/>
  <c r="BH49" i="12"/>
  <c r="BG49" i="12"/>
  <c r="AP49" i="12"/>
  <c r="AA49" i="12"/>
  <c r="Z49" i="12"/>
  <c r="Y49" i="12"/>
  <c r="N49" i="12"/>
  <c r="EE48" i="12"/>
  <c r="ED48" i="12"/>
  <c r="EC48" i="12"/>
  <c r="EB48" i="12"/>
  <c r="EA48" i="12"/>
  <c r="DZ48" i="12"/>
  <c r="DY48" i="12"/>
  <c r="DX48" i="12"/>
  <c r="DW48" i="12"/>
  <c r="DV48" i="12"/>
  <c r="DU48" i="12"/>
  <c r="DT48" i="12"/>
  <c r="DR48" i="12"/>
  <c r="DQ48" i="12"/>
  <c r="BD48" i="12"/>
  <c r="DP48" i="12"/>
  <c r="BC48" i="12"/>
  <c r="DO48" i="12"/>
  <c r="BB48" i="12"/>
  <c r="DN48" i="12"/>
  <c r="DM48" i="12"/>
  <c r="AZ48" i="12"/>
  <c r="DL48" i="12"/>
  <c r="AY48" i="12"/>
  <c r="DK48" i="12"/>
  <c r="AX48" i="12"/>
  <c r="DJ48" i="12"/>
  <c r="AW48" i="12"/>
  <c r="DI48" i="12"/>
  <c r="AV48" i="12"/>
  <c r="DH48" i="12"/>
  <c r="AU48" i="12"/>
  <c r="DG48" i="12"/>
  <c r="DE48" i="12"/>
  <c r="AS48" i="12"/>
  <c r="DD48" i="12"/>
  <c r="AR48" i="12"/>
  <c r="DC48" i="12"/>
  <c r="AQ48" i="12"/>
  <c r="DB48" i="12"/>
  <c r="AP48" i="12"/>
  <c r="DA48" i="12"/>
  <c r="AO48" i="12"/>
  <c r="CZ48" i="12"/>
  <c r="AN48" i="12"/>
  <c r="CY48" i="12"/>
  <c r="AM48" i="12"/>
  <c r="CX48" i="12"/>
  <c r="AL48" i="12"/>
  <c r="CW48" i="12"/>
  <c r="AK48" i="12"/>
  <c r="CV48" i="12"/>
  <c r="AJ48" i="12"/>
  <c r="CU48" i="12"/>
  <c r="AI48" i="12"/>
  <c r="CT48" i="12"/>
  <c r="CR48" i="12"/>
  <c r="AG48" i="12"/>
  <c r="CQ48" i="12"/>
  <c r="AF48" i="12"/>
  <c r="CP48" i="12"/>
  <c r="AE48" i="12"/>
  <c r="CO48" i="12"/>
  <c r="AD48" i="12"/>
  <c r="CN48" i="12"/>
  <c r="AC48" i="12"/>
  <c r="CM48" i="12"/>
  <c r="AB48" i="12"/>
  <c r="CL48" i="12"/>
  <c r="AA48" i="12"/>
  <c r="CK48" i="12"/>
  <c r="Z48" i="12"/>
  <c r="CJ48" i="12"/>
  <c r="CI48" i="12"/>
  <c r="CH48" i="12"/>
  <c r="W48" i="12"/>
  <c r="CG48" i="12"/>
  <c r="CD48" i="12"/>
  <c r="U48" i="12"/>
  <c r="CC48" i="12"/>
  <c r="CB48" i="12"/>
  <c r="S48" i="12"/>
  <c r="CA48" i="12"/>
  <c r="R48" i="12"/>
  <c r="BZ48" i="12"/>
  <c r="Q48" i="12"/>
  <c r="BY48" i="12"/>
  <c r="P48" i="12"/>
  <c r="BX48" i="12"/>
  <c r="BW48" i="12"/>
  <c r="N48" i="12"/>
  <c r="BV48" i="12"/>
  <c r="M48" i="12"/>
  <c r="BU48" i="12"/>
  <c r="L48" i="12"/>
  <c r="BT48" i="12"/>
  <c r="K48" i="12"/>
  <c r="BS48" i="12"/>
  <c r="BQ48" i="12"/>
  <c r="BP48" i="12"/>
  <c r="BO48" i="12"/>
  <c r="BN48" i="12"/>
  <c r="BM48" i="12"/>
  <c r="BL48" i="12"/>
  <c r="BK48" i="12"/>
  <c r="BJ48" i="12"/>
  <c r="BI48" i="12"/>
  <c r="BH48" i="12"/>
  <c r="BG48" i="12"/>
  <c r="BE48" i="12"/>
  <c r="BA48" i="12"/>
  <c r="Y48" i="12"/>
  <c r="X48" i="12"/>
  <c r="T48" i="12"/>
  <c r="O48" i="12"/>
  <c r="EE47" i="12"/>
  <c r="ED47" i="12"/>
  <c r="EC47" i="12"/>
  <c r="EB47" i="12"/>
  <c r="EA47" i="12"/>
  <c r="DZ47" i="12"/>
  <c r="DY47" i="12"/>
  <c r="DX47" i="12"/>
  <c r="DW47" i="12"/>
  <c r="DV47" i="12"/>
  <c r="DU47" i="12"/>
  <c r="DT47" i="12"/>
  <c r="DR47" i="12"/>
  <c r="BE47" i="12"/>
  <c r="DQ47" i="12"/>
  <c r="BD47" i="12"/>
  <c r="DP47" i="12"/>
  <c r="BC47" i="12"/>
  <c r="DO47" i="12"/>
  <c r="BB47" i="12"/>
  <c r="DN47" i="12"/>
  <c r="BA47" i="12"/>
  <c r="DM47" i="12"/>
  <c r="AZ47" i="12"/>
  <c r="DL47" i="12"/>
  <c r="AY47" i="12"/>
  <c r="DK47" i="12"/>
  <c r="AX47" i="12"/>
  <c r="DJ47" i="12"/>
  <c r="AW47" i="12"/>
  <c r="DI47" i="12"/>
  <c r="AV47" i="12"/>
  <c r="DH47" i="12"/>
  <c r="AU47" i="12"/>
  <c r="DG47" i="12"/>
  <c r="DE47" i="12"/>
  <c r="AS47" i="12"/>
  <c r="DD47" i="12"/>
  <c r="AR47" i="12"/>
  <c r="DC47" i="12"/>
  <c r="AQ47" i="12"/>
  <c r="DB47" i="12"/>
  <c r="AP47" i="12"/>
  <c r="DA47" i="12"/>
  <c r="AO47" i="12"/>
  <c r="CZ47" i="12"/>
  <c r="AN47" i="12"/>
  <c r="CY47" i="12"/>
  <c r="AM47" i="12"/>
  <c r="CX47" i="12"/>
  <c r="AL47" i="12"/>
  <c r="CW47" i="12"/>
  <c r="AK47" i="12"/>
  <c r="CV47" i="12"/>
  <c r="AJ47" i="12"/>
  <c r="CU47" i="12"/>
  <c r="AI47" i="12"/>
  <c r="CT47" i="12"/>
  <c r="CR47" i="12"/>
  <c r="AG47" i="12"/>
  <c r="CQ47" i="12"/>
  <c r="AF47" i="12"/>
  <c r="CP47" i="12"/>
  <c r="AE47" i="12"/>
  <c r="CO47" i="12"/>
  <c r="AD47" i="12"/>
  <c r="CN47" i="12"/>
  <c r="AC47" i="12"/>
  <c r="CM47" i="12"/>
  <c r="AB47" i="12"/>
  <c r="CL47" i="12"/>
  <c r="CK47" i="12"/>
  <c r="Z47" i="12"/>
  <c r="CJ47" i="12"/>
  <c r="Y47" i="12"/>
  <c r="CI47" i="12"/>
  <c r="X47" i="12"/>
  <c r="CH47" i="12"/>
  <c r="W47" i="12"/>
  <c r="CG47" i="12"/>
  <c r="CD47" i="12"/>
  <c r="U47" i="12"/>
  <c r="CC47" i="12"/>
  <c r="T47" i="12"/>
  <c r="CB47" i="12"/>
  <c r="S47" i="12"/>
  <c r="CA47" i="12"/>
  <c r="R47" i="12"/>
  <c r="BZ47" i="12"/>
  <c r="Q47" i="12"/>
  <c r="BY47" i="12"/>
  <c r="P47" i="12"/>
  <c r="BX47" i="12"/>
  <c r="O47" i="12"/>
  <c r="BW47" i="12"/>
  <c r="BV47" i="12"/>
  <c r="M47" i="12"/>
  <c r="BU47" i="12"/>
  <c r="L47" i="12"/>
  <c r="BT47" i="12"/>
  <c r="K47" i="12"/>
  <c r="BS47" i="12"/>
  <c r="BQ47" i="12"/>
  <c r="BP47" i="12"/>
  <c r="BO47" i="12"/>
  <c r="BN47" i="12"/>
  <c r="BM47" i="12"/>
  <c r="BL47" i="12"/>
  <c r="BK47" i="12"/>
  <c r="BJ47" i="12"/>
  <c r="BI47" i="12"/>
  <c r="BH47" i="12"/>
  <c r="BG47" i="12"/>
  <c r="AA47" i="12"/>
  <c r="N47" i="12"/>
  <c r="EE46" i="12"/>
  <c r="ED46" i="12"/>
  <c r="EC46" i="12"/>
  <c r="EB46" i="12"/>
  <c r="EA46" i="12"/>
  <c r="DZ46" i="12"/>
  <c r="DY46" i="12"/>
  <c r="DX46" i="12"/>
  <c r="DW46" i="12"/>
  <c r="DV46" i="12"/>
  <c r="DU46" i="12"/>
  <c r="DT46" i="12"/>
  <c r="DR46" i="12"/>
  <c r="BE46" i="12"/>
  <c r="DQ46" i="12"/>
  <c r="BD46" i="12"/>
  <c r="DP46" i="12"/>
  <c r="BC46" i="12"/>
  <c r="DO46" i="12"/>
  <c r="BB46" i="12"/>
  <c r="DN46" i="12"/>
  <c r="BA46" i="12"/>
  <c r="DM46" i="12"/>
  <c r="AZ46" i="12"/>
  <c r="DL46" i="12"/>
  <c r="AY46" i="12"/>
  <c r="DK46" i="12"/>
  <c r="AX46" i="12"/>
  <c r="DJ46" i="12"/>
  <c r="AW46" i="12"/>
  <c r="DI46" i="12"/>
  <c r="AV46" i="12"/>
  <c r="DH46" i="12"/>
  <c r="AU46" i="12"/>
  <c r="DG46" i="12"/>
  <c r="DE46" i="12"/>
  <c r="AS46" i="12"/>
  <c r="DD46" i="12"/>
  <c r="AR46" i="12"/>
  <c r="DC46" i="12"/>
  <c r="AQ46" i="12"/>
  <c r="DB46" i="12"/>
  <c r="AP46" i="12"/>
  <c r="DA46" i="12"/>
  <c r="AO46" i="12"/>
  <c r="CZ46" i="12"/>
  <c r="AN46" i="12"/>
  <c r="CY46" i="12"/>
  <c r="AM46" i="12"/>
  <c r="CX46" i="12"/>
  <c r="AL46" i="12"/>
  <c r="CW46" i="12"/>
  <c r="AK46" i="12"/>
  <c r="CV46" i="12"/>
  <c r="AJ46" i="12"/>
  <c r="CU46" i="12"/>
  <c r="AI46" i="12"/>
  <c r="CT46" i="12"/>
  <c r="CR46" i="12"/>
  <c r="AG46" i="12"/>
  <c r="CQ46" i="12"/>
  <c r="AF46" i="12"/>
  <c r="CP46" i="12"/>
  <c r="AE46" i="12"/>
  <c r="CO46" i="12"/>
  <c r="CN46" i="12"/>
  <c r="AC46" i="12"/>
  <c r="CM46" i="12"/>
  <c r="AB46" i="12"/>
  <c r="CL46" i="12"/>
  <c r="AA46" i="12"/>
  <c r="CK46" i="12"/>
  <c r="Z46" i="12"/>
  <c r="CJ46" i="12"/>
  <c r="Y46" i="12"/>
  <c r="CI46" i="12"/>
  <c r="X46" i="12"/>
  <c r="CH46" i="12"/>
  <c r="W46" i="12"/>
  <c r="CG46" i="12"/>
  <c r="CD46" i="12"/>
  <c r="U46" i="12"/>
  <c r="CC46" i="12"/>
  <c r="T46" i="12"/>
  <c r="CB46" i="12"/>
  <c r="S46" i="12"/>
  <c r="CA46" i="12"/>
  <c r="R46" i="12"/>
  <c r="BZ46" i="12"/>
  <c r="Q46" i="12"/>
  <c r="BY46" i="12"/>
  <c r="P46" i="12"/>
  <c r="BX46" i="12"/>
  <c r="O46" i="12"/>
  <c r="BW46" i="12"/>
  <c r="N46" i="12"/>
  <c r="BV46" i="12"/>
  <c r="M46" i="12"/>
  <c r="BU46" i="12"/>
  <c r="L46" i="12"/>
  <c r="BT46" i="12"/>
  <c r="K46" i="12"/>
  <c r="BS46" i="12"/>
  <c r="BQ46" i="12"/>
  <c r="BP46" i="12"/>
  <c r="BO46" i="12"/>
  <c r="BN46" i="12"/>
  <c r="BM46" i="12"/>
  <c r="BL46" i="12"/>
  <c r="BK46" i="12"/>
  <c r="BJ46" i="12"/>
  <c r="BI46" i="12"/>
  <c r="BH46" i="12"/>
  <c r="BG46" i="12"/>
  <c r="AD46" i="12"/>
  <c r="EE45" i="12"/>
  <c r="ED45" i="12"/>
  <c r="EC45" i="12"/>
  <c r="EB45" i="12"/>
  <c r="EA45" i="12"/>
  <c r="DZ45" i="12"/>
  <c r="DY45" i="12"/>
  <c r="DX45" i="12"/>
  <c r="DW45" i="12"/>
  <c r="DV45" i="12"/>
  <c r="DU45" i="12"/>
  <c r="DT45" i="12"/>
  <c r="DR45" i="12"/>
  <c r="BE45" i="12"/>
  <c r="DQ45" i="12"/>
  <c r="BD45" i="12"/>
  <c r="DP45" i="12"/>
  <c r="BC45" i="12"/>
  <c r="DO45" i="12"/>
  <c r="BB45" i="12"/>
  <c r="DN45" i="12"/>
  <c r="BA45" i="12"/>
  <c r="DM45" i="12"/>
  <c r="AZ45" i="12"/>
  <c r="DL45" i="12"/>
  <c r="AY45" i="12"/>
  <c r="DK45" i="12"/>
  <c r="AX45" i="12"/>
  <c r="DJ45" i="12"/>
  <c r="AW45" i="12"/>
  <c r="DI45" i="12"/>
  <c r="AV45" i="12"/>
  <c r="DH45" i="12"/>
  <c r="AU45" i="12"/>
  <c r="DG45" i="12"/>
  <c r="DE45" i="12"/>
  <c r="AS45" i="12"/>
  <c r="DD45" i="12"/>
  <c r="AR45" i="12"/>
  <c r="DC45" i="12"/>
  <c r="AQ45" i="12"/>
  <c r="DB45" i="12"/>
  <c r="DA45" i="12"/>
  <c r="AO45" i="12"/>
  <c r="CZ45" i="12"/>
  <c r="AN45" i="12"/>
  <c r="CY45" i="12"/>
  <c r="AM45" i="12"/>
  <c r="CX45" i="12"/>
  <c r="AL45" i="12"/>
  <c r="CW45" i="12"/>
  <c r="AK45" i="12"/>
  <c r="CV45" i="12"/>
  <c r="AJ45" i="12"/>
  <c r="CU45" i="12"/>
  <c r="AI45" i="12"/>
  <c r="CT45" i="12"/>
  <c r="CR45" i="12"/>
  <c r="AG45" i="12"/>
  <c r="CQ45" i="12"/>
  <c r="AF45" i="12"/>
  <c r="CP45" i="12"/>
  <c r="AE45" i="12"/>
  <c r="CO45" i="12"/>
  <c r="CN45" i="12"/>
  <c r="AC45" i="12"/>
  <c r="CM45" i="12"/>
  <c r="AB45" i="12"/>
  <c r="CL45" i="12"/>
  <c r="AA45" i="12"/>
  <c r="CK45" i="12"/>
  <c r="Z45" i="12"/>
  <c r="CJ45" i="12"/>
  <c r="Y45" i="12"/>
  <c r="CI45" i="12"/>
  <c r="X45" i="12"/>
  <c r="CH45" i="12"/>
  <c r="W45" i="12"/>
  <c r="CG45" i="12"/>
  <c r="CD45" i="12"/>
  <c r="U45" i="12"/>
  <c r="CC45" i="12"/>
  <c r="T45" i="12"/>
  <c r="CB45" i="12"/>
  <c r="S45" i="12"/>
  <c r="CA45" i="12"/>
  <c r="R45" i="12"/>
  <c r="BZ45" i="12"/>
  <c r="Q45" i="12"/>
  <c r="BY45" i="12"/>
  <c r="P45" i="12"/>
  <c r="BX45" i="12"/>
  <c r="O45" i="12"/>
  <c r="BW45" i="12"/>
  <c r="BV45" i="12"/>
  <c r="M45" i="12"/>
  <c r="BU45" i="12"/>
  <c r="L45" i="12"/>
  <c r="BT45" i="12"/>
  <c r="K45" i="12"/>
  <c r="BS45" i="12"/>
  <c r="BQ45" i="12"/>
  <c r="BP45" i="12"/>
  <c r="BO45" i="12"/>
  <c r="BN45" i="12"/>
  <c r="BM45" i="12"/>
  <c r="BL45" i="12"/>
  <c r="BK45" i="12"/>
  <c r="BJ45" i="12"/>
  <c r="BI45" i="12"/>
  <c r="BH45" i="12"/>
  <c r="BG45" i="12"/>
  <c r="G59" i="12"/>
  <c r="AP45" i="12"/>
  <c r="AD45" i="12"/>
  <c r="N45" i="12"/>
  <c r="EE44" i="12"/>
  <c r="ED44" i="12"/>
  <c r="EC44" i="12"/>
  <c r="EB44" i="12"/>
  <c r="EA44" i="12"/>
  <c r="DZ44" i="12"/>
  <c r="DY44" i="12"/>
  <c r="DX44" i="12"/>
  <c r="DW44" i="12"/>
  <c r="DV44" i="12"/>
  <c r="DU44" i="12"/>
  <c r="DT44" i="12"/>
  <c r="DR44" i="12"/>
  <c r="BE44" i="12"/>
  <c r="DQ44" i="12"/>
  <c r="BD44" i="12"/>
  <c r="DP44" i="12"/>
  <c r="BC44" i="12"/>
  <c r="DO44" i="12"/>
  <c r="DN44" i="12"/>
  <c r="BA44" i="12"/>
  <c r="DM44" i="12"/>
  <c r="AZ44" i="12"/>
  <c r="DL44" i="12"/>
  <c r="AY44" i="12"/>
  <c r="DK44" i="12"/>
  <c r="AX44" i="12"/>
  <c r="DJ44" i="12"/>
  <c r="AW44" i="12"/>
  <c r="DI44" i="12"/>
  <c r="AV44" i="12"/>
  <c r="DH44" i="12"/>
  <c r="AU44" i="12"/>
  <c r="DG44" i="12"/>
  <c r="DE44" i="12"/>
  <c r="DD44" i="12"/>
  <c r="AR44" i="12"/>
  <c r="DC44" i="12"/>
  <c r="AQ44" i="12"/>
  <c r="DB44" i="12"/>
  <c r="AP44" i="12"/>
  <c r="DA44" i="12"/>
  <c r="AO44" i="12"/>
  <c r="CZ44" i="12"/>
  <c r="AN44" i="12"/>
  <c r="CY44" i="12"/>
  <c r="AM44" i="12"/>
  <c r="CX44" i="12"/>
  <c r="AL44" i="12"/>
  <c r="CW44" i="12"/>
  <c r="CV44" i="12"/>
  <c r="AJ44" i="12"/>
  <c r="CU44" i="12"/>
  <c r="AI44" i="12"/>
  <c r="CT44" i="12"/>
  <c r="CR44" i="12"/>
  <c r="CQ44" i="12"/>
  <c r="AF44" i="12"/>
  <c r="CP44" i="12"/>
  <c r="AE44" i="12"/>
  <c r="CO44" i="12"/>
  <c r="AD44" i="12"/>
  <c r="CN44" i="12"/>
  <c r="AC44" i="12"/>
  <c r="CM44" i="12"/>
  <c r="AB44" i="12"/>
  <c r="CL44" i="12"/>
  <c r="AA44" i="12"/>
  <c r="CK44" i="12"/>
  <c r="Z44" i="12"/>
  <c r="CJ44" i="12"/>
  <c r="Y44" i="12"/>
  <c r="CI44" i="12"/>
  <c r="X44" i="12"/>
  <c r="CH44" i="12"/>
  <c r="W44" i="12"/>
  <c r="CG44" i="12"/>
  <c r="CD44" i="12"/>
  <c r="CC44" i="12"/>
  <c r="T44" i="12"/>
  <c r="CB44" i="12"/>
  <c r="S44" i="12"/>
  <c r="CA44" i="12"/>
  <c r="R44" i="12"/>
  <c r="BZ44" i="12"/>
  <c r="BY44" i="12"/>
  <c r="P44" i="12"/>
  <c r="BX44" i="12"/>
  <c r="O44" i="12"/>
  <c r="BW44" i="12"/>
  <c r="N44" i="12"/>
  <c r="BV44" i="12"/>
  <c r="BU44" i="12"/>
  <c r="L44" i="12"/>
  <c r="BT44" i="12"/>
  <c r="K44" i="12"/>
  <c r="BS44" i="12"/>
  <c r="BQ44" i="12"/>
  <c r="BP44" i="12"/>
  <c r="BO44" i="12"/>
  <c r="BN44" i="12"/>
  <c r="BM44" i="12"/>
  <c r="BL44" i="12"/>
  <c r="BK44" i="12"/>
  <c r="BJ44" i="12"/>
  <c r="BI44" i="12"/>
  <c r="BH44" i="12"/>
  <c r="BG44" i="12"/>
  <c r="BB44" i="12"/>
  <c r="AS44" i="12"/>
  <c r="AK44" i="12"/>
  <c r="AG44" i="12"/>
  <c r="U44" i="12"/>
  <c r="Q44" i="12"/>
  <c r="M44" i="12"/>
  <c r="EE43" i="12"/>
  <c r="ED43" i="12"/>
  <c r="EC43" i="12"/>
  <c r="EB43" i="12"/>
  <c r="EA43" i="12"/>
  <c r="DZ43" i="12"/>
  <c r="DY43" i="12"/>
  <c r="DX43" i="12"/>
  <c r="DW43" i="12"/>
  <c r="DV43" i="12"/>
  <c r="DU43" i="12"/>
  <c r="DT43" i="12"/>
  <c r="DR43" i="12"/>
  <c r="BE43" i="12"/>
  <c r="DQ43" i="12"/>
  <c r="BD43" i="12"/>
  <c r="DP43" i="12"/>
  <c r="BC43" i="12"/>
  <c r="DO43" i="12"/>
  <c r="BB43" i="12"/>
  <c r="DN43" i="12"/>
  <c r="DM43" i="12"/>
  <c r="AZ43" i="12"/>
  <c r="DL43" i="12"/>
  <c r="AY43" i="12"/>
  <c r="DK43" i="12"/>
  <c r="AX43" i="12"/>
  <c r="DJ43" i="12"/>
  <c r="AW43" i="12"/>
  <c r="DI43" i="12"/>
  <c r="AV43" i="12"/>
  <c r="DH43" i="12"/>
  <c r="AU43" i="12"/>
  <c r="DG43" i="12"/>
  <c r="DE43" i="12"/>
  <c r="AS43" i="12"/>
  <c r="DD43" i="12"/>
  <c r="AR43" i="12"/>
  <c r="DC43" i="12"/>
  <c r="AQ43" i="12"/>
  <c r="DB43" i="12"/>
  <c r="AP43" i="12"/>
  <c r="DA43" i="12"/>
  <c r="AO43" i="12"/>
  <c r="CZ43" i="12"/>
  <c r="AN43" i="12"/>
  <c r="CY43" i="12"/>
  <c r="AM43" i="12"/>
  <c r="CX43" i="12"/>
  <c r="AL43" i="12"/>
  <c r="CW43" i="12"/>
  <c r="AK43" i="12"/>
  <c r="CV43" i="12"/>
  <c r="CU43" i="12"/>
  <c r="AI43" i="12"/>
  <c r="CT43" i="12"/>
  <c r="CR43" i="12"/>
  <c r="CQ43" i="12"/>
  <c r="AF43" i="12"/>
  <c r="CP43" i="12"/>
  <c r="AE43" i="12"/>
  <c r="CO43" i="12"/>
  <c r="AD43" i="12"/>
  <c r="CN43" i="12"/>
  <c r="AC43" i="12"/>
  <c r="CM43" i="12"/>
  <c r="AB43" i="12"/>
  <c r="CL43" i="12"/>
  <c r="AA43" i="12"/>
  <c r="CK43" i="12"/>
  <c r="Z43" i="12"/>
  <c r="CJ43" i="12"/>
  <c r="Y43" i="12"/>
  <c r="CI43" i="12"/>
  <c r="X43" i="12"/>
  <c r="CH43" i="12"/>
  <c r="W43" i="12"/>
  <c r="CG43" i="12"/>
  <c r="CD43" i="12"/>
  <c r="U43" i="12"/>
  <c r="CC43" i="12"/>
  <c r="T43" i="12"/>
  <c r="CB43" i="12"/>
  <c r="S43" i="12"/>
  <c r="CA43" i="12"/>
  <c r="R43" i="12"/>
  <c r="BZ43" i="12"/>
  <c r="Q43" i="12"/>
  <c r="BY43" i="12"/>
  <c r="P43" i="12"/>
  <c r="BX43" i="12"/>
  <c r="O43" i="12"/>
  <c r="BW43" i="12"/>
  <c r="N43" i="12"/>
  <c r="BV43" i="12"/>
  <c r="M43" i="12"/>
  <c r="BU43" i="12"/>
  <c r="BT43" i="12"/>
  <c r="BS43" i="12"/>
  <c r="BQ43" i="12"/>
  <c r="BP43" i="12"/>
  <c r="BO43" i="12"/>
  <c r="BN43" i="12"/>
  <c r="BM43" i="12"/>
  <c r="BL43" i="12"/>
  <c r="BK43" i="12"/>
  <c r="BJ43" i="12"/>
  <c r="BI43" i="12"/>
  <c r="BH43" i="12"/>
  <c r="BG43" i="12"/>
  <c r="BA43" i="12"/>
  <c r="AJ43" i="12"/>
  <c r="AG43" i="12"/>
  <c r="L43" i="12"/>
  <c r="K43" i="12"/>
  <c r="EE42" i="12"/>
  <c r="ED42" i="12"/>
  <c r="EC42" i="12"/>
  <c r="EB42" i="12"/>
  <c r="EA42" i="12"/>
  <c r="DZ42" i="12"/>
  <c r="DY42" i="12"/>
  <c r="DX42" i="12"/>
  <c r="DW42" i="12"/>
  <c r="DV42" i="12"/>
  <c r="DU42" i="12"/>
  <c r="DT42" i="12"/>
  <c r="DR42" i="12"/>
  <c r="BE42" i="12"/>
  <c r="DQ42" i="12"/>
  <c r="BD42" i="12"/>
  <c r="DP42" i="12"/>
  <c r="BC42" i="12"/>
  <c r="DO42" i="12"/>
  <c r="BB42" i="12"/>
  <c r="DN42" i="12"/>
  <c r="BA42" i="12"/>
  <c r="DM42" i="12"/>
  <c r="AZ42" i="12"/>
  <c r="DL42" i="12"/>
  <c r="AY42" i="12"/>
  <c r="DK42" i="12"/>
  <c r="AX42" i="12"/>
  <c r="DJ42" i="12"/>
  <c r="AW42" i="12"/>
  <c r="DI42" i="12"/>
  <c r="DH42" i="12"/>
  <c r="AU42" i="12"/>
  <c r="DG42" i="12"/>
  <c r="DE42" i="12"/>
  <c r="AS42" i="12"/>
  <c r="DD42" i="12"/>
  <c r="AR42" i="12"/>
  <c r="DC42" i="12"/>
  <c r="AQ42" i="12"/>
  <c r="DB42" i="12"/>
  <c r="AP42" i="12"/>
  <c r="DA42" i="12"/>
  <c r="AO42" i="12"/>
  <c r="CZ42" i="12"/>
  <c r="AN42" i="12"/>
  <c r="CY42" i="12"/>
  <c r="AM42" i="12"/>
  <c r="CX42" i="12"/>
  <c r="AL42" i="12"/>
  <c r="CW42" i="12"/>
  <c r="AK42" i="12"/>
  <c r="CV42" i="12"/>
  <c r="AJ42" i="12"/>
  <c r="CU42" i="12"/>
  <c r="AI42" i="12"/>
  <c r="CT42" i="12"/>
  <c r="CR42" i="12"/>
  <c r="AG42" i="12"/>
  <c r="CQ42" i="12"/>
  <c r="AF42" i="12"/>
  <c r="CP42" i="12"/>
  <c r="AE42" i="12"/>
  <c r="CO42" i="12"/>
  <c r="AD42" i="12"/>
  <c r="CN42" i="12"/>
  <c r="AC42" i="12"/>
  <c r="CM42" i="12"/>
  <c r="AB42" i="12"/>
  <c r="CL42" i="12"/>
  <c r="AA42" i="12"/>
  <c r="CK42" i="12"/>
  <c r="Z42" i="12"/>
  <c r="CJ42" i="12"/>
  <c r="Y42" i="12"/>
  <c r="CI42" i="12"/>
  <c r="X42" i="12"/>
  <c r="CH42" i="12"/>
  <c r="CG42" i="12"/>
  <c r="CD42" i="12"/>
  <c r="CC42" i="12"/>
  <c r="CB42" i="12"/>
  <c r="S42" i="12"/>
  <c r="CA42" i="12"/>
  <c r="R42" i="12"/>
  <c r="BZ42" i="12"/>
  <c r="Q42" i="12"/>
  <c r="BY42" i="12"/>
  <c r="BX42" i="12"/>
  <c r="O42" i="12"/>
  <c r="BW42" i="12"/>
  <c r="N42" i="12"/>
  <c r="BV42" i="12"/>
  <c r="BU42" i="12"/>
  <c r="BT42" i="12"/>
  <c r="K42" i="12"/>
  <c r="BS42" i="12"/>
  <c r="BQ42" i="12"/>
  <c r="BP42" i="12"/>
  <c r="BO42" i="12"/>
  <c r="BN42" i="12"/>
  <c r="BM42" i="12"/>
  <c r="BL42" i="12"/>
  <c r="BK42" i="12"/>
  <c r="BJ42" i="12"/>
  <c r="BI42" i="12"/>
  <c r="BH42" i="12"/>
  <c r="BG42" i="12"/>
  <c r="AV42" i="12"/>
  <c r="W42" i="12"/>
  <c r="U42" i="12"/>
  <c r="T42" i="12"/>
  <c r="P42" i="12"/>
  <c r="M42" i="12"/>
  <c r="L42" i="12"/>
  <c r="EE41" i="12"/>
  <c r="ED41" i="12"/>
  <c r="EC41" i="12"/>
  <c r="EB41" i="12"/>
  <c r="EA41" i="12"/>
  <c r="DZ41" i="12"/>
  <c r="DY41" i="12"/>
  <c r="DX41" i="12"/>
  <c r="DW41" i="12"/>
  <c r="DV41" i="12"/>
  <c r="DU41" i="12"/>
  <c r="DT41" i="12"/>
  <c r="DR41" i="12"/>
  <c r="BE41" i="12"/>
  <c r="DQ41" i="12"/>
  <c r="BD41" i="12"/>
  <c r="DP41" i="12"/>
  <c r="BC41" i="12"/>
  <c r="DO41" i="12"/>
  <c r="BB41" i="12"/>
  <c r="DN41" i="12"/>
  <c r="BA41" i="12"/>
  <c r="DM41" i="12"/>
  <c r="AZ41" i="12"/>
  <c r="DL41" i="12"/>
  <c r="AY41" i="12"/>
  <c r="DK41" i="12"/>
  <c r="AX41" i="12"/>
  <c r="DJ41" i="12"/>
  <c r="AW41" i="12"/>
  <c r="DI41" i="12"/>
  <c r="AV41" i="12"/>
  <c r="DH41" i="12"/>
  <c r="AU41" i="12"/>
  <c r="DG41" i="12"/>
  <c r="DE41" i="12"/>
  <c r="AS41" i="12"/>
  <c r="DD41" i="12"/>
  <c r="AR41" i="12"/>
  <c r="DC41" i="12"/>
  <c r="DB41" i="12"/>
  <c r="DA41" i="12"/>
  <c r="AO41" i="12"/>
  <c r="CZ41" i="12"/>
  <c r="AN41" i="12"/>
  <c r="CY41" i="12"/>
  <c r="AM41" i="12"/>
  <c r="CX41" i="12"/>
  <c r="AL41" i="12"/>
  <c r="CW41" i="12"/>
  <c r="AK41" i="12"/>
  <c r="CV41" i="12"/>
  <c r="AJ41" i="12"/>
  <c r="CU41" i="12"/>
  <c r="AI41" i="12"/>
  <c r="CT41" i="12"/>
  <c r="CR41" i="12"/>
  <c r="AG41" i="12"/>
  <c r="CQ41" i="12"/>
  <c r="AF41" i="12"/>
  <c r="CP41" i="12"/>
  <c r="CO41" i="12"/>
  <c r="AD41" i="12"/>
  <c r="CN41" i="12"/>
  <c r="AC41" i="12"/>
  <c r="CM41" i="12"/>
  <c r="AB41" i="12"/>
  <c r="CL41" i="12"/>
  <c r="AA41" i="12"/>
  <c r="CK41" i="12"/>
  <c r="CJ41" i="12"/>
  <c r="Y41" i="12"/>
  <c r="CI41" i="12"/>
  <c r="X41" i="12"/>
  <c r="CH41" i="12"/>
  <c r="W41" i="12"/>
  <c r="CG41" i="12"/>
  <c r="CD41" i="12"/>
  <c r="U41" i="12"/>
  <c r="CC41" i="12"/>
  <c r="T41" i="12"/>
  <c r="CB41" i="12"/>
  <c r="S41" i="12"/>
  <c r="CA41" i="12"/>
  <c r="R41" i="12"/>
  <c r="BZ41" i="12"/>
  <c r="Q41" i="12"/>
  <c r="BY41" i="12"/>
  <c r="P41" i="12"/>
  <c r="BX41" i="12"/>
  <c r="O41" i="12"/>
  <c r="BW41" i="12"/>
  <c r="N41" i="12"/>
  <c r="BV41" i="12"/>
  <c r="M41" i="12"/>
  <c r="BU41" i="12"/>
  <c r="L41" i="12"/>
  <c r="BT41" i="12"/>
  <c r="K41" i="12"/>
  <c r="BS41" i="12"/>
  <c r="BQ41" i="12"/>
  <c r="BP41" i="12"/>
  <c r="BO41" i="12"/>
  <c r="BN41" i="12"/>
  <c r="BM41" i="12"/>
  <c r="BL41" i="12"/>
  <c r="BK41" i="12"/>
  <c r="BJ41" i="12"/>
  <c r="BI41" i="12"/>
  <c r="G57" i="12"/>
  <c r="BH41" i="12"/>
  <c r="BG41" i="12"/>
  <c r="AQ41" i="12"/>
  <c r="AP41" i="12"/>
  <c r="AE41" i="12"/>
  <c r="Z41" i="12"/>
  <c r="EE40" i="12"/>
  <c r="ED40" i="12"/>
  <c r="EC40" i="12"/>
  <c r="EB40" i="12"/>
  <c r="EA40" i="12"/>
  <c r="DZ40" i="12"/>
  <c r="DY40" i="12"/>
  <c r="DX40" i="12"/>
  <c r="DW40" i="12"/>
  <c r="DV40" i="12"/>
  <c r="DU40" i="12"/>
  <c r="DT40" i="12"/>
  <c r="DR40" i="12"/>
  <c r="BE40" i="12"/>
  <c r="DQ40" i="12"/>
  <c r="BD40" i="12"/>
  <c r="DP40" i="12"/>
  <c r="BC40" i="12"/>
  <c r="DO40" i="12"/>
  <c r="DN40" i="12"/>
  <c r="BA40" i="12"/>
  <c r="DM40" i="12"/>
  <c r="AZ40" i="12"/>
  <c r="DL40" i="12"/>
  <c r="AY40" i="12"/>
  <c r="DK40" i="12"/>
  <c r="AX40" i="12"/>
  <c r="DJ40" i="12"/>
  <c r="AW40" i="12"/>
  <c r="DI40" i="12"/>
  <c r="AV40" i="12"/>
  <c r="DH40" i="12"/>
  <c r="AU40" i="12"/>
  <c r="DG40" i="12"/>
  <c r="DE40" i="12"/>
  <c r="AS40" i="12"/>
  <c r="DD40" i="12"/>
  <c r="AR40" i="12"/>
  <c r="DC40" i="12"/>
  <c r="AQ40" i="12"/>
  <c r="DB40" i="12"/>
  <c r="AP40" i="12"/>
  <c r="DA40" i="12"/>
  <c r="AO40" i="12"/>
  <c r="CZ40" i="12"/>
  <c r="AN40" i="12"/>
  <c r="CY40" i="12"/>
  <c r="AM40" i="12"/>
  <c r="CX40" i="12"/>
  <c r="AL40" i="12"/>
  <c r="CW40" i="12"/>
  <c r="AK40" i="12"/>
  <c r="CV40" i="12"/>
  <c r="AJ40" i="12"/>
  <c r="CU40" i="12"/>
  <c r="AI40" i="12"/>
  <c r="CT40" i="12"/>
  <c r="CR40" i="12"/>
  <c r="AG40" i="12"/>
  <c r="CQ40" i="12"/>
  <c r="AF40" i="12"/>
  <c r="CP40" i="12"/>
  <c r="AE40" i="12"/>
  <c r="CO40" i="12"/>
  <c r="AD40" i="12"/>
  <c r="CN40" i="12"/>
  <c r="CM40" i="12"/>
  <c r="AB40" i="12"/>
  <c r="CL40" i="12"/>
  <c r="AA40" i="12"/>
  <c r="CK40" i="12"/>
  <c r="Z40" i="12"/>
  <c r="CJ40" i="12"/>
  <c r="Y40" i="12"/>
  <c r="CI40" i="12"/>
  <c r="X40" i="12"/>
  <c r="CH40" i="12"/>
  <c r="W40" i="12"/>
  <c r="CG40" i="12"/>
  <c r="CD40" i="12"/>
  <c r="U40" i="12"/>
  <c r="CC40" i="12"/>
  <c r="T40" i="12"/>
  <c r="CB40" i="12"/>
  <c r="S40" i="12"/>
  <c r="CA40" i="12"/>
  <c r="R40" i="12"/>
  <c r="BZ40" i="12"/>
  <c r="Q40" i="12"/>
  <c r="BY40" i="12"/>
  <c r="P40" i="12"/>
  <c r="BX40" i="12"/>
  <c r="O40" i="12"/>
  <c r="BW40" i="12"/>
  <c r="N40" i="12"/>
  <c r="BV40" i="12"/>
  <c r="M40" i="12"/>
  <c r="BU40" i="12"/>
  <c r="L40" i="12"/>
  <c r="BT40" i="12"/>
  <c r="K40" i="12"/>
  <c r="BS40" i="12"/>
  <c r="BQ40" i="12"/>
  <c r="BP40" i="12"/>
  <c r="BO40" i="12"/>
  <c r="BN40" i="12"/>
  <c r="BM40" i="12"/>
  <c r="BL40" i="12"/>
  <c r="BK40" i="12"/>
  <c r="BJ40" i="12"/>
  <c r="BI40" i="12"/>
  <c r="BH40" i="12"/>
  <c r="BG40" i="12"/>
  <c r="BB40" i="12"/>
  <c r="AC40" i="12"/>
  <c r="EE39" i="12"/>
  <c r="ED39" i="12"/>
  <c r="EC39" i="12"/>
  <c r="EB39" i="12"/>
  <c r="EA39" i="12"/>
  <c r="DZ39" i="12"/>
  <c r="DY39" i="12"/>
  <c r="DX39" i="12"/>
  <c r="DW39" i="12"/>
  <c r="DV39" i="12"/>
  <c r="DU39" i="12"/>
  <c r="DT39" i="12"/>
  <c r="DR39" i="12"/>
  <c r="BE39" i="12"/>
  <c r="DQ39" i="12"/>
  <c r="BD39" i="12"/>
  <c r="DP39" i="12"/>
  <c r="BC39" i="12"/>
  <c r="DO39" i="12"/>
  <c r="BB39" i="12"/>
  <c r="DN39" i="12"/>
  <c r="DM39" i="12"/>
  <c r="AZ39" i="12"/>
  <c r="DL39" i="12"/>
  <c r="AY39" i="12"/>
  <c r="DK39" i="12"/>
  <c r="AX39" i="12"/>
  <c r="DJ39" i="12"/>
  <c r="AW39" i="12"/>
  <c r="DI39" i="12"/>
  <c r="AV39" i="12"/>
  <c r="DH39" i="12"/>
  <c r="AU39" i="12"/>
  <c r="DG39" i="12"/>
  <c r="DE39" i="12"/>
  <c r="AS39" i="12"/>
  <c r="DD39" i="12"/>
  <c r="AR39" i="12"/>
  <c r="DC39" i="12"/>
  <c r="AQ39" i="12"/>
  <c r="DB39" i="12"/>
  <c r="AP39" i="12"/>
  <c r="DA39" i="12"/>
  <c r="CZ39" i="12"/>
  <c r="CY39" i="12"/>
  <c r="AM39" i="12"/>
  <c r="CX39" i="12"/>
  <c r="AL39" i="12"/>
  <c r="CW39" i="12"/>
  <c r="AK39" i="12"/>
  <c r="CV39" i="12"/>
  <c r="AJ39" i="12"/>
  <c r="CU39" i="12"/>
  <c r="AI39" i="12"/>
  <c r="CT39" i="12"/>
  <c r="CR39" i="12"/>
  <c r="CQ39" i="12"/>
  <c r="AF39" i="12"/>
  <c r="CP39" i="12"/>
  <c r="AE39" i="12"/>
  <c r="CO39" i="12"/>
  <c r="AD39" i="12"/>
  <c r="CN39" i="12"/>
  <c r="AC39" i="12"/>
  <c r="CM39" i="12"/>
  <c r="AB39" i="12"/>
  <c r="CL39" i="12"/>
  <c r="AA39" i="12"/>
  <c r="CK39" i="12"/>
  <c r="Z39" i="12"/>
  <c r="CJ39" i="12"/>
  <c r="CI39" i="12"/>
  <c r="X39" i="12"/>
  <c r="CH39" i="12"/>
  <c r="W39" i="12"/>
  <c r="CG39" i="12"/>
  <c r="CD39" i="12"/>
  <c r="U39" i="12"/>
  <c r="CC39" i="12"/>
  <c r="T39" i="12"/>
  <c r="CB39" i="12"/>
  <c r="S39" i="12"/>
  <c r="CA39" i="12"/>
  <c r="R39" i="12"/>
  <c r="BZ39" i="12"/>
  <c r="Q39" i="12"/>
  <c r="BY39" i="12"/>
  <c r="P39" i="12"/>
  <c r="BX39" i="12"/>
  <c r="O39" i="12"/>
  <c r="BW39" i="12"/>
  <c r="N39" i="12"/>
  <c r="BV39" i="12"/>
  <c r="BU39" i="12"/>
  <c r="L39" i="12"/>
  <c r="BT39" i="12"/>
  <c r="K39" i="12"/>
  <c r="BS39" i="12"/>
  <c r="BQ39" i="12"/>
  <c r="BP39" i="12"/>
  <c r="BO39" i="12"/>
  <c r="BN39" i="12"/>
  <c r="BM39" i="12"/>
  <c r="BL39" i="12"/>
  <c r="BK39" i="12"/>
  <c r="BJ39" i="12"/>
  <c r="BI39" i="12"/>
  <c r="BH39" i="12"/>
  <c r="BG39" i="12"/>
  <c r="BA39" i="12"/>
  <c r="AO39" i="12"/>
  <c r="AN39" i="12"/>
  <c r="AG39" i="12"/>
  <c r="Y39" i="12"/>
  <c r="M39" i="12"/>
  <c r="EE38" i="12"/>
  <c r="ED38" i="12"/>
  <c r="EC38" i="12"/>
  <c r="EB38" i="12"/>
  <c r="EA38" i="12"/>
  <c r="DZ38" i="12"/>
  <c r="DY38" i="12"/>
  <c r="DX38" i="12"/>
  <c r="DW38" i="12"/>
  <c r="DV38" i="12"/>
  <c r="DU38" i="12"/>
  <c r="DT38" i="12"/>
  <c r="DR38" i="12"/>
  <c r="BE38" i="12"/>
  <c r="DQ38" i="12"/>
  <c r="BD38" i="12"/>
  <c r="DP38" i="12"/>
  <c r="BC38" i="12"/>
  <c r="DO38" i="12"/>
  <c r="BB38" i="12"/>
  <c r="DN38" i="12"/>
  <c r="BA38" i="12"/>
  <c r="DM38" i="12"/>
  <c r="AZ38" i="12"/>
  <c r="DL38" i="12"/>
  <c r="AY38" i="12"/>
  <c r="DK38" i="12"/>
  <c r="AX38" i="12"/>
  <c r="DJ38" i="12"/>
  <c r="AW38" i="12"/>
  <c r="DI38" i="12"/>
  <c r="DH38" i="12"/>
  <c r="AU38" i="12"/>
  <c r="DG38" i="12"/>
  <c r="DE38" i="12"/>
  <c r="AS38" i="12"/>
  <c r="DD38" i="12"/>
  <c r="DC38" i="12"/>
  <c r="AQ38" i="12"/>
  <c r="DB38" i="12"/>
  <c r="AP38" i="12"/>
  <c r="DA38" i="12"/>
  <c r="AO38" i="12"/>
  <c r="CZ38" i="12"/>
  <c r="AN38" i="12"/>
  <c r="CY38" i="12"/>
  <c r="AM38" i="12"/>
  <c r="CX38" i="12"/>
  <c r="AL38" i="12"/>
  <c r="CW38" i="12"/>
  <c r="AK38" i="12"/>
  <c r="CV38" i="12"/>
  <c r="AJ38" i="12"/>
  <c r="CU38" i="12"/>
  <c r="AI38" i="12"/>
  <c r="CT38" i="12"/>
  <c r="CR38" i="12"/>
  <c r="AG38" i="12"/>
  <c r="CQ38" i="12"/>
  <c r="AF38" i="12"/>
  <c r="CP38" i="12"/>
  <c r="AE38" i="12"/>
  <c r="CO38" i="12"/>
  <c r="CN38" i="12"/>
  <c r="AC38" i="12"/>
  <c r="CM38" i="12"/>
  <c r="CL38" i="12"/>
  <c r="AA38" i="12"/>
  <c r="CK38" i="12"/>
  <c r="Z38" i="12"/>
  <c r="CJ38" i="12"/>
  <c r="Y38" i="12"/>
  <c r="CI38" i="12"/>
  <c r="X38" i="12"/>
  <c r="CH38" i="12"/>
  <c r="W38" i="12"/>
  <c r="CG38" i="12"/>
  <c r="CD38" i="12"/>
  <c r="U38" i="12"/>
  <c r="CC38" i="12"/>
  <c r="CB38" i="12"/>
  <c r="S38" i="12"/>
  <c r="CA38" i="12"/>
  <c r="R38" i="12"/>
  <c r="BZ38" i="12"/>
  <c r="Q38" i="12"/>
  <c r="BY38" i="12"/>
  <c r="P38" i="12"/>
  <c r="BX38" i="12"/>
  <c r="O38" i="12"/>
  <c r="BW38" i="12"/>
  <c r="N38" i="12"/>
  <c r="BV38" i="12"/>
  <c r="M38" i="12"/>
  <c r="BU38" i="12"/>
  <c r="L38" i="12"/>
  <c r="BT38" i="12"/>
  <c r="K38" i="12"/>
  <c r="BS38" i="12"/>
  <c r="BQ38" i="12"/>
  <c r="BP38" i="12"/>
  <c r="BO38" i="12"/>
  <c r="BN38" i="12"/>
  <c r="BM38" i="12"/>
  <c r="BL38" i="12"/>
  <c r="BK38" i="12"/>
  <c r="BJ38" i="12"/>
  <c r="BI38" i="12"/>
  <c r="BH38" i="12"/>
  <c r="BG38" i="12"/>
  <c r="AV38" i="12"/>
  <c r="AR38" i="12"/>
  <c r="AD38" i="12"/>
  <c r="AB38" i="12"/>
  <c r="T38" i="12"/>
  <c r="EE37" i="12"/>
  <c r="ED37" i="12"/>
  <c r="EC37" i="12"/>
  <c r="EB37" i="12"/>
  <c r="EA37" i="12"/>
  <c r="DZ37" i="12"/>
  <c r="DY37" i="12"/>
  <c r="DX37" i="12"/>
  <c r="DW37" i="12"/>
  <c r="DV37" i="12"/>
  <c r="DU37" i="12"/>
  <c r="DT37" i="12"/>
  <c r="DR37" i="12"/>
  <c r="BE37" i="12"/>
  <c r="DQ37" i="12"/>
  <c r="BD37" i="12"/>
  <c r="DP37" i="12"/>
  <c r="BC37" i="12"/>
  <c r="DO37" i="12"/>
  <c r="BB37" i="12"/>
  <c r="DN37" i="12"/>
  <c r="BA37" i="12"/>
  <c r="DM37" i="12"/>
  <c r="AZ37" i="12"/>
  <c r="DL37" i="12"/>
  <c r="AY37" i="12"/>
  <c r="DK37" i="12"/>
  <c r="AX37" i="12"/>
  <c r="DJ37" i="12"/>
  <c r="AW37" i="12"/>
  <c r="DI37" i="12"/>
  <c r="AV37" i="12"/>
  <c r="DH37" i="12"/>
  <c r="AU37" i="12"/>
  <c r="DG37" i="12"/>
  <c r="DE37" i="12"/>
  <c r="AS37" i="12"/>
  <c r="DD37" i="12"/>
  <c r="AR37" i="12"/>
  <c r="DC37" i="12"/>
  <c r="AQ37" i="12"/>
  <c r="DB37" i="12"/>
  <c r="AP37" i="12"/>
  <c r="DA37" i="12"/>
  <c r="AO37" i="12"/>
  <c r="CZ37" i="12"/>
  <c r="AN37" i="12"/>
  <c r="CY37" i="12"/>
  <c r="AM37" i="12"/>
  <c r="CX37" i="12"/>
  <c r="CW37" i="12"/>
  <c r="AK37" i="12"/>
  <c r="CV37" i="12"/>
  <c r="AJ37" i="12"/>
  <c r="CU37" i="12"/>
  <c r="AI37" i="12"/>
  <c r="CT37" i="12"/>
  <c r="CR37" i="12"/>
  <c r="AG37" i="12"/>
  <c r="CQ37" i="12"/>
  <c r="AF37" i="12"/>
  <c r="CP37" i="12"/>
  <c r="AE37" i="12"/>
  <c r="CO37" i="12"/>
  <c r="CN37" i="12"/>
  <c r="AC37" i="12"/>
  <c r="CM37" i="12"/>
  <c r="AB37" i="12"/>
  <c r="CL37" i="12"/>
  <c r="AA37" i="12"/>
  <c r="CK37" i="12"/>
  <c r="Z37" i="12"/>
  <c r="CJ37" i="12"/>
  <c r="Y37" i="12"/>
  <c r="CI37" i="12"/>
  <c r="X37" i="12"/>
  <c r="CH37" i="12"/>
  <c r="W37" i="12"/>
  <c r="CG37" i="12"/>
  <c r="CD37" i="12"/>
  <c r="U37" i="12"/>
  <c r="CC37" i="12"/>
  <c r="T37" i="12"/>
  <c r="CB37" i="12"/>
  <c r="S37" i="12"/>
  <c r="CA37" i="12"/>
  <c r="R37" i="12"/>
  <c r="BZ37" i="12"/>
  <c r="Q37" i="12"/>
  <c r="BY37" i="12"/>
  <c r="P37" i="12"/>
  <c r="BX37" i="12"/>
  <c r="O37" i="12"/>
  <c r="BW37" i="12"/>
  <c r="BV37" i="12"/>
  <c r="M37" i="12"/>
  <c r="BU37" i="12"/>
  <c r="L37" i="12"/>
  <c r="BT37" i="12"/>
  <c r="K37" i="12"/>
  <c r="BS37" i="12"/>
  <c r="BQ37" i="12"/>
  <c r="BP37" i="12"/>
  <c r="BO37" i="12"/>
  <c r="BN37" i="12"/>
  <c r="BM37" i="12"/>
  <c r="BL37" i="12"/>
  <c r="BK37" i="12"/>
  <c r="BJ37" i="12"/>
  <c r="BI37" i="12"/>
  <c r="BH37" i="12"/>
  <c r="BG37" i="12"/>
  <c r="AL37" i="12"/>
  <c r="AD37" i="12"/>
  <c r="N37" i="12"/>
  <c r="EE36" i="12"/>
  <c r="ED36" i="12"/>
  <c r="EC36" i="12"/>
  <c r="EB36" i="12"/>
  <c r="EA36" i="12"/>
  <c r="DZ36" i="12"/>
  <c r="DY36" i="12"/>
  <c r="DX36" i="12"/>
  <c r="DW36" i="12"/>
  <c r="DV36" i="12"/>
  <c r="DU36" i="12"/>
  <c r="DT36" i="12"/>
  <c r="DR36" i="12"/>
  <c r="BE36" i="12"/>
  <c r="DQ36" i="12"/>
  <c r="BD36" i="12"/>
  <c r="DP36" i="12"/>
  <c r="BC36" i="12"/>
  <c r="DO36" i="12"/>
  <c r="DN36" i="12"/>
  <c r="BA36" i="12"/>
  <c r="DM36" i="12"/>
  <c r="AZ36" i="12"/>
  <c r="DL36" i="12"/>
  <c r="AY36" i="12"/>
  <c r="DK36" i="12"/>
  <c r="AX36" i="12"/>
  <c r="DJ36" i="12"/>
  <c r="AW36" i="12"/>
  <c r="DI36" i="12"/>
  <c r="AV36" i="12"/>
  <c r="DH36" i="12"/>
  <c r="AU36" i="12"/>
  <c r="DG36" i="12"/>
  <c r="DE36" i="12"/>
  <c r="AS36" i="12"/>
  <c r="DD36" i="12"/>
  <c r="AR36" i="12"/>
  <c r="DC36" i="12"/>
  <c r="AQ36" i="12"/>
  <c r="DB36" i="12"/>
  <c r="AP36" i="12"/>
  <c r="DA36" i="12"/>
  <c r="AO36" i="12"/>
  <c r="CZ36" i="12"/>
  <c r="AN36" i="12"/>
  <c r="CY36" i="12"/>
  <c r="AM36" i="12"/>
  <c r="CX36" i="12"/>
  <c r="AL36" i="12"/>
  <c r="CW36" i="12"/>
  <c r="AK36" i="12"/>
  <c r="CV36" i="12"/>
  <c r="AJ36" i="12"/>
  <c r="CU36" i="12"/>
  <c r="AI36" i="12"/>
  <c r="CT36" i="12"/>
  <c r="CR36" i="12"/>
  <c r="AG36" i="12"/>
  <c r="CQ36" i="12"/>
  <c r="CP36" i="12"/>
  <c r="AE36" i="12"/>
  <c r="CO36" i="12"/>
  <c r="AD36" i="12"/>
  <c r="CN36" i="12"/>
  <c r="AC36" i="12"/>
  <c r="CM36" i="12"/>
  <c r="AB36" i="12"/>
  <c r="CL36" i="12"/>
  <c r="AA36" i="12"/>
  <c r="CK36" i="12"/>
  <c r="Z36" i="12"/>
  <c r="CJ36" i="12"/>
  <c r="Y36" i="12"/>
  <c r="CI36" i="12"/>
  <c r="CH36" i="12"/>
  <c r="W36" i="12"/>
  <c r="CG36" i="12"/>
  <c r="CD36" i="12"/>
  <c r="U36" i="12"/>
  <c r="CC36" i="12"/>
  <c r="T36" i="12"/>
  <c r="CB36" i="12"/>
  <c r="S36" i="12"/>
  <c r="CA36" i="12"/>
  <c r="R36" i="12"/>
  <c r="BZ36" i="12"/>
  <c r="Q36" i="12"/>
  <c r="BY36" i="12"/>
  <c r="BX36" i="12"/>
  <c r="O36" i="12"/>
  <c r="BW36" i="12"/>
  <c r="N36" i="12"/>
  <c r="BV36" i="12"/>
  <c r="M36" i="12"/>
  <c r="BU36" i="12"/>
  <c r="L36" i="12"/>
  <c r="BT36" i="12"/>
  <c r="K36" i="12"/>
  <c r="BS36" i="12"/>
  <c r="BQ36" i="12"/>
  <c r="BP36" i="12"/>
  <c r="BO36" i="12"/>
  <c r="BN36" i="12"/>
  <c r="BM36" i="12"/>
  <c r="BL36" i="12"/>
  <c r="BK36" i="12"/>
  <c r="BJ36" i="12"/>
  <c r="BI36" i="12"/>
  <c r="BH36" i="12"/>
  <c r="BG36" i="12"/>
  <c r="BB36" i="12"/>
  <c r="AF36" i="12"/>
  <c r="X36" i="12"/>
  <c r="P36" i="12"/>
  <c r="EE35" i="12"/>
  <c r="ED35" i="12"/>
  <c r="EC35" i="12"/>
  <c r="EB35" i="12"/>
  <c r="EA35" i="12"/>
  <c r="DZ35" i="12"/>
  <c r="DY35" i="12"/>
  <c r="DX35" i="12"/>
  <c r="DW35" i="12"/>
  <c r="DV35" i="12"/>
  <c r="DU35" i="12"/>
  <c r="DT35" i="12"/>
  <c r="DR35" i="12"/>
  <c r="BE35" i="12"/>
  <c r="DQ35" i="12"/>
  <c r="BD35" i="12"/>
  <c r="DP35" i="12"/>
  <c r="BC35" i="12"/>
  <c r="DO35" i="12"/>
  <c r="BB35" i="12"/>
  <c r="DN35" i="12"/>
  <c r="BA35" i="12"/>
  <c r="DM35" i="12"/>
  <c r="AZ35" i="12"/>
  <c r="DL35" i="12"/>
  <c r="AY35" i="12"/>
  <c r="DK35" i="12"/>
  <c r="AX35" i="12"/>
  <c r="DJ35" i="12"/>
  <c r="DI35" i="12"/>
  <c r="AV35" i="12"/>
  <c r="DH35" i="12"/>
  <c r="AU35" i="12"/>
  <c r="DG35" i="12"/>
  <c r="DE35" i="12"/>
  <c r="AS35" i="12"/>
  <c r="DD35" i="12"/>
  <c r="AR35" i="12"/>
  <c r="DC35" i="12"/>
  <c r="AQ35" i="12"/>
  <c r="DB35" i="12"/>
  <c r="AP35" i="12"/>
  <c r="DA35" i="12"/>
  <c r="AO35" i="12"/>
  <c r="CZ35" i="12"/>
  <c r="AN35" i="12"/>
  <c r="CY35" i="12"/>
  <c r="AM35" i="12"/>
  <c r="CX35" i="12"/>
  <c r="AL35" i="12"/>
  <c r="CW35" i="12"/>
  <c r="AK35" i="12"/>
  <c r="CV35" i="12"/>
  <c r="AJ35" i="12"/>
  <c r="CU35" i="12"/>
  <c r="AI35" i="12"/>
  <c r="CT35" i="12"/>
  <c r="CR35" i="12"/>
  <c r="AG35" i="12"/>
  <c r="CQ35" i="12"/>
  <c r="CP35" i="12"/>
  <c r="AE35" i="12"/>
  <c r="CO35" i="12"/>
  <c r="AD35" i="12"/>
  <c r="CN35" i="12"/>
  <c r="AC35" i="12"/>
  <c r="CM35" i="12"/>
  <c r="AB35" i="12"/>
  <c r="CL35" i="12"/>
  <c r="AA35" i="12"/>
  <c r="CK35" i="12"/>
  <c r="Z35" i="12"/>
  <c r="CJ35" i="12"/>
  <c r="Y35" i="12"/>
  <c r="CI35" i="12"/>
  <c r="X35" i="12"/>
  <c r="CH35" i="12"/>
  <c r="W35" i="12"/>
  <c r="CG35" i="12"/>
  <c r="CD35" i="12"/>
  <c r="CC35" i="12"/>
  <c r="T35" i="12"/>
  <c r="CB35" i="12"/>
  <c r="S35" i="12"/>
  <c r="CA35" i="12"/>
  <c r="R35" i="12"/>
  <c r="BZ35" i="12"/>
  <c r="Q35" i="12"/>
  <c r="BY35" i="12"/>
  <c r="P35" i="12"/>
  <c r="BX35" i="12"/>
  <c r="O35" i="12"/>
  <c r="BW35" i="12"/>
  <c r="N35" i="12"/>
  <c r="BV35" i="12"/>
  <c r="M35" i="12"/>
  <c r="BU35" i="12"/>
  <c r="L35" i="12"/>
  <c r="BT35" i="12"/>
  <c r="K35" i="12"/>
  <c r="BS35" i="12"/>
  <c r="BQ35" i="12"/>
  <c r="BP35" i="12"/>
  <c r="BO35" i="12"/>
  <c r="BN35" i="12"/>
  <c r="BM35" i="12"/>
  <c r="BL35" i="12"/>
  <c r="BK35" i="12"/>
  <c r="BJ35" i="12"/>
  <c r="BI35" i="12"/>
  <c r="BH35" i="12"/>
  <c r="BG35" i="12"/>
  <c r="AW35" i="12"/>
  <c r="AF35" i="12"/>
  <c r="U35" i="12"/>
  <c r="EE34" i="12"/>
  <c r="ED34" i="12"/>
  <c r="EC34" i="12"/>
  <c r="EB34" i="12"/>
  <c r="EA34" i="12"/>
  <c r="DZ34" i="12"/>
  <c r="DY34" i="12"/>
  <c r="DX34" i="12"/>
  <c r="DW34" i="12"/>
  <c r="DV34" i="12"/>
  <c r="DU34" i="12"/>
  <c r="DT34" i="12"/>
  <c r="DR34" i="12"/>
  <c r="BE34" i="12"/>
  <c r="DQ34" i="12"/>
  <c r="BD34" i="12"/>
  <c r="DP34" i="12"/>
  <c r="BC34" i="12"/>
  <c r="DO34" i="12"/>
  <c r="BB34" i="12"/>
  <c r="DN34" i="12"/>
  <c r="BA34" i="12"/>
  <c r="DM34" i="12"/>
  <c r="AZ34" i="12"/>
  <c r="DL34" i="12"/>
  <c r="AY34" i="12"/>
  <c r="DK34" i="12"/>
  <c r="AX34" i="12"/>
  <c r="DJ34" i="12"/>
  <c r="AW34" i="12"/>
  <c r="DI34" i="12"/>
  <c r="AV34" i="12"/>
  <c r="DH34" i="12"/>
  <c r="AU34" i="12"/>
  <c r="DG34" i="12"/>
  <c r="DE34" i="12"/>
  <c r="AS34" i="12"/>
  <c r="DD34" i="12"/>
  <c r="AR34" i="12"/>
  <c r="DC34" i="12"/>
  <c r="AQ34" i="12"/>
  <c r="DB34" i="12"/>
  <c r="AP34" i="12"/>
  <c r="DA34" i="12"/>
  <c r="AO34" i="12"/>
  <c r="CZ34" i="12"/>
  <c r="AN34" i="12"/>
  <c r="CY34" i="12"/>
  <c r="AM34" i="12"/>
  <c r="CX34" i="12"/>
  <c r="AL34" i="12"/>
  <c r="CW34" i="12"/>
  <c r="AK34" i="12"/>
  <c r="CV34" i="12"/>
  <c r="CU34" i="12"/>
  <c r="AI34" i="12"/>
  <c r="CT34" i="12"/>
  <c r="CR34" i="12"/>
  <c r="AG34" i="12"/>
  <c r="CQ34" i="12"/>
  <c r="AF34" i="12"/>
  <c r="CP34" i="12"/>
  <c r="AE34" i="12"/>
  <c r="CO34" i="12"/>
  <c r="AD34" i="12"/>
  <c r="CN34" i="12"/>
  <c r="AC34" i="12"/>
  <c r="CM34" i="12"/>
  <c r="AB34" i="12"/>
  <c r="CL34" i="12"/>
  <c r="AA34" i="12"/>
  <c r="CK34" i="12"/>
  <c r="Z34" i="12"/>
  <c r="CJ34" i="12"/>
  <c r="Y34" i="12"/>
  <c r="CI34" i="12"/>
  <c r="X34" i="12"/>
  <c r="CH34" i="12"/>
  <c r="W34" i="12"/>
  <c r="CG34" i="12"/>
  <c r="CD34" i="12"/>
  <c r="U34" i="12"/>
  <c r="CC34" i="12"/>
  <c r="T34" i="12"/>
  <c r="CB34" i="12"/>
  <c r="S34" i="12"/>
  <c r="CA34" i="12"/>
  <c r="R34" i="12"/>
  <c r="BZ34" i="12"/>
  <c r="Q34" i="12"/>
  <c r="BY34" i="12"/>
  <c r="P34" i="12"/>
  <c r="BX34" i="12"/>
  <c r="O34" i="12"/>
  <c r="BW34" i="12"/>
  <c r="BV34" i="12"/>
  <c r="M34" i="12"/>
  <c r="BU34" i="12"/>
  <c r="L34" i="12"/>
  <c r="BT34" i="12"/>
  <c r="BS34" i="12"/>
  <c r="BQ34" i="12"/>
  <c r="BP34" i="12"/>
  <c r="BO34" i="12"/>
  <c r="BN34" i="12"/>
  <c r="BM34" i="12"/>
  <c r="BL34" i="12"/>
  <c r="BK34" i="12"/>
  <c r="BJ34" i="12"/>
  <c r="BI34" i="12"/>
  <c r="BH34" i="12"/>
  <c r="BG34" i="12"/>
  <c r="AJ34" i="12"/>
  <c r="N34" i="12"/>
  <c r="K34" i="12"/>
  <c r="EE33" i="12"/>
  <c r="ED33" i="12"/>
  <c r="EC33" i="12"/>
  <c r="EB33" i="12"/>
  <c r="EA33" i="12"/>
  <c r="DZ33" i="12"/>
  <c r="DY33" i="12"/>
  <c r="DX33" i="12"/>
  <c r="DW33" i="12"/>
  <c r="DV33" i="12"/>
  <c r="DU33" i="12"/>
  <c r="DT33" i="12"/>
  <c r="DR33" i="12"/>
  <c r="BE33" i="12"/>
  <c r="DQ33" i="12"/>
  <c r="BD33" i="12"/>
  <c r="DP33" i="12"/>
  <c r="BC33" i="12"/>
  <c r="DO33" i="12"/>
  <c r="BB33" i="12"/>
  <c r="DN33" i="12"/>
  <c r="BA33" i="12"/>
  <c r="DM33" i="12"/>
  <c r="AZ33" i="12"/>
  <c r="DL33" i="12"/>
  <c r="AY33" i="12"/>
  <c r="DK33" i="12"/>
  <c r="AX33" i="12"/>
  <c r="DJ33" i="12"/>
  <c r="AW33" i="12"/>
  <c r="DI33" i="12"/>
  <c r="AV33" i="12"/>
  <c r="DH33" i="12"/>
  <c r="AU33" i="12"/>
  <c r="DG33" i="12"/>
  <c r="DE33" i="12"/>
  <c r="AS33" i="12"/>
  <c r="DD33" i="12"/>
  <c r="AR33" i="12"/>
  <c r="DC33" i="12"/>
  <c r="AQ33" i="12"/>
  <c r="DB33" i="12"/>
  <c r="AP33" i="12"/>
  <c r="DA33" i="12"/>
  <c r="AO33" i="12"/>
  <c r="CZ33" i="12"/>
  <c r="AN33" i="12"/>
  <c r="CY33" i="12"/>
  <c r="AM33" i="12"/>
  <c r="CX33" i="12"/>
  <c r="AL33" i="12"/>
  <c r="CW33" i="12"/>
  <c r="AK33" i="12"/>
  <c r="CV33" i="12"/>
  <c r="AJ33" i="12"/>
  <c r="CU33" i="12"/>
  <c r="AI33" i="12"/>
  <c r="CT33" i="12"/>
  <c r="CR33" i="12"/>
  <c r="AG33" i="12"/>
  <c r="CQ33" i="12"/>
  <c r="AF33" i="12"/>
  <c r="CP33" i="12"/>
  <c r="AE33" i="12"/>
  <c r="CO33" i="12"/>
  <c r="CN33" i="12"/>
  <c r="AC33" i="12"/>
  <c r="CM33" i="12"/>
  <c r="AB33" i="12"/>
  <c r="CL33" i="12"/>
  <c r="AA33" i="12"/>
  <c r="CK33" i="12"/>
  <c r="Z33" i="12"/>
  <c r="CJ33" i="12"/>
  <c r="Y33" i="12"/>
  <c r="CI33" i="12"/>
  <c r="X33" i="12"/>
  <c r="CH33" i="12"/>
  <c r="W33" i="12"/>
  <c r="CG33" i="12"/>
  <c r="CD33" i="12"/>
  <c r="U33" i="12"/>
  <c r="CC33" i="12"/>
  <c r="T33" i="12"/>
  <c r="CB33" i="12"/>
  <c r="S33" i="12"/>
  <c r="CA33" i="12"/>
  <c r="R33" i="12"/>
  <c r="BZ33" i="12"/>
  <c r="Q33" i="12"/>
  <c r="BY33" i="12"/>
  <c r="P33" i="12"/>
  <c r="BX33" i="12"/>
  <c r="O33" i="12"/>
  <c r="BW33" i="12"/>
  <c r="N33" i="12"/>
  <c r="BV33" i="12"/>
  <c r="M33" i="12"/>
  <c r="BU33" i="12"/>
  <c r="L33" i="12"/>
  <c r="BT33" i="12"/>
  <c r="K33" i="12"/>
  <c r="BS33" i="12"/>
  <c r="BQ33" i="12"/>
  <c r="BP33" i="12"/>
  <c r="BO33" i="12"/>
  <c r="BN33" i="12"/>
  <c r="BM33" i="12"/>
  <c r="BL33" i="12"/>
  <c r="BK33" i="12"/>
  <c r="BJ33" i="12"/>
  <c r="BI33" i="12"/>
  <c r="BH33" i="12"/>
  <c r="BG33" i="12"/>
  <c r="AD33" i="12"/>
  <c r="EE32" i="12"/>
  <c r="ED32" i="12"/>
  <c r="EC32" i="12"/>
  <c r="EB32" i="12"/>
  <c r="EA32" i="12"/>
  <c r="DZ32" i="12"/>
  <c r="DY32" i="12"/>
  <c r="DX32" i="12"/>
  <c r="DW32" i="12"/>
  <c r="DV32" i="12"/>
  <c r="DU32" i="12"/>
  <c r="DT32" i="12"/>
  <c r="DR32" i="12"/>
  <c r="BE32" i="12"/>
  <c r="DQ32" i="12"/>
  <c r="BD32" i="12"/>
  <c r="DP32" i="12"/>
  <c r="BC32" i="12"/>
  <c r="DO32" i="12"/>
  <c r="DN32" i="12"/>
  <c r="BA32" i="12"/>
  <c r="DM32" i="12"/>
  <c r="AZ32" i="12"/>
  <c r="DL32" i="12"/>
  <c r="AY32" i="12"/>
  <c r="DK32" i="12"/>
  <c r="AX32" i="12"/>
  <c r="DJ32" i="12"/>
  <c r="AW32" i="12"/>
  <c r="DI32" i="12"/>
  <c r="AV32" i="12"/>
  <c r="DH32" i="12"/>
  <c r="AU32" i="12"/>
  <c r="DG32" i="12"/>
  <c r="DE32" i="12"/>
  <c r="AS32" i="12"/>
  <c r="DD32" i="12"/>
  <c r="AR32" i="12"/>
  <c r="DC32" i="12"/>
  <c r="AQ32" i="12"/>
  <c r="DB32" i="12"/>
  <c r="AP32" i="12"/>
  <c r="DA32" i="12"/>
  <c r="CZ32" i="12"/>
  <c r="AN32" i="12"/>
  <c r="CY32" i="12"/>
  <c r="AM32" i="12"/>
  <c r="CX32" i="12"/>
  <c r="AL32" i="12"/>
  <c r="CW32" i="12"/>
  <c r="AK32" i="12"/>
  <c r="CV32" i="12"/>
  <c r="AJ32" i="12"/>
  <c r="CU32" i="12"/>
  <c r="AI32" i="12"/>
  <c r="CT32" i="12"/>
  <c r="CR32" i="12"/>
  <c r="CQ32" i="12"/>
  <c r="AF32" i="12"/>
  <c r="CP32" i="12"/>
  <c r="AE32" i="12"/>
  <c r="CO32" i="12"/>
  <c r="AD32" i="12"/>
  <c r="CN32" i="12"/>
  <c r="AC32" i="12"/>
  <c r="CM32" i="12"/>
  <c r="AB32" i="12"/>
  <c r="CL32" i="12"/>
  <c r="AA32" i="12"/>
  <c r="CK32" i="12"/>
  <c r="Z32" i="12"/>
  <c r="CJ32" i="12"/>
  <c r="CI32" i="12"/>
  <c r="X32" i="12"/>
  <c r="CH32" i="12"/>
  <c r="W32" i="12"/>
  <c r="CG32" i="12"/>
  <c r="CD32" i="12"/>
  <c r="CC32" i="12"/>
  <c r="T32" i="12"/>
  <c r="CB32" i="12"/>
  <c r="S32" i="12"/>
  <c r="CA32" i="12"/>
  <c r="R32" i="12"/>
  <c r="BZ32" i="12"/>
  <c r="BY32" i="12"/>
  <c r="P32" i="12"/>
  <c r="BX32" i="12"/>
  <c r="O32" i="12"/>
  <c r="BW32" i="12"/>
  <c r="N32" i="12"/>
  <c r="BV32" i="12"/>
  <c r="BU32" i="12"/>
  <c r="L32" i="12"/>
  <c r="BT32" i="12"/>
  <c r="K32" i="12"/>
  <c r="BS32" i="12"/>
  <c r="BQ32" i="12"/>
  <c r="BP32" i="12"/>
  <c r="BO32" i="12"/>
  <c r="BN32" i="12"/>
  <c r="BM32" i="12"/>
  <c r="BL32" i="12"/>
  <c r="BK32" i="12"/>
  <c r="BJ32" i="12"/>
  <c r="BI32" i="12"/>
  <c r="BH32" i="12"/>
  <c r="BG32" i="12"/>
  <c r="BB32" i="12"/>
  <c r="AO32" i="12"/>
  <c r="AG32" i="12"/>
  <c r="Y32" i="12"/>
  <c r="U32" i="12"/>
  <c r="Q32" i="12"/>
  <c r="M32" i="12"/>
  <c r="EE31" i="12"/>
  <c r="ED31" i="12"/>
  <c r="EC31" i="12"/>
  <c r="EB31" i="12"/>
  <c r="EA31" i="12"/>
  <c r="DZ31" i="12"/>
  <c r="DY31" i="12"/>
  <c r="DX31" i="12"/>
  <c r="DW31" i="12"/>
  <c r="DV31" i="12"/>
  <c r="DU31" i="12"/>
  <c r="DT31" i="12"/>
  <c r="DR31" i="12"/>
  <c r="BE31" i="12"/>
  <c r="DQ31" i="12"/>
  <c r="BD31" i="12"/>
  <c r="DP31" i="12"/>
  <c r="BC31" i="12"/>
  <c r="DO31" i="12"/>
  <c r="BB31" i="12"/>
  <c r="DN31" i="12"/>
  <c r="DM31" i="12"/>
  <c r="AZ31" i="12"/>
  <c r="DL31" i="12"/>
  <c r="AY31" i="12"/>
  <c r="DK31" i="12"/>
  <c r="AX31" i="12"/>
  <c r="DJ31" i="12"/>
  <c r="AW31" i="12"/>
  <c r="DI31" i="12"/>
  <c r="AV31" i="12"/>
  <c r="DH31" i="12"/>
  <c r="AU31" i="12"/>
  <c r="DG31" i="12"/>
  <c r="DE31" i="12"/>
  <c r="AS31" i="12"/>
  <c r="DD31" i="12"/>
  <c r="AR31" i="12"/>
  <c r="DC31" i="12"/>
  <c r="AQ31" i="12"/>
  <c r="DB31" i="12"/>
  <c r="AP31" i="12"/>
  <c r="DA31" i="12"/>
  <c r="CZ31" i="12"/>
  <c r="CY31" i="12"/>
  <c r="AM31" i="12"/>
  <c r="CX31" i="12"/>
  <c r="AL31" i="12"/>
  <c r="CW31" i="12"/>
  <c r="AK31" i="12"/>
  <c r="CV31" i="12"/>
  <c r="AJ31" i="12"/>
  <c r="CU31" i="12"/>
  <c r="AI31" i="12"/>
  <c r="CT31" i="12"/>
  <c r="CR31" i="12"/>
  <c r="CQ31" i="12"/>
  <c r="AF31" i="12"/>
  <c r="CP31" i="12"/>
  <c r="AE31" i="12"/>
  <c r="CO31" i="12"/>
  <c r="AD31" i="12"/>
  <c r="CN31" i="12"/>
  <c r="AC31" i="12"/>
  <c r="CM31" i="12"/>
  <c r="AB31" i="12"/>
  <c r="CL31" i="12"/>
  <c r="AA31" i="12"/>
  <c r="CK31" i="12"/>
  <c r="Z31" i="12"/>
  <c r="CJ31" i="12"/>
  <c r="Y31" i="12"/>
  <c r="CI31" i="12"/>
  <c r="X31" i="12"/>
  <c r="CH31" i="12"/>
  <c r="W31" i="12"/>
  <c r="CG31" i="12"/>
  <c r="CD31" i="12"/>
  <c r="U31" i="12"/>
  <c r="CC31" i="12"/>
  <c r="T31" i="12"/>
  <c r="CB31" i="12"/>
  <c r="S31" i="12"/>
  <c r="CA31" i="12"/>
  <c r="R31" i="12"/>
  <c r="BZ31" i="12"/>
  <c r="Q31" i="12"/>
  <c r="BY31" i="12"/>
  <c r="P31" i="12"/>
  <c r="BX31" i="12"/>
  <c r="O31" i="12"/>
  <c r="BW31" i="12"/>
  <c r="N31" i="12"/>
  <c r="BV31" i="12"/>
  <c r="BU31" i="12"/>
  <c r="L31" i="12"/>
  <c r="BT31" i="12"/>
  <c r="K31" i="12"/>
  <c r="BS31" i="12"/>
  <c r="BQ31" i="12"/>
  <c r="BP31" i="12"/>
  <c r="BO31" i="12"/>
  <c r="BN31" i="12"/>
  <c r="BM31" i="12"/>
  <c r="BL31" i="12"/>
  <c r="BK31" i="12"/>
  <c r="BJ31" i="12"/>
  <c r="BI31" i="12"/>
  <c r="BH31" i="12"/>
  <c r="BG31" i="12"/>
  <c r="BA31" i="12"/>
  <c r="AO31" i="12"/>
  <c r="AN31" i="12"/>
  <c r="AG31" i="12"/>
  <c r="M31" i="12"/>
  <c r="EE30" i="12"/>
  <c r="ED30" i="12"/>
  <c r="EC30" i="12"/>
  <c r="EB30" i="12"/>
  <c r="EA30" i="12"/>
  <c r="DZ30" i="12"/>
  <c r="DY30" i="12"/>
  <c r="DX30" i="12"/>
  <c r="DW30" i="12"/>
  <c r="DV30" i="12"/>
  <c r="DU30" i="12"/>
  <c r="DT30" i="12"/>
  <c r="DR30" i="12"/>
  <c r="BE30" i="12"/>
  <c r="DQ30" i="12"/>
  <c r="BD30" i="12"/>
  <c r="DP30" i="12"/>
  <c r="BC30" i="12"/>
  <c r="DO30" i="12"/>
  <c r="BB30" i="12"/>
  <c r="DN30" i="12"/>
  <c r="BA30" i="12"/>
  <c r="DM30" i="12"/>
  <c r="AZ30" i="12"/>
  <c r="DL30" i="12"/>
  <c r="AY30" i="12"/>
  <c r="DK30" i="12"/>
  <c r="AX30" i="12"/>
  <c r="DJ30" i="12"/>
  <c r="AW30" i="12"/>
  <c r="DI30" i="12"/>
  <c r="AV30" i="12"/>
  <c r="DH30" i="12"/>
  <c r="AU30" i="12"/>
  <c r="DG30" i="12"/>
  <c r="DE30" i="12"/>
  <c r="AS30" i="12"/>
  <c r="DD30" i="12"/>
  <c r="AR30" i="12"/>
  <c r="DC30" i="12"/>
  <c r="AQ30" i="12"/>
  <c r="DB30" i="12"/>
  <c r="AP30" i="12"/>
  <c r="DA30" i="12"/>
  <c r="AO30" i="12"/>
  <c r="CZ30" i="12"/>
  <c r="AN30" i="12"/>
  <c r="CY30" i="12"/>
  <c r="AM30" i="12"/>
  <c r="CX30" i="12"/>
  <c r="AL30" i="12"/>
  <c r="CW30" i="12"/>
  <c r="AK30" i="12"/>
  <c r="CV30" i="12"/>
  <c r="AJ30" i="12"/>
  <c r="CU30" i="12"/>
  <c r="AI30" i="12"/>
  <c r="CT30" i="12"/>
  <c r="CR30" i="12"/>
  <c r="AG30" i="12"/>
  <c r="CQ30" i="12"/>
  <c r="AF30" i="12"/>
  <c r="CP30" i="12"/>
  <c r="AE30" i="12"/>
  <c r="CO30" i="12"/>
  <c r="AD30" i="12"/>
  <c r="CN30" i="12"/>
  <c r="AC30" i="12"/>
  <c r="CM30" i="12"/>
  <c r="AB30" i="12"/>
  <c r="CL30" i="12"/>
  <c r="AA30" i="12"/>
  <c r="CK30" i="12"/>
  <c r="CJ30" i="12"/>
  <c r="Y30" i="12"/>
  <c r="CI30" i="12"/>
  <c r="X30" i="12"/>
  <c r="CH30" i="12"/>
  <c r="W30" i="12"/>
  <c r="CG30" i="12"/>
  <c r="CD30" i="12"/>
  <c r="CC30" i="12"/>
  <c r="T30" i="12"/>
  <c r="CB30" i="12"/>
  <c r="S30" i="12"/>
  <c r="CA30" i="12"/>
  <c r="R30" i="12"/>
  <c r="BZ30" i="12"/>
  <c r="Q30" i="12"/>
  <c r="BY30" i="12"/>
  <c r="P30" i="12"/>
  <c r="BX30" i="12"/>
  <c r="O30" i="12"/>
  <c r="BW30" i="12"/>
  <c r="BV30" i="12"/>
  <c r="BU30" i="12"/>
  <c r="L30" i="12"/>
  <c r="BT30" i="12"/>
  <c r="K30" i="12"/>
  <c r="BS30" i="12"/>
  <c r="BQ30" i="12"/>
  <c r="BP30" i="12"/>
  <c r="BO30" i="12"/>
  <c r="BN30" i="12"/>
  <c r="BM30" i="12"/>
  <c r="BL30" i="12"/>
  <c r="BK30" i="12"/>
  <c r="BJ30" i="12"/>
  <c r="BI30" i="12"/>
  <c r="BH30" i="12"/>
  <c r="BG30" i="12"/>
  <c r="Z30" i="12"/>
  <c r="U30" i="12"/>
  <c r="N30" i="12"/>
  <c r="M30" i="12"/>
  <c r="EE29" i="12"/>
  <c r="ED29" i="12"/>
  <c r="EC29" i="12"/>
  <c r="EB29" i="12"/>
  <c r="EA29" i="12"/>
  <c r="DZ29" i="12"/>
  <c r="DY29" i="12"/>
  <c r="DX29" i="12"/>
  <c r="DW29" i="12"/>
  <c r="DV29" i="12"/>
  <c r="DU29" i="12"/>
  <c r="DT29" i="12"/>
  <c r="DR29" i="12"/>
  <c r="BE29" i="12"/>
  <c r="DQ29" i="12"/>
  <c r="BD29" i="12"/>
  <c r="DP29" i="12"/>
  <c r="BC29" i="12"/>
  <c r="DO29" i="12"/>
  <c r="BB29" i="12"/>
  <c r="DN29" i="12"/>
  <c r="BA29" i="12"/>
  <c r="DM29" i="12"/>
  <c r="AZ29" i="12"/>
  <c r="DL29" i="12"/>
  <c r="AY29" i="12"/>
  <c r="DK29" i="12"/>
  <c r="AX29" i="12"/>
  <c r="DJ29" i="12"/>
  <c r="AW29" i="12"/>
  <c r="DI29" i="12"/>
  <c r="AV29" i="12"/>
  <c r="DH29" i="12"/>
  <c r="AU29" i="12"/>
  <c r="DG29" i="12"/>
  <c r="DE29" i="12"/>
  <c r="AS29" i="12"/>
  <c r="DD29" i="12"/>
  <c r="AR29" i="12"/>
  <c r="DC29" i="12"/>
  <c r="AQ29" i="12"/>
  <c r="DB29" i="12"/>
  <c r="AP29" i="12"/>
  <c r="DA29" i="12"/>
  <c r="AO29" i="12"/>
  <c r="CZ29" i="12"/>
  <c r="AN29" i="12"/>
  <c r="CY29" i="12"/>
  <c r="AM29" i="12"/>
  <c r="CX29" i="12"/>
  <c r="AL29" i="12"/>
  <c r="CW29" i="12"/>
  <c r="AK29" i="12"/>
  <c r="CV29" i="12"/>
  <c r="AJ29" i="12"/>
  <c r="CU29" i="12"/>
  <c r="AI29" i="12"/>
  <c r="CT29" i="12"/>
  <c r="CR29" i="12"/>
  <c r="CQ29" i="12"/>
  <c r="AF29" i="12"/>
  <c r="CP29" i="12"/>
  <c r="AE29" i="12"/>
  <c r="CO29" i="12"/>
  <c r="AD29" i="12"/>
  <c r="CN29" i="12"/>
  <c r="AC29" i="12"/>
  <c r="CM29" i="12"/>
  <c r="AB29" i="12"/>
  <c r="CL29" i="12"/>
  <c r="AA29" i="12"/>
  <c r="CK29" i="12"/>
  <c r="Z29" i="12"/>
  <c r="CJ29" i="12"/>
  <c r="Y29" i="12"/>
  <c r="CI29" i="12"/>
  <c r="X29" i="12"/>
  <c r="CH29" i="12"/>
  <c r="W29" i="12"/>
  <c r="CG29" i="12"/>
  <c r="CD29" i="12"/>
  <c r="U29" i="12"/>
  <c r="CC29" i="12"/>
  <c r="T29" i="12"/>
  <c r="CB29" i="12"/>
  <c r="S29" i="12"/>
  <c r="CA29" i="12"/>
  <c r="R29" i="12"/>
  <c r="BZ29" i="12"/>
  <c r="Q29" i="12"/>
  <c r="BY29" i="12"/>
  <c r="P29" i="12"/>
  <c r="BX29" i="12"/>
  <c r="O29" i="12"/>
  <c r="BW29" i="12"/>
  <c r="N29" i="12"/>
  <c r="BV29" i="12"/>
  <c r="M29" i="12"/>
  <c r="BU29" i="12"/>
  <c r="L29" i="12"/>
  <c r="BT29" i="12"/>
  <c r="K29" i="12"/>
  <c r="BS29" i="12"/>
  <c r="BQ29" i="12"/>
  <c r="BP29" i="12"/>
  <c r="BO29" i="12"/>
  <c r="BN29" i="12"/>
  <c r="BM29" i="12"/>
  <c r="BL29" i="12"/>
  <c r="BK29" i="12"/>
  <c r="BJ29" i="12"/>
  <c r="BI29" i="12"/>
  <c r="BH29" i="12"/>
  <c r="BG29" i="12"/>
  <c r="AG29" i="12"/>
  <c r="EE28" i="12"/>
  <c r="ED28" i="12"/>
  <c r="EC28" i="12"/>
  <c r="EB28" i="12"/>
  <c r="EA28" i="12"/>
  <c r="DZ28" i="12"/>
  <c r="DY28" i="12"/>
  <c r="DX28" i="12"/>
  <c r="DW28" i="12"/>
  <c r="DV28" i="12"/>
  <c r="DU28" i="12"/>
  <c r="DT28" i="12"/>
  <c r="DR28" i="12"/>
  <c r="DQ28" i="12"/>
  <c r="BD28" i="12"/>
  <c r="DP28" i="12"/>
  <c r="BC28" i="12"/>
  <c r="DO28" i="12"/>
  <c r="BB28" i="12"/>
  <c r="DN28" i="12"/>
  <c r="DM28" i="12"/>
  <c r="AZ28" i="12"/>
  <c r="DL28" i="12"/>
  <c r="AY28" i="12"/>
  <c r="DK28" i="12"/>
  <c r="AX28" i="12"/>
  <c r="DJ28" i="12"/>
  <c r="DI28" i="12"/>
  <c r="AV28" i="12"/>
  <c r="DH28" i="12"/>
  <c r="AU28" i="12"/>
  <c r="DG28" i="12"/>
  <c r="DE28" i="12"/>
  <c r="DD28" i="12"/>
  <c r="AR28" i="12"/>
  <c r="DC28" i="12"/>
  <c r="AQ28" i="12"/>
  <c r="DB28" i="12"/>
  <c r="AP28" i="12"/>
  <c r="DA28" i="12"/>
  <c r="CZ28" i="12"/>
  <c r="AN28" i="12"/>
  <c r="CY28" i="12"/>
  <c r="AM28" i="12"/>
  <c r="CX28" i="12"/>
  <c r="AL28" i="12"/>
  <c r="CW28" i="12"/>
  <c r="CV28" i="12"/>
  <c r="AJ28" i="12"/>
  <c r="CU28" i="12"/>
  <c r="AI28" i="12"/>
  <c r="CT28" i="12"/>
  <c r="CR28" i="12"/>
  <c r="CQ28" i="12"/>
  <c r="AF28" i="12"/>
  <c r="CP28" i="12"/>
  <c r="AE28" i="12"/>
  <c r="CO28" i="12"/>
  <c r="AD28" i="12"/>
  <c r="CN28" i="12"/>
  <c r="CM28" i="12"/>
  <c r="CL28" i="12"/>
  <c r="AA28" i="12"/>
  <c r="CK28" i="12"/>
  <c r="CJ28" i="12"/>
  <c r="CI28" i="12"/>
  <c r="X28" i="12"/>
  <c r="CH28" i="12"/>
  <c r="W28" i="12"/>
  <c r="CG28" i="12"/>
  <c r="CD28" i="12"/>
  <c r="CC28" i="12"/>
  <c r="T28" i="12"/>
  <c r="CB28" i="12"/>
  <c r="S28" i="12"/>
  <c r="CA28" i="12"/>
  <c r="R28" i="12"/>
  <c r="BZ28" i="12"/>
  <c r="BY28" i="12"/>
  <c r="P28" i="12"/>
  <c r="BX28" i="12"/>
  <c r="O28" i="12"/>
  <c r="BW28" i="12"/>
  <c r="N28" i="12"/>
  <c r="BV28" i="12"/>
  <c r="BU28" i="12"/>
  <c r="L28" i="12"/>
  <c r="BT28" i="12"/>
  <c r="K28" i="12"/>
  <c r="BS28" i="12"/>
  <c r="BQ28" i="12"/>
  <c r="BP28" i="12"/>
  <c r="BO28" i="12"/>
  <c r="BN28" i="12"/>
  <c r="BM28" i="12"/>
  <c r="BL28" i="12"/>
  <c r="BK28" i="12"/>
  <c r="BJ28" i="12"/>
  <c r="BI28" i="12"/>
  <c r="BH28" i="12"/>
  <c r="BG28" i="12"/>
  <c r="G28" i="12"/>
  <c r="BE28" i="12"/>
  <c r="BA28" i="12"/>
  <c r="AW28" i="12"/>
  <c r="AS28" i="12"/>
  <c r="AO28" i="12"/>
  <c r="AK28" i="12"/>
  <c r="AG28" i="12"/>
  <c r="AC28" i="12"/>
  <c r="AB28" i="12"/>
  <c r="Z28" i="12"/>
  <c r="Y28" i="12"/>
  <c r="U28" i="12"/>
  <c r="Q28" i="12"/>
  <c r="M28" i="12"/>
  <c r="EE27" i="12"/>
  <c r="ED27" i="12"/>
  <c r="EC27" i="12"/>
  <c r="EB27" i="12"/>
  <c r="EA27" i="12"/>
  <c r="DZ27" i="12"/>
  <c r="DY27" i="12"/>
  <c r="DX27" i="12"/>
  <c r="DW27" i="12"/>
  <c r="DV27" i="12"/>
  <c r="DU27" i="12"/>
  <c r="DT27" i="12"/>
  <c r="DR27" i="12"/>
  <c r="BE27" i="12"/>
  <c r="DQ27" i="12"/>
  <c r="BD27" i="12"/>
  <c r="DP27" i="12"/>
  <c r="BC27" i="12"/>
  <c r="DO27" i="12"/>
  <c r="BB27" i="12"/>
  <c r="DN27" i="12"/>
  <c r="BA27" i="12"/>
  <c r="DM27" i="12"/>
  <c r="AZ27" i="12"/>
  <c r="DL27" i="12"/>
  <c r="AY27" i="12"/>
  <c r="DK27" i="12"/>
  <c r="AX27" i="12"/>
  <c r="DJ27" i="12"/>
  <c r="AW27" i="12"/>
  <c r="DI27" i="12"/>
  <c r="DH27" i="12"/>
  <c r="AU27" i="12"/>
  <c r="DG27" i="12"/>
  <c r="DE27" i="12"/>
  <c r="AS27" i="12"/>
  <c r="DD27" i="12"/>
  <c r="AR27" i="12"/>
  <c r="DC27" i="12"/>
  <c r="AQ27" i="12"/>
  <c r="DB27" i="12"/>
  <c r="AP27" i="12"/>
  <c r="DA27" i="12"/>
  <c r="AO27" i="12"/>
  <c r="CZ27" i="12"/>
  <c r="CY27" i="12"/>
  <c r="AM27" i="12"/>
  <c r="CX27" i="12"/>
  <c r="AL27" i="12"/>
  <c r="CW27" i="12"/>
  <c r="AK27" i="12"/>
  <c r="CV27" i="12"/>
  <c r="AJ27" i="12"/>
  <c r="CU27" i="12"/>
  <c r="AI27" i="12"/>
  <c r="CT27" i="12"/>
  <c r="CR27" i="12"/>
  <c r="AG27" i="12"/>
  <c r="CQ27" i="12"/>
  <c r="AF27" i="12"/>
  <c r="CP27" i="12"/>
  <c r="AE27" i="12"/>
  <c r="CO27" i="12"/>
  <c r="AD27" i="12"/>
  <c r="CN27" i="12"/>
  <c r="AC27" i="12"/>
  <c r="CM27" i="12"/>
  <c r="CL27" i="12"/>
  <c r="AA27" i="12"/>
  <c r="CK27" i="12"/>
  <c r="Z27" i="12"/>
  <c r="CJ27" i="12"/>
  <c r="Y27" i="12"/>
  <c r="CI27" i="12"/>
  <c r="CH27" i="12"/>
  <c r="W27" i="12"/>
  <c r="CG27" i="12"/>
  <c r="CD27" i="12"/>
  <c r="U27" i="12"/>
  <c r="CC27" i="12"/>
  <c r="T27" i="12"/>
  <c r="CB27" i="12"/>
  <c r="S27" i="12"/>
  <c r="CA27" i="12"/>
  <c r="R27" i="12"/>
  <c r="BZ27" i="12"/>
  <c r="Q27" i="12"/>
  <c r="BY27" i="12"/>
  <c r="P27" i="12"/>
  <c r="BX27" i="12"/>
  <c r="O27" i="12"/>
  <c r="BW27" i="12"/>
  <c r="N27" i="12"/>
  <c r="BV27" i="12"/>
  <c r="M27" i="12"/>
  <c r="BU27" i="12"/>
  <c r="L27" i="12"/>
  <c r="BT27" i="12"/>
  <c r="BS27" i="12"/>
  <c r="BQ27" i="12"/>
  <c r="BP27" i="12"/>
  <c r="BO27" i="12"/>
  <c r="BN27" i="12"/>
  <c r="BM27" i="12"/>
  <c r="BL27" i="12"/>
  <c r="BK27" i="12"/>
  <c r="BJ27" i="12"/>
  <c r="BI27" i="12"/>
  <c r="BH27" i="12"/>
  <c r="BG27" i="12"/>
  <c r="AV27" i="12"/>
  <c r="AN27" i="12"/>
  <c r="AB27" i="12"/>
  <c r="X27" i="12"/>
  <c r="K27" i="12"/>
  <c r="EE26" i="12"/>
  <c r="ED26" i="12"/>
  <c r="EC26" i="12"/>
  <c r="EB26" i="12"/>
  <c r="EA26" i="12"/>
  <c r="DZ26" i="12"/>
  <c r="DY26" i="12"/>
  <c r="DX26" i="12"/>
  <c r="DW26" i="12"/>
  <c r="DV26" i="12"/>
  <c r="DU26" i="12"/>
  <c r="DT26" i="12"/>
  <c r="DR26" i="12"/>
  <c r="BE26" i="12"/>
  <c r="DQ26" i="12"/>
  <c r="BD26" i="12"/>
  <c r="DP26" i="12"/>
  <c r="BC26" i="12"/>
  <c r="DO26" i="12"/>
  <c r="BB26" i="12"/>
  <c r="DN26" i="12"/>
  <c r="BA26" i="12"/>
  <c r="DM26" i="12"/>
  <c r="AZ26" i="12"/>
  <c r="DL26" i="12"/>
  <c r="AY26" i="12"/>
  <c r="DK26" i="12"/>
  <c r="AX26" i="12"/>
  <c r="DJ26" i="12"/>
  <c r="AW26" i="12"/>
  <c r="DI26" i="12"/>
  <c r="AV26" i="12"/>
  <c r="DH26" i="12"/>
  <c r="AU26" i="12"/>
  <c r="DG26" i="12"/>
  <c r="DE26" i="12"/>
  <c r="AS26" i="12"/>
  <c r="DD26" i="12"/>
  <c r="AR26" i="12"/>
  <c r="DC26" i="12"/>
  <c r="AQ26" i="12"/>
  <c r="DB26" i="12"/>
  <c r="AP26" i="12"/>
  <c r="DA26" i="12"/>
  <c r="AO26" i="12"/>
  <c r="CZ26" i="12"/>
  <c r="AN26" i="12"/>
  <c r="CY26" i="12"/>
  <c r="AM26" i="12"/>
  <c r="CX26" i="12"/>
  <c r="AL26" i="12"/>
  <c r="CW26" i="12"/>
  <c r="AK26" i="12"/>
  <c r="CV26" i="12"/>
  <c r="CU26" i="12"/>
  <c r="AI26" i="12"/>
  <c r="CT26" i="12"/>
  <c r="CR26" i="12"/>
  <c r="AG26" i="12"/>
  <c r="CQ26" i="12"/>
  <c r="AF26" i="12"/>
  <c r="CP26" i="12"/>
  <c r="AE26" i="12"/>
  <c r="CO26" i="12"/>
  <c r="AD26" i="12"/>
  <c r="CN26" i="12"/>
  <c r="AC26" i="12"/>
  <c r="CM26" i="12"/>
  <c r="AB26" i="12"/>
  <c r="CL26" i="12"/>
  <c r="AA26" i="12"/>
  <c r="CK26" i="12"/>
  <c r="Z26" i="12"/>
  <c r="CJ26" i="12"/>
  <c r="Y26" i="12"/>
  <c r="CI26" i="12"/>
  <c r="X26" i="12"/>
  <c r="CH26" i="12"/>
  <c r="W26" i="12"/>
  <c r="CG26" i="12"/>
  <c r="CD26" i="12"/>
  <c r="U26" i="12"/>
  <c r="CC26" i="12"/>
  <c r="T26" i="12"/>
  <c r="CB26" i="12"/>
  <c r="S26" i="12"/>
  <c r="CA26" i="12"/>
  <c r="R26" i="12"/>
  <c r="BZ26" i="12"/>
  <c r="Q26" i="12"/>
  <c r="BY26" i="12"/>
  <c r="P26" i="12"/>
  <c r="BX26" i="12"/>
  <c r="O26" i="12"/>
  <c r="BW26" i="12"/>
  <c r="N26" i="12"/>
  <c r="BV26" i="12"/>
  <c r="M26" i="12"/>
  <c r="BU26" i="12"/>
  <c r="L26" i="12"/>
  <c r="BT26" i="12"/>
  <c r="K26" i="12"/>
  <c r="BS26" i="12"/>
  <c r="BQ26" i="12"/>
  <c r="BP26" i="12"/>
  <c r="BO26" i="12"/>
  <c r="BN26" i="12"/>
  <c r="BM26" i="12"/>
  <c r="BL26" i="12"/>
  <c r="BK26" i="12"/>
  <c r="BJ26" i="12"/>
  <c r="BI26" i="12"/>
  <c r="BH26" i="12"/>
  <c r="BG26" i="12"/>
  <c r="AJ26" i="12"/>
  <c r="EE25" i="12"/>
  <c r="ED25" i="12"/>
  <c r="EC25" i="12"/>
  <c r="EB25" i="12"/>
  <c r="EA25" i="12"/>
  <c r="DZ25" i="12"/>
  <c r="DY25" i="12"/>
  <c r="DX25" i="12"/>
  <c r="DW25" i="12"/>
  <c r="DV25" i="12"/>
  <c r="DU25" i="12"/>
  <c r="DT25" i="12"/>
  <c r="DR25" i="12"/>
  <c r="BE25" i="12"/>
  <c r="DQ25" i="12"/>
  <c r="BD25" i="12"/>
  <c r="DP25" i="12"/>
  <c r="BC25" i="12"/>
  <c r="DO25" i="12"/>
  <c r="BB25" i="12"/>
  <c r="DN25" i="12"/>
  <c r="BA25" i="12"/>
  <c r="DM25" i="12"/>
  <c r="AZ25" i="12"/>
  <c r="DL25" i="12"/>
  <c r="AY25" i="12"/>
  <c r="DK25" i="12"/>
  <c r="DJ25" i="12"/>
  <c r="AW25" i="12"/>
  <c r="DI25" i="12"/>
  <c r="AV25" i="12"/>
  <c r="DH25" i="12"/>
  <c r="AU25" i="12"/>
  <c r="DG25" i="12"/>
  <c r="DE25" i="12"/>
  <c r="AS25" i="12"/>
  <c r="DD25" i="12"/>
  <c r="AR25" i="12"/>
  <c r="DC25" i="12"/>
  <c r="AQ25" i="12"/>
  <c r="DB25" i="12"/>
  <c r="AP25" i="12"/>
  <c r="DA25" i="12"/>
  <c r="AO25" i="12"/>
  <c r="CZ25" i="12"/>
  <c r="AN25" i="12"/>
  <c r="CY25" i="12"/>
  <c r="AM25" i="12"/>
  <c r="CX25" i="12"/>
  <c r="CW25" i="12"/>
  <c r="AK25" i="12"/>
  <c r="CV25" i="12"/>
  <c r="AJ25" i="12"/>
  <c r="CU25" i="12"/>
  <c r="AI25" i="12"/>
  <c r="CT25" i="12"/>
  <c r="CR25" i="12"/>
  <c r="CQ25" i="12"/>
  <c r="AF25" i="12"/>
  <c r="CP25" i="12"/>
  <c r="AE25" i="12"/>
  <c r="CO25" i="12"/>
  <c r="AD25" i="12"/>
  <c r="CN25" i="12"/>
  <c r="CM25" i="12"/>
  <c r="AB25" i="12"/>
  <c r="CL25" i="12"/>
  <c r="AA25" i="12"/>
  <c r="CK25" i="12"/>
  <c r="Z25" i="12"/>
  <c r="CJ25" i="12"/>
  <c r="CI25" i="12"/>
  <c r="X25" i="12"/>
  <c r="CH25" i="12"/>
  <c r="W25" i="12"/>
  <c r="CG25" i="12"/>
  <c r="CD25" i="12"/>
  <c r="CC25" i="12"/>
  <c r="T25" i="12"/>
  <c r="CB25" i="12"/>
  <c r="S25" i="12"/>
  <c r="CA25" i="12"/>
  <c r="R25" i="12"/>
  <c r="BZ25" i="12"/>
  <c r="Q25" i="12"/>
  <c r="BY25" i="12"/>
  <c r="P25" i="12"/>
  <c r="BX25" i="12"/>
  <c r="O25" i="12"/>
  <c r="BW25" i="12"/>
  <c r="N25" i="12"/>
  <c r="BV25" i="12"/>
  <c r="BU25" i="12"/>
  <c r="L25" i="12"/>
  <c r="BT25" i="12"/>
  <c r="K25" i="12"/>
  <c r="BS25" i="12"/>
  <c r="BQ25" i="12"/>
  <c r="BP25" i="12"/>
  <c r="BO25" i="12"/>
  <c r="BN25" i="12"/>
  <c r="BM25" i="12"/>
  <c r="BL25" i="12"/>
  <c r="BK25" i="12"/>
  <c r="BJ25" i="12"/>
  <c r="BI25" i="12"/>
  <c r="BH25" i="12"/>
  <c r="BG25" i="12"/>
  <c r="G45" i="12"/>
  <c r="AX25" i="12"/>
  <c r="AL25" i="12"/>
  <c r="AG25" i="12"/>
  <c r="AC25" i="12"/>
  <c r="Y25" i="12"/>
  <c r="U25" i="12"/>
  <c r="M25" i="12"/>
  <c r="EE24" i="12"/>
  <c r="ED24" i="12"/>
  <c r="EC24" i="12"/>
  <c r="EB24" i="12"/>
  <c r="EA24" i="12"/>
  <c r="DZ24" i="12"/>
  <c r="DY24" i="12"/>
  <c r="DX24" i="12"/>
  <c r="DW24" i="12"/>
  <c r="DV24" i="12"/>
  <c r="DU24" i="12"/>
  <c r="DT24" i="12"/>
  <c r="DR24" i="12"/>
  <c r="DQ24" i="12"/>
  <c r="BD24" i="12"/>
  <c r="DP24" i="12"/>
  <c r="BC24" i="12"/>
  <c r="DO24" i="12"/>
  <c r="BB24" i="12"/>
  <c r="DN24" i="12"/>
  <c r="DM24" i="12"/>
  <c r="AZ24" i="12"/>
  <c r="DL24" i="12"/>
  <c r="AY24" i="12"/>
  <c r="DK24" i="12"/>
  <c r="AX24" i="12"/>
  <c r="DJ24" i="12"/>
  <c r="AW24" i="12"/>
  <c r="DI24" i="12"/>
  <c r="AV24" i="12"/>
  <c r="DH24" i="12"/>
  <c r="AU24" i="12"/>
  <c r="DG24" i="12"/>
  <c r="DE24" i="12"/>
  <c r="AS24" i="12"/>
  <c r="DD24" i="12"/>
  <c r="AR24" i="12"/>
  <c r="DC24" i="12"/>
  <c r="AQ24" i="12"/>
  <c r="DB24" i="12"/>
  <c r="AP24" i="12"/>
  <c r="DA24" i="12"/>
  <c r="CZ24" i="12"/>
  <c r="AN24" i="12"/>
  <c r="CY24" i="12"/>
  <c r="AM24" i="12"/>
  <c r="CX24" i="12"/>
  <c r="CW24" i="12"/>
  <c r="AK24" i="12"/>
  <c r="CV24" i="12"/>
  <c r="AJ24" i="12"/>
  <c r="CU24" i="12"/>
  <c r="AI24" i="12"/>
  <c r="CT24" i="12"/>
  <c r="CR24" i="12"/>
  <c r="AG24" i="12"/>
  <c r="CQ24" i="12"/>
  <c r="AF24" i="12"/>
  <c r="CP24" i="12"/>
  <c r="AE24" i="12"/>
  <c r="CO24" i="12"/>
  <c r="AD24" i="12"/>
  <c r="CN24" i="12"/>
  <c r="CM24" i="12"/>
  <c r="AB24" i="12"/>
  <c r="CL24" i="12"/>
  <c r="AA24" i="12"/>
  <c r="CK24" i="12"/>
  <c r="Z24" i="12"/>
  <c r="CJ24" i="12"/>
  <c r="Y24" i="12"/>
  <c r="CI24" i="12"/>
  <c r="X24" i="12"/>
  <c r="CH24" i="12"/>
  <c r="W24" i="12"/>
  <c r="CG24" i="12"/>
  <c r="CD24" i="12"/>
  <c r="U24" i="12"/>
  <c r="CC24" i="12"/>
  <c r="T24" i="12"/>
  <c r="CB24" i="12"/>
  <c r="S24" i="12"/>
  <c r="CA24" i="12"/>
  <c r="BZ24" i="12"/>
  <c r="BY24" i="12"/>
  <c r="P24" i="12"/>
  <c r="BX24" i="12"/>
  <c r="O24" i="12"/>
  <c r="BW24" i="12"/>
  <c r="N24" i="12"/>
  <c r="BV24" i="12"/>
  <c r="M24" i="12"/>
  <c r="BU24" i="12"/>
  <c r="L24" i="12"/>
  <c r="BT24" i="12"/>
  <c r="K24" i="12"/>
  <c r="C37" i="12"/>
  <c r="BS24" i="12"/>
  <c r="BQ24" i="12"/>
  <c r="BP24" i="12"/>
  <c r="BO24" i="12"/>
  <c r="BN24" i="12"/>
  <c r="BM24" i="12"/>
  <c r="BL24" i="12"/>
  <c r="BK24" i="12"/>
  <c r="BJ24" i="12"/>
  <c r="BI24" i="12"/>
  <c r="BH24" i="12"/>
  <c r="BG24" i="12"/>
  <c r="G37" i="12"/>
  <c r="BE24" i="12"/>
  <c r="BA24" i="12"/>
  <c r="AO24" i="12"/>
  <c r="AL24" i="12"/>
  <c r="AC24" i="12"/>
  <c r="R24" i="12"/>
  <c r="Q24" i="12"/>
  <c r="EE23" i="12"/>
  <c r="ED23" i="12"/>
  <c r="EC23" i="12"/>
  <c r="EB23" i="12"/>
  <c r="EA23" i="12"/>
  <c r="DZ23" i="12"/>
  <c r="DY23" i="12"/>
  <c r="DX23" i="12"/>
  <c r="DW23" i="12"/>
  <c r="DV23" i="12"/>
  <c r="DU23" i="12"/>
  <c r="DT23" i="12"/>
  <c r="DR23" i="12"/>
  <c r="BE23" i="12"/>
  <c r="DQ23" i="12"/>
  <c r="BD23" i="12"/>
  <c r="DP23" i="12"/>
  <c r="BC23" i="12"/>
  <c r="DO23" i="12"/>
  <c r="BB23" i="12"/>
  <c r="DN23" i="12"/>
  <c r="DM23" i="12"/>
  <c r="AZ23" i="12"/>
  <c r="DL23" i="12"/>
  <c r="AY23" i="12"/>
  <c r="DK23" i="12"/>
  <c r="AX23" i="12"/>
  <c r="DJ23" i="12"/>
  <c r="AW23" i="12"/>
  <c r="DI23" i="12"/>
  <c r="AV23" i="12"/>
  <c r="DH23" i="12"/>
  <c r="AU23" i="12"/>
  <c r="DG23" i="12"/>
  <c r="DE23" i="12"/>
  <c r="AS23" i="12"/>
  <c r="DD23" i="12"/>
  <c r="AR23" i="12"/>
  <c r="DC23" i="12"/>
  <c r="AQ23" i="12"/>
  <c r="DB23" i="12"/>
  <c r="AP23" i="12"/>
  <c r="DA23" i="12"/>
  <c r="CZ23" i="12"/>
  <c r="AN23" i="12"/>
  <c r="CY23" i="12"/>
  <c r="AM23" i="12"/>
  <c r="CX23" i="12"/>
  <c r="AL23" i="12"/>
  <c r="CW23" i="12"/>
  <c r="AK23" i="12"/>
  <c r="CV23" i="12"/>
  <c r="CU23" i="12"/>
  <c r="AI23" i="12"/>
  <c r="CT23" i="12"/>
  <c r="CR23" i="12"/>
  <c r="AG23" i="12"/>
  <c r="CQ23" i="12"/>
  <c r="AF23" i="12"/>
  <c r="CP23" i="12"/>
  <c r="AE23" i="12"/>
  <c r="CO23" i="12"/>
  <c r="AD23" i="12"/>
  <c r="CN23" i="12"/>
  <c r="AC23" i="12"/>
  <c r="CM23" i="12"/>
  <c r="AB23" i="12"/>
  <c r="CL23" i="12"/>
  <c r="AA23" i="12"/>
  <c r="CK23" i="12"/>
  <c r="Z23" i="12"/>
  <c r="CJ23" i="12"/>
  <c r="Y23" i="12"/>
  <c r="CI23" i="12"/>
  <c r="X23" i="12"/>
  <c r="CH23" i="12"/>
  <c r="W23" i="12"/>
  <c r="CG23" i="12"/>
  <c r="CD23" i="12"/>
  <c r="U23" i="12"/>
  <c r="CC23" i="12"/>
  <c r="T23" i="12"/>
  <c r="CB23" i="12"/>
  <c r="S23" i="12"/>
  <c r="CA23" i="12"/>
  <c r="R23" i="12"/>
  <c r="BZ23" i="12"/>
  <c r="Q23" i="12"/>
  <c r="BY23" i="12"/>
  <c r="BX23" i="12"/>
  <c r="O23" i="12"/>
  <c r="BW23" i="12"/>
  <c r="N23" i="12"/>
  <c r="BV23" i="12"/>
  <c r="M23" i="12"/>
  <c r="BU23" i="12"/>
  <c r="L23" i="12"/>
  <c r="BT23" i="12"/>
  <c r="K23" i="12"/>
  <c r="BS23" i="12"/>
  <c r="BQ23" i="12"/>
  <c r="BP23" i="12"/>
  <c r="BO23" i="12"/>
  <c r="BN23" i="12"/>
  <c r="BM23" i="12"/>
  <c r="BL23" i="12"/>
  <c r="BK23" i="12"/>
  <c r="BJ23" i="12"/>
  <c r="BI23" i="12"/>
  <c r="BH23" i="12"/>
  <c r="BG23" i="12"/>
  <c r="BA23" i="12"/>
  <c r="AO23" i="12"/>
  <c r="AJ23" i="12"/>
  <c r="P23" i="12"/>
  <c r="EE22" i="12"/>
  <c r="ED22" i="12"/>
  <c r="EC22" i="12"/>
  <c r="EB22" i="12"/>
  <c r="EA22" i="12"/>
  <c r="DZ22" i="12"/>
  <c r="DY22" i="12"/>
  <c r="DX22" i="12"/>
  <c r="DW22" i="12"/>
  <c r="DV22" i="12"/>
  <c r="DU22" i="12"/>
  <c r="DT22" i="12"/>
  <c r="DR22" i="12"/>
  <c r="BE22" i="12"/>
  <c r="DQ22" i="12"/>
  <c r="BD22" i="12"/>
  <c r="DP22" i="12"/>
  <c r="BC22" i="12"/>
  <c r="DO22" i="12"/>
  <c r="BB22" i="12"/>
  <c r="DN22" i="12"/>
  <c r="BA22" i="12"/>
  <c r="DM22" i="12"/>
  <c r="DL22" i="12"/>
  <c r="DK22" i="12"/>
  <c r="AX22" i="12"/>
  <c r="DJ22" i="12"/>
  <c r="AW22" i="12"/>
  <c r="DI22" i="12"/>
  <c r="AV22" i="12"/>
  <c r="DH22" i="12"/>
  <c r="AU22" i="12"/>
  <c r="DG22" i="12"/>
  <c r="DE22" i="12"/>
  <c r="AS22" i="12"/>
  <c r="DD22" i="12"/>
  <c r="DC22" i="12"/>
  <c r="DB22" i="12"/>
  <c r="AP22" i="12"/>
  <c r="DA22" i="12"/>
  <c r="AO22" i="12"/>
  <c r="CZ22" i="12"/>
  <c r="AN22" i="12"/>
  <c r="CY22" i="12"/>
  <c r="AM22" i="12"/>
  <c r="CX22" i="12"/>
  <c r="AL22" i="12"/>
  <c r="CW22" i="12"/>
  <c r="AK22" i="12"/>
  <c r="CV22" i="12"/>
  <c r="CU22" i="12"/>
  <c r="CT22" i="12"/>
  <c r="CR22" i="12"/>
  <c r="AG22" i="12"/>
  <c r="CQ22" i="12"/>
  <c r="AF22" i="12"/>
  <c r="CP22" i="12"/>
  <c r="AE22" i="12"/>
  <c r="CO22" i="12"/>
  <c r="AD22" i="12"/>
  <c r="CN22" i="12"/>
  <c r="AC22" i="12"/>
  <c r="CM22" i="12"/>
  <c r="CL22" i="12"/>
  <c r="CK22" i="12"/>
  <c r="Z22" i="12"/>
  <c r="CJ22" i="12"/>
  <c r="Y22" i="12"/>
  <c r="CI22" i="12"/>
  <c r="X22" i="12"/>
  <c r="CH22" i="12"/>
  <c r="W22" i="12"/>
  <c r="CG22" i="12"/>
  <c r="CD22" i="12"/>
  <c r="U22" i="12"/>
  <c r="CC22" i="12"/>
  <c r="T22" i="12"/>
  <c r="CB22" i="12"/>
  <c r="S22" i="12"/>
  <c r="CA22" i="12"/>
  <c r="R22" i="12"/>
  <c r="BZ22" i="12"/>
  <c r="BY22" i="12"/>
  <c r="P22" i="12"/>
  <c r="BX22" i="12"/>
  <c r="O22" i="12"/>
  <c r="BW22" i="12"/>
  <c r="N22" i="12"/>
  <c r="BV22" i="12"/>
  <c r="M22" i="12"/>
  <c r="BU22" i="12"/>
  <c r="L22" i="12"/>
  <c r="BT22" i="12"/>
  <c r="K22" i="12"/>
  <c r="BS22" i="12"/>
  <c r="BQ22" i="12"/>
  <c r="BP22" i="12"/>
  <c r="BO22" i="12"/>
  <c r="BN22" i="12"/>
  <c r="BM22" i="12"/>
  <c r="BL22" i="12"/>
  <c r="BK22" i="12"/>
  <c r="BJ22" i="12"/>
  <c r="BI22" i="12"/>
  <c r="BH22" i="12"/>
  <c r="BG22" i="12"/>
  <c r="AZ22" i="12"/>
  <c r="AY22" i="12"/>
  <c r="AR22" i="12"/>
  <c r="AQ22" i="12"/>
  <c r="AJ22" i="12"/>
  <c r="AI22" i="12"/>
  <c r="AB22" i="12"/>
  <c r="AA22" i="12"/>
  <c r="Q22" i="12"/>
  <c r="EE21" i="12"/>
  <c r="ED21" i="12"/>
  <c r="EC21" i="12"/>
  <c r="EB21" i="12"/>
  <c r="EA21" i="12"/>
  <c r="DZ21" i="12"/>
  <c r="DY21" i="12"/>
  <c r="DX21" i="12"/>
  <c r="DW21" i="12"/>
  <c r="DV21" i="12"/>
  <c r="DU21" i="12"/>
  <c r="DT21" i="12"/>
  <c r="DR21" i="12"/>
  <c r="BE21" i="12"/>
  <c r="DQ21" i="12"/>
  <c r="BD21" i="12"/>
  <c r="DP21" i="12"/>
  <c r="BC21" i="12"/>
  <c r="DO21" i="12"/>
  <c r="BB21" i="12"/>
  <c r="DN21" i="12"/>
  <c r="BA21" i="12"/>
  <c r="DM21" i="12"/>
  <c r="AZ21" i="12"/>
  <c r="DL21" i="12"/>
  <c r="DK21" i="12"/>
  <c r="AX21" i="12"/>
  <c r="DJ21" i="12"/>
  <c r="AW21" i="12"/>
  <c r="DI21" i="12"/>
  <c r="AV21" i="12"/>
  <c r="DH21" i="12"/>
  <c r="AU21" i="12"/>
  <c r="DG21" i="12"/>
  <c r="DE21" i="12"/>
  <c r="AS21" i="12"/>
  <c r="DD21" i="12"/>
  <c r="AR21" i="12"/>
  <c r="DC21" i="12"/>
  <c r="DB21" i="12"/>
  <c r="AP21" i="12"/>
  <c r="DA21" i="12"/>
  <c r="AO21" i="12"/>
  <c r="CZ21" i="12"/>
  <c r="AN21" i="12"/>
  <c r="CY21" i="12"/>
  <c r="AM21" i="12"/>
  <c r="CX21" i="12"/>
  <c r="AL21" i="12"/>
  <c r="CW21" i="12"/>
  <c r="AK21" i="12"/>
  <c r="CV21" i="12"/>
  <c r="AJ21" i="12"/>
  <c r="CU21" i="12"/>
  <c r="AI21" i="12"/>
  <c r="CT21" i="12"/>
  <c r="CR21" i="12"/>
  <c r="AG21" i="12"/>
  <c r="CQ21" i="12"/>
  <c r="AF21" i="12"/>
  <c r="CP21" i="12"/>
  <c r="AE21" i="12"/>
  <c r="CO21" i="12"/>
  <c r="AD21" i="12"/>
  <c r="CN21" i="12"/>
  <c r="AC21" i="12"/>
  <c r="CM21" i="12"/>
  <c r="AB21" i="12"/>
  <c r="CL21" i="12"/>
  <c r="AA21" i="12"/>
  <c r="CK21" i="12"/>
  <c r="Z21" i="12"/>
  <c r="CJ21" i="12"/>
  <c r="Y21" i="12"/>
  <c r="CI21" i="12"/>
  <c r="X21" i="12"/>
  <c r="CH21" i="12"/>
  <c r="W21" i="12"/>
  <c r="CG21" i="12"/>
  <c r="CD21" i="12"/>
  <c r="CC21" i="12"/>
  <c r="T21" i="12"/>
  <c r="CB21" i="12"/>
  <c r="S21" i="12"/>
  <c r="CA21" i="12"/>
  <c r="R21" i="12"/>
  <c r="BZ21" i="12"/>
  <c r="Q21" i="12"/>
  <c r="BY21" i="12"/>
  <c r="P21" i="12"/>
  <c r="BX21" i="12"/>
  <c r="O21" i="12"/>
  <c r="BW21" i="12"/>
  <c r="N21" i="12"/>
  <c r="BV21" i="12"/>
  <c r="BU21" i="12"/>
  <c r="BT21" i="12"/>
  <c r="K21" i="12"/>
  <c r="BS21" i="12"/>
  <c r="BQ21" i="12"/>
  <c r="BP21" i="12"/>
  <c r="BO21" i="12"/>
  <c r="BN21" i="12"/>
  <c r="BM21" i="12"/>
  <c r="BL21" i="12"/>
  <c r="BK21" i="12"/>
  <c r="BJ21" i="12"/>
  <c r="BI21" i="12"/>
  <c r="BH21" i="12"/>
  <c r="BG21" i="12"/>
  <c r="AY21" i="12"/>
  <c r="AQ21" i="12"/>
  <c r="U21" i="12"/>
  <c r="M21" i="12"/>
  <c r="L21" i="12"/>
  <c r="EE20" i="12"/>
  <c r="ED20" i="12"/>
  <c r="EC20" i="12"/>
  <c r="EB20" i="12"/>
  <c r="EA20" i="12"/>
  <c r="DZ20" i="12"/>
  <c r="DY20" i="12"/>
  <c r="DX20" i="12"/>
  <c r="DW20" i="12"/>
  <c r="DV20" i="12"/>
  <c r="DU20" i="12"/>
  <c r="DT20" i="12"/>
  <c r="DR20" i="12"/>
  <c r="BE20" i="12"/>
  <c r="DQ20" i="12"/>
  <c r="BD20" i="12"/>
  <c r="DP20" i="12"/>
  <c r="BC20" i="12"/>
  <c r="DO20" i="12"/>
  <c r="DN20" i="12"/>
  <c r="BA20" i="12"/>
  <c r="DM20" i="12"/>
  <c r="AZ20" i="12"/>
  <c r="DL20" i="12"/>
  <c r="AY20" i="12"/>
  <c r="DK20" i="12"/>
  <c r="AX20" i="12"/>
  <c r="DJ20" i="12"/>
  <c r="AW20" i="12"/>
  <c r="DI20" i="12"/>
  <c r="AV20" i="12"/>
  <c r="DH20" i="12"/>
  <c r="AU20" i="12"/>
  <c r="DG20" i="12"/>
  <c r="DE20" i="12"/>
  <c r="DD20" i="12"/>
  <c r="AR20" i="12"/>
  <c r="DC20" i="12"/>
  <c r="AQ20" i="12"/>
  <c r="DB20" i="12"/>
  <c r="DA20" i="12"/>
  <c r="AO20" i="12"/>
  <c r="CZ20" i="12"/>
  <c r="AN20" i="12"/>
  <c r="CY20" i="12"/>
  <c r="AM20" i="12"/>
  <c r="CX20" i="12"/>
  <c r="CW20" i="12"/>
  <c r="AK20" i="12"/>
  <c r="CV20" i="12"/>
  <c r="AJ20" i="12"/>
  <c r="CU20" i="12"/>
  <c r="AI20" i="12"/>
  <c r="CT20" i="12"/>
  <c r="CR20" i="12"/>
  <c r="AG20" i="12"/>
  <c r="CQ20" i="12"/>
  <c r="AF20" i="12"/>
  <c r="CP20" i="12"/>
  <c r="AE20" i="12"/>
  <c r="CO20" i="12"/>
  <c r="CN20" i="12"/>
  <c r="AC20" i="12"/>
  <c r="CM20" i="12"/>
  <c r="AB20" i="12"/>
  <c r="CL20" i="12"/>
  <c r="AA20" i="12"/>
  <c r="CK20" i="12"/>
  <c r="Z20" i="12"/>
  <c r="CJ20" i="12"/>
  <c r="Y20" i="12"/>
  <c r="CI20" i="12"/>
  <c r="X20" i="12"/>
  <c r="CH20" i="12"/>
  <c r="W20" i="12"/>
  <c r="CG20" i="12"/>
  <c r="CD20" i="12"/>
  <c r="U20" i="12"/>
  <c r="CC20" i="12"/>
  <c r="T20" i="12"/>
  <c r="CB20" i="12"/>
  <c r="S20" i="12"/>
  <c r="CA20" i="12"/>
  <c r="BZ20" i="12"/>
  <c r="Q20" i="12"/>
  <c r="BY20" i="12"/>
  <c r="P20" i="12"/>
  <c r="BX20" i="12"/>
  <c r="O20" i="12"/>
  <c r="BW20" i="12"/>
  <c r="N20" i="12"/>
  <c r="BV20" i="12"/>
  <c r="M20" i="12"/>
  <c r="BU20" i="12"/>
  <c r="L20" i="12"/>
  <c r="BT20" i="12"/>
  <c r="K20" i="12"/>
  <c r="BS20" i="12"/>
  <c r="BQ20" i="12"/>
  <c r="BP20" i="12"/>
  <c r="BO20" i="12"/>
  <c r="BN20" i="12"/>
  <c r="BM20" i="12"/>
  <c r="BL20" i="12"/>
  <c r="BK20" i="12"/>
  <c r="BJ20" i="12"/>
  <c r="BI20" i="12"/>
  <c r="BH20" i="12"/>
  <c r="BG20" i="12"/>
  <c r="BB20" i="12"/>
  <c r="AS20" i="12"/>
  <c r="AP20" i="12"/>
  <c r="AL20" i="12"/>
  <c r="AD20" i="12"/>
  <c r="R20" i="12"/>
  <c r="EE19" i="12"/>
  <c r="ED19" i="12"/>
  <c r="EC19" i="12"/>
  <c r="EB19" i="12"/>
  <c r="EA19" i="12"/>
  <c r="DZ19" i="12"/>
  <c r="DY19" i="12"/>
  <c r="DX19" i="12"/>
  <c r="DW19" i="12"/>
  <c r="DV19" i="12"/>
  <c r="DU19" i="12"/>
  <c r="DT19" i="12"/>
  <c r="DR19" i="12"/>
  <c r="BE19" i="12"/>
  <c r="DQ19" i="12"/>
  <c r="BD19" i="12"/>
  <c r="DP19" i="12"/>
  <c r="BC19" i="12"/>
  <c r="DO19" i="12"/>
  <c r="BB19" i="12"/>
  <c r="DN19" i="12"/>
  <c r="BA19" i="12"/>
  <c r="DM19" i="12"/>
  <c r="DL19" i="12"/>
  <c r="AY19" i="12"/>
  <c r="DK19" i="12"/>
  <c r="AX19" i="12"/>
  <c r="DJ19" i="12"/>
  <c r="AW19" i="12"/>
  <c r="DI19" i="12"/>
  <c r="AV19" i="12"/>
  <c r="DH19" i="12"/>
  <c r="AU19" i="12"/>
  <c r="DG19" i="12"/>
  <c r="DE19" i="12"/>
  <c r="AS19" i="12"/>
  <c r="DD19" i="12"/>
  <c r="DC19" i="12"/>
  <c r="AQ19" i="12"/>
  <c r="DB19" i="12"/>
  <c r="AP19" i="12"/>
  <c r="DA19" i="12"/>
  <c r="AO19" i="12"/>
  <c r="CZ19" i="12"/>
  <c r="AN19" i="12"/>
  <c r="CY19" i="12"/>
  <c r="AM19" i="12"/>
  <c r="CX19" i="12"/>
  <c r="AL19" i="12"/>
  <c r="CW19" i="12"/>
  <c r="AK19" i="12"/>
  <c r="CV19" i="12"/>
  <c r="AJ19" i="12"/>
  <c r="CU19" i="12"/>
  <c r="AI19" i="12"/>
  <c r="CT19" i="12"/>
  <c r="CR19" i="12"/>
  <c r="AG19" i="12"/>
  <c r="CQ19" i="12"/>
  <c r="AF19" i="12"/>
  <c r="CP19" i="12"/>
  <c r="AE19" i="12"/>
  <c r="CO19" i="12"/>
  <c r="AD19" i="12"/>
  <c r="CN19" i="12"/>
  <c r="AC19" i="12"/>
  <c r="CM19" i="12"/>
  <c r="AB19" i="12"/>
  <c r="CL19" i="12"/>
  <c r="CK19" i="12"/>
  <c r="Z19" i="12"/>
  <c r="CJ19" i="12"/>
  <c r="Y19" i="12"/>
  <c r="CI19" i="12"/>
  <c r="CH19" i="12"/>
  <c r="W19" i="12"/>
  <c r="CG19" i="12"/>
  <c r="CD19" i="12"/>
  <c r="U19" i="12"/>
  <c r="CC19" i="12"/>
  <c r="T19" i="12"/>
  <c r="CB19" i="12"/>
  <c r="S19" i="12"/>
  <c r="CA19" i="12"/>
  <c r="R19" i="12"/>
  <c r="BZ19" i="12"/>
  <c r="Q19" i="12"/>
  <c r="BY19" i="12"/>
  <c r="P19" i="12"/>
  <c r="BX19" i="12"/>
  <c r="O19" i="12"/>
  <c r="BW19" i="12"/>
  <c r="N19" i="12"/>
  <c r="BV19" i="12"/>
  <c r="M19" i="12"/>
  <c r="BU19" i="12"/>
  <c r="BT19" i="12"/>
  <c r="K19" i="12"/>
  <c r="BS19" i="12"/>
  <c r="BQ19" i="12"/>
  <c r="BP19" i="12"/>
  <c r="BO19" i="12"/>
  <c r="BN19" i="12"/>
  <c r="BM19" i="12"/>
  <c r="BL19" i="12"/>
  <c r="BK19" i="12"/>
  <c r="BJ19" i="12"/>
  <c r="BI19" i="12"/>
  <c r="BH19" i="12"/>
  <c r="BG19" i="12"/>
  <c r="AZ19" i="12"/>
  <c r="AR19" i="12"/>
  <c r="AA19" i="12"/>
  <c r="X19" i="12"/>
  <c r="L19" i="12"/>
  <c r="EE18" i="12"/>
  <c r="ED18" i="12"/>
  <c r="EC18" i="12"/>
  <c r="EB18" i="12"/>
  <c r="EA18" i="12"/>
  <c r="DZ18" i="12"/>
  <c r="DY18" i="12"/>
  <c r="DX18" i="12"/>
  <c r="DW18" i="12"/>
  <c r="DV18" i="12"/>
  <c r="DU18" i="12"/>
  <c r="DT18" i="12"/>
  <c r="DR18" i="12"/>
  <c r="BE18" i="12"/>
  <c r="DQ18" i="12"/>
  <c r="BD18" i="12"/>
  <c r="DP18" i="12"/>
  <c r="BC18" i="12"/>
  <c r="DO18" i="12"/>
  <c r="BB18" i="12"/>
  <c r="DN18" i="12"/>
  <c r="BA18" i="12"/>
  <c r="DM18" i="12"/>
  <c r="AZ18" i="12"/>
  <c r="DL18" i="12"/>
  <c r="AY18" i="12"/>
  <c r="DK18" i="12"/>
  <c r="AX18" i="12"/>
  <c r="DJ18" i="12"/>
  <c r="AW18" i="12"/>
  <c r="DI18" i="12"/>
  <c r="AV18" i="12"/>
  <c r="DH18" i="12"/>
  <c r="AU18" i="12"/>
  <c r="DG18" i="12"/>
  <c r="DE18" i="12"/>
  <c r="AS18" i="12"/>
  <c r="DD18" i="12"/>
  <c r="DC18" i="12"/>
  <c r="DB18" i="12"/>
  <c r="AP18" i="12"/>
  <c r="DA18" i="12"/>
  <c r="AO18" i="12"/>
  <c r="CZ18" i="12"/>
  <c r="AN18" i="12"/>
  <c r="CY18" i="12"/>
  <c r="AM18" i="12"/>
  <c r="CX18" i="12"/>
  <c r="AL18" i="12"/>
  <c r="CW18" i="12"/>
  <c r="AK18" i="12"/>
  <c r="CV18" i="12"/>
  <c r="AJ18" i="12"/>
  <c r="CU18" i="12"/>
  <c r="AI18" i="12"/>
  <c r="CT18" i="12"/>
  <c r="CR18" i="12"/>
  <c r="AG18" i="12"/>
  <c r="CQ18" i="12"/>
  <c r="AF18" i="12"/>
  <c r="CP18" i="12"/>
  <c r="AE18" i="12"/>
  <c r="CO18" i="12"/>
  <c r="AD18" i="12"/>
  <c r="CN18" i="12"/>
  <c r="AC18" i="12"/>
  <c r="CM18" i="12"/>
  <c r="AB18" i="12"/>
  <c r="CL18" i="12"/>
  <c r="AA18" i="12"/>
  <c r="CK18" i="12"/>
  <c r="Z18" i="12"/>
  <c r="CJ18" i="12"/>
  <c r="Y18" i="12"/>
  <c r="CI18" i="12"/>
  <c r="X18" i="12"/>
  <c r="CH18" i="12"/>
  <c r="W18" i="12"/>
  <c r="CG18" i="12"/>
  <c r="CD18" i="12"/>
  <c r="U18" i="12"/>
  <c r="CC18" i="12"/>
  <c r="T18" i="12"/>
  <c r="CB18" i="12"/>
  <c r="S18" i="12"/>
  <c r="CA18" i="12"/>
  <c r="R18" i="12"/>
  <c r="BZ18" i="12"/>
  <c r="Q18" i="12"/>
  <c r="BY18" i="12"/>
  <c r="P18" i="12"/>
  <c r="BX18" i="12"/>
  <c r="O18" i="12"/>
  <c r="BW18" i="12"/>
  <c r="N18" i="12"/>
  <c r="BV18" i="12"/>
  <c r="BU18" i="12"/>
  <c r="L18" i="12"/>
  <c r="BT18" i="12"/>
  <c r="BS18" i="12"/>
  <c r="BQ18" i="12"/>
  <c r="BP18" i="12"/>
  <c r="BO18" i="12"/>
  <c r="BN18" i="12"/>
  <c r="BM18" i="12"/>
  <c r="BL18" i="12"/>
  <c r="BK18" i="12"/>
  <c r="BJ18" i="12"/>
  <c r="BI18" i="12"/>
  <c r="BH18" i="12"/>
  <c r="BG18" i="12"/>
  <c r="AR18" i="12"/>
  <c r="AQ18" i="12"/>
  <c r="M18" i="12"/>
  <c r="K18" i="12"/>
  <c r="EE17" i="12"/>
  <c r="ED17" i="12"/>
  <c r="EC17" i="12"/>
  <c r="EB17" i="12"/>
  <c r="EA17" i="12"/>
  <c r="DZ17" i="12"/>
  <c r="DY17" i="12"/>
  <c r="DX17" i="12"/>
  <c r="DW17" i="12"/>
  <c r="DV17" i="12"/>
  <c r="DU17" i="12"/>
  <c r="DT17" i="12"/>
  <c r="DR17" i="12"/>
  <c r="BE17" i="12"/>
  <c r="DQ17" i="12"/>
  <c r="BD17" i="12"/>
  <c r="DP17" i="12"/>
  <c r="BC17" i="12"/>
  <c r="DO17" i="12"/>
  <c r="BB17" i="12"/>
  <c r="DN17" i="12"/>
  <c r="BA17" i="12"/>
  <c r="DM17" i="12"/>
  <c r="AZ17" i="12"/>
  <c r="DL17" i="12"/>
  <c r="AY17" i="12"/>
  <c r="DK17" i="12"/>
  <c r="DJ17" i="12"/>
  <c r="AW17" i="12"/>
  <c r="DI17" i="12"/>
  <c r="AV17" i="12"/>
  <c r="DH17" i="12"/>
  <c r="AU17" i="12"/>
  <c r="DG17" i="12"/>
  <c r="DE17" i="12"/>
  <c r="AS17" i="12"/>
  <c r="DD17" i="12"/>
  <c r="AR17" i="12"/>
  <c r="DC17" i="12"/>
  <c r="AQ17" i="12"/>
  <c r="DB17" i="12"/>
  <c r="AP17" i="12"/>
  <c r="DA17" i="12"/>
  <c r="AO17" i="12"/>
  <c r="CZ17" i="12"/>
  <c r="AN17" i="12"/>
  <c r="CY17" i="12"/>
  <c r="AM17" i="12"/>
  <c r="CX17" i="12"/>
  <c r="AL17" i="12"/>
  <c r="CW17" i="12"/>
  <c r="AK17" i="12"/>
  <c r="CV17" i="12"/>
  <c r="AJ17" i="12"/>
  <c r="CU17" i="12"/>
  <c r="AI17" i="12"/>
  <c r="CT17" i="12"/>
  <c r="CR17" i="12"/>
  <c r="AG17" i="12"/>
  <c r="CQ17" i="12"/>
  <c r="AF17" i="12"/>
  <c r="CP17" i="12"/>
  <c r="AE17" i="12"/>
  <c r="CO17" i="12"/>
  <c r="AD17" i="12"/>
  <c r="CN17" i="12"/>
  <c r="CM17" i="12"/>
  <c r="AB17" i="12"/>
  <c r="CL17" i="12"/>
  <c r="AA17" i="12"/>
  <c r="CK17" i="12"/>
  <c r="Z17" i="12"/>
  <c r="CJ17" i="12"/>
  <c r="Y17" i="12"/>
  <c r="CI17" i="12"/>
  <c r="X17" i="12"/>
  <c r="CH17" i="12"/>
  <c r="W17" i="12"/>
  <c r="CG17" i="12"/>
  <c r="CD17" i="12"/>
  <c r="U17" i="12"/>
  <c r="CC17" i="12"/>
  <c r="CB17" i="12"/>
  <c r="S17" i="12"/>
  <c r="CA17" i="12"/>
  <c r="R17" i="12"/>
  <c r="BZ17" i="12"/>
  <c r="BY17" i="12"/>
  <c r="BX17" i="12"/>
  <c r="O17" i="12"/>
  <c r="BW17" i="12"/>
  <c r="N17" i="12"/>
  <c r="BV17" i="12"/>
  <c r="M17" i="12"/>
  <c r="BU17" i="12"/>
  <c r="BT17" i="12"/>
  <c r="K17" i="12"/>
  <c r="BS17" i="12"/>
  <c r="BQ17" i="12"/>
  <c r="BP17" i="12"/>
  <c r="BO17" i="12"/>
  <c r="BN17" i="12"/>
  <c r="BM17" i="12"/>
  <c r="BL17" i="12"/>
  <c r="BK17" i="12"/>
  <c r="BJ17" i="12"/>
  <c r="BI17" i="12"/>
  <c r="BH17" i="12"/>
  <c r="BG17" i="12"/>
  <c r="G44" i="12"/>
  <c r="AX17" i="12"/>
  <c r="AC17" i="12"/>
  <c r="T17" i="12"/>
  <c r="Q17" i="12"/>
  <c r="P17" i="12"/>
  <c r="L17" i="12"/>
  <c r="EE16" i="12"/>
  <c r="ED16" i="12"/>
  <c r="EC16" i="12"/>
  <c r="EB16" i="12"/>
  <c r="EA16" i="12"/>
  <c r="DZ16" i="12"/>
  <c r="DY16" i="12"/>
  <c r="DX16" i="12"/>
  <c r="DW16" i="12"/>
  <c r="DV16" i="12"/>
  <c r="DU16" i="12"/>
  <c r="DT16" i="12"/>
  <c r="DR16" i="12"/>
  <c r="BE16" i="12"/>
  <c r="DQ16" i="12"/>
  <c r="BD16" i="12"/>
  <c r="DP16" i="12"/>
  <c r="BC16" i="12"/>
  <c r="DO16" i="12"/>
  <c r="DN16" i="12"/>
  <c r="DM16" i="12"/>
  <c r="AZ16" i="12"/>
  <c r="DL16" i="12"/>
  <c r="AY16" i="12"/>
  <c r="DK16" i="12"/>
  <c r="AX16" i="12"/>
  <c r="DJ16" i="12"/>
  <c r="AW16" i="12"/>
  <c r="DI16" i="12"/>
  <c r="AV16" i="12"/>
  <c r="DH16" i="12"/>
  <c r="AU16" i="12"/>
  <c r="DG16" i="12"/>
  <c r="DE16" i="12"/>
  <c r="AS16" i="12"/>
  <c r="DD16" i="12"/>
  <c r="AR16" i="12"/>
  <c r="DC16" i="12"/>
  <c r="AQ16" i="12"/>
  <c r="DB16" i="12"/>
  <c r="AP16" i="12"/>
  <c r="DA16" i="12"/>
  <c r="AO16" i="12"/>
  <c r="CZ16" i="12"/>
  <c r="AN16" i="12"/>
  <c r="CY16" i="12"/>
  <c r="AM16" i="12"/>
  <c r="CX16" i="12"/>
  <c r="AL16" i="12"/>
  <c r="CW16" i="12"/>
  <c r="AK16" i="12"/>
  <c r="CV16" i="12"/>
  <c r="AJ16" i="12"/>
  <c r="CU16" i="12"/>
  <c r="AI16" i="12"/>
  <c r="CT16" i="12"/>
  <c r="CR16" i="12"/>
  <c r="AG16" i="12"/>
  <c r="CQ16" i="12"/>
  <c r="AF16" i="12"/>
  <c r="CP16" i="12"/>
  <c r="AE16" i="12"/>
  <c r="CO16" i="12"/>
  <c r="AD16" i="12"/>
  <c r="CN16" i="12"/>
  <c r="AC16" i="12"/>
  <c r="CM16" i="12"/>
  <c r="AB16" i="12"/>
  <c r="CL16" i="12"/>
  <c r="AA16" i="12"/>
  <c r="CK16" i="12"/>
  <c r="Z16" i="12"/>
  <c r="CJ16" i="12"/>
  <c r="CI16" i="12"/>
  <c r="X16" i="12"/>
  <c r="CH16" i="12"/>
  <c r="W16" i="12"/>
  <c r="CG16" i="12"/>
  <c r="CD16" i="12"/>
  <c r="U16" i="12"/>
  <c r="CC16" i="12"/>
  <c r="T16" i="12"/>
  <c r="CB16" i="12"/>
  <c r="CA16" i="12"/>
  <c r="R16" i="12"/>
  <c r="BZ16" i="12"/>
  <c r="Q16" i="12"/>
  <c r="BY16" i="12"/>
  <c r="P16" i="12"/>
  <c r="BX16" i="12"/>
  <c r="O16" i="12"/>
  <c r="BW16" i="12"/>
  <c r="N16" i="12"/>
  <c r="BV16" i="12"/>
  <c r="M16" i="12"/>
  <c r="BU16" i="12"/>
  <c r="L16" i="12"/>
  <c r="BT16" i="12"/>
  <c r="K16" i="12"/>
  <c r="BS16" i="12"/>
  <c r="BQ16" i="12"/>
  <c r="BP16" i="12"/>
  <c r="BO16" i="12"/>
  <c r="BN16" i="12"/>
  <c r="BM16" i="12"/>
  <c r="BL16" i="12"/>
  <c r="BK16" i="12"/>
  <c r="BJ16" i="12"/>
  <c r="BI16" i="12"/>
  <c r="BH16" i="12"/>
  <c r="BG16" i="12"/>
  <c r="BB16" i="12"/>
  <c r="BA16" i="12"/>
  <c r="Y16" i="12"/>
  <c r="S16" i="12"/>
  <c r="EE15" i="12"/>
  <c r="ED15" i="12"/>
  <c r="EC15" i="12"/>
  <c r="EB15" i="12"/>
  <c r="EA15" i="12"/>
  <c r="DZ15" i="12"/>
  <c r="DY15" i="12"/>
  <c r="DX15" i="12"/>
  <c r="DW15" i="12"/>
  <c r="DV15" i="12"/>
  <c r="DU15" i="12"/>
  <c r="DT15" i="12"/>
  <c r="DR15" i="12"/>
  <c r="BE15" i="12"/>
  <c r="DQ15" i="12"/>
  <c r="BD15" i="12"/>
  <c r="DP15" i="12"/>
  <c r="BC15" i="12"/>
  <c r="DO15" i="12"/>
  <c r="BB15" i="12"/>
  <c r="DN15" i="12"/>
  <c r="BA15" i="12"/>
  <c r="DM15" i="12"/>
  <c r="AZ15" i="12"/>
  <c r="DL15" i="12"/>
  <c r="AY15" i="12"/>
  <c r="DK15" i="12"/>
  <c r="AX15" i="12"/>
  <c r="DJ15" i="12"/>
  <c r="AW15" i="12"/>
  <c r="DI15" i="12"/>
  <c r="AV15" i="12"/>
  <c r="DH15" i="12"/>
  <c r="AU15" i="12"/>
  <c r="DG15" i="12"/>
  <c r="DE15" i="12"/>
  <c r="AS15" i="12"/>
  <c r="DD15" i="12"/>
  <c r="DC15" i="12"/>
  <c r="AQ15" i="12"/>
  <c r="DB15" i="12"/>
  <c r="AP15" i="12"/>
  <c r="DA15" i="12"/>
  <c r="AO15" i="12"/>
  <c r="CZ15" i="12"/>
  <c r="AN15" i="12"/>
  <c r="CY15" i="12"/>
  <c r="AM15" i="12"/>
  <c r="CX15" i="12"/>
  <c r="AL15" i="12"/>
  <c r="CW15" i="12"/>
  <c r="AK15" i="12"/>
  <c r="CV15" i="12"/>
  <c r="AJ15" i="12"/>
  <c r="CU15" i="12"/>
  <c r="AI15" i="12"/>
  <c r="CT15" i="12"/>
  <c r="CR15" i="12"/>
  <c r="AG15" i="12"/>
  <c r="CQ15" i="12"/>
  <c r="AF15" i="12"/>
  <c r="CP15" i="12"/>
  <c r="AE15" i="12"/>
  <c r="CO15" i="12"/>
  <c r="AD15" i="12"/>
  <c r="CN15" i="12"/>
  <c r="AC15" i="12"/>
  <c r="CM15" i="12"/>
  <c r="AB15" i="12"/>
  <c r="CL15" i="12"/>
  <c r="AA15" i="12"/>
  <c r="CK15" i="12"/>
  <c r="Z15" i="12"/>
  <c r="CJ15" i="12"/>
  <c r="Y15" i="12"/>
  <c r="CI15" i="12"/>
  <c r="X15" i="12"/>
  <c r="CH15" i="12"/>
  <c r="W15" i="12"/>
  <c r="CG15" i="12"/>
  <c r="CD15" i="12"/>
  <c r="U15" i="12"/>
  <c r="CC15" i="12"/>
  <c r="T15" i="12"/>
  <c r="CB15" i="12"/>
  <c r="S15" i="12"/>
  <c r="CA15" i="12"/>
  <c r="BZ15" i="12"/>
  <c r="Q15" i="12"/>
  <c r="BY15" i="12"/>
  <c r="P15" i="12"/>
  <c r="BX15" i="12"/>
  <c r="O15" i="12"/>
  <c r="BW15" i="12"/>
  <c r="N15" i="12"/>
  <c r="BV15" i="12"/>
  <c r="M15" i="12"/>
  <c r="BU15" i="12"/>
  <c r="L15" i="12"/>
  <c r="BT15" i="12"/>
  <c r="K15" i="12"/>
  <c r="BS15" i="12"/>
  <c r="BQ15" i="12"/>
  <c r="BP15" i="12"/>
  <c r="BO15" i="12"/>
  <c r="BN15" i="12"/>
  <c r="BM15" i="12"/>
  <c r="BL15" i="12"/>
  <c r="BK15" i="12"/>
  <c r="BJ15" i="12"/>
  <c r="BI15" i="12"/>
  <c r="BH15" i="12"/>
  <c r="BG15" i="12"/>
  <c r="AR15" i="12"/>
  <c r="R15" i="12"/>
  <c r="EE14" i="12"/>
  <c r="ED14" i="12"/>
  <c r="EC14" i="12"/>
  <c r="EB14" i="12"/>
  <c r="EA14" i="12"/>
  <c r="DZ14" i="12"/>
  <c r="DY14" i="12"/>
  <c r="DX14" i="12"/>
  <c r="DW14" i="12"/>
  <c r="DV14" i="12"/>
  <c r="DU14" i="12"/>
  <c r="DT14" i="12"/>
  <c r="DR14" i="12"/>
  <c r="BE14" i="12"/>
  <c r="DQ14" i="12"/>
  <c r="BD14" i="12"/>
  <c r="DP14" i="12"/>
  <c r="BC14" i="12"/>
  <c r="DO14" i="12"/>
  <c r="BB14" i="12"/>
  <c r="DN14" i="12"/>
  <c r="BA14" i="12"/>
  <c r="DM14" i="12"/>
  <c r="AZ14" i="12"/>
  <c r="DL14" i="12"/>
  <c r="AY14" i="12"/>
  <c r="DK14" i="12"/>
  <c r="AX14" i="12"/>
  <c r="DJ14" i="12"/>
  <c r="AW14" i="12"/>
  <c r="DI14" i="12"/>
  <c r="DH14" i="12"/>
  <c r="AU14" i="12"/>
  <c r="DG14" i="12"/>
  <c r="DE14" i="12"/>
  <c r="AS14" i="12"/>
  <c r="DD14" i="12"/>
  <c r="AR14" i="12"/>
  <c r="DC14" i="12"/>
  <c r="AQ14" i="12"/>
  <c r="DB14" i="12"/>
  <c r="AP14" i="12"/>
  <c r="DA14" i="12"/>
  <c r="AO14" i="12"/>
  <c r="CZ14" i="12"/>
  <c r="CY14" i="12"/>
  <c r="AM14" i="12"/>
  <c r="CX14" i="12"/>
  <c r="AL14" i="12"/>
  <c r="CW14" i="12"/>
  <c r="AK14" i="12"/>
  <c r="CV14" i="12"/>
  <c r="CU14" i="12"/>
  <c r="AI14" i="12"/>
  <c r="CT14" i="12"/>
  <c r="CR14" i="12"/>
  <c r="AG14" i="12"/>
  <c r="CQ14" i="12"/>
  <c r="AF14" i="12"/>
  <c r="CP14" i="12"/>
  <c r="AE14" i="12"/>
  <c r="CO14" i="12"/>
  <c r="AD14" i="12"/>
  <c r="CN14" i="12"/>
  <c r="AC14" i="12"/>
  <c r="CM14" i="12"/>
  <c r="CL14" i="12"/>
  <c r="AA14" i="12"/>
  <c r="CK14" i="12"/>
  <c r="Z14" i="12"/>
  <c r="CJ14" i="12"/>
  <c r="Y14" i="12"/>
  <c r="CI14" i="12"/>
  <c r="X14" i="12"/>
  <c r="CH14" i="12"/>
  <c r="W14" i="12"/>
  <c r="CG14" i="12"/>
  <c r="CD14" i="12"/>
  <c r="CC14" i="12"/>
  <c r="T14" i="12"/>
  <c r="CB14" i="12"/>
  <c r="S14" i="12"/>
  <c r="CA14" i="12"/>
  <c r="R14" i="12"/>
  <c r="BZ14" i="12"/>
  <c r="Q14" i="12"/>
  <c r="BY14" i="12"/>
  <c r="P14" i="12"/>
  <c r="BX14" i="12"/>
  <c r="O14" i="12"/>
  <c r="BW14" i="12"/>
  <c r="N14" i="12"/>
  <c r="BV14" i="12"/>
  <c r="M14" i="12"/>
  <c r="BU14" i="12"/>
  <c r="L14" i="12"/>
  <c r="BT14" i="12"/>
  <c r="K14" i="12"/>
  <c r="BS14" i="12"/>
  <c r="BQ14" i="12"/>
  <c r="BP14" i="12"/>
  <c r="BO14" i="12"/>
  <c r="BN14" i="12"/>
  <c r="BM14" i="12"/>
  <c r="BL14" i="12"/>
  <c r="BK14" i="12"/>
  <c r="BJ14" i="12"/>
  <c r="BI14" i="12"/>
  <c r="BH14" i="12"/>
  <c r="BG14" i="12"/>
  <c r="AV14" i="12"/>
  <c r="AN14" i="12"/>
  <c r="AJ14" i="12"/>
  <c r="AB14" i="12"/>
  <c r="U14" i="12"/>
  <c r="EE13" i="12"/>
  <c r="ED13" i="12"/>
  <c r="EC13" i="12"/>
  <c r="EB13" i="12"/>
  <c r="EA13" i="12"/>
  <c r="DZ13" i="12"/>
  <c r="DY13" i="12"/>
  <c r="DX13" i="12"/>
  <c r="DW13" i="12"/>
  <c r="DV13" i="12"/>
  <c r="DU13" i="12"/>
  <c r="DT13" i="12"/>
  <c r="DR13" i="12"/>
  <c r="BE13" i="12"/>
  <c r="DQ13" i="12"/>
  <c r="BD13" i="12"/>
  <c r="DP13" i="12"/>
  <c r="BC13" i="12"/>
  <c r="DO13" i="12"/>
  <c r="BB13" i="12"/>
  <c r="DN13" i="12"/>
  <c r="BA13" i="12"/>
  <c r="DM13" i="12"/>
  <c r="AZ13" i="12"/>
  <c r="DL13" i="12"/>
  <c r="AY13" i="12"/>
  <c r="DK13" i="12"/>
  <c r="AX13" i="12"/>
  <c r="DJ13" i="12"/>
  <c r="AW13" i="12"/>
  <c r="DI13" i="12"/>
  <c r="AV13" i="12"/>
  <c r="DH13" i="12"/>
  <c r="AU13" i="12"/>
  <c r="DG13" i="12"/>
  <c r="DE13" i="12"/>
  <c r="AS13" i="12"/>
  <c r="DD13" i="12"/>
  <c r="AR13" i="12"/>
  <c r="DC13" i="12"/>
  <c r="AQ13" i="12"/>
  <c r="DB13" i="12"/>
  <c r="AP13" i="12"/>
  <c r="DA13" i="12"/>
  <c r="AO13" i="12"/>
  <c r="CZ13" i="12"/>
  <c r="AN13" i="12"/>
  <c r="CY13" i="12"/>
  <c r="AM13" i="12"/>
  <c r="CX13" i="12"/>
  <c r="AL13" i="12"/>
  <c r="CW13" i="12"/>
  <c r="AK13" i="12"/>
  <c r="CV13" i="12"/>
  <c r="AJ13" i="12"/>
  <c r="CU13" i="12"/>
  <c r="AI13" i="12"/>
  <c r="CT13" i="12"/>
  <c r="CR13" i="12"/>
  <c r="AG13" i="12"/>
  <c r="CQ13" i="12"/>
  <c r="AF13" i="12"/>
  <c r="CP13" i="12"/>
  <c r="AE13" i="12"/>
  <c r="CO13" i="12"/>
  <c r="AD13" i="12"/>
  <c r="CN13" i="12"/>
  <c r="AC13" i="12"/>
  <c r="CM13" i="12"/>
  <c r="AB13" i="12"/>
  <c r="CL13" i="12"/>
  <c r="AA13" i="12"/>
  <c r="CK13" i="12"/>
  <c r="Z13" i="12"/>
  <c r="CJ13" i="12"/>
  <c r="CI13" i="12"/>
  <c r="X13" i="12"/>
  <c r="CH13" i="12"/>
  <c r="W13" i="12"/>
  <c r="CG13" i="12"/>
  <c r="CD13" i="12"/>
  <c r="U13" i="12"/>
  <c r="CC13" i="12"/>
  <c r="T13" i="12"/>
  <c r="CB13" i="12"/>
  <c r="S13" i="12"/>
  <c r="CA13" i="12"/>
  <c r="R13" i="12"/>
  <c r="BZ13" i="12"/>
  <c r="BY13" i="12"/>
  <c r="P13" i="12"/>
  <c r="BX13" i="12"/>
  <c r="O13" i="12"/>
  <c r="BW13" i="12"/>
  <c r="N13" i="12"/>
  <c r="BV13" i="12"/>
  <c r="M13" i="12"/>
  <c r="BU13" i="12"/>
  <c r="L13" i="12"/>
  <c r="BT13" i="12"/>
  <c r="K13" i="12"/>
  <c r="BS13" i="12"/>
  <c r="BQ13" i="12"/>
  <c r="BP13" i="12"/>
  <c r="BO13" i="12"/>
  <c r="BN13" i="12"/>
  <c r="BM13" i="12"/>
  <c r="BL13" i="12"/>
  <c r="BK13" i="12"/>
  <c r="BJ13" i="12"/>
  <c r="BI13" i="12"/>
  <c r="BH13" i="12"/>
  <c r="BG13" i="12"/>
  <c r="Y13" i="12"/>
  <c r="Q13" i="12"/>
  <c r="EE12" i="12"/>
  <c r="ED12" i="12"/>
  <c r="EC12" i="12"/>
  <c r="EB12" i="12"/>
  <c r="EA12" i="12"/>
  <c r="DZ12" i="12"/>
  <c r="DY12" i="12"/>
  <c r="DX12" i="12"/>
  <c r="DW12" i="12"/>
  <c r="DV12" i="12"/>
  <c r="DU12" i="12"/>
  <c r="DT12" i="12"/>
  <c r="DR12" i="12"/>
  <c r="BE12" i="12"/>
  <c r="DQ12" i="12"/>
  <c r="BD12" i="12"/>
  <c r="DP12" i="12"/>
  <c r="BC12" i="12"/>
  <c r="DO12" i="12"/>
  <c r="BB12" i="12"/>
  <c r="DN12" i="12"/>
  <c r="BA12" i="12"/>
  <c r="DM12" i="12"/>
  <c r="AZ12" i="12"/>
  <c r="DL12" i="12"/>
  <c r="AY12" i="12"/>
  <c r="DK12" i="12"/>
  <c r="AX12" i="12"/>
  <c r="DJ12" i="12"/>
  <c r="AW12" i="12"/>
  <c r="DI12" i="12"/>
  <c r="AV12" i="12"/>
  <c r="DH12" i="12"/>
  <c r="AU12" i="12"/>
  <c r="DG12" i="12"/>
  <c r="DE12" i="12"/>
  <c r="AS12" i="12"/>
  <c r="DD12" i="12"/>
  <c r="AR12" i="12"/>
  <c r="DC12" i="12"/>
  <c r="AQ12" i="12"/>
  <c r="DB12" i="12"/>
  <c r="AP12" i="12"/>
  <c r="DA12" i="12"/>
  <c r="AO12" i="12"/>
  <c r="CZ12" i="12"/>
  <c r="AN12" i="12"/>
  <c r="CY12" i="12"/>
  <c r="AM12" i="12"/>
  <c r="CX12" i="12"/>
  <c r="CW12" i="12"/>
  <c r="AK12" i="12"/>
  <c r="CV12" i="12"/>
  <c r="AJ12" i="12"/>
  <c r="CU12" i="12"/>
  <c r="AI12" i="12"/>
  <c r="CT12" i="12"/>
  <c r="CR12" i="12"/>
  <c r="AG12" i="12"/>
  <c r="CQ12" i="12"/>
  <c r="AF12" i="12"/>
  <c r="CP12" i="12"/>
  <c r="AE12" i="12"/>
  <c r="CO12" i="12"/>
  <c r="CN12" i="12"/>
  <c r="AC12" i="12"/>
  <c r="CM12" i="12"/>
  <c r="AB12" i="12"/>
  <c r="CL12" i="12"/>
  <c r="AA12" i="12"/>
  <c r="CK12" i="12"/>
  <c r="Z12" i="12"/>
  <c r="CJ12" i="12"/>
  <c r="Y12" i="12"/>
  <c r="CI12" i="12"/>
  <c r="X12" i="12"/>
  <c r="CH12" i="12"/>
  <c r="W12" i="12"/>
  <c r="CG12" i="12"/>
  <c r="CD12" i="12"/>
  <c r="U12" i="12"/>
  <c r="CC12" i="12"/>
  <c r="T12" i="12"/>
  <c r="CB12" i="12"/>
  <c r="S12" i="12"/>
  <c r="CA12" i="12"/>
  <c r="R12" i="12"/>
  <c r="BZ12" i="12"/>
  <c r="Q12" i="12"/>
  <c r="BY12" i="12"/>
  <c r="P12" i="12"/>
  <c r="BX12" i="12"/>
  <c r="BW12" i="12"/>
  <c r="N12" i="12"/>
  <c r="BV12" i="12"/>
  <c r="M12" i="12"/>
  <c r="BU12" i="12"/>
  <c r="L12" i="12"/>
  <c r="BT12" i="12"/>
  <c r="K12" i="12"/>
  <c r="BS12" i="12"/>
  <c r="BQ12" i="12"/>
  <c r="BP12" i="12"/>
  <c r="BO12" i="12"/>
  <c r="BN12" i="12"/>
  <c r="BM12" i="12"/>
  <c r="BL12" i="12"/>
  <c r="BK12" i="12"/>
  <c r="BJ12" i="12"/>
  <c r="BI12" i="12"/>
  <c r="BH12" i="12"/>
  <c r="BG12" i="12"/>
  <c r="AL12" i="12"/>
  <c r="AD12" i="12"/>
  <c r="O12" i="12"/>
  <c r="EE11" i="12"/>
  <c r="ED11" i="12"/>
  <c r="EC11" i="12"/>
  <c r="EB11" i="12"/>
  <c r="EA11" i="12"/>
  <c r="DZ11" i="12"/>
  <c r="DY11" i="12"/>
  <c r="DX11" i="12"/>
  <c r="DW11" i="12"/>
  <c r="DV11" i="12"/>
  <c r="DU11" i="12"/>
  <c r="DT11" i="12"/>
  <c r="DR11" i="12"/>
  <c r="BE11" i="12"/>
  <c r="DQ11" i="12"/>
  <c r="BD11" i="12"/>
  <c r="DP11" i="12"/>
  <c r="BC11" i="12"/>
  <c r="DO11" i="12"/>
  <c r="BB11" i="12"/>
  <c r="DN11" i="12"/>
  <c r="BA11" i="12"/>
  <c r="DM11" i="12"/>
  <c r="AZ11" i="12"/>
  <c r="DL11" i="12"/>
  <c r="AY11" i="12"/>
  <c r="DK11" i="12"/>
  <c r="AX11" i="12"/>
  <c r="DJ11" i="12"/>
  <c r="AW11" i="12"/>
  <c r="DI11" i="12"/>
  <c r="AV11" i="12"/>
  <c r="DH11" i="12"/>
  <c r="AU11" i="12"/>
  <c r="DG11" i="12"/>
  <c r="DE11" i="12"/>
  <c r="AS11" i="12"/>
  <c r="DD11" i="12"/>
  <c r="DC11" i="12"/>
  <c r="AQ11" i="12"/>
  <c r="DB11" i="12"/>
  <c r="AP11" i="12"/>
  <c r="DA11" i="12"/>
  <c r="AO11" i="12"/>
  <c r="CZ11" i="12"/>
  <c r="AN11" i="12"/>
  <c r="CY11" i="12"/>
  <c r="AM11" i="12"/>
  <c r="CX11" i="12"/>
  <c r="AL11" i="12"/>
  <c r="CW11" i="12"/>
  <c r="CV11" i="12"/>
  <c r="AJ11" i="12"/>
  <c r="CU11" i="12"/>
  <c r="AI11" i="12"/>
  <c r="CT11" i="12"/>
  <c r="CR11" i="12"/>
  <c r="AG11" i="12"/>
  <c r="CQ11" i="12"/>
  <c r="AF11" i="12"/>
  <c r="CP11" i="12"/>
  <c r="AE11" i="12"/>
  <c r="CO11" i="12"/>
  <c r="AD11" i="12"/>
  <c r="CN11" i="12"/>
  <c r="AC11" i="12"/>
  <c r="CM11" i="12"/>
  <c r="AB11" i="12"/>
  <c r="CL11" i="12"/>
  <c r="AA11" i="12"/>
  <c r="CK11" i="12"/>
  <c r="Z11" i="12"/>
  <c r="CJ11" i="12"/>
  <c r="Y11" i="12"/>
  <c r="CI11" i="12"/>
  <c r="X11" i="12"/>
  <c r="CH11" i="12"/>
  <c r="W11" i="12"/>
  <c r="CG11" i="12"/>
  <c r="CD11" i="12"/>
  <c r="U11" i="12"/>
  <c r="CC11" i="12"/>
  <c r="T11" i="12"/>
  <c r="CB11" i="12"/>
  <c r="S11" i="12"/>
  <c r="CA11" i="12"/>
  <c r="R11" i="12"/>
  <c r="BZ11" i="12"/>
  <c r="Q11" i="12"/>
  <c r="BY11" i="12"/>
  <c r="BX11" i="12"/>
  <c r="O11" i="12"/>
  <c r="BW11" i="12"/>
  <c r="N11" i="12"/>
  <c r="BV11" i="12"/>
  <c r="M11" i="12"/>
  <c r="BU11" i="12"/>
  <c r="L11" i="12"/>
  <c r="BT11" i="12"/>
  <c r="K11" i="12"/>
  <c r="BS11" i="12"/>
  <c r="BQ11" i="12"/>
  <c r="BP11" i="12"/>
  <c r="BO11" i="12"/>
  <c r="BN11" i="12"/>
  <c r="BM11" i="12"/>
  <c r="BL11" i="12"/>
  <c r="BK11" i="12"/>
  <c r="BJ11" i="12"/>
  <c r="BI11" i="12"/>
  <c r="BH11" i="12"/>
  <c r="BG11" i="12"/>
  <c r="AR11" i="12"/>
  <c r="AK11" i="12"/>
  <c r="P11" i="12"/>
  <c r="EE10" i="12"/>
  <c r="ED10" i="12"/>
  <c r="EC10" i="12"/>
  <c r="EB10" i="12"/>
  <c r="EA10" i="12"/>
  <c r="DZ10" i="12"/>
  <c r="DY10" i="12"/>
  <c r="DX10" i="12"/>
  <c r="DW10" i="12"/>
  <c r="DV10" i="12"/>
  <c r="DU10" i="12"/>
  <c r="DT10" i="12"/>
  <c r="DR10" i="12"/>
  <c r="BE10" i="12"/>
  <c r="DQ10" i="12"/>
  <c r="BD10" i="12"/>
  <c r="DP10" i="12"/>
  <c r="BC10" i="12"/>
  <c r="DO10" i="12"/>
  <c r="BB10" i="12"/>
  <c r="DN10" i="12"/>
  <c r="BA10" i="12"/>
  <c r="DM10" i="12"/>
  <c r="AZ10" i="12"/>
  <c r="DL10" i="12"/>
  <c r="AY10" i="12"/>
  <c r="DK10" i="12"/>
  <c r="AX10" i="12"/>
  <c r="DJ10" i="12"/>
  <c r="AW10" i="12"/>
  <c r="DI10" i="12"/>
  <c r="AV10" i="12"/>
  <c r="DH10" i="12"/>
  <c r="AU10" i="12"/>
  <c r="DG10" i="12"/>
  <c r="DE10" i="12"/>
  <c r="AS10" i="12"/>
  <c r="DD10" i="12"/>
  <c r="DC10" i="12"/>
  <c r="AQ10" i="12"/>
  <c r="DB10" i="12"/>
  <c r="AP10" i="12"/>
  <c r="DA10" i="12"/>
  <c r="AO10" i="12"/>
  <c r="CZ10" i="12"/>
  <c r="AN10" i="12"/>
  <c r="CY10" i="12"/>
  <c r="AM10" i="12"/>
  <c r="CX10" i="12"/>
  <c r="AL10" i="12"/>
  <c r="CW10" i="12"/>
  <c r="AK10" i="12"/>
  <c r="CV10" i="12"/>
  <c r="AJ10" i="12"/>
  <c r="CU10" i="12"/>
  <c r="AI10" i="12"/>
  <c r="CT10" i="12"/>
  <c r="CR10" i="12"/>
  <c r="AG10" i="12"/>
  <c r="CQ10" i="12"/>
  <c r="CP10" i="12"/>
  <c r="AE10" i="12"/>
  <c r="CO10" i="12"/>
  <c r="AD10" i="12"/>
  <c r="CN10" i="12"/>
  <c r="AC10" i="12"/>
  <c r="CM10" i="12"/>
  <c r="AB10" i="12"/>
  <c r="CL10" i="12"/>
  <c r="AA10" i="12"/>
  <c r="CK10" i="12"/>
  <c r="Z10" i="12"/>
  <c r="CJ10" i="12"/>
  <c r="Y10" i="12"/>
  <c r="CI10" i="12"/>
  <c r="X10" i="12"/>
  <c r="CH10" i="12"/>
  <c r="W10" i="12"/>
  <c r="CG10" i="12"/>
  <c r="CD10" i="12"/>
  <c r="U10" i="12"/>
  <c r="CC10" i="12"/>
  <c r="T10" i="12"/>
  <c r="CB10" i="12"/>
  <c r="S10" i="12"/>
  <c r="CA10" i="12"/>
  <c r="R10" i="12"/>
  <c r="BZ10" i="12"/>
  <c r="BY10" i="12"/>
  <c r="P10" i="12"/>
  <c r="BX10" i="12"/>
  <c r="O10" i="12"/>
  <c r="BW10" i="12"/>
  <c r="N10" i="12"/>
  <c r="BV10" i="12"/>
  <c r="M10" i="12"/>
  <c r="BU10" i="12"/>
  <c r="L10" i="12"/>
  <c r="BT10" i="12"/>
  <c r="K10" i="12"/>
  <c r="BS10" i="12"/>
  <c r="BQ10" i="12"/>
  <c r="BP10" i="12"/>
  <c r="BO10" i="12"/>
  <c r="BN10" i="12"/>
  <c r="BM10" i="12"/>
  <c r="BL10" i="12"/>
  <c r="BK10" i="12"/>
  <c r="BJ10" i="12"/>
  <c r="BI10" i="12"/>
  <c r="BH10" i="12"/>
  <c r="BG10" i="12"/>
  <c r="AR10" i="12"/>
  <c r="AF10" i="12"/>
  <c r="Q10" i="12"/>
  <c r="EE9" i="12"/>
  <c r="ED9" i="12"/>
  <c r="EC9" i="12"/>
  <c r="EB9" i="12"/>
  <c r="EA9" i="12"/>
  <c r="DZ9" i="12"/>
  <c r="DY9" i="12"/>
  <c r="DX9" i="12"/>
  <c r="DW9" i="12"/>
  <c r="DV9" i="12"/>
  <c r="DU9" i="12"/>
  <c r="DT9" i="12"/>
  <c r="DR9" i="12"/>
  <c r="BE9" i="12"/>
  <c r="DQ9" i="12"/>
  <c r="BD9" i="12"/>
  <c r="DP9" i="12"/>
  <c r="BC9" i="12"/>
  <c r="DO9" i="12"/>
  <c r="BB9" i="12"/>
  <c r="DN9" i="12"/>
  <c r="BA9" i="12"/>
  <c r="DM9" i="12"/>
  <c r="AZ9" i="12"/>
  <c r="DL9" i="12"/>
  <c r="AY9" i="12"/>
  <c r="DK9" i="12"/>
  <c r="AX9" i="12"/>
  <c r="DJ9" i="12"/>
  <c r="AW9" i="12"/>
  <c r="DI9" i="12"/>
  <c r="AV9" i="12"/>
  <c r="DH9" i="12"/>
  <c r="DG9" i="12"/>
  <c r="DE9" i="12"/>
  <c r="AS9" i="12"/>
  <c r="DD9" i="12"/>
  <c r="AR9" i="12"/>
  <c r="DC9" i="12"/>
  <c r="AQ9" i="12"/>
  <c r="DB9" i="12"/>
  <c r="AP9" i="12"/>
  <c r="DA9" i="12"/>
  <c r="AO9" i="12"/>
  <c r="CZ9" i="12"/>
  <c r="AN9" i="12"/>
  <c r="CY9" i="12"/>
  <c r="CX9" i="12"/>
  <c r="AL9" i="12"/>
  <c r="CW9" i="12"/>
  <c r="AK9" i="12"/>
  <c r="CV9" i="12"/>
  <c r="AJ9" i="12"/>
  <c r="CU9" i="12"/>
  <c r="AI9" i="12"/>
  <c r="CT9" i="12"/>
  <c r="CR9" i="12"/>
  <c r="AG9" i="12"/>
  <c r="CQ9" i="12"/>
  <c r="AF9" i="12"/>
  <c r="CP9" i="12"/>
  <c r="AE9" i="12"/>
  <c r="CO9" i="12"/>
  <c r="AD9" i="12"/>
  <c r="CN9" i="12"/>
  <c r="AC9" i="12"/>
  <c r="CM9" i="12"/>
  <c r="AB9" i="12"/>
  <c r="CL9" i="12"/>
  <c r="AA9" i="12"/>
  <c r="CK9" i="12"/>
  <c r="Z9" i="12"/>
  <c r="CJ9" i="12"/>
  <c r="Y9" i="12"/>
  <c r="CI9" i="12"/>
  <c r="X9" i="12"/>
  <c r="CH9" i="12"/>
  <c r="W9" i="12"/>
  <c r="CG9" i="12"/>
  <c r="CD9" i="12"/>
  <c r="U9" i="12"/>
  <c r="CC9" i="12"/>
  <c r="T9" i="12"/>
  <c r="CB9" i="12"/>
  <c r="S9" i="12"/>
  <c r="CA9" i="12"/>
  <c r="R9" i="12"/>
  <c r="BZ9" i="12"/>
  <c r="Q9" i="12"/>
  <c r="BY9" i="12"/>
  <c r="P9" i="12"/>
  <c r="BX9" i="12"/>
  <c r="BW9" i="12"/>
  <c r="N9" i="12"/>
  <c r="BV9" i="12"/>
  <c r="M9" i="12"/>
  <c r="BU9" i="12"/>
  <c r="L9" i="12"/>
  <c r="BT9" i="12"/>
  <c r="BS9" i="12"/>
  <c r="BQ9" i="12"/>
  <c r="BP9" i="12"/>
  <c r="BO9" i="12"/>
  <c r="BN9" i="12"/>
  <c r="BM9" i="12"/>
  <c r="BL9" i="12"/>
  <c r="BK9" i="12"/>
  <c r="BJ9" i="12"/>
  <c r="BI9" i="12"/>
  <c r="BH9" i="12"/>
  <c r="BG9" i="12"/>
  <c r="AU9" i="12"/>
  <c r="AM9" i="12"/>
  <c r="O9" i="12"/>
  <c r="K9" i="12"/>
  <c r="EE8" i="12"/>
  <c r="ED8" i="12"/>
  <c r="EC8" i="12"/>
  <c r="EB8" i="12"/>
  <c r="EA8" i="12"/>
  <c r="DZ8" i="12"/>
  <c r="DY8" i="12"/>
  <c r="DX8" i="12"/>
  <c r="DW8" i="12"/>
  <c r="DV8" i="12"/>
  <c r="DU8" i="12"/>
  <c r="DT8" i="12"/>
  <c r="DR8" i="12"/>
  <c r="DQ8" i="12"/>
  <c r="BD8" i="12"/>
  <c r="DP8" i="12"/>
  <c r="BC8" i="12"/>
  <c r="DO8" i="12"/>
  <c r="BB8" i="12"/>
  <c r="DN8" i="12"/>
  <c r="DM8" i="12"/>
  <c r="AZ8" i="12"/>
  <c r="DL8" i="12"/>
  <c r="AY8" i="12"/>
  <c r="DK8" i="12"/>
  <c r="AX8" i="12"/>
  <c r="DJ8" i="12"/>
  <c r="AW8" i="12"/>
  <c r="DI8" i="12"/>
  <c r="AV8" i="12"/>
  <c r="DH8" i="12"/>
  <c r="AU8" i="12"/>
  <c r="DG8" i="12"/>
  <c r="DE8" i="12"/>
  <c r="AS8" i="12"/>
  <c r="DD8" i="12"/>
  <c r="AR8" i="12"/>
  <c r="DC8" i="12"/>
  <c r="AQ8" i="12"/>
  <c r="DB8" i="12"/>
  <c r="AP8" i="12"/>
  <c r="DA8" i="12"/>
  <c r="AO8" i="12"/>
  <c r="CZ8" i="12"/>
  <c r="AN8" i="12"/>
  <c r="CY8" i="12"/>
  <c r="AM8" i="12"/>
  <c r="CX8" i="12"/>
  <c r="AL8" i="12"/>
  <c r="CW8" i="12"/>
  <c r="AK8" i="12"/>
  <c r="CV8" i="12"/>
  <c r="AJ8" i="12"/>
  <c r="CU8" i="12"/>
  <c r="AI8" i="12"/>
  <c r="CT8" i="12"/>
  <c r="CR8" i="12"/>
  <c r="AG8" i="12"/>
  <c r="CQ8" i="12"/>
  <c r="CP8" i="12"/>
  <c r="AE8" i="12"/>
  <c r="CO8" i="12"/>
  <c r="AD8" i="12"/>
  <c r="CN8" i="12"/>
  <c r="AC8" i="12"/>
  <c r="CM8" i="12"/>
  <c r="AB8" i="12"/>
  <c r="CL8" i="12"/>
  <c r="AA8" i="12"/>
  <c r="CK8" i="12"/>
  <c r="Z8" i="12"/>
  <c r="CJ8" i="12"/>
  <c r="Y8" i="12"/>
  <c r="CI8" i="12"/>
  <c r="CH8" i="12"/>
  <c r="W8" i="12"/>
  <c r="CG8" i="12"/>
  <c r="CD8" i="12"/>
  <c r="CC8" i="12"/>
  <c r="CB8" i="12"/>
  <c r="S8" i="12"/>
  <c r="CA8" i="12"/>
  <c r="R8" i="12"/>
  <c r="BZ8" i="12"/>
  <c r="Q8" i="12"/>
  <c r="BY8" i="12"/>
  <c r="P8" i="12"/>
  <c r="BX8" i="12"/>
  <c r="O8" i="12"/>
  <c r="BW8" i="12"/>
  <c r="N8" i="12"/>
  <c r="BV8" i="12"/>
  <c r="BU8" i="12"/>
  <c r="BT8" i="12"/>
  <c r="K8" i="12"/>
  <c r="BS8" i="12"/>
  <c r="BQ8" i="12"/>
  <c r="BP8" i="12"/>
  <c r="BO8" i="12"/>
  <c r="BN8" i="12"/>
  <c r="BM8" i="12"/>
  <c r="BL8" i="12"/>
  <c r="BK8" i="12"/>
  <c r="BJ8" i="12"/>
  <c r="BI8" i="12"/>
  <c r="BH8" i="12"/>
  <c r="BG8" i="12"/>
  <c r="BE8" i="12"/>
  <c r="BA8" i="12"/>
  <c r="AF8" i="12"/>
  <c r="X8" i="12"/>
  <c r="U8" i="12"/>
  <c r="T8" i="12"/>
  <c r="M8" i="12"/>
  <c r="L8" i="12"/>
  <c r="EE7" i="12"/>
  <c r="ED7" i="12"/>
  <c r="EC7" i="12"/>
  <c r="EB7" i="12"/>
  <c r="EA7" i="12"/>
  <c r="DZ7" i="12"/>
  <c r="DY7" i="12"/>
  <c r="DX7" i="12"/>
  <c r="DW7" i="12"/>
  <c r="DV7" i="12"/>
  <c r="DU7" i="12"/>
  <c r="DT7" i="12"/>
  <c r="DR7" i="12"/>
  <c r="DQ7" i="12"/>
  <c r="BD7" i="12"/>
  <c r="DP7" i="12"/>
  <c r="BC7" i="12"/>
  <c r="DO7" i="12"/>
  <c r="BB7" i="12"/>
  <c r="DN7" i="12"/>
  <c r="DM7" i="12"/>
  <c r="AZ7" i="12"/>
  <c r="DL7" i="12"/>
  <c r="AY7" i="12"/>
  <c r="DK7" i="12"/>
  <c r="AX7" i="12"/>
  <c r="DJ7" i="12"/>
  <c r="AW7" i="12"/>
  <c r="DI7" i="12"/>
  <c r="AV7" i="12"/>
  <c r="DH7" i="12"/>
  <c r="AU7" i="12"/>
  <c r="DG7" i="12"/>
  <c r="DE7" i="12"/>
  <c r="AS7" i="12"/>
  <c r="DD7" i="12"/>
  <c r="AR7" i="12"/>
  <c r="DC7" i="12"/>
  <c r="AQ7" i="12"/>
  <c r="DB7" i="12"/>
  <c r="AP7" i="12"/>
  <c r="DA7" i="12"/>
  <c r="CZ7" i="12"/>
  <c r="AN7" i="12"/>
  <c r="CY7" i="12"/>
  <c r="AM7" i="12"/>
  <c r="CX7" i="12"/>
  <c r="AL7" i="12"/>
  <c r="CW7" i="12"/>
  <c r="CV7" i="12"/>
  <c r="AJ7" i="12"/>
  <c r="CU7" i="12"/>
  <c r="AI7" i="12"/>
  <c r="CT7" i="12"/>
  <c r="CR7" i="12"/>
  <c r="AG7" i="12"/>
  <c r="CQ7" i="12"/>
  <c r="AF7" i="12"/>
  <c r="CP7" i="12"/>
  <c r="AE7" i="12"/>
  <c r="CO7" i="12"/>
  <c r="AD7" i="12"/>
  <c r="CN7" i="12"/>
  <c r="AC7" i="12"/>
  <c r="CM7" i="12"/>
  <c r="AB7" i="12"/>
  <c r="CL7" i="12"/>
  <c r="AA7" i="12"/>
  <c r="CK7" i="12"/>
  <c r="Z7" i="12"/>
  <c r="CJ7" i="12"/>
  <c r="Y7" i="12"/>
  <c r="CI7" i="12"/>
  <c r="X7" i="12"/>
  <c r="CH7" i="12"/>
  <c r="W7" i="12"/>
  <c r="CG7" i="12"/>
  <c r="CD7" i="12"/>
  <c r="CC7" i="12"/>
  <c r="T7" i="12"/>
  <c r="CB7" i="12"/>
  <c r="S7" i="12"/>
  <c r="CA7" i="12"/>
  <c r="R7" i="12"/>
  <c r="BZ7" i="12"/>
  <c r="Q7" i="12"/>
  <c r="BY7" i="12"/>
  <c r="P7" i="12"/>
  <c r="BX7" i="12"/>
  <c r="O7" i="12"/>
  <c r="BW7" i="12"/>
  <c r="N7" i="12"/>
  <c r="BV7" i="12"/>
  <c r="M7" i="12"/>
  <c r="BU7" i="12"/>
  <c r="L7" i="12"/>
  <c r="BT7" i="12"/>
  <c r="K7" i="12"/>
  <c r="BS7" i="12"/>
  <c r="BQ7" i="12"/>
  <c r="BP7" i="12"/>
  <c r="BO7" i="12"/>
  <c r="BN7" i="12"/>
  <c r="BM7" i="12"/>
  <c r="BL7" i="12"/>
  <c r="BK7" i="12"/>
  <c r="BJ7" i="12"/>
  <c r="BI7" i="12"/>
  <c r="BH7" i="12"/>
  <c r="BG7" i="12"/>
  <c r="BE7" i="12"/>
  <c r="BA7" i="12"/>
  <c r="AO7" i="12"/>
  <c r="AK7" i="12"/>
  <c r="U7" i="12"/>
  <c r="EE6" i="12"/>
  <c r="ED6" i="12"/>
  <c r="EC6" i="12"/>
  <c r="EB6" i="12"/>
  <c r="EA6" i="12"/>
  <c r="DZ6" i="12"/>
  <c r="DY6" i="12"/>
  <c r="DX6" i="12"/>
  <c r="DW6" i="12"/>
  <c r="DV6" i="12"/>
  <c r="DU6" i="12"/>
  <c r="DT6" i="12"/>
  <c r="DR6" i="12"/>
  <c r="BE6" i="12"/>
  <c r="DQ6" i="12"/>
  <c r="BD6" i="12"/>
  <c r="DP6" i="12"/>
  <c r="BC6" i="12"/>
  <c r="DO6" i="12"/>
  <c r="BB6" i="12"/>
  <c r="DN6" i="12"/>
  <c r="BA6" i="12"/>
  <c r="DM6" i="12"/>
  <c r="AZ6" i="12"/>
  <c r="DL6" i="12"/>
  <c r="AY6" i="12"/>
  <c r="DK6" i="12"/>
  <c r="AX6" i="12"/>
  <c r="DJ6" i="12"/>
  <c r="AW6" i="12"/>
  <c r="DI6" i="12"/>
  <c r="AV6" i="12"/>
  <c r="DH6" i="12"/>
  <c r="AU6" i="12"/>
  <c r="DG6" i="12"/>
  <c r="DE6" i="12"/>
  <c r="AS6" i="12"/>
  <c r="DD6" i="12"/>
  <c r="DC6" i="12"/>
  <c r="DB6" i="12"/>
  <c r="AP6" i="12"/>
  <c r="DA6" i="12"/>
  <c r="AO6" i="12"/>
  <c r="CZ6" i="12"/>
  <c r="AN6" i="12"/>
  <c r="CY6" i="12"/>
  <c r="AM6" i="12"/>
  <c r="CX6" i="12"/>
  <c r="AL6" i="12"/>
  <c r="CW6" i="12"/>
  <c r="AK6" i="12"/>
  <c r="CV6" i="12"/>
  <c r="AJ6" i="12"/>
  <c r="CU6" i="12"/>
  <c r="AI6" i="12"/>
  <c r="CT6" i="12"/>
  <c r="CR6" i="12"/>
  <c r="AG6" i="12"/>
  <c r="CQ6" i="12"/>
  <c r="AF6" i="12"/>
  <c r="CP6" i="12"/>
  <c r="AE6" i="12"/>
  <c r="CO6" i="12"/>
  <c r="AD6" i="12"/>
  <c r="CN6" i="12"/>
  <c r="AC6" i="12"/>
  <c r="CM6" i="12"/>
  <c r="AB6" i="12"/>
  <c r="CL6" i="12"/>
  <c r="AA6" i="12"/>
  <c r="CK6" i="12"/>
  <c r="Z6" i="12"/>
  <c r="CJ6" i="12"/>
  <c r="Y6" i="12"/>
  <c r="CI6" i="12"/>
  <c r="X6" i="12"/>
  <c r="CH6" i="12"/>
  <c r="W6" i="12"/>
  <c r="CG6" i="12"/>
  <c r="CD6" i="12"/>
  <c r="U6" i="12"/>
  <c r="CC6" i="12"/>
  <c r="CB6" i="12"/>
  <c r="S6" i="12"/>
  <c r="CA6" i="12"/>
  <c r="R6" i="12"/>
  <c r="BZ6" i="12"/>
  <c r="Q6" i="12"/>
  <c r="BY6" i="12"/>
  <c r="P6" i="12"/>
  <c r="BX6" i="12"/>
  <c r="O6" i="12"/>
  <c r="BW6" i="12"/>
  <c r="N6" i="12"/>
  <c r="BV6" i="12"/>
  <c r="M6" i="12"/>
  <c r="BU6" i="12"/>
  <c r="L6" i="12"/>
  <c r="BT6" i="12"/>
  <c r="K6" i="12"/>
  <c r="BS6" i="12"/>
  <c r="BQ6" i="12"/>
  <c r="BP6" i="12"/>
  <c r="BO6" i="12"/>
  <c r="BN6" i="12"/>
  <c r="BM6" i="12"/>
  <c r="BL6" i="12"/>
  <c r="BK6" i="12"/>
  <c r="BJ6" i="12"/>
  <c r="BI6" i="12"/>
  <c r="BH6" i="12"/>
  <c r="BG6" i="12"/>
  <c r="AR6" i="12"/>
  <c r="AQ6" i="12"/>
  <c r="T6" i="12"/>
  <c r="EE5" i="12"/>
  <c r="ED5" i="12"/>
  <c r="EC5" i="12"/>
  <c r="EB5" i="12"/>
  <c r="EA5" i="12"/>
  <c r="DZ5" i="12"/>
  <c r="DY5" i="12"/>
  <c r="DX5" i="12"/>
  <c r="DW5" i="12"/>
  <c r="DV5" i="12"/>
  <c r="DU5" i="12"/>
  <c r="DT5" i="12"/>
  <c r="DR5" i="12"/>
  <c r="BE5" i="12"/>
  <c r="DQ5" i="12"/>
  <c r="BD5" i="12"/>
  <c r="DP5" i="12"/>
  <c r="BC5" i="12"/>
  <c r="DO5" i="12"/>
  <c r="BB5" i="12"/>
  <c r="DN5" i="12"/>
  <c r="BA5" i="12"/>
  <c r="DM5" i="12"/>
  <c r="AZ5" i="12"/>
  <c r="DL5" i="12"/>
  <c r="AY5" i="12"/>
  <c r="DK5" i="12"/>
  <c r="AX5" i="12"/>
  <c r="DJ5" i="12"/>
  <c r="AW5" i="12"/>
  <c r="DI5" i="12"/>
  <c r="AV5" i="12"/>
  <c r="DH5" i="12"/>
  <c r="AU5" i="12"/>
  <c r="DG5" i="12"/>
  <c r="DE5" i="12"/>
  <c r="AS5" i="12"/>
  <c r="DD5" i="12"/>
  <c r="AR5" i="12"/>
  <c r="DC5" i="12"/>
  <c r="AQ5" i="12"/>
  <c r="DB5" i="12"/>
  <c r="AP5" i="12"/>
  <c r="DA5" i="12"/>
  <c r="AO5" i="12"/>
  <c r="CZ5" i="12"/>
  <c r="AN5" i="12"/>
  <c r="CY5" i="12"/>
  <c r="AM5" i="12"/>
  <c r="CX5" i="12"/>
  <c r="CW5" i="12"/>
  <c r="AK5" i="12"/>
  <c r="CV5" i="12"/>
  <c r="AJ5" i="12"/>
  <c r="CU5" i="12"/>
  <c r="AI5" i="12"/>
  <c r="CT5" i="12"/>
  <c r="CR5" i="12"/>
  <c r="CQ5" i="12"/>
  <c r="AF5" i="12"/>
  <c r="CP5" i="12"/>
  <c r="AE5" i="12"/>
  <c r="CO5" i="12"/>
  <c r="AD5" i="12"/>
  <c r="CN5" i="12"/>
  <c r="AC5" i="12"/>
  <c r="CM5" i="12"/>
  <c r="AB5" i="12"/>
  <c r="CL5" i="12"/>
  <c r="AA5" i="12"/>
  <c r="CK5" i="12"/>
  <c r="Z5" i="12"/>
  <c r="CJ5" i="12"/>
  <c r="Y5" i="12"/>
  <c r="CI5" i="12"/>
  <c r="X5" i="12"/>
  <c r="CH5" i="12"/>
  <c r="W5" i="12"/>
  <c r="CG5" i="12"/>
  <c r="CD5" i="12"/>
  <c r="U5" i="12"/>
  <c r="CC5" i="12"/>
  <c r="CB5" i="12"/>
  <c r="S5" i="12"/>
  <c r="CA5" i="12"/>
  <c r="R5" i="12"/>
  <c r="BZ5" i="12"/>
  <c r="BY5" i="12"/>
  <c r="BX5" i="12"/>
  <c r="O5" i="12"/>
  <c r="BW5" i="12"/>
  <c r="N5" i="12"/>
  <c r="BV5" i="12"/>
  <c r="M5" i="12"/>
  <c r="BU5" i="12"/>
  <c r="BT5" i="12"/>
  <c r="K5" i="12"/>
  <c r="BS5" i="12"/>
  <c r="BQ5" i="12"/>
  <c r="BP5" i="12"/>
  <c r="BO5" i="12"/>
  <c r="BN5" i="12"/>
  <c r="BM5" i="12"/>
  <c r="BL5" i="12"/>
  <c r="BK5" i="12"/>
  <c r="BJ5" i="12"/>
  <c r="BI5" i="12"/>
  <c r="BH5" i="12"/>
  <c r="BG5" i="12"/>
  <c r="AL5" i="12"/>
  <c r="AG5" i="12"/>
  <c r="T5" i="12"/>
  <c r="Q5" i="12"/>
  <c r="P5" i="12"/>
  <c r="L5" i="12"/>
  <c r="EE4" i="12"/>
  <c r="ED4" i="12"/>
  <c r="EC4" i="12"/>
  <c r="EB4" i="12"/>
  <c r="EA4" i="12"/>
  <c r="DZ4" i="12"/>
  <c r="DY4" i="12"/>
  <c r="BK4" i="12"/>
  <c r="DX4" i="12"/>
  <c r="BJ4" i="12"/>
  <c r="DW4" i="12"/>
  <c r="DV4" i="12"/>
  <c r="BH4" i="12"/>
  <c r="DU4" i="12"/>
  <c r="BG4" i="12"/>
  <c r="DT4" i="12"/>
  <c r="DR4" i="12"/>
  <c r="DQ4" i="12"/>
  <c r="BD4" i="12"/>
  <c r="DP4" i="12"/>
  <c r="BC4" i="12"/>
  <c r="DO4" i="12"/>
  <c r="BB4" i="12"/>
  <c r="DN4" i="12"/>
  <c r="BA4" i="12"/>
  <c r="DM4" i="12"/>
  <c r="AZ4" i="12"/>
  <c r="DL4" i="12"/>
  <c r="AY4" i="12"/>
  <c r="DK4" i="12"/>
  <c r="AX4" i="12"/>
  <c r="DJ4" i="12"/>
  <c r="AW4" i="12"/>
  <c r="DI4" i="12"/>
  <c r="AV4" i="12"/>
  <c r="DH4" i="12"/>
  <c r="AU4" i="12"/>
  <c r="DG4" i="12"/>
  <c r="DE4" i="12"/>
  <c r="AS4" i="12"/>
  <c r="DD4" i="12"/>
  <c r="AR4" i="12"/>
  <c r="DC4" i="12"/>
  <c r="AQ4" i="12"/>
  <c r="DB4" i="12"/>
  <c r="AP4" i="12"/>
  <c r="DA4" i="12"/>
  <c r="AO4" i="12"/>
  <c r="CZ4" i="12"/>
  <c r="AN4" i="12"/>
  <c r="CY4" i="12"/>
  <c r="AM4" i="12"/>
  <c r="CX4" i="12"/>
  <c r="AL4" i="12"/>
  <c r="CW4" i="12"/>
  <c r="AK4" i="12"/>
  <c r="CV4" i="12"/>
  <c r="AJ4" i="12"/>
  <c r="CU4" i="12"/>
  <c r="AI4" i="12"/>
  <c r="CT4" i="12"/>
  <c r="CR4" i="12"/>
  <c r="CQ4" i="12"/>
  <c r="AF4" i="12"/>
  <c r="CP4" i="12"/>
  <c r="AE4" i="12"/>
  <c r="CO4" i="12"/>
  <c r="AD4" i="12"/>
  <c r="CN4" i="12"/>
  <c r="CM4" i="12"/>
  <c r="CL4" i="12"/>
  <c r="AA4" i="12"/>
  <c r="CK4" i="12"/>
  <c r="Z4" i="12"/>
  <c r="CJ4" i="12"/>
  <c r="Y4" i="12"/>
  <c r="CI4" i="12"/>
  <c r="X4" i="12"/>
  <c r="CH4" i="12"/>
  <c r="W4" i="12"/>
  <c r="CG4" i="12"/>
  <c r="CD4" i="12"/>
  <c r="U4" i="12"/>
  <c r="CC4" i="12"/>
  <c r="T4" i="12"/>
  <c r="CB4" i="12"/>
  <c r="S4" i="12"/>
  <c r="CA4" i="12"/>
  <c r="R4" i="12"/>
  <c r="BZ4" i="12"/>
  <c r="Q4" i="12"/>
  <c r="BY4" i="12"/>
  <c r="BX4" i="12"/>
  <c r="O4" i="12"/>
  <c r="BW4" i="12"/>
  <c r="N4" i="12"/>
  <c r="BV4" i="12"/>
  <c r="M4" i="12"/>
  <c r="BU4" i="12"/>
  <c r="BT4" i="12"/>
  <c r="K4" i="12"/>
  <c r="BS4" i="12"/>
  <c r="BQ4" i="12"/>
  <c r="BP4" i="12"/>
  <c r="BO4" i="12"/>
  <c r="BN4" i="12"/>
  <c r="BM4" i="12"/>
  <c r="BL4" i="12"/>
  <c r="BI4" i="12"/>
  <c r="BE4" i="12"/>
  <c r="AG4" i="12"/>
  <c r="AC4" i="12"/>
  <c r="AB4" i="12"/>
  <c r="P4" i="12"/>
  <c r="L4" i="12"/>
  <c r="EE3" i="12"/>
  <c r="ED3" i="12"/>
  <c r="EC3" i="12"/>
  <c r="EB3" i="12"/>
  <c r="EA3" i="12"/>
  <c r="DZ3" i="12"/>
  <c r="DY3" i="12"/>
  <c r="DX3" i="12"/>
  <c r="DW3" i="12"/>
  <c r="DV3" i="12"/>
  <c r="DU3" i="12"/>
  <c r="DT3" i="12"/>
  <c r="DR3" i="12"/>
  <c r="BE3" i="12"/>
  <c r="DQ3" i="12"/>
  <c r="BD3" i="12"/>
  <c r="DP3" i="12"/>
  <c r="BC3" i="12"/>
  <c r="DO3" i="12"/>
  <c r="BB3" i="12"/>
  <c r="DN3" i="12"/>
  <c r="BA3" i="12"/>
  <c r="DM3" i="12"/>
  <c r="DL3" i="12"/>
  <c r="AY3" i="12"/>
  <c r="DK3" i="12"/>
  <c r="AX3" i="12"/>
  <c r="DJ3" i="12"/>
  <c r="AW3" i="12"/>
  <c r="DI3" i="12"/>
  <c r="DH3" i="12"/>
  <c r="AU3" i="12"/>
  <c r="DG3" i="12"/>
  <c r="DE3" i="12"/>
  <c r="AS3" i="12"/>
  <c r="DD3" i="12"/>
  <c r="AR3" i="12"/>
  <c r="DC3" i="12"/>
  <c r="AQ3" i="12"/>
  <c r="DB3" i="12"/>
  <c r="AP3" i="12"/>
  <c r="DA3" i="12"/>
  <c r="AO3" i="12"/>
  <c r="CZ3" i="12"/>
  <c r="AN3" i="12"/>
  <c r="CY3" i="12"/>
  <c r="AM3" i="12"/>
  <c r="CX3" i="12"/>
  <c r="AL3" i="12"/>
  <c r="CW3" i="12"/>
  <c r="AK3" i="12"/>
  <c r="CV3" i="12"/>
  <c r="AJ3" i="12"/>
  <c r="CU3" i="12"/>
  <c r="AI3" i="12"/>
  <c r="CT3" i="12"/>
  <c r="CR3" i="12"/>
  <c r="AG3" i="12"/>
  <c r="CQ3" i="12"/>
  <c r="AF3" i="12"/>
  <c r="CP3" i="12"/>
  <c r="AE3" i="12"/>
  <c r="CO3" i="12"/>
  <c r="AD3" i="12"/>
  <c r="CN3" i="12"/>
  <c r="AC3" i="12"/>
  <c r="CM3" i="12"/>
  <c r="AB3" i="12"/>
  <c r="CL3" i="12"/>
  <c r="CK3" i="12"/>
  <c r="Z3" i="12"/>
  <c r="CJ3" i="12"/>
  <c r="Y3" i="12"/>
  <c r="CI3" i="12"/>
  <c r="CH3" i="12"/>
  <c r="W3" i="12"/>
  <c r="CG3" i="12"/>
  <c r="CD3" i="12"/>
  <c r="U3" i="12"/>
  <c r="CC3" i="12"/>
  <c r="T3" i="12"/>
  <c r="CB3" i="12"/>
  <c r="S3" i="12"/>
  <c r="CA3" i="12"/>
  <c r="R3" i="12"/>
  <c r="BZ3" i="12"/>
  <c r="Q3" i="12"/>
  <c r="BY3" i="12"/>
  <c r="P3" i="12"/>
  <c r="BX3" i="12"/>
  <c r="O3" i="12"/>
  <c r="BW3" i="12"/>
  <c r="N3" i="12"/>
  <c r="BV3" i="12"/>
  <c r="M3" i="12"/>
  <c r="BU3" i="12"/>
  <c r="L3" i="12"/>
  <c r="BT3" i="12"/>
  <c r="BS3" i="12"/>
  <c r="BQ3" i="12"/>
  <c r="BP3" i="12"/>
  <c r="BO3" i="12"/>
  <c r="BN3" i="12"/>
  <c r="BM3" i="12"/>
  <c r="BL3" i="12"/>
  <c r="BK3" i="12"/>
  <c r="BJ3" i="12"/>
  <c r="BI3" i="12"/>
  <c r="BH3" i="12"/>
  <c r="BG3" i="12"/>
  <c r="AZ3" i="12"/>
  <c r="AV3" i="12"/>
  <c r="AA3" i="12"/>
  <c r="X3" i="12"/>
  <c r="K3" i="12"/>
  <c r="I5" i="12"/>
  <c r="G2" i="12"/>
  <c r="F2" i="12"/>
  <c r="E2" i="12"/>
  <c r="DT1" i="12"/>
  <c r="DG1" i="12"/>
  <c r="CT1" i="12"/>
  <c r="BG1" i="12"/>
  <c r="AU1" i="12"/>
  <c r="AI1" i="12"/>
  <c r="H89" i="11"/>
  <c r="K89" i="11"/>
  <c r="BT89" i="11"/>
  <c r="BU89" i="11"/>
  <c r="L89" i="11"/>
  <c r="BV89" i="11"/>
  <c r="M89" i="11"/>
  <c r="BW89" i="11"/>
  <c r="N89" i="11"/>
  <c r="BX89" i="11"/>
  <c r="O89" i="11"/>
  <c r="BY89" i="11"/>
  <c r="P89" i="11"/>
  <c r="BZ89" i="11"/>
  <c r="Q89" i="11"/>
  <c r="CA89" i="11"/>
  <c r="R89" i="11"/>
  <c r="CB89" i="11"/>
  <c r="S89" i="11"/>
  <c r="CC89" i="11"/>
  <c r="T89" i="11"/>
  <c r="CD89" i="11"/>
  <c r="U89" i="11"/>
  <c r="CE89" i="11"/>
  <c r="V89" i="11"/>
  <c r="CG89" i="11"/>
  <c r="CH89" i="11"/>
  <c r="X89" i="11"/>
  <c r="CI89" i="11"/>
  <c r="Y89" i="11"/>
  <c r="CJ89" i="11"/>
  <c r="Z89" i="11"/>
  <c r="CK89" i="11"/>
  <c r="AA89" i="11"/>
  <c r="CL89" i="11"/>
  <c r="AB89" i="11"/>
  <c r="CM89" i="11"/>
  <c r="AC89" i="11"/>
  <c r="CN89" i="11"/>
  <c r="AD89" i="11"/>
  <c r="CO89" i="11"/>
  <c r="AE89" i="11"/>
  <c r="CP89" i="11"/>
  <c r="AF89" i="11"/>
  <c r="CQ89" i="11"/>
  <c r="AG89" i="11"/>
  <c r="CR89" i="11"/>
  <c r="AH89" i="11"/>
  <c r="CT89" i="11"/>
  <c r="CU89" i="11"/>
  <c r="AJ89" i="11"/>
  <c r="CV89" i="11"/>
  <c r="AK89" i="11"/>
  <c r="CW89" i="11"/>
  <c r="AL89" i="11"/>
  <c r="CX89" i="11"/>
  <c r="AM89" i="11"/>
  <c r="CY89" i="11"/>
  <c r="AN89" i="11"/>
  <c r="CZ89" i="11"/>
  <c r="AO89" i="11"/>
  <c r="DA89" i="11"/>
  <c r="AP89" i="11"/>
  <c r="DB89" i="11"/>
  <c r="AQ89" i="11"/>
  <c r="DC89" i="11"/>
  <c r="AR89" i="11"/>
  <c r="DD89" i="11"/>
  <c r="AS89" i="11"/>
  <c r="DE89" i="11"/>
  <c r="AT89" i="11"/>
  <c r="DG89" i="11"/>
  <c r="DH89" i="11"/>
  <c r="AV89" i="11"/>
  <c r="DI89" i="11"/>
  <c r="AW89" i="11"/>
  <c r="DJ89" i="11"/>
  <c r="AX89" i="11"/>
  <c r="DK89" i="11"/>
  <c r="AY89" i="11"/>
  <c r="DL89" i="11"/>
  <c r="AZ89" i="11"/>
  <c r="DM89" i="11"/>
  <c r="BA89" i="11"/>
  <c r="DN89" i="11"/>
  <c r="BB89" i="11"/>
  <c r="DO89" i="11"/>
  <c r="BC89" i="11"/>
  <c r="DP89" i="11"/>
  <c r="BD89" i="11"/>
  <c r="DQ89" i="11"/>
  <c r="BE89" i="11"/>
  <c r="DR89" i="11"/>
  <c r="BF89" i="11"/>
  <c r="DT89" i="11"/>
  <c r="DU89" i="11"/>
  <c r="BH89" i="11"/>
  <c r="DV89" i="11"/>
  <c r="BI89" i="11"/>
  <c r="DW89" i="11"/>
  <c r="BJ89" i="11"/>
  <c r="DX89" i="11"/>
  <c r="BK89" i="11"/>
  <c r="DY89" i="11"/>
  <c r="BL89" i="11"/>
  <c r="DZ89" i="11"/>
  <c r="BM89" i="11"/>
  <c r="EA89" i="11"/>
  <c r="BN89" i="11"/>
  <c r="EB89" i="11"/>
  <c r="BO89" i="11"/>
  <c r="EC89" i="11"/>
  <c r="BP89" i="11"/>
  <c r="ED89" i="11"/>
  <c r="BQ89" i="11"/>
  <c r="EE89" i="11"/>
  <c r="BR89" i="11"/>
  <c r="H90" i="11"/>
  <c r="K90" i="11"/>
  <c r="BT90" i="11"/>
  <c r="BU90" i="11"/>
  <c r="L90" i="11"/>
  <c r="BV90" i="11"/>
  <c r="M90" i="11"/>
  <c r="BW90" i="11"/>
  <c r="N90" i="11"/>
  <c r="BX90" i="11"/>
  <c r="O90" i="11"/>
  <c r="BY90" i="11"/>
  <c r="P90" i="11"/>
  <c r="BZ90" i="11"/>
  <c r="Q90" i="11"/>
  <c r="CA90" i="11"/>
  <c r="R90" i="11"/>
  <c r="CB90" i="11"/>
  <c r="S90" i="11"/>
  <c r="CC90" i="11"/>
  <c r="T90" i="11"/>
  <c r="CD90" i="11"/>
  <c r="U90" i="11"/>
  <c r="CE90" i="11"/>
  <c r="V90" i="11"/>
  <c r="CG90" i="11"/>
  <c r="CH90" i="11"/>
  <c r="X90" i="11"/>
  <c r="CI90" i="11"/>
  <c r="Y90" i="11"/>
  <c r="CJ90" i="11"/>
  <c r="Z90" i="11"/>
  <c r="CK90" i="11"/>
  <c r="AA90" i="11"/>
  <c r="CL90" i="11"/>
  <c r="AB90" i="11"/>
  <c r="CM90" i="11"/>
  <c r="AC90" i="11"/>
  <c r="CN90" i="11"/>
  <c r="AD90" i="11"/>
  <c r="CO90" i="11"/>
  <c r="AE90" i="11"/>
  <c r="CP90" i="11"/>
  <c r="AF90" i="11"/>
  <c r="CQ90" i="11"/>
  <c r="AG90" i="11"/>
  <c r="CR90" i="11"/>
  <c r="AH90" i="11"/>
  <c r="CT90" i="11"/>
  <c r="CU90" i="11"/>
  <c r="AJ90" i="11"/>
  <c r="CV90" i="11"/>
  <c r="AK90" i="11"/>
  <c r="CW90" i="11"/>
  <c r="AL90" i="11"/>
  <c r="CX90" i="11"/>
  <c r="AM90" i="11"/>
  <c r="CY90" i="11"/>
  <c r="AN90" i="11"/>
  <c r="CZ90" i="11"/>
  <c r="AO90" i="11"/>
  <c r="DA90" i="11"/>
  <c r="AP90" i="11"/>
  <c r="DB90" i="11"/>
  <c r="AQ90" i="11"/>
  <c r="DC90" i="11"/>
  <c r="AR90" i="11"/>
  <c r="DD90" i="11"/>
  <c r="AS90" i="11"/>
  <c r="DE90" i="11"/>
  <c r="AT90" i="11"/>
  <c r="DG90" i="11"/>
  <c r="DH90" i="11"/>
  <c r="AV90" i="11"/>
  <c r="DI90" i="11"/>
  <c r="AW90" i="11"/>
  <c r="DJ90" i="11"/>
  <c r="AX90" i="11"/>
  <c r="DK90" i="11"/>
  <c r="AY90" i="11"/>
  <c r="DL90" i="11"/>
  <c r="AZ90" i="11"/>
  <c r="DM90" i="11"/>
  <c r="BA90" i="11"/>
  <c r="DN90" i="11"/>
  <c r="BB90" i="11"/>
  <c r="DO90" i="11"/>
  <c r="BC90" i="11"/>
  <c r="DP90" i="11"/>
  <c r="BD90" i="11"/>
  <c r="DQ90" i="11"/>
  <c r="BE90" i="11"/>
  <c r="DR90" i="11"/>
  <c r="BF90" i="11"/>
  <c r="DT90" i="11"/>
  <c r="DU90" i="11"/>
  <c r="BH90" i="11"/>
  <c r="DV90" i="11"/>
  <c r="BI90" i="11"/>
  <c r="DW90" i="11"/>
  <c r="BJ90" i="11"/>
  <c r="DX90" i="11"/>
  <c r="BK90" i="11"/>
  <c r="DY90" i="11"/>
  <c r="BL90" i="11"/>
  <c r="DZ90" i="11"/>
  <c r="BM90" i="11"/>
  <c r="EA90" i="11"/>
  <c r="BN90" i="11"/>
  <c r="EB90" i="11"/>
  <c r="BO90" i="11"/>
  <c r="EC90" i="11"/>
  <c r="BP90" i="11"/>
  <c r="ED90" i="11"/>
  <c r="BQ90" i="11"/>
  <c r="EE90" i="11"/>
  <c r="BR90" i="11"/>
  <c r="H91" i="11"/>
  <c r="J91" i="11"/>
  <c r="BT91" i="11"/>
  <c r="BU91" i="11"/>
  <c r="L91" i="11"/>
  <c r="BV91" i="11"/>
  <c r="M91" i="11"/>
  <c r="BW91" i="11"/>
  <c r="N91" i="11"/>
  <c r="BX91" i="11"/>
  <c r="O91" i="11"/>
  <c r="BY91" i="11"/>
  <c r="P91" i="11"/>
  <c r="BZ91" i="11"/>
  <c r="Q91" i="11"/>
  <c r="CA91" i="11"/>
  <c r="R91" i="11"/>
  <c r="CB91" i="11"/>
  <c r="S91" i="11"/>
  <c r="CC91" i="11"/>
  <c r="T91" i="11"/>
  <c r="CD91" i="11"/>
  <c r="U91" i="11"/>
  <c r="CE91" i="11"/>
  <c r="V91" i="11"/>
  <c r="CG91" i="11"/>
  <c r="CH91" i="11"/>
  <c r="X91" i="11"/>
  <c r="CI91" i="11"/>
  <c r="Y91" i="11"/>
  <c r="CJ91" i="11"/>
  <c r="Z91" i="11"/>
  <c r="CK91" i="11"/>
  <c r="AA91" i="11"/>
  <c r="CL91" i="11"/>
  <c r="AB91" i="11"/>
  <c r="CM91" i="11"/>
  <c r="AC91" i="11"/>
  <c r="CN91" i="11"/>
  <c r="AD91" i="11"/>
  <c r="CO91" i="11"/>
  <c r="AE91" i="11"/>
  <c r="CP91" i="11"/>
  <c r="AF91" i="11"/>
  <c r="CQ91" i="11"/>
  <c r="AG91" i="11"/>
  <c r="CR91" i="11"/>
  <c r="AH91" i="11"/>
  <c r="CT91" i="11"/>
  <c r="CU91" i="11"/>
  <c r="AJ91" i="11"/>
  <c r="CV91" i="11"/>
  <c r="AK91" i="11"/>
  <c r="CW91" i="11"/>
  <c r="AL91" i="11"/>
  <c r="CX91" i="11"/>
  <c r="AM91" i="11"/>
  <c r="CY91" i="11"/>
  <c r="AN91" i="11"/>
  <c r="CZ91" i="11"/>
  <c r="AO91" i="11"/>
  <c r="DA91" i="11"/>
  <c r="AP91" i="11"/>
  <c r="DB91" i="11"/>
  <c r="AQ91" i="11"/>
  <c r="DC91" i="11"/>
  <c r="AR91" i="11"/>
  <c r="DD91" i="11"/>
  <c r="AS91" i="11"/>
  <c r="DE91" i="11"/>
  <c r="AT91" i="11"/>
  <c r="DG91" i="11"/>
  <c r="DH91" i="11"/>
  <c r="AV91" i="11"/>
  <c r="DI91" i="11"/>
  <c r="AW91" i="11"/>
  <c r="DJ91" i="11"/>
  <c r="AX91" i="11"/>
  <c r="DK91" i="11"/>
  <c r="AY91" i="11"/>
  <c r="DL91" i="11"/>
  <c r="AZ91" i="11"/>
  <c r="DM91" i="11"/>
  <c r="BA91" i="11"/>
  <c r="DN91" i="11"/>
  <c r="BB91" i="11"/>
  <c r="DO91" i="11"/>
  <c r="BC91" i="11"/>
  <c r="DP91" i="11"/>
  <c r="BD91" i="11"/>
  <c r="DQ91" i="11"/>
  <c r="BE91" i="11"/>
  <c r="DR91" i="11"/>
  <c r="BF91" i="11"/>
  <c r="DT91" i="11"/>
  <c r="DU91" i="11"/>
  <c r="BH91" i="11"/>
  <c r="DV91" i="11"/>
  <c r="BI91" i="11"/>
  <c r="DW91" i="11"/>
  <c r="BJ91" i="11"/>
  <c r="DX91" i="11"/>
  <c r="BK91" i="11"/>
  <c r="DY91" i="11"/>
  <c r="BL91" i="11"/>
  <c r="DZ91" i="11"/>
  <c r="BM91" i="11"/>
  <c r="EA91" i="11"/>
  <c r="BN91" i="11"/>
  <c r="EB91" i="11"/>
  <c r="BO91" i="11"/>
  <c r="EC91" i="11"/>
  <c r="BP91" i="11"/>
  <c r="ED91" i="11"/>
  <c r="BQ91" i="11"/>
  <c r="EE91" i="11"/>
  <c r="BR91" i="11"/>
  <c r="H92" i="11"/>
  <c r="K92" i="11"/>
  <c r="BT92" i="11"/>
  <c r="BU92" i="11"/>
  <c r="L92" i="11"/>
  <c r="BV92" i="11"/>
  <c r="M92" i="11"/>
  <c r="BW92" i="11"/>
  <c r="N92" i="11"/>
  <c r="BX92" i="11"/>
  <c r="O92" i="11"/>
  <c r="BY92" i="11"/>
  <c r="P92" i="11"/>
  <c r="BZ92" i="11"/>
  <c r="Q92" i="11"/>
  <c r="CA92" i="11"/>
  <c r="R92" i="11"/>
  <c r="CB92" i="11"/>
  <c r="S92" i="11"/>
  <c r="CC92" i="11"/>
  <c r="T92" i="11"/>
  <c r="CD92" i="11"/>
  <c r="U92" i="11"/>
  <c r="CE92" i="11"/>
  <c r="V92" i="11"/>
  <c r="CG92" i="11"/>
  <c r="CH92" i="11"/>
  <c r="X92" i="11"/>
  <c r="CI92" i="11"/>
  <c r="Y92" i="11"/>
  <c r="CJ92" i="11"/>
  <c r="Z92" i="11"/>
  <c r="CK92" i="11"/>
  <c r="AA92" i="11"/>
  <c r="CL92" i="11"/>
  <c r="AB92" i="11"/>
  <c r="CM92" i="11"/>
  <c r="AC92" i="11"/>
  <c r="CN92" i="11"/>
  <c r="AD92" i="11"/>
  <c r="CO92" i="11"/>
  <c r="AE92" i="11"/>
  <c r="CP92" i="11"/>
  <c r="AF92" i="11"/>
  <c r="CQ92" i="11"/>
  <c r="AG92" i="11"/>
  <c r="CR92" i="11"/>
  <c r="AH92" i="11"/>
  <c r="CT92" i="11"/>
  <c r="CU92" i="11"/>
  <c r="AJ92" i="11"/>
  <c r="CV92" i="11"/>
  <c r="AK92" i="11"/>
  <c r="CW92" i="11"/>
  <c r="AL92" i="11"/>
  <c r="CX92" i="11"/>
  <c r="AM92" i="11"/>
  <c r="CY92" i="11"/>
  <c r="AN92" i="11"/>
  <c r="CZ92" i="11"/>
  <c r="AO92" i="11"/>
  <c r="DA92" i="11"/>
  <c r="AP92" i="11"/>
  <c r="DB92" i="11"/>
  <c r="AQ92" i="11"/>
  <c r="DC92" i="11"/>
  <c r="AR92" i="11"/>
  <c r="DD92" i="11"/>
  <c r="AS92" i="11"/>
  <c r="DE92" i="11"/>
  <c r="AT92" i="11"/>
  <c r="DG92" i="11"/>
  <c r="DH92" i="11"/>
  <c r="AV92" i="11"/>
  <c r="DI92" i="11"/>
  <c r="AW92" i="11"/>
  <c r="DJ92" i="11"/>
  <c r="AX92" i="11"/>
  <c r="DK92" i="11"/>
  <c r="AY92" i="11"/>
  <c r="DL92" i="11"/>
  <c r="AZ92" i="11"/>
  <c r="DM92" i="11"/>
  <c r="BA92" i="11"/>
  <c r="DN92" i="11"/>
  <c r="BB92" i="11"/>
  <c r="DO92" i="11"/>
  <c r="BC92" i="11"/>
  <c r="DP92" i="11"/>
  <c r="BD92" i="11"/>
  <c r="DQ92" i="11"/>
  <c r="BE92" i="11"/>
  <c r="DR92" i="11"/>
  <c r="BF92" i="11"/>
  <c r="DT92" i="11"/>
  <c r="DU92" i="11"/>
  <c r="BH92" i="11"/>
  <c r="DV92" i="11"/>
  <c r="BI92" i="11"/>
  <c r="DW92" i="11"/>
  <c r="BJ92" i="11"/>
  <c r="DX92" i="11"/>
  <c r="BK92" i="11"/>
  <c r="DY92" i="11"/>
  <c r="BL92" i="11"/>
  <c r="DZ92" i="11"/>
  <c r="BM92" i="11"/>
  <c r="EA92" i="11"/>
  <c r="BN92" i="11"/>
  <c r="EB92" i="11"/>
  <c r="BO92" i="11"/>
  <c r="EC92" i="11"/>
  <c r="BP92" i="11"/>
  <c r="ED92" i="11"/>
  <c r="BQ92" i="11"/>
  <c r="EE92" i="11"/>
  <c r="BR92" i="11"/>
  <c r="H93" i="11"/>
  <c r="K93" i="11"/>
  <c r="BT93" i="11"/>
  <c r="BU93" i="11"/>
  <c r="L93" i="11"/>
  <c r="BV93" i="11"/>
  <c r="M93" i="11"/>
  <c r="BW93" i="11"/>
  <c r="N93" i="11"/>
  <c r="BX93" i="11"/>
  <c r="O93" i="11"/>
  <c r="BY93" i="11"/>
  <c r="P93" i="11"/>
  <c r="BZ93" i="11"/>
  <c r="Q93" i="11"/>
  <c r="CA93" i="11"/>
  <c r="R93" i="11"/>
  <c r="CB93" i="11"/>
  <c r="S93" i="11"/>
  <c r="CC93" i="11"/>
  <c r="T93" i="11"/>
  <c r="CD93" i="11"/>
  <c r="U93" i="11"/>
  <c r="CE93" i="11"/>
  <c r="V93" i="11"/>
  <c r="CG93" i="11"/>
  <c r="CH93" i="11"/>
  <c r="X93" i="11"/>
  <c r="CI93" i="11"/>
  <c r="Y93" i="11"/>
  <c r="CJ93" i="11"/>
  <c r="Z93" i="11"/>
  <c r="CK93" i="11"/>
  <c r="AA93" i="11"/>
  <c r="CL93" i="11"/>
  <c r="AB93" i="11"/>
  <c r="CM93" i="11"/>
  <c r="AC93" i="11"/>
  <c r="CN93" i="11"/>
  <c r="AD93" i="11"/>
  <c r="CO93" i="11"/>
  <c r="AE93" i="11"/>
  <c r="CP93" i="11"/>
  <c r="AF93" i="11"/>
  <c r="CQ93" i="11"/>
  <c r="AG93" i="11"/>
  <c r="CR93" i="11"/>
  <c r="AH93" i="11"/>
  <c r="CT93" i="11"/>
  <c r="CU93" i="11"/>
  <c r="AJ93" i="11"/>
  <c r="CV93" i="11"/>
  <c r="AK93" i="11"/>
  <c r="CW93" i="11"/>
  <c r="AL93" i="11"/>
  <c r="CX93" i="11"/>
  <c r="AM93" i="11"/>
  <c r="CY93" i="11"/>
  <c r="AN93" i="11"/>
  <c r="CZ93" i="11"/>
  <c r="AO93" i="11"/>
  <c r="DA93" i="11"/>
  <c r="AP93" i="11"/>
  <c r="DB93" i="11"/>
  <c r="AQ93" i="11"/>
  <c r="DC93" i="11"/>
  <c r="AR93" i="11"/>
  <c r="DD93" i="11"/>
  <c r="AS93" i="11"/>
  <c r="DE93" i="11"/>
  <c r="AT93" i="11"/>
  <c r="DG93" i="11"/>
  <c r="DH93" i="11"/>
  <c r="AV93" i="11"/>
  <c r="DI93" i="11"/>
  <c r="AW93" i="11"/>
  <c r="DJ93" i="11"/>
  <c r="AX93" i="11"/>
  <c r="DK93" i="11"/>
  <c r="AY93" i="11"/>
  <c r="DL93" i="11"/>
  <c r="AZ93" i="11"/>
  <c r="DM93" i="11"/>
  <c r="BA93" i="11"/>
  <c r="DN93" i="11"/>
  <c r="BB93" i="11"/>
  <c r="DO93" i="11"/>
  <c r="BC93" i="11"/>
  <c r="DP93" i="11"/>
  <c r="BD93" i="11"/>
  <c r="DQ93" i="11"/>
  <c r="BE93" i="11"/>
  <c r="DR93" i="11"/>
  <c r="BF93" i="11"/>
  <c r="DT93" i="11"/>
  <c r="DU93" i="11"/>
  <c r="BH93" i="11"/>
  <c r="DV93" i="11"/>
  <c r="BI93" i="11"/>
  <c r="DW93" i="11"/>
  <c r="BJ93" i="11"/>
  <c r="DX93" i="11"/>
  <c r="BK93" i="11"/>
  <c r="DY93" i="11"/>
  <c r="BL93" i="11"/>
  <c r="DZ93" i="11"/>
  <c r="BM93" i="11"/>
  <c r="EA93" i="11"/>
  <c r="BN93" i="11"/>
  <c r="EB93" i="11"/>
  <c r="BO93" i="11"/>
  <c r="EC93" i="11"/>
  <c r="BP93" i="11"/>
  <c r="ED93" i="11"/>
  <c r="BQ93" i="11"/>
  <c r="EE93" i="11"/>
  <c r="BR93" i="11"/>
  <c r="H94" i="11"/>
  <c r="K94" i="11"/>
  <c r="BT94" i="11"/>
  <c r="BU94" i="11"/>
  <c r="L94" i="11"/>
  <c r="BV94" i="11"/>
  <c r="M94" i="11"/>
  <c r="BW94" i="11"/>
  <c r="N94" i="11"/>
  <c r="BX94" i="11"/>
  <c r="O94" i="11"/>
  <c r="BY94" i="11"/>
  <c r="P94" i="11"/>
  <c r="BZ94" i="11"/>
  <c r="Q94" i="11"/>
  <c r="CA94" i="11"/>
  <c r="R94" i="11"/>
  <c r="CB94" i="11"/>
  <c r="S94" i="11"/>
  <c r="CC94" i="11"/>
  <c r="T94" i="11"/>
  <c r="CD94" i="11"/>
  <c r="U94" i="11"/>
  <c r="CE94" i="11"/>
  <c r="V94" i="11"/>
  <c r="CG94" i="11"/>
  <c r="CH94" i="11"/>
  <c r="X94" i="11"/>
  <c r="CI94" i="11"/>
  <c r="Y94" i="11"/>
  <c r="CJ94" i="11"/>
  <c r="Z94" i="11"/>
  <c r="CK94" i="11"/>
  <c r="AA94" i="11"/>
  <c r="CL94" i="11"/>
  <c r="AB94" i="11"/>
  <c r="CM94" i="11"/>
  <c r="AC94" i="11"/>
  <c r="CN94" i="11"/>
  <c r="AD94" i="11"/>
  <c r="CO94" i="11"/>
  <c r="AE94" i="11"/>
  <c r="CP94" i="11"/>
  <c r="AF94" i="11"/>
  <c r="CQ94" i="11"/>
  <c r="AG94" i="11"/>
  <c r="CR94" i="11"/>
  <c r="AH94" i="11"/>
  <c r="CT94" i="11"/>
  <c r="CU94" i="11"/>
  <c r="AJ94" i="11"/>
  <c r="CV94" i="11"/>
  <c r="AK94" i="11"/>
  <c r="CW94" i="11"/>
  <c r="AL94" i="11"/>
  <c r="CX94" i="11"/>
  <c r="AM94" i="11"/>
  <c r="CY94" i="11"/>
  <c r="AN94" i="11"/>
  <c r="CZ94" i="11"/>
  <c r="AO94" i="11"/>
  <c r="DA94" i="11"/>
  <c r="AP94" i="11"/>
  <c r="DB94" i="11"/>
  <c r="AQ94" i="11"/>
  <c r="DC94" i="11"/>
  <c r="AR94" i="11"/>
  <c r="DD94" i="11"/>
  <c r="AS94" i="11"/>
  <c r="DE94" i="11"/>
  <c r="AT94" i="11"/>
  <c r="DG94" i="11"/>
  <c r="DH94" i="11"/>
  <c r="AV94" i="11"/>
  <c r="DI94" i="11"/>
  <c r="AW94" i="11"/>
  <c r="DJ94" i="11"/>
  <c r="AX94" i="11"/>
  <c r="DK94" i="11"/>
  <c r="AY94" i="11"/>
  <c r="DL94" i="11"/>
  <c r="AZ94" i="11"/>
  <c r="DM94" i="11"/>
  <c r="BA94" i="11"/>
  <c r="DN94" i="11"/>
  <c r="BB94" i="11"/>
  <c r="DO94" i="11"/>
  <c r="BC94" i="11"/>
  <c r="DP94" i="11"/>
  <c r="BD94" i="11"/>
  <c r="DQ94" i="11"/>
  <c r="BE94" i="11"/>
  <c r="DR94" i="11"/>
  <c r="BF94" i="11"/>
  <c r="DT94" i="11"/>
  <c r="DU94" i="11"/>
  <c r="BH94" i="11"/>
  <c r="DV94" i="11"/>
  <c r="BI94" i="11"/>
  <c r="DW94" i="11"/>
  <c r="BJ94" i="11"/>
  <c r="DX94" i="11"/>
  <c r="BK94" i="11"/>
  <c r="DY94" i="11"/>
  <c r="BL94" i="11"/>
  <c r="DZ94" i="11"/>
  <c r="BM94" i="11"/>
  <c r="EA94" i="11"/>
  <c r="BN94" i="11"/>
  <c r="EB94" i="11"/>
  <c r="BO94" i="11"/>
  <c r="EC94" i="11"/>
  <c r="BP94" i="11"/>
  <c r="ED94" i="11"/>
  <c r="BQ94" i="11"/>
  <c r="EE94" i="11"/>
  <c r="BR94" i="11"/>
  <c r="H95" i="11"/>
  <c r="J95" i="11"/>
  <c r="BT95" i="11"/>
  <c r="BU95" i="11"/>
  <c r="L95" i="11"/>
  <c r="BV95" i="11"/>
  <c r="M95" i="11"/>
  <c r="BW95" i="11"/>
  <c r="N95" i="11"/>
  <c r="BX95" i="11"/>
  <c r="O95" i="11"/>
  <c r="BY95" i="11"/>
  <c r="P95" i="11"/>
  <c r="BZ95" i="11"/>
  <c r="Q95" i="11"/>
  <c r="CA95" i="11"/>
  <c r="R95" i="11"/>
  <c r="CB95" i="11"/>
  <c r="S95" i="11"/>
  <c r="CC95" i="11"/>
  <c r="T95" i="11"/>
  <c r="CD95" i="11"/>
  <c r="U95" i="11"/>
  <c r="CE95" i="11"/>
  <c r="V95" i="11"/>
  <c r="CG95" i="11"/>
  <c r="CH95" i="11"/>
  <c r="X95" i="11"/>
  <c r="CI95" i="11"/>
  <c r="Y95" i="11"/>
  <c r="CJ95" i="11"/>
  <c r="Z95" i="11"/>
  <c r="CK95" i="11"/>
  <c r="AA95" i="11"/>
  <c r="CL95" i="11"/>
  <c r="AB95" i="11"/>
  <c r="CM95" i="11"/>
  <c r="AC95" i="11"/>
  <c r="CN95" i="11"/>
  <c r="AD95" i="11"/>
  <c r="CO95" i="11"/>
  <c r="AE95" i="11"/>
  <c r="CP95" i="11"/>
  <c r="AF95" i="11"/>
  <c r="CQ95" i="11"/>
  <c r="AG95" i="11"/>
  <c r="CR95" i="11"/>
  <c r="AH95" i="11"/>
  <c r="CT95" i="11"/>
  <c r="CU95" i="11"/>
  <c r="AJ95" i="11"/>
  <c r="CV95" i="11"/>
  <c r="AK95" i="11"/>
  <c r="CW95" i="11"/>
  <c r="AL95" i="11"/>
  <c r="CX95" i="11"/>
  <c r="AM95" i="11"/>
  <c r="CY95" i="11"/>
  <c r="AN95" i="11"/>
  <c r="CZ95" i="11"/>
  <c r="AO95" i="11"/>
  <c r="DA95" i="11"/>
  <c r="AP95" i="11"/>
  <c r="DB95" i="11"/>
  <c r="AQ95" i="11"/>
  <c r="DC95" i="11"/>
  <c r="AR95" i="11"/>
  <c r="DD95" i="11"/>
  <c r="AS95" i="11"/>
  <c r="DE95" i="11"/>
  <c r="AT95" i="11"/>
  <c r="DG95" i="11"/>
  <c r="DH95" i="11"/>
  <c r="AV95" i="11"/>
  <c r="DI95" i="11"/>
  <c r="AW95" i="11"/>
  <c r="DJ95" i="11"/>
  <c r="AX95" i="11"/>
  <c r="DK95" i="11"/>
  <c r="AY95" i="11"/>
  <c r="DL95" i="11"/>
  <c r="AZ95" i="11"/>
  <c r="DM95" i="11"/>
  <c r="BA95" i="11"/>
  <c r="DN95" i="11"/>
  <c r="BB95" i="11"/>
  <c r="DO95" i="11"/>
  <c r="BC95" i="11"/>
  <c r="DP95" i="11"/>
  <c r="BD95" i="11"/>
  <c r="DQ95" i="11"/>
  <c r="BE95" i="11"/>
  <c r="DR95" i="11"/>
  <c r="BF95" i="11"/>
  <c r="DT95" i="11"/>
  <c r="DU95" i="11"/>
  <c r="BH95" i="11"/>
  <c r="DV95" i="11"/>
  <c r="BI95" i="11"/>
  <c r="DW95" i="11"/>
  <c r="BJ95" i="11"/>
  <c r="DX95" i="11"/>
  <c r="BK95" i="11"/>
  <c r="DY95" i="11"/>
  <c r="BL95" i="11"/>
  <c r="DZ95" i="11"/>
  <c r="BM95" i="11"/>
  <c r="EA95" i="11"/>
  <c r="BN95" i="11"/>
  <c r="EB95" i="11"/>
  <c r="BO95" i="11"/>
  <c r="EC95" i="11"/>
  <c r="BP95" i="11"/>
  <c r="ED95" i="11"/>
  <c r="BQ95" i="11"/>
  <c r="EE95" i="11"/>
  <c r="BR95" i="11"/>
  <c r="H96" i="11"/>
  <c r="K96" i="11"/>
  <c r="BT96" i="11"/>
  <c r="BU96" i="11"/>
  <c r="L96" i="11"/>
  <c r="BV96" i="11"/>
  <c r="M96" i="11"/>
  <c r="BW96" i="11"/>
  <c r="N96" i="11"/>
  <c r="BX96" i="11"/>
  <c r="O96" i="11"/>
  <c r="BY96" i="11"/>
  <c r="P96" i="11"/>
  <c r="BZ96" i="11"/>
  <c r="Q96" i="11"/>
  <c r="CA96" i="11"/>
  <c r="R96" i="11"/>
  <c r="CB96" i="11"/>
  <c r="S96" i="11"/>
  <c r="CC96" i="11"/>
  <c r="T96" i="11"/>
  <c r="CD96" i="11"/>
  <c r="U96" i="11"/>
  <c r="CE96" i="11"/>
  <c r="V96" i="11"/>
  <c r="CG96" i="11"/>
  <c r="CH96" i="11"/>
  <c r="X96" i="11"/>
  <c r="CI96" i="11"/>
  <c r="Y96" i="11"/>
  <c r="CJ96" i="11"/>
  <c r="Z96" i="11"/>
  <c r="CK96" i="11"/>
  <c r="AA96" i="11"/>
  <c r="CL96" i="11"/>
  <c r="AB96" i="11"/>
  <c r="CM96" i="11"/>
  <c r="AC96" i="11"/>
  <c r="CN96" i="11"/>
  <c r="AD96" i="11"/>
  <c r="CO96" i="11"/>
  <c r="AE96" i="11"/>
  <c r="CP96" i="11"/>
  <c r="AF96" i="11"/>
  <c r="CQ96" i="11"/>
  <c r="AG96" i="11"/>
  <c r="CR96" i="11"/>
  <c r="AH96" i="11"/>
  <c r="CT96" i="11"/>
  <c r="CU96" i="11"/>
  <c r="AJ96" i="11"/>
  <c r="CV96" i="11"/>
  <c r="AK96" i="11"/>
  <c r="CW96" i="11"/>
  <c r="AL96" i="11"/>
  <c r="CX96" i="11"/>
  <c r="AM96" i="11"/>
  <c r="CY96" i="11"/>
  <c r="AN96" i="11"/>
  <c r="CZ96" i="11"/>
  <c r="AO96" i="11"/>
  <c r="DA96" i="11"/>
  <c r="AP96" i="11"/>
  <c r="DB96" i="11"/>
  <c r="AQ96" i="11"/>
  <c r="DC96" i="11"/>
  <c r="AR96" i="11"/>
  <c r="DD96" i="11"/>
  <c r="AS96" i="11"/>
  <c r="DE96" i="11"/>
  <c r="AT96" i="11"/>
  <c r="DG96" i="11"/>
  <c r="DH96" i="11"/>
  <c r="AV96" i="11"/>
  <c r="DI96" i="11"/>
  <c r="AW96" i="11"/>
  <c r="DJ96" i="11"/>
  <c r="AX96" i="11"/>
  <c r="DK96" i="11"/>
  <c r="AY96" i="11"/>
  <c r="DL96" i="11"/>
  <c r="AZ96" i="11"/>
  <c r="DM96" i="11"/>
  <c r="BA96" i="11"/>
  <c r="DN96" i="11"/>
  <c r="BB96" i="11"/>
  <c r="DO96" i="11"/>
  <c r="BC96" i="11"/>
  <c r="DP96" i="11"/>
  <c r="BD96" i="11"/>
  <c r="DQ96" i="11"/>
  <c r="BE96" i="11"/>
  <c r="DR96" i="11"/>
  <c r="BF96" i="11"/>
  <c r="DT96" i="11"/>
  <c r="DU96" i="11"/>
  <c r="BH96" i="11"/>
  <c r="DV96" i="11"/>
  <c r="BI96" i="11"/>
  <c r="DW96" i="11"/>
  <c r="BJ96" i="11"/>
  <c r="DX96" i="11"/>
  <c r="BK96" i="11"/>
  <c r="DY96" i="11"/>
  <c r="BL96" i="11"/>
  <c r="DZ96" i="11"/>
  <c r="BM96" i="11"/>
  <c r="EA96" i="11"/>
  <c r="BN96" i="11"/>
  <c r="EB96" i="11"/>
  <c r="BO96" i="11"/>
  <c r="EC96" i="11"/>
  <c r="BP96" i="11"/>
  <c r="ED96" i="11"/>
  <c r="BQ96" i="11"/>
  <c r="EE96" i="11"/>
  <c r="BR96" i="11"/>
  <c r="H97" i="11"/>
  <c r="K97" i="11"/>
  <c r="BT97" i="11"/>
  <c r="BU97" i="11"/>
  <c r="L97" i="11"/>
  <c r="BV97" i="11"/>
  <c r="M97" i="11"/>
  <c r="BW97" i="11"/>
  <c r="N97" i="11"/>
  <c r="BX97" i="11"/>
  <c r="O97" i="11"/>
  <c r="BY97" i="11"/>
  <c r="P97" i="11"/>
  <c r="BZ97" i="11"/>
  <c r="Q97" i="11"/>
  <c r="CA97" i="11"/>
  <c r="R97" i="11"/>
  <c r="CB97" i="11"/>
  <c r="S97" i="11"/>
  <c r="CC97" i="11"/>
  <c r="T97" i="11"/>
  <c r="CD97" i="11"/>
  <c r="U97" i="11"/>
  <c r="CE97" i="11"/>
  <c r="V97" i="11"/>
  <c r="CG97" i="11"/>
  <c r="CH97" i="11"/>
  <c r="X97" i="11"/>
  <c r="CI97" i="11"/>
  <c r="Y97" i="11"/>
  <c r="CJ97" i="11"/>
  <c r="Z97" i="11"/>
  <c r="CK97" i="11"/>
  <c r="AA97" i="11"/>
  <c r="CL97" i="11"/>
  <c r="AB97" i="11"/>
  <c r="CM97" i="11"/>
  <c r="AC97" i="11"/>
  <c r="CN97" i="11"/>
  <c r="AD97" i="11"/>
  <c r="CO97" i="11"/>
  <c r="AE97" i="11"/>
  <c r="CP97" i="11"/>
  <c r="AF97" i="11"/>
  <c r="CQ97" i="11"/>
  <c r="AG97" i="11"/>
  <c r="CR97" i="11"/>
  <c r="AH97" i="11"/>
  <c r="CT97" i="11"/>
  <c r="CU97" i="11"/>
  <c r="AJ97" i="11"/>
  <c r="CV97" i="11"/>
  <c r="AK97" i="11"/>
  <c r="CW97" i="11"/>
  <c r="AL97" i="11"/>
  <c r="CX97" i="11"/>
  <c r="AM97" i="11"/>
  <c r="CY97" i="11"/>
  <c r="AN97" i="11"/>
  <c r="CZ97" i="11"/>
  <c r="AO97" i="11"/>
  <c r="DA97" i="11"/>
  <c r="AP97" i="11"/>
  <c r="DB97" i="11"/>
  <c r="AQ97" i="11"/>
  <c r="DC97" i="11"/>
  <c r="AR97" i="11"/>
  <c r="DD97" i="11"/>
  <c r="AS97" i="11"/>
  <c r="DE97" i="11"/>
  <c r="AT97" i="11"/>
  <c r="DG97" i="11"/>
  <c r="DH97" i="11"/>
  <c r="AV97" i="11"/>
  <c r="DI97" i="11"/>
  <c r="AW97" i="11"/>
  <c r="DJ97" i="11"/>
  <c r="AX97" i="11"/>
  <c r="DK97" i="11"/>
  <c r="AY97" i="11"/>
  <c r="DL97" i="11"/>
  <c r="AZ97" i="11"/>
  <c r="DM97" i="11"/>
  <c r="BA97" i="11"/>
  <c r="DN97" i="11"/>
  <c r="BB97" i="11"/>
  <c r="DO97" i="11"/>
  <c r="BC97" i="11"/>
  <c r="DP97" i="11"/>
  <c r="BD97" i="11"/>
  <c r="DQ97" i="11"/>
  <c r="BE97" i="11"/>
  <c r="DR97" i="11"/>
  <c r="BF97" i="11"/>
  <c r="DT97" i="11"/>
  <c r="DU97" i="11"/>
  <c r="BH97" i="11"/>
  <c r="DV97" i="11"/>
  <c r="BI97" i="11"/>
  <c r="DW97" i="11"/>
  <c r="BJ97" i="11"/>
  <c r="DX97" i="11"/>
  <c r="BK97" i="11"/>
  <c r="DY97" i="11"/>
  <c r="BL97" i="11"/>
  <c r="DZ97" i="11"/>
  <c r="BM97" i="11"/>
  <c r="EA97" i="11"/>
  <c r="BN97" i="11"/>
  <c r="EB97" i="11"/>
  <c r="BO97" i="11"/>
  <c r="EC97" i="11"/>
  <c r="BP97" i="11"/>
  <c r="ED97" i="11"/>
  <c r="BQ97" i="11"/>
  <c r="EE97" i="11"/>
  <c r="BR97" i="11"/>
  <c r="H98" i="11"/>
  <c r="K98" i="11"/>
  <c r="BT98" i="11"/>
  <c r="BU98" i="11"/>
  <c r="L98" i="11"/>
  <c r="BV98" i="11"/>
  <c r="M98" i="11"/>
  <c r="BW98" i="11"/>
  <c r="N98" i="11"/>
  <c r="BX98" i="11"/>
  <c r="O98" i="11"/>
  <c r="BY98" i="11"/>
  <c r="P98" i="11"/>
  <c r="BZ98" i="11"/>
  <c r="Q98" i="11"/>
  <c r="CA98" i="11"/>
  <c r="R98" i="11"/>
  <c r="CB98" i="11"/>
  <c r="S98" i="11"/>
  <c r="CC98" i="11"/>
  <c r="T98" i="11"/>
  <c r="CD98" i="11"/>
  <c r="U98" i="11"/>
  <c r="CE98" i="11"/>
  <c r="V98" i="11"/>
  <c r="CG98" i="11"/>
  <c r="CH98" i="11"/>
  <c r="X98" i="11"/>
  <c r="CI98" i="11"/>
  <c r="Y98" i="11"/>
  <c r="CJ98" i="11"/>
  <c r="Z98" i="11"/>
  <c r="CK98" i="11"/>
  <c r="AA98" i="11"/>
  <c r="CL98" i="11"/>
  <c r="AB98" i="11"/>
  <c r="CM98" i="11"/>
  <c r="AC98" i="11"/>
  <c r="CN98" i="11"/>
  <c r="AD98" i="11"/>
  <c r="CO98" i="11"/>
  <c r="AE98" i="11"/>
  <c r="CP98" i="11"/>
  <c r="AF98" i="11"/>
  <c r="CQ98" i="11"/>
  <c r="AG98" i="11"/>
  <c r="CR98" i="11"/>
  <c r="AH98" i="11"/>
  <c r="CT98" i="11"/>
  <c r="CU98" i="11"/>
  <c r="AJ98" i="11"/>
  <c r="CV98" i="11"/>
  <c r="AK98" i="11"/>
  <c r="CW98" i="11"/>
  <c r="AL98" i="11"/>
  <c r="CX98" i="11"/>
  <c r="AM98" i="11"/>
  <c r="CY98" i="11"/>
  <c r="AN98" i="11"/>
  <c r="CZ98" i="11"/>
  <c r="AO98" i="11"/>
  <c r="DA98" i="11"/>
  <c r="AP98" i="11"/>
  <c r="DB98" i="11"/>
  <c r="AQ98" i="11"/>
  <c r="DC98" i="11"/>
  <c r="AR98" i="11"/>
  <c r="DD98" i="11"/>
  <c r="AS98" i="11"/>
  <c r="DE98" i="11"/>
  <c r="AT98" i="11"/>
  <c r="DG98" i="11"/>
  <c r="DH98" i="11"/>
  <c r="AV98" i="11"/>
  <c r="DI98" i="11"/>
  <c r="AW98" i="11"/>
  <c r="DJ98" i="11"/>
  <c r="AX98" i="11"/>
  <c r="DK98" i="11"/>
  <c r="AY98" i="11"/>
  <c r="DL98" i="11"/>
  <c r="AZ98" i="11"/>
  <c r="DM98" i="11"/>
  <c r="BA98" i="11"/>
  <c r="DN98" i="11"/>
  <c r="BB98" i="11"/>
  <c r="DO98" i="11"/>
  <c r="BC98" i="11"/>
  <c r="DP98" i="11"/>
  <c r="BD98" i="11"/>
  <c r="DQ98" i="11"/>
  <c r="BE98" i="11"/>
  <c r="DR98" i="11"/>
  <c r="BF98" i="11"/>
  <c r="DT98" i="11"/>
  <c r="DU98" i="11"/>
  <c r="BH98" i="11"/>
  <c r="DV98" i="11"/>
  <c r="BI98" i="11"/>
  <c r="DW98" i="11"/>
  <c r="BJ98" i="11"/>
  <c r="DX98" i="11"/>
  <c r="BK98" i="11"/>
  <c r="DY98" i="11"/>
  <c r="BL98" i="11"/>
  <c r="DZ98" i="11"/>
  <c r="BM98" i="11"/>
  <c r="EA98" i="11"/>
  <c r="BN98" i="11"/>
  <c r="EB98" i="11"/>
  <c r="BO98" i="11"/>
  <c r="EC98" i="11"/>
  <c r="BP98" i="11"/>
  <c r="ED98" i="11"/>
  <c r="BQ98" i="11"/>
  <c r="EE98" i="11"/>
  <c r="BR98" i="11"/>
  <c r="H99" i="11"/>
  <c r="J99" i="11"/>
  <c r="BT99" i="11"/>
  <c r="BU99" i="11"/>
  <c r="L99" i="11"/>
  <c r="BV99" i="11"/>
  <c r="M99" i="11"/>
  <c r="BW99" i="11"/>
  <c r="N99" i="11"/>
  <c r="BX99" i="11"/>
  <c r="O99" i="11"/>
  <c r="BY99" i="11"/>
  <c r="P99" i="11"/>
  <c r="BZ99" i="11"/>
  <c r="Q99" i="11"/>
  <c r="CA99" i="11"/>
  <c r="R99" i="11"/>
  <c r="CB99" i="11"/>
  <c r="S99" i="11"/>
  <c r="CC99" i="11"/>
  <c r="T99" i="11"/>
  <c r="CD99" i="11"/>
  <c r="U99" i="11"/>
  <c r="CE99" i="11"/>
  <c r="V99" i="11"/>
  <c r="CG99" i="11"/>
  <c r="CH99" i="11"/>
  <c r="X99" i="11"/>
  <c r="CI99" i="11"/>
  <c r="Y99" i="11"/>
  <c r="CJ99" i="11"/>
  <c r="Z99" i="11"/>
  <c r="CK99" i="11"/>
  <c r="AA99" i="11"/>
  <c r="CL99" i="11"/>
  <c r="AB99" i="11"/>
  <c r="CM99" i="11"/>
  <c r="AC99" i="11"/>
  <c r="CN99" i="11"/>
  <c r="AD99" i="11"/>
  <c r="CO99" i="11"/>
  <c r="AE99" i="11"/>
  <c r="CP99" i="11"/>
  <c r="AF99" i="11"/>
  <c r="CQ99" i="11"/>
  <c r="AG99" i="11"/>
  <c r="CR99" i="11"/>
  <c r="AH99" i="11"/>
  <c r="CT99" i="11"/>
  <c r="CU99" i="11"/>
  <c r="AJ99" i="11"/>
  <c r="CV99" i="11"/>
  <c r="AK99" i="11"/>
  <c r="CW99" i="11"/>
  <c r="AL99" i="11"/>
  <c r="CX99" i="11"/>
  <c r="AM99" i="11"/>
  <c r="CY99" i="11"/>
  <c r="AN99" i="11"/>
  <c r="CZ99" i="11"/>
  <c r="AO99" i="11"/>
  <c r="DA99" i="11"/>
  <c r="AP99" i="11"/>
  <c r="DB99" i="11"/>
  <c r="AQ99" i="11"/>
  <c r="DC99" i="11"/>
  <c r="AR99" i="11"/>
  <c r="DD99" i="11"/>
  <c r="AS99" i="11"/>
  <c r="DE99" i="11"/>
  <c r="AT99" i="11"/>
  <c r="DG99" i="11"/>
  <c r="DH99" i="11"/>
  <c r="AV99" i="11"/>
  <c r="DI99" i="11"/>
  <c r="AW99" i="11"/>
  <c r="DJ99" i="11"/>
  <c r="AX99" i="11"/>
  <c r="DK99" i="11"/>
  <c r="AY99" i="11"/>
  <c r="DL99" i="11"/>
  <c r="AZ99" i="11"/>
  <c r="DM99" i="11"/>
  <c r="BA99" i="11"/>
  <c r="DN99" i="11"/>
  <c r="BB99" i="11"/>
  <c r="DO99" i="11"/>
  <c r="BC99" i="11"/>
  <c r="DP99" i="11"/>
  <c r="BD99" i="11"/>
  <c r="DQ99" i="11"/>
  <c r="BE99" i="11"/>
  <c r="DR99" i="11"/>
  <c r="BF99" i="11"/>
  <c r="DT99" i="11"/>
  <c r="DU99" i="11"/>
  <c r="BH99" i="11"/>
  <c r="DV99" i="11"/>
  <c r="BI99" i="11"/>
  <c r="DW99" i="11"/>
  <c r="BJ99" i="11"/>
  <c r="DX99" i="11"/>
  <c r="BK99" i="11"/>
  <c r="DY99" i="11"/>
  <c r="BL99" i="11"/>
  <c r="DZ99" i="11"/>
  <c r="BM99" i="11"/>
  <c r="EA99" i="11"/>
  <c r="BN99" i="11"/>
  <c r="EB99" i="11"/>
  <c r="BO99" i="11"/>
  <c r="EC99" i="11"/>
  <c r="BP99" i="11"/>
  <c r="ED99" i="11"/>
  <c r="BQ99" i="11"/>
  <c r="EE99" i="11"/>
  <c r="BR99" i="11"/>
  <c r="H100" i="11"/>
  <c r="K100" i="11"/>
  <c r="BT100" i="11"/>
  <c r="BU100" i="11"/>
  <c r="L100" i="11"/>
  <c r="BV100" i="11"/>
  <c r="M100" i="11"/>
  <c r="BW100" i="11"/>
  <c r="N100" i="11"/>
  <c r="BX100" i="11"/>
  <c r="O100" i="11"/>
  <c r="BY100" i="11"/>
  <c r="P100" i="11"/>
  <c r="BZ100" i="11"/>
  <c r="Q100" i="11"/>
  <c r="CA100" i="11"/>
  <c r="R100" i="11"/>
  <c r="CB100" i="11"/>
  <c r="S100" i="11"/>
  <c r="CC100" i="11"/>
  <c r="T100" i="11"/>
  <c r="CD100" i="11"/>
  <c r="U100" i="11"/>
  <c r="CE100" i="11"/>
  <c r="V100" i="11"/>
  <c r="CG100" i="11"/>
  <c r="CH100" i="11"/>
  <c r="X100" i="11"/>
  <c r="CI100" i="11"/>
  <c r="Y100" i="11"/>
  <c r="CJ100" i="11"/>
  <c r="Z100" i="11"/>
  <c r="CK100" i="11"/>
  <c r="AA100" i="11"/>
  <c r="CL100" i="11"/>
  <c r="AB100" i="11"/>
  <c r="CM100" i="11"/>
  <c r="AC100" i="11"/>
  <c r="CN100" i="11"/>
  <c r="AD100" i="11"/>
  <c r="CO100" i="11"/>
  <c r="AE100" i="11"/>
  <c r="CP100" i="11"/>
  <c r="AF100" i="11"/>
  <c r="CQ100" i="11"/>
  <c r="AG100" i="11"/>
  <c r="CR100" i="11"/>
  <c r="AH100" i="11"/>
  <c r="CT100" i="11"/>
  <c r="CU100" i="11"/>
  <c r="AJ100" i="11"/>
  <c r="CV100" i="11"/>
  <c r="AK100" i="11"/>
  <c r="CW100" i="11"/>
  <c r="AL100" i="11"/>
  <c r="CX100" i="11"/>
  <c r="AM100" i="11"/>
  <c r="CY100" i="11"/>
  <c r="AN100" i="11"/>
  <c r="CZ100" i="11"/>
  <c r="AO100" i="11"/>
  <c r="DA100" i="11"/>
  <c r="AP100" i="11"/>
  <c r="DB100" i="11"/>
  <c r="AQ100" i="11"/>
  <c r="DC100" i="11"/>
  <c r="AR100" i="11"/>
  <c r="DD100" i="11"/>
  <c r="AS100" i="11"/>
  <c r="DE100" i="11"/>
  <c r="AT100" i="11"/>
  <c r="DG100" i="11"/>
  <c r="DH100" i="11"/>
  <c r="AV100" i="11"/>
  <c r="DI100" i="11"/>
  <c r="AW100" i="11"/>
  <c r="DJ100" i="11"/>
  <c r="AX100" i="11"/>
  <c r="DK100" i="11"/>
  <c r="AY100" i="11"/>
  <c r="DL100" i="11"/>
  <c r="AZ100" i="11"/>
  <c r="DM100" i="11"/>
  <c r="BA100" i="11"/>
  <c r="DN100" i="11"/>
  <c r="BB100" i="11"/>
  <c r="DO100" i="11"/>
  <c r="BC100" i="11"/>
  <c r="DP100" i="11"/>
  <c r="BD100" i="11"/>
  <c r="DQ100" i="11"/>
  <c r="BE100" i="11"/>
  <c r="DR100" i="11"/>
  <c r="BF100" i="11"/>
  <c r="DT100" i="11"/>
  <c r="DU100" i="11"/>
  <c r="BH100" i="11"/>
  <c r="DV100" i="11"/>
  <c r="BI100" i="11"/>
  <c r="DW100" i="11"/>
  <c r="BJ100" i="11"/>
  <c r="DX100" i="11"/>
  <c r="BK100" i="11"/>
  <c r="DY100" i="11"/>
  <c r="BL100" i="11"/>
  <c r="DZ100" i="11"/>
  <c r="BM100" i="11"/>
  <c r="EA100" i="11"/>
  <c r="BN100" i="11"/>
  <c r="EB100" i="11"/>
  <c r="BO100" i="11"/>
  <c r="EC100" i="11"/>
  <c r="BP100" i="11"/>
  <c r="ED100" i="11"/>
  <c r="BQ100" i="11"/>
  <c r="EE100" i="11"/>
  <c r="BR100" i="11"/>
  <c r="A89" i="11"/>
  <c r="A90" i="11"/>
  <c r="A91" i="11"/>
  <c r="A92" i="11"/>
  <c r="A93" i="11"/>
  <c r="A94" i="11"/>
  <c r="A96" i="11"/>
  <c r="A97" i="11"/>
  <c r="A98" i="11"/>
  <c r="A99" i="11"/>
  <c r="A100" i="11"/>
  <c r="A92" i="10"/>
  <c r="A93" i="10"/>
  <c r="A94" i="10"/>
  <c r="H92" i="10"/>
  <c r="H3" i="10"/>
  <c r="K92" i="10"/>
  <c r="BT91" i="10"/>
  <c r="BU91" i="10"/>
  <c r="BV91" i="10"/>
  <c r="BW91" i="10"/>
  <c r="BX91" i="10"/>
  <c r="BY91" i="10"/>
  <c r="BZ91" i="10"/>
  <c r="CA91" i="10"/>
  <c r="CB91" i="10"/>
  <c r="CC91" i="10"/>
  <c r="CD91" i="10"/>
  <c r="CE91" i="10"/>
  <c r="CG91" i="10"/>
  <c r="CH91" i="10"/>
  <c r="X91" i="10"/>
  <c r="CI91" i="10"/>
  <c r="Y91" i="10"/>
  <c r="CJ91" i="10"/>
  <c r="Z91" i="10"/>
  <c r="CK91" i="10"/>
  <c r="AA91" i="10"/>
  <c r="CL91" i="10"/>
  <c r="AB91" i="10"/>
  <c r="CM91" i="10"/>
  <c r="AC91" i="10"/>
  <c r="CN91" i="10"/>
  <c r="AD91" i="10"/>
  <c r="CO91" i="10"/>
  <c r="AE91" i="10"/>
  <c r="CP91" i="10"/>
  <c r="AF91" i="10"/>
  <c r="CQ91" i="10"/>
  <c r="AG91" i="10"/>
  <c r="CR91" i="10"/>
  <c r="AH91" i="10"/>
  <c r="CT91" i="10"/>
  <c r="CU91" i="10"/>
  <c r="AJ91" i="10"/>
  <c r="CV91" i="10"/>
  <c r="AK91" i="10"/>
  <c r="CW91" i="10"/>
  <c r="AL91" i="10"/>
  <c r="CX91" i="10"/>
  <c r="AM91" i="10"/>
  <c r="CY91" i="10"/>
  <c r="AN91" i="10"/>
  <c r="CZ91" i="10"/>
  <c r="AO91" i="10"/>
  <c r="DA91" i="10"/>
  <c r="AP91" i="10"/>
  <c r="DB91" i="10"/>
  <c r="AQ91" i="10"/>
  <c r="DC91" i="10"/>
  <c r="AR91" i="10"/>
  <c r="DD91" i="10"/>
  <c r="AS91" i="10"/>
  <c r="DE91" i="10"/>
  <c r="AT91" i="10"/>
  <c r="DG91" i="10"/>
  <c r="DH91" i="10"/>
  <c r="AV91" i="10"/>
  <c r="DI91" i="10"/>
  <c r="AW91" i="10"/>
  <c r="DJ91" i="10"/>
  <c r="AX91" i="10"/>
  <c r="DK91" i="10"/>
  <c r="AY91" i="10"/>
  <c r="DL91" i="10"/>
  <c r="AZ91" i="10"/>
  <c r="DM91" i="10"/>
  <c r="BA91" i="10"/>
  <c r="DN91" i="10"/>
  <c r="BB91" i="10"/>
  <c r="DO91" i="10"/>
  <c r="BC91" i="10"/>
  <c r="DP91" i="10"/>
  <c r="BD91" i="10"/>
  <c r="DQ91" i="10"/>
  <c r="BE91" i="10"/>
  <c r="DR91" i="10"/>
  <c r="BF91" i="10"/>
  <c r="DT91" i="10"/>
  <c r="DU91" i="10"/>
  <c r="BH91" i="10"/>
  <c r="DV91" i="10"/>
  <c r="BI91" i="10"/>
  <c r="DW91" i="10"/>
  <c r="BJ91" i="10"/>
  <c r="DX91" i="10"/>
  <c r="BK91" i="10"/>
  <c r="DY91" i="10"/>
  <c r="BL91" i="10"/>
  <c r="DZ91" i="10"/>
  <c r="BM91" i="10"/>
  <c r="EA91" i="10"/>
  <c r="BN91" i="10"/>
  <c r="EB91" i="10"/>
  <c r="BO91" i="10"/>
  <c r="EC91" i="10"/>
  <c r="BP91" i="10"/>
  <c r="ED91" i="10"/>
  <c r="BQ91" i="10"/>
  <c r="EE91" i="10"/>
  <c r="BR91" i="10"/>
  <c r="H93" i="10"/>
  <c r="K93" i="10"/>
  <c r="BT92" i="10"/>
  <c r="BU92" i="10"/>
  <c r="L92" i="10"/>
  <c r="BV92" i="10"/>
  <c r="M92" i="10"/>
  <c r="BW92" i="10"/>
  <c r="N92" i="10"/>
  <c r="BX92" i="10"/>
  <c r="O92" i="10"/>
  <c r="BY92" i="10"/>
  <c r="P92" i="10"/>
  <c r="BZ92" i="10"/>
  <c r="Q92" i="10"/>
  <c r="CA92" i="10"/>
  <c r="R92" i="10"/>
  <c r="CB92" i="10"/>
  <c r="S92" i="10"/>
  <c r="CC92" i="10"/>
  <c r="T92" i="10"/>
  <c r="CD92" i="10"/>
  <c r="U92" i="10"/>
  <c r="CE92" i="10"/>
  <c r="V92" i="10"/>
  <c r="CG92" i="10"/>
  <c r="CH92" i="10"/>
  <c r="X92" i="10"/>
  <c r="CI92" i="10"/>
  <c r="Y92" i="10"/>
  <c r="CJ92" i="10"/>
  <c r="Z92" i="10"/>
  <c r="CK92" i="10"/>
  <c r="AA92" i="10"/>
  <c r="CL92" i="10"/>
  <c r="AB92" i="10"/>
  <c r="CM92" i="10"/>
  <c r="AC92" i="10"/>
  <c r="CN92" i="10"/>
  <c r="AD92" i="10"/>
  <c r="CO92" i="10"/>
  <c r="AE92" i="10"/>
  <c r="CP92" i="10"/>
  <c r="AF92" i="10"/>
  <c r="CQ92" i="10"/>
  <c r="AG92" i="10"/>
  <c r="CR92" i="10"/>
  <c r="AH92" i="10"/>
  <c r="CT92" i="10"/>
  <c r="CU92" i="10"/>
  <c r="AJ92" i="10"/>
  <c r="CV92" i="10"/>
  <c r="AK92" i="10"/>
  <c r="CW92" i="10"/>
  <c r="AL92" i="10"/>
  <c r="CX92" i="10"/>
  <c r="AM92" i="10"/>
  <c r="CY92" i="10"/>
  <c r="AN92" i="10"/>
  <c r="CZ92" i="10"/>
  <c r="AO92" i="10"/>
  <c r="DA92" i="10"/>
  <c r="AP92" i="10"/>
  <c r="DB92" i="10"/>
  <c r="AQ92" i="10"/>
  <c r="DC92" i="10"/>
  <c r="AR92" i="10"/>
  <c r="DD92" i="10"/>
  <c r="AS92" i="10"/>
  <c r="DE92" i="10"/>
  <c r="AT92" i="10"/>
  <c r="DG92" i="10"/>
  <c r="DH92" i="10"/>
  <c r="AV92" i="10"/>
  <c r="DI92" i="10"/>
  <c r="AW92" i="10"/>
  <c r="DJ92" i="10"/>
  <c r="AX92" i="10"/>
  <c r="DK92" i="10"/>
  <c r="AY92" i="10"/>
  <c r="DL92" i="10"/>
  <c r="AZ92" i="10"/>
  <c r="DM92" i="10"/>
  <c r="BA92" i="10"/>
  <c r="DN92" i="10"/>
  <c r="BB92" i="10"/>
  <c r="DO92" i="10"/>
  <c r="BC92" i="10"/>
  <c r="DP92" i="10"/>
  <c r="BD92" i="10"/>
  <c r="DQ92" i="10"/>
  <c r="BE92" i="10"/>
  <c r="DR92" i="10"/>
  <c r="BF92" i="10"/>
  <c r="DT92" i="10"/>
  <c r="DU92" i="10"/>
  <c r="BH92" i="10"/>
  <c r="DV92" i="10"/>
  <c r="BI92" i="10"/>
  <c r="DW92" i="10"/>
  <c r="BJ92" i="10"/>
  <c r="DX92" i="10"/>
  <c r="BK92" i="10"/>
  <c r="DY92" i="10"/>
  <c r="BL92" i="10"/>
  <c r="DZ92" i="10"/>
  <c r="BM92" i="10"/>
  <c r="EA92" i="10"/>
  <c r="BN92" i="10"/>
  <c r="EB92" i="10"/>
  <c r="BO92" i="10"/>
  <c r="EC92" i="10"/>
  <c r="BP92" i="10"/>
  <c r="ED92" i="10"/>
  <c r="BQ92" i="10"/>
  <c r="EE92" i="10"/>
  <c r="BR92" i="10"/>
  <c r="H94" i="10"/>
  <c r="K94" i="10"/>
  <c r="BT93" i="10"/>
  <c r="BU93" i="10"/>
  <c r="L93" i="10"/>
  <c r="BV93" i="10"/>
  <c r="M93" i="10"/>
  <c r="BW93" i="10"/>
  <c r="N93" i="10"/>
  <c r="BX93" i="10"/>
  <c r="O93" i="10"/>
  <c r="BY93" i="10"/>
  <c r="P93" i="10"/>
  <c r="BZ93" i="10"/>
  <c r="Q93" i="10"/>
  <c r="CA93" i="10"/>
  <c r="R93" i="10"/>
  <c r="CB93" i="10"/>
  <c r="S93" i="10"/>
  <c r="CC93" i="10"/>
  <c r="T93" i="10"/>
  <c r="CD93" i="10"/>
  <c r="U93" i="10"/>
  <c r="CE93" i="10"/>
  <c r="V93" i="10"/>
  <c r="CG93" i="10"/>
  <c r="CH93" i="10"/>
  <c r="X93" i="10"/>
  <c r="CI93" i="10"/>
  <c r="Y93" i="10"/>
  <c r="CJ93" i="10"/>
  <c r="Z93" i="10"/>
  <c r="CK93" i="10"/>
  <c r="AA93" i="10"/>
  <c r="CL93" i="10"/>
  <c r="AB93" i="10"/>
  <c r="CM93" i="10"/>
  <c r="AC93" i="10"/>
  <c r="CN93" i="10"/>
  <c r="AD93" i="10"/>
  <c r="CO93" i="10"/>
  <c r="AE93" i="10"/>
  <c r="CP93" i="10"/>
  <c r="AF93" i="10"/>
  <c r="CQ93" i="10"/>
  <c r="AG93" i="10"/>
  <c r="CR93" i="10"/>
  <c r="AH93" i="10"/>
  <c r="CT93" i="10"/>
  <c r="CU93" i="10"/>
  <c r="AJ93" i="10"/>
  <c r="CV93" i="10"/>
  <c r="AK93" i="10"/>
  <c r="CW93" i="10"/>
  <c r="AL93" i="10"/>
  <c r="CX93" i="10"/>
  <c r="AM93" i="10"/>
  <c r="CY93" i="10"/>
  <c r="AN93" i="10"/>
  <c r="CZ93" i="10"/>
  <c r="AO93" i="10"/>
  <c r="DA93" i="10"/>
  <c r="AP93" i="10"/>
  <c r="DB93" i="10"/>
  <c r="AQ93" i="10"/>
  <c r="DC93" i="10"/>
  <c r="AR93" i="10"/>
  <c r="DD93" i="10"/>
  <c r="AS93" i="10"/>
  <c r="DE93" i="10"/>
  <c r="AT93" i="10"/>
  <c r="DG93" i="10"/>
  <c r="DH93" i="10"/>
  <c r="AV93" i="10"/>
  <c r="DI93" i="10"/>
  <c r="AW93" i="10"/>
  <c r="DJ93" i="10"/>
  <c r="AX93" i="10"/>
  <c r="DK93" i="10"/>
  <c r="AY93" i="10"/>
  <c r="DL93" i="10"/>
  <c r="AZ93" i="10"/>
  <c r="DM93" i="10"/>
  <c r="BA93" i="10"/>
  <c r="DN93" i="10"/>
  <c r="BB93" i="10"/>
  <c r="DO93" i="10"/>
  <c r="BC93" i="10"/>
  <c r="DP93" i="10"/>
  <c r="BD93" i="10"/>
  <c r="DQ93" i="10"/>
  <c r="BE93" i="10"/>
  <c r="DR93" i="10"/>
  <c r="BF93" i="10"/>
  <c r="DT93" i="10"/>
  <c r="DU93" i="10"/>
  <c r="BH93" i="10"/>
  <c r="DV93" i="10"/>
  <c r="BI93" i="10"/>
  <c r="DW93" i="10"/>
  <c r="BJ93" i="10"/>
  <c r="DX93" i="10"/>
  <c r="BK93" i="10"/>
  <c r="DY93" i="10"/>
  <c r="BL93" i="10"/>
  <c r="DZ93" i="10"/>
  <c r="BM93" i="10"/>
  <c r="EA93" i="10"/>
  <c r="BN93" i="10"/>
  <c r="EB93" i="10"/>
  <c r="BO93" i="10"/>
  <c r="EC93" i="10"/>
  <c r="BP93" i="10"/>
  <c r="ED93" i="10"/>
  <c r="BQ93" i="10"/>
  <c r="EE93" i="10"/>
  <c r="BR93" i="10"/>
  <c r="H50" i="10"/>
  <c r="H33" i="10"/>
  <c r="K50" i="10"/>
  <c r="BT94" i="10"/>
  <c r="BU94" i="10"/>
  <c r="L94" i="10"/>
  <c r="BV94" i="10"/>
  <c r="M94" i="10"/>
  <c r="BW94" i="10"/>
  <c r="N94" i="10"/>
  <c r="BX94" i="10"/>
  <c r="O94" i="10"/>
  <c r="BY94" i="10"/>
  <c r="P94" i="10"/>
  <c r="BZ94" i="10"/>
  <c r="Q94" i="10"/>
  <c r="CA94" i="10"/>
  <c r="R94" i="10"/>
  <c r="CB94" i="10"/>
  <c r="S94" i="10"/>
  <c r="CC94" i="10"/>
  <c r="T94" i="10"/>
  <c r="CD94" i="10"/>
  <c r="U94" i="10"/>
  <c r="CE94" i="10"/>
  <c r="V94" i="10"/>
  <c r="CG94" i="10"/>
  <c r="CH94" i="10"/>
  <c r="X94" i="10"/>
  <c r="CI94" i="10"/>
  <c r="Y94" i="10"/>
  <c r="CJ94" i="10"/>
  <c r="Z94" i="10"/>
  <c r="CK94" i="10"/>
  <c r="AA94" i="10"/>
  <c r="CL94" i="10"/>
  <c r="AB94" i="10"/>
  <c r="CM94" i="10"/>
  <c r="AC94" i="10"/>
  <c r="CN94" i="10"/>
  <c r="AD94" i="10"/>
  <c r="CO94" i="10"/>
  <c r="AE94" i="10"/>
  <c r="CP94" i="10"/>
  <c r="AF94" i="10"/>
  <c r="CQ94" i="10"/>
  <c r="AG94" i="10"/>
  <c r="CR94" i="10"/>
  <c r="AH94" i="10"/>
  <c r="CT94" i="10"/>
  <c r="CU94" i="10"/>
  <c r="AJ94" i="10"/>
  <c r="CV94" i="10"/>
  <c r="AK94" i="10"/>
  <c r="CW94" i="10"/>
  <c r="AL94" i="10"/>
  <c r="CX94" i="10"/>
  <c r="AM94" i="10"/>
  <c r="CY94" i="10"/>
  <c r="AN94" i="10"/>
  <c r="CZ94" i="10"/>
  <c r="AO94" i="10"/>
  <c r="DA94" i="10"/>
  <c r="AP94" i="10"/>
  <c r="DB94" i="10"/>
  <c r="AQ94" i="10"/>
  <c r="DC94" i="10"/>
  <c r="AR94" i="10"/>
  <c r="DD94" i="10"/>
  <c r="AS94" i="10"/>
  <c r="DE94" i="10"/>
  <c r="AT94" i="10"/>
  <c r="DG94" i="10"/>
  <c r="DH94" i="10"/>
  <c r="AV94" i="10"/>
  <c r="DI94" i="10"/>
  <c r="AW94" i="10"/>
  <c r="DJ94" i="10"/>
  <c r="AX94" i="10"/>
  <c r="DK94" i="10"/>
  <c r="AY94" i="10"/>
  <c r="DL94" i="10"/>
  <c r="AZ94" i="10"/>
  <c r="DM94" i="10"/>
  <c r="BA94" i="10"/>
  <c r="DN94" i="10"/>
  <c r="BB94" i="10"/>
  <c r="DO94" i="10"/>
  <c r="BC94" i="10"/>
  <c r="DP94" i="10"/>
  <c r="BD94" i="10"/>
  <c r="DQ94" i="10"/>
  <c r="BE94" i="10"/>
  <c r="DR94" i="10"/>
  <c r="BF94" i="10"/>
  <c r="DT94" i="10"/>
  <c r="DU94" i="10"/>
  <c r="BH94" i="10"/>
  <c r="DV94" i="10"/>
  <c r="BI94" i="10"/>
  <c r="DW94" i="10"/>
  <c r="BJ94" i="10"/>
  <c r="DX94" i="10"/>
  <c r="BK94" i="10"/>
  <c r="DY94" i="10"/>
  <c r="BL94" i="10"/>
  <c r="DZ94" i="10"/>
  <c r="BM94" i="10"/>
  <c r="EA94" i="10"/>
  <c r="BN94" i="10"/>
  <c r="EB94" i="10"/>
  <c r="BO94" i="10"/>
  <c r="EC94" i="10"/>
  <c r="BP94" i="10"/>
  <c r="ED94" i="10"/>
  <c r="BQ94" i="10"/>
  <c r="EE94" i="10"/>
  <c r="BR94" i="10"/>
  <c r="EE88" i="11"/>
  <c r="ED88" i="11"/>
  <c r="EC88" i="11"/>
  <c r="EB88" i="11"/>
  <c r="EA88" i="11"/>
  <c r="DZ88" i="11"/>
  <c r="DY88" i="11"/>
  <c r="DX88" i="11"/>
  <c r="DW88" i="11"/>
  <c r="DV88" i="11"/>
  <c r="DU88" i="11"/>
  <c r="DT88" i="11"/>
  <c r="DR88" i="11"/>
  <c r="BF88" i="11"/>
  <c r="DQ88" i="11"/>
  <c r="DP88" i="11"/>
  <c r="DO88" i="11"/>
  <c r="DN88" i="11"/>
  <c r="BB88" i="11"/>
  <c r="DM88" i="11"/>
  <c r="BA88" i="11"/>
  <c r="DL88" i="11"/>
  <c r="DK88" i="11"/>
  <c r="DJ88" i="11"/>
  <c r="AX88" i="11"/>
  <c r="DI88" i="11"/>
  <c r="DH88" i="11"/>
  <c r="DG88" i="11"/>
  <c r="DE88" i="11"/>
  <c r="AT88" i="11"/>
  <c r="DD88" i="11"/>
  <c r="AS88" i="11"/>
  <c r="DC88" i="11"/>
  <c r="AR88" i="11"/>
  <c r="DB88" i="11"/>
  <c r="AQ88" i="11"/>
  <c r="DA88" i="11"/>
  <c r="AP88" i="11"/>
  <c r="CZ88" i="11"/>
  <c r="AO88" i="11"/>
  <c r="CY88" i="11"/>
  <c r="CX88" i="11"/>
  <c r="AM88" i="11"/>
  <c r="CW88" i="11"/>
  <c r="AL88" i="11"/>
  <c r="CV88" i="11"/>
  <c r="AK88" i="11"/>
  <c r="CU88" i="11"/>
  <c r="AJ88" i="11"/>
  <c r="CT88" i="11"/>
  <c r="CR88" i="11"/>
  <c r="AH88" i="11"/>
  <c r="CQ88" i="11"/>
  <c r="AG88" i="11"/>
  <c r="CP88" i="11"/>
  <c r="CO88" i="11"/>
  <c r="AE88" i="11"/>
  <c r="CN88" i="11"/>
  <c r="AD88" i="11"/>
  <c r="CM88" i="11"/>
  <c r="AC88" i="11"/>
  <c r="CL88" i="11"/>
  <c r="AB88" i="11"/>
  <c r="CK88" i="11"/>
  <c r="AA88" i="11"/>
  <c r="CJ88" i="11"/>
  <c r="Z88" i="11"/>
  <c r="CI88" i="11"/>
  <c r="Y88" i="11"/>
  <c r="CH88" i="11"/>
  <c r="CG88" i="11"/>
  <c r="CE88" i="11"/>
  <c r="V88" i="11"/>
  <c r="CD88" i="11"/>
  <c r="U88" i="11"/>
  <c r="CC88" i="11"/>
  <c r="T88" i="11"/>
  <c r="CB88" i="11"/>
  <c r="S88" i="11"/>
  <c r="CA88" i="11"/>
  <c r="R88" i="11"/>
  <c r="BZ88" i="11"/>
  <c r="Q88" i="11"/>
  <c r="BY88" i="11"/>
  <c r="P88" i="11"/>
  <c r="BX88" i="11"/>
  <c r="O88" i="11"/>
  <c r="BW88" i="11"/>
  <c r="N88" i="11"/>
  <c r="BV88" i="11"/>
  <c r="BU88" i="11"/>
  <c r="L88" i="11"/>
  <c r="BT88" i="11"/>
  <c r="BR88" i="11"/>
  <c r="BQ88" i="11"/>
  <c r="BP88" i="11"/>
  <c r="BO88" i="11"/>
  <c r="BN88" i="11"/>
  <c r="BM88" i="11"/>
  <c r="BL88" i="11"/>
  <c r="BK88" i="11"/>
  <c r="BJ88" i="11"/>
  <c r="BI88" i="11"/>
  <c r="BH88" i="11"/>
  <c r="BE88" i="11"/>
  <c r="BD88" i="11"/>
  <c r="BC88" i="11"/>
  <c r="AZ88" i="11"/>
  <c r="AY88" i="11"/>
  <c r="AW88" i="11"/>
  <c r="AV88" i="11"/>
  <c r="AN88" i="11"/>
  <c r="AF88" i="11"/>
  <c r="X88" i="11"/>
  <c r="M88" i="11"/>
  <c r="H88" i="11"/>
  <c r="K88" i="11"/>
  <c r="A88" i="11"/>
  <c r="EE87" i="11"/>
  <c r="ED87" i="11"/>
  <c r="EC87" i="11"/>
  <c r="EB87" i="11"/>
  <c r="EA87" i="11"/>
  <c r="DZ87" i="11"/>
  <c r="DY87" i="11"/>
  <c r="DX87" i="11"/>
  <c r="DW87" i="11"/>
  <c r="DV87" i="11"/>
  <c r="DU87" i="11"/>
  <c r="DT87" i="11"/>
  <c r="DR87" i="11"/>
  <c r="BF87" i="11"/>
  <c r="DQ87" i="11"/>
  <c r="DP87" i="11"/>
  <c r="DO87" i="11"/>
  <c r="DN87" i="11"/>
  <c r="BB87" i="11"/>
  <c r="DM87" i="11"/>
  <c r="DL87" i="11"/>
  <c r="DK87" i="11"/>
  <c r="AY87" i="11"/>
  <c r="DJ87" i="11"/>
  <c r="AX87" i="11"/>
  <c r="DI87" i="11"/>
  <c r="DH87" i="11"/>
  <c r="DG87" i="11"/>
  <c r="DE87" i="11"/>
  <c r="DD87" i="11"/>
  <c r="AS87" i="11"/>
  <c r="DC87" i="11"/>
  <c r="DB87" i="11"/>
  <c r="DA87" i="11"/>
  <c r="CZ87" i="11"/>
  <c r="AO87" i="11"/>
  <c r="CY87" i="11"/>
  <c r="CX87" i="11"/>
  <c r="AM87" i="11"/>
  <c r="CW87" i="11"/>
  <c r="CV87" i="11"/>
  <c r="AK87" i="11"/>
  <c r="CU87" i="11"/>
  <c r="CT87" i="11"/>
  <c r="CR87" i="11"/>
  <c r="CQ87" i="11"/>
  <c r="AG87" i="11"/>
  <c r="CP87" i="11"/>
  <c r="AF87" i="11"/>
  <c r="CO87" i="11"/>
  <c r="CN87" i="11"/>
  <c r="CM87" i="11"/>
  <c r="AC87" i="11"/>
  <c r="CL87" i="11"/>
  <c r="AB87" i="11"/>
  <c r="CK87" i="11"/>
  <c r="AA87" i="11"/>
  <c r="CJ87" i="11"/>
  <c r="CI87" i="11"/>
  <c r="Y87" i="11"/>
  <c r="CH87" i="11"/>
  <c r="CG87" i="11"/>
  <c r="CE87" i="11"/>
  <c r="V87" i="11"/>
  <c r="CD87" i="11"/>
  <c r="U87" i="11"/>
  <c r="CC87" i="11"/>
  <c r="T87" i="11"/>
  <c r="CB87" i="11"/>
  <c r="S87" i="11"/>
  <c r="CA87" i="11"/>
  <c r="BZ87" i="11"/>
  <c r="Q87" i="11"/>
  <c r="BY87" i="11"/>
  <c r="P87" i="11"/>
  <c r="BX87" i="11"/>
  <c r="O87" i="11"/>
  <c r="BW87" i="11"/>
  <c r="N87" i="11"/>
  <c r="BV87" i="11"/>
  <c r="M87" i="11"/>
  <c r="BU87" i="11"/>
  <c r="L87" i="11"/>
  <c r="BT87" i="11"/>
  <c r="BR87" i="11"/>
  <c r="BQ87" i="11"/>
  <c r="BP87" i="11"/>
  <c r="BO87" i="11"/>
  <c r="BN87" i="11"/>
  <c r="BM87" i="11"/>
  <c r="BL87" i="11"/>
  <c r="BK87" i="11"/>
  <c r="BJ87" i="11"/>
  <c r="BI87" i="11"/>
  <c r="BH87" i="11"/>
  <c r="BE87" i="11"/>
  <c r="BD87" i="11"/>
  <c r="BC87" i="11"/>
  <c r="BA87" i="11"/>
  <c r="AZ87" i="11"/>
  <c r="AW87" i="11"/>
  <c r="AV87" i="11"/>
  <c r="AT87" i="11"/>
  <c r="AR87" i="11"/>
  <c r="AQ87" i="11"/>
  <c r="AP87" i="11"/>
  <c r="AN87" i="11"/>
  <c r="AL87" i="11"/>
  <c r="AJ87" i="11"/>
  <c r="AH87" i="11"/>
  <c r="AE87" i="11"/>
  <c r="AD87" i="11"/>
  <c r="Z87" i="11"/>
  <c r="X87" i="11"/>
  <c r="R87" i="11"/>
  <c r="H87" i="11"/>
  <c r="J87" i="11"/>
  <c r="EE86" i="11"/>
  <c r="ED86" i="11"/>
  <c r="EC86" i="11"/>
  <c r="EB86" i="11"/>
  <c r="EA86" i="11"/>
  <c r="DZ86" i="11"/>
  <c r="DY86" i="11"/>
  <c r="DX86" i="11"/>
  <c r="DW86" i="11"/>
  <c r="DV86" i="11"/>
  <c r="DU86" i="11"/>
  <c r="DT86" i="11"/>
  <c r="DR86" i="11"/>
  <c r="DQ86" i="11"/>
  <c r="BE86" i="11"/>
  <c r="DP86" i="11"/>
  <c r="DO86" i="11"/>
  <c r="BC86" i="11"/>
  <c r="DN86" i="11"/>
  <c r="BB86" i="11"/>
  <c r="DM86" i="11"/>
  <c r="DL86" i="11"/>
  <c r="DK86" i="11"/>
  <c r="AY86" i="11"/>
  <c r="DJ86" i="11"/>
  <c r="DI86" i="11"/>
  <c r="DH86" i="11"/>
  <c r="DG86" i="11"/>
  <c r="DE86" i="11"/>
  <c r="AT86" i="11"/>
  <c r="DD86" i="11"/>
  <c r="DC86" i="11"/>
  <c r="AR86" i="11"/>
  <c r="DB86" i="11"/>
  <c r="AQ86" i="11"/>
  <c r="DA86" i="11"/>
  <c r="AP86" i="11"/>
  <c r="CZ86" i="11"/>
  <c r="CY86" i="11"/>
  <c r="AN86" i="11"/>
  <c r="CX86" i="11"/>
  <c r="AM86" i="11"/>
  <c r="CW86" i="11"/>
  <c r="CV86" i="11"/>
  <c r="AK86" i="11"/>
  <c r="CU86" i="11"/>
  <c r="CT86" i="11"/>
  <c r="CR86" i="11"/>
  <c r="AH86" i="11"/>
  <c r="CQ86" i="11"/>
  <c r="CP86" i="11"/>
  <c r="AF86" i="11"/>
  <c r="CO86" i="11"/>
  <c r="AE86" i="11"/>
  <c r="CN86" i="11"/>
  <c r="AD86" i="11"/>
  <c r="CM86" i="11"/>
  <c r="AC86" i="11"/>
  <c r="CL86" i="11"/>
  <c r="AB86" i="11"/>
  <c r="CK86" i="11"/>
  <c r="AA86" i="11"/>
  <c r="CJ86" i="11"/>
  <c r="Z86" i="11"/>
  <c r="CI86" i="11"/>
  <c r="CH86" i="11"/>
  <c r="X86" i="11"/>
  <c r="CG86" i="11"/>
  <c r="CE86" i="11"/>
  <c r="V86" i="11"/>
  <c r="CD86" i="11"/>
  <c r="U86" i="11"/>
  <c r="CC86" i="11"/>
  <c r="T86" i="11"/>
  <c r="CB86" i="11"/>
  <c r="S86" i="11"/>
  <c r="CA86" i="11"/>
  <c r="R86" i="11"/>
  <c r="BZ86" i="11"/>
  <c r="Q86" i="11"/>
  <c r="BY86" i="11"/>
  <c r="P86" i="11"/>
  <c r="BX86" i="11"/>
  <c r="O86" i="11"/>
  <c r="BW86" i="11"/>
  <c r="N86" i="11"/>
  <c r="BV86" i="11"/>
  <c r="M86" i="11"/>
  <c r="BU86" i="11"/>
  <c r="L86" i="11"/>
  <c r="BT86" i="11"/>
  <c r="BR86" i="11"/>
  <c r="BQ86" i="11"/>
  <c r="BP86" i="11"/>
  <c r="BO86" i="11"/>
  <c r="BN86" i="11"/>
  <c r="BM86" i="11"/>
  <c r="BL86" i="11"/>
  <c r="BK86" i="11"/>
  <c r="BJ86" i="11"/>
  <c r="BI86" i="11"/>
  <c r="BH86" i="11"/>
  <c r="BF86" i="11"/>
  <c r="BD86" i="11"/>
  <c r="BA86" i="11"/>
  <c r="AZ86" i="11"/>
  <c r="AX86" i="11"/>
  <c r="AW86" i="11"/>
  <c r="AV86" i="11"/>
  <c r="AS86" i="11"/>
  <c r="AO86" i="11"/>
  <c r="AL86" i="11"/>
  <c r="AJ86" i="11"/>
  <c r="AG86" i="11"/>
  <c r="Y86" i="11"/>
  <c r="H86" i="11"/>
  <c r="K86" i="11"/>
  <c r="EE85" i="11"/>
  <c r="ED85" i="11"/>
  <c r="EC85" i="11"/>
  <c r="EB85" i="11"/>
  <c r="EA85" i="11"/>
  <c r="DZ85" i="11"/>
  <c r="DY85" i="11"/>
  <c r="DX85" i="11"/>
  <c r="DW85" i="11"/>
  <c r="DV85" i="11"/>
  <c r="DU85" i="11"/>
  <c r="DT85" i="11"/>
  <c r="DR85" i="11"/>
  <c r="DQ85" i="11"/>
  <c r="DP85" i="11"/>
  <c r="BD85" i="11"/>
  <c r="DO85" i="11"/>
  <c r="DN85" i="11"/>
  <c r="DM85" i="11"/>
  <c r="DL85" i="11"/>
  <c r="AZ85" i="11"/>
  <c r="DK85" i="11"/>
  <c r="DJ85" i="11"/>
  <c r="DI85" i="11"/>
  <c r="DH85" i="11"/>
  <c r="AV85" i="11"/>
  <c r="DG85" i="11"/>
  <c r="DE85" i="11"/>
  <c r="DD85" i="11"/>
  <c r="DC85" i="11"/>
  <c r="AR85" i="11"/>
  <c r="DB85" i="11"/>
  <c r="DA85" i="11"/>
  <c r="CZ85" i="11"/>
  <c r="CY85" i="11"/>
  <c r="AN85" i="11"/>
  <c r="CX85" i="11"/>
  <c r="CW85" i="11"/>
  <c r="AL85" i="11"/>
  <c r="CV85" i="11"/>
  <c r="CU85" i="11"/>
  <c r="AJ85" i="11"/>
  <c r="CT85" i="11"/>
  <c r="CR85" i="11"/>
  <c r="CQ85" i="11"/>
  <c r="CP85" i="11"/>
  <c r="AF85" i="11"/>
  <c r="CO85" i="11"/>
  <c r="AE85" i="11"/>
  <c r="CN85" i="11"/>
  <c r="AD85" i="11"/>
  <c r="CM85" i="11"/>
  <c r="CL85" i="11"/>
  <c r="AB85" i="11"/>
  <c r="CK85" i="11"/>
  <c r="AA85" i="11"/>
  <c r="CJ85" i="11"/>
  <c r="CI85" i="11"/>
  <c r="CH85" i="11"/>
  <c r="X85" i="11"/>
  <c r="CG85" i="11"/>
  <c r="CE85" i="11"/>
  <c r="V85" i="11"/>
  <c r="CD85" i="11"/>
  <c r="CC85" i="11"/>
  <c r="T85" i="11"/>
  <c r="CB85" i="11"/>
  <c r="S85" i="11"/>
  <c r="CA85" i="11"/>
  <c r="BZ85" i="11"/>
  <c r="BY85" i="11"/>
  <c r="P85" i="11"/>
  <c r="BX85" i="11"/>
  <c r="O85" i="11"/>
  <c r="BW85" i="11"/>
  <c r="N85" i="11"/>
  <c r="BV85" i="11"/>
  <c r="BU85" i="11"/>
  <c r="L85" i="11"/>
  <c r="BT85" i="11"/>
  <c r="BR85" i="11"/>
  <c r="BQ85" i="11"/>
  <c r="BP85" i="11"/>
  <c r="BO85" i="11"/>
  <c r="BN85" i="11"/>
  <c r="BM85" i="11"/>
  <c r="BL85" i="11"/>
  <c r="BK85" i="11"/>
  <c r="BJ85" i="11"/>
  <c r="BI85" i="11"/>
  <c r="BH85" i="11"/>
  <c r="BF85" i="11"/>
  <c r="BE85" i="11"/>
  <c r="BC85" i="11"/>
  <c r="BB85" i="11"/>
  <c r="BA85" i="11"/>
  <c r="AY85" i="11"/>
  <c r="AX85" i="11"/>
  <c r="AW85" i="11"/>
  <c r="AT85" i="11"/>
  <c r="AS85" i="11"/>
  <c r="AQ85" i="11"/>
  <c r="AP85" i="11"/>
  <c r="AO85" i="11"/>
  <c r="AM85" i="11"/>
  <c r="AK85" i="11"/>
  <c r="AH85" i="11"/>
  <c r="AG85" i="11"/>
  <c r="AC85" i="11"/>
  <c r="Z85" i="11"/>
  <c r="Y85" i="11"/>
  <c r="U85" i="11"/>
  <c r="R85" i="11"/>
  <c r="Q85" i="11"/>
  <c r="M85" i="11"/>
  <c r="H85" i="11"/>
  <c r="K85" i="11"/>
  <c r="A87" i="11"/>
  <c r="EE84" i="11"/>
  <c r="ED84" i="11"/>
  <c r="EC84" i="11"/>
  <c r="EB84" i="11"/>
  <c r="EA84" i="11"/>
  <c r="DZ84" i="11"/>
  <c r="DY84" i="11"/>
  <c r="DX84" i="11"/>
  <c r="DW84" i="11"/>
  <c r="DV84" i="11"/>
  <c r="DU84" i="11"/>
  <c r="DT84" i="11"/>
  <c r="DR84" i="11"/>
  <c r="DQ84" i="11"/>
  <c r="BE84" i="11"/>
  <c r="DP84" i="11"/>
  <c r="BD84" i="11"/>
  <c r="DO84" i="11"/>
  <c r="BC84" i="11"/>
  <c r="DN84" i="11"/>
  <c r="DM84" i="11"/>
  <c r="DL84" i="11"/>
  <c r="AZ84" i="11"/>
  <c r="DK84" i="11"/>
  <c r="AY84" i="11"/>
  <c r="DJ84" i="11"/>
  <c r="DI84" i="11"/>
  <c r="AW84" i="11"/>
  <c r="DH84" i="11"/>
  <c r="DG84" i="11"/>
  <c r="DE84" i="11"/>
  <c r="DD84" i="11"/>
  <c r="DC84" i="11"/>
  <c r="AR84" i="11"/>
  <c r="DB84" i="11"/>
  <c r="AQ84" i="11"/>
  <c r="DA84" i="11"/>
  <c r="AP84" i="11"/>
  <c r="CZ84" i="11"/>
  <c r="CY84" i="11"/>
  <c r="AN84" i="11"/>
  <c r="CX84" i="11"/>
  <c r="AM84" i="11"/>
  <c r="CW84" i="11"/>
  <c r="AL84" i="11"/>
  <c r="CV84" i="11"/>
  <c r="CU84" i="11"/>
  <c r="AJ84" i="11"/>
  <c r="CT84" i="11"/>
  <c r="CR84" i="11"/>
  <c r="AH84" i="11"/>
  <c r="CQ84" i="11"/>
  <c r="AG84" i="11"/>
  <c r="CP84" i="11"/>
  <c r="AF84" i="11"/>
  <c r="CO84" i="11"/>
  <c r="AE84" i="11"/>
  <c r="CN84" i="11"/>
  <c r="AD84" i="11"/>
  <c r="CM84" i="11"/>
  <c r="CL84" i="11"/>
  <c r="AB84" i="11"/>
  <c r="CK84" i="11"/>
  <c r="AA84" i="11"/>
  <c r="CJ84" i="11"/>
  <c r="Z84" i="11"/>
  <c r="CI84" i="11"/>
  <c r="Y84" i="11"/>
  <c r="CH84" i="11"/>
  <c r="X84" i="11"/>
  <c r="CG84" i="11"/>
  <c r="CE84" i="11"/>
  <c r="V84" i="11"/>
  <c r="CD84" i="11"/>
  <c r="U84" i="11"/>
  <c r="CC84" i="11"/>
  <c r="T84" i="11"/>
  <c r="CB84" i="11"/>
  <c r="S84" i="11"/>
  <c r="CA84" i="11"/>
  <c r="R84" i="11"/>
  <c r="BZ84" i="11"/>
  <c r="Q84" i="11"/>
  <c r="BY84" i="11"/>
  <c r="P84" i="11"/>
  <c r="BX84" i="11"/>
  <c r="O84" i="11"/>
  <c r="BW84" i="11"/>
  <c r="N84" i="11"/>
  <c r="BV84" i="11"/>
  <c r="M84" i="11"/>
  <c r="BU84" i="11"/>
  <c r="L84" i="11"/>
  <c r="BT84" i="11"/>
  <c r="BR84" i="11"/>
  <c r="BQ84" i="11"/>
  <c r="BP84" i="11"/>
  <c r="BO84" i="11"/>
  <c r="BN84" i="11"/>
  <c r="BM84" i="11"/>
  <c r="BL84" i="11"/>
  <c r="BK84" i="11"/>
  <c r="BJ84" i="11"/>
  <c r="BI84" i="11"/>
  <c r="BH84" i="11"/>
  <c r="BF84" i="11"/>
  <c r="BB84" i="11"/>
  <c r="BA84" i="11"/>
  <c r="AX84" i="11"/>
  <c r="AV84" i="11"/>
  <c r="AT84" i="11"/>
  <c r="AS84" i="11"/>
  <c r="AO84" i="11"/>
  <c r="AK84" i="11"/>
  <c r="AC84" i="11"/>
  <c r="H84" i="11"/>
  <c r="K84" i="11"/>
  <c r="A86" i="11"/>
  <c r="EE83" i="11"/>
  <c r="ED83" i="11"/>
  <c r="EC83" i="11"/>
  <c r="EB83" i="11"/>
  <c r="EA83" i="11"/>
  <c r="DZ83" i="11"/>
  <c r="DY83" i="11"/>
  <c r="DX83" i="11"/>
  <c r="DW83" i="11"/>
  <c r="DV83" i="11"/>
  <c r="DU83" i="11"/>
  <c r="DT83" i="11"/>
  <c r="DR83" i="11"/>
  <c r="BF83" i="11"/>
  <c r="DQ83" i="11"/>
  <c r="DP83" i="11"/>
  <c r="BD83" i="11"/>
  <c r="DO83" i="11"/>
  <c r="DN83" i="11"/>
  <c r="BB83" i="11"/>
  <c r="DM83" i="11"/>
  <c r="DL83" i="11"/>
  <c r="DK83" i="11"/>
  <c r="AY83" i="11"/>
  <c r="DJ83" i="11"/>
  <c r="AX83" i="11"/>
  <c r="DI83" i="11"/>
  <c r="AW83" i="11"/>
  <c r="DH83" i="11"/>
  <c r="AV83" i="11"/>
  <c r="DG83" i="11"/>
  <c r="DE83" i="11"/>
  <c r="AT83" i="11"/>
  <c r="DD83" i="11"/>
  <c r="DC83" i="11"/>
  <c r="AR83" i="11"/>
  <c r="DB83" i="11"/>
  <c r="AQ83" i="11"/>
  <c r="DA83" i="11"/>
  <c r="AP83" i="11"/>
  <c r="CZ83" i="11"/>
  <c r="AO83" i="11"/>
  <c r="CY83" i="11"/>
  <c r="AN83" i="11"/>
  <c r="CX83" i="11"/>
  <c r="AM83" i="11"/>
  <c r="CW83" i="11"/>
  <c r="AL83" i="11"/>
  <c r="CV83" i="11"/>
  <c r="AK83" i="11"/>
  <c r="CU83" i="11"/>
  <c r="AJ83" i="11"/>
  <c r="CT83" i="11"/>
  <c r="CR83" i="11"/>
  <c r="AH83" i="11"/>
  <c r="CQ83" i="11"/>
  <c r="AG83" i="11"/>
  <c r="CP83" i="11"/>
  <c r="AF83" i="11"/>
  <c r="CO83" i="11"/>
  <c r="AE83" i="11"/>
  <c r="CN83" i="11"/>
  <c r="AD83" i="11"/>
  <c r="CM83" i="11"/>
  <c r="AC83" i="11"/>
  <c r="CL83" i="11"/>
  <c r="AB83" i="11"/>
  <c r="CK83" i="11"/>
  <c r="AA83" i="11"/>
  <c r="CJ83" i="11"/>
  <c r="Z83" i="11"/>
  <c r="CI83" i="11"/>
  <c r="Y83" i="11"/>
  <c r="CH83" i="11"/>
  <c r="X83" i="11"/>
  <c r="CG83" i="11"/>
  <c r="CE83" i="11"/>
  <c r="V83" i="11"/>
  <c r="CD83" i="11"/>
  <c r="CC83" i="11"/>
  <c r="T83" i="11"/>
  <c r="CB83" i="11"/>
  <c r="S83" i="11"/>
  <c r="CA83" i="11"/>
  <c r="R83" i="11"/>
  <c r="BZ83" i="11"/>
  <c r="Q83" i="11"/>
  <c r="BY83" i="11"/>
  <c r="P83" i="11"/>
  <c r="BX83" i="11"/>
  <c r="O83" i="11"/>
  <c r="BW83" i="11"/>
  <c r="N83" i="11"/>
  <c r="BV83" i="11"/>
  <c r="M83" i="11"/>
  <c r="BU83" i="11"/>
  <c r="L83" i="11"/>
  <c r="BT83" i="11"/>
  <c r="BR83" i="11"/>
  <c r="BQ83" i="11"/>
  <c r="BP83" i="11"/>
  <c r="BO83" i="11"/>
  <c r="BN83" i="11"/>
  <c r="BM83" i="11"/>
  <c r="BL83" i="11"/>
  <c r="BK83" i="11"/>
  <c r="BJ83" i="11"/>
  <c r="BI83" i="11"/>
  <c r="BH83" i="11"/>
  <c r="BE83" i="11"/>
  <c r="BC83" i="11"/>
  <c r="BA83" i="11"/>
  <c r="AZ83" i="11"/>
  <c r="AS83" i="11"/>
  <c r="U83" i="11"/>
  <c r="H83" i="11"/>
  <c r="K83" i="11"/>
  <c r="A85" i="11"/>
  <c r="EE82" i="11"/>
  <c r="ED82" i="11"/>
  <c r="EC82" i="11"/>
  <c r="EB82" i="11"/>
  <c r="EA82" i="11"/>
  <c r="DZ82" i="11"/>
  <c r="DY82" i="11"/>
  <c r="DX82" i="11"/>
  <c r="DW82" i="11"/>
  <c r="DV82" i="11"/>
  <c r="DU82" i="11"/>
  <c r="DT82" i="11"/>
  <c r="DR82" i="11"/>
  <c r="DQ82" i="11"/>
  <c r="BE82" i="11"/>
  <c r="DP82" i="11"/>
  <c r="BD82" i="11"/>
  <c r="DO82" i="11"/>
  <c r="BC82" i="11"/>
  <c r="DN82" i="11"/>
  <c r="DM82" i="11"/>
  <c r="BA82" i="11"/>
  <c r="DL82" i="11"/>
  <c r="AZ82" i="11"/>
  <c r="DK82" i="11"/>
  <c r="DJ82" i="11"/>
  <c r="DI82" i="11"/>
  <c r="AW82" i="11"/>
  <c r="DH82" i="11"/>
  <c r="AV82" i="11"/>
  <c r="DG82" i="11"/>
  <c r="DE82" i="11"/>
  <c r="DD82" i="11"/>
  <c r="DC82" i="11"/>
  <c r="AR82" i="11"/>
  <c r="DB82" i="11"/>
  <c r="DA82" i="11"/>
  <c r="CZ82" i="11"/>
  <c r="AO82" i="11"/>
  <c r="CY82" i="11"/>
  <c r="AN82" i="11"/>
  <c r="CX82" i="11"/>
  <c r="AM82" i="11"/>
  <c r="CW82" i="11"/>
  <c r="CV82" i="11"/>
  <c r="AK82" i="11"/>
  <c r="CU82" i="11"/>
  <c r="AJ82" i="11"/>
  <c r="CT82" i="11"/>
  <c r="CR82" i="11"/>
  <c r="CQ82" i="11"/>
  <c r="AG82" i="11"/>
  <c r="CP82" i="11"/>
  <c r="AF82" i="11"/>
  <c r="CO82" i="11"/>
  <c r="AE82" i="11"/>
  <c r="CN82" i="11"/>
  <c r="AD82" i="11"/>
  <c r="CM82" i="11"/>
  <c r="AC82" i="11"/>
  <c r="CL82" i="11"/>
  <c r="AB82" i="11"/>
  <c r="CK82" i="11"/>
  <c r="AA82" i="11"/>
  <c r="CJ82" i="11"/>
  <c r="Z82" i="11"/>
  <c r="CI82" i="11"/>
  <c r="Y82" i="11"/>
  <c r="CH82" i="11"/>
  <c r="X82" i="11"/>
  <c r="CG82" i="11"/>
  <c r="CE82" i="11"/>
  <c r="CD82" i="11"/>
  <c r="U82" i="11"/>
  <c r="CC82" i="11"/>
  <c r="T82" i="11"/>
  <c r="CB82" i="11"/>
  <c r="S82" i="11"/>
  <c r="CA82" i="11"/>
  <c r="BZ82" i="11"/>
  <c r="Q82" i="11"/>
  <c r="BY82" i="11"/>
  <c r="P82" i="11"/>
  <c r="BX82" i="11"/>
  <c r="O82" i="11"/>
  <c r="BW82" i="11"/>
  <c r="BV82" i="11"/>
  <c r="M82" i="11"/>
  <c r="BU82" i="11"/>
  <c r="L82" i="11"/>
  <c r="BT82" i="11"/>
  <c r="BR82" i="11"/>
  <c r="BQ82" i="11"/>
  <c r="BP82" i="11"/>
  <c r="BO82" i="11"/>
  <c r="BN82" i="11"/>
  <c r="BM82" i="11"/>
  <c r="BL82" i="11"/>
  <c r="BK82" i="11"/>
  <c r="BJ82" i="11"/>
  <c r="BI82" i="11"/>
  <c r="BH82" i="11"/>
  <c r="BF82" i="11"/>
  <c r="BB82" i="11"/>
  <c r="AY82" i="11"/>
  <c r="AX82" i="11"/>
  <c r="AT82" i="11"/>
  <c r="AS82" i="11"/>
  <c r="AQ82" i="11"/>
  <c r="AP82" i="11"/>
  <c r="AL82" i="11"/>
  <c r="AH82" i="11"/>
  <c r="V82" i="11"/>
  <c r="R82" i="11"/>
  <c r="N82" i="11"/>
  <c r="H82" i="11"/>
  <c r="K82" i="11"/>
  <c r="A84" i="11"/>
  <c r="EE81" i="11"/>
  <c r="ED81" i="11"/>
  <c r="EC81" i="11"/>
  <c r="EB81" i="11"/>
  <c r="EA81" i="11"/>
  <c r="DZ81" i="11"/>
  <c r="DY81" i="11"/>
  <c r="DX81" i="11"/>
  <c r="DW81" i="11"/>
  <c r="DV81" i="11"/>
  <c r="DU81" i="11"/>
  <c r="DT81" i="11"/>
  <c r="DR81" i="11"/>
  <c r="BF81" i="11"/>
  <c r="DQ81" i="11"/>
  <c r="BE81" i="11"/>
  <c r="DP81" i="11"/>
  <c r="BD81" i="11"/>
  <c r="DO81" i="11"/>
  <c r="BC81" i="11"/>
  <c r="DN81" i="11"/>
  <c r="BB81" i="11"/>
  <c r="DM81" i="11"/>
  <c r="BA81" i="11"/>
  <c r="DL81" i="11"/>
  <c r="AZ81" i="11"/>
  <c r="DK81" i="11"/>
  <c r="AY81" i="11"/>
  <c r="DJ81" i="11"/>
  <c r="AX81" i="11"/>
  <c r="DI81" i="11"/>
  <c r="AW81" i="11"/>
  <c r="DH81" i="11"/>
  <c r="AV81" i="11"/>
  <c r="DG81" i="11"/>
  <c r="DE81" i="11"/>
  <c r="AT81" i="11"/>
  <c r="DD81" i="11"/>
  <c r="AS81" i="11"/>
  <c r="DC81" i="11"/>
  <c r="AR81" i="11"/>
  <c r="DB81" i="11"/>
  <c r="AQ81" i="11"/>
  <c r="DA81" i="11"/>
  <c r="AP81" i="11"/>
  <c r="CZ81" i="11"/>
  <c r="AO81" i="11"/>
  <c r="CY81" i="11"/>
  <c r="AN81" i="11"/>
  <c r="CX81" i="11"/>
  <c r="AM81" i="11"/>
  <c r="CW81" i="11"/>
  <c r="AL81" i="11"/>
  <c r="CV81" i="11"/>
  <c r="AK81" i="11"/>
  <c r="CU81" i="11"/>
  <c r="AJ81" i="11"/>
  <c r="CT81" i="11"/>
  <c r="CR81" i="11"/>
  <c r="AH81" i="11"/>
  <c r="CQ81" i="11"/>
  <c r="AG81" i="11"/>
  <c r="CP81" i="11"/>
  <c r="AF81" i="11"/>
  <c r="CO81" i="11"/>
  <c r="AE81" i="11"/>
  <c r="CN81" i="11"/>
  <c r="AD81" i="11"/>
  <c r="CM81" i="11"/>
  <c r="AC81" i="11"/>
  <c r="CL81" i="11"/>
  <c r="AB81" i="11"/>
  <c r="CK81" i="11"/>
  <c r="AA81" i="11"/>
  <c r="CJ81" i="11"/>
  <c r="Z81" i="11"/>
  <c r="CI81" i="11"/>
  <c r="Y81" i="11"/>
  <c r="CH81" i="11"/>
  <c r="X81" i="11"/>
  <c r="CG81" i="11"/>
  <c r="CE81" i="11"/>
  <c r="CD81" i="11"/>
  <c r="U81" i="11"/>
  <c r="CC81" i="11"/>
  <c r="T81" i="11"/>
  <c r="CB81" i="11"/>
  <c r="S81" i="11"/>
  <c r="CA81" i="11"/>
  <c r="R81" i="11"/>
  <c r="BZ81" i="11"/>
  <c r="Q81" i="11"/>
  <c r="BY81" i="11"/>
  <c r="P81" i="11"/>
  <c r="BX81" i="11"/>
  <c r="O81" i="11"/>
  <c r="BW81" i="11"/>
  <c r="N81" i="11"/>
  <c r="BV81" i="11"/>
  <c r="M81" i="11"/>
  <c r="BU81" i="11"/>
  <c r="L81" i="11"/>
  <c r="BT81" i="11"/>
  <c r="BR81" i="11"/>
  <c r="BQ81" i="11"/>
  <c r="BP81" i="11"/>
  <c r="BO81" i="11"/>
  <c r="BN81" i="11"/>
  <c r="BM81" i="11"/>
  <c r="BL81" i="11"/>
  <c r="BK81" i="11"/>
  <c r="BJ81" i="11"/>
  <c r="BI81" i="11"/>
  <c r="BH81" i="11"/>
  <c r="V81" i="11"/>
  <c r="H81" i="11"/>
  <c r="K81" i="11"/>
  <c r="A83" i="11"/>
  <c r="EE80" i="11"/>
  <c r="ED80" i="11"/>
  <c r="EC80" i="11"/>
  <c r="EB80" i="11"/>
  <c r="EA80" i="11"/>
  <c r="DZ80" i="11"/>
  <c r="DY80" i="11"/>
  <c r="DX80" i="11"/>
  <c r="DW80" i="11"/>
  <c r="DV80" i="11"/>
  <c r="DU80" i="11"/>
  <c r="DT80" i="11"/>
  <c r="DR80" i="11"/>
  <c r="BF80" i="11"/>
  <c r="DQ80" i="11"/>
  <c r="BE80" i="11"/>
  <c r="DP80" i="11"/>
  <c r="BD80" i="11"/>
  <c r="DO80" i="11"/>
  <c r="BC80" i="11"/>
  <c r="DN80" i="11"/>
  <c r="BB80" i="11"/>
  <c r="DM80" i="11"/>
  <c r="BA80" i="11"/>
  <c r="DL80" i="11"/>
  <c r="DK80" i="11"/>
  <c r="AY80" i="11"/>
  <c r="DJ80" i="11"/>
  <c r="AX80" i="11"/>
  <c r="DI80" i="11"/>
  <c r="AW80" i="11"/>
  <c r="DH80" i="11"/>
  <c r="AV80" i="11"/>
  <c r="DG80" i="11"/>
  <c r="DE80" i="11"/>
  <c r="AT80" i="11"/>
  <c r="DD80" i="11"/>
  <c r="AS80" i="11"/>
  <c r="DC80" i="11"/>
  <c r="AR80" i="11"/>
  <c r="DB80" i="11"/>
  <c r="AQ80" i="11"/>
  <c r="DA80" i="11"/>
  <c r="AP80" i="11"/>
  <c r="CZ80" i="11"/>
  <c r="AO80" i="11"/>
  <c r="CY80" i="11"/>
  <c r="AN80" i="11"/>
  <c r="CX80" i="11"/>
  <c r="AM80" i="11"/>
  <c r="CW80" i="11"/>
  <c r="AL80" i="11"/>
  <c r="CV80" i="11"/>
  <c r="AK80" i="11"/>
  <c r="CU80" i="11"/>
  <c r="AJ80" i="11"/>
  <c r="CT80" i="11"/>
  <c r="CR80" i="11"/>
  <c r="AH80" i="11"/>
  <c r="CQ80" i="11"/>
  <c r="AG80" i="11"/>
  <c r="CP80" i="11"/>
  <c r="CO80" i="11"/>
  <c r="AE80" i="11"/>
  <c r="CN80" i="11"/>
  <c r="AD80" i="11"/>
  <c r="CM80" i="11"/>
  <c r="AC80" i="11"/>
  <c r="CL80" i="11"/>
  <c r="AB80" i="11"/>
  <c r="CK80" i="11"/>
  <c r="AA80" i="11"/>
  <c r="CJ80" i="11"/>
  <c r="Z80" i="11"/>
  <c r="CI80" i="11"/>
  <c r="Y80" i="11"/>
  <c r="CH80" i="11"/>
  <c r="X80" i="11"/>
  <c r="CG80" i="11"/>
  <c r="CE80" i="11"/>
  <c r="V80" i="11"/>
  <c r="CD80" i="11"/>
  <c r="U80" i="11"/>
  <c r="CC80" i="11"/>
  <c r="T80" i="11"/>
  <c r="CB80" i="11"/>
  <c r="S80" i="11"/>
  <c r="CA80" i="11"/>
  <c r="R80" i="11"/>
  <c r="BZ80" i="11"/>
  <c r="Q80" i="11"/>
  <c r="BY80" i="11"/>
  <c r="P80" i="11"/>
  <c r="BX80" i="11"/>
  <c r="O80" i="11"/>
  <c r="BW80" i="11"/>
  <c r="N80" i="11"/>
  <c r="BV80" i="11"/>
  <c r="M80" i="11"/>
  <c r="BU80" i="11"/>
  <c r="L80" i="11"/>
  <c r="BT80" i="11"/>
  <c r="BR80" i="11"/>
  <c r="BQ80" i="11"/>
  <c r="BP80" i="11"/>
  <c r="BO80" i="11"/>
  <c r="BN80" i="11"/>
  <c r="BM80" i="11"/>
  <c r="BL80" i="11"/>
  <c r="BK80" i="11"/>
  <c r="BJ80" i="11"/>
  <c r="BI80" i="11"/>
  <c r="BH80" i="11"/>
  <c r="AZ80" i="11"/>
  <c r="AF80" i="11"/>
  <c r="H80" i="11"/>
  <c r="K80" i="11"/>
  <c r="A82" i="11"/>
  <c r="EE79" i="11"/>
  <c r="ED79" i="11"/>
  <c r="EC79" i="11"/>
  <c r="EB79" i="11"/>
  <c r="EA79" i="11"/>
  <c r="DZ79" i="11"/>
  <c r="DY79" i="11"/>
  <c r="DX79" i="11"/>
  <c r="DW79" i="11"/>
  <c r="DV79" i="11"/>
  <c r="DU79" i="11"/>
  <c r="DT79" i="11"/>
  <c r="DR79" i="11"/>
  <c r="BF79" i="11"/>
  <c r="DQ79" i="11"/>
  <c r="DP79" i="11"/>
  <c r="BD79" i="11"/>
  <c r="DO79" i="11"/>
  <c r="BC79" i="11"/>
  <c r="DN79" i="11"/>
  <c r="BB79" i="11"/>
  <c r="DM79" i="11"/>
  <c r="DL79" i="11"/>
  <c r="AZ79" i="11"/>
  <c r="DK79" i="11"/>
  <c r="AY79" i="11"/>
  <c r="DJ79" i="11"/>
  <c r="AX79" i="11"/>
  <c r="DI79" i="11"/>
  <c r="DH79" i="11"/>
  <c r="AV79" i="11"/>
  <c r="DG79" i="11"/>
  <c r="DE79" i="11"/>
  <c r="AT79" i="11"/>
  <c r="DD79" i="11"/>
  <c r="DC79" i="11"/>
  <c r="AR79" i="11"/>
  <c r="DB79" i="11"/>
  <c r="AQ79" i="11"/>
  <c r="DA79" i="11"/>
  <c r="AP79" i="11"/>
  <c r="CZ79" i="11"/>
  <c r="CY79" i="11"/>
  <c r="AN79" i="11"/>
  <c r="CX79" i="11"/>
  <c r="AM79" i="11"/>
  <c r="CW79" i="11"/>
  <c r="AL79" i="11"/>
  <c r="CV79" i="11"/>
  <c r="CU79" i="11"/>
  <c r="AJ79" i="11"/>
  <c r="CT79" i="11"/>
  <c r="CR79" i="11"/>
  <c r="AH79" i="11"/>
  <c r="CQ79" i="11"/>
  <c r="CP79" i="11"/>
  <c r="AF79" i="11"/>
  <c r="CO79" i="11"/>
  <c r="AE79" i="11"/>
  <c r="CN79" i="11"/>
  <c r="AD79" i="11"/>
  <c r="CM79" i="11"/>
  <c r="CL79" i="11"/>
  <c r="AB79" i="11"/>
  <c r="CK79" i="11"/>
  <c r="AA79" i="11"/>
  <c r="CJ79" i="11"/>
  <c r="Z79" i="11"/>
  <c r="CI79" i="11"/>
  <c r="Y79" i="11"/>
  <c r="CH79" i="11"/>
  <c r="X79" i="11"/>
  <c r="CG79" i="11"/>
  <c r="CE79" i="11"/>
  <c r="V79" i="11"/>
  <c r="CD79" i="11"/>
  <c r="U79" i="11"/>
  <c r="CC79" i="11"/>
  <c r="T79" i="11"/>
  <c r="CB79" i="11"/>
  <c r="S79" i="11"/>
  <c r="CA79" i="11"/>
  <c r="R79" i="11"/>
  <c r="BZ79" i="11"/>
  <c r="BY79" i="11"/>
  <c r="P79" i="11"/>
  <c r="BX79" i="11"/>
  <c r="O79" i="11"/>
  <c r="BW79" i="11"/>
  <c r="N79" i="11"/>
  <c r="BV79" i="11"/>
  <c r="BU79" i="11"/>
  <c r="L79" i="11"/>
  <c r="BT79" i="11"/>
  <c r="BR79" i="11"/>
  <c r="BQ79" i="11"/>
  <c r="BP79" i="11"/>
  <c r="BO79" i="11"/>
  <c r="BN79" i="11"/>
  <c r="BM79" i="11"/>
  <c r="BL79" i="11"/>
  <c r="BK79" i="11"/>
  <c r="BJ79" i="11"/>
  <c r="BI79" i="11"/>
  <c r="BH79" i="11"/>
  <c r="BE79" i="11"/>
  <c r="BA79" i="11"/>
  <c r="AW79" i="11"/>
  <c r="AS79" i="11"/>
  <c r="AO79" i="11"/>
  <c r="AK79" i="11"/>
  <c r="AG79" i="11"/>
  <c r="AC79" i="11"/>
  <c r="Q79" i="11"/>
  <c r="M79" i="11"/>
  <c r="H79" i="11"/>
  <c r="K79" i="11"/>
  <c r="A81" i="11"/>
  <c r="EE78" i="11"/>
  <c r="ED78" i="11"/>
  <c r="EC78" i="11"/>
  <c r="EB78" i="11"/>
  <c r="EA78" i="11"/>
  <c r="DZ78" i="11"/>
  <c r="DY78" i="11"/>
  <c r="DX78" i="11"/>
  <c r="DW78" i="11"/>
  <c r="DV78" i="11"/>
  <c r="DU78" i="11"/>
  <c r="DT78" i="11"/>
  <c r="DR78" i="11"/>
  <c r="BF78" i="11"/>
  <c r="DQ78" i="11"/>
  <c r="BE78" i="11"/>
  <c r="DP78" i="11"/>
  <c r="BD78" i="11"/>
  <c r="DO78" i="11"/>
  <c r="BC78" i="11"/>
  <c r="DN78" i="11"/>
  <c r="DM78" i="11"/>
  <c r="BA78" i="11"/>
  <c r="DL78" i="11"/>
  <c r="AZ78" i="11"/>
  <c r="DK78" i="11"/>
  <c r="AY78" i="11"/>
  <c r="DJ78" i="11"/>
  <c r="AX78" i="11"/>
  <c r="DI78" i="11"/>
  <c r="AW78" i="11"/>
  <c r="DH78" i="11"/>
  <c r="AV78" i="11"/>
  <c r="DG78" i="11"/>
  <c r="DE78" i="11"/>
  <c r="AT78" i="11"/>
  <c r="DD78" i="11"/>
  <c r="AS78" i="11"/>
  <c r="DC78" i="11"/>
  <c r="AR78" i="11"/>
  <c r="DB78" i="11"/>
  <c r="AQ78" i="11"/>
  <c r="DA78" i="11"/>
  <c r="AP78" i="11"/>
  <c r="CZ78" i="11"/>
  <c r="AO78" i="11"/>
  <c r="CY78" i="11"/>
  <c r="AN78" i="11"/>
  <c r="CX78" i="11"/>
  <c r="AM78" i="11"/>
  <c r="CW78" i="11"/>
  <c r="AL78" i="11"/>
  <c r="CV78" i="11"/>
  <c r="AK78" i="11"/>
  <c r="CU78" i="11"/>
  <c r="AJ78" i="11"/>
  <c r="CT78" i="11"/>
  <c r="CR78" i="11"/>
  <c r="CQ78" i="11"/>
  <c r="CP78" i="11"/>
  <c r="AF78" i="11"/>
  <c r="CO78" i="11"/>
  <c r="AE78" i="11"/>
  <c r="CN78" i="11"/>
  <c r="AD78" i="11"/>
  <c r="CM78" i="11"/>
  <c r="AC78" i="11"/>
  <c r="CL78" i="11"/>
  <c r="AB78" i="11"/>
  <c r="CK78" i="11"/>
  <c r="AA78" i="11"/>
  <c r="CJ78" i="11"/>
  <c r="Z78" i="11"/>
  <c r="CI78" i="11"/>
  <c r="Y78" i="11"/>
  <c r="CH78" i="11"/>
  <c r="X78" i="11"/>
  <c r="CG78" i="11"/>
  <c r="CE78" i="11"/>
  <c r="V78" i="11"/>
  <c r="CD78" i="11"/>
  <c r="U78" i="11"/>
  <c r="CC78" i="11"/>
  <c r="T78" i="11"/>
  <c r="CB78" i="11"/>
  <c r="S78" i="11"/>
  <c r="CA78" i="11"/>
  <c r="R78" i="11"/>
  <c r="BZ78" i="11"/>
  <c r="Q78" i="11"/>
  <c r="BY78" i="11"/>
  <c r="P78" i="11"/>
  <c r="BX78" i="11"/>
  <c r="O78" i="11"/>
  <c r="BW78" i="11"/>
  <c r="N78" i="11"/>
  <c r="BV78" i="11"/>
  <c r="M78" i="11"/>
  <c r="BU78" i="11"/>
  <c r="L78" i="11"/>
  <c r="BT78" i="11"/>
  <c r="BR78" i="11"/>
  <c r="BQ78" i="11"/>
  <c r="BP78" i="11"/>
  <c r="BO78" i="11"/>
  <c r="BN78" i="11"/>
  <c r="BM78" i="11"/>
  <c r="BL78" i="11"/>
  <c r="BK78" i="11"/>
  <c r="BJ78" i="11"/>
  <c r="BI78" i="11"/>
  <c r="BH78" i="11"/>
  <c r="BB78" i="11"/>
  <c r="AH78" i="11"/>
  <c r="AG78" i="11"/>
  <c r="H78" i="11"/>
  <c r="K78" i="11"/>
  <c r="A80" i="11"/>
  <c r="EE77" i="11"/>
  <c r="ED77" i="11"/>
  <c r="EC77" i="11"/>
  <c r="EB77" i="11"/>
  <c r="EA77" i="11"/>
  <c r="DZ77" i="11"/>
  <c r="DY77" i="11"/>
  <c r="DX77" i="11"/>
  <c r="DW77" i="11"/>
  <c r="DV77" i="11"/>
  <c r="DU77" i="11"/>
  <c r="DT77" i="11"/>
  <c r="DR77" i="11"/>
  <c r="BF77" i="11"/>
  <c r="DQ77" i="11"/>
  <c r="BE77" i="11"/>
  <c r="DP77" i="11"/>
  <c r="BD77" i="11"/>
  <c r="DO77" i="11"/>
  <c r="BC77" i="11"/>
  <c r="DN77" i="11"/>
  <c r="BB77" i="11"/>
  <c r="DM77" i="11"/>
  <c r="BA77" i="11"/>
  <c r="DL77" i="11"/>
  <c r="AZ77" i="11"/>
  <c r="DK77" i="11"/>
  <c r="AY77" i="11"/>
  <c r="DJ77" i="11"/>
  <c r="DI77" i="11"/>
  <c r="AW77" i="11"/>
  <c r="DH77" i="11"/>
  <c r="AV77" i="11"/>
  <c r="DG77" i="11"/>
  <c r="DE77" i="11"/>
  <c r="AT77" i="11"/>
  <c r="DD77" i="11"/>
  <c r="AS77" i="11"/>
  <c r="DC77" i="11"/>
  <c r="AR77" i="11"/>
  <c r="DB77" i="11"/>
  <c r="AQ77" i="11"/>
  <c r="DA77" i="11"/>
  <c r="AP77" i="11"/>
  <c r="CZ77" i="11"/>
  <c r="AO77" i="11"/>
  <c r="CY77" i="11"/>
  <c r="AN77" i="11"/>
  <c r="CX77" i="11"/>
  <c r="AM77" i="11"/>
  <c r="CW77" i="11"/>
  <c r="CV77" i="11"/>
  <c r="CU77" i="11"/>
  <c r="AJ77" i="11"/>
  <c r="CT77" i="11"/>
  <c r="CR77" i="11"/>
  <c r="AH77" i="11"/>
  <c r="CQ77" i="11"/>
  <c r="AG77" i="11"/>
  <c r="CP77" i="11"/>
  <c r="AF77" i="11"/>
  <c r="CO77" i="11"/>
  <c r="AE77" i="11"/>
  <c r="CN77" i="11"/>
  <c r="CM77" i="11"/>
  <c r="AC77" i="11"/>
  <c r="CL77" i="11"/>
  <c r="AB77" i="11"/>
  <c r="CK77" i="11"/>
  <c r="AA77" i="11"/>
  <c r="CJ77" i="11"/>
  <c r="Z77" i="11"/>
  <c r="CI77" i="11"/>
  <c r="Y77" i="11"/>
  <c r="CH77" i="11"/>
  <c r="X77" i="11"/>
  <c r="CG77" i="11"/>
  <c r="CE77" i="11"/>
  <c r="V77" i="11"/>
  <c r="CD77" i="11"/>
  <c r="U77" i="11"/>
  <c r="CC77" i="11"/>
  <c r="T77" i="11"/>
  <c r="CB77" i="11"/>
  <c r="S77" i="11"/>
  <c r="CA77" i="11"/>
  <c r="R77" i="11"/>
  <c r="BZ77" i="11"/>
  <c r="Q77" i="11"/>
  <c r="BY77" i="11"/>
  <c r="P77" i="11"/>
  <c r="BX77" i="11"/>
  <c r="O77" i="11"/>
  <c r="BW77" i="11"/>
  <c r="N77" i="11"/>
  <c r="BV77" i="11"/>
  <c r="M77" i="11"/>
  <c r="BU77" i="11"/>
  <c r="L77" i="11"/>
  <c r="BT77" i="11"/>
  <c r="BR77" i="11"/>
  <c r="BQ77" i="11"/>
  <c r="BP77" i="11"/>
  <c r="BO77" i="11"/>
  <c r="BN77" i="11"/>
  <c r="BM77" i="11"/>
  <c r="BL77" i="11"/>
  <c r="BK77" i="11"/>
  <c r="BJ77" i="11"/>
  <c r="BI77" i="11"/>
  <c r="BH77" i="11"/>
  <c r="AX77" i="11"/>
  <c r="AL77" i="11"/>
  <c r="AK77" i="11"/>
  <c r="AD77" i="11"/>
  <c r="H47" i="11"/>
  <c r="J47" i="11"/>
  <c r="A79" i="11"/>
  <c r="EE76" i="11"/>
  <c r="ED76" i="11"/>
  <c r="EC76" i="11"/>
  <c r="EB76" i="11"/>
  <c r="EA76" i="11"/>
  <c r="DZ76" i="11"/>
  <c r="DY76" i="11"/>
  <c r="DX76" i="11"/>
  <c r="DW76" i="11"/>
  <c r="DV76" i="11"/>
  <c r="DU76" i="11"/>
  <c r="DT76" i="11"/>
  <c r="DR76" i="11"/>
  <c r="BF76" i="11"/>
  <c r="DQ76" i="11"/>
  <c r="BE76" i="11"/>
  <c r="DP76" i="11"/>
  <c r="BD76" i="11"/>
  <c r="DO76" i="11"/>
  <c r="BC76" i="11"/>
  <c r="DN76" i="11"/>
  <c r="BB76" i="11"/>
  <c r="DM76" i="11"/>
  <c r="BA76" i="11"/>
  <c r="DL76" i="11"/>
  <c r="AZ76" i="11"/>
  <c r="DK76" i="11"/>
  <c r="AY76" i="11"/>
  <c r="DJ76" i="11"/>
  <c r="AX76" i="11"/>
  <c r="DI76" i="11"/>
  <c r="AW76" i="11"/>
  <c r="DH76" i="11"/>
  <c r="AV76" i="11"/>
  <c r="DG76" i="11"/>
  <c r="DE76" i="11"/>
  <c r="AT76" i="11"/>
  <c r="DD76" i="11"/>
  <c r="AS76" i="11"/>
  <c r="DC76" i="11"/>
  <c r="AR76" i="11"/>
  <c r="DB76" i="11"/>
  <c r="AQ76" i="11"/>
  <c r="DA76" i="11"/>
  <c r="AP76" i="11"/>
  <c r="CZ76" i="11"/>
  <c r="AO76" i="11"/>
  <c r="CY76" i="11"/>
  <c r="AN76" i="11"/>
  <c r="CX76" i="11"/>
  <c r="AM76" i="11"/>
  <c r="CW76" i="11"/>
  <c r="AL76" i="11"/>
  <c r="CV76" i="11"/>
  <c r="AK76" i="11"/>
  <c r="CU76" i="11"/>
  <c r="AJ76" i="11"/>
  <c r="CT76" i="11"/>
  <c r="CR76" i="11"/>
  <c r="AH76" i="11"/>
  <c r="CQ76" i="11"/>
  <c r="AG76" i="11"/>
  <c r="CP76" i="11"/>
  <c r="CO76" i="11"/>
  <c r="AE76" i="11"/>
  <c r="CN76" i="11"/>
  <c r="AD76" i="11"/>
  <c r="CM76" i="11"/>
  <c r="AC76" i="11"/>
  <c r="CL76" i="11"/>
  <c r="AB76" i="11"/>
  <c r="CK76" i="11"/>
  <c r="AA76" i="11"/>
  <c r="CJ76" i="11"/>
  <c r="Z76" i="11"/>
  <c r="CI76" i="11"/>
  <c r="Y76" i="11"/>
  <c r="CH76" i="11"/>
  <c r="X76" i="11"/>
  <c r="CG76" i="11"/>
  <c r="CE76" i="11"/>
  <c r="V76" i="11"/>
  <c r="CD76" i="11"/>
  <c r="U76" i="11"/>
  <c r="CC76" i="11"/>
  <c r="T76" i="11"/>
  <c r="CB76" i="11"/>
  <c r="S76" i="11"/>
  <c r="CA76" i="11"/>
  <c r="R76" i="11"/>
  <c r="BZ76" i="11"/>
  <c r="Q76" i="11"/>
  <c r="BY76" i="11"/>
  <c r="P76" i="11"/>
  <c r="BX76" i="11"/>
  <c r="O76" i="11"/>
  <c r="BW76" i="11"/>
  <c r="N76" i="11"/>
  <c r="BV76" i="11"/>
  <c r="BU76" i="11"/>
  <c r="L76" i="11"/>
  <c r="BT76" i="11"/>
  <c r="BR76" i="11"/>
  <c r="BQ76" i="11"/>
  <c r="BP76" i="11"/>
  <c r="BO76" i="11"/>
  <c r="BN76" i="11"/>
  <c r="BM76" i="11"/>
  <c r="BL76" i="11"/>
  <c r="BK76" i="11"/>
  <c r="BJ76" i="11"/>
  <c r="BI76" i="11"/>
  <c r="BH76" i="11"/>
  <c r="AF76" i="11"/>
  <c r="M76" i="11"/>
  <c r="H77" i="11"/>
  <c r="K77" i="11"/>
  <c r="A78" i="11"/>
  <c r="EE75" i="11"/>
  <c r="ED75" i="11"/>
  <c r="EC75" i="11"/>
  <c r="EB75" i="11"/>
  <c r="EA75" i="11"/>
  <c r="DZ75" i="11"/>
  <c r="DY75" i="11"/>
  <c r="DX75" i="11"/>
  <c r="DW75" i="11"/>
  <c r="DV75" i="11"/>
  <c r="DU75" i="11"/>
  <c r="DT75" i="11"/>
  <c r="DR75" i="11"/>
  <c r="BF75" i="11"/>
  <c r="DQ75" i="11"/>
  <c r="DP75" i="11"/>
  <c r="BD75" i="11"/>
  <c r="DO75" i="11"/>
  <c r="BC75" i="11"/>
  <c r="DN75" i="11"/>
  <c r="BB75" i="11"/>
  <c r="DM75" i="11"/>
  <c r="BA75" i="11"/>
  <c r="DL75" i="11"/>
  <c r="AZ75" i="11"/>
  <c r="DK75" i="11"/>
  <c r="AY75" i="11"/>
  <c r="DJ75" i="11"/>
  <c r="AX75" i="11"/>
  <c r="DI75" i="11"/>
  <c r="DH75" i="11"/>
  <c r="DG75" i="11"/>
  <c r="DE75" i="11"/>
  <c r="AT75" i="11"/>
  <c r="DD75" i="11"/>
  <c r="AS75" i="11"/>
  <c r="DC75" i="11"/>
  <c r="AR75" i="11"/>
  <c r="DB75" i="11"/>
  <c r="AQ75" i="11"/>
  <c r="DA75" i="11"/>
  <c r="AP75" i="11"/>
  <c r="CZ75" i="11"/>
  <c r="AO75" i="11"/>
  <c r="CY75" i="11"/>
  <c r="AN75" i="11"/>
  <c r="CX75" i="11"/>
  <c r="AM75" i="11"/>
  <c r="CW75" i="11"/>
  <c r="AL75" i="11"/>
  <c r="CV75" i="11"/>
  <c r="AK75" i="11"/>
  <c r="CU75" i="11"/>
  <c r="AJ75" i="11"/>
  <c r="CT75" i="11"/>
  <c r="CR75" i="11"/>
  <c r="AH75" i="11"/>
  <c r="CQ75" i="11"/>
  <c r="AG75" i="11"/>
  <c r="CP75" i="11"/>
  <c r="AF75" i="11"/>
  <c r="CO75" i="11"/>
  <c r="AE75" i="11"/>
  <c r="CN75" i="11"/>
  <c r="AD75" i="11"/>
  <c r="CM75" i="11"/>
  <c r="AC75" i="11"/>
  <c r="CL75" i="11"/>
  <c r="AB75" i="11"/>
  <c r="CK75" i="11"/>
  <c r="CJ75" i="11"/>
  <c r="Z75" i="11"/>
  <c r="CI75" i="11"/>
  <c r="Y75" i="11"/>
  <c r="CH75" i="11"/>
  <c r="X75" i="11"/>
  <c r="CG75" i="11"/>
  <c r="CE75" i="11"/>
  <c r="V75" i="11"/>
  <c r="CD75" i="11"/>
  <c r="U75" i="11"/>
  <c r="CC75" i="11"/>
  <c r="T75" i="11"/>
  <c r="CB75" i="11"/>
  <c r="S75" i="11"/>
  <c r="CA75" i="11"/>
  <c r="R75" i="11"/>
  <c r="BZ75" i="11"/>
  <c r="Q75" i="11"/>
  <c r="BY75" i="11"/>
  <c r="P75" i="11"/>
  <c r="BX75" i="11"/>
  <c r="O75" i="11"/>
  <c r="BW75" i="11"/>
  <c r="N75" i="11"/>
  <c r="BV75" i="11"/>
  <c r="M75" i="11"/>
  <c r="BU75" i="11"/>
  <c r="L75" i="11"/>
  <c r="BT75" i="11"/>
  <c r="BR75" i="11"/>
  <c r="BQ75" i="11"/>
  <c r="BP75" i="11"/>
  <c r="BO75" i="11"/>
  <c r="BN75" i="11"/>
  <c r="BM75" i="11"/>
  <c r="BL75" i="11"/>
  <c r="BK75" i="11"/>
  <c r="BJ75" i="11"/>
  <c r="BI75" i="11"/>
  <c r="BH75" i="11"/>
  <c r="BE75" i="11"/>
  <c r="AW75" i="11"/>
  <c r="AV75" i="11"/>
  <c r="AA75" i="11"/>
  <c r="H76" i="11"/>
  <c r="K76" i="11"/>
  <c r="A47" i="11"/>
  <c r="EE74" i="11"/>
  <c r="ED74" i="11"/>
  <c r="EC74" i="11"/>
  <c r="EB74" i="11"/>
  <c r="EA74" i="11"/>
  <c r="DZ74" i="11"/>
  <c r="DY74" i="11"/>
  <c r="DX74" i="11"/>
  <c r="DW74" i="11"/>
  <c r="DV74" i="11"/>
  <c r="DU74" i="11"/>
  <c r="DT74" i="11"/>
  <c r="DR74" i="11"/>
  <c r="BF74" i="11"/>
  <c r="DQ74" i="11"/>
  <c r="BE74" i="11"/>
  <c r="DP74" i="11"/>
  <c r="BD74" i="11"/>
  <c r="DO74" i="11"/>
  <c r="BC74" i="11"/>
  <c r="DN74" i="11"/>
  <c r="BB74" i="11"/>
  <c r="DM74" i="11"/>
  <c r="BA74" i="11"/>
  <c r="DL74" i="11"/>
  <c r="AZ74" i="11"/>
  <c r="DK74" i="11"/>
  <c r="AY74" i="11"/>
  <c r="DJ74" i="11"/>
  <c r="AX74" i="11"/>
  <c r="DI74" i="11"/>
  <c r="AW74" i="11"/>
  <c r="DH74" i="11"/>
  <c r="AV74" i="11"/>
  <c r="DG74" i="11"/>
  <c r="DE74" i="11"/>
  <c r="AT74" i="11"/>
  <c r="DD74" i="11"/>
  <c r="AS74" i="11"/>
  <c r="DC74" i="11"/>
  <c r="AR74" i="11"/>
  <c r="DB74" i="11"/>
  <c r="AQ74" i="11"/>
  <c r="DA74" i="11"/>
  <c r="AP74" i="11"/>
  <c r="CZ74" i="11"/>
  <c r="AO74" i="11"/>
  <c r="CY74" i="11"/>
  <c r="AN74" i="11"/>
  <c r="CX74" i="11"/>
  <c r="AM74" i="11"/>
  <c r="CW74" i="11"/>
  <c r="CV74" i="11"/>
  <c r="AK74" i="11"/>
  <c r="CU74" i="11"/>
  <c r="AJ74" i="11"/>
  <c r="CT74" i="11"/>
  <c r="CR74" i="11"/>
  <c r="AH74" i="11"/>
  <c r="CQ74" i="11"/>
  <c r="AG74" i="11"/>
  <c r="CP74" i="11"/>
  <c r="AF74" i="11"/>
  <c r="CO74" i="11"/>
  <c r="AE74" i="11"/>
  <c r="CN74" i="11"/>
  <c r="AD74" i="11"/>
  <c r="CM74" i="11"/>
  <c r="AC74" i="11"/>
  <c r="CL74" i="11"/>
  <c r="AB74" i="11"/>
  <c r="CK74" i="11"/>
  <c r="AA74" i="11"/>
  <c r="CJ74" i="11"/>
  <c r="Z74" i="11"/>
  <c r="CI74" i="11"/>
  <c r="Y74" i="11"/>
  <c r="CH74" i="11"/>
  <c r="X74" i="11"/>
  <c r="CG74" i="11"/>
  <c r="CE74" i="11"/>
  <c r="CD74" i="11"/>
  <c r="U74" i="11"/>
  <c r="CC74" i="11"/>
  <c r="T74" i="11"/>
  <c r="CB74" i="11"/>
  <c r="S74" i="11"/>
  <c r="CA74" i="11"/>
  <c r="R74" i="11"/>
  <c r="BZ74" i="11"/>
  <c r="Q74" i="11"/>
  <c r="BY74" i="11"/>
  <c r="P74" i="11"/>
  <c r="BX74" i="11"/>
  <c r="O74" i="11"/>
  <c r="BW74" i="11"/>
  <c r="N74" i="11"/>
  <c r="BV74" i="11"/>
  <c r="M74" i="11"/>
  <c r="BU74" i="11"/>
  <c r="L74" i="11"/>
  <c r="BT74" i="11"/>
  <c r="BR74" i="11"/>
  <c r="BQ74" i="11"/>
  <c r="BP74" i="11"/>
  <c r="BO74" i="11"/>
  <c r="BN74" i="11"/>
  <c r="BM74" i="11"/>
  <c r="BL74" i="11"/>
  <c r="BK74" i="11"/>
  <c r="BJ74" i="11"/>
  <c r="BI74" i="11"/>
  <c r="BH74" i="11"/>
  <c r="AL74" i="11"/>
  <c r="V74" i="11"/>
  <c r="H75" i="11"/>
  <c r="J75" i="11"/>
  <c r="A77" i="11"/>
  <c r="EE73" i="11"/>
  <c r="ED73" i="11"/>
  <c r="EC73" i="11"/>
  <c r="EB73" i="11"/>
  <c r="EA73" i="11"/>
  <c r="DZ73" i="11"/>
  <c r="DY73" i="11"/>
  <c r="DX73" i="11"/>
  <c r="DW73" i="11"/>
  <c r="DV73" i="11"/>
  <c r="DU73" i="11"/>
  <c r="DT73" i="11"/>
  <c r="DR73" i="11"/>
  <c r="DQ73" i="11"/>
  <c r="BE73" i="11"/>
  <c r="DP73" i="11"/>
  <c r="BD73" i="11"/>
  <c r="DO73" i="11"/>
  <c r="BC73" i="11"/>
  <c r="DN73" i="11"/>
  <c r="DM73" i="11"/>
  <c r="BA73" i="11"/>
  <c r="DL73" i="11"/>
  <c r="AZ73" i="11"/>
  <c r="DK73" i="11"/>
  <c r="AY73" i="11"/>
  <c r="DJ73" i="11"/>
  <c r="DI73" i="11"/>
  <c r="AW73" i="11"/>
  <c r="DH73" i="11"/>
  <c r="AV73" i="11"/>
  <c r="DG73" i="11"/>
  <c r="DE73" i="11"/>
  <c r="DD73" i="11"/>
  <c r="AS73" i="11"/>
  <c r="DC73" i="11"/>
  <c r="AR73" i="11"/>
  <c r="DB73" i="11"/>
  <c r="AQ73" i="11"/>
  <c r="DA73" i="11"/>
  <c r="CZ73" i="11"/>
  <c r="AO73" i="11"/>
  <c r="CY73" i="11"/>
  <c r="AN73" i="11"/>
  <c r="CX73" i="11"/>
  <c r="AM73" i="11"/>
  <c r="CW73" i="11"/>
  <c r="AL73" i="11"/>
  <c r="CV73" i="11"/>
  <c r="AK73" i="11"/>
  <c r="CU73" i="11"/>
  <c r="AJ73" i="11"/>
  <c r="CT73" i="11"/>
  <c r="CR73" i="11"/>
  <c r="AH73" i="11"/>
  <c r="CQ73" i="11"/>
  <c r="AG73" i="11"/>
  <c r="CP73" i="11"/>
  <c r="AF73" i="11"/>
  <c r="CO73" i="11"/>
  <c r="AE73" i="11"/>
  <c r="CN73" i="11"/>
  <c r="AD73" i="11"/>
  <c r="CM73" i="11"/>
  <c r="AC73" i="11"/>
  <c r="CL73" i="11"/>
  <c r="AB73" i="11"/>
  <c r="CK73" i="11"/>
  <c r="AA73" i="11"/>
  <c r="CJ73" i="11"/>
  <c r="Z73" i="11"/>
  <c r="CI73" i="11"/>
  <c r="Y73" i="11"/>
  <c r="CH73" i="11"/>
  <c r="X73" i="11"/>
  <c r="CG73" i="11"/>
  <c r="CE73" i="11"/>
  <c r="V73" i="11"/>
  <c r="CD73" i="11"/>
  <c r="U73" i="11"/>
  <c r="CC73" i="11"/>
  <c r="T73" i="11"/>
  <c r="CB73" i="11"/>
  <c r="S73" i="11"/>
  <c r="CA73" i="11"/>
  <c r="R73" i="11"/>
  <c r="BZ73" i="11"/>
  <c r="Q73" i="11"/>
  <c r="BY73" i="11"/>
  <c r="P73" i="11"/>
  <c r="BX73" i="11"/>
  <c r="O73" i="11"/>
  <c r="BW73" i="11"/>
  <c r="BV73" i="11"/>
  <c r="M73" i="11"/>
  <c r="BU73" i="11"/>
  <c r="L73" i="11"/>
  <c r="BT73" i="11"/>
  <c r="BR73" i="11"/>
  <c r="BQ73" i="11"/>
  <c r="BP73" i="11"/>
  <c r="BO73" i="11"/>
  <c r="BN73" i="11"/>
  <c r="BM73" i="11"/>
  <c r="BL73" i="11"/>
  <c r="BK73" i="11"/>
  <c r="BJ73" i="11"/>
  <c r="BI73" i="11"/>
  <c r="BH73" i="11"/>
  <c r="BF73" i="11"/>
  <c r="BB73" i="11"/>
  <c r="AX73" i="11"/>
  <c r="AT73" i="11"/>
  <c r="AP73" i="11"/>
  <c r="N73" i="11"/>
  <c r="H38" i="11"/>
  <c r="K38" i="11"/>
  <c r="A76" i="11"/>
  <c r="EE72" i="11"/>
  <c r="ED72" i="11"/>
  <c r="EC72" i="11"/>
  <c r="EB72" i="11"/>
  <c r="EA72" i="11"/>
  <c r="DZ72" i="11"/>
  <c r="DY72" i="11"/>
  <c r="DX72" i="11"/>
  <c r="DW72" i="11"/>
  <c r="DV72" i="11"/>
  <c r="DU72" i="11"/>
  <c r="DT72" i="11"/>
  <c r="DR72" i="11"/>
  <c r="BF72" i="11"/>
  <c r="DQ72" i="11"/>
  <c r="BE72" i="11"/>
  <c r="DP72" i="11"/>
  <c r="BD72" i="11"/>
  <c r="DO72" i="11"/>
  <c r="BC72" i="11"/>
  <c r="DN72" i="11"/>
  <c r="BB72" i="11"/>
  <c r="DM72" i="11"/>
  <c r="BA72" i="11"/>
  <c r="DL72" i="11"/>
  <c r="AZ72" i="11"/>
  <c r="DK72" i="11"/>
  <c r="AY72" i="11"/>
  <c r="DJ72" i="11"/>
  <c r="AX72" i="11"/>
  <c r="DI72" i="11"/>
  <c r="AW72" i="11"/>
  <c r="DH72" i="11"/>
  <c r="AV72" i="11"/>
  <c r="DG72" i="11"/>
  <c r="DE72" i="11"/>
  <c r="AT72" i="11"/>
  <c r="DD72" i="11"/>
  <c r="AS72" i="11"/>
  <c r="DC72" i="11"/>
  <c r="AR72" i="11"/>
  <c r="DB72" i="11"/>
  <c r="AQ72" i="11"/>
  <c r="DA72" i="11"/>
  <c r="AP72" i="11"/>
  <c r="CZ72" i="11"/>
  <c r="AO72" i="11"/>
  <c r="CY72" i="11"/>
  <c r="AN72" i="11"/>
  <c r="CX72" i="11"/>
  <c r="AM72" i="11"/>
  <c r="CW72" i="11"/>
  <c r="AL72" i="11"/>
  <c r="CV72" i="11"/>
  <c r="AK72" i="11"/>
  <c r="CU72" i="11"/>
  <c r="AJ72" i="11"/>
  <c r="CT72" i="11"/>
  <c r="CR72" i="11"/>
  <c r="AH72" i="11"/>
  <c r="CQ72" i="11"/>
  <c r="AG72" i="11"/>
  <c r="CP72" i="11"/>
  <c r="AF72" i="11"/>
  <c r="CO72" i="11"/>
  <c r="AE72" i="11"/>
  <c r="CN72" i="11"/>
  <c r="AD72" i="11"/>
  <c r="CM72" i="11"/>
  <c r="AC72" i="11"/>
  <c r="CL72" i="11"/>
  <c r="AB72" i="11"/>
  <c r="CK72" i="11"/>
  <c r="AA72" i="11"/>
  <c r="CJ72" i="11"/>
  <c r="Z72" i="11"/>
  <c r="CI72" i="11"/>
  <c r="Y72" i="11"/>
  <c r="CH72" i="11"/>
  <c r="X72" i="11"/>
  <c r="CG72" i="11"/>
  <c r="CE72" i="11"/>
  <c r="V72" i="11"/>
  <c r="CD72" i="11"/>
  <c r="U72" i="11"/>
  <c r="CC72" i="11"/>
  <c r="T72" i="11"/>
  <c r="CB72" i="11"/>
  <c r="S72" i="11"/>
  <c r="CA72" i="11"/>
  <c r="R72" i="11"/>
  <c r="BZ72" i="11"/>
  <c r="Q72" i="11"/>
  <c r="BY72" i="11"/>
  <c r="P72" i="11"/>
  <c r="BX72" i="11"/>
  <c r="O72" i="11"/>
  <c r="BW72" i="11"/>
  <c r="N72" i="11"/>
  <c r="BV72" i="11"/>
  <c r="M72" i="11"/>
  <c r="BU72" i="11"/>
  <c r="L72" i="11"/>
  <c r="BT72" i="11"/>
  <c r="BR72" i="11"/>
  <c r="BQ72" i="11"/>
  <c r="BP72" i="11"/>
  <c r="BO72" i="11"/>
  <c r="BN72" i="11"/>
  <c r="BM72" i="11"/>
  <c r="BL72" i="11"/>
  <c r="BK72" i="11"/>
  <c r="BJ72" i="11"/>
  <c r="BI72" i="11"/>
  <c r="BH72" i="11"/>
  <c r="H74" i="11"/>
  <c r="K74" i="11"/>
  <c r="A75" i="11"/>
  <c r="EE71" i="11"/>
  <c r="ED71" i="11"/>
  <c r="EC71" i="11"/>
  <c r="EB71" i="11"/>
  <c r="EA71" i="11"/>
  <c r="DZ71" i="11"/>
  <c r="DY71" i="11"/>
  <c r="DX71" i="11"/>
  <c r="DW71" i="11"/>
  <c r="DV71" i="11"/>
  <c r="DU71" i="11"/>
  <c r="DT71" i="11"/>
  <c r="DR71" i="11"/>
  <c r="BF71" i="11"/>
  <c r="DQ71" i="11"/>
  <c r="BE71" i="11"/>
  <c r="DP71" i="11"/>
  <c r="BD71" i="11"/>
  <c r="DO71" i="11"/>
  <c r="DN71" i="11"/>
  <c r="DM71" i="11"/>
  <c r="BA71" i="11"/>
  <c r="DL71" i="11"/>
  <c r="AZ71" i="11"/>
  <c r="DK71" i="11"/>
  <c r="AY71" i="11"/>
  <c r="DJ71" i="11"/>
  <c r="AX71" i="11"/>
  <c r="DI71" i="11"/>
  <c r="AW71" i="11"/>
  <c r="DH71" i="11"/>
  <c r="AV71" i="11"/>
  <c r="DG71" i="11"/>
  <c r="DE71" i="11"/>
  <c r="AT71" i="11"/>
  <c r="DD71" i="11"/>
  <c r="AS71" i="11"/>
  <c r="DC71" i="11"/>
  <c r="AR71" i="11"/>
  <c r="DB71" i="11"/>
  <c r="AQ71" i="11"/>
  <c r="DA71" i="11"/>
  <c r="AP71" i="11"/>
  <c r="CZ71" i="11"/>
  <c r="AO71" i="11"/>
  <c r="CY71" i="11"/>
  <c r="AN71" i="11"/>
  <c r="CX71" i="11"/>
  <c r="AM71" i="11"/>
  <c r="CW71" i="11"/>
  <c r="AL71" i="11"/>
  <c r="CV71" i="11"/>
  <c r="AK71" i="11"/>
  <c r="CU71" i="11"/>
  <c r="AJ71" i="11"/>
  <c r="CT71" i="11"/>
  <c r="CR71" i="11"/>
  <c r="AH71" i="11"/>
  <c r="CQ71" i="11"/>
  <c r="AG71" i="11"/>
  <c r="CP71" i="11"/>
  <c r="AF71" i="11"/>
  <c r="CO71" i="11"/>
  <c r="AE71" i="11"/>
  <c r="CN71" i="11"/>
  <c r="AD71" i="11"/>
  <c r="CM71" i="11"/>
  <c r="AC71" i="11"/>
  <c r="CL71" i="11"/>
  <c r="AB71" i="11"/>
  <c r="CK71" i="11"/>
  <c r="AA71" i="11"/>
  <c r="CJ71" i="11"/>
  <c r="Z71" i="11"/>
  <c r="CI71" i="11"/>
  <c r="Y71" i="11"/>
  <c r="CH71" i="11"/>
  <c r="X71" i="11"/>
  <c r="CG71" i="11"/>
  <c r="CE71" i="11"/>
  <c r="V71" i="11"/>
  <c r="CD71" i="11"/>
  <c r="U71" i="11"/>
  <c r="CC71" i="11"/>
  <c r="T71" i="11"/>
  <c r="CB71" i="11"/>
  <c r="S71" i="11"/>
  <c r="CA71" i="11"/>
  <c r="R71" i="11"/>
  <c r="BZ71" i="11"/>
  <c r="Q71" i="11"/>
  <c r="BY71" i="11"/>
  <c r="P71" i="11"/>
  <c r="BX71" i="11"/>
  <c r="O71" i="11"/>
  <c r="BW71" i="11"/>
  <c r="N71" i="11"/>
  <c r="BV71" i="11"/>
  <c r="M71" i="11"/>
  <c r="BU71" i="11"/>
  <c r="L71" i="11"/>
  <c r="BT71" i="11"/>
  <c r="BR71" i="11"/>
  <c r="BQ71" i="11"/>
  <c r="BP71" i="11"/>
  <c r="BO71" i="11"/>
  <c r="BN71" i="11"/>
  <c r="BM71" i="11"/>
  <c r="BL71" i="11"/>
  <c r="BK71" i="11"/>
  <c r="BJ71" i="11"/>
  <c r="BI71" i="11"/>
  <c r="BH71" i="11"/>
  <c r="BC71" i="11"/>
  <c r="BB71" i="11"/>
  <c r="H40" i="11"/>
  <c r="K40" i="11"/>
  <c r="A38" i="11"/>
  <c r="EE70" i="11"/>
  <c r="ED70" i="11"/>
  <c r="EC70" i="11"/>
  <c r="EB70" i="11"/>
  <c r="EA70" i="11"/>
  <c r="DZ70" i="11"/>
  <c r="DY70" i="11"/>
  <c r="DX70" i="11"/>
  <c r="DW70" i="11"/>
  <c r="DV70" i="11"/>
  <c r="DU70" i="11"/>
  <c r="DT70" i="11"/>
  <c r="DR70" i="11"/>
  <c r="BF70" i="11"/>
  <c r="DQ70" i="11"/>
  <c r="BE70" i="11"/>
  <c r="DP70" i="11"/>
  <c r="BD70" i="11"/>
  <c r="DO70" i="11"/>
  <c r="DN70" i="11"/>
  <c r="BB70" i="11"/>
  <c r="DM70" i="11"/>
  <c r="BA70" i="11"/>
  <c r="DL70" i="11"/>
  <c r="AZ70" i="11"/>
  <c r="DK70" i="11"/>
  <c r="AY70" i="11"/>
  <c r="DJ70" i="11"/>
  <c r="AX70" i="11"/>
  <c r="DI70" i="11"/>
  <c r="AW70" i="11"/>
  <c r="DH70" i="11"/>
  <c r="AV70" i="11"/>
  <c r="DG70" i="11"/>
  <c r="DE70" i="11"/>
  <c r="AT70" i="11"/>
  <c r="DD70" i="11"/>
  <c r="AS70" i="11"/>
  <c r="DC70" i="11"/>
  <c r="AR70" i="11"/>
  <c r="DB70" i="11"/>
  <c r="AQ70" i="11"/>
  <c r="DA70" i="11"/>
  <c r="AP70" i="11"/>
  <c r="CZ70" i="11"/>
  <c r="AO70" i="11"/>
  <c r="CY70" i="11"/>
  <c r="AN70" i="11"/>
  <c r="CX70" i="11"/>
  <c r="AM70" i="11"/>
  <c r="CW70" i="11"/>
  <c r="AL70" i="11"/>
  <c r="CV70" i="11"/>
  <c r="AK70" i="11"/>
  <c r="CU70" i="11"/>
  <c r="AJ70" i="11"/>
  <c r="CT70" i="11"/>
  <c r="CR70" i="11"/>
  <c r="AH70" i="11"/>
  <c r="CQ70" i="11"/>
  <c r="AG70" i="11"/>
  <c r="CP70" i="11"/>
  <c r="AF70" i="11"/>
  <c r="CO70" i="11"/>
  <c r="AE70" i="11"/>
  <c r="CN70" i="11"/>
  <c r="AD70" i="11"/>
  <c r="CM70" i="11"/>
  <c r="AC70" i="11"/>
  <c r="CL70" i="11"/>
  <c r="AB70" i="11"/>
  <c r="CK70" i="11"/>
  <c r="CJ70" i="11"/>
  <c r="Z70" i="11"/>
  <c r="CI70" i="11"/>
  <c r="Y70" i="11"/>
  <c r="CH70" i="11"/>
  <c r="X70" i="11"/>
  <c r="CG70" i="11"/>
  <c r="CE70" i="11"/>
  <c r="V70" i="11"/>
  <c r="CD70" i="11"/>
  <c r="U70" i="11"/>
  <c r="CC70" i="11"/>
  <c r="T70" i="11"/>
  <c r="CB70" i="11"/>
  <c r="S70" i="11"/>
  <c r="CA70" i="11"/>
  <c r="R70" i="11"/>
  <c r="BZ70" i="11"/>
  <c r="Q70" i="11"/>
  <c r="BY70" i="11"/>
  <c r="P70" i="11"/>
  <c r="BX70" i="11"/>
  <c r="O70" i="11"/>
  <c r="BW70" i="11"/>
  <c r="N70" i="11"/>
  <c r="BV70" i="11"/>
  <c r="M70" i="11"/>
  <c r="BU70" i="11"/>
  <c r="L70" i="11"/>
  <c r="BT70" i="11"/>
  <c r="BR70" i="11"/>
  <c r="BQ70" i="11"/>
  <c r="BP70" i="11"/>
  <c r="BO70" i="11"/>
  <c r="BN70" i="11"/>
  <c r="BM70" i="11"/>
  <c r="BL70" i="11"/>
  <c r="BK70" i="11"/>
  <c r="BJ70" i="11"/>
  <c r="BI70" i="11"/>
  <c r="BH70" i="11"/>
  <c r="BC70" i="11"/>
  <c r="AA70" i="11"/>
  <c r="H73" i="11"/>
  <c r="K73" i="11"/>
  <c r="A74" i="11"/>
  <c r="EE69" i="11"/>
  <c r="ED69" i="11"/>
  <c r="EC69" i="11"/>
  <c r="EB69" i="11"/>
  <c r="EA69" i="11"/>
  <c r="DZ69" i="11"/>
  <c r="DY69" i="11"/>
  <c r="DX69" i="11"/>
  <c r="DW69" i="11"/>
  <c r="DV69" i="11"/>
  <c r="DU69" i="11"/>
  <c r="DT69" i="11"/>
  <c r="DR69" i="11"/>
  <c r="BF69" i="11"/>
  <c r="DQ69" i="11"/>
  <c r="BE69" i="11"/>
  <c r="DP69" i="11"/>
  <c r="BD69" i="11"/>
  <c r="DO69" i="11"/>
  <c r="DN69" i="11"/>
  <c r="BB69" i="11"/>
  <c r="DM69" i="11"/>
  <c r="BA69" i="11"/>
  <c r="DL69" i="11"/>
  <c r="AZ69" i="11"/>
  <c r="DK69" i="11"/>
  <c r="AY69" i="11"/>
  <c r="DJ69" i="11"/>
  <c r="AX69" i="11"/>
  <c r="DI69" i="11"/>
  <c r="AW69" i="11"/>
  <c r="DH69" i="11"/>
  <c r="AV69" i="11"/>
  <c r="DG69" i="11"/>
  <c r="DE69" i="11"/>
  <c r="AT69" i="11"/>
  <c r="DD69" i="11"/>
  <c r="AS69" i="11"/>
  <c r="DC69" i="11"/>
  <c r="AR69" i="11"/>
  <c r="DB69" i="11"/>
  <c r="AQ69" i="11"/>
  <c r="DA69" i="11"/>
  <c r="AP69" i="11"/>
  <c r="CZ69" i="11"/>
  <c r="AO69" i="11"/>
  <c r="CY69" i="11"/>
  <c r="AN69" i="11"/>
  <c r="CX69" i="11"/>
  <c r="AM69" i="11"/>
  <c r="CW69" i="11"/>
  <c r="AL69" i="11"/>
  <c r="CV69" i="11"/>
  <c r="AK69" i="11"/>
  <c r="CU69" i="11"/>
  <c r="AJ69" i="11"/>
  <c r="CT69" i="11"/>
  <c r="CR69" i="11"/>
  <c r="AH69" i="11"/>
  <c r="CQ69" i="11"/>
  <c r="AG69" i="11"/>
  <c r="CP69" i="11"/>
  <c r="AF69" i="11"/>
  <c r="CO69" i="11"/>
  <c r="AE69" i="11"/>
  <c r="CN69" i="11"/>
  <c r="AD69" i="11"/>
  <c r="CM69" i="11"/>
  <c r="AC69" i="11"/>
  <c r="CL69" i="11"/>
  <c r="AB69" i="11"/>
  <c r="CK69" i="11"/>
  <c r="AA69" i="11"/>
  <c r="CJ69" i="11"/>
  <c r="CI69" i="11"/>
  <c r="CH69" i="11"/>
  <c r="X69" i="11"/>
  <c r="CG69" i="11"/>
  <c r="CE69" i="11"/>
  <c r="V69" i="11"/>
  <c r="CD69" i="11"/>
  <c r="U69" i="11"/>
  <c r="CC69" i="11"/>
  <c r="T69" i="11"/>
  <c r="CB69" i="11"/>
  <c r="S69" i="11"/>
  <c r="CA69" i="11"/>
  <c r="R69" i="11"/>
  <c r="BZ69" i="11"/>
  <c r="Q69" i="11"/>
  <c r="BY69" i="11"/>
  <c r="P69" i="11"/>
  <c r="BX69" i="11"/>
  <c r="O69" i="11"/>
  <c r="BW69" i="11"/>
  <c r="N69" i="11"/>
  <c r="BV69" i="11"/>
  <c r="M69" i="11"/>
  <c r="BU69" i="11"/>
  <c r="L69" i="11"/>
  <c r="BT69" i="11"/>
  <c r="BR69" i="11"/>
  <c r="BQ69" i="11"/>
  <c r="BP69" i="11"/>
  <c r="BO69" i="11"/>
  <c r="BN69" i="11"/>
  <c r="BM69" i="11"/>
  <c r="BL69" i="11"/>
  <c r="BK69" i="11"/>
  <c r="BJ69" i="11"/>
  <c r="BI69" i="11"/>
  <c r="BH69" i="11"/>
  <c r="BC69" i="11"/>
  <c r="Z69" i="11"/>
  <c r="Y69" i="11"/>
  <c r="H46" i="11"/>
  <c r="K46" i="11"/>
  <c r="A40" i="11"/>
  <c r="EE68" i="11"/>
  <c r="ED68" i="11"/>
  <c r="EC68" i="11"/>
  <c r="EB68" i="11"/>
  <c r="EA68" i="11"/>
  <c r="DZ68" i="11"/>
  <c r="DY68" i="11"/>
  <c r="DX68" i="11"/>
  <c r="DW68" i="11"/>
  <c r="DV68" i="11"/>
  <c r="DU68" i="11"/>
  <c r="DT68" i="11"/>
  <c r="DR68" i="11"/>
  <c r="BF68" i="11"/>
  <c r="DQ68" i="11"/>
  <c r="BE68" i="11"/>
  <c r="DP68" i="11"/>
  <c r="BD68" i="11"/>
  <c r="DO68" i="11"/>
  <c r="BC68" i="11"/>
  <c r="DN68" i="11"/>
  <c r="BB68" i="11"/>
  <c r="DM68" i="11"/>
  <c r="DL68" i="11"/>
  <c r="AZ68" i="11"/>
  <c r="DK68" i="11"/>
  <c r="AY68" i="11"/>
  <c r="DJ68" i="11"/>
  <c r="AX68" i="11"/>
  <c r="DI68" i="11"/>
  <c r="DH68" i="11"/>
  <c r="AV68" i="11"/>
  <c r="DG68" i="11"/>
  <c r="DE68" i="11"/>
  <c r="AT68" i="11"/>
  <c r="DD68" i="11"/>
  <c r="AS68" i="11"/>
  <c r="DC68" i="11"/>
  <c r="AR68" i="11"/>
  <c r="DB68" i="11"/>
  <c r="AQ68" i="11"/>
  <c r="DA68" i="11"/>
  <c r="AP68" i="11"/>
  <c r="CZ68" i="11"/>
  <c r="CY68" i="11"/>
  <c r="AN68" i="11"/>
  <c r="CX68" i="11"/>
  <c r="AM68" i="11"/>
  <c r="CW68" i="11"/>
  <c r="AL68" i="11"/>
  <c r="CV68" i="11"/>
  <c r="AK68" i="11"/>
  <c r="CU68" i="11"/>
  <c r="AJ68" i="11"/>
  <c r="CT68" i="11"/>
  <c r="CR68" i="11"/>
  <c r="AH68" i="11"/>
  <c r="CQ68" i="11"/>
  <c r="AG68" i="11"/>
  <c r="CP68" i="11"/>
  <c r="AF68" i="11"/>
  <c r="CO68" i="11"/>
  <c r="AE68" i="11"/>
  <c r="CN68" i="11"/>
  <c r="AD68" i="11"/>
  <c r="CM68" i="11"/>
  <c r="CL68" i="11"/>
  <c r="AB68" i="11"/>
  <c r="CK68" i="11"/>
  <c r="AA68" i="11"/>
  <c r="CJ68" i="11"/>
  <c r="Z68" i="11"/>
  <c r="CI68" i="11"/>
  <c r="CH68" i="11"/>
  <c r="X68" i="11"/>
  <c r="CG68" i="11"/>
  <c r="CE68" i="11"/>
  <c r="V68" i="11"/>
  <c r="CD68" i="11"/>
  <c r="U68" i="11"/>
  <c r="CC68" i="11"/>
  <c r="T68" i="11"/>
  <c r="CB68" i="11"/>
  <c r="S68" i="11"/>
  <c r="CA68" i="11"/>
  <c r="R68" i="11"/>
  <c r="BZ68" i="11"/>
  <c r="BY68" i="11"/>
  <c r="P68" i="11"/>
  <c r="BX68" i="11"/>
  <c r="O68" i="11"/>
  <c r="BW68" i="11"/>
  <c r="N68" i="11"/>
  <c r="BV68" i="11"/>
  <c r="M68" i="11"/>
  <c r="BU68" i="11"/>
  <c r="L68" i="11"/>
  <c r="BT68" i="11"/>
  <c r="BR68" i="11"/>
  <c r="BQ68" i="11"/>
  <c r="BP68" i="11"/>
  <c r="BO68" i="11"/>
  <c r="BN68" i="11"/>
  <c r="BM68" i="11"/>
  <c r="BL68" i="11"/>
  <c r="BK68" i="11"/>
  <c r="BJ68" i="11"/>
  <c r="BI68" i="11"/>
  <c r="BH68" i="11"/>
  <c r="BA68" i="11"/>
  <c r="AW68" i="11"/>
  <c r="AO68" i="11"/>
  <c r="AC68" i="11"/>
  <c r="Y68" i="11"/>
  <c r="Q68" i="11"/>
  <c r="H72" i="11"/>
  <c r="K72" i="11"/>
  <c r="A73" i="11"/>
  <c r="EE67" i="11"/>
  <c r="ED67" i="11"/>
  <c r="EC67" i="11"/>
  <c r="EB67" i="11"/>
  <c r="EA67" i="11"/>
  <c r="DZ67" i="11"/>
  <c r="DY67" i="11"/>
  <c r="DX67" i="11"/>
  <c r="DW67" i="11"/>
  <c r="DV67" i="11"/>
  <c r="DU67" i="11"/>
  <c r="DT67" i="11"/>
  <c r="DR67" i="11"/>
  <c r="DQ67" i="11"/>
  <c r="BE67" i="11"/>
  <c r="DP67" i="11"/>
  <c r="BD67" i="11"/>
  <c r="DO67" i="11"/>
  <c r="BC67" i="11"/>
  <c r="DN67" i="11"/>
  <c r="DM67" i="11"/>
  <c r="DL67" i="11"/>
  <c r="AZ67" i="11"/>
  <c r="DK67" i="11"/>
  <c r="AY67" i="11"/>
  <c r="DJ67" i="11"/>
  <c r="AX67" i="11"/>
  <c r="DI67" i="11"/>
  <c r="AW67" i="11"/>
  <c r="DH67" i="11"/>
  <c r="AV67" i="11"/>
  <c r="DG67" i="11"/>
  <c r="DE67" i="11"/>
  <c r="AT67" i="11"/>
  <c r="DD67" i="11"/>
  <c r="AS67" i="11"/>
  <c r="DC67" i="11"/>
  <c r="AR67" i="11"/>
  <c r="DB67" i="11"/>
  <c r="AQ67" i="11"/>
  <c r="DA67" i="11"/>
  <c r="AP67" i="11"/>
  <c r="CZ67" i="11"/>
  <c r="AO67" i="11"/>
  <c r="CY67" i="11"/>
  <c r="AN67" i="11"/>
  <c r="CX67" i="11"/>
  <c r="AM67" i="11"/>
  <c r="CW67" i="11"/>
  <c r="AL67" i="11"/>
  <c r="CV67" i="11"/>
  <c r="CU67" i="11"/>
  <c r="AJ67" i="11"/>
  <c r="CT67" i="11"/>
  <c r="CR67" i="11"/>
  <c r="AH67" i="11"/>
  <c r="CQ67" i="11"/>
  <c r="AG67" i="11"/>
  <c r="CP67" i="11"/>
  <c r="AF67" i="11"/>
  <c r="CO67" i="11"/>
  <c r="AE67" i="11"/>
  <c r="CN67" i="11"/>
  <c r="AD67" i="11"/>
  <c r="CM67" i="11"/>
  <c r="AC67" i="11"/>
  <c r="CL67" i="11"/>
  <c r="AB67" i="11"/>
  <c r="CK67" i="11"/>
  <c r="AA67" i="11"/>
  <c r="CJ67" i="11"/>
  <c r="Z67" i="11"/>
  <c r="CI67" i="11"/>
  <c r="Y67" i="11"/>
  <c r="CH67" i="11"/>
  <c r="X67" i="11"/>
  <c r="CG67" i="11"/>
  <c r="CE67" i="11"/>
  <c r="V67" i="11"/>
  <c r="CD67" i="11"/>
  <c r="CC67" i="11"/>
  <c r="T67" i="11"/>
  <c r="CB67" i="11"/>
  <c r="S67" i="11"/>
  <c r="CA67" i="11"/>
  <c r="R67" i="11"/>
  <c r="BZ67" i="11"/>
  <c r="Q67" i="11"/>
  <c r="BY67" i="11"/>
  <c r="P67" i="11"/>
  <c r="BX67" i="11"/>
  <c r="O67" i="11"/>
  <c r="BW67" i="11"/>
  <c r="N67" i="11"/>
  <c r="BV67" i="11"/>
  <c r="M67" i="11"/>
  <c r="BU67" i="11"/>
  <c r="L67" i="11"/>
  <c r="BT67" i="11"/>
  <c r="BR67" i="11"/>
  <c r="BQ67" i="11"/>
  <c r="BP67" i="11"/>
  <c r="BO67" i="11"/>
  <c r="BN67" i="11"/>
  <c r="BM67" i="11"/>
  <c r="BL67" i="11"/>
  <c r="BK67" i="11"/>
  <c r="BJ67" i="11"/>
  <c r="BI67" i="11"/>
  <c r="BH67" i="11"/>
  <c r="BF67" i="11"/>
  <c r="BB67" i="11"/>
  <c r="BA67" i="11"/>
  <c r="AK67" i="11"/>
  <c r="U67" i="11"/>
  <c r="H71" i="11"/>
  <c r="J71" i="11"/>
  <c r="A46" i="11"/>
  <c r="EE66" i="11"/>
  <c r="ED66" i="11"/>
  <c r="EC66" i="11"/>
  <c r="EB66" i="11"/>
  <c r="EA66" i="11"/>
  <c r="DZ66" i="11"/>
  <c r="DY66" i="11"/>
  <c r="DX66" i="11"/>
  <c r="DW66" i="11"/>
  <c r="DV66" i="11"/>
  <c r="DU66" i="11"/>
  <c r="DT66" i="11"/>
  <c r="DR66" i="11"/>
  <c r="BF66" i="11"/>
  <c r="DQ66" i="11"/>
  <c r="BE66" i="11"/>
  <c r="DP66" i="11"/>
  <c r="BD66" i="11"/>
  <c r="DO66" i="11"/>
  <c r="BC66" i="11"/>
  <c r="DN66" i="11"/>
  <c r="BB66" i="11"/>
  <c r="DM66" i="11"/>
  <c r="BA66" i="11"/>
  <c r="DL66" i="11"/>
  <c r="AZ66" i="11"/>
  <c r="DK66" i="11"/>
  <c r="AY66" i="11"/>
  <c r="DJ66" i="11"/>
  <c r="AX66" i="11"/>
  <c r="DI66" i="11"/>
  <c r="AW66" i="11"/>
  <c r="DH66" i="11"/>
  <c r="AV66" i="11"/>
  <c r="DG66" i="11"/>
  <c r="DE66" i="11"/>
  <c r="AT66" i="11"/>
  <c r="DD66" i="11"/>
  <c r="AS66" i="11"/>
  <c r="DC66" i="11"/>
  <c r="AR66" i="11"/>
  <c r="DB66" i="11"/>
  <c r="AQ66" i="11"/>
  <c r="DA66" i="11"/>
  <c r="AP66" i="11"/>
  <c r="CZ66" i="11"/>
  <c r="AO66" i="11"/>
  <c r="CY66" i="11"/>
  <c r="AN66" i="11"/>
  <c r="CX66" i="11"/>
  <c r="AM66" i="11"/>
  <c r="CW66" i="11"/>
  <c r="AL66" i="11"/>
  <c r="CV66" i="11"/>
  <c r="AK66" i="11"/>
  <c r="CU66" i="11"/>
  <c r="AJ66" i="11"/>
  <c r="CT66" i="11"/>
  <c r="CR66" i="11"/>
  <c r="AH66" i="11"/>
  <c r="CQ66" i="11"/>
  <c r="AG66" i="11"/>
  <c r="CP66" i="11"/>
  <c r="AF66" i="11"/>
  <c r="CO66" i="11"/>
  <c r="AE66" i="11"/>
  <c r="CN66" i="11"/>
  <c r="AD66" i="11"/>
  <c r="CM66" i="11"/>
  <c r="AC66" i="11"/>
  <c r="CL66" i="11"/>
  <c r="AB66" i="11"/>
  <c r="CK66" i="11"/>
  <c r="AA66" i="11"/>
  <c r="CJ66" i="11"/>
  <c r="Z66" i="11"/>
  <c r="CI66" i="11"/>
  <c r="Y66" i="11"/>
  <c r="CH66" i="11"/>
  <c r="X66" i="11"/>
  <c r="CG66" i="11"/>
  <c r="CE66" i="11"/>
  <c r="V66" i="11"/>
  <c r="CD66" i="11"/>
  <c r="U66" i="11"/>
  <c r="CC66" i="11"/>
  <c r="T66" i="11"/>
  <c r="CB66" i="11"/>
  <c r="S66" i="11"/>
  <c r="CA66" i="11"/>
  <c r="R66" i="11"/>
  <c r="BZ66" i="11"/>
  <c r="Q66" i="11"/>
  <c r="BY66" i="11"/>
  <c r="P66" i="11"/>
  <c r="BX66" i="11"/>
  <c r="O66" i="11"/>
  <c r="BW66" i="11"/>
  <c r="N66" i="11"/>
  <c r="BV66" i="11"/>
  <c r="M66" i="11"/>
  <c r="BU66" i="11"/>
  <c r="L66" i="11"/>
  <c r="BT66" i="11"/>
  <c r="BR66" i="11"/>
  <c r="BQ66" i="11"/>
  <c r="BP66" i="11"/>
  <c r="BO66" i="11"/>
  <c r="BN66" i="11"/>
  <c r="BM66" i="11"/>
  <c r="BL66" i="11"/>
  <c r="BK66" i="11"/>
  <c r="BJ66" i="11"/>
  <c r="BI66" i="11"/>
  <c r="BH66" i="11"/>
  <c r="H70" i="11"/>
  <c r="K70" i="11"/>
  <c r="A72" i="11"/>
  <c r="EE65" i="11"/>
  <c r="ED65" i="11"/>
  <c r="EC65" i="11"/>
  <c r="EB65" i="11"/>
  <c r="EA65" i="11"/>
  <c r="DZ65" i="11"/>
  <c r="DY65" i="11"/>
  <c r="DX65" i="11"/>
  <c r="DW65" i="11"/>
  <c r="DV65" i="11"/>
  <c r="DU65" i="11"/>
  <c r="DT65" i="11"/>
  <c r="DR65" i="11"/>
  <c r="BF65" i="11"/>
  <c r="DQ65" i="11"/>
  <c r="BE65" i="11"/>
  <c r="DP65" i="11"/>
  <c r="DO65" i="11"/>
  <c r="BC65" i="11"/>
  <c r="DN65" i="11"/>
  <c r="BB65" i="11"/>
  <c r="DM65" i="11"/>
  <c r="BA65" i="11"/>
  <c r="DL65" i="11"/>
  <c r="AZ65" i="11"/>
  <c r="DK65" i="11"/>
  <c r="AY65" i="11"/>
  <c r="DJ65" i="11"/>
  <c r="AX65" i="11"/>
  <c r="DI65" i="11"/>
  <c r="AW65" i="11"/>
  <c r="DH65" i="11"/>
  <c r="AV65" i="11"/>
  <c r="DG65" i="11"/>
  <c r="DE65" i="11"/>
  <c r="AT65" i="11"/>
  <c r="DD65" i="11"/>
  <c r="AS65" i="11"/>
  <c r="DC65" i="11"/>
  <c r="AR65" i="11"/>
  <c r="DB65" i="11"/>
  <c r="AQ65" i="11"/>
  <c r="DA65" i="11"/>
  <c r="AP65" i="11"/>
  <c r="CZ65" i="11"/>
  <c r="AO65" i="11"/>
  <c r="CY65" i="11"/>
  <c r="AN65" i="11"/>
  <c r="CX65" i="11"/>
  <c r="AM65" i="11"/>
  <c r="CW65" i="11"/>
  <c r="AL65" i="11"/>
  <c r="CV65" i="11"/>
  <c r="AK65" i="11"/>
  <c r="CU65" i="11"/>
  <c r="AJ65" i="11"/>
  <c r="CT65" i="11"/>
  <c r="CR65" i="11"/>
  <c r="AH65" i="11"/>
  <c r="CQ65" i="11"/>
  <c r="AG65" i="11"/>
  <c r="CP65" i="11"/>
  <c r="CO65" i="11"/>
  <c r="AE65" i="11"/>
  <c r="CN65" i="11"/>
  <c r="AD65" i="11"/>
  <c r="CM65" i="11"/>
  <c r="AC65" i="11"/>
  <c r="CL65" i="11"/>
  <c r="AB65" i="11"/>
  <c r="CK65" i="11"/>
  <c r="AA65" i="11"/>
  <c r="CJ65" i="11"/>
  <c r="Z65" i="11"/>
  <c r="CI65" i="11"/>
  <c r="Y65" i="11"/>
  <c r="CH65" i="11"/>
  <c r="X65" i="11"/>
  <c r="CG65" i="11"/>
  <c r="CE65" i="11"/>
  <c r="V65" i="11"/>
  <c r="CD65" i="11"/>
  <c r="U65" i="11"/>
  <c r="CC65" i="11"/>
  <c r="T65" i="11"/>
  <c r="CB65" i="11"/>
  <c r="S65" i="11"/>
  <c r="CA65" i="11"/>
  <c r="R65" i="11"/>
  <c r="BZ65" i="11"/>
  <c r="Q65" i="11"/>
  <c r="BY65" i="11"/>
  <c r="P65" i="11"/>
  <c r="BX65" i="11"/>
  <c r="O65" i="11"/>
  <c r="BW65" i="11"/>
  <c r="N65" i="11"/>
  <c r="BV65" i="11"/>
  <c r="M65" i="11"/>
  <c r="BU65" i="11"/>
  <c r="L65" i="11"/>
  <c r="BT65" i="11"/>
  <c r="BR65" i="11"/>
  <c r="BQ65" i="11"/>
  <c r="BP65" i="11"/>
  <c r="BO65" i="11"/>
  <c r="BN65" i="11"/>
  <c r="BM65" i="11"/>
  <c r="BL65" i="11"/>
  <c r="BK65" i="11"/>
  <c r="BJ65" i="11"/>
  <c r="BI65" i="11"/>
  <c r="BH65" i="11"/>
  <c r="BD65" i="11"/>
  <c r="AF65" i="11"/>
  <c r="H69" i="11"/>
  <c r="K69" i="11"/>
  <c r="A71" i="11"/>
  <c r="EE64" i="11"/>
  <c r="ED64" i="11"/>
  <c r="EC64" i="11"/>
  <c r="EB64" i="11"/>
  <c r="EA64" i="11"/>
  <c r="DZ64" i="11"/>
  <c r="DY64" i="11"/>
  <c r="DX64" i="11"/>
  <c r="DW64" i="11"/>
  <c r="DV64" i="11"/>
  <c r="DU64" i="11"/>
  <c r="DT64" i="11"/>
  <c r="DR64" i="11"/>
  <c r="BF64" i="11"/>
  <c r="DQ64" i="11"/>
  <c r="BE64" i="11"/>
  <c r="DP64" i="11"/>
  <c r="BD64" i="11"/>
  <c r="DO64" i="11"/>
  <c r="BC64" i="11"/>
  <c r="DN64" i="11"/>
  <c r="BB64" i="11"/>
  <c r="DM64" i="11"/>
  <c r="DL64" i="11"/>
  <c r="AZ64" i="11"/>
  <c r="DK64" i="11"/>
  <c r="AY64" i="11"/>
  <c r="DJ64" i="11"/>
  <c r="AX64" i="11"/>
  <c r="DI64" i="11"/>
  <c r="AW64" i="11"/>
  <c r="DH64" i="11"/>
  <c r="AV64" i="11"/>
  <c r="DG64" i="11"/>
  <c r="DE64" i="11"/>
  <c r="AT64" i="11"/>
  <c r="DD64" i="11"/>
  <c r="AS64" i="11"/>
  <c r="DC64" i="11"/>
  <c r="AR64" i="11"/>
  <c r="DB64" i="11"/>
  <c r="AQ64" i="11"/>
  <c r="DA64" i="11"/>
  <c r="AP64" i="11"/>
  <c r="CZ64" i="11"/>
  <c r="AO64" i="11"/>
  <c r="CY64" i="11"/>
  <c r="AN64" i="11"/>
  <c r="CX64" i="11"/>
  <c r="AM64" i="11"/>
  <c r="CW64" i="11"/>
  <c r="AL64" i="11"/>
  <c r="CV64" i="11"/>
  <c r="AK64" i="11"/>
  <c r="CU64" i="11"/>
  <c r="AJ64" i="11"/>
  <c r="CT64" i="11"/>
  <c r="CR64" i="11"/>
  <c r="AH64" i="11"/>
  <c r="CQ64" i="11"/>
  <c r="AG64" i="11"/>
  <c r="CP64" i="11"/>
  <c r="AF64" i="11"/>
  <c r="CO64" i="11"/>
  <c r="AE64" i="11"/>
  <c r="CN64" i="11"/>
  <c r="AD64" i="11"/>
  <c r="CM64" i="11"/>
  <c r="AC64" i="11"/>
  <c r="CL64" i="11"/>
  <c r="AB64" i="11"/>
  <c r="CK64" i="11"/>
  <c r="AA64" i="11"/>
  <c r="CJ64" i="11"/>
  <c r="Z64" i="11"/>
  <c r="CI64" i="11"/>
  <c r="Y64" i="11"/>
  <c r="CH64" i="11"/>
  <c r="X64" i="11"/>
  <c r="CG64" i="11"/>
  <c r="CE64" i="11"/>
  <c r="V64" i="11"/>
  <c r="CD64" i="11"/>
  <c r="U64" i="11"/>
  <c r="CC64" i="11"/>
  <c r="T64" i="11"/>
  <c r="CB64" i="11"/>
  <c r="S64" i="11"/>
  <c r="CA64" i="11"/>
  <c r="R64" i="11"/>
  <c r="BZ64" i="11"/>
  <c r="Q64" i="11"/>
  <c r="BY64" i="11"/>
  <c r="P64" i="11"/>
  <c r="BX64" i="11"/>
  <c r="O64" i="11"/>
  <c r="BW64" i="11"/>
  <c r="N64" i="11"/>
  <c r="BV64" i="11"/>
  <c r="M64" i="11"/>
  <c r="BU64" i="11"/>
  <c r="L64" i="11"/>
  <c r="BT64" i="11"/>
  <c r="BR64" i="11"/>
  <c r="BQ64" i="11"/>
  <c r="BP64" i="11"/>
  <c r="BO64" i="11"/>
  <c r="BN64" i="11"/>
  <c r="BM64" i="11"/>
  <c r="BL64" i="11"/>
  <c r="BK64" i="11"/>
  <c r="BJ64" i="11"/>
  <c r="BI64" i="11"/>
  <c r="BH64" i="11"/>
  <c r="BA64" i="11"/>
  <c r="H68" i="11"/>
  <c r="K68" i="11"/>
  <c r="A70" i="11"/>
  <c r="EE63" i="11"/>
  <c r="ED63" i="11"/>
  <c r="EC63" i="11"/>
  <c r="EB63" i="11"/>
  <c r="EA63" i="11"/>
  <c r="DZ63" i="11"/>
  <c r="DY63" i="11"/>
  <c r="DX63" i="11"/>
  <c r="DW63" i="11"/>
  <c r="DV63" i="11"/>
  <c r="DU63" i="11"/>
  <c r="DT63" i="11"/>
  <c r="DR63" i="11"/>
  <c r="BF63" i="11"/>
  <c r="DQ63" i="11"/>
  <c r="BE63" i="11"/>
  <c r="DP63" i="11"/>
  <c r="BD63" i="11"/>
  <c r="DO63" i="11"/>
  <c r="BC63" i="11"/>
  <c r="DN63" i="11"/>
  <c r="BB63" i="11"/>
  <c r="DM63" i="11"/>
  <c r="BA63" i="11"/>
  <c r="DL63" i="11"/>
  <c r="AZ63" i="11"/>
  <c r="DK63" i="11"/>
  <c r="AY63" i="11"/>
  <c r="DJ63" i="11"/>
  <c r="AX63" i="11"/>
  <c r="DI63" i="11"/>
  <c r="AW63" i="11"/>
  <c r="DH63" i="11"/>
  <c r="AV63" i="11"/>
  <c r="DG63" i="11"/>
  <c r="DE63" i="11"/>
  <c r="AT63" i="11"/>
  <c r="DD63" i="11"/>
  <c r="DC63" i="11"/>
  <c r="AR63" i="11"/>
  <c r="DB63" i="11"/>
  <c r="AQ63" i="11"/>
  <c r="DA63" i="11"/>
  <c r="AP63" i="11"/>
  <c r="CZ63" i="11"/>
  <c r="AO63" i="11"/>
  <c r="CY63" i="11"/>
  <c r="AN63" i="11"/>
  <c r="CX63" i="11"/>
  <c r="AM63" i="11"/>
  <c r="CW63" i="11"/>
  <c r="AL63" i="11"/>
  <c r="CV63" i="11"/>
  <c r="CU63" i="11"/>
  <c r="CT63" i="11"/>
  <c r="CR63" i="11"/>
  <c r="AH63" i="11"/>
  <c r="CQ63" i="11"/>
  <c r="AG63" i="11"/>
  <c r="CP63" i="11"/>
  <c r="AF63" i="11"/>
  <c r="CO63" i="11"/>
  <c r="AE63" i="11"/>
  <c r="CN63" i="11"/>
  <c r="AD63" i="11"/>
  <c r="CM63" i="11"/>
  <c r="AC63" i="11"/>
  <c r="CL63" i="11"/>
  <c r="AB63" i="11"/>
  <c r="CK63" i="11"/>
  <c r="AA63" i="11"/>
  <c r="CJ63" i="11"/>
  <c r="Z63" i="11"/>
  <c r="CI63" i="11"/>
  <c r="Y63" i="11"/>
  <c r="CH63" i="11"/>
  <c r="X63" i="11"/>
  <c r="CG63" i="11"/>
  <c r="CE63" i="11"/>
  <c r="V63" i="11"/>
  <c r="CD63" i="11"/>
  <c r="U63" i="11"/>
  <c r="CC63" i="11"/>
  <c r="T63" i="11"/>
  <c r="CB63" i="11"/>
  <c r="S63" i="11"/>
  <c r="CA63" i="11"/>
  <c r="R63" i="11"/>
  <c r="BZ63" i="11"/>
  <c r="Q63" i="11"/>
  <c r="BY63" i="11"/>
  <c r="P63" i="11"/>
  <c r="BX63" i="11"/>
  <c r="O63" i="11"/>
  <c r="BW63" i="11"/>
  <c r="N63" i="11"/>
  <c r="BV63" i="11"/>
  <c r="M63" i="11"/>
  <c r="BU63" i="11"/>
  <c r="L63" i="11"/>
  <c r="BT63" i="11"/>
  <c r="BR63" i="11"/>
  <c r="BQ63" i="11"/>
  <c r="BP63" i="11"/>
  <c r="BO63" i="11"/>
  <c r="BN63" i="11"/>
  <c r="BM63" i="11"/>
  <c r="BL63" i="11"/>
  <c r="BK63" i="11"/>
  <c r="BJ63" i="11"/>
  <c r="BI63" i="11"/>
  <c r="BH63" i="11"/>
  <c r="AS63" i="11"/>
  <c r="AK63" i="11"/>
  <c r="AJ63" i="11"/>
  <c r="H67" i="11"/>
  <c r="J67" i="11"/>
  <c r="A69" i="11"/>
  <c r="EE62" i="11"/>
  <c r="ED62" i="11"/>
  <c r="EC62" i="11"/>
  <c r="EB62" i="11"/>
  <c r="EA62" i="11"/>
  <c r="DZ62" i="11"/>
  <c r="DY62" i="11"/>
  <c r="DX62" i="11"/>
  <c r="DW62" i="11"/>
  <c r="DV62" i="11"/>
  <c r="DU62" i="11"/>
  <c r="DT62" i="11"/>
  <c r="DR62" i="11"/>
  <c r="BF62" i="11"/>
  <c r="DQ62" i="11"/>
  <c r="DP62" i="11"/>
  <c r="BD62" i="11"/>
  <c r="DO62" i="11"/>
  <c r="BC62" i="11"/>
  <c r="DN62" i="11"/>
  <c r="BB62" i="11"/>
  <c r="DM62" i="11"/>
  <c r="DL62" i="11"/>
  <c r="AZ62" i="11"/>
  <c r="DK62" i="11"/>
  <c r="AY62" i="11"/>
  <c r="DJ62" i="11"/>
  <c r="AX62" i="11"/>
  <c r="DI62" i="11"/>
  <c r="DH62" i="11"/>
  <c r="DG62" i="11"/>
  <c r="DE62" i="11"/>
  <c r="AT62" i="11"/>
  <c r="DD62" i="11"/>
  <c r="AS62" i="11"/>
  <c r="DC62" i="11"/>
  <c r="AR62" i="11"/>
  <c r="DB62" i="11"/>
  <c r="AQ62" i="11"/>
  <c r="DA62" i="11"/>
  <c r="AP62" i="11"/>
  <c r="CZ62" i="11"/>
  <c r="AO62" i="11"/>
  <c r="CY62" i="11"/>
  <c r="AN62" i="11"/>
  <c r="CX62" i="11"/>
  <c r="CW62" i="11"/>
  <c r="AL62" i="11"/>
  <c r="CV62" i="11"/>
  <c r="AK62" i="11"/>
  <c r="CU62" i="11"/>
  <c r="AJ62" i="11"/>
  <c r="CT62" i="11"/>
  <c r="CR62" i="11"/>
  <c r="AH62" i="11"/>
  <c r="CQ62" i="11"/>
  <c r="AG62" i="11"/>
  <c r="CP62" i="11"/>
  <c r="AF62" i="11"/>
  <c r="CO62" i="11"/>
  <c r="AE62" i="11"/>
  <c r="CN62" i="11"/>
  <c r="AD62" i="11"/>
  <c r="CM62" i="11"/>
  <c r="AC62" i="11"/>
  <c r="CL62" i="11"/>
  <c r="AB62" i="11"/>
  <c r="CK62" i="11"/>
  <c r="AA62" i="11"/>
  <c r="CJ62" i="11"/>
  <c r="Z62" i="11"/>
  <c r="CI62" i="11"/>
  <c r="CH62" i="11"/>
  <c r="X62" i="11"/>
  <c r="CG62" i="11"/>
  <c r="CE62" i="11"/>
  <c r="V62" i="11"/>
  <c r="CD62" i="11"/>
  <c r="U62" i="11"/>
  <c r="CC62" i="11"/>
  <c r="T62" i="11"/>
  <c r="CB62" i="11"/>
  <c r="S62" i="11"/>
  <c r="CA62" i="11"/>
  <c r="R62" i="11"/>
  <c r="BZ62" i="11"/>
  <c r="BY62" i="11"/>
  <c r="P62" i="11"/>
  <c r="BX62" i="11"/>
  <c r="O62" i="11"/>
  <c r="BW62" i="11"/>
  <c r="N62" i="11"/>
  <c r="BV62" i="11"/>
  <c r="BU62" i="11"/>
  <c r="L62" i="11"/>
  <c r="BT62" i="11"/>
  <c r="BR62" i="11"/>
  <c r="BQ62" i="11"/>
  <c r="BP62" i="11"/>
  <c r="BO62" i="11"/>
  <c r="BN62" i="11"/>
  <c r="BM62" i="11"/>
  <c r="BL62" i="11"/>
  <c r="BK62" i="11"/>
  <c r="BJ62" i="11"/>
  <c r="BI62" i="11"/>
  <c r="BH62" i="11"/>
  <c r="BE62" i="11"/>
  <c r="BA62" i="11"/>
  <c r="AW62" i="11"/>
  <c r="AV62" i="11"/>
  <c r="AM62" i="11"/>
  <c r="Y62" i="11"/>
  <c r="Q62" i="11"/>
  <c r="M62" i="11"/>
  <c r="H66" i="11"/>
  <c r="K66" i="11"/>
  <c r="A68" i="11"/>
  <c r="EE61" i="11"/>
  <c r="ED61" i="11"/>
  <c r="EC61" i="11"/>
  <c r="EB61" i="11"/>
  <c r="EA61" i="11"/>
  <c r="DZ61" i="11"/>
  <c r="DY61" i="11"/>
  <c r="DX61" i="11"/>
  <c r="DW61" i="11"/>
  <c r="DV61" i="11"/>
  <c r="DU61" i="11"/>
  <c r="DT61" i="11"/>
  <c r="DR61" i="11"/>
  <c r="BF61" i="11"/>
  <c r="DQ61" i="11"/>
  <c r="BE61" i="11"/>
  <c r="DP61" i="11"/>
  <c r="BD61" i="11"/>
  <c r="DO61" i="11"/>
  <c r="BC61" i="11"/>
  <c r="DN61" i="11"/>
  <c r="BB61" i="11"/>
  <c r="DM61" i="11"/>
  <c r="BA61" i="11"/>
  <c r="DL61" i="11"/>
  <c r="AZ61" i="11"/>
  <c r="DK61" i="11"/>
  <c r="AY61" i="11"/>
  <c r="DJ61" i="11"/>
  <c r="AX61" i="11"/>
  <c r="DI61" i="11"/>
  <c r="AW61" i="11"/>
  <c r="DH61" i="11"/>
  <c r="AV61" i="11"/>
  <c r="DG61" i="11"/>
  <c r="DE61" i="11"/>
  <c r="AT61" i="11"/>
  <c r="DD61" i="11"/>
  <c r="AS61" i="11"/>
  <c r="DC61" i="11"/>
  <c r="AR61" i="11"/>
  <c r="DB61" i="11"/>
  <c r="AQ61" i="11"/>
  <c r="DA61" i="11"/>
  <c r="AP61" i="11"/>
  <c r="CZ61" i="11"/>
  <c r="AO61" i="11"/>
  <c r="CY61" i="11"/>
  <c r="AN61" i="11"/>
  <c r="CX61" i="11"/>
  <c r="AM61" i="11"/>
  <c r="CW61" i="11"/>
  <c r="AL61" i="11"/>
  <c r="CV61" i="11"/>
  <c r="AK61" i="11"/>
  <c r="CU61" i="11"/>
  <c r="AJ61" i="11"/>
  <c r="CT61" i="11"/>
  <c r="CR61" i="11"/>
  <c r="AH61" i="11"/>
  <c r="CQ61" i="11"/>
  <c r="AG61" i="11"/>
  <c r="CP61" i="11"/>
  <c r="AF61" i="11"/>
  <c r="CO61" i="11"/>
  <c r="AE61" i="11"/>
  <c r="CN61" i="11"/>
  <c r="AD61" i="11"/>
  <c r="CM61" i="11"/>
  <c r="AC61" i="11"/>
  <c r="CL61" i="11"/>
  <c r="AB61" i="11"/>
  <c r="CK61" i="11"/>
  <c r="AA61" i="11"/>
  <c r="CJ61" i="11"/>
  <c r="Z61" i="11"/>
  <c r="CI61" i="11"/>
  <c r="Y61" i="11"/>
  <c r="CH61" i="11"/>
  <c r="X61" i="11"/>
  <c r="CG61" i="11"/>
  <c r="CE61" i="11"/>
  <c r="V61" i="11"/>
  <c r="CD61" i="11"/>
  <c r="U61" i="11"/>
  <c r="CC61" i="11"/>
  <c r="T61" i="11"/>
  <c r="CB61" i="11"/>
  <c r="S61" i="11"/>
  <c r="CA61" i="11"/>
  <c r="R61" i="11"/>
  <c r="BZ61" i="11"/>
  <c r="Q61" i="11"/>
  <c r="BY61" i="11"/>
  <c r="P61" i="11"/>
  <c r="BX61" i="11"/>
  <c r="O61" i="11"/>
  <c r="BW61" i="11"/>
  <c r="N61" i="11"/>
  <c r="BV61" i="11"/>
  <c r="M61" i="11"/>
  <c r="BU61" i="11"/>
  <c r="L61" i="11"/>
  <c r="BT61" i="11"/>
  <c r="BR61" i="11"/>
  <c r="BQ61" i="11"/>
  <c r="BP61" i="11"/>
  <c r="BO61" i="11"/>
  <c r="BN61" i="11"/>
  <c r="BM61" i="11"/>
  <c r="BL61" i="11"/>
  <c r="BK61" i="11"/>
  <c r="BJ61" i="11"/>
  <c r="BI61" i="11"/>
  <c r="BH61" i="11"/>
  <c r="H65" i="11"/>
  <c r="K65" i="11"/>
  <c r="A67" i="11"/>
  <c r="EE60" i="11"/>
  <c r="ED60" i="11"/>
  <c r="EC60" i="11"/>
  <c r="EB60" i="11"/>
  <c r="EA60" i="11"/>
  <c r="DZ60" i="11"/>
  <c r="DY60" i="11"/>
  <c r="DX60" i="11"/>
  <c r="DW60" i="11"/>
  <c r="DV60" i="11"/>
  <c r="DU60" i="11"/>
  <c r="DT60" i="11"/>
  <c r="DR60" i="11"/>
  <c r="BF60" i="11"/>
  <c r="DQ60" i="11"/>
  <c r="BE60" i="11"/>
  <c r="DP60" i="11"/>
  <c r="BD60" i="11"/>
  <c r="DO60" i="11"/>
  <c r="BC60" i="11"/>
  <c r="DN60" i="11"/>
  <c r="BB60" i="11"/>
  <c r="DM60" i="11"/>
  <c r="BA60" i="11"/>
  <c r="DL60" i="11"/>
  <c r="AZ60" i="11"/>
  <c r="DK60" i="11"/>
  <c r="AY60" i="11"/>
  <c r="DJ60" i="11"/>
  <c r="AX60" i="11"/>
  <c r="DI60" i="11"/>
  <c r="AW60" i="11"/>
  <c r="DH60" i="11"/>
  <c r="AV60" i="11"/>
  <c r="DG60" i="11"/>
  <c r="DE60" i="11"/>
  <c r="AT60" i="11"/>
  <c r="DD60" i="11"/>
  <c r="AS60" i="11"/>
  <c r="DC60" i="11"/>
  <c r="AR60" i="11"/>
  <c r="DB60" i="11"/>
  <c r="AQ60" i="11"/>
  <c r="DA60" i="11"/>
  <c r="AP60" i="11"/>
  <c r="CZ60" i="11"/>
  <c r="CY60" i="11"/>
  <c r="AN60" i="11"/>
  <c r="CX60" i="11"/>
  <c r="AM60" i="11"/>
  <c r="CW60" i="11"/>
  <c r="AL60" i="11"/>
  <c r="CV60" i="11"/>
  <c r="AK60" i="11"/>
  <c r="CU60" i="11"/>
  <c r="AJ60" i="11"/>
  <c r="CT60" i="11"/>
  <c r="CR60" i="11"/>
  <c r="AH60" i="11"/>
  <c r="CQ60" i="11"/>
  <c r="AG60" i="11"/>
  <c r="CP60" i="11"/>
  <c r="AF60" i="11"/>
  <c r="CO60" i="11"/>
  <c r="AE60" i="11"/>
  <c r="CN60" i="11"/>
  <c r="AD60" i="11"/>
  <c r="CM60" i="11"/>
  <c r="AC60" i="11"/>
  <c r="CL60" i="11"/>
  <c r="AB60" i="11"/>
  <c r="CK60" i="11"/>
  <c r="AA60" i="11"/>
  <c r="CJ60" i="11"/>
  <c r="Z60" i="11"/>
  <c r="CI60" i="11"/>
  <c r="Y60" i="11"/>
  <c r="CH60" i="11"/>
  <c r="X60" i="11"/>
  <c r="CG60" i="11"/>
  <c r="CE60" i="11"/>
  <c r="V60" i="11"/>
  <c r="CD60" i="11"/>
  <c r="U60" i="11"/>
  <c r="CC60" i="11"/>
  <c r="T60" i="11"/>
  <c r="CB60" i="11"/>
  <c r="CA60" i="11"/>
  <c r="R60" i="11"/>
  <c r="BZ60" i="11"/>
  <c r="Q60" i="11"/>
  <c r="BY60" i="11"/>
  <c r="P60" i="11"/>
  <c r="BX60" i="11"/>
  <c r="O60" i="11"/>
  <c r="BW60" i="11"/>
  <c r="N60" i="11"/>
  <c r="BV60" i="11"/>
  <c r="M60" i="11"/>
  <c r="BU60" i="11"/>
  <c r="L60" i="11"/>
  <c r="BT60" i="11"/>
  <c r="BR60" i="11"/>
  <c r="BQ60" i="11"/>
  <c r="BP60" i="11"/>
  <c r="BO60" i="11"/>
  <c r="BN60" i="11"/>
  <c r="BM60" i="11"/>
  <c r="BL60" i="11"/>
  <c r="BK60" i="11"/>
  <c r="BJ60" i="11"/>
  <c r="BI60" i="11"/>
  <c r="BH60" i="11"/>
  <c r="AO60" i="11"/>
  <c r="S60" i="11"/>
  <c r="H64" i="11"/>
  <c r="K64" i="11"/>
  <c r="A66" i="11"/>
  <c r="EE59" i="11"/>
  <c r="ED59" i="11"/>
  <c r="EC59" i="11"/>
  <c r="EB59" i="11"/>
  <c r="EA59" i="11"/>
  <c r="DZ59" i="11"/>
  <c r="DY59" i="11"/>
  <c r="DX59" i="11"/>
  <c r="DW59" i="11"/>
  <c r="DV59" i="11"/>
  <c r="DU59" i="11"/>
  <c r="DT59" i="11"/>
  <c r="DR59" i="11"/>
  <c r="BF59" i="11"/>
  <c r="DQ59" i="11"/>
  <c r="BE59" i="11"/>
  <c r="DP59" i="11"/>
  <c r="BD59" i="11"/>
  <c r="DO59" i="11"/>
  <c r="BC59" i="11"/>
  <c r="DN59" i="11"/>
  <c r="BB59" i="11"/>
  <c r="DM59" i="11"/>
  <c r="BA59" i="11"/>
  <c r="DL59" i="11"/>
  <c r="AZ59" i="11"/>
  <c r="DK59" i="11"/>
  <c r="AY59" i="11"/>
  <c r="DJ59" i="11"/>
  <c r="AX59" i="11"/>
  <c r="DI59" i="11"/>
  <c r="AW59" i="11"/>
  <c r="DH59" i="11"/>
  <c r="AV59" i="11"/>
  <c r="DG59" i="11"/>
  <c r="DE59" i="11"/>
  <c r="AT59" i="11"/>
  <c r="DD59" i="11"/>
  <c r="AS59" i="11"/>
  <c r="DC59" i="11"/>
  <c r="DB59" i="11"/>
  <c r="AQ59" i="11"/>
  <c r="DA59" i="11"/>
  <c r="AP59" i="11"/>
  <c r="CZ59" i="11"/>
  <c r="AO59" i="11"/>
  <c r="CY59" i="11"/>
  <c r="AN59" i="11"/>
  <c r="CX59" i="11"/>
  <c r="AM59" i="11"/>
  <c r="CW59" i="11"/>
  <c r="AL59" i="11"/>
  <c r="CV59" i="11"/>
  <c r="AK59" i="11"/>
  <c r="CU59" i="11"/>
  <c r="AJ59" i="11"/>
  <c r="CT59" i="11"/>
  <c r="CR59" i="11"/>
  <c r="AH59" i="11"/>
  <c r="CQ59" i="11"/>
  <c r="AG59" i="11"/>
  <c r="CP59" i="11"/>
  <c r="AF59" i="11"/>
  <c r="CO59" i="11"/>
  <c r="AE59" i="11"/>
  <c r="CN59" i="11"/>
  <c r="AD59" i="11"/>
  <c r="CM59" i="11"/>
  <c r="AC59" i="11"/>
  <c r="CL59" i="11"/>
  <c r="AB59" i="11"/>
  <c r="CK59" i="11"/>
  <c r="AA59" i="11"/>
  <c r="CJ59" i="11"/>
  <c r="Z59" i="11"/>
  <c r="CI59" i="11"/>
  <c r="Y59" i="11"/>
  <c r="CH59" i="11"/>
  <c r="X59" i="11"/>
  <c r="CG59" i="11"/>
  <c r="CE59" i="11"/>
  <c r="V59" i="11"/>
  <c r="CD59" i="11"/>
  <c r="U59" i="11"/>
  <c r="CC59" i="11"/>
  <c r="T59" i="11"/>
  <c r="CB59" i="11"/>
  <c r="S59" i="11"/>
  <c r="CA59" i="11"/>
  <c r="R59" i="11"/>
  <c r="BZ59" i="11"/>
  <c r="Q59" i="11"/>
  <c r="BY59" i="11"/>
  <c r="P59" i="11"/>
  <c r="BX59" i="11"/>
  <c r="O59" i="11"/>
  <c r="BW59" i="11"/>
  <c r="N59" i="11"/>
  <c r="BV59" i="11"/>
  <c r="M59" i="11"/>
  <c r="BU59" i="11"/>
  <c r="L59" i="11"/>
  <c r="BT59" i="11"/>
  <c r="BR59" i="11"/>
  <c r="BQ59" i="11"/>
  <c r="BP59" i="11"/>
  <c r="BO59" i="11"/>
  <c r="BN59" i="11"/>
  <c r="BM59" i="11"/>
  <c r="BL59" i="11"/>
  <c r="BK59" i="11"/>
  <c r="BJ59" i="11"/>
  <c r="BI59" i="11"/>
  <c r="BH59" i="11"/>
  <c r="AR59" i="11"/>
  <c r="H63" i="11"/>
  <c r="J63" i="11"/>
  <c r="A65" i="11"/>
  <c r="EE58" i="11"/>
  <c r="ED58" i="11"/>
  <c r="EC58" i="11"/>
  <c r="EB58" i="11"/>
  <c r="EA58" i="11"/>
  <c r="DZ58" i="11"/>
  <c r="DY58" i="11"/>
  <c r="DX58" i="11"/>
  <c r="DW58" i="11"/>
  <c r="DV58" i="11"/>
  <c r="DU58" i="11"/>
  <c r="DT58" i="11"/>
  <c r="DR58" i="11"/>
  <c r="BF58" i="11"/>
  <c r="DQ58" i="11"/>
  <c r="BE58" i="11"/>
  <c r="DP58" i="11"/>
  <c r="BD58" i="11"/>
  <c r="DO58" i="11"/>
  <c r="BC58" i="11"/>
  <c r="DN58" i="11"/>
  <c r="BB58" i="11"/>
  <c r="DM58" i="11"/>
  <c r="BA58" i="11"/>
  <c r="DL58" i="11"/>
  <c r="AZ58" i="11"/>
  <c r="DK58" i="11"/>
  <c r="AY58" i="11"/>
  <c r="DJ58" i="11"/>
  <c r="AX58" i="11"/>
  <c r="DI58" i="11"/>
  <c r="AW58" i="11"/>
  <c r="DH58" i="11"/>
  <c r="AV58" i="11"/>
  <c r="DG58" i="11"/>
  <c r="DE58" i="11"/>
  <c r="AT58" i="11"/>
  <c r="DD58" i="11"/>
  <c r="AS58" i="11"/>
  <c r="DC58" i="11"/>
  <c r="AR58" i="11"/>
  <c r="DB58" i="11"/>
  <c r="AQ58" i="11"/>
  <c r="DA58" i="11"/>
  <c r="AP58" i="11"/>
  <c r="CZ58" i="11"/>
  <c r="AO58" i="11"/>
  <c r="CY58" i="11"/>
  <c r="AN58" i="11"/>
  <c r="CX58" i="11"/>
  <c r="CW58" i="11"/>
  <c r="AL58" i="11"/>
  <c r="CV58" i="11"/>
  <c r="AK58" i="11"/>
  <c r="CU58" i="11"/>
  <c r="AJ58" i="11"/>
  <c r="CT58" i="11"/>
  <c r="CR58" i="11"/>
  <c r="AH58" i="11"/>
  <c r="CQ58" i="11"/>
  <c r="AG58" i="11"/>
  <c r="CP58" i="11"/>
  <c r="AF58" i="11"/>
  <c r="CO58" i="11"/>
  <c r="AE58" i="11"/>
  <c r="CN58" i="11"/>
  <c r="AD58" i="11"/>
  <c r="CM58" i="11"/>
  <c r="AC58" i="11"/>
  <c r="CL58" i="11"/>
  <c r="AB58" i="11"/>
  <c r="CK58" i="11"/>
  <c r="AA58" i="11"/>
  <c r="CJ58" i="11"/>
  <c r="Z58" i="11"/>
  <c r="CI58" i="11"/>
  <c r="Y58" i="11"/>
  <c r="CH58" i="11"/>
  <c r="X58" i="11"/>
  <c r="CG58" i="11"/>
  <c r="CE58" i="11"/>
  <c r="V58" i="11"/>
  <c r="CD58" i="11"/>
  <c r="U58" i="11"/>
  <c r="CC58" i="11"/>
  <c r="T58" i="11"/>
  <c r="CB58" i="11"/>
  <c r="S58" i="11"/>
  <c r="CA58" i="11"/>
  <c r="R58" i="11"/>
  <c r="BZ58" i="11"/>
  <c r="Q58" i="11"/>
  <c r="BY58" i="11"/>
  <c r="P58" i="11"/>
  <c r="BX58" i="11"/>
  <c r="O58" i="11"/>
  <c r="BW58" i="11"/>
  <c r="N58" i="11"/>
  <c r="BV58" i="11"/>
  <c r="M58" i="11"/>
  <c r="BU58" i="11"/>
  <c r="L58" i="11"/>
  <c r="BT58" i="11"/>
  <c r="BR58" i="11"/>
  <c r="BQ58" i="11"/>
  <c r="BP58" i="11"/>
  <c r="BO58" i="11"/>
  <c r="BN58" i="11"/>
  <c r="BM58" i="11"/>
  <c r="BL58" i="11"/>
  <c r="BK58" i="11"/>
  <c r="BJ58" i="11"/>
  <c r="BI58" i="11"/>
  <c r="BH58" i="11"/>
  <c r="AM58" i="11"/>
  <c r="H62" i="11"/>
  <c r="K62" i="11"/>
  <c r="A64" i="11"/>
  <c r="EE57" i="11"/>
  <c r="ED57" i="11"/>
  <c r="EC57" i="11"/>
  <c r="EB57" i="11"/>
  <c r="EA57" i="11"/>
  <c r="DZ57" i="11"/>
  <c r="DY57" i="11"/>
  <c r="DX57" i="11"/>
  <c r="DW57" i="11"/>
  <c r="DV57" i="11"/>
  <c r="DU57" i="11"/>
  <c r="DT57" i="11"/>
  <c r="DR57" i="11"/>
  <c r="BF57" i="11"/>
  <c r="DQ57" i="11"/>
  <c r="BE57" i="11"/>
  <c r="DP57" i="11"/>
  <c r="BD57" i="11"/>
  <c r="DO57" i="11"/>
  <c r="BC57" i="11"/>
  <c r="DN57" i="11"/>
  <c r="BB57" i="11"/>
  <c r="DM57" i="11"/>
  <c r="BA57" i="11"/>
  <c r="DL57" i="11"/>
  <c r="AZ57" i="11"/>
  <c r="DK57" i="11"/>
  <c r="AY57" i="11"/>
  <c r="DJ57" i="11"/>
  <c r="AX57" i="11"/>
  <c r="DI57" i="11"/>
  <c r="AW57" i="11"/>
  <c r="DH57" i="11"/>
  <c r="AV57" i="11"/>
  <c r="DG57" i="11"/>
  <c r="DE57" i="11"/>
  <c r="AT57" i="11"/>
  <c r="DD57" i="11"/>
  <c r="AS57" i="11"/>
  <c r="DC57" i="11"/>
  <c r="AR57" i="11"/>
  <c r="DB57" i="11"/>
  <c r="AQ57" i="11"/>
  <c r="DA57" i="11"/>
  <c r="AP57" i="11"/>
  <c r="CZ57" i="11"/>
  <c r="AO57" i="11"/>
  <c r="CY57" i="11"/>
  <c r="AN57" i="11"/>
  <c r="CX57" i="11"/>
  <c r="AM57" i="11"/>
  <c r="CW57" i="11"/>
  <c r="AL57" i="11"/>
  <c r="CV57" i="11"/>
  <c r="AK57" i="11"/>
  <c r="CU57" i="11"/>
  <c r="AJ57" i="11"/>
  <c r="CT57" i="11"/>
  <c r="CR57" i="11"/>
  <c r="AH57" i="11"/>
  <c r="CQ57" i="11"/>
  <c r="AG57" i="11"/>
  <c r="CP57" i="11"/>
  <c r="AF57" i="11"/>
  <c r="CO57" i="11"/>
  <c r="AE57" i="11"/>
  <c r="CN57" i="11"/>
  <c r="AD57" i="11"/>
  <c r="CM57" i="11"/>
  <c r="AC57" i="11"/>
  <c r="CL57" i="11"/>
  <c r="AB57" i="11"/>
  <c r="CK57" i="11"/>
  <c r="AA57" i="11"/>
  <c r="CJ57" i="11"/>
  <c r="Z57" i="11"/>
  <c r="CI57" i="11"/>
  <c r="Y57" i="11"/>
  <c r="CH57" i="11"/>
  <c r="X57" i="11"/>
  <c r="CG57" i="11"/>
  <c r="CE57" i="11"/>
  <c r="V57" i="11"/>
  <c r="CD57" i="11"/>
  <c r="U57" i="11"/>
  <c r="CC57" i="11"/>
  <c r="T57" i="11"/>
  <c r="CB57" i="11"/>
  <c r="S57" i="11"/>
  <c r="CA57" i="11"/>
  <c r="R57" i="11"/>
  <c r="BZ57" i="11"/>
  <c r="Q57" i="11"/>
  <c r="BY57" i="11"/>
  <c r="P57" i="11"/>
  <c r="BX57" i="11"/>
  <c r="O57" i="11"/>
  <c r="BW57" i="11"/>
  <c r="N57" i="11"/>
  <c r="BV57" i="11"/>
  <c r="M57" i="11"/>
  <c r="BU57" i="11"/>
  <c r="L57" i="11"/>
  <c r="BT57" i="11"/>
  <c r="BR57" i="11"/>
  <c r="BQ57" i="11"/>
  <c r="BP57" i="11"/>
  <c r="BO57" i="11"/>
  <c r="BN57" i="11"/>
  <c r="BM57" i="11"/>
  <c r="BL57" i="11"/>
  <c r="BK57" i="11"/>
  <c r="BJ57" i="11"/>
  <c r="BI57" i="11"/>
  <c r="BH57" i="11"/>
  <c r="H61" i="11"/>
  <c r="K61" i="11"/>
  <c r="EE56" i="11"/>
  <c r="ED56" i="11"/>
  <c r="EC56" i="11"/>
  <c r="EB56" i="11"/>
  <c r="EA56" i="11"/>
  <c r="DZ56" i="11"/>
  <c r="DY56" i="11"/>
  <c r="DX56" i="11"/>
  <c r="DW56" i="11"/>
  <c r="DV56" i="11"/>
  <c r="DU56" i="11"/>
  <c r="DT56" i="11"/>
  <c r="DR56" i="11"/>
  <c r="BF56" i="11"/>
  <c r="DQ56" i="11"/>
  <c r="BE56" i="11"/>
  <c r="DP56" i="11"/>
  <c r="BD56" i="11"/>
  <c r="DO56" i="11"/>
  <c r="BC56" i="11"/>
  <c r="DN56" i="11"/>
  <c r="BB56" i="11"/>
  <c r="DM56" i="11"/>
  <c r="DL56" i="11"/>
  <c r="AZ56" i="11"/>
  <c r="DK56" i="11"/>
  <c r="AY56" i="11"/>
  <c r="DJ56" i="11"/>
  <c r="AX56" i="11"/>
  <c r="DI56" i="11"/>
  <c r="AW56" i="11"/>
  <c r="DH56" i="11"/>
  <c r="AV56" i="11"/>
  <c r="DG56" i="11"/>
  <c r="DE56" i="11"/>
  <c r="AT56" i="11"/>
  <c r="DD56" i="11"/>
  <c r="AS56" i="11"/>
  <c r="DC56" i="11"/>
  <c r="AR56" i="11"/>
  <c r="DB56" i="11"/>
  <c r="AQ56" i="11"/>
  <c r="DA56" i="11"/>
  <c r="AP56" i="11"/>
  <c r="CZ56" i="11"/>
  <c r="AO56" i="11"/>
  <c r="CY56" i="11"/>
  <c r="AN56" i="11"/>
  <c r="CX56" i="11"/>
  <c r="AM56" i="11"/>
  <c r="CW56" i="11"/>
  <c r="AL56" i="11"/>
  <c r="CV56" i="11"/>
  <c r="AK56" i="11"/>
  <c r="CU56" i="11"/>
  <c r="AJ56" i="11"/>
  <c r="CT56" i="11"/>
  <c r="CR56" i="11"/>
  <c r="AH56" i="11"/>
  <c r="CQ56" i="11"/>
  <c r="AG56" i="11"/>
  <c r="CP56" i="11"/>
  <c r="AF56" i="11"/>
  <c r="CO56" i="11"/>
  <c r="AE56" i="11"/>
  <c r="CN56" i="11"/>
  <c r="AD56" i="11"/>
  <c r="CM56" i="11"/>
  <c r="CL56" i="11"/>
  <c r="AB56" i="11"/>
  <c r="CK56" i="11"/>
  <c r="AA56" i="11"/>
  <c r="CJ56" i="11"/>
  <c r="Z56" i="11"/>
  <c r="CI56" i="11"/>
  <c r="Y56" i="11"/>
  <c r="CH56" i="11"/>
  <c r="X56" i="11"/>
  <c r="CG56" i="11"/>
  <c r="CE56" i="11"/>
  <c r="V56" i="11"/>
  <c r="CD56" i="11"/>
  <c r="U56" i="11"/>
  <c r="CC56" i="11"/>
  <c r="T56" i="11"/>
  <c r="CB56" i="11"/>
  <c r="S56" i="11"/>
  <c r="CA56" i="11"/>
  <c r="R56" i="11"/>
  <c r="BZ56" i="11"/>
  <c r="Q56" i="11"/>
  <c r="BY56" i="11"/>
  <c r="P56" i="11"/>
  <c r="BX56" i="11"/>
  <c r="O56" i="11"/>
  <c r="BW56" i="11"/>
  <c r="N56" i="11"/>
  <c r="BV56" i="11"/>
  <c r="M56" i="11"/>
  <c r="BU56" i="11"/>
  <c r="L56" i="11"/>
  <c r="BT56" i="11"/>
  <c r="BR56" i="11"/>
  <c r="BQ56" i="11"/>
  <c r="BP56" i="11"/>
  <c r="BO56" i="11"/>
  <c r="BN56" i="11"/>
  <c r="BM56" i="11"/>
  <c r="BL56" i="11"/>
  <c r="BK56" i="11"/>
  <c r="BJ56" i="11"/>
  <c r="BI56" i="11"/>
  <c r="BH56" i="11"/>
  <c r="BA56" i="11"/>
  <c r="AC56" i="11"/>
  <c r="H60" i="11"/>
  <c r="K60" i="11"/>
  <c r="A62" i="11"/>
  <c r="EE55" i="11"/>
  <c r="ED55" i="11"/>
  <c r="EC55" i="11"/>
  <c r="EB55" i="11"/>
  <c r="EA55" i="11"/>
  <c r="DZ55" i="11"/>
  <c r="DY55" i="11"/>
  <c r="DX55" i="11"/>
  <c r="DW55" i="11"/>
  <c r="DV55" i="11"/>
  <c r="DU55" i="11"/>
  <c r="DT55" i="11"/>
  <c r="DR55" i="11"/>
  <c r="BF55" i="11"/>
  <c r="DQ55" i="11"/>
  <c r="BE55" i="11"/>
  <c r="DP55" i="11"/>
  <c r="BD55" i="11"/>
  <c r="DO55" i="11"/>
  <c r="BC55" i="11"/>
  <c r="DN55" i="11"/>
  <c r="DM55" i="11"/>
  <c r="BA55" i="11"/>
  <c r="DL55" i="11"/>
  <c r="AZ55" i="11"/>
  <c r="DK55" i="11"/>
  <c r="AY55" i="11"/>
  <c r="DJ55" i="11"/>
  <c r="AX55" i="11"/>
  <c r="DI55" i="11"/>
  <c r="AW55" i="11"/>
  <c r="DH55" i="11"/>
  <c r="AV55" i="11"/>
  <c r="DG55" i="11"/>
  <c r="DE55" i="11"/>
  <c r="AT55" i="11"/>
  <c r="DD55" i="11"/>
  <c r="AS55" i="11"/>
  <c r="DC55" i="11"/>
  <c r="AR55" i="11"/>
  <c r="DB55" i="11"/>
  <c r="AQ55" i="11"/>
  <c r="DA55" i="11"/>
  <c r="AP55" i="11"/>
  <c r="CZ55" i="11"/>
  <c r="AO55" i="11"/>
  <c r="CY55" i="11"/>
  <c r="AN55" i="11"/>
  <c r="CX55" i="11"/>
  <c r="AM55" i="11"/>
  <c r="CW55" i="11"/>
  <c r="AL55" i="11"/>
  <c r="CV55" i="11"/>
  <c r="AK55" i="11"/>
  <c r="CU55" i="11"/>
  <c r="AJ55" i="11"/>
  <c r="CT55" i="11"/>
  <c r="CR55" i="11"/>
  <c r="AH55" i="11"/>
  <c r="CQ55" i="11"/>
  <c r="AG55" i="11"/>
  <c r="CP55" i="11"/>
  <c r="AF55" i="11"/>
  <c r="CO55" i="11"/>
  <c r="AE55" i="11"/>
  <c r="CN55" i="11"/>
  <c r="AD55" i="11"/>
  <c r="CM55" i="11"/>
  <c r="AC55" i="11"/>
  <c r="CL55" i="11"/>
  <c r="AB55" i="11"/>
  <c r="CK55" i="11"/>
  <c r="AA55" i="11"/>
  <c r="CJ55" i="11"/>
  <c r="Z55" i="11"/>
  <c r="CI55" i="11"/>
  <c r="Y55" i="11"/>
  <c r="CH55" i="11"/>
  <c r="X55" i="11"/>
  <c r="CG55" i="11"/>
  <c r="CE55" i="11"/>
  <c r="V55" i="11"/>
  <c r="CD55" i="11"/>
  <c r="U55" i="11"/>
  <c r="CC55" i="11"/>
  <c r="T55" i="11"/>
  <c r="CB55" i="11"/>
  <c r="S55" i="11"/>
  <c r="CA55" i="11"/>
  <c r="R55" i="11"/>
  <c r="BZ55" i="11"/>
  <c r="Q55" i="11"/>
  <c r="BY55" i="11"/>
  <c r="P55" i="11"/>
  <c r="BX55" i="11"/>
  <c r="O55" i="11"/>
  <c r="BW55" i="11"/>
  <c r="N55" i="11"/>
  <c r="BV55" i="11"/>
  <c r="M55" i="11"/>
  <c r="BU55" i="11"/>
  <c r="L55" i="11"/>
  <c r="BT55" i="11"/>
  <c r="BR55" i="11"/>
  <c r="BQ55" i="11"/>
  <c r="BP55" i="11"/>
  <c r="BO55" i="11"/>
  <c r="BN55" i="11"/>
  <c r="BM55" i="11"/>
  <c r="BL55" i="11"/>
  <c r="BK55" i="11"/>
  <c r="BJ55" i="11"/>
  <c r="BI55" i="11"/>
  <c r="BH55" i="11"/>
  <c r="BB55" i="11"/>
  <c r="H59" i="11"/>
  <c r="A26" i="11"/>
  <c r="EE54" i="11"/>
  <c r="ED54" i="11"/>
  <c r="EC54" i="11"/>
  <c r="EB54" i="11"/>
  <c r="EA54" i="11"/>
  <c r="DZ54" i="11"/>
  <c r="DY54" i="11"/>
  <c r="DX54" i="11"/>
  <c r="DW54" i="11"/>
  <c r="DV54" i="11"/>
  <c r="DU54" i="11"/>
  <c r="DT54" i="11"/>
  <c r="DR54" i="11"/>
  <c r="BF54" i="11"/>
  <c r="DQ54" i="11"/>
  <c r="BE54" i="11"/>
  <c r="DP54" i="11"/>
  <c r="BD54" i="11"/>
  <c r="DO54" i="11"/>
  <c r="DN54" i="11"/>
  <c r="BB54" i="11"/>
  <c r="DM54" i="11"/>
  <c r="BA54" i="11"/>
  <c r="DL54" i="11"/>
  <c r="AZ54" i="11"/>
  <c r="DK54" i="11"/>
  <c r="AY54" i="11"/>
  <c r="DJ54" i="11"/>
  <c r="AX54" i="11"/>
  <c r="DI54" i="11"/>
  <c r="AW54" i="11"/>
  <c r="DH54" i="11"/>
  <c r="AV54" i="11"/>
  <c r="DG54" i="11"/>
  <c r="DE54" i="11"/>
  <c r="AT54" i="11"/>
  <c r="DD54" i="11"/>
  <c r="AS54" i="11"/>
  <c r="DC54" i="11"/>
  <c r="AR54" i="11"/>
  <c r="DB54" i="11"/>
  <c r="AQ54" i="11"/>
  <c r="DA54" i="11"/>
  <c r="AP54" i="11"/>
  <c r="CZ54" i="11"/>
  <c r="AO54" i="11"/>
  <c r="CY54" i="11"/>
  <c r="AN54" i="11"/>
  <c r="CX54" i="11"/>
  <c r="AM54" i="11"/>
  <c r="CW54" i="11"/>
  <c r="AL54" i="11"/>
  <c r="CV54" i="11"/>
  <c r="AK54" i="11"/>
  <c r="CU54" i="11"/>
  <c r="AJ54" i="11"/>
  <c r="CT54" i="11"/>
  <c r="CR54" i="11"/>
  <c r="AH54" i="11"/>
  <c r="CQ54" i="11"/>
  <c r="AG54" i="11"/>
  <c r="CP54" i="11"/>
  <c r="AF54" i="11"/>
  <c r="CO54" i="11"/>
  <c r="AE54" i="11"/>
  <c r="CN54" i="11"/>
  <c r="AD54" i="11"/>
  <c r="CM54" i="11"/>
  <c r="AC54" i="11"/>
  <c r="CL54" i="11"/>
  <c r="AB54" i="11"/>
  <c r="CK54" i="11"/>
  <c r="AA54" i="11"/>
  <c r="CJ54" i="11"/>
  <c r="Z54" i="11"/>
  <c r="CI54" i="11"/>
  <c r="Y54" i="11"/>
  <c r="CH54" i="11"/>
  <c r="X54" i="11"/>
  <c r="CG54" i="11"/>
  <c r="CE54" i="11"/>
  <c r="V54" i="11"/>
  <c r="CD54" i="11"/>
  <c r="U54" i="11"/>
  <c r="CC54" i="11"/>
  <c r="T54" i="11"/>
  <c r="CB54" i="11"/>
  <c r="S54" i="11"/>
  <c r="CA54" i="11"/>
  <c r="R54" i="11"/>
  <c r="BZ54" i="11"/>
  <c r="Q54" i="11"/>
  <c r="BY54" i="11"/>
  <c r="P54" i="11"/>
  <c r="BX54" i="11"/>
  <c r="O54" i="11"/>
  <c r="BW54" i="11"/>
  <c r="N54" i="11"/>
  <c r="BV54" i="11"/>
  <c r="M54" i="11"/>
  <c r="BU54" i="11"/>
  <c r="L54" i="11"/>
  <c r="BT54" i="11"/>
  <c r="BR54" i="11"/>
  <c r="BQ54" i="11"/>
  <c r="BP54" i="11"/>
  <c r="BO54" i="11"/>
  <c r="BN54" i="11"/>
  <c r="BM54" i="11"/>
  <c r="BL54" i="11"/>
  <c r="BK54" i="11"/>
  <c r="BJ54" i="11"/>
  <c r="BI54" i="11"/>
  <c r="BH54" i="11"/>
  <c r="BC54" i="11"/>
  <c r="H58" i="11"/>
  <c r="K58" i="11"/>
  <c r="A61" i="11"/>
  <c r="EE53" i="11"/>
  <c r="ED53" i="11"/>
  <c r="EC53" i="11"/>
  <c r="EB53" i="11"/>
  <c r="EA53" i="11"/>
  <c r="DZ53" i="11"/>
  <c r="DY53" i="11"/>
  <c r="DX53" i="11"/>
  <c r="DW53" i="11"/>
  <c r="DV53" i="11"/>
  <c r="DU53" i="11"/>
  <c r="DT53" i="11"/>
  <c r="DR53" i="11"/>
  <c r="BF53" i="11"/>
  <c r="DQ53" i="11"/>
  <c r="BE53" i="11"/>
  <c r="DP53" i="11"/>
  <c r="BD53" i="11"/>
  <c r="DO53" i="11"/>
  <c r="BC53" i="11"/>
  <c r="DN53" i="11"/>
  <c r="BB53" i="11"/>
  <c r="DM53" i="11"/>
  <c r="BA53" i="11"/>
  <c r="DL53" i="11"/>
  <c r="AZ53" i="11"/>
  <c r="DK53" i="11"/>
  <c r="AY53" i="11"/>
  <c r="DJ53" i="11"/>
  <c r="AX53" i="11"/>
  <c r="DI53" i="11"/>
  <c r="AW53" i="11"/>
  <c r="DH53" i="11"/>
  <c r="AV53" i="11"/>
  <c r="DG53" i="11"/>
  <c r="DE53" i="11"/>
  <c r="AT53" i="11"/>
  <c r="DD53" i="11"/>
  <c r="AS53" i="11"/>
  <c r="DC53" i="11"/>
  <c r="AR53" i="11"/>
  <c r="DB53" i="11"/>
  <c r="AQ53" i="11"/>
  <c r="DA53" i="11"/>
  <c r="AP53" i="11"/>
  <c r="CZ53" i="11"/>
  <c r="AO53" i="11"/>
  <c r="CY53" i="11"/>
  <c r="AN53" i="11"/>
  <c r="CX53" i="11"/>
  <c r="AM53" i="11"/>
  <c r="CW53" i="11"/>
  <c r="AL53" i="11"/>
  <c r="CV53" i="11"/>
  <c r="AK53" i="11"/>
  <c r="CU53" i="11"/>
  <c r="AJ53" i="11"/>
  <c r="CT53" i="11"/>
  <c r="CR53" i="11"/>
  <c r="AH53" i="11"/>
  <c r="CQ53" i="11"/>
  <c r="AG53" i="11"/>
  <c r="CP53" i="11"/>
  <c r="AF53" i="11"/>
  <c r="CO53" i="11"/>
  <c r="AE53" i="11"/>
  <c r="CN53" i="11"/>
  <c r="CM53" i="11"/>
  <c r="AC53" i="11"/>
  <c r="CL53" i="11"/>
  <c r="AB53" i="11"/>
  <c r="CK53" i="11"/>
  <c r="AA53" i="11"/>
  <c r="CJ53" i="11"/>
  <c r="Z53" i="11"/>
  <c r="CI53" i="11"/>
  <c r="Y53" i="11"/>
  <c r="CH53" i="11"/>
  <c r="X53" i="11"/>
  <c r="CG53" i="11"/>
  <c r="CE53" i="11"/>
  <c r="V53" i="11"/>
  <c r="CD53" i="11"/>
  <c r="U53" i="11"/>
  <c r="CC53" i="11"/>
  <c r="T53" i="11"/>
  <c r="CB53" i="11"/>
  <c r="S53" i="11"/>
  <c r="CA53" i="11"/>
  <c r="R53" i="11"/>
  <c r="BZ53" i="11"/>
  <c r="Q53" i="11"/>
  <c r="BY53" i="11"/>
  <c r="P53" i="11"/>
  <c r="BX53" i="11"/>
  <c r="O53" i="11"/>
  <c r="BW53" i="11"/>
  <c r="BV53" i="11"/>
  <c r="M53" i="11"/>
  <c r="BU53" i="11"/>
  <c r="L53" i="11"/>
  <c r="BT53" i="11"/>
  <c r="BR53" i="11"/>
  <c r="BQ53" i="11"/>
  <c r="BP53" i="11"/>
  <c r="BO53" i="11"/>
  <c r="BN53" i="11"/>
  <c r="BM53" i="11"/>
  <c r="BL53" i="11"/>
  <c r="BK53" i="11"/>
  <c r="BJ53" i="11"/>
  <c r="BI53" i="11"/>
  <c r="BH53" i="11"/>
  <c r="AD53" i="11"/>
  <c r="N53" i="11"/>
  <c r="H57" i="11"/>
  <c r="K57" i="11"/>
  <c r="A60" i="11"/>
  <c r="EE52" i="11"/>
  <c r="ED52" i="11"/>
  <c r="EC52" i="11"/>
  <c r="EB52" i="11"/>
  <c r="EA52" i="11"/>
  <c r="DZ52" i="11"/>
  <c r="DY52" i="11"/>
  <c r="DX52" i="11"/>
  <c r="DW52" i="11"/>
  <c r="DV52" i="11"/>
  <c r="DU52" i="11"/>
  <c r="DT52" i="11"/>
  <c r="DR52" i="11"/>
  <c r="BF52" i="11"/>
  <c r="DQ52" i="11"/>
  <c r="BE52" i="11"/>
  <c r="DP52" i="11"/>
  <c r="BD52" i="11"/>
  <c r="DO52" i="11"/>
  <c r="DN52" i="11"/>
  <c r="BB52" i="11"/>
  <c r="DM52" i="11"/>
  <c r="BA52" i="11"/>
  <c r="DL52" i="11"/>
  <c r="AZ52" i="11"/>
  <c r="DK52" i="11"/>
  <c r="AY52" i="11"/>
  <c r="DJ52" i="11"/>
  <c r="AX52" i="11"/>
  <c r="DI52" i="11"/>
  <c r="AW52" i="11"/>
  <c r="DH52" i="11"/>
  <c r="AV52" i="11"/>
  <c r="DG52" i="11"/>
  <c r="DE52" i="11"/>
  <c r="AT52" i="11"/>
  <c r="DD52" i="11"/>
  <c r="AS52" i="11"/>
  <c r="DC52" i="11"/>
  <c r="AR52" i="11"/>
  <c r="DB52" i="11"/>
  <c r="DA52" i="11"/>
  <c r="AP52" i="11"/>
  <c r="CZ52" i="11"/>
  <c r="AO52" i="11"/>
  <c r="CY52" i="11"/>
  <c r="AN52" i="11"/>
  <c r="CX52" i="11"/>
  <c r="AM52" i="11"/>
  <c r="CW52" i="11"/>
  <c r="AL52" i="11"/>
  <c r="CV52" i="11"/>
  <c r="AK52" i="11"/>
  <c r="CU52" i="11"/>
  <c r="AJ52" i="11"/>
  <c r="CT52" i="11"/>
  <c r="CR52" i="11"/>
  <c r="AH52" i="11"/>
  <c r="CQ52" i="11"/>
  <c r="AG52" i="11"/>
  <c r="CP52" i="11"/>
  <c r="AF52" i="11"/>
  <c r="CO52" i="11"/>
  <c r="CN52" i="11"/>
  <c r="AD52" i="11"/>
  <c r="CM52" i="11"/>
  <c r="AC52" i="11"/>
  <c r="CL52" i="11"/>
  <c r="AB52" i="11"/>
  <c r="CK52" i="11"/>
  <c r="AA52" i="11"/>
  <c r="CJ52" i="11"/>
  <c r="Z52" i="11"/>
  <c r="CI52" i="11"/>
  <c r="Y52" i="11"/>
  <c r="CH52" i="11"/>
  <c r="X52" i="11"/>
  <c r="CG52" i="11"/>
  <c r="CE52" i="11"/>
  <c r="V52" i="11"/>
  <c r="CD52" i="11"/>
  <c r="U52" i="11"/>
  <c r="CC52" i="11"/>
  <c r="T52" i="11"/>
  <c r="CB52" i="11"/>
  <c r="S52" i="11"/>
  <c r="CA52" i="11"/>
  <c r="R52" i="11"/>
  <c r="BZ52" i="11"/>
  <c r="Q52" i="11"/>
  <c r="BY52" i="11"/>
  <c r="P52" i="11"/>
  <c r="BX52" i="11"/>
  <c r="O52" i="11"/>
  <c r="BW52" i="11"/>
  <c r="N52" i="11"/>
  <c r="BV52" i="11"/>
  <c r="M52" i="11"/>
  <c r="BU52" i="11"/>
  <c r="L52" i="11"/>
  <c r="BT52" i="11"/>
  <c r="BR52" i="11"/>
  <c r="BQ52" i="11"/>
  <c r="BP52" i="11"/>
  <c r="BO52" i="11"/>
  <c r="BN52" i="11"/>
  <c r="BM52" i="11"/>
  <c r="BL52" i="11"/>
  <c r="BK52" i="11"/>
  <c r="BJ52" i="11"/>
  <c r="BI52" i="11"/>
  <c r="BH52" i="11"/>
  <c r="BC52" i="11"/>
  <c r="AQ52" i="11"/>
  <c r="AE52" i="11"/>
  <c r="H56" i="11"/>
  <c r="K56" i="11"/>
  <c r="EE51" i="11"/>
  <c r="ED51" i="11"/>
  <c r="EC51" i="11"/>
  <c r="EB51" i="11"/>
  <c r="EA51" i="11"/>
  <c r="DZ51" i="11"/>
  <c r="DY51" i="11"/>
  <c r="DX51" i="11"/>
  <c r="DW51" i="11"/>
  <c r="DV51" i="11"/>
  <c r="DU51" i="11"/>
  <c r="DT51" i="11"/>
  <c r="DR51" i="11"/>
  <c r="BF51" i="11"/>
  <c r="DQ51" i="11"/>
  <c r="BE51" i="11"/>
  <c r="DP51" i="11"/>
  <c r="BD51" i="11"/>
  <c r="DO51" i="11"/>
  <c r="DN51" i="11"/>
  <c r="BB51" i="11"/>
  <c r="DM51" i="11"/>
  <c r="BA51" i="11"/>
  <c r="DL51" i="11"/>
  <c r="AZ51" i="11"/>
  <c r="DK51" i="11"/>
  <c r="AY51" i="11"/>
  <c r="DJ51" i="11"/>
  <c r="AX51" i="11"/>
  <c r="DI51" i="11"/>
  <c r="AW51" i="11"/>
  <c r="DH51" i="11"/>
  <c r="AV51" i="11"/>
  <c r="DG51" i="11"/>
  <c r="DE51" i="11"/>
  <c r="AT51" i="11"/>
  <c r="DD51" i="11"/>
  <c r="AS51" i="11"/>
  <c r="DC51" i="11"/>
  <c r="AR51" i="11"/>
  <c r="DB51" i="11"/>
  <c r="AQ51" i="11"/>
  <c r="DA51" i="11"/>
  <c r="AP51" i="11"/>
  <c r="CZ51" i="11"/>
  <c r="AO51" i="11"/>
  <c r="CY51" i="11"/>
  <c r="AN51" i="11"/>
  <c r="CX51" i="11"/>
  <c r="AM51" i="11"/>
  <c r="CW51" i="11"/>
  <c r="AL51" i="11"/>
  <c r="CV51" i="11"/>
  <c r="AK51" i="11"/>
  <c r="CU51" i="11"/>
  <c r="CT51" i="11"/>
  <c r="CR51" i="11"/>
  <c r="AH51" i="11"/>
  <c r="CQ51" i="11"/>
  <c r="AG51" i="11"/>
  <c r="CP51" i="11"/>
  <c r="AF51" i="11"/>
  <c r="CO51" i="11"/>
  <c r="AE51" i="11"/>
  <c r="CN51" i="11"/>
  <c r="AD51" i="11"/>
  <c r="CM51" i="11"/>
  <c r="AC51" i="11"/>
  <c r="CL51" i="11"/>
  <c r="CK51" i="11"/>
  <c r="AA51" i="11"/>
  <c r="CJ51" i="11"/>
  <c r="Z51" i="11"/>
  <c r="CI51" i="11"/>
  <c r="Y51" i="11"/>
  <c r="CH51" i="11"/>
  <c r="X51" i="11"/>
  <c r="CG51" i="11"/>
  <c r="CE51" i="11"/>
  <c r="V51" i="11"/>
  <c r="CD51" i="11"/>
  <c r="U51" i="11"/>
  <c r="CC51" i="11"/>
  <c r="T51" i="11"/>
  <c r="CB51" i="11"/>
  <c r="S51" i="11"/>
  <c r="CA51" i="11"/>
  <c r="R51" i="11"/>
  <c r="BZ51" i="11"/>
  <c r="Q51" i="11"/>
  <c r="BY51" i="11"/>
  <c r="P51" i="11"/>
  <c r="BX51" i="11"/>
  <c r="O51" i="11"/>
  <c r="BW51" i="11"/>
  <c r="N51" i="11"/>
  <c r="BV51" i="11"/>
  <c r="M51" i="11"/>
  <c r="BU51" i="11"/>
  <c r="L51" i="11"/>
  <c r="BT51" i="11"/>
  <c r="BR51" i="11"/>
  <c r="BQ51" i="11"/>
  <c r="BP51" i="11"/>
  <c r="BO51" i="11"/>
  <c r="BN51" i="11"/>
  <c r="BM51" i="11"/>
  <c r="BL51" i="11"/>
  <c r="BK51" i="11"/>
  <c r="BJ51" i="11"/>
  <c r="BI51" i="11"/>
  <c r="BH51" i="11"/>
  <c r="BC51" i="11"/>
  <c r="AJ51" i="11"/>
  <c r="AB51" i="11"/>
  <c r="H55" i="11"/>
  <c r="J55" i="11"/>
  <c r="A58" i="11"/>
  <c r="EE50" i="11"/>
  <c r="ED50" i="11"/>
  <c r="EC50" i="11"/>
  <c r="EB50" i="11"/>
  <c r="EA50" i="11"/>
  <c r="DZ50" i="11"/>
  <c r="DY50" i="11"/>
  <c r="DX50" i="11"/>
  <c r="DW50" i="11"/>
  <c r="DV50" i="11"/>
  <c r="DU50" i="11"/>
  <c r="DT50" i="11"/>
  <c r="DR50" i="11"/>
  <c r="BF50" i="11"/>
  <c r="DQ50" i="11"/>
  <c r="BE50" i="11"/>
  <c r="DP50" i="11"/>
  <c r="BD50" i="11"/>
  <c r="DO50" i="11"/>
  <c r="BC50" i="11"/>
  <c r="DN50" i="11"/>
  <c r="BB50" i="11"/>
  <c r="DM50" i="11"/>
  <c r="BA50" i="11"/>
  <c r="DL50" i="11"/>
  <c r="AZ50" i="11"/>
  <c r="DK50" i="11"/>
  <c r="AY50" i="11"/>
  <c r="DJ50" i="11"/>
  <c r="AX50" i="11"/>
  <c r="DI50" i="11"/>
  <c r="AW50" i="11"/>
  <c r="DH50" i="11"/>
  <c r="AV50" i="11"/>
  <c r="DG50" i="11"/>
  <c r="DE50" i="11"/>
  <c r="AT50" i="11"/>
  <c r="DD50" i="11"/>
  <c r="AS50" i="11"/>
  <c r="DC50" i="11"/>
  <c r="AR50" i="11"/>
  <c r="DB50" i="11"/>
  <c r="DA50" i="11"/>
  <c r="AP50" i="11"/>
  <c r="CZ50" i="11"/>
  <c r="AO50" i="11"/>
  <c r="CY50" i="11"/>
  <c r="AN50" i="11"/>
  <c r="CX50" i="11"/>
  <c r="AM50" i="11"/>
  <c r="CW50" i="11"/>
  <c r="CV50" i="11"/>
  <c r="AK50" i="11"/>
  <c r="CU50" i="11"/>
  <c r="AJ50" i="11"/>
  <c r="CT50" i="11"/>
  <c r="CR50" i="11"/>
  <c r="AH50" i="11"/>
  <c r="CQ50" i="11"/>
  <c r="AG50" i="11"/>
  <c r="CP50" i="11"/>
  <c r="AF50" i="11"/>
  <c r="CO50" i="11"/>
  <c r="AE50" i="11"/>
  <c r="CN50" i="11"/>
  <c r="AD50" i="11"/>
  <c r="CM50" i="11"/>
  <c r="AC50" i="11"/>
  <c r="CL50" i="11"/>
  <c r="AB50" i="11"/>
  <c r="CK50" i="11"/>
  <c r="AA50" i="11"/>
  <c r="CJ50" i="11"/>
  <c r="Z50" i="11"/>
  <c r="CI50" i="11"/>
  <c r="Y50" i="11"/>
  <c r="CH50" i="11"/>
  <c r="X50" i="11"/>
  <c r="CG50" i="11"/>
  <c r="CE50" i="11"/>
  <c r="V50" i="11"/>
  <c r="CD50" i="11"/>
  <c r="U50" i="11"/>
  <c r="CC50" i="11"/>
  <c r="T50" i="11"/>
  <c r="CB50" i="11"/>
  <c r="S50" i="11"/>
  <c r="CA50" i="11"/>
  <c r="R50" i="11"/>
  <c r="BZ50" i="11"/>
  <c r="Q50" i="11"/>
  <c r="BY50" i="11"/>
  <c r="P50" i="11"/>
  <c r="BX50" i="11"/>
  <c r="O50" i="11"/>
  <c r="BW50" i="11"/>
  <c r="N50" i="11"/>
  <c r="BV50" i="11"/>
  <c r="M50" i="11"/>
  <c r="BU50" i="11"/>
  <c r="L50" i="11"/>
  <c r="BT50" i="11"/>
  <c r="BR50" i="11"/>
  <c r="BQ50" i="11"/>
  <c r="BP50" i="11"/>
  <c r="BO50" i="11"/>
  <c r="BN50" i="11"/>
  <c r="BM50" i="11"/>
  <c r="BL50" i="11"/>
  <c r="BK50" i="11"/>
  <c r="BJ50" i="11"/>
  <c r="BI50" i="11"/>
  <c r="BH50" i="11"/>
  <c r="AQ50" i="11"/>
  <c r="AL50" i="11"/>
  <c r="H54" i="11"/>
  <c r="K54" i="11"/>
  <c r="A57" i="11"/>
  <c r="EE49" i="11"/>
  <c r="ED49" i="11"/>
  <c r="EC49" i="11"/>
  <c r="EB49" i="11"/>
  <c r="EA49" i="11"/>
  <c r="DZ49" i="11"/>
  <c r="DY49" i="11"/>
  <c r="DX49" i="11"/>
  <c r="DW49" i="11"/>
  <c r="DV49" i="11"/>
  <c r="DU49" i="11"/>
  <c r="DT49" i="11"/>
  <c r="DR49" i="11"/>
  <c r="BF49" i="11"/>
  <c r="DQ49" i="11"/>
  <c r="BE49" i="11"/>
  <c r="DP49" i="11"/>
  <c r="BD49" i="11"/>
  <c r="DO49" i="11"/>
  <c r="BC49" i="11"/>
  <c r="DN49" i="11"/>
  <c r="BB49" i="11"/>
  <c r="DM49" i="11"/>
  <c r="BA49" i="11"/>
  <c r="DL49" i="11"/>
  <c r="AZ49" i="11"/>
  <c r="DK49" i="11"/>
  <c r="AY49" i="11"/>
  <c r="DJ49" i="11"/>
  <c r="AX49" i="11"/>
  <c r="DI49" i="11"/>
  <c r="AW49" i="11"/>
  <c r="DH49" i="11"/>
  <c r="AV49" i="11"/>
  <c r="DG49" i="11"/>
  <c r="DE49" i="11"/>
  <c r="AT49" i="11"/>
  <c r="DD49" i="11"/>
  <c r="AS49" i="11"/>
  <c r="DC49" i="11"/>
  <c r="AR49" i="11"/>
  <c r="DB49" i="11"/>
  <c r="AQ49" i="11"/>
  <c r="DA49" i="11"/>
  <c r="AP49" i="11"/>
  <c r="CZ49" i="11"/>
  <c r="AO49" i="11"/>
  <c r="CY49" i="11"/>
  <c r="AN49" i="11"/>
  <c r="CX49" i="11"/>
  <c r="AM49" i="11"/>
  <c r="CW49" i="11"/>
  <c r="AL49" i="11"/>
  <c r="CV49" i="11"/>
  <c r="AK49" i="11"/>
  <c r="CU49" i="11"/>
  <c r="AJ49" i="11"/>
  <c r="CT49" i="11"/>
  <c r="CR49" i="11"/>
  <c r="AH49" i="11"/>
  <c r="CQ49" i="11"/>
  <c r="AG49" i="11"/>
  <c r="CP49" i="11"/>
  <c r="AF49" i="11"/>
  <c r="CO49" i="11"/>
  <c r="AE49" i="11"/>
  <c r="CN49" i="11"/>
  <c r="AD49" i="11"/>
  <c r="CM49" i="11"/>
  <c r="AC49" i="11"/>
  <c r="CL49" i="11"/>
  <c r="AB49" i="11"/>
  <c r="CK49" i="11"/>
  <c r="AA49" i="11"/>
  <c r="CJ49" i="11"/>
  <c r="Z49" i="11"/>
  <c r="CI49" i="11"/>
  <c r="Y49" i="11"/>
  <c r="CH49" i="11"/>
  <c r="X49" i="11"/>
  <c r="CG49" i="11"/>
  <c r="CE49" i="11"/>
  <c r="V49" i="11"/>
  <c r="CD49" i="11"/>
  <c r="U49" i="11"/>
  <c r="CC49" i="11"/>
  <c r="T49" i="11"/>
  <c r="CB49" i="11"/>
  <c r="S49" i="11"/>
  <c r="CA49" i="11"/>
  <c r="R49" i="11"/>
  <c r="BZ49" i="11"/>
  <c r="Q49" i="11"/>
  <c r="BY49" i="11"/>
  <c r="P49" i="11"/>
  <c r="BX49" i="11"/>
  <c r="O49" i="11"/>
  <c r="BW49" i="11"/>
  <c r="N49" i="11"/>
  <c r="BV49" i="11"/>
  <c r="M49" i="11"/>
  <c r="BU49" i="11"/>
  <c r="L49" i="11"/>
  <c r="BT49" i="11"/>
  <c r="BR49" i="11"/>
  <c r="BQ49" i="11"/>
  <c r="BP49" i="11"/>
  <c r="BO49" i="11"/>
  <c r="BN49" i="11"/>
  <c r="BM49" i="11"/>
  <c r="BL49" i="11"/>
  <c r="BK49" i="11"/>
  <c r="BJ49" i="11"/>
  <c r="BI49" i="11"/>
  <c r="BH49" i="11"/>
  <c r="H53" i="11"/>
  <c r="K53" i="11"/>
  <c r="A56" i="11"/>
  <c r="EE48" i="11"/>
  <c r="ED48" i="11"/>
  <c r="EC48" i="11"/>
  <c r="EB48" i="11"/>
  <c r="EA48" i="11"/>
  <c r="DZ48" i="11"/>
  <c r="DY48" i="11"/>
  <c r="DX48" i="11"/>
  <c r="DW48" i="11"/>
  <c r="DV48" i="11"/>
  <c r="DU48" i="11"/>
  <c r="DT48" i="11"/>
  <c r="DR48" i="11"/>
  <c r="BF48" i="11"/>
  <c r="DQ48" i="11"/>
  <c r="BE48" i="11"/>
  <c r="DP48" i="11"/>
  <c r="BD48" i="11"/>
  <c r="DO48" i="11"/>
  <c r="BC48" i="11"/>
  <c r="DN48" i="11"/>
  <c r="BB48" i="11"/>
  <c r="DM48" i="11"/>
  <c r="BA48" i="11"/>
  <c r="DL48" i="11"/>
  <c r="AZ48" i="11"/>
  <c r="DK48" i="11"/>
  <c r="DJ48" i="11"/>
  <c r="AX48" i="11"/>
  <c r="DI48" i="11"/>
  <c r="AW48" i="11"/>
  <c r="DH48" i="11"/>
  <c r="AV48" i="11"/>
  <c r="DG48" i="11"/>
  <c r="DE48" i="11"/>
  <c r="AT48" i="11"/>
  <c r="DD48" i="11"/>
  <c r="AS48" i="11"/>
  <c r="DC48" i="11"/>
  <c r="AR48" i="11"/>
  <c r="DB48" i="11"/>
  <c r="AQ48" i="11"/>
  <c r="DA48" i="11"/>
  <c r="AP48" i="11"/>
  <c r="CZ48" i="11"/>
  <c r="AO48" i="11"/>
  <c r="CY48" i="11"/>
  <c r="CX48" i="11"/>
  <c r="AM48" i="11"/>
  <c r="CW48" i="11"/>
  <c r="AL48" i="11"/>
  <c r="CV48" i="11"/>
  <c r="AK48" i="11"/>
  <c r="CU48" i="11"/>
  <c r="AJ48" i="11"/>
  <c r="CT48" i="11"/>
  <c r="CR48" i="11"/>
  <c r="AH48" i="11"/>
  <c r="CQ48" i="11"/>
  <c r="AG48" i="11"/>
  <c r="CP48" i="11"/>
  <c r="AF48" i="11"/>
  <c r="CO48" i="11"/>
  <c r="AE48" i="11"/>
  <c r="CN48" i="11"/>
  <c r="AD48" i="11"/>
  <c r="CM48" i="11"/>
  <c r="AC48" i="11"/>
  <c r="CL48" i="11"/>
  <c r="AB48" i="11"/>
  <c r="CK48" i="11"/>
  <c r="AA48" i="11"/>
  <c r="CJ48" i="11"/>
  <c r="Z48" i="11"/>
  <c r="CI48" i="11"/>
  <c r="Y48" i="11"/>
  <c r="CH48" i="11"/>
  <c r="X48" i="11"/>
  <c r="CG48" i="11"/>
  <c r="CE48" i="11"/>
  <c r="V48" i="11"/>
  <c r="CD48" i="11"/>
  <c r="U48" i="11"/>
  <c r="CC48" i="11"/>
  <c r="T48" i="11"/>
  <c r="CB48" i="11"/>
  <c r="S48" i="11"/>
  <c r="CA48" i="11"/>
  <c r="R48" i="11"/>
  <c r="BZ48" i="11"/>
  <c r="Q48" i="11"/>
  <c r="BY48" i="11"/>
  <c r="P48" i="11"/>
  <c r="BX48" i="11"/>
  <c r="O48" i="11"/>
  <c r="BW48" i="11"/>
  <c r="N48" i="11"/>
  <c r="BV48" i="11"/>
  <c r="M48" i="11"/>
  <c r="BU48" i="11"/>
  <c r="L48" i="11"/>
  <c r="BT48" i="11"/>
  <c r="BR48" i="11"/>
  <c r="BQ48" i="11"/>
  <c r="BP48" i="11"/>
  <c r="BO48" i="11"/>
  <c r="BN48" i="11"/>
  <c r="BM48" i="11"/>
  <c r="BL48" i="11"/>
  <c r="BK48" i="11"/>
  <c r="BJ48" i="11"/>
  <c r="BI48" i="11"/>
  <c r="BH48" i="11"/>
  <c r="AY48" i="11"/>
  <c r="AN48" i="11"/>
  <c r="H52" i="11"/>
  <c r="K52" i="11"/>
  <c r="A55" i="11"/>
  <c r="EE47" i="11"/>
  <c r="ED47" i="11"/>
  <c r="EC47" i="11"/>
  <c r="EB47" i="11"/>
  <c r="EA47" i="11"/>
  <c r="DZ47" i="11"/>
  <c r="DY47" i="11"/>
  <c r="DX47" i="11"/>
  <c r="DW47" i="11"/>
  <c r="DV47" i="11"/>
  <c r="DU47" i="11"/>
  <c r="DT47" i="11"/>
  <c r="DR47" i="11"/>
  <c r="BF47" i="11"/>
  <c r="DQ47" i="11"/>
  <c r="BE47" i="11"/>
  <c r="DP47" i="11"/>
  <c r="BD47" i="11"/>
  <c r="DO47" i="11"/>
  <c r="BC47" i="11"/>
  <c r="DN47" i="11"/>
  <c r="BB47" i="11"/>
  <c r="DM47" i="11"/>
  <c r="BA47" i="11"/>
  <c r="DL47" i="11"/>
  <c r="AZ47" i="11"/>
  <c r="DK47" i="11"/>
  <c r="AY47" i="11"/>
  <c r="DJ47" i="11"/>
  <c r="AX47" i="11"/>
  <c r="DI47" i="11"/>
  <c r="AW47" i="11"/>
  <c r="DH47" i="11"/>
  <c r="AV47" i="11"/>
  <c r="DG47" i="11"/>
  <c r="DE47" i="11"/>
  <c r="DD47" i="11"/>
  <c r="AS47" i="11"/>
  <c r="DC47" i="11"/>
  <c r="AR47" i="11"/>
  <c r="DB47" i="11"/>
  <c r="AQ47" i="11"/>
  <c r="DA47" i="11"/>
  <c r="AP47" i="11"/>
  <c r="CZ47" i="11"/>
  <c r="AO47" i="11"/>
  <c r="CY47" i="11"/>
  <c r="AN47" i="11"/>
  <c r="CX47" i="11"/>
  <c r="AM47" i="11"/>
  <c r="CW47" i="11"/>
  <c r="AL47" i="11"/>
  <c r="CV47" i="11"/>
  <c r="AK47" i="11"/>
  <c r="CU47" i="11"/>
  <c r="AJ47" i="11"/>
  <c r="CT47" i="11"/>
  <c r="CR47" i="11"/>
  <c r="AH47" i="11"/>
  <c r="CQ47" i="11"/>
  <c r="AG47" i="11"/>
  <c r="CP47" i="11"/>
  <c r="AF47" i="11"/>
  <c r="CO47" i="11"/>
  <c r="AE47" i="11"/>
  <c r="CN47" i="11"/>
  <c r="AD47" i="11"/>
  <c r="CM47" i="11"/>
  <c r="AC47" i="11"/>
  <c r="CL47" i="11"/>
  <c r="AB47" i="11"/>
  <c r="CK47" i="11"/>
  <c r="AA47" i="11"/>
  <c r="CJ47" i="11"/>
  <c r="Z47" i="11"/>
  <c r="CI47" i="11"/>
  <c r="Y47" i="11"/>
  <c r="CH47" i="11"/>
  <c r="X47" i="11"/>
  <c r="CG47" i="11"/>
  <c r="CE47" i="11"/>
  <c r="V47" i="11"/>
  <c r="CD47" i="11"/>
  <c r="U47" i="11"/>
  <c r="CC47" i="11"/>
  <c r="T47" i="11"/>
  <c r="CB47" i="11"/>
  <c r="S47" i="11"/>
  <c r="CA47" i="11"/>
  <c r="R47" i="11"/>
  <c r="BZ47" i="11"/>
  <c r="BY47" i="11"/>
  <c r="P47" i="11"/>
  <c r="BX47" i="11"/>
  <c r="O47" i="11"/>
  <c r="BW47" i="11"/>
  <c r="N47" i="11"/>
  <c r="BV47" i="11"/>
  <c r="M47" i="11"/>
  <c r="BU47" i="11"/>
  <c r="L47" i="11"/>
  <c r="BT47" i="11"/>
  <c r="BR47" i="11"/>
  <c r="BQ47" i="11"/>
  <c r="BP47" i="11"/>
  <c r="BO47" i="11"/>
  <c r="BN47" i="11"/>
  <c r="BM47" i="11"/>
  <c r="BL47" i="11"/>
  <c r="BK47" i="11"/>
  <c r="BJ47" i="11"/>
  <c r="BI47" i="11"/>
  <c r="BH47" i="11"/>
  <c r="AT47" i="11"/>
  <c r="Q47" i="11"/>
  <c r="H45" i="11"/>
  <c r="K45" i="11"/>
  <c r="A54" i="11"/>
  <c r="EE46" i="11"/>
  <c r="ED46" i="11"/>
  <c r="EC46" i="11"/>
  <c r="EB46" i="11"/>
  <c r="EA46" i="11"/>
  <c r="DZ46" i="11"/>
  <c r="DY46" i="11"/>
  <c r="DX46" i="11"/>
  <c r="DW46" i="11"/>
  <c r="DV46" i="11"/>
  <c r="DU46" i="11"/>
  <c r="DT46" i="11"/>
  <c r="DR46" i="11"/>
  <c r="BF46" i="11"/>
  <c r="DQ46" i="11"/>
  <c r="BE46" i="11"/>
  <c r="DP46" i="11"/>
  <c r="BD46" i="11"/>
  <c r="DO46" i="11"/>
  <c r="DN46" i="11"/>
  <c r="DM46" i="11"/>
  <c r="BA46" i="11"/>
  <c r="DL46" i="11"/>
  <c r="AZ46" i="11"/>
  <c r="DK46" i="11"/>
  <c r="DJ46" i="11"/>
  <c r="AX46" i="11"/>
  <c r="DI46" i="11"/>
  <c r="AW46" i="11"/>
  <c r="DH46" i="11"/>
  <c r="AV46" i="11"/>
  <c r="DG46" i="11"/>
  <c r="DE46" i="11"/>
  <c r="AT46" i="11"/>
  <c r="DD46" i="11"/>
  <c r="AS46" i="11"/>
  <c r="DC46" i="11"/>
  <c r="AR46" i="11"/>
  <c r="DB46" i="11"/>
  <c r="AQ46" i="11"/>
  <c r="DA46" i="11"/>
  <c r="AP46" i="11"/>
  <c r="CZ46" i="11"/>
  <c r="AO46" i="11"/>
  <c r="CY46" i="11"/>
  <c r="AN46" i="11"/>
  <c r="CX46" i="11"/>
  <c r="AM46" i="11"/>
  <c r="CW46" i="11"/>
  <c r="AL46" i="11"/>
  <c r="CV46" i="11"/>
  <c r="AK46" i="11"/>
  <c r="CU46" i="11"/>
  <c r="AJ46" i="11"/>
  <c r="CT46" i="11"/>
  <c r="CR46" i="11"/>
  <c r="AH46" i="11"/>
  <c r="CQ46" i="11"/>
  <c r="AG46" i="11"/>
  <c r="CP46" i="11"/>
  <c r="AF46" i="11"/>
  <c r="CO46" i="11"/>
  <c r="AE46" i="11"/>
  <c r="CN46" i="11"/>
  <c r="AD46" i="11"/>
  <c r="CM46" i="11"/>
  <c r="AC46" i="11"/>
  <c r="CL46" i="11"/>
  <c r="AB46" i="11"/>
  <c r="CK46" i="11"/>
  <c r="CJ46" i="11"/>
  <c r="Z46" i="11"/>
  <c r="CI46" i="11"/>
  <c r="Y46" i="11"/>
  <c r="CH46" i="11"/>
  <c r="X46" i="11"/>
  <c r="CG46" i="11"/>
  <c r="CE46" i="11"/>
  <c r="CD46" i="11"/>
  <c r="U46" i="11"/>
  <c r="CC46" i="11"/>
  <c r="T46" i="11"/>
  <c r="CB46" i="11"/>
  <c r="CA46" i="11"/>
  <c r="R46" i="11"/>
  <c r="BZ46" i="11"/>
  <c r="Q46" i="11"/>
  <c r="BY46" i="11"/>
  <c r="P46" i="11"/>
  <c r="BX46" i="11"/>
  <c r="O46" i="11"/>
  <c r="BW46" i="11"/>
  <c r="N46" i="11"/>
  <c r="BV46" i="11"/>
  <c r="M46" i="11"/>
  <c r="BU46" i="11"/>
  <c r="L46" i="11"/>
  <c r="BT46" i="11"/>
  <c r="BR46" i="11"/>
  <c r="BQ46" i="11"/>
  <c r="BP46" i="11"/>
  <c r="BO46" i="11"/>
  <c r="BN46" i="11"/>
  <c r="BM46" i="11"/>
  <c r="BL46" i="11"/>
  <c r="BK46" i="11"/>
  <c r="BJ46" i="11"/>
  <c r="BI46" i="11"/>
  <c r="BH46" i="11"/>
  <c r="BC46" i="11"/>
  <c r="BB46" i="11"/>
  <c r="AY46" i="11"/>
  <c r="AA46" i="11"/>
  <c r="V46" i="11"/>
  <c r="S46" i="11"/>
  <c r="H51" i="11"/>
  <c r="J51" i="11"/>
  <c r="A53" i="11"/>
  <c r="EE45" i="11"/>
  <c r="ED45" i="11"/>
  <c r="EC45" i="11"/>
  <c r="EB45" i="11"/>
  <c r="EA45" i="11"/>
  <c r="DZ45" i="11"/>
  <c r="DY45" i="11"/>
  <c r="DX45" i="11"/>
  <c r="DW45" i="11"/>
  <c r="DV45" i="11"/>
  <c r="DU45" i="11"/>
  <c r="DT45" i="11"/>
  <c r="DR45" i="11"/>
  <c r="BF45" i="11"/>
  <c r="DQ45" i="11"/>
  <c r="BE45" i="11"/>
  <c r="DP45" i="11"/>
  <c r="BD45" i="11"/>
  <c r="DO45" i="11"/>
  <c r="BC45" i="11"/>
  <c r="DN45" i="11"/>
  <c r="BB45" i="11"/>
  <c r="DM45" i="11"/>
  <c r="DL45" i="11"/>
  <c r="AZ45" i="11"/>
  <c r="DK45" i="11"/>
  <c r="AY45" i="11"/>
  <c r="DJ45" i="11"/>
  <c r="AX45" i="11"/>
  <c r="DI45" i="11"/>
  <c r="AW45" i="11"/>
  <c r="DH45" i="11"/>
  <c r="AV45" i="11"/>
  <c r="DG45" i="11"/>
  <c r="DE45" i="11"/>
  <c r="AT45" i="11"/>
  <c r="DD45" i="11"/>
  <c r="AS45" i="11"/>
  <c r="DC45" i="11"/>
  <c r="AR45" i="11"/>
  <c r="DB45" i="11"/>
  <c r="AQ45" i="11"/>
  <c r="DA45" i="11"/>
  <c r="AP45" i="11"/>
  <c r="CZ45" i="11"/>
  <c r="AO45" i="11"/>
  <c r="CY45" i="11"/>
  <c r="AN45" i="11"/>
  <c r="CX45" i="11"/>
  <c r="AM45" i="11"/>
  <c r="CW45" i="11"/>
  <c r="AL45" i="11"/>
  <c r="CV45" i="11"/>
  <c r="AK45" i="11"/>
  <c r="CU45" i="11"/>
  <c r="AJ45" i="11"/>
  <c r="CT45" i="11"/>
  <c r="CR45" i="11"/>
  <c r="AH45" i="11"/>
  <c r="CQ45" i="11"/>
  <c r="AG45" i="11"/>
  <c r="CP45" i="11"/>
  <c r="AF45" i="11"/>
  <c r="CO45" i="11"/>
  <c r="AE45" i="11"/>
  <c r="CN45" i="11"/>
  <c r="AD45" i="11"/>
  <c r="CM45" i="11"/>
  <c r="AC45" i="11"/>
  <c r="CL45" i="11"/>
  <c r="AB45" i="11"/>
  <c r="CK45" i="11"/>
  <c r="AA45" i="11"/>
  <c r="CJ45" i="11"/>
  <c r="Z45" i="11"/>
  <c r="CI45" i="11"/>
  <c r="Y45" i="11"/>
  <c r="CH45" i="11"/>
  <c r="X45" i="11"/>
  <c r="CG45" i="11"/>
  <c r="CE45" i="11"/>
  <c r="V45" i="11"/>
  <c r="CD45" i="11"/>
  <c r="U45" i="11"/>
  <c r="CC45" i="11"/>
  <c r="T45" i="11"/>
  <c r="CB45" i="11"/>
  <c r="S45" i="11"/>
  <c r="CA45" i="11"/>
  <c r="R45" i="11"/>
  <c r="BZ45" i="11"/>
  <c r="Q45" i="11"/>
  <c r="BY45" i="11"/>
  <c r="P45" i="11"/>
  <c r="BX45" i="11"/>
  <c r="O45" i="11"/>
  <c r="BW45" i="11"/>
  <c r="N45" i="11"/>
  <c r="BV45" i="11"/>
  <c r="M45" i="11"/>
  <c r="BU45" i="11"/>
  <c r="L45" i="11"/>
  <c r="BT45" i="11"/>
  <c r="BR45" i="11"/>
  <c r="BQ45" i="11"/>
  <c r="BP45" i="11"/>
  <c r="BO45" i="11"/>
  <c r="BN45" i="11"/>
  <c r="BM45" i="11"/>
  <c r="BL45" i="11"/>
  <c r="BK45" i="11"/>
  <c r="BJ45" i="11"/>
  <c r="BI45" i="11"/>
  <c r="BH45" i="11"/>
  <c r="BA45" i="11"/>
  <c r="H34" i="11"/>
  <c r="K34" i="11"/>
  <c r="A52" i="11"/>
  <c r="EE44" i="11"/>
  <c r="ED44" i="11"/>
  <c r="EC44" i="11"/>
  <c r="EB44" i="11"/>
  <c r="EA44" i="11"/>
  <c r="DZ44" i="11"/>
  <c r="DY44" i="11"/>
  <c r="DX44" i="11"/>
  <c r="DW44" i="11"/>
  <c r="DV44" i="11"/>
  <c r="DU44" i="11"/>
  <c r="DT44" i="11"/>
  <c r="DR44" i="11"/>
  <c r="BF44" i="11"/>
  <c r="DQ44" i="11"/>
  <c r="BE44" i="11"/>
  <c r="DP44" i="11"/>
  <c r="BD44" i="11"/>
  <c r="DO44" i="11"/>
  <c r="BC44" i="11"/>
  <c r="DN44" i="11"/>
  <c r="BB44" i="11"/>
  <c r="DM44" i="11"/>
  <c r="BA44" i="11"/>
  <c r="DL44" i="11"/>
  <c r="AZ44" i="11"/>
  <c r="DK44" i="11"/>
  <c r="AY44" i="11"/>
  <c r="DJ44" i="11"/>
  <c r="AX44" i="11"/>
  <c r="DI44" i="11"/>
  <c r="AW44" i="11"/>
  <c r="DH44" i="11"/>
  <c r="AV44" i="11"/>
  <c r="DG44" i="11"/>
  <c r="DE44" i="11"/>
  <c r="AT44" i="11"/>
  <c r="DD44" i="11"/>
  <c r="AS44" i="11"/>
  <c r="DC44" i="11"/>
  <c r="AR44" i="11"/>
  <c r="DB44" i="11"/>
  <c r="AQ44" i="11"/>
  <c r="DA44" i="11"/>
  <c r="AP44" i="11"/>
  <c r="CZ44" i="11"/>
  <c r="AO44" i="11"/>
  <c r="CY44" i="11"/>
  <c r="AN44" i="11"/>
  <c r="CX44" i="11"/>
  <c r="AM44" i="11"/>
  <c r="CW44" i="11"/>
  <c r="AL44" i="11"/>
  <c r="CV44" i="11"/>
  <c r="AK44" i="11"/>
  <c r="CU44" i="11"/>
  <c r="AJ44" i="11"/>
  <c r="CT44" i="11"/>
  <c r="CR44" i="11"/>
  <c r="AH44" i="11"/>
  <c r="CQ44" i="11"/>
  <c r="AG44" i="11"/>
  <c r="CP44" i="11"/>
  <c r="AF44" i="11"/>
  <c r="CO44" i="11"/>
  <c r="AE44" i="11"/>
  <c r="CN44" i="11"/>
  <c r="AD44" i="11"/>
  <c r="CM44" i="11"/>
  <c r="AC44" i="11"/>
  <c r="CL44" i="11"/>
  <c r="AB44" i="11"/>
  <c r="CK44" i="11"/>
  <c r="AA44" i="11"/>
  <c r="CJ44" i="11"/>
  <c r="Z44" i="11"/>
  <c r="CI44" i="11"/>
  <c r="Y44" i="11"/>
  <c r="CH44" i="11"/>
  <c r="X44" i="11"/>
  <c r="CG44" i="11"/>
  <c r="CE44" i="11"/>
  <c r="V44" i="11"/>
  <c r="CD44" i="11"/>
  <c r="U44" i="11"/>
  <c r="CC44" i="11"/>
  <c r="T44" i="11"/>
  <c r="CB44" i="11"/>
  <c r="S44" i="11"/>
  <c r="CA44" i="11"/>
  <c r="R44" i="11"/>
  <c r="BZ44" i="11"/>
  <c r="Q44" i="11"/>
  <c r="BY44" i="11"/>
  <c r="P44" i="11"/>
  <c r="BX44" i="11"/>
  <c r="O44" i="11"/>
  <c r="BW44" i="11"/>
  <c r="N44" i="11"/>
  <c r="BV44" i="11"/>
  <c r="M44" i="11"/>
  <c r="BU44" i="11"/>
  <c r="L44" i="11"/>
  <c r="BT44" i="11"/>
  <c r="BR44" i="11"/>
  <c r="BQ44" i="11"/>
  <c r="BP44" i="11"/>
  <c r="BO44" i="11"/>
  <c r="BN44" i="11"/>
  <c r="BM44" i="11"/>
  <c r="BL44" i="11"/>
  <c r="BK44" i="11"/>
  <c r="BJ44" i="11"/>
  <c r="BI44" i="11"/>
  <c r="BH44" i="11"/>
  <c r="H50" i="11"/>
  <c r="K50" i="11"/>
  <c r="A45" i="11"/>
  <c r="EE43" i="11"/>
  <c r="ED43" i="11"/>
  <c r="EC43" i="11"/>
  <c r="EB43" i="11"/>
  <c r="EA43" i="11"/>
  <c r="DZ43" i="11"/>
  <c r="DY43" i="11"/>
  <c r="DX43" i="11"/>
  <c r="DW43" i="11"/>
  <c r="DV43" i="11"/>
  <c r="DU43" i="11"/>
  <c r="DT43" i="11"/>
  <c r="DR43" i="11"/>
  <c r="BF43" i="11"/>
  <c r="DQ43" i="11"/>
  <c r="BE43" i="11"/>
  <c r="DP43" i="11"/>
  <c r="BD43" i="11"/>
  <c r="DO43" i="11"/>
  <c r="DN43" i="11"/>
  <c r="BB43" i="11"/>
  <c r="DM43" i="11"/>
  <c r="BA43" i="11"/>
  <c r="DL43" i="11"/>
  <c r="AZ43" i="11"/>
  <c r="DK43" i="11"/>
  <c r="AY43" i="11"/>
  <c r="DJ43" i="11"/>
  <c r="AX43" i="11"/>
  <c r="DI43" i="11"/>
  <c r="AW43" i="11"/>
  <c r="DH43" i="11"/>
  <c r="AV43" i="11"/>
  <c r="DG43" i="11"/>
  <c r="DE43" i="11"/>
  <c r="AT43" i="11"/>
  <c r="DD43" i="11"/>
  <c r="AS43" i="11"/>
  <c r="DC43" i="11"/>
  <c r="AR43" i="11"/>
  <c r="DB43" i="11"/>
  <c r="AQ43" i="11"/>
  <c r="DA43" i="11"/>
  <c r="AP43" i="11"/>
  <c r="CZ43" i="11"/>
  <c r="AO43" i="11"/>
  <c r="CY43" i="11"/>
  <c r="AN43" i="11"/>
  <c r="CX43" i="11"/>
  <c r="AM43" i="11"/>
  <c r="CW43" i="11"/>
  <c r="AL43" i="11"/>
  <c r="CV43" i="11"/>
  <c r="AK43" i="11"/>
  <c r="CU43" i="11"/>
  <c r="AJ43" i="11"/>
  <c r="CT43" i="11"/>
  <c r="CR43" i="11"/>
  <c r="AH43" i="11"/>
  <c r="CQ43" i="11"/>
  <c r="AG43" i="11"/>
  <c r="CP43" i="11"/>
  <c r="AF43" i="11"/>
  <c r="CO43" i="11"/>
  <c r="AE43" i="11"/>
  <c r="CN43" i="11"/>
  <c r="AD43" i="11"/>
  <c r="CM43" i="11"/>
  <c r="AC43" i="11"/>
  <c r="CL43" i="11"/>
  <c r="AB43" i="11"/>
  <c r="CK43" i="11"/>
  <c r="AA43" i="11"/>
  <c r="CJ43" i="11"/>
  <c r="Z43" i="11"/>
  <c r="CI43" i="11"/>
  <c r="Y43" i="11"/>
  <c r="CH43" i="11"/>
  <c r="X43" i="11"/>
  <c r="CG43" i="11"/>
  <c r="CE43" i="11"/>
  <c r="V43" i="11"/>
  <c r="CD43" i="11"/>
  <c r="U43" i="11"/>
  <c r="CC43" i="11"/>
  <c r="T43" i="11"/>
  <c r="CB43" i="11"/>
  <c r="S43" i="11"/>
  <c r="CA43" i="11"/>
  <c r="R43" i="11"/>
  <c r="BZ43" i="11"/>
  <c r="Q43" i="11"/>
  <c r="BY43" i="11"/>
  <c r="P43" i="11"/>
  <c r="BX43" i="11"/>
  <c r="O43" i="11"/>
  <c r="BW43" i="11"/>
  <c r="N43" i="11"/>
  <c r="BV43" i="11"/>
  <c r="M43" i="11"/>
  <c r="BU43" i="11"/>
  <c r="L43" i="11"/>
  <c r="BT43" i="11"/>
  <c r="BR43" i="11"/>
  <c r="BQ43" i="11"/>
  <c r="BP43" i="11"/>
  <c r="BO43" i="11"/>
  <c r="BN43" i="11"/>
  <c r="BM43" i="11"/>
  <c r="BL43" i="11"/>
  <c r="BK43" i="11"/>
  <c r="BJ43" i="11"/>
  <c r="BI43" i="11"/>
  <c r="BH43" i="11"/>
  <c r="BC43" i="11"/>
  <c r="H43" i="11"/>
  <c r="J43" i="11"/>
  <c r="EE42" i="11"/>
  <c r="ED42" i="11"/>
  <c r="EC42" i="11"/>
  <c r="EB42" i="11"/>
  <c r="EA42" i="11"/>
  <c r="DZ42" i="11"/>
  <c r="DY42" i="11"/>
  <c r="DX42" i="11"/>
  <c r="DW42" i="11"/>
  <c r="DV42" i="11"/>
  <c r="DU42" i="11"/>
  <c r="DT42" i="11"/>
  <c r="DR42" i="11"/>
  <c r="BF42" i="11"/>
  <c r="DQ42" i="11"/>
  <c r="BE42" i="11"/>
  <c r="DP42" i="11"/>
  <c r="BD42" i="11"/>
  <c r="DO42" i="11"/>
  <c r="BC42" i="11"/>
  <c r="DN42" i="11"/>
  <c r="BB42" i="11"/>
  <c r="DM42" i="11"/>
  <c r="BA42" i="11"/>
  <c r="DL42" i="11"/>
  <c r="AZ42" i="11"/>
  <c r="DK42" i="11"/>
  <c r="AY42" i="11"/>
  <c r="DJ42" i="11"/>
  <c r="AX42" i="11"/>
  <c r="DI42" i="11"/>
  <c r="AW42" i="11"/>
  <c r="DH42" i="11"/>
  <c r="AV42" i="11"/>
  <c r="DG42" i="11"/>
  <c r="DE42" i="11"/>
  <c r="AT42" i="11"/>
  <c r="DD42" i="11"/>
  <c r="DC42" i="11"/>
  <c r="AR42" i="11"/>
  <c r="DB42" i="11"/>
  <c r="AQ42" i="11"/>
  <c r="DA42" i="11"/>
  <c r="AP42" i="11"/>
  <c r="CZ42" i="11"/>
  <c r="AO42" i="11"/>
  <c r="CY42" i="11"/>
  <c r="AN42" i="11"/>
  <c r="CX42" i="11"/>
  <c r="AM42" i="11"/>
  <c r="CW42" i="11"/>
  <c r="AL42" i="11"/>
  <c r="CV42" i="11"/>
  <c r="AK42" i="11"/>
  <c r="CU42" i="11"/>
  <c r="AJ42" i="11"/>
  <c r="CT42" i="11"/>
  <c r="CR42" i="11"/>
  <c r="AH42" i="11"/>
  <c r="CQ42" i="11"/>
  <c r="AG42" i="11"/>
  <c r="CP42" i="11"/>
  <c r="AF42" i="11"/>
  <c r="CO42" i="11"/>
  <c r="AE42" i="11"/>
  <c r="CN42" i="11"/>
  <c r="AD42" i="11"/>
  <c r="CM42" i="11"/>
  <c r="AC42" i="11"/>
  <c r="CL42" i="11"/>
  <c r="AB42" i="11"/>
  <c r="CK42" i="11"/>
  <c r="AA42" i="11"/>
  <c r="CJ42" i="11"/>
  <c r="Z42" i="11"/>
  <c r="CI42" i="11"/>
  <c r="Y42" i="11"/>
  <c r="CH42" i="11"/>
  <c r="X42" i="11"/>
  <c r="CG42" i="11"/>
  <c r="CE42" i="11"/>
  <c r="V42" i="11"/>
  <c r="CD42" i="11"/>
  <c r="U42" i="11"/>
  <c r="CC42" i="11"/>
  <c r="T42" i="11"/>
  <c r="CB42" i="11"/>
  <c r="S42" i="11"/>
  <c r="CA42" i="11"/>
  <c r="R42" i="11"/>
  <c r="BZ42" i="11"/>
  <c r="Q42" i="11"/>
  <c r="BY42" i="11"/>
  <c r="P42" i="11"/>
  <c r="BX42" i="11"/>
  <c r="O42" i="11"/>
  <c r="BW42" i="11"/>
  <c r="N42" i="11"/>
  <c r="BV42" i="11"/>
  <c r="M42" i="11"/>
  <c r="BU42" i="11"/>
  <c r="L42" i="11"/>
  <c r="BT42" i="11"/>
  <c r="BR42" i="11"/>
  <c r="BQ42" i="11"/>
  <c r="BP42" i="11"/>
  <c r="BO42" i="11"/>
  <c r="BN42" i="11"/>
  <c r="BM42" i="11"/>
  <c r="BL42" i="11"/>
  <c r="BK42" i="11"/>
  <c r="BJ42" i="11"/>
  <c r="BI42" i="11"/>
  <c r="BH42" i="11"/>
  <c r="AS42" i="11"/>
  <c r="H44" i="11"/>
  <c r="K44" i="11"/>
  <c r="A51" i="11"/>
  <c r="EE41" i="11"/>
  <c r="ED41" i="11"/>
  <c r="EC41" i="11"/>
  <c r="EB41" i="11"/>
  <c r="EA41" i="11"/>
  <c r="DZ41" i="11"/>
  <c r="DY41" i="11"/>
  <c r="DX41" i="11"/>
  <c r="DW41" i="11"/>
  <c r="DV41" i="11"/>
  <c r="DU41" i="11"/>
  <c r="DT41" i="11"/>
  <c r="DR41" i="11"/>
  <c r="BF41" i="11"/>
  <c r="DQ41" i="11"/>
  <c r="BE41" i="11"/>
  <c r="DP41" i="11"/>
  <c r="BD41" i="11"/>
  <c r="DO41" i="11"/>
  <c r="BC41" i="11"/>
  <c r="DN41" i="11"/>
  <c r="BB41" i="11"/>
  <c r="DM41" i="11"/>
  <c r="BA41" i="11"/>
  <c r="DL41" i="11"/>
  <c r="AZ41" i="11"/>
  <c r="DK41" i="11"/>
  <c r="AY41" i="11"/>
  <c r="DJ41" i="11"/>
  <c r="AX41" i="11"/>
  <c r="DI41" i="11"/>
  <c r="AW41" i="11"/>
  <c r="DH41" i="11"/>
  <c r="AV41" i="11"/>
  <c r="DG41" i="11"/>
  <c r="DE41" i="11"/>
  <c r="AT41" i="11"/>
  <c r="DD41" i="11"/>
  <c r="AS41" i="11"/>
  <c r="DC41" i="11"/>
  <c r="AR41" i="11"/>
  <c r="DB41" i="11"/>
  <c r="AQ41" i="11"/>
  <c r="DA41" i="11"/>
  <c r="AP41" i="11"/>
  <c r="CZ41" i="11"/>
  <c r="AO41" i="11"/>
  <c r="CY41" i="11"/>
  <c r="AN41" i="11"/>
  <c r="CX41" i="11"/>
  <c r="AM41" i="11"/>
  <c r="CW41" i="11"/>
  <c r="AL41" i="11"/>
  <c r="CV41" i="11"/>
  <c r="AK41" i="11"/>
  <c r="CU41" i="11"/>
  <c r="AJ41" i="11"/>
  <c r="CT41" i="11"/>
  <c r="CR41" i="11"/>
  <c r="AH41" i="11"/>
  <c r="CQ41" i="11"/>
  <c r="AG41" i="11"/>
  <c r="CP41" i="11"/>
  <c r="AF41" i="11"/>
  <c r="CO41" i="11"/>
  <c r="AE41" i="11"/>
  <c r="CN41" i="11"/>
  <c r="AD41" i="11"/>
  <c r="CM41" i="11"/>
  <c r="AC41" i="11"/>
  <c r="CL41" i="11"/>
  <c r="AB41" i="11"/>
  <c r="CK41" i="11"/>
  <c r="AA41" i="11"/>
  <c r="CJ41" i="11"/>
  <c r="Z41" i="11"/>
  <c r="CI41" i="11"/>
  <c r="Y41" i="11"/>
  <c r="CH41" i="11"/>
  <c r="X41" i="11"/>
  <c r="CG41" i="11"/>
  <c r="CE41" i="11"/>
  <c r="V41" i="11"/>
  <c r="CD41" i="11"/>
  <c r="U41" i="11"/>
  <c r="CC41" i="11"/>
  <c r="T41" i="11"/>
  <c r="CB41" i="11"/>
  <c r="S41" i="11"/>
  <c r="CA41" i="11"/>
  <c r="R41" i="11"/>
  <c r="BZ41" i="11"/>
  <c r="Q41" i="11"/>
  <c r="BY41" i="11"/>
  <c r="P41" i="11"/>
  <c r="BX41" i="11"/>
  <c r="O41" i="11"/>
  <c r="BW41" i="11"/>
  <c r="N41" i="11"/>
  <c r="BV41" i="11"/>
  <c r="M41" i="11"/>
  <c r="BU41" i="11"/>
  <c r="L41" i="11"/>
  <c r="BT41" i="11"/>
  <c r="BR41" i="11"/>
  <c r="BQ41" i="11"/>
  <c r="BP41" i="11"/>
  <c r="BO41" i="11"/>
  <c r="BN41" i="11"/>
  <c r="BM41" i="11"/>
  <c r="BL41" i="11"/>
  <c r="BK41" i="11"/>
  <c r="BJ41" i="11"/>
  <c r="BI41" i="11"/>
  <c r="BH41" i="11"/>
  <c r="H49" i="11"/>
  <c r="K49" i="11"/>
  <c r="A32" i="11"/>
  <c r="EE40" i="11"/>
  <c r="ED40" i="11"/>
  <c r="EC40" i="11"/>
  <c r="EB40" i="11"/>
  <c r="EA40" i="11"/>
  <c r="DZ40" i="11"/>
  <c r="DY40" i="11"/>
  <c r="DX40" i="11"/>
  <c r="DW40" i="11"/>
  <c r="DV40" i="11"/>
  <c r="DU40" i="11"/>
  <c r="DT40" i="11"/>
  <c r="DR40" i="11"/>
  <c r="BF40" i="11"/>
  <c r="DQ40" i="11"/>
  <c r="BE40" i="11"/>
  <c r="DP40" i="11"/>
  <c r="BD40" i="11"/>
  <c r="DO40" i="11"/>
  <c r="BC40" i="11"/>
  <c r="DN40" i="11"/>
  <c r="BB40" i="11"/>
  <c r="DM40" i="11"/>
  <c r="BA40" i="11"/>
  <c r="DL40" i="11"/>
  <c r="AZ40" i="11"/>
  <c r="DK40" i="11"/>
  <c r="AY40" i="11"/>
  <c r="DJ40" i="11"/>
  <c r="AX40" i="11"/>
  <c r="DI40" i="11"/>
  <c r="AW40" i="11"/>
  <c r="DH40" i="11"/>
  <c r="AV40" i="11"/>
  <c r="DG40" i="11"/>
  <c r="DE40" i="11"/>
  <c r="AT40" i="11"/>
  <c r="DD40" i="11"/>
  <c r="AS40" i="11"/>
  <c r="DC40" i="11"/>
  <c r="AR40" i="11"/>
  <c r="DB40" i="11"/>
  <c r="AQ40" i="11"/>
  <c r="DA40" i="11"/>
  <c r="AP40" i="11"/>
  <c r="CZ40" i="11"/>
  <c r="AO40" i="11"/>
  <c r="CY40" i="11"/>
  <c r="AN40" i="11"/>
  <c r="CX40" i="11"/>
  <c r="AM40" i="11"/>
  <c r="CW40" i="11"/>
  <c r="AL40" i="11"/>
  <c r="CV40" i="11"/>
  <c r="AK40" i="11"/>
  <c r="CU40" i="11"/>
  <c r="AJ40" i="11"/>
  <c r="CT40" i="11"/>
  <c r="CR40" i="11"/>
  <c r="AH40" i="11"/>
  <c r="CQ40" i="11"/>
  <c r="AG40" i="11"/>
  <c r="CP40" i="11"/>
  <c r="AF40" i="11"/>
  <c r="CO40" i="11"/>
  <c r="AE40" i="11"/>
  <c r="CN40" i="11"/>
  <c r="AD40" i="11"/>
  <c r="CM40" i="11"/>
  <c r="AC40" i="11"/>
  <c r="CL40" i="11"/>
  <c r="AB40" i="11"/>
  <c r="CK40" i="11"/>
  <c r="AA40" i="11"/>
  <c r="CJ40" i="11"/>
  <c r="Z40" i="11"/>
  <c r="CI40" i="11"/>
  <c r="Y40" i="11"/>
  <c r="CH40" i="11"/>
  <c r="X40" i="11"/>
  <c r="CG40" i="11"/>
  <c r="CE40" i="11"/>
  <c r="V40" i="11"/>
  <c r="CD40" i="11"/>
  <c r="U40" i="11"/>
  <c r="CC40" i="11"/>
  <c r="T40" i="11"/>
  <c r="CB40" i="11"/>
  <c r="S40" i="11"/>
  <c r="CA40" i="11"/>
  <c r="R40" i="11"/>
  <c r="BZ40" i="11"/>
  <c r="Q40" i="11"/>
  <c r="BY40" i="11"/>
  <c r="P40" i="11"/>
  <c r="BX40" i="11"/>
  <c r="O40" i="11"/>
  <c r="BW40" i="11"/>
  <c r="N40" i="11"/>
  <c r="BV40" i="11"/>
  <c r="M40" i="11"/>
  <c r="BU40" i="11"/>
  <c r="L40" i="11"/>
  <c r="BT40" i="11"/>
  <c r="BR40" i="11"/>
  <c r="BQ40" i="11"/>
  <c r="BP40" i="11"/>
  <c r="BO40" i="11"/>
  <c r="BN40" i="11"/>
  <c r="BM40" i="11"/>
  <c r="BL40" i="11"/>
  <c r="BK40" i="11"/>
  <c r="BJ40" i="11"/>
  <c r="BI40" i="11"/>
  <c r="BH40" i="11"/>
  <c r="H41" i="11"/>
  <c r="K41" i="11"/>
  <c r="EE39" i="11"/>
  <c r="ED39" i="11"/>
  <c r="EC39" i="11"/>
  <c r="EB39" i="11"/>
  <c r="EA39" i="11"/>
  <c r="DZ39" i="11"/>
  <c r="DY39" i="11"/>
  <c r="DX39" i="11"/>
  <c r="DW39" i="11"/>
  <c r="DV39" i="11"/>
  <c r="DU39" i="11"/>
  <c r="DT39" i="11"/>
  <c r="DR39" i="11"/>
  <c r="BF39" i="11"/>
  <c r="DQ39" i="11"/>
  <c r="BE39" i="11"/>
  <c r="DP39" i="11"/>
  <c r="BD39" i="11"/>
  <c r="DO39" i="11"/>
  <c r="BC39" i="11"/>
  <c r="DN39" i="11"/>
  <c r="BB39" i="11"/>
  <c r="DM39" i="11"/>
  <c r="BA39" i="11"/>
  <c r="DL39" i="11"/>
  <c r="AZ39" i="11"/>
  <c r="DK39" i="11"/>
  <c r="AY39" i="11"/>
  <c r="DJ39" i="11"/>
  <c r="AX39" i="11"/>
  <c r="DI39" i="11"/>
  <c r="AW39" i="11"/>
  <c r="DH39" i="11"/>
  <c r="AV39" i="11"/>
  <c r="DG39" i="11"/>
  <c r="DE39" i="11"/>
  <c r="AT39" i="11"/>
  <c r="DD39" i="11"/>
  <c r="AS39" i="11"/>
  <c r="DC39" i="11"/>
  <c r="AR39" i="11"/>
  <c r="DB39" i="11"/>
  <c r="AQ39" i="11"/>
  <c r="DA39" i="11"/>
  <c r="AP39" i="11"/>
  <c r="CZ39" i="11"/>
  <c r="AO39" i="11"/>
  <c r="CY39" i="11"/>
  <c r="AN39" i="11"/>
  <c r="CX39" i="11"/>
  <c r="AM39" i="11"/>
  <c r="CW39" i="11"/>
  <c r="AL39" i="11"/>
  <c r="CV39" i="11"/>
  <c r="AK39" i="11"/>
  <c r="CU39" i="11"/>
  <c r="AJ39" i="11"/>
  <c r="CT39" i="11"/>
  <c r="CR39" i="11"/>
  <c r="AH39" i="11"/>
  <c r="CQ39" i="11"/>
  <c r="AG39" i="11"/>
  <c r="CP39" i="11"/>
  <c r="AF39" i="11"/>
  <c r="CO39" i="11"/>
  <c r="AE39" i="11"/>
  <c r="CN39" i="11"/>
  <c r="AD39" i="11"/>
  <c r="CM39" i="11"/>
  <c r="AC39" i="11"/>
  <c r="CL39" i="11"/>
  <c r="AB39" i="11"/>
  <c r="CK39" i="11"/>
  <c r="AA39" i="11"/>
  <c r="CJ39" i="11"/>
  <c r="Z39" i="11"/>
  <c r="CI39" i="11"/>
  <c r="Y39" i="11"/>
  <c r="CH39" i="11"/>
  <c r="X39" i="11"/>
  <c r="CG39" i="11"/>
  <c r="CE39" i="11"/>
  <c r="CD39" i="11"/>
  <c r="CD30" i="11"/>
  <c r="U30" i="11"/>
  <c r="CC39" i="11"/>
  <c r="CB39" i="11"/>
  <c r="CA39" i="11"/>
  <c r="BZ39" i="11"/>
  <c r="BZ30" i="11"/>
  <c r="Q30" i="11"/>
  <c r="BY39" i="11"/>
  <c r="BX39" i="11"/>
  <c r="BW39" i="11"/>
  <c r="BV39" i="11"/>
  <c r="BV30" i="11"/>
  <c r="M30" i="11"/>
  <c r="BU39" i="11"/>
  <c r="BT39" i="11"/>
  <c r="BR39" i="11"/>
  <c r="BQ39" i="11"/>
  <c r="BP39" i="11"/>
  <c r="BO39" i="11"/>
  <c r="BN39" i="11"/>
  <c r="BM39" i="11"/>
  <c r="BL39" i="11"/>
  <c r="BK39" i="11"/>
  <c r="BJ39" i="11"/>
  <c r="BI39" i="11"/>
  <c r="BH39" i="11"/>
  <c r="H37" i="11"/>
  <c r="J37" i="11"/>
  <c r="EE38" i="11"/>
  <c r="ED38" i="11"/>
  <c r="EC38" i="11"/>
  <c r="EB38" i="11"/>
  <c r="EA38" i="11"/>
  <c r="DZ38" i="11"/>
  <c r="DY38" i="11"/>
  <c r="DX38" i="11"/>
  <c r="DW38" i="11"/>
  <c r="DV38" i="11"/>
  <c r="DU38" i="11"/>
  <c r="DT38" i="11"/>
  <c r="DR38" i="11"/>
  <c r="BF38" i="11"/>
  <c r="DQ38" i="11"/>
  <c r="BE38" i="11"/>
  <c r="DP38" i="11"/>
  <c r="BD38" i="11"/>
  <c r="DO38" i="11"/>
  <c r="BC38" i="11"/>
  <c r="DN38" i="11"/>
  <c r="BB38" i="11"/>
  <c r="DM38" i="11"/>
  <c r="BA38" i="11"/>
  <c r="DL38" i="11"/>
  <c r="AZ38" i="11"/>
  <c r="DK38" i="11"/>
  <c r="AY38" i="11"/>
  <c r="DJ38" i="11"/>
  <c r="AX38" i="11"/>
  <c r="DI38" i="11"/>
  <c r="AW38" i="11"/>
  <c r="DH38" i="11"/>
  <c r="AV38" i="11"/>
  <c r="DG38" i="11"/>
  <c r="DE38" i="11"/>
  <c r="AT38" i="11"/>
  <c r="DD38" i="11"/>
  <c r="AS38" i="11"/>
  <c r="DC38" i="11"/>
  <c r="AR38" i="11"/>
  <c r="DB38" i="11"/>
  <c r="AQ38" i="11"/>
  <c r="DA38" i="11"/>
  <c r="AP38" i="11"/>
  <c r="CZ38" i="11"/>
  <c r="AO38" i="11"/>
  <c r="CY38" i="11"/>
  <c r="AN38" i="11"/>
  <c r="CX38" i="11"/>
  <c r="AM38" i="11"/>
  <c r="CW38" i="11"/>
  <c r="AL38" i="11"/>
  <c r="CV38" i="11"/>
  <c r="AK38" i="11"/>
  <c r="CU38" i="11"/>
  <c r="AJ38" i="11"/>
  <c r="CT38" i="11"/>
  <c r="CR38" i="11"/>
  <c r="AH38" i="11"/>
  <c r="CQ38" i="11"/>
  <c r="AG38" i="11"/>
  <c r="CP38" i="11"/>
  <c r="AF38" i="11"/>
  <c r="CO38" i="11"/>
  <c r="AE38" i="11"/>
  <c r="CN38" i="11"/>
  <c r="AD38" i="11"/>
  <c r="CM38" i="11"/>
  <c r="AC38" i="11"/>
  <c r="CL38" i="11"/>
  <c r="AB38" i="11"/>
  <c r="CK38" i="11"/>
  <c r="AA38" i="11"/>
  <c r="CJ38" i="11"/>
  <c r="Z38" i="11"/>
  <c r="CI38" i="11"/>
  <c r="Y38" i="11"/>
  <c r="CH38" i="11"/>
  <c r="X38" i="11"/>
  <c r="CG38" i="11"/>
  <c r="CE38" i="11"/>
  <c r="CD38" i="11"/>
  <c r="CC38" i="11"/>
  <c r="CB38" i="11"/>
  <c r="CA38" i="11"/>
  <c r="BZ38" i="11"/>
  <c r="BY38" i="11"/>
  <c r="BX38" i="11"/>
  <c r="BW38" i="11"/>
  <c r="BV38" i="11"/>
  <c r="BU38" i="11"/>
  <c r="BT38" i="11"/>
  <c r="BR38" i="11"/>
  <c r="BQ38" i="11"/>
  <c r="BP38" i="11"/>
  <c r="BO38" i="11"/>
  <c r="BN38" i="11"/>
  <c r="BM38" i="11"/>
  <c r="BL38" i="11"/>
  <c r="BK38" i="11"/>
  <c r="BJ38" i="11"/>
  <c r="BI38" i="11"/>
  <c r="BH38" i="11"/>
  <c r="H48" i="11"/>
  <c r="K48" i="11"/>
  <c r="EE37" i="11"/>
  <c r="ED37" i="11"/>
  <c r="EC37" i="11"/>
  <c r="EB37" i="11"/>
  <c r="EA37" i="11"/>
  <c r="DZ37" i="11"/>
  <c r="DY37" i="11"/>
  <c r="DX37" i="11"/>
  <c r="DW37" i="11"/>
  <c r="DV37" i="11"/>
  <c r="DU37" i="11"/>
  <c r="DT37" i="11"/>
  <c r="DR37" i="11"/>
  <c r="BF37" i="11"/>
  <c r="DQ37" i="11"/>
  <c r="BE37" i="11"/>
  <c r="DP37" i="11"/>
  <c r="BD37" i="11"/>
  <c r="DO37" i="11"/>
  <c r="BC37" i="11"/>
  <c r="DN37" i="11"/>
  <c r="BB37" i="11"/>
  <c r="DM37" i="11"/>
  <c r="BA37" i="11"/>
  <c r="DL37" i="11"/>
  <c r="AZ37" i="11"/>
  <c r="DK37" i="11"/>
  <c r="DJ37" i="11"/>
  <c r="AX37" i="11"/>
  <c r="DI37" i="11"/>
  <c r="AW37" i="11"/>
  <c r="DH37" i="11"/>
  <c r="AV37" i="11"/>
  <c r="DG37" i="11"/>
  <c r="DE37" i="11"/>
  <c r="AT37" i="11"/>
  <c r="DD37" i="11"/>
  <c r="AS37" i="11"/>
  <c r="DC37" i="11"/>
  <c r="AR37" i="11"/>
  <c r="DB37" i="11"/>
  <c r="AQ37" i="11"/>
  <c r="DA37" i="11"/>
  <c r="AP37" i="11"/>
  <c r="CZ37" i="11"/>
  <c r="AO37" i="11"/>
  <c r="CY37" i="11"/>
  <c r="AN37" i="11"/>
  <c r="CX37" i="11"/>
  <c r="AM37" i="11"/>
  <c r="CW37" i="11"/>
  <c r="AL37" i="11"/>
  <c r="CV37" i="11"/>
  <c r="AK37" i="11"/>
  <c r="CU37" i="11"/>
  <c r="AJ37" i="11"/>
  <c r="CT37" i="11"/>
  <c r="CR37" i="11"/>
  <c r="AH37" i="11"/>
  <c r="CQ37" i="11"/>
  <c r="AG37" i="11"/>
  <c r="CP37" i="11"/>
  <c r="AF37" i="11"/>
  <c r="CO37" i="11"/>
  <c r="AE37" i="11"/>
  <c r="CN37" i="11"/>
  <c r="AD37" i="11"/>
  <c r="CM37" i="11"/>
  <c r="AC37" i="11"/>
  <c r="CL37" i="11"/>
  <c r="AB37" i="11"/>
  <c r="CK37" i="11"/>
  <c r="AA37" i="11"/>
  <c r="CJ37" i="11"/>
  <c r="Z37" i="11"/>
  <c r="CI37" i="11"/>
  <c r="Y37" i="11"/>
  <c r="CH37" i="11"/>
  <c r="X37" i="11"/>
  <c r="CG37" i="11"/>
  <c r="CE37" i="11"/>
  <c r="V39" i="11"/>
  <c r="CD37" i="11"/>
  <c r="CC37" i="11"/>
  <c r="CB37" i="11"/>
  <c r="S39" i="11"/>
  <c r="CA37" i="11"/>
  <c r="R39" i="11"/>
  <c r="BZ37" i="11"/>
  <c r="BY37" i="11"/>
  <c r="BX37" i="11"/>
  <c r="O39" i="11"/>
  <c r="BW37" i="11"/>
  <c r="N39" i="11"/>
  <c r="BV37" i="11"/>
  <c r="BU37" i="11"/>
  <c r="BT37" i="11"/>
  <c r="BR37" i="11"/>
  <c r="BQ37" i="11"/>
  <c r="BP37" i="11"/>
  <c r="BO37" i="11"/>
  <c r="BN37" i="11"/>
  <c r="BM37" i="11"/>
  <c r="BL37" i="11"/>
  <c r="BK37" i="11"/>
  <c r="BJ37" i="11"/>
  <c r="BI37" i="11"/>
  <c r="BH37" i="11"/>
  <c r="AY37" i="11"/>
  <c r="H36" i="11"/>
  <c r="K36" i="11"/>
  <c r="A43" i="11"/>
  <c r="EE36" i="11"/>
  <c r="ED36" i="11"/>
  <c r="EC36" i="11"/>
  <c r="EB36" i="11"/>
  <c r="EA36" i="11"/>
  <c r="DZ36" i="11"/>
  <c r="DY36" i="11"/>
  <c r="DX36" i="11"/>
  <c r="DW36" i="11"/>
  <c r="DV36" i="11"/>
  <c r="DU36" i="11"/>
  <c r="DT36" i="11"/>
  <c r="DR36" i="11"/>
  <c r="BF36" i="11"/>
  <c r="DQ36" i="11"/>
  <c r="BE36" i="11"/>
  <c r="DP36" i="11"/>
  <c r="BD36" i="11"/>
  <c r="DO36" i="11"/>
  <c r="BC36" i="11"/>
  <c r="DN36" i="11"/>
  <c r="BB36" i="11"/>
  <c r="DM36" i="11"/>
  <c r="BA36" i="11"/>
  <c r="DL36" i="11"/>
  <c r="AZ36" i="11"/>
  <c r="DK36" i="11"/>
  <c r="AY36" i="11"/>
  <c r="DJ36" i="11"/>
  <c r="AX36" i="11"/>
  <c r="DI36" i="11"/>
  <c r="AW36" i="11"/>
  <c r="DH36" i="11"/>
  <c r="AV36" i="11"/>
  <c r="DG36" i="11"/>
  <c r="DE36" i="11"/>
  <c r="AT36" i="11"/>
  <c r="DD36" i="11"/>
  <c r="AS36" i="11"/>
  <c r="DC36" i="11"/>
  <c r="AR36" i="11"/>
  <c r="DB36" i="11"/>
  <c r="AQ36" i="11"/>
  <c r="DA36" i="11"/>
  <c r="AP36" i="11"/>
  <c r="CZ36" i="11"/>
  <c r="CY36" i="11"/>
  <c r="AN36" i="11"/>
  <c r="CX36" i="11"/>
  <c r="AM36" i="11"/>
  <c r="CW36" i="11"/>
  <c r="AL36" i="11"/>
  <c r="CV36" i="11"/>
  <c r="AK36" i="11"/>
  <c r="CU36" i="11"/>
  <c r="AJ36" i="11"/>
  <c r="CT36" i="11"/>
  <c r="CR36" i="11"/>
  <c r="AH36" i="11"/>
  <c r="CQ36" i="11"/>
  <c r="AG36" i="11"/>
  <c r="CP36" i="11"/>
  <c r="AF36" i="11"/>
  <c r="CO36" i="11"/>
  <c r="AE36" i="11"/>
  <c r="CN36" i="11"/>
  <c r="AD36" i="11"/>
  <c r="CM36" i="11"/>
  <c r="AC36" i="11"/>
  <c r="CL36" i="11"/>
  <c r="AB36" i="11"/>
  <c r="CK36" i="11"/>
  <c r="AA36" i="11"/>
  <c r="CJ36" i="11"/>
  <c r="Z36" i="11"/>
  <c r="CI36" i="11"/>
  <c r="Y36" i="11"/>
  <c r="CH36" i="11"/>
  <c r="X36" i="11"/>
  <c r="CG36" i="11"/>
  <c r="CE36" i="11"/>
  <c r="CD36" i="11"/>
  <c r="CC36" i="11"/>
  <c r="CB36" i="11"/>
  <c r="CA36" i="11"/>
  <c r="BZ36" i="11"/>
  <c r="BY36" i="11"/>
  <c r="BX36" i="11"/>
  <c r="BW36" i="11"/>
  <c r="BV36" i="11"/>
  <c r="BU36" i="11"/>
  <c r="BT36" i="11"/>
  <c r="BR36" i="11"/>
  <c r="BQ36" i="11"/>
  <c r="BP36" i="11"/>
  <c r="BO36" i="11"/>
  <c r="BN36" i="11"/>
  <c r="BM36" i="11"/>
  <c r="BL36" i="11"/>
  <c r="BK36" i="11"/>
  <c r="BJ36" i="11"/>
  <c r="BI36" i="11"/>
  <c r="BH36" i="11"/>
  <c r="AO36" i="11"/>
  <c r="H35" i="11"/>
  <c r="K35" i="11"/>
  <c r="A44" i="11"/>
  <c r="EE35" i="11"/>
  <c r="ED35" i="11"/>
  <c r="EC35" i="11"/>
  <c r="EB35" i="11"/>
  <c r="EA35" i="11"/>
  <c r="DZ35" i="11"/>
  <c r="DY35" i="11"/>
  <c r="DX35" i="11"/>
  <c r="DW35" i="11"/>
  <c r="DV35" i="11"/>
  <c r="DU35" i="11"/>
  <c r="DT35" i="11"/>
  <c r="DR35" i="11"/>
  <c r="BF35" i="11"/>
  <c r="DQ35" i="11"/>
  <c r="BE35" i="11"/>
  <c r="DP35" i="11"/>
  <c r="BD35" i="11"/>
  <c r="DO35" i="11"/>
  <c r="DN35" i="11"/>
  <c r="BB35" i="11"/>
  <c r="DM35" i="11"/>
  <c r="BA35" i="11"/>
  <c r="DL35" i="11"/>
  <c r="AZ35" i="11"/>
  <c r="DK35" i="11"/>
  <c r="AY35" i="11"/>
  <c r="DJ35" i="11"/>
  <c r="AX35" i="11"/>
  <c r="DI35" i="11"/>
  <c r="AW35" i="11"/>
  <c r="DH35" i="11"/>
  <c r="AV35" i="11"/>
  <c r="DG35" i="11"/>
  <c r="DE35" i="11"/>
  <c r="AT35" i="11"/>
  <c r="DD35" i="11"/>
  <c r="AS35" i="11"/>
  <c r="DC35" i="11"/>
  <c r="AR35" i="11"/>
  <c r="DB35" i="11"/>
  <c r="AQ35" i="11"/>
  <c r="DA35" i="11"/>
  <c r="AP35" i="11"/>
  <c r="CZ35" i="11"/>
  <c r="AO35" i="11"/>
  <c r="CY35" i="11"/>
  <c r="AN35" i="11"/>
  <c r="CX35" i="11"/>
  <c r="AM35" i="11"/>
  <c r="CW35" i="11"/>
  <c r="AL35" i="11"/>
  <c r="CV35" i="11"/>
  <c r="AK35" i="11"/>
  <c r="CU35" i="11"/>
  <c r="AJ35" i="11"/>
  <c r="CT35" i="11"/>
  <c r="CR35" i="11"/>
  <c r="AH35" i="11"/>
  <c r="CQ35" i="11"/>
  <c r="AG35" i="11"/>
  <c r="CP35" i="11"/>
  <c r="AF35" i="11"/>
  <c r="CO35" i="11"/>
  <c r="AE35" i="11"/>
  <c r="CN35" i="11"/>
  <c r="AD35" i="11"/>
  <c r="CM35" i="11"/>
  <c r="AC35" i="11"/>
  <c r="CL35" i="11"/>
  <c r="AB35" i="11"/>
  <c r="CK35" i="11"/>
  <c r="AA35" i="11"/>
  <c r="CJ35" i="11"/>
  <c r="Z35" i="11"/>
  <c r="CI35" i="11"/>
  <c r="Y35" i="11"/>
  <c r="CH35" i="11"/>
  <c r="X35" i="11"/>
  <c r="CG35" i="11"/>
  <c r="CE35" i="11"/>
  <c r="CD35" i="11"/>
  <c r="CC35" i="11"/>
  <c r="CB35" i="11"/>
  <c r="CA35" i="11"/>
  <c r="BZ35" i="11"/>
  <c r="BY35" i="11"/>
  <c r="BX35" i="11"/>
  <c r="BW35" i="11"/>
  <c r="BV35" i="11"/>
  <c r="BU35" i="11"/>
  <c r="BT35" i="11"/>
  <c r="BR35" i="11"/>
  <c r="BQ35" i="11"/>
  <c r="BP35" i="11"/>
  <c r="BO35" i="11"/>
  <c r="BN35" i="11"/>
  <c r="BM35" i="11"/>
  <c r="BL35" i="11"/>
  <c r="BK35" i="11"/>
  <c r="BJ35" i="11"/>
  <c r="BI35" i="11"/>
  <c r="BH35" i="11"/>
  <c r="BC35" i="11"/>
  <c r="H42" i="11"/>
  <c r="K42" i="11"/>
  <c r="A49" i="11"/>
  <c r="EE34" i="11"/>
  <c r="ED34" i="11"/>
  <c r="EC34" i="11"/>
  <c r="EB34" i="11"/>
  <c r="EA34" i="11"/>
  <c r="DZ34" i="11"/>
  <c r="DY34" i="11"/>
  <c r="DX34" i="11"/>
  <c r="DW34" i="11"/>
  <c r="DV34" i="11"/>
  <c r="DU34" i="11"/>
  <c r="DT34" i="11"/>
  <c r="DR34" i="11"/>
  <c r="BF34" i="11"/>
  <c r="DQ34" i="11"/>
  <c r="BE34" i="11"/>
  <c r="DP34" i="11"/>
  <c r="BD34" i="11"/>
  <c r="DO34" i="11"/>
  <c r="BC34" i="11"/>
  <c r="DN34" i="11"/>
  <c r="BB34" i="11"/>
  <c r="DM34" i="11"/>
  <c r="BA34" i="11"/>
  <c r="DL34" i="11"/>
  <c r="AZ34" i="11"/>
  <c r="DK34" i="11"/>
  <c r="AY34" i="11"/>
  <c r="DJ34" i="11"/>
  <c r="AX34" i="11"/>
  <c r="DI34" i="11"/>
  <c r="AW34" i="11"/>
  <c r="DH34" i="11"/>
  <c r="AV34" i="11"/>
  <c r="DG34" i="11"/>
  <c r="DE34" i="11"/>
  <c r="AT34" i="11"/>
  <c r="DD34" i="11"/>
  <c r="AS34" i="11"/>
  <c r="DC34" i="11"/>
  <c r="AR34" i="11"/>
  <c r="DB34" i="11"/>
  <c r="AQ34" i="11"/>
  <c r="DA34" i="11"/>
  <c r="AP34" i="11"/>
  <c r="CZ34" i="11"/>
  <c r="AO34" i="11"/>
  <c r="CY34" i="11"/>
  <c r="AN34" i="11"/>
  <c r="CX34" i="11"/>
  <c r="AM34" i="11"/>
  <c r="CW34" i="11"/>
  <c r="AL34" i="11"/>
  <c r="CV34" i="11"/>
  <c r="AK34" i="11"/>
  <c r="CU34" i="11"/>
  <c r="AJ34" i="11"/>
  <c r="CT34" i="11"/>
  <c r="CR34" i="11"/>
  <c r="AH34" i="11"/>
  <c r="CQ34" i="11"/>
  <c r="AG34" i="11"/>
  <c r="CP34" i="11"/>
  <c r="AF34" i="11"/>
  <c r="CO34" i="11"/>
  <c r="AE34" i="11"/>
  <c r="CN34" i="11"/>
  <c r="AD34" i="11"/>
  <c r="CM34" i="11"/>
  <c r="AC34" i="11"/>
  <c r="CL34" i="11"/>
  <c r="AB34" i="11"/>
  <c r="CK34" i="11"/>
  <c r="AA34" i="11"/>
  <c r="CJ34" i="11"/>
  <c r="Z34" i="11"/>
  <c r="CI34" i="11"/>
  <c r="Y34" i="11"/>
  <c r="CH34" i="11"/>
  <c r="X34" i="11"/>
  <c r="CG34" i="11"/>
  <c r="CE34" i="11"/>
  <c r="CD34" i="11"/>
  <c r="CC34" i="11"/>
  <c r="CB34" i="11"/>
  <c r="CA34" i="11"/>
  <c r="BZ34" i="11"/>
  <c r="BY34" i="11"/>
  <c r="BX34" i="11"/>
  <c r="BW34" i="11"/>
  <c r="BV34" i="11"/>
  <c r="BU34" i="11"/>
  <c r="BT34" i="11"/>
  <c r="BR34" i="11"/>
  <c r="BQ34" i="11"/>
  <c r="BP34" i="11"/>
  <c r="BO34" i="11"/>
  <c r="BN34" i="11"/>
  <c r="BM34" i="11"/>
  <c r="BL34" i="11"/>
  <c r="BK34" i="11"/>
  <c r="BJ34" i="11"/>
  <c r="BI34" i="11"/>
  <c r="BH34" i="11"/>
  <c r="H39" i="11"/>
  <c r="K39" i="11"/>
  <c r="EE33" i="11"/>
  <c r="ED33" i="11"/>
  <c r="EC33" i="11"/>
  <c r="EB33" i="11"/>
  <c r="EA33" i="11"/>
  <c r="DZ33" i="11"/>
  <c r="DY33" i="11"/>
  <c r="DX33" i="11"/>
  <c r="DW33" i="11"/>
  <c r="DV33" i="11"/>
  <c r="DU33" i="11"/>
  <c r="DT33" i="11"/>
  <c r="DR33" i="11"/>
  <c r="BF33" i="11"/>
  <c r="DQ33" i="11"/>
  <c r="BE33" i="11"/>
  <c r="DP33" i="11"/>
  <c r="BD33" i="11"/>
  <c r="DO33" i="11"/>
  <c r="DN33" i="11"/>
  <c r="BB33" i="11"/>
  <c r="DM33" i="11"/>
  <c r="BA33" i="11"/>
  <c r="DL33" i="11"/>
  <c r="AZ33" i="11"/>
  <c r="DK33" i="11"/>
  <c r="AY33" i="11"/>
  <c r="DJ33" i="11"/>
  <c r="AX33" i="11"/>
  <c r="DI33" i="11"/>
  <c r="AW33" i="11"/>
  <c r="DH33" i="11"/>
  <c r="AV33" i="11"/>
  <c r="DG33" i="11"/>
  <c r="DE33" i="11"/>
  <c r="AT33" i="11"/>
  <c r="DD33" i="11"/>
  <c r="AS33" i="11"/>
  <c r="DC33" i="11"/>
  <c r="AR33" i="11"/>
  <c r="DB33" i="11"/>
  <c r="AQ33" i="11"/>
  <c r="DA33" i="11"/>
  <c r="AP33" i="11"/>
  <c r="CZ33" i="11"/>
  <c r="AO33" i="11"/>
  <c r="CY33" i="11"/>
  <c r="AN33" i="11"/>
  <c r="CX33" i="11"/>
  <c r="AM33" i="11"/>
  <c r="CW33" i="11"/>
  <c r="AL33" i="11"/>
  <c r="CV33" i="11"/>
  <c r="AK33" i="11"/>
  <c r="CU33" i="11"/>
  <c r="AJ33" i="11"/>
  <c r="CT33" i="11"/>
  <c r="CR33" i="11"/>
  <c r="AH33" i="11"/>
  <c r="CQ33" i="11"/>
  <c r="AG33" i="11"/>
  <c r="CP33" i="11"/>
  <c r="AF33" i="11"/>
  <c r="CO33" i="11"/>
  <c r="AE33" i="11"/>
  <c r="CN33" i="11"/>
  <c r="AD33" i="11"/>
  <c r="CM33" i="11"/>
  <c r="AC33" i="11"/>
  <c r="CL33" i="11"/>
  <c r="AB33" i="11"/>
  <c r="CK33" i="11"/>
  <c r="AA33" i="11"/>
  <c r="CJ33" i="11"/>
  <c r="Z33" i="11"/>
  <c r="CI33" i="11"/>
  <c r="Y33" i="11"/>
  <c r="CH33" i="11"/>
  <c r="X33" i="11"/>
  <c r="CG33" i="11"/>
  <c r="CE33" i="11"/>
  <c r="CD33" i="11"/>
  <c r="CC33" i="11"/>
  <c r="CB33" i="11"/>
  <c r="CA33" i="11"/>
  <c r="BZ33" i="11"/>
  <c r="BY33" i="11"/>
  <c r="BX33" i="11"/>
  <c r="BW33" i="11"/>
  <c r="BV33" i="11"/>
  <c r="BU33" i="11"/>
  <c r="BT33" i="11"/>
  <c r="BR33" i="11"/>
  <c r="BQ33" i="11"/>
  <c r="BP33" i="11"/>
  <c r="BO33" i="11"/>
  <c r="BN33" i="11"/>
  <c r="BM33" i="11"/>
  <c r="BL33" i="11"/>
  <c r="BK33" i="11"/>
  <c r="BJ33" i="11"/>
  <c r="BI33" i="11"/>
  <c r="BH33" i="11"/>
  <c r="BC33" i="11"/>
  <c r="H33" i="11"/>
  <c r="A41" i="11"/>
  <c r="EE32" i="11"/>
  <c r="ED32" i="11"/>
  <c r="EC32" i="11"/>
  <c r="EB32" i="11"/>
  <c r="EA32" i="11"/>
  <c r="DZ32" i="11"/>
  <c r="DY32" i="11"/>
  <c r="DX32" i="11"/>
  <c r="DW32" i="11"/>
  <c r="DV32" i="11"/>
  <c r="DU32" i="11"/>
  <c r="DT32" i="11"/>
  <c r="DR32" i="11"/>
  <c r="BF32" i="11"/>
  <c r="DQ32" i="11"/>
  <c r="BE32" i="11"/>
  <c r="DP32" i="11"/>
  <c r="DO32" i="11"/>
  <c r="BC32" i="11"/>
  <c r="DN32" i="11"/>
  <c r="BB32" i="11"/>
  <c r="DM32" i="11"/>
  <c r="DL32" i="11"/>
  <c r="AZ32" i="11"/>
  <c r="DK32" i="11"/>
  <c r="AY32" i="11"/>
  <c r="DJ32" i="11"/>
  <c r="AX32" i="11"/>
  <c r="DI32" i="11"/>
  <c r="AW32" i="11"/>
  <c r="DH32" i="11"/>
  <c r="AV32" i="11"/>
  <c r="DG32" i="11"/>
  <c r="DE32" i="11"/>
  <c r="AT32" i="11"/>
  <c r="DD32" i="11"/>
  <c r="DC32" i="11"/>
  <c r="AR32" i="11"/>
  <c r="DB32" i="11"/>
  <c r="AQ32" i="11"/>
  <c r="DA32" i="11"/>
  <c r="AP32" i="11"/>
  <c r="CZ32" i="11"/>
  <c r="AO32" i="11"/>
  <c r="CY32" i="11"/>
  <c r="AN32" i="11"/>
  <c r="CX32" i="11"/>
  <c r="AM32" i="11"/>
  <c r="CW32" i="11"/>
  <c r="AL32" i="11"/>
  <c r="CV32" i="11"/>
  <c r="AK32" i="11"/>
  <c r="CU32" i="11"/>
  <c r="AJ32" i="11"/>
  <c r="CT32" i="11"/>
  <c r="CR32" i="11"/>
  <c r="AH32" i="11"/>
  <c r="CQ32" i="11"/>
  <c r="AG32" i="11"/>
  <c r="CP32" i="11"/>
  <c r="CO32" i="11"/>
  <c r="AE32" i="11"/>
  <c r="CN32" i="11"/>
  <c r="AD32" i="11"/>
  <c r="CM32" i="11"/>
  <c r="AC32" i="11"/>
  <c r="CL32" i="11"/>
  <c r="CK32" i="11"/>
  <c r="AA32" i="11"/>
  <c r="CJ32" i="11"/>
  <c r="Z32" i="11"/>
  <c r="CI32" i="11"/>
  <c r="Y32" i="11"/>
  <c r="CH32" i="11"/>
  <c r="X32" i="11"/>
  <c r="CG32" i="11"/>
  <c r="CE32" i="11"/>
  <c r="CD32" i="11"/>
  <c r="U38" i="11"/>
  <c r="CC32" i="11"/>
  <c r="T38" i="11"/>
  <c r="CB32" i="11"/>
  <c r="S38" i="11"/>
  <c r="CA32" i="11"/>
  <c r="BZ32" i="11"/>
  <c r="Q38" i="11"/>
  <c r="BY32" i="11"/>
  <c r="BX32" i="11"/>
  <c r="O38" i="11"/>
  <c r="BW32" i="11"/>
  <c r="BV32" i="11"/>
  <c r="M38" i="11"/>
  <c r="BU32" i="11"/>
  <c r="L38" i="11"/>
  <c r="BT32" i="11"/>
  <c r="BR32" i="11"/>
  <c r="BQ32" i="11"/>
  <c r="BP32" i="11"/>
  <c r="BO32" i="11"/>
  <c r="BN32" i="11"/>
  <c r="BM32" i="11"/>
  <c r="BL32" i="11"/>
  <c r="BK32" i="11"/>
  <c r="BJ32" i="11"/>
  <c r="BI32" i="11"/>
  <c r="BH32" i="11"/>
  <c r="BD32" i="11"/>
  <c r="BA32" i="11"/>
  <c r="AS32" i="11"/>
  <c r="AF32" i="11"/>
  <c r="AB32" i="11"/>
  <c r="P38" i="11"/>
  <c r="H32" i="11"/>
  <c r="I32" i="11"/>
  <c r="A37" i="11"/>
  <c r="EE31" i="11"/>
  <c r="ED31" i="11"/>
  <c r="EC31" i="11"/>
  <c r="EB31" i="11"/>
  <c r="EA31" i="11"/>
  <c r="DZ31" i="11"/>
  <c r="DY31" i="11"/>
  <c r="DX31" i="11"/>
  <c r="DW31" i="11"/>
  <c r="DV31" i="11"/>
  <c r="DU31" i="11"/>
  <c r="DT31" i="11"/>
  <c r="DR31" i="11"/>
  <c r="BF31" i="11"/>
  <c r="DQ31" i="11"/>
  <c r="BE31" i="11"/>
  <c r="DP31" i="11"/>
  <c r="BD31" i="11"/>
  <c r="DO31" i="11"/>
  <c r="BC31" i="11"/>
  <c r="DN31" i="11"/>
  <c r="BB31" i="11"/>
  <c r="DM31" i="11"/>
  <c r="BA31" i="11"/>
  <c r="DL31" i="11"/>
  <c r="AZ31" i="11"/>
  <c r="DK31" i="11"/>
  <c r="DJ31" i="11"/>
  <c r="AX31" i="11"/>
  <c r="DI31" i="11"/>
  <c r="AW31" i="11"/>
  <c r="DH31" i="11"/>
  <c r="AV31" i="11"/>
  <c r="DG31" i="11"/>
  <c r="DE31" i="11"/>
  <c r="AT31" i="11"/>
  <c r="DD31" i="11"/>
  <c r="AS31" i="11"/>
  <c r="DC31" i="11"/>
  <c r="AR31" i="11"/>
  <c r="DB31" i="11"/>
  <c r="AQ31" i="11"/>
  <c r="DA31" i="11"/>
  <c r="AP31" i="11"/>
  <c r="CZ31" i="11"/>
  <c r="AO31" i="11"/>
  <c r="CY31" i="11"/>
  <c r="AN31" i="11"/>
  <c r="CX31" i="11"/>
  <c r="AM31" i="11"/>
  <c r="CW31" i="11"/>
  <c r="AL31" i="11"/>
  <c r="CV31" i="11"/>
  <c r="AK31" i="11"/>
  <c r="CU31" i="11"/>
  <c r="AJ31" i="11"/>
  <c r="CT31" i="11"/>
  <c r="CR31" i="11"/>
  <c r="AH31" i="11"/>
  <c r="CQ31" i="11"/>
  <c r="AG31" i="11"/>
  <c r="CP31" i="11"/>
  <c r="AF31" i="11"/>
  <c r="CO31" i="11"/>
  <c r="AE31" i="11"/>
  <c r="CN31" i="11"/>
  <c r="AD31" i="11"/>
  <c r="CM31" i="11"/>
  <c r="AC31" i="11"/>
  <c r="CL31" i="11"/>
  <c r="AB31" i="11"/>
  <c r="CK31" i="11"/>
  <c r="AA31" i="11"/>
  <c r="CJ31" i="11"/>
  <c r="Z31" i="11"/>
  <c r="CI31" i="11"/>
  <c r="Y31" i="11"/>
  <c r="CH31" i="11"/>
  <c r="X31" i="11"/>
  <c r="CG31" i="11"/>
  <c r="CE31" i="11"/>
  <c r="V37" i="11"/>
  <c r="CD31" i="11"/>
  <c r="U37" i="11"/>
  <c r="CC31" i="11"/>
  <c r="T37" i="11"/>
  <c r="CB31" i="11"/>
  <c r="S37" i="11"/>
  <c r="CA31" i="11"/>
  <c r="R37" i="11"/>
  <c r="BZ31" i="11"/>
  <c r="Q37" i="11"/>
  <c r="BY31" i="11"/>
  <c r="P37" i="11"/>
  <c r="BX31" i="11"/>
  <c r="BW31" i="11"/>
  <c r="N37" i="11"/>
  <c r="BV31" i="11"/>
  <c r="M37" i="11"/>
  <c r="BU31" i="11"/>
  <c r="L37" i="11"/>
  <c r="BT31" i="11"/>
  <c r="BR31" i="11"/>
  <c r="BQ31" i="11"/>
  <c r="BP31" i="11"/>
  <c r="BO31" i="11"/>
  <c r="BN31" i="11"/>
  <c r="BM31" i="11"/>
  <c r="BL31" i="11"/>
  <c r="BK31" i="11"/>
  <c r="BJ31" i="11"/>
  <c r="BI31" i="11"/>
  <c r="BH31" i="11"/>
  <c r="AY31" i="11"/>
  <c r="H31" i="11"/>
  <c r="EE30" i="11"/>
  <c r="ED30" i="11"/>
  <c r="EC30" i="11"/>
  <c r="EB30" i="11"/>
  <c r="EA30" i="11"/>
  <c r="DZ30" i="11"/>
  <c r="DY30" i="11"/>
  <c r="DX30" i="11"/>
  <c r="DW30" i="11"/>
  <c r="DV30" i="11"/>
  <c r="DU30" i="11"/>
  <c r="DT30" i="11"/>
  <c r="DR30" i="11"/>
  <c r="BF30" i="11"/>
  <c r="DQ30" i="11"/>
  <c r="BE30" i="11"/>
  <c r="DP30" i="11"/>
  <c r="BD30" i="11"/>
  <c r="DO30" i="11"/>
  <c r="DN30" i="11"/>
  <c r="DM30" i="11"/>
  <c r="BA30" i="11"/>
  <c r="DL30" i="11"/>
  <c r="AZ30" i="11"/>
  <c r="DK30" i="11"/>
  <c r="AY30" i="11"/>
  <c r="DJ30" i="11"/>
  <c r="AX30" i="11"/>
  <c r="DI30" i="11"/>
  <c r="AW30" i="11"/>
  <c r="DH30" i="11"/>
  <c r="AV30" i="11"/>
  <c r="DG30" i="11"/>
  <c r="DE30" i="11"/>
  <c r="AT30" i="11"/>
  <c r="DD30" i="11"/>
  <c r="AS30" i="11"/>
  <c r="DC30" i="11"/>
  <c r="AR30" i="11"/>
  <c r="DB30" i="11"/>
  <c r="AQ30" i="11"/>
  <c r="DA30" i="11"/>
  <c r="AP30" i="11"/>
  <c r="CZ30" i="11"/>
  <c r="AO30" i="11"/>
  <c r="CY30" i="11"/>
  <c r="AN30" i="11"/>
  <c r="CX30" i="11"/>
  <c r="AM30" i="11"/>
  <c r="CW30" i="11"/>
  <c r="AL30" i="11"/>
  <c r="CV30" i="11"/>
  <c r="AK30" i="11"/>
  <c r="CU30" i="11"/>
  <c r="AJ30" i="11"/>
  <c r="CT30" i="11"/>
  <c r="CR30" i="11"/>
  <c r="AH30" i="11"/>
  <c r="CQ30" i="11"/>
  <c r="AG30" i="11"/>
  <c r="CP30" i="11"/>
  <c r="AF30" i="11"/>
  <c r="CO30" i="11"/>
  <c r="AE30" i="11"/>
  <c r="CN30" i="11"/>
  <c r="AD30" i="11"/>
  <c r="CM30" i="11"/>
  <c r="AC30" i="11"/>
  <c r="CL30" i="11"/>
  <c r="AB30" i="11"/>
  <c r="CK30" i="11"/>
  <c r="AA30" i="11"/>
  <c r="CJ30" i="11"/>
  <c r="Z30" i="11"/>
  <c r="CI30" i="11"/>
  <c r="Y30" i="11"/>
  <c r="CH30" i="11"/>
  <c r="X30" i="11"/>
  <c r="CG30" i="11"/>
  <c r="CE30" i="11"/>
  <c r="V36" i="11"/>
  <c r="CC30" i="11"/>
  <c r="T36" i="11"/>
  <c r="CB30" i="11"/>
  <c r="CA30" i="11"/>
  <c r="BY30" i="11"/>
  <c r="P36" i="11"/>
  <c r="BX30" i="11"/>
  <c r="O36" i="11"/>
  <c r="BW30" i="11"/>
  <c r="N36" i="11"/>
  <c r="BU30" i="11"/>
  <c r="L36" i="11"/>
  <c r="BT30" i="11"/>
  <c r="BR30" i="11"/>
  <c r="BQ30" i="11"/>
  <c r="BP30" i="11"/>
  <c r="BO30" i="11"/>
  <c r="BN30" i="11"/>
  <c r="BM30" i="11"/>
  <c r="BL30" i="11"/>
  <c r="BK30" i="11"/>
  <c r="BJ30" i="11"/>
  <c r="BI30" i="11"/>
  <c r="BH30" i="11"/>
  <c r="BC30" i="11"/>
  <c r="BB30" i="11"/>
  <c r="S36" i="11"/>
  <c r="R36" i="11"/>
  <c r="H30" i="11"/>
  <c r="K30" i="11"/>
  <c r="A28" i="11"/>
  <c r="EE29" i="11"/>
  <c r="ED29" i="11"/>
  <c r="EC29" i="11"/>
  <c r="EB29" i="11"/>
  <c r="EA29" i="11"/>
  <c r="DZ29" i="11"/>
  <c r="DY29" i="11"/>
  <c r="DX29" i="11"/>
  <c r="DW29" i="11"/>
  <c r="DV29" i="11"/>
  <c r="DU29" i="11"/>
  <c r="DT29" i="11"/>
  <c r="DR29" i="11"/>
  <c r="BF29" i="11"/>
  <c r="DQ29" i="11"/>
  <c r="BE29" i="11"/>
  <c r="DP29" i="11"/>
  <c r="BD29" i="11"/>
  <c r="DO29" i="11"/>
  <c r="BC29" i="11"/>
  <c r="DN29" i="11"/>
  <c r="BB29" i="11"/>
  <c r="DM29" i="11"/>
  <c r="BA29" i="11"/>
  <c r="DL29" i="11"/>
  <c r="AZ29" i="11"/>
  <c r="DK29" i="11"/>
  <c r="AY29" i="11"/>
  <c r="DJ29" i="11"/>
  <c r="AX29" i="11"/>
  <c r="DI29" i="11"/>
  <c r="AW29" i="11"/>
  <c r="DH29" i="11"/>
  <c r="AV29" i="11"/>
  <c r="DG29" i="11"/>
  <c r="DE29" i="11"/>
  <c r="AT29" i="11"/>
  <c r="DD29" i="11"/>
  <c r="AS29" i="11"/>
  <c r="DC29" i="11"/>
  <c r="AR29" i="11"/>
  <c r="DB29" i="11"/>
  <c r="AQ29" i="11"/>
  <c r="DA29" i="11"/>
  <c r="AP29" i="11"/>
  <c r="CZ29" i="11"/>
  <c r="AO29" i="11"/>
  <c r="CY29" i="11"/>
  <c r="AN29" i="11"/>
  <c r="CX29" i="11"/>
  <c r="AM29" i="11"/>
  <c r="CW29" i="11"/>
  <c r="AL29" i="11"/>
  <c r="CV29" i="11"/>
  <c r="AK29" i="11"/>
  <c r="CU29" i="11"/>
  <c r="AJ29" i="11"/>
  <c r="CT29" i="11"/>
  <c r="CR29" i="11"/>
  <c r="AH29" i="11"/>
  <c r="CQ29" i="11"/>
  <c r="AG29" i="11"/>
  <c r="CP29" i="11"/>
  <c r="AF29" i="11"/>
  <c r="CO29" i="11"/>
  <c r="AE29" i="11"/>
  <c r="CN29" i="11"/>
  <c r="AD29" i="11"/>
  <c r="CM29" i="11"/>
  <c r="AC29" i="11"/>
  <c r="CL29" i="11"/>
  <c r="AB29" i="11"/>
  <c r="CK29" i="11"/>
  <c r="AA29" i="11"/>
  <c r="CJ29" i="11"/>
  <c r="Z29" i="11"/>
  <c r="CI29" i="11"/>
  <c r="Y29" i="11"/>
  <c r="CH29" i="11"/>
  <c r="X29" i="11"/>
  <c r="CG29" i="11"/>
  <c r="CE29" i="11"/>
  <c r="V35" i="11"/>
  <c r="CD29" i="11"/>
  <c r="U35" i="11"/>
  <c r="CC29" i="11"/>
  <c r="T35" i="11"/>
  <c r="CB29" i="11"/>
  <c r="CA29" i="11"/>
  <c r="BZ29" i="11"/>
  <c r="Q35" i="11"/>
  <c r="BY29" i="11"/>
  <c r="P35" i="11"/>
  <c r="BX29" i="11"/>
  <c r="BW29" i="11"/>
  <c r="N35" i="11"/>
  <c r="BV29" i="11"/>
  <c r="M35" i="11"/>
  <c r="BU29" i="11"/>
  <c r="L35" i="11"/>
  <c r="BT29" i="11"/>
  <c r="BR29" i="11"/>
  <c r="BQ29" i="11"/>
  <c r="BP29" i="11"/>
  <c r="BO29" i="11"/>
  <c r="BN29" i="11"/>
  <c r="BM29" i="11"/>
  <c r="BL29" i="11"/>
  <c r="BK29" i="11"/>
  <c r="BJ29" i="11"/>
  <c r="BI29" i="11"/>
  <c r="BH29" i="11"/>
  <c r="R35" i="11"/>
  <c r="H29" i="11"/>
  <c r="K29" i="11"/>
  <c r="EE28" i="11"/>
  <c r="ED28" i="11"/>
  <c r="EC28" i="11"/>
  <c r="EB28" i="11"/>
  <c r="EA28" i="11"/>
  <c r="DZ28" i="11"/>
  <c r="DY28" i="11"/>
  <c r="DX28" i="11"/>
  <c r="DW28" i="11"/>
  <c r="DV28" i="11"/>
  <c r="DU28" i="11"/>
  <c r="DT28" i="11"/>
  <c r="DR28" i="11"/>
  <c r="BF28" i="11"/>
  <c r="DQ28" i="11"/>
  <c r="BE28" i="11"/>
  <c r="DP28" i="11"/>
  <c r="BD28" i="11"/>
  <c r="DO28" i="11"/>
  <c r="BC28" i="11"/>
  <c r="DN28" i="11"/>
  <c r="BB28" i="11"/>
  <c r="DM28" i="11"/>
  <c r="BA28" i="11"/>
  <c r="DL28" i="11"/>
  <c r="AZ28" i="11"/>
  <c r="DK28" i="11"/>
  <c r="AY28" i="11"/>
  <c r="DJ28" i="11"/>
  <c r="AX28" i="11"/>
  <c r="DI28" i="11"/>
  <c r="DH28" i="11"/>
  <c r="AV28" i="11"/>
  <c r="DG28" i="11"/>
  <c r="DE28" i="11"/>
  <c r="AT28" i="11"/>
  <c r="DD28" i="11"/>
  <c r="AS28" i="11"/>
  <c r="DC28" i="11"/>
  <c r="AR28" i="11"/>
  <c r="DB28" i="11"/>
  <c r="AQ28" i="11"/>
  <c r="DA28" i="11"/>
  <c r="AP28" i="11"/>
  <c r="CZ28" i="11"/>
  <c r="AO28" i="11"/>
  <c r="CY28" i="11"/>
  <c r="AN28" i="11"/>
  <c r="CX28" i="11"/>
  <c r="AM28" i="11"/>
  <c r="CW28" i="11"/>
  <c r="AL28" i="11"/>
  <c r="CV28" i="11"/>
  <c r="AK28" i="11"/>
  <c r="CU28" i="11"/>
  <c r="AJ28" i="11"/>
  <c r="CT28" i="11"/>
  <c r="CR28" i="11"/>
  <c r="AH28" i="11"/>
  <c r="CQ28" i="11"/>
  <c r="AG28" i="11"/>
  <c r="CP28" i="11"/>
  <c r="AF28" i="11"/>
  <c r="CO28" i="11"/>
  <c r="AE28" i="11"/>
  <c r="CN28" i="11"/>
  <c r="AD28" i="11"/>
  <c r="CM28" i="11"/>
  <c r="AC28" i="11"/>
  <c r="CL28" i="11"/>
  <c r="AB28" i="11"/>
  <c r="CK28" i="11"/>
  <c r="AA28" i="11"/>
  <c r="CJ28" i="11"/>
  <c r="Z28" i="11"/>
  <c r="CI28" i="11"/>
  <c r="Y28" i="11"/>
  <c r="CH28" i="11"/>
  <c r="X28" i="11"/>
  <c r="CG28" i="11"/>
  <c r="CE28" i="11"/>
  <c r="V32" i="11"/>
  <c r="CD28" i="11"/>
  <c r="U32" i="11"/>
  <c r="CC28" i="11"/>
  <c r="T32" i="11"/>
  <c r="CB28" i="11"/>
  <c r="CA28" i="11"/>
  <c r="R32" i="11"/>
  <c r="BZ28" i="11"/>
  <c r="Q32" i="11"/>
  <c r="BY28" i="11"/>
  <c r="P32" i="11"/>
  <c r="BX28" i="11"/>
  <c r="BW28" i="11"/>
  <c r="N32" i="11"/>
  <c r="BV28" i="11"/>
  <c r="M32" i="11"/>
  <c r="BU28" i="11"/>
  <c r="L32" i="11"/>
  <c r="BT28" i="11"/>
  <c r="BR28" i="11"/>
  <c r="BQ28" i="11"/>
  <c r="BP28" i="11"/>
  <c r="BO28" i="11"/>
  <c r="BN28" i="11"/>
  <c r="BM28" i="11"/>
  <c r="BL28" i="11"/>
  <c r="BK28" i="11"/>
  <c r="BJ28" i="11"/>
  <c r="BI28" i="11"/>
  <c r="BH28" i="11"/>
  <c r="AW28" i="11"/>
  <c r="H28" i="11"/>
  <c r="K28" i="11"/>
  <c r="EE27" i="11"/>
  <c r="ED27" i="11"/>
  <c r="EC27" i="11"/>
  <c r="EB27" i="11"/>
  <c r="EA27" i="11"/>
  <c r="DZ27" i="11"/>
  <c r="DY27" i="11"/>
  <c r="DX27" i="11"/>
  <c r="DW27" i="11"/>
  <c r="DV27" i="11"/>
  <c r="DU27" i="11"/>
  <c r="DT27" i="11"/>
  <c r="DR27" i="11"/>
  <c r="BF27" i="11"/>
  <c r="DQ27" i="11"/>
  <c r="BE27" i="11"/>
  <c r="DP27" i="11"/>
  <c r="BD27" i="11"/>
  <c r="DO27" i="11"/>
  <c r="BC27" i="11"/>
  <c r="DN27" i="11"/>
  <c r="BB27" i="11"/>
  <c r="DM27" i="11"/>
  <c r="BA27" i="11"/>
  <c r="DL27" i="11"/>
  <c r="AZ27" i="11"/>
  <c r="DK27" i="11"/>
  <c r="AY27" i="11"/>
  <c r="DJ27" i="11"/>
  <c r="AX27" i="11"/>
  <c r="DI27" i="11"/>
  <c r="AW27" i="11"/>
  <c r="DH27" i="11"/>
  <c r="AV27" i="11"/>
  <c r="DG27" i="11"/>
  <c r="DE27" i="11"/>
  <c r="AT27" i="11"/>
  <c r="DD27" i="11"/>
  <c r="AS27" i="11"/>
  <c r="DC27" i="11"/>
  <c r="AR27" i="11"/>
  <c r="DB27" i="11"/>
  <c r="AQ27" i="11"/>
  <c r="DA27" i="11"/>
  <c r="AP27" i="11"/>
  <c r="CZ27" i="11"/>
  <c r="AO27" i="11"/>
  <c r="CY27" i="11"/>
  <c r="AN27" i="11"/>
  <c r="CX27" i="11"/>
  <c r="AM27" i="11"/>
  <c r="CW27" i="11"/>
  <c r="AL27" i="11"/>
  <c r="CV27" i="11"/>
  <c r="AK27" i="11"/>
  <c r="CU27" i="11"/>
  <c r="AJ27" i="11"/>
  <c r="CT27" i="11"/>
  <c r="CR27" i="11"/>
  <c r="AH27" i="11"/>
  <c r="CQ27" i="11"/>
  <c r="AG27" i="11"/>
  <c r="CP27" i="11"/>
  <c r="AF27" i="11"/>
  <c r="CO27" i="11"/>
  <c r="CN27" i="11"/>
  <c r="AD27" i="11"/>
  <c r="CM27" i="11"/>
  <c r="AC27" i="11"/>
  <c r="CL27" i="11"/>
  <c r="AB27" i="11"/>
  <c r="CK27" i="11"/>
  <c r="AA27" i="11"/>
  <c r="CJ27" i="11"/>
  <c r="Z27" i="11"/>
  <c r="CI27" i="11"/>
  <c r="Y27" i="11"/>
  <c r="CH27" i="11"/>
  <c r="X27" i="11"/>
  <c r="CG27" i="11"/>
  <c r="CE27" i="11"/>
  <c r="CD27" i="11"/>
  <c r="U28" i="11"/>
  <c r="CC27" i="11"/>
  <c r="T28" i="11"/>
  <c r="CB27" i="11"/>
  <c r="S28" i="11"/>
  <c r="CA27" i="11"/>
  <c r="BZ27" i="11"/>
  <c r="Q28" i="11"/>
  <c r="BY27" i="11"/>
  <c r="P28" i="11"/>
  <c r="BX27" i="11"/>
  <c r="O28" i="11"/>
  <c r="BW27" i="11"/>
  <c r="BV27" i="11"/>
  <c r="M28" i="11"/>
  <c r="BU27" i="11"/>
  <c r="BT27" i="11"/>
  <c r="BR27" i="11"/>
  <c r="BQ27" i="11"/>
  <c r="BP27" i="11"/>
  <c r="BO27" i="11"/>
  <c r="BN27" i="11"/>
  <c r="BM27" i="11"/>
  <c r="BL27" i="11"/>
  <c r="BK27" i="11"/>
  <c r="BJ27" i="11"/>
  <c r="BI27" i="11"/>
  <c r="BH27" i="11"/>
  <c r="AE27" i="11"/>
  <c r="L28" i="11"/>
  <c r="H27" i="11"/>
  <c r="J27" i="11"/>
  <c r="A48" i="11"/>
  <c r="EE26" i="11"/>
  <c r="ED26" i="11"/>
  <c r="EC26" i="11"/>
  <c r="EB26" i="11"/>
  <c r="EA26" i="11"/>
  <c r="DZ26" i="11"/>
  <c r="DY26" i="11"/>
  <c r="DX26" i="11"/>
  <c r="DW26" i="11"/>
  <c r="DV26" i="11"/>
  <c r="DU26" i="11"/>
  <c r="DT26" i="11"/>
  <c r="DR26" i="11"/>
  <c r="BF26" i="11"/>
  <c r="DQ26" i="11"/>
  <c r="BE26" i="11"/>
  <c r="DP26" i="11"/>
  <c r="BD26" i="11"/>
  <c r="DO26" i="11"/>
  <c r="BC26" i="11"/>
  <c r="DN26" i="11"/>
  <c r="BB26" i="11"/>
  <c r="DM26" i="11"/>
  <c r="BA26" i="11"/>
  <c r="DL26" i="11"/>
  <c r="AZ26" i="11"/>
  <c r="DK26" i="11"/>
  <c r="AY26" i="11"/>
  <c r="DJ26" i="11"/>
  <c r="AX26" i="11"/>
  <c r="DI26" i="11"/>
  <c r="AW26" i="11"/>
  <c r="DH26" i="11"/>
  <c r="AV26" i="11"/>
  <c r="DG26" i="11"/>
  <c r="DE26" i="11"/>
  <c r="AT26" i="11"/>
  <c r="DD26" i="11"/>
  <c r="AS26" i="11"/>
  <c r="DC26" i="11"/>
  <c r="AR26" i="11"/>
  <c r="DB26" i="11"/>
  <c r="AQ26" i="11"/>
  <c r="DA26" i="11"/>
  <c r="AP26" i="11"/>
  <c r="CZ26" i="11"/>
  <c r="AO26" i="11"/>
  <c r="CY26" i="11"/>
  <c r="AN26" i="11"/>
  <c r="CX26" i="11"/>
  <c r="AM26" i="11"/>
  <c r="CW26" i="11"/>
  <c r="AL26" i="11"/>
  <c r="CV26" i="11"/>
  <c r="AK26" i="11"/>
  <c r="CU26" i="11"/>
  <c r="AJ26" i="11"/>
  <c r="CT26" i="11"/>
  <c r="CR26" i="11"/>
  <c r="AH26" i="11"/>
  <c r="CQ26" i="11"/>
  <c r="AG26" i="11"/>
  <c r="CP26" i="11"/>
  <c r="AF26" i="11"/>
  <c r="CO26" i="11"/>
  <c r="AE26" i="11"/>
  <c r="CN26" i="11"/>
  <c r="CM26" i="11"/>
  <c r="AC26" i="11"/>
  <c r="CL26" i="11"/>
  <c r="AB26" i="11"/>
  <c r="CK26" i="11"/>
  <c r="AA26" i="11"/>
  <c r="CJ26" i="11"/>
  <c r="Z26" i="11"/>
  <c r="CI26" i="11"/>
  <c r="Y26" i="11"/>
  <c r="CH26" i="11"/>
  <c r="X26" i="11"/>
  <c r="CG26" i="11"/>
  <c r="CE26" i="11"/>
  <c r="CD26" i="11"/>
  <c r="CC26" i="11"/>
  <c r="CB26" i="11"/>
  <c r="CB22" i="11"/>
  <c r="S22" i="11"/>
  <c r="CA26" i="11"/>
  <c r="BZ26" i="11"/>
  <c r="BY26" i="11"/>
  <c r="BX26" i="11"/>
  <c r="BX22" i="11"/>
  <c r="O22" i="11"/>
  <c r="BW26" i="11"/>
  <c r="BV26" i="11"/>
  <c r="BU26" i="11"/>
  <c r="BT26" i="11"/>
  <c r="BR26" i="11"/>
  <c r="BQ26" i="11"/>
  <c r="BP26" i="11"/>
  <c r="BO26" i="11"/>
  <c r="BN26" i="11"/>
  <c r="BM26" i="11"/>
  <c r="BL26" i="11"/>
  <c r="BK26" i="11"/>
  <c r="BJ26" i="11"/>
  <c r="BI26" i="11"/>
  <c r="BH26" i="11"/>
  <c r="AD26" i="11"/>
  <c r="H26" i="11"/>
  <c r="I26" i="11"/>
  <c r="EE25" i="11"/>
  <c r="ED25" i="11"/>
  <c r="EC25" i="11"/>
  <c r="EB25" i="11"/>
  <c r="EA25" i="11"/>
  <c r="DZ25" i="11"/>
  <c r="DY25" i="11"/>
  <c r="DX25" i="11"/>
  <c r="DW25" i="11"/>
  <c r="DV25" i="11"/>
  <c r="DU25" i="11"/>
  <c r="DT25" i="11"/>
  <c r="DR25" i="11"/>
  <c r="BF25" i="11"/>
  <c r="DQ25" i="11"/>
  <c r="BE25" i="11"/>
  <c r="DP25" i="11"/>
  <c r="BD25" i="11"/>
  <c r="DO25" i="11"/>
  <c r="BC25" i="11"/>
  <c r="DN25" i="11"/>
  <c r="BB25" i="11"/>
  <c r="DM25" i="11"/>
  <c r="BA25" i="11"/>
  <c r="DL25" i="11"/>
  <c r="AZ25" i="11"/>
  <c r="DK25" i="11"/>
  <c r="AY25" i="11"/>
  <c r="DJ25" i="11"/>
  <c r="AX25" i="11"/>
  <c r="DI25" i="11"/>
  <c r="AW25" i="11"/>
  <c r="DH25" i="11"/>
  <c r="AV25" i="11"/>
  <c r="DG25" i="11"/>
  <c r="DE25" i="11"/>
  <c r="AT25" i="11"/>
  <c r="DD25" i="11"/>
  <c r="AS25" i="11"/>
  <c r="DC25" i="11"/>
  <c r="AR25" i="11"/>
  <c r="DB25" i="11"/>
  <c r="AQ25" i="11"/>
  <c r="DA25" i="11"/>
  <c r="AP25" i="11"/>
  <c r="CZ25" i="11"/>
  <c r="AO25" i="11"/>
  <c r="CY25" i="11"/>
  <c r="AN25" i="11"/>
  <c r="CX25" i="11"/>
  <c r="AM25" i="11"/>
  <c r="CW25" i="11"/>
  <c r="AL25" i="11"/>
  <c r="CV25" i="11"/>
  <c r="AK25" i="11"/>
  <c r="CU25" i="11"/>
  <c r="AJ25" i="11"/>
  <c r="CT25" i="11"/>
  <c r="CR25" i="11"/>
  <c r="AH25" i="11"/>
  <c r="CQ25" i="11"/>
  <c r="AG25" i="11"/>
  <c r="CP25" i="11"/>
  <c r="AF25" i="11"/>
  <c r="CO25" i="11"/>
  <c r="AE25" i="11"/>
  <c r="CN25" i="11"/>
  <c r="AD25" i="11"/>
  <c r="CM25" i="11"/>
  <c r="AC25" i="11"/>
  <c r="CL25" i="11"/>
  <c r="AB25" i="11"/>
  <c r="CK25" i="11"/>
  <c r="AA25" i="11"/>
  <c r="CJ25" i="11"/>
  <c r="Z25" i="11"/>
  <c r="CI25" i="11"/>
  <c r="Y25" i="11"/>
  <c r="CH25" i="11"/>
  <c r="X25" i="11"/>
  <c r="CG25" i="11"/>
  <c r="CE25" i="11"/>
  <c r="CD25" i="11"/>
  <c r="CD20" i="11"/>
  <c r="U20" i="11"/>
  <c r="CC25" i="11"/>
  <c r="CB25" i="11"/>
  <c r="CA25" i="11"/>
  <c r="BZ25" i="11"/>
  <c r="BZ20" i="11"/>
  <c r="Q20" i="11"/>
  <c r="BY25" i="11"/>
  <c r="BX25" i="11"/>
  <c r="BW25" i="11"/>
  <c r="BV25" i="11"/>
  <c r="BV20" i="11"/>
  <c r="M20" i="11"/>
  <c r="BU25" i="11"/>
  <c r="BT25" i="11"/>
  <c r="BR25" i="11"/>
  <c r="BQ25" i="11"/>
  <c r="BP25" i="11"/>
  <c r="BO25" i="11"/>
  <c r="BN25" i="11"/>
  <c r="BM25" i="11"/>
  <c r="BL25" i="11"/>
  <c r="BK25" i="11"/>
  <c r="BJ25" i="11"/>
  <c r="BI25" i="11"/>
  <c r="BH25" i="11"/>
  <c r="H25" i="11"/>
  <c r="EE24" i="11"/>
  <c r="ED24" i="11"/>
  <c r="EC24" i="11"/>
  <c r="EB24" i="11"/>
  <c r="EA24" i="11"/>
  <c r="DZ24" i="11"/>
  <c r="DY24" i="11"/>
  <c r="DX24" i="11"/>
  <c r="DW24" i="11"/>
  <c r="DV24" i="11"/>
  <c r="DU24" i="11"/>
  <c r="DT24" i="11"/>
  <c r="DR24" i="11"/>
  <c r="BF24" i="11"/>
  <c r="DQ24" i="11"/>
  <c r="BE24" i="11"/>
  <c r="DP24" i="11"/>
  <c r="BD24" i="11"/>
  <c r="DO24" i="11"/>
  <c r="BC24" i="11"/>
  <c r="DN24" i="11"/>
  <c r="BB24" i="11"/>
  <c r="DM24" i="11"/>
  <c r="BA24" i="11"/>
  <c r="DL24" i="11"/>
  <c r="AZ24" i="11"/>
  <c r="DK24" i="11"/>
  <c r="AY24" i="11"/>
  <c r="DJ24" i="11"/>
  <c r="AX24" i="11"/>
  <c r="DI24" i="11"/>
  <c r="AW24" i="11"/>
  <c r="DH24" i="11"/>
  <c r="AV24" i="11"/>
  <c r="DG24" i="11"/>
  <c r="DE24" i="11"/>
  <c r="AT24" i="11"/>
  <c r="DD24" i="11"/>
  <c r="AS24" i="11"/>
  <c r="DC24" i="11"/>
  <c r="AR24" i="11"/>
  <c r="DB24" i="11"/>
  <c r="AQ24" i="11"/>
  <c r="DA24" i="11"/>
  <c r="AP24" i="11"/>
  <c r="CZ24" i="11"/>
  <c r="AO24" i="11"/>
  <c r="CY24" i="11"/>
  <c r="AN24" i="11"/>
  <c r="CX24" i="11"/>
  <c r="AM24" i="11"/>
  <c r="CW24" i="11"/>
  <c r="AL24" i="11"/>
  <c r="CV24" i="11"/>
  <c r="AK24" i="11"/>
  <c r="CU24" i="11"/>
  <c r="AJ24" i="11"/>
  <c r="CT24" i="11"/>
  <c r="CR24" i="11"/>
  <c r="AH24" i="11"/>
  <c r="CQ24" i="11"/>
  <c r="AG24" i="11"/>
  <c r="CP24" i="11"/>
  <c r="AF24" i="11"/>
  <c r="CO24" i="11"/>
  <c r="AE24" i="11"/>
  <c r="CN24" i="11"/>
  <c r="AD24" i="11"/>
  <c r="CM24" i="11"/>
  <c r="AC24" i="11"/>
  <c r="CL24" i="11"/>
  <c r="AB24" i="11"/>
  <c r="CK24" i="11"/>
  <c r="AA24" i="11"/>
  <c r="CJ24" i="11"/>
  <c r="Z24" i="11"/>
  <c r="CI24" i="11"/>
  <c r="Y24" i="11"/>
  <c r="CH24" i="11"/>
  <c r="X24" i="11"/>
  <c r="CG24" i="11"/>
  <c r="CE24" i="11"/>
  <c r="CD24" i="11"/>
  <c r="CC24" i="11"/>
  <c r="CB24" i="11"/>
  <c r="CA24" i="11"/>
  <c r="BZ24" i="11"/>
  <c r="BY24" i="11"/>
  <c r="BX24" i="11"/>
  <c r="BW24" i="11"/>
  <c r="BV24" i="11"/>
  <c r="BU24" i="11"/>
  <c r="BT24" i="11"/>
  <c r="BR24" i="11"/>
  <c r="BQ24" i="11"/>
  <c r="BP24" i="11"/>
  <c r="BO24" i="11"/>
  <c r="BN24" i="11"/>
  <c r="BM24" i="11"/>
  <c r="BL24" i="11"/>
  <c r="BK24" i="11"/>
  <c r="BJ24" i="11"/>
  <c r="BI24" i="11"/>
  <c r="BH24" i="11"/>
  <c r="H24" i="11"/>
  <c r="EE23" i="11"/>
  <c r="ED23" i="11"/>
  <c r="EC23" i="11"/>
  <c r="EB23" i="11"/>
  <c r="EA23" i="11"/>
  <c r="DZ23" i="11"/>
  <c r="DY23" i="11"/>
  <c r="DX23" i="11"/>
  <c r="DW23" i="11"/>
  <c r="DV23" i="11"/>
  <c r="DU23" i="11"/>
  <c r="DT23" i="11"/>
  <c r="DR23" i="11"/>
  <c r="BF23" i="11"/>
  <c r="DQ23" i="11"/>
  <c r="BE23" i="11"/>
  <c r="DP23" i="11"/>
  <c r="BD23" i="11"/>
  <c r="DO23" i="11"/>
  <c r="BC23" i="11"/>
  <c r="DN23" i="11"/>
  <c r="BB23" i="11"/>
  <c r="DM23" i="11"/>
  <c r="BA23" i="11"/>
  <c r="DL23" i="11"/>
  <c r="AZ23" i="11"/>
  <c r="DK23" i="11"/>
  <c r="AY23" i="11"/>
  <c r="DJ23" i="11"/>
  <c r="AX23" i="11"/>
  <c r="DI23" i="11"/>
  <c r="AW23" i="11"/>
  <c r="DH23" i="11"/>
  <c r="AV23" i="11"/>
  <c r="DG23" i="11"/>
  <c r="DE23" i="11"/>
  <c r="AT23" i="11"/>
  <c r="DD23" i="11"/>
  <c r="AS23" i="11"/>
  <c r="DC23" i="11"/>
  <c r="AR23" i="11"/>
  <c r="DB23" i="11"/>
  <c r="AQ23" i="11"/>
  <c r="DA23" i="11"/>
  <c r="AP23" i="11"/>
  <c r="CZ23" i="11"/>
  <c r="AO23" i="11"/>
  <c r="CY23" i="11"/>
  <c r="AN23" i="11"/>
  <c r="CX23" i="11"/>
  <c r="AM23" i="11"/>
  <c r="CW23" i="11"/>
  <c r="AL23" i="11"/>
  <c r="CV23" i="11"/>
  <c r="AK23" i="11"/>
  <c r="CU23" i="11"/>
  <c r="CT23" i="11"/>
  <c r="CR23" i="11"/>
  <c r="AH23" i="11"/>
  <c r="CQ23" i="11"/>
  <c r="AG23" i="11"/>
  <c r="CP23" i="11"/>
  <c r="AF23" i="11"/>
  <c r="CO23" i="11"/>
  <c r="AE23" i="11"/>
  <c r="CN23" i="11"/>
  <c r="AD23" i="11"/>
  <c r="CM23" i="11"/>
  <c r="AC23" i="11"/>
  <c r="CL23" i="11"/>
  <c r="AB23" i="11"/>
  <c r="CK23" i="11"/>
  <c r="AA23" i="11"/>
  <c r="CJ23" i="11"/>
  <c r="Z23" i="11"/>
  <c r="CI23" i="11"/>
  <c r="Y23" i="11"/>
  <c r="CH23" i="11"/>
  <c r="X23" i="11"/>
  <c r="CG23" i="11"/>
  <c r="CE23" i="11"/>
  <c r="V31" i="11"/>
  <c r="CD23" i="11"/>
  <c r="U31" i="11"/>
  <c r="CC23" i="11"/>
  <c r="T31" i="11"/>
  <c r="CB23" i="11"/>
  <c r="CA23" i="11"/>
  <c r="BZ23" i="11"/>
  <c r="Q31" i="11"/>
  <c r="BY23" i="11"/>
  <c r="P31" i="11"/>
  <c r="BX23" i="11"/>
  <c r="BW23" i="11"/>
  <c r="N31" i="11"/>
  <c r="BV23" i="11"/>
  <c r="M31" i="11"/>
  <c r="BU23" i="11"/>
  <c r="L31" i="11"/>
  <c r="BT23" i="11"/>
  <c r="BR23" i="11"/>
  <c r="BQ23" i="11"/>
  <c r="BP23" i="11"/>
  <c r="BO23" i="11"/>
  <c r="BN23" i="11"/>
  <c r="BM23" i="11"/>
  <c r="BL23" i="11"/>
  <c r="BK23" i="11"/>
  <c r="BJ23" i="11"/>
  <c r="BI23" i="11"/>
  <c r="BH23" i="11"/>
  <c r="AJ23" i="11"/>
  <c r="R31" i="11"/>
  <c r="H23" i="11"/>
  <c r="EE22" i="11"/>
  <c r="ED22" i="11"/>
  <c r="EC22" i="11"/>
  <c r="EB22" i="11"/>
  <c r="EA22" i="11"/>
  <c r="DZ22" i="11"/>
  <c r="DY22" i="11"/>
  <c r="DX22" i="11"/>
  <c r="DW22" i="11"/>
  <c r="DV22" i="11"/>
  <c r="DU22" i="11"/>
  <c r="DT22" i="11"/>
  <c r="DR22" i="11"/>
  <c r="BF22" i="11"/>
  <c r="DQ22" i="11"/>
  <c r="BE22" i="11"/>
  <c r="DP22" i="11"/>
  <c r="BD22" i="11"/>
  <c r="DO22" i="11"/>
  <c r="BC22" i="11"/>
  <c r="DN22" i="11"/>
  <c r="BB22" i="11"/>
  <c r="DM22" i="11"/>
  <c r="BA22" i="11"/>
  <c r="DL22" i="11"/>
  <c r="AZ22" i="11"/>
  <c r="DK22" i="11"/>
  <c r="AY22" i="11"/>
  <c r="DJ22" i="11"/>
  <c r="AX22" i="11"/>
  <c r="DI22" i="11"/>
  <c r="AW22" i="11"/>
  <c r="DH22" i="11"/>
  <c r="AV22" i="11"/>
  <c r="DG22" i="11"/>
  <c r="DE22" i="11"/>
  <c r="AT22" i="11"/>
  <c r="DD22" i="11"/>
  <c r="AS22" i="11"/>
  <c r="DC22" i="11"/>
  <c r="AR22" i="11"/>
  <c r="DB22" i="11"/>
  <c r="AQ22" i="11"/>
  <c r="DA22" i="11"/>
  <c r="AP22" i="11"/>
  <c r="CZ22" i="11"/>
  <c r="AO22" i="11"/>
  <c r="CY22" i="11"/>
  <c r="AN22" i="11"/>
  <c r="CX22" i="11"/>
  <c r="AM22" i="11"/>
  <c r="CW22" i="11"/>
  <c r="AL22" i="11"/>
  <c r="CV22" i="11"/>
  <c r="AK22" i="11"/>
  <c r="CU22" i="11"/>
  <c r="AJ22" i="11"/>
  <c r="CT22" i="11"/>
  <c r="CR22" i="11"/>
  <c r="AH22" i="11"/>
  <c r="CQ22" i="11"/>
  <c r="AG22" i="11"/>
  <c r="CP22" i="11"/>
  <c r="AF22" i="11"/>
  <c r="CO22" i="11"/>
  <c r="AE22" i="11"/>
  <c r="CN22" i="11"/>
  <c r="AD22" i="11"/>
  <c r="CM22" i="11"/>
  <c r="AC22" i="11"/>
  <c r="CL22" i="11"/>
  <c r="AB22" i="11"/>
  <c r="CK22" i="11"/>
  <c r="AA22" i="11"/>
  <c r="CJ22" i="11"/>
  <c r="Z22" i="11"/>
  <c r="CI22" i="11"/>
  <c r="Y22" i="11"/>
  <c r="CH22" i="11"/>
  <c r="X22" i="11"/>
  <c r="CG22" i="11"/>
  <c r="CE22" i="11"/>
  <c r="V34" i="11"/>
  <c r="CD22" i="11"/>
  <c r="CC22" i="11"/>
  <c r="T34" i="11"/>
  <c r="S34" i="11"/>
  <c r="CA22" i="11"/>
  <c r="R34" i="11"/>
  <c r="BZ22" i="11"/>
  <c r="Q34" i="11"/>
  <c r="BY22" i="11"/>
  <c r="P34" i="11"/>
  <c r="O34" i="11"/>
  <c r="BW22" i="11"/>
  <c r="N34" i="11"/>
  <c r="BV22" i="11"/>
  <c r="M34" i="11"/>
  <c r="BU22" i="11"/>
  <c r="L34" i="11"/>
  <c r="BT22" i="11"/>
  <c r="BR22" i="11"/>
  <c r="BQ22" i="11"/>
  <c r="BP22" i="11"/>
  <c r="BO22" i="11"/>
  <c r="BN22" i="11"/>
  <c r="BM22" i="11"/>
  <c r="BL22" i="11"/>
  <c r="BK22" i="11"/>
  <c r="BJ22" i="11"/>
  <c r="BI22" i="11"/>
  <c r="BH22" i="11"/>
  <c r="U34" i="11"/>
  <c r="H22" i="11"/>
  <c r="K22" i="11"/>
  <c r="A35" i="11"/>
  <c r="EE21" i="11"/>
  <c r="ED21" i="11"/>
  <c r="EC21" i="11"/>
  <c r="EB21" i="11"/>
  <c r="EA21" i="11"/>
  <c r="DZ21" i="11"/>
  <c r="DY21" i="11"/>
  <c r="DX21" i="11"/>
  <c r="DW21" i="11"/>
  <c r="DV21" i="11"/>
  <c r="DU21" i="11"/>
  <c r="DT21" i="11"/>
  <c r="DR21" i="11"/>
  <c r="BF21" i="11"/>
  <c r="DQ21" i="11"/>
  <c r="BE21" i="11"/>
  <c r="DP21" i="11"/>
  <c r="BD21" i="11"/>
  <c r="DO21" i="11"/>
  <c r="BC21" i="11"/>
  <c r="DN21" i="11"/>
  <c r="DM21" i="11"/>
  <c r="BA21" i="11"/>
  <c r="DL21" i="11"/>
  <c r="AZ21" i="11"/>
  <c r="DK21" i="11"/>
  <c r="AY21" i="11"/>
  <c r="DJ21" i="11"/>
  <c r="AX21" i="11"/>
  <c r="DI21" i="11"/>
  <c r="AW21" i="11"/>
  <c r="DH21" i="11"/>
  <c r="AV21" i="11"/>
  <c r="DG21" i="11"/>
  <c r="DE21" i="11"/>
  <c r="AT21" i="11"/>
  <c r="DD21" i="11"/>
  <c r="AS21" i="11"/>
  <c r="DC21" i="11"/>
  <c r="AR21" i="11"/>
  <c r="DB21" i="11"/>
  <c r="AQ21" i="11"/>
  <c r="DA21" i="11"/>
  <c r="AP21" i="11"/>
  <c r="CZ21" i="11"/>
  <c r="AO21" i="11"/>
  <c r="CY21" i="11"/>
  <c r="AN21" i="11"/>
  <c r="CX21" i="11"/>
  <c r="AM21" i="11"/>
  <c r="CW21" i="11"/>
  <c r="AL21" i="11"/>
  <c r="CV21" i="11"/>
  <c r="AK21" i="11"/>
  <c r="CU21" i="11"/>
  <c r="AJ21" i="11"/>
  <c r="CT21" i="11"/>
  <c r="CR21" i="11"/>
  <c r="AH21" i="11"/>
  <c r="CQ21" i="11"/>
  <c r="AG21" i="11"/>
  <c r="CP21" i="11"/>
  <c r="AF21" i="11"/>
  <c r="CO21" i="11"/>
  <c r="AE21" i="11"/>
  <c r="CN21" i="11"/>
  <c r="AD21" i="11"/>
  <c r="CM21" i="11"/>
  <c r="AC21" i="11"/>
  <c r="CL21" i="11"/>
  <c r="AB21" i="11"/>
  <c r="CK21" i="11"/>
  <c r="AA21" i="11"/>
  <c r="CJ21" i="11"/>
  <c r="Z21" i="11"/>
  <c r="CI21" i="11"/>
  <c r="Y21" i="11"/>
  <c r="CH21" i="11"/>
  <c r="X21" i="11"/>
  <c r="CG21" i="11"/>
  <c r="CE21" i="11"/>
  <c r="V29" i="11"/>
  <c r="CD21" i="11"/>
  <c r="U29" i="11"/>
  <c r="CC21" i="11"/>
  <c r="T29" i="11"/>
  <c r="CB21" i="11"/>
  <c r="S29" i="11"/>
  <c r="CA21" i="11"/>
  <c r="R29" i="11"/>
  <c r="BZ21" i="11"/>
  <c r="Q29" i="11"/>
  <c r="BY21" i="11"/>
  <c r="P29" i="11"/>
  <c r="BX21" i="11"/>
  <c r="O29" i="11"/>
  <c r="BW21" i="11"/>
  <c r="N29" i="11"/>
  <c r="BV21" i="11"/>
  <c r="M29" i="11"/>
  <c r="BU21" i="11"/>
  <c r="L29" i="11"/>
  <c r="BT21" i="11"/>
  <c r="BR21" i="11"/>
  <c r="BQ21" i="11"/>
  <c r="BP21" i="11"/>
  <c r="BO21" i="11"/>
  <c r="BN21" i="11"/>
  <c r="BM21" i="11"/>
  <c r="BL21" i="11"/>
  <c r="BK21" i="11"/>
  <c r="BJ21" i="11"/>
  <c r="BI21" i="11"/>
  <c r="BH21" i="11"/>
  <c r="BB21" i="11"/>
  <c r="H21" i="11"/>
  <c r="K21" i="11"/>
  <c r="EE20" i="11"/>
  <c r="ED20" i="11"/>
  <c r="EC20" i="11"/>
  <c r="EB20" i="11"/>
  <c r="EA20" i="11"/>
  <c r="DZ20" i="11"/>
  <c r="DY20" i="11"/>
  <c r="DX20" i="11"/>
  <c r="DW20" i="11"/>
  <c r="DV20" i="11"/>
  <c r="DU20" i="11"/>
  <c r="DT20" i="11"/>
  <c r="DR20" i="11"/>
  <c r="BF20" i="11"/>
  <c r="DQ20" i="11"/>
  <c r="BE20" i="11"/>
  <c r="DP20" i="11"/>
  <c r="BD20" i="11"/>
  <c r="DO20" i="11"/>
  <c r="BC20" i="11"/>
  <c r="DN20" i="11"/>
  <c r="BB20" i="11"/>
  <c r="DM20" i="11"/>
  <c r="BA20" i="11"/>
  <c r="DL20" i="11"/>
  <c r="AZ20" i="11"/>
  <c r="DK20" i="11"/>
  <c r="AY20" i="11"/>
  <c r="DJ20" i="11"/>
  <c r="AX20" i="11"/>
  <c r="DI20" i="11"/>
  <c r="AW20" i="11"/>
  <c r="DH20" i="11"/>
  <c r="AV20" i="11"/>
  <c r="DG20" i="11"/>
  <c r="DE20" i="11"/>
  <c r="AT20" i="11"/>
  <c r="DD20" i="11"/>
  <c r="AS20" i="11"/>
  <c r="DC20" i="11"/>
  <c r="AR20" i="11"/>
  <c r="DB20" i="11"/>
  <c r="AQ20" i="11"/>
  <c r="DA20" i="11"/>
  <c r="AP20" i="11"/>
  <c r="CZ20" i="11"/>
  <c r="AO20" i="11"/>
  <c r="CY20" i="11"/>
  <c r="AN20" i="11"/>
  <c r="CX20" i="11"/>
  <c r="AM20" i="11"/>
  <c r="CW20" i="11"/>
  <c r="AL20" i="11"/>
  <c r="CV20" i="11"/>
  <c r="AK20" i="11"/>
  <c r="CU20" i="11"/>
  <c r="AJ20" i="11"/>
  <c r="CT20" i="11"/>
  <c r="CR20" i="11"/>
  <c r="AH20" i="11"/>
  <c r="CQ20" i="11"/>
  <c r="AG20" i="11"/>
  <c r="CP20" i="11"/>
  <c r="AF20" i="11"/>
  <c r="CO20" i="11"/>
  <c r="AE20" i="11"/>
  <c r="CN20" i="11"/>
  <c r="AD20" i="11"/>
  <c r="CM20" i="11"/>
  <c r="AC20" i="11"/>
  <c r="CL20" i="11"/>
  <c r="AB20" i="11"/>
  <c r="CK20" i="11"/>
  <c r="AA20" i="11"/>
  <c r="CJ20" i="11"/>
  <c r="Z20" i="11"/>
  <c r="CI20" i="11"/>
  <c r="Y20" i="11"/>
  <c r="CH20" i="11"/>
  <c r="X20" i="11"/>
  <c r="CG20" i="11"/>
  <c r="CE20" i="11"/>
  <c r="V24" i="11"/>
  <c r="U24" i="11"/>
  <c r="CC20" i="11"/>
  <c r="T24" i="11"/>
  <c r="CB20" i="11"/>
  <c r="S24" i="11"/>
  <c r="CA20" i="11"/>
  <c r="R24" i="11"/>
  <c r="Q24" i="11"/>
  <c r="BY20" i="11"/>
  <c r="P24" i="11"/>
  <c r="BX20" i="11"/>
  <c r="O24" i="11"/>
  <c r="BW20" i="11"/>
  <c r="M24" i="11"/>
  <c r="BU20" i="11"/>
  <c r="L24" i="11"/>
  <c r="BT20" i="11"/>
  <c r="BR20" i="11"/>
  <c r="BQ20" i="11"/>
  <c r="BP20" i="11"/>
  <c r="BO20" i="11"/>
  <c r="BN20" i="11"/>
  <c r="BM20" i="11"/>
  <c r="BL20" i="11"/>
  <c r="BK20" i="11"/>
  <c r="BJ20" i="11"/>
  <c r="BI20" i="11"/>
  <c r="BH20" i="11"/>
  <c r="N24" i="11"/>
  <c r="H20" i="11"/>
  <c r="K20" i="11"/>
  <c r="A21" i="11"/>
  <c r="EE19" i="11"/>
  <c r="ED19" i="11"/>
  <c r="EC19" i="11"/>
  <c r="EB19" i="11"/>
  <c r="EA19" i="11"/>
  <c r="DZ19" i="11"/>
  <c r="DY19" i="11"/>
  <c r="DX19" i="11"/>
  <c r="DW19" i="11"/>
  <c r="DV19" i="11"/>
  <c r="DU19" i="11"/>
  <c r="DT19" i="11"/>
  <c r="DR19" i="11"/>
  <c r="BF19" i="11"/>
  <c r="DQ19" i="11"/>
  <c r="BE19" i="11"/>
  <c r="DP19" i="11"/>
  <c r="BD19" i="11"/>
  <c r="DO19" i="11"/>
  <c r="DN19" i="11"/>
  <c r="BB19" i="11"/>
  <c r="DM19" i="11"/>
  <c r="BA19" i="11"/>
  <c r="DL19" i="11"/>
  <c r="AZ19" i="11"/>
  <c r="DK19" i="11"/>
  <c r="AY19" i="11"/>
  <c r="DJ19" i="11"/>
  <c r="AX19" i="11"/>
  <c r="DI19" i="11"/>
  <c r="AW19" i="11"/>
  <c r="DH19" i="11"/>
  <c r="AV19" i="11"/>
  <c r="DG19" i="11"/>
  <c r="DE19" i="11"/>
  <c r="AT19" i="11"/>
  <c r="DD19" i="11"/>
  <c r="AS19" i="11"/>
  <c r="DC19" i="11"/>
  <c r="AR19" i="11"/>
  <c r="DB19" i="11"/>
  <c r="AQ19" i="11"/>
  <c r="DA19" i="11"/>
  <c r="AP19" i="11"/>
  <c r="CZ19" i="11"/>
  <c r="AO19" i="11"/>
  <c r="CY19" i="11"/>
  <c r="AN19" i="11"/>
  <c r="CX19" i="11"/>
  <c r="CW19" i="11"/>
  <c r="AL19" i="11"/>
  <c r="CV19" i="11"/>
  <c r="AK19" i="11"/>
  <c r="CU19" i="11"/>
  <c r="AJ19" i="11"/>
  <c r="CT19" i="11"/>
  <c r="CR19" i="11"/>
  <c r="AH19" i="11"/>
  <c r="CQ19" i="11"/>
  <c r="AG19" i="11"/>
  <c r="CP19" i="11"/>
  <c r="AF19" i="11"/>
  <c r="CO19" i="11"/>
  <c r="AE19" i="11"/>
  <c r="CN19" i="11"/>
  <c r="AD19" i="11"/>
  <c r="CM19" i="11"/>
  <c r="AC19" i="11"/>
  <c r="CL19" i="11"/>
  <c r="AB19" i="11"/>
  <c r="CK19" i="11"/>
  <c r="CJ19" i="11"/>
  <c r="Z19" i="11"/>
  <c r="CI19" i="11"/>
  <c r="Y19" i="11"/>
  <c r="CH19" i="11"/>
  <c r="X19" i="11"/>
  <c r="CG19" i="11"/>
  <c r="CE19" i="11"/>
  <c r="CD19" i="11"/>
  <c r="CD13" i="11"/>
  <c r="U13" i="11"/>
  <c r="CC19" i="11"/>
  <c r="CB19" i="11"/>
  <c r="CA19" i="11"/>
  <c r="BZ19" i="11"/>
  <c r="BZ13" i="11"/>
  <c r="Q13" i="11"/>
  <c r="BY19" i="11"/>
  <c r="BX19" i="11"/>
  <c r="BW19" i="11"/>
  <c r="BV19" i="11"/>
  <c r="BV13" i="11"/>
  <c r="M13" i="11"/>
  <c r="BU19" i="11"/>
  <c r="BT19" i="11"/>
  <c r="BR19" i="11"/>
  <c r="BQ19" i="11"/>
  <c r="BP19" i="11"/>
  <c r="BO19" i="11"/>
  <c r="BN19" i="11"/>
  <c r="BM19" i="11"/>
  <c r="BL19" i="11"/>
  <c r="BK19" i="11"/>
  <c r="BJ19" i="11"/>
  <c r="BI19" i="11"/>
  <c r="BH19" i="11"/>
  <c r="BC19" i="11"/>
  <c r="AM19" i="11"/>
  <c r="AA19" i="11"/>
  <c r="H19" i="11"/>
  <c r="J19" i="11"/>
  <c r="EE18" i="11"/>
  <c r="ED18" i="11"/>
  <c r="EC18" i="11"/>
  <c r="EB18" i="11"/>
  <c r="EA18" i="11"/>
  <c r="DZ18" i="11"/>
  <c r="DY18" i="11"/>
  <c r="DX18" i="11"/>
  <c r="DW18" i="11"/>
  <c r="DV18" i="11"/>
  <c r="DU18" i="11"/>
  <c r="DT18" i="11"/>
  <c r="DR18" i="11"/>
  <c r="BF18" i="11"/>
  <c r="DQ18" i="11"/>
  <c r="BE18" i="11"/>
  <c r="DP18" i="11"/>
  <c r="BD18" i="11"/>
  <c r="DO18" i="11"/>
  <c r="BC18" i="11"/>
  <c r="DN18" i="11"/>
  <c r="BB18" i="11"/>
  <c r="DM18" i="11"/>
  <c r="BA18" i="11"/>
  <c r="DL18" i="11"/>
  <c r="AZ18" i="11"/>
  <c r="DK18" i="11"/>
  <c r="AY18" i="11"/>
  <c r="DJ18" i="11"/>
  <c r="AX18" i="11"/>
  <c r="DI18" i="11"/>
  <c r="AW18" i="11"/>
  <c r="DH18" i="11"/>
  <c r="AV18" i="11"/>
  <c r="DG18" i="11"/>
  <c r="DE18" i="11"/>
  <c r="AT18" i="11"/>
  <c r="DD18" i="11"/>
  <c r="AS18" i="11"/>
  <c r="DC18" i="11"/>
  <c r="AR18" i="11"/>
  <c r="DB18" i="11"/>
  <c r="AQ18" i="11"/>
  <c r="DA18" i="11"/>
  <c r="AP18" i="11"/>
  <c r="CZ18" i="11"/>
  <c r="AO18" i="11"/>
  <c r="CY18" i="11"/>
  <c r="AN18" i="11"/>
  <c r="CX18" i="11"/>
  <c r="AM18" i="11"/>
  <c r="CW18" i="11"/>
  <c r="AL18" i="11"/>
  <c r="CV18" i="11"/>
  <c r="AK18" i="11"/>
  <c r="CU18" i="11"/>
  <c r="AJ18" i="11"/>
  <c r="CT18" i="11"/>
  <c r="CR18" i="11"/>
  <c r="CQ18" i="11"/>
  <c r="AG18" i="11"/>
  <c r="CP18" i="11"/>
  <c r="AF18" i="11"/>
  <c r="CO18" i="11"/>
  <c r="AE18" i="11"/>
  <c r="CN18" i="11"/>
  <c r="AD18" i="11"/>
  <c r="CM18" i="11"/>
  <c r="AC18" i="11"/>
  <c r="CL18" i="11"/>
  <c r="AB18" i="11"/>
  <c r="CK18" i="11"/>
  <c r="AA18" i="11"/>
  <c r="CJ18" i="11"/>
  <c r="Z18" i="11"/>
  <c r="CI18" i="11"/>
  <c r="Y18" i="11"/>
  <c r="CH18" i="11"/>
  <c r="X18" i="11"/>
  <c r="CG18" i="11"/>
  <c r="CE18" i="11"/>
  <c r="V33" i="11"/>
  <c r="CD18" i="11"/>
  <c r="U33" i="11"/>
  <c r="CC18" i="11"/>
  <c r="T33" i="11"/>
  <c r="CB18" i="11"/>
  <c r="S33" i="11"/>
  <c r="CA18" i="11"/>
  <c r="R33" i="11"/>
  <c r="BZ18" i="11"/>
  <c r="Q33" i="11"/>
  <c r="BY18" i="11"/>
  <c r="P33" i="11"/>
  <c r="BX18" i="11"/>
  <c r="O33" i="11"/>
  <c r="BW18" i="11"/>
  <c r="N33" i="11"/>
  <c r="BV18" i="11"/>
  <c r="M33" i="11"/>
  <c r="BU18" i="11"/>
  <c r="L33" i="11"/>
  <c r="BT18" i="11"/>
  <c r="BR18" i="11"/>
  <c r="BQ18" i="11"/>
  <c r="BP18" i="11"/>
  <c r="BO18" i="11"/>
  <c r="BN18" i="11"/>
  <c r="BM18" i="11"/>
  <c r="BL18" i="11"/>
  <c r="BK18" i="11"/>
  <c r="BJ18" i="11"/>
  <c r="BI18" i="11"/>
  <c r="BH18" i="11"/>
  <c r="AH18" i="11"/>
  <c r="H18" i="11"/>
  <c r="K18" i="11"/>
  <c r="A18" i="11"/>
  <c r="EE17" i="11"/>
  <c r="ED17" i="11"/>
  <c r="EC17" i="11"/>
  <c r="EB17" i="11"/>
  <c r="EA17" i="11"/>
  <c r="DZ17" i="11"/>
  <c r="DY17" i="11"/>
  <c r="DX17" i="11"/>
  <c r="DW17" i="11"/>
  <c r="DV17" i="11"/>
  <c r="DU17" i="11"/>
  <c r="DT17" i="11"/>
  <c r="DR17" i="11"/>
  <c r="BF17" i="11"/>
  <c r="DQ17" i="11"/>
  <c r="BE17" i="11"/>
  <c r="DP17" i="11"/>
  <c r="BD17" i="11"/>
  <c r="DO17" i="11"/>
  <c r="DN17" i="11"/>
  <c r="DM17" i="11"/>
  <c r="BA17" i="11"/>
  <c r="DL17" i="11"/>
  <c r="AZ17" i="11"/>
  <c r="DK17" i="11"/>
  <c r="AY17" i="11"/>
  <c r="DJ17" i="11"/>
  <c r="AX17" i="11"/>
  <c r="DI17" i="11"/>
  <c r="AW17" i="11"/>
  <c r="DH17" i="11"/>
  <c r="AV17" i="11"/>
  <c r="DG17" i="11"/>
  <c r="DE17" i="11"/>
  <c r="AT17" i="11"/>
  <c r="DD17" i="11"/>
  <c r="AS17" i="11"/>
  <c r="DC17" i="11"/>
  <c r="AR17" i="11"/>
  <c r="DB17" i="11"/>
  <c r="AQ17" i="11"/>
  <c r="DA17" i="11"/>
  <c r="AP17" i="11"/>
  <c r="CZ17" i="11"/>
  <c r="AO17" i="11"/>
  <c r="CY17" i="11"/>
  <c r="AN17" i="11"/>
  <c r="CX17" i="11"/>
  <c r="AM17" i="11"/>
  <c r="CW17" i="11"/>
  <c r="AL17" i="11"/>
  <c r="CV17" i="11"/>
  <c r="AK17" i="11"/>
  <c r="CU17" i="11"/>
  <c r="AJ17" i="11"/>
  <c r="CT17" i="11"/>
  <c r="CR17" i="11"/>
  <c r="AH17" i="11"/>
  <c r="CQ17" i="11"/>
  <c r="AG17" i="11"/>
  <c r="CP17" i="11"/>
  <c r="AF17" i="11"/>
  <c r="CO17" i="11"/>
  <c r="AE17" i="11"/>
  <c r="CN17" i="11"/>
  <c r="AD17" i="11"/>
  <c r="CM17" i="11"/>
  <c r="AC17" i="11"/>
  <c r="CL17" i="11"/>
  <c r="AB17" i="11"/>
  <c r="CK17" i="11"/>
  <c r="AA17" i="11"/>
  <c r="CJ17" i="11"/>
  <c r="Z17" i="11"/>
  <c r="CI17" i="11"/>
  <c r="Y17" i="11"/>
  <c r="CH17" i="11"/>
  <c r="X17" i="11"/>
  <c r="CG17" i="11"/>
  <c r="CE17" i="11"/>
  <c r="V27" i="11"/>
  <c r="CD17" i="11"/>
  <c r="U27" i="11"/>
  <c r="CC17" i="11"/>
  <c r="CB17" i="11"/>
  <c r="S27" i="11"/>
  <c r="CA17" i="11"/>
  <c r="R27" i="11"/>
  <c r="BZ17" i="11"/>
  <c r="Q27" i="11"/>
  <c r="BY17" i="11"/>
  <c r="BX17" i="11"/>
  <c r="O27" i="11"/>
  <c r="BW17" i="11"/>
  <c r="N27" i="11"/>
  <c r="BV17" i="11"/>
  <c r="M27" i="11"/>
  <c r="BU17" i="11"/>
  <c r="BT17" i="11"/>
  <c r="BR17" i="11"/>
  <c r="BQ17" i="11"/>
  <c r="BP17" i="11"/>
  <c r="BO17" i="11"/>
  <c r="BN17" i="11"/>
  <c r="BM17" i="11"/>
  <c r="BL17" i="11"/>
  <c r="BK17" i="11"/>
  <c r="BJ17" i="11"/>
  <c r="BI17" i="11"/>
  <c r="BH17" i="11"/>
  <c r="BC17" i="11"/>
  <c r="BB17" i="11"/>
  <c r="K17" i="11"/>
  <c r="EE16" i="11"/>
  <c r="ED16" i="11"/>
  <c r="EC16" i="11"/>
  <c r="EB16" i="11"/>
  <c r="EA16" i="11"/>
  <c r="DZ16" i="11"/>
  <c r="DY16" i="11"/>
  <c r="DX16" i="11"/>
  <c r="DW16" i="11"/>
  <c r="DV16" i="11"/>
  <c r="DU16" i="11"/>
  <c r="DT16" i="11"/>
  <c r="DR16" i="11"/>
  <c r="BF16" i="11"/>
  <c r="DQ16" i="11"/>
  <c r="BE16" i="11"/>
  <c r="DP16" i="11"/>
  <c r="BD16" i="11"/>
  <c r="DO16" i="11"/>
  <c r="BC16" i="11"/>
  <c r="DN16" i="11"/>
  <c r="BB16" i="11"/>
  <c r="DM16" i="11"/>
  <c r="BA16" i="11"/>
  <c r="DL16" i="11"/>
  <c r="AZ16" i="11"/>
  <c r="DK16" i="11"/>
  <c r="AY16" i="11"/>
  <c r="DJ16" i="11"/>
  <c r="AX16" i="11"/>
  <c r="DI16" i="11"/>
  <c r="AW16" i="11"/>
  <c r="DH16" i="11"/>
  <c r="AV16" i="11"/>
  <c r="DG16" i="11"/>
  <c r="DE16" i="11"/>
  <c r="AT16" i="11"/>
  <c r="DD16" i="11"/>
  <c r="AS16" i="11"/>
  <c r="DC16" i="11"/>
  <c r="AR16" i="11"/>
  <c r="DB16" i="11"/>
  <c r="AQ16" i="11"/>
  <c r="DA16" i="11"/>
  <c r="AP16" i="11"/>
  <c r="CZ16" i="11"/>
  <c r="AO16" i="11"/>
  <c r="CY16" i="11"/>
  <c r="AN16" i="11"/>
  <c r="CX16" i="11"/>
  <c r="AM16" i="11"/>
  <c r="CW16" i="11"/>
  <c r="AL16" i="11"/>
  <c r="CV16" i="11"/>
  <c r="AK16" i="11"/>
  <c r="CU16" i="11"/>
  <c r="AJ16" i="11"/>
  <c r="CT16" i="11"/>
  <c r="CR16" i="11"/>
  <c r="AH16" i="11"/>
  <c r="CQ16" i="11"/>
  <c r="AG16" i="11"/>
  <c r="CP16" i="11"/>
  <c r="AF16" i="11"/>
  <c r="CO16" i="11"/>
  <c r="AE16" i="11"/>
  <c r="CN16" i="11"/>
  <c r="AD16" i="11"/>
  <c r="CM16" i="11"/>
  <c r="AC16" i="11"/>
  <c r="CL16" i="11"/>
  <c r="AB16" i="11"/>
  <c r="CK16" i="11"/>
  <c r="AA16" i="11"/>
  <c r="CJ16" i="11"/>
  <c r="Z16" i="11"/>
  <c r="CI16" i="11"/>
  <c r="Y16" i="11"/>
  <c r="CH16" i="11"/>
  <c r="X16" i="11"/>
  <c r="CG16" i="11"/>
  <c r="CE16" i="11"/>
  <c r="CD16" i="11"/>
  <c r="U18" i="11"/>
  <c r="CC16" i="11"/>
  <c r="T18" i="11"/>
  <c r="CB16" i="11"/>
  <c r="CA16" i="11"/>
  <c r="BZ16" i="11"/>
  <c r="Q18" i="11"/>
  <c r="BY16" i="11"/>
  <c r="P18" i="11"/>
  <c r="BX16" i="11"/>
  <c r="BW16" i="11"/>
  <c r="BV16" i="11"/>
  <c r="M18" i="11"/>
  <c r="BU16" i="11"/>
  <c r="L18" i="11"/>
  <c r="BT16" i="11"/>
  <c r="BR16" i="11"/>
  <c r="BQ16" i="11"/>
  <c r="BP16" i="11"/>
  <c r="BO16" i="11"/>
  <c r="BN16" i="11"/>
  <c r="BM16" i="11"/>
  <c r="BL16" i="11"/>
  <c r="BK16" i="11"/>
  <c r="BJ16" i="11"/>
  <c r="BI16" i="11"/>
  <c r="BH16" i="11"/>
  <c r="V18" i="11"/>
  <c r="H16" i="11"/>
  <c r="K16" i="11"/>
  <c r="EE15" i="11"/>
  <c r="ED15" i="11"/>
  <c r="EC15" i="11"/>
  <c r="EB15" i="11"/>
  <c r="EA15" i="11"/>
  <c r="DZ15" i="11"/>
  <c r="DY15" i="11"/>
  <c r="DX15" i="11"/>
  <c r="DW15" i="11"/>
  <c r="DV15" i="11"/>
  <c r="DU15" i="11"/>
  <c r="DT15" i="11"/>
  <c r="DR15" i="11"/>
  <c r="BF15" i="11"/>
  <c r="DQ15" i="11"/>
  <c r="BE15" i="11"/>
  <c r="DP15" i="11"/>
  <c r="DO15" i="11"/>
  <c r="BC15" i="11"/>
  <c r="DN15" i="11"/>
  <c r="BB15" i="11"/>
  <c r="DM15" i="11"/>
  <c r="BA15" i="11"/>
  <c r="DL15" i="11"/>
  <c r="AZ15" i="11"/>
  <c r="DK15" i="11"/>
  <c r="AY15" i="11"/>
  <c r="DJ15" i="11"/>
  <c r="AX15" i="11"/>
  <c r="DI15" i="11"/>
  <c r="AW15" i="11"/>
  <c r="DH15" i="11"/>
  <c r="AV15" i="11"/>
  <c r="DG15" i="11"/>
  <c r="DE15" i="11"/>
  <c r="AT15" i="11"/>
  <c r="DD15" i="11"/>
  <c r="AS15" i="11"/>
  <c r="DC15" i="11"/>
  <c r="DB15" i="11"/>
  <c r="DA15" i="11"/>
  <c r="AP15" i="11"/>
  <c r="CZ15" i="11"/>
  <c r="AO15" i="11"/>
  <c r="CY15" i="11"/>
  <c r="AN15" i="11"/>
  <c r="CX15" i="11"/>
  <c r="AM15" i="11"/>
  <c r="CW15" i="11"/>
  <c r="AL15" i="11"/>
  <c r="CV15" i="11"/>
  <c r="AK15" i="11"/>
  <c r="CU15" i="11"/>
  <c r="AJ15" i="11"/>
  <c r="CT15" i="11"/>
  <c r="CR15" i="11"/>
  <c r="AH15" i="11"/>
  <c r="CQ15" i="11"/>
  <c r="AG15" i="11"/>
  <c r="CP15" i="11"/>
  <c r="AF15" i="11"/>
  <c r="CO15" i="11"/>
  <c r="AE15" i="11"/>
  <c r="CN15" i="11"/>
  <c r="AD15" i="11"/>
  <c r="CM15" i="11"/>
  <c r="AC15" i="11"/>
  <c r="CL15" i="11"/>
  <c r="AB15" i="11"/>
  <c r="CK15" i="11"/>
  <c r="AA15" i="11"/>
  <c r="CJ15" i="11"/>
  <c r="Z15" i="11"/>
  <c r="CI15" i="11"/>
  <c r="Y15" i="11"/>
  <c r="CH15" i="11"/>
  <c r="X15" i="11"/>
  <c r="CG15" i="11"/>
  <c r="CE15" i="11"/>
  <c r="V19" i="11"/>
  <c r="CD15" i="11"/>
  <c r="CC15" i="11"/>
  <c r="CB15" i="11"/>
  <c r="S19" i="11"/>
  <c r="CA15" i="11"/>
  <c r="R19" i="11"/>
  <c r="BZ15" i="11"/>
  <c r="BY15" i="11"/>
  <c r="BX15" i="11"/>
  <c r="O19" i="11"/>
  <c r="BW15" i="11"/>
  <c r="N19" i="11"/>
  <c r="BV15" i="11"/>
  <c r="BU15" i="11"/>
  <c r="BT15" i="11"/>
  <c r="BR15" i="11"/>
  <c r="BQ15" i="11"/>
  <c r="BP15" i="11"/>
  <c r="BO15" i="11"/>
  <c r="BN15" i="11"/>
  <c r="BM15" i="11"/>
  <c r="BL15" i="11"/>
  <c r="BK15" i="11"/>
  <c r="BJ15" i="11"/>
  <c r="BI15" i="11"/>
  <c r="BH15" i="11"/>
  <c r="BD15" i="11"/>
  <c r="AR15" i="11"/>
  <c r="AQ15" i="11"/>
  <c r="H15" i="11"/>
  <c r="K15" i="11"/>
  <c r="A39" i="11"/>
  <c r="EE14" i="11"/>
  <c r="ED14" i="11"/>
  <c r="EC14" i="11"/>
  <c r="EB14" i="11"/>
  <c r="EA14" i="11"/>
  <c r="DZ14" i="11"/>
  <c r="DY14" i="11"/>
  <c r="DX14" i="11"/>
  <c r="DW14" i="11"/>
  <c r="DV14" i="11"/>
  <c r="DU14" i="11"/>
  <c r="DT14" i="11"/>
  <c r="DR14" i="11"/>
  <c r="BF14" i="11"/>
  <c r="DQ14" i="11"/>
  <c r="BE14" i="11"/>
  <c r="DP14" i="11"/>
  <c r="BD14" i="11"/>
  <c r="DO14" i="11"/>
  <c r="DN14" i="11"/>
  <c r="DM14" i="11"/>
  <c r="BA14" i="11"/>
  <c r="DL14" i="11"/>
  <c r="AZ14" i="11"/>
  <c r="DK14" i="11"/>
  <c r="AY14" i="11"/>
  <c r="DJ14" i="11"/>
  <c r="AX14" i="11"/>
  <c r="DI14" i="11"/>
  <c r="AW14" i="11"/>
  <c r="DH14" i="11"/>
  <c r="AV14" i="11"/>
  <c r="DG14" i="11"/>
  <c r="DE14" i="11"/>
  <c r="AT14" i="11"/>
  <c r="DD14" i="11"/>
  <c r="AS14" i="11"/>
  <c r="DC14" i="11"/>
  <c r="AR14" i="11"/>
  <c r="DB14" i="11"/>
  <c r="AQ14" i="11"/>
  <c r="DA14" i="11"/>
  <c r="AP14" i="11"/>
  <c r="CZ14" i="11"/>
  <c r="AO14" i="11"/>
  <c r="CY14" i="11"/>
  <c r="AN14" i="11"/>
  <c r="CX14" i="11"/>
  <c r="AM14" i="11"/>
  <c r="CW14" i="11"/>
  <c r="AL14" i="11"/>
  <c r="CV14" i="11"/>
  <c r="AK14" i="11"/>
  <c r="CU14" i="11"/>
  <c r="AJ14" i="11"/>
  <c r="CT14" i="11"/>
  <c r="CR14" i="11"/>
  <c r="AH14" i="11"/>
  <c r="CQ14" i="11"/>
  <c r="AG14" i="11"/>
  <c r="CP14" i="11"/>
  <c r="AF14" i="11"/>
  <c r="CO14" i="11"/>
  <c r="AE14" i="11"/>
  <c r="CN14" i="11"/>
  <c r="AD14" i="11"/>
  <c r="CM14" i="11"/>
  <c r="AC14" i="11"/>
  <c r="CL14" i="11"/>
  <c r="AB14" i="11"/>
  <c r="CK14" i="11"/>
  <c r="AA14" i="11"/>
  <c r="CJ14" i="11"/>
  <c r="Z14" i="11"/>
  <c r="CI14" i="11"/>
  <c r="Y14" i="11"/>
  <c r="CH14" i="11"/>
  <c r="X14" i="11"/>
  <c r="CG14" i="11"/>
  <c r="CE14" i="11"/>
  <c r="V21" i="11"/>
  <c r="CD14" i="11"/>
  <c r="U21" i="11"/>
  <c r="CC14" i="11"/>
  <c r="CB14" i="11"/>
  <c r="S21" i="11"/>
  <c r="CA14" i="11"/>
  <c r="R21" i="11"/>
  <c r="BZ14" i="11"/>
  <c r="Q21" i="11"/>
  <c r="BY14" i="11"/>
  <c r="BX14" i="11"/>
  <c r="O21" i="11"/>
  <c r="BW14" i="11"/>
  <c r="N21" i="11"/>
  <c r="BV14" i="11"/>
  <c r="M21" i="11"/>
  <c r="BU14" i="11"/>
  <c r="BT14" i="11"/>
  <c r="BR14" i="11"/>
  <c r="BQ14" i="11"/>
  <c r="BP14" i="11"/>
  <c r="BO14" i="11"/>
  <c r="BN14" i="11"/>
  <c r="BM14" i="11"/>
  <c r="BL14" i="11"/>
  <c r="BK14" i="11"/>
  <c r="BJ14" i="11"/>
  <c r="BI14" i="11"/>
  <c r="BH14" i="11"/>
  <c r="BC14" i="11"/>
  <c r="BB14" i="11"/>
  <c r="H14" i="11"/>
  <c r="J14" i="11"/>
  <c r="EE13" i="11"/>
  <c r="ED13" i="11"/>
  <c r="EC13" i="11"/>
  <c r="EB13" i="11"/>
  <c r="EA13" i="11"/>
  <c r="DZ13" i="11"/>
  <c r="DY13" i="11"/>
  <c r="DX13" i="11"/>
  <c r="DW13" i="11"/>
  <c r="DV13" i="11"/>
  <c r="DU13" i="11"/>
  <c r="DT13" i="11"/>
  <c r="DR13" i="11"/>
  <c r="BF13" i="11"/>
  <c r="DQ13" i="11"/>
  <c r="BE13" i="11"/>
  <c r="DP13" i="11"/>
  <c r="BD13" i="11"/>
  <c r="DO13" i="11"/>
  <c r="DN13" i="11"/>
  <c r="BB13" i="11"/>
  <c r="DM13" i="11"/>
  <c r="BA13" i="11"/>
  <c r="DL13" i="11"/>
  <c r="AZ13" i="11"/>
  <c r="DK13" i="11"/>
  <c r="AY13" i="11"/>
  <c r="DJ13" i="11"/>
  <c r="AX13" i="11"/>
  <c r="DI13" i="11"/>
  <c r="AW13" i="11"/>
  <c r="DH13" i="11"/>
  <c r="AV13" i="11"/>
  <c r="DG13" i="11"/>
  <c r="DE13" i="11"/>
  <c r="AT13" i="11"/>
  <c r="DD13" i="11"/>
  <c r="AS13" i="11"/>
  <c r="DC13" i="11"/>
  <c r="AR13" i="11"/>
  <c r="DB13" i="11"/>
  <c r="AQ13" i="11"/>
  <c r="DA13" i="11"/>
  <c r="AP13" i="11"/>
  <c r="CZ13" i="11"/>
  <c r="AO13" i="11"/>
  <c r="CY13" i="11"/>
  <c r="AN13" i="11"/>
  <c r="CX13" i="11"/>
  <c r="AM13" i="11"/>
  <c r="CW13" i="11"/>
  <c r="AL13" i="11"/>
  <c r="CV13" i="11"/>
  <c r="AK13" i="11"/>
  <c r="CU13" i="11"/>
  <c r="AJ13" i="11"/>
  <c r="CT13" i="11"/>
  <c r="CR13" i="11"/>
  <c r="AH13" i="11"/>
  <c r="CQ13" i="11"/>
  <c r="CP13" i="11"/>
  <c r="AF13" i="11"/>
  <c r="CO13" i="11"/>
  <c r="AE13" i="11"/>
  <c r="CN13" i="11"/>
  <c r="AD13" i="11"/>
  <c r="CM13" i="11"/>
  <c r="AC13" i="11"/>
  <c r="CL13" i="11"/>
  <c r="AB13" i="11"/>
  <c r="CK13" i="11"/>
  <c r="AA13" i="11"/>
  <c r="CJ13" i="11"/>
  <c r="Z13" i="11"/>
  <c r="CI13" i="11"/>
  <c r="Y13" i="11"/>
  <c r="CH13" i="11"/>
  <c r="X13" i="11"/>
  <c r="CG13" i="11"/>
  <c r="CE13" i="11"/>
  <c r="V17" i="11"/>
  <c r="CC13" i="11"/>
  <c r="CB13" i="11"/>
  <c r="S17" i="11"/>
  <c r="CA13" i="11"/>
  <c r="R17" i="11"/>
  <c r="BY13" i="11"/>
  <c r="BX13" i="11"/>
  <c r="O17" i="11"/>
  <c r="BW13" i="11"/>
  <c r="N17" i="11"/>
  <c r="BU13" i="11"/>
  <c r="BT13" i="11"/>
  <c r="BR13" i="11"/>
  <c r="BQ13" i="11"/>
  <c r="BP13" i="11"/>
  <c r="BO13" i="11"/>
  <c r="BN13" i="11"/>
  <c r="BM13" i="11"/>
  <c r="BL13" i="11"/>
  <c r="BK13" i="11"/>
  <c r="BJ13" i="11"/>
  <c r="BI13" i="11"/>
  <c r="BH13" i="11"/>
  <c r="BC13" i="11"/>
  <c r="AG13" i="11"/>
  <c r="H13" i="11"/>
  <c r="J13" i="11"/>
  <c r="A16" i="11"/>
  <c r="EE12" i="11"/>
  <c r="ED12" i="11"/>
  <c r="EC12" i="11"/>
  <c r="EB12" i="11"/>
  <c r="EA12" i="11"/>
  <c r="DZ12" i="11"/>
  <c r="DY12" i="11"/>
  <c r="DX12" i="11"/>
  <c r="DW12" i="11"/>
  <c r="DV12" i="11"/>
  <c r="DU12" i="11"/>
  <c r="DT12" i="11"/>
  <c r="DR12" i="11"/>
  <c r="BF12" i="11"/>
  <c r="DQ12" i="11"/>
  <c r="BE12" i="11"/>
  <c r="DP12" i="11"/>
  <c r="BD12" i="11"/>
  <c r="DO12" i="11"/>
  <c r="BC12" i="11"/>
  <c r="DN12" i="11"/>
  <c r="BB12" i="11"/>
  <c r="DM12" i="11"/>
  <c r="BA12" i="11"/>
  <c r="DL12" i="11"/>
  <c r="AZ12" i="11"/>
  <c r="DK12" i="11"/>
  <c r="AY12" i="11"/>
  <c r="DJ12" i="11"/>
  <c r="AX12" i="11"/>
  <c r="DI12" i="11"/>
  <c r="AW12" i="11"/>
  <c r="DH12" i="11"/>
  <c r="AV12" i="11"/>
  <c r="DG12" i="11"/>
  <c r="DE12" i="11"/>
  <c r="AT12" i="11"/>
  <c r="DD12" i="11"/>
  <c r="AS12" i="11"/>
  <c r="DC12" i="11"/>
  <c r="AR12" i="11"/>
  <c r="DB12" i="11"/>
  <c r="AQ12" i="11"/>
  <c r="DA12" i="11"/>
  <c r="AP12" i="11"/>
  <c r="CZ12" i="11"/>
  <c r="AO12" i="11"/>
  <c r="CY12" i="11"/>
  <c r="AN12" i="11"/>
  <c r="CX12" i="11"/>
  <c r="AM12" i="11"/>
  <c r="CW12" i="11"/>
  <c r="AL12" i="11"/>
  <c r="CV12" i="11"/>
  <c r="AK12" i="11"/>
  <c r="CU12" i="11"/>
  <c r="AJ12" i="11"/>
  <c r="CT12" i="11"/>
  <c r="CR12" i="11"/>
  <c r="AH12" i="11"/>
  <c r="CQ12" i="11"/>
  <c r="AG12" i="11"/>
  <c r="CP12" i="11"/>
  <c r="AF12" i="11"/>
  <c r="CO12" i="11"/>
  <c r="AE12" i="11"/>
  <c r="CN12" i="11"/>
  <c r="AD12" i="11"/>
  <c r="CM12" i="11"/>
  <c r="AC12" i="11"/>
  <c r="CL12" i="11"/>
  <c r="AB12" i="11"/>
  <c r="CK12" i="11"/>
  <c r="AA12" i="11"/>
  <c r="CJ12" i="11"/>
  <c r="Z12" i="11"/>
  <c r="CI12" i="11"/>
  <c r="Y12" i="11"/>
  <c r="CH12" i="11"/>
  <c r="X12" i="11"/>
  <c r="CG12" i="11"/>
  <c r="CE12" i="11"/>
  <c r="CD12" i="11"/>
  <c r="CC12" i="11"/>
  <c r="CB12" i="11"/>
  <c r="CA12" i="11"/>
  <c r="BZ12" i="11"/>
  <c r="BY12" i="11"/>
  <c r="BX12" i="11"/>
  <c r="BW12" i="11"/>
  <c r="BV12" i="11"/>
  <c r="BU12" i="11"/>
  <c r="BT12" i="11"/>
  <c r="BR12" i="11"/>
  <c r="BQ12" i="11"/>
  <c r="BP12" i="11"/>
  <c r="BO12" i="11"/>
  <c r="BN12" i="11"/>
  <c r="BM12" i="11"/>
  <c r="BL12" i="11"/>
  <c r="BK12" i="11"/>
  <c r="BJ12" i="11"/>
  <c r="BI12" i="11"/>
  <c r="BH12" i="11"/>
  <c r="H12" i="11"/>
  <c r="K12" i="11"/>
  <c r="A14" i="11"/>
  <c r="EE11" i="11"/>
  <c r="ED11" i="11"/>
  <c r="EC11" i="11"/>
  <c r="EB11" i="11"/>
  <c r="EA11" i="11"/>
  <c r="DZ11" i="11"/>
  <c r="DY11" i="11"/>
  <c r="DX11" i="11"/>
  <c r="DW11" i="11"/>
  <c r="DV11" i="11"/>
  <c r="DU11" i="11"/>
  <c r="DT11" i="11"/>
  <c r="DR11" i="11"/>
  <c r="BF11" i="11"/>
  <c r="DQ11" i="11"/>
  <c r="BE11" i="11"/>
  <c r="DP11" i="11"/>
  <c r="BD11" i="11"/>
  <c r="DO11" i="11"/>
  <c r="BC11" i="11"/>
  <c r="DN11" i="11"/>
  <c r="BB11" i="11"/>
  <c r="DM11" i="11"/>
  <c r="DL11" i="11"/>
  <c r="AZ11" i="11"/>
  <c r="DK11" i="11"/>
  <c r="AY11" i="11"/>
  <c r="DJ11" i="11"/>
  <c r="AX11" i="11"/>
  <c r="DI11" i="11"/>
  <c r="AW11" i="11"/>
  <c r="DH11" i="11"/>
  <c r="AV11" i="11"/>
  <c r="DG11" i="11"/>
  <c r="DE11" i="11"/>
  <c r="AT11" i="11"/>
  <c r="DD11" i="11"/>
  <c r="AS11" i="11"/>
  <c r="DC11" i="11"/>
  <c r="AR11" i="11"/>
  <c r="DB11" i="11"/>
  <c r="AQ11" i="11"/>
  <c r="DA11" i="11"/>
  <c r="AP11" i="11"/>
  <c r="CZ11" i="11"/>
  <c r="AO11" i="11"/>
  <c r="CY11" i="11"/>
  <c r="AN11" i="11"/>
  <c r="CX11" i="11"/>
  <c r="AM11" i="11"/>
  <c r="CW11" i="11"/>
  <c r="AL11" i="11"/>
  <c r="CV11" i="11"/>
  <c r="AK11" i="11"/>
  <c r="CU11" i="11"/>
  <c r="AJ11" i="11"/>
  <c r="CT11" i="11"/>
  <c r="CR11" i="11"/>
  <c r="AH11" i="11"/>
  <c r="CQ11" i="11"/>
  <c r="AG11" i="11"/>
  <c r="CP11" i="11"/>
  <c r="AF11" i="11"/>
  <c r="CO11" i="11"/>
  <c r="AE11" i="11"/>
  <c r="CN11" i="11"/>
  <c r="AD11" i="11"/>
  <c r="CM11" i="11"/>
  <c r="AC11" i="11"/>
  <c r="CL11" i="11"/>
  <c r="AB11" i="11"/>
  <c r="CK11" i="11"/>
  <c r="AA11" i="11"/>
  <c r="CJ11" i="11"/>
  <c r="Z11" i="11"/>
  <c r="CI11" i="11"/>
  <c r="Y11" i="11"/>
  <c r="CH11" i="11"/>
  <c r="X11" i="11"/>
  <c r="CG11" i="11"/>
  <c r="CE11" i="11"/>
  <c r="V11" i="11"/>
  <c r="CD11" i="11"/>
  <c r="CC11" i="11"/>
  <c r="CB11" i="11"/>
  <c r="CA11" i="11"/>
  <c r="BZ11" i="11"/>
  <c r="BY11" i="11"/>
  <c r="BX11" i="11"/>
  <c r="BW11" i="11"/>
  <c r="BV11" i="11"/>
  <c r="BU11" i="11"/>
  <c r="BT11" i="11"/>
  <c r="BR11" i="11"/>
  <c r="BQ11" i="11"/>
  <c r="BP11" i="11"/>
  <c r="BO11" i="11"/>
  <c r="BN11" i="11"/>
  <c r="BM11" i="11"/>
  <c r="BL11" i="11"/>
  <c r="BK11" i="11"/>
  <c r="BJ11" i="11"/>
  <c r="BI11" i="11"/>
  <c r="BH11" i="11"/>
  <c r="BA11" i="11"/>
  <c r="H11" i="11"/>
  <c r="K11" i="11"/>
  <c r="EE10" i="11"/>
  <c r="ED10" i="11"/>
  <c r="EC10" i="11"/>
  <c r="EB10" i="11"/>
  <c r="EA10" i="11"/>
  <c r="DZ10" i="11"/>
  <c r="DY10" i="11"/>
  <c r="DX10" i="11"/>
  <c r="DW10" i="11"/>
  <c r="DV10" i="11"/>
  <c r="DU10" i="11"/>
  <c r="DT10" i="11"/>
  <c r="DR10" i="11"/>
  <c r="BF10" i="11"/>
  <c r="DQ10" i="11"/>
  <c r="BE10" i="11"/>
  <c r="DP10" i="11"/>
  <c r="BD10" i="11"/>
  <c r="DO10" i="11"/>
  <c r="DN10" i="11"/>
  <c r="BB10" i="11"/>
  <c r="DM10" i="11"/>
  <c r="BA10" i="11"/>
  <c r="DL10" i="11"/>
  <c r="AZ10" i="11"/>
  <c r="DK10" i="11"/>
  <c r="AY10" i="11"/>
  <c r="DJ10" i="11"/>
  <c r="AX10" i="11"/>
  <c r="DI10" i="11"/>
  <c r="AW10" i="11"/>
  <c r="DH10" i="11"/>
  <c r="AV10" i="11"/>
  <c r="DG10" i="11"/>
  <c r="DE10" i="11"/>
  <c r="DD10" i="11"/>
  <c r="AS10" i="11"/>
  <c r="DC10" i="11"/>
  <c r="AR10" i="11"/>
  <c r="DB10" i="11"/>
  <c r="AQ10" i="11"/>
  <c r="DA10" i="11"/>
  <c r="AP10" i="11"/>
  <c r="CZ10" i="11"/>
  <c r="AO10" i="11"/>
  <c r="CY10" i="11"/>
  <c r="AN10" i="11"/>
  <c r="CX10" i="11"/>
  <c r="AM10" i="11"/>
  <c r="CW10" i="11"/>
  <c r="AL10" i="11"/>
  <c r="CV10" i="11"/>
  <c r="AK10" i="11"/>
  <c r="CU10" i="11"/>
  <c r="AJ10" i="11"/>
  <c r="CT10" i="11"/>
  <c r="CR10" i="11"/>
  <c r="AH10" i="11"/>
  <c r="CQ10" i="11"/>
  <c r="AG10" i="11"/>
  <c r="CP10" i="11"/>
  <c r="AF10" i="11"/>
  <c r="CO10" i="11"/>
  <c r="AE10" i="11"/>
  <c r="CN10" i="11"/>
  <c r="AD10" i="11"/>
  <c r="CM10" i="11"/>
  <c r="AC10" i="11"/>
  <c r="CL10" i="11"/>
  <c r="AB10" i="11"/>
  <c r="CK10" i="11"/>
  <c r="AA10" i="11"/>
  <c r="CJ10" i="11"/>
  <c r="Z10" i="11"/>
  <c r="CI10" i="11"/>
  <c r="Y10" i="11"/>
  <c r="CH10" i="11"/>
  <c r="X10" i="11"/>
  <c r="CG10" i="11"/>
  <c r="CE10" i="11"/>
  <c r="CD10" i="11"/>
  <c r="U15" i="11"/>
  <c r="CC10" i="11"/>
  <c r="T15" i="11"/>
  <c r="CB10" i="11"/>
  <c r="S15" i="11"/>
  <c r="CA10" i="11"/>
  <c r="BZ10" i="11"/>
  <c r="Q15" i="11"/>
  <c r="BY10" i="11"/>
  <c r="P15" i="11"/>
  <c r="BX10" i="11"/>
  <c r="O15" i="11"/>
  <c r="BW10" i="11"/>
  <c r="BV10" i="11"/>
  <c r="M15" i="11"/>
  <c r="BU10" i="11"/>
  <c r="L15" i="11"/>
  <c r="BT10" i="11"/>
  <c r="BR10" i="11"/>
  <c r="BQ10" i="11"/>
  <c r="BP10" i="11"/>
  <c r="BO10" i="11"/>
  <c r="BN10" i="11"/>
  <c r="BM10" i="11"/>
  <c r="BL10" i="11"/>
  <c r="BK10" i="11"/>
  <c r="BJ10" i="11"/>
  <c r="BI10" i="11"/>
  <c r="BH10" i="11"/>
  <c r="BC10" i="11"/>
  <c r="AT10" i="11"/>
  <c r="N15" i="11"/>
  <c r="H10" i="11"/>
  <c r="K10" i="11"/>
  <c r="EE9" i="11"/>
  <c r="ED9" i="11"/>
  <c r="EC9" i="11"/>
  <c r="EB9" i="11"/>
  <c r="EA9" i="11"/>
  <c r="DZ9" i="11"/>
  <c r="DY9" i="11"/>
  <c r="DX9" i="11"/>
  <c r="DW9" i="11"/>
  <c r="DV9" i="11"/>
  <c r="DU9" i="11"/>
  <c r="DT9" i="11"/>
  <c r="DR9" i="11"/>
  <c r="BF9" i="11"/>
  <c r="DQ9" i="11"/>
  <c r="BE9" i="11"/>
  <c r="DP9" i="11"/>
  <c r="BD9" i="11"/>
  <c r="DO9" i="11"/>
  <c r="DN9" i="11"/>
  <c r="DM9" i="11"/>
  <c r="BA9" i="11"/>
  <c r="DL9" i="11"/>
  <c r="AZ9" i="11"/>
  <c r="DK9" i="11"/>
  <c r="AY9" i="11"/>
  <c r="DJ9" i="11"/>
  <c r="AX9" i="11"/>
  <c r="DI9" i="11"/>
  <c r="AW9" i="11"/>
  <c r="DH9" i="11"/>
  <c r="AV9" i="11"/>
  <c r="DG9" i="11"/>
  <c r="DE9" i="11"/>
  <c r="AT9" i="11"/>
  <c r="DD9" i="11"/>
  <c r="AS9" i="11"/>
  <c r="DC9" i="11"/>
  <c r="AR9" i="11"/>
  <c r="DB9" i="11"/>
  <c r="AQ9" i="11"/>
  <c r="DA9" i="11"/>
  <c r="AP9" i="11"/>
  <c r="CZ9" i="11"/>
  <c r="AO9" i="11"/>
  <c r="CY9" i="11"/>
  <c r="AN9" i="11"/>
  <c r="CX9" i="11"/>
  <c r="CW9" i="11"/>
  <c r="AL9" i="11"/>
  <c r="CV9" i="11"/>
  <c r="AK9" i="11"/>
  <c r="CU9" i="11"/>
  <c r="AJ9" i="11"/>
  <c r="CT9" i="11"/>
  <c r="CR9" i="11"/>
  <c r="AH9" i="11"/>
  <c r="CQ9" i="11"/>
  <c r="AG9" i="11"/>
  <c r="CP9" i="11"/>
  <c r="AF9" i="11"/>
  <c r="CO9" i="11"/>
  <c r="AE9" i="11"/>
  <c r="CN9" i="11"/>
  <c r="AD9" i="11"/>
  <c r="CM9" i="11"/>
  <c r="AC9" i="11"/>
  <c r="CL9" i="11"/>
  <c r="AB9" i="11"/>
  <c r="CK9" i="11"/>
  <c r="AA9" i="11"/>
  <c r="CJ9" i="11"/>
  <c r="Z9" i="11"/>
  <c r="CI9" i="11"/>
  <c r="Y9" i="11"/>
  <c r="CH9" i="11"/>
  <c r="X9" i="11"/>
  <c r="CG9" i="11"/>
  <c r="CE9" i="11"/>
  <c r="V9" i="11"/>
  <c r="CD9" i="11"/>
  <c r="U9" i="11"/>
  <c r="CC9" i="11"/>
  <c r="T9" i="11"/>
  <c r="CB9" i="11"/>
  <c r="S9" i="11"/>
  <c r="CA9" i="11"/>
  <c r="R9" i="11"/>
  <c r="BZ9" i="11"/>
  <c r="Q9" i="11"/>
  <c r="BY9" i="11"/>
  <c r="P9" i="11"/>
  <c r="BX9" i="11"/>
  <c r="O9" i="11"/>
  <c r="BW9" i="11"/>
  <c r="N9" i="11"/>
  <c r="BV9" i="11"/>
  <c r="M9" i="11"/>
  <c r="BU9" i="11"/>
  <c r="L9" i="11"/>
  <c r="BT9" i="11"/>
  <c r="BR9" i="11"/>
  <c r="BQ9" i="11"/>
  <c r="BP9" i="11"/>
  <c r="BO9" i="11"/>
  <c r="BN9" i="11"/>
  <c r="BM9" i="11"/>
  <c r="BL9" i="11"/>
  <c r="BK9" i="11"/>
  <c r="BJ9" i="11"/>
  <c r="BI9" i="11"/>
  <c r="BH9" i="11"/>
  <c r="BC9" i="11"/>
  <c r="BB9" i="11"/>
  <c r="AM9" i="11"/>
  <c r="H9" i="11"/>
  <c r="K9" i="11"/>
  <c r="A11" i="11"/>
  <c r="EE8" i="11"/>
  <c r="ED8" i="11"/>
  <c r="EC8" i="11"/>
  <c r="EB8" i="11"/>
  <c r="EA8" i="11"/>
  <c r="DZ8" i="11"/>
  <c r="DY8" i="11"/>
  <c r="DX8" i="11"/>
  <c r="DW8" i="11"/>
  <c r="DV8" i="11"/>
  <c r="DU8" i="11"/>
  <c r="DT8" i="11"/>
  <c r="DR8" i="11"/>
  <c r="BF8" i="11"/>
  <c r="DQ8" i="11"/>
  <c r="BE8" i="11"/>
  <c r="DP8" i="11"/>
  <c r="BD8" i="11"/>
  <c r="DO8" i="11"/>
  <c r="BC8" i="11"/>
  <c r="DN8" i="11"/>
  <c r="BB8" i="11"/>
  <c r="DM8" i="11"/>
  <c r="BA8" i="11"/>
  <c r="DL8" i="11"/>
  <c r="AZ8" i="11"/>
  <c r="DK8" i="11"/>
  <c r="AY8" i="11"/>
  <c r="DJ8" i="11"/>
  <c r="AX8" i="11"/>
  <c r="DI8" i="11"/>
  <c r="AW8" i="11"/>
  <c r="DH8" i="11"/>
  <c r="AV8" i="11"/>
  <c r="DG8" i="11"/>
  <c r="DE8" i="11"/>
  <c r="AT8" i="11"/>
  <c r="DD8" i="11"/>
  <c r="AS8" i="11"/>
  <c r="DC8" i="11"/>
  <c r="AR8" i="11"/>
  <c r="DB8" i="11"/>
  <c r="AQ8" i="11"/>
  <c r="DA8" i="11"/>
  <c r="AP8" i="11"/>
  <c r="CZ8" i="11"/>
  <c r="AO8" i="11"/>
  <c r="CY8" i="11"/>
  <c r="AN8" i="11"/>
  <c r="CX8" i="11"/>
  <c r="AM8" i="11"/>
  <c r="CW8" i="11"/>
  <c r="AL8" i="11"/>
  <c r="CV8" i="11"/>
  <c r="AK8" i="11"/>
  <c r="CU8" i="11"/>
  <c r="AJ8" i="11"/>
  <c r="CT8" i="11"/>
  <c r="CR8" i="11"/>
  <c r="AH8" i="11"/>
  <c r="CQ8" i="11"/>
  <c r="AG8" i="11"/>
  <c r="CP8" i="11"/>
  <c r="AF8" i="11"/>
  <c r="CO8" i="11"/>
  <c r="AE8" i="11"/>
  <c r="CN8" i="11"/>
  <c r="AD8" i="11"/>
  <c r="CM8" i="11"/>
  <c r="AC8" i="11"/>
  <c r="CL8" i="11"/>
  <c r="AB8" i="11"/>
  <c r="CK8" i="11"/>
  <c r="AA8" i="11"/>
  <c r="CJ8" i="11"/>
  <c r="Z8" i="11"/>
  <c r="CI8" i="11"/>
  <c r="Y8" i="11"/>
  <c r="CH8" i="11"/>
  <c r="X8" i="11"/>
  <c r="CG8" i="11"/>
  <c r="CE8" i="11"/>
  <c r="V12" i="11"/>
  <c r="CD8" i="11"/>
  <c r="U12" i="11"/>
  <c r="CC8" i="11"/>
  <c r="T12" i="11"/>
  <c r="CB8" i="11"/>
  <c r="CA8" i="11"/>
  <c r="R12" i="11"/>
  <c r="BZ8" i="11"/>
  <c r="Q12" i="11"/>
  <c r="BY8" i="11"/>
  <c r="P12" i="11"/>
  <c r="BX8" i="11"/>
  <c r="O12" i="11"/>
  <c r="BW8" i="11"/>
  <c r="N12" i="11"/>
  <c r="BV8" i="11"/>
  <c r="M12" i="11"/>
  <c r="BU8" i="11"/>
  <c r="L12" i="11"/>
  <c r="BT8" i="11"/>
  <c r="BR8" i="11"/>
  <c r="BQ8" i="11"/>
  <c r="BP8" i="11"/>
  <c r="BO8" i="11"/>
  <c r="BN8" i="11"/>
  <c r="BM8" i="11"/>
  <c r="BL8" i="11"/>
  <c r="BK8" i="11"/>
  <c r="BJ8" i="11"/>
  <c r="BI8" i="11"/>
  <c r="BH8" i="11"/>
  <c r="S12" i="11"/>
  <c r="H8" i="11"/>
  <c r="K8" i="11"/>
  <c r="EE7" i="11"/>
  <c r="ED7" i="11"/>
  <c r="EC7" i="11"/>
  <c r="EB7" i="11"/>
  <c r="EA7" i="11"/>
  <c r="DZ7" i="11"/>
  <c r="DY7" i="11"/>
  <c r="DX7" i="11"/>
  <c r="DW7" i="11"/>
  <c r="DV7" i="11"/>
  <c r="DU7" i="11"/>
  <c r="DT7" i="11"/>
  <c r="DR7" i="11"/>
  <c r="BF7" i="11"/>
  <c r="DQ7" i="11"/>
  <c r="BE7" i="11"/>
  <c r="DP7" i="11"/>
  <c r="BD7" i="11"/>
  <c r="DO7" i="11"/>
  <c r="BC7" i="11"/>
  <c r="DN7" i="11"/>
  <c r="BB7" i="11"/>
  <c r="DM7" i="11"/>
  <c r="BA7" i="11"/>
  <c r="DL7" i="11"/>
  <c r="AZ7" i="11"/>
  <c r="DK7" i="11"/>
  <c r="AY7" i="11"/>
  <c r="DJ7" i="11"/>
  <c r="AX7" i="11"/>
  <c r="DI7" i="11"/>
  <c r="AW7" i="11"/>
  <c r="DH7" i="11"/>
  <c r="AV7" i="11"/>
  <c r="DG7" i="11"/>
  <c r="DE7" i="11"/>
  <c r="AT7" i="11"/>
  <c r="DD7" i="11"/>
  <c r="AS7" i="11"/>
  <c r="DC7" i="11"/>
  <c r="AR7" i="11"/>
  <c r="DB7" i="11"/>
  <c r="AQ7" i="11"/>
  <c r="DA7" i="11"/>
  <c r="AP7" i="11"/>
  <c r="CZ7" i="11"/>
  <c r="AO7" i="11"/>
  <c r="CY7" i="11"/>
  <c r="AN7" i="11"/>
  <c r="CX7" i="11"/>
  <c r="AM7" i="11"/>
  <c r="CW7" i="11"/>
  <c r="AL7" i="11"/>
  <c r="CV7" i="11"/>
  <c r="AK7" i="11"/>
  <c r="CU7" i="11"/>
  <c r="CT7" i="11"/>
  <c r="CR7" i="11"/>
  <c r="AH7" i="11"/>
  <c r="CQ7" i="11"/>
  <c r="AG7" i="11"/>
  <c r="CP7" i="11"/>
  <c r="AF7" i="11"/>
  <c r="CO7" i="11"/>
  <c r="AE7" i="11"/>
  <c r="CN7" i="11"/>
  <c r="AD7" i="11"/>
  <c r="CM7" i="11"/>
  <c r="AC7" i="11"/>
  <c r="CL7" i="11"/>
  <c r="AB7" i="11"/>
  <c r="CK7" i="11"/>
  <c r="AA7" i="11"/>
  <c r="CJ7" i="11"/>
  <c r="Z7" i="11"/>
  <c r="CI7" i="11"/>
  <c r="Y7" i="11"/>
  <c r="CH7" i="11"/>
  <c r="X7" i="11"/>
  <c r="CG7" i="11"/>
  <c r="CE7" i="11"/>
  <c r="CD7" i="11"/>
  <c r="CC7" i="11"/>
  <c r="CB7" i="11"/>
  <c r="CA7" i="11"/>
  <c r="BZ7" i="11"/>
  <c r="BY7" i="11"/>
  <c r="BX7" i="11"/>
  <c r="BW7" i="11"/>
  <c r="BV7" i="11"/>
  <c r="BU7" i="11"/>
  <c r="BT7" i="11"/>
  <c r="BR7" i="11"/>
  <c r="BQ7" i="11"/>
  <c r="BP7" i="11"/>
  <c r="BO7" i="11"/>
  <c r="BN7" i="11"/>
  <c r="BM7" i="11"/>
  <c r="BL7" i="11"/>
  <c r="BK7" i="11"/>
  <c r="BJ7" i="11"/>
  <c r="BI7" i="11"/>
  <c r="BH7" i="11"/>
  <c r="AJ7" i="11"/>
  <c r="H7" i="11"/>
  <c r="J7" i="11"/>
  <c r="A9" i="11"/>
  <c r="EE6" i="11"/>
  <c r="ED6" i="11"/>
  <c r="EC6" i="11"/>
  <c r="EB6" i="11"/>
  <c r="EA6" i="11"/>
  <c r="DZ6" i="11"/>
  <c r="DY6" i="11"/>
  <c r="DX6" i="11"/>
  <c r="DW6" i="11"/>
  <c r="DV6" i="11"/>
  <c r="DU6" i="11"/>
  <c r="DT6" i="11"/>
  <c r="DR6" i="11"/>
  <c r="BF6" i="11"/>
  <c r="DQ6" i="11"/>
  <c r="BE6" i="11"/>
  <c r="DP6" i="11"/>
  <c r="BD6" i="11"/>
  <c r="DO6" i="11"/>
  <c r="BC6" i="11"/>
  <c r="DN6" i="11"/>
  <c r="BB6" i="11"/>
  <c r="DM6" i="11"/>
  <c r="BA6" i="11"/>
  <c r="DL6" i="11"/>
  <c r="AZ6" i="11"/>
  <c r="DK6" i="11"/>
  <c r="AY6" i="11"/>
  <c r="DJ6" i="11"/>
  <c r="AX6" i="11"/>
  <c r="DI6" i="11"/>
  <c r="AW6" i="11"/>
  <c r="DH6" i="11"/>
  <c r="AV6" i="11"/>
  <c r="DG6" i="11"/>
  <c r="DE6" i="11"/>
  <c r="AT6" i="11"/>
  <c r="DD6" i="11"/>
  <c r="AS6" i="11"/>
  <c r="DC6" i="11"/>
  <c r="AR6" i="11"/>
  <c r="DB6" i="11"/>
  <c r="AQ6" i="11"/>
  <c r="DA6" i="11"/>
  <c r="AP6" i="11"/>
  <c r="CZ6" i="11"/>
  <c r="AO6" i="11"/>
  <c r="CY6" i="11"/>
  <c r="AN6" i="11"/>
  <c r="CX6" i="11"/>
  <c r="CW6" i="11"/>
  <c r="AL6" i="11"/>
  <c r="CV6" i="11"/>
  <c r="AK6" i="11"/>
  <c r="CU6" i="11"/>
  <c r="AJ6" i="11"/>
  <c r="CT6" i="11"/>
  <c r="CR6" i="11"/>
  <c r="AH6" i="11"/>
  <c r="CQ6" i="11"/>
  <c r="AG6" i="11"/>
  <c r="CP6" i="11"/>
  <c r="AF6" i="11"/>
  <c r="CO6" i="11"/>
  <c r="AE6" i="11"/>
  <c r="CN6" i="11"/>
  <c r="AD6" i="11"/>
  <c r="CM6" i="11"/>
  <c r="AC6" i="11"/>
  <c r="CL6" i="11"/>
  <c r="AB6" i="11"/>
  <c r="CK6" i="11"/>
  <c r="AA6" i="11"/>
  <c r="CJ6" i="11"/>
  <c r="Z6" i="11"/>
  <c r="CI6" i="11"/>
  <c r="Y6" i="11"/>
  <c r="CH6" i="11"/>
  <c r="X6" i="11"/>
  <c r="CG6" i="11"/>
  <c r="CE6" i="11"/>
  <c r="CD6" i="11"/>
  <c r="CC6" i="11"/>
  <c r="CC3" i="11"/>
  <c r="T3" i="11"/>
  <c r="CB6" i="11"/>
  <c r="CB3" i="11"/>
  <c r="S3" i="11"/>
  <c r="CA6" i="11"/>
  <c r="BZ6" i="11"/>
  <c r="BY6" i="11"/>
  <c r="BY3" i="11"/>
  <c r="P3" i="11"/>
  <c r="BX6" i="11"/>
  <c r="BX3" i="11"/>
  <c r="O3" i="11"/>
  <c r="BW6" i="11"/>
  <c r="BV6" i="11"/>
  <c r="BU6" i="11"/>
  <c r="BU3" i="11"/>
  <c r="L3" i="11"/>
  <c r="BT6" i="11"/>
  <c r="BR6" i="11"/>
  <c r="BQ6" i="11"/>
  <c r="BP6" i="11"/>
  <c r="BO6" i="11"/>
  <c r="BN6" i="11"/>
  <c r="BM6" i="11"/>
  <c r="BL6" i="11"/>
  <c r="BK6" i="11"/>
  <c r="BJ6" i="11"/>
  <c r="BI6" i="11"/>
  <c r="BH6" i="11"/>
  <c r="AM6" i="11"/>
  <c r="H6" i="11"/>
  <c r="J6" i="11"/>
  <c r="EE5" i="11"/>
  <c r="ED5" i="11"/>
  <c r="EC5" i="11"/>
  <c r="BP5" i="11"/>
  <c r="EB5" i="11"/>
  <c r="BO5" i="11"/>
  <c r="EA5" i="11"/>
  <c r="DZ5" i="11"/>
  <c r="BM5" i="11"/>
  <c r="DY5" i="11"/>
  <c r="BL5" i="11"/>
  <c r="DX5" i="11"/>
  <c r="BK5" i="11"/>
  <c r="DW5" i="11"/>
  <c r="DV5" i="11"/>
  <c r="BI5" i="11"/>
  <c r="DU5" i="11"/>
  <c r="DT5" i="11"/>
  <c r="DR5" i="11"/>
  <c r="BF5" i="11"/>
  <c r="DQ5" i="11"/>
  <c r="BE5" i="11"/>
  <c r="DP5" i="11"/>
  <c r="BD5" i="11"/>
  <c r="DO5" i="11"/>
  <c r="BC5" i="11"/>
  <c r="DN5" i="11"/>
  <c r="BB5" i="11"/>
  <c r="DM5" i="11"/>
  <c r="BA5" i="11"/>
  <c r="DL5" i="11"/>
  <c r="AZ5" i="11"/>
  <c r="DK5" i="11"/>
  <c r="AY5" i="11"/>
  <c r="DJ5" i="11"/>
  <c r="AX5" i="11"/>
  <c r="DI5" i="11"/>
  <c r="AW5" i="11"/>
  <c r="DH5" i="11"/>
  <c r="AV5" i="11"/>
  <c r="DG5" i="11"/>
  <c r="DE5" i="11"/>
  <c r="AT5" i="11"/>
  <c r="DD5" i="11"/>
  <c r="AS5" i="11"/>
  <c r="DC5" i="11"/>
  <c r="AR5" i="11"/>
  <c r="DB5" i="11"/>
  <c r="AQ5" i="11"/>
  <c r="DA5" i="11"/>
  <c r="CZ5" i="11"/>
  <c r="AO5" i="11"/>
  <c r="CY5" i="11"/>
  <c r="AN5" i="11"/>
  <c r="CX5" i="11"/>
  <c r="AM5" i="11"/>
  <c r="CW5" i="11"/>
  <c r="AL5" i="11"/>
  <c r="CV5" i="11"/>
  <c r="AK5" i="11"/>
  <c r="CU5" i="11"/>
  <c r="AJ5" i="11"/>
  <c r="CT5" i="11"/>
  <c r="CR5" i="11"/>
  <c r="AH5" i="11"/>
  <c r="CQ5" i="11"/>
  <c r="AG5" i="11"/>
  <c r="CP5" i="11"/>
  <c r="AF5" i="11"/>
  <c r="CO5" i="11"/>
  <c r="AE5" i="11"/>
  <c r="CN5" i="11"/>
  <c r="AD5" i="11"/>
  <c r="CM5" i="11"/>
  <c r="AC5" i="11"/>
  <c r="CL5" i="11"/>
  <c r="AB5" i="11"/>
  <c r="CK5" i="11"/>
  <c r="AA5" i="11"/>
  <c r="CJ5" i="11"/>
  <c r="Z5" i="11"/>
  <c r="CI5" i="11"/>
  <c r="Y5" i="11"/>
  <c r="CH5" i="11"/>
  <c r="X5" i="11"/>
  <c r="CG5" i="11"/>
  <c r="CE5" i="11"/>
  <c r="V8" i="11"/>
  <c r="CD5" i="11"/>
  <c r="U8" i="11"/>
  <c r="CC5" i="11"/>
  <c r="T8" i="11"/>
  <c r="CB5" i="11"/>
  <c r="S8" i="11"/>
  <c r="CA5" i="11"/>
  <c r="BZ5" i="11"/>
  <c r="Q8" i="11"/>
  <c r="BY5" i="11"/>
  <c r="P8" i="11"/>
  <c r="BX5" i="11"/>
  <c r="O8" i="11"/>
  <c r="BW5" i="11"/>
  <c r="N8" i="11"/>
  <c r="BV5" i="11"/>
  <c r="M8" i="11"/>
  <c r="BU5" i="11"/>
  <c r="L8" i="11"/>
  <c r="BT5" i="11"/>
  <c r="BR5" i="11"/>
  <c r="BQ5" i="11"/>
  <c r="BN5" i="11"/>
  <c r="BJ5" i="11"/>
  <c r="BH5" i="11"/>
  <c r="AP5" i="11"/>
  <c r="R8" i="11"/>
  <c r="H4" i="11"/>
  <c r="K4" i="11"/>
  <c r="EE4" i="11"/>
  <c r="ED4" i="11"/>
  <c r="EC4" i="11"/>
  <c r="EB4" i="11"/>
  <c r="EA4" i="11"/>
  <c r="DZ4" i="11"/>
  <c r="DY4" i="11"/>
  <c r="DX4" i="11"/>
  <c r="DW4" i="11"/>
  <c r="DV4" i="11"/>
  <c r="DU4" i="11"/>
  <c r="DT4" i="11"/>
  <c r="DR4" i="11"/>
  <c r="BF4" i="11"/>
  <c r="DQ4" i="11"/>
  <c r="BE4" i="11"/>
  <c r="DP4" i="11"/>
  <c r="BD4" i="11"/>
  <c r="DO4" i="11"/>
  <c r="BC4" i="11"/>
  <c r="DN4" i="11"/>
  <c r="BB4" i="11"/>
  <c r="DM4" i="11"/>
  <c r="BA4" i="11"/>
  <c r="DL4" i="11"/>
  <c r="AZ4" i="11"/>
  <c r="DK4" i="11"/>
  <c r="AY4" i="11"/>
  <c r="DJ4" i="11"/>
  <c r="AX4" i="11"/>
  <c r="DI4" i="11"/>
  <c r="DH4" i="11"/>
  <c r="AV4" i="11"/>
  <c r="DG4" i="11"/>
  <c r="DE4" i="11"/>
  <c r="AT4" i="11"/>
  <c r="DD4" i="11"/>
  <c r="AS4" i="11"/>
  <c r="DC4" i="11"/>
  <c r="AR4" i="11"/>
  <c r="DB4" i="11"/>
  <c r="AQ4" i="11"/>
  <c r="DA4" i="11"/>
  <c r="AP4" i="11"/>
  <c r="CZ4" i="11"/>
  <c r="AO4" i="11"/>
  <c r="CY4" i="11"/>
  <c r="AN4" i="11"/>
  <c r="CX4" i="11"/>
  <c r="AM4" i="11"/>
  <c r="CW4" i="11"/>
  <c r="AL4" i="11"/>
  <c r="CV4" i="11"/>
  <c r="AK4" i="11"/>
  <c r="CU4" i="11"/>
  <c r="AJ4" i="11"/>
  <c r="CT4" i="11"/>
  <c r="CR4" i="11"/>
  <c r="AH4" i="11"/>
  <c r="CQ4" i="11"/>
  <c r="AG4" i="11"/>
  <c r="CP4" i="11"/>
  <c r="AF4" i="11"/>
  <c r="CO4" i="11"/>
  <c r="AE4" i="11"/>
  <c r="CN4" i="11"/>
  <c r="AD4" i="11"/>
  <c r="CM4" i="11"/>
  <c r="AC4" i="11"/>
  <c r="CL4" i="11"/>
  <c r="AB4" i="11"/>
  <c r="CK4" i="11"/>
  <c r="AA4" i="11"/>
  <c r="CJ4" i="11"/>
  <c r="Z4" i="11"/>
  <c r="CI4" i="11"/>
  <c r="Y4" i="11"/>
  <c r="CH4" i="11"/>
  <c r="X4" i="11"/>
  <c r="CG4" i="11"/>
  <c r="CE4" i="11"/>
  <c r="CD4" i="11"/>
  <c r="CC4" i="11"/>
  <c r="T5" i="11"/>
  <c r="CB4" i="11"/>
  <c r="S5" i="11"/>
  <c r="CA4" i="11"/>
  <c r="BZ4" i="11"/>
  <c r="BY4" i="11"/>
  <c r="P5" i="11"/>
  <c r="BX4" i="11"/>
  <c r="O5" i="11"/>
  <c r="BW4" i="11"/>
  <c r="BV4" i="11"/>
  <c r="BU4" i="11"/>
  <c r="L5" i="11"/>
  <c r="BT4" i="11"/>
  <c r="BR4" i="11"/>
  <c r="BQ4" i="11"/>
  <c r="BP4" i="11"/>
  <c r="BO4" i="11"/>
  <c r="BN4" i="11"/>
  <c r="BM4" i="11"/>
  <c r="BL4" i="11"/>
  <c r="BK4" i="11"/>
  <c r="BJ4" i="11"/>
  <c r="BI4" i="11"/>
  <c r="BH4" i="11"/>
  <c r="AW4" i="11"/>
  <c r="H5" i="11"/>
  <c r="K5" i="11"/>
  <c r="EE3" i="11"/>
  <c r="ED3" i="11"/>
  <c r="EC3" i="11"/>
  <c r="EB3" i="11"/>
  <c r="EA3" i="11"/>
  <c r="DZ3" i="11"/>
  <c r="DY3" i="11"/>
  <c r="DX3" i="11"/>
  <c r="DW3" i="11"/>
  <c r="DV3" i="11"/>
  <c r="DU3" i="11"/>
  <c r="DT3" i="11"/>
  <c r="DR3" i="11"/>
  <c r="BF3" i="11"/>
  <c r="DQ3" i="11"/>
  <c r="BE3" i="11"/>
  <c r="DP3" i="11"/>
  <c r="DO3" i="11"/>
  <c r="BC3" i="11"/>
  <c r="DN3" i="11"/>
  <c r="BB3" i="11"/>
  <c r="DM3" i="11"/>
  <c r="BA3" i="11"/>
  <c r="DL3" i="11"/>
  <c r="AZ3" i="11"/>
  <c r="DK3" i="11"/>
  <c r="AY3" i="11"/>
  <c r="DJ3" i="11"/>
  <c r="AX3" i="11"/>
  <c r="DI3" i="11"/>
  <c r="AW3" i="11"/>
  <c r="DH3" i="11"/>
  <c r="AV3" i="11"/>
  <c r="DG3" i="11"/>
  <c r="DE3" i="11"/>
  <c r="AT3" i="11"/>
  <c r="DD3" i="11"/>
  <c r="AS3" i="11"/>
  <c r="DC3" i="11"/>
  <c r="AR3" i="11"/>
  <c r="DB3" i="11"/>
  <c r="AQ3" i="11"/>
  <c r="DA3" i="11"/>
  <c r="AP3" i="11"/>
  <c r="CZ3" i="11"/>
  <c r="AO3" i="11"/>
  <c r="CY3" i="11"/>
  <c r="AN3" i="11"/>
  <c r="CX3" i="11"/>
  <c r="AM3" i="11"/>
  <c r="CW3" i="11"/>
  <c r="AL3" i="11"/>
  <c r="CV3" i="11"/>
  <c r="AK3" i="11"/>
  <c r="CU3" i="11"/>
  <c r="AJ3" i="11"/>
  <c r="CT3" i="11"/>
  <c r="CR3" i="11"/>
  <c r="AH3" i="11"/>
  <c r="CQ3" i="11"/>
  <c r="AG3" i="11"/>
  <c r="CP3" i="11"/>
  <c r="CO3" i="11"/>
  <c r="AE3" i="11"/>
  <c r="CN3" i="11"/>
  <c r="AD3" i="11"/>
  <c r="CM3" i="11"/>
  <c r="AC3" i="11"/>
  <c r="CL3" i="11"/>
  <c r="AB3" i="11"/>
  <c r="CK3" i="11"/>
  <c r="AA3" i="11"/>
  <c r="CJ3" i="11"/>
  <c r="Z3" i="11"/>
  <c r="CI3" i="11"/>
  <c r="Y3" i="11"/>
  <c r="CH3" i="11"/>
  <c r="X3" i="11"/>
  <c r="CG3" i="11"/>
  <c r="CE3" i="11"/>
  <c r="V4" i="11"/>
  <c r="CD3" i="11"/>
  <c r="U4" i="11"/>
  <c r="S4" i="11"/>
  <c r="CA3" i="11"/>
  <c r="R4" i="11"/>
  <c r="BZ3" i="11"/>
  <c r="Q4" i="11"/>
  <c r="O4" i="11"/>
  <c r="BW3" i="11"/>
  <c r="N4" i="11"/>
  <c r="BV3" i="11"/>
  <c r="M4" i="11"/>
  <c r="BT3" i="11"/>
  <c r="BR3" i="11"/>
  <c r="BQ3" i="11"/>
  <c r="BP3" i="11"/>
  <c r="BO3" i="11"/>
  <c r="BN3" i="11"/>
  <c r="BM3" i="11"/>
  <c r="BL3" i="11"/>
  <c r="BK3" i="11"/>
  <c r="BJ3" i="11"/>
  <c r="BI3" i="11"/>
  <c r="BH3" i="11"/>
  <c r="BD3" i="11"/>
  <c r="AF3" i="11"/>
  <c r="H3" i="11"/>
  <c r="K3" i="11"/>
  <c r="G2" i="11"/>
  <c r="F2" i="11"/>
  <c r="E2" i="11"/>
  <c r="DT1" i="11"/>
  <c r="DG1" i="11"/>
  <c r="CT1" i="11"/>
  <c r="BH1" i="11"/>
  <c r="AV1" i="11"/>
  <c r="AJ1" i="11"/>
  <c r="EE90" i="10"/>
  <c r="ED90" i="10"/>
  <c r="EC90" i="10"/>
  <c r="EB90" i="10"/>
  <c r="EA90" i="10"/>
  <c r="DZ90" i="10"/>
  <c r="DY90" i="10"/>
  <c r="DX90" i="10"/>
  <c r="DW90" i="10"/>
  <c r="DV90" i="10"/>
  <c r="DU90" i="10"/>
  <c r="DT90" i="10"/>
  <c r="DR90" i="10"/>
  <c r="BF90" i="10"/>
  <c r="DQ90" i="10"/>
  <c r="BE90" i="10"/>
  <c r="DP90" i="10"/>
  <c r="DO90" i="10"/>
  <c r="DN90" i="10"/>
  <c r="BB90" i="10"/>
  <c r="DM90" i="10"/>
  <c r="BA90" i="10"/>
  <c r="DL90" i="10"/>
  <c r="DK90" i="10"/>
  <c r="DJ90" i="10"/>
  <c r="AX90" i="10"/>
  <c r="DI90" i="10"/>
  <c r="AW90" i="10"/>
  <c r="DH90" i="10"/>
  <c r="DG90" i="10"/>
  <c r="DE90" i="10"/>
  <c r="AT90" i="10"/>
  <c r="DD90" i="10"/>
  <c r="AS90" i="10"/>
  <c r="DC90" i="10"/>
  <c r="DB90" i="10"/>
  <c r="DA90" i="10"/>
  <c r="AP90" i="10"/>
  <c r="CZ90" i="10"/>
  <c r="AO90" i="10"/>
  <c r="CY90" i="10"/>
  <c r="CX90" i="10"/>
  <c r="CW90" i="10"/>
  <c r="AL90" i="10"/>
  <c r="CV90" i="10"/>
  <c r="AK90" i="10"/>
  <c r="CU90" i="10"/>
  <c r="AJ90" i="10"/>
  <c r="CT90" i="10"/>
  <c r="CR90" i="10"/>
  <c r="AH90" i="10"/>
  <c r="CQ90" i="10"/>
  <c r="AG90" i="10"/>
  <c r="CP90" i="10"/>
  <c r="AF90" i="10"/>
  <c r="CO90" i="10"/>
  <c r="CN90" i="10"/>
  <c r="AD90" i="10"/>
  <c r="CM90" i="10"/>
  <c r="AC90" i="10"/>
  <c r="CL90" i="10"/>
  <c r="AB90" i="10"/>
  <c r="CK90" i="10"/>
  <c r="AA90" i="10"/>
  <c r="CJ90" i="10"/>
  <c r="CI90" i="10"/>
  <c r="CH90" i="10"/>
  <c r="X90" i="10"/>
  <c r="CG90" i="10"/>
  <c r="CE90" i="10"/>
  <c r="CD90" i="10"/>
  <c r="CC90" i="10"/>
  <c r="CB90" i="10"/>
  <c r="CA90" i="10"/>
  <c r="BZ90" i="10"/>
  <c r="BY90" i="10"/>
  <c r="BX90" i="10"/>
  <c r="BW90" i="10"/>
  <c r="BV90" i="10"/>
  <c r="BU90" i="10"/>
  <c r="BT90" i="10"/>
  <c r="BR90" i="10"/>
  <c r="BQ90" i="10"/>
  <c r="BP90" i="10"/>
  <c r="BO90" i="10"/>
  <c r="BN90" i="10"/>
  <c r="BM90" i="10"/>
  <c r="BL90" i="10"/>
  <c r="BK90" i="10"/>
  <c r="BJ90" i="10"/>
  <c r="BI90" i="10"/>
  <c r="BH90" i="10"/>
  <c r="BD90" i="10"/>
  <c r="BC90" i="10"/>
  <c r="AZ90" i="10"/>
  <c r="AY90" i="10"/>
  <c r="AV90" i="10"/>
  <c r="AR90" i="10"/>
  <c r="AQ90" i="10"/>
  <c r="AN90" i="10"/>
  <c r="AM90" i="10"/>
  <c r="AE90" i="10"/>
  <c r="Z90" i="10"/>
  <c r="Y90" i="10"/>
  <c r="H91" i="10"/>
  <c r="H7" i="10"/>
  <c r="J91" i="10"/>
  <c r="EE89" i="10"/>
  <c r="ED89" i="10"/>
  <c r="EC89" i="10"/>
  <c r="EB89" i="10"/>
  <c r="EA89" i="10"/>
  <c r="DZ89" i="10"/>
  <c r="DY89" i="10"/>
  <c r="DX89" i="10"/>
  <c r="DW89" i="10"/>
  <c r="DV89" i="10"/>
  <c r="DU89" i="10"/>
  <c r="DT89" i="10"/>
  <c r="DR89" i="10"/>
  <c r="BF89" i="10"/>
  <c r="DQ89" i="10"/>
  <c r="DP89" i="10"/>
  <c r="BD89" i="10"/>
  <c r="DO89" i="10"/>
  <c r="BC89" i="10"/>
  <c r="DN89" i="10"/>
  <c r="BB89" i="10"/>
  <c r="DM89" i="10"/>
  <c r="DL89" i="10"/>
  <c r="AZ89" i="10"/>
  <c r="DK89" i="10"/>
  <c r="DJ89" i="10"/>
  <c r="AX89" i="10"/>
  <c r="DI89" i="10"/>
  <c r="DH89" i="10"/>
  <c r="AV89" i="10"/>
  <c r="DG89" i="10"/>
  <c r="DE89" i="10"/>
  <c r="AT89" i="10"/>
  <c r="DD89" i="10"/>
  <c r="AS89" i="10"/>
  <c r="DC89" i="10"/>
  <c r="AR89" i="10"/>
  <c r="DB89" i="10"/>
  <c r="AQ89" i="10"/>
  <c r="DA89" i="10"/>
  <c r="AP89" i="10"/>
  <c r="CZ89" i="10"/>
  <c r="AO89" i="10"/>
  <c r="CY89" i="10"/>
  <c r="AN89" i="10"/>
  <c r="CX89" i="10"/>
  <c r="AM89" i="10"/>
  <c r="CW89" i="10"/>
  <c r="AL89" i="10"/>
  <c r="CV89" i="10"/>
  <c r="AK89" i="10"/>
  <c r="CU89" i="10"/>
  <c r="AJ89" i="10"/>
  <c r="CT89" i="10"/>
  <c r="CR89" i="10"/>
  <c r="AH89" i="10"/>
  <c r="CQ89" i="10"/>
  <c r="AG89" i="10"/>
  <c r="CP89" i="10"/>
  <c r="AF89" i="10"/>
  <c r="CO89" i="10"/>
  <c r="AE89" i="10"/>
  <c r="CN89" i="10"/>
  <c r="AD89" i="10"/>
  <c r="CM89" i="10"/>
  <c r="AC89" i="10"/>
  <c r="CL89" i="10"/>
  <c r="AB89" i="10"/>
  <c r="CK89" i="10"/>
  <c r="AA89" i="10"/>
  <c r="CJ89" i="10"/>
  <c r="CI89" i="10"/>
  <c r="Y89" i="10"/>
  <c r="CH89" i="10"/>
  <c r="X89" i="10"/>
  <c r="CG89" i="10"/>
  <c r="CE89" i="10"/>
  <c r="CD89" i="10"/>
  <c r="CC89" i="10"/>
  <c r="CB89" i="10"/>
  <c r="CA89" i="10"/>
  <c r="R90" i="10"/>
  <c r="BZ89" i="10"/>
  <c r="BY89" i="10"/>
  <c r="BX89" i="10"/>
  <c r="BW89" i="10"/>
  <c r="BV89" i="10"/>
  <c r="BU89" i="10"/>
  <c r="BT89" i="10"/>
  <c r="BR89" i="10"/>
  <c r="BQ89" i="10"/>
  <c r="BP89" i="10"/>
  <c r="BO89" i="10"/>
  <c r="BN89" i="10"/>
  <c r="BM89" i="10"/>
  <c r="BL89" i="10"/>
  <c r="BK89" i="10"/>
  <c r="BJ89" i="10"/>
  <c r="BI89" i="10"/>
  <c r="BH89" i="10"/>
  <c r="BE89" i="10"/>
  <c r="BA89" i="10"/>
  <c r="AY89" i="10"/>
  <c r="AW89" i="10"/>
  <c r="Z89" i="10"/>
  <c r="H90" i="10"/>
  <c r="H6" i="10"/>
  <c r="K90" i="10"/>
  <c r="EE88" i="10"/>
  <c r="ED88" i="10"/>
  <c r="EC88" i="10"/>
  <c r="EB88" i="10"/>
  <c r="EA88" i="10"/>
  <c r="DZ88" i="10"/>
  <c r="DY88" i="10"/>
  <c r="DX88" i="10"/>
  <c r="DW88" i="10"/>
  <c r="DV88" i="10"/>
  <c r="DU88" i="10"/>
  <c r="DT88" i="10"/>
  <c r="DR88" i="10"/>
  <c r="DQ88" i="10"/>
  <c r="BE88" i="10"/>
  <c r="DP88" i="10"/>
  <c r="BD88" i="10"/>
  <c r="DO88" i="10"/>
  <c r="BC88" i="10"/>
  <c r="DN88" i="10"/>
  <c r="BB88" i="10"/>
  <c r="DM88" i="10"/>
  <c r="BA88" i="10"/>
  <c r="DL88" i="10"/>
  <c r="AZ88" i="10"/>
  <c r="DK88" i="10"/>
  <c r="AY88" i="10"/>
  <c r="DJ88" i="10"/>
  <c r="AX88" i="10"/>
  <c r="DI88" i="10"/>
  <c r="AW88" i="10"/>
  <c r="DH88" i="10"/>
  <c r="AV88" i="10"/>
  <c r="DG88" i="10"/>
  <c r="DE88" i="10"/>
  <c r="AT88" i="10"/>
  <c r="DD88" i="10"/>
  <c r="AS88" i="10"/>
  <c r="DC88" i="10"/>
  <c r="AR88" i="10"/>
  <c r="DB88" i="10"/>
  <c r="AQ88" i="10"/>
  <c r="DA88" i="10"/>
  <c r="AP88" i="10"/>
  <c r="CZ88" i="10"/>
  <c r="AO88" i="10"/>
  <c r="CY88" i="10"/>
  <c r="AN88" i="10"/>
  <c r="CX88" i="10"/>
  <c r="AM88" i="10"/>
  <c r="CW88" i="10"/>
  <c r="AL88" i="10"/>
  <c r="CV88" i="10"/>
  <c r="AK88" i="10"/>
  <c r="CU88" i="10"/>
  <c r="AJ88" i="10"/>
  <c r="CT88" i="10"/>
  <c r="CR88" i="10"/>
  <c r="AH88" i="10"/>
  <c r="CQ88" i="10"/>
  <c r="AG88" i="10"/>
  <c r="CP88" i="10"/>
  <c r="AF88" i="10"/>
  <c r="CO88" i="10"/>
  <c r="AE88" i="10"/>
  <c r="CN88" i="10"/>
  <c r="AD88" i="10"/>
  <c r="CM88" i="10"/>
  <c r="AC88" i="10"/>
  <c r="CL88" i="10"/>
  <c r="AB88" i="10"/>
  <c r="CK88" i="10"/>
  <c r="AA88" i="10"/>
  <c r="CJ88" i="10"/>
  <c r="Z88" i="10"/>
  <c r="CI88" i="10"/>
  <c r="CH88" i="10"/>
  <c r="X88" i="10"/>
  <c r="CG88" i="10"/>
  <c r="CE88" i="10"/>
  <c r="CD88" i="10"/>
  <c r="CC88" i="10"/>
  <c r="CB88" i="10"/>
  <c r="CA88" i="10"/>
  <c r="BZ88" i="10"/>
  <c r="BY88" i="10"/>
  <c r="BX88" i="10"/>
  <c r="BW88" i="10"/>
  <c r="BV88" i="10"/>
  <c r="BU88" i="10"/>
  <c r="BT88" i="10"/>
  <c r="BR88" i="10"/>
  <c r="BQ88" i="10"/>
  <c r="BP88" i="10"/>
  <c r="BO88" i="10"/>
  <c r="BN88" i="10"/>
  <c r="BM88" i="10"/>
  <c r="BL88" i="10"/>
  <c r="BK88" i="10"/>
  <c r="BJ88" i="10"/>
  <c r="BI88" i="10"/>
  <c r="BH88" i="10"/>
  <c r="BF88" i="10"/>
  <c r="Y88" i="10"/>
  <c r="H89" i="10"/>
  <c r="H4" i="10"/>
  <c r="K89" i="10"/>
  <c r="EE87" i="10"/>
  <c r="ED87" i="10"/>
  <c r="EC87" i="10"/>
  <c r="EB87" i="10"/>
  <c r="EA87" i="10"/>
  <c r="DZ87" i="10"/>
  <c r="DY87" i="10"/>
  <c r="DX87" i="10"/>
  <c r="DW87" i="10"/>
  <c r="DV87" i="10"/>
  <c r="DU87" i="10"/>
  <c r="DT87" i="10"/>
  <c r="DR87" i="10"/>
  <c r="DQ87" i="10"/>
  <c r="DP87" i="10"/>
  <c r="BD87" i="10"/>
  <c r="DO87" i="10"/>
  <c r="BC87" i="10"/>
  <c r="DN87" i="10"/>
  <c r="BB87" i="10"/>
  <c r="DM87" i="10"/>
  <c r="DL87" i="10"/>
  <c r="AZ87" i="10"/>
  <c r="DK87" i="10"/>
  <c r="AY87" i="10"/>
  <c r="DJ87" i="10"/>
  <c r="AX87" i="10"/>
  <c r="DI87" i="10"/>
  <c r="DH87" i="10"/>
  <c r="AV87" i="10"/>
  <c r="DG87" i="10"/>
  <c r="DE87" i="10"/>
  <c r="AT87" i="10"/>
  <c r="DD87" i="10"/>
  <c r="DC87" i="10"/>
  <c r="AR87" i="10"/>
  <c r="DB87" i="10"/>
  <c r="AQ87" i="10"/>
  <c r="DA87" i="10"/>
  <c r="CZ87" i="10"/>
  <c r="AO87" i="10"/>
  <c r="CY87" i="10"/>
  <c r="AN87" i="10"/>
  <c r="CX87" i="10"/>
  <c r="AM87" i="10"/>
  <c r="CW87" i="10"/>
  <c r="AL87" i="10"/>
  <c r="CV87" i="10"/>
  <c r="CU87" i="10"/>
  <c r="AJ87" i="10"/>
  <c r="CT87" i="10"/>
  <c r="CR87" i="10"/>
  <c r="AH87" i="10"/>
  <c r="CQ87" i="10"/>
  <c r="CP87" i="10"/>
  <c r="AF87" i="10"/>
  <c r="CO87" i="10"/>
  <c r="AE87" i="10"/>
  <c r="CN87" i="10"/>
  <c r="AD87" i="10"/>
  <c r="CM87" i="10"/>
  <c r="CL87" i="10"/>
  <c r="AB87" i="10"/>
  <c r="CK87" i="10"/>
  <c r="AA87" i="10"/>
  <c r="CJ87" i="10"/>
  <c r="Z87" i="10"/>
  <c r="CI87" i="10"/>
  <c r="Y87" i="10"/>
  <c r="CH87" i="10"/>
  <c r="X87" i="10"/>
  <c r="CG87" i="10"/>
  <c r="CE87" i="10"/>
  <c r="CD87" i="10"/>
  <c r="CC87" i="10"/>
  <c r="CB87" i="10"/>
  <c r="CA87" i="10"/>
  <c r="BZ87" i="10"/>
  <c r="BY87" i="10"/>
  <c r="BX87" i="10"/>
  <c r="BW87" i="10"/>
  <c r="BV87" i="10"/>
  <c r="BU87" i="10"/>
  <c r="BT87" i="10"/>
  <c r="BR87" i="10"/>
  <c r="BQ87" i="10"/>
  <c r="BP87" i="10"/>
  <c r="BO87" i="10"/>
  <c r="BN87" i="10"/>
  <c r="BM87" i="10"/>
  <c r="BL87" i="10"/>
  <c r="BK87" i="10"/>
  <c r="BJ87" i="10"/>
  <c r="BI87" i="10"/>
  <c r="BH87" i="10"/>
  <c r="BF87" i="10"/>
  <c r="BE87" i="10"/>
  <c r="BA87" i="10"/>
  <c r="AW87" i="10"/>
  <c r="AS87" i="10"/>
  <c r="AP87" i="10"/>
  <c r="AK87" i="10"/>
  <c r="AG87" i="10"/>
  <c r="AC87" i="10"/>
  <c r="H88" i="10"/>
  <c r="H12" i="10"/>
  <c r="K88" i="10"/>
  <c r="EE86" i="10"/>
  <c r="ED86" i="10"/>
  <c r="EC86" i="10"/>
  <c r="EB86" i="10"/>
  <c r="EA86" i="10"/>
  <c r="DZ86" i="10"/>
  <c r="DY86" i="10"/>
  <c r="DX86" i="10"/>
  <c r="DW86" i="10"/>
  <c r="DV86" i="10"/>
  <c r="DU86" i="10"/>
  <c r="DT86" i="10"/>
  <c r="DR86" i="10"/>
  <c r="BF86" i="10"/>
  <c r="DQ86" i="10"/>
  <c r="BE86" i="10"/>
  <c r="DP86" i="10"/>
  <c r="BD86" i="10"/>
  <c r="DO86" i="10"/>
  <c r="BC86" i="10"/>
  <c r="DN86" i="10"/>
  <c r="DM86" i="10"/>
  <c r="BA86" i="10"/>
  <c r="DL86" i="10"/>
  <c r="AZ86" i="10"/>
  <c r="DK86" i="10"/>
  <c r="AY86" i="10"/>
  <c r="DJ86" i="10"/>
  <c r="AX86" i="10"/>
  <c r="DI86" i="10"/>
  <c r="AW86" i="10"/>
  <c r="DH86" i="10"/>
  <c r="AV86" i="10"/>
  <c r="DG86" i="10"/>
  <c r="DE86" i="10"/>
  <c r="AT86" i="10"/>
  <c r="DD86" i="10"/>
  <c r="AS86" i="10"/>
  <c r="DC86" i="10"/>
  <c r="AR86" i="10"/>
  <c r="DB86" i="10"/>
  <c r="AQ86" i="10"/>
  <c r="DA86" i="10"/>
  <c r="CZ86" i="10"/>
  <c r="AO86" i="10"/>
  <c r="CY86" i="10"/>
  <c r="AN86" i="10"/>
  <c r="CX86" i="10"/>
  <c r="AM86" i="10"/>
  <c r="CW86" i="10"/>
  <c r="AL86" i="10"/>
  <c r="CV86" i="10"/>
  <c r="AK86" i="10"/>
  <c r="CU86" i="10"/>
  <c r="AJ86" i="10"/>
  <c r="CT86" i="10"/>
  <c r="CR86" i="10"/>
  <c r="AH86" i="10"/>
  <c r="CQ86" i="10"/>
  <c r="AG86" i="10"/>
  <c r="CP86" i="10"/>
  <c r="AF86" i="10"/>
  <c r="CO86" i="10"/>
  <c r="AE86" i="10"/>
  <c r="CN86" i="10"/>
  <c r="AD86" i="10"/>
  <c r="CM86" i="10"/>
  <c r="AC86" i="10"/>
  <c r="CL86" i="10"/>
  <c r="AB86" i="10"/>
  <c r="CK86" i="10"/>
  <c r="AA86" i="10"/>
  <c r="CJ86" i="10"/>
  <c r="Z86" i="10"/>
  <c r="CI86" i="10"/>
  <c r="Y86" i="10"/>
  <c r="CH86" i="10"/>
  <c r="X86" i="10"/>
  <c r="CG86" i="10"/>
  <c r="CE86" i="10"/>
  <c r="CD86" i="10"/>
  <c r="CC86" i="10"/>
  <c r="CB86" i="10"/>
  <c r="CA86" i="10"/>
  <c r="BZ86" i="10"/>
  <c r="BY86" i="10"/>
  <c r="BX86" i="10"/>
  <c r="BW86" i="10"/>
  <c r="BV86" i="10"/>
  <c r="BU86" i="10"/>
  <c r="BT86" i="10"/>
  <c r="BR86" i="10"/>
  <c r="BQ86" i="10"/>
  <c r="BP86" i="10"/>
  <c r="BO86" i="10"/>
  <c r="BN86" i="10"/>
  <c r="BM86" i="10"/>
  <c r="BL86" i="10"/>
  <c r="BK86" i="10"/>
  <c r="BJ86" i="10"/>
  <c r="BI86" i="10"/>
  <c r="BH86" i="10"/>
  <c r="BB86" i="10"/>
  <c r="AP86" i="10"/>
  <c r="H87" i="10"/>
  <c r="H24" i="10"/>
  <c r="J87" i="10"/>
  <c r="EE85" i="10"/>
  <c r="ED85" i="10"/>
  <c r="EC85" i="10"/>
  <c r="EB85" i="10"/>
  <c r="EA85" i="10"/>
  <c r="DZ85" i="10"/>
  <c r="DY85" i="10"/>
  <c r="DX85" i="10"/>
  <c r="DW85" i="10"/>
  <c r="DV85" i="10"/>
  <c r="DU85" i="10"/>
  <c r="DT85" i="10"/>
  <c r="DR85" i="10"/>
  <c r="BF85" i="10"/>
  <c r="DQ85" i="10"/>
  <c r="BE85" i="10"/>
  <c r="DP85" i="10"/>
  <c r="BD85" i="10"/>
  <c r="DO85" i="10"/>
  <c r="BC85" i="10"/>
  <c r="DN85" i="10"/>
  <c r="DM85" i="10"/>
  <c r="BA85" i="10"/>
  <c r="DL85" i="10"/>
  <c r="AZ85" i="10"/>
  <c r="DK85" i="10"/>
  <c r="AY85" i="10"/>
  <c r="DJ85" i="10"/>
  <c r="AX85" i="10"/>
  <c r="DI85" i="10"/>
  <c r="AW85" i="10"/>
  <c r="DH85" i="10"/>
  <c r="AV85" i="10"/>
  <c r="DG85" i="10"/>
  <c r="DE85" i="10"/>
  <c r="AT85" i="10"/>
  <c r="DD85" i="10"/>
  <c r="AS85" i="10"/>
  <c r="DC85" i="10"/>
  <c r="AR85" i="10"/>
  <c r="DB85" i="10"/>
  <c r="AQ85" i="10"/>
  <c r="DA85" i="10"/>
  <c r="AP85" i="10"/>
  <c r="CZ85" i="10"/>
  <c r="AO85" i="10"/>
  <c r="CY85" i="10"/>
  <c r="AN85" i="10"/>
  <c r="CX85" i="10"/>
  <c r="AM85" i="10"/>
  <c r="CW85" i="10"/>
  <c r="AL85" i="10"/>
  <c r="CV85" i="10"/>
  <c r="AK85" i="10"/>
  <c r="CU85" i="10"/>
  <c r="AJ85" i="10"/>
  <c r="CT85" i="10"/>
  <c r="CR85" i="10"/>
  <c r="AH85" i="10"/>
  <c r="CQ85" i="10"/>
  <c r="AG85" i="10"/>
  <c r="CP85" i="10"/>
  <c r="AF85" i="10"/>
  <c r="CO85" i="10"/>
  <c r="AE85" i="10"/>
  <c r="CN85" i="10"/>
  <c r="AD85" i="10"/>
  <c r="CM85" i="10"/>
  <c r="AC85" i="10"/>
  <c r="CL85" i="10"/>
  <c r="AB85" i="10"/>
  <c r="CK85" i="10"/>
  <c r="AA85" i="10"/>
  <c r="CJ85" i="10"/>
  <c r="Z85" i="10"/>
  <c r="CI85" i="10"/>
  <c r="Y85" i="10"/>
  <c r="CH85" i="10"/>
  <c r="X85" i="10"/>
  <c r="CG85" i="10"/>
  <c r="CE85" i="10"/>
  <c r="CD85" i="10"/>
  <c r="CC85" i="10"/>
  <c r="CB85" i="10"/>
  <c r="CA85" i="10"/>
  <c r="BZ85" i="10"/>
  <c r="BY85" i="10"/>
  <c r="BX85" i="10"/>
  <c r="BW85" i="10"/>
  <c r="BV85" i="10"/>
  <c r="BU85" i="10"/>
  <c r="BT85" i="10"/>
  <c r="BR85" i="10"/>
  <c r="BQ85" i="10"/>
  <c r="BP85" i="10"/>
  <c r="BO85" i="10"/>
  <c r="BN85" i="10"/>
  <c r="BM85" i="10"/>
  <c r="BL85" i="10"/>
  <c r="BK85" i="10"/>
  <c r="BJ85" i="10"/>
  <c r="BI85" i="10"/>
  <c r="BH85" i="10"/>
  <c r="BB85" i="10"/>
  <c r="H86" i="10"/>
  <c r="H11" i="10"/>
  <c r="K86" i="10"/>
  <c r="EE84" i="10"/>
  <c r="ED84" i="10"/>
  <c r="EC84" i="10"/>
  <c r="EB84" i="10"/>
  <c r="EA84" i="10"/>
  <c r="DZ84" i="10"/>
  <c r="DY84" i="10"/>
  <c r="DX84" i="10"/>
  <c r="DW84" i="10"/>
  <c r="DV84" i="10"/>
  <c r="DU84" i="10"/>
  <c r="DT84" i="10"/>
  <c r="DR84" i="10"/>
  <c r="BF84" i="10"/>
  <c r="DQ84" i="10"/>
  <c r="BE84" i="10"/>
  <c r="DP84" i="10"/>
  <c r="BD84" i="10"/>
  <c r="DO84" i="10"/>
  <c r="BC84" i="10"/>
  <c r="DN84" i="10"/>
  <c r="BB84" i="10"/>
  <c r="DM84" i="10"/>
  <c r="BA84" i="10"/>
  <c r="DL84" i="10"/>
  <c r="DK84" i="10"/>
  <c r="AY84" i="10"/>
  <c r="DJ84" i="10"/>
  <c r="AX84" i="10"/>
  <c r="DI84" i="10"/>
  <c r="AW84" i="10"/>
  <c r="DH84" i="10"/>
  <c r="AV84" i="10"/>
  <c r="DG84" i="10"/>
  <c r="DE84" i="10"/>
  <c r="AT84" i="10"/>
  <c r="DD84" i="10"/>
  <c r="AS84" i="10"/>
  <c r="DC84" i="10"/>
  <c r="AR84" i="10"/>
  <c r="DB84" i="10"/>
  <c r="AQ84" i="10"/>
  <c r="DA84" i="10"/>
  <c r="AP84" i="10"/>
  <c r="CZ84" i="10"/>
  <c r="AO84" i="10"/>
  <c r="CY84" i="10"/>
  <c r="AN84" i="10"/>
  <c r="CX84" i="10"/>
  <c r="AM84" i="10"/>
  <c r="CW84" i="10"/>
  <c r="AL84" i="10"/>
  <c r="CV84" i="10"/>
  <c r="AK84" i="10"/>
  <c r="CU84" i="10"/>
  <c r="AJ84" i="10"/>
  <c r="CT84" i="10"/>
  <c r="CR84" i="10"/>
  <c r="AH84" i="10"/>
  <c r="CQ84" i="10"/>
  <c r="AG84" i="10"/>
  <c r="CP84" i="10"/>
  <c r="AF84" i="10"/>
  <c r="CO84" i="10"/>
  <c r="AE84" i="10"/>
  <c r="CN84" i="10"/>
  <c r="AD84" i="10"/>
  <c r="CM84" i="10"/>
  <c r="AC84" i="10"/>
  <c r="CL84" i="10"/>
  <c r="AB84" i="10"/>
  <c r="CK84" i="10"/>
  <c r="AA84" i="10"/>
  <c r="CJ84" i="10"/>
  <c r="Z84" i="10"/>
  <c r="CI84" i="10"/>
  <c r="Y84" i="10"/>
  <c r="CH84" i="10"/>
  <c r="X84" i="10"/>
  <c r="CG84" i="10"/>
  <c r="CE84" i="10"/>
  <c r="CD84" i="10"/>
  <c r="CC84" i="10"/>
  <c r="CB84" i="10"/>
  <c r="CA84" i="10"/>
  <c r="BZ84" i="10"/>
  <c r="BY84" i="10"/>
  <c r="BX84" i="10"/>
  <c r="BW84" i="10"/>
  <c r="BV84" i="10"/>
  <c r="BU84" i="10"/>
  <c r="BT84" i="10"/>
  <c r="BR84" i="10"/>
  <c r="BQ84" i="10"/>
  <c r="BP84" i="10"/>
  <c r="BO84" i="10"/>
  <c r="BN84" i="10"/>
  <c r="BM84" i="10"/>
  <c r="BL84" i="10"/>
  <c r="BK84" i="10"/>
  <c r="BJ84" i="10"/>
  <c r="BI84" i="10"/>
  <c r="BH84" i="10"/>
  <c r="AZ84" i="10"/>
  <c r="H85" i="10"/>
  <c r="H10" i="10"/>
  <c r="K85" i="10"/>
  <c r="EE83" i="10"/>
  <c r="ED83" i="10"/>
  <c r="EC83" i="10"/>
  <c r="EB83" i="10"/>
  <c r="EA83" i="10"/>
  <c r="DZ83" i="10"/>
  <c r="DY83" i="10"/>
  <c r="DX83" i="10"/>
  <c r="DW83" i="10"/>
  <c r="DV83" i="10"/>
  <c r="DU83" i="10"/>
  <c r="DT83" i="10"/>
  <c r="DR83" i="10"/>
  <c r="BF83" i="10"/>
  <c r="DQ83" i="10"/>
  <c r="BE83" i="10"/>
  <c r="DP83" i="10"/>
  <c r="BD83" i="10"/>
  <c r="DO83" i="10"/>
  <c r="BC83" i="10"/>
  <c r="DN83" i="10"/>
  <c r="BB83" i="10"/>
  <c r="DM83" i="10"/>
  <c r="BA83" i="10"/>
  <c r="DL83" i="10"/>
  <c r="AZ83" i="10"/>
  <c r="DK83" i="10"/>
  <c r="AY83" i="10"/>
  <c r="DJ83" i="10"/>
  <c r="AX83" i="10"/>
  <c r="DI83" i="10"/>
  <c r="AW83" i="10"/>
  <c r="DH83" i="10"/>
  <c r="AV83" i="10"/>
  <c r="DG83" i="10"/>
  <c r="DE83" i="10"/>
  <c r="DD83" i="10"/>
  <c r="AS83" i="10"/>
  <c r="DC83" i="10"/>
  <c r="AR83" i="10"/>
  <c r="DB83" i="10"/>
  <c r="AQ83" i="10"/>
  <c r="DA83" i="10"/>
  <c r="AP83" i="10"/>
  <c r="CZ83" i="10"/>
  <c r="AO83" i="10"/>
  <c r="CY83" i="10"/>
  <c r="AN83" i="10"/>
  <c r="CX83" i="10"/>
  <c r="AM83" i="10"/>
  <c r="CW83" i="10"/>
  <c r="AL83" i="10"/>
  <c r="CV83" i="10"/>
  <c r="AK83" i="10"/>
  <c r="CU83" i="10"/>
  <c r="AJ83" i="10"/>
  <c r="CT83" i="10"/>
  <c r="CR83" i="10"/>
  <c r="AH83" i="10"/>
  <c r="CQ83" i="10"/>
  <c r="AG83" i="10"/>
  <c r="CP83" i="10"/>
  <c r="AF83" i="10"/>
  <c r="CO83" i="10"/>
  <c r="AE83" i="10"/>
  <c r="CN83" i="10"/>
  <c r="AD83" i="10"/>
  <c r="CM83" i="10"/>
  <c r="AC83" i="10"/>
  <c r="CL83" i="10"/>
  <c r="AB83" i="10"/>
  <c r="CK83" i="10"/>
  <c r="AA83" i="10"/>
  <c r="CJ83" i="10"/>
  <c r="Z83" i="10"/>
  <c r="CI83" i="10"/>
  <c r="Y83" i="10"/>
  <c r="CH83" i="10"/>
  <c r="X83" i="10"/>
  <c r="CG83" i="10"/>
  <c r="CE83" i="10"/>
  <c r="CD83" i="10"/>
  <c r="CC83" i="10"/>
  <c r="CB83" i="10"/>
  <c r="CA83" i="10"/>
  <c r="BZ83" i="10"/>
  <c r="BY83" i="10"/>
  <c r="BX83" i="10"/>
  <c r="BW83" i="10"/>
  <c r="BV83" i="10"/>
  <c r="BU83" i="10"/>
  <c r="BT83" i="10"/>
  <c r="BR83" i="10"/>
  <c r="BQ83" i="10"/>
  <c r="BP83" i="10"/>
  <c r="BO83" i="10"/>
  <c r="BN83" i="10"/>
  <c r="BM83" i="10"/>
  <c r="BL83" i="10"/>
  <c r="BK83" i="10"/>
  <c r="BJ83" i="10"/>
  <c r="BI83" i="10"/>
  <c r="BH83" i="10"/>
  <c r="AT83" i="10"/>
  <c r="H84" i="10"/>
  <c r="H9" i="10"/>
  <c r="K84" i="10"/>
  <c r="EE82" i="10"/>
  <c r="ED82" i="10"/>
  <c r="EC82" i="10"/>
  <c r="EB82" i="10"/>
  <c r="EA82" i="10"/>
  <c r="DZ82" i="10"/>
  <c r="DY82" i="10"/>
  <c r="DX82" i="10"/>
  <c r="DW82" i="10"/>
  <c r="DV82" i="10"/>
  <c r="DU82" i="10"/>
  <c r="DT82" i="10"/>
  <c r="DR82" i="10"/>
  <c r="DQ82" i="10"/>
  <c r="BE82" i="10"/>
  <c r="DP82" i="10"/>
  <c r="BD82" i="10"/>
  <c r="DO82" i="10"/>
  <c r="BC82" i="10"/>
  <c r="DN82" i="10"/>
  <c r="DM82" i="10"/>
  <c r="DL82" i="10"/>
  <c r="AZ82" i="10"/>
  <c r="DK82" i="10"/>
  <c r="AY82" i="10"/>
  <c r="DJ82" i="10"/>
  <c r="AX82" i="10"/>
  <c r="DI82" i="10"/>
  <c r="DH82" i="10"/>
  <c r="AV82" i="10"/>
  <c r="DG82" i="10"/>
  <c r="DE82" i="10"/>
  <c r="AT82" i="10"/>
  <c r="DD82" i="10"/>
  <c r="AS82" i="10"/>
  <c r="DC82" i="10"/>
  <c r="AR82" i="10"/>
  <c r="DB82" i="10"/>
  <c r="AQ82" i="10"/>
  <c r="DA82" i="10"/>
  <c r="AP82" i="10"/>
  <c r="CZ82" i="10"/>
  <c r="AO82" i="10"/>
  <c r="CY82" i="10"/>
  <c r="AN82" i="10"/>
  <c r="CX82" i="10"/>
  <c r="AM82" i="10"/>
  <c r="CW82" i="10"/>
  <c r="AL82" i="10"/>
  <c r="CV82" i="10"/>
  <c r="CU82" i="10"/>
  <c r="AJ82" i="10"/>
  <c r="CT82" i="10"/>
  <c r="CR82" i="10"/>
  <c r="AH82" i="10"/>
  <c r="CQ82" i="10"/>
  <c r="AG82" i="10"/>
  <c r="CP82" i="10"/>
  <c r="AF82" i="10"/>
  <c r="CO82" i="10"/>
  <c r="AE82" i="10"/>
  <c r="CN82" i="10"/>
  <c r="AD82" i="10"/>
  <c r="CM82" i="10"/>
  <c r="AC82" i="10"/>
  <c r="CL82" i="10"/>
  <c r="AB82" i="10"/>
  <c r="CK82" i="10"/>
  <c r="AA82" i="10"/>
  <c r="CJ82" i="10"/>
  <c r="Z82" i="10"/>
  <c r="CI82" i="10"/>
  <c r="Y82" i="10"/>
  <c r="CH82" i="10"/>
  <c r="X82" i="10"/>
  <c r="CG82" i="10"/>
  <c r="CE82" i="10"/>
  <c r="CD82" i="10"/>
  <c r="CC82" i="10"/>
  <c r="CB82" i="10"/>
  <c r="CA82" i="10"/>
  <c r="BZ82" i="10"/>
  <c r="BY82" i="10"/>
  <c r="BX82" i="10"/>
  <c r="BW82" i="10"/>
  <c r="BV82" i="10"/>
  <c r="BU82" i="10"/>
  <c r="BT82" i="10"/>
  <c r="BR82" i="10"/>
  <c r="BQ82" i="10"/>
  <c r="BP82" i="10"/>
  <c r="BO82" i="10"/>
  <c r="BN82" i="10"/>
  <c r="BM82" i="10"/>
  <c r="BL82" i="10"/>
  <c r="BK82" i="10"/>
  <c r="BJ82" i="10"/>
  <c r="BI82" i="10"/>
  <c r="BH82" i="10"/>
  <c r="BF82" i="10"/>
  <c r="BB82" i="10"/>
  <c r="BA82" i="10"/>
  <c r="AW82" i="10"/>
  <c r="AK82" i="10"/>
  <c r="H83" i="10"/>
  <c r="H8" i="10"/>
  <c r="J83" i="10"/>
  <c r="EE81" i="10"/>
  <c r="ED81" i="10"/>
  <c r="EC81" i="10"/>
  <c r="EB81" i="10"/>
  <c r="EA81" i="10"/>
  <c r="DZ81" i="10"/>
  <c r="DY81" i="10"/>
  <c r="DX81" i="10"/>
  <c r="DW81" i="10"/>
  <c r="DV81" i="10"/>
  <c r="DU81" i="10"/>
  <c r="DT81" i="10"/>
  <c r="DR81" i="10"/>
  <c r="BF81" i="10"/>
  <c r="DQ81" i="10"/>
  <c r="BE81" i="10"/>
  <c r="DP81" i="10"/>
  <c r="BD81" i="10"/>
  <c r="DO81" i="10"/>
  <c r="BC81" i="10"/>
  <c r="DN81" i="10"/>
  <c r="BB81" i="10"/>
  <c r="DM81" i="10"/>
  <c r="BA81" i="10"/>
  <c r="DL81" i="10"/>
  <c r="AZ81" i="10"/>
  <c r="DK81" i="10"/>
  <c r="AY81" i="10"/>
  <c r="DJ81" i="10"/>
  <c r="AX81" i="10"/>
  <c r="DI81" i="10"/>
  <c r="AW81" i="10"/>
  <c r="DH81" i="10"/>
  <c r="AV81" i="10"/>
  <c r="DG81" i="10"/>
  <c r="DE81" i="10"/>
  <c r="AT81" i="10"/>
  <c r="DD81" i="10"/>
  <c r="AS81" i="10"/>
  <c r="DC81" i="10"/>
  <c r="AR81" i="10"/>
  <c r="DB81" i="10"/>
  <c r="AQ81" i="10"/>
  <c r="DA81" i="10"/>
  <c r="AP81" i="10"/>
  <c r="CZ81" i="10"/>
  <c r="AO81" i="10"/>
  <c r="CY81" i="10"/>
  <c r="AN81" i="10"/>
  <c r="CX81" i="10"/>
  <c r="AM81" i="10"/>
  <c r="CW81" i="10"/>
  <c r="AL81" i="10"/>
  <c r="CV81" i="10"/>
  <c r="AK81" i="10"/>
  <c r="CU81" i="10"/>
  <c r="AJ81" i="10"/>
  <c r="CT81" i="10"/>
  <c r="CR81" i="10"/>
  <c r="AH81" i="10"/>
  <c r="CQ81" i="10"/>
  <c r="AG81" i="10"/>
  <c r="CP81" i="10"/>
  <c r="AF81" i="10"/>
  <c r="CO81" i="10"/>
  <c r="AE81" i="10"/>
  <c r="CN81" i="10"/>
  <c r="AD81" i="10"/>
  <c r="CM81" i="10"/>
  <c r="AC81" i="10"/>
  <c r="CL81" i="10"/>
  <c r="AB81" i="10"/>
  <c r="CK81" i="10"/>
  <c r="AA81" i="10"/>
  <c r="CJ81" i="10"/>
  <c r="Z81" i="10"/>
  <c r="CI81" i="10"/>
  <c r="Y81" i="10"/>
  <c r="CH81" i="10"/>
  <c r="X81" i="10"/>
  <c r="CG81" i="10"/>
  <c r="CE81" i="10"/>
  <c r="CD81" i="10"/>
  <c r="CC81" i="10"/>
  <c r="CB81" i="10"/>
  <c r="CA81" i="10"/>
  <c r="BZ81" i="10"/>
  <c r="BY81" i="10"/>
  <c r="BX81" i="10"/>
  <c r="BW81" i="10"/>
  <c r="BV81" i="10"/>
  <c r="BU81" i="10"/>
  <c r="BT81" i="10"/>
  <c r="BR81" i="10"/>
  <c r="BQ81" i="10"/>
  <c r="BP81" i="10"/>
  <c r="BO81" i="10"/>
  <c r="BN81" i="10"/>
  <c r="BM81" i="10"/>
  <c r="BL81" i="10"/>
  <c r="BK81" i="10"/>
  <c r="BJ81" i="10"/>
  <c r="BI81" i="10"/>
  <c r="BH81" i="10"/>
  <c r="H82" i="10"/>
  <c r="H5" i="10"/>
  <c r="K82" i="10"/>
  <c r="EE80" i="10"/>
  <c r="ED80" i="10"/>
  <c r="EC80" i="10"/>
  <c r="EB80" i="10"/>
  <c r="EA80" i="10"/>
  <c r="DZ80" i="10"/>
  <c r="DY80" i="10"/>
  <c r="DX80" i="10"/>
  <c r="DW80" i="10"/>
  <c r="DV80" i="10"/>
  <c r="DU80" i="10"/>
  <c r="DT80" i="10"/>
  <c r="DR80" i="10"/>
  <c r="BF80" i="10"/>
  <c r="DQ80" i="10"/>
  <c r="BE80" i="10"/>
  <c r="DP80" i="10"/>
  <c r="BD80" i="10"/>
  <c r="DO80" i="10"/>
  <c r="BC80" i="10"/>
  <c r="DN80" i="10"/>
  <c r="BB80" i="10"/>
  <c r="DM80" i="10"/>
  <c r="BA80" i="10"/>
  <c r="DL80" i="10"/>
  <c r="AZ80" i="10"/>
  <c r="DK80" i="10"/>
  <c r="AY80" i="10"/>
  <c r="DJ80" i="10"/>
  <c r="AX80" i="10"/>
  <c r="DI80" i="10"/>
  <c r="AW80" i="10"/>
  <c r="DH80" i="10"/>
  <c r="AV80" i="10"/>
  <c r="DG80" i="10"/>
  <c r="DE80" i="10"/>
  <c r="AT80" i="10"/>
  <c r="DD80" i="10"/>
  <c r="AS80" i="10"/>
  <c r="DC80" i="10"/>
  <c r="AR80" i="10"/>
  <c r="DB80" i="10"/>
  <c r="AQ80" i="10"/>
  <c r="DA80" i="10"/>
  <c r="AP80" i="10"/>
  <c r="CZ80" i="10"/>
  <c r="AO80" i="10"/>
  <c r="CY80" i="10"/>
  <c r="AN80" i="10"/>
  <c r="CX80" i="10"/>
  <c r="AM80" i="10"/>
  <c r="CW80" i="10"/>
  <c r="AL80" i="10"/>
  <c r="CV80" i="10"/>
  <c r="AK80" i="10"/>
  <c r="CU80" i="10"/>
  <c r="AJ80" i="10"/>
  <c r="CT80" i="10"/>
  <c r="CR80" i="10"/>
  <c r="AH80" i="10"/>
  <c r="CQ80" i="10"/>
  <c r="AG80" i="10"/>
  <c r="CP80" i="10"/>
  <c r="AF80" i="10"/>
  <c r="CO80" i="10"/>
  <c r="AE80" i="10"/>
  <c r="CN80" i="10"/>
  <c r="AD80" i="10"/>
  <c r="CM80" i="10"/>
  <c r="AC80" i="10"/>
  <c r="CL80" i="10"/>
  <c r="AB80" i="10"/>
  <c r="CK80" i="10"/>
  <c r="AA80" i="10"/>
  <c r="CJ80" i="10"/>
  <c r="Z80" i="10"/>
  <c r="CI80" i="10"/>
  <c r="Y80" i="10"/>
  <c r="CH80" i="10"/>
  <c r="X80" i="10"/>
  <c r="CG80" i="10"/>
  <c r="CE80" i="10"/>
  <c r="CD80" i="10"/>
  <c r="CC80" i="10"/>
  <c r="CB80" i="10"/>
  <c r="CA80" i="10"/>
  <c r="BZ80" i="10"/>
  <c r="BY80" i="10"/>
  <c r="BX80" i="10"/>
  <c r="BW80" i="10"/>
  <c r="BV80" i="10"/>
  <c r="BU80" i="10"/>
  <c r="BT80" i="10"/>
  <c r="BR80" i="10"/>
  <c r="BQ80" i="10"/>
  <c r="BP80" i="10"/>
  <c r="BO80" i="10"/>
  <c r="BN80" i="10"/>
  <c r="BM80" i="10"/>
  <c r="BL80" i="10"/>
  <c r="BK80" i="10"/>
  <c r="BJ80" i="10"/>
  <c r="BI80" i="10"/>
  <c r="BH80" i="10"/>
  <c r="H45" i="10"/>
  <c r="H49" i="10"/>
  <c r="K45" i="10"/>
  <c r="EE79" i="10"/>
  <c r="ED79" i="10"/>
  <c r="EC79" i="10"/>
  <c r="EB79" i="10"/>
  <c r="EA79" i="10"/>
  <c r="DZ79" i="10"/>
  <c r="DY79" i="10"/>
  <c r="DX79" i="10"/>
  <c r="DW79" i="10"/>
  <c r="DV79" i="10"/>
  <c r="DU79" i="10"/>
  <c r="DT79" i="10"/>
  <c r="DR79" i="10"/>
  <c r="BF79" i="10"/>
  <c r="DQ79" i="10"/>
  <c r="BE79" i="10"/>
  <c r="DP79" i="10"/>
  <c r="BD79" i="10"/>
  <c r="DO79" i="10"/>
  <c r="BC79" i="10"/>
  <c r="DN79" i="10"/>
  <c r="BB79" i="10"/>
  <c r="DM79" i="10"/>
  <c r="BA79" i="10"/>
  <c r="DL79" i="10"/>
  <c r="AZ79" i="10"/>
  <c r="DK79" i="10"/>
  <c r="AY79" i="10"/>
  <c r="DJ79" i="10"/>
  <c r="AX79" i="10"/>
  <c r="DI79" i="10"/>
  <c r="DH79" i="10"/>
  <c r="AV79" i="10"/>
  <c r="DG79" i="10"/>
  <c r="DE79" i="10"/>
  <c r="AT79" i="10"/>
  <c r="DD79" i="10"/>
  <c r="AS79" i="10"/>
  <c r="DC79" i="10"/>
  <c r="AR79" i="10"/>
  <c r="DB79" i="10"/>
  <c r="AQ79" i="10"/>
  <c r="DA79" i="10"/>
  <c r="AP79" i="10"/>
  <c r="CZ79" i="10"/>
  <c r="AO79" i="10"/>
  <c r="CY79" i="10"/>
  <c r="AN79" i="10"/>
  <c r="CX79" i="10"/>
  <c r="AM79" i="10"/>
  <c r="CW79" i="10"/>
  <c r="AL79" i="10"/>
  <c r="CV79" i="10"/>
  <c r="CU79" i="10"/>
  <c r="AJ79" i="10"/>
  <c r="CT79" i="10"/>
  <c r="CR79" i="10"/>
  <c r="AH79" i="10"/>
  <c r="CQ79" i="10"/>
  <c r="AG79" i="10"/>
  <c r="CP79" i="10"/>
  <c r="AF79" i="10"/>
  <c r="CO79" i="10"/>
  <c r="AE79" i="10"/>
  <c r="CN79" i="10"/>
  <c r="AD79" i="10"/>
  <c r="CM79" i="10"/>
  <c r="AC79" i="10"/>
  <c r="CL79" i="10"/>
  <c r="AB79" i="10"/>
  <c r="CK79" i="10"/>
  <c r="AA79" i="10"/>
  <c r="CJ79" i="10"/>
  <c r="Z79" i="10"/>
  <c r="CI79" i="10"/>
  <c r="Y79" i="10"/>
  <c r="CH79" i="10"/>
  <c r="X79" i="10"/>
  <c r="CG79" i="10"/>
  <c r="CE79" i="10"/>
  <c r="CD79" i="10"/>
  <c r="CC79" i="10"/>
  <c r="CB79" i="10"/>
  <c r="CA79" i="10"/>
  <c r="BZ79" i="10"/>
  <c r="BY79" i="10"/>
  <c r="BX79" i="10"/>
  <c r="BW79" i="10"/>
  <c r="BV79" i="10"/>
  <c r="BU79" i="10"/>
  <c r="BT79" i="10"/>
  <c r="BR79" i="10"/>
  <c r="BQ79" i="10"/>
  <c r="BP79" i="10"/>
  <c r="BO79" i="10"/>
  <c r="BN79" i="10"/>
  <c r="BM79" i="10"/>
  <c r="BL79" i="10"/>
  <c r="BK79" i="10"/>
  <c r="BJ79" i="10"/>
  <c r="BI79" i="10"/>
  <c r="BH79" i="10"/>
  <c r="AW79" i="10"/>
  <c r="AK79" i="10"/>
  <c r="H81" i="10"/>
  <c r="H18" i="10"/>
  <c r="K81" i="10"/>
  <c r="EE78" i="10"/>
  <c r="ED78" i="10"/>
  <c r="EC78" i="10"/>
  <c r="EB78" i="10"/>
  <c r="EA78" i="10"/>
  <c r="DZ78" i="10"/>
  <c r="DY78" i="10"/>
  <c r="DX78" i="10"/>
  <c r="DW78" i="10"/>
  <c r="DV78" i="10"/>
  <c r="DU78" i="10"/>
  <c r="DT78" i="10"/>
  <c r="DR78" i="10"/>
  <c r="BF78" i="10"/>
  <c r="DQ78" i="10"/>
  <c r="BE78" i="10"/>
  <c r="DP78" i="10"/>
  <c r="BD78" i="10"/>
  <c r="DO78" i="10"/>
  <c r="BC78" i="10"/>
  <c r="DN78" i="10"/>
  <c r="BB78" i="10"/>
  <c r="DM78" i="10"/>
  <c r="BA78" i="10"/>
  <c r="DL78" i="10"/>
  <c r="AZ78" i="10"/>
  <c r="DK78" i="10"/>
  <c r="AY78" i="10"/>
  <c r="DJ78" i="10"/>
  <c r="DI78" i="10"/>
  <c r="AW78" i="10"/>
  <c r="DH78" i="10"/>
  <c r="AV78" i="10"/>
  <c r="DG78" i="10"/>
  <c r="DE78" i="10"/>
  <c r="AT78" i="10"/>
  <c r="DD78" i="10"/>
  <c r="AS78" i="10"/>
  <c r="DC78" i="10"/>
  <c r="AR78" i="10"/>
  <c r="DB78" i="10"/>
  <c r="AQ78" i="10"/>
  <c r="DA78" i="10"/>
  <c r="AP78" i="10"/>
  <c r="CZ78" i="10"/>
  <c r="AO78" i="10"/>
  <c r="CY78" i="10"/>
  <c r="AN78" i="10"/>
  <c r="CX78" i="10"/>
  <c r="AM78" i="10"/>
  <c r="CW78" i="10"/>
  <c r="AL78" i="10"/>
  <c r="CV78" i="10"/>
  <c r="AK78" i="10"/>
  <c r="CU78" i="10"/>
  <c r="AJ78" i="10"/>
  <c r="CT78" i="10"/>
  <c r="CR78" i="10"/>
  <c r="AH78" i="10"/>
  <c r="CQ78" i="10"/>
  <c r="AG78" i="10"/>
  <c r="CP78" i="10"/>
  <c r="AF78" i="10"/>
  <c r="CO78" i="10"/>
  <c r="AE78" i="10"/>
  <c r="CN78" i="10"/>
  <c r="AD78" i="10"/>
  <c r="CM78" i="10"/>
  <c r="AC78" i="10"/>
  <c r="CL78" i="10"/>
  <c r="AB78" i="10"/>
  <c r="CK78" i="10"/>
  <c r="AA78" i="10"/>
  <c r="CJ78" i="10"/>
  <c r="Z78" i="10"/>
  <c r="CI78" i="10"/>
  <c r="Y78" i="10"/>
  <c r="CH78" i="10"/>
  <c r="X78" i="10"/>
  <c r="CG78" i="10"/>
  <c r="CE78" i="10"/>
  <c r="CD78" i="10"/>
  <c r="CC78" i="10"/>
  <c r="CB78" i="10"/>
  <c r="CA78" i="10"/>
  <c r="BZ78" i="10"/>
  <c r="BY78" i="10"/>
  <c r="BX78" i="10"/>
  <c r="BW78" i="10"/>
  <c r="BV78" i="10"/>
  <c r="BU78" i="10"/>
  <c r="BT78" i="10"/>
  <c r="BR78" i="10"/>
  <c r="BQ78" i="10"/>
  <c r="BP78" i="10"/>
  <c r="BO78" i="10"/>
  <c r="BN78" i="10"/>
  <c r="BM78" i="10"/>
  <c r="BL78" i="10"/>
  <c r="BK78" i="10"/>
  <c r="BJ78" i="10"/>
  <c r="BI78" i="10"/>
  <c r="BH78" i="10"/>
  <c r="AX78" i="10"/>
  <c r="H80" i="10"/>
  <c r="H14" i="10"/>
  <c r="K80" i="10"/>
  <c r="EE77" i="10"/>
  <c r="ED77" i="10"/>
  <c r="EC77" i="10"/>
  <c r="EB77" i="10"/>
  <c r="EA77" i="10"/>
  <c r="DZ77" i="10"/>
  <c r="DY77" i="10"/>
  <c r="DX77" i="10"/>
  <c r="DW77" i="10"/>
  <c r="DV77" i="10"/>
  <c r="DU77" i="10"/>
  <c r="DT77" i="10"/>
  <c r="DR77" i="10"/>
  <c r="BF77" i="10"/>
  <c r="DQ77" i="10"/>
  <c r="BE77" i="10"/>
  <c r="DP77" i="10"/>
  <c r="BD77" i="10"/>
  <c r="DO77" i="10"/>
  <c r="BC77" i="10"/>
  <c r="DN77" i="10"/>
  <c r="BB77" i="10"/>
  <c r="DM77" i="10"/>
  <c r="BA77" i="10"/>
  <c r="DL77" i="10"/>
  <c r="AZ77" i="10"/>
  <c r="DK77" i="10"/>
  <c r="AY77" i="10"/>
  <c r="DJ77" i="10"/>
  <c r="AX77" i="10"/>
  <c r="DI77" i="10"/>
  <c r="AW77" i="10"/>
  <c r="DH77" i="10"/>
  <c r="AV77" i="10"/>
  <c r="DG77" i="10"/>
  <c r="DE77" i="10"/>
  <c r="AT77" i="10"/>
  <c r="DD77" i="10"/>
  <c r="AS77" i="10"/>
  <c r="DC77" i="10"/>
  <c r="AR77" i="10"/>
  <c r="DB77" i="10"/>
  <c r="AQ77" i="10"/>
  <c r="DA77" i="10"/>
  <c r="AP77" i="10"/>
  <c r="CZ77" i="10"/>
  <c r="AO77" i="10"/>
  <c r="CY77" i="10"/>
  <c r="AN77" i="10"/>
  <c r="CX77" i="10"/>
  <c r="AM77" i="10"/>
  <c r="CW77" i="10"/>
  <c r="AL77" i="10"/>
  <c r="CV77" i="10"/>
  <c r="AK77" i="10"/>
  <c r="CU77" i="10"/>
  <c r="AJ77" i="10"/>
  <c r="CT77" i="10"/>
  <c r="CR77" i="10"/>
  <c r="AH77" i="10"/>
  <c r="CQ77" i="10"/>
  <c r="AG77" i="10"/>
  <c r="CP77" i="10"/>
  <c r="AF77" i="10"/>
  <c r="CO77" i="10"/>
  <c r="AE77" i="10"/>
  <c r="CN77" i="10"/>
  <c r="AD77" i="10"/>
  <c r="CM77" i="10"/>
  <c r="AC77" i="10"/>
  <c r="CL77" i="10"/>
  <c r="AB77" i="10"/>
  <c r="CK77" i="10"/>
  <c r="AA77" i="10"/>
  <c r="CJ77" i="10"/>
  <c r="Z77" i="10"/>
  <c r="CI77" i="10"/>
  <c r="Y77" i="10"/>
  <c r="CH77" i="10"/>
  <c r="X77" i="10"/>
  <c r="CG77" i="10"/>
  <c r="CE77" i="10"/>
  <c r="CD77" i="10"/>
  <c r="CC77" i="10"/>
  <c r="CB77" i="10"/>
  <c r="CA77" i="10"/>
  <c r="BZ77" i="10"/>
  <c r="BY77" i="10"/>
  <c r="BX77" i="10"/>
  <c r="BW77" i="10"/>
  <c r="BV77" i="10"/>
  <c r="BU77" i="10"/>
  <c r="BT77" i="10"/>
  <c r="BR77" i="10"/>
  <c r="BQ77" i="10"/>
  <c r="BP77" i="10"/>
  <c r="BO77" i="10"/>
  <c r="BN77" i="10"/>
  <c r="BM77" i="10"/>
  <c r="BL77" i="10"/>
  <c r="BK77" i="10"/>
  <c r="BJ77" i="10"/>
  <c r="BI77" i="10"/>
  <c r="BH77" i="10"/>
  <c r="H79" i="10"/>
  <c r="H27" i="10"/>
  <c r="J79" i="10"/>
  <c r="EE76" i="10"/>
  <c r="ED76" i="10"/>
  <c r="EC76" i="10"/>
  <c r="EB76" i="10"/>
  <c r="EA76" i="10"/>
  <c r="DZ76" i="10"/>
  <c r="DY76" i="10"/>
  <c r="DX76" i="10"/>
  <c r="DW76" i="10"/>
  <c r="DV76" i="10"/>
  <c r="DU76" i="10"/>
  <c r="DT76" i="10"/>
  <c r="DR76" i="10"/>
  <c r="BF76" i="10"/>
  <c r="DQ76" i="10"/>
  <c r="BE76" i="10"/>
  <c r="DP76" i="10"/>
  <c r="BD76" i="10"/>
  <c r="DO76" i="10"/>
  <c r="DN76" i="10"/>
  <c r="DM76" i="10"/>
  <c r="BA76" i="10"/>
  <c r="DL76" i="10"/>
  <c r="AZ76" i="10"/>
  <c r="DK76" i="10"/>
  <c r="AY76" i="10"/>
  <c r="DJ76" i="10"/>
  <c r="AX76" i="10"/>
  <c r="DI76" i="10"/>
  <c r="AW76" i="10"/>
  <c r="DH76" i="10"/>
  <c r="AV76" i="10"/>
  <c r="DG76" i="10"/>
  <c r="DE76" i="10"/>
  <c r="AT76" i="10"/>
  <c r="DD76" i="10"/>
  <c r="DC76" i="10"/>
  <c r="AR76" i="10"/>
  <c r="DB76" i="10"/>
  <c r="AQ76" i="10"/>
  <c r="DA76" i="10"/>
  <c r="AP76" i="10"/>
  <c r="CZ76" i="10"/>
  <c r="AO76" i="10"/>
  <c r="CY76" i="10"/>
  <c r="AN76" i="10"/>
  <c r="CX76" i="10"/>
  <c r="AM76" i="10"/>
  <c r="CW76" i="10"/>
  <c r="AL76" i="10"/>
  <c r="CV76" i="10"/>
  <c r="AK76" i="10"/>
  <c r="CU76" i="10"/>
  <c r="AJ76" i="10"/>
  <c r="CT76" i="10"/>
  <c r="CR76" i="10"/>
  <c r="AH76" i="10"/>
  <c r="CQ76" i="10"/>
  <c r="AG76" i="10"/>
  <c r="CP76" i="10"/>
  <c r="AF76" i="10"/>
  <c r="CO76" i="10"/>
  <c r="AE76" i="10"/>
  <c r="CN76" i="10"/>
  <c r="AD76" i="10"/>
  <c r="CM76" i="10"/>
  <c r="AC76" i="10"/>
  <c r="CL76" i="10"/>
  <c r="AB76" i="10"/>
  <c r="CK76" i="10"/>
  <c r="AA76" i="10"/>
  <c r="CJ76" i="10"/>
  <c r="Z76" i="10"/>
  <c r="CI76" i="10"/>
  <c r="Y76" i="10"/>
  <c r="CH76" i="10"/>
  <c r="X76" i="10"/>
  <c r="CG76" i="10"/>
  <c r="CE76" i="10"/>
  <c r="CD76" i="10"/>
  <c r="CC76" i="10"/>
  <c r="CB76" i="10"/>
  <c r="CA76" i="10"/>
  <c r="BZ76" i="10"/>
  <c r="BY76" i="10"/>
  <c r="BX76" i="10"/>
  <c r="BW76" i="10"/>
  <c r="BV76" i="10"/>
  <c r="BU76" i="10"/>
  <c r="BT76" i="10"/>
  <c r="BR76" i="10"/>
  <c r="BQ76" i="10"/>
  <c r="BP76" i="10"/>
  <c r="BO76" i="10"/>
  <c r="BN76" i="10"/>
  <c r="BM76" i="10"/>
  <c r="BL76" i="10"/>
  <c r="BK76" i="10"/>
  <c r="BJ76" i="10"/>
  <c r="BI76" i="10"/>
  <c r="BH76" i="10"/>
  <c r="BC76" i="10"/>
  <c r="BB76" i="10"/>
  <c r="AS76" i="10"/>
  <c r="H78" i="10"/>
  <c r="H22" i="10"/>
  <c r="K78" i="10"/>
  <c r="EE75" i="10"/>
  <c r="ED75" i="10"/>
  <c r="EC75" i="10"/>
  <c r="EB75" i="10"/>
  <c r="EA75" i="10"/>
  <c r="DZ75" i="10"/>
  <c r="DY75" i="10"/>
  <c r="DX75" i="10"/>
  <c r="DW75" i="10"/>
  <c r="DV75" i="10"/>
  <c r="DU75" i="10"/>
  <c r="DT75" i="10"/>
  <c r="DR75" i="10"/>
  <c r="BF75" i="10"/>
  <c r="DQ75" i="10"/>
  <c r="BE75" i="10"/>
  <c r="DP75" i="10"/>
  <c r="BD75" i="10"/>
  <c r="DO75" i="10"/>
  <c r="BC75" i="10"/>
  <c r="DN75" i="10"/>
  <c r="BB75" i="10"/>
  <c r="DM75" i="10"/>
  <c r="BA75" i="10"/>
  <c r="DL75" i="10"/>
  <c r="AZ75" i="10"/>
  <c r="DK75" i="10"/>
  <c r="AY75" i="10"/>
  <c r="DJ75" i="10"/>
  <c r="AX75" i="10"/>
  <c r="DI75" i="10"/>
  <c r="AW75" i="10"/>
  <c r="DH75" i="10"/>
  <c r="AV75" i="10"/>
  <c r="DG75" i="10"/>
  <c r="DE75" i="10"/>
  <c r="AT75" i="10"/>
  <c r="DD75" i="10"/>
  <c r="AS75" i="10"/>
  <c r="DC75" i="10"/>
  <c r="AR75" i="10"/>
  <c r="DB75" i="10"/>
  <c r="AQ75" i="10"/>
  <c r="DA75" i="10"/>
  <c r="AP75" i="10"/>
  <c r="CZ75" i="10"/>
  <c r="AO75" i="10"/>
  <c r="CY75" i="10"/>
  <c r="AN75" i="10"/>
  <c r="CX75" i="10"/>
  <c r="AM75" i="10"/>
  <c r="CW75" i="10"/>
  <c r="AL75" i="10"/>
  <c r="CV75" i="10"/>
  <c r="AK75" i="10"/>
  <c r="CU75" i="10"/>
  <c r="AJ75" i="10"/>
  <c r="CT75" i="10"/>
  <c r="CR75" i="10"/>
  <c r="AH75" i="10"/>
  <c r="CQ75" i="10"/>
  <c r="AG75" i="10"/>
  <c r="CP75" i="10"/>
  <c r="AF75" i="10"/>
  <c r="CO75" i="10"/>
  <c r="AE75" i="10"/>
  <c r="CN75" i="10"/>
  <c r="AD75" i="10"/>
  <c r="CM75" i="10"/>
  <c r="AC75" i="10"/>
  <c r="CL75" i="10"/>
  <c r="AB75" i="10"/>
  <c r="CK75" i="10"/>
  <c r="AA75" i="10"/>
  <c r="CJ75" i="10"/>
  <c r="Z75" i="10"/>
  <c r="CI75" i="10"/>
  <c r="Y75" i="10"/>
  <c r="CH75" i="10"/>
  <c r="X75" i="10"/>
  <c r="CG75" i="10"/>
  <c r="CE75" i="10"/>
  <c r="CD75" i="10"/>
  <c r="CC75" i="10"/>
  <c r="T75" i="10"/>
  <c r="CB75" i="10"/>
  <c r="CA75" i="10"/>
  <c r="BZ75" i="10"/>
  <c r="BY75" i="10"/>
  <c r="P75" i="10"/>
  <c r="BX75" i="10"/>
  <c r="BW75" i="10"/>
  <c r="BV75" i="10"/>
  <c r="BU75" i="10"/>
  <c r="L75" i="10"/>
  <c r="BT75" i="10"/>
  <c r="BR75" i="10"/>
  <c r="BQ75" i="10"/>
  <c r="BP75" i="10"/>
  <c r="BO75" i="10"/>
  <c r="BN75" i="10"/>
  <c r="BM75" i="10"/>
  <c r="BL75" i="10"/>
  <c r="BK75" i="10"/>
  <c r="BJ75" i="10"/>
  <c r="BI75" i="10"/>
  <c r="BH75" i="10"/>
  <c r="H77" i="10"/>
  <c r="K77" i="10"/>
  <c r="EE74" i="10"/>
  <c r="ED74" i="10"/>
  <c r="EC74" i="10"/>
  <c r="EB74" i="10"/>
  <c r="EA74" i="10"/>
  <c r="DZ74" i="10"/>
  <c r="DY74" i="10"/>
  <c r="DX74" i="10"/>
  <c r="DW74" i="10"/>
  <c r="DV74" i="10"/>
  <c r="DU74" i="10"/>
  <c r="DT74" i="10"/>
  <c r="DR74" i="10"/>
  <c r="BF74" i="10"/>
  <c r="DQ74" i="10"/>
  <c r="BE74" i="10"/>
  <c r="DP74" i="10"/>
  <c r="BD74" i="10"/>
  <c r="DO74" i="10"/>
  <c r="BC74" i="10"/>
  <c r="DN74" i="10"/>
  <c r="BB74" i="10"/>
  <c r="DM74" i="10"/>
  <c r="BA74" i="10"/>
  <c r="DL74" i="10"/>
  <c r="AZ74" i="10"/>
  <c r="DK74" i="10"/>
  <c r="AY74" i="10"/>
  <c r="DJ74" i="10"/>
  <c r="AX74" i="10"/>
  <c r="DI74" i="10"/>
  <c r="AW74" i="10"/>
  <c r="DH74" i="10"/>
  <c r="AV74" i="10"/>
  <c r="DG74" i="10"/>
  <c r="DE74" i="10"/>
  <c r="AT74" i="10"/>
  <c r="DD74" i="10"/>
  <c r="AS74" i="10"/>
  <c r="DC74" i="10"/>
  <c r="AR74" i="10"/>
  <c r="DB74" i="10"/>
  <c r="AQ74" i="10"/>
  <c r="DA74" i="10"/>
  <c r="AP74" i="10"/>
  <c r="CZ74" i="10"/>
  <c r="AO74" i="10"/>
  <c r="CY74" i="10"/>
  <c r="AN74" i="10"/>
  <c r="CX74" i="10"/>
  <c r="AM74" i="10"/>
  <c r="CW74" i="10"/>
  <c r="AL74" i="10"/>
  <c r="CV74" i="10"/>
  <c r="AK74" i="10"/>
  <c r="CU74" i="10"/>
  <c r="AJ74" i="10"/>
  <c r="CT74" i="10"/>
  <c r="CR74" i="10"/>
  <c r="AH74" i="10"/>
  <c r="CQ74" i="10"/>
  <c r="AG74" i="10"/>
  <c r="CP74" i="10"/>
  <c r="AF74" i="10"/>
  <c r="CO74" i="10"/>
  <c r="AE74" i="10"/>
  <c r="CN74" i="10"/>
  <c r="AD74" i="10"/>
  <c r="CM74" i="10"/>
  <c r="AC74" i="10"/>
  <c r="CL74" i="10"/>
  <c r="AB74" i="10"/>
  <c r="CK74" i="10"/>
  <c r="AA74" i="10"/>
  <c r="CJ74" i="10"/>
  <c r="Z74" i="10"/>
  <c r="CI74" i="10"/>
  <c r="Y74" i="10"/>
  <c r="CH74" i="10"/>
  <c r="X74" i="10"/>
  <c r="CG74" i="10"/>
  <c r="CE74" i="10"/>
  <c r="CD74" i="10"/>
  <c r="CC74" i="10"/>
  <c r="CB74" i="10"/>
  <c r="S75" i="10"/>
  <c r="CA74" i="10"/>
  <c r="BZ74" i="10"/>
  <c r="BY74" i="10"/>
  <c r="BX74" i="10"/>
  <c r="BW74" i="10"/>
  <c r="BV74" i="10"/>
  <c r="BU74" i="10"/>
  <c r="BT74" i="10"/>
  <c r="BR74" i="10"/>
  <c r="BQ74" i="10"/>
  <c r="BP74" i="10"/>
  <c r="BO74" i="10"/>
  <c r="BN74" i="10"/>
  <c r="BM74" i="10"/>
  <c r="BL74" i="10"/>
  <c r="BK74" i="10"/>
  <c r="BJ74" i="10"/>
  <c r="BI74" i="10"/>
  <c r="BH74" i="10"/>
  <c r="H76" i="10"/>
  <c r="H28" i="10"/>
  <c r="K76" i="10"/>
  <c r="EE73" i="10"/>
  <c r="ED73" i="10"/>
  <c r="EC73" i="10"/>
  <c r="EB73" i="10"/>
  <c r="EA73" i="10"/>
  <c r="DZ73" i="10"/>
  <c r="DY73" i="10"/>
  <c r="DX73" i="10"/>
  <c r="DW73" i="10"/>
  <c r="DV73" i="10"/>
  <c r="DU73" i="10"/>
  <c r="DT73" i="10"/>
  <c r="DR73" i="10"/>
  <c r="BF73" i="10"/>
  <c r="DQ73" i="10"/>
  <c r="BE73" i="10"/>
  <c r="DP73" i="10"/>
  <c r="BD73" i="10"/>
  <c r="DO73" i="10"/>
  <c r="BC73" i="10"/>
  <c r="DN73" i="10"/>
  <c r="BB73" i="10"/>
  <c r="DM73" i="10"/>
  <c r="BA73" i="10"/>
  <c r="DL73" i="10"/>
  <c r="AZ73" i="10"/>
  <c r="DK73" i="10"/>
  <c r="AY73" i="10"/>
  <c r="DJ73" i="10"/>
  <c r="AX73" i="10"/>
  <c r="DI73" i="10"/>
  <c r="AW73" i="10"/>
  <c r="DH73" i="10"/>
  <c r="AV73" i="10"/>
  <c r="DG73" i="10"/>
  <c r="DE73" i="10"/>
  <c r="AT73" i="10"/>
  <c r="DD73" i="10"/>
  <c r="AS73" i="10"/>
  <c r="DC73" i="10"/>
  <c r="AR73" i="10"/>
  <c r="DB73" i="10"/>
  <c r="AQ73" i="10"/>
  <c r="DA73" i="10"/>
  <c r="AP73" i="10"/>
  <c r="CZ73" i="10"/>
  <c r="AO73" i="10"/>
  <c r="CY73" i="10"/>
  <c r="AN73" i="10"/>
  <c r="CX73" i="10"/>
  <c r="AM73" i="10"/>
  <c r="CW73" i="10"/>
  <c r="AL73" i="10"/>
  <c r="CV73" i="10"/>
  <c r="AK73" i="10"/>
  <c r="CU73" i="10"/>
  <c r="AJ73" i="10"/>
  <c r="CT73" i="10"/>
  <c r="CR73" i="10"/>
  <c r="AH73" i="10"/>
  <c r="CQ73" i="10"/>
  <c r="AG73" i="10"/>
  <c r="CP73" i="10"/>
  <c r="AF73" i="10"/>
  <c r="CO73" i="10"/>
  <c r="AE73" i="10"/>
  <c r="CN73" i="10"/>
  <c r="AD73" i="10"/>
  <c r="CM73" i="10"/>
  <c r="AC73" i="10"/>
  <c r="CL73" i="10"/>
  <c r="AB73" i="10"/>
  <c r="CK73" i="10"/>
  <c r="AA73" i="10"/>
  <c r="CJ73" i="10"/>
  <c r="Z73" i="10"/>
  <c r="CI73" i="10"/>
  <c r="Y73" i="10"/>
  <c r="CH73" i="10"/>
  <c r="X73" i="10"/>
  <c r="CG73" i="10"/>
  <c r="CE73" i="10"/>
  <c r="CD73" i="10"/>
  <c r="CC73" i="10"/>
  <c r="CB73" i="10"/>
  <c r="CA73" i="10"/>
  <c r="BZ73" i="10"/>
  <c r="BY73" i="10"/>
  <c r="BX73" i="10"/>
  <c r="BW73" i="10"/>
  <c r="BV73" i="10"/>
  <c r="BU73" i="10"/>
  <c r="BT73" i="10"/>
  <c r="BR73" i="10"/>
  <c r="BQ73" i="10"/>
  <c r="BP73" i="10"/>
  <c r="BO73" i="10"/>
  <c r="BN73" i="10"/>
  <c r="BM73" i="10"/>
  <c r="BL73" i="10"/>
  <c r="BK73" i="10"/>
  <c r="BJ73" i="10"/>
  <c r="BI73" i="10"/>
  <c r="BH73" i="10"/>
  <c r="H46" i="10"/>
  <c r="K46" i="10"/>
  <c r="EE72" i="10"/>
  <c r="ED72" i="10"/>
  <c r="EC72" i="10"/>
  <c r="EB72" i="10"/>
  <c r="EA72" i="10"/>
  <c r="DZ72" i="10"/>
  <c r="DY72" i="10"/>
  <c r="DX72" i="10"/>
  <c r="DW72" i="10"/>
  <c r="DV72" i="10"/>
  <c r="DU72" i="10"/>
  <c r="DT72" i="10"/>
  <c r="DR72" i="10"/>
  <c r="BF72" i="10"/>
  <c r="DQ72" i="10"/>
  <c r="BE72" i="10"/>
  <c r="DP72" i="10"/>
  <c r="BD72" i="10"/>
  <c r="DO72" i="10"/>
  <c r="BC72" i="10"/>
  <c r="DN72" i="10"/>
  <c r="BB72" i="10"/>
  <c r="DM72" i="10"/>
  <c r="BA72" i="10"/>
  <c r="DL72" i="10"/>
  <c r="AZ72" i="10"/>
  <c r="DK72" i="10"/>
  <c r="AY72" i="10"/>
  <c r="DJ72" i="10"/>
  <c r="DI72" i="10"/>
  <c r="AW72" i="10"/>
  <c r="DH72" i="10"/>
  <c r="AV72" i="10"/>
  <c r="DG72" i="10"/>
  <c r="DE72" i="10"/>
  <c r="AT72" i="10"/>
  <c r="DD72" i="10"/>
  <c r="AS72" i="10"/>
  <c r="DC72" i="10"/>
  <c r="AR72" i="10"/>
  <c r="DB72" i="10"/>
  <c r="AQ72" i="10"/>
  <c r="DA72" i="10"/>
  <c r="AP72" i="10"/>
  <c r="CZ72" i="10"/>
  <c r="AO72" i="10"/>
  <c r="CY72" i="10"/>
  <c r="AN72" i="10"/>
  <c r="CX72" i="10"/>
  <c r="AM72" i="10"/>
  <c r="CW72" i="10"/>
  <c r="AL72" i="10"/>
  <c r="CV72" i="10"/>
  <c r="AK72" i="10"/>
  <c r="CU72" i="10"/>
  <c r="AJ72" i="10"/>
  <c r="CT72" i="10"/>
  <c r="CR72" i="10"/>
  <c r="AH72" i="10"/>
  <c r="CQ72" i="10"/>
  <c r="AG72" i="10"/>
  <c r="CP72" i="10"/>
  <c r="AF72" i="10"/>
  <c r="CO72" i="10"/>
  <c r="AE72" i="10"/>
  <c r="CN72" i="10"/>
  <c r="AD72" i="10"/>
  <c r="CM72" i="10"/>
  <c r="AC72" i="10"/>
  <c r="CL72" i="10"/>
  <c r="AB72" i="10"/>
  <c r="CK72" i="10"/>
  <c r="AA72" i="10"/>
  <c r="CJ72" i="10"/>
  <c r="Z72" i="10"/>
  <c r="CI72" i="10"/>
  <c r="Y72" i="10"/>
  <c r="CH72" i="10"/>
  <c r="X72" i="10"/>
  <c r="CG72" i="10"/>
  <c r="CE72" i="10"/>
  <c r="CD72" i="10"/>
  <c r="U72" i="10"/>
  <c r="CC72" i="10"/>
  <c r="CB72" i="10"/>
  <c r="CA72" i="10"/>
  <c r="BZ72" i="10"/>
  <c r="Q72" i="10"/>
  <c r="BY72" i="10"/>
  <c r="BX72" i="10"/>
  <c r="BW72" i="10"/>
  <c r="BV72" i="10"/>
  <c r="M72" i="10"/>
  <c r="BU72" i="10"/>
  <c r="BT72" i="10"/>
  <c r="BR72" i="10"/>
  <c r="BQ72" i="10"/>
  <c r="BP72" i="10"/>
  <c r="BO72" i="10"/>
  <c r="BN72" i="10"/>
  <c r="BM72" i="10"/>
  <c r="BL72" i="10"/>
  <c r="BK72" i="10"/>
  <c r="BJ72" i="10"/>
  <c r="BI72" i="10"/>
  <c r="BH72" i="10"/>
  <c r="AX72" i="10"/>
  <c r="H75" i="10"/>
  <c r="H23" i="10"/>
  <c r="J75" i="10"/>
  <c r="EE71" i="10"/>
  <c r="ED71" i="10"/>
  <c r="EC71" i="10"/>
  <c r="EB71" i="10"/>
  <c r="EA71" i="10"/>
  <c r="DZ71" i="10"/>
  <c r="DY71" i="10"/>
  <c r="DX71" i="10"/>
  <c r="DW71" i="10"/>
  <c r="DV71" i="10"/>
  <c r="DU71" i="10"/>
  <c r="DT71" i="10"/>
  <c r="DR71" i="10"/>
  <c r="BF71" i="10"/>
  <c r="DQ71" i="10"/>
  <c r="BE71" i="10"/>
  <c r="DP71" i="10"/>
  <c r="BD71" i="10"/>
  <c r="DO71" i="10"/>
  <c r="DN71" i="10"/>
  <c r="BB71" i="10"/>
  <c r="DM71" i="10"/>
  <c r="BA71" i="10"/>
  <c r="DL71" i="10"/>
  <c r="AZ71" i="10"/>
  <c r="DK71" i="10"/>
  <c r="AY71" i="10"/>
  <c r="DJ71" i="10"/>
  <c r="AX71" i="10"/>
  <c r="DI71" i="10"/>
  <c r="AW71" i="10"/>
  <c r="DH71" i="10"/>
  <c r="AV71" i="10"/>
  <c r="DG71" i="10"/>
  <c r="DE71" i="10"/>
  <c r="AT71" i="10"/>
  <c r="DD71" i="10"/>
  <c r="AS71" i="10"/>
  <c r="DC71" i="10"/>
  <c r="AR71" i="10"/>
  <c r="DB71" i="10"/>
  <c r="AQ71" i="10"/>
  <c r="DA71" i="10"/>
  <c r="AP71" i="10"/>
  <c r="CZ71" i="10"/>
  <c r="AO71" i="10"/>
  <c r="CY71" i="10"/>
  <c r="AN71" i="10"/>
  <c r="CX71" i="10"/>
  <c r="AM71" i="10"/>
  <c r="CW71" i="10"/>
  <c r="AL71" i="10"/>
  <c r="CV71" i="10"/>
  <c r="AK71" i="10"/>
  <c r="CU71" i="10"/>
  <c r="AJ71" i="10"/>
  <c r="CT71" i="10"/>
  <c r="CR71" i="10"/>
  <c r="AH71" i="10"/>
  <c r="CQ71" i="10"/>
  <c r="AG71" i="10"/>
  <c r="CP71" i="10"/>
  <c r="AF71" i="10"/>
  <c r="CO71" i="10"/>
  <c r="AE71" i="10"/>
  <c r="CN71" i="10"/>
  <c r="AD71" i="10"/>
  <c r="CM71" i="10"/>
  <c r="AC71" i="10"/>
  <c r="CL71" i="10"/>
  <c r="AB71" i="10"/>
  <c r="CK71" i="10"/>
  <c r="AA71" i="10"/>
  <c r="CJ71" i="10"/>
  <c r="Z71" i="10"/>
  <c r="CI71" i="10"/>
  <c r="Y71" i="10"/>
  <c r="CH71" i="10"/>
  <c r="X71" i="10"/>
  <c r="CG71" i="10"/>
  <c r="CE71" i="10"/>
  <c r="V71" i="10"/>
  <c r="CD71" i="10"/>
  <c r="CC71" i="10"/>
  <c r="CB71" i="10"/>
  <c r="CA71" i="10"/>
  <c r="R71" i="10"/>
  <c r="BZ71" i="10"/>
  <c r="BY71" i="10"/>
  <c r="BX71" i="10"/>
  <c r="BW71" i="10"/>
  <c r="N71" i="10"/>
  <c r="BV71" i="10"/>
  <c r="BU71" i="10"/>
  <c r="BT71" i="10"/>
  <c r="BR71" i="10"/>
  <c r="BQ71" i="10"/>
  <c r="BP71" i="10"/>
  <c r="BO71" i="10"/>
  <c r="BN71" i="10"/>
  <c r="BM71" i="10"/>
  <c r="BL71" i="10"/>
  <c r="BK71" i="10"/>
  <c r="BJ71" i="10"/>
  <c r="BI71" i="10"/>
  <c r="BH71" i="10"/>
  <c r="BC71" i="10"/>
  <c r="H74" i="10"/>
  <c r="H21" i="10"/>
  <c r="K74" i="10"/>
  <c r="EE70" i="10"/>
  <c r="ED70" i="10"/>
  <c r="EC70" i="10"/>
  <c r="EB70" i="10"/>
  <c r="EA70" i="10"/>
  <c r="DZ70" i="10"/>
  <c r="DY70" i="10"/>
  <c r="DX70" i="10"/>
  <c r="DW70" i="10"/>
  <c r="DV70" i="10"/>
  <c r="DU70" i="10"/>
  <c r="DT70" i="10"/>
  <c r="DR70" i="10"/>
  <c r="BF70" i="10"/>
  <c r="DQ70" i="10"/>
  <c r="BE70" i="10"/>
  <c r="DP70" i="10"/>
  <c r="BD70" i="10"/>
  <c r="DO70" i="10"/>
  <c r="BC70" i="10"/>
  <c r="DN70" i="10"/>
  <c r="BB70" i="10"/>
  <c r="DM70" i="10"/>
  <c r="BA70" i="10"/>
  <c r="DL70" i="10"/>
  <c r="AZ70" i="10"/>
  <c r="DK70" i="10"/>
  <c r="AY70" i="10"/>
  <c r="DJ70" i="10"/>
  <c r="AX70" i="10"/>
  <c r="DI70" i="10"/>
  <c r="AW70" i="10"/>
  <c r="DH70" i="10"/>
  <c r="AV70" i="10"/>
  <c r="DG70" i="10"/>
  <c r="DE70" i="10"/>
  <c r="AT70" i="10"/>
  <c r="DD70" i="10"/>
  <c r="AS70" i="10"/>
  <c r="DC70" i="10"/>
  <c r="AR70" i="10"/>
  <c r="DB70" i="10"/>
  <c r="AQ70" i="10"/>
  <c r="DA70" i="10"/>
  <c r="AP70" i="10"/>
  <c r="CZ70" i="10"/>
  <c r="AO70" i="10"/>
  <c r="CY70" i="10"/>
  <c r="AN70" i="10"/>
  <c r="CX70" i="10"/>
  <c r="AM70" i="10"/>
  <c r="CW70" i="10"/>
  <c r="AL70" i="10"/>
  <c r="CV70" i="10"/>
  <c r="AK70" i="10"/>
  <c r="CU70" i="10"/>
  <c r="AJ70" i="10"/>
  <c r="CT70" i="10"/>
  <c r="CR70" i="10"/>
  <c r="AH70" i="10"/>
  <c r="CQ70" i="10"/>
  <c r="AG70" i="10"/>
  <c r="CP70" i="10"/>
  <c r="AF70" i="10"/>
  <c r="CO70" i="10"/>
  <c r="AE70" i="10"/>
  <c r="CN70" i="10"/>
  <c r="AD70" i="10"/>
  <c r="CM70" i="10"/>
  <c r="AC70" i="10"/>
  <c r="CL70" i="10"/>
  <c r="AB70" i="10"/>
  <c r="CK70" i="10"/>
  <c r="AA70" i="10"/>
  <c r="CJ70" i="10"/>
  <c r="Z70" i="10"/>
  <c r="CI70" i="10"/>
  <c r="Y70" i="10"/>
  <c r="CH70" i="10"/>
  <c r="X70" i="10"/>
  <c r="CG70" i="10"/>
  <c r="CE70" i="10"/>
  <c r="CD70" i="10"/>
  <c r="CC70" i="10"/>
  <c r="CB70" i="10"/>
  <c r="CA70" i="10"/>
  <c r="BZ70" i="10"/>
  <c r="BY70" i="10"/>
  <c r="BX70" i="10"/>
  <c r="BW70" i="10"/>
  <c r="BV70" i="10"/>
  <c r="BU70" i="10"/>
  <c r="BT70" i="10"/>
  <c r="BR70" i="10"/>
  <c r="BQ70" i="10"/>
  <c r="BP70" i="10"/>
  <c r="BO70" i="10"/>
  <c r="BN70" i="10"/>
  <c r="BM70" i="10"/>
  <c r="BL70" i="10"/>
  <c r="BK70" i="10"/>
  <c r="BJ70" i="10"/>
  <c r="BI70" i="10"/>
  <c r="BH70" i="10"/>
  <c r="H51" i="10"/>
  <c r="H40" i="10"/>
  <c r="J51" i="10"/>
  <c r="EE69" i="10"/>
  <c r="ED69" i="10"/>
  <c r="EC69" i="10"/>
  <c r="EB69" i="10"/>
  <c r="EA69" i="10"/>
  <c r="DZ69" i="10"/>
  <c r="DY69" i="10"/>
  <c r="DX69" i="10"/>
  <c r="DW69" i="10"/>
  <c r="DV69" i="10"/>
  <c r="DU69" i="10"/>
  <c r="DT69" i="10"/>
  <c r="DR69" i="10"/>
  <c r="BF69" i="10"/>
  <c r="DQ69" i="10"/>
  <c r="BE69" i="10"/>
  <c r="DP69" i="10"/>
  <c r="BD69" i="10"/>
  <c r="DO69" i="10"/>
  <c r="BC69" i="10"/>
  <c r="DN69" i="10"/>
  <c r="BB69" i="10"/>
  <c r="DM69" i="10"/>
  <c r="BA69" i="10"/>
  <c r="DL69" i="10"/>
  <c r="AZ69" i="10"/>
  <c r="DK69" i="10"/>
  <c r="AY69" i="10"/>
  <c r="DJ69" i="10"/>
  <c r="AX69" i="10"/>
  <c r="DI69" i="10"/>
  <c r="AW69" i="10"/>
  <c r="DH69" i="10"/>
  <c r="AV69" i="10"/>
  <c r="DG69" i="10"/>
  <c r="DE69" i="10"/>
  <c r="AT69" i="10"/>
  <c r="DD69" i="10"/>
  <c r="AS69" i="10"/>
  <c r="DC69" i="10"/>
  <c r="AR69" i="10"/>
  <c r="DB69" i="10"/>
  <c r="AQ69" i="10"/>
  <c r="DA69" i="10"/>
  <c r="AP69" i="10"/>
  <c r="CZ69" i="10"/>
  <c r="AO69" i="10"/>
  <c r="CY69" i="10"/>
  <c r="AN69" i="10"/>
  <c r="CX69" i="10"/>
  <c r="AM69" i="10"/>
  <c r="CW69" i="10"/>
  <c r="AL69" i="10"/>
  <c r="CV69" i="10"/>
  <c r="AK69" i="10"/>
  <c r="CU69" i="10"/>
  <c r="AJ69" i="10"/>
  <c r="CT69" i="10"/>
  <c r="CR69" i="10"/>
  <c r="AH69" i="10"/>
  <c r="CQ69" i="10"/>
  <c r="AG69" i="10"/>
  <c r="CP69" i="10"/>
  <c r="AF69" i="10"/>
  <c r="CO69" i="10"/>
  <c r="AE69" i="10"/>
  <c r="CN69" i="10"/>
  <c r="AD69" i="10"/>
  <c r="CM69" i="10"/>
  <c r="AC69" i="10"/>
  <c r="CL69" i="10"/>
  <c r="AB69" i="10"/>
  <c r="CK69" i="10"/>
  <c r="AA69" i="10"/>
  <c r="CJ69" i="10"/>
  <c r="Z69" i="10"/>
  <c r="CI69" i="10"/>
  <c r="Y69" i="10"/>
  <c r="CH69" i="10"/>
  <c r="X69" i="10"/>
  <c r="CG69" i="10"/>
  <c r="CE69" i="10"/>
  <c r="CD69" i="10"/>
  <c r="CC69" i="10"/>
  <c r="CB69" i="10"/>
  <c r="CA69" i="10"/>
  <c r="BZ69" i="10"/>
  <c r="BY69" i="10"/>
  <c r="BX69" i="10"/>
  <c r="BW69" i="10"/>
  <c r="BV69" i="10"/>
  <c r="BU69" i="10"/>
  <c r="BT69" i="10"/>
  <c r="BR69" i="10"/>
  <c r="BQ69" i="10"/>
  <c r="BP69" i="10"/>
  <c r="BO69" i="10"/>
  <c r="BN69" i="10"/>
  <c r="BM69" i="10"/>
  <c r="BL69" i="10"/>
  <c r="BK69" i="10"/>
  <c r="BJ69" i="10"/>
  <c r="BI69" i="10"/>
  <c r="BH69" i="10"/>
  <c r="H73" i="10"/>
  <c r="H26" i="10"/>
  <c r="K73" i="10"/>
  <c r="EE68" i="10"/>
  <c r="ED68" i="10"/>
  <c r="EC68" i="10"/>
  <c r="EB68" i="10"/>
  <c r="EA68" i="10"/>
  <c r="DZ68" i="10"/>
  <c r="DY68" i="10"/>
  <c r="DX68" i="10"/>
  <c r="DW68" i="10"/>
  <c r="DV68" i="10"/>
  <c r="DU68" i="10"/>
  <c r="DT68" i="10"/>
  <c r="DR68" i="10"/>
  <c r="BF68" i="10"/>
  <c r="DQ68" i="10"/>
  <c r="BE68" i="10"/>
  <c r="DP68" i="10"/>
  <c r="BD68" i="10"/>
  <c r="DO68" i="10"/>
  <c r="DN68" i="10"/>
  <c r="BB68" i="10"/>
  <c r="DM68" i="10"/>
  <c r="BA68" i="10"/>
  <c r="DL68" i="10"/>
  <c r="AZ68" i="10"/>
  <c r="DK68" i="10"/>
  <c r="AY68" i="10"/>
  <c r="DJ68" i="10"/>
  <c r="AX68" i="10"/>
  <c r="DI68" i="10"/>
  <c r="AW68" i="10"/>
  <c r="DH68" i="10"/>
  <c r="AV68" i="10"/>
  <c r="DG68" i="10"/>
  <c r="DE68" i="10"/>
  <c r="AT68" i="10"/>
  <c r="DD68" i="10"/>
  <c r="AS68" i="10"/>
  <c r="DC68" i="10"/>
  <c r="AR68" i="10"/>
  <c r="DB68" i="10"/>
  <c r="AQ68" i="10"/>
  <c r="DA68" i="10"/>
  <c r="AP68" i="10"/>
  <c r="CZ68" i="10"/>
  <c r="AO68" i="10"/>
  <c r="CY68" i="10"/>
  <c r="AN68" i="10"/>
  <c r="CX68" i="10"/>
  <c r="AM68" i="10"/>
  <c r="CW68" i="10"/>
  <c r="AL68" i="10"/>
  <c r="CV68" i="10"/>
  <c r="AK68" i="10"/>
  <c r="CU68" i="10"/>
  <c r="AJ68" i="10"/>
  <c r="CT68" i="10"/>
  <c r="CR68" i="10"/>
  <c r="AH68" i="10"/>
  <c r="CQ68" i="10"/>
  <c r="AG68" i="10"/>
  <c r="CP68" i="10"/>
  <c r="AF68" i="10"/>
  <c r="CO68" i="10"/>
  <c r="AE68" i="10"/>
  <c r="CN68" i="10"/>
  <c r="AD68" i="10"/>
  <c r="CM68" i="10"/>
  <c r="AC68" i="10"/>
  <c r="CL68" i="10"/>
  <c r="AB68" i="10"/>
  <c r="CK68" i="10"/>
  <c r="AA68" i="10"/>
  <c r="CJ68" i="10"/>
  <c r="Z68" i="10"/>
  <c r="CI68" i="10"/>
  <c r="Y68" i="10"/>
  <c r="CH68" i="10"/>
  <c r="X68" i="10"/>
  <c r="CG68" i="10"/>
  <c r="CE68" i="10"/>
  <c r="V68" i="10"/>
  <c r="CD68" i="10"/>
  <c r="CC68" i="10"/>
  <c r="CB68" i="10"/>
  <c r="S68" i="10"/>
  <c r="CA68" i="10"/>
  <c r="R68" i="10"/>
  <c r="BZ68" i="10"/>
  <c r="BY68" i="10"/>
  <c r="BX68" i="10"/>
  <c r="O68" i="10"/>
  <c r="BW68" i="10"/>
  <c r="N68" i="10"/>
  <c r="BV68" i="10"/>
  <c r="BU68" i="10"/>
  <c r="BT68" i="10"/>
  <c r="BR68" i="10"/>
  <c r="BQ68" i="10"/>
  <c r="BP68" i="10"/>
  <c r="BO68" i="10"/>
  <c r="BN68" i="10"/>
  <c r="BM68" i="10"/>
  <c r="BL68" i="10"/>
  <c r="BK68" i="10"/>
  <c r="BJ68" i="10"/>
  <c r="BI68" i="10"/>
  <c r="BH68" i="10"/>
  <c r="BC68" i="10"/>
  <c r="H72" i="10"/>
  <c r="H20" i="10"/>
  <c r="K72" i="10"/>
  <c r="EE67" i="10"/>
  <c r="ED67" i="10"/>
  <c r="EC67" i="10"/>
  <c r="EB67" i="10"/>
  <c r="EA67" i="10"/>
  <c r="DZ67" i="10"/>
  <c r="DY67" i="10"/>
  <c r="DX67" i="10"/>
  <c r="DW67" i="10"/>
  <c r="DV67" i="10"/>
  <c r="DU67" i="10"/>
  <c r="DT67" i="10"/>
  <c r="DR67" i="10"/>
  <c r="BF67" i="10"/>
  <c r="DQ67" i="10"/>
  <c r="BE67" i="10"/>
  <c r="DP67" i="10"/>
  <c r="BD67" i="10"/>
  <c r="DO67" i="10"/>
  <c r="DN67" i="10"/>
  <c r="BB67" i="10"/>
  <c r="DM67" i="10"/>
  <c r="BA67" i="10"/>
  <c r="DL67" i="10"/>
  <c r="AZ67" i="10"/>
  <c r="DK67" i="10"/>
  <c r="AY67" i="10"/>
  <c r="DJ67" i="10"/>
  <c r="AX67" i="10"/>
  <c r="DI67" i="10"/>
  <c r="AW67" i="10"/>
  <c r="DH67" i="10"/>
  <c r="AV67" i="10"/>
  <c r="DG67" i="10"/>
  <c r="DE67" i="10"/>
  <c r="AT67" i="10"/>
  <c r="DD67" i="10"/>
  <c r="AS67" i="10"/>
  <c r="DC67" i="10"/>
  <c r="AR67" i="10"/>
  <c r="DB67" i="10"/>
  <c r="AQ67" i="10"/>
  <c r="DA67" i="10"/>
  <c r="AP67" i="10"/>
  <c r="CZ67" i="10"/>
  <c r="AO67" i="10"/>
  <c r="CY67" i="10"/>
  <c r="AN67" i="10"/>
  <c r="CX67" i="10"/>
  <c r="AM67" i="10"/>
  <c r="CW67" i="10"/>
  <c r="AL67" i="10"/>
  <c r="CV67" i="10"/>
  <c r="AK67" i="10"/>
  <c r="CU67" i="10"/>
  <c r="AJ67" i="10"/>
  <c r="CT67" i="10"/>
  <c r="CR67" i="10"/>
  <c r="AH67" i="10"/>
  <c r="CQ67" i="10"/>
  <c r="AG67" i="10"/>
  <c r="CP67" i="10"/>
  <c r="AF67" i="10"/>
  <c r="CO67" i="10"/>
  <c r="AE67" i="10"/>
  <c r="CN67" i="10"/>
  <c r="AD67" i="10"/>
  <c r="CM67" i="10"/>
  <c r="AC67" i="10"/>
  <c r="CL67" i="10"/>
  <c r="AB67" i="10"/>
  <c r="CK67" i="10"/>
  <c r="AA67" i="10"/>
  <c r="CJ67" i="10"/>
  <c r="Z67" i="10"/>
  <c r="CI67" i="10"/>
  <c r="Y67" i="10"/>
  <c r="CH67" i="10"/>
  <c r="X67" i="10"/>
  <c r="CG67" i="10"/>
  <c r="CE67" i="10"/>
  <c r="CD67" i="10"/>
  <c r="CC67" i="10"/>
  <c r="T67" i="10"/>
  <c r="CB67" i="10"/>
  <c r="CA67" i="10"/>
  <c r="BZ67" i="10"/>
  <c r="BY67" i="10"/>
  <c r="P67" i="10"/>
  <c r="BX67" i="10"/>
  <c r="BW67" i="10"/>
  <c r="BV67" i="10"/>
  <c r="BU67" i="10"/>
  <c r="L67" i="10"/>
  <c r="BT67" i="10"/>
  <c r="BR67" i="10"/>
  <c r="BQ67" i="10"/>
  <c r="BP67" i="10"/>
  <c r="BO67" i="10"/>
  <c r="BN67" i="10"/>
  <c r="BM67" i="10"/>
  <c r="BL67" i="10"/>
  <c r="BK67" i="10"/>
  <c r="BJ67" i="10"/>
  <c r="BI67" i="10"/>
  <c r="BH67" i="10"/>
  <c r="BC67" i="10"/>
  <c r="H71" i="10"/>
  <c r="H15" i="10"/>
  <c r="J71" i="10"/>
  <c r="EE66" i="10"/>
  <c r="ED66" i="10"/>
  <c r="EC66" i="10"/>
  <c r="EB66" i="10"/>
  <c r="EA66" i="10"/>
  <c r="DZ66" i="10"/>
  <c r="DY66" i="10"/>
  <c r="DX66" i="10"/>
  <c r="DW66" i="10"/>
  <c r="DV66" i="10"/>
  <c r="DU66" i="10"/>
  <c r="DT66" i="10"/>
  <c r="DR66" i="10"/>
  <c r="BF66" i="10"/>
  <c r="DQ66" i="10"/>
  <c r="BE66" i="10"/>
  <c r="DP66" i="10"/>
  <c r="BD66" i="10"/>
  <c r="DO66" i="10"/>
  <c r="BC66" i="10"/>
  <c r="DN66" i="10"/>
  <c r="BB66" i="10"/>
  <c r="DM66" i="10"/>
  <c r="BA66" i="10"/>
  <c r="DL66" i="10"/>
  <c r="AZ66" i="10"/>
  <c r="DK66" i="10"/>
  <c r="AY66" i="10"/>
  <c r="DJ66" i="10"/>
  <c r="AX66" i="10"/>
  <c r="DI66" i="10"/>
  <c r="AW66" i="10"/>
  <c r="DH66" i="10"/>
  <c r="AV66" i="10"/>
  <c r="DG66" i="10"/>
  <c r="DE66" i="10"/>
  <c r="AT66" i="10"/>
  <c r="DD66" i="10"/>
  <c r="AS66" i="10"/>
  <c r="DC66" i="10"/>
  <c r="AR66" i="10"/>
  <c r="DB66" i="10"/>
  <c r="AQ66" i="10"/>
  <c r="DA66" i="10"/>
  <c r="AP66" i="10"/>
  <c r="CZ66" i="10"/>
  <c r="AO66" i="10"/>
  <c r="CY66" i="10"/>
  <c r="AN66" i="10"/>
  <c r="CX66" i="10"/>
  <c r="AM66" i="10"/>
  <c r="CW66" i="10"/>
  <c r="AL66" i="10"/>
  <c r="CV66" i="10"/>
  <c r="AK66" i="10"/>
  <c r="CU66" i="10"/>
  <c r="AJ66" i="10"/>
  <c r="CT66" i="10"/>
  <c r="CR66" i="10"/>
  <c r="AH66" i="10"/>
  <c r="CQ66" i="10"/>
  <c r="AG66" i="10"/>
  <c r="CP66" i="10"/>
  <c r="AF66" i="10"/>
  <c r="CO66" i="10"/>
  <c r="AE66" i="10"/>
  <c r="CN66" i="10"/>
  <c r="AD66" i="10"/>
  <c r="CM66" i="10"/>
  <c r="AC66" i="10"/>
  <c r="CL66" i="10"/>
  <c r="AB66" i="10"/>
  <c r="CK66" i="10"/>
  <c r="AA66" i="10"/>
  <c r="CJ66" i="10"/>
  <c r="Z66" i="10"/>
  <c r="CI66" i="10"/>
  <c r="Y66" i="10"/>
  <c r="CH66" i="10"/>
  <c r="X66" i="10"/>
  <c r="CG66" i="10"/>
  <c r="CE66" i="10"/>
  <c r="CD66" i="10"/>
  <c r="U66" i="10"/>
  <c r="CC66" i="10"/>
  <c r="CB66" i="10"/>
  <c r="CA66" i="10"/>
  <c r="BZ66" i="10"/>
  <c r="Q66" i="10"/>
  <c r="BY66" i="10"/>
  <c r="BX66" i="10"/>
  <c r="BW66" i="10"/>
  <c r="BV66" i="10"/>
  <c r="M66" i="10"/>
  <c r="BU66" i="10"/>
  <c r="BT66" i="10"/>
  <c r="BR66" i="10"/>
  <c r="BQ66" i="10"/>
  <c r="BP66" i="10"/>
  <c r="BO66" i="10"/>
  <c r="BN66" i="10"/>
  <c r="BM66" i="10"/>
  <c r="BL66" i="10"/>
  <c r="BK66" i="10"/>
  <c r="BJ66" i="10"/>
  <c r="BI66" i="10"/>
  <c r="BH66" i="10"/>
  <c r="H70" i="10"/>
  <c r="H31" i="10"/>
  <c r="K70" i="10"/>
  <c r="EE65" i="10"/>
  <c r="ED65" i="10"/>
  <c r="EC65" i="10"/>
  <c r="EB65" i="10"/>
  <c r="EA65" i="10"/>
  <c r="DZ65" i="10"/>
  <c r="DY65" i="10"/>
  <c r="DX65" i="10"/>
  <c r="DW65" i="10"/>
  <c r="DV65" i="10"/>
  <c r="DU65" i="10"/>
  <c r="DT65" i="10"/>
  <c r="DR65" i="10"/>
  <c r="BF65" i="10"/>
  <c r="DQ65" i="10"/>
  <c r="BE65" i="10"/>
  <c r="DP65" i="10"/>
  <c r="BD65" i="10"/>
  <c r="DO65" i="10"/>
  <c r="BC65" i="10"/>
  <c r="DN65" i="10"/>
  <c r="BB65" i="10"/>
  <c r="DM65" i="10"/>
  <c r="BA65" i="10"/>
  <c r="DL65" i="10"/>
  <c r="AZ65" i="10"/>
  <c r="DK65" i="10"/>
  <c r="AY65" i="10"/>
  <c r="DJ65" i="10"/>
  <c r="AX65" i="10"/>
  <c r="DI65" i="10"/>
  <c r="AW65" i="10"/>
  <c r="DH65" i="10"/>
  <c r="AV65" i="10"/>
  <c r="DG65" i="10"/>
  <c r="DE65" i="10"/>
  <c r="AT65" i="10"/>
  <c r="DD65" i="10"/>
  <c r="AS65" i="10"/>
  <c r="DC65" i="10"/>
  <c r="AR65" i="10"/>
  <c r="DB65" i="10"/>
  <c r="AQ65" i="10"/>
  <c r="DA65" i="10"/>
  <c r="AP65" i="10"/>
  <c r="CZ65" i="10"/>
  <c r="AO65" i="10"/>
  <c r="CY65" i="10"/>
  <c r="AN65" i="10"/>
  <c r="CX65" i="10"/>
  <c r="AM65" i="10"/>
  <c r="CW65" i="10"/>
  <c r="AL65" i="10"/>
  <c r="CV65" i="10"/>
  <c r="AK65" i="10"/>
  <c r="CU65" i="10"/>
  <c r="AJ65" i="10"/>
  <c r="CT65" i="10"/>
  <c r="CR65" i="10"/>
  <c r="AH65" i="10"/>
  <c r="CQ65" i="10"/>
  <c r="AG65" i="10"/>
  <c r="CP65" i="10"/>
  <c r="AF65" i="10"/>
  <c r="CO65" i="10"/>
  <c r="AE65" i="10"/>
  <c r="CN65" i="10"/>
  <c r="AD65" i="10"/>
  <c r="CM65" i="10"/>
  <c r="AC65" i="10"/>
  <c r="CL65" i="10"/>
  <c r="AB65" i="10"/>
  <c r="CK65" i="10"/>
  <c r="AA65" i="10"/>
  <c r="CJ65" i="10"/>
  <c r="Z65" i="10"/>
  <c r="CI65" i="10"/>
  <c r="Y65" i="10"/>
  <c r="CH65" i="10"/>
  <c r="X65" i="10"/>
  <c r="CG65" i="10"/>
  <c r="CE65" i="10"/>
  <c r="CD65" i="10"/>
  <c r="CC65" i="10"/>
  <c r="CB65" i="10"/>
  <c r="CA65" i="10"/>
  <c r="BZ65" i="10"/>
  <c r="BY65" i="10"/>
  <c r="BX65" i="10"/>
  <c r="BW65" i="10"/>
  <c r="BV65" i="10"/>
  <c r="BU65" i="10"/>
  <c r="BT65" i="10"/>
  <c r="BR65" i="10"/>
  <c r="BQ65" i="10"/>
  <c r="BP65" i="10"/>
  <c r="BO65" i="10"/>
  <c r="BN65" i="10"/>
  <c r="BM65" i="10"/>
  <c r="BL65" i="10"/>
  <c r="BK65" i="10"/>
  <c r="BJ65" i="10"/>
  <c r="BI65" i="10"/>
  <c r="BH65" i="10"/>
  <c r="H69" i="10"/>
  <c r="H32" i="10"/>
  <c r="K69" i="10"/>
  <c r="EE64" i="10"/>
  <c r="ED64" i="10"/>
  <c r="EC64" i="10"/>
  <c r="EB64" i="10"/>
  <c r="EA64" i="10"/>
  <c r="DZ64" i="10"/>
  <c r="DY64" i="10"/>
  <c r="DX64" i="10"/>
  <c r="DW64" i="10"/>
  <c r="DV64" i="10"/>
  <c r="DU64" i="10"/>
  <c r="DT64" i="10"/>
  <c r="DR64" i="10"/>
  <c r="BF64" i="10"/>
  <c r="DQ64" i="10"/>
  <c r="BE64" i="10"/>
  <c r="DP64" i="10"/>
  <c r="BD64" i="10"/>
  <c r="DO64" i="10"/>
  <c r="BC64" i="10"/>
  <c r="DN64" i="10"/>
  <c r="BB64" i="10"/>
  <c r="DM64" i="10"/>
  <c r="BA64" i="10"/>
  <c r="DL64" i="10"/>
  <c r="AZ64" i="10"/>
  <c r="DK64" i="10"/>
  <c r="AY64" i="10"/>
  <c r="DJ64" i="10"/>
  <c r="AX64" i="10"/>
  <c r="DI64" i="10"/>
  <c r="AW64" i="10"/>
  <c r="DH64" i="10"/>
  <c r="AV64" i="10"/>
  <c r="DG64" i="10"/>
  <c r="DE64" i="10"/>
  <c r="AT64" i="10"/>
  <c r="DD64" i="10"/>
  <c r="AS64" i="10"/>
  <c r="DC64" i="10"/>
  <c r="AR64" i="10"/>
  <c r="DB64" i="10"/>
  <c r="AQ64" i="10"/>
  <c r="DA64" i="10"/>
  <c r="AP64" i="10"/>
  <c r="CZ64" i="10"/>
  <c r="AO64" i="10"/>
  <c r="CY64" i="10"/>
  <c r="AN64" i="10"/>
  <c r="CX64" i="10"/>
  <c r="AM64" i="10"/>
  <c r="CW64" i="10"/>
  <c r="AL64" i="10"/>
  <c r="CV64" i="10"/>
  <c r="AK64" i="10"/>
  <c r="CU64" i="10"/>
  <c r="AJ64" i="10"/>
  <c r="CT64" i="10"/>
  <c r="CR64" i="10"/>
  <c r="AH64" i="10"/>
  <c r="CQ64" i="10"/>
  <c r="AG64" i="10"/>
  <c r="CP64" i="10"/>
  <c r="AF64" i="10"/>
  <c r="CO64" i="10"/>
  <c r="AE64" i="10"/>
  <c r="CN64" i="10"/>
  <c r="AD64" i="10"/>
  <c r="CM64" i="10"/>
  <c r="AC64" i="10"/>
  <c r="CL64" i="10"/>
  <c r="AB64" i="10"/>
  <c r="CK64" i="10"/>
  <c r="AA64" i="10"/>
  <c r="CJ64" i="10"/>
  <c r="Z64" i="10"/>
  <c r="CI64" i="10"/>
  <c r="Y64" i="10"/>
  <c r="CH64" i="10"/>
  <c r="X64" i="10"/>
  <c r="CG64" i="10"/>
  <c r="CE64" i="10"/>
  <c r="CD64" i="10"/>
  <c r="CC64" i="10"/>
  <c r="CB64" i="10"/>
  <c r="CA64" i="10"/>
  <c r="BZ64" i="10"/>
  <c r="BY64" i="10"/>
  <c r="BX64" i="10"/>
  <c r="BW64" i="10"/>
  <c r="BV64" i="10"/>
  <c r="BU64" i="10"/>
  <c r="BT64" i="10"/>
  <c r="BR64" i="10"/>
  <c r="BQ64" i="10"/>
  <c r="BP64" i="10"/>
  <c r="BO64" i="10"/>
  <c r="BN64" i="10"/>
  <c r="BM64" i="10"/>
  <c r="BL64" i="10"/>
  <c r="BK64" i="10"/>
  <c r="BJ64" i="10"/>
  <c r="BI64" i="10"/>
  <c r="BH64" i="10"/>
  <c r="H48" i="10"/>
  <c r="K48" i="10"/>
  <c r="EE63" i="10"/>
  <c r="ED63" i="10"/>
  <c r="EC63" i="10"/>
  <c r="EB63" i="10"/>
  <c r="EA63" i="10"/>
  <c r="DZ63" i="10"/>
  <c r="DY63" i="10"/>
  <c r="DX63" i="10"/>
  <c r="DW63" i="10"/>
  <c r="DV63" i="10"/>
  <c r="DU63" i="10"/>
  <c r="DT63" i="10"/>
  <c r="DR63" i="10"/>
  <c r="BF63" i="10"/>
  <c r="DQ63" i="10"/>
  <c r="BE63" i="10"/>
  <c r="DP63" i="10"/>
  <c r="BD63" i="10"/>
  <c r="DO63" i="10"/>
  <c r="BC63" i="10"/>
  <c r="DN63" i="10"/>
  <c r="BB63" i="10"/>
  <c r="DM63" i="10"/>
  <c r="BA63" i="10"/>
  <c r="DL63" i="10"/>
  <c r="AZ63" i="10"/>
  <c r="DK63" i="10"/>
  <c r="AY63" i="10"/>
  <c r="DJ63" i="10"/>
  <c r="AX63" i="10"/>
  <c r="DI63" i="10"/>
  <c r="AW63" i="10"/>
  <c r="DH63" i="10"/>
  <c r="AV63" i="10"/>
  <c r="DG63" i="10"/>
  <c r="DE63" i="10"/>
  <c r="AT63" i="10"/>
  <c r="DD63" i="10"/>
  <c r="AS63" i="10"/>
  <c r="DC63" i="10"/>
  <c r="AR63" i="10"/>
  <c r="DB63" i="10"/>
  <c r="AQ63" i="10"/>
  <c r="DA63" i="10"/>
  <c r="AP63" i="10"/>
  <c r="CZ63" i="10"/>
  <c r="AO63" i="10"/>
  <c r="CY63" i="10"/>
  <c r="AN63" i="10"/>
  <c r="CX63" i="10"/>
  <c r="AM63" i="10"/>
  <c r="CW63" i="10"/>
  <c r="AL63" i="10"/>
  <c r="CV63" i="10"/>
  <c r="AK63" i="10"/>
  <c r="CU63" i="10"/>
  <c r="AJ63" i="10"/>
  <c r="CT63" i="10"/>
  <c r="CR63" i="10"/>
  <c r="AH63" i="10"/>
  <c r="CQ63" i="10"/>
  <c r="AG63" i="10"/>
  <c r="CP63" i="10"/>
  <c r="AF63" i="10"/>
  <c r="CO63" i="10"/>
  <c r="AE63" i="10"/>
  <c r="CN63" i="10"/>
  <c r="AD63" i="10"/>
  <c r="CM63" i="10"/>
  <c r="AC63" i="10"/>
  <c r="CL63" i="10"/>
  <c r="AB63" i="10"/>
  <c r="CK63" i="10"/>
  <c r="AA63" i="10"/>
  <c r="CJ63" i="10"/>
  <c r="Z63" i="10"/>
  <c r="CI63" i="10"/>
  <c r="Y63" i="10"/>
  <c r="CH63" i="10"/>
  <c r="X63" i="10"/>
  <c r="CG63" i="10"/>
  <c r="CE63" i="10"/>
  <c r="CD63" i="10"/>
  <c r="CC63" i="10"/>
  <c r="CB63" i="10"/>
  <c r="CA63" i="10"/>
  <c r="BZ63" i="10"/>
  <c r="BY63" i="10"/>
  <c r="BX63" i="10"/>
  <c r="BW63" i="10"/>
  <c r="BV63" i="10"/>
  <c r="BU63" i="10"/>
  <c r="BT63" i="10"/>
  <c r="BR63" i="10"/>
  <c r="BQ63" i="10"/>
  <c r="BP63" i="10"/>
  <c r="BO63" i="10"/>
  <c r="BN63" i="10"/>
  <c r="BM63" i="10"/>
  <c r="BL63" i="10"/>
  <c r="BK63" i="10"/>
  <c r="BJ63" i="10"/>
  <c r="BI63" i="10"/>
  <c r="BH63" i="10"/>
  <c r="H29" i="10"/>
  <c r="K68" i="10"/>
  <c r="EE62" i="10"/>
  <c r="ED62" i="10"/>
  <c r="EC62" i="10"/>
  <c r="EB62" i="10"/>
  <c r="EA62" i="10"/>
  <c r="DZ62" i="10"/>
  <c r="DY62" i="10"/>
  <c r="DX62" i="10"/>
  <c r="DW62" i="10"/>
  <c r="DV62" i="10"/>
  <c r="DU62" i="10"/>
  <c r="DT62" i="10"/>
  <c r="DR62" i="10"/>
  <c r="BF62" i="10"/>
  <c r="DQ62" i="10"/>
  <c r="BE62" i="10"/>
  <c r="DP62" i="10"/>
  <c r="BD62" i="10"/>
  <c r="DO62" i="10"/>
  <c r="BC62" i="10"/>
  <c r="DN62" i="10"/>
  <c r="BB62" i="10"/>
  <c r="DM62" i="10"/>
  <c r="BA62" i="10"/>
  <c r="DL62" i="10"/>
  <c r="AZ62" i="10"/>
  <c r="DK62" i="10"/>
  <c r="AY62" i="10"/>
  <c r="DJ62" i="10"/>
  <c r="AX62" i="10"/>
  <c r="DI62" i="10"/>
  <c r="AW62" i="10"/>
  <c r="DH62" i="10"/>
  <c r="AV62" i="10"/>
  <c r="DG62" i="10"/>
  <c r="DE62" i="10"/>
  <c r="AT62" i="10"/>
  <c r="DD62" i="10"/>
  <c r="AS62" i="10"/>
  <c r="DC62" i="10"/>
  <c r="AR62" i="10"/>
  <c r="DB62" i="10"/>
  <c r="AQ62" i="10"/>
  <c r="DA62" i="10"/>
  <c r="AP62" i="10"/>
  <c r="CZ62" i="10"/>
  <c r="AO62" i="10"/>
  <c r="CY62" i="10"/>
  <c r="AN62" i="10"/>
  <c r="CX62" i="10"/>
  <c r="AM62" i="10"/>
  <c r="CW62" i="10"/>
  <c r="AL62" i="10"/>
  <c r="CV62" i="10"/>
  <c r="AK62" i="10"/>
  <c r="CU62" i="10"/>
  <c r="AJ62" i="10"/>
  <c r="CT62" i="10"/>
  <c r="CR62" i="10"/>
  <c r="AH62" i="10"/>
  <c r="CQ62" i="10"/>
  <c r="AG62" i="10"/>
  <c r="CP62" i="10"/>
  <c r="AF62" i="10"/>
  <c r="CO62" i="10"/>
  <c r="AE62" i="10"/>
  <c r="CN62" i="10"/>
  <c r="AD62" i="10"/>
  <c r="CM62" i="10"/>
  <c r="AC62" i="10"/>
  <c r="CL62" i="10"/>
  <c r="AB62" i="10"/>
  <c r="CK62" i="10"/>
  <c r="AA62" i="10"/>
  <c r="CJ62" i="10"/>
  <c r="Z62" i="10"/>
  <c r="CI62" i="10"/>
  <c r="Y62" i="10"/>
  <c r="CH62" i="10"/>
  <c r="X62" i="10"/>
  <c r="CG62" i="10"/>
  <c r="CE62" i="10"/>
  <c r="V62" i="10"/>
  <c r="CD62" i="10"/>
  <c r="CC62" i="10"/>
  <c r="CB62" i="10"/>
  <c r="CA62" i="10"/>
  <c r="BZ62" i="10"/>
  <c r="BY62" i="10"/>
  <c r="BX62" i="10"/>
  <c r="BW62" i="10"/>
  <c r="N62" i="10"/>
  <c r="BV62" i="10"/>
  <c r="BU62" i="10"/>
  <c r="BT62" i="10"/>
  <c r="BR62" i="10"/>
  <c r="BQ62" i="10"/>
  <c r="BP62" i="10"/>
  <c r="BO62" i="10"/>
  <c r="BN62" i="10"/>
  <c r="BM62" i="10"/>
  <c r="BL62" i="10"/>
  <c r="BK62" i="10"/>
  <c r="BJ62" i="10"/>
  <c r="BI62" i="10"/>
  <c r="BH62" i="10"/>
  <c r="H67" i="10"/>
  <c r="H13" i="10"/>
  <c r="J67" i="10"/>
  <c r="EE61" i="10"/>
  <c r="ED61" i="10"/>
  <c r="EC61" i="10"/>
  <c r="EB61" i="10"/>
  <c r="EA61" i="10"/>
  <c r="DZ61" i="10"/>
  <c r="DY61" i="10"/>
  <c r="DX61" i="10"/>
  <c r="DW61" i="10"/>
  <c r="DV61" i="10"/>
  <c r="DU61" i="10"/>
  <c r="DT61" i="10"/>
  <c r="DR61" i="10"/>
  <c r="BF61" i="10"/>
  <c r="DQ61" i="10"/>
  <c r="BE61" i="10"/>
  <c r="DP61" i="10"/>
  <c r="BD61" i="10"/>
  <c r="DO61" i="10"/>
  <c r="BC61" i="10"/>
  <c r="DN61" i="10"/>
  <c r="BB61" i="10"/>
  <c r="DM61" i="10"/>
  <c r="BA61" i="10"/>
  <c r="DL61" i="10"/>
  <c r="AZ61" i="10"/>
  <c r="DK61" i="10"/>
  <c r="AY61" i="10"/>
  <c r="DJ61" i="10"/>
  <c r="AX61" i="10"/>
  <c r="DI61" i="10"/>
  <c r="AW61" i="10"/>
  <c r="DH61" i="10"/>
  <c r="AV61" i="10"/>
  <c r="DG61" i="10"/>
  <c r="DE61" i="10"/>
  <c r="AT61" i="10"/>
  <c r="DD61" i="10"/>
  <c r="AS61" i="10"/>
  <c r="DC61" i="10"/>
  <c r="AR61" i="10"/>
  <c r="DB61" i="10"/>
  <c r="AQ61" i="10"/>
  <c r="DA61" i="10"/>
  <c r="AP61" i="10"/>
  <c r="CZ61" i="10"/>
  <c r="AO61" i="10"/>
  <c r="CY61" i="10"/>
  <c r="AN61" i="10"/>
  <c r="CX61" i="10"/>
  <c r="AM61" i="10"/>
  <c r="CW61" i="10"/>
  <c r="AL61" i="10"/>
  <c r="CV61" i="10"/>
  <c r="AK61" i="10"/>
  <c r="CU61" i="10"/>
  <c r="AJ61" i="10"/>
  <c r="CT61" i="10"/>
  <c r="CR61" i="10"/>
  <c r="AH61" i="10"/>
  <c r="CQ61" i="10"/>
  <c r="AG61" i="10"/>
  <c r="CP61" i="10"/>
  <c r="AF61" i="10"/>
  <c r="CO61" i="10"/>
  <c r="AE61" i="10"/>
  <c r="CN61" i="10"/>
  <c r="AD61" i="10"/>
  <c r="CM61" i="10"/>
  <c r="AC61" i="10"/>
  <c r="CL61" i="10"/>
  <c r="AB61" i="10"/>
  <c r="CK61" i="10"/>
  <c r="AA61" i="10"/>
  <c r="CJ61" i="10"/>
  <c r="Z61" i="10"/>
  <c r="CI61" i="10"/>
  <c r="Y61" i="10"/>
  <c r="CH61" i="10"/>
  <c r="X61" i="10"/>
  <c r="CG61" i="10"/>
  <c r="CE61" i="10"/>
  <c r="CD61" i="10"/>
  <c r="CC61" i="10"/>
  <c r="CB61" i="10"/>
  <c r="CA61" i="10"/>
  <c r="BZ61" i="10"/>
  <c r="BY61" i="10"/>
  <c r="BX61" i="10"/>
  <c r="BW61" i="10"/>
  <c r="BV61" i="10"/>
  <c r="BU61" i="10"/>
  <c r="BT61" i="10"/>
  <c r="BR61" i="10"/>
  <c r="BQ61" i="10"/>
  <c r="BP61" i="10"/>
  <c r="BO61" i="10"/>
  <c r="BN61" i="10"/>
  <c r="BM61" i="10"/>
  <c r="BL61" i="10"/>
  <c r="BK61" i="10"/>
  <c r="BJ61" i="10"/>
  <c r="BI61" i="10"/>
  <c r="BH61" i="10"/>
  <c r="H35" i="10"/>
  <c r="K35" i="10"/>
  <c r="EE60" i="10"/>
  <c r="ED60" i="10"/>
  <c r="EC60" i="10"/>
  <c r="EB60" i="10"/>
  <c r="EA60" i="10"/>
  <c r="DZ60" i="10"/>
  <c r="DY60" i="10"/>
  <c r="DX60" i="10"/>
  <c r="DW60" i="10"/>
  <c r="DV60" i="10"/>
  <c r="DU60" i="10"/>
  <c r="DT60" i="10"/>
  <c r="DR60" i="10"/>
  <c r="BF60" i="10"/>
  <c r="DQ60" i="10"/>
  <c r="BE60" i="10"/>
  <c r="DP60" i="10"/>
  <c r="BD60" i="10"/>
  <c r="DO60" i="10"/>
  <c r="BC60" i="10"/>
  <c r="DN60" i="10"/>
  <c r="BB60" i="10"/>
  <c r="DM60" i="10"/>
  <c r="BA60" i="10"/>
  <c r="DL60" i="10"/>
  <c r="AZ60" i="10"/>
  <c r="DK60" i="10"/>
  <c r="AY60" i="10"/>
  <c r="DJ60" i="10"/>
  <c r="AX60" i="10"/>
  <c r="DI60" i="10"/>
  <c r="AW60" i="10"/>
  <c r="DH60" i="10"/>
  <c r="AV60" i="10"/>
  <c r="DG60" i="10"/>
  <c r="DE60" i="10"/>
  <c r="AT60" i="10"/>
  <c r="DD60" i="10"/>
  <c r="AS60" i="10"/>
  <c r="DC60" i="10"/>
  <c r="AR60" i="10"/>
  <c r="DB60" i="10"/>
  <c r="AQ60" i="10"/>
  <c r="DA60" i="10"/>
  <c r="AP60" i="10"/>
  <c r="CZ60" i="10"/>
  <c r="AO60" i="10"/>
  <c r="CY60" i="10"/>
  <c r="AN60" i="10"/>
  <c r="CX60" i="10"/>
  <c r="AM60" i="10"/>
  <c r="CW60" i="10"/>
  <c r="AL60" i="10"/>
  <c r="CV60" i="10"/>
  <c r="AK60" i="10"/>
  <c r="CU60" i="10"/>
  <c r="AJ60" i="10"/>
  <c r="CT60" i="10"/>
  <c r="CR60" i="10"/>
  <c r="AH60" i="10"/>
  <c r="CQ60" i="10"/>
  <c r="AG60" i="10"/>
  <c r="CP60" i="10"/>
  <c r="AF60" i="10"/>
  <c r="CO60" i="10"/>
  <c r="AE60" i="10"/>
  <c r="CN60" i="10"/>
  <c r="AD60" i="10"/>
  <c r="CM60" i="10"/>
  <c r="AC60" i="10"/>
  <c r="CL60" i="10"/>
  <c r="AB60" i="10"/>
  <c r="CK60" i="10"/>
  <c r="AA60" i="10"/>
  <c r="CJ60" i="10"/>
  <c r="Z60" i="10"/>
  <c r="CI60" i="10"/>
  <c r="Y60" i="10"/>
  <c r="CH60" i="10"/>
  <c r="X60" i="10"/>
  <c r="CG60" i="10"/>
  <c r="CE60" i="10"/>
  <c r="CD60" i="10"/>
  <c r="CC60" i="10"/>
  <c r="CB60" i="10"/>
  <c r="CA60" i="10"/>
  <c r="BZ60" i="10"/>
  <c r="BY60" i="10"/>
  <c r="BX60" i="10"/>
  <c r="O60" i="10"/>
  <c r="BW60" i="10"/>
  <c r="BV60" i="10"/>
  <c r="BU60" i="10"/>
  <c r="BT60" i="10"/>
  <c r="BR60" i="10"/>
  <c r="BQ60" i="10"/>
  <c r="BP60" i="10"/>
  <c r="BO60" i="10"/>
  <c r="BN60" i="10"/>
  <c r="BM60" i="10"/>
  <c r="BL60" i="10"/>
  <c r="BK60" i="10"/>
  <c r="BJ60" i="10"/>
  <c r="BI60" i="10"/>
  <c r="BH60" i="10"/>
  <c r="S60" i="10"/>
  <c r="H66" i="10"/>
  <c r="H34" i="10"/>
  <c r="K66" i="10"/>
  <c r="EE59" i="10"/>
  <c r="ED59" i="10"/>
  <c r="EC59" i="10"/>
  <c r="EB59" i="10"/>
  <c r="EA59" i="10"/>
  <c r="DZ59" i="10"/>
  <c r="DY59" i="10"/>
  <c r="DX59" i="10"/>
  <c r="DW59" i="10"/>
  <c r="DV59" i="10"/>
  <c r="DU59" i="10"/>
  <c r="DT59" i="10"/>
  <c r="DR59" i="10"/>
  <c r="BF59" i="10"/>
  <c r="DQ59" i="10"/>
  <c r="BE59" i="10"/>
  <c r="DP59" i="10"/>
  <c r="BD59" i="10"/>
  <c r="DO59" i="10"/>
  <c r="BC59" i="10"/>
  <c r="DN59" i="10"/>
  <c r="BB59" i="10"/>
  <c r="DM59" i="10"/>
  <c r="BA59" i="10"/>
  <c r="DL59" i="10"/>
  <c r="AZ59" i="10"/>
  <c r="DK59" i="10"/>
  <c r="AY59" i="10"/>
  <c r="DJ59" i="10"/>
  <c r="AX59" i="10"/>
  <c r="DI59" i="10"/>
  <c r="AW59" i="10"/>
  <c r="DH59" i="10"/>
  <c r="AV59" i="10"/>
  <c r="DG59" i="10"/>
  <c r="DE59" i="10"/>
  <c r="AT59" i="10"/>
  <c r="DD59" i="10"/>
  <c r="AS59" i="10"/>
  <c r="DC59" i="10"/>
  <c r="AR59" i="10"/>
  <c r="DB59" i="10"/>
  <c r="AQ59" i="10"/>
  <c r="DA59" i="10"/>
  <c r="AP59" i="10"/>
  <c r="CZ59" i="10"/>
  <c r="AO59" i="10"/>
  <c r="CY59" i="10"/>
  <c r="AN59" i="10"/>
  <c r="CX59" i="10"/>
  <c r="AM59" i="10"/>
  <c r="CW59" i="10"/>
  <c r="AL59" i="10"/>
  <c r="CV59" i="10"/>
  <c r="AK59" i="10"/>
  <c r="CU59" i="10"/>
  <c r="AJ59" i="10"/>
  <c r="CT59" i="10"/>
  <c r="CR59" i="10"/>
  <c r="AH59" i="10"/>
  <c r="CQ59" i="10"/>
  <c r="AG59" i="10"/>
  <c r="CP59" i="10"/>
  <c r="AF59" i="10"/>
  <c r="CO59" i="10"/>
  <c r="AE59" i="10"/>
  <c r="CN59" i="10"/>
  <c r="AD59" i="10"/>
  <c r="CM59" i="10"/>
  <c r="AC59" i="10"/>
  <c r="CL59" i="10"/>
  <c r="AB59" i="10"/>
  <c r="CK59" i="10"/>
  <c r="AA59" i="10"/>
  <c r="CJ59" i="10"/>
  <c r="Z59" i="10"/>
  <c r="CI59" i="10"/>
  <c r="Y59" i="10"/>
  <c r="CH59" i="10"/>
  <c r="X59" i="10"/>
  <c r="CG59" i="10"/>
  <c r="CE59" i="10"/>
  <c r="CD59" i="10"/>
  <c r="CC59" i="10"/>
  <c r="CB59" i="10"/>
  <c r="CA59" i="10"/>
  <c r="BZ59" i="10"/>
  <c r="BY59" i="10"/>
  <c r="BX59" i="10"/>
  <c r="BW59" i="10"/>
  <c r="BV59" i="10"/>
  <c r="BU59" i="10"/>
  <c r="BT59" i="10"/>
  <c r="BR59" i="10"/>
  <c r="BQ59" i="10"/>
  <c r="BP59" i="10"/>
  <c r="BO59" i="10"/>
  <c r="BN59" i="10"/>
  <c r="BM59" i="10"/>
  <c r="BL59" i="10"/>
  <c r="BK59" i="10"/>
  <c r="BJ59" i="10"/>
  <c r="BI59" i="10"/>
  <c r="BH59" i="10"/>
  <c r="H65" i="10"/>
  <c r="H30" i="10"/>
  <c r="K65" i="10"/>
  <c r="EE58" i="10"/>
  <c r="ED58" i="10"/>
  <c r="EC58" i="10"/>
  <c r="EB58" i="10"/>
  <c r="EA58" i="10"/>
  <c r="DZ58" i="10"/>
  <c r="DY58" i="10"/>
  <c r="DX58" i="10"/>
  <c r="DW58" i="10"/>
  <c r="DV58" i="10"/>
  <c r="DU58" i="10"/>
  <c r="DT58" i="10"/>
  <c r="DR58" i="10"/>
  <c r="BF58" i="10"/>
  <c r="DQ58" i="10"/>
  <c r="BE58" i="10"/>
  <c r="DP58" i="10"/>
  <c r="BD58" i="10"/>
  <c r="DO58" i="10"/>
  <c r="BC58" i="10"/>
  <c r="DN58" i="10"/>
  <c r="BB58" i="10"/>
  <c r="DM58" i="10"/>
  <c r="BA58" i="10"/>
  <c r="DL58" i="10"/>
  <c r="AZ58" i="10"/>
  <c r="DK58" i="10"/>
  <c r="AY58" i="10"/>
  <c r="DJ58" i="10"/>
  <c r="AX58" i="10"/>
  <c r="DI58" i="10"/>
  <c r="AW58" i="10"/>
  <c r="DH58" i="10"/>
  <c r="AV58" i="10"/>
  <c r="DG58" i="10"/>
  <c r="DE58" i="10"/>
  <c r="AT58" i="10"/>
  <c r="DD58" i="10"/>
  <c r="AS58" i="10"/>
  <c r="DC58" i="10"/>
  <c r="AR58" i="10"/>
  <c r="DB58" i="10"/>
  <c r="AQ58" i="10"/>
  <c r="DA58" i="10"/>
  <c r="AP58" i="10"/>
  <c r="CZ58" i="10"/>
  <c r="AO58" i="10"/>
  <c r="CY58" i="10"/>
  <c r="AN58" i="10"/>
  <c r="CX58" i="10"/>
  <c r="AM58" i="10"/>
  <c r="CW58" i="10"/>
  <c r="AL58" i="10"/>
  <c r="CV58" i="10"/>
  <c r="AK58" i="10"/>
  <c r="CU58" i="10"/>
  <c r="AJ58" i="10"/>
  <c r="CT58" i="10"/>
  <c r="CR58" i="10"/>
  <c r="AH58" i="10"/>
  <c r="CQ58" i="10"/>
  <c r="AG58" i="10"/>
  <c r="CP58" i="10"/>
  <c r="AF58" i="10"/>
  <c r="CO58" i="10"/>
  <c r="AE58" i="10"/>
  <c r="CN58" i="10"/>
  <c r="AD58" i="10"/>
  <c r="CM58" i="10"/>
  <c r="AC58" i="10"/>
  <c r="CL58" i="10"/>
  <c r="AB58" i="10"/>
  <c r="CK58" i="10"/>
  <c r="AA58" i="10"/>
  <c r="CJ58" i="10"/>
  <c r="Z58" i="10"/>
  <c r="CI58" i="10"/>
  <c r="Y58" i="10"/>
  <c r="CH58" i="10"/>
  <c r="X58" i="10"/>
  <c r="CG58" i="10"/>
  <c r="CE58" i="10"/>
  <c r="CD58" i="10"/>
  <c r="CC58" i="10"/>
  <c r="CB58" i="10"/>
  <c r="CA58" i="10"/>
  <c r="BZ58" i="10"/>
  <c r="BY58" i="10"/>
  <c r="BX58" i="10"/>
  <c r="BW58" i="10"/>
  <c r="BV58" i="10"/>
  <c r="BU58" i="10"/>
  <c r="BT58" i="10"/>
  <c r="BR58" i="10"/>
  <c r="BQ58" i="10"/>
  <c r="BP58" i="10"/>
  <c r="BO58" i="10"/>
  <c r="BN58" i="10"/>
  <c r="BM58" i="10"/>
  <c r="BL58" i="10"/>
  <c r="BK58" i="10"/>
  <c r="BJ58" i="10"/>
  <c r="BI58" i="10"/>
  <c r="BH58" i="10"/>
  <c r="H64" i="10"/>
  <c r="H19" i="10"/>
  <c r="K64" i="10"/>
  <c r="EE57" i="10"/>
  <c r="ED57" i="10"/>
  <c r="EC57" i="10"/>
  <c r="EB57" i="10"/>
  <c r="EA57" i="10"/>
  <c r="DZ57" i="10"/>
  <c r="DY57" i="10"/>
  <c r="DX57" i="10"/>
  <c r="DW57" i="10"/>
  <c r="DV57" i="10"/>
  <c r="DU57" i="10"/>
  <c r="DT57" i="10"/>
  <c r="DR57" i="10"/>
  <c r="BF57" i="10"/>
  <c r="DQ57" i="10"/>
  <c r="BE57" i="10"/>
  <c r="DP57" i="10"/>
  <c r="BD57" i="10"/>
  <c r="DO57" i="10"/>
  <c r="BC57" i="10"/>
  <c r="DN57" i="10"/>
  <c r="BB57" i="10"/>
  <c r="DM57" i="10"/>
  <c r="BA57" i="10"/>
  <c r="DL57" i="10"/>
  <c r="AZ57" i="10"/>
  <c r="DK57" i="10"/>
  <c r="AY57" i="10"/>
  <c r="DJ57" i="10"/>
  <c r="AX57" i="10"/>
  <c r="DI57" i="10"/>
  <c r="AW57" i="10"/>
  <c r="DH57" i="10"/>
  <c r="AV57" i="10"/>
  <c r="DG57" i="10"/>
  <c r="DE57" i="10"/>
  <c r="AT57" i="10"/>
  <c r="DD57" i="10"/>
  <c r="AS57" i="10"/>
  <c r="DC57" i="10"/>
  <c r="AR57" i="10"/>
  <c r="DB57" i="10"/>
  <c r="AQ57" i="10"/>
  <c r="DA57" i="10"/>
  <c r="AP57" i="10"/>
  <c r="CZ57" i="10"/>
  <c r="AO57" i="10"/>
  <c r="CY57" i="10"/>
  <c r="AN57" i="10"/>
  <c r="CX57" i="10"/>
  <c r="AM57" i="10"/>
  <c r="CW57" i="10"/>
  <c r="AL57" i="10"/>
  <c r="CV57" i="10"/>
  <c r="AK57" i="10"/>
  <c r="CU57" i="10"/>
  <c r="AJ57" i="10"/>
  <c r="CT57" i="10"/>
  <c r="CR57" i="10"/>
  <c r="AH57" i="10"/>
  <c r="CQ57" i="10"/>
  <c r="AG57" i="10"/>
  <c r="CP57" i="10"/>
  <c r="AF57" i="10"/>
  <c r="CO57" i="10"/>
  <c r="AE57" i="10"/>
  <c r="CN57" i="10"/>
  <c r="AD57" i="10"/>
  <c r="CM57" i="10"/>
  <c r="AC57" i="10"/>
  <c r="CL57" i="10"/>
  <c r="AB57" i="10"/>
  <c r="CK57" i="10"/>
  <c r="AA57" i="10"/>
  <c r="CJ57" i="10"/>
  <c r="Z57" i="10"/>
  <c r="CI57" i="10"/>
  <c r="Y57" i="10"/>
  <c r="CH57" i="10"/>
  <c r="X57" i="10"/>
  <c r="CG57" i="10"/>
  <c r="CE57" i="10"/>
  <c r="CD57" i="10"/>
  <c r="CC57" i="10"/>
  <c r="CB57" i="10"/>
  <c r="CA57" i="10"/>
  <c r="BZ57" i="10"/>
  <c r="BY57" i="10"/>
  <c r="BX57" i="10"/>
  <c r="BW57" i="10"/>
  <c r="BV57" i="10"/>
  <c r="BU57" i="10"/>
  <c r="BT57" i="10"/>
  <c r="BR57" i="10"/>
  <c r="BQ57" i="10"/>
  <c r="BP57" i="10"/>
  <c r="BO57" i="10"/>
  <c r="BN57" i="10"/>
  <c r="BM57" i="10"/>
  <c r="BL57" i="10"/>
  <c r="BK57" i="10"/>
  <c r="BJ57" i="10"/>
  <c r="BI57" i="10"/>
  <c r="BH57" i="10"/>
  <c r="H63" i="10"/>
  <c r="H16" i="10"/>
  <c r="J63" i="10"/>
  <c r="EE56" i="10"/>
  <c r="ED56" i="10"/>
  <c r="EC56" i="10"/>
  <c r="EB56" i="10"/>
  <c r="EA56" i="10"/>
  <c r="DZ56" i="10"/>
  <c r="DY56" i="10"/>
  <c r="DX56" i="10"/>
  <c r="DW56" i="10"/>
  <c r="DV56" i="10"/>
  <c r="DU56" i="10"/>
  <c r="DT56" i="10"/>
  <c r="DR56" i="10"/>
  <c r="BF56" i="10"/>
  <c r="DQ56" i="10"/>
  <c r="BE56" i="10"/>
  <c r="DP56" i="10"/>
  <c r="BD56" i="10"/>
  <c r="DO56" i="10"/>
  <c r="DN56" i="10"/>
  <c r="BB56" i="10"/>
  <c r="DM56" i="10"/>
  <c r="BA56" i="10"/>
  <c r="DL56" i="10"/>
  <c r="AZ56" i="10"/>
  <c r="DK56" i="10"/>
  <c r="AY56" i="10"/>
  <c r="DJ56" i="10"/>
  <c r="AX56" i="10"/>
  <c r="DI56" i="10"/>
  <c r="AW56" i="10"/>
  <c r="DH56" i="10"/>
  <c r="AV56" i="10"/>
  <c r="DG56" i="10"/>
  <c r="DE56" i="10"/>
  <c r="AT56" i="10"/>
  <c r="DD56" i="10"/>
  <c r="AS56" i="10"/>
  <c r="DC56" i="10"/>
  <c r="AR56" i="10"/>
  <c r="DB56" i="10"/>
  <c r="AQ56" i="10"/>
  <c r="DA56" i="10"/>
  <c r="AP56" i="10"/>
  <c r="CZ56" i="10"/>
  <c r="AO56" i="10"/>
  <c r="CY56" i="10"/>
  <c r="AN56" i="10"/>
  <c r="CX56" i="10"/>
  <c r="AM56" i="10"/>
  <c r="CW56" i="10"/>
  <c r="AL56" i="10"/>
  <c r="CV56" i="10"/>
  <c r="AK56" i="10"/>
  <c r="CU56" i="10"/>
  <c r="AJ56" i="10"/>
  <c r="CT56" i="10"/>
  <c r="CR56" i="10"/>
  <c r="AH56" i="10"/>
  <c r="CQ56" i="10"/>
  <c r="AG56" i="10"/>
  <c r="CP56" i="10"/>
  <c r="AF56" i="10"/>
  <c r="CO56" i="10"/>
  <c r="AE56" i="10"/>
  <c r="CN56" i="10"/>
  <c r="AD56" i="10"/>
  <c r="CM56" i="10"/>
  <c r="AC56" i="10"/>
  <c r="CL56" i="10"/>
  <c r="AB56" i="10"/>
  <c r="CK56" i="10"/>
  <c r="AA56" i="10"/>
  <c r="CJ56" i="10"/>
  <c r="Z56" i="10"/>
  <c r="CI56" i="10"/>
  <c r="Y56" i="10"/>
  <c r="CH56" i="10"/>
  <c r="X56" i="10"/>
  <c r="CG56" i="10"/>
  <c r="CE56" i="10"/>
  <c r="CD56" i="10"/>
  <c r="CC56" i="10"/>
  <c r="T56" i="10"/>
  <c r="CB56" i="10"/>
  <c r="CA56" i="10"/>
  <c r="BZ56" i="10"/>
  <c r="BY56" i="10"/>
  <c r="P56" i="10"/>
  <c r="BX56" i="10"/>
  <c r="BW56" i="10"/>
  <c r="BV56" i="10"/>
  <c r="BU56" i="10"/>
  <c r="L56" i="10"/>
  <c r="BT56" i="10"/>
  <c r="BR56" i="10"/>
  <c r="BQ56" i="10"/>
  <c r="BP56" i="10"/>
  <c r="BO56" i="10"/>
  <c r="BN56" i="10"/>
  <c r="BM56" i="10"/>
  <c r="BL56" i="10"/>
  <c r="BK56" i="10"/>
  <c r="BJ56" i="10"/>
  <c r="BI56" i="10"/>
  <c r="BH56" i="10"/>
  <c r="BC56" i="10"/>
  <c r="H62" i="10"/>
  <c r="K62" i="10"/>
  <c r="EE55" i="10"/>
  <c r="ED55" i="10"/>
  <c r="EC55" i="10"/>
  <c r="EB55" i="10"/>
  <c r="EA55" i="10"/>
  <c r="DZ55" i="10"/>
  <c r="DY55" i="10"/>
  <c r="DX55" i="10"/>
  <c r="DW55" i="10"/>
  <c r="DV55" i="10"/>
  <c r="DU55" i="10"/>
  <c r="DT55" i="10"/>
  <c r="DR55" i="10"/>
  <c r="BF55" i="10"/>
  <c r="DQ55" i="10"/>
  <c r="BE55" i="10"/>
  <c r="DP55" i="10"/>
  <c r="BD55" i="10"/>
  <c r="DO55" i="10"/>
  <c r="BC55" i="10"/>
  <c r="DN55" i="10"/>
  <c r="BB55" i="10"/>
  <c r="DM55" i="10"/>
  <c r="BA55" i="10"/>
  <c r="DL55" i="10"/>
  <c r="AZ55" i="10"/>
  <c r="DK55" i="10"/>
  <c r="AY55" i="10"/>
  <c r="DJ55" i="10"/>
  <c r="AX55" i="10"/>
  <c r="DI55" i="10"/>
  <c r="AW55" i="10"/>
  <c r="DH55" i="10"/>
  <c r="AV55" i="10"/>
  <c r="DG55" i="10"/>
  <c r="DE55" i="10"/>
  <c r="AT55" i="10"/>
  <c r="DD55" i="10"/>
  <c r="AS55" i="10"/>
  <c r="DC55" i="10"/>
  <c r="AR55" i="10"/>
  <c r="DB55" i="10"/>
  <c r="AQ55" i="10"/>
  <c r="DA55" i="10"/>
  <c r="AP55" i="10"/>
  <c r="CZ55" i="10"/>
  <c r="AO55" i="10"/>
  <c r="CY55" i="10"/>
  <c r="AN55" i="10"/>
  <c r="CX55" i="10"/>
  <c r="AM55" i="10"/>
  <c r="CW55" i="10"/>
  <c r="AL55" i="10"/>
  <c r="CV55" i="10"/>
  <c r="AK55" i="10"/>
  <c r="CU55" i="10"/>
  <c r="AJ55" i="10"/>
  <c r="CT55" i="10"/>
  <c r="CR55" i="10"/>
  <c r="AH55" i="10"/>
  <c r="CQ55" i="10"/>
  <c r="AG55" i="10"/>
  <c r="CP55" i="10"/>
  <c r="AF55" i="10"/>
  <c r="CO55" i="10"/>
  <c r="AE55" i="10"/>
  <c r="CN55" i="10"/>
  <c r="AD55" i="10"/>
  <c r="CM55" i="10"/>
  <c r="AC55" i="10"/>
  <c r="CL55" i="10"/>
  <c r="AB55" i="10"/>
  <c r="CK55" i="10"/>
  <c r="AA55" i="10"/>
  <c r="CJ55" i="10"/>
  <c r="Z55" i="10"/>
  <c r="CI55" i="10"/>
  <c r="Y55" i="10"/>
  <c r="CH55" i="10"/>
  <c r="X55" i="10"/>
  <c r="CG55" i="10"/>
  <c r="CE55" i="10"/>
  <c r="CD55" i="10"/>
  <c r="CC55" i="10"/>
  <c r="CB55" i="10"/>
  <c r="CA55" i="10"/>
  <c r="BZ55" i="10"/>
  <c r="BY55" i="10"/>
  <c r="BX55" i="10"/>
  <c r="BW55" i="10"/>
  <c r="BV55" i="10"/>
  <c r="BU55" i="10"/>
  <c r="BT55" i="10"/>
  <c r="BR55" i="10"/>
  <c r="BQ55" i="10"/>
  <c r="BP55" i="10"/>
  <c r="BO55" i="10"/>
  <c r="BN55" i="10"/>
  <c r="BM55" i="10"/>
  <c r="BL55" i="10"/>
  <c r="BK55" i="10"/>
  <c r="BJ55" i="10"/>
  <c r="BI55" i="10"/>
  <c r="BH55" i="10"/>
  <c r="H61" i="10"/>
  <c r="H25" i="10"/>
  <c r="K61" i="10"/>
  <c r="EE54" i="10"/>
  <c r="ED54" i="10"/>
  <c r="EC54" i="10"/>
  <c r="EB54" i="10"/>
  <c r="EA54" i="10"/>
  <c r="DZ54" i="10"/>
  <c r="DY54" i="10"/>
  <c r="DX54" i="10"/>
  <c r="DW54" i="10"/>
  <c r="DV54" i="10"/>
  <c r="DU54" i="10"/>
  <c r="DT54" i="10"/>
  <c r="DR54" i="10"/>
  <c r="BF54" i="10"/>
  <c r="DQ54" i="10"/>
  <c r="BE54" i="10"/>
  <c r="DP54" i="10"/>
  <c r="BD54" i="10"/>
  <c r="DO54" i="10"/>
  <c r="BC54" i="10"/>
  <c r="DN54" i="10"/>
  <c r="BB54" i="10"/>
  <c r="DM54" i="10"/>
  <c r="BA54" i="10"/>
  <c r="DL54" i="10"/>
  <c r="AZ54" i="10"/>
  <c r="DK54" i="10"/>
  <c r="AY54" i="10"/>
  <c r="DJ54" i="10"/>
  <c r="AX54" i="10"/>
  <c r="DI54" i="10"/>
  <c r="AW54" i="10"/>
  <c r="DH54" i="10"/>
  <c r="AV54" i="10"/>
  <c r="DG54" i="10"/>
  <c r="DE54" i="10"/>
  <c r="AT54" i="10"/>
  <c r="DD54" i="10"/>
  <c r="AS54" i="10"/>
  <c r="DC54" i="10"/>
  <c r="AR54" i="10"/>
  <c r="DB54" i="10"/>
  <c r="AQ54" i="10"/>
  <c r="DA54" i="10"/>
  <c r="AP54" i="10"/>
  <c r="CZ54" i="10"/>
  <c r="AO54" i="10"/>
  <c r="CY54" i="10"/>
  <c r="AN54" i="10"/>
  <c r="CX54" i="10"/>
  <c r="AM54" i="10"/>
  <c r="CW54" i="10"/>
  <c r="AL54" i="10"/>
  <c r="CV54" i="10"/>
  <c r="AK54" i="10"/>
  <c r="CU54" i="10"/>
  <c r="AJ54" i="10"/>
  <c r="CT54" i="10"/>
  <c r="CR54" i="10"/>
  <c r="AH54" i="10"/>
  <c r="CQ54" i="10"/>
  <c r="AG54" i="10"/>
  <c r="CP54" i="10"/>
  <c r="AF54" i="10"/>
  <c r="CO54" i="10"/>
  <c r="AE54" i="10"/>
  <c r="CN54" i="10"/>
  <c r="AD54" i="10"/>
  <c r="CM54" i="10"/>
  <c r="AC54" i="10"/>
  <c r="CL54" i="10"/>
  <c r="AB54" i="10"/>
  <c r="CK54" i="10"/>
  <c r="AA54" i="10"/>
  <c r="CJ54" i="10"/>
  <c r="Z54" i="10"/>
  <c r="CI54" i="10"/>
  <c r="Y54" i="10"/>
  <c r="CH54" i="10"/>
  <c r="X54" i="10"/>
  <c r="CG54" i="10"/>
  <c r="CE54" i="10"/>
  <c r="CD54" i="10"/>
  <c r="CC54" i="10"/>
  <c r="CB54" i="10"/>
  <c r="CA54" i="10"/>
  <c r="BZ54" i="10"/>
  <c r="BY54" i="10"/>
  <c r="BX54" i="10"/>
  <c r="BW54" i="10"/>
  <c r="BV54" i="10"/>
  <c r="BU54" i="10"/>
  <c r="BT54" i="10"/>
  <c r="BR54" i="10"/>
  <c r="BQ54" i="10"/>
  <c r="BP54" i="10"/>
  <c r="BO54" i="10"/>
  <c r="BN54" i="10"/>
  <c r="BM54" i="10"/>
  <c r="BL54" i="10"/>
  <c r="BK54" i="10"/>
  <c r="BJ54" i="10"/>
  <c r="BI54" i="10"/>
  <c r="BH54" i="10"/>
  <c r="H60" i="10"/>
  <c r="H37" i="10"/>
  <c r="K60" i="10"/>
  <c r="EE53" i="10"/>
  <c r="ED53" i="10"/>
  <c r="EC53" i="10"/>
  <c r="EB53" i="10"/>
  <c r="EA53" i="10"/>
  <c r="DZ53" i="10"/>
  <c r="DY53" i="10"/>
  <c r="DX53" i="10"/>
  <c r="DW53" i="10"/>
  <c r="DV53" i="10"/>
  <c r="DU53" i="10"/>
  <c r="DT53" i="10"/>
  <c r="DR53" i="10"/>
  <c r="BF53" i="10"/>
  <c r="DQ53" i="10"/>
  <c r="BE53" i="10"/>
  <c r="DP53" i="10"/>
  <c r="BD53" i="10"/>
  <c r="DO53" i="10"/>
  <c r="BC53" i="10"/>
  <c r="DN53" i="10"/>
  <c r="BB53" i="10"/>
  <c r="DM53" i="10"/>
  <c r="BA53" i="10"/>
  <c r="DL53" i="10"/>
  <c r="AZ53" i="10"/>
  <c r="DK53" i="10"/>
  <c r="AY53" i="10"/>
  <c r="DJ53" i="10"/>
  <c r="AX53" i="10"/>
  <c r="DI53" i="10"/>
  <c r="AW53" i="10"/>
  <c r="DH53" i="10"/>
  <c r="AV53" i="10"/>
  <c r="DG53" i="10"/>
  <c r="DE53" i="10"/>
  <c r="AT53" i="10"/>
  <c r="DD53" i="10"/>
  <c r="AS53" i="10"/>
  <c r="DC53" i="10"/>
  <c r="AR53" i="10"/>
  <c r="DB53" i="10"/>
  <c r="AQ53" i="10"/>
  <c r="DA53" i="10"/>
  <c r="AP53" i="10"/>
  <c r="CZ53" i="10"/>
  <c r="AO53" i="10"/>
  <c r="CY53" i="10"/>
  <c r="AN53" i="10"/>
  <c r="CX53" i="10"/>
  <c r="AM53" i="10"/>
  <c r="CW53" i="10"/>
  <c r="AL53" i="10"/>
  <c r="CV53" i="10"/>
  <c r="AK53" i="10"/>
  <c r="CU53" i="10"/>
  <c r="AJ53" i="10"/>
  <c r="CT53" i="10"/>
  <c r="CR53" i="10"/>
  <c r="AH53" i="10"/>
  <c r="CQ53" i="10"/>
  <c r="AG53" i="10"/>
  <c r="CP53" i="10"/>
  <c r="AF53" i="10"/>
  <c r="CO53" i="10"/>
  <c r="AE53" i="10"/>
  <c r="CN53" i="10"/>
  <c r="AD53" i="10"/>
  <c r="CM53" i="10"/>
  <c r="AC53" i="10"/>
  <c r="CL53" i="10"/>
  <c r="AB53" i="10"/>
  <c r="CK53" i="10"/>
  <c r="AA53" i="10"/>
  <c r="CJ53" i="10"/>
  <c r="Z53" i="10"/>
  <c r="CI53" i="10"/>
  <c r="Y53" i="10"/>
  <c r="CH53" i="10"/>
  <c r="X53" i="10"/>
  <c r="CG53" i="10"/>
  <c r="CE53" i="10"/>
  <c r="CD53" i="10"/>
  <c r="CC53" i="10"/>
  <c r="CB53" i="10"/>
  <c r="CA53" i="10"/>
  <c r="BZ53" i="10"/>
  <c r="BY53" i="10"/>
  <c r="BX53" i="10"/>
  <c r="BW53" i="10"/>
  <c r="BV53" i="10"/>
  <c r="BU53" i="10"/>
  <c r="BT53" i="10"/>
  <c r="BR53" i="10"/>
  <c r="BQ53" i="10"/>
  <c r="BP53" i="10"/>
  <c r="BO53" i="10"/>
  <c r="BN53" i="10"/>
  <c r="BM53" i="10"/>
  <c r="BL53" i="10"/>
  <c r="BK53" i="10"/>
  <c r="BJ53" i="10"/>
  <c r="BI53" i="10"/>
  <c r="BH53" i="10"/>
  <c r="H39" i="10"/>
  <c r="K39" i="10"/>
  <c r="EE52" i="10"/>
  <c r="ED52" i="10"/>
  <c r="EC52" i="10"/>
  <c r="EB52" i="10"/>
  <c r="EA52" i="10"/>
  <c r="DZ52" i="10"/>
  <c r="DY52" i="10"/>
  <c r="DX52" i="10"/>
  <c r="DW52" i="10"/>
  <c r="DV52" i="10"/>
  <c r="DU52" i="10"/>
  <c r="DT52" i="10"/>
  <c r="DR52" i="10"/>
  <c r="BF52" i="10"/>
  <c r="DQ52" i="10"/>
  <c r="BE52" i="10"/>
  <c r="DP52" i="10"/>
  <c r="BD52" i="10"/>
  <c r="DO52" i="10"/>
  <c r="DN52" i="10"/>
  <c r="BB52" i="10"/>
  <c r="DM52" i="10"/>
  <c r="BA52" i="10"/>
  <c r="DL52" i="10"/>
  <c r="AZ52" i="10"/>
  <c r="DK52" i="10"/>
  <c r="AY52" i="10"/>
  <c r="DJ52" i="10"/>
  <c r="AX52" i="10"/>
  <c r="DI52" i="10"/>
  <c r="AW52" i="10"/>
  <c r="DH52" i="10"/>
  <c r="AV52" i="10"/>
  <c r="DG52" i="10"/>
  <c r="DE52" i="10"/>
  <c r="AT52" i="10"/>
  <c r="DD52" i="10"/>
  <c r="AS52" i="10"/>
  <c r="DC52" i="10"/>
  <c r="AR52" i="10"/>
  <c r="DB52" i="10"/>
  <c r="AQ52" i="10"/>
  <c r="DA52" i="10"/>
  <c r="AP52" i="10"/>
  <c r="CZ52" i="10"/>
  <c r="AO52" i="10"/>
  <c r="CY52" i="10"/>
  <c r="AN52" i="10"/>
  <c r="CX52" i="10"/>
  <c r="AM52" i="10"/>
  <c r="CW52" i="10"/>
  <c r="AL52" i="10"/>
  <c r="CV52" i="10"/>
  <c r="AK52" i="10"/>
  <c r="CU52" i="10"/>
  <c r="AJ52" i="10"/>
  <c r="CT52" i="10"/>
  <c r="CR52" i="10"/>
  <c r="AH52" i="10"/>
  <c r="CQ52" i="10"/>
  <c r="AG52" i="10"/>
  <c r="CP52" i="10"/>
  <c r="AF52" i="10"/>
  <c r="CO52" i="10"/>
  <c r="AE52" i="10"/>
  <c r="CN52" i="10"/>
  <c r="AD52" i="10"/>
  <c r="CM52" i="10"/>
  <c r="AC52" i="10"/>
  <c r="CL52" i="10"/>
  <c r="AB52" i="10"/>
  <c r="CK52" i="10"/>
  <c r="AA52" i="10"/>
  <c r="CJ52" i="10"/>
  <c r="Z52" i="10"/>
  <c r="CI52" i="10"/>
  <c r="Y52" i="10"/>
  <c r="CH52" i="10"/>
  <c r="X52" i="10"/>
  <c r="CG52" i="10"/>
  <c r="CE52" i="10"/>
  <c r="CD52" i="10"/>
  <c r="U52" i="10"/>
  <c r="CC52" i="10"/>
  <c r="CB52" i="10"/>
  <c r="CA52" i="10"/>
  <c r="BZ52" i="10"/>
  <c r="Q52" i="10"/>
  <c r="BY52" i="10"/>
  <c r="BX52" i="10"/>
  <c r="BW52" i="10"/>
  <c r="BV52" i="10"/>
  <c r="M52" i="10"/>
  <c r="BU52" i="10"/>
  <c r="BT52" i="10"/>
  <c r="BR52" i="10"/>
  <c r="BQ52" i="10"/>
  <c r="BP52" i="10"/>
  <c r="BO52" i="10"/>
  <c r="BN52" i="10"/>
  <c r="BM52" i="10"/>
  <c r="BL52" i="10"/>
  <c r="BK52" i="10"/>
  <c r="BJ52" i="10"/>
  <c r="BI52" i="10"/>
  <c r="BH52" i="10"/>
  <c r="BC52" i="10"/>
  <c r="K49" i="10"/>
  <c r="EE51" i="10"/>
  <c r="ED51" i="10"/>
  <c r="EC51" i="10"/>
  <c r="EB51" i="10"/>
  <c r="EA51" i="10"/>
  <c r="DZ51" i="10"/>
  <c r="DY51" i="10"/>
  <c r="DX51" i="10"/>
  <c r="DW51" i="10"/>
  <c r="DV51" i="10"/>
  <c r="DU51" i="10"/>
  <c r="DT51" i="10"/>
  <c r="DR51" i="10"/>
  <c r="BF51" i="10"/>
  <c r="DQ51" i="10"/>
  <c r="BE51" i="10"/>
  <c r="DP51" i="10"/>
  <c r="BD51" i="10"/>
  <c r="DO51" i="10"/>
  <c r="BC51" i="10"/>
  <c r="DN51" i="10"/>
  <c r="BB51" i="10"/>
  <c r="DM51" i="10"/>
  <c r="BA51" i="10"/>
  <c r="DL51" i="10"/>
  <c r="AZ51" i="10"/>
  <c r="DK51" i="10"/>
  <c r="AY51" i="10"/>
  <c r="DJ51" i="10"/>
  <c r="AX51" i="10"/>
  <c r="DI51" i="10"/>
  <c r="AW51" i="10"/>
  <c r="DH51" i="10"/>
  <c r="AV51" i="10"/>
  <c r="DG51" i="10"/>
  <c r="DE51" i="10"/>
  <c r="AT51" i="10"/>
  <c r="DD51" i="10"/>
  <c r="AS51" i="10"/>
  <c r="DC51" i="10"/>
  <c r="AR51" i="10"/>
  <c r="DB51" i="10"/>
  <c r="AQ51" i="10"/>
  <c r="DA51" i="10"/>
  <c r="AP51" i="10"/>
  <c r="CZ51" i="10"/>
  <c r="AO51" i="10"/>
  <c r="CY51" i="10"/>
  <c r="AN51" i="10"/>
  <c r="CX51" i="10"/>
  <c r="AM51" i="10"/>
  <c r="CW51" i="10"/>
  <c r="AL51" i="10"/>
  <c r="CV51" i="10"/>
  <c r="AK51" i="10"/>
  <c r="CU51" i="10"/>
  <c r="AJ51" i="10"/>
  <c r="CT51" i="10"/>
  <c r="CR51" i="10"/>
  <c r="AH51" i="10"/>
  <c r="CQ51" i="10"/>
  <c r="AG51" i="10"/>
  <c r="CP51" i="10"/>
  <c r="AF51" i="10"/>
  <c r="CO51" i="10"/>
  <c r="AE51" i="10"/>
  <c r="CN51" i="10"/>
  <c r="AD51" i="10"/>
  <c r="CM51" i="10"/>
  <c r="AC51" i="10"/>
  <c r="CL51" i="10"/>
  <c r="AB51" i="10"/>
  <c r="CK51" i="10"/>
  <c r="AA51" i="10"/>
  <c r="CJ51" i="10"/>
  <c r="Z51" i="10"/>
  <c r="CI51" i="10"/>
  <c r="Y51" i="10"/>
  <c r="CH51" i="10"/>
  <c r="X51" i="10"/>
  <c r="CG51" i="10"/>
  <c r="CE51" i="10"/>
  <c r="CD51" i="10"/>
  <c r="CC51" i="10"/>
  <c r="CB51" i="10"/>
  <c r="CA51" i="10"/>
  <c r="BZ51" i="10"/>
  <c r="BY51" i="10"/>
  <c r="BX51" i="10"/>
  <c r="BW51" i="10"/>
  <c r="BV51" i="10"/>
  <c r="BU51" i="10"/>
  <c r="BT51" i="10"/>
  <c r="BR51" i="10"/>
  <c r="BQ51" i="10"/>
  <c r="BP51" i="10"/>
  <c r="BO51" i="10"/>
  <c r="BN51" i="10"/>
  <c r="BM51" i="10"/>
  <c r="BL51" i="10"/>
  <c r="BK51" i="10"/>
  <c r="BJ51" i="10"/>
  <c r="BI51" i="10"/>
  <c r="BH51" i="10"/>
  <c r="H59" i="10"/>
  <c r="H36" i="10"/>
  <c r="J59" i="10"/>
  <c r="EE50" i="10"/>
  <c r="ED50" i="10"/>
  <c r="EC50" i="10"/>
  <c r="EB50" i="10"/>
  <c r="EA50" i="10"/>
  <c r="DZ50" i="10"/>
  <c r="DY50" i="10"/>
  <c r="DX50" i="10"/>
  <c r="DW50" i="10"/>
  <c r="DV50" i="10"/>
  <c r="DU50" i="10"/>
  <c r="DT50" i="10"/>
  <c r="DR50" i="10"/>
  <c r="BF50" i="10"/>
  <c r="DQ50" i="10"/>
  <c r="BE50" i="10"/>
  <c r="DP50" i="10"/>
  <c r="BD50" i="10"/>
  <c r="DO50" i="10"/>
  <c r="DN50" i="10"/>
  <c r="BB50" i="10"/>
  <c r="DM50" i="10"/>
  <c r="BA50" i="10"/>
  <c r="DL50" i="10"/>
  <c r="AZ50" i="10"/>
  <c r="DK50" i="10"/>
  <c r="AY50" i="10"/>
  <c r="DJ50" i="10"/>
  <c r="AX50" i="10"/>
  <c r="DI50" i="10"/>
  <c r="AW50" i="10"/>
  <c r="DH50" i="10"/>
  <c r="AV50" i="10"/>
  <c r="DG50" i="10"/>
  <c r="DE50" i="10"/>
  <c r="AT50" i="10"/>
  <c r="DD50" i="10"/>
  <c r="AS50" i="10"/>
  <c r="DC50" i="10"/>
  <c r="AR50" i="10"/>
  <c r="DB50" i="10"/>
  <c r="AQ50" i="10"/>
  <c r="DA50" i="10"/>
  <c r="AP50" i="10"/>
  <c r="CZ50" i="10"/>
  <c r="AO50" i="10"/>
  <c r="CY50" i="10"/>
  <c r="AN50" i="10"/>
  <c r="CX50" i="10"/>
  <c r="AM50" i="10"/>
  <c r="CW50" i="10"/>
  <c r="AL50" i="10"/>
  <c r="CV50" i="10"/>
  <c r="AK50" i="10"/>
  <c r="CU50" i="10"/>
  <c r="AJ50" i="10"/>
  <c r="CT50" i="10"/>
  <c r="CR50" i="10"/>
  <c r="AH50" i="10"/>
  <c r="CQ50" i="10"/>
  <c r="AG50" i="10"/>
  <c r="CP50" i="10"/>
  <c r="AF50" i="10"/>
  <c r="CO50" i="10"/>
  <c r="AE50" i="10"/>
  <c r="CN50" i="10"/>
  <c r="AD50" i="10"/>
  <c r="CM50" i="10"/>
  <c r="AC50" i="10"/>
  <c r="CL50" i="10"/>
  <c r="AB50" i="10"/>
  <c r="CK50" i="10"/>
  <c r="AA50" i="10"/>
  <c r="CJ50" i="10"/>
  <c r="Z50" i="10"/>
  <c r="CI50" i="10"/>
  <c r="Y50" i="10"/>
  <c r="CH50" i="10"/>
  <c r="X50" i="10"/>
  <c r="CG50" i="10"/>
  <c r="CE50" i="10"/>
  <c r="CD50" i="10"/>
  <c r="CC50" i="10"/>
  <c r="CB50" i="10"/>
  <c r="CA50" i="10"/>
  <c r="BZ50" i="10"/>
  <c r="BY50" i="10"/>
  <c r="BX50" i="10"/>
  <c r="BW50" i="10"/>
  <c r="BV50" i="10"/>
  <c r="BU50" i="10"/>
  <c r="BT50" i="10"/>
  <c r="BR50" i="10"/>
  <c r="BQ50" i="10"/>
  <c r="BP50" i="10"/>
  <c r="BO50" i="10"/>
  <c r="BN50" i="10"/>
  <c r="BM50" i="10"/>
  <c r="BL50" i="10"/>
  <c r="BK50" i="10"/>
  <c r="BJ50" i="10"/>
  <c r="BI50" i="10"/>
  <c r="BH50" i="10"/>
  <c r="BC50" i="10"/>
  <c r="H44" i="10"/>
  <c r="K44" i="10"/>
  <c r="EE49" i="10"/>
  <c r="ED49" i="10"/>
  <c r="EC49" i="10"/>
  <c r="EB49" i="10"/>
  <c r="EA49" i="10"/>
  <c r="DZ49" i="10"/>
  <c r="DY49" i="10"/>
  <c r="DX49" i="10"/>
  <c r="DW49" i="10"/>
  <c r="DV49" i="10"/>
  <c r="DU49" i="10"/>
  <c r="DT49" i="10"/>
  <c r="DR49" i="10"/>
  <c r="BF49" i="10"/>
  <c r="DQ49" i="10"/>
  <c r="BE49" i="10"/>
  <c r="DP49" i="10"/>
  <c r="BD49" i="10"/>
  <c r="DO49" i="10"/>
  <c r="BC49" i="10"/>
  <c r="DN49" i="10"/>
  <c r="BB49" i="10"/>
  <c r="DM49" i="10"/>
  <c r="BA49" i="10"/>
  <c r="DL49" i="10"/>
  <c r="AZ49" i="10"/>
  <c r="DK49" i="10"/>
  <c r="AY49" i="10"/>
  <c r="DJ49" i="10"/>
  <c r="AX49" i="10"/>
  <c r="DI49" i="10"/>
  <c r="AW49" i="10"/>
  <c r="DH49" i="10"/>
  <c r="AV49" i="10"/>
  <c r="DG49" i="10"/>
  <c r="DE49" i="10"/>
  <c r="AT49" i="10"/>
  <c r="DD49" i="10"/>
  <c r="AS49" i="10"/>
  <c r="DC49" i="10"/>
  <c r="AR49" i="10"/>
  <c r="DB49" i="10"/>
  <c r="AQ49" i="10"/>
  <c r="DA49" i="10"/>
  <c r="AP49" i="10"/>
  <c r="CZ49" i="10"/>
  <c r="AO49" i="10"/>
  <c r="CY49" i="10"/>
  <c r="AN49" i="10"/>
  <c r="CX49" i="10"/>
  <c r="AM49" i="10"/>
  <c r="CW49" i="10"/>
  <c r="AL49" i="10"/>
  <c r="CV49" i="10"/>
  <c r="AK49" i="10"/>
  <c r="CU49" i="10"/>
  <c r="AJ49" i="10"/>
  <c r="CT49" i="10"/>
  <c r="CR49" i="10"/>
  <c r="AH49" i="10"/>
  <c r="CQ49" i="10"/>
  <c r="AG49" i="10"/>
  <c r="CP49" i="10"/>
  <c r="AF49" i="10"/>
  <c r="CO49" i="10"/>
  <c r="AE49" i="10"/>
  <c r="CN49" i="10"/>
  <c r="AD49" i="10"/>
  <c r="CM49" i="10"/>
  <c r="AC49" i="10"/>
  <c r="CL49" i="10"/>
  <c r="AB49" i="10"/>
  <c r="CK49" i="10"/>
  <c r="AA49" i="10"/>
  <c r="CJ49" i="10"/>
  <c r="Z49" i="10"/>
  <c r="CI49" i="10"/>
  <c r="Y49" i="10"/>
  <c r="CH49" i="10"/>
  <c r="X49" i="10"/>
  <c r="CG49" i="10"/>
  <c r="CE49" i="10"/>
  <c r="CD49" i="10"/>
  <c r="CC49" i="10"/>
  <c r="CB49" i="10"/>
  <c r="CA49" i="10"/>
  <c r="BZ49" i="10"/>
  <c r="BY49" i="10"/>
  <c r="BX49" i="10"/>
  <c r="BW49" i="10"/>
  <c r="BV49" i="10"/>
  <c r="BU49" i="10"/>
  <c r="BT49" i="10"/>
  <c r="BR49" i="10"/>
  <c r="BQ49" i="10"/>
  <c r="BP49" i="10"/>
  <c r="BO49" i="10"/>
  <c r="BN49" i="10"/>
  <c r="BM49" i="10"/>
  <c r="BL49" i="10"/>
  <c r="BK49" i="10"/>
  <c r="BJ49" i="10"/>
  <c r="BI49" i="10"/>
  <c r="BH49" i="10"/>
  <c r="H58" i="10"/>
  <c r="H38" i="10"/>
  <c r="K58" i="10"/>
  <c r="EE48" i="10"/>
  <c r="ED48" i="10"/>
  <c r="EC48" i="10"/>
  <c r="EB48" i="10"/>
  <c r="EA48" i="10"/>
  <c r="DZ48" i="10"/>
  <c r="DY48" i="10"/>
  <c r="DX48" i="10"/>
  <c r="DW48" i="10"/>
  <c r="DV48" i="10"/>
  <c r="DU48" i="10"/>
  <c r="DT48" i="10"/>
  <c r="DR48" i="10"/>
  <c r="BF48" i="10"/>
  <c r="DQ48" i="10"/>
  <c r="BE48" i="10"/>
  <c r="DP48" i="10"/>
  <c r="BD48" i="10"/>
  <c r="DO48" i="10"/>
  <c r="BC48" i="10"/>
  <c r="DN48" i="10"/>
  <c r="BB48" i="10"/>
  <c r="DM48" i="10"/>
  <c r="BA48" i="10"/>
  <c r="DL48" i="10"/>
  <c r="AZ48" i="10"/>
  <c r="DK48" i="10"/>
  <c r="AY48" i="10"/>
  <c r="DJ48" i="10"/>
  <c r="AX48" i="10"/>
  <c r="DI48" i="10"/>
  <c r="AW48" i="10"/>
  <c r="DH48" i="10"/>
  <c r="AV48" i="10"/>
  <c r="DG48" i="10"/>
  <c r="DE48" i="10"/>
  <c r="AT48" i="10"/>
  <c r="DD48" i="10"/>
  <c r="AS48" i="10"/>
  <c r="DC48" i="10"/>
  <c r="AR48" i="10"/>
  <c r="DB48" i="10"/>
  <c r="AQ48" i="10"/>
  <c r="DA48" i="10"/>
  <c r="AP48" i="10"/>
  <c r="CZ48" i="10"/>
  <c r="AO48" i="10"/>
  <c r="CY48" i="10"/>
  <c r="AN48" i="10"/>
  <c r="CX48" i="10"/>
  <c r="AM48" i="10"/>
  <c r="CW48" i="10"/>
  <c r="AL48" i="10"/>
  <c r="CV48" i="10"/>
  <c r="AK48" i="10"/>
  <c r="CU48" i="10"/>
  <c r="AJ48" i="10"/>
  <c r="CT48" i="10"/>
  <c r="CR48" i="10"/>
  <c r="AH48" i="10"/>
  <c r="CQ48" i="10"/>
  <c r="AG48" i="10"/>
  <c r="CP48" i="10"/>
  <c r="AF48" i="10"/>
  <c r="CO48" i="10"/>
  <c r="AE48" i="10"/>
  <c r="CN48" i="10"/>
  <c r="AD48" i="10"/>
  <c r="CM48" i="10"/>
  <c r="AC48" i="10"/>
  <c r="CL48" i="10"/>
  <c r="AB48" i="10"/>
  <c r="CK48" i="10"/>
  <c r="AA48" i="10"/>
  <c r="CJ48" i="10"/>
  <c r="Z48" i="10"/>
  <c r="CI48" i="10"/>
  <c r="Y48" i="10"/>
  <c r="CH48" i="10"/>
  <c r="X48" i="10"/>
  <c r="CG48" i="10"/>
  <c r="CE48" i="10"/>
  <c r="CD48" i="10"/>
  <c r="CC48" i="10"/>
  <c r="CB48" i="10"/>
  <c r="CA48" i="10"/>
  <c r="BZ48" i="10"/>
  <c r="BY48" i="10"/>
  <c r="BX48" i="10"/>
  <c r="BW48" i="10"/>
  <c r="BV48" i="10"/>
  <c r="BU48" i="10"/>
  <c r="BT48" i="10"/>
  <c r="BR48" i="10"/>
  <c r="BQ48" i="10"/>
  <c r="BP48" i="10"/>
  <c r="BO48" i="10"/>
  <c r="BN48" i="10"/>
  <c r="BM48" i="10"/>
  <c r="BL48" i="10"/>
  <c r="BK48" i="10"/>
  <c r="BJ48" i="10"/>
  <c r="BI48" i="10"/>
  <c r="BH48" i="10"/>
  <c r="H57" i="10"/>
  <c r="K57" i="10"/>
  <c r="EE47" i="10"/>
  <c r="ED47" i="10"/>
  <c r="EC47" i="10"/>
  <c r="EB47" i="10"/>
  <c r="EA47" i="10"/>
  <c r="DZ47" i="10"/>
  <c r="DY47" i="10"/>
  <c r="DX47" i="10"/>
  <c r="DW47" i="10"/>
  <c r="DV47" i="10"/>
  <c r="DU47" i="10"/>
  <c r="DT47" i="10"/>
  <c r="DR47" i="10"/>
  <c r="BF47" i="10"/>
  <c r="DQ47" i="10"/>
  <c r="BE47" i="10"/>
  <c r="DP47" i="10"/>
  <c r="BD47" i="10"/>
  <c r="DO47" i="10"/>
  <c r="BC47" i="10"/>
  <c r="DN47" i="10"/>
  <c r="BB47" i="10"/>
  <c r="DM47" i="10"/>
  <c r="BA47" i="10"/>
  <c r="DL47" i="10"/>
  <c r="AZ47" i="10"/>
  <c r="DK47" i="10"/>
  <c r="AY47" i="10"/>
  <c r="DJ47" i="10"/>
  <c r="AX47" i="10"/>
  <c r="DI47" i="10"/>
  <c r="AW47" i="10"/>
  <c r="DH47" i="10"/>
  <c r="AV47" i="10"/>
  <c r="DG47" i="10"/>
  <c r="DE47" i="10"/>
  <c r="AT47" i="10"/>
  <c r="DD47" i="10"/>
  <c r="AS47" i="10"/>
  <c r="DC47" i="10"/>
  <c r="AR47" i="10"/>
  <c r="DB47" i="10"/>
  <c r="DA47" i="10"/>
  <c r="AP47" i="10"/>
  <c r="CZ47" i="10"/>
  <c r="AO47" i="10"/>
  <c r="CY47" i="10"/>
  <c r="AN47" i="10"/>
  <c r="CX47" i="10"/>
  <c r="AM47" i="10"/>
  <c r="CW47" i="10"/>
  <c r="AL47" i="10"/>
  <c r="CV47" i="10"/>
  <c r="AK47" i="10"/>
  <c r="CU47" i="10"/>
  <c r="AJ47" i="10"/>
  <c r="CT47" i="10"/>
  <c r="CR47" i="10"/>
  <c r="AH47" i="10"/>
  <c r="CQ47" i="10"/>
  <c r="AG47" i="10"/>
  <c r="CP47" i="10"/>
  <c r="AF47" i="10"/>
  <c r="CO47" i="10"/>
  <c r="AE47" i="10"/>
  <c r="CN47" i="10"/>
  <c r="AD47" i="10"/>
  <c r="CM47" i="10"/>
  <c r="AC47" i="10"/>
  <c r="CL47" i="10"/>
  <c r="AB47" i="10"/>
  <c r="CK47" i="10"/>
  <c r="AA47" i="10"/>
  <c r="CJ47" i="10"/>
  <c r="Z47" i="10"/>
  <c r="CI47" i="10"/>
  <c r="Y47" i="10"/>
  <c r="CH47" i="10"/>
  <c r="X47" i="10"/>
  <c r="CG47" i="10"/>
  <c r="CE47" i="10"/>
  <c r="CD47" i="10"/>
  <c r="CC47" i="10"/>
  <c r="T47" i="10"/>
  <c r="CB47" i="10"/>
  <c r="S47" i="10"/>
  <c r="CA47" i="10"/>
  <c r="BZ47" i="10"/>
  <c r="BY47" i="10"/>
  <c r="P47" i="10"/>
  <c r="BX47" i="10"/>
  <c r="O47" i="10"/>
  <c r="BW47" i="10"/>
  <c r="BV47" i="10"/>
  <c r="BU47" i="10"/>
  <c r="L47" i="10"/>
  <c r="BT47" i="10"/>
  <c r="BR47" i="10"/>
  <c r="BQ47" i="10"/>
  <c r="BP47" i="10"/>
  <c r="BO47" i="10"/>
  <c r="BN47" i="10"/>
  <c r="BM47" i="10"/>
  <c r="BL47" i="10"/>
  <c r="BK47" i="10"/>
  <c r="BJ47" i="10"/>
  <c r="BI47" i="10"/>
  <c r="BH47" i="10"/>
  <c r="AQ47" i="10"/>
  <c r="H56" i="10"/>
  <c r="K56" i="10"/>
  <c r="EE46" i="10"/>
  <c r="ED46" i="10"/>
  <c r="EC46" i="10"/>
  <c r="EB46" i="10"/>
  <c r="EA46" i="10"/>
  <c r="DZ46" i="10"/>
  <c r="DY46" i="10"/>
  <c r="DX46" i="10"/>
  <c r="DW46" i="10"/>
  <c r="DV46" i="10"/>
  <c r="DU46" i="10"/>
  <c r="DT46" i="10"/>
  <c r="DR46" i="10"/>
  <c r="BF46" i="10"/>
  <c r="DQ46" i="10"/>
  <c r="BE46" i="10"/>
  <c r="DP46" i="10"/>
  <c r="BD46" i="10"/>
  <c r="DO46" i="10"/>
  <c r="BC46" i="10"/>
  <c r="DN46" i="10"/>
  <c r="BB46" i="10"/>
  <c r="DM46" i="10"/>
  <c r="BA46" i="10"/>
  <c r="DL46" i="10"/>
  <c r="AZ46" i="10"/>
  <c r="DK46" i="10"/>
  <c r="AY46" i="10"/>
  <c r="DJ46" i="10"/>
  <c r="AX46" i="10"/>
  <c r="DI46" i="10"/>
  <c r="AW46" i="10"/>
  <c r="DH46" i="10"/>
  <c r="AV46" i="10"/>
  <c r="DG46" i="10"/>
  <c r="DE46" i="10"/>
  <c r="AT46" i="10"/>
  <c r="DD46" i="10"/>
  <c r="AS46" i="10"/>
  <c r="DC46" i="10"/>
  <c r="AR46" i="10"/>
  <c r="DB46" i="10"/>
  <c r="AQ46" i="10"/>
  <c r="DA46" i="10"/>
  <c r="AP46" i="10"/>
  <c r="CZ46" i="10"/>
  <c r="AO46" i="10"/>
  <c r="CY46" i="10"/>
  <c r="AN46" i="10"/>
  <c r="CX46" i="10"/>
  <c r="AM46" i="10"/>
  <c r="CW46" i="10"/>
  <c r="AL46" i="10"/>
  <c r="CV46" i="10"/>
  <c r="AK46" i="10"/>
  <c r="CU46" i="10"/>
  <c r="AJ46" i="10"/>
  <c r="CT46" i="10"/>
  <c r="CR46" i="10"/>
  <c r="AH46" i="10"/>
  <c r="CQ46" i="10"/>
  <c r="AG46" i="10"/>
  <c r="CP46" i="10"/>
  <c r="AF46" i="10"/>
  <c r="CO46" i="10"/>
  <c r="AE46" i="10"/>
  <c r="CN46" i="10"/>
  <c r="AD46" i="10"/>
  <c r="CM46" i="10"/>
  <c r="AC46" i="10"/>
  <c r="CL46" i="10"/>
  <c r="AB46" i="10"/>
  <c r="CK46" i="10"/>
  <c r="AA46" i="10"/>
  <c r="CJ46" i="10"/>
  <c r="Z46" i="10"/>
  <c r="CI46" i="10"/>
  <c r="Y46" i="10"/>
  <c r="CH46" i="10"/>
  <c r="X46" i="10"/>
  <c r="CG46" i="10"/>
  <c r="CE46" i="10"/>
  <c r="CD46" i="10"/>
  <c r="CC46" i="10"/>
  <c r="CB46" i="10"/>
  <c r="CA46" i="10"/>
  <c r="BZ46" i="10"/>
  <c r="BY46" i="10"/>
  <c r="BX46" i="10"/>
  <c r="BW46" i="10"/>
  <c r="BV46" i="10"/>
  <c r="BU46" i="10"/>
  <c r="BT46" i="10"/>
  <c r="BR46" i="10"/>
  <c r="BQ46" i="10"/>
  <c r="BP46" i="10"/>
  <c r="BO46" i="10"/>
  <c r="BN46" i="10"/>
  <c r="BM46" i="10"/>
  <c r="BL46" i="10"/>
  <c r="BK46" i="10"/>
  <c r="BJ46" i="10"/>
  <c r="BI46" i="10"/>
  <c r="BH46" i="10"/>
  <c r="H55" i="10"/>
  <c r="J55" i="10"/>
  <c r="EE45" i="10"/>
  <c r="ED45" i="10"/>
  <c r="EC45" i="10"/>
  <c r="EB45" i="10"/>
  <c r="EA45" i="10"/>
  <c r="DZ45" i="10"/>
  <c r="DY45" i="10"/>
  <c r="DX45" i="10"/>
  <c r="DW45" i="10"/>
  <c r="DV45" i="10"/>
  <c r="DU45" i="10"/>
  <c r="DT45" i="10"/>
  <c r="DR45" i="10"/>
  <c r="BF45" i="10"/>
  <c r="DQ45" i="10"/>
  <c r="BE45" i="10"/>
  <c r="DP45" i="10"/>
  <c r="BD45" i="10"/>
  <c r="DO45" i="10"/>
  <c r="BC45" i="10"/>
  <c r="DN45" i="10"/>
  <c r="BB45" i="10"/>
  <c r="DM45" i="10"/>
  <c r="BA45" i="10"/>
  <c r="DL45" i="10"/>
  <c r="AZ45" i="10"/>
  <c r="DK45" i="10"/>
  <c r="AY45" i="10"/>
  <c r="DJ45" i="10"/>
  <c r="AX45" i="10"/>
  <c r="DI45" i="10"/>
  <c r="AW45" i="10"/>
  <c r="DH45" i="10"/>
  <c r="AV45" i="10"/>
  <c r="DG45" i="10"/>
  <c r="DE45" i="10"/>
  <c r="AT45" i="10"/>
  <c r="DD45" i="10"/>
  <c r="AS45" i="10"/>
  <c r="DC45" i="10"/>
  <c r="AR45" i="10"/>
  <c r="DB45" i="10"/>
  <c r="AQ45" i="10"/>
  <c r="DA45" i="10"/>
  <c r="AP45" i="10"/>
  <c r="CZ45" i="10"/>
  <c r="AO45" i="10"/>
  <c r="CY45" i="10"/>
  <c r="AN45" i="10"/>
  <c r="CX45" i="10"/>
  <c r="AM45" i="10"/>
  <c r="CW45" i="10"/>
  <c r="AL45" i="10"/>
  <c r="CV45" i="10"/>
  <c r="AK45" i="10"/>
  <c r="CU45" i="10"/>
  <c r="AJ45" i="10"/>
  <c r="CT45" i="10"/>
  <c r="CR45" i="10"/>
  <c r="AH45" i="10"/>
  <c r="CQ45" i="10"/>
  <c r="AG45" i="10"/>
  <c r="CP45" i="10"/>
  <c r="AF45" i="10"/>
  <c r="CO45" i="10"/>
  <c r="AE45" i="10"/>
  <c r="CN45" i="10"/>
  <c r="AD45" i="10"/>
  <c r="CM45" i="10"/>
  <c r="AC45" i="10"/>
  <c r="CL45" i="10"/>
  <c r="AB45" i="10"/>
  <c r="CK45" i="10"/>
  <c r="AA45" i="10"/>
  <c r="CJ45" i="10"/>
  <c r="Z45" i="10"/>
  <c r="CI45" i="10"/>
  <c r="Y45" i="10"/>
  <c r="CH45" i="10"/>
  <c r="X45" i="10"/>
  <c r="CG45" i="10"/>
  <c r="CE45" i="10"/>
  <c r="CD45" i="10"/>
  <c r="U45" i="10"/>
  <c r="CC45" i="10"/>
  <c r="CB45" i="10"/>
  <c r="CA45" i="10"/>
  <c r="BZ45" i="10"/>
  <c r="Q45" i="10"/>
  <c r="BY45" i="10"/>
  <c r="BX45" i="10"/>
  <c r="BW45" i="10"/>
  <c r="BV45" i="10"/>
  <c r="M45" i="10"/>
  <c r="BU45" i="10"/>
  <c r="BT45" i="10"/>
  <c r="BR45" i="10"/>
  <c r="BQ45" i="10"/>
  <c r="BP45" i="10"/>
  <c r="BO45" i="10"/>
  <c r="BN45" i="10"/>
  <c r="BM45" i="10"/>
  <c r="BL45" i="10"/>
  <c r="BK45" i="10"/>
  <c r="BJ45" i="10"/>
  <c r="BI45" i="10"/>
  <c r="BH45" i="10"/>
  <c r="H43" i="10"/>
  <c r="J43" i="10"/>
  <c r="EE44" i="10"/>
  <c r="ED44" i="10"/>
  <c r="EC44" i="10"/>
  <c r="EB44" i="10"/>
  <c r="EA44" i="10"/>
  <c r="DZ44" i="10"/>
  <c r="DY44" i="10"/>
  <c r="DX44" i="10"/>
  <c r="DW44" i="10"/>
  <c r="DV44" i="10"/>
  <c r="DU44" i="10"/>
  <c r="DT44" i="10"/>
  <c r="DR44" i="10"/>
  <c r="BF44" i="10"/>
  <c r="DQ44" i="10"/>
  <c r="BE44" i="10"/>
  <c r="DP44" i="10"/>
  <c r="BD44" i="10"/>
  <c r="DO44" i="10"/>
  <c r="DN44" i="10"/>
  <c r="BB44" i="10"/>
  <c r="DM44" i="10"/>
  <c r="BA44" i="10"/>
  <c r="DL44" i="10"/>
  <c r="AZ44" i="10"/>
  <c r="DK44" i="10"/>
  <c r="AY44" i="10"/>
  <c r="DJ44" i="10"/>
  <c r="AX44" i="10"/>
  <c r="DI44" i="10"/>
  <c r="AW44" i="10"/>
  <c r="DH44" i="10"/>
  <c r="AV44" i="10"/>
  <c r="DG44" i="10"/>
  <c r="DE44" i="10"/>
  <c r="AT44" i="10"/>
  <c r="DD44" i="10"/>
  <c r="AS44" i="10"/>
  <c r="DC44" i="10"/>
  <c r="AR44" i="10"/>
  <c r="DB44" i="10"/>
  <c r="AQ44" i="10"/>
  <c r="DA44" i="10"/>
  <c r="AP44" i="10"/>
  <c r="CZ44" i="10"/>
  <c r="AO44" i="10"/>
  <c r="CY44" i="10"/>
  <c r="AN44" i="10"/>
  <c r="CX44" i="10"/>
  <c r="AM44" i="10"/>
  <c r="CW44" i="10"/>
  <c r="AL44" i="10"/>
  <c r="CV44" i="10"/>
  <c r="AK44" i="10"/>
  <c r="CU44" i="10"/>
  <c r="AJ44" i="10"/>
  <c r="CT44" i="10"/>
  <c r="CR44" i="10"/>
  <c r="AH44" i="10"/>
  <c r="CQ44" i="10"/>
  <c r="AG44" i="10"/>
  <c r="CP44" i="10"/>
  <c r="AF44" i="10"/>
  <c r="CO44" i="10"/>
  <c r="AE44" i="10"/>
  <c r="CN44" i="10"/>
  <c r="AD44" i="10"/>
  <c r="CM44" i="10"/>
  <c r="AC44" i="10"/>
  <c r="CL44" i="10"/>
  <c r="AB44" i="10"/>
  <c r="CK44" i="10"/>
  <c r="AA44" i="10"/>
  <c r="CJ44" i="10"/>
  <c r="Z44" i="10"/>
  <c r="CI44" i="10"/>
  <c r="Y44" i="10"/>
  <c r="CH44" i="10"/>
  <c r="X44" i="10"/>
  <c r="CG44" i="10"/>
  <c r="CE44" i="10"/>
  <c r="V44" i="10"/>
  <c r="CD44" i="10"/>
  <c r="CC44" i="10"/>
  <c r="CB44" i="10"/>
  <c r="CA44" i="10"/>
  <c r="R44" i="10"/>
  <c r="BZ44" i="10"/>
  <c r="BY44" i="10"/>
  <c r="BX44" i="10"/>
  <c r="BW44" i="10"/>
  <c r="N44" i="10"/>
  <c r="BV44" i="10"/>
  <c r="BU44" i="10"/>
  <c r="BT44" i="10"/>
  <c r="BR44" i="10"/>
  <c r="BQ44" i="10"/>
  <c r="BP44" i="10"/>
  <c r="BO44" i="10"/>
  <c r="BN44" i="10"/>
  <c r="BM44" i="10"/>
  <c r="BL44" i="10"/>
  <c r="BK44" i="10"/>
  <c r="BJ44" i="10"/>
  <c r="BI44" i="10"/>
  <c r="BH44" i="10"/>
  <c r="BC44" i="10"/>
  <c r="H54" i="10"/>
  <c r="K54" i="10"/>
  <c r="EE43" i="10"/>
  <c r="ED43" i="10"/>
  <c r="EC43" i="10"/>
  <c r="EB43" i="10"/>
  <c r="EA43" i="10"/>
  <c r="DZ43" i="10"/>
  <c r="DY43" i="10"/>
  <c r="DX43" i="10"/>
  <c r="DW43" i="10"/>
  <c r="DV43" i="10"/>
  <c r="DU43" i="10"/>
  <c r="DT43" i="10"/>
  <c r="DR43" i="10"/>
  <c r="BF43" i="10"/>
  <c r="DQ43" i="10"/>
  <c r="BE43" i="10"/>
  <c r="DP43" i="10"/>
  <c r="BD43" i="10"/>
  <c r="DO43" i="10"/>
  <c r="BC43" i="10"/>
  <c r="DN43" i="10"/>
  <c r="BB43" i="10"/>
  <c r="DM43" i="10"/>
  <c r="BA43" i="10"/>
  <c r="DL43" i="10"/>
  <c r="AZ43" i="10"/>
  <c r="DK43" i="10"/>
  <c r="AY43" i="10"/>
  <c r="DJ43" i="10"/>
  <c r="AX43" i="10"/>
  <c r="DI43" i="10"/>
  <c r="AW43" i="10"/>
  <c r="DH43" i="10"/>
  <c r="AV43" i="10"/>
  <c r="DG43" i="10"/>
  <c r="DE43" i="10"/>
  <c r="AT43" i="10"/>
  <c r="DD43" i="10"/>
  <c r="AS43" i="10"/>
  <c r="DC43" i="10"/>
  <c r="AR43" i="10"/>
  <c r="DB43" i="10"/>
  <c r="AQ43" i="10"/>
  <c r="DA43" i="10"/>
  <c r="AP43" i="10"/>
  <c r="CZ43" i="10"/>
  <c r="AO43" i="10"/>
  <c r="CY43" i="10"/>
  <c r="AN43" i="10"/>
  <c r="CX43" i="10"/>
  <c r="AM43" i="10"/>
  <c r="CW43" i="10"/>
  <c r="AL43" i="10"/>
  <c r="CV43" i="10"/>
  <c r="AK43" i="10"/>
  <c r="CU43" i="10"/>
  <c r="AJ43" i="10"/>
  <c r="CT43" i="10"/>
  <c r="CR43" i="10"/>
  <c r="AH43" i="10"/>
  <c r="CQ43" i="10"/>
  <c r="AG43" i="10"/>
  <c r="CP43" i="10"/>
  <c r="AF43" i="10"/>
  <c r="CO43" i="10"/>
  <c r="AE43" i="10"/>
  <c r="CN43" i="10"/>
  <c r="AD43" i="10"/>
  <c r="CM43" i="10"/>
  <c r="AC43" i="10"/>
  <c r="CL43" i="10"/>
  <c r="AB43" i="10"/>
  <c r="CK43" i="10"/>
  <c r="AA43" i="10"/>
  <c r="CJ43" i="10"/>
  <c r="Z43" i="10"/>
  <c r="CI43" i="10"/>
  <c r="Y43" i="10"/>
  <c r="CH43" i="10"/>
  <c r="X43" i="10"/>
  <c r="CG43" i="10"/>
  <c r="CE43" i="10"/>
  <c r="CD43" i="10"/>
  <c r="CC43" i="10"/>
  <c r="CB43" i="10"/>
  <c r="CA43" i="10"/>
  <c r="BZ43" i="10"/>
  <c r="BY43" i="10"/>
  <c r="BX43" i="10"/>
  <c r="BW43" i="10"/>
  <c r="BV43" i="10"/>
  <c r="BU43" i="10"/>
  <c r="BT43" i="10"/>
  <c r="BR43" i="10"/>
  <c r="BQ43" i="10"/>
  <c r="BP43" i="10"/>
  <c r="BO43" i="10"/>
  <c r="BN43" i="10"/>
  <c r="BM43" i="10"/>
  <c r="BL43" i="10"/>
  <c r="BK43" i="10"/>
  <c r="BJ43" i="10"/>
  <c r="BI43" i="10"/>
  <c r="BH43" i="10"/>
  <c r="H42" i="10"/>
  <c r="K42" i="10"/>
  <c r="EE42" i="10"/>
  <c r="ED42" i="10"/>
  <c r="EC42" i="10"/>
  <c r="EB42" i="10"/>
  <c r="EA42" i="10"/>
  <c r="DZ42" i="10"/>
  <c r="DY42" i="10"/>
  <c r="DX42" i="10"/>
  <c r="DW42" i="10"/>
  <c r="DV42" i="10"/>
  <c r="DU42" i="10"/>
  <c r="DT42" i="10"/>
  <c r="DR42" i="10"/>
  <c r="BF42" i="10"/>
  <c r="DQ42" i="10"/>
  <c r="BE42" i="10"/>
  <c r="DP42" i="10"/>
  <c r="BD42" i="10"/>
  <c r="DO42" i="10"/>
  <c r="BC42" i="10"/>
  <c r="DN42" i="10"/>
  <c r="BB42" i="10"/>
  <c r="DM42" i="10"/>
  <c r="BA42" i="10"/>
  <c r="DL42" i="10"/>
  <c r="AZ42" i="10"/>
  <c r="DK42" i="10"/>
  <c r="AY42" i="10"/>
  <c r="DJ42" i="10"/>
  <c r="AX42" i="10"/>
  <c r="DI42" i="10"/>
  <c r="AW42" i="10"/>
  <c r="DH42" i="10"/>
  <c r="AV42" i="10"/>
  <c r="DG42" i="10"/>
  <c r="DE42" i="10"/>
  <c r="AT42" i="10"/>
  <c r="DD42" i="10"/>
  <c r="AS42" i="10"/>
  <c r="DC42" i="10"/>
  <c r="AR42" i="10"/>
  <c r="DB42" i="10"/>
  <c r="AQ42" i="10"/>
  <c r="DA42" i="10"/>
  <c r="AP42" i="10"/>
  <c r="CZ42" i="10"/>
  <c r="AO42" i="10"/>
  <c r="CY42" i="10"/>
  <c r="AN42" i="10"/>
  <c r="CX42" i="10"/>
  <c r="AM42" i="10"/>
  <c r="CW42" i="10"/>
  <c r="AL42" i="10"/>
  <c r="CV42" i="10"/>
  <c r="AK42" i="10"/>
  <c r="CU42" i="10"/>
  <c r="AJ42" i="10"/>
  <c r="CT42" i="10"/>
  <c r="CR42" i="10"/>
  <c r="AH42" i="10"/>
  <c r="CQ42" i="10"/>
  <c r="AG42" i="10"/>
  <c r="CP42" i="10"/>
  <c r="AF42" i="10"/>
  <c r="CO42" i="10"/>
  <c r="CN42" i="10"/>
  <c r="AD42" i="10"/>
  <c r="CM42" i="10"/>
  <c r="AC42" i="10"/>
  <c r="CL42" i="10"/>
  <c r="AB42" i="10"/>
  <c r="CK42" i="10"/>
  <c r="AA42" i="10"/>
  <c r="CJ42" i="10"/>
  <c r="Z42" i="10"/>
  <c r="CI42" i="10"/>
  <c r="Y42" i="10"/>
  <c r="CH42" i="10"/>
  <c r="X42" i="10"/>
  <c r="CG42" i="10"/>
  <c r="CE42" i="10"/>
  <c r="CD42" i="10"/>
  <c r="CC42" i="10"/>
  <c r="CB42" i="10"/>
  <c r="S42" i="10"/>
  <c r="CA42" i="10"/>
  <c r="BZ42" i="10"/>
  <c r="BY42" i="10"/>
  <c r="BX42" i="10"/>
  <c r="O42" i="10"/>
  <c r="BW42" i="10"/>
  <c r="BV42" i="10"/>
  <c r="BU42" i="10"/>
  <c r="BT42" i="10"/>
  <c r="BR42" i="10"/>
  <c r="BQ42" i="10"/>
  <c r="BP42" i="10"/>
  <c r="BO42" i="10"/>
  <c r="BN42" i="10"/>
  <c r="BM42" i="10"/>
  <c r="BL42" i="10"/>
  <c r="BK42" i="10"/>
  <c r="BJ42" i="10"/>
  <c r="BI42" i="10"/>
  <c r="BH42" i="10"/>
  <c r="AE42" i="10"/>
  <c r="H53" i="10"/>
  <c r="K53" i="10"/>
  <c r="EE41" i="10"/>
  <c r="ED41" i="10"/>
  <c r="EC41" i="10"/>
  <c r="EB41" i="10"/>
  <c r="EA41" i="10"/>
  <c r="DZ41" i="10"/>
  <c r="DY41" i="10"/>
  <c r="DX41" i="10"/>
  <c r="DW41" i="10"/>
  <c r="DV41" i="10"/>
  <c r="DU41" i="10"/>
  <c r="DT41" i="10"/>
  <c r="DR41" i="10"/>
  <c r="BF41" i="10"/>
  <c r="DQ41" i="10"/>
  <c r="BE41" i="10"/>
  <c r="DP41" i="10"/>
  <c r="BD41" i="10"/>
  <c r="DO41" i="10"/>
  <c r="BC41" i="10"/>
  <c r="DN41" i="10"/>
  <c r="BB41" i="10"/>
  <c r="DM41" i="10"/>
  <c r="BA41" i="10"/>
  <c r="DL41" i="10"/>
  <c r="AZ41" i="10"/>
  <c r="DK41" i="10"/>
  <c r="AY41" i="10"/>
  <c r="DJ41" i="10"/>
  <c r="AX41" i="10"/>
  <c r="DI41" i="10"/>
  <c r="AW41" i="10"/>
  <c r="DH41" i="10"/>
  <c r="AV41" i="10"/>
  <c r="DG41" i="10"/>
  <c r="DE41" i="10"/>
  <c r="AT41" i="10"/>
  <c r="DD41" i="10"/>
  <c r="AS41" i="10"/>
  <c r="DC41" i="10"/>
  <c r="AR41" i="10"/>
  <c r="DB41" i="10"/>
  <c r="AQ41" i="10"/>
  <c r="DA41" i="10"/>
  <c r="AP41" i="10"/>
  <c r="CZ41" i="10"/>
  <c r="AO41" i="10"/>
  <c r="CY41" i="10"/>
  <c r="AN41" i="10"/>
  <c r="CX41" i="10"/>
  <c r="AM41" i="10"/>
  <c r="CW41" i="10"/>
  <c r="AL41" i="10"/>
  <c r="CV41" i="10"/>
  <c r="AK41" i="10"/>
  <c r="CU41" i="10"/>
  <c r="AJ41" i="10"/>
  <c r="CT41" i="10"/>
  <c r="CR41" i="10"/>
  <c r="AH41" i="10"/>
  <c r="CQ41" i="10"/>
  <c r="AG41" i="10"/>
  <c r="CP41" i="10"/>
  <c r="AF41" i="10"/>
  <c r="CO41" i="10"/>
  <c r="AE41" i="10"/>
  <c r="CN41" i="10"/>
  <c r="AD41" i="10"/>
  <c r="CM41" i="10"/>
  <c r="AC41" i="10"/>
  <c r="CL41" i="10"/>
  <c r="AB41" i="10"/>
  <c r="CK41" i="10"/>
  <c r="AA41" i="10"/>
  <c r="CJ41" i="10"/>
  <c r="Z41" i="10"/>
  <c r="CI41" i="10"/>
  <c r="Y41" i="10"/>
  <c r="CH41" i="10"/>
  <c r="X41" i="10"/>
  <c r="CG41" i="10"/>
  <c r="CE41" i="10"/>
  <c r="CD41" i="10"/>
  <c r="CC41" i="10"/>
  <c r="CB41" i="10"/>
  <c r="CA41" i="10"/>
  <c r="BZ41" i="10"/>
  <c r="BY41" i="10"/>
  <c r="BX41" i="10"/>
  <c r="BW41" i="10"/>
  <c r="BV41" i="10"/>
  <c r="BU41" i="10"/>
  <c r="BT41" i="10"/>
  <c r="BR41" i="10"/>
  <c r="BQ41" i="10"/>
  <c r="BP41" i="10"/>
  <c r="BO41" i="10"/>
  <c r="BN41" i="10"/>
  <c r="BM41" i="10"/>
  <c r="BL41" i="10"/>
  <c r="BK41" i="10"/>
  <c r="BJ41" i="10"/>
  <c r="BI41" i="10"/>
  <c r="BH41" i="10"/>
  <c r="H47" i="10"/>
  <c r="J47" i="10"/>
  <c r="EE40" i="10"/>
  <c r="ED40" i="10"/>
  <c r="EC40" i="10"/>
  <c r="EB40" i="10"/>
  <c r="EA40" i="10"/>
  <c r="DZ40" i="10"/>
  <c r="DY40" i="10"/>
  <c r="DX40" i="10"/>
  <c r="DW40" i="10"/>
  <c r="DV40" i="10"/>
  <c r="DU40" i="10"/>
  <c r="DT40" i="10"/>
  <c r="DR40" i="10"/>
  <c r="BF40" i="10"/>
  <c r="DQ40" i="10"/>
  <c r="BE40" i="10"/>
  <c r="DP40" i="10"/>
  <c r="BD40" i="10"/>
  <c r="DO40" i="10"/>
  <c r="BC40" i="10"/>
  <c r="DN40" i="10"/>
  <c r="BB40" i="10"/>
  <c r="DM40" i="10"/>
  <c r="BA40" i="10"/>
  <c r="DL40" i="10"/>
  <c r="AZ40" i="10"/>
  <c r="DK40" i="10"/>
  <c r="AY40" i="10"/>
  <c r="DJ40" i="10"/>
  <c r="AX40" i="10"/>
  <c r="DI40" i="10"/>
  <c r="AW40" i="10"/>
  <c r="DH40" i="10"/>
  <c r="AV40" i="10"/>
  <c r="DG40" i="10"/>
  <c r="DE40" i="10"/>
  <c r="AT40" i="10"/>
  <c r="DD40" i="10"/>
  <c r="AS40" i="10"/>
  <c r="DC40" i="10"/>
  <c r="AR40" i="10"/>
  <c r="DB40" i="10"/>
  <c r="AQ40" i="10"/>
  <c r="DA40" i="10"/>
  <c r="AP40" i="10"/>
  <c r="CZ40" i="10"/>
  <c r="AO40" i="10"/>
  <c r="CY40" i="10"/>
  <c r="AN40" i="10"/>
  <c r="CX40" i="10"/>
  <c r="AM40" i="10"/>
  <c r="CW40" i="10"/>
  <c r="AL40" i="10"/>
  <c r="CV40" i="10"/>
  <c r="AK40" i="10"/>
  <c r="CU40" i="10"/>
  <c r="AJ40" i="10"/>
  <c r="CT40" i="10"/>
  <c r="CR40" i="10"/>
  <c r="AH40" i="10"/>
  <c r="CQ40" i="10"/>
  <c r="AG40" i="10"/>
  <c r="CP40" i="10"/>
  <c r="AF40" i="10"/>
  <c r="CO40" i="10"/>
  <c r="AE40" i="10"/>
  <c r="CN40" i="10"/>
  <c r="AD40" i="10"/>
  <c r="CM40" i="10"/>
  <c r="AC40" i="10"/>
  <c r="CL40" i="10"/>
  <c r="AB40" i="10"/>
  <c r="CK40" i="10"/>
  <c r="AA40" i="10"/>
  <c r="CJ40" i="10"/>
  <c r="Z40" i="10"/>
  <c r="CI40" i="10"/>
  <c r="Y40" i="10"/>
  <c r="CH40" i="10"/>
  <c r="X40" i="10"/>
  <c r="CG40" i="10"/>
  <c r="CE40" i="10"/>
  <c r="CD40" i="10"/>
  <c r="CC40" i="10"/>
  <c r="CB40" i="10"/>
  <c r="CA40" i="10"/>
  <c r="BZ40" i="10"/>
  <c r="BY40" i="10"/>
  <c r="BX40" i="10"/>
  <c r="BW40" i="10"/>
  <c r="BV40" i="10"/>
  <c r="BU40" i="10"/>
  <c r="BT40" i="10"/>
  <c r="BR40" i="10"/>
  <c r="BQ40" i="10"/>
  <c r="BP40" i="10"/>
  <c r="BO40" i="10"/>
  <c r="BN40" i="10"/>
  <c r="BM40" i="10"/>
  <c r="BL40" i="10"/>
  <c r="BK40" i="10"/>
  <c r="BJ40" i="10"/>
  <c r="BI40" i="10"/>
  <c r="BH40" i="10"/>
  <c r="H41" i="10"/>
  <c r="K41" i="10"/>
  <c r="EE39" i="10"/>
  <c r="ED39" i="10"/>
  <c r="EC39" i="10"/>
  <c r="EB39" i="10"/>
  <c r="EA39" i="10"/>
  <c r="DZ39" i="10"/>
  <c r="DY39" i="10"/>
  <c r="DX39" i="10"/>
  <c r="DW39" i="10"/>
  <c r="DV39" i="10"/>
  <c r="DU39" i="10"/>
  <c r="DT39" i="10"/>
  <c r="DR39" i="10"/>
  <c r="BF39" i="10"/>
  <c r="DQ39" i="10"/>
  <c r="BE39" i="10"/>
  <c r="DP39" i="10"/>
  <c r="BD39" i="10"/>
  <c r="DO39" i="10"/>
  <c r="BC39" i="10"/>
  <c r="DN39" i="10"/>
  <c r="BB39" i="10"/>
  <c r="DM39" i="10"/>
  <c r="BA39" i="10"/>
  <c r="DL39" i="10"/>
  <c r="AZ39" i="10"/>
  <c r="DK39" i="10"/>
  <c r="AY39" i="10"/>
  <c r="DJ39" i="10"/>
  <c r="AX39" i="10"/>
  <c r="DI39" i="10"/>
  <c r="AW39" i="10"/>
  <c r="DH39" i="10"/>
  <c r="AV39" i="10"/>
  <c r="DG39" i="10"/>
  <c r="DE39" i="10"/>
  <c r="AT39" i="10"/>
  <c r="DD39" i="10"/>
  <c r="AS39" i="10"/>
  <c r="DC39" i="10"/>
  <c r="AR39" i="10"/>
  <c r="DB39" i="10"/>
  <c r="AQ39" i="10"/>
  <c r="DA39" i="10"/>
  <c r="AP39" i="10"/>
  <c r="CZ39" i="10"/>
  <c r="AO39" i="10"/>
  <c r="CY39" i="10"/>
  <c r="AN39" i="10"/>
  <c r="CX39" i="10"/>
  <c r="AM39" i="10"/>
  <c r="CW39" i="10"/>
  <c r="AL39" i="10"/>
  <c r="CV39" i="10"/>
  <c r="AK39" i="10"/>
  <c r="CU39" i="10"/>
  <c r="AJ39" i="10"/>
  <c r="CT39" i="10"/>
  <c r="CR39" i="10"/>
  <c r="AH39" i="10"/>
  <c r="CQ39" i="10"/>
  <c r="AG39" i="10"/>
  <c r="CP39" i="10"/>
  <c r="AF39" i="10"/>
  <c r="CO39" i="10"/>
  <c r="AE39" i="10"/>
  <c r="CN39" i="10"/>
  <c r="AD39" i="10"/>
  <c r="CM39" i="10"/>
  <c r="AC39" i="10"/>
  <c r="CL39" i="10"/>
  <c r="AB39" i="10"/>
  <c r="CK39" i="10"/>
  <c r="AA39" i="10"/>
  <c r="CJ39" i="10"/>
  <c r="Z39" i="10"/>
  <c r="CI39" i="10"/>
  <c r="Y39" i="10"/>
  <c r="CH39" i="10"/>
  <c r="X39" i="10"/>
  <c r="CG39" i="10"/>
  <c r="CE39" i="10"/>
  <c r="CD39" i="10"/>
  <c r="CC39" i="10"/>
  <c r="CB39" i="10"/>
  <c r="CA39" i="10"/>
  <c r="BZ39" i="10"/>
  <c r="BY39" i="10"/>
  <c r="BX39" i="10"/>
  <c r="BW39" i="10"/>
  <c r="BV39" i="10"/>
  <c r="BU39" i="10"/>
  <c r="BT39" i="10"/>
  <c r="BR39" i="10"/>
  <c r="BQ39" i="10"/>
  <c r="BP39" i="10"/>
  <c r="BO39" i="10"/>
  <c r="BN39" i="10"/>
  <c r="BM39" i="10"/>
  <c r="BL39" i="10"/>
  <c r="BK39" i="10"/>
  <c r="BJ39" i="10"/>
  <c r="BI39" i="10"/>
  <c r="BH39" i="10"/>
  <c r="J33" i="10"/>
  <c r="EE38" i="10"/>
  <c r="ED38" i="10"/>
  <c r="EC38" i="10"/>
  <c r="EB38" i="10"/>
  <c r="EA38" i="10"/>
  <c r="DZ38" i="10"/>
  <c r="DY38" i="10"/>
  <c r="DX38" i="10"/>
  <c r="DW38" i="10"/>
  <c r="DV38" i="10"/>
  <c r="DU38" i="10"/>
  <c r="DT38" i="10"/>
  <c r="DR38" i="10"/>
  <c r="BF38" i="10"/>
  <c r="DQ38" i="10"/>
  <c r="BE38" i="10"/>
  <c r="DP38" i="10"/>
  <c r="BD38" i="10"/>
  <c r="DO38" i="10"/>
  <c r="BC38" i="10"/>
  <c r="DN38" i="10"/>
  <c r="BB38" i="10"/>
  <c r="DM38" i="10"/>
  <c r="BA38" i="10"/>
  <c r="DL38" i="10"/>
  <c r="AZ38" i="10"/>
  <c r="DK38" i="10"/>
  <c r="AY38" i="10"/>
  <c r="DJ38" i="10"/>
  <c r="AX38" i="10"/>
  <c r="DI38" i="10"/>
  <c r="AW38" i="10"/>
  <c r="DH38" i="10"/>
  <c r="AV38" i="10"/>
  <c r="DG38" i="10"/>
  <c r="DE38" i="10"/>
  <c r="AT38" i="10"/>
  <c r="DD38" i="10"/>
  <c r="AS38" i="10"/>
  <c r="DC38" i="10"/>
  <c r="AR38" i="10"/>
  <c r="DB38" i="10"/>
  <c r="AQ38" i="10"/>
  <c r="DA38" i="10"/>
  <c r="AP38" i="10"/>
  <c r="CZ38" i="10"/>
  <c r="AO38" i="10"/>
  <c r="CY38" i="10"/>
  <c r="AN38" i="10"/>
  <c r="CX38" i="10"/>
  <c r="AM38" i="10"/>
  <c r="CW38" i="10"/>
  <c r="AL38" i="10"/>
  <c r="CV38" i="10"/>
  <c r="AK38" i="10"/>
  <c r="CU38" i="10"/>
  <c r="AJ38" i="10"/>
  <c r="CT38" i="10"/>
  <c r="CR38" i="10"/>
  <c r="AH38" i="10"/>
  <c r="CQ38" i="10"/>
  <c r="AG38" i="10"/>
  <c r="CP38" i="10"/>
  <c r="AF38" i="10"/>
  <c r="CO38" i="10"/>
  <c r="AE38" i="10"/>
  <c r="CN38" i="10"/>
  <c r="AD38" i="10"/>
  <c r="CM38" i="10"/>
  <c r="AC38" i="10"/>
  <c r="CL38" i="10"/>
  <c r="AB38" i="10"/>
  <c r="CK38" i="10"/>
  <c r="AA38" i="10"/>
  <c r="CJ38" i="10"/>
  <c r="Z38" i="10"/>
  <c r="CI38" i="10"/>
  <c r="Y38" i="10"/>
  <c r="CH38" i="10"/>
  <c r="X38" i="10"/>
  <c r="CG38" i="10"/>
  <c r="CE38" i="10"/>
  <c r="CD38" i="10"/>
  <c r="CC38" i="10"/>
  <c r="CB38" i="10"/>
  <c r="CA38" i="10"/>
  <c r="BZ38" i="10"/>
  <c r="BY38" i="10"/>
  <c r="BX38" i="10"/>
  <c r="BW38" i="10"/>
  <c r="BV38" i="10"/>
  <c r="BU38" i="10"/>
  <c r="BT38" i="10"/>
  <c r="BR38" i="10"/>
  <c r="BQ38" i="10"/>
  <c r="BP38" i="10"/>
  <c r="BO38" i="10"/>
  <c r="BN38" i="10"/>
  <c r="BM38" i="10"/>
  <c r="BL38" i="10"/>
  <c r="BK38" i="10"/>
  <c r="BJ38" i="10"/>
  <c r="BI38" i="10"/>
  <c r="BH38" i="10"/>
  <c r="K40" i="10"/>
  <c r="EE37" i="10"/>
  <c r="ED37" i="10"/>
  <c r="EC37" i="10"/>
  <c r="EB37" i="10"/>
  <c r="EA37" i="10"/>
  <c r="DZ37" i="10"/>
  <c r="DY37" i="10"/>
  <c r="DX37" i="10"/>
  <c r="DW37" i="10"/>
  <c r="DV37" i="10"/>
  <c r="DU37" i="10"/>
  <c r="DT37" i="10"/>
  <c r="DR37" i="10"/>
  <c r="BF37" i="10"/>
  <c r="DQ37" i="10"/>
  <c r="BE37" i="10"/>
  <c r="DP37" i="10"/>
  <c r="BD37" i="10"/>
  <c r="DO37" i="10"/>
  <c r="DN37" i="10"/>
  <c r="BB37" i="10"/>
  <c r="DM37" i="10"/>
  <c r="BA37" i="10"/>
  <c r="DL37" i="10"/>
  <c r="AZ37" i="10"/>
  <c r="DK37" i="10"/>
  <c r="AY37" i="10"/>
  <c r="DJ37" i="10"/>
  <c r="AX37" i="10"/>
  <c r="DI37" i="10"/>
  <c r="AW37" i="10"/>
  <c r="DH37" i="10"/>
  <c r="AV37" i="10"/>
  <c r="DG37" i="10"/>
  <c r="DE37" i="10"/>
  <c r="AT37" i="10"/>
  <c r="DD37" i="10"/>
  <c r="AS37" i="10"/>
  <c r="DC37" i="10"/>
  <c r="AR37" i="10"/>
  <c r="DB37" i="10"/>
  <c r="AQ37" i="10"/>
  <c r="DA37" i="10"/>
  <c r="AP37" i="10"/>
  <c r="CZ37" i="10"/>
  <c r="AO37" i="10"/>
  <c r="CY37" i="10"/>
  <c r="AN37" i="10"/>
  <c r="CX37" i="10"/>
  <c r="AM37" i="10"/>
  <c r="CW37" i="10"/>
  <c r="AL37" i="10"/>
  <c r="CV37" i="10"/>
  <c r="AK37" i="10"/>
  <c r="CU37" i="10"/>
  <c r="AJ37" i="10"/>
  <c r="CT37" i="10"/>
  <c r="CR37" i="10"/>
  <c r="AH37" i="10"/>
  <c r="CQ37" i="10"/>
  <c r="AG37" i="10"/>
  <c r="CP37" i="10"/>
  <c r="AF37" i="10"/>
  <c r="CO37" i="10"/>
  <c r="AE37" i="10"/>
  <c r="CN37" i="10"/>
  <c r="AD37" i="10"/>
  <c r="CM37" i="10"/>
  <c r="AC37" i="10"/>
  <c r="CL37" i="10"/>
  <c r="AB37" i="10"/>
  <c r="CK37" i="10"/>
  <c r="AA37" i="10"/>
  <c r="CJ37" i="10"/>
  <c r="Z37" i="10"/>
  <c r="CI37" i="10"/>
  <c r="Y37" i="10"/>
  <c r="CH37" i="10"/>
  <c r="X37" i="10"/>
  <c r="CG37" i="10"/>
  <c r="CE37" i="10"/>
  <c r="CD37" i="10"/>
  <c r="CC37" i="10"/>
  <c r="CB37" i="10"/>
  <c r="CA37" i="10"/>
  <c r="BZ37" i="10"/>
  <c r="BY37" i="10"/>
  <c r="BX37" i="10"/>
  <c r="BW37" i="10"/>
  <c r="BV37" i="10"/>
  <c r="BU37" i="10"/>
  <c r="BT37" i="10"/>
  <c r="BR37" i="10"/>
  <c r="BQ37" i="10"/>
  <c r="BP37" i="10"/>
  <c r="BO37" i="10"/>
  <c r="BN37" i="10"/>
  <c r="BM37" i="10"/>
  <c r="BL37" i="10"/>
  <c r="BK37" i="10"/>
  <c r="BJ37" i="10"/>
  <c r="BI37" i="10"/>
  <c r="BH37" i="10"/>
  <c r="BC37" i="10"/>
  <c r="K37" i="10"/>
  <c r="EE36" i="10"/>
  <c r="ED36" i="10"/>
  <c r="EC36" i="10"/>
  <c r="EB36" i="10"/>
  <c r="EA36" i="10"/>
  <c r="DZ36" i="10"/>
  <c r="DY36" i="10"/>
  <c r="DX36" i="10"/>
  <c r="DW36" i="10"/>
  <c r="DV36" i="10"/>
  <c r="DU36" i="10"/>
  <c r="DT36" i="10"/>
  <c r="DR36" i="10"/>
  <c r="BF36" i="10"/>
  <c r="DQ36" i="10"/>
  <c r="BE36" i="10"/>
  <c r="DP36" i="10"/>
  <c r="BD36" i="10"/>
  <c r="DO36" i="10"/>
  <c r="BC36" i="10"/>
  <c r="DN36" i="10"/>
  <c r="BB36" i="10"/>
  <c r="DM36" i="10"/>
  <c r="BA36" i="10"/>
  <c r="DL36" i="10"/>
  <c r="AZ36" i="10"/>
  <c r="DK36" i="10"/>
  <c r="AY36" i="10"/>
  <c r="DJ36" i="10"/>
  <c r="AX36" i="10"/>
  <c r="DI36" i="10"/>
  <c r="AW36" i="10"/>
  <c r="DH36" i="10"/>
  <c r="AV36" i="10"/>
  <c r="DG36" i="10"/>
  <c r="DE36" i="10"/>
  <c r="AT36" i="10"/>
  <c r="DD36" i="10"/>
  <c r="AS36" i="10"/>
  <c r="DC36" i="10"/>
  <c r="AR36" i="10"/>
  <c r="DB36" i="10"/>
  <c r="AQ36" i="10"/>
  <c r="DA36" i="10"/>
  <c r="AP36" i="10"/>
  <c r="CZ36" i="10"/>
  <c r="AO36" i="10"/>
  <c r="CY36" i="10"/>
  <c r="AN36" i="10"/>
  <c r="CX36" i="10"/>
  <c r="AM36" i="10"/>
  <c r="CW36" i="10"/>
  <c r="AL36" i="10"/>
  <c r="CV36" i="10"/>
  <c r="AK36" i="10"/>
  <c r="CU36" i="10"/>
  <c r="AJ36" i="10"/>
  <c r="CT36" i="10"/>
  <c r="CR36" i="10"/>
  <c r="AH36" i="10"/>
  <c r="CQ36" i="10"/>
  <c r="AG36" i="10"/>
  <c r="CP36" i="10"/>
  <c r="AF36" i="10"/>
  <c r="CO36" i="10"/>
  <c r="AE36" i="10"/>
  <c r="CN36" i="10"/>
  <c r="AD36" i="10"/>
  <c r="CM36" i="10"/>
  <c r="AC36" i="10"/>
  <c r="CL36" i="10"/>
  <c r="AB36" i="10"/>
  <c r="CK36" i="10"/>
  <c r="AA36" i="10"/>
  <c r="CJ36" i="10"/>
  <c r="Z36" i="10"/>
  <c r="CI36" i="10"/>
  <c r="Y36" i="10"/>
  <c r="CH36" i="10"/>
  <c r="X36" i="10"/>
  <c r="CG36" i="10"/>
  <c r="CE36" i="10"/>
  <c r="CD36" i="10"/>
  <c r="CC36" i="10"/>
  <c r="CB36" i="10"/>
  <c r="CA36" i="10"/>
  <c r="BZ36" i="10"/>
  <c r="BY36" i="10"/>
  <c r="BX36" i="10"/>
  <c r="BW36" i="10"/>
  <c r="BV36" i="10"/>
  <c r="BU36" i="10"/>
  <c r="BT36" i="10"/>
  <c r="BR36" i="10"/>
  <c r="BQ36" i="10"/>
  <c r="BP36" i="10"/>
  <c r="BO36" i="10"/>
  <c r="BN36" i="10"/>
  <c r="BM36" i="10"/>
  <c r="BL36" i="10"/>
  <c r="BK36" i="10"/>
  <c r="BJ36" i="10"/>
  <c r="BI36" i="10"/>
  <c r="BH36" i="10"/>
  <c r="K30" i="10"/>
  <c r="EE35" i="10"/>
  <c r="ED35" i="10"/>
  <c r="EC35" i="10"/>
  <c r="EB35" i="10"/>
  <c r="EA35" i="10"/>
  <c r="DZ35" i="10"/>
  <c r="DY35" i="10"/>
  <c r="DX35" i="10"/>
  <c r="DW35" i="10"/>
  <c r="DV35" i="10"/>
  <c r="DU35" i="10"/>
  <c r="DT35" i="10"/>
  <c r="DR35" i="10"/>
  <c r="BF35" i="10"/>
  <c r="DQ35" i="10"/>
  <c r="BE35" i="10"/>
  <c r="DP35" i="10"/>
  <c r="BD35" i="10"/>
  <c r="DO35" i="10"/>
  <c r="BC35" i="10"/>
  <c r="DN35" i="10"/>
  <c r="BB35" i="10"/>
  <c r="DM35" i="10"/>
  <c r="BA35" i="10"/>
  <c r="DL35" i="10"/>
  <c r="AZ35" i="10"/>
  <c r="DK35" i="10"/>
  <c r="AY35" i="10"/>
  <c r="DJ35" i="10"/>
  <c r="AX35" i="10"/>
  <c r="DI35" i="10"/>
  <c r="AW35" i="10"/>
  <c r="DH35" i="10"/>
  <c r="AV35" i="10"/>
  <c r="DG35" i="10"/>
  <c r="DE35" i="10"/>
  <c r="AT35" i="10"/>
  <c r="DD35" i="10"/>
  <c r="AS35" i="10"/>
  <c r="DC35" i="10"/>
  <c r="AR35" i="10"/>
  <c r="DB35" i="10"/>
  <c r="AQ35" i="10"/>
  <c r="DA35" i="10"/>
  <c r="AP35" i="10"/>
  <c r="CZ35" i="10"/>
  <c r="AO35" i="10"/>
  <c r="CY35" i="10"/>
  <c r="AN35" i="10"/>
  <c r="CX35" i="10"/>
  <c r="AM35" i="10"/>
  <c r="CW35" i="10"/>
  <c r="AL35" i="10"/>
  <c r="CV35" i="10"/>
  <c r="AK35" i="10"/>
  <c r="CU35" i="10"/>
  <c r="AJ35" i="10"/>
  <c r="CT35" i="10"/>
  <c r="CR35" i="10"/>
  <c r="AH35" i="10"/>
  <c r="CQ35" i="10"/>
  <c r="AG35" i="10"/>
  <c r="CP35" i="10"/>
  <c r="AF35" i="10"/>
  <c r="CO35" i="10"/>
  <c r="CN35" i="10"/>
  <c r="AD35" i="10"/>
  <c r="CM35" i="10"/>
  <c r="AC35" i="10"/>
  <c r="CL35" i="10"/>
  <c r="AB35" i="10"/>
  <c r="CK35" i="10"/>
  <c r="AA35" i="10"/>
  <c r="CJ35" i="10"/>
  <c r="Z35" i="10"/>
  <c r="CI35" i="10"/>
  <c r="Y35" i="10"/>
  <c r="CH35" i="10"/>
  <c r="X35" i="10"/>
  <c r="CG35" i="10"/>
  <c r="CE35" i="10"/>
  <c r="CD35" i="10"/>
  <c r="CC35" i="10"/>
  <c r="CB35" i="10"/>
  <c r="CA35" i="10"/>
  <c r="BZ35" i="10"/>
  <c r="BY35" i="10"/>
  <c r="BX35" i="10"/>
  <c r="BW35" i="10"/>
  <c r="BV35" i="10"/>
  <c r="BU35" i="10"/>
  <c r="BT35" i="10"/>
  <c r="BR35" i="10"/>
  <c r="BQ35" i="10"/>
  <c r="BP35" i="10"/>
  <c r="BO35" i="10"/>
  <c r="BN35" i="10"/>
  <c r="BM35" i="10"/>
  <c r="BL35" i="10"/>
  <c r="BK35" i="10"/>
  <c r="BJ35" i="10"/>
  <c r="BI35" i="10"/>
  <c r="BH35" i="10"/>
  <c r="AE35" i="10"/>
  <c r="H52" i="10"/>
  <c r="K52" i="10"/>
  <c r="EE34" i="10"/>
  <c r="ED34" i="10"/>
  <c r="EC34" i="10"/>
  <c r="EB34" i="10"/>
  <c r="EA34" i="10"/>
  <c r="DZ34" i="10"/>
  <c r="DY34" i="10"/>
  <c r="DX34" i="10"/>
  <c r="DW34" i="10"/>
  <c r="DV34" i="10"/>
  <c r="DU34" i="10"/>
  <c r="DT34" i="10"/>
  <c r="DR34" i="10"/>
  <c r="BF34" i="10"/>
  <c r="DQ34" i="10"/>
  <c r="BE34" i="10"/>
  <c r="DP34" i="10"/>
  <c r="BD34" i="10"/>
  <c r="DO34" i="10"/>
  <c r="BC34" i="10"/>
  <c r="DN34" i="10"/>
  <c r="BB34" i="10"/>
  <c r="DM34" i="10"/>
  <c r="BA34" i="10"/>
  <c r="DL34" i="10"/>
  <c r="AZ34" i="10"/>
  <c r="DK34" i="10"/>
  <c r="AY34" i="10"/>
  <c r="DJ34" i="10"/>
  <c r="AX34" i="10"/>
  <c r="DI34" i="10"/>
  <c r="AW34" i="10"/>
  <c r="DH34" i="10"/>
  <c r="AV34" i="10"/>
  <c r="DG34" i="10"/>
  <c r="DE34" i="10"/>
  <c r="AT34" i="10"/>
  <c r="DD34" i="10"/>
  <c r="AS34" i="10"/>
  <c r="DC34" i="10"/>
  <c r="AR34" i="10"/>
  <c r="DB34" i="10"/>
  <c r="AQ34" i="10"/>
  <c r="DA34" i="10"/>
  <c r="AP34" i="10"/>
  <c r="CZ34" i="10"/>
  <c r="AO34" i="10"/>
  <c r="CY34" i="10"/>
  <c r="AN34" i="10"/>
  <c r="CX34" i="10"/>
  <c r="AM34" i="10"/>
  <c r="CW34" i="10"/>
  <c r="AL34" i="10"/>
  <c r="CV34" i="10"/>
  <c r="AK34" i="10"/>
  <c r="CU34" i="10"/>
  <c r="AJ34" i="10"/>
  <c r="CT34" i="10"/>
  <c r="CR34" i="10"/>
  <c r="AH34" i="10"/>
  <c r="CQ34" i="10"/>
  <c r="AG34" i="10"/>
  <c r="CP34" i="10"/>
  <c r="AF34" i="10"/>
  <c r="CO34" i="10"/>
  <c r="AE34" i="10"/>
  <c r="CN34" i="10"/>
  <c r="AD34" i="10"/>
  <c r="CM34" i="10"/>
  <c r="AC34" i="10"/>
  <c r="CL34" i="10"/>
  <c r="AB34" i="10"/>
  <c r="CK34" i="10"/>
  <c r="CJ34" i="10"/>
  <c r="Z34" i="10"/>
  <c r="CI34" i="10"/>
  <c r="Y34" i="10"/>
  <c r="CH34" i="10"/>
  <c r="X34" i="10"/>
  <c r="CG34" i="10"/>
  <c r="CE34" i="10"/>
  <c r="CD34" i="10"/>
  <c r="CC34" i="10"/>
  <c r="CB34" i="10"/>
  <c r="CA34" i="10"/>
  <c r="BZ34" i="10"/>
  <c r="BY34" i="10"/>
  <c r="BX34" i="10"/>
  <c r="BW34" i="10"/>
  <c r="BV34" i="10"/>
  <c r="BU34" i="10"/>
  <c r="BT34" i="10"/>
  <c r="BR34" i="10"/>
  <c r="BQ34" i="10"/>
  <c r="BP34" i="10"/>
  <c r="BO34" i="10"/>
  <c r="BN34" i="10"/>
  <c r="BM34" i="10"/>
  <c r="BL34" i="10"/>
  <c r="BK34" i="10"/>
  <c r="BJ34" i="10"/>
  <c r="BI34" i="10"/>
  <c r="BH34" i="10"/>
  <c r="AA34" i="10"/>
  <c r="K36" i="10"/>
  <c r="EE33" i="10"/>
  <c r="ED33" i="10"/>
  <c r="EC33" i="10"/>
  <c r="EB33" i="10"/>
  <c r="EA33" i="10"/>
  <c r="DZ33" i="10"/>
  <c r="DY33" i="10"/>
  <c r="DX33" i="10"/>
  <c r="DW33" i="10"/>
  <c r="DV33" i="10"/>
  <c r="DU33" i="10"/>
  <c r="DT33" i="10"/>
  <c r="DR33" i="10"/>
  <c r="BF33" i="10"/>
  <c r="DQ33" i="10"/>
  <c r="BE33" i="10"/>
  <c r="DP33" i="10"/>
  <c r="BD33" i="10"/>
  <c r="DO33" i="10"/>
  <c r="BC33" i="10"/>
  <c r="DN33" i="10"/>
  <c r="BB33" i="10"/>
  <c r="DM33" i="10"/>
  <c r="BA33" i="10"/>
  <c r="DL33" i="10"/>
  <c r="AZ33" i="10"/>
  <c r="DK33" i="10"/>
  <c r="DJ33" i="10"/>
  <c r="AX33" i="10"/>
  <c r="DI33" i="10"/>
  <c r="AW33" i="10"/>
  <c r="DH33" i="10"/>
  <c r="AV33" i="10"/>
  <c r="DG33" i="10"/>
  <c r="DE33" i="10"/>
  <c r="AT33" i="10"/>
  <c r="DD33" i="10"/>
  <c r="AS33" i="10"/>
  <c r="DC33" i="10"/>
  <c r="AR33" i="10"/>
  <c r="DB33" i="10"/>
  <c r="AQ33" i="10"/>
  <c r="DA33" i="10"/>
  <c r="AP33" i="10"/>
  <c r="CZ33" i="10"/>
  <c r="AO33" i="10"/>
  <c r="CY33" i="10"/>
  <c r="AN33" i="10"/>
  <c r="CX33" i="10"/>
  <c r="AM33" i="10"/>
  <c r="CW33" i="10"/>
  <c r="AL33" i="10"/>
  <c r="CV33" i="10"/>
  <c r="AK33" i="10"/>
  <c r="CU33" i="10"/>
  <c r="AJ33" i="10"/>
  <c r="CT33" i="10"/>
  <c r="CR33" i="10"/>
  <c r="AH33" i="10"/>
  <c r="CQ33" i="10"/>
  <c r="AG33" i="10"/>
  <c r="CP33" i="10"/>
  <c r="AF33" i="10"/>
  <c r="CO33" i="10"/>
  <c r="AE33" i="10"/>
  <c r="CN33" i="10"/>
  <c r="AD33" i="10"/>
  <c r="CM33" i="10"/>
  <c r="AC33" i="10"/>
  <c r="CL33" i="10"/>
  <c r="AB33" i="10"/>
  <c r="CK33" i="10"/>
  <c r="AA33" i="10"/>
  <c r="CJ33" i="10"/>
  <c r="Z33" i="10"/>
  <c r="CI33" i="10"/>
  <c r="Y33" i="10"/>
  <c r="CH33" i="10"/>
  <c r="X33" i="10"/>
  <c r="CG33" i="10"/>
  <c r="CE33" i="10"/>
  <c r="CD33" i="10"/>
  <c r="U39" i="10"/>
  <c r="CC33" i="10"/>
  <c r="T39" i="10"/>
  <c r="CB33" i="10"/>
  <c r="CA33" i="10"/>
  <c r="BZ33" i="10"/>
  <c r="Q39" i="10"/>
  <c r="BY33" i="10"/>
  <c r="P39" i="10"/>
  <c r="BX33" i="10"/>
  <c r="BW33" i="10"/>
  <c r="BV33" i="10"/>
  <c r="M39" i="10"/>
  <c r="BU33" i="10"/>
  <c r="L39" i="10"/>
  <c r="BT33" i="10"/>
  <c r="BR33" i="10"/>
  <c r="BQ33" i="10"/>
  <c r="BP33" i="10"/>
  <c r="BO33" i="10"/>
  <c r="BN33" i="10"/>
  <c r="BM33" i="10"/>
  <c r="BL33" i="10"/>
  <c r="BK33" i="10"/>
  <c r="BJ33" i="10"/>
  <c r="BI33" i="10"/>
  <c r="BH33" i="10"/>
  <c r="AY33" i="10"/>
  <c r="J22" i="10"/>
  <c r="EE32" i="10"/>
  <c r="ED32" i="10"/>
  <c r="EC32" i="10"/>
  <c r="EB32" i="10"/>
  <c r="EA32" i="10"/>
  <c r="DZ32" i="10"/>
  <c r="DY32" i="10"/>
  <c r="DX32" i="10"/>
  <c r="DW32" i="10"/>
  <c r="DV32" i="10"/>
  <c r="DU32" i="10"/>
  <c r="DT32" i="10"/>
  <c r="DR32" i="10"/>
  <c r="BF32" i="10"/>
  <c r="DQ32" i="10"/>
  <c r="BE32" i="10"/>
  <c r="DP32" i="10"/>
  <c r="BD32" i="10"/>
  <c r="DO32" i="10"/>
  <c r="BC32" i="10"/>
  <c r="DN32" i="10"/>
  <c r="BB32" i="10"/>
  <c r="DM32" i="10"/>
  <c r="BA32" i="10"/>
  <c r="DL32" i="10"/>
  <c r="AZ32" i="10"/>
  <c r="DK32" i="10"/>
  <c r="AY32" i="10"/>
  <c r="DJ32" i="10"/>
  <c r="AX32" i="10"/>
  <c r="DI32" i="10"/>
  <c r="AW32" i="10"/>
  <c r="DH32" i="10"/>
  <c r="AV32" i="10"/>
  <c r="DG32" i="10"/>
  <c r="DE32" i="10"/>
  <c r="AT32" i="10"/>
  <c r="DD32" i="10"/>
  <c r="AS32" i="10"/>
  <c r="DC32" i="10"/>
  <c r="AR32" i="10"/>
  <c r="DB32" i="10"/>
  <c r="AQ32" i="10"/>
  <c r="DA32" i="10"/>
  <c r="AP32" i="10"/>
  <c r="CZ32" i="10"/>
  <c r="AO32" i="10"/>
  <c r="CY32" i="10"/>
  <c r="AN32" i="10"/>
  <c r="CX32" i="10"/>
  <c r="AM32" i="10"/>
  <c r="CW32" i="10"/>
  <c r="AL32" i="10"/>
  <c r="CV32" i="10"/>
  <c r="AK32" i="10"/>
  <c r="CU32" i="10"/>
  <c r="AJ32" i="10"/>
  <c r="CT32" i="10"/>
  <c r="CR32" i="10"/>
  <c r="AH32" i="10"/>
  <c r="CQ32" i="10"/>
  <c r="AG32" i="10"/>
  <c r="CP32" i="10"/>
  <c r="AF32" i="10"/>
  <c r="CO32" i="10"/>
  <c r="AE32" i="10"/>
  <c r="CN32" i="10"/>
  <c r="AD32" i="10"/>
  <c r="CM32" i="10"/>
  <c r="AC32" i="10"/>
  <c r="CL32" i="10"/>
  <c r="AB32" i="10"/>
  <c r="CK32" i="10"/>
  <c r="AA32" i="10"/>
  <c r="CJ32" i="10"/>
  <c r="Z32" i="10"/>
  <c r="CI32" i="10"/>
  <c r="Y32" i="10"/>
  <c r="CH32" i="10"/>
  <c r="X32" i="10"/>
  <c r="CG32" i="10"/>
  <c r="CE32" i="10"/>
  <c r="CD32" i="10"/>
  <c r="CC32" i="10"/>
  <c r="CB32" i="10"/>
  <c r="CA32" i="10"/>
  <c r="BZ32" i="10"/>
  <c r="BY32" i="10"/>
  <c r="BX32" i="10"/>
  <c r="BW32" i="10"/>
  <c r="BV32" i="10"/>
  <c r="BU32" i="10"/>
  <c r="BT32" i="10"/>
  <c r="BR32" i="10"/>
  <c r="BQ32" i="10"/>
  <c r="BP32" i="10"/>
  <c r="BO32" i="10"/>
  <c r="BN32" i="10"/>
  <c r="BM32" i="10"/>
  <c r="BL32" i="10"/>
  <c r="BK32" i="10"/>
  <c r="BJ32" i="10"/>
  <c r="BI32" i="10"/>
  <c r="BH32" i="10"/>
  <c r="J38" i="10"/>
  <c r="EE31" i="10"/>
  <c r="ED31" i="10"/>
  <c r="EC31" i="10"/>
  <c r="EB31" i="10"/>
  <c r="EA31" i="10"/>
  <c r="DZ31" i="10"/>
  <c r="DY31" i="10"/>
  <c r="DX31" i="10"/>
  <c r="DW31" i="10"/>
  <c r="DV31" i="10"/>
  <c r="DU31" i="10"/>
  <c r="DT31" i="10"/>
  <c r="DR31" i="10"/>
  <c r="BF31" i="10"/>
  <c r="DQ31" i="10"/>
  <c r="BE31" i="10"/>
  <c r="DP31" i="10"/>
  <c r="BD31" i="10"/>
  <c r="DO31" i="10"/>
  <c r="BC31" i="10"/>
  <c r="DN31" i="10"/>
  <c r="BB31" i="10"/>
  <c r="DM31" i="10"/>
  <c r="BA31" i="10"/>
  <c r="DL31" i="10"/>
  <c r="AZ31" i="10"/>
  <c r="DK31" i="10"/>
  <c r="AY31" i="10"/>
  <c r="DJ31" i="10"/>
  <c r="AX31" i="10"/>
  <c r="DI31" i="10"/>
  <c r="AW31" i="10"/>
  <c r="DH31" i="10"/>
  <c r="AV31" i="10"/>
  <c r="DG31" i="10"/>
  <c r="DE31" i="10"/>
  <c r="AT31" i="10"/>
  <c r="DD31" i="10"/>
  <c r="AS31" i="10"/>
  <c r="DC31" i="10"/>
  <c r="AR31" i="10"/>
  <c r="DB31" i="10"/>
  <c r="AQ31" i="10"/>
  <c r="DA31" i="10"/>
  <c r="AP31" i="10"/>
  <c r="CZ31" i="10"/>
  <c r="AO31" i="10"/>
  <c r="CY31" i="10"/>
  <c r="AN31" i="10"/>
  <c r="CX31" i="10"/>
  <c r="AM31" i="10"/>
  <c r="CW31" i="10"/>
  <c r="AL31" i="10"/>
  <c r="CV31" i="10"/>
  <c r="AK31" i="10"/>
  <c r="CU31" i="10"/>
  <c r="AJ31" i="10"/>
  <c r="CT31" i="10"/>
  <c r="CR31" i="10"/>
  <c r="AH31" i="10"/>
  <c r="CQ31" i="10"/>
  <c r="AG31" i="10"/>
  <c r="CP31" i="10"/>
  <c r="AF31" i="10"/>
  <c r="CO31" i="10"/>
  <c r="AE31" i="10"/>
  <c r="CN31" i="10"/>
  <c r="AD31" i="10"/>
  <c r="CM31" i="10"/>
  <c r="AC31" i="10"/>
  <c r="CL31" i="10"/>
  <c r="AB31" i="10"/>
  <c r="CK31" i="10"/>
  <c r="AA31" i="10"/>
  <c r="CJ31" i="10"/>
  <c r="Z31" i="10"/>
  <c r="CI31" i="10"/>
  <c r="Y31" i="10"/>
  <c r="CH31" i="10"/>
  <c r="X31" i="10"/>
  <c r="CG31" i="10"/>
  <c r="CE31" i="10"/>
  <c r="CD31" i="10"/>
  <c r="CC31" i="10"/>
  <c r="CB31" i="10"/>
  <c r="CA31" i="10"/>
  <c r="BZ31" i="10"/>
  <c r="BY31" i="10"/>
  <c r="BX31" i="10"/>
  <c r="BW31" i="10"/>
  <c r="BV31" i="10"/>
  <c r="BU31" i="10"/>
  <c r="BT31" i="10"/>
  <c r="BR31" i="10"/>
  <c r="BQ31" i="10"/>
  <c r="BP31" i="10"/>
  <c r="BO31" i="10"/>
  <c r="BN31" i="10"/>
  <c r="BM31" i="10"/>
  <c r="BL31" i="10"/>
  <c r="BK31" i="10"/>
  <c r="BJ31" i="10"/>
  <c r="BI31" i="10"/>
  <c r="BH31" i="10"/>
  <c r="K20" i="10"/>
  <c r="EE30" i="10"/>
  <c r="ED30" i="10"/>
  <c r="EC30" i="10"/>
  <c r="EB30" i="10"/>
  <c r="EA30" i="10"/>
  <c r="DZ30" i="10"/>
  <c r="DY30" i="10"/>
  <c r="DX30" i="10"/>
  <c r="DW30" i="10"/>
  <c r="DV30" i="10"/>
  <c r="DU30" i="10"/>
  <c r="DT30" i="10"/>
  <c r="DR30" i="10"/>
  <c r="BF30" i="10"/>
  <c r="DQ30" i="10"/>
  <c r="BE30" i="10"/>
  <c r="DP30" i="10"/>
  <c r="BD30" i="10"/>
  <c r="DO30" i="10"/>
  <c r="BC30" i="10"/>
  <c r="DN30" i="10"/>
  <c r="BB30" i="10"/>
  <c r="DM30" i="10"/>
  <c r="BA30" i="10"/>
  <c r="DL30" i="10"/>
  <c r="AZ30" i="10"/>
  <c r="DK30" i="10"/>
  <c r="AY30" i="10"/>
  <c r="DJ30" i="10"/>
  <c r="AX30" i="10"/>
  <c r="DI30" i="10"/>
  <c r="AW30" i="10"/>
  <c r="DH30" i="10"/>
  <c r="AV30" i="10"/>
  <c r="DG30" i="10"/>
  <c r="DE30" i="10"/>
  <c r="AT30" i="10"/>
  <c r="DD30" i="10"/>
  <c r="AS30" i="10"/>
  <c r="DC30" i="10"/>
  <c r="AR30" i="10"/>
  <c r="DB30" i="10"/>
  <c r="AQ30" i="10"/>
  <c r="DA30" i="10"/>
  <c r="AP30" i="10"/>
  <c r="CZ30" i="10"/>
  <c r="AO30" i="10"/>
  <c r="CY30" i="10"/>
  <c r="AN30" i="10"/>
  <c r="CX30" i="10"/>
  <c r="AM30" i="10"/>
  <c r="CW30" i="10"/>
  <c r="AL30" i="10"/>
  <c r="CV30" i="10"/>
  <c r="AK30" i="10"/>
  <c r="CU30" i="10"/>
  <c r="AJ30" i="10"/>
  <c r="CT30" i="10"/>
  <c r="CR30" i="10"/>
  <c r="AH30" i="10"/>
  <c r="CQ30" i="10"/>
  <c r="AG30" i="10"/>
  <c r="CP30" i="10"/>
  <c r="AF30" i="10"/>
  <c r="CO30" i="10"/>
  <c r="AE30" i="10"/>
  <c r="CN30" i="10"/>
  <c r="AD30" i="10"/>
  <c r="CM30" i="10"/>
  <c r="AC30" i="10"/>
  <c r="CL30" i="10"/>
  <c r="AB30" i="10"/>
  <c r="CK30" i="10"/>
  <c r="AA30" i="10"/>
  <c r="CJ30" i="10"/>
  <c r="Z30" i="10"/>
  <c r="CI30" i="10"/>
  <c r="Y30" i="10"/>
  <c r="CH30" i="10"/>
  <c r="X30" i="10"/>
  <c r="CG30" i="10"/>
  <c r="CE30" i="10"/>
  <c r="CD30" i="10"/>
  <c r="CC30" i="10"/>
  <c r="CB30" i="10"/>
  <c r="CA30" i="10"/>
  <c r="BZ30" i="10"/>
  <c r="BY30" i="10"/>
  <c r="BX30" i="10"/>
  <c r="BW30" i="10"/>
  <c r="BV30" i="10"/>
  <c r="BU30" i="10"/>
  <c r="BT30" i="10"/>
  <c r="BR30" i="10"/>
  <c r="BQ30" i="10"/>
  <c r="BP30" i="10"/>
  <c r="BO30" i="10"/>
  <c r="BN30" i="10"/>
  <c r="BM30" i="10"/>
  <c r="BL30" i="10"/>
  <c r="BK30" i="10"/>
  <c r="BJ30" i="10"/>
  <c r="BI30" i="10"/>
  <c r="BH30" i="10"/>
  <c r="K34" i="10"/>
  <c r="EE29" i="10"/>
  <c r="ED29" i="10"/>
  <c r="EC29" i="10"/>
  <c r="EB29" i="10"/>
  <c r="EA29" i="10"/>
  <c r="DZ29" i="10"/>
  <c r="DY29" i="10"/>
  <c r="DX29" i="10"/>
  <c r="DW29" i="10"/>
  <c r="DV29" i="10"/>
  <c r="DU29" i="10"/>
  <c r="DT29" i="10"/>
  <c r="DR29" i="10"/>
  <c r="BF29" i="10"/>
  <c r="DQ29" i="10"/>
  <c r="BE29" i="10"/>
  <c r="DP29" i="10"/>
  <c r="BD29" i="10"/>
  <c r="DO29" i="10"/>
  <c r="BC29" i="10"/>
  <c r="DN29" i="10"/>
  <c r="BB29" i="10"/>
  <c r="DM29" i="10"/>
  <c r="BA29" i="10"/>
  <c r="DL29" i="10"/>
  <c r="AZ29" i="10"/>
  <c r="DK29" i="10"/>
  <c r="AY29" i="10"/>
  <c r="DJ29" i="10"/>
  <c r="AX29" i="10"/>
  <c r="DI29" i="10"/>
  <c r="AW29" i="10"/>
  <c r="DH29" i="10"/>
  <c r="AV29" i="10"/>
  <c r="DG29" i="10"/>
  <c r="DE29" i="10"/>
  <c r="AT29" i="10"/>
  <c r="DD29" i="10"/>
  <c r="AS29" i="10"/>
  <c r="DC29" i="10"/>
  <c r="AR29" i="10"/>
  <c r="DB29" i="10"/>
  <c r="AQ29" i="10"/>
  <c r="DA29" i="10"/>
  <c r="AP29" i="10"/>
  <c r="CZ29" i="10"/>
  <c r="AO29" i="10"/>
  <c r="CY29" i="10"/>
  <c r="AN29" i="10"/>
  <c r="CX29" i="10"/>
  <c r="AM29" i="10"/>
  <c r="CW29" i="10"/>
  <c r="AL29" i="10"/>
  <c r="CV29" i="10"/>
  <c r="AK29" i="10"/>
  <c r="CU29" i="10"/>
  <c r="AJ29" i="10"/>
  <c r="CT29" i="10"/>
  <c r="CR29" i="10"/>
  <c r="AH29" i="10"/>
  <c r="CQ29" i="10"/>
  <c r="AG29" i="10"/>
  <c r="CP29" i="10"/>
  <c r="AF29" i="10"/>
  <c r="CO29" i="10"/>
  <c r="AE29" i="10"/>
  <c r="CN29" i="10"/>
  <c r="AD29" i="10"/>
  <c r="CM29" i="10"/>
  <c r="AC29" i="10"/>
  <c r="CL29" i="10"/>
  <c r="AB29" i="10"/>
  <c r="CK29" i="10"/>
  <c r="AA29" i="10"/>
  <c r="CJ29" i="10"/>
  <c r="Z29" i="10"/>
  <c r="CI29" i="10"/>
  <c r="Y29" i="10"/>
  <c r="CH29" i="10"/>
  <c r="X29" i="10"/>
  <c r="CG29" i="10"/>
  <c r="CE29" i="10"/>
  <c r="CD29" i="10"/>
  <c r="CC29" i="10"/>
  <c r="CB29" i="10"/>
  <c r="CA29" i="10"/>
  <c r="BZ29" i="10"/>
  <c r="BY29" i="10"/>
  <c r="BX29" i="10"/>
  <c r="BW29" i="10"/>
  <c r="BV29" i="10"/>
  <c r="BU29" i="10"/>
  <c r="BT29" i="10"/>
  <c r="BR29" i="10"/>
  <c r="BQ29" i="10"/>
  <c r="BP29" i="10"/>
  <c r="BO29" i="10"/>
  <c r="BN29" i="10"/>
  <c r="BM29" i="10"/>
  <c r="BL29" i="10"/>
  <c r="BK29" i="10"/>
  <c r="BJ29" i="10"/>
  <c r="BI29" i="10"/>
  <c r="BH29" i="10"/>
  <c r="J19" i="10"/>
  <c r="EE28" i="10"/>
  <c r="ED28" i="10"/>
  <c r="EC28" i="10"/>
  <c r="EB28" i="10"/>
  <c r="EA28" i="10"/>
  <c r="DZ28" i="10"/>
  <c r="DY28" i="10"/>
  <c r="DX28" i="10"/>
  <c r="DW28" i="10"/>
  <c r="DV28" i="10"/>
  <c r="DU28" i="10"/>
  <c r="DT28" i="10"/>
  <c r="DR28" i="10"/>
  <c r="BF28" i="10"/>
  <c r="DQ28" i="10"/>
  <c r="BE28" i="10"/>
  <c r="DP28" i="10"/>
  <c r="BD28" i="10"/>
  <c r="DO28" i="10"/>
  <c r="BC28" i="10"/>
  <c r="DN28" i="10"/>
  <c r="BB28" i="10"/>
  <c r="DM28" i="10"/>
  <c r="BA28" i="10"/>
  <c r="DL28" i="10"/>
  <c r="AZ28" i="10"/>
  <c r="DK28" i="10"/>
  <c r="AY28" i="10"/>
  <c r="DJ28" i="10"/>
  <c r="AX28" i="10"/>
  <c r="DI28" i="10"/>
  <c r="AW28" i="10"/>
  <c r="DH28" i="10"/>
  <c r="AV28" i="10"/>
  <c r="DG28" i="10"/>
  <c r="DE28" i="10"/>
  <c r="AT28" i="10"/>
  <c r="DD28" i="10"/>
  <c r="AS28" i="10"/>
  <c r="DC28" i="10"/>
  <c r="AR28" i="10"/>
  <c r="DB28" i="10"/>
  <c r="AQ28" i="10"/>
  <c r="DA28" i="10"/>
  <c r="AP28" i="10"/>
  <c r="CZ28" i="10"/>
  <c r="AO28" i="10"/>
  <c r="CY28" i="10"/>
  <c r="AN28" i="10"/>
  <c r="CX28" i="10"/>
  <c r="AM28" i="10"/>
  <c r="CW28" i="10"/>
  <c r="AL28" i="10"/>
  <c r="CV28" i="10"/>
  <c r="AK28" i="10"/>
  <c r="CU28" i="10"/>
  <c r="AJ28" i="10"/>
  <c r="CT28" i="10"/>
  <c r="CR28" i="10"/>
  <c r="AH28" i="10"/>
  <c r="CQ28" i="10"/>
  <c r="AG28" i="10"/>
  <c r="CP28" i="10"/>
  <c r="AF28" i="10"/>
  <c r="CO28" i="10"/>
  <c r="AE28" i="10"/>
  <c r="CN28" i="10"/>
  <c r="AD28" i="10"/>
  <c r="CM28" i="10"/>
  <c r="AC28" i="10"/>
  <c r="CL28" i="10"/>
  <c r="AB28" i="10"/>
  <c r="CK28" i="10"/>
  <c r="AA28" i="10"/>
  <c r="CJ28" i="10"/>
  <c r="Z28" i="10"/>
  <c r="CI28" i="10"/>
  <c r="Y28" i="10"/>
  <c r="CH28" i="10"/>
  <c r="X28" i="10"/>
  <c r="CG28" i="10"/>
  <c r="CE28" i="10"/>
  <c r="CD28" i="10"/>
  <c r="CC28" i="10"/>
  <c r="CB28" i="10"/>
  <c r="CA28" i="10"/>
  <c r="BZ28" i="10"/>
  <c r="BY28" i="10"/>
  <c r="BX28" i="10"/>
  <c r="BW28" i="10"/>
  <c r="BV28" i="10"/>
  <c r="BU28" i="10"/>
  <c r="BT28" i="10"/>
  <c r="BR28" i="10"/>
  <c r="BQ28" i="10"/>
  <c r="BP28" i="10"/>
  <c r="BO28" i="10"/>
  <c r="BN28" i="10"/>
  <c r="BM28" i="10"/>
  <c r="BL28" i="10"/>
  <c r="BK28" i="10"/>
  <c r="BJ28" i="10"/>
  <c r="BI28" i="10"/>
  <c r="BH28" i="10"/>
  <c r="K28" i="10"/>
  <c r="EE27" i="10"/>
  <c r="ED27" i="10"/>
  <c r="EC27" i="10"/>
  <c r="EB27" i="10"/>
  <c r="EA27" i="10"/>
  <c r="DZ27" i="10"/>
  <c r="DY27" i="10"/>
  <c r="DX27" i="10"/>
  <c r="DW27" i="10"/>
  <c r="DV27" i="10"/>
  <c r="DU27" i="10"/>
  <c r="DT27" i="10"/>
  <c r="DR27" i="10"/>
  <c r="BF27" i="10"/>
  <c r="DQ27" i="10"/>
  <c r="BE27" i="10"/>
  <c r="DP27" i="10"/>
  <c r="BD27" i="10"/>
  <c r="DO27" i="10"/>
  <c r="BC27" i="10"/>
  <c r="DN27" i="10"/>
  <c r="BB27" i="10"/>
  <c r="DM27" i="10"/>
  <c r="BA27" i="10"/>
  <c r="DL27" i="10"/>
  <c r="AZ27" i="10"/>
  <c r="DK27" i="10"/>
  <c r="AY27" i="10"/>
  <c r="DJ27" i="10"/>
  <c r="AX27" i="10"/>
  <c r="DI27" i="10"/>
  <c r="AW27" i="10"/>
  <c r="DH27" i="10"/>
  <c r="AV27" i="10"/>
  <c r="DG27" i="10"/>
  <c r="DE27" i="10"/>
  <c r="AT27" i="10"/>
  <c r="DD27" i="10"/>
  <c r="AS27" i="10"/>
  <c r="DC27" i="10"/>
  <c r="AR27" i="10"/>
  <c r="DB27" i="10"/>
  <c r="AQ27" i="10"/>
  <c r="DA27" i="10"/>
  <c r="AP27" i="10"/>
  <c r="CZ27" i="10"/>
  <c r="AO27" i="10"/>
  <c r="CY27" i="10"/>
  <c r="AN27" i="10"/>
  <c r="CX27" i="10"/>
  <c r="AM27" i="10"/>
  <c r="CW27" i="10"/>
  <c r="AL27" i="10"/>
  <c r="CV27" i="10"/>
  <c r="AK27" i="10"/>
  <c r="CU27" i="10"/>
  <c r="AJ27" i="10"/>
  <c r="CT27" i="10"/>
  <c r="CR27" i="10"/>
  <c r="AH27" i="10"/>
  <c r="CQ27" i="10"/>
  <c r="AG27" i="10"/>
  <c r="CP27" i="10"/>
  <c r="AF27" i="10"/>
  <c r="CO27" i="10"/>
  <c r="AE27" i="10"/>
  <c r="CN27" i="10"/>
  <c r="AD27" i="10"/>
  <c r="CM27" i="10"/>
  <c r="AC27" i="10"/>
  <c r="CL27" i="10"/>
  <c r="AB27" i="10"/>
  <c r="CK27" i="10"/>
  <c r="AA27" i="10"/>
  <c r="CJ27" i="10"/>
  <c r="Z27" i="10"/>
  <c r="CI27" i="10"/>
  <c r="Y27" i="10"/>
  <c r="CH27" i="10"/>
  <c r="X27" i="10"/>
  <c r="CG27" i="10"/>
  <c r="CE27" i="10"/>
  <c r="CD27" i="10"/>
  <c r="CC27" i="10"/>
  <c r="CB27" i="10"/>
  <c r="CA27" i="10"/>
  <c r="BZ27" i="10"/>
  <c r="BY27" i="10"/>
  <c r="BX27" i="10"/>
  <c r="BW27" i="10"/>
  <c r="BV27" i="10"/>
  <c r="BU27" i="10"/>
  <c r="BT27" i="10"/>
  <c r="BR27" i="10"/>
  <c r="BQ27" i="10"/>
  <c r="BP27" i="10"/>
  <c r="BO27" i="10"/>
  <c r="BN27" i="10"/>
  <c r="BM27" i="10"/>
  <c r="BL27" i="10"/>
  <c r="BK27" i="10"/>
  <c r="BJ27" i="10"/>
  <c r="BI27" i="10"/>
  <c r="BH27" i="10"/>
  <c r="EE26" i="10"/>
  <c r="ED26" i="10"/>
  <c r="EC26" i="10"/>
  <c r="EB26" i="10"/>
  <c r="EA26" i="10"/>
  <c r="DZ26" i="10"/>
  <c r="DY26" i="10"/>
  <c r="DX26" i="10"/>
  <c r="DW26" i="10"/>
  <c r="DV26" i="10"/>
  <c r="DU26" i="10"/>
  <c r="DT26" i="10"/>
  <c r="DR26" i="10"/>
  <c r="BF26" i="10"/>
  <c r="DQ26" i="10"/>
  <c r="BE26" i="10"/>
  <c r="DP26" i="10"/>
  <c r="BD26" i="10"/>
  <c r="DO26" i="10"/>
  <c r="DN26" i="10"/>
  <c r="BB26" i="10"/>
  <c r="DM26" i="10"/>
  <c r="BA26" i="10"/>
  <c r="DL26" i="10"/>
  <c r="AZ26" i="10"/>
  <c r="DK26" i="10"/>
  <c r="AY26" i="10"/>
  <c r="DJ26" i="10"/>
  <c r="AX26" i="10"/>
  <c r="DI26" i="10"/>
  <c r="AW26" i="10"/>
  <c r="DH26" i="10"/>
  <c r="AV26" i="10"/>
  <c r="DG26" i="10"/>
  <c r="DE26" i="10"/>
  <c r="AT26" i="10"/>
  <c r="DD26" i="10"/>
  <c r="AS26" i="10"/>
  <c r="DC26" i="10"/>
  <c r="AR26" i="10"/>
  <c r="DB26" i="10"/>
  <c r="AQ26" i="10"/>
  <c r="DA26" i="10"/>
  <c r="AP26" i="10"/>
  <c r="CZ26" i="10"/>
  <c r="AO26" i="10"/>
  <c r="CY26" i="10"/>
  <c r="AN26" i="10"/>
  <c r="CX26" i="10"/>
  <c r="AM26" i="10"/>
  <c r="CW26" i="10"/>
  <c r="AL26" i="10"/>
  <c r="CV26" i="10"/>
  <c r="AK26" i="10"/>
  <c r="CU26" i="10"/>
  <c r="AJ26" i="10"/>
  <c r="CT26" i="10"/>
  <c r="CR26" i="10"/>
  <c r="AH26" i="10"/>
  <c r="CQ26" i="10"/>
  <c r="AG26" i="10"/>
  <c r="CP26" i="10"/>
  <c r="AF26" i="10"/>
  <c r="CO26" i="10"/>
  <c r="AE26" i="10"/>
  <c r="CN26" i="10"/>
  <c r="AD26" i="10"/>
  <c r="CM26" i="10"/>
  <c r="AC26" i="10"/>
  <c r="CL26" i="10"/>
  <c r="AB26" i="10"/>
  <c r="CK26" i="10"/>
  <c r="AA26" i="10"/>
  <c r="CJ26" i="10"/>
  <c r="Z26" i="10"/>
  <c r="CI26" i="10"/>
  <c r="Y26" i="10"/>
  <c r="CH26" i="10"/>
  <c r="X26" i="10"/>
  <c r="CG26" i="10"/>
  <c r="CE26" i="10"/>
  <c r="CD26" i="10"/>
  <c r="CC26" i="10"/>
  <c r="CB26" i="10"/>
  <c r="CA26" i="10"/>
  <c r="BZ26" i="10"/>
  <c r="BY26" i="10"/>
  <c r="BX26" i="10"/>
  <c r="BW26" i="10"/>
  <c r="BV26" i="10"/>
  <c r="BU26" i="10"/>
  <c r="BT26" i="10"/>
  <c r="BR26" i="10"/>
  <c r="BQ26" i="10"/>
  <c r="BP26" i="10"/>
  <c r="BO26" i="10"/>
  <c r="BN26" i="10"/>
  <c r="BM26" i="10"/>
  <c r="BL26" i="10"/>
  <c r="BK26" i="10"/>
  <c r="BJ26" i="10"/>
  <c r="BI26" i="10"/>
  <c r="BH26" i="10"/>
  <c r="BC26" i="10"/>
  <c r="K15" i="10"/>
  <c r="EE25" i="10"/>
  <c r="ED25" i="10"/>
  <c r="EC25" i="10"/>
  <c r="EB25" i="10"/>
  <c r="EA25" i="10"/>
  <c r="DZ25" i="10"/>
  <c r="DY25" i="10"/>
  <c r="DX25" i="10"/>
  <c r="DW25" i="10"/>
  <c r="DV25" i="10"/>
  <c r="DU25" i="10"/>
  <c r="DT25" i="10"/>
  <c r="DR25" i="10"/>
  <c r="BF25" i="10"/>
  <c r="DQ25" i="10"/>
  <c r="BE25" i="10"/>
  <c r="DP25" i="10"/>
  <c r="BD25" i="10"/>
  <c r="DO25" i="10"/>
  <c r="BC25" i="10"/>
  <c r="DN25" i="10"/>
  <c r="BB25" i="10"/>
  <c r="DM25" i="10"/>
  <c r="BA25" i="10"/>
  <c r="DL25" i="10"/>
  <c r="AZ25" i="10"/>
  <c r="DK25" i="10"/>
  <c r="AY25" i="10"/>
  <c r="DJ25" i="10"/>
  <c r="AX25" i="10"/>
  <c r="DI25" i="10"/>
  <c r="AW25" i="10"/>
  <c r="DH25" i="10"/>
  <c r="AV25" i="10"/>
  <c r="DG25" i="10"/>
  <c r="DE25" i="10"/>
  <c r="AT25" i="10"/>
  <c r="DD25" i="10"/>
  <c r="AS25" i="10"/>
  <c r="DC25" i="10"/>
  <c r="AR25" i="10"/>
  <c r="DB25" i="10"/>
  <c r="AQ25" i="10"/>
  <c r="DA25" i="10"/>
  <c r="AP25" i="10"/>
  <c r="CZ25" i="10"/>
  <c r="AO25" i="10"/>
  <c r="CY25" i="10"/>
  <c r="AN25" i="10"/>
  <c r="CX25" i="10"/>
  <c r="AM25" i="10"/>
  <c r="CW25" i="10"/>
  <c r="AL25" i="10"/>
  <c r="CV25" i="10"/>
  <c r="AK25" i="10"/>
  <c r="CU25" i="10"/>
  <c r="AJ25" i="10"/>
  <c r="CT25" i="10"/>
  <c r="CR25" i="10"/>
  <c r="AH25" i="10"/>
  <c r="CQ25" i="10"/>
  <c r="AG25" i="10"/>
  <c r="CP25" i="10"/>
  <c r="AF25" i="10"/>
  <c r="CO25" i="10"/>
  <c r="AE25" i="10"/>
  <c r="CN25" i="10"/>
  <c r="AD25" i="10"/>
  <c r="CM25" i="10"/>
  <c r="AC25" i="10"/>
  <c r="CL25" i="10"/>
  <c r="AB25" i="10"/>
  <c r="CK25" i="10"/>
  <c r="AA25" i="10"/>
  <c r="CJ25" i="10"/>
  <c r="Z25" i="10"/>
  <c r="CI25" i="10"/>
  <c r="Y25" i="10"/>
  <c r="CH25" i="10"/>
  <c r="X25" i="10"/>
  <c r="CG25" i="10"/>
  <c r="CE25" i="10"/>
  <c r="V34" i="10"/>
  <c r="CD25" i="10"/>
  <c r="CC25" i="10"/>
  <c r="T34" i="10"/>
  <c r="CB25" i="10"/>
  <c r="S34" i="10"/>
  <c r="CA25" i="10"/>
  <c r="R34" i="10"/>
  <c r="BZ25" i="10"/>
  <c r="BY25" i="10"/>
  <c r="P34" i="10"/>
  <c r="BX25" i="10"/>
  <c r="O34" i="10"/>
  <c r="BW25" i="10"/>
  <c r="N34" i="10"/>
  <c r="BV25" i="10"/>
  <c r="BU25" i="10"/>
  <c r="L34" i="10"/>
  <c r="BT25" i="10"/>
  <c r="BR25" i="10"/>
  <c r="BQ25" i="10"/>
  <c r="BP25" i="10"/>
  <c r="BO25" i="10"/>
  <c r="BN25" i="10"/>
  <c r="BM25" i="10"/>
  <c r="BL25" i="10"/>
  <c r="BK25" i="10"/>
  <c r="BJ25" i="10"/>
  <c r="BI25" i="10"/>
  <c r="BH25" i="10"/>
  <c r="K18" i="10"/>
  <c r="EE24" i="10"/>
  <c r="ED24" i="10"/>
  <c r="EC24" i="10"/>
  <c r="EB24" i="10"/>
  <c r="EA24" i="10"/>
  <c r="DZ24" i="10"/>
  <c r="DY24" i="10"/>
  <c r="DX24" i="10"/>
  <c r="DW24" i="10"/>
  <c r="DV24" i="10"/>
  <c r="DU24" i="10"/>
  <c r="DT24" i="10"/>
  <c r="DR24" i="10"/>
  <c r="BF24" i="10"/>
  <c r="DQ24" i="10"/>
  <c r="BE24" i="10"/>
  <c r="DP24" i="10"/>
  <c r="BD24" i="10"/>
  <c r="DO24" i="10"/>
  <c r="BC24" i="10"/>
  <c r="DN24" i="10"/>
  <c r="BB24" i="10"/>
  <c r="DM24" i="10"/>
  <c r="BA24" i="10"/>
  <c r="DL24" i="10"/>
  <c r="AZ24" i="10"/>
  <c r="DK24" i="10"/>
  <c r="AY24" i="10"/>
  <c r="DJ24" i="10"/>
  <c r="AX24" i="10"/>
  <c r="DI24" i="10"/>
  <c r="AW24" i="10"/>
  <c r="DH24" i="10"/>
  <c r="AV24" i="10"/>
  <c r="DG24" i="10"/>
  <c r="DE24" i="10"/>
  <c r="AT24" i="10"/>
  <c r="DD24" i="10"/>
  <c r="AS24" i="10"/>
  <c r="DC24" i="10"/>
  <c r="AR24" i="10"/>
  <c r="DB24" i="10"/>
  <c r="AQ24" i="10"/>
  <c r="DA24" i="10"/>
  <c r="AP24" i="10"/>
  <c r="CZ24" i="10"/>
  <c r="AO24" i="10"/>
  <c r="CY24" i="10"/>
  <c r="AN24" i="10"/>
  <c r="CX24" i="10"/>
  <c r="AM24" i="10"/>
  <c r="CW24" i="10"/>
  <c r="AL24" i="10"/>
  <c r="CV24" i="10"/>
  <c r="AK24" i="10"/>
  <c r="CU24" i="10"/>
  <c r="AJ24" i="10"/>
  <c r="CT24" i="10"/>
  <c r="CR24" i="10"/>
  <c r="AH24" i="10"/>
  <c r="CQ24" i="10"/>
  <c r="AG24" i="10"/>
  <c r="CP24" i="10"/>
  <c r="AF24" i="10"/>
  <c r="CO24" i="10"/>
  <c r="AE24" i="10"/>
  <c r="CN24" i="10"/>
  <c r="AD24" i="10"/>
  <c r="CM24" i="10"/>
  <c r="AC24" i="10"/>
  <c r="CL24" i="10"/>
  <c r="AB24" i="10"/>
  <c r="CK24" i="10"/>
  <c r="AA24" i="10"/>
  <c r="CJ24" i="10"/>
  <c r="Z24" i="10"/>
  <c r="CI24" i="10"/>
  <c r="Y24" i="10"/>
  <c r="CH24" i="10"/>
  <c r="X24" i="10"/>
  <c r="CG24" i="10"/>
  <c r="CE24" i="10"/>
  <c r="CD24" i="10"/>
  <c r="CC24" i="10"/>
  <c r="CB24" i="10"/>
  <c r="CA24" i="10"/>
  <c r="BZ24" i="10"/>
  <c r="BY24" i="10"/>
  <c r="BX24" i="10"/>
  <c r="BW24" i="10"/>
  <c r="BV24" i="10"/>
  <c r="BU24" i="10"/>
  <c r="BT24" i="10"/>
  <c r="BR24" i="10"/>
  <c r="BQ24" i="10"/>
  <c r="BP24" i="10"/>
  <c r="BO24" i="10"/>
  <c r="BN24" i="10"/>
  <c r="BM24" i="10"/>
  <c r="BL24" i="10"/>
  <c r="BK24" i="10"/>
  <c r="BJ24" i="10"/>
  <c r="BI24" i="10"/>
  <c r="BH24" i="10"/>
  <c r="K31" i="10"/>
  <c r="EE23" i="10"/>
  <c r="ED23" i="10"/>
  <c r="EC23" i="10"/>
  <c r="EB23" i="10"/>
  <c r="EA23" i="10"/>
  <c r="DZ23" i="10"/>
  <c r="DY23" i="10"/>
  <c r="DX23" i="10"/>
  <c r="DW23" i="10"/>
  <c r="DV23" i="10"/>
  <c r="DU23" i="10"/>
  <c r="DT23" i="10"/>
  <c r="DR23" i="10"/>
  <c r="BF23" i="10"/>
  <c r="DQ23" i="10"/>
  <c r="BE23" i="10"/>
  <c r="DP23" i="10"/>
  <c r="BD23" i="10"/>
  <c r="DO23" i="10"/>
  <c r="BC23" i="10"/>
  <c r="DN23" i="10"/>
  <c r="BB23" i="10"/>
  <c r="DM23" i="10"/>
  <c r="BA23" i="10"/>
  <c r="DL23" i="10"/>
  <c r="AZ23" i="10"/>
  <c r="DK23" i="10"/>
  <c r="AY23" i="10"/>
  <c r="DJ23" i="10"/>
  <c r="AX23" i="10"/>
  <c r="DI23" i="10"/>
  <c r="AW23" i="10"/>
  <c r="DH23" i="10"/>
  <c r="AV23" i="10"/>
  <c r="DG23" i="10"/>
  <c r="DE23" i="10"/>
  <c r="AT23" i="10"/>
  <c r="DD23" i="10"/>
  <c r="AS23" i="10"/>
  <c r="DC23" i="10"/>
  <c r="AR23" i="10"/>
  <c r="DB23" i="10"/>
  <c r="AQ23" i="10"/>
  <c r="DA23" i="10"/>
  <c r="AP23" i="10"/>
  <c r="CZ23" i="10"/>
  <c r="AO23" i="10"/>
  <c r="CY23" i="10"/>
  <c r="AN23" i="10"/>
  <c r="CX23" i="10"/>
  <c r="AM23" i="10"/>
  <c r="CW23" i="10"/>
  <c r="AL23" i="10"/>
  <c r="CV23" i="10"/>
  <c r="AK23" i="10"/>
  <c r="CU23" i="10"/>
  <c r="AJ23" i="10"/>
  <c r="CT23" i="10"/>
  <c r="CR23" i="10"/>
  <c r="AH23" i="10"/>
  <c r="CQ23" i="10"/>
  <c r="AG23" i="10"/>
  <c r="CP23" i="10"/>
  <c r="AF23" i="10"/>
  <c r="CO23" i="10"/>
  <c r="AE23" i="10"/>
  <c r="CN23" i="10"/>
  <c r="AD23" i="10"/>
  <c r="CM23" i="10"/>
  <c r="AC23" i="10"/>
  <c r="CL23" i="10"/>
  <c r="AB23" i="10"/>
  <c r="CK23" i="10"/>
  <c r="AA23" i="10"/>
  <c r="CJ23" i="10"/>
  <c r="Z23" i="10"/>
  <c r="CI23" i="10"/>
  <c r="Y23" i="10"/>
  <c r="CH23" i="10"/>
  <c r="X23" i="10"/>
  <c r="CG23" i="10"/>
  <c r="CE23" i="10"/>
  <c r="CD23" i="10"/>
  <c r="CC23" i="10"/>
  <c r="CB23" i="10"/>
  <c r="CA23" i="10"/>
  <c r="BZ23" i="10"/>
  <c r="BY23" i="10"/>
  <c r="BX23" i="10"/>
  <c r="BW23" i="10"/>
  <c r="BV23" i="10"/>
  <c r="BU23" i="10"/>
  <c r="BT23" i="10"/>
  <c r="BR23" i="10"/>
  <c r="BQ23" i="10"/>
  <c r="BP23" i="10"/>
  <c r="BO23" i="10"/>
  <c r="BN23" i="10"/>
  <c r="BM23" i="10"/>
  <c r="BL23" i="10"/>
  <c r="BK23" i="10"/>
  <c r="BJ23" i="10"/>
  <c r="BI23" i="10"/>
  <c r="BH23" i="10"/>
  <c r="K27" i="10"/>
  <c r="EE22" i="10"/>
  <c r="ED22" i="10"/>
  <c r="EC22" i="10"/>
  <c r="EB22" i="10"/>
  <c r="EA22" i="10"/>
  <c r="DZ22" i="10"/>
  <c r="DY22" i="10"/>
  <c r="DX22" i="10"/>
  <c r="DW22" i="10"/>
  <c r="DV22" i="10"/>
  <c r="DU22" i="10"/>
  <c r="DT22" i="10"/>
  <c r="DR22" i="10"/>
  <c r="BF22" i="10"/>
  <c r="DQ22" i="10"/>
  <c r="BE22" i="10"/>
  <c r="DP22" i="10"/>
  <c r="BD22" i="10"/>
  <c r="DO22" i="10"/>
  <c r="BC22" i="10"/>
  <c r="DN22" i="10"/>
  <c r="BB22" i="10"/>
  <c r="DM22" i="10"/>
  <c r="BA22" i="10"/>
  <c r="DL22" i="10"/>
  <c r="AZ22" i="10"/>
  <c r="DK22" i="10"/>
  <c r="AY22" i="10"/>
  <c r="DJ22" i="10"/>
  <c r="AX22" i="10"/>
  <c r="DI22" i="10"/>
  <c r="AW22" i="10"/>
  <c r="DH22" i="10"/>
  <c r="AV22" i="10"/>
  <c r="DG22" i="10"/>
  <c r="DE22" i="10"/>
  <c r="AT22" i="10"/>
  <c r="DD22" i="10"/>
  <c r="AS22" i="10"/>
  <c r="DC22" i="10"/>
  <c r="AR22" i="10"/>
  <c r="DB22" i="10"/>
  <c r="DA22" i="10"/>
  <c r="AP22" i="10"/>
  <c r="CZ22" i="10"/>
  <c r="AO22" i="10"/>
  <c r="CY22" i="10"/>
  <c r="AN22" i="10"/>
  <c r="CX22" i="10"/>
  <c r="AM22" i="10"/>
  <c r="CW22" i="10"/>
  <c r="AL22" i="10"/>
  <c r="CV22" i="10"/>
  <c r="AK22" i="10"/>
  <c r="CU22" i="10"/>
  <c r="AJ22" i="10"/>
  <c r="CT22" i="10"/>
  <c r="CR22" i="10"/>
  <c r="AH22" i="10"/>
  <c r="CQ22" i="10"/>
  <c r="AG22" i="10"/>
  <c r="CP22" i="10"/>
  <c r="AF22" i="10"/>
  <c r="CO22" i="10"/>
  <c r="AE22" i="10"/>
  <c r="CN22" i="10"/>
  <c r="AD22" i="10"/>
  <c r="CM22" i="10"/>
  <c r="AC22" i="10"/>
  <c r="CL22" i="10"/>
  <c r="AB22" i="10"/>
  <c r="CK22" i="10"/>
  <c r="AA22" i="10"/>
  <c r="CJ22" i="10"/>
  <c r="Z22" i="10"/>
  <c r="CI22" i="10"/>
  <c r="Y22" i="10"/>
  <c r="CH22" i="10"/>
  <c r="X22" i="10"/>
  <c r="CG22" i="10"/>
  <c r="CE22" i="10"/>
  <c r="CD22" i="10"/>
  <c r="CC22" i="10"/>
  <c r="CB22" i="10"/>
  <c r="CA22" i="10"/>
  <c r="BZ22" i="10"/>
  <c r="BY22" i="10"/>
  <c r="BX22" i="10"/>
  <c r="BW22" i="10"/>
  <c r="BV22" i="10"/>
  <c r="BU22" i="10"/>
  <c r="BT22" i="10"/>
  <c r="BR22" i="10"/>
  <c r="BQ22" i="10"/>
  <c r="BP22" i="10"/>
  <c r="BO22" i="10"/>
  <c r="BN22" i="10"/>
  <c r="BM22" i="10"/>
  <c r="BL22" i="10"/>
  <c r="BK22" i="10"/>
  <c r="BJ22" i="10"/>
  <c r="BI22" i="10"/>
  <c r="BH22" i="10"/>
  <c r="AQ22" i="10"/>
  <c r="K21" i="10"/>
  <c r="EE21" i="10"/>
  <c r="ED21" i="10"/>
  <c r="EC21" i="10"/>
  <c r="EB21" i="10"/>
  <c r="EA21" i="10"/>
  <c r="DZ21" i="10"/>
  <c r="DY21" i="10"/>
  <c r="DX21" i="10"/>
  <c r="DW21" i="10"/>
  <c r="DV21" i="10"/>
  <c r="DU21" i="10"/>
  <c r="DT21" i="10"/>
  <c r="DR21" i="10"/>
  <c r="BF21" i="10"/>
  <c r="DQ21" i="10"/>
  <c r="BE21" i="10"/>
  <c r="DP21" i="10"/>
  <c r="BD21" i="10"/>
  <c r="DO21" i="10"/>
  <c r="BC21" i="10"/>
  <c r="DN21" i="10"/>
  <c r="BB21" i="10"/>
  <c r="DM21" i="10"/>
  <c r="BA21" i="10"/>
  <c r="DL21" i="10"/>
  <c r="AZ21" i="10"/>
  <c r="DK21" i="10"/>
  <c r="AY21" i="10"/>
  <c r="DJ21" i="10"/>
  <c r="AX21" i="10"/>
  <c r="DI21" i="10"/>
  <c r="AW21" i="10"/>
  <c r="DH21" i="10"/>
  <c r="AV21" i="10"/>
  <c r="DG21" i="10"/>
  <c r="DE21" i="10"/>
  <c r="AT21" i="10"/>
  <c r="DD21" i="10"/>
  <c r="AS21" i="10"/>
  <c r="DC21" i="10"/>
  <c r="AR21" i="10"/>
  <c r="DB21" i="10"/>
  <c r="AQ21" i="10"/>
  <c r="DA21" i="10"/>
  <c r="AP21" i="10"/>
  <c r="CZ21" i="10"/>
  <c r="AO21" i="10"/>
  <c r="CY21" i="10"/>
  <c r="AN21" i="10"/>
  <c r="CX21" i="10"/>
  <c r="AM21" i="10"/>
  <c r="CW21" i="10"/>
  <c r="AL21" i="10"/>
  <c r="CV21" i="10"/>
  <c r="AK21" i="10"/>
  <c r="CU21" i="10"/>
  <c r="AJ21" i="10"/>
  <c r="CT21" i="10"/>
  <c r="CR21" i="10"/>
  <c r="AH21" i="10"/>
  <c r="CQ21" i="10"/>
  <c r="AG21" i="10"/>
  <c r="CP21" i="10"/>
  <c r="AF21" i="10"/>
  <c r="CO21" i="10"/>
  <c r="AE21" i="10"/>
  <c r="CN21" i="10"/>
  <c r="AD21" i="10"/>
  <c r="CM21" i="10"/>
  <c r="AC21" i="10"/>
  <c r="CL21" i="10"/>
  <c r="AB21" i="10"/>
  <c r="CK21" i="10"/>
  <c r="AA21" i="10"/>
  <c r="CJ21" i="10"/>
  <c r="Z21" i="10"/>
  <c r="CI21" i="10"/>
  <c r="Y21" i="10"/>
  <c r="CH21" i="10"/>
  <c r="X21" i="10"/>
  <c r="CG21" i="10"/>
  <c r="CE21" i="10"/>
  <c r="CD21" i="10"/>
  <c r="CC21" i="10"/>
  <c r="CB21" i="10"/>
  <c r="CA21" i="10"/>
  <c r="BZ21" i="10"/>
  <c r="BY21" i="10"/>
  <c r="BX21" i="10"/>
  <c r="BW21" i="10"/>
  <c r="BV21" i="10"/>
  <c r="BU21" i="10"/>
  <c r="BT21" i="10"/>
  <c r="BR21" i="10"/>
  <c r="BQ21" i="10"/>
  <c r="BP21" i="10"/>
  <c r="BO21" i="10"/>
  <c r="BN21" i="10"/>
  <c r="BM21" i="10"/>
  <c r="BL21" i="10"/>
  <c r="BK21" i="10"/>
  <c r="BJ21" i="10"/>
  <c r="BI21" i="10"/>
  <c r="BH21" i="10"/>
  <c r="K7" i="10"/>
  <c r="EE20" i="10"/>
  <c r="ED20" i="10"/>
  <c r="EC20" i="10"/>
  <c r="EB20" i="10"/>
  <c r="EA20" i="10"/>
  <c r="DZ20" i="10"/>
  <c r="DY20" i="10"/>
  <c r="DX20" i="10"/>
  <c r="DW20" i="10"/>
  <c r="DV20" i="10"/>
  <c r="DU20" i="10"/>
  <c r="DT20" i="10"/>
  <c r="DR20" i="10"/>
  <c r="BF20" i="10"/>
  <c r="DQ20" i="10"/>
  <c r="BE20" i="10"/>
  <c r="DP20" i="10"/>
  <c r="BD20" i="10"/>
  <c r="DO20" i="10"/>
  <c r="BC20" i="10"/>
  <c r="DN20" i="10"/>
  <c r="BB20" i="10"/>
  <c r="DM20" i="10"/>
  <c r="BA20" i="10"/>
  <c r="DL20" i="10"/>
  <c r="AZ20" i="10"/>
  <c r="DK20" i="10"/>
  <c r="AY20" i="10"/>
  <c r="DJ20" i="10"/>
  <c r="AX20" i="10"/>
  <c r="DI20" i="10"/>
  <c r="AW20" i="10"/>
  <c r="DH20" i="10"/>
  <c r="AV20" i="10"/>
  <c r="DG20" i="10"/>
  <c r="DE20" i="10"/>
  <c r="AT20" i="10"/>
  <c r="DD20" i="10"/>
  <c r="AS20" i="10"/>
  <c r="DC20" i="10"/>
  <c r="AR20" i="10"/>
  <c r="DB20" i="10"/>
  <c r="AQ20" i="10"/>
  <c r="DA20" i="10"/>
  <c r="AP20" i="10"/>
  <c r="CZ20" i="10"/>
  <c r="AO20" i="10"/>
  <c r="CY20" i="10"/>
  <c r="AN20" i="10"/>
  <c r="CX20" i="10"/>
  <c r="AM20" i="10"/>
  <c r="CW20" i="10"/>
  <c r="AL20" i="10"/>
  <c r="CV20" i="10"/>
  <c r="AK20" i="10"/>
  <c r="CU20" i="10"/>
  <c r="AJ20" i="10"/>
  <c r="CT20" i="10"/>
  <c r="CR20" i="10"/>
  <c r="AH20" i="10"/>
  <c r="CQ20" i="10"/>
  <c r="AG20" i="10"/>
  <c r="CP20" i="10"/>
  <c r="AF20" i="10"/>
  <c r="CO20" i="10"/>
  <c r="AE20" i="10"/>
  <c r="CN20" i="10"/>
  <c r="AD20" i="10"/>
  <c r="CM20" i="10"/>
  <c r="AC20" i="10"/>
  <c r="CL20" i="10"/>
  <c r="AB20" i="10"/>
  <c r="CK20" i="10"/>
  <c r="AA20" i="10"/>
  <c r="CJ20" i="10"/>
  <c r="Z20" i="10"/>
  <c r="CI20" i="10"/>
  <c r="Y20" i="10"/>
  <c r="CH20" i="10"/>
  <c r="X20" i="10"/>
  <c r="CG20" i="10"/>
  <c r="CE20" i="10"/>
  <c r="CD20" i="10"/>
  <c r="U23" i="10"/>
  <c r="CC20" i="10"/>
  <c r="CB20" i="10"/>
  <c r="CA20" i="10"/>
  <c r="BZ20" i="10"/>
  <c r="Q23" i="10"/>
  <c r="BY20" i="10"/>
  <c r="BX20" i="10"/>
  <c r="BW20" i="10"/>
  <c r="BV20" i="10"/>
  <c r="M23" i="10"/>
  <c r="BU20" i="10"/>
  <c r="BT20" i="10"/>
  <c r="BR20" i="10"/>
  <c r="BQ20" i="10"/>
  <c r="BP20" i="10"/>
  <c r="BO20" i="10"/>
  <c r="BN20" i="10"/>
  <c r="BM20" i="10"/>
  <c r="BL20" i="10"/>
  <c r="BK20" i="10"/>
  <c r="BJ20" i="10"/>
  <c r="BI20" i="10"/>
  <c r="BH20" i="10"/>
  <c r="K23" i="10"/>
  <c r="EE19" i="10"/>
  <c r="ED19" i="10"/>
  <c r="EC19" i="10"/>
  <c r="EB19" i="10"/>
  <c r="EA19" i="10"/>
  <c r="DZ19" i="10"/>
  <c r="DY19" i="10"/>
  <c r="DX19" i="10"/>
  <c r="DW19" i="10"/>
  <c r="DV19" i="10"/>
  <c r="DU19" i="10"/>
  <c r="DT19" i="10"/>
  <c r="DR19" i="10"/>
  <c r="BF19" i="10"/>
  <c r="DQ19" i="10"/>
  <c r="BE19" i="10"/>
  <c r="DP19" i="10"/>
  <c r="BD19" i="10"/>
  <c r="DO19" i="10"/>
  <c r="BC19" i="10"/>
  <c r="DN19" i="10"/>
  <c r="BB19" i="10"/>
  <c r="DM19" i="10"/>
  <c r="BA19" i="10"/>
  <c r="DL19" i="10"/>
  <c r="AZ19" i="10"/>
  <c r="DK19" i="10"/>
  <c r="AY19" i="10"/>
  <c r="DJ19" i="10"/>
  <c r="AX19" i="10"/>
  <c r="DI19" i="10"/>
  <c r="AW19" i="10"/>
  <c r="DH19" i="10"/>
  <c r="AV19" i="10"/>
  <c r="DG19" i="10"/>
  <c r="DE19" i="10"/>
  <c r="AT19" i="10"/>
  <c r="DD19" i="10"/>
  <c r="AS19" i="10"/>
  <c r="DC19" i="10"/>
  <c r="AR19" i="10"/>
  <c r="DB19" i="10"/>
  <c r="AQ19" i="10"/>
  <c r="DA19" i="10"/>
  <c r="AP19" i="10"/>
  <c r="CZ19" i="10"/>
  <c r="AO19" i="10"/>
  <c r="CY19" i="10"/>
  <c r="AN19" i="10"/>
  <c r="CX19" i="10"/>
  <c r="AM19" i="10"/>
  <c r="CW19" i="10"/>
  <c r="AL19" i="10"/>
  <c r="CV19" i="10"/>
  <c r="AK19" i="10"/>
  <c r="CU19" i="10"/>
  <c r="AJ19" i="10"/>
  <c r="CT19" i="10"/>
  <c r="CR19" i="10"/>
  <c r="AH19" i="10"/>
  <c r="CQ19" i="10"/>
  <c r="AG19" i="10"/>
  <c r="CP19" i="10"/>
  <c r="AF19" i="10"/>
  <c r="CO19" i="10"/>
  <c r="AE19" i="10"/>
  <c r="CN19" i="10"/>
  <c r="AD19" i="10"/>
  <c r="CM19" i="10"/>
  <c r="AC19" i="10"/>
  <c r="CL19" i="10"/>
  <c r="AB19" i="10"/>
  <c r="CK19" i="10"/>
  <c r="AA19" i="10"/>
  <c r="CJ19" i="10"/>
  <c r="Z19" i="10"/>
  <c r="CI19" i="10"/>
  <c r="Y19" i="10"/>
  <c r="CH19" i="10"/>
  <c r="X19" i="10"/>
  <c r="CG19" i="10"/>
  <c r="CE19" i="10"/>
  <c r="CD19" i="10"/>
  <c r="CC19" i="10"/>
  <c r="CB19" i="10"/>
  <c r="CA19" i="10"/>
  <c r="BZ19" i="10"/>
  <c r="BY19" i="10"/>
  <c r="BX19" i="10"/>
  <c r="BW19" i="10"/>
  <c r="BV19" i="10"/>
  <c r="BU19" i="10"/>
  <c r="BT19" i="10"/>
  <c r="BR19" i="10"/>
  <c r="BQ19" i="10"/>
  <c r="BP19" i="10"/>
  <c r="BO19" i="10"/>
  <c r="BN19" i="10"/>
  <c r="BM19" i="10"/>
  <c r="BL19" i="10"/>
  <c r="BK19" i="10"/>
  <c r="BJ19" i="10"/>
  <c r="BI19" i="10"/>
  <c r="BH19" i="10"/>
  <c r="K29" i="10"/>
  <c r="EE18" i="10"/>
  <c r="ED18" i="10"/>
  <c r="EC18" i="10"/>
  <c r="BP18" i="10"/>
  <c r="EB18" i="10"/>
  <c r="BO18" i="10"/>
  <c r="EA18" i="10"/>
  <c r="BN18" i="10"/>
  <c r="DZ18" i="10"/>
  <c r="BM18" i="10"/>
  <c r="DY18" i="10"/>
  <c r="BL18" i="10"/>
  <c r="DX18" i="10"/>
  <c r="BK18" i="10"/>
  <c r="DW18" i="10"/>
  <c r="BJ18" i="10"/>
  <c r="DV18" i="10"/>
  <c r="BI18" i="10"/>
  <c r="DU18" i="10"/>
  <c r="BH18" i="10"/>
  <c r="DT18" i="10"/>
  <c r="DR18" i="10"/>
  <c r="BF18" i="10"/>
  <c r="DQ18" i="10"/>
  <c r="BE18" i="10"/>
  <c r="DP18" i="10"/>
  <c r="BD18" i="10"/>
  <c r="DO18" i="10"/>
  <c r="BC18" i="10"/>
  <c r="DN18" i="10"/>
  <c r="BB18" i="10"/>
  <c r="DM18" i="10"/>
  <c r="BA18" i="10"/>
  <c r="DL18" i="10"/>
  <c r="AZ18" i="10"/>
  <c r="DK18" i="10"/>
  <c r="AY18" i="10"/>
  <c r="DJ18" i="10"/>
  <c r="AX18" i="10"/>
  <c r="DI18" i="10"/>
  <c r="AW18" i="10"/>
  <c r="DH18" i="10"/>
  <c r="AV18" i="10"/>
  <c r="DG18" i="10"/>
  <c r="DE18" i="10"/>
  <c r="AT18" i="10"/>
  <c r="DD18" i="10"/>
  <c r="AS18" i="10"/>
  <c r="DC18" i="10"/>
  <c r="AR18" i="10"/>
  <c r="DB18" i="10"/>
  <c r="AQ18" i="10"/>
  <c r="DA18" i="10"/>
  <c r="AP18" i="10"/>
  <c r="CZ18" i="10"/>
  <c r="AO18" i="10"/>
  <c r="CY18" i="10"/>
  <c r="AN18" i="10"/>
  <c r="CX18" i="10"/>
  <c r="AM18" i="10"/>
  <c r="CW18" i="10"/>
  <c r="AL18" i="10"/>
  <c r="CV18" i="10"/>
  <c r="AK18" i="10"/>
  <c r="CU18" i="10"/>
  <c r="AJ18" i="10"/>
  <c r="CT18" i="10"/>
  <c r="CR18" i="10"/>
  <c r="AH18" i="10"/>
  <c r="CQ18" i="10"/>
  <c r="AG18" i="10"/>
  <c r="CP18" i="10"/>
  <c r="AF18" i="10"/>
  <c r="CO18" i="10"/>
  <c r="AE18" i="10"/>
  <c r="CN18" i="10"/>
  <c r="AD18" i="10"/>
  <c r="CM18" i="10"/>
  <c r="AC18" i="10"/>
  <c r="CL18" i="10"/>
  <c r="AB18" i="10"/>
  <c r="CK18" i="10"/>
  <c r="AA18" i="10"/>
  <c r="CJ18" i="10"/>
  <c r="Z18" i="10"/>
  <c r="CI18" i="10"/>
  <c r="Y18" i="10"/>
  <c r="CH18" i="10"/>
  <c r="X18" i="10"/>
  <c r="CG18" i="10"/>
  <c r="CE18" i="10"/>
  <c r="CD18" i="10"/>
  <c r="CC18" i="10"/>
  <c r="CB18" i="10"/>
  <c r="CA18" i="10"/>
  <c r="BZ18" i="10"/>
  <c r="BY18" i="10"/>
  <c r="BX18" i="10"/>
  <c r="BW18" i="10"/>
  <c r="BV18" i="10"/>
  <c r="BU18" i="10"/>
  <c r="BT18" i="10"/>
  <c r="BR18" i="10"/>
  <c r="BQ18" i="10"/>
  <c r="J25" i="10"/>
  <c r="EE17" i="10"/>
  <c r="ED17" i="10"/>
  <c r="EC17" i="10"/>
  <c r="EB17" i="10"/>
  <c r="EA17" i="10"/>
  <c r="DZ17" i="10"/>
  <c r="DY17" i="10"/>
  <c r="DX17" i="10"/>
  <c r="DW17" i="10"/>
  <c r="DV17" i="10"/>
  <c r="DU17" i="10"/>
  <c r="DT17" i="10"/>
  <c r="DR17" i="10"/>
  <c r="BF17" i="10"/>
  <c r="DQ17" i="10"/>
  <c r="BE17" i="10"/>
  <c r="DP17" i="10"/>
  <c r="BD17" i="10"/>
  <c r="DO17" i="10"/>
  <c r="BC17" i="10"/>
  <c r="DN17" i="10"/>
  <c r="BB17" i="10"/>
  <c r="DM17" i="10"/>
  <c r="BA17" i="10"/>
  <c r="DL17" i="10"/>
  <c r="AZ17" i="10"/>
  <c r="DK17" i="10"/>
  <c r="AY17" i="10"/>
  <c r="DJ17" i="10"/>
  <c r="AX17" i="10"/>
  <c r="DI17" i="10"/>
  <c r="AW17" i="10"/>
  <c r="DH17" i="10"/>
  <c r="AV17" i="10"/>
  <c r="DG17" i="10"/>
  <c r="DE17" i="10"/>
  <c r="AT17" i="10"/>
  <c r="DD17" i="10"/>
  <c r="AS17" i="10"/>
  <c r="DC17" i="10"/>
  <c r="AR17" i="10"/>
  <c r="DB17" i="10"/>
  <c r="AQ17" i="10"/>
  <c r="DA17" i="10"/>
  <c r="AP17" i="10"/>
  <c r="CZ17" i="10"/>
  <c r="AO17" i="10"/>
  <c r="CY17" i="10"/>
  <c r="AN17" i="10"/>
  <c r="CX17" i="10"/>
  <c r="AM17" i="10"/>
  <c r="CW17" i="10"/>
  <c r="AL17" i="10"/>
  <c r="CV17" i="10"/>
  <c r="AK17" i="10"/>
  <c r="CU17" i="10"/>
  <c r="AJ17" i="10"/>
  <c r="CT17" i="10"/>
  <c r="CR17" i="10"/>
  <c r="AH17" i="10"/>
  <c r="CQ17" i="10"/>
  <c r="AG17" i="10"/>
  <c r="CP17" i="10"/>
  <c r="AF17" i="10"/>
  <c r="CO17" i="10"/>
  <c r="AE17" i="10"/>
  <c r="CN17" i="10"/>
  <c r="AD17" i="10"/>
  <c r="CM17" i="10"/>
  <c r="AC17" i="10"/>
  <c r="CL17" i="10"/>
  <c r="AB17" i="10"/>
  <c r="CK17" i="10"/>
  <c r="AA17" i="10"/>
  <c r="CJ17" i="10"/>
  <c r="Z17" i="10"/>
  <c r="CI17" i="10"/>
  <c r="Y17" i="10"/>
  <c r="CH17" i="10"/>
  <c r="X17" i="10"/>
  <c r="CG17" i="10"/>
  <c r="CE17" i="10"/>
  <c r="CD17" i="10"/>
  <c r="CC17" i="10"/>
  <c r="CB17" i="10"/>
  <c r="CA17" i="10"/>
  <c r="BZ17" i="10"/>
  <c r="BY17" i="10"/>
  <c r="BX17" i="10"/>
  <c r="BW17" i="10"/>
  <c r="BV17" i="10"/>
  <c r="BU17" i="10"/>
  <c r="BT17" i="10"/>
  <c r="BR17" i="10"/>
  <c r="BQ17" i="10"/>
  <c r="BP17" i="10"/>
  <c r="BO17" i="10"/>
  <c r="BN17" i="10"/>
  <c r="BM17" i="10"/>
  <c r="BL17" i="10"/>
  <c r="BK17" i="10"/>
  <c r="BJ17" i="10"/>
  <c r="BI17" i="10"/>
  <c r="BH17" i="10"/>
  <c r="J6" i="10"/>
  <c r="EE16" i="10"/>
  <c r="ED16" i="10"/>
  <c r="EC16" i="10"/>
  <c r="EB16" i="10"/>
  <c r="EA16" i="10"/>
  <c r="DZ16" i="10"/>
  <c r="DY16" i="10"/>
  <c r="DX16" i="10"/>
  <c r="DW16" i="10"/>
  <c r="DV16" i="10"/>
  <c r="DU16" i="10"/>
  <c r="DT16" i="10"/>
  <c r="DR16" i="10"/>
  <c r="BF16" i="10"/>
  <c r="DQ16" i="10"/>
  <c r="BE16" i="10"/>
  <c r="DP16" i="10"/>
  <c r="BD16" i="10"/>
  <c r="DO16" i="10"/>
  <c r="BC16" i="10"/>
  <c r="DN16" i="10"/>
  <c r="BB16" i="10"/>
  <c r="DM16" i="10"/>
  <c r="BA16" i="10"/>
  <c r="DL16" i="10"/>
  <c r="AZ16" i="10"/>
  <c r="DK16" i="10"/>
  <c r="AY16" i="10"/>
  <c r="DJ16" i="10"/>
  <c r="AX16" i="10"/>
  <c r="DI16" i="10"/>
  <c r="AW16" i="10"/>
  <c r="DH16" i="10"/>
  <c r="AV16" i="10"/>
  <c r="DG16" i="10"/>
  <c r="DE16" i="10"/>
  <c r="AT16" i="10"/>
  <c r="DD16" i="10"/>
  <c r="AS16" i="10"/>
  <c r="DC16" i="10"/>
  <c r="AR16" i="10"/>
  <c r="DB16" i="10"/>
  <c r="AQ16" i="10"/>
  <c r="DA16" i="10"/>
  <c r="AP16" i="10"/>
  <c r="CZ16" i="10"/>
  <c r="AO16" i="10"/>
  <c r="CY16" i="10"/>
  <c r="AN16" i="10"/>
  <c r="CX16" i="10"/>
  <c r="AM16" i="10"/>
  <c r="CW16" i="10"/>
  <c r="AL16" i="10"/>
  <c r="CV16" i="10"/>
  <c r="AK16" i="10"/>
  <c r="CU16" i="10"/>
  <c r="AJ16" i="10"/>
  <c r="CT16" i="10"/>
  <c r="CR16" i="10"/>
  <c r="AH16" i="10"/>
  <c r="CQ16" i="10"/>
  <c r="AG16" i="10"/>
  <c r="CP16" i="10"/>
  <c r="AF16" i="10"/>
  <c r="CO16" i="10"/>
  <c r="AE16" i="10"/>
  <c r="CN16" i="10"/>
  <c r="AD16" i="10"/>
  <c r="CM16" i="10"/>
  <c r="AC16" i="10"/>
  <c r="CL16" i="10"/>
  <c r="AB16" i="10"/>
  <c r="CK16" i="10"/>
  <c r="AA16" i="10"/>
  <c r="CJ16" i="10"/>
  <c r="Z16" i="10"/>
  <c r="CI16" i="10"/>
  <c r="Y16" i="10"/>
  <c r="CH16" i="10"/>
  <c r="X16" i="10"/>
  <c r="CG16" i="10"/>
  <c r="CE16" i="10"/>
  <c r="V32" i="10"/>
  <c r="CD16" i="10"/>
  <c r="U32" i="10"/>
  <c r="CC16" i="10"/>
  <c r="T32" i="10"/>
  <c r="CB16" i="10"/>
  <c r="S32" i="10"/>
  <c r="CA16" i="10"/>
  <c r="R32" i="10"/>
  <c r="BZ16" i="10"/>
  <c r="Q32" i="10"/>
  <c r="BY16" i="10"/>
  <c r="P32" i="10"/>
  <c r="BX16" i="10"/>
  <c r="O32" i="10"/>
  <c r="BW16" i="10"/>
  <c r="N32" i="10"/>
  <c r="BV16" i="10"/>
  <c r="M32" i="10"/>
  <c r="BU16" i="10"/>
  <c r="L32" i="10"/>
  <c r="BT16" i="10"/>
  <c r="BR16" i="10"/>
  <c r="BQ16" i="10"/>
  <c r="BP16" i="10"/>
  <c r="BO16" i="10"/>
  <c r="BN16" i="10"/>
  <c r="BM16" i="10"/>
  <c r="BL16" i="10"/>
  <c r="BK16" i="10"/>
  <c r="BJ16" i="10"/>
  <c r="BI16" i="10"/>
  <c r="BH16" i="10"/>
  <c r="J26" i="10"/>
  <c r="EE15" i="10"/>
  <c r="ED15" i="10"/>
  <c r="EC15" i="10"/>
  <c r="EB15" i="10"/>
  <c r="BO15" i="10"/>
  <c r="EA15" i="10"/>
  <c r="BN15" i="10"/>
  <c r="DZ15" i="10"/>
  <c r="DY15" i="10"/>
  <c r="BL15" i="10"/>
  <c r="DX15" i="10"/>
  <c r="BK15" i="10"/>
  <c r="DW15" i="10"/>
  <c r="BJ15" i="10"/>
  <c r="DV15" i="10"/>
  <c r="DU15" i="10"/>
  <c r="BH15" i="10"/>
  <c r="DT15" i="10"/>
  <c r="DR15" i="10"/>
  <c r="BF15" i="10"/>
  <c r="DQ15" i="10"/>
  <c r="BE15" i="10"/>
  <c r="DP15" i="10"/>
  <c r="BD15" i="10"/>
  <c r="DO15" i="10"/>
  <c r="BC15" i="10"/>
  <c r="DN15" i="10"/>
  <c r="BB15" i="10"/>
  <c r="DM15" i="10"/>
  <c r="BA15" i="10"/>
  <c r="DL15" i="10"/>
  <c r="AZ15" i="10"/>
  <c r="DK15" i="10"/>
  <c r="AY15" i="10"/>
  <c r="DJ15" i="10"/>
  <c r="AX15" i="10"/>
  <c r="DI15" i="10"/>
  <c r="AW15" i="10"/>
  <c r="DH15" i="10"/>
  <c r="AV15" i="10"/>
  <c r="DG15" i="10"/>
  <c r="DE15" i="10"/>
  <c r="AT15" i="10"/>
  <c r="DD15" i="10"/>
  <c r="AS15" i="10"/>
  <c r="DC15" i="10"/>
  <c r="AR15" i="10"/>
  <c r="DB15" i="10"/>
  <c r="AQ15" i="10"/>
  <c r="DA15" i="10"/>
  <c r="AP15" i="10"/>
  <c r="CZ15" i="10"/>
  <c r="AO15" i="10"/>
  <c r="CY15" i="10"/>
  <c r="AN15" i="10"/>
  <c r="CX15" i="10"/>
  <c r="AM15" i="10"/>
  <c r="CW15" i="10"/>
  <c r="AL15" i="10"/>
  <c r="CV15" i="10"/>
  <c r="AK15" i="10"/>
  <c r="CU15" i="10"/>
  <c r="AJ15" i="10"/>
  <c r="CT15" i="10"/>
  <c r="CR15" i="10"/>
  <c r="AH15" i="10"/>
  <c r="CQ15" i="10"/>
  <c r="AG15" i="10"/>
  <c r="CP15" i="10"/>
  <c r="AF15" i="10"/>
  <c r="CO15" i="10"/>
  <c r="AE15" i="10"/>
  <c r="CN15" i="10"/>
  <c r="AD15" i="10"/>
  <c r="CM15" i="10"/>
  <c r="AC15" i="10"/>
  <c r="CL15" i="10"/>
  <c r="AB15" i="10"/>
  <c r="CK15" i="10"/>
  <c r="AA15" i="10"/>
  <c r="CJ15" i="10"/>
  <c r="Z15" i="10"/>
  <c r="CI15" i="10"/>
  <c r="Y15" i="10"/>
  <c r="CH15" i="10"/>
  <c r="X15" i="10"/>
  <c r="CG15" i="10"/>
  <c r="CE15" i="10"/>
  <c r="V25" i="10"/>
  <c r="CD15" i="10"/>
  <c r="U25" i="10"/>
  <c r="CC15" i="10"/>
  <c r="T25" i="10"/>
  <c r="CB15" i="10"/>
  <c r="S25" i="10"/>
  <c r="CA15" i="10"/>
  <c r="R25" i="10"/>
  <c r="BZ15" i="10"/>
  <c r="Q25" i="10"/>
  <c r="BY15" i="10"/>
  <c r="P25" i="10"/>
  <c r="BX15" i="10"/>
  <c r="O25" i="10"/>
  <c r="BW15" i="10"/>
  <c r="N25" i="10"/>
  <c r="BV15" i="10"/>
  <c r="M25" i="10"/>
  <c r="BU15" i="10"/>
  <c r="L25" i="10"/>
  <c r="BT15" i="10"/>
  <c r="BR15" i="10"/>
  <c r="BQ15" i="10"/>
  <c r="BP15" i="10"/>
  <c r="BM15" i="10"/>
  <c r="BI15" i="10"/>
  <c r="K13" i="10"/>
  <c r="EE14" i="10"/>
  <c r="ED14" i="10"/>
  <c r="EC14" i="10"/>
  <c r="EB14" i="10"/>
  <c r="EA14" i="10"/>
  <c r="DZ14" i="10"/>
  <c r="DY14" i="10"/>
  <c r="DX14" i="10"/>
  <c r="DW14" i="10"/>
  <c r="DV14" i="10"/>
  <c r="DU14" i="10"/>
  <c r="DT14" i="10"/>
  <c r="DR14" i="10"/>
  <c r="BF14" i="10"/>
  <c r="DQ14" i="10"/>
  <c r="BE14" i="10"/>
  <c r="DP14" i="10"/>
  <c r="BD14" i="10"/>
  <c r="DO14" i="10"/>
  <c r="BC14" i="10"/>
  <c r="DN14" i="10"/>
  <c r="BB14" i="10"/>
  <c r="DM14" i="10"/>
  <c r="BA14" i="10"/>
  <c r="DL14" i="10"/>
  <c r="AZ14" i="10"/>
  <c r="DK14" i="10"/>
  <c r="DJ14" i="10"/>
  <c r="AX14" i="10"/>
  <c r="DI14" i="10"/>
  <c r="AW14" i="10"/>
  <c r="DH14" i="10"/>
  <c r="AV14" i="10"/>
  <c r="DG14" i="10"/>
  <c r="DE14" i="10"/>
  <c r="AT14" i="10"/>
  <c r="DD14" i="10"/>
  <c r="AS14" i="10"/>
  <c r="DC14" i="10"/>
  <c r="AR14" i="10"/>
  <c r="DB14" i="10"/>
  <c r="AQ14" i="10"/>
  <c r="DA14" i="10"/>
  <c r="AP14" i="10"/>
  <c r="CZ14" i="10"/>
  <c r="AO14" i="10"/>
  <c r="CY14" i="10"/>
  <c r="AN14" i="10"/>
  <c r="CX14" i="10"/>
  <c r="AM14" i="10"/>
  <c r="CW14" i="10"/>
  <c r="AL14" i="10"/>
  <c r="CV14" i="10"/>
  <c r="AK14" i="10"/>
  <c r="CU14" i="10"/>
  <c r="AJ14" i="10"/>
  <c r="CT14" i="10"/>
  <c r="CR14" i="10"/>
  <c r="AH14" i="10"/>
  <c r="CQ14" i="10"/>
  <c r="AG14" i="10"/>
  <c r="CP14" i="10"/>
  <c r="AF14" i="10"/>
  <c r="CO14" i="10"/>
  <c r="AE14" i="10"/>
  <c r="CN14" i="10"/>
  <c r="AD14" i="10"/>
  <c r="CM14" i="10"/>
  <c r="AC14" i="10"/>
  <c r="CL14" i="10"/>
  <c r="AB14" i="10"/>
  <c r="CK14" i="10"/>
  <c r="AA14" i="10"/>
  <c r="CJ14" i="10"/>
  <c r="Z14" i="10"/>
  <c r="CI14" i="10"/>
  <c r="Y14" i="10"/>
  <c r="CH14" i="10"/>
  <c r="X14" i="10"/>
  <c r="CG14" i="10"/>
  <c r="CE14" i="10"/>
  <c r="CD14" i="10"/>
  <c r="U16" i="10"/>
  <c r="CC14" i="10"/>
  <c r="CB14" i="10"/>
  <c r="CA14" i="10"/>
  <c r="BZ14" i="10"/>
  <c r="Q16" i="10"/>
  <c r="BY14" i="10"/>
  <c r="BX14" i="10"/>
  <c r="BW14" i="10"/>
  <c r="BV14" i="10"/>
  <c r="M16" i="10"/>
  <c r="BU14" i="10"/>
  <c r="BT14" i="10"/>
  <c r="BR14" i="10"/>
  <c r="BQ14" i="10"/>
  <c r="BP14" i="10"/>
  <c r="BO14" i="10"/>
  <c r="BN14" i="10"/>
  <c r="BM14" i="10"/>
  <c r="BL14" i="10"/>
  <c r="BK14" i="10"/>
  <c r="BJ14" i="10"/>
  <c r="BI14" i="10"/>
  <c r="BH14" i="10"/>
  <c r="AY14" i="10"/>
  <c r="K32" i="10"/>
  <c r="EE13" i="10"/>
  <c r="ED13" i="10"/>
  <c r="EC13" i="10"/>
  <c r="EB13" i="10"/>
  <c r="EA13" i="10"/>
  <c r="DZ13" i="10"/>
  <c r="DY13" i="10"/>
  <c r="DX13" i="10"/>
  <c r="DW13" i="10"/>
  <c r="DV13" i="10"/>
  <c r="DU13" i="10"/>
  <c r="DT13" i="10"/>
  <c r="DR13" i="10"/>
  <c r="BF13" i="10"/>
  <c r="DQ13" i="10"/>
  <c r="BE13" i="10"/>
  <c r="DP13" i="10"/>
  <c r="BD13" i="10"/>
  <c r="DO13" i="10"/>
  <c r="BC13" i="10"/>
  <c r="DN13" i="10"/>
  <c r="BB13" i="10"/>
  <c r="DM13" i="10"/>
  <c r="BA13" i="10"/>
  <c r="DL13" i="10"/>
  <c r="AZ13" i="10"/>
  <c r="DK13" i="10"/>
  <c r="AY13" i="10"/>
  <c r="DJ13" i="10"/>
  <c r="AX13" i="10"/>
  <c r="DI13" i="10"/>
  <c r="AW13" i="10"/>
  <c r="DH13" i="10"/>
  <c r="AV13" i="10"/>
  <c r="DG13" i="10"/>
  <c r="DE13" i="10"/>
  <c r="AT13" i="10"/>
  <c r="DD13" i="10"/>
  <c r="AS13" i="10"/>
  <c r="DC13" i="10"/>
  <c r="AR13" i="10"/>
  <c r="DB13" i="10"/>
  <c r="AQ13" i="10"/>
  <c r="DA13" i="10"/>
  <c r="AP13" i="10"/>
  <c r="CZ13" i="10"/>
  <c r="AO13" i="10"/>
  <c r="CY13" i="10"/>
  <c r="AN13" i="10"/>
  <c r="CX13" i="10"/>
  <c r="AM13" i="10"/>
  <c r="CW13" i="10"/>
  <c r="AL13" i="10"/>
  <c r="CV13" i="10"/>
  <c r="AK13" i="10"/>
  <c r="CU13" i="10"/>
  <c r="AJ13" i="10"/>
  <c r="CT13" i="10"/>
  <c r="CR13" i="10"/>
  <c r="AH13" i="10"/>
  <c r="CQ13" i="10"/>
  <c r="AG13" i="10"/>
  <c r="CP13" i="10"/>
  <c r="AF13" i="10"/>
  <c r="CO13" i="10"/>
  <c r="AE13" i="10"/>
  <c r="CN13" i="10"/>
  <c r="AD13" i="10"/>
  <c r="CM13" i="10"/>
  <c r="AC13" i="10"/>
  <c r="CL13" i="10"/>
  <c r="AB13" i="10"/>
  <c r="CK13" i="10"/>
  <c r="AA13" i="10"/>
  <c r="CJ13" i="10"/>
  <c r="Z13" i="10"/>
  <c r="CI13" i="10"/>
  <c r="Y13" i="10"/>
  <c r="CH13" i="10"/>
  <c r="X13" i="10"/>
  <c r="CG13" i="10"/>
  <c r="CE13" i="10"/>
  <c r="V27" i="10"/>
  <c r="CD13" i="10"/>
  <c r="U27" i="10"/>
  <c r="CC13" i="10"/>
  <c r="T27" i="10"/>
  <c r="CB13" i="10"/>
  <c r="S27" i="10"/>
  <c r="CA13" i="10"/>
  <c r="R27" i="10"/>
  <c r="BZ13" i="10"/>
  <c r="Q27" i="10"/>
  <c r="BY13" i="10"/>
  <c r="P27" i="10"/>
  <c r="BX13" i="10"/>
  <c r="O27" i="10"/>
  <c r="BW13" i="10"/>
  <c r="N27" i="10"/>
  <c r="BV13" i="10"/>
  <c r="M27" i="10"/>
  <c r="BU13" i="10"/>
  <c r="L27" i="10"/>
  <c r="BT13" i="10"/>
  <c r="BR13" i="10"/>
  <c r="BQ13" i="10"/>
  <c r="BP13" i="10"/>
  <c r="BO13" i="10"/>
  <c r="BN13" i="10"/>
  <c r="BM13" i="10"/>
  <c r="BL13" i="10"/>
  <c r="BK13" i="10"/>
  <c r="BJ13" i="10"/>
  <c r="BI13" i="10"/>
  <c r="BH13" i="10"/>
  <c r="K24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R12" i="10"/>
  <c r="BF12" i="10"/>
  <c r="DQ12" i="10"/>
  <c r="BE12" i="10"/>
  <c r="DP12" i="10"/>
  <c r="BD12" i="10"/>
  <c r="DO12" i="10"/>
  <c r="BC12" i="10"/>
  <c r="DN12" i="10"/>
  <c r="BB12" i="10"/>
  <c r="DM12" i="10"/>
  <c r="BA12" i="10"/>
  <c r="DL12" i="10"/>
  <c r="AZ12" i="10"/>
  <c r="DK12" i="10"/>
  <c r="AY12" i="10"/>
  <c r="DJ12" i="10"/>
  <c r="AX12" i="10"/>
  <c r="DI12" i="10"/>
  <c r="AW12" i="10"/>
  <c r="DH12" i="10"/>
  <c r="AV12" i="10"/>
  <c r="DG12" i="10"/>
  <c r="DE12" i="10"/>
  <c r="AT12" i="10"/>
  <c r="DD12" i="10"/>
  <c r="AS12" i="10"/>
  <c r="DC12" i="10"/>
  <c r="AR12" i="10"/>
  <c r="DB12" i="10"/>
  <c r="AQ12" i="10"/>
  <c r="DA12" i="10"/>
  <c r="AP12" i="10"/>
  <c r="CZ12" i="10"/>
  <c r="AO12" i="10"/>
  <c r="CY12" i="10"/>
  <c r="AN12" i="10"/>
  <c r="CX12" i="10"/>
  <c r="AM12" i="10"/>
  <c r="CW12" i="10"/>
  <c r="AL12" i="10"/>
  <c r="CV12" i="10"/>
  <c r="AK12" i="10"/>
  <c r="CU12" i="10"/>
  <c r="AJ12" i="10"/>
  <c r="CT12" i="10"/>
  <c r="CR12" i="10"/>
  <c r="AH12" i="10"/>
  <c r="CQ12" i="10"/>
  <c r="AG12" i="10"/>
  <c r="CP12" i="10"/>
  <c r="AF12" i="10"/>
  <c r="CO12" i="10"/>
  <c r="AE12" i="10"/>
  <c r="CN12" i="10"/>
  <c r="AD12" i="10"/>
  <c r="CM12" i="10"/>
  <c r="AC12" i="10"/>
  <c r="CL12" i="10"/>
  <c r="AB12" i="10"/>
  <c r="CK12" i="10"/>
  <c r="AA12" i="10"/>
  <c r="CJ12" i="10"/>
  <c r="Z12" i="10"/>
  <c r="CI12" i="10"/>
  <c r="Y12" i="10"/>
  <c r="CH12" i="10"/>
  <c r="X12" i="10"/>
  <c r="CG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R12" i="10"/>
  <c r="BQ12" i="10"/>
  <c r="BP12" i="10"/>
  <c r="BO12" i="10"/>
  <c r="BN12" i="10"/>
  <c r="BM12" i="10"/>
  <c r="BL12" i="10"/>
  <c r="BK12" i="10"/>
  <c r="BJ12" i="10"/>
  <c r="BI12" i="10"/>
  <c r="BH12" i="10"/>
  <c r="K9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R11" i="10"/>
  <c r="BF11" i="10"/>
  <c r="DQ11" i="10"/>
  <c r="BE11" i="10"/>
  <c r="DP11" i="10"/>
  <c r="BD11" i="10"/>
  <c r="DO11" i="10"/>
  <c r="BC11" i="10"/>
  <c r="DN11" i="10"/>
  <c r="BB11" i="10"/>
  <c r="DM11" i="10"/>
  <c r="BA11" i="10"/>
  <c r="DL11" i="10"/>
  <c r="AZ11" i="10"/>
  <c r="DK11" i="10"/>
  <c r="AY11" i="10"/>
  <c r="DJ11" i="10"/>
  <c r="AX11" i="10"/>
  <c r="DI11" i="10"/>
  <c r="AW11" i="10"/>
  <c r="DH11" i="10"/>
  <c r="AV11" i="10"/>
  <c r="DG11" i="10"/>
  <c r="DE11" i="10"/>
  <c r="AT11" i="10"/>
  <c r="DD11" i="10"/>
  <c r="AS11" i="10"/>
  <c r="DC11" i="10"/>
  <c r="AR11" i="10"/>
  <c r="DB11" i="10"/>
  <c r="AQ11" i="10"/>
  <c r="DA11" i="10"/>
  <c r="AP11" i="10"/>
  <c r="CZ11" i="10"/>
  <c r="AO11" i="10"/>
  <c r="CY11" i="10"/>
  <c r="AN11" i="10"/>
  <c r="CX11" i="10"/>
  <c r="AM11" i="10"/>
  <c r="CW11" i="10"/>
  <c r="AL11" i="10"/>
  <c r="CV11" i="10"/>
  <c r="AK11" i="10"/>
  <c r="CU11" i="10"/>
  <c r="AJ11" i="10"/>
  <c r="CT11" i="10"/>
  <c r="CR11" i="10"/>
  <c r="AH11" i="10"/>
  <c r="CQ11" i="10"/>
  <c r="AG11" i="10"/>
  <c r="CP11" i="10"/>
  <c r="AF11" i="10"/>
  <c r="CO11" i="10"/>
  <c r="AE11" i="10"/>
  <c r="CN11" i="10"/>
  <c r="AD11" i="10"/>
  <c r="CM11" i="10"/>
  <c r="AC11" i="10"/>
  <c r="CL11" i="10"/>
  <c r="AB11" i="10"/>
  <c r="CK11" i="10"/>
  <c r="AA11" i="10"/>
  <c r="CJ11" i="10"/>
  <c r="Z11" i="10"/>
  <c r="CI11" i="10"/>
  <c r="Y11" i="10"/>
  <c r="CH11" i="10"/>
  <c r="X11" i="10"/>
  <c r="CG11" i="10"/>
  <c r="CE11" i="10"/>
  <c r="V12" i="10"/>
  <c r="CD11" i="10"/>
  <c r="U12" i="10"/>
  <c r="CC11" i="10"/>
  <c r="T12" i="10"/>
  <c r="CB11" i="10"/>
  <c r="S12" i="10"/>
  <c r="CA11" i="10"/>
  <c r="R12" i="10"/>
  <c r="BZ11" i="10"/>
  <c r="Q12" i="10"/>
  <c r="BY11" i="10"/>
  <c r="P12" i="10"/>
  <c r="BX11" i="10"/>
  <c r="O12" i="10"/>
  <c r="BW11" i="10"/>
  <c r="N12" i="10"/>
  <c r="BV11" i="10"/>
  <c r="M12" i="10"/>
  <c r="BU11" i="10"/>
  <c r="L12" i="10"/>
  <c r="BT11" i="10"/>
  <c r="BR11" i="10"/>
  <c r="BQ11" i="10"/>
  <c r="BP11" i="10"/>
  <c r="BO11" i="10"/>
  <c r="BN11" i="10"/>
  <c r="BM11" i="10"/>
  <c r="BL11" i="10"/>
  <c r="BK11" i="10"/>
  <c r="BJ11" i="10"/>
  <c r="BI11" i="10"/>
  <c r="BH11" i="10"/>
  <c r="K8" i="10"/>
  <c r="EE10" i="10"/>
  <c r="ED10" i="10"/>
  <c r="EC10" i="10"/>
  <c r="BP10" i="10"/>
  <c r="EB10" i="10"/>
  <c r="BO10" i="10"/>
  <c r="EA10" i="10"/>
  <c r="BN10" i="10"/>
  <c r="DZ10" i="10"/>
  <c r="DY10" i="10"/>
  <c r="BL10" i="10"/>
  <c r="DX10" i="10"/>
  <c r="BK10" i="10"/>
  <c r="DW10" i="10"/>
  <c r="BJ10" i="10"/>
  <c r="DV10" i="10"/>
  <c r="BI10" i="10"/>
  <c r="DU10" i="10"/>
  <c r="BH10" i="10"/>
  <c r="DT10" i="10"/>
  <c r="DR10" i="10"/>
  <c r="BF10" i="10"/>
  <c r="DQ10" i="10"/>
  <c r="BE10" i="10"/>
  <c r="DP10" i="10"/>
  <c r="BD10" i="10"/>
  <c r="DO10" i="10"/>
  <c r="BC10" i="10"/>
  <c r="DN10" i="10"/>
  <c r="BB10" i="10"/>
  <c r="DM10" i="10"/>
  <c r="BA10" i="10"/>
  <c r="DL10" i="10"/>
  <c r="AZ10" i="10"/>
  <c r="DK10" i="10"/>
  <c r="AY10" i="10"/>
  <c r="DJ10" i="10"/>
  <c r="AX10" i="10"/>
  <c r="DI10" i="10"/>
  <c r="AW10" i="10"/>
  <c r="DH10" i="10"/>
  <c r="AV10" i="10"/>
  <c r="DG10" i="10"/>
  <c r="DE10" i="10"/>
  <c r="AT10" i="10"/>
  <c r="DD10" i="10"/>
  <c r="AS10" i="10"/>
  <c r="DC10" i="10"/>
  <c r="AR10" i="10"/>
  <c r="DB10" i="10"/>
  <c r="AQ10" i="10"/>
  <c r="DA10" i="10"/>
  <c r="AP10" i="10"/>
  <c r="CZ10" i="10"/>
  <c r="AO10" i="10"/>
  <c r="CY10" i="10"/>
  <c r="AN10" i="10"/>
  <c r="CX10" i="10"/>
  <c r="AM10" i="10"/>
  <c r="CW10" i="10"/>
  <c r="AL10" i="10"/>
  <c r="CV10" i="10"/>
  <c r="AK10" i="10"/>
  <c r="CU10" i="10"/>
  <c r="AJ10" i="10"/>
  <c r="CT10" i="10"/>
  <c r="CR10" i="10"/>
  <c r="AH10" i="10"/>
  <c r="CQ10" i="10"/>
  <c r="AG10" i="10"/>
  <c r="CP10" i="10"/>
  <c r="AF10" i="10"/>
  <c r="CO10" i="10"/>
  <c r="AE10" i="10"/>
  <c r="CN10" i="10"/>
  <c r="AD10" i="10"/>
  <c r="CM10" i="10"/>
  <c r="AC10" i="10"/>
  <c r="CL10" i="10"/>
  <c r="AB10" i="10"/>
  <c r="CK10" i="10"/>
  <c r="AA10" i="10"/>
  <c r="CJ10" i="10"/>
  <c r="Z10" i="10"/>
  <c r="CI10" i="10"/>
  <c r="Y10" i="10"/>
  <c r="CH10" i="10"/>
  <c r="X10" i="10"/>
  <c r="CG10" i="10"/>
  <c r="CE10" i="10"/>
  <c r="V11" i="10"/>
  <c r="CD10" i="10"/>
  <c r="U11" i="10"/>
  <c r="CC10" i="10"/>
  <c r="T11" i="10"/>
  <c r="CB10" i="10"/>
  <c r="S11" i="10"/>
  <c r="CA10" i="10"/>
  <c r="R11" i="10"/>
  <c r="BZ10" i="10"/>
  <c r="Q11" i="10"/>
  <c r="BY10" i="10"/>
  <c r="P11" i="10"/>
  <c r="BX10" i="10"/>
  <c r="O11" i="10"/>
  <c r="BW10" i="10"/>
  <c r="N11" i="10"/>
  <c r="BV10" i="10"/>
  <c r="M11" i="10"/>
  <c r="BU10" i="10"/>
  <c r="L11" i="10"/>
  <c r="BT10" i="10"/>
  <c r="BR10" i="10"/>
  <c r="BQ10" i="10"/>
  <c r="BM10" i="10"/>
  <c r="J12" i="10"/>
  <c r="EE9" i="10"/>
  <c r="ED9" i="10"/>
  <c r="EC9" i="10"/>
  <c r="BP9" i="10"/>
  <c r="EB9" i="10"/>
  <c r="BO9" i="10"/>
  <c r="EA9" i="10"/>
  <c r="BN9" i="10"/>
  <c r="DZ9" i="10"/>
  <c r="BM9" i="10"/>
  <c r="DY9" i="10"/>
  <c r="BL9" i="10"/>
  <c r="DX9" i="10"/>
  <c r="BK9" i="10"/>
  <c r="DW9" i="10"/>
  <c r="BJ9" i="10"/>
  <c r="DV9" i="10"/>
  <c r="BI9" i="10"/>
  <c r="DU9" i="10"/>
  <c r="BH9" i="10"/>
  <c r="DT9" i="10"/>
  <c r="DR9" i="10"/>
  <c r="BF9" i="10"/>
  <c r="DQ9" i="10"/>
  <c r="BE9" i="10"/>
  <c r="DP9" i="10"/>
  <c r="BD9" i="10"/>
  <c r="DO9" i="10"/>
  <c r="BC9" i="10"/>
  <c r="DN9" i="10"/>
  <c r="BB9" i="10"/>
  <c r="DM9" i="10"/>
  <c r="BA9" i="10"/>
  <c r="DL9" i="10"/>
  <c r="AZ9" i="10"/>
  <c r="DK9" i="10"/>
  <c r="AY9" i="10"/>
  <c r="DJ9" i="10"/>
  <c r="AX9" i="10"/>
  <c r="DI9" i="10"/>
  <c r="AW9" i="10"/>
  <c r="DH9" i="10"/>
  <c r="AV9" i="10"/>
  <c r="DG9" i="10"/>
  <c r="DE9" i="10"/>
  <c r="AT9" i="10"/>
  <c r="DD9" i="10"/>
  <c r="AS9" i="10"/>
  <c r="DC9" i="10"/>
  <c r="AR9" i="10"/>
  <c r="DB9" i="10"/>
  <c r="AQ9" i="10"/>
  <c r="DA9" i="10"/>
  <c r="AP9" i="10"/>
  <c r="CZ9" i="10"/>
  <c r="AO9" i="10"/>
  <c r="CY9" i="10"/>
  <c r="AN9" i="10"/>
  <c r="CX9" i="10"/>
  <c r="AM9" i="10"/>
  <c r="CW9" i="10"/>
  <c r="AL9" i="10"/>
  <c r="CV9" i="10"/>
  <c r="AK9" i="10"/>
  <c r="CU9" i="10"/>
  <c r="AJ9" i="10"/>
  <c r="CT9" i="10"/>
  <c r="CR9" i="10"/>
  <c r="AH9" i="10"/>
  <c r="CQ9" i="10"/>
  <c r="AG9" i="10"/>
  <c r="CP9" i="10"/>
  <c r="AF9" i="10"/>
  <c r="CO9" i="10"/>
  <c r="AE9" i="10"/>
  <c r="CN9" i="10"/>
  <c r="AD9" i="10"/>
  <c r="CM9" i="10"/>
  <c r="AC9" i="10"/>
  <c r="CL9" i="10"/>
  <c r="AB9" i="10"/>
  <c r="CK9" i="10"/>
  <c r="AA9" i="10"/>
  <c r="CJ9" i="10"/>
  <c r="Z9" i="10"/>
  <c r="CI9" i="10"/>
  <c r="Y9" i="10"/>
  <c r="CH9" i="10"/>
  <c r="X9" i="10"/>
  <c r="CG9" i="10"/>
  <c r="CE9" i="10"/>
  <c r="V10" i="10"/>
  <c r="CD9" i="10"/>
  <c r="U10" i="10"/>
  <c r="CC9" i="10"/>
  <c r="T10" i="10"/>
  <c r="CB9" i="10"/>
  <c r="S10" i="10"/>
  <c r="CA9" i="10"/>
  <c r="R10" i="10"/>
  <c r="BZ9" i="10"/>
  <c r="Q10" i="10"/>
  <c r="BY9" i="10"/>
  <c r="P10" i="10"/>
  <c r="BX9" i="10"/>
  <c r="O10" i="10"/>
  <c r="BW9" i="10"/>
  <c r="N10" i="10"/>
  <c r="BV9" i="10"/>
  <c r="M10" i="10"/>
  <c r="BU9" i="10"/>
  <c r="L10" i="10"/>
  <c r="BT9" i="10"/>
  <c r="BR9" i="10"/>
  <c r="BQ9" i="10"/>
  <c r="K11" i="10"/>
  <c r="EE8" i="10"/>
  <c r="ED8" i="10"/>
  <c r="EC8" i="10"/>
  <c r="BP8" i="10"/>
  <c r="EB8" i="10"/>
  <c r="BO8" i="10"/>
  <c r="EA8" i="10"/>
  <c r="BN8" i="10"/>
  <c r="DZ8" i="10"/>
  <c r="BM8" i="10"/>
  <c r="DY8" i="10"/>
  <c r="BL8" i="10"/>
  <c r="DX8" i="10"/>
  <c r="BK8" i="10"/>
  <c r="DW8" i="10"/>
  <c r="BJ8" i="10"/>
  <c r="DV8" i="10"/>
  <c r="BI8" i="10"/>
  <c r="DU8" i="10"/>
  <c r="BH8" i="10"/>
  <c r="DT8" i="10"/>
  <c r="DR8" i="10"/>
  <c r="BF8" i="10"/>
  <c r="DQ8" i="10"/>
  <c r="BE8" i="10"/>
  <c r="DP8" i="10"/>
  <c r="BD8" i="10"/>
  <c r="DO8" i="10"/>
  <c r="BC8" i="10"/>
  <c r="DN8" i="10"/>
  <c r="BB8" i="10"/>
  <c r="DM8" i="10"/>
  <c r="BA8" i="10"/>
  <c r="DL8" i="10"/>
  <c r="AZ8" i="10"/>
  <c r="DK8" i="10"/>
  <c r="AY8" i="10"/>
  <c r="DJ8" i="10"/>
  <c r="AX8" i="10"/>
  <c r="DI8" i="10"/>
  <c r="AW8" i="10"/>
  <c r="DH8" i="10"/>
  <c r="AV8" i="10"/>
  <c r="DG8" i="10"/>
  <c r="DE8" i="10"/>
  <c r="AT8" i="10"/>
  <c r="DD8" i="10"/>
  <c r="AS8" i="10"/>
  <c r="DC8" i="10"/>
  <c r="AR8" i="10"/>
  <c r="DB8" i="10"/>
  <c r="AQ8" i="10"/>
  <c r="DA8" i="10"/>
  <c r="AP8" i="10"/>
  <c r="CZ8" i="10"/>
  <c r="AO8" i="10"/>
  <c r="CY8" i="10"/>
  <c r="AN8" i="10"/>
  <c r="CX8" i="10"/>
  <c r="AM8" i="10"/>
  <c r="CW8" i="10"/>
  <c r="AL8" i="10"/>
  <c r="CV8" i="10"/>
  <c r="AK8" i="10"/>
  <c r="CU8" i="10"/>
  <c r="AJ8" i="10"/>
  <c r="CT8" i="10"/>
  <c r="CR8" i="10"/>
  <c r="AH8" i="10"/>
  <c r="CQ8" i="10"/>
  <c r="AG8" i="10"/>
  <c r="CP8" i="10"/>
  <c r="AF8" i="10"/>
  <c r="CO8" i="10"/>
  <c r="AE8" i="10"/>
  <c r="CN8" i="10"/>
  <c r="AD8" i="10"/>
  <c r="CM8" i="10"/>
  <c r="AC8" i="10"/>
  <c r="CL8" i="10"/>
  <c r="AB8" i="10"/>
  <c r="CK8" i="10"/>
  <c r="AA8" i="10"/>
  <c r="CJ8" i="10"/>
  <c r="Z8" i="10"/>
  <c r="CI8" i="10"/>
  <c r="Y8" i="10"/>
  <c r="CH8" i="10"/>
  <c r="X8" i="10"/>
  <c r="CG8" i="10"/>
  <c r="CE8" i="10"/>
  <c r="V9" i="10"/>
  <c r="CD8" i="10"/>
  <c r="CC8" i="10"/>
  <c r="CB8" i="10"/>
  <c r="CA8" i="10"/>
  <c r="R9" i="10"/>
  <c r="BZ8" i="10"/>
  <c r="BY8" i="10"/>
  <c r="BX8" i="10"/>
  <c r="BW8" i="10"/>
  <c r="N9" i="10"/>
  <c r="BV8" i="10"/>
  <c r="BU8" i="10"/>
  <c r="BT8" i="10"/>
  <c r="BR8" i="10"/>
  <c r="BQ8" i="10"/>
  <c r="K10" i="10"/>
  <c r="EE7" i="10"/>
  <c r="ED7" i="10"/>
  <c r="EC7" i="10"/>
  <c r="EB7" i="10"/>
  <c r="EA7" i="10"/>
  <c r="DZ7" i="10"/>
  <c r="DY7" i="10"/>
  <c r="DX7" i="10"/>
  <c r="DW7" i="10"/>
  <c r="DV7" i="10"/>
  <c r="DU7" i="10"/>
  <c r="BH7" i="10"/>
  <c r="DT7" i="10"/>
  <c r="DR7" i="10"/>
  <c r="BF7" i="10"/>
  <c r="DQ7" i="10"/>
  <c r="BE7" i="10"/>
  <c r="DP7" i="10"/>
  <c r="BD7" i="10"/>
  <c r="DO7" i="10"/>
  <c r="BC7" i="10"/>
  <c r="DN7" i="10"/>
  <c r="BB7" i="10"/>
  <c r="DM7" i="10"/>
  <c r="BA7" i="10"/>
  <c r="DL7" i="10"/>
  <c r="AZ7" i="10"/>
  <c r="DK7" i="10"/>
  <c r="AY7" i="10"/>
  <c r="DJ7" i="10"/>
  <c r="AX7" i="10"/>
  <c r="DI7" i="10"/>
  <c r="AW7" i="10"/>
  <c r="DH7" i="10"/>
  <c r="AV7" i="10"/>
  <c r="DG7" i="10"/>
  <c r="DE7" i="10"/>
  <c r="AT7" i="10"/>
  <c r="DD7" i="10"/>
  <c r="AS7" i="10"/>
  <c r="DC7" i="10"/>
  <c r="AR7" i="10"/>
  <c r="DB7" i="10"/>
  <c r="AQ7" i="10"/>
  <c r="DA7" i="10"/>
  <c r="AP7" i="10"/>
  <c r="CZ7" i="10"/>
  <c r="AO7" i="10"/>
  <c r="CY7" i="10"/>
  <c r="AN7" i="10"/>
  <c r="CX7" i="10"/>
  <c r="AM7" i="10"/>
  <c r="CW7" i="10"/>
  <c r="AL7" i="10"/>
  <c r="CV7" i="10"/>
  <c r="AK7" i="10"/>
  <c r="CU7" i="10"/>
  <c r="AJ7" i="10"/>
  <c r="CT7" i="10"/>
  <c r="CR7" i="10"/>
  <c r="AH7" i="10"/>
  <c r="CQ7" i="10"/>
  <c r="AG7" i="10"/>
  <c r="CP7" i="10"/>
  <c r="AF7" i="10"/>
  <c r="CO7" i="10"/>
  <c r="AE7" i="10"/>
  <c r="CN7" i="10"/>
  <c r="AD7" i="10"/>
  <c r="CM7" i="10"/>
  <c r="AC7" i="10"/>
  <c r="CL7" i="10"/>
  <c r="AB7" i="10"/>
  <c r="CK7" i="10"/>
  <c r="AA7" i="10"/>
  <c r="CJ7" i="10"/>
  <c r="Z7" i="10"/>
  <c r="CI7" i="10"/>
  <c r="Y7" i="10"/>
  <c r="CH7" i="10"/>
  <c r="X7" i="10"/>
  <c r="CG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R7" i="10"/>
  <c r="BQ7" i="10"/>
  <c r="BP7" i="10"/>
  <c r="BO7" i="10"/>
  <c r="BN7" i="10"/>
  <c r="BM7" i="10"/>
  <c r="BL7" i="10"/>
  <c r="BK7" i="10"/>
  <c r="BJ7" i="10"/>
  <c r="BI7" i="10"/>
  <c r="K5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R6" i="10"/>
  <c r="BF6" i="10"/>
  <c r="DQ6" i="10"/>
  <c r="BE6" i="10"/>
  <c r="DP6" i="10"/>
  <c r="BD6" i="10"/>
  <c r="DO6" i="10"/>
  <c r="BC6" i="10"/>
  <c r="DN6" i="10"/>
  <c r="BB6" i="10"/>
  <c r="DM6" i="10"/>
  <c r="BA6" i="10"/>
  <c r="DL6" i="10"/>
  <c r="AZ6" i="10"/>
  <c r="DK6" i="10"/>
  <c r="AY6" i="10"/>
  <c r="DJ6" i="10"/>
  <c r="AX6" i="10"/>
  <c r="DI6" i="10"/>
  <c r="AW6" i="10"/>
  <c r="DH6" i="10"/>
  <c r="AV6" i="10"/>
  <c r="DG6" i="10"/>
  <c r="DE6" i="10"/>
  <c r="AT6" i="10"/>
  <c r="DD6" i="10"/>
  <c r="AS6" i="10"/>
  <c r="DC6" i="10"/>
  <c r="AR6" i="10"/>
  <c r="DB6" i="10"/>
  <c r="AQ6" i="10"/>
  <c r="DA6" i="10"/>
  <c r="AP6" i="10"/>
  <c r="CZ6" i="10"/>
  <c r="AO6" i="10"/>
  <c r="CY6" i="10"/>
  <c r="AN6" i="10"/>
  <c r="CX6" i="10"/>
  <c r="AM6" i="10"/>
  <c r="CW6" i="10"/>
  <c r="AL6" i="10"/>
  <c r="CV6" i="10"/>
  <c r="AK6" i="10"/>
  <c r="CU6" i="10"/>
  <c r="AJ6" i="10"/>
  <c r="CT6" i="10"/>
  <c r="CR6" i="10"/>
  <c r="AH6" i="10"/>
  <c r="CQ6" i="10"/>
  <c r="AG6" i="10"/>
  <c r="CP6" i="10"/>
  <c r="AF6" i="10"/>
  <c r="CO6" i="10"/>
  <c r="AE6" i="10"/>
  <c r="CN6" i="10"/>
  <c r="AD6" i="10"/>
  <c r="CM6" i="10"/>
  <c r="AC6" i="10"/>
  <c r="CL6" i="10"/>
  <c r="AB6" i="10"/>
  <c r="CK6" i="10"/>
  <c r="AA6" i="10"/>
  <c r="CJ6" i="10"/>
  <c r="Z6" i="10"/>
  <c r="CI6" i="10"/>
  <c r="Y6" i="10"/>
  <c r="CH6" i="10"/>
  <c r="X6" i="10"/>
  <c r="CG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R6" i="10"/>
  <c r="BQ6" i="10"/>
  <c r="BP6" i="10"/>
  <c r="BO6" i="10"/>
  <c r="BN6" i="10"/>
  <c r="BM6" i="10"/>
  <c r="BL6" i="10"/>
  <c r="BK6" i="10"/>
  <c r="BJ6" i="10"/>
  <c r="BI6" i="10"/>
  <c r="BH6" i="10"/>
  <c r="K14" i="10"/>
  <c r="EE5" i="10"/>
  <c r="ED5" i="10"/>
  <c r="EC5" i="10"/>
  <c r="EB5" i="10"/>
  <c r="BO5" i="10"/>
  <c r="EA5" i="10"/>
  <c r="BN5" i="10"/>
  <c r="DZ5" i="10"/>
  <c r="BM5" i="10"/>
  <c r="DY5" i="10"/>
  <c r="BL5" i="10"/>
  <c r="DX5" i="10"/>
  <c r="BK5" i="10"/>
  <c r="DW5" i="10"/>
  <c r="BJ5" i="10"/>
  <c r="DV5" i="10"/>
  <c r="BI5" i="10"/>
  <c r="DU5" i="10"/>
  <c r="BH5" i="10"/>
  <c r="DT5" i="10"/>
  <c r="DR5" i="10"/>
  <c r="BF5" i="10"/>
  <c r="DQ5" i="10"/>
  <c r="BE5" i="10"/>
  <c r="DP5" i="10"/>
  <c r="BD5" i="10"/>
  <c r="DO5" i="10"/>
  <c r="BC5" i="10"/>
  <c r="DN5" i="10"/>
  <c r="BB5" i="10"/>
  <c r="DM5" i="10"/>
  <c r="BA5" i="10"/>
  <c r="DL5" i="10"/>
  <c r="AZ5" i="10"/>
  <c r="DK5" i="10"/>
  <c r="AY5" i="10"/>
  <c r="DJ5" i="10"/>
  <c r="AX5" i="10"/>
  <c r="DI5" i="10"/>
  <c r="AW5" i="10"/>
  <c r="DH5" i="10"/>
  <c r="AV5" i="10"/>
  <c r="DG5" i="10"/>
  <c r="DE5" i="10"/>
  <c r="AT5" i="10"/>
  <c r="DD5" i="10"/>
  <c r="AS5" i="10"/>
  <c r="DC5" i="10"/>
  <c r="AR5" i="10"/>
  <c r="DB5" i="10"/>
  <c r="AQ5" i="10"/>
  <c r="DA5" i="10"/>
  <c r="AP5" i="10"/>
  <c r="CZ5" i="10"/>
  <c r="AO5" i="10"/>
  <c r="CY5" i="10"/>
  <c r="AN5" i="10"/>
  <c r="CX5" i="10"/>
  <c r="AM5" i="10"/>
  <c r="CW5" i="10"/>
  <c r="AL5" i="10"/>
  <c r="CV5" i="10"/>
  <c r="AK5" i="10"/>
  <c r="CU5" i="10"/>
  <c r="AJ5" i="10"/>
  <c r="CT5" i="10"/>
  <c r="CR5" i="10"/>
  <c r="AH5" i="10"/>
  <c r="CQ5" i="10"/>
  <c r="AG5" i="10"/>
  <c r="CP5" i="10"/>
  <c r="AF5" i="10"/>
  <c r="CO5" i="10"/>
  <c r="AE5" i="10"/>
  <c r="CN5" i="10"/>
  <c r="AD5" i="10"/>
  <c r="CM5" i="10"/>
  <c r="AC5" i="10"/>
  <c r="CL5" i="10"/>
  <c r="AB5" i="10"/>
  <c r="CK5" i="10"/>
  <c r="AA5" i="10"/>
  <c r="CJ5" i="10"/>
  <c r="Z5" i="10"/>
  <c r="CI5" i="10"/>
  <c r="Y5" i="10"/>
  <c r="CH5" i="10"/>
  <c r="X5" i="10"/>
  <c r="CG5" i="10"/>
  <c r="CE5" i="10"/>
  <c r="CD5" i="10"/>
  <c r="CC5" i="10"/>
  <c r="T14" i="10"/>
  <c r="CB5" i="10"/>
  <c r="CA5" i="10"/>
  <c r="BZ5" i="10"/>
  <c r="BY5" i="10"/>
  <c r="P14" i="10"/>
  <c r="BX5" i="10"/>
  <c r="BW5" i="10"/>
  <c r="BV5" i="10"/>
  <c r="BU5" i="10"/>
  <c r="L14" i="10"/>
  <c r="BT5" i="10"/>
  <c r="BR5" i="10"/>
  <c r="BQ5" i="10"/>
  <c r="BP5" i="10"/>
  <c r="K16" i="10"/>
  <c r="EE4" i="10"/>
  <c r="ED4" i="10"/>
  <c r="EC4" i="10"/>
  <c r="BP4" i="10"/>
  <c r="EB4" i="10"/>
  <c r="BO4" i="10"/>
  <c r="EA4" i="10"/>
  <c r="BN4" i="10"/>
  <c r="DZ4" i="10"/>
  <c r="BM4" i="10"/>
  <c r="DY4" i="10"/>
  <c r="BL4" i="10"/>
  <c r="DX4" i="10"/>
  <c r="BK4" i="10"/>
  <c r="DW4" i="10"/>
  <c r="BJ4" i="10"/>
  <c r="DV4" i="10"/>
  <c r="BI4" i="10"/>
  <c r="DU4" i="10"/>
  <c r="BH4" i="10"/>
  <c r="DT4" i="10"/>
  <c r="DR4" i="10"/>
  <c r="BF4" i="10"/>
  <c r="DQ4" i="10"/>
  <c r="BE4" i="10"/>
  <c r="DP4" i="10"/>
  <c r="BD4" i="10"/>
  <c r="DO4" i="10"/>
  <c r="BC4" i="10"/>
  <c r="DN4" i="10"/>
  <c r="BB4" i="10"/>
  <c r="DM4" i="10"/>
  <c r="BA4" i="10"/>
  <c r="DL4" i="10"/>
  <c r="AZ4" i="10"/>
  <c r="DK4" i="10"/>
  <c r="AY4" i="10"/>
  <c r="DJ4" i="10"/>
  <c r="AX4" i="10"/>
  <c r="DI4" i="10"/>
  <c r="AW4" i="10"/>
  <c r="DH4" i="10"/>
  <c r="AV4" i="10"/>
  <c r="DG4" i="10"/>
  <c r="DE4" i="10"/>
  <c r="AT4" i="10"/>
  <c r="DD4" i="10"/>
  <c r="AS4" i="10"/>
  <c r="DC4" i="10"/>
  <c r="AR4" i="10"/>
  <c r="DB4" i="10"/>
  <c r="AQ4" i="10"/>
  <c r="DA4" i="10"/>
  <c r="AP4" i="10"/>
  <c r="CZ4" i="10"/>
  <c r="AO4" i="10"/>
  <c r="CY4" i="10"/>
  <c r="AN4" i="10"/>
  <c r="CX4" i="10"/>
  <c r="AM4" i="10"/>
  <c r="CW4" i="10"/>
  <c r="AL4" i="10"/>
  <c r="CV4" i="10"/>
  <c r="AK4" i="10"/>
  <c r="CU4" i="10"/>
  <c r="AJ4" i="10"/>
  <c r="CT4" i="10"/>
  <c r="CR4" i="10"/>
  <c r="AH4" i="10"/>
  <c r="CQ4" i="10"/>
  <c r="AG4" i="10"/>
  <c r="CP4" i="10"/>
  <c r="AF4" i="10"/>
  <c r="CO4" i="10"/>
  <c r="AE4" i="10"/>
  <c r="CN4" i="10"/>
  <c r="AD4" i="10"/>
  <c r="CM4" i="10"/>
  <c r="AC4" i="10"/>
  <c r="CL4" i="10"/>
  <c r="AB4" i="10"/>
  <c r="CK4" i="10"/>
  <c r="AA4" i="10"/>
  <c r="CJ4" i="10"/>
  <c r="Z4" i="10"/>
  <c r="CI4" i="10"/>
  <c r="Y4" i="10"/>
  <c r="CH4" i="10"/>
  <c r="X4" i="10"/>
  <c r="CG4" i="10"/>
  <c r="CE4" i="10"/>
  <c r="CD4" i="10"/>
  <c r="U4" i="10"/>
  <c r="CC4" i="10"/>
  <c r="T4" i="10"/>
  <c r="CB4" i="10"/>
  <c r="CA4" i="10"/>
  <c r="BZ4" i="10"/>
  <c r="Q4" i="10"/>
  <c r="BY4" i="10"/>
  <c r="P4" i="10"/>
  <c r="BX4" i="10"/>
  <c r="BW4" i="10"/>
  <c r="BV4" i="10"/>
  <c r="M4" i="10"/>
  <c r="BU4" i="10"/>
  <c r="L4" i="10"/>
  <c r="BT4" i="10"/>
  <c r="BR4" i="10"/>
  <c r="BQ4" i="10"/>
  <c r="K4" i="10"/>
  <c r="EE3" i="10"/>
  <c r="ED3" i="10"/>
  <c r="EC3" i="10"/>
  <c r="EB3" i="10"/>
  <c r="EA3" i="10"/>
  <c r="DZ3" i="10"/>
  <c r="DY3" i="10"/>
  <c r="DX3" i="10"/>
  <c r="DW3" i="10"/>
  <c r="DV3" i="10"/>
  <c r="DU3" i="10"/>
  <c r="DT3" i="10"/>
  <c r="DR3" i="10"/>
  <c r="BF3" i="10"/>
  <c r="DQ3" i="10"/>
  <c r="BE3" i="10"/>
  <c r="DP3" i="10"/>
  <c r="BD3" i="10"/>
  <c r="DO3" i="10"/>
  <c r="BC3" i="10"/>
  <c r="DN3" i="10"/>
  <c r="BB3" i="10"/>
  <c r="DM3" i="10"/>
  <c r="BA3" i="10"/>
  <c r="DL3" i="10"/>
  <c r="AZ3" i="10"/>
  <c r="DK3" i="10"/>
  <c r="AY3" i="10"/>
  <c r="DJ3" i="10"/>
  <c r="AX3" i="10"/>
  <c r="DI3" i="10"/>
  <c r="AW3" i="10"/>
  <c r="DH3" i="10"/>
  <c r="AV3" i="10"/>
  <c r="DG3" i="10"/>
  <c r="DE3" i="10"/>
  <c r="AT3" i="10"/>
  <c r="DD3" i="10"/>
  <c r="AS3" i="10"/>
  <c r="DC3" i="10"/>
  <c r="AR3" i="10"/>
  <c r="DB3" i="10"/>
  <c r="AQ3" i="10"/>
  <c r="DA3" i="10"/>
  <c r="AP3" i="10"/>
  <c r="CZ3" i="10"/>
  <c r="AO3" i="10"/>
  <c r="CY3" i="10"/>
  <c r="AN3" i="10"/>
  <c r="CX3" i="10"/>
  <c r="AM3" i="10"/>
  <c r="CW3" i="10"/>
  <c r="AL3" i="10"/>
  <c r="CV3" i="10"/>
  <c r="AK3" i="10"/>
  <c r="CU3" i="10"/>
  <c r="AJ3" i="10"/>
  <c r="CT3" i="10"/>
  <c r="CR3" i="10"/>
  <c r="AH3" i="10"/>
  <c r="CQ3" i="10"/>
  <c r="AG3" i="10"/>
  <c r="CP3" i="10"/>
  <c r="AF3" i="10"/>
  <c r="CO3" i="10"/>
  <c r="AE3" i="10"/>
  <c r="CN3" i="10"/>
  <c r="AD3" i="10"/>
  <c r="CM3" i="10"/>
  <c r="AC3" i="10"/>
  <c r="CL3" i="10"/>
  <c r="AB3" i="10"/>
  <c r="CK3" i="10"/>
  <c r="AA3" i="10"/>
  <c r="CJ3" i="10"/>
  <c r="Z3" i="10"/>
  <c r="CI3" i="10"/>
  <c r="Y3" i="10"/>
  <c r="CH3" i="10"/>
  <c r="X3" i="10"/>
  <c r="CG3" i="10"/>
  <c r="CE3" i="10"/>
  <c r="V3" i="10"/>
  <c r="CD3" i="10"/>
  <c r="U3" i="10"/>
  <c r="CC3" i="10"/>
  <c r="T3" i="10"/>
  <c r="CB3" i="10"/>
  <c r="S3" i="10"/>
  <c r="CA3" i="10"/>
  <c r="R3" i="10"/>
  <c r="BZ3" i="10"/>
  <c r="Q3" i="10"/>
  <c r="BY3" i="10"/>
  <c r="P3" i="10"/>
  <c r="BX3" i="10"/>
  <c r="O3" i="10"/>
  <c r="BW3" i="10"/>
  <c r="N3" i="10"/>
  <c r="BV3" i="10"/>
  <c r="M3" i="10"/>
  <c r="BU3" i="10"/>
  <c r="L3" i="10"/>
  <c r="BT3" i="10"/>
  <c r="BR3" i="10"/>
  <c r="BQ3" i="10"/>
  <c r="BP3" i="10"/>
  <c r="BO3" i="10"/>
  <c r="BN3" i="10"/>
  <c r="BM3" i="10"/>
  <c r="BL3" i="10"/>
  <c r="BK3" i="10"/>
  <c r="BJ3" i="10"/>
  <c r="BI3" i="10"/>
  <c r="BH3" i="10"/>
  <c r="J3" i="10"/>
  <c r="G2" i="10"/>
  <c r="F2" i="10"/>
  <c r="E2" i="10"/>
  <c r="DT1" i="10"/>
  <c r="DG1" i="10"/>
  <c r="CT1" i="10"/>
  <c r="BH1" i="10"/>
  <c r="AV1" i="10"/>
  <c r="AJ1" i="10"/>
  <c r="A64" i="10"/>
  <c r="A62" i="10"/>
  <c r="A81" i="10"/>
  <c r="A90" i="9"/>
  <c r="A64" i="9"/>
  <c r="A70" i="10"/>
  <c r="A58" i="9"/>
  <c r="A76" i="10"/>
  <c r="A51" i="10"/>
  <c r="A65" i="10"/>
  <c r="A55" i="9"/>
  <c r="A74" i="9"/>
  <c r="A90" i="10"/>
  <c r="A81" i="9"/>
  <c r="A83" i="10"/>
  <c r="A77" i="10"/>
  <c r="A69" i="10"/>
  <c r="A66" i="10"/>
  <c r="A71" i="10"/>
  <c r="A79" i="10"/>
  <c r="A78" i="10"/>
  <c r="A85" i="10"/>
  <c r="A46" i="10"/>
  <c r="A72" i="10"/>
  <c r="A72" i="9"/>
  <c r="A75" i="9"/>
  <c r="A89" i="10"/>
  <c r="A88" i="10"/>
  <c r="A68" i="10"/>
  <c r="A82" i="10"/>
  <c r="A87" i="10"/>
  <c r="A83" i="9"/>
  <c r="A86" i="9"/>
  <c r="A61" i="10"/>
  <c r="A67" i="9"/>
  <c r="A67" i="10"/>
  <c r="A87" i="9"/>
  <c r="A91" i="10"/>
  <c r="A22" i="9"/>
  <c r="A18" i="9"/>
  <c r="A38" i="9"/>
  <c r="A34" i="9"/>
  <c r="A36" i="9"/>
  <c r="A53" i="10"/>
  <c r="A42" i="10"/>
  <c r="A33" i="10"/>
  <c r="A41" i="9"/>
  <c r="A33" i="9"/>
  <c r="A47" i="10"/>
  <c r="A52" i="10"/>
  <c r="A32" i="10"/>
  <c r="A54" i="10"/>
  <c r="A28" i="10"/>
  <c r="A46" i="9"/>
  <c r="A43" i="10"/>
  <c r="A56" i="10"/>
  <c r="A57" i="10"/>
  <c r="A51" i="9"/>
  <c r="A50" i="9"/>
  <c r="A59" i="10"/>
  <c r="A49" i="10"/>
  <c r="A54" i="9"/>
  <c r="A10" i="10"/>
  <c r="A13" i="10"/>
  <c r="A16" i="10"/>
  <c r="A9" i="10"/>
  <c r="A34" i="10"/>
  <c r="A41" i="10"/>
  <c r="A19" i="10"/>
  <c r="H4" i="9"/>
  <c r="J4" i="9"/>
  <c r="H5" i="9"/>
  <c r="J5" i="9"/>
  <c r="H6" i="9"/>
  <c r="J6" i="9"/>
  <c r="H18" i="9"/>
  <c r="J18" i="9"/>
  <c r="H28" i="9"/>
  <c r="J28" i="9"/>
  <c r="H30" i="9"/>
  <c r="J30" i="9"/>
  <c r="H14" i="9"/>
  <c r="K14" i="9"/>
  <c r="H26" i="9"/>
  <c r="J26" i="9"/>
  <c r="H29" i="9"/>
  <c r="J29" i="9"/>
  <c r="H9" i="9"/>
  <c r="J9" i="9"/>
  <c r="H22" i="9"/>
  <c r="J22" i="9"/>
  <c r="H23" i="9"/>
  <c r="K23" i="9"/>
  <c r="H16" i="9"/>
  <c r="J16" i="9"/>
  <c r="H17" i="9"/>
  <c r="J17" i="9"/>
  <c r="H7" i="9"/>
  <c r="J7" i="9"/>
  <c r="H12" i="9"/>
  <c r="J12" i="9"/>
  <c r="H40" i="9"/>
  <c r="J40" i="9"/>
  <c r="H42" i="9"/>
  <c r="J42" i="9"/>
  <c r="H21" i="9"/>
  <c r="K21" i="9"/>
  <c r="H20" i="9"/>
  <c r="J20" i="9"/>
  <c r="H13" i="9"/>
  <c r="J13" i="9"/>
  <c r="H8" i="9"/>
  <c r="J8" i="9"/>
  <c r="H55" i="9"/>
  <c r="H39" i="9"/>
  <c r="J39" i="9"/>
  <c r="H15" i="9"/>
  <c r="J15" i="9"/>
  <c r="H10" i="9"/>
  <c r="J10" i="9"/>
  <c r="H37" i="9"/>
  <c r="K37" i="9"/>
  <c r="H31" i="9"/>
  <c r="H11" i="9"/>
  <c r="J11" i="9"/>
  <c r="H41" i="9"/>
  <c r="K41" i="9"/>
  <c r="H19" i="9"/>
  <c r="J19" i="9"/>
  <c r="H25" i="9"/>
  <c r="J25" i="9"/>
  <c r="H44" i="9"/>
  <c r="J44" i="9"/>
  <c r="H27" i="9"/>
  <c r="J27" i="9"/>
  <c r="H34" i="9"/>
  <c r="J34" i="9"/>
  <c r="H24" i="9"/>
  <c r="H45" i="9"/>
  <c r="J45" i="9"/>
  <c r="H46" i="9"/>
  <c r="K46" i="9"/>
  <c r="H43" i="9"/>
  <c r="J43" i="9"/>
  <c r="H38" i="9"/>
  <c r="I38" i="9"/>
  <c r="H56" i="9"/>
  <c r="J56" i="9"/>
  <c r="H57" i="9"/>
  <c r="J57" i="9"/>
  <c r="H58" i="9"/>
  <c r="H33" i="9"/>
  <c r="I33" i="9"/>
  <c r="H35" i="9"/>
  <c r="H47" i="9"/>
  <c r="J47" i="9"/>
  <c r="H50" i="9"/>
  <c r="K50" i="9"/>
  <c r="H51" i="9"/>
  <c r="I51" i="9"/>
  <c r="H59" i="9"/>
  <c r="J59" i="9"/>
  <c r="H60" i="9"/>
  <c r="J60" i="9"/>
  <c r="H52" i="9"/>
  <c r="J52" i="9"/>
  <c r="H32" i="9"/>
  <c r="J32" i="9"/>
  <c r="H61" i="9"/>
  <c r="J61" i="9"/>
  <c r="H62" i="9"/>
  <c r="J62" i="9"/>
  <c r="H63" i="9"/>
  <c r="J63" i="9"/>
  <c r="H64" i="9"/>
  <c r="J64" i="9"/>
  <c r="H65" i="9"/>
  <c r="J65" i="9"/>
  <c r="H66" i="9"/>
  <c r="J66" i="9"/>
  <c r="H67" i="9"/>
  <c r="I67" i="9"/>
  <c r="H68" i="9"/>
  <c r="J68" i="9"/>
  <c r="H69" i="9"/>
  <c r="J69" i="9"/>
  <c r="H70" i="9"/>
  <c r="J70" i="9"/>
  <c r="H71" i="9"/>
  <c r="J71" i="9"/>
  <c r="H72" i="9"/>
  <c r="I72" i="9"/>
  <c r="H73" i="9"/>
  <c r="J73" i="9"/>
  <c r="H74" i="9"/>
  <c r="I74" i="9"/>
  <c r="H75" i="9"/>
  <c r="I75" i="9"/>
  <c r="H76" i="9"/>
  <c r="J76" i="9"/>
  <c r="H77" i="9"/>
  <c r="J77" i="9"/>
  <c r="H48" i="9"/>
  <c r="J48" i="9"/>
  <c r="H78" i="9"/>
  <c r="J78" i="9"/>
  <c r="H79" i="9"/>
  <c r="J79" i="9"/>
  <c r="H80" i="9"/>
  <c r="J80" i="9"/>
  <c r="H54" i="9"/>
  <c r="J54" i="9"/>
  <c r="H81" i="9"/>
  <c r="I81" i="9"/>
  <c r="H53" i="9"/>
  <c r="J53" i="9"/>
  <c r="H82" i="9"/>
  <c r="J82" i="9"/>
  <c r="H36" i="9"/>
  <c r="J36" i="9"/>
  <c r="H49" i="9"/>
  <c r="J49" i="9"/>
  <c r="H83" i="9"/>
  <c r="I83" i="9"/>
  <c r="H84" i="9"/>
  <c r="J84" i="9"/>
  <c r="H85" i="9"/>
  <c r="J85" i="9"/>
  <c r="H86" i="9"/>
  <c r="H87" i="9"/>
  <c r="I87" i="9"/>
  <c r="H88" i="9"/>
  <c r="J88" i="9"/>
  <c r="H89" i="9"/>
  <c r="J89" i="9"/>
  <c r="H90" i="9"/>
  <c r="I90" i="9"/>
  <c r="H91" i="9"/>
  <c r="J91" i="9"/>
  <c r="H92" i="9"/>
  <c r="J92" i="9"/>
  <c r="H93" i="9"/>
  <c r="J93" i="9"/>
  <c r="H94" i="9"/>
  <c r="J94" i="9"/>
  <c r="H95" i="9"/>
  <c r="J95" i="9"/>
  <c r="H96" i="9"/>
  <c r="J96" i="9"/>
  <c r="H97" i="9"/>
  <c r="J97" i="9"/>
  <c r="H3" i="9"/>
  <c r="J3" i="9"/>
  <c r="EE97" i="9"/>
  <c r="ED97" i="9"/>
  <c r="EC97" i="9"/>
  <c r="EB97" i="9"/>
  <c r="EA97" i="9"/>
  <c r="DZ97" i="9"/>
  <c r="DY97" i="9"/>
  <c r="DX97" i="9"/>
  <c r="DW97" i="9"/>
  <c r="DV97" i="9"/>
  <c r="DU97" i="9"/>
  <c r="DT97" i="9"/>
  <c r="DR97" i="9"/>
  <c r="BF97" i="9"/>
  <c r="DQ97" i="9"/>
  <c r="BE97" i="9"/>
  <c r="DP97" i="9"/>
  <c r="BD97" i="9"/>
  <c r="DO97" i="9"/>
  <c r="DN97" i="9"/>
  <c r="BB97" i="9"/>
  <c r="DM97" i="9"/>
  <c r="BA97" i="9"/>
  <c r="DL97" i="9"/>
  <c r="AZ97" i="9"/>
  <c r="DK97" i="9"/>
  <c r="AY97" i="9"/>
  <c r="DJ97" i="9"/>
  <c r="AX97" i="9"/>
  <c r="DI97" i="9"/>
  <c r="AW97" i="9"/>
  <c r="DH97" i="9"/>
  <c r="AV97" i="9"/>
  <c r="DG97" i="9"/>
  <c r="DE97" i="9"/>
  <c r="AT97" i="9"/>
  <c r="DD97" i="9"/>
  <c r="AS97" i="9"/>
  <c r="DC97" i="9"/>
  <c r="AR97" i="9"/>
  <c r="DB97" i="9"/>
  <c r="AQ97" i="9"/>
  <c r="DA97" i="9"/>
  <c r="AP97" i="9"/>
  <c r="CZ97" i="9"/>
  <c r="AO97" i="9"/>
  <c r="CY97" i="9"/>
  <c r="AN97" i="9"/>
  <c r="CX97" i="9"/>
  <c r="AM97" i="9"/>
  <c r="CW97" i="9"/>
  <c r="AL97" i="9"/>
  <c r="CV97" i="9"/>
  <c r="AK97" i="9"/>
  <c r="CU97" i="9"/>
  <c r="AJ97" i="9"/>
  <c r="CT97" i="9"/>
  <c r="CR97" i="9"/>
  <c r="AH97" i="9"/>
  <c r="CQ97" i="9"/>
  <c r="CP97" i="9"/>
  <c r="AF97" i="9"/>
  <c r="CO97" i="9"/>
  <c r="AE97" i="9"/>
  <c r="CN97" i="9"/>
  <c r="CM97" i="9"/>
  <c r="CL97" i="9"/>
  <c r="AB97" i="9"/>
  <c r="CK97" i="9"/>
  <c r="AA97" i="9"/>
  <c r="CJ97" i="9"/>
  <c r="Z97" i="9"/>
  <c r="CI97" i="9"/>
  <c r="CH97" i="9"/>
  <c r="X97" i="9"/>
  <c r="CG97" i="9"/>
  <c r="CE97" i="9"/>
  <c r="V97" i="9"/>
  <c r="CD97" i="9"/>
  <c r="CC97" i="9"/>
  <c r="T97" i="9"/>
  <c r="CB97" i="9"/>
  <c r="S97" i="9"/>
  <c r="CA97" i="9"/>
  <c r="R97" i="9"/>
  <c r="BZ97" i="9"/>
  <c r="BY97" i="9"/>
  <c r="P97" i="9"/>
  <c r="BX97" i="9"/>
  <c r="O97" i="9"/>
  <c r="BW97" i="9"/>
  <c r="N97" i="9"/>
  <c r="BV97" i="9"/>
  <c r="BU97" i="9"/>
  <c r="L97" i="9"/>
  <c r="BT97" i="9"/>
  <c r="BR97" i="9"/>
  <c r="BQ97" i="9"/>
  <c r="BP97" i="9"/>
  <c r="BO97" i="9"/>
  <c r="BN97" i="9"/>
  <c r="BM97" i="9"/>
  <c r="BL97" i="9"/>
  <c r="BK97" i="9"/>
  <c r="BJ97" i="9"/>
  <c r="BI97" i="9"/>
  <c r="BH97" i="9"/>
  <c r="BC97" i="9"/>
  <c r="AG97" i="9"/>
  <c r="AD97" i="9"/>
  <c r="AC97" i="9"/>
  <c r="Y97" i="9"/>
  <c r="U97" i="9"/>
  <c r="Q97" i="9"/>
  <c r="M97" i="9"/>
  <c r="EE96" i="9"/>
  <c r="ED96" i="9"/>
  <c r="EC96" i="9"/>
  <c r="EB96" i="9"/>
  <c r="EA96" i="9"/>
  <c r="DZ96" i="9"/>
  <c r="DY96" i="9"/>
  <c r="DX96" i="9"/>
  <c r="DW96" i="9"/>
  <c r="DV96" i="9"/>
  <c r="DU96" i="9"/>
  <c r="DT96" i="9"/>
  <c r="DR96" i="9"/>
  <c r="BF96" i="9"/>
  <c r="DQ96" i="9"/>
  <c r="BE96" i="9"/>
  <c r="DP96" i="9"/>
  <c r="BD96" i="9"/>
  <c r="DO96" i="9"/>
  <c r="DN96" i="9"/>
  <c r="BB96" i="9"/>
  <c r="DM96" i="9"/>
  <c r="BA96" i="9"/>
  <c r="DL96" i="9"/>
  <c r="AZ96" i="9"/>
  <c r="DK96" i="9"/>
  <c r="AY96" i="9"/>
  <c r="DJ96" i="9"/>
  <c r="AX96" i="9"/>
  <c r="DI96" i="9"/>
  <c r="AW96" i="9"/>
  <c r="DH96" i="9"/>
  <c r="AV96" i="9"/>
  <c r="DG96" i="9"/>
  <c r="DE96" i="9"/>
  <c r="AT96" i="9"/>
  <c r="DD96" i="9"/>
  <c r="AS96" i="9"/>
  <c r="DC96" i="9"/>
  <c r="AR96" i="9"/>
  <c r="DB96" i="9"/>
  <c r="AQ96" i="9"/>
  <c r="DA96" i="9"/>
  <c r="AP96" i="9"/>
  <c r="CZ96" i="9"/>
  <c r="AO96" i="9"/>
  <c r="CY96" i="9"/>
  <c r="AN96" i="9"/>
  <c r="CX96" i="9"/>
  <c r="AM96" i="9"/>
  <c r="CW96" i="9"/>
  <c r="AL96" i="9"/>
  <c r="CV96" i="9"/>
  <c r="AK96" i="9"/>
  <c r="CU96" i="9"/>
  <c r="AJ96" i="9"/>
  <c r="CT96" i="9"/>
  <c r="CR96" i="9"/>
  <c r="AH96" i="9"/>
  <c r="CQ96" i="9"/>
  <c r="AG96" i="9"/>
  <c r="CP96" i="9"/>
  <c r="AF96" i="9"/>
  <c r="CO96" i="9"/>
  <c r="AE96" i="9"/>
  <c r="CN96" i="9"/>
  <c r="AD96" i="9"/>
  <c r="CM96" i="9"/>
  <c r="AC96" i="9"/>
  <c r="CL96" i="9"/>
  <c r="AB96" i="9"/>
  <c r="CK96" i="9"/>
  <c r="AA96" i="9"/>
  <c r="CJ96" i="9"/>
  <c r="Z96" i="9"/>
  <c r="CI96" i="9"/>
  <c r="Y96" i="9"/>
  <c r="CH96" i="9"/>
  <c r="X96" i="9"/>
  <c r="CG96" i="9"/>
  <c r="CE96" i="9"/>
  <c r="V96" i="9"/>
  <c r="CD96" i="9"/>
  <c r="U96" i="9"/>
  <c r="CC96" i="9"/>
  <c r="T96" i="9"/>
  <c r="CB96" i="9"/>
  <c r="S96" i="9"/>
  <c r="CA96" i="9"/>
  <c r="R96" i="9"/>
  <c r="BZ96" i="9"/>
  <c r="Q96" i="9"/>
  <c r="BY96" i="9"/>
  <c r="P96" i="9"/>
  <c r="BX96" i="9"/>
  <c r="O96" i="9"/>
  <c r="BW96" i="9"/>
  <c r="N96" i="9"/>
  <c r="BV96" i="9"/>
  <c r="M96" i="9"/>
  <c r="BU96" i="9"/>
  <c r="L96" i="9"/>
  <c r="BT96" i="9"/>
  <c r="BR96" i="9"/>
  <c r="BQ96" i="9"/>
  <c r="BP96" i="9"/>
  <c r="BO96" i="9"/>
  <c r="BN96" i="9"/>
  <c r="BM96" i="9"/>
  <c r="BL96" i="9"/>
  <c r="BK96" i="9"/>
  <c r="BJ96" i="9"/>
  <c r="BI96" i="9"/>
  <c r="BH96" i="9"/>
  <c r="BC96" i="9"/>
  <c r="EE95" i="9"/>
  <c r="ED95" i="9"/>
  <c r="EC95" i="9"/>
  <c r="EB95" i="9"/>
  <c r="EA95" i="9"/>
  <c r="DZ95" i="9"/>
  <c r="DY95" i="9"/>
  <c r="DX95" i="9"/>
  <c r="DW95" i="9"/>
  <c r="DV95" i="9"/>
  <c r="DU95" i="9"/>
  <c r="DT95" i="9"/>
  <c r="DR95" i="9"/>
  <c r="BF95" i="9"/>
  <c r="DQ95" i="9"/>
  <c r="BE95" i="9"/>
  <c r="DP95" i="9"/>
  <c r="BD95" i="9"/>
  <c r="DO95" i="9"/>
  <c r="BC95" i="9"/>
  <c r="DN95" i="9"/>
  <c r="BB95" i="9"/>
  <c r="DM95" i="9"/>
  <c r="BA95" i="9"/>
  <c r="DL95" i="9"/>
  <c r="AZ95" i="9"/>
  <c r="DK95" i="9"/>
  <c r="AY95" i="9"/>
  <c r="DJ95" i="9"/>
  <c r="AX95" i="9"/>
  <c r="DI95" i="9"/>
  <c r="AW95" i="9"/>
  <c r="DH95" i="9"/>
  <c r="AV95" i="9"/>
  <c r="DG95" i="9"/>
  <c r="DE95" i="9"/>
  <c r="AT95" i="9"/>
  <c r="DD95" i="9"/>
  <c r="AS95" i="9"/>
  <c r="DC95" i="9"/>
  <c r="AR95" i="9"/>
  <c r="DB95" i="9"/>
  <c r="AQ95" i="9"/>
  <c r="DA95" i="9"/>
  <c r="AP95" i="9"/>
  <c r="CZ95" i="9"/>
  <c r="AO95" i="9"/>
  <c r="CY95" i="9"/>
  <c r="CX95" i="9"/>
  <c r="AM95" i="9"/>
  <c r="CW95" i="9"/>
  <c r="AL95" i="9"/>
  <c r="CV95" i="9"/>
  <c r="AK95" i="9"/>
  <c r="CU95" i="9"/>
  <c r="AJ95" i="9"/>
  <c r="CT95" i="9"/>
  <c r="CR95" i="9"/>
  <c r="AH95" i="9"/>
  <c r="CQ95" i="9"/>
  <c r="AG95" i="9"/>
  <c r="CP95" i="9"/>
  <c r="AF95" i="9"/>
  <c r="CO95" i="9"/>
  <c r="AE95" i="9"/>
  <c r="CN95" i="9"/>
  <c r="AD95" i="9"/>
  <c r="CM95" i="9"/>
  <c r="AC95" i="9"/>
  <c r="CL95" i="9"/>
  <c r="AB95" i="9"/>
  <c r="CK95" i="9"/>
  <c r="AA95" i="9"/>
  <c r="CJ95" i="9"/>
  <c r="Z95" i="9"/>
  <c r="CI95" i="9"/>
  <c r="Y95" i="9"/>
  <c r="CH95" i="9"/>
  <c r="X95" i="9"/>
  <c r="CG95" i="9"/>
  <c r="CE95" i="9"/>
  <c r="V95" i="9"/>
  <c r="CD95" i="9"/>
  <c r="U95" i="9"/>
  <c r="CC95" i="9"/>
  <c r="T95" i="9"/>
  <c r="CB95" i="9"/>
  <c r="S95" i="9"/>
  <c r="CA95" i="9"/>
  <c r="R95" i="9"/>
  <c r="BZ95" i="9"/>
  <c r="Q95" i="9"/>
  <c r="BY95" i="9"/>
  <c r="P95" i="9"/>
  <c r="BX95" i="9"/>
  <c r="O95" i="9"/>
  <c r="BW95" i="9"/>
  <c r="BV95" i="9"/>
  <c r="M95" i="9"/>
  <c r="BU95" i="9"/>
  <c r="L95" i="9"/>
  <c r="BT95" i="9"/>
  <c r="BR95" i="9"/>
  <c r="BQ95" i="9"/>
  <c r="BP95" i="9"/>
  <c r="BO95" i="9"/>
  <c r="BN95" i="9"/>
  <c r="BM95" i="9"/>
  <c r="BL95" i="9"/>
  <c r="BK95" i="9"/>
  <c r="BJ95" i="9"/>
  <c r="BI95" i="9"/>
  <c r="BH95" i="9"/>
  <c r="AN95" i="9"/>
  <c r="N95" i="9"/>
  <c r="EE94" i="9"/>
  <c r="ED94" i="9"/>
  <c r="EC94" i="9"/>
  <c r="EB94" i="9"/>
  <c r="EA94" i="9"/>
  <c r="DZ94" i="9"/>
  <c r="DY94" i="9"/>
  <c r="DX94" i="9"/>
  <c r="DW94" i="9"/>
  <c r="DV94" i="9"/>
  <c r="DU94" i="9"/>
  <c r="DT94" i="9"/>
  <c r="DR94" i="9"/>
  <c r="BF94" i="9"/>
  <c r="DQ94" i="9"/>
  <c r="BE94" i="9"/>
  <c r="DP94" i="9"/>
  <c r="BD94" i="9"/>
  <c r="DO94" i="9"/>
  <c r="BC94" i="9"/>
  <c r="DN94" i="9"/>
  <c r="BB94" i="9"/>
  <c r="DM94" i="9"/>
  <c r="BA94" i="9"/>
  <c r="DL94" i="9"/>
  <c r="AZ94" i="9"/>
  <c r="DK94" i="9"/>
  <c r="AY94" i="9"/>
  <c r="DJ94" i="9"/>
  <c r="AX94" i="9"/>
  <c r="DI94" i="9"/>
  <c r="AW94" i="9"/>
  <c r="DH94" i="9"/>
  <c r="AV94" i="9"/>
  <c r="DG94" i="9"/>
  <c r="DE94" i="9"/>
  <c r="AT94" i="9"/>
  <c r="DD94" i="9"/>
  <c r="AS94" i="9"/>
  <c r="DC94" i="9"/>
  <c r="AR94" i="9"/>
  <c r="DB94" i="9"/>
  <c r="AQ94" i="9"/>
  <c r="DA94" i="9"/>
  <c r="AP94" i="9"/>
  <c r="CZ94" i="9"/>
  <c r="AO94" i="9"/>
  <c r="CY94" i="9"/>
  <c r="AN94" i="9"/>
  <c r="CX94" i="9"/>
  <c r="AM94" i="9"/>
  <c r="CW94" i="9"/>
  <c r="AL94" i="9"/>
  <c r="CV94" i="9"/>
  <c r="AK94" i="9"/>
  <c r="CU94" i="9"/>
  <c r="AJ94" i="9"/>
  <c r="CT94" i="9"/>
  <c r="CR94" i="9"/>
  <c r="AH94" i="9"/>
  <c r="CQ94" i="9"/>
  <c r="AG94" i="9"/>
  <c r="CP94" i="9"/>
  <c r="AF94" i="9"/>
  <c r="CO94" i="9"/>
  <c r="AE94" i="9"/>
  <c r="CN94" i="9"/>
  <c r="AD94" i="9"/>
  <c r="CM94" i="9"/>
  <c r="AC94" i="9"/>
  <c r="CL94" i="9"/>
  <c r="AB94" i="9"/>
  <c r="CK94" i="9"/>
  <c r="AA94" i="9"/>
  <c r="CJ94" i="9"/>
  <c r="Z94" i="9"/>
  <c r="CI94" i="9"/>
  <c r="Y94" i="9"/>
  <c r="CH94" i="9"/>
  <c r="X94" i="9"/>
  <c r="CG94" i="9"/>
  <c r="CE94" i="9"/>
  <c r="V94" i="9"/>
  <c r="CD94" i="9"/>
  <c r="U94" i="9"/>
  <c r="CC94" i="9"/>
  <c r="T94" i="9"/>
  <c r="CB94" i="9"/>
  <c r="S94" i="9"/>
  <c r="CA94" i="9"/>
  <c r="R94" i="9"/>
  <c r="BZ94" i="9"/>
  <c r="Q94" i="9"/>
  <c r="BY94" i="9"/>
  <c r="P94" i="9"/>
  <c r="BX94" i="9"/>
  <c r="O94" i="9"/>
  <c r="BW94" i="9"/>
  <c r="N94" i="9"/>
  <c r="BV94" i="9"/>
  <c r="M94" i="9"/>
  <c r="BU94" i="9"/>
  <c r="L94" i="9"/>
  <c r="BT94" i="9"/>
  <c r="BR94" i="9"/>
  <c r="BQ94" i="9"/>
  <c r="BP94" i="9"/>
  <c r="BO94" i="9"/>
  <c r="BN94" i="9"/>
  <c r="BM94" i="9"/>
  <c r="BL94" i="9"/>
  <c r="BK94" i="9"/>
  <c r="BJ94" i="9"/>
  <c r="BI94" i="9"/>
  <c r="BH94" i="9"/>
  <c r="EE93" i="9"/>
  <c r="ED93" i="9"/>
  <c r="EC93" i="9"/>
  <c r="EB93" i="9"/>
  <c r="EA93" i="9"/>
  <c r="DZ93" i="9"/>
  <c r="DY93" i="9"/>
  <c r="DX93" i="9"/>
  <c r="DW93" i="9"/>
  <c r="DV93" i="9"/>
  <c r="DU93" i="9"/>
  <c r="DT93" i="9"/>
  <c r="DR93" i="9"/>
  <c r="BF93" i="9"/>
  <c r="DQ93" i="9"/>
  <c r="BE93" i="9"/>
  <c r="DP93" i="9"/>
  <c r="BD93" i="9"/>
  <c r="DO93" i="9"/>
  <c r="DN93" i="9"/>
  <c r="BB93" i="9"/>
  <c r="DM93" i="9"/>
  <c r="BA93" i="9"/>
  <c r="DL93" i="9"/>
  <c r="AZ93" i="9"/>
  <c r="DK93" i="9"/>
  <c r="DJ93" i="9"/>
  <c r="AX93" i="9"/>
  <c r="DI93" i="9"/>
  <c r="AW93" i="9"/>
  <c r="DH93" i="9"/>
  <c r="AV93" i="9"/>
  <c r="DG93" i="9"/>
  <c r="DE93" i="9"/>
  <c r="DD93" i="9"/>
  <c r="DC93" i="9"/>
  <c r="AR93" i="9"/>
  <c r="DB93" i="9"/>
  <c r="AQ93" i="9"/>
  <c r="DA93" i="9"/>
  <c r="AP93" i="9"/>
  <c r="CZ93" i="9"/>
  <c r="AO93" i="9"/>
  <c r="CY93" i="9"/>
  <c r="AN93" i="9"/>
  <c r="CX93" i="9"/>
  <c r="AM93" i="9"/>
  <c r="CW93" i="9"/>
  <c r="AL93" i="9"/>
  <c r="CV93" i="9"/>
  <c r="AK93" i="9"/>
  <c r="CU93" i="9"/>
  <c r="AJ93" i="9"/>
  <c r="CT93" i="9"/>
  <c r="CR93" i="9"/>
  <c r="CQ93" i="9"/>
  <c r="AG93" i="9"/>
  <c r="CP93" i="9"/>
  <c r="AF93" i="9"/>
  <c r="CO93" i="9"/>
  <c r="AE93" i="9"/>
  <c r="CN93" i="9"/>
  <c r="AD93" i="9"/>
  <c r="CM93" i="9"/>
  <c r="AC93" i="9"/>
  <c r="CL93" i="9"/>
  <c r="AB93" i="9"/>
  <c r="CK93" i="9"/>
  <c r="AA93" i="9"/>
  <c r="CJ93" i="9"/>
  <c r="Z93" i="9"/>
  <c r="CI93" i="9"/>
  <c r="Y93" i="9"/>
  <c r="CH93" i="9"/>
  <c r="X93" i="9"/>
  <c r="CG93" i="9"/>
  <c r="CE93" i="9"/>
  <c r="V93" i="9"/>
  <c r="CD93" i="9"/>
  <c r="U93" i="9"/>
  <c r="CC93" i="9"/>
  <c r="T93" i="9"/>
  <c r="CB93" i="9"/>
  <c r="S93" i="9"/>
  <c r="CA93" i="9"/>
  <c r="R93" i="9"/>
  <c r="BZ93" i="9"/>
  <c r="Q93" i="9"/>
  <c r="BY93" i="9"/>
  <c r="P93" i="9"/>
  <c r="BX93" i="9"/>
  <c r="O93" i="9"/>
  <c r="BW93" i="9"/>
  <c r="N93" i="9"/>
  <c r="BV93" i="9"/>
  <c r="M93" i="9"/>
  <c r="BU93" i="9"/>
  <c r="L93" i="9"/>
  <c r="BT93" i="9"/>
  <c r="BR93" i="9"/>
  <c r="BQ93" i="9"/>
  <c r="BP93" i="9"/>
  <c r="BO93" i="9"/>
  <c r="BN93" i="9"/>
  <c r="BM93" i="9"/>
  <c r="BL93" i="9"/>
  <c r="BK93" i="9"/>
  <c r="BJ93" i="9"/>
  <c r="BI93" i="9"/>
  <c r="BH93" i="9"/>
  <c r="BC93" i="9"/>
  <c r="AY93" i="9"/>
  <c r="AT93" i="9"/>
  <c r="AS93" i="9"/>
  <c r="AH93" i="9"/>
  <c r="EE92" i="9"/>
  <c r="ED92" i="9"/>
  <c r="EC92" i="9"/>
  <c r="EB92" i="9"/>
  <c r="EA92" i="9"/>
  <c r="DZ92" i="9"/>
  <c r="DY92" i="9"/>
  <c r="DX92" i="9"/>
  <c r="DW92" i="9"/>
  <c r="DV92" i="9"/>
  <c r="DU92" i="9"/>
  <c r="DT92" i="9"/>
  <c r="DR92" i="9"/>
  <c r="BF92" i="9"/>
  <c r="DQ92" i="9"/>
  <c r="BE92" i="9"/>
  <c r="DP92" i="9"/>
  <c r="BD92" i="9"/>
  <c r="DO92" i="9"/>
  <c r="BC92" i="9"/>
  <c r="DN92" i="9"/>
  <c r="DM92" i="9"/>
  <c r="BA92" i="9"/>
  <c r="DL92" i="9"/>
  <c r="AZ92" i="9"/>
  <c r="DK92" i="9"/>
  <c r="AY92" i="9"/>
  <c r="DJ92" i="9"/>
  <c r="AX92" i="9"/>
  <c r="DI92" i="9"/>
  <c r="AW92" i="9"/>
  <c r="DH92" i="9"/>
  <c r="AV92" i="9"/>
  <c r="DG92" i="9"/>
  <c r="DE92" i="9"/>
  <c r="AT92" i="9"/>
  <c r="DD92" i="9"/>
  <c r="AS92" i="9"/>
  <c r="DC92" i="9"/>
  <c r="AR92" i="9"/>
  <c r="DB92" i="9"/>
  <c r="AQ92" i="9"/>
  <c r="DA92" i="9"/>
  <c r="CZ92" i="9"/>
  <c r="AO92" i="9"/>
  <c r="CY92" i="9"/>
  <c r="AN92" i="9"/>
  <c r="CX92" i="9"/>
  <c r="AM92" i="9"/>
  <c r="CW92" i="9"/>
  <c r="AL92" i="9"/>
  <c r="CV92" i="9"/>
  <c r="AK92" i="9"/>
  <c r="CU92" i="9"/>
  <c r="AJ92" i="9"/>
  <c r="CT92" i="9"/>
  <c r="CR92" i="9"/>
  <c r="AH92" i="9"/>
  <c r="CQ92" i="9"/>
  <c r="AG92" i="9"/>
  <c r="CP92" i="9"/>
  <c r="AF92" i="9"/>
  <c r="CO92" i="9"/>
  <c r="AE92" i="9"/>
  <c r="CN92" i="9"/>
  <c r="AD92" i="9"/>
  <c r="CM92" i="9"/>
  <c r="AC92" i="9"/>
  <c r="CL92" i="9"/>
  <c r="AB92" i="9"/>
  <c r="CK92" i="9"/>
  <c r="AA92" i="9"/>
  <c r="CJ92" i="9"/>
  <c r="Z92" i="9"/>
  <c r="CI92" i="9"/>
  <c r="Y92" i="9"/>
  <c r="CH92" i="9"/>
  <c r="X92" i="9"/>
  <c r="CG92" i="9"/>
  <c r="CE92" i="9"/>
  <c r="V92" i="9"/>
  <c r="CD92" i="9"/>
  <c r="U92" i="9"/>
  <c r="CC92" i="9"/>
  <c r="T92" i="9"/>
  <c r="CB92" i="9"/>
  <c r="S92" i="9"/>
  <c r="CA92" i="9"/>
  <c r="R92" i="9"/>
  <c r="BZ92" i="9"/>
  <c r="Q92" i="9"/>
  <c r="BY92" i="9"/>
  <c r="P92" i="9"/>
  <c r="BX92" i="9"/>
  <c r="O92" i="9"/>
  <c r="BW92" i="9"/>
  <c r="N92" i="9"/>
  <c r="BV92" i="9"/>
  <c r="M92" i="9"/>
  <c r="BU92" i="9"/>
  <c r="L92" i="9"/>
  <c r="BT92" i="9"/>
  <c r="BR92" i="9"/>
  <c r="BQ92" i="9"/>
  <c r="BP92" i="9"/>
  <c r="BO92" i="9"/>
  <c r="BN92" i="9"/>
  <c r="BM92" i="9"/>
  <c r="BL92" i="9"/>
  <c r="BK92" i="9"/>
  <c r="BJ92" i="9"/>
  <c r="BI92" i="9"/>
  <c r="BH92" i="9"/>
  <c r="BB92" i="9"/>
  <c r="AP92" i="9"/>
  <c r="EE91" i="9"/>
  <c r="ED91" i="9"/>
  <c r="EC91" i="9"/>
  <c r="EB91" i="9"/>
  <c r="EA91" i="9"/>
  <c r="DZ91" i="9"/>
  <c r="DY91" i="9"/>
  <c r="DX91" i="9"/>
  <c r="DW91" i="9"/>
  <c r="DV91" i="9"/>
  <c r="DU91" i="9"/>
  <c r="DT91" i="9"/>
  <c r="DR91" i="9"/>
  <c r="BF91" i="9"/>
  <c r="DQ91" i="9"/>
  <c r="BE91" i="9"/>
  <c r="DP91" i="9"/>
  <c r="BD91" i="9"/>
  <c r="DO91" i="9"/>
  <c r="BC91" i="9"/>
  <c r="DN91" i="9"/>
  <c r="BB91" i="9"/>
  <c r="DM91" i="9"/>
  <c r="BA91" i="9"/>
  <c r="DL91" i="9"/>
  <c r="AZ91" i="9"/>
  <c r="DK91" i="9"/>
  <c r="AY91" i="9"/>
  <c r="DJ91" i="9"/>
  <c r="AX91" i="9"/>
  <c r="DI91" i="9"/>
  <c r="AW91" i="9"/>
  <c r="DH91" i="9"/>
  <c r="AV91" i="9"/>
  <c r="DG91" i="9"/>
  <c r="DE91" i="9"/>
  <c r="AT91" i="9"/>
  <c r="DD91" i="9"/>
  <c r="AS91" i="9"/>
  <c r="DC91" i="9"/>
  <c r="AR91" i="9"/>
  <c r="DB91" i="9"/>
  <c r="AQ91" i="9"/>
  <c r="DA91" i="9"/>
  <c r="AP91" i="9"/>
  <c r="CZ91" i="9"/>
  <c r="AO91" i="9"/>
  <c r="CY91" i="9"/>
  <c r="AN91" i="9"/>
  <c r="CX91" i="9"/>
  <c r="AM91" i="9"/>
  <c r="CW91" i="9"/>
  <c r="AL91" i="9"/>
  <c r="CV91" i="9"/>
  <c r="AK91" i="9"/>
  <c r="CU91" i="9"/>
  <c r="AJ91" i="9"/>
  <c r="CT91" i="9"/>
  <c r="CR91" i="9"/>
  <c r="AH91" i="9"/>
  <c r="CQ91" i="9"/>
  <c r="AG91" i="9"/>
  <c r="CP91" i="9"/>
  <c r="AF91" i="9"/>
  <c r="CO91" i="9"/>
  <c r="CN91" i="9"/>
  <c r="AD91" i="9"/>
  <c r="CM91" i="9"/>
  <c r="AC91" i="9"/>
  <c r="CL91" i="9"/>
  <c r="AB91" i="9"/>
  <c r="CK91" i="9"/>
  <c r="AA91" i="9"/>
  <c r="CJ91" i="9"/>
  <c r="Z91" i="9"/>
  <c r="CI91" i="9"/>
  <c r="Y91" i="9"/>
  <c r="CH91" i="9"/>
  <c r="X91" i="9"/>
  <c r="CG91" i="9"/>
  <c r="CE91" i="9"/>
  <c r="V91" i="9"/>
  <c r="CD91" i="9"/>
  <c r="U91" i="9"/>
  <c r="CC91" i="9"/>
  <c r="T91" i="9"/>
  <c r="CB91" i="9"/>
  <c r="S91" i="9"/>
  <c r="CA91" i="9"/>
  <c r="BZ91" i="9"/>
  <c r="Q91" i="9"/>
  <c r="BY91" i="9"/>
  <c r="P91" i="9"/>
  <c r="BX91" i="9"/>
  <c r="O91" i="9"/>
  <c r="BW91" i="9"/>
  <c r="N91" i="9"/>
  <c r="BV91" i="9"/>
  <c r="M91" i="9"/>
  <c r="BU91" i="9"/>
  <c r="L91" i="9"/>
  <c r="BT91" i="9"/>
  <c r="BR91" i="9"/>
  <c r="BQ91" i="9"/>
  <c r="BP91" i="9"/>
  <c r="BO91" i="9"/>
  <c r="BN91" i="9"/>
  <c r="BM91" i="9"/>
  <c r="BL91" i="9"/>
  <c r="BK91" i="9"/>
  <c r="BJ91" i="9"/>
  <c r="BI91" i="9"/>
  <c r="BH91" i="9"/>
  <c r="AE91" i="9"/>
  <c r="R91" i="9"/>
  <c r="EE90" i="9"/>
  <c r="ED90" i="9"/>
  <c r="EC90" i="9"/>
  <c r="EB90" i="9"/>
  <c r="EA90" i="9"/>
  <c r="DZ90" i="9"/>
  <c r="DY90" i="9"/>
  <c r="DX90" i="9"/>
  <c r="DW90" i="9"/>
  <c r="DV90" i="9"/>
  <c r="DU90" i="9"/>
  <c r="DT90" i="9"/>
  <c r="DR90" i="9"/>
  <c r="BF90" i="9"/>
  <c r="DQ90" i="9"/>
  <c r="BE90" i="9"/>
  <c r="DP90" i="9"/>
  <c r="BD90" i="9"/>
  <c r="DO90" i="9"/>
  <c r="BC90" i="9"/>
  <c r="DN90" i="9"/>
  <c r="BB90" i="9"/>
  <c r="DM90" i="9"/>
  <c r="BA90" i="9"/>
  <c r="DL90" i="9"/>
  <c r="AZ90" i="9"/>
  <c r="DK90" i="9"/>
  <c r="AY90" i="9"/>
  <c r="DJ90" i="9"/>
  <c r="AX90" i="9"/>
  <c r="DI90" i="9"/>
  <c r="AW90" i="9"/>
  <c r="DH90" i="9"/>
  <c r="AV90" i="9"/>
  <c r="DG90" i="9"/>
  <c r="DE90" i="9"/>
  <c r="AT90" i="9"/>
  <c r="DD90" i="9"/>
  <c r="AS90" i="9"/>
  <c r="DC90" i="9"/>
  <c r="AR90" i="9"/>
  <c r="DB90" i="9"/>
  <c r="AQ90" i="9"/>
  <c r="DA90" i="9"/>
  <c r="AP90" i="9"/>
  <c r="CZ90" i="9"/>
  <c r="AO90" i="9"/>
  <c r="CY90" i="9"/>
  <c r="AN90" i="9"/>
  <c r="CX90" i="9"/>
  <c r="AM90" i="9"/>
  <c r="CW90" i="9"/>
  <c r="AL90" i="9"/>
  <c r="CV90" i="9"/>
  <c r="AK90" i="9"/>
  <c r="CU90" i="9"/>
  <c r="AJ90" i="9"/>
  <c r="CT90" i="9"/>
  <c r="CR90" i="9"/>
  <c r="AH90" i="9"/>
  <c r="CQ90" i="9"/>
  <c r="AG90" i="9"/>
  <c r="CP90" i="9"/>
  <c r="AF90" i="9"/>
  <c r="CO90" i="9"/>
  <c r="AE90" i="9"/>
  <c r="CN90" i="9"/>
  <c r="AD90" i="9"/>
  <c r="CM90" i="9"/>
  <c r="AC90" i="9"/>
  <c r="CL90" i="9"/>
  <c r="AB90" i="9"/>
  <c r="CK90" i="9"/>
  <c r="AA90" i="9"/>
  <c r="CJ90" i="9"/>
  <c r="Z90" i="9"/>
  <c r="CI90" i="9"/>
  <c r="Y90" i="9"/>
  <c r="CH90" i="9"/>
  <c r="X90" i="9"/>
  <c r="CG90" i="9"/>
  <c r="CE90" i="9"/>
  <c r="V90" i="9"/>
  <c r="CD90" i="9"/>
  <c r="U90" i="9"/>
  <c r="CC90" i="9"/>
  <c r="T90" i="9"/>
  <c r="CB90" i="9"/>
  <c r="S90" i="9"/>
  <c r="CA90" i="9"/>
  <c r="R90" i="9"/>
  <c r="BZ90" i="9"/>
  <c r="Q90" i="9"/>
  <c r="BY90" i="9"/>
  <c r="P90" i="9"/>
  <c r="BX90" i="9"/>
  <c r="O90" i="9"/>
  <c r="BW90" i="9"/>
  <c r="N90" i="9"/>
  <c r="BV90" i="9"/>
  <c r="M90" i="9"/>
  <c r="BU90" i="9"/>
  <c r="L90" i="9"/>
  <c r="BT90" i="9"/>
  <c r="BR90" i="9"/>
  <c r="BQ90" i="9"/>
  <c r="BP90" i="9"/>
  <c r="BO90" i="9"/>
  <c r="BN90" i="9"/>
  <c r="BM90" i="9"/>
  <c r="BL90" i="9"/>
  <c r="BK90" i="9"/>
  <c r="BJ90" i="9"/>
  <c r="BI90" i="9"/>
  <c r="BH90" i="9"/>
  <c r="EE89" i="9"/>
  <c r="ED89" i="9"/>
  <c r="EC89" i="9"/>
  <c r="EB89" i="9"/>
  <c r="EA89" i="9"/>
  <c r="DZ89" i="9"/>
  <c r="DY89" i="9"/>
  <c r="DX89" i="9"/>
  <c r="DW89" i="9"/>
  <c r="DV89" i="9"/>
  <c r="DU89" i="9"/>
  <c r="DT89" i="9"/>
  <c r="DR89" i="9"/>
  <c r="BF89" i="9"/>
  <c r="DQ89" i="9"/>
  <c r="BE89" i="9"/>
  <c r="DP89" i="9"/>
  <c r="BD89" i="9"/>
  <c r="DO89" i="9"/>
  <c r="BC89" i="9"/>
  <c r="DN89" i="9"/>
  <c r="BB89" i="9"/>
  <c r="DM89" i="9"/>
  <c r="BA89" i="9"/>
  <c r="DL89" i="9"/>
  <c r="AZ89" i="9"/>
  <c r="DK89" i="9"/>
  <c r="AY89" i="9"/>
  <c r="DJ89" i="9"/>
  <c r="AX89" i="9"/>
  <c r="DI89" i="9"/>
  <c r="AW89" i="9"/>
  <c r="DH89" i="9"/>
  <c r="AV89" i="9"/>
  <c r="DG89" i="9"/>
  <c r="DE89" i="9"/>
  <c r="AT89" i="9"/>
  <c r="DD89" i="9"/>
  <c r="AS89" i="9"/>
  <c r="DC89" i="9"/>
  <c r="AR89" i="9"/>
  <c r="DB89" i="9"/>
  <c r="AQ89" i="9"/>
  <c r="DA89" i="9"/>
  <c r="AP89" i="9"/>
  <c r="CZ89" i="9"/>
  <c r="AO89" i="9"/>
  <c r="CY89" i="9"/>
  <c r="AN89" i="9"/>
  <c r="CX89" i="9"/>
  <c r="AM89" i="9"/>
  <c r="CW89" i="9"/>
  <c r="AL89" i="9"/>
  <c r="CV89" i="9"/>
  <c r="AK89" i="9"/>
  <c r="CU89" i="9"/>
  <c r="AJ89" i="9"/>
  <c r="CT89" i="9"/>
  <c r="CR89" i="9"/>
  <c r="AH89" i="9"/>
  <c r="CQ89" i="9"/>
  <c r="AG89" i="9"/>
  <c r="CP89" i="9"/>
  <c r="AF89" i="9"/>
  <c r="CO89" i="9"/>
  <c r="AE89" i="9"/>
  <c r="CN89" i="9"/>
  <c r="AD89" i="9"/>
  <c r="CM89" i="9"/>
  <c r="AC89" i="9"/>
  <c r="CL89" i="9"/>
  <c r="AB89" i="9"/>
  <c r="CK89" i="9"/>
  <c r="AA89" i="9"/>
  <c r="CJ89" i="9"/>
  <c r="Z89" i="9"/>
  <c r="CI89" i="9"/>
  <c r="Y89" i="9"/>
  <c r="CH89" i="9"/>
  <c r="X89" i="9"/>
  <c r="CG89" i="9"/>
  <c r="CE89" i="9"/>
  <c r="V89" i="9"/>
  <c r="CD89" i="9"/>
  <c r="U89" i="9"/>
  <c r="CC89" i="9"/>
  <c r="T89" i="9"/>
  <c r="CB89" i="9"/>
  <c r="S89" i="9"/>
  <c r="CA89" i="9"/>
  <c r="R89" i="9"/>
  <c r="BZ89" i="9"/>
  <c r="Q89" i="9"/>
  <c r="BY89" i="9"/>
  <c r="P89" i="9"/>
  <c r="BX89" i="9"/>
  <c r="O89" i="9"/>
  <c r="BW89" i="9"/>
  <c r="N89" i="9"/>
  <c r="BV89" i="9"/>
  <c r="M89" i="9"/>
  <c r="BU89" i="9"/>
  <c r="L89" i="9"/>
  <c r="BT89" i="9"/>
  <c r="BR89" i="9"/>
  <c r="BQ89" i="9"/>
  <c r="BP89" i="9"/>
  <c r="BO89" i="9"/>
  <c r="BN89" i="9"/>
  <c r="BM89" i="9"/>
  <c r="BL89" i="9"/>
  <c r="BK89" i="9"/>
  <c r="BJ89" i="9"/>
  <c r="BI89" i="9"/>
  <c r="BH89" i="9"/>
  <c r="EE88" i="9"/>
  <c r="ED88" i="9"/>
  <c r="EC88" i="9"/>
  <c r="EB88" i="9"/>
  <c r="EA88" i="9"/>
  <c r="DZ88" i="9"/>
  <c r="DY88" i="9"/>
  <c r="DX88" i="9"/>
  <c r="DW88" i="9"/>
  <c r="DV88" i="9"/>
  <c r="DU88" i="9"/>
  <c r="DT88" i="9"/>
  <c r="DR88" i="9"/>
  <c r="BF88" i="9"/>
  <c r="DQ88" i="9"/>
  <c r="BE88" i="9"/>
  <c r="DP88" i="9"/>
  <c r="BD88" i="9"/>
  <c r="DO88" i="9"/>
  <c r="BC88" i="9"/>
  <c r="DN88" i="9"/>
  <c r="BB88" i="9"/>
  <c r="DM88" i="9"/>
  <c r="BA88" i="9"/>
  <c r="DL88" i="9"/>
  <c r="AZ88" i="9"/>
  <c r="DK88" i="9"/>
  <c r="AY88" i="9"/>
  <c r="DJ88" i="9"/>
  <c r="AX88" i="9"/>
  <c r="DI88" i="9"/>
  <c r="AW88" i="9"/>
  <c r="DH88" i="9"/>
  <c r="AV88" i="9"/>
  <c r="DG88" i="9"/>
  <c r="DE88" i="9"/>
  <c r="AT88" i="9"/>
  <c r="DD88" i="9"/>
  <c r="AS88" i="9"/>
  <c r="DC88" i="9"/>
  <c r="AR88" i="9"/>
  <c r="DB88" i="9"/>
  <c r="AQ88" i="9"/>
  <c r="DA88" i="9"/>
  <c r="AP88" i="9"/>
  <c r="CZ88" i="9"/>
  <c r="AO88" i="9"/>
  <c r="CY88" i="9"/>
  <c r="AN88" i="9"/>
  <c r="CX88" i="9"/>
  <c r="AM88" i="9"/>
  <c r="CW88" i="9"/>
  <c r="AL88" i="9"/>
  <c r="CV88" i="9"/>
  <c r="AK88" i="9"/>
  <c r="CU88" i="9"/>
  <c r="AJ88" i="9"/>
  <c r="CT88" i="9"/>
  <c r="CR88" i="9"/>
  <c r="AH88" i="9"/>
  <c r="CQ88" i="9"/>
  <c r="AG88" i="9"/>
  <c r="CP88" i="9"/>
  <c r="AF88" i="9"/>
  <c r="CO88" i="9"/>
  <c r="AE88" i="9"/>
  <c r="CN88" i="9"/>
  <c r="AD88" i="9"/>
  <c r="CM88" i="9"/>
  <c r="AC88" i="9"/>
  <c r="CL88" i="9"/>
  <c r="AB88" i="9"/>
  <c r="CK88" i="9"/>
  <c r="AA88" i="9"/>
  <c r="CJ88" i="9"/>
  <c r="Z88" i="9"/>
  <c r="CI88" i="9"/>
  <c r="Y88" i="9"/>
  <c r="CH88" i="9"/>
  <c r="X88" i="9"/>
  <c r="CG88" i="9"/>
  <c r="CE88" i="9"/>
  <c r="V88" i="9"/>
  <c r="CD88" i="9"/>
  <c r="U88" i="9"/>
  <c r="CC88" i="9"/>
  <c r="T88" i="9"/>
  <c r="CB88" i="9"/>
  <c r="S88" i="9"/>
  <c r="CA88" i="9"/>
  <c r="R88" i="9"/>
  <c r="BZ88" i="9"/>
  <c r="Q88" i="9"/>
  <c r="BY88" i="9"/>
  <c r="P88" i="9"/>
  <c r="BX88" i="9"/>
  <c r="O88" i="9"/>
  <c r="BW88" i="9"/>
  <c r="N88" i="9"/>
  <c r="BV88" i="9"/>
  <c r="M88" i="9"/>
  <c r="BU88" i="9"/>
  <c r="L88" i="9"/>
  <c r="BT88" i="9"/>
  <c r="BR88" i="9"/>
  <c r="BQ88" i="9"/>
  <c r="BP88" i="9"/>
  <c r="BO88" i="9"/>
  <c r="BN88" i="9"/>
  <c r="BM88" i="9"/>
  <c r="BL88" i="9"/>
  <c r="BK88" i="9"/>
  <c r="BJ88" i="9"/>
  <c r="BI88" i="9"/>
  <c r="BH88" i="9"/>
  <c r="EE87" i="9"/>
  <c r="ED87" i="9"/>
  <c r="EC87" i="9"/>
  <c r="EB87" i="9"/>
  <c r="EA87" i="9"/>
  <c r="DZ87" i="9"/>
  <c r="DY87" i="9"/>
  <c r="DX87" i="9"/>
  <c r="DW87" i="9"/>
  <c r="DV87" i="9"/>
  <c r="DU87" i="9"/>
  <c r="DT87" i="9"/>
  <c r="DR87" i="9"/>
  <c r="BF87" i="9"/>
  <c r="DQ87" i="9"/>
  <c r="DP87" i="9"/>
  <c r="BD87" i="9"/>
  <c r="DO87" i="9"/>
  <c r="BC87" i="9"/>
  <c r="DN87" i="9"/>
  <c r="BB87" i="9"/>
  <c r="DM87" i="9"/>
  <c r="BA87" i="9"/>
  <c r="DL87" i="9"/>
  <c r="AZ87" i="9"/>
  <c r="DK87" i="9"/>
  <c r="AY87" i="9"/>
  <c r="DJ87" i="9"/>
  <c r="AX87" i="9"/>
  <c r="DI87" i="9"/>
  <c r="DH87" i="9"/>
  <c r="AV87" i="9"/>
  <c r="DG87" i="9"/>
  <c r="DE87" i="9"/>
  <c r="AT87" i="9"/>
  <c r="DD87" i="9"/>
  <c r="DC87" i="9"/>
  <c r="AR87" i="9"/>
  <c r="DB87" i="9"/>
  <c r="AQ87" i="9"/>
  <c r="DA87" i="9"/>
  <c r="AP87" i="9"/>
  <c r="CZ87" i="9"/>
  <c r="AO87" i="9"/>
  <c r="CY87" i="9"/>
  <c r="AN87" i="9"/>
  <c r="CX87" i="9"/>
  <c r="AM87" i="9"/>
  <c r="CW87" i="9"/>
  <c r="AL87" i="9"/>
  <c r="CV87" i="9"/>
  <c r="AK87" i="9"/>
  <c r="CU87" i="9"/>
  <c r="AJ87" i="9"/>
  <c r="CT87" i="9"/>
  <c r="CR87" i="9"/>
  <c r="AH87" i="9"/>
  <c r="CQ87" i="9"/>
  <c r="AG87" i="9"/>
  <c r="CP87" i="9"/>
  <c r="AF87" i="9"/>
  <c r="CO87" i="9"/>
  <c r="AE87" i="9"/>
  <c r="CN87" i="9"/>
  <c r="AD87" i="9"/>
  <c r="CM87" i="9"/>
  <c r="AC87" i="9"/>
  <c r="CL87" i="9"/>
  <c r="AB87" i="9"/>
  <c r="CK87" i="9"/>
  <c r="AA87" i="9"/>
  <c r="CJ87" i="9"/>
  <c r="Z87" i="9"/>
  <c r="CI87" i="9"/>
  <c r="Y87" i="9"/>
  <c r="CH87" i="9"/>
  <c r="X87" i="9"/>
  <c r="CG87" i="9"/>
  <c r="CE87" i="9"/>
  <c r="V87" i="9"/>
  <c r="CD87" i="9"/>
  <c r="U87" i="9"/>
  <c r="CC87" i="9"/>
  <c r="T87" i="9"/>
  <c r="CB87" i="9"/>
  <c r="S87" i="9"/>
  <c r="CA87" i="9"/>
  <c r="R87" i="9"/>
  <c r="BZ87" i="9"/>
  <c r="Q87" i="9"/>
  <c r="BY87" i="9"/>
  <c r="P87" i="9"/>
  <c r="BX87" i="9"/>
  <c r="O87" i="9"/>
  <c r="BW87" i="9"/>
  <c r="N87" i="9"/>
  <c r="BV87" i="9"/>
  <c r="M87" i="9"/>
  <c r="BU87" i="9"/>
  <c r="L87" i="9"/>
  <c r="BT87" i="9"/>
  <c r="BR87" i="9"/>
  <c r="BQ87" i="9"/>
  <c r="BP87" i="9"/>
  <c r="BO87" i="9"/>
  <c r="BN87" i="9"/>
  <c r="BM87" i="9"/>
  <c r="BL87" i="9"/>
  <c r="BK87" i="9"/>
  <c r="BJ87" i="9"/>
  <c r="BI87" i="9"/>
  <c r="BH87" i="9"/>
  <c r="BE87" i="9"/>
  <c r="AW87" i="9"/>
  <c r="AS87" i="9"/>
  <c r="EE86" i="9"/>
  <c r="ED86" i="9"/>
  <c r="EC86" i="9"/>
  <c r="EB86" i="9"/>
  <c r="EA86" i="9"/>
  <c r="DZ86" i="9"/>
  <c r="DY86" i="9"/>
  <c r="DX86" i="9"/>
  <c r="DW86" i="9"/>
  <c r="DV86" i="9"/>
  <c r="DU86" i="9"/>
  <c r="DT86" i="9"/>
  <c r="DR86" i="9"/>
  <c r="BF86" i="9"/>
  <c r="DQ86" i="9"/>
  <c r="BE86" i="9"/>
  <c r="DP86" i="9"/>
  <c r="BD86" i="9"/>
  <c r="DO86" i="9"/>
  <c r="BC86" i="9"/>
  <c r="DN86" i="9"/>
  <c r="BB86" i="9"/>
  <c r="DM86" i="9"/>
  <c r="BA86" i="9"/>
  <c r="DL86" i="9"/>
  <c r="AZ86" i="9"/>
  <c r="DK86" i="9"/>
  <c r="AY86" i="9"/>
  <c r="DJ86" i="9"/>
  <c r="AX86" i="9"/>
  <c r="DI86" i="9"/>
  <c r="AW86" i="9"/>
  <c r="DH86" i="9"/>
  <c r="AV86" i="9"/>
  <c r="DG86" i="9"/>
  <c r="DE86" i="9"/>
  <c r="AT86" i="9"/>
  <c r="DD86" i="9"/>
  <c r="AS86" i="9"/>
  <c r="DC86" i="9"/>
  <c r="AR86" i="9"/>
  <c r="DB86" i="9"/>
  <c r="AQ86" i="9"/>
  <c r="DA86" i="9"/>
  <c r="AP86" i="9"/>
  <c r="CZ86" i="9"/>
  <c r="AO86" i="9"/>
  <c r="CY86" i="9"/>
  <c r="AN86" i="9"/>
  <c r="CX86" i="9"/>
  <c r="AM86" i="9"/>
  <c r="CW86" i="9"/>
  <c r="AL86" i="9"/>
  <c r="CV86" i="9"/>
  <c r="AK86" i="9"/>
  <c r="CU86" i="9"/>
  <c r="AJ86" i="9"/>
  <c r="CT86" i="9"/>
  <c r="CR86" i="9"/>
  <c r="AH86" i="9"/>
  <c r="CQ86" i="9"/>
  <c r="AG86" i="9"/>
  <c r="CP86" i="9"/>
  <c r="AF86" i="9"/>
  <c r="CO86" i="9"/>
  <c r="AE86" i="9"/>
  <c r="CN86" i="9"/>
  <c r="AD86" i="9"/>
  <c r="CM86" i="9"/>
  <c r="AC86" i="9"/>
  <c r="CL86" i="9"/>
  <c r="AB86" i="9"/>
  <c r="CK86" i="9"/>
  <c r="AA86" i="9"/>
  <c r="CJ86" i="9"/>
  <c r="Z86" i="9"/>
  <c r="CI86" i="9"/>
  <c r="Y86" i="9"/>
  <c r="CH86" i="9"/>
  <c r="X86" i="9"/>
  <c r="CG86" i="9"/>
  <c r="CE86" i="9"/>
  <c r="V86" i="9"/>
  <c r="CD86" i="9"/>
  <c r="U86" i="9"/>
  <c r="CC86" i="9"/>
  <c r="T86" i="9"/>
  <c r="CB86" i="9"/>
  <c r="S86" i="9"/>
  <c r="CA86" i="9"/>
  <c r="R86" i="9"/>
  <c r="BZ86" i="9"/>
  <c r="Q86" i="9"/>
  <c r="BY86" i="9"/>
  <c r="P86" i="9"/>
  <c r="BX86" i="9"/>
  <c r="O86" i="9"/>
  <c r="BW86" i="9"/>
  <c r="N86" i="9"/>
  <c r="BV86" i="9"/>
  <c r="M86" i="9"/>
  <c r="BU86" i="9"/>
  <c r="L86" i="9"/>
  <c r="BT86" i="9"/>
  <c r="BR86" i="9"/>
  <c r="BQ86" i="9"/>
  <c r="BP86" i="9"/>
  <c r="BO86" i="9"/>
  <c r="BN86" i="9"/>
  <c r="BM86" i="9"/>
  <c r="BL86" i="9"/>
  <c r="BK86" i="9"/>
  <c r="BJ86" i="9"/>
  <c r="BI86" i="9"/>
  <c r="BH86" i="9"/>
  <c r="EE85" i="9"/>
  <c r="ED85" i="9"/>
  <c r="EC85" i="9"/>
  <c r="EB85" i="9"/>
  <c r="EA85" i="9"/>
  <c r="DZ85" i="9"/>
  <c r="DY85" i="9"/>
  <c r="DX85" i="9"/>
  <c r="DW85" i="9"/>
  <c r="DV85" i="9"/>
  <c r="DU85" i="9"/>
  <c r="DT85" i="9"/>
  <c r="DR85" i="9"/>
  <c r="BF85" i="9"/>
  <c r="DQ85" i="9"/>
  <c r="BE85" i="9"/>
  <c r="DP85" i="9"/>
  <c r="BD85" i="9"/>
  <c r="DO85" i="9"/>
  <c r="DN85" i="9"/>
  <c r="BB85" i="9"/>
  <c r="DM85" i="9"/>
  <c r="BA85" i="9"/>
  <c r="DL85" i="9"/>
  <c r="AZ85" i="9"/>
  <c r="DK85" i="9"/>
  <c r="AY85" i="9"/>
  <c r="DJ85" i="9"/>
  <c r="AX85" i="9"/>
  <c r="DI85" i="9"/>
  <c r="AW85" i="9"/>
  <c r="DH85" i="9"/>
  <c r="AV85" i="9"/>
  <c r="DG85" i="9"/>
  <c r="DE85" i="9"/>
  <c r="AT85" i="9"/>
  <c r="DD85" i="9"/>
  <c r="AS85" i="9"/>
  <c r="DC85" i="9"/>
  <c r="AR85" i="9"/>
  <c r="DB85" i="9"/>
  <c r="AQ85" i="9"/>
  <c r="DA85" i="9"/>
  <c r="AP85" i="9"/>
  <c r="CZ85" i="9"/>
  <c r="AO85" i="9"/>
  <c r="CY85" i="9"/>
  <c r="AN85" i="9"/>
  <c r="CX85" i="9"/>
  <c r="AM85" i="9"/>
  <c r="CW85" i="9"/>
  <c r="AL85" i="9"/>
  <c r="CV85" i="9"/>
  <c r="AK85" i="9"/>
  <c r="CU85" i="9"/>
  <c r="AJ85" i="9"/>
  <c r="CT85" i="9"/>
  <c r="CR85" i="9"/>
  <c r="AH85" i="9"/>
  <c r="CQ85" i="9"/>
  <c r="AG85" i="9"/>
  <c r="CP85" i="9"/>
  <c r="AF85" i="9"/>
  <c r="CO85" i="9"/>
  <c r="AE85" i="9"/>
  <c r="CN85" i="9"/>
  <c r="AD85" i="9"/>
  <c r="CM85" i="9"/>
  <c r="AC85" i="9"/>
  <c r="CL85" i="9"/>
  <c r="AB85" i="9"/>
  <c r="CK85" i="9"/>
  <c r="AA85" i="9"/>
  <c r="CJ85" i="9"/>
  <c r="Z85" i="9"/>
  <c r="CI85" i="9"/>
  <c r="Y85" i="9"/>
  <c r="CH85" i="9"/>
  <c r="X85" i="9"/>
  <c r="CG85" i="9"/>
  <c r="CE85" i="9"/>
  <c r="V85" i="9"/>
  <c r="CD85" i="9"/>
  <c r="U85" i="9"/>
  <c r="CC85" i="9"/>
  <c r="T85" i="9"/>
  <c r="CB85" i="9"/>
  <c r="S85" i="9"/>
  <c r="CA85" i="9"/>
  <c r="R85" i="9"/>
  <c r="BZ85" i="9"/>
  <c r="Q85" i="9"/>
  <c r="BY85" i="9"/>
  <c r="P85" i="9"/>
  <c r="BX85" i="9"/>
  <c r="O85" i="9"/>
  <c r="BW85" i="9"/>
  <c r="N85" i="9"/>
  <c r="BV85" i="9"/>
  <c r="M85" i="9"/>
  <c r="BU85" i="9"/>
  <c r="L85" i="9"/>
  <c r="BT85" i="9"/>
  <c r="BR85" i="9"/>
  <c r="BQ85" i="9"/>
  <c r="BP85" i="9"/>
  <c r="BO85" i="9"/>
  <c r="BN85" i="9"/>
  <c r="BM85" i="9"/>
  <c r="BL85" i="9"/>
  <c r="BK85" i="9"/>
  <c r="BJ85" i="9"/>
  <c r="BI85" i="9"/>
  <c r="BH85" i="9"/>
  <c r="BC85" i="9"/>
  <c r="EE84" i="9"/>
  <c r="ED84" i="9"/>
  <c r="EC84" i="9"/>
  <c r="EB84" i="9"/>
  <c r="EA84" i="9"/>
  <c r="DZ84" i="9"/>
  <c r="DY84" i="9"/>
  <c r="DX84" i="9"/>
  <c r="DW84" i="9"/>
  <c r="DV84" i="9"/>
  <c r="DU84" i="9"/>
  <c r="DT84" i="9"/>
  <c r="DR84" i="9"/>
  <c r="BF84" i="9"/>
  <c r="DQ84" i="9"/>
  <c r="BE84" i="9"/>
  <c r="DP84" i="9"/>
  <c r="BD84" i="9"/>
  <c r="DO84" i="9"/>
  <c r="BC84" i="9"/>
  <c r="DN84" i="9"/>
  <c r="BB84" i="9"/>
  <c r="DM84" i="9"/>
  <c r="BA84" i="9"/>
  <c r="DL84" i="9"/>
  <c r="AZ84" i="9"/>
  <c r="DK84" i="9"/>
  <c r="AY84" i="9"/>
  <c r="DJ84" i="9"/>
  <c r="AX84" i="9"/>
  <c r="DI84" i="9"/>
  <c r="AW84" i="9"/>
  <c r="DH84" i="9"/>
  <c r="AV84" i="9"/>
  <c r="DG84" i="9"/>
  <c r="DE84" i="9"/>
  <c r="AT84" i="9"/>
  <c r="DD84" i="9"/>
  <c r="AS84" i="9"/>
  <c r="DC84" i="9"/>
  <c r="AR84" i="9"/>
  <c r="DB84" i="9"/>
  <c r="AQ84" i="9"/>
  <c r="DA84" i="9"/>
  <c r="AP84" i="9"/>
  <c r="CZ84" i="9"/>
  <c r="AO84" i="9"/>
  <c r="CY84" i="9"/>
  <c r="AN84" i="9"/>
  <c r="CX84" i="9"/>
  <c r="CW84" i="9"/>
  <c r="AL84" i="9"/>
  <c r="CV84" i="9"/>
  <c r="AK84" i="9"/>
  <c r="CU84" i="9"/>
  <c r="AJ84" i="9"/>
  <c r="CT84" i="9"/>
  <c r="CR84" i="9"/>
  <c r="AH84" i="9"/>
  <c r="CQ84" i="9"/>
  <c r="AG84" i="9"/>
  <c r="CP84" i="9"/>
  <c r="AF84" i="9"/>
  <c r="CO84" i="9"/>
  <c r="AE84" i="9"/>
  <c r="CN84" i="9"/>
  <c r="AD84" i="9"/>
  <c r="CM84" i="9"/>
  <c r="AC84" i="9"/>
  <c r="CL84" i="9"/>
  <c r="AB84" i="9"/>
  <c r="CK84" i="9"/>
  <c r="AA84" i="9"/>
  <c r="CJ84" i="9"/>
  <c r="Z84" i="9"/>
  <c r="CI84" i="9"/>
  <c r="Y84" i="9"/>
  <c r="CH84" i="9"/>
  <c r="X84" i="9"/>
  <c r="CG84" i="9"/>
  <c r="CE84" i="9"/>
  <c r="V84" i="9"/>
  <c r="CD84" i="9"/>
  <c r="U84" i="9"/>
  <c r="CC84" i="9"/>
  <c r="T84" i="9"/>
  <c r="CB84" i="9"/>
  <c r="S84" i="9"/>
  <c r="CA84" i="9"/>
  <c r="R84" i="9"/>
  <c r="BZ84" i="9"/>
  <c r="Q84" i="9"/>
  <c r="BY84" i="9"/>
  <c r="P84" i="9"/>
  <c r="BX84" i="9"/>
  <c r="O84" i="9"/>
  <c r="BW84" i="9"/>
  <c r="N84" i="9"/>
  <c r="BV84" i="9"/>
  <c r="M84" i="9"/>
  <c r="BU84" i="9"/>
  <c r="L84" i="9"/>
  <c r="BT84" i="9"/>
  <c r="BR84" i="9"/>
  <c r="BQ84" i="9"/>
  <c r="BP84" i="9"/>
  <c r="BO84" i="9"/>
  <c r="BN84" i="9"/>
  <c r="BM84" i="9"/>
  <c r="BL84" i="9"/>
  <c r="BK84" i="9"/>
  <c r="BJ84" i="9"/>
  <c r="BI84" i="9"/>
  <c r="BH84" i="9"/>
  <c r="AM84" i="9"/>
  <c r="EE83" i="9"/>
  <c r="ED83" i="9"/>
  <c r="EC83" i="9"/>
  <c r="EB83" i="9"/>
  <c r="EA83" i="9"/>
  <c r="DZ83" i="9"/>
  <c r="DY83" i="9"/>
  <c r="DX83" i="9"/>
  <c r="DW83" i="9"/>
  <c r="DV83" i="9"/>
  <c r="DU83" i="9"/>
  <c r="DT83" i="9"/>
  <c r="DR83" i="9"/>
  <c r="BF83" i="9"/>
  <c r="DQ83" i="9"/>
  <c r="BE83" i="9"/>
  <c r="DP83" i="9"/>
  <c r="BD83" i="9"/>
  <c r="DO83" i="9"/>
  <c r="BC83" i="9"/>
  <c r="DN83" i="9"/>
  <c r="BB83" i="9"/>
  <c r="DM83" i="9"/>
  <c r="BA83" i="9"/>
  <c r="DL83" i="9"/>
  <c r="AZ83" i="9"/>
  <c r="DK83" i="9"/>
  <c r="AY83" i="9"/>
  <c r="DJ83" i="9"/>
  <c r="AX83" i="9"/>
  <c r="DI83" i="9"/>
  <c r="AW83" i="9"/>
  <c r="DH83" i="9"/>
  <c r="AV83" i="9"/>
  <c r="DG83" i="9"/>
  <c r="DE83" i="9"/>
  <c r="AT83" i="9"/>
  <c r="DD83" i="9"/>
  <c r="AS83" i="9"/>
  <c r="DC83" i="9"/>
  <c r="AR83" i="9"/>
  <c r="DB83" i="9"/>
  <c r="AQ83" i="9"/>
  <c r="DA83" i="9"/>
  <c r="AP83" i="9"/>
  <c r="CZ83" i="9"/>
  <c r="AO83" i="9"/>
  <c r="CY83" i="9"/>
  <c r="AN83" i="9"/>
  <c r="CX83" i="9"/>
  <c r="AM83" i="9"/>
  <c r="CW83" i="9"/>
  <c r="AL83" i="9"/>
  <c r="CV83" i="9"/>
  <c r="AK83" i="9"/>
  <c r="CU83" i="9"/>
  <c r="AJ83" i="9"/>
  <c r="CT83" i="9"/>
  <c r="CR83" i="9"/>
  <c r="AH83" i="9"/>
  <c r="CQ83" i="9"/>
  <c r="AG83" i="9"/>
  <c r="CP83" i="9"/>
  <c r="AF83" i="9"/>
  <c r="CO83" i="9"/>
  <c r="AE83" i="9"/>
  <c r="CN83" i="9"/>
  <c r="AD83" i="9"/>
  <c r="CM83" i="9"/>
  <c r="AC83" i="9"/>
  <c r="CL83" i="9"/>
  <c r="AB83" i="9"/>
  <c r="CK83" i="9"/>
  <c r="AA83" i="9"/>
  <c r="CJ83" i="9"/>
  <c r="Z83" i="9"/>
  <c r="CI83" i="9"/>
  <c r="Y83" i="9"/>
  <c r="CH83" i="9"/>
  <c r="X83" i="9"/>
  <c r="CG83" i="9"/>
  <c r="CE83" i="9"/>
  <c r="V83" i="9"/>
  <c r="CD83" i="9"/>
  <c r="U83" i="9"/>
  <c r="CC83" i="9"/>
  <c r="T83" i="9"/>
  <c r="CB83" i="9"/>
  <c r="S83" i="9"/>
  <c r="CA83" i="9"/>
  <c r="R83" i="9"/>
  <c r="BZ83" i="9"/>
  <c r="Q83" i="9"/>
  <c r="BY83" i="9"/>
  <c r="P83" i="9"/>
  <c r="BX83" i="9"/>
  <c r="O83" i="9"/>
  <c r="BW83" i="9"/>
  <c r="N83" i="9"/>
  <c r="BV83" i="9"/>
  <c r="M83" i="9"/>
  <c r="BU83" i="9"/>
  <c r="L83" i="9"/>
  <c r="BT83" i="9"/>
  <c r="BR83" i="9"/>
  <c r="BQ83" i="9"/>
  <c r="BP83" i="9"/>
  <c r="BO83" i="9"/>
  <c r="BN83" i="9"/>
  <c r="BM83" i="9"/>
  <c r="BL83" i="9"/>
  <c r="BK83" i="9"/>
  <c r="BJ83" i="9"/>
  <c r="BI83" i="9"/>
  <c r="BH83" i="9"/>
  <c r="EE82" i="9"/>
  <c r="ED82" i="9"/>
  <c r="EC82" i="9"/>
  <c r="EB82" i="9"/>
  <c r="EA82" i="9"/>
  <c r="DZ82" i="9"/>
  <c r="DY82" i="9"/>
  <c r="DX82" i="9"/>
  <c r="DW82" i="9"/>
  <c r="DV82" i="9"/>
  <c r="DU82" i="9"/>
  <c r="DT82" i="9"/>
  <c r="DR82" i="9"/>
  <c r="BF82" i="9"/>
  <c r="DQ82" i="9"/>
  <c r="BE82" i="9"/>
  <c r="DP82" i="9"/>
  <c r="BD82" i="9"/>
  <c r="DO82" i="9"/>
  <c r="BC82" i="9"/>
  <c r="DN82" i="9"/>
  <c r="BB82" i="9"/>
  <c r="DM82" i="9"/>
  <c r="BA82" i="9"/>
  <c r="DL82" i="9"/>
  <c r="AZ82" i="9"/>
  <c r="DK82" i="9"/>
  <c r="AY82" i="9"/>
  <c r="DJ82" i="9"/>
  <c r="AX82" i="9"/>
  <c r="DI82" i="9"/>
  <c r="AW82" i="9"/>
  <c r="DH82" i="9"/>
  <c r="AV82" i="9"/>
  <c r="DG82" i="9"/>
  <c r="DE82" i="9"/>
  <c r="AT82" i="9"/>
  <c r="DD82" i="9"/>
  <c r="AS82" i="9"/>
  <c r="DC82" i="9"/>
  <c r="AR82" i="9"/>
  <c r="DB82" i="9"/>
  <c r="AQ82" i="9"/>
  <c r="DA82" i="9"/>
  <c r="AP82" i="9"/>
  <c r="CZ82" i="9"/>
  <c r="AO82" i="9"/>
  <c r="CY82" i="9"/>
  <c r="AN82" i="9"/>
  <c r="CX82" i="9"/>
  <c r="AM82" i="9"/>
  <c r="CW82" i="9"/>
  <c r="AL82" i="9"/>
  <c r="CV82" i="9"/>
  <c r="AK82" i="9"/>
  <c r="CU82" i="9"/>
  <c r="AJ82" i="9"/>
  <c r="CT82" i="9"/>
  <c r="CR82" i="9"/>
  <c r="AH82" i="9"/>
  <c r="CQ82" i="9"/>
  <c r="AG82" i="9"/>
  <c r="CP82" i="9"/>
  <c r="AF82" i="9"/>
  <c r="CO82" i="9"/>
  <c r="AE82" i="9"/>
  <c r="CN82" i="9"/>
  <c r="AD82" i="9"/>
  <c r="CM82" i="9"/>
  <c r="AC82" i="9"/>
  <c r="CL82" i="9"/>
  <c r="AB82" i="9"/>
  <c r="CK82" i="9"/>
  <c r="AA82" i="9"/>
  <c r="CJ82" i="9"/>
  <c r="Z82" i="9"/>
  <c r="CI82" i="9"/>
  <c r="Y82" i="9"/>
  <c r="CH82" i="9"/>
  <c r="X82" i="9"/>
  <c r="CG82" i="9"/>
  <c r="CE82" i="9"/>
  <c r="V82" i="9"/>
  <c r="CD82" i="9"/>
  <c r="U82" i="9"/>
  <c r="CC82" i="9"/>
  <c r="T82" i="9"/>
  <c r="CB82" i="9"/>
  <c r="S82" i="9"/>
  <c r="CA82" i="9"/>
  <c r="R82" i="9"/>
  <c r="BZ82" i="9"/>
  <c r="Q82" i="9"/>
  <c r="BY82" i="9"/>
  <c r="P82" i="9"/>
  <c r="BX82" i="9"/>
  <c r="O82" i="9"/>
  <c r="BW82" i="9"/>
  <c r="N82" i="9"/>
  <c r="BV82" i="9"/>
  <c r="M82" i="9"/>
  <c r="BU82" i="9"/>
  <c r="L82" i="9"/>
  <c r="BT82" i="9"/>
  <c r="BR82" i="9"/>
  <c r="BQ82" i="9"/>
  <c r="BP82" i="9"/>
  <c r="BO82" i="9"/>
  <c r="BN82" i="9"/>
  <c r="BM82" i="9"/>
  <c r="BL82" i="9"/>
  <c r="BK82" i="9"/>
  <c r="BJ82" i="9"/>
  <c r="BI82" i="9"/>
  <c r="BH82" i="9"/>
  <c r="EE81" i="9"/>
  <c r="ED81" i="9"/>
  <c r="EC81" i="9"/>
  <c r="EB81" i="9"/>
  <c r="EA81" i="9"/>
  <c r="DZ81" i="9"/>
  <c r="DY81" i="9"/>
  <c r="DX81" i="9"/>
  <c r="DW81" i="9"/>
  <c r="DV81" i="9"/>
  <c r="DU81" i="9"/>
  <c r="DT81" i="9"/>
  <c r="DR81" i="9"/>
  <c r="BF81" i="9"/>
  <c r="DQ81" i="9"/>
  <c r="BE81" i="9"/>
  <c r="DP81" i="9"/>
  <c r="BD81" i="9"/>
  <c r="DO81" i="9"/>
  <c r="DN81" i="9"/>
  <c r="BB81" i="9"/>
  <c r="DM81" i="9"/>
  <c r="BA81" i="9"/>
  <c r="DL81" i="9"/>
  <c r="AZ81" i="9"/>
  <c r="DK81" i="9"/>
  <c r="AY81" i="9"/>
  <c r="DJ81" i="9"/>
  <c r="AX81" i="9"/>
  <c r="DI81" i="9"/>
  <c r="AW81" i="9"/>
  <c r="DH81" i="9"/>
  <c r="AV81" i="9"/>
  <c r="DG81" i="9"/>
  <c r="DE81" i="9"/>
  <c r="AT81" i="9"/>
  <c r="DD81" i="9"/>
  <c r="AS81" i="9"/>
  <c r="DC81" i="9"/>
  <c r="AR81" i="9"/>
  <c r="DB81" i="9"/>
  <c r="AQ81" i="9"/>
  <c r="DA81" i="9"/>
  <c r="AP81" i="9"/>
  <c r="CZ81" i="9"/>
  <c r="AO81" i="9"/>
  <c r="CY81" i="9"/>
  <c r="AN81" i="9"/>
  <c r="CX81" i="9"/>
  <c r="AM81" i="9"/>
  <c r="CW81" i="9"/>
  <c r="AL81" i="9"/>
  <c r="CV81" i="9"/>
  <c r="AK81" i="9"/>
  <c r="CU81" i="9"/>
  <c r="AJ81" i="9"/>
  <c r="CT81" i="9"/>
  <c r="CR81" i="9"/>
  <c r="AH81" i="9"/>
  <c r="CQ81" i="9"/>
  <c r="AG81" i="9"/>
  <c r="CP81" i="9"/>
  <c r="AF81" i="9"/>
  <c r="CO81" i="9"/>
  <c r="AE81" i="9"/>
  <c r="CN81" i="9"/>
  <c r="AD81" i="9"/>
  <c r="CM81" i="9"/>
  <c r="AC81" i="9"/>
  <c r="CL81" i="9"/>
  <c r="AB81" i="9"/>
  <c r="CK81" i="9"/>
  <c r="AA81" i="9"/>
  <c r="CJ81" i="9"/>
  <c r="Z81" i="9"/>
  <c r="CI81" i="9"/>
  <c r="Y81" i="9"/>
  <c r="CH81" i="9"/>
  <c r="X81" i="9"/>
  <c r="CG81" i="9"/>
  <c r="CE81" i="9"/>
  <c r="V81" i="9"/>
  <c r="CD81" i="9"/>
  <c r="U81" i="9"/>
  <c r="CC81" i="9"/>
  <c r="T81" i="9"/>
  <c r="CB81" i="9"/>
  <c r="S81" i="9"/>
  <c r="CA81" i="9"/>
  <c r="R81" i="9"/>
  <c r="BZ81" i="9"/>
  <c r="Q81" i="9"/>
  <c r="BY81" i="9"/>
  <c r="P81" i="9"/>
  <c r="BX81" i="9"/>
  <c r="O81" i="9"/>
  <c r="BW81" i="9"/>
  <c r="N81" i="9"/>
  <c r="BV81" i="9"/>
  <c r="M81" i="9"/>
  <c r="BU81" i="9"/>
  <c r="L81" i="9"/>
  <c r="BT81" i="9"/>
  <c r="BR81" i="9"/>
  <c r="BQ81" i="9"/>
  <c r="BP81" i="9"/>
  <c r="BO81" i="9"/>
  <c r="BN81" i="9"/>
  <c r="BM81" i="9"/>
  <c r="BL81" i="9"/>
  <c r="BK81" i="9"/>
  <c r="BJ81" i="9"/>
  <c r="BI81" i="9"/>
  <c r="BH81" i="9"/>
  <c r="BC81" i="9"/>
  <c r="EE80" i="9"/>
  <c r="ED80" i="9"/>
  <c r="EC80" i="9"/>
  <c r="EB80" i="9"/>
  <c r="EA80" i="9"/>
  <c r="DZ80" i="9"/>
  <c r="DY80" i="9"/>
  <c r="DX80" i="9"/>
  <c r="DW80" i="9"/>
  <c r="DV80" i="9"/>
  <c r="DU80" i="9"/>
  <c r="DT80" i="9"/>
  <c r="DR80" i="9"/>
  <c r="BF80" i="9"/>
  <c r="DQ80" i="9"/>
  <c r="BE80" i="9"/>
  <c r="DP80" i="9"/>
  <c r="BD80" i="9"/>
  <c r="DO80" i="9"/>
  <c r="BC80" i="9"/>
  <c r="DN80" i="9"/>
  <c r="BB80" i="9"/>
  <c r="DM80" i="9"/>
  <c r="BA80" i="9"/>
  <c r="DL80" i="9"/>
  <c r="AZ80" i="9"/>
  <c r="DK80" i="9"/>
  <c r="AY80" i="9"/>
  <c r="DJ80" i="9"/>
  <c r="AX80" i="9"/>
  <c r="DI80" i="9"/>
  <c r="AW80" i="9"/>
  <c r="DH80" i="9"/>
  <c r="AV80" i="9"/>
  <c r="DG80" i="9"/>
  <c r="DE80" i="9"/>
  <c r="AT80" i="9"/>
  <c r="DD80" i="9"/>
  <c r="AS80" i="9"/>
  <c r="DC80" i="9"/>
  <c r="AR80" i="9"/>
  <c r="DB80" i="9"/>
  <c r="AQ80" i="9"/>
  <c r="DA80" i="9"/>
  <c r="AP80" i="9"/>
  <c r="CZ80" i="9"/>
  <c r="AO80" i="9"/>
  <c r="CY80" i="9"/>
  <c r="AN80" i="9"/>
  <c r="CX80" i="9"/>
  <c r="AM80" i="9"/>
  <c r="CW80" i="9"/>
  <c r="AL80" i="9"/>
  <c r="CV80" i="9"/>
  <c r="AK80" i="9"/>
  <c r="CU80" i="9"/>
  <c r="AJ80" i="9"/>
  <c r="CT80" i="9"/>
  <c r="CR80" i="9"/>
  <c r="AH80" i="9"/>
  <c r="CQ80" i="9"/>
  <c r="AG80" i="9"/>
  <c r="CP80" i="9"/>
  <c r="AF80" i="9"/>
  <c r="CO80" i="9"/>
  <c r="AE80" i="9"/>
  <c r="CN80" i="9"/>
  <c r="AD80" i="9"/>
  <c r="CM80" i="9"/>
  <c r="AC80" i="9"/>
  <c r="CL80" i="9"/>
  <c r="AB80" i="9"/>
  <c r="CK80" i="9"/>
  <c r="AA80" i="9"/>
  <c r="CJ80" i="9"/>
  <c r="CI80" i="9"/>
  <c r="Y80" i="9"/>
  <c r="CH80" i="9"/>
  <c r="X80" i="9"/>
  <c r="CG80" i="9"/>
  <c r="CE80" i="9"/>
  <c r="V80" i="9"/>
  <c r="CD80" i="9"/>
  <c r="U80" i="9"/>
  <c r="CC80" i="9"/>
  <c r="T80" i="9"/>
  <c r="CB80" i="9"/>
  <c r="S80" i="9"/>
  <c r="CA80" i="9"/>
  <c r="R80" i="9"/>
  <c r="BZ80" i="9"/>
  <c r="Q80" i="9"/>
  <c r="BY80" i="9"/>
  <c r="P80" i="9"/>
  <c r="BX80" i="9"/>
  <c r="O80" i="9"/>
  <c r="BW80" i="9"/>
  <c r="N80" i="9"/>
  <c r="BV80" i="9"/>
  <c r="M80" i="9"/>
  <c r="BU80" i="9"/>
  <c r="L80" i="9"/>
  <c r="BT80" i="9"/>
  <c r="BR80" i="9"/>
  <c r="BQ80" i="9"/>
  <c r="BP80" i="9"/>
  <c r="BO80" i="9"/>
  <c r="BN80" i="9"/>
  <c r="BM80" i="9"/>
  <c r="BL80" i="9"/>
  <c r="BK80" i="9"/>
  <c r="BJ80" i="9"/>
  <c r="BI80" i="9"/>
  <c r="BH80" i="9"/>
  <c r="Z80" i="9"/>
  <c r="EE79" i="9"/>
  <c r="ED79" i="9"/>
  <c r="EC79" i="9"/>
  <c r="EB79" i="9"/>
  <c r="EA79" i="9"/>
  <c r="DZ79" i="9"/>
  <c r="DY79" i="9"/>
  <c r="DX79" i="9"/>
  <c r="DW79" i="9"/>
  <c r="DV79" i="9"/>
  <c r="DU79" i="9"/>
  <c r="DT79" i="9"/>
  <c r="DR79" i="9"/>
  <c r="BF79" i="9"/>
  <c r="DQ79" i="9"/>
  <c r="BE79" i="9"/>
  <c r="DP79" i="9"/>
  <c r="BD79" i="9"/>
  <c r="DO79" i="9"/>
  <c r="BC79" i="9"/>
  <c r="DN79" i="9"/>
  <c r="BB79" i="9"/>
  <c r="DM79" i="9"/>
  <c r="BA79" i="9"/>
  <c r="DL79" i="9"/>
  <c r="AZ79" i="9"/>
  <c r="DK79" i="9"/>
  <c r="AY79" i="9"/>
  <c r="DJ79" i="9"/>
  <c r="AX79" i="9"/>
  <c r="DI79" i="9"/>
  <c r="AW79" i="9"/>
  <c r="DH79" i="9"/>
  <c r="AV79" i="9"/>
  <c r="DG79" i="9"/>
  <c r="DE79" i="9"/>
  <c r="AT79" i="9"/>
  <c r="DD79" i="9"/>
  <c r="AS79" i="9"/>
  <c r="DC79" i="9"/>
  <c r="AR79" i="9"/>
  <c r="DB79" i="9"/>
  <c r="AQ79" i="9"/>
  <c r="DA79" i="9"/>
  <c r="AP79" i="9"/>
  <c r="CZ79" i="9"/>
  <c r="AO79" i="9"/>
  <c r="CY79" i="9"/>
  <c r="AN79" i="9"/>
  <c r="CX79" i="9"/>
  <c r="AM79" i="9"/>
  <c r="CW79" i="9"/>
  <c r="AL79" i="9"/>
  <c r="CV79" i="9"/>
  <c r="AK79" i="9"/>
  <c r="CU79" i="9"/>
  <c r="AJ79" i="9"/>
  <c r="CT79" i="9"/>
  <c r="CR79" i="9"/>
  <c r="AH79" i="9"/>
  <c r="CQ79" i="9"/>
  <c r="AG79" i="9"/>
  <c r="CP79" i="9"/>
  <c r="AF79" i="9"/>
  <c r="CO79" i="9"/>
  <c r="AE79" i="9"/>
  <c r="CN79" i="9"/>
  <c r="AD79" i="9"/>
  <c r="CM79" i="9"/>
  <c r="AC79" i="9"/>
  <c r="CL79" i="9"/>
  <c r="AB79" i="9"/>
  <c r="CK79" i="9"/>
  <c r="AA79" i="9"/>
  <c r="CJ79" i="9"/>
  <c r="Z79" i="9"/>
  <c r="CI79" i="9"/>
  <c r="Y79" i="9"/>
  <c r="CH79" i="9"/>
  <c r="X79" i="9"/>
  <c r="CG79" i="9"/>
  <c r="CE79" i="9"/>
  <c r="V79" i="9"/>
  <c r="CD79" i="9"/>
  <c r="U79" i="9"/>
  <c r="CC79" i="9"/>
  <c r="T79" i="9"/>
  <c r="CB79" i="9"/>
  <c r="S79" i="9"/>
  <c r="CA79" i="9"/>
  <c r="R79" i="9"/>
  <c r="BZ79" i="9"/>
  <c r="Q79" i="9"/>
  <c r="BY79" i="9"/>
  <c r="P79" i="9"/>
  <c r="BX79" i="9"/>
  <c r="O79" i="9"/>
  <c r="BW79" i="9"/>
  <c r="N79" i="9"/>
  <c r="BV79" i="9"/>
  <c r="M79" i="9"/>
  <c r="BU79" i="9"/>
  <c r="L79" i="9"/>
  <c r="BT79" i="9"/>
  <c r="BR79" i="9"/>
  <c r="BQ79" i="9"/>
  <c r="BP79" i="9"/>
  <c r="BO79" i="9"/>
  <c r="BN79" i="9"/>
  <c r="BM79" i="9"/>
  <c r="BL79" i="9"/>
  <c r="BK79" i="9"/>
  <c r="BJ79" i="9"/>
  <c r="BI79" i="9"/>
  <c r="BH79" i="9"/>
  <c r="EE78" i="9"/>
  <c r="ED78" i="9"/>
  <c r="EC78" i="9"/>
  <c r="EB78" i="9"/>
  <c r="EA78" i="9"/>
  <c r="DZ78" i="9"/>
  <c r="DY78" i="9"/>
  <c r="DX78" i="9"/>
  <c r="DW78" i="9"/>
  <c r="DV78" i="9"/>
  <c r="DU78" i="9"/>
  <c r="DT78" i="9"/>
  <c r="DR78" i="9"/>
  <c r="BF78" i="9"/>
  <c r="DQ78" i="9"/>
  <c r="BE78" i="9"/>
  <c r="DP78" i="9"/>
  <c r="BD78" i="9"/>
  <c r="DO78" i="9"/>
  <c r="BC78" i="9"/>
  <c r="DN78" i="9"/>
  <c r="BB78" i="9"/>
  <c r="DM78" i="9"/>
  <c r="BA78" i="9"/>
  <c r="DL78" i="9"/>
  <c r="AZ78" i="9"/>
  <c r="DK78" i="9"/>
  <c r="AY78" i="9"/>
  <c r="DJ78" i="9"/>
  <c r="AX78" i="9"/>
  <c r="DI78" i="9"/>
  <c r="AW78" i="9"/>
  <c r="DH78" i="9"/>
  <c r="AV78" i="9"/>
  <c r="DG78" i="9"/>
  <c r="DE78" i="9"/>
  <c r="AT78" i="9"/>
  <c r="DD78" i="9"/>
  <c r="AS78" i="9"/>
  <c r="DC78" i="9"/>
  <c r="AR78" i="9"/>
  <c r="DB78" i="9"/>
  <c r="DA78" i="9"/>
  <c r="AP78" i="9"/>
  <c r="CZ78" i="9"/>
  <c r="AO78" i="9"/>
  <c r="CY78" i="9"/>
  <c r="AN78" i="9"/>
  <c r="CX78" i="9"/>
  <c r="AM78" i="9"/>
  <c r="CW78" i="9"/>
  <c r="AL78" i="9"/>
  <c r="CV78" i="9"/>
  <c r="AK78" i="9"/>
  <c r="CU78" i="9"/>
  <c r="AJ78" i="9"/>
  <c r="CT78" i="9"/>
  <c r="CR78" i="9"/>
  <c r="AH78" i="9"/>
  <c r="CQ78" i="9"/>
  <c r="AG78" i="9"/>
  <c r="CP78" i="9"/>
  <c r="AF78" i="9"/>
  <c r="CO78" i="9"/>
  <c r="AE78" i="9"/>
  <c r="CN78" i="9"/>
  <c r="CM78" i="9"/>
  <c r="AC78" i="9"/>
  <c r="CL78" i="9"/>
  <c r="AB78" i="9"/>
  <c r="CK78" i="9"/>
  <c r="AA78" i="9"/>
  <c r="CJ78" i="9"/>
  <c r="Z78" i="9"/>
  <c r="CI78" i="9"/>
  <c r="Y78" i="9"/>
  <c r="CH78" i="9"/>
  <c r="X78" i="9"/>
  <c r="CG78" i="9"/>
  <c r="CE78" i="9"/>
  <c r="V78" i="9"/>
  <c r="CD78" i="9"/>
  <c r="U78" i="9"/>
  <c r="CC78" i="9"/>
  <c r="T78" i="9"/>
  <c r="CB78" i="9"/>
  <c r="S78" i="9"/>
  <c r="CA78" i="9"/>
  <c r="R78" i="9"/>
  <c r="BZ78" i="9"/>
  <c r="Q78" i="9"/>
  <c r="BY78" i="9"/>
  <c r="P78" i="9"/>
  <c r="BX78" i="9"/>
  <c r="O78" i="9"/>
  <c r="BW78" i="9"/>
  <c r="N78" i="9"/>
  <c r="BV78" i="9"/>
  <c r="M78" i="9"/>
  <c r="BU78" i="9"/>
  <c r="L78" i="9"/>
  <c r="BT78" i="9"/>
  <c r="BR78" i="9"/>
  <c r="BQ78" i="9"/>
  <c r="BP78" i="9"/>
  <c r="BO78" i="9"/>
  <c r="BN78" i="9"/>
  <c r="BM78" i="9"/>
  <c r="BL78" i="9"/>
  <c r="BK78" i="9"/>
  <c r="BJ78" i="9"/>
  <c r="BI78" i="9"/>
  <c r="BH78" i="9"/>
  <c r="AQ78" i="9"/>
  <c r="AD78" i="9"/>
  <c r="EE77" i="9"/>
  <c r="ED77" i="9"/>
  <c r="EC77" i="9"/>
  <c r="EB77" i="9"/>
  <c r="EA77" i="9"/>
  <c r="DZ77" i="9"/>
  <c r="DY77" i="9"/>
  <c r="DX77" i="9"/>
  <c r="DW77" i="9"/>
  <c r="DV77" i="9"/>
  <c r="DU77" i="9"/>
  <c r="DT77" i="9"/>
  <c r="DR77" i="9"/>
  <c r="BF77" i="9"/>
  <c r="DQ77" i="9"/>
  <c r="BE77" i="9"/>
  <c r="DP77" i="9"/>
  <c r="BD77" i="9"/>
  <c r="DO77" i="9"/>
  <c r="DN77" i="9"/>
  <c r="BB77" i="9"/>
  <c r="DM77" i="9"/>
  <c r="BA77" i="9"/>
  <c r="DL77" i="9"/>
  <c r="AZ77" i="9"/>
  <c r="DK77" i="9"/>
  <c r="AY77" i="9"/>
  <c r="DJ77" i="9"/>
  <c r="AX77" i="9"/>
  <c r="DI77" i="9"/>
  <c r="AW77" i="9"/>
  <c r="DH77" i="9"/>
  <c r="AV77" i="9"/>
  <c r="DG77" i="9"/>
  <c r="DE77" i="9"/>
  <c r="AT77" i="9"/>
  <c r="DD77" i="9"/>
  <c r="AS77" i="9"/>
  <c r="DC77" i="9"/>
  <c r="AR77" i="9"/>
  <c r="DB77" i="9"/>
  <c r="AQ77" i="9"/>
  <c r="DA77" i="9"/>
  <c r="AP77" i="9"/>
  <c r="CZ77" i="9"/>
  <c r="AO77" i="9"/>
  <c r="CY77" i="9"/>
  <c r="AN77" i="9"/>
  <c r="CX77" i="9"/>
  <c r="AM77" i="9"/>
  <c r="CW77" i="9"/>
  <c r="AL77" i="9"/>
  <c r="CV77" i="9"/>
  <c r="AK77" i="9"/>
  <c r="CU77" i="9"/>
  <c r="AJ77" i="9"/>
  <c r="CT77" i="9"/>
  <c r="CR77" i="9"/>
  <c r="AH77" i="9"/>
  <c r="CQ77" i="9"/>
  <c r="AG77" i="9"/>
  <c r="CP77" i="9"/>
  <c r="AF77" i="9"/>
  <c r="CO77" i="9"/>
  <c r="AE77" i="9"/>
  <c r="CN77" i="9"/>
  <c r="AD77" i="9"/>
  <c r="CM77" i="9"/>
  <c r="AC77" i="9"/>
  <c r="CL77" i="9"/>
  <c r="AB77" i="9"/>
  <c r="CK77" i="9"/>
  <c r="AA77" i="9"/>
  <c r="CJ77" i="9"/>
  <c r="Z77" i="9"/>
  <c r="CI77" i="9"/>
  <c r="Y77" i="9"/>
  <c r="CH77" i="9"/>
  <c r="X77" i="9"/>
  <c r="CG77" i="9"/>
  <c r="CE77" i="9"/>
  <c r="V77" i="9"/>
  <c r="CD77" i="9"/>
  <c r="U77" i="9"/>
  <c r="CC77" i="9"/>
  <c r="T77" i="9"/>
  <c r="CB77" i="9"/>
  <c r="S77" i="9"/>
  <c r="CA77" i="9"/>
  <c r="R77" i="9"/>
  <c r="BZ77" i="9"/>
  <c r="Q77" i="9"/>
  <c r="BY77" i="9"/>
  <c r="P77" i="9"/>
  <c r="BX77" i="9"/>
  <c r="O77" i="9"/>
  <c r="BW77" i="9"/>
  <c r="N77" i="9"/>
  <c r="BV77" i="9"/>
  <c r="M77" i="9"/>
  <c r="BU77" i="9"/>
  <c r="L77" i="9"/>
  <c r="BT77" i="9"/>
  <c r="BR77" i="9"/>
  <c r="BQ77" i="9"/>
  <c r="BP77" i="9"/>
  <c r="BO77" i="9"/>
  <c r="BN77" i="9"/>
  <c r="BM77" i="9"/>
  <c r="BL77" i="9"/>
  <c r="BK77" i="9"/>
  <c r="BJ77" i="9"/>
  <c r="BI77" i="9"/>
  <c r="BH77" i="9"/>
  <c r="BC77" i="9"/>
  <c r="EE76" i="9"/>
  <c r="ED76" i="9"/>
  <c r="EC76" i="9"/>
  <c r="EB76" i="9"/>
  <c r="EA76" i="9"/>
  <c r="DZ76" i="9"/>
  <c r="DY76" i="9"/>
  <c r="DX76" i="9"/>
  <c r="DW76" i="9"/>
  <c r="DV76" i="9"/>
  <c r="DU76" i="9"/>
  <c r="DT76" i="9"/>
  <c r="DR76" i="9"/>
  <c r="BF76" i="9"/>
  <c r="DQ76" i="9"/>
  <c r="BE76" i="9"/>
  <c r="DP76" i="9"/>
  <c r="BD76" i="9"/>
  <c r="DO76" i="9"/>
  <c r="BC76" i="9"/>
  <c r="DN76" i="9"/>
  <c r="BB76" i="9"/>
  <c r="DM76" i="9"/>
  <c r="BA76" i="9"/>
  <c r="DL76" i="9"/>
  <c r="AZ76" i="9"/>
  <c r="DK76" i="9"/>
  <c r="AY76" i="9"/>
  <c r="DJ76" i="9"/>
  <c r="AX76" i="9"/>
  <c r="DI76" i="9"/>
  <c r="AW76" i="9"/>
  <c r="DH76" i="9"/>
  <c r="AV76" i="9"/>
  <c r="DG76" i="9"/>
  <c r="DE76" i="9"/>
  <c r="AT76" i="9"/>
  <c r="DD76" i="9"/>
  <c r="AS76" i="9"/>
  <c r="DC76" i="9"/>
  <c r="AR76" i="9"/>
  <c r="DB76" i="9"/>
  <c r="DA76" i="9"/>
  <c r="AP76" i="9"/>
  <c r="CZ76" i="9"/>
  <c r="AO76" i="9"/>
  <c r="CY76" i="9"/>
  <c r="AN76" i="9"/>
  <c r="CX76" i="9"/>
  <c r="AM76" i="9"/>
  <c r="CW76" i="9"/>
  <c r="AL76" i="9"/>
  <c r="CV76" i="9"/>
  <c r="AK76" i="9"/>
  <c r="CU76" i="9"/>
  <c r="AJ76" i="9"/>
  <c r="CT76" i="9"/>
  <c r="CR76" i="9"/>
  <c r="AH76" i="9"/>
  <c r="CQ76" i="9"/>
  <c r="AG76" i="9"/>
  <c r="CP76" i="9"/>
  <c r="AF76" i="9"/>
  <c r="CO76" i="9"/>
  <c r="AE76" i="9"/>
  <c r="CN76" i="9"/>
  <c r="AD76" i="9"/>
  <c r="CM76" i="9"/>
  <c r="AC76" i="9"/>
  <c r="CL76" i="9"/>
  <c r="AB76" i="9"/>
  <c r="CK76" i="9"/>
  <c r="AA76" i="9"/>
  <c r="CJ76" i="9"/>
  <c r="Z76" i="9"/>
  <c r="CI76" i="9"/>
  <c r="Y76" i="9"/>
  <c r="CH76" i="9"/>
  <c r="X76" i="9"/>
  <c r="CG76" i="9"/>
  <c r="CE76" i="9"/>
  <c r="V76" i="9"/>
  <c r="CD76" i="9"/>
  <c r="U76" i="9"/>
  <c r="CC76" i="9"/>
  <c r="T76" i="9"/>
  <c r="CB76" i="9"/>
  <c r="S76" i="9"/>
  <c r="CA76" i="9"/>
  <c r="R76" i="9"/>
  <c r="BZ76" i="9"/>
  <c r="Q76" i="9"/>
  <c r="BY76" i="9"/>
  <c r="P76" i="9"/>
  <c r="BX76" i="9"/>
  <c r="O76" i="9"/>
  <c r="BW76" i="9"/>
  <c r="N76" i="9"/>
  <c r="BV76" i="9"/>
  <c r="M76" i="9"/>
  <c r="BU76" i="9"/>
  <c r="L76" i="9"/>
  <c r="BT76" i="9"/>
  <c r="BR76" i="9"/>
  <c r="BQ76" i="9"/>
  <c r="BP76" i="9"/>
  <c r="BO76" i="9"/>
  <c r="BN76" i="9"/>
  <c r="BM76" i="9"/>
  <c r="BL76" i="9"/>
  <c r="BK76" i="9"/>
  <c r="BJ76" i="9"/>
  <c r="BI76" i="9"/>
  <c r="BH76" i="9"/>
  <c r="AQ76" i="9"/>
  <c r="EE75" i="9"/>
  <c r="ED75" i="9"/>
  <c r="EC75" i="9"/>
  <c r="EB75" i="9"/>
  <c r="EA75" i="9"/>
  <c r="DZ75" i="9"/>
  <c r="DY75" i="9"/>
  <c r="DX75" i="9"/>
  <c r="DW75" i="9"/>
  <c r="DV75" i="9"/>
  <c r="DU75" i="9"/>
  <c r="DT75" i="9"/>
  <c r="DR75" i="9"/>
  <c r="BF75" i="9"/>
  <c r="DQ75" i="9"/>
  <c r="BE75" i="9"/>
  <c r="DP75" i="9"/>
  <c r="BD75" i="9"/>
  <c r="DO75" i="9"/>
  <c r="BC75" i="9"/>
  <c r="DN75" i="9"/>
  <c r="BB75" i="9"/>
  <c r="DM75" i="9"/>
  <c r="BA75" i="9"/>
  <c r="DL75" i="9"/>
  <c r="AZ75" i="9"/>
  <c r="DK75" i="9"/>
  <c r="AY75" i="9"/>
  <c r="DJ75" i="9"/>
  <c r="AX75" i="9"/>
  <c r="DI75" i="9"/>
  <c r="AW75" i="9"/>
  <c r="DH75" i="9"/>
  <c r="AV75" i="9"/>
  <c r="DG75" i="9"/>
  <c r="DE75" i="9"/>
  <c r="AT75" i="9"/>
  <c r="DD75" i="9"/>
  <c r="AS75" i="9"/>
  <c r="DC75" i="9"/>
  <c r="AR75" i="9"/>
  <c r="DB75" i="9"/>
  <c r="AQ75" i="9"/>
  <c r="DA75" i="9"/>
  <c r="AP75" i="9"/>
  <c r="CZ75" i="9"/>
  <c r="AO75" i="9"/>
  <c r="CY75" i="9"/>
  <c r="AN75" i="9"/>
  <c r="CX75" i="9"/>
  <c r="AM75" i="9"/>
  <c r="CW75" i="9"/>
  <c r="AL75" i="9"/>
  <c r="CV75" i="9"/>
  <c r="AK75" i="9"/>
  <c r="CU75" i="9"/>
  <c r="AJ75" i="9"/>
  <c r="CT75" i="9"/>
  <c r="CR75" i="9"/>
  <c r="AH75" i="9"/>
  <c r="CQ75" i="9"/>
  <c r="AG75" i="9"/>
  <c r="CP75" i="9"/>
  <c r="AF75" i="9"/>
  <c r="CO75" i="9"/>
  <c r="AE75" i="9"/>
  <c r="CN75" i="9"/>
  <c r="AD75" i="9"/>
  <c r="CM75" i="9"/>
  <c r="AC75" i="9"/>
  <c r="CL75" i="9"/>
  <c r="AB75" i="9"/>
  <c r="CK75" i="9"/>
  <c r="AA75" i="9"/>
  <c r="CJ75" i="9"/>
  <c r="Z75" i="9"/>
  <c r="CI75" i="9"/>
  <c r="Y75" i="9"/>
  <c r="CH75" i="9"/>
  <c r="X75" i="9"/>
  <c r="CG75" i="9"/>
  <c r="CE75" i="9"/>
  <c r="V75" i="9"/>
  <c r="CD75" i="9"/>
  <c r="U75" i="9"/>
  <c r="CC75" i="9"/>
  <c r="T75" i="9"/>
  <c r="CB75" i="9"/>
  <c r="S75" i="9"/>
  <c r="CA75" i="9"/>
  <c r="R75" i="9"/>
  <c r="BZ75" i="9"/>
  <c r="Q75" i="9"/>
  <c r="BY75" i="9"/>
  <c r="P75" i="9"/>
  <c r="BX75" i="9"/>
  <c r="O75" i="9"/>
  <c r="BW75" i="9"/>
  <c r="N75" i="9"/>
  <c r="BV75" i="9"/>
  <c r="M75" i="9"/>
  <c r="BU75" i="9"/>
  <c r="L75" i="9"/>
  <c r="BT75" i="9"/>
  <c r="BR75" i="9"/>
  <c r="BQ75" i="9"/>
  <c r="BP75" i="9"/>
  <c r="BO75" i="9"/>
  <c r="BN75" i="9"/>
  <c r="BM75" i="9"/>
  <c r="BL75" i="9"/>
  <c r="BK75" i="9"/>
  <c r="BJ75" i="9"/>
  <c r="BI75" i="9"/>
  <c r="BH75" i="9"/>
  <c r="EE74" i="9"/>
  <c r="ED74" i="9"/>
  <c r="EC74" i="9"/>
  <c r="EB74" i="9"/>
  <c r="EA74" i="9"/>
  <c r="DZ74" i="9"/>
  <c r="DY74" i="9"/>
  <c r="DX74" i="9"/>
  <c r="DW74" i="9"/>
  <c r="DV74" i="9"/>
  <c r="DU74" i="9"/>
  <c r="DT74" i="9"/>
  <c r="DR74" i="9"/>
  <c r="BF74" i="9"/>
  <c r="DQ74" i="9"/>
  <c r="BE74" i="9"/>
  <c r="DP74" i="9"/>
  <c r="BD74" i="9"/>
  <c r="DO74" i="9"/>
  <c r="BC74" i="9"/>
  <c r="DN74" i="9"/>
  <c r="BB74" i="9"/>
  <c r="DM74" i="9"/>
  <c r="BA74" i="9"/>
  <c r="DL74" i="9"/>
  <c r="AZ74" i="9"/>
  <c r="DK74" i="9"/>
  <c r="AY74" i="9"/>
  <c r="DJ74" i="9"/>
  <c r="AX74" i="9"/>
  <c r="DI74" i="9"/>
  <c r="AW74" i="9"/>
  <c r="DH74" i="9"/>
  <c r="AV74" i="9"/>
  <c r="DG74" i="9"/>
  <c r="DE74" i="9"/>
  <c r="AT74" i="9"/>
  <c r="DD74" i="9"/>
  <c r="AS74" i="9"/>
  <c r="DC74" i="9"/>
  <c r="AR74" i="9"/>
  <c r="DB74" i="9"/>
  <c r="AQ74" i="9"/>
  <c r="DA74" i="9"/>
  <c r="AP74" i="9"/>
  <c r="CZ74" i="9"/>
  <c r="AO74" i="9"/>
  <c r="CY74" i="9"/>
  <c r="AN74" i="9"/>
  <c r="CX74" i="9"/>
  <c r="AM74" i="9"/>
  <c r="CW74" i="9"/>
  <c r="AL74" i="9"/>
  <c r="CV74" i="9"/>
  <c r="AK74" i="9"/>
  <c r="CU74" i="9"/>
  <c r="AJ74" i="9"/>
  <c r="CT74" i="9"/>
  <c r="CR74" i="9"/>
  <c r="AH74" i="9"/>
  <c r="CQ74" i="9"/>
  <c r="AG74" i="9"/>
  <c r="CP74" i="9"/>
  <c r="AF74" i="9"/>
  <c r="CO74" i="9"/>
  <c r="AE74" i="9"/>
  <c r="CN74" i="9"/>
  <c r="AD74" i="9"/>
  <c r="CM74" i="9"/>
  <c r="AC74" i="9"/>
  <c r="CL74" i="9"/>
  <c r="AB74" i="9"/>
  <c r="CK74" i="9"/>
  <c r="AA74" i="9"/>
  <c r="CJ74" i="9"/>
  <c r="Z74" i="9"/>
  <c r="CI74" i="9"/>
  <c r="Y74" i="9"/>
  <c r="CH74" i="9"/>
  <c r="X74" i="9"/>
  <c r="CG74" i="9"/>
  <c r="CE74" i="9"/>
  <c r="V74" i="9"/>
  <c r="CD74" i="9"/>
  <c r="U74" i="9"/>
  <c r="CC74" i="9"/>
  <c r="T74" i="9"/>
  <c r="CB74" i="9"/>
  <c r="S74" i="9"/>
  <c r="CA74" i="9"/>
  <c r="R74" i="9"/>
  <c r="BZ74" i="9"/>
  <c r="Q74" i="9"/>
  <c r="BY74" i="9"/>
  <c r="P74" i="9"/>
  <c r="BX74" i="9"/>
  <c r="O74" i="9"/>
  <c r="BW74" i="9"/>
  <c r="N74" i="9"/>
  <c r="BV74" i="9"/>
  <c r="M74" i="9"/>
  <c r="BU74" i="9"/>
  <c r="L74" i="9"/>
  <c r="BT74" i="9"/>
  <c r="BR74" i="9"/>
  <c r="BQ74" i="9"/>
  <c r="BP74" i="9"/>
  <c r="BO74" i="9"/>
  <c r="BN74" i="9"/>
  <c r="BM74" i="9"/>
  <c r="BL74" i="9"/>
  <c r="BK74" i="9"/>
  <c r="BJ74" i="9"/>
  <c r="BI74" i="9"/>
  <c r="BH74" i="9"/>
  <c r="EE73" i="9"/>
  <c r="ED73" i="9"/>
  <c r="EC73" i="9"/>
  <c r="EB73" i="9"/>
  <c r="EA73" i="9"/>
  <c r="DZ73" i="9"/>
  <c r="DY73" i="9"/>
  <c r="DX73" i="9"/>
  <c r="DW73" i="9"/>
  <c r="DV73" i="9"/>
  <c r="DU73" i="9"/>
  <c r="DT73" i="9"/>
  <c r="DR73" i="9"/>
  <c r="BF73" i="9"/>
  <c r="DQ73" i="9"/>
  <c r="BE73" i="9"/>
  <c r="DP73" i="9"/>
  <c r="BD73" i="9"/>
  <c r="DO73" i="9"/>
  <c r="BC73" i="9"/>
  <c r="DN73" i="9"/>
  <c r="BB73" i="9"/>
  <c r="DM73" i="9"/>
  <c r="BA73" i="9"/>
  <c r="DL73" i="9"/>
  <c r="AZ73" i="9"/>
  <c r="DK73" i="9"/>
  <c r="DJ73" i="9"/>
  <c r="AX73" i="9"/>
  <c r="DI73" i="9"/>
  <c r="AW73" i="9"/>
  <c r="DH73" i="9"/>
  <c r="AV73" i="9"/>
  <c r="DG73" i="9"/>
  <c r="DE73" i="9"/>
  <c r="DD73" i="9"/>
  <c r="AS73" i="9"/>
  <c r="DC73" i="9"/>
  <c r="AR73" i="9"/>
  <c r="DB73" i="9"/>
  <c r="AQ73" i="9"/>
  <c r="DA73" i="9"/>
  <c r="AP73" i="9"/>
  <c r="CZ73" i="9"/>
  <c r="AO73" i="9"/>
  <c r="CY73" i="9"/>
  <c r="AN73" i="9"/>
  <c r="CX73" i="9"/>
  <c r="AM73" i="9"/>
  <c r="CW73" i="9"/>
  <c r="AL73" i="9"/>
  <c r="CV73" i="9"/>
  <c r="AK73" i="9"/>
  <c r="CU73" i="9"/>
  <c r="AJ73" i="9"/>
  <c r="CT73" i="9"/>
  <c r="CR73" i="9"/>
  <c r="AH73" i="9"/>
  <c r="CQ73" i="9"/>
  <c r="CP73" i="9"/>
  <c r="AF73" i="9"/>
  <c r="CO73" i="9"/>
  <c r="AE73" i="9"/>
  <c r="CN73" i="9"/>
  <c r="AD73" i="9"/>
  <c r="CM73" i="9"/>
  <c r="AC73" i="9"/>
  <c r="CL73" i="9"/>
  <c r="AB73" i="9"/>
  <c r="CK73" i="9"/>
  <c r="AA73" i="9"/>
  <c r="CJ73" i="9"/>
  <c r="Z73" i="9"/>
  <c r="CI73" i="9"/>
  <c r="Y73" i="9"/>
  <c r="CH73" i="9"/>
  <c r="X73" i="9"/>
  <c r="CG73" i="9"/>
  <c r="CE73" i="9"/>
  <c r="V73" i="9"/>
  <c r="CD73" i="9"/>
  <c r="U73" i="9"/>
  <c r="CC73" i="9"/>
  <c r="T73" i="9"/>
  <c r="CB73" i="9"/>
  <c r="S73" i="9"/>
  <c r="CA73" i="9"/>
  <c r="R73" i="9"/>
  <c r="BZ73" i="9"/>
  <c r="Q73" i="9"/>
  <c r="BY73" i="9"/>
  <c r="P73" i="9"/>
  <c r="BX73" i="9"/>
  <c r="O73" i="9"/>
  <c r="BW73" i="9"/>
  <c r="N73" i="9"/>
  <c r="BV73" i="9"/>
  <c r="M73" i="9"/>
  <c r="BU73" i="9"/>
  <c r="L73" i="9"/>
  <c r="BT73" i="9"/>
  <c r="BR73" i="9"/>
  <c r="BQ73" i="9"/>
  <c r="BP73" i="9"/>
  <c r="BO73" i="9"/>
  <c r="BN73" i="9"/>
  <c r="BM73" i="9"/>
  <c r="BL73" i="9"/>
  <c r="BK73" i="9"/>
  <c r="BJ73" i="9"/>
  <c r="BI73" i="9"/>
  <c r="BH73" i="9"/>
  <c r="AY73" i="9"/>
  <c r="AT73" i="9"/>
  <c r="AG73" i="9"/>
  <c r="EE72" i="9"/>
  <c r="ED72" i="9"/>
  <c r="EC72" i="9"/>
  <c r="EB72" i="9"/>
  <c r="EA72" i="9"/>
  <c r="DZ72" i="9"/>
  <c r="DY72" i="9"/>
  <c r="DX72" i="9"/>
  <c r="DW72" i="9"/>
  <c r="DV72" i="9"/>
  <c r="DU72" i="9"/>
  <c r="DT72" i="9"/>
  <c r="DR72" i="9"/>
  <c r="BF72" i="9"/>
  <c r="DQ72" i="9"/>
  <c r="BE72" i="9"/>
  <c r="DP72" i="9"/>
  <c r="BD72" i="9"/>
  <c r="DO72" i="9"/>
  <c r="BC72" i="9"/>
  <c r="DN72" i="9"/>
  <c r="BB72" i="9"/>
  <c r="DM72" i="9"/>
  <c r="BA72" i="9"/>
  <c r="DL72" i="9"/>
  <c r="AZ72" i="9"/>
  <c r="DK72" i="9"/>
  <c r="AY72" i="9"/>
  <c r="DJ72" i="9"/>
  <c r="AX72" i="9"/>
  <c r="DI72" i="9"/>
  <c r="AW72" i="9"/>
  <c r="DH72" i="9"/>
  <c r="AV72" i="9"/>
  <c r="DG72" i="9"/>
  <c r="DE72" i="9"/>
  <c r="AT72" i="9"/>
  <c r="DD72" i="9"/>
  <c r="AS72" i="9"/>
  <c r="DC72" i="9"/>
  <c r="AR72" i="9"/>
  <c r="DB72" i="9"/>
  <c r="AQ72" i="9"/>
  <c r="DA72" i="9"/>
  <c r="AP72" i="9"/>
  <c r="CZ72" i="9"/>
  <c r="AO72" i="9"/>
  <c r="CY72" i="9"/>
  <c r="AN72" i="9"/>
  <c r="CX72" i="9"/>
  <c r="AM72" i="9"/>
  <c r="CW72" i="9"/>
  <c r="AL72" i="9"/>
  <c r="CV72" i="9"/>
  <c r="AK72" i="9"/>
  <c r="CU72" i="9"/>
  <c r="AJ72" i="9"/>
  <c r="CT72" i="9"/>
  <c r="CR72" i="9"/>
  <c r="AH72" i="9"/>
  <c r="CQ72" i="9"/>
  <c r="AG72" i="9"/>
  <c r="CP72" i="9"/>
  <c r="AF72" i="9"/>
  <c r="CO72" i="9"/>
  <c r="AE72" i="9"/>
  <c r="CN72" i="9"/>
  <c r="AD72" i="9"/>
  <c r="CM72" i="9"/>
  <c r="AC72" i="9"/>
  <c r="CL72" i="9"/>
  <c r="AB72" i="9"/>
  <c r="CK72" i="9"/>
  <c r="AA72" i="9"/>
  <c r="CJ72" i="9"/>
  <c r="Z72" i="9"/>
  <c r="CI72" i="9"/>
  <c r="Y72" i="9"/>
  <c r="CH72" i="9"/>
  <c r="X72" i="9"/>
  <c r="CG72" i="9"/>
  <c r="CE72" i="9"/>
  <c r="V72" i="9"/>
  <c r="CD72" i="9"/>
  <c r="U72" i="9"/>
  <c r="CC72" i="9"/>
  <c r="T72" i="9"/>
  <c r="CB72" i="9"/>
  <c r="S72" i="9"/>
  <c r="CA72" i="9"/>
  <c r="R72" i="9"/>
  <c r="BZ72" i="9"/>
  <c r="Q72" i="9"/>
  <c r="BY72" i="9"/>
  <c r="P72" i="9"/>
  <c r="BX72" i="9"/>
  <c r="O72" i="9"/>
  <c r="BW72" i="9"/>
  <c r="N72" i="9"/>
  <c r="BV72" i="9"/>
  <c r="M72" i="9"/>
  <c r="BU72" i="9"/>
  <c r="L72" i="9"/>
  <c r="BT72" i="9"/>
  <c r="BR72" i="9"/>
  <c r="BQ72" i="9"/>
  <c r="BP72" i="9"/>
  <c r="BO72" i="9"/>
  <c r="BN72" i="9"/>
  <c r="BM72" i="9"/>
  <c r="BL72" i="9"/>
  <c r="BK72" i="9"/>
  <c r="BJ72" i="9"/>
  <c r="BI72" i="9"/>
  <c r="BH72" i="9"/>
  <c r="EE71" i="9"/>
  <c r="ED71" i="9"/>
  <c r="EC71" i="9"/>
  <c r="EB71" i="9"/>
  <c r="EA71" i="9"/>
  <c r="DZ71" i="9"/>
  <c r="DY71" i="9"/>
  <c r="DX71" i="9"/>
  <c r="DW71" i="9"/>
  <c r="DV71" i="9"/>
  <c r="DU71" i="9"/>
  <c r="DT71" i="9"/>
  <c r="DR71" i="9"/>
  <c r="BF71" i="9"/>
  <c r="DQ71" i="9"/>
  <c r="BE71" i="9"/>
  <c r="DP71" i="9"/>
  <c r="BD71" i="9"/>
  <c r="DO71" i="9"/>
  <c r="DN71" i="9"/>
  <c r="BB71" i="9"/>
  <c r="DM71" i="9"/>
  <c r="BA71" i="9"/>
  <c r="DL71" i="9"/>
  <c r="AZ71" i="9"/>
  <c r="DK71" i="9"/>
  <c r="AY71" i="9"/>
  <c r="DJ71" i="9"/>
  <c r="AX71" i="9"/>
  <c r="DI71" i="9"/>
  <c r="AW71" i="9"/>
  <c r="DH71" i="9"/>
  <c r="AV71" i="9"/>
  <c r="DG71" i="9"/>
  <c r="DE71" i="9"/>
  <c r="AT71" i="9"/>
  <c r="DD71" i="9"/>
  <c r="AS71" i="9"/>
  <c r="DC71" i="9"/>
  <c r="AR71" i="9"/>
  <c r="DB71" i="9"/>
  <c r="AQ71" i="9"/>
  <c r="DA71" i="9"/>
  <c r="AP71" i="9"/>
  <c r="CZ71" i="9"/>
  <c r="AO71" i="9"/>
  <c r="CY71" i="9"/>
  <c r="AN71" i="9"/>
  <c r="CX71" i="9"/>
  <c r="AM71" i="9"/>
  <c r="CW71" i="9"/>
  <c r="AL71" i="9"/>
  <c r="CV71" i="9"/>
  <c r="AK71" i="9"/>
  <c r="CU71" i="9"/>
  <c r="AJ71" i="9"/>
  <c r="CT71" i="9"/>
  <c r="CR71" i="9"/>
  <c r="AH71" i="9"/>
  <c r="CQ71" i="9"/>
  <c r="AG71" i="9"/>
  <c r="CP71" i="9"/>
  <c r="AF71" i="9"/>
  <c r="CO71" i="9"/>
  <c r="AE71" i="9"/>
  <c r="CN71" i="9"/>
  <c r="AD71" i="9"/>
  <c r="CM71" i="9"/>
  <c r="AC71" i="9"/>
  <c r="CL71" i="9"/>
  <c r="AB71" i="9"/>
  <c r="CK71" i="9"/>
  <c r="AA71" i="9"/>
  <c r="CJ71" i="9"/>
  <c r="Z71" i="9"/>
  <c r="CI71" i="9"/>
  <c r="Y71" i="9"/>
  <c r="CH71" i="9"/>
  <c r="X71" i="9"/>
  <c r="CG71" i="9"/>
  <c r="CE71" i="9"/>
  <c r="V71" i="9"/>
  <c r="CD71" i="9"/>
  <c r="U71" i="9"/>
  <c r="CC71" i="9"/>
  <c r="T71" i="9"/>
  <c r="CB71" i="9"/>
  <c r="S71" i="9"/>
  <c r="CA71" i="9"/>
  <c r="R71" i="9"/>
  <c r="BZ71" i="9"/>
  <c r="Q71" i="9"/>
  <c r="BY71" i="9"/>
  <c r="P71" i="9"/>
  <c r="BX71" i="9"/>
  <c r="O71" i="9"/>
  <c r="BW71" i="9"/>
  <c r="N71" i="9"/>
  <c r="BV71" i="9"/>
  <c r="M71" i="9"/>
  <c r="BU71" i="9"/>
  <c r="L71" i="9"/>
  <c r="BT71" i="9"/>
  <c r="BR71" i="9"/>
  <c r="BQ71" i="9"/>
  <c r="BP71" i="9"/>
  <c r="BO71" i="9"/>
  <c r="BN71" i="9"/>
  <c r="BM71" i="9"/>
  <c r="BL71" i="9"/>
  <c r="BK71" i="9"/>
  <c r="BJ71" i="9"/>
  <c r="BI71" i="9"/>
  <c r="BH71" i="9"/>
  <c r="BC71" i="9"/>
  <c r="EE70" i="9"/>
  <c r="ED70" i="9"/>
  <c r="EC70" i="9"/>
  <c r="EB70" i="9"/>
  <c r="EA70" i="9"/>
  <c r="DZ70" i="9"/>
  <c r="DY70" i="9"/>
  <c r="DX70" i="9"/>
  <c r="DW70" i="9"/>
  <c r="DV70" i="9"/>
  <c r="DU70" i="9"/>
  <c r="DT70" i="9"/>
  <c r="DR70" i="9"/>
  <c r="BF70" i="9"/>
  <c r="DQ70" i="9"/>
  <c r="BE70" i="9"/>
  <c r="DP70" i="9"/>
  <c r="BD70" i="9"/>
  <c r="DO70" i="9"/>
  <c r="BC70" i="9"/>
  <c r="DN70" i="9"/>
  <c r="BB70" i="9"/>
  <c r="DM70" i="9"/>
  <c r="BA70" i="9"/>
  <c r="DL70" i="9"/>
  <c r="AZ70" i="9"/>
  <c r="DK70" i="9"/>
  <c r="AY70" i="9"/>
  <c r="DJ70" i="9"/>
  <c r="AX70" i="9"/>
  <c r="DI70" i="9"/>
  <c r="AW70" i="9"/>
  <c r="DH70" i="9"/>
  <c r="AV70" i="9"/>
  <c r="DG70" i="9"/>
  <c r="DE70" i="9"/>
  <c r="AT70" i="9"/>
  <c r="DD70" i="9"/>
  <c r="AS70" i="9"/>
  <c r="DC70" i="9"/>
  <c r="AR70" i="9"/>
  <c r="DB70" i="9"/>
  <c r="DA70" i="9"/>
  <c r="AP70" i="9"/>
  <c r="CZ70" i="9"/>
  <c r="AO70" i="9"/>
  <c r="CY70" i="9"/>
  <c r="AN70" i="9"/>
  <c r="CX70" i="9"/>
  <c r="AM70" i="9"/>
  <c r="CW70" i="9"/>
  <c r="AL70" i="9"/>
  <c r="CV70" i="9"/>
  <c r="AK70" i="9"/>
  <c r="CU70" i="9"/>
  <c r="AJ70" i="9"/>
  <c r="CT70" i="9"/>
  <c r="CR70" i="9"/>
  <c r="AH70" i="9"/>
  <c r="CQ70" i="9"/>
  <c r="AG70" i="9"/>
  <c r="CP70" i="9"/>
  <c r="AF70" i="9"/>
  <c r="CO70" i="9"/>
  <c r="AE70" i="9"/>
  <c r="CN70" i="9"/>
  <c r="AD70" i="9"/>
  <c r="CM70" i="9"/>
  <c r="AC70" i="9"/>
  <c r="CL70" i="9"/>
  <c r="AB70" i="9"/>
  <c r="CK70" i="9"/>
  <c r="AA70" i="9"/>
  <c r="CJ70" i="9"/>
  <c r="Z70" i="9"/>
  <c r="CI70" i="9"/>
  <c r="Y70" i="9"/>
  <c r="CH70" i="9"/>
  <c r="X70" i="9"/>
  <c r="CG70" i="9"/>
  <c r="CE70" i="9"/>
  <c r="V70" i="9"/>
  <c r="CD70" i="9"/>
  <c r="U70" i="9"/>
  <c r="CC70" i="9"/>
  <c r="T70" i="9"/>
  <c r="CB70" i="9"/>
  <c r="S70" i="9"/>
  <c r="CA70" i="9"/>
  <c r="R70" i="9"/>
  <c r="BZ70" i="9"/>
  <c r="Q70" i="9"/>
  <c r="BY70" i="9"/>
  <c r="P70" i="9"/>
  <c r="BX70" i="9"/>
  <c r="O70" i="9"/>
  <c r="BW70" i="9"/>
  <c r="N70" i="9"/>
  <c r="BV70" i="9"/>
  <c r="M70" i="9"/>
  <c r="BU70" i="9"/>
  <c r="L70" i="9"/>
  <c r="BT70" i="9"/>
  <c r="BR70" i="9"/>
  <c r="BQ70" i="9"/>
  <c r="BP70" i="9"/>
  <c r="BO70" i="9"/>
  <c r="BN70" i="9"/>
  <c r="BM70" i="9"/>
  <c r="BL70" i="9"/>
  <c r="BK70" i="9"/>
  <c r="BJ70" i="9"/>
  <c r="BI70" i="9"/>
  <c r="BH70" i="9"/>
  <c r="AQ70" i="9"/>
  <c r="EE69" i="9"/>
  <c r="ED69" i="9"/>
  <c r="EC69" i="9"/>
  <c r="EB69" i="9"/>
  <c r="EA69" i="9"/>
  <c r="DZ69" i="9"/>
  <c r="DY69" i="9"/>
  <c r="DX69" i="9"/>
  <c r="DW69" i="9"/>
  <c r="DV69" i="9"/>
  <c r="DU69" i="9"/>
  <c r="DT69" i="9"/>
  <c r="DR69" i="9"/>
  <c r="BF69" i="9"/>
  <c r="DQ69" i="9"/>
  <c r="BE69" i="9"/>
  <c r="DP69" i="9"/>
  <c r="BD69" i="9"/>
  <c r="DO69" i="9"/>
  <c r="BC69" i="9"/>
  <c r="DN69" i="9"/>
  <c r="BB69" i="9"/>
  <c r="DM69" i="9"/>
  <c r="BA69" i="9"/>
  <c r="DL69" i="9"/>
  <c r="AZ69" i="9"/>
  <c r="DK69" i="9"/>
  <c r="AY69" i="9"/>
  <c r="DJ69" i="9"/>
  <c r="AX69" i="9"/>
  <c r="DI69" i="9"/>
  <c r="AW69" i="9"/>
  <c r="DH69" i="9"/>
  <c r="AV69" i="9"/>
  <c r="DG69" i="9"/>
  <c r="DE69" i="9"/>
  <c r="AT69" i="9"/>
  <c r="DD69" i="9"/>
  <c r="AS69" i="9"/>
  <c r="DC69" i="9"/>
  <c r="AR69" i="9"/>
  <c r="DB69" i="9"/>
  <c r="AQ69" i="9"/>
  <c r="DA69" i="9"/>
  <c r="AP69" i="9"/>
  <c r="CZ69" i="9"/>
  <c r="AO69" i="9"/>
  <c r="CY69" i="9"/>
  <c r="AN69" i="9"/>
  <c r="CX69" i="9"/>
  <c r="AM69" i="9"/>
  <c r="CW69" i="9"/>
  <c r="AL69" i="9"/>
  <c r="CV69" i="9"/>
  <c r="AK69" i="9"/>
  <c r="CU69" i="9"/>
  <c r="AJ69" i="9"/>
  <c r="CT69" i="9"/>
  <c r="CR69" i="9"/>
  <c r="AH69" i="9"/>
  <c r="CQ69" i="9"/>
  <c r="AG69" i="9"/>
  <c r="CP69" i="9"/>
  <c r="AF69" i="9"/>
  <c r="CO69" i="9"/>
  <c r="AE69" i="9"/>
  <c r="CN69" i="9"/>
  <c r="AD69" i="9"/>
  <c r="CM69" i="9"/>
  <c r="AC69" i="9"/>
  <c r="CL69" i="9"/>
  <c r="AB69" i="9"/>
  <c r="CK69" i="9"/>
  <c r="AA69" i="9"/>
  <c r="CJ69" i="9"/>
  <c r="Z69" i="9"/>
  <c r="CI69" i="9"/>
  <c r="Y69" i="9"/>
  <c r="CH69" i="9"/>
  <c r="X69" i="9"/>
  <c r="CG69" i="9"/>
  <c r="CE69" i="9"/>
  <c r="V69" i="9"/>
  <c r="CD69" i="9"/>
  <c r="U69" i="9"/>
  <c r="CC69" i="9"/>
  <c r="T69" i="9"/>
  <c r="CB69" i="9"/>
  <c r="S69" i="9"/>
  <c r="CA69" i="9"/>
  <c r="R69" i="9"/>
  <c r="BZ69" i="9"/>
  <c r="Q69" i="9"/>
  <c r="BY69" i="9"/>
  <c r="P69" i="9"/>
  <c r="BX69" i="9"/>
  <c r="O69" i="9"/>
  <c r="BW69" i="9"/>
  <c r="N69" i="9"/>
  <c r="BV69" i="9"/>
  <c r="M69" i="9"/>
  <c r="BU69" i="9"/>
  <c r="L69" i="9"/>
  <c r="BT69" i="9"/>
  <c r="BR69" i="9"/>
  <c r="BQ69" i="9"/>
  <c r="BP69" i="9"/>
  <c r="BO69" i="9"/>
  <c r="BN69" i="9"/>
  <c r="BM69" i="9"/>
  <c r="BL69" i="9"/>
  <c r="BK69" i="9"/>
  <c r="BJ69" i="9"/>
  <c r="BI69" i="9"/>
  <c r="BH69" i="9"/>
  <c r="EE68" i="9"/>
  <c r="ED68" i="9"/>
  <c r="EC68" i="9"/>
  <c r="EB68" i="9"/>
  <c r="EA68" i="9"/>
  <c r="DZ68" i="9"/>
  <c r="DY68" i="9"/>
  <c r="DX68" i="9"/>
  <c r="DW68" i="9"/>
  <c r="DV68" i="9"/>
  <c r="DU68" i="9"/>
  <c r="DT68" i="9"/>
  <c r="DR68" i="9"/>
  <c r="BF68" i="9"/>
  <c r="DQ68" i="9"/>
  <c r="BE68" i="9"/>
  <c r="DP68" i="9"/>
  <c r="BD68" i="9"/>
  <c r="DO68" i="9"/>
  <c r="BC68" i="9"/>
  <c r="DN68" i="9"/>
  <c r="BB68" i="9"/>
  <c r="DM68" i="9"/>
  <c r="BA68" i="9"/>
  <c r="DL68" i="9"/>
  <c r="AZ68" i="9"/>
  <c r="DK68" i="9"/>
  <c r="AY68" i="9"/>
  <c r="DJ68" i="9"/>
  <c r="AX68" i="9"/>
  <c r="DI68" i="9"/>
  <c r="AW68" i="9"/>
  <c r="DH68" i="9"/>
  <c r="AV68" i="9"/>
  <c r="DG68" i="9"/>
  <c r="DE68" i="9"/>
  <c r="AT68" i="9"/>
  <c r="DD68" i="9"/>
  <c r="AS68" i="9"/>
  <c r="DC68" i="9"/>
  <c r="AR68" i="9"/>
  <c r="DB68" i="9"/>
  <c r="DA68" i="9"/>
  <c r="AP68" i="9"/>
  <c r="CZ68" i="9"/>
  <c r="AO68" i="9"/>
  <c r="CY68" i="9"/>
  <c r="AN68" i="9"/>
  <c r="CX68" i="9"/>
  <c r="AM68" i="9"/>
  <c r="CW68" i="9"/>
  <c r="AL68" i="9"/>
  <c r="CV68" i="9"/>
  <c r="AK68" i="9"/>
  <c r="CU68" i="9"/>
  <c r="AJ68" i="9"/>
  <c r="CT68" i="9"/>
  <c r="CR68" i="9"/>
  <c r="AH68" i="9"/>
  <c r="CQ68" i="9"/>
  <c r="AG68" i="9"/>
  <c r="CP68" i="9"/>
  <c r="AF68" i="9"/>
  <c r="CO68" i="9"/>
  <c r="AE68" i="9"/>
  <c r="CN68" i="9"/>
  <c r="AD68" i="9"/>
  <c r="CM68" i="9"/>
  <c r="AC68" i="9"/>
  <c r="CL68" i="9"/>
  <c r="AB68" i="9"/>
  <c r="CK68" i="9"/>
  <c r="AA68" i="9"/>
  <c r="CJ68" i="9"/>
  <c r="Z68" i="9"/>
  <c r="CI68" i="9"/>
  <c r="Y68" i="9"/>
  <c r="CH68" i="9"/>
  <c r="X68" i="9"/>
  <c r="CG68" i="9"/>
  <c r="CE68" i="9"/>
  <c r="CD68" i="9"/>
  <c r="CC68" i="9"/>
  <c r="T68" i="9"/>
  <c r="CB68" i="9"/>
  <c r="S68" i="9"/>
  <c r="CA68" i="9"/>
  <c r="R68" i="9"/>
  <c r="BZ68" i="9"/>
  <c r="Q68" i="9"/>
  <c r="BY68" i="9"/>
  <c r="P68" i="9"/>
  <c r="BX68" i="9"/>
  <c r="O68" i="9"/>
  <c r="BW68" i="9"/>
  <c r="N68" i="9"/>
  <c r="BV68" i="9"/>
  <c r="M68" i="9"/>
  <c r="BU68" i="9"/>
  <c r="L68" i="9"/>
  <c r="BT68" i="9"/>
  <c r="BR68" i="9"/>
  <c r="BQ68" i="9"/>
  <c r="BP68" i="9"/>
  <c r="BO68" i="9"/>
  <c r="BN68" i="9"/>
  <c r="BM68" i="9"/>
  <c r="BL68" i="9"/>
  <c r="BK68" i="9"/>
  <c r="BJ68" i="9"/>
  <c r="BI68" i="9"/>
  <c r="BH68" i="9"/>
  <c r="AQ68" i="9"/>
  <c r="V68" i="9"/>
  <c r="U68" i="9"/>
  <c r="EE67" i="9"/>
  <c r="ED67" i="9"/>
  <c r="EC67" i="9"/>
  <c r="EB67" i="9"/>
  <c r="EA67" i="9"/>
  <c r="DZ67" i="9"/>
  <c r="DY67" i="9"/>
  <c r="DX67" i="9"/>
  <c r="DW67" i="9"/>
  <c r="DV67" i="9"/>
  <c r="DU67" i="9"/>
  <c r="DT67" i="9"/>
  <c r="DR67" i="9"/>
  <c r="BF67" i="9"/>
  <c r="DQ67" i="9"/>
  <c r="BE67" i="9"/>
  <c r="DP67" i="9"/>
  <c r="BD67" i="9"/>
  <c r="DO67" i="9"/>
  <c r="DN67" i="9"/>
  <c r="BB67" i="9"/>
  <c r="DM67" i="9"/>
  <c r="BA67" i="9"/>
  <c r="DL67" i="9"/>
  <c r="AZ67" i="9"/>
  <c r="DK67" i="9"/>
  <c r="AY67" i="9"/>
  <c r="DJ67" i="9"/>
  <c r="AX67" i="9"/>
  <c r="DI67" i="9"/>
  <c r="AW67" i="9"/>
  <c r="DH67" i="9"/>
  <c r="AV67" i="9"/>
  <c r="DG67" i="9"/>
  <c r="DE67" i="9"/>
  <c r="AT67" i="9"/>
  <c r="DD67" i="9"/>
  <c r="AS67" i="9"/>
  <c r="DC67" i="9"/>
  <c r="AR67" i="9"/>
  <c r="DB67" i="9"/>
  <c r="AQ67" i="9"/>
  <c r="DA67" i="9"/>
  <c r="AP67" i="9"/>
  <c r="CZ67" i="9"/>
  <c r="AO67" i="9"/>
  <c r="CY67" i="9"/>
  <c r="AN67" i="9"/>
  <c r="CX67" i="9"/>
  <c r="AM67" i="9"/>
  <c r="CW67" i="9"/>
  <c r="AL67" i="9"/>
  <c r="CV67" i="9"/>
  <c r="AK67" i="9"/>
  <c r="CU67" i="9"/>
  <c r="AJ67" i="9"/>
  <c r="CT67" i="9"/>
  <c r="CR67" i="9"/>
  <c r="AH67" i="9"/>
  <c r="CQ67" i="9"/>
  <c r="AG67" i="9"/>
  <c r="CP67" i="9"/>
  <c r="AF67" i="9"/>
  <c r="CO67" i="9"/>
  <c r="AE67" i="9"/>
  <c r="CN67" i="9"/>
  <c r="AD67" i="9"/>
  <c r="CM67" i="9"/>
  <c r="AC67" i="9"/>
  <c r="CL67" i="9"/>
  <c r="AB67" i="9"/>
  <c r="CK67" i="9"/>
  <c r="AA67" i="9"/>
  <c r="CJ67" i="9"/>
  <c r="Z67" i="9"/>
  <c r="CI67" i="9"/>
  <c r="Y67" i="9"/>
  <c r="CH67" i="9"/>
  <c r="X67" i="9"/>
  <c r="CG67" i="9"/>
  <c r="CE67" i="9"/>
  <c r="V67" i="9"/>
  <c r="CD67" i="9"/>
  <c r="U67" i="9"/>
  <c r="CC67" i="9"/>
  <c r="T67" i="9"/>
  <c r="CB67" i="9"/>
  <c r="S67" i="9"/>
  <c r="CA67" i="9"/>
  <c r="R67" i="9"/>
  <c r="BZ67" i="9"/>
  <c r="Q67" i="9"/>
  <c r="BY67" i="9"/>
  <c r="P67" i="9"/>
  <c r="BX67" i="9"/>
  <c r="O67" i="9"/>
  <c r="BW67" i="9"/>
  <c r="N67" i="9"/>
  <c r="BV67" i="9"/>
  <c r="M67" i="9"/>
  <c r="BU67" i="9"/>
  <c r="L67" i="9"/>
  <c r="C76" i="9"/>
  <c r="BT67" i="9"/>
  <c r="BR67" i="9"/>
  <c r="BQ67" i="9"/>
  <c r="BP67" i="9"/>
  <c r="BO67" i="9"/>
  <c r="BN67" i="9"/>
  <c r="BM67" i="9"/>
  <c r="BL67" i="9"/>
  <c r="BK67" i="9"/>
  <c r="BJ67" i="9"/>
  <c r="BI67" i="9"/>
  <c r="BH67" i="9"/>
  <c r="BC67" i="9"/>
  <c r="EE66" i="9"/>
  <c r="ED66" i="9"/>
  <c r="EC66" i="9"/>
  <c r="EB66" i="9"/>
  <c r="EA66" i="9"/>
  <c r="DZ66" i="9"/>
  <c r="DY66" i="9"/>
  <c r="DX66" i="9"/>
  <c r="DW66" i="9"/>
  <c r="DV66" i="9"/>
  <c r="DU66" i="9"/>
  <c r="DT66" i="9"/>
  <c r="DR66" i="9"/>
  <c r="BF66" i="9"/>
  <c r="DQ66" i="9"/>
  <c r="BE66" i="9"/>
  <c r="DP66" i="9"/>
  <c r="BD66" i="9"/>
  <c r="DO66" i="9"/>
  <c r="BC66" i="9"/>
  <c r="DN66" i="9"/>
  <c r="BB66" i="9"/>
  <c r="DM66" i="9"/>
  <c r="BA66" i="9"/>
  <c r="DL66" i="9"/>
  <c r="AZ66" i="9"/>
  <c r="DK66" i="9"/>
  <c r="AY66" i="9"/>
  <c r="DJ66" i="9"/>
  <c r="AX66" i="9"/>
  <c r="DI66" i="9"/>
  <c r="AW66" i="9"/>
  <c r="DH66" i="9"/>
  <c r="AV66" i="9"/>
  <c r="DG66" i="9"/>
  <c r="DE66" i="9"/>
  <c r="AT66" i="9"/>
  <c r="DD66" i="9"/>
  <c r="AS66" i="9"/>
  <c r="DC66" i="9"/>
  <c r="AR66" i="9"/>
  <c r="DB66" i="9"/>
  <c r="AQ66" i="9"/>
  <c r="DA66" i="9"/>
  <c r="AP66" i="9"/>
  <c r="CZ66" i="9"/>
  <c r="AO66" i="9"/>
  <c r="CY66" i="9"/>
  <c r="AN66" i="9"/>
  <c r="CX66" i="9"/>
  <c r="AM66" i="9"/>
  <c r="CW66" i="9"/>
  <c r="AL66" i="9"/>
  <c r="CV66" i="9"/>
  <c r="AK66" i="9"/>
  <c r="CU66" i="9"/>
  <c r="AJ66" i="9"/>
  <c r="CT66" i="9"/>
  <c r="CR66" i="9"/>
  <c r="AH66" i="9"/>
  <c r="CQ66" i="9"/>
  <c r="AG66" i="9"/>
  <c r="CP66" i="9"/>
  <c r="AF66" i="9"/>
  <c r="CO66" i="9"/>
  <c r="AE66" i="9"/>
  <c r="CN66" i="9"/>
  <c r="AD66" i="9"/>
  <c r="CM66" i="9"/>
  <c r="AC66" i="9"/>
  <c r="CL66" i="9"/>
  <c r="AB66" i="9"/>
  <c r="CK66" i="9"/>
  <c r="AA66" i="9"/>
  <c r="CJ66" i="9"/>
  <c r="Z66" i="9"/>
  <c r="CI66" i="9"/>
  <c r="Y66" i="9"/>
  <c r="CH66" i="9"/>
  <c r="X66" i="9"/>
  <c r="CG66" i="9"/>
  <c r="CE66" i="9"/>
  <c r="V66" i="9"/>
  <c r="CD66" i="9"/>
  <c r="U66" i="9"/>
  <c r="CC66" i="9"/>
  <c r="T66" i="9"/>
  <c r="CB66" i="9"/>
  <c r="S66" i="9"/>
  <c r="CA66" i="9"/>
  <c r="R66" i="9"/>
  <c r="BZ66" i="9"/>
  <c r="Q66" i="9"/>
  <c r="BY66" i="9"/>
  <c r="P66" i="9"/>
  <c r="BX66" i="9"/>
  <c r="O66" i="9"/>
  <c r="BW66" i="9"/>
  <c r="N66" i="9"/>
  <c r="BV66" i="9"/>
  <c r="M66" i="9"/>
  <c r="BU66" i="9"/>
  <c r="L66" i="9"/>
  <c r="BT66" i="9"/>
  <c r="BR66" i="9"/>
  <c r="BQ66" i="9"/>
  <c r="BP66" i="9"/>
  <c r="BO66" i="9"/>
  <c r="BN66" i="9"/>
  <c r="BM66" i="9"/>
  <c r="BL66" i="9"/>
  <c r="BK66" i="9"/>
  <c r="BJ66" i="9"/>
  <c r="BI66" i="9"/>
  <c r="BH66" i="9"/>
  <c r="EE65" i="9"/>
  <c r="ED65" i="9"/>
  <c r="EC65" i="9"/>
  <c r="EB65" i="9"/>
  <c r="EA65" i="9"/>
  <c r="DZ65" i="9"/>
  <c r="DY65" i="9"/>
  <c r="DX65" i="9"/>
  <c r="DW65" i="9"/>
  <c r="DV65" i="9"/>
  <c r="DU65" i="9"/>
  <c r="DT65" i="9"/>
  <c r="DR65" i="9"/>
  <c r="BF65" i="9"/>
  <c r="DQ65" i="9"/>
  <c r="BE65" i="9"/>
  <c r="DP65" i="9"/>
  <c r="BD65" i="9"/>
  <c r="DO65" i="9"/>
  <c r="BC65" i="9"/>
  <c r="DN65" i="9"/>
  <c r="BB65" i="9"/>
  <c r="DM65" i="9"/>
  <c r="BA65" i="9"/>
  <c r="DL65" i="9"/>
  <c r="AZ65" i="9"/>
  <c r="DK65" i="9"/>
  <c r="AY65" i="9"/>
  <c r="DJ65" i="9"/>
  <c r="AX65" i="9"/>
  <c r="DI65" i="9"/>
  <c r="AW65" i="9"/>
  <c r="DH65" i="9"/>
  <c r="AV65" i="9"/>
  <c r="DG65" i="9"/>
  <c r="DE65" i="9"/>
  <c r="AT65" i="9"/>
  <c r="DD65" i="9"/>
  <c r="AS65" i="9"/>
  <c r="DC65" i="9"/>
  <c r="AR65" i="9"/>
  <c r="DB65" i="9"/>
  <c r="AQ65" i="9"/>
  <c r="DA65" i="9"/>
  <c r="AP65" i="9"/>
  <c r="CZ65" i="9"/>
  <c r="AO65" i="9"/>
  <c r="CY65" i="9"/>
  <c r="AN65" i="9"/>
  <c r="CX65" i="9"/>
  <c r="AM65" i="9"/>
  <c r="CW65" i="9"/>
  <c r="AL65" i="9"/>
  <c r="CV65" i="9"/>
  <c r="AK65" i="9"/>
  <c r="CU65" i="9"/>
  <c r="AJ65" i="9"/>
  <c r="CT65" i="9"/>
  <c r="CR65" i="9"/>
  <c r="AH65" i="9"/>
  <c r="CQ65" i="9"/>
  <c r="AG65" i="9"/>
  <c r="CP65" i="9"/>
  <c r="AF65" i="9"/>
  <c r="CO65" i="9"/>
  <c r="AE65" i="9"/>
  <c r="CN65" i="9"/>
  <c r="AD65" i="9"/>
  <c r="CM65" i="9"/>
  <c r="AC65" i="9"/>
  <c r="CL65" i="9"/>
  <c r="AB65" i="9"/>
  <c r="CK65" i="9"/>
  <c r="AA65" i="9"/>
  <c r="CJ65" i="9"/>
  <c r="Z65" i="9"/>
  <c r="CI65" i="9"/>
  <c r="Y65" i="9"/>
  <c r="CH65" i="9"/>
  <c r="X65" i="9"/>
  <c r="CG65" i="9"/>
  <c r="CE65" i="9"/>
  <c r="V65" i="9"/>
  <c r="CD65" i="9"/>
  <c r="U65" i="9"/>
  <c r="CC65" i="9"/>
  <c r="T65" i="9"/>
  <c r="CB65" i="9"/>
  <c r="S65" i="9"/>
  <c r="CA65" i="9"/>
  <c r="R65" i="9"/>
  <c r="BZ65" i="9"/>
  <c r="Q65" i="9"/>
  <c r="BY65" i="9"/>
  <c r="P65" i="9"/>
  <c r="BX65" i="9"/>
  <c r="O65" i="9"/>
  <c r="BW65" i="9"/>
  <c r="N65" i="9"/>
  <c r="BV65" i="9"/>
  <c r="M65" i="9"/>
  <c r="BU65" i="9"/>
  <c r="L65" i="9"/>
  <c r="BT65" i="9"/>
  <c r="BR65" i="9"/>
  <c r="BQ65" i="9"/>
  <c r="BP65" i="9"/>
  <c r="BO65" i="9"/>
  <c r="BN65" i="9"/>
  <c r="BM65" i="9"/>
  <c r="BL65" i="9"/>
  <c r="BK65" i="9"/>
  <c r="BJ65" i="9"/>
  <c r="BI65" i="9"/>
  <c r="BH65" i="9"/>
  <c r="EE64" i="9"/>
  <c r="ED64" i="9"/>
  <c r="EC64" i="9"/>
  <c r="EB64" i="9"/>
  <c r="EA64" i="9"/>
  <c r="DZ64" i="9"/>
  <c r="DY64" i="9"/>
  <c r="DX64" i="9"/>
  <c r="DW64" i="9"/>
  <c r="DV64" i="9"/>
  <c r="DU64" i="9"/>
  <c r="DT64" i="9"/>
  <c r="DR64" i="9"/>
  <c r="BF64" i="9"/>
  <c r="DQ64" i="9"/>
  <c r="BE64" i="9"/>
  <c r="DP64" i="9"/>
  <c r="BD64" i="9"/>
  <c r="DO64" i="9"/>
  <c r="BC64" i="9"/>
  <c r="DN64" i="9"/>
  <c r="BB64" i="9"/>
  <c r="DM64" i="9"/>
  <c r="BA64" i="9"/>
  <c r="DL64" i="9"/>
  <c r="AZ64" i="9"/>
  <c r="DK64" i="9"/>
  <c r="AY64" i="9"/>
  <c r="DJ64" i="9"/>
  <c r="AX64" i="9"/>
  <c r="DI64" i="9"/>
  <c r="AW64" i="9"/>
  <c r="DH64" i="9"/>
  <c r="AV64" i="9"/>
  <c r="DG64" i="9"/>
  <c r="DE64" i="9"/>
  <c r="AT64" i="9"/>
  <c r="DD64" i="9"/>
  <c r="AS64" i="9"/>
  <c r="DC64" i="9"/>
  <c r="AR64" i="9"/>
  <c r="DB64" i="9"/>
  <c r="DA64" i="9"/>
  <c r="AP64" i="9"/>
  <c r="CZ64" i="9"/>
  <c r="AO64" i="9"/>
  <c r="CY64" i="9"/>
  <c r="AN64" i="9"/>
  <c r="CX64" i="9"/>
  <c r="AM64" i="9"/>
  <c r="CW64" i="9"/>
  <c r="AL64" i="9"/>
  <c r="CV64" i="9"/>
  <c r="AK64" i="9"/>
  <c r="CU64" i="9"/>
  <c r="AJ64" i="9"/>
  <c r="CT64" i="9"/>
  <c r="CR64" i="9"/>
  <c r="AH64" i="9"/>
  <c r="CQ64" i="9"/>
  <c r="AG64" i="9"/>
  <c r="CP64" i="9"/>
  <c r="AF64" i="9"/>
  <c r="CO64" i="9"/>
  <c r="AE64" i="9"/>
  <c r="CN64" i="9"/>
  <c r="CM64" i="9"/>
  <c r="AC64" i="9"/>
  <c r="CL64" i="9"/>
  <c r="AB64" i="9"/>
  <c r="CK64" i="9"/>
  <c r="AA64" i="9"/>
  <c r="CJ64" i="9"/>
  <c r="Z64" i="9"/>
  <c r="CI64" i="9"/>
  <c r="Y64" i="9"/>
  <c r="CH64" i="9"/>
  <c r="X64" i="9"/>
  <c r="CG64" i="9"/>
  <c r="CE64" i="9"/>
  <c r="V64" i="9"/>
  <c r="CD64" i="9"/>
  <c r="U64" i="9"/>
  <c r="CC64" i="9"/>
  <c r="T64" i="9"/>
  <c r="CB64" i="9"/>
  <c r="S64" i="9"/>
  <c r="CA64" i="9"/>
  <c r="R64" i="9"/>
  <c r="BZ64" i="9"/>
  <c r="Q64" i="9"/>
  <c r="BY64" i="9"/>
  <c r="P64" i="9"/>
  <c r="BX64" i="9"/>
  <c r="O64" i="9"/>
  <c r="BW64" i="9"/>
  <c r="N64" i="9"/>
  <c r="BV64" i="9"/>
  <c r="M64" i="9"/>
  <c r="BU64" i="9"/>
  <c r="L64" i="9"/>
  <c r="BT64" i="9"/>
  <c r="BR64" i="9"/>
  <c r="BQ64" i="9"/>
  <c r="BP64" i="9"/>
  <c r="BO64" i="9"/>
  <c r="BN64" i="9"/>
  <c r="BM64" i="9"/>
  <c r="BL64" i="9"/>
  <c r="BK64" i="9"/>
  <c r="BJ64" i="9"/>
  <c r="BI64" i="9"/>
  <c r="BH64" i="9"/>
  <c r="AQ64" i="9"/>
  <c r="AD64" i="9"/>
  <c r="EE63" i="9"/>
  <c r="ED63" i="9"/>
  <c r="EC63" i="9"/>
  <c r="EB63" i="9"/>
  <c r="EA63" i="9"/>
  <c r="DZ63" i="9"/>
  <c r="DY63" i="9"/>
  <c r="DX63" i="9"/>
  <c r="DW63" i="9"/>
  <c r="DV63" i="9"/>
  <c r="DU63" i="9"/>
  <c r="DT63" i="9"/>
  <c r="DR63" i="9"/>
  <c r="BF63" i="9"/>
  <c r="DQ63" i="9"/>
  <c r="BE63" i="9"/>
  <c r="DP63" i="9"/>
  <c r="BD63" i="9"/>
  <c r="DO63" i="9"/>
  <c r="DN63" i="9"/>
  <c r="BB63" i="9"/>
  <c r="DM63" i="9"/>
  <c r="BA63" i="9"/>
  <c r="DL63" i="9"/>
  <c r="AZ63" i="9"/>
  <c r="DK63" i="9"/>
  <c r="AY63" i="9"/>
  <c r="DJ63" i="9"/>
  <c r="AX63" i="9"/>
  <c r="DI63" i="9"/>
  <c r="AW63" i="9"/>
  <c r="DH63" i="9"/>
  <c r="AV63" i="9"/>
  <c r="DG63" i="9"/>
  <c r="DE63" i="9"/>
  <c r="AT63" i="9"/>
  <c r="DD63" i="9"/>
  <c r="AS63" i="9"/>
  <c r="DC63" i="9"/>
  <c r="AR63" i="9"/>
  <c r="DB63" i="9"/>
  <c r="AQ63" i="9"/>
  <c r="DA63" i="9"/>
  <c r="AP63" i="9"/>
  <c r="CZ63" i="9"/>
  <c r="AO63" i="9"/>
  <c r="CY63" i="9"/>
  <c r="AN63" i="9"/>
  <c r="CX63" i="9"/>
  <c r="AM63" i="9"/>
  <c r="CW63" i="9"/>
  <c r="AL63" i="9"/>
  <c r="CV63" i="9"/>
  <c r="AK63" i="9"/>
  <c r="CU63" i="9"/>
  <c r="AJ63" i="9"/>
  <c r="CT63" i="9"/>
  <c r="CR63" i="9"/>
  <c r="AH63" i="9"/>
  <c r="CQ63" i="9"/>
  <c r="AG63" i="9"/>
  <c r="CP63" i="9"/>
  <c r="AF63" i="9"/>
  <c r="CO63" i="9"/>
  <c r="AE63" i="9"/>
  <c r="CN63" i="9"/>
  <c r="AD63" i="9"/>
  <c r="CM63" i="9"/>
  <c r="AC63" i="9"/>
  <c r="CL63" i="9"/>
  <c r="AB63" i="9"/>
  <c r="CK63" i="9"/>
  <c r="AA63" i="9"/>
  <c r="CJ63" i="9"/>
  <c r="Z63" i="9"/>
  <c r="CI63" i="9"/>
  <c r="Y63" i="9"/>
  <c r="CH63" i="9"/>
  <c r="X63" i="9"/>
  <c r="CG63" i="9"/>
  <c r="CE63" i="9"/>
  <c r="V63" i="9"/>
  <c r="CD63" i="9"/>
  <c r="U63" i="9"/>
  <c r="CC63" i="9"/>
  <c r="T63" i="9"/>
  <c r="CB63" i="9"/>
  <c r="S63" i="9"/>
  <c r="CA63" i="9"/>
  <c r="R63" i="9"/>
  <c r="BZ63" i="9"/>
  <c r="Q63" i="9"/>
  <c r="BY63" i="9"/>
  <c r="P63" i="9"/>
  <c r="BX63" i="9"/>
  <c r="O63" i="9"/>
  <c r="BW63" i="9"/>
  <c r="N63" i="9"/>
  <c r="BV63" i="9"/>
  <c r="M63" i="9"/>
  <c r="BU63" i="9"/>
  <c r="L63" i="9"/>
  <c r="BT63" i="9"/>
  <c r="BR63" i="9"/>
  <c r="BQ63" i="9"/>
  <c r="BP63" i="9"/>
  <c r="BO63" i="9"/>
  <c r="BN63" i="9"/>
  <c r="BM63" i="9"/>
  <c r="BL63" i="9"/>
  <c r="BK63" i="9"/>
  <c r="BJ63" i="9"/>
  <c r="BI63" i="9"/>
  <c r="BH63" i="9"/>
  <c r="BC63" i="9"/>
  <c r="EE62" i="9"/>
  <c r="ED62" i="9"/>
  <c r="EC62" i="9"/>
  <c r="EB62" i="9"/>
  <c r="EA62" i="9"/>
  <c r="DZ62" i="9"/>
  <c r="DY62" i="9"/>
  <c r="DX62" i="9"/>
  <c r="DW62" i="9"/>
  <c r="DV62" i="9"/>
  <c r="DU62" i="9"/>
  <c r="DT62" i="9"/>
  <c r="DR62" i="9"/>
  <c r="BF62" i="9"/>
  <c r="DQ62" i="9"/>
  <c r="BE62" i="9"/>
  <c r="DP62" i="9"/>
  <c r="BD62" i="9"/>
  <c r="DO62" i="9"/>
  <c r="BC62" i="9"/>
  <c r="DN62" i="9"/>
  <c r="BB62" i="9"/>
  <c r="DM62" i="9"/>
  <c r="BA62" i="9"/>
  <c r="DL62" i="9"/>
  <c r="AZ62" i="9"/>
  <c r="DK62" i="9"/>
  <c r="AY62" i="9"/>
  <c r="DJ62" i="9"/>
  <c r="AX62" i="9"/>
  <c r="DI62" i="9"/>
  <c r="AW62" i="9"/>
  <c r="DH62" i="9"/>
  <c r="AV62" i="9"/>
  <c r="DG62" i="9"/>
  <c r="DE62" i="9"/>
  <c r="AT62" i="9"/>
  <c r="DD62" i="9"/>
  <c r="AS62" i="9"/>
  <c r="DC62" i="9"/>
  <c r="AR62" i="9"/>
  <c r="DB62" i="9"/>
  <c r="AQ62" i="9"/>
  <c r="DA62" i="9"/>
  <c r="AP62" i="9"/>
  <c r="CZ62" i="9"/>
  <c r="AO62" i="9"/>
  <c r="CY62" i="9"/>
  <c r="AN62" i="9"/>
  <c r="CX62" i="9"/>
  <c r="AM62" i="9"/>
  <c r="CW62" i="9"/>
  <c r="AL62" i="9"/>
  <c r="CV62" i="9"/>
  <c r="AK62" i="9"/>
  <c r="CU62" i="9"/>
  <c r="AJ62" i="9"/>
  <c r="CT62" i="9"/>
  <c r="CR62" i="9"/>
  <c r="AH62" i="9"/>
  <c r="CQ62" i="9"/>
  <c r="AG62" i="9"/>
  <c r="CP62" i="9"/>
  <c r="AF62" i="9"/>
  <c r="CO62" i="9"/>
  <c r="AE62" i="9"/>
  <c r="CN62" i="9"/>
  <c r="AD62" i="9"/>
  <c r="CM62" i="9"/>
  <c r="AC62" i="9"/>
  <c r="CL62" i="9"/>
  <c r="AB62" i="9"/>
  <c r="CK62" i="9"/>
  <c r="AA62" i="9"/>
  <c r="CJ62" i="9"/>
  <c r="Z62" i="9"/>
  <c r="CI62" i="9"/>
  <c r="Y62" i="9"/>
  <c r="CH62" i="9"/>
  <c r="X62" i="9"/>
  <c r="CG62" i="9"/>
  <c r="CE62" i="9"/>
  <c r="V62" i="9"/>
  <c r="CD62" i="9"/>
  <c r="U62" i="9"/>
  <c r="CC62" i="9"/>
  <c r="T62" i="9"/>
  <c r="CB62" i="9"/>
  <c r="S62" i="9"/>
  <c r="CA62" i="9"/>
  <c r="R62" i="9"/>
  <c r="BZ62" i="9"/>
  <c r="Q62" i="9"/>
  <c r="BY62" i="9"/>
  <c r="P62" i="9"/>
  <c r="BX62" i="9"/>
  <c r="O62" i="9"/>
  <c r="BW62" i="9"/>
  <c r="N62" i="9"/>
  <c r="BV62" i="9"/>
  <c r="M62" i="9"/>
  <c r="BU62" i="9"/>
  <c r="L62" i="9"/>
  <c r="BT62" i="9"/>
  <c r="BR62" i="9"/>
  <c r="BQ62" i="9"/>
  <c r="BP62" i="9"/>
  <c r="BO62" i="9"/>
  <c r="BN62" i="9"/>
  <c r="BM62" i="9"/>
  <c r="BL62" i="9"/>
  <c r="BK62" i="9"/>
  <c r="BJ62" i="9"/>
  <c r="BI62" i="9"/>
  <c r="BH62" i="9"/>
  <c r="EE61" i="9"/>
  <c r="ED61" i="9"/>
  <c r="EC61" i="9"/>
  <c r="EB61" i="9"/>
  <c r="EA61" i="9"/>
  <c r="DZ61" i="9"/>
  <c r="DY61" i="9"/>
  <c r="DX61" i="9"/>
  <c r="DW61" i="9"/>
  <c r="DV61" i="9"/>
  <c r="DU61" i="9"/>
  <c r="DT61" i="9"/>
  <c r="DR61" i="9"/>
  <c r="BF61" i="9"/>
  <c r="DQ61" i="9"/>
  <c r="BE61" i="9"/>
  <c r="DP61" i="9"/>
  <c r="BD61" i="9"/>
  <c r="DO61" i="9"/>
  <c r="BC61" i="9"/>
  <c r="DN61" i="9"/>
  <c r="BB61" i="9"/>
  <c r="DM61" i="9"/>
  <c r="BA61" i="9"/>
  <c r="DL61" i="9"/>
  <c r="AZ61" i="9"/>
  <c r="DK61" i="9"/>
  <c r="AY61" i="9"/>
  <c r="DJ61" i="9"/>
  <c r="AX61" i="9"/>
  <c r="DI61" i="9"/>
  <c r="AW61" i="9"/>
  <c r="DH61" i="9"/>
  <c r="AV61" i="9"/>
  <c r="DG61" i="9"/>
  <c r="DE61" i="9"/>
  <c r="AT61" i="9"/>
  <c r="DD61" i="9"/>
  <c r="AS61" i="9"/>
  <c r="DC61" i="9"/>
  <c r="AR61" i="9"/>
  <c r="DB61" i="9"/>
  <c r="AQ61" i="9"/>
  <c r="DA61" i="9"/>
  <c r="AP61" i="9"/>
  <c r="CZ61" i="9"/>
  <c r="AO61" i="9"/>
  <c r="CY61" i="9"/>
  <c r="AN61" i="9"/>
  <c r="CX61" i="9"/>
  <c r="AM61" i="9"/>
  <c r="CW61" i="9"/>
  <c r="AL61" i="9"/>
  <c r="CV61" i="9"/>
  <c r="AK61" i="9"/>
  <c r="CU61" i="9"/>
  <c r="AJ61" i="9"/>
  <c r="CT61" i="9"/>
  <c r="CR61" i="9"/>
  <c r="AH61" i="9"/>
  <c r="CQ61" i="9"/>
  <c r="AG61" i="9"/>
  <c r="CP61" i="9"/>
  <c r="AF61" i="9"/>
  <c r="CO61" i="9"/>
  <c r="AE61" i="9"/>
  <c r="CN61" i="9"/>
  <c r="AD61" i="9"/>
  <c r="CM61" i="9"/>
  <c r="AC61" i="9"/>
  <c r="CL61" i="9"/>
  <c r="AB61" i="9"/>
  <c r="CK61" i="9"/>
  <c r="AA61" i="9"/>
  <c r="CJ61" i="9"/>
  <c r="Z61" i="9"/>
  <c r="CI61" i="9"/>
  <c r="Y61" i="9"/>
  <c r="CH61" i="9"/>
  <c r="X61" i="9"/>
  <c r="CG61" i="9"/>
  <c r="CE61" i="9"/>
  <c r="V61" i="9"/>
  <c r="CD61" i="9"/>
  <c r="U61" i="9"/>
  <c r="CC61" i="9"/>
  <c r="T61" i="9"/>
  <c r="CB61" i="9"/>
  <c r="S61" i="9"/>
  <c r="CA61" i="9"/>
  <c r="R61" i="9"/>
  <c r="BZ61" i="9"/>
  <c r="Q61" i="9"/>
  <c r="BY61" i="9"/>
  <c r="P61" i="9"/>
  <c r="BX61" i="9"/>
  <c r="O61" i="9"/>
  <c r="BW61" i="9"/>
  <c r="N61" i="9"/>
  <c r="BV61" i="9"/>
  <c r="M61" i="9"/>
  <c r="BU61" i="9"/>
  <c r="L61" i="9"/>
  <c r="BT61" i="9"/>
  <c r="BR61" i="9"/>
  <c r="BQ61" i="9"/>
  <c r="BP61" i="9"/>
  <c r="BO61" i="9"/>
  <c r="BN61" i="9"/>
  <c r="BM61" i="9"/>
  <c r="BL61" i="9"/>
  <c r="BK61" i="9"/>
  <c r="BJ61" i="9"/>
  <c r="BI61" i="9"/>
  <c r="BH61" i="9"/>
  <c r="EE60" i="9"/>
  <c r="ED60" i="9"/>
  <c r="EC60" i="9"/>
  <c r="EB60" i="9"/>
  <c r="EA60" i="9"/>
  <c r="DZ60" i="9"/>
  <c r="DY60" i="9"/>
  <c r="DX60" i="9"/>
  <c r="DW60" i="9"/>
  <c r="DV60" i="9"/>
  <c r="DU60" i="9"/>
  <c r="DT60" i="9"/>
  <c r="DR60" i="9"/>
  <c r="BF60" i="9"/>
  <c r="DQ60" i="9"/>
  <c r="BE60" i="9"/>
  <c r="DP60" i="9"/>
  <c r="BD60" i="9"/>
  <c r="DO60" i="9"/>
  <c r="BC60" i="9"/>
  <c r="DN60" i="9"/>
  <c r="BB60" i="9"/>
  <c r="DM60" i="9"/>
  <c r="BA60" i="9"/>
  <c r="DL60" i="9"/>
  <c r="AZ60" i="9"/>
  <c r="DK60" i="9"/>
  <c r="AY60" i="9"/>
  <c r="DJ60" i="9"/>
  <c r="AX60" i="9"/>
  <c r="DI60" i="9"/>
  <c r="AW60" i="9"/>
  <c r="DH60" i="9"/>
  <c r="AV60" i="9"/>
  <c r="DG60" i="9"/>
  <c r="DE60" i="9"/>
  <c r="AT60" i="9"/>
  <c r="DD60" i="9"/>
  <c r="AS60" i="9"/>
  <c r="DC60" i="9"/>
  <c r="AR60" i="9"/>
  <c r="DB60" i="9"/>
  <c r="AQ60" i="9"/>
  <c r="DA60" i="9"/>
  <c r="AP60" i="9"/>
  <c r="CZ60" i="9"/>
  <c r="AO60" i="9"/>
  <c r="CY60" i="9"/>
  <c r="AN60" i="9"/>
  <c r="CX60" i="9"/>
  <c r="AM60" i="9"/>
  <c r="CW60" i="9"/>
  <c r="AL60" i="9"/>
  <c r="CV60" i="9"/>
  <c r="AK60" i="9"/>
  <c r="CU60" i="9"/>
  <c r="AJ60" i="9"/>
  <c r="CT60" i="9"/>
  <c r="CR60" i="9"/>
  <c r="AH60" i="9"/>
  <c r="CQ60" i="9"/>
  <c r="AG60" i="9"/>
  <c r="CP60" i="9"/>
  <c r="AF60" i="9"/>
  <c r="CO60" i="9"/>
  <c r="AE60" i="9"/>
  <c r="CN60" i="9"/>
  <c r="AD60" i="9"/>
  <c r="CM60" i="9"/>
  <c r="AC60" i="9"/>
  <c r="CL60" i="9"/>
  <c r="AB60" i="9"/>
  <c r="CK60" i="9"/>
  <c r="AA60" i="9"/>
  <c r="CJ60" i="9"/>
  <c r="Z60" i="9"/>
  <c r="CI60" i="9"/>
  <c r="Y60" i="9"/>
  <c r="CH60" i="9"/>
  <c r="X60" i="9"/>
  <c r="CG60" i="9"/>
  <c r="CE60" i="9"/>
  <c r="V60" i="9"/>
  <c r="CD60" i="9"/>
  <c r="U60" i="9"/>
  <c r="CC60" i="9"/>
  <c r="T60" i="9"/>
  <c r="CB60" i="9"/>
  <c r="S60" i="9"/>
  <c r="CA60" i="9"/>
  <c r="R60" i="9"/>
  <c r="BZ60" i="9"/>
  <c r="Q60" i="9"/>
  <c r="BY60" i="9"/>
  <c r="P60" i="9"/>
  <c r="BX60" i="9"/>
  <c r="O60" i="9"/>
  <c r="BW60" i="9"/>
  <c r="N60" i="9"/>
  <c r="BV60" i="9"/>
  <c r="M60" i="9"/>
  <c r="BU60" i="9"/>
  <c r="L60" i="9"/>
  <c r="BT60" i="9"/>
  <c r="BR60" i="9"/>
  <c r="BQ60" i="9"/>
  <c r="BP60" i="9"/>
  <c r="BO60" i="9"/>
  <c r="BN60" i="9"/>
  <c r="BM60" i="9"/>
  <c r="BL60" i="9"/>
  <c r="BK60" i="9"/>
  <c r="BJ60" i="9"/>
  <c r="BI60" i="9"/>
  <c r="BH60" i="9"/>
  <c r="EE59" i="9"/>
  <c r="ED59" i="9"/>
  <c r="EC59" i="9"/>
  <c r="EB59" i="9"/>
  <c r="EA59" i="9"/>
  <c r="DZ59" i="9"/>
  <c r="DY59" i="9"/>
  <c r="DX59" i="9"/>
  <c r="DW59" i="9"/>
  <c r="DV59" i="9"/>
  <c r="DU59" i="9"/>
  <c r="DT59" i="9"/>
  <c r="DR59" i="9"/>
  <c r="BF59" i="9"/>
  <c r="DQ59" i="9"/>
  <c r="BE59" i="9"/>
  <c r="DP59" i="9"/>
  <c r="BD59" i="9"/>
  <c r="DO59" i="9"/>
  <c r="DN59" i="9"/>
  <c r="BB59" i="9"/>
  <c r="DM59" i="9"/>
  <c r="BA59" i="9"/>
  <c r="DL59" i="9"/>
  <c r="AZ59" i="9"/>
  <c r="DK59" i="9"/>
  <c r="AY59" i="9"/>
  <c r="DJ59" i="9"/>
  <c r="AX59" i="9"/>
  <c r="DI59" i="9"/>
  <c r="AW59" i="9"/>
  <c r="DH59" i="9"/>
  <c r="AV59" i="9"/>
  <c r="DG59" i="9"/>
  <c r="DE59" i="9"/>
  <c r="AT59" i="9"/>
  <c r="DD59" i="9"/>
  <c r="AS59" i="9"/>
  <c r="DC59" i="9"/>
  <c r="AR59" i="9"/>
  <c r="DB59" i="9"/>
  <c r="AQ59" i="9"/>
  <c r="DA59" i="9"/>
  <c r="AP59" i="9"/>
  <c r="CZ59" i="9"/>
  <c r="AO59" i="9"/>
  <c r="CY59" i="9"/>
  <c r="AN59" i="9"/>
  <c r="CX59" i="9"/>
  <c r="AM59" i="9"/>
  <c r="CW59" i="9"/>
  <c r="AL59" i="9"/>
  <c r="CV59" i="9"/>
  <c r="AK59" i="9"/>
  <c r="CU59" i="9"/>
  <c r="AJ59" i="9"/>
  <c r="CT59" i="9"/>
  <c r="CR59" i="9"/>
  <c r="AH59" i="9"/>
  <c r="CQ59" i="9"/>
  <c r="AG59" i="9"/>
  <c r="CP59" i="9"/>
  <c r="AF59" i="9"/>
  <c r="CO59" i="9"/>
  <c r="AE59" i="9"/>
  <c r="CN59" i="9"/>
  <c r="AD59" i="9"/>
  <c r="CM59" i="9"/>
  <c r="AC59" i="9"/>
  <c r="CL59" i="9"/>
  <c r="AB59" i="9"/>
  <c r="CK59" i="9"/>
  <c r="AA59" i="9"/>
  <c r="CJ59" i="9"/>
  <c r="Z59" i="9"/>
  <c r="CI59" i="9"/>
  <c r="Y59" i="9"/>
  <c r="CH59" i="9"/>
  <c r="X59" i="9"/>
  <c r="CG59" i="9"/>
  <c r="CE59" i="9"/>
  <c r="V59" i="9"/>
  <c r="CD59" i="9"/>
  <c r="U59" i="9"/>
  <c r="CC59" i="9"/>
  <c r="T59" i="9"/>
  <c r="CB59" i="9"/>
  <c r="S59" i="9"/>
  <c r="CA59" i="9"/>
  <c r="R59" i="9"/>
  <c r="BZ59" i="9"/>
  <c r="Q59" i="9"/>
  <c r="BY59" i="9"/>
  <c r="P59" i="9"/>
  <c r="BX59" i="9"/>
  <c r="O59" i="9"/>
  <c r="BW59" i="9"/>
  <c r="N59" i="9"/>
  <c r="BV59" i="9"/>
  <c r="M59" i="9"/>
  <c r="BU59" i="9"/>
  <c r="L59" i="9"/>
  <c r="BT59" i="9"/>
  <c r="BR59" i="9"/>
  <c r="BQ59" i="9"/>
  <c r="BP59" i="9"/>
  <c r="BO59" i="9"/>
  <c r="BN59" i="9"/>
  <c r="BM59" i="9"/>
  <c r="BL59" i="9"/>
  <c r="BK59" i="9"/>
  <c r="BJ59" i="9"/>
  <c r="BI59" i="9"/>
  <c r="BH59" i="9"/>
  <c r="BC59" i="9"/>
  <c r="EE58" i="9"/>
  <c r="ED58" i="9"/>
  <c r="EC58" i="9"/>
  <c r="EB58" i="9"/>
  <c r="EA58" i="9"/>
  <c r="DZ58" i="9"/>
  <c r="DY58" i="9"/>
  <c r="DX58" i="9"/>
  <c r="DW58" i="9"/>
  <c r="DV58" i="9"/>
  <c r="DU58" i="9"/>
  <c r="DT58" i="9"/>
  <c r="DR58" i="9"/>
  <c r="BF58" i="9"/>
  <c r="DQ58" i="9"/>
  <c r="BE58" i="9"/>
  <c r="DP58" i="9"/>
  <c r="BD58" i="9"/>
  <c r="DO58" i="9"/>
  <c r="BC58" i="9"/>
  <c r="DN58" i="9"/>
  <c r="BB58" i="9"/>
  <c r="DM58" i="9"/>
  <c r="BA58" i="9"/>
  <c r="DL58" i="9"/>
  <c r="AZ58" i="9"/>
  <c r="DK58" i="9"/>
  <c r="AY58" i="9"/>
  <c r="DJ58" i="9"/>
  <c r="AX58" i="9"/>
  <c r="DI58" i="9"/>
  <c r="AW58" i="9"/>
  <c r="DH58" i="9"/>
  <c r="AV58" i="9"/>
  <c r="DG58" i="9"/>
  <c r="DE58" i="9"/>
  <c r="AT58" i="9"/>
  <c r="DD58" i="9"/>
  <c r="AS58" i="9"/>
  <c r="DC58" i="9"/>
  <c r="AR58" i="9"/>
  <c r="DB58" i="9"/>
  <c r="AQ58" i="9"/>
  <c r="DA58" i="9"/>
  <c r="AP58" i="9"/>
  <c r="CZ58" i="9"/>
  <c r="AO58" i="9"/>
  <c r="CY58" i="9"/>
  <c r="AN58" i="9"/>
  <c r="CX58" i="9"/>
  <c r="AM58" i="9"/>
  <c r="CW58" i="9"/>
  <c r="AL58" i="9"/>
  <c r="CV58" i="9"/>
  <c r="AK58" i="9"/>
  <c r="CU58" i="9"/>
  <c r="AJ58" i="9"/>
  <c r="CT58" i="9"/>
  <c r="CR58" i="9"/>
  <c r="AH58" i="9"/>
  <c r="CQ58" i="9"/>
  <c r="AG58" i="9"/>
  <c r="CP58" i="9"/>
  <c r="AF58" i="9"/>
  <c r="CO58" i="9"/>
  <c r="AE58" i="9"/>
  <c r="CN58" i="9"/>
  <c r="AD58" i="9"/>
  <c r="CM58" i="9"/>
  <c r="AC58" i="9"/>
  <c r="CL58" i="9"/>
  <c r="AB58" i="9"/>
  <c r="CK58" i="9"/>
  <c r="AA58" i="9"/>
  <c r="CJ58" i="9"/>
  <c r="Z58" i="9"/>
  <c r="CI58" i="9"/>
  <c r="Y58" i="9"/>
  <c r="CH58" i="9"/>
  <c r="X58" i="9"/>
  <c r="CG58" i="9"/>
  <c r="CE58" i="9"/>
  <c r="V58" i="9"/>
  <c r="CD58" i="9"/>
  <c r="U58" i="9"/>
  <c r="CC58" i="9"/>
  <c r="T58" i="9"/>
  <c r="CB58" i="9"/>
  <c r="S58" i="9"/>
  <c r="CA58" i="9"/>
  <c r="R58" i="9"/>
  <c r="BZ58" i="9"/>
  <c r="Q58" i="9"/>
  <c r="BY58" i="9"/>
  <c r="P58" i="9"/>
  <c r="BX58" i="9"/>
  <c r="O58" i="9"/>
  <c r="BW58" i="9"/>
  <c r="N58" i="9"/>
  <c r="BV58" i="9"/>
  <c r="M58" i="9"/>
  <c r="BU58" i="9"/>
  <c r="L58" i="9"/>
  <c r="BT58" i="9"/>
  <c r="BR58" i="9"/>
  <c r="BQ58" i="9"/>
  <c r="BP58" i="9"/>
  <c r="BO58" i="9"/>
  <c r="BN58" i="9"/>
  <c r="BM58" i="9"/>
  <c r="BL58" i="9"/>
  <c r="BK58" i="9"/>
  <c r="BJ58" i="9"/>
  <c r="BI58" i="9"/>
  <c r="BH58" i="9"/>
  <c r="EE57" i="9"/>
  <c r="ED57" i="9"/>
  <c r="EC57" i="9"/>
  <c r="EB57" i="9"/>
  <c r="EA57" i="9"/>
  <c r="DZ57" i="9"/>
  <c r="DY57" i="9"/>
  <c r="DX57" i="9"/>
  <c r="DW57" i="9"/>
  <c r="DV57" i="9"/>
  <c r="DU57" i="9"/>
  <c r="DT57" i="9"/>
  <c r="DR57" i="9"/>
  <c r="BF57" i="9"/>
  <c r="DQ57" i="9"/>
  <c r="BE57" i="9"/>
  <c r="DP57" i="9"/>
  <c r="BD57" i="9"/>
  <c r="DO57" i="9"/>
  <c r="BC57" i="9"/>
  <c r="DN57" i="9"/>
  <c r="BB57" i="9"/>
  <c r="DM57" i="9"/>
  <c r="BA57" i="9"/>
  <c r="DL57" i="9"/>
  <c r="AZ57" i="9"/>
  <c r="DK57" i="9"/>
  <c r="AY57" i="9"/>
  <c r="DJ57" i="9"/>
  <c r="AX57" i="9"/>
  <c r="DI57" i="9"/>
  <c r="AW57" i="9"/>
  <c r="DH57" i="9"/>
  <c r="AV57" i="9"/>
  <c r="DG57" i="9"/>
  <c r="DE57" i="9"/>
  <c r="AT57" i="9"/>
  <c r="DD57" i="9"/>
  <c r="AS57" i="9"/>
  <c r="DC57" i="9"/>
  <c r="AR57" i="9"/>
  <c r="DB57" i="9"/>
  <c r="AQ57" i="9"/>
  <c r="DA57" i="9"/>
  <c r="AP57" i="9"/>
  <c r="CZ57" i="9"/>
  <c r="AO57" i="9"/>
  <c r="CY57" i="9"/>
  <c r="AN57" i="9"/>
  <c r="CX57" i="9"/>
  <c r="AM57" i="9"/>
  <c r="CW57" i="9"/>
  <c r="AL57" i="9"/>
  <c r="CV57" i="9"/>
  <c r="AK57" i="9"/>
  <c r="CU57" i="9"/>
  <c r="AJ57" i="9"/>
  <c r="CT57" i="9"/>
  <c r="CR57" i="9"/>
  <c r="AH57" i="9"/>
  <c r="CQ57" i="9"/>
  <c r="AG57" i="9"/>
  <c r="CP57" i="9"/>
  <c r="AF57" i="9"/>
  <c r="CO57" i="9"/>
  <c r="AE57" i="9"/>
  <c r="CN57" i="9"/>
  <c r="AD57" i="9"/>
  <c r="CM57" i="9"/>
  <c r="AC57" i="9"/>
  <c r="CL57" i="9"/>
  <c r="AB57" i="9"/>
  <c r="CK57" i="9"/>
  <c r="AA57" i="9"/>
  <c r="CJ57" i="9"/>
  <c r="Z57" i="9"/>
  <c r="CI57" i="9"/>
  <c r="Y57" i="9"/>
  <c r="CH57" i="9"/>
  <c r="X57" i="9"/>
  <c r="CG57" i="9"/>
  <c r="CE57" i="9"/>
  <c r="V57" i="9"/>
  <c r="CD57" i="9"/>
  <c r="U57" i="9"/>
  <c r="CC57" i="9"/>
  <c r="T57" i="9"/>
  <c r="CB57" i="9"/>
  <c r="S57" i="9"/>
  <c r="CA57" i="9"/>
  <c r="R57" i="9"/>
  <c r="BZ57" i="9"/>
  <c r="Q57" i="9"/>
  <c r="BY57" i="9"/>
  <c r="P57" i="9"/>
  <c r="BX57" i="9"/>
  <c r="O57" i="9"/>
  <c r="BW57" i="9"/>
  <c r="N57" i="9"/>
  <c r="BV57" i="9"/>
  <c r="M57" i="9"/>
  <c r="BU57" i="9"/>
  <c r="L57" i="9"/>
  <c r="BT57" i="9"/>
  <c r="BR57" i="9"/>
  <c r="BQ57" i="9"/>
  <c r="BP57" i="9"/>
  <c r="BO57" i="9"/>
  <c r="BN57" i="9"/>
  <c r="BM57" i="9"/>
  <c r="BL57" i="9"/>
  <c r="BK57" i="9"/>
  <c r="BJ57" i="9"/>
  <c r="BI57" i="9"/>
  <c r="BH57" i="9"/>
  <c r="EE56" i="9"/>
  <c r="ED56" i="9"/>
  <c r="EC56" i="9"/>
  <c r="EB56" i="9"/>
  <c r="EA56" i="9"/>
  <c r="DZ56" i="9"/>
  <c r="DY56" i="9"/>
  <c r="DX56" i="9"/>
  <c r="DW56" i="9"/>
  <c r="DV56" i="9"/>
  <c r="DU56" i="9"/>
  <c r="DT56" i="9"/>
  <c r="DR56" i="9"/>
  <c r="BF56" i="9"/>
  <c r="DQ56" i="9"/>
  <c r="BE56" i="9"/>
  <c r="DP56" i="9"/>
  <c r="BD56" i="9"/>
  <c r="DO56" i="9"/>
  <c r="BC56" i="9"/>
  <c r="DN56" i="9"/>
  <c r="BB56" i="9"/>
  <c r="DM56" i="9"/>
  <c r="BA56" i="9"/>
  <c r="DL56" i="9"/>
  <c r="AZ56" i="9"/>
  <c r="DK56" i="9"/>
  <c r="AY56" i="9"/>
  <c r="DJ56" i="9"/>
  <c r="AX56" i="9"/>
  <c r="DI56" i="9"/>
  <c r="AW56" i="9"/>
  <c r="DH56" i="9"/>
  <c r="AV56" i="9"/>
  <c r="DG56" i="9"/>
  <c r="DE56" i="9"/>
  <c r="AT56" i="9"/>
  <c r="DD56" i="9"/>
  <c r="AS56" i="9"/>
  <c r="DC56" i="9"/>
  <c r="AR56" i="9"/>
  <c r="DB56" i="9"/>
  <c r="AQ56" i="9"/>
  <c r="DA56" i="9"/>
  <c r="AP56" i="9"/>
  <c r="CZ56" i="9"/>
  <c r="AO56" i="9"/>
  <c r="CY56" i="9"/>
  <c r="AN56" i="9"/>
  <c r="CX56" i="9"/>
  <c r="AM56" i="9"/>
  <c r="CW56" i="9"/>
  <c r="AL56" i="9"/>
  <c r="CV56" i="9"/>
  <c r="AK56" i="9"/>
  <c r="CU56" i="9"/>
  <c r="AJ56" i="9"/>
  <c r="CT56" i="9"/>
  <c r="CR56" i="9"/>
  <c r="AH56" i="9"/>
  <c r="CQ56" i="9"/>
  <c r="AG56" i="9"/>
  <c r="CP56" i="9"/>
  <c r="AF56" i="9"/>
  <c r="CO56" i="9"/>
  <c r="AE56" i="9"/>
  <c r="CN56" i="9"/>
  <c r="AD56" i="9"/>
  <c r="CM56" i="9"/>
  <c r="AC56" i="9"/>
  <c r="CL56" i="9"/>
  <c r="AB56" i="9"/>
  <c r="CK56" i="9"/>
  <c r="AA56" i="9"/>
  <c r="CJ56" i="9"/>
  <c r="Z56" i="9"/>
  <c r="CI56" i="9"/>
  <c r="Y56" i="9"/>
  <c r="CH56" i="9"/>
  <c r="X56" i="9"/>
  <c r="CG56" i="9"/>
  <c r="CE56" i="9"/>
  <c r="V56" i="9"/>
  <c r="CD56" i="9"/>
  <c r="U56" i="9"/>
  <c r="CC56" i="9"/>
  <c r="T56" i="9"/>
  <c r="CB56" i="9"/>
  <c r="S56" i="9"/>
  <c r="CA56" i="9"/>
  <c r="R56" i="9"/>
  <c r="BZ56" i="9"/>
  <c r="Q56" i="9"/>
  <c r="BY56" i="9"/>
  <c r="P56" i="9"/>
  <c r="BX56" i="9"/>
  <c r="O56" i="9"/>
  <c r="BW56" i="9"/>
  <c r="N56" i="9"/>
  <c r="BV56" i="9"/>
  <c r="M56" i="9"/>
  <c r="BU56" i="9"/>
  <c r="L56" i="9"/>
  <c r="BT56" i="9"/>
  <c r="BR56" i="9"/>
  <c r="BQ56" i="9"/>
  <c r="BP56" i="9"/>
  <c r="BO56" i="9"/>
  <c r="BN56" i="9"/>
  <c r="BM56" i="9"/>
  <c r="BL56" i="9"/>
  <c r="BK56" i="9"/>
  <c r="BJ56" i="9"/>
  <c r="BI56" i="9"/>
  <c r="BH56" i="9"/>
  <c r="EE55" i="9"/>
  <c r="ED55" i="9"/>
  <c r="EC55" i="9"/>
  <c r="EB55" i="9"/>
  <c r="EA55" i="9"/>
  <c r="DZ55" i="9"/>
  <c r="DY55" i="9"/>
  <c r="DX55" i="9"/>
  <c r="DW55" i="9"/>
  <c r="DV55" i="9"/>
  <c r="DU55" i="9"/>
  <c r="DT55" i="9"/>
  <c r="DR55" i="9"/>
  <c r="BF55" i="9"/>
  <c r="DQ55" i="9"/>
  <c r="BE55" i="9"/>
  <c r="DP55" i="9"/>
  <c r="BD55" i="9"/>
  <c r="DO55" i="9"/>
  <c r="DN55" i="9"/>
  <c r="BB55" i="9"/>
  <c r="DM55" i="9"/>
  <c r="BA55" i="9"/>
  <c r="DL55" i="9"/>
  <c r="AZ55" i="9"/>
  <c r="DK55" i="9"/>
  <c r="AY55" i="9"/>
  <c r="DJ55" i="9"/>
  <c r="AX55" i="9"/>
  <c r="DI55" i="9"/>
  <c r="AW55" i="9"/>
  <c r="DH55" i="9"/>
  <c r="AV55" i="9"/>
  <c r="DG55" i="9"/>
  <c r="DE55" i="9"/>
  <c r="AT55" i="9"/>
  <c r="DD55" i="9"/>
  <c r="AS55" i="9"/>
  <c r="DC55" i="9"/>
  <c r="AR55" i="9"/>
  <c r="DB55" i="9"/>
  <c r="AQ55" i="9"/>
  <c r="DA55" i="9"/>
  <c r="AP55" i="9"/>
  <c r="CZ55" i="9"/>
  <c r="AO55" i="9"/>
  <c r="CY55" i="9"/>
  <c r="AN55" i="9"/>
  <c r="CX55" i="9"/>
  <c r="AM55" i="9"/>
  <c r="CW55" i="9"/>
  <c r="AL55" i="9"/>
  <c r="CV55" i="9"/>
  <c r="AK55" i="9"/>
  <c r="CU55" i="9"/>
  <c r="AJ55" i="9"/>
  <c r="CT55" i="9"/>
  <c r="CR55" i="9"/>
  <c r="AH55" i="9"/>
  <c r="CQ55" i="9"/>
  <c r="AG55" i="9"/>
  <c r="CP55" i="9"/>
  <c r="AF55" i="9"/>
  <c r="CO55" i="9"/>
  <c r="AE55" i="9"/>
  <c r="CN55" i="9"/>
  <c r="AD55" i="9"/>
  <c r="CM55" i="9"/>
  <c r="AC55" i="9"/>
  <c r="CL55" i="9"/>
  <c r="AB55" i="9"/>
  <c r="CK55" i="9"/>
  <c r="AA55" i="9"/>
  <c r="CJ55" i="9"/>
  <c r="Z55" i="9"/>
  <c r="CI55" i="9"/>
  <c r="Y55" i="9"/>
  <c r="CH55" i="9"/>
  <c r="X55" i="9"/>
  <c r="CG55" i="9"/>
  <c r="CE55" i="9"/>
  <c r="V55" i="9"/>
  <c r="CD55" i="9"/>
  <c r="U55" i="9"/>
  <c r="CC55" i="9"/>
  <c r="T55" i="9"/>
  <c r="CB55" i="9"/>
  <c r="S55" i="9"/>
  <c r="CA55" i="9"/>
  <c r="R55" i="9"/>
  <c r="BZ55" i="9"/>
  <c r="Q55" i="9"/>
  <c r="BY55" i="9"/>
  <c r="P55" i="9"/>
  <c r="BX55" i="9"/>
  <c r="O55" i="9"/>
  <c r="BW55" i="9"/>
  <c r="N55" i="9"/>
  <c r="BV55" i="9"/>
  <c r="M55" i="9"/>
  <c r="BU55" i="9"/>
  <c r="L55" i="9"/>
  <c r="BT55" i="9"/>
  <c r="BR55" i="9"/>
  <c r="BQ55" i="9"/>
  <c r="BP55" i="9"/>
  <c r="BO55" i="9"/>
  <c r="BN55" i="9"/>
  <c r="BM55" i="9"/>
  <c r="BL55" i="9"/>
  <c r="BK55" i="9"/>
  <c r="BJ55" i="9"/>
  <c r="BI55" i="9"/>
  <c r="BH55" i="9"/>
  <c r="BC55" i="9"/>
  <c r="EE54" i="9"/>
  <c r="ED54" i="9"/>
  <c r="EC54" i="9"/>
  <c r="EB54" i="9"/>
  <c r="EA54" i="9"/>
  <c r="DZ54" i="9"/>
  <c r="DY54" i="9"/>
  <c r="DX54" i="9"/>
  <c r="DW54" i="9"/>
  <c r="DV54" i="9"/>
  <c r="DU54" i="9"/>
  <c r="DT54" i="9"/>
  <c r="DR54" i="9"/>
  <c r="BF54" i="9"/>
  <c r="DQ54" i="9"/>
  <c r="BE54" i="9"/>
  <c r="DP54" i="9"/>
  <c r="BD54" i="9"/>
  <c r="DO54" i="9"/>
  <c r="BC54" i="9"/>
  <c r="DN54" i="9"/>
  <c r="BB54" i="9"/>
  <c r="DM54" i="9"/>
  <c r="BA54" i="9"/>
  <c r="DL54" i="9"/>
  <c r="AZ54" i="9"/>
  <c r="DK54" i="9"/>
  <c r="AY54" i="9"/>
  <c r="DJ54" i="9"/>
  <c r="AX54" i="9"/>
  <c r="DI54" i="9"/>
  <c r="AW54" i="9"/>
  <c r="DH54" i="9"/>
  <c r="AV54" i="9"/>
  <c r="DG54" i="9"/>
  <c r="DE54" i="9"/>
  <c r="AT54" i="9"/>
  <c r="DD54" i="9"/>
  <c r="AS54" i="9"/>
  <c r="DC54" i="9"/>
  <c r="AR54" i="9"/>
  <c r="DB54" i="9"/>
  <c r="AQ54" i="9"/>
  <c r="DA54" i="9"/>
  <c r="AP54" i="9"/>
  <c r="CZ54" i="9"/>
  <c r="AO54" i="9"/>
  <c r="CY54" i="9"/>
  <c r="AN54" i="9"/>
  <c r="CX54" i="9"/>
  <c r="AM54" i="9"/>
  <c r="CW54" i="9"/>
  <c r="AL54" i="9"/>
  <c r="CV54" i="9"/>
  <c r="AK54" i="9"/>
  <c r="CU54" i="9"/>
  <c r="AJ54" i="9"/>
  <c r="CT54" i="9"/>
  <c r="CR54" i="9"/>
  <c r="AH54" i="9"/>
  <c r="CQ54" i="9"/>
  <c r="AG54" i="9"/>
  <c r="CP54" i="9"/>
  <c r="AF54" i="9"/>
  <c r="CO54" i="9"/>
  <c r="AE54" i="9"/>
  <c r="CN54" i="9"/>
  <c r="AD54" i="9"/>
  <c r="CM54" i="9"/>
  <c r="AC54" i="9"/>
  <c r="CL54" i="9"/>
  <c r="AB54" i="9"/>
  <c r="CK54" i="9"/>
  <c r="AA54" i="9"/>
  <c r="CJ54" i="9"/>
  <c r="Z54" i="9"/>
  <c r="CI54" i="9"/>
  <c r="Y54" i="9"/>
  <c r="CH54" i="9"/>
  <c r="X54" i="9"/>
  <c r="CG54" i="9"/>
  <c r="CE54" i="9"/>
  <c r="V54" i="9"/>
  <c r="CD54" i="9"/>
  <c r="U54" i="9"/>
  <c r="CC54" i="9"/>
  <c r="T54" i="9"/>
  <c r="CB54" i="9"/>
  <c r="S54" i="9"/>
  <c r="CA54" i="9"/>
  <c r="R54" i="9"/>
  <c r="BZ54" i="9"/>
  <c r="Q54" i="9"/>
  <c r="BY54" i="9"/>
  <c r="P54" i="9"/>
  <c r="BX54" i="9"/>
  <c r="O54" i="9"/>
  <c r="BW54" i="9"/>
  <c r="N54" i="9"/>
  <c r="BV54" i="9"/>
  <c r="M54" i="9"/>
  <c r="BU54" i="9"/>
  <c r="L54" i="9"/>
  <c r="BT54" i="9"/>
  <c r="BR54" i="9"/>
  <c r="BQ54" i="9"/>
  <c r="BP54" i="9"/>
  <c r="BO54" i="9"/>
  <c r="BN54" i="9"/>
  <c r="BM54" i="9"/>
  <c r="BL54" i="9"/>
  <c r="BK54" i="9"/>
  <c r="BJ54" i="9"/>
  <c r="BI54" i="9"/>
  <c r="BH54" i="9"/>
  <c r="EE53" i="9"/>
  <c r="ED53" i="9"/>
  <c r="EC53" i="9"/>
  <c r="EB53" i="9"/>
  <c r="EA53" i="9"/>
  <c r="DZ53" i="9"/>
  <c r="DY53" i="9"/>
  <c r="DX53" i="9"/>
  <c r="DW53" i="9"/>
  <c r="DV53" i="9"/>
  <c r="DU53" i="9"/>
  <c r="DT53" i="9"/>
  <c r="DR53" i="9"/>
  <c r="BF53" i="9"/>
  <c r="DQ53" i="9"/>
  <c r="BE53" i="9"/>
  <c r="DP53" i="9"/>
  <c r="BD53" i="9"/>
  <c r="DO53" i="9"/>
  <c r="BC53" i="9"/>
  <c r="DN53" i="9"/>
  <c r="BB53" i="9"/>
  <c r="DM53" i="9"/>
  <c r="BA53" i="9"/>
  <c r="DL53" i="9"/>
  <c r="AZ53" i="9"/>
  <c r="DK53" i="9"/>
  <c r="AY53" i="9"/>
  <c r="DJ53" i="9"/>
  <c r="AX53" i="9"/>
  <c r="DI53" i="9"/>
  <c r="AW53" i="9"/>
  <c r="DH53" i="9"/>
  <c r="AV53" i="9"/>
  <c r="DG53" i="9"/>
  <c r="DE53" i="9"/>
  <c r="AT53" i="9"/>
  <c r="DD53" i="9"/>
  <c r="AS53" i="9"/>
  <c r="DC53" i="9"/>
  <c r="AR53" i="9"/>
  <c r="DB53" i="9"/>
  <c r="AQ53" i="9"/>
  <c r="DA53" i="9"/>
  <c r="AP53" i="9"/>
  <c r="CZ53" i="9"/>
  <c r="AO53" i="9"/>
  <c r="CY53" i="9"/>
  <c r="AN53" i="9"/>
  <c r="CX53" i="9"/>
  <c r="AM53" i="9"/>
  <c r="CW53" i="9"/>
  <c r="AL53" i="9"/>
  <c r="CV53" i="9"/>
  <c r="AK53" i="9"/>
  <c r="CU53" i="9"/>
  <c r="AJ53" i="9"/>
  <c r="CT53" i="9"/>
  <c r="CR53" i="9"/>
  <c r="AH53" i="9"/>
  <c r="CQ53" i="9"/>
  <c r="AG53" i="9"/>
  <c r="CP53" i="9"/>
  <c r="AF53" i="9"/>
  <c r="CO53" i="9"/>
  <c r="AE53" i="9"/>
  <c r="CN53" i="9"/>
  <c r="AD53" i="9"/>
  <c r="CM53" i="9"/>
  <c r="AC53" i="9"/>
  <c r="CL53" i="9"/>
  <c r="AB53" i="9"/>
  <c r="CK53" i="9"/>
  <c r="AA53" i="9"/>
  <c r="CJ53" i="9"/>
  <c r="Z53" i="9"/>
  <c r="CI53" i="9"/>
  <c r="Y53" i="9"/>
  <c r="CH53" i="9"/>
  <c r="X53" i="9"/>
  <c r="CG53" i="9"/>
  <c r="CE53" i="9"/>
  <c r="V53" i="9"/>
  <c r="CD53" i="9"/>
  <c r="U53" i="9"/>
  <c r="CC53" i="9"/>
  <c r="T53" i="9"/>
  <c r="CB53" i="9"/>
  <c r="S53" i="9"/>
  <c r="CA53" i="9"/>
  <c r="R53" i="9"/>
  <c r="BZ53" i="9"/>
  <c r="Q53" i="9"/>
  <c r="BY53" i="9"/>
  <c r="P53" i="9"/>
  <c r="BX53" i="9"/>
  <c r="O53" i="9"/>
  <c r="BW53" i="9"/>
  <c r="N53" i="9"/>
  <c r="BV53" i="9"/>
  <c r="M53" i="9"/>
  <c r="BU53" i="9"/>
  <c r="L53" i="9"/>
  <c r="BT53" i="9"/>
  <c r="BR53" i="9"/>
  <c r="BQ53" i="9"/>
  <c r="BP53" i="9"/>
  <c r="BO53" i="9"/>
  <c r="BN53" i="9"/>
  <c r="BM53" i="9"/>
  <c r="BL53" i="9"/>
  <c r="BK53" i="9"/>
  <c r="BJ53" i="9"/>
  <c r="BI53" i="9"/>
  <c r="BH53" i="9"/>
  <c r="EE52" i="9"/>
  <c r="ED52" i="9"/>
  <c r="EC52" i="9"/>
  <c r="EB52" i="9"/>
  <c r="EA52" i="9"/>
  <c r="DZ52" i="9"/>
  <c r="DY52" i="9"/>
  <c r="DX52" i="9"/>
  <c r="DW52" i="9"/>
  <c r="DV52" i="9"/>
  <c r="DU52" i="9"/>
  <c r="DT52" i="9"/>
  <c r="DR52" i="9"/>
  <c r="BF52" i="9"/>
  <c r="DQ52" i="9"/>
  <c r="BE52" i="9"/>
  <c r="DP52" i="9"/>
  <c r="BD52" i="9"/>
  <c r="DO52" i="9"/>
  <c r="BC52" i="9"/>
  <c r="DN52" i="9"/>
  <c r="BB52" i="9"/>
  <c r="DM52" i="9"/>
  <c r="BA52" i="9"/>
  <c r="DL52" i="9"/>
  <c r="AZ52" i="9"/>
  <c r="DK52" i="9"/>
  <c r="AY52" i="9"/>
  <c r="DJ52" i="9"/>
  <c r="AX52" i="9"/>
  <c r="DI52" i="9"/>
  <c r="AW52" i="9"/>
  <c r="DH52" i="9"/>
  <c r="AV52" i="9"/>
  <c r="DG52" i="9"/>
  <c r="DE52" i="9"/>
  <c r="AT52" i="9"/>
  <c r="DD52" i="9"/>
  <c r="AS52" i="9"/>
  <c r="DC52" i="9"/>
  <c r="AR52" i="9"/>
  <c r="DB52" i="9"/>
  <c r="AQ52" i="9"/>
  <c r="DA52" i="9"/>
  <c r="AP52" i="9"/>
  <c r="CZ52" i="9"/>
  <c r="AO52" i="9"/>
  <c r="CY52" i="9"/>
  <c r="AN52" i="9"/>
  <c r="CX52" i="9"/>
  <c r="AM52" i="9"/>
  <c r="CW52" i="9"/>
  <c r="AL52" i="9"/>
  <c r="CV52" i="9"/>
  <c r="AK52" i="9"/>
  <c r="CU52" i="9"/>
  <c r="AJ52" i="9"/>
  <c r="CT52" i="9"/>
  <c r="CR52" i="9"/>
  <c r="AH52" i="9"/>
  <c r="CQ52" i="9"/>
  <c r="AG52" i="9"/>
  <c r="CP52" i="9"/>
  <c r="AF52" i="9"/>
  <c r="CO52" i="9"/>
  <c r="AE52" i="9"/>
  <c r="CN52" i="9"/>
  <c r="AD52" i="9"/>
  <c r="CM52" i="9"/>
  <c r="AC52" i="9"/>
  <c r="CL52" i="9"/>
  <c r="AB52" i="9"/>
  <c r="CK52" i="9"/>
  <c r="AA52" i="9"/>
  <c r="CJ52" i="9"/>
  <c r="Z52" i="9"/>
  <c r="CI52" i="9"/>
  <c r="Y52" i="9"/>
  <c r="CH52" i="9"/>
  <c r="X52" i="9"/>
  <c r="CG52" i="9"/>
  <c r="CE52" i="9"/>
  <c r="V52" i="9"/>
  <c r="CD52" i="9"/>
  <c r="U52" i="9"/>
  <c r="CC52" i="9"/>
  <c r="T52" i="9"/>
  <c r="CB52" i="9"/>
  <c r="S52" i="9"/>
  <c r="CA52" i="9"/>
  <c r="R52" i="9"/>
  <c r="BZ52" i="9"/>
  <c r="Q52" i="9"/>
  <c r="BY52" i="9"/>
  <c r="P52" i="9"/>
  <c r="BX52" i="9"/>
  <c r="O52" i="9"/>
  <c r="BW52" i="9"/>
  <c r="N52" i="9"/>
  <c r="BV52" i="9"/>
  <c r="M52" i="9"/>
  <c r="BU52" i="9"/>
  <c r="L52" i="9"/>
  <c r="BT52" i="9"/>
  <c r="BR52" i="9"/>
  <c r="BQ52" i="9"/>
  <c r="BP52" i="9"/>
  <c r="BO52" i="9"/>
  <c r="BN52" i="9"/>
  <c r="BM52" i="9"/>
  <c r="BL52" i="9"/>
  <c r="BK52" i="9"/>
  <c r="BJ52" i="9"/>
  <c r="BI52" i="9"/>
  <c r="BH52" i="9"/>
  <c r="EE51" i="9"/>
  <c r="ED51" i="9"/>
  <c r="EC51" i="9"/>
  <c r="EB51" i="9"/>
  <c r="EA51" i="9"/>
  <c r="DZ51" i="9"/>
  <c r="DY51" i="9"/>
  <c r="DX51" i="9"/>
  <c r="DW51" i="9"/>
  <c r="DV51" i="9"/>
  <c r="DU51" i="9"/>
  <c r="DT51" i="9"/>
  <c r="DR51" i="9"/>
  <c r="BF51" i="9"/>
  <c r="DQ51" i="9"/>
  <c r="BE51" i="9"/>
  <c r="DP51" i="9"/>
  <c r="BD51" i="9"/>
  <c r="DO51" i="9"/>
  <c r="DN51" i="9"/>
  <c r="BB51" i="9"/>
  <c r="DM51" i="9"/>
  <c r="BA51" i="9"/>
  <c r="DL51" i="9"/>
  <c r="AZ51" i="9"/>
  <c r="DK51" i="9"/>
  <c r="AY51" i="9"/>
  <c r="DJ51" i="9"/>
  <c r="AX51" i="9"/>
  <c r="DI51" i="9"/>
  <c r="AW51" i="9"/>
  <c r="DH51" i="9"/>
  <c r="AV51" i="9"/>
  <c r="DG51" i="9"/>
  <c r="DE51" i="9"/>
  <c r="DD51" i="9"/>
  <c r="AS51" i="9"/>
  <c r="DC51" i="9"/>
  <c r="AR51" i="9"/>
  <c r="DB51" i="9"/>
  <c r="AQ51" i="9"/>
  <c r="DA51" i="9"/>
  <c r="AP51" i="9"/>
  <c r="CZ51" i="9"/>
  <c r="AO51" i="9"/>
  <c r="CY51" i="9"/>
  <c r="AN51" i="9"/>
  <c r="CX51" i="9"/>
  <c r="AM51" i="9"/>
  <c r="CW51" i="9"/>
  <c r="AL51" i="9"/>
  <c r="CV51" i="9"/>
  <c r="AK51" i="9"/>
  <c r="CU51" i="9"/>
  <c r="AJ51" i="9"/>
  <c r="CT51" i="9"/>
  <c r="CR51" i="9"/>
  <c r="AH51" i="9"/>
  <c r="CQ51" i="9"/>
  <c r="AG51" i="9"/>
  <c r="CP51" i="9"/>
  <c r="AF51" i="9"/>
  <c r="CO51" i="9"/>
  <c r="AE51" i="9"/>
  <c r="CN51" i="9"/>
  <c r="AD51" i="9"/>
  <c r="CM51" i="9"/>
  <c r="AC51" i="9"/>
  <c r="CL51" i="9"/>
  <c r="AB51" i="9"/>
  <c r="CK51" i="9"/>
  <c r="AA51" i="9"/>
  <c r="CJ51" i="9"/>
  <c r="Z51" i="9"/>
  <c r="CI51" i="9"/>
  <c r="Y51" i="9"/>
  <c r="CH51" i="9"/>
  <c r="X51" i="9"/>
  <c r="CG51" i="9"/>
  <c r="CE51" i="9"/>
  <c r="V51" i="9"/>
  <c r="CD51" i="9"/>
  <c r="U51" i="9"/>
  <c r="CC51" i="9"/>
  <c r="T51" i="9"/>
  <c r="CB51" i="9"/>
  <c r="S51" i="9"/>
  <c r="CA51" i="9"/>
  <c r="R51" i="9"/>
  <c r="BZ51" i="9"/>
  <c r="Q51" i="9"/>
  <c r="BY51" i="9"/>
  <c r="P51" i="9"/>
  <c r="BX51" i="9"/>
  <c r="O51" i="9"/>
  <c r="BW51" i="9"/>
  <c r="N51" i="9"/>
  <c r="BV51" i="9"/>
  <c r="M51" i="9"/>
  <c r="BU51" i="9"/>
  <c r="L51" i="9"/>
  <c r="BT51" i="9"/>
  <c r="BR51" i="9"/>
  <c r="BQ51" i="9"/>
  <c r="BP51" i="9"/>
  <c r="BO51" i="9"/>
  <c r="BN51" i="9"/>
  <c r="BM51" i="9"/>
  <c r="BL51" i="9"/>
  <c r="BK51" i="9"/>
  <c r="BJ51" i="9"/>
  <c r="BI51" i="9"/>
  <c r="BH51" i="9"/>
  <c r="BC51" i="9"/>
  <c r="AT51" i="9"/>
  <c r="EE50" i="9"/>
  <c r="ED50" i="9"/>
  <c r="EC50" i="9"/>
  <c r="EB50" i="9"/>
  <c r="EA50" i="9"/>
  <c r="DZ50" i="9"/>
  <c r="DY50" i="9"/>
  <c r="DX50" i="9"/>
  <c r="DW50" i="9"/>
  <c r="DV50" i="9"/>
  <c r="DU50" i="9"/>
  <c r="DT50" i="9"/>
  <c r="DR50" i="9"/>
  <c r="BF50" i="9"/>
  <c r="DQ50" i="9"/>
  <c r="BE50" i="9"/>
  <c r="DP50" i="9"/>
  <c r="BD50" i="9"/>
  <c r="DO50" i="9"/>
  <c r="BC50" i="9"/>
  <c r="DN50" i="9"/>
  <c r="BB50" i="9"/>
  <c r="DM50" i="9"/>
  <c r="BA50" i="9"/>
  <c r="DL50" i="9"/>
  <c r="AZ50" i="9"/>
  <c r="DK50" i="9"/>
  <c r="AY50" i="9"/>
  <c r="DJ50" i="9"/>
  <c r="AX50" i="9"/>
  <c r="DI50" i="9"/>
  <c r="AW50" i="9"/>
  <c r="DH50" i="9"/>
  <c r="AV50" i="9"/>
  <c r="DG50" i="9"/>
  <c r="DE50" i="9"/>
  <c r="AT50" i="9"/>
  <c r="DD50" i="9"/>
  <c r="AS50" i="9"/>
  <c r="DC50" i="9"/>
  <c r="AR50" i="9"/>
  <c r="DB50" i="9"/>
  <c r="AQ50" i="9"/>
  <c r="DA50" i="9"/>
  <c r="AP50" i="9"/>
  <c r="CZ50" i="9"/>
  <c r="AO50" i="9"/>
  <c r="CY50" i="9"/>
  <c r="AN50" i="9"/>
  <c r="CX50" i="9"/>
  <c r="AM50" i="9"/>
  <c r="CW50" i="9"/>
  <c r="AL50" i="9"/>
  <c r="CV50" i="9"/>
  <c r="AK50" i="9"/>
  <c r="CU50" i="9"/>
  <c r="AJ50" i="9"/>
  <c r="CT50" i="9"/>
  <c r="CR50" i="9"/>
  <c r="AH50" i="9"/>
  <c r="CQ50" i="9"/>
  <c r="AG50" i="9"/>
  <c r="CP50" i="9"/>
  <c r="AF50" i="9"/>
  <c r="CO50" i="9"/>
  <c r="AE50" i="9"/>
  <c r="CN50" i="9"/>
  <c r="AD50" i="9"/>
  <c r="CM50" i="9"/>
  <c r="AC50" i="9"/>
  <c r="CL50" i="9"/>
  <c r="AB50" i="9"/>
  <c r="CK50" i="9"/>
  <c r="AA50" i="9"/>
  <c r="CJ50" i="9"/>
  <c r="Z50" i="9"/>
  <c r="CI50" i="9"/>
  <c r="Y50" i="9"/>
  <c r="CH50" i="9"/>
  <c r="X50" i="9"/>
  <c r="CG50" i="9"/>
  <c r="CE50" i="9"/>
  <c r="V50" i="9"/>
  <c r="CD50" i="9"/>
  <c r="U50" i="9"/>
  <c r="CC50" i="9"/>
  <c r="T50" i="9"/>
  <c r="CB50" i="9"/>
  <c r="S50" i="9"/>
  <c r="CA50" i="9"/>
  <c r="R50" i="9"/>
  <c r="BZ50" i="9"/>
  <c r="Q50" i="9"/>
  <c r="BY50" i="9"/>
  <c r="P50" i="9"/>
  <c r="BX50" i="9"/>
  <c r="O50" i="9"/>
  <c r="BW50" i="9"/>
  <c r="N50" i="9"/>
  <c r="BV50" i="9"/>
  <c r="M50" i="9"/>
  <c r="BU50" i="9"/>
  <c r="L50" i="9"/>
  <c r="BT50" i="9"/>
  <c r="BR50" i="9"/>
  <c r="BQ50" i="9"/>
  <c r="BP50" i="9"/>
  <c r="BO50" i="9"/>
  <c r="BN50" i="9"/>
  <c r="BM50" i="9"/>
  <c r="BL50" i="9"/>
  <c r="BK50" i="9"/>
  <c r="BJ50" i="9"/>
  <c r="BI50" i="9"/>
  <c r="BH50" i="9"/>
  <c r="EE49" i="9"/>
  <c r="ED49" i="9"/>
  <c r="EC49" i="9"/>
  <c r="EB49" i="9"/>
  <c r="EA49" i="9"/>
  <c r="DZ49" i="9"/>
  <c r="DY49" i="9"/>
  <c r="DX49" i="9"/>
  <c r="DW49" i="9"/>
  <c r="DV49" i="9"/>
  <c r="DU49" i="9"/>
  <c r="DT49" i="9"/>
  <c r="DR49" i="9"/>
  <c r="BF49" i="9"/>
  <c r="DQ49" i="9"/>
  <c r="BE49" i="9"/>
  <c r="DP49" i="9"/>
  <c r="BD49" i="9"/>
  <c r="DO49" i="9"/>
  <c r="BC49" i="9"/>
  <c r="DN49" i="9"/>
  <c r="BB49" i="9"/>
  <c r="DM49" i="9"/>
  <c r="BA49" i="9"/>
  <c r="DL49" i="9"/>
  <c r="AZ49" i="9"/>
  <c r="DK49" i="9"/>
  <c r="DJ49" i="9"/>
  <c r="AX49" i="9"/>
  <c r="DI49" i="9"/>
  <c r="AW49" i="9"/>
  <c r="DH49" i="9"/>
  <c r="AV49" i="9"/>
  <c r="DG49" i="9"/>
  <c r="DE49" i="9"/>
  <c r="AT49" i="9"/>
  <c r="DD49" i="9"/>
  <c r="AS49" i="9"/>
  <c r="DC49" i="9"/>
  <c r="AR49" i="9"/>
  <c r="DB49" i="9"/>
  <c r="AQ49" i="9"/>
  <c r="DA49" i="9"/>
  <c r="AP49" i="9"/>
  <c r="CZ49" i="9"/>
  <c r="AO49" i="9"/>
  <c r="CY49" i="9"/>
  <c r="AN49" i="9"/>
  <c r="CX49" i="9"/>
  <c r="AM49" i="9"/>
  <c r="CW49" i="9"/>
  <c r="AL49" i="9"/>
  <c r="CV49" i="9"/>
  <c r="AK49" i="9"/>
  <c r="CU49" i="9"/>
  <c r="AJ49" i="9"/>
  <c r="CT49" i="9"/>
  <c r="CR49" i="9"/>
  <c r="AH49" i="9"/>
  <c r="CQ49" i="9"/>
  <c r="AG49" i="9"/>
  <c r="CP49" i="9"/>
  <c r="AF49" i="9"/>
  <c r="CO49" i="9"/>
  <c r="AE49" i="9"/>
  <c r="CN49" i="9"/>
  <c r="AD49" i="9"/>
  <c r="CM49" i="9"/>
  <c r="AC49" i="9"/>
  <c r="CL49" i="9"/>
  <c r="AB49" i="9"/>
  <c r="CK49" i="9"/>
  <c r="AA49" i="9"/>
  <c r="CJ49" i="9"/>
  <c r="Z49" i="9"/>
  <c r="CI49" i="9"/>
  <c r="Y49" i="9"/>
  <c r="CH49" i="9"/>
  <c r="X49" i="9"/>
  <c r="CG49" i="9"/>
  <c r="CE49" i="9"/>
  <c r="CD49" i="9"/>
  <c r="U49" i="9"/>
  <c r="CC49" i="9"/>
  <c r="T49" i="9"/>
  <c r="CB49" i="9"/>
  <c r="S49" i="9"/>
  <c r="CA49" i="9"/>
  <c r="R49" i="9"/>
  <c r="BZ49" i="9"/>
  <c r="Q49" i="9"/>
  <c r="BY49" i="9"/>
  <c r="P49" i="9"/>
  <c r="BX49" i="9"/>
  <c r="O49" i="9"/>
  <c r="BW49" i="9"/>
  <c r="N49" i="9"/>
  <c r="BV49" i="9"/>
  <c r="M49" i="9"/>
  <c r="BU49" i="9"/>
  <c r="L49" i="9"/>
  <c r="BT49" i="9"/>
  <c r="BR49" i="9"/>
  <c r="BQ49" i="9"/>
  <c r="BP49" i="9"/>
  <c r="BO49" i="9"/>
  <c r="BN49" i="9"/>
  <c r="BM49" i="9"/>
  <c r="BL49" i="9"/>
  <c r="BK49" i="9"/>
  <c r="BJ49" i="9"/>
  <c r="BI49" i="9"/>
  <c r="BH49" i="9"/>
  <c r="AY49" i="9"/>
  <c r="V49" i="9"/>
  <c r="EE48" i="9"/>
  <c r="ED48" i="9"/>
  <c r="EC48" i="9"/>
  <c r="EB48" i="9"/>
  <c r="EA48" i="9"/>
  <c r="DZ48" i="9"/>
  <c r="DY48" i="9"/>
  <c r="DX48" i="9"/>
  <c r="DW48" i="9"/>
  <c r="DV48" i="9"/>
  <c r="DU48" i="9"/>
  <c r="DT48" i="9"/>
  <c r="DR48" i="9"/>
  <c r="BF48" i="9"/>
  <c r="DQ48" i="9"/>
  <c r="BE48" i="9"/>
  <c r="DP48" i="9"/>
  <c r="BD48" i="9"/>
  <c r="DO48" i="9"/>
  <c r="BC48" i="9"/>
  <c r="DN48" i="9"/>
  <c r="BB48" i="9"/>
  <c r="DM48" i="9"/>
  <c r="BA48" i="9"/>
  <c r="DL48" i="9"/>
  <c r="AZ48" i="9"/>
  <c r="DK48" i="9"/>
  <c r="AY48" i="9"/>
  <c r="DJ48" i="9"/>
  <c r="AX48" i="9"/>
  <c r="DI48" i="9"/>
  <c r="AW48" i="9"/>
  <c r="DH48" i="9"/>
  <c r="AV48" i="9"/>
  <c r="DG48" i="9"/>
  <c r="DE48" i="9"/>
  <c r="AT48" i="9"/>
  <c r="DD48" i="9"/>
  <c r="AS48" i="9"/>
  <c r="DC48" i="9"/>
  <c r="AR48" i="9"/>
  <c r="DB48" i="9"/>
  <c r="AQ48" i="9"/>
  <c r="DA48" i="9"/>
  <c r="AP48" i="9"/>
  <c r="CZ48" i="9"/>
  <c r="AO48" i="9"/>
  <c r="CY48" i="9"/>
  <c r="AN48" i="9"/>
  <c r="CX48" i="9"/>
  <c r="AM48" i="9"/>
  <c r="CW48" i="9"/>
  <c r="AL48" i="9"/>
  <c r="CV48" i="9"/>
  <c r="AK48" i="9"/>
  <c r="CU48" i="9"/>
  <c r="AJ48" i="9"/>
  <c r="CT48" i="9"/>
  <c r="CR48" i="9"/>
  <c r="AH48" i="9"/>
  <c r="CQ48" i="9"/>
  <c r="AG48" i="9"/>
  <c r="CP48" i="9"/>
  <c r="AF48" i="9"/>
  <c r="CO48" i="9"/>
  <c r="AE48" i="9"/>
  <c r="CN48" i="9"/>
  <c r="AD48" i="9"/>
  <c r="CM48" i="9"/>
  <c r="AC48" i="9"/>
  <c r="CL48" i="9"/>
  <c r="AB48" i="9"/>
  <c r="CK48" i="9"/>
  <c r="AA48" i="9"/>
  <c r="CJ48" i="9"/>
  <c r="Z48" i="9"/>
  <c r="CI48" i="9"/>
  <c r="Y48" i="9"/>
  <c r="CH48" i="9"/>
  <c r="X48" i="9"/>
  <c r="CG48" i="9"/>
  <c r="CE48" i="9"/>
  <c r="V48" i="9"/>
  <c r="CD48" i="9"/>
  <c r="U48" i="9"/>
  <c r="CC48" i="9"/>
  <c r="T48" i="9"/>
  <c r="CB48" i="9"/>
  <c r="S48" i="9"/>
  <c r="CA48" i="9"/>
  <c r="R48" i="9"/>
  <c r="BZ48" i="9"/>
  <c r="Q48" i="9"/>
  <c r="BY48" i="9"/>
  <c r="P48" i="9"/>
  <c r="BX48" i="9"/>
  <c r="O48" i="9"/>
  <c r="BW48" i="9"/>
  <c r="N48" i="9"/>
  <c r="BV48" i="9"/>
  <c r="M48" i="9"/>
  <c r="BU48" i="9"/>
  <c r="L48" i="9"/>
  <c r="BT48" i="9"/>
  <c r="BR48" i="9"/>
  <c r="BQ48" i="9"/>
  <c r="BP48" i="9"/>
  <c r="BO48" i="9"/>
  <c r="BN48" i="9"/>
  <c r="BM48" i="9"/>
  <c r="BL48" i="9"/>
  <c r="BK48" i="9"/>
  <c r="BJ48" i="9"/>
  <c r="BI48" i="9"/>
  <c r="BH48" i="9"/>
  <c r="EE47" i="9"/>
  <c r="ED47" i="9"/>
  <c r="EC47" i="9"/>
  <c r="EB47" i="9"/>
  <c r="EA47" i="9"/>
  <c r="DZ47" i="9"/>
  <c r="DY47" i="9"/>
  <c r="DX47" i="9"/>
  <c r="DW47" i="9"/>
  <c r="DV47" i="9"/>
  <c r="DU47" i="9"/>
  <c r="DT47" i="9"/>
  <c r="DR47" i="9"/>
  <c r="BF47" i="9"/>
  <c r="DQ47" i="9"/>
  <c r="BE47" i="9"/>
  <c r="DP47" i="9"/>
  <c r="BD47" i="9"/>
  <c r="DO47" i="9"/>
  <c r="BC47" i="9"/>
  <c r="DN47" i="9"/>
  <c r="BB47" i="9"/>
  <c r="DM47" i="9"/>
  <c r="BA47" i="9"/>
  <c r="DL47" i="9"/>
  <c r="AZ47" i="9"/>
  <c r="DK47" i="9"/>
  <c r="AY47" i="9"/>
  <c r="DJ47" i="9"/>
  <c r="AX47" i="9"/>
  <c r="DI47" i="9"/>
  <c r="AW47" i="9"/>
  <c r="DH47" i="9"/>
  <c r="AV47" i="9"/>
  <c r="DG47" i="9"/>
  <c r="DE47" i="9"/>
  <c r="AT47" i="9"/>
  <c r="DD47" i="9"/>
  <c r="AS47" i="9"/>
  <c r="DC47" i="9"/>
  <c r="AR47" i="9"/>
  <c r="DB47" i="9"/>
  <c r="AQ47" i="9"/>
  <c r="DA47" i="9"/>
  <c r="AP47" i="9"/>
  <c r="CZ47" i="9"/>
  <c r="AO47" i="9"/>
  <c r="CY47" i="9"/>
  <c r="AN47" i="9"/>
  <c r="CX47" i="9"/>
  <c r="AM47" i="9"/>
  <c r="CW47" i="9"/>
  <c r="AL47" i="9"/>
  <c r="CV47" i="9"/>
  <c r="AK47" i="9"/>
  <c r="CU47" i="9"/>
  <c r="AJ47" i="9"/>
  <c r="CT47" i="9"/>
  <c r="CR47" i="9"/>
  <c r="AH47" i="9"/>
  <c r="CQ47" i="9"/>
  <c r="AG47" i="9"/>
  <c r="CP47" i="9"/>
  <c r="AF47" i="9"/>
  <c r="CO47" i="9"/>
  <c r="AE47" i="9"/>
  <c r="CN47" i="9"/>
  <c r="AD47" i="9"/>
  <c r="CM47" i="9"/>
  <c r="AC47" i="9"/>
  <c r="CL47" i="9"/>
  <c r="AB47" i="9"/>
  <c r="CK47" i="9"/>
  <c r="AA47" i="9"/>
  <c r="CJ47" i="9"/>
  <c r="Z47" i="9"/>
  <c r="CI47" i="9"/>
  <c r="Y47" i="9"/>
  <c r="CH47" i="9"/>
  <c r="X47" i="9"/>
  <c r="CG47" i="9"/>
  <c r="CE47" i="9"/>
  <c r="V47" i="9"/>
  <c r="CD47" i="9"/>
  <c r="U47" i="9"/>
  <c r="CC47" i="9"/>
  <c r="T47" i="9"/>
  <c r="CB47" i="9"/>
  <c r="S47" i="9"/>
  <c r="CA47" i="9"/>
  <c r="R47" i="9"/>
  <c r="BZ47" i="9"/>
  <c r="Q47" i="9"/>
  <c r="BY47" i="9"/>
  <c r="P47" i="9"/>
  <c r="BX47" i="9"/>
  <c r="O47" i="9"/>
  <c r="BW47" i="9"/>
  <c r="N47" i="9"/>
  <c r="BV47" i="9"/>
  <c r="M47" i="9"/>
  <c r="BU47" i="9"/>
  <c r="L47" i="9"/>
  <c r="BT47" i="9"/>
  <c r="BR47" i="9"/>
  <c r="BQ47" i="9"/>
  <c r="BP47" i="9"/>
  <c r="BO47" i="9"/>
  <c r="BN47" i="9"/>
  <c r="BM47" i="9"/>
  <c r="BL47" i="9"/>
  <c r="BK47" i="9"/>
  <c r="BJ47" i="9"/>
  <c r="BI47" i="9"/>
  <c r="BH47" i="9"/>
  <c r="EE46" i="9"/>
  <c r="ED46" i="9"/>
  <c r="EC46" i="9"/>
  <c r="EB46" i="9"/>
  <c r="EA46" i="9"/>
  <c r="DZ46" i="9"/>
  <c r="DY46" i="9"/>
  <c r="DX46" i="9"/>
  <c r="DW46" i="9"/>
  <c r="DV46" i="9"/>
  <c r="DU46" i="9"/>
  <c r="DT46" i="9"/>
  <c r="DR46" i="9"/>
  <c r="BF46" i="9"/>
  <c r="DQ46" i="9"/>
  <c r="BE46" i="9"/>
  <c r="DP46" i="9"/>
  <c r="BD46" i="9"/>
  <c r="DO46" i="9"/>
  <c r="BC46" i="9"/>
  <c r="DN46" i="9"/>
  <c r="BB46" i="9"/>
  <c r="DM46" i="9"/>
  <c r="BA46" i="9"/>
  <c r="DL46" i="9"/>
  <c r="AZ46" i="9"/>
  <c r="DK46" i="9"/>
  <c r="AY46" i="9"/>
  <c r="DJ46" i="9"/>
  <c r="AX46" i="9"/>
  <c r="DI46" i="9"/>
  <c r="AW46" i="9"/>
  <c r="DH46" i="9"/>
  <c r="AV46" i="9"/>
  <c r="DG46" i="9"/>
  <c r="DE46" i="9"/>
  <c r="AT46" i="9"/>
  <c r="DD46" i="9"/>
  <c r="AS46" i="9"/>
  <c r="DC46" i="9"/>
  <c r="AR46" i="9"/>
  <c r="DB46" i="9"/>
  <c r="AQ46" i="9"/>
  <c r="DA46" i="9"/>
  <c r="AP46" i="9"/>
  <c r="CZ46" i="9"/>
  <c r="AO46" i="9"/>
  <c r="CY46" i="9"/>
  <c r="AN46" i="9"/>
  <c r="CX46" i="9"/>
  <c r="AM46" i="9"/>
  <c r="CW46" i="9"/>
  <c r="AL46" i="9"/>
  <c r="CV46" i="9"/>
  <c r="AK46" i="9"/>
  <c r="CU46" i="9"/>
  <c r="AJ46" i="9"/>
  <c r="CT46" i="9"/>
  <c r="CR46" i="9"/>
  <c r="AH46" i="9"/>
  <c r="CQ46" i="9"/>
  <c r="AG46" i="9"/>
  <c r="CP46" i="9"/>
  <c r="AF46" i="9"/>
  <c r="CO46" i="9"/>
  <c r="AE46" i="9"/>
  <c r="CN46" i="9"/>
  <c r="AD46" i="9"/>
  <c r="CM46" i="9"/>
  <c r="AC46" i="9"/>
  <c r="CL46" i="9"/>
  <c r="AB46" i="9"/>
  <c r="CK46" i="9"/>
  <c r="AA46" i="9"/>
  <c r="CJ46" i="9"/>
  <c r="Z46" i="9"/>
  <c r="CI46" i="9"/>
  <c r="Y46" i="9"/>
  <c r="CH46" i="9"/>
  <c r="X46" i="9"/>
  <c r="CG46" i="9"/>
  <c r="CE46" i="9"/>
  <c r="V46" i="9"/>
  <c r="CD46" i="9"/>
  <c r="U46" i="9"/>
  <c r="CC46" i="9"/>
  <c r="T46" i="9"/>
  <c r="CB46" i="9"/>
  <c r="S46" i="9"/>
  <c r="CA46" i="9"/>
  <c r="R46" i="9"/>
  <c r="BZ46" i="9"/>
  <c r="Q46" i="9"/>
  <c r="BY46" i="9"/>
  <c r="P46" i="9"/>
  <c r="BX46" i="9"/>
  <c r="O46" i="9"/>
  <c r="BW46" i="9"/>
  <c r="N46" i="9"/>
  <c r="BV46" i="9"/>
  <c r="M46" i="9"/>
  <c r="BU46" i="9"/>
  <c r="L46" i="9"/>
  <c r="BT46" i="9"/>
  <c r="BR46" i="9"/>
  <c r="BQ46" i="9"/>
  <c r="BP46" i="9"/>
  <c r="BO46" i="9"/>
  <c r="BN46" i="9"/>
  <c r="BM46" i="9"/>
  <c r="BL46" i="9"/>
  <c r="BK46" i="9"/>
  <c r="BJ46" i="9"/>
  <c r="BI46" i="9"/>
  <c r="BH46" i="9"/>
  <c r="EE45" i="9"/>
  <c r="ED45" i="9"/>
  <c r="EC45" i="9"/>
  <c r="EB45" i="9"/>
  <c r="EA45" i="9"/>
  <c r="DZ45" i="9"/>
  <c r="DY45" i="9"/>
  <c r="DX45" i="9"/>
  <c r="DW45" i="9"/>
  <c r="DV45" i="9"/>
  <c r="DU45" i="9"/>
  <c r="DT45" i="9"/>
  <c r="DR45" i="9"/>
  <c r="BF45" i="9"/>
  <c r="DQ45" i="9"/>
  <c r="BE45" i="9"/>
  <c r="DP45" i="9"/>
  <c r="BD45" i="9"/>
  <c r="DO45" i="9"/>
  <c r="DN45" i="9"/>
  <c r="BB45" i="9"/>
  <c r="DM45" i="9"/>
  <c r="BA45" i="9"/>
  <c r="DL45" i="9"/>
  <c r="AZ45" i="9"/>
  <c r="DK45" i="9"/>
  <c r="AY45" i="9"/>
  <c r="DJ45" i="9"/>
  <c r="AX45" i="9"/>
  <c r="DI45" i="9"/>
  <c r="AW45" i="9"/>
  <c r="DH45" i="9"/>
  <c r="AV45" i="9"/>
  <c r="DG45" i="9"/>
  <c r="DE45" i="9"/>
  <c r="AT45" i="9"/>
  <c r="DD45" i="9"/>
  <c r="AS45" i="9"/>
  <c r="DC45" i="9"/>
  <c r="AR45" i="9"/>
  <c r="DB45" i="9"/>
  <c r="AQ45" i="9"/>
  <c r="DA45" i="9"/>
  <c r="CZ45" i="9"/>
  <c r="AO45" i="9"/>
  <c r="CY45" i="9"/>
  <c r="AN45" i="9"/>
  <c r="CX45" i="9"/>
  <c r="AM45" i="9"/>
  <c r="CW45" i="9"/>
  <c r="AL45" i="9"/>
  <c r="CV45" i="9"/>
  <c r="AK45" i="9"/>
  <c r="CU45" i="9"/>
  <c r="AJ45" i="9"/>
  <c r="CT45" i="9"/>
  <c r="CR45" i="9"/>
  <c r="AH45" i="9"/>
  <c r="CQ45" i="9"/>
  <c r="AG45" i="9"/>
  <c r="CP45" i="9"/>
  <c r="AF45" i="9"/>
  <c r="CO45" i="9"/>
  <c r="AE45" i="9"/>
  <c r="CN45" i="9"/>
  <c r="AD45" i="9"/>
  <c r="CM45" i="9"/>
  <c r="AC45" i="9"/>
  <c r="CL45" i="9"/>
  <c r="AB45" i="9"/>
  <c r="CK45" i="9"/>
  <c r="AA45" i="9"/>
  <c r="CJ45" i="9"/>
  <c r="Z45" i="9"/>
  <c r="CI45" i="9"/>
  <c r="Y45" i="9"/>
  <c r="CH45" i="9"/>
  <c r="X45" i="9"/>
  <c r="CG45" i="9"/>
  <c r="CE45" i="9"/>
  <c r="V45" i="9"/>
  <c r="CD45" i="9"/>
  <c r="U45" i="9"/>
  <c r="CC45" i="9"/>
  <c r="T45" i="9"/>
  <c r="CB45" i="9"/>
  <c r="S45" i="9"/>
  <c r="CA45" i="9"/>
  <c r="R45" i="9"/>
  <c r="BZ45" i="9"/>
  <c r="Q45" i="9"/>
  <c r="BY45" i="9"/>
  <c r="P45" i="9"/>
  <c r="BX45" i="9"/>
  <c r="O45" i="9"/>
  <c r="BW45" i="9"/>
  <c r="N45" i="9"/>
  <c r="BV45" i="9"/>
  <c r="M45" i="9"/>
  <c r="BU45" i="9"/>
  <c r="L45" i="9"/>
  <c r="BT45" i="9"/>
  <c r="BR45" i="9"/>
  <c r="BQ45" i="9"/>
  <c r="BP45" i="9"/>
  <c r="BO45" i="9"/>
  <c r="BN45" i="9"/>
  <c r="BM45" i="9"/>
  <c r="BL45" i="9"/>
  <c r="BK45" i="9"/>
  <c r="BJ45" i="9"/>
  <c r="BI45" i="9"/>
  <c r="BH45" i="9"/>
  <c r="BC45" i="9"/>
  <c r="AP45" i="9"/>
  <c r="EE44" i="9"/>
  <c r="ED44" i="9"/>
  <c r="EC44" i="9"/>
  <c r="EB44" i="9"/>
  <c r="EA44" i="9"/>
  <c r="DZ44" i="9"/>
  <c r="DY44" i="9"/>
  <c r="DX44" i="9"/>
  <c r="DW44" i="9"/>
  <c r="DV44" i="9"/>
  <c r="DU44" i="9"/>
  <c r="DT44" i="9"/>
  <c r="DR44" i="9"/>
  <c r="BF44" i="9"/>
  <c r="DQ44" i="9"/>
  <c r="BE44" i="9"/>
  <c r="DP44" i="9"/>
  <c r="BD44" i="9"/>
  <c r="DO44" i="9"/>
  <c r="BC44" i="9"/>
  <c r="DN44" i="9"/>
  <c r="BB44" i="9"/>
  <c r="DM44" i="9"/>
  <c r="BA44" i="9"/>
  <c r="DL44" i="9"/>
  <c r="AZ44" i="9"/>
  <c r="DK44" i="9"/>
  <c r="AY44" i="9"/>
  <c r="DJ44" i="9"/>
  <c r="AX44" i="9"/>
  <c r="DI44" i="9"/>
  <c r="AW44" i="9"/>
  <c r="DH44" i="9"/>
  <c r="AV44" i="9"/>
  <c r="DG44" i="9"/>
  <c r="DE44" i="9"/>
  <c r="AT44" i="9"/>
  <c r="DD44" i="9"/>
  <c r="AS44" i="9"/>
  <c r="DC44" i="9"/>
  <c r="AR44" i="9"/>
  <c r="DB44" i="9"/>
  <c r="AQ44" i="9"/>
  <c r="DA44" i="9"/>
  <c r="AP44" i="9"/>
  <c r="CZ44" i="9"/>
  <c r="AO44" i="9"/>
  <c r="CY44" i="9"/>
  <c r="AN44" i="9"/>
  <c r="CX44" i="9"/>
  <c r="AM44" i="9"/>
  <c r="CW44" i="9"/>
  <c r="AL44" i="9"/>
  <c r="CV44" i="9"/>
  <c r="AK44" i="9"/>
  <c r="CU44" i="9"/>
  <c r="AJ44" i="9"/>
  <c r="CT44" i="9"/>
  <c r="CR44" i="9"/>
  <c r="AH44" i="9"/>
  <c r="CQ44" i="9"/>
  <c r="AG44" i="9"/>
  <c r="CP44" i="9"/>
  <c r="AF44" i="9"/>
  <c r="CO44" i="9"/>
  <c r="AE44" i="9"/>
  <c r="CN44" i="9"/>
  <c r="AD44" i="9"/>
  <c r="CM44" i="9"/>
  <c r="AC44" i="9"/>
  <c r="CL44" i="9"/>
  <c r="AB44" i="9"/>
  <c r="CK44" i="9"/>
  <c r="AA44" i="9"/>
  <c r="CJ44" i="9"/>
  <c r="Z44" i="9"/>
  <c r="CI44" i="9"/>
  <c r="Y44" i="9"/>
  <c r="CH44" i="9"/>
  <c r="X44" i="9"/>
  <c r="CG44" i="9"/>
  <c r="CE44" i="9"/>
  <c r="V44" i="9"/>
  <c r="CD44" i="9"/>
  <c r="U44" i="9"/>
  <c r="CC44" i="9"/>
  <c r="T44" i="9"/>
  <c r="CB44" i="9"/>
  <c r="S44" i="9"/>
  <c r="CA44" i="9"/>
  <c r="R44" i="9"/>
  <c r="BZ44" i="9"/>
  <c r="Q44" i="9"/>
  <c r="BY44" i="9"/>
  <c r="P44" i="9"/>
  <c r="BX44" i="9"/>
  <c r="O44" i="9"/>
  <c r="BW44" i="9"/>
  <c r="N44" i="9"/>
  <c r="BV44" i="9"/>
  <c r="M44" i="9"/>
  <c r="BU44" i="9"/>
  <c r="L44" i="9"/>
  <c r="BT44" i="9"/>
  <c r="BR44" i="9"/>
  <c r="BQ44" i="9"/>
  <c r="BP44" i="9"/>
  <c r="BO44" i="9"/>
  <c r="BN44" i="9"/>
  <c r="BM44" i="9"/>
  <c r="BL44" i="9"/>
  <c r="BK44" i="9"/>
  <c r="BJ44" i="9"/>
  <c r="BI44" i="9"/>
  <c r="BH44" i="9"/>
  <c r="EE43" i="9"/>
  <c r="ED43" i="9"/>
  <c r="EC43" i="9"/>
  <c r="EB43" i="9"/>
  <c r="EA43" i="9"/>
  <c r="DZ43" i="9"/>
  <c r="DY43" i="9"/>
  <c r="DX43" i="9"/>
  <c r="DW43" i="9"/>
  <c r="DV43" i="9"/>
  <c r="DU43" i="9"/>
  <c r="DT43" i="9"/>
  <c r="DR43" i="9"/>
  <c r="BF43" i="9"/>
  <c r="DQ43" i="9"/>
  <c r="BE43" i="9"/>
  <c r="DP43" i="9"/>
  <c r="BD43" i="9"/>
  <c r="DO43" i="9"/>
  <c r="BC43" i="9"/>
  <c r="DN43" i="9"/>
  <c r="BB43" i="9"/>
  <c r="DM43" i="9"/>
  <c r="BA43" i="9"/>
  <c r="DL43" i="9"/>
  <c r="AZ43" i="9"/>
  <c r="DK43" i="9"/>
  <c r="AY43" i="9"/>
  <c r="DJ43" i="9"/>
  <c r="AX43" i="9"/>
  <c r="DI43" i="9"/>
  <c r="AW43" i="9"/>
  <c r="DH43" i="9"/>
  <c r="AV43" i="9"/>
  <c r="DG43" i="9"/>
  <c r="DE43" i="9"/>
  <c r="AT43" i="9"/>
  <c r="DD43" i="9"/>
  <c r="AS43" i="9"/>
  <c r="DC43" i="9"/>
  <c r="AR43" i="9"/>
  <c r="DB43" i="9"/>
  <c r="AQ43" i="9"/>
  <c r="DA43" i="9"/>
  <c r="AP43" i="9"/>
  <c r="CZ43" i="9"/>
  <c r="AO43" i="9"/>
  <c r="CY43" i="9"/>
  <c r="AN43" i="9"/>
  <c r="CX43" i="9"/>
  <c r="AM43" i="9"/>
  <c r="CW43" i="9"/>
  <c r="AL43" i="9"/>
  <c r="CV43" i="9"/>
  <c r="AK43" i="9"/>
  <c r="CU43" i="9"/>
  <c r="AJ43" i="9"/>
  <c r="CT43" i="9"/>
  <c r="CR43" i="9"/>
  <c r="AH43" i="9"/>
  <c r="CQ43" i="9"/>
  <c r="AG43" i="9"/>
  <c r="CP43" i="9"/>
  <c r="AF43" i="9"/>
  <c r="CO43" i="9"/>
  <c r="AE43" i="9"/>
  <c r="CN43" i="9"/>
  <c r="AD43" i="9"/>
  <c r="CM43" i="9"/>
  <c r="AC43" i="9"/>
  <c r="CL43" i="9"/>
  <c r="AB43" i="9"/>
  <c r="CK43" i="9"/>
  <c r="AA43" i="9"/>
  <c r="CJ43" i="9"/>
  <c r="Z43" i="9"/>
  <c r="CI43" i="9"/>
  <c r="Y43" i="9"/>
  <c r="CH43" i="9"/>
  <c r="X43" i="9"/>
  <c r="CG43" i="9"/>
  <c r="CE43" i="9"/>
  <c r="V43" i="9"/>
  <c r="CD43" i="9"/>
  <c r="U43" i="9"/>
  <c r="CC43" i="9"/>
  <c r="T43" i="9"/>
  <c r="CB43" i="9"/>
  <c r="S43" i="9"/>
  <c r="CA43" i="9"/>
  <c r="R43" i="9"/>
  <c r="BZ43" i="9"/>
  <c r="Q43" i="9"/>
  <c r="BY43" i="9"/>
  <c r="P43" i="9"/>
  <c r="BX43" i="9"/>
  <c r="O43" i="9"/>
  <c r="BW43" i="9"/>
  <c r="N43" i="9"/>
  <c r="BV43" i="9"/>
  <c r="M43" i="9"/>
  <c r="BU43" i="9"/>
  <c r="L43" i="9"/>
  <c r="BT43" i="9"/>
  <c r="BR43" i="9"/>
  <c r="BQ43" i="9"/>
  <c r="BP43" i="9"/>
  <c r="BO43" i="9"/>
  <c r="BN43" i="9"/>
  <c r="BM43" i="9"/>
  <c r="BL43" i="9"/>
  <c r="BK43" i="9"/>
  <c r="BJ43" i="9"/>
  <c r="BI43" i="9"/>
  <c r="BH43" i="9"/>
  <c r="EE42" i="9"/>
  <c r="ED42" i="9"/>
  <c r="EC42" i="9"/>
  <c r="EB42" i="9"/>
  <c r="EA42" i="9"/>
  <c r="DZ42" i="9"/>
  <c r="DY42" i="9"/>
  <c r="DX42" i="9"/>
  <c r="DW42" i="9"/>
  <c r="DV42" i="9"/>
  <c r="DU42" i="9"/>
  <c r="DT42" i="9"/>
  <c r="DR42" i="9"/>
  <c r="BF42" i="9"/>
  <c r="DQ42" i="9"/>
  <c r="BE42" i="9"/>
  <c r="DP42" i="9"/>
  <c r="BD42" i="9"/>
  <c r="DO42" i="9"/>
  <c r="BC42" i="9"/>
  <c r="DN42" i="9"/>
  <c r="BB42" i="9"/>
  <c r="DM42" i="9"/>
  <c r="BA42" i="9"/>
  <c r="DL42" i="9"/>
  <c r="AZ42" i="9"/>
  <c r="DK42" i="9"/>
  <c r="AY42" i="9"/>
  <c r="DJ42" i="9"/>
  <c r="AX42" i="9"/>
  <c r="DI42" i="9"/>
  <c r="AW42" i="9"/>
  <c r="DH42" i="9"/>
  <c r="AV42" i="9"/>
  <c r="DG42" i="9"/>
  <c r="DE42" i="9"/>
  <c r="AT42" i="9"/>
  <c r="DD42" i="9"/>
  <c r="AS42" i="9"/>
  <c r="DC42" i="9"/>
  <c r="AR42" i="9"/>
  <c r="DB42" i="9"/>
  <c r="AQ42" i="9"/>
  <c r="DA42" i="9"/>
  <c r="AP42" i="9"/>
  <c r="CZ42" i="9"/>
  <c r="AO42" i="9"/>
  <c r="CY42" i="9"/>
  <c r="AN42" i="9"/>
  <c r="CX42" i="9"/>
  <c r="AM42" i="9"/>
  <c r="CW42" i="9"/>
  <c r="AL42" i="9"/>
  <c r="CV42" i="9"/>
  <c r="AK42" i="9"/>
  <c r="CU42" i="9"/>
  <c r="AJ42" i="9"/>
  <c r="CT42" i="9"/>
  <c r="CR42" i="9"/>
  <c r="AH42" i="9"/>
  <c r="CQ42" i="9"/>
  <c r="AG42" i="9"/>
  <c r="CP42" i="9"/>
  <c r="AF42" i="9"/>
  <c r="CO42" i="9"/>
  <c r="AE42" i="9"/>
  <c r="CN42" i="9"/>
  <c r="AD42" i="9"/>
  <c r="CM42" i="9"/>
  <c r="AC42" i="9"/>
  <c r="CL42" i="9"/>
  <c r="AB42" i="9"/>
  <c r="CK42" i="9"/>
  <c r="AA42" i="9"/>
  <c r="CJ42" i="9"/>
  <c r="Z42" i="9"/>
  <c r="CI42" i="9"/>
  <c r="Y42" i="9"/>
  <c r="CH42" i="9"/>
  <c r="X42" i="9"/>
  <c r="CG42" i="9"/>
  <c r="CE42" i="9"/>
  <c r="CD42" i="9"/>
  <c r="CC42" i="9"/>
  <c r="CB42" i="9"/>
  <c r="CA42" i="9"/>
  <c r="BZ42" i="9"/>
  <c r="BY42" i="9"/>
  <c r="BX42" i="9"/>
  <c r="BW42" i="9"/>
  <c r="BV42" i="9"/>
  <c r="BU42" i="9"/>
  <c r="BT42" i="9"/>
  <c r="BR42" i="9"/>
  <c r="BQ42" i="9"/>
  <c r="BP42" i="9"/>
  <c r="BO42" i="9"/>
  <c r="BN42" i="9"/>
  <c r="BM42" i="9"/>
  <c r="BL42" i="9"/>
  <c r="BK42" i="9"/>
  <c r="BJ42" i="9"/>
  <c r="BI42" i="9"/>
  <c r="BH42" i="9"/>
  <c r="EE41" i="9"/>
  <c r="ED41" i="9"/>
  <c r="EC41" i="9"/>
  <c r="EB41" i="9"/>
  <c r="EA41" i="9"/>
  <c r="DZ41" i="9"/>
  <c r="DY41" i="9"/>
  <c r="DX41" i="9"/>
  <c r="DW41" i="9"/>
  <c r="DV41" i="9"/>
  <c r="DU41" i="9"/>
  <c r="DT41" i="9"/>
  <c r="DR41" i="9"/>
  <c r="BF41" i="9"/>
  <c r="DQ41" i="9"/>
  <c r="BE41" i="9"/>
  <c r="DP41" i="9"/>
  <c r="BD41" i="9"/>
  <c r="DO41" i="9"/>
  <c r="BC41" i="9"/>
  <c r="DN41" i="9"/>
  <c r="BB41" i="9"/>
  <c r="DM41" i="9"/>
  <c r="BA41" i="9"/>
  <c r="DL41" i="9"/>
  <c r="AZ41" i="9"/>
  <c r="DK41" i="9"/>
  <c r="DJ41" i="9"/>
  <c r="AX41" i="9"/>
  <c r="DI41" i="9"/>
  <c r="AW41" i="9"/>
  <c r="DH41" i="9"/>
  <c r="AV41" i="9"/>
  <c r="DG41" i="9"/>
  <c r="DE41" i="9"/>
  <c r="DD41" i="9"/>
  <c r="AS41" i="9"/>
  <c r="DC41" i="9"/>
  <c r="AR41" i="9"/>
  <c r="DB41" i="9"/>
  <c r="AQ41" i="9"/>
  <c r="DA41" i="9"/>
  <c r="AP41" i="9"/>
  <c r="CZ41" i="9"/>
  <c r="AO41" i="9"/>
  <c r="CY41" i="9"/>
  <c r="AN41" i="9"/>
  <c r="CX41" i="9"/>
  <c r="AM41" i="9"/>
  <c r="CW41" i="9"/>
  <c r="AL41" i="9"/>
  <c r="CV41" i="9"/>
  <c r="AK41" i="9"/>
  <c r="CU41" i="9"/>
  <c r="AJ41" i="9"/>
  <c r="CT41" i="9"/>
  <c r="CR41" i="9"/>
  <c r="AH41" i="9"/>
  <c r="CQ41" i="9"/>
  <c r="AG41" i="9"/>
  <c r="CP41" i="9"/>
  <c r="AF41" i="9"/>
  <c r="CO41" i="9"/>
  <c r="AE41" i="9"/>
  <c r="CN41" i="9"/>
  <c r="AD41" i="9"/>
  <c r="CM41" i="9"/>
  <c r="AC41" i="9"/>
  <c r="CL41" i="9"/>
  <c r="AB41" i="9"/>
  <c r="CK41" i="9"/>
  <c r="AA41" i="9"/>
  <c r="CJ41" i="9"/>
  <c r="Z41" i="9"/>
  <c r="CI41" i="9"/>
  <c r="Y41" i="9"/>
  <c r="CH41" i="9"/>
  <c r="X41" i="9"/>
  <c r="CG41" i="9"/>
  <c r="CE41" i="9"/>
  <c r="CD41" i="9"/>
  <c r="CC41" i="9"/>
  <c r="CB41" i="9"/>
  <c r="CA41" i="9"/>
  <c r="BZ41" i="9"/>
  <c r="BY41" i="9"/>
  <c r="BX41" i="9"/>
  <c r="BW41" i="9"/>
  <c r="BV41" i="9"/>
  <c r="BU41" i="9"/>
  <c r="BT41" i="9"/>
  <c r="BR41" i="9"/>
  <c r="BQ41" i="9"/>
  <c r="BP41" i="9"/>
  <c r="BO41" i="9"/>
  <c r="BN41" i="9"/>
  <c r="BM41" i="9"/>
  <c r="BL41" i="9"/>
  <c r="BK41" i="9"/>
  <c r="BJ41" i="9"/>
  <c r="BI41" i="9"/>
  <c r="BH41" i="9"/>
  <c r="AY41" i="9"/>
  <c r="AT41" i="9"/>
  <c r="EE40" i="9"/>
  <c r="ED40" i="9"/>
  <c r="EC40" i="9"/>
  <c r="EB40" i="9"/>
  <c r="EA40" i="9"/>
  <c r="DZ40" i="9"/>
  <c r="DY40" i="9"/>
  <c r="DX40" i="9"/>
  <c r="DW40" i="9"/>
  <c r="DV40" i="9"/>
  <c r="DU40" i="9"/>
  <c r="DT40" i="9"/>
  <c r="DR40" i="9"/>
  <c r="BF40" i="9"/>
  <c r="DQ40" i="9"/>
  <c r="BE40" i="9"/>
  <c r="DP40" i="9"/>
  <c r="BD40" i="9"/>
  <c r="DO40" i="9"/>
  <c r="BC40" i="9"/>
  <c r="DN40" i="9"/>
  <c r="BB40" i="9"/>
  <c r="DM40" i="9"/>
  <c r="BA40" i="9"/>
  <c r="DL40" i="9"/>
  <c r="AZ40" i="9"/>
  <c r="DK40" i="9"/>
  <c r="AY40" i="9"/>
  <c r="DJ40" i="9"/>
  <c r="AX40" i="9"/>
  <c r="DI40" i="9"/>
  <c r="AW40" i="9"/>
  <c r="DH40" i="9"/>
  <c r="AV40" i="9"/>
  <c r="DG40" i="9"/>
  <c r="DE40" i="9"/>
  <c r="AT40" i="9"/>
  <c r="DD40" i="9"/>
  <c r="AS40" i="9"/>
  <c r="DC40" i="9"/>
  <c r="AR40" i="9"/>
  <c r="DB40" i="9"/>
  <c r="AQ40" i="9"/>
  <c r="DA40" i="9"/>
  <c r="AP40" i="9"/>
  <c r="CZ40" i="9"/>
  <c r="AO40" i="9"/>
  <c r="CY40" i="9"/>
  <c r="AN40" i="9"/>
  <c r="CX40" i="9"/>
  <c r="AM40" i="9"/>
  <c r="CW40" i="9"/>
  <c r="AL40" i="9"/>
  <c r="CV40" i="9"/>
  <c r="AK40" i="9"/>
  <c r="CU40" i="9"/>
  <c r="AJ40" i="9"/>
  <c r="CT40" i="9"/>
  <c r="CR40" i="9"/>
  <c r="AH40" i="9"/>
  <c r="CQ40" i="9"/>
  <c r="AG40" i="9"/>
  <c r="CP40" i="9"/>
  <c r="AF40" i="9"/>
  <c r="CO40" i="9"/>
  <c r="AE40" i="9"/>
  <c r="CN40" i="9"/>
  <c r="AD40" i="9"/>
  <c r="CM40" i="9"/>
  <c r="AC40" i="9"/>
  <c r="CL40" i="9"/>
  <c r="AB40" i="9"/>
  <c r="CK40" i="9"/>
  <c r="AA40" i="9"/>
  <c r="CJ40" i="9"/>
  <c r="Z40" i="9"/>
  <c r="CI40" i="9"/>
  <c r="Y40" i="9"/>
  <c r="CH40" i="9"/>
  <c r="X40" i="9"/>
  <c r="CG40" i="9"/>
  <c r="CE40" i="9"/>
  <c r="CD40" i="9"/>
  <c r="CC40" i="9"/>
  <c r="CB40" i="9"/>
  <c r="CA40" i="9"/>
  <c r="BZ40" i="9"/>
  <c r="BY40" i="9"/>
  <c r="BX40" i="9"/>
  <c r="BW40" i="9"/>
  <c r="BV40" i="9"/>
  <c r="BU40" i="9"/>
  <c r="BT40" i="9"/>
  <c r="BR40" i="9"/>
  <c r="BQ40" i="9"/>
  <c r="BP40" i="9"/>
  <c r="BO40" i="9"/>
  <c r="BN40" i="9"/>
  <c r="BM40" i="9"/>
  <c r="BL40" i="9"/>
  <c r="BK40" i="9"/>
  <c r="BJ40" i="9"/>
  <c r="BI40" i="9"/>
  <c r="BH40" i="9"/>
  <c r="EE39" i="9"/>
  <c r="ED39" i="9"/>
  <c r="EC39" i="9"/>
  <c r="EB39" i="9"/>
  <c r="EA39" i="9"/>
  <c r="DZ39" i="9"/>
  <c r="DY39" i="9"/>
  <c r="DX39" i="9"/>
  <c r="DW39" i="9"/>
  <c r="DV39" i="9"/>
  <c r="DU39" i="9"/>
  <c r="DT39" i="9"/>
  <c r="DR39" i="9"/>
  <c r="BF39" i="9"/>
  <c r="DQ39" i="9"/>
  <c r="BE39" i="9"/>
  <c r="DP39" i="9"/>
  <c r="BD39" i="9"/>
  <c r="DO39" i="9"/>
  <c r="DN39" i="9"/>
  <c r="BB39" i="9"/>
  <c r="DM39" i="9"/>
  <c r="BA39" i="9"/>
  <c r="DL39" i="9"/>
  <c r="AZ39" i="9"/>
  <c r="DK39" i="9"/>
  <c r="AY39" i="9"/>
  <c r="DJ39" i="9"/>
  <c r="AX39" i="9"/>
  <c r="DI39" i="9"/>
  <c r="AW39" i="9"/>
  <c r="DH39" i="9"/>
  <c r="AV39" i="9"/>
  <c r="DG39" i="9"/>
  <c r="DE39" i="9"/>
  <c r="AT39" i="9"/>
  <c r="DD39" i="9"/>
  <c r="AS39" i="9"/>
  <c r="DC39" i="9"/>
  <c r="AR39" i="9"/>
  <c r="DB39" i="9"/>
  <c r="AQ39" i="9"/>
  <c r="DA39" i="9"/>
  <c r="AP39" i="9"/>
  <c r="CZ39" i="9"/>
  <c r="AO39" i="9"/>
  <c r="CY39" i="9"/>
  <c r="AN39" i="9"/>
  <c r="CX39" i="9"/>
  <c r="AM39" i="9"/>
  <c r="CW39" i="9"/>
  <c r="AL39" i="9"/>
  <c r="CV39" i="9"/>
  <c r="AK39" i="9"/>
  <c r="CU39" i="9"/>
  <c r="AJ39" i="9"/>
  <c r="CT39" i="9"/>
  <c r="CR39" i="9"/>
  <c r="AH39" i="9"/>
  <c r="CQ39" i="9"/>
  <c r="AG39" i="9"/>
  <c r="CP39" i="9"/>
  <c r="AF39" i="9"/>
  <c r="CO39" i="9"/>
  <c r="AE39" i="9"/>
  <c r="CN39" i="9"/>
  <c r="AD39" i="9"/>
  <c r="CM39" i="9"/>
  <c r="AC39" i="9"/>
  <c r="CL39" i="9"/>
  <c r="AB39" i="9"/>
  <c r="CK39" i="9"/>
  <c r="AA39" i="9"/>
  <c r="CJ39" i="9"/>
  <c r="Z39" i="9"/>
  <c r="CI39" i="9"/>
  <c r="Y39" i="9"/>
  <c r="CH39" i="9"/>
  <c r="X39" i="9"/>
  <c r="CG39" i="9"/>
  <c r="CE39" i="9"/>
  <c r="CD39" i="9"/>
  <c r="CC39" i="9"/>
  <c r="CB39" i="9"/>
  <c r="CA39" i="9"/>
  <c r="BZ39" i="9"/>
  <c r="BY39" i="9"/>
  <c r="BX39" i="9"/>
  <c r="BW39" i="9"/>
  <c r="BV39" i="9"/>
  <c r="BU39" i="9"/>
  <c r="BT39" i="9"/>
  <c r="BR39" i="9"/>
  <c r="BQ39" i="9"/>
  <c r="BP39" i="9"/>
  <c r="BO39" i="9"/>
  <c r="BN39" i="9"/>
  <c r="BM39" i="9"/>
  <c r="BL39" i="9"/>
  <c r="BK39" i="9"/>
  <c r="BJ39" i="9"/>
  <c r="BI39" i="9"/>
  <c r="BH39" i="9"/>
  <c r="BC39" i="9"/>
  <c r="EE38" i="9"/>
  <c r="ED38" i="9"/>
  <c r="EC38" i="9"/>
  <c r="EB38" i="9"/>
  <c r="EA38" i="9"/>
  <c r="DZ38" i="9"/>
  <c r="DY38" i="9"/>
  <c r="DX38" i="9"/>
  <c r="DW38" i="9"/>
  <c r="DV38" i="9"/>
  <c r="DU38" i="9"/>
  <c r="DT38" i="9"/>
  <c r="DR38" i="9"/>
  <c r="BF38" i="9"/>
  <c r="DQ38" i="9"/>
  <c r="BE38" i="9"/>
  <c r="DP38" i="9"/>
  <c r="BD38" i="9"/>
  <c r="DO38" i="9"/>
  <c r="BC38" i="9"/>
  <c r="DN38" i="9"/>
  <c r="BB38" i="9"/>
  <c r="DM38" i="9"/>
  <c r="BA38" i="9"/>
  <c r="DL38" i="9"/>
  <c r="AZ38" i="9"/>
  <c r="DK38" i="9"/>
  <c r="AY38" i="9"/>
  <c r="DJ38" i="9"/>
  <c r="AX38" i="9"/>
  <c r="DI38" i="9"/>
  <c r="AW38" i="9"/>
  <c r="DH38" i="9"/>
  <c r="AV38" i="9"/>
  <c r="DG38" i="9"/>
  <c r="DE38" i="9"/>
  <c r="AT38" i="9"/>
  <c r="DD38" i="9"/>
  <c r="AS38" i="9"/>
  <c r="DC38" i="9"/>
  <c r="AR38" i="9"/>
  <c r="DB38" i="9"/>
  <c r="AQ38" i="9"/>
  <c r="DA38" i="9"/>
  <c r="AP38" i="9"/>
  <c r="CZ38" i="9"/>
  <c r="AO38" i="9"/>
  <c r="CY38" i="9"/>
  <c r="AN38" i="9"/>
  <c r="CX38" i="9"/>
  <c r="AM38" i="9"/>
  <c r="CW38" i="9"/>
  <c r="AL38" i="9"/>
  <c r="CV38" i="9"/>
  <c r="AK38" i="9"/>
  <c r="CU38" i="9"/>
  <c r="AJ38" i="9"/>
  <c r="CT38" i="9"/>
  <c r="CR38" i="9"/>
  <c r="AH38" i="9"/>
  <c r="CQ38" i="9"/>
  <c r="AG38" i="9"/>
  <c r="CP38" i="9"/>
  <c r="AF38" i="9"/>
  <c r="CO38" i="9"/>
  <c r="AE38" i="9"/>
  <c r="CN38" i="9"/>
  <c r="AD38" i="9"/>
  <c r="CM38" i="9"/>
  <c r="AC38" i="9"/>
  <c r="CL38" i="9"/>
  <c r="AB38" i="9"/>
  <c r="CK38" i="9"/>
  <c r="AA38" i="9"/>
  <c r="CJ38" i="9"/>
  <c r="Z38" i="9"/>
  <c r="CI38" i="9"/>
  <c r="Y38" i="9"/>
  <c r="CH38" i="9"/>
  <c r="X38" i="9"/>
  <c r="CG38" i="9"/>
  <c r="CE38" i="9"/>
  <c r="CD38" i="9"/>
  <c r="CC38" i="9"/>
  <c r="CB38" i="9"/>
  <c r="CA38" i="9"/>
  <c r="BZ38" i="9"/>
  <c r="BY38" i="9"/>
  <c r="BX38" i="9"/>
  <c r="BW38" i="9"/>
  <c r="BV38" i="9"/>
  <c r="BU38" i="9"/>
  <c r="BT38" i="9"/>
  <c r="BR38" i="9"/>
  <c r="BQ38" i="9"/>
  <c r="BP38" i="9"/>
  <c r="BO38" i="9"/>
  <c r="BN38" i="9"/>
  <c r="BM38" i="9"/>
  <c r="BL38" i="9"/>
  <c r="BK38" i="9"/>
  <c r="BJ38" i="9"/>
  <c r="BI38" i="9"/>
  <c r="BH38" i="9"/>
  <c r="EE37" i="9"/>
  <c r="ED37" i="9"/>
  <c r="EC37" i="9"/>
  <c r="EB37" i="9"/>
  <c r="EA37" i="9"/>
  <c r="DZ37" i="9"/>
  <c r="DY37" i="9"/>
  <c r="DX37" i="9"/>
  <c r="DW37" i="9"/>
  <c r="DV37" i="9"/>
  <c r="DU37" i="9"/>
  <c r="DT37" i="9"/>
  <c r="DR37" i="9"/>
  <c r="BF37" i="9"/>
  <c r="DQ37" i="9"/>
  <c r="BE37" i="9"/>
  <c r="DP37" i="9"/>
  <c r="BD37" i="9"/>
  <c r="DO37" i="9"/>
  <c r="BC37" i="9"/>
  <c r="DN37" i="9"/>
  <c r="BB37" i="9"/>
  <c r="DM37" i="9"/>
  <c r="BA37" i="9"/>
  <c r="DL37" i="9"/>
  <c r="AZ37" i="9"/>
  <c r="DK37" i="9"/>
  <c r="AY37" i="9"/>
  <c r="DJ37" i="9"/>
  <c r="AX37" i="9"/>
  <c r="DI37" i="9"/>
  <c r="AW37" i="9"/>
  <c r="DH37" i="9"/>
  <c r="AV37" i="9"/>
  <c r="DG37" i="9"/>
  <c r="DE37" i="9"/>
  <c r="AT37" i="9"/>
  <c r="DD37" i="9"/>
  <c r="AS37" i="9"/>
  <c r="DC37" i="9"/>
  <c r="AR37" i="9"/>
  <c r="DB37" i="9"/>
  <c r="AQ37" i="9"/>
  <c r="DA37" i="9"/>
  <c r="AP37" i="9"/>
  <c r="CZ37" i="9"/>
  <c r="AO37" i="9"/>
  <c r="CY37" i="9"/>
  <c r="AN37" i="9"/>
  <c r="CX37" i="9"/>
  <c r="AM37" i="9"/>
  <c r="CW37" i="9"/>
  <c r="AL37" i="9"/>
  <c r="CV37" i="9"/>
  <c r="AK37" i="9"/>
  <c r="CU37" i="9"/>
  <c r="AJ37" i="9"/>
  <c r="CT37" i="9"/>
  <c r="CR37" i="9"/>
  <c r="AH37" i="9"/>
  <c r="CQ37" i="9"/>
  <c r="AG37" i="9"/>
  <c r="CP37" i="9"/>
  <c r="AF37" i="9"/>
  <c r="CO37" i="9"/>
  <c r="CN37" i="9"/>
  <c r="AD37" i="9"/>
  <c r="CM37" i="9"/>
  <c r="AC37" i="9"/>
  <c r="CL37" i="9"/>
  <c r="AB37" i="9"/>
  <c r="CK37" i="9"/>
  <c r="AA37" i="9"/>
  <c r="CJ37" i="9"/>
  <c r="Z37" i="9"/>
  <c r="CI37" i="9"/>
  <c r="Y37" i="9"/>
  <c r="CH37" i="9"/>
  <c r="X37" i="9"/>
  <c r="CG37" i="9"/>
  <c r="CE37" i="9"/>
  <c r="CD37" i="9"/>
  <c r="CC37" i="9"/>
  <c r="CB37" i="9"/>
  <c r="CA37" i="9"/>
  <c r="BZ37" i="9"/>
  <c r="BY37" i="9"/>
  <c r="BX37" i="9"/>
  <c r="BW37" i="9"/>
  <c r="BV37" i="9"/>
  <c r="BU37" i="9"/>
  <c r="BT37" i="9"/>
  <c r="BR37" i="9"/>
  <c r="BQ37" i="9"/>
  <c r="BP37" i="9"/>
  <c r="BO37" i="9"/>
  <c r="BN37" i="9"/>
  <c r="BM37" i="9"/>
  <c r="BL37" i="9"/>
  <c r="BK37" i="9"/>
  <c r="BJ37" i="9"/>
  <c r="BI37" i="9"/>
  <c r="BH37" i="9"/>
  <c r="AE37" i="9"/>
  <c r="EE36" i="9"/>
  <c r="ED36" i="9"/>
  <c r="EC36" i="9"/>
  <c r="EB36" i="9"/>
  <c r="EA36" i="9"/>
  <c r="DZ36" i="9"/>
  <c r="DY36" i="9"/>
  <c r="DX36" i="9"/>
  <c r="DW36" i="9"/>
  <c r="DV36" i="9"/>
  <c r="DU36" i="9"/>
  <c r="DT36" i="9"/>
  <c r="DR36" i="9"/>
  <c r="BF36" i="9"/>
  <c r="DQ36" i="9"/>
  <c r="BE36" i="9"/>
  <c r="DP36" i="9"/>
  <c r="BD36" i="9"/>
  <c r="DO36" i="9"/>
  <c r="BC36" i="9"/>
  <c r="DN36" i="9"/>
  <c r="BB36" i="9"/>
  <c r="DM36" i="9"/>
  <c r="BA36" i="9"/>
  <c r="DL36" i="9"/>
  <c r="AZ36" i="9"/>
  <c r="DK36" i="9"/>
  <c r="AY36" i="9"/>
  <c r="DJ36" i="9"/>
  <c r="AX36" i="9"/>
  <c r="DI36" i="9"/>
  <c r="AW36" i="9"/>
  <c r="DH36" i="9"/>
  <c r="AV36" i="9"/>
  <c r="DG36" i="9"/>
  <c r="DE36" i="9"/>
  <c r="AT36" i="9"/>
  <c r="DD36" i="9"/>
  <c r="AS36" i="9"/>
  <c r="DC36" i="9"/>
  <c r="AR36" i="9"/>
  <c r="DB36" i="9"/>
  <c r="AQ36" i="9"/>
  <c r="DA36" i="9"/>
  <c r="AP36" i="9"/>
  <c r="CZ36" i="9"/>
  <c r="AO36" i="9"/>
  <c r="CY36" i="9"/>
  <c r="AN36" i="9"/>
  <c r="CX36" i="9"/>
  <c r="AM36" i="9"/>
  <c r="CW36" i="9"/>
  <c r="AL36" i="9"/>
  <c r="CV36" i="9"/>
  <c r="AK36" i="9"/>
  <c r="CU36" i="9"/>
  <c r="AJ36" i="9"/>
  <c r="CT36" i="9"/>
  <c r="CR36" i="9"/>
  <c r="AH36" i="9"/>
  <c r="CQ36" i="9"/>
  <c r="AG36" i="9"/>
  <c r="CP36" i="9"/>
  <c r="AF36" i="9"/>
  <c r="CO36" i="9"/>
  <c r="AE36" i="9"/>
  <c r="CN36" i="9"/>
  <c r="AD36" i="9"/>
  <c r="CM36" i="9"/>
  <c r="AC36" i="9"/>
  <c r="CL36" i="9"/>
  <c r="AB36" i="9"/>
  <c r="CK36" i="9"/>
  <c r="AA36" i="9"/>
  <c r="CJ36" i="9"/>
  <c r="Z36" i="9"/>
  <c r="CI36" i="9"/>
  <c r="Y36" i="9"/>
  <c r="CH36" i="9"/>
  <c r="X36" i="9"/>
  <c r="CG36" i="9"/>
  <c r="CE36" i="9"/>
  <c r="CD36" i="9"/>
  <c r="CC36" i="9"/>
  <c r="CB36" i="9"/>
  <c r="CA36" i="9"/>
  <c r="BZ36" i="9"/>
  <c r="BY36" i="9"/>
  <c r="BX36" i="9"/>
  <c r="BW36" i="9"/>
  <c r="BV36" i="9"/>
  <c r="BU36" i="9"/>
  <c r="BT36" i="9"/>
  <c r="BR36" i="9"/>
  <c r="BQ36" i="9"/>
  <c r="BP36" i="9"/>
  <c r="BO36" i="9"/>
  <c r="BN36" i="9"/>
  <c r="BM36" i="9"/>
  <c r="BL36" i="9"/>
  <c r="BK36" i="9"/>
  <c r="BJ36" i="9"/>
  <c r="BI36" i="9"/>
  <c r="BH36" i="9"/>
  <c r="EE35" i="9"/>
  <c r="ED35" i="9"/>
  <c r="EC35" i="9"/>
  <c r="EB35" i="9"/>
  <c r="EA35" i="9"/>
  <c r="DZ35" i="9"/>
  <c r="DY35" i="9"/>
  <c r="DX35" i="9"/>
  <c r="DW35" i="9"/>
  <c r="DV35" i="9"/>
  <c r="DU35" i="9"/>
  <c r="DT35" i="9"/>
  <c r="DR35" i="9"/>
  <c r="BF35" i="9"/>
  <c r="DQ35" i="9"/>
  <c r="BE35" i="9"/>
  <c r="DP35" i="9"/>
  <c r="BD35" i="9"/>
  <c r="DO35" i="9"/>
  <c r="DN35" i="9"/>
  <c r="BB35" i="9"/>
  <c r="DM35" i="9"/>
  <c r="BA35" i="9"/>
  <c r="DL35" i="9"/>
  <c r="AZ35" i="9"/>
  <c r="DK35" i="9"/>
  <c r="AY35" i="9"/>
  <c r="DJ35" i="9"/>
  <c r="AX35" i="9"/>
  <c r="DI35" i="9"/>
  <c r="AW35" i="9"/>
  <c r="DH35" i="9"/>
  <c r="AV35" i="9"/>
  <c r="DG35" i="9"/>
  <c r="DE35" i="9"/>
  <c r="AT35" i="9"/>
  <c r="DD35" i="9"/>
  <c r="AS35" i="9"/>
  <c r="DC35" i="9"/>
  <c r="AR35" i="9"/>
  <c r="DB35" i="9"/>
  <c r="AQ35" i="9"/>
  <c r="DA35" i="9"/>
  <c r="AP35" i="9"/>
  <c r="CZ35" i="9"/>
  <c r="AO35" i="9"/>
  <c r="CY35" i="9"/>
  <c r="AN35" i="9"/>
  <c r="CX35" i="9"/>
  <c r="AM35" i="9"/>
  <c r="CW35" i="9"/>
  <c r="AL35" i="9"/>
  <c r="CV35" i="9"/>
  <c r="AK35" i="9"/>
  <c r="CU35" i="9"/>
  <c r="AJ35" i="9"/>
  <c r="CT35" i="9"/>
  <c r="CR35" i="9"/>
  <c r="AH35" i="9"/>
  <c r="CQ35" i="9"/>
  <c r="AG35" i="9"/>
  <c r="CP35" i="9"/>
  <c r="AF35" i="9"/>
  <c r="CO35" i="9"/>
  <c r="AE35" i="9"/>
  <c r="CN35" i="9"/>
  <c r="AD35" i="9"/>
  <c r="CM35" i="9"/>
  <c r="AC35" i="9"/>
  <c r="CL35" i="9"/>
  <c r="AB35" i="9"/>
  <c r="CK35" i="9"/>
  <c r="AA35" i="9"/>
  <c r="CJ35" i="9"/>
  <c r="Z35" i="9"/>
  <c r="CI35" i="9"/>
  <c r="Y35" i="9"/>
  <c r="CH35" i="9"/>
  <c r="X35" i="9"/>
  <c r="CG35" i="9"/>
  <c r="CE35" i="9"/>
  <c r="CD35" i="9"/>
  <c r="CC35" i="9"/>
  <c r="CB35" i="9"/>
  <c r="CA35" i="9"/>
  <c r="BZ35" i="9"/>
  <c r="BY35" i="9"/>
  <c r="BX35" i="9"/>
  <c r="BW35" i="9"/>
  <c r="BV35" i="9"/>
  <c r="BU35" i="9"/>
  <c r="BT35" i="9"/>
  <c r="BR35" i="9"/>
  <c r="BQ35" i="9"/>
  <c r="BP35" i="9"/>
  <c r="BO35" i="9"/>
  <c r="BN35" i="9"/>
  <c r="BM35" i="9"/>
  <c r="BL35" i="9"/>
  <c r="BK35" i="9"/>
  <c r="BJ35" i="9"/>
  <c r="BI35" i="9"/>
  <c r="BH35" i="9"/>
  <c r="BC35" i="9"/>
  <c r="EE34" i="9"/>
  <c r="ED34" i="9"/>
  <c r="EC34" i="9"/>
  <c r="EB34" i="9"/>
  <c r="EA34" i="9"/>
  <c r="DZ34" i="9"/>
  <c r="DY34" i="9"/>
  <c r="DX34" i="9"/>
  <c r="DW34" i="9"/>
  <c r="DV34" i="9"/>
  <c r="DU34" i="9"/>
  <c r="DT34" i="9"/>
  <c r="DR34" i="9"/>
  <c r="BF34" i="9"/>
  <c r="DQ34" i="9"/>
  <c r="BE34" i="9"/>
  <c r="DP34" i="9"/>
  <c r="BD34" i="9"/>
  <c r="DO34" i="9"/>
  <c r="BC34" i="9"/>
  <c r="DN34" i="9"/>
  <c r="BB34" i="9"/>
  <c r="DM34" i="9"/>
  <c r="BA34" i="9"/>
  <c r="DL34" i="9"/>
  <c r="AZ34" i="9"/>
  <c r="DK34" i="9"/>
  <c r="AY34" i="9"/>
  <c r="DJ34" i="9"/>
  <c r="AX34" i="9"/>
  <c r="DI34" i="9"/>
  <c r="AW34" i="9"/>
  <c r="DH34" i="9"/>
  <c r="AV34" i="9"/>
  <c r="DG34" i="9"/>
  <c r="DE34" i="9"/>
  <c r="AT34" i="9"/>
  <c r="DD34" i="9"/>
  <c r="AS34" i="9"/>
  <c r="DC34" i="9"/>
  <c r="AR34" i="9"/>
  <c r="DB34" i="9"/>
  <c r="AQ34" i="9"/>
  <c r="DA34" i="9"/>
  <c r="AP34" i="9"/>
  <c r="CZ34" i="9"/>
  <c r="AO34" i="9"/>
  <c r="CY34" i="9"/>
  <c r="AN34" i="9"/>
  <c r="CX34" i="9"/>
  <c r="AM34" i="9"/>
  <c r="CW34" i="9"/>
  <c r="AL34" i="9"/>
  <c r="CV34" i="9"/>
  <c r="AK34" i="9"/>
  <c r="CU34" i="9"/>
  <c r="AJ34" i="9"/>
  <c r="CT34" i="9"/>
  <c r="CR34" i="9"/>
  <c r="AH34" i="9"/>
  <c r="CQ34" i="9"/>
  <c r="AG34" i="9"/>
  <c r="CP34" i="9"/>
  <c r="AF34" i="9"/>
  <c r="CO34" i="9"/>
  <c r="AE34" i="9"/>
  <c r="CN34" i="9"/>
  <c r="AD34" i="9"/>
  <c r="CM34" i="9"/>
  <c r="AC34" i="9"/>
  <c r="CL34" i="9"/>
  <c r="AB34" i="9"/>
  <c r="CK34" i="9"/>
  <c r="AA34" i="9"/>
  <c r="CJ34" i="9"/>
  <c r="Z34" i="9"/>
  <c r="CI34" i="9"/>
  <c r="Y34" i="9"/>
  <c r="CH34" i="9"/>
  <c r="X34" i="9"/>
  <c r="CG34" i="9"/>
  <c r="CE34" i="9"/>
  <c r="CD34" i="9"/>
  <c r="U35" i="9"/>
  <c r="CC34" i="9"/>
  <c r="CB34" i="9"/>
  <c r="CA34" i="9"/>
  <c r="BZ34" i="9"/>
  <c r="Q35" i="9"/>
  <c r="BY34" i="9"/>
  <c r="BX34" i="9"/>
  <c r="BW34" i="9"/>
  <c r="BV34" i="9"/>
  <c r="M35" i="9"/>
  <c r="BU34" i="9"/>
  <c r="BT34" i="9"/>
  <c r="BR34" i="9"/>
  <c r="BQ34" i="9"/>
  <c r="BP34" i="9"/>
  <c r="BO34" i="9"/>
  <c r="BN34" i="9"/>
  <c r="BM34" i="9"/>
  <c r="BL34" i="9"/>
  <c r="BK34" i="9"/>
  <c r="BJ34" i="9"/>
  <c r="BI34" i="9"/>
  <c r="BH34" i="9"/>
  <c r="EE33" i="9"/>
  <c r="ED33" i="9"/>
  <c r="EC33" i="9"/>
  <c r="EB33" i="9"/>
  <c r="EA33" i="9"/>
  <c r="DZ33" i="9"/>
  <c r="DY33" i="9"/>
  <c r="DX33" i="9"/>
  <c r="DW33" i="9"/>
  <c r="DV33" i="9"/>
  <c r="DU33" i="9"/>
  <c r="DT33" i="9"/>
  <c r="DR33" i="9"/>
  <c r="BF33" i="9"/>
  <c r="DQ33" i="9"/>
  <c r="BE33" i="9"/>
  <c r="DP33" i="9"/>
  <c r="BD33" i="9"/>
  <c r="DO33" i="9"/>
  <c r="BC33" i="9"/>
  <c r="DN33" i="9"/>
  <c r="BB33" i="9"/>
  <c r="DM33" i="9"/>
  <c r="BA33" i="9"/>
  <c r="DL33" i="9"/>
  <c r="AZ33" i="9"/>
  <c r="DK33" i="9"/>
  <c r="DJ33" i="9"/>
  <c r="AX33" i="9"/>
  <c r="DI33" i="9"/>
  <c r="AW33" i="9"/>
  <c r="DH33" i="9"/>
  <c r="AV33" i="9"/>
  <c r="DG33" i="9"/>
  <c r="DE33" i="9"/>
  <c r="AT33" i="9"/>
  <c r="DD33" i="9"/>
  <c r="AS33" i="9"/>
  <c r="DC33" i="9"/>
  <c r="AR33" i="9"/>
  <c r="DB33" i="9"/>
  <c r="AQ33" i="9"/>
  <c r="DA33" i="9"/>
  <c r="AP33" i="9"/>
  <c r="CZ33" i="9"/>
  <c r="AO33" i="9"/>
  <c r="CY33" i="9"/>
  <c r="AN33" i="9"/>
  <c r="CX33" i="9"/>
  <c r="AM33" i="9"/>
  <c r="CW33" i="9"/>
  <c r="AL33" i="9"/>
  <c r="CV33" i="9"/>
  <c r="AK33" i="9"/>
  <c r="CU33" i="9"/>
  <c r="AJ33" i="9"/>
  <c r="CT33" i="9"/>
  <c r="CR33" i="9"/>
  <c r="AH33" i="9"/>
  <c r="CQ33" i="9"/>
  <c r="AG33" i="9"/>
  <c r="CP33" i="9"/>
  <c r="AF33" i="9"/>
  <c r="CO33" i="9"/>
  <c r="AE33" i="9"/>
  <c r="CN33" i="9"/>
  <c r="AD33" i="9"/>
  <c r="CM33" i="9"/>
  <c r="AC33" i="9"/>
  <c r="CL33" i="9"/>
  <c r="AB33" i="9"/>
  <c r="CK33" i="9"/>
  <c r="AA33" i="9"/>
  <c r="CJ33" i="9"/>
  <c r="Z33" i="9"/>
  <c r="CI33" i="9"/>
  <c r="Y33" i="9"/>
  <c r="CH33" i="9"/>
  <c r="X33" i="9"/>
  <c r="CG33" i="9"/>
  <c r="CE33" i="9"/>
  <c r="CD33" i="9"/>
  <c r="CC33" i="9"/>
  <c r="T38" i="9"/>
  <c r="CB33" i="9"/>
  <c r="CA33" i="9"/>
  <c r="BZ33" i="9"/>
  <c r="BY33" i="9"/>
  <c r="P38" i="9"/>
  <c r="BX33" i="9"/>
  <c r="BW33" i="9"/>
  <c r="BV33" i="9"/>
  <c r="BU33" i="9"/>
  <c r="L38" i="9"/>
  <c r="BT33" i="9"/>
  <c r="BR33" i="9"/>
  <c r="BQ33" i="9"/>
  <c r="BP33" i="9"/>
  <c r="BO33" i="9"/>
  <c r="BN33" i="9"/>
  <c r="BM33" i="9"/>
  <c r="BL33" i="9"/>
  <c r="BK33" i="9"/>
  <c r="BJ33" i="9"/>
  <c r="BI33" i="9"/>
  <c r="BH33" i="9"/>
  <c r="AY33" i="9"/>
  <c r="EE32" i="9"/>
  <c r="ED32" i="9"/>
  <c r="EC32" i="9"/>
  <c r="EB32" i="9"/>
  <c r="EA32" i="9"/>
  <c r="DZ32" i="9"/>
  <c r="DY32" i="9"/>
  <c r="DX32" i="9"/>
  <c r="DW32" i="9"/>
  <c r="DV32" i="9"/>
  <c r="DU32" i="9"/>
  <c r="DT32" i="9"/>
  <c r="DR32" i="9"/>
  <c r="BF32" i="9"/>
  <c r="DQ32" i="9"/>
  <c r="BE32" i="9"/>
  <c r="DP32" i="9"/>
  <c r="BD32" i="9"/>
  <c r="DO32" i="9"/>
  <c r="BC32" i="9"/>
  <c r="DN32" i="9"/>
  <c r="BB32" i="9"/>
  <c r="DM32" i="9"/>
  <c r="BA32" i="9"/>
  <c r="DL32" i="9"/>
  <c r="AZ32" i="9"/>
  <c r="DK32" i="9"/>
  <c r="AY32" i="9"/>
  <c r="DJ32" i="9"/>
  <c r="AX32" i="9"/>
  <c r="DI32" i="9"/>
  <c r="AW32" i="9"/>
  <c r="DH32" i="9"/>
  <c r="AV32" i="9"/>
  <c r="DG32" i="9"/>
  <c r="DE32" i="9"/>
  <c r="AT32" i="9"/>
  <c r="DD32" i="9"/>
  <c r="AS32" i="9"/>
  <c r="DC32" i="9"/>
  <c r="AR32" i="9"/>
  <c r="DB32" i="9"/>
  <c r="AQ32" i="9"/>
  <c r="DA32" i="9"/>
  <c r="AP32" i="9"/>
  <c r="CZ32" i="9"/>
  <c r="AO32" i="9"/>
  <c r="CY32" i="9"/>
  <c r="AN32" i="9"/>
  <c r="CX32" i="9"/>
  <c r="AM32" i="9"/>
  <c r="CW32" i="9"/>
  <c r="AL32" i="9"/>
  <c r="CV32" i="9"/>
  <c r="AK32" i="9"/>
  <c r="CU32" i="9"/>
  <c r="AJ32" i="9"/>
  <c r="CT32" i="9"/>
  <c r="CR32" i="9"/>
  <c r="AH32" i="9"/>
  <c r="CQ32" i="9"/>
  <c r="AG32" i="9"/>
  <c r="CP32" i="9"/>
  <c r="AF32" i="9"/>
  <c r="CO32" i="9"/>
  <c r="AE32" i="9"/>
  <c r="CN32" i="9"/>
  <c r="AD32" i="9"/>
  <c r="CM32" i="9"/>
  <c r="AC32" i="9"/>
  <c r="CL32" i="9"/>
  <c r="AB32" i="9"/>
  <c r="CK32" i="9"/>
  <c r="AA32" i="9"/>
  <c r="CJ32" i="9"/>
  <c r="Z32" i="9"/>
  <c r="CI32" i="9"/>
  <c r="Y32" i="9"/>
  <c r="CH32" i="9"/>
  <c r="X32" i="9"/>
  <c r="CG32" i="9"/>
  <c r="CE32" i="9"/>
  <c r="CD32" i="9"/>
  <c r="CC32" i="9"/>
  <c r="CB32" i="9"/>
  <c r="CA32" i="9"/>
  <c r="BZ32" i="9"/>
  <c r="BY32" i="9"/>
  <c r="BX32" i="9"/>
  <c r="BW32" i="9"/>
  <c r="BV32" i="9"/>
  <c r="BU32" i="9"/>
  <c r="BT32" i="9"/>
  <c r="BR32" i="9"/>
  <c r="BQ32" i="9"/>
  <c r="BP32" i="9"/>
  <c r="BO32" i="9"/>
  <c r="BN32" i="9"/>
  <c r="BM32" i="9"/>
  <c r="BL32" i="9"/>
  <c r="BK32" i="9"/>
  <c r="BJ32" i="9"/>
  <c r="BI32" i="9"/>
  <c r="BH32" i="9"/>
  <c r="EE31" i="9"/>
  <c r="ED31" i="9"/>
  <c r="EC31" i="9"/>
  <c r="EB31" i="9"/>
  <c r="EA31" i="9"/>
  <c r="DZ31" i="9"/>
  <c r="DY31" i="9"/>
  <c r="DX31" i="9"/>
  <c r="DW31" i="9"/>
  <c r="DV31" i="9"/>
  <c r="DU31" i="9"/>
  <c r="DT31" i="9"/>
  <c r="DR31" i="9"/>
  <c r="BF31" i="9"/>
  <c r="DQ31" i="9"/>
  <c r="BE31" i="9"/>
  <c r="DP31" i="9"/>
  <c r="BD31" i="9"/>
  <c r="DO31" i="9"/>
  <c r="BC31" i="9"/>
  <c r="DN31" i="9"/>
  <c r="BB31" i="9"/>
  <c r="DM31" i="9"/>
  <c r="BA31" i="9"/>
  <c r="DL31" i="9"/>
  <c r="AZ31" i="9"/>
  <c r="DK31" i="9"/>
  <c r="AY31" i="9"/>
  <c r="DJ31" i="9"/>
  <c r="AX31" i="9"/>
  <c r="DI31" i="9"/>
  <c r="AW31" i="9"/>
  <c r="DH31" i="9"/>
  <c r="AV31" i="9"/>
  <c r="DG31" i="9"/>
  <c r="DE31" i="9"/>
  <c r="AT31" i="9"/>
  <c r="DD31" i="9"/>
  <c r="AS31" i="9"/>
  <c r="DC31" i="9"/>
  <c r="AR31" i="9"/>
  <c r="DB31" i="9"/>
  <c r="AQ31" i="9"/>
  <c r="DA31" i="9"/>
  <c r="AP31" i="9"/>
  <c r="CZ31" i="9"/>
  <c r="AO31" i="9"/>
  <c r="CY31" i="9"/>
  <c r="AN31" i="9"/>
  <c r="CX31" i="9"/>
  <c r="AM31" i="9"/>
  <c r="CW31" i="9"/>
  <c r="AL31" i="9"/>
  <c r="CV31" i="9"/>
  <c r="AK31" i="9"/>
  <c r="CU31" i="9"/>
  <c r="AJ31" i="9"/>
  <c r="CT31" i="9"/>
  <c r="CR31" i="9"/>
  <c r="AH31" i="9"/>
  <c r="CQ31" i="9"/>
  <c r="AG31" i="9"/>
  <c r="CP31" i="9"/>
  <c r="AF31" i="9"/>
  <c r="CO31" i="9"/>
  <c r="AE31" i="9"/>
  <c r="CN31" i="9"/>
  <c r="AD31" i="9"/>
  <c r="CM31" i="9"/>
  <c r="AC31" i="9"/>
  <c r="CL31" i="9"/>
  <c r="AB31" i="9"/>
  <c r="CK31" i="9"/>
  <c r="AA31" i="9"/>
  <c r="CJ31" i="9"/>
  <c r="Z31" i="9"/>
  <c r="CI31" i="9"/>
  <c r="Y31" i="9"/>
  <c r="CH31" i="9"/>
  <c r="X31" i="9"/>
  <c r="CG31" i="9"/>
  <c r="CE31" i="9"/>
  <c r="V31" i="9"/>
  <c r="CD31" i="9"/>
  <c r="U31" i="9"/>
  <c r="CC31" i="9"/>
  <c r="T31" i="9"/>
  <c r="CB31" i="9"/>
  <c r="S31" i="9"/>
  <c r="CA31" i="9"/>
  <c r="R31" i="9"/>
  <c r="BZ31" i="9"/>
  <c r="Q31" i="9"/>
  <c r="BY31" i="9"/>
  <c r="P31" i="9"/>
  <c r="BX31" i="9"/>
  <c r="O31" i="9"/>
  <c r="BW31" i="9"/>
  <c r="N31" i="9"/>
  <c r="BV31" i="9"/>
  <c r="M31" i="9"/>
  <c r="BU31" i="9"/>
  <c r="L31" i="9"/>
  <c r="BT31" i="9"/>
  <c r="BR31" i="9"/>
  <c r="BQ31" i="9"/>
  <c r="BP31" i="9"/>
  <c r="BO31" i="9"/>
  <c r="BN31" i="9"/>
  <c r="BM31" i="9"/>
  <c r="BL31" i="9"/>
  <c r="BK31" i="9"/>
  <c r="BJ31" i="9"/>
  <c r="BI31" i="9"/>
  <c r="BH31" i="9"/>
  <c r="EE30" i="9"/>
  <c r="ED30" i="9"/>
  <c r="EC30" i="9"/>
  <c r="EB30" i="9"/>
  <c r="EA30" i="9"/>
  <c r="DZ30" i="9"/>
  <c r="DY30" i="9"/>
  <c r="DX30" i="9"/>
  <c r="DW30" i="9"/>
  <c r="DV30" i="9"/>
  <c r="DU30" i="9"/>
  <c r="DT30" i="9"/>
  <c r="DR30" i="9"/>
  <c r="BF30" i="9"/>
  <c r="DQ30" i="9"/>
  <c r="BE30" i="9"/>
  <c r="DP30" i="9"/>
  <c r="BD30" i="9"/>
  <c r="DO30" i="9"/>
  <c r="BC30" i="9"/>
  <c r="DN30" i="9"/>
  <c r="BB30" i="9"/>
  <c r="DM30" i="9"/>
  <c r="BA30" i="9"/>
  <c r="DL30" i="9"/>
  <c r="AZ30" i="9"/>
  <c r="DK30" i="9"/>
  <c r="AY30" i="9"/>
  <c r="DJ30" i="9"/>
  <c r="AX30" i="9"/>
  <c r="DI30" i="9"/>
  <c r="AW30" i="9"/>
  <c r="DH30" i="9"/>
  <c r="AV30" i="9"/>
  <c r="DG30" i="9"/>
  <c r="DE30" i="9"/>
  <c r="AT30" i="9"/>
  <c r="DD30" i="9"/>
  <c r="AS30" i="9"/>
  <c r="DC30" i="9"/>
  <c r="AR30" i="9"/>
  <c r="DB30" i="9"/>
  <c r="AQ30" i="9"/>
  <c r="DA30" i="9"/>
  <c r="AP30" i="9"/>
  <c r="CZ30" i="9"/>
  <c r="AO30" i="9"/>
  <c r="CY30" i="9"/>
  <c r="AN30" i="9"/>
  <c r="CX30" i="9"/>
  <c r="AM30" i="9"/>
  <c r="CW30" i="9"/>
  <c r="AL30" i="9"/>
  <c r="CV30" i="9"/>
  <c r="AK30" i="9"/>
  <c r="CU30" i="9"/>
  <c r="AJ30" i="9"/>
  <c r="CT30" i="9"/>
  <c r="CR30" i="9"/>
  <c r="AH30" i="9"/>
  <c r="CQ30" i="9"/>
  <c r="AG30" i="9"/>
  <c r="CP30" i="9"/>
  <c r="AF30" i="9"/>
  <c r="CO30" i="9"/>
  <c r="AE30" i="9"/>
  <c r="CN30" i="9"/>
  <c r="AD30" i="9"/>
  <c r="CM30" i="9"/>
  <c r="AC30" i="9"/>
  <c r="CL30" i="9"/>
  <c r="AB30" i="9"/>
  <c r="CK30" i="9"/>
  <c r="AA30" i="9"/>
  <c r="CJ30" i="9"/>
  <c r="Z30" i="9"/>
  <c r="CI30" i="9"/>
  <c r="Y30" i="9"/>
  <c r="CH30" i="9"/>
  <c r="X30" i="9"/>
  <c r="CG30" i="9"/>
  <c r="CE30" i="9"/>
  <c r="CD30" i="9"/>
  <c r="CC30" i="9"/>
  <c r="CB30" i="9"/>
  <c r="CA30" i="9"/>
  <c r="BZ30" i="9"/>
  <c r="BY30" i="9"/>
  <c r="BX30" i="9"/>
  <c r="BW30" i="9"/>
  <c r="BV30" i="9"/>
  <c r="BU30" i="9"/>
  <c r="BT30" i="9"/>
  <c r="BR30" i="9"/>
  <c r="BQ30" i="9"/>
  <c r="BP30" i="9"/>
  <c r="BO30" i="9"/>
  <c r="BN30" i="9"/>
  <c r="BM30" i="9"/>
  <c r="BL30" i="9"/>
  <c r="BK30" i="9"/>
  <c r="BJ30" i="9"/>
  <c r="BI30" i="9"/>
  <c r="BH30" i="9"/>
  <c r="EE29" i="9"/>
  <c r="ED29" i="9"/>
  <c r="EC29" i="9"/>
  <c r="EB29" i="9"/>
  <c r="EA29" i="9"/>
  <c r="DZ29" i="9"/>
  <c r="DY29" i="9"/>
  <c r="DX29" i="9"/>
  <c r="DW29" i="9"/>
  <c r="DV29" i="9"/>
  <c r="DU29" i="9"/>
  <c r="DT29" i="9"/>
  <c r="DR29" i="9"/>
  <c r="BF29" i="9"/>
  <c r="DQ29" i="9"/>
  <c r="BE29" i="9"/>
  <c r="DP29" i="9"/>
  <c r="BD29" i="9"/>
  <c r="DO29" i="9"/>
  <c r="DN29" i="9"/>
  <c r="BB29" i="9"/>
  <c r="DM29" i="9"/>
  <c r="BA29" i="9"/>
  <c r="DL29" i="9"/>
  <c r="AZ29" i="9"/>
  <c r="DK29" i="9"/>
  <c r="AY29" i="9"/>
  <c r="DJ29" i="9"/>
  <c r="AX29" i="9"/>
  <c r="DI29" i="9"/>
  <c r="AW29" i="9"/>
  <c r="DH29" i="9"/>
  <c r="AV29" i="9"/>
  <c r="DG29" i="9"/>
  <c r="DE29" i="9"/>
  <c r="DD29" i="9"/>
  <c r="DC29" i="9"/>
  <c r="AR29" i="9"/>
  <c r="DB29" i="9"/>
  <c r="AQ29" i="9"/>
  <c r="DA29" i="9"/>
  <c r="AP29" i="9"/>
  <c r="CZ29" i="9"/>
  <c r="AO29" i="9"/>
  <c r="CY29" i="9"/>
  <c r="AN29" i="9"/>
  <c r="CX29" i="9"/>
  <c r="AM29" i="9"/>
  <c r="CW29" i="9"/>
  <c r="AL29" i="9"/>
  <c r="CV29" i="9"/>
  <c r="AK29" i="9"/>
  <c r="CU29" i="9"/>
  <c r="AJ29" i="9"/>
  <c r="CT29" i="9"/>
  <c r="CR29" i="9"/>
  <c r="AH29" i="9"/>
  <c r="CQ29" i="9"/>
  <c r="AG29" i="9"/>
  <c r="CP29" i="9"/>
  <c r="AF29" i="9"/>
  <c r="CO29" i="9"/>
  <c r="AE29" i="9"/>
  <c r="CN29" i="9"/>
  <c r="AD29" i="9"/>
  <c r="CM29" i="9"/>
  <c r="AC29" i="9"/>
  <c r="CL29" i="9"/>
  <c r="AB29" i="9"/>
  <c r="CK29" i="9"/>
  <c r="AA29" i="9"/>
  <c r="CJ29" i="9"/>
  <c r="Z29" i="9"/>
  <c r="CI29" i="9"/>
  <c r="Y29" i="9"/>
  <c r="CH29" i="9"/>
  <c r="X29" i="9"/>
  <c r="CG29" i="9"/>
  <c r="CE29" i="9"/>
  <c r="CD29" i="9"/>
  <c r="CC29" i="9"/>
  <c r="CB29" i="9"/>
  <c r="CA29" i="9"/>
  <c r="BZ29" i="9"/>
  <c r="BY29" i="9"/>
  <c r="BX29" i="9"/>
  <c r="BW29" i="9"/>
  <c r="BV29" i="9"/>
  <c r="BU29" i="9"/>
  <c r="BT29" i="9"/>
  <c r="BR29" i="9"/>
  <c r="BQ29" i="9"/>
  <c r="BP29" i="9"/>
  <c r="BO29" i="9"/>
  <c r="BN29" i="9"/>
  <c r="BM29" i="9"/>
  <c r="BL29" i="9"/>
  <c r="BK29" i="9"/>
  <c r="BJ29" i="9"/>
  <c r="BI29" i="9"/>
  <c r="BH29" i="9"/>
  <c r="BC29" i="9"/>
  <c r="AT29" i="9"/>
  <c r="AS29" i="9"/>
  <c r="EE28" i="9"/>
  <c r="ED28" i="9"/>
  <c r="EC28" i="9"/>
  <c r="EB28" i="9"/>
  <c r="EA28" i="9"/>
  <c r="DZ28" i="9"/>
  <c r="DY28" i="9"/>
  <c r="DX28" i="9"/>
  <c r="DW28" i="9"/>
  <c r="DV28" i="9"/>
  <c r="DU28" i="9"/>
  <c r="DT28" i="9"/>
  <c r="DR28" i="9"/>
  <c r="BF28" i="9"/>
  <c r="DQ28" i="9"/>
  <c r="BE28" i="9"/>
  <c r="DP28" i="9"/>
  <c r="BD28" i="9"/>
  <c r="DO28" i="9"/>
  <c r="BC28" i="9"/>
  <c r="DN28" i="9"/>
  <c r="BB28" i="9"/>
  <c r="DM28" i="9"/>
  <c r="BA28" i="9"/>
  <c r="DL28" i="9"/>
  <c r="AZ28" i="9"/>
  <c r="DK28" i="9"/>
  <c r="AY28" i="9"/>
  <c r="DJ28" i="9"/>
  <c r="AX28" i="9"/>
  <c r="DI28" i="9"/>
  <c r="AW28" i="9"/>
  <c r="DH28" i="9"/>
  <c r="AV28" i="9"/>
  <c r="DG28" i="9"/>
  <c r="DE28" i="9"/>
  <c r="AT28" i="9"/>
  <c r="DD28" i="9"/>
  <c r="AS28" i="9"/>
  <c r="DC28" i="9"/>
  <c r="AR28" i="9"/>
  <c r="DB28" i="9"/>
  <c r="AQ28" i="9"/>
  <c r="DA28" i="9"/>
  <c r="AP28" i="9"/>
  <c r="CZ28" i="9"/>
  <c r="AO28" i="9"/>
  <c r="CY28" i="9"/>
  <c r="AN28" i="9"/>
  <c r="CX28" i="9"/>
  <c r="AM28" i="9"/>
  <c r="CW28" i="9"/>
  <c r="AL28" i="9"/>
  <c r="CV28" i="9"/>
  <c r="AK28" i="9"/>
  <c r="CU28" i="9"/>
  <c r="AJ28" i="9"/>
  <c r="CT28" i="9"/>
  <c r="CR28" i="9"/>
  <c r="AH28" i="9"/>
  <c r="CQ28" i="9"/>
  <c r="AG28" i="9"/>
  <c r="CP28" i="9"/>
  <c r="AF28" i="9"/>
  <c r="CO28" i="9"/>
  <c r="AE28" i="9"/>
  <c r="CN28" i="9"/>
  <c r="AD28" i="9"/>
  <c r="CM28" i="9"/>
  <c r="AC28" i="9"/>
  <c r="CL28" i="9"/>
  <c r="AB28" i="9"/>
  <c r="CK28" i="9"/>
  <c r="AA28" i="9"/>
  <c r="CJ28" i="9"/>
  <c r="Z28" i="9"/>
  <c r="CI28" i="9"/>
  <c r="Y28" i="9"/>
  <c r="CH28" i="9"/>
  <c r="X28" i="9"/>
  <c r="CG28" i="9"/>
  <c r="CE28" i="9"/>
  <c r="CD28" i="9"/>
  <c r="CC28" i="9"/>
  <c r="CB28" i="9"/>
  <c r="CA28" i="9"/>
  <c r="BZ28" i="9"/>
  <c r="BY28" i="9"/>
  <c r="BX28" i="9"/>
  <c r="BW28" i="9"/>
  <c r="BV28" i="9"/>
  <c r="BU28" i="9"/>
  <c r="BT28" i="9"/>
  <c r="BR28" i="9"/>
  <c r="BQ28" i="9"/>
  <c r="BP28" i="9"/>
  <c r="BO28" i="9"/>
  <c r="BN28" i="9"/>
  <c r="BM28" i="9"/>
  <c r="BL28" i="9"/>
  <c r="BK28" i="9"/>
  <c r="BJ28" i="9"/>
  <c r="BI28" i="9"/>
  <c r="BH28" i="9"/>
  <c r="EE27" i="9"/>
  <c r="ED27" i="9"/>
  <c r="EC27" i="9"/>
  <c r="EB27" i="9"/>
  <c r="EA27" i="9"/>
  <c r="DZ27" i="9"/>
  <c r="DY27" i="9"/>
  <c r="DX27" i="9"/>
  <c r="DW27" i="9"/>
  <c r="DV27" i="9"/>
  <c r="DU27" i="9"/>
  <c r="DT27" i="9"/>
  <c r="DR27" i="9"/>
  <c r="BF27" i="9"/>
  <c r="DQ27" i="9"/>
  <c r="BE27" i="9"/>
  <c r="DP27" i="9"/>
  <c r="BD27" i="9"/>
  <c r="DO27" i="9"/>
  <c r="BC27" i="9"/>
  <c r="DN27" i="9"/>
  <c r="BB27" i="9"/>
  <c r="DM27" i="9"/>
  <c r="BA27" i="9"/>
  <c r="DL27" i="9"/>
  <c r="AZ27" i="9"/>
  <c r="DK27" i="9"/>
  <c r="AY27" i="9"/>
  <c r="DJ27" i="9"/>
  <c r="AX27" i="9"/>
  <c r="DI27" i="9"/>
  <c r="AW27" i="9"/>
  <c r="DH27" i="9"/>
  <c r="AV27" i="9"/>
  <c r="DG27" i="9"/>
  <c r="DE27" i="9"/>
  <c r="AT27" i="9"/>
  <c r="DD27" i="9"/>
  <c r="AS27" i="9"/>
  <c r="DC27" i="9"/>
  <c r="AR27" i="9"/>
  <c r="DB27" i="9"/>
  <c r="AQ27" i="9"/>
  <c r="DA27" i="9"/>
  <c r="AP27" i="9"/>
  <c r="CZ27" i="9"/>
  <c r="AO27" i="9"/>
  <c r="CY27" i="9"/>
  <c r="AN27" i="9"/>
  <c r="CX27" i="9"/>
  <c r="CW27" i="9"/>
  <c r="AL27" i="9"/>
  <c r="CV27" i="9"/>
  <c r="AK27" i="9"/>
  <c r="CU27" i="9"/>
  <c r="AJ27" i="9"/>
  <c r="CT27" i="9"/>
  <c r="CR27" i="9"/>
  <c r="AH27" i="9"/>
  <c r="CQ27" i="9"/>
  <c r="AG27" i="9"/>
  <c r="CP27" i="9"/>
  <c r="AF27" i="9"/>
  <c r="CO27" i="9"/>
  <c r="AE27" i="9"/>
  <c r="CN27" i="9"/>
  <c r="AD27" i="9"/>
  <c r="CM27" i="9"/>
  <c r="AC27" i="9"/>
  <c r="CL27" i="9"/>
  <c r="AB27" i="9"/>
  <c r="CK27" i="9"/>
  <c r="AA27" i="9"/>
  <c r="CJ27" i="9"/>
  <c r="Z27" i="9"/>
  <c r="CI27" i="9"/>
  <c r="Y27" i="9"/>
  <c r="CH27" i="9"/>
  <c r="X27" i="9"/>
  <c r="CG27" i="9"/>
  <c r="CE27" i="9"/>
  <c r="CE25" i="9"/>
  <c r="V25" i="9"/>
  <c r="CD27" i="9"/>
  <c r="CC27" i="9"/>
  <c r="CB27" i="9"/>
  <c r="CA27" i="9"/>
  <c r="CA25" i="9"/>
  <c r="R25" i="9"/>
  <c r="BZ27" i="9"/>
  <c r="BY27" i="9"/>
  <c r="BX27" i="9"/>
  <c r="BW27" i="9"/>
  <c r="BW25" i="9"/>
  <c r="N25" i="9"/>
  <c r="BV27" i="9"/>
  <c r="BU27" i="9"/>
  <c r="BT27" i="9"/>
  <c r="BR27" i="9"/>
  <c r="BQ27" i="9"/>
  <c r="BP27" i="9"/>
  <c r="BO27" i="9"/>
  <c r="BN27" i="9"/>
  <c r="BM27" i="9"/>
  <c r="BL27" i="9"/>
  <c r="BK27" i="9"/>
  <c r="BJ27" i="9"/>
  <c r="BI27" i="9"/>
  <c r="BH27" i="9"/>
  <c r="AM27" i="9"/>
  <c r="EE26" i="9"/>
  <c r="ED26" i="9"/>
  <c r="EC26" i="9"/>
  <c r="EB26" i="9"/>
  <c r="EA26" i="9"/>
  <c r="DZ26" i="9"/>
  <c r="DY26" i="9"/>
  <c r="DX26" i="9"/>
  <c r="DW26" i="9"/>
  <c r="DV26" i="9"/>
  <c r="DU26" i="9"/>
  <c r="DT26" i="9"/>
  <c r="DR26" i="9"/>
  <c r="BF26" i="9"/>
  <c r="DQ26" i="9"/>
  <c r="BE26" i="9"/>
  <c r="DP26" i="9"/>
  <c r="BD26" i="9"/>
  <c r="DO26" i="9"/>
  <c r="BC26" i="9"/>
  <c r="DN26" i="9"/>
  <c r="BB26" i="9"/>
  <c r="DM26" i="9"/>
  <c r="BA26" i="9"/>
  <c r="DL26" i="9"/>
  <c r="AZ26" i="9"/>
  <c r="DK26" i="9"/>
  <c r="AY26" i="9"/>
  <c r="DJ26" i="9"/>
  <c r="AX26" i="9"/>
  <c r="DI26" i="9"/>
  <c r="AW26" i="9"/>
  <c r="DH26" i="9"/>
  <c r="AV26" i="9"/>
  <c r="DG26" i="9"/>
  <c r="DE26" i="9"/>
  <c r="AT26" i="9"/>
  <c r="DD26" i="9"/>
  <c r="AS26" i="9"/>
  <c r="DC26" i="9"/>
  <c r="AR26" i="9"/>
  <c r="DB26" i="9"/>
  <c r="AQ26" i="9"/>
  <c r="DA26" i="9"/>
  <c r="AP26" i="9"/>
  <c r="CZ26" i="9"/>
  <c r="AO26" i="9"/>
  <c r="CY26" i="9"/>
  <c r="AN26" i="9"/>
  <c r="CX26" i="9"/>
  <c r="AM26" i="9"/>
  <c r="CW26" i="9"/>
  <c r="AL26" i="9"/>
  <c r="CV26" i="9"/>
  <c r="AK26" i="9"/>
  <c r="CU26" i="9"/>
  <c r="AJ26" i="9"/>
  <c r="CT26" i="9"/>
  <c r="CR26" i="9"/>
  <c r="AH26" i="9"/>
  <c r="CQ26" i="9"/>
  <c r="AG26" i="9"/>
  <c r="CP26" i="9"/>
  <c r="AF26" i="9"/>
  <c r="CO26" i="9"/>
  <c r="AE26" i="9"/>
  <c r="CN26" i="9"/>
  <c r="AD26" i="9"/>
  <c r="CM26" i="9"/>
  <c r="AC26" i="9"/>
  <c r="CL26" i="9"/>
  <c r="AB26" i="9"/>
  <c r="CK26" i="9"/>
  <c r="AA26" i="9"/>
  <c r="CJ26" i="9"/>
  <c r="Z26" i="9"/>
  <c r="CI26" i="9"/>
  <c r="Y26" i="9"/>
  <c r="CH26" i="9"/>
  <c r="X26" i="9"/>
  <c r="CG26" i="9"/>
  <c r="CE26" i="9"/>
  <c r="V37" i="9"/>
  <c r="CD26" i="9"/>
  <c r="U37" i="9"/>
  <c r="CC26" i="9"/>
  <c r="T37" i="9"/>
  <c r="CB26" i="9"/>
  <c r="S37" i="9"/>
  <c r="CA26" i="9"/>
  <c r="R37" i="9"/>
  <c r="BZ26" i="9"/>
  <c r="Q37" i="9"/>
  <c r="BY26" i="9"/>
  <c r="P37" i="9"/>
  <c r="BX26" i="9"/>
  <c r="O37" i="9"/>
  <c r="BW26" i="9"/>
  <c r="N37" i="9"/>
  <c r="BV26" i="9"/>
  <c r="M37" i="9"/>
  <c r="BU26" i="9"/>
  <c r="L37" i="9"/>
  <c r="BT26" i="9"/>
  <c r="BR26" i="9"/>
  <c r="BQ26" i="9"/>
  <c r="BP26" i="9"/>
  <c r="BO26" i="9"/>
  <c r="BN26" i="9"/>
  <c r="BM26" i="9"/>
  <c r="BL26" i="9"/>
  <c r="BK26" i="9"/>
  <c r="BJ26" i="9"/>
  <c r="BI26" i="9"/>
  <c r="BH26" i="9"/>
  <c r="EE25" i="9"/>
  <c r="ED25" i="9"/>
  <c r="EC25" i="9"/>
  <c r="EB25" i="9"/>
  <c r="EA25" i="9"/>
  <c r="DZ25" i="9"/>
  <c r="DY25" i="9"/>
  <c r="DX25" i="9"/>
  <c r="DW25" i="9"/>
  <c r="DV25" i="9"/>
  <c r="DU25" i="9"/>
  <c r="DT25" i="9"/>
  <c r="DR25" i="9"/>
  <c r="BF25" i="9"/>
  <c r="DQ25" i="9"/>
  <c r="BE25" i="9"/>
  <c r="DP25" i="9"/>
  <c r="BD25" i="9"/>
  <c r="DO25" i="9"/>
  <c r="DN25" i="9"/>
  <c r="BB25" i="9"/>
  <c r="DM25" i="9"/>
  <c r="BA25" i="9"/>
  <c r="DL25" i="9"/>
  <c r="AZ25" i="9"/>
  <c r="DK25" i="9"/>
  <c r="AY25" i="9"/>
  <c r="DJ25" i="9"/>
  <c r="AX25" i="9"/>
  <c r="DI25" i="9"/>
  <c r="AW25" i="9"/>
  <c r="DH25" i="9"/>
  <c r="AV25" i="9"/>
  <c r="DG25" i="9"/>
  <c r="DE25" i="9"/>
  <c r="AT25" i="9"/>
  <c r="DD25" i="9"/>
  <c r="AS25" i="9"/>
  <c r="DC25" i="9"/>
  <c r="AR25" i="9"/>
  <c r="DB25" i="9"/>
  <c r="AQ25" i="9"/>
  <c r="DA25" i="9"/>
  <c r="AP25" i="9"/>
  <c r="CZ25" i="9"/>
  <c r="AO25" i="9"/>
  <c r="CY25" i="9"/>
  <c r="AN25" i="9"/>
  <c r="CX25" i="9"/>
  <c r="AM25" i="9"/>
  <c r="CW25" i="9"/>
  <c r="AL25" i="9"/>
  <c r="CV25" i="9"/>
  <c r="AK25" i="9"/>
  <c r="CU25" i="9"/>
  <c r="AJ25" i="9"/>
  <c r="CT25" i="9"/>
  <c r="CR25" i="9"/>
  <c r="AH25" i="9"/>
  <c r="CQ25" i="9"/>
  <c r="AG25" i="9"/>
  <c r="CP25" i="9"/>
  <c r="AF25" i="9"/>
  <c r="CO25" i="9"/>
  <c r="AE25" i="9"/>
  <c r="CN25" i="9"/>
  <c r="AD25" i="9"/>
  <c r="CM25" i="9"/>
  <c r="AC25" i="9"/>
  <c r="CL25" i="9"/>
  <c r="AB25" i="9"/>
  <c r="CK25" i="9"/>
  <c r="AA25" i="9"/>
  <c r="CJ25" i="9"/>
  <c r="Z25" i="9"/>
  <c r="CI25" i="9"/>
  <c r="Y25" i="9"/>
  <c r="CH25" i="9"/>
  <c r="X25" i="9"/>
  <c r="CG25" i="9"/>
  <c r="CD25" i="9"/>
  <c r="CC25" i="9"/>
  <c r="CB25" i="9"/>
  <c r="BZ25" i="9"/>
  <c r="BY25" i="9"/>
  <c r="BX25" i="9"/>
  <c r="BV25" i="9"/>
  <c r="BU25" i="9"/>
  <c r="BT25" i="9"/>
  <c r="BR25" i="9"/>
  <c r="BQ25" i="9"/>
  <c r="BP25" i="9"/>
  <c r="BO25" i="9"/>
  <c r="BN25" i="9"/>
  <c r="BM25" i="9"/>
  <c r="BL25" i="9"/>
  <c r="BK25" i="9"/>
  <c r="BJ25" i="9"/>
  <c r="BI25" i="9"/>
  <c r="BH25" i="9"/>
  <c r="BC25" i="9"/>
  <c r="EE24" i="9"/>
  <c r="ED24" i="9"/>
  <c r="EC24" i="9"/>
  <c r="EB24" i="9"/>
  <c r="EA24" i="9"/>
  <c r="DZ24" i="9"/>
  <c r="DY24" i="9"/>
  <c r="DX24" i="9"/>
  <c r="DW24" i="9"/>
  <c r="DV24" i="9"/>
  <c r="DU24" i="9"/>
  <c r="DT24" i="9"/>
  <c r="DR24" i="9"/>
  <c r="BF24" i="9"/>
  <c r="DQ24" i="9"/>
  <c r="BE24" i="9"/>
  <c r="DP24" i="9"/>
  <c r="BD24" i="9"/>
  <c r="DO24" i="9"/>
  <c r="BC24" i="9"/>
  <c r="DN24" i="9"/>
  <c r="BB24" i="9"/>
  <c r="DM24" i="9"/>
  <c r="BA24" i="9"/>
  <c r="DL24" i="9"/>
  <c r="AZ24" i="9"/>
  <c r="DK24" i="9"/>
  <c r="AY24" i="9"/>
  <c r="DJ24" i="9"/>
  <c r="AX24" i="9"/>
  <c r="DI24" i="9"/>
  <c r="AW24" i="9"/>
  <c r="DH24" i="9"/>
  <c r="AV24" i="9"/>
  <c r="DG24" i="9"/>
  <c r="DE24" i="9"/>
  <c r="AT24" i="9"/>
  <c r="DD24" i="9"/>
  <c r="AS24" i="9"/>
  <c r="DC24" i="9"/>
  <c r="AR24" i="9"/>
  <c r="DB24" i="9"/>
  <c r="AQ24" i="9"/>
  <c r="DA24" i="9"/>
  <c r="AP24" i="9"/>
  <c r="CZ24" i="9"/>
  <c r="AO24" i="9"/>
  <c r="CY24" i="9"/>
  <c r="AN24" i="9"/>
  <c r="CX24" i="9"/>
  <c r="AM24" i="9"/>
  <c r="CW24" i="9"/>
  <c r="AL24" i="9"/>
  <c r="CV24" i="9"/>
  <c r="AK24" i="9"/>
  <c r="CU24" i="9"/>
  <c r="AJ24" i="9"/>
  <c r="CT24" i="9"/>
  <c r="CR24" i="9"/>
  <c r="AH24" i="9"/>
  <c r="CQ24" i="9"/>
  <c r="AG24" i="9"/>
  <c r="CP24" i="9"/>
  <c r="AF24" i="9"/>
  <c r="CO24" i="9"/>
  <c r="AE24" i="9"/>
  <c r="CN24" i="9"/>
  <c r="AD24" i="9"/>
  <c r="CM24" i="9"/>
  <c r="AC24" i="9"/>
  <c r="CL24" i="9"/>
  <c r="AB24" i="9"/>
  <c r="CK24" i="9"/>
  <c r="AA24" i="9"/>
  <c r="CJ24" i="9"/>
  <c r="Z24" i="9"/>
  <c r="CI24" i="9"/>
  <c r="Y24" i="9"/>
  <c r="CH24" i="9"/>
  <c r="X24" i="9"/>
  <c r="CG24" i="9"/>
  <c r="CE24" i="9"/>
  <c r="CD24" i="9"/>
  <c r="CC24" i="9"/>
  <c r="CB24" i="9"/>
  <c r="CA24" i="9"/>
  <c r="BZ24" i="9"/>
  <c r="BY24" i="9"/>
  <c r="BX24" i="9"/>
  <c r="BW24" i="9"/>
  <c r="BV24" i="9"/>
  <c r="BU24" i="9"/>
  <c r="BT24" i="9"/>
  <c r="BR24" i="9"/>
  <c r="BQ24" i="9"/>
  <c r="BP24" i="9"/>
  <c r="BO24" i="9"/>
  <c r="BN24" i="9"/>
  <c r="BM24" i="9"/>
  <c r="BL24" i="9"/>
  <c r="BK24" i="9"/>
  <c r="BJ24" i="9"/>
  <c r="BI24" i="9"/>
  <c r="BH24" i="9"/>
  <c r="EE23" i="9"/>
  <c r="ED23" i="9"/>
  <c r="EC23" i="9"/>
  <c r="BP23" i="9"/>
  <c r="EB23" i="9"/>
  <c r="BO23" i="9"/>
  <c r="EA23" i="9"/>
  <c r="BN23" i="9"/>
  <c r="DZ23" i="9"/>
  <c r="BM23" i="9"/>
  <c r="DY23" i="9"/>
  <c r="BL23" i="9"/>
  <c r="DX23" i="9"/>
  <c r="BK23" i="9"/>
  <c r="DW23" i="9"/>
  <c r="BJ23" i="9"/>
  <c r="DV23" i="9"/>
  <c r="BI23" i="9"/>
  <c r="DU23" i="9"/>
  <c r="BH23" i="9"/>
  <c r="DT23" i="9"/>
  <c r="DR23" i="9"/>
  <c r="BF23" i="9"/>
  <c r="DQ23" i="9"/>
  <c r="BE23" i="9"/>
  <c r="DP23" i="9"/>
  <c r="BD23" i="9"/>
  <c r="DO23" i="9"/>
  <c r="BC23" i="9"/>
  <c r="DN23" i="9"/>
  <c r="BB23" i="9"/>
  <c r="DM23" i="9"/>
  <c r="BA23" i="9"/>
  <c r="DL23" i="9"/>
  <c r="AZ23" i="9"/>
  <c r="DK23" i="9"/>
  <c r="AY23" i="9"/>
  <c r="DJ23" i="9"/>
  <c r="AX23" i="9"/>
  <c r="DI23" i="9"/>
  <c r="AW23" i="9"/>
  <c r="DH23" i="9"/>
  <c r="AV23" i="9"/>
  <c r="DG23" i="9"/>
  <c r="DE23" i="9"/>
  <c r="AT23" i="9"/>
  <c r="DD23" i="9"/>
  <c r="AS23" i="9"/>
  <c r="DC23" i="9"/>
  <c r="AR23" i="9"/>
  <c r="DB23" i="9"/>
  <c r="AQ23" i="9"/>
  <c r="DA23" i="9"/>
  <c r="AP23" i="9"/>
  <c r="CZ23" i="9"/>
  <c r="AO23" i="9"/>
  <c r="CY23" i="9"/>
  <c r="AN23" i="9"/>
  <c r="CX23" i="9"/>
  <c r="AM23" i="9"/>
  <c r="CW23" i="9"/>
  <c r="AL23" i="9"/>
  <c r="CV23" i="9"/>
  <c r="AK23" i="9"/>
  <c r="CU23" i="9"/>
  <c r="AJ23" i="9"/>
  <c r="CT23" i="9"/>
  <c r="CR23" i="9"/>
  <c r="AH23" i="9"/>
  <c r="CQ23" i="9"/>
  <c r="AG23" i="9"/>
  <c r="CP23" i="9"/>
  <c r="AF23" i="9"/>
  <c r="CO23" i="9"/>
  <c r="AE23" i="9"/>
  <c r="CN23" i="9"/>
  <c r="AD23" i="9"/>
  <c r="CM23" i="9"/>
  <c r="AC23" i="9"/>
  <c r="CL23" i="9"/>
  <c r="AB23" i="9"/>
  <c r="CK23" i="9"/>
  <c r="AA23" i="9"/>
  <c r="CJ23" i="9"/>
  <c r="Z23" i="9"/>
  <c r="CI23" i="9"/>
  <c r="Y23" i="9"/>
  <c r="CH23" i="9"/>
  <c r="X23" i="9"/>
  <c r="CG23" i="9"/>
  <c r="CE23" i="9"/>
  <c r="CD23" i="9"/>
  <c r="CC23" i="9"/>
  <c r="CB23" i="9"/>
  <c r="CA23" i="9"/>
  <c r="BZ23" i="9"/>
  <c r="BY23" i="9"/>
  <c r="BX23" i="9"/>
  <c r="BW23" i="9"/>
  <c r="BV23" i="9"/>
  <c r="BU23" i="9"/>
  <c r="BT23" i="9"/>
  <c r="BR23" i="9"/>
  <c r="BQ23" i="9"/>
  <c r="EE22" i="9"/>
  <c r="ED22" i="9"/>
  <c r="EC22" i="9"/>
  <c r="EB22" i="9"/>
  <c r="EA22" i="9"/>
  <c r="DZ22" i="9"/>
  <c r="DY22" i="9"/>
  <c r="DX22" i="9"/>
  <c r="DW22" i="9"/>
  <c r="DV22" i="9"/>
  <c r="DU22" i="9"/>
  <c r="DT22" i="9"/>
  <c r="DR22" i="9"/>
  <c r="BF22" i="9"/>
  <c r="DQ22" i="9"/>
  <c r="BE22" i="9"/>
  <c r="DP22" i="9"/>
  <c r="BD22" i="9"/>
  <c r="DO22" i="9"/>
  <c r="BC22" i="9"/>
  <c r="DN22" i="9"/>
  <c r="BB22" i="9"/>
  <c r="DM22" i="9"/>
  <c r="BA22" i="9"/>
  <c r="DL22" i="9"/>
  <c r="AZ22" i="9"/>
  <c r="DK22" i="9"/>
  <c r="AY22" i="9"/>
  <c r="DJ22" i="9"/>
  <c r="AX22" i="9"/>
  <c r="DI22" i="9"/>
  <c r="AW22" i="9"/>
  <c r="DH22" i="9"/>
  <c r="AV22" i="9"/>
  <c r="DG22" i="9"/>
  <c r="DE22" i="9"/>
  <c r="AT22" i="9"/>
  <c r="DD22" i="9"/>
  <c r="AS22" i="9"/>
  <c r="DC22" i="9"/>
  <c r="AR22" i="9"/>
  <c r="DB22" i="9"/>
  <c r="AQ22" i="9"/>
  <c r="DA22" i="9"/>
  <c r="AP22" i="9"/>
  <c r="CZ22" i="9"/>
  <c r="AO22" i="9"/>
  <c r="CY22" i="9"/>
  <c r="AN22" i="9"/>
  <c r="CX22" i="9"/>
  <c r="AM22" i="9"/>
  <c r="CW22" i="9"/>
  <c r="AL22" i="9"/>
  <c r="CV22" i="9"/>
  <c r="AK22" i="9"/>
  <c r="CU22" i="9"/>
  <c r="AJ22" i="9"/>
  <c r="CT22" i="9"/>
  <c r="CR22" i="9"/>
  <c r="AH22" i="9"/>
  <c r="CQ22" i="9"/>
  <c r="AG22" i="9"/>
  <c r="CP22" i="9"/>
  <c r="AF22" i="9"/>
  <c r="CO22" i="9"/>
  <c r="AE22" i="9"/>
  <c r="CN22" i="9"/>
  <c r="AD22" i="9"/>
  <c r="CM22" i="9"/>
  <c r="AC22" i="9"/>
  <c r="CL22" i="9"/>
  <c r="AB22" i="9"/>
  <c r="CK22" i="9"/>
  <c r="AA22" i="9"/>
  <c r="CJ22" i="9"/>
  <c r="Z22" i="9"/>
  <c r="CI22" i="9"/>
  <c r="Y22" i="9"/>
  <c r="CH22" i="9"/>
  <c r="X22" i="9"/>
  <c r="CG22" i="9"/>
  <c r="CE22" i="9"/>
  <c r="CD22" i="9"/>
  <c r="U40" i="9"/>
  <c r="CC22" i="9"/>
  <c r="CB22" i="9"/>
  <c r="S40" i="9"/>
  <c r="CA22" i="9"/>
  <c r="BZ22" i="9"/>
  <c r="Q40" i="9"/>
  <c r="BY22" i="9"/>
  <c r="BX22" i="9"/>
  <c r="O40" i="9"/>
  <c r="BW22" i="9"/>
  <c r="BV22" i="9"/>
  <c r="M40" i="9"/>
  <c r="BU22" i="9"/>
  <c r="BT22" i="9"/>
  <c r="BR22" i="9"/>
  <c r="BQ22" i="9"/>
  <c r="BP22" i="9"/>
  <c r="BO22" i="9"/>
  <c r="BN22" i="9"/>
  <c r="BM22" i="9"/>
  <c r="BL22" i="9"/>
  <c r="BK22" i="9"/>
  <c r="BJ22" i="9"/>
  <c r="BI22" i="9"/>
  <c r="BH22" i="9"/>
  <c r="EE21" i="9"/>
  <c r="ED21" i="9"/>
  <c r="EC21" i="9"/>
  <c r="EB21" i="9"/>
  <c r="EA21" i="9"/>
  <c r="DZ21" i="9"/>
  <c r="DY21" i="9"/>
  <c r="DX21" i="9"/>
  <c r="DW21" i="9"/>
  <c r="DV21" i="9"/>
  <c r="DU21" i="9"/>
  <c r="DT21" i="9"/>
  <c r="DR21" i="9"/>
  <c r="BF21" i="9"/>
  <c r="DQ21" i="9"/>
  <c r="BE21" i="9"/>
  <c r="DP21" i="9"/>
  <c r="BD21" i="9"/>
  <c r="DO21" i="9"/>
  <c r="DN21" i="9"/>
  <c r="BB21" i="9"/>
  <c r="DM21" i="9"/>
  <c r="BA21" i="9"/>
  <c r="DL21" i="9"/>
  <c r="AZ21" i="9"/>
  <c r="DK21" i="9"/>
  <c r="AY21" i="9"/>
  <c r="DJ21" i="9"/>
  <c r="AX21" i="9"/>
  <c r="DI21" i="9"/>
  <c r="AW21" i="9"/>
  <c r="DH21" i="9"/>
  <c r="AV21" i="9"/>
  <c r="DG21" i="9"/>
  <c r="DE21" i="9"/>
  <c r="AT21" i="9"/>
  <c r="DD21" i="9"/>
  <c r="AS21" i="9"/>
  <c r="DC21" i="9"/>
  <c r="AR21" i="9"/>
  <c r="DB21" i="9"/>
  <c r="AQ21" i="9"/>
  <c r="DA21" i="9"/>
  <c r="AP21" i="9"/>
  <c r="CZ21" i="9"/>
  <c r="AO21" i="9"/>
  <c r="CY21" i="9"/>
  <c r="AN21" i="9"/>
  <c r="CX21" i="9"/>
  <c r="AM21" i="9"/>
  <c r="CW21" i="9"/>
  <c r="AL21" i="9"/>
  <c r="CV21" i="9"/>
  <c r="AK21" i="9"/>
  <c r="CU21" i="9"/>
  <c r="AJ21" i="9"/>
  <c r="CT21" i="9"/>
  <c r="CR21" i="9"/>
  <c r="AH21" i="9"/>
  <c r="CQ21" i="9"/>
  <c r="AG21" i="9"/>
  <c r="CP21" i="9"/>
  <c r="AF21" i="9"/>
  <c r="CO21" i="9"/>
  <c r="AE21" i="9"/>
  <c r="CN21" i="9"/>
  <c r="AD21" i="9"/>
  <c r="CM21" i="9"/>
  <c r="AC21" i="9"/>
  <c r="CL21" i="9"/>
  <c r="AB21" i="9"/>
  <c r="CK21" i="9"/>
  <c r="AA21" i="9"/>
  <c r="CJ21" i="9"/>
  <c r="Z21" i="9"/>
  <c r="CI21" i="9"/>
  <c r="Y21" i="9"/>
  <c r="CH21" i="9"/>
  <c r="X21" i="9"/>
  <c r="CG21" i="9"/>
  <c r="CE21" i="9"/>
  <c r="V21" i="9"/>
  <c r="CD21" i="9"/>
  <c r="U21" i="9"/>
  <c r="CC21" i="9"/>
  <c r="T21" i="9"/>
  <c r="CB21" i="9"/>
  <c r="S21" i="9"/>
  <c r="CA21" i="9"/>
  <c r="R21" i="9"/>
  <c r="BZ21" i="9"/>
  <c r="Q21" i="9"/>
  <c r="BY21" i="9"/>
  <c r="P21" i="9"/>
  <c r="BX21" i="9"/>
  <c r="O21" i="9"/>
  <c r="BW21" i="9"/>
  <c r="N21" i="9"/>
  <c r="BV21" i="9"/>
  <c r="M21" i="9"/>
  <c r="BU21" i="9"/>
  <c r="L21" i="9"/>
  <c r="BT21" i="9"/>
  <c r="BR21" i="9"/>
  <c r="BQ21" i="9"/>
  <c r="BP21" i="9"/>
  <c r="BO21" i="9"/>
  <c r="BN21" i="9"/>
  <c r="BM21" i="9"/>
  <c r="BL21" i="9"/>
  <c r="BK21" i="9"/>
  <c r="BJ21" i="9"/>
  <c r="BI21" i="9"/>
  <c r="BH21" i="9"/>
  <c r="BC21" i="9"/>
  <c r="EE20" i="9"/>
  <c r="ED20" i="9"/>
  <c r="EC20" i="9"/>
  <c r="EB20" i="9"/>
  <c r="EA20" i="9"/>
  <c r="DZ20" i="9"/>
  <c r="DY20" i="9"/>
  <c r="DX20" i="9"/>
  <c r="DW20" i="9"/>
  <c r="DV20" i="9"/>
  <c r="DU20" i="9"/>
  <c r="DT20" i="9"/>
  <c r="DR20" i="9"/>
  <c r="BF20" i="9"/>
  <c r="DQ20" i="9"/>
  <c r="BE20" i="9"/>
  <c r="DP20" i="9"/>
  <c r="BD20" i="9"/>
  <c r="DO20" i="9"/>
  <c r="BC20" i="9"/>
  <c r="DN20" i="9"/>
  <c r="BB20" i="9"/>
  <c r="DM20" i="9"/>
  <c r="BA20" i="9"/>
  <c r="DL20" i="9"/>
  <c r="AZ20" i="9"/>
  <c r="DK20" i="9"/>
  <c r="AY20" i="9"/>
  <c r="DJ20" i="9"/>
  <c r="AX20" i="9"/>
  <c r="DI20" i="9"/>
  <c r="AW20" i="9"/>
  <c r="DH20" i="9"/>
  <c r="AV20" i="9"/>
  <c r="DG20" i="9"/>
  <c r="DE20" i="9"/>
  <c r="AT20" i="9"/>
  <c r="DD20" i="9"/>
  <c r="AS20" i="9"/>
  <c r="DC20" i="9"/>
  <c r="AR20" i="9"/>
  <c r="DB20" i="9"/>
  <c r="AQ20" i="9"/>
  <c r="DA20" i="9"/>
  <c r="AP20" i="9"/>
  <c r="CZ20" i="9"/>
  <c r="AO20" i="9"/>
  <c r="CY20" i="9"/>
  <c r="AN20" i="9"/>
  <c r="CX20" i="9"/>
  <c r="AM20" i="9"/>
  <c r="CW20" i="9"/>
  <c r="AL20" i="9"/>
  <c r="CV20" i="9"/>
  <c r="AK20" i="9"/>
  <c r="CU20" i="9"/>
  <c r="AJ20" i="9"/>
  <c r="CT20" i="9"/>
  <c r="CR20" i="9"/>
  <c r="AH20" i="9"/>
  <c r="CQ20" i="9"/>
  <c r="AG20" i="9"/>
  <c r="CP20" i="9"/>
  <c r="AF20" i="9"/>
  <c r="CO20" i="9"/>
  <c r="AE20" i="9"/>
  <c r="CN20" i="9"/>
  <c r="AD20" i="9"/>
  <c r="CM20" i="9"/>
  <c r="AC20" i="9"/>
  <c r="CL20" i="9"/>
  <c r="AB20" i="9"/>
  <c r="CK20" i="9"/>
  <c r="AA20" i="9"/>
  <c r="CJ20" i="9"/>
  <c r="Z20" i="9"/>
  <c r="CI20" i="9"/>
  <c r="Y20" i="9"/>
  <c r="CH20" i="9"/>
  <c r="X20" i="9"/>
  <c r="CG20" i="9"/>
  <c r="CE20" i="9"/>
  <c r="CD20" i="9"/>
  <c r="CC20" i="9"/>
  <c r="CB20" i="9"/>
  <c r="CA20" i="9"/>
  <c r="BZ20" i="9"/>
  <c r="BY20" i="9"/>
  <c r="BX20" i="9"/>
  <c r="BW20" i="9"/>
  <c r="BV20" i="9"/>
  <c r="BU20" i="9"/>
  <c r="BT20" i="9"/>
  <c r="BR20" i="9"/>
  <c r="BQ20" i="9"/>
  <c r="BP20" i="9"/>
  <c r="BO20" i="9"/>
  <c r="BN20" i="9"/>
  <c r="BM20" i="9"/>
  <c r="BL20" i="9"/>
  <c r="BK20" i="9"/>
  <c r="BJ20" i="9"/>
  <c r="BI20" i="9"/>
  <c r="BH20" i="9"/>
  <c r="EE19" i="9"/>
  <c r="ED19" i="9"/>
  <c r="EC19" i="9"/>
  <c r="EB19" i="9"/>
  <c r="EA19" i="9"/>
  <c r="DZ19" i="9"/>
  <c r="DY19" i="9"/>
  <c r="DX19" i="9"/>
  <c r="DW19" i="9"/>
  <c r="DV19" i="9"/>
  <c r="DU19" i="9"/>
  <c r="DT19" i="9"/>
  <c r="DR19" i="9"/>
  <c r="BF19" i="9"/>
  <c r="DQ19" i="9"/>
  <c r="BE19" i="9"/>
  <c r="DP19" i="9"/>
  <c r="BD19" i="9"/>
  <c r="DO19" i="9"/>
  <c r="BC19" i="9"/>
  <c r="DN19" i="9"/>
  <c r="BB19" i="9"/>
  <c r="DM19" i="9"/>
  <c r="BA19" i="9"/>
  <c r="DL19" i="9"/>
  <c r="AZ19" i="9"/>
  <c r="DK19" i="9"/>
  <c r="AY19" i="9"/>
  <c r="DJ19" i="9"/>
  <c r="AX19" i="9"/>
  <c r="DI19" i="9"/>
  <c r="AW19" i="9"/>
  <c r="DH19" i="9"/>
  <c r="AV19" i="9"/>
  <c r="DG19" i="9"/>
  <c r="DE19" i="9"/>
  <c r="AT19" i="9"/>
  <c r="DD19" i="9"/>
  <c r="AS19" i="9"/>
  <c r="DC19" i="9"/>
  <c r="AR19" i="9"/>
  <c r="DB19" i="9"/>
  <c r="AQ19" i="9"/>
  <c r="DA19" i="9"/>
  <c r="AP19" i="9"/>
  <c r="CZ19" i="9"/>
  <c r="AO19" i="9"/>
  <c r="CY19" i="9"/>
  <c r="AN19" i="9"/>
  <c r="CX19" i="9"/>
  <c r="AM19" i="9"/>
  <c r="CW19" i="9"/>
  <c r="AL19" i="9"/>
  <c r="CV19" i="9"/>
  <c r="AK19" i="9"/>
  <c r="CU19" i="9"/>
  <c r="AJ19" i="9"/>
  <c r="CT19" i="9"/>
  <c r="CR19" i="9"/>
  <c r="AH19" i="9"/>
  <c r="CQ19" i="9"/>
  <c r="AG19" i="9"/>
  <c r="CP19" i="9"/>
  <c r="AF19" i="9"/>
  <c r="CO19" i="9"/>
  <c r="AE19" i="9"/>
  <c r="CN19" i="9"/>
  <c r="AD19" i="9"/>
  <c r="CM19" i="9"/>
  <c r="AC19" i="9"/>
  <c r="CL19" i="9"/>
  <c r="AB19" i="9"/>
  <c r="CK19" i="9"/>
  <c r="AA19" i="9"/>
  <c r="CJ19" i="9"/>
  <c r="Z19" i="9"/>
  <c r="CI19" i="9"/>
  <c r="Y19" i="9"/>
  <c r="CH19" i="9"/>
  <c r="X19" i="9"/>
  <c r="CG19" i="9"/>
  <c r="CE19" i="9"/>
  <c r="CD19" i="9"/>
  <c r="CC19" i="9"/>
  <c r="CB19" i="9"/>
  <c r="CA19" i="9"/>
  <c r="BZ19" i="9"/>
  <c r="BY19" i="9"/>
  <c r="BX19" i="9"/>
  <c r="BW19" i="9"/>
  <c r="BV19" i="9"/>
  <c r="BU19" i="9"/>
  <c r="BT19" i="9"/>
  <c r="BR19" i="9"/>
  <c r="BQ19" i="9"/>
  <c r="BP19" i="9"/>
  <c r="BO19" i="9"/>
  <c r="BN19" i="9"/>
  <c r="BM19" i="9"/>
  <c r="BL19" i="9"/>
  <c r="BK19" i="9"/>
  <c r="BJ19" i="9"/>
  <c r="BI19" i="9"/>
  <c r="BH19" i="9"/>
  <c r="EE18" i="9"/>
  <c r="ED18" i="9"/>
  <c r="EC18" i="9"/>
  <c r="EB18" i="9"/>
  <c r="EA18" i="9"/>
  <c r="DZ18" i="9"/>
  <c r="DY18" i="9"/>
  <c r="DX18" i="9"/>
  <c r="DW18" i="9"/>
  <c r="DV18" i="9"/>
  <c r="DU18" i="9"/>
  <c r="DT18" i="9"/>
  <c r="DR18" i="9"/>
  <c r="BF18" i="9"/>
  <c r="DQ18" i="9"/>
  <c r="BE18" i="9"/>
  <c r="DP18" i="9"/>
  <c r="BD18" i="9"/>
  <c r="DO18" i="9"/>
  <c r="BC18" i="9"/>
  <c r="DN18" i="9"/>
  <c r="BB18" i="9"/>
  <c r="DM18" i="9"/>
  <c r="BA18" i="9"/>
  <c r="DL18" i="9"/>
  <c r="AZ18" i="9"/>
  <c r="DK18" i="9"/>
  <c r="AY18" i="9"/>
  <c r="DJ18" i="9"/>
  <c r="AX18" i="9"/>
  <c r="DI18" i="9"/>
  <c r="AW18" i="9"/>
  <c r="DH18" i="9"/>
  <c r="AV18" i="9"/>
  <c r="DG18" i="9"/>
  <c r="DE18" i="9"/>
  <c r="AT18" i="9"/>
  <c r="DD18" i="9"/>
  <c r="AS18" i="9"/>
  <c r="DC18" i="9"/>
  <c r="AR18" i="9"/>
  <c r="DB18" i="9"/>
  <c r="AQ18" i="9"/>
  <c r="DA18" i="9"/>
  <c r="AP18" i="9"/>
  <c r="CZ18" i="9"/>
  <c r="AO18" i="9"/>
  <c r="CY18" i="9"/>
  <c r="AN18" i="9"/>
  <c r="CX18" i="9"/>
  <c r="AM18" i="9"/>
  <c r="CW18" i="9"/>
  <c r="AL18" i="9"/>
  <c r="CV18" i="9"/>
  <c r="AK18" i="9"/>
  <c r="CU18" i="9"/>
  <c r="AJ18" i="9"/>
  <c r="CT18" i="9"/>
  <c r="CR18" i="9"/>
  <c r="AH18" i="9"/>
  <c r="CQ18" i="9"/>
  <c r="AG18" i="9"/>
  <c r="CP18" i="9"/>
  <c r="AF18" i="9"/>
  <c r="CO18" i="9"/>
  <c r="AE18" i="9"/>
  <c r="CN18" i="9"/>
  <c r="AD18" i="9"/>
  <c r="CM18" i="9"/>
  <c r="AC18" i="9"/>
  <c r="CL18" i="9"/>
  <c r="AB18" i="9"/>
  <c r="CK18" i="9"/>
  <c r="AA18" i="9"/>
  <c r="CJ18" i="9"/>
  <c r="Z18" i="9"/>
  <c r="CI18" i="9"/>
  <c r="Y18" i="9"/>
  <c r="CH18" i="9"/>
  <c r="X18" i="9"/>
  <c r="CG18" i="9"/>
  <c r="CE18" i="9"/>
  <c r="V30" i="9"/>
  <c r="CD18" i="9"/>
  <c r="CC18" i="9"/>
  <c r="T30" i="9"/>
  <c r="CB18" i="9"/>
  <c r="CA18" i="9"/>
  <c r="R30" i="9"/>
  <c r="BZ18" i="9"/>
  <c r="BY18" i="9"/>
  <c r="P30" i="9"/>
  <c r="BX18" i="9"/>
  <c r="BW18" i="9"/>
  <c r="N30" i="9"/>
  <c r="BV18" i="9"/>
  <c r="BU18" i="9"/>
  <c r="L30" i="9"/>
  <c r="BT18" i="9"/>
  <c r="BR18" i="9"/>
  <c r="BQ18" i="9"/>
  <c r="BP18" i="9"/>
  <c r="BO18" i="9"/>
  <c r="BN18" i="9"/>
  <c r="BM18" i="9"/>
  <c r="BL18" i="9"/>
  <c r="BK18" i="9"/>
  <c r="BJ18" i="9"/>
  <c r="BI18" i="9"/>
  <c r="BH18" i="9"/>
  <c r="EE17" i="9"/>
  <c r="ED17" i="9"/>
  <c r="EC17" i="9"/>
  <c r="EB17" i="9"/>
  <c r="EA17" i="9"/>
  <c r="DZ17" i="9"/>
  <c r="DY17" i="9"/>
  <c r="DX17" i="9"/>
  <c r="DW17" i="9"/>
  <c r="DV17" i="9"/>
  <c r="DU17" i="9"/>
  <c r="DT17" i="9"/>
  <c r="DR17" i="9"/>
  <c r="BF17" i="9"/>
  <c r="DQ17" i="9"/>
  <c r="BE17" i="9"/>
  <c r="DP17" i="9"/>
  <c r="BD17" i="9"/>
  <c r="DO17" i="9"/>
  <c r="BC17" i="9"/>
  <c r="DN17" i="9"/>
  <c r="BB17" i="9"/>
  <c r="DM17" i="9"/>
  <c r="BA17" i="9"/>
  <c r="DL17" i="9"/>
  <c r="AZ17" i="9"/>
  <c r="DK17" i="9"/>
  <c r="AY17" i="9"/>
  <c r="DJ17" i="9"/>
  <c r="AX17" i="9"/>
  <c r="DI17" i="9"/>
  <c r="AW17" i="9"/>
  <c r="DH17" i="9"/>
  <c r="AV17" i="9"/>
  <c r="DG17" i="9"/>
  <c r="DE17" i="9"/>
  <c r="AT17" i="9"/>
  <c r="DD17" i="9"/>
  <c r="AS17" i="9"/>
  <c r="DC17" i="9"/>
  <c r="AR17" i="9"/>
  <c r="DB17" i="9"/>
  <c r="AQ17" i="9"/>
  <c r="DA17" i="9"/>
  <c r="AP17" i="9"/>
  <c r="CZ17" i="9"/>
  <c r="AO17" i="9"/>
  <c r="CY17" i="9"/>
  <c r="AN17" i="9"/>
  <c r="CX17" i="9"/>
  <c r="AM17" i="9"/>
  <c r="CW17" i="9"/>
  <c r="AL17" i="9"/>
  <c r="CV17" i="9"/>
  <c r="AK17" i="9"/>
  <c r="CU17" i="9"/>
  <c r="AJ17" i="9"/>
  <c r="CT17" i="9"/>
  <c r="CR17" i="9"/>
  <c r="AH17" i="9"/>
  <c r="CQ17" i="9"/>
  <c r="AG17" i="9"/>
  <c r="CP17" i="9"/>
  <c r="AF17" i="9"/>
  <c r="CO17" i="9"/>
  <c r="AE17" i="9"/>
  <c r="CN17" i="9"/>
  <c r="AD17" i="9"/>
  <c r="CM17" i="9"/>
  <c r="AC17" i="9"/>
  <c r="CL17" i="9"/>
  <c r="AB17" i="9"/>
  <c r="CK17" i="9"/>
  <c r="AA17" i="9"/>
  <c r="CJ17" i="9"/>
  <c r="Z17" i="9"/>
  <c r="CI17" i="9"/>
  <c r="Y17" i="9"/>
  <c r="CH17" i="9"/>
  <c r="X17" i="9"/>
  <c r="CG17" i="9"/>
  <c r="CE17" i="9"/>
  <c r="V17" i="9"/>
  <c r="CD17" i="9"/>
  <c r="U17" i="9"/>
  <c r="CC17" i="9"/>
  <c r="T17" i="9"/>
  <c r="CB17" i="9"/>
  <c r="S17" i="9"/>
  <c r="CA17" i="9"/>
  <c r="R17" i="9"/>
  <c r="BZ17" i="9"/>
  <c r="Q17" i="9"/>
  <c r="BY17" i="9"/>
  <c r="P17" i="9"/>
  <c r="BX17" i="9"/>
  <c r="O17" i="9"/>
  <c r="BW17" i="9"/>
  <c r="N17" i="9"/>
  <c r="BV17" i="9"/>
  <c r="M17" i="9"/>
  <c r="BU17" i="9"/>
  <c r="L17" i="9"/>
  <c r="BT17" i="9"/>
  <c r="BR17" i="9"/>
  <c r="BQ17" i="9"/>
  <c r="BP17" i="9"/>
  <c r="BO17" i="9"/>
  <c r="BN17" i="9"/>
  <c r="BM17" i="9"/>
  <c r="BL17" i="9"/>
  <c r="BK17" i="9"/>
  <c r="BJ17" i="9"/>
  <c r="BI17" i="9"/>
  <c r="BH17" i="9"/>
  <c r="EE16" i="9"/>
  <c r="ED16" i="9"/>
  <c r="EC16" i="9"/>
  <c r="EB16" i="9"/>
  <c r="EA16" i="9"/>
  <c r="DZ16" i="9"/>
  <c r="DY16" i="9"/>
  <c r="DX16" i="9"/>
  <c r="DW16" i="9"/>
  <c r="DV16" i="9"/>
  <c r="DU16" i="9"/>
  <c r="DT16" i="9"/>
  <c r="DR16" i="9"/>
  <c r="BF16" i="9"/>
  <c r="DQ16" i="9"/>
  <c r="BE16" i="9"/>
  <c r="DP16" i="9"/>
  <c r="BD16" i="9"/>
  <c r="DO16" i="9"/>
  <c r="BC16" i="9"/>
  <c r="DN16" i="9"/>
  <c r="BB16" i="9"/>
  <c r="DM16" i="9"/>
  <c r="BA16" i="9"/>
  <c r="DL16" i="9"/>
  <c r="AZ16" i="9"/>
  <c r="DK16" i="9"/>
  <c r="AY16" i="9"/>
  <c r="DJ16" i="9"/>
  <c r="AX16" i="9"/>
  <c r="DI16" i="9"/>
  <c r="AW16" i="9"/>
  <c r="DH16" i="9"/>
  <c r="AV16" i="9"/>
  <c r="DG16" i="9"/>
  <c r="DE16" i="9"/>
  <c r="AT16" i="9"/>
  <c r="DD16" i="9"/>
  <c r="AS16" i="9"/>
  <c r="DC16" i="9"/>
  <c r="AR16" i="9"/>
  <c r="DB16" i="9"/>
  <c r="AQ16" i="9"/>
  <c r="DA16" i="9"/>
  <c r="AP16" i="9"/>
  <c r="CZ16" i="9"/>
  <c r="AO16" i="9"/>
  <c r="CY16" i="9"/>
  <c r="AN16" i="9"/>
  <c r="CX16" i="9"/>
  <c r="AM16" i="9"/>
  <c r="CW16" i="9"/>
  <c r="AL16" i="9"/>
  <c r="CV16" i="9"/>
  <c r="AK16" i="9"/>
  <c r="CU16" i="9"/>
  <c r="AJ16" i="9"/>
  <c r="CT16" i="9"/>
  <c r="CR16" i="9"/>
  <c r="AH16" i="9"/>
  <c r="CQ16" i="9"/>
  <c r="AG16" i="9"/>
  <c r="CP16" i="9"/>
  <c r="AF16" i="9"/>
  <c r="CO16" i="9"/>
  <c r="AE16" i="9"/>
  <c r="CN16" i="9"/>
  <c r="AD16" i="9"/>
  <c r="CM16" i="9"/>
  <c r="AC16" i="9"/>
  <c r="CL16" i="9"/>
  <c r="AB16" i="9"/>
  <c r="CK16" i="9"/>
  <c r="AA16" i="9"/>
  <c r="CJ16" i="9"/>
  <c r="Z16" i="9"/>
  <c r="CI16" i="9"/>
  <c r="Y16" i="9"/>
  <c r="CH16" i="9"/>
  <c r="X16" i="9"/>
  <c r="CG16" i="9"/>
  <c r="CE16" i="9"/>
  <c r="V16" i="9"/>
  <c r="CD16" i="9"/>
  <c r="U16" i="9"/>
  <c r="CC16" i="9"/>
  <c r="T16" i="9"/>
  <c r="CB16" i="9"/>
  <c r="S16" i="9"/>
  <c r="CA16" i="9"/>
  <c r="R16" i="9"/>
  <c r="BZ16" i="9"/>
  <c r="Q16" i="9"/>
  <c r="BY16" i="9"/>
  <c r="P16" i="9"/>
  <c r="BX16" i="9"/>
  <c r="O16" i="9"/>
  <c r="BW16" i="9"/>
  <c r="N16" i="9"/>
  <c r="BV16" i="9"/>
  <c r="M16" i="9"/>
  <c r="BU16" i="9"/>
  <c r="L16" i="9"/>
  <c r="BT16" i="9"/>
  <c r="BR16" i="9"/>
  <c r="BQ16" i="9"/>
  <c r="BP16" i="9"/>
  <c r="BO16" i="9"/>
  <c r="BN16" i="9"/>
  <c r="BM16" i="9"/>
  <c r="BL16" i="9"/>
  <c r="BK16" i="9"/>
  <c r="BJ16" i="9"/>
  <c r="BI16" i="9"/>
  <c r="BH16" i="9"/>
  <c r="EE15" i="9"/>
  <c r="ED15" i="9"/>
  <c r="EC15" i="9"/>
  <c r="EB15" i="9"/>
  <c r="EA15" i="9"/>
  <c r="DZ15" i="9"/>
  <c r="DY15" i="9"/>
  <c r="DX15" i="9"/>
  <c r="DW15" i="9"/>
  <c r="DV15" i="9"/>
  <c r="DU15" i="9"/>
  <c r="BH15" i="9"/>
  <c r="DT15" i="9"/>
  <c r="DR15" i="9"/>
  <c r="BF15" i="9"/>
  <c r="DQ15" i="9"/>
  <c r="BE15" i="9"/>
  <c r="DP15" i="9"/>
  <c r="BD15" i="9"/>
  <c r="DO15" i="9"/>
  <c r="BC15" i="9"/>
  <c r="DN15" i="9"/>
  <c r="BB15" i="9"/>
  <c r="DM15" i="9"/>
  <c r="BA15" i="9"/>
  <c r="DL15" i="9"/>
  <c r="AZ15" i="9"/>
  <c r="DK15" i="9"/>
  <c r="AY15" i="9"/>
  <c r="DJ15" i="9"/>
  <c r="AX15" i="9"/>
  <c r="DI15" i="9"/>
  <c r="AW15" i="9"/>
  <c r="DH15" i="9"/>
  <c r="AV15" i="9"/>
  <c r="DG15" i="9"/>
  <c r="DE15" i="9"/>
  <c r="AT15" i="9"/>
  <c r="DD15" i="9"/>
  <c r="AS15" i="9"/>
  <c r="DC15" i="9"/>
  <c r="AR15" i="9"/>
  <c r="DB15" i="9"/>
  <c r="AQ15" i="9"/>
  <c r="DA15" i="9"/>
  <c r="AP15" i="9"/>
  <c r="CZ15" i="9"/>
  <c r="AO15" i="9"/>
  <c r="CY15" i="9"/>
  <c r="AN15" i="9"/>
  <c r="CX15" i="9"/>
  <c r="AM15" i="9"/>
  <c r="CW15" i="9"/>
  <c r="AL15" i="9"/>
  <c r="CV15" i="9"/>
  <c r="AK15" i="9"/>
  <c r="CU15" i="9"/>
  <c r="AJ15" i="9"/>
  <c r="CT15" i="9"/>
  <c r="CR15" i="9"/>
  <c r="AH15" i="9"/>
  <c r="CQ15" i="9"/>
  <c r="AG15" i="9"/>
  <c r="CP15" i="9"/>
  <c r="AF15" i="9"/>
  <c r="CO15" i="9"/>
  <c r="AE15" i="9"/>
  <c r="CN15" i="9"/>
  <c r="AD15" i="9"/>
  <c r="CM15" i="9"/>
  <c r="AC15" i="9"/>
  <c r="CL15" i="9"/>
  <c r="AB15" i="9"/>
  <c r="CK15" i="9"/>
  <c r="AA15" i="9"/>
  <c r="CJ15" i="9"/>
  <c r="Z15" i="9"/>
  <c r="CI15" i="9"/>
  <c r="Y15" i="9"/>
  <c r="CH15" i="9"/>
  <c r="X15" i="9"/>
  <c r="CG15" i="9"/>
  <c r="CE15" i="9"/>
  <c r="CD15" i="9"/>
  <c r="CC15" i="9"/>
  <c r="CB15" i="9"/>
  <c r="CA15" i="9"/>
  <c r="BZ15" i="9"/>
  <c r="BY15" i="9"/>
  <c r="BX15" i="9"/>
  <c r="BW15" i="9"/>
  <c r="BV15" i="9"/>
  <c r="BU15" i="9"/>
  <c r="BT15" i="9"/>
  <c r="BR15" i="9"/>
  <c r="BQ15" i="9"/>
  <c r="BP15" i="9"/>
  <c r="BO15" i="9"/>
  <c r="BN15" i="9"/>
  <c r="BM15" i="9"/>
  <c r="BL15" i="9"/>
  <c r="BK15" i="9"/>
  <c r="BJ15" i="9"/>
  <c r="BI15" i="9"/>
  <c r="EE14" i="9"/>
  <c r="ED14" i="9"/>
  <c r="EC14" i="9"/>
  <c r="EB14" i="9"/>
  <c r="EA14" i="9"/>
  <c r="DZ14" i="9"/>
  <c r="DY14" i="9"/>
  <c r="DX14" i="9"/>
  <c r="DW14" i="9"/>
  <c r="DV14" i="9"/>
  <c r="DU14" i="9"/>
  <c r="DT14" i="9"/>
  <c r="DR14" i="9"/>
  <c r="BF14" i="9"/>
  <c r="DQ14" i="9"/>
  <c r="BE14" i="9"/>
  <c r="DP14" i="9"/>
  <c r="BD14" i="9"/>
  <c r="DO14" i="9"/>
  <c r="BC14" i="9"/>
  <c r="DN14" i="9"/>
  <c r="BB14" i="9"/>
  <c r="DM14" i="9"/>
  <c r="BA14" i="9"/>
  <c r="DL14" i="9"/>
  <c r="AZ14" i="9"/>
  <c r="DK14" i="9"/>
  <c r="AY14" i="9"/>
  <c r="DJ14" i="9"/>
  <c r="AX14" i="9"/>
  <c r="DI14" i="9"/>
  <c r="AW14" i="9"/>
  <c r="DH14" i="9"/>
  <c r="AV14" i="9"/>
  <c r="DG14" i="9"/>
  <c r="DE14" i="9"/>
  <c r="AT14" i="9"/>
  <c r="DD14" i="9"/>
  <c r="AS14" i="9"/>
  <c r="DC14" i="9"/>
  <c r="AR14" i="9"/>
  <c r="DB14" i="9"/>
  <c r="AQ14" i="9"/>
  <c r="DA14" i="9"/>
  <c r="AP14" i="9"/>
  <c r="CZ14" i="9"/>
  <c r="AO14" i="9"/>
  <c r="CY14" i="9"/>
  <c r="AN14" i="9"/>
  <c r="CX14" i="9"/>
  <c r="AM14" i="9"/>
  <c r="CW14" i="9"/>
  <c r="AL14" i="9"/>
  <c r="CV14" i="9"/>
  <c r="AK14" i="9"/>
  <c r="CU14" i="9"/>
  <c r="AJ14" i="9"/>
  <c r="CT14" i="9"/>
  <c r="CR14" i="9"/>
  <c r="AH14" i="9"/>
  <c r="CQ14" i="9"/>
  <c r="AG14" i="9"/>
  <c r="CP14" i="9"/>
  <c r="AF14" i="9"/>
  <c r="CO14" i="9"/>
  <c r="AE14" i="9"/>
  <c r="CN14" i="9"/>
  <c r="AD14" i="9"/>
  <c r="CM14" i="9"/>
  <c r="AC14" i="9"/>
  <c r="CL14" i="9"/>
  <c r="AB14" i="9"/>
  <c r="CK14" i="9"/>
  <c r="AA14" i="9"/>
  <c r="CJ14" i="9"/>
  <c r="Z14" i="9"/>
  <c r="CI14" i="9"/>
  <c r="Y14" i="9"/>
  <c r="CH14" i="9"/>
  <c r="X14" i="9"/>
  <c r="CG14" i="9"/>
  <c r="CE14" i="9"/>
  <c r="CD14" i="9"/>
  <c r="U28" i="9"/>
  <c r="CC14" i="9"/>
  <c r="T28" i="9"/>
  <c r="CB14" i="9"/>
  <c r="S28" i="9"/>
  <c r="CA14" i="9"/>
  <c r="BZ14" i="9"/>
  <c r="Q28" i="9"/>
  <c r="BY14" i="9"/>
  <c r="P28" i="9"/>
  <c r="BX14" i="9"/>
  <c r="O28" i="9"/>
  <c r="BW14" i="9"/>
  <c r="BV14" i="9"/>
  <c r="M28" i="9"/>
  <c r="BU14" i="9"/>
  <c r="L28" i="9"/>
  <c r="BT14" i="9"/>
  <c r="BR14" i="9"/>
  <c r="BQ14" i="9"/>
  <c r="BP14" i="9"/>
  <c r="BO14" i="9"/>
  <c r="BN14" i="9"/>
  <c r="BM14" i="9"/>
  <c r="BL14" i="9"/>
  <c r="BK14" i="9"/>
  <c r="BJ14" i="9"/>
  <c r="BI14" i="9"/>
  <c r="BH14" i="9"/>
  <c r="EE13" i="9"/>
  <c r="ED13" i="9"/>
  <c r="EC13" i="9"/>
  <c r="EB13" i="9"/>
  <c r="EA13" i="9"/>
  <c r="DZ13" i="9"/>
  <c r="DY13" i="9"/>
  <c r="DX13" i="9"/>
  <c r="DW13" i="9"/>
  <c r="DV13" i="9"/>
  <c r="DU13" i="9"/>
  <c r="DT13" i="9"/>
  <c r="DR13" i="9"/>
  <c r="BF13" i="9"/>
  <c r="DQ13" i="9"/>
  <c r="BE13" i="9"/>
  <c r="DP13" i="9"/>
  <c r="BD13" i="9"/>
  <c r="DO13" i="9"/>
  <c r="DN13" i="9"/>
  <c r="BB13" i="9"/>
  <c r="DM13" i="9"/>
  <c r="BA13" i="9"/>
  <c r="DL13" i="9"/>
  <c r="AZ13" i="9"/>
  <c r="DK13" i="9"/>
  <c r="AY13" i="9"/>
  <c r="DJ13" i="9"/>
  <c r="AX13" i="9"/>
  <c r="DI13" i="9"/>
  <c r="AW13" i="9"/>
  <c r="DH13" i="9"/>
  <c r="AV13" i="9"/>
  <c r="DG13" i="9"/>
  <c r="DE13" i="9"/>
  <c r="AT13" i="9"/>
  <c r="DD13" i="9"/>
  <c r="AS13" i="9"/>
  <c r="DC13" i="9"/>
  <c r="AR13" i="9"/>
  <c r="DB13" i="9"/>
  <c r="AQ13" i="9"/>
  <c r="DA13" i="9"/>
  <c r="AP13" i="9"/>
  <c r="CZ13" i="9"/>
  <c r="AO13" i="9"/>
  <c r="CY13" i="9"/>
  <c r="AN13" i="9"/>
  <c r="CX13" i="9"/>
  <c r="AM13" i="9"/>
  <c r="CW13" i="9"/>
  <c r="AL13" i="9"/>
  <c r="CV13" i="9"/>
  <c r="AK13" i="9"/>
  <c r="CU13" i="9"/>
  <c r="AJ13" i="9"/>
  <c r="CT13" i="9"/>
  <c r="CR13" i="9"/>
  <c r="AH13" i="9"/>
  <c r="CQ13" i="9"/>
  <c r="AG13" i="9"/>
  <c r="CP13" i="9"/>
  <c r="AF13" i="9"/>
  <c r="CO13" i="9"/>
  <c r="AE13" i="9"/>
  <c r="CN13" i="9"/>
  <c r="AD13" i="9"/>
  <c r="CM13" i="9"/>
  <c r="AC13" i="9"/>
  <c r="CL13" i="9"/>
  <c r="AB13" i="9"/>
  <c r="CK13" i="9"/>
  <c r="AA13" i="9"/>
  <c r="CJ13" i="9"/>
  <c r="Z13" i="9"/>
  <c r="CI13" i="9"/>
  <c r="Y13" i="9"/>
  <c r="CH13" i="9"/>
  <c r="X13" i="9"/>
  <c r="CG13" i="9"/>
  <c r="CE13" i="9"/>
  <c r="CD13" i="9"/>
  <c r="CC13" i="9"/>
  <c r="CB13" i="9"/>
  <c r="CA13" i="9"/>
  <c r="BZ13" i="9"/>
  <c r="BY13" i="9"/>
  <c r="BX13" i="9"/>
  <c r="BW13" i="9"/>
  <c r="BV13" i="9"/>
  <c r="BU13" i="9"/>
  <c r="BT13" i="9"/>
  <c r="BR13" i="9"/>
  <c r="BQ13" i="9"/>
  <c r="BP13" i="9"/>
  <c r="BO13" i="9"/>
  <c r="BN13" i="9"/>
  <c r="BM13" i="9"/>
  <c r="BL13" i="9"/>
  <c r="BK13" i="9"/>
  <c r="BJ13" i="9"/>
  <c r="BI13" i="9"/>
  <c r="BH13" i="9"/>
  <c r="BC13" i="9"/>
  <c r="EE12" i="9"/>
  <c r="ED12" i="9"/>
  <c r="EC12" i="9"/>
  <c r="EB12" i="9"/>
  <c r="EA12" i="9"/>
  <c r="DZ12" i="9"/>
  <c r="DY12" i="9"/>
  <c r="DX12" i="9"/>
  <c r="DW12" i="9"/>
  <c r="DV12" i="9"/>
  <c r="DU12" i="9"/>
  <c r="DT12" i="9"/>
  <c r="DR12" i="9"/>
  <c r="BF12" i="9"/>
  <c r="DQ12" i="9"/>
  <c r="BE12" i="9"/>
  <c r="DP12" i="9"/>
  <c r="BD12" i="9"/>
  <c r="DO12" i="9"/>
  <c r="BC12" i="9"/>
  <c r="DN12" i="9"/>
  <c r="BB12" i="9"/>
  <c r="DM12" i="9"/>
  <c r="BA12" i="9"/>
  <c r="DL12" i="9"/>
  <c r="AZ12" i="9"/>
  <c r="DK12" i="9"/>
  <c r="AY12" i="9"/>
  <c r="DJ12" i="9"/>
  <c r="AX12" i="9"/>
  <c r="DI12" i="9"/>
  <c r="AW12" i="9"/>
  <c r="DH12" i="9"/>
  <c r="AV12" i="9"/>
  <c r="DG12" i="9"/>
  <c r="DE12" i="9"/>
  <c r="AT12" i="9"/>
  <c r="DD12" i="9"/>
  <c r="AS12" i="9"/>
  <c r="DC12" i="9"/>
  <c r="AR12" i="9"/>
  <c r="DB12" i="9"/>
  <c r="AQ12" i="9"/>
  <c r="DA12" i="9"/>
  <c r="AP12" i="9"/>
  <c r="CZ12" i="9"/>
  <c r="AO12" i="9"/>
  <c r="CY12" i="9"/>
  <c r="AN12" i="9"/>
  <c r="CX12" i="9"/>
  <c r="AM12" i="9"/>
  <c r="CW12" i="9"/>
  <c r="AL12" i="9"/>
  <c r="CV12" i="9"/>
  <c r="AK12" i="9"/>
  <c r="CU12" i="9"/>
  <c r="AJ12" i="9"/>
  <c r="CT12" i="9"/>
  <c r="CR12" i="9"/>
  <c r="AH12" i="9"/>
  <c r="CQ12" i="9"/>
  <c r="AG12" i="9"/>
  <c r="CP12" i="9"/>
  <c r="AF12" i="9"/>
  <c r="CO12" i="9"/>
  <c r="AE12" i="9"/>
  <c r="CN12" i="9"/>
  <c r="AD12" i="9"/>
  <c r="CM12" i="9"/>
  <c r="AC12" i="9"/>
  <c r="CL12" i="9"/>
  <c r="AB12" i="9"/>
  <c r="CK12" i="9"/>
  <c r="AA12" i="9"/>
  <c r="CJ12" i="9"/>
  <c r="Z12" i="9"/>
  <c r="CI12" i="9"/>
  <c r="Y12" i="9"/>
  <c r="CH12" i="9"/>
  <c r="X12" i="9"/>
  <c r="CG12" i="9"/>
  <c r="CE12" i="9"/>
  <c r="CD12" i="9"/>
  <c r="CC12" i="9"/>
  <c r="CB12" i="9"/>
  <c r="CA12" i="9"/>
  <c r="BZ12" i="9"/>
  <c r="BY12" i="9"/>
  <c r="BX12" i="9"/>
  <c r="BW12" i="9"/>
  <c r="BV12" i="9"/>
  <c r="BU12" i="9"/>
  <c r="BT12" i="9"/>
  <c r="BR12" i="9"/>
  <c r="BQ12" i="9"/>
  <c r="BP12" i="9"/>
  <c r="BO12" i="9"/>
  <c r="BN12" i="9"/>
  <c r="BM12" i="9"/>
  <c r="BL12" i="9"/>
  <c r="BK12" i="9"/>
  <c r="BJ12" i="9"/>
  <c r="BI12" i="9"/>
  <c r="BH12" i="9"/>
  <c r="EE11" i="9"/>
  <c r="ED11" i="9"/>
  <c r="EC11" i="9"/>
  <c r="BP11" i="9"/>
  <c r="EB11" i="9"/>
  <c r="BO11" i="9"/>
  <c r="EA11" i="9"/>
  <c r="BN11" i="9"/>
  <c r="DZ11" i="9"/>
  <c r="BM11" i="9"/>
  <c r="DY11" i="9"/>
  <c r="BL11" i="9"/>
  <c r="DX11" i="9"/>
  <c r="BK11" i="9"/>
  <c r="DW11" i="9"/>
  <c r="BJ11" i="9"/>
  <c r="DV11" i="9"/>
  <c r="BI11" i="9"/>
  <c r="DU11" i="9"/>
  <c r="BH11" i="9"/>
  <c r="DT11" i="9"/>
  <c r="DR11" i="9"/>
  <c r="BF11" i="9"/>
  <c r="DQ11" i="9"/>
  <c r="BE11" i="9"/>
  <c r="DP11" i="9"/>
  <c r="BD11" i="9"/>
  <c r="DO11" i="9"/>
  <c r="BC11" i="9"/>
  <c r="DN11" i="9"/>
  <c r="BB11" i="9"/>
  <c r="DM11" i="9"/>
  <c r="BA11" i="9"/>
  <c r="DL11" i="9"/>
  <c r="AZ11" i="9"/>
  <c r="DK11" i="9"/>
  <c r="AY11" i="9"/>
  <c r="DJ11" i="9"/>
  <c r="AX11" i="9"/>
  <c r="DI11" i="9"/>
  <c r="AW11" i="9"/>
  <c r="DH11" i="9"/>
  <c r="AV11" i="9"/>
  <c r="DG11" i="9"/>
  <c r="DE11" i="9"/>
  <c r="AT11" i="9"/>
  <c r="DD11" i="9"/>
  <c r="AS11" i="9"/>
  <c r="DC11" i="9"/>
  <c r="AR11" i="9"/>
  <c r="DB11" i="9"/>
  <c r="AQ11" i="9"/>
  <c r="DA11" i="9"/>
  <c r="AP11" i="9"/>
  <c r="CZ11" i="9"/>
  <c r="AO11" i="9"/>
  <c r="CY11" i="9"/>
  <c r="AN11" i="9"/>
  <c r="CX11" i="9"/>
  <c r="AM11" i="9"/>
  <c r="CW11" i="9"/>
  <c r="AL11" i="9"/>
  <c r="CV11" i="9"/>
  <c r="AK11" i="9"/>
  <c r="CU11" i="9"/>
  <c r="AJ11" i="9"/>
  <c r="CT11" i="9"/>
  <c r="CR11" i="9"/>
  <c r="AH11" i="9"/>
  <c r="CQ11" i="9"/>
  <c r="AG11" i="9"/>
  <c r="CP11" i="9"/>
  <c r="AF11" i="9"/>
  <c r="CO11" i="9"/>
  <c r="AE11" i="9"/>
  <c r="CN11" i="9"/>
  <c r="AD11" i="9"/>
  <c r="CM11" i="9"/>
  <c r="AC11" i="9"/>
  <c r="CL11" i="9"/>
  <c r="AB11" i="9"/>
  <c r="CK11" i="9"/>
  <c r="AA11" i="9"/>
  <c r="CJ11" i="9"/>
  <c r="Z11" i="9"/>
  <c r="CI11" i="9"/>
  <c r="Y11" i="9"/>
  <c r="CH11" i="9"/>
  <c r="X11" i="9"/>
  <c r="CG11" i="9"/>
  <c r="CE11" i="9"/>
  <c r="CD11" i="9"/>
  <c r="CC11" i="9"/>
  <c r="CB11" i="9"/>
  <c r="S29" i="9"/>
  <c r="CA11" i="9"/>
  <c r="BZ11" i="9"/>
  <c r="BY11" i="9"/>
  <c r="BX11" i="9"/>
  <c r="O29" i="9"/>
  <c r="BW11" i="9"/>
  <c r="BV11" i="9"/>
  <c r="BU11" i="9"/>
  <c r="BT11" i="9"/>
  <c r="BR11" i="9"/>
  <c r="BQ11" i="9"/>
  <c r="EE10" i="9"/>
  <c r="ED10" i="9"/>
  <c r="EC10" i="9"/>
  <c r="EB10" i="9"/>
  <c r="BO10" i="9"/>
  <c r="EA10" i="9"/>
  <c r="BN10" i="9"/>
  <c r="DZ10" i="9"/>
  <c r="BM10" i="9"/>
  <c r="DY10" i="9"/>
  <c r="BL10" i="9"/>
  <c r="DX10" i="9"/>
  <c r="BK10" i="9"/>
  <c r="DW10" i="9"/>
  <c r="BJ10" i="9"/>
  <c r="DV10" i="9"/>
  <c r="BI10" i="9"/>
  <c r="DU10" i="9"/>
  <c r="BH10" i="9"/>
  <c r="DT10" i="9"/>
  <c r="DR10" i="9"/>
  <c r="BF10" i="9"/>
  <c r="DQ10" i="9"/>
  <c r="BE10" i="9"/>
  <c r="DP10" i="9"/>
  <c r="BD10" i="9"/>
  <c r="DO10" i="9"/>
  <c r="BC10" i="9"/>
  <c r="DN10" i="9"/>
  <c r="BB10" i="9"/>
  <c r="DM10" i="9"/>
  <c r="BA10" i="9"/>
  <c r="DL10" i="9"/>
  <c r="AZ10" i="9"/>
  <c r="DK10" i="9"/>
  <c r="AY10" i="9"/>
  <c r="DJ10" i="9"/>
  <c r="AX10" i="9"/>
  <c r="DI10" i="9"/>
  <c r="AW10" i="9"/>
  <c r="DH10" i="9"/>
  <c r="AV10" i="9"/>
  <c r="DG10" i="9"/>
  <c r="DE10" i="9"/>
  <c r="AT10" i="9"/>
  <c r="DD10" i="9"/>
  <c r="AS10" i="9"/>
  <c r="DC10" i="9"/>
  <c r="AR10" i="9"/>
  <c r="DB10" i="9"/>
  <c r="AQ10" i="9"/>
  <c r="DA10" i="9"/>
  <c r="AP10" i="9"/>
  <c r="CZ10" i="9"/>
  <c r="AO10" i="9"/>
  <c r="CY10" i="9"/>
  <c r="AN10" i="9"/>
  <c r="CX10" i="9"/>
  <c r="AM10" i="9"/>
  <c r="CW10" i="9"/>
  <c r="AL10" i="9"/>
  <c r="CV10" i="9"/>
  <c r="AK10" i="9"/>
  <c r="CU10" i="9"/>
  <c r="AJ10" i="9"/>
  <c r="CT10" i="9"/>
  <c r="CR10" i="9"/>
  <c r="AH10" i="9"/>
  <c r="CQ10" i="9"/>
  <c r="AG10" i="9"/>
  <c r="CP10" i="9"/>
  <c r="AF10" i="9"/>
  <c r="CO10" i="9"/>
  <c r="AE10" i="9"/>
  <c r="CN10" i="9"/>
  <c r="AD10" i="9"/>
  <c r="CM10" i="9"/>
  <c r="AC10" i="9"/>
  <c r="CL10" i="9"/>
  <c r="AB10" i="9"/>
  <c r="CK10" i="9"/>
  <c r="AA10" i="9"/>
  <c r="CJ10" i="9"/>
  <c r="Z10" i="9"/>
  <c r="CI10" i="9"/>
  <c r="Y10" i="9"/>
  <c r="CH10" i="9"/>
  <c r="X10" i="9"/>
  <c r="CG10" i="9"/>
  <c r="CE10" i="9"/>
  <c r="CD10" i="9"/>
  <c r="CC10" i="9"/>
  <c r="CB10" i="9"/>
  <c r="CA10" i="9"/>
  <c r="BZ10" i="9"/>
  <c r="BY10" i="9"/>
  <c r="BX10" i="9"/>
  <c r="BW10" i="9"/>
  <c r="BV10" i="9"/>
  <c r="BU10" i="9"/>
  <c r="BT10" i="9"/>
  <c r="BR10" i="9"/>
  <c r="BQ10" i="9"/>
  <c r="BP10" i="9"/>
  <c r="EE9" i="9"/>
  <c r="ED9" i="9"/>
  <c r="EC9" i="9"/>
  <c r="EB9" i="9"/>
  <c r="EA9" i="9"/>
  <c r="DZ9" i="9"/>
  <c r="DY9" i="9"/>
  <c r="DX9" i="9"/>
  <c r="DW9" i="9"/>
  <c r="BJ9" i="9"/>
  <c r="DV9" i="9"/>
  <c r="BI9" i="9"/>
  <c r="DU9" i="9"/>
  <c r="BH9" i="9"/>
  <c r="DT9" i="9"/>
  <c r="DR9" i="9"/>
  <c r="BF9" i="9"/>
  <c r="DQ9" i="9"/>
  <c r="BE9" i="9"/>
  <c r="DP9" i="9"/>
  <c r="BD9" i="9"/>
  <c r="DO9" i="9"/>
  <c r="BC9" i="9"/>
  <c r="DN9" i="9"/>
  <c r="BB9" i="9"/>
  <c r="DM9" i="9"/>
  <c r="BA9" i="9"/>
  <c r="DL9" i="9"/>
  <c r="AZ9" i="9"/>
  <c r="DK9" i="9"/>
  <c r="AY9" i="9"/>
  <c r="DJ9" i="9"/>
  <c r="AX9" i="9"/>
  <c r="DI9" i="9"/>
  <c r="AW9" i="9"/>
  <c r="DH9" i="9"/>
  <c r="AV9" i="9"/>
  <c r="DG9" i="9"/>
  <c r="DE9" i="9"/>
  <c r="AT9" i="9"/>
  <c r="DD9" i="9"/>
  <c r="AS9" i="9"/>
  <c r="DC9" i="9"/>
  <c r="AR9" i="9"/>
  <c r="DB9" i="9"/>
  <c r="AQ9" i="9"/>
  <c r="DA9" i="9"/>
  <c r="AP9" i="9"/>
  <c r="CZ9" i="9"/>
  <c r="AO9" i="9"/>
  <c r="CY9" i="9"/>
  <c r="AN9" i="9"/>
  <c r="CX9" i="9"/>
  <c r="AM9" i="9"/>
  <c r="CW9" i="9"/>
  <c r="AL9" i="9"/>
  <c r="CV9" i="9"/>
  <c r="AK9" i="9"/>
  <c r="CU9" i="9"/>
  <c r="AJ9" i="9"/>
  <c r="CT9" i="9"/>
  <c r="CR9" i="9"/>
  <c r="AH9" i="9"/>
  <c r="CQ9" i="9"/>
  <c r="AG9" i="9"/>
  <c r="CP9" i="9"/>
  <c r="AF9" i="9"/>
  <c r="CO9" i="9"/>
  <c r="AE9" i="9"/>
  <c r="CN9" i="9"/>
  <c r="AD9" i="9"/>
  <c r="CM9" i="9"/>
  <c r="AC9" i="9"/>
  <c r="CL9" i="9"/>
  <c r="AB9" i="9"/>
  <c r="CK9" i="9"/>
  <c r="AA9" i="9"/>
  <c r="CJ9" i="9"/>
  <c r="Z9" i="9"/>
  <c r="CI9" i="9"/>
  <c r="Y9" i="9"/>
  <c r="CH9" i="9"/>
  <c r="X9" i="9"/>
  <c r="CG9" i="9"/>
  <c r="CE9" i="9"/>
  <c r="V18" i="9"/>
  <c r="CD9" i="9"/>
  <c r="CC9" i="9"/>
  <c r="CB9" i="9"/>
  <c r="CA9" i="9"/>
  <c r="R18" i="9"/>
  <c r="BZ9" i="9"/>
  <c r="BY9" i="9"/>
  <c r="BX9" i="9"/>
  <c r="BW9" i="9"/>
  <c r="N18" i="9"/>
  <c r="BV9" i="9"/>
  <c r="BU9" i="9"/>
  <c r="BT9" i="9"/>
  <c r="BR9" i="9"/>
  <c r="BQ9" i="9"/>
  <c r="BP9" i="9"/>
  <c r="BO9" i="9"/>
  <c r="BN9" i="9"/>
  <c r="BM9" i="9"/>
  <c r="BL9" i="9"/>
  <c r="BK9" i="9"/>
  <c r="EE8" i="9"/>
  <c r="ED8" i="9"/>
  <c r="EC8" i="9"/>
  <c r="EB8" i="9"/>
  <c r="EA8" i="9"/>
  <c r="DZ8" i="9"/>
  <c r="DY8" i="9"/>
  <c r="DX8" i="9"/>
  <c r="DW8" i="9"/>
  <c r="DV8" i="9"/>
  <c r="DU8" i="9"/>
  <c r="DT8" i="9"/>
  <c r="DR8" i="9"/>
  <c r="BF8" i="9"/>
  <c r="DQ8" i="9"/>
  <c r="BE8" i="9"/>
  <c r="DP8" i="9"/>
  <c r="BD8" i="9"/>
  <c r="DO8" i="9"/>
  <c r="BC8" i="9"/>
  <c r="DN8" i="9"/>
  <c r="BB8" i="9"/>
  <c r="DM8" i="9"/>
  <c r="BA8" i="9"/>
  <c r="DL8" i="9"/>
  <c r="AZ8" i="9"/>
  <c r="DK8" i="9"/>
  <c r="AY8" i="9"/>
  <c r="DJ8" i="9"/>
  <c r="AX8" i="9"/>
  <c r="DI8" i="9"/>
  <c r="AW8" i="9"/>
  <c r="DH8" i="9"/>
  <c r="AV8" i="9"/>
  <c r="DG8" i="9"/>
  <c r="DE8" i="9"/>
  <c r="AT8" i="9"/>
  <c r="DD8" i="9"/>
  <c r="AS8" i="9"/>
  <c r="DC8" i="9"/>
  <c r="AR8" i="9"/>
  <c r="DB8" i="9"/>
  <c r="AQ8" i="9"/>
  <c r="DA8" i="9"/>
  <c r="AP8" i="9"/>
  <c r="CZ8" i="9"/>
  <c r="AO8" i="9"/>
  <c r="CY8" i="9"/>
  <c r="AN8" i="9"/>
  <c r="CX8" i="9"/>
  <c r="AM8" i="9"/>
  <c r="CW8" i="9"/>
  <c r="AL8" i="9"/>
  <c r="CV8" i="9"/>
  <c r="AK8" i="9"/>
  <c r="CU8" i="9"/>
  <c r="AJ8" i="9"/>
  <c r="CT8" i="9"/>
  <c r="CR8" i="9"/>
  <c r="AH8" i="9"/>
  <c r="CQ8" i="9"/>
  <c r="AG8" i="9"/>
  <c r="CP8" i="9"/>
  <c r="AF8" i="9"/>
  <c r="CO8" i="9"/>
  <c r="AE8" i="9"/>
  <c r="CN8" i="9"/>
  <c r="AD8" i="9"/>
  <c r="CM8" i="9"/>
  <c r="AC8" i="9"/>
  <c r="CL8" i="9"/>
  <c r="AB8" i="9"/>
  <c r="CK8" i="9"/>
  <c r="AA8" i="9"/>
  <c r="CJ8" i="9"/>
  <c r="Z8" i="9"/>
  <c r="CI8" i="9"/>
  <c r="Y8" i="9"/>
  <c r="CH8" i="9"/>
  <c r="X8" i="9"/>
  <c r="CG8" i="9"/>
  <c r="CE8" i="9"/>
  <c r="V14" i="9"/>
  <c r="CD8" i="9"/>
  <c r="U14" i="9"/>
  <c r="CC8" i="9"/>
  <c r="T14" i="9"/>
  <c r="CB8" i="9"/>
  <c r="S14" i="9"/>
  <c r="CA8" i="9"/>
  <c r="R14" i="9"/>
  <c r="BZ8" i="9"/>
  <c r="Q14" i="9"/>
  <c r="BY8" i="9"/>
  <c r="P14" i="9"/>
  <c r="BX8" i="9"/>
  <c r="O14" i="9"/>
  <c r="BW8" i="9"/>
  <c r="N14" i="9"/>
  <c r="BV8" i="9"/>
  <c r="M14" i="9"/>
  <c r="BU8" i="9"/>
  <c r="L14" i="9"/>
  <c r="BT8" i="9"/>
  <c r="BR8" i="9"/>
  <c r="BQ8" i="9"/>
  <c r="BP8" i="9"/>
  <c r="BO8" i="9"/>
  <c r="BN8" i="9"/>
  <c r="BM8" i="9"/>
  <c r="BL8" i="9"/>
  <c r="BK8" i="9"/>
  <c r="BJ8" i="9"/>
  <c r="BI8" i="9"/>
  <c r="BH8" i="9"/>
  <c r="EE7" i="9"/>
  <c r="ED7" i="9"/>
  <c r="EC7" i="9"/>
  <c r="BP7" i="9"/>
  <c r="EB7" i="9"/>
  <c r="BO7" i="9"/>
  <c r="EA7" i="9"/>
  <c r="BN7" i="9"/>
  <c r="DZ7" i="9"/>
  <c r="BM7" i="9"/>
  <c r="DY7" i="9"/>
  <c r="BL7" i="9"/>
  <c r="DX7" i="9"/>
  <c r="BK7" i="9"/>
  <c r="DW7" i="9"/>
  <c r="BJ7" i="9"/>
  <c r="DV7" i="9"/>
  <c r="BI7" i="9"/>
  <c r="DU7" i="9"/>
  <c r="BH7" i="9"/>
  <c r="DT7" i="9"/>
  <c r="DR7" i="9"/>
  <c r="BF7" i="9"/>
  <c r="DQ7" i="9"/>
  <c r="BE7" i="9"/>
  <c r="DP7" i="9"/>
  <c r="BD7" i="9"/>
  <c r="DO7" i="9"/>
  <c r="BC7" i="9"/>
  <c r="DN7" i="9"/>
  <c r="BB7" i="9"/>
  <c r="DM7" i="9"/>
  <c r="BA7" i="9"/>
  <c r="DL7" i="9"/>
  <c r="AZ7" i="9"/>
  <c r="DK7" i="9"/>
  <c r="AY7" i="9"/>
  <c r="DJ7" i="9"/>
  <c r="AX7" i="9"/>
  <c r="DI7" i="9"/>
  <c r="AW7" i="9"/>
  <c r="DH7" i="9"/>
  <c r="AV7" i="9"/>
  <c r="DG7" i="9"/>
  <c r="DE7" i="9"/>
  <c r="AT7" i="9"/>
  <c r="DD7" i="9"/>
  <c r="AS7" i="9"/>
  <c r="DC7" i="9"/>
  <c r="AR7" i="9"/>
  <c r="DB7" i="9"/>
  <c r="AQ7" i="9"/>
  <c r="DA7" i="9"/>
  <c r="AP7" i="9"/>
  <c r="CZ7" i="9"/>
  <c r="AO7" i="9"/>
  <c r="CY7" i="9"/>
  <c r="AN7" i="9"/>
  <c r="CX7" i="9"/>
  <c r="AM7" i="9"/>
  <c r="CW7" i="9"/>
  <c r="AL7" i="9"/>
  <c r="CV7" i="9"/>
  <c r="AK7" i="9"/>
  <c r="CU7" i="9"/>
  <c r="AJ7" i="9"/>
  <c r="CT7" i="9"/>
  <c r="CR7" i="9"/>
  <c r="AH7" i="9"/>
  <c r="CQ7" i="9"/>
  <c r="AG7" i="9"/>
  <c r="CP7" i="9"/>
  <c r="AF7" i="9"/>
  <c r="CO7" i="9"/>
  <c r="AE7" i="9"/>
  <c r="CN7" i="9"/>
  <c r="AD7" i="9"/>
  <c r="CM7" i="9"/>
  <c r="AC7" i="9"/>
  <c r="CL7" i="9"/>
  <c r="AB7" i="9"/>
  <c r="CK7" i="9"/>
  <c r="AA7" i="9"/>
  <c r="CJ7" i="9"/>
  <c r="Z7" i="9"/>
  <c r="CI7" i="9"/>
  <c r="Y7" i="9"/>
  <c r="CH7" i="9"/>
  <c r="X7" i="9"/>
  <c r="CG7" i="9"/>
  <c r="CE7" i="9"/>
  <c r="CD7" i="9"/>
  <c r="CC7" i="9"/>
  <c r="CB7" i="9"/>
  <c r="CA7" i="9"/>
  <c r="BZ7" i="9"/>
  <c r="BY7" i="9"/>
  <c r="BX7" i="9"/>
  <c r="BW7" i="9"/>
  <c r="BV7" i="9"/>
  <c r="BU7" i="9"/>
  <c r="BT7" i="9"/>
  <c r="BR7" i="9"/>
  <c r="BQ7" i="9"/>
  <c r="EE6" i="9"/>
  <c r="ED6" i="9"/>
  <c r="EC6" i="9"/>
  <c r="EB6" i="9"/>
  <c r="EA6" i="9"/>
  <c r="DZ6" i="9"/>
  <c r="DY6" i="9"/>
  <c r="DX6" i="9"/>
  <c r="DW6" i="9"/>
  <c r="DV6" i="9"/>
  <c r="DU6" i="9"/>
  <c r="DT6" i="9"/>
  <c r="DR6" i="9"/>
  <c r="BF6" i="9"/>
  <c r="DQ6" i="9"/>
  <c r="BE6" i="9"/>
  <c r="DP6" i="9"/>
  <c r="BD6" i="9"/>
  <c r="DO6" i="9"/>
  <c r="BC6" i="9"/>
  <c r="DN6" i="9"/>
  <c r="BB6" i="9"/>
  <c r="DM6" i="9"/>
  <c r="BA6" i="9"/>
  <c r="DL6" i="9"/>
  <c r="AZ6" i="9"/>
  <c r="DK6" i="9"/>
  <c r="AY6" i="9"/>
  <c r="DJ6" i="9"/>
  <c r="AX6" i="9"/>
  <c r="DI6" i="9"/>
  <c r="AW6" i="9"/>
  <c r="DH6" i="9"/>
  <c r="AV6" i="9"/>
  <c r="DG6" i="9"/>
  <c r="DE6" i="9"/>
  <c r="AT6" i="9"/>
  <c r="DD6" i="9"/>
  <c r="AS6" i="9"/>
  <c r="DC6" i="9"/>
  <c r="AR6" i="9"/>
  <c r="DB6" i="9"/>
  <c r="AQ6" i="9"/>
  <c r="DA6" i="9"/>
  <c r="AP6" i="9"/>
  <c r="CZ6" i="9"/>
  <c r="AO6" i="9"/>
  <c r="CY6" i="9"/>
  <c r="AN6" i="9"/>
  <c r="CX6" i="9"/>
  <c r="AM6" i="9"/>
  <c r="CW6" i="9"/>
  <c r="AL6" i="9"/>
  <c r="CV6" i="9"/>
  <c r="AK6" i="9"/>
  <c r="CU6" i="9"/>
  <c r="AJ6" i="9"/>
  <c r="CT6" i="9"/>
  <c r="CR6" i="9"/>
  <c r="AH6" i="9"/>
  <c r="CQ6" i="9"/>
  <c r="AG6" i="9"/>
  <c r="CP6" i="9"/>
  <c r="AF6" i="9"/>
  <c r="CO6" i="9"/>
  <c r="AE6" i="9"/>
  <c r="CN6" i="9"/>
  <c r="AD6" i="9"/>
  <c r="CM6" i="9"/>
  <c r="AC6" i="9"/>
  <c r="CL6" i="9"/>
  <c r="AB6" i="9"/>
  <c r="CK6" i="9"/>
  <c r="AA6" i="9"/>
  <c r="CJ6" i="9"/>
  <c r="Z6" i="9"/>
  <c r="CI6" i="9"/>
  <c r="Y6" i="9"/>
  <c r="CH6" i="9"/>
  <c r="X6" i="9"/>
  <c r="CG6" i="9"/>
  <c r="CE6" i="9"/>
  <c r="V6" i="9"/>
  <c r="CD6" i="9"/>
  <c r="U6" i="9"/>
  <c r="CC6" i="9"/>
  <c r="T6" i="9"/>
  <c r="CB6" i="9"/>
  <c r="S6" i="9"/>
  <c r="CA6" i="9"/>
  <c r="R6" i="9"/>
  <c r="BZ6" i="9"/>
  <c r="Q6" i="9"/>
  <c r="BY6" i="9"/>
  <c r="P6" i="9"/>
  <c r="BX6" i="9"/>
  <c r="O6" i="9"/>
  <c r="BW6" i="9"/>
  <c r="N6" i="9"/>
  <c r="BV6" i="9"/>
  <c r="M6" i="9"/>
  <c r="BU6" i="9"/>
  <c r="L6" i="9"/>
  <c r="BT6" i="9"/>
  <c r="BR6" i="9"/>
  <c r="BQ6" i="9"/>
  <c r="BP6" i="9"/>
  <c r="BO6" i="9"/>
  <c r="BN6" i="9"/>
  <c r="BM6" i="9"/>
  <c r="BL6" i="9"/>
  <c r="BK6" i="9"/>
  <c r="BJ6" i="9"/>
  <c r="BI6" i="9"/>
  <c r="BH6" i="9"/>
  <c r="EE5" i="9"/>
  <c r="ED5" i="9"/>
  <c r="EC5" i="9"/>
  <c r="BP5" i="9"/>
  <c r="EB5" i="9"/>
  <c r="BO5" i="9"/>
  <c r="EA5" i="9"/>
  <c r="BN5" i="9"/>
  <c r="DZ5" i="9"/>
  <c r="BM5" i="9"/>
  <c r="DY5" i="9"/>
  <c r="DX5" i="9"/>
  <c r="BK5" i="9"/>
  <c r="DW5" i="9"/>
  <c r="BJ5" i="9"/>
  <c r="DV5" i="9"/>
  <c r="BI5" i="9"/>
  <c r="DU5" i="9"/>
  <c r="BH5" i="9"/>
  <c r="DT5" i="9"/>
  <c r="DR5" i="9"/>
  <c r="BF5" i="9"/>
  <c r="DQ5" i="9"/>
  <c r="BE5" i="9"/>
  <c r="DP5" i="9"/>
  <c r="BD5" i="9"/>
  <c r="DO5" i="9"/>
  <c r="BC5" i="9"/>
  <c r="DN5" i="9"/>
  <c r="BB5" i="9"/>
  <c r="DM5" i="9"/>
  <c r="BA5" i="9"/>
  <c r="DL5" i="9"/>
  <c r="AZ5" i="9"/>
  <c r="DK5" i="9"/>
  <c r="AY5" i="9"/>
  <c r="DJ5" i="9"/>
  <c r="AX5" i="9"/>
  <c r="DI5" i="9"/>
  <c r="AW5" i="9"/>
  <c r="DH5" i="9"/>
  <c r="AV5" i="9"/>
  <c r="DG5" i="9"/>
  <c r="DE5" i="9"/>
  <c r="AT5" i="9"/>
  <c r="DD5" i="9"/>
  <c r="AS5" i="9"/>
  <c r="DC5" i="9"/>
  <c r="AR5" i="9"/>
  <c r="DB5" i="9"/>
  <c r="AQ5" i="9"/>
  <c r="DA5" i="9"/>
  <c r="AP5" i="9"/>
  <c r="CZ5" i="9"/>
  <c r="AO5" i="9"/>
  <c r="CY5" i="9"/>
  <c r="AN5" i="9"/>
  <c r="CX5" i="9"/>
  <c r="AM5" i="9"/>
  <c r="CW5" i="9"/>
  <c r="AL5" i="9"/>
  <c r="CV5" i="9"/>
  <c r="AK5" i="9"/>
  <c r="CU5" i="9"/>
  <c r="AJ5" i="9"/>
  <c r="CT5" i="9"/>
  <c r="CR5" i="9"/>
  <c r="AH5" i="9"/>
  <c r="CQ5" i="9"/>
  <c r="AG5" i="9"/>
  <c r="CP5" i="9"/>
  <c r="AF5" i="9"/>
  <c r="CO5" i="9"/>
  <c r="AE5" i="9"/>
  <c r="CN5" i="9"/>
  <c r="AD5" i="9"/>
  <c r="CM5" i="9"/>
  <c r="AC5" i="9"/>
  <c r="CL5" i="9"/>
  <c r="AB5" i="9"/>
  <c r="CK5" i="9"/>
  <c r="AA5" i="9"/>
  <c r="CJ5" i="9"/>
  <c r="Z5" i="9"/>
  <c r="CI5" i="9"/>
  <c r="Y5" i="9"/>
  <c r="CH5" i="9"/>
  <c r="X5" i="9"/>
  <c r="CG5" i="9"/>
  <c r="CE5" i="9"/>
  <c r="V5" i="9"/>
  <c r="CD5" i="9"/>
  <c r="U5" i="9"/>
  <c r="CC5" i="9"/>
  <c r="T5" i="9"/>
  <c r="CB5" i="9"/>
  <c r="S5" i="9"/>
  <c r="CA5" i="9"/>
  <c r="R5" i="9"/>
  <c r="BZ5" i="9"/>
  <c r="Q5" i="9"/>
  <c r="BY5" i="9"/>
  <c r="P5" i="9"/>
  <c r="BX5" i="9"/>
  <c r="O5" i="9"/>
  <c r="BW5" i="9"/>
  <c r="N5" i="9"/>
  <c r="BV5" i="9"/>
  <c r="M5" i="9"/>
  <c r="BU5" i="9"/>
  <c r="L5" i="9"/>
  <c r="BT5" i="9"/>
  <c r="BR5" i="9"/>
  <c r="BQ5" i="9"/>
  <c r="BL5" i="9"/>
  <c r="EE4" i="9"/>
  <c r="ED4" i="9"/>
  <c r="EC4" i="9"/>
  <c r="BP4" i="9"/>
  <c r="EB4" i="9"/>
  <c r="BO4" i="9"/>
  <c r="EA4" i="9"/>
  <c r="BN4" i="9"/>
  <c r="DZ4" i="9"/>
  <c r="BM4" i="9"/>
  <c r="DY4" i="9"/>
  <c r="BL4" i="9"/>
  <c r="DX4" i="9"/>
  <c r="BK4" i="9"/>
  <c r="DW4" i="9"/>
  <c r="BJ4" i="9"/>
  <c r="DV4" i="9"/>
  <c r="BI4" i="9"/>
  <c r="DU4" i="9"/>
  <c r="BH4" i="9"/>
  <c r="DT4" i="9"/>
  <c r="DR4" i="9"/>
  <c r="BF4" i="9"/>
  <c r="DQ4" i="9"/>
  <c r="BE4" i="9"/>
  <c r="DP4" i="9"/>
  <c r="BD4" i="9"/>
  <c r="DO4" i="9"/>
  <c r="BC4" i="9"/>
  <c r="DN4" i="9"/>
  <c r="BB4" i="9"/>
  <c r="DM4" i="9"/>
  <c r="BA4" i="9"/>
  <c r="DL4" i="9"/>
  <c r="AZ4" i="9"/>
  <c r="DK4" i="9"/>
  <c r="AY4" i="9"/>
  <c r="DJ4" i="9"/>
  <c r="AX4" i="9"/>
  <c r="DI4" i="9"/>
  <c r="AW4" i="9"/>
  <c r="DH4" i="9"/>
  <c r="AV4" i="9"/>
  <c r="DG4" i="9"/>
  <c r="DE4" i="9"/>
  <c r="AT4" i="9"/>
  <c r="DD4" i="9"/>
  <c r="AS4" i="9"/>
  <c r="DC4" i="9"/>
  <c r="AR4" i="9"/>
  <c r="DB4" i="9"/>
  <c r="AQ4" i="9"/>
  <c r="DA4" i="9"/>
  <c r="AP4" i="9"/>
  <c r="CZ4" i="9"/>
  <c r="AO4" i="9"/>
  <c r="CY4" i="9"/>
  <c r="AN4" i="9"/>
  <c r="CX4" i="9"/>
  <c r="AM4" i="9"/>
  <c r="CW4" i="9"/>
  <c r="AL4" i="9"/>
  <c r="CV4" i="9"/>
  <c r="AK4" i="9"/>
  <c r="CU4" i="9"/>
  <c r="AJ4" i="9"/>
  <c r="CT4" i="9"/>
  <c r="CR4" i="9"/>
  <c r="AH4" i="9"/>
  <c r="CQ4" i="9"/>
  <c r="AG4" i="9"/>
  <c r="CP4" i="9"/>
  <c r="AF4" i="9"/>
  <c r="CO4" i="9"/>
  <c r="AE4" i="9"/>
  <c r="CN4" i="9"/>
  <c r="AD4" i="9"/>
  <c r="CM4" i="9"/>
  <c r="AC4" i="9"/>
  <c r="CL4" i="9"/>
  <c r="AB4" i="9"/>
  <c r="CK4" i="9"/>
  <c r="AA4" i="9"/>
  <c r="CJ4" i="9"/>
  <c r="Z4" i="9"/>
  <c r="CI4" i="9"/>
  <c r="Y4" i="9"/>
  <c r="CH4" i="9"/>
  <c r="X4" i="9"/>
  <c r="CG4" i="9"/>
  <c r="CE4" i="9"/>
  <c r="V4" i="9"/>
  <c r="CD4" i="9"/>
  <c r="U4" i="9"/>
  <c r="CC4" i="9"/>
  <c r="T4" i="9"/>
  <c r="CB4" i="9"/>
  <c r="S4" i="9"/>
  <c r="CA4" i="9"/>
  <c r="R4" i="9"/>
  <c r="BZ4" i="9"/>
  <c r="Q4" i="9"/>
  <c r="BY4" i="9"/>
  <c r="P4" i="9"/>
  <c r="BX4" i="9"/>
  <c r="O4" i="9"/>
  <c r="BW4" i="9"/>
  <c r="N4" i="9"/>
  <c r="BV4" i="9"/>
  <c r="M4" i="9"/>
  <c r="BU4" i="9"/>
  <c r="L4" i="9"/>
  <c r="BT4" i="9"/>
  <c r="BR4" i="9"/>
  <c r="BQ4" i="9"/>
  <c r="EE3" i="9"/>
  <c r="ED3" i="9"/>
  <c r="EC3" i="9"/>
  <c r="EB3" i="9"/>
  <c r="EA3" i="9"/>
  <c r="DZ3" i="9"/>
  <c r="DY3" i="9"/>
  <c r="DX3" i="9"/>
  <c r="DW3" i="9"/>
  <c r="DV3" i="9"/>
  <c r="DU3" i="9"/>
  <c r="DT3" i="9"/>
  <c r="DR3" i="9"/>
  <c r="BF3" i="9"/>
  <c r="DQ3" i="9"/>
  <c r="BE3" i="9"/>
  <c r="DP3" i="9"/>
  <c r="BD3" i="9"/>
  <c r="DO3" i="9"/>
  <c r="BC3" i="9"/>
  <c r="DN3" i="9"/>
  <c r="BB3" i="9"/>
  <c r="DM3" i="9"/>
  <c r="BA3" i="9"/>
  <c r="DL3" i="9"/>
  <c r="AZ3" i="9"/>
  <c r="DK3" i="9"/>
  <c r="AY3" i="9"/>
  <c r="DJ3" i="9"/>
  <c r="AX3" i="9"/>
  <c r="DI3" i="9"/>
  <c r="AW3" i="9"/>
  <c r="DH3" i="9"/>
  <c r="AV3" i="9"/>
  <c r="DG3" i="9"/>
  <c r="DE3" i="9"/>
  <c r="AT3" i="9"/>
  <c r="DD3" i="9"/>
  <c r="AS3" i="9"/>
  <c r="DC3" i="9"/>
  <c r="AR3" i="9"/>
  <c r="DB3" i="9"/>
  <c r="AQ3" i="9"/>
  <c r="DA3" i="9"/>
  <c r="AP3" i="9"/>
  <c r="CZ3" i="9"/>
  <c r="AO3" i="9"/>
  <c r="CY3" i="9"/>
  <c r="AN3" i="9"/>
  <c r="CX3" i="9"/>
  <c r="AM3" i="9"/>
  <c r="CW3" i="9"/>
  <c r="AL3" i="9"/>
  <c r="CV3" i="9"/>
  <c r="AK3" i="9"/>
  <c r="CU3" i="9"/>
  <c r="AJ3" i="9"/>
  <c r="CT3" i="9"/>
  <c r="CR3" i="9"/>
  <c r="AH3" i="9"/>
  <c r="CQ3" i="9"/>
  <c r="AG3" i="9"/>
  <c r="CP3" i="9"/>
  <c r="AF3" i="9"/>
  <c r="CO3" i="9"/>
  <c r="AE3" i="9"/>
  <c r="CN3" i="9"/>
  <c r="AD3" i="9"/>
  <c r="CM3" i="9"/>
  <c r="AC3" i="9"/>
  <c r="CL3" i="9"/>
  <c r="AB3" i="9"/>
  <c r="CK3" i="9"/>
  <c r="AA3" i="9"/>
  <c r="CJ3" i="9"/>
  <c r="Z3" i="9"/>
  <c r="CI3" i="9"/>
  <c r="Y3" i="9"/>
  <c r="CH3" i="9"/>
  <c r="X3" i="9"/>
  <c r="CG3" i="9"/>
  <c r="CE3" i="9"/>
  <c r="V3" i="9"/>
  <c r="CD3" i="9"/>
  <c r="U3" i="9"/>
  <c r="CC3" i="9"/>
  <c r="T3" i="9"/>
  <c r="CB3" i="9"/>
  <c r="S3" i="9"/>
  <c r="CA3" i="9"/>
  <c r="R3" i="9"/>
  <c r="BZ3" i="9"/>
  <c r="Q3" i="9"/>
  <c r="BY3" i="9"/>
  <c r="P3" i="9"/>
  <c r="BX3" i="9"/>
  <c r="O3" i="9"/>
  <c r="BW3" i="9"/>
  <c r="N3" i="9"/>
  <c r="BV3" i="9"/>
  <c r="M3" i="9"/>
  <c r="BU3" i="9"/>
  <c r="L3" i="9"/>
  <c r="BT3" i="9"/>
  <c r="BR3" i="9"/>
  <c r="BQ3" i="9"/>
  <c r="BP3" i="9"/>
  <c r="BO3" i="9"/>
  <c r="BN3" i="9"/>
  <c r="BM3" i="9"/>
  <c r="BL3" i="9"/>
  <c r="BK3" i="9"/>
  <c r="BJ3" i="9"/>
  <c r="BI3" i="9"/>
  <c r="BH3" i="9"/>
  <c r="G2" i="9"/>
  <c r="F2" i="9"/>
  <c r="E2" i="9"/>
  <c r="DT1" i="9"/>
  <c r="DG1" i="9"/>
  <c r="CT1" i="9"/>
  <c r="BH1" i="9"/>
  <c r="AV1" i="9"/>
  <c r="AJ1" i="9"/>
  <c r="I86" i="9"/>
  <c r="I58" i="9"/>
  <c r="I55" i="9"/>
  <c r="O9" i="9"/>
  <c r="S9" i="9"/>
  <c r="L11" i="9"/>
  <c r="P11" i="9"/>
  <c r="T11" i="9"/>
  <c r="M30" i="9"/>
  <c r="Q30" i="9"/>
  <c r="U30" i="9"/>
  <c r="M20" i="9"/>
  <c r="Q20" i="9"/>
  <c r="U20" i="9"/>
  <c r="M13" i="9"/>
  <c r="Q13" i="9"/>
  <c r="U13" i="9"/>
  <c r="N22" i="9"/>
  <c r="R22" i="9"/>
  <c r="V22" i="9"/>
  <c r="F40" i="12"/>
  <c r="G47" i="12"/>
  <c r="G86" i="12"/>
  <c r="G18" i="12"/>
  <c r="G72" i="12"/>
  <c r="G74" i="12"/>
  <c r="G78" i="12"/>
  <c r="C81" i="12"/>
  <c r="C28" i="12"/>
  <c r="D100" i="12"/>
  <c r="E45" i="12"/>
  <c r="O6" i="11"/>
  <c r="M10" i="11"/>
  <c r="M5" i="11"/>
  <c r="Q5" i="11"/>
  <c r="U5" i="11"/>
  <c r="L6" i="11"/>
  <c r="P6" i="11"/>
  <c r="R15" i="11"/>
  <c r="V15" i="11"/>
  <c r="L7" i="11"/>
  <c r="P7" i="11"/>
  <c r="T7" i="11"/>
  <c r="N10" i="11"/>
  <c r="V10" i="11"/>
  <c r="L21" i="11"/>
  <c r="P21" i="11"/>
  <c r="T21" i="11"/>
  <c r="R13" i="11"/>
  <c r="V13" i="11"/>
  <c r="L11" i="11"/>
  <c r="P11" i="11"/>
  <c r="T11" i="11"/>
  <c r="N20" i="11"/>
  <c r="R20" i="11"/>
  <c r="V20" i="11"/>
  <c r="L22" i="11"/>
  <c r="P22" i="11"/>
  <c r="T22" i="11"/>
  <c r="O32" i="11"/>
  <c r="S32" i="11"/>
  <c r="L16" i="11"/>
  <c r="O23" i="11"/>
  <c r="S23" i="11"/>
  <c r="L14" i="11"/>
  <c r="P14" i="11"/>
  <c r="T14" i="11"/>
  <c r="N25" i="11"/>
  <c r="R25" i="11"/>
  <c r="V25" i="11"/>
  <c r="L39" i="11"/>
  <c r="P39" i="11"/>
  <c r="T39" i="11"/>
  <c r="O26" i="11"/>
  <c r="S26" i="11"/>
  <c r="N30" i="11"/>
  <c r="R30" i="11"/>
  <c r="V30" i="11"/>
  <c r="J83" i="11"/>
  <c r="J79" i="11"/>
  <c r="J59" i="11"/>
  <c r="J30" i="11"/>
  <c r="J32" i="11"/>
  <c r="J11" i="11"/>
  <c r="J24" i="11"/>
  <c r="J18" i="11"/>
  <c r="J10" i="11"/>
  <c r="J12" i="11"/>
  <c r="J5" i="11"/>
  <c r="Q10" i="11"/>
  <c r="O11" i="11"/>
  <c r="S11" i="11"/>
  <c r="O16" i="11"/>
  <c r="S16" i="11"/>
  <c r="N23" i="11"/>
  <c r="R23" i="11"/>
  <c r="V23" i="11"/>
  <c r="S14" i="11"/>
  <c r="M25" i="11"/>
  <c r="Q25" i="11"/>
  <c r="N26" i="11"/>
  <c r="R26" i="11"/>
  <c r="V26" i="11"/>
  <c r="J100" i="11"/>
  <c r="J96" i="11"/>
  <c r="J92" i="11"/>
  <c r="J88" i="11"/>
  <c r="J84" i="11"/>
  <c r="J80" i="11"/>
  <c r="J76" i="11"/>
  <c r="J72" i="11"/>
  <c r="J68" i="11"/>
  <c r="J64" i="11"/>
  <c r="J60" i="11"/>
  <c r="J56" i="11"/>
  <c r="J52" i="11"/>
  <c r="J48" i="11"/>
  <c r="J44" i="11"/>
  <c r="J40" i="11"/>
  <c r="J25" i="11"/>
  <c r="J38" i="11"/>
  <c r="J20" i="11"/>
  <c r="J29" i="11"/>
  <c r="J9" i="11"/>
  <c r="J8" i="11"/>
  <c r="O7" i="11"/>
  <c r="S7" i="11"/>
  <c r="L4" i="11"/>
  <c r="N3" i="11"/>
  <c r="R3" i="11"/>
  <c r="V3" i="11"/>
  <c r="T6" i="11"/>
  <c r="N6" i="11"/>
  <c r="R6" i="11"/>
  <c r="V6" i="11"/>
  <c r="N7" i="11"/>
  <c r="R7" i="11"/>
  <c r="V7" i="11"/>
  <c r="L10" i="11"/>
  <c r="P10" i="11"/>
  <c r="T10" i="11"/>
  <c r="M17" i="11"/>
  <c r="Q17" i="11"/>
  <c r="U17" i="11"/>
  <c r="M19" i="11"/>
  <c r="Q19" i="11"/>
  <c r="U19" i="11"/>
  <c r="O18" i="11"/>
  <c r="S18" i="11"/>
  <c r="L27" i="11"/>
  <c r="P27" i="11"/>
  <c r="T27" i="11"/>
  <c r="S13" i="11"/>
  <c r="L13" i="11"/>
  <c r="P13" i="11"/>
  <c r="T13" i="11"/>
  <c r="N11" i="11"/>
  <c r="R11" i="11"/>
  <c r="L20" i="11"/>
  <c r="P20" i="11"/>
  <c r="T20" i="11"/>
  <c r="N22" i="11"/>
  <c r="R22" i="11"/>
  <c r="V22" i="11"/>
  <c r="O35" i="11"/>
  <c r="S35" i="11"/>
  <c r="M36" i="11"/>
  <c r="Q36" i="11"/>
  <c r="U36" i="11"/>
  <c r="O37" i="11"/>
  <c r="N38" i="11"/>
  <c r="R38" i="11"/>
  <c r="V38" i="11"/>
  <c r="T16" i="11"/>
  <c r="N16" i="11"/>
  <c r="R16" i="11"/>
  <c r="V16" i="11"/>
  <c r="M23" i="11"/>
  <c r="Q23" i="11"/>
  <c r="U23" i="11"/>
  <c r="O14" i="11"/>
  <c r="N14" i="11"/>
  <c r="R14" i="11"/>
  <c r="V14" i="11"/>
  <c r="L25" i="11"/>
  <c r="P25" i="11"/>
  <c r="T25" i="11"/>
  <c r="M26" i="11"/>
  <c r="Q26" i="11"/>
  <c r="U26" i="11"/>
  <c r="L30" i="11"/>
  <c r="P30" i="11"/>
  <c r="T30" i="11"/>
  <c r="I75" i="11"/>
  <c r="J97" i="11"/>
  <c r="J93" i="11"/>
  <c r="J89" i="11"/>
  <c r="J85" i="11"/>
  <c r="J81" i="11"/>
  <c r="J77" i="11"/>
  <c r="J73" i="11"/>
  <c r="J69" i="11"/>
  <c r="J65" i="11"/>
  <c r="J61" i="11"/>
  <c r="J57" i="11"/>
  <c r="J53" i="11"/>
  <c r="J49" i="11"/>
  <c r="J45" i="11"/>
  <c r="J41" i="11"/>
  <c r="J39" i="11"/>
  <c r="J16" i="11"/>
  <c r="J35" i="11"/>
  <c r="J22" i="11"/>
  <c r="J34" i="11"/>
  <c r="J33" i="11"/>
  <c r="J21" i="11"/>
  <c r="J15" i="11"/>
  <c r="J3" i="11"/>
  <c r="U10" i="11"/>
  <c r="P4" i="11"/>
  <c r="T4" i="11"/>
  <c r="N5" i="11"/>
  <c r="R5" i="11"/>
  <c r="V5" i="11"/>
  <c r="M3" i="11"/>
  <c r="Q3" i="11"/>
  <c r="U3" i="11"/>
  <c r="S6" i="11"/>
  <c r="M6" i="11"/>
  <c r="Q6" i="11"/>
  <c r="U6" i="11"/>
  <c r="M7" i="11"/>
  <c r="Q7" i="11"/>
  <c r="U7" i="11"/>
  <c r="R10" i="11"/>
  <c r="O10" i="11"/>
  <c r="S10" i="11"/>
  <c r="L17" i="11"/>
  <c r="P17" i="11"/>
  <c r="T17" i="11"/>
  <c r="L19" i="11"/>
  <c r="P19" i="11"/>
  <c r="T19" i="11"/>
  <c r="N18" i="11"/>
  <c r="R18" i="11"/>
  <c r="N13" i="11"/>
  <c r="O13" i="11"/>
  <c r="O31" i="11"/>
  <c r="S31" i="11"/>
  <c r="M11" i="11"/>
  <c r="Q11" i="11"/>
  <c r="U11" i="11"/>
  <c r="O20" i="11"/>
  <c r="S20" i="11"/>
  <c r="M22" i="11"/>
  <c r="Q22" i="11"/>
  <c r="U22" i="11"/>
  <c r="N28" i="11"/>
  <c r="R28" i="11"/>
  <c r="V28" i="11"/>
  <c r="P16" i="11"/>
  <c r="M16" i="11"/>
  <c r="Q16" i="11"/>
  <c r="U16" i="11"/>
  <c r="L23" i="11"/>
  <c r="P23" i="11"/>
  <c r="T23" i="11"/>
  <c r="M14" i="11"/>
  <c r="Q14" i="11"/>
  <c r="U14" i="11"/>
  <c r="U25" i="11"/>
  <c r="O25" i="11"/>
  <c r="S25" i="11"/>
  <c r="M39" i="11"/>
  <c r="Q39" i="11"/>
  <c r="U39" i="11"/>
  <c r="L26" i="11"/>
  <c r="P26" i="11"/>
  <c r="T26" i="11"/>
  <c r="O30" i="11"/>
  <c r="S30" i="11"/>
  <c r="J98" i="11"/>
  <c r="J94" i="11"/>
  <c r="J90" i="11"/>
  <c r="J86" i="11"/>
  <c r="J82" i="11"/>
  <c r="J78" i="11"/>
  <c r="J74" i="11"/>
  <c r="J70" i="11"/>
  <c r="J66" i="11"/>
  <c r="J62" i="11"/>
  <c r="J58" i="11"/>
  <c r="J54" i="11"/>
  <c r="J50" i="11"/>
  <c r="J46" i="11"/>
  <c r="J42" i="11"/>
  <c r="J26" i="11"/>
  <c r="J23" i="11"/>
  <c r="J36" i="11"/>
  <c r="J28" i="11"/>
  <c r="J31" i="11"/>
  <c r="J4" i="11"/>
  <c r="N14" i="10"/>
  <c r="R14" i="10"/>
  <c r="V14" i="10"/>
  <c r="O6" i="10"/>
  <c r="S6" i="10"/>
  <c r="M8" i="10"/>
  <c r="Q8" i="10"/>
  <c r="U8" i="10"/>
  <c r="L16" i="10"/>
  <c r="P16" i="10"/>
  <c r="T16" i="10"/>
  <c r="M14" i="10"/>
  <c r="Q14" i="10"/>
  <c r="U14" i="10"/>
  <c r="O9" i="10"/>
  <c r="S9" i="10"/>
  <c r="O16" i="10"/>
  <c r="S16" i="10"/>
  <c r="M15" i="10"/>
  <c r="Q15" i="10"/>
  <c r="U15" i="10"/>
  <c r="M17" i="10"/>
  <c r="Q17" i="10"/>
  <c r="U17" i="10"/>
  <c r="V47" i="10"/>
  <c r="N16" i="10"/>
  <c r="R16" i="10"/>
  <c r="V16" i="10"/>
  <c r="N24" i="10"/>
  <c r="R24" i="10"/>
  <c r="V24" i="10"/>
  <c r="N39" i="10"/>
  <c r="R39" i="10"/>
  <c r="V39" i="10"/>
  <c r="N7" i="9"/>
  <c r="N28" i="9"/>
  <c r="R28" i="9"/>
  <c r="V28" i="9"/>
  <c r="L13" i="9"/>
  <c r="P13" i="9"/>
  <c r="T13" i="9"/>
  <c r="J21" i="9"/>
  <c r="J14" i="9"/>
  <c r="O11" i="9"/>
  <c r="V7" i="9"/>
  <c r="M18" i="9"/>
  <c r="Q18" i="9"/>
  <c r="U18" i="9"/>
  <c r="L22" i="9"/>
  <c r="P22" i="9"/>
  <c r="T22" i="9"/>
  <c r="O7" i="9"/>
  <c r="S7" i="9"/>
  <c r="N13" i="9"/>
  <c r="R13" i="9"/>
  <c r="V13" i="9"/>
  <c r="O22" i="9"/>
  <c r="S22" i="9"/>
  <c r="M19" i="9"/>
  <c r="Q19" i="9"/>
  <c r="U19" i="9"/>
  <c r="M10" i="9"/>
  <c r="Q10" i="9"/>
  <c r="U10" i="9"/>
  <c r="O23" i="9"/>
  <c r="S23" i="9"/>
  <c r="M26" i="9"/>
  <c r="Q26" i="9"/>
  <c r="U26" i="9"/>
  <c r="N12" i="9"/>
  <c r="R12" i="9"/>
  <c r="V12" i="9"/>
  <c r="L24" i="9"/>
  <c r="P24" i="9"/>
  <c r="T24" i="9"/>
  <c r="S11" i="9"/>
  <c r="R7" i="9"/>
  <c r="L9" i="10"/>
  <c r="P9" i="10"/>
  <c r="T9" i="10"/>
  <c r="L22" i="10"/>
  <c r="P22" i="10"/>
  <c r="T22" i="10"/>
  <c r="O39" i="10"/>
  <c r="S39" i="10"/>
  <c r="N31" i="10"/>
  <c r="R31" i="10"/>
  <c r="V31" i="10"/>
  <c r="M33" i="10"/>
  <c r="Q33" i="10"/>
  <c r="U33" i="10"/>
  <c r="M35" i="10"/>
  <c r="Q35" i="10"/>
  <c r="U35" i="10"/>
  <c r="L36" i="10"/>
  <c r="P36" i="10"/>
  <c r="T36" i="10"/>
  <c r="L37" i="10"/>
  <c r="P37" i="10"/>
  <c r="T37" i="10"/>
  <c r="O22" i="10"/>
  <c r="S22" i="10"/>
  <c r="O37" i="10"/>
  <c r="S37" i="10"/>
  <c r="O14" i="10"/>
  <c r="S14" i="10"/>
  <c r="L6" i="10"/>
  <c r="P6" i="10"/>
  <c r="T6" i="10"/>
  <c r="M9" i="10"/>
  <c r="Q9" i="10"/>
  <c r="U9" i="10"/>
  <c r="N23" i="10"/>
  <c r="R23" i="10"/>
  <c r="V23" i="10"/>
  <c r="M34" i="10"/>
  <c r="Q34" i="10"/>
  <c r="U34" i="10"/>
  <c r="M5" i="10"/>
  <c r="T5" i="10"/>
  <c r="L8" i="10"/>
  <c r="P8" i="10"/>
  <c r="T8" i="10"/>
  <c r="O7" i="10"/>
  <c r="S7" i="10"/>
  <c r="L15" i="10"/>
  <c r="P15" i="10"/>
  <c r="T15" i="10"/>
  <c r="L17" i="10"/>
  <c r="P17" i="10"/>
  <c r="T17" i="10"/>
  <c r="L23" i="10"/>
  <c r="P23" i="10"/>
  <c r="T23" i="10"/>
  <c r="L21" i="10"/>
  <c r="P21" i="10"/>
  <c r="T21" i="10"/>
  <c r="O18" i="10"/>
  <c r="S18" i="10"/>
  <c r="O13" i="10"/>
  <c r="S13" i="10"/>
  <c r="O19" i="10"/>
  <c r="S19" i="10"/>
  <c r="O20" i="10"/>
  <c r="S20" i="10"/>
  <c r="O28" i="10"/>
  <c r="S28" i="10"/>
  <c r="O30" i="10"/>
  <c r="S30" i="10"/>
  <c r="O26" i="10"/>
  <c r="S26" i="10"/>
  <c r="O29" i="10"/>
  <c r="S29" i="10"/>
  <c r="M31" i="10"/>
  <c r="Q31" i="10"/>
  <c r="U31" i="10"/>
  <c r="L33" i="10"/>
  <c r="P33" i="10"/>
  <c r="T33" i="10"/>
  <c r="L35" i="10"/>
  <c r="P35" i="10"/>
  <c r="T35" i="10"/>
  <c r="O36" i="10"/>
  <c r="S36" i="10"/>
  <c r="O38" i="10"/>
  <c r="S38" i="10"/>
  <c r="O40" i="10"/>
  <c r="S40" i="10"/>
  <c r="O41" i="10"/>
  <c r="S41" i="10"/>
  <c r="N42" i="10"/>
  <c r="R42" i="10"/>
  <c r="V42" i="10"/>
  <c r="N43" i="10"/>
  <c r="R43" i="10"/>
  <c r="V43" i="10"/>
  <c r="M44" i="10"/>
  <c r="Q44" i="10"/>
  <c r="U44" i="10"/>
  <c r="L45" i="10"/>
  <c r="P45" i="10"/>
  <c r="T45" i="10"/>
  <c r="L46" i="10"/>
  <c r="P46" i="10"/>
  <c r="T46" i="10"/>
  <c r="N47" i="10"/>
  <c r="R47" i="10"/>
  <c r="N48" i="10"/>
  <c r="R48" i="10"/>
  <c r="V48" i="10"/>
  <c r="N49" i="10"/>
  <c r="R49" i="10"/>
  <c r="V49" i="10"/>
  <c r="M50" i="10"/>
  <c r="Q50" i="10"/>
  <c r="U50" i="10"/>
  <c r="M51" i="10"/>
  <c r="Q51" i="10"/>
  <c r="U51" i="10"/>
  <c r="L52" i="10"/>
  <c r="P52" i="10"/>
  <c r="T52" i="10"/>
  <c r="L53" i="10"/>
  <c r="P53" i="10"/>
  <c r="T53" i="10"/>
  <c r="L54" i="10"/>
  <c r="P54" i="10"/>
  <c r="T54" i="10"/>
  <c r="L55" i="10"/>
  <c r="P55" i="10"/>
  <c r="T55" i="10"/>
  <c r="O56" i="10"/>
  <c r="S56" i="10"/>
  <c r="O57" i="10"/>
  <c r="S57" i="10"/>
  <c r="O58" i="10"/>
  <c r="S58" i="10"/>
  <c r="O59" i="10"/>
  <c r="S59" i="10"/>
  <c r="N60" i="10"/>
  <c r="R60" i="10"/>
  <c r="V60" i="10"/>
  <c r="N61" i="10"/>
  <c r="R61" i="10"/>
  <c r="V61" i="10"/>
  <c r="M62" i="10"/>
  <c r="Q62" i="10"/>
  <c r="U62" i="10"/>
  <c r="M63" i="10"/>
  <c r="Q63" i="10"/>
  <c r="U63" i="10"/>
  <c r="M64" i="10"/>
  <c r="Q64" i="10"/>
  <c r="U64" i="10"/>
  <c r="M65" i="10"/>
  <c r="Q65" i="10"/>
  <c r="U65" i="10"/>
  <c r="L66" i="10"/>
  <c r="P66" i="10"/>
  <c r="T66" i="10"/>
  <c r="O67" i="10"/>
  <c r="S67" i="10"/>
  <c r="N69" i="10"/>
  <c r="R69" i="10"/>
  <c r="V69" i="10"/>
  <c r="N70" i="10"/>
  <c r="R70" i="10"/>
  <c r="V70" i="10"/>
  <c r="M71" i="10"/>
  <c r="Q71" i="10"/>
  <c r="U71" i="10"/>
  <c r="L72" i="10"/>
  <c r="P72" i="10"/>
  <c r="T72" i="10"/>
  <c r="L73" i="10"/>
  <c r="P73" i="10"/>
  <c r="T73" i="10"/>
  <c r="L74" i="10"/>
  <c r="P74" i="10"/>
  <c r="T74" i="10"/>
  <c r="O75" i="10"/>
  <c r="L76" i="10"/>
  <c r="P76" i="10"/>
  <c r="T76" i="10"/>
  <c r="L77" i="10"/>
  <c r="P77" i="10"/>
  <c r="T77" i="10"/>
  <c r="N78" i="10"/>
  <c r="R78" i="10"/>
  <c r="V78" i="10"/>
  <c r="N79" i="10"/>
  <c r="R79" i="10"/>
  <c r="V79" i="10"/>
  <c r="M80" i="10"/>
  <c r="U80" i="10"/>
  <c r="L81" i="10"/>
  <c r="P81" i="10"/>
  <c r="T81" i="10"/>
  <c r="O82" i="10"/>
  <c r="S82" i="10"/>
  <c r="O83" i="10"/>
  <c r="S83" i="10"/>
  <c r="N84" i="10"/>
  <c r="R84" i="10"/>
  <c r="V84" i="10"/>
  <c r="M85" i="10"/>
  <c r="Q85" i="10"/>
  <c r="U85" i="10"/>
  <c r="O86" i="10"/>
  <c r="S86" i="10"/>
  <c r="N87" i="10"/>
  <c r="R87" i="10"/>
  <c r="V87" i="10"/>
  <c r="O88" i="10"/>
  <c r="S88" i="10"/>
  <c r="L89" i="10"/>
  <c r="P89" i="10"/>
  <c r="T89" i="10"/>
  <c r="O90" i="10"/>
  <c r="S90" i="10"/>
  <c r="T91" i="10"/>
  <c r="P91" i="10"/>
  <c r="L91" i="10"/>
  <c r="U5" i="10"/>
  <c r="P5" i="10"/>
  <c r="O4" i="10"/>
  <c r="S4" i="10"/>
  <c r="O5" i="10"/>
  <c r="S5" i="10"/>
  <c r="N6" i="10"/>
  <c r="R6" i="10"/>
  <c r="V6" i="10"/>
  <c r="O8" i="10"/>
  <c r="S8" i="10"/>
  <c r="N7" i="10"/>
  <c r="R7" i="10"/>
  <c r="V7" i="10"/>
  <c r="O15" i="10"/>
  <c r="S15" i="10"/>
  <c r="O17" i="10"/>
  <c r="S17" i="10"/>
  <c r="O23" i="10"/>
  <c r="S23" i="10"/>
  <c r="O21" i="10"/>
  <c r="S21" i="10"/>
  <c r="N18" i="10"/>
  <c r="R18" i="10"/>
  <c r="V18" i="10"/>
  <c r="N22" i="10"/>
  <c r="R22" i="10"/>
  <c r="V22" i="10"/>
  <c r="N13" i="10"/>
  <c r="R13" i="10"/>
  <c r="V13" i="10"/>
  <c r="M24" i="10"/>
  <c r="Q24" i="10"/>
  <c r="U24" i="10"/>
  <c r="N19" i="10"/>
  <c r="R19" i="10"/>
  <c r="V19" i="10"/>
  <c r="N20" i="10"/>
  <c r="R20" i="10"/>
  <c r="V20" i="10"/>
  <c r="N28" i="10"/>
  <c r="R28" i="10"/>
  <c r="V28" i="10"/>
  <c r="N30" i="10"/>
  <c r="R30" i="10"/>
  <c r="V30" i="10"/>
  <c r="N26" i="10"/>
  <c r="R26" i="10"/>
  <c r="V26" i="10"/>
  <c r="N29" i="10"/>
  <c r="R29" i="10"/>
  <c r="V29" i="10"/>
  <c r="L31" i="10"/>
  <c r="P31" i="10"/>
  <c r="T31" i="10"/>
  <c r="O33" i="10"/>
  <c r="S33" i="10"/>
  <c r="O35" i="10"/>
  <c r="S35" i="10"/>
  <c r="N36" i="10"/>
  <c r="R36" i="10"/>
  <c r="V36" i="10"/>
  <c r="N37" i="10"/>
  <c r="R37" i="10"/>
  <c r="V37" i="10"/>
  <c r="N38" i="10"/>
  <c r="R38" i="10"/>
  <c r="V38" i="10"/>
  <c r="N40" i="10"/>
  <c r="R40" i="10"/>
  <c r="V40" i="10"/>
  <c r="N41" i="10"/>
  <c r="R41" i="10"/>
  <c r="V41" i="10"/>
  <c r="M42" i="10"/>
  <c r="Q42" i="10"/>
  <c r="U42" i="10"/>
  <c r="M43" i="10"/>
  <c r="Q43" i="10"/>
  <c r="U43" i="10"/>
  <c r="L44" i="10"/>
  <c r="P44" i="10"/>
  <c r="T44" i="10"/>
  <c r="O45" i="10"/>
  <c r="S45" i="10"/>
  <c r="O46" i="10"/>
  <c r="S46" i="10"/>
  <c r="M47" i="10"/>
  <c r="Q47" i="10"/>
  <c r="U47" i="10"/>
  <c r="M48" i="10"/>
  <c r="Q48" i="10"/>
  <c r="U48" i="10"/>
  <c r="M49" i="10"/>
  <c r="Q49" i="10"/>
  <c r="U49" i="10"/>
  <c r="L50" i="10"/>
  <c r="P50" i="10"/>
  <c r="T50" i="10"/>
  <c r="L51" i="10"/>
  <c r="P51" i="10"/>
  <c r="T51" i="10"/>
  <c r="O52" i="10"/>
  <c r="S52" i="10"/>
  <c r="O53" i="10"/>
  <c r="S53" i="10"/>
  <c r="O54" i="10"/>
  <c r="S54" i="10"/>
  <c r="O55" i="10"/>
  <c r="S55" i="10"/>
  <c r="N56" i="10"/>
  <c r="R56" i="10"/>
  <c r="V56" i="10"/>
  <c r="N57" i="10"/>
  <c r="R57" i="10"/>
  <c r="V57" i="10"/>
  <c r="N58" i="10"/>
  <c r="R58" i="10"/>
  <c r="V58" i="10"/>
  <c r="N59" i="10"/>
  <c r="R59" i="10"/>
  <c r="V59" i="10"/>
  <c r="M60" i="10"/>
  <c r="Q60" i="10"/>
  <c r="U60" i="10"/>
  <c r="M61" i="10"/>
  <c r="Q61" i="10"/>
  <c r="U61" i="10"/>
  <c r="L62" i="10"/>
  <c r="P62" i="10"/>
  <c r="T62" i="10"/>
  <c r="L63" i="10"/>
  <c r="P63" i="10"/>
  <c r="T63" i="10"/>
  <c r="L64" i="10"/>
  <c r="P64" i="10"/>
  <c r="T64" i="10"/>
  <c r="L65" i="10"/>
  <c r="P65" i="10"/>
  <c r="T65" i="10"/>
  <c r="O66" i="10"/>
  <c r="S66" i="10"/>
  <c r="N67" i="10"/>
  <c r="R67" i="10"/>
  <c r="V67" i="10"/>
  <c r="M68" i="10"/>
  <c r="Q68" i="10"/>
  <c r="U68" i="10"/>
  <c r="M69" i="10"/>
  <c r="Q69" i="10"/>
  <c r="U69" i="10"/>
  <c r="M70" i="10"/>
  <c r="Q70" i="10"/>
  <c r="U70" i="10"/>
  <c r="L71" i="10"/>
  <c r="P71" i="10"/>
  <c r="T71" i="10"/>
  <c r="O72" i="10"/>
  <c r="S72" i="10"/>
  <c r="O73" i="10"/>
  <c r="S73" i="10"/>
  <c r="O74" i="10"/>
  <c r="S74" i="10"/>
  <c r="N75" i="10"/>
  <c r="R75" i="10"/>
  <c r="V75" i="10"/>
  <c r="O76" i="10"/>
  <c r="S76" i="10"/>
  <c r="O77" i="10"/>
  <c r="S77" i="10"/>
  <c r="M78" i="10"/>
  <c r="Q78" i="10"/>
  <c r="U78" i="10"/>
  <c r="Q79" i="10"/>
  <c r="U79" i="10"/>
  <c r="L80" i="10"/>
  <c r="P80" i="10"/>
  <c r="T80" i="10"/>
  <c r="O81" i="10"/>
  <c r="S81" i="10"/>
  <c r="N82" i="10"/>
  <c r="R82" i="10"/>
  <c r="V82" i="10"/>
  <c r="N83" i="10"/>
  <c r="R83" i="10"/>
  <c r="V83" i="10"/>
  <c r="M84" i="10"/>
  <c r="Q84" i="10"/>
  <c r="U84" i="10"/>
  <c r="L85" i="10"/>
  <c r="P85" i="10"/>
  <c r="T85" i="10"/>
  <c r="N86" i="10"/>
  <c r="R86" i="10"/>
  <c r="V86" i="10"/>
  <c r="M87" i="10"/>
  <c r="Q87" i="10"/>
  <c r="U87" i="10"/>
  <c r="N88" i="10"/>
  <c r="R88" i="10"/>
  <c r="V88" i="10"/>
  <c r="O89" i="10"/>
  <c r="S89" i="10"/>
  <c r="N90" i="10"/>
  <c r="V90" i="10"/>
  <c r="U91" i="10"/>
  <c r="Q91" i="10"/>
  <c r="M91" i="10"/>
  <c r="L5" i="10"/>
  <c r="N4" i="10"/>
  <c r="R4" i="10"/>
  <c r="V4" i="10"/>
  <c r="N5" i="10"/>
  <c r="R5" i="10"/>
  <c r="V5" i="10"/>
  <c r="M6" i="10"/>
  <c r="Q6" i="10"/>
  <c r="U6" i="10"/>
  <c r="N8" i="10"/>
  <c r="R8" i="10"/>
  <c r="V8" i="10"/>
  <c r="M7" i="10"/>
  <c r="Q7" i="10"/>
  <c r="U7" i="10"/>
  <c r="N15" i="10"/>
  <c r="R15" i="10"/>
  <c r="V15" i="10"/>
  <c r="N17" i="10"/>
  <c r="R17" i="10"/>
  <c r="V17" i="10"/>
  <c r="N21" i="10"/>
  <c r="R21" i="10"/>
  <c r="V21" i="10"/>
  <c r="M18" i="10"/>
  <c r="Q18" i="10"/>
  <c r="U18" i="10"/>
  <c r="M22" i="10"/>
  <c r="Q22" i="10"/>
  <c r="U22" i="10"/>
  <c r="M13" i="10"/>
  <c r="Q13" i="10"/>
  <c r="U13" i="10"/>
  <c r="L24" i="10"/>
  <c r="P24" i="10"/>
  <c r="T24" i="10"/>
  <c r="M19" i="10"/>
  <c r="Q19" i="10"/>
  <c r="U19" i="10"/>
  <c r="M20" i="10"/>
  <c r="Q20" i="10"/>
  <c r="U20" i="10"/>
  <c r="M28" i="10"/>
  <c r="Q28" i="10"/>
  <c r="U28" i="10"/>
  <c r="M30" i="10"/>
  <c r="Q30" i="10"/>
  <c r="U30" i="10"/>
  <c r="M26" i="10"/>
  <c r="Q26" i="10"/>
  <c r="U26" i="10"/>
  <c r="M29" i="10"/>
  <c r="Q29" i="10"/>
  <c r="U29" i="10"/>
  <c r="O31" i="10"/>
  <c r="S31" i="10"/>
  <c r="N33" i="10"/>
  <c r="R33" i="10"/>
  <c r="V33" i="10"/>
  <c r="N35" i="10"/>
  <c r="R35" i="10"/>
  <c r="V35" i="10"/>
  <c r="M36" i="10"/>
  <c r="Q36" i="10"/>
  <c r="U36" i="10"/>
  <c r="M37" i="10"/>
  <c r="Q37" i="10"/>
  <c r="U37" i="10"/>
  <c r="M38" i="10"/>
  <c r="Q38" i="10"/>
  <c r="U38" i="10"/>
  <c r="M40" i="10"/>
  <c r="Q40" i="10"/>
  <c r="U40" i="10"/>
  <c r="M41" i="10"/>
  <c r="Q41" i="10"/>
  <c r="U41" i="10"/>
  <c r="L42" i="10"/>
  <c r="P42" i="10"/>
  <c r="T42" i="10"/>
  <c r="L43" i="10"/>
  <c r="P43" i="10"/>
  <c r="T43" i="10"/>
  <c r="O44" i="10"/>
  <c r="S44" i="10"/>
  <c r="N45" i="10"/>
  <c r="R45" i="10"/>
  <c r="V45" i="10"/>
  <c r="N46" i="10"/>
  <c r="R46" i="10"/>
  <c r="V46" i="10"/>
  <c r="L48" i="10"/>
  <c r="P48" i="10"/>
  <c r="T48" i="10"/>
  <c r="L49" i="10"/>
  <c r="P49" i="10"/>
  <c r="T49" i="10"/>
  <c r="O50" i="10"/>
  <c r="S50" i="10"/>
  <c r="O51" i="10"/>
  <c r="S51" i="10"/>
  <c r="N52" i="10"/>
  <c r="R52" i="10"/>
  <c r="V52" i="10"/>
  <c r="N53" i="10"/>
  <c r="R53" i="10"/>
  <c r="V53" i="10"/>
  <c r="N54" i="10"/>
  <c r="R54" i="10"/>
  <c r="V54" i="10"/>
  <c r="N55" i="10"/>
  <c r="R55" i="10"/>
  <c r="V55" i="10"/>
  <c r="M56" i="10"/>
  <c r="Q56" i="10"/>
  <c r="U56" i="10"/>
  <c r="M57" i="10"/>
  <c r="Q57" i="10"/>
  <c r="U57" i="10"/>
  <c r="M58" i="10"/>
  <c r="Q58" i="10"/>
  <c r="U58" i="10"/>
  <c r="M59" i="10"/>
  <c r="Q59" i="10"/>
  <c r="U59" i="10"/>
  <c r="L60" i="10"/>
  <c r="P60" i="10"/>
  <c r="T60" i="10"/>
  <c r="L61" i="10"/>
  <c r="P61" i="10"/>
  <c r="T61" i="10"/>
  <c r="R62" i="10"/>
  <c r="O62" i="10"/>
  <c r="S62" i="10"/>
  <c r="O63" i="10"/>
  <c r="S63" i="10"/>
  <c r="O64" i="10"/>
  <c r="S64" i="10"/>
  <c r="O65" i="10"/>
  <c r="S65" i="10"/>
  <c r="N66" i="10"/>
  <c r="R66" i="10"/>
  <c r="V66" i="10"/>
  <c r="M67" i="10"/>
  <c r="Q67" i="10"/>
  <c r="U67" i="10"/>
  <c r="L68" i="10"/>
  <c r="P68" i="10"/>
  <c r="T68" i="10"/>
  <c r="L69" i="10"/>
  <c r="P69" i="10"/>
  <c r="T69" i="10"/>
  <c r="L70" i="10"/>
  <c r="P70" i="10"/>
  <c r="T70" i="10"/>
  <c r="O71" i="10"/>
  <c r="S71" i="10"/>
  <c r="N72" i="10"/>
  <c r="R72" i="10"/>
  <c r="V72" i="10"/>
  <c r="N73" i="10"/>
  <c r="R73" i="10"/>
  <c r="V73" i="10"/>
  <c r="N74" i="10"/>
  <c r="R74" i="10"/>
  <c r="V74" i="10"/>
  <c r="M75" i="10"/>
  <c r="Q75" i="10"/>
  <c r="U75" i="10"/>
  <c r="N76" i="10"/>
  <c r="R76" i="10"/>
  <c r="V76" i="10"/>
  <c r="N77" i="10"/>
  <c r="R77" i="10"/>
  <c r="V77" i="10"/>
  <c r="L78" i="10"/>
  <c r="P78" i="10"/>
  <c r="T78" i="10"/>
  <c r="M79" i="10"/>
  <c r="L79" i="10"/>
  <c r="P79" i="10"/>
  <c r="T79" i="10"/>
  <c r="Q80" i="10"/>
  <c r="O80" i="10"/>
  <c r="S80" i="10"/>
  <c r="N81" i="10"/>
  <c r="R81" i="10"/>
  <c r="V81" i="10"/>
  <c r="M82" i="10"/>
  <c r="Q82" i="10"/>
  <c r="U82" i="10"/>
  <c r="M83" i="10"/>
  <c r="Q83" i="10"/>
  <c r="U83" i="10"/>
  <c r="L84" i="10"/>
  <c r="P84" i="10"/>
  <c r="T84" i="10"/>
  <c r="O85" i="10"/>
  <c r="S85" i="10"/>
  <c r="M86" i="10"/>
  <c r="Q86" i="10"/>
  <c r="U86" i="10"/>
  <c r="L87" i="10"/>
  <c r="P87" i="10"/>
  <c r="T87" i="10"/>
  <c r="M88" i="10"/>
  <c r="Q88" i="10"/>
  <c r="U88" i="10"/>
  <c r="R89" i="10"/>
  <c r="V89" i="10"/>
  <c r="M90" i="10"/>
  <c r="Q90" i="10"/>
  <c r="U90" i="10"/>
  <c r="V91" i="10"/>
  <c r="R91" i="10"/>
  <c r="N91" i="10"/>
  <c r="Q5" i="10"/>
  <c r="L7" i="10"/>
  <c r="P7" i="10"/>
  <c r="T7" i="10"/>
  <c r="M21" i="10"/>
  <c r="Q21" i="10"/>
  <c r="U21" i="10"/>
  <c r="L18" i="10"/>
  <c r="P18" i="10"/>
  <c r="T18" i="10"/>
  <c r="L13" i="10"/>
  <c r="P13" i="10"/>
  <c r="T13" i="10"/>
  <c r="O24" i="10"/>
  <c r="S24" i="10"/>
  <c r="L19" i="10"/>
  <c r="P19" i="10"/>
  <c r="T19" i="10"/>
  <c r="L20" i="10"/>
  <c r="P20" i="10"/>
  <c r="T20" i="10"/>
  <c r="L28" i="10"/>
  <c r="P28" i="10"/>
  <c r="T28" i="10"/>
  <c r="L30" i="10"/>
  <c r="P30" i="10"/>
  <c r="T30" i="10"/>
  <c r="L26" i="10"/>
  <c r="P26" i="10"/>
  <c r="T26" i="10"/>
  <c r="L29" i="10"/>
  <c r="P29" i="10"/>
  <c r="T29" i="10"/>
  <c r="L38" i="10"/>
  <c r="P38" i="10"/>
  <c r="T38" i="10"/>
  <c r="L40" i="10"/>
  <c r="P40" i="10"/>
  <c r="T40" i="10"/>
  <c r="L41" i="10"/>
  <c r="P41" i="10"/>
  <c r="T41" i="10"/>
  <c r="O43" i="10"/>
  <c r="S43" i="10"/>
  <c r="M46" i="10"/>
  <c r="Q46" i="10"/>
  <c r="U46" i="10"/>
  <c r="O48" i="10"/>
  <c r="S48" i="10"/>
  <c r="O49" i="10"/>
  <c r="S49" i="10"/>
  <c r="N50" i="10"/>
  <c r="R50" i="10"/>
  <c r="V50" i="10"/>
  <c r="N51" i="10"/>
  <c r="R51" i="10"/>
  <c r="V51" i="10"/>
  <c r="M53" i="10"/>
  <c r="Q53" i="10"/>
  <c r="U53" i="10"/>
  <c r="M54" i="10"/>
  <c r="Q54" i="10"/>
  <c r="U54" i="10"/>
  <c r="M55" i="10"/>
  <c r="Q55" i="10"/>
  <c r="U55" i="10"/>
  <c r="L57" i="10"/>
  <c r="P57" i="10"/>
  <c r="T57" i="10"/>
  <c r="L58" i="10"/>
  <c r="P58" i="10"/>
  <c r="T58" i="10"/>
  <c r="L59" i="10"/>
  <c r="P59" i="10"/>
  <c r="T59" i="10"/>
  <c r="O61" i="10"/>
  <c r="S61" i="10"/>
  <c r="N63" i="10"/>
  <c r="R63" i="10"/>
  <c r="V63" i="10"/>
  <c r="N64" i="10"/>
  <c r="R64" i="10"/>
  <c r="V64" i="10"/>
  <c r="N65" i="10"/>
  <c r="R65" i="10"/>
  <c r="V65" i="10"/>
  <c r="O69" i="10"/>
  <c r="S69" i="10"/>
  <c r="O70" i="10"/>
  <c r="S70" i="10"/>
  <c r="M73" i="10"/>
  <c r="Q73" i="10"/>
  <c r="U73" i="10"/>
  <c r="M74" i="10"/>
  <c r="Q74" i="10"/>
  <c r="U74" i="10"/>
  <c r="M76" i="10"/>
  <c r="Q76" i="10"/>
  <c r="U76" i="10"/>
  <c r="M77" i="10"/>
  <c r="Q77" i="10"/>
  <c r="U77" i="10"/>
  <c r="O78" i="10"/>
  <c r="S78" i="10"/>
  <c r="O79" i="10"/>
  <c r="S79" i="10"/>
  <c r="N80" i="10"/>
  <c r="R80" i="10"/>
  <c r="V80" i="10"/>
  <c r="M81" i="10"/>
  <c r="Q81" i="10"/>
  <c r="U81" i="10"/>
  <c r="L82" i="10"/>
  <c r="P82" i="10"/>
  <c r="T82" i="10"/>
  <c r="L83" i="10"/>
  <c r="P83" i="10"/>
  <c r="T83" i="10"/>
  <c r="O84" i="10"/>
  <c r="S84" i="10"/>
  <c r="N85" i="10"/>
  <c r="R85" i="10"/>
  <c r="V85" i="10"/>
  <c r="L86" i="10"/>
  <c r="P86" i="10"/>
  <c r="T86" i="10"/>
  <c r="O87" i="10"/>
  <c r="S87" i="10"/>
  <c r="L88" i="10"/>
  <c r="P88" i="10"/>
  <c r="T88" i="10"/>
  <c r="N89" i="10"/>
  <c r="M89" i="10"/>
  <c r="Q89" i="10"/>
  <c r="U89" i="10"/>
  <c r="L90" i="10"/>
  <c r="P90" i="10"/>
  <c r="T90" i="10"/>
  <c r="S91" i="10"/>
  <c r="O91" i="10"/>
  <c r="J5" i="10"/>
  <c r="J92" i="10"/>
  <c r="J88" i="10"/>
  <c r="J84" i="10"/>
  <c r="J80" i="10"/>
  <c r="J76" i="10"/>
  <c r="J72" i="10"/>
  <c r="J68" i="10"/>
  <c r="J64" i="10"/>
  <c r="J60" i="10"/>
  <c r="J56" i="10"/>
  <c r="J52" i="10"/>
  <c r="J48" i="10"/>
  <c r="J44" i="10"/>
  <c r="J40" i="10"/>
  <c r="J35" i="10"/>
  <c r="J29" i="10"/>
  <c r="J20" i="10"/>
  <c r="J13" i="10"/>
  <c r="J23" i="10"/>
  <c r="J32" i="10"/>
  <c r="J8" i="10"/>
  <c r="J93" i="10"/>
  <c r="J89" i="10"/>
  <c r="J85" i="10"/>
  <c r="J81" i="10"/>
  <c r="J77" i="10"/>
  <c r="J73" i="10"/>
  <c r="J69" i="10"/>
  <c r="J65" i="10"/>
  <c r="J61" i="10"/>
  <c r="J57" i="10"/>
  <c r="J53" i="10"/>
  <c r="J49" i="10"/>
  <c r="J45" i="10"/>
  <c r="J41" i="10"/>
  <c r="J36" i="10"/>
  <c r="J39" i="10"/>
  <c r="J28" i="10"/>
  <c r="J34" i="10"/>
  <c r="J21" i="10"/>
  <c r="J7" i="10"/>
  <c r="J27" i="10"/>
  <c r="J10" i="10"/>
  <c r="J9" i="10"/>
  <c r="J4" i="10"/>
  <c r="J94" i="10"/>
  <c r="J90" i="10"/>
  <c r="J86" i="10"/>
  <c r="J82" i="10"/>
  <c r="J78" i="10"/>
  <c r="J74" i="10"/>
  <c r="J70" i="10"/>
  <c r="J66" i="10"/>
  <c r="J62" i="10"/>
  <c r="J58" i="10"/>
  <c r="J54" i="10"/>
  <c r="J50" i="10"/>
  <c r="J46" i="10"/>
  <c r="J42" i="10"/>
  <c r="J37" i="10"/>
  <c r="J31" i="10"/>
  <c r="J30" i="10"/>
  <c r="J24" i="10"/>
  <c r="J18" i="10"/>
  <c r="J15" i="10"/>
  <c r="J16" i="10"/>
  <c r="J11" i="10"/>
  <c r="J14" i="10"/>
  <c r="M9" i="9"/>
  <c r="Q9" i="9"/>
  <c r="U9" i="9"/>
  <c r="L20" i="9"/>
  <c r="P20" i="9"/>
  <c r="T20" i="9"/>
  <c r="O13" i="9"/>
  <c r="S13" i="9"/>
  <c r="L19" i="9"/>
  <c r="P19" i="9"/>
  <c r="T19" i="9"/>
  <c r="L10" i="9"/>
  <c r="P10" i="9"/>
  <c r="T10" i="9"/>
  <c r="L26" i="9"/>
  <c r="P26" i="9"/>
  <c r="T26" i="9"/>
  <c r="M12" i="9"/>
  <c r="Q12" i="9"/>
  <c r="U12" i="9"/>
  <c r="O24" i="9"/>
  <c r="S24" i="9"/>
  <c r="O38" i="9"/>
  <c r="S38" i="9"/>
  <c r="M39" i="9"/>
  <c r="Q39" i="9"/>
  <c r="U39" i="9"/>
  <c r="N41" i="9"/>
  <c r="R41" i="9"/>
  <c r="V41" i="9"/>
  <c r="N34" i="9"/>
  <c r="R34" i="9"/>
  <c r="V34" i="9"/>
  <c r="O42" i="9"/>
  <c r="S42" i="9"/>
  <c r="O36" i="9"/>
  <c r="S36" i="9"/>
  <c r="G64" i="9"/>
  <c r="J81" i="9"/>
  <c r="J38" i="9"/>
  <c r="J41" i="9"/>
  <c r="L9" i="9"/>
  <c r="P9" i="9"/>
  <c r="T9" i="9"/>
  <c r="O19" i="9"/>
  <c r="S19" i="9"/>
  <c r="N24" i="9"/>
  <c r="R24" i="9"/>
  <c r="V24" i="9"/>
  <c r="L39" i="9"/>
  <c r="P39" i="9"/>
  <c r="T39" i="9"/>
  <c r="M41" i="9"/>
  <c r="Q41" i="9"/>
  <c r="U41" i="9"/>
  <c r="N42" i="9"/>
  <c r="R42" i="9"/>
  <c r="V42" i="9"/>
  <c r="J90" i="9"/>
  <c r="J86" i="9"/>
  <c r="J74" i="9"/>
  <c r="J58" i="9"/>
  <c r="J50" i="9"/>
  <c r="J46" i="9"/>
  <c r="J33" i="9"/>
  <c r="J23" i="9"/>
  <c r="N20" i="9"/>
  <c r="R20" i="9"/>
  <c r="V20" i="9"/>
  <c r="J87" i="9"/>
  <c r="J83" i="9"/>
  <c r="J75" i="9"/>
  <c r="J67" i="9"/>
  <c r="J55" i="9"/>
  <c r="J51" i="9"/>
  <c r="J24" i="9"/>
  <c r="J31" i="9"/>
  <c r="J72" i="9"/>
  <c r="J37" i="9"/>
  <c r="J35" i="9"/>
  <c r="K99" i="11"/>
  <c r="K95" i="11"/>
  <c r="K91" i="11"/>
  <c r="K87" i="11"/>
  <c r="K75" i="11"/>
  <c r="K71" i="11"/>
  <c r="K67" i="11"/>
  <c r="K63" i="11"/>
  <c r="K59" i="11"/>
  <c r="K55" i="11"/>
  <c r="K51" i="11"/>
  <c r="K47" i="11"/>
  <c r="K43" i="11"/>
  <c r="K14" i="11"/>
  <c r="K37" i="11"/>
  <c r="K31" i="11"/>
  <c r="K13" i="11"/>
  <c r="K19" i="11"/>
  <c r="K7" i="11"/>
  <c r="K6" i="11"/>
  <c r="K3" i="10"/>
  <c r="K91" i="10"/>
  <c r="K87" i="10"/>
  <c r="K83" i="10"/>
  <c r="K79" i="10"/>
  <c r="K75" i="10"/>
  <c r="K71" i="10"/>
  <c r="K67" i="10"/>
  <c r="K63" i="10"/>
  <c r="K59" i="10"/>
  <c r="K55" i="10"/>
  <c r="K51" i="10"/>
  <c r="K47" i="10"/>
  <c r="K43" i="10"/>
  <c r="K38" i="10"/>
  <c r="K33" i="10"/>
  <c r="K26" i="10"/>
  <c r="K19" i="10"/>
  <c r="K22" i="10"/>
  <c r="K17" i="10"/>
  <c r="K25" i="10"/>
  <c r="K12" i="10"/>
  <c r="K6" i="10"/>
  <c r="I28" i="11"/>
  <c r="I83" i="11"/>
  <c r="K25" i="11"/>
  <c r="K32" i="11"/>
  <c r="K24" i="11"/>
  <c r="I79" i="11"/>
  <c r="K27" i="11"/>
  <c r="K26" i="11"/>
  <c r="K23" i="11"/>
  <c r="K33" i="11"/>
  <c r="P15" i="9"/>
  <c r="L8" i="9"/>
  <c r="R29" i="9"/>
  <c r="Q22" i="9"/>
  <c r="L18" i="9"/>
  <c r="P18" i="9"/>
  <c r="O8" i="9"/>
  <c r="Q29" i="9"/>
  <c r="N11" i="9"/>
  <c r="V11" i="9"/>
  <c r="Q7" i="9"/>
  <c r="N9" i="9"/>
  <c r="R9" i="9"/>
  <c r="V9" i="9"/>
  <c r="O18" i="9"/>
  <c r="S18" i="9"/>
  <c r="N8" i="9"/>
  <c r="R8" i="9"/>
  <c r="V8" i="9"/>
  <c r="L29" i="9"/>
  <c r="P29" i="9"/>
  <c r="T29" i="9"/>
  <c r="M11" i="9"/>
  <c r="Q11" i="9"/>
  <c r="U11" i="9"/>
  <c r="L7" i="9"/>
  <c r="P7" i="9"/>
  <c r="T7" i="9"/>
  <c r="O20" i="9"/>
  <c r="S20" i="9"/>
  <c r="L40" i="9"/>
  <c r="P40" i="9"/>
  <c r="T40" i="9"/>
  <c r="M15" i="9"/>
  <c r="Q15" i="9"/>
  <c r="U15" i="9"/>
  <c r="N19" i="9"/>
  <c r="R19" i="9"/>
  <c r="V19" i="9"/>
  <c r="N10" i="9"/>
  <c r="R10" i="9"/>
  <c r="V10" i="9"/>
  <c r="O25" i="9"/>
  <c r="S25" i="9"/>
  <c r="L23" i="9"/>
  <c r="P23" i="9"/>
  <c r="T23" i="9"/>
  <c r="N26" i="9"/>
  <c r="R26" i="9"/>
  <c r="V26" i="9"/>
  <c r="O12" i="9"/>
  <c r="S12" i="9"/>
  <c r="M24" i="9"/>
  <c r="Q24" i="9"/>
  <c r="U24" i="9"/>
  <c r="M38" i="9"/>
  <c r="Q38" i="9"/>
  <c r="U38" i="9"/>
  <c r="N35" i="9"/>
  <c r="R35" i="9"/>
  <c r="V35" i="9"/>
  <c r="N27" i="9"/>
  <c r="R27" i="9"/>
  <c r="V27" i="9"/>
  <c r="N32" i="9"/>
  <c r="R32" i="9"/>
  <c r="V32" i="9"/>
  <c r="N39" i="9"/>
  <c r="R39" i="9"/>
  <c r="V39" i="9"/>
  <c r="O41" i="9"/>
  <c r="S41" i="9"/>
  <c r="O34" i="9"/>
  <c r="S34" i="9"/>
  <c r="L42" i="9"/>
  <c r="P42" i="9"/>
  <c r="T42" i="9"/>
  <c r="O33" i="9"/>
  <c r="S33" i="9"/>
  <c r="L36" i="9"/>
  <c r="P36" i="9"/>
  <c r="T36" i="9"/>
  <c r="I54" i="9"/>
  <c r="K3" i="9"/>
  <c r="K94" i="9"/>
  <c r="K90" i="9"/>
  <c r="K86" i="9"/>
  <c r="K82" i="9"/>
  <c r="K78" i="9"/>
  <c r="K74" i="9"/>
  <c r="K70" i="9"/>
  <c r="K66" i="9"/>
  <c r="K62" i="9"/>
  <c r="K58" i="9"/>
  <c r="K54" i="9"/>
  <c r="K36" i="9"/>
  <c r="K35" i="9"/>
  <c r="K12" i="9"/>
  <c r="K40" i="9"/>
  <c r="K30" i="9"/>
  <c r="K28" i="9"/>
  <c r="K8" i="9"/>
  <c r="K6" i="9"/>
  <c r="U8" i="9"/>
  <c r="M27" i="9"/>
  <c r="Q27" i="9"/>
  <c r="U27" i="9"/>
  <c r="M32" i="9"/>
  <c r="Q32" i="9"/>
  <c r="U32" i="9"/>
  <c r="N33" i="9"/>
  <c r="R33" i="9"/>
  <c r="V33" i="9"/>
  <c r="K95" i="9"/>
  <c r="K91" i="9"/>
  <c r="K87" i="9"/>
  <c r="K83" i="9"/>
  <c r="K79" i="9"/>
  <c r="K75" i="9"/>
  <c r="K71" i="9"/>
  <c r="K67" i="9"/>
  <c r="K63" i="9"/>
  <c r="K59" i="9"/>
  <c r="K55" i="9"/>
  <c r="K51" i="9"/>
  <c r="K47" i="9"/>
  <c r="K43" i="9"/>
  <c r="K34" i="9"/>
  <c r="K27" i="9"/>
  <c r="K31" i="9"/>
  <c r="K25" i="9"/>
  <c r="K15" i="9"/>
  <c r="K13" i="9"/>
  <c r="K20" i="9"/>
  <c r="K29" i="9"/>
  <c r="K9" i="9"/>
  <c r="Q8" i="9"/>
  <c r="T15" i="9"/>
  <c r="T8" i="9"/>
  <c r="V29" i="9"/>
  <c r="O30" i="9"/>
  <c r="U22" i="9"/>
  <c r="N40" i="9"/>
  <c r="R40" i="9"/>
  <c r="V40" i="9"/>
  <c r="O15" i="9"/>
  <c r="S15" i="9"/>
  <c r="M25" i="9"/>
  <c r="Q25" i="9"/>
  <c r="U25" i="9"/>
  <c r="N23" i="9"/>
  <c r="R23" i="9"/>
  <c r="V23" i="9"/>
  <c r="L35" i="9"/>
  <c r="P35" i="9"/>
  <c r="T35" i="9"/>
  <c r="L27" i="9"/>
  <c r="P27" i="9"/>
  <c r="T27" i="9"/>
  <c r="L32" i="9"/>
  <c r="P32" i="9"/>
  <c r="T32" i="9"/>
  <c r="M34" i="9"/>
  <c r="Q34" i="9"/>
  <c r="U34" i="9"/>
  <c r="M33" i="9"/>
  <c r="Q33" i="9"/>
  <c r="U33" i="9"/>
  <c r="N36" i="9"/>
  <c r="R36" i="9"/>
  <c r="V36" i="9"/>
  <c r="I64" i="9"/>
  <c r="K96" i="9"/>
  <c r="K92" i="9"/>
  <c r="K88" i="9"/>
  <c r="K84" i="9"/>
  <c r="K80" i="9"/>
  <c r="K76" i="9"/>
  <c r="K72" i="9"/>
  <c r="K68" i="9"/>
  <c r="K64" i="9"/>
  <c r="K60" i="9"/>
  <c r="K56" i="9"/>
  <c r="K52" i="9"/>
  <c r="K48" i="9"/>
  <c r="K44" i="9"/>
  <c r="K42" i="9"/>
  <c r="K32" i="9"/>
  <c r="K24" i="9"/>
  <c r="K19" i="9"/>
  <c r="K22" i="9"/>
  <c r="K16" i="9"/>
  <c r="K11" i="9"/>
  <c r="K4" i="9"/>
  <c r="M8" i="9"/>
  <c r="L15" i="9"/>
  <c r="P8" i="9"/>
  <c r="N29" i="9"/>
  <c r="S30" i="9"/>
  <c r="M22" i="9"/>
  <c r="T18" i="9"/>
  <c r="S8" i="9"/>
  <c r="M29" i="9"/>
  <c r="U29" i="9"/>
  <c r="R11" i="9"/>
  <c r="M7" i="9"/>
  <c r="U7" i="9"/>
  <c r="N15" i="9"/>
  <c r="R15" i="9"/>
  <c r="V15" i="9"/>
  <c r="O10" i="9"/>
  <c r="S10" i="9"/>
  <c r="L25" i="9"/>
  <c r="P25" i="9"/>
  <c r="T25" i="9"/>
  <c r="M23" i="9"/>
  <c r="Q23" i="9"/>
  <c r="U23" i="9"/>
  <c r="O26" i="9"/>
  <c r="S26" i="9"/>
  <c r="L12" i="9"/>
  <c r="P12" i="9"/>
  <c r="T12" i="9"/>
  <c r="N38" i="9"/>
  <c r="R38" i="9"/>
  <c r="V38" i="9"/>
  <c r="O35" i="9"/>
  <c r="S35" i="9"/>
  <c r="O27" i="9"/>
  <c r="S27" i="9"/>
  <c r="O32" i="9"/>
  <c r="S32" i="9"/>
  <c r="C32" i="9"/>
  <c r="O39" i="9"/>
  <c r="S39" i="9"/>
  <c r="L41" i="9"/>
  <c r="P41" i="9"/>
  <c r="T41" i="9"/>
  <c r="L34" i="9"/>
  <c r="P34" i="9"/>
  <c r="T34" i="9"/>
  <c r="M42" i="9"/>
  <c r="Q42" i="9"/>
  <c r="U42" i="9"/>
  <c r="L33" i="9"/>
  <c r="P33" i="9"/>
  <c r="T33" i="9"/>
  <c r="M36" i="9"/>
  <c r="Q36" i="9"/>
  <c r="U36" i="9"/>
  <c r="K97" i="9"/>
  <c r="K93" i="9"/>
  <c r="K89" i="9"/>
  <c r="K85" i="9"/>
  <c r="K81" i="9"/>
  <c r="K77" i="9"/>
  <c r="K73" i="9"/>
  <c r="K69" i="9"/>
  <c r="K65" i="9"/>
  <c r="K61" i="9"/>
  <c r="K57" i="9"/>
  <c r="K53" i="9"/>
  <c r="K49" i="9"/>
  <c r="K45" i="9"/>
  <c r="K33" i="9"/>
  <c r="K39" i="9"/>
  <c r="K38" i="9"/>
  <c r="K26" i="9"/>
  <c r="K10" i="9"/>
  <c r="K17" i="9"/>
  <c r="K7" i="9"/>
  <c r="K18" i="9"/>
  <c r="K5" i="9"/>
  <c r="D54" i="12"/>
  <c r="G12" i="12"/>
  <c r="G27" i="12"/>
  <c r="E27" i="12"/>
  <c r="F27" i="12"/>
  <c r="F73" i="12"/>
  <c r="D44" i="12"/>
  <c r="F62" i="12"/>
  <c r="C65" i="12"/>
  <c r="C78" i="12"/>
  <c r="E79" i="12"/>
  <c r="I11" i="11"/>
  <c r="I16" i="11"/>
  <c r="I60" i="11"/>
  <c r="I61" i="11"/>
  <c r="I54" i="11"/>
  <c r="I66" i="11"/>
  <c r="I76" i="11"/>
  <c r="I48" i="11"/>
  <c r="I44" i="11"/>
  <c r="I52" i="11"/>
  <c r="I55" i="11"/>
  <c r="I56" i="11"/>
  <c r="I58" i="11"/>
  <c r="I71" i="11"/>
  <c r="I78" i="11"/>
  <c r="I93" i="10"/>
  <c r="I89" i="10"/>
  <c r="I85" i="10"/>
  <c r="I81" i="10"/>
  <c r="I77" i="10"/>
  <c r="I69" i="10"/>
  <c r="I65" i="10"/>
  <c r="I61" i="10"/>
  <c r="I57" i="10"/>
  <c r="I53" i="10"/>
  <c r="I49" i="10"/>
  <c r="I41" i="10"/>
  <c r="I10" i="10"/>
  <c r="I94" i="10"/>
  <c r="I90" i="10"/>
  <c r="I82" i="10"/>
  <c r="I78" i="10"/>
  <c r="I70" i="10"/>
  <c r="I66" i="10"/>
  <c r="I62" i="10"/>
  <c r="I54" i="10"/>
  <c r="I46" i="10"/>
  <c r="I42" i="10"/>
  <c r="I91" i="10"/>
  <c r="I87" i="10"/>
  <c r="I83" i="10"/>
  <c r="I79" i="10"/>
  <c r="I71" i="10"/>
  <c r="I67" i="10"/>
  <c r="I59" i="10"/>
  <c r="I51" i="10"/>
  <c r="I47" i="10"/>
  <c r="I43" i="10"/>
  <c r="I92" i="10"/>
  <c r="I88" i="10"/>
  <c r="I76" i="10"/>
  <c r="I72" i="10"/>
  <c r="I68" i="10"/>
  <c r="I64" i="10"/>
  <c r="I56" i="10"/>
  <c r="I52" i="10"/>
  <c r="I20" i="10"/>
  <c r="I13" i="10"/>
  <c r="I32" i="10"/>
  <c r="I9" i="10"/>
  <c r="I50" i="9"/>
  <c r="I46" i="9"/>
  <c r="I41" i="9"/>
  <c r="I14" i="11"/>
  <c r="I39" i="11"/>
  <c r="I35" i="11"/>
  <c r="I37" i="11"/>
  <c r="I51" i="11"/>
  <c r="I53" i="11"/>
  <c r="I64" i="11"/>
  <c r="I69" i="11"/>
  <c r="I40" i="11"/>
  <c r="I38" i="11"/>
  <c r="I77" i="11"/>
  <c r="I47" i="11"/>
  <c r="I99" i="11"/>
  <c r="I91" i="11"/>
  <c r="I9" i="11"/>
  <c r="I18" i="11"/>
  <c r="I21" i="11"/>
  <c r="I43" i="11"/>
  <c r="I67" i="11"/>
  <c r="I68" i="11"/>
  <c r="I70" i="11"/>
  <c r="I72" i="11"/>
  <c r="I46" i="11"/>
  <c r="I80" i="11"/>
  <c r="I100" i="11"/>
  <c r="I96" i="11"/>
  <c r="I92" i="11"/>
  <c r="I49" i="11"/>
  <c r="I65" i="11"/>
  <c r="I73" i="11"/>
  <c r="I82" i="11"/>
  <c r="I84" i="11"/>
  <c r="I85" i="11"/>
  <c r="I86" i="11"/>
  <c r="I88" i="11"/>
  <c r="I97" i="11"/>
  <c r="I93" i="11"/>
  <c r="I89" i="11"/>
  <c r="I41" i="11"/>
  <c r="I45" i="11"/>
  <c r="I57" i="11"/>
  <c r="I62" i="11"/>
  <c r="I74" i="11"/>
  <c r="I81" i="11"/>
  <c r="I87" i="11"/>
  <c r="I98" i="11"/>
  <c r="I94" i="11"/>
  <c r="I90" i="11"/>
  <c r="F94" i="10"/>
  <c r="G94" i="10"/>
  <c r="E94" i="10"/>
  <c r="D92" i="10"/>
  <c r="C3" i="12"/>
  <c r="E18" i="12"/>
  <c r="C15" i="12"/>
  <c r="C18" i="12"/>
  <c r="F19" i="12"/>
  <c r="G14" i="12"/>
  <c r="C4" i="12"/>
  <c r="E4" i="12"/>
  <c r="D17" i="12"/>
  <c r="G8" i="12"/>
  <c r="E8" i="12"/>
  <c r="D72" i="12"/>
  <c r="G4" i="12"/>
  <c r="F12" i="12"/>
  <c r="D5" i="12"/>
  <c r="C8" i="12"/>
  <c r="D50" i="12"/>
  <c r="C57" i="12"/>
  <c r="G52" i="12"/>
  <c r="G36" i="12"/>
  <c r="F16" i="12"/>
  <c r="D73" i="12"/>
  <c r="G10" i="12"/>
  <c r="G33" i="12"/>
  <c r="G24" i="12"/>
  <c r="E24" i="12"/>
  <c r="G34" i="12"/>
  <c r="F34" i="12"/>
  <c r="G30" i="12"/>
  <c r="E26" i="12"/>
  <c r="D31" i="12"/>
  <c r="F65" i="12"/>
  <c r="F98" i="12"/>
  <c r="C22" i="12"/>
  <c r="C42" i="12"/>
  <c r="G29" i="12"/>
  <c r="E48" i="12"/>
  <c r="D99" i="12"/>
  <c r="D58" i="12"/>
  <c r="C55" i="12"/>
  <c r="C52" i="12"/>
  <c r="E60" i="12"/>
  <c r="C67" i="12"/>
  <c r="G43" i="12"/>
  <c r="C86" i="12"/>
  <c r="E49" i="12"/>
  <c r="F49" i="12"/>
  <c r="G102" i="12"/>
  <c r="F102" i="12"/>
  <c r="E102" i="12"/>
  <c r="D102" i="12"/>
  <c r="C101" i="12"/>
  <c r="G101" i="12"/>
  <c r="F101" i="12"/>
  <c r="E101" i="12"/>
  <c r="D101" i="12"/>
  <c r="E3" i="12"/>
  <c r="G19" i="12"/>
  <c r="D19" i="12"/>
  <c r="G13" i="12"/>
  <c r="E13" i="12"/>
  <c r="F13" i="12"/>
  <c r="C11" i="12"/>
  <c r="G23" i="12"/>
  <c r="D23" i="12"/>
  <c r="E23" i="12"/>
  <c r="C39" i="12"/>
  <c r="C45" i="12"/>
  <c r="F14" i="12"/>
  <c r="C62" i="12"/>
  <c r="G3" i="12"/>
  <c r="G5" i="12"/>
  <c r="D18" i="12"/>
  <c r="C13" i="12"/>
  <c r="D8" i="12"/>
  <c r="C23" i="12"/>
  <c r="C44" i="12"/>
  <c r="E44" i="12"/>
  <c r="F44" i="12"/>
  <c r="D10" i="12"/>
  <c r="C34" i="12"/>
  <c r="C5" i="12"/>
  <c r="D4" i="12"/>
  <c r="C12" i="12"/>
  <c r="G17" i="12"/>
  <c r="E17" i="12"/>
  <c r="F17" i="12"/>
  <c r="G15" i="12"/>
  <c r="E15" i="12"/>
  <c r="F15" i="12"/>
  <c r="G9" i="12"/>
  <c r="D9" i="12"/>
  <c r="E9" i="12"/>
  <c r="F9" i="12"/>
  <c r="G20" i="12"/>
  <c r="E20" i="12"/>
  <c r="F20" i="12"/>
  <c r="F28" i="12"/>
  <c r="C40" i="12"/>
  <c r="C33" i="12"/>
  <c r="C30" i="12"/>
  <c r="C59" i="12"/>
  <c r="D3" i="12"/>
  <c r="F3" i="12"/>
  <c r="F4" i="12"/>
  <c r="C17" i="12"/>
  <c r="F18" i="12"/>
  <c r="C19" i="12"/>
  <c r="C9" i="12"/>
  <c r="F8" i="12"/>
  <c r="F11" i="12"/>
  <c r="C7" i="12"/>
  <c r="C64" i="12"/>
  <c r="E28" i="12"/>
  <c r="D45" i="12"/>
  <c r="F38" i="12"/>
  <c r="G38" i="12"/>
  <c r="C54" i="12"/>
  <c r="E6" i="12"/>
  <c r="E32" i="12"/>
  <c r="G22" i="12"/>
  <c r="D22" i="12"/>
  <c r="E22" i="12"/>
  <c r="F22" i="12"/>
  <c r="D25" i="12"/>
  <c r="D34" i="12"/>
  <c r="C51" i="12"/>
  <c r="G58" i="12"/>
  <c r="E58" i="12"/>
  <c r="F58" i="12"/>
  <c r="D56" i="12"/>
  <c r="C41" i="12"/>
  <c r="G55" i="12"/>
  <c r="D55" i="12"/>
  <c r="E55" i="12"/>
  <c r="F55" i="12"/>
  <c r="G26" i="12"/>
  <c r="F26" i="12"/>
  <c r="G42" i="12"/>
  <c r="D42" i="12"/>
  <c r="E42" i="12"/>
  <c r="F42" i="12"/>
  <c r="G60" i="12"/>
  <c r="F60" i="12"/>
  <c r="G61" i="12"/>
  <c r="E61" i="12"/>
  <c r="F61" i="12"/>
  <c r="D62" i="12"/>
  <c r="D63" i="12"/>
  <c r="G63" i="12"/>
  <c r="E63" i="12"/>
  <c r="F63" i="12"/>
  <c r="G66" i="12"/>
  <c r="E66" i="12"/>
  <c r="F66" i="12"/>
  <c r="E67" i="12"/>
  <c r="E68" i="12"/>
  <c r="G68" i="12"/>
  <c r="F68" i="12"/>
  <c r="C70" i="12"/>
  <c r="G70" i="12"/>
  <c r="F70" i="12"/>
  <c r="G16" i="12"/>
  <c r="D16" i="12"/>
  <c r="E16" i="12"/>
  <c r="C74" i="12"/>
  <c r="C79" i="12"/>
  <c r="F53" i="12"/>
  <c r="C29" i="12"/>
  <c r="C47" i="12"/>
  <c r="D47" i="12"/>
  <c r="F47" i="12"/>
  <c r="D97" i="12"/>
  <c r="E10" i="12"/>
  <c r="F10" i="12"/>
  <c r="D37" i="12"/>
  <c r="D38" i="12"/>
  <c r="C14" i="12"/>
  <c r="D14" i="12"/>
  <c r="E14" i="12"/>
  <c r="D33" i="12"/>
  <c r="C21" i="12"/>
  <c r="D51" i="12"/>
  <c r="C58" i="12"/>
  <c r="D30" i="12"/>
  <c r="D59" i="12"/>
  <c r="C26" i="12"/>
  <c r="D52" i="12"/>
  <c r="C60" i="12"/>
  <c r="D64" i="12"/>
  <c r="C66" i="12"/>
  <c r="D66" i="12"/>
  <c r="C68" i="12"/>
  <c r="C16" i="12"/>
  <c r="C72" i="12"/>
  <c r="D74" i="12"/>
  <c r="E77" i="12"/>
  <c r="F39" i="12"/>
  <c r="G39" i="12"/>
  <c r="C27" i="12"/>
  <c r="G7" i="12"/>
  <c r="D7" i="12"/>
  <c r="G40" i="12"/>
  <c r="D40" i="12"/>
  <c r="C10" i="12"/>
  <c r="G6" i="12"/>
  <c r="C6" i="12"/>
  <c r="D6" i="12"/>
  <c r="C24" i="12"/>
  <c r="G25" i="12"/>
  <c r="E25" i="12"/>
  <c r="F25" i="12"/>
  <c r="D57" i="12"/>
  <c r="G56" i="12"/>
  <c r="D26" i="12"/>
  <c r="G31" i="12"/>
  <c r="E31" i="12"/>
  <c r="F31" i="12"/>
  <c r="D60" i="12"/>
  <c r="F46" i="12"/>
  <c r="C36" i="12"/>
  <c r="D68" i="12"/>
  <c r="C69" i="12"/>
  <c r="E70" i="12"/>
  <c r="C71" i="12"/>
  <c r="F72" i="12"/>
  <c r="G11" i="12"/>
  <c r="D11" i="12"/>
  <c r="C20" i="12"/>
  <c r="D28" i="12"/>
  <c r="C38" i="12"/>
  <c r="G54" i="12"/>
  <c r="E54" i="12"/>
  <c r="D24" i="12"/>
  <c r="C25" i="12"/>
  <c r="G21" i="12"/>
  <c r="D21" i="12"/>
  <c r="G51" i="12"/>
  <c r="C56" i="12"/>
  <c r="G41" i="12"/>
  <c r="C31" i="12"/>
  <c r="C46" i="12"/>
  <c r="G46" i="12"/>
  <c r="D46" i="12"/>
  <c r="D36" i="12"/>
  <c r="D65" i="12"/>
  <c r="G67" i="12"/>
  <c r="D67" i="12"/>
  <c r="E73" i="12"/>
  <c r="G75" i="12"/>
  <c r="C77" i="12"/>
  <c r="G83" i="12"/>
  <c r="E83" i="12"/>
  <c r="F83" i="12"/>
  <c r="C85" i="12"/>
  <c r="D87" i="12"/>
  <c r="G88" i="12"/>
  <c r="C88" i="12"/>
  <c r="E88" i="12"/>
  <c r="C48" i="12"/>
  <c r="F92" i="12"/>
  <c r="G94" i="12"/>
  <c r="C95" i="12"/>
  <c r="G96" i="12"/>
  <c r="G99" i="12"/>
  <c r="D79" i="12"/>
  <c r="F79" i="12"/>
  <c r="D53" i="12"/>
  <c r="C83" i="12"/>
  <c r="D29" i="12"/>
  <c r="F84" i="12"/>
  <c r="D43" i="12"/>
  <c r="C43" i="12"/>
  <c r="E43" i="12"/>
  <c r="E86" i="12"/>
  <c r="F87" i="12"/>
  <c r="D88" i="12"/>
  <c r="E47" i="12"/>
  <c r="F91" i="12"/>
  <c r="E92" i="12"/>
  <c r="D93" i="12"/>
  <c r="F93" i="12"/>
  <c r="E94" i="12"/>
  <c r="F94" i="12"/>
  <c r="C94" i="12"/>
  <c r="E95" i="12"/>
  <c r="E96" i="12"/>
  <c r="F96" i="12"/>
  <c r="C96" i="12"/>
  <c r="D96" i="12"/>
  <c r="G97" i="12"/>
  <c r="E99" i="12"/>
  <c r="F99" i="12"/>
  <c r="G71" i="12"/>
  <c r="D71" i="12"/>
  <c r="F71" i="12"/>
  <c r="C73" i="12"/>
  <c r="C75" i="12"/>
  <c r="E75" i="12"/>
  <c r="G76" i="12"/>
  <c r="C76" i="12"/>
  <c r="F78" i="12"/>
  <c r="G80" i="12"/>
  <c r="D80" i="12"/>
  <c r="E80" i="12"/>
  <c r="F80" i="12"/>
  <c r="G82" i="12"/>
  <c r="D82" i="12"/>
  <c r="F82" i="12"/>
  <c r="G53" i="12"/>
  <c r="C53" i="12"/>
  <c r="E53" i="12"/>
  <c r="E29" i="12"/>
  <c r="E84" i="12"/>
  <c r="G84" i="12"/>
  <c r="D84" i="12"/>
  <c r="E87" i="12"/>
  <c r="G87" i="12"/>
  <c r="F88" i="12"/>
  <c r="G89" i="12"/>
  <c r="D89" i="12"/>
  <c r="F89" i="12"/>
  <c r="G91" i="12"/>
  <c r="E91" i="12"/>
  <c r="G48" i="12"/>
  <c r="D48" i="12"/>
  <c r="F48" i="12"/>
  <c r="C92" i="12"/>
  <c r="D92" i="12"/>
  <c r="G95" i="12"/>
  <c r="D95" i="12"/>
  <c r="E97" i="12"/>
  <c r="C97" i="12"/>
  <c r="G98" i="12"/>
  <c r="G100" i="12"/>
  <c r="G49" i="12"/>
  <c r="G77" i="12"/>
  <c r="F77" i="12"/>
  <c r="E78" i="12"/>
  <c r="G35" i="12"/>
  <c r="C35" i="12"/>
  <c r="C80" i="12"/>
  <c r="C82" i="12"/>
  <c r="E82" i="12"/>
  <c r="F29" i="12"/>
  <c r="C84" i="12"/>
  <c r="G85" i="12"/>
  <c r="E85" i="12"/>
  <c r="F85" i="12"/>
  <c r="C87" i="12"/>
  <c r="E90" i="12"/>
  <c r="G90" i="12"/>
  <c r="C91" i="12"/>
  <c r="D91" i="12"/>
  <c r="E93" i="12"/>
  <c r="C93" i="12"/>
  <c r="E98" i="12"/>
  <c r="C98" i="12"/>
  <c r="D98" i="12"/>
  <c r="E100" i="12"/>
  <c r="C100" i="12"/>
  <c r="C49" i="12"/>
  <c r="D49" i="12"/>
  <c r="D12" i="12"/>
  <c r="D39" i="12"/>
  <c r="D27" i="12"/>
  <c r="F54" i="12"/>
  <c r="E5" i="12"/>
  <c r="F5" i="12"/>
  <c r="E12" i="12"/>
  <c r="D13" i="12"/>
  <c r="D20" i="12"/>
  <c r="E39" i="12"/>
  <c r="E40" i="12"/>
  <c r="D15" i="12"/>
  <c r="E19" i="12"/>
  <c r="E11" i="12"/>
  <c r="E37" i="12"/>
  <c r="F37" i="12"/>
  <c r="F23" i="12"/>
  <c r="E7" i="12"/>
  <c r="F7" i="12"/>
  <c r="F45" i="12"/>
  <c r="E38" i="12"/>
  <c r="F6" i="12"/>
  <c r="G50" i="12"/>
  <c r="F50" i="12"/>
  <c r="G32" i="12"/>
  <c r="F32" i="12"/>
  <c r="E21" i="12"/>
  <c r="F21" i="12"/>
  <c r="F51" i="12"/>
  <c r="E57" i="12"/>
  <c r="E56" i="12"/>
  <c r="E41" i="12"/>
  <c r="F41" i="12"/>
  <c r="D61" i="12"/>
  <c r="E46" i="12"/>
  <c r="E65" i="12"/>
  <c r="F67" i="12"/>
  <c r="D69" i="12"/>
  <c r="E50" i="12"/>
  <c r="C50" i="12"/>
  <c r="C32" i="12"/>
  <c r="D32" i="12"/>
  <c r="F33" i="12"/>
  <c r="F24" i="12"/>
  <c r="E34" i="12"/>
  <c r="E51" i="12"/>
  <c r="E30" i="12"/>
  <c r="F30" i="12"/>
  <c r="D41" i="12"/>
  <c r="F59" i="12"/>
  <c r="F52" i="12"/>
  <c r="E62" i="12"/>
  <c r="E36" i="12"/>
  <c r="F36" i="12"/>
  <c r="E64" i="12"/>
  <c r="F64" i="12"/>
  <c r="E69" i="12"/>
  <c r="F69" i="12"/>
  <c r="E33" i="12"/>
  <c r="F57" i="12"/>
  <c r="F56" i="12"/>
  <c r="E59" i="12"/>
  <c r="E52" i="12"/>
  <c r="D70" i="12"/>
  <c r="E71" i="12"/>
  <c r="D75" i="12"/>
  <c r="F75" i="12"/>
  <c r="D78" i="12"/>
  <c r="D35" i="12"/>
  <c r="F35" i="12"/>
  <c r="E35" i="12"/>
  <c r="F81" i="12"/>
  <c r="E81" i="12"/>
  <c r="D83" i="12"/>
  <c r="D86" i="12"/>
  <c r="E72" i="12"/>
  <c r="F43" i="12"/>
  <c r="F86" i="12"/>
  <c r="E89" i="12"/>
  <c r="F74" i="12"/>
  <c r="E74" i="12"/>
  <c r="D76" i="12"/>
  <c r="F76" i="12"/>
  <c r="E76" i="12"/>
  <c r="D77" i="12"/>
  <c r="D81" i="12"/>
  <c r="D85" i="12"/>
  <c r="D90" i="12"/>
  <c r="F90" i="12"/>
  <c r="D94" i="12"/>
  <c r="G21" i="11"/>
  <c r="G45" i="11"/>
  <c r="G97" i="11"/>
  <c r="F97" i="11"/>
  <c r="E97" i="11"/>
  <c r="D97" i="11"/>
  <c r="C97" i="11"/>
  <c r="C93" i="11"/>
  <c r="G100" i="11"/>
  <c r="F100" i="11"/>
  <c r="D100" i="11"/>
  <c r="C100" i="11"/>
  <c r="G99" i="11"/>
  <c r="F99" i="11"/>
  <c r="C99" i="11"/>
  <c r="E99" i="11"/>
  <c r="C98" i="11"/>
  <c r="G95" i="11"/>
  <c r="F95" i="11"/>
  <c r="C95" i="11"/>
  <c r="G93" i="11"/>
  <c r="F93" i="11"/>
  <c r="E93" i="11"/>
  <c r="D93" i="11"/>
  <c r="G91" i="11"/>
  <c r="F91" i="11"/>
  <c r="C91" i="11"/>
  <c r="E91" i="11"/>
  <c r="C89" i="11"/>
  <c r="D99" i="11"/>
  <c r="G98" i="11"/>
  <c r="F98" i="11"/>
  <c r="E98" i="11"/>
  <c r="D98" i="11"/>
  <c r="G96" i="11"/>
  <c r="F96" i="11"/>
  <c r="E96" i="11"/>
  <c r="D96" i="11"/>
  <c r="C96" i="11"/>
  <c r="E95" i="11"/>
  <c r="C94" i="11"/>
  <c r="C90" i="11"/>
  <c r="D90" i="11"/>
  <c r="G89" i="11"/>
  <c r="F89" i="11"/>
  <c r="E89" i="11"/>
  <c r="D89" i="11"/>
  <c r="E100" i="11"/>
  <c r="D95" i="11"/>
  <c r="G94" i="11"/>
  <c r="F94" i="11"/>
  <c r="E94" i="11"/>
  <c r="D94" i="11"/>
  <c r="G92" i="11"/>
  <c r="F92" i="11"/>
  <c r="D92" i="11"/>
  <c r="C92" i="11"/>
  <c r="E92" i="11"/>
  <c r="D91" i="11"/>
  <c r="G90" i="11"/>
  <c r="F90" i="11"/>
  <c r="E90" i="11"/>
  <c r="D94" i="10"/>
  <c r="C94" i="10"/>
  <c r="G50" i="10"/>
  <c r="F50" i="10"/>
  <c r="E50" i="10"/>
  <c r="D50" i="10"/>
  <c r="C50" i="10"/>
  <c r="C92" i="10"/>
  <c r="G93" i="10"/>
  <c r="F93" i="10"/>
  <c r="C93" i="10"/>
  <c r="E93" i="10"/>
  <c r="D93" i="10"/>
  <c r="G92" i="10"/>
  <c r="F92" i="10"/>
  <c r="E92" i="10"/>
  <c r="G7" i="11"/>
  <c r="G27" i="11"/>
  <c r="G43" i="11"/>
  <c r="E86" i="11"/>
  <c r="C43" i="11"/>
  <c r="G3" i="11"/>
  <c r="G10" i="11"/>
  <c r="G26" i="11"/>
  <c r="C26" i="11"/>
  <c r="G39" i="11"/>
  <c r="G55" i="11"/>
  <c r="G59" i="11"/>
  <c r="G67" i="11"/>
  <c r="C40" i="11"/>
  <c r="F11" i="11"/>
  <c r="D49" i="11"/>
  <c r="G69" i="11"/>
  <c r="G70" i="11"/>
  <c r="G40" i="11"/>
  <c r="D40" i="11"/>
  <c r="F40" i="11"/>
  <c r="F74" i="11"/>
  <c r="C76" i="11"/>
  <c r="G77" i="11"/>
  <c r="F80" i="11"/>
  <c r="F84" i="11"/>
  <c r="G4" i="11"/>
  <c r="C4" i="11"/>
  <c r="G6" i="11"/>
  <c r="C6" i="11"/>
  <c r="G8" i="11"/>
  <c r="G17" i="11"/>
  <c r="G22" i="11"/>
  <c r="C22" i="11"/>
  <c r="G30" i="11"/>
  <c r="C39" i="11"/>
  <c r="G48" i="11"/>
  <c r="G37" i="11"/>
  <c r="G41" i="11"/>
  <c r="C41" i="11"/>
  <c r="G53" i="11"/>
  <c r="D61" i="11"/>
  <c r="D80" i="11"/>
  <c r="D88" i="11"/>
  <c r="C15" i="11"/>
  <c r="D28" i="11"/>
  <c r="G65" i="11"/>
  <c r="C65" i="11"/>
  <c r="G66" i="11"/>
  <c r="E66" i="11"/>
  <c r="F47" i="11"/>
  <c r="F78" i="11"/>
  <c r="D81" i="11"/>
  <c r="E81" i="11"/>
  <c r="E82" i="11"/>
  <c r="D87" i="11"/>
  <c r="F87" i="11"/>
  <c r="C87" i="11"/>
  <c r="G88" i="11"/>
  <c r="C10" i="11"/>
  <c r="E10" i="11"/>
  <c r="G15" i="11"/>
  <c r="E16" i="11"/>
  <c r="F20" i="11"/>
  <c r="C27" i="11"/>
  <c r="C31" i="11"/>
  <c r="G32" i="11"/>
  <c r="C50" i="11"/>
  <c r="F34" i="11"/>
  <c r="C45" i="11"/>
  <c r="C56" i="11"/>
  <c r="F68" i="11"/>
  <c r="D71" i="11"/>
  <c r="G73" i="11"/>
  <c r="D73" i="11"/>
  <c r="F77" i="11"/>
  <c r="F79" i="11"/>
  <c r="E83" i="11"/>
  <c r="E85" i="11"/>
  <c r="C86" i="11"/>
  <c r="E87" i="11"/>
  <c r="E88" i="11"/>
  <c r="C13" i="11"/>
  <c r="C30" i="11"/>
  <c r="F16" i="11"/>
  <c r="F24" i="11"/>
  <c r="C37" i="11"/>
  <c r="C5" i="11"/>
  <c r="E4" i="11"/>
  <c r="E17" i="11"/>
  <c r="F17" i="11"/>
  <c r="C19" i="11"/>
  <c r="F21" i="11"/>
  <c r="C25" i="11"/>
  <c r="F28" i="11"/>
  <c r="C28" i="11"/>
  <c r="C42" i="11"/>
  <c r="F35" i="11"/>
  <c r="C35" i="11"/>
  <c r="F49" i="11"/>
  <c r="C49" i="11"/>
  <c r="C44" i="11"/>
  <c r="C52" i="11"/>
  <c r="D85" i="11"/>
  <c r="D5" i="11"/>
  <c r="D7" i="11"/>
  <c r="C8" i="11"/>
  <c r="E8" i="11"/>
  <c r="G9" i="11"/>
  <c r="E9" i="11"/>
  <c r="F9" i="11"/>
  <c r="D10" i="11"/>
  <c r="C11" i="11"/>
  <c r="G14" i="11"/>
  <c r="D14" i="11"/>
  <c r="F14" i="11"/>
  <c r="C21" i="11"/>
  <c r="G23" i="11"/>
  <c r="C24" i="11"/>
  <c r="F26" i="11"/>
  <c r="E26" i="11"/>
  <c r="G28" i="11"/>
  <c r="E28" i="11"/>
  <c r="G33" i="11"/>
  <c r="F33" i="11"/>
  <c r="G35" i="11"/>
  <c r="E35" i="11"/>
  <c r="F37" i="11"/>
  <c r="D37" i="11"/>
  <c r="E37" i="11"/>
  <c r="G49" i="11"/>
  <c r="E49" i="11"/>
  <c r="D43" i="11"/>
  <c r="G50" i="11"/>
  <c r="C34" i="11"/>
  <c r="G51" i="11"/>
  <c r="D51" i="11"/>
  <c r="E51" i="11"/>
  <c r="F51" i="11"/>
  <c r="E52" i="11"/>
  <c r="G52" i="11"/>
  <c r="F53" i="11"/>
  <c r="F57" i="11"/>
  <c r="F60" i="11"/>
  <c r="C69" i="11"/>
  <c r="E77" i="11"/>
  <c r="C9" i="11"/>
  <c r="G11" i="11"/>
  <c r="G12" i="11"/>
  <c r="G13" i="11"/>
  <c r="E13" i="11"/>
  <c r="F13" i="11"/>
  <c r="C14" i="11"/>
  <c r="G18" i="11"/>
  <c r="C18" i="11"/>
  <c r="G19" i="11"/>
  <c r="C20" i="11"/>
  <c r="F22" i="11"/>
  <c r="G24" i="11"/>
  <c r="F27" i="11"/>
  <c r="G29" i="11"/>
  <c r="F29" i="11"/>
  <c r="C33" i="11"/>
  <c r="G42" i="11"/>
  <c r="G36" i="11"/>
  <c r="F36" i="11"/>
  <c r="F41" i="11"/>
  <c r="G34" i="11"/>
  <c r="C51" i="11"/>
  <c r="E55" i="11"/>
  <c r="C59" i="11"/>
  <c r="F61" i="11"/>
  <c r="F75" i="11"/>
  <c r="E79" i="11"/>
  <c r="D79" i="11"/>
  <c r="D84" i="11"/>
  <c r="C3" i="11"/>
  <c r="G5" i="11"/>
  <c r="E5" i="11"/>
  <c r="F5" i="11"/>
  <c r="D6" i="11"/>
  <c r="C7" i="11"/>
  <c r="D11" i="11"/>
  <c r="D12" i="11"/>
  <c r="C12" i="11"/>
  <c r="E12" i="11"/>
  <c r="E15" i="11"/>
  <c r="F18" i="11"/>
  <c r="D20" i="11"/>
  <c r="G20" i="11"/>
  <c r="E20" i="11"/>
  <c r="C23" i="11"/>
  <c r="F23" i="11"/>
  <c r="D23" i="11"/>
  <c r="G25" i="11"/>
  <c r="D25" i="11"/>
  <c r="E25" i="11"/>
  <c r="F25" i="11"/>
  <c r="E27" i="11"/>
  <c r="C29" i="11"/>
  <c r="G31" i="11"/>
  <c r="F32" i="11"/>
  <c r="C32" i="11"/>
  <c r="F39" i="11"/>
  <c r="D39" i="11"/>
  <c r="E39" i="11"/>
  <c r="D35" i="11"/>
  <c r="C36" i="11"/>
  <c r="F48" i="11"/>
  <c r="C48" i="11"/>
  <c r="D48" i="11"/>
  <c r="E48" i="11"/>
  <c r="G44" i="11"/>
  <c r="E44" i="11"/>
  <c r="F44" i="11"/>
  <c r="D45" i="11"/>
  <c r="F45" i="11"/>
  <c r="E45" i="11"/>
  <c r="F52" i="11"/>
  <c r="C53" i="11"/>
  <c r="C55" i="11"/>
  <c r="E76" i="11"/>
  <c r="C64" i="11"/>
  <c r="F67" i="11"/>
  <c r="C67" i="11"/>
  <c r="E67" i="11"/>
  <c r="C68" i="11"/>
  <c r="E69" i="11"/>
  <c r="C72" i="11"/>
  <c r="G46" i="11"/>
  <c r="E40" i="11"/>
  <c r="G74" i="11"/>
  <c r="D76" i="11"/>
  <c r="G76" i="11"/>
  <c r="E78" i="11"/>
  <c r="G78" i="11"/>
  <c r="C79" i="11"/>
  <c r="E80" i="11"/>
  <c r="G80" i="11"/>
  <c r="F81" i="11"/>
  <c r="G82" i="11"/>
  <c r="F83" i="11"/>
  <c r="C83" i="11"/>
  <c r="E84" i="11"/>
  <c r="G84" i="11"/>
  <c r="F85" i="11"/>
  <c r="G86" i="11"/>
  <c r="F55" i="11"/>
  <c r="E56" i="11"/>
  <c r="G56" i="11"/>
  <c r="G58" i="11"/>
  <c r="D58" i="11"/>
  <c r="E58" i="11"/>
  <c r="F58" i="11"/>
  <c r="E60" i="11"/>
  <c r="G61" i="11"/>
  <c r="C61" i="11"/>
  <c r="E61" i="11"/>
  <c r="F62" i="11"/>
  <c r="C63" i="11"/>
  <c r="E65" i="11"/>
  <c r="C66" i="11"/>
  <c r="E68" i="11"/>
  <c r="C70" i="11"/>
  <c r="G71" i="11"/>
  <c r="C71" i="11"/>
  <c r="E71" i="11"/>
  <c r="F73" i="11"/>
  <c r="C74" i="11"/>
  <c r="F38" i="11"/>
  <c r="C38" i="11"/>
  <c r="E75" i="11"/>
  <c r="C47" i="11"/>
  <c r="E47" i="11"/>
  <c r="C78" i="11"/>
  <c r="C80" i="11"/>
  <c r="C82" i="11"/>
  <c r="C84" i="11"/>
  <c r="G87" i="11"/>
  <c r="D53" i="11"/>
  <c r="G54" i="11"/>
  <c r="D54" i="11"/>
  <c r="E54" i="11"/>
  <c r="F54" i="11"/>
  <c r="G57" i="11"/>
  <c r="C57" i="11"/>
  <c r="E57" i="11"/>
  <c r="C58" i="11"/>
  <c r="G60" i="11"/>
  <c r="D60" i="11"/>
  <c r="G62" i="11"/>
  <c r="D66" i="11"/>
  <c r="D46" i="11"/>
  <c r="C73" i="11"/>
  <c r="D74" i="11"/>
  <c r="G38" i="11"/>
  <c r="E38" i="11"/>
  <c r="G75" i="11"/>
  <c r="F76" i="11"/>
  <c r="C77" i="11"/>
  <c r="G47" i="11"/>
  <c r="C81" i="11"/>
  <c r="F82" i="11"/>
  <c r="D83" i="11"/>
  <c r="C85" i="11"/>
  <c r="F86" i="11"/>
  <c r="C54" i="11"/>
  <c r="D56" i="11"/>
  <c r="E59" i="11"/>
  <c r="C60" i="11"/>
  <c r="C62" i="11"/>
  <c r="F63" i="11"/>
  <c r="G63" i="11"/>
  <c r="D63" i="11"/>
  <c r="G64" i="11"/>
  <c r="D64" i="11"/>
  <c r="E64" i="11"/>
  <c r="F64" i="11"/>
  <c r="F66" i="11"/>
  <c r="D67" i="11"/>
  <c r="G68" i="11"/>
  <c r="E72" i="11"/>
  <c r="G72" i="11"/>
  <c r="D72" i="11"/>
  <c r="C46" i="11"/>
  <c r="E46" i="11"/>
  <c r="D75" i="11"/>
  <c r="C75" i="11"/>
  <c r="D77" i="11"/>
  <c r="G79" i="11"/>
  <c r="G81" i="11"/>
  <c r="G83" i="11"/>
  <c r="G85" i="11"/>
  <c r="F88" i="11"/>
  <c r="C88" i="11"/>
  <c r="F3" i="11"/>
  <c r="D4" i="11"/>
  <c r="F4" i="11"/>
  <c r="F6" i="11"/>
  <c r="F7" i="11"/>
  <c r="F8" i="11"/>
  <c r="E11" i="11"/>
  <c r="D3" i="11"/>
  <c r="E6" i="11"/>
  <c r="D8" i="11"/>
  <c r="D9" i="11"/>
  <c r="D13" i="11"/>
  <c r="E14" i="11"/>
  <c r="D15" i="11"/>
  <c r="E3" i="11"/>
  <c r="E7" i="11"/>
  <c r="F10" i="11"/>
  <c r="F12" i="11"/>
  <c r="C16" i="11"/>
  <c r="F19" i="11"/>
  <c r="D19" i="11"/>
  <c r="D21" i="11"/>
  <c r="E21" i="11"/>
  <c r="E23" i="11"/>
  <c r="F30" i="11"/>
  <c r="D30" i="11"/>
  <c r="E30" i="11"/>
  <c r="D32" i="11"/>
  <c r="E32" i="11"/>
  <c r="F42" i="11"/>
  <c r="D42" i="11"/>
  <c r="D16" i="11"/>
  <c r="G16" i="11"/>
  <c r="D17" i="11"/>
  <c r="E19" i="11"/>
  <c r="D26" i="11"/>
  <c r="F31" i="11"/>
  <c r="D31" i="11"/>
  <c r="D33" i="11"/>
  <c r="E33" i="11"/>
  <c r="E42" i="11"/>
  <c r="C17" i="11"/>
  <c r="D22" i="11"/>
  <c r="E22" i="11"/>
  <c r="D24" i="11"/>
  <c r="E24" i="11"/>
  <c r="D27" i="11"/>
  <c r="D29" i="11"/>
  <c r="E29" i="11"/>
  <c r="E31" i="11"/>
  <c r="D36" i="11"/>
  <c r="E36" i="11"/>
  <c r="F15" i="11"/>
  <c r="D18" i="11"/>
  <c r="E18" i="11"/>
  <c r="E50" i="11"/>
  <c r="E53" i="11"/>
  <c r="F56" i="11"/>
  <c r="D57" i="11"/>
  <c r="D65" i="11"/>
  <c r="F65" i="11"/>
  <c r="D69" i="11"/>
  <c r="F69" i="11"/>
  <c r="D70" i="11"/>
  <c r="F70" i="11"/>
  <c r="F71" i="11"/>
  <c r="F46" i="11"/>
  <c r="E73" i="11"/>
  <c r="D47" i="11"/>
  <c r="D62" i="11"/>
  <c r="E74" i="11"/>
  <c r="D41" i="11"/>
  <c r="F43" i="11"/>
  <c r="E43" i="11"/>
  <c r="D34" i="11"/>
  <c r="E34" i="11"/>
  <c r="D59" i="11"/>
  <c r="F59" i="11"/>
  <c r="E62" i="11"/>
  <c r="E63" i="11"/>
  <c r="E41" i="11"/>
  <c r="D44" i="11"/>
  <c r="F50" i="11"/>
  <c r="D50" i="11"/>
  <c r="D52" i="11"/>
  <c r="D55" i="11"/>
  <c r="D68" i="11"/>
  <c r="E70" i="11"/>
  <c r="F72" i="11"/>
  <c r="D38" i="11"/>
  <c r="D78" i="11"/>
  <c r="D82" i="11"/>
  <c r="D86" i="11"/>
  <c r="G79" i="10"/>
  <c r="G28" i="10"/>
  <c r="G88" i="10"/>
  <c r="G56" i="10"/>
  <c r="G4" i="10"/>
  <c r="G27" i="10"/>
  <c r="D33" i="10"/>
  <c r="G42" i="10"/>
  <c r="G54" i="10"/>
  <c r="F64" i="10"/>
  <c r="E91" i="10"/>
  <c r="G29" i="10"/>
  <c r="C57" i="10"/>
  <c r="G69" i="10"/>
  <c r="G90" i="10"/>
  <c r="G8" i="10"/>
  <c r="C13" i="10"/>
  <c r="E6" i="10"/>
  <c r="F29" i="10"/>
  <c r="C31" i="10"/>
  <c r="F89" i="10"/>
  <c r="G3" i="10"/>
  <c r="G12" i="10"/>
  <c r="C25" i="10"/>
  <c r="F27" i="10"/>
  <c r="G5" i="10"/>
  <c r="G11" i="10"/>
  <c r="E11" i="10"/>
  <c r="F11" i="10"/>
  <c r="G13" i="10"/>
  <c r="C12" i="10"/>
  <c r="D26" i="10"/>
  <c r="E26" i="10"/>
  <c r="F17" i="10"/>
  <c r="G55" i="10"/>
  <c r="C56" i="10"/>
  <c r="G78" i="10"/>
  <c r="G86" i="10"/>
  <c r="D28" i="10"/>
  <c r="C20" i="10"/>
  <c r="E54" i="10"/>
  <c r="C44" i="10"/>
  <c r="E64" i="10"/>
  <c r="F69" i="10"/>
  <c r="F72" i="10"/>
  <c r="C79" i="10"/>
  <c r="C81" i="10"/>
  <c r="C82" i="10"/>
  <c r="G34" i="10"/>
  <c r="G52" i="10"/>
  <c r="G33" i="10"/>
  <c r="F66" i="10"/>
  <c r="G68" i="10"/>
  <c r="F71" i="10"/>
  <c r="G73" i="10"/>
  <c r="C73" i="10"/>
  <c r="G77" i="10"/>
  <c r="D77" i="10"/>
  <c r="C78" i="10"/>
  <c r="F81" i="10"/>
  <c r="C85" i="10"/>
  <c r="C86" i="10"/>
  <c r="C90" i="10"/>
  <c r="G15" i="10"/>
  <c r="C15" i="10"/>
  <c r="E15" i="10"/>
  <c r="F15" i="10"/>
  <c r="C34" i="10"/>
  <c r="E34" i="10"/>
  <c r="G36" i="10"/>
  <c r="C37" i="10"/>
  <c r="F47" i="10"/>
  <c r="C42" i="10"/>
  <c r="C59" i="10"/>
  <c r="C61" i="10"/>
  <c r="E68" i="10"/>
  <c r="C69" i="10"/>
  <c r="G46" i="10"/>
  <c r="G82" i="10"/>
  <c r="C87" i="10"/>
  <c r="F91" i="10"/>
  <c r="E4" i="10"/>
  <c r="F4" i="10"/>
  <c r="C10" i="10"/>
  <c r="F8" i="10"/>
  <c r="C29" i="10"/>
  <c r="F52" i="10"/>
  <c r="C3" i="10"/>
  <c r="F10" i="10"/>
  <c r="D9" i="10"/>
  <c r="C36" i="10"/>
  <c r="D43" i="10"/>
  <c r="D11" i="10"/>
  <c r="C27" i="10"/>
  <c r="C16" i="10"/>
  <c r="F14" i="10"/>
  <c r="C5" i="10"/>
  <c r="C4" i="10"/>
  <c r="D16" i="10"/>
  <c r="G16" i="10"/>
  <c r="F16" i="10"/>
  <c r="C14" i="10"/>
  <c r="C8" i="10"/>
  <c r="E24" i="10"/>
  <c r="D23" i="10"/>
  <c r="C7" i="10"/>
  <c r="G21" i="10"/>
  <c r="D21" i="10"/>
  <c r="G18" i="10"/>
  <c r="D18" i="10"/>
  <c r="E18" i="10"/>
  <c r="F18" i="10"/>
  <c r="D15" i="10"/>
  <c r="G19" i="10"/>
  <c r="E20" i="10"/>
  <c r="C22" i="10"/>
  <c r="C52" i="10"/>
  <c r="C41" i="10"/>
  <c r="E41" i="10"/>
  <c r="C53" i="10"/>
  <c r="G43" i="10"/>
  <c r="C43" i="10"/>
  <c r="E43" i="10"/>
  <c r="F58" i="10"/>
  <c r="G59" i="10"/>
  <c r="E65" i="10"/>
  <c r="F67" i="10"/>
  <c r="F68" i="10"/>
  <c r="F48" i="10"/>
  <c r="E69" i="10"/>
  <c r="E73" i="10"/>
  <c r="C46" i="10"/>
  <c r="F45" i="10"/>
  <c r="F85" i="10"/>
  <c r="D24" i="10"/>
  <c r="D13" i="10"/>
  <c r="D29" i="10"/>
  <c r="D31" i="10"/>
  <c r="E28" i="10"/>
  <c r="F28" i="10"/>
  <c r="C19" i="10"/>
  <c r="D38" i="10"/>
  <c r="E36" i="10"/>
  <c r="F40" i="10"/>
  <c r="D54" i="10"/>
  <c r="F54" i="10"/>
  <c r="E55" i="10"/>
  <c r="F55" i="10"/>
  <c r="C60" i="10"/>
  <c r="G61" i="10"/>
  <c r="F74" i="10"/>
  <c r="F83" i="10"/>
  <c r="F3" i="10"/>
  <c r="D4" i="10"/>
  <c r="G14" i="10"/>
  <c r="D14" i="10"/>
  <c r="E14" i="10"/>
  <c r="G10" i="10"/>
  <c r="E10" i="10"/>
  <c r="C11" i="10"/>
  <c r="D12" i="10"/>
  <c r="E12" i="10"/>
  <c r="F12" i="10"/>
  <c r="F13" i="10"/>
  <c r="G23" i="10"/>
  <c r="F23" i="10"/>
  <c r="C17" i="10"/>
  <c r="C28" i="10"/>
  <c r="G20" i="10"/>
  <c r="G38" i="10"/>
  <c r="F38" i="10"/>
  <c r="G30" i="10"/>
  <c r="E30" i="10"/>
  <c r="F30" i="10"/>
  <c r="G41" i="10"/>
  <c r="D41" i="10"/>
  <c r="F41" i="10"/>
  <c r="G47" i="10"/>
  <c r="C47" i="10"/>
  <c r="E42" i="10"/>
  <c r="C54" i="10"/>
  <c r="C55" i="10"/>
  <c r="G57" i="10"/>
  <c r="D57" i="10"/>
  <c r="F57" i="10"/>
  <c r="D59" i="10"/>
  <c r="D91" i="10"/>
  <c r="C32" i="10"/>
  <c r="G32" i="10"/>
  <c r="D32" i="10"/>
  <c r="E32" i="10"/>
  <c r="F32" i="10"/>
  <c r="G25" i="10"/>
  <c r="D25" i="10"/>
  <c r="E23" i="10"/>
  <c r="C23" i="10"/>
  <c r="G7" i="10"/>
  <c r="C21" i="10"/>
  <c r="D27" i="10"/>
  <c r="G31" i="10"/>
  <c r="F31" i="10"/>
  <c r="C18" i="10"/>
  <c r="G17" i="10"/>
  <c r="D17" i="10"/>
  <c r="D20" i="10"/>
  <c r="C38" i="10"/>
  <c r="E38" i="10"/>
  <c r="G22" i="10"/>
  <c r="D22" i="10"/>
  <c r="E22" i="10"/>
  <c r="C30" i="10"/>
  <c r="G37" i="10"/>
  <c r="D37" i="10"/>
  <c r="E37" i="10"/>
  <c r="F37" i="10"/>
  <c r="C33" i="10"/>
  <c r="G53" i="10"/>
  <c r="E53" i="10"/>
  <c r="F53" i="10"/>
  <c r="E56" i="10"/>
  <c r="F56" i="10"/>
  <c r="E61" i="10"/>
  <c r="C49" i="10"/>
  <c r="E49" i="10"/>
  <c r="G60" i="10"/>
  <c r="E62" i="10"/>
  <c r="C62" i="10"/>
  <c r="G63" i="10"/>
  <c r="C63" i="10"/>
  <c r="E63" i="10"/>
  <c r="G64" i="10"/>
  <c r="D64" i="10"/>
  <c r="G65" i="10"/>
  <c r="C65" i="10"/>
  <c r="E66" i="10"/>
  <c r="C66" i="10"/>
  <c r="G35" i="10"/>
  <c r="C67" i="10"/>
  <c r="C68" i="10"/>
  <c r="G70" i="10"/>
  <c r="G71" i="10"/>
  <c r="C71" i="10"/>
  <c r="E71" i="10"/>
  <c r="C72" i="10"/>
  <c r="E72" i="10"/>
  <c r="C74" i="10"/>
  <c r="E74" i="10"/>
  <c r="G76" i="10"/>
  <c r="F78" i="10"/>
  <c r="E81" i="10"/>
  <c r="C45" i="10"/>
  <c r="E82" i="10"/>
  <c r="F82" i="10"/>
  <c r="C88" i="10"/>
  <c r="E88" i="10"/>
  <c r="C89" i="10"/>
  <c r="C64" i="10"/>
  <c r="E35" i="10"/>
  <c r="C35" i="10"/>
  <c r="E67" i="10"/>
  <c r="C70" i="10"/>
  <c r="D72" i="10"/>
  <c r="C51" i="10"/>
  <c r="E46" i="10"/>
  <c r="F46" i="10"/>
  <c r="D46" i="10"/>
  <c r="E76" i="10"/>
  <c r="D76" i="10"/>
  <c r="E77" i="10"/>
  <c r="F77" i="10"/>
  <c r="D79" i="10"/>
  <c r="C80" i="10"/>
  <c r="F86" i="10"/>
  <c r="D86" i="10"/>
  <c r="F88" i="10"/>
  <c r="G58" i="10"/>
  <c r="C58" i="10"/>
  <c r="E58" i="10"/>
  <c r="G44" i="10"/>
  <c r="G49" i="10"/>
  <c r="D49" i="10"/>
  <c r="F49" i="10"/>
  <c r="G39" i="10"/>
  <c r="C39" i="10"/>
  <c r="D66" i="10"/>
  <c r="G48" i="10"/>
  <c r="D70" i="10"/>
  <c r="G51" i="10"/>
  <c r="G75" i="10"/>
  <c r="E75" i="10"/>
  <c r="F75" i="10"/>
  <c r="C77" i="10"/>
  <c r="G80" i="10"/>
  <c r="D80" i="10"/>
  <c r="D82" i="10"/>
  <c r="C83" i="10"/>
  <c r="G84" i="10"/>
  <c r="E87" i="10"/>
  <c r="G87" i="10"/>
  <c r="D87" i="10"/>
  <c r="E90" i="10"/>
  <c r="G91" i="10"/>
  <c r="D61" i="10"/>
  <c r="G62" i="10"/>
  <c r="F65" i="10"/>
  <c r="G66" i="10"/>
  <c r="F35" i="10"/>
  <c r="D35" i="10"/>
  <c r="G67" i="10"/>
  <c r="D48" i="10"/>
  <c r="C48" i="10"/>
  <c r="G72" i="10"/>
  <c r="D73" i="10"/>
  <c r="F73" i="10"/>
  <c r="G74" i="10"/>
  <c r="C75" i="10"/>
  <c r="F76" i="10"/>
  <c r="C76" i="10"/>
  <c r="F79" i="10"/>
  <c r="F80" i="10"/>
  <c r="G81" i="10"/>
  <c r="D45" i="10"/>
  <c r="G45" i="10"/>
  <c r="E45" i="10"/>
  <c r="G83" i="10"/>
  <c r="C84" i="10"/>
  <c r="E84" i="10"/>
  <c r="G85" i="10"/>
  <c r="E85" i="10"/>
  <c r="F87" i="10"/>
  <c r="D89" i="10"/>
  <c r="E89" i="10"/>
  <c r="G89" i="10"/>
  <c r="F90" i="10"/>
  <c r="D90" i="10"/>
  <c r="C91" i="10"/>
  <c r="A91" i="9"/>
  <c r="I91" i="9"/>
  <c r="A76" i="9"/>
  <c r="I76" i="9"/>
  <c r="A95" i="9"/>
  <c r="I95" i="9"/>
  <c r="A53" i="9"/>
  <c r="I53" i="9"/>
  <c r="A97" i="9"/>
  <c r="I97" i="9"/>
  <c r="A85" i="9"/>
  <c r="I85" i="9"/>
  <c r="A96" i="9"/>
  <c r="I96" i="9"/>
  <c r="A92" i="9"/>
  <c r="I92" i="9"/>
  <c r="A88" i="9"/>
  <c r="I88" i="9"/>
  <c r="A84" i="9"/>
  <c r="I84" i="9"/>
  <c r="A82" i="9"/>
  <c r="I82" i="9"/>
  <c r="A80" i="9"/>
  <c r="I80" i="9"/>
  <c r="A73" i="9"/>
  <c r="I73" i="9"/>
  <c r="A69" i="9"/>
  <c r="I69" i="9"/>
  <c r="A65" i="9"/>
  <c r="I65" i="9"/>
  <c r="A61" i="9"/>
  <c r="I61" i="9"/>
  <c r="A59" i="9"/>
  <c r="I59" i="9"/>
  <c r="A56" i="9"/>
  <c r="I56" i="9"/>
  <c r="A45" i="9"/>
  <c r="I45" i="9"/>
  <c r="A30" i="9"/>
  <c r="A20" i="9"/>
  <c r="A5" i="10"/>
  <c r="I16" i="10"/>
  <c r="A21" i="10"/>
  <c r="A39" i="10"/>
  <c r="A40" i="10"/>
  <c r="I40" i="10"/>
  <c r="A36" i="10"/>
  <c r="A55" i="10"/>
  <c r="I55" i="10"/>
  <c r="A58" i="10"/>
  <c r="I58" i="10"/>
  <c r="A35" i="10"/>
  <c r="I39" i="10"/>
  <c r="A48" i="10"/>
  <c r="I48" i="10"/>
  <c r="A74" i="10"/>
  <c r="I74" i="10"/>
  <c r="A80" i="10"/>
  <c r="I80" i="10"/>
  <c r="A45" i="10"/>
  <c r="I45" i="10"/>
  <c r="A86" i="10"/>
  <c r="I86" i="10"/>
  <c r="A93" i="9"/>
  <c r="I93" i="9"/>
  <c r="A89" i="9"/>
  <c r="I89" i="9"/>
  <c r="A48" i="9"/>
  <c r="I48" i="9"/>
  <c r="A70" i="9"/>
  <c r="I70" i="9"/>
  <c r="A66" i="9"/>
  <c r="I66" i="9"/>
  <c r="A62" i="9"/>
  <c r="I62" i="9"/>
  <c r="A60" i="9"/>
  <c r="I60" i="9"/>
  <c r="A47" i="9"/>
  <c r="I47" i="9"/>
  <c r="A57" i="9"/>
  <c r="I57" i="9"/>
  <c r="A17" i="9"/>
  <c r="I17" i="9"/>
  <c r="A18" i="10"/>
  <c r="A29" i="10"/>
  <c r="I19" i="10"/>
  <c r="A44" i="10"/>
  <c r="I44" i="10"/>
  <c r="A25" i="10"/>
  <c r="I35" i="10"/>
  <c r="A73" i="10"/>
  <c r="I73" i="10"/>
  <c r="A75" i="10"/>
  <c r="I75" i="10"/>
  <c r="A84" i="10"/>
  <c r="I84" i="10"/>
  <c r="A94" i="9"/>
  <c r="I94" i="9"/>
  <c r="A49" i="9"/>
  <c r="I49" i="9"/>
  <c r="A78" i="9"/>
  <c r="I78" i="9"/>
  <c r="A71" i="9"/>
  <c r="I71" i="9"/>
  <c r="A63" i="9"/>
  <c r="I63" i="9"/>
  <c r="A52" i="9"/>
  <c r="I52" i="9"/>
  <c r="I36" i="9"/>
  <c r="A29" i="9"/>
  <c r="I29" i="9"/>
  <c r="A22" i="10"/>
  <c r="A79" i="9"/>
  <c r="I79" i="9"/>
  <c r="A68" i="9"/>
  <c r="I68" i="9"/>
  <c r="A42" i="9"/>
  <c r="I34" i="9"/>
  <c r="A26" i="9"/>
  <c r="I42" i="9"/>
  <c r="A14" i="9"/>
  <c r="I30" i="9"/>
  <c r="I22" i="9"/>
  <c r="E16" i="10"/>
  <c r="D10" i="10"/>
  <c r="D3" i="10"/>
  <c r="F5" i="10"/>
  <c r="D5" i="10"/>
  <c r="E3" i="10"/>
  <c r="E5" i="10"/>
  <c r="D8" i="10"/>
  <c r="D6" i="10"/>
  <c r="E29" i="10"/>
  <c r="E27" i="10"/>
  <c r="E17" i="10"/>
  <c r="F22" i="10"/>
  <c r="D40" i="10"/>
  <c r="G9" i="10"/>
  <c r="F9" i="10"/>
  <c r="G24" i="10"/>
  <c r="F24" i="10"/>
  <c r="E13" i="10"/>
  <c r="F7" i="10"/>
  <c r="E31" i="10"/>
  <c r="D34" i="10"/>
  <c r="F36" i="10"/>
  <c r="E52" i="10"/>
  <c r="D52" i="10"/>
  <c r="D30" i="10"/>
  <c r="E8" i="10"/>
  <c r="E9" i="10"/>
  <c r="C9" i="10"/>
  <c r="C24" i="10"/>
  <c r="G26" i="10"/>
  <c r="F26" i="10"/>
  <c r="G6" i="10"/>
  <c r="F6" i="10"/>
  <c r="E25" i="10"/>
  <c r="F25" i="10"/>
  <c r="D7" i="10"/>
  <c r="E7" i="10"/>
  <c r="E21" i="10"/>
  <c r="F21" i="10"/>
  <c r="D19" i="10"/>
  <c r="E19" i="10"/>
  <c r="F19" i="10"/>
  <c r="F34" i="10"/>
  <c r="F20" i="10"/>
  <c r="D36" i="10"/>
  <c r="E40" i="10"/>
  <c r="C26" i="10"/>
  <c r="C6" i="10"/>
  <c r="G40" i="10"/>
  <c r="E33" i="10"/>
  <c r="D47" i="10"/>
  <c r="E47" i="10"/>
  <c r="D42" i="10"/>
  <c r="F42" i="10"/>
  <c r="D56" i="10"/>
  <c r="D58" i="10"/>
  <c r="D44" i="10"/>
  <c r="E44" i="10"/>
  <c r="F44" i="10"/>
  <c r="E59" i="10"/>
  <c r="D39" i="10"/>
  <c r="F39" i="10"/>
  <c r="E39" i="10"/>
  <c r="D60" i="10"/>
  <c r="E60" i="10"/>
  <c r="F60" i="10"/>
  <c r="F61" i="10"/>
  <c r="D62" i="10"/>
  <c r="F62" i="10"/>
  <c r="F63" i="10"/>
  <c r="D65" i="10"/>
  <c r="D67" i="10"/>
  <c r="D69" i="10"/>
  <c r="E51" i="10"/>
  <c r="F51" i="10"/>
  <c r="D51" i="10"/>
  <c r="D74" i="10"/>
  <c r="D75" i="10"/>
  <c r="E79" i="10"/>
  <c r="E86" i="10"/>
  <c r="D88" i="10"/>
  <c r="C40" i="10"/>
  <c r="F33" i="10"/>
  <c r="F43" i="10"/>
  <c r="E57" i="10"/>
  <c r="F59" i="10"/>
  <c r="D68" i="10"/>
  <c r="F70" i="10"/>
  <c r="D71" i="10"/>
  <c r="D78" i="10"/>
  <c r="E78" i="10"/>
  <c r="E80" i="10"/>
  <c r="D81" i="10"/>
  <c r="E83" i="10"/>
  <c r="D83" i="10"/>
  <c r="D84" i="10"/>
  <c r="F84" i="10"/>
  <c r="D85" i="10"/>
  <c r="D53" i="10"/>
  <c r="D55" i="10"/>
  <c r="D63" i="10"/>
  <c r="E48" i="10"/>
  <c r="E70" i="10"/>
  <c r="C28" i="9"/>
  <c r="G4" i="9"/>
  <c r="G16" i="9"/>
  <c r="G21" i="9"/>
  <c r="C21" i="9"/>
  <c r="G15" i="9"/>
  <c r="G92" i="9"/>
  <c r="E97" i="9"/>
  <c r="G72" i="9"/>
  <c r="G22" i="9"/>
  <c r="C22" i="9"/>
  <c r="G60" i="9"/>
  <c r="G89" i="9"/>
  <c r="C13" i="9"/>
  <c r="G19" i="9"/>
  <c r="G33" i="9"/>
  <c r="G35" i="9"/>
  <c r="G51" i="9"/>
  <c r="G76" i="9"/>
  <c r="G36" i="9"/>
  <c r="G97" i="9"/>
  <c r="C6" i="9"/>
  <c r="G26" i="9"/>
  <c r="F26" i="9"/>
  <c r="G29" i="9"/>
  <c r="G9" i="9"/>
  <c r="E23" i="9"/>
  <c r="C16" i="9"/>
  <c r="G13" i="9"/>
  <c r="G3" i="9"/>
  <c r="C3" i="9"/>
  <c r="E3" i="9"/>
  <c r="G28" i="9"/>
  <c r="G18" i="9"/>
  <c r="G7" i="9"/>
  <c r="C4" i="9"/>
  <c r="C12" i="9"/>
  <c r="C40" i="9"/>
  <c r="G44" i="9"/>
  <c r="G70" i="9"/>
  <c r="E84" i="9"/>
  <c r="E86" i="9"/>
  <c r="C94" i="9"/>
  <c r="F95" i="9"/>
  <c r="G40" i="9"/>
  <c r="C8" i="9"/>
  <c r="G37" i="9"/>
  <c r="C37" i="9"/>
  <c r="C11" i="9"/>
  <c r="C44" i="9"/>
  <c r="G56" i="9"/>
  <c r="G66" i="9"/>
  <c r="C66" i="9"/>
  <c r="C72" i="9"/>
  <c r="G74" i="9"/>
  <c r="C74" i="9"/>
  <c r="G78" i="9"/>
  <c r="G55" i="9"/>
  <c r="C55" i="9"/>
  <c r="C15" i="9"/>
  <c r="G11" i="9"/>
  <c r="G38" i="9"/>
  <c r="C51" i="9"/>
  <c r="G82" i="9"/>
  <c r="G83" i="9"/>
  <c r="G91" i="9"/>
  <c r="E24" i="9"/>
  <c r="C60" i="9"/>
  <c r="F32" i="9"/>
  <c r="C64" i="9"/>
  <c r="C54" i="9"/>
  <c r="C89" i="9"/>
  <c r="C90" i="9"/>
  <c r="C92" i="9"/>
  <c r="E96" i="9"/>
  <c r="C97" i="9"/>
  <c r="G5" i="9"/>
  <c r="D30" i="9"/>
  <c r="F30" i="9"/>
  <c r="C29" i="9"/>
  <c r="C7" i="9"/>
  <c r="E7" i="9"/>
  <c r="C38" i="9"/>
  <c r="F3" i="9"/>
  <c r="C5" i="9"/>
  <c r="G6" i="9"/>
  <c r="C18" i="9"/>
  <c r="G30" i="9"/>
  <c r="C14" i="9"/>
  <c r="C23" i="9"/>
  <c r="D9" i="9"/>
  <c r="F9" i="9"/>
  <c r="E22" i="9"/>
  <c r="D16" i="9"/>
  <c r="F16" i="9"/>
  <c r="G17" i="9"/>
  <c r="C33" i="9"/>
  <c r="D5" i="9"/>
  <c r="F5" i="9"/>
  <c r="D18" i="9"/>
  <c r="F18" i="9"/>
  <c r="D26" i="9"/>
  <c r="C17" i="9"/>
  <c r="C19" i="9"/>
  <c r="E17" i="9"/>
  <c r="E12" i="9"/>
  <c r="D40" i="9"/>
  <c r="F40" i="9"/>
  <c r="G42" i="9"/>
  <c r="E42" i="9"/>
  <c r="E20" i="9"/>
  <c r="D13" i="9"/>
  <c r="F13" i="9"/>
  <c r="G8" i="9"/>
  <c r="E8" i="9"/>
  <c r="E39" i="9"/>
  <c r="D15" i="9"/>
  <c r="F15" i="9"/>
  <c r="G10" i="9"/>
  <c r="E10" i="9"/>
  <c r="E31" i="9"/>
  <c r="D11" i="9"/>
  <c r="F11" i="9"/>
  <c r="G41" i="9"/>
  <c r="E41" i="9"/>
  <c r="E25" i="9"/>
  <c r="D44" i="9"/>
  <c r="F44" i="9"/>
  <c r="G27" i="9"/>
  <c r="E27" i="9"/>
  <c r="C34" i="9"/>
  <c r="G34" i="9"/>
  <c r="D34" i="9"/>
  <c r="E34" i="9"/>
  <c r="F34" i="9"/>
  <c r="G24" i="9"/>
  <c r="D24" i="9"/>
  <c r="F24" i="9"/>
  <c r="D45" i="9"/>
  <c r="F45" i="9"/>
  <c r="G43" i="9"/>
  <c r="D43" i="9"/>
  <c r="F43" i="9"/>
  <c r="C56" i="9"/>
  <c r="G57" i="9"/>
  <c r="D57" i="9"/>
  <c r="E57" i="9"/>
  <c r="F57" i="9"/>
  <c r="C58" i="9"/>
  <c r="C35" i="9"/>
  <c r="G47" i="9"/>
  <c r="D47" i="9"/>
  <c r="E47" i="9"/>
  <c r="F47" i="9"/>
  <c r="C50" i="9"/>
  <c r="G32" i="9"/>
  <c r="C70" i="9"/>
  <c r="C42" i="9"/>
  <c r="E21" i="9"/>
  <c r="C20" i="9"/>
  <c r="E55" i="9"/>
  <c r="C39" i="9"/>
  <c r="C10" i="9"/>
  <c r="E37" i="9"/>
  <c r="C31" i="9"/>
  <c r="C41" i="9"/>
  <c r="E19" i="9"/>
  <c r="C25" i="9"/>
  <c r="C27" i="9"/>
  <c r="G45" i="9"/>
  <c r="C46" i="9"/>
  <c r="G52" i="9"/>
  <c r="E32" i="9"/>
  <c r="C65" i="9"/>
  <c r="C36" i="9"/>
  <c r="C30" i="9"/>
  <c r="G14" i="9"/>
  <c r="C26" i="9"/>
  <c r="C9" i="9"/>
  <c r="C24" i="9"/>
  <c r="C45" i="9"/>
  <c r="G46" i="9"/>
  <c r="C43" i="9"/>
  <c r="F56" i="9"/>
  <c r="G58" i="9"/>
  <c r="G50" i="9"/>
  <c r="G59" i="9"/>
  <c r="D61" i="9"/>
  <c r="F61" i="9"/>
  <c r="C83" i="9"/>
  <c r="G23" i="9"/>
  <c r="D23" i="9"/>
  <c r="F23" i="9"/>
  <c r="D17" i="9"/>
  <c r="F17" i="9"/>
  <c r="G12" i="9"/>
  <c r="D12" i="9"/>
  <c r="F12" i="9"/>
  <c r="D42" i="9"/>
  <c r="F42" i="9"/>
  <c r="G20" i="9"/>
  <c r="D20" i="9"/>
  <c r="F20" i="9"/>
  <c r="D8" i="9"/>
  <c r="F8" i="9"/>
  <c r="G39" i="9"/>
  <c r="D39" i="9"/>
  <c r="F39" i="9"/>
  <c r="D10" i="9"/>
  <c r="F10" i="9"/>
  <c r="G31" i="9"/>
  <c r="D31" i="9"/>
  <c r="F31" i="9"/>
  <c r="D41" i="9"/>
  <c r="F41" i="9"/>
  <c r="G25" i="9"/>
  <c r="D25" i="9"/>
  <c r="F25" i="9"/>
  <c r="D27" i="9"/>
  <c r="F27" i="9"/>
  <c r="E56" i="9"/>
  <c r="C57" i="9"/>
  <c r="D33" i="9"/>
  <c r="F33" i="9"/>
  <c r="E35" i="9"/>
  <c r="C47" i="9"/>
  <c r="C59" i="9"/>
  <c r="D60" i="9"/>
  <c r="F60" i="9"/>
  <c r="C52" i="9"/>
  <c r="C62" i="9"/>
  <c r="D64" i="9"/>
  <c r="E64" i="9"/>
  <c r="F64" i="9"/>
  <c r="G62" i="9"/>
  <c r="D62" i="9"/>
  <c r="F62" i="9"/>
  <c r="C63" i="9"/>
  <c r="G65" i="9"/>
  <c r="E65" i="9"/>
  <c r="G67" i="9"/>
  <c r="D67" i="9"/>
  <c r="F67" i="9"/>
  <c r="C69" i="9"/>
  <c r="G71" i="9"/>
  <c r="C73" i="9"/>
  <c r="G75" i="9"/>
  <c r="C77" i="9"/>
  <c r="G48" i="9"/>
  <c r="D48" i="9"/>
  <c r="E48" i="9"/>
  <c r="F48" i="9"/>
  <c r="D78" i="9"/>
  <c r="F78" i="9"/>
  <c r="E79" i="9"/>
  <c r="C81" i="9"/>
  <c r="G53" i="9"/>
  <c r="D53" i="9"/>
  <c r="F53" i="9"/>
  <c r="C49" i="9"/>
  <c r="G84" i="9"/>
  <c r="D84" i="9"/>
  <c r="F84" i="9"/>
  <c r="G85" i="9"/>
  <c r="D85" i="9"/>
  <c r="F85" i="9"/>
  <c r="G86" i="9"/>
  <c r="D86" i="9"/>
  <c r="F86" i="9"/>
  <c r="D89" i="9"/>
  <c r="F89" i="9"/>
  <c r="D91" i="9"/>
  <c r="F91" i="9"/>
  <c r="D92" i="9"/>
  <c r="F92" i="9"/>
  <c r="G93" i="9"/>
  <c r="F93" i="9"/>
  <c r="D66" i="9"/>
  <c r="E66" i="9"/>
  <c r="F66" i="9"/>
  <c r="C68" i="9"/>
  <c r="E68" i="9"/>
  <c r="D70" i="9"/>
  <c r="E70" i="9"/>
  <c r="F70" i="9"/>
  <c r="C71" i="9"/>
  <c r="D74" i="9"/>
  <c r="E74" i="9"/>
  <c r="F74" i="9"/>
  <c r="C75" i="9"/>
  <c r="E78" i="9"/>
  <c r="C79" i="9"/>
  <c r="C80" i="9"/>
  <c r="D82" i="9"/>
  <c r="F82" i="9"/>
  <c r="D83" i="9"/>
  <c r="F83" i="9"/>
  <c r="E85" i="9"/>
  <c r="C87" i="9"/>
  <c r="D88" i="9"/>
  <c r="F88" i="9"/>
  <c r="E91" i="9"/>
  <c r="E93" i="9"/>
  <c r="C93" i="9"/>
  <c r="G95" i="9"/>
  <c r="G61" i="9"/>
  <c r="G63" i="9"/>
  <c r="C67" i="9"/>
  <c r="G69" i="9"/>
  <c r="G73" i="9"/>
  <c r="G77" i="9"/>
  <c r="C78" i="9"/>
  <c r="E80" i="9"/>
  <c r="G54" i="9"/>
  <c r="E36" i="9"/>
  <c r="E83" i="9"/>
  <c r="C84" i="9"/>
  <c r="C85" i="9"/>
  <c r="C86" i="9"/>
  <c r="G88" i="9"/>
  <c r="E88" i="9"/>
  <c r="G90" i="9"/>
  <c r="C91" i="9"/>
  <c r="D94" i="9"/>
  <c r="E94" i="9"/>
  <c r="G96" i="9"/>
  <c r="C96" i="9"/>
  <c r="F96" i="9"/>
  <c r="C61" i="9"/>
  <c r="F65" i="9"/>
  <c r="G68" i="9"/>
  <c r="C48" i="9"/>
  <c r="G79" i="9"/>
  <c r="G80" i="9"/>
  <c r="G81" i="9"/>
  <c r="E81" i="9"/>
  <c r="C53" i="9"/>
  <c r="C82" i="9"/>
  <c r="G49" i="9"/>
  <c r="G87" i="9"/>
  <c r="C88" i="9"/>
  <c r="G94" i="9"/>
  <c r="C95" i="9"/>
  <c r="D97" i="9"/>
  <c r="F97" i="9"/>
  <c r="E4" i="9"/>
  <c r="E28" i="9"/>
  <c r="E29" i="9"/>
  <c r="E38" i="9"/>
  <c r="E58" i="9"/>
  <c r="E50" i="9"/>
  <c r="E60" i="9"/>
  <c r="E62" i="9"/>
  <c r="E71" i="9"/>
  <c r="E75" i="9"/>
  <c r="E53" i="9"/>
  <c r="E89" i="9"/>
  <c r="D4" i="9"/>
  <c r="F4" i="9"/>
  <c r="E5" i="9"/>
  <c r="E18" i="9"/>
  <c r="D28" i="9"/>
  <c r="F28" i="9"/>
  <c r="E30" i="9"/>
  <c r="E26" i="9"/>
  <c r="D29" i="9"/>
  <c r="F29" i="9"/>
  <c r="E9" i="9"/>
  <c r="D22" i="9"/>
  <c r="F22" i="9"/>
  <c r="D7" i="9"/>
  <c r="F7" i="9"/>
  <c r="D21" i="9"/>
  <c r="F21" i="9"/>
  <c r="D55" i="9"/>
  <c r="F55" i="9"/>
  <c r="D37" i="9"/>
  <c r="F37" i="9"/>
  <c r="D19" i="9"/>
  <c r="F19" i="9"/>
  <c r="E45" i="9"/>
  <c r="E43" i="9"/>
  <c r="D38" i="9"/>
  <c r="F38" i="9"/>
  <c r="E33" i="9"/>
  <c r="E51" i="9"/>
  <c r="D59" i="9"/>
  <c r="F59" i="9"/>
  <c r="D52" i="9"/>
  <c r="F52" i="9"/>
  <c r="D32" i="9"/>
  <c r="E61" i="9"/>
  <c r="D63" i="9"/>
  <c r="F63" i="9"/>
  <c r="E67" i="9"/>
  <c r="E69" i="9"/>
  <c r="D69" i="9"/>
  <c r="F69" i="9"/>
  <c r="E72" i="9"/>
  <c r="E73" i="9"/>
  <c r="D73" i="9"/>
  <c r="F73" i="9"/>
  <c r="E76" i="9"/>
  <c r="E77" i="9"/>
  <c r="D77" i="9"/>
  <c r="F77" i="9"/>
  <c r="D54" i="9"/>
  <c r="E54" i="9"/>
  <c r="F54" i="9"/>
  <c r="D81" i="9"/>
  <c r="F81" i="9"/>
  <c r="D49" i="9"/>
  <c r="F49" i="9"/>
  <c r="D90" i="9"/>
  <c r="E90" i="9"/>
  <c r="F90" i="9"/>
  <c r="D93" i="9"/>
  <c r="D3" i="9"/>
  <c r="D6" i="9"/>
  <c r="E6" i="9"/>
  <c r="F6" i="9"/>
  <c r="D14" i="9"/>
  <c r="E14" i="9"/>
  <c r="F14" i="9"/>
  <c r="E16" i="9"/>
  <c r="E40" i="9"/>
  <c r="E13" i="9"/>
  <c r="E15" i="9"/>
  <c r="E11" i="9"/>
  <c r="E44" i="9"/>
  <c r="D46" i="9"/>
  <c r="E46" i="9"/>
  <c r="F46" i="9"/>
  <c r="D56" i="9"/>
  <c r="D58" i="9"/>
  <c r="F58" i="9"/>
  <c r="D35" i="9"/>
  <c r="F35" i="9"/>
  <c r="D50" i="9"/>
  <c r="F50" i="9"/>
  <c r="D51" i="9"/>
  <c r="F51" i="9"/>
  <c r="E59" i="9"/>
  <c r="E52" i="9"/>
  <c r="E63" i="9"/>
  <c r="D65" i="9"/>
  <c r="D68" i="9"/>
  <c r="F68" i="9"/>
  <c r="D71" i="9"/>
  <c r="F71" i="9"/>
  <c r="D72" i="9"/>
  <c r="F72" i="9"/>
  <c r="D75" i="9"/>
  <c r="F75" i="9"/>
  <c r="D76" i="9"/>
  <c r="F76" i="9"/>
  <c r="D79" i="9"/>
  <c r="F79" i="9"/>
  <c r="D80" i="9"/>
  <c r="F80" i="9"/>
  <c r="E82" i="9"/>
  <c r="D36" i="9"/>
  <c r="F36" i="9"/>
  <c r="E49" i="9"/>
  <c r="D87" i="9"/>
  <c r="E87" i="9"/>
  <c r="F87" i="9"/>
  <c r="E92" i="9"/>
  <c r="E95" i="9"/>
  <c r="D95" i="9"/>
  <c r="F94" i="9"/>
  <c r="D96" i="9"/>
  <c r="I25" i="10"/>
  <c r="I5" i="10"/>
  <c r="I29" i="10"/>
  <c r="I22" i="10"/>
  <c r="I18" i="10"/>
  <c r="I36" i="10"/>
  <c r="I34" i="10"/>
  <c r="I28" i="10"/>
  <c r="I33" i="10"/>
  <c r="I21" i="10"/>
  <c r="I20" i="9"/>
  <c r="I18" i="9"/>
  <c r="I26" i="9"/>
  <c r="I14" i="9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F15" i="6"/>
  <c r="E3" i="6"/>
  <c r="E4" i="6"/>
  <c r="E5" i="6"/>
  <c r="E6" i="6"/>
  <c r="E7" i="6"/>
  <c r="E8" i="6"/>
  <c r="E9" i="6"/>
  <c r="E10" i="6"/>
  <c r="E11" i="6"/>
  <c r="E12" i="6"/>
  <c r="E13" i="6"/>
  <c r="E14" i="6"/>
  <c r="E2" i="6"/>
  <c r="DR1" i="2"/>
  <c r="DE1" i="2"/>
  <c r="CR1" i="2"/>
  <c r="BF1" i="2"/>
  <c r="AT1" i="2"/>
  <c r="AH1" i="2"/>
  <c r="G2" i="2"/>
  <c r="X53" i="3"/>
  <c r="X43" i="3"/>
  <c r="C37" i="3"/>
  <c r="C36" i="3"/>
  <c r="C35" i="3"/>
  <c r="C34" i="3"/>
  <c r="C33" i="3"/>
  <c r="C32" i="3"/>
  <c r="C31" i="3"/>
  <c r="C30" i="3"/>
  <c r="C29" i="3"/>
  <c r="C28" i="3"/>
  <c r="C27" i="3"/>
  <c r="C26" i="3"/>
  <c r="B26" i="3"/>
  <c r="C25" i="3"/>
  <c r="C24" i="3"/>
  <c r="C23" i="3"/>
  <c r="O1267" i="3"/>
  <c r="L1267" i="3"/>
  <c r="R1266" i="3"/>
  <c r="Q1266" i="3"/>
  <c r="O1266" i="3"/>
  <c r="L1266" i="3"/>
  <c r="R1265" i="3"/>
  <c r="Q1265" i="3"/>
  <c r="O1265" i="3"/>
  <c r="L1265" i="3"/>
  <c r="R1264" i="3"/>
  <c r="Q1264" i="3"/>
  <c r="S1264" i="3"/>
  <c r="O1264" i="3"/>
  <c r="L1264" i="3"/>
  <c r="R1263" i="3"/>
  <c r="Q1263" i="3"/>
  <c r="S1263" i="3"/>
  <c r="O1263" i="3"/>
  <c r="L1263" i="3"/>
  <c r="R1262" i="3"/>
  <c r="Q1262" i="3"/>
  <c r="O1262" i="3"/>
  <c r="L1262" i="3"/>
  <c r="R1261" i="3"/>
  <c r="Q1261" i="3"/>
  <c r="O1261" i="3"/>
  <c r="L1261" i="3"/>
  <c r="R1260" i="3"/>
  <c r="Q1260" i="3"/>
  <c r="S1260" i="3"/>
  <c r="O1260" i="3"/>
  <c r="L1260" i="3"/>
  <c r="R1259" i="3"/>
  <c r="Q1259" i="3"/>
  <c r="O1259" i="3"/>
  <c r="L1259" i="3"/>
  <c r="R1258" i="3"/>
  <c r="Q1258" i="3"/>
  <c r="O1258" i="3"/>
  <c r="L1258" i="3"/>
  <c r="R1257" i="3"/>
  <c r="Q1257" i="3"/>
  <c r="O1257" i="3"/>
  <c r="L1257" i="3"/>
  <c r="R1256" i="3"/>
  <c r="Q1256" i="3"/>
  <c r="O1256" i="3"/>
  <c r="L1256" i="3"/>
  <c r="R1255" i="3"/>
  <c r="Q1255" i="3"/>
  <c r="O1255" i="3"/>
  <c r="L1255" i="3"/>
  <c r="R1254" i="3"/>
  <c r="Q1254" i="3"/>
  <c r="O1254" i="3"/>
  <c r="L1254" i="3"/>
  <c r="R1253" i="3"/>
  <c r="Q1253" i="3"/>
  <c r="O1253" i="3"/>
  <c r="L1253" i="3"/>
  <c r="R1252" i="3"/>
  <c r="Q1252" i="3"/>
  <c r="S1252" i="3"/>
  <c r="O1252" i="3"/>
  <c r="L1252" i="3"/>
  <c r="Q1251" i="3"/>
  <c r="R1251" i="3"/>
  <c r="S1251" i="3"/>
  <c r="O1251" i="3"/>
  <c r="L1251" i="3"/>
  <c r="R1250" i="3"/>
  <c r="Q1250" i="3"/>
  <c r="O1250" i="3"/>
  <c r="L1250" i="3"/>
  <c r="R1249" i="3"/>
  <c r="Q1249" i="3"/>
  <c r="O1249" i="3"/>
  <c r="L1249" i="3"/>
  <c r="R1248" i="3"/>
  <c r="Q1248" i="3"/>
  <c r="O1248" i="3"/>
  <c r="L1248" i="3"/>
  <c r="R1247" i="3"/>
  <c r="Q1247" i="3"/>
  <c r="S1247" i="3"/>
  <c r="O1247" i="3"/>
  <c r="L1247" i="3"/>
  <c r="R1246" i="3"/>
  <c r="Q1246" i="3"/>
  <c r="O1246" i="3"/>
  <c r="L1246" i="3"/>
  <c r="R1245" i="3"/>
  <c r="Q1245" i="3"/>
  <c r="O1245" i="3"/>
  <c r="L1245" i="3"/>
  <c r="R1244" i="3"/>
  <c r="Q1244" i="3"/>
  <c r="S1244" i="3"/>
  <c r="O1244" i="3"/>
  <c r="L1244" i="3"/>
  <c r="R1243" i="3"/>
  <c r="Q1243" i="3"/>
  <c r="O1243" i="3"/>
  <c r="L1243" i="3"/>
  <c r="R1242" i="3"/>
  <c r="Q1242" i="3"/>
  <c r="O1242" i="3"/>
  <c r="L1242" i="3"/>
  <c r="R1241" i="3"/>
  <c r="Q1241" i="3"/>
  <c r="O1241" i="3"/>
  <c r="L1241" i="3"/>
  <c r="R1240" i="3"/>
  <c r="Q1240" i="3"/>
  <c r="O1240" i="3"/>
  <c r="L1240" i="3"/>
  <c r="R1239" i="3"/>
  <c r="Q1239" i="3"/>
  <c r="O1239" i="3"/>
  <c r="L1239" i="3"/>
  <c r="R1238" i="3"/>
  <c r="Q1238" i="3"/>
  <c r="O1238" i="3"/>
  <c r="L1238" i="3"/>
  <c r="R1237" i="3"/>
  <c r="Q1237" i="3"/>
  <c r="O1237" i="3"/>
  <c r="L1237" i="3"/>
  <c r="R1236" i="3"/>
  <c r="Q1236" i="3"/>
  <c r="S1236" i="3"/>
  <c r="O1236" i="3"/>
  <c r="L1236" i="3"/>
  <c r="R1235" i="3"/>
  <c r="Q1235" i="3"/>
  <c r="S1235" i="3"/>
  <c r="O1235" i="3"/>
  <c r="L1235" i="3"/>
  <c r="R1234" i="3"/>
  <c r="Q1234" i="3"/>
  <c r="O1234" i="3"/>
  <c r="L1234" i="3"/>
  <c r="R1233" i="3"/>
  <c r="Q1233" i="3"/>
  <c r="O1233" i="3"/>
  <c r="L1233" i="3"/>
  <c r="R1232" i="3"/>
  <c r="Q1232" i="3"/>
  <c r="O1232" i="3"/>
  <c r="L1232" i="3"/>
  <c r="R1231" i="3"/>
  <c r="Q1231" i="3"/>
  <c r="S1231" i="3"/>
  <c r="O1231" i="3"/>
  <c r="L1231" i="3"/>
  <c r="R1230" i="3"/>
  <c r="Q1230" i="3"/>
  <c r="O1230" i="3"/>
  <c r="L1230" i="3"/>
  <c r="R1229" i="3"/>
  <c r="Q1229" i="3"/>
  <c r="O1229" i="3"/>
  <c r="L1229" i="3"/>
  <c r="R1228" i="3"/>
  <c r="Q1228" i="3"/>
  <c r="S1228" i="3"/>
  <c r="O1228" i="3"/>
  <c r="L1228" i="3"/>
  <c r="R1227" i="3"/>
  <c r="Q1227" i="3"/>
  <c r="O1227" i="3"/>
  <c r="L1227" i="3"/>
  <c r="R1226" i="3"/>
  <c r="Q1226" i="3"/>
  <c r="O1226" i="3"/>
  <c r="L1226" i="3"/>
  <c r="R1225" i="3"/>
  <c r="Q1225" i="3"/>
  <c r="O1225" i="3"/>
  <c r="L1225" i="3"/>
  <c r="R1224" i="3"/>
  <c r="Q1224" i="3"/>
  <c r="O1224" i="3"/>
  <c r="L1224" i="3"/>
  <c r="R1223" i="3"/>
  <c r="Q1223" i="3"/>
  <c r="O1223" i="3"/>
  <c r="L1223" i="3"/>
  <c r="R1222" i="3"/>
  <c r="Q1222" i="3"/>
  <c r="O1222" i="3"/>
  <c r="L1222" i="3"/>
  <c r="R1221" i="3"/>
  <c r="Q1221" i="3"/>
  <c r="O1221" i="3"/>
  <c r="L1221" i="3"/>
  <c r="R1220" i="3"/>
  <c r="Q1220" i="3"/>
  <c r="S1220" i="3"/>
  <c r="O1220" i="3"/>
  <c r="L1220" i="3"/>
  <c r="Q1219" i="3"/>
  <c r="R1219" i="3"/>
  <c r="S1219" i="3"/>
  <c r="O1219" i="3"/>
  <c r="L1219" i="3"/>
  <c r="R1218" i="3"/>
  <c r="Q1218" i="3"/>
  <c r="O1218" i="3"/>
  <c r="L1218" i="3"/>
  <c r="R1217" i="3"/>
  <c r="Q1217" i="3"/>
  <c r="O1217" i="3"/>
  <c r="L1217" i="3"/>
  <c r="R1216" i="3"/>
  <c r="Q1216" i="3"/>
  <c r="O1216" i="3"/>
  <c r="L1216" i="3"/>
  <c r="R1215" i="3"/>
  <c r="Q1215" i="3"/>
  <c r="S1215" i="3"/>
  <c r="O1215" i="3"/>
  <c r="L1215" i="3"/>
  <c r="R1214" i="3"/>
  <c r="Q1214" i="3"/>
  <c r="O1214" i="3"/>
  <c r="L1214" i="3"/>
  <c r="R1213" i="3"/>
  <c r="Q1213" i="3"/>
  <c r="O1213" i="3"/>
  <c r="L1213" i="3"/>
  <c r="R1212" i="3"/>
  <c r="Q1212" i="3"/>
  <c r="S1212" i="3"/>
  <c r="O1212" i="3"/>
  <c r="L1212" i="3"/>
  <c r="R1211" i="3"/>
  <c r="Q1211" i="3"/>
  <c r="O1211" i="3"/>
  <c r="L1211" i="3"/>
  <c r="R1210" i="3"/>
  <c r="Q1210" i="3"/>
  <c r="O1210" i="3"/>
  <c r="L1210" i="3"/>
  <c r="R1209" i="3"/>
  <c r="Q1209" i="3"/>
  <c r="O1209" i="3"/>
  <c r="L1209" i="3"/>
  <c r="R1208" i="3"/>
  <c r="Q1208" i="3"/>
  <c r="O1208" i="3"/>
  <c r="L1208" i="3"/>
  <c r="R1207" i="3"/>
  <c r="Q1207" i="3"/>
  <c r="O1207" i="3"/>
  <c r="L1207" i="3"/>
  <c r="R1206" i="3"/>
  <c r="Q1206" i="3"/>
  <c r="O1206" i="3"/>
  <c r="L1206" i="3"/>
  <c r="R1205" i="3"/>
  <c r="Q1205" i="3"/>
  <c r="O1205" i="3"/>
  <c r="L1205" i="3"/>
  <c r="R1204" i="3"/>
  <c r="Q1204" i="3"/>
  <c r="S1204" i="3"/>
  <c r="O1204" i="3"/>
  <c r="L1204" i="3"/>
  <c r="Q1203" i="3"/>
  <c r="R1203" i="3"/>
  <c r="S1203" i="3"/>
  <c r="O1203" i="3"/>
  <c r="L1203" i="3"/>
  <c r="R1202" i="3"/>
  <c r="Q1202" i="3"/>
  <c r="O1202" i="3"/>
  <c r="L1202" i="3"/>
  <c r="R1201" i="3"/>
  <c r="Q1201" i="3"/>
  <c r="O1201" i="3"/>
  <c r="L1201" i="3"/>
  <c r="R1200" i="3"/>
  <c r="Q1200" i="3"/>
  <c r="O1200" i="3"/>
  <c r="L1200" i="3"/>
  <c r="R1199" i="3"/>
  <c r="Q1199" i="3"/>
  <c r="S1199" i="3"/>
  <c r="O1199" i="3"/>
  <c r="L1199" i="3"/>
  <c r="R1198" i="3"/>
  <c r="Q1198" i="3"/>
  <c r="O1198" i="3"/>
  <c r="L1198" i="3"/>
  <c r="R1197" i="3"/>
  <c r="Q1197" i="3"/>
  <c r="O1197" i="3"/>
  <c r="L1197" i="3"/>
  <c r="R1196" i="3"/>
  <c r="Q1196" i="3"/>
  <c r="S1196" i="3"/>
  <c r="O1196" i="3"/>
  <c r="L1196" i="3"/>
  <c r="R1195" i="3"/>
  <c r="Q1195" i="3"/>
  <c r="O1195" i="3"/>
  <c r="L1195" i="3"/>
  <c r="R1194" i="3"/>
  <c r="Q1194" i="3"/>
  <c r="O1194" i="3"/>
  <c r="L1194" i="3"/>
  <c r="R1193" i="3"/>
  <c r="Q1193" i="3"/>
  <c r="O1193" i="3"/>
  <c r="L1193" i="3"/>
  <c r="R1192" i="3"/>
  <c r="Q1192" i="3"/>
  <c r="S1192" i="3"/>
  <c r="O1192" i="3"/>
  <c r="L1192" i="3"/>
  <c r="R1191" i="3"/>
  <c r="Q1191" i="3"/>
  <c r="O1191" i="3"/>
  <c r="L1191" i="3"/>
  <c r="R1190" i="3"/>
  <c r="Q1190" i="3"/>
  <c r="O1190" i="3"/>
  <c r="L1190" i="3"/>
  <c r="R1189" i="3"/>
  <c r="Q1189" i="3"/>
  <c r="O1189" i="3"/>
  <c r="L1189" i="3"/>
  <c r="R1188" i="3"/>
  <c r="Q1188" i="3"/>
  <c r="S1188" i="3"/>
  <c r="O1188" i="3"/>
  <c r="L1188" i="3"/>
  <c r="R1187" i="3"/>
  <c r="Q1187" i="3"/>
  <c r="O1187" i="3"/>
  <c r="L1187" i="3"/>
  <c r="R1186" i="3"/>
  <c r="Q1186" i="3"/>
  <c r="O1186" i="3"/>
  <c r="L1186" i="3"/>
  <c r="R1185" i="3"/>
  <c r="Q1185" i="3"/>
  <c r="O1185" i="3"/>
  <c r="L1185" i="3"/>
  <c r="R1184" i="3"/>
  <c r="Q1184" i="3"/>
  <c r="O1184" i="3"/>
  <c r="L1184" i="3"/>
  <c r="R1183" i="3"/>
  <c r="Q1183" i="3"/>
  <c r="O1183" i="3"/>
  <c r="L1183" i="3"/>
  <c r="R1182" i="3"/>
  <c r="Q1182" i="3"/>
  <c r="O1182" i="3"/>
  <c r="L1182" i="3"/>
  <c r="R1181" i="3"/>
  <c r="Q1181" i="3"/>
  <c r="O1181" i="3"/>
  <c r="L1181" i="3"/>
  <c r="Q1180" i="3"/>
  <c r="R1180" i="3"/>
  <c r="S1180" i="3"/>
  <c r="O1180" i="3"/>
  <c r="L1180" i="3"/>
  <c r="R1179" i="3"/>
  <c r="Q1179" i="3"/>
  <c r="S1179" i="3"/>
  <c r="O1179" i="3"/>
  <c r="L1179" i="3"/>
  <c r="R1178" i="3"/>
  <c r="Q1178" i="3"/>
  <c r="O1178" i="3"/>
  <c r="L1178" i="3"/>
  <c r="R1177" i="3"/>
  <c r="Q1177" i="3"/>
  <c r="O1177" i="3"/>
  <c r="L1177" i="3"/>
  <c r="R1176" i="3"/>
  <c r="Q1176" i="3"/>
  <c r="S1176" i="3"/>
  <c r="O1176" i="3"/>
  <c r="L1176" i="3"/>
  <c r="R1175" i="3"/>
  <c r="Q1175" i="3"/>
  <c r="S1175" i="3"/>
  <c r="O1175" i="3"/>
  <c r="L1175" i="3"/>
  <c r="R1174" i="3"/>
  <c r="Q1174" i="3"/>
  <c r="O1174" i="3"/>
  <c r="L1174" i="3"/>
  <c r="R1173" i="3"/>
  <c r="Q1173" i="3"/>
  <c r="O1173" i="3"/>
  <c r="L1173" i="3"/>
  <c r="R1172" i="3"/>
  <c r="Q1172" i="3"/>
  <c r="S1172" i="3"/>
  <c r="O1172" i="3"/>
  <c r="L1172" i="3"/>
  <c r="R1171" i="3"/>
  <c r="Q1171" i="3"/>
  <c r="O1171" i="3"/>
  <c r="L1171" i="3"/>
  <c r="R1170" i="3"/>
  <c r="Q1170" i="3"/>
  <c r="O1170" i="3"/>
  <c r="L1170" i="3"/>
  <c r="R1169" i="3"/>
  <c r="Q1169" i="3"/>
  <c r="O1169" i="3"/>
  <c r="L1169" i="3"/>
  <c r="R1168" i="3"/>
  <c r="Q1168" i="3"/>
  <c r="O1168" i="3"/>
  <c r="L1168" i="3"/>
  <c r="R1167" i="3"/>
  <c r="Q1167" i="3"/>
  <c r="O1167" i="3"/>
  <c r="L1167" i="3"/>
  <c r="R1166" i="3"/>
  <c r="Q1166" i="3"/>
  <c r="O1166" i="3"/>
  <c r="L1166" i="3"/>
  <c r="R1165" i="3"/>
  <c r="Q1165" i="3"/>
  <c r="O1165" i="3"/>
  <c r="L1165" i="3"/>
  <c r="R1164" i="3"/>
  <c r="Q1164" i="3"/>
  <c r="S1164" i="3"/>
  <c r="O1164" i="3"/>
  <c r="L1164" i="3"/>
  <c r="R1163" i="3"/>
  <c r="Q1163" i="3"/>
  <c r="O1163" i="3"/>
  <c r="L1163" i="3"/>
  <c r="R1162" i="3"/>
  <c r="Q1162" i="3"/>
  <c r="O1162" i="3"/>
  <c r="L1162" i="3"/>
  <c r="R1161" i="3"/>
  <c r="Q1161" i="3"/>
  <c r="O1161" i="3"/>
  <c r="L1161" i="3"/>
  <c r="R1160" i="3"/>
  <c r="Q1160" i="3"/>
  <c r="S1160" i="3"/>
  <c r="O1160" i="3"/>
  <c r="L1160" i="3"/>
  <c r="R1159" i="3"/>
  <c r="Q1159" i="3"/>
  <c r="S1159" i="3"/>
  <c r="O1159" i="3"/>
  <c r="L1159" i="3"/>
  <c r="R1158" i="3"/>
  <c r="Q1158" i="3"/>
  <c r="O1158" i="3"/>
  <c r="L1158" i="3"/>
  <c r="R1157" i="3"/>
  <c r="Q1157" i="3"/>
  <c r="O1157" i="3"/>
  <c r="L1157" i="3"/>
  <c r="R1156" i="3"/>
  <c r="Q1156" i="3"/>
  <c r="S1156" i="3"/>
  <c r="O1156" i="3"/>
  <c r="L1156" i="3"/>
  <c r="R1155" i="3"/>
  <c r="Q1155" i="3"/>
  <c r="O1155" i="3"/>
  <c r="L1155" i="3"/>
  <c r="R1154" i="3"/>
  <c r="Q1154" i="3"/>
  <c r="O1154" i="3"/>
  <c r="L1154" i="3"/>
  <c r="R1153" i="3"/>
  <c r="Q1153" i="3"/>
  <c r="O1153" i="3"/>
  <c r="L1153" i="3"/>
  <c r="R1152" i="3"/>
  <c r="Q1152" i="3"/>
  <c r="O1152" i="3"/>
  <c r="L1152" i="3"/>
  <c r="R1151" i="3"/>
  <c r="Q1151" i="3"/>
  <c r="O1151" i="3"/>
  <c r="L1151" i="3"/>
  <c r="R1150" i="3"/>
  <c r="Q1150" i="3"/>
  <c r="O1150" i="3"/>
  <c r="L1150" i="3"/>
  <c r="R1149" i="3"/>
  <c r="Q1149" i="3"/>
  <c r="O1149" i="3"/>
  <c r="L1149" i="3"/>
  <c r="Q1148" i="3"/>
  <c r="R1148" i="3"/>
  <c r="S1148" i="3"/>
  <c r="O1148" i="3"/>
  <c r="L1148" i="3"/>
  <c r="R1147" i="3"/>
  <c r="Q1147" i="3"/>
  <c r="S1147" i="3"/>
  <c r="O1147" i="3"/>
  <c r="L1147" i="3"/>
  <c r="R1146" i="3"/>
  <c r="Q1146" i="3"/>
  <c r="O1146" i="3"/>
  <c r="L1146" i="3"/>
  <c r="R1145" i="3"/>
  <c r="Q1145" i="3"/>
  <c r="O1145" i="3"/>
  <c r="L1145" i="3"/>
  <c r="R1144" i="3"/>
  <c r="Q1144" i="3"/>
  <c r="S1144" i="3"/>
  <c r="O1144" i="3"/>
  <c r="L1144" i="3"/>
  <c r="R1143" i="3"/>
  <c r="Q1143" i="3"/>
  <c r="S1143" i="3"/>
  <c r="O1143" i="3"/>
  <c r="L1143" i="3"/>
  <c r="R1142" i="3"/>
  <c r="Q1142" i="3"/>
  <c r="O1142" i="3"/>
  <c r="L1142" i="3"/>
  <c r="R1141" i="3"/>
  <c r="Q1141" i="3"/>
  <c r="O1141" i="3"/>
  <c r="L1141" i="3"/>
  <c r="R1140" i="3"/>
  <c r="Q1140" i="3"/>
  <c r="S1140" i="3"/>
  <c r="O1140" i="3"/>
  <c r="L1140" i="3"/>
  <c r="R1139" i="3"/>
  <c r="Q1139" i="3"/>
  <c r="S1139" i="3"/>
  <c r="O1139" i="3"/>
  <c r="L1139" i="3"/>
  <c r="R1138" i="3"/>
  <c r="Q1138" i="3"/>
  <c r="O1138" i="3"/>
  <c r="L1138" i="3"/>
  <c r="R1137" i="3"/>
  <c r="Q1137" i="3"/>
  <c r="O1137" i="3"/>
  <c r="L1137" i="3"/>
  <c r="R1136" i="3"/>
  <c r="Q1136" i="3"/>
  <c r="O1136" i="3"/>
  <c r="L1136" i="3"/>
  <c r="R1135" i="3"/>
  <c r="Q1135" i="3"/>
  <c r="O1135" i="3"/>
  <c r="L1135" i="3"/>
  <c r="R1134" i="3"/>
  <c r="Q1134" i="3"/>
  <c r="O1134" i="3"/>
  <c r="L1134" i="3"/>
  <c r="R1133" i="3"/>
  <c r="Q1133" i="3"/>
  <c r="O1133" i="3"/>
  <c r="L1133" i="3"/>
  <c r="R1132" i="3"/>
  <c r="Q1132" i="3"/>
  <c r="S1132" i="3"/>
  <c r="O1132" i="3"/>
  <c r="L1132" i="3"/>
  <c r="R1131" i="3"/>
  <c r="Q1131" i="3"/>
  <c r="O1131" i="3"/>
  <c r="L1131" i="3"/>
  <c r="R1130" i="3"/>
  <c r="Q1130" i="3"/>
  <c r="S1130" i="3"/>
  <c r="O1130" i="3"/>
  <c r="L1130" i="3"/>
  <c r="R1129" i="3"/>
  <c r="Q1129" i="3"/>
  <c r="S1129" i="3"/>
  <c r="O1129" i="3"/>
  <c r="L1129" i="3"/>
  <c r="R1128" i="3"/>
  <c r="Q1128" i="3"/>
  <c r="O1128" i="3"/>
  <c r="L1128" i="3"/>
  <c r="R1127" i="3"/>
  <c r="Q1127" i="3"/>
  <c r="O1127" i="3"/>
  <c r="L1127" i="3"/>
  <c r="R1126" i="3"/>
  <c r="Q1126" i="3"/>
  <c r="O1126" i="3"/>
  <c r="L1126" i="3"/>
  <c r="R1125" i="3"/>
  <c r="Q1125" i="3"/>
  <c r="O1125" i="3"/>
  <c r="L1125" i="3"/>
  <c r="R1124" i="3"/>
  <c r="Q1124" i="3"/>
  <c r="O1124" i="3"/>
  <c r="L1124" i="3"/>
  <c r="R1123" i="3"/>
  <c r="Q1123" i="3"/>
  <c r="S1123" i="3"/>
  <c r="O1123" i="3"/>
  <c r="L1123" i="3"/>
  <c r="R1122" i="3"/>
  <c r="Q1122" i="3"/>
  <c r="O1122" i="3"/>
  <c r="L1122" i="3"/>
  <c r="R1121" i="3"/>
  <c r="Q1121" i="3"/>
  <c r="O1121" i="3"/>
  <c r="L1121" i="3"/>
  <c r="R1120" i="3"/>
  <c r="Q1120" i="3"/>
  <c r="O1120" i="3"/>
  <c r="L1120" i="3"/>
  <c r="R1119" i="3"/>
  <c r="Q1119" i="3"/>
  <c r="O1119" i="3"/>
  <c r="L1119" i="3"/>
  <c r="R1118" i="3"/>
  <c r="Q1118" i="3"/>
  <c r="O1118" i="3"/>
  <c r="L1118" i="3"/>
  <c r="R1117" i="3"/>
  <c r="Q1117" i="3"/>
  <c r="O1117" i="3"/>
  <c r="L1117" i="3"/>
  <c r="R1116" i="3"/>
  <c r="Q1116" i="3"/>
  <c r="O1116" i="3"/>
  <c r="L1116" i="3"/>
  <c r="R1115" i="3"/>
  <c r="Q1115" i="3"/>
  <c r="S1115" i="3"/>
  <c r="O1115" i="3"/>
  <c r="L1115" i="3"/>
  <c r="R1114" i="3"/>
  <c r="Q1114" i="3"/>
  <c r="O1114" i="3"/>
  <c r="L1114" i="3"/>
  <c r="R1113" i="3"/>
  <c r="Q1113" i="3"/>
  <c r="O1113" i="3"/>
  <c r="L1113" i="3"/>
  <c r="Q1112" i="3"/>
  <c r="R1112" i="3"/>
  <c r="S1112" i="3"/>
  <c r="O1112" i="3"/>
  <c r="L1112" i="3"/>
  <c r="R1111" i="3"/>
  <c r="Q1111" i="3"/>
  <c r="S1111" i="3"/>
  <c r="O1111" i="3"/>
  <c r="L1111" i="3"/>
  <c r="R1110" i="3"/>
  <c r="Q1110" i="3"/>
  <c r="O1110" i="3"/>
  <c r="L1110" i="3"/>
  <c r="R1109" i="3"/>
  <c r="Q1109" i="3"/>
  <c r="O1109" i="3"/>
  <c r="L1109" i="3"/>
  <c r="R1108" i="3"/>
  <c r="Q1108" i="3"/>
  <c r="S1108" i="3"/>
  <c r="O1108" i="3"/>
  <c r="L1108" i="3"/>
  <c r="R1107" i="3"/>
  <c r="Q1107" i="3"/>
  <c r="O1107" i="3"/>
  <c r="L1107" i="3"/>
  <c r="R1106" i="3"/>
  <c r="Q1106" i="3"/>
  <c r="S1106" i="3"/>
  <c r="O1106" i="3"/>
  <c r="L1106" i="3"/>
  <c r="R1105" i="3"/>
  <c r="Q1105" i="3"/>
  <c r="S1105" i="3"/>
  <c r="O1105" i="3"/>
  <c r="L1105" i="3"/>
  <c r="R1104" i="3"/>
  <c r="Q1104" i="3"/>
  <c r="O1104" i="3"/>
  <c r="L1104" i="3"/>
  <c r="R1103" i="3"/>
  <c r="Q1103" i="3"/>
  <c r="O1103" i="3"/>
  <c r="L1103" i="3"/>
  <c r="R1102" i="3"/>
  <c r="Q1102" i="3"/>
  <c r="O1102" i="3"/>
  <c r="L1102" i="3"/>
  <c r="R1101" i="3"/>
  <c r="Q1101" i="3"/>
  <c r="O1101" i="3"/>
  <c r="L1101" i="3"/>
  <c r="R1100" i="3"/>
  <c r="Q1100" i="3"/>
  <c r="S1100" i="3"/>
  <c r="O1100" i="3"/>
  <c r="L1100" i="3"/>
  <c r="R1099" i="3"/>
  <c r="Q1099" i="3"/>
  <c r="S1099" i="3"/>
  <c r="O1099" i="3"/>
  <c r="L1099" i="3"/>
  <c r="R1098" i="3"/>
  <c r="Q1098" i="3"/>
  <c r="O1098" i="3"/>
  <c r="L1098" i="3"/>
  <c r="R1097" i="3"/>
  <c r="Q1097" i="3"/>
  <c r="O1097" i="3"/>
  <c r="L1097" i="3"/>
  <c r="R1096" i="3"/>
  <c r="Q1096" i="3"/>
  <c r="S1096" i="3"/>
  <c r="O1096" i="3"/>
  <c r="L1096" i="3"/>
  <c r="Q1095" i="3"/>
  <c r="R1095" i="3"/>
  <c r="S1095" i="3"/>
  <c r="O1095" i="3"/>
  <c r="L1095" i="3"/>
  <c r="R1094" i="3"/>
  <c r="Q1094" i="3"/>
  <c r="O1094" i="3"/>
  <c r="L1094" i="3"/>
  <c r="R1093" i="3"/>
  <c r="Q1093" i="3"/>
  <c r="O1093" i="3"/>
  <c r="L1093" i="3"/>
  <c r="R1092" i="3"/>
  <c r="Q1092" i="3"/>
  <c r="S1092" i="3"/>
  <c r="O1092" i="3"/>
  <c r="L1092" i="3"/>
  <c r="R1091" i="3"/>
  <c r="Q1091" i="3"/>
  <c r="O1091" i="3"/>
  <c r="L1091" i="3"/>
  <c r="R1090" i="3"/>
  <c r="Q1090" i="3"/>
  <c r="O1090" i="3"/>
  <c r="L1090" i="3"/>
  <c r="R1089" i="3"/>
  <c r="Q1089" i="3"/>
  <c r="O1089" i="3"/>
  <c r="L1089" i="3"/>
  <c r="R1088" i="3"/>
  <c r="Q1088" i="3"/>
  <c r="O1088" i="3"/>
  <c r="L1088" i="3"/>
  <c r="R1087" i="3"/>
  <c r="Q1087" i="3"/>
  <c r="S1087" i="3"/>
  <c r="O1087" i="3"/>
  <c r="L1087" i="3"/>
  <c r="R1086" i="3"/>
  <c r="Q1086" i="3"/>
  <c r="O1086" i="3"/>
  <c r="L1086" i="3"/>
  <c r="R1085" i="3"/>
  <c r="Q1085" i="3"/>
  <c r="O1085" i="3"/>
  <c r="L1085" i="3"/>
  <c r="R1084" i="3"/>
  <c r="Q1084" i="3"/>
  <c r="S1084" i="3"/>
  <c r="O1084" i="3"/>
  <c r="L1084" i="3"/>
  <c r="R1083" i="3"/>
  <c r="Q1083" i="3"/>
  <c r="S1083" i="3"/>
  <c r="O1083" i="3"/>
  <c r="L1083" i="3"/>
  <c r="R1082" i="3"/>
  <c r="Q1082" i="3"/>
  <c r="S1082" i="3"/>
  <c r="O1082" i="3"/>
  <c r="L1082" i="3"/>
  <c r="R1081" i="3"/>
  <c r="Q1081" i="3"/>
  <c r="S1081" i="3"/>
  <c r="O1081" i="3"/>
  <c r="L1081" i="3"/>
  <c r="R1080" i="3"/>
  <c r="Q1080" i="3"/>
  <c r="S1080" i="3"/>
  <c r="O1080" i="3"/>
  <c r="L1080" i="3"/>
  <c r="R1079" i="3"/>
  <c r="Q1079" i="3"/>
  <c r="O1079" i="3"/>
  <c r="L1079" i="3"/>
  <c r="R1078" i="3"/>
  <c r="Q1078" i="3"/>
  <c r="O1078" i="3"/>
  <c r="L1078" i="3"/>
  <c r="R1077" i="3"/>
  <c r="Q1077" i="3"/>
  <c r="O1077" i="3"/>
  <c r="L1077" i="3"/>
  <c r="R1076" i="3"/>
  <c r="Q1076" i="3"/>
  <c r="O1076" i="3"/>
  <c r="L1076" i="3"/>
  <c r="R1075" i="3"/>
  <c r="Q1075" i="3"/>
  <c r="O1075" i="3"/>
  <c r="L1075" i="3"/>
  <c r="R1074" i="3"/>
  <c r="Q1074" i="3"/>
  <c r="O1074" i="3"/>
  <c r="L1074" i="3"/>
  <c r="R1073" i="3"/>
  <c r="Q1073" i="3"/>
  <c r="O1073" i="3"/>
  <c r="L1073" i="3"/>
  <c r="R1072" i="3"/>
  <c r="Q1072" i="3"/>
  <c r="O1072" i="3"/>
  <c r="L1072" i="3"/>
  <c r="R1071" i="3"/>
  <c r="Q1071" i="3"/>
  <c r="O1071" i="3"/>
  <c r="L1071" i="3"/>
  <c r="R1070" i="3"/>
  <c r="Q1070" i="3"/>
  <c r="O1070" i="3"/>
  <c r="L1070" i="3"/>
  <c r="R1069" i="3"/>
  <c r="Q1069" i="3"/>
  <c r="O1069" i="3"/>
  <c r="L1069" i="3"/>
  <c r="R1068" i="3"/>
  <c r="Q1068" i="3"/>
  <c r="O1068" i="3"/>
  <c r="L1068" i="3"/>
  <c r="R1067" i="3"/>
  <c r="Q1067" i="3"/>
  <c r="O1067" i="3"/>
  <c r="L1067" i="3"/>
  <c r="R1066" i="3"/>
  <c r="Q1066" i="3"/>
  <c r="O1066" i="3"/>
  <c r="L1066" i="3"/>
  <c r="R1065" i="3"/>
  <c r="Q1065" i="3"/>
  <c r="O1065" i="3"/>
  <c r="L1065" i="3"/>
  <c r="R1064" i="3"/>
  <c r="Q1064" i="3"/>
  <c r="S1064" i="3"/>
  <c r="O1064" i="3"/>
  <c r="L1064" i="3"/>
  <c r="R1063" i="3"/>
  <c r="Q1063" i="3"/>
  <c r="S1063" i="3"/>
  <c r="O1063" i="3"/>
  <c r="L1063" i="3"/>
  <c r="R1062" i="3"/>
  <c r="Q1062" i="3"/>
  <c r="O1062" i="3"/>
  <c r="L1062" i="3"/>
  <c r="R1061" i="3"/>
  <c r="Q1061" i="3"/>
  <c r="O1061" i="3"/>
  <c r="L1061" i="3"/>
  <c r="R1060" i="3"/>
  <c r="Q1060" i="3"/>
  <c r="S1060" i="3"/>
  <c r="O1060" i="3"/>
  <c r="L1060" i="3"/>
  <c r="R1059" i="3"/>
  <c r="Q1059" i="3"/>
  <c r="S1059" i="3"/>
  <c r="O1059" i="3"/>
  <c r="L1059" i="3"/>
  <c r="R1058" i="3"/>
  <c r="Q1058" i="3"/>
  <c r="O1058" i="3"/>
  <c r="L1058" i="3"/>
  <c r="R1057" i="3"/>
  <c r="Q1057" i="3"/>
  <c r="O1057" i="3"/>
  <c r="L1057" i="3"/>
  <c r="R1056" i="3"/>
  <c r="Q1056" i="3"/>
  <c r="S1056" i="3"/>
  <c r="O1056" i="3"/>
  <c r="L1056" i="3"/>
  <c r="R1055" i="3"/>
  <c r="Q1055" i="3"/>
  <c r="S1055" i="3"/>
  <c r="O1055" i="3"/>
  <c r="L1055" i="3"/>
  <c r="R1054" i="3"/>
  <c r="Q1054" i="3"/>
  <c r="O1054" i="3"/>
  <c r="L1054" i="3"/>
  <c r="R1053" i="3"/>
  <c r="Q1053" i="3"/>
  <c r="O1053" i="3"/>
  <c r="L1053" i="3"/>
  <c r="R1052" i="3"/>
  <c r="Q1052" i="3"/>
  <c r="S1052" i="3"/>
  <c r="O1052" i="3"/>
  <c r="L1052" i="3"/>
  <c r="R1051" i="3"/>
  <c r="Q1051" i="3"/>
  <c r="S1051" i="3"/>
  <c r="O1051" i="3"/>
  <c r="L1051" i="3"/>
  <c r="R1050" i="3"/>
  <c r="Q1050" i="3"/>
  <c r="O1050" i="3"/>
  <c r="L1050" i="3"/>
  <c r="R1049" i="3"/>
  <c r="Q1049" i="3"/>
  <c r="O1049" i="3"/>
  <c r="L1049" i="3"/>
  <c r="R1048" i="3"/>
  <c r="Q1048" i="3"/>
  <c r="S1048" i="3"/>
  <c r="O1048" i="3"/>
  <c r="L1048" i="3"/>
  <c r="R1047" i="3"/>
  <c r="Q1047" i="3"/>
  <c r="S1047" i="3"/>
  <c r="O1047" i="3"/>
  <c r="L1047" i="3"/>
  <c r="R1046" i="3"/>
  <c r="Q1046" i="3"/>
  <c r="O1046" i="3"/>
  <c r="L1046" i="3"/>
  <c r="R1045" i="3"/>
  <c r="Q1045" i="3"/>
  <c r="O1045" i="3"/>
  <c r="L1045" i="3"/>
  <c r="R1044" i="3"/>
  <c r="Q1044" i="3"/>
  <c r="S1044" i="3"/>
  <c r="O1044" i="3"/>
  <c r="L1044" i="3"/>
  <c r="R1043" i="3"/>
  <c r="Q1043" i="3"/>
  <c r="S1043" i="3"/>
  <c r="O1043" i="3"/>
  <c r="L1043" i="3"/>
  <c r="R1042" i="3"/>
  <c r="Q1042" i="3"/>
  <c r="O1042" i="3"/>
  <c r="L1042" i="3"/>
  <c r="R1041" i="3"/>
  <c r="Q1041" i="3"/>
  <c r="O1041" i="3"/>
  <c r="L1041" i="3"/>
  <c r="Q1040" i="3"/>
  <c r="R1040" i="3"/>
  <c r="S1040" i="3"/>
  <c r="O1040" i="3"/>
  <c r="L1040" i="3"/>
  <c r="R1039" i="3"/>
  <c r="Q1039" i="3"/>
  <c r="S1039" i="3"/>
  <c r="O1039" i="3"/>
  <c r="L1039" i="3"/>
  <c r="R1038" i="3"/>
  <c r="Q1038" i="3"/>
  <c r="O1038" i="3"/>
  <c r="L1038" i="3"/>
  <c r="R1037" i="3"/>
  <c r="Q1037" i="3"/>
  <c r="O1037" i="3"/>
  <c r="L1037" i="3"/>
  <c r="Q1036" i="3"/>
  <c r="R1036" i="3"/>
  <c r="S1036" i="3"/>
  <c r="O1036" i="3"/>
  <c r="L1036" i="3"/>
  <c r="R1035" i="3"/>
  <c r="Q1035" i="3"/>
  <c r="O1035" i="3"/>
  <c r="L1035" i="3"/>
  <c r="R1034" i="3"/>
  <c r="Q1034" i="3"/>
  <c r="O1034" i="3"/>
  <c r="L1034" i="3"/>
  <c r="R1033" i="3"/>
  <c r="Q1033" i="3"/>
  <c r="O1033" i="3"/>
  <c r="L1033" i="3"/>
  <c r="R1032" i="3"/>
  <c r="Q1032" i="3"/>
  <c r="S1032" i="3"/>
  <c r="O1032" i="3"/>
  <c r="L1032" i="3"/>
  <c r="R1031" i="3"/>
  <c r="Q1031" i="3"/>
  <c r="S1031" i="3"/>
  <c r="O1031" i="3"/>
  <c r="L1031" i="3"/>
  <c r="R1030" i="3"/>
  <c r="Q1030" i="3"/>
  <c r="O1030" i="3"/>
  <c r="L1030" i="3"/>
  <c r="R1029" i="3"/>
  <c r="Q1029" i="3"/>
  <c r="O1029" i="3"/>
  <c r="L1029" i="3"/>
  <c r="R1028" i="3"/>
  <c r="Q1028" i="3"/>
  <c r="S1028" i="3"/>
  <c r="O1028" i="3"/>
  <c r="L1028" i="3"/>
  <c r="R1027" i="3"/>
  <c r="Q1027" i="3"/>
  <c r="S1027" i="3"/>
  <c r="O1027" i="3"/>
  <c r="L1027" i="3"/>
  <c r="R1026" i="3"/>
  <c r="Q1026" i="3"/>
  <c r="O1026" i="3"/>
  <c r="L1026" i="3"/>
  <c r="R1025" i="3"/>
  <c r="Q1025" i="3"/>
  <c r="O1025" i="3"/>
  <c r="L1025" i="3"/>
  <c r="R1024" i="3"/>
  <c r="Q1024" i="3"/>
  <c r="O1024" i="3"/>
  <c r="L1024" i="3"/>
  <c r="R1023" i="3"/>
  <c r="Q1023" i="3"/>
  <c r="O1023" i="3"/>
  <c r="L1023" i="3"/>
  <c r="R1022" i="3"/>
  <c r="Q1022" i="3"/>
  <c r="O1022" i="3"/>
  <c r="L1022" i="3"/>
  <c r="R1021" i="3"/>
  <c r="Q1021" i="3"/>
  <c r="O1021" i="3"/>
  <c r="L1021" i="3"/>
  <c r="R1020" i="3"/>
  <c r="Q1020" i="3"/>
  <c r="O1020" i="3"/>
  <c r="L1020" i="3"/>
  <c r="R1019" i="3"/>
  <c r="Q1019" i="3"/>
  <c r="O1019" i="3"/>
  <c r="L1019" i="3"/>
  <c r="R1018" i="3"/>
  <c r="Q1018" i="3"/>
  <c r="O1018" i="3"/>
  <c r="L1018" i="3"/>
  <c r="R1017" i="3"/>
  <c r="Q1017" i="3"/>
  <c r="O1017" i="3"/>
  <c r="L1017" i="3"/>
  <c r="R1016" i="3"/>
  <c r="Q1016" i="3"/>
  <c r="O1016" i="3"/>
  <c r="L1016" i="3"/>
  <c r="R1015" i="3"/>
  <c r="Q1015" i="3"/>
  <c r="O1015" i="3"/>
  <c r="L1015" i="3"/>
  <c r="R1014" i="3"/>
  <c r="Q1014" i="3"/>
  <c r="O1014" i="3"/>
  <c r="L1014" i="3"/>
  <c r="R1013" i="3"/>
  <c r="Q1013" i="3"/>
  <c r="O1013" i="3"/>
  <c r="L1013" i="3"/>
  <c r="R1012" i="3"/>
  <c r="Q1012" i="3"/>
  <c r="O1012" i="3"/>
  <c r="L1012" i="3"/>
  <c r="R1011" i="3"/>
  <c r="Q1011" i="3"/>
  <c r="O1011" i="3"/>
  <c r="L1011" i="3"/>
  <c r="R1010" i="3"/>
  <c r="Q1010" i="3"/>
  <c r="O1010" i="3"/>
  <c r="L1010" i="3"/>
  <c r="R1009" i="3"/>
  <c r="Q1009" i="3"/>
  <c r="O1009" i="3"/>
  <c r="L1009" i="3"/>
  <c r="R1008" i="3"/>
  <c r="Q1008" i="3"/>
  <c r="O1008" i="3"/>
  <c r="L1008" i="3"/>
  <c r="R1007" i="3"/>
  <c r="Q1007" i="3"/>
  <c r="O1007" i="3"/>
  <c r="L1007" i="3"/>
  <c r="R1006" i="3"/>
  <c r="Q1006" i="3"/>
  <c r="O1006" i="3"/>
  <c r="L1006" i="3"/>
  <c r="R1005" i="3"/>
  <c r="Q1005" i="3"/>
  <c r="O1005" i="3"/>
  <c r="L1005" i="3"/>
  <c r="R1004" i="3"/>
  <c r="Q1004" i="3"/>
  <c r="O1004" i="3"/>
  <c r="L1004" i="3"/>
  <c r="R1003" i="3"/>
  <c r="Q1003" i="3"/>
  <c r="O1003" i="3"/>
  <c r="L1003" i="3"/>
  <c r="R1002" i="3"/>
  <c r="Q1002" i="3"/>
  <c r="O1002" i="3"/>
  <c r="L1002" i="3"/>
  <c r="R1001" i="3"/>
  <c r="Q1001" i="3"/>
  <c r="O1001" i="3"/>
  <c r="L1001" i="3"/>
  <c r="R1000" i="3"/>
  <c r="Q1000" i="3"/>
  <c r="O1000" i="3"/>
  <c r="L1000" i="3"/>
  <c r="R999" i="3"/>
  <c r="Q999" i="3"/>
  <c r="O999" i="3"/>
  <c r="L999" i="3"/>
  <c r="R998" i="3"/>
  <c r="Q998" i="3"/>
  <c r="O998" i="3"/>
  <c r="L998" i="3"/>
  <c r="R997" i="3"/>
  <c r="Q997" i="3"/>
  <c r="O997" i="3"/>
  <c r="L997" i="3"/>
  <c r="R996" i="3"/>
  <c r="Q996" i="3"/>
  <c r="O996" i="3"/>
  <c r="L996" i="3"/>
  <c r="R995" i="3"/>
  <c r="Q995" i="3"/>
  <c r="O995" i="3"/>
  <c r="L995" i="3"/>
  <c r="R994" i="3"/>
  <c r="Q994" i="3"/>
  <c r="O994" i="3"/>
  <c r="L994" i="3"/>
  <c r="R993" i="3"/>
  <c r="Q993" i="3"/>
  <c r="O993" i="3"/>
  <c r="L993" i="3"/>
  <c r="R992" i="3"/>
  <c r="Q992" i="3"/>
  <c r="O992" i="3"/>
  <c r="L992" i="3"/>
  <c r="R991" i="3"/>
  <c r="Q991" i="3"/>
  <c r="S991" i="3"/>
  <c r="O991" i="3"/>
  <c r="L991" i="3"/>
  <c r="R990" i="3"/>
  <c r="Q990" i="3"/>
  <c r="O990" i="3"/>
  <c r="L990" i="3"/>
  <c r="R989" i="3"/>
  <c r="Q989" i="3"/>
  <c r="O989" i="3"/>
  <c r="L989" i="3"/>
  <c r="R988" i="3"/>
  <c r="Q988" i="3"/>
  <c r="O988" i="3"/>
  <c r="L988" i="3"/>
  <c r="R987" i="3"/>
  <c r="Q987" i="3"/>
  <c r="S987" i="3"/>
  <c r="O987" i="3"/>
  <c r="L987" i="3"/>
  <c r="R986" i="3"/>
  <c r="Q986" i="3"/>
  <c r="O986" i="3"/>
  <c r="L986" i="3"/>
  <c r="R985" i="3"/>
  <c r="Q985" i="3"/>
  <c r="O985" i="3"/>
  <c r="L985" i="3"/>
  <c r="R984" i="3"/>
  <c r="Q984" i="3"/>
  <c r="O984" i="3"/>
  <c r="L984" i="3"/>
  <c r="R983" i="3"/>
  <c r="Q983" i="3"/>
  <c r="S983" i="3"/>
  <c r="O983" i="3"/>
  <c r="L983" i="3"/>
  <c r="R982" i="3"/>
  <c r="Q982" i="3"/>
  <c r="O982" i="3"/>
  <c r="L982" i="3"/>
  <c r="R981" i="3"/>
  <c r="Q981" i="3"/>
  <c r="O981" i="3"/>
  <c r="L981" i="3"/>
  <c r="Q980" i="3"/>
  <c r="R980" i="3"/>
  <c r="S980" i="3"/>
  <c r="O980" i="3"/>
  <c r="L980" i="3"/>
  <c r="R979" i="3"/>
  <c r="Q979" i="3"/>
  <c r="O979" i="3"/>
  <c r="L979" i="3"/>
  <c r="R978" i="3"/>
  <c r="Q978" i="3"/>
  <c r="O978" i="3"/>
  <c r="L978" i="3"/>
  <c r="R977" i="3"/>
  <c r="Q977" i="3"/>
  <c r="O977" i="3"/>
  <c r="L977" i="3"/>
  <c r="R976" i="3"/>
  <c r="Q976" i="3"/>
  <c r="S976" i="3"/>
  <c r="O976" i="3"/>
  <c r="L976" i="3"/>
  <c r="R975" i="3"/>
  <c r="Q975" i="3"/>
  <c r="S975" i="3"/>
  <c r="O975" i="3"/>
  <c r="L975" i="3"/>
  <c r="R974" i="3"/>
  <c r="Q974" i="3"/>
  <c r="O974" i="3"/>
  <c r="L974" i="3"/>
  <c r="R973" i="3"/>
  <c r="Q973" i="3"/>
  <c r="O973" i="3"/>
  <c r="L973" i="3"/>
  <c r="R972" i="3"/>
  <c r="Q972" i="3"/>
  <c r="O972" i="3"/>
  <c r="L972" i="3"/>
  <c r="R971" i="3"/>
  <c r="Q971" i="3"/>
  <c r="O971" i="3"/>
  <c r="L971" i="3"/>
  <c r="R970" i="3"/>
  <c r="Q970" i="3"/>
  <c r="O970" i="3"/>
  <c r="L970" i="3"/>
  <c r="R969" i="3"/>
  <c r="Q969" i="3"/>
  <c r="O969" i="3"/>
  <c r="L969" i="3"/>
  <c r="R968" i="3"/>
  <c r="Q968" i="3"/>
  <c r="O968" i="3"/>
  <c r="L968" i="3"/>
  <c r="R967" i="3"/>
  <c r="Q967" i="3"/>
  <c r="S967" i="3"/>
  <c r="O967" i="3"/>
  <c r="L967" i="3"/>
  <c r="R966" i="3"/>
  <c r="Q966" i="3"/>
  <c r="O966" i="3"/>
  <c r="L966" i="3"/>
  <c r="R965" i="3"/>
  <c r="Q965" i="3"/>
  <c r="O965" i="3"/>
  <c r="L965" i="3"/>
  <c r="R964" i="3"/>
  <c r="Q964" i="3"/>
  <c r="S964" i="3"/>
  <c r="O964" i="3"/>
  <c r="L964" i="3"/>
  <c r="R963" i="3"/>
  <c r="Q963" i="3"/>
  <c r="O963" i="3"/>
  <c r="L963" i="3"/>
  <c r="R962" i="3"/>
  <c r="Q962" i="3"/>
  <c r="O962" i="3"/>
  <c r="L962" i="3"/>
  <c r="R961" i="3"/>
  <c r="Q961" i="3"/>
  <c r="O961" i="3"/>
  <c r="L961" i="3"/>
  <c r="R960" i="3"/>
  <c r="Q960" i="3"/>
  <c r="O960" i="3"/>
  <c r="L960" i="3"/>
  <c r="R959" i="3"/>
  <c r="Q959" i="3"/>
  <c r="O959" i="3"/>
  <c r="L959" i="3"/>
  <c r="R958" i="3"/>
  <c r="Q958" i="3"/>
  <c r="S958" i="3"/>
  <c r="O958" i="3"/>
  <c r="L958" i="3"/>
  <c r="R957" i="3"/>
  <c r="Q957" i="3"/>
  <c r="O957" i="3"/>
  <c r="L957" i="3"/>
  <c r="R956" i="3"/>
  <c r="Q956" i="3"/>
  <c r="O956" i="3"/>
  <c r="L956" i="3"/>
  <c r="R955" i="3"/>
  <c r="Q955" i="3"/>
  <c r="S955" i="3"/>
  <c r="O955" i="3"/>
  <c r="L955" i="3"/>
  <c r="R954" i="3"/>
  <c r="Q954" i="3"/>
  <c r="O954" i="3"/>
  <c r="L954" i="3"/>
  <c r="R953" i="3"/>
  <c r="Q953" i="3"/>
  <c r="O953" i="3"/>
  <c r="L953" i="3"/>
  <c r="R952" i="3"/>
  <c r="Q952" i="3"/>
  <c r="O952" i="3"/>
  <c r="L952" i="3"/>
  <c r="R951" i="3"/>
  <c r="Q951" i="3"/>
  <c r="O951" i="3"/>
  <c r="L951" i="3"/>
  <c r="R950" i="3"/>
  <c r="Q950" i="3"/>
  <c r="O950" i="3"/>
  <c r="L950" i="3"/>
  <c r="R949" i="3"/>
  <c r="Q949" i="3"/>
  <c r="O949" i="3"/>
  <c r="L949" i="3"/>
  <c r="R948" i="3"/>
  <c r="Q948" i="3"/>
  <c r="O948" i="3"/>
  <c r="L948" i="3"/>
  <c r="R947" i="3"/>
  <c r="Q947" i="3"/>
  <c r="S947" i="3"/>
  <c r="O947" i="3"/>
  <c r="L947" i="3"/>
  <c r="Q946" i="3"/>
  <c r="R946" i="3"/>
  <c r="S946" i="3"/>
  <c r="O946" i="3"/>
  <c r="L946" i="3"/>
  <c r="R945" i="3"/>
  <c r="Q945" i="3"/>
  <c r="O945" i="3"/>
  <c r="L945" i="3"/>
  <c r="R944" i="3"/>
  <c r="Q944" i="3"/>
  <c r="O944" i="3"/>
  <c r="L944" i="3"/>
  <c r="R943" i="3"/>
  <c r="Q943" i="3"/>
  <c r="O943" i="3"/>
  <c r="L943" i="3"/>
  <c r="R942" i="3"/>
  <c r="Q942" i="3"/>
  <c r="S942" i="3"/>
  <c r="O942" i="3"/>
  <c r="L942" i="3"/>
  <c r="R941" i="3"/>
  <c r="Q941" i="3"/>
  <c r="O941" i="3"/>
  <c r="L941" i="3"/>
  <c r="R940" i="3"/>
  <c r="Q940" i="3"/>
  <c r="O940" i="3"/>
  <c r="L940" i="3"/>
  <c r="R939" i="3"/>
  <c r="Q939" i="3"/>
  <c r="S939" i="3"/>
  <c r="O939" i="3"/>
  <c r="L939" i="3"/>
  <c r="R938" i="3"/>
  <c r="Q938" i="3"/>
  <c r="O938" i="3"/>
  <c r="L938" i="3"/>
  <c r="R937" i="3"/>
  <c r="Q937" i="3"/>
  <c r="O937" i="3"/>
  <c r="L937" i="3"/>
  <c r="R936" i="3"/>
  <c r="Q936" i="3"/>
  <c r="O936" i="3"/>
  <c r="L936" i="3"/>
  <c r="R935" i="3"/>
  <c r="Q935" i="3"/>
  <c r="O935" i="3"/>
  <c r="L935" i="3"/>
  <c r="R934" i="3"/>
  <c r="Q934" i="3"/>
  <c r="O934" i="3"/>
  <c r="L934" i="3"/>
  <c r="R933" i="3"/>
  <c r="Q933" i="3"/>
  <c r="O933" i="3"/>
  <c r="L933" i="3"/>
  <c r="R932" i="3"/>
  <c r="Q932" i="3"/>
  <c r="O932" i="3"/>
  <c r="L932" i="3"/>
  <c r="R931" i="3"/>
  <c r="Q931" i="3"/>
  <c r="S931" i="3"/>
  <c r="O931" i="3"/>
  <c r="L931" i="3"/>
  <c r="Q930" i="3"/>
  <c r="R930" i="3"/>
  <c r="S930" i="3"/>
  <c r="O930" i="3"/>
  <c r="L930" i="3"/>
  <c r="R929" i="3"/>
  <c r="Q929" i="3"/>
  <c r="O929" i="3"/>
  <c r="L929" i="3"/>
  <c r="R928" i="3"/>
  <c r="Q928" i="3"/>
  <c r="O928" i="3"/>
  <c r="L928" i="3"/>
  <c r="R927" i="3"/>
  <c r="Q927" i="3"/>
  <c r="O927" i="3"/>
  <c r="L927" i="3"/>
  <c r="R926" i="3"/>
  <c r="Q926" i="3"/>
  <c r="S926" i="3"/>
  <c r="O926" i="3"/>
  <c r="L926" i="3"/>
  <c r="R925" i="3"/>
  <c r="Q925" i="3"/>
  <c r="O925" i="3"/>
  <c r="L925" i="3"/>
  <c r="R924" i="3"/>
  <c r="Q924" i="3"/>
  <c r="O924" i="3"/>
  <c r="L924" i="3"/>
  <c r="R923" i="3"/>
  <c r="Q923" i="3"/>
  <c r="S923" i="3"/>
  <c r="O923" i="3"/>
  <c r="L923" i="3"/>
  <c r="R922" i="3"/>
  <c r="Q922" i="3"/>
  <c r="O922" i="3"/>
  <c r="L922" i="3"/>
  <c r="R921" i="3"/>
  <c r="Q921" i="3"/>
  <c r="O921" i="3"/>
  <c r="L921" i="3"/>
  <c r="R920" i="3"/>
  <c r="Q920" i="3"/>
  <c r="O920" i="3"/>
  <c r="L920" i="3"/>
  <c r="R919" i="3"/>
  <c r="Q919" i="3"/>
  <c r="O919" i="3"/>
  <c r="L919" i="3"/>
  <c r="R918" i="3"/>
  <c r="Q918" i="3"/>
  <c r="O918" i="3"/>
  <c r="L918" i="3"/>
  <c r="R917" i="3"/>
  <c r="Q917" i="3"/>
  <c r="O917" i="3"/>
  <c r="L917" i="3"/>
  <c r="R916" i="3"/>
  <c r="Q916" i="3"/>
  <c r="O916" i="3"/>
  <c r="L916" i="3"/>
  <c r="R915" i="3"/>
  <c r="Q915" i="3"/>
  <c r="S915" i="3"/>
  <c r="O915" i="3"/>
  <c r="L915" i="3"/>
  <c r="R914" i="3"/>
  <c r="Q914" i="3"/>
  <c r="S914" i="3"/>
  <c r="O914" i="3"/>
  <c r="L914" i="3"/>
  <c r="R913" i="3"/>
  <c r="Q913" i="3"/>
  <c r="O913" i="3"/>
  <c r="L913" i="3"/>
  <c r="R912" i="3"/>
  <c r="Q912" i="3"/>
  <c r="O912" i="3"/>
  <c r="L912" i="3"/>
  <c r="R911" i="3"/>
  <c r="Q911" i="3"/>
  <c r="O911" i="3"/>
  <c r="L911" i="3"/>
  <c r="R910" i="3"/>
  <c r="Q910" i="3"/>
  <c r="S910" i="3"/>
  <c r="O910" i="3"/>
  <c r="L910" i="3"/>
  <c r="R909" i="3"/>
  <c r="Q909" i="3"/>
  <c r="O909" i="3"/>
  <c r="L909" i="3"/>
  <c r="R908" i="3"/>
  <c r="Q908" i="3"/>
  <c r="O908" i="3"/>
  <c r="L908" i="3"/>
  <c r="R907" i="3"/>
  <c r="Q907" i="3"/>
  <c r="S907" i="3"/>
  <c r="O907" i="3"/>
  <c r="L907" i="3"/>
  <c r="R906" i="3"/>
  <c r="Q906" i="3"/>
  <c r="O906" i="3"/>
  <c r="L906" i="3"/>
  <c r="R905" i="3"/>
  <c r="Q905" i="3"/>
  <c r="O905" i="3"/>
  <c r="L905" i="3"/>
  <c r="R904" i="3"/>
  <c r="Q904" i="3"/>
  <c r="O904" i="3"/>
  <c r="L904" i="3"/>
  <c r="R903" i="3"/>
  <c r="Q903" i="3"/>
  <c r="O903" i="3"/>
  <c r="L903" i="3"/>
  <c r="R902" i="3"/>
  <c r="Q902" i="3"/>
  <c r="O902" i="3"/>
  <c r="L902" i="3"/>
  <c r="R901" i="3"/>
  <c r="Q901" i="3"/>
  <c r="O901" i="3"/>
  <c r="L901" i="3"/>
  <c r="R900" i="3"/>
  <c r="Q900" i="3"/>
  <c r="O900" i="3"/>
  <c r="L900" i="3"/>
  <c r="R899" i="3"/>
  <c r="Q899" i="3"/>
  <c r="S899" i="3"/>
  <c r="O899" i="3"/>
  <c r="L899" i="3"/>
  <c r="Q898" i="3"/>
  <c r="R898" i="3"/>
  <c r="S898" i="3"/>
  <c r="O898" i="3"/>
  <c r="L898" i="3"/>
  <c r="R897" i="3"/>
  <c r="Q897" i="3"/>
  <c r="O897" i="3"/>
  <c r="L897" i="3"/>
  <c r="R896" i="3"/>
  <c r="Q896" i="3"/>
  <c r="O896" i="3"/>
  <c r="L896" i="3"/>
  <c r="R895" i="3"/>
  <c r="Q895" i="3"/>
  <c r="O895" i="3"/>
  <c r="L895" i="3"/>
  <c r="R894" i="3"/>
  <c r="Q894" i="3"/>
  <c r="S894" i="3"/>
  <c r="O894" i="3"/>
  <c r="L894" i="3"/>
  <c r="R893" i="3"/>
  <c r="Q893" i="3"/>
  <c r="O893" i="3"/>
  <c r="L893" i="3"/>
  <c r="R892" i="3"/>
  <c r="Q892" i="3"/>
  <c r="O892" i="3"/>
  <c r="L892" i="3"/>
  <c r="R891" i="3"/>
  <c r="Q891" i="3"/>
  <c r="S891" i="3"/>
  <c r="O891" i="3"/>
  <c r="L891" i="3"/>
  <c r="R890" i="3"/>
  <c r="Q890" i="3"/>
  <c r="O890" i="3"/>
  <c r="L890" i="3"/>
  <c r="R889" i="3"/>
  <c r="Q889" i="3"/>
  <c r="O889" i="3"/>
  <c r="L889" i="3"/>
  <c r="R888" i="3"/>
  <c r="Q888" i="3"/>
  <c r="O888" i="3"/>
  <c r="L888" i="3"/>
  <c r="R887" i="3"/>
  <c r="Q887" i="3"/>
  <c r="O887" i="3"/>
  <c r="L887" i="3"/>
  <c r="R886" i="3"/>
  <c r="Q886" i="3"/>
  <c r="O886" i="3"/>
  <c r="L886" i="3"/>
  <c r="R885" i="3"/>
  <c r="Q885" i="3"/>
  <c r="O885" i="3"/>
  <c r="L885" i="3"/>
  <c r="R884" i="3"/>
  <c r="Q884" i="3"/>
  <c r="O884" i="3"/>
  <c r="L884" i="3"/>
  <c r="R883" i="3"/>
  <c r="Q883" i="3"/>
  <c r="S883" i="3"/>
  <c r="O883" i="3"/>
  <c r="L883" i="3"/>
  <c r="R882" i="3"/>
  <c r="Q882" i="3"/>
  <c r="S882" i="3"/>
  <c r="O882" i="3"/>
  <c r="L882" i="3"/>
  <c r="R881" i="3"/>
  <c r="Q881" i="3"/>
  <c r="O881" i="3"/>
  <c r="L881" i="3"/>
  <c r="R880" i="3"/>
  <c r="Q880" i="3"/>
  <c r="O880" i="3"/>
  <c r="L880" i="3"/>
  <c r="R879" i="3"/>
  <c r="Q879" i="3"/>
  <c r="O879" i="3"/>
  <c r="L879" i="3"/>
  <c r="R878" i="3"/>
  <c r="Q878" i="3"/>
  <c r="S878" i="3"/>
  <c r="O878" i="3"/>
  <c r="L878" i="3"/>
  <c r="R877" i="3"/>
  <c r="Q877" i="3"/>
  <c r="O877" i="3"/>
  <c r="L877" i="3"/>
  <c r="R876" i="3"/>
  <c r="Q876" i="3"/>
  <c r="O876" i="3"/>
  <c r="L876" i="3"/>
  <c r="R875" i="3"/>
  <c r="Q875" i="3"/>
  <c r="S875" i="3"/>
  <c r="O875" i="3"/>
  <c r="L875" i="3"/>
  <c r="R874" i="3"/>
  <c r="Q874" i="3"/>
  <c r="O874" i="3"/>
  <c r="L874" i="3"/>
  <c r="R873" i="3"/>
  <c r="Q873" i="3"/>
  <c r="O873" i="3"/>
  <c r="L873" i="3"/>
  <c r="R872" i="3"/>
  <c r="Q872" i="3"/>
  <c r="O872" i="3"/>
  <c r="L872" i="3"/>
  <c r="R871" i="3"/>
  <c r="Q871" i="3"/>
  <c r="O871" i="3"/>
  <c r="L871" i="3"/>
  <c r="R870" i="3"/>
  <c r="Q870" i="3"/>
  <c r="O870" i="3"/>
  <c r="L870" i="3"/>
  <c r="R869" i="3"/>
  <c r="Q869" i="3"/>
  <c r="O869" i="3"/>
  <c r="L869" i="3"/>
  <c r="R868" i="3"/>
  <c r="Q868" i="3"/>
  <c r="O868" i="3"/>
  <c r="L868" i="3"/>
  <c r="R867" i="3"/>
  <c r="Q867" i="3"/>
  <c r="S867" i="3"/>
  <c r="O867" i="3"/>
  <c r="L867" i="3"/>
  <c r="Q866" i="3"/>
  <c r="R866" i="3"/>
  <c r="S866" i="3"/>
  <c r="O866" i="3"/>
  <c r="L866" i="3"/>
  <c r="R865" i="3"/>
  <c r="Q865" i="3"/>
  <c r="O865" i="3"/>
  <c r="L865" i="3"/>
  <c r="R864" i="3"/>
  <c r="Q864" i="3"/>
  <c r="O864" i="3"/>
  <c r="L864" i="3"/>
  <c r="R863" i="3"/>
  <c r="Q863" i="3"/>
  <c r="O863" i="3"/>
  <c r="L863" i="3"/>
  <c r="R862" i="3"/>
  <c r="Q862" i="3"/>
  <c r="S862" i="3"/>
  <c r="O862" i="3"/>
  <c r="L862" i="3"/>
  <c r="R861" i="3"/>
  <c r="Q861" i="3"/>
  <c r="O861" i="3"/>
  <c r="L861" i="3"/>
  <c r="R860" i="3"/>
  <c r="Q860" i="3"/>
  <c r="O860" i="3"/>
  <c r="L860" i="3"/>
  <c r="R859" i="3"/>
  <c r="Q859" i="3"/>
  <c r="S859" i="3"/>
  <c r="O859" i="3"/>
  <c r="L859" i="3"/>
  <c r="R858" i="3"/>
  <c r="Q858" i="3"/>
  <c r="O858" i="3"/>
  <c r="L858" i="3"/>
  <c r="R857" i="3"/>
  <c r="Q857" i="3"/>
  <c r="O857" i="3"/>
  <c r="L857" i="3"/>
  <c r="R856" i="3"/>
  <c r="Q856" i="3"/>
  <c r="O856" i="3"/>
  <c r="L856" i="3"/>
  <c r="R855" i="3"/>
  <c r="Q855" i="3"/>
  <c r="O855" i="3"/>
  <c r="L855" i="3"/>
  <c r="R854" i="3"/>
  <c r="Q854" i="3"/>
  <c r="O854" i="3"/>
  <c r="L854" i="3"/>
  <c r="R853" i="3"/>
  <c r="Q853" i="3"/>
  <c r="O853" i="3"/>
  <c r="L853" i="3"/>
  <c r="R852" i="3"/>
  <c r="Q852" i="3"/>
  <c r="O852" i="3"/>
  <c r="L852" i="3"/>
  <c r="R851" i="3"/>
  <c r="Q851" i="3"/>
  <c r="S851" i="3"/>
  <c r="O851" i="3"/>
  <c r="L851" i="3"/>
  <c r="R850" i="3"/>
  <c r="Q850" i="3"/>
  <c r="S850" i="3"/>
  <c r="O850" i="3"/>
  <c r="L850" i="3"/>
  <c r="R849" i="3"/>
  <c r="Q849" i="3"/>
  <c r="O849" i="3"/>
  <c r="L849" i="3"/>
  <c r="R848" i="3"/>
  <c r="Q848" i="3"/>
  <c r="O848" i="3"/>
  <c r="L848" i="3"/>
  <c r="R847" i="3"/>
  <c r="Q847" i="3"/>
  <c r="O847" i="3"/>
  <c r="L847" i="3"/>
  <c r="R846" i="3"/>
  <c r="Q846" i="3"/>
  <c r="S846" i="3"/>
  <c r="O846" i="3"/>
  <c r="L846" i="3"/>
  <c r="R845" i="3"/>
  <c r="Q845" i="3"/>
  <c r="O845" i="3"/>
  <c r="L845" i="3"/>
  <c r="R844" i="3"/>
  <c r="Q844" i="3"/>
  <c r="O844" i="3"/>
  <c r="L844" i="3"/>
  <c r="R843" i="3"/>
  <c r="Q843" i="3"/>
  <c r="S843" i="3"/>
  <c r="O843" i="3"/>
  <c r="L843" i="3"/>
  <c r="R842" i="3"/>
  <c r="Q842" i="3"/>
  <c r="O842" i="3"/>
  <c r="L842" i="3"/>
  <c r="R841" i="3"/>
  <c r="Q841" i="3"/>
  <c r="O841" i="3"/>
  <c r="L841" i="3"/>
  <c r="R840" i="3"/>
  <c r="Q840" i="3"/>
  <c r="O840" i="3"/>
  <c r="L840" i="3"/>
  <c r="R839" i="3"/>
  <c r="Q839" i="3"/>
  <c r="O839" i="3"/>
  <c r="L839" i="3"/>
  <c r="R838" i="3"/>
  <c r="Q838" i="3"/>
  <c r="O838" i="3"/>
  <c r="L838" i="3"/>
  <c r="R837" i="3"/>
  <c r="Q837" i="3"/>
  <c r="O837" i="3"/>
  <c r="L837" i="3"/>
  <c r="R836" i="3"/>
  <c r="Q836" i="3"/>
  <c r="O836" i="3"/>
  <c r="L836" i="3"/>
  <c r="R835" i="3"/>
  <c r="Q835" i="3"/>
  <c r="S835" i="3"/>
  <c r="O835" i="3"/>
  <c r="L835" i="3"/>
  <c r="Q834" i="3"/>
  <c r="R834" i="3"/>
  <c r="S834" i="3"/>
  <c r="O834" i="3"/>
  <c r="L834" i="3"/>
  <c r="R833" i="3"/>
  <c r="Q833" i="3"/>
  <c r="O833" i="3"/>
  <c r="L833" i="3"/>
  <c r="R832" i="3"/>
  <c r="Q832" i="3"/>
  <c r="O832" i="3"/>
  <c r="L832" i="3"/>
  <c r="R831" i="3"/>
  <c r="Q831" i="3"/>
  <c r="O831" i="3"/>
  <c r="L831" i="3"/>
  <c r="R830" i="3"/>
  <c r="Q830" i="3"/>
  <c r="S830" i="3"/>
  <c r="O830" i="3"/>
  <c r="L830" i="3"/>
  <c r="R829" i="3"/>
  <c r="Q829" i="3"/>
  <c r="O829" i="3"/>
  <c r="L829" i="3"/>
  <c r="R828" i="3"/>
  <c r="Q828" i="3"/>
  <c r="O828" i="3"/>
  <c r="L828" i="3"/>
  <c r="R827" i="3"/>
  <c r="Q827" i="3"/>
  <c r="S827" i="3"/>
  <c r="O827" i="3"/>
  <c r="L827" i="3"/>
  <c r="R826" i="3"/>
  <c r="Q826" i="3"/>
  <c r="O826" i="3"/>
  <c r="L826" i="3"/>
  <c r="R825" i="3"/>
  <c r="Q825" i="3"/>
  <c r="O825" i="3"/>
  <c r="L825" i="3"/>
  <c r="R824" i="3"/>
  <c r="Q824" i="3"/>
  <c r="O824" i="3"/>
  <c r="L824" i="3"/>
  <c r="R823" i="3"/>
  <c r="Q823" i="3"/>
  <c r="O823" i="3"/>
  <c r="L823" i="3"/>
  <c r="R822" i="3"/>
  <c r="Q822" i="3"/>
  <c r="O822" i="3"/>
  <c r="L822" i="3"/>
  <c r="R821" i="3"/>
  <c r="Q821" i="3"/>
  <c r="O821" i="3"/>
  <c r="L821" i="3"/>
  <c r="R820" i="3"/>
  <c r="Q820" i="3"/>
  <c r="O820" i="3"/>
  <c r="L820" i="3"/>
  <c r="R819" i="3"/>
  <c r="Q819" i="3"/>
  <c r="S819" i="3"/>
  <c r="O819" i="3"/>
  <c r="L819" i="3"/>
  <c r="R818" i="3"/>
  <c r="Q818" i="3"/>
  <c r="S818" i="3"/>
  <c r="O818" i="3"/>
  <c r="L818" i="3"/>
  <c r="R817" i="3"/>
  <c r="Q817" i="3"/>
  <c r="O817" i="3"/>
  <c r="L817" i="3"/>
  <c r="R816" i="3"/>
  <c r="Q816" i="3"/>
  <c r="O816" i="3"/>
  <c r="L816" i="3"/>
  <c r="R815" i="3"/>
  <c r="Q815" i="3"/>
  <c r="O815" i="3"/>
  <c r="L815" i="3"/>
  <c r="R814" i="3"/>
  <c r="Q814" i="3"/>
  <c r="S814" i="3"/>
  <c r="O814" i="3"/>
  <c r="L814" i="3"/>
  <c r="R813" i="3"/>
  <c r="Q813" i="3"/>
  <c r="O813" i="3"/>
  <c r="L813" i="3"/>
  <c r="R812" i="3"/>
  <c r="Q812" i="3"/>
  <c r="O812" i="3"/>
  <c r="L812" i="3"/>
  <c r="R811" i="3"/>
  <c r="Q811" i="3"/>
  <c r="S811" i="3"/>
  <c r="O811" i="3"/>
  <c r="L811" i="3"/>
  <c r="R810" i="3"/>
  <c r="Q810" i="3"/>
  <c r="O810" i="3"/>
  <c r="L810" i="3"/>
  <c r="R809" i="3"/>
  <c r="Q809" i="3"/>
  <c r="O809" i="3"/>
  <c r="L809" i="3"/>
  <c r="R808" i="3"/>
  <c r="Q808" i="3"/>
  <c r="O808" i="3"/>
  <c r="L808" i="3"/>
  <c r="R807" i="3"/>
  <c r="Q807" i="3"/>
  <c r="O807" i="3"/>
  <c r="L807" i="3"/>
  <c r="R806" i="3"/>
  <c r="Q806" i="3"/>
  <c r="O806" i="3"/>
  <c r="L806" i="3"/>
  <c r="R805" i="3"/>
  <c r="Q805" i="3"/>
  <c r="O805" i="3"/>
  <c r="L805" i="3"/>
  <c r="R804" i="3"/>
  <c r="Q804" i="3"/>
  <c r="O804" i="3"/>
  <c r="L804" i="3"/>
  <c r="R803" i="3"/>
  <c r="Q803" i="3"/>
  <c r="S803" i="3"/>
  <c r="O803" i="3"/>
  <c r="L803" i="3"/>
  <c r="Q802" i="3"/>
  <c r="R802" i="3"/>
  <c r="S802" i="3"/>
  <c r="O802" i="3"/>
  <c r="L802" i="3"/>
  <c r="R801" i="3"/>
  <c r="Q801" i="3"/>
  <c r="O801" i="3"/>
  <c r="L801" i="3"/>
  <c r="R800" i="3"/>
  <c r="Q800" i="3"/>
  <c r="O800" i="3"/>
  <c r="L800" i="3"/>
  <c r="R799" i="3"/>
  <c r="Q799" i="3"/>
  <c r="O799" i="3"/>
  <c r="L799" i="3"/>
  <c r="R798" i="3"/>
  <c r="Q798" i="3"/>
  <c r="S798" i="3"/>
  <c r="O798" i="3"/>
  <c r="L798" i="3"/>
  <c r="R797" i="3"/>
  <c r="Q797" i="3"/>
  <c r="O797" i="3"/>
  <c r="L797" i="3"/>
  <c r="R796" i="3"/>
  <c r="Q796" i="3"/>
  <c r="O796" i="3"/>
  <c r="L796" i="3"/>
  <c r="R795" i="3"/>
  <c r="Q795" i="3"/>
  <c r="S795" i="3"/>
  <c r="O795" i="3"/>
  <c r="L795" i="3"/>
  <c r="R794" i="3"/>
  <c r="Q794" i="3"/>
  <c r="O794" i="3"/>
  <c r="L794" i="3"/>
  <c r="R793" i="3"/>
  <c r="Q793" i="3"/>
  <c r="O793" i="3"/>
  <c r="L793" i="3"/>
  <c r="R792" i="3"/>
  <c r="Q792" i="3"/>
  <c r="O792" i="3"/>
  <c r="L792" i="3"/>
  <c r="R791" i="3"/>
  <c r="Q791" i="3"/>
  <c r="O791" i="3"/>
  <c r="L791" i="3"/>
  <c r="R790" i="3"/>
  <c r="Q790" i="3"/>
  <c r="O790" i="3"/>
  <c r="L790" i="3"/>
  <c r="R789" i="3"/>
  <c r="Q789" i="3"/>
  <c r="O789" i="3"/>
  <c r="L789" i="3"/>
  <c r="R788" i="3"/>
  <c r="Q788" i="3"/>
  <c r="O788" i="3"/>
  <c r="L788" i="3"/>
  <c r="R787" i="3"/>
  <c r="Q787" i="3"/>
  <c r="S787" i="3"/>
  <c r="O787" i="3"/>
  <c r="L787" i="3"/>
  <c r="R786" i="3"/>
  <c r="Q786" i="3"/>
  <c r="S786" i="3"/>
  <c r="O786" i="3"/>
  <c r="L786" i="3"/>
  <c r="R785" i="3"/>
  <c r="Q785" i="3"/>
  <c r="O785" i="3"/>
  <c r="L785" i="3"/>
  <c r="R784" i="3"/>
  <c r="Q784" i="3"/>
  <c r="O784" i="3"/>
  <c r="L784" i="3"/>
  <c r="R783" i="3"/>
  <c r="Q783" i="3"/>
  <c r="O783" i="3"/>
  <c r="L783" i="3"/>
  <c r="R782" i="3"/>
  <c r="Q782" i="3"/>
  <c r="S782" i="3"/>
  <c r="O782" i="3"/>
  <c r="L782" i="3"/>
  <c r="R781" i="3"/>
  <c r="Q781" i="3"/>
  <c r="O781" i="3"/>
  <c r="L781" i="3"/>
  <c r="R780" i="3"/>
  <c r="Q780" i="3"/>
  <c r="O780" i="3"/>
  <c r="L780" i="3"/>
  <c r="R779" i="3"/>
  <c r="Q779" i="3"/>
  <c r="S779" i="3"/>
  <c r="O779" i="3"/>
  <c r="L779" i="3"/>
  <c r="R778" i="3"/>
  <c r="Q778" i="3"/>
  <c r="O778" i="3"/>
  <c r="L778" i="3"/>
  <c r="R777" i="3"/>
  <c r="Q777" i="3"/>
  <c r="O777" i="3"/>
  <c r="L777" i="3"/>
  <c r="R776" i="3"/>
  <c r="Q776" i="3"/>
  <c r="O776" i="3"/>
  <c r="L776" i="3"/>
  <c r="R775" i="3"/>
  <c r="Q775" i="3"/>
  <c r="O775" i="3"/>
  <c r="L775" i="3"/>
  <c r="R774" i="3"/>
  <c r="Q774" i="3"/>
  <c r="O774" i="3"/>
  <c r="L774" i="3"/>
  <c r="R773" i="3"/>
  <c r="Q773" i="3"/>
  <c r="O773" i="3"/>
  <c r="L773" i="3"/>
  <c r="R772" i="3"/>
  <c r="Q772" i="3"/>
  <c r="O772" i="3"/>
  <c r="L772" i="3"/>
  <c r="R771" i="3"/>
  <c r="Q771" i="3"/>
  <c r="S771" i="3"/>
  <c r="O771" i="3"/>
  <c r="L771" i="3"/>
  <c r="Q770" i="3"/>
  <c r="R770" i="3"/>
  <c r="S770" i="3"/>
  <c r="O770" i="3"/>
  <c r="L770" i="3"/>
  <c r="R769" i="3"/>
  <c r="Q769" i="3"/>
  <c r="O769" i="3"/>
  <c r="L769" i="3"/>
  <c r="R768" i="3"/>
  <c r="Q768" i="3"/>
  <c r="O768" i="3"/>
  <c r="L768" i="3"/>
  <c r="R767" i="3"/>
  <c r="Q767" i="3"/>
  <c r="O767" i="3"/>
  <c r="L767" i="3"/>
  <c r="R766" i="3"/>
  <c r="Q766" i="3"/>
  <c r="S766" i="3"/>
  <c r="O766" i="3"/>
  <c r="L766" i="3"/>
  <c r="R765" i="3"/>
  <c r="Q765" i="3"/>
  <c r="O765" i="3"/>
  <c r="L765" i="3"/>
  <c r="R764" i="3"/>
  <c r="Q764" i="3"/>
  <c r="O764" i="3"/>
  <c r="L764" i="3"/>
  <c r="R763" i="3"/>
  <c r="Q763" i="3"/>
  <c r="S763" i="3"/>
  <c r="O763" i="3"/>
  <c r="L763" i="3"/>
  <c r="R762" i="3"/>
  <c r="Q762" i="3"/>
  <c r="O762" i="3"/>
  <c r="L762" i="3"/>
  <c r="R761" i="3"/>
  <c r="Q761" i="3"/>
  <c r="O761" i="3"/>
  <c r="L761" i="3"/>
  <c r="R760" i="3"/>
  <c r="Q760" i="3"/>
  <c r="O760" i="3"/>
  <c r="L760" i="3"/>
  <c r="R759" i="3"/>
  <c r="Q759" i="3"/>
  <c r="O759" i="3"/>
  <c r="L759" i="3"/>
  <c r="R758" i="3"/>
  <c r="Q758" i="3"/>
  <c r="O758" i="3"/>
  <c r="L758" i="3"/>
  <c r="R757" i="3"/>
  <c r="Q757" i="3"/>
  <c r="O757" i="3"/>
  <c r="L757" i="3"/>
  <c r="R756" i="3"/>
  <c r="Q756" i="3"/>
  <c r="O756" i="3"/>
  <c r="L756" i="3"/>
  <c r="R755" i="3"/>
  <c r="Q755" i="3"/>
  <c r="S755" i="3"/>
  <c r="O755" i="3"/>
  <c r="L755" i="3"/>
  <c r="R754" i="3"/>
  <c r="Q754" i="3"/>
  <c r="S754" i="3"/>
  <c r="O754" i="3"/>
  <c r="L754" i="3"/>
  <c r="R753" i="3"/>
  <c r="Q753" i="3"/>
  <c r="O753" i="3"/>
  <c r="L753" i="3"/>
  <c r="R752" i="3"/>
  <c r="Q752" i="3"/>
  <c r="O752" i="3"/>
  <c r="L752" i="3"/>
  <c r="R751" i="3"/>
  <c r="Q751" i="3"/>
  <c r="O751" i="3"/>
  <c r="L751" i="3"/>
  <c r="R750" i="3"/>
  <c r="Q750" i="3"/>
  <c r="S750" i="3"/>
  <c r="O750" i="3"/>
  <c r="L750" i="3"/>
  <c r="R749" i="3"/>
  <c r="Q749" i="3"/>
  <c r="O749" i="3"/>
  <c r="L749" i="3"/>
  <c r="R748" i="3"/>
  <c r="Q748" i="3"/>
  <c r="O748" i="3"/>
  <c r="L748" i="3"/>
  <c r="R747" i="3"/>
  <c r="Q747" i="3"/>
  <c r="S747" i="3"/>
  <c r="O747" i="3"/>
  <c r="L747" i="3"/>
  <c r="R746" i="3"/>
  <c r="Q746" i="3"/>
  <c r="O746" i="3"/>
  <c r="L746" i="3"/>
  <c r="R745" i="3"/>
  <c r="Q745" i="3"/>
  <c r="O745" i="3"/>
  <c r="L745" i="3"/>
  <c r="R744" i="3"/>
  <c r="Q744" i="3"/>
  <c r="O744" i="3"/>
  <c r="L744" i="3"/>
  <c r="R743" i="3"/>
  <c r="Q743" i="3"/>
  <c r="O743" i="3"/>
  <c r="L743" i="3"/>
  <c r="R742" i="3"/>
  <c r="Q742" i="3"/>
  <c r="O742" i="3"/>
  <c r="L742" i="3"/>
  <c r="R741" i="3"/>
  <c r="Q741" i="3"/>
  <c r="O741" i="3"/>
  <c r="L741" i="3"/>
  <c r="R740" i="3"/>
  <c r="Q740" i="3"/>
  <c r="O740" i="3"/>
  <c r="L740" i="3"/>
  <c r="R739" i="3"/>
  <c r="Q739" i="3"/>
  <c r="S739" i="3"/>
  <c r="O739" i="3"/>
  <c r="L739" i="3"/>
  <c r="Q738" i="3"/>
  <c r="R738" i="3"/>
  <c r="S738" i="3"/>
  <c r="O738" i="3"/>
  <c r="L738" i="3"/>
  <c r="R737" i="3"/>
  <c r="Q737" i="3"/>
  <c r="O737" i="3"/>
  <c r="L737" i="3"/>
  <c r="R736" i="3"/>
  <c r="Q736" i="3"/>
  <c r="O736" i="3"/>
  <c r="L736" i="3"/>
  <c r="R735" i="3"/>
  <c r="Q735" i="3"/>
  <c r="O735" i="3"/>
  <c r="L735" i="3"/>
  <c r="R734" i="3"/>
  <c r="Q734" i="3"/>
  <c r="S734" i="3"/>
  <c r="O734" i="3"/>
  <c r="L734" i="3"/>
  <c r="R733" i="3"/>
  <c r="Q733" i="3"/>
  <c r="O733" i="3"/>
  <c r="L733" i="3"/>
  <c r="R732" i="3"/>
  <c r="Q732" i="3"/>
  <c r="O732" i="3"/>
  <c r="L732" i="3"/>
  <c r="R731" i="3"/>
  <c r="Q731" i="3"/>
  <c r="S731" i="3"/>
  <c r="O731" i="3"/>
  <c r="L731" i="3"/>
  <c r="R730" i="3"/>
  <c r="Q730" i="3"/>
  <c r="O730" i="3"/>
  <c r="L730" i="3"/>
  <c r="R729" i="3"/>
  <c r="Q729" i="3"/>
  <c r="O729" i="3"/>
  <c r="L729" i="3"/>
  <c r="R728" i="3"/>
  <c r="Q728" i="3"/>
  <c r="O728" i="3"/>
  <c r="L728" i="3"/>
  <c r="R727" i="3"/>
  <c r="Q727" i="3"/>
  <c r="O727" i="3"/>
  <c r="L727" i="3"/>
  <c r="R726" i="3"/>
  <c r="Q726" i="3"/>
  <c r="O726" i="3"/>
  <c r="L726" i="3"/>
  <c r="R725" i="3"/>
  <c r="Q725" i="3"/>
  <c r="O725" i="3"/>
  <c r="L725" i="3"/>
  <c r="R724" i="3"/>
  <c r="Q724" i="3"/>
  <c r="O724" i="3"/>
  <c r="L724" i="3"/>
  <c r="R723" i="3"/>
  <c r="Q723" i="3"/>
  <c r="S723" i="3"/>
  <c r="O723" i="3"/>
  <c r="L723" i="3"/>
  <c r="R722" i="3"/>
  <c r="Q722" i="3"/>
  <c r="S722" i="3"/>
  <c r="O722" i="3"/>
  <c r="L722" i="3"/>
  <c r="R721" i="3"/>
  <c r="Q721" i="3"/>
  <c r="O721" i="3"/>
  <c r="L721" i="3"/>
  <c r="R720" i="3"/>
  <c r="Q720" i="3"/>
  <c r="O720" i="3"/>
  <c r="L720" i="3"/>
  <c r="R719" i="3"/>
  <c r="Q719" i="3"/>
  <c r="O719" i="3"/>
  <c r="L719" i="3"/>
  <c r="R718" i="3"/>
  <c r="Q718" i="3"/>
  <c r="S718" i="3"/>
  <c r="O718" i="3"/>
  <c r="L718" i="3"/>
  <c r="R717" i="3"/>
  <c r="Q717" i="3"/>
  <c r="O717" i="3"/>
  <c r="L717" i="3"/>
  <c r="R716" i="3"/>
  <c r="Q716" i="3"/>
  <c r="O716" i="3"/>
  <c r="L716" i="3"/>
  <c r="R715" i="3"/>
  <c r="Q715" i="3"/>
  <c r="S715" i="3"/>
  <c r="O715" i="3"/>
  <c r="L715" i="3"/>
  <c r="R714" i="3"/>
  <c r="Q714" i="3"/>
  <c r="O714" i="3"/>
  <c r="L714" i="3"/>
  <c r="R713" i="3"/>
  <c r="Q713" i="3"/>
  <c r="O713" i="3"/>
  <c r="L713" i="3"/>
  <c r="R712" i="3"/>
  <c r="Q712" i="3"/>
  <c r="O712" i="3"/>
  <c r="L712" i="3"/>
  <c r="R711" i="3"/>
  <c r="Q711" i="3"/>
  <c r="O711" i="3"/>
  <c r="L711" i="3"/>
  <c r="R710" i="3"/>
  <c r="Q710" i="3"/>
  <c r="O710" i="3"/>
  <c r="L710" i="3"/>
  <c r="R709" i="3"/>
  <c r="Q709" i="3"/>
  <c r="O709" i="3"/>
  <c r="L709" i="3"/>
  <c r="R708" i="3"/>
  <c r="Q708" i="3"/>
  <c r="O708" i="3"/>
  <c r="L708" i="3"/>
  <c r="R707" i="3"/>
  <c r="Q707" i="3"/>
  <c r="S707" i="3"/>
  <c r="O707" i="3"/>
  <c r="L707" i="3"/>
  <c r="Q706" i="3"/>
  <c r="R706" i="3"/>
  <c r="S706" i="3"/>
  <c r="O706" i="3"/>
  <c r="L706" i="3"/>
  <c r="R705" i="3"/>
  <c r="Q705" i="3"/>
  <c r="O705" i="3"/>
  <c r="L705" i="3"/>
  <c r="R704" i="3"/>
  <c r="Q704" i="3"/>
  <c r="O704" i="3"/>
  <c r="L704" i="3"/>
  <c r="R703" i="3"/>
  <c r="Q703" i="3"/>
  <c r="O703" i="3"/>
  <c r="L703" i="3"/>
  <c r="R702" i="3"/>
  <c r="Q702" i="3"/>
  <c r="S702" i="3"/>
  <c r="O702" i="3"/>
  <c r="L702" i="3"/>
  <c r="R701" i="3"/>
  <c r="Q701" i="3"/>
  <c r="O701" i="3"/>
  <c r="L701" i="3"/>
  <c r="R700" i="3"/>
  <c r="Q700" i="3"/>
  <c r="O700" i="3"/>
  <c r="L700" i="3"/>
  <c r="R699" i="3"/>
  <c r="Q699" i="3"/>
  <c r="S699" i="3"/>
  <c r="O699" i="3"/>
  <c r="L699" i="3"/>
  <c r="R698" i="3"/>
  <c r="Q698" i="3"/>
  <c r="O698" i="3"/>
  <c r="L698" i="3"/>
  <c r="R697" i="3"/>
  <c r="Q697" i="3"/>
  <c r="O697" i="3"/>
  <c r="L697" i="3"/>
  <c r="R696" i="3"/>
  <c r="Q696" i="3"/>
  <c r="O696" i="3"/>
  <c r="L696" i="3"/>
  <c r="R695" i="3"/>
  <c r="Q695" i="3"/>
  <c r="O695" i="3"/>
  <c r="L695" i="3"/>
  <c r="R694" i="3"/>
  <c r="Q694" i="3"/>
  <c r="O694" i="3"/>
  <c r="L694" i="3"/>
  <c r="R693" i="3"/>
  <c r="Q693" i="3"/>
  <c r="O693" i="3"/>
  <c r="L693" i="3"/>
  <c r="R692" i="3"/>
  <c r="Q692" i="3"/>
  <c r="O692" i="3"/>
  <c r="L692" i="3"/>
  <c r="R691" i="3"/>
  <c r="Q691" i="3"/>
  <c r="S691" i="3"/>
  <c r="O691" i="3"/>
  <c r="L691" i="3"/>
  <c r="R690" i="3"/>
  <c r="Q690" i="3"/>
  <c r="S690" i="3"/>
  <c r="O690" i="3"/>
  <c r="L690" i="3"/>
  <c r="R689" i="3"/>
  <c r="Q689" i="3"/>
  <c r="O689" i="3"/>
  <c r="L689" i="3"/>
  <c r="R688" i="3"/>
  <c r="Q688" i="3"/>
  <c r="O688" i="3"/>
  <c r="L688" i="3"/>
  <c r="R687" i="3"/>
  <c r="Q687" i="3"/>
  <c r="O687" i="3"/>
  <c r="L687" i="3"/>
  <c r="R686" i="3"/>
  <c r="Q686" i="3"/>
  <c r="S686" i="3"/>
  <c r="O686" i="3"/>
  <c r="L686" i="3"/>
  <c r="R685" i="3"/>
  <c r="Q685" i="3"/>
  <c r="O685" i="3"/>
  <c r="L685" i="3"/>
  <c r="R684" i="3"/>
  <c r="Q684" i="3"/>
  <c r="O684" i="3"/>
  <c r="L684" i="3"/>
  <c r="R683" i="3"/>
  <c r="Q683" i="3"/>
  <c r="S683" i="3"/>
  <c r="O683" i="3"/>
  <c r="L683" i="3"/>
  <c r="R682" i="3"/>
  <c r="Q682" i="3"/>
  <c r="O682" i="3"/>
  <c r="L682" i="3"/>
  <c r="R681" i="3"/>
  <c r="Q681" i="3"/>
  <c r="O681" i="3"/>
  <c r="L681" i="3"/>
  <c r="R680" i="3"/>
  <c r="Q680" i="3"/>
  <c r="O680" i="3"/>
  <c r="L680" i="3"/>
  <c r="R679" i="3"/>
  <c r="Q679" i="3"/>
  <c r="S679" i="3"/>
  <c r="O679" i="3"/>
  <c r="L679" i="3"/>
  <c r="R678" i="3"/>
  <c r="Q678" i="3"/>
  <c r="S678" i="3"/>
  <c r="O678" i="3"/>
  <c r="L678" i="3"/>
  <c r="R677" i="3"/>
  <c r="Q677" i="3"/>
  <c r="O677" i="3"/>
  <c r="L677" i="3"/>
  <c r="R676" i="3"/>
  <c r="Q676" i="3"/>
  <c r="O676" i="3"/>
  <c r="L676" i="3"/>
  <c r="R675" i="3"/>
  <c r="Q675" i="3"/>
  <c r="S675" i="3"/>
  <c r="O675" i="3"/>
  <c r="L675" i="3"/>
  <c r="Q674" i="3"/>
  <c r="R674" i="3"/>
  <c r="S674" i="3"/>
  <c r="O674" i="3"/>
  <c r="L674" i="3"/>
  <c r="R673" i="3"/>
  <c r="Q673" i="3"/>
  <c r="O673" i="3"/>
  <c r="L673" i="3"/>
  <c r="R672" i="3"/>
  <c r="Q672" i="3"/>
  <c r="O672" i="3"/>
  <c r="L672" i="3"/>
  <c r="R671" i="3"/>
  <c r="Q671" i="3"/>
  <c r="O671" i="3"/>
  <c r="L671" i="3"/>
  <c r="R670" i="3"/>
  <c r="Q670" i="3"/>
  <c r="S670" i="3"/>
  <c r="O670" i="3"/>
  <c r="L670" i="3"/>
  <c r="R669" i="3"/>
  <c r="Q669" i="3"/>
  <c r="O669" i="3"/>
  <c r="L669" i="3"/>
  <c r="R668" i="3"/>
  <c r="Q668" i="3"/>
  <c r="O668" i="3"/>
  <c r="L668" i="3"/>
  <c r="R667" i="3"/>
  <c r="Q667" i="3"/>
  <c r="S667" i="3"/>
  <c r="O667" i="3"/>
  <c r="L667" i="3"/>
  <c r="R666" i="3"/>
  <c r="Q666" i="3"/>
  <c r="O666" i="3"/>
  <c r="L666" i="3"/>
  <c r="R665" i="3"/>
  <c r="Q665" i="3"/>
  <c r="O665" i="3"/>
  <c r="L665" i="3"/>
  <c r="R664" i="3"/>
  <c r="Q664" i="3"/>
  <c r="O664" i="3"/>
  <c r="L664" i="3"/>
  <c r="R663" i="3"/>
  <c r="Q663" i="3"/>
  <c r="S663" i="3"/>
  <c r="O663" i="3"/>
  <c r="L663" i="3"/>
  <c r="R662" i="3"/>
  <c r="Q662" i="3"/>
  <c r="S662" i="3"/>
  <c r="O662" i="3"/>
  <c r="L662" i="3"/>
  <c r="R661" i="3"/>
  <c r="Q661" i="3"/>
  <c r="O661" i="3"/>
  <c r="L661" i="3"/>
  <c r="R660" i="3"/>
  <c r="Q660" i="3"/>
  <c r="O660" i="3"/>
  <c r="L660" i="3"/>
  <c r="R659" i="3"/>
  <c r="Q659" i="3"/>
  <c r="S659" i="3"/>
  <c r="O659" i="3"/>
  <c r="L659" i="3"/>
  <c r="R658" i="3"/>
  <c r="Q658" i="3"/>
  <c r="S658" i="3"/>
  <c r="O658" i="3"/>
  <c r="L658" i="3"/>
  <c r="R657" i="3"/>
  <c r="Q657" i="3"/>
  <c r="O657" i="3"/>
  <c r="L657" i="3"/>
  <c r="O609" i="3"/>
  <c r="L609" i="3"/>
  <c r="R608" i="3"/>
  <c r="Q608" i="3"/>
  <c r="O608" i="3"/>
  <c r="L608" i="3"/>
  <c r="R607" i="3"/>
  <c r="Q607" i="3"/>
  <c r="O607" i="3"/>
  <c r="L607" i="3"/>
  <c r="R606" i="3"/>
  <c r="Q606" i="3"/>
  <c r="O606" i="3"/>
  <c r="L606" i="3"/>
  <c r="R605" i="3"/>
  <c r="Q605" i="3"/>
  <c r="O605" i="3"/>
  <c r="L605" i="3"/>
  <c r="R604" i="3"/>
  <c r="Q604" i="3"/>
  <c r="O604" i="3"/>
  <c r="L604" i="3"/>
  <c r="R603" i="3"/>
  <c r="Q603" i="3"/>
  <c r="O603" i="3"/>
  <c r="L603" i="3"/>
  <c r="R602" i="3"/>
  <c r="Q602" i="3"/>
  <c r="O602" i="3"/>
  <c r="L602" i="3"/>
  <c r="R601" i="3"/>
  <c r="Q601" i="3"/>
  <c r="O601" i="3"/>
  <c r="L601" i="3"/>
  <c r="R600" i="3"/>
  <c r="Q600" i="3"/>
  <c r="S600" i="3"/>
  <c r="O600" i="3"/>
  <c r="L600" i="3"/>
  <c r="R599" i="3"/>
  <c r="Q599" i="3"/>
  <c r="O599" i="3"/>
  <c r="L599" i="3"/>
  <c r="R598" i="3"/>
  <c r="Q598" i="3"/>
  <c r="O598" i="3"/>
  <c r="L598" i="3"/>
  <c r="R597" i="3"/>
  <c r="Q597" i="3"/>
  <c r="S597" i="3"/>
  <c r="O597" i="3"/>
  <c r="L597" i="3"/>
  <c r="Q596" i="3"/>
  <c r="R596" i="3"/>
  <c r="S596" i="3"/>
  <c r="O596" i="3"/>
  <c r="L596" i="3"/>
  <c r="R595" i="3"/>
  <c r="Q595" i="3"/>
  <c r="S595" i="3"/>
  <c r="O595" i="3"/>
  <c r="L595" i="3"/>
  <c r="R594" i="3"/>
  <c r="Q594" i="3"/>
  <c r="S594" i="3"/>
  <c r="O594" i="3"/>
  <c r="L594" i="3"/>
  <c r="R593" i="3"/>
  <c r="Q593" i="3"/>
  <c r="O593" i="3"/>
  <c r="L593" i="3"/>
  <c r="R592" i="3"/>
  <c r="Q592" i="3"/>
  <c r="O592" i="3"/>
  <c r="L592" i="3"/>
  <c r="R591" i="3"/>
  <c r="Q591" i="3"/>
  <c r="O591" i="3"/>
  <c r="L591" i="3"/>
  <c r="R590" i="3"/>
  <c r="Q590" i="3"/>
  <c r="O590" i="3"/>
  <c r="L590" i="3"/>
  <c r="R589" i="3"/>
  <c r="Q589" i="3"/>
  <c r="O589" i="3"/>
  <c r="L589" i="3"/>
  <c r="R588" i="3"/>
  <c r="Q588" i="3"/>
  <c r="S588" i="3"/>
  <c r="O588" i="3"/>
  <c r="L588" i="3"/>
  <c r="R587" i="3"/>
  <c r="Q587" i="3"/>
  <c r="O587" i="3"/>
  <c r="L587" i="3"/>
  <c r="R586" i="3"/>
  <c r="Q586" i="3"/>
  <c r="O586" i="3"/>
  <c r="L586" i="3"/>
  <c r="R585" i="3"/>
  <c r="Q585" i="3"/>
  <c r="S585" i="3"/>
  <c r="O585" i="3"/>
  <c r="L585" i="3"/>
  <c r="Q584" i="3"/>
  <c r="R584" i="3"/>
  <c r="S584" i="3"/>
  <c r="O584" i="3"/>
  <c r="L584" i="3"/>
  <c r="R583" i="3"/>
  <c r="Q583" i="3"/>
  <c r="O583" i="3"/>
  <c r="L583" i="3"/>
  <c r="R582" i="3"/>
  <c r="Q582" i="3"/>
  <c r="O582" i="3"/>
  <c r="L582" i="3"/>
  <c r="R581" i="3"/>
  <c r="Q581" i="3"/>
  <c r="O581" i="3"/>
  <c r="L581" i="3"/>
  <c r="R580" i="3"/>
  <c r="Q580" i="3"/>
  <c r="S580" i="3"/>
  <c r="O580" i="3"/>
  <c r="L580" i="3"/>
  <c r="R579" i="3"/>
  <c r="Q579" i="3"/>
  <c r="S579" i="3"/>
  <c r="O579" i="3"/>
  <c r="L579" i="3"/>
  <c r="R578" i="3"/>
  <c r="Q578" i="3"/>
  <c r="S578" i="3"/>
  <c r="O578" i="3"/>
  <c r="L578" i="3"/>
  <c r="R577" i="3"/>
  <c r="Q577" i="3"/>
  <c r="O577" i="3"/>
  <c r="L577" i="3"/>
  <c r="R576" i="3"/>
  <c r="Q576" i="3"/>
  <c r="O576" i="3"/>
  <c r="L576" i="3"/>
  <c r="R575" i="3"/>
  <c r="Q575" i="3"/>
  <c r="O575" i="3"/>
  <c r="L575" i="3"/>
  <c r="R574" i="3"/>
  <c r="Q574" i="3"/>
  <c r="O574" i="3"/>
  <c r="L574" i="3"/>
  <c r="R573" i="3"/>
  <c r="Q573" i="3"/>
  <c r="O573" i="3"/>
  <c r="L573" i="3"/>
  <c r="R572" i="3"/>
  <c r="Q572" i="3"/>
  <c r="S572" i="3"/>
  <c r="O572" i="3"/>
  <c r="L572" i="3"/>
  <c r="R571" i="3"/>
  <c r="Q571" i="3"/>
  <c r="O571" i="3"/>
  <c r="L571" i="3"/>
  <c r="R570" i="3"/>
  <c r="Q570" i="3"/>
  <c r="O570" i="3"/>
  <c r="L570" i="3"/>
  <c r="R569" i="3"/>
  <c r="Q569" i="3"/>
  <c r="S569" i="3"/>
  <c r="O569" i="3"/>
  <c r="L569" i="3"/>
  <c r="Q568" i="3"/>
  <c r="R568" i="3"/>
  <c r="S568" i="3"/>
  <c r="O568" i="3"/>
  <c r="L568" i="3"/>
  <c r="R567" i="3"/>
  <c r="Q567" i="3"/>
  <c r="O567" i="3"/>
  <c r="L567" i="3"/>
  <c r="R566" i="3"/>
  <c r="Q566" i="3"/>
  <c r="O566" i="3"/>
  <c r="L566" i="3"/>
  <c r="R565" i="3"/>
  <c r="Q565" i="3"/>
  <c r="O565" i="3"/>
  <c r="L565" i="3"/>
  <c r="R564" i="3"/>
  <c r="Q564" i="3"/>
  <c r="S564" i="3"/>
  <c r="O564" i="3"/>
  <c r="L564" i="3"/>
  <c r="R563" i="3"/>
  <c r="Q563" i="3"/>
  <c r="S563" i="3"/>
  <c r="O563" i="3"/>
  <c r="L563" i="3"/>
  <c r="R562" i="3"/>
  <c r="Q562" i="3"/>
  <c r="S562" i="3"/>
  <c r="O562" i="3"/>
  <c r="L562" i="3"/>
  <c r="R561" i="3"/>
  <c r="Q561" i="3"/>
  <c r="O561" i="3"/>
  <c r="L561" i="3"/>
  <c r="R560" i="3"/>
  <c r="Q560" i="3"/>
  <c r="O560" i="3"/>
  <c r="L560" i="3"/>
  <c r="R559" i="3"/>
  <c r="Q559" i="3"/>
  <c r="O559" i="3"/>
  <c r="L559" i="3"/>
  <c r="R558" i="3"/>
  <c r="Q558" i="3"/>
  <c r="O558" i="3"/>
  <c r="L558" i="3"/>
  <c r="R557" i="3"/>
  <c r="Q557" i="3"/>
  <c r="O557" i="3"/>
  <c r="L557" i="3"/>
  <c r="R556" i="3"/>
  <c r="Q556" i="3"/>
  <c r="S556" i="3"/>
  <c r="O556" i="3"/>
  <c r="L556" i="3"/>
  <c r="R555" i="3"/>
  <c r="Q555" i="3"/>
  <c r="O555" i="3"/>
  <c r="L555" i="3"/>
  <c r="R554" i="3"/>
  <c r="Q554" i="3"/>
  <c r="O554" i="3"/>
  <c r="L554" i="3"/>
  <c r="R553" i="3"/>
  <c r="Q553" i="3"/>
  <c r="S553" i="3"/>
  <c r="O553" i="3"/>
  <c r="L553" i="3"/>
  <c r="Q552" i="3"/>
  <c r="R552" i="3"/>
  <c r="S552" i="3"/>
  <c r="O552" i="3"/>
  <c r="L552" i="3"/>
  <c r="R551" i="3"/>
  <c r="Q551" i="3"/>
  <c r="O551" i="3"/>
  <c r="L551" i="3"/>
  <c r="R550" i="3"/>
  <c r="Q550" i="3"/>
  <c r="O550" i="3"/>
  <c r="L550" i="3"/>
  <c r="R549" i="3"/>
  <c r="Q549" i="3"/>
  <c r="O549" i="3"/>
  <c r="L549" i="3"/>
  <c r="R548" i="3"/>
  <c r="Q548" i="3"/>
  <c r="S548" i="3"/>
  <c r="O548" i="3"/>
  <c r="L548" i="3"/>
  <c r="R547" i="3"/>
  <c r="Q547" i="3"/>
  <c r="S547" i="3"/>
  <c r="O547" i="3"/>
  <c r="L547" i="3"/>
  <c r="R546" i="3"/>
  <c r="Q546" i="3"/>
  <c r="S546" i="3"/>
  <c r="O546" i="3"/>
  <c r="L546" i="3"/>
  <c r="R545" i="3"/>
  <c r="Q545" i="3"/>
  <c r="O545" i="3"/>
  <c r="L545" i="3"/>
  <c r="R544" i="3"/>
  <c r="Q544" i="3"/>
  <c r="S544" i="3"/>
  <c r="O544" i="3"/>
  <c r="L544" i="3"/>
  <c r="R543" i="3"/>
  <c r="Q543" i="3"/>
  <c r="O543" i="3"/>
  <c r="L543" i="3"/>
  <c r="R542" i="3"/>
  <c r="Q542" i="3"/>
  <c r="O542" i="3"/>
  <c r="L542" i="3"/>
  <c r="R541" i="3"/>
  <c r="Q541" i="3"/>
  <c r="O541" i="3"/>
  <c r="L541" i="3"/>
  <c r="R540" i="3"/>
  <c r="Q540" i="3"/>
  <c r="S540" i="3"/>
  <c r="O540" i="3"/>
  <c r="L540" i="3"/>
  <c r="R539" i="3"/>
  <c r="Q539" i="3"/>
  <c r="O539" i="3"/>
  <c r="L539" i="3"/>
  <c r="R538" i="3"/>
  <c r="Q538" i="3"/>
  <c r="O538" i="3"/>
  <c r="L538" i="3"/>
  <c r="R537" i="3"/>
  <c r="Q537" i="3"/>
  <c r="S537" i="3"/>
  <c r="O537" i="3"/>
  <c r="L537" i="3"/>
  <c r="Q536" i="3"/>
  <c r="R536" i="3"/>
  <c r="S536" i="3"/>
  <c r="O536" i="3"/>
  <c r="L536" i="3"/>
  <c r="R535" i="3"/>
  <c r="Q535" i="3"/>
  <c r="O535" i="3"/>
  <c r="L535" i="3"/>
  <c r="R534" i="3"/>
  <c r="Q534" i="3"/>
  <c r="O534" i="3"/>
  <c r="L534" i="3"/>
  <c r="R533" i="3"/>
  <c r="Q533" i="3"/>
  <c r="O533" i="3"/>
  <c r="L533" i="3"/>
  <c r="R532" i="3"/>
  <c r="Q532" i="3"/>
  <c r="S532" i="3"/>
  <c r="O532" i="3"/>
  <c r="L532" i="3"/>
  <c r="R531" i="3"/>
  <c r="Q531" i="3"/>
  <c r="S531" i="3"/>
  <c r="O531" i="3"/>
  <c r="L531" i="3"/>
  <c r="R530" i="3"/>
  <c r="Q530" i="3"/>
  <c r="S530" i="3"/>
  <c r="O530" i="3"/>
  <c r="L530" i="3"/>
  <c r="R529" i="3"/>
  <c r="Q529" i="3"/>
  <c r="O529" i="3"/>
  <c r="L529" i="3"/>
  <c r="R528" i="3"/>
  <c r="Q528" i="3"/>
  <c r="S528" i="3"/>
  <c r="O528" i="3"/>
  <c r="L528" i="3"/>
  <c r="R527" i="3"/>
  <c r="Q527" i="3"/>
  <c r="O527" i="3"/>
  <c r="L527" i="3"/>
  <c r="R526" i="3"/>
  <c r="Q526" i="3"/>
  <c r="O526" i="3"/>
  <c r="L526" i="3"/>
  <c r="R525" i="3"/>
  <c r="Q525" i="3"/>
  <c r="O525" i="3"/>
  <c r="L525" i="3"/>
  <c r="R524" i="3"/>
  <c r="Q524" i="3"/>
  <c r="S524" i="3"/>
  <c r="O524" i="3"/>
  <c r="L524" i="3"/>
  <c r="R523" i="3"/>
  <c r="Q523" i="3"/>
  <c r="O523" i="3"/>
  <c r="L523" i="3"/>
  <c r="R522" i="3"/>
  <c r="Q522" i="3"/>
  <c r="O522" i="3"/>
  <c r="L522" i="3"/>
  <c r="R521" i="3"/>
  <c r="Q521" i="3"/>
  <c r="S521" i="3"/>
  <c r="O521" i="3"/>
  <c r="L521" i="3"/>
  <c r="Q520" i="3"/>
  <c r="R520" i="3"/>
  <c r="S520" i="3"/>
  <c r="O520" i="3"/>
  <c r="L520" i="3"/>
  <c r="R519" i="3"/>
  <c r="Q519" i="3"/>
  <c r="O519" i="3"/>
  <c r="L519" i="3"/>
  <c r="R518" i="3"/>
  <c r="Q518" i="3"/>
  <c r="O518" i="3"/>
  <c r="L518" i="3"/>
  <c r="R517" i="3"/>
  <c r="Q517" i="3"/>
  <c r="O517" i="3"/>
  <c r="L517" i="3"/>
  <c r="R516" i="3"/>
  <c r="Q516" i="3"/>
  <c r="S516" i="3"/>
  <c r="O516" i="3"/>
  <c r="L516" i="3"/>
  <c r="R515" i="3"/>
  <c r="Q515" i="3"/>
  <c r="S515" i="3"/>
  <c r="O515" i="3"/>
  <c r="L515" i="3"/>
  <c r="R514" i="3"/>
  <c r="Q514" i="3"/>
  <c r="O514" i="3"/>
  <c r="L514" i="3"/>
  <c r="R513" i="3"/>
  <c r="Q513" i="3"/>
  <c r="O513" i="3"/>
  <c r="L513" i="3"/>
  <c r="R512" i="3"/>
  <c r="Q512" i="3"/>
  <c r="S512" i="3"/>
  <c r="O512" i="3"/>
  <c r="L512" i="3"/>
  <c r="R511" i="3"/>
  <c r="Q511" i="3"/>
  <c r="O511" i="3"/>
  <c r="L511" i="3"/>
  <c r="R510" i="3"/>
  <c r="Q510" i="3"/>
  <c r="O510" i="3"/>
  <c r="L510" i="3"/>
  <c r="R509" i="3"/>
  <c r="Q509" i="3"/>
  <c r="O509" i="3"/>
  <c r="L509" i="3"/>
  <c r="R508" i="3"/>
  <c r="Q508" i="3"/>
  <c r="S508" i="3"/>
  <c r="O508" i="3"/>
  <c r="L508" i="3"/>
  <c r="R507" i="3"/>
  <c r="Q507" i="3"/>
  <c r="O507" i="3"/>
  <c r="L507" i="3"/>
  <c r="R506" i="3"/>
  <c r="Q506" i="3"/>
  <c r="O506" i="3"/>
  <c r="L506" i="3"/>
  <c r="R505" i="3"/>
  <c r="Q505" i="3"/>
  <c r="S505" i="3"/>
  <c r="O505" i="3"/>
  <c r="L505" i="3"/>
  <c r="R504" i="3"/>
  <c r="Q504" i="3"/>
  <c r="S504" i="3"/>
  <c r="O504" i="3"/>
  <c r="L504" i="3"/>
  <c r="R503" i="3"/>
  <c r="Q503" i="3"/>
  <c r="O503" i="3"/>
  <c r="L503" i="3"/>
  <c r="R502" i="3"/>
  <c r="Q502" i="3"/>
  <c r="O502" i="3"/>
  <c r="L502" i="3"/>
  <c r="R501" i="3"/>
  <c r="Q501" i="3"/>
  <c r="O501" i="3"/>
  <c r="L501" i="3"/>
  <c r="R500" i="3"/>
  <c r="Q500" i="3"/>
  <c r="S500" i="3"/>
  <c r="O500" i="3"/>
  <c r="L500" i="3"/>
  <c r="R499" i="3"/>
  <c r="Q499" i="3"/>
  <c r="S499" i="3"/>
  <c r="O499" i="3"/>
  <c r="L499" i="3"/>
  <c r="R498" i="3"/>
  <c r="Q498" i="3"/>
  <c r="O498" i="3"/>
  <c r="L498" i="3"/>
  <c r="R497" i="3"/>
  <c r="Q497" i="3"/>
  <c r="O497" i="3"/>
  <c r="L497" i="3"/>
  <c r="R496" i="3"/>
  <c r="Q496" i="3"/>
  <c r="S496" i="3"/>
  <c r="O496" i="3"/>
  <c r="L496" i="3"/>
  <c r="R495" i="3"/>
  <c r="Q495" i="3"/>
  <c r="O495" i="3"/>
  <c r="L495" i="3"/>
  <c r="R494" i="3"/>
  <c r="Q494" i="3"/>
  <c r="O494" i="3"/>
  <c r="L494" i="3"/>
  <c r="R493" i="3"/>
  <c r="Q493" i="3"/>
  <c r="O493" i="3"/>
  <c r="L493" i="3"/>
  <c r="R492" i="3"/>
  <c r="Q492" i="3"/>
  <c r="S492" i="3"/>
  <c r="O492" i="3"/>
  <c r="L492" i="3"/>
  <c r="R491" i="3"/>
  <c r="Q491" i="3"/>
  <c r="O491" i="3"/>
  <c r="L491" i="3"/>
  <c r="R490" i="3"/>
  <c r="Q490" i="3"/>
  <c r="O490" i="3"/>
  <c r="L490" i="3"/>
  <c r="R489" i="3"/>
  <c r="Q489" i="3"/>
  <c r="S489" i="3"/>
  <c r="O489" i="3"/>
  <c r="L489" i="3"/>
  <c r="Q488" i="3"/>
  <c r="R488" i="3"/>
  <c r="S488" i="3"/>
  <c r="O488" i="3"/>
  <c r="L488" i="3"/>
  <c r="R487" i="3"/>
  <c r="Q487" i="3"/>
  <c r="O487" i="3"/>
  <c r="L487" i="3"/>
  <c r="R486" i="3"/>
  <c r="Q486" i="3"/>
  <c r="O486" i="3"/>
  <c r="L486" i="3"/>
  <c r="R485" i="3"/>
  <c r="Q485" i="3"/>
  <c r="O485" i="3"/>
  <c r="L485" i="3"/>
  <c r="R484" i="3"/>
  <c r="Q484" i="3"/>
  <c r="S484" i="3"/>
  <c r="O484" i="3"/>
  <c r="L484" i="3"/>
  <c r="R483" i="3"/>
  <c r="Q483" i="3"/>
  <c r="O483" i="3"/>
  <c r="L483" i="3"/>
  <c r="R482" i="3"/>
  <c r="Q482" i="3"/>
  <c r="O482" i="3"/>
  <c r="L482" i="3"/>
  <c r="R481" i="3"/>
  <c r="Q481" i="3"/>
  <c r="S481" i="3"/>
  <c r="O481" i="3"/>
  <c r="L481" i="3"/>
  <c r="R480" i="3"/>
  <c r="Q480" i="3"/>
  <c r="S480" i="3"/>
  <c r="O480" i="3"/>
  <c r="L480" i="3"/>
  <c r="R479" i="3"/>
  <c r="Q479" i="3"/>
  <c r="O479" i="3"/>
  <c r="L479" i="3"/>
  <c r="R478" i="3"/>
  <c r="Q478" i="3"/>
  <c r="O478" i="3"/>
  <c r="L478" i="3"/>
  <c r="R477" i="3"/>
  <c r="Q477" i="3"/>
  <c r="S477" i="3"/>
  <c r="O477" i="3"/>
  <c r="L477" i="3"/>
  <c r="Q476" i="3"/>
  <c r="R476" i="3"/>
  <c r="S476" i="3"/>
  <c r="O476" i="3"/>
  <c r="L476" i="3"/>
  <c r="R475" i="3"/>
  <c r="Q475" i="3"/>
  <c r="O475" i="3"/>
  <c r="L475" i="3"/>
  <c r="R474" i="3"/>
  <c r="Q474" i="3"/>
  <c r="O474" i="3"/>
  <c r="L474" i="3"/>
  <c r="R473" i="3"/>
  <c r="Q473" i="3"/>
  <c r="O473" i="3"/>
  <c r="L473" i="3"/>
  <c r="R472" i="3"/>
  <c r="Q472" i="3"/>
  <c r="S472" i="3"/>
  <c r="O472" i="3"/>
  <c r="L472" i="3"/>
  <c r="R471" i="3"/>
  <c r="Q471" i="3"/>
  <c r="O471" i="3"/>
  <c r="L471" i="3"/>
  <c r="R470" i="3"/>
  <c r="Q470" i="3"/>
  <c r="O470" i="3"/>
  <c r="L470" i="3"/>
  <c r="R469" i="3"/>
  <c r="Q469" i="3"/>
  <c r="S469" i="3"/>
  <c r="O469" i="3"/>
  <c r="L469" i="3"/>
  <c r="R468" i="3"/>
  <c r="Q468" i="3"/>
  <c r="O468" i="3"/>
  <c r="L468" i="3"/>
  <c r="R467" i="3"/>
  <c r="Q467" i="3"/>
  <c r="O467" i="3"/>
  <c r="L467" i="3"/>
  <c r="R466" i="3"/>
  <c r="Q466" i="3"/>
  <c r="O466" i="3"/>
  <c r="L466" i="3"/>
  <c r="R465" i="3"/>
  <c r="Q465" i="3"/>
  <c r="S465" i="3"/>
  <c r="O465" i="3"/>
  <c r="L465" i="3"/>
  <c r="R464" i="3"/>
  <c r="Q464" i="3"/>
  <c r="S464" i="3"/>
  <c r="O464" i="3"/>
  <c r="L464" i="3"/>
  <c r="R463" i="3"/>
  <c r="Q463" i="3"/>
  <c r="O463" i="3"/>
  <c r="L463" i="3"/>
  <c r="R462" i="3"/>
  <c r="Q462" i="3"/>
  <c r="O462" i="3"/>
  <c r="L462" i="3"/>
  <c r="R461" i="3"/>
  <c r="Q461" i="3"/>
  <c r="S461" i="3"/>
  <c r="O461" i="3"/>
  <c r="L461" i="3"/>
  <c r="Q460" i="3"/>
  <c r="R460" i="3"/>
  <c r="S460" i="3"/>
  <c r="O460" i="3"/>
  <c r="L460" i="3"/>
  <c r="R459" i="3"/>
  <c r="Q459" i="3"/>
  <c r="O459" i="3"/>
  <c r="L459" i="3"/>
  <c r="R458" i="3"/>
  <c r="Q458" i="3"/>
  <c r="O458" i="3"/>
  <c r="L458" i="3"/>
  <c r="R457" i="3"/>
  <c r="Q457" i="3"/>
  <c r="O457" i="3"/>
  <c r="L457" i="3"/>
  <c r="R456" i="3"/>
  <c r="Q456" i="3"/>
  <c r="S456" i="3"/>
  <c r="O456" i="3"/>
  <c r="L456" i="3"/>
  <c r="R455" i="3"/>
  <c r="Q455" i="3"/>
  <c r="O455" i="3"/>
  <c r="L455" i="3"/>
  <c r="R454" i="3"/>
  <c r="Q454" i="3"/>
  <c r="O454" i="3"/>
  <c r="L454" i="3"/>
  <c r="R453" i="3"/>
  <c r="Q453" i="3"/>
  <c r="S453" i="3"/>
  <c r="O453" i="3"/>
  <c r="L453" i="3"/>
  <c r="R452" i="3"/>
  <c r="Q452" i="3"/>
  <c r="S452" i="3"/>
  <c r="O452" i="3"/>
  <c r="L452" i="3"/>
  <c r="R451" i="3"/>
  <c r="Q451" i="3"/>
  <c r="O451" i="3"/>
  <c r="L451" i="3"/>
  <c r="R450" i="3"/>
  <c r="Q450" i="3"/>
  <c r="O450" i="3"/>
  <c r="L450" i="3"/>
  <c r="R449" i="3"/>
  <c r="Q449" i="3"/>
  <c r="O449" i="3"/>
  <c r="L449" i="3"/>
  <c r="R448" i="3"/>
  <c r="Q448" i="3"/>
  <c r="S448" i="3"/>
  <c r="O448" i="3"/>
  <c r="L448" i="3"/>
  <c r="R447" i="3"/>
  <c r="Q447" i="3"/>
  <c r="O447" i="3"/>
  <c r="L447" i="3"/>
  <c r="R446" i="3"/>
  <c r="Q446" i="3"/>
  <c r="O446" i="3"/>
  <c r="L446" i="3"/>
  <c r="R445" i="3"/>
  <c r="Q445" i="3"/>
  <c r="O445" i="3"/>
  <c r="L445" i="3"/>
  <c r="R444" i="3"/>
  <c r="Q444" i="3"/>
  <c r="S444" i="3"/>
  <c r="O444" i="3"/>
  <c r="L444" i="3"/>
  <c r="R443" i="3"/>
  <c r="Q443" i="3"/>
  <c r="O443" i="3"/>
  <c r="L443" i="3"/>
  <c r="R442" i="3"/>
  <c r="Q442" i="3"/>
  <c r="O442" i="3"/>
  <c r="L442" i="3"/>
  <c r="R441" i="3"/>
  <c r="Q441" i="3"/>
  <c r="S441" i="3"/>
  <c r="O441" i="3"/>
  <c r="L441" i="3"/>
  <c r="Q440" i="3"/>
  <c r="R440" i="3"/>
  <c r="S440" i="3"/>
  <c r="O440" i="3"/>
  <c r="L440" i="3"/>
  <c r="R439" i="3"/>
  <c r="Q439" i="3"/>
  <c r="O439" i="3"/>
  <c r="L439" i="3"/>
  <c r="R438" i="3"/>
  <c r="Q438" i="3"/>
  <c r="O438" i="3"/>
  <c r="L438" i="3"/>
  <c r="R437" i="3"/>
  <c r="Q437" i="3"/>
  <c r="O437" i="3"/>
  <c r="L437" i="3"/>
  <c r="R436" i="3"/>
  <c r="Q436" i="3"/>
  <c r="S436" i="3"/>
  <c r="O436" i="3"/>
  <c r="L436" i="3"/>
  <c r="R435" i="3"/>
  <c r="Q435" i="3"/>
  <c r="O435" i="3"/>
  <c r="L435" i="3"/>
  <c r="R434" i="3"/>
  <c r="Q434" i="3"/>
  <c r="O434" i="3"/>
  <c r="L434" i="3"/>
  <c r="R433" i="3"/>
  <c r="Q433" i="3"/>
  <c r="S433" i="3"/>
  <c r="O433" i="3"/>
  <c r="L433" i="3"/>
  <c r="R432" i="3"/>
  <c r="Q432" i="3"/>
  <c r="O432" i="3"/>
  <c r="L432" i="3"/>
  <c r="R431" i="3"/>
  <c r="Q431" i="3"/>
  <c r="O431" i="3"/>
  <c r="L431" i="3"/>
  <c r="R430" i="3"/>
  <c r="Q430" i="3"/>
  <c r="O430" i="3"/>
  <c r="L430" i="3"/>
  <c r="R429" i="3"/>
  <c r="Q429" i="3"/>
  <c r="S429" i="3"/>
  <c r="O429" i="3"/>
  <c r="L429" i="3"/>
  <c r="R428" i="3"/>
  <c r="Q428" i="3"/>
  <c r="S428" i="3"/>
  <c r="O428" i="3"/>
  <c r="L428" i="3"/>
  <c r="R427" i="3"/>
  <c r="Q427" i="3"/>
  <c r="O427" i="3"/>
  <c r="L427" i="3"/>
  <c r="R426" i="3"/>
  <c r="Q426" i="3"/>
  <c r="O426" i="3"/>
  <c r="L426" i="3"/>
  <c r="R425" i="3"/>
  <c r="Q425" i="3"/>
  <c r="O425" i="3"/>
  <c r="L425" i="3"/>
  <c r="R424" i="3"/>
  <c r="Q424" i="3"/>
  <c r="S424" i="3"/>
  <c r="O424" i="3"/>
  <c r="L424" i="3"/>
  <c r="R423" i="3"/>
  <c r="Q423" i="3"/>
  <c r="O423" i="3"/>
  <c r="L423" i="3"/>
  <c r="R422" i="3"/>
  <c r="Q422" i="3"/>
  <c r="O422" i="3"/>
  <c r="L422" i="3"/>
  <c r="R421" i="3"/>
  <c r="Q421" i="3"/>
  <c r="S421" i="3"/>
  <c r="O421" i="3"/>
  <c r="L421" i="3"/>
  <c r="Q420" i="3"/>
  <c r="R420" i="3"/>
  <c r="S420" i="3"/>
  <c r="O420" i="3"/>
  <c r="L420" i="3"/>
  <c r="R419" i="3"/>
  <c r="Q419" i="3"/>
  <c r="S419" i="3"/>
  <c r="O419" i="3"/>
  <c r="L419" i="3"/>
  <c r="R418" i="3"/>
  <c r="Q418" i="3"/>
  <c r="O418" i="3"/>
  <c r="L418" i="3"/>
  <c r="R417" i="3"/>
  <c r="Q417" i="3"/>
  <c r="O417" i="3"/>
  <c r="L417" i="3"/>
  <c r="R416" i="3"/>
  <c r="Q416" i="3"/>
  <c r="S416" i="3"/>
  <c r="O416" i="3"/>
  <c r="L416" i="3"/>
  <c r="R415" i="3"/>
  <c r="Q415" i="3"/>
  <c r="O415" i="3"/>
  <c r="L415" i="3"/>
  <c r="R414" i="3"/>
  <c r="Q414" i="3"/>
  <c r="O414" i="3"/>
  <c r="L414" i="3"/>
  <c r="R413" i="3"/>
  <c r="Q413" i="3"/>
  <c r="O413" i="3"/>
  <c r="L413" i="3"/>
  <c r="R412" i="3"/>
  <c r="Q412" i="3"/>
  <c r="S412" i="3"/>
  <c r="O412" i="3"/>
  <c r="L412" i="3"/>
  <c r="R411" i="3"/>
  <c r="Q411" i="3"/>
  <c r="O411" i="3"/>
  <c r="L411" i="3"/>
  <c r="R410" i="3"/>
  <c r="Q410" i="3"/>
  <c r="O410" i="3"/>
  <c r="L410" i="3"/>
  <c r="R409" i="3"/>
  <c r="Q409" i="3"/>
  <c r="S409" i="3"/>
  <c r="O409" i="3"/>
  <c r="L409" i="3"/>
  <c r="R408" i="3"/>
  <c r="Q408" i="3"/>
  <c r="S408" i="3"/>
  <c r="O408" i="3"/>
  <c r="L408" i="3"/>
  <c r="R407" i="3"/>
  <c r="Q407" i="3"/>
  <c r="O407" i="3"/>
  <c r="L407" i="3"/>
  <c r="R406" i="3"/>
  <c r="Q406" i="3"/>
  <c r="O406" i="3"/>
  <c r="L406" i="3"/>
  <c r="R405" i="3"/>
  <c r="Q405" i="3"/>
  <c r="O405" i="3"/>
  <c r="L405" i="3"/>
  <c r="R404" i="3"/>
  <c r="Q404" i="3"/>
  <c r="S404" i="3"/>
  <c r="O404" i="3"/>
  <c r="L404" i="3"/>
  <c r="R403" i="3"/>
  <c r="Q403" i="3"/>
  <c r="O403" i="3"/>
  <c r="L403" i="3"/>
  <c r="R402" i="3"/>
  <c r="Q402" i="3"/>
  <c r="O402" i="3"/>
  <c r="L402" i="3"/>
  <c r="R401" i="3"/>
  <c r="Q401" i="3"/>
  <c r="S401" i="3"/>
  <c r="O401" i="3"/>
  <c r="L401" i="3"/>
  <c r="R400" i="3"/>
  <c r="Q400" i="3"/>
  <c r="O400" i="3"/>
  <c r="L400" i="3"/>
  <c r="R399" i="3"/>
  <c r="Q399" i="3"/>
  <c r="O399" i="3"/>
  <c r="L399" i="3"/>
  <c r="R398" i="3"/>
  <c r="Q398" i="3"/>
  <c r="O398" i="3"/>
  <c r="L398" i="3"/>
  <c r="R397" i="3"/>
  <c r="Q397" i="3"/>
  <c r="S397" i="3"/>
  <c r="O397" i="3"/>
  <c r="L397" i="3"/>
  <c r="Q396" i="3"/>
  <c r="R396" i="3"/>
  <c r="S396" i="3"/>
  <c r="O396" i="3"/>
  <c r="L396" i="3"/>
  <c r="R395" i="3"/>
  <c r="Q395" i="3"/>
  <c r="O395" i="3"/>
  <c r="L395" i="3"/>
  <c r="R394" i="3"/>
  <c r="Q394" i="3"/>
  <c r="O394" i="3"/>
  <c r="L394" i="3"/>
  <c r="R393" i="3"/>
  <c r="Q393" i="3"/>
  <c r="O393" i="3"/>
  <c r="L393" i="3"/>
  <c r="R392" i="3"/>
  <c r="Q392" i="3"/>
  <c r="S392" i="3"/>
  <c r="O392" i="3"/>
  <c r="L392" i="3"/>
  <c r="R391" i="3"/>
  <c r="Q391" i="3"/>
  <c r="O391" i="3"/>
  <c r="L391" i="3"/>
  <c r="R390" i="3"/>
  <c r="Q390" i="3"/>
  <c r="O390" i="3"/>
  <c r="L390" i="3"/>
  <c r="R389" i="3"/>
  <c r="Q389" i="3"/>
  <c r="S389" i="3"/>
  <c r="O389" i="3"/>
  <c r="L389" i="3"/>
  <c r="R388" i="3"/>
  <c r="Q388" i="3"/>
  <c r="S388" i="3"/>
  <c r="O388" i="3"/>
  <c r="L388" i="3"/>
  <c r="R387" i="3"/>
  <c r="Q387" i="3"/>
  <c r="S387" i="3"/>
  <c r="O387" i="3"/>
  <c r="L387" i="3"/>
  <c r="R386" i="3"/>
  <c r="Q386" i="3"/>
  <c r="O386" i="3"/>
  <c r="L386" i="3"/>
  <c r="R385" i="3"/>
  <c r="Q385" i="3"/>
  <c r="O385" i="3"/>
  <c r="L385" i="3"/>
  <c r="R384" i="3"/>
  <c r="Q384" i="3"/>
  <c r="S384" i="3"/>
  <c r="O384" i="3"/>
  <c r="L384" i="3"/>
  <c r="R383" i="3"/>
  <c r="Q383" i="3"/>
  <c r="O383" i="3"/>
  <c r="L383" i="3"/>
  <c r="R382" i="3"/>
  <c r="Q382" i="3"/>
  <c r="O382" i="3"/>
  <c r="L382" i="3"/>
  <c r="R381" i="3"/>
  <c r="Q381" i="3"/>
  <c r="O381" i="3"/>
  <c r="L381" i="3"/>
  <c r="R380" i="3"/>
  <c r="Q380" i="3"/>
  <c r="S380" i="3"/>
  <c r="O380" i="3"/>
  <c r="L380" i="3"/>
  <c r="R379" i="3"/>
  <c r="Q379" i="3"/>
  <c r="O379" i="3"/>
  <c r="L379" i="3"/>
  <c r="R378" i="3"/>
  <c r="Q378" i="3"/>
  <c r="O378" i="3"/>
  <c r="L378" i="3"/>
  <c r="R377" i="3"/>
  <c r="Q377" i="3"/>
  <c r="S377" i="3"/>
  <c r="O377" i="3"/>
  <c r="L377" i="3"/>
  <c r="Q376" i="3"/>
  <c r="R376" i="3"/>
  <c r="S376" i="3"/>
  <c r="O376" i="3"/>
  <c r="L376" i="3"/>
  <c r="R375" i="3"/>
  <c r="Q375" i="3"/>
  <c r="O375" i="3"/>
  <c r="L375" i="3"/>
  <c r="R374" i="3"/>
  <c r="Q374" i="3"/>
  <c r="O374" i="3"/>
  <c r="L374" i="3"/>
  <c r="R373" i="3"/>
  <c r="Q373" i="3"/>
  <c r="O373" i="3"/>
  <c r="L373" i="3"/>
  <c r="R372" i="3"/>
  <c r="Q372" i="3"/>
  <c r="S372" i="3"/>
  <c r="O372" i="3"/>
  <c r="L372" i="3"/>
  <c r="R371" i="3"/>
  <c r="Q371" i="3"/>
  <c r="O371" i="3"/>
  <c r="L371" i="3"/>
  <c r="R370" i="3"/>
  <c r="Q370" i="3"/>
  <c r="O370" i="3"/>
  <c r="L370" i="3"/>
  <c r="R369" i="3"/>
  <c r="Q369" i="3"/>
  <c r="S369" i="3"/>
  <c r="O369" i="3"/>
  <c r="L369" i="3"/>
  <c r="R368" i="3"/>
  <c r="Q368" i="3"/>
  <c r="O368" i="3"/>
  <c r="L368" i="3"/>
  <c r="R367" i="3"/>
  <c r="Q367" i="3"/>
  <c r="O367" i="3"/>
  <c r="L367" i="3"/>
  <c r="R366" i="3"/>
  <c r="Q366" i="3"/>
  <c r="O366" i="3"/>
  <c r="L366" i="3"/>
  <c r="R365" i="3"/>
  <c r="Q365" i="3"/>
  <c r="S365" i="3"/>
  <c r="O365" i="3"/>
  <c r="L365" i="3"/>
  <c r="R364" i="3"/>
  <c r="Q364" i="3"/>
  <c r="S364" i="3"/>
  <c r="O364" i="3"/>
  <c r="L364" i="3"/>
  <c r="R363" i="3"/>
  <c r="Q363" i="3"/>
  <c r="O363" i="3"/>
  <c r="L363" i="3"/>
  <c r="R362" i="3"/>
  <c r="Q362" i="3"/>
  <c r="O362" i="3"/>
  <c r="L362" i="3"/>
  <c r="R361" i="3"/>
  <c r="Q361" i="3"/>
  <c r="O361" i="3"/>
  <c r="L361" i="3"/>
  <c r="R360" i="3"/>
  <c r="Q360" i="3"/>
  <c r="S360" i="3"/>
  <c r="O360" i="3"/>
  <c r="L360" i="3"/>
  <c r="R359" i="3"/>
  <c r="Q359" i="3"/>
  <c r="O359" i="3"/>
  <c r="L359" i="3"/>
  <c r="R358" i="3"/>
  <c r="Q358" i="3"/>
  <c r="O358" i="3"/>
  <c r="L358" i="3"/>
  <c r="R357" i="3"/>
  <c r="Q357" i="3"/>
  <c r="S357" i="3"/>
  <c r="O357" i="3"/>
  <c r="L357" i="3"/>
  <c r="Q356" i="3"/>
  <c r="R356" i="3"/>
  <c r="S356" i="3"/>
  <c r="O356" i="3"/>
  <c r="L356" i="3"/>
  <c r="R355" i="3"/>
  <c r="Q355" i="3"/>
  <c r="S355" i="3"/>
  <c r="O355" i="3"/>
  <c r="L355" i="3"/>
  <c r="R354" i="3"/>
  <c r="Q354" i="3"/>
  <c r="O354" i="3"/>
  <c r="L354" i="3"/>
  <c r="R353" i="3"/>
  <c r="Q353" i="3"/>
  <c r="O353" i="3"/>
  <c r="L353" i="3"/>
  <c r="R352" i="3"/>
  <c r="Q352" i="3"/>
  <c r="S352" i="3"/>
  <c r="O352" i="3"/>
  <c r="L352" i="3"/>
  <c r="R351" i="3"/>
  <c r="Q351" i="3"/>
  <c r="O351" i="3"/>
  <c r="L351" i="3"/>
  <c r="R350" i="3"/>
  <c r="Q350" i="3"/>
  <c r="O350" i="3"/>
  <c r="L350" i="3"/>
  <c r="R349" i="3"/>
  <c r="Q349" i="3"/>
  <c r="O349" i="3"/>
  <c r="L349" i="3"/>
  <c r="R348" i="3"/>
  <c r="Q348" i="3"/>
  <c r="S348" i="3"/>
  <c r="O348" i="3"/>
  <c r="L348" i="3"/>
  <c r="R347" i="3"/>
  <c r="Q347" i="3"/>
  <c r="O347" i="3"/>
  <c r="L347" i="3"/>
  <c r="R346" i="3"/>
  <c r="Q346" i="3"/>
  <c r="O346" i="3"/>
  <c r="L346" i="3"/>
  <c r="R345" i="3"/>
  <c r="Q345" i="3"/>
  <c r="S345" i="3"/>
  <c r="O345" i="3"/>
  <c r="L345" i="3"/>
  <c r="R344" i="3"/>
  <c r="Q344" i="3"/>
  <c r="S344" i="3"/>
  <c r="O344" i="3"/>
  <c r="L344" i="3"/>
  <c r="R343" i="3"/>
  <c r="Q343" i="3"/>
  <c r="O343" i="3"/>
  <c r="L343" i="3"/>
  <c r="R342" i="3"/>
  <c r="Q342" i="3"/>
  <c r="O342" i="3"/>
  <c r="L342" i="3"/>
  <c r="R341" i="3"/>
  <c r="Q341" i="3"/>
  <c r="O341" i="3"/>
  <c r="L341" i="3"/>
  <c r="R340" i="3"/>
  <c r="Q340" i="3"/>
  <c r="S340" i="3"/>
  <c r="O340" i="3"/>
  <c r="L340" i="3"/>
  <c r="R339" i="3"/>
  <c r="Q339" i="3"/>
  <c r="O339" i="3"/>
  <c r="L339" i="3"/>
  <c r="R338" i="3"/>
  <c r="Q338" i="3"/>
  <c r="O338" i="3"/>
  <c r="L338" i="3"/>
  <c r="R337" i="3"/>
  <c r="Q337" i="3"/>
  <c r="O337" i="3"/>
  <c r="L337" i="3"/>
  <c r="R336" i="3"/>
  <c r="Q336" i="3"/>
  <c r="O336" i="3"/>
  <c r="L336" i="3"/>
  <c r="R335" i="3"/>
  <c r="Q335" i="3"/>
  <c r="O335" i="3"/>
  <c r="L335" i="3"/>
  <c r="R334" i="3"/>
  <c r="Q334" i="3"/>
  <c r="O334" i="3"/>
  <c r="L334" i="3"/>
  <c r="R333" i="3"/>
  <c r="Q333" i="3"/>
  <c r="O333" i="3"/>
  <c r="L333" i="3"/>
  <c r="R332" i="3"/>
  <c r="Q332" i="3"/>
  <c r="O332" i="3"/>
  <c r="L332" i="3"/>
  <c r="R331" i="3"/>
  <c r="Q331" i="3"/>
  <c r="O331" i="3"/>
  <c r="L331" i="3"/>
  <c r="R330" i="3"/>
  <c r="Q330" i="3"/>
  <c r="O330" i="3"/>
  <c r="L330" i="3"/>
  <c r="R329" i="3"/>
  <c r="Q329" i="3"/>
  <c r="O329" i="3"/>
  <c r="L329" i="3"/>
  <c r="R328" i="3"/>
  <c r="Q328" i="3"/>
  <c r="S328" i="3"/>
  <c r="O328" i="3"/>
  <c r="L328" i="3"/>
  <c r="R327" i="3"/>
  <c r="Q327" i="3"/>
  <c r="O327" i="3"/>
  <c r="L327" i="3"/>
  <c r="R326" i="3"/>
  <c r="Q326" i="3"/>
  <c r="O326" i="3"/>
  <c r="L326" i="3"/>
  <c r="R325" i="3"/>
  <c r="Q325" i="3"/>
  <c r="S325" i="3"/>
  <c r="O325" i="3"/>
  <c r="L325" i="3"/>
  <c r="Q324" i="3"/>
  <c r="R324" i="3"/>
  <c r="S324" i="3"/>
  <c r="O324" i="3"/>
  <c r="L324" i="3"/>
  <c r="R323" i="3"/>
  <c r="Q323" i="3"/>
  <c r="O323" i="3"/>
  <c r="L323" i="3"/>
  <c r="R322" i="3"/>
  <c r="Q322" i="3"/>
  <c r="O322" i="3"/>
  <c r="L322" i="3"/>
  <c r="R321" i="3"/>
  <c r="Q321" i="3"/>
  <c r="O321" i="3"/>
  <c r="L321" i="3"/>
  <c r="R320" i="3"/>
  <c r="Q320" i="3"/>
  <c r="S320" i="3"/>
  <c r="O320" i="3"/>
  <c r="L320" i="3"/>
  <c r="R319" i="3"/>
  <c r="Q319" i="3"/>
  <c r="O319" i="3"/>
  <c r="L319" i="3"/>
  <c r="R318" i="3"/>
  <c r="Q318" i="3"/>
  <c r="O318" i="3"/>
  <c r="L318" i="3"/>
  <c r="R317" i="3"/>
  <c r="Q317" i="3"/>
  <c r="S317" i="3"/>
  <c r="O317" i="3"/>
  <c r="L317" i="3"/>
  <c r="R316" i="3"/>
  <c r="Q316" i="3"/>
  <c r="S316" i="3"/>
  <c r="O316" i="3"/>
  <c r="L316" i="3"/>
  <c r="R315" i="3"/>
  <c r="Q315" i="3"/>
  <c r="O315" i="3"/>
  <c r="L315" i="3"/>
  <c r="R314" i="3"/>
  <c r="Q314" i="3"/>
  <c r="O314" i="3"/>
  <c r="L314" i="3"/>
  <c r="R313" i="3"/>
  <c r="Q313" i="3"/>
  <c r="O313" i="3"/>
  <c r="L313" i="3"/>
  <c r="R312" i="3"/>
  <c r="Q312" i="3"/>
  <c r="S312" i="3"/>
  <c r="O312" i="3"/>
  <c r="L312" i="3"/>
  <c r="R311" i="3"/>
  <c r="Q311" i="3"/>
  <c r="O311" i="3"/>
  <c r="L311" i="3"/>
  <c r="R310" i="3"/>
  <c r="Q310" i="3"/>
  <c r="O310" i="3"/>
  <c r="L310" i="3"/>
  <c r="R309" i="3"/>
  <c r="Q309" i="3"/>
  <c r="S309" i="3"/>
  <c r="O309" i="3"/>
  <c r="L309" i="3"/>
  <c r="Q308" i="3"/>
  <c r="R308" i="3"/>
  <c r="S308" i="3"/>
  <c r="O308" i="3"/>
  <c r="L308" i="3"/>
  <c r="R307" i="3"/>
  <c r="Q307" i="3"/>
  <c r="O307" i="3"/>
  <c r="L307" i="3"/>
  <c r="R306" i="3"/>
  <c r="Q306" i="3"/>
  <c r="O306" i="3"/>
  <c r="L306" i="3"/>
  <c r="R305" i="3"/>
  <c r="Q305" i="3"/>
  <c r="S305" i="3"/>
  <c r="O305" i="3"/>
  <c r="L305" i="3"/>
  <c r="R304" i="3"/>
  <c r="Q304" i="3"/>
  <c r="S304" i="3"/>
  <c r="O304" i="3"/>
  <c r="L304" i="3"/>
  <c r="R303" i="3"/>
  <c r="Q303" i="3"/>
  <c r="O303" i="3"/>
  <c r="L303" i="3"/>
  <c r="R302" i="3"/>
  <c r="Q302" i="3"/>
  <c r="O302" i="3"/>
  <c r="L302" i="3"/>
  <c r="R301" i="3"/>
  <c r="Q301" i="3"/>
  <c r="S301" i="3"/>
  <c r="O301" i="3"/>
  <c r="L301" i="3"/>
  <c r="R300" i="3"/>
  <c r="Q300" i="3"/>
  <c r="S300" i="3"/>
  <c r="O300" i="3"/>
  <c r="L300" i="3"/>
  <c r="R299" i="3"/>
  <c r="Q299" i="3"/>
  <c r="O299" i="3"/>
  <c r="L299" i="3"/>
  <c r="R298" i="3"/>
  <c r="Q298" i="3"/>
  <c r="O298" i="3"/>
  <c r="L298" i="3"/>
  <c r="R297" i="3"/>
  <c r="Q297" i="3"/>
  <c r="O297" i="3"/>
  <c r="L297" i="3"/>
  <c r="R296" i="3"/>
  <c r="Q296" i="3"/>
  <c r="O296" i="3"/>
  <c r="L296" i="3"/>
  <c r="R295" i="3"/>
  <c r="Q295" i="3"/>
  <c r="S295" i="3"/>
  <c r="O295" i="3"/>
  <c r="L295" i="3"/>
  <c r="R294" i="3"/>
  <c r="Q294" i="3"/>
  <c r="O294" i="3"/>
  <c r="L294" i="3"/>
  <c r="R293" i="3"/>
  <c r="Q293" i="3"/>
  <c r="O293" i="3"/>
  <c r="L293" i="3"/>
  <c r="R292" i="3"/>
  <c r="Q292" i="3"/>
  <c r="O292" i="3"/>
  <c r="L292" i="3"/>
  <c r="R291" i="3"/>
  <c r="Q291" i="3"/>
  <c r="O291" i="3"/>
  <c r="L291" i="3"/>
  <c r="R290" i="3"/>
  <c r="Q290" i="3"/>
  <c r="S290" i="3"/>
  <c r="O290" i="3"/>
  <c r="L290" i="3"/>
  <c r="R289" i="3"/>
  <c r="Q289" i="3"/>
  <c r="O289" i="3"/>
  <c r="L289" i="3"/>
  <c r="R288" i="3"/>
  <c r="Q288" i="3"/>
  <c r="S288" i="3"/>
  <c r="O288" i="3"/>
  <c r="L288" i="3"/>
  <c r="R287" i="3"/>
  <c r="Q287" i="3"/>
  <c r="S287" i="3"/>
  <c r="O287" i="3"/>
  <c r="L287" i="3"/>
  <c r="R286" i="3"/>
  <c r="Q286" i="3"/>
  <c r="O286" i="3"/>
  <c r="L286" i="3"/>
  <c r="R285" i="3"/>
  <c r="Q285" i="3"/>
  <c r="O285" i="3"/>
  <c r="L285" i="3"/>
  <c r="Q284" i="3"/>
  <c r="R284" i="3"/>
  <c r="S284" i="3"/>
  <c r="O284" i="3"/>
  <c r="L284" i="3"/>
  <c r="R283" i="3"/>
  <c r="Q283" i="3"/>
  <c r="O283" i="3"/>
  <c r="L283" i="3"/>
  <c r="R282" i="3"/>
  <c r="Q282" i="3"/>
  <c r="S282" i="3"/>
  <c r="O282" i="3"/>
  <c r="L282" i="3"/>
  <c r="R281" i="3"/>
  <c r="Q281" i="3"/>
  <c r="O281" i="3"/>
  <c r="L281" i="3"/>
  <c r="R280" i="3"/>
  <c r="Q280" i="3"/>
  <c r="O280" i="3"/>
  <c r="L280" i="3"/>
  <c r="R279" i="3"/>
  <c r="Q279" i="3"/>
  <c r="O279" i="3"/>
  <c r="L279" i="3"/>
  <c r="R278" i="3"/>
  <c r="Q278" i="3"/>
  <c r="S278" i="3"/>
  <c r="O278" i="3"/>
  <c r="L278" i="3"/>
  <c r="R277" i="3"/>
  <c r="Q277" i="3"/>
  <c r="O277" i="3"/>
  <c r="L277" i="3"/>
  <c r="R276" i="3"/>
  <c r="Q276" i="3"/>
  <c r="O276" i="3"/>
  <c r="L276" i="3"/>
  <c r="R275" i="3"/>
  <c r="Q275" i="3"/>
  <c r="S275" i="3"/>
  <c r="O275" i="3"/>
  <c r="L275" i="3"/>
  <c r="R274" i="3"/>
  <c r="Q274" i="3"/>
  <c r="S274" i="3"/>
  <c r="O274" i="3"/>
  <c r="L274" i="3"/>
  <c r="R273" i="3"/>
  <c r="Q273" i="3"/>
  <c r="O273" i="3"/>
  <c r="L273" i="3"/>
  <c r="R272" i="3"/>
  <c r="Q272" i="3"/>
  <c r="S272" i="3"/>
  <c r="O272" i="3"/>
  <c r="L272" i="3"/>
  <c r="Q271" i="3"/>
  <c r="R271" i="3"/>
  <c r="S271" i="3"/>
  <c r="O271" i="3"/>
  <c r="L271" i="3"/>
  <c r="R270" i="3"/>
  <c r="Q270" i="3"/>
  <c r="O270" i="3"/>
  <c r="L270" i="3"/>
  <c r="R269" i="3"/>
  <c r="Q269" i="3"/>
  <c r="O269" i="3"/>
  <c r="L269" i="3"/>
  <c r="R268" i="3"/>
  <c r="Q268" i="3"/>
  <c r="S268" i="3"/>
  <c r="O268" i="3"/>
  <c r="L268" i="3"/>
  <c r="R267" i="3"/>
  <c r="Q267" i="3"/>
  <c r="O267" i="3"/>
  <c r="L267" i="3"/>
  <c r="R266" i="3"/>
  <c r="Q266" i="3"/>
  <c r="O266" i="3"/>
  <c r="L266" i="3"/>
  <c r="R265" i="3"/>
  <c r="Q265" i="3"/>
  <c r="O265" i="3"/>
  <c r="L265" i="3"/>
  <c r="R264" i="3"/>
  <c r="Q264" i="3"/>
  <c r="O264" i="3"/>
  <c r="L264" i="3"/>
  <c r="R263" i="3"/>
  <c r="Q263" i="3"/>
  <c r="S263" i="3"/>
  <c r="O263" i="3"/>
  <c r="L263" i="3"/>
  <c r="R262" i="3"/>
  <c r="Q262" i="3"/>
  <c r="O262" i="3"/>
  <c r="L262" i="3"/>
  <c r="R261" i="3"/>
  <c r="Q261" i="3"/>
  <c r="O261" i="3"/>
  <c r="L261" i="3"/>
  <c r="R260" i="3"/>
  <c r="Q260" i="3"/>
  <c r="O260" i="3"/>
  <c r="L260" i="3"/>
  <c r="R259" i="3"/>
  <c r="Q259" i="3"/>
  <c r="O259" i="3"/>
  <c r="L259" i="3"/>
  <c r="R258" i="3"/>
  <c r="Q258" i="3"/>
  <c r="O258" i="3"/>
  <c r="L258" i="3"/>
  <c r="R257" i="3"/>
  <c r="Q257" i="3"/>
  <c r="O257" i="3"/>
  <c r="L257" i="3"/>
  <c r="R256" i="3"/>
  <c r="Q256" i="3"/>
  <c r="S256" i="3"/>
  <c r="O256" i="3"/>
  <c r="L256" i="3"/>
  <c r="R255" i="3"/>
  <c r="Q255" i="3"/>
  <c r="S255" i="3"/>
  <c r="O255" i="3"/>
  <c r="L255" i="3"/>
  <c r="R254" i="3"/>
  <c r="Q254" i="3"/>
  <c r="O254" i="3"/>
  <c r="L254" i="3"/>
  <c r="R253" i="3"/>
  <c r="Q253" i="3"/>
  <c r="O253" i="3"/>
  <c r="L253" i="3"/>
  <c r="Q252" i="3"/>
  <c r="R252" i="3"/>
  <c r="S252" i="3"/>
  <c r="O252" i="3"/>
  <c r="L252" i="3"/>
  <c r="R251" i="3"/>
  <c r="Q251" i="3"/>
  <c r="S251" i="3"/>
  <c r="O251" i="3"/>
  <c r="L251" i="3"/>
  <c r="R250" i="3"/>
  <c r="Q250" i="3"/>
  <c r="O250" i="3"/>
  <c r="L250" i="3"/>
  <c r="R249" i="3"/>
  <c r="Q249" i="3"/>
  <c r="O249" i="3"/>
  <c r="L249" i="3"/>
  <c r="R248" i="3"/>
  <c r="Q248" i="3"/>
  <c r="O248" i="3"/>
  <c r="L248" i="3"/>
  <c r="R247" i="3"/>
  <c r="Q247" i="3"/>
  <c r="S247" i="3"/>
  <c r="O247" i="3"/>
  <c r="L247" i="3"/>
  <c r="R246" i="3"/>
  <c r="Q246" i="3"/>
  <c r="S246" i="3"/>
  <c r="O246" i="3"/>
  <c r="L246" i="3"/>
  <c r="R245" i="3"/>
  <c r="Q245" i="3"/>
  <c r="O245" i="3"/>
  <c r="L245" i="3"/>
  <c r="R244" i="3"/>
  <c r="Q244" i="3"/>
  <c r="O244" i="3"/>
  <c r="L244" i="3"/>
  <c r="R243" i="3"/>
  <c r="Q243" i="3"/>
  <c r="O243" i="3"/>
  <c r="L243" i="3"/>
  <c r="R242" i="3"/>
  <c r="Q242" i="3"/>
  <c r="O242" i="3"/>
  <c r="L242" i="3"/>
  <c r="R241" i="3"/>
  <c r="Q241" i="3"/>
  <c r="O241" i="3"/>
  <c r="L241" i="3"/>
  <c r="R240" i="3"/>
  <c r="Q240" i="3"/>
  <c r="O240" i="3"/>
  <c r="L240" i="3"/>
  <c r="R239" i="3"/>
  <c r="Q239" i="3"/>
  <c r="S239" i="3"/>
  <c r="O239" i="3"/>
  <c r="L239" i="3"/>
  <c r="R238" i="3"/>
  <c r="Q238" i="3"/>
  <c r="O238" i="3"/>
  <c r="L238" i="3"/>
  <c r="R237" i="3"/>
  <c r="Q237" i="3"/>
  <c r="O237" i="3"/>
  <c r="L237" i="3"/>
  <c r="R236" i="3"/>
  <c r="Q236" i="3"/>
  <c r="O236" i="3"/>
  <c r="L236" i="3"/>
  <c r="R235" i="3"/>
  <c r="Q235" i="3"/>
  <c r="S235" i="3"/>
  <c r="O235" i="3"/>
  <c r="L235" i="3"/>
  <c r="R234" i="3"/>
  <c r="Q234" i="3"/>
  <c r="O234" i="3"/>
  <c r="L234" i="3"/>
  <c r="R233" i="3"/>
  <c r="Q233" i="3"/>
  <c r="O233" i="3"/>
  <c r="L233" i="3"/>
  <c r="R232" i="3"/>
  <c r="Q232" i="3"/>
  <c r="O232" i="3"/>
  <c r="L232" i="3"/>
  <c r="Q231" i="3"/>
  <c r="R231" i="3"/>
  <c r="S231" i="3"/>
  <c r="O231" i="3"/>
  <c r="L231" i="3"/>
  <c r="R230" i="3"/>
  <c r="Q230" i="3"/>
  <c r="S230" i="3"/>
  <c r="O230" i="3"/>
  <c r="L230" i="3"/>
  <c r="R229" i="3"/>
  <c r="Q229" i="3"/>
  <c r="O229" i="3"/>
  <c r="L229" i="3"/>
  <c r="R228" i="3"/>
  <c r="Q228" i="3"/>
  <c r="O228" i="3"/>
  <c r="L228" i="3"/>
  <c r="R227" i="3"/>
  <c r="Q227" i="3"/>
  <c r="S227" i="3"/>
  <c r="O227" i="3"/>
  <c r="L227" i="3"/>
  <c r="Q226" i="3"/>
  <c r="R226" i="3"/>
  <c r="S226" i="3"/>
  <c r="O226" i="3"/>
  <c r="L226" i="3"/>
  <c r="R225" i="3"/>
  <c r="Q225" i="3"/>
  <c r="O225" i="3"/>
  <c r="L225" i="3"/>
  <c r="R224" i="3"/>
  <c r="Q224" i="3"/>
  <c r="S224" i="3"/>
  <c r="O224" i="3"/>
  <c r="L224" i="3"/>
  <c r="R223" i="3"/>
  <c r="Q223" i="3"/>
  <c r="O223" i="3"/>
  <c r="L223" i="3"/>
  <c r="R222" i="3"/>
  <c r="Q222" i="3"/>
  <c r="O222" i="3"/>
  <c r="L222" i="3"/>
  <c r="R221" i="3"/>
  <c r="Q221" i="3"/>
  <c r="O221" i="3"/>
  <c r="L221" i="3"/>
  <c r="R220" i="3"/>
  <c r="Q220" i="3"/>
  <c r="O220" i="3"/>
  <c r="L220" i="3"/>
  <c r="R219" i="3"/>
  <c r="Q219" i="3"/>
  <c r="S219" i="3"/>
  <c r="O219" i="3"/>
  <c r="L219" i="3"/>
  <c r="R218" i="3"/>
  <c r="Q218" i="3"/>
  <c r="O218" i="3"/>
  <c r="L218" i="3"/>
  <c r="R217" i="3"/>
  <c r="Q217" i="3"/>
  <c r="O217" i="3"/>
  <c r="L217" i="3"/>
  <c r="R216" i="3"/>
  <c r="Q216" i="3"/>
  <c r="O216" i="3"/>
  <c r="L216" i="3"/>
  <c r="Q215" i="3"/>
  <c r="R215" i="3"/>
  <c r="S215" i="3"/>
  <c r="O215" i="3"/>
  <c r="L215" i="3"/>
  <c r="R214" i="3"/>
  <c r="Q214" i="3"/>
  <c r="O214" i="3"/>
  <c r="L214" i="3"/>
  <c r="R213" i="3"/>
  <c r="Q213" i="3"/>
  <c r="O213" i="3"/>
  <c r="L213" i="3"/>
  <c r="R212" i="3"/>
  <c r="Q212" i="3"/>
  <c r="O212" i="3"/>
  <c r="L212" i="3"/>
  <c r="R211" i="3"/>
  <c r="Q211" i="3"/>
  <c r="O211" i="3"/>
  <c r="L211" i="3"/>
  <c r="R210" i="3"/>
  <c r="Q210" i="3"/>
  <c r="O210" i="3"/>
  <c r="L210" i="3"/>
  <c r="R209" i="3"/>
  <c r="Q209" i="3"/>
  <c r="O209" i="3"/>
  <c r="L209" i="3"/>
  <c r="R208" i="3"/>
  <c r="Q208" i="3"/>
  <c r="O208" i="3"/>
  <c r="L208" i="3"/>
  <c r="R207" i="3"/>
  <c r="Q207" i="3"/>
  <c r="S207" i="3"/>
  <c r="O207" i="3"/>
  <c r="L207" i="3"/>
  <c r="R206" i="3"/>
  <c r="Q206" i="3"/>
  <c r="O206" i="3"/>
  <c r="L206" i="3"/>
  <c r="R205" i="3"/>
  <c r="Q205" i="3"/>
  <c r="O205" i="3"/>
  <c r="L205" i="3"/>
  <c r="R204" i="3"/>
  <c r="Q204" i="3"/>
  <c r="O204" i="3"/>
  <c r="L204" i="3"/>
  <c r="R203" i="3"/>
  <c r="Q203" i="3"/>
  <c r="O203" i="3"/>
  <c r="L203" i="3"/>
  <c r="R202" i="3"/>
  <c r="Q202" i="3"/>
  <c r="O202" i="3"/>
  <c r="L202" i="3"/>
  <c r="R201" i="3"/>
  <c r="Q201" i="3"/>
  <c r="O201" i="3"/>
  <c r="L201" i="3"/>
  <c r="R200" i="3"/>
  <c r="Q200" i="3"/>
  <c r="O200" i="3"/>
  <c r="L200" i="3"/>
  <c r="R199" i="3"/>
  <c r="Q199" i="3"/>
  <c r="O199" i="3"/>
  <c r="L199" i="3"/>
  <c r="R198" i="3"/>
  <c r="Q198" i="3"/>
  <c r="S198" i="3"/>
  <c r="O198" i="3"/>
  <c r="L198" i="3"/>
  <c r="R197" i="3"/>
  <c r="Q197" i="3"/>
  <c r="O197" i="3"/>
  <c r="L197" i="3"/>
  <c r="R196" i="3"/>
  <c r="Q196" i="3"/>
  <c r="O196" i="3"/>
  <c r="L196" i="3"/>
  <c r="R195" i="3"/>
  <c r="Q195" i="3"/>
  <c r="S195" i="3"/>
  <c r="O195" i="3"/>
  <c r="L195" i="3"/>
  <c r="Q194" i="3"/>
  <c r="R194" i="3"/>
  <c r="S194" i="3"/>
  <c r="O194" i="3"/>
  <c r="L194" i="3"/>
  <c r="R193" i="3"/>
  <c r="Q193" i="3"/>
  <c r="O193" i="3"/>
  <c r="L193" i="3"/>
  <c r="R192" i="3"/>
  <c r="Q192" i="3"/>
  <c r="O192" i="3"/>
  <c r="L192" i="3"/>
  <c r="R191" i="3"/>
  <c r="Q191" i="3"/>
  <c r="S191" i="3"/>
  <c r="O191" i="3"/>
  <c r="L191" i="3"/>
  <c r="R190" i="3"/>
  <c r="Q190" i="3"/>
  <c r="O190" i="3"/>
  <c r="L190" i="3"/>
  <c r="R189" i="3"/>
  <c r="Q189" i="3"/>
  <c r="O189" i="3"/>
  <c r="L189" i="3"/>
  <c r="R188" i="3"/>
  <c r="Q188" i="3"/>
  <c r="O188" i="3"/>
  <c r="L188" i="3"/>
  <c r="R187" i="3"/>
  <c r="Q187" i="3"/>
  <c r="O187" i="3"/>
  <c r="L187" i="3"/>
  <c r="R186" i="3"/>
  <c r="Q186" i="3"/>
  <c r="O186" i="3"/>
  <c r="L186" i="3"/>
  <c r="R185" i="3"/>
  <c r="Q185" i="3"/>
  <c r="O185" i="3"/>
  <c r="L185" i="3"/>
  <c r="R184" i="3"/>
  <c r="Q184" i="3"/>
  <c r="O184" i="3"/>
  <c r="L184" i="3"/>
  <c r="R183" i="3"/>
  <c r="Q183" i="3"/>
  <c r="S183" i="3"/>
  <c r="O183" i="3"/>
  <c r="L183" i="3"/>
  <c r="R182" i="3"/>
  <c r="Q182" i="3"/>
  <c r="S182" i="3"/>
  <c r="O182" i="3"/>
  <c r="L182" i="3"/>
  <c r="R181" i="3"/>
  <c r="Q181" i="3"/>
  <c r="O181" i="3"/>
  <c r="L181" i="3"/>
  <c r="R180" i="3"/>
  <c r="Q180" i="3"/>
  <c r="O180" i="3"/>
  <c r="L180" i="3"/>
  <c r="R179" i="3"/>
  <c r="Q179" i="3"/>
  <c r="S179" i="3"/>
  <c r="O179" i="3"/>
  <c r="L179" i="3"/>
  <c r="R178" i="3"/>
  <c r="Q178" i="3"/>
  <c r="O178" i="3"/>
  <c r="L178" i="3"/>
  <c r="R177" i="3"/>
  <c r="Q177" i="3"/>
  <c r="O177" i="3"/>
  <c r="L177" i="3"/>
  <c r="R176" i="3"/>
  <c r="Q176" i="3"/>
  <c r="S176" i="3"/>
  <c r="O176" i="3"/>
  <c r="L176" i="3"/>
  <c r="R175" i="3"/>
  <c r="Q175" i="3"/>
  <c r="S175" i="3"/>
  <c r="O175" i="3"/>
  <c r="L175" i="3"/>
  <c r="R174" i="3"/>
  <c r="Q174" i="3"/>
  <c r="O174" i="3"/>
  <c r="L174" i="3"/>
  <c r="R173" i="3"/>
  <c r="Q173" i="3"/>
  <c r="O173" i="3"/>
  <c r="L173" i="3"/>
  <c r="Q172" i="3"/>
  <c r="R172" i="3"/>
  <c r="S172" i="3"/>
  <c r="O172" i="3"/>
  <c r="L172" i="3"/>
  <c r="R171" i="3"/>
  <c r="Q171" i="3"/>
  <c r="O171" i="3"/>
  <c r="L171" i="3"/>
  <c r="R170" i="3"/>
  <c r="Q170" i="3"/>
  <c r="O170" i="3"/>
  <c r="L170" i="3"/>
  <c r="R169" i="3"/>
  <c r="Q169" i="3"/>
  <c r="O169" i="3"/>
  <c r="L169" i="3"/>
  <c r="R168" i="3"/>
  <c r="Q168" i="3"/>
  <c r="O168" i="3"/>
  <c r="L168" i="3"/>
  <c r="R167" i="3"/>
  <c r="Q167" i="3"/>
  <c r="S167" i="3"/>
  <c r="O167" i="3"/>
  <c r="L167" i="3"/>
  <c r="R166" i="3"/>
  <c r="Q166" i="3"/>
  <c r="S166" i="3"/>
  <c r="O166" i="3"/>
  <c r="L166" i="3"/>
  <c r="R165" i="3"/>
  <c r="Q165" i="3"/>
  <c r="O165" i="3"/>
  <c r="L165" i="3"/>
  <c r="R164" i="3"/>
  <c r="Q164" i="3"/>
  <c r="O164" i="3"/>
  <c r="L164" i="3"/>
  <c r="R163" i="3"/>
  <c r="Q163" i="3"/>
  <c r="S163" i="3"/>
  <c r="O163" i="3"/>
  <c r="L163" i="3"/>
  <c r="R162" i="3"/>
  <c r="Q162" i="3"/>
  <c r="S162" i="3"/>
  <c r="O162" i="3"/>
  <c r="L162" i="3"/>
  <c r="R161" i="3"/>
  <c r="Q161" i="3"/>
  <c r="O161" i="3"/>
  <c r="L161" i="3"/>
  <c r="R160" i="3"/>
  <c r="Q160" i="3"/>
  <c r="O160" i="3"/>
  <c r="L160" i="3"/>
  <c r="R159" i="3"/>
  <c r="Q159" i="3"/>
  <c r="S159" i="3"/>
  <c r="O159" i="3"/>
  <c r="L159" i="3"/>
  <c r="R158" i="3"/>
  <c r="Q158" i="3"/>
  <c r="O158" i="3"/>
  <c r="L158" i="3"/>
  <c r="R157" i="3"/>
  <c r="Q157" i="3"/>
  <c r="O157" i="3"/>
  <c r="L157" i="3"/>
  <c r="R156" i="3"/>
  <c r="Q156" i="3"/>
  <c r="O156" i="3"/>
  <c r="L156" i="3"/>
  <c r="R155" i="3"/>
  <c r="Q155" i="3"/>
  <c r="S155" i="3"/>
  <c r="O155" i="3"/>
  <c r="L155" i="3"/>
  <c r="R154" i="3"/>
  <c r="Q154" i="3"/>
  <c r="O154" i="3"/>
  <c r="L154" i="3"/>
  <c r="R153" i="3"/>
  <c r="Q153" i="3"/>
  <c r="O153" i="3"/>
  <c r="L153" i="3"/>
  <c r="R152" i="3"/>
  <c r="Q152" i="3"/>
  <c r="O152" i="3"/>
  <c r="L152" i="3"/>
  <c r="Q151" i="3"/>
  <c r="R151" i="3"/>
  <c r="S151" i="3"/>
  <c r="O151" i="3"/>
  <c r="L151" i="3"/>
  <c r="R150" i="3"/>
  <c r="Q150" i="3"/>
  <c r="S150" i="3"/>
  <c r="O150" i="3"/>
  <c r="L150" i="3"/>
  <c r="R149" i="3"/>
  <c r="Q149" i="3"/>
  <c r="O149" i="3"/>
  <c r="L149" i="3"/>
  <c r="R148" i="3"/>
  <c r="Q148" i="3"/>
  <c r="O148" i="3"/>
  <c r="L148" i="3"/>
  <c r="R147" i="3"/>
  <c r="Q147" i="3"/>
  <c r="S147" i="3"/>
  <c r="O147" i="3"/>
  <c r="L147" i="3"/>
  <c r="Q146" i="3"/>
  <c r="R146" i="3"/>
  <c r="S146" i="3"/>
  <c r="O146" i="3"/>
  <c r="L146" i="3"/>
  <c r="R145" i="3"/>
  <c r="Q145" i="3"/>
  <c r="O145" i="3"/>
  <c r="L145" i="3"/>
  <c r="R144" i="3"/>
  <c r="Q144" i="3"/>
  <c r="S144" i="3"/>
  <c r="O144" i="3"/>
  <c r="L144" i="3"/>
  <c r="R143" i="3"/>
  <c r="Q143" i="3"/>
  <c r="O143" i="3"/>
  <c r="L143" i="3"/>
  <c r="R142" i="3"/>
  <c r="Q142" i="3"/>
  <c r="O142" i="3"/>
  <c r="L142" i="3"/>
  <c r="R141" i="3"/>
  <c r="Q141" i="3"/>
  <c r="O141" i="3"/>
  <c r="L141" i="3"/>
  <c r="R140" i="3"/>
  <c r="Q140" i="3"/>
  <c r="O140" i="3"/>
  <c r="L140" i="3"/>
  <c r="R139" i="3"/>
  <c r="Q139" i="3"/>
  <c r="S139" i="3"/>
  <c r="O139" i="3"/>
  <c r="L139" i="3"/>
  <c r="R138" i="3"/>
  <c r="Q138" i="3"/>
  <c r="O138" i="3"/>
  <c r="L138" i="3"/>
  <c r="R137" i="3"/>
  <c r="Q137" i="3"/>
  <c r="O137" i="3"/>
  <c r="L137" i="3"/>
  <c r="R136" i="3"/>
  <c r="Q136" i="3"/>
  <c r="O136" i="3"/>
  <c r="L136" i="3"/>
  <c r="R135" i="3"/>
  <c r="Q135" i="3"/>
  <c r="S135" i="3"/>
  <c r="O135" i="3"/>
  <c r="L135" i="3"/>
  <c r="R134" i="3"/>
  <c r="Q134" i="3"/>
  <c r="O134" i="3"/>
  <c r="L134" i="3"/>
  <c r="R133" i="3"/>
  <c r="Q133" i="3"/>
  <c r="O133" i="3"/>
  <c r="L133" i="3"/>
  <c r="R132" i="3"/>
  <c r="Q132" i="3"/>
  <c r="O132" i="3"/>
  <c r="L132" i="3"/>
  <c r="R131" i="3"/>
  <c r="Q131" i="3"/>
  <c r="O131" i="3"/>
  <c r="L131" i="3"/>
  <c r="R130" i="3"/>
  <c r="Q130" i="3"/>
  <c r="S130" i="3"/>
  <c r="O130" i="3"/>
  <c r="L130" i="3"/>
  <c r="R129" i="3"/>
  <c r="Q129" i="3"/>
  <c r="O129" i="3"/>
  <c r="L129" i="3"/>
  <c r="R128" i="3"/>
  <c r="Q128" i="3"/>
  <c r="S128" i="3"/>
  <c r="O128" i="3"/>
  <c r="L128" i="3"/>
  <c r="Q127" i="3"/>
  <c r="R127" i="3"/>
  <c r="S127" i="3"/>
  <c r="O127" i="3"/>
  <c r="L127" i="3"/>
  <c r="R126" i="3"/>
  <c r="Q126" i="3"/>
  <c r="O126" i="3"/>
  <c r="L126" i="3"/>
  <c r="R125" i="3"/>
  <c r="Q125" i="3"/>
  <c r="O125" i="3"/>
  <c r="L125" i="3"/>
  <c r="R124" i="3"/>
  <c r="Q124" i="3"/>
  <c r="S124" i="3"/>
  <c r="O124" i="3"/>
  <c r="L124" i="3"/>
  <c r="R123" i="3"/>
  <c r="Q123" i="3"/>
  <c r="O123" i="3"/>
  <c r="L123" i="3"/>
  <c r="R122" i="3"/>
  <c r="Q122" i="3"/>
  <c r="O122" i="3"/>
  <c r="L122" i="3"/>
  <c r="R121" i="3"/>
  <c r="Q121" i="3"/>
  <c r="O121" i="3"/>
  <c r="L121" i="3"/>
  <c r="R120" i="3"/>
  <c r="Q120" i="3"/>
  <c r="O120" i="3"/>
  <c r="L120" i="3"/>
  <c r="Q119" i="3"/>
  <c r="R119" i="3"/>
  <c r="S119" i="3"/>
  <c r="O119" i="3"/>
  <c r="L119" i="3"/>
  <c r="R118" i="3"/>
  <c r="Q118" i="3"/>
  <c r="S118" i="3"/>
  <c r="O118" i="3"/>
  <c r="L118" i="3"/>
  <c r="R117" i="3"/>
  <c r="Q117" i="3"/>
  <c r="O117" i="3"/>
  <c r="L117" i="3"/>
  <c r="R116" i="3"/>
  <c r="Q116" i="3"/>
  <c r="O116" i="3"/>
  <c r="L116" i="3"/>
  <c r="R115" i="3"/>
  <c r="Q115" i="3"/>
  <c r="O115" i="3"/>
  <c r="L115" i="3"/>
  <c r="R114" i="3"/>
  <c r="Q114" i="3"/>
  <c r="S114" i="3"/>
  <c r="O114" i="3"/>
  <c r="L114" i="3"/>
  <c r="R113" i="3"/>
  <c r="Q113" i="3"/>
  <c r="O113" i="3"/>
  <c r="L113" i="3"/>
  <c r="R112" i="3"/>
  <c r="Q112" i="3"/>
  <c r="S112" i="3"/>
  <c r="O112" i="3"/>
  <c r="L112" i="3"/>
  <c r="R111" i="3"/>
  <c r="Q111" i="3"/>
  <c r="S111" i="3"/>
  <c r="O111" i="3"/>
  <c r="L111" i="3"/>
  <c r="R110" i="3"/>
  <c r="Q110" i="3"/>
  <c r="O110" i="3"/>
  <c r="L110" i="3"/>
  <c r="R109" i="3"/>
  <c r="Q109" i="3"/>
  <c r="O109" i="3"/>
  <c r="L109" i="3"/>
  <c r="Q108" i="3"/>
  <c r="R108" i="3"/>
  <c r="S108" i="3"/>
  <c r="O108" i="3"/>
  <c r="L108" i="3"/>
  <c r="R107" i="3"/>
  <c r="Q107" i="3"/>
  <c r="S107" i="3"/>
  <c r="O107" i="3"/>
  <c r="L107" i="3"/>
  <c r="R106" i="3"/>
  <c r="Q106" i="3"/>
  <c r="O106" i="3"/>
  <c r="L106" i="3"/>
  <c r="R105" i="3"/>
  <c r="Q105" i="3"/>
  <c r="O105" i="3"/>
  <c r="L105" i="3"/>
  <c r="R104" i="3"/>
  <c r="Q104" i="3"/>
  <c r="O104" i="3"/>
  <c r="L104" i="3"/>
  <c r="Q103" i="3"/>
  <c r="R103" i="3"/>
  <c r="S103" i="3"/>
  <c r="O103" i="3"/>
  <c r="L103" i="3"/>
  <c r="R102" i="3"/>
  <c r="Q102" i="3"/>
  <c r="S102" i="3"/>
  <c r="O102" i="3"/>
  <c r="L102" i="3"/>
  <c r="R101" i="3"/>
  <c r="Q101" i="3"/>
  <c r="O101" i="3"/>
  <c r="L101" i="3"/>
  <c r="R100" i="3"/>
  <c r="Q100" i="3"/>
  <c r="O100" i="3"/>
  <c r="L100" i="3"/>
  <c r="R99" i="3"/>
  <c r="Q99" i="3"/>
  <c r="S99" i="3"/>
  <c r="O99" i="3"/>
  <c r="L99" i="3"/>
  <c r="Q98" i="3"/>
  <c r="R98" i="3"/>
  <c r="S98" i="3"/>
  <c r="O98" i="3"/>
  <c r="L98" i="3"/>
  <c r="R97" i="3"/>
  <c r="Q97" i="3"/>
  <c r="O97" i="3"/>
  <c r="L97" i="3"/>
  <c r="R96" i="3"/>
  <c r="Q96" i="3"/>
  <c r="S96" i="3"/>
  <c r="O96" i="3"/>
  <c r="L96" i="3"/>
  <c r="R95" i="3"/>
  <c r="Q95" i="3"/>
  <c r="S95" i="3"/>
  <c r="O95" i="3"/>
  <c r="L95" i="3"/>
  <c r="R94" i="3"/>
  <c r="Q94" i="3"/>
  <c r="O94" i="3"/>
  <c r="L94" i="3"/>
  <c r="R93" i="3"/>
  <c r="Q93" i="3"/>
  <c r="O93" i="3"/>
  <c r="L93" i="3"/>
  <c r="Q92" i="3"/>
  <c r="R92" i="3"/>
  <c r="S92" i="3"/>
  <c r="O92" i="3"/>
  <c r="L92" i="3"/>
  <c r="R91" i="3"/>
  <c r="Q91" i="3"/>
  <c r="S91" i="3"/>
  <c r="O91" i="3"/>
  <c r="L91" i="3"/>
  <c r="R90" i="3"/>
  <c r="Q90" i="3"/>
  <c r="O90" i="3"/>
  <c r="L90" i="3"/>
  <c r="R89" i="3"/>
  <c r="Q89" i="3"/>
  <c r="O89" i="3"/>
  <c r="L89" i="3"/>
  <c r="R88" i="3"/>
  <c r="Q88" i="3"/>
  <c r="O88" i="3"/>
  <c r="L88" i="3"/>
  <c r="Q87" i="3"/>
  <c r="R87" i="3"/>
  <c r="S87" i="3"/>
  <c r="O87" i="3"/>
  <c r="L87" i="3"/>
  <c r="R86" i="3"/>
  <c r="Q86" i="3"/>
  <c r="S86" i="3"/>
  <c r="O86" i="3"/>
  <c r="L86" i="3"/>
  <c r="R85" i="3"/>
  <c r="Q85" i="3"/>
  <c r="O85" i="3"/>
  <c r="L85" i="3"/>
  <c r="R84" i="3"/>
  <c r="Q84" i="3"/>
  <c r="O84" i="3"/>
  <c r="L84" i="3"/>
  <c r="R83" i="3"/>
  <c r="Q83" i="3"/>
  <c r="S83" i="3"/>
  <c r="O83" i="3"/>
  <c r="L83" i="3"/>
  <c r="Q82" i="3"/>
  <c r="R82" i="3"/>
  <c r="S82" i="3"/>
  <c r="O82" i="3"/>
  <c r="L82" i="3"/>
  <c r="R81" i="3"/>
  <c r="Q81" i="3"/>
  <c r="O81" i="3"/>
  <c r="L81" i="3"/>
  <c r="R80" i="3"/>
  <c r="Q80" i="3"/>
  <c r="S80" i="3"/>
  <c r="O80" i="3"/>
  <c r="L80" i="3"/>
  <c r="Q79" i="3"/>
  <c r="R79" i="3"/>
  <c r="S79" i="3"/>
  <c r="O79" i="3"/>
  <c r="L79" i="3"/>
  <c r="R78" i="3"/>
  <c r="Q78" i="3"/>
  <c r="O78" i="3"/>
  <c r="L78" i="3"/>
  <c r="R77" i="3"/>
  <c r="Q77" i="3"/>
  <c r="O77" i="3"/>
  <c r="L77" i="3"/>
  <c r="R76" i="3"/>
  <c r="Q76" i="3"/>
  <c r="O76" i="3"/>
  <c r="L76" i="3"/>
  <c r="R75" i="3"/>
  <c r="Q75" i="3"/>
  <c r="S75" i="3"/>
  <c r="O75" i="3"/>
  <c r="L75" i="3"/>
  <c r="R74" i="3"/>
  <c r="Q74" i="3"/>
  <c r="O74" i="3"/>
  <c r="L74" i="3"/>
  <c r="R73" i="3"/>
  <c r="Q73" i="3"/>
  <c r="O73" i="3"/>
  <c r="L73" i="3"/>
  <c r="R72" i="3"/>
  <c r="Q72" i="3"/>
  <c r="O72" i="3"/>
  <c r="L72" i="3"/>
  <c r="Q71" i="3"/>
  <c r="R71" i="3"/>
  <c r="S71" i="3"/>
  <c r="O71" i="3"/>
  <c r="L71" i="3"/>
  <c r="Q70" i="3"/>
  <c r="R70" i="3"/>
  <c r="S70" i="3"/>
  <c r="O70" i="3"/>
  <c r="L70" i="3"/>
  <c r="R69" i="3"/>
  <c r="Q69" i="3"/>
  <c r="O69" i="3"/>
  <c r="L69" i="3"/>
  <c r="R68" i="3"/>
  <c r="Q68" i="3"/>
  <c r="O68" i="3"/>
  <c r="L68" i="3"/>
  <c r="R67" i="3"/>
  <c r="Q67" i="3"/>
  <c r="S67" i="3"/>
  <c r="O67" i="3"/>
  <c r="L67" i="3"/>
  <c r="Q66" i="3"/>
  <c r="R66" i="3"/>
  <c r="S66" i="3"/>
  <c r="O66" i="3"/>
  <c r="L66" i="3"/>
  <c r="R65" i="3"/>
  <c r="Q65" i="3"/>
  <c r="O65" i="3"/>
  <c r="L65" i="3"/>
  <c r="R64" i="3"/>
  <c r="Q64" i="3"/>
  <c r="S64" i="3"/>
  <c r="O64" i="3"/>
  <c r="L64" i="3"/>
  <c r="R63" i="3"/>
  <c r="Q63" i="3"/>
  <c r="S63" i="3"/>
  <c r="O63" i="3"/>
  <c r="L63" i="3"/>
  <c r="R62" i="3"/>
  <c r="Q62" i="3"/>
  <c r="O62" i="3"/>
  <c r="L62" i="3"/>
  <c r="U61" i="3"/>
  <c r="R61" i="3"/>
  <c r="Q61" i="3"/>
  <c r="S61" i="3"/>
  <c r="O61" i="3"/>
  <c r="L61" i="3"/>
  <c r="R60" i="3"/>
  <c r="Q60" i="3"/>
  <c r="S60" i="3"/>
  <c r="O60" i="3"/>
  <c r="L60" i="3"/>
  <c r="R59" i="3"/>
  <c r="Q59" i="3"/>
  <c r="O59" i="3"/>
  <c r="L59" i="3"/>
  <c r="R58" i="3"/>
  <c r="Q58" i="3"/>
  <c r="O58" i="3"/>
  <c r="L58" i="3"/>
  <c r="Q57" i="3"/>
  <c r="R57" i="3"/>
  <c r="S57" i="3"/>
  <c r="O57" i="3"/>
  <c r="L57" i="3"/>
  <c r="R56" i="3"/>
  <c r="Q56" i="3"/>
  <c r="S56" i="3"/>
  <c r="O56" i="3"/>
  <c r="L56" i="3"/>
  <c r="R55" i="3"/>
  <c r="Q55" i="3"/>
  <c r="O55" i="3"/>
  <c r="L55" i="3"/>
  <c r="R54" i="3"/>
  <c r="Q54" i="3"/>
  <c r="O54" i="3"/>
  <c r="L54" i="3"/>
  <c r="R53" i="3"/>
  <c r="Q53" i="3"/>
  <c r="O53" i="3"/>
  <c r="L53" i="3"/>
  <c r="Q52" i="3"/>
  <c r="R52" i="3"/>
  <c r="S52" i="3"/>
  <c r="O52" i="3"/>
  <c r="L52" i="3"/>
  <c r="R51" i="3"/>
  <c r="Q51" i="3"/>
  <c r="O51" i="3"/>
  <c r="L51" i="3"/>
  <c r="R50" i="3"/>
  <c r="Q50" i="3"/>
  <c r="O50" i="3"/>
  <c r="L50" i="3"/>
  <c r="R49" i="3"/>
  <c r="Q49" i="3"/>
  <c r="O49" i="3"/>
  <c r="L49" i="3"/>
  <c r="R48" i="3"/>
  <c r="Q48" i="3"/>
  <c r="S48" i="3"/>
  <c r="O48" i="3"/>
  <c r="L48" i="3"/>
  <c r="R47" i="3"/>
  <c r="Q47" i="3"/>
  <c r="S47" i="3"/>
  <c r="O47" i="3"/>
  <c r="L47" i="3"/>
  <c r="R46" i="3"/>
  <c r="Q46" i="3"/>
  <c r="O46" i="3"/>
  <c r="L46" i="3"/>
  <c r="R45" i="3"/>
  <c r="Q45" i="3"/>
  <c r="S45" i="3"/>
  <c r="O45" i="3"/>
  <c r="L45" i="3"/>
  <c r="Q44" i="3"/>
  <c r="R44" i="3"/>
  <c r="S44" i="3"/>
  <c r="O44" i="3"/>
  <c r="L44" i="3"/>
  <c r="R43" i="3"/>
  <c r="Q43" i="3"/>
  <c r="O43" i="3"/>
  <c r="L43" i="3"/>
  <c r="R42" i="3"/>
  <c r="Q42" i="3"/>
  <c r="O42" i="3"/>
  <c r="L42" i="3"/>
  <c r="R41" i="3"/>
  <c r="Q41" i="3"/>
  <c r="S41" i="3"/>
  <c r="O41" i="3"/>
  <c r="L41" i="3"/>
  <c r="R40" i="3"/>
  <c r="Q40" i="3"/>
  <c r="S40" i="3"/>
  <c r="O40" i="3"/>
  <c r="L40" i="3"/>
  <c r="R39" i="3"/>
  <c r="Q39" i="3"/>
  <c r="O39" i="3"/>
  <c r="L39" i="3"/>
  <c r="R38" i="3"/>
  <c r="Q38" i="3"/>
  <c r="O38" i="3"/>
  <c r="L38" i="3"/>
  <c r="R37" i="3"/>
  <c r="Q37" i="3"/>
  <c r="O37" i="3"/>
  <c r="L37" i="3"/>
  <c r="R36" i="3"/>
  <c r="Q36" i="3"/>
  <c r="S36" i="3"/>
  <c r="O36" i="3"/>
  <c r="L36" i="3"/>
  <c r="R35" i="3"/>
  <c r="Q35" i="3"/>
  <c r="S35" i="3"/>
  <c r="O35" i="3"/>
  <c r="L35" i="3"/>
  <c r="R34" i="3"/>
  <c r="Q34" i="3"/>
  <c r="O34" i="3"/>
  <c r="L34" i="3"/>
  <c r="R33" i="3"/>
  <c r="Q33" i="3"/>
  <c r="O33" i="3"/>
  <c r="L33" i="3"/>
  <c r="R32" i="3"/>
  <c r="Q32" i="3"/>
  <c r="S32" i="3"/>
  <c r="O32" i="3"/>
  <c r="L32" i="3"/>
  <c r="R31" i="3"/>
  <c r="Q31" i="3"/>
  <c r="S31" i="3"/>
  <c r="O31" i="3"/>
  <c r="L31" i="3"/>
  <c r="R30" i="3"/>
  <c r="Q30" i="3"/>
  <c r="O30" i="3"/>
  <c r="L30" i="3"/>
  <c r="R29" i="3"/>
  <c r="Q29" i="3"/>
  <c r="S29" i="3"/>
  <c r="O29" i="3"/>
  <c r="L29" i="3"/>
  <c r="Q28" i="3"/>
  <c r="R28" i="3"/>
  <c r="S28" i="3"/>
  <c r="O28" i="3"/>
  <c r="L28" i="3"/>
  <c r="R27" i="3"/>
  <c r="Q27" i="3"/>
  <c r="O27" i="3"/>
  <c r="L27" i="3"/>
  <c r="R26" i="3"/>
  <c r="Q26" i="3"/>
  <c r="O26" i="3"/>
  <c r="L26" i="3"/>
  <c r="R25" i="3"/>
  <c r="Q25" i="3"/>
  <c r="O25" i="3"/>
  <c r="L25" i="3"/>
  <c r="R24" i="3"/>
  <c r="Q24" i="3"/>
  <c r="O24" i="3"/>
  <c r="L24" i="3"/>
  <c r="R23" i="3"/>
  <c r="Q23" i="3"/>
  <c r="O23" i="3"/>
  <c r="L23" i="3"/>
  <c r="R22" i="3"/>
  <c r="Q22" i="3"/>
  <c r="O22" i="3"/>
  <c r="L22" i="3"/>
  <c r="R21" i="3"/>
  <c r="Q21" i="3"/>
  <c r="O21" i="3"/>
  <c r="L21" i="3"/>
  <c r="R20" i="3"/>
  <c r="Q20" i="3"/>
  <c r="O20" i="3"/>
  <c r="L20" i="3"/>
  <c r="R19" i="3"/>
  <c r="Q19" i="3"/>
  <c r="S19" i="3"/>
  <c r="O19" i="3"/>
  <c r="L19" i="3"/>
  <c r="R18" i="3"/>
  <c r="Q18" i="3"/>
  <c r="O18" i="3"/>
  <c r="L18" i="3"/>
  <c r="R17" i="3"/>
  <c r="Q17" i="3"/>
  <c r="O17" i="3"/>
  <c r="L17" i="3"/>
  <c r="R16" i="3"/>
  <c r="Q16" i="3"/>
  <c r="O16" i="3"/>
  <c r="L16" i="3"/>
  <c r="R15" i="3"/>
  <c r="Q15" i="3"/>
  <c r="O15" i="3"/>
  <c r="L15" i="3"/>
  <c r="R14" i="3"/>
  <c r="Q14" i="3"/>
  <c r="O14" i="3"/>
  <c r="L14" i="3"/>
  <c r="R13" i="3"/>
  <c r="Q13" i="3"/>
  <c r="O13" i="3"/>
  <c r="L13" i="3"/>
  <c r="R12" i="3"/>
  <c r="Q12" i="3"/>
  <c r="O12" i="3"/>
  <c r="L12" i="3"/>
  <c r="R11" i="3"/>
  <c r="Q11" i="3"/>
  <c r="S11" i="3"/>
  <c r="O11" i="3"/>
  <c r="L11" i="3"/>
  <c r="R10" i="3"/>
  <c r="Q10" i="3"/>
  <c r="S10" i="3"/>
  <c r="O10" i="3"/>
  <c r="L10" i="3"/>
  <c r="R9" i="3"/>
  <c r="Q9" i="3"/>
  <c r="O9" i="3"/>
  <c r="L9" i="3"/>
  <c r="R8" i="3"/>
  <c r="Q8" i="3"/>
  <c r="O8" i="3"/>
  <c r="L8" i="3"/>
  <c r="Q7" i="3"/>
  <c r="R7" i="3"/>
  <c r="S7" i="3"/>
  <c r="O7" i="3"/>
  <c r="L7" i="3"/>
  <c r="R6" i="3"/>
  <c r="Q6" i="3"/>
  <c r="S6" i="3"/>
  <c r="O6" i="3"/>
  <c r="L6" i="3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AX121" i="4"/>
  <c r="AW121" i="4"/>
  <c r="AV121" i="4"/>
  <c r="AU121" i="4"/>
  <c r="AT121" i="4"/>
  <c r="AS121" i="4"/>
  <c r="AR121" i="4"/>
  <c r="AQ121" i="4"/>
  <c r="AP121" i="4"/>
  <c r="AO121" i="4"/>
  <c r="AN121" i="4"/>
  <c r="AM121" i="4"/>
  <c r="AL121" i="4"/>
  <c r="AZ121" i="4"/>
  <c r="AX120" i="4"/>
  <c r="AW120" i="4"/>
  <c r="AV120" i="4"/>
  <c r="AU120" i="4"/>
  <c r="AT120" i="4"/>
  <c r="AS120" i="4"/>
  <c r="AR120" i="4"/>
  <c r="AQ120" i="4"/>
  <c r="AP120" i="4"/>
  <c r="AO120" i="4"/>
  <c r="AN120" i="4"/>
  <c r="AM120" i="4"/>
  <c r="AL120" i="4"/>
  <c r="AZ120" i="4"/>
  <c r="AX119" i="4"/>
  <c r="AW119" i="4"/>
  <c r="AV119" i="4"/>
  <c r="AU119" i="4"/>
  <c r="AT119" i="4"/>
  <c r="AS119" i="4"/>
  <c r="AR119" i="4"/>
  <c r="AQ119" i="4"/>
  <c r="AP119" i="4"/>
  <c r="AO119" i="4"/>
  <c r="AN119" i="4"/>
  <c r="AM119" i="4"/>
  <c r="AL119" i="4"/>
  <c r="AZ119" i="4"/>
  <c r="AX118" i="4"/>
  <c r="AW118" i="4"/>
  <c r="AV118" i="4"/>
  <c r="AU118" i="4"/>
  <c r="AT118" i="4"/>
  <c r="AS118" i="4"/>
  <c r="AR118" i="4"/>
  <c r="AQ118" i="4"/>
  <c r="AP118" i="4"/>
  <c r="AO118" i="4"/>
  <c r="AN118" i="4"/>
  <c r="AM118" i="4"/>
  <c r="AL118" i="4"/>
  <c r="AZ118" i="4"/>
  <c r="AX117" i="4"/>
  <c r="AW117" i="4"/>
  <c r="AV117" i="4"/>
  <c r="AU117" i="4"/>
  <c r="AT117" i="4"/>
  <c r="AS117" i="4"/>
  <c r="AR117" i="4"/>
  <c r="AQ117" i="4"/>
  <c r="AP117" i="4"/>
  <c r="AO117" i="4"/>
  <c r="AN117" i="4"/>
  <c r="AM117" i="4"/>
  <c r="AL117" i="4"/>
  <c r="AZ117" i="4"/>
  <c r="AX116" i="4"/>
  <c r="AW116" i="4"/>
  <c r="AV116" i="4"/>
  <c r="AU116" i="4"/>
  <c r="AT116" i="4"/>
  <c r="AS116" i="4"/>
  <c r="AR116" i="4"/>
  <c r="AQ116" i="4"/>
  <c r="AP116" i="4"/>
  <c r="AO116" i="4"/>
  <c r="AN116" i="4"/>
  <c r="AM116" i="4"/>
  <c r="AL116" i="4"/>
  <c r="AZ116" i="4"/>
  <c r="AX115" i="4"/>
  <c r="AW115" i="4"/>
  <c r="AV115" i="4"/>
  <c r="AU115" i="4"/>
  <c r="AT115" i="4"/>
  <c r="AS115" i="4"/>
  <c r="AR115" i="4"/>
  <c r="AQ115" i="4"/>
  <c r="AP115" i="4"/>
  <c r="AO115" i="4"/>
  <c r="AN115" i="4"/>
  <c r="AL115" i="4"/>
  <c r="AM115" i="4"/>
  <c r="BA115" i="4"/>
  <c r="AZ115" i="4"/>
  <c r="AX113" i="4"/>
  <c r="AW113" i="4"/>
  <c r="AV113" i="4"/>
  <c r="AU113" i="4"/>
  <c r="AT113" i="4"/>
  <c r="AS113" i="4"/>
  <c r="AR113" i="4"/>
  <c r="AQ113" i="4"/>
  <c r="AP113" i="4"/>
  <c r="AO113" i="4"/>
  <c r="AN113" i="4"/>
  <c r="AM113" i="4"/>
  <c r="AL113" i="4"/>
  <c r="AZ113" i="4"/>
  <c r="AX112" i="4"/>
  <c r="AW112" i="4"/>
  <c r="AV112" i="4"/>
  <c r="AU112" i="4"/>
  <c r="AT112" i="4"/>
  <c r="AS112" i="4"/>
  <c r="AR112" i="4"/>
  <c r="AQ112" i="4"/>
  <c r="AP112" i="4"/>
  <c r="AO112" i="4"/>
  <c r="AN112" i="4"/>
  <c r="AM112" i="4"/>
  <c r="AL112" i="4"/>
  <c r="AZ112" i="4"/>
  <c r="AX111" i="4"/>
  <c r="AW111" i="4"/>
  <c r="AV111" i="4"/>
  <c r="AU111" i="4"/>
  <c r="AT111" i="4"/>
  <c r="AS111" i="4"/>
  <c r="AR111" i="4"/>
  <c r="AQ111" i="4"/>
  <c r="AP111" i="4"/>
  <c r="AO111" i="4"/>
  <c r="AN111" i="4"/>
  <c r="AM111" i="4"/>
  <c r="AL111" i="4"/>
  <c r="AZ111" i="4"/>
  <c r="AX110" i="4"/>
  <c r="AW110" i="4"/>
  <c r="AV110" i="4"/>
  <c r="AU110" i="4"/>
  <c r="AT110" i="4"/>
  <c r="AS110" i="4"/>
  <c r="AR110" i="4"/>
  <c r="AQ110" i="4"/>
  <c r="AP110" i="4"/>
  <c r="AO110" i="4"/>
  <c r="AN110" i="4"/>
  <c r="AM110" i="4"/>
  <c r="AL110" i="4"/>
  <c r="AZ110" i="4"/>
  <c r="AX109" i="4"/>
  <c r="AW109" i="4"/>
  <c r="AV109" i="4"/>
  <c r="AU109" i="4"/>
  <c r="AT109" i="4"/>
  <c r="AS109" i="4"/>
  <c r="AR109" i="4"/>
  <c r="AQ109" i="4"/>
  <c r="AP109" i="4"/>
  <c r="AO109" i="4"/>
  <c r="AN109" i="4"/>
  <c r="AM109" i="4"/>
  <c r="AL109" i="4"/>
  <c r="AZ109" i="4"/>
  <c r="AX108" i="4"/>
  <c r="AW108" i="4"/>
  <c r="AV108" i="4"/>
  <c r="AU108" i="4"/>
  <c r="AT108" i="4"/>
  <c r="AS108" i="4"/>
  <c r="AR108" i="4"/>
  <c r="AQ108" i="4"/>
  <c r="AP108" i="4"/>
  <c r="AO108" i="4"/>
  <c r="AN108" i="4"/>
  <c r="AM108" i="4"/>
  <c r="AL108" i="4"/>
  <c r="AZ108" i="4"/>
  <c r="AX107" i="4"/>
  <c r="AW107" i="4"/>
  <c r="AV107" i="4"/>
  <c r="AU107" i="4"/>
  <c r="AT107" i="4"/>
  <c r="AS107" i="4"/>
  <c r="AR107" i="4"/>
  <c r="AQ107" i="4"/>
  <c r="AP107" i="4"/>
  <c r="AO107" i="4"/>
  <c r="AN107" i="4"/>
  <c r="AL107" i="4"/>
  <c r="AM107" i="4"/>
  <c r="BA107" i="4"/>
  <c r="AZ107" i="4"/>
  <c r="AX105" i="4"/>
  <c r="AW105" i="4"/>
  <c r="AV105" i="4"/>
  <c r="AU105" i="4"/>
  <c r="AT105" i="4"/>
  <c r="AS105" i="4"/>
  <c r="AR105" i="4"/>
  <c r="AQ105" i="4"/>
  <c r="AP105" i="4"/>
  <c r="AO105" i="4"/>
  <c r="AN105" i="4"/>
  <c r="AM105" i="4"/>
  <c r="AL105" i="4"/>
  <c r="AZ105" i="4"/>
  <c r="AX104" i="4"/>
  <c r="AW104" i="4"/>
  <c r="AV104" i="4"/>
  <c r="AU104" i="4"/>
  <c r="AT104" i="4"/>
  <c r="AS104" i="4"/>
  <c r="AR104" i="4"/>
  <c r="AQ104" i="4"/>
  <c r="AP104" i="4"/>
  <c r="AO104" i="4"/>
  <c r="AN104" i="4"/>
  <c r="AM104" i="4"/>
  <c r="AL104" i="4"/>
  <c r="AZ104" i="4"/>
  <c r="AX103" i="4"/>
  <c r="AW103" i="4"/>
  <c r="AV103" i="4"/>
  <c r="AU103" i="4"/>
  <c r="AT103" i="4"/>
  <c r="AS103" i="4"/>
  <c r="AR103" i="4"/>
  <c r="AQ103" i="4"/>
  <c r="AP103" i="4"/>
  <c r="AO103" i="4"/>
  <c r="AN103" i="4"/>
  <c r="AM103" i="4"/>
  <c r="AL103" i="4"/>
  <c r="AZ103" i="4"/>
  <c r="AX102" i="4"/>
  <c r="AW102" i="4"/>
  <c r="AV102" i="4"/>
  <c r="AU102" i="4"/>
  <c r="AT102" i="4"/>
  <c r="AS102" i="4"/>
  <c r="AR102" i="4"/>
  <c r="AQ102" i="4"/>
  <c r="AP102" i="4"/>
  <c r="AO102" i="4"/>
  <c r="AN102" i="4"/>
  <c r="AM102" i="4"/>
  <c r="AL102" i="4"/>
  <c r="AZ102" i="4"/>
  <c r="AX101" i="4"/>
  <c r="AW101" i="4"/>
  <c r="AV101" i="4"/>
  <c r="AU101" i="4"/>
  <c r="AT101" i="4"/>
  <c r="AS101" i="4"/>
  <c r="AR101" i="4"/>
  <c r="AQ101" i="4"/>
  <c r="AP101" i="4"/>
  <c r="AO101" i="4"/>
  <c r="AN101" i="4"/>
  <c r="AM101" i="4"/>
  <c r="AL101" i="4"/>
  <c r="AZ101" i="4"/>
  <c r="AX100" i="4"/>
  <c r="AW100" i="4"/>
  <c r="AV100" i="4"/>
  <c r="AU100" i="4"/>
  <c r="AT100" i="4"/>
  <c r="AS100" i="4"/>
  <c r="AR100" i="4"/>
  <c r="AQ100" i="4"/>
  <c r="AP100" i="4"/>
  <c r="AO100" i="4"/>
  <c r="AN100" i="4"/>
  <c r="AM100" i="4"/>
  <c r="AL100" i="4"/>
  <c r="AZ100" i="4"/>
  <c r="AX99" i="4"/>
  <c r="AW99" i="4"/>
  <c r="AV99" i="4"/>
  <c r="AU99" i="4"/>
  <c r="AT99" i="4"/>
  <c r="AS99" i="4"/>
  <c r="AR99" i="4"/>
  <c r="AQ99" i="4"/>
  <c r="AP99" i="4"/>
  <c r="AO99" i="4"/>
  <c r="AN99" i="4"/>
  <c r="AL99" i="4"/>
  <c r="AM99" i="4"/>
  <c r="BA99" i="4"/>
  <c r="AZ99" i="4"/>
  <c r="BB99" i="4"/>
  <c r="AX97" i="4"/>
  <c r="AW97" i="4"/>
  <c r="AV97" i="4"/>
  <c r="AU97" i="4"/>
  <c r="AT97" i="4"/>
  <c r="AS97" i="4"/>
  <c r="AR97" i="4"/>
  <c r="AQ97" i="4"/>
  <c r="AP97" i="4"/>
  <c r="AO97" i="4"/>
  <c r="AN97" i="4"/>
  <c r="AM97" i="4"/>
  <c r="AL97" i="4"/>
  <c r="AZ97" i="4"/>
  <c r="AX96" i="4"/>
  <c r="AW96" i="4"/>
  <c r="AV96" i="4"/>
  <c r="AU96" i="4"/>
  <c r="AT96" i="4"/>
  <c r="AS96" i="4"/>
  <c r="AR96" i="4"/>
  <c r="AQ96" i="4"/>
  <c r="AP96" i="4"/>
  <c r="AO96" i="4"/>
  <c r="AN96" i="4"/>
  <c r="AM96" i="4"/>
  <c r="AL96" i="4"/>
  <c r="AZ96" i="4"/>
  <c r="AX95" i="4"/>
  <c r="AW95" i="4"/>
  <c r="AV95" i="4"/>
  <c r="AU95" i="4"/>
  <c r="AT95" i="4"/>
  <c r="AS95" i="4"/>
  <c r="AR95" i="4"/>
  <c r="AQ95" i="4"/>
  <c r="AP95" i="4"/>
  <c r="AO95" i="4"/>
  <c r="AN95" i="4"/>
  <c r="AM95" i="4"/>
  <c r="AL95" i="4"/>
  <c r="AZ95" i="4"/>
  <c r="AX94" i="4"/>
  <c r="AW94" i="4"/>
  <c r="AV94" i="4"/>
  <c r="AU94" i="4"/>
  <c r="AT94" i="4"/>
  <c r="AS94" i="4"/>
  <c r="AR94" i="4"/>
  <c r="AQ94" i="4"/>
  <c r="AP94" i="4"/>
  <c r="AO94" i="4"/>
  <c r="AN94" i="4"/>
  <c r="AM94" i="4"/>
  <c r="AL94" i="4"/>
  <c r="AZ94" i="4"/>
  <c r="AX93" i="4"/>
  <c r="AW93" i="4"/>
  <c r="AV93" i="4"/>
  <c r="AU93" i="4"/>
  <c r="AT93" i="4"/>
  <c r="AS93" i="4"/>
  <c r="AR93" i="4"/>
  <c r="AQ93" i="4"/>
  <c r="AP93" i="4"/>
  <c r="AO93" i="4"/>
  <c r="AN93" i="4"/>
  <c r="AM93" i="4"/>
  <c r="AL93" i="4"/>
  <c r="AZ93" i="4"/>
  <c r="AX92" i="4"/>
  <c r="AW92" i="4"/>
  <c r="AV92" i="4"/>
  <c r="AU92" i="4"/>
  <c r="AT92" i="4"/>
  <c r="AS92" i="4"/>
  <c r="AR92" i="4"/>
  <c r="AQ92" i="4"/>
  <c r="AP92" i="4"/>
  <c r="AO92" i="4"/>
  <c r="AN92" i="4"/>
  <c r="AM92" i="4"/>
  <c r="AL92" i="4"/>
  <c r="AZ92" i="4"/>
  <c r="AX91" i="4"/>
  <c r="AW91" i="4"/>
  <c r="AV91" i="4"/>
  <c r="AU91" i="4"/>
  <c r="AT91" i="4"/>
  <c r="AS91" i="4"/>
  <c r="AR91" i="4"/>
  <c r="AQ91" i="4"/>
  <c r="AP91" i="4"/>
  <c r="AO91" i="4"/>
  <c r="AN91" i="4"/>
  <c r="AL91" i="4"/>
  <c r="AM91" i="4"/>
  <c r="BA91" i="4"/>
  <c r="AZ91" i="4"/>
  <c r="BB91" i="4"/>
  <c r="AX89" i="4"/>
  <c r="AW89" i="4"/>
  <c r="AV89" i="4"/>
  <c r="AU89" i="4"/>
  <c r="AT89" i="4"/>
  <c r="AS89" i="4"/>
  <c r="AR89" i="4"/>
  <c r="AQ89" i="4"/>
  <c r="AP89" i="4"/>
  <c r="AO89" i="4"/>
  <c r="AN89" i="4"/>
  <c r="AM89" i="4"/>
  <c r="AL89" i="4"/>
  <c r="AZ89" i="4"/>
  <c r="AX88" i="4"/>
  <c r="AW88" i="4"/>
  <c r="AV88" i="4"/>
  <c r="AU88" i="4"/>
  <c r="AT88" i="4"/>
  <c r="AS88" i="4"/>
  <c r="AR88" i="4"/>
  <c r="AQ88" i="4"/>
  <c r="AP88" i="4"/>
  <c r="AO88" i="4"/>
  <c r="AN88" i="4"/>
  <c r="AM88" i="4"/>
  <c r="AL88" i="4"/>
  <c r="AZ88" i="4"/>
  <c r="AX87" i="4"/>
  <c r="AW87" i="4"/>
  <c r="AV87" i="4"/>
  <c r="AU87" i="4"/>
  <c r="AT87" i="4"/>
  <c r="AS87" i="4"/>
  <c r="AR87" i="4"/>
  <c r="AQ87" i="4"/>
  <c r="AP87" i="4"/>
  <c r="AO87" i="4"/>
  <c r="AN87" i="4"/>
  <c r="AM87" i="4"/>
  <c r="AL87" i="4"/>
  <c r="AZ87" i="4"/>
  <c r="AX86" i="4"/>
  <c r="AW86" i="4"/>
  <c r="AV86" i="4"/>
  <c r="AU86" i="4"/>
  <c r="AT86" i="4"/>
  <c r="AS86" i="4"/>
  <c r="AR86" i="4"/>
  <c r="AQ86" i="4"/>
  <c r="AP86" i="4"/>
  <c r="AO86" i="4"/>
  <c r="AN86" i="4"/>
  <c r="AM86" i="4"/>
  <c r="AL86" i="4"/>
  <c r="AZ86" i="4"/>
  <c r="AX85" i="4"/>
  <c r="AW85" i="4"/>
  <c r="AV85" i="4"/>
  <c r="AU85" i="4"/>
  <c r="AT85" i="4"/>
  <c r="AS85" i="4"/>
  <c r="AR85" i="4"/>
  <c r="AQ85" i="4"/>
  <c r="AP85" i="4"/>
  <c r="AO85" i="4"/>
  <c r="AN85" i="4"/>
  <c r="AM85" i="4"/>
  <c r="AL85" i="4"/>
  <c r="AZ85" i="4"/>
  <c r="AX84" i="4"/>
  <c r="AW84" i="4"/>
  <c r="AV84" i="4"/>
  <c r="AU84" i="4"/>
  <c r="AT84" i="4"/>
  <c r="AS84" i="4"/>
  <c r="AR84" i="4"/>
  <c r="AQ84" i="4"/>
  <c r="AP84" i="4"/>
  <c r="AO84" i="4"/>
  <c r="AN84" i="4"/>
  <c r="AM84" i="4"/>
  <c r="AL84" i="4"/>
  <c r="AZ84" i="4"/>
  <c r="AX83" i="4"/>
  <c r="AW83" i="4"/>
  <c r="AV83" i="4"/>
  <c r="AU83" i="4"/>
  <c r="AT83" i="4"/>
  <c r="AS83" i="4"/>
  <c r="AR83" i="4"/>
  <c r="AQ83" i="4"/>
  <c r="AP83" i="4"/>
  <c r="AO83" i="4"/>
  <c r="AN83" i="4"/>
  <c r="AL83" i="4"/>
  <c r="AM83" i="4"/>
  <c r="BA83" i="4"/>
  <c r="AZ83" i="4"/>
  <c r="AX81" i="4"/>
  <c r="AW81" i="4"/>
  <c r="AV81" i="4"/>
  <c r="AU81" i="4"/>
  <c r="AT81" i="4"/>
  <c r="AS81" i="4"/>
  <c r="AR81" i="4"/>
  <c r="AQ81" i="4"/>
  <c r="AP81" i="4"/>
  <c r="AO81" i="4"/>
  <c r="AN81" i="4"/>
  <c r="AM81" i="4"/>
  <c r="AL81" i="4"/>
  <c r="AZ81" i="4"/>
  <c r="AX80" i="4"/>
  <c r="AW80" i="4"/>
  <c r="AV80" i="4"/>
  <c r="AU80" i="4"/>
  <c r="AT80" i="4"/>
  <c r="AS80" i="4"/>
  <c r="AR80" i="4"/>
  <c r="AQ80" i="4"/>
  <c r="AP80" i="4"/>
  <c r="AO80" i="4"/>
  <c r="AN80" i="4"/>
  <c r="AM80" i="4"/>
  <c r="AL80" i="4"/>
  <c r="AZ80" i="4"/>
  <c r="AX79" i="4"/>
  <c r="AW79" i="4"/>
  <c r="AV79" i="4"/>
  <c r="AU79" i="4"/>
  <c r="AT79" i="4"/>
  <c r="AS79" i="4"/>
  <c r="AR79" i="4"/>
  <c r="AQ79" i="4"/>
  <c r="AP79" i="4"/>
  <c r="AO79" i="4"/>
  <c r="AN79" i="4"/>
  <c r="AM79" i="4"/>
  <c r="AL79" i="4"/>
  <c r="AZ79" i="4"/>
  <c r="AX78" i="4"/>
  <c r="AW78" i="4"/>
  <c r="AV78" i="4"/>
  <c r="AU78" i="4"/>
  <c r="AT78" i="4"/>
  <c r="AS78" i="4"/>
  <c r="AR78" i="4"/>
  <c r="AQ78" i="4"/>
  <c r="AP78" i="4"/>
  <c r="AO78" i="4"/>
  <c r="AN78" i="4"/>
  <c r="AM78" i="4"/>
  <c r="AL78" i="4"/>
  <c r="AZ78" i="4"/>
  <c r="AX77" i="4"/>
  <c r="AW77" i="4"/>
  <c r="AV77" i="4"/>
  <c r="AU77" i="4"/>
  <c r="AT77" i="4"/>
  <c r="AS77" i="4"/>
  <c r="AR77" i="4"/>
  <c r="AQ77" i="4"/>
  <c r="AP77" i="4"/>
  <c r="AO77" i="4"/>
  <c r="AN77" i="4"/>
  <c r="AM77" i="4"/>
  <c r="AL77" i="4"/>
  <c r="AZ77" i="4"/>
  <c r="AX76" i="4"/>
  <c r="AW76" i="4"/>
  <c r="AV76" i="4"/>
  <c r="AU76" i="4"/>
  <c r="AT76" i="4"/>
  <c r="AS76" i="4"/>
  <c r="AR76" i="4"/>
  <c r="AQ76" i="4"/>
  <c r="AP76" i="4"/>
  <c r="AO76" i="4"/>
  <c r="AN76" i="4"/>
  <c r="AM76" i="4"/>
  <c r="AL76" i="4"/>
  <c r="AZ76" i="4"/>
  <c r="AX75" i="4"/>
  <c r="AW75" i="4"/>
  <c r="AV75" i="4"/>
  <c r="AU75" i="4"/>
  <c r="AT75" i="4"/>
  <c r="AS75" i="4"/>
  <c r="AR75" i="4"/>
  <c r="AQ75" i="4"/>
  <c r="AP75" i="4"/>
  <c r="AO75" i="4"/>
  <c r="AN75" i="4"/>
  <c r="AL75" i="4"/>
  <c r="AM75" i="4"/>
  <c r="BA75" i="4"/>
  <c r="AZ75" i="4"/>
  <c r="AX73" i="4"/>
  <c r="AW73" i="4"/>
  <c r="AV73" i="4"/>
  <c r="AU73" i="4"/>
  <c r="AT73" i="4"/>
  <c r="AS73" i="4"/>
  <c r="AR73" i="4"/>
  <c r="AQ73" i="4"/>
  <c r="AP73" i="4"/>
  <c r="AO73" i="4"/>
  <c r="AN73" i="4"/>
  <c r="AM73" i="4"/>
  <c r="AL73" i="4"/>
  <c r="AZ73" i="4"/>
  <c r="AX72" i="4"/>
  <c r="AW72" i="4"/>
  <c r="AV72" i="4"/>
  <c r="AU72" i="4"/>
  <c r="AT72" i="4"/>
  <c r="AS72" i="4"/>
  <c r="AR72" i="4"/>
  <c r="AQ72" i="4"/>
  <c r="AP72" i="4"/>
  <c r="AO72" i="4"/>
  <c r="AN72" i="4"/>
  <c r="AM72" i="4"/>
  <c r="AL72" i="4"/>
  <c r="AZ72" i="4"/>
  <c r="AX71" i="4"/>
  <c r="AW71" i="4"/>
  <c r="AV71" i="4"/>
  <c r="AU71" i="4"/>
  <c r="AT71" i="4"/>
  <c r="AS71" i="4"/>
  <c r="AR71" i="4"/>
  <c r="AQ71" i="4"/>
  <c r="AP71" i="4"/>
  <c r="AO71" i="4"/>
  <c r="AN71" i="4"/>
  <c r="AM71" i="4"/>
  <c r="AL71" i="4"/>
  <c r="AZ71" i="4"/>
  <c r="AX70" i="4"/>
  <c r="AW70" i="4"/>
  <c r="AV70" i="4"/>
  <c r="AU70" i="4"/>
  <c r="AT70" i="4"/>
  <c r="AS70" i="4"/>
  <c r="AR70" i="4"/>
  <c r="AQ70" i="4"/>
  <c r="AP70" i="4"/>
  <c r="AO70" i="4"/>
  <c r="AN70" i="4"/>
  <c r="AM70" i="4"/>
  <c r="AL70" i="4"/>
  <c r="AZ70" i="4"/>
  <c r="AX69" i="4"/>
  <c r="AW69" i="4"/>
  <c r="AV69" i="4"/>
  <c r="AU69" i="4"/>
  <c r="AT69" i="4"/>
  <c r="AS69" i="4"/>
  <c r="AR69" i="4"/>
  <c r="AQ69" i="4"/>
  <c r="AP69" i="4"/>
  <c r="AO69" i="4"/>
  <c r="AN69" i="4"/>
  <c r="AM69" i="4"/>
  <c r="AL69" i="4"/>
  <c r="AZ69" i="4"/>
  <c r="AX68" i="4"/>
  <c r="AW68" i="4"/>
  <c r="AV68" i="4"/>
  <c r="AU68" i="4"/>
  <c r="AT68" i="4"/>
  <c r="AS68" i="4"/>
  <c r="AR68" i="4"/>
  <c r="AQ68" i="4"/>
  <c r="AP68" i="4"/>
  <c r="AO68" i="4"/>
  <c r="AN68" i="4"/>
  <c r="AM68" i="4"/>
  <c r="AL68" i="4"/>
  <c r="AZ68" i="4"/>
  <c r="AX67" i="4"/>
  <c r="AW67" i="4"/>
  <c r="AV67" i="4"/>
  <c r="AU67" i="4"/>
  <c r="AT67" i="4"/>
  <c r="AS67" i="4"/>
  <c r="AR67" i="4"/>
  <c r="AQ67" i="4"/>
  <c r="AP67" i="4"/>
  <c r="AO67" i="4"/>
  <c r="AN67" i="4"/>
  <c r="AL67" i="4"/>
  <c r="AM67" i="4"/>
  <c r="BA67" i="4"/>
  <c r="AZ67" i="4"/>
  <c r="BB67" i="4"/>
  <c r="AX65" i="4"/>
  <c r="AW65" i="4"/>
  <c r="AV65" i="4"/>
  <c r="AU65" i="4"/>
  <c r="AT65" i="4"/>
  <c r="AS65" i="4"/>
  <c r="AR65" i="4"/>
  <c r="AQ65" i="4"/>
  <c r="AP65" i="4"/>
  <c r="AO65" i="4"/>
  <c r="AN65" i="4"/>
  <c r="AM65" i="4"/>
  <c r="AL65" i="4"/>
  <c r="AZ65" i="4"/>
  <c r="AX64" i="4"/>
  <c r="AW64" i="4"/>
  <c r="AV64" i="4"/>
  <c r="AU64" i="4"/>
  <c r="AT64" i="4"/>
  <c r="AS64" i="4"/>
  <c r="AR64" i="4"/>
  <c r="AQ64" i="4"/>
  <c r="AP64" i="4"/>
  <c r="AO64" i="4"/>
  <c r="AN64" i="4"/>
  <c r="AM64" i="4"/>
  <c r="AL64" i="4"/>
  <c r="AZ64" i="4"/>
  <c r="AX63" i="4"/>
  <c r="AW63" i="4"/>
  <c r="AV63" i="4"/>
  <c r="AU63" i="4"/>
  <c r="AT63" i="4"/>
  <c r="AS63" i="4"/>
  <c r="AR63" i="4"/>
  <c r="AQ63" i="4"/>
  <c r="AP63" i="4"/>
  <c r="AO63" i="4"/>
  <c r="AN63" i="4"/>
  <c r="AM63" i="4"/>
  <c r="AL63" i="4"/>
  <c r="AZ63" i="4"/>
  <c r="AX62" i="4"/>
  <c r="AW62" i="4"/>
  <c r="AV62" i="4"/>
  <c r="AU62" i="4"/>
  <c r="AT62" i="4"/>
  <c r="AS62" i="4"/>
  <c r="AR62" i="4"/>
  <c r="AQ62" i="4"/>
  <c r="AP62" i="4"/>
  <c r="AO62" i="4"/>
  <c r="AN62" i="4"/>
  <c r="AM62" i="4"/>
  <c r="AL62" i="4"/>
  <c r="AZ62" i="4"/>
  <c r="AX61" i="4"/>
  <c r="AW61" i="4"/>
  <c r="AV61" i="4"/>
  <c r="AU61" i="4"/>
  <c r="AT61" i="4"/>
  <c r="AS61" i="4"/>
  <c r="AR61" i="4"/>
  <c r="AQ61" i="4"/>
  <c r="AP61" i="4"/>
  <c r="AO61" i="4"/>
  <c r="AN61" i="4"/>
  <c r="AM61" i="4"/>
  <c r="AL61" i="4"/>
  <c r="AZ61" i="4"/>
  <c r="AX60" i="4"/>
  <c r="AW60" i="4"/>
  <c r="AV60" i="4"/>
  <c r="AU60" i="4"/>
  <c r="AT60" i="4"/>
  <c r="AS60" i="4"/>
  <c r="AR60" i="4"/>
  <c r="AQ60" i="4"/>
  <c r="AP60" i="4"/>
  <c r="AO60" i="4"/>
  <c r="AN60" i="4"/>
  <c r="AM60" i="4"/>
  <c r="AL60" i="4"/>
  <c r="AZ60" i="4"/>
  <c r="AX59" i="4"/>
  <c r="AW59" i="4"/>
  <c r="AV59" i="4"/>
  <c r="AU59" i="4"/>
  <c r="AT59" i="4"/>
  <c r="AS59" i="4"/>
  <c r="AR59" i="4"/>
  <c r="AQ59" i="4"/>
  <c r="AP59" i="4"/>
  <c r="AO59" i="4"/>
  <c r="AN59" i="4"/>
  <c r="AL59" i="4"/>
  <c r="AM59" i="4"/>
  <c r="BA59" i="4"/>
  <c r="AZ59" i="4"/>
  <c r="AX57" i="4"/>
  <c r="AW57" i="4"/>
  <c r="AV57" i="4"/>
  <c r="AU57" i="4"/>
  <c r="AT57" i="4"/>
  <c r="AS57" i="4"/>
  <c r="AR57" i="4"/>
  <c r="AQ57" i="4"/>
  <c r="AP57" i="4"/>
  <c r="AO57" i="4"/>
  <c r="AN57" i="4"/>
  <c r="AM57" i="4"/>
  <c r="AL57" i="4"/>
  <c r="AZ57" i="4"/>
  <c r="AX56" i="4"/>
  <c r="AW56" i="4"/>
  <c r="AV56" i="4"/>
  <c r="AU56" i="4"/>
  <c r="AT56" i="4"/>
  <c r="AS56" i="4"/>
  <c r="AR56" i="4"/>
  <c r="AQ56" i="4"/>
  <c r="AP56" i="4"/>
  <c r="AO56" i="4"/>
  <c r="AN56" i="4"/>
  <c r="AM56" i="4"/>
  <c r="AL56" i="4"/>
  <c r="AZ56" i="4"/>
  <c r="AX55" i="4"/>
  <c r="AW55" i="4"/>
  <c r="AV55" i="4"/>
  <c r="AU55" i="4"/>
  <c r="AT55" i="4"/>
  <c r="AS55" i="4"/>
  <c r="AR55" i="4"/>
  <c r="AQ55" i="4"/>
  <c r="AP55" i="4"/>
  <c r="AO55" i="4"/>
  <c r="AN55" i="4"/>
  <c r="AM55" i="4"/>
  <c r="AL55" i="4"/>
  <c r="AZ55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Z54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Z53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Z52" i="4"/>
  <c r="AX51" i="4"/>
  <c r="AW51" i="4"/>
  <c r="AV51" i="4"/>
  <c r="AU51" i="4"/>
  <c r="AT51" i="4"/>
  <c r="AS51" i="4"/>
  <c r="AR51" i="4"/>
  <c r="AQ51" i="4"/>
  <c r="AP51" i="4"/>
  <c r="AO51" i="4"/>
  <c r="AN51" i="4"/>
  <c r="AL51" i="4"/>
  <c r="AM51" i="4"/>
  <c r="BA51" i="4"/>
  <c r="AZ51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Z49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Z48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Z47" i="4"/>
  <c r="AX46" i="4"/>
  <c r="AW46" i="4"/>
  <c r="AV46" i="4"/>
  <c r="AU46" i="4"/>
  <c r="AT46" i="4"/>
  <c r="AS46" i="4"/>
  <c r="AR46" i="4"/>
  <c r="AQ46" i="4"/>
  <c r="AP46" i="4"/>
  <c r="AO46" i="4"/>
  <c r="AN46" i="4"/>
  <c r="AM46" i="4"/>
  <c r="AL46" i="4"/>
  <c r="AZ46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Z45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Z44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Z43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Z41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Z40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Z39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Z38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Z37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Z36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Z35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Z33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Z32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Z31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Z30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Z29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Z28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Z27" i="4"/>
  <c r="BB27" i="4"/>
  <c r="AL26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Z25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Z24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Z23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Z22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Z21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Z20" i="4"/>
  <c r="AX19" i="4"/>
  <c r="AW19" i="4"/>
  <c r="AV19" i="4"/>
  <c r="AU19" i="4"/>
  <c r="AT19" i="4"/>
  <c r="AS19" i="4"/>
  <c r="AR19" i="4"/>
  <c r="AQ19" i="4"/>
  <c r="AP19" i="4"/>
  <c r="AO19" i="4"/>
  <c r="AN19" i="4"/>
  <c r="AL19" i="4"/>
  <c r="AM19" i="4"/>
  <c r="BA19" i="4"/>
  <c r="AZ19" i="4"/>
  <c r="F18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Z17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Z16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Z15" i="4"/>
  <c r="Q15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Z14" i="4"/>
  <c r="Q14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Z13" i="4"/>
  <c r="Q13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Z12" i="4"/>
  <c r="Q12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Z11" i="4"/>
  <c r="BB11" i="4"/>
  <c r="Q11" i="4"/>
  <c r="Q10" i="4"/>
  <c r="AZ9" i="4"/>
  <c r="Q9" i="4"/>
  <c r="AZ8" i="4"/>
  <c r="Q8" i="4"/>
  <c r="AZ7" i="4"/>
  <c r="Q7" i="4"/>
  <c r="AZ6" i="4"/>
  <c r="Q6" i="4"/>
  <c r="AZ5" i="4"/>
  <c r="Q5" i="4"/>
  <c r="AZ4" i="4"/>
  <c r="AZ3" i="4"/>
  <c r="BB3" i="4"/>
  <c r="S4" i="4"/>
  <c r="R4" i="4"/>
  <c r="Q4" i="4"/>
  <c r="BA3" i="4"/>
  <c r="F2" i="2"/>
  <c r="E2" i="2"/>
  <c r="S15" i="3"/>
  <c r="S123" i="3"/>
  <c r="S156" i="3"/>
  <c r="S171" i="3"/>
  <c r="S178" i="3"/>
  <c r="S186" i="3"/>
  <c r="S188" i="3"/>
  <c r="S208" i="3"/>
  <c r="S210" i="3"/>
  <c r="S211" i="3"/>
  <c r="S214" i="3"/>
  <c r="S220" i="3"/>
  <c r="S223" i="3"/>
  <c r="S240" i="3"/>
  <c r="S242" i="3"/>
  <c r="S1035" i="3"/>
  <c r="S1103" i="3"/>
  <c r="S1116" i="3"/>
  <c r="S1119" i="3"/>
  <c r="S1121" i="3"/>
  <c r="S1122" i="3"/>
  <c r="S1151" i="3"/>
  <c r="S1152" i="3"/>
  <c r="S1155" i="3"/>
  <c r="S1183" i="3"/>
  <c r="S1184" i="3"/>
  <c r="S1187" i="3"/>
  <c r="S1191" i="3"/>
  <c r="S1193" i="3"/>
  <c r="S1194" i="3"/>
  <c r="S1195" i="3"/>
  <c r="S1216" i="3"/>
  <c r="S1223" i="3"/>
  <c r="S1225" i="3"/>
  <c r="S1226" i="3"/>
  <c r="S1227" i="3"/>
  <c r="S1248" i="3"/>
  <c r="S1255" i="3"/>
  <c r="S1257" i="3"/>
  <c r="S1258" i="3"/>
  <c r="S1259" i="3"/>
  <c r="S51" i="3"/>
  <c r="S258" i="3"/>
  <c r="S267" i="3"/>
  <c r="S291" i="3"/>
  <c r="S294" i="3"/>
  <c r="S303" i="3"/>
  <c r="S313" i="3"/>
  <c r="S329" i="3"/>
  <c r="S332" i="3"/>
  <c r="S333" i="3"/>
  <c r="S336" i="3"/>
  <c r="S337" i="3"/>
  <c r="S341" i="3"/>
  <c r="S361" i="3"/>
  <c r="S368" i="3"/>
  <c r="S371" i="3"/>
  <c r="S381" i="3"/>
  <c r="S385" i="3"/>
  <c r="S405" i="3"/>
  <c r="S425" i="3"/>
  <c r="S432" i="3"/>
  <c r="S445" i="3"/>
  <c r="S449" i="3"/>
  <c r="S473" i="3"/>
  <c r="S493" i="3"/>
  <c r="S497" i="3"/>
  <c r="S501" i="3"/>
  <c r="S525" i="3"/>
  <c r="S533" i="3"/>
  <c r="S557" i="3"/>
  <c r="S560" i="3"/>
  <c r="S561" i="3"/>
  <c r="S565" i="3"/>
  <c r="S589" i="3"/>
  <c r="S592" i="3"/>
  <c r="S593" i="3"/>
  <c r="S664" i="3"/>
  <c r="S665" i="3"/>
  <c r="S666" i="3"/>
  <c r="S687" i="3"/>
  <c r="S694" i="3"/>
  <c r="S696" i="3"/>
  <c r="S697" i="3"/>
  <c r="S698" i="3"/>
  <c r="S719" i="3"/>
  <c r="S726" i="3"/>
  <c r="S728" i="3"/>
  <c r="S729" i="3"/>
  <c r="S730" i="3"/>
  <c r="S751" i="3"/>
  <c r="S758" i="3"/>
  <c r="S760" i="3"/>
  <c r="S761" i="3"/>
  <c r="S762" i="3"/>
  <c r="S783" i="3"/>
  <c r="S790" i="3"/>
  <c r="S792" i="3"/>
  <c r="S793" i="3"/>
  <c r="S794" i="3"/>
  <c r="S815" i="3"/>
  <c r="S822" i="3"/>
  <c r="S824" i="3"/>
  <c r="S825" i="3"/>
  <c r="S826" i="3"/>
  <c r="S847" i="3"/>
  <c r="S854" i="3"/>
  <c r="S856" i="3"/>
  <c r="S857" i="3"/>
  <c r="S858" i="3"/>
  <c r="S879" i="3"/>
  <c r="S886" i="3"/>
  <c r="S888" i="3"/>
  <c r="S889" i="3"/>
  <c r="S890" i="3"/>
  <c r="S911" i="3"/>
  <c r="S918" i="3"/>
  <c r="S920" i="3"/>
  <c r="S921" i="3"/>
  <c r="S922" i="3"/>
  <c r="S924" i="3"/>
  <c r="S925" i="3"/>
  <c r="S943" i="3"/>
  <c r="S950" i="3"/>
  <c r="S952" i="3"/>
  <c r="S953" i="3"/>
  <c r="S954" i="3"/>
  <c r="S956" i="3"/>
  <c r="S957" i="3"/>
  <c r="S979" i="3"/>
  <c r="S996" i="3"/>
  <c r="S997" i="3"/>
  <c r="S998" i="3"/>
  <c r="S1000" i="3"/>
  <c r="S1001" i="3"/>
  <c r="S1002" i="3"/>
  <c r="S1005" i="3"/>
  <c r="S1006" i="3"/>
  <c r="S1009" i="3"/>
  <c r="S1010" i="3"/>
  <c r="S1013" i="3"/>
  <c r="S1014" i="3"/>
  <c r="S1017" i="3"/>
  <c r="S1018" i="3"/>
  <c r="S1021" i="3"/>
  <c r="S1022" i="3"/>
  <c r="S1024" i="3"/>
  <c r="S115" i="3"/>
  <c r="S131" i="3"/>
  <c r="S134" i="3"/>
  <c r="S140" i="3"/>
  <c r="S143" i="3"/>
  <c r="S160" i="3"/>
  <c r="S192" i="3"/>
  <c r="S199" i="3"/>
  <c r="S202" i="3"/>
  <c r="S204" i="3"/>
  <c r="S236" i="3"/>
  <c r="S1067" i="3"/>
  <c r="S1068" i="3"/>
  <c r="S1071" i="3"/>
  <c r="S1072" i="3"/>
  <c r="S1075" i="3"/>
  <c r="S1076" i="3"/>
  <c r="S1079" i="3"/>
  <c r="S1088" i="3"/>
  <c r="S1089" i="3"/>
  <c r="S1090" i="3"/>
  <c r="S1091" i="3"/>
  <c r="S1094" i="3"/>
  <c r="S1124" i="3"/>
  <c r="S1127" i="3"/>
  <c r="S1135" i="3"/>
  <c r="S1136" i="3"/>
  <c r="S1163" i="3"/>
  <c r="S1167" i="3"/>
  <c r="S1168" i="3"/>
  <c r="S1171" i="3"/>
  <c r="S1200" i="3"/>
  <c r="S1207" i="3"/>
  <c r="S1209" i="3"/>
  <c r="S1210" i="3"/>
  <c r="S1211" i="3"/>
  <c r="S1232" i="3"/>
  <c r="S1239" i="3"/>
  <c r="S1241" i="3"/>
  <c r="S1242" i="3"/>
  <c r="S1243" i="3"/>
  <c r="S14" i="3"/>
  <c r="S21" i="3"/>
  <c r="S22" i="3"/>
  <c r="S23" i="3"/>
  <c r="S27" i="3"/>
  <c r="S76" i="3"/>
  <c r="S279" i="3"/>
  <c r="S321" i="3"/>
  <c r="S349" i="3"/>
  <c r="S353" i="3"/>
  <c r="S373" i="3"/>
  <c r="S393" i="3"/>
  <c r="S400" i="3"/>
  <c r="S403" i="3"/>
  <c r="S413" i="3"/>
  <c r="S417" i="3"/>
  <c r="S437" i="3"/>
  <c r="S457" i="3"/>
  <c r="S467" i="3"/>
  <c r="S468" i="3"/>
  <c r="S485" i="3"/>
  <c r="S509" i="3"/>
  <c r="S513" i="3"/>
  <c r="S517" i="3"/>
  <c r="S541" i="3"/>
  <c r="S549" i="3"/>
  <c r="S573" i="3"/>
  <c r="S576" i="3"/>
  <c r="S577" i="3"/>
  <c r="S581" i="3"/>
  <c r="S601" i="3"/>
  <c r="S604" i="3"/>
  <c r="S605" i="3"/>
  <c r="S671" i="3"/>
  <c r="S680" i="3"/>
  <c r="S681" i="3"/>
  <c r="S682" i="3"/>
  <c r="S703" i="3"/>
  <c r="S710" i="3"/>
  <c r="S712" i="3"/>
  <c r="S713" i="3"/>
  <c r="S714" i="3"/>
  <c r="S735" i="3"/>
  <c r="S742" i="3"/>
  <c r="S744" i="3"/>
  <c r="S745" i="3"/>
  <c r="S746" i="3"/>
  <c r="S767" i="3"/>
  <c r="S774" i="3"/>
  <c r="S776" i="3"/>
  <c r="S777" i="3"/>
  <c r="S778" i="3"/>
  <c r="S799" i="3"/>
  <c r="S806" i="3"/>
  <c r="S808" i="3"/>
  <c r="S809" i="3"/>
  <c r="S810" i="3"/>
  <c r="S831" i="3"/>
  <c r="S838" i="3"/>
  <c r="S840" i="3"/>
  <c r="S841" i="3"/>
  <c r="S842" i="3"/>
  <c r="S863" i="3"/>
  <c r="S870" i="3"/>
  <c r="S872" i="3"/>
  <c r="S873" i="3"/>
  <c r="S874" i="3"/>
  <c r="S895" i="3"/>
  <c r="S902" i="3"/>
  <c r="S904" i="3"/>
  <c r="S905" i="3"/>
  <c r="S906" i="3"/>
  <c r="S927" i="3"/>
  <c r="S934" i="3"/>
  <c r="S936" i="3"/>
  <c r="S937" i="3"/>
  <c r="S938" i="3"/>
  <c r="S959" i="3"/>
  <c r="S963" i="3"/>
  <c r="S968" i="3"/>
  <c r="S969" i="3"/>
  <c r="S970" i="3"/>
  <c r="S972" i="3"/>
  <c r="S187" i="3"/>
  <c r="S203" i="3"/>
  <c r="S276" i="3"/>
  <c r="S657" i="3"/>
  <c r="S672" i="3"/>
  <c r="S673" i="3"/>
  <c r="S688" i="3"/>
  <c r="S689" i="3"/>
  <c r="S704" i="3"/>
  <c r="S705" i="3"/>
  <c r="S720" i="3"/>
  <c r="S721" i="3"/>
  <c r="S736" i="3"/>
  <c r="S737" i="3"/>
  <c r="S752" i="3"/>
  <c r="S753" i="3"/>
  <c r="S768" i="3"/>
  <c r="S769" i="3"/>
  <c r="S784" i="3"/>
  <c r="S785" i="3"/>
  <c r="S800" i="3"/>
  <c r="S801" i="3"/>
  <c r="S816" i="3"/>
  <c r="S817" i="3"/>
  <c r="S832" i="3"/>
  <c r="S833" i="3"/>
  <c r="S848" i="3"/>
  <c r="S849" i="3"/>
  <c r="S864" i="3"/>
  <c r="S865" i="3"/>
  <c r="S880" i="3"/>
  <c r="S881" i="3"/>
  <c r="S896" i="3"/>
  <c r="S897" i="3"/>
  <c r="S912" i="3"/>
  <c r="S913" i="3"/>
  <c r="S928" i="3"/>
  <c r="S929" i="3"/>
  <c r="S944" i="3"/>
  <c r="S945" i="3"/>
  <c r="S960" i="3"/>
  <c r="S961" i="3"/>
  <c r="S962" i="3"/>
  <c r="S977" i="3"/>
  <c r="S978" i="3"/>
  <c r="S1041" i="3"/>
  <c r="S1042" i="3"/>
  <c r="S1045" i="3"/>
  <c r="S1046" i="3"/>
  <c r="S1049" i="3"/>
  <c r="S1050" i="3"/>
  <c r="S1053" i="3"/>
  <c r="S1054" i="3"/>
  <c r="S1057" i="3"/>
  <c r="S1058" i="3"/>
  <c r="S1061" i="3"/>
  <c r="S1062" i="3"/>
  <c r="S1065" i="3"/>
  <c r="S1066" i="3"/>
  <c r="S1069" i="3"/>
  <c r="S1070" i="3"/>
  <c r="S1073" i="3"/>
  <c r="S1074" i="3"/>
  <c r="S1077" i="3"/>
  <c r="S1078" i="3"/>
  <c r="S1085" i="3"/>
  <c r="S1086" i="3"/>
  <c r="S1097" i="3"/>
  <c r="S1098" i="3"/>
  <c r="S1113" i="3"/>
  <c r="S1114" i="3"/>
  <c r="S1120" i="3"/>
  <c r="S1125" i="3"/>
  <c r="S1126" i="3"/>
  <c r="S1137" i="3"/>
  <c r="S1138" i="3"/>
  <c r="S1145" i="3"/>
  <c r="S1146" i="3"/>
  <c r="S1153" i="3"/>
  <c r="S1154" i="3"/>
  <c r="S1161" i="3"/>
  <c r="S1162" i="3"/>
  <c r="S1169" i="3"/>
  <c r="S1170" i="3"/>
  <c r="S1177" i="3"/>
  <c r="S1178" i="3"/>
  <c r="S1185" i="3"/>
  <c r="S1186" i="3"/>
  <c r="S1197" i="3"/>
  <c r="S1198" i="3"/>
  <c r="S1208" i="3"/>
  <c r="S1213" i="3"/>
  <c r="S1214" i="3"/>
  <c r="S1224" i="3"/>
  <c r="S1229" i="3"/>
  <c r="S1230" i="3"/>
  <c r="S1240" i="3"/>
  <c r="S1245" i="3"/>
  <c r="S1246" i="3"/>
  <c r="S1256" i="3"/>
  <c r="S1261" i="3"/>
  <c r="S1262" i="3"/>
  <c r="S20" i="3"/>
  <c r="S24" i="3"/>
  <c r="S25" i="3"/>
  <c r="S33" i="3"/>
  <c r="S37" i="3"/>
  <c r="S38" i="3"/>
  <c r="S39" i="3"/>
  <c r="S283" i="3"/>
  <c r="S529" i="3"/>
  <c r="S545" i="3"/>
  <c r="S608" i="3"/>
  <c r="S668" i="3"/>
  <c r="S669" i="3"/>
  <c r="S684" i="3"/>
  <c r="S685" i="3"/>
  <c r="S695" i="3"/>
  <c r="S700" i="3"/>
  <c r="S701" i="3"/>
  <c r="S711" i="3"/>
  <c r="S716" i="3"/>
  <c r="S717" i="3"/>
  <c r="S727" i="3"/>
  <c r="S732" i="3"/>
  <c r="S733" i="3"/>
  <c r="S743" i="3"/>
  <c r="S748" i="3"/>
  <c r="S749" i="3"/>
  <c r="S759" i="3"/>
  <c r="S764" i="3"/>
  <c r="S765" i="3"/>
  <c r="S775" i="3"/>
  <c r="S780" i="3"/>
  <c r="S781" i="3"/>
  <c r="S791" i="3"/>
  <c r="S796" i="3"/>
  <c r="S797" i="3"/>
  <c r="S807" i="3"/>
  <c r="S812" i="3"/>
  <c r="S813" i="3"/>
  <c r="S823" i="3"/>
  <c r="S828" i="3"/>
  <c r="S829" i="3"/>
  <c r="S839" i="3"/>
  <c r="S844" i="3"/>
  <c r="S845" i="3"/>
  <c r="S855" i="3"/>
  <c r="S860" i="3"/>
  <c r="S861" i="3"/>
  <c r="S871" i="3"/>
  <c r="S876" i="3"/>
  <c r="S877" i="3"/>
  <c r="S887" i="3"/>
  <c r="S892" i="3"/>
  <c r="S893" i="3"/>
  <c r="S903" i="3"/>
  <c r="S908" i="3"/>
  <c r="S909" i="3"/>
  <c r="S919" i="3"/>
  <c r="S935" i="3"/>
  <c r="S940" i="3"/>
  <c r="S941" i="3"/>
  <c r="S951" i="3"/>
  <c r="S971" i="3"/>
  <c r="S973" i="3"/>
  <c r="S974" i="3"/>
  <c r="S1037" i="3"/>
  <c r="S1038" i="3"/>
  <c r="S1093" i="3"/>
  <c r="S138" i="3"/>
  <c r="S218" i="3"/>
  <c r="S243" i="3"/>
  <c r="S249" i="3"/>
  <c r="S250" i="3"/>
  <c r="S259" i="3"/>
  <c r="S262" i="3"/>
  <c r="S339" i="3"/>
  <c r="S435" i="3"/>
  <c r="S451" i="3"/>
  <c r="S483" i="3"/>
  <c r="S995" i="3"/>
  <c r="S999" i="3"/>
  <c r="S1003" i="3"/>
  <c r="S1004" i="3"/>
  <c r="S1007" i="3"/>
  <c r="S1008" i="3"/>
  <c r="S1011" i="3"/>
  <c r="S1012" i="3"/>
  <c r="S1015" i="3"/>
  <c r="S1016" i="3"/>
  <c r="S1019" i="3"/>
  <c r="S1020" i="3"/>
  <c r="S1023" i="3"/>
  <c r="S1025" i="3"/>
  <c r="S1026" i="3"/>
  <c r="S1029" i="3"/>
  <c r="S1030" i="3"/>
  <c r="S1033" i="3"/>
  <c r="S1034" i="3"/>
  <c r="S1104" i="3"/>
  <c r="S1107" i="3"/>
  <c r="S1109" i="3"/>
  <c r="S1110" i="3"/>
  <c r="S1117" i="3"/>
  <c r="S1118" i="3"/>
  <c r="S1128" i="3"/>
  <c r="S1131" i="3"/>
  <c r="S1133" i="3"/>
  <c r="S1134" i="3"/>
  <c r="S1141" i="3"/>
  <c r="S1142" i="3"/>
  <c r="S1149" i="3"/>
  <c r="S1150" i="3"/>
  <c r="S1157" i="3"/>
  <c r="S1158" i="3"/>
  <c r="S1165" i="3"/>
  <c r="S1166" i="3"/>
  <c r="S1173" i="3"/>
  <c r="S1174" i="3"/>
  <c r="S1181" i="3"/>
  <c r="S1182" i="3"/>
  <c r="S1189" i="3"/>
  <c r="S1190" i="3"/>
  <c r="S1205" i="3"/>
  <c r="S1206" i="3"/>
  <c r="S1221" i="3"/>
  <c r="S1222" i="3"/>
  <c r="S1237" i="3"/>
  <c r="S1238" i="3"/>
  <c r="S1253" i="3"/>
  <c r="S1254" i="3"/>
  <c r="S12" i="3"/>
  <c r="S13" i="3"/>
  <c r="S49" i="3"/>
  <c r="S212" i="3"/>
  <c r="S302" i="3"/>
  <c r="S319" i="3"/>
  <c r="S660" i="3"/>
  <c r="S661" i="3"/>
  <c r="S676" i="3"/>
  <c r="S677" i="3"/>
  <c r="S692" i="3"/>
  <c r="S693" i="3"/>
  <c r="S708" i="3"/>
  <c r="S709" i="3"/>
  <c r="S724" i="3"/>
  <c r="S725" i="3"/>
  <c r="S740" i="3"/>
  <c r="S741" i="3"/>
  <c r="S756" i="3"/>
  <c r="S757" i="3"/>
  <c r="S772" i="3"/>
  <c r="S773" i="3"/>
  <c r="S788" i="3"/>
  <c r="S789" i="3"/>
  <c r="S804" i="3"/>
  <c r="S805" i="3"/>
  <c r="S820" i="3"/>
  <c r="S821" i="3"/>
  <c r="S836" i="3"/>
  <c r="S837" i="3"/>
  <c r="S852" i="3"/>
  <c r="S853" i="3"/>
  <c r="S868" i="3"/>
  <c r="S869" i="3"/>
  <c r="S884" i="3"/>
  <c r="S885" i="3"/>
  <c r="S900" i="3"/>
  <c r="S901" i="3"/>
  <c r="S916" i="3"/>
  <c r="S917" i="3"/>
  <c r="S932" i="3"/>
  <c r="S933" i="3"/>
  <c r="S948" i="3"/>
  <c r="S949" i="3"/>
  <c r="S965" i="3"/>
  <c r="S966" i="3"/>
  <c r="S981" i="3"/>
  <c r="S982" i="3"/>
  <c r="S984" i="3"/>
  <c r="S985" i="3"/>
  <c r="S986" i="3"/>
  <c r="S988" i="3"/>
  <c r="S989" i="3"/>
  <c r="S990" i="3"/>
  <c r="S992" i="3"/>
  <c r="S993" i="3"/>
  <c r="S994" i="3"/>
  <c r="S1101" i="3"/>
  <c r="S1102" i="3"/>
  <c r="S1201" i="3"/>
  <c r="S1202" i="3"/>
  <c r="S1217" i="3"/>
  <c r="S1218" i="3"/>
  <c r="S1233" i="3"/>
  <c r="S1234" i="3"/>
  <c r="S1249" i="3"/>
  <c r="S1250" i="3"/>
  <c r="S1265" i="3"/>
  <c r="S1266" i="3"/>
  <c r="S46" i="3"/>
  <c r="S59" i="3"/>
  <c r="S68" i="3"/>
  <c r="S81" i="3"/>
  <c r="S94" i="3"/>
  <c r="S104" i="3"/>
  <c r="S105" i="3"/>
  <c r="S106" i="3"/>
  <c r="S132" i="3"/>
  <c r="S145" i="3"/>
  <c r="S158" i="3"/>
  <c r="S168" i="3"/>
  <c r="S169" i="3"/>
  <c r="S170" i="3"/>
  <c r="S196" i="3"/>
  <c r="S209" i="3"/>
  <c r="S222" i="3"/>
  <c r="S232" i="3"/>
  <c r="S233" i="3"/>
  <c r="S234" i="3"/>
  <c r="S260" i="3"/>
  <c r="S273" i="3"/>
  <c r="S286" i="3"/>
  <c r="S296" i="3"/>
  <c r="S297" i="3"/>
  <c r="S298" i="3"/>
  <c r="S299" i="3"/>
  <c r="S314" i="3"/>
  <c r="S315" i="3"/>
  <c r="S330" i="3"/>
  <c r="S331" i="3"/>
  <c r="S346" i="3"/>
  <c r="S347" i="3"/>
  <c r="S362" i="3"/>
  <c r="S363" i="3"/>
  <c r="S378" i="3"/>
  <c r="S379" i="3"/>
  <c r="S394" i="3"/>
  <c r="S395" i="3"/>
  <c r="S410" i="3"/>
  <c r="S411" i="3"/>
  <c r="S426" i="3"/>
  <c r="S427" i="3"/>
  <c r="S442" i="3"/>
  <c r="S443" i="3"/>
  <c r="S458" i="3"/>
  <c r="S459" i="3"/>
  <c r="S474" i="3"/>
  <c r="S475" i="3"/>
  <c r="S490" i="3"/>
  <c r="S491" i="3"/>
  <c r="S506" i="3"/>
  <c r="S507" i="3"/>
  <c r="S522" i="3"/>
  <c r="S523" i="3"/>
  <c r="S538" i="3"/>
  <c r="S539" i="3"/>
  <c r="S554" i="3"/>
  <c r="S555" i="3"/>
  <c r="S570" i="3"/>
  <c r="S571" i="3"/>
  <c r="S586" i="3"/>
  <c r="S587" i="3"/>
  <c r="S602" i="3"/>
  <c r="S603" i="3"/>
  <c r="S8" i="3"/>
  <c r="S9" i="3"/>
  <c r="S16" i="3"/>
  <c r="S17" i="3"/>
  <c r="S30" i="3"/>
  <c r="S43" i="3"/>
  <c r="S53" i="3"/>
  <c r="S54" i="3"/>
  <c r="S55" i="3"/>
  <c r="S65" i="3"/>
  <c r="S78" i="3"/>
  <c r="S88" i="3"/>
  <c r="S89" i="3"/>
  <c r="S90" i="3"/>
  <c r="S116" i="3"/>
  <c r="S129" i="3"/>
  <c r="S142" i="3"/>
  <c r="S152" i="3"/>
  <c r="S153" i="3"/>
  <c r="S154" i="3"/>
  <c r="S180" i="3"/>
  <c r="S193" i="3"/>
  <c r="S206" i="3"/>
  <c r="S216" i="3"/>
  <c r="S217" i="3"/>
  <c r="S244" i="3"/>
  <c r="S257" i="3"/>
  <c r="S270" i="3"/>
  <c r="S280" i="3"/>
  <c r="S281" i="3"/>
  <c r="S310" i="3"/>
  <c r="S311" i="3"/>
  <c r="S326" i="3"/>
  <c r="S327" i="3"/>
  <c r="S342" i="3"/>
  <c r="S343" i="3"/>
  <c r="S358" i="3"/>
  <c r="S359" i="3"/>
  <c r="S374" i="3"/>
  <c r="S375" i="3"/>
  <c r="S390" i="3"/>
  <c r="S391" i="3"/>
  <c r="S406" i="3"/>
  <c r="S407" i="3"/>
  <c r="S422" i="3"/>
  <c r="S423" i="3"/>
  <c r="S438" i="3"/>
  <c r="S439" i="3"/>
  <c r="S454" i="3"/>
  <c r="S455" i="3"/>
  <c r="S470" i="3"/>
  <c r="S471" i="3"/>
  <c r="S486" i="3"/>
  <c r="S487" i="3"/>
  <c r="S502" i="3"/>
  <c r="S503" i="3"/>
  <c r="S518" i="3"/>
  <c r="S519" i="3"/>
  <c r="S534" i="3"/>
  <c r="S535" i="3"/>
  <c r="S550" i="3"/>
  <c r="S551" i="3"/>
  <c r="S566" i="3"/>
  <c r="S567" i="3"/>
  <c r="S582" i="3"/>
  <c r="S583" i="3"/>
  <c r="S598" i="3"/>
  <c r="S599" i="3"/>
  <c r="S62" i="3"/>
  <c r="S72" i="3"/>
  <c r="S73" i="3"/>
  <c r="S74" i="3"/>
  <c r="S100" i="3"/>
  <c r="S113" i="3"/>
  <c r="S126" i="3"/>
  <c r="S136" i="3"/>
  <c r="S137" i="3"/>
  <c r="S164" i="3"/>
  <c r="S177" i="3"/>
  <c r="S190" i="3"/>
  <c r="S200" i="3"/>
  <c r="S201" i="3"/>
  <c r="S228" i="3"/>
  <c r="S241" i="3"/>
  <c r="S254" i="3"/>
  <c r="S264" i="3"/>
  <c r="S265" i="3"/>
  <c r="S266" i="3"/>
  <c r="S292" i="3"/>
  <c r="S306" i="3"/>
  <c r="S307" i="3"/>
  <c r="S322" i="3"/>
  <c r="S323" i="3"/>
  <c r="S338" i="3"/>
  <c r="S354" i="3"/>
  <c r="S370" i="3"/>
  <c r="S386" i="3"/>
  <c r="S402" i="3"/>
  <c r="S418" i="3"/>
  <c r="S434" i="3"/>
  <c r="S450" i="3"/>
  <c r="S466" i="3"/>
  <c r="S482" i="3"/>
  <c r="S498" i="3"/>
  <c r="S514" i="3"/>
  <c r="S84" i="3"/>
  <c r="S97" i="3"/>
  <c r="S110" i="3"/>
  <c r="S120" i="3"/>
  <c r="S121" i="3"/>
  <c r="S122" i="3"/>
  <c r="S148" i="3"/>
  <c r="S161" i="3"/>
  <c r="S174" i="3"/>
  <c r="S184" i="3"/>
  <c r="S185" i="3"/>
  <c r="S225" i="3"/>
  <c r="S238" i="3"/>
  <c r="S248" i="3"/>
  <c r="S318" i="3"/>
  <c r="S334" i="3"/>
  <c r="S335" i="3"/>
  <c r="S350" i="3"/>
  <c r="S351" i="3"/>
  <c r="S366" i="3"/>
  <c r="S367" i="3"/>
  <c r="S382" i="3"/>
  <c r="S383" i="3"/>
  <c r="S398" i="3"/>
  <c r="S399" i="3"/>
  <c r="S414" i="3"/>
  <c r="S415" i="3"/>
  <c r="S430" i="3"/>
  <c r="S431" i="3"/>
  <c r="S446" i="3"/>
  <c r="S447" i="3"/>
  <c r="S462" i="3"/>
  <c r="S463" i="3"/>
  <c r="S478" i="3"/>
  <c r="S479" i="3"/>
  <c r="S494" i="3"/>
  <c r="S495" i="3"/>
  <c r="S510" i="3"/>
  <c r="S511" i="3"/>
  <c r="S526" i="3"/>
  <c r="S527" i="3"/>
  <c r="S542" i="3"/>
  <c r="S543" i="3"/>
  <c r="S558" i="3"/>
  <c r="S559" i="3"/>
  <c r="S574" i="3"/>
  <c r="S575" i="3"/>
  <c r="S590" i="3"/>
  <c r="S591" i="3"/>
  <c r="S606" i="3"/>
  <c r="S607" i="3"/>
  <c r="S18" i="3"/>
  <c r="S34" i="3"/>
  <c r="S50" i="3"/>
  <c r="S69" i="3"/>
  <c r="S85" i="3"/>
  <c r="S101" i="3"/>
  <c r="S117" i="3"/>
  <c r="S133" i="3"/>
  <c r="S149" i="3"/>
  <c r="S165" i="3"/>
  <c r="S181" i="3"/>
  <c r="S197" i="3"/>
  <c r="S213" i="3"/>
  <c r="S229" i="3"/>
  <c r="S245" i="3"/>
  <c r="S261" i="3"/>
  <c r="S277" i="3"/>
  <c r="S293" i="3"/>
  <c r="S26" i="3"/>
  <c r="S42" i="3"/>
  <c r="S58" i="3"/>
  <c r="S77" i="3"/>
  <c r="S93" i="3"/>
  <c r="S109" i="3"/>
  <c r="S125" i="3"/>
  <c r="S141" i="3"/>
  <c r="S157" i="3"/>
  <c r="S173" i="3"/>
  <c r="S189" i="3"/>
  <c r="S205" i="3"/>
  <c r="S221" i="3"/>
  <c r="S237" i="3"/>
  <c r="S253" i="3"/>
  <c r="S269" i="3"/>
  <c r="S285" i="3"/>
  <c r="S289" i="3"/>
  <c r="S655" i="3"/>
  <c r="BB51" i="4"/>
  <c r="BB83" i="4"/>
  <c r="BB115" i="4"/>
  <c r="BB59" i="4"/>
  <c r="BB19" i="4"/>
  <c r="BB35" i="4"/>
  <c r="BB43" i="4"/>
  <c r="BB75" i="4"/>
  <c r="BB107" i="4"/>
  <c r="BA27" i="4"/>
  <c r="BA35" i="4"/>
  <c r="BA43" i="4"/>
  <c r="BA11" i="4"/>
  <c r="T655" i="3"/>
  <c r="U655" i="3"/>
  <c r="V655" i="3"/>
  <c r="S4" i="3"/>
  <c r="T4" i="3"/>
  <c r="U4" i="3"/>
  <c r="A4" i="11"/>
  <c r="I4" i="11"/>
  <c r="M34" i="8"/>
  <c r="L34" i="8"/>
  <c r="K34" i="8"/>
  <c r="A8" i="9"/>
  <c r="I8" i="9"/>
  <c r="A10" i="9"/>
  <c r="I10" i="9"/>
  <c r="A8" i="11"/>
  <c r="I8" i="11"/>
  <c r="A3" i="10"/>
  <c r="I3" i="10"/>
  <c r="M2" i="8"/>
  <c r="L2" i="8"/>
  <c r="K2" i="8"/>
  <c r="M67" i="8"/>
  <c r="L67" i="8"/>
  <c r="K67" i="8"/>
  <c r="M38" i="8"/>
  <c r="L38" i="8"/>
  <c r="K38" i="8"/>
  <c r="A12" i="10"/>
  <c r="I12" i="10"/>
  <c r="M11" i="8"/>
  <c r="L11" i="8"/>
  <c r="K11" i="8"/>
  <c r="M5" i="8"/>
  <c r="L5" i="8"/>
  <c r="K5" i="8"/>
  <c r="M6" i="8"/>
  <c r="L6" i="8"/>
  <c r="K6" i="8"/>
  <c r="M7" i="8"/>
  <c r="L7" i="8"/>
  <c r="K7" i="8"/>
  <c r="M10" i="8"/>
  <c r="L10" i="8"/>
  <c r="K10" i="8"/>
  <c r="M13" i="8"/>
  <c r="L13" i="8"/>
  <c r="K13" i="8"/>
  <c r="M14" i="8"/>
  <c r="L14" i="8"/>
  <c r="K14" i="8"/>
  <c r="M16" i="8"/>
  <c r="L16" i="8"/>
  <c r="K16" i="8"/>
  <c r="M22" i="8"/>
  <c r="L22" i="8"/>
  <c r="K22" i="8"/>
  <c r="M23" i="8"/>
  <c r="L23" i="8"/>
  <c r="K23" i="8"/>
  <c r="M33" i="8"/>
  <c r="K33" i="8"/>
  <c r="M35" i="8"/>
  <c r="K35" i="8"/>
  <c r="M36" i="8"/>
  <c r="L36" i="8"/>
  <c r="K36" i="8"/>
  <c r="M37" i="8"/>
  <c r="L37" i="8"/>
  <c r="K37" i="8"/>
  <c r="M41" i="8"/>
  <c r="L41" i="8"/>
  <c r="K41" i="8"/>
  <c r="M42" i="8"/>
  <c r="L42" i="8"/>
  <c r="K42" i="8"/>
  <c r="M44" i="8"/>
  <c r="L44" i="8"/>
  <c r="K44" i="8"/>
  <c r="M45" i="8"/>
  <c r="L45" i="8"/>
  <c r="K45" i="8"/>
  <c r="M46" i="8"/>
  <c r="L46" i="8"/>
  <c r="K46" i="8"/>
  <c r="M48" i="8"/>
  <c r="L48" i="8"/>
  <c r="K48" i="8"/>
  <c r="M49" i="8"/>
  <c r="L49" i="8"/>
  <c r="K49" i="8"/>
  <c r="M64" i="8"/>
  <c r="K64" i="8"/>
  <c r="M65" i="8"/>
  <c r="K65" i="8"/>
  <c r="M66" i="8"/>
  <c r="K66" i="8"/>
  <c r="M68" i="8"/>
  <c r="L68" i="8"/>
  <c r="K68" i="8"/>
  <c r="M69" i="8"/>
  <c r="L69" i="8"/>
  <c r="K69" i="8"/>
  <c r="M70" i="8"/>
  <c r="L70" i="8"/>
  <c r="K70" i="8"/>
  <c r="M72" i="8"/>
  <c r="L72" i="8"/>
  <c r="K72" i="8"/>
  <c r="M74" i="8"/>
  <c r="L74" i="8"/>
  <c r="K74" i="8"/>
  <c r="M95" i="8"/>
  <c r="K95" i="8"/>
  <c r="M25" i="8"/>
  <c r="L25" i="8"/>
  <c r="M26" i="8"/>
  <c r="L26" i="8"/>
  <c r="M29" i="8"/>
  <c r="L29" i="8"/>
  <c r="M30" i="8"/>
  <c r="L30" i="8"/>
  <c r="L33" i="8"/>
  <c r="L35" i="8"/>
  <c r="M50" i="8"/>
  <c r="L50" i="8"/>
  <c r="M51" i="8"/>
  <c r="L51" i="8"/>
  <c r="M53" i="8"/>
  <c r="L53" i="8"/>
  <c r="M55" i="8"/>
  <c r="L55" i="8"/>
  <c r="M56" i="8"/>
  <c r="L56" i="8"/>
  <c r="M57" i="8"/>
  <c r="L57" i="8"/>
  <c r="M59" i="8"/>
  <c r="L59" i="8"/>
  <c r="L64" i="8"/>
  <c r="L65" i="8"/>
  <c r="L66" i="8"/>
  <c r="M83" i="8"/>
  <c r="L83" i="8"/>
  <c r="M84" i="8"/>
  <c r="L84" i="8"/>
  <c r="L95" i="8"/>
  <c r="A59" i="11"/>
  <c r="I59" i="11"/>
  <c r="A33" i="11"/>
  <c r="I33" i="11"/>
  <c r="A25" i="11"/>
  <c r="I25" i="11"/>
  <c r="A24" i="11"/>
  <c r="I24" i="11"/>
  <c r="A23" i="11"/>
  <c r="I23" i="11"/>
  <c r="A31" i="9"/>
  <c r="I31" i="9"/>
  <c r="A4" i="12"/>
  <c r="I4" i="12"/>
  <c r="A31" i="11"/>
  <c r="I31" i="11"/>
  <c r="A27" i="11"/>
  <c r="I27" i="11"/>
  <c r="A30" i="11"/>
  <c r="I30" i="11"/>
  <c r="A7" i="11"/>
  <c r="I7" i="11"/>
  <c r="A10" i="11"/>
  <c r="I10" i="11"/>
  <c r="A13" i="11"/>
  <c r="I13" i="11"/>
  <c r="A6" i="11"/>
  <c r="I6" i="11"/>
  <c r="A12" i="11"/>
  <c r="I12" i="11"/>
  <c r="A19" i="11"/>
  <c r="I19" i="11"/>
  <c r="A42" i="11"/>
  <c r="I42" i="11"/>
  <c r="A34" i="11"/>
  <c r="I34" i="11"/>
  <c r="A27" i="10"/>
  <c r="I27" i="10"/>
  <c r="A50" i="10"/>
  <c r="I50" i="10"/>
  <c r="A30" i="10"/>
  <c r="I30" i="10"/>
  <c r="A24" i="10"/>
  <c r="I24" i="10"/>
  <c r="A11" i="10"/>
  <c r="I11" i="10"/>
  <c r="A63" i="10"/>
  <c r="I63" i="10"/>
  <c r="A17" i="10"/>
  <c r="I17" i="10"/>
  <c r="A6" i="10"/>
  <c r="I6" i="10"/>
  <c r="A8" i="10"/>
  <c r="I8" i="10"/>
  <c r="A4" i="10"/>
  <c r="I4" i="10"/>
  <c r="A21" i="9"/>
  <c r="I21" i="9"/>
  <c r="A5" i="11"/>
  <c r="I5" i="11"/>
  <c r="A20" i="11"/>
  <c r="I20" i="11"/>
  <c r="A95" i="11"/>
  <c r="I95" i="11"/>
  <c r="A3" i="11"/>
  <c r="I3" i="11"/>
  <c r="A15" i="11"/>
  <c r="I15" i="11"/>
  <c r="A17" i="11"/>
  <c r="I17" i="11"/>
  <c r="A29" i="11"/>
  <c r="I29" i="11"/>
  <c r="A63" i="11"/>
  <c r="I63" i="11"/>
  <c r="A22" i="11"/>
  <c r="I22" i="11"/>
  <c r="A36" i="11"/>
  <c r="I36" i="11"/>
  <c r="A50" i="11"/>
  <c r="I50" i="11"/>
  <c r="A77" i="9"/>
  <c r="I77" i="9"/>
  <c r="A32" i="9"/>
  <c r="I32" i="9"/>
  <c r="A44" i="9"/>
  <c r="I44" i="9"/>
  <c r="A16" i="9"/>
  <c r="I16" i="9"/>
  <c r="A4" i="9"/>
  <c r="I4" i="9"/>
  <c r="A23" i="10"/>
  <c r="I23" i="10"/>
  <c r="A60" i="10"/>
  <c r="I60" i="10"/>
  <c r="A5" i="9"/>
  <c r="I5" i="9"/>
  <c r="A26" i="10"/>
  <c r="I26" i="10"/>
  <c r="A31" i="10"/>
  <c r="I31" i="10"/>
  <c r="A3" i="9"/>
  <c r="I3" i="9"/>
  <c r="A43" i="9"/>
  <c r="I43" i="9"/>
  <c r="A6" i="9"/>
  <c r="I6" i="9"/>
  <c r="A7" i="10"/>
  <c r="I7" i="10"/>
  <c r="A19" i="9"/>
  <c r="I19" i="9"/>
  <c r="A12" i="9"/>
  <c r="I12" i="9"/>
  <c r="A35" i="9"/>
  <c r="I35" i="9"/>
  <c r="A38" i="10"/>
  <c r="I38" i="10"/>
  <c r="A37" i="10"/>
  <c r="I37" i="10"/>
  <c r="A15" i="10"/>
  <c r="I15" i="10"/>
  <c r="A14" i="10"/>
  <c r="I14" i="10"/>
  <c r="A9" i="9"/>
  <c r="I9" i="9"/>
  <c r="A40" i="9"/>
  <c r="I40" i="9"/>
  <c r="A15" i="9"/>
  <c r="I15" i="9"/>
  <c r="A24" i="9"/>
  <c r="I24" i="9"/>
  <c r="A7" i="9"/>
  <c r="I7" i="9"/>
  <c r="A39" i="9"/>
  <c r="I39" i="9"/>
  <c r="A11" i="9"/>
  <c r="I11" i="9"/>
  <c r="A37" i="9"/>
  <c r="I37" i="9"/>
  <c r="A25" i="9"/>
  <c r="I25" i="9"/>
  <c r="A28" i="9"/>
  <c r="I28" i="9"/>
  <c r="A13" i="9"/>
  <c r="I13" i="9"/>
  <c r="A27" i="9"/>
  <c r="I27" i="9"/>
  <c r="A23" i="9"/>
  <c r="I23" i="9"/>
  <c r="M3" i="8"/>
  <c r="K3" i="8"/>
  <c r="K156" i="8"/>
  <c r="L3" i="8"/>
  <c r="L156" i="8"/>
  <c r="M156" i="8"/>
</calcChain>
</file>

<file path=xl/sharedStrings.xml><?xml version="1.0" encoding="utf-8"?>
<sst xmlns="http://schemas.openxmlformats.org/spreadsheetml/2006/main" count="15960" uniqueCount="1795">
  <si>
    <t>ALL</t>
  </si>
  <si>
    <t>Current</t>
  </si>
  <si>
    <t>13-14</t>
  </si>
  <si>
    <t>Auction$</t>
  </si>
  <si>
    <t>PLAYERS</t>
  </si>
  <si>
    <t>G</t>
  </si>
  <si>
    <t>A</t>
  </si>
  <si>
    <t>PTS</t>
  </si>
  <si>
    <t>+/-</t>
  </si>
  <si>
    <t>PIM</t>
  </si>
  <si>
    <t>Hits</t>
  </si>
  <si>
    <t>BkS</t>
  </si>
  <si>
    <t>PPP</t>
  </si>
  <si>
    <t>SHP</t>
  </si>
  <si>
    <t>GW</t>
  </si>
  <si>
    <t>SOG</t>
  </si>
  <si>
    <t>GMS</t>
  </si>
  <si>
    <t>Eric Boulton</t>
  </si>
  <si>
    <t>Sidney Crosby</t>
  </si>
  <si>
    <t>Alex Ovechkin</t>
  </si>
  <si>
    <t>Steven Stamkos</t>
  </si>
  <si>
    <t>Evgeni Malkin</t>
  </si>
  <si>
    <t>Ryan Getzlaf</t>
  </si>
  <si>
    <t>Jamie Benn</t>
  </si>
  <si>
    <t>Tyler Seguin</t>
  </si>
  <si>
    <t>Corey Perry</t>
  </si>
  <si>
    <t>Claude Giroux</t>
  </si>
  <si>
    <t>Max Pacioretty</t>
  </si>
  <si>
    <t>John Tavares</t>
  </si>
  <si>
    <t>David Backes</t>
  </si>
  <si>
    <t>Chris Kunitz</t>
  </si>
  <si>
    <t>Henrik Zetterberg</t>
  </si>
  <si>
    <t>Logan Couture</t>
  </si>
  <si>
    <t>Taylor Hall</t>
  </si>
  <si>
    <t>Phil Kessel</t>
  </si>
  <si>
    <t>Blake Wheeler</t>
  </si>
  <si>
    <t>James Neal</t>
  </si>
  <si>
    <t>Joe Pavelski</t>
  </si>
  <si>
    <t>Zach Parise</t>
  </si>
  <si>
    <t>Matt Duchene</t>
  </si>
  <si>
    <t>Evander Kane</t>
  </si>
  <si>
    <t>Patrick Kane</t>
  </si>
  <si>
    <t>Jonathan Toews</t>
  </si>
  <si>
    <t>P.K. Subban</t>
  </si>
  <si>
    <t>Patrick Sharp</t>
  </si>
  <si>
    <t>Gabriel Landeskog</t>
  </si>
  <si>
    <t>Wayne Simmonds</t>
  </si>
  <si>
    <t>Nicklas Backstrom</t>
  </si>
  <si>
    <t>Anze Kopitar</t>
  </si>
  <si>
    <t>Ryan Johansen</t>
  </si>
  <si>
    <t>Pavel Datsyuk</t>
  </si>
  <si>
    <t>Alexander Steen</t>
  </si>
  <si>
    <t>Brandon Dubinsky</t>
  </si>
  <si>
    <t>Ondrej Palat</t>
  </si>
  <si>
    <t>Marian Hossa</t>
  </si>
  <si>
    <t>Eric Staal</t>
  </si>
  <si>
    <t>Milan Lucic</t>
  </si>
  <si>
    <t>Thomas Vanek</t>
  </si>
  <si>
    <t>Kyle Okposo</t>
  </si>
  <si>
    <t>Scott Hartnell</t>
  </si>
  <si>
    <t>Ryan Callahan</t>
  </si>
  <si>
    <t>Daniel Sedin</t>
  </si>
  <si>
    <t>Patrice Bergeron</t>
  </si>
  <si>
    <t>Jarome Iginla</t>
  </si>
  <si>
    <t>Rick Nash</t>
  </si>
  <si>
    <t>Jason Spezza</t>
  </si>
  <si>
    <t>Patric Hornqvist</t>
  </si>
  <si>
    <t>Radim Vrbata</t>
  </si>
  <si>
    <t>Johan Franzen</t>
  </si>
  <si>
    <t>Patrick Marleau</t>
  </si>
  <si>
    <t>Ryan Kesler</t>
  </si>
  <si>
    <t>Jeff Carter</t>
  </si>
  <si>
    <t>Mats Zuccarello</t>
  </si>
  <si>
    <t>Nathan MacKinnon</t>
  </si>
  <si>
    <t>Mikko Koivu</t>
  </si>
  <si>
    <t>Gustav Nyquist</t>
  </si>
  <si>
    <t>David Perron</t>
  </si>
  <si>
    <t>Mikael Backlund</t>
  </si>
  <si>
    <t>Marian Gaborik</t>
  </si>
  <si>
    <t>Paul Stastny</t>
  </si>
  <si>
    <t>Andrew Ladd</t>
  </si>
  <si>
    <t>Troy Brouwer</t>
  </si>
  <si>
    <t>Alexander Semin</t>
  </si>
  <si>
    <t>Jakub Voracek</t>
  </si>
  <si>
    <t>Martin Hanzal</t>
  </si>
  <si>
    <t>T.J. Oshie</t>
  </si>
  <si>
    <t>Martin St. Louis</t>
  </si>
  <si>
    <t>James van Riemsdyk</t>
  </si>
  <si>
    <t>Brent Burns</t>
  </si>
  <si>
    <t>Mike Fisher</t>
  </si>
  <si>
    <t>Jeff Skinner</t>
  </si>
  <si>
    <t>Michael Cammalleri</t>
  </si>
  <si>
    <t>Jordan Eberle</t>
  </si>
  <si>
    <t>Nazem Kadri</t>
  </si>
  <si>
    <t>David Krejci</t>
  </si>
  <si>
    <t>Bryan Little</t>
  </si>
  <si>
    <t>Shane Doan</t>
  </si>
  <si>
    <t>Joe Thornton</t>
  </si>
  <si>
    <t>Tommy Wingels</t>
  </si>
  <si>
    <t>Derek Stepan</t>
  </si>
  <si>
    <t>Nick Foligno</t>
  </si>
  <si>
    <t>Joffrey Lupul</t>
  </si>
  <si>
    <t>Kyle Turris</t>
  </si>
  <si>
    <t>Andrei Markov</t>
  </si>
  <si>
    <t>Bobby Ryan</t>
  </si>
  <si>
    <t>Roman Josi</t>
  </si>
  <si>
    <t>Jaromir Jagr</t>
  </si>
  <si>
    <t>Brad Marchand</t>
  </si>
  <si>
    <t>Clarke MacArthur</t>
  </si>
  <si>
    <t>Patrik Elias</t>
  </si>
  <si>
    <t>Ryan O'Reilly</t>
  </si>
  <si>
    <t>Tomas Hertl</t>
  </si>
  <si>
    <t>Chris Kreider</t>
  </si>
  <si>
    <t>Jason Pominville</t>
  </si>
  <si>
    <t>Jaden Schwartz</t>
  </si>
  <si>
    <t>Ryan Nugent-Hopkins</t>
  </si>
  <si>
    <t>Vladimir Tarasenko</t>
  </si>
  <si>
    <t>Jiri Tlusty</t>
  </si>
  <si>
    <t>Alex Tanguay</t>
  </si>
  <si>
    <t>Craig Smith</t>
  </si>
  <si>
    <t>Travis Zajac</t>
  </si>
  <si>
    <t>Tyler Bozak</t>
  </si>
  <si>
    <t>Tyler Johnson</t>
  </si>
  <si>
    <t>Matt Moulson</t>
  </si>
  <si>
    <t>Curtis Glencross</t>
  </si>
  <si>
    <t>Brayden Schenn</t>
  </si>
  <si>
    <t>Matt Beleskey</t>
  </si>
  <si>
    <t>Antoine Vermette</t>
  </si>
  <si>
    <t>Dave Bolland</t>
  </si>
  <si>
    <t>Daniel Alfredsson</t>
  </si>
  <si>
    <t>Blair Jones</t>
  </si>
  <si>
    <t>Zac Rinaldo</t>
  </si>
  <si>
    <t>Mark Stone</t>
  </si>
  <si>
    <t>Stephane Da Costa</t>
  </si>
  <si>
    <t>Trevor Smith</t>
  </si>
  <si>
    <t>Jason Zucker</t>
  </si>
  <si>
    <t>Brandon McMillan</t>
  </si>
  <si>
    <t>Dan Carcillo</t>
  </si>
  <si>
    <t>Tanner Pearson</t>
  </si>
  <si>
    <t>Tom Sestito</t>
  </si>
  <si>
    <t>Mike Brown</t>
  </si>
  <si>
    <t>Bracken Kearns</t>
  </si>
  <si>
    <t>J.T. Miller</t>
  </si>
  <si>
    <t>Mike Hoffman</t>
  </si>
  <si>
    <t>Filip Forsberg</t>
  </si>
  <si>
    <t>Ryan White</t>
  </si>
  <si>
    <t>Jayson Megna</t>
  </si>
  <si>
    <t>Cody McCormick</t>
  </si>
  <si>
    <t>Carlo Colaiacovo</t>
  </si>
  <si>
    <t>Johan Larsson</t>
  </si>
  <si>
    <t>Jay Rosehill</t>
  </si>
  <si>
    <t>Tim Kennedy</t>
  </si>
  <si>
    <t>Tye McGinn</t>
  </si>
  <si>
    <t>Eriah Hayes</t>
  </si>
  <si>
    <t>John Scott</t>
  </si>
  <si>
    <t>Luke Gazdic</t>
  </si>
  <si>
    <t>Matt Frattin</t>
  </si>
  <si>
    <t>Beau Bennett</t>
  </si>
  <si>
    <t>Derek Dorsett</t>
  </si>
  <si>
    <t>Rich Clune</t>
  </si>
  <si>
    <t>Kyle Clifford</t>
  </si>
  <si>
    <t>Ryan Reaves</t>
  </si>
  <si>
    <t>Matt Hendricks</t>
  </si>
  <si>
    <t>Tom Pyatt</t>
  </si>
  <si>
    <t>Pierre-Marc Bouchard</t>
  </si>
  <si>
    <t>Drew Shore</t>
  </si>
  <si>
    <t>Ryan Jones</t>
  </si>
  <si>
    <t>Jack Skille</t>
  </si>
  <si>
    <t>Tim Jackman</t>
  </si>
  <si>
    <t>Jared Boll</t>
  </si>
  <si>
    <t>Shawn Thornton</t>
  </si>
  <si>
    <t>Chuck Kobasew</t>
  </si>
  <si>
    <t>Paul Bissonnette</t>
  </si>
  <si>
    <t>Paul Postma</t>
  </si>
  <si>
    <t>Nick Bonino</t>
  </si>
  <si>
    <t>Valtteri Filppula</t>
  </si>
  <si>
    <t>Vladimir Sobotka</t>
  </si>
  <si>
    <t>Jussi Jokinen</t>
  </si>
  <si>
    <t>Frans Nielsen</t>
  </si>
  <si>
    <t>Jordan Staal</t>
  </si>
  <si>
    <t>Adam Henrique</t>
  </si>
  <si>
    <t>Ryan Garbutt</t>
  </si>
  <si>
    <t>Boone Jenner</t>
  </si>
  <si>
    <t>Ryane Clowe</t>
  </si>
  <si>
    <t>Carl Soderberg</t>
  </si>
  <si>
    <t>Brad Richards</t>
  </si>
  <si>
    <t>Tomas Plekanec</t>
  </si>
  <si>
    <t>Patrick Maroon</t>
  </si>
  <si>
    <t>Antoine Roussel</t>
  </si>
  <si>
    <t>Derick Brassard</t>
  </si>
  <si>
    <t>Joel Ward</t>
  </si>
  <si>
    <t>Scottie Upshall</t>
  </si>
  <si>
    <t>Andrew Shaw</t>
  </si>
  <si>
    <t>Henrik Sedin</t>
  </si>
  <si>
    <t>Mikael Granlund</t>
  </si>
  <si>
    <t>Tyler Ennis</t>
  </si>
  <si>
    <t>Darren Helm</t>
  </si>
  <si>
    <t>Dustin Penner</t>
  </si>
  <si>
    <t>Sean Bergenheim</t>
  </si>
  <si>
    <t>David Legwand</t>
  </si>
  <si>
    <t>Dustin Brown</t>
  </si>
  <si>
    <t>Mike Santorelli</t>
  </si>
  <si>
    <t>Andrew Cogliano</t>
  </si>
  <si>
    <t>Chris Higgins</t>
  </si>
  <si>
    <t>Olli Jokinen</t>
  </si>
  <si>
    <t>Pascal Dupuis</t>
  </si>
  <si>
    <t>Matt Read</t>
  </si>
  <si>
    <t>Mathieu Perreault</t>
  </si>
  <si>
    <t>Cam Atkinson</t>
  </si>
  <si>
    <t>Reilly Smith</t>
  </si>
  <si>
    <t>Brandon Saad</t>
  </si>
  <si>
    <t>R.J. Umberger</t>
  </si>
  <si>
    <t>Jamie McGinn</t>
  </si>
  <si>
    <t>Mikkel Boedker</t>
  </si>
  <si>
    <t>Chris Stewart</t>
  </si>
  <si>
    <t>Cal Clutterbuck</t>
  </si>
  <si>
    <t>Matt Martin</t>
  </si>
  <si>
    <t>Devante Smith-Pelly</t>
  </si>
  <si>
    <t>Tomas Tatar</t>
  </si>
  <si>
    <t>Cody Hodgson</t>
  </si>
  <si>
    <t>Vincent Lecavalier</t>
  </si>
  <si>
    <t>Justin Abdelkader</t>
  </si>
  <si>
    <t>Justin Williams</t>
  </si>
  <si>
    <t>Brendan Gallagher</t>
  </si>
  <si>
    <t>Alexandre Burrows</t>
  </si>
  <si>
    <t>Benoit Pouliot</t>
  </si>
  <si>
    <t>Brandon Prust</t>
  </si>
  <si>
    <t>Chris Neil</t>
  </si>
  <si>
    <t>Alex Killorn</t>
  </si>
  <si>
    <t>Nick Bjugstad</t>
  </si>
  <si>
    <t>Matt Calvert</t>
  </si>
  <si>
    <t>Jason Chimera</t>
  </si>
  <si>
    <t>Lee Stempniak</t>
  </si>
  <si>
    <t>Nathan Horton</t>
  </si>
  <si>
    <t>Jiri Hudler</t>
  </si>
  <si>
    <t>Colton Sceviour</t>
  </si>
  <si>
    <t>David Desharnais</t>
  </si>
  <si>
    <t>Sean Couturier</t>
  </si>
  <si>
    <t>Nino Niederreiter</t>
  </si>
  <si>
    <t>Matt Cooke</t>
  </si>
  <si>
    <t>Jarret Stoll</t>
  </si>
  <si>
    <t>Mason Raymond</t>
  </si>
  <si>
    <t>Drew Stafford</t>
  </si>
  <si>
    <t>Loui Eriksson</t>
  </si>
  <si>
    <t>Brian Gionta</t>
  </si>
  <si>
    <t>Carl Hagelin</t>
  </si>
  <si>
    <t>Mike Ribeiro</t>
  </si>
  <si>
    <t>P.A. Parenteau</t>
  </si>
  <si>
    <t>Mark Scheifele</t>
  </si>
  <si>
    <t>Artem Anisimov</t>
  </si>
  <si>
    <t>Kyle Palmieri</t>
  </si>
  <si>
    <t>Lars Eller</t>
  </si>
  <si>
    <t>Matt Stajan</t>
  </si>
  <si>
    <t>Zack Smith</t>
  </si>
  <si>
    <t>John Mitchell</t>
  </si>
  <si>
    <t>Mika Zibanejad</t>
  </si>
  <si>
    <t>Michael Frolik</t>
  </si>
  <si>
    <t>Lauri Korpikoski</t>
  </si>
  <si>
    <t>Cody Eakin</t>
  </si>
  <si>
    <t>Mike Richards</t>
  </si>
  <si>
    <t>Justin Schultz</t>
  </si>
  <si>
    <t>David Jones</t>
  </si>
  <si>
    <t>Mikhail Grabovski</t>
  </si>
  <si>
    <t>Ryan Strome</t>
  </si>
  <si>
    <t>Paul Byron</t>
  </si>
  <si>
    <t>Tyler Toffoli</t>
  </si>
  <si>
    <t>Emerson Etem</t>
  </si>
  <si>
    <t>Tanner Glass</t>
  </si>
  <si>
    <t>Steve Downie</t>
  </si>
  <si>
    <t>Sam Gagner</t>
  </si>
  <si>
    <t>Ales Hemsky</t>
  </si>
  <si>
    <t>Charlie Coyle</t>
  </si>
  <si>
    <t>Riley Sheahan</t>
  </si>
  <si>
    <t>Tomas Jurco</t>
  </si>
  <si>
    <t>Rich Peverley</t>
  </si>
  <si>
    <t>Steve Ott</t>
  </si>
  <si>
    <t>Mark Arcobello</t>
  </si>
  <si>
    <t>Jeremy Morin</t>
  </si>
  <si>
    <t>David Clarkson</t>
  </si>
  <si>
    <t>Derek MacKenzie</t>
  </si>
  <si>
    <t>Marcus Foligno</t>
  </si>
  <si>
    <t>Daniel Winnik</t>
  </si>
  <si>
    <t>Milan Michalek</t>
  </si>
  <si>
    <t>Alex Chiasson</t>
  </si>
  <si>
    <t>Patrik Berglund</t>
  </si>
  <si>
    <t>Jakob Silfverberg</t>
  </si>
  <si>
    <t>Eric Fehr</t>
  </si>
  <si>
    <t>Alex Galchenyuk</t>
  </si>
  <si>
    <t>Teddy Purcell</t>
  </si>
  <si>
    <t>Brad Boyes</t>
  </si>
  <si>
    <t>Tuomo Ruutu</t>
  </si>
  <si>
    <t>Zack Kassian</t>
  </si>
  <si>
    <t>Devin Setoguchi</t>
  </si>
  <si>
    <t>Derek Roy</t>
  </si>
  <si>
    <t>Nikolai Kulemin</t>
  </si>
  <si>
    <t>Zemgus Girgensons</t>
  </si>
  <si>
    <t>Michael Grabner</t>
  </si>
  <si>
    <t>Nathan Gerbe</t>
  </si>
  <si>
    <t>Blake Comeau</t>
  </si>
  <si>
    <t>Saku Koivu</t>
  </si>
  <si>
    <t>Ryan Spooner</t>
  </si>
  <si>
    <t>Brenden Morrow</t>
  </si>
  <si>
    <t>Jesse Winchester</t>
  </si>
  <si>
    <t>Marcus Johansson</t>
  </si>
  <si>
    <t>Matt Cullen</t>
  </si>
  <si>
    <t>Dwight King</t>
  </si>
  <si>
    <t>Brandon Pirri</t>
  </si>
  <si>
    <t>Michael Raffl</t>
  </si>
  <si>
    <t>Valeri Nichushkin</t>
  </si>
  <si>
    <t>Brian Boyle</t>
  </si>
  <si>
    <t>Mark Letestu</t>
  </si>
  <si>
    <t>Max Talbot</t>
  </si>
  <si>
    <t>Erik Cole</t>
  </si>
  <si>
    <t>Cody McLeod</t>
  </si>
  <si>
    <t>Marcel Goc</t>
  </si>
  <si>
    <t>Kris Versteeg</t>
  </si>
  <si>
    <t>Jonathan Huberdeau</t>
  </si>
  <si>
    <t>Lance Bouma</t>
  </si>
  <si>
    <t>Josh Bailey</t>
  </si>
  <si>
    <t>Patrick Dwyer</t>
  </si>
  <si>
    <t>Martin Havlat</t>
  </si>
  <si>
    <t>Brooks Laich</t>
  </si>
  <si>
    <t>Brad Richardson</t>
  </si>
  <si>
    <t>Colin Greening</t>
  </si>
  <si>
    <t>Sven Baertschi</t>
  </si>
  <si>
    <t>Nick Spaling</t>
  </si>
  <si>
    <t>Michael Ryder</t>
  </si>
  <si>
    <t>Brock Nelson</t>
  </si>
  <si>
    <t>Ray Whitney</t>
  </si>
  <si>
    <t>Jimmy Hayes</t>
  </si>
  <si>
    <t>Ryan Malone</t>
  </si>
  <si>
    <t>Aleksander Barkov</t>
  </si>
  <si>
    <t>Sean Monahan</t>
  </si>
  <si>
    <t>David Moss</t>
  </si>
  <si>
    <t>Teemu Selanne</t>
  </si>
  <si>
    <t>Nikita Kucherov</t>
  </si>
  <si>
    <t>Nail Yakupov</t>
  </si>
  <si>
    <t>Eric Nystrom</t>
  </si>
  <si>
    <t>Damien Brunner</t>
  </si>
  <si>
    <t>Colin Wilson</t>
  </si>
  <si>
    <t>Gregory Campbell</t>
  </si>
  <si>
    <t>Brandon Bollig</t>
  </si>
  <si>
    <t>Jannik Hansen</t>
  </si>
  <si>
    <t>Brandon Sutter</t>
  </si>
  <si>
    <t>Dainius Zubrus</t>
  </si>
  <si>
    <t>Paul Gaustad</t>
  </si>
  <si>
    <t>Rene Bourque</t>
  </si>
  <si>
    <t>Matthew Nieto</t>
  </si>
  <si>
    <t>Colin McDonald</t>
  </si>
  <si>
    <t>Chris Kelly</t>
  </si>
  <si>
    <t>Rob Klinkhammer</t>
  </si>
  <si>
    <t>Marcus Kruger</t>
  </si>
  <si>
    <t>Kyle Brodziak</t>
  </si>
  <si>
    <t>Erik Haula</t>
  </si>
  <si>
    <t>Vernon Fiddler</t>
  </si>
  <si>
    <t>Ryan Smyth</t>
  </si>
  <si>
    <t>Riley Nash</t>
  </si>
  <si>
    <t>James Sheppard</t>
  </si>
  <si>
    <t>David Booth</t>
  </si>
  <si>
    <t>Tomas Fleischmann</t>
  </si>
  <si>
    <t>Dale Weise</t>
  </si>
  <si>
    <t>Joe Colborne</t>
  </si>
  <si>
    <t>Chris Thorburn</t>
  </si>
  <si>
    <t>T.J. Galiardi</t>
  </si>
  <si>
    <t>Tom Wilson</t>
  </si>
  <si>
    <t>Martin Erat</t>
  </si>
  <si>
    <t>Boyd Gordon</t>
  </si>
  <si>
    <t>Bryan Bickell</t>
  </si>
  <si>
    <t>Ben Smith</t>
  </si>
  <si>
    <t>Daniel Briere</t>
  </si>
  <si>
    <t>Todd Bertuzzi</t>
  </si>
  <si>
    <t>Dany Heatley</t>
  </si>
  <si>
    <t>Matt D'Agostini</t>
  </si>
  <si>
    <t>Michal Handzus</t>
  </si>
  <si>
    <t>J.T. Brown</t>
  </si>
  <si>
    <t>Brian Gibbons</t>
  </si>
  <si>
    <t>Travis Moen</t>
  </si>
  <si>
    <t>Shawn Matthias</t>
  </si>
  <si>
    <t>Gabriel Bourque</t>
  </si>
  <si>
    <t>Cory Conacher</t>
  </si>
  <si>
    <t>Corey Tropp</t>
  </si>
  <si>
    <t>Elias Lindholm</t>
  </si>
  <si>
    <t>Andrew Desjardins</t>
  </si>
  <si>
    <t>Nate Thompson</t>
  </si>
  <si>
    <t>Joe Vitale</t>
  </si>
  <si>
    <t>Michael Bournival</t>
  </si>
  <si>
    <t>B.J. Crombeen</t>
  </si>
  <si>
    <t>Trevor Lewis</t>
  </si>
  <si>
    <t>Casey Cizikas</t>
  </si>
  <si>
    <t>Maxim Lapierre</t>
  </si>
  <si>
    <t>Drew Miller</t>
  </si>
  <si>
    <t>Tomas Kopecky</t>
  </si>
  <si>
    <t>Craig Adams</t>
  </si>
  <si>
    <t>Patrick Bordeleau</t>
  </si>
  <si>
    <t>Tyler Kennedy</t>
  </si>
  <si>
    <t>Shawn Horcoff</t>
  </si>
  <si>
    <t>Richard Panik</t>
  </si>
  <si>
    <t>Dominic Moore</t>
  </si>
  <si>
    <t>Peter Holland</t>
  </si>
  <si>
    <t>Dustin Byfuglien</t>
  </si>
  <si>
    <t>Andrei Loktionov</t>
  </si>
  <si>
    <t>Justin Fontaine</t>
  </si>
  <si>
    <t>Manny Malhotra</t>
  </si>
  <si>
    <t>Stephen Gionta</t>
  </si>
  <si>
    <t>Viktor Stalberg</t>
  </si>
  <si>
    <t>Daniel Paille</t>
  </si>
  <si>
    <t>Ryan Carter</t>
  </si>
  <si>
    <t>Jay McClement</t>
  </si>
  <si>
    <t>Jordan Nolan</t>
  </si>
  <si>
    <t>Will Acton</t>
  </si>
  <si>
    <t>Brian McGrattan</t>
  </si>
  <si>
    <t>Brad Malone</t>
  </si>
  <si>
    <t>Reid Boucher</t>
  </si>
  <si>
    <t>Kevin Westgarth</t>
  </si>
  <si>
    <t>Erik Condra</t>
  </si>
  <si>
    <t>Darren Archibald</t>
  </si>
  <si>
    <t>Matt Kassian</t>
  </si>
  <si>
    <t>Brett Sutter</t>
  </si>
  <si>
    <t>Patrick Eaves</t>
  </si>
  <si>
    <t>Kyle Chipchura</t>
  </si>
  <si>
    <t>Chris Conner</t>
  </si>
  <si>
    <t>Steve Bernier</t>
  </si>
  <si>
    <t>Luke Glendening</t>
  </si>
  <si>
    <t>Tim Sestito</t>
  </si>
  <si>
    <t>Daniel Cleary</t>
  </si>
  <si>
    <t>Jordan Caron</t>
  </si>
  <si>
    <t>Joakim Nordstrom</t>
  </si>
  <si>
    <t>Eric O'Dell</t>
  </si>
  <si>
    <t>Colin Fraser</t>
  </si>
  <si>
    <t>Jay Beagle</t>
  </si>
  <si>
    <t>Derek Grant</t>
  </si>
  <si>
    <t>Dmitrij Jaskin</t>
  </si>
  <si>
    <t>Matt Halischuk</t>
  </si>
  <si>
    <t>Joakim Andersson</t>
  </si>
  <si>
    <t>Scott Gomez</t>
  </si>
  <si>
    <t>Brian Flynn</t>
  </si>
  <si>
    <t>Peter Regin</t>
  </si>
  <si>
    <t>Aaron Volpatti</t>
  </si>
  <si>
    <t>Eric Tangradi</t>
  </si>
  <si>
    <t>Cam Janssen</t>
  </si>
  <si>
    <t>Radek Dvorak</t>
  </si>
  <si>
    <t>Stephen Weiss</t>
  </si>
  <si>
    <t>David Rundblad</t>
  </si>
  <si>
    <t>Stephane Veilleux</t>
  </si>
  <si>
    <t>Colton Sissons</t>
  </si>
  <si>
    <t>Chris Porter</t>
  </si>
  <si>
    <t>Jesse Joensuu</t>
  </si>
  <si>
    <t>Anthony Peluso</t>
  </si>
  <si>
    <t>Jordan Szwarz</t>
  </si>
  <si>
    <t>Rickard Rakell</t>
  </si>
  <si>
    <t>Krys Barch</t>
  </si>
  <si>
    <t>Magnus Paajarvi</t>
  </si>
  <si>
    <t>Jeff Halpern</t>
  </si>
  <si>
    <t>Michael Latta</t>
  </si>
  <si>
    <t>Jean-Gabriel Pageau</t>
  </si>
  <si>
    <t>Jordan Schroeder</t>
  </si>
  <si>
    <t>Ville Leino</t>
  </si>
  <si>
    <t>Carter Ashton</t>
  </si>
  <si>
    <t>Adam Cracknell</t>
  </si>
  <si>
    <t>Zenon Konopka</t>
  </si>
  <si>
    <t>Adam Hall</t>
  </si>
  <si>
    <t>Torrey Mitchell</t>
  </si>
  <si>
    <t>Drayson Bowman</t>
  </si>
  <si>
    <t>Matt Ellis</t>
  </si>
  <si>
    <t>Taylor Pyatt</t>
  </si>
  <si>
    <t>Jim Slater</t>
  </si>
  <si>
    <t>Mikael Samuelsson</t>
  </si>
  <si>
    <t>Jacob Josefson</t>
  </si>
  <si>
    <t>Marc-Andre Cliche</t>
  </si>
  <si>
    <t>Zac Dalpe</t>
  </si>
  <si>
    <t>John McCarthy</t>
  </si>
  <si>
    <t>James Wright</t>
  </si>
  <si>
    <t>Dustin Jeffrey</t>
  </si>
  <si>
    <t>Linden Vey</t>
  </si>
  <si>
    <t>Zach Boychuk</t>
  </si>
  <si>
    <t>Casey Wellman</t>
  </si>
  <si>
    <t>Mikhail Grigorenko</t>
  </si>
  <si>
    <t>Harry Zolnierczyk</t>
  </si>
  <si>
    <t>Jerry D'Amigo</t>
  </si>
  <si>
    <t>Matt Fraser</t>
  </si>
  <si>
    <t>Philip Varone</t>
  </si>
  <si>
    <t>Lane MacDermid</t>
  </si>
  <si>
    <t>Andy Miele</t>
  </si>
  <si>
    <t>Josh Leivo</t>
  </si>
  <si>
    <t>Rostislav Olesz</t>
  </si>
  <si>
    <t>Linus Omark</t>
  </si>
  <si>
    <t>Cory Emmerton</t>
  </si>
  <si>
    <t>Justin Florek</t>
  </si>
  <si>
    <t>Kevin Porter</t>
  </si>
  <si>
    <t>Jordin Tootoo</t>
  </si>
  <si>
    <t>Matt Pelech</t>
  </si>
  <si>
    <t>Brett Connolly</t>
  </si>
  <si>
    <t>David Broll</t>
  </si>
  <si>
    <t>Sean Collins</t>
  </si>
  <si>
    <t>Jeremy Welsh</t>
  </si>
  <si>
    <t>Ben Street</t>
  </si>
  <si>
    <t>Mike Rupp</t>
  </si>
  <si>
    <t>Andrew Ebbett</t>
  </si>
  <si>
    <t>Michael Chaput</t>
  </si>
  <si>
    <t>John Albert</t>
  </si>
  <si>
    <t>Luke Adam</t>
  </si>
  <si>
    <t>Simon Moser</t>
  </si>
  <si>
    <t>Kris Newbury</t>
  </si>
  <si>
    <t>Chris VandeVelde</t>
  </si>
  <si>
    <t>Mattias Tedenby</t>
  </si>
  <si>
    <t>Kellan Lain</t>
  </si>
  <si>
    <t>Tyler Pitlick</t>
  </si>
  <si>
    <t>Ben Eager</t>
  </si>
  <si>
    <t>Spencer Abbott</t>
  </si>
  <si>
    <t>Brandon Mashinter</t>
  </si>
  <si>
    <t>Carson McMillan</t>
  </si>
  <si>
    <t>Brad Mills</t>
  </si>
  <si>
    <t>Benn Ferriero</t>
  </si>
  <si>
    <t>Brandon Yip</t>
  </si>
  <si>
    <t>Arron Asham</t>
  </si>
  <si>
    <t>Joe Whitney</t>
  </si>
  <si>
    <t>Jamie Devane</t>
  </si>
  <si>
    <t>Zach Sill</t>
  </si>
  <si>
    <t>Louis Leblanc</t>
  </si>
  <si>
    <t>Colton Orr</t>
  </si>
  <si>
    <t>Aaron Palushaj</t>
  </si>
  <si>
    <t>Dave Steckel</t>
  </si>
  <si>
    <t>Chris Terry</t>
  </si>
  <si>
    <t>Patrice Cormier</t>
  </si>
  <si>
    <t>Chris Brown</t>
  </si>
  <si>
    <t>Gabriel Dumont</t>
  </si>
  <si>
    <t>Ryan Hamilton</t>
  </si>
  <si>
    <t>Greg McKegg</t>
  </si>
  <si>
    <t>Max Reinhart</t>
  </si>
  <si>
    <t>Christian Thomas</t>
  </si>
  <si>
    <t>Patrick Kaleta</t>
  </si>
  <si>
    <t>Mike Sislo</t>
  </si>
  <si>
    <t>Cody Bass</t>
  </si>
  <si>
    <t>Brett Bulmer</t>
  </si>
  <si>
    <t>Pierre-Luc Letourneau-Leblond</t>
  </si>
  <si>
    <t>Chris Mueller</t>
  </si>
  <si>
    <t>Taylor Beck</t>
  </si>
  <si>
    <t>Patrick Holland</t>
  </si>
  <si>
    <t>Joey Crabb</t>
  </si>
  <si>
    <t>Freddie Hamilton</t>
  </si>
  <si>
    <t>Frazer McLaren</t>
  </si>
  <si>
    <t>Anton Babchuk</t>
  </si>
  <si>
    <t>Andy Sutton</t>
  </si>
  <si>
    <t>Simon Gagne</t>
  </si>
  <si>
    <t>Brian Rolston</t>
  </si>
  <si>
    <t>Mike Knuble</t>
  </si>
  <si>
    <t>Brett Clark</t>
  </si>
  <si>
    <t>Tomas Holmstrom</t>
  </si>
  <si>
    <t>Brendan Morrison</t>
  </si>
  <si>
    <t>Bobby Butler</t>
  </si>
  <si>
    <t>Ruslan Fedotenko</t>
  </si>
  <si>
    <t>Sean Avery</t>
  </si>
  <si>
    <t>Sergei Kostitsyn</t>
  </si>
  <si>
    <t>Kurtis Foster</t>
  </si>
  <si>
    <t>Anthony Stewart</t>
  </si>
  <si>
    <t>Ian White</t>
  </si>
  <si>
    <t>Jamie Langenbrunner</t>
  </si>
  <si>
    <t>Jack Hillen</t>
  </si>
  <si>
    <t>Nik Antropov</t>
  </si>
  <si>
    <t>Taylor Chorney</t>
  </si>
  <si>
    <t>Jason Blake</t>
  </si>
  <si>
    <t>Chad LaRose</t>
  </si>
  <si>
    <t>Ryan O'Byrne</t>
  </si>
  <si>
    <t>Eric Belanger</t>
  </si>
  <si>
    <t>Steve Kampfer</t>
  </si>
  <si>
    <t>Steve Sullivan</t>
  </si>
  <si>
    <t>Colby Armstrong</t>
  </si>
  <si>
    <t>Eric Wellwood</t>
  </si>
  <si>
    <t>Jaroslav Spacek</t>
  </si>
  <si>
    <t>Marco Sturm</t>
  </si>
  <si>
    <t>Greg Zanon</t>
  </si>
  <si>
    <t>Andrew Brunette</t>
  </si>
  <si>
    <t>Pavel Kubina</t>
  </si>
  <si>
    <t>Adrian Aucoin</t>
  </si>
  <si>
    <t>Adam Burish</t>
  </si>
  <si>
    <t>Andrew Murray</t>
  </si>
  <si>
    <t>Mathieu Darche</t>
  </si>
  <si>
    <t>Marc-Andre Gragnani</t>
  </si>
  <si>
    <t>Alex Plante</t>
  </si>
  <si>
    <t>Jim Vandermeer</t>
  </si>
  <si>
    <t>Jason Arnott</t>
  </si>
  <si>
    <t>Nicklas Grossman</t>
  </si>
  <si>
    <t>Marty Reasoner</t>
  </si>
  <si>
    <t>Andreas Nodl</t>
  </si>
  <si>
    <t>Alexei Ponikarovsky</t>
  </si>
  <si>
    <t>Trent Hunter</t>
  </si>
  <si>
    <t>Mike Sauer</t>
  </si>
  <si>
    <t>Wojtek Wolski</t>
  </si>
  <si>
    <t>Trevor Gillies</t>
  </si>
  <si>
    <t>Brad Winchester</t>
  </si>
  <si>
    <t>Darroll Powe</t>
  </si>
  <si>
    <t>Michael Rupp</t>
  </si>
  <si>
    <t>Niclas Bergfors</t>
  </si>
  <si>
    <t>Nick Palmieri</t>
  </si>
  <si>
    <t>Alexandre Picard</t>
  </si>
  <si>
    <t>Steve Staios</t>
  </si>
  <si>
    <t>Andreas Lilja</t>
  </si>
  <si>
    <t>Sami Lepisto</t>
  </si>
  <si>
    <t>Jonathon Blum</t>
  </si>
  <si>
    <t>Pat Dwyer</t>
  </si>
  <si>
    <t>Jake Dowell</t>
  </si>
  <si>
    <t>Brad Staubitz</t>
  </si>
  <si>
    <t>Erik Christensen</t>
  </si>
  <si>
    <t>Ryan Shannon</t>
  </si>
  <si>
    <t>Tom Kostopoulos</t>
  </si>
  <si>
    <t>Filip Kuba</t>
  </si>
  <si>
    <t>Marc-Andre Bergeron</t>
  </si>
  <si>
    <t>Cal O'Reilly</t>
  </si>
  <si>
    <t>Derek Joslin</t>
  </si>
  <si>
    <t>Niklas Hagman</t>
  </si>
  <si>
    <t>Matt Bradley</t>
  </si>
  <si>
    <t>Mark Eaton</t>
  </si>
  <si>
    <t>Samuel Pahlsson</t>
  </si>
  <si>
    <t>Blake Geoffrion</t>
  </si>
  <si>
    <t>Jeff Woywitka</t>
  </si>
  <si>
    <t>Tim Brent</t>
  </si>
  <si>
    <t>Philippe Dupuis</t>
  </si>
  <si>
    <t>Hal Gill</t>
  </si>
  <si>
    <t>Jeff Schultz</t>
  </si>
  <si>
    <t>Colin White</t>
  </si>
  <si>
    <t>Steve Eminger</t>
  </si>
  <si>
    <t>Zack Stortini</t>
  </si>
  <si>
    <t>Randy Jones</t>
  </si>
  <si>
    <t>Sean O'Donnell</t>
  </si>
  <si>
    <t>Ben Holmstrom</t>
  </si>
  <si>
    <t>Brett MacLean</t>
  </si>
  <si>
    <t>Jamal Mayers</t>
  </si>
  <si>
    <t>Alexandre Giroux</t>
  </si>
  <si>
    <t>Jody Shelley</t>
  </si>
  <si>
    <t>Andrew Alberts</t>
  </si>
  <si>
    <t>Scott Nichol</t>
  </si>
  <si>
    <t>Jerred Smithson</t>
  </si>
  <si>
    <t>Daymond Langkow</t>
  </si>
  <si>
    <t>Nikita Filatov</t>
  </si>
  <si>
    <t>Cam Barker</t>
  </si>
  <si>
    <t>Brian Lee</t>
  </si>
  <si>
    <t>Kyle Wellwood</t>
  </si>
  <si>
    <t>Davis Drewiske</t>
  </si>
  <si>
    <t>Matt Hunwick</t>
  </si>
  <si>
    <t>Mattias Ritola</t>
  </si>
  <si>
    <t>Kenndal McArdle</t>
  </si>
  <si>
    <t>Matt Walker</t>
  </si>
  <si>
    <t>Alex Burmistrov</t>
  </si>
  <si>
    <t>Kent Huskins</t>
  </si>
  <si>
    <t>Zach Hamill</t>
  </si>
  <si>
    <t>Bruno Gervais</t>
  </si>
  <si>
    <t>Warren Peters</t>
  </si>
  <si>
    <t>Brett Festerling</t>
  </si>
  <si>
    <t>Patrick O'Sullivan</t>
  </si>
  <si>
    <t>Rod Pelley</t>
  </si>
  <si>
    <t>Steve MacIntyre</t>
  </si>
  <si>
    <t>D.J. King</t>
  </si>
  <si>
    <t>Tom Wandell</t>
  </si>
  <si>
    <t>Darcy Hordichuk</t>
  </si>
  <si>
    <t>Colton Gillies</t>
  </si>
  <si>
    <t>Toby Petersen</t>
  </si>
  <si>
    <t>Mike Mottau</t>
  </si>
  <si>
    <t>Tomas Vincour</t>
  </si>
  <si>
    <t>Tim Stapleton</t>
  </si>
  <si>
    <t>Nick Johnson</t>
  </si>
  <si>
    <t>Andrew Gordon</t>
  </si>
  <si>
    <t>Maksim Mayorov</t>
  </si>
  <si>
    <t>Andreas Engqvist</t>
  </si>
  <si>
    <t>Matthew Lombardi</t>
  </si>
  <si>
    <t>Anton Lander</t>
  </si>
  <si>
    <t>Roman Horak</t>
  </si>
  <si>
    <t>Teemu Laakso</t>
  </si>
  <si>
    <t>Evgeny Grachev</t>
  </si>
  <si>
    <t>CENTRE</t>
  </si>
  <si>
    <t>MY EST</t>
  </si>
  <si>
    <t>$VAL</t>
  </si>
  <si>
    <t>$$$</t>
  </si>
  <si>
    <t>Evgeny Kuznetsov</t>
  </si>
  <si>
    <t>Sam Reinhart</t>
  </si>
  <si>
    <t>Curtis Lazar</t>
  </si>
  <si>
    <t>Scott Laughton</t>
  </si>
  <si>
    <t>Calle Jarnkrok</t>
  </si>
  <si>
    <t>LEFT WING</t>
  </si>
  <si>
    <t>Jonathan Drouin</t>
  </si>
  <si>
    <t>Johnny Gaudreau</t>
  </si>
  <si>
    <t>Alexander Khokhlachev</t>
  </si>
  <si>
    <t>Teuvo Teravainen</t>
  </si>
  <si>
    <t>Raffi Torres</t>
  </si>
  <si>
    <t>RIGHT WING</t>
  </si>
  <si>
    <t>DEFENSE</t>
  </si>
  <si>
    <t>Erik Karlsson</t>
  </si>
  <si>
    <t>Shea Weber</t>
  </si>
  <si>
    <t>Duncan Keith</t>
  </si>
  <si>
    <t>Drew Doughty</t>
  </si>
  <si>
    <t>Alex Pietrangelo</t>
  </si>
  <si>
    <t>Keith Yandle</t>
  </si>
  <si>
    <t>Zdeno Chara</t>
  </si>
  <si>
    <t>Oliver Ekman-Larsson</t>
  </si>
  <si>
    <t>Kris Letang</t>
  </si>
  <si>
    <t>Victor Hedman</t>
  </si>
  <si>
    <t>Ryan McDonagh</t>
  </si>
  <si>
    <t>Matt Niskanen</t>
  </si>
  <si>
    <t>Niklas Kronwall</t>
  </si>
  <si>
    <t>Ryan Suter</t>
  </si>
  <si>
    <t>Kevin Shattenkirk</t>
  </si>
  <si>
    <t>Torey Krug</t>
  </si>
  <si>
    <t>Christian Ehrhoff</t>
  </si>
  <si>
    <t>Mark Giordano</t>
  </si>
  <si>
    <t>James Wisniewski</t>
  </si>
  <si>
    <t>Mike Green</t>
  </si>
  <si>
    <t>Dion Phaneuf</t>
  </si>
  <si>
    <t>Brent Seabrook</t>
  </si>
  <si>
    <t>Dan Boyle</t>
  </si>
  <si>
    <t>Tyson Barrie</t>
  </si>
  <si>
    <t>Brian Campbell</t>
  </si>
  <si>
    <t>Cam Fowler</t>
  </si>
  <si>
    <t>Alexander Edler</t>
  </si>
  <si>
    <t>John Carlson</t>
  </si>
  <si>
    <t>Alex Goligoski</t>
  </si>
  <si>
    <t>Jacob Trouba</t>
  </si>
  <si>
    <t>Justin Faulk</t>
  </si>
  <si>
    <t>Jason Garrison</t>
  </si>
  <si>
    <t>Mark Streit</t>
  </si>
  <si>
    <t>Jake Gardiner</t>
  </si>
  <si>
    <t>Jake Muzzin</t>
  </si>
  <si>
    <t>Jason Demers</t>
  </si>
  <si>
    <t>Jay Bouwmeester</t>
  </si>
  <si>
    <t>Dougie Hamilton</t>
  </si>
  <si>
    <t>Radko Gudas</t>
  </si>
  <si>
    <t>Kris Russell</t>
  </si>
  <si>
    <t>Erik Johnson</t>
  </si>
  <si>
    <t>Lubomir Visnovsky</t>
  </si>
  <si>
    <t>Tobias Enstrom</t>
  </si>
  <si>
    <t>Dennis Wideman</t>
  </si>
  <si>
    <t>Alexei Emelin</t>
  </si>
  <si>
    <t>Andrej Sekera</t>
  </si>
  <si>
    <t>Alec Martinez</t>
  </si>
  <si>
    <t>Sami Vatanen</t>
  </si>
  <si>
    <t>Francois Beauchemin</t>
  </si>
  <si>
    <t>Slava Voynov</t>
  </si>
  <si>
    <t>Travis Hamonic</t>
  </si>
  <si>
    <t>Hampus Lindholm</t>
  </si>
  <si>
    <t>Aaron Ekblad</t>
  </si>
  <si>
    <t>Seth Jones</t>
  </si>
  <si>
    <t>Michael Del</t>
  </si>
  <si>
    <t>Ryan Murray</t>
  </si>
  <si>
    <t>Andrew MacDonald</t>
  </si>
  <si>
    <t>Jack Johnson</t>
  </si>
  <si>
    <t>Marek Zidlicky</t>
  </si>
  <si>
    <t>Ryan Ellis</t>
  </si>
  <si>
    <t>Tyler Myers</t>
  </si>
  <si>
    <t>Eric Gelinas</t>
  </si>
  <si>
    <t>Tom Gilbert</t>
  </si>
  <si>
    <t>Dan Hamhuis</t>
  </si>
  <si>
    <t>Jonas Brodin</t>
  </si>
  <si>
    <t>Dmitry Kulikov</t>
  </si>
  <si>
    <t>Andy Greene</t>
  </si>
  <si>
    <t>Cody Franson</t>
  </si>
  <si>
    <t>Johnny Boychuk</t>
  </si>
  <si>
    <t>Olli Maatta</t>
  </si>
  <si>
    <t>Zach Bogosian</t>
  </si>
  <si>
    <t>Nick Leddy</t>
  </si>
  <si>
    <t>Michael Stone</t>
  </si>
  <si>
    <t>Braydon Coburn</t>
  </si>
  <si>
    <t>Brenden Dillon</t>
  </si>
  <si>
    <t>Patrick Wiercioch</t>
  </si>
  <si>
    <t>Andre Benoit</t>
  </si>
  <si>
    <t>Jeff Petry</t>
  </si>
  <si>
    <t>Sergei Gonchar</t>
  </si>
  <si>
    <t>Jared Spurgeon</t>
  </si>
  <si>
    <t>Griffin Reinhart</t>
  </si>
  <si>
    <t>Cody Ceci</t>
  </si>
  <si>
    <t>Andrew Ference</t>
  </si>
  <si>
    <t>Ben Lovejoy</t>
  </si>
  <si>
    <t>Paul Martin</t>
  </si>
  <si>
    <t>Dan Girardi</t>
  </si>
  <si>
    <t>Andrej Meszaros</t>
  </si>
  <si>
    <t>Fedor Tyutin</t>
  </si>
  <si>
    <t>Thomas Hickey</t>
  </si>
  <si>
    <t>Marc Methot</t>
  </si>
  <si>
    <t>Nikita Zadorov</t>
  </si>
  <si>
    <t>Brooks Orpik</t>
  </si>
  <si>
    <t>Kevin Bieksa</t>
  </si>
  <si>
    <t>Brandon Gormley</t>
  </si>
  <si>
    <t>2009/2010 SEASON</t>
  </si>
  <si>
    <t>2010/2011 SEASON</t>
  </si>
  <si>
    <t>2011/2012 SEASON</t>
  </si>
  <si>
    <t>2012/2013 SEASON</t>
  </si>
  <si>
    <t>2014/2015 SEASON</t>
  </si>
  <si>
    <t>2014/2015 CURRENT SEASON</t>
  </si>
  <si>
    <t>Name</t>
  </si>
  <si>
    <t>Team</t>
  </si>
  <si>
    <t>GP</t>
  </si>
  <si>
    <t>Pts</t>
  </si>
  <si>
    <t>PPG</t>
  </si>
  <si>
    <t>PPA</t>
  </si>
  <si>
    <t>SHG</t>
  </si>
  <si>
    <t>SHA</t>
  </si>
  <si>
    <t>Pct</t>
  </si>
  <si>
    <t>VAN</t>
  </si>
  <si>
    <t>PIT</t>
  </si>
  <si>
    <t>NYR</t>
  </si>
  <si>
    <t xml:space="preserve"> </t>
  </si>
  <si>
    <t>ANA</t>
  </si>
  <si>
    <t>WAS</t>
  </si>
  <si>
    <t>TAM</t>
  </si>
  <si>
    <t>PHI</t>
  </si>
  <si>
    <t>DAL</t>
  </si>
  <si>
    <t>Ilya Kovalchuk</t>
  </si>
  <si>
    <t>NJD</t>
  </si>
  <si>
    <t>CHI</t>
  </si>
  <si>
    <t>CGY</t>
  </si>
  <si>
    <t>TOR</t>
  </si>
  <si>
    <t>CAR</t>
  </si>
  <si>
    <t>EDM</t>
  </si>
  <si>
    <t>NAS</t>
  </si>
  <si>
    <t>SAN</t>
  </si>
  <si>
    <t>DET</t>
  </si>
  <si>
    <t>NYI</t>
  </si>
  <si>
    <t>OTT</t>
  </si>
  <si>
    <t>MIN</t>
  </si>
  <si>
    <t>LOS</t>
  </si>
  <si>
    <t>BUF</t>
  </si>
  <si>
    <t>COL</t>
  </si>
  <si>
    <t>WPG</t>
  </si>
  <si>
    <t>BOS</t>
  </si>
  <si>
    <t>MON</t>
  </si>
  <si>
    <t>Danny Briere</t>
  </si>
  <si>
    <t>COB</t>
  </si>
  <si>
    <t>STL</t>
  </si>
  <si>
    <t>PHO</t>
  </si>
  <si>
    <t>Tim Connolly</t>
  </si>
  <si>
    <t>Nicklas Lidstrom</t>
  </si>
  <si>
    <t>Kristian Huselius</t>
  </si>
  <si>
    <t>FLA</t>
  </si>
  <si>
    <t>Maxim Afinogenov</t>
  </si>
  <si>
    <t>Vinny Prospal</t>
  </si>
  <si>
    <t>Andy McDonald</t>
  </si>
  <si>
    <t>Milan Hejduk</t>
  </si>
  <si>
    <t>Chris Pronger</t>
  </si>
  <si>
    <t>Alex Steen</t>
  </si>
  <si>
    <t>Kimmo Timonen</t>
  </si>
  <si>
    <t>Alexander Frolov</t>
  </si>
  <si>
    <t>Tomas Kaberle</t>
  </si>
  <si>
    <t>Alex Kovalev</t>
  </si>
  <si>
    <t>Mark Recchi</t>
  </si>
  <si>
    <t>Brian Rafalski</t>
  </si>
  <si>
    <t>Scott Niedermayer</t>
  </si>
  <si>
    <t>John-Michael Liles</t>
  </si>
  <si>
    <t>Joni Pitkanen</t>
  </si>
  <si>
    <t>Danny Cleary</t>
  </si>
  <si>
    <t>J.P. Dumont</t>
  </si>
  <si>
    <t>Bill Guerin</t>
  </si>
  <si>
    <t>Andrei Kostitsyn</t>
  </si>
  <si>
    <t>Petr Sykora</t>
  </si>
  <si>
    <t>Paul Kariya</t>
  </si>
  <si>
    <t>Bryan McCabe</t>
  </si>
  <si>
    <t>Antti Miettinen</t>
  </si>
  <si>
    <t>Jochen Hecht</t>
  </si>
  <si>
    <t>Michael Del Zotto</t>
  </si>
  <si>
    <t>Stephane Robidas</t>
  </si>
  <si>
    <t>Guillaume Latendresse</t>
  </si>
  <si>
    <t>Joe Corvo</t>
  </si>
  <si>
    <t>Matt Carle</t>
  </si>
  <si>
    <t>Ryan Whitney</t>
  </si>
  <si>
    <t>Sergei Samsonov</t>
  </si>
  <si>
    <t>Steven Reinprecht</t>
  </si>
  <si>
    <t>Cory Stillman</t>
  </si>
  <si>
    <t>Gilbert Brule</t>
  </si>
  <si>
    <t>Peter Mueller</t>
  </si>
  <si>
    <t>Ed Jovanovski</t>
  </si>
  <si>
    <t>Jordan Leopold</t>
  </si>
  <si>
    <t>Anton Stralman</t>
  </si>
  <si>
    <t>Roman Hamrlik</t>
  </si>
  <si>
    <t>Owen Nolan</t>
  </si>
  <si>
    <t>Marc Savard</t>
  </si>
  <si>
    <t>Nikita Nikitin</t>
  </si>
  <si>
    <t>T.J. Brodie</t>
  </si>
  <si>
    <t>Dennis Seidenberg</t>
  </si>
  <si>
    <t>Nigel Dawes</t>
  </si>
  <si>
    <t>Keith Tkachuk</t>
  </si>
  <si>
    <t>Chris Drury</t>
  </si>
  <si>
    <t>Ryan Potulny</t>
  </si>
  <si>
    <t>Roman Cervenka</t>
  </si>
  <si>
    <t>Sami Salo</t>
  </si>
  <si>
    <t>Richard Park</t>
  </si>
  <si>
    <t>Jamie McBain</t>
  </si>
  <si>
    <t>Sheldon Souray</t>
  </si>
  <si>
    <t>Mike Modano</t>
  </si>
  <si>
    <t>Rob Blake</t>
  </si>
  <si>
    <t>Kyle Quincey</t>
  </si>
  <si>
    <t>Glen Metropolit</t>
  </si>
  <si>
    <t>Robert Lang</t>
  </si>
  <si>
    <t>Marc Staal</t>
  </si>
  <si>
    <t>Grant Clitsome</t>
  </si>
  <si>
    <t>Derek Morris</t>
  </si>
  <si>
    <t>Keith Ballard</t>
  </si>
  <si>
    <t>Morgan Rielly</t>
  </si>
  <si>
    <t>Trevor Daley</t>
  </si>
  <si>
    <t>Carl Gunnarsson</t>
  </si>
  <si>
    <t>Ales Kotalik</t>
  </si>
  <si>
    <t>Niklas Hjalmarsson</t>
  </si>
  <si>
    <t>Robert Nilsson</t>
  </si>
  <si>
    <t>Chris Phillips</t>
  </si>
  <si>
    <t>Todd White</t>
  </si>
  <si>
    <t>Jarkko Ruutu</t>
  </si>
  <si>
    <t>Rob Schremp</t>
  </si>
  <si>
    <t>Kevin Klein</t>
  </si>
  <si>
    <t>Slava Kozlov</t>
  </si>
  <si>
    <t>Willie Mitchell</t>
  </si>
  <si>
    <t>Ron Hainsey</t>
  </si>
  <si>
    <t>Steve Montador</t>
  </si>
  <si>
    <t>Nick Holden</t>
  </si>
  <si>
    <t>Toni Lydman</t>
  </si>
  <si>
    <t>Luca Sbisa</t>
  </si>
  <si>
    <t>Marc-Edouard Vlasic</t>
  </si>
  <si>
    <t>Scott Parse</t>
  </si>
  <si>
    <t>Dustin Boyd</t>
  </si>
  <si>
    <t>Tom Poti</t>
  </si>
  <si>
    <t>Jay Harrison</t>
  </si>
  <si>
    <t>John Madden</t>
  </si>
  <si>
    <t>Raphael Diaz</t>
  </si>
  <si>
    <t>Darcy Tucker</t>
  </si>
  <si>
    <t>Jakub Kindl</t>
  </si>
  <si>
    <t>Michal Rozsival</t>
  </si>
  <si>
    <t>Jonathan Ericsson</t>
  </si>
  <si>
    <t>Luke Schenn</t>
  </si>
  <si>
    <t>Danny DeKeyser</t>
  </si>
  <si>
    <t>Rob Niedermayer</t>
  </si>
  <si>
    <t>Petr Prucha</t>
  </si>
  <si>
    <t>Ryan Wilson</t>
  </si>
  <si>
    <t>Kris Draper</t>
  </si>
  <si>
    <t>Jon Sim</t>
  </si>
  <si>
    <t>Eric Brewer</t>
  </si>
  <si>
    <t>Mike Grier</t>
  </si>
  <si>
    <t>Todd Marchant</t>
  </si>
  <si>
    <t>Corey Potter</t>
  </si>
  <si>
    <t>Brad Stuart</t>
  </si>
  <si>
    <t>Nikolay Zherdev</t>
  </si>
  <si>
    <t>Mike Comrie</t>
  </si>
  <si>
    <t>Matt Irwin</t>
  </si>
  <si>
    <t>Chris Butler</t>
  </si>
  <si>
    <t>Roman Polak</t>
  </si>
  <si>
    <t>Johnny Oduya</t>
  </si>
  <si>
    <t>Shane O'Brien</t>
  </si>
  <si>
    <t>Chris Campoli</t>
  </si>
  <si>
    <t>Matt Gilroy</t>
  </si>
  <si>
    <t>Keith Aucoin</t>
  </si>
  <si>
    <t>Jan Hejda</t>
  </si>
  <si>
    <t>Denis Grebeshkov</t>
  </si>
  <si>
    <t>Barret Jackman</t>
  </si>
  <si>
    <t>Henrik Tallinder</t>
  </si>
  <si>
    <t>Rob Scuderi</t>
  </si>
  <si>
    <t>Nick Schultz</t>
  </si>
  <si>
    <t>Dmitry Orlov</t>
  </si>
  <si>
    <t>Chris Clark</t>
  </si>
  <si>
    <t>Ian Laperriere</t>
  </si>
  <si>
    <t>Jordie Benn</t>
  </si>
  <si>
    <t>Kyle Cumiskey</t>
  </si>
  <si>
    <t>Yannick Weber</t>
  </si>
  <si>
    <t>Adam Larsson</t>
  </si>
  <si>
    <t>Brendan Smith</t>
  </si>
  <si>
    <t>Dan Sexton</t>
  </si>
  <si>
    <t>Rod Brind'Amour</t>
  </si>
  <si>
    <t>Zbynek Michalek</t>
  </si>
  <si>
    <t>Matt Bartkowski</t>
  </si>
  <si>
    <t>Karl Alzner</t>
  </si>
  <si>
    <t>Jed Ortmeyer</t>
  </si>
  <si>
    <t>Tim Gleason</t>
  </si>
  <si>
    <t>T.J. Brennan</t>
  </si>
  <si>
    <t>Mark Fayne</t>
  </si>
  <si>
    <t>Blair Betts</t>
  </si>
  <si>
    <t>Deryk Engelland</t>
  </si>
  <si>
    <t>Jared Cowen</t>
  </si>
  <si>
    <t>Ethan Moreau</t>
  </si>
  <si>
    <t>Clayton Stoner</t>
  </si>
  <si>
    <t>Robyn Regehr</t>
  </si>
  <si>
    <t>Mike Weber</t>
  </si>
  <si>
    <t>Doug Weight</t>
  </si>
  <si>
    <t>Christopher Tanev</t>
  </si>
  <si>
    <t>Kim Johnsson</t>
  </si>
  <si>
    <t>Milan Jurcina</t>
  </si>
  <si>
    <t>Josh Gorges</t>
  </si>
  <si>
    <t>Marco Scandella</t>
  </si>
  <si>
    <t>Bryan Allen</t>
  </si>
  <si>
    <t>Justin Braun</t>
  </si>
  <si>
    <t>Steve Oleksy</t>
  </si>
  <si>
    <t>Douglas Murray</t>
  </si>
  <si>
    <t>Jeff Tambellini</t>
  </si>
  <si>
    <t>Aaron Johnson</t>
  </si>
  <si>
    <t>Dean McAmmond</t>
  </si>
  <si>
    <t>Cory Sarich</t>
  </si>
  <si>
    <t>Jere Lehtinen</t>
  </si>
  <si>
    <t>Evgeny Dadonov</t>
  </si>
  <si>
    <t>Mike Weaver</t>
  </si>
  <si>
    <t>Matt Greene</t>
  </si>
  <si>
    <t>Leo Komarov</t>
  </si>
  <si>
    <t>Radek Martinek</t>
  </si>
  <si>
    <t>Francis Bouillon</t>
  </si>
  <si>
    <t>Calvin de Haan</t>
  </si>
  <si>
    <t>Matt Donovan</t>
  </si>
  <si>
    <t>Scott Hannan</t>
  </si>
  <si>
    <t>Ladislav Smid</t>
  </si>
  <si>
    <t>Lennart Petrell</t>
  </si>
  <si>
    <t>Pavol Demitra</t>
  </si>
  <si>
    <t>Evgeny Artyukhin</t>
  </si>
  <si>
    <t>Ryan Stanton</t>
  </si>
  <si>
    <t>Fernando Pisani</t>
  </si>
  <si>
    <t>Brian Pothier</t>
  </si>
  <si>
    <t>John Moore</t>
  </si>
  <si>
    <t>Jason Williams</t>
  </si>
  <si>
    <t>Mark Stuart</t>
  </si>
  <si>
    <t>Rostislav Klesla</t>
  </si>
  <si>
    <t>Adam McQuaid</t>
  </si>
  <si>
    <t>Michael Kostka</t>
  </si>
  <si>
    <t>David Savard</t>
  </si>
  <si>
    <t>Craig Rivet</t>
  </si>
  <si>
    <t>Sheldon Brookbank</t>
  </si>
  <si>
    <t>Dana Tyrell</t>
  </si>
  <si>
    <t>Craig Conroy</t>
  </si>
  <si>
    <t>Freddy Meyer</t>
  </si>
  <si>
    <t>David Schlemko</t>
  </si>
  <si>
    <t>Erik Gustafsson</t>
  </si>
  <si>
    <t>Anders Lee</t>
  </si>
  <si>
    <t>Nicklas Grossmann</t>
  </si>
  <si>
    <t>Miroslav Satan</t>
  </si>
  <si>
    <t>Jonathan Cheechoo</t>
  </si>
  <si>
    <t>Steve Begin</t>
  </si>
  <si>
    <t>Adam Mair</t>
  </si>
  <si>
    <t>Paul Ranger</t>
  </si>
  <si>
    <t>Enver Lisin</t>
  </si>
  <si>
    <t>Mark Fraser</t>
  </si>
  <si>
    <t>Wade Redden</t>
  </si>
  <si>
    <t>Marc-Antoine Pouliot</t>
  </si>
  <si>
    <t>Kamil Kreps</t>
  </si>
  <si>
    <t>Stefan Elliott</t>
  </si>
  <si>
    <t>Shane Hnidy</t>
  </si>
  <si>
    <t>Theo Peckham</t>
  </si>
  <si>
    <t>Simon Despres</t>
  </si>
  <si>
    <t>Anton Volchenkov</t>
  </si>
  <si>
    <t>Bryce Salvador</t>
  </si>
  <si>
    <t>Dalton Prout</t>
  </si>
  <si>
    <t>Victor Bartley</t>
  </si>
  <si>
    <t>Petteri Nokelainen</t>
  </si>
  <si>
    <t>Keith Aulie</t>
  </si>
  <si>
    <t>Darryl Boyce</t>
  </si>
  <si>
    <t>Mike Lundin</t>
  </si>
  <si>
    <t>Nate Prosser</t>
  </si>
  <si>
    <t>Philip Larsen</t>
  </si>
  <si>
    <t>Aaron Ward</t>
  </si>
  <si>
    <t>Ryan Murphy</t>
  </si>
  <si>
    <t>Dylan Olsen</t>
  </si>
  <si>
    <t>Tomas Kundratek</t>
  </si>
  <si>
    <t>Karlis Skrastins</t>
  </si>
  <si>
    <t>Keaton Ellerby</t>
  </si>
  <si>
    <t>Mattias Ohlund</t>
  </si>
  <si>
    <t>Brandon Bochenski</t>
  </si>
  <si>
    <t>J.T. Wyman</t>
  </si>
  <si>
    <t>Bobby Sanguinetti</t>
  </si>
  <si>
    <t>Kaspars Daugavins</t>
  </si>
  <si>
    <t>Shaone Morrisonn</t>
  </si>
  <si>
    <t>Jon Merrill</t>
  </si>
  <si>
    <t>Derek Smith</t>
  </si>
  <si>
    <t>Brett Carson</t>
  </si>
  <si>
    <t>Brandon Segal</t>
  </si>
  <si>
    <t>Jamie Lundmark</t>
  </si>
  <si>
    <t>John Erskine</t>
  </si>
  <si>
    <t>Mark Fistric</t>
  </si>
  <si>
    <t>Fredrik Sjostrom</t>
  </si>
  <si>
    <t>Ian Cole</t>
  </si>
  <si>
    <t>Kyle Wilson</t>
  </si>
  <si>
    <t>Marek Svatos</t>
  </si>
  <si>
    <t>Mike Commodore</t>
  </si>
  <si>
    <t>Eric Gryba</t>
  </si>
  <si>
    <t>Fredrik Modin</t>
  </si>
  <si>
    <t>Ruslan Salei</t>
  </si>
  <si>
    <t>Mark Olver</t>
  </si>
  <si>
    <t>Matt Carkner</t>
  </si>
  <si>
    <t>Liam Reddox</t>
  </si>
  <si>
    <t>Aaron Rome</t>
  </si>
  <si>
    <t>Mark Barberio</t>
  </si>
  <si>
    <t>Byron Bitz</t>
  </si>
  <si>
    <t>Bryan Rodney</t>
  </si>
  <si>
    <t>Greg Mauldin</t>
  </si>
  <si>
    <t>Martin Skoula</t>
  </si>
  <si>
    <t>Fabian Brunnstrom</t>
  </si>
  <si>
    <t>Jim O'Brien</t>
  </si>
  <si>
    <t>Robert Bortuzzo</t>
  </si>
  <si>
    <t>Jean-Francois Jacques</t>
  </si>
  <si>
    <t>Mike Komisarek</t>
  </si>
  <si>
    <t>Tim Wallace</t>
  </si>
  <si>
    <t>Jeff Finger</t>
  </si>
  <si>
    <t>Alexander Sulzer</t>
  </si>
  <si>
    <t>Jay McKee</t>
  </si>
  <si>
    <t>Stu Bickel</t>
  </si>
  <si>
    <t>Mark Pysyk</t>
  </si>
  <si>
    <t>Justin Falk</t>
  </si>
  <si>
    <t>Troy Bodie</t>
  </si>
  <si>
    <t>Mathieu Roy</t>
  </si>
  <si>
    <t>Vladimir Zharkov</t>
  </si>
  <si>
    <t>Spencer Machacek</t>
  </si>
  <si>
    <t>Brian Lashoff</t>
  </si>
  <si>
    <t>Erik Gudbranson</t>
  </si>
  <si>
    <t>David Ullstrom</t>
  </si>
  <si>
    <t>Brian Strait</t>
  </si>
  <si>
    <t>Adam Pardy</t>
  </si>
  <si>
    <t>Brayden McNabb</t>
  </si>
  <si>
    <t>Adam Foote</t>
  </si>
  <si>
    <t>Nate Guenin</t>
  </si>
  <si>
    <t>Tim Erixon</t>
  </si>
  <si>
    <t>Mattias Ekholm</t>
  </si>
  <si>
    <t>Brian Sutherby</t>
  </si>
  <si>
    <t>Mathieu Schneider</t>
  </si>
  <si>
    <t>Mark Mancari</t>
  </si>
  <si>
    <t>Rickard Wallin</t>
  </si>
  <si>
    <t>Peter Harrold</t>
  </si>
  <si>
    <t>Jay Pandolfo</t>
  </si>
  <si>
    <t>Nick Boynton</t>
  </si>
  <si>
    <t>Oskars Bartulis</t>
  </si>
  <si>
    <t>Brett Bellemore</t>
  </si>
  <si>
    <t>Michal Repik</t>
  </si>
  <si>
    <t>Stephane Yelle</t>
  </si>
  <si>
    <t>Kevin Connauton</t>
  </si>
  <si>
    <t>Luca Caputi</t>
  </si>
  <si>
    <t>Connor Murphy</t>
  </si>
  <si>
    <t>Jassen Cullimore</t>
  </si>
  <si>
    <t>Vincent Trocheck</t>
  </si>
  <si>
    <t>Rick Rypien</t>
  </si>
  <si>
    <t>Chris Bourque</t>
  </si>
  <si>
    <t>Scott Walker</t>
  </si>
  <si>
    <t>Darryl Sydor</t>
  </si>
  <si>
    <t>Chris Durno</t>
  </si>
  <si>
    <t>Niclas Wallin</t>
  </si>
  <si>
    <t>Andrej Sustr</t>
  </si>
  <si>
    <t>Wayne Primeau</t>
  </si>
  <si>
    <t>Anssi Salmela</t>
  </si>
  <si>
    <t>Marc-Andre Bourdon</t>
  </si>
  <si>
    <t>Jordan Hendry</t>
  </si>
  <si>
    <t>Brent Sopel</t>
  </si>
  <si>
    <t>Mark Flood</t>
  </si>
  <si>
    <t>Paul Mara</t>
  </si>
  <si>
    <t>Tyson Strachan</t>
  </si>
  <si>
    <t>Brett Lebda</t>
  </si>
  <si>
    <t>Bill Thomas</t>
  </si>
  <si>
    <t>Anton Belov</t>
  </si>
  <si>
    <t>Dylan Reese</t>
  </si>
  <si>
    <t>Matt Taormina</t>
  </si>
  <si>
    <t>Christoph Schubert</t>
  </si>
  <si>
    <t>Aaron Voros</t>
  </si>
  <si>
    <t>Alexander Radulov</t>
  </si>
  <si>
    <t>Zach Redmond</t>
  </si>
  <si>
    <t>Paul Szczechura</t>
  </si>
  <si>
    <t>Christian Hanson</t>
  </si>
  <si>
    <t>Oscar Moller</t>
  </si>
  <si>
    <t>Kevan Miller</t>
  </si>
  <si>
    <t>David van der Gulik</t>
  </si>
  <si>
    <t>Connor Carrick</t>
  </si>
  <si>
    <t>Ben Maxwell</t>
  </si>
  <si>
    <t>Tyler Sloan</t>
  </si>
  <si>
    <t>Martin Marincin</t>
  </si>
  <si>
    <t>Quinton Howden</t>
  </si>
  <si>
    <t>Nate Schmidt</t>
  </si>
  <si>
    <t>Teemu Hartikainen</t>
  </si>
  <si>
    <t>Kirk Maltby</t>
  </si>
  <si>
    <t>Ryan Stone</t>
  </si>
  <si>
    <t>Jonas Holos</t>
  </si>
  <si>
    <t>Korbinian Holzer</t>
  </si>
  <si>
    <t>Oliver Lauridsen</t>
  </si>
  <si>
    <t>Jason Strudwick</t>
  </si>
  <si>
    <t>Matthew Corrente</t>
  </si>
  <si>
    <t>Nicklas Jensen</t>
  </si>
  <si>
    <t>Todd Fedoruk</t>
  </si>
  <si>
    <t>Ryan Johnson</t>
  </si>
  <si>
    <t>Robbie Earl</t>
  </si>
  <si>
    <t>Brett Sterling</t>
  </si>
  <si>
    <t>Aaron Gagnon</t>
  </si>
  <si>
    <t>Derek Meech</t>
  </si>
  <si>
    <t>Pierre-Cedric Labrie</t>
  </si>
  <si>
    <t>Mark Cundari</t>
  </si>
  <si>
    <t>Victor Oreskovich</t>
  </si>
  <si>
    <t>Joakim Lindstrom</t>
  </si>
  <si>
    <t>Stefan Matteau</t>
  </si>
  <si>
    <t>Ryan Vesce</t>
  </si>
  <si>
    <t>Brendan Witt</t>
  </si>
  <si>
    <t>Shean Donovan</t>
  </si>
  <si>
    <t>Jerome Samson</t>
  </si>
  <si>
    <t>Anders Eriksson</t>
  </si>
  <si>
    <t>Alexander Vasyunov</t>
  </si>
  <si>
    <t>Dave Scatchard</t>
  </si>
  <si>
    <t>David Hale</t>
  </si>
  <si>
    <t>Steven Kampfer</t>
  </si>
  <si>
    <t>Ryan O'Marra</t>
  </si>
  <si>
    <t>Clay Wilson</t>
  </si>
  <si>
    <t>Dave Dziurzynski</t>
  </si>
  <si>
    <t>Ty Wishart</t>
  </si>
  <si>
    <t>Danny Syvret</t>
  </si>
  <si>
    <t>Jarred Tinordi</t>
  </si>
  <si>
    <t>Garnet Exelby</t>
  </si>
  <si>
    <t>George Parros</t>
  </si>
  <si>
    <t>Ilkka Pikkarainen</t>
  </si>
  <si>
    <t>Jean-Philippe Cote</t>
  </si>
  <si>
    <t>Mark Popovic</t>
  </si>
  <si>
    <t>Tyler Wotherspoon</t>
  </si>
  <si>
    <t>Quintin Laing</t>
  </si>
  <si>
    <t>Mika Pyorala</t>
  </si>
  <si>
    <t>Derek Boogaard</t>
  </si>
  <si>
    <t>Mike Blunden</t>
  </si>
  <si>
    <t>Jamie Oleksiak</t>
  </si>
  <si>
    <t>Nathan Beaulieu</t>
  </si>
  <si>
    <t>Rasmus Ristolainen</t>
  </si>
  <si>
    <t>Alexandre Bolduc</t>
  </si>
  <si>
    <t>Dustin Kohn</t>
  </si>
  <si>
    <t>Brandon Manning</t>
  </si>
  <si>
    <t>Ville Koistinen</t>
  </si>
  <si>
    <t>Ryan Stoa</t>
  </si>
  <si>
    <t>T.J. Hensick</t>
  </si>
  <si>
    <t>Cory Murphy</t>
  </si>
  <si>
    <t>Maxime Macenauer</t>
  </si>
  <si>
    <t>Philip McRae</t>
  </si>
  <si>
    <t>Chad Billins</t>
  </si>
  <si>
    <t>David Laliberte</t>
  </si>
  <si>
    <t>Matt Pettinger</t>
  </si>
  <si>
    <t>Johan Harju</t>
  </si>
  <si>
    <t>Andreas Thuresson</t>
  </si>
  <si>
    <t>Matt Tennyson</t>
  </si>
  <si>
    <t>Nick Tarnasky</t>
  </si>
  <si>
    <t>Lukas Krajicek</t>
  </si>
  <si>
    <t>Frederic St. Denis</t>
  </si>
  <si>
    <t>Micheal Haley</t>
  </si>
  <si>
    <t>Patrick Wey</t>
  </si>
  <si>
    <t>Daniel Bang</t>
  </si>
  <si>
    <t>Chris Summers</t>
  </si>
  <si>
    <t>Jeremy Colliton</t>
  </si>
  <si>
    <t>Markus Granlund</t>
  </si>
  <si>
    <t>Aaron Ness</t>
  </si>
  <si>
    <t>Evgenii Dadonov</t>
  </si>
  <si>
    <t>N/A</t>
  </si>
  <si>
    <t>Oscar Klefbom</t>
  </si>
  <si>
    <t>Staffan Kronwall</t>
  </si>
  <si>
    <t>Georges Laraque</t>
  </si>
  <si>
    <t>Ryan Parent</t>
  </si>
  <si>
    <t>Nathan Oystrick</t>
  </si>
  <si>
    <t>Eric Godard</t>
  </si>
  <si>
    <t>Kevin Henderson</t>
  </si>
  <si>
    <t>Austin Watson</t>
  </si>
  <si>
    <t>Joonas Rask</t>
  </si>
  <si>
    <t>Jason Akeson</t>
  </si>
  <si>
    <t>Taylor Fedun</t>
  </si>
  <si>
    <t>Brendan Mikkelson</t>
  </si>
  <si>
    <t>Ole-Kristian Tollefsen</t>
  </si>
  <si>
    <t>Julien Brouillette</t>
  </si>
  <si>
    <t>Mark Parrish</t>
  </si>
  <si>
    <t>Jonas Junland</t>
  </si>
  <si>
    <t>Jan Mursak</t>
  </si>
  <si>
    <t>Matt Dumba</t>
  </si>
  <si>
    <t>Jon Kalinski</t>
  </si>
  <si>
    <t>Nolan Baumgartner</t>
  </si>
  <si>
    <t>Ben Hanowski</t>
  </si>
  <si>
    <t>Shaun Heshka</t>
  </si>
  <si>
    <t>Akim Aliu</t>
  </si>
  <si>
    <t>Jay Leach</t>
  </si>
  <si>
    <t>Alexander Urbom</t>
  </si>
  <si>
    <t>Tomas Kubalik</t>
  </si>
  <si>
    <t>Joe Finley</t>
  </si>
  <si>
    <t>Lee Sweatt</t>
  </si>
  <si>
    <t>Steven Pinizzotto</t>
  </si>
  <si>
    <t>Arturs Kulda</t>
  </si>
  <si>
    <t>Jeff Taffe</t>
  </si>
  <si>
    <t>Greg Rallo</t>
  </si>
  <si>
    <t>Colby Robak</t>
  </si>
  <si>
    <t>Jon Matsumoto</t>
  </si>
  <si>
    <t>Doug Janik</t>
  </si>
  <si>
    <t>Kenny Agostino</t>
  </si>
  <si>
    <t>David McIntyre</t>
  </si>
  <si>
    <t>Alex Grant</t>
  </si>
  <si>
    <t>Peter Schaefer</t>
  </si>
  <si>
    <t>Boris Valabik</t>
  </si>
  <si>
    <t>Matt Anderson</t>
  </si>
  <si>
    <t>Stefan Meyer</t>
  </si>
  <si>
    <t>Matt Smaby</t>
  </si>
  <si>
    <t>Ryan Russell</t>
  </si>
  <si>
    <t>Christopher Breen</t>
  </si>
  <si>
    <t>Cody Goloubef</t>
  </si>
  <si>
    <t>Richard Clune</t>
  </si>
  <si>
    <t>David Warsofsky</t>
  </si>
  <si>
    <t>Brad Lukowich</t>
  </si>
  <si>
    <t>Justin Mercier</t>
  </si>
  <si>
    <t>Kevin Czuczman</t>
  </si>
  <si>
    <t>Chad Rau</t>
  </si>
  <si>
    <t>Tomas Kana</t>
  </si>
  <si>
    <t>Scott Timmins</t>
  </si>
  <si>
    <t>Kyle Calder</t>
  </si>
  <si>
    <t>Wade Belak</t>
  </si>
  <si>
    <t>Nathan Paetsch</t>
  </si>
  <si>
    <t>Matt Lashoff</t>
  </si>
  <si>
    <t>Tyler Eckford</t>
  </si>
  <si>
    <t>Justin DiBenedetto</t>
  </si>
  <si>
    <t>Mike Duco</t>
  </si>
  <si>
    <t>Matt Carey</t>
  </si>
  <si>
    <t>David Koci</t>
  </si>
  <si>
    <t>Josh Green</t>
  </si>
  <si>
    <t>Eric Selleck</t>
  </si>
  <si>
    <t>David Liffiton</t>
  </si>
  <si>
    <t>Joe Callahan</t>
  </si>
  <si>
    <t>Mike Zigomanis</t>
  </si>
  <si>
    <t>Drew LeBlanc</t>
  </si>
  <si>
    <t>Cameron Schilling</t>
  </si>
  <si>
    <t>Christian Folin</t>
  </si>
  <si>
    <t>Cameron Gaunce</t>
  </si>
  <si>
    <t>Greg Pateryn</t>
  </si>
  <si>
    <t>Corey Elkins</t>
  </si>
  <si>
    <t>Corey Locke</t>
  </si>
  <si>
    <t>Chad Ruhwedel</t>
  </si>
  <si>
    <t>Cody Almond</t>
  </si>
  <si>
    <t>Brad May</t>
  </si>
  <si>
    <t>Colten Teubert</t>
  </si>
  <si>
    <t>Patrick Davis</t>
  </si>
  <si>
    <t>Carl Sneep</t>
  </si>
  <si>
    <t>Travis Morin</t>
  </si>
  <si>
    <t>Frank Corrado</t>
  </si>
  <si>
    <t>Trent Whitfield</t>
  </si>
  <si>
    <t>Mark Katic</t>
  </si>
  <si>
    <t>Tom Preissing</t>
  </si>
  <si>
    <t>Sergei Shirokov</t>
  </si>
  <si>
    <t>Dwight Helminen</t>
  </si>
  <si>
    <t>Mike Angelidis</t>
  </si>
  <si>
    <t>Maxime Fortunus</t>
  </si>
  <si>
    <t>Jason Jaffray</t>
  </si>
  <si>
    <t>Chad Kolarik</t>
  </si>
  <si>
    <t>John Persson</t>
  </si>
  <si>
    <t>Mike Moore</t>
  </si>
  <si>
    <t>Johan Sundstrom</t>
  </si>
  <si>
    <t>Michael Zalewski</t>
  </si>
  <si>
    <t>Jonathan Marchessault</t>
  </si>
  <si>
    <t>Travis Turnbull</t>
  </si>
  <si>
    <t>Adam Almquist</t>
  </si>
  <si>
    <t>Mark Borowiecki</t>
  </si>
  <si>
    <t>Chris Minard</t>
  </si>
  <si>
    <t>Mike Halmo</t>
  </si>
  <si>
    <t>Mario Bliznak</t>
  </si>
  <si>
    <t>Krys Kolanos</t>
  </si>
  <si>
    <t>Francis Wathier</t>
  </si>
  <si>
    <t>Yan Stastny</t>
  </si>
  <si>
    <t>Matthew Konan</t>
  </si>
  <si>
    <t>Carl Klingberg</t>
  </si>
  <si>
    <t>Andrew Hutchinson</t>
  </si>
  <si>
    <t>Harri Pesonen</t>
  </si>
  <si>
    <t>Dane Byers</t>
  </si>
  <si>
    <t>Andrey Zubarev</t>
  </si>
  <si>
    <t>Jarod Palmer</t>
  </si>
  <si>
    <t>Dmitry Korobov</t>
  </si>
  <si>
    <t>Joel Perrault</t>
  </si>
  <si>
    <t>Donald Brashear</t>
  </si>
  <si>
    <t>Michael Vernace</t>
  </si>
  <si>
    <t>Danny Irmen</t>
  </si>
  <si>
    <t>Patrick Rissmiller</t>
  </si>
  <si>
    <t>Mark Cullen</t>
  </si>
  <si>
    <t>Andre Deveaux</t>
  </si>
  <si>
    <t>Jake McCabe</t>
  </si>
  <si>
    <t>Nolan Yonkman</t>
  </si>
  <si>
    <t>Alex Petrovic</t>
  </si>
  <si>
    <t>Triston Grant</t>
  </si>
  <si>
    <t>Brian Fahey</t>
  </si>
  <si>
    <t>Cedric Paquette</t>
  </si>
  <si>
    <t>MacGregor Sharp</t>
  </si>
  <si>
    <t>Brian Willsie</t>
  </si>
  <si>
    <t>Cade Fairchild</t>
  </si>
  <si>
    <t>Philippe Cornet</t>
  </si>
  <si>
    <t>Casey Borer</t>
  </si>
  <si>
    <t>Chris Tanev</t>
  </si>
  <si>
    <t>Jared Ross</t>
  </si>
  <si>
    <t>Brian Dumoulin</t>
  </si>
  <si>
    <t>Greg Nemisz</t>
  </si>
  <si>
    <t>Carter Camper</t>
  </si>
  <si>
    <t>Nicolas Deslauriers</t>
  </si>
  <si>
    <t>Steven Goertzen</t>
  </si>
  <si>
    <t>Petr Kalus</t>
  </si>
  <si>
    <t>Roman Wick</t>
  </si>
  <si>
    <t>Chay Genoway</t>
  </si>
  <si>
    <t>Mikko Lehtonen</t>
  </si>
  <si>
    <t>Marcel Mueller</t>
  </si>
  <si>
    <t>Nick Drazenovic</t>
  </si>
  <si>
    <t>Corban Knight</t>
  </si>
  <si>
    <t>Ben Walter</t>
  </si>
  <si>
    <t>Maxim Noreau</t>
  </si>
  <si>
    <t>Ryan Craig</t>
  </si>
  <si>
    <t>Shawn Lalonde</t>
  </si>
  <si>
    <t>Jamie Doornbosch</t>
  </si>
  <si>
    <t>Josh Hennessy</t>
  </si>
  <si>
    <t>Francis Lessard</t>
  </si>
  <si>
    <t>Andre Petersson</t>
  </si>
  <si>
    <t>Michael Caruso</t>
  </si>
  <si>
    <t>Shane Sims</t>
  </si>
  <si>
    <t>Bryce Van Brabant</t>
  </si>
  <si>
    <t>Matt Campanale</t>
  </si>
  <si>
    <t>Conor Allen</t>
  </si>
  <si>
    <t>Perttu Lindgren</t>
  </si>
  <si>
    <t>Matt Lindblad</t>
  </si>
  <si>
    <t>Radek Smolenak</t>
  </si>
  <si>
    <t>Paul Carey</t>
  </si>
  <si>
    <t>Jeff Hoggan</t>
  </si>
  <si>
    <t>Rhett Rakhshani</t>
  </si>
  <si>
    <t>Brett Gallant</t>
  </si>
  <si>
    <t>Trevor Frischmon</t>
  </si>
  <si>
    <t>Nick Petrecki</t>
  </si>
  <si>
    <t>John Zeiler</t>
  </si>
  <si>
    <t>Mark Van Guilder</t>
  </si>
  <si>
    <t>Brad Hunt</t>
  </si>
  <si>
    <t>Brayden Irwin</t>
  </si>
  <si>
    <t>Charles Linglet</t>
  </si>
  <si>
    <t>Brendon Nash</t>
  </si>
  <si>
    <t>Gregory Stewart</t>
  </si>
  <si>
    <t>Richard Petiot</t>
  </si>
  <si>
    <t>Karl Stollery</t>
  </si>
  <si>
    <t>Anton Klementyev</t>
  </si>
  <si>
    <t>Justin Johnson</t>
  </si>
  <si>
    <t>Cody Kunyk</t>
  </si>
  <si>
    <t>Hugh Jessiman</t>
  </si>
  <si>
    <t>Kris Foucault</t>
  </si>
  <si>
    <t>Jamie Tardif</t>
  </si>
  <si>
    <t>Johan Motin</t>
  </si>
  <si>
    <t>Colby Cohen</t>
  </si>
  <si>
    <t>Ilkka Heikkinen</t>
  </si>
  <si>
    <t>Ryan Hollweg</t>
  </si>
  <si>
    <t>Bill Sweatt</t>
  </si>
  <si>
    <t>Scott Jackson</t>
  </si>
  <si>
    <t>Nicolas Deschamps</t>
  </si>
  <si>
    <t>Shawn Belle</t>
  </si>
  <si>
    <t>Noah Welch</t>
  </si>
  <si>
    <t>Ryan Keller</t>
  </si>
  <si>
    <t>Joe Piskula</t>
  </si>
  <si>
    <t>Kris Fredheim</t>
  </si>
  <si>
    <t>Chris Chelios</t>
  </si>
  <si>
    <t>Mark Bell</t>
  </si>
  <si>
    <t>Jonathan Rheault</t>
  </si>
  <si>
    <t>Mathieu Carle</t>
  </si>
  <si>
    <t>Linus Klasen</t>
  </si>
  <si>
    <t>Michael Sgarbossa</t>
  </si>
  <si>
    <t>Carter Bancks</t>
  </si>
  <si>
    <t>Evan Oberg</t>
  </si>
  <si>
    <t>Mike Connolly</t>
  </si>
  <si>
    <t>Mitch Callahan</t>
  </si>
  <si>
    <t>Anton Gustafsson</t>
  </si>
  <si>
    <t>Andrew Joudrey</t>
  </si>
  <si>
    <t>Greg Moore</t>
  </si>
  <si>
    <t>Andy Wozniewski</t>
  </si>
  <si>
    <t>Ivan Vishnevskiy</t>
  </si>
  <si>
    <t>Tim Conboy</t>
  </si>
  <si>
    <t>Andrew Peters</t>
  </si>
  <si>
    <t>Andrew Campbell</t>
  </si>
  <si>
    <t>Andy Hilbert</t>
  </si>
  <si>
    <t>Guillaume Desbiens</t>
  </si>
  <si>
    <t>Jared Staal</t>
  </si>
  <si>
    <t>Steve Zalewski</t>
  </si>
  <si>
    <t>Michal Jordan</t>
  </si>
  <si>
    <t>Scott Glennie</t>
  </si>
  <si>
    <t>Nicolas Blanchard</t>
  </si>
  <si>
    <t>Vladimir Mihalik</t>
  </si>
  <si>
    <t>Pascal Pelletier</t>
  </si>
  <si>
    <t>Jeff Penner</t>
  </si>
  <si>
    <t>Raymond Sawada</t>
  </si>
  <si>
    <t>Wes O'Neill</t>
  </si>
  <si>
    <t>Ben Guite</t>
  </si>
  <si>
    <t>Ray Macias</t>
  </si>
  <si>
    <t>Joel Rechlicz</t>
  </si>
  <si>
    <t>Yann Sauve</t>
  </si>
  <si>
    <t>Andrew Bodnarchuk</t>
  </si>
  <si>
    <t>Milan Kytnar</t>
  </si>
  <si>
    <t>Martin St. Pierre</t>
  </si>
  <si>
    <t>Brock Trotter</t>
  </si>
  <si>
    <t>Olivier Magnan</t>
  </si>
  <si>
    <t>Rob Davison</t>
  </si>
  <si>
    <t>Kevin Marshall</t>
  </si>
  <si>
    <t>Kurt Sauer</t>
  </si>
  <si>
    <t>Colin Stuart</t>
  </si>
  <si>
    <t>Dylan McIlrath</t>
  </si>
  <si>
    <t>Boyd Kane</t>
  </si>
  <si>
    <t>Brodie Dupont</t>
  </si>
  <si>
    <t>Raitis Ivanans</t>
  </si>
  <si>
    <t>Joonas Nattinen</t>
  </si>
  <si>
    <t>Evan Brophey</t>
  </si>
  <si>
    <t>Garrett Wilson</t>
  </si>
  <si>
    <t>Vladislav Namestnikov</t>
  </si>
  <si>
    <t>Jaime Sifers</t>
  </si>
  <si>
    <t>Philip Samuelsson</t>
  </si>
  <si>
    <t>Landon Ferraro</t>
  </si>
  <si>
    <t>Dean Arsene</t>
  </si>
  <si>
    <t>Tyler Cuma</t>
  </si>
  <si>
    <t>Ben Chiarot</t>
  </si>
  <si>
    <t>Ty Rattie</t>
  </si>
  <si>
    <t>Scott Mayfield</t>
  </si>
  <si>
    <t>Jonathan Racine</t>
  </si>
  <si>
    <t>Peter Forsberg</t>
  </si>
  <si>
    <t>Alexey Marchenko</t>
  </si>
  <si>
    <t>Jamie Arniel</t>
  </si>
  <si>
    <t>Adam Payerl</t>
  </si>
  <si>
    <t>Darren Haydar</t>
  </si>
  <si>
    <t>Lucas Lessio</t>
  </si>
  <si>
    <t>Ryan Sproul</t>
  </si>
  <si>
    <t>Jonas Andersson</t>
  </si>
  <si>
    <t>Derek Armstrong</t>
  </si>
  <si>
    <t>Jeremy Williams</t>
  </si>
  <si>
    <t>Xavier Ouellet</t>
  </si>
  <si>
    <t>Riley Cote</t>
  </si>
  <si>
    <t>Nathan Smith</t>
  </si>
  <si>
    <t>Drew Bagnall</t>
  </si>
  <si>
    <t>Patrik Nemeth</t>
  </si>
  <si>
    <t>Guillaume Lefebvre</t>
  </si>
  <si>
    <t>Brendan Bell</t>
  </si>
  <si>
    <t>Joey Hishon</t>
  </si>
  <si>
    <t>Drew Larman</t>
  </si>
  <si>
    <t>Oskar Osala</t>
  </si>
  <si>
    <t>Ryan Thang</t>
  </si>
  <si>
    <t>Julian Melchiori</t>
  </si>
  <si>
    <t>Derek Peltier</t>
  </si>
  <si>
    <t>Craig Cunningham</t>
  </si>
  <si>
    <t>Peter Olvecky</t>
  </si>
  <si>
    <t>Zach Trotman</t>
  </si>
  <si>
    <t>Matt Watkins</t>
  </si>
  <si>
    <t>Jesper Fast</t>
  </si>
  <si>
    <t>Jon DiSalvatore</t>
  </si>
  <si>
    <t>Bill Arnold</t>
  </si>
  <si>
    <t>Derek Whitmore</t>
  </si>
  <si>
    <t>Teemu Pulkkinen</t>
  </si>
  <si>
    <t>Petter Granberg</t>
  </si>
  <si>
    <t>Stefan Della Rovere</t>
  </si>
  <si>
    <t>Peter LeBlanc</t>
  </si>
  <si>
    <t>Garrett Stafford</t>
  </si>
  <si>
    <t>Max Sauve</t>
  </si>
  <si>
    <t>Mat Clark</t>
  </si>
  <si>
    <t> </t>
  </si>
  <si>
    <t>LEAGUE</t>
  </si>
  <si>
    <t>MY TEAM</t>
  </si>
  <si>
    <t xml:space="preserve">MEAN = </t>
  </si>
  <si>
    <t>GOALS</t>
  </si>
  <si>
    <t>PER GOAL  =</t>
  </si>
  <si>
    <t>STDEV =</t>
  </si>
  <si>
    <t>% LOST</t>
  </si>
  <si>
    <t>%LOST PER</t>
  </si>
  <si>
    <t>ASSISTS</t>
  </si>
  <si>
    <t>PER ASSIST =</t>
  </si>
  <si>
    <t>% CHANCE FOR LOWER TEAM</t>
  </si>
  <si>
    <t>PER PT=</t>
  </si>
  <si>
    <t>X</t>
  </si>
  <si>
    <t>Y</t>
  </si>
  <si>
    <t>TEAM 1 AREA</t>
  </si>
  <si>
    <t>TEAM 2 AREA</t>
  </si>
  <si>
    <t>PLUS/MINUS</t>
  </si>
  <si>
    <t>PER +/- =</t>
  </si>
  <si>
    <t xml:space="preserve">PER PIM = </t>
  </si>
  <si>
    <t>HITS</t>
  </si>
  <si>
    <t>PER HIT =</t>
  </si>
  <si>
    <t>BLK</t>
  </si>
  <si>
    <t>PER BLK =</t>
  </si>
  <si>
    <t xml:space="preserve">PER PPP = </t>
  </si>
  <si>
    <t>PER SHP =</t>
  </si>
  <si>
    <t>GWG</t>
  </si>
  <si>
    <t xml:space="preserve">PER GWG = </t>
  </si>
  <si>
    <t>PER SOG =</t>
  </si>
  <si>
    <t>Values for Table</t>
  </si>
  <si>
    <t>myteam</t>
  </si>
  <si>
    <t>league stdev</t>
  </si>
  <si>
    <t>team stdev</t>
  </si>
  <si>
    <t>P</t>
  </si>
  <si>
    <t>HIT</t>
  </si>
  <si>
    <t>W</t>
  </si>
  <si>
    <t>GAA</t>
  </si>
  <si>
    <t>SV%</t>
  </si>
  <si>
    <t>SHO</t>
  </si>
  <si>
    <t>SAMS TEAM GOALS</t>
  </si>
  <si>
    <t>MATTS TEAM GOALS</t>
  </si>
  <si>
    <t>STDEV=</t>
  </si>
  <si>
    <t>Chance of Sam Winning</t>
  </si>
  <si>
    <t>MATT AREA</t>
  </si>
  <si>
    <t>SAMS AREA</t>
  </si>
  <si>
    <t>SUM</t>
  </si>
  <si>
    <t>Team Totals Per Week</t>
  </si>
  <si>
    <t>Goals</t>
  </si>
  <si>
    <t>Arch-Niemisis</t>
  </si>
  <si>
    <t>long week</t>
  </si>
  <si>
    <t>Girouxsalem</t>
  </si>
  <si>
    <t>The Real Jamie Benn</t>
  </si>
  <si>
    <t>SoCrazy</t>
  </si>
  <si>
    <t>Mrs. Swackhammer</t>
  </si>
  <si>
    <t>Schweinsteigers</t>
  </si>
  <si>
    <t>Penners Pancakes</t>
  </si>
  <si>
    <t>Buffalo Sabres</t>
  </si>
  <si>
    <t>The Internationals</t>
  </si>
  <si>
    <t>F is for Fenwick</t>
  </si>
  <si>
    <t>Assists</t>
  </si>
  <si>
    <t>Schweinsteiger</t>
  </si>
  <si>
    <t>Bilbo Baggins</t>
  </si>
  <si>
    <t>Astro Creep</t>
  </si>
  <si>
    <t>Week</t>
  </si>
  <si>
    <t>Malkin</t>
  </si>
  <si>
    <t>Getzlaf</t>
  </si>
  <si>
    <t>Kane</t>
  </si>
  <si>
    <t>Lupul</t>
  </si>
  <si>
    <t>Callahan</t>
  </si>
  <si>
    <t>Simmonds</t>
  </si>
  <si>
    <t>Kesler</t>
  </si>
  <si>
    <t>Dubinsky</t>
  </si>
  <si>
    <t>Clowe</t>
  </si>
  <si>
    <t>Timmonen</t>
  </si>
  <si>
    <t>Wisniewski</t>
  </si>
  <si>
    <t>Bieksa</t>
  </si>
  <si>
    <t>M Weber</t>
  </si>
  <si>
    <t>Niemi</t>
  </si>
  <si>
    <t>Dubnyk</t>
  </si>
  <si>
    <t>baseline c</t>
  </si>
  <si>
    <t>baseline lw</t>
  </si>
  <si>
    <t>baseline rw</t>
  </si>
  <si>
    <t>baseline d</t>
  </si>
  <si>
    <t>C</t>
  </si>
  <si>
    <t>LW</t>
  </si>
  <si>
    <t>RW</t>
  </si>
  <si>
    <t>D</t>
  </si>
  <si>
    <t>Martin St.</t>
  </si>
  <si>
    <t>James van</t>
  </si>
  <si>
    <t>Rask</t>
  </si>
  <si>
    <t>2013/2014 SEASON</t>
  </si>
  <si>
    <t>ARI</t>
  </si>
  <si>
    <t>Kevin Hayes</t>
  </si>
  <si>
    <t>Jori Lehtera</t>
  </si>
  <si>
    <t>Mike Cammalleri</t>
  </si>
  <si>
    <t>John Klingberg</t>
  </si>
  <si>
    <t>Victor Rask</t>
  </si>
  <si>
    <t>Nikolay Kulemin</t>
  </si>
  <si>
    <t>David Pastrnak</t>
  </si>
  <si>
    <t>Matt Nieto</t>
  </si>
  <si>
    <t>Bo Horvat</t>
  </si>
  <si>
    <t>Josh Jooris</t>
  </si>
  <si>
    <t>Melker Karlsson</t>
  </si>
  <si>
    <t>Toby Enstrom</t>
  </si>
  <si>
    <t>Jiri Sekac</t>
  </si>
  <si>
    <t>Adam Lowry</t>
  </si>
  <si>
    <t>Pierre-Alexandr Parenteau</t>
  </si>
  <si>
    <t>Andre Burakovsky</t>
  </si>
  <si>
    <t>Tobias Rieder</t>
  </si>
  <si>
    <t>Chris Tierney</t>
  </si>
  <si>
    <t>Marko Dano</t>
  </si>
  <si>
    <t>Alexander Wennberg</t>
  </si>
  <si>
    <t>Andrej Nestrasil</t>
  </si>
  <si>
    <t>Damon Severson</t>
  </si>
  <si>
    <t>Pierre-Edouard Bellemare</t>
  </si>
  <si>
    <t>Dennis Everberg</t>
  </si>
  <si>
    <t>Ronalds Kenins</t>
  </si>
  <si>
    <t>Barclay Goodrow</t>
  </si>
  <si>
    <t>Jyrki Jokipakka</t>
  </si>
  <si>
    <t>Seth Griffith</t>
  </si>
  <si>
    <t>Leon Draisaitl</t>
  </si>
  <si>
    <t>Brett Ritchie</t>
  </si>
  <si>
    <t>Daniel Carcillo</t>
  </si>
  <si>
    <t>Derrick Pouliot</t>
  </si>
  <si>
    <t>Nick Shore</t>
  </si>
  <si>
    <t>Nikita Nesterov</t>
  </si>
  <si>
    <t>Anthony Duclair</t>
  </si>
  <si>
    <t>Andrew Miller</t>
  </si>
  <si>
    <t>Jacob De La Rose</t>
  </si>
  <si>
    <t>Phil Varone</t>
  </si>
  <si>
    <t>William Karlsson</t>
  </si>
  <si>
    <t>Curtis McKenzie</t>
  </si>
  <si>
    <t>Micheal Ferland</t>
  </si>
  <si>
    <t>Brandon Kozun</t>
  </si>
  <si>
    <t>Klas Dahlbeck</t>
  </si>
  <si>
    <t>Adam Clendening</t>
  </si>
  <si>
    <t>Mirco Mueller</t>
  </si>
  <si>
    <t>Matt Puempel</t>
  </si>
  <si>
    <t>Stuart Percy</t>
  </si>
  <si>
    <t>Andy Andreoff</t>
  </si>
  <si>
    <t>Iiro Pakarinen</t>
  </si>
  <si>
    <t>Josh Manson</t>
  </si>
  <si>
    <t>Petteri Lindbohm</t>
  </si>
  <si>
    <t>Sven Andrighetto</t>
  </si>
  <si>
    <t>Kerby Rychel</t>
  </si>
  <si>
    <t>Borna Rendulic</t>
  </si>
  <si>
    <t>Seth Helgeson</t>
  </si>
  <si>
    <t>Liam O'Brien</t>
  </si>
  <si>
    <t>Tim Schaller</t>
  </si>
  <si>
    <t>Kael Mouillierat</t>
  </si>
  <si>
    <t>Danny Biega</t>
  </si>
  <si>
    <t>Bryan Rust</t>
  </si>
  <si>
    <t>Sam Carrick</t>
  </si>
  <si>
    <t>Andrew MacWilliam</t>
  </si>
  <si>
    <t>Petr Straka</t>
  </si>
  <si>
    <t>David Musil</t>
  </si>
  <si>
    <t>Andrew Agozzino</t>
  </si>
  <si>
    <t>Joe Morrow</t>
  </si>
  <si>
    <t>Brendan Shinnimin</t>
  </si>
  <si>
    <t>Jordan Martinook</t>
  </si>
  <si>
    <t>Emile Poirier</t>
  </si>
  <si>
    <t>Bryan Lerg</t>
  </si>
  <si>
    <t>Josh Anderson</t>
  </si>
  <si>
    <t>Andrew Copp</t>
  </si>
  <si>
    <t>Stanislav Galiev</t>
  </si>
  <si>
    <t>Justin Hodgman</t>
  </si>
  <si>
    <t>Frederic St-Denis</t>
  </si>
  <si>
    <t>Michael Paliotta</t>
  </si>
  <si>
    <t>Sam Bennett</t>
  </si>
  <si>
    <t>Brandon Davidson</t>
  </si>
  <si>
    <t>Shane Prince</t>
  </si>
  <si>
    <t>Casey Bailey</t>
  </si>
  <si>
    <t>Daniil Tarasov</t>
  </si>
  <si>
    <t>Miikka Salomaki</t>
  </si>
  <si>
    <t>Alex Biega</t>
  </si>
  <si>
    <t>Jordan Oesterle</t>
  </si>
  <si>
    <t>Brian Ferlin</t>
  </si>
  <si>
    <t>Trevor van Riemsdyk</t>
  </si>
  <si>
    <t>Rocco Grimaldi</t>
  </si>
  <si>
    <t>Anthony Bitetto</t>
  </si>
  <si>
    <t>Brendan Ranford</t>
  </si>
  <si>
    <t>Bobby Farnham</t>
  </si>
  <si>
    <t>John Ramage</t>
  </si>
  <si>
    <t>David Wolf</t>
  </si>
  <si>
    <t>Patrick Brown</t>
  </si>
  <si>
    <t>Chris Wagner</t>
  </si>
  <si>
    <t>Tyler Gaudet</t>
  </si>
  <si>
    <t>Justin Shugg</t>
  </si>
  <si>
    <t>Viktor Arvidsson</t>
  </si>
  <si>
    <t>Kyle Baun</t>
  </si>
  <si>
    <t>Kevin Fiala</t>
  </si>
  <si>
    <t>Ryan Hartman</t>
  </si>
  <si>
    <t>Rasmus Rissanen</t>
  </si>
  <si>
    <t>Raman Hrabarenka</t>
  </si>
  <si>
    <t>Bogdan Yakimov</t>
  </si>
  <si>
    <t>Darnell Nurse</t>
  </si>
  <si>
    <t>Scott Harrington</t>
  </si>
  <si>
    <t>Scott Wilson</t>
  </si>
  <si>
    <t>Curtis Hamilton</t>
  </si>
  <si>
    <t>Stefan Noesen</t>
  </si>
  <si>
    <t>Mark Alt</t>
  </si>
  <si>
    <t>Phillip Danault</t>
  </si>
  <si>
    <t>Brody Sutter</t>
  </si>
  <si>
    <t>Tyler Graovac</t>
  </si>
  <si>
    <t>Alex Khokhlachev</t>
  </si>
  <si>
    <t>Nick Cousins</t>
  </si>
  <si>
    <t>Keegan Lowe</t>
  </si>
  <si>
    <t>Dominik Uher</t>
  </si>
  <si>
    <t>Max Friberg</t>
  </si>
  <si>
    <t>Shayne Gostisbehere</t>
  </si>
  <si>
    <t>Brett Kulak</t>
  </si>
  <si>
    <t>Bobby Robins</t>
  </si>
  <si>
    <t>Brandon DeFazio</t>
  </si>
  <si>
    <t>Brendan Woods</t>
  </si>
  <si>
    <t>Jesse Blacker</t>
  </si>
  <si>
    <t>Duncan Siemens</t>
  </si>
  <si>
    <t>Luke Witkowski</t>
  </si>
  <si>
    <t>Colin Smith</t>
  </si>
  <si>
    <t>Henrik Samuelsson</t>
  </si>
  <si>
    <t>Slater Koekkoek</t>
  </si>
  <si>
    <t>Oscar Lindberg</t>
  </si>
  <si>
    <t>Joel Armia</t>
  </si>
  <si>
    <t>Ryan Bourque</t>
  </si>
  <si>
    <t></t>
  </si>
  <si>
    <t></t>
  </si>
  <si>
    <t>Carey Price</t>
  </si>
  <si>
    <t>Henrik Lundqvist</t>
  </si>
  <si>
    <t>Jonathan Quick</t>
  </si>
  <si>
    <t>Pekka Rinne</t>
  </si>
  <si>
    <t>Braden Holtby</t>
  </si>
  <si>
    <t>Ben Bishop</t>
  </si>
  <si>
    <t>Devan Dubnyk</t>
  </si>
  <si>
    <t>Marc-Andre Fleury</t>
  </si>
  <si>
    <t>Tuukka Rask</t>
  </si>
  <si>
    <t>Corey Crawford</t>
  </si>
  <si>
    <t>Connor McDavid</t>
  </si>
  <si>
    <t>Cory Schneider</t>
  </si>
  <si>
    <t>Sergei Bobrovsky</t>
  </si>
  <si>
    <t>Roberto Luongo</t>
  </si>
  <si>
    <t>Semyon Varlamov</t>
  </si>
  <si>
    <t>Jaroslav Halak</t>
  </si>
  <si>
    <t>Ryan Miller</t>
  </si>
  <si>
    <t>Steve Mason</t>
  </si>
  <si>
    <t>Jonas Hiller</t>
  </si>
  <si>
    <t>Brian Elliott</t>
  </si>
  <si>
    <t>Jake Allen</t>
  </si>
  <si>
    <t>Jack Eichel</t>
  </si>
  <si>
    <t>Ondrej Pavelec</t>
  </si>
  <si>
    <t>Frederik Andersen</t>
  </si>
  <si>
    <t>Craig Anderson</t>
  </si>
  <si>
    <t>Jimmy Howard</t>
  </si>
  <si>
    <t>Martin Jones</t>
  </si>
  <si>
    <t>Kari Lehtonen</t>
  </si>
  <si>
    <t>Mike Smith</t>
  </si>
  <si>
    <t>Jonathan Bernier</t>
  </si>
  <si>
    <t>Max Domi</t>
  </si>
  <si>
    <t>Cam Talbot</t>
  </si>
  <si>
    <t>Andrew Hammond</t>
  </si>
  <si>
    <t>Antti Niemi</t>
  </si>
  <si>
    <t>Petr Mrazek</t>
  </si>
  <si>
    <t>Cam Ward</t>
  </si>
  <si>
    <t>Eddie Lack</t>
  </si>
  <si>
    <t>Robin Lehner</t>
  </si>
  <si>
    <t>Alex Stalock</t>
  </si>
  <si>
    <t>Anton Khudobin</t>
  </si>
  <si>
    <t>Andrei Vasilevskiy</t>
  </si>
  <si>
    <t>John Gibson</t>
  </si>
  <si>
    <t>Karri Ramo</t>
  </si>
  <si>
    <t>O-Rank</t>
  </si>
  <si>
    <t>14-15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</si>
</sst>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%"/>
    <numFmt numFmtId="165" formatCode="0.00000E+00"/>
    <numFmt numFmtId="166" formatCode="0.0000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20"/>
      <color indexed="9"/>
      <name val="Calibri"/>
      <family val="2"/>
    </font>
    <font>
      <sz val="14"/>
      <name val="Calibri"/>
      <family val="2"/>
    </font>
    <font>
      <b/>
      <sz val="11"/>
      <color indexed="8"/>
      <name val="Calibri"/>
      <family val="2"/>
    </font>
    <font>
      <b/>
      <sz val="14"/>
      <color rgb="FFDADADA"/>
      <name val="Arial"/>
      <family val="2"/>
    </font>
    <font>
      <b/>
      <i/>
      <sz val="11"/>
      <color indexed="8"/>
      <name val="Calibri"/>
      <family val="2"/>
    </font>
    <font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5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49998474074526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</borders>
  <cellStyleXfs count="2">
    <xf numFmtId="0" fontId="0" fillId="0" borderId="0"/>
    <xf numFmtId="0" fontId="2" fillId="0" borderId="0"/>
  </cellStyleXfs>
  <cellXfs count="40">
    <xf numFmtId="0" fontId="0" fillId="0" borderId="0" xfId="0"/>
    <xf numFmtId="0" fontId="2" fillId="0" borderId="0" xfId="1"/>
    <xf numFmtId="0" fontId="2" fillId="0" borderId="0" xfId="1" applyAlignment="1" applyProtection="1">
      <alignment horizontal="left" wrapText="1"/>
      <protection locked="0"/>
    </xf>
    <xf numFmtId="16" fontId="2" fillId="0" borderId="0" xfId="1" applyNumberFormat="1" applyProtection="1">
      <protection locked="0"/>
    </xf>
    <xf numFmtId="0" fontId="2" fillId="0" borderId="0" xfId="1" applyFill="1"/>
    <xf numFmtId="0" fontId="5" fillId="0" borderId="0" xfId="0" applyFont="1" applyAlignment="1">
      <alignment horizontal="center"/>
    </xf>
    <xf numFmtId="0" fontId="5" fillId="0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5" fillId="0" borderId="0" xfId="0" applyFont="1"/>
    <xf numFmtId="16" fontId="5" fillId="0" borderId="0" xfId="0" applyNumberFormat="1" applyFont="1"/>
    <xf numFmtId="0" fontId="1" fillId="0" borderId="0" xfId="0" applyFont="1"/>
    <xf numFmtId="0" fontId="0" fillId="0" borderId="2" xfId="0" applyBorder="1"/>
    <xf numFmtId="0" fontId="6" fillId="0" borderId="3" xfId="0" applyFont="1" applyBorder="1" applyAlignment="1">
      <alignment horizontal="center" vertical="center" wrapText="1"/>
    </xf>
    <xf numFmtId="10" fontId="7" fillId="0" borderId="0" xfId="0" applyNumberFormat="1" applyFont="1"/>
    <xf numFmtId="164" fontId="0" fillId="0" borderId="0" xfId="0" applyNumberFormat="1"/>
    <xf numFmtId="10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0" borderId="0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2" fillId="0" borderId="7" xfId="1" applyBorder="1"/>
    <xf numFmtId="0" fontId="0" fillId="0" borderId="8" xfId="0" applyBorder="1"/>
    <xf numFmtId="0" fontId="2" fillId="0" borderId="9" xfId="1" applyBorder="1"/>
    <xf numFmtId="0" fontId="0" fillId="0" borderId="10" xfId="0" applyBorder="1"/>
    <xf numFmtId="0" fontId="0" fillId="0" borderId="11" xfId="0" applyBorder="1"/>
    <xf numFmtId="0" fontId="0" fillId="0" borderId="0" xfId="0" applyAlignment="1">
      <alignment horizontal="right"/>
    </xf>
    <xf numFmtId="0" fontId="0" fillId="3" borderId="0" xfId="0" applyFill="1"/>
    <xf numFmtId="0" fontId="0" fillId="0" borderId="0" xfId="0" applyFill="1"/>
    <xf numFmtId="0" fontId="0" fillId="4" borderId="0" xfId="0" applyFill="1"/>
    <xf numFmtId="0" fontId="4" fillId="0" borderId="0" xfId="0" applyFont="1" applyFill="1" applyBorder="1" applyAlignment="1">
      <alignment horizontal="center"/>
    </xf>
    <xf numFmtId="16" fontId="5" fillId="0" borderId="0" xfId="0" applyNumberFormat="1" applyFont="1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8" fillId="6" borderId="0" xfId="0" applyFont="1" applyFill="1"/>
    <xf numFmtId="0" fontId="3" fillId="2" borderId="0" xfId="0" applyFont="1" applyFill="1" applyBorder="1" applyAlignment="1">
      <alignment horizontal="center"/>
    </xf>
    <xf numFmtId="0" fontId="4" fillId="2" borderId="0" xfId="0" applyFont="1" applyFill="1" applyBorder="1" applyAlignment="1">
      <alignment horizontal="center"/>
    </xf>
    <xf numFmtId="0" fontId="2" fillId="0" borderId="1" xfId="1" applyBorder="1" applyAlignment="1">
      <alignment horizontal="center"/>
    </xf>
  </cellXfs>
  <cellStyles count="2">
    <cellStyle name="Normal" xfId="0" builtinId="0"/>
    <cellStyle name="Normal_Copy of Xl0000005 current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Team A</c:v>
          </c:tx>
          <c:marker>
            <c:symbol val="none"/>
          </c:marker>
          <c:cat>
            <c:numRef>
              <c:f>'Value Calculations'!$K$6:$K$609</c:f>
              <c:numCache>
                <c:formatCode>General</c:formatCode>
                <c:ptCount val="604"/>
                <c:pt idx="0">
                  <c:v>-18.2</c:v>
                </c:pt>
                <c:pt idx="1">
                  <c:v>-18.1</c:v>
                </c:pt>
                <c:pt idx="2">
                  <c:v>-18.0</c:v>
                </c:pt>
                <c:pt idx="3">
                  <c:v>-17.9</c:v>
                </c:pt>
                <c:pt idx="4">
                  <c:v>-17.8</c:v>
                </c:pt>
                <c:pt idx="5">
                  <c:v>-17.7</c:v>
                </c:pt>
                <c:pt idx="6">
                  <c:v>-17.6</c:v>
                </c:pt>
                <c:pt idx="7">
                  <c:v>-17.5</c:v>
                </c:pt>
                <c:pt idx="8">
                  <c:v>-17.4</c:v>
                </c:pt>
                <c:pt idx="9">
                  <c:v>-17.3</c:v>
                </c:pt>
                <c:pt idx="10">
                  <c:v>-17.2</c:v>
                </c:pt>
                <c:pt idx="11">
                  <c:v>-17.1</c:v>
                </c:pt>
                <c:pt idx="12">
                  <c:v>-17.0</c:v>
                </c:pt>
                <c:pt idx="13">
                  <c:v>-16.9</c:v>
                </c:pt>
                <c:pt idx="14">
                  <c:v>-16.8</c:v>
                </c:pt>
                <c:pt idx="15">
                  <c:v>-16.7</c:v>
                </c:pt>
                <c:pt idx="16">
                  <c:v>-16.6</c:v>
                </c:pt>
                <c:pt idx="17">
                  <c:v>-16.5</c:v>
                </c:pt>
                <c:pt idx="18">
                  <c:v>-16.4</c:v>
                </c:pt>
                <c:pt idx="19">
                  <c:v>-16.3</c:v>
                </c:pt>
                <c:pt idx="20">
                  <c:v>-16.2</c:v>
                </c:pt>
                <c:pt idx="21">
                  <c:v>-16.1</c:v>
                </c:pt>
                <c:pt idx="22">
                  <c:v>-16.0</c:v>
                </c:pt>
                <c:pt idx="23">
                  <c:v>-15.9</c:v>
                </c:pt>
                <c:pt idx="24">
                  <c:v>-15.8</c:v>
                </c:pt>
                <c:pt idx="25">
                  <c:v>-15.7</c:v>
                </c:pt>
                <c:pt idx="26">
                  <c:v>-15.6</c:v>
                </c:pt>
                <c:pt idx="27">
                  <c:v>-15.5</c:v>
                </c:pt>
                <c:pt idx="28">
                  <c:v>-15.4</c:v>
                </c:pt>
                <c:pt idx="29">
                  <c:v>-15.3</c:v>
                </c:pt>
                <c:pt idx="30">
                  <c:v>-15.2</c:v>
                </c:pt>
                <c:pt idx="31">
                  <c:v>-15.1</c:v>
                </c:pt>
                <c:pt idx="32">
                  <c:v>-15.0</c:v>
                </c:pt>
                <c:pt idx="33">
                  <c:v>-14.9</c:v>
                </c:pt>
                <c:pt idx="34">
                  <c:v>-14.8</c:v>
                </c:pt>
                <c:pt idx="35">
                  <c:v>-14.7</c:v>
                </c:pt>
                <c:pt idx="36">
                  <c:v>-14.6</c:v>
                </c:pt>
                <c:pt idx="37">
                  <c:v>-14.5</c:v>
                </c:pt>
                <c:pt idx="38">
                  <c:v>-14.4</c:v>
                </c:pt>
                <c:pt idx="39">
                  <c:v>-14.3</c:v>
                </c:pt>
                <c:pt idx="40">
                  <c:v>-14.2</c:v>
                </c:pt>
                <c:pt idx="41">
                  <c:v>-14.1</c:v>
                </c:pt>
                <c:pt idx="42">
                  <c:v>-14.0</c:v>
                </c:pt>
                <c:pt idx="43">
                  <c:v>-13.9</c:v>
                </c:pt>
                <c:pt idx="44">
                  <c:v>-13.8</c:v>
                </c:pt>
                <c:pt idx="45">
                  <c:v>-13.7</c:v>
                </c:pt>
                <c:pt idx="46">
                  <c:v>-13.6</c:v>
                </c:pt>
                <c:pt idx="47">
                  <c:v>-13.5</c:v>
                </c:pt>
                <c:pt idx="48">
                  <c:v>-13.4</c:v>
                </c:pt>
                <c:pt idx="49">
                  <c:v>-13.3</c:v>
                </c:pt>
                <c:pt idx="50">
                  <c:v>-13.2</c:v>
                </c:pt>
                <c:pt idx="51">
                  <c:v>-13.1</c:v>
                </c:pt>
                <c:pt idx="52">
                  <c:v>-13.0</c:v>
                </c:pt>
                <c:pt idx="53">
                  <c:v>-12.9</c:v>
                </c:pt>
                <c:pt idx="54">
                  <c:v>-12.8</c:v>
                </c:pt>
                <c:pt idx="55">
                  <c:v>-12.7</c:v>
                </c:pt>
                <c:pt idx="56">
                  <c:v>-12.6</c:v>
                </c:pt>
                <c:pt idx="57">
                  <c:v>-12.5</c:v>
                </c:pt>
                <c:pt idx="58">
                  <c:v>-12.4</c:v>
                </c:pt>
                <c:pt idx="59">
                  <c:v>-12.3</c:v>
                </c:pt>
                <c:pt idx="60">
                  <c:v>-12.2</c:v>
                </c:pt>
                <c:pt idx="61">
                  <c:v>-12.1</c:v>
                </c:pt>
                <c:pt idx="62">
                  <c:v>-12.0</c:v>
                </c:pt>
                <c:pt idx="63">
                  <c:v>-11.9</c:v>
                </c:pt>
                <c:pt idx="64">
                  <c:v>-11.8</c:v>
                </c:pt>
                <c:pt idx="65">
                  <c:v>-11.7</c:v>
                </c:pt>
                <c:pt idx="66">
                  <c:v>-11.6</c:v>
                </c:pt>
                <c:pt idx="67">
                  <c:v>-11.5</c:v>
                </c:pt>
                <c:pt idx="68">
                  <c:v>-11.4</c:v>
                </c:pt>
                <c:pt idx="69">
                  <c:v>-11.3</c:v>
                </c:pt>
                <c:pt idx="70">
                  <c:v>-11.2</c:v>
                </c:pt>
                <c:pt idx="71">
                  <c:v>-11.1</c:v>
                </c:pt>
                <c:pt idx="72">
                  <c:v>-11.0</c:v>
                </c:pt>
                <c:pt idx="73">
                  <c:v>-10.9</c:v>
                </c:pt>
                <c:pt idx="74">
                  <c:v>-10.8</c:v>
                </c:pt>
                <c:pt idx="75">
                  <c:v>-10.7</c:v>
                </c:pt>
                <c:pt idx="76">
                  <c:v>-10.6</c:v>
                </c:pt>
                <c:pt idx="77">
                  <c:v>-10.5</c:v>
                </c:pt>
                <c:pt idx="78">
                  <c:v>-10.4</c:v>
                </c:pt>
                <c:pt idx="79">
                  <c:v>-10.3</c:v>
                </c:pt>
                <c:pt idx="80">
                  <c:v>-10.2</c:v>
                </c:pt>
                <c:pt idx="81">
                  <c:v>-10.1</c:v>
                </c:pt>
                <c:pt idx="82">
                  <c:v>-10.0</c:v>
                </c:pt>
                <c:pt idx="83">
                  <c:v>-9.9</c:v>
                </c:pt>
                <c:pt idx="84">
                  <c:v>-9.8</c:v>
                </c:pt>
                <c:pt idx="85">
                  <c:v>-9.7</c:v>
                </c:pt>
                <c:pt idx="86">
                  <c:v>-9.6</c:v>
                </c:pt>
                <c:pt idx="87">
                  <c:v>-9.5</c:v>
                </c:pt>
                <c:pt idx="88">
                  <c:v>-9.4</c:v>
                </c:pt>
                <c:pt idx="89">
                  <c:v>-9.3</c:v>
                </c:pt>
                <c:pt idx="90">
                  <c:v>-9.2</c:v>
                </c:pt>
                <c:pt idx="91">
                  <c:v>-9.1</c:v>
                </c:pt>
                <c:pt idx="92">
                  <c:v>-9.0</c:v>
                </c:pt>
                <c:pt idx="93">
                  <c:v>-8.9</c:v>
                </c:pt>
                <c:pt idx="94">
                  <c:v>-8.8</c:v>
                </c:pt>
                <c:pt idx="95">
                  <c:v>-8.7</c:v>
                </c:pt>
                <c:pt idx="96">
                  <c:v>-8.6</c:v>
                </c:pt>
                <c:pt idx="97">
                  <c:v>-8.5</c:v>
                </c:pt>
                <c:pt idx="98">
                  <c:v>-8.4</c:v>
                </c:pt>
                <c:pt idx="99">
                  <c:v>-8.3</c:v>
                </c:pt>
                <c:pt idx="100">
                  <c:v>-8.2</c:v>
                </c:pt>
                <c:pt idx="101">
                  <c:v>-8.1</c:v>
                </c:pt>
                <c:pt idx="102">
                  <c:v>-8.0</c:v>
                </c:pt>
                <c:pt idx="103">
                  <c:v>-7.9</c:v>
                </c:pt>
                <c:pt idx="104">
                  <c:v>-7.8</c:v>
                </c:pt>
                <c:pt idx="105">
                  <c:v>-7.7</c:v>
                </c:pt>
                <c:pt idx="106">
                  <c:v>-7.6</c:v>
                </c:pt>
                <c:pt idx="107">
                  <c:v>-7.5</c:v>
                </c:pt>
                <c:pt idx="108">
                  <c:v>-7.4</c:v>
                </c:pt>
                <c:pt idx="109">
                  <c:v>-7.3</c:v>
                </c:pt>
                <c:pt idx="110">
                  <c:v>-7.2</c:v>
                </c:pt>
                <c:pt idx="111">
                  <c:v>-7.1</c:v>
                </c:pt>
                <c:pt idx="112">
                  <c:v>-7.0</c:v>
                </c:pt>
                <c:pt idx="113">
                  <c:v>-6.9</c:v>
                </c:pt>
                <c:pt idx="114">
                  <c:v>-6.8</c:v>
                </c:pt>
                <c:pt idx="115">
                  <c:v>-6.7</c:v>
                </c:pt>
                <c:pt idx="116">
                  <c:v>-6.6</c:v>
                </c:pt>
                <c:pt idx="117">
                  <c:v>-6.5</c:v>
                </c:pt>
                <c:pt idx="118">
                  <c:v>-6.4</c:v>
                </c:pt>
                <c:pt idx="119">
                  <c:v>-6.3</c:v>
                </c:pt>
                <c:pt idx="120">
                  <c:v>-6.2</c:v>
                </c:pt>
                <c:pt idx="121">
                  <c:v>-6.1</c:v>
                </c:pt>
                <c:pt idx="122">
                  <c:v>-6.0</c:v>
                </c:pt>
                <c:pt idx="123">
                  <c:v>-5.9</c:v>
                </c:pt>
                <c:pt idx="124">
                  <c:v>-5.8</c:v>
                </c:pt>
                <c:pt idx="125">
                  <c:v>-5.7</c:v>
                </c:pt>
                <c:pt idx="126">
                  <c:v>-5.6</c:v>
                </c:pt>
                <c:pt idx="127">
                  <c:v>-5.5</c:v>
                </c:pt>
                <c:pt idx="128">
                  <c:v>-5.4</c:v>
                </c:pt>
                <c:pt idx="129">
                  <c:v>-5.3</c:v>
                </c:pt>
                <c:pt idx="130">
                  <c:v>-5.2</c:v>
                </c:pt>
                <c:pt idx="131">
                  <c:v>-5.1</c:v>
                </c:pt>
                <c:pt idx="132">
                  <c:v>-5.0</c:v>
                </c:pt>
                <c:pt idx="133">
                  <c:v>-4.9</c:v>
                </c:pt>
                <c:pt idx="134">
                  <c:v>-4.8</c:v>
                </c:pt>
                <c:pt idx="135">
                  <c:v>-4.7</c:v>
                </c:pt>
                <c:pt idx="136">
                  <c:v>-4.6</c:v>
                </c:pt>
                <c:pt idx="137">
                  <c:v>-4.5</c:v>
                </c:pt>
                <c:pt idx="138">
                  <c:v>-4.4</c:v>
                </c:pt>
                <c:pt idx="139">
                  <c:v>-4.3</c:v>
                </c:pt>
                <c:pt idx="140">
                  <c:v>-4.2</c:v>
                </c:pt>
                <c:pt idx="141">
                  <c:v>-4.1</c:v>
                </c:pt>
                <c:pt idx="142">
                  <c:v>-4.0</c:v>
                </c:pt>
                <c:pt idx="143">
                  <c:v>-3.9</c:v>
                </c:pt>
                <c:pt idx="144">
                  <c:v>-3.8</c:v>
                </c:pt>
                <c:pt idx="145">
                  <c:v>-3.7</c:v>
                </c:pt>
                <c:pt idx="146">
                  <c:v>-3.6</c:v>
                </c:pt>
                <c:pt idx="147">
                  <c:v>-3.5</c:v>
                </c:pt>
                <c:pt idx="148">
                  <c:v>-3.4</c:v>
                </c:pt>
                <c:pt idx="149">
                  <c:v>-3.3</c:v>
                </c:pt>
                <c:pt idx="150">
                  <c:v>-3.2</c:v>
                </c:pt>
                <c:pt idx="151">
                  <c:v>-3.1</c:v>
                </c:pt>
                <c:pt idx="152">
                  <c:v>-3.0</c:v>
                </c:pt>
                <c:pt idx="153">
                  <c:v>-2.9</c:v>
                </c:pt>
                <c:pt idx="154">
                  <c:v>-2.8</c:v>
                </c:pt>
                <c:pt idx="155">
                  <c:v>-2.7</c:v>
                </c:pt>
                <c:pt idx="156">
                  <c:v>-2.6</c:v>
                </c:pt>
                <c:pt idx="157">
                  <c:v>-2.5</c:v>
                </c:pt>
                <c:pt idx="158">
                  <c:v>-2.4</c:v>
                </c:pt>
                <c:pt idx="159">
                  <c:v>-2.3</c:v>
                </c:pt>
                <c:pt idx="160">
                  <c:v>-2.2</c:v>
                </c:pt>
                <c:pt idx="161">
                  <c:v>-2.1</c:v>
                </c:pt>
                <c:pt idx="162">
                  <c:v>-2.0</c:v>
                </c:pt>
                <c:pt idx="163">
                  <c:v>-1.9</c:v>
                </c:pt>
                <c:pt idx="164">
                  <c:v>-1.8</c:v>
                </c:pt>
                <c:pt idx="165">
                  <c:v>-1.7</c:v>
                </c:pt>
                <c:pt idx="166">
                  <c:v>-1.6</c:v>
                </c:pt>
                <c:pt idx="167">
                  <c:v>-1.5</c:v>
                </c:pt>
                <c:pt idx="168">
                  <c:v>-1.4</c:v>
                </c:pt>
                <c:pt idx="169">
                  <c:v>-1.3</c:v>
                </c:pt>
                <c:pt idx="170">
                  <c:v>-1.2</c:v>
                </c:pt>
                <c:pt idx="171">
                  <c:v>-1.1</c:v>
                </c:pt>
                <c:pt idx="172">
                  <c:v>-1.0</c:v>
                </c:pt>
                <c:pt idx="173">
                  <c:v>-0.9</c:v>
                </c:pt>
                <c:pt idx="174">
                  <c:v>-0.8</c:v>
                </c:pt>
                <c:pt idx="175">
                  <c:v>-0.7</c:v>
                </c:pt>
                <c:pt idx="176">
                  <c:v>-0.6</c:v>
                </c:pt>
                <c:pt idx="177">
                  <c:v>-0.5</c:v>
                </c:pt>
                <c:pt idx="178">
                  <c:v>-0.4</c:v>
                </c:pt>
                <c:pt idx="179">
                  <c:v>-0.3</c:v>
                </c:pt>
                <c:pt idx="180">
                  <c:v>-0.2</c:v>
                </c:pt>
                <c:pt idx="181">
                  <c:v>-0.1</c:v>
                </c:pt>
                <c:pt idx="182">
                  <c:v>0.0</c:v>
                </c:pt>
                <c:pt idx="183">
                  <c:v>0.1</c:v>
                </c:pt>
                <c:pt idx="184">
                  <c:v>0.2</c:v>
                </c:pt>
                <c:pt idx="185">
                  <c:v>0.3</c:v>
                </c:pt>
                <c:pt idx="186">
                  <c:v>0.4</c:v>
                </c:pt>
                <c:pt idx="187">
                  <c:v>0.5</c:v>
                </c:pt>
                <c:pt idx="188">
                  <c:v>0.6</c:v>
                </c:pt>
                <c:pt idx="189">
                  <c:v>0.7</c:v>
                </c:pt>
                <c:pt idx="190">
                  <c:v>0.8</c:v>
                </c:pt>
                <c:pt idx="191">
                  <c:v>0.9</c:v>
                </c:pt>
                <c:pt idx="192">
                  <c:v>1.0</c:v>
                </c:pt>
                <c:pt idx="193">
                  <c:v>1.1</c:v>
                </c:pt>
                <c:pt idx="194">
                  <c:v>1.2</c:v>
                </c:pt>
                <c:pt idx="195">
                  <c:v>1.3</c:v>
                </c:pt>
                <c:pt idx="196">
                  <c:v>1.4</c:v>
                </c:pt>
                <c:pt idx="197">
                  <c:v>1.5</c:v>
                </c:pt>
                <c:pt idx="198">
                  <c:v>1.6</c:v>
                </c:pt>
                <c:pt idx="199">
                  <c:v>1.7</c:v>
                </c:pt>
                <c:pt idx="200">
                  <c:v>1.8</c:v>
                </c:pt>
                <c:pt idx="201">
                  <c:v>1.9</c:v>
                </c:pt>
                <c:pt idx="202">
                  <c:v>2.0</c:v>
                </c:pt>
                <c:pt idx="203">
                  <c:v>2.1</c:v>
                </c:pt>
                <c:pt idx="204">
                  <c:v>2.2</c:v>
                </c:pt>
                <c:pt idx="205">
                  <c:v>2.3</c:v>
                </c:pt>
                <c:pt idx="206">
                  <c:v>2.4</c:v>
                </c:pt>
                <c:pt idx="207">
                  <c:v>2.5</c:v>
                </c:pt>
                <c:pt idx="208">
                  <c:v>2.6</c:v>
                </c:pt>
                <c:pt idx="209">
                  <c:v>2.7</c:v>
                </c:pt>
                <c:pt idx="210">
                  <c:v>2.8</c:v>
                </c:pt>
                <c:pt idx="211">
                  <c:v>2.9</c:v>
                </c:pt>
                <c:pt idx="212">
                  <c:v>3.0</c:v>
                </c:pt>
                <c:pt idx="213">
                  <c:v>3.1</c:v>
                </c:pt>
                <c:pt idx="214">
                  <c:v>3.2</c:v>
                </c:pt>
                <c:pt idx="215">
                  <c:v>3.3</c:v>
                </c:pt>
                <c:pt idx="216">
                  <c:v>3.4</c:v>
                </c:pt>
                <c:pt idx="217">
                  <c:v>3.5</c:v>
                </c:pt>
                <c:pt idx="218">
                  <c:v>3.6</c:v>
                </c:pt>
                <c:pt idx="219">
                  <c:v>3.7</c:v>
                </c:pt>
                <c:pt idx="220">
                  <c:v>3.8</c:v>
                </c:pt>
                <c:pt idx="221">
                  <c:v>3.9</c:v>
                </c:pt>
                <c:pt idx="222">
                  <c:v>4.0</c:v>
                </c:pt>
                <c:pt idx="223">
                  <c:v>4.1</c:v>
                </c:pt>
                <c:pt idx="224">
                  <c:v>4.2</c:v>
                </c:pt>
                <c:pt idx="225">
                  <c:v>4.3</c:v>
                </c:pt>
                <c:pt idx="226">
                  <c:v>4.4</c:v>
                </c:pt>
                <c:pt idx="227">
                  <c:v>4.5</c:v>
                </c:pt>
                <c:pt idx="228">
                  <c:v>4.6</c:v>
                </c:pt>
                <c:pt idx="229">
                  <c:v>4.7</c:v>
                </c:pt>
                <c:pt idx="230">
                  <c:v>4.8</c:v>
                </c:pt>
                <c:pt idx="231">
                  <c:v>4.9</c:v>
                </c:pt>
                <c:pt idx="232">
                  <c:v>5.0</c:v>
                </c:pt>
                <c:pt idx="233">
                  <c:v>5.1</c:v>
                </c:pt>
                <c:pt idx="234">
                  <c:v>5.2</c:v>
                </c:pt>
                <c:pt idx="235">
                  <c:v>5.3</c:v>
                </c:pt>
                <c:pt idx="236">
                  <c:v>5.4</c:v>
                </c:pt>
                <c:pt idx="237">
                  <c:v>5.5</c:v>
                </c:pt>
                <c:pt idx="238">
                  <c:v>5.6</c:v>
                </c:pt>
                <c:pt idx="239">
                  <c:v>5.7</c:v>
                </c:pt>
                <c:pt idx="240">
                  <c:v>5.8</c:v>
                </c:pt>
                <c:pt idx="241">
                  <c:v>5.9</c:v>
                </c:pt>
                <c:pt idx="242">
                  <c:v>6.0</c:v>
                </c:pt>
                <c:pt idx="243">
                  <c:v>6.1</c:v>
                </c:pt>
                <c:pt idx="244">
                  <c:v>6.2</c:v>
                </c:pt>
                <c:pt idx="245">
                  <c:v>6.3</c:v>
                </c:pt>
                <c:pt idx="246">
                  <c:v>6.4</c:v>
                </c:pt>
                <c:pt idx="247">
                  <c:v>6.5</c:v>
                </c:pt>
                <c:pt idx="248">
                  <c:v>6.6</c:v>
                </c:pt>
                <c:pt idx="249">
                  <c:v>6.7</c:v>
                </c:pt>
                <c:pt idx="250">
                  <c:v>6.8</c:v>
                </c:pt>
                <c:pt idx="251">
                  <c:v>6.9</c:v>
                </c:pt>
                <c:pt idx="252">
                  <c:v>7.0</c:v>
                </c:pt>
                <c:pt idx="253">
                  <c:v>7.1</c:v>
                </c:pt>
                <c:pt idx="254">
                  <c:v>7.2</c:v>
                </c:pt>
                <c:pt idx="255">
                  <c:v>7.3</c:v>
                </c:pt>
                <c:pt idx="256">
                  <c:v>7.4</c:v>
                </c:pt>
                <c:pt idx="257">
                  <c:v>7.5</c:v>
                </c:pt>
                <c:pt idx="258">
                  <c:v>7.6</c:v>
                </c:pt>
                <c:pt idx="259">
                  <c:v>7.7</c:v>
                </c:pt>
                <c:pt idx="260">
                  <c:v>7.8</c:v>
                </c:pt>
                <c:pt idx="261">
                  <c:v>7.9</c:v>
                </c:pt>
                <c:pt idx="262">
                  <c:v>8.0</c:v>
                </c:pt>
                <c:pt idx="263">
                  <c:v>8.1</c:v>
                </c:pt>
                <c:pt idx="264">
                  <c:v>8.2</c:v>
                </c:pt>
                <c:pt idx="265">
                  <c:v>8.3</c:v>
                </c:pt>
                <c:pt idx="266">
                  <c:v>8.4</c:v>
                </c:pt>
                <c:pt idx="267">
                  <c:v>8.5</c:v>
                </c:pt>
                <c:pt idx="268">
                  <c:v>8.6</c:v>
                </c:pt>
                <c:pt idx="269">
                  <c:v>8.7</c:v>
                </c:pt>
                <c:pt idx="270">
                  <c:v>8.8</c:v>
                </c:pt>
                <c:pt idx="271">
                  <c:v>8.9</c:v>
                </c:pt>
                <c:pt idx="272">
                  <c:v>9.0</c:v>
                </c:pt>
                <c:pt idx="273">
                  <c:v>9.1</c:v>
                </c:pt>
                <c:pt idx="274">
                  <c:v>9.2</c:v>
                </c:pt>
                <c:pt idx="275">
                  <c:v>9.3</c:v>
                </c:pt>
                <c:pt idx="276">
                  <c:v>9.4</c:v>
                </c:pt>
                <c:pt idx="277">
                  <c:v>9.5</c:v>
                </c:pt>
                <c:pt idx="278">
                  <c:v>9.6</c:v>
                </c:pt>
                <c:pt idx="279">
                  <c:v>9.7</c:v>
                </c:pt>
                <c:pt idx="280">
                  <c:v>9.8</c:v>
                </c:pt>
                <c:pt idx="281">
                  <c:v>9.9</c:v>
                </c:pt>
                <c:pt idx="282">
                  <c:v>10.0</c:v>
                </c:pt>
                <c:pt idx="283">
                  <c:v>10.1</c:v>
                </c:pt>
                <c:pt idx="284">
                  <c:v>10.2</c:v>
                </c:pt>
                <c:pt idx="285">
                  <c:v>10.3</c:v>
                </c:pt>
                <c:pt idx="286">
                  <c:v>10.4</c:v>
                </c:pt>
                <c:pt idx="287">
                  <c:v>10.5</c:v>
                </c:pt>
                <c:pt idx="288">
                  <c:v>10.6</c:v>
                </c:pt>
                <c:pt idx="289">
                  <c:v>10.7</c:v>
                </c:pt>
                <c:pt idx="290">
                  <c:v>10.8</c:v>
                </c:pt>
                <c:pt idx="291">
                  <c:v>10.9</c:v>
                </c:pt>
                <c:pt idx="292">
                  <c:v>11.0</c:v>
                </c:pt>
                <c:pt idx="293">
                  <c:v>11.1</c:v>
                </c:pt>
                <c:pt idx="294">
                  <c:v>11.2</c:v>
                </c:pt>
                <c:pt idx="295">
                  <c:v>11.3</c:v>
                </c:pt>
                <c:pt idx="296">
                  <c:v>11.4</c:v>
                </c:pt>
                <c:pt idx="297">
                  <c:v>11.5</c:v>
                </c:pt>
                <c:pt idx="298">
                  <c:v>11.6</c:v>
                </c:pt>
                <c:pt idx="299">
                  <c:v>11.7</c:v>
                </c:pt>
                <c:pt idx="300">
                  <c:v>11.8</c:v>
                </c:pt>
                <c:pt idx="301">
                  <c:v>11.9</c:v>
                </c:pt>
                <c:pt idx="302">
                  <c:v>12.0</c:v>
                </c:pt>
                <c:pt idx="303">
                  <c:v>12.1</c:v>
                </c:pt>
                <c:pt idx="304">
                  <c:v>12.2</c:v>
                </c:pt>
                <c:pt idx="305">
                  <c:v>12.3</c:v>
                </c:pt>
                <c:pt idx="306">
                  <c:v>12.4</c:v>
                </c:pt>
                <c:pt idx="307">
                  <c:v>12.5</c:v>
                </c:pt>
                <c:pt idx="308">
                  <c:v>12.6</c:v>
                </c:pt>
                <c:pt idx="309">
                  <c:v>12.7</c:v>
                </c:pt>
                <c:pt idx="310">
                  <c:v>12.8</c:v>
                </c:pt>
                <c:pt idx="311">
                  <c:v>12.9</c:v>
                </c:pt>
                <c:pt idx="312">
                  <c:v>13.0</c:v>
                </c:pt>
                <c:pt idx="313">
                  <c:v>13.1</c:v>
                </c:pt>
                <c:pt idx="314">
                  <c:v>13.2</c:v>
                </c:pt>
                <c:pt idx="315">
                  <c:v>13.3</c:v>
                </c:pt>
                <c:pt idx="316">
                  <c:v>13.4</c:v>
                </c:pt>
                <c:pt idx="317">
                  <c:v>13.5</c:v>
                </c:pt>
                <c:pt idx="318">
                  <c:v>13.6</c:v>
                </c:pt>
                <c:pt idx="319">
                  <c:v>13.7</c:v>
                </c:pt>
                <c:pt idx="320">
                  <c:v>13.8</c:v>
                </c:pt>
                <c:pt idx="321">
                  <c:v>13.9</c:v>
                </c:pt>
                <c:pt idx="322">
                  <c:v>14.0</c:v>
                </c:pt>
                <c:pt idx="323">
                  <c:v>14.1</c:v>
                </c:pt>
                <c:pt idx="324">
                  <c:v>14.2</c:v>
                </c:pt>
                <c:pt idx="325">
                  <c:v>14.3</c:v>
                </c:pt>
                <c:pt idx="326">
                  <c:v>14.4</c:v>
                </c:pt>
                <c:pt idx="327">
                  <c:v>14.5</c:v>
                </c:pt>
                <c:pt idx="328">
                  <c:v>14.6</c:v>
                </c:pt>
                <c:pt idx="329">
                  <c:v>14.7</c:v>
                </c:pt>
                <c:pt idx="330">
                  <c:v>14.8</c:v>
                </c:pt>
                <c:pt idx="331">
                  <c:v>14.9</c:v>
                </c:pt>
                <c:pt idx="332">
                  <c:v>15.0</c:v>
                </c:pt>
                <c:pt idx="333">
                  <c:v>15.1</c:v>
                </c:pt>
                <c:pt idx="334">
                  <c:v>15.2</c:v>
                </c:pt>
                <c:pt idx="335">
                  <c:v>15.3</c:v>
                </c:pt>
                <c:pt idx="336">
                  <c:v>15.4</c:v>
                </c:pt>
                <c:pt idx="337">
                  <c:v>15.5</c:v>
                </c:pt>
                <c:pt idx="338">
                  <c:v>15.6</c:v>
                </c:pt>
                <c:pt idx="339">
                  <c:v>15.7</c:v>
                </c:pt>
                <c:pt idx="340">
                  <c:v>15.8</c:v>
                </c:pt>
                <c:pt idx="341">
                  <c:v>15.9</c:v>
                </c:pt>
                <c:pt idx="342">
                  <c:v>16.0</c:v>
                </c:pt>
                <c:pt idx="343">
                  <c:v>16.1</c:v>
                </c:pt>
                <c:pt idx="344">
                  <c:v>16.2</c:v>
                </c:pt>
                <c:pt idx="345">
                  <c:v>16.3</c:v>
                </c:pt>
                <c:pt idx="346">
                  <c:v>16.4</c:v>
                </c:pt>
                <c:pt idx="347">
                  <c:v>16.5</c:v>
                </c:pt>
                <c:pt idx="348">
                  <c:v>16.6</c:v>
                </c:pt>
                <c:pt idx="349">
                  <c:v>16.7</c:v>
                </c:pt>
                <c:pt idx="350">
                  <c:v>16.8</c:v>
                </c:pt>
                <c:pt idx="351">
                  <c:v>16.9</c:v>
                </c:pt>
                <c:pt idx="352">
                  <c:v>17.0</c:v>
                </c:pt>
                <c:pt idx="353">
                  <c:v>17.1</c:v>
                </c:pt>
                <c:pt idx="354">
                  <c:v>17.2</c:v>
                </c:pt>
                <c:pt idx="355">
                  <c:v>17.3</c:v>
                </c:pt>
                <c:pt idx="356">
                  <c:v>17.4</c:v>
                </c:pt>
                <c:pt idx="357">
                  <c:v>17.5</c:v>
                </c:pt>
                <c:pt idx="358">
                  <c:v>17.6</c:v>
                </c:pt>
                <c:pt idx="359">
                  <c:v>17.7</c:v>
                </c:pt>
                <c:pt idx="360">
                  <c:v>17.8</c:v>
                </c:pt>
                <c:pt idx="361">
                  <c:v>17.9</c:v>
                </c:pt>
                <c:pt idx="362">
                  <c:v>18.0</c:v>
                </c:pt>
                <c:pt idx="363">
                  <c:v>18.1</c:v>
                </c:pt>
                <c:pt idx="364">
                  <c:v>18.2</c:v>
                </c:pt>
                <c:pt idx="365">
                  <c:v>18.3</c:v>
                </c:pt>
                <c:pt idx="366">
                  <c:v>18.4</c:v>
                </c:pt>
                <c:pt idx="367">
                  <c:v>18.5</c:v>
                </c:pt>
                <c:pt idx="368">
                  <c:v>18.6</c:v>
                </c:pt>
                <c:pt idx="369">
                  <c:v>18.7</c:v>
                </c:pt>
                <c:pt idx="370">
                  <c:v>18.8</c:v>
                </c:pt>
                <c:pt idx="371">
                  <c:v>18.9</c:v>
                </c:pt>
                <c:pt idx="372">
                  <c:v>19.0</c:v>
                </c:pt>
                <c:pt idx="373">
                  <c:v>19.1</c:v>
                </c:pt>
                <c:pt idx="374">
                  <c:v>19.2</c:v>
                </c:pt>
                <c:pt idx="375">
                  <c:v>19.3</c:v>
                </c:pt>
                <c:pt idx="376">
                  <c:v>19.4</c:v>
                </c:pt>
                <c:pt idx="377">
                  <c:v>19.5</c:v>
                </c:pt>
                <c:pt idx="378">
                  <c:v>19.6</c:v>
                </c:pt>
                <c:pt idx="379">
                  <c:v>19.7</c:v>
                </c:pt>
                <c:pt idx="380">
                  <c:v>19.8</c:v>
                </c:pt>
                <c:pt idx="381">
                  <c:v>19.9</c:v>
                </c:pt>
                <c:pt idx="382">
                  <c:v>20.0</c:v>
                </c:pt>
                <c:pt idx="383">
                  <c:v>20.1</c:v>
                </c:pt>
                <c:pt idx="384">
                  <c:v>20.2</c:v>
                </c:pt>
                <c:pt idx="385">
                  <c:v>20.3</c:v>
                </c:pt>
                <c:pt idx="386">
                  <c:v>20.4</c:v>
                </c:pt>
                <c:pt idx="387">
                  <c:v>20.5</c:v>
                </c:pt>
                <c:pt idx="388">
                  <c:v>20.6</c:v>
                </c:pt>
                <c:pt idx="389">
                  <c:v>20.7</c:v>
                </c:pt>
                <c:pt idx="390">
                  <c:v>20.8</c:v>
                </c:pt>
                <c:pt idx="391">
                  <c:v>20.9</c:v>
                </c:pt>
                <c:pt idx="392">
                  <c:v>21.0</c:v>
                </c:pt>
                <c:pt idx="393">
                  <c:v>21.1000000000001</c:v>
                </c:pt>
                <c:pt idx="394">
                  <c:v>21.2</c:v>
                </c:pt>
                <c:pt idx="395">
                  <c:v>21.3000000000001</c:v>
                </c:pt>
                <c:pt idx="396">
                  <c:v>21.4</c:v>
                </c:pt>
                <c:pt idx="397">
                  <c:v>21.5</c:v>
                </c:pt>
                <c:pt idx="398">
                  <c:v>21.6000000000001</c:v>
                </c:pt>
                <c:pt idx="399">
                  <c:v>21.7000000000001</c:v>
                </c:pt>
                <c:pt idx="400">
                  <c:v>21.8000000000001</c:v>
                </c:pt>
                <c:pt idx="401">
                  <c:v>21.9000000000001</c:v>
                </c:pt>
                <c:pt idx="402">
                  <c:v>22.0000000000001</c:v>
                </c:pt>
                <c:pt idx="403">
                  <c:v>22.1000000000001</c:v>
                </c:pt>
                <c:pt idx="404">
                  <c:v>22.2000000000001</c:v>
                </c:pt>
                <c:pt idx="405">
                  <c:v>22.3000000000001</c:v>
                </c:pt>
                <c:pt idx="406">
                  <c:v>22.4000000000001</c:v>
                </c:pt>
                <c:pt idx="407">
                  <c:v>22.5000000000001</c:v>
                </c:pt>
                <c:pt idx="408">
                  <c:v>22.6000000000001</c:v>
                </c:pt>
                <c:pt idx="409">
                  <c:v>22.7000000000001</c:v>
                </c:pt>
                <c:pt idx="410">
                  <c:v>22.8000000000001</c:v>
                </c:pt>
                <c:pt idx="411">
                  <c:v>22.9000000000001</c:v>
                </c:pt>
                <c:pt idx="412">
                  <c:v>23.0000000000001</c:v>
                </c:pt>
                <c:pt idx="413">
                  <c:v>23.1000000000001</c:v>
                </c:pt>
                <c:pt idx="414">
                  <c:v>23.2000000000001</c:v>
                </c:pt>
                <c:pt idx="415">
                  <c:v>23.3000000000001</c:v>
                </c:pt>
                <c:pt idx="416">
                  <c:v>23.4000000000001</c:v>
                </c:pt>
                <c:pt idx="417">
                  <c:v>23.5000000000001</c:v>
                </c:pt>
                <c:pt idx="418">
                  <c:v>23.6000000000001</c:v>
                </c:pt>
                <c:pt idx="419">
                  <c:v>23.7000000000001</c:v>
                </c:pt>
                <c:pt idx="420">
                  <c:v>23.8000000000001</c:v>
                </c:pt>
                <c:pt idx="421">
                  <c:v>23.9000000000001</c:v>
                </c:pt>
                <c:pt idx="422">
                  <c:v>24.0000000000001</c:v>
                </c:pt>
                <c:pt idx="423">
                  <c:v>24.1000000000001</c:v>
                </c:pt>
                <c:pt idx="424">
                  <c:v>24.2000000000001</c:v>
                </c:pt>
                <c:pt idx="425">
                  <c:v>24.3000000000001</c:v>
                </c:pt>
                <c:pt idx="426">
                  <c:v>24.4000000000001</c:v>
                </c:pt>
                <c:pt idx="427">
                  <c:v>24.5000000000001</c:v>
                </c:pt>
                <c:pt idx="428">
                  <c:v>24.6000000000001</c:v>
                </c:pt>
                <c:pt idx="429">
                  <c:v>24.7000000000001</c:v>
                </c:pt>
                <c:pt idx="430">
                  <c:v>24.8000000000001</c:v>
                </c:pt>
                <c:pt idx="431">
                  <c:v>24.9000000000001</c:v>
                </c:pt>
                <c:pt idx="432">
                  <c:v>25.0000000000001</c:v>
                </c:pt>
                <c:pt idx="433">
                  <c:v>25.1000000000001</c:v>
                </c:pt>
                <c:pt idx="434">
                  <c:v>25.2000000000001</c:v>
                </c:pt>
                <c:pt idx="435">
                  <c:v>25.3000000000001</c:v>
                </c:pt>
                <c:pt idx="436">
                  <c:v>25.4000000000001</c:v>
                </c:pt>
                <c:pt idx="437">
                  <c:v>25.5000000000001</c:v>
                </c:pt>
                <c:pt idx="438">
                  <c:v>25.6000000000001</c:v>
                </c:pt>
                <c:pt idx="439">
                  <c:v>25.7000000000001</c:v>
                </c:pt>
                <c:pt idx="440">
                  <c:v>25.8000000000001</c:v>
                </c:pt>
                <c:pt idx="441">
                  <c:v>25.9000000000001</c:v>
                </c:pt>
                <c:pt idx="442">
                  <c:v>26.0000000000001</c:v>
                </c:pt>
                <c:pt idx="443">
                  <c:v>26.1000000000001</c:v>
                </c:pt>
                <c:pt idx="444">
                  <c:v>26.2000000000001</c:v>
                </c:pt>
                <c:pt idx="445">
                  <c:v>26.3000000000001</c:v>
                </c:pt>
                <c:pt idx="446">
                  <c:v>26.4000000000001</c:v>
                </c:pt>
                <c:pt idx="447">
                  <c:v>26.5000000000001</c:v>
                </c:pt>
                <c:pt idx="448">
                  <c:v>26.6000000000001</c:v>
                </c:pt>
                <c:pt idx="449">
                  <c:v>26.7000000000001</c:v>
                </c:pt>
                <c:pt idx="450">
                  <c:v>26.8000000000001</c:v>
                </c:pt>
                <c:pt idx="451">
                  <c:v>26.9000000000001</c:v>
                </c:pt>
                <c:pt idx="452">
                  <c:v>27.0000000000001</c:v>
                </c:pt>
                <c:pt idx="453">
                  <c:v>27.1000000000001</c:v>
                </c:pt>
                <c:pt idx="454">
                  <c:v>27.2000000000001</c:v>
                </c:pt>
                <c:pt idx="455">
                  <c:v>27.3000000000001</c:v>
                </c:pt>
                <c:pt idx="456">
                  <c:v>27.4000000000001</c:v>
                </c:pt>
                <c:pt idx="457">
                  <c:v>27.5000000000001</c:v>
                </c:pt>
                <c:pt idx="458">
                  <c:v>27.6000000000001</c:v>
                </c:pt>
                <c:pt idx="459">
                  <c:v>27.7000000000001</c:v>
                </c:pt>
                <c:pt idx="460">
                  <c:v>27.8000000000001</c:v>
                </c:pt>
                <c:pt idx="461">
                  <c:v>27.9000000000001</c:v>
                </c:pt>
                <c:pt idx="462">
                  <c:v>28.0000000000001</c:v>
                </c:pt>
                <c:pt idx="463">
                  <c:v>28.1000000000001</c:v>
                </c:pt>
                <c:pt idx="464">
                  <c:v>28.2000000000001</c:v>
                </c:pt>
                <c:pt idx="465">
                  <c:v>28.3000000000002</c:v>
                </c:pt>
                <c:pt idx="466">
                  <c:v>28.4000000000002</c:v>
                </c:pt>
                <c:pt idx="467">
                  <c:v>28.5000000000002</c:v>
                </c:pt>
                <c:pt idx="468">
                  <c:v>28.6000000000002</c:v>
                </c:pt>
                <c:pt idx="469">
                  <c:v>28.7000000000002</c:v>
                </c:pt>
                <c:pt idx="470">
                  <c:v>28.8000000000002</c:v>
                </c:pt>
                <c:pt idx="471">
                  <c:v>28.9000000000002</c:v>
                </c:pt>
                <c:pt idx="472">
                  <c:v>29.0000000000002</c:v>
                </c:pt>
                <c:pt idx="473">
                  <c:v>29.1000000000002</c:v>
                </c:pt>
                <c:pt idx="474">
                  <c:v>29.2000000000002</c:v>
                </c:pt>
                <c:pt idx="475">
                  <c:v>29.3000000000002</c:v>
                </c:pt>
                <c:pt idx="476">
                  <c:v>29.4000000000002</c:v>
                </c:pt>
                <c:pt idx="477">
                  <c:v>29.5000000000002</c:v>
                </c:pt>
                <c:pt idx="478">
                  <c:v>29.6000000000002</c:v>
                </c:pt>
                <c:pt idx="479">
                  <c:v>29.7000000000002</c:v>
                </c:pt>
                <c:pt idx="480">
                  <c:v>29.8000000000002</c:v>
                </c:pt>
                <c:pt idx="481">
                  <c:v>29.9000000000002</c:v>
                </c:pt>
                <c:pt idx="482">
                  <c:v>30.0000000000002</c:v>
                </c:pt>
                <c:pt idx="483">
                  <c:v>30.1000000000002</c:v>
                </c:pt>
                <c:pt idx="484">
                  <c:v>30.2000000000002</c:v>
                </c:pt>
                <c:pt idx="485">
                  <c:v>30.3000000000002</c:v>
                </c:pt>
                <c:pt idx="486">
                  <c:v>30.4000000000002</c:v>
                </c:pt>
                <c:pt idx="487">
                  <c:v>30.5000000000002</c:v>
                </c:pt>
                <c:pt idx="488">
                  <c:v>30.6000000000002</c:v>
                </c:pt>
                <c:pt idx="489">
                  <c:v>30.7000000000002</c:v>
                </c:pt>
                <c:pt idx="490">
                  <c:v>30.8000000000002</c:v>
                </c:pt>
                <c:pt idx="491">
                  <c:v>30.9000000000002</c:v>
                </c:pt>
                <c:pt idx="492">
                  <c:v>31.0000000000002</c:v>
                </c:pt>
                <c:pt idx="493">
                  <c:v>31.1000000000002</c:v>
                </c:pt>
                <c:pt idx="494">
                  <c:v>31.2000000000002</c:v>
                </c:pt>
                <c:pt idx="495">
                  <c:v>31.3000000000002</c:v>
                </c:pt>
                <c:pt idx="496">
                  <c:v>31.4000000000002</c:v>
                </c:pt>
                <c:pt idx="497">
                  <c:v>31.5000000000002</c:v>
                </c:pt>
                <c:pt idx="498">
                  <c:v>31.6000000000002</c:v>
                </c:pt>
                <c:pt idx="499">
                  <c:v>31.7000000000002</c:v>
                </c:pt>
                <c:pt idx="500">
                  <c:v>31.8000000000002</c:v>
                </c:pt>
                <c:pt idx="501">
                  <c:v>31.9000000000002</c:v>
                </c:pt>
                <c:pt idx="502">
                  <c:v>32.0000000000002</c:v>
                </c:pt>
                <c:pt idx="503">
                  <c:v>32.1000000000002</c:v>
                </c:pt>
                <c:pt idx="504">
                  <c:v>32.2000000000002</c:v>
                </c:pt>
                <c:pt idx="505">
                  <c:v>32.3000000000002</c:v>
                </c:pt>
                <c:pt idx="506">
                  <c:v>32.4000000000002</c:v>
                </c:pt>
                <c:pt idx="507">
                  <c:v>32.5000000000002</c:v>
                </c:pt>
                <c:pt idx="508">
                  <c:v>32.6000000000002</c:v>
                </c:pt>
                <c:pt idx="509">
                  <c:v>32.7000000000002</c:v>
                </c:pt>
                <c:pt idx="510">
                  <c:v>32.8000000000002</c:v>
                </c:pt>
                <c:pt idx="511">
                  <c:v>32.9000000000002</c:v>
                </c:pt>
                <c:pt idx="512">
                  <c:v>33.0000000000002</c:v>
                </c:pt>
                <c:pt idx="513">
                  <c:v>33.1000000000002</c:v>
                </c:pt>
                <c:pt idx="514">
                  <c:v>33.2000000000002</c:v>
                </c:pt>
                <c:pt idx="515">
                  <c:v>33.3000000000002</c:v>
                </c:pt>
                <c:pt idx="516">
                  <c:v>33.4000000000002</c:v>
                </c:pt>
                <c:pt idx="517">
                  <c:v>33.5000000000002</c:v>
                </c:pt>
                <c:pt idx="518">
                  <c:v>33.6000000000002</c:v>
                </c:pt>
                <c:pt idx="519">
                  <c:v>33.7000000000002</c:v>
                </c:pt>
                <c:pt idx="520">
                  <c:v>33.8000000000002</c:v>
                </c:pt>
                <c:pt idx="521">
                  <c:v>33.9000000000002</c:v>
                </c:pt>
                <c:pt idx="522">
                  <c:v>34.0000000000002</c:v>
                </c:pt>
                <c:pt idx="523">
                  <c:v>34.1000000000002</c:v>
                </c:pt>
                <c:pt idx="524">
                  <c:v>34.2000000000002</c:v>
                </c:pt>
                <c:pt idx="525">
                  <c:v>34.3000000000002</c:v>
                </c:pt>
                <c:pt idx="526">
                  <c:v>34.4000000000002</c:v>
                </c:pt>
                <c:pt idx="527">
                  <c:v>34.5000000000002</c:v>
                </c:pt>
                <c:pt idx="528">
                  <c:v>34.6000000000002</c:v>
                </c:pt>
                <c:pt idx="529">
                  <c:v>34.7000000000002</c:v>
                </c:pt>
                <c:pt idx="530">
                  <c:v>34.8000000000002</c:v>
                </c:pt>
                <c:pt idx="531">
                  <c:v>34.9000000000002</c:v>
                </c:pt>
                <c:pt idx="532">
                  <c:v>35.0000000000002</c:v>
                </c:pt>
                <c:pt idx="533">
                  <c:v>35.1000000000002</c:v>
                </c:pt>
                <c:pt idx="534">
                  <c:v>35.2000000000002</c:v>
                </c:pt>
                <c:pt idx="535">
                  <c:v>35.3000000000003</c:v>
                </c:pt>
                <c:pt idx="536">
                  <c:v>35.4000000000003</c:v>
                </c:pt>
                <c:pt idx="537">
                  <c:v>35.5000000000003</c:v>
                </c:pt>
                <c:pt idx="538">
                  <c:v>35.6000000000003</c:v>
                </c:pt>
                <c:pt idx="539">
                  <c:v>35.7000000000003</c:v>
                </c:pt>
                <c:pt idx="540">
                  <c:v>35.8000000000003</c:v>
                </c:pt>
                <c:pt idx="541">
                  <c:v>35.9000000000003</c:v>
                </c:pt>
                <c:pt idx="542">
                  <c:v>36.0000000000003</c:v>
                </c:pt>
                <c:pt idx="543">
                  <c:v>36.1000000000003</c:v>
                </c:pt>
                <c:pt idx="544">
                  <c:v>36.2000000000003</c:v>
                </c:pt>
                <c:pt idx="545">
                  <c:v>36.3000000000003</c:v>
                </c:pt>
                <c:pt idx="546">
                  <c:v>36.4000000000003</c:v>
                </c:pt>
                <c:pt idx="547">
                  <c:v>36.5000000000003</c:v>
                </c:pt>
                <c:pt idx="548">
                  <c:v>36.6000000000003</c:v>
                </c:pt>
                <c:pt idx="549">
                  <c:v>36.7000000000003</c:v>
                </c:pt>
                <c:pt idx="550">
                  <c:v>36.8000000000003</c:v>
                </c:pt>
                <c:pt idx="551">
                  <c:v>36.9000000000003</c:v>
                </c:pt>
                <c:pt idx="552">
                  <c:v>37.0000000000003</c:v>
                </c:pt>
                <c:pt idx="553">
                  <c:v>37.1000000000003</c:v>
                </c:pt>
                <c:pt idx="554">
                  <c:v>37.2000000000003</c:v>
                </c:pt>
                <c:pt idx="555">
                  <c:v>37.3000000000003</c:v>
                </c:pt>
                <c:pt idx="556">
                  <c:v>37.4000000000003</c:v>
                </c:pt>
                <c:pt idx="557">
                  <c:v>37.5000000000003</c:v>
                </c:pt>
                <c:pt idx="558">
                  <c:v>37.6000000000003</c:v>
                </c:pt>
                <c:pt idx="559">
                  <c:v>37.7000000000003</c:v>
                </c:pt>
                <c:pt idx="560">
                  <c:v>37.8000000000003</c:v>
                </c:pt>
                <c:pt idx="561">
                  <c:v>37.9000000000003</c:v>
                </c:pt>
                <c:pt idx="562">
                  <c:v>38.0000000000003</c:v>
                </c:pt>
                <c:pt idx="563">
                  <c:v>38.1000000000003</c:v>
                </c:pt>
                <c:pt idx="564">
                  <c:v>38.2000000000003</c:v>
                </c:pt>
                <c:pt idx="565">
                  <c:v>38.3000000000003</c:v>
                </c:pt>
                <c:pt idx="566">
                  <c:v>38.4000000000003</c:v>
                </c:pt>
                <c:pt idx="567">
                  <c:v>38.5000000000003</c:v>
                </c:pt>
                <c:pt idx="568">
                  <c:v>38.6000000000003</c:v>
                </c:pt>
                <c:pt idx="569">
                  <c:v>38.7000000000003</c:v>
                </c:pt>
                <c:pt idx="570">
                  <c:v>38.8000000000003</c:v>
                </c:pt>
                <c:pt idx="571">
                  <c:v>38.9000000000003</c:v>
                </c:pt>
                <c:pt idx="572">
                  <c:v>39.0000000000003</c:v>
                </c:pt>
                <c:pt idx="573">
                  <c:v>39.1000000000003</c:v>
                </c:pt>
                <c:pt idx="574">
                  <c:v>39.2000000000003</c:v>
                </c:pt>
                <c:pt idx="575">
                  <c:v>39.3000000000003</c:v>
                </c:pt>
                <c:pt idx="576">
                  <c:v>39.4000000000003</c:v>
                </c:pt>
                <c:pt idx="577">
                  <c:v>39.5000000000003</c:v>
                </c:pt>
                <c:pt idx="578">
                  <c:v>39.6000000000003</c:v>
                </c:pt>
                <c:pt idx="579">
                  <c:v>39.7000000000003</c:v>
                </c:pt>
                <c:pt idx="580">
                  <c:v>39.8000000000003</c:v>
                </c:pt>
                <c:pt idx="581">
                  <c:v>39.9000000000003</c:v>
                </c:pt>
                <c:pt idx="582">
                  <c:v>40.0000000000003</c:v>
                </c:pt>
                <c:pt idx="583">
                  <c:v>40.1000000000003</c:v>
                </c:pt>
                <c:pt idx="584">
                  <c:v>40.2000000000003</c:v>
                </c:pt>
                <c:pt idx="585">
                  <c:v>40.3000000000003</c:v>
                </c:pt>
                <c:pt idx="586">
                  <c:v>40.4000000000003</c:v>
                </c:pt>
                <c:pt idx="587">
                  <c:v>40.5000000000003</c:v>
                </c:pt>
                <c:pt idx="588">
                  <c:v>40.6000000000003</c:v>
                </c:pt>
                <c:pt idx="589">
                  <c:v>40.7000000000003</c:v>
                </c:pt>
                <c:pt idx="590">
                  <c:v>40.8000000000003</c:v>
                </c:pt>
                <c:pt idx="591">
                  <c:v>40.9000000000003</c:v>
                </c:pt>
                <c:pt idx="592">
                  <c:v>41.0000000000003</c:v>
                </c:pt>
                <c:pt idx="593">
                  <c:v>41.1000000000003</c:v>
                </c:pt>
                <c:pt idx="594">
                  <c:v>41.2000000000003</c:v>
                </c:pt>
                <c:pt idx="595">
                  <c:v>41.3000000000003</c:v>
                </c:pt>
                <c:pt idx="596">
                  <c:v>41.4000000000003</c:v>
                </c:pt>
                <c:pt idx="597">
                  <c:v>41.5000000000003</c:v>
                </c:pt>
                <c:pt idx="598">
                  <c:v>41.6000000000003</c:v>
                </c:pt>
                <c:pt idx="599">
                  <c:v>41.7000000000003</c:v>
                </c:pt>
                <c:pt idx="600">
                  <c:v>41.8000000000003</c:v>
                </c:pt>
                <c:pt idx="601">
                  <c:v>41.9000000000003</c:v>
                </c:pt>
                <c:pt idx="602">
                  <c:v>42.0000000000003</c:v>
                </c:pt>
                <c:pt idx="603">
                  <c:v>42.1000000000003</c:v>
                </c:pt>
              </c:numCache>
            </c:numRef>
          </c:cat>
          <c:val>
            <c:numRef>
              <c:f>'Value Calculations'!$L$6:$L$609</c:f>
              <c:numCache>
                <c:formatCode>General</c:formatCode>
                <c:ptCount val="604"/>
                <c:pt idx="0">
                  <c:v>5.00758191678384E-10</c:v>
                </c:pt>
                <c:pt idx="1">
                  <c:v>6.19548880558346E-10</c:v>
                </c:pt>
                <c:pt idx="2">
                  <c:v>7.65620825448978E-10</c:v>
                </c:pt>
                <c:pt idx="3">
                  <c:v>9.45023366237943E-10</c:v>
                </c:pt>
                <c:pt idx="4">
                  <c:v>1.16509678239384E-9</c:v>
                </c:pt>
                <c:pt idx="5">
                  <c:v>1.43473636542598E-9</c:v>
                </c:pt>
                <c:pt idx="6">
                  <c:v>1.76470800989885E-9</c:v>
                </c:pt>
                <c:pt idx="7">
                  <c:v>2.16802484557144E-9</c:v>
                </c:pt>
                <c:pt idx="8">
                  <c:v>2.66039608582806E-9</c:v>
                </c:pt>
                <c:pt idx="9">
                  <c:v>3.26076118593417E-9</c:v>
                </c:pt>
                <c:pt idx="10">
                  <c:v>3.99192462758241E-9</c:v>
                </c:pt>
                <c:pt idx="11">
                  <c:v>4.881309217438E-9</c:v>
                </c:pt>
                <c:pt idx="12">
                  <c:v>5.96184875616138E-9</c:v>
                </c:pt>
                <c:pt idx="13">
                  <c:v>7.27304435588532E-9</c:v>
                </c:pt>
                <c:pt idx="14">
                  <c:v>8.86221262014045E-9</c:v>
                </c:pt>
                <c:pt idx="15">
                  <c:v>1.07859584196963E-8</c:v>
                </c:pt>
                <c:pt idx="16">
                  <c:v>1.31119101774448E-8</c:v>
                </c:pt>
                <c:pt idx="17">
                  <c:v>1.59207615004381E-8</c:v>
                </c:pt>
                <c:pt idx="18">
                  <c:v>1.93086697616924E-8</c:v>
                </c:pt>
                <c:pt idx="19">
                  <c:v>2.33900699422786E-8</c:v>
                </c:pt>
                <c:pt idx="20">
                  <c:v>2.83009708097549E-8</c:v>
                </c:pt>
                <c:pt idx="21">
                  <c:v>3.4202810457306E-8</c:v>
                </c:pt>
                <c:pt idx="22">
                  <c:v>4.12869594956966E-8</c:v>
                </c:pt>
                <c:pt idx="23">
                  <c:v>4.97799729260029E-8</c:v>
                </c:pt>
                <c:pt idx="24">
                  <c:v>5.99497060861762E-8</c:v>
                </c:pt>
                <c:pt idx="25">
                  <c:v>7.21124262327332E-8</c:v>
                </c:pt>
                <c:pt idx="26">
                  <c:v>8.66410694771822E-8</c:v>
                </c:pt>
                <c:pt idx="27">
                  <c:v>1.03974813145125E-7</c:v>
                </c:pt>
                <c:pt idx="28">
                  <c:v>1.24630156377191E-7</c:v>
                </c:pt>
                <c:pt idx="29">
                  <c:v>1.4921372717048E-7</c:v>
                </c:pt>
                <c:pt idx="30">
                  <c:v>1.78437062304231E-7</c:v>
                </c:pt>
                <c:pt idx="31">
                  <c:v>2.13133637952405E-7</c:v>
                </c:pt>
                <c:pt idx="32">
                  <c:v>2.54278463516378E-7</c:v>
                </c:pt>
                <c:pt idx="33">
                  <c:v>3.03010589579092E-7</c:v>
                </c:pt>
                <c:pt idx="34">
                  <c:v>3.60658923159028E-7</c:v>
                </c:pt>
                <c:pt idx="35">
                  <c:v>4.28771789903014E-7</c:v>
                </c:pt>
                <c:pt idx="36">
                  <c:v>5.0915073377528E-7</c:v>
                </c:pt>
                <c:pt idx="37">
                  <c:v>6.03889100446634E-7</c:v>
                </c:pt>
                <c:pt idx="38">
                  <c:v>7.15416011223224E-7</c:v>
                </c:pt>
                <c:pt idx="39">
                  <c:v>8.46546400226737E-7</c:v>
                </c:pt>
                <c:pt idx="40">
                  <c:v>1.00053785887358E-6</c:v>
                </c:pt>
                <c:pt idx="41">
                  <c:v>1.1811551086997E-6</c:v>
                </c:pt>
                <c:pt idx="42">
                  <c:v>1.39274300640468E-6</c:v>
                </c:pt>
                <c:pt idx="43">
                  <c:v>1.64030907376394E-6</c:v>
                </c:pt>
                <c:pt idx="44">
                  <c:v>1.92961663984889E-6</c:v>
                </c:pt>
                <c:pt idx="45">
                  <c:v>2.26728978380318E-6</c:v>
                </c:pt>
                <c:pt idx="46">
                  <c:v>2.66093137317579E-6</c:v>
                </c:pt>
                <c:pt idx="47">
                  <c:v>3.11925560534585E-6</c:v>
                </c:pt>
                <c:pt idx="48">
                  <c:v>3.65223657762426E-6</c:v>
                </c:pt>
                <c:pt idx="49">
                  <c:v>4.2712745348026E-6</c:v>
                </c:pt>
                <c:pt idx="50">
                  <c:v>4.98938157072608E-6</c:v>
                </c:pt>
                <c:pt idx="51">
                  <c:v>5.82138869223308E-6</c:v>
                </c:pt>
                <c:pt idx="52">
                  <c:v>6.78417628870413E-6</c:v>
                </c:pt>
                <c:pt idx="53">
                  <c:v>7.89693018749106E-6</c:v>
                </c:pt>
                <c:pt idx="54">
                  <c:v>9.18142561345032E-6</c:v>
                </c:pt>
                <c:pt idx="55">
                  <c:v>1.06623415082647E-5</c:v>
                </c:pt>
                <c:pt idx="56">
                  <c:v>1.23676078005584E-5</c:v>
                </c:pt>
                <c:pt idx="57">
                  <c:v>1.43287883490997E-5</c:v>
                </c:pt>
                <c:pt idx="58">
                  <c:v>1.6581502406493E-5</c:v>
                </c:pt>
                <c:pt idx="59">
                  <c:v>1.916588756726E-5</c:v>
                </c:pt>
                <c:pt idx="60">
                  <c:v>2.2127107269405E-5</c:v>
                </c:pt>
                <c:pt idx="61">
                  <c:v>2.55159060094428E-5</c:v>
                </c:pt>
                <c:pt idx="62">
                  <c:v>2.93892155041694E-5</c:v>
                </c:pt>
                <c:pt idx="63">
                  <c:v>3.3810815084573E-5</c:v>
                </c:pt>
                <c:pt idx="64">
                  <c:v>3.88520496343656E-5</c:v>
                </c:pt>
                <c:pt idx="65">
                  <c:v>4.4592608383486E-5</c:v>
                </c:pt>
                <c:pt idx="66">
                  <c:v>5.11213678311742E-5</c:v>
                </c:pt>
                <c:pt idx="67">
                  <c:v>5.85373019991647E-5</c:v>
                </c:pt>
                <c:pt idx="68">
                  <c:v>6.69504630983015E-5</c:v>
                </c:pt>
                <c:pt idx="69">
                  <c:v>7.64830355263577E-5</c:v>
                </c:pt>
                <c:pt idx="70">
                  <c:v>8.72704658958291E-5</c:v>
                </c:pt>
                <c:pt idx="71">
                  <c:v>9.94626715126339E-5</c:v>
                </c:pt>
                <c:pt idx="72">
                  <c:v>0.000113225329384661</c:v>
                </c:pt>
                <c:pt idx="73">
                  <c:v>0.000128741247427618</c:v>
                </c:pt>
                <c:pt idx="74">
                  <c:v>0.000146211819049478</c:v>
                </c:pt>
                <c:pt idx="75">
                  <c:v>0.000165858561728968</c:v>
                </c:pt>
                <c:pt idx="76">
                  <c:v>0.000187924739553305</c:v>
                </c:pt>
                <c:pt idx="77">
                  <c:v>0.000212677068941488</c:v>
                </c:pt>
                <c:pt idx="78">
                  <c:v>0.000240407505948042</c:v>
                </c:pt>
                <c:pt idx="79">
                  <c:v>0.000271435112615169</c:v>
                </c:pt>
                <c:pt idx="80">
                  <c:v>0.000306107998816289</c:v>
                </c:pt>
                <c:pt idx="81">
                  <c:v>0.000344805334909622</c:v>
                </c:pt>
                <c:pt idx="82">
                  <c:v>0.000387939429296244</c:v>
                </c:pt>
                <c:pt idx="83">
                  <c:v>0.000435957863653822</c:v>
                </c:pt>
                <c:pt idx="84">
                  <c:v>0.000489345677197026</c:v>
                </c:pt>
                <c:pt idx="85">
                  <c:v>0.000548627589802094</c:v>
                </c:pt>
                <c:pt idx="86">
                  <c:v>0.000614370252231283</c:v>
                </c:pt>
                <c:pt idx="87">
                  <c:v>0.000687184510010073</c:v>
                </c:pt>
                <c:pt idx="88">
                  <c:v>0.000767727665754614</c:v>
                </c:pt>
                <c:pt idx="89">
                  <c:v>0.000856705722930004</c:v>
                </c:pt>
                <c:pt idx="90">
                  <c:v>0.000954875592154302</c:v>
                </c:pt>
                <c:pt idx="91">
                  <c:v>0.00106304723926365</c:v>
                </c:pt>
                <c:pt idx="92">
                  <c:v>0.001182085752438</c:v>
                </c:pt>
                <c:pt idx="93">
                  <c:v>0.00131291330377352</c:v>
                </c:pt>
                <c:pt idx="94">
                  <c:v>0.00145651097879939</c:v>
                </c:pt>
                <c:pt idx="95">
                  <c:v>0.00161392044559587</c:v>
                </c:pt>
                <c:pt idx="96">
                  <c:v>0.00178624543340455</c:v>
                </c:pt>
                <c:pt idx="97">
                  <c:v>0.00197465298895728</c:v>
                </c:pt>
                <c:pt idx="98">
                  <c:v>0.00218037447721774</c:v>
                </c:pt>
                <c:pt idx="99">
                  <c:v>0.00240470629186031</c:v>
                </c:pt>
                <c:pt idx="100">
                  <c:v>0.00264901023963695</c:v>
                </c:pt>
                <c:pt idx="101">
                  <c:v>0.00291471356183862</c:v>
                </c:pt>
                <c:pt idx="102">
                  <c:v>0.00320330855537773</c:v>
                </c:pt>
                <c:pt idx="103">
                  <c:v>0.00351635175563641</c:v>
                </c:pt>
                <c:pt idx="104">
                  <c:v>0.00385546264317773</c:v>
                </c:pt>
                <c:pt idx="105">
                  <c:v>0.0042223218367369</c:v>
                </c:pt>
                <c:pt idx="106">
                  <c:v>0.0046186687356304</c:v>
                </c:pt>
                <c:pt idx="107">
                  <c:v>0.00504629857587364</c:v>
                </c:pt>
                <c:pt idx="108">
                  <c:v>0.00550705886591266</c:v>
                </c:pt>
                <c:pt idx="109">
                  <c:v>0.00600284516997748</c:v>
                </c:pt>
                <c:pt idx="110">
                  <c:v>0.00653559620967774</c:v>
                </c:pt>
                <c:pt idx="111">
                  <c:v>0.00710728825760384</c:v>
                </c:pt>
                <c:pt idx="112">
                  <c:v>0.00771992880038258</c:v>
                </c:pt>
                <c:pt idx="113">
                  <c:v>0.00837554945287484</c:v>
                </c:pt>
                <c:pt idx="114">
                  <c:v>0.00907619810999541</c:v>
                </c:pt>
                <c:pt idx="115">
                  <c:v>0.00982393032797944</c:v>
                </c:pt>
                <c:pt idx="116">
                  <c:v>0.0106207999328041</c:v>
                </c:pt>
                <c:pt idx="117">
                  <c:v>0.0114688488598797</c:v>
                </c:pt>
                <c:pt idx="118">
                  <c:v>0.0123700962360258</c:v>
                </c:pt>
                <c:pt idx="119">
                  <c:v>0.0133265267221094</c:v>
                </c:pt>
                <c:pt idx="120">
                  <c:v>0.014340078142503</c:v>
                </c:pt>
                <c:pt idx="121">
                  <c:v>0.0154126284356629</c:v>
                </c:pt>
                <c:pt idx="122">
                  <c:v>0.0165459819685838</c:v>
                </c:pt>
                <c:pt idx="123">
                  <c:v>0.0177418552665695</c:v>
                </c:pt>
                <c:pt idx="124">
                  <c:v>0.0190018622186124</c:v>
                </c:pt>
                <c:pt idx="125">
                  <c:v>0.0203274988275952</c:v>
                </c:pt>
                <c:pt idx="126">
                  <c:v>0.0217201275834407</c:v>
                </c:pt>
                <c:pt idx="127">
                  <c:v>0.0231809615461249</c:v>
                </c:pt>
                <c:pt idx="128">
                  <c:v>0.0247110482340472</c:v>
                </c:pt>
                <c:pt idx="129">
                  <c:v>0.0263112534214973</c:v>
                </c:pt>
                <c:pt idx="130">
                  <c:v>0.0279822449567655</c:v>
                </c:pt>
                <c:pt idx="131">
                  <c:v>0.0297244767196973</c:v>
                </c:pt>
                <c:pt idx="132">
                  <c:v>0.031538172844073</c:v>
                </c:pt>
                <c:pt idx="133">
                  <c:v>0.0334233123359896</c:v>
                </c:pt>
                <c:pt idx="134">
                  <c:v>0.0353796142243187</c:v>
                </c:pt>
                <c:pt idx="135">
                  <c:v>0.0374065233831985</c:v>
                </c:pt>
                <c:pt idx="136">
                  <c:v>0.0395031971692952</c:v>
                </c:pt>
                <c:pt idx="137">
                  <c:v>0.0416684930181264</c:v>
                </c:pt>
                <c:pt idx="138">
                  <c:v>0.0439009571440062</c:v>
                </c:pt>
                <c:pt idx="139">
                  <c:v>0.0461988144870541</c:v>
                </c:pt>
                <c:pt idx="140">
                  <c:v>0.0485599600481527</c:v>
                </c:pt>
                <c:pt idx="141">
                  <c:v>0.0509819517486875</c:v>
                </c:pt>
                <c:pt idx="142">
                  <c:v>0.053462004946311</c:v>
                </c:pt>
                <c:pt idx="143">
                  <c:v>0.0559969887308403</c:v>
                </c:pt>
                <c:pt idx="144">
                  <c:v>0.0585834241156938</c:v>
                </c:pt>
                <c:pt idx="145">
                  <c:v>0.0612174842300413</c:v>
                </c:pt>
                <c:pt idx="146">
                  <c:v>0.0638949966050941</c:v>
                </c:pt>
                <c:pt idx="147">
                  <c:v>0.0666114476347673</c:v>
                </c:pt>
                <c:pt idx="148">
                  <c:v>0.0693619892763715</c:v>
                </c:pt>
                <c:pt idx="149">
                  <c:v>0.072141448041135</c:v>
                </c:pt>
                <c:pt idx="150">
                  <c:v>0.0749443363073301</c:v>
                </c:pt>
                <c:pt idx="151">
                  <c:v>0.0777648659707125</c:v>
                </c:pt>
                <c:pt idx="152">
                  <c:v>0.0805969644280347</c:v>
                </c:pt>
                <c:pt idx="153">
                  <c:v>0.083434292869725</c:v>
                </c:pt>
                <c:pt idx="154">
                  <c:v>0.0862702668376223</c:v>
                </c:pt>
                <c:pt idx="155">
                  <c:v>0.0890980789831121</c:v>
                </c:pt>
                <c:pt idx="156">
                  <c:v>0.0919107239403389</c:v>
                </c:pt>
                <c:pt idx="157">
                  <c:v>0.0947010252085827</c:v>
                </c:pt>
                <c:pt idx="158">
                  <c:v>0.0974616639176078</c:v>
                </c:pt>
                <c:pt idx="159">
                  <c:v>0.100185209330055</c:v>
                </c:pt>
                <c:pt idx="160">
                  <c:v>0.102864150915975</c:v>
                </c:pt>
                <c:pt idx="161">
                  <c:v>0.105490931816605</c:v>
                </c:pt>
                <c:pt idx="162">
                  <c:v>0.108057983497759</c:v>
                </c:pt>
                <c:pt idx="163">
                  <c:v>0.110557761377801</c:v>
                </c:pt>
                <c:pt idx="164">
                  <c:v>0.112982781201537</c:v>
                </c:pt>
                <c:pt idx="165">
                  <c:v>0.1153256559194</c:v>
                </c:pt>
                <c:pt idx="166">
                  <c:v>0.117579132821458</c:v>
                </c:pt>
                <c:pt idx="167">
                  <c:v>0.119736130667996</c:v>
                </c:pt>
                <c:pt idx="168">
                  <c:v>0.121789776552947</c:v>
                </c:pt>
                <c:pt idx="169">
                  <c:v>0.123733442233362</c:v>
                </c:pt>
                <c:pt idx="170">
                  <c:v>0.125560779657466</c:v>
                </c:pt>
                <c:pt idx="171">
                  <c:v>0.12726575542574</c:v>
                </c:pt>
                <c:pt idx="172">
                  <c:v>0.128842683923889</c:v>
                </c:pt>
                <c:pt idx="173">
                  <c:v>0.130286258873521</c:v>
                </c:pt>
                <c:pt idx="174">
                  <c:v>0.131591583055822</c:v>
                </c:pt>
                <c:pt idx="175">
                  <c:v>0.132754195975411</c:v>
                </c:pt>
                <c:pt idx="176">
                  <c:v>0.133770099245808</c:v>
                </c:pt>
                <c:pt idx="177">
                  <c:v>0.13463577949439</c:v>
                </c:pt>
                <c:pt idx="178">
                  <c:v>0.13534822860325</c:v>
                </c:pt>
                <c:pt idx="179">
                  <c:v>0.135904961122797</c:v>
                </c:pt>
                <c:pt idx="180">
                  <c:v>0.13630402871701</c:v>
                </c:pt>
                <c:pt idx="181">
                  <c:v>0.136544031522886</c:v>
                </c:pt>
                <c:pt idx="182">
                  <c:v>0.136624126331371</c:v>
                </c:pt>
                <c:pt idx="183">
                  <c:v>0.136544031522886</c:v>
                </c:pt>
                <c:pt idx="184">
                  <c:v>0.13630402871701</c:v>
                </c:pt>
                <c:pt idx="185">
                  <c:v>0.135904961122797</c:v>
                </c:pt>
                <c:pt idx="186">
                  <c:v>0.13534822860325</c:v>
                </c:pt>
                <c:pt idx="187">
                  <c:v>0.13463577949439</c:v>
                </c:pt>
                <c:pt idx="188">
                  <c:v>0.133770099245808</c:v>
                </c:pt>
                <c:pt idx="189">
                  <c:v>0.132754195975411</c:v>
                </c:pt>
                <c:pt idx="190">
                  <c:v>0.131591583055822</c:v>
                </c:pt>
                <c:pt idx="191">
                  <c:v>0.130286258873521</c:v>
                </c:pt>
                <c:pt idx="192">
                  <c:v>0.128842683923889</c:v>
                </c:pt>
                <c:pt idx="193">
                  <c:v>0.12726575542574</c:v>
                </c:pt>
                <c:pt idx="194">
                  <c:v>0.125560779657466</c:v>
                </c:pt>
                <c:pt idx="195">
                  <c:v>0.123733442233362</c:v>
                </c:pt>
                <c:pt idx="196">
                  <c:v>0.121789776552947</c:v>
                </c:pt>
                <c:pt idx="197">
                  <c:v>0.119736130667996</c:v>
                </c:pt>
                <c:pt idx="198">
                  <c:v>0.117579132821458</c:v>
                </c:pt>
                <c:pt idx="199">
                  <c:v>0.1153256559194</c:v>
                </c:pt>
                <c:pt idx="200">
                  <c:v>0.112982781201537</c:v>
                </c:pt>
                <c:pt idx="201">
                  <c:v>0.110557761377801</c:v>
                </c:pt>
                <c:pt idx="202">
                  <c:v>0.108057983497759</c:v>
                </c:pt>
                <c:pt idx="203">
                  <c:v>0.105490931816605</c:v>
                </c:pt>
                <c:pt idx="204">
                  <c:v>0.102864150915975</c:v>
                </c:pt>
                <c:pt idx="205">
                  <c:v>0.100185209330055</c:v>
                </c:pt>
                <c:pt idx="206">
                  <c:v>0.0974616639176078</c:v>
                </c:pt>
                <c:pt idx="207">
                  <c:v>0.0947010252085827</c:v>
                </c:pt>
                <c:pt idx="208">
                  <c:v>0.0919107239403389</c:v>
                </c:pt>
                <c:pt idx="209">
                  <c:v>0.0890980789831121</c:v>
                </c:pt>
                <c:pt idx="210">
                  <c:v>0.0862702668376223</c:v>
                </c:pt>
                <c:pt idx="211">
                  <c:v>0.083434292869725</c:v>
                </c:pt>
                <c:pt idx="212">
                  <c:v>0.0805969644280347</c:v>
                </c:pt>
                <c:pt idx="213">
                  <c:v>0.0777648659707125</c:v>
                </c:pt>
                <c:pt idx="214">
                  <c:v>0.0749443363073301</c:v>
                </c:pt>
                <c:pt idx="215">
                  <c:v>0.072141448041135</c:v>
                </c:pt>
                <c:pt idx="216">
                  <c:v>0.0693619892763715</c:v>
                </c:pt>
                <c:pt idx="217">
                  <c:v>0.0666114476347673</c:v>
                </c:pt>
                <c:pt idx="218">
                  <c:v>0.0638949966050941</c:v>
                </c:pt>
                <c:pt idx="219">
                  <c:v>0.0612174842300413</c:v>
                </c:pt>
                <c:pt idx="220">
                  <c:v>0.0585834241156938</c:v>
                </c:pt>
                <c:pt idx="221">
                  <c:v>0.0559969887308403</c:v>
                </c:pt>
                <c:pt idx="222">
                  <c:v>0.053462004946311</c:v>
                </c:pt>
                <c:pt idx="223">
                  <c:v>0.0509819517486875</c:v>
                </c:pt>
                <c:pt idx="224">
                  <c:v>0.0485599600481527</c:v>
                </c:pt>
                <c:pt idx="225">
                  <c:v>0.0461988144870541</c:v>
                </c:pt>
                <c:pt idx="226">
                  <c:v>0.0439009571440062</c:v>
                </c:pt>
                <c:pt idx="227">
                  <c:v>0.0416684930181264</c:v>
                </c:pt>
                <c:pt idx="228">
                  <c:v>0.0395031971692952</c:v>
                </c:pt>
                <c:pt idx="229">
                  <c:v>0.0374065233831985</c:v>
                </c:pt>
                <c:pt idx="230">
                  <c:v>0.0353796142243187</c:v>
                </c:pt>
                <c:pt idx="231">
                  <c:v>0.0334233123359896</c:v>
                </c:pt>
                <c:pt idx="232">
                  <c:v>0.031538172844073</c:v>
                </c:pt>
                <c:pt idx="233">
                  <c:v>0.0297244767196973</c:v>
                </c:pt>
                <c:pt idx="234">
                  <c:v>0.0279822449567655</c:v>
                </c:pt>
                <c:pt idx="235">
                  <c:v>0.0263112534214973</c:v>
                </c:pt>
                <c:pt idx="236">
                  <c:v>0.0247110482340472</c:v>
                </c:pt>
                <c:pt idx="237">
                  <c:v>0.0231809615461249</c:v>
                </c:pt>
                <c:pt idx="238">
                  <c:v>0.0217201275834407</c:v>
                </c:pt>
                <c:pt idx="239">
                  <c:v>0.0203274988275952</c:v>
                </c:pt>
                <c:pt idx="240">
                  <c:v>0.0190018622186124</c:v>
                </c:pt>
                <c:pt idx="241">
                  <c:v>0.0177418552665695</c:v>
                </c:pt>
                <c:pt idx="242">
                  <c:v>0.0165459819685838</c:v>
                </c:pt>
                <c:pt idx="243">
                  <c:v>0.0154126284356629</c:v>
                </c:pt>
                <c:pt idx="244">
                  <c:v>0.014340078142503</c:v>
                </c:pt>
                <c:pt idx="245">
                  <c:v>0.0133265267221094</c:v>
                </c:pt>
                <c:pt idx="246">
                  <c:v>0.0123700962360258</c:v>
                </c:pt>
                <c:pt idx="247">
                  <c:v>0.0114688488598797</c:v>
                </c:pt>
                <c:pt idx="248">
                  <c:v>0.0106207999328041</c:v>
                </c:pt>
                <c:pt idx="249">
                  <c:v>0.00982393032797944</c:v>
                </c:pt>
                <c:pt idx="250">
                  <c:v>0.00907619810999541</c:v>
                </c:pt>
                <c:pt idx="251">
                  <c:v>0.00837554945287484</c:v>
                </c:pt>
                <c:pt idx="252">
                  <c:v>0.00771992880038258</c:v>
                </c:pt>
                <c:pt idx="253">
                  <c:v>0.00710728825760384</c:v>
                </c:pt>
                <c:pt idx="254">
                  <c:v>0.00653559620967774</c:v>
                </c:pt>
                <c:pt idx="255">
                  <c:v>0.00600284516997748</c:v>
                </c:pt>
                <c:pt idx="256">
                  <c:v>0.00550705886591266</c:v>
                </c:pt>
                <c:pt idx="257">
                  <c:v>0.00504629857587364</c:v>
                </c:pt>
                <c:pt idx="258">
                  <c:v>0.0046186687356304</c:v>
                </c:pt>
                <c:pt idx="259">
                  <c:v>0.0042223218367369</c:v>
                </c:pt>
                <c:pt idx="260">
                  <c:v>0.00385546264317773</c:v>
                </c:pt>
                <c:pt idx="261">
                  <c:v>0.00351635175563641</c:v>
                </c:pt>
                <c:pt idx="262">
                  <c:v>0.00320330855537773</c:v>
                </c:pt>
                <c:pt idx="263">
                  <c:v>0.00291471356183862</c:v>
                </c:pt>
                <c:pt idx="264">
                  <c:v>0.00264901023963695</c:v>
                </c:pt>
                <c:pt idx="265">
                  <c:v>0.00240470629186031</c:v>
                </c:pt>
                <c:pt idx="266">
                  <c:v>0.00218037447721774</c:v>
                </c:pt>
                <c:pt idx="267">
                  <c:v>0.00197465298895728</c:v>
                </c:pt>
                <c:pt idx="268">
                  <c:v>0.00178624543340455</c:v>
                </c:pt>
                <c:pt idx="269">
                  <c:v>0.00161392044559587</c:v>
                </c:pt>
                <c:pt idx="270">
                  <c:v>0.00145651097879939</c:v>
                </c:pt>
                <c:pt idx="271">
                  <c:v>0.00131291330377352</c:v>
                </c:pt>
                <c:pt idx="272">
                  <c:v>0.001182085752438</c:v>
                </c:pt>
                <c:pt idx="273">
                  <c:v>0.00106304723926365</c:v>
                </c:pt>
                <c:pt idx="274">
                  <c:v>0.000954875592154302</c:v>
                </c:pt>
                <c:pt idx="275">
                  <c:v>0.000856705722930004</c:v>
                </c:pt>
                <c:pt idx="276">
                  <c:v>0.000767727665754614</c:v>
                </c:pt>
                <c:pt idx="277">
                  <c:v>0.000687184510010073</c:v>
                </c:pt>
                <c:pt idx="278">
                  <c:v>0.000614370252231283</c:v>
                </c:pt>
                <c:pt idx="279">
                  <c:v>0.000548627589802094</c:v>
                </c:pt>
                <c:pt idx="280">
                  <c:v>0.000489345677197026</c:v>
                </c:pt>
                <c:pt idx="281">
                  <c:v>0.000435957863653822</c:v>
                </c:pt>
                <c:pt idx="282">
                  <c:v>0.000387939429296244</c:v>
                </c:pt>
                <c:pt idx="283">
                  <c:v>0.000344805334909622</c:v>
                </c:pt>
                <c:pt idx="284">
                  <c:v>0.000306107998816289</c:v>
                </c:pt>
                <c:pt idx="285">
                  <c:v>0.000271435112615169</c:v>
                </c:pt>
                <c:pt idx="286">
                  <c:v>0.000240407505948042</c:v>
                </c:pt>
                <c:pt idx="287">
                  <c:v>0.000212677068941488</c:v>
                </c:pt>
                <c:pt idx="288">
                  <c:v>0.000187924739553305</c:v>
                </c:pt>
                <c:pt idx="289">
                  <c:v>0.000165858561728968</c:v>
                </c:pt>
                <c:pt idx="290">
                  <c:v>0.000146211819049478</c:v>
                </c:pt>
                <c:pt idx="291">
                  <c:v>0.000128741247427618</c:v>
                </c:pt>
                <c:pt idx="292">
                  <c:v>0.000113225329384661</c:v>
                </c:pt>
                <c:pt idx="293">
                  <c:v>9.94626715126339E-5</c:v>
                </c:pt>
                <c:pt idx="294">
                  <c:v>8.72704658958291E-5</c:v>
                </c:pt>
                <c:pt idx="295">
                  <c:v>7.64830355263577E-5</c:v>
                </c:pt>
                <c:pt idx="296">
                  <c:v>6.69504630983015E-5</c:v>
                </c:pt>
                <c:pt idx="297">
                  <c:v>5.85373019991647E-5</c:v>
                </c:pt>
                <c:pt idx="298">
                  <c:v>5.11213678311742E-5</c:v>
                </c:pt>
                <c:pt idx="299">
                  <c:v>4.4592608383486E-5</c:v>
                </c:pt>
                <c:pt idx="300">
                  <c:v>3.88520496343656E-5</c:v>
                </c:pt>
                <c:pt idx="301">
                  <c:v>3.3810815084573E-5</c:v>
                </c:pt>
                <c:pt idx="302">
                  <c:v>2.93892155041694E-5</c:v>
                </c:pt>
                <c:pt idx="303">
                  <c:v>2.55159060094428E-5</c:v>
                </c:pt>
                <c:pt idx="304">
                  <c:v>2.2127107269405E-5</c:v>
                </c:pt>
                <c:pt idx="305">
                  <c:v>1.916588756726E-5</c:v>
                </c:pt>
                <c:pt idx="306">
                  <c:v>1.6581502406493E-5</c:v>
                </c:pt>
                <c:pt idx="307">
                  <c:v>1.43287883490997E-5</c:v>
                </c:pt>
                <c:pt idx="308">
                  <c:v>1.23676078005584E-5</c:v>
                </c:pt>
                <c:pt idx="309">
                  <c:v>1.06623415082647E-5</c:v>
                </c:pt>
                <c:pt idx="310">
                  <c:v>9.18142561345032E-6</c:v>
                </c:pt>
                <c:pt idx="311">
                  <c:v>7.89693018749106E-6</c:v>
                </c:pt>
                <c:pt idx="312">
                  <c:v>6.78417628870413E-6</c:v>
                </c:pt>
                <c:pt idx="313">
                  <c:v>5.82138869223308E-6</c:v>
                </c:pt>
                <c:pt idx="314">
                  <c:v>4.98938157072608E-6</c:v>
                </c:pt>
                <c:pt idx="315">
                  <c:v>4.2712745348026E-6</c:v>
                </c:pt>
                <c:pt idx="316">
                  <c:v>3.65223657762426E-6</c:v>
                </c:pt>
                <c:pt idx="317">
                  <c:v>3.11925560534585E-6</c:v>
                </c:pt>
                <c:pt idx="318">
                  <c:v>2.66093137317579E-6</c:v>
                </c:pt>
                <c:pt idx="319">
                  <c:v>2.26728978380318E-6</c:v>
                </c:pt>
                <c:pt idx="320">
                  <c:v>1.92961663984889E-6</c:v>
                </c:pt>
                <c:pt idx="321">
                  <c:v>1.64030907376394E-6</c:v>
                </c:pt>
                <c:pt idx="322">
                  <c:v>1.39274300640468E-6</c:v>
                </c:pt>
                <c:pt idx="323">
                  <c:v>1.1811551086997E-6</c:v>
                </c:pt>
                <c:pt idx="324">
                  <c:v>1.00053785887358E-6</c:v>
                </c:pt>
                <c:pt idx="325">
                  <c:v>8.46546400226737E-7</c:v>
                </c:pt>
                <c:pt idx="326">
                  <c:v>7.15416011223224E-7</c:v>
                </c:pt>
                <c:pt idx="327">
                  <c:v>6.03889100446634E-7</c:v>
                </c:pt>
                <c:pt idx="328">
                  <c:v>5.0915073377528E-7</c:v>
                </c:pt>
                <c:pt idx="329">
                  <c:v>4.28771789903014E-7</c:v>
                </c:pt>
                <c:pt idx="330">
                  <c:v>3.60658923159028E-7</c:v>
                </c:pt>
                <c:pt idx="331">
                  <c:v>3.03010589579092E-7</c:v>
                </c:pt>
                <c:pt idx="332">
                  <c:v>2.54278463516378E-7</c:v>
                </c:pt>
                <c:pt idx="333">
                  <c:v>2.13133637952405E-7</c:v>
                </c:pt>
                <c:pt idx="334">
                  <c:v>1.78437062304231E-7</c:v>
                </c:pt>
                <c:pt idx="335">
                  <c:v>1.4921372717048E-7</c:v>
                </c:pt>
                <c:pt idx="336">
                  <c:v>1.24630156377191E-7</c:v>
                </c:pt>
                <c:pt idx="337">
                  <c:v>1.03974813145125E-7</c:v>
                </c:pt>
                <c:pt idx="338">
                  <c:v>8.66410694771822E-8</c:v>
                </c:pt>
                <c:pt idx="339">
                  <c:v>7.21124262327332E-8</c:v>
                </c:pt>
                <c:pt idx="340">
                  <c:v>5.99497060861762E-8</c:v>
                </c:pt>
                <c:pt idx="341">
                  <c:v>4.97799729260029E-8</c:v>
                </c:pt>
                <c:pt idx="342">
                  <c:v>4.12869594956966E-8</c:v>
                </c:pt>
                <c:pt idx="343">
                  <c:v>3.4202810457306E-8</c:v>
                </c:pt>
                <c:pt idx="344">
                  <c:v>2.83009708097549E-8</c:v>
                </c:pt>
                <c:pt idx="345">
                  <c:v>2.33900699422786E-8</c:v>
                </c:pt>
                <c:pt idx="346">
                  <c:v>1.93086697616924E-8</c:v>
                </c:pt>
                <c:pt idx="347">
                  <c:v>1.59207615004381E-8</c:v>
                </c:pt>
                <c:pt idx="348">
                  <c:v>1.31119101774448E-8</c:v>
                </c:pt>
                <c:pt idx="349">
                  <c:v>1.07859584196963E-8</c:v>
                </c:pt>
                <c:pt idx="350">
                  <c:v>8.86221262014045E-9</c:v>
                </c:pt>
                <c:pt idx="351">
                  <c:v>7.27304435588532E-9</c:v>
                </c:pt>
                <c:pt idx="352">
                  <c:v>5.96184875616138E-9</c:v>
                </c:pt>
                <c:pt idx="353">
                  <c:v>4.881309217438E-9</c:v>
                </c:pt>
                <c:pt idx="354">
                  <c:v>3.99192462758241E-9</c:v>
                </c:pt>
                <c:pt idx="355">
                  <c:v>3.26076118593417E-9</c:v>
                </c:pt>
                <c:pt idx="356">
                  <c:v>2.66039608582806E-9</c:v>
                </c:pt>
                <c:pt idx="357">
                  <c:v>2.16802484557144E-9</c:v>
                </c:pt>
                <c:pt idx="358">
                  <c:v>1.76470800989885E-9</c:v>
                </c:pt>
                <c:pt idx="359">
                  <c:v>1.43473636542598E-9</c:v>
                </c:pt>
                <c:pt idx="360">
                  <c:v>1.16509678239384E-9</c:v>
                </c:pt>
                <c:pt idx="361">
                  <c:v>9.45023366237943E-10</c:v>
                </c:pt>
                <c:pt idx="362">
                  <c:v>7.65620825448978E-10</c:v>
                </c:pt>
                <c:pt idx="363">
                  <c:v>6.19548880558346E-10</c:v>
                </c:pt>
                <c:pt idx="364">
                  <c:v>5.00758191678384E-10</c:v>
                </c:pt>
                <c:pt idx="365">
                  <c:v>4.04269703173617E-10</c:v>
                </c:pt>
                <c:pt idx="366">
                  <c:v>3.2599052402203E-10</c:v>
                </c:pt>
                <c:pt idx="367">
                  <c:v>2.62560507909575E-10</c:v>
                </c:pt>
                <c:pt idx="368">
                  <c:v>2.11224591511097E-10</c:v>
                </c:pt>
                <c:pt idx="369">
                  <c:v>1.69726713274581E-10</c:v>
                </c:pt>
                <c:pt idx="370">
                  <c:v>1.36221786296545E-10</c:v>
                </c:pt>
                <c:pt idx="371">
                  <c:v>1.0920275321902E-10</c:v>
                </c:pt>
                <c:pt idx="372">
                  <c:v>8.74402221331947E-11</c:v>
                </c:pt>
                <c:pt idx="373">
                  <c:v>6.99325820929508E-11</c:v>
                </c:pt>
                <c:pt idx="374">
                  <c:v>5.58648352994033E-11</c:v>
                </c:pt>
                <c:pt idx="375">
                  <c:v>4.45746692074398E-11</c:v>
                </c:pt>
                <c:pt idx="376">
                  <c:v>3.5524533405821E-11</c:v>
                </c:pt>
                <c:pt idx="377">
                  <c:v>2.82786897517035E-11</c:v>
                </c:pt>
                <c:pt idx="378">
                  <c:v>2.24843755907247E-11</c:v>
                </c:pt>
                <c:pt idx="379">
                  <c:v>1.78563638517308E-11</c:v>
                </c:pt>
                <c:pt idx="380">
                  <c:v>1.41643245577839E-11</c:v>
                </c:pt>
                <c:pt idx="381">
                  <c:v>1.12224934228793E-11</c:v>
                </c:pt>
                <c:pt idx="382">
                  <c:v>8.88123776314554E-12</c:v>
                </c:pt>
                <c:pt idx="383">
                  <c:v>7.02018054616095E-12</c:v>
                </c:pt>
                <c:pt idx="384">
                  <c:v>5.54260224678578E-12</c:v>
                </c:pt>
                <c:pt idx="385">
                  <c:v>4.37088915234965E-12</c:v>
                </c:pt>
                <c:pt idx="386">
                  <c:v>3.44283745686143E-12</c:v>
                </c:pt>
                <c:pt idx="387">
                  <c:v>2.7086562502759E-12</c:v>
                </c:pt>
                <c:pt idx="388">
                  <c:v>2.12854048214141E-12</c:v>
                </c:pt>
                <c:pt idx="389">
                  <c:v>1.67070811775495E-12</c:v>
                </c:pt>
                <c:pt idx="390">
                  <c:v>1.30981481576183E-12</c:v>
                </c:pt>
                <c:pt idx="391">
                  <c:v>1.02567521630534E-12</c:v>
                </c:pt>
                <c:pt idx="392">
                  <c:v>8.02232906252729E-13</c:v>
                </c:pt>
                <c:pt idx="393">
                  <c:v>6.26731798028632E-13</c:v>
                </c:pt>
                <c:pt idx="394">
                  <c:v>4.89050418331125E-13</c:v>
                </c:pt>
                <c:pt idx="395">
                  <c:v>3.81167783778436E-13</c:v>
                </c:pt>
                <c:pt idx="396">
                  <c:v>2.96735418234507E-13</c:v>
                </c:pt>
                <c:pt idx="397">
                  <c:v>2.30734870510978E-13</c:v>
                </c:pt>
                <c:pt idx="398">
                  <c:v>1.7920401175413E-13</c:v>
                </c:pt>
                <c:pt idx="399">
                  <c:v>1.39018586782267E-13</c:v>
                </c:pt>
                <c:pt idx="400">
                  <c:v>1.07718093472128E-13</c:v>
                </c:pt>
                <c:pt idx="401">
                  <c:v>8.33671767506958E-14</c:v>
                </c:pt>
                <c:pt idx="402">
                  <c:v>6.44454377036191E-14</c:v>
                </c:pt>
                <c:pt idx="403">
                  <c:v>4.97599469232448E-14</c:v>
                </c:pt>
                <c:pt idx="404">
                  <c:v>3.83758746143129E-14</c:v>
                </c:pt>
                <c:pt idx="405">
                  <c:v>2.95615574989665E-14</c:v>
                </c:pt>
                <c:pt idx="406">
                  <c:v>2.27450546417357E-14</c:v>
                </c:pt>
                <c:pt idx="407">
                  <c:v>1.74798340196394E-14</c:v>
                </c:pt>
                <c:pt idx="408">
                  <c:v>1.3417706001848E-14</c:v>
                </c:pt>
                <c:pt idx="409">
                  <c:v>1.02875009020136E-14</c:v>
                </c:pt>
                <c:pt idx="410">
                  <c:v>7.87829335637092E-15</c:v>
                </c:pt>
                <c:pt idx="411">
                  <c:v>6.02622103912139E-15</c:v>
                </c:pt>
                <c:pt idx="412">
                  <c:v>4.60414098502721E-15</c:v>
                </c:pt>
                <c:pt idx="413">
                  <c:v>3.51352313595418E-15</c:v>
                </c:pt>
                <c:pt idx="414">
                  <c:v>2.67810542189632E-15</c:v>
                </c:pt>
                <c:pt idx="415">
                  <c:v>2.03893399615704E-15</c:v>
                </c:pt>
                <c:pt idx="416">
                  <c:v>1.55049122554311E-15</c:v>
                </c:pt>
                <c:pt idx="417">
                  <c:v>1.17767676266834E-15</c:v>
                </c:pt>
                <c:pt idx="418">
                  <c:v>8.93456774541008E-16</c:v>
                </c:pt>
                <c:pt idx="419">
                  <c:v>6.77035800110304E-16</c:v>
                </c:pt>
                <c:pt idx="420">
                  <c:v>5.12436868696344E-16</c:v>
                </c:pt>
                <c:pt idx="421">
                  <c:v>3.87400120039623E-16</c:v>
                </c:pt>
                <c:pt idx="422">
                  <c:v>2.9252957519812E-16</c:v>
                </c:pt>
                <c:pt idx="423">
                  <c:v>2.20632993444827E-16</c:v>
                </c:pt>
                <c:pt idx="424">
                  <c:v>1.66211772727306E-16</c:v>
                </c:pt>
                <c:pt idx="425">
                  <c:v>1.25067293864825E-16</c:v>
                </c:pt>
                <c:pt idx="426">
                  <c:v>9.39975148531152E-17</c:v>
                </c:pt>
                <c:pt idx="427">
                  <c:v>7.05634226234773E-17</c:v>
                </c:pt>
                <c:pt idx="428">
                  <c:v>5.29094870482344E-17</c:v>
                </c:pt>
                <c:pt idx="429">
                  <c:v>3.9625806255349E-17</c:v>
                </c:pt>
                <c:pt idx="430">
                  <c:v>2.96423970195675E-17</c:v>
                </c:pt>
                <c:pt idx="431">
                  <c:v>2.21482376607217E-17</c:v>
                </c:pt>
                <c:pt idx="432">
                  <c:v>1.65293462668393E-17</c:v>
                </c:pt>
                <c:pt idx="433">
                  <c:v>1.23214786122522E-17</c:v>
                </c:pt>
                <c:pt idx="434">
                  <c:v>9.17403990149472E-18</c:v>
                </c:pt>
                <c:pt idx="435">
                  <c:v>6.82258679296845E-18</c:v>
                </c:pt>
                <c:pt idx="436">
                  <c:v>5.0679014498349E-18</c:v>
                </c:pt>
                <c:pt idx="437">
                  <c:v>3.76008705617844E-18</c:v>
                </c:pt>
                <c:pt idx="438">
                  <c:v>2.78649511833126E-18</c:v>
                </c:pt>
                <c:pt idx="439">
                  <c:v>2.06257296167148E-18</c:v>
                </c:pt>
                <c:pt idx="440">
                  <c:v>1.52493383748874E-18</c:v>
                </c:pt>
                <c:pt idx="441">
                  <c:v>1.12611652015394E-18</c:v>
                </c:pt>
                <c:pt idx="442">
                  <c:v>8.30627499709555E-19</c:v>
                </c:pt>
                <c:pt idx="443">
                  <c:v>6.11955620913079E-19</c:v>
                </c:pt>
                <c:pt idx="444">
                  <c:v>4.5032307213703E-19</c:v>
                </c:pt>
                <c:pt idx="445">
                  <c:v>3.30993233823406E-19</c:v>
                </c:pt>
                <c:pt idx="446">
                  <c:v>2.42999108818179E-19</c:v>
                </c:pt>
                <c:pt idx="447">
                  <c:v>1.78189001003524E-19</c:v>
                </c:pt>
                <c:pt idx="448">
                  <c:v>1.30511190872024E-19</c:v>
                </c:pt>
                <c:pt idx="449">
                  <c:v>9.54784278419324E-20</c:v>
                </c:pt>
                <c:pt idx="450">
                  <c:v>6.97675405272613E-20</c:v>
                </c:pt>
                <c:pt idx="451">
                  <c:v>5.09204478560505E-20</c:v>
                </c:pt>
                <c:pt idx="452">
                  <c:v>3.7121170629435E-20</c:v>
                </c:pt>
                <c:pt idx="453">
                  <c:v>2.70297332259963E-20</c:v>
                </c:pt>
                <c:pt idx="454">
                  <c:v>1.96585962270045E-20</c:v>
                </c:pt>
                <c:pt idx="455">
                  <c:v>1.42808445989243E-20</c:v>
                </c:pt>
                <c:pt idx="456">
                  <c:v>1.03620559082989E-20</c:v>
                </c:pt>
                <c:pt idx="457">
                  <c:v>7.50980424191016E-21</c:v>
                </c:pt>
                <c:pt idx="458">
                  <c:v>5.43628164712757E-21</c:v>
                </c:pt>
                <c:pt idx="459">
                  <c:v>3.93066406853839E-21</c:v>
                </c:pt>
                <c:pt idx="460">
                  <c:v>2.83870691606777E-21</c:v>
                </c:pt>
                <c:pt idx="461">
                  <c:v>2.04769764249043E-21</c:v>
                </c:pt>
                <c:pt idx="462">
                  <c:v>1.47537273031021E-21</c:v>
                </c:pt>
                <c:pt idx="463">
                  <c:v>1.06176479437817E-21</c:v>
                </c:pt>
                <c:pt idx="464">
                  <c:v>7.63212610215193E-22</c:v>
                </c:pt>
                <c:pt idx="465">
                  <c:v>5.47965733375788E-22</c:v>
                </c:pt>
                <c:pt idx="466">
                  <c:v>3.92963227415824E-22</c:v>
                </c:pt>
                <c:pt idx="467">
                  <c:v>2.814758052677E-22</c:v>
                </c:pt>
                <c:pt idx="468">
                  <c:v>2.0138210486613E-22</c:v>
                </c:pt>
                <c:pt idx="469">
                  <c:v>1.43910117806398E-22</c:v>
                </c:pt>
                <c:pt idx="470">
                  <c:v>1.02719389339544E-22</c:v>
                </c:pt>
                <c:pt idx="471">
                  <c:v>7.32325533001864E-23</c:v>
                </c:pt>
                <c:pt idx="472">
                  <c:v>5.2149070395987E-23</c:v>
                </c:pt>
                <c:pt idx="473">
                  <c:v>3.70919455203856E-23</c:v>
                </c:pt>
                <c:pt idx="474">
                  <c:v>2.63513762889654E-23</c:v>
                </c:pt>
                <c:pt idx="475">
                  <c:v>1.86989680401233E-23</c:v>
                </c:pt>
                <c:pt idx="476">
                  <c:v>1.32532571121573E-23</c:v>
                </c:pt>
                <c:pt idx="477">
                  <c:v>9.38249312028951E-24</c:v>
                </c:pt>
                <c:pt idx="478">
                  <c:v>6.63444400923039E-24</c:v>
                </c:pt>
                <c:pt idx="479">
                  <c:v>4.68577530447631E-24</c:v>
                </c:pt>
                <c:pt idx="480">
                  <c:v>3.30559035296474E-24</c:v>
                </c:pt>
                <c:pt idx="481">
                  <c:v>2.32920252868422E-24</c:v>
                </c:pt>
                <c:pt idx="482">
                  <c:v>1.63929124998111E-24</c:v>
                </c:pt>
                <c:pt idx="483">
                  <c:v>1.15237979720452E-24</c:v>
                </c:pt>
                <c:pt idx="484">
                  <c:v>8.09143963231053E-25</c:v>
                </c:pt>
                <c:pt idx="485">
                  <c:v>5.6747483609633E-25</c:v>
                </c:pt>
                <c:pt idx="486">
                  <c:v>3.9751915919136E-25</c:v>
                </c:pt>
                <c:pt idx="487">
                  <c:v>2.78137898840383E-25</c:v>
                </c:pt>
                <c:pt idx="488">
                  <c:v>1.94380601265286E-25</c:v>
                </c:pt>
                <c:pt idx="489">
                  <c:v>1.35686400036789E-25</c:v>
                </c:pt>
                <c:pt idx="490">
                  <c:v>9.46041888605433E-26</c:v>
                </c:pt>
                <c:pt idx="491">
                  <c:v>6.58832568799649E-26</c:v>
                </c:pt>
                <c:pt idx="492">
                  <c:v>4.58279468640785E-26</c:v>
                </c:pt>
                <c:pt idx="493">
                  <c:v>3.18402441371937E-26</c:v>
                </c:pt>
                <c:pt idx="494">
                  <c:v>2.20959676070277E-26</c:v>
                </c:pt>
                <c:pt idx="495">
                  <c:v>1.53158218943403E-26</c:v>
                </c:pt>
                <c:pt idx="496">
                  <c:v>1.06037196617939E-26</c:v>
                </c:pt>
                <c:pt idx="497">
                  <c:v>7.3327489242571E-27</c:v>
                </c:pt>
                <c:pt idx="498">
                  <c:v>5.06484360564541E-27</c:v>
                </c:pt>
                <c:pt idx="499">
                  <c:v>3.49426559084251E-27</c:v>
                </c:pt>
                <c:pt idx="500">
                  <c:v>2.40788882359269E-27</c:v>
                </c:pt>
                <c:pt idx="501">
                  <c:v>1.65732467945756E-27</c:v>
                </c:pt>
                <c:pt idx="502">
                  <c:v>1.13938215034247E-27</c:v>
                </c:pt>
                <c:pt idx="503">
                  <c:v>7.82387445039208E-28</c:v>
                </c:pt>
                <c:pt idx="504">
                  <c:v>5.36617684871318E-28</c:v>
                </c:pt>
                <c:pt idx="505">
                  <c:v>3.67619666821235E-28</c:v>
                </c:pt>
                <c:pt idx="506">
                  <c:v>2.51549315715921E-28</c:v>
                </c:pt>
                <c:pt idx="507">
                  <c:v>1.71924666559537E-28</c:v>
                </c:pt>
                <c:pt idx="508">
                  <c:v>1.17366428344903E-28</c:v>
                </c:pt>
                <c:pt idx="509">
                  <c:v>8.00276812267636E-29</c:v>
                </c:pt>
                <c:pt idx="510">
                  <c:v>5.45038556740075E-29</c:v>
                </c:pt>
                <c:pt idx="511">
                  <c:v>3.7077023788627E-29</c:v>
                </c:pt>
                <c:pt idx="512">
                  <c:v>2.51926093653712E-29</c:v>
                </c:pt>
                <c:pt idx="513">
                  <c:v>1.7097479310541E-29</c:v>
                </c:pt>
                <c:pt idx="514">
                  <c:v>1.15899528308835E-29</c:v>
                </c:pt>
                <c:pt idx="515">
                  <c:v>7.84732966012378E-30</c:v>
                </c:pt>
                <c:pt idx="516">
                  <c:v>5.3070450416361E-30</c:v>
                </c:pt>
                <c:pt idx="517">
                  <c:v>3.58487731204093E-30</c:v>
                </c:pt>
                <c:pt idx="518">
                  <c:v>2.41872485728669E-30</c:v>
                </c:pt>
                <c:pt idx="519">
                  <c:v>1.63000631140283E-30</c:v>
                </c:pt>
                <c:pt idx="520">
                  <c:v>1.09719230080916E-30</c:v>
                </c:pt>
                <c:pt idx="521">
                  <c:v>7.37678055369038E-31</c:v>
                </c:pt>
                <c:pt idx="522">
                  <c:v>4.95383599200165E-31</c:v>
                </c:pt>
                <c:pt idx="523">
                  <c:v>3.3228216503883E-31</c:v>
                </c:pt>
                <c:pt idx="524">
                  <c:v>2.22619440109847E-31</c:v>
                </c:pt>
                <c:pt idx="525">
                  <c:v>1.48973763051509E-31</c:v>
                </c:pt>
                <c:pt idx="526">
                  <c:v>9.95742714150772E-32</c:v>
                </c:pt>
                <c:pt idx="527">
                  <c:v>6.64775696806668E-32</c:v>
                </c:pt>
                <c:pt idx="528">
                  <c:v>4.43295964518182E-32</c:v>
                </c:pt>
                <c:pt idx="529">
                  <c:v>2.95258948615706E-32</c:v>
                </c:pt>
                <c:pt idx="530">
                  <c:v>1.96427824813689E-32</c:v>
                </c:pt>
                <c:pt idx="531">
                  <c:v>1.30524967334367E-32</c:v>
                </c:pt>
                <c:pt idx="532">
                  <c:v>8.66312989531218E-33</c:v>
                </c:pt>
                <c:pt idx="533">
                  <c:v>5.7431043413565E-33</c:v>
                </c:pt>
                <c:pt idx="534">
                  <c:v>3.8028503411561E-33</c:v>
                </c:pt>
                <c:pt idx="535">
                  <c:v>2.51514141999688E-33</c:v>
                </c:pt>
                <c:pt idx="536">
                  <c:v>1.66152251863401E-33</c:v>
                </c:pt>
                <c:pt idx="537">
                  <c:v>1.09632849279616E-33</c:v>
                </c:pt>
                <c:pt idx="538">
                  <c:v>7.22546527466183E-34</c:v>
                </c:pt>
                <c:pt idx="539">
                  <c:v>4.75643517743149E-34</c:v>
                </c:pt>
                <c:pt idx="540">
                  <c:v>3.12743285218402E-34</c:v>
                </c:pt>
                <c:pt idx="541">
                  <c:v>2.0539272305621E-34</c:v>
                </c:pt>
                <c:pt idx="542">
                  <c:v>1.34732621161862E-34</c:v>
                </c:pt>
                <c:pt idx="543">
                  <c:v>8.82777209033234E-35</c:v>
                </c:pt>
                <c:pt idx="544">
                  <c:v>5.77723605609752E-35</c:v>
                </c:pt>
                <c:pt idx="545">
                  <c:v>3.77641540954706E-35</c:v>
                </c:pt>
                <c:pt idx="546">
                  <c:v>2.465642211121E-35</c:v>
                </c:pt>
                <c:pt idx="547">
                  <c:v>1.6079442948292E-35</c:v>
                </c:pt>
                <c:pt idx="548">
                  <c:v>1.04737593001083E-35</c:v>
                </c:pt>
                <c:pt idx="549">
                  <c:v>6.81435612247691E-36</c:v>
                </c:pt>
                <c:pt idx="550">
                  <c:v>4.42830689224731E-36</c:v>
                </c:pt>
                <c:pt idx="551">
                  <c:v>2.87436054427201E-36</c:v>
                </c:pt>
                <c:pt idx="552">
                  <c:v>1.86352585206147E-36</c:v>
                </c:pt>
                <c:pt idx="553">
                  <c:v>1.20675817187297E-36</c:v>
                </c:pt>
                <c:pt idx="554">
                  <c:v>7.8054100315111E-37</c:v>
                </c:pt>
                <c:pt idx="555">
                  <c:v>5.04268503796684E-37</c:v>
                </c:pt>
                <c:pt idx="556">
                  <c:v>3.25400796558224E-37</c:v>
                </c:pt>
                <c:pt idx="557">
                  <c:v>2.09732641876207E-37</c:v>
                </c:pt>
                <c:pt idx="558">
                  <c:v>1.3502186127546E-37</c:v>
                </c:pt>
                <c:pt idx="559">
                  <c:v>8.68226027236677E-38</c:v>
                </c:pt>
                <c:pt idx="560">
                  <c:v>5.57637739948262E-38</c:v>
                </c:pt>
                <c:pt idx="561">
                  <c:v>3.57735601859783E-38</c:v>
                </c:pt>
                <c:pt idx="562">
                  <c:v>2.29225440263055E-38</c:v>
                </c:pt>
                <c:pt idx="563">
                  <c:v>1.46708107579239E-38</c:v>
                </c:pt>
                <c:pt idx="564">
                  <c:v>9.37855785608063E-39</c:v>
                </c:pt>
                <c:pt idx="565">
                  <c:v>5.9883704143229E-39</c:v>
                </c:pt>
                <c:pt idx="566">
                  <c:v>3.81919556641015E-39</c:v>
                </c:pt>
                <c:pt idx="567">
                  <c:v>2.43290855901529E-39</c:v>
                </c:pt>
                <c:pt idx="568">
                  <c:v>1.54799774007078E-39</c:v>
                </c:pt>
                <c:pt idx="569">
                  <c:v>9.83797026730859E-40</c:v>
                </c:pt>
                <c:pt idx="570">
                  <c:v>6.24498409101064E-40</c:v>
                </c:pt>
                <c:pt idx="571">
                  <c:v>3.95956807811288E-40</c:v>
                </c:pt>
                <c:pt idx="572">
                  <c:v>2.50758082152158E-40</c:v>
                </c:pt>
                <c:pt idx="573">
                  <c:v>1.58618088604188E-40</c:v>
                </c:pt>
                <c:pt idx="574">
                  <c:v>1.00216938642706E-40</c:v>
                </c:pt>
                <c:pt idx="575">
                  <c:v>6.3244126588777E-41</c:v>
                </c:pt>
                <c:pt idx="576">
                  <c:v>3.9864829757181E-41</c:v>
                </c:pt>
                <c:pt idx="577">
                  <c:v>2.50986449835623E-41</c:v>
                </c:pt>
                <c:pt idx="578">
                  <c:v>1.57834262276005E-41</c:v>
                </c:pt>
                <c:pt idx="579">
                  <c:v>9.91386363976884E-42</c:v>
                </c:pt>
                <c:pt idx="580">
                  <c:v>6.21978316944403E-42</c:v>
                </c:pt>
                <c:pt idx="581">
                  <c:v>3.89760833947463E-42</c:v>
                </c:pt>
                <c:pt idx="582">
                  <c:v>2.43956163071432E-42</c:v>
                </c:pt>
                <c:pt idx="583">
                  <c:v>1.52516222367912E-42</c:v>
                </c:pt>
                <c:pt idx="584">
                  <c:v>9.52381460757637E-43</c:v>
                </c:pt>
                <c:pt idx="585">
                  <c:v>5.94013715834468E-43</c:v>
                </c:pt>
                <c:pt idx="586">
                  <c:v>3.70060439730962E-43</c:v>
                </c:pt>
                <c:pt idx="587">
                  <c:v>2.30271131716674E-43</c:v>
                </c:pt>
                <c:pt idx="588">
                  <c:v>1.4311889602597E-43</c:v>
                </c:pt>
                <c:pt idx="589">
                  <c:v>8.88474785058832E-44</c:v>
                </c:pt>
                <c:pt idx="590">
                  <c:v>5.50914094953268E-44</c:v>
                </c:pt>
                <c:pt idx="591">
                  <c:v>3.41203366786128E-44</c:v>
                </c:pt>
                <c:pt idx="592">
                  <c:v>2.1107333845761E-44</c:v>
                </c:pt>
                <c:pt idx="593">
                  <c:v>1.30419970588466E-44</c:v>
                </c:pt>
                <c:pt idx="594">
                  <c:v>8.04906554455861E-45</c:v>
                </c:pt>
                <c:pt idx="595">
                  <c:v>4.9617796915606E-45</c:v>
                </c:pt>
                <c:pt idx="596">
                  <c:v>3.05506277022697E-45</c:v>
                </c:pt>
                <c:pt idx="597">
                  <c:v>1.87885578241336E-45</c:v>
                </c:pt>
                <c:pt idx="598">
                  <c:v>1.1541370978216E-45</c:v>
                </c:pt>
                <c:pt idx="599">
                  <c:v>7.08128385342605E-46</c:v>
                </c:pt>
                <c:pt idx="600">
                  <c:v>4.33967546980656E-46</c:v>
                </c:pt>
                <c:pt idx="601">
                  <c:v>2.65639803544726E-46</c:v>
                </c:pt>
                <c:pt idx="602">
                  <c:v>1.62412591006495E-46</c:v>
                </c:pt>
                <c:pt idx="603">
                  <c:v>9.91829192078436E-47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3E-4394-8F4C-EB6D272E9351}"/>
            </c:ext>
          </c:extLst>
        </c:ser>
        <c:ser>
          <c:idx val="1"/>
          <c:order val="1"/>
          <c:tx>
            <c:v>Team B</c:v>
          </c:tx>
          <c:marker>
            <c:symbol val="none"/>
          </c:marker>
          <c:val>
            <c:numRef>
              <c:f>'Value Calculations'!$O$6:$O$609</c:f>
              <c:numCache>
                <c:formatCode>General</c:formatCode>
                <c:ptCount val="604"/>
                <c:pt idx="0">
                  <c:v>5.58648352994033E-11</c:v>
                </c:pt>
                <c:pt idx="1">
                  <c:v>6.99325820929508E-11</c:v>
                </c:pt>
                <c:pt idx="2">
                  <c:v>8.74402221331947E-11</c:v>
                </c:pt>
                <c:pt idx="3">
                  <c:v>1.0920275321902E-10</c:v>
                </c:pt>
                <c:pt idx="4">
                  <c:v>1.36221786296545E-10</c:v>
                </c:pt>
                <c:pt idx="5">
                  <c:v>1.69726713274581E-10</c:v>
                </c:pt>
                <c:pt idx="6">
                  <c:v>2.11224591511097E-10</c:v>
                </c:pt>
                <c:pt idx="7">
                  <c:v>2.62560507909575E-10</c:v>
                </c:pt>
                <c:pt idx="8">
                  <c:v>3.2599052402203E-10</c:v>
                </c:pt>
                <c:pt idx="9">
                  <c:v>4.04269703173617E-10</c:v>
                </c:pt>
                <c:pt idx="10">
                  <c:v>5.00758191678384E-10</c:v>
                </c:pt>
                <c:pt idx="11">
                  <c:v>6.19548880558346E-10</c:v>
                </c:pt>
                <c:pt idx="12">
                  <c:v>7.65620825448978E-10</c:v>
                </c:pt>
                <c:pt idx="13">
                  <c:v>9.45023366237943E-10</c:v>
                </c:pt>
                <c:pt idx="14">
                  <c:v>1.16509678239384E-9</c:v>
                </c:pt>
                <c:pt idx="15">
                  <c:v>1.43473636542598E-9</c:v>
                </c:pt>
                <c:pt idx="16">
                  <c:v>1.76470800989885E-9</c:v>
                </c:pt>
                <c:pt idx="17">
                  <c:v>2.16802484557144E-9</c:v>
                </c:pt>
                <c:pt idx="18">
                  <c:v>2.66039608582806E-9</c:v>
                </c:pt>
                <c:pt idx="19">
                  <c:v>3.26076118593417E-9</c:v>
                </c:pt>
                <c:pt idx="20">
                  <c:v>3.99192462758241E-9</c:v>
                </c:pt>
                <c:pt idx="21">
                  <c:v>4.881309217438E-9</c:v>
                </c:pt>
                <c:pt idx="22">
                  <c:v>5.96184875616138E-9</c:v>
                </c:pt>
                <c:pt idx="23">
                  <c:v>7.27304435588532E-9</c:v>
                </c:pt>
                <c:pt idx="24">
                  <c:v>8.86221262014045E-9</c:v>
                </c:pt>
                <c:pt idx="25">
                  <c:v>1.07859584196963E-8</c:v>
                </c:pt>
                <c:pt idx="26">
                  <c:v>1.31119101774448E-8</c:v>
                </c:pt>
                <c:pt idx="27">
                  <c:v>1.59207615004381E-8</c:v>
                </c:pt>
                <c:pt idx="28">
                  <c:v>1.93086697616924E-8</c:v>
                </c:pt>
                <c:pt idx="29">
                  <c:v>2.33900699422786E-8</c:v>
                </c:pt>
                <c:pt idx="30">
                  <c:v>2.83009708097549E-8</c:v>
                </c:pt>
                <c:pt idx="31">
                  <c:v>3.4202810457306E-8</c:v>
                </c:pt>
                <c:pt idx="32">
                  <c:v>4.12869594956966E-8</c:v>
                </c:pt>
                <c:pt idx="33">
                  <c:v>4.97799729260029E-8</c:v>
                </c:pt>
                <c:pt idx="34">
                  <c:v>5.99497060861762E-8</c:v>
                </c:pt>
                <c:pt idx="35">
                  <c:v>7.21124262327332E-8</c:v>
                </c:pt>
                <c:pt idx="36">
                  <c:v>8.66410694771822E-8</c:v>
                </c:pt>
                <c:pt idx="37">
                  <c:v>1.03974813145125E-7</c:v>
                </c:pt>
                <c:pt idx="38">
                  <c:v>1.24630156377191E-7</c:v>
                </c:pt>
                <c:pt idx="39">
                  <c:v>1.4921372717048E-7</c:v>
                </c:pt>
                <c:pt idx="40">
                  <c:v>1.78437062304231E-7</c:v>
                </c:pt>
                <c:pt idx="41">
                  <c:v>2.13133637952405E-7</c:v>
                </c:pt>
                <c:pt idx="42">
                  <c:v>2.54278463516378E-7</c:v>
                </c:pt>
                <c:pt idx="43">
                  <c:v>3.03010589579092E-7</c:v>
                </c:pt>
                <c:pt idx="44">
                  <c:v>3.60658923159028E-7</c:v>
                </c:pt>
                <c:pt idx="45">
                  <c:v>4.28771789903014E-7</c:v>
                </c:pt>
                <c:pt idx="46">
                  <c:v>5.0915073377528E-7</c:v>
                </c:pt>
                <c:pt idx="47">
                  <c:v>6.03889100446634E-7</c:v>
                </c:pt>
                <c:pt idx="48">
                  <c:v>7.15416011223224E-7</c:v>
                </c:pt>
                <c:pt idx="49">
                  <c:v>8.46546400226737E-7</c:v>
                </c:pt>
                <c:pt idx="50">
                  <c:v>1.00053785887358E-6</c:v>
                </c:pt>
                <c:pt idx="51">
                  <c:v>1.1811551086997E-6</c:v>
                </c:pt>
                <c:pt idx="52">
                  <c:v>1.39274300640468E-6</c:v>
                </c:pt>
                <c:pt idx="53">
                  <c:v>1.64030907376394E-6</c:v>
                </c:pt>
                <c:pt idx="54">
                  <c:v>1.92961663984889E-6</c:v>
                </c:pt>
                <c:pt idx="55">
                  <c:v>2.26728978380318E-6</c:v>
                </c:pt>
                <c:pt idx="56">
                  <c:v>2.66093137317579E-6</c:v>
                </c:pt>
                <c:pt idx="57">
                  <c:v>3.11925560534585E-6</c:v>
                </c:pt>
                <c:pt idx="58">
                  <c:v>3.65223657762426E-6</c:v>
                </c:pt>
                <c:pt idx="59">
                  <c:v>4.2712745348026E-6</c:v>
                </c:pt>
                <c:pt idx="60">
                  <c:v>4.98938157072608E-6</c:v>
                </c:pt>
                <c:pt idx="61">
                  <c:v>5.82138869223308E-6</c:v>
                </c:pt>
                <c:pt idx="62">
                  <c:v>6.78417628870413E-6</c:v>
                </c:pt>
                <c:pt idx="63">
                  <c:v>7.89693018749106E-6</c:v>
                </c:pt>
                <c:pt idx="64">
                  <c:v>9.18142561345032E-6</c:v>
                </c:pt>
                <c:pt idx="65">
                  <c:v>1.06623415082647E-5</c:v>
                </c:pt>
                <c:pt idx="66">
                  <c:v>1.23676078005584E-5</c:v>
                </c:pt>
                <c:pt idx="67">
                  <c:v>1.43287883490997E-5</c:v>
                </c:pt>
                <c:pt idx="68">
                  <c:v>1.6581502406493E-5</c:v>
                </c:pt>
                <c:pt idx="69">
                  <c:v>1.916588756726E-5</c:v>
                </c:pt>
                <c:pt idx="70">
                  <c:v>2.2127107269405E-5</c:v>
                </c:pt>
                <c:pt idx="71">
                  <c:v>2.55159060094428E-5</c:v>
                </c:pt>
                <c:pt idx="72">
                  <c:v>2.93892155041694E-5</c:v>
                </c:pt>
                <c:pt idx="73">
                  <c:v>3.3810815084573E-5</c:v>
                </c:pt>
                <c:pt idx="74">
                  <c:v>3.88520496343656E-5</c:v>
                </c:pt>
                <c:pt idx="75">
                  <c:v>4.4592608383486E-5</c:v>
                </c:pt>
                <c:pt idx="76">
                  <c:v>5.11213678311742E-5</c:v>
                </c:pt>
                <c:pt idx="77">
                  <c:v>5.85373019991647E-5</c:v>
                </c:pt>
                <c:pt idx="78">
                  <c:v>6.69504630983015E-5</c:v>
                </c:pt>
                <c:pt idx="79">
                  <c:v>7.64830355263577E-5</c:v>
                </c:pt>
                <c:pt idx="80">
                  <c:v>8.72704658958291E-5</c:v>
                </c:pt>
                <c:pt idx="81">
                  <c:v>9.94626715126339E-5</c:v>
                </c:pt>
                <c:pt idx="82">
                  <c:v>0.000113225329384661</c:v>
                </c:pt>
                <c:pt idx="83">
                  <c:v>0.000128741247427618</c:v>
                </c:pt>
                <c:pt idx="84">
                  <c:v>0.000146211819049478</c:v>
                </c:pt>
                <c:pt idx="85">
                  <c:v>0.000165858561728968</c:v>
                </c:pt>
                <c:pt idx="86">
                  <c:v>0.000187924739553305</c:v>
                </c:pt>
                <c:pt idx="87">
                  <c:v>0.000212677068941488</c:v>
                </c:pt>
                <c:pt idx="88">
                  <c:v>0.000240407505948042</c:v>
                </c:pt>
                <c:pt idx="89">
                  <c:v>0.000271435112615169</c:v>
                </c:pt>
                <c:pt idx="90">
                  <c:v>0.000306107998816289</c:v>
                </c:pt>
                <c:pt idx="91">
                  <c:v>0.000344805334909622</c:v>
                </c:pt>
                <c:pt idx="92">
                  <c:v>0.000387939429296244</c:v>
                </c:pt>
                <c:pt idx="93">
                  <c:v>0.000435957863653822</c:v>
                </c:pt>
                <c:pt idx="94">
                  <c:v>0.000489345677197026</c:v>
                </c:pt>
                <c:pt idx="95">
                  <c:v>0.000548627589802094</c:v>
                </c:pt>
                <c:pt idx="96">
                  <c:v>0.000614370252231283</c:v>
                </c:pt>
                <c:pt idx="97">
                  <c:v>0.000687184510010073</c:v>
                </c:pt>
                <c:pt idx="98">
                  <c:v>0.000767727665754614</c:v>
                </c:pt>
                <c:pt idx="99">
                  <c:v>0.000856705722930004</c:v>
                </c:pt>
                <c:pt idx="100">
                  <c:v>0.000954875592154302</c:v>
                </c:pt>
                <c:pt idx="101">
                  <c:v>0.00106304723926365</c:v>
                </c:pt>
                <c:pt idx="102">
                  <c:v>0.001182085752438</c:v>
                </c:pt>
                <c:pt idx="103">
                  <c:v>0.00131291330377352</c:v>
                </c:pt>
                <c:pt idx="104">
                  <c:v>0.00145651097879939</c:v>
                </c:pt>
                <c:pt idx="105">
                  <c:v>0.00161392044559587</c:v>
                </c:pt>
                <c:pt idx="106">
                  <c:v>0.00178624543340455</c:v>
                </c:pt>
                <c:pt idx="107">
                  <c:v>0.00197465298895728</c:v>
                </c:pt>
                <c:pt idx="108">
                  <c:v>0.00218037447721774</c:v>
                </c:pt>
                <c:pt idx="109">
                  <c:v>0.00240470629186031</c:v>
                </c:pt>
                <c:pt idx="110">
                  <c:v>0.00264901023963695</c:v>
                </c:pt>
                <c:pt idx="111">
                  <c:v>0.00291471356183862</c:v>
                </c:pt>
                <c:pt idx="112">
                  <c:v>0.00320330855537773</c:v>
                </c:pt>
                <c:pt idx="113">
                  <c:v>0.00351635175563641</c:v>
                </c:pt>
                <c:pt idx="114">
                  <c:v>0.00385546264317773</c:v>
                </c:pt>
                <c:pt idx="115">
                  <c:v>0.0042223218367369</c:v>
                </c:pt>
                <c:pt idx="116">
                  <c:v>0.0046186687356304</c:v>
                </c:pt>
                <c:pt idx="117">
                  <c:v>0.00504629857587364</c:v>
                </c:pt>
                <c:pt idx="118">
                  <c:v>0.00550705886591266</c:v>
                </c:pt>
                <c:pt idx="119">
                  <c:v>0.00600284516997748</c:v>
                </c:pt>
                <c:pt idx="120">
                  <c:v>0.00653559620967774</c:v>
                </c:pt>
                <c:pt idx="121">
                  <c:v>0.00710728825760384</c:v>
                </c:pt>
                <c:pt idx="122">
                  <c:v>0.00771992880038258</c:v>
                </c:pt>
                <c:pt idx="123">
                  <c:v>0.00837554945287484</c:v>
                </c:pt>
                <c:pt idx="124">
                  <c:v>0.00907619810999541</c:v>
                </c:pt>
                <c:pt idx="125">
                  <c:v>0.00982393032797944</c:v>
                </c:pt>
                <c:pt idx="126">
                  <c:v>0.0106207999328041</c:v>
                </c:pt>
                <c:pt idx="127">
                  <c:v>0.0114688488598797</c:v>
                </c:pt>
                <c:pt idx="128">
                  <c:v>0.0123700962360258</c:v>
                </c:pt>
                <c:pt idx="129">
                  <c:v>0.0133265267221094</c:v>
                </c:pt>
                <c:pt idx="130">
                  <c:v>0.014340078142503</c:v>
                </c:pt>
                <c:pt idx="131">
                  <c:v>0.0154126284356629</c:v>
                </c:pt>
                <c:pt idx="132">
                  <c:v>0.0165459819685838</c:v>
                </c:pt>
                <c:pt idx="133">
                  <c:v>0.0177418552665695</c:v>
                </c:pt>
                <c:pt idx="134">
                  <c:v>0.0190018622186124</c:v>
                </c:pt>
                <c:pt idx="135">
                  <c:v>0.0203274988275952</c:v>
                </c:pt>
                <c:pt idx="136">
                  <c:v>0.0217201275834407</c:v>
                </c:pt>
                <c:pt idx="137">
                  <c:v>0.0231809615461249</c:v>
                </c:pt>
                <c:pt idx="138">
                  <c:v>0.0247110482340472</c:v>
                </c:pt>
                <c:pt idx="139">
                  <c:v>0.0263112534214973</c:v>
                </c:pt>
                <c:pt idx="140">
                  <c:v>0.0279822449567655</c:v>
                </c:pt>
                <c:pt idx="141">
                  <c:v>0.0297244767196973</c:v>
                </c:pt>
                <c:pt idx="142">
                  <c:v>0.031538172844073</c:v>
                </c:pt>
                <c:pt idx="143">
                  <c:v>0.0334233123359896</c:v>
                </c:pt>
                <c:pt idx="144">
                  <c:v>0.0353796142243187</c:v>
                </c:pt>
                <c:pt idx="145">
                  <c:v>0.0374065233831985</c:v>
                </c:pt>
                <c:pt idx="146">
                  <c:v>0.0395031971692952</c:v>
                </c:pt>
                <c:pt idx="147">
                  <c:v>0.0416684930181264</c:v>
                </c:pt>
                <c:pt idx="148">
                  <c:v>0.0439009571440062</c:v>
                </c:pt>
                <c:pt idx="149">
                  <c:v>0.0461988144870541</c:v>
                </c:pt>
                <c:pt idx="150">
                  <c:v>0.0485599600481527</c:v>
                </c:pt>
                <c:pt idx="151">
                  <c:v>0.0509819517486875</c:v>
                </c:pt>
                <c:pt idx="152">
                  <c:v>0.053462004946311</c:v>
                </c:pt>
                <c:pt idx="153">
                  <c:v>0.0559969887308403</c:v>
                </c:pt>
                <c:pt idx="154">
                  <c:v>0.0585834241156938</c:v>
                </c:pt>
                <c:pt idx="155">
                  <c:v>0.0612174842300413</c:v>
                </c:pt>
                <c:pt idx="156">
                  <c:v>0.0638949966050941</c:v>
                </c:pt>
                <c:pt idx="157">
                  <c:v>0.0666114476347673</c:v>
                </c:pt>
                <c:pt idx="158">
                  <c:v>0.0693619892763715</c:v>
                </c:pt>
                <c:pt idx="159">
                  <c:v>0.072141448041135</c:v>
                </c:pt>
                <c:pt idx="160">
                  <c:v>0.0749443363073301</c:v>
                </c:pt>
                <c:pt idx="161">
                  <c:v>0.0777648659707125</c:v>
                </c:pt>
                <c:pt idx="162">
                  <c:v>0.0805969644280347</c:v>
                </c:pt>
                <c:pt idx="163">
                  <c:v>0.083434292869725</c:v>
                </c:pt>
                <c:pt idx="164">
                  <c:v>0.0862702668376223</c:v>
                </c:pt>
                <c:pt idx="165">
                  <c:v>0.0890980789831121</c:v>
                </c:pt>
                <c:pt idx="166">
                  <c:v>0.0919107239403389</c:v>
                </c:pt>
                <c:pt idx="167">
                  <c:v>0.0947010252085827</c:v>
                </c:pt>
                <c:pt idx="168">
                  <c:v>0.0974616639176078</c:v>
                </c:pt>
                <c:pt idx="169">
                  <c:v>0.100185209330055</c:v>
                </c:pt>
                <c:pt idx="170">
                  <c:v>0.102864150915975</c:v>
                </c:pt>
                <c:pt idx="171">
                  <c:v>0.105490931816605</c:v>
                </c:pt>
                <c:pt idx="172">
                  <c:v>0.108057983497759</c:v>
                </c:pt>
                <c:pt idx="173">
                  <c:v>0.110557761377801</c:v>
                </c:pt>
                <c:pt idx="174">
                  <c:v>0.112982781201537</c:v>
                </c:pt>
                <c:pt idx="175">
                  <c:v>0.1153256559194</c:v>
                </c:pt>
                <c:pt idx="176">
                  <c:v>0.117579132821458</c:v>
                </c:pt>
                <c:pt idx="177">
                  <c:v>0.119736130667996</c:v>
                </c:pt>
                <c:pt idx="178">
                  <c:v>0.121789776552947</c:v>
                </c:pt>
                <c:pt idx="179">
                  <c:v>0.123733442233362</c:v>
                </c:pt>
                <c:pt idx="180">
                  <c:v>0.125560779657466</c:v>
                </c:pt>
                <c:pt idx="181">
                  <c:v>0.12726575542574</c:v>
                </c:pt>
                <c:pt idx="182">
                  <c:v>0.128842683923889</c:v>
                </c:pt>
                <c:pt idx="183">
                  <c:v>0.130286258873521</c:v>
                </c:pt>
                <c:pt idx="184">
                  <c:v>0.131591583055822</c:v>
                </c:pt>
                <c:pt idx="185">
                  <c:v>0.132754195975411</c:v>
                </c:pt>
                <c:pt idx="186">
                  <c:v>0.133770099245808</c:v>
                </c:pt>
                <c:pt idx="187">
                  <c:v>0.13463577949439</c:v>
                </c:pt>
                <c:pt idx="188">
                  <c:v>0.13534822860325</c:v>
                </c:pt>
                <c:pt idx="189">
                  <c:v>0.135904961122797</c:v>
                </c:pt>
                <c:pt idx="190">
                  <c:v>0.13630402871701</c:v>
                </c:pt>
                <c:pt idx="191">
                  <c:v>0.136544031522886</c:v>
                </c:pt>
                <c:pt idx="192">
                  <c:v>0.136624126331371</c:v>
                </c:pt>
                <c:pt idx="193">
                  <c:v>0.136544031522886</c:v>
                </c:pt>
                <c:pt idx="194">
                  <c:v>0.13630402871701</c:v>
                </c:pt>
                <c:pt idx="195">
                  <c:v>0.135904961122797</c:v>
                </c:pt>
                <c:pt idx="196">
                  <c:v>0.13534822860325</c:v>
                </c:pt>
                <c:pt idx="197">
                  <c:v>0.13463577949439</c:v>
                </c:pt>
                <c:pt idx="198">
                  <c:v>0.133770099245808</c:v>
                </c:pt>
                <c:pt idx="199">
                  <c:v>0.132754195975411</c:v>
                </c:pt>
                <c:pt idx="200">
                  <c:v>0.131591583055822</c:v>
                </c:pt>
                <c:pt idx="201">
                  <c:v>0.130286258873521</c:v>
                </c:pt>
                <c:pt idx="202">
                  <c:v>0.128842683923889</c:v>
                </c:pt>
                <c:pt idx="203">
                  <c:v>0.12726575542574</c:v>
                </c:pt>
                <c:pt idx="204">
                  <c:v>0.125560779657466</c:v>
                </c:pt>
                <c:pt idx="205">
                  <c:v>0.123733442233362</c:v>
                </c:pt>
                <c:pt idx="206">
                  <c:v>0.121789776552947</c:v>
                </c:pt>
                <c:pt idx="207">
                  <c:v>0.119736130667996</c:v>
                </c:pt>
                <c:pt idx="208">
                  <c:v>0.117579132821458</c:v>
                </c:pt>
                <c:pt idx="209">
                  <c:v>0.1153256559194</c:v>
                </c:pt>
                <c:pt idx="210">
                  <c:v>0.112982781201537</c:v>
                </c:pt>
                <c:pt idx="211">
                  <c:v>0.110557761377801</c:v>
                </c:pt>
                <c:pt idx="212">
                  <c:v>0.108057983497759</c:v>
                </c:pt>
                <c:pt idx="213">
                  <c:v>0.105490931816605</c:v>
                </c:pt>
                <c:pt idx="214">
                  <c:v>0.102864150915975</c:v>
                </c:pt>
                <c:pt idx="215">
                  <c:v>0.100185209330055</c:v>
                </c:pt>
                <c:pt idx="216">
                  <c:v>0.0974616639176078</c:v>
                </c:pt>
                <c:pt idx="217">
                  <c:v>0.0947010252085827</c:v>
                </c:pt>
                <c:pt idx="218">
                  <c:v>0.0919107239403389</c:v>
                </c:pt>
                <c:pt idx="219">
                  <c:v>0.0890980789831121</c:v>
                </c:pt>
                <c:pt idx="220">
                  <c:v>0.0862702668376223</c:v>
                </c:pt>
                <c:pt idx="221">
                  <c:v>0.083434292869725</c:v>
                </c:pt>
                <c:pt idx="222">
                  <c:v>0.0805969644280347</c:v>
                </c:pt>
                <c:pt idx="223">
                  <c:v>0.0777648659707126</c:v>
                </c:pt>
                <c:pt idx="224">
                  <c:v>0.0749443363073301</c:v>
                </c:pt>
                <c:pt idx="225">
                  <c:v>0.072141448041135</c:v>
                </c:pt>
                <c:pt idx="226">
                  <c:v>0.0693619892763715</c:v>
                </c:pt>
                <c:pt idx="227">
                  <c:v>0.0666114476347673</c:v>
                </c:pt>
                <c:pt idx="228">
                  <c:v>0.0638949966050941</c:v>
                </c:pt>
                <c:pt idx="229">
                  <c:v>0.0612174842300413</c:v>
                </c:pt>
                <c:pt idx="230">
                  <c:v>0.0585834241156938</c:v>
                </c:pt>
                <c:pt idx="231">
                  <c:v>0.0559969887308403</c:v>
                </c:pt>
                <c:pt idx="232">
                  <c:v>0.053462004946311</c:v>
                </c:pt>
                <c:pt idx="233">
                  <c:v>0.0509819517486875</c:v>
                </c:pt>
                <c:pt idx="234">
                  <c:v>0.0485599600481527</c:v>
                </c:pt>
                <c:pt idx="235">
                  <c:v>0.0461988144870541</c:v>
                </c:pt>
                <c:pt idx="236">
                  <c:v>0.0439009571440062</c:v>
                </c:pt>
                <c:pt idx="237">
                  <c:v>0.0416684930181264</c:v>
                </c:pt>
                <c:pt idx="238">
                  <c:v>0.0395031971692952</c:v>
                </c:pt>
                <c:pt idx="239">
                  <c:v>0.0374065233831985</c:v>
                </c:pt>
                <c:pt idx="240">
                  <c:v>0.0353796142243187</c:v>
                </c:pt>
                <c:pt idx="241">
                  <c:v>0.0334233123359896</c:v>
                </c:pt>
                <c:pt idx="242">
                  <c:v>0.031538172844073</c:v>
                </c:pt>
                <c:pt idx="243">
                  <c:v>0.0297244767196973</c:v>
                </c:pt>
                <c:pt idx="244">
                  <c:v>0.0279822449567655</c:v>
                </c:pt>
                <c:pt idx="245">
                  <c:v>0.0263112534214973</c:v>
                </c:pt>
                <c:pt idx="246">
                  <c:v>0.0247110482340472</c:v>
                </c:pt>
                <c:pt idx="247">
                  <c:v>0.0231809615461249</c:v>
                </c:pt>
                <c:pt idx="248">
                  <c:v>0.0217201275834407</c:v>
                </c:pt>
                <c:pt idx="249">
                  <c:v>0.0203274988275952</c:v>
                </c:pt>
                <c:pt idx="250">
                  <c:v>0.0190018622186124</c:v>
                </c:pt>
                <c:pt idx="251">
                  <c:v>0.0177418552665695</c:v>
                </c:pt>
                <c:pt idx="252">
                  <c:v>0.0165459819685838</c:v>
                </c:pt>
                <c:pt idx="253">
                  <c:v>0.0154126284356629</c:v>
                </c:pt>
                <c:pt idx="254">
                  <c:v>0.014340078142503</c:v>
                </c:pt>
                <c:pt idx="255">
                  <c:v>0.0133265267221094</c:v>
                </c:pt>
                <c:pt idx="256">
                  <c:v>0.0123700962360258</c:v>
                </c:pt>
                <c:pt idx="257">
                  <c:v>0.0114688488598797</c:v>
                </c:pt>
                <c:pt idx="258">
                  <c:v>0.0106207999328041</c:v>
                </c:pt>
                <c:pt idx="259">
                  <c:v>0.00982393032797944</c:v>
                </c:pt>
                <c:pt idx="260">
                  <c:v>0.00907619810999541</c:v>
                </c:pt>
                <c:pt idx="261">
                  <c:v>0.00837554945287484</c:v>
                </c:pt>
                <c:pt idx="262">
                  <c:v>0.00771992880038258</c:v>
                </c:pt>
                <c:pt idx="263">
                  <c:v>0.00710728825760384</c:v>
                </c:pt>
                <c:pt idx="264">
                  <c:v>0.00653559620967775</c:v>
                </c:pt>
                <c:pt idx="265">
                  <c:v>0.00600284516997747</c:v>
                </c:pt>
                <c:pt idx="266">
                  <c:v>0.00550705886591266</c:v>
                </c:pt>
                <c:pt idx="267">
                  <c:v>0.00504629857587364</c:v>
                </c:pt>
                <c:pt idx="268">
                  <c:v>0.0046186687356304</c:v>
                </c:pt>
                <c:pt idx="269">
                  <c:v>0.0042223218367369</c:v>
                </c:pt>
                <c:pt idx="270">
                  <c:v>0.00385546264317772</c:v>
                </c:pt>
                <c:pt idx="271">
                  <c:v>0.00351635175563641</c:v>
                </c:pt>
                <c:pt idx="272">
                  <c:v>0.00320330855537773</c:v>
                </c:pt>
                <c:pt idx="273">
                  <c:v>0.00291471356183862</c:v>
                </c:pt>
                <c:pt idx="274">
                  <c:v>0.00264901023963695</c:v>
                </c:pt>
                <c:pt idx="275">
                  <c:v>0.00240470629186031</c:v>
                </c:pt>
                <c:pt idx="276">
                  <c:v>0.00218037447721774</c:v>
                </c:pt>
                <c:pt idx="277">
                  <c:v>0.00197465298895728</c:v>
                </c:pt>
                <c:pt idx="278">
                  <c:v>0.00178624543340455</c:v>
                </c:pt>
                <c:pt idx="279">
                  <c:v>0.00161392044559587</c:v>
                </c:pt>
                <c:pt idx="280">
                  <c:v>0.00145651097879939</c:v>
                </c:pt>
                <c:pt idx="281">
                  <c:v>0.00131291330377352</c:v>
                </c:pt>
                <c:pt idx="282">
                  <c:v>0.001182085752438</c:v>
                </c:pt>
                <c:pt idx="283">
                  <c:v>0.00106304723926365</c:v>
                </c:pt>
                <c:pt idx="284">
                  <c:v>0.000954875592154302</c:v>
                </c:pt>
                <c:pt idx="285">
                  <c:v>0.000856705722930004</c:v>
                </c:pt>
                <c:pt idx="286">
                  <c:v>0.000767727665754614</c:v>
                </c:pt>
                <c:pt idx="287">
                  <c:v>0.000687184510010073</c:v>
                </c:pt>
                <c:pt idx="288">
                  <c:v>0.000614370252231283</c:v>
                </c:pt>
                <c:pt idx="289">
                  <c:v>0.000548627589802094</c:v>
                </c:pt>
                <c:pt idx="290">
                  <c:v>0.000489345677197026</c:v>
                </c:pt>
                <c:pt idx="291">
                  <c:v>0.000435957863653822</c:v>
                </c:pt>
                <c:pt idx="292">
                  <c:v>0.000387939429296244</c:v>
                </c:pt>
                <c:pt idx="293">
                  <c:v>0.000344805334909622</c:v>
                </c:pt>
                <c:pt idx="294">
                  <c:v>0.000306107998816289</c:v>
                </c:pt>
                <c:pt idx="295">
                  <c:v>0.000271435112615169</c:v>
                </c:pt>
                <c:pt idx="296">
                  <c:v>0.000240407505948042</c:v>
                </c:pt>
                <c:pt idx="297">
                  <c:v>0.000212677068941488</c:v>
                </c:pt>
                <c:pt idx="298">
                  <c:v>0.000187924739553305</c:v>
                </c:pt>
                <c:pt idx="299">
                  <c:v>0.000165858561728968</c:v>
                </c:pt>
                <c:pt idx="300">
                  <c:v>0.000146211819049478</c:v>
                </c:pt>
                <c:pt idx="301">
                  <c:v>0.000128741247427618</c:v>
                </c:pt>
                <c:pt idx="302">
                  <c:v>0.000113225329384661</c:v>
                </c:pt>
                <c:pt idx="303">
                  <c:v>9.94626715126339E-5</c:v>
                </c:pt>
                <c:pt idx="304">
                  <c:v>8.72704658958291E-5</c:v>
                </c:pt>
                <c:pt idx="305">
                  <c:v>7.64830355263577E-5</c:v>
                </c:pt>
                <c:pt idx="306">
                  <c:v>6.69504630983015E-5</c:v>
                </c:pt>
                <c:pt idx="307">
                  <c:v>5.85373019991647E-5</c:v>
                </c:pt>
                <c:pt idx="308">
                  <c:v>5.11213678311742E-5</c:v>
                </c:pt>
                <c:pt idx="309">
                  <c:v>4.4592608383486E-5</c:v>
                </c:pt>
                <c:pt idx="310">
                  <c:v>3.88520496343656E-5</c:v>
                </c:pt>
                <c:pt idx="311">
                  <c:v>3.3810815084573E-5</c:v>
                </c:pt>
                <c:pt idx="312">
                  <c:v>2.93892155041694E-5</c:v>
                </c:pt>
                <c:pt idx="313">
                  <c:v>2.55159060094428E-5</c:v>
                </c:pt>
                <c:pt idx="314">
                  <c:v>2.2127107269405E-5</c:v>
                </c:pt>
                <c:pt idx="315">
                  <c:v>1.916588756726E-5</c:v>
                </c:pt>
                <c:pt idx="316">
                  <c:v>1.6581502406493E-5</c:v>
                </c:pt>
                <c:pt idx="317">
                  <c:v>1.43287883490997E-5</c:v>
                </c:pt>
                <c:pt idx="318">
                  <c:v>1.23676078005584E-5</c:v>
                </c:pt>
                <c:pt idx="319">
                  <c:v>1.06623415082647E-5</c:v>
                </c:pt>
                <c:pt idx="320">
                  <c:v>9.18142561345032E-6</c:v>
                </c:pt>
                <c:pt idx="321">
                  <c:v>7.89693018749106E-6</c:v>
                </c:pt>
                <c:pt idx="322">
                  <c:v>6.78417628870413E-6</c:v>
                </c:pt>
                <c:pt idx="323">
                  <c:v>5.82138869223308E-6</c:v>
                </c:pt>
                <c:pt idx="324">
                  <c:v>4.98938157072608E-6</c:v>
                </c:pt>
                <c:pt idx="325">
                  <c:v>4.2712745348026E-6</c:v>
                </c:pt>
                <c:pt idx="326">
                  <c:v>3.65223657762426E-6</c:v>
                </c:pt>
                <c:pt idx="327">
                  <c:v>3.11925560534585E-6</c:v>
                </c:pt>
                <c:pt idx="328">
                  <c:v>2.66093137317579E-6</c:v>
                </c:pt>
                <c:pt idx="329">
                  <c:v>2.26728978380318E-6</c:v>
                </c:pt>
                <c:pt idx="330">
                  <c:v>1.92961663984889E-6</c:v>
                </c:pt>
                <c:pt idx="331">
                  <c:v>1.64030907376394E-6</c:v>
                </c:pt>
                <c:pt idx="332">
                  <c:v>1.39274300640468E-6</c:v>
                </c:pt>
                <c:pt idx="333">
                  <c:v>1.1811551086997E-6</c:v>
                </c:pt>
                <c:pt idx="334">
                  <c:v>1.00053785887358E-6</c:v>
                </c:pt>
                <c:pt idx="335">
                  <c:v>8.46546400226737E-7</c:v>
                </c:pt>
                <c:pt idx="336">
                  <c:v>7.15416011223224E-7</c:v>
                </c:pt>
                <c:pt idx="337">
                  <c:v>6.03889100446634E-7</c:v>
                </c:pt>
                <c:pt idx="338">
                  <c:v>5.0915073377528E-7</c:v>
                </c:pt>
                <c:pt idx="339">
                  <c:v>4.28771789903014E-7</c:v>
                </c:pt>
                <c:pt idx="340">
                  <c:v>3.60658923159028E-7</c:v>
                </c:pt>
                <c:pt idx="341">
                  <c:v>3.03010589579092E-7</c:v>
                </c:pt>
                <c:pt idx="342">
                  <c:v>2.54278463516378E-7</c:v>
                </c:pt>
                <c:pt idx="343">
                  <c:v>2.13133637952405E-7</c:v>
                </c:pt>
                <c:pt idx="344">
                  <c:v>1.78437062304231E-7</c:v>
                </c:pt>
                <c:pt idx="345">
                  <c:v>1.4921372717048E-7</c:v>
                </c:pt>
                <c:pt idx="346">
                  <c:v>1.24630156377192E-7</c:v>
                </c:pt>
                <c:pt idx="347">
                  <c:v>1.03974813145125E-7</c:v>
                </c:pt>
                <c:pt idx="348">
                  <c:v>8.66410694771819E-8</c:v>
                </c:pt>
                <c:pt idx="349">
                  <c:v>7.21124262327332E-8</c:v>
                </c:pt>
                <c:pt idx="350">
                  <c:v>5.99497060861762E-8</c:v>
                </c:pt>
                <c:pt idx="351">
                  <c:v>4.97799729260031E-8</c:v>
                </c:pt>
                <c:pt idx="352">
                  <c:v>4.12869594956966E-8</c:v>
                </c:pt>
                <c:pt idx="353">
                  <c:v>3.4202810457306E-8</c:v>
                </c:pt>
                <c:pt idx="354">
                  <c:v>2.83009708097549E-8</c:v>
                </c:pt>
                <c:pt idx="355">
                  <c:v>2.33900699422786E-8</c:v>
                </c:pt>
                <c:pt idx="356">
                  <c:v>1.93086697616924E-8</c:v>
                </c:pt>
                <c:pt idx="357">
                  <c:v>1.59207615004381E-8</c:v>
                </c:pt>
                <c:pt idx="358">
                  <c:v>1.31119101774448E-8</c:v>
                </c:pt>
                <c:pt idx="359">
                  <c:v>1.07859584196963E-8</c:v>
                </c:pt>
                <c:pt idx="360">
                  <c:v>8.86221262014045E-9</c:v>
                </c:pt>
                <c:pt idx="361">
                  <c:v>7.27304435588532E-9</c:v>
                </c:pt>
                <c:pt idx="362">
                  <c:v>5.96184875616138E-9</c:v>
                </c:pt>
                <c:pt idx="363">
                  <c:v>4.881309217438E-9</c:v>
                </c:pt>
                <c:pt idx="364">
                  <c:v>3.99192462758241E-9</c:v>
                </c:pt>
                <c:pt idx="365">
                  <c:v>3.26076118593417E-9</c:v>
                </c:pt>
                <c:pt idx="366">
                  <c:v>2.66039608582806E-9</c:v>
                </c:pt>
                <c:pt idx="367">
                  <c:v>2.16802484557144E-9</c:v>
                </c:pt>
                <c:pt idx="368">
                  <c:v>1.76470800989885E-9</c:v>
                </c:pt>
                <c:pt idx="369">
                  <c:v>1.43473636542598E-9</c:v>
                </c:pt>
                <c:pt idx="370">
                  <c:v>1.16509678239384E-9</c:v>
                </c:pt>
                <c:pt idx="371">
                  <c:v>9.45023366237943E-10</c:v>
                </c:pt>
                <c:pt idx="372">
                  <c:v>7.65620825448978E-10</c:v>
                </c:pt>
                <c:pt idx="373">
                  <c:v>6.19548880558346E-10</c:v>
                </c:pt>
                <c:pt idx="374">
                  <c:v>5.00758191678384E-10</c:v>
                </c:pt>
                <c:pt idx="375">
                  <c:v>4.04269703173617E-10</c:v>
                </c:pt>
                <c:pt idx="376">
                  <c:v>3.2599052402203E-10</c:v>
                </c:pt>
                <c:pt idx="377">
                  <c:v>2.62560507909575E-10</c:v>
                </c:pt>
                <c:pt idx="378">
                  <c:v>2.11224591511097E-10</c:v>
                </c:pt>
                <c:pt idx="379">
                  <c:v>1.69726713274581E-10</c:v>
                </c:pt>
                <c:pt idx="380">
                  <c:v>1.36221786296545E-10</c:v>
                </c:pt>
                <c:pt idx="381">
                  <c:v>1.0920275321902E-10</c:v>
                </c:pt>
                <c:pt idx="382">
                  <c:v>8.74402221331947E-11</c:v>
                </c:pt>
                <c:pt idx="383">
                  <c:v>6.99325820929508E-11</c:v>
                </c:pt>
                <c:pt idx="384">
                  <c:v>5.58648352994033E-11</c:v>
                </c:pt>
                <c:pt idx="385">
                  <c:v>4.45746692074398E-11</c:v>
                </c:pt>
                <c:pt idx="386">
                  <c:v>3.5524533405821E-11</c:v>
                </c:pt>
                <c:pt idx="387">
                  <c:v>2.82786897517035E-11</c:v>
                </c:pt>
                <c:pt idx="388">
                  <c:v>2.24843755907247E-11</c:v>
                </c:pt>
                <c:pt idx="389">
                  <c:v>1.78563638517308E-11</c:v>
                </c:pt>
                <c:pt idx="390">
                  <c:v>1.41643245577839E-11</c:v>
                </c:pt>
                <c:pt idx="391">
                  <c:v>1.12224934228793E-11</c:v>
                </c:pt>
                <c:pt idx="392">
                  <c:v>8.88123776314554E-12</c:v>
                </c:pt>
                <c:pt idx="393">
                  <c:v>7.0201805461593E-12</c:v>
                </c:pt>
                <c:pt idx="394">
                  <c:v>5.54260224678578E-12</c:v>
                </c:pt>
                <c:pt idx="395">
                  <c:v>4.37088915234861E-12</c:v>
                </c:pt>
                <c:pt idx="396">
                  <c:v>3.44283745686143E-12</c:v>
                </c:pt>
                <c:pt idx="397">
                  <c:v>2.7086562502759E-12</c:v>
                </c:pt>
                <c:pt idx="398">
                  <c:v>2.12854048214091E-12</c:v>
                </c:pt>
                <c:pt idx="399">
                  <c:v>1.67070811775454E-12</c:v>
                </c:pt>
                <c:pt idx="400">
                  <c:v>1.30981481576152E-12</c:v>
                </c:pt>
                <c:pt idx="401">
                  <c:v>1.02567521630508E-12</c:v>
                </c:pt>
                <c:pt idx="402">
                  <c:v>8.02232906252532E-13</c:v>
                </c:pt>
                <c:pt idx="403">
                  <c:v>6.26731798028632E-13</c:v>
                </c:pt>
                <c:pt idx="404">
                  <c:v>4.89050418331004E-13</c:v>
                </c:pt>
                <c:pt idx="405">
                  <c:v>3.81167783778436E-13</c:v>
                </c:pt>
                <c:pt idx="406">
                  <c:v>2.9673541823443E-13</c:v>
                </c:pt>
                <c:pt idx="407">
                  <c:v>2.30734870510921E-13</c:v>
                </c:pt>
                <c:pt idx="408">
                  <c:v>1.7920401175413E-13</c:v>
                </c:pt>
                <c:pt idx="409">
                  <c:v>1.39018586782267E-13</c:v>
                </c:pt>
                <c:pt idx="410">
                  <c:v>1.07718093472128E-13</c:v>
                </c:pt>
                <c:pt idx="411">
                  <c:v>8.33671767506958E-14</c:v>
                </c:pt>
                <c:pt idx="412">
                  <c:v>6.44454377036191E-14</c:v>
                </c:pt>
                <c:pt idx="413">
                  <c:v>4.97599469232448E-14</c:v>
                </c:pt>
                <c:pt idx="414">
                  <c:v>3.83758746143129E-14</c:v>
                </c:pt>
                <c:pt idx="415">
                  <c:v>2.95615574989665E-14</c:v>
                </c:pt>
                <c:pt idx="416">
                  <c:v>2.27450546417357E-14</c:v>
                </c:pt>
                <c:pt idx="417">
                  <c:v>1.74798340196394E-14</c:v>
                </c:pt>
                <c:pt idx="418">
                  <c:v>1.3417706001848E-14</c:v>
                </c:pt>
                <c:pt idx="419">
                  <c:v>1.02875009020136E-14</c:v>
                </c:pt>
                <c:pt idx="420">
                  <c:v>7.87829335637092E-15</c:v>
                </c:pt>
                <c:pt idx="421">
                  <c:v>6.02622103912139E-15</c:v>
                </c:pt>
                <c:pt idx="422">
                  <c:v>4.60414098502721E-15</c:v>
                </c:pt>
                <c:pt idx="423">
                  <c:v>3.51352313595418E-15</c:v>
                </c:pt>
                <c:pt idx="424">
                  <c:v>2.67810542189632E-15</c:v>
                </c:pt>
                <c:pt idx="425">
                  <c:v>2.03893399615704E-15</c:v>
                </c:pt>
                <c:pt idx="426">
                  <c:v>1.55049122554311E-15</c:v>
                </c:pt>
                <c:pt idx="427">
                  <c:v>1.17767676266834E-15</c:v>
                </c:pt>
                <c:pt idx="428">
                  <c:v>8.93456774541008E-16</c:v>
                </c:pt>
                <c:pt idx="429">
                  <c:v>6.77035800110304E-16</c:v>
                </c:pt>
                <c:pt idx="430">
                  <c:v>5.12436868696344E-16</c:v>
                </c:pt>
                <c:pt idx="431">
                  <c:v>3.87400120039623E-16</c:v>
                </c:pt>
                <c:pt idx="432">
                  <c:v>2.9252957519812E-16</c:v>
                </c:pt>
                <c:pt idx="433">
                  <c:v>2.20632993444827E-16</c:v>
                </c:pt>
                <c:pt idx="434">
                  <c:v>1.66211772727306E-16</c:v>
                </c:pt>
                <c:pt idx="435">
                  <c:v>1.25067293864825E-16</c:v>
                </c:pt>
                <c:pt idx="436">
                  <c:v>9.39975148531152E-17</c:v>
                </c:pt>
                <c:pt idx="437">
                  <c:v>7.05634226234773E-17</c:v>
                </c:pt>
                <c:pt idx="438">
                  <c:v>5.29094870482344E-17</c:v>
                </c:pt>
                <c:pt idx="439">
                  <c:v>3.9625806255349E-17</c:v>
                </c:pt>
                <c:pt idx="440">
                  <c:v>2.96423970195675E-17</c:v>
                </c:pt>
                <c:pt idx="441">
                  <c:v>2.21482376607217E-17</c:v>
                </c:pt>
                <c:pt idx="442">
                  <c:v>1.65293462668393E-17</c:v>
                </c:pt>
                <c:pt idx="443">
                  <c:v>1.23214786122522E-17</c:v>
                </c:pt>
                <c:pt idx="444">
                  <c:v>9.17403990149472E-18</c:v>
                </c:pt>
                <c:pt idx="445">
                  <c:v>6.82258679296845E-18</c:v>
                </c:pt>
                <c:pt idx="446">
                  <c:v>5.0679014498349E-18</c:v>
                </c:pt>
                <c:pt idx="447">
                  <c:v>3.76008705617844E-18</c:v>
                </c:pt>
                <c:pt idx="448">
                  <c:v>2.78649511833126E-18</c:v>
                </c:pt>
                <c:pt idx="449">
                  <c:v>2.06257296167148E-18</c:v>
                </c:pt>
                <c:pt idx="450">
                  <c:v>1.52493383748874E-18</c:v>
                </c:pt>
                <c:pt idx="451">
                  <c:v>1.12611652015394E-18</c:v>
                </c:pt>
                <c:pt idx="452">
                  <c:v>8.30627499709555E-19</c:v>
                </c:pt>
                <c:pt idx="453">
                  <c:v>6.11955620913079E-19</c:v>
                </c:pt>
                <c:pt idx="454">
                  <c:v>4.5032307213703E-19</c:v>
                </c:pt>
                <c:pt idx="455">
                  <c:v>3.30993233823406E-19</c:v>
                </c:pt>
                <c:pt idx="456">
                  <c:v>2.42999108818179E-19</c:v>
                </c:pt>
                <c:pt idx="457">
                  <c:v>1.78189001003524E-19</c:v>
                </c:pt>
                <c:pt idx="458">
                  <c:v>1.30511190872024E-19</c:v>
                </c:pt>
                <c:pt idx="459">
                  <c:v>9.54784278419324E-20</c:v>
                </c:pt>
                <c:pt idx="460">
                  <c:v>6.97675405272613E-20</c:v>
                </c:pt>
                <c:pt idx="461">
                  <c:v>5.09204478560505E-20</c:v>
                </c:pt>
                <c:pt idx="462">
                  <c:v>3.7121170629435E-20</c:v>
                </c:pt>
                <c:pt idx="463">
                  <c:v>2.70297332259963E-20</c:v>
                </c:pt>
                <c:pt idx="464">
                  <c:v>1.96585962270045E-20</c:v>
                </c:pt>
                <c:pt idx="465">
                  <c:v>1.42808445989197E-20</c:v>
                </c:pt>
                <c:pt idx="466">
                  <c:v>1.03620559082956E-20</c:v>
                </c:pt>
                <c:pt idx="467">
                  <c:v>7.50980424190776E-21</c:v>
                </c:pt>
                <c:pt idx="468">
                  <c:v>5.43628164712583E-21</c:v>
                </c:pt>
                <c:pt idx="469">
                  <c:v>3.93066406853711E-21</c:v>
                </c:pt>
                <c:pt idx="470">
                  <c:v>2.83870691606687E-21</c:v>
                </c:pt>
                <c:pt idx="471">
                  <c:v>2.04769764248976E-21</c:v>
                </c:pt>
                <c:pt idx="472">
                  <c:v>1.47537273030973E-21</c:v>
                </c:pt>
                <c:pt idx="473">
                  <c:v>1.06176479437782E-21</c:v>
                </c:pt>
                <c:pt idx="474">
                  <c:v>7.63212610214943E-22</c:v>
                </c:pt>
                <c:pt idx="475">
                  <c:v>5.47965733375788E-22</c:v>
                </c:pt>
                <c:pt idx="476">
                  <c:v>3.92963227415824E-22</c:v>
                </c:pt>
                <c:pt idx="477">
                  <c:v>2.814758052677E-22</c:v>
                </c:pt>
                <c:pt idx="478">
                  <c:v>2.0138210486613E-22</c:v>
                </c:pt>
                <c:pt idx="479">
                  <c:v>1.43910117806398E-22</c:v>
                </c:pt>
                <c:pt idx="480">
                  <c:v>1.02719389339544E-22</c:v>
                </c:pt>
                <c:pt idx="481">
                  <c:v>7.32325533001864E-23</c:v>
                </c:pt>
                <c:pt idx="482">
                  <c:v>5.2149070395987E-23</c:v>
                </c:pt>
                <c:pt idx="483">
                  <c:v>3.70919455203856E-23</c:v>
                </c:pt>
                <c:pt idx="484">
                  <c:v>2.63513762889654E-23</c:v>
                </c:pt>
                <c:pt idx="485">
                  <c:v>1.86989680401233E-23</c:v>
                </c:pt>
                <c:pt idx="486">
                  <c:v>1.32532571121573E-23</c:v>
                </c:pt>
                <c:pt idx="487">
                  <c:v>9.38249312028951E-24</c:v>
                </c:pt>
                <c:pt idx="488">
                  <c:v>6.63444400923039E-24</c:v>
                </c:pt>
                <c:pt idx="489">
                  <c:v>4.68577530447631E-24</c:v>
                </c:pt>
                <c:pt idx="490">
                  <c:v>3.30559035296474E-24</c:v>
                </c:pt>
                <c:pt idx="491">
                  <c:v>2.32920252868422E-24</c:v>
                </c:pt>
                <c:pt idx="492">
                  <c:v>1.63929124998111E-24</c:v>
                </c:pt>
                <c:pt idx="493">
                  <c:v>1.15237979720452E-24</c:v>
                </c:pt>
                <c:pt idx="494">
                  <c:v>8.09143963231053E-25</c:v>
                </c:pt>
                <c:pt idx="495">
                  <c:v>5.6747483609633E-25</c:v>
                </c:pt>
                <c:pt idx="496">
                  <c:v>3.9751915919136E-25</c:v>
                </c:pt>
                <c:pt idx="497">
                  <c:v>2.78137898840383E-25</c:v>
                </c:pt>
                <c:pt idx="498">
                  <c:v>1.94380601265286E-25</c:v>
                </c:pt>
                <c:pt idx="499">
                  <c:v>1.35686400036789E-25</c:v>
                </c:pt>
                <c:pt idx="500">
                  <c:v>9.46041888605433E-26</c:v>
                </c:pt>
                <c:pt idx="501">
                  <c:v>6.58832568799649E-26</c:v>
                </c:pt>
                <c:pt idx="502">
                  <c:v>4.58279468640785E-26</c:v>
                </c:pt>
                <c:pt idx="503">
                  <c:v>3.18402441371937E-26</c:v>
                </c:pt>
                <c:pt idx="504">
                  <c:v>2.20959676070274E-26</c:v>
                </c:pt>
                <c:pt idx="505">
                  <c:v>1.53158218943402E-26</c:v>
                </c:pt>
                <c:pt idx="506">
                  <c:v>1.06037196617939E-26</c:v>
                </c:pt>
                <c:pt idx="507">
                  <c:v>7.3327489242571E-27</c:v>
                </c:pt>
                <c:pt idx="508">
                  <c:v>5.06484360564541E-27</c:v>
                </c:pt>
                <c:pt idx="509">
                  <c:v>3.49426559084248E-27</c:v>
                </c:pt>
                <c:pt idx="510">
                  <c:v>2.40788882359266E-27</c:v>
                </c:pt>
                <c:pt idx="511">
                  <c:v>1.65732467945758E-27</c:v>
                </c:pt>
                <c:pt idx="512">
                  <c:v>1.13938215034247E-27</c:v>
                </c:pt>
                <c:pt idx="513">
                  <c:v>7.82387445039208E-28</c:v>
                </c:pt>
                <c:pt idx="514">
                  <c:v>5.36617684871318E-28</c:v>
                </c:pt>
                <c:pt idx="515">
                  <c:v>3.67619666821235E-28</c:v>
                </c:pt>
                <c:pt idx="516">
                  <c:v>2.51549315715921E-28</c:v>
                </c:pt>
                <c:pt idx="517">
                  <c:v>1.71924666559537E-28</c:v>
                </c:pt>
                <c:pt idx="518">
                  <c:v>1.17366428344903E-28</c:v>
                </c:pt>
                <c:pt idx="519">
                  <c:v>8.00276812267636E-29</c:v>
                </c:pt>
                <c:pt idx="520">
                  <c:v>5.45038556740075E-29</c:v>
                </c:pt>
                <c:pt idx="521">
                  <c:v>3.7077023788627E-29</c:v>
                </c:pt>
                <c:pt idx="522">
                  <c:v>2.51926093653712E-29</c:v>
                </c:pt>
                <c:pt idx="523">
                  <c:v>1.7097479310541E-29</c:v>
                </c:pt>
                <c:pt idx="524">
                  <c:v>1.15899528308835E-29</c:v>
                </c:pt>
                <c:pt idx="525">
                  <c:v>7.84732966012378E-30</c:v>
                </c:pt>
                <c:pt idx="526">
                  <c:v>5.3070450416361E-30</c:v>
                </c:pt>
                <c:pt idx="527">
                  <c:v>3.58487731204093E-30</c:v>
                </c:pt>
                <c:pt idx="528">
                  <c:v>2.41872485728669E-30</c:v>
                </c:pt>
                <c:pt idx="529">
                  <c:v>1.63000631140283E-30</c:v>
                </c:pt>
                <c:pt idx="530">
                  <c:v>1.09719230080916E-30</c:v>
                </c:pt>
                <c:pt idx="531">
                  <c:v>7.37678055369038E-31</c:v>
                </c:pt>
                <c:pt idx="532">
                  <c:v>4.95383599200165E-31</c:v>
                </c:pt>
                <c:pt idx="533">
                  <c:v>3.3228216503883E-31</c:v>
                </c:pt>
                <c:pt idx="534">
                  <c:v>2.22619440109847E-31</c:v>
                </c:pt>
                <c:pt idx="535">
                  <c:v>1.4897376305145E-31</c:v>
                </c:pt>
                <c:pt idx="536">
                  <c:v>9.95742714150375E-32</c:v>
                </c:pt>
                <c:pt idx="537">
                  <c:v>6.64775696806394E-32</c:v>
                </c:pt>
                <c:pt idx="538">
                  <c:v>4.43295964518005E-32</c:v>
                </c:pt>
                <c:pt idx="539">
                  <c:v>2.95258948615584E-32</c:v>
                </c:pt>
                <c:pt idx="540">
                  <c:v>1.96427824813608E-32</c:v>
                </c:pt>
                <c:pt idx="541">
                  <c:v>1.30524967334315E-32</c:v>
                </c:pt>
                <c:pt idx="542">
                  <c:v>8.66312989530861E-33</c:v>
                </c:pt>
                <c:pt idx="543">
                  <c:v>5.74310434135414E-33</c:v>
                </c:pt>
                <c:pt idx="544">
                  <c:v>3.80285034115459E-33</c:v>
                </c:pt>
                <c:pt idx="545">
                  <c:v>2.51514141999688E-33</c:v>
                </c:pt>
                <c:pt idx="546">
                  <c:v>1.66152251863401E-33</c:v>
                </c:pt>
                <c:pt idx="547">
                  <c:v>1.09632849279616E-33</c:v>
                </c:pt>
                <c:pt idx="548">
                  <c:v>7.22546527466183E-34</c:v>
                </c:pt>
                <c:pt idx="549">
                  <c:v>4.75643517743149E-34</c:v>
                </c:pt>
                <c:pt idx="550">
                  <c:v>3.12743285218402E-34</c:v>
                </c:pt>
                <c:pt idx="551">
                  <c:v>2.0539272305621E-34</c:v>
                </c:pt>
                <c:pt idx="552">
                  <c:v>1.34732621161862E-34</c:v>
                </c:pt>
                <c:pt idx="553">
                  <c:v>8.82777209033234E-35</c:v>
                </c:pt>
                <c:pt idx="554">
                  <c:v>5.77723605609752E-35</c:v>
                </c:pt>
                <c:pt idx="555">
                  <c:v>3.77641540954706E-35</c:v>
                </c:pt>
                <c:pt idx="556">
                  <c:v>2.465642211121E-35</c:v>
                </c:pt>
                <c:pt idx="557">
                  <c:v>1.6079442948292E-35</c:v>
                </c:pt>
                <c:pt idx="558">
                  <c:v>1.04737593001083E-35</c:v>
                </c:pt>
                <c:pt idx="559">
                  <c:v>6.81435612247691E-36</c:v>
                </c:pt>
                <c:pt idx="560">
                  <c:v>4.42830689224731E-36</c:v>
                </c:pt>
                <c:pt idx="561">
                  <c:v>2.87436054427201E-36</c:v>
                </c:pt>
                <c:pt idx="562">
                  <c:v>1.86352585206147E-36</c:v>
                </c:pt>
                <c:pt idx="563">
                  <c:v>1.20675817187297E-36</c:v>
                </c:pt>
                <c:pt idx="564">
                  <c:v>7.8054100315111E-37</c:v>
                </c:pt>
                <c:pt idx="565">
                  <c:v>5.04268503796684E-37</c:v>
                </c:pt>
                <c:pt idx="566">
                  <c:v>3.25400796558224E-37</c:v>
                </c:pt>
                <c:pt idx="567">
                  <c:v>2.09732641876207E-37</c:v>
                </c:pt>
                <c:pt idx="568">
                  <c:v>1.3502186127546E-37</c:v>
                </c:pt>
                <c:pt idx="569">
                  <c:v>8.68226027236677E-38</c:v>
                </c:pt>
                <c:pt idx="570">
                  <c:v>5.57637739948262E-38</c:v>
                </c:pt>
                <c:pt idx="571">
                  <c:v>3.57735601859783E-38</c:v>
                </c:pt>
                <c:pt idx="572">
                  <c:v>2.29225440263055E-38</c:v>
                </c:pt>
                <c:pt idx="573">
                  <c:v>1.46708107579239E-38</c:v>
                </c:pt>
                <c:pt idx="574">
                  <c:v>9.37855785608063E-39</c:v>
                </c:pt>
                <c:pt idx="575">
                  <c:v>5.9883704143229E-39</c:v>
                </c:pt>
                <c:pt idx="576">
                  <c:v>3.81919556641015E-39</c:v>
                </c:pt>
                <c:pt idx="577">
                  <c:v>2.43290855901529E-39</c:v>
                </c:pt>
                <c:pt idx="578">
                  <c:v>1.54799774007078E-39</c:v>
                </c:pt>
                <c:pt idx="579">
                  <c:v>9.83797026730859E-40</c:v>
                </c:pt>
                <c:pt idx="580">
                  <c:v>6.24498409101064E-40</c:v>
                </c:pt>
                <c:pt idx="581">
                  <c:v>3.95956807811288E-40</c:v>
                </c:pt>
                <c:pt idx="582">
                  <c:v>2.50758082152158E-40</c:v>
                </c:pt>
                <c:pt idx="583">
                  <c:v>1.58618088604188E-40</c:v>
                </c:pt>
                <c:pt idx="584">
                  <c:v>1.00216938642706E-40</c:v>
                </c:pt>
                <c:pt idx="585">
                  <c:v>6.3244126588777E-41</c:v>
                </c:pt>
                <c:pt idx="586">
                  <c:v>3.9864829757181E-41</c:v>
                </c:pt>
                <c:pt idx="587">
                  <c:v>2.50986449835623E-41</c:v>
                </c:pt>
                <c:pt idx="588">
                  <c:v>1.57834262276005E-41</c:v>
                </c:pt>
                <c:pt idx="589">
                  <c:v>9.91386363976884E-42</c:v>
                </c:pt>
                <c:pt idx="590">
                  <c:v>6.21978316944403E-42</c:v>
                </c:pt>
                <c:pt idx="591">
                  <c:v>3.89760833947463E-42</c:v>
                </c:pt>
                <c:pt idx="592">
                  <c:v>2.43956163071432E-42</c:v>
                </c:pt>
                <c:pt idx="593">
                  <c:v>1.52516222367912E-42</c:v>
                </c:pt>
                <c:pt idx="594">
                  <c:v>9.52381460757637E-43</c:v>
                </c:pt>
                <c:pt idx="595">
                  <c:v>5.94013715834468E-43</c:v>
                </c:pt>
                <c:pt idx="596">
                  <c:v>3.70060439730962E-43</c:v>
                </c:pt>
                <c:pt idx="597">
                  <c:v>2.30271131716674E-43</c:v>
                </c:pt>
                <c:pt idx="598">
                  <c:v>1.4311889602597E-43</c:v>
                </c:pt>
                <c:pt idx="599">
                  <c:v>8.88474785058832E-44</c:v>
                </c:pt>
                <c:pt idx="600">
                  <c:v>5.50914094953268E-44</c:v>
                </c:pt>
                <c:pt idx="601">
                  <c:v>3.41203366786128E-44</c:v>
                </c:pt>
                <c:pt idx="602">
                  <c:v>2.1107333845761E-44</c:v>
                </c:pt>
                <c:pt idx="603">
                  <c:v>1.30419970588466E-44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3E-4394-8F4C-EB6D272E9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89805456"/>
        <c:axId val="-2089808368"/>
      </c:lineChart>
      <c:catAx>
        <c:axId val="-2089805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89808368"/>
        <c:crosses val="autoZero"/>
        <c:auto val="1"/>
        <c:lblAlgn val="ctr"/>
        <c:lblOffset val="100"/>
        <c:noMultiLvlLbl val="0"/>
      </c:catAx>
      <c:valAx>
        <c:axId val="-20898083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898054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390525</xdr:colOff>
      <xdr:row>7</xdr:row>
      <xdr:rowOff>104775</xdr:rowOff>
    </xdr:from>
    <xdr:to>
      <xdr:col>41</xdr:col>
      <xdr:colOff>228600</xdr:colOff>
      <xdr:row>37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366d12c666aa5030/Copy%20of%20Xl0000005%20C%20League%20updated%20stdev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"/>
      <sheetName val="LW"/>
      <sheetName val="RW"/>
      <sheetName val="D"/>
      <sheetName val="G"/>
      <sheetName val="Sheet2"/>
      <sheetName val="SKATERS C League"/>
      <sheetName val="SKATERS"/>
      <sheetName val="Playoffs"/>
      <sheetName val="Graphs"/>
      <sheetName val="MY TEAM"/>
      <sheetName val="Current Roster Stats"/>
      <sheetName val="Database"/>
      <sheetName val="Current Rosters"/>
      <sheetName val="TEAM"/>
      <sheetName val="LAST YEARS TEAMS"/>
      <sheetName val="STDEV WEEK"/>
      <sheetName val="NORMAL DISTRIBUTION COMPARISON"/>
      <sheetName val="Old Database"/>
      <sheetName val="Sheet1"/>
      <sheetName val="Sheet3"/>
      <sheetName val="C Leagu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3">
          <cell r="E3">
            <v>9</v>
          </cell>
        </row>
        <row r="4">
          <cell r="E4">
            <v>2</v>
          </cell>
        </row>
      </sheetData>
      <sheetData sheetId="18"/>
      <sheetData sheetId="19"/>
      <sheetData sheetId="20"/>
      <sheetData sheetId="2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665"/>
  <sheetViews>
    <sheetView tabSelected="1" topLeftCell="CA1" zoomScale="94" zoomScaleNormal="70" zoomScalePageLayoutView="70" workbookViewId="0">
      <selection activeCell="BX7" sqref="BX7"/>
    </sheetView>
  </sheetViews>
  <sheetFormatPr baseColWidth="10" defaultColWidth="8.83203125" defaultRowHeight="15" outlineLevelCol="1" x14ac:dyDescent="0.2"/>
  <cols>
    <col min="1" max="1" width="11.5" bestFit="1" customWidth="1"/>
    <col min="2" max="2" width="19.1640625" customWidth="1"/>
    <col min="3" max="3" width="11.1640625" bestFit="1" customWidth="1"/>
    <col min="4" max="4" width="11.5" bestFit="1" customWidth="1"/>
    <col min="5" max="5" width="10" bestFit="1" customWidth="1"/>
    <col min="9" max="9" width="8.83203125" style="29"/>
    <col min="10" max="82" width="9.1640625" customWidth="1" outlineLevel="1"/>
  </cols>
  <sheetData>
    <row r="1" spans="1:133" ht="26" x14ac:dyDescent="0.3">
      <c r="A1" s="37" t="s">
        <v>0</v>
      </c>
      <c r="B1" s="38"/>
      <c r="C1" s="31"/>
      <c r="D1" s="31"/>
      <c r="E1" s="31"/>
      <c r="F1" s="31"/>
      <c r="G1" s="31"/>
      <c r="H1" s="31"/>
      <c r="I1" s="31"/>
      <c r="J1" s="8" t="s">
        <v>1</v>
      </c>
      <c r="M1" s="5"/>
      <c r="O1" s="5"/>
      <c r="Q1" s="5"/>
      <c r="S1" s="5"/>
      <c r="U1" s="6"/>
      <c r="V1" s="8" t="s">
        <v>2</v>
      </c>
      <c r="W1" s="5"/>
      <c r="X1" s="7"/>
      <c r="Y1" s="7"/>
      <c r="Z1" s="7"/>
      <c r="AA1" s="7"/>
      <c r="AB1" s="7"/>
      <c r="AC1" s="7"/>
      <c r="AD1" s="7"/>
      <c r="AE1" s="7"/>
      <c r="AF1" s="7"/>
      <c r="AG1" s="7"/>
      <c r="AH1" s="9" t="str">
        <f>"12-13"</f>
        <v>12-13</v>
      </c>
      <c r="AI1" s="5"/>
      <c r="AJ1" s="7"/>
      <c r="AK1" s="7"/>
      <c r="AL1" s="7"/>
      <c r="AM1" s="7"/>
      <c r="AN1" s="7"/>
      <c r="AO1" s="7"/>
      <c r="AP1" s="7"/>
      <c r="AQ1" s="7"/>
      <c r="AR1" s="7"/>
      <c r="AS1" s="7"/>
      <c r="AT1" s="9" t="str">
        <f>"11-12"</f>
        <v>11-12</v>
      </c>
      <c r="AU1" s="5"/>
      <c r="AV1" s="7"/>
      <c r="AW1" s="7"/>
      <c r="AX1" s="7"/>
      <c r="AY1" s="7"/>
      <c r="AZ1" s="7"/>
      <c r="BA1" s="7"/>
      <c r="BB1" s="7"/>
      <c r="BC1" s="7"/>
      <c r="BD1" s="7"/>
      <c r="BE1" s="7"/>
      <c r="BF1" s="9" t="str">
        <f>"10-11"</f>
        <v>10-11</v>
      </c>
      <c r="BG1" s="7"/>
      <c r="BH1" s="5"/>
      <c r="BI1" s="7"/>
      <c r="BJ1" s="7"/>
      <c r="BK1" s="7"/>
      <c r="BL1" s="7"/>
      <c r="BM1" s="7"/>
      <c r="BN1" s="7"/>
      <c r="BO1" s="7"/>
      <c r="BP1" s="7"/>
      <c r="BQ1" s="7"/>
      <c r="BR1" s="8" t="s">
        <v>1</v>
      </c>
      <c r="BU1" s="5"/>
      <c r="BW1" s="5"/>
      <c r="BY1" s="5"/>
      <c r="CA1" s="5"/>
      <c r="CC1" s="6"/>
      <c r="CE1" s="8" t="s">
        <v>2</v>
      </c>
      <c r="CF1" s="7"/>
      <c r="CG1" s="7"/>
      <c r="CH1" s="7"/>
      <c r="CI1" s="7"/>
      <c r="CJ1" s="7"/>
      <c r="CK1" s="7"/>
      <c r="CL1" s="7"/>
      <c r="CM1" s="7"/>
      <c r="CN1" s="7"/>
      <c r="CO1" s="7"/>
      <c r="CQ1" s="5"/>
      <c r="CR1" s="9" t="str">
        <f>"12-13"</f>
        <v>12-13</v>
      </c>
      <c r="CS1" s="7"/>
      <c r="CT1" s="7"/>
      <c r="CU1" s="7"/>
      <c r="CV1" s="7"/>
      <c r="CW1" s="7"/>
      <c r="CX1" s="7"/>
      <c r="CY1" s="7"/>
      <c r="CZ1" s="7"/>
      <c r="DA1" s="7"/>
      <c r="DC1" s="5"/>
      <c r="DD1" s="7"/>
      <c r="DE1" s="9" t="str">
        <f>"11-12"</f>
        <v>11-12</v>
      </c>
      <c r="DF1" s="7"/>
      <c r="DG1" s="7"/>
      <c r="DH1" s="7"/>
      <c r="DI1" s="7"/>
      <c r="DJ1" s="7"/>
      <c r="DK1" s="7"/>
      <c r="DL1" s="7"/>
      <c r="DM1" s="7"/>
      <c r="DR1" s="9" t="str">
        <f>"10-11"</f>
        <v>10-11</v>
      </c>
    </row>
    <row r="2" spans="1:133" x14ac:dyDescent="0.2">
      <c r="A2" s="8" t="s">
        <v>1793</v>
      </c>
      <c r="B2" s="8" t="s">
        <v>4</v>
      </c>
      <c r="C2" s="8" t="s">
        <v>1</v>
      </c>
      <c r="D2" s="8" t="s">
        <v>2</v>
      </c>
      <c r="E2" s="9" t="str">
        <f>"12-13"</f>
        <v>12-13</v>
      </c>
      <c r="F2" s="9" t="str">
        <f>"11-12"</f>
        <v>11-12</v>
      </c>
      <c r="G2" s="9" t="str">
        <f>"10-11"</f>
        <v>10-11</v>
      </c>
      <c r="H2" s="9"/>
      <c r="I2" s="32"/>
      <c r="J2" s="1" t="s">
        <v>5</v>
      </c>
      <c r="K2" s="1" t="s">
        <v>6</v>
      </c>
      <c r="L2" s="1" t="s">
        <v>7</v>
      </c>
      <c r="M2" s="1" t="s">
        <v>8</v>
      </c>
      <c r="N2" s="1" t="s">
        <v>9</v>
      </c>
      <c r="O2" s="1" t="s">
        <v>10</v>
      </c>
      <c r="P2" s="1" t="s">
        <v>11</v>
      </c>
      <c r="Q2" s="1" t="s">
        <v>12</v>
      </c>
      <c r="R2" s="1" t="s">
        <v>13</v>
      </c>
      <c r="S2" s="1" t="s">
        <v>14</v>
      </c>
      <c r="T2" s="1" t="s">
        <v>15</v>
      </c>
      <c r="U2" s="1"/>
      <c r="V2" s="1" t="s">
        <v>5</v>
      </c>
      <c r="W2" s="1" t="s">
        <v>6</v>
      </c>
      <c r="X2" s="1" t="s">
        <v>7</v>
      </c>
      <c r="Y2" s="1" t="s">
        <v>8</v>
      </c>
      <c r="Z2" s="1" t="s">
        <v>9</v>
      </c>
      <c r="AA2" s="1" t="s">
        <v>10</v>
      </c>
      <c r="AB2" s="1" t="s">
        <v>11</v>
      </c>
      <c r="AC2" s="1" t="s">
        <v>12</v>
      </c>
      <c r="AD2" s="1" t="s">
        <v>13</v>
      </c>
      <c r="AE2" s="1" t="s">
        <v>14</v>
      </c>
      <c r="AF2" s="1" t="s">
        <v>15</v>
      </c>
      <c r="AH2" s="1" t="s">
        <v>5</v>
      </c>
      <c r="AI2" s="1" t="s">
        <v>6</v>
      </c>
      <c r="AJ2" s="1" t="s">
        <v>7</v>
      </c>
      <c r="AK2" s="1" t="s">
        <v>8</v>
      </c>
      <c r="AL2" s="1" t="s">
        <v>9</v>
      </c>
      <c r="AM2" s="1" t="s">
        <v>10</v>
      </c>
      <c r="AN2" s="1" t="s">
        <v>11</v>
      </c>
      <c r="AO2" s="1" t="s">
        <v>12</v>
      </c>
      <c r="AP2" s="1" t="s">
        <v>13</v>
      </c>
      <c r="AQ2" s="1" t="s">
        <v>14</v>
      </c>
      <c r="AR2" s="1" t="s">
        <v>15</v>
      </c>
      <c r="AT2" s="1" t="s">
        <v>5</v>
      </c>
      <c r="AU2" s="1" t="s">
        <v>6</v>
      </c>
      <c r="AV2" s="1" t="s">
        <v>7</v>
      </c>
      <c r="AW2" s="1" t="s">
        <v>8</v>
      </c>
      <c r="AX2" s="1" t="s">
        <v>9</v>
      </c>
      <c r="AY2" s="1" t="s">
        <v>10</v>
      </c>
      <c r="AZ2" s="1" t="s">
        <v>11</v>
      </c>
      <c r="BA2" s="1" t="s">
        <v>12</v>
      </c>
      <c r="BB2" s="1" t="s">
        <v>13</v>
      </c>
      <c r="BC2" s="1" t="s">
        <v>14</v>
      </c>
      <c r="BD2" s="1" t="s">
        <v>15</v>
      </c>
      <c r="BE2" s="1"/>
      <c r="BF2" s="1" t="s">
        <v>5</v>
      </c>
      <c r="BG2" s="1" t="s">
        <v>6</v>
      </c>
      <c r="BH2" s="1" t="s">
        <v>7</v>
      </c>
      <c r="BI2" s="1" t="s">
        <v>8</v>
      </c>
      <c r="BJ2" s="1" t="s">
        <v>9</v>
      </c>
      <c r="BK2" s="1" t="s">
        <v>10</v>
      </c>
      <c r="BL2" s="1" t="s">
        <v>11</v>
      </c>
      <c r="BM2" s="1" t="s">
        <v>12</v>
      </c>
      <c r="BN2" s="1" t="s">
        <v>13</v>
      </c>
      <c r="BO2" s="1" t="s">
        <v>14</v>
      </c>
      <c r="BP2" s="1" t="s">
        <v>15</v>
      </c>
      <c r="BR2" s="4" t="s">
        <v>16</v>
      </c>
      <c r="BS2" s="1" t="s">
        <v>5</v>
      </c>
      <c r="BT2" s="1" t="s">
        <v>6</v>
      </c>
      <c r="BU2" s="1" t="s">
        <v>7</v>
      </c>
      <c r="BV2" s="1" t="s">
        <v>8</v>
      </c>
      <c r="BW2" s="1" t="s">
        <v>9</v>
      </c>
      <c r="BX2" s="1" t="s">
        <v>10</v>
      </c>
      <c r="BY2" s="1" t="s">
        <v>11</v>
      </c>
      <c r="BZ2" s="1" t="s">
        <v>12</v>
      </c>
      <c r="CA2" s="1" t="s">
        <v>13</v>
      </c>
      <c r="CB2" s="1" t="s">
        <v>14</v>
      </c>
      <c r="CC2" s="1" t="s">
        <v>15</v>
      </c>
      <c r="CD2" s="1"/>
      <c r="CE2" s="1" t="s">
        <v>16</v>
      </c>
      <c r="CF2" s="1" t="s">
        <v>5</v>
      </c>
      <c r="CG2" s="1" t="s">
        <v>6</v>
      </c>
      <c r="CH2" s="1" t="s">
        <v>7</v>
      </c>
      <c r="CI2" s="1" t="s">
        <v>8</v>
      </c>
      <c r="CJ2" s="1" t="s">
        <v>9</v>
      </c>
      <c r="CK2" s="1" t="s">
        <v>10</v>
      </c>
      <c r="CL2" s="1" t="s">
        <v>11</v>
      </c>
      <c r="CM2" s="1" t="s">
        <v>12</v>
      </c>
      <c r="CN2" s="1" t="s">
        <v>13</v>
      </c>
      <c r="CO2" s="1" t="s">
        <v>14</v>
      </c>
      <c r="CP2" s="1" t="s">
        <v>15</v>
      </c>
      <c r="CQ2" s="1"/>
      <c r="CR2" s="4" t="s">
        <v>16</v>
      </c>
      <c r="CS2" s="1" t="s">
        <v>5</v>
      </c>
      <c r="CT2" s="1" t="s">
        <v>6</v>
      </c>
      <c r="CU2" s="1" t="s">
        <v>7</v>
      </c>
      <c r="CV2" s="1" t="s">
        <v>8</v>
      </c>
      <c r="CW2" s="1" t="s">
        <v>9</v>
      </c>
      <c r="CX2" s="1" t="s">
        <v>10</v>
      </c>
      <c r="CY2" s="1" t="s">
        <v>11</v>
      </c>
      <c r="CZ2" s="1" t="s">
        <v>12</v>
      </c>
      <c r="DA2" s="1" t="s">
        <v>13</v>
      </c>
      <c r="DB2" s="1" t="s">
        <v>14</v>
      </c>
      <c r="DC2" s="1" t="s">
        <v>15</v>
      </c>
      <c r="DD2" s="1"/>
      <c r="DE2" s="4" t="s">
        <v>16</v>
      </c>
      <c r="DF2" s="1" t="s">
        <v>5</v>
      </c>
      <c r="DG2" s="1" t="s">
        <v>6</v>
      </c>
      <c r="DH2" s="1" t="s">
        <v>7</v>
      </c>
      <c r="DI2" s="1" t="s">
        <v>8</v>
      </c>
      <c r="DJ2" s="1" t="s">
        <v>9</v>
      </c>
      <c r="DK2" s="1" t="s">
        <v>10</v>
      </c>
      <c r="DL2" s="1" t="s">
        <v>11</v>
      </c>
      <c r="DM2" s="1" t="s">
        <v>12</v>
      </c>
      <c r="DN2" s="1" t="s">
        <v>13</v>
      </c>
      <c r="DO2" s="1" t="s">
        <v>14</v>
      </c>
      <c r="DP2" s="1" t="s">
        <v>15</v>
      </c>
      <c r="DR2" s="4" t="s">
        <v>16</v>
      </c>
      <c r="DS2" s="1" t="s">
        <v>5</v>
      </c>
      <c r="DT2" s="1" t="s">
        <v>6</v>
      </c>
      <c r="DU2" s="1" t="s">
        <v>7</v>
      </c>
      <c r="DV2" s="1" t="s">
        <v>8</v>
      </c>
      <c r="DW2" s="1" t="s">
        <v>9</v>
      </c>
      <c r="DX2" s="1" t="s">
        <v>10</v>
      </c>
      <c r="DY2" s="1" t="s">
        <v>11</v>
      </c>
      <c r="DZ2" s="1" t="s">
        <v>12</v>
      </c>
      <c r="EA2" s="1" t="s">
        <v>13</v>
      </c>
      <c r="EB2" s="1" t="s">
        <v>14</v>
      </c>
      <c r="EC2" s="1" t="s">
        <v>15</v>
      </c>
    </row>
    <row r="3" spans="1:133" x14ac:dyDescent="0.2">
      <c r="A3">
        <f>IFERROR(VLOOKUP(B3,Sheet2!$W$1:$X$300,2,FALSE),301)</f>
        <v>1</v>
      </c>
      <c r="B3" s="28" t="s">
        <v>19</v>
      </c>
      <c r="C3">
        <f t="shared" ref="C3:C66" si="0">IFERROR(IF(BR3=0,0,SUMIF(J3:T3,"&lt;&gt;#N/A")/BR3),0)</f>
        <v>1.6020111708869971</v>
      </c>
      <c r="D3">
        <f t="shared" ref="D3:D66" si="1">IFERROR(SUMIF(V3:AF3,"&lt;&gt;#N/A")/CE3,0)</f>
        <v>1.5138557261901759</v>
      </c>
      <c r="E3">
        <f t="shared" ref="E3:E66" si="2">IFERROR(SUMIF(AH3:AR3,"&lt;&gt;#N/A")/CR3,0)</f>
        <v>1.6308726899759798</v>
      </c>
      <c r="F3">
        <f t="shared" ref="F3:F66" si="3">IFERROR(SUMIF(AT3:BD3,"&lt;&gt;#N/A")/DE3,0)</f>
        <v>1.2211609567524679</v>
      </c>
      <c r="G3">
        <f t="shared" ref="G3:G66" si="4">IFERROR(SUMIF(BF3:BP3,"&lt;&gt;#N/A")/DR3,0)</f>
        <v>1.5525585714624959</v>
      </c>
      <c r="H3">
        <v>1.5</v>
      </c>
      <c r="J3">
        <f>BS3*'Value Calculations'!$D$3</f>
        <v>21.609977717180008</v>
      </c>
      <c r="K3">
        <f>BT3*'Value Calculations'!$D$4</f>
        <v>9.1171557132501988</v>
      </c>
      <c r="L3">
        <f>BU3*'Value Calculations'!$D$5</f>
        <v>21.492386509286646</v>
      </c>
      <c r="M3">
        <f>BV3*'Value Calculations'!$D$6</f>
        <v>1.2506493191936285</v>
      </c>
      <c r="N3">
        <f>BW3*'Value Calculations'!$D$7</f>
        <v>5.0973228691663826</v>
      </c>
      <c r="O3">
        <f>BX3*'Value Calculations'!$D$8</f>
        <v>18.619886419343807</v>
      </c>
      <c r="P3">
        <f>BY3*'Value Calculations'!$D$9</f>
        <v>4.0304802348005353</v>
      </c>
      <c r="Q3">
        <f>BZ3*'Value Calculations'!$D$10</f>
        <v>12.420760118590961</v>
      </c>
      <c r="R3">
        <f>CA3*'Value Calculations'!$D$11</f>
        <v>0</v>
      </c>
      <c r="S3">
        <f>CB3*'Value Calculations'!$D$12</f>
        <v>8.9527101354835548</v>
      </c>
      <c r="T3">
        <f>CC3*'Value Calculations'!$D$13</f>
        <v>27.171575805551019</v>
      </c>
      <c r="V3">
        <f>CF3*'Value Calculations'!$D$3</f>
        <v>20.794506859927932</v>
      </c>
      <c r="W3">
        <f>CG3*'Value Calculations'!$D$4</f>
        <v>9.1171557132501988</v>
      </c>
      <c r="X3">
        <f>CH3*'Value Calculations'!$D$5</f>
        <v>20.961710299180801</v>
      </c>
      <c r="Y3">
        <f>CI3*'Value Calculations'!$D$6</f>
        <v>-4.3772726171776997</v>
      </c>
      <c r="Z3">
        <f>CJ3*'Value Calculations'!$D$7</f>
        <v>4.2184740986204545</v>
      </c>
      <c r="AA3">
        <f>CK3*'Value Calculations'!$D$8</f>
        <v>14.665856484734118</v>
      </c>
      <c r="AB3">
        <f>CL3*'Value Calculations'!$D$9</f>
        <v>2.770955161425368</v>
      </c>
      <c r="AC3">
        <f>CM3*'Value Calculations'!$D$10</f>
        <v>14.247342488971984</v>
      </c>
      <c r="AD3">
        <f>CN3*'Value Calculations'!$D$11</f>
        <v>0.9907141480249374</v>
      </c>
      <c r="AE3">
        <f>CO3*'Value Calculations'!$D$12</f>
        <v>8.1388273958941397</v>
      </c>
      <c r="AF3">
        <f>CP3*'Value Calculations'!$D$13</f>
        <v>26.5524766099815</v>
      </c>
      <c r="AH3">
        <f>CS3*'Value Calculations'!$D$3</f>
        <v>13.047533716033213</v>
      </c>
      <c r="AI3">
        <f>CT3*'Value Calculations'!$D$4</f>
        <v>7.8147048970715982</v>
      </c>
      <c r="AJ3">
        <f>CU3*'Value Calculations'!$D$5</f>
        <v>14.858933882963607</v>
      </c>
      <c r="AK3">
        <f>CV3*'Value Calculations'!$D$6</f>
        <v>0.25012986383872571</v>
      </c>
      <c r="AL3">
        <f>CW3*'Value Calculations'!$D$7</f>
        <v>3.1638555739653409</v>
      </c>
      <c r="AM3">
        <f>CX3*'Value Calculations'!$D$8</f>
        <v>8.626974402784775</v>
      </c>
      <c r="AN3">
        <f>CY3*'Value Calculations'!$D$9</f>
        <v>2.2671451320753011</v>
      </c>
      <c r="AO3">
        <f>CZ3*'Value Calculations'!$D$10</f>
        <v>9.863544800057527</v>
      </c>
      <c r="AP3">
        <f>DA3*'Value Calculations'!$D$11</f>
        <v>0</v>
      </c>
      <c r="AQ3">
        <f>DB3*'Value Calculations'!$D$12</f>
        <v>3.2555309583576562</v>
      </c>
      <c r="AR3">
        <f>DC3*'Value Calculations'!$D$13</f>
        <v>15.133535891699301</v>
      </c>
      <c r="AT3">
        <f>DF3*'Value Calculations'!$D$3</f>
        <v>15.49394628778944</v>
      </c>
      <c r="AU3">
        <f>DG3*'Value Calculations'!$D$4</f>
        <v>8.7915430092055473</v>
      </c>
      <c r="AV3">
        <f>DH3*'Value Calculations'!$D$5</f>
        <v>17.246976828439902</v>
      </c>
      <c r="AW3">
        <f>DI3*'Value Calculations'!$D$6</f>
        <v>-1.0005194553549028</v>
      </c>
      <c r="AX3">
        <f>DJ3*'Value Calculations'!$D$7</f>
        <v>2.2850068034194129</v>
      </c>
      <c r="AY3">
        <f>DK3*'Value Calculations'!$D$8</f>
        <v>15.456662471656056</v>
      </c>
      <c r="AZ3">
        <f>DL3*'Value Calculations'!$D$9</f>
        <v>5.2900053081757026</v>
      </c>
      <c r="BA3">
        <f>DM3*'Value Calculations'!$D$10</f>
        <v>8.402278903752709</v>
      </c>
      <c r="BB3">
        <f>DN3*'Value Calculations'!$D$11</f>
        <v>0</v>
      </c>
      <c r="BC3">
        <f>DO3*'Value Calculations'!$D$12</f>
        <v>2.441648218768242</v>
      </c>
      <c r="BD3">
        <f>DP3*'Value Calculations'!$D$13</f>
        <v>20.8430062508404</v>
      </c>
      <c r="BF3">
        <f>DS3*'Value Calculations'!$D$3</f>
        <v>13.047533716033213</v>
      </c>
      <c r="BG3">
        <f>DT3*'Value Calculations'!$D$4</f>
        <v>17.257473314366447</v>
      </c>
      <c r="BH3">
        <f>DU3*'Value Calculations'!$D$5</f>
        <v>22.55373892949833</v>
      </c>
      <c r="BI3">
        <f>DV3*'Value Calculations'!$D$6</f>
        <v>3.0015583660647085</v>
      </c>
      <c r="BJ3">
        <f>DW3*'Value Calculations'!$D$7</f>
        <v>3.6032799592383049</v>
      </c>
      <c r="BK3">
        <f>DX3*'Value Calculations'!$D$8</f>
        <v>17.325840258926089</v>
      </c>
      <c r="BL3">
        <f>DY3*'Value Calculations'!$D$9</f>
        <v>2.8969076687628847</v>
      </c>
      <c r="BM3">
        <f>DZ3*'Value Calculations'!$D$10</f>
        <v>8.7675953778289131</v>
      </c>
      <c r="BN3">
        <f>EA3*'Value Calculations'!$D$11</f>
        <v>0</v>
      </c>
      <c r="BO3">
        <f>EB3*'Value Calculations'!$D$12</f>
        <v>8.9527101354835548</v>
      </c>
      <c r="BP3">
        <f>EC3*'Value Calculations'!$D$13</f>
        <v>25.245489419334742</v>
      </c>
      <c r="BR3">
        <f>IFERROR(VLOOKUP($B3,'Raw Stats'!$CM$3:$DC$884,3,FALSE),0)</f>
        <v>81</v>
      </c>
      <c r="BS3">
        <f>IFERROR(VLOOKUP($B3,'Raw Stats'!$CM$3:$DC$884,4,FALSE),0)</f>
        <v>53</v>
      </c>
      <c r="BT3">
        <f>IFERROR(VLOOKUP($B3,'Raw Stats'!$CM$3:$DC$884,5,FALSE),0)</f>
        <v>28</v>
      </c>
      <c r="BU3">
        <f>IFERROR(VLOOKUP($B3,'Raw Stats'!$CM$3:$DC$884,6,FALSE),0)</f>
        <v>81</v>
      </c>
      <c r="BV3">
        <f>IFERROR(VLOOKUP($B3,'Raw Stats'!$CM$3:$DC$884,7,FALSE),0)</f>
        <v>10</v>
      </c>
      <c r="BW3">
        <f>IFERROR(VLOOKUP($B3,'Raw Stats'!$CM$3:$DC$884,8,FALSE),0)</f>
        <v>58</v>
      </c>
      <c r="BX3">
        <f>IFERROR(VLOOKUP($B3,'Raw Stats'!$CM$3:$DC$884,9,FALSE),0)</f>
        <v>259</v>
      </c>
      <c r="BY3">
        <f>IFERROR(VLOOKUP($B3,'Raw Stats'!$CM$3:$DC$884,10,FALSE),0)</f>
        <v>32</v>
      </c>
      <c r="BZ3">
        <f>IFERROR(VLOOKUP($B3,'Raw Stats'!$CM$3:$DC$884,11,FALSE)+VLOOKUP($B3,'Raw Stats'!$CM$3:$DC$884,12,FALSE),0)</f>
        <v>34</v>
      </c>
      <c r="CA3">
        <f>IFERROR(VLOOKUP($B3,'Raw Stats'!$CM$3:$DC$884,13,FALSE)+VLOOKUP($B3,'Raw Stats'!$CM$3:$DC$884,14,FALSE),0)</f>
        <v>0</v>
      </c>
      <c r="CB3">
        <f>IFERROR(VLOOKUP($B3,'Raw Stats'!$CM$3:$DC$884,15,FALSE),0)</f>
        <v>11</v>
      </c>
      <c r="CC3">
        <f>IFERROR(VLOOKUP($B3,'Raw Stats'!$CM$3:$DC$884,16,FALSE),0)</f>
        <v>395</v>
      </c>
      <c r="CE3">
        <f>IFERROR(VLOOKUP($B3,'Raw Stats'!$BU$3:$CJ$528,3,FALSE),0)</f>
        <v>78</v>
      </c>
      <c r="CF3">
        <f>IFERROR(VLOOKUP($B3,'Raw Stats'!$BU$3:$CJ$528,4,FALSE),0)</f>
        <v>51</v>
      </c>
      <c r="CG3">
        <f>IFERROR(VLOOKUP($B3,'Raw Stats'!$BU$3:$CJ$5288,5,FALSE),0)</f>
        <v>28</v>
      </c>
      <c r="CH3">
        <f>IFERROR(VLOOKUP($B3,'Raw Stats'!$BU$3:$CJ$528,6,FALSE),0)</f>
        <v>79</v>
      </c>
      <c r="CI3">
        <f>IFERROR(VLOOKUP($B3,'Raw Stats'!$BU$3:$CJ$528,7,FALSE),0)</f>
        <v>-35</v>
      </c>
      <c r="CJ3">
        <f>IFERROR(VLOOKUP($B3,'Raw Stats'!$BU$3:$CJ$528,8,FALSE),0)</f>
        <v>48</v>
      </c>
      <c r="CK3">
        <f>IFERROR(VLOOKUP($B3,'Raw Stats'!$BU$3:$CJ$528,9,FALSE),0)</f>
        <v>204</v>
      </c>
      <c r="CL3">
        <f>IFERROR(VLOOKUP($B3,'Raw Stats'!$BU$3:$CJ$528,10,FALSE),0)</f>
        <v>22</v>
      </c>
      <c r="CM3">
        <f>IFERROR(VLOOKUP($B3,'Raw Stats'!$BU$3:$CJ$528,11,FALSE)+VLOOKUP($B3,'Raw Stats'!$BU$3:$CJ$528,12,FALSE),0)</f>
        <v>39</v>
      </c>
      <c r="CN3">
        <f>IFERROR(VLOOKUP($B3,'Raw Stats'!$BU$3:$CJ$528,13,FALSE)+VLOOKUP($B3,'Raw Stats'!$BU$3:$CJ$528,14,FALSE),0)</f>
        <v>1</v>
      </c>
      <c r="CO3">
        <f>IFERROR(VLOOKUP($B3,'Raw Stats'!$BU$3:$CJ$528,15,FALSE),0)</f>
        <v>10</v>
      </c>
      <c r="CP3">
        <f>IFERROR(VLOOKUP($B3,'Raw Stats'!$BU$3:$CJ$528,16,FALSE),0)</f>
        <v>386</v>
      </c>
      <c r="CR3">
        <f>IFERROR(VLOOKUP($B3,'Raw Stats'!$BC$3:$BR$528,3,FALSE),0)</f>
        <v>48</v>
      </c>
      <c r="CS3">
        <f>IFERROR(VLOOKUP($B3,'Raw Stats'!$BC$3:$BR$528,4,FALSE),0)</f>
        <v>32</v>
      </c>
      <c r="CT3">
        <f>IFERROR(VLOOKUP($B3,'Raw Stats'!$BC$3:$BR$5288,5,FALSE),0)</f>
        <v>24</v>
      </c>
      <c r="CU3">
        <f>IFERROR(VLOOKUP($B3,'Raw Stats'!$BC$3:$BR$52888,6,FALSE),0)</f>
        <v>56</v>
      </c>
      <c r="CV3">
        <f>IFERROR(VLOOKUP($B3,'Raw Stats'!$BC$3:$BR$5288,7,FALSE),0)</f>
        <v>2</v>
      </c>
      <c r="CW3">
        <f>IFERROR(VLOOKUP($B3,'Raw Stats'!$BC$3:$BR$5288,8,FALSE),0)</f>
        <v>36</v>
      </c>
      <c r="CX3">
        <f>IFERROR(VLOOKUP($B3,'Raw Stats'!$BC$3:$BR$5288,9,FALSE),0)</f>
        <v>120</v>
      </c>
      <c r="CY3">
        <f>IFERROR(VLOOKUP($B3,'Raw Stats'!$BC$3:$BR$5288,10,FALSE),0)</f>
        <v>18</v>
      </c>
      <c r="CZ3">
        <f>IFERROR(VLOOKUP($B3,'Raw Stats'!$BC$3:$BR$5288,11,FALSE)+VLOOKUP($B3,'Raw Stats'!$BC$3:$BR$5288,12,FALSE),0)</f>
        <v>27</v>
      </c>
      <c r="DA3">
        <f>IFERROR(VLOOKUP($B3,'Raw Stats'!$BC$3:$BR$5288,13,FALSE)+VLOOKUP($B3,'Raw Stats'!$BC$3:$BR$5288,14,FALSE),0)</f>
        <v>0</v>
      </c>
      <c r="DB3">
        <f>IFERROR(VLOOKUP($B3,'Raw Stats'!$BC$3:$BR$5288,15,FALSE),0)</f>
        <v>4</v>
      </c>
      <c r="DC3">
        <f>IFERROR(VLOOKUP($B3,'Raw Stats'!$BC$3:$BR$5288,16,FALSE),0)</f>
        <v>220</v>
      </c>
      <c r="DE3">
        <f>IFERROR(VLOOKUP($B3,'Raw Stats'!$AK$3:$AZ$528,3,FALSE),0)</f>
        <v>78</v>
      </c>
      <c r="DF3">
        <f>IFERROR(VLOOKUP($B3,'Raw Stats'!$AK$3:$AZ$528,4,FALSE),0)</f>
        <v>38</v>
      </c>
      <c r="DG3">
        <f>IFERROR(VLOOKUP($B3,'Raw Stats'!$AK$3:$AZ$528,5,FALSE),0)</f>
        <v>27</v>
      </c>
      <c r="DH3">
        <f>IFERROR(VLOOKUP($B3,'Raw Stats'!$AK$3:$AZ$528,6,FALSE),0)</f>
        <v>65</v>
      </c>
      <c r="DI3">
        <f>IFERROR(VLOOKUP($B3,'Raw Stats'!$AK$3:$AZ$528,7,FALSE),0)</f>
        <v>-8</v>
      </c>
      <c r="DJ3">
        <f>IFERROR(VLOOKUP($B3,'Raw Stats'!$AK$3:$AZ$528,8,FALSE),0)</f>
        <v>26</v>
      </c>
      <c r="DK3">
        <f>IFERROR(VLOOKUP($B3,'Raw Stats'!$AK$3:$AZ$528,9,FALSE),0)</f>
        <v>215</v>
      </c>
      <c r="DL3">
        <f>IFERROR(VLOOKUP($B3,'Raw Stats'!$AK$3:$AZ$528,10,FALSE),0)</f>
        <v>42</v>
      </c>
      <c r="DM3">
        <f>IFERROR(VLOOKUP($B3,'Raw Stats'!$AK$3:$AZ$528,11,FALSE)+VLOOKUP($B3,'Raw Stats'!$AK$3:$AZ$528,12,FALSE),0)</f>
        <v>23</v>
      </c>
      <c r="DN3">
        <f>IFERROR(VLOOKUP($B3,'Raw Stats'!$AK$3:$AZ$528,13,FALSE)+VLOOKUP($B3,'Raw Stats'!$AK$3:$AZ$528,14,FALSE),0)</f>
        <v>0</v>
      </c>
      <c r="DO3">
        <f>IFERROR(VLOOKUP($B3,'Raw Stats'!$AK$3:$AZ$528,15,FALSE),0)</f>
        <v>3</v>
      </c>
      <c r="DP3">
        <f>IFERROR(VLOOKUP($B3,'Raw Stats'!$AK$3:$AZ$528,16,FALSE),0)</f>
        <v>303</v>
      </c>
      <c r="DR3">
        <f>IFERROR(VLOOKUP($B3,'Raw Stats'!$S$3:$AH$528,3,FALSE),0)</f>
        <v>79</v>
      </c>
      <c r="DS3">
        <f>IFERROR(VLOOKUP($B3,'Raw Stats'!$S$3:$AH$528,4,FALSE),0)</f>
        <v>32</v>
      </c>
      <c r="DT3">
        <f>IFERROR(VLOOKUP($B3,'Raw Stats'!$S$3:$AH$528,5,FALSE),0)</f>
        <v>53</v>
      </c>
      <c r="DU3">
        <f>IFERROR(VLOOKUP($B3,'Raw Stats'!$S$3:$AH$528,6,FALSE),0)</f>
        <v>85</v>
      </c>
      <c r="DV3">
        <f>IFERROR(VLOOKUP($B3,'Raw Stats'!$S$3:$AH$528,7,FALSE),0)</f>
        <v>24</v>
      </c>
      <c r="DW3">
        <f>IFERROR(VLOOKUP($B3,'Raw Stats'!$S$3:$AH$528,8,FALSE),0)</f>
        <v>41</v>
      </c>
      <c r="DX3">
        <f>IFERROR(VLOOKUP($B3,'Raw Stats'!$S$3:$AH$528,9,FALSE),0)</f>
        <v>241</v>
      </c>
      <c r="DY3">
        <f>IFERROR(VLOOKUP($B3,'Raw Stats'!$S$3:$AH$528,10,FALSE),0)</f>
        <v>23</v>
      </c>
      <c r="DZ3">
        <f>IFERROR(VLOOKUP($B3,'Raw Stats'!$S$3:$AH$528,11,FALSE)+VLOOKUP($B3,'Raw Stats'!$S$3:$AH$528,12,FALSE),0)</f>
        <v>24</v>
      </c>
      <c r="EA3">
        <f>IFERROR(VLOOKUP($B3,'Raw Stats'!$S$3:$AH$528,13,FALSE)+VLOOKUP($B3,'Raw Stats'!$S$3:$AH$528,14,FALSE),0)</f>
        <v>0</v>
      </c>
      <c r="EB3">
        <f>IFERROR(VLOOKUP($B3,'Raw Stats'!$S$3:$AH$528,15,FALSE),0)</f>
        <v>11</v>
      </c>
      <c r="EC3">
        <f>IFERROR(VLOOKUP($B3,'Raw Stats'!$S$3:$AH$528,16,FALSE),0)</f>
        <v>367</v>
      </c>
    </row>
    <row r="4" spans="1:133" x14ac:dyDescent="0.2">
      <c r="A4">
        <f>IFERROR(VLOOKUP(B4,Sheet2!$W$1:$X$300,2,FALSE),301)</f>
        <v>2</v>
      </c>
      <c r="B4" s="28" t="s">
        <v>18</v>
      </c>
      <c r="C4">
        <f t="shared" si="0"/>
        <v>1.2358711839794589</v>
      </c>
      <c r="D4">
        <f t="shared" si="1"/>
        <v>1.4172810331086054</v>
      </c>
      <c r="E4">
        <f t="shared" si="2"/>
        <v>1.619829778649085</v>
      </c>
      <c r="F4">
        <f t="shared" si="3"/>
        <v>1.7691039511721072</v>
      </c>
      <c r="G4">
        <f t="shared" si="4"/>
        <v>1.7909835422420493</v>
      </c>
      <c r="H4">
        <v>1.5</v>
      </c>
      <c r="J4">
        <f>BS4*'Value Calculations'!$D$3</f>
        <v>11.416592001529061</v>
      </c>
      <c r="K4">
        <f>BT4*'Value Calculations'!$D$4</f>
        <v>18.234311426500398</v>
      </c>
      <c r="L4">
        <f>BU4*'Value Calculations'!$D$5</f>
        <v>22.288400824445411</v>
      </c>
      <c r="M4">
        <f>BV4*'Value Calculations'!$D$6</f>
        <v>0.62532465959681427</v>
      </c>
      <c r="N4">
        <f>BW4*'Value Calculations'!$D$7</f>
        <v>4.1305892215658613</v>
      </c>
      <c r="O4">
        <f>BX4*'Value Calculations'!$D$8</f>
        <v>4.7448359215316263</v>
      </c>
      <c r="P4">
        <f>BY4*'Value Calculations'!$D$9</f>
        <v>3.6526227127879851</v>
      </c>
      <c r="Q4">
        <f>BZ4*'Value Calculations'!$D$10</f>
        <v>11.324810696362347</v>
      </c>
      <c r="R4">
        <f>CA4*'Value Calculations'!$D$11</f>
        <v>0</v>
      </c>
      <c r="S4">
        <f>CB4*'Value Calculations'!$D$12</f>
        <v>2.441648218768242</v>
      </c>
      <c r="T4">
        <f>CC4*'Value Calculations'!$D$13</f>
        <v>16.30294548333061</v>
      </c>
      <c r="V4">
        <f>CF4*'Value Calculations'!$D$3</f>
        <v>14.678475430537365</v>
      </c>
      <c r="W4">
        <f>CG4*'Value Calculations'!$D$4</f>
        <v>22.141663875036194</v>
      </c>
      <c r="X4">
        <f>CH4*'Value Calculations'!$D$5</f>
        <v>27.595162925503843</v>
      </c>
      <c r="Y4">
        <f>CI4*'Value Calculations'!$D$6</f>
        <v>2.2511687745485314</v>
      </c>
      <c r="Z4">
        <f>CJ4*'Value Calculations'!$D$7</f>
        <v>4.0427043445112689</v>
      </c>
      <c r="AA4">
        <f>CK4*'Value Calculations'!$D$8</f>
        <v>3.3788983077573702</v>
      </c>
      <c r="AB4">
        <f>CL4*'Value Calculations'!$D$9</f>
        <v>3.5266702054504684</v>
      </c>
      <c r="AC4">
        <f>CM4*'Value Calculations'!$D$10</f>
        <v>13.882026014895779</v>
      </c>
      <c r="AD4">
        <f>CN4*'Value Calculations'!$D$11</f>
        <v>0</v>
      </c>
      <c r="AE4">
        <f>CO4*'Value Calculations'!$D$12</f>
        <v>4.0694136979470699</v>
      </c>
      <c r="AF4">
        <f>CP4*'Value Calculations'!$D$13</f>
        <v>17.816299072500541</v>
      </c>
      <c r="AH4">
        <f>CS4*'Value Calculations'!$D$3</f>
        <v>6.1160314293905689</v>
      </c>
      <c r="AI4">
        <f>CT4*'Value Calculations'!$D$4</f>
        <v>13.350120865830647</v>
      </c>
      <c r="AJ4">
        <f>CU4*'Value Calculations'!$D$5</f>
        <v>14.858933882963607</v>
      </c>
      <c r="AK4">
        <f>CV4*'Value Calculations'!$D$6</f>
        <v>3.2516882299034342</v>
      </c>
      <c r="AL4">
        <f>CW4*'Value Calculations'!$D$7</f>
        <v>1.4061580328734848</v>
      </c>
      <c r="AM4">
        <f>CX4*'Value Calculations'!$D$8</f>
        <v>1.5097205204873356</v>
      </c>
      <c r="AN4">
        <f>CY4*'Value Calculations'!$D$9</f>
        <v>2.2671451320753011</v>
      </c>
      <c r="AO4">
        <f>CZ4*'Value Calculations'!$D$10</f>
        <v>6.2103800592954803</v>
      </c>
      <c r="AP4">
        <f>DA4*'Value Calculations'!$D$11</f>
        <v>0</v>
      </c>
      <c r="AQ4">
        <f>DB4*'Value Calculations'!$D$12</f>
        <v>0.81388273958941404</v>
      </c>
      <c r="AR4">
        <f>DC4*'Value Calculations'!$D$13</f>
        <v>8.529811138957788</v>
      </c>
      <c r="AT4">
        <f>DF4*'Value Calculations'!$D$3</f>
        <v>3.2618834290083032</v>
      </c>
      <c r="AU4">
        <f>DG4*'Value Calculations'!$D$4</f>
        <v>9.4427684172948485</v>
      </c>
      <c r="AV4">
        <f>DH4*'Value Calculations'!$D$5</f>
        <v>9.8175098869580975</v>
      </c>
      <c r="AW4">
        <f>DI4*'Value Calculations'!$D$6</f>
        <v>1.8759739787904428</v>
      </c>
      <c r="AX4">
        <f>DJ4*'Value Calculations'!$D$7</f>
        <v>1.2303882787642992</v>
      </c>
      <c r="AY4">
        <f>DK4*'Value Calculations'!$D$8</f>
        <v>0.79080598692193771</v>
      </c>
      <c r="AZ4">
        <f>DL4*'Value Calculations'!$D$9</f>
        <v>0.8816675513626171</v>
      </c>
      <c r="BA4">
        <f>DM4*'Value Calculations'!$D$10</f>
        <v>4.0184812148382516</v>
      </c>
      <c r="BB4">
        <f>DN4*'Value Calculations'!$D$11</f>
        <v>0</v>
      </c>
      <c r="BC4">
        <f>DO4*'Value Calculations'!$D$12</f>
        <v>2.441648218768242</v>
      </c>
      <c r="BD4">
        <f>DP4*'Value Calculations'!$D$13</f>
        <v>5.1591599630793077</v>
      </c>
      <c r="BF4">
        <f>DS4*'Value Calculations'!$D$3</f>
        <v>13.047533716033213</v>
      </c>
      <c r="BG4">
        <f>DT4*'Value Calculations'!$D$4</f>
        <v>11.070831937518097</v>
      </c>
      <c r="BH4">
        <f>DU4*'Value Calculations'!$D$5</f>
        <v>17.512314933492821</v>
      </c>
      <c r="BI4">
        <f>DV4*'Value Calculations'!$D$6</f>
        <v>2.5012986383872571</v>
      </c>
      <c r="BJ4">
        <f>DW4*'Value Calculations'!$D$7</f>
        <v>2.7244311886923769</v>
      </c>
      <c r="BK4">
        <f>DX4*'Value Calculations'!$D$8</f>
        <v>2.2286350540527335</v>
      </c>
      <c r="BL4">
        <f>DY4*'Value Calculations'!$D$9</f>
        <v>2.8969076687628847</v>
      </c>
      <c r="BM4">
        <f>DZ4*'Value Calculations'!$D$10</f>
        <v>6.9410130074478893</v>
      </c>
      <c r="BN4">
        <f>EA4*'Value Calculations'!$D$11</f>
        <v>0.9907141480249374</v>
      </c>
      <c r="BO4">
        <f>EB4*'Value Calculations'!$D$12</f>
        <v>2.441648218768242</v>
      </c>
      <c r="BP4">
        <f>EC4*'Value Calculations'!$D$13</f>
        <v>11.074996720743579</v>
      </c>
      <c r="BR4">
        <f>IFERROR(VLOOKUP($B4,'Raw Stats'!$CM$3:$DC$884,3,FALSE),0)</f>
        <v>77</v>
      </c>
      <c r="BS4">
        <f>IFERROR(VLOOKUP($B4,'Raw Stats'!$CM$3:$DC$884,4,FALSE),0)</f>
        <v>28</v>
      </c>
      <c r="BT4">
        <f>IFERROR(VLOOKUP($B4,'Raw Stats'!$CM$3:$DC$884,5,FALSE),0)</f>
        <v>56</v>
      </c>
      <c r="BU4">
        <f>IFERROR(VLOOKUP($B4,'Raw Stats'!$CM$3:$DC$884,6,FALSE),0)</f>
        <v>84</v>
      </c>
      <c r="BV4">
        <f>IFERROR(VLOOKUP($B4,'Raw Stats'!$CM$3:$DC$884,7,FALSE),0)</f>
        <v>5</v>
      </c>
      <c r="BW4">
        <f>IFERROR(VLOOKUP($B4,'Raw Stats'!$CM$3:$DC$884,8,FALSE),0)</f>
        <v>47</v>
      </c>
      <c r="BX4">
        <f>IFERROR(VLOOKUP($B4,'Raw Stats'!$CM$3:$DC$884,9,FALSE),0)</f>
        <v>66</v>
      </c>
      <c r="BY4">
        <f>IFERROR(VLOOKUP($B4,'Raw Stats'!$CM$3:$DC$884,10,FALSE),0)</f>
        <v>29</v>
      </c>
      <c r="BZ4">
        <f>IFERROR(VLOOKUP($B4,'Raw Stats'!$CM$3:$DC$884,11,FALSE)+VLOOKUP($B4,'Raw Stats'!$CM$3:$DC$884,12,FALSE),0)</f>
        <v>31</v>
      </c>
      <c r="CA4">
        <f>IFERROR(VLOOKUP($B4,'Raw Stats'!$CM$3:$DC$884,13,FALSE)+VLOOKUP($B4,'Raw Stats'!$CM$3:$DC$884,14,FALSE),0)</f>
        <v>0</v>
      </c>
      <c r="CB4">
        <f>IFERROR(VLOOKUP($B4,'Raw Stats'!$CM$3:$DC$884,15,FALSE),0)</f>
        <v>3</v>
      </c>
      <c r="CC4">
        <f>IFERROR(VLOOKUP($B4,'Raw Stats'!$CM$3:$DC$884,16,FALSE),0)</f>
        <v>237</v>
      </c>
      <c r="CE4">
        <f>IFERROR(VLOOKUP($B4,'Raw Stats'!$BU$3:$CJ$528,3,FALSE),0)</f>
        <v>80</v>
      </c>
      <c r="CF4">
        <f>IFERROR(VLOOKUP($B4,'Raw Stats'!$BU$3:$CJ$528,4,FALSE),0)</f>
        <v>36</v>
      </c>
      <c r="CG4">
        <f>IFERROR(VLOOKUP($B4,'Raw Stats'!$BU$3:$CJ$5288,5,FALSE),0)</f>
        <v>68</v>
      </c>
      <c r="CH4">
        <f>IFERROR(VLOOKUP($B4,'Raw Stats'!$BU$3:$CJ$528,6,FALSE),0)</f>
        <v>104</v>
      </c>
      <c r="CI4">
        <f>IFERROR(VLOOKUP($B4,'Raw Stats'!$BU$3:$CJ$528,7,FALSE),0)</f>
        <v>18</v>
      </c>
      <c r="CJ4">
        <f>IFERROR(VLOOKUP($B4,'Raw Stats'!$BU$3:$CJ$528,8,FALSE),0)</f>
        <v>46</v>
      </c>
      <c r="CK4">
        <f>IFERROR(VLOOKUP($B4,'Raw Stats'!$BU$3:$CJ$528,9,FALSE),0)</f>
        <v>47</v>
      </c>
      <c r="CL4">
        <f>IFERROR(VLOOKUP($B4,'Raw Stats'!$BU$3:$CJ$528,10,FALSE),0)</f>
        <v>28</v>
      </c>
      <c r="CM4">
        <f>IFERROR(VLOOKUP($B4,'Raw Stats'!$BU$3:$CJ$528,11,FALSE)+VLOOKUP($B4,'Raw Stats'!$BU$3:$CJ$528,12,FALSE),0)</f>
        <v>38</v>
      </c>
      <c r="CN4">
        <f>IFERROR(VLOOKUP($B4,'Raw Stats'!$BU$3:$CJ$528,13,FALSE)+VLOOKUP($B4,'Raw Stats'!$BU$3:$CJ$528,14,FALSE),0)</f>
        <v>0</v>
      </c>
      <c r="CO4">
        <f>IFERROR(VLOOKUP($B4,'Raw Stats'!$BU$3:$CJ$528,15,FALSE),0)</f>
        <v>5</v>
      </c>
      <c r="CP4">
        <f>IFERROR(VLOOKUP($B4,'Raw Stats'!$BU$3:$CJ$528,16,FALSE),0)</f>
        <v>259</v>
      </c>
      <c r="CR4">
        <f>IFERROR(VLOOKUP($B4,'Raw Stats'!$BC$3:$BR$528,3,FALSE),0)</f>
        <v>36</v>
      </c>
      <c r="CS4">
        <f>IFERROR(VLOOKUP($B4,'Raw Stats'!$BC$3:$BR$528,4,FALSE),0)</f>
        <v>15</v>
      </c>
      <c r="CT4">
        <f>IFERROR(VLOOKUP($B4,'Raw Stats'!$BC$3:$BR$5288,5,FALSE),0)</f>
        <v>41</v>
      </c>
      <c r="CU4">
        <f>IFERROR(VLOOKUP($B4,'Raw Stats'!$BC$3:$BR$52888,6,FALSE),0)</f>
        <v>56</v>
      </c>
      <c r="CV4">
        <f>IFERROR(VLOOKUP($B4,'Raw Stats'!$BC$3:$BR$5288,7,FALSE),0)</f>
        <v>26</v>
      </c>
      <c r="CW4">
        <f>IFERROR(VLOOKUP($B4,'Raw Stats'!$BC$3:$BR$5288,8,FALSE),0)</f>
        <v>16</v>
      </c>
      <c r="CX4">
        <f>IFERROR(VLOOKUP($B4,'Raw Stats'!$BC$3:$BR$5288,9,FALSE),0)</f>
        <v>21</v>
      </c>
      <c r="CY4">
        <f>IFERROR(VLOOKUP($B4,'Raw Stats'!$BC$3:$BR$5288,10,FALSE),0)</f>
        <v>18</v>
      </c>
      <c r="CZ4">
        <f>IFERROR(VLOOKUP($B4,'Raw Stats'!$BC$3:$BR$5288,11,FALSE)+VLOOKUP($B4,'Raw Stats'!$BC$3:$BR$5288,12,FALSE),0)</f>
        <v>17</v>
      </c>
      <c r="DA4">
        <f>IFERROR(VLOOKUP($B4,'Raw Stats'!$BC$3:$BR$5288,13,FALSE)+VLOOKUP($B4,'Raw Stats'!$BC$3:$BR$5288,14,FALSE),0)</f>
        <v>0</v>
      </c>
      <c r="DB4">
        <f>IFERROR(VLOOKUP($B4,'Raw Stats'!$BC$3:$BR$5288,15,FALSE),0)</f>
        <v>1</v>
      </c>
      <c r="DC4">
        <f>IFERROR(VLOOKUP($B4,'Raw Stats'!$BC$3:$BR$5288,16,FALSE),0)</f>
        <v>124</v>
      </c>
      <c r="DE4">
        <f>IFERROR(VLOOKUP($B4,'Raw Stats'!$AK$3:$AZ$528,3,FALSE),0)</f>
        <v>22</v>
      </c>
      <c r="DF4">
        <f>IFERROR(VLOOKUP($B4,'Raw Stats'!$AK$3:$AZ$528,4,FALSE),0)</f>
        <v>8</v>
      </c>
      <c r="DG4">
        <f>IFERROR(VLOOKUP($B4,'Raw Stats'!$AK$3:$AZ$528,5,FALSE),0)</f>
        <v>29</v>
      </c>
      <c r="DH4">
        <f>IFERROR(VLOOKUP($B4,'Raw Stats'!$AK$3:$AZ$528,6,FALSE),0)</f>
        <v>37</v>
      </c>
      <c r="DI4">
        <f>IFERROR(VLOOKUP($B4,'Raw Stats'!$AK$3:$AZ$528,7,FALSE),0)</f>
        <v>15</v>
      </c>
      <c r="DJ4">
        <f>IFERROR(VLOOKUP($B4,'Raw Stats'!$AK$3:$AZ$528,8,FALSE),0)</f>
        <v>14</v>
      </c>
      <c r="DK4">
        <f>IFERROR(VLOOKUP($B4,'Raw Stats'!$AK$3:$AZ$528,9,FALSE),0)</f>
        <v>11</v>
      </c>
      <c r="DL4">
        <f>IFERROR(VLOOKUP($B4,'Raw Stats'!$AK$3:$AZ$528,10,FALSE),0)</f>
        <v>7</v>
      </c>
      <c r="DM4">
        <f>IFERROR(VLOOKUP($B4,'Raw Stats'!$AK$3:$AZ$528,11,FALSE)+VLOOKUP($B4,'Raw Stats'!$AK$3:$AZ$528,12,FALSE),0)</f>
        <v>11</v>
      </c>
      <c r="DN4">
        <f>IFERROR(VLOOKUP($B4,'Raw Stats'!$AK$3:$AZ$528,13,FALSE)+VLOOKUP($B4,'Raw Stats'!$AK$3:$AZ$528,14,FALSE),0)</f>
        <v>0</v>
      </c>
      <c r="DO4">
        <f>IFERROR(VLOOKUP($B4,'Raw Stats'!$AK$3:$AZ$528,15,FALSE),0)</f>
        <v>3</v>
      </c>
      <c r="DP4">
        <f>IFERROR(VLOOKUP($B4,'Raw Stats'!$AK$3:$AZ$528,16,FALSE),0)</f>
        <v>75</v>
      </c>
      <c r="DR4">
        <f>IFERROR(VLOOKUP($B4,'Raw Stats'!$S$3:$AH$528,3,FALSE),0)</f>
        <v>41</v>
      </c>
      <c r="DS4">
        <f>IFERROR(VLOOKUP($B4,'Raw Stats'!$S$3:$AH$528,4,FALSE),0)</f>
        <v>32</v>
      </c>
      <c r="DT4">
        <f>IFERROR(VLOOKUP($B4,'Raw Stats'!$S$3:$AH$528,5,FALSE),0)</f>
        <v>34</v>
      </c>
      <c r="DU4">
        <f>IFERROR(VLOOKUP($B4,'Raw Stats'!$S$3:$AH$528,6,FALSE),0)</f>
        <v>66</v>
      </c>
      <c r="DV4">
        <f>IFERROR(VLOOKUP($B4,'Raw Stats'!$S$3:$AH$528,7,FALSE),0)</f>
        <v>20</v>
      </c>
      <c r="DW4">
        <f>IFERROR(VLOOKUP($B4,'Raw Stats'!$S$3:$AH$528,8,FALSE),0)</f>
        <v>31</v>
      </c>
      <c r="DX4">
        <f>IFERROR(VLOOKUP($B4,'Raw Stats'!$S$3:$AH$528,9,FALSE),0)</f>
        <v>31</v>
      </c>
      <c r="DY4">
        <f>IFERROR(VLOOKUP($B4,'Raw Stats'!$S$3:$AH$528,10,FALSE),0)</f>
        <v>23</v>
      </c>
      <c r="DZ4">
        <f>IFERROR(VLOOKUP($B4,'Raw Stats'!$S$3:$AH$528,11,FALSE)+VLOOKUP($B4,'Raw Stats'!$S$3:$AH$528,12,FALSE),0)</f>
        <v>19</v>
      </c>
      <c r="EA4">
        <f>IFERROR(VLOOKUP($B4,'Raw Stats'!$S$3:$AH$528,13,FALSE)+VLOOKUP($B4,'Raw Stats'!$S$3:$AH$528,14,FALSE),0)</f>
        <v>1</v>
      </c>
      <c r="EB4">
        <f>IFERROR(VLOOKUP($B4,'Raw Stats'!$S$3:$AH$528,15,FALSE),0)</f>
        <v>3</v>
      </c>
      <c r="EC4">
        <f>IFERROR(VLOOKUP($B4,'Raw Stats'!$S$3:$AH$528,16,FALSE),0)</f>
        <v>161</v>
      </c>
    </row>
    <row r="5" spans="1:133" x14ac:dyDescent="0.2">
      <c r="A5">
        <f>IFERROR(VLOOKUP(B5,Sheet2!$W$1:$X$300,2,FALSE),301)</f>
        <v>6</v>
      </c>
      <c r="B5" s="28" t="s">
        <v>23</v>
      </c>
      <c r="C5">
        <f t="shared" si="0"/>
        <v>1.3488295724607229</v>
      </c>
      <c r="D5">
        <f t="shared" si="1"/>
        <v>1.3001913941425254</v>
      </c>
      <c r="E5">
        <f t="shared" si="2"/>
        <v>1.1048248688498212</v>
      </c>
      <c r="F5">
        <f t="shared" si="3"/>
        <v>1.2212209356771451</v>
      </c>
      <c r="G5">
        <f t="shared" si="4"/>
        <v>1.1232356383937527</v>
      </c>
      <c r="H5">
        <v>1.3</v>
      </c>
      <c r="J5">
        <f>BS5*'Value Calculations'!$D$3</f>
        <v>14.270740001911326</v>
      </c>
      <c r="K5">
        <f>BT5*'Value Calculations'!$D$4</f>
        <v>16.931860610321795</v>
      </c>
      <c r="L5">
        <f>BU5*'Value Calculations'!$D$5</f>
        <v>23.084415139604175</v>
      </c>
      <c r="M5">
        <f>BV5*'Value Calculations'!$D$6</f>
        <v>0.12506493191936285</v>
      </c>
      <c r="N5">
        <f>BW5*'Value Calculations'!$D$7</f>
        <v>5.6246321314939394</v>
      </c>
      <c r="O5">
        <f>BX5*'Value Calculations'!$D$8</f>
        <v>8.626974402784775</v>
      </c>
      <c r="P5">
        <f>BY5*'Value Calculations'!$D$9</f>
        <v>6.2976253668758364</v>
      </c>
      <c r="Q5">
        <f>BZ5*'Value Calculations'!$D$10</f>
        <v>8.402278903752709</v>
      </c>
      <c r="R5">
        <f>CA5*'Value Calculations'!$D$11</f>
        <v>4.9535707401246869</v>
      </c>
      <c r="S5">
        <f>CB5*'Value Calculations'!$D$12</f>
        <v>4.883296437536484</v>
      </c>
      <c r="T5">
        <f>CC5*'Value Calculations'!$D$13</f>
        <v>17.403566275454196</v>
      </c>
      <c r="V5">
        <f>CF5*'Value Calculations'!$D$3</f>
        <v>13.863004573285288</v>
      </c>
      <c r="W5">
        <f>CG5*'Value Calculations'!$D$4</f>
        <v>14.652571682009247</v>
      </c>
      <c r="X5">
        <f>CH5*'Value Calculations'!$D$5</f>
        <v>20.961710299180801</v>
      </c>
      <c r="Y5">
        <f>CI5*'Value Calculations'!$D$6</f>
        <v>2.6263635703066202</v>
      </c>
      <c r="Z5">
        <f>CJ5*'Value Calculations'!$D$7</f>
        <v>5.6246321314939394</v>
      </c>
      <c r="AA5">
        <f>CK5*'Value Calculations'!$D$8</f>
        <v>8.4831914960716954</v>
      </c>
      <c r="AB5">
        <f>CL5*'Value Calculations'!$D$9</f>
        <v>7.5571504402510037</v>
      </c>
      <c r="AC5">
        <f>CM5*'Value Calculations'!$D$10</f>
        <v>6.9410130074478893</v>
      </c>
      <c r="AD5">
        <f>CN5*'Value Calculations'!$D$11</f>
        <v>2.9721424440748123</v>
      </c>
      <c r="AE5">
        <f>CO5*'Value Calculations'!$D$12</f>
        <v>2.441648218768242</v>
      </c>
      <c r="AF5">
        <f>CP5*'Value Calculations'!$D$13</f>
        <v>19.192075062655022</v>
      </c>
      <c r="AH5">
        <f>CS5*'Value Calculations'!$D$3</f>
        <v>4.8928251435124546</v>
      </c>
      <c r="AI5">
        <f>CT5*'Value Calculations'!$D$4</f>
        <v>6.8378667849376482</v>
      </c>
      <c r="AJ5">
        <f>CU5*'Value Calculations'!$D$5</f>
        <v>8.7561574667464104</v>
      </c>
      <c r="AK5">
        <f>CV5*'Value Calculations'!$D$6</f>
        <v>-1.5007791830323542</v>
      </c>
      <c r="AL5">
        <f>CW5*'Value Calculations'!$D$7</f>
        <v>3.5153950821837121</v>
      </c>
      <c r="AM5">
        <f>CX5*'Value Calculations'!$D$8</f>
        <v>5.1042931883143252</v>
      </c>
      <c r="AN5">
        <f>CY5*'Value Calculations'!$D$9</f>
        <v>4.0304802348005353</v>
      </c>
      <c r="AO5">
        <f>CZ5*'Value Calculations'!$D$10</f>
        <v>3.6531647407620471</v>
      </c>
      <c r="AP5">
        <f>DA5*'Value Calculations'!$D$11</f>
        <v>0</v>
      </c>
      <c r="AQ5">
        <f>DB5*'Value Calculations'!$D$12</f>
        <v>2.441648218768242</v>
      </c>
      <c r="AR5">
        <f>DC5*'Value Calculations'!$D$13</f>
        <v>7.5667679458496506</v>
      </c>
      <c r="AT5">
        <f>DF5*'Value Calculations'!$D$3</f>
        <v>10.601121144276986</v>
      </c>
      <c r="AU5">
        <f>DG5*'Value Calculations'!$D$4</f>
        <v>12.047670049652048</v>
      </c>
      <c r="AV5">
        <f>DH5*'Value Calculations'!$D$5</f>
        <v>16.716300618334056</v>
      </c>
      <c r="AW5">
        <f>DI5*'Value Calculations'!$D$6</f>
        <v>1.8759739787904428</v>
      </c>
      <c r="AX5">
        <f>DJ5*'Value Calculations'!$D$7</f>
        <v>4.8336682380026037</v>
      </c>
      <c r="AY5">
        <f>DK5*'Value Calculations'!$D$8</f>
        <v>9.7772376564894117</v>
      </c>
      <c r="AZ5">
        <f>DL5*'Value Calculations'!$D$9</f>
        <v>6.5495303815508699</v>
      </c>
      <c r="BA5">
        <f>DM5*'Value Calculations'!$D$10</f>
        <v>3.6531647407620471</v>
      </c>
      <c r="BB5">
        <f>DN5*'Value Calculations'!$D$11</f>
        <v>0.9907141480249374</v>
      </c>
      <c r="BC5">
        <f>DO5*'Value Calculations'!$D$12</f>
        <v>5.6971791771258982</v>
      </c>
      <c r="BD5">
        <f>DP5*'Value Calculations'!$D$13</f>
        <v>13.964126300067992</v>
      </c>
      <c r="BF5">
        <f>DS5*'Value Calculations'!$D$3</f>
        <v>8.9701794297728341</v>
      </c>
      <c r="BG5">
        <f>DT5*'Value Calculations'!$D$4</f>
        <v>11.070831937518097</v>
      </c>
      <c r="BH5">
        <f>DU5*'Value Calculations'!$D$5</f>
        <v>14.858933882963607</v>
      </c>
      <c r="BI5">
        <f>DV5*'Value Calculations'!$D$6</f>
        <v>-0.62532465959681427</v>
      </c>
      <c r="BJ5">
        <f>DW5*'Value Calculations'!$D$7</f>
        <v>4.5700136068388257</v>
      </c>
      <c r="BK5">
        <f>DX5*'Value Calculations'!$D$8</f>
        <v>8.9145402162109342</v>
      </c>
      <c r="BL5">
        <f>DY5*'Value Calculations'!$D$9</f>
        <v>5.1640528008381859</v>
      </c>
      <c r="BM5">
        <f>DZ5*'Value Calculations'!$D$10</f>
        <v>4.0184812148382516</v>
      </c>
      <c r="BN5">
        <f>EA5*'Value Calculations'!$D$11</f>
        <v>5.9442848881496246</v>
      </c>
      <c r="BO5">
        <f>EB5*'Value Calculations'!$D$12</f>
        <v>2.441648218768242</v>
      </c>
      <c r="BP5">
        <f>EC5*'Value Calculations'!$D$13</f>
        <v>12.175617512867165</v>
      </c>
      <c r="BR5">
        <f>IFERROR(VLOOKUP($B5,'Raw Stats'!$CM$3:$DC$884,3,FALSE),0)</f>
        <v>82</v>
      </c>
      <c r="BS5">
        <f>IFERROR(VLOOKUP($B5,'Raw Stats'!$CM$3:$DC$884,4,FALSE),0)</f>
        <v>35</v>
      </c>
      <c r="BT5">
        <f>IFERROR(VLOOKUP($B5,'Raw Stats'!$CM$3:$DC$884,5,FALSE),0)</f>
        <v>52</v>
      </c>
      <c r="BU5">
        <f>IFERROR(VLOOKUP($B5,'Raw Stats'!$CM$3:$DC$884,6,FALSE),0)</f>
        <v>87</v>
      </c>
      <c r="BV5">
        <f>IFERROR(VLOOKUP($B5,'Raw Stats'!$CM$3:$DC$884,7,FALSE),0)</f>
        <v>1</v>
      </c>
      <c r="BW5">
        <f>IFERROR(VLOOKUP($B5,'Raw Stats'!$CM$3:$DC$884,8,FALSE),0)</f>
        <v>64</v>
      </c>
      <c r="BX5">
        <f>IFERROR(VLOOKUP($B5,'Raw Stats'!$CM$3:$DC$884,9,FALSE),0)</f>
        <v>120</v>
      </c>
      <c r="BY5">
        <f>IFERROR(VLOOKUP($B5,'Raw Stats'!$CM$3:$DC$884,10,FALSE),0)</f>
        <v>50</v>
      </c>
      <c r="BZ5">
        <f>IFERROR(VLOOKUP($B5,'Raw Stats'!$CM$3:$DC$884,11,FALSE)+VLOOKUP($B5,'Raw Stats'!$CM$3:$DC$884,12,FALSE),0)</f>
        <v>23</v>
      </c>
      <c r="CA5">
        <f>IFERROR(VLOOKUP($B5,'Raw Stats'!$CM$3:$DC$884,13,FALSE)+VLOOKUP($B5,'Raw Stats'!$CM$3:$DC$884,14,FALSE),0)</f>
        <v>5</v>
      </c>
      <c r="CB5">
        <f>IFERROR(VLOOKUP($B5,'Raw Stats'!$CM$3:$DC$884,15,FALSE),0)</f>
        <v>6</v>
      </c>
      <c r="CC5">
        <f>IFERROR(VLOOKUP($B5,'Raw Stats'!$CM$3:$DC$884,16,FALSE),0)</f>
        <v>253</v>
      </c>
      <c r="CE5">
        <f>IFERROR(VLOOKUP($B5,'Raw Stats'!$BU$3:$CJ$528,3,FALSE),0)</f>
        <v>81</v>
      </c>
      <c r="CF5">
        <f>IFERROR(VLOOKUP($B5,'Raw Stats'!$BU$3:$CJ$528,4,FALSE),0)</f>
        <v>34</v>
      </c>
      <c r="CG5">
        <f>IFERROR(VLOOKUP($B5,'Raw Stats'!$BU$3:$CJ$5288,5,FALSE),0)</f>
        <v>45</v>
      </c>
      <c r="CH5">
        <f>IFERROR(VLOOKUP($B5,'Raw Stats'!$BU$3:$CJ$528,6,FALSE),0)</f>
        <v>79</v>
      </c>
      <c r="CI5">
        <f>IFERROR(VLOOKUP($B5,'Raw Stats'!$BU$3:$CJ$528,7,FALSE),0)</f>
        <v>21</v>
      </c>
      <c r="CJ5">
        <f>IFERROR(VLOOKUP($B5,'Raw Stats'!$BU$3:$CJ$528,8,FALSE),0)</f>
        <v>64</v>
      </c>
      <c r="CK5">
        <f>IFERROR(VLOOKUP($B5,'Raw Stats'!$BU$3:$CJ$528,9,FALSE),0)</f>
        <v>118</v>
      </c>
      <c r="CL5">
        <f>IFERROR(VLOOKUP($B5,'Raw Stats'!$BU$3:$CJ$528,10,FALSE),0)</f>
        <v>60</v>
      </c>
      <c r="CM5">
        <f>IFERROR(VLOOKUP($B5,'Raw Stats'!$BU$3:$CJ$528,11,FALSE)+VLOOKUP($B5,'Raw Stats'!$BU$3:$CJ$528,12,FALSE),0)</f>
        <v>19</v>
      </c>
      <c r="CN5">
        <f>IFERROR(VLOOKUP($B5,'Raw Stats'!$BU$3:$CJ$528,13,FALSE)+VLOOKUP($B5,'Raw Stats'!$BU$3:$CJ$528,14,FALSE),0)</f>
        <v>3</v>
      </c>
      <c r="CO5">
        <f>IFERROR(VLOOKUP($B5,'Raw Stats'!$BU$3:$CJ$528,15,FALSE),0)</f>
        <v>3</v>
      </c>
      <c r="CP5">
        <f>IFERROR(VLOOKUP($B5,'Raw Stats'!$BU$3:$CJ$528,16,FALSE),0)</f>
        <v>279</v>
      </c>
      <c r="CR5">
        <f>IFERROR(VLOOKUP($B5,'Raw Stats'!$BC$3:$BR$528,3,FALSE),0)</f>
        <v>41</v>
      </c>
      <c r="CS5">
        <f>IFERROR(VLOOKUP($B5,'Raw Stats'!$BC$3:$BR$528,4,FALSE),0)</f>
        <v>12</v>
      </c>
      <c r="CT5">
        <f>IFERROR(VLOOKUP($B5,'Raw Stats'!$BC$3:$BR$5288,5,FALSE),0)</f>
        <v>21</v>
      </c>
      <c r="CU5">
        <f>IFERROR(VLOOKUP($B5,'Raw Stats'!$BC$3:$BR$52888,6,FALSE),0)</f>
        <v>33</v>
      </c>
      <c r="CV5">
        <f>IFERROR(VLOOKUP($B5,'Raw Stats'!$BC$3:$BR$5288,7,FALSE),0)</f>
        <v>-12</v>
      </c>
      <c r="CW5">
        <f>IFERROR(VLOOKUP($B5,'Raw Stats'!$BC$3:$BR$5288,8,FALSE),0)</f>
        <v>40</v>
      </c>
      <c r="CX5">
        <f>IFERROR(VLOOKUP($B5,'Raw Stats'!$BC$3:$BR$5288,9,FALSE),0)</f>
        <v>71</v>
      </c>
      <c r="CY5">
        <f>IFERROR(VLOOKUP($B5,'Raw Stats'!$BC$3:$BR$5288,10,FALSE),0)</f>
        <v>32</v>
      </c>
      <c r="CZ5">
        <f>IFERROR(VLOOKUP($B5,'Raw Stats'!$BC$3:$BR$5288,11,FALSE)+VLOOKUP($B5,'Raw Stats'!$BC$3:$BR$5288,12,FALSE),0)</f>
        <v>10</v>
      </c>
      <c r="DA5">
        <f>IFERROR(VLOOKUP($B5,'Raw Stats'!$BC$3:$BR$5288,13,FALSE)+VLOOKUP($B5,'Raw Stats'!$BC$3:$BR$5288,14,FALSE),0)</f>
        <v>0</v>
      </c>
      <c r="DB5">
        <f>IFERROR(VLOOKUP($B5,'Raw Stats'!$BC$3:$BR$5288,15,FALSE),0)</f>
        <v>3</v>
      </c>
      <c r="DC5">
        <f>IFERROR(VLOOKUP($B5,'Raw Stats'!$BC$3:$BR$5288,16,FALSE),0)</f>
        <v>110</v>
      </c>
      <c r="DE5">
        <f>IFERROR(VLOOKUP($B5,'Raw Stats'!$AK$3:$AZ$528,3,FALSE),0)</f>
        <v>71</v>
      </c>
      <c r="DF5">
        <f>IFERROR(VLOOKUP($B5,'Raw Stats'!$AK$3:$AZ$528,4,FALSE),0)</f>
        <v>26</v>
      </c>
      <c r="DG5">
        <f>IFERROR(VLOOKUP($B5,'Raw Stats'!$AK$3:$AZ$528,5,FALSE),0)</f>
        <v>37</v>
      </c>
      <c r="DH5">
        <f>IFERROR(VLOOKUP($B5,'Raw Stats'!$AK$3:$AZ$528,6,FALSE),0)</f>
        <v>63</v>
      </c>
      <c r="DI5">
        <f>IFERROR(VLOOKUP($B5,'Raw Stats'!$AK$3:$AZ$528,7,FALSE),0)</f>
        <v>15</v>
      </c>
      <c r="DJ5">
        <f>IFERROR(VLOOKUP($B5,'Raw Stats'!$AK$3:$AZ$528,8,FALSE),0)</f>
        <v>55</v>
      </c>
      <c r="DK5">
        <f>IFERROR(VLOOKUP($B5,'Raw Stats'!$AK$3:$AZ$528,9,FALSE),0)</f>
        <v>136</v>
      </c>
      <c r="DL5">
        <f>IFERROR(VLOOKUP($B5,'Raw Stats'!$AK$3:$AZ$528,10,FALSE),0)</f>
        <v>52</v>
      </c>
      <c r="DM5">
        <f>IFERROR(VLOOKUP($B5,'Raw Stats'!$AK$3:$AZ$528,11,FALSE)+VLOOKUP($B5,'Raw Stats'!$AK$3:$AZ$528,12,FALSE),0)</f>
        <v>10</v>
      </c>
      <c r="DN5">
        <f>IFERROR(VLOOKUP($B5,'Raw Stats'!$AK$3:$AZ$528,13,FALSE)+VLOOKUP($B5,'Raw Stats'!$AK$3:$AZ$528,14,FALSE),0)</f>
        <v>1</v>
      </c>
      <c r="DO5">
        <f>IFERROR(VLOOKUP($B5,'Raw Stats'!$AK$3:$AZ$528,15,FALSE),0)</f>
        <v>7</v>
      </c>
      <c r="DP5">
        <f>IFERROR(VLOOKUP($B5,'Raw Stats'!$AK$3:$AZ$528,16,FALSE),0)</f>
        <v>203</v>
      </c>
      <c r="DR5">
        <f>IFERROR(VLOOKUP($B5,'Raw Stats'!$S$3:$AH$528,3,FALSE),0)</f>
        <v>69</v>
      </c>
      <c r="DS5">
        <f>IFERROR(VLOOKUP($B5,'Raw Stats'!$S$3:$AH$528,4,FALSE),0)</f>
        <v>22</v>
      </c>
      <c r="DT5">
        <f>IFERROR(VLOOKUP($B5,'Raw Stats'!$S$3:$AH$528,5,FALSE),0)</f>
        <v>34</v>
      </c>
      <c r="DU5">
        <f>IFERROR(VLOOKUP($B5,'Raw Stats'!$S$3:$AH$528,6,FALSE),0)</f>
        <v>56</v>
      </c>
      <c r="DV5">
        <f>IFERROR(VLOOKUP($B5,'Raw Stats'!$S$3:$AH$528,7,FALSE),0)</f>
        <v>-5</v>
      </c>
      <c r="DW5">
        <f>IFERROR(VLOOKUP($B5,'Raw Stats'!$S$3:$AH$528,8,FALSE),0)</f>
        <v>52</v>
      </c>
      <c r="DX5">
        <f>IFERROR(VLOOKUP($B5,'Raw Stats'!$S$3:$AH$528,9,FALSE),0)</f>
        <v>124</v>
      </c>
      <c r="DY5">
        <f>IFERROR(VLOOKUP($B5,'Raw Stats'!$S$3:$AH$528,10,FALSE),0)</f>
        <v>41</v>
      </c>
      <c r="DZ5">
        <f>IFERROR(VLOOKUP($B5,'Raw Stats'!$S$3:$AH$528,11,FALSE)+VLOOKUP($B5,'Raw Stats'!$S$3:$AH$528,12,FALSE),0)</f>
        <v>11</v>
      </c>
      <c r="EA5">
        <f>IFERROR(VLOOKUP($B5,'Raw Stats'!$S$3:$AH$528,13,FALSE)+VLOOKUP($B5,'Raw Stats'!$S$3:$AH$528,14,FALSE),0)</f>
        <v>6</v>
      </c>
      <c r="EB5">
        <f>IFERROR(VLOOKUP($B5,'Raw Stats'!$S$3:$AH$528,15,FALSE),0)</f>
        <v>3</v>
      </c>
      <c r="EC5">
        <f>IFERROR(VLOOKUP($B5,'Raw Stats'!$S$3:$AH$528,16,FALSE),0)</f>
        <v>177</v>
      </c>
    </row>
    <row r="6" spans="1:133" x14ac:dyDescent="0.2">
      <c r="A6">
        <f>IFERROR(VLOOKUP(B6,Sheet2!$W$1:$X$300,2,FALSE),301)</f>
        <v>21</v>
      </c>
      <c r="B6" s="28" t="s">
        <v>22</v>
      </c>
      <c r="C6">
        <f t="shared" si="0"/>
        <v>1.2292414836728609</v>
      </c>
      <c r="D6">
        <f t="shared" si="1"/>
        <v>1.3919879912205706</v>
      </c>
      <c r="E6">
        <f t="shared" si="2"/>
        <v>1.4757862068811312</v>
      </c>
      <c r="F6">
        <f t="shared" si="3"/>
        <v>1.065005787502366</v>
      </c>
      <c r="G6">
        <f t="shared" si="4"/>
        <v>1.3915465060550298</v>
      </c>
      <c r="H6">
        <v>1.3</v>
      </c>
      <c r="J6">
        <f>BS6*'Value Calculations'!$D$3</f>
        <v>10.193385715650948</v>
      </c>
      <c r="K6">
        <f>BT6*'Value Calculations'!$D$4</f>
        <v>14.652571682009247</v>
      </c>
      <c r="L6">
        <f>BU6*'Value Calculations'!$D$5</f>
        <v>18.573667353704508</v>
      </c>
      <c r="M6">
        <f>BV6*'Value Calculations'!$D$6</f>
        <v>1.8759739787904428</v>
      </c>
      <c r="N6">
        <f>BW6*'Value Calculations'!$D$7</f>
        <v>5.4488623773847538</v>
      </c>
      <c r="O6">
        <f>BX6*'Value Calculations'!$D$8</f>
        <v>7.1891453356539792</v>
      </c>
      <c r="P6">
        <f>BY6*'Value Calculations'!$D$9</f>
        <v>11.96548819706409</v>
      </c>
      <c r="Q6">
        <f>BZ6*'Value Calculations'!$D$10</f>
        <v>4.7491141629906615</v>
      </c>
      <c r="R6">
        <f>CA6*'Value Calculations'!$D$11</f>
        <v>1.9814282960498748</v>
      </c>
      <c r="S6">
        <f>CB6*'Value Calculations'!$D$12</f>
        <v>4.883296437536484</v>
      </c>
      <c r="T6">
        <f>CC6*'Value Calculations'!$D$13</f>
        <v>13.138660705975303</v>
      </c>
      <c r="V6">
        <f>CF6*'Value Calculations'!$D$3</f>
        <v>12.639798287407174</v>
      </c>
      <c r="W6">
        <f>CG6*'Value Calculations'!$D$4</f>
        <v>18.234311426500398</v>
      </c>
      <c r="X6">
        <f>CH6*'Value Calculations'!$D$5</f>
        <v>23.084415139604175</v>
      </c>
      <c r="Y6">
        <f>CI6*'Value Calculations'!$D$6</f>
        <v>3.5018180937421599</v>
      </c>
      <c r="Z6">
        <f>CJ6*'Value Calculations'!$D$7</f>
        <v>2.7244311886923769</v>
      </c>
      <c r="AA6">
        <f>CK6*'Value Calculations'!$D$8</f>
        <v>7.9080598692193771</v>
      </c>
      <c r="AB6">
        <f>CL6*'Value Calculations'!$D$9</f>
        <v>10.957868138363956</v>
      </c>
      <c r="AC6">
        <f>CM6*'Value Calculations'!$D$10</f>
        <v>8.402278903752709</v>
      </c>
      <c r="AD6">
        <f>CN6*'Value Calculations'!$D$11</f>
        <v>0</v>
      </c>
      <c r="AE6">
        <f>CO6*'Value Calculations'!$D$12</f>
        <v>5.6971791771258982</v>
      </c>
      <c r="AF6">
        <f>CP6*'Value Calculations'!$D$13</f>
        <v>14.032915099575716</v>
      </c>
      <c r="AH6">
        <f>CS6*'Value Calculations'!$D$3</f>
        <v>6.1160314293905689</v>
      </c>
      <c r="AI6">
        <f>CT6*'Value Calculations'!$D$4</f>
        <v>11.070831937518097</v>
      </c>
      <c r="AJ6">
        <f>CU6*'Value Calculations'!$D$5</f>
        <v>13.001567147593155</v>
      </c>
      <c r="AK6">
        <f>CV6*'Value Calculations'!$D$6</f>
        <v>1.75090904687108</v>
      </c>
      <c r="AL6">
        <f>CW6*'Value Calculations'!$D$7</f>
        <v>3.6032799592383049</v>
      </c>
      <c r="AM6">
        <f>CX6*'Value Calculations'!$D$8</f>
        <v>6.3983393487320415</v>
      </c>
      <c r="AN6">
        <f>CY6*'Value Calculations'!$D$9</f>
        <v>5.2900053081757026</v>
      </c>
      <c r="AO6">
        <f>CZ6*'Value Calculations'!$D$10</f>
        <v>5.4797471111430704</v>
      </c>
      <c r="AP6">
        <f>DA6*'Value Calculations'!$D$11</f>
        <v>2.9721424440748123</v>
      </c>
      <c r="AQ6">
        <f>DB6*'Value Calculations'!$D$12</f>
        <v>2.441648218768242</v>
      </c>
      <c r="AR6">
        <f>DC6*'Value Calculations'!$D$13</f>
        <v>6.810091151264686</v>
      </c>
      <c r="AT6">
        <f>DF6*'Value Calculations'!$D$3</f>
        <v>4.4850897148864171</v>
      </c>
      <c r="AU6">
        <f>DG6*'Value Calculations'!$D$4</f>
        <v>14.978184386053897</v>
      </c>
      <c r="AV6">
        <f>DH6*'Value Calculations'!$D$5</f>
        <v>15.124271988016528</v>
      </c>
      <c r="AW6">
        <f>DI6*'Value Calculations'!$D$6</f>
        <v>-1.3757142511129914</v>
      </c>
      <c r="AX6">
        <f>DJ6*'Value Calculations'!$D$7</f>
        <v>6.5913657790944598</v>
      </c>
      <c r="AY6">
        <f>DK6*'Value Calculations'!$D$8</f>
        <v>13.084244510890242</v>
      </c>
      <c r="AZ6">
        <f>DL6*'Value Calculations'!$D$9</f>
        <v>9.0685805283012044</v>
      </c>
      <c r="BA6">
        <f>DM6*'Value Calculations'!$D$10</f>
        <v>8.402278903752709</v>
      </c>
      <c r="BB6">
        <f>DN6*'Value Calculations'!$D$11</f>
        <v>0.9907141480249374</v>
      </c>
      <c r="BC6">
        <f>DO6*'Value Calculations'!$D$12</f>
        <v>3.2555309583576562</v>
      </c>
      <c r="BD6">
        <f>DP6*'Value Calculations'!$D$13</f>
        <v>12.725927908928957</v>
      </c>
      <c r="BF6">
        <f>DS6*'Value Calculations'!$D$3</f>
        <v>7.7469731438947198</v>
      </c>
      <c r="BG6">
        <f>DT6*'Value Calculations'!$D$4</f>
        <v>18.559924130545046</v>
      </c>
      <c r="BH6">
        <f>DU6*'Value Calculations'!$D$5</f>
        <v>20.165695984022037</v>
      </c>
      <c r="BI6">
        <f>DV6*'Value Calculations'!$D$6</f>
        <v>1.75090904687108</v>
      </c>
      <c r="BJ6">
        <f>DW6*'Value Calculations'!$D$7</f>
        <v>3.0759706969107481</v>
      </c>
      <c r="BK6">
        <f>DX6*'Value Calculations'!$D$8</f>
        <v>13.58748468438602</v>
      </c>
      <c r="BL6">
        <f>DY6*'Value Calculations'!$D$9</f>
        <v>7.1792929182384535</v>
      </c>
      <c r="BM6">
        <f>DZ6*'Value Calculations'!$D$10</f>
        <v>9.863544800057527</v>
      </c>
      <c r="BN6">
        <f>EA6*'Value Calculations'!$D$11</f>
        <v>0</v>
      </c>
      <c r="BO6">
        <f>EB6*'Value Calculations'!$D$12</f>
        <v>3.2555309583576562</v>
      </c>
      <c r="BP6">
        <f>EC6*'Value Calculations'!$D$13</f>
        <v>8.0482895424037189</v>
      </c>
      <c r="BR6">
        <f>IFERROR(VLOOKUP($B6,'Raw Stats'!$CM$3:$DC$884,3,FALSE),0)</f>
        <v>77</v>
      </c>
      <c r="BS6">
        <f>IFERROR(VLOOKUP($B6,'Raw Stats'!$CM$3:$DC$884,4,FALSE),0)</f>
        <v>25</v>
      </c>
      <c r="BT6">
        <f>IFERROR(VLOOKUP($B6,'Raw Stats'!$CM$3:$DC$884,5,FALSE),0)</f>
        <v>45</v>
      </c>
      <c r="BU6">
        <f>IFERROR(VLOOKUP($B6,'Raw Stats'!$CM$3:$DC$884,6,FALSE),0)</f>
        <v>70</v>
      </c>
      <c r="BV6">
        <f>IFERROR(VLOOKUP($B6,'Raw Stats'!$CM$3:$DC$884,7,FALSE),0)</f>
        <v>15</v>
      </c>
      <c r="BW6">
        <f>IFERROR(VLOOKUP($B6,'Raw Stats'!$CM$3:$DC$884,8,FALSE),0)</f>
        <v>62</v>
      </c>
      <c r="BX6">
        <f>IFERROR(VLOOKUP($B6,'Raw Stats'!$CM$3:$DC$884,9,FALSE),0)</f>
        <v>100</v>
      </c>
      <c r="BY6">
        <f>IFERROR(VLOOKUP($B6,'Raw Stats'!$CM$3:$DC$884,10,FALSE),0)</f>
        <v>95</v>
      </c>
      <c r="BZ6">
        <f>IFERROR(VLOOKUP($B6,'Raw Stats'!$CM$3:$DC$884,11,FALSE)+VLOOKUP($B6,'Raw Stats'!$CM$3:$DC$884,12,FALSE),0)</f>
        <v>13</v>
      </c>
      <c r="CA6">
        <f>IFERROR(VLOOKUP($B6,'Raw Stats'!$CM$3:$DC$884,13,FALSE)+VLOOKUP($B6,'Raw Stats'!$CM$3:$DC$884,14,FALSE),0)</f>
        <v>2</v>
      </c>
      <c r="CB6">
        <f>IFERROR(VLOOKUP($B6,'Raw Stats'!$CM$3:$DC$884,15,FALSE),0)</f>
        <v>6</v>
      </c>
      <c r="CC6">
        <f>IFERROR(VLOOKUP($B6,'Raw Stats'!$CM$3:$DC$884,16,FALSE),0)</f>
        <v>191</v>
      </c>
      <c r="CE6">
        <f>IFERROR(VLOOKUP($B6,'Raw Stats'!$BU$3:$CJ$528,3,FALSE),0)</f>
        <v>77</v>
      </c>
      <c r="CF6">
        <f>IFERROR(VLOOKUP($B6,'Raw Stats'!$BU$3:$CJ$528,4,FALSE),0)</f>
        <v>31</v>
      </c>
      <c r="CG6">
        <f>IFERROR(VLOOKUP($B6,'Raw Stats'!$BU$3:$CJ$5288,5,FALSE),0)</f>
        <v>56</v>
      </c>
      <c r="CH6">
        <f>IFERROR(VLOOKUP($B6,'Raw Stats'!$BU$3:$CJ$528,6,FALSE),0)</f>
        <v>87</v>
      </c>
      <c r="CI6">
        <f>IFERROR(VLOOKUP($B6,'Raw Stats'!$BU$3:$CJ$528,7,FALSE),0)</f>
        <v>28</v>
      </c>
      <c r="CJ6">
        <f>IFERROR(VLOOKUP($B6,'Raw Stats'!$BU$3:$CJ$528,8,FALSE),0)</f>
        <v>31</v>
      </c>
      <c r="CK6">
        <f>IFERROR(VLOOKUP($B6,'Raw Stats'!$BU$3:$CJ$528,9,FALSE),0)</f>
        <v>110</v>
      </c>
      <c r="CL6">
        <f>IFERROR(VLOOKUP($B6,'Raw Stats'!$BU$3:$CJ$528,10,FALSE),0)</f>
        <v>87</v>
      </c>
      <c r="CM6">
        <f>IFERROR(VLOOKUP($B6,'Raw Stats'!$BU$3:$CJ$528,11,FALSE)+VLOOKUP($B6,'Raw Stats'!$BU$3:$CJ$528,12,FALSE),0)</f>
        <v>23</v>
      </c>
      <c r="CN6">
        <f>IFERROR(VLOOKUP($B6,'Raw Stats'!$BU$3:$CJ$528,13,FALSE)+VLOOKUP($B6,'Raw Stats'!$BU$3:$CJ$528,14,FALSE),0)</f>
        <v>0</v>
      </c>
      <c r="CO6">
        <f>IFERROR(VLOOKUP($B6,'Raw Stats'!$BU$3:$CJ$528,15,FALSE),0)</f>
        <v>7</v>
      </c>
      <c r="CP6">
        <f>IFERROR(VLOOKUP($B6,'Raw Stats'!$BU$3:$CJ$528,16,FALSE),0)</f>
        <v>204</v>
      </c>
      <c r="CR6">
        <f>IFERROR(VLOOKUP($B6,'Raw Stats'!$BC$3:$BR$528,3,FALSE),0)</f>
        <v>44</v>
      </c>
      <c r="CS6">
        <f>IFERROR(VLOOKUP($B6,'Raw Stats'!$BC$3:$BR$528,4,FALSE),0)</f>
        <v>15</v>
      </c>
      <c r="CT6">
        <f>IFERROR(VLOOKUP($B6,'Raw Stats'!$BC$3:$BR$5288,5,FALSE),0)</f>
        <v>34</v>
      </c>
      <c r="CU6">
        <f>IFERROR(VLOOKUP($B6,'Raw Stats'!$BC$3:$BR$52888,6,FALSE),0)</f>
        <v>49</v>
      </c>
      <c r="CV6">
        <f>IFERROR(VLOOKUP($B6,'Raw Stats'!$BC$3:$BR$5288,7,FALSE),0)</f>
        <v>14</v>
      </c>
      <c r="CW6">
        <f>IFERROR(VLOOKUP($B6,'Raw Stats'!$BC$3:$BR$5288,8,FALSE),0)</f>
        <v>41</v>
      </c>
      <c r="CX6">
        <f>IFERROR(VLOOKUP($B6,'Raw Stats'!$BC$3:$BR$5288,9,FALSE),0)</f>
        <v>89</v>
      </c>
      <c r="CY6">
        <f>IFERROR(VLOOKUP($B6,'Raw Stats'!$BC$3:$BR$5288,10,FALSE),0)</f>
        <v>42</v>
      </c>
      <c r="CZ6">
        <f>IFERROR(VLOOKUP($B6,'Raw Stats'!$BC$3:$BR$5288,11,FALSE)+VLOOKUP($B6,'Raw Stats'!$BC$3:$BR$5288,12,FALSE),0)</f>
        <v>15</v>
      </c>
      <c r="DA6">
        <f>IFERROR(VLOOKUP($B6,'Raw Stats'!$BC$3:$BR$5288,13,FALSE)+VLOOKUP($B6,'Raw Stats'!$BC$3:$BR$5288,14,FALSE),0)</f>
        <v>3</v>
      </c>
      <c r="DB6">
        <f>IFERROR(VLOOKUP($B6,'Raw Stats'!$BC$3:$BR$5288,15,FALSE),0)</f>
        <v>3</v>
      </c>
      <c r="DC6">
        <f>IFERROR(VLOOKUP($B6,'Raw Stats'!$BC$3:$BR$5288,16,FALSE),0)</f>
        <v>99</v>
      </c>
      <c r="DE6">
        <f>IFERROR(VLOOKUP($B6,'Raw Stats'!$AK$3:$AZ$528,3,FALSE),0)</f>
        <v>82</v>
      </c>
      <c r="DF6">
        <f>IFERROR(VLOOKUP($B6,'Raw Stats'!$AK$3:$AZ$528,4,FALSE),0)</f>
        <v>11</v>
      </c>
      <c r="DG6">
        <f>IFERROR(VLOOKUP($B6,'Raw Stats'!$AK$3:$AZ$528,5,FALSE),0)</f>
        <v>46</v>
      </c>
      <c r="DH6">
        <f>IFERROR(VLOOKUP($B6,'Raw Stats'!$AK$3:$AZ$528,6,FALSE),0)</f>
        <v>57</v>
      </c>
      <c r="DI6">
        <f>IFERROR(VLOOKUP($B6,'Raw Stats'!$AK$3:$AZ$528,7,FALSE),0)</f>
        <v>-11</v>
      </c>
      <c r="DJ6">
        <f>IFERROR(VLOOKUP($B6,'Raw Stats'!$AK$3:$AZ$528,8,FALSE),0)</f>
        <v>75</v>
      </c>
      <c r="DK6">
        <f>IFERROR(VLOOKUP($B6,'Raw Stats'!$AK$3:$AZ$528,9,FALSE),0)</f>
        <v>182</v>
      </c>
      <c r="DL6">
        <f>IFERROR(VLOOKUP($B6,'Raw Stats'!$AK$3:$AZ$528,10,FALSE),0)</f>
        <v>72</v>
      </c>
      <c r="DM6">
        <f>IFERROR(VLOOKUP($B6,'Raw Stats'!$AK$3:$AZ$528,11,FALSE)+VLOOKUP($B6,'Raw Stats'!$AK$3:$AZ$528,12,FALSE),0)</f>
        <v>23</v>
      </c>
      <c r="DN6">
        <f>IFERROR(VLOOKUP($B6,'Raw Stats'!$AK$3:$AZ$528,13,FALSE)+VLOOKUP($B6,'Raw Stats'!$AK$3:$AZ$528,14,FALSE),0)</f>
        <v>1</v>
      </c>
      <c r="DO6">
        <f>IFERROR(VLOOKUP($B6,'Raw Stats'!$AK$3:$AZ$528,15,FALSE),0)</f>
        <v>4</v>
      </c>
      <c r="DP6">
        <f>IFERROR(VLOOKUP($B6,'Raw Stats'!$AK$3:$AZ$528,16,FALSE),0)</f>
        <v>185</v>
      </c>
      <c r="DR6">
        <f>IFERROR(VLOOKUP($B6,'Raw Stats'!$S$3:$AH$528,3,FALSE),0)</f>
        <v>67</v>
      </c>
      <c r="DS6">
        <f>IFERROR(VLOOKUP($B6,'Raw Stats'!$S$3:$AH$528,4,FALSE),0)</f>
        <v>19</v>
      </c>
      <c r="DT6">
        <f>IFERROR(VLOOKUP($B6,'Raw Stats'!$S$3:$AH$528,5,FALSE),0)</f>
        <v>57</v>
      </c>
      <c r="DU6">
        <f>IFERROR(VLOOKUP($B6,'Raw Stats'!$S$3:$AH$528,6,FALSE),0)</f>
        <v>76</v>
      </c>
      <c r="DV6">
        <f>IFERROR(VLOOKUP($B6,'Raw Stats'!$S$3:$AH$528,7,FALSE),0)</f>
        <v>14</v>
      </c>
      <c r="DW6">
        <f>IFERROR(VLOOKUP($B6,'Raw Stats'!$S$3:$AH$528,8,FALSE),0)</f>
        <v>35</v>
      </c>
      <c r="DX6">
        <f>IFERROR(VLOOKUP($B6,'Raw Stats'!$S$3:$AH$528,9,FALSE),0)</f>
        <v>189</v>
      </c>
      <c r="DY6">
        <f>IFERROR(VLOOKUP($B6,'Raw Stats'!$S$3:$AH$528,10,FALSE),0)</f>
        <v>57</v>
      </c>
      <c r="DZ6">
        <f>IFERROR(VLOOKUP($B6,'Raw Stats'!$S$3:$AH$528,11,FALSE)+VLOOKUP($B6,'Raw Stats'!$S$3:$AH$528,12,FALSE),0)</f>
        <v>27</v>
      </c>
      <c r="EA6">
        <f>IFERROR(VLOOKUP($B6,'Raw Stats'!$S$3:$AH$528,13,FALSE)+VLOOKUP($B6,'Raw Stats'!$S$3:$AH$528,14,FALSE),0)</f>
        <v>0</v>
      </c>
      <c r="EB6">
        <f>IFERROR(VLOOKUP($B6,'Raw Stats'!$S$3:$AH$528,15,FALSE),0)</f>
        <v>4</v>
      </c>
      <c r="EC6">
        <f>IFERROR(VLOOKUP($B6,'Raw Stats'!$S$3:$AH$528,16,FALSE),0)</f>
        <v>117</v>
      </c>
    </row>
    <row r="7" spans="1:133" x14ac:dyDescent="0.2">
      <c r="A7">
        <f>IFERROR(VLOOKUP(B7,Sheet2!$W$1:$X$300,2,FALSE),301)</f>
        <v>3</v>
      </c>
      <c r="B7" s="28" t="s">
        <v>20</v>
      </c>
      <c r="C7">
        <f t="shared" si="0"/>
        <v>1.246256090168649</v>
      </c>
      <c r="D7">
        <f t="shared" si="1"/>
        <v>1.4147967185362758</v>
      </c>
      <c r="E7">
        <f t="shared" si="2"/>
        <v>1.3344056081448816</v>
      </c>
      <c r="F7">
        <f t="shared" si="3"/>
        <v>1.4776142747750713</v>
      </c>
      <c r="G7">
        <f t="shared" si="4"/>
        <v>1.3832055516443476</v>
      </c>
      <c r="H7">
        <v>1.3</v>
      </c>
      <c r="J7">
        <f>BS7*'Value Calculations'!$D$3</f>
        <v>25.687332003440389</v>
      </c>
      <c r="K7">
        <f>BT7*'Value Calculations'!$D$4</f>
        <v>9.4427684172948485</v>
      </c>
      <c r="L7">
        <f>BU7*'Value Calculations'!$D$5</f>
        <v>19.104343563810353</v>
      </c>
      <c r="M7">
        <f>BV7*'Value Calculations'!$D$6</f>
        <v>0.25012986383872571</v>
      </c>
      <c r="N7">
        <f>BW7*'Value Calculations'!$D$7</f>
        <v>4.3063589756750478</v>
      </c>
      <c r="O7">
        <f>BX7*'Value Calculations'!$D$8</f>
        <v>6.542122255445121</v>
      </c>
      <c r="P7">
        <f>BY7*'Value Calculations'!$D$9</f>
        <v>4.4083377568130855</v>
      </c>
      <c r="Q7">
        <f>BZ7*'Value Calculations'!$D$10</f>
        <v>9.1329118519051171</v>
      </c>
      <c r="R7">
        <f>CA7*'Value Calculations'!$D$11</f>
        <v>0</v>
      </c>
      <c r="S7">
        <f>CB7*'Value Calculations'!$D$12</f>
        <v>4.883296437536484</v>
      </c>
      <c r="T7">
        <f>CC7*'Value Calculations'!$D$13</f>
        <v>18.43539826807006</v>
      </c>
      <c r="V7">
        <f>CF7*'Value Calculations'!$D$3</f>
        <v>10.193385715650948</v>
      </c>
      <c r="W7">
        <f>CG7*'Value Calculations'!$D$4</f>
        <v>4.8841905606697491</v>
      </c>
      <c r="X7">
        <f>CH7*'Value Calculations'!$D$5</f>
        <v>10.613524202116862</v>
      </c>
      <c r="Y7">
        <f>CI7*'Value Calculations'!$D$6</f>
        <v>1.1255843872742657</v>
      </c>
      <c r="Z7">
        <f>CJ7*'Value Calculations'!$D$7</f>
        <v>1.5819277869826704</v>
      </c>
      <c r="AA7">
        <f>CK7*'Value Calculations'!$D$8</f>
        <v>3.5945726678269896</v>
      </c>
      <c r="AB7">
        <f>CL7*'Value Calculations'!$D$9</f>
        <v>2.0152401174002676</v>
      </c>
      <c r="AC7">
        <f>CM7*'Value Calculations'!$D$10</f>
        <v>4.7491141629906615</v>
      </c>
      <c r="AD7">
        <f>CN7*'Value Calculations'!$D$11</f>
        <v>0.9907141480249374</v>
      </c>
      <c r="AE7">
        <f>CO7*'Value Calculations'!$D$12</f>
        <v>4.0694136979470699</v>
      </c>
      <c r="AF7">
        <f>CP7*'Value Calculations'!$D$13</f>
        <v>8.529811138957788</v>
      </c>
      <c r="AH7">
        <f>CS7*'Value Calculations'!$D$3</f>
        <v>11.824327430155099</v>
      </c>
      <c r="AI7">
        <f>CT7*'Value Calculations'!$D$4</f>
        <v>9.1171557132501988</v>
      </c>
      <c r="AJ7">
        <f>CU7*'Value Calculations'!$D$5</f>
        <v>15.124271988016528</v>
      </c>
      <c r="AK7">
        <f>CV7*'Value Calculations'!$D$6</f>
        <v>-0.50025972767745142</v>
      </c>
      <c r="AL7">
        <f>CW7*'Value Calculations'!$D$7</f>
        <v>2.8123160657469697</v>
      </c>
      <c r="AM7">
        <f>CX7*'Value Calculations'!$D$8</f>
        <v>4.5291615614620069</v>
      </c>
      <c r="AN7">
        <f>CY7*'Value Calculations'!$D$9</f>
        <v>2.1411926247377844</v>
      </c>
      <c r="AO7">
        <f>CZ7*'Value Calculations'!$D$10</f>
        <v>6.5756965333716852</v>
      </c>
      <c r="AP7">
        <f>DA7*'Value Calculations'!$D$11</f>
        <v>0</v>
      </c>
      <c r="AQ7">
        <f>DB7*'Value Calculations'!$D$12</f>
        <v>1.6277654791788281</v>
      </c>
      <c r="AR7">
        <f>DC7*'Value Calculations'!$D$13</f>
        <v>10.799841522712683</v>
      </c>
      <c r="AT7">
        <f>DF7*'Value Calculations'!$D$3</f>
        <v>24.464125717562275</v>
      </c>
      <c r="AU7">
        <f>DG7*'Value Calculations'!$D$4</f>
        <v>12.047670049652048</v>
      </c>
      <c r="AV7">
        <f>DH7*'Value Calculations'!$D$5</f>
        <v>25.737796190133391</v>
      </c>
      <c r="AW7">
        <f>DI7*'Value Calculations'!$D$6</f>
        <v>0.87545452343553998</v>
      </c>
      <c r="AX7">
        <f>DJ7*'Value Calculations'!$D$7</f>
        <v>5.800401885603125</v>
      </c>
      <c r="AY7">
        <f>DK7*'Value Calculations'!$D$8</f>
        <v>7.8361684158628373</v>
      </c>
      <c r="AZ7">
        <f>DL7*'Value Calculations'!$D$9</f>
        <v>4.6602427714881189</v>
      </c>
      <c r="BA7">
        <f>DM7*'Value Calculations'!$D$10</f>
        <v>9.1329118519051171</v>
      </c>
      <c r="BB7">
        <f>DN7*'Value Calculations'!$D$11</f>
        <v>0</v>
      </c>
      <c r="BC7">
        <f>DO7*'Value Calculations'!$D$12</f>
        <v>9.766592875072968</v>
      </c>
      <c r="BD7">
        <f>DP7*'Value Calculations'!$D$13</f>
        <v>20.8430062508404</v>
      </c>
      <c r="BF7">
        <f>DS7*'Value Calculations'!$D$3</f>
        <v>18.348094288171705</v>
      </c>
      <c r="BG7">
        <f>DT7*'Value Calculations'!$D$4</f>
        <v>14.978184386053897</v>
      </c>
      <c r="BH7">
        <f>DU7*'Value Calculations'!$D$5</f>
        <v>24.145767559815862</v>
      </c>
      <c r="BI7">
        <f>DV7*'Value Calculations'!$D$6</f>
        <v>0.37519479575808856</v>
      </c>
      <c r="BJ7">
        <f>DW7*'Value Calculations'!$D$7</f>
        <v>6.5034809020398674</v>
      </c>
      <c r="BK7">
        <f>DX7*'Value Calculations'!$D$8</f>
        <v>6.0388820819493425</v>
      </c>
      <c r="BL7">
        <f>DY7*'Value Calculations'!$D$9</f>
        <v>4.6602427714881189</v>
      </c>
      <c r="BM7">
        <f>DZ7*'Value Calculations'!$D$10</f>
        <v>13.15139306674337</v>
      </c>
      <c r="BN7">
        <f>EA7*'Value Calculations'!$D$11</f>
        <v>0</v>
      </c>
      <c r="BO7">
        <f>EB7*'Value Calculations'!$D$12</f>
        <v>6.5110619167153123</v>
      </c>
      <c r="BP7">
        <f>EC7*'Value Calculations'!$D$13</f>
        <v>18.710553466100954</v>
      </c>
      <c r="BR7">
        <f>IFERROR(VLOOKUP($B7,'Raw Stats'!$CM$3:$DC$884,3,FALSE),0)</f>
        <v>82</v>
      </c>
      <c r="BS7">
        <v>63</v>
      </c>
      <c r="BT7">
        <f>IFERROR(VLOOKUP($B7,'Raw Stats'!$CM$3:$DC$884,5,FALSE),0)</f>
        <v>29</v>
      </c>
      <c r="BU7">
        <f>IFERROR(VLOOKUP($B7,'Raw Stats'!$CM$3:$DC$884,6,FALSE),0)</f>
        <v>72</v>
      </c>
      <c r="BV7">
        <f>IFERROR(VLOOKUP($B7,'Raw Stats'!$CM$3:$DC$884,7,FALSE),0)</f>
        <v>2</v>
      </c>
      <c r="BW7">
        <f>IFERROR(VLOOKUP($B7,'Raw Stats'!$CM$3:$DC$884,8,FALSE),0)</f>
        <v>49</v>
      </c>
      <c r="BX7">
        <f>IFERROR(VLOOKUP($B7,'Raw Stats'!$CM$3:$DC$884,9,FALSE),0)</f>
        <v>91</v>
      </c>
      <c r="BY7">
        <f>IFERROR(VLOOKUP($B7,'Raw Stats'!$CM$3:$DC$884,10,FALSE),0)</f>
        <v>35</v>
      </c>
      <c r="BZ7">
        <f>IFERROR(VLOOKUP($B7,'Raw Stats'!$CM$3:$DC$884,11,FALSE)+VLOOKUP($B7,'Raw Stats'!$CM$3:$DC$884,12,FALSE),0)</f>
        <v>25</v>
      </c>
      <c r="CA7">
        <f>IFERROR(VLOOKUP($B7,'Raw Stats'!$CM$3:$DC$884,13,FALSE)+VLOOKUP($B7,'Raw Stats'!$CM$3:$DC$884,14,FALSE),0)</f>
        <v>0</v>
      </c>
      <c r="CB7">
        <f>IFERROR(VLOOKUP($B7,'Raw Stats'!$CM$3:$DC$884,15,FALSE),0)</f>
        <v>6</v>
      </c>
      <c r="CC7">
        <f>IFERROR(VLOOKUP($B7,'Raw Stats'!$CM$3:$DC$884,16,FALSE),0)</f>
        <v>268</v>
      </c>
      <c r="CE7">
        <f>IFERROR(VLOOKUP($B7,'Raw Stats'!$BU$3:$CJ$528,3,FALSE),0)</f>
        <v>37</v>
      </c>
      <c r="CF7">
        <f>IFERROR(VLOOKUP($B7,'Raw Stats'!$BU$3:$CJ$528,4,FALSE),0)</f>
        <v>25</v>
      </c>
      <c r="CG7">
        <f>IFERROR(VLOOKUP($B7,'Raw Stats'!$BU$3:$CJ$5288,5,FALSE),0)</f>
        <v>15</v>
      </c>
      <c r="CH7">
        <f>IFERROR(VLOOKUP($B7,'Raw Stats'!$BU$3:$CJ$528,6,FALSE),0)</f>
        <v>40</v>
      </c>
      <c r="CI7">
        <f>IFERROR(VLOOKUP($B7,'Raw Stats'!$BU$3:$CJ$528,7,FALSE),0)</f>
        <v>9</v>
      </c>
      <c r="CJ7">
        <f>IFERROR(VLOOKUP($B7,'Raw Stats'!$BU$3:$CJ$528,8,FALSE),0)</f>
        <v>18</v>
      </c>
      <c r="CK7">
        <f>IFERROR(VLOOKUP($B7,'Raw Stats'!$BU$3:$CJ$528,9,FALSE),0)</f>
        <v>50</v>
      </c>
      <c r="CL7">
        <f>IFERROR(VLOOKUP($B7,'Raw Stats'!$BU$3:$CJ$528,10,FALSE),0)</f>
        <v>16</v>
      </c>
      <c r="CM7">
        <f>IFERROR(VLOOKUP($B7,'Raw Stats'!$BU$3:$CJ$528,11,FALSE)+VLOOKUP($B7,'Raw Stats'!$BU$3:$CJ$528,12,FALSE),0)</f>
        <v>13</v>
      </c>
      <c r="CN7">
        <f>IFERROR(VLOOKUP($B7,'Raw Stats'!$BU$3:$CJ$528,13,FALSE)+VLOOKUP($B7,'Raw Stats'!$BU$3:$CJ$528,14,FALSE),0)</f>
        <v>1</v>
      </c>
      <c r="CO7">
        <f>IFERROR(VLOOKUP($B7,'Raw Stats'!$BU$3:$CJ$528,15,FALSE),0)</f>
        <v>5</v>
      </c>
      <c r="CP7">
        <f>IFERROR(VLOOKUP($B7,'Raw Stats'!$BU$3:$CJ$528,16,FALSE),0)</f>
        <v>124</v>
      </c>
      <c r="CR7">
        <f>IFERROR(VLOOKUP($B7,'Raw Stats'!$BC$3:$BR$528,3,FALSE),0)</f>
        <v>48</v>
      </c>
      <c r="CS7">
        <f>IFERROR(VLOOKUP($B7,'Raw Stats'!$BC$3:$BR$528,4,FALSE),0)</f>
        <v>29</v>
      </c>
      <c r="CT7">
        <f>IFERROR(VLOOKUP($B7,'Raw Stats'!$BC$3:$BR$5288,5,FALSE),0)</f>
        <v>28</v>
      </c>
      <c r="CU7">
        <f>IFERROR(VLOOKUP($B7,'Raw Stats'!$BC$3:$BR$52888,6,FALSE),0)</f>
        <v>57</v>
      </c>
      <c r="CV7">
        <f>IFERROR(VLOOKUP($B7,'Raw Stats'!$BC$3:$BR$5288,7,FALSE),0)</f>
        <v>-4</v>
      </c>
      <c r="CW7">
        <f>IFERROR(VLOOKUP($B7,'Raw Stats'!$BC$3:$BR$5288,8,FALSE),0)</f>
        <v>32</v>
      </c>
      <c r="CX7">
        <f>IFERROR(VLOOKUP($B7,'Raw Stats'!$BC$3:$BR$5288,9,FALSE),0)</f>
        <v>63</v>
      </c>
      <c r="CY7">
        <f>IFERROR(VLOOKUP($B7,'Raw Stats'!$BC$3:$BR$5288,10,FALSE),0)</f>
        <v>17</v>
      </c>
      <c r="CZ7">
        <f>IFERROR(VLOOKUP($B7,'Raw Stats'!$BC$3:$BR$5288,11,FALSE)+VLOOKUP($B7,'Raw Stats'!$BC$3:$BR$5288,12,FALSE),0)</f>
        <v>18</v>
      </c>
      <c r="DA7">
        <f>IFERROR(VLOOKUP($B7,'Raw Stats'!$BC$3:$BR$5288,13,FALSE)+VLOOKUP($B7,'Raw Stats'!$BC$3:$BR$5288,14,FALSE),0)</f>
        <v>0</v>
      </c>
      <c r="DB7">
        <f>IFERROR(VLOOKUP($B7,'Raw Stats'!$BC$3:$BR$5288,15,FALSE),0)</f>
        <v>2</v>
      </c>
      <c r="DC7">
        <f>IFERROR(VLOOKUP($B7,'Raw Stats'!$BC$3:$BR$5288,16,FALSE),0)</f>
        <v>157</v>
      </c>
      <c r="DE7">
        <f>IFERROR(VLOOKUP($B7,'Raw Stats'!$AK$3:$AZ$528,3,FALSE),0)</f>
        <v>82</v>
      </c>
      <c r="DF7">
        <f>IFERROR(VLOOKUP($B7,'Raw Stats'!$AK$3:$AZ$528,4,FALSE),0)</f>
        <v>60</v>
      </c>
      <c r="DG7">
        <f>IFERROR(VLOOKUP($B7,'Raw Stats'!$AK$3:$AZ$528,5,FALSE),0)</f>
        <v>37</v>
      </c>
      <c r="DH7">
        <f>IFERROR(VLOOKUP($B7,'Raw Stats'!$AK$3:$AZ$528,6,FALSE),0)</f>
        <v>97</v>
      </c>
      <c r="DI7">
        <f>IFERROR(VLOOKUP($B7,'Raw Stats'!$AK$3:$AZ$528,7,FALSE),0)</f>
        <v>7</v>
      </c>
      <c r="DJ7">
        <f>IFERROR(VLOOKUP($B7,'Raw Stats'!$AK$3:$AZ$528,8,FALSE),0)</f>
        <v>66</v>
      </c>
      <c r="DK7">
        <f>IFERROR(VLOOKUP($B7,'Raw Stats'!$AK$3:$AZ$528,9,FALSE),0)</f>
        <v>109</v>
      </c>
      <c r="DL7">
        <f>IFERROR(VLOOKUP($B7,'Raw Stats'!$AK$3:$AZ$528,10,FALSE),0)</f>
        <v>37</v>
      </c>
      <c r="DM7">
        <f>IFERROR(VLOOKUP($B7,'Raw Stats'!$AK$3:$AZ$528,11,FALSE)+VLOOKUP($B7,'Raw Stats'!$AK$3:$AZ$528,12,FALSE),0)</f>
        <v>25</v>
      </c>
      <c r="DN7">
        <f>IFERROR(VLOOKUP($B7,'Raw Stats'!$AK$3:$AZ$528,13,FALSE)+VLOOKUP($B7,'Raw Stats'!$AK$3:$AZ$528,14,FALSE),0)</f>
        <v>0</v>
      </c>
      <c r="DO7">
        <f>IFERROR(VLOOKUP($B7,'Raw Stats'!$AK$3:$AZ$528,15,FALSE),0)</f>
        <v>12</v>
      </c>
      <c r="DP7">
        <f>IFERROR(VLOOKUP($B7,'Raw Stats'!$AK$3:$AZ$528,16,FALSE),0)</f>
        <v>303</v>
      </c>
      <c r="DR7">
        <f>IFERROR(VLOOKUP($B7,'Raw Stats'!$S$3:$AH$528,3,FALSE),0)</f>
        <v>82</v>
      </c>
      <c r="DS7">
        <f>IFERROR(VLOOKUP($B7,'Raw Stats'!$S$3:$AH$528,4,FALSE),0)</f>
        <v>45</v>
      </c>
      <c r="DT7">
        <f>IFERROR(VLOOKUP($B7,'Raw Stats'!$S$3:$AH$528,5,FALSE),0)</f>
        <v>46</v>
      </c>
      <c r="DU7">
        <f>IFERROR(VLOOKUP($B7,'Raw Stats'!$S$3:$AH$528,6,FALSE),0)</f>
        <v>91</v>
      </c>
      <c r="DV7">
        <f>IFERROR(VLOOKUP($B7,'Raw Stats'!$S$3:$AH$528,7,FALSE),0)</f>
        <v>3</v>
      </c>
      <c r="DW7">
        <f>IFERROR(VLOOKUP($B7,'Raw Stats'!$S$3:$AH$528,8,FALSE),0)</f>
        <v>74</v>
      </c>
      <c r="DX7">
        <f>IFERROR(VLOOKUP($B7,'Raw Stats'!$S$3:$AH$528,9,FALSE),0)</f>
        <v>84</v>
      </c>
      <c r="DY7">
        <f>IFERROR(VLOOKUP($B7,'Raw Stats'!$S$3:$AH$528,10,FALSE),0)</f>
        <v>37</v>
      </c>
      <c r="DZ7">
        <f>IFERROR(VLOOKUP($B7,'Raw Stats'!$S$3:$AH$528,11,FALSE)+VLOOKUP($B7,'Raw Stats'!$S$3:$AH$528,12,FALSE),0)</f>
        <v>36</v>
      </c>
      <c r="EA7">
        <f>IFERROR(VLOOKUP($B7,'Raw Stats'!$S$3:$AH$528,13,FALSE)+VLOOKUP($B7,'Raw Stats'!$S$3:$AH$528,14,FALSE),0)</f>
        <v>0</v>
      </c>
      <c r="EB7">
        <f>IFERROR(VLOOKUP($B7,'Raw Stats'!$S$3:$AH$528,15,FALSE),0)</f>
        <v>8</v>
      </c>
      <c r="EC7">
        <f>IFERROR(VLOOKUP($B7,'Raw Stats'!$S$3:$AH$528,16,FALSE),0)</f>
        <v>272</v>
      </c>
    </row>
    <row r="8" spans="1:133" x14ac:dyDescent="0.2">
      <c r="A8">
        <f>IFERROR(VLOOKUP(B8,Sheet2!$W$1:$X$300,2,FALSE),301)</f>
        <v>4</v>
      </c>
      <c r="B8" s="28" t="s">
        <v>24</v>
      </c>
      <c r="C8">
        <f t="shared" si="0"/>
        <v>1.2944051799965359</v>
      </c>
      <c r="D8">
        <f t="shared" si="1"/>
        <v>1.2325363279063182</v>
      </c>
      <c r="E8">
        <f t="shared" si="2"/>
        <v>0.874056320286699</v>
      </c>
      <c r="F8">
        <f t="shared" si="3"/>
        <v>0.99627411605481109</v>
      </c>
      <c r="G8">
        <f t="shared" si="4"/>
        <v>0.39427094201089424</v>
      </c>
      <c r="H8">
        <v>1.28</v>
      </c>
      <c r="J8">
        <f>BS8*'Value Calculations'!$D$3</f>
        <v>15.086210859163403</v>
      </c>
      <c r="K8">
        <f>BT8*'Value Calculations'!$D$4</f>
        <v>13.024508161785997</v>
      </c>
      <c r="L8">
        <f>BU8*'Value Calculations'!$D$5</f>
        <v>20.431034089074959</v>
      </c>
      <c r="M8">
        <f>BV8*'Value Calculations'!$D$6</f>
        <v>-0.12506493191936285</v>
      </c>
      <c r="N8">
        <f>BW8*'Value Calculations'!$D$7</f>
        <v>1.7576975410918561</v>
      </c>
      <c r="O8">
        <f>BX8*'Value Calculations'!$D$8</f>
        <v>4.5291615614620069</v>
      </c>
      <c r="P8">
        <f>BY8*'Value Calculations'!$D$9</f>
        <v>3.2747651907754349</v>
      </c>
      <c r="Q8">
        <f>BZ8*'Value Calculations'!$D$10</f>
        <v>10.594177748209937</v>
      </c>
      <c r="R8">
        <f>CA8*'Value Calculations'!$D$11</f>
        <v>0</v>
      </c>
      <c r="S8">
        <f>CB8*'Value Calculations'!$D$12</f>
        <v>4.0694136979470699</v>
      </c>
      <c r="T8">
        <f>CC8*'Value Calculations'!$D$13</f>
        <v>19.260863862162747</v>
      </c>
      <c r="V8">
        <f>CF8*'Value Calculations'!$D$3</f>
        <v>15.086210859163403</v>
      </c>
      <c r="W8">
        <f>CG8*'Value Calculations'!$D$4</f>
        <v>15.303797090098547</v>
      </c>
      <c r="X8">
        <f>CH8*'Value Calculations'!$D$5</f>
        <v>22.288400824445411</v>
      </c>
      <c r="Y8">
        <f>CI8*'Value Calculations'!$D$6</f>
        <v>2.0010389107098057</v>
      </c>
      <c r="Z8">
        <f>CJ8*'Value Calculations'!$D$7</f>
        <v>1.5819277869826704</v>
      </c>
      <c r="AA8">
        <f>CK8*'Value Calculations'!$D$8</f>
        <v>3.45078976111391</v>
      </c>
      <c r="AB8">
        <f>CL8*'Value Calculations'!$D$9</f>
        <v>3.0228601761004015</v>
      </c>
      <c r="AC8">
        <f>CM8*'Value Calculations'!$D$10</f>
        <v>9.1329118519051171</v>
      </c>
      <c r="AD8">
        <f>CN8*'Value Calculations'!$D$11</f>
        <v>0</v>
      </c>
      <c r="AE8">
        <f>CO8*'Value Calculations'!$D$12</f>
        <v>6.5110619167153123</v>
      </c>
      <c r="AF8">
        <f>CP8*'Value Calculations'!$D$13</f>
        <v>20.223907055270885</v>
      </c>
      <c r="AH8">
        <f>CS8*'Value Calculations'!$D$3</f>
        <v>6.5237668580166064</v>
      </c>
      <c r="AI8">
        <f>CT8*'Value Calculations'!$D$4</f>
        <v>5.2098032647143988</v>
      </c>
      <c r="AJ8">
        <f>CU8*'Value Calculations'!$D$5</f>
        <v>8.4908193616934895</v>
      </c>
      <c r="AK8">
        <f>CV8*'Value Calculations'!$D$6</f>
        <v>2.8764934341453454</v>
      </c>
      <c r="AL8">
        <f>CW8*'Value Calculations'!$D$7</f>
        <v>1.4061580328734848</v>
      </c>
      <c r="AM8">
        <f>CX8*'Value Calculations'!$D$8</f>
        <v>1.7972863339134948</v>
      </c>
      <c r="AN8">
        <f>CY8*'Value Calculations'!$D$9</f>
        <v>0.75571504402510037</v>
      </c>
      <c r="AO8">
        <f>CZ8*'Value Calculations'!$D$10</f>
        <v>2.1918988444572283</v>
      </c>
      <c r="AP8">
        <f>DA8*'Value Calculations'!$D$11</f>
        <v>0</v>
      </c>
      <c r="AQ8">
        <f>DB8*'Value Calculations'!$D$12</f>
        <v>1.6277654791788281</v>
      </c>
      <c r="AR8">
        <f>DC8*'Value Calculations'!$D$13</f>
        <v>11.074996720743579</v>
      </c>
      <c r="AT8">
        <f>DF8*'Value Calculations'!$D$3</f>
        <v>11.824327430155099</v>
      </c>
      <c r="AU8">
        <f>DG8*'Value Calculations'!$D$4</f>
        <v>12.373282753696698</v>
      </c>
      <c r="AV8">
        <f>DH8*'Value Calculations'!$D$5</f>
        <v>17.777653038545743</v>
      </c>
      <c r="AW8">
        <f>DI8*'Value Calculations'!$D$6</f>
        <v>4.2522076852583375</v>
      </c>
      <c r="AX8">
        <f>DJ8*'Value Calculations'!$D$7</f>
        <v>2.6365463116377841</v>
      </c>
      <c r="AY8">
        <f>DK8*'Value Calculations'!$D$8</f>
        <v>1.8691777872700346</v>
      </c>
      <c r="AZ8">
        <f>DL8*'Value Calculations'!$D$9</f>
        <v>2.1411926247377844</v>
      </c>
      <c r="BA8">
        <f>DM8*'Value Calculations'!$D$10</f>
        <v>5.4797471111430704</v>
      </c>
      <c r="BB8">
        <f>DN8*'Value Calculations'!$D$11</f>
        <v>0</v>
      </c>
      <c r="BC8">
        <f>DO8*'Value Calculations'!$D$12</f>
        <v>5.6971791771258982</v>
      </c>
      <c r="BD8">
        <f>DP8*'Value Calculations'!$D$13</f>
        <v>16.64688948086923</v>
      </c>
      <c r="BF8">
        <f>DS8*'Value Calculations'!$D$3</f>
        <v>4.4850897148864171</v>
      </c>
      <c r="BG8">
        <f>DT8*'Value Calculations'!$D$4</f>
        <v>3.5817397444911494</v>
      </c>
      <c r="BH8">
        <f>DU8*'Value Calculations'!$D$5</f>
        <v>5.8374383111642736</v>
      </c>
      <c r="BI8">
        <f>DV8*'Value Calculations'!$D$6</f>
        <v>-0.50025972767745142</v>
      </c>
      <c r="BJ8">
        <f>DW8*'Value Calculations'!$D$7</f>
        <v>1.5819277869826704</v>
      </c>
      <c r="BK8">
        <f>DX8*'Value Calculations'!$D$8</f>
        <v>1.4378290671307958</v>
      </c>
      <c r="BL8">
        <f>DY8*'Value Calculations'!$D$9</f>
        <v>2.6450026540878513</v>
      </c>
      <c r="BM8">
        <f>DZ8*'Value Calculations'!$D$10</f>
        <v>1.0959494222286141</v>
      </c>
      <c r="BN8">
        <f>EA8*'Value Calculations'!$D$11</f>
        <v>0</v>
      </c>
      <c r="BO8">
        <f>EB8*'Value Calculations'!$D$12</f>
        <v>0</v>
      </c>
      <c r="BP8">
        <f>EC8*'Value Calculations'!$D$13</f>
        <v>9.0113327355118571</v>
      </c>
      <c r="BR8">
        <f>IFERROR(VLOOKUP($B8,'Raw Stats'!$CM$3:$DC$884,3,FALSE),0)</f>
        <v>71</v>
      </c>
      <c r="BS8">
        <f>IFERROR(VLOOKUP($B8,'Raw Stats'!$CM$3:$DC$884,4,FALSE),0)</f>
        <v>37</v>
      </c>
      <c r="BT8">
        <f>IFERROR(VLOOKUP($B8,'Raw Stats'!$CM$3:$DC$884,5,FALSE),0)</f>
        <v>40</v>
      </c>
      <c r="BU8">
        <f>IFERROR(VLOOKUP($B8,'Raw Stats'!$CM$3:$DC$884,6,FALSE),0)</f>
        <v>77</v>
      </c>
      <c r="BV8">
        <f>IFERROR(VLOOKUP($B8,'Raw Stats'!$CM$3:$DC$884,7,FALSE),0)</f>
        <v>-1</v>
      </c>
      <c r="BW8">
        <f>IFERROR(VLOOKUP($B8,'Raw Stats'!$CM$3:$DC$884,8,FALSE),0)</f>
        <v>20</v>
      </c>
      <c r="BX8">
        <f>IFERROR(VLOOKUP($B8,'Raw Stats'!$CM$3:$DC$884,9,FALSE),0)</f>
        <v>63</v>
      </c>
      <c r="BY8">
        <f>IFERROR(VLOOKUP($B8,'Raw Stats'!$CM$3:$DC$884,10,FALSE),0)</f>
        <v>26</v>
      </c>
      <c r="BZ8">
        <f>IFERROR(VLOOKUP($B8,'Raw Stats'!$CM$3:$DC$884,11,FALSE)+VLOOKUP($B8,'Raw Stats'!$CM$3:$DC$884,12,FALSE),0)</f>
        <v>29</v>
      </c>
      <c r="CA8">
        <f>IFERROR(VLOOKUP($B8,'Raw Stats'!$CM$3:$DC$884,13,FALSE)+VLOOKUP($B8,'Raw Stats'!$CM$3:$DC$884,14,FALSE),0)</f>
        <v>0</v>
      </c>
      <c r="CB8">
        <f>IFERROR(VLOOKUP($B8,'Raw Stats'!$CM$3:$DC$884,15,FALSE),0)</f>
        <v>5</v>
      </c>
      <c r="CC8">
        <f>IFERROR(VLOOKUP($B8,'Raw Stats'!$CM$3:$DC$884,16,FALSE),0)</f>
        <v>280</v>
      </c>
      <c r="CE8">
        <f>IFERROR(VLOOKUP($B8,'Raw Stats'!$BU$3:$CJ$528,3,FALSE),0)</f>
        <v>80</v>
      </c>
      <c r="CF8">
        <f>IFERROR(VLOOKUP($B8,'Raw Stats'!$BU$3:$CJ$528,4,FALSE),0)</f>
        <v>37</v>
      </c>
      <c r="CG8">
        <f>IFERROR(VLOOKUP($B8,'Raw Stats'!$BU$3:$CJ$5288,5,FALSE),0)</f>
        <v>47</v>
      </c>
      <c r="CH8">
        <f>IFERROR(VLOOKUP($B8,'Raw Stats'!$BU$3:$CJ$528,6,FALSE),0)</f>
        <v>84</v>
      </c>
      <c r="CI8">
        <f>IFERROR(VLOOKUP($B8,'Raw Stats'!$BU$3:$CJ$528,7,FALSE),0)</f>
        <v>16</v>
      </c>
      <c r="CJ8">
        <f>IFERROR(VLOOKUP($B8,'Raw Stats'!$BU$3:$CJ$528,8,FALSE),0)</f>
        <v>18</v>
      </c>
      <c r="CK8">
        <f>IFERROR(VLOOKUP($B8,'Raw Stats'!$BU$3:$CJ$528,9,FALSE),0)</f>
        <v>48</v>
      </c>
      <c r="CL8">
        <f>IFERROR(VLOOKUP($B8,'Raw Stats'!$BU$3:$CJ$528,10,FALSE),0)</f>
        <v>24</v>
      </c>
      <c r="CM8">
        <f>IFERROR(VLOOKUP($B8,'Raw Stats'!$BU$3:$CJ$528,11,FALSE)+VLOOKUP($B8,'Raw Stats'!$BU$3:$CJ$528,12,FALSE),0)</f>
        <v>25</v>
      </c>
      <c r="CN8">
        <f>IFERROR(VLOOKUP($B8,'Raw Stats'!$BU$3:$CJ$528,13,FALSE)+VLOOKUP($B8,'Raw Stats'!$BU$3:$CJ$528,14,FALSE),0)</f>
        <v>0</v>
      </c>
      <c r="CO8">
        <f>IFERROR(VLOOKUP($B8,'Raw Stats'!$BU$3:$CJ$528,15,FALSE),0)</f>
        <v>8</v>
      </c>
      <c r="CP8">
        <f>IFERROR(VLOOKUP($B8,'Raw Stats'!$BU$3:$CJ$528,16,FALSE),0)</f>
        <v>294</v>
      </c>
      <c r="CR8">
        <f>IFERROR(VLOOKUP($B8,'Raw Stats'!$BC$3:$BR$528,3,FALSE),0)</f>
        <v>48</v>
      </c>
      <c r="CS8">
        <f>IFERROR(VLOOKUP($B8,'Raw Stats'!$BC$3:$BR$528,4,FALSE),0)</f>
        <v>16</v>
      </c>
      <c r="CT8">
        <f>IFERROR(VLOOKUP($B8,'Raw Stats'!$BC$3:$BR$5288,5,FALSE),0)</f>
        <v>16</v>
      </c>
      <c r="CU8">
        <f>IFERROR(VLOOKUP($B8,'Raw Stats'!$BC$3:$BR$52888,6,FALSE),0)</f>
        <v>32</v>
      </c>
      <c r="CV8">
        <f>IFERROR(VLOOKUP($B8,'Raw Stats'!$BC$3:$BR$5288,7,FALSE),0)</f>
        <v>23</v>
      </c>
      <c r="CW8">
        <f>IFERROR(VLOOKUP($B8,'Raw Stats'!$BC$3:$BR$5288,8,FALSE),0)</f>
        <v>16</v>
      </c>
      <c r="CX8">
        <f>IFERROR(VLOOKUP($B8,'Raw Stats'!$BC$3:$BR$5288,9,FALSE),0)</f>
        <v>25</v>
      </c>
      <c r="CY8">
        <f>IFERROR(VLOOKUP($B8,'Raw Stats'!$BC$3:$BR$5288,10,FALSE),0)</f>
        <v>6</v>
      </c>
      <c r="CZ8">
        <f>IFERROR(VLOOKUP($B8,'Raw Stats'!$BC$3:$BR$5288,11,FALSE)+VLOOKUP($B8,'Raw Stats'!$BC$3:$BR$5288,12,FALSE),0)</f>
        <v>6</v>
      </c>
      <c r="DA8">
        <f>IFERROR(VLOOKUP($B8,'Raw Stats'!$BC$3:$BR$5288,13,FALSE)+VLOOKUP($B8,'Raw Stats'!$BC$3:$BR$5288,14,FALSE),0)</f>
        <v>0</v>
      </c>
      <c r="DB8">
        <f>IFERROR(VLOOKUP($B8,'Raw Stats'!$BC$3:$BR$5288,15,FALSE),0)</f>
        <v>2</v>
      </c>
      <c r="DC8">
        <f>IFERROR(VLOOKUP($B8,'Raw Stats'!$BC$3:$BR$5288,16,FALSE),0)</f>
        <v>161</v>
      </c>
      <c r="DE8">
        <f>IFERROR(VLOOKUP($B8,'Raw Stats'!$AK$3:$AZ$528,3,FALSE),0)</f>
        <v>81</v>
      </c>
      <c r="DF8">
        <f>IFERROR(VLOOKUP($B8,'Raw Stats'!$AK$3:$AZ$528,4,FALSE),0)</f>
        <v>29</v>
      </c>
      <c r="DG8">
        <f>IFERROR(VLOOKUP($B8,'Raw Stats'!$AK$3:$AZ$528,5,FALSE),0)</f>
        <v>38</v>
      </c>
      <c r="DH8">
        <f>IFERROR(VLOOKUP($B8,'Raw Stats'!$AK$3:$AZ$528,6,FALSE),0)</f>
        <v>67</v>
      </c>
      <c r="DI8">
        <f>IFERROR(VLOOKUP($B8,'Raw Stats'!$AK$3:$AZ$528,7,FALSE),0)</f>
        <v>34</v>
      </c>
      <c r="DJ8">
        <f>IFERROR(VLOOKUP($B8,'Raw Stats'!$AK$3:$AZ$528,8,FALSE),0)</f>
        <v>30</v>
      </c>
      <c r="DK8">
        <f>IFERROR(VLOOKUP($B8,'Raw Stats'!$AK$3:$AZ$528,9,FALSE),0)</f>
        <v>26</v>
      </c>
      <c r="DL8">
        <f>IFERROR(VLOOKUP($B8,'Raw Stats'!$AK$3:$AZ$528,10,FALSE),0)</f>
        <v>17</v>
      </c>
      <c r="DM8">
        <f>IFERROR(VLOOKUP($B8,'Raw Stats'!$AK$3:$AZ$528,11,FALSE)+VLOOKUP($B8,'Raw Stats'!$AK$3:$AZ$528,12,FALSE),0)</f>
        <v>15</v>
      </c>
      <c r="DN8">
        <f>IFERROR(VLOOKUP($B8,'Raw Stats'!$AK$3:$AZ$528,13,FALSE)+VLOOKUP($B8,'Raw Stats'!$AK$3:$AZ$528,14,FALSE),0)</f>
        <v>0</v>
      </c>
      <c r="DO8">
        <f>IFERROR(VLOOKUP($B8,'Raw Stats'!$AK$3:$AZ$528,15,FALSE),0)</f>
        <v>7</v>
      </c>
      <c r="DP8">
        <f>IFERROR(VLOOKUP($B8,'Raw Stats'!$AK$3:$AZ$528,16,FALSE),0)</f>
        <v>242</v>
      </c>
      <c r="DR8">
        <f>IFERROR(VLOOKUP($B8,'Raw Stats'!$S$3:$AH$528,3,FALSE),0)</f>
        <v>74</v>
      </c>
      <c r="DS8">
        <f>IFERROR(VLOOKUP($B8,'Raw Stats'!$S$3:$AH$528,4,FALSE),0)</f>
        <v>11</v>
      </c>
      <c r="DT8">
        <f>IFERROR(VLOOKUP($B8,'Raw Stats'!$S$3:$AH$528,5,FALSE),0)</f>
        <v>11</v>
      </c>
      <c r="DU8">
        <f>IFERROR(VLOOKUP($B8,'Raw Stats'!$S$3:$AH$528,6,FALSE),0)</f>
        <v>22</v>
      </c>
      <c r="DV8">
        <f>IFERROR(VLOOKUP($B8,'Raw Stats'!$S$3:$AH$528,7,FALSE),0)</f>
        <v>-4</v>
      </c>
      <c r="DW8">
        <f>IFERROR(VLOOKUP($B8,'Raw Stats'!$S$3:$AH$528,8,FALSE),0)</f>
        <v>18</v>
      </c>
      <c r="DX8">
        <f>IFERROR(VLOOKUP($B8,'Raw Stats'!$S$3:$AH$528,9,FALSE),0)</f>
        <v>20</v>
      </c>
      <c r="DY8">
        <f>IFERROR(VLOOKUP($B8,'Raw Stats'!$S$3:$AH$528,10,FALSE),0)</f>
        <v>21</v>
      </c>
      <c r="DZ8">
        <f>IFERROR(VLOOKUP($B8,'Raw Stats'!$S$3:$AH$528,11,FALSE)+VLOOKUP($B8,'Raw Stats'!$S$3:$AH$528,12,FALSE),0)</f>
        <v>3</v>
      </c>
      <c r="EA8">
        <f>IFERROR(VLOOKUP($B8,'Raw Stats'!$S$3:$AH$528,13,FALSE)+VLOOKUP($B8,'Raw Stats'!$S$3:$AH$528,14,FALSE),0)</f>
        <v>0</v>
      </c>
      <c r="EB8">
        <f>IFERROR(VLOOKUP($B8,'Raw Stats'!$S$3:$AH$528,15,FALSE),0)</f>
        <v>0</v>
      </c>
      <c r="EC8">
        <f>IFERROR(VLOOKUP($B8,'Raw Stats'!$S$3:$AH$528,16,FALSE),0)</f>
        <v>131</v>
      </c>
    </row>
    <row r="9" spans="1:133" x14ac:dyDescent="0.2">
      <c r="A9">
        <f>IFERROR(VLOOKUP(B9,Sheet2!$W$1:$X$300,2,FALSE),301)</f>
        <v>9</v>
      </c>
      <c r="B9" s="28" t="s">
        <v>21</v>
      </c>
      <c r="C9">
        <f t="shared" si="0"/>
        <v>1.159688122857311</v>
      </c>
      <c r="D9">
        <f t="shared" si="1"/>
        <v>1.3647468356117833</v>
      </c>
      <c r="E9">
        <f t="shared" si="2"/>
        <v>1.3582345928842026</v>
      </c>
      <c r="F9">
        <f t="shared" si="3"/>
        <v>1.6964919646035563</v>
      </c>
      <c r="G9">
        <f t="shared" si="4"/>
        <v>1.1148914725348613</v>
      </c>
      <c r="H9">
        <v>1.28</v>
      </c>
      <c r="J9">
        <f>BS9*'Value Calculations'!$D$3</f>
        <v>11.416592001529061</v>
      </c>
      <c r="K9">
        <f>BT9*'Value Calculations'!$D$4</f>
        <v>13.675733569875296</v>
      </c>
      <c r="L9">
        <f>BU9*'Value Calculations'!$D$5</f>
        <v>18.573667353704508</v>
      </c>
      <c r="M9">
        <f>BV9*'Value Calculations'!$D$6</f>
        <v>-0.25012986383872571</v>
      </c>
      <c r="N9">
        <f>BW9*'Value Calculations'!$D$7</f>
        <v>5.2730926232755682</v>
      </c>
      <c r="O9">
        <f>BX9*'Value Calculations'!$D$8</f>
        <v>1.725394880556955</v>
      </c>
      <c r="P9">
        <f>BY9*'Value Calculations'!$D$9</f>
        <v>2.2671451320753011</v>
      </c>
      <c r="Q9">
        <f>BZ9*'Value Calculations'!$D$10</f>
        <v>9.4982283259813229</v>
      </c>
      <c r="R9">
        <f>CA9*'Value Calculations'!$D$11</f>
        <v>0</v>
      </c>
      <c r="S9">
        <f>CB9*'Value Calculations'!$D$12</f>
        <v>3.2555309583576562</v>
      </c>
      <c r="T9">
        <f>CC9*'Value Calculations'!$D$13</f>
        <v>14.583225495637508</v>
      </c>
      <c r="V9">
        <f>CF9*'Value Calculations'!$D$3</f>
        <v>9.3779148583988725</v>
      </c>
      <c r="W9">
        <f>CG9*'Value Calculations'!$D$4</f>
        <v>15.955022498187846</v>
      </c>
      <c r="X9">
        <f>CH9*'Value Calculations'!$D$5</f>
        <v>19.104343563810353</v>
      </c>
      <c r="Y9">
        <f>CI9*'Value Calculations'!$D$6</f>
        <v>1.2506493191936285</v>
      </c>
      <c r="Z9">
        <f>CJ9*'Value Calculations'!$D$7</f>
        <v>5.4488623773847538</v>
      </c>
      <c r="AA9">
        <f>CK9*'Value Calculations'!$D$8</f>
        <v>1.9410692406265744</v>
      </c>
      <c r="AB9">
        <f>CL9*'Value Calculations'!$D$9</f>
        <v>2.2671451320753011</v>
      </c>
      <c r="AC9">
        <f>CM9*'Value Calculations'!$D$10</f>
        <v>10.959494222286141</v>
      </c>
      <c r="AD9">
        <f>CN9*'Value Calculations'!$D$11</f>
        <v>0</v>
      </c>
      <c r="AE9">
        <f>CO9*'Value Calculations'!$D$12</f>
        <v>2.441648218768242</v>
      </c>
      <c r="AF9">
        <f>CP9*'Value Calculations'!$D$13</f>
        <v>13.138660705975303</v>
      </c>
      <c r="AH9">
        <f>CS9*'Value Calculations'!$D$3</f>
        <v>3.6696188576343411</v>
      </c>
      <c r="AI9">
        <f>CT9*'Value Calculations'!$D$4</f>
        <v>7.8147048970715982</v>
      </c>
      <c r="AJ9">
        <f>CU9*'Value Calculations'!$D$5</f>
        <v>8.7561574667464104</v>
      </c>
      <c r="AK9">
        <f>CV9*'Value Calculations'!$D$6</f>
        <v>0.62532465959681427</v>
      </c>
      <c r="AL9">
        <f>CW9*'Value Calculations'!$D$7</f>
        <v>3.1638555739653409</v>
      </c>
      <c r="AM9">
        <f>CX9*'Value Calculations'!$D$8</f>
        <v>0.8626974402784775</v>
      </c>
      <c r="AN9">
        <f>CY9*'Value Calculations'!$D$9</f>
        <v>1.385477580712684</v>
      </c>
      <c r="AO9">
        <f>CZ9*'Value Calculations'!$D$10</f>
        <v>6.5756965333716852</v>
      </c>
      <c r="AP9">
        <f>DA9*'Value Calculations'!$D$11</f>
        <v>0</v>
      </c>
      <c r="AQ9">
        <f>DB9*'Value Calculations'!$D$12</f>
        <v>2.441648218768242</v>
      </c>
      <c r="AR9">
        <f>DC9*'Value Calculations'!$D$13</f>
        <v>6.810091151264686</v>
      </c>
      <c r="AT9">
        <f>DF9*'Value Calculations'!$D$3</f>
        <v>20.386771431301895</v>
      </c>
      <c r="AU9">
        <f>DG9*'Value Calculations'!$D$4</f>
        <v>19.211149538634345</v>
      </c>
      <c r="AV9">
        <f>DH9*'Value Calculations'!$D$5</f>
        <v>28.921853450768449</v>
      </c>
      <c r="AW9">
        <f>DI9*'Value Calculations'!$D$6</f>
        <v>2.2511687745485314</v>
      </c>
      <c r="AX9">
        <f>DJ9*'Value Calculations'!$D$7</f>
        <v>6.1519413938214962</v>
      </c>
      <c r="AY9">
        <f>DK9*'Value Calculations'!$D$8</f>
        <v>2.084852147339654</v>
      </c>
      <c r="AZ9">
        <f>DL9*'Value Calculations'!$D$9</f>
        <v>5.1640528008381859</v>
      </c>
      <c r="BA9">
        <f>DM9*'Value Calculations'!$D$10</f>
        <v>12.420760118590961</v>
      </c>
      <c r="BB9">
        <f>DN9*'Value Calculations'!$D$11</f>
        <v>0</v>
      </c>
      <c r="BC9">
        <f>DO9*'Value Calculations'!$D$12</f>
        <v>7.3249446563047265</v>
      </c>
      <c r="BD9">
        <f>DP9*'Value Calculations'!$D$13</f>
        <v>23.319403033118469</v>
      </c>
      <c r="BF9">
        <f>DS9*'Value Calculations'!$D$3</f>
        <v>6.1160314293905689</v>
      </c>
      <c r="BG9">
        <f>DT9*'Value Calculations'!$D$4</f>
        <v>7.1634794889822988</v>
      </c>
      <c r="BH9">
        <f>DU9*'Value Calculations'!$D$5</f>
        <v>9.8175098869580975</v>
      </c>
      <c r="BI9">
        <f>DV9*'Value Calculations'!$D$6</f>
        <v>-0.50025972767745142</v>
      </c>
      <c r="BJ9">
        <f>DW9*'Value Calculations'!$D$7</f>
        <v>1.5819277869826704</v>
      </c>
      <c r="BK9">
        <f>DX9*'Value Calculations'!$D$8</f>
        <v>2.3005265074092733</v>
      </c>
      <c r="BL9">
        <f>DY9*'Value Calculations'!$D$9</f>
        <v>1.385477580712684</v>
      </c>
      <c r="BM9">
        <f>DZ9*'Value Calculations'!$D$10</f>
        <v>5.1144306370668655</v>
      </c>
      <c r="BN9">
        <f>EA9*'Value Calculations'!$D$11</f>
        <v>0</v>
      </c>
      <c r="BO9">
        <f>EB9*'Value Calculations'!$D$12</f>
        <v>2.441648218768242</v>
      </c>
      <c r="BP9">
        <f>EC9*'Value Calculations'!$D$13</f>
        <v>12.519561510405786</v>
      </c>
      <c r="BR9">
        <f>IFERROR(VLOOKUP($B9,'Raw Stats'!$CM$3:$DC$884,3,FALSE),0)</f>
        <v>69</v>
      </c>
      <c r="BS9">
        <f>IFERROR(VLOOKUP($B9,'Raw Stats'!$CM$3:$DC$884,4,FALSE),0)</f>
        <v>28</v>
      </c>
      <c r="BT9">
        <f>IFERROR(VLOOKUP($B9,'Raw Stats'!$CM$3:$DC$884,5,FALSE),0)</f>
        <v>42</v>
      </c>
      <c r="BU9">
        <f>IFERROR(VLOOKUP($B9,'Raw Stats'!$CM$3:$DC$884,6,FALSE),0)</f>
        <v>70</v>
      </c>
      <c r="BV9">
        <f>IFERROR(VLOOKUP($B9,'Raw Stats'!$CM$3:$DC$884,7,FALSE),0)</f>
        <v>-2</v>
      </c>
      <c r="BW9">
        <f>IFERROR(VLOOKUP($B9,'Raw Stats'!$CM$3:$DC$884,8,FALSE),0)</f>
        <v>60</v>
      </c>
      <c r="BX9">
        <f>IFERROR(VLOOKUP($B9,'Raw Stats'!$CM$3:$DC$884,9,FALSE),0)</f>
        <v>24</v>
      </c>
      <c r="BY9">
        <f>IFERROR(VLOOKUP($B9,'Raw Stats'!$CM$3:$DC$884,10,FALSE),0)</f>
        <v>18</v>
      </c>
      <c r="BZ9">
        <f>IFERROR(VLOOKUP($B9,'Raw Stats'!$CM$3:$DC$884,11,FALSE)+VLOOKUP($B9,'Raw Stats'!$CM$3:$DC$884,12,FALSE),0)</f>
        <v>26</v>
      </c>
      <c r="CA9">
        <f>IFERROR(VLOOKUP($B9,'Raw Stats'!$CM$3:$DC$884,13,FALSE)+VLOOKUP($B9,'Raw Stats'!$CM$3:$DC$884,14,FALSE),0)</f>
        <v>0</v>
      </c>
      <c r="CB9">
        <f>IFERROR(VLOOKUP($B9,'Raw Stats'!$CM$3:$DC$884,15,FALSE),0)</f>
        <v>4</v>
      </c>
      <c r="CC9">
        <f>IFERROR(VLOOKUP($B9,'Raw Stats'!$CM$3:$DC$884,16,FALSE),0)</f>
        <v>212</v>
      </c>
      <c r="CE9">
        <f>IFERROR(VLOOKUP($B9,'Raw Stats'!$BU$3:$CJ$528,3,FALSE),0)</f>
        <v>60</v>
      </c>
      <c r="CF9">
        <f>IFERROR(VLOOKUP($B9,'Raw Stats'!$BU$3:$CJ$528,4,FALSE),0)</f>
        <v>23</v>
      </c>
      <c r="CG9">
        <f>IFERROR(VLOOKUP($B9,'Raw Stats'!$BU$3:$CJ$5288,5,FALSE),0)</f>
        <v>49</v>
      </c>
      <c r="CH9">
        <f>IFERROR(VLOOKUP($B9,'Raw Stats'!$BU$3:$CJ$528,6,FALSE),0)</f>
        <v>72</v>
      </c>
      <c r="CI9">
        <f>IFERROR(VLOOKUP($B9,'Raw Stats'!$BU$3:$CJ$528,7,FALSE),0)</f>
        <v>10</v>
      </c>
      <c r="CJ9">
        <f>IFERROR(VLOOKUP($B9,'Raw Stats'!$BU$3:$CJ$528,8,FALSE),0)</f>
        <v>62</v>
      </c>
      <c r="CK9">
        <f>IFERROR(VLOOKUP($B9,'Raw Stats'!$BU$3:$CJ$528,9,FALSE),0)</f>
        <v>27</v>
      </c>
      <c r="CL9">
        <f>IFERROR(VLOOKUP($B9,'Raw Stats'!$BU$3:$CJ$528,10,FALSE),0)</f>
        <v>18</v>
      </c>
      <c r="CM9">
        <f>IFERROR(VLOOKUP($B9,'Raw Stats'!$BU$3:$CJ$528,11,FALSE)+VLOOKUP($B9,'Raw Stats'!$BU$3:$CJ$528,12,FALSE),0)</f>
        <v>30</v>
      </c>
      <c r="CN9">
        <f>IFERROR(VLOOKUP($B9,'Raw Stats'!$BU$3:$CJ$528,13,FALSE)+VLOOKUP($B9,'Raw Stats'!$BU$3:$CJ$528,14,FALSE),0)</f>
        <v>0</v>
      </c>
      <c r="CO9">
        <f>IFERROR(VLOOKUP($B9,'Raw Stats'!$BU$3:$CJ$528,15,FALSE),0)</f>
        <v>3</v>
      </c>
      <c r="CP9">
        <f>IFERROR(VLOOKUP($B9,'Raw Stats'!$BU$3:$CJ$528,16,FALSE),0)</f>
        <v>191</v>
      </c>
      <c r="CR9">
        <f>IFERROR(VLOOKUP($B9,'Raw Stats'!$BC$3:$BR$528,3,FALSE),0)</f>
        <v>31</v>
      </c>
      <c r="CS9">
        <f>IFERROR(VLOOKUP($B9,'Raw Stats'!$BC$3:$BR$528,4,FALSE),0)</f>
        <v>9</v>
      </c>
      <c r="CT9">
        <f>IFERROR(VLOOKUP($B9,'Raw Stats'!$BC$3:$BR$5288,5,FALSE),0)</f>
        <v>24</v>
      </c>
      <c r="CU9">
        <f>IFERROR(VLOOKUP($B9,'Raw Stats'!$BC$3:$BR$52888,6,FALSE),0)</f>
        <v>33</v>
      </c>
      <c r="CV9">
        <f>IFERROR(VLOOKUP($B9,'Raw Stats'!$BC$3:$BR$5288,7,FALSE),0)</f>
        <v>5</v>
      </c>
      <c r="CW9">
        <f>IFERROR(VLOOKUP($B9,'Raw Stats'!$BC$3:$BR$5288,8,FALSE),0)</f>
        <v>36</v>
      </c>
      <c r="CX9">
        <f>IFERROR(VLOOKUP($B9,'Raw Stats'!$BC$3:$BR$5288,9,FALSE),0)</f>
        <v>12</v>
      </c>
      <c r="CY9">
        <f>IFERROR(VLOOKUP($B9,'Raw Stats'!$BC$3:$BR$5288,10,FALSE),0)</f>
        <v>11</v>
      </c>
      <c r="CZ9">
        <f>IFERROR(VLOOKUP($B9,'Raw Stats'!$BC$3:$BR$5288,11,FALSE)+VLOOKUP($B9,'Raw Stats'!$BC$3:$BR$5288,12,FALSE),0)</f>
        <v>18</v>
      </c>
      <c r="DA9">
        <f>IFERROR(VLOOKUP($B9,'Raw Stats'!$BC$3:$BR$5288,13,FALSE)+VLOOKUP($B9,'Raw Stats'!$BC$3:$BR$5288,14,FALSE),0)</f>
        <v>0</v>
      </c>
      <c r="DB9">
        <f>IFERROR(VLOOKUP($B9,'Raw Stats'!$BC$3:$BR$5288,15,FALSE),0)</f>
        <v>3</v>
      </c>
      <c r="DC9">
        <f>IFERROR(VLOOKUP($B9,'Raw Stats'!$BC$3:$BR$5288,16,FALSE),0)</f>
        <v>99</v>
      </c>
      <c r="DE9">
        <f>IFERROR(VLOOKUP($B9,'Raw Stats'!$AK$3:$AZ$528,3,FALSE),0)</f>
        <v>75</v>
      </c>
      <c r="DF9">
        <f>IFERROR(VLOOKUP($B9,'Raw Stats'!$AK$3:$AZ$528,4,FALSE),0)</f>
        <v>50</v>
      </c>
      <c r="DG9">
        <f>IFERROR(VLOOKUP($B9,'Raw Stats'!$AK$3:$AZ$528,5,FALSE),0)</f>
        <v>59</v>
      </c>
      <c r="DH9">
        <f>IFERROR(VLOOKUP($B9,'Raw Stats'!$AK$3:$AZ$528,6,FALSE),0)</f>
        <v>109</v>
      </c>
      <c r="DI9">
        <f>IFERROR(VLOOKUP($B9,'Raw Stats'!$AK$3:$AZ$528,7,FALSE),0)</f>
        <v>18</v>
      </c>
      <c r="DJ9">
        <f>IFERROR(VLOOKUP($B9,'Raw Stats'!$AK$3:$AZ$528,8,FALSE),0)</f>
        <v>70</v>
      </c>
      <c r="DK9">
        <f>IFERROR(VLOOKUP($B9,'Raw Stats'!$AK$3:$AZ$528,9,FALSE),0)</f>
        <v>29</v>
      </c>
      <c r="DL9">
        <f>IFERROR(VLOOKUP($B9,'Raw Stats'!$AK$3:$AZ$528,10,FALSE),0)</f>
        <v>41</v>
      </c>
      <c r="DM9">
        <f>IFERROR(VLOOKUP($B9,'Raw Stats'!$AK$3:$AZ$528,11,FALSE)+VLOOKUP($B9,'Raw Stats'!$AK$3:$AZ$528,12,FALSE),0)</f>
        <v>34</v>
      </c>
      <c r="DN9">
        <f>IFERROR(VLOOKUP($B9,'Raw Stats'!$AK$3:$AZ$528,13,FALSE)+VLOOKUP($B9,'Raw Stats'!$AK$3:$AZ$528,14,FALSE),0)</f>
        <v>0</v>
      </c>
      <c r="DO9">
        <f>IFERROR(VLOOKUP($B9,'Raw Stats'!$AK$3:$AZ$528,15,FALSE),0)</f>
        <v>9</v>
      </c>
      <c r="DP9">
        <f>IFERROR(VLOOKUP($B9,'Raw Stats'!$AK$3:$AZ$528,16,FALSE),0)</f>
        <v>339</v>
      </c>
      <c r="DR9">
        <f>IFERROR(VLOOKUP($B9,'Raw Stats'!$S$3:$AH$528,3,FALSE),0)</f>
        <v>43</v>
      </c>
      <c r="DS9">
        <f>IFERROR(VLOOKUP($B9,'Raw Stats'!$S$3:$AH$528,4,FALSE),0)</f>
        <v>15</v>
      </c>
      <c r="DT9">
        <f>IFERROR(VLOOKUP($B9,'Raw Stats'!$S$3:$AH$528,5,FALSE),0)</f>
        <v>22</v>
      </c>
      <c r="DU9">
        <f>IFERROR(VLOOKUP($B9,'Raw Stats'!$S$3:$AH$528,6,FALSE),0)</f>
        <v>37</v>
      </c>
      <c r="DV9">
        <f>IFERROR(VLOOKUP($B9,'Raw Stats'!$S$3:$AH$528,7,FALSE),0)</f>
        <v>-4</v>
      </c>
      <c r="DW9">
        <f>IFERROR(VLOOKUP($B9,'Raw Stats'!$S$3:$AH$528,8,FALSE),0)</f>
        <v>18</v>
      </c>
      <c r="DX9">
        <f>IFERROR(VLOOKUP($B9,'Raw Stats'!$S$3:$AH$528,9,FALSE),0)</f>
        <v>32</v>
      </c>
      <c r="DY9">
        <f>IFERROR(VLOOKUP($B9,'Raw Stats'!$S$3:$AH$528,10,FALSE),0)</f>
        <v>11</v>
      </c>
      <c r="DZ9">
        <f>IFERROR(VLOOKUP($B9,'Raw Stats'!$S$3:$AH$528,11,FALSE)+VLOOKUP($B9,'Raw Stats'!$S$3:$AH$528,12,FALSE),0)</f>
        <v>14</v>
      </c>
      <c r="EA9">
        <f>IFERROR(VLOOKUP($B9,'Raw Stats'!$S$3:$AH$528,13,FALSE)+VLOOKUP($B9,'Raw Stats'!$S$3:$AH$528,14,FALSE),0)</f>
        <v>0</v>
      </c>
      <c r="EB9">
        <f>IFERROR(VLOOKUP($B9,'Raw Stats'!$S$3:$AH$528,15,FALSE),0)</f>
        <v>3</v>
      </c>
      <c r="EC9">
        <f>IFERROR(VLOOKUP($B9,'Raw Stats'!$S$3:$AH$528,16,FALSE),0)</f>
        <v>182</v>
      </c>
    </row>
    <row r="10" spans="1:133" x14ac:dyDescent="0.2">
      <c r="A10">
        <f>IFERROR(VLOOKUP(B10,Sheet2!$W$1:$X$300,2,FALSE),301)</f>
        <v>56</v>
      </c>
      <c r="B10" s="28" t="s">
        <v>693</v>
      </c>
      <c r="C10">
        <f t="shared" si="0"/>
        <v>1.2976259079517447</v>
      </c>
      <c r="D10">
        <f t="shared" si="1"/>
        <v>0.98518074302548797</v>
      </c>
      <c r="E10">
        <f t="shared" si="2"/>
        <v>1.3810030995866529</v>
      </c>
      <c r="F10">
        <f t="shared" si="3"/>
        <v>1.3279480398774883</v>
      </c>
      <c r="G10">
        <f t="shared" si="4"/>
        <v>1.1501438599026956</v>
      </c>
      <c r="H10">
        <v>1.25</v>
      </c>
      <c r="J10">
        <f>BS10*'Value Calculations'!$D$3</f>
        <v>4.4850897148864171</v>
      </c>
      <c r="K10">
        <f>BT10*'Value Calculations'!$D$4</f>
        <v>14.001346273919946</v>
      </c>
      <c r="L10">
        <f>BU10*'Value Calculations'!$D$5</f>
        <v>14.328257672857763</v>
      </c>
      <c r="M10">
        <f>BV10*'Value Calculations'!$D$6</f>
        <v>1.5007791830323542</v>
      </c>
      <c r="N10">
        <f>BW10*'Value Calculations'!$D$7</f>
        <v>6.942905287312831</v>
      </c>
      <c r="O10">
        <f>BX10*'Value Calculations'!$D$8</f>
        <v>9.4177803897067136</v>
      </c>
      <c r="P10">
        <f>BY10*'Value Calculations'!$D$9</f>
        <v>14.736443358489456</v>
      </c>
      <c r="Q10">
        <f>BZ10*'Value Calculations'!$D$10</f>
        <v>8.7675953778289131</v>
      </c>
      <c r="R10">
        <f>CA10*'Value Calculations'!$D$11</f>
        <v>0.9907141480249374</v>
      </c>
      <c r="S10">
        <f>CB10*'Value Calculations'!$D$12</f>
        <v>0.81388273958941404</v>
      </c>
      <c r="T10">
        <f>CC10*'Value Calculations'!$D$13</f>
        <v>13.551393503021647</v>
      </c>
      <c r="V10">
        <f>CF10*'Value Calculations'!$D$3</f>
        <v>4.4850897148864171</v>
      </c>
      <c r="W10">
        <f>CG10*'Value Calculations'!$D$4</f>
        <v>3.5817397444911494</v>
      </c>
      <c r="X10">
        <f>CH10*'Value Calculations'!$D$5</f>
        <v>5.8374383111642736</v>
      </c>
      <c r="Y10">
        <f>CI10*'Value Calculations'!$D$6</f>
        <v>-1.0005194553549028</v>
      </c>
      <c r="Z10">
        <f>CJ10*'Value Calculations'!$D$7</f>
        <v>1.4061580328734848</v>
      </c>
      <c r="AA10">
        <f>CK10*'Value Calculations'!$D$8</f>
        <v>3.091332494331211</v>
      </c>
      <c r="AB10">
        <f>CL10*'Value Calculations'!$D$9</f>
        <v>6.4235778742133531</v>
      </c>
      <c r="AC10">
        <f>CM10*'Value Calculations'!$D$10</f>
        <v>4.3837976889144565</v>
      </c>
      <c r="AD10">
        <f>CN10*'Value Calculations'!$D$11</f>
        <v>0</v>
      </c>
      <c r="AE10">
        <f>CO10*'Value Calculations'!$D$12</f>
        <v>0.81388273958941404</v>
      </c>
      <c r="AF10">
        <f>CP10*'Value Calculations'!$D$13</f>
        <v>7.4291903468342024</v>
      </c>
      <c r="AH10">
        <f>CS10*'Value Calculations'!$D$3</f>
        <v>2.0386771431301893</v>
      </c>
      <c r="AI10">
        <f>CT10*'Value Calculations'!$D$4</f>
        <v>10.745219233473447</v>
      </c>
      <c r="AJ10">
        <f>CU10*'Value Calculations'!$D$5</f>
        <v>10.082847992011018</v>
      </c>
      <c r="AK10">
        <f>CV10*'Value Calculations'!$D$6</f>
        <v>2.0010389107098057</v>
      </c>
      <c r="AL10">
        <f>CW10*'Value Calculations'!$D$7</f>
        <v>0.70307901643674242</v>
      </c>
      <c r="AM10">
        <f>CX10*'Value Calculations'!$D$8</f>
        <v>3.2351154010442906</v>
      </c>
      <c r="AN10">
        <f>CY10*'Value Calculations'!$D$9</f>
        <v>7.431197932913487</v>
      </c>
      <c r="AO10">
        <f>CZ10*'Value Calculations'!$D$10</f>
        <v>4.7491141629906615</v>
      </c>
      <c r="AP10">
        <f>DA10*'Value Calculations'!$D$11</f>
        <v>0</v>
      </c>
      <c r="AQ10">
        <f>DB10*'Value Calculations'!$D$12</f>
        <v>0.81388273958941404</v>
      </c>
      <c r="AR10">
        <f>DC10*'Value Calculations'!$D$13</f>
        <v>6.5349359532337896</v>
      </c>
      <c r="AT10">
        <f>DF10*'Value Calculations'!$D$3</f>
        <v>4.0773542862603787</v>
      </c>
      <c r="AU10">
        <f>DG10*'Value Calculations'!$D$4</f>
        <v>10.419606529428798</v>
      </c>
      <c r="AV10">
        <f>DH10*'Value Calculations'!$D$5</f>
        <v>11.144200412222705</v>
      </c>
      <c r="AW10">
        <f>DI10*'Value Calculations'!$D$6</f>
        <v>2.6263635703066202</v>
      </c>
      <c r="AX10">
        <f>DJ10*'Value Calculations'!$D$7</f>
        <v>2.9880858198561553</v>
      </c>
      <c r="AY10">
        <f>DK10*'Value Calculations'!$D$8</f>
        <v>5.9669906285928027</v>
      </c>
      <c r="AZ10">
        <f>DL10*'Value Calculations'!$D$9</f>
        <v>10.831915631026439</v>
      </c>
      <c r="BA10">
        <f>DM10*'Value Calculations'!$D$10</f>
        <v>5.4797471111430704</v>
      </c>
      <c r="BB10">
        <f>DN10*'Value Calculations'!$D$11</f>
        <v>1.9814282960498748</v>
      </c>
      <c r="BC10">
        <f>DO10*'Value Calculations'!$D$12</f>
        <v>2.441648218768242</v>
      </c>
      <c r="BD10">
        <f>DP10*'Value Calculations'!$D$13</f>
        <v>9.7680095300968226</v>
      </c>
      <c r="BF10">
        <f>DS10*'Value Calculations'!$D$3</f>
        <v>3.2618834290083032</v>
      </c>
      <c r="BG10">
        <f>DT10*'Value Calculations'!$D$4</f>
        <v>13.675733569875296</v>
      </c>
      <c r="BH10">
        <f>DU10*'Value Calculations'!$D$5</f>
        <v>13.266905252646078</v>
      </c>
      <c r="BI10">
        <f>DV10*'Value Calculations'!$D$6</f>
        <v>1.8759739787904428</v>
      </c>
      <c r="BJ10">
        <f>DW10*'Value Calculations'!$D$7</f>
        <v>8.8763725825138735</v>
      </c>
      <c r="BK10">
        <f>DX10*'Value Calculations'!$D$8</f>
        <v>12.005872710542146</v>
      </c>
      <c r="BL10">
        <f>DY10*'Value Calculations'!$D$9</f>
        <v>13.728823299789322</v>
      </c>
      <c r="BM10">
        <f>DZ10*'Value Calculations'!$D$10</f>
        <v>8.7675953778289131</v>
      </c>
      <c r="BN10">
        <f>EA10*'Value Calculations'!$D$11</f>
        <v>0.9907141480249374</v>
      </c>
      <c r="BO10">
        <f>EB10*'Value Calculations'!$D$12</f>
        <v>1.6277654791788281</v>
      </c>
      <c r="BP10">
        <f>EC10*'Value Calculations'!$D$13</f>
        <v>16.234156683822889</v>
      </c>
      <c r="BR10">
        <f>IFERROR(VLOOKUP($B10,'Raw Stats'!$CM$3:$DC$884,3,FALSE),0)</f>
        <v>69</v>
      </c>
      <c r="BS10">
        <f>IFERROR(VLOOKUP($B10,'Raw Stats'!$CM$3:$DC$884,4,FALSE),0)</f>
        <v>11</v>
      </c>
      <c r="BT10">
        <f>IFERROR(VLOOKUP($B10,'Raw Stats'!$CM$3:$DC$884,5,FALSE),0)</f>
        <v>43</v>
      </c>
      <c r="BU10">
        <f>IFERROR(VLOOKUP($B10,'Raw Stats'!$CM$3:$DC$884,6,FALSE),0)</f>
        <v>54</v>
      </c>
      <c r="BV10">
        <f>IFERROR(VLOOKUP($B10,'Raw Stats'!$CM$3:$DC$884,7,FALSE),0)</f>
        <v>12</v>
      </c>
      <c r="BW10">
        <f>IFERROR(VLOOKUP($B10,'Raw Stats'!$CM$3:$DC$884,8,FALSE),0)</f>
        <v>79</v>
      </c>
      <c r="BX10">
        <f>IFERROR(VLOOKUP($B10,'Raw Stats'!$CM$3:$DC$884,9,FALSE),0)</f>
        <v>131</v>
      </c>
      <c r="BY10">
        <f>IFERROR(VLOOKUP($B10,'Raw Stats'!$CM$3:$DC$884,10,FALSE),0)</f>
        <v>117</v>
      </c>
      <c r="BZ10">
        <f>IFERROR(VLOOKUP($B10,'Raw Stats'!$CM$3:$DC$884,11,FALSE)+VLOOKUP($B10,'Raw Stats'!$CM$3:$DC$884,12,FALSE),0)</f>
        <v>24</v>
      </c>
      <c r="CA10">
        <f>IFERROR(VLOOKUP($B10,'Raw Stats'!$CM$3:$DC$884,13,FALSE)+VLOOKUP($B10,'Raw Stats'!$CM$3:$DC$884,14,FALSE),0)</f>
        <v>1</v>
      </c>
      <c r="CB10">
        <f>IFERROR(VLOOKUP($B10,'Raw Stats'!$CM$3:$DC$884,15,FALSE),0)</f>
        <v>1</v>
      </c>
      <c r="CC10">
        <f>IFERROR(VLOOKUP($B10,'Raw Stats'!$CM$3:$DC$884,16,FALSE),0)</f>
        <v>197</v>
      </c>
      <c r="CE10">
        <f>IFERROR(VLOOKUP($B10,'Raw Stats'!$BU$3:$CJ$528,3,FALSE),0)</f>
        <v>37</v>
      </c>
      <c r="CF10">
        <f>IFERROR(VLOOKUP($B10,'Raw Stats'!$BU$3:$CJ$528,4,FALSE),0)</f>
        <v>11</v>
      </c>
      <c r="CG10">
        <f>IFERROR(VLOOKUP($B10,'Raw Stats'!$BU$3:$CJ$5288,5,FALSE),0)</f>
        <v>11</v>
      </c>
      <c r="CH10">
        <f>IFERROR(VLOOKUP($B10,'Raw Stats'!$BU$3:$CJ$528,6,FALSE),0)</f>
        <v>22</v>
      </c>
      <c r="CI10">
        <f>IFERROR(VLOOKUP($B10,'Raw Stats'!$BU$3:$CJ$528,7,FALSE),0)</f>
        <v>-8</v>
      </c>
      <c r="CJ10">
        <f>IFERROR(VLOOKUP($B10,'Raw Stats'!$BU$3:$CJ$528,8,FALSE),0)</f>
        <v>16</v>
      </c>
      <c r="CK10">
        <f>IFERROR(VLOOKUP($B10,'Raw Stats'!$BU$3:$CJ$528,9,FALSE),0)</f>
        <v>43</v>
      </c>
      <c r="CL10">
        <f>IFERROR(VLOOKUP($B10,'Raw Stats'!$BU$3:$CJ$528,10,FALSE),0)</f>
        <v>51</v>
      </c>
      <c r="CM10">
        <f>IFERROR(VLOOKUP($B10,'Raw Stats'!$BU$3:$CJ$528,11,FALSE)+VLOOKUP($B10,'Raw Stats'!$BU$3:$CJ$528,12,FALSE),0)</f>
        <v>12</v>
      </c>
      <c r="CN10">
        <f>IFERROR(VLOOKUP($B10,'Raw Stats'!$BU$3:$CJ$528,13,FALSE)+VLOOKUP($B10,'Raw Stats'!$BU$3:$CJ$528,14,FALSE),0)</f>
        <v>0</v>
      </c>
      <c r="CO10">
        <f>IFERROR(VLOOKUP($B10,'Raw Stats'!$BU$3:$CJ$528,15,FALSE),0)</f>
        <v>1</v>
      </c>
      <c r="CP10">
        <f>IFERROR(VLOOKUP($B10,'Raw Stats'!$BU$3:$CJ$528,16,FALSE),0)</f>
        <v>108</v>
      </c>
      <c r="CR10">
        <f>IFERROR(VLOOKUP($B10,'Raw Stats'!$BC$3:$BR$528,3,FALSE),0)</f>
        <v>35</v>
      </c>
      <c r="CS10">
        <f>IFERROR(VLOOKUP($B10,'Raw Stats'!$BC$3:$BR$528,4,FALSE),0)</f>
        <v>5</v>
      </c>
      <c r="CT10">
        <f>IFERROR(VLOOKUP($B10,'Raw Stats'!$BC$3:$BR$5288,5,FALSE),0)</f>
        <v>33</v>
      </c>
      <c r="CU10">
        <f>IFERROR(VLOOKUP($B10,'Raw Stats'!$BC$3:$BR$52888,6,FALSE),0)</f>
        <v>38</v>
      </c>
      <c r="CV10">
        <f>IFERROR(VLOOKUP($B10,'Raw Stats'!$BC$3:$BR$5288,7,FALSE),0)</f>
        <v>16</v>
      </c>
      <c r="CW10">
        <f>IFERROR(VLOOKUP($B10,'Raw Stats'!$BC$3:$BR$5288,8,FALSE),0)</f>
        <v>8</v>
      </c>
      <c r="CX10">
        <f>IFERROR(VLOOKUP($B10,'Raw Stats'!$BC$3:$BR$5288,9,FALSE),0)</f>
        <v>45</v>
      </c>
      <c r="CY10">
        <f>IFERROR(VLOOKUP($B10,'Raw Stats'!$BC$3:$BR$5288,10,FALSE),0)</f>
        <v>59</v>
      </c>
      <c r="CZ10">
        <f>IFERROR(VLOOKUP($B10,'Raw Stats'!$BC$3:$BR$5288,11,FALSE)+VLOOKUP($B10,'Raw Stats'!$BC$3:$BR$5288,12,FALSE),0)</f>
        <v>13</v>
      </c>
      <c r="DA10">
        <f>IFERROR(VLOOKUP($B10,'Raw Stats'!$BC$3:$BR$5288,13,FALSE)+VLOOKUP($B10,'Raw Stats'!$BC$3:$BR$5288,14,FALSE),0)</f>
        <v>0</v>
      </c>
      <c r="DB10">
        <f>IFERROR(VLOOKUP($B10,'Raw Stats'!$BC$3:$BR$5288,15,FALSE),0)</f>
        <v>1</v>
      </c>
      <c r="DC10">
        <f>IFERROR(VLOOKUP($B10,'Raw Stats'!$BC$3:$BR$5288,16,FALSE),0)</f>
        <v>95</v>
      </c>
      <c r="DE10">
        <f>IFERROR(VLOOKUP($B10,'Raw Stats'!$AK$3:$AZ$528,3,FALSE),0)</f>
        <v>51</v>
      </c>
      <c r="DF10">
        <f>IFERROR(VLOOKUP($B10,'Raw Stats'!$AK$3:$AZ$528,4,FALSE),0)</f>
        <v>10</v>
      </c>
      <c r="DG10">
        <f>IFERROR(VLOOKUP($B10,'Raw Stats'!$AK$3:$AZ$528,5,FALSE),0)</f>
        <v>32</v>
      </c>
      <c r="DH10">
        <f>IFERROR(VLOOKUP($B10,'Raw Stats'!$AK$3:$AZ$528,6,FALSE),0)</f>
        <v>42</v>
      </c>
      <c r="DI10">
        <f>IFERROR(VLOOKUP($B10,'Raw Stats'!$AK$3:$AZ$528,7,FALSE),0)</f>
        <v>21</v>
      </c>
      <c r="DJ10">
        <f>IFERROR(VLOOKUP($B10,'Raw Stats'!$AK$3:$AZ$528,8,FALSE),0)</f>
        <v>34</v>
      </c>
      <c r="DK10">
        <f>IFERROR(VLOOKUP($B10,'Raw Stats'!$AK$3:$AZ$528,9,FALSE),0)</f>
        <v>83</v>
      </c>
      <c r="DL10">
        <f>IFERROR(VLOOKUP($B10,'Raw Stats'!$AK$3:$AZ$528,10,FALSE),0)</f>
        <v>86</v>
      </c>
      <c r="DM10">
        <f>IFERROR(VLOOKUP($B10,'Raw Stats'!$AK$3:$AZ$528,11,FALSE)+VLOOKUP($B10,'Raw Stats'!$AK$3:$AZ$528,12,FALSE),0)</f>
        <v>15</v>
      </c>
      <c r="DN10">
        <f>IFERROR(VLOOKUP($B10,'Raw Stats'!$AK$3:$AZ$528,13,FALSE)+VLOOKUP($B10,'Raw Stats'!$AK$3:$AZ$528,14,FALSE),0)</f>
        <v>2</v>
      </c>
      <c r="DO10">
        <f>IFERROR(VLOOKUP($B10,'Raw Stats'!$AK$3:$AZ$528,15,FALSE),0)</f>
        <v>3</v>
      </c>
      <c r="DP10">
        <f>IFERROR(VLOOKUP($B10,'Raw Stats'!$AK$3:$AZ$528,16,FALSE),0)</f>
        <v>142</v>
      </c>
      <c r="DR10">
        <f>IFERROR(VLOOKUP($B10,'Raw Stats'!$S$3:$AH$528,3,FALSE),0)</f>
        <v>82</v>
      </c>
      <c r="DS10">
        <f>IFERROR(VLOOKUP($B10,'Raw Stats'!$S$3:$AH$528,4,FALSE),0)</f>
        <v>8</v>
      </c>
      <c r="DT10">
        <f>IFERROR(VLOOKUP($B10,'Raw Stats'!$S$3:$AH$528,5,FALSE),0)</f>
        <v>42</v>
      </c>
      <c r="DU10">
        <f>IFERROR(VLOOKUP($B10,'Raw Stats'!$S$3:$AH$528,6,FALSE),0)</f>
        <v>50</v>
      </c>
      <c r="DV10">
        <f>IFERROR(VLOOKUP($B10,'Raw Stats'!$S$3:$AH$528,7,FALSE),0)</f>
        <v>15</v>
      </c>
      <c r="DW10">
        <f>IFERROR(VLOOKUP($B10,'Raw Stats'!$S$3:$AH$528,8,FALSE),0)</f>
        <v>101</v>
      </c>
      <c r="DX10">
        <f>IFERROR(VLOOKUP($B10,'Raw Stats'!$S$3:$AH$528,9,FALSE),0)</f>
        <v>167</v>
      </c>
      <c r="DY10">
        <f>IFERROR(VLOOKUP($B10,'Raw Stats'!$S$3:$AH$528,10,FALSE),0)</f>
        <v>109</v>
      </c>
      <c r="DZ10">
        <f>IFERROR(VLOOKUP($B10,'Raw Stats'!$S$3:$AH$528,11,FALSE)+VLOOKUP($B10,'Raw Stats'!$S$3:$AH$528,12,FALSE),0)</f>
        <v>24</v>
      </c>
      <c r="EA10">
        <f>IFERROR(VLOOKUP($B10,'Raw Stats'!$S$3:$AH$528,13,FALSE)+VLOOKUP($B10,'Raw Stats'!$S$3:$AH$528,14,FALSE),0)</f>
        <v>1</v>
      </c>
      <c r="EB10">
        <f>IFERROR(VLOOKUP($B10,'Raw Stats'!$S$3:$AH$528,15,FALSE),0)</f>
        <v>2</v>
      </c>
      <c r="EC10">
        <f>IFERROR(VLOOKUP($B10,'Raw Stats'!$S$3:$AH$528,16,FALSE),0)</f>
        <v>236</v>
      </c>
    </row>
    <row r="11" spans="1:133" x14ac:dyDescent="0.2">
      <c r="A11">
        <f>IFERROR(VLOOKUP(B11,Sheet2!$W$1:$X$300,2,FALSE),301)</f>
        <v>5</v>
      </c>
      <c r="B11" s="28" t="s">
        <v>28</v>
      </c>
      <c r="C11">
        <f t="shared" si="0"/>
        <v>1.2764800936273646</v>
      </c>
      <c r="D11">
        <f t="shared" si="1"/>
        <v>1.2390854655150625</v>
      </c>
      <c r="E11">
        <f t="shared" si="2"/>
        <v>1.2001574617628645</v>
      </c>
      <c r="F11">
        <f t="shared" si="3"/>
        <v>1.1232071286347383</v>
      </c>
      <c r="G11">
        <f t="shared" si="4"/>
        <v>0.98543603866773966</v>
      </c>
      <c r="H11">
        <v>1.25</v>
      </c>
      <c r="J11">
        <f>BS11*'Value Calculations'!$D$3</f>
        <v>15.49394628778944</v>
      </c>
      <c r="K11">
        <f>BT11*'Value Calculations'!$D$4</f>
        <v>15.629409794143196</v>
      </c>
      <c r="L11">
        <f>BU11*'Value Calculations'!$D$5</f>
        <v>22.819077034551253</v>
      </c>
      <c r="M11">
        <f>BV11*'Value Calculations'!$D$6</f>
        <v>0.62532465959681427</v>
      </c>
      <c r="N11">
        <f>BW11*'Value Calculations'!$D$7</f>
        <v>4.0427043445112689</v>
      </c>
      <c r="O11">
        <f>BX11*'Value Calculations'!$D$8</f>
        <v>3.45078976111391</v>
      </c>
      <c r="P11">
        <f>BY11*'Value Calculations'!$D$9</f>
        <v>4.6602427714881189</v>
      </c>
      <c r="Q11">
        <f>BZ11*'Value Calculations'!$D$10</f>
        <v>11.324810696362347</v>
      </c>
      <c r="R11">
        <f>CA11*'Value Calculations'!$D$11</f>
        <v>0.9907141480249374</v>
      </c>
      <c r="S11">
        <f>CB11*'Value Calculations'!$D$12</f>
        <v>6.5110619167153123</v>
      </c>
      <c r="T11">
        <f>CC11*'Value Calculations'!$D$13</f>
        <v>19.1232862631473</v>
      </c>
      <c r="V11">
        <f>CF11*'Value Calculations'!$D$3</f>
        <v>9.7856502870249091</v>
      </c>
      <c r="W11">
        <f>CG11*'Value Calculations'!$D$4</f>
        <v>13.675733569875296</v>
      </c>
      <c r="X11">
        <f>CH11*'Value Calculations'!$D$5</f>
        <v>17.512314933492821</v>
      </c>
      <c r="Y11">
        <f>CI11*'Value Calculations'!$D$6</f>
        <v>-0.75038959151617712</v>
      </c>
      <c r="Z11">
        <f>CJ11*'Value Calculations'!$D$7</f>
        <v>3.5153950821837121</v>
      </c>
      <c r="AA11">
        <f>CK11*'Value Calculations'!$D$8</f>
        <v>1.6535034272004152</v>
      </c>
      <c r="AB11">
        <f>CL11*'Value Calculations'!$D$9</f>
        <v>2.3930976394128178</v>
      </c>
      <c r="AC11">
        <f>CM11*'Value Calculations'!$D$10</f>
        <v>9.1329118519051171</v>
      </c>
      <c r="AD11">
        <f>CN11*'Value Calculations'!$D$11</f>
        <v>0</v>
      </c>
      <c r="AE11">
        <f>CO11*'Value Calculations'!$D$12</f>
        <v>3.2555309583576562</v>
      </c>
      <c r="AF11">
        <f>CP11*'Value Calculations'!$D$13</f>
        <v>12.93229430745213</v>
      </c>
      <c r="AH11">
        <f>CS11*'Value Calculations'!$D$3</f>
        <v>11.416592001529061</v>
      </c>
      <c r="AI11">
        <f>CT11*'Value Calculations'!$D$4</f>
        <v>6.1866413768483488</v>
      </c>
      <c r="AJ11">
        <f>CU11*'Value Calculations'!$D$5</f>
        <v>12.470890937487313</v>
      </c>
      <c r="AK11">
        <f>CV11*'Value Calculations'!$D$6</f>
        <v>-0.25012986383872571</v>
      </c>
      <c r="AL11">
        <f>CW11*'Value Calculations'!$D$7</f>
        <v>1.5819277869826704</v>
      </c>
      <c r="AM11">
        <f>CX11*'Value Calculations'!$D$8</f>
        <v>2.3724179607658131</v>
      </c>
      <c r="AN11">
        <f>CY11*'Value Calculations'!$D$9</f>
        <v>2.770955161425368</v>
      </c>
      <c r="AO11">
        <f>CZ11*'Value Calculations'!$D$10</f>
        <v>5.8450635852192754</v>
      </c>
      <c r="AP11">
        <f>DA11*'Value Calculations'!$D$11</f>
        <v>0</v>
      </c>
      <c r="AQ11">
        <f>DB11*'Value Calculations'!$D$12</f>
        <v>4.0694136979470699</v>
      </c>
      <c r="AR11">
        <f>DC11*'Value Calculations'!$D$13</f>
        <v>11.143785520251303</v>
      </c>
      <c r="AT11">
        <f>DF11*'Value Calculations'!$D$3</f>
        <v>12.639798287407174</v>
      </c>
      <c r="AU11">
        <f>DG11*'Value Calculations'!$D$4</f>
        <v>16.280635202232496</v>
      </c>
      <c r="AV11">
        <f>DH11*'Value Calculations'!$D$5</f>
        <v>21.492386509286646</v>
      </c>
      <c r="AW11">
        <f>DI11*'Value Calculations'!$D$6</f>
        <v>-0.75038959151617712</v>
      </c>
      <c r="AX11">
        <f>DJ11*'Value Calculations'!$D$7</f>
        <v>2.2850068034194129</v>
      </c>
      <c r="AY11">
        <f>DK11*'Value Calculations'!$D$8</f>
        <v>1.9410692406265744</v>
      </c>
      <c r="AZ11">
        <f>DL11*'Value Calculations'!$D$9</f>
        <v>2.8969076687628847</v>
      </c>
      <c r="BA11">
        <f>DM11*'Value Calculations'!$D$10</f>
        <v>9.1329118519051171</v>
      </c>
      <c r="BB11">
        <f>DN11*'Value Calculations'!$D$11</f>
        <v>0</v>
      </c>
      <c r="BC11">
        <f>DO11*'Value Calculations'!$D$12</f>
        <v>6.5110619167153123</v>
      </c>
      <c r="BD11">
        <f>DP11*'Value Calculations'!$D$13</f>
        <v>19.673596659209093</v>
      </c>
      <c r="BF11">
        <f>DS11*'Value Calculations'!$D$3</f>
        <v>11.824327430155099</v>
      </c>
      <c r="BG11">
        <f>DT11*'Value Calculations'!$D$4</f>
        <v>12.373282753696698</v>
      </c>
      <c r="BH11">
        <f>DU11*'Value Calculations'!$D$5</f>
        <v>17.777653038545743</v>
      </c>
      <c r="BI11">
        <f>DV11*'Value Calculations'!$D$6</f>
        <v>-2.0010389107098057</v>
      </c>
      <c r="BJ11">
        <f>DW11*'Value Calculations'!$D$7</f>
        <v>4.657898483893419</v>
      </c>
      <c r="BK11">
        <f>DX11*'Value Calculations'!$D$8</f>
        <v>1.5816119738438754</v>
      </c>
      <c r="BL11">
        <f>DY11*'Value Calculations'!$D$9</f>
        <v>2.8969076687628847</v>
      </c>
      <c r="BM11">
        <f>DZ11*'Value Calculations'!$D$10</f>
        <v>8.7675953778289131</v>
      </c>
      <c r="BN11">
        <f>EA11*'Value Calculations'!$D$11</f>
        <v>0</v>
      </c>
      <c r="BO11">
        <f>EB11*'Value Calculations'!$D$12</f>
        <v>3.2555309583576562</v>
      </c>
      <c r="BP11">
        <f>EC11*'Value Calculations'!$D$13</f>
        <v>16.715678280376956</v>
      </c>
      <c r="BR11">
        <f>IFERROR(VLOOKUP($B11,'Raw Stats'!$CM$3:$DC$884,3,FALSE),0)</f>
        <v>82</v>
      </c>
      <c r="BS11">
        <f>IFERROR(VLOOKUP($B11,'Raw Stats'!$CM$3:$DC$884,4,FALSE),0)</f>
        <v>38</v>
      </c>
      <c r="BT11">
        <f>IFERROR(VLOOKUP($B11,'Raw Stats'!$CM$3:$DC$884,5,FALSE),0)</f>
        <v>48</v>
      </c>
      <c r="BU11">
        <f>IFERROR(VLOOKUP($B11,'Raw Stats'!$CM$3:$DC$884,6,FALSE),0)</f>
        <v>86</v>
      </c>
      <c r="BV11">
        <f>IFERROR(VLOOKUP($B11,'Raw Stats'!$CM$3:$DC$884,7,FALSE),0)</f>
        <v>5</v>
      </c>
      <c r="BW11">
        <f>IFERROR(VLOOKUP($B11,'Raw Stats'!$CM$3:$DC$884,8,FALSE),0)</f>
        <v>46</v>
      </c>
      <c r="BX11">
        <f>IFERROR(VLOOKUP($B11,'Raw Stats'!$CM$3:$DC$884,9,FALSE),0)</f>
        <v>48</v>
      </c>
      <c r="BY11">
        <f>IFERROR(VLOOKUP($B11,'Raw Stats'!$CM$3:$DC$884,10,FALSE),0)</f>
        <v>37</v>
      </c>
      <c r="BZ11">
        <f>IFERROR(VLOOKUP($B11,'Raw Stats'!$CM$3:$DC$884,11,FALSE)+VLOOKUP($B11,'Raw Stats'!$CM$3:$DC$884,12,FALSE),0)</f>
        <v>31</v>
      </c>
      <c r="CA11">
        <f>IFERROR(VLOOKUP($B11,'Raw Stats'!$CM$3:$DC$884,13,FALSE)+VLOOKUP($B11,'Raw Stats'!$CM$3:$DC$884,14,FALSE),0)</f>
        <v>1</v>
      </c>
      <c r="CB11">
        <f>IFERROR(VLOOKUP($B11,'Raw Stats'!$CM$3:$DC$884,15,FALSE),0)</f>
        <v>8</v>
      </c>
      <c r="CC11">
        <f>IFERROR(VLOOKUP($B11,'Raw Stats'!$CM$3:$DC$884,16,FALSE),0)</f>
        <v>278</v>
      </c>
      <c r="CE11">
        <f>IFERROR(VLOOKUP($B11,'Raw Stats'!$BU$3:$CJ$528,3,FALSE),0)</f>
        <v>59</v>
      </c>
      <c r="CF11">
        <f>IFERROR(VLOOKUP($B11,'Raw Stats'!$BU$3:$CJ$528,4,FALSE),0)</f>
        <v>24</v>
      </c>
      <c r="CG11">
        <f>IFERROR(VLOOKUP($B11,'Raw Stats'!$BU$3:$CJ$5288,5,FALSE),0)</f>
        <v>42</v>
      </c>
      <c r="CH11">
        <f>IFERROR(VLOOKUP($B11,'Raw Stats'!$BU$3:$CJ$528,6,FALSE),0)</f>
        <v>66</v>
      </c>
      <c r="CI11">
        <f>IFERROR(VLOOKUP($B11,'Raw Stats'!$BU$3:$CJ$528,7,FALSE),0)</f>
        <v>-6</v>
      </c>
      <c r="CJ11">
        <f>IFERROR(VLOOKUP($B11,'Raw Stats'!$BU$3:$CJ$528,8,FALSE),0)</f>
        <v>40</v>
      </c>
      <c r="CK11">
        <f>IFERROR(VLOOKUP($B11,'Raw Stats'!$BU$3:$CJ$528,9,FALSE),0)</f>
        <v>23</v>
      </c>
      <c r="CL11">
        <f>IFERROR(VLOOKUP($B11,'Raw Stats'!$BU$3:$CJ$528,10,FALSE),0)</f>
        <v>19</v>
      </c>
      <c r="CM11">
        <f>IFERROR(VLOOKUP($B11,'Raw Stats'!$BU$3:$CJ$528,11,FALSE)+VLOOKUP($B11,'Raw Stats'!$BU$3:$CJ$528,12,FALSE),0)</f>
        <v>25</v>
      </c>
      <c r="CN11">
        <f>IFERROR(VLOOKUP($B11,'Raw Stats'!$BU$3:$CJ$528,13,FALSE)+VLOOKUP($B11,'Raw Stats'!$BU$3:$CJ$528,14,FALSE),0)</f>
        <v>0</v>
      </c>
      <c r="CO11">
        <f>IFERROR(VLOOKUP($B11,'Raw Stats'!$BU$3:$CJ$528,15,FALSE),0)</f>
        <v>4</v>
      </c>
      <c r="CP11">
        <f>IFERROR(VLOOKUP($B11,'Raw Stats'!$BU$3:$CJ$528,16,FALSE),0)</f>
        <v>188</v>
      </c>
      <c r="CR11">
        <f>IFERROR(VLOOKUP($B11,'Raw Stats'!$BC$3:$BR$528,3,FALSE),0)</f>
        <v>48</v>
      </c>
      <c r="CS11">
        <f>IFERROR(VLOOKUP($B11,'Raw Stats'!$BC$3:$BR$528,4,FALSE),0)</f>
        <v>28</v>
      </c>
      <c r="CT11">
        <f>IFERROR(VLOOKUP($B11,'Raw Stats'!$BC$3:$BR$5288,5,FALSE),0)</f>
        <v>19</v>
      </c>
      <c r="CU11">
        <f>IFERROR(VLOOKUP($B11,'Raw Stats'!$BC$3:$BR$52888,6,FALSE),0)</f>
        <v>47</v>
      </c>
      <c r="CV11">
        <f>IFERROR(VLOOKUP($B11,'Raw Stats'!$BC$3:$BR$5288,7,FALSE),0)</f>
        <v>-2</v>
      </c>
      <c r="CW11">
        <f>IFERROR(VLOOKUP($B11,'Raw Stats'!$BC$3:$BR$5288,8,FALSE),0)</f>
        <v>18</v>
      </c>
      <c r="CX11">
        <f>IFERROR(VLOOKUP($B11,'Raw Stats'!$BC$3:$BR$5288,9,FALSE),0)</f>
        <v>33</v>
      </c>
      <c r="CY11">
        <f>IFERROR(VLOOKUP($B11,'Raw Stats'!$BC$3:$BR$5288,10,FALSE),0)</f>
        <v>22</v>
      </c>
      <c r="CZ11">
        <f>IFERROR(VLOOKUP($B11,'Raw Stats'!$BC$3:$BR$5288,11,FALSE)+VLOOKUP($B11,'Raw Stats'!$BC$3:$BR$5288,12,FALSE),0)</f>
        <v>16</v>
      </c>
      <c r="DA11">
        <f>IFERROR(VLOOKUP($B11,'Raw Stats'!$BC$3:$BR$5288,13,FALSE)+VLOOKUP($B11,'Raw Stats'!$BC$3:$BR$5288,14,FALSE),0)</f>
        <v>0</v>
      </c>
      <c r="DB11">
        <f>IFERROR(VLOOKUP($B11,'Raw Stats'!$BC$3:$BR$5288,15,FALSE),0)</f>
        <v>5</v>
      </c>
      <c r="DC11">
        <f>IFERROR(VLOOKUP($B11,'Raw Stats'!$BC$3:$BR$5288,16,FALSE),0)</f>
        <v>162</v>
      </c>
      <c r="DE11">
        <f>IFERROR(VLOOKUP($B11,'Raw Stats'!$AK$3:$AZ$528,3,FALSE),0)</f>
        <v>82</v>
      </c>
      <c r="DF11">
        <f>IFERROR(VLOOKUP($B11,'Raw Stats'!$AK$3:$AZ$528,4,FALSE),0)</f>
        <v>31</v>
      </c>
      <c r="DG11">
        <f>IFERROR(VLOOKUP($B11,'Raw Stats'!$AK$3:$AZ$528,5,FALSE),0)</f>
        <v>50</v>
      </c>
      <c r="DH11">
        <f>IFERROR(VLOOKUP($B11,'Raw Stats'!$AK$3:$AZ$528,6,FALSE),0)</f>
        <v>81</v>
      </c>
      <c r="DI11">
        <f>IFERROR(VLOOKUP($B11,'Raw Stats'!$AK$3:$AZ$528,7,FALSE),0)</f>
        <v>-6</v>
      </c>
      <c r="DJ11">
        <f>IFERROR(VLOOKUP($B11,'Raw Stats'!$AK$3:$AZ$528,8,FALSE),0)</f>
        <v>26</v>
      </c>
      <c r="DK11">
        <f>IFERROR(VLOOKUP($B11,'Raw Stats'!$AK$3:$AZ$528,9,FALSE),0)</f>
        <v>27</v>
      </c>
      <c r="DL11">
        <f>IFERROR(VLOOKUP($B11,'Raw Stats'!$AK$3:$AZ$528,10,FALSE),0)</f>
        <v>23</v>
      </c>
      <c r="DM11">
        <f>IFERROR(VLOOKUP($B11,'Raw Stats'!$AK$3:$AZ$528,11,FALSE)+VLOOKUP($B11,'Raw Stats'!$AK$3:$AZ$528,12,FALSE),0)</f>
        <v>25</v>
      </c>
      <c r="DN11">
        <f>IFERROR(VLOOKUP($B11,'Raw Stats'!$AK$3:$AZ$528,13,FALSE)+VLOOKUP($B11,'Raw Stats'!$AK$3:$AZ$528,14,FALSE),0)</f>
        <v>0</v>
      </c>
      <c r="DO11">
        <f>IFERROR(VLOOKUP($B11,'Raw Stats'!$AK$3:$AZ$528,15,FALSE),0)</f>
        <v>8</v>
      </c>
      <c r="DP11">
        <f>IFERROR(VLOOKUP($B11,'Raw Stats'!$AK$3:$AZ$528,16,FALSE),0)</f>
        <v>286</v>
      </c>
      <c r="DR11">
        <f>IFERROR(VLOOKUP($B11,'Raw Stats'!$S$3:$AH$528,3,FALSE),0)</f>
        <v>79</v>
      </c>
      <c r="DS11">
        <f>IFERROR(VLOOKUP($B11,'Raw Stats'!$S$3:$AH$528,4,FALSE),0)</f>
        <v>29</v>
      </c>
      <c r="DT11">
        <f>IFERROR(VLOOKUP($B11,'Raw Stats'!$S$3:$AH$528,5,FALSE),0)</f>
        <v>38</v>
      </c>
      <c r="DU11">
        <f>IFERROR(VLOOKUP($B11,'Raw Stats'!$S$3:$AH$528,6,FALSE),0)</f>
        <v>67</v>
      </c>
      <c r="DV11">
        <f>IFERROR(VLOOKUP($B11,'Raw Stats'!$S$3:$AH$528,7,FALSE),0)</f>
        <v>-16</v>
      </c>
      <c r="DW11">
        <f>IFERROR(VLOOKUP($B11,'Raw Stats'!$S$3:$AH$528,8,FALSE),0)</f>
        <v>53</v>
      </c>
      <c r="DX11">
        <f>IFERROR(VLOOKUP($B11,'Raw Stats'!$S$3:$AH$528,9,FALSE),0)</f>
        <v>22</v>
      </c>
      <c r="DY11">
        <f>IFERROR(VLOOKUP($B11,'Raw Stats'!$S$3:$AH$528,10,FALSE),0)</f>
        <v>23</v>
      </c>
      <c r="DZ11">
        <f>IFERROR(VLOOKUP($B11,'Raw Stats'!$S$3:$AH$528,11,FALSE)+VLOOKUP($B11,'Raw Stats'!$S$3:$AH$528,12,FALSE),0)</f>
        <v>24</v>
      </c>
      <c r="EA11">
        <f>IFERROR(VLOOKUP($B11,'Raw Stats'!$S$3:$AH$528,13,FALSE)+VLOOKUP($B11,'Raw Stats'!$S$3:$AH$528,14,FALSE),0)</f>
        <v>0</v>
      </c>
      <c r="EB11">
        <f>IFERROR(VLOOKUP($B11,'Raw Stats'!$S$3:$AH$528,15,FALSE),0)</f>
        <v>4</v>
      </c>
      <c r="EC11">
        <f>IFERROR(VLOOKUP($B11,'Raw Stats'!$S$3:$AH$528,16,FALSE),0)</f>
        <v>243</v>
      </c>
    </row>
    <row r="12" spans="1:133" x14ac:dyDescent="0.2">
      <c r="A12">
        <f>IFERROR(VLOOKUP(B12,Sheet2!$W$1:$X$300,2,FALSE),301)</f>
        <v>8</v>
      </c>
      <c r="B12" s="28" t="s">
        <v>26</v>
      </c>
      <c r="C12">
        <f t="shared" si="0"/>
        <v>1.1775331307823058</v>
      </c>
      <c r="D12">
        <f t="shared" si="1"/>
        <v>1.2787463644682819</v>
      </c>
      <c r="E12">
        <f t="shared" si="2"/>
        <v>1.2074140353641665</v>
      </c>
      <c r="F12">
        <f t="shared" si="3"/>
        <v>1.3988439234808161</v>
      </c>
      <c r="G12">
        <f t="shared" si="4"/>
        <v>1.1844043986566346</v>
      </c>
      <c r="H12">
        <v>1.23</v>
      </c>
      <c r="J12">
        <f>BS12*'Value Calculations'!$D$3</f>
        <v>10.193385715650948</v>
      </c>
      <c r="K12">
        <f>BT12*'Value Calculations'!$D$4</f>
        <v>15.629409794143196</v>
      </c>
      <c r="L12">
        <f>BU12*'Value Calculations'!$D$5</f>
        <v>19.369681668863272</v>
      </c>
      <c r="M12">
        <f>BV12*'Value Calculations'!$D$6</f>
        <v>-0.37519479575808856</v>
      </c>
      <c r="N12">
        <f>BW12*'Value Calculations'!$D$7</f>
        <v>3.1638555739653409</v>
      </c>
      <c r="O12">
        <f>BX12*'Value Calculations'!$D$8</f>
        <v>7.9080598692193771</v>
      </c>
      <c r="P12">
        <f>BY12*'Value Calculations'!$D$9</f>
        <v>3.5266702054504684</v>
      </c>
      <c r="Q12">
        <f>BZ12*'Value Calculations'!$D$10</f>
        <v>13.516709540819575</v>
      </c>
      <c r="R12">
        <f>CA12*'Value Calculations'!$D$11</f>
        <v>0</v>
      </c>
      <c r="S12">
        <f>CB12*'Value Calculations'!$D$12</f>
        <v>3.2555309583576562</v>
      </c>
      <c r="T12">
        <f>CC12*'Value Calculations'!$D$13</f>
        <v>19.192075062655022</v>
      </c>
      <c r="V12">
        <f>CF12*'Value Calculations'!$D$3</f>
        <v>11.416592001529061</v>
      </c>
      <c r="W12">
        <f>CG12*'Value Calculations'!$D$4</f>
        <v>18.885536834589697</v>
      </c>
      <c r="X12">
        <f>CH12*'Value Calculations'!$D$5</f>
        <v>22.819077034551253</v>
      </c>
      <c r="Y12">
        <f>CI12*'Value Calculations'!$D$6</f>
        <v>0.87545452343553998</v>
      </c>
      <c r="Z12">
        <f>CJ12*'Value Calculations'!$D$7</f>
        <v>4.0427043445112689</v>
      </c>
      <c r="AA12">
        <f>CK12*'Value Calculations'!$D$8</f>
        <v>6.4702308020885813</v>
      </c>
      <c r="AB12">
        <f>CL12*'Value Calculations'!$D$9</f>
        <v>5.7938153375257695</v>
      </c>
      <c r="AC12">
        <f>CM12*'Value Calculations'!$D$10</f>
        <v>13.516709540819575</v>
      </c>
      <c r="AD12">
        <f>CN12*'Value Calculations'!$D$11</f>
        <v>0</v>
      </c>
      <c r="AE12">
        <f>CO12*'Value Calculations'!$D$12</f>
        <v>5.6971791771258982</v>
      </c>
      <c r="AF12">
        <f>CP12*'Value Calculations'!$D$13</f>
        <v>15.339902290222474</v>
      </c>
      <c r="AH12">
        <f>CS12*'Value Calculations'!$D$3</f>
        <v>5.300560572138493</v>
      </c>
      <c r="AI12">
        <f>CT12*'Value Calculations'!$D$4</f>
        <v>11.396444641562747</v>
      </c>
      <c r="AJ12">
        <f>CU12*'Value Calculations'!$D$5</f>
        <v>12.736229042540234</v>
      </c>
      <c r="AK12">
        <f>CV12*'Value Calculations'!$D$6</f>
        <v>-0.87545452343553998</v>
      </c>
      <c r="AL12">
        <f>CW12*'Value Calculations'!$D$7</f>
        <v>1.9334672952010417</v>
      </c>
      <c r="AM12">
        <f>CX12*'Value Calculations'!$D$8</f>
        <v>4.0978128413227681</v>
      </c>
      <c r="AN12">
        <f>CY12*'Value Calculations'!$D$9</f>
        <v>3.6526227127879851</v>
      </c>
      <c r="AO12">
        <f>CZ12*'Value Calculations'!$D$10</f>
        <v>7.6716459556002992</v>
      </c>
      <c r="AP12">
        <f>DA12*'Value Calculations'!$D$11</f>
        <v>0.9907141480249374</v>
      </c>
      <c r="AQ12">
        <f>DB12*'Value Calculations'!$D$12</f>
        <v>1.6277654791788281</v>
      </c>
      <c r="AR12">
        <f>DC12*'Value Calculations'!$D$13</f>
        <v>9.4240655325582008</v>
      </c>
      <c r="AT12">
        <f>DF12*'Value Calculations'!$D$3</f>
        <v>11.416592001529061</v>
      </c>
      <c r="AU12">
        <f>DG12*'Value Calculations'!$D$4</f>
        <v>21.164825762902247</v>
      </c>
      <c r="AV12">
        <f>DH12*'Value Calculations'!$D$5</f>
        <v>24.676443769921704</v>
      </c>
      <c r="AW12">
        <f>DI12*'Value Calculations'!$D$6</f>
        <v>0.75038959151617712</v>
      </c>
      <c r="AX12">
        <f>DJ12*'Value Calculations'!$D$7</f>
        <v>2.5486614345831913</v>
      </c>
      <c r="AY12">
        <f>DK12*'Value Calculations'!$D$8</f>
        <v>5.0324017349577854</v>
      </c>
      <c r="AZ12">
        <f>DL12*'Value Calculations'!$D$9</f>
        <v>5.541910322850736</v>
      </c>
      <c r="BA12">
        <f>DM12*'Value Calculations'!$D$10</f>
        <v>13.882026014895779</v>
      </c>
      <c r="BB12">
        <f>DN12*'Value Calculations'!$D$11</f>
        <v>1.9814282960498748</v>
      </c>
      <c r="BC12">
        <f>DO12*'Value Calculations'!$D$12</f>
        <v>4.0694136979470699</v>
      </c>
      <c r="BD12">
        <f>DP12*'Value Calculations'!$D$13</f>
        <v>16.64688948086923</v>
      </c>
      <c r="BF12">
        <f>DS12*'Value Calculations'!$D$3</f>
        <v>10.193385715650948</v>
      </c>
      <c r="BG12">
        <f>DT12*'Value Calculations'!$D$4</f>
        <v>16.606247906277147</v>
      </c>
      <c r="BH12">
        <f>DU12*'Value Calculations'!$D$5</f>
        <v>20.165695984022037</v>
      </c>
      <c r="BI12">
        <f>DV12*'Value Calculations'!$D$6</f>
        <v>2.5012986383872571</v>
      </c>
      <c r="BJ12">
        <f>DW12*'Value Calculations'!$D$7</f>
        <v>4.1305892215658613</v>
      </c>
      <c r="BK12">
        <f>DX12*'Value Calculations'!$D$8</f>
        <v>8.4113000427151547</v>
      </c>
      <c r="BL12">
        <f>DY12*'Value Calculations'!$D$9</f>
        <v>5.541910322850736</v>
      </c>
      <c r="BM12">
        <f>DZ12*'Value Calculations'!$D$10</f>
        <v>6.9410130074478893</v>
      </c>
      <c r="BN12">
        <f>EA12*'Value Calculations'!$D$11</f>
        <v>6.9349990361745615</v>
      </c>
      <c r="BO12">
        <f>EB12*'Value Calculations'!$D$12</f>
        <v>4.0694136979470699</v>
      </c>
      <c r="BP12">
        <f>EC12*'Value Calculations'!$D$13</f>
        <v>11.625307116805372</v>
      </c>
      <c r="BR12">
        <f>IFERROR(VLOOKUP($B12,'Raw Stats'!$CM$3:$DC$884,3,FALSE),0)</f>
        <v>81</v>
      </c>
      <c r="BS12">
        <f>IFERROR(VLOOKUP($B12,'Raw Stats'!$CM$3:$DC$884,4,FALSE),0)</f>
        <v>25</v>
      </c>
      <c r="BT12">
        <f>IFERROR(VLOOKUP($B12,'Raw Stats'!$CM$3:$DC$884,5,FALSE),0)</f>
        <v>48</v>
      </c>
      <c r="BU12">
        <f>IFERROR(VLOOKUP($B12,'Raw Stats'!$CM$3:$DC$884,6,FALSE),0)</f>
        <v>73</v>
      </c>
      <c r="BV12">
        <f>IFERROR(VLOOKUP($B12,'Raw Stats'!$CM$3:$DC$884,7,FALSE),0)</f>
        <v>-3</v>
      </c>
      <c r="BW12">
        <f>IFERROR(VLOOKUP($B12,'Raw Stats'!$CM$3:$DC$884,8,FALSE),0)</f>
        <v>36</v>
      </c>
      <c r="BX12">
        <f>IFERROR(VLOOKUP($B12,'Raw Stats'!$CM$3:$DC$884,9,FALSE),0)</f>
        <v>110</v>
      </c>
      <c r="BY12">
        <f>IFERROR(VLOOKUP($B12,'Raw Stats'!$CM$3:$DC$884,10,FALSE),0)</f>
        <v>28</v>
      </c>
      <c r="BZ12">
        <f>IFERROR(VLOOKUP($B12,'Raw Stats'!$CM$3:$DC$884,11,FALSE)+VLOOKUP($B12,'Raw Stats'!$CM$3:$DC$884,12,FALSE),0)</f>
        <v>37</v>
      </c>
      <c r="CA12">
        <f>IFERROR(VLOOKUP($B12,'Raw Stats'!$CM$3:$DC$884,13,FALSE)+VLOOKUP($B12,'Raw Stats'!$CM$3:$DC$884,14,FALSE),0)</f>
        <v>0</v>
      </c>
      <c r="CB12">
        <f>IFERROR(VLOOKUP($B12,'Raw Stats'!$CM$3:$DC$884,15,FALSE),0)</f>
        <v>4</v>
      </c>
      <c r="CC12">
        <f>IFERROR(VLOOKUP($B12,'Raw Stats'!$CM$3:$DC$884,16,FALSE),0)</f>
        <v>279</v>
      </c>
      <c r="CE12">
        <f>IFERROR(VLOOKUP($B12,'Raw Stats'!$BU$3:$CJ$528,3,FALSE),0)</f>
        <v>82</v>
      </c>
      <c r="CF12">
        <f>IFERROR(VLOOKUP($B12,'Raw Stats'!$BU$3:$CJ$528,4,FALSE),0)</f>
        <v>28</v>
      </c>
      <c r="CG12">
        <f>IFERROR(VLOOKUP($B12,'Raw Stats'!$BU$3:$CJ$5288,5,FALSE),0)</f>
        <v>58</v>
      </c>
      <c r="CH12">
        <f>IFERROR(VLOOKUP($B12,'Raw Stats'!$BU$3:$CJ$528,6,FALSE),0)</f>
        <v>86</v>
      </c>
      <c r="CI12">
        <f>IFERROR(VLOOKUP($B12,'Raw Stats'!$BU$3:$CJ$528,7,FALSE),0)</f>
        <v>7</v>
      </c>
      <c r="CJ12">
        <f>IFERROR(VLOOKUP($B12,'Raw Stats'!$BU$3:$CJ$528,8,FALSE),0)</f>
        <v>46</v>
      </c>
      <c r="CK12">
        <f>IFERROR(VLOOKUP($B12,'Raw Stats'!$BU$3:$CJ$528,9,FALSE),0)</f>
        <v>90</v>
      </c>
      <c r="CL12">
        <f>IFERROR(VLOOKUP($B12,'Raw Stats'!$BU$3:$CJ$528,10,FALSE),0)</f>
        <v>46</v>
      </c>
      <c r="CM12">
        <f>IFERROR(VLOOKUP($B12,'Raw Stats'!$BU$3:$CJ$528,11,FALSE)+VLOOKUP($B12,'Raw Stats'!$BU$3:$CJ$528,12,FALSE),0)</f>
        <v>37</v>
      </c>
      <c r="CN12">
        <f>IFERROR(VLOOKUP($B12,'Raw Stats'!$BU$3:$CJ$528,13,FALSE)+VLOOKUP($B12,'Raw Stats'!$BU$3:$CJ$528,14,FALSE),0)</f>
        <v>0</v>
      </c>
      <c r="CO12">
        <f>IFERROR(VLOOKUP($B12,'Raw Stats'!$BU$3:$CJ$528,15,FALSE),0)</f>
        <v>7</v>
      </c>
      <c r="CP12">
        <f>IFERROR(VLOOKUP($B12,'Raw Stats'!$BU$3:$CJ$528,16,FALSE),0)</f>
        <v>223</v>
      </c>
      <c r="CR12">
        <f>IFERROR(VLOOKUP($B12,'Raw Stats'!$BC$3:$BR$528,3,FALSE),0)</f>
        <v>48</v>
      </c>
      <c r="CS12">
        <f>IFERROR(VLOOKUP($B12,'Raw Stats'!$BC$3:$BR$528,4,FALSE),0)</f>
        <v>13</v>
      </c>
      <c r="CT12">
        <f>IFERROR(VLOOKUP($B12,'Raw Stats'!$BC$3:$BR$5288,5,FALSE),0)</f>
        <v>35</v>
      </c>
      <c r="CU12">
        <f>IFERROR(VLOOKUP($B12,'Raw Stats'!$BC$3:$BR$52888,6,FALSE),0)</f>
        <v>48</v>
      </c>
      <c r="CV12">
        <f>IFERROR(VLOOKUP($B12,'Raw Stats'!$BC$3:$BR$5288,7,FALSE),0)</f>
        <v>-7</v>
      </c>
      <c r="CW12">
        <f>IFERROR(VLOOKUP($B12,'Raw Stats'!$BC$3:$BR$5288,8,FALSE),0)</f>
        <v>22</v>
      </c>
      <c r="CX12">
        <f>IFERROR(VLOOKUP($B12,'Raw Stats'!$BC$3:$BR$5288,9,FALSE),0)</f>
        <v>57</v>
      </c>
      <c r="CY12">
        <f>IFERROR(VLOOKUP($B12,'Raw Stats'!$BC$3:$BR$5288,10,FALSE),0)</f>
        <v>29</v>
      </c>
      <c r="CZ12">
        <f>IFERROR(VLOOKUP($B12,'Raw Stats'!$BC$3:$BR$5288,11,FALSE)+VLOOKUP($B12,'Raw Stats'!$BC$3:$BR$5288,12,FALSE),0)</f>
        <v>21</v>
      </c>
      <c r="DA12">
        <f>IFERROR(VLOOKUP($B12,'Raw Stats'!$BC$3:$BR$5288,13,FALSE)+VLOOKUP($B12,'Raw Stats'!$BC$3:$BR$5288,14,FALSE),0)</f>
        <v>1</v>
      </c>
      <c r="DB12">
        <f>IFERROR(VLOOKUP($B12,'Raw Stats'!$BC$3:$BR$5288,15,FALSE),0)</f>
        <v>2</v>
      </c>
      <c r="DC12">
        <f>IFERROR(VLOOKUP($B12,'Raw Stats'!$BC$3:$BR$5288,16,FALSE),0)</f>
        <v>137</v>
      </c>
      <c r="DE12">
        <f>IFERROR(VLOOKUP($B12,'Raw Stats'!$AK$3:$AZ$528,3,FALSE),0)</f>
        <v>77</v>
      </c>
      <c r="DF12">
        <f>IFERROR(VLOOKUP($B12,'Raw Stats'!$AK$3:$AZ$528,4,FALSE),0)</f>
        <v>28</v>
      </c>
      <c r="DG12">
        <f>IFERROR(VLOOKUP($B12,'Raw Stats'!$AK$3:$AZ$528,5,FALSE),0)</f>
        <v>65</v>
      </c>
      <c r="DH12">
        <f>IFERROR(VLOOKUP($B12,'Raw Stats'!$AK$3:$AZ$528,6,FALSE),0)</f>
        <v>93</v>
      </c>
      <c r="DI12">
        <f>IFERROR(VLOOKUP($B12,'Raw Stats'!$AK$3:$AZ$528,7,FALSE),0)</f>
        <v>6</v>
      </c>
      <c r="DJ12">
        <f>IFERROR(VLOOKUP($B12,'Raw Stats'!$AK$3:$AZ$528,8,FALSE),0)</f>
        <v>29</v>
      </c>
      <c r="DK12">
        <f>IFERROR(VLOOKUP($B12,'Raw Stats'!$AK$3:$AZ$528,9,FALSE),0)</f>
        <v>70</v>
      </c>
      <c r="DL12">
        <f>IFERROR(VLOOKUP($B12,'Raw Stats'!$AK$3:$AZ$528,10,FALSE),0)</f>
        <v>44</v>
      </c>
      <c r="DM12">
        <f>IFERROR(VLOOKUP($B12,'Raw Stats'!$AK$3:$AZ$528,11,FALSE)+VLOOKUP($B12,'Raw Stats'!$AK$3:$AZ$528,12,FALSE),0)</f>
        <v>38</v>
      </c>
      <c r="DN12">
        <f>IFERROR(VLOOKUP($B12,'Raw Stats'!$AK$3:$AZ$528,13,FALSE)+VLOOKUP($B12,'Raw Stats'!$AK$3:$AZ$528,14,FALSE),0)</f>
        <v>2</v>
      </c>
      <c r="DO12">
        <f>IFERROR(VLOOKUP($B12,'Raw Stats'!$AK$3:$AZ$528,15,FALSE),0)</f>
        <v>5</v>
      </c>
      <c r="DP12">
        <f>IFERROR(VLOOKUP($B12,'Raw Stats'!$AK$3:$AZ$528,16,FALSE),0)</f>
        <v>242</v>
      </c>
      <c r="DR12">
        <f>IFERROR(VLOOKUP($B12,'Raw Stats'!$S$3:$AH$528,3,FALSE),0)</f>
        <v>82</v>
      </c>
      <c r="DS12">
        <f>IFERROR(VLOOKUP($B12,'Raw Stats'!$S$3:$AH$528,4,FALSE),0)</f>
        <v>25</v>
      </c>
      <c r="DT12">
        <f>IFERROR(VLOOKUP($B12,'Raw Stats'!$S$3:$AH$528,5,FALSE),0)</f>
        <v>51</v>
      </c>
      <c r="DU12">
        <f>IFERROR(VLOOKUP($B12,'Raw Stats'!$S$3:$AH$528,6,FALSE),0)</f>
        <v>76</v>
      </c>
      <c r="DV12">
        <f>IFERROR(VLOOKUP($B12,'Raw Stats'!$S$3:$AH$528,7,FALSE),0)</f>
        <v>20</v>
      </c>
      <c r="DW12">
        <f>IFERROR(VLOOKUP($B12,'Raw Stats'!$S$3:$AH$528,8,FALSE),0)</f>
        <v>47</v>
      </c>
      <c r="DX12">
        <f>IFERROR(VLOOKUP($B12,'Raw Stats'!$S$3:$AH$528,9,FALSE),0)</f>
        <v>117</v>
      </c>
      <c r="DY12">
        <f>IFERROR(VLOOKUP($B12,'Raw Stats'!$S$3:$AH$528,10,FALSE),0)</f>
        <v>44</v>
      </c>
      <c r="DZ12">
        <f>IFERROR(VLOOKUP($B12,'Raw Stats'!$S$3:$AH$528,11,FALSE)+VLOOKUP($B12,'Raw Stats'!$S$3:$AH$528,12,FALSE),0)</f>
        <v>19</v>
      </c>
      <c r="EA12">
        <f>IFERROR(VLOOKUP($B12,'Raw Stats'!$S$3:$AH$528,13,FALSE)+VLOOKUP($B12,'Raw Stats'!$S$3:$AH$528,14,FALSE),0)</f>
        <v>7</v>
      </c>
      <c r="EB12">
        <f>IFERROR(VLOOKUP($B12,'Raw Stats'!$S$3:$AH$528,15,FALSE),0)</f>
        <v>5</v>
      </c>
      <c r="EC12">
        <f>IFERROR(VLOOKUP($B12,'Raw Stats'!$S$3:$AH$528,16,FALSE),0)</f>
        <v>169</v>
      </c>
    </row>
    <row r="13" spans="1:133" x14ac:dyDescent="0.2">
      <c r="A13">
        <f>IFERROR(VLOOKUP(B13,Sheet2!$W$1:$X$300,2,FALSE),301)</f>
        <v>39</v>
      </c>
      <c r="B13" s="28" t="s">
        <v>27</v>
      </c>
      <c r="C13">
        <f t="shared" si="0"/>
        <v>1.25611018293175</v>
      </c>
      <c r="D13">
        <f t="shared" si="1"/>
        <v>1.1860280574030526</v>
      </c>
      <c r="E13">
        <f t="shared" si="2"/>
        <v>1.1271233252390729</v>
      </c>
      <c r="F13">
        <f t="shared" si="3"/>
        <v>1.1034749232508101</v>
      </c>
      <c r="G13">
        <f t="shared" si="4"/>
        <v>1.0092901519627122</v>
      </c>
      <c r="H13">
        <v>1.22</v>
      </c>
      <c r="J13">
        <f>BS13*'Value Calculations'!$D$3</f>
        <v>15.086210859163403</v>
      </c>
      <c r="K13">
        <f>BT13*'Value Calculations'!$D$4</f>
        <v>9.7683811213394982</v>
      </c>
      <c r="L13">
        <f>BU13*'Value Calculations'!$D$5</f>
        <v>17.777653038545743</v>
      </c>
      <c r="M13">
        <f>BV13*'Value Calculations'!$D$6</f>
        <v>4.752467412935788</v>
      </c>
      <c r="N13">
        <f>BW13*'Value Calculations'!$D$7</f>
        <v>2.8123160657469697</v>
      </c>
      <c r="O13">
        <f>BX13*'Value Calculations'!$D$8</f>
        <v>7.6204940557932179</v>
      </c>
      <c r="P13">
        <f>BY13*'Value Calculations'!$D$9</f>
        <v>4.7861952788256357</v>
      </c>
      <c r="Q13">
        <f>BZ13*'Value Calculations'!$D$10</f>
        <v>4.0184812148382516</v>
      </c>
      <c r="R13">
        <f>CA13*'Value Calculations'!$D$11</f>
        <v>4.9535707401246869</v>
      </c>
      <c r="S13">
        <f>CB13*'Value Calculations'!$D$12</f>
        <v>8.1388273958941397</v>
      </c>
      <c r="T13">
        <f>CC13*'Value Calculations'!$D$13</f>
        <v>20.774217451332678</v>
      </c>
      <c r="V13">
        <f>CF13*'Value Calculations'!$D$3</f>
        <v>15.901681716415478</v>
      </c>
      <c r="W13">
        <f>CG13*'Value Calculations'!$D$4</f>
        <v>6.8378667849376482</v>
      </c>
      <c r="X13">
        <f>CH13*'Value Calculations'!$D$5</f>
        <v>15.920286303175292</v>
      </c>
      <c r="Y13">
        <f>CI13*'Value Calculations'!$D$6</f>
        <v>1.0005194553549028</v>
      </c>
      <c r="Z13">
        <f>CJ13*'Value Calculations'!$D$7</f>
        <v>3.0759706969107481</v>
      </c>
      <c r="AA13">
        <f>CK13*'Value Calculations'!$D$8</f>
        <v>4.9605102816012456</v>
      </c>
      <c r="AB13">
        <f>CL13*'Value Calculations'!$D$9</f>
        <v>4.156432742138052</v>
      </c>
      <c r="AC13">
        <f>CM13*'Value Calculations'!$D$10</f>
        <v>6.2103800592954803</v>
      </c>
      <c r="AD13">
        <f>CN13*'Value Calculations'!$D$11</f>
        <v>0.9907141480249374</v>
      </c>
      <c r="AE13">
        <f>CO13*'Value Calculations'!$D$12</f>
        <v>8.9527101354835548</v>
      </c>
      <c r="AF13">
        <f>CP13*'Value Calculations'!$D$13</f>
        <v>18.572975867085507</v>
      </c>
      <c r="AH13">
        <f>CS13*'Value Calculations'!$D$3</f>
        <v>6.1160314293905689</v>
      </c>
      <c r="AI13">
        <f>CT13*'Value Calculations'!$D$4</f>
        <v>7.8147048970715982</v>
      </c>
      <c r="AJ13">
        <f>CU13*'Value Calculations'!$D$5</f>
        <v>10.348186097063941</v>
      </c>
      <c r="AK13">
        <f>CV13*'Value Calculations'!$D$6</f>
        <v>1.0005194553549028</v>
      </c>
      <c r="AL13">
        <f>CW13*'Value Calculations'!$D$7</f>
        <v>2.4607765575285985</v>
      </c>
      <c r="AM13">
        <f>CX13*'Value Calculations'!$D$8</f>
        <v>4.2415957480358477</v>
      </c>
      <c r="AN13">
        <f>CY13*'Value Calculations'!$D$9</f>
        <v>2.0152401174002676</v>
      </c>
      <c r="AO13">
        <f>CZ13*'Value Calculations'!$D$10</f>
        <v>4.3837976889144565</v>
      </c>
      <c r="AP13">
        <f>DA13*'Value Calculations'!$D$11</f>
        <v>0</v>
      </c>
      <c r="AQ13">
        <f>DB13*'Value Calculations'!$D$12</f>
        <v>0</v>
      </c>
      <c r="AR13">
        <f>DC13*'Value Calculations'!$D$13</f>
        <v>11.212574319759028</v>
      </c>
      <c r="AT13">
        <f>DF13*'Value Calculations'!$D$3</f>
        <v>13.455269144659251</v>
      </c>
      <c r="AU13">
        <f>DG13*'Value Calculations'!$D$4</f>
        <v>10.419606529428798</v>
      </c>
      <c r="AV13">
        <f>DH13*'Value Calculations'!$D$5</f>
        <v>17.246976828439902</v>
      </c>
      <c r="AW13">
        <f>DI13*'Value Calculations'!$D$6</f>
        <v>0.25012986383872571</v>
      </c>
      <c r="AX13">
        <f>DJ13*'Value Calculations'!$D$7</f>
        <v>4.9215531150571969</v>
      </c>
      <c r="AY13">
        <f>DK13*'Value Calculations'!$D$8</f>
        <v>7.4767111490801383</v>
      </c>
      <c r="AZ13">
        <f>DL13*'Value Calculations'!$D$9</f>
        <v>4.9121477861631524</v>
      </c>
      <c r="BA13">
        <f>DM13*'Value Calculations'!$D$10</f>
        <v>4.7491141629906615</v>
      </c>
      <c r="BB13">
        <f>DN13*'Value Calculations'!$D$11</f>
        <v>0</v>
      </c>
      <c r="BC13">
        <f>DO13*'Value Calculations'!$D$12</f>
        <v>4.0694136979470699</v>
      </c>
      <c r="BD13">
        <f>DP13*'Value Calculations'!$D$13</f>
        <v>19.673596659209093</v>
      </c>
      <c r="BF13">
        <f>DS13*'Value Calculations'!$D$3</f>
        <v>5.7082960007645305</v>
      </c>
      <c r="BG13">
        <f>DT13*'Value Calculations'!$D$4</f>
        <v>3.2561270404464993</v>
      </c>
      <c r="BH13">
        <f>DU13*'Value Calculations'!$D$5</f>
        <v>6.3681145212701171</v>
      </c>
      <c r="BI13">
        <f>DV13*'Value Calculations'!$D$6</f>
        <v>-0.12506493191936285</v>
      </c>
      <c r="BJ13">
        <f>DW13*'Value Calculations'!$D$7</f>
        <v>3.4275102051291193</v>
      </c>
      <c r="BK13">
        <f>DX13*'Value Calculations'!$D$8</f>
        <v>4.816727374888166</v>
      </c>
      <c r="BL13">
        <f>DY13*'Value Calculations'!$D$9</f>
        <v>1.6373825953877175</v>
      </c>
      <c r="BM13">
        <f>DZ13*'Value Calculations'!$D$10</f>
        <v>2.9225317926096377</v>
      </c>
      <c r="BN13">
        <f>EA13*'Value Calculations'!$D$11</f>
        <v>0</v>
      </c>
      <c r="BO13">
        <f>EB13*'Value Calculations'!$D$12</f>
        <v>1.6277654791788281</v>
      </c>
      <c r="BP13">
        <f>EC13*'Value Calculations'!$D$13</f>
        <v>7.7043455448650988</v>
      </c>
      <c r="BR13">
        <f>IFERROR(VLOOKUP($B13,'Raw Stats'!$CM$3:$DC$884,3,FALSE),0)</f>
        <v>80</v>
      </c>
      <c r="BS13">
        <f>IFERROR(VLOOKUP($B13,'Raw Stats'!$CM$3:$DC$884,4,FALSE),0)</f>
        <v>37</v>
      </c>
      <c r="BT13">
        <f>IFERROR(VLOOKUP($B13,'Raw Stats'!$CM$3:$DC$884,5,FALSE),0)</f>
        <v>30</v>
      </c>
      <c r="BU13">
        <f>IFERROR(VLOOKUP($B13,'Raw Stats'!$CM$3:$DC$884,6,FALSE),0)</f>
        <v>67</v>
      </c>
      <c r="BV13">
        <f>IFERROR(VLOOKUP($B13,'Raw Stats'!$CM$3:$DC$884,7,FALSE),0)</f>
        <v>38</v>
      </c>
      <c r="BW13">
        <f>IFERROR(VLOOKUP($B13,'Raw Stats'!$CM$3:$DC$884,8,FALSE),0)</f>
        <v>32</v>
      </c>
      <c r="BX13">
        <f>IFERROR(VLOOKUP($B13,'Raw Stats'!$CM$3:$DC$884,9,FALSE),0)</f>
        <v>106</v>
      </c>
      <c r="BY13">
        <f>IFERROR(VLOOKUP($B13,'Raw Stats'!$CM$3:$DC$884,10,FALSE),0)</f>
        <v>38</v>
      </c>
      <c r="BZ13">
        <f>IFERROR(VLOOKUP($B13,'Raw Stats'!$CM$3:$DC$884,11,FALSE)+VLOOKUP($B13,'Raw Stats'!$CM$3:$DC$884,12,FALSE),0)</f>
        <v>11</v>
      </c>
      <c r="CA13">
        <f>IFERROR(VLOOKUP($B13,'Raw Stats'!$CM$3:$DC$884,13,FALSE)+VLOOKUP($B13,'Raw Stats'!$CM$3:$DC$884,14,FALSE),0)</f>
        <v>5</v>
      </c>
      <c r="CB13">
        <f>IFERROR(VLOOKUP($B13,'Raw Stats'!$CM$3:$DC$884,15,FALSE),0)</f>
        <v>10</v>
      </c>
      <c r="CC13">
        <f>IFERROR(VLOOKUP($B13,'Raw Stats'!$CM$3:$DC$884,16,FALSE),0)</f>
        <v>302</v>
      </c>
      <c r="CE13">
        <f>IFERROR(VLOOKUP($B13,'Raw Stats'!$BU$3:$CJ$528,3,FALSE),0)</f>
        <v>73</v>
      </c>
      <c r="CF13">
        <f>IFERROR(VLOOKUP($B13,'Raw Stats'!$BU$3:$CJ$528,4,FALSE),0)</f>
        <v>39</v>
      </c>
      <c r="CG13">
        <f>IFERROR(VLOOKUP($B13,'Raw Stats'!$BU$3:$CJ$5288,5,FALSE),0)</f>
        <v>21</v>
      </c>
      <c r="CH13">
        <f>IFERROR(VLOOKUP($B13,'Raw Stats'!$BU$3:$CJ$528,6,FALSE),0)</f>
        <v>60</v>
      </c>
      <c r="CI13">
        <f>IFERROR(VLOOKUP($B13,'Raw Stats'!$BU$3:$CJ$528,7,FALSE),0)</f>
        <v>8</v>
      </c>
      <c r="CJ13">
        <f>IFERROR(VLOOKUP($B13,'Raw Stats'!$BU$3:$CJ$528,8,FALSE),0)</f>
        <v>35</v>
      </c>
      <c r="CK13">
        <f>IFERROR(VLOOKUP($B13,'Raw Stats'!$BU$3:$CJ$528,9,FALSE),0)</f>
        <v>69</v>
      </c>
      <c r="CL13">
        <f>IFERROR(VLOOKUP($B13,'Raw Stats'!$BU$3:$CJ$528,10,FALSE),0)</f>
        <v>33</v>
      </c>
      <c r="CM13">
        <f>IFERROR(VLOOKUP($B13,'Raw Stats'!$BU$3:$CJ$528,11,FALSE)+VLOOKUP($B13,'Raw Stats'!$BU$3:$CJ$528,12,FALSE),0)</f>
        <v>17</v>
      </c>
      <c r="CN13">
        <f>IFERROR(VLOOKUP($B13,'Raw Stats'!$BU$3:$CJ$528,13,FALSE)+VLOOKUP($B13,'Raw Stats'!$BU$3:$CJ$528,14,FALSE),0)</f>
        <v>1</v>
      </c>
      <c r="CO13">
        <f>IFERROR(VLOOKUP($B13,'Raw Stats'!$BU$3:$CJ$528,15,FALSE),0)</f>
        <v>11</v>
      </c>
      <c r="CP13">
        <f>IFERROR(VLOOKUP($B13,'Raw Stats'!$BU$3:$CJ$528,16,FALSE),0)</f>
        <v>270</v>
      </c>
      <c r="CR13">
        <f>IFERROR(VLOOKUP($B13,'Raw Stats'!$BC$3:$BR$528,3,FALSE),0)</f>
        <v>44</v>
      </c>
      <c r="CS13">
        <f>IFERROR(VLOOKUP($B13,'Raw Stats'!$BC$3:$BR$528,4,FALSE),0)</f>
        <v>15</v>
      </c>
      <c r="CT13">
        <f>IFERROR(VLOOKUP($B13,'Raw Stats'!$BC$3:$BR$5288,5,FALSE),0)</f>
        <v>24</v>
      </c>
      <c r="CU13">
        <f>IFERROR(VLOOKUP($B13,'Raw Stats'!$BC$3:$BR$52888,6,FALSE),0)</f>
        <v>39</v>
      </c>
      <c r="CV13">
        <f>IFERROR(VLOOKUP($B13,'Raw Stats'!$BC$3:$BR$5288,7,FALSE),0)</f>
        <v>8</v>
      </c>
      <c r="CW13">
        <f>IFERROR(VLOOKUP($B13,'Raw Stats'!$BC$3:$BR$5288,8,FALSE),0)</f>
        <v>28</v>
      </c>
      <c r="CX13">
        <f>IFERROR(VLOOKUP($B13,'Raw Stats'!$BC$3:$BR$5288,9,FALSE),0)</f>
        <v>59</v>
      </c>
      <c r="CY13">
        <f>IFERROR(VLOOKUP($B13,'Raw Stats'!$BC$3:$BR$5288,10,FALSE),0)</f>
        <v>16</v>
      </c>
      <c r="CZ13">
        <f>IFERROR(VLOOKUP($B13,'Raw Stats'!$BC$3:$BR$5288,11,FALSE)+VLOOKUP($B13,'Raw Stats'!$BC$3:$BR$5288,12,FALSE),0)</f>
        <v>12</v>
      </c>
      <c r="DA13">
        <f>IFERROR(VLOOKUP($B13,'Raw Stats'!$BC$3:$BR$5288,13,FALSE)+VLOOKUP($B13,'Raw Stats'!$BC$3:$BR$5288,14,FALSE),0)</f>
        <v>0</v>
      </c>
      <c r="DB13">
        <f>IFERROR(VLOOKUP($B13,'Raw Stats'!$BC$3:$BR$5288,15,FALSE),0)</f>
        <v>0</v>
      </c>
      <c r="DC13">
        <f>IFERROR(VLOOKUP($B13,'Raw Stats'!$BC$3:$BR$5288,16,FALSE),0)</f>
        <v>163</v>
      </c>
      <c r="DE13">
        <f>IFERROR(VLOOKUP($B13,'Raw Stats'!$AK$3:$AZ$528,3,FALSE),0)</f>
        <v>79</v>
      </c>
      <c r="DF13">
        <f>IFERROR(VLOOKUP($B13,'Raw Stats'!$AK$3:$AZ$528,4,FALSE),0)</f>
        <v>33</v>
      </c>
      <c r="DG13">
        <f>IFERROR(VLOOKUP($B13,'Raw Stats'!$AK$3:$AZ$528,5,FALSE),0)</f>
        <v>32</v>
      </c>
      <c r="DH13">
        <f>IFERROR(VLOOKUP($B13,'Raw Stats'!$AK$3:$AZ$528,6,FALSE),0)</f>
        <v>65</v>
      </c>
      <c r="DI13">
        <f>IFERROR(VLOOKUP($B13,'Raw Stats'!$AK$3:$AZ$528,7,FALSE),0)</f>
        <v>2</v>
      </c>
      <c r="DJ13">
        <f>IFERROR(VLOOKUP($B13,'Raw Stats'!$AK$3:$AZ$528,8,FALSE),0)</f>
        <v>56</v>
      </c>
      <c r="DK13">
        <f>IFERROR(VLOOKUP($B13,'Raw Stats'!$AK$3:$AZ$528,9,FALSE),0)</f>
        <v>104</v>
      </c>
      <c r="DL13">
        <f>IFERROR(VLOOKUP($B13,'Raw Stats'!$AK$3:$AZ$528,10,FALSE),0)</f>
        <v>39</v>
      </c>
      <c r="DM13">
        <f>IFERROR(VLOOKUP($B13,'Raw Stats'!$AK$3:$AZ$528,11,FALSE)+VLOOKUP($B13,'Raw Stats'!$AK$3:$AZ$528,12,FALSE),0)</f>
        <v>13</v>
      </c>
      <c r="DN13">
        <f>IFERROR(VLOOKUP($B13,'Raw Stats'!$AK$3:$AZ$528,13,FALSE)+VLOOKUP($B13,'Raw Stats'!$AK$3:$AZ$528,14,FALSE),0)</f>
        <v>0</v>
      </c>
      <c r="DO13">
        <f>IFERROR(VLOOKUP($B13,'Raw Stats'!$AK$3:$AZ$528,15,FALSE),0)</f>
        <v>5</v>
      </c>
      <c r="DP13">
        <f>IFERROR(VLOOKUP($B13,'Raw Stats'!$AK$3:$AZ$528,16,FALSE),0)</f>
        <v>286</v>
      </c>
      <c r="DR13">
        <f>IFERROR(VLOOKUP($B13,'Raw Stats'!$S$3:$AH$528,3,FALSE),0)</f>
        <v>37</v>
      </c>
      <c r="DS13">
        <f>IFERROR(VLOOKUP($B13,'Raw Stats'!$S$3:$AH$528,4,FALSE),0)</f>
        <v>14</v>
      </c>
      <c r="DT13">
        <f>IFERROR(VLOOKUP($B13,'Raw Stats'!$S$3:$AH$528,5,FALSE),0)</f>
        <v>10</v>
      </c>
      <c r="DU13">
        <f>IFERROR(VLOOKUP($B13,'Raw Stats'!$S$3:$AH$528,6,FALSE),0)</f>
        <v>24</v>
      </c>
      <c r="DV13">
        <f>IFERROR(VLOOKUP($B13,'Raw Stats'!$S$3:$AH$528,7,FALSE),0)</f>
        <v>-1</v>
      </c>
      <c r="DW13">
        <f>IFERROR(VLOOKUP($B13,'Raw Stats'!$S$3:$AH$528,8,FALSE),0)</f>
        <v>39</v>
      </c>
      <c r="DX13">
        <f>IFERROR(VLOOKUP($B13,'Raw Stats'!$S$3:$AH$528,9,FALSE),0)</f>
        <v>67</v>
      </c>
      <c r="DY13">
        <f>IFERROR(VLOOKUP($B13,'Raw Stats'!$S$3:$AH$528,10,FALSE),0)</f>
        <v>13</v>
      </c>
      <c r="DZ13">
        <f>IFERROR(VLOOKUP($B13,'Raw Stats'!$S$3:$AH$528,11,FALSE)+VLOOKUP($B13,'Raw Stats'!$S$3:$AH$528,12,FALSE),0)</f>
        <v>8</v>
      </c>
      <c r="EA13">
        <f>IFERROR(VLOOKUP($B13,'Raw Stats'!$S$3:$AH$528,13,FALSE)+VLOOKUP($B13,'Raw Stats'!$S$3:$AH$528,14,FALSE),0)</f>
        <v>0</v>
      </c>
      <c r="EB13">
        <f>IFERROR(VLOOKUP($B13,'Raw Stats'!$S$3:$AH$528,15,FALSE),0)</f>
        <v>2</v>
      </c>
      <c r="EC13">
        <f>IFERROR(VLOOKUP($B13,'Raw Stats'!$S$3:$AH$528,16,FALSE),0)</f>
        <v>112</v>
      </c>
    </row>
    <row r="14" spans="1:133" x14ac:dyDescent="0.2">
      <c r="A14">
        <f>IFERROR(VLOOKUP(B14,Sheet2!$W$1:$X$300,2,FALSE),301)</f>
        <v>36</v>
      </c>
      <c r="B14" s="28" t="s">
        <v>399</v>
      </c>
      <c r="C14">
        <f t="shared" si="0"/>
        <v>1.2411421645466096</v>
      </c>
      <c r="D14">
        <f t="shared" si="1"/>
        <v>1.193636211293486</v>
      </c>
      <c r="E14">
        <f t="shared" si="2"/>
        <v>1.0880616093661408</v>
      </c>
      <c r="F14">
        <f t="shared" si="3"/>
        <v>1.1905677367933056</v>
      </c>
      <c r="G14">
        <f t="shared" si="4"/>
        <v>1.2041975347999987</v>
      </c>
      <c r="H14">
        <v>1.21</v>
      </c>
      <c r="J14">
        <f>BS14*'Value Calculations'!$D$3</f>
        <v>7.3392377152686823</v>
      </c>
      <c r="K14">
        <f>BT14*'Value Calculations'!$D$4</f>
        <v>8.7915430092055473</v>
      </c>
      <c r="L14">
        <f>BU14*'Value Calculations'!$D$5</f>
        <v>11.94021472738147</v>
      </c>
      <c r="M14">
        <f>BV14*'Value Calculations'!$D$6</f>
        <v>0.62532465959681427</v>
      </c>
      <c r="N14">
        <f>BW14*'Value Calculations'!$D$7</f>
        <v>10.897724754769508</v>
      </c>
      <c r="O14">
        <f>BX14*'Value Calculations'!$D$8</f>
        <v>14.593965031377579</v>
      </c>
      <c r="P14">
        <f>BY14*'Value Calculations'!$D$9</f>
        <v>7.431197932913487</v>
      </c>
      <c r="Q14">
        <f>BZ14*'Value Calculations'!$D$10</f>
        <v>6.2103800592954803</v>
      </c>
      <c r="R14">
        <f>CA14*'Value Calculations'!$D$11</f>
        <v>0.9907141480249374</v>
      </c>
      <c r="S14">
        <f>CB14*'Value Calculations'!$D$12</f>
        <v>2.441648218768242</v>
      </c>
      <c r="T14">
        <f>CC14*'Value Calculations'!$D$13</f>
        <v>14.376859097114336</v>
      </c>
      <c r="V14">
        <f>CF14*'Value Calculations'!$D$3</f>
        <v>8.1547085725207573</v>
      </c>
      <c r="W14">
        <f>CG14*'Value Calculations'!$D$4</f>
        <v>11.722057345607396</v>
      </c>
      <c r="X14">
        <f>CH14*'Value Calculations'!$D$5</f>
        <v>14.858933882963607</v>
      </c>
      <c r="Y14">
        <f>CI14*'Value Calculations'!$D$6</f>
        <v>-2.5012986383872571</v>
      </c>
      <c r="Z14">
        <f>CJ14*'Value Calculations'!$D$7</f>
        <v>7.558099426694981</v>
      </c>
      <c r="AA14">
        <f>CK14*'Value Calculations'!$D$8</f>
        <v>15.312879564942975</v>
      </c>
      <c r="AB14">
        <f>CL14*'Value Calculations'!$D$9</f>
        <v>10.076200587001338</v>
      </c>
      <c r="AC14">
        <f>CM14*'Value Calculations'!$D$10</f>
        <v>9.4982283259813229</v>
      </c>
      <c r="AD14">
        <f>CN14*'Value Calculations'!$D$11</f>
        <v>0</v>
      </c>
      <c r="AE14">
        <f>CO14*'Value Calculations'!$D$12</f>
        <v>0.81388273958941404</v>
      </c>
      <c r="AF14">
        <f>CP14*'Value Calculations'!$D$13</f>
        <v>17.609932673977369</v>
      </c>
      <c r="AH14">
        <f>CS14*'Value Calculations'!$D$3</f>
        <v>3.2618834290083032</v>
      </c>
      <c r="AI14">
        <f>CT14*'Value Calculations'!$D$4</f>
        <v>6.5122540808929985</v>
      </c>
      <c r="AJ14">
        <f>CU14*'Value Calculations'!$D$5</f>
        <v>7.4294669414818033</v>
      </c>
      <c r="AK14">
        <f>CV14*'Value Calculations'!$D$6</f>
        <v>-0.12506493191936285</v>
      </c>
      <c r="AL14">
        <f>CW14*'Value Calculations'!$D$7</f>
        <v>2.9880858198561553</v>
      </c>
      <c r="AM14">
        <f>CX14*'Value Calculations'!$D$8</f>
        <v>5.7513162685231833</v>
      </c>
      <c r="AN14">
        <f>CY14*'Value Calculations'!$D$9</f>
        <v>5.9197678448632862</v>
      </c>
      <c r="AO14">
        <f>CZ14*'Value Calculations'!$D$10</f>
        <v>3.6531647407620471</v>
      </c>
      <c r="AP14">
        <f>DA14*'Value Calculations'!$D$11</f>
        <v>0</v>
      </c>
      <c r="AQ14">
        <f>DB14*'Value Calculations'!$D$12</f>
        <v>1.6277654791788281</v>
      </c>
      <c r="AR14">
        <f>DC14*'Value Calculations'!$D$13</f>
        <v>9.7680095300968226</v>
      </c>
      <c r="AT14">
        <f>DF14*'Value Calculations'!$D$3</f>
        <v>4.8928251435124546</v>
      </c>
      <c r="AU14">
        <f>DG14*'Value Calculations'!$D$4</f>
        <v>13.350120865830647</v>
      </c>
      <c r="AV14">
        <f>DH14*'Value Calculations'!$D$5</f>
        <v>14.062919567804842</v>
      </c>
      <c r="AW14">
        <f>DI14*'Value Calculations'!$D$6</f>
        <v>-1.0005194553549028</v>
      </c>
      <c r="AX14">
        <f>DJ14*'Value Calculations'!$D$7</f>
        <v>6.3277111479306818</v>
      </c>
      <c r="AY14">
        <f>DK14*'Value Calculations'!$D$8</f>
        <v>8.0518427759324567</v>
      </c>
      <c r="AZ14">
        <f>DL14*'Value Calculations'!$D$9</f>
        <v>7.1792929182384535</v>
      </c>
      <c r="BA14">
        <f>DM14*'Value Calculations'!$D$10</f>
        <v>6.9410130074478893</v>
      </c>
      <c r="BB14">
        <f>DN14*'Value Calculations'!$D$11</f>
        <v>0.9907141480249374</v>
      </c>
      <c r="BC14">
        <f>DO14*'Value Calculations'!$D$12</f>
        <v>2.441648218768242</v>
      </c>
      <c r="BD14">
        <f>DP14*'Value Calculations'!$D$13</f>
        <v>15.339902290222474</v>
      </c>
      <c r="BF14">
        <f>DS14*'Value Calculations'!$D$3</f>
        <v>8.1547085725207573</v>
      </c>
      <c r="BG14">
        <f>DT14*'Value Calculations'!$D$4</f>
        <v>10.745219233473447</v>
      </c>
      <c r="BH14">
        <f>DU14*'Value Calculations'!$D$5</f>
        <v>14.062919567804842</v>
      </c>
      <c r="BI14">
        <f>DV14*'Value Calculations'!$D$6</f>
        <v>-0.25012986383872571</v>
      </c>
      <c r="BJ14">
        <f>DW14*'Value Calculations'!$D$7</f>
        <v>8.1732935660771311</v>
      </c>
      <c r="BK14">
        <f>DX14*'Value Calculations'!$D$8</f>
        <v>10.064803469915571</v>
      </c>
      <c r="BL14">
        <f>DY14*'Value Calculations'!$D$9</f>
        <v>9.0685805283012044</v>
      </c>
      <c r="BM14">
        <f>DZ14*'Value Calculations'!$D$10</f>
        <v>8.7675953778289131</v>
      </c>
      <c r="BN14">
        <f>EA14*'Value Calculations'!$D$11</f>
        <v>0</v>
      </c>
      <c r="BO14">
        <f>EB14*'Value Calculations'!$D$12</f>
        <v>4.883296437536484</v>
      </c>
      <c r="BP14">
        <f>EC14*'Value Calculations'!$D$13</f>
        <v>23.869713429180262</v>
      </c>
      <c r="BR14">
        <f>IFERROR(VLOOKUP($B14,'Raw Stats'!$CM$3:$DC$884,3,FALSE),0)</f>
        <v>69</v>
      </c>
      <c r="BS14">
        <f>IFERROR(VLOOKUP($B14,'Raw Stats'!$CM$3:$DC$884,4,FALSE),0)</f>
        <v>18</v>
      </c>
      <c r="BT14">
        <f>IFERROR(VLOOKUP($B14,'Raw Stats'!$CM$3:$DC$884,5,FALSE),0)</f>
        <v>27</v>
      </c>
      <c r="BU14">
        <f>IFERROR(VLOOKUP($B14,'Raw Stats'!$CM$3:$DC$884,6,FALSE),0)</f>
        <v>45</v>
      </c>
      <c r="BV14">
        <f>IFERROR(VLOOKUP($B14,'Raw Stats'!$CM$3:$DC$884,7,FALSE),0)</f>
        <v>5</v>
      </c>
      <c r="BW14">
        <f>IFERROR(VLOOKUP($B14,'Raw Stats'!$CM$3:$DC$884,8,FALSE),0)</f>
        <v>124</v>
      </c>
      <c r="BX14">
        <f>IFERROR(VLOOKUP($B14,'Raw Stats'!$CM$3:$DC$884,9,FALSE),0)</f>
        <v>203</v>
      </c>
      <c r="BY14">
        <f>IFERROR(VLOOKUP($B14,'Raw Stats'!$CM$3:$DC$884,10,FALSE),0)</f>
        <v>59</v>
      </c>
      <c r="BZ14">
        <f>IFERROR(VLOOKUP($B14,'Raw Stats'!$CM$3:$DC$884,11,FALSE)+VLOOKUP($B14,'Raw Stats'!$CM$3:$DC$884,12,FALSE),0)</f>
        <v>17</v>
      </c>
      <c r="CA14">
        <f>IFERROR(VLOOKUP($B14,'Raw Stats'!$CM$3:$DC$884,13,FALSE)+VLOOKUP($B14,'Raw Stats'!$CM$3:$DC$884,14,FALSE),0)</f>
        <v>1</v>
      </c>
      <c r="CB14">
        <f>IFERROR(VLOOKUP($B14,'Raw Stats'!$CM$3:$DC$884,15,FALSE),0)</f>
        <v>3</v>
      </c>
      <c r="CC14">
        <f>IFERROR(VLOOKUP($B14,'Raw Stats'!$CM$3:$DC$884,16,FALSE),0)</f>
        <v>209</v>
      </c>
      <c r="CE14">
        <f>IFERROR(VLOOKUP($B14,'Raw Stats'!$BU$3:$CJ$528,3,FALSE),0)</f>
        <v>78</v>
      </c>
      <c r="CF14">
        <f>IFERROR(VLOOKUP($B14,'Raw Stats'!$BU$3:$CJ$528,4,FALSE),0)</f>
        <v>20</v>
      </c>
      <c r="CG14">
        <f>IFERROR(VLOOKUP($B14,'Raw Stats'!$BU$3:$CJ$5288,5,FALSE),0)</f>
        <v>36</v>
      </c>
      <c r="CH14">
        <f>IFERROR(VLOOKUP($B14,'Raw Stats'!$BU$3:$CJ$528,6,FALSE),0)</f>
        <v>56</v>
      </c>
      <c r="CI14">
        <f>IFERROR(VLOOKUP($B14,'Raw Stats'!$BU$3:$CJ$528,7,FALSE),0)</f>
        <v>-20</v>
      </c>
      <c r="CJ14">
        <f>IFERROR(VLOOKUP($B14,'Raw Stats'!$BU$3:$CJ$528,8,FALSE),0)</f>
        <v>86</v>
      </c>
      <c r="CK14">
        <f>IFERROR(VLOOKUP($B14,'Raw Stats'!$BU$3:$CJ$528,9,FALSE),0)</f>
        <v>213</v>
      </c>
      <c r="CL14">
        <f>IFERROR(VLOOKUP($B14,'Raw Stats'!$BU$3:$CJ$528,10,FALSE),0)</f>
        <v>80</v>
      </c>
      <c r="CM14">
        <f>IFERROR(VLOOKUP($B14,'Raw Stats'!$BU$3:$CJ$528,11,FALSE)+VLOOKUP($B14,'Raw Stats'!$BU$3:$CJ$528,12,FALSE),0)</f>
        <v>26</v>
      </c>
      <c r="CN14">
        <f>IFERROR(VLOOKUP($B14,'Raw Stats'!$BU$3:$CJ$528,13,FALSE)+VLOOKUP($B14,'Raw Stats'!$BU$3:$CJ$528,14,FALSE),0)</f>
        <v>0</v>
      </c>
      <c r="CO14">
        <f>IFERROR(VLOOKUP($B14,'Raw Stats'!$BU$3:$CJ$528,15,FALSE),0)</f>
        <v>1</v>
      </c>
      <c r="CP14">
        <f>IFERROR(VLOOKUP($B14,'Raw Stats'!$BU$3:$CJ$528,16,FALSE),0)</f>
        <v>256</v>
      </c>
      <c r="CR14">
        <f>IFERROR(VLOOKUP($B14,'Raw Stats'!$BC$3:$BR$528,3,FALSE),0)</f>
        <v>43</v>
      </c>
      <c r="CS14">
        <f>IFERROR(VLOOKUP($B14,'Raw Stats'!$BC$3:$BR$528,4,FALSE),0)</f>
        <v>8</v>
      </c>
      <c r="CT14">
        <f>IFERROR(VLOOKUP($B14,'Raw Stats'!$BC$3:$BR$5288,5,FALSE),0)</f>
        <v>20</v>
      </c>
      <c r="CU14">
        <f>IFERROR(VLOOKUP($B14,'Raw Stats'!$BC$3:$BR$52888,6,FALSE),0)</f>
        <v>28</v>
      </c>
      <c r="CV14">
        <f>IFERROR(VLOOKUP($B14,'Raw Stats'!$BC$3:$BR$5288,7,FALSE),0)</f>
        <v>-1</v>
      </c>
      <c r="CW14">
        <f>IFERROR(VLOOKUP($B14,'Raw Stats'!$BC$3:$BR$5288,8,FALSE),0)</f>
        <v>34</v>
      </c>
      <c r="CX14">
        <f>IFERROR(VLOOKUP($B14,'Raw Stats'!$BC$3:$BR$5288,9,FALSE),0)</f>
        <v>80</v>
      </c>
      <c r="CY14">
        <f>IFERROR(VLOOKUP($B14,'Raw Stats'!$BC$3:$BR$5288,10,FALSE),0)</f>
        <v>47</v>
      </c>
      <c r="CZ14">
        <f>IFERROR(VLOOKUP($B14,'Raw Stats'!$BC$3:$BR$5288,11,FALSE)+VLOOKUP($B14,'Raw Stats'!$BC$3:$BR$5288,12,FALSE),0)</f>
        <v>10</v>
      </c>
      <c r="DA14">
        <f>IFERROR(VLOOKUP($B14,'Raw Stats'!$BC$3:$BR$5288,13,FALSE)+VLOOKUP($B14,'Raw Stats'!$BC$3:$BR$5288,14,FALSE),0)</f>
        <v>0</v>
      </c>
      <c r="DB14">
        <f>IFERROR(VLOOKUP($B14,'Raw Stats'!$BC$3:$BR$5288,15,FALSE),0)</f>
        <v>2</v>
      </c>
      <c r="DC14">
        <f>IFERROR(VLOOKUP($B14,'Raw Stats'!$BC$3:$BR$5288,16,FALSE),0)</f>
        <v>142</v>
      </c>
      <c r="DE14">
        <f>IFERROR(VLOOKUP($B14,'Raw Stats'!$AK$3:$AZ$528,3,FALSE),0)</f>
        <v>66</v>
      </c>
      <c r="DF14">
        <f>IFERROR(VLOOKUP($B14,'Raw Stats'!$AK$3:$AZ$528,4,FALSE),0)</f>
        <v>12</v>
      </c>
      <c r="DG14">
        <f>IFERROR(VLOOKUP($B14,'Raw Stats'!$AK$3:$AZ$528,5,FALSE),0)</f>
        <v>41</v>
      </c>
      <c r="DH14">
        <f>IFERROR(VLOOKUP($B14,'Raw Stats'!$AK$3:$AZ$528,6,FALSE),0)</f>
        <v>53</v>
      </c>
      <c r="DI14">
        <f>IFERROR(VLOOKUP($B14,'Raw Stats'!$AK$3:$AZ$528,7,FALSE),0)</f>
        <v>-8</v>
      </c>
      <c r="DJ14">
        <f>IFERROR(VLOOKUP($B14,'Raw Stats'!$AK$3:$AZ$528,8,FALSE),0)</f>
        <v>72</v>
      </c>
      <c r="DK14">
        <f>IFERROR(VLOOKUP($B14,'Raw Stats'!$AK$3:$AZ$528,9,FALSE),0)</f>
        <v>112</v>
      </c>
      <c r="DL14">
        <f>IFERROR(VLOOKUP($B14,'Raw Stats'!$AK$3:$AZ$528,10,FALSE),0)</f>
        <v>57</v>
      </c>
      <c r="DM14">
        <f>IFERROR(VLOOKUP($B14,'Raw Stats'!$AK$3:$AZ$528,11,FALSE)+VLOOKUP($B14,'Raw Stats'!$AK$3:$AZ$528,12,FALSE),0)</f>
        <v>19</v>
      </c>
      <c r="DN14">
        <f>IFERROR(VLOOKUP($B14,'Raw Stats'!$AK$3:$AZ$528,13,FALSE)+VLOOKUP($B14,'Raw Stats'!$AK$3:$AZ$528,14,FALSE),0)</f>
        <v>1</v>
      </c>
      <c r="DO14">
        <f>IFERROR(VLOOKUP($B14,'Raw Stats'!$AK$3:$AZ$528,15,FALSE),0)</f>
        <v>3</v>
      </c>
      <c r="DP14">
        <f>IFERROR(VLOOKUP($B14,'Raw Stats'!$AK$3:$AZ$528,16,FALSE),0)</f>
        <v>223</v>
      </c>
      <c r="DR14">
        <f>IFERROR(VLOOKUP($B14,'Raw Stats'!$S$3:$AH$528,3,FALSE),0)</f>
        <v>81</v>
      </c>
      <c r="DS14">
        <f>IFERROR(VLOOKUP($B14,'Raw Stats'!$S$3:$AH$528,4,FALSE),0)</f>
        <v>20</v>
      </c>
      <c r="DT14">
        <f>IFERROR(VLOOKUP($B14,'Raw Stats'!$S$3:$AH$528,5,FALSE),0)</f>
        <v>33</v>
      </c>
      <c r="DU14">
        <f>IFERROR(VLOOKUP($B14,'Raw Stats'!$S$3:$AH$528,6,FALSE),0)</f>
        <v>53</v>
      </c>
      <c r="DV14">
        <f>IFERROR(VLOOKUP($B14,'Raw Stats'!$S$3:$AH$528,7,FALSE),0)</f>
        <v>-2</v>
      </c>
      <c r="DW14">
        <f>IFERROR(VLOOKUP($B14,'Raw Stats'!$S$3:$AH$528,8,FALSE),0)</f>
        <v>93</v>
      </c>
      <c r="DX14">
        <f>IFERROR(VLOOKUP($B14,'Raw Stats'!$S$3:$AH$528,9,FALSE),0)</f>
        <v>140</v>
      </c>
      <c r="DY14">
        <f>IFERROR(VLOOKUP($B14,'Raw Stats'!$S$3:$AH$528,10,FALSE),0)</f>
        <v>72</v>
      </c>
      <c r="DZ14">
        <f>IFERROR(VLOOKUP($B14,'Raw Stats'!$S$3:$AH$528,11,FALSE)+VLOOKUP($B14,'Raw Stats'!$S$3:$AH$528,12,FALSE),0)</f>
        <v>24</v>
      </c>
      <c r="EA14">
        <f>IFERROR(VLOOKUP($B14,'Raw Stats'!$S$3:$AH$528,13,FALSE)+VLOOKUP($B14,'Raw Stats'!$S$3:$AH$528,14,FALSE),0)</f>
        <v>0</v>
      </c>
      <c r="EB14">
        <f>IFERROR(VLOOKUP($B14,'Raw Stats'!$S$3:$AH$528,15,FALSE),0)</f>
        <v>6</v>
      </c>
      <c r="EC14">
        <f>IFERROR(VLOOKUP($B14,'Raw Stats'!$S$3:$AH$528,16,FALSE),0)</f>
        <v>347</v>
      </c>
    </row>
    <row r="15" spans="1:133" x14ac:dyDescent="0.2">
      <c r="A15">
        <f>IFERROR(VLOOKUP(B15,Sheet2!$W$1:$X$300,2,FALSE),301)</f>
        <v>10</v>
      </c>
      <c r="B15" s="28" t="s">
        <v>34</v>
      </c>
      <c r="C15">
        <f t="shared" si="0"/>
        <v>0.86666026248898731</v>
      </c>
      <c r="D15">
        <f t="shared" si="1"/>
        <v>1.1074176083067035</v>
      </c>
      <c r="E15">
        <f t="shared" si="2"/>
        <v>1.2422494606894814</v>
      </c>
      <c r="F15">
        <f t="shared" si="3"/>
        <v>1.0864576422907877</v>
      </c>
      <c r="G15">
        <f t="shared" si="4"/>
        <v>0.97867229094443575</v>
      </c>
      <c r="H15">
        <v>1.21</v>
      </c>
      <c r="J15">
        <f>BS15*'Value Calculations'!$D$3</f>
        <v>10.193385715650948</v>
      </c>
      <c r="K15">
        <f>BT15*'Value Calculations'!$D$4</f>
        <v>11.722057345607396</v>
      </c>
      <c r="L15">
        <f>BU15*'Value Calculations'!$D$5</f>
        <v>16.185624408228215</v>
      </c>
      <c r="M15">
        <f>BV15*'Value Calculations'!$D$6</f>
        <v>-4.2522076852583375</v>
      </c>
      <c r="N15">
        <f>BW15*'Value Calculations'!$D$7</f>
        <v>2.6365463116377841</v>
      </c>
      <c r="O15">
        <f>BX15*'Value Calculations'!$D$8</f>
        <v>1.2940461604177163</v>
      </c>
      <c r="P15">
        <f>BY15*'Value Calculations'!$D$9</f>
        <v>1.6373825953877175</v>
      </c>
      <c r="Q15">
        <f>BZ15*'Value Calculations'!$D$10</f>
        <v>9.1329118519051171</v>
      </c>
      <c r="R15">
        <f>CA15*'Value Calculations'!$D$11</f>
        <v>0</v>
      </c>
      <c r="S15">
        <f>CB15*'Value Calculations'!$D$12</f>
        <v>3.2555309583576562</v>
      </c>
      <c r="T15">
        <f>CC15*'Value Calculations'!$D$13</f>
        <v>19.260863862162747</v>
      </c>
      <c r="V15">
        <f>CF15*'Value Calculations'!$D$3</f>
        <v>15.086210859163403</v>
      </c>
      <c r="W15">
        <f>CG15*'Value Calculations'!$D$4</f>
        <v>14.001346273919946</v>
      </c>
      <c r="X15">
        <f>CH15*'Value Calculations'!$D$5</f>
        <v>21.227048404233724</v>
      </c>
      <c r="Y15">
        <f>CI15*'Value Calculations'!$D$6</f>
        <v>-0.62532465959681427</v>
      </c>
      <c r="Z15">
        <f>CJ15*'Value Calculations'!$D$7</f>
        <v>2.3728916804740057</v>
      </c>
      <c r="AA15">
        <f>CK15*'Value Calculations'!$D$8</f>
        <v>1.7972863339134948</v>
      </c>
      <c r="AB15">
        <f>CL15*'Value Calculations'!$D$9</f>
        <v>3.7785752201255018</v>
      </c>
      <c r="AC15">
        <f>CM15*'Value Calculations'!$D$10</f>
        <v>7.3063294815240942</v>
      </c>
      <c r="AD15">
        <f>CN15*'Value Calculations'!$D$11</f>
        <v>0</v>
      </c>
      <c r="AE15">
        <f>CO15*'Value Calculations'!$D$12</f>
        <v>4.883296437536484</v>
      </c>
      <c r="AF15">
        <f>CP15*'Value Calculations'!$D$13</f>
        <v>20.980583849855851</v>
      </c>
      <c r="AH15">
        <f>CS15*'Value Calculations'!$D$3</f>
        <v>8.1547085725207573</v>
      </c>
      <c r="AI15">
        <f>CT15*'Value Calculations'!$D$4</f>
        <v>10.419606529428798</v>
      </c>
      <c r="AJ15">
        <f>CU15*'Value Calculations'!$D$5</f>
        <v>13.797581462751921</v>
      </c>
      <c r="AK15">
        <f>CV15*'Value Calculations'!$D$6</f>
        <v>-0.37519479575808856</v>
      </c>
      <c r="AL15">
        <f>CW15*'Value Calculations'!$D$7</f>
        <v>1.5819277869826704</v>
      </c>
      <c r="AM15">
        <f>CX15*'Value Calculations'!$D$8</f>
        <v>1.1502632537046367</v>
      </c>
      <c r="AN15">
        <f>CY15*'Value Calculations'!$D$9</f>
        <v>2.8969076687628847</v>
      </c>
      <c r="AO15">
        <f>CZ15*'Value Calculations'!$D$10</f>
        <v>7.6716459556002992</v>
      </c>
      <c r="AP15">
        <f>DA15*'Value Calculations'!$D$11</f>
        <v>0</v>
      </c>
      <c r="AQ15">
        <f>DB15*'Value Calculations'!$D$12</f>
        <v>3.2555309583576562</v>
      </c>
      <c r="AR15">
        <f>DC15*'Value Calculations'!$D$13</f>
        <v>11.074996720743579</v>
      </c>
      <c r="AT15">
        <f>DF15*'Value Calculations'!$D$3</f>
        <v>15.086210859163403</v>
      </c>
      <c r="AU15">
        <f>DG15*'Value Calculations'!$D$4</f>
        <v>14.652571682009247</v>
      </c>
      <c r="AV15">
        <f>DH15*'Value Calculations'!$D$5</f>
        <v>21.757724614339566</v>
      </c>
      <c r="AW15">
        <f>DI15*'Value Calculations'!$D$6</f>
        <v>-1.2506493191936285</v>
      </c>
      <c r="AX15">
        <f>DJ15*'Value Calculations'!$D$7</f>
        <v>1.7576975410918561</v>
      </c>
      <c r="AY15">
        <f>DK15*'Value Calculations'!$D$8</f>
        <v>0.8626974402784775</v>
      </c>
      <c r="AZ15">
        <f>DL15*'Value Calculations'!$D$9</f>
        <v>2.6450026540878513</v>
      </c>
      <c r="BA15">
        <f>DM15*'Value Calculations'!$D$10</f>
        <v>8.402278903752709</v>
      </c>
      <c r="BB15">
        <f>DN15*'Value Calculations'!$D$11</f>
        <v>0</v>
      </c>
      <c r="BC15">
        <f>DO15*'Value Calculations'!$D$12</f>
        <v>4.883296437536484</v>
      </c>
      <c r="BD15">
        <f>DP15*'Value Calculations'!$D$13</f>
        <v>20.292695854778607</v>
      </c>
      <c r="BF15">
        <f>DS15*'Value Calculations'!$D$3</f>
        <v>13.047533716033213</v>
      </c>
      <c r="BG15">
        <f>DT15*'Value Calculations'!$D$4</f>
        <v>10.419606529428798</v>
      </c>
      <c r="BH15">
        <f>DU15*'Value Calculations'!$D$5</f>
        <v>16.981638723386979</v>
      </c>
      <c r="BI15">
        <f>DV15*'Value Calculations'!$D$6</f>
        <v>-2.5012986383872571</v>
      </c>
      <c r="BJ15">
        <f>DW15*'Value Calculations'!$D$7</f>
        <v>2.1092370493102273</v>
      </c>
      <c r="BK15">
        <f>DX15*'Value Calculations'!$D$8</f>
        <v>0.79080598692193771</v>
      </c>
      <c r="BL15">
        <f>DY15*'Value Calculations'!$D$9</f>
        <v>2.770955161425368</v>
      </c>
      <c r="BM15">
        <f>DZ15*'Value Calculations'!$D$10</f>
        <v>8.402278903752709</v>
      </c>
      <c r="BN15">
        <f>EA15*'Value Calculations'!$D$11</f>
        <v>0.9907141480249374</v>
      </c>
      <c r="BO15">
        <f>EB15*'Value Calculations'!$D$12</f>
        <v>4.883296437536484</v>
      </c>
      <c r="BP15">
        <f>EC15*'Value Calculations'!$D$13</f>
        <v>22.356359840010331</v>
      </c>
      <c r="BR15">
        <f>IFERROR(VLOOKUP($B15,'Raw Stats'!$CM$3:$DC$884,3,FALSE),0)</f>
        <v>82</v>
      </c>
      <c r="BS15">
        <f>IFERROR(VLOOKUP($B15,'Raw Stats'!$CM$3:$DC$884,4,FALSE),0)</f>
        <v>25</v>
      </c>
      <c r="BT15">
        <f>IFERROR(VLOOKUP($B15,'Raw Stats'!$CM$3:$DC$884,5,FALSE),0)</f>
        <v>36</v>
      </c>
      <c r="BU15">
        <f>IFERROR(VLOOKUP($B15,'Raw Stats'!$CM$3:$DC$884,6,FALSE),0)</f>
        <v>61</v>
      </c>
      <c r="BV15">
        <f>IFERROR(VLOOKUP($B15,'Raw Stats'!$CM$3:$DC$884,7,FALSE),0)</f>
        <v>-34</v>
      </c>
      <c r="BW15">
        <f>IFERROR(VLOOKUP($B15,'Raw Stats'!$CM$3:$DC$884,8,FALSE),0)</f>
        <v>30</v>
      </c>
      <c r="BX15">
        <f>IFERROR(VLOOKUP($B15,'Raw Stats'!$CM$3:$DC$884,9,FALSE),0)</f>
        <v>18</v>
      </c>
      <c r="BY15">
        <f>IFERROR(VLOOKUP($B15,'Raw Stats'!$CM$3:$DC$884,10,FALSE),0)</f>
        <v>13</v>
      </c>
      <c r="BZ15">
        <f>IFERROR(VLOOKUP($B15,'Raw Stats'!$CM$3:$DC$884,11,FALSE)+VLOOKUP($B15,'Raw Stats'!$CM$3:$DC$884,12,FALSE),0)</f>
        <v>25</v>
      </c>
      <c r="CA15">
        <f>IFERROR(VLOOKUP($B15,'Raw Stats'!$CM$3:$DC$884,13,FALSE)+VLOOKUP($B15,'Raw Stats'!$CM$3:$DC$884,14,FALSE),0)</f>
        <v>0</v>
      </c>
      <c r="CB15">
        <f>IFERROR(VLOOKUP($B15,'Raw Stats'!$CM$3:$DC$884,15,FALSE),0)</f>
        <v>4</v>
      </c>
      <c r="CC15">
        <f>IFERROR(VLOOKUP($B15,'Raw Stats'!$CM$3:$DC$884,16,FALSE),0)</f>
        <v>280</v>
      </c>
      <c r="CE15">
        <f>IFERROR(VLOOKUP($B15,'Raw Stats'!$BU$3:$CJ$528,3,FALSE),0)</f>
        <v>82</v>
      </c>
      <c r="CF15">
        <f>IFERROR(VLOOKUP($B15,'Raw Stats'!$BU$3:$CJ$528,4,FALSE),0)</f>
        <v>37</v>
      </c>
      <c r="CG15">
        <f>IFERROR(VLOOKUP($B15,'Raw Stats'!$BU$3:$CJ$5288,5,FALSE),0)</f>
        <v>43</v>
      </c>
      <c r="CH15">
        <f>IFERROR(VLOOKUP($B15,'Raw Stats'!$BU$3:$CJ$528,6,FALSE),0)</f>
        <v>80</v>
      </c>
      <c r="CI15">
        <f>IFERROR(VLOOKUP($B15,'Raw Stats'!$BU$3:$CJ$528,7,FALSE),0)</f>
        <v>-5</v>
      </c>
      <c r="CJ15">
        <f>IFERROR(VLOOKUP($B15,'Raw Stats'!$BU$3:$CJ$528,8,FALSE),0)</f>
        <v>27</v>
      </c>
      <c r="CK15">
        <f>IFERROR(VLOOKUP($B15,'Raw Stats'!$BU$3:$CJ$528,9,FALSE),0)</f>
        <v>25</v>
      </c>
      <c r="CL15">
        <f>IFERROR(VLOOKUP($B15,'Raw Stats'!$BU$3:$CJ$528,10,FALSE),0)</f>
        <v>30</v>
      </c>
      <c r="CM15">
        <f>IFERROR(VLOOKUP($B15,'Raw Stats'!$BU$3:$CJ$528,11,FALSE)+VLOOKUP($B15,'Raw Stats'!$BU$3:$CJ$528,12,FALSE),0)</f>
        <v>20</v>
      </c>
      <c r="CN15">
        <f>IFERROR(VLOOKUP($B15,'Raw Stats'!$BU$3:$CJ$528,13,FALSE)+VLOOKUP($B15,'Raw Stats'!$BU$3:$CJ$528,14,FALSE),0)</f>
        <v>0</v>
      </c>
      <c r="CO15">
        <f>IFERROR(VLOOKUP($B15,'Raw Stats'!$BU$3:$CJ$528,15,FALSE),0)</f>
        <v>6</v>
      </c>
      <c r="CP15">
        <f>IFERROR(VLOOKUP($B15,'Raw Stats'!$BU$3:$CJ$528,16,FALSE),0)</f>
        <v>305</v>
      </c>
      <c r="CR15">
        <f>IFERROR(VLOOKUP($B15,'Raw Stats'!$BC$3:$BR$528,3,FALSE),0)</f>
        <v>48</v>
      </c>
      <c r="CS15">
        <f>IFERROR(VLOOKUP($B15,'Raw Stats'!$BC$3:$BR$528,4,FALSE),0)</f>
        <v>20</v>
      </c>
      <c r="CT15">
        <f>IFERROR(VLOOKUP($B15,'Raw Stats'!$BC$3:$BR$5288,5,FALSE),0)</f>
        <v>32</v>
      </c>
      <c r="CU15">
        <f>IFERROR(VLOOKUP($B15,'Raw Stats'!$BC$3:$BR$52888,6,FALSE),0)</f>
        <v>52</v>
      </c>
      <c r="CV15">
        <f>IFERROR(VLOOKUP($B15,'Raw Stats'!$BC$3:$BR$5288,7,FALSE),0)</f>
        <v>-3</v>
      </c>
      <c r="CW15">
        <f>IFERROR(VLOOKUP($B15,'Raw Stats'!$BC$3:$BR$5288,8,FALSE),0)</f>
        <v>18</v>
      </c>
      <c r="CX15">
        <f>IFERROR(VLOOKUP($B15,'Raw Stats'!$BC$3:$BR$5288,9,FALSE),0)</f>
        <v>16</v>
      </c>
      <c r="CY15">
        <f>IFERROR(VLOOKUP($B15,'Raw Stats'!$BC$3:$BR$5288,10,FALSE),0)</f>
        <v>23</v>
      </c>
      <c r="CZ15">
        <f>IFERROR(VLOOKUP($B15,'Raw Stats'!$BC$3:$BR$5288,11,FALSE)+VLOOKUP($B15,'Raw Stats'!$BC$3:$BR$5288,12,FALSE),0)</f>
        <v>21</v>
      </c>
      <c r="DA15">
        <f>IFERROR(VLOOKUP($B15,'Raw Stats'!$BC$3:$BR$5288,13,FALSE)+VLOOKUP($B15,'Raw Stats'!$BC$3:$BR$5288,14,FALSE),0)</f>
        <v>0</v>
      </c>
      <c r="DB15">
        <f>IFERROR(VLOOKUP($B15,'Raw Stats'!$BC$3:$BR$5288,15,FALSE),0)</f>
        <v>4</v>
      </c>
      <c r="DC15">
        <f>IFERROR(VLOOKUP($B15,'Raw Stats'!$BC$3:$BR$5288,16,FALSE),0)</f>
        <v>161</v>
      </c>
      <c r="DE15">
        <f>IFERROR(VLOOKUP($B15,'Raw Stats'!$AK$3:$AZ$528,3,FALSE),0)</f>
        <v>82</v>
      </c>
      <c r="DF15">
        <f>IFERROR(VLOOKUP($B15,'Raw Stats'!$AK$3:$AZ$528,4,FALSE),0)</f>
        <v>37</v>
      </c>
      <c r="DG15">
        <f>IFERROR(VLOOKUP($B15,'Raw Stats'!$AK$3:$AZ$528,5,FALSE),0)</f>
        <v>45</v>
      </c>
      <c r="DH15">
        <f>IFERROR(VLOOKUP($B15,'Raw Stats'!$AK$3:$AZ$528,6,FALSE),0)</f>
        <v>82</v>
      </c>
      <c r="DI15">
        <f>IFERROR(VLOOKUP($B15,'Raw Stats'!$AK$3:$AZ$528,7,FALSE),0)</f>
        <v>-10</v>
      </c>
      <c r="DJ15">
        <f>IFERROR(VLOOKUP($B15,'Raw Stats'!$AK$3:$AZ$528,8,FALSE),0)</f>
        <v>20</v>
      </c>
      <c r="DK15">
        <f>IFERROR(VLOOKUP($B15,'Raw Stats'!$AK$3:$AZ$528,9,FALSE),0)</f>
        <v>12</v>
      </c>
      <c r="DL15">
        <f>IFERROR(VLOOKUP($B15,'Raw Stats'!$AK$3:$AZ$528,10,FALSE),0)</f>
        <v>21</v>
      </c>
      <c r="DM15">
        <f>IFERROR(VLOOKUP($B15,'Raw Stats'!$AK$3:$AZ$528,11,FALSE)+VLOOKUP($B15,'Raw Stats'!$AK$3:$AZ$528,12,FALSE),0)</f>
        <v>23</v>
      </c>
      <c r="DN15">
        <f>IFERROR(VLOOKUP($B15,'Raw Stats'!$AK$3:$AZ$528,13,FALSE)+VLOOKUP($B15,'Raw Stats'!$AK$3:$AZ$528,14,FALSE),0)</f>
        <v>0</v>
      </c>
      <c r="DO15">
        <f>IFERROR(VLOOKUP($B15,'Raw Stats'!$AK$3:$AZ$528,15,FALSE),0)</f>
        <v>6</v>
      </c>
      <c r="DP15">
        <f>IFERROR(VLOOKUP($B15,'Raw Stats'!$AK$3:$AZ$528,16,FALSE),0)</f>
        <v>295</v>
      </c>
      <c r="DR15">
        <f>IFERROR(VLOOKUP($B15,'Raw Stats'!$S$3:$AH$528,3,FALSE),0)</f>
        <v>82</v>
      </c>
      <c r="DS15">
        <f>IFERROR(VLOOKUP($B15,'Raw Stats'!$S$3:$AH$528,4,FALSE),0)</f>
        <v>32</v>
      </c>
      <c r="DT15">
        <f>IFERROR(VLOOKUP($B15,'Raw Stats'!$S$3:$AH$528,5,FALSE),0)</f>
        <v>32</v>
      </c>
      <c r="DU15">
        <f>IFERROR(VLOOKUP($B15,'Raw Stats'!$S$3:$AH$528,6,FALSE),0)</f>
        <v>64</v>
      </c>
      <c r="DV15">
        <f>IFERROR(VLOOKUP($B15,'Raw Stats'!$S$3:$AH$528,7,FALSE),0)</f>
        <v>-20</v>
      </c>
      <c r="DW15">
        <f>IFERROR(VLOOKUP($B15,'Raw Stats'!$S$3:$AH$528,8,FALSE),0)</f>
        <v>24</v>
      </c>
      <c r="DX15">
        <f>IFERROR(VLOOKUP($B15,'Raw Stats'!$S$3:$AH$528,9,FALSE),0)</f>
        <v>11</v>
      </c>
      <c r="DY15">
        <f>IFERROR(VLOOKUP($B15,'Raw Stats'!$S$3:$AH$528,10,FALSE),0)</f>
        <v>22</v>
      </c>
      <c r="DZ15">
        <f>IFERROR(VLOOKUP($B15,'Raw Stats'!$S$3:$AH$528,11,FALSE)+VLOOKUP($B15,'Raw Stats'!$S$3:$AH$528,12,FALSE),0)</f>
        <v>23</v>
      </c>
      <c r="EA15">
        <f>IFERROR(VLOOKUP($B15,'Raw Stats'!$S$3:$AH$528,13,FALSE)+VLOOKUP($B15,'Raw Stats'!$S$3:$AH$528,14,FALSE),0)</f>
        <v>1</v>
      </c>
      <c r="EB15">
        <f>IFERROR(VLOOKUP($B15,'Raw Stats'!$S$3:$AH$528,15,FALSE),0)</f>
        <v>6</v>
      </c>
      <c r="EC15">
        <f>IFERROR(VLOOKUP($B15,'Raw Stats'!$S$3:$AH$528,16,FALSE),0)</f>
        <v>325</v>
      </c>
    </row>
    <row r="16" spans="1:133" x14ac:dyDescent="0.2">
      <c r="A16">
        <f>IFERROR(VLOOKUP(B16,Sheet2!$W$1:$X$300,2,FALSE),301)</f>
        <v>13</v>
      </c>
      <c r="B16" t="s">
        <v>685</v>
      </c>
      <c r="C16">
        <f t="shared" si="0"/>
        <v>1.1789890266937111</v>
      </c>
      <c r="D16">
        <f t="shared" si="1"/>
        <v>1.1947569685371566</v>
      </c>
      <c r="E16">
        <f t="shared" si="2"/>
        <v>1.3215268510326703</v>
      </c>
      <c r="F16">
        <f t="shared" si="3"/>
        <v>1.2111018573529311</v>
      </c>
      <c r="G16">
        <f t="shared" si="4"/>
        <v>0.85814856462495603</v>
      </c>
      <c r="H16">
        <v>1.2</v>
      </c>
      <c r="J16">
        <f>BS16*'Value Calculations'!$D$3</f>
        <v>8.5624440011467957</v>
      </c>
      <c r="K16">
        <f>BT16*'Value Calculations'!$D$4</f>
        <v>14.652571682009247</v>
      </c>
      <c r="L16">
        <f>BU16*'Value Calculations'!$D$5</f>
        <v>17.512314933492821</v>
      </c>
      <c r="M16">
        <f>BV16*'Value Calculations'!$D$6</f>
        <v>0.87545452343553998</v>
      </c>
      <c r="N16">
        <f>BW16*'Value Calculations'!$D$7</f>
        <v>3.6911648362928977</v>
      </c>
      <c r="O16">
        <f>BX16*'Value Calculations'!$D$8</f>
        <v>6.6859051621582006</v>
      </c>
      <c r="P16">
        <f>BY16*'Value Calculations'!$D$9</f>
        <v>11.209773153038988</v>
      </c>
      <c r="Q16">
        <f>BZ16*'Value Calculations'!$D$10</f>
        <v>10.959494222286141</v>
      </c>
      <c r="R16">
        <f>CA16*'Value Calculations'!$D$11</f>
        <v>0</v>
      </c>
      <c r="S16">
        <f>CB16*'Value Calculations'!$D$12</f>
        <v>2.441648218768242</v>
      </c>
      <c r="T16">
        <f>CC16*'Value Calculations'!$D$13</f>
        <v>20.086329456255434</v>
      </c>
      <c r="V16">
        <f>CF16*'Value Calculations'!$D$3</f>
        <v>8.1547085725207573</v>
      </c>
      <c r="W16">
        <f>CG16*'Value Calculations'!$D$4</f>
        <v>17.583086018411095</v>
      </c>
      <c r="X16">
        <f>CH16*'Value Calculations'!$D$5</f>
        <v>19.635019773916195</v>
      </c>
      <c r="Y16">
        <f>CI16*'Value Calculations'!$D$6</f>
        <v>-1.8759739787904428</v>
      </c>
      <c r="Z16">
        <f>CJ16*'Value Calculations'!$D$7</f>
        <v>3.1638555739653409</v>
      </c>
      <c r="AA16">
        <f>CK16*'Value Calculations'!$D$8</f>
        <v>8.7707573094978546</v>
      </c>
      <c r="AB16">
        <f>CL16*'Value Calculations'!$D$9</f>
        <v>12.721203241089189</v>
      </c>
      <c r="AC16">
        <f>CM16*'Value Calculations'!$D$10</f>
        <v>11.324810696362347</v>
      </c>
      <c r="AD16">
        <f>CN16*'Value Calculations'!$D$11</f>
        <v>0</v>
      </c>
      <c r="AE16">
        <f>CO16*'Value Calculations'!$D$12</f>
        <v>0.81388273958941404</v>
      </c>
      <c r="AF16">
        <f>CP16*'Value Calculations'!$D$13</f>
        <v>17.678721473485094</v>
      </c>
      <c r="AH16">
        <f>CS16*'Value Calculations'!$D$3</f>
        <v>2.4464125717562273</v>
      </c>
      <c r="AI16">
        <f>CT16*'Value Calculations'!$D$4</f>
        <v>2.6049016323571994</v>
      </c>
      <c r="AJ16">
        <f>CU16*'Value Calculations'!$D$5</f>
        <v>3.7147334707409017</v>
      </c>
      <c r="AK16">
        <f>CV16*'Value Calculations'!$D$6</f>
        <v>1.0005194553549028</v>
      </c>
      <c r="AL16">
        <f>CW16*'Value Calculations'!$D$7</f>
        <v>0.70307901643674242</v>
      </c>
      <c r="AM16">
        <f>CX16*'Value Calculations'!$D$8</f>
        <v>0.71891453356539792</v>
      </c>
      <c r="AN16">
        <f>CY16*'Value Calculations'!$D$9</f>
        <v>1.7633351027252342</v>
      </c>
      <c r="AO16">
        <f>CZ16*'Value Calculations'!$D$10</f>
        <v>1.4612658963048188</v>
      </c>
      <c r="AP16">
        <f>DA16*'Value Calculations'!$D$11</f>
        <v>0.9907141480249374</v>
      </c>
      <c r="AQ16">
        <f>DB16*'Value Calculations'!$D$12</f>
        <v>1.6277654791788281</v>
      </c>
      <c r="AR16">
        <f>DC16*'Value Calculations'!$D$13</f>
        <v>5.4343151611102041</v>
      </c>
      <c r="AT16">
        <f>DF16*'Value Calculations'!$D$3</f>
        <v>7.7469731438947198</v>
      </c>
      <c r="AU16">
        <f>DG16*'Value Calculations'!$D$4</f>
        <v>19.211149538634345</v>
      </c>
      <c r="AV16">
        <f>DH16*'Value Calculations'!$D$5</f>
        <v>20.696372194127882</v>
      </c>
      <c r="AW16">
        <f>DI16*'Value Calculations'!$D$6</f>
        <v>2.0010389107098057</v>
      </c>
      <c r="AX16">
        <f>DJ16*'Value Calculations'!$D$7</f>
        <v>3.6911648362928977</v>
      </c>
      <c r="AY16">
        <f>DK16*'Value Calculations'!$D$8</f>
        <v>4.3134872013923875</v>
      </c>
      <c r="AZ16">
        <f>DL16*'Value Calculations'!$D$9</f>
        <v>8.1869129769385864</v>
      </c>
      <c r="BA16">
        <f>DM16*'Value Calculations'!$D$10</f>
        <v>10.228861274133731</v>
      </c>
      <c r="BB16">
        <f>DN16*'Value Calculations'!$D$11</f>
        <v>0</v>
      </c>
      <c r="BC16">
        <f>DO16*'Value Calculations'!$D$12</f>
        <v>4.0694136979470699</v>
      </c>
      <c r="BD16">
        <f>DP16*'Value Calculations'!$D$13</f>
        <v>17.953876671515989</v>
      </c>
      <c r="BF16">
        <f>DS16*'Value Calculations'!$D$3</f>
        <v>5.300560572138493</v>
      </c>
      <c r="BG16">
        <f>DT16*'Value Calculations'!$D$4</f>
        <v>10.419606529428798</v>
      </c>
      <c r="BH16">
        <f>DU16*'Value Calculations'!$D$5</f>
        <v>11.94021472738147</v>
      </c>
      <c r="BI16">
        <f>DV16*'Value Calculations'!$D$6</f>
        <v>-3.7519479575808856</v>
      </c>
      <c r="BJ16">
        <f>DW16*'Value Calculations'!$D$7</f>
        <v>4.3942438527296401</v>
      </c>
      <c r="BK16">
        <f>DX16*'Value Calculations'!$D$8</f>
        <v>2.3005265074092733</v>
      </c>
      <c r="BL16">
        <f>DY16*'Value Calculations'!$D$9</f>
        <v>9.3204855429762379</v>
      </c>
      <c r="BM16">
        <f>DZ16*'Value Calculations'!$D$10</f>
        <v>7.6716459556002992</v>
      </c>
      <c r="BN16">
        <f>EA16*'Value Calculations'!$D$11</f>
        <v>0.9907141480249374</v>
      </c>
      <c r="BO16">
        <f>EB16*'Value Calculations'!$D$12</f>
        <v>3.2555309583576562</v>
      </c>
      <c r="BP16">
        <f>EC16*'Value Calculations'!$D$13</f>
        <v>12.519561510405786</v>
      </c>
      <c r="BR16">
        <f>IFERROR(VLOOKUP($B16,'Raw Stats'!$CM$3:$DC$884,3,FALSE),0)</f>
        <v>82</v>
      </c>
      <c r="BS16">
        <f>IFERROR(VLOOKUP($B16,'Raw Stats'!$CM$3:$DC$884,4,FALSE),0)</f>
        <v>21</v>
      </c>
      <c r="BT16">
        <f>IFERROR(VLOOKUP($B16,'Raw Stats'!$CM$3:$DC$884,5,FALSE),0)</f>
        <v>45</v>
      </c>
      <c r="BU16">
        <f>IFERROR(VLOOKUP($B16,'Raw Stats'!$CM$3:$DC$884,6,FALSE),0)</f>
        <v>66</v>
      </c>
      <c r="BV16">
        <f>IFERROR(VLOOKUP($B16,'Raw Stats'!$CM$3:$DC$884,7,FALSE),0)</f>
        <v>7</v>
      </c>
      <c r="BW16">
        <f>IFERROR(VLOOKUP($B16,'Raw Stats'!$CM$3:$DC$884,8,FALSE),0)</f>
        <v>42</v>
      </c>
      <c r="BX16">
        <f>IFERROR(VLOOKUP($B16,'Raw Stats'!$CM$3:$DC$884,9,FALSE),0)</f>
        <v>93</v>
      </c>
      <c r="BY16">
        <f>IFERROR(VLOOKUP($B16,'Raw Stats'!$CM$3:$DC$884,10,FALSE),0)</f>
        <v>89</v>
      </c>
      <c r="BZ16">
        <f>IFERROR(VLOOKUP($B16,'Raw Stats'!$CM$3:$DC$884,11,FALSE)+VLOOKUP($B16,'Raw Stats'!$CM$3:$DC$884,12,FALSE),0)</f>
        <v>30</v>
      </c>
      <c r="CA16">
        <f>IFERROR(VLOOKUP($B16,'Raw Stats'!$CM$3:$DC$884,13,FALSE)+VLOOKUP($B16,'Raw Stats'!$CM$3:$DC$884,14,FALSE),0)</f>
        <v>0</v>
      </c>
      <c r="CB16">
        <f>IFERROR(VLOOKUP($B16,'Raw Stats'!$CM$3:$DC$884,15,FALSE),0)</f>
        <v>3</v>
      </c>
      <c r="CC16">
        <f>IFERROR(VLOOKUP($B16,'Raw Stats'!$CM$3:$DC$884,16,FALSE),0)</f>
        <v>292</v>
      </c>
      <c r="CE16">
        <f>IFERROR(VLOOKUP($B16,'Raw Stats'!$BU$3:$CJ$528,3,FALSE),0)</f>
        <v>82</v>
      </c>
      <c r="CF16">
        <f>IFERROR(VLOOKUP($B16,'Raw Stats'!$BU$3:$CJ$528,4,FALSE),0)</f>
        <v>20</v>
      </c>
      <c r="CG16">
        <f>IFERROR(VLOOKUP($B16,'Raw Stats'!$BU$3:$CJ$5288,5,FALSE),0)</f>
        <v>54</v>
      </c>
      <c r="CH16">
        <f>IFERROR(VLOOKUP($B16,'Raw Stats'!$BU$3:$CJ$528,6,FALSE),0)</f>
        <v>74</v>
      </c>
      <c r="CI16">
        <f>IFERROR(VLOOKUP($B16,'Raw Stats'!$BU$3:$CJ$528,7,FALSE),0)</f>
        <v>-15</v>
      </c>
      <c r="CJ16">
        <f>IFERROR(VLOOKUP($B16,'Raw Stats'!$BU$3:$CJ$528,8,FALSE),0)</f>
        <v>36</v>
      </c>
      <c r="CK16">
        <f>IFERROR(VLOOKUP($B16,'Raw Stats'!$BU$3:$CJ$528,9,FALSE),0)</f>
        <v>122</v>
      </c>
      <c r="CL16">
        <f>IFERROR(VLOOKUP($B16,'Raw Stats'!$BU$3:$CJ$528,10,FALSE),0)</f>
        <v>101</v>
      </c>
      <c r="CM16">
        <f>IFERROR(VLOOKUP($B16,'Raw Stats'!$BU$3:$CJ$528,11,FALSE)+VLOOKUP($B16,'Raw Stats'!$BU$3:$CJ$528,12,FALSE),0)</f>
        <v>31</v>
      </c>
      <c r="CN16">
        <f>IFERROR(VLOOKUP($B16,'Raw Stats'!$BU$3:$CJ$528,13,FALSE)+VLOOKUP($B16,'Raw Stats'!$BU$3:$CJ$528,14,FALSE),0)</f>
        <v>0</v>
      </c>
      <c r="CO16">
        <f>IFERROR(VLOOKUP($B16,'Raw Stats'!$BU$3:$CJ$528,15,FALSE),0)</f>
        <v>1</v>
      </c>
      <c r="CP16">
        <f>IFERROR(VLOOKUP($B16,'Raw Stats'!$BU$3:$CJ$528,16,FALSE),0)</f>
        <v>257</v>
      </c>
      <c r="CR16">
        <f>IFERROR(VLOOKUP($B16,'Raw Stats'!$BC$3:$BR$528,3,FALSE),0)</f>
        <v>17</v>
      </c>
      <c r="CS16">
        <f>IFERROR(VLOOKUP($B16,'Raw Stats'!$BC$3:$BR$528,4,FALSE),0)</f>
        <v>6</v>
      </c>
      <c r="CT16">
        <f>IFERROR(VLOOKUP($B16,'Raw Stats'!$BC$3:$BR$5288,5,FALSE),0)</f>
        <v>8</v>
      </c>
      <c r="CU16">
        <f>IFERROR(VLOOKUP($B16,'Raw Stats'!$BC$3:$BR$52888,6,FALSE),0)</f>
        <v>14</v>
      </c>
      <c r="CV16">
        <f>IFERROR(VLOOKUP($B16,'Raw Stats'!$BC$3:$BR$5288,7,FALSE),0)</f>
        <v>8</v>
      </c>
      <c r="CW16">
        <f>IFERROR(VLOOKUP($B16,'Raw Stats'!$BC$3:$BR$5288,8,FALSE),0)</f>
        <v>8</v>
      </c>
      <c r="CX16">
        <f>IFERROR(VLOOKUP($B16,'Raw Stats'!$BC$3:$BR$5288,9,FALSE),0)</f>
        <v>10</v>
      </c>
      <c r="CY16">
        <f>IFERROR(VLOOKUP($B16,'Raw Stats'!$BC$3:$BR$5288,10,FALSE),0)</f>
        <v>14</v>
      </c>
      <c r="CZ16">
        <f>IFERROR(VLOOKUP($B16,'Raw Stats'!$BC$3:$BR$5288,11,FALSE)+VLOOKUP($B16,'Raw Stats'!$BC$3:$BR$5288,12,FALSE),0)</f>
        <v>4</v>
      </c>
      <c r="DA16">
        <f>IFERROR(VLOOKUP($B16,'Raw Stats'!$BC$3:$BR$5288,13,FALSE)+VLOOKUP($B16,'Raw Stats'!$BC$3:$BR$5288,14,FALSE),0)</f>
        <v>1</v>
      </c>
      <c r="DB16">
        <f>IFERROR(VLOOKUP($B16,'Raw Stats'!$BC$3:$BR$5288,15,FALSE),0)</f>
        <v>2</v>
      </c>
      <c r="DC16">
        <f>IFERROR(VLOOKUP($B16,'Raw Stats'!$BC$3:$BR$5288,16,FALSE),0)</f>
        <v>79</v>
      </c>
      <c r="DE16">
        <f>IFERROR(VLOOKUP($B16,'Raw Stats'!$AK$3:$AZ$528,3,FALSE),0)</f>
        <v>81</v>
      </c>
      <c r="DF16">
        <f>IFERROR(VLOOKUP($B16,'Raw Stats'!$AK$3:$AZ$528,4,FALSE),0)</f>
        <v>19</v>
      </c>
      <c r="DG16">
        <f>IFERROR(VLOOKUP($B16,'Raw Stats'!$AK$3:$AZ$528,5,FALSE),0)</f>
        <v>59</v>
      </c>
      <c r="DH16">
        <f>IFERROR(VLOOKUP($B16,'Raw Stats'!$AK$3:$AZ$528,6,FALSE),0)</f>
        <v>78</v>
      </c>
      <c r="DI16">
        <f>IFERROR(VLOOKUP($B16,'Raw Stats'!$AK$3:$AZ$528,7,FALSE),0)</f>
        <v>16</v>
      </c>
      <c r="DJ16">
        <f>IFERROR(VLOOKUP($B16,'Raw Stats'!$AK$3:$AZ$528,8,FALSE),0)</f>
        <v>42</v>
      </c>
      <c r="DK16">
        <f>IFERROR(VLOOKUP($B16,'Raw Stats'!$AK$3:$AZ$528,9,FALSE),0)</f>
        <v>60</v>
      </c>
      <c r="DL16">
        <f>IFERROR(VLOOKUP($B16,'Raw Stats'!$AK$3:$AZ$528,10,FALSE),0)</f>
        <v>65</v>
      </c>
      <c r="DM16">
        <f>IFERROR(VLOOKUP($B16,'Raw Stats'!$AK$3:$AZ$528,11,FALSE)+VLOOKUP($B16,'Raw Stats'!$AK$3:$AZ$528,12,FALSE),0)</f>
        <v>28</v>
      </c>
      <c r="DN16">
        <f>IFERROR(VLOOKUP($B16,'Raw Stats'!$AK$3:$AZ$528,13,FALSE)+VLOOKUP($B16,'Raw Stats'!$AK$3:$AZ$528,14,FALSE),0)</f>
        <v>0</v>
      </c>
      <c r="DO16">
        <f>IFERROR(VLOOKUP($B16,'Raw Stats'!$AK$3:$AZ$528,15,FALSE),0)</f>
        <v>5</v>
      </c>
      <c r="DP16">
        <f>IFERROR(VLOOKUP($B16,'Raw Stats'!$AK$3:$AZ$528,16,FALSE),0)</f>
        <v>261</v>
      </c>
      <c r="DR16">
        <f>IFERROR(VLOOKUP($B16,'Raw Stats'!$S$3:$AH$528,3,FALSE),0)</f>
        <v>75</v>
      </c>
      <c r="DS16">
        <f>IFERROR(VLOOKUP($B16,'Raw Stats'!$S$3:$AH$528,4,FALSE),0)</f>
        <v>13</v>
      </c>
      <c r="DT16">
        <f>IFERROR(VLOOKUP($B16,'Raw Stats'!$S$3:$AH$528,5,FALSE),0)</f>
        <v>32</v>
      </c>
      <c r="DU16">
        <f>IFERROR(VLOOKUP($B16,'Raw Stats'!$S$3:$AH$528,6,FALSE),0)</f>
        <v>45</v>
      </c>
      <c r="DV16">
        <f>IFERROR(VLOOKUP($B16,'Raw Stats'!$S$3:$AH$528,7,FALSE),0)</f>
        <v>-30</v>
      </c>
      <c r="DW16">
        <f>IFERROR(VLOOKUP($B16,'Raw Stats'!$S$3:$AH$528,8,FALSE),0)</f>
        <v>50</v>
      </c>
      <c r="DX16">
        <f>IFERROR(VLOOKUP($B16,'Raw Stats'!$S$3:$AH$528,9,FALSE),0)</f>
        <v>32</v>
      </c>
      <c r="DY16">
        <f>IFERROR(VLOOKUP($B16,'Raw Stats'!$S$3:$AH$528,10,FALSE),0)</f>
        <v>74</v>
      </c>
      <c r="DZ16">
        <f>IFERROR(VLOOKUP($B16,'Raw Stats'!$S$3:$AH$528,11,FALSE)+VLOOKUP($B16,'Raw Stats'!$S$3:$AH$528,12,FALSE),0)</f>
        <v>21</v>
      </c>
      <c r="EA16">
        <f>IFERROR(VLOOKUP($B16,'Raw Stats'!$S$3:$AH$528,13,FALSE)+VLOOKUP($B16,'Raw Stats'!$S$3:$AH$528,14,FALSE),0)</f>
        <v>1</v>
      </c>
      <c r="EB16">
        <f>IFERROR(VLOOKUP($B16,'Raw Stats'!$S$3:$AH$528,15,FALSE),0)</f>
        <v>4</v>
      </c>
      <c r="EC16">
        <f>IFERROR(VLOOKUP($B16,'Raw Stats'!$S$3:$AH$528,16,FALSE),0)</f>
        <v>182</v>
      </c>
    </row>
    <row r="17" spans="1:133" x14ac:dyDescent="0.2">
      <c r="A17">
        <f>IFERROR(VLOOKUP(B17,Sheet2!$W$1:$X$300,2,FALSE),301)</f>
        <v>48</v>
      </c>
      <c r="B17" t="s">
        <v>29</v>
      </c>
      <c r="C17">
        <f t="shared" si="0"/>
        <v>1.1822263708510994</v>
      </c>
      <c r="D17">
        <f t="shared" si="1"/>
        <v>1.2980412902405916</v>
      </c>
      <c r="E17">
        <f t="shared" si="2"/>
        <v>1.0447189099821073</v>
      </c>
      <c r="F17">
        <f t="shared" si="3"/>
        <v>1.2010404533651347</v>
      </c>
      <c r="G17">
        <f t="shared" si="4"/>
        <v>1.1502898695913348</v>
      </c>
      <c r="H17">
        <v>1.17</v>
      </c>
      <c r="J17">
        <f>BS17*'Value Calculations'!$D$3</f>
        <v>10.601121144276986</v>
      </c>
      <c r="K17">
        <f>BT17*'Value Calculations'!$D$4</f>
        <v>10.419606529428798</v>
      </c>
      <c r="L17">
        <f>BU17*'Value Calculations'!$D$5</f>
        <v>15.38961009306945</v>
      </c>
      <c r="M17">
        <f>BV17*'Value Calculations'!$D$6</f>
        <v>0.87545452343553998</v>
      </c>
      <c r="N17">
        <f>BW17*'Value Calculations'!$D$7</f>
        <v>9.1400272136776515</v>
      </c>
      <c r="O17">
        <f>BX17*'Value Calculations'!$D$8</f>
        <v>16.319359911934534</v>
      </c>
      <c r="P17">
        <f>BY17*'Value Calculations'!$D$9</f>
        <v>10.957868138363956</v>
      </c>
      <c r="Q17">
        <f>BZ17*'Value Calculations'!$D$10</f>
        <v>5.8450635852192754</v>
      </c>
      <c r="R17">
        <f>CA17*'Value Calculations'!$D$11</f>
        <v>0</v>
      </c>
      <c r="S17">
        <f>CB17*'Value Calculations'!$D$12</f>
        <v>2.441648218768242</v>
      </c>
      <c r="T17">
        <f>CC17*'Value Calculations'!$D$13</f>
        <v>12.58835030991351</v>
      </c>
      <c r="V17">
        <f>CF17*'Value Calculations'!$D$3</f>
        <v>11.008856572903023</v>
      </c>
      <c r="W17">
        <f>CG17*'Value Calculations'!$D$4</f>
        <v>9.7683811213394982</v>
      </c>
      <c r="X17">
        <f>CH17*'Value Calculations'!$D$5</f>
        <v>15.124271988016528</v>
      </c>
      <c r="Y17">
        <f>CI17*'Value Calculations'!$D$6</f>
        <v>1.75090904687108</v>
      </c>
      <c r="Z17">
        <f>CJ17*'Value Calculations'!$D$7</f>
        <v>10.458300369496543</v>
      </c>
      <c r="AA17">
        <f>CK17*'Value Calculations'!$D$8</f>
        <v>19.626366766335362</v>
      </c>
      <c r="AB17">
        <f>CL17*'Value Calculations'!$D$9</f>
        <v>7.0533404109009368</v>
      </c>
      <c r="AC17">
        <f>CM17*'Value Calculations'!$D$10</f>
        <v>5.8450635852192754</v>
      </c>
      <c r="AD17">
        <f>CN17*'Value Calculations'!$D$11</f>
        <v>0</v>
      </c>
      <c r="AE17">
        <f>CO17*'Value Calculations'!$D$12</f>
        <v>4.0694136979470699</v>
      </c>
      <c r="AF17">
        <f>CP17*'Value Calculations'!$D$13</f>
        <v>11.350151918774475</v>
      </c>
      <c r="AH17">
        <f>CS17*'Value Calculations'!$D$3</f>
        <v>2.4464125717562273</v>
      </c>
      <c r="AI17">
        <f>CT17*'Value Calculations'!$D$4</f>
        <v>7.1634794889822988</v>
      </c>
      <c r="AJ17">
        <f>CU17*'Value Calculations'!$D$5</f>
        <v>7.4294669414818033</v>
      </c>
      <c r="AK17">
        <f>CV17*'Value Calculations'!$D$6</f>
        <v>0.62532465959681427</v>
      </c>
      <c r="AL17">
        <f>CW17*'Value Calculations'!$D$7</f>
        <v>5.4488623773847538</v>
      </c>
      <c r="AM17">
        <f>CX17*'Value Calculations'!$D$8</f>
        <v>11.358849630333287</v>
      </c>
      <c r="AN17">
        <f>CY17*'Value Calculations'!$D$9</f>
        <v>5.1640528008381859</v>
      </c>
      <c r="AO17">
        <f>CZ17*'Value Calculations'!$D$10</f>
        <v>1.8265823703810236</v>
      </c>
      <c r="AP17">
        <f>DA17*'Value Calculations'!$D$11</f>
        <v>0.9907141480249374</v>
      </c>
      <c r="AQ17">
        <f>DB17*'Value Calculations'!$D$12</f>
        <v>0.81388273958941404</v>
      </c>
      <c r="AR17">
        <f>DC17*'Value Calculations'!$D$13</f>
        <v>6.8788799507724097</v>
      </c>
      <c r="AT17">
        <f>DF17*'Value Calculations'!$D$3</f>
        <v>9.7856502870249091</v>
      </c>
      <c r="AU17">
        <f>DG17*'Value Calculations'!$D$4</f>
        <v>9.7683811213394982</v>
      </c>
      <c r="AV17">
        <f>DH17*'Value Calculations'!$D$5</f>
        <v>14.328257672857763</v>
      </c>
      <c r="AW17">
        <f>DI17*'Value Calculations'!$D$6</f>
        <v>1.8759739787904428</v>
      </c>
      <c r="AX17">
        <f>DJ17*'Value Calculations'!$D$7</f>
        <v>8.8763725825138735</v>
      </c>
      <c r="AY17">
        <f>DK17*'Value Calculations'!$D$8</f>
        <v>16.247468458577991</v>
      </c>
      <c r="AZ17">
        <f>DL17*'Value Calculations'!$D$9</f>
        <v>9.0685805283012044</v>
      </c>
      <c r="BA17">
        <f>DM17*'Value Calculations'!$D$10</f>
        <v>6.2103800592954803</v>
      </c>
      <c r="BB17">
        <f>DN17*'Value Calculations'!$D$11</f>
        <v>2.9721424440748123</v>
      </c>
      <c r="BC17">
        <f>DO17*'Value Calculations'!$D$12</f>
        <v>3.2555309583576562</v>
      </c>
      <c r="BD17">
        <f>DP17*'Value Calculations'!$D$13</f>
        <v>16.096579084807438</v>
      </c>
      <c r="BF17">
        <f>DS17*'Value Calculations'!$D$3</f>
        <v>12.639798287407174</v>
      </c>
      <c r="BG17">
        <f>DT17*'Value Calculations'!$D$4</f>
        <v>10.093993825384148</v>
      </c>
      <c r="BH17">
        <f>DU17*'Value Calculations'!$D$5</f>
        <v>16.450962513281137</v>
      </c>
      <c r="BI17">
        <f>DV17*'Value Calculations'!$D$6</f>
        <v>4.0020778214196113</v>
      </c>
      <c r="BJ17">
        <f>DW17*'Value Calculations'!$D$7</f>
        <v>8.1732935660771311</v>
      </c>
      <c r="BK17">
        <f>DX17*'Value Calculations'!$D$8</f>
        <v>15.312879564942975</v>
      </c>
      <c r="BL17">
        <f>DY17*'Value Calculations'!$D$9</f>
        <v>5.0381002935006691</v>
      </c>
      <c r="BM17">
        <f>DZ17*'Value Calculations'!$D$10</f>
        <v>5.4797471111430704</v>
      </c>
      <c r="BN17">
        <f>EA17*'Value Calculations'!$D$11</f>
        <v>0.9907141480249374</v>
      </c>
      <c r="BO17">
        <f>EB17*'Value Calculations'!$D$12</f>
        <v>1.6277654791788281</v>
      </c>
      <c r="BP17">
        <f>EC17*'Value Calculations'!$D$13</f>
        <v>14.514436696129785</v>
      </c>
      <c r="BR17">
        <f>IFERROR(VLOOKUP($B17,'Raw Stats'!$CM$3:$DC$884,3,FALSE),0)</f>
        <v>80</v>
      </c>
      <c r="BS17">
        <f>IFERROR(VLOOKUP($B17,'Raw Stats'!$CM$3:$DC$884,4,FALSE),0)</f>
        <v>26</v>
      </c>
      <c r="BT17">
        <f>IFERROR(VLOOKUP($B17,'Raw Stats'!$CM$3:$DC$884,5,FALSE),0)</f>
        <v>32</v>
      </c>
      <c r="BU17">
        <f>IFERROR(VLOOKUP($B17,'Raw Stats'!$CM$3:$DC$884,6,FALSE),0)</f>
        <v>58</v>
      </c>
      <c r="BV17">
        <f>IFERROR(VLOOKUP($B17,'Raw Stats'!$CM$3:$DC$884,7,FALSE),0)</f>
        <v>7</v>
      </c>
      <c r="BW17">
        <f>IFERROR(VLOOKUP($B17,'Raw Stats'!$CM$3:$DC$884,8,FALSE),0)</f>
        <v>104</v>
      </c>
      <c r="BX17">
        <f>IFERROR(VLOOKUP($B17,'Raw Stats'!$CM$3:$DC$884,9,FALSE),0)</f>
        <v>227</v>
      </c>
      <c r="BY17">
        <f>IFERROR(VLOOKUP($B17,'Raw Stats'!$CM$3:$DC$884,10,FALSE),0)</f>
        <v>87</v>
      </c>
      <c r="BZ17">
        <f>IFERROR(VLOOKUP($B17,'Raw Stats'!$CM$3:$DC$884,11,FALSE)+VLOOKUP($B17,'Raw Stats'!$CM$3:$DC$884,12,FALSE),0)</f>
        <v>16</v>
      </c>
      <c r="CA17">
        <f>IFERROR(VLOOKUP($B17,'Raw Stats'!$CM$3:$DC$884,13,FALSE)+VLOOKUP($B17,'Raw Stats'!$CM$3:$DC$884,14,FALSE),0)</f>
        <v>0</v>
      </c>
      <c r="CB17">
        <f>IFERROR(VLOOKUP($B17,'Raw Stats'!$CM$3:$DC$884,15,FALSE),0)</f>
        <v>3</v>
      </c>
      <c r="CC17">
        <f>IFERROR(VLOOKUP($B17,'Raw Stats'!$CM$3:$DC$884,16,FALSE),0)</f>
        <v>183</v>
      </c>
      <c r="CE17">
        <f>IFERROR(VLOOKUP($B17,'Raw Stats'!$BU$3:$CJ$528,3,FALSE),0)</f>
        <v>74</v>
      </c>
      <c r="CF17">
        <f>IFERROR(VLOOKUP($B17,'Raw Stats'!$BU$3:$CJ$528,4,FALSE),0)</f>
        <v>27</v>
      </c>
      <c r="CG17">
        <f>IFERROR(VLOOKUP($B17,'Raw Stats'!$BU$3:$CJ$5288,5,FALSE),0)</f>
        <v>30</v>
      </c>
      <c r="CH17">
        <f>IFERROR(VLOOKUP($B17,'Raw Stats'!$BU$3:$CJ$528,6,FALSE),0)</f>
        <v>57</v>
      </c>
      <c r="CI17">
        <f>IFERROR(VLOOKUP($B17,'Raw Stats'!$BU$3:$CJ$528,7,FALSE),0)</f>
        <v>14</v>
      </c>
      <c r="CJ17">
        <f>IFERROR(VLOOKUP($B17,'Raw Stats'!$BU$3:$CJ$528,8,FALSE),0)</f>
        <v>119</v>
      </c>
      <c r="CK17">
        <f>IFERROR(VLOOKUP($B17,'Raw Stats'!$BU$3:$CJ$528,9,FALSE),0)</f>
        <v>273</v>
      </c>
      <c r="CL17">
        <f>IFERROR(VLOOKUP($B17,'Raw Stats'!$BU$3:$CJ$528,10,FALSE),0)</f>
        <v>56</v>
      </c>
      <c r="CM17">
        <f>IFERROR(VLOOKUP($B17,'Raw Stats'!$BU$3:$CJ$528,11,FALSE)+VLOOKUP($B17,'Raw Stats'!$BU$3:$CJ$528,12,FALSE),0)</f>
        <v>16</v>
      </c>
      <c r="CN17">
        <f>IFERROR(VLOOKUP($B17,'Raw Stats'!$BU$3:$CJ$528,13,FALSE)+VLOOKUP($B17,'Raw Stats'!$BU$3:$CJ$528,14,FALSE),0)</f>
        <v>0</v>
      </c>
      <c r="CO17">
        <f>IFERROR(VLOOKUP($B17,'Raw Stats'!$BU$3:$CJ$528,15,FALSE),0)</f>
        <v>5</v>
      </c>
      <c r="CP17">
        <f>IFERROR(VLOOKUP($B17,'Raw Stats'!$BU$3:$CJ$528,16,FALSE),0)</f>
        <v>165</v>
      </c>
      <c r="CR17">
        <f>IFERROR(VLOOKUP($B17,'Raw Stats'!$BC$3:$BR$528,3,FALSE),0)</f>
        <v>48</v>
      </c>
      <c r="CS17">
        <f>IFERROR(VLOOKUP($B17,'Raw Stats'!$BC$3:$BR$528,4,FALSE),0)</f>
        <v>6</v>
      </c>
      <c r="CT17">
        <f>IFERROR(VLOOKUP($B17,'Raw Stats'!$BC$3:$BR$5288,5,FALSE),0)</f>
        <v>22</v>
      </c>
      <c r="CU17">
        <f>IFERROR(VLOOKUP($B17,'Raw Stats'!$BC$3:$BR$52888,6,FALSE),0)</f>
        <v>28</v>
      </c>
      <c r="CV17">
        <f>IFERROR(VLOOKUP($B17,'Raw Stats'!$BC$3:$BR$5288,7,FALSE),0)</f>
        <v>5</v>
      </c>
      <c r="CW17">
        <f>IFERROR(VLOOKUP($B17,'Raw Stats'!$BC$3:$BR$5288,8,FALSE),0)</f>
        <v>62</v>
      </c>
      <c r="CX17">
        <f>IFERROR(VLOOKUP($B17,'Raw Stats'!$BC$3:$BR$5288,9,FALSE),0)</f>
        <v>158</v>
      </c>
      <c r="CY17">
        <f>IFERROR(VLOOKUP($B17,'Raw Stats'!$BC$3:$BR$5288,10,FALSE),0)</f>
        <v>41</v>
      </c>
      <c r="CZ17">
        <f>IFERROR(VLOOKUP($B17,'Raw Stats'!$BC$3:$BR$5288,11,FALSE)+VLOOKUP($B17,'Raw Stats'!$BC$3:$BR$5288,12,FALSE),0)</f>
        <v>5</v>
      </c>
      <c r="DA17">
        <f>IFERROR(VLOOKUP($B17,'Raw Stats'!$BC$3:$BR$5288,13,FALSE)+VLOOKUP($B17,'Raw Stats'!$BC$3:$BR$5288,14,FALSE),0)</f>
        <v>1</v>
      </c>
      <c r="DB17">
        <f>IFERROR(VLOOKUP($B17,'Raw Stats'!$BC$3:$BR$5288,15,FALSE),0)</f>
        <v>1</v>
      </c>
      <c r="DC17">
        <f>IFERROR(VLOOKUP($B17,'Raw Stats'!$BC$3:$BR$5288,16,FALSE),0)</f>
        <v>100</v>
      </c>
      <c r="DE17">
        <f>IFERROR(VLOOKUP($B17,'Raw Stats'!$AK$3:$AZ$528,3,FALSE),0)</f>
        <v>82</v>
      </c>
      <c r="DF17">
        <f>IFERROR(VLOOKUP($B17,'Raw Stats'!$AK$3:$AZ$528,4,FALSE),0)</f>
        <v>24</v>
      </c>
      <c r="DG17">
        <f>IFERROR(VLOOKUP($B17,'Raw Stats'!$AK$3:$AZ$528,5,FALSE),0)</f>
        <v>30</v>
      </c>
      <c r="DH17">
        <f>IFERROR(VLOOKUP($B17,'Raw Stats'!$AK$3:$AZ$528,6,FALSE),0)</f>
        <v>54</v>
      </c>
      <c r="DI17">
        <f>IFERROR(VLOOKUP($B17,'Raw Stats'!$AK$3:$AZ$528,7,FALSE),0)</f>
        <v>15</v>
      </c>
      <c r="DJ17">
        <f>IFERROR(VLOOKUP($B17,'Raw Stats'!$AK$3:$AZ$528,8,FALSE),0)</f>
        <v>101</v>
      </c>
      <c r="DK17">
        <f>IFERROR(VLOOKUP($B17,'Raw Stats'!$AK$3:$AZ$528,9,FALSE),0)</f>
        <v>226</v>
      </c>
      <c r="DL17">
        <f>IFERROR(VLOOKUP($B17,'Raw Stats'!$AK$3:$AZ$528,10,FALSE),0)</f>
        <v>72</v>
      </c>
      <c r="DM17">
        <f>IFERROR(VLOOKUP($B17,'Raw Stats'!$AK$3:$AZ$528,11,FALSE)+VLOOKUP($B17,'Raw Stats'!$AK$3:$AZ$528,12,FALSE),0)</f>
        <v>17</v>
      </c>
      <c r="DN17">
        <f>IFERROR(VLOOKUP($B17,'Raw Stats'!$AK$3:$AZ$528,13,FALSE)+VLOOKUP($B17,'Raw Stats'!$AK$3:$AZ$528,14,FALSE),0)</f>
        <v>3</v>
      </c>
      <c r="DO17">
        <f>IFERROR(VLOOKUP($B17,'Raw Stats'!$AK$3:$AZ$528,15,FALSE),0)</f>
        <v>4</v>
      </c>
      <c r="DP17">
        <f>IFERROR(VLOOKUP($B17,'Raw Stats'!$AK$3:$AZ$528,16,FALSE),0)</f>
        <v>234</v>
      </c>
      <c r="DR17">
        <f>IFERROR(VLOOKUP($B17,'Raw Stats'!$S$3:$AH$528,3,FALSE),0)</f>
        <v>82</v>
      </c>
      <c r="DS17">
        <f>IFERROR(VLOOKUP($B17,'Raw Stats'!$S$3:$AH$528,4,FALSE),0)</f>
        <v>31</v>
      </c>
      <c r="DT17">
        <f>IFERROR(VLOOKUP($B17,'Raw Stats'!$S$3:$AH$528,5,FALSE),0)</f>
        <v>31</v>
      </c>
      <c r="DU17">
        <f>IFERROR(VLOOKUP($B17,'Raw Stats'!$S$3:$AH$528,6,FALSE),0)</f>
        <v>62</v>
      </c>
      <c r="DV17">
        <f>IFERROR(VLOOKUP($B17,'Raw Stats'!$S$3:$AH$528,7,FALSE),0)</f>
        <v>32</v>
      </c>
      <c r="DW17">
        <f>IFERROR(VLOOKUP($B17,'Raw Stats'!$S$3:$AH$528,8,FALSE),0)</f>
        <v>93</v>
      </c>
      <c r="DX17">
        <f>IFERROR(VLOOKUP($B17,'Raw Stats'!$S$3:$AH$528,9,FALSE),0)</f>
        <v>213</v>
      </c>
      <c r="DY17">
        <f>IFERROR(VLOOKUP($B17,'Raw Stats'!$S$3:$AH$528,10,FALSE),0)</f>
        <v>40</v>
      </c>
      <c r="DZ17">
        <f>IFERROR(VLOOKUP($B17,'Raw Stats'!$S$3:$AH$528,11,FALSE)+VLOOKUP($B17,'Raw Stats'!$S$3:$AH$528,12,FALSE),0)</f>
        <v>15</v>
      </c>
      <c r="EA17">
        <f>IFERROR(VLOOKUP($B17,'Raw Stats'!$S$3:$AH$528,13,FALSE)+VLOOKUP($B17,'Raw Stats'!$S$3:$AH$528,14,FALSE),0)</f>
        <v>1</v>
      </c>
      <c r="EB17">
        <f>IFERROR(VLOOKUP($B17,'Raw Stats'!$S$3:$AH$528,15,FALSE),0)</f>
        <v>2</v>
      </c>
      <c r="EC17">
        <f>IFERROR(VLOOKUP($B17,'Raw Stats'!$S$3:$AH$528,16,FALSE),0)</f>
        <v>211</v>
      </c>
    </row>
    <row r="18" spans="1:133" x14ac:dyDescent="0.2">
      <c r="A18">
        <f>IFERROR(VLOOKUP(B18,Sheet2!$W$1:$X$300,2,FALSE),301)</f>
        <v>19</v>
      </c>
      <c r="B18" s="28" t="s">
        <v>37</v>
      </c>
      <c r="C18">
        <f t="shared" si="0"/>
        <v>1.2147320211755257</v>
      </c>
      <c r="D18">
        <f t="shared" si="1"/>
        <v>1.2062194028483446</v>
      </c>
      <c r="E18">
        <f t="shared" si="2"/>
        <v>0.99533896646855435</v>
      </c>
      <c r="F18">
        <f t="shared" si="3"/>
        <v>1.0419798816164318</v>
      </c>
      <c r="G18">
        <f t="shared" si="4"/>
        <v>1.2634885105982121</v>
      </c>
      <c r="H18">
        <v>1.1599999999999999</v>
      </c>
      <c r="J18">
        <f>BS18*'Value Calculations'!$D$3</f>
        <v>15.086210859163403</v>
      </c>
      <c r="K18">
        <f>BT18*'Value Calculations'!$D$4</f>
        <v>10.745219233473447</v>
      </c>
      <c r="L18">
        <f>BU18*'Value Calculations'!$D$5</f>
        <v>18.573667353704508</v>
      </c>
      <c r="M18">
        <f>BV18*'Value Calculations'!$D$6</f>
        <v>1.5007791830323542</v>
      </c>
      <c r="N18">
        <f>BW18*'Value Calculations'!$D$7</f>
        <v>2.5486614345831913</v>
      </c>
      <c r="O18">
        <f>BX18*'Value Calculations'!$D$8</f>
        <v>6.9734709755843598</v>
      </c>
      <c r="P18">
        <f>BY18*'Value Calculations'!$D$9</f>
        <v>10.831915631026439</v>
      </c>
      <c r="Q18">
        <f>BZ18*'Value Calculations'!$D$10</f>
        <v>11.324810696362347</v>
      </c>
      <c r="R18">
        <f>CA18*'Value Calculations'!$D$11</f>
        <v>0</v>
      </c>
      <c r="S18">
        <f>CB18*'Value Calculations'!$D$12</f>
        <v>4.0694136979470699</v>
      </c>
      <c r="T18">
        <f>CC18*'Value Calculations'!$D$13</f>
        <v>17.953876671515989</v>
      </c>
      <c r="V18">
        <f>CF18*'Value Calculations'!$D$3</f>
        <v>16.717152573667555</v>
      </c>
      <c r="W18">
        <f>CG18*'Value Calculations'!$D$4</f>
        <v>12.373282753696698</v>
      </c>
      <c r="X18">
        <f>CH18*'Value Calculations'!$D$5</f>
        <v>20.961710299180801</v>
      </c>
      <c r="Y18">
        <f>CI18*'Value Calculations'!$D$6</f>
        <v>2.8764934341453454</v>
      </c>
      <c r="Z18">
        <f>CJ18*'Value Calculations'!$D$7</f>
        <v>2.8123160657469697</v>
      </c>
      <c r="AA18">
        <f>CK18*'Value Calculations'!$D$8</f>
        <v>3.3788983077573702</v>
      </c>
      <c r="AB18">
        <f>CL18*'Value Calculations'!$D$9</f>
        <v>8.5647704989511375</v>
      </c>
      <c r="AC18">
        <f>CM18*'Value Calculations'!$D$10</f>
        <v>11.324810696362347</v>
      </c>
      <c r="AD18">
        <f>CN18*'Value Calculations'!$D$11</f>
        <v>1.9814282960498748</v>
      </c>
      <c r="AE18">
        <f>CO18*'Value Calculations'!$D$12</f>
        <v>2.441648218768242</v>
      </c>
      <c r="AF18">
        <f>CP18*'Value Calculations'!$D$13</f>
        <v>15.477479889237921</v>
      </c>
      <c r="AH18">
        <f>CS18*'Value Calculations'!$D$3</f>
        <v>6.5237668580166064</v>
      </c>
      <c r="AI18">
        <f>CT18*'Value Calculations'!$D$4</f>
        <v>4.8841905606697491</v>
      </c>
      <c r="AJ18">
        <f>CU18*'Value Calculations'!$D$5</f>
        <v>8.2254812566405686</v>
      </c>
      <c r="AK18">
        <f>CV18*'Value Calculations'!$D$6</f>
        <v>0.25012986383872571</v>
      </c>
      <c r="AL18">
        <f>CW18*'Value Calculations'!$D$7</f>
        <v>0.87884877054592803</v>
      </c>
      <c r="AM18">
        <f>CX18*'Value Calculations'!$D$8</f>
        <v>3.45078976111391</v>
      </c>
      <c r="AN18">
        <f>CY18*'Value Calculations'!$D$9</f>
        <v>5.541910322850736</v>
      </c>
      <c r="AO18">
        <f>CZ18*'Value Calculations'!$D$10</f>
        <v>4.0184812148382516</v>
      </c>
      <c r="AP18">
        <f>DA18*'Value Calculations'!$D$11</f>
        <v>0.9907141480249374</v>
      </c>
      <c r="AQ18">
        <f>DB18*'Value Calculations'!$D$12</f>
        <v>4.0694136979470699</v>
      </c>
      <c r="AR18">
        <f>DC18*'Value Calculations'!$D$13</f>
        <v>8.9425439360041317</v>
      </c>
      <c r="AT18">
        <f>DF18*'Value Calculations'!$D$3</f>
        <v>12.639798287407174</v>
      </c>
      <c r="AU18">
        <f>DG18*'Value Calculations'!$D$4</f>
        <v>9.7683811213394982</v>
      </c>
      <c r="AV18">
        <f>DH18*'Value Calculations'!$D$5</f>
        <v>16.185624408228215</v>
      </c>
      <c r="AW18">
        <f>DI18*'Value Calculations'!$D$6</f>
        <v>2.2511687745485314</v>
      </c>
      <c r="AX18">
        <f>DJ18*'Value Calculations'!$D$7</f>
        <v>2.7244311886923769</v>
      </c>
      <c r="AY18">
        <f>DK18*'Value Calculations'!$D$8</f>
        <v>3.5945726678269896</v>
      </c>
      <c r="AZ18">
        <f>DL18*'Value Calculations'!$D$9</f>
        <v>10.580010616351405</v>
      </c>
      <c r="BA18">
        <f>DM18*'Value Calculations'!$D$10</f>
        <v>6.5756965333716852</v>
      </c>
      <c r="BB18">
        <f>DN18*'Value Calculations'!$D$11</f>
        <v>0.9907141480249374</v>
      </c>
      <c r="BC18">
        <f>DO18*'Value Calculations'!$D$12</f>
        <v>1.6277654791788281</v>
      </c>
      <c r="BD18">
        <f>DP18*'Value Calculations'!$D$13</f>
        <v>18.504187067577782</v>
      </c>
      <c r="BF18">
        <f>DS18*'Value Calculations'!$D$3</f>
        <v>8.1547085725207573</v>
      </c>
      <c r="BG18">
        <f>DT18*'Value Calculations'!$D$4</f>
        <v>14.978184386053897</v>
      </c>
      <c r="BH18">
        <f>DU18*'Value Calculations'!$D$5</f>
        <v>17.512314933492821</v>
      </c>
      <c r="BI18">
        <f>DV18*'Value Calculations'!$D$6</f>
        <v>1.2506493191936285</v>
      </c>
      <c r="BJ18">
        <f>DW18*'Value Calculations'!$D$7</f>
        <v>2.1092370493102273</v>
      </c>
      <c r="BK18">
        <f>DX18*'Value Calculations'!$D$8</f>
        <v>4.3853786547489273</v>
      </c>
      <c r="BL18">
        <f>DY18*'Value Calculations'!$D$9</f>
        <v>8.4388179916136217</v>
      </c>
      <c r="BM18">
        <f>DZ18*'Value Calculations'!$D$10</f>
        <v>10.228861274133731</v>
      </c>
      <c r="BN18">
        <f>EA18*'Value Calculations'!$D$11</f>
        <v>2.9721424440748123</v>
      </c>
      <c r="BO18">
        <f>EB18*'Value Calculations'!$D$12</f>
        <v>4.0694136979470699</v>
      </c>
      <c r="BP18">
        <f>EC18*'Value Calculations'!$D$13</f>
        <v>19.398441461178194</v>
      </c>
      <c r="BR18">
        <f>IFERROR(VLOOKUP($B18,'Raw Stats'!$CM$3:$DC$884,3,FALSE),0)</f>
        <v>82</v>
      </c>
      <c r="BS18">
        <f>IFERROR(VLOOKUP($B18,'Raw Stats'!$CM$3:$DC$884,4,FALSE),0)</f>
        <v>37</v>
      </c>
      <c r="BT18">
        <f>IFERROR(VLOOKUP($B18,'Raw Stats'!$CM$3:$DC$884,5,FALSE),0)</f>
        <v>33</v>
      </c>
      <c r="BU18">
        <f>IFERROR(VLOOKUP($B18,'Raw Stats'!$CM$3:$DC$884,6,FALSE),0)</f>
        <v>70</v>
      </c>
      <c r="BV18">
        <f>IFERROR(VLOOKUP($B18,'Raw Stats'!$CM$3:$DC$884,7,FALSE),0)</f>
        <v>12</v>
      </c>
      <c r="BW18">
        <f>IFERROR(VLOOKUP($B18,'Raw Stats'!$CM$3:$DC$884,8,FALSE),0)</f>
        <v>29</v>
      </c>
      <c r="BX18">
        <f>IFERROR(VLOOKUP($B18,'Raw Stats'!$CM$3:$DC$884,9,FALSE),0)</f>
        <v>97</v>
      </c>
      <c r="BY18">
        <f>IFERROR(VLOOKUP($B18,'Raw Stats'!$CM$3:$DC$884,10,FALSE),0)</f>
        <v>86</v>
      </c>
      <c r="BZ18">
        <f>IFERROR(VLOOKUP($B18,'Raw Stats'!$CM$3:$DC$884,11,FALSE)+VLOOKUP($B18,'Raw Stats'!$CM$3:$DC$884,12,FALSE),0)</f>
        <v>31</v>
      </c>
      <c r="CA18">
        <f>IFERROR(VLOOKUP($B18,'Raw Stats'!$CM$3:$DC$884,13,FALSE)+VLOOKUP($B18,'Raw Stats'!$CM$3:$DC$884,14,FALSE),0)</f>
        <v>0</v>
      </c>
      <c r="CB18">
        <f>IFERROR(VLOOKUP($B18,'Raw Stats'!$CM$3:$DC$884,15,FALSE),0)</f>
        <v>5</v>
      </c>
      <c r="CC18">
        <f>IFERROR(VLOOKUP($B18,'Raw Stats'!$CM$3:$DC$884,16,FALSE),0)</f>
        <v>261</v>
      </c>
      <c r="CE18">
        <f>IFERROR(VLOOKUP($B18,'Raw Stats'!$BU$3:$CJ$528,3,FALSE),0)</f>
        <v>82</v>
      </c>
      <c r="CF18">
        <f>IFERROR(VLOOKUP($B18,'Raw Stats'!$BU$3:$CJ$528,4,FALSE),0)</f>
        <v>41</v>
      </c>
      <c r="CG18">
        <f>IFERROR(VLOOKUP($B18,'Raw Stats'!$BU$3:$CJ$5288,5,FALSE),0)</f>
        <v>38</v>
      </c>
      <c r="CH18">
        <f>IFERROR(VLOOKUP($B18,'Raw Stats'!$BU$3:$CJ$528,6,FALSE),0)</f>
        <v>79</v>
      </c>
      <c r="CI18">
        <f>IFERROR(VLOOKUP($B18,'Raw Stats'!$BU$3:$CJ$528,7,FALSE),0)</f>
        <v>23</v>
      </c>
      <c r="CJ18">
        <f>IFERROR(VLOOKUP($B18,'Raw Stats'!$BU$3:$CJ$528,8,FALSE),0)</f>
        <v>32</v>
      </c>
      <c r="CK18">
        <f>IFERROR(VLOOKUP($B18,'Raw Stats'!$BU$3:$CJ$528,9,FALSE),0)</f>
        <v>47</v>
      </c>
      <c r="CL18">
        <f>IFERROR(VLOOKUP($B18,'Raw Stats'!$BU$3:$CJ$528,10,FALSE),0)</f>
        <v>68</v>
      </c>
      <c r="CM18">
        <f>IFERROR(VLOOKUP($B18,'Raw Stats'!$BU$3:$CJ$528,11,FALSE)+VLOOKUP($B18,'Raw Stats'!$BU$3:$CJ$528,12,FALSE),0)</f>
        <v>31</v>
      </c>
      <c r="CN18">
        <f>IFERROR(VLOOKUP($B18,'Raw Stats'!$BU$3:$CJ$528,13,FALSE)+VLOOKUP($B18,'Raw Stats'!$BU$3:$CJ$528,14,FALSE),0)</f>
        <v>2</v>
      </c>
      <c r="CO18">
        <f>IFERROR(VLOOKUP($B18,'Raw Stats'!$BU$3:$CJ$528,15,FALSE),0)</f>
        <v>3</v>
      </c>
      <c r="CP18">
        <f>IFERROR(VLOOKUP($B18,'Raw Stats'!$BU$3:$CJ$528,16,FALSE),0)</f>
        <v>225</v>
      </c>
      <c r="CR18">
        <f>IFERROR(VLOOKUP($B18,'Raw Stats'!$BC$3:$BR$528,3,FALSE),0)</f>
        <v>48</v>
      </c>
      <c r="CS18">
        <f>IFERROR(VLOOKUP($B18,'Raw Stats'!$BC$3:$BR$528,4,FALSE),0)</f>
        <v>16</v>
      </c>
      <c r="CT18">
        <f>IFERROR(VLOOKUP($B18,'Raw Stats'!$BC$3:$BR$5288,5,FALSE),0)</f>
        <v>15</v>
      </c>
      <c r="CU18">
        <f>IFERROR(VLOOKUP($B18,'Raw Stats'!$BC$3:$BR$52888,6,FALSE),0)</f>
        <v>31</v>
      </c>
      <c r="CV18">
        <f>IFERROR(VLOOKUP($B18,'Raw Stats'!$BC$3:$BR$5288,7,FALSE),0)</f>
        <v>2</v>
      </c>
      <c r="CW18">
        <f>IFERROR(VLOOKUP($B18,'Raw Stats'!$BC$3:$BR$5288,8,FALSE),0)</f>
        <v>10</v>
      </c>
      <c r="CX18">
        <f>IFERROR(VLOOKUP($B18,'Raw Stats'!$BC$3:$BR$5288,9,FALSE),0)</f>
        <v>48</v>
      </c>
      <c r="CY18">
        <f>IFERROR(VLOOKUP($B18,'Raw Stats'!$BC$3:$BR$5288,10,FALSE),0)</f>
        <v>44</v>
      </c>
      <c r="CZ18">
        <f>IFERROR(VLOOKUP($B18,'Raw Stats'!$BC$3:$BR$5288,11,FALSE)+VLOOKUP($B18,'Raw Stats'!$BC$3:$BR$5288,12,FALSE),0)</f>
        <v>11</v>
      </c>
      <c r="DA18">
        <f>IFERROR(VLOOKUP($B18,'Raw Stats'!$BC$3:$BR$5288,13,FALSE)+VLOOKUP($B18,'Raw Stats'!$BC$3:$BR$5288,14,FALSE),0)</f>
        <v>1</v>
      </c>
      <c r="DB18">
        <f>IFERROR(VLOOKUP($B18,'Raw Stats'!$BC$3:$BR$5288,15,FALSE),0)</f>
        <v>5</v>
      </c>
      <c r="DC18">
        <f>IFERROR(VLOOKUP($B18,'Raw Stats'!$BC$3:$BR$5288,16,FALSE),0)</f>
        <v>130</v>
      </c>
      <c r="DE18">
        <f>IFERROR(VLOOKUP($B18,'Raw Stats'!$AK$3:$AZ$528,3,FALSE),0)</f>
        <v>82</v>
      </c>
      <c r="DF18">
        <f>IFERROR(VLOOKUP($B18,'Raw Stats'!$AK$3:$AZ$528,4,FALSE),0)</f>
        <v>31</v>
      </c>
      <c r="DG18">
        <f>IFERROR(VLOOKUP($B18,'Raw Stats'!$AK$3:$AZ$528,5,FALSE),0)</f>
        <v>30</v>
      </c>
      <c r="DH18">
        <f>IFERROR(VLOOKUP($B18,'Raw Stats'!$AK$3:$AZ$528,6,FALSE),0)</f>
        <v>61</v>
      </c>
      <c r="DI18">
        <f>IFERROR(VLOOKUP($B18,'Raw Stats'!$AK$3:$AZ$528,7,FALSE),0)</f>
        <v>18</v>
      </c>
      <c r="DJ18">
        <f>IFERROR(VLOOKUP($B18,'Raw Stats'!$AK$3:$AZ$528,8,FALSE),0)</f>
        <v>31</v>
      </c>
      <c r="DK18">
        <f>IFERROR(VLOOKUP($B18,'Raw Stats'!$AK$3:$AZ$528,9,FALSE),0)</f>
        <v>50</v>
      </c>
      <c r="DL18">
        <f>IFERROR(VLOOKUP($B18,'Raw Stats'!$AK$3:$AZ$528,10,FALSE),0)</f>
        <v>84</v>
      </c>
      <c r="DM18">
        <f>IFERROR(VLOOKUP($B18,'Raw Stats'!$AK$3:$AZ$528,11,FALSE)+VLOOKUP($B18,'Raw Stats'!$AK$3:$AZ$528,12,FALSE),0)</f>
        <v>18</v>
      </c>
      <c r="DN18">
        <f>IFERROR(VLOOKUP($B18,'Raw Stats'!$AK$3:$AZ$528,13,FALSE)+VLOOKUP($B18,'Raw Stats'!$AK$3:$AZ$528,14,FALSE),0)</f>
        <v>1</v>
      </c>
      <c r="DO18">
        <f>IFERROR(VLOOKUP($B18,'Raw Stats'!$AK$3:$AZ$528,15,FALSE),0)</f>
        <v>2</v>
      </c>
      <c r="DP18">
        <f>IFERROR(VLOOKUP($B18,'Raw Stats'!$AK$3:$AZ$528,16,FALSE),0)</f>
        <v>269</v>
      </c>
      <c r="DR18">
        <f>IFERROR(VLOOKUP($B18,'Raw Stats'!$S$3:$AH$528,3,FALSE),0)</f>
        <v>74</v>
      </c>
      <c r="DS18">
        <f>IFERROR(VLOOKUP($B18,'Raw Stats'!$S$3:$AH$528,4,FALSE),0)</f>
        <v>20</v>
      </c>
      <c r="DT18">
        <f>IFERROR(VLOOKUP($B18,'Raw Stats'!$S$3:$AH$528,5,FALSE),0)</f>
        <v>46</v>
      </c>
      <c r="DU18">
        <f>IFERROR(VLOOKUP($B18,'Raw Stats'!$S$3:$AH$528,6,FALSE),0)</f>
        <v>66</v>
      </c>
      <c r="DV18">
        <f>IFERROR(VLOOKUP($B18,'Raw Stats'!$S$3:$AH$528,7,FALSE),0)</f>
        <v>10</v>
      </c>
      <c r="DW18">
        <f>IFERROR(VLOOKUP($B18,'Raw Stats'!$S$3:$AH$528,8,FALSE),0)</f>
        <v>24</v>
      </c>
      <c r="DX18">
        <f>IFERROR(VLOOKUP($B18,'Raw Stats'!$S$3:$AH$528,9,FALSE),0)</f>
        <v>61</v>
      </c>
      <c r="DY18">
        <f>IFERROR(VLOOKUP($B18,'Raw Stats'!$S$3:$AH$528,10,FALSE),0)</f>
        <v>67</v>
      </c>
      <c r="DZ18">
        <f>IFERROR(VLOOKUP($B18,'Raw Stats'!$S$3:$AH$528,11,FALSE)+VLOOKUP($B18,'Raw Stats'!$S$3:$AH$528,12,FALSE),0)</f>
        <v>28</v>
      </c>
      <c r="EA18">
        <f>IFERROR(VLOOKUP($B18,'Raw Stats'!$S$3:$AH$528,13,FALSE)+VLOOKUP($B18,'Raw Stats'!$S$3:$AH$528,14,FALSE),0)</f>
        <v>3</v>
      </c>
      <c r="EB18">
        <f>IFERROR(VLOOKUP($B18,'Raw Stats'!$S$3:$AH$528,15,FALSE),0)</f>
        <v>5</v>
      </c>
      <c r="EC18">
        <f>IFERROR(VLOOKUP($B18,'Raw Stats'!$S$3:$AH$528,16,FALSE),0)</f>
        <v>282</v>
      </c>
    </row>
    <row r="19" spans="1:133" x14ac:dyDescent="0.2">
      <c r="A19">
        <f>IFERROR(VLOOKUP(B19,Sheet2!$W$1:$X$300,2,FALSE),301)</f>
        <v>62</v>
      </c>
      <c r="B19" t="s">
        <v>35</v>
      </c>
      <c r="C19">
        <f t="shared" si="0"/>
        <v>1.2007487065984808</v>
      </c>
      <c r="D19">
        <f t="shared" si="1"/>
        <v>1.1479824567756545</v>
      </c>
      <c r="E19">
        <f t="shared" si="2"/>
        <v>1.0899169005057856</v>
      </c>
      <c r="F19">
        <f t="shared" si="3"/>
        <v>1.0071602041027692</v>
      </c>
      <c r="G19">
        <f t="shared" si="4"/>
        <v>0.73803304519941626</v>
      </c>
      <c r="H19">
        <v>1.1599999999999999</v>
      </c>
      <c r="J19">
        <f>BS19*'Value Calculations'!$D$3</f>
        <v>10.601121144276986</v>
      </c>
      <c r="K19">
        <f>BT19*'Value Calculations'!$D$4</f>
        <v>11.396444641562747</v>
      </c>
      <c r="L19">
        <f>BU19*'Value Calculations'!$D$5</f>
        <v>16.185624408228215</v>
      </c>
      <c r="M19">
        <f>BV19*'Value Calculations'!$D$6</f>
        <v>3.2516882299034342</v>
      </c>
      <c r="N19">
        <f>BW19*'Value Calculations'!$D$7</f>
        <v>6.415596024985275</v>
      </c>
      <c r="O19">
        <f>BX19*'Value Calculations'!$D$8</f>
        <v>9.2021060296370933</v>
      </c>
      <c r="P19">
        <f>BY19*'Value Calculations'!$D$9</f>
        <v>6.8014353962259033</v>
      </c>
      <c r="Q19">
        <f>BZ19*'Value Calculations'!$D$10</f>
        <v>4.3837976889144565</v>
      </c>
      <c r="R19">
        <f>CA19*'Value Calculations'!$D$11</f>
        <v>4.9535707401246869</v>
      </c>
      <c r="S19">
        <f>CB19*'Value Calculations'!$D$12</f>
        <v>4.883296437536484</v>
      </c>
      <c r="T19">
        <f>CC19*'Value Calculations'!$D$13</f>
        <v>16.784467079884678</v>
      </c>
      <c r="V19">
        <f>CF19*'Value Calculations'!$D$3</f>
        <v>11.416592001529061</v>
      </c>
      <c r="W19">
        <f>CG19*'Value Calculations'!$D$4</f>
        <v>13.350120865830647</v>
      </c>
      <c r="X19">
        <f>CH19*'Value Calculations'!$D$5</f>
        <v>18.308329248651585</v>
      </c>
      <c r="Y19">
        <f>CI19*'Value Calculations'!$D$6</f>
        <v>0.50025972767745142</v>
      </c>
      <c r="Z19">
        <f>CJ19*'Value Calculations'!$D$7</f>
        <v>5.5367472544393461</v>
      </c>
      <c r="AA19">
        <f>CK19*'Value Calculations'!$D$8</f>
        <v>10.783718003480969</v>
      </c>
      <c r="AB19">
        <f>CL19*'Value Calculations'!$D$9</f>
        <v>8.5647704989511375</v>
      </c>
      <c r="AC19">
        <f>CM19*'Value Calculations'!$D$10</f>
        <v>6.9410130074478893</v>
      </c>
      <c r="AD19">
        <f>CN19*'Value Calculations'!$D$11</f>
        <v>0</v>
      </c>
      <c r="AE19">
        <f>CO19*'Value Calculations'!$D$12</f>
        <v>3.2555309583576562</v>
      </c>
      <c r="AF19">
        <f>CP19*'Value Calculations'!$D$13</f>
        <v>15.477479889237921</v>
      </c>
      <c r="AH19">
        <f>CS19*'Value Calculations'!$D$3</f>
        <v>7.7469731438947198</v>
      </c>
      <c r="AI19">
        <f>CT19*'Value Calculations'!$D$4</f>
        <v>7.1634794889822988</v>
      </c>
      <c r="AJ19">
        <f>CU19*'Value Calculations'!$D$5</f>
        <v>10.878862307169783</v>
      </c>
      <c r="AK19">
        <f>CV19*'Value Calculations'!$D$6</f>
        <v>-0.37519479575808856</v>
      </c>
      <c r="AL19">
        <f>CW19*'Value Calculations'!$D$7</f>
        <v>2.4607765575285985</v>
      </c>
      <c r="AM19">
        <f>CX19*'Value Calculations'!$D$8</f>
        <v>6.4702308020885813</v>
      </c>
      <c r="AN19">
        <f>CY19*'Value Calculations'!$D$9</f>
        <v>4.9121477861631524</v>
      </c>
      <c r="AO19">
        <f>CZ19*'Value Calculations'!$D$10</f>
        <v>2.5572153185334328</v>
      </c>
      <c r="AP19">
        <f>DA19*'Value Calculations'!$D$11</f>
        <v>0</v>
      </c>
      <c r="AQ19">
        <f>DB19*'Value Calculations'!$D$12</f>
        <v>1.6277654791788281</v>
      </c>
      <c r="AR19">
        <f>DC19*'Value Calculations'!$D$13</f>
        <v>8.873755136496408</v>
      </c>
      <c r="AT19">
        <f>DF19*'Value Calculations'!$D$3</f>
        <v>6.9315022866426439</v>
      </c>
      <c r="AU19">
        <f>DG19*'Value Calculations'!$D$4</f>
        <v>15.303797090098547</v>
      </c>
      <c r="AV19">
        <f>DH19*'Value Calculations'!$D$5</f>
        <v>16.981638723386979</v>
      </c>
      <c r="AW19">
        <f>DI19*'Value Calculations'!$D$6</f>
        <v>0.37519479575808856</v>
      </c>
      <c r="AX19">
        <f>DJ19*'Value Calculations'!$D$7</f>
        <v>4.8336682380026037</v>
      </c>
      <c r="AY19">
        <f>DK19*'Value Calculations'!$D$8</f>
        <v>8.1237342292889956</v>
      </c>
      <c r="AZ19">
        <f>DL19*'Value Calculations'!$D$9</f>
        <v>5.7938153375257695</v>
      </c>
      <c r="BA19">
        <f>DM19*'Value Calculations'!$D$10</f>
        <v>5.4797471111430704</v>
      </c>
      <c r="BB19">
        <f>DN19*'Value Calculations'!$D$11</f>
        <v>0</v>
      </c>
      <c r="BC19">
        <f>DO19*'Value Calculations'!$D$12</f>
        <v>2.441648218768242</v>
      </c>
      <c r="BD19">
        <f>DP19*'Value Calculations'!$D$13</f>
        <v>14.308070297606612</v>
      </c>
      <c r="BF19">
        <f>DS19*'Value Calculations'!$D$3</f>
        <v>7.3392377152686823</v>
      </c>
      <c r="BG19">
        <f>DT19*'Value Calculations'!$D$4</f>
        <v>8.4659303051608976</v>
      </c>
      <c r="BH19">
        <f>DU19*'Value Calculations'!$D$5</f>
        <v>11.674876622328547</v>
      </c>
      <c r="BI19">
        <f>DV19*'Value Calculations'!$D$6</f>
        <v>1.2506493191936285</v>
      </c>
      <c r="BJ19">
        <f>DW19*'Value Calculations'!$D$7</f>
        <v>4.0427043445112689</v>
      </c>
      <c r="BK19">
        <f>DX19*'Value Calculations'!$D$8</f>
        <v>5.3199675483839446</v>
      </c>
      <c r="BL19">
        <f>DY19*'Value Calculations'!$D$9</f>
        <v>5.9197678448632862</v>
      </c>
      <c r="BM19">
        <f>DZ19*'Value Calculations'!$D$10</f>
        <v>1.8265823703810236</v>
      </c>
      <c r="BN19">
        <f>EA19*'Value Calculations'!$D$11</f>
        <v>0</v>
      </c>
      <c r="BO19">
        <f>EB19*'Value Calculations'!$D$12</f>
        <v>1.6277654791788281</v>
      </c>
      <c r="BP19">
        <f>EC19*'Value Calculations'!$D$13</f>
        <v>12.313195111882614</v>
      </c>
      <c r="BR19">
        <f>IFERROR(VLOOKUP($B19,'Raw Stats'!$CM$3:$DC$884,3,FALSE),0)</f>
        <v>79</v>
      </c>
      <c r="BS19">
        <f>IFERROR(VLOOKUP($B19,'Raw Stats'!$CM$3:$DC$884,4,FALSE),0)</f>
        <v>26</v>
      </c>
      <c r="BT19">
        <f>IFERROR(VLOOKUP($B19,'Raw Stats'!$CM$3:$DC$884,5,FALSE),0)</f>
        <v>35</v>
      </c>
      <c r="BU19">
        <f>IFERROR(VLOOKUP($B19,'Raw Stats'!$CM$3:$DC$884,6,FALSE),0)</f>
        <v>61</v>
      </c>
      <c r="BV19">
        <f>IFERROR(VLOOKUP($B19,'Raw Stats'!$CM$3:$DC$884,7,FALSE),0)</f>
        <v>26</v>
      </c>
      <c r="BW19">
        <f>IFERROR(VLOOKUP($B19,'Raw Stats'!$CM$3:$DC$884,8,FALSE),0)</f>
        <v>73</v>
      </c>
      <c r="BX19">
        <f>IFERROR(VLOOKUP($B19,'Raw Stats'!$CM$3:$DC$884,9,FALSE),0)</f>
        <v>128</v>
      </c>
      <c r="BY19">
        <f>IFERROR(VLOOKUP($B19,'Raw Stats'!$CM$3:$DC$884,10,FALSE),0)</f>
        <v>54</v>
      </c>
      <c r="BZ19">
        <f>IFERROR(VLOOKUP($B19,'Raw Stats'!$CM$3:$DC$884,11,FALSE)+VLOOKUP($B19,'Raw Stats'!$CM$3:$DC$884,12,FALSE),0)</f>
        <v>12</v>
      </c>
      <c r="CA19">
        <f>IFERROR(VLOOKUP($B19,'Raw Stats'!$CM$3:$DC$884,13,FALSE)+VLOOKUP($B19,'Raw Stats'!$CM$3:$DC$884,14,FALSE),0)</f>
        <v>5</v>
      </c>
      <c r="CB19">
        <f>IFERROR(VLOOKUP($B19,'Raw Stats'!$CM$3:$DC$884,15,FALSE),0)</f>
        <v>6</v>
      </c>
      <c r="CC19">
        <f>IFERROR(VLOOKUP($B19,'Raw Stats'!$CM$3:$DC$884,16,FALSE),0)</f>
        <v>244</v>
      </c>
      <c r="CE19">
        <f>IFERROR(VLOOKUP($B19,'Raw Stats'!$BU$3:$CJ$528,3,FALSE),0)</f>
        <v>82</v>
      </c>
      <c r="CF19">
        <f>IFERROR(VLOOKUP($B19,'Raw Stats'!$BU$3:$CJ$528,4,FALSE),0)</f>
        <v>28</v>
      </c>
      <c r="CG19">
        <f>IFERROR(VLOOKUP($B19,'Raw Stats'!$BU$3:$CJ$5288,5,FALSE),0)</f>
        <v>41</v>
      </c>
      <c r="CH19">
        <f>IFERROR(VLOOKUP($B19,'Raw Stats'!$BU$3:$CJ$528,6,FALSE),0)</f>
        <v>69</v>
      </c>
      <c r="CI19">
        <f>IFERROR(VLOOKUP($B19,'Raw Stats'!$BU$3:$CJ$528,7,FALSE),0)</f>
        <v>4</v>
      </c>
      <c r="CJ19">
        <f>IFERROR(VLOOKUP($B19,'Raw Stats'!$BU$3:$CJ$528,8,FALSE),0)</f>
        <v>63</v>
      </c>
      <c r="CK19">
        <f>IFERROR(VLOOKUP($B19,'Raw Stats'!$BU$3:$CJ$528,9,FALSE),0)</f>
        <v>150</v>
      </c>
      <c r="CL19">
        <f>IFERROR(VLOOKUP($B19,'Raw Stats'!$BU$3:$CJ$528,10,FALSE),0)</f>
        <v>68</v>
      </c>
      <c r="CM19">
        <f>IFERROR(VLOOKUP($B19,'Raw Stats'!$BU$3:$CJ$528,11,FALSE)+VLOOKUP($B19,'Raw Stats'!$BU$3:$CJ$528,12,FALSE),0)</f>
        <v>19</v>
      </c>
      <c r="CN19">
        <f>IFERROR(VLOOKUP($B19,'Raw Stats'!$BU$3:$CJ$528,13,FALSE)+VLOOKUP($B19,'Raw Stats'!$BU$3:$CJ$528,14,FALSE),0)</f>
        <v>0</v>
      </c>
      <c r="CO19">
        <f>IFERROR(VLOOKUP($B19,'Raw Stats'!$BU$3:$CJ$528,15,FALSE),0)</f>
        <v>4</v>
      </c>
      <c r="CP19">
        <f>IFERROR(VLOOKUP($B19,'Raw Stats'!$BU$3:$CJ$528,16,FALSE),0)</f>
        <v>225</v>
      </c>
      <c r="CR19">
        <f>IFERROR(VLOOKUP($B19,'Raw Stats'!$BC$3:$BR$528,3,FALSE),0)</f>
        <v>48</v>
      </c>
      <c r="CS19">
        <f>IFERROR(VLOOKUP($B19,'Raw Stats'!$BC$3:$BR$528,4,FALSE),0)</f>
        <v>19</v>
      </c>
      <c r="CT19">
        <f>IFERROR(VLOOKUP($B19,'Raw Stats'!$BC$3:$BR$5288,5,FALSE),0)</f>
        <v>22</v>
      </c>
      <c r="CU19">
        <f>IFERROR(VLOOKUP($B19,'Raw Stats'!$BC$3:$BR$52888,6,FALSE),0)</f>
        <v>41</v>
      </c>
      <c r="CV19">
        <f>IFERROR(VLOOKUP($B19,'Raw Stats'!$BC$3:$BR$5288,7,FALSE),0)</f>
        <v>-3</v>
      </c>
      <c r="CW19">
        <f>IFERROR(VLOOKUP($B19,'Raw Stats'!$BC$3:$BR$5288,8,FALSE),0)</f>
        <v>28</v>
      </c>
      <c r="CX19">
        <f>IFERROR(VLOOKUP($B19,'Raw Stats'!$BC$3:$BR$5288,9,FALSE),0)</f>
        <v>90</v>
      </c>
      <c r="CY19">
        <f>IFERROR(VLOOKUP($B19,'Raw Stats'!$BC$3:$BR$5288,10,FALSE),0)</f>
        <v>39</v>
      </c>
      <c r="CZ19">
        <f>IFERROR(VLOOKUP($B19,'Raw Stats'!$BC$3:$BR$5288,11,FALSE)+VLOOKUP($B19,'Raw Stats'!$BC$3:$BR$5288,12,FALSE),0)</f>
        <v>7</v>
      </c>
      <c r="DA19">
        <f>IFERROR(VLOOKUP($B19,'Raw Stats'!$BC$3:$BR$5288,13,FALSE)+VLOOKUP($B19,'Raw Stats'!$BC$3:$BR$5288,14,FALSE),0)</f>
        <v>0</v>
      </c>
      <c r="DB19">
        <f>IFERROR(VLOOKUP($B19,'Raw Stats'!$BC$3:$BR$5288,15,FALSE),0)</f>
        <v>2</v>
      </c>
      <c r="DC19">
        <f>IFERROR(VLOOKUP($B19,'Raw Stats'!$BC$3:$BR$5288,16,FALSE),0)</f>
        <v>129</v>
      </c>
      <c r="DE19">
        <f>IFERROR(VLOOKUP($B19,'Raw Stats'!$AK$3:$AZ$528,3,FALSE),0)</f>
        <v>80</v>
      </c>
      <c r="DF19">
        <f>IFERROR(VLOOKUP($B19,'Raw Stats'!$AK$3:$AZ$528,4,FALSE),0)</f>
        <v>17</v>
      </c>
      <c r="DG19">
        <f>IFERROR(VLOOKUP($B19,'Raw Stats'!$AK$3:$AZ$528,5,FALSE),0)</f>
        <v>47</v>
      </c>
      <c r="DH19">
        <f>IFERROR(VLOOKUP($B19,'Raw Stats'!$AK$3:$AZ$528,6,FALSE),0)</f>
        <v>64</v>
      </c>
      <c r="DI19">
        <f>IFERROR(VLOOKUP($B19,'Raw Stats'!$AK$3:$AZ$528,7,FALSE),0)</f>
        <v>3</v>
      </c>
      <c r="DJ19">
        <f>IFERROR(VLOOKUP($B19,'Raw Stats'!$AK$3:$AZ$528,8,FALSE),0)</f>
        <v>55</v>
      </c>
      <c r="DK19">
        <f>IFERROR(VLOOKUP($B19,'Raw Stats'!$AK$3:$AZ$528,9,FALSE),0)</f>
        <v>113</v>
      </c>
      <c r="DL19">
        <f>IFERROR(VLOOKUP($B19,'Raw Stats'!$AK$3:$AZ$528,10,FALSE),0)</f>
        <v>46</v>
      </c>
      <c r="DM19">
        <f>IFERROR(VLOOKUP($B19,'Raw Stats'!$AK$3:$AZ$528,11,FALSE)+VLOOKUP($B19,'Raw Stats'!$AK$3:$AZ$528,12,FALSE),0)</f>
        <v>15</v>
      </c>
      <c r="DN19">
        <f>IFERROR(VLOOKUP($B19,'Raw Stats'!$AK$3:$AZ$528,13,FALSE)+VLOOKUP($B19,'Raw Stats'!$AK$3:$AZ$528,14,FALSE),0)</f>
        <v>0</v>
      </c>
      <c r="DO19">
        <f>IFERROR(VLOOKUP($B19,'Raw Stats'!$AK$3:$AZ$528,15,FALSE),0)</f>
        <v>3</v>
      </c>
      <c r="DP19">
        <f>IFERROR(VLOOKUP($B19,'Raw Stats'!$AK$3:$AZ$528,16,FALSE),0)</f>
        <v>208</v>
      </c>
      <c r="DR19">
        <f>IFERROR(VLOOKUP($B19,'Raw Stats'!$S$3:$AH$528,3,FALSE),0)</f>
        <v>81</v>
      </c>
      <c r="DS19">
        <f>IFERROR(VLOOKUP($B19,'Raw Stats'!$S$3:$AH$528,4,FALSE),0)</f>
        <v>18</v>
      </c>
      <c r="DT19">
        <f>IFERROR(VLOOKUP($B19,'Raw Stats'!$S$3:$AH$528,5,FALSE),0)</f>
        <v>26</v>
      </c>
      <c r="DU19">
        <f>IFERROR(VLOOKUP($B19,'Raw Stats'!$S$3:$AH$528,6,FALSE),0)</f>
        <v>44</v>
      </c>
      <c r="DV19">
        <f>IFERROR(VLOOKUP($B19,'Raw Stats'!$S$3:$AH$528,7,FALSE),0)</f>
        <v>10</v>
      </c>
      <c r="DW19">
        <f>IFERROR(VLOOKUP($B19,'Raw Stats'!$S$3:$AH$528,8,FALSE),0)</f>
        <v>46</v>
      </c>
      <c r="DX19">
        <f>IFERROR(VLOOKUP($B19,'Raw Stats'!$S$3:$AH$528,9,FALSE),0)</f>
        <v>74</v>
      </c>
      <c r="DY19">
        <f>IFERROR(VLOOKUP($B19,'Raw Stats'!$S$3:$AH$528,10,FALSE),0)</f>
        <v>47</v>
      </c>
      <c r="DZ19">
        <f>IFERROR(VLOOKUP($B19,'Raw Stats'!$S$3:$AH$528,11,FALSE)+VLOOKUP($B19,'Raw Stats'!$S$3:$AH$528,12,FALSE),0)</f>
        <v>5</v>
      </c>
      <c r="EA19">
        <f>IFERROR(VLOOKUP($B19,'Raw Stats'!$S$3:$AH$528,13,FALSE)+VLOOKUP($B19,'Raw Stats'!$S$3:$AH$528,14,FALSE),0)</f>
        <v>0</v>
      </c>
      <c r="EB19">
        <f>IFERROR(VLOOKUP($B19,'Raw Stats'!$S$3:$AH$528,15,FALSE),0)</f>
        <v>2</v>
      </c>
      <c r="EC19">
        <f>IFERROR(VLOOKUP($B19,'Raw Stats'!$S$3:$AH$528,16,FALSE),0)</f>
        <v>179</v>
      </c>
    </row>
    <row r="20" spans="1:133" x14ac:dyDescent="0.2">
      <c r="A20">
        <f>IFERROR(VLOOKUP(B20,Sheet2!$W$1:$X$300,2,FALSE),301)</f>
        <v>11</v>
      </c>
      <c r="B20" s="29" t="s">
        <v>25</v>
      </c>
      <c r="C20">
        <f t="shared" si="0"/>
        <v>1.0299007140953074</v>
      </c>
      <c r="D20">
        <f t="shared" si="1"/>
        <v>1.2866076705202225</v>
      </c>
      <c r="E20">
        <f t="shared" si="2"/>
        <v>1.2134662666733222</v>
      </c>
      <c r="F20">
        <f t="shared" si="3"/>
        <v>1.1716423553828941</v>
      </c>
      <c r="G20">
        <f t="shared" si="4"/>
        <v>1.5515838581274468</v>
      </c>
      <c r="H20">
        <v>1.1599999999999999</v>
      </c>
      <c r="J20">
        <f>BS20*'Value Calculations'!$D$3</f>
        <v>13.455269144659251</v>
      </c>
      <c r="K20">
        <f>BT20*'Value Calculations'!$D$4</f>
        <v>7.1634794889822988</v>
      </c>
      <c r="L20">
        <f>BU20*'Value Calculations'!$D$5</f>
        <v>14.593595777910686</v>
      </c>
      <c r="M20">
        <f>BV20*'Value Calculations'!$D$6</f>
        <v>1.6258441149517171</v>
      </c>
      <c r="N20">
        <f>BW20*'Value Calculations'!$D$7</f>
        <v>5.8882867626577173</v>
      </c>
      <c r="O20">
        <f>BX20*'Value Calculations'!$D$8</f>
        <v>4.6010530148185467</v>
      </c>
      <c r="P20">
        <f>BY20*'Value Calculations'!$D$9</f>
        <v>3.4007176981129517</v>
      </c>
      <c r="Q20">
        <f>BZ20*'Value Calculations'!$D$10</f>
        <v>2.5572153185334328</v>
      </c>
      <c r="R20">
        <f>CA20*'Value Calculations'!$D$11</f>
        <v>0</v>
      </c>
      <c r="S20">
        <f>CB20*'Value Calculations'!$D$12</f>
        <v>2.441648218768242</v>
      </c>
      <c r="T20">
        <f>CC20*'Value Calculations'!$D$13</f>
        <v>13.27623830499075</v>
      </c>
      <c r="V20">
        <f>CF20*'Value Calculations'!$D$3</f>
        <v>17.532623430919628</v>
      </c>
      <c r="W20">
        <f>CG20*'Value Calculations'!$D$4</f>
        <v>12.698895457741347</v>
      </c>
      <c r="X20">
        <f>CH20*'Value Calculations'!$D$5</f>
        <v>21.757724614339566</v>
      </c>
      <c r="Y20">
        <f>CI20*'Value Calculations'!$D$6</f>
        <v>4.0020778214196113</v>
      </c>
      <c r="Z20">
        <f>CJ20*'Value Calculations'!$D$7</f>
        <v>5.7125170085485326</v>
      </c>
      <c r="AA20">
        <f>CK20*'Value Calculations'!$D$8</f>
        <v>5.8232077218797231</v>
      </c>
      <c r="AB20">
        <f>CL20*'Value Calculations'!$D$9</f>
        <v>3.5266702054504684</v>
      </c>
      <c r="AC20">
        <f>CM20*'Value Calculations'!$D$10</f>
        <v>6.5756965333716852</v>
      </c>
      <c r="AD20">
        <f>CN20*'Value Calculations'!$D$11</f>
        <v>0</v>
      </c>
      <c r="AE20">
        <f>CO20*'Value Calculations'!$D$12</f>
        <v>7.3249446563047265</v>
      </c>
      <c r="AF20">
        <f>CP20*'Value Calculations'!$D$13</f>
        <v>19.260863862162747</v>
      </c>
      <c r="AH20">
        <f>CS20*'Value Calculations'!$D$3</f>
        <v>6.1160314293905689</v>
      </c>
      <c r="AI20">
        <f>CT20*'Value Calculations'!$D$4</f>
        <v>6.8378667849376482</v>
      </c>
      <c r="AJ20">
        <f>CU20*'Value Calculations'!$D$5</f>
        <v>9.5521717819051766</v>
      </c>
      <c r="AK20">
        <f>CV20*'Value Calculations'!$D$6</f>
        <v>1.2506493191936285</v>
      </c>
      <c r="AL20">
        <f>CW20*'Value Calculations'!$D$7</f>
        <v>6.3277111479306818</v>
      </c>
      <c r="AM20">
        <f>CX20*'Value Calculations'!$D$8</f>
        <v>3.5226812144704498</v>
      </c>
      <c r="AN20">
        <f>CY20*'Value Calculations'!$D$9</f>
        <v>2.2671451320753011</v>
      </c>
      <c r="AO20">
        <f>CZ20*'Value Calculations'!$D$10</f>
        <v>3.6531647407620471</v>
      </c>
      <c r="AP20">
        <f>DA20*'Value Calculations'!$D$11</f>
        <v>0.9907141480249374</v>
      </c>
      <c r="AQ20">
        <f>DB20*'Value Calculations'!$D$12</f>
        <v>4.0694136979470699</v>
      </c>
      <c r="AR20">
        <f>DC20*'Value Calculations'!$D$13</f>
        <v>8.8049663369886844</v>
      </c>
      <c r="AT20">
        <f>DF20*'Value Calculations'!$D$3</f>
        <v>15.086210859163403</v>
      </c>
      <c r="AU20">
        <f>DG20*'Value Calculations'!$D$4</f>
        <v>7.4890921930269485</v>
      </c>
      <c r="AV20">
        <f>DH20*'Value Calculations'!$D$5</f>
        <v>15.920286303175292</v>
      </c>
      <c r="AW20">
        <f>DI20*'Value Calculations'!$D$6</f>
        <v>-0.87545452343553998</v>
      </c>
      <c r="AX20">
        <f>DJ20*'Value Calculations'!$D$7</f>
        <v>11.161379385933285</v>
      </c>
      <c r="AY20">
        <f>DK20*'Value Calculations'!$D$8</f>
        <v>4.9605102816012456</v>
      </c>
      <c r="AZ20">
        <f>DL20*'Value Calculations'!$D$9</f>
        <v>5.6678628301882528</v>
      </c>
      <c r="BA20">
        <f>DM20*'Value Calculations'!$D$10</f>
        <v>8.402278903752709</v>
      </c>
      <c r="BB20">
        <f>DN20*'Value Calculations'!$D$11</f>
        <v>1.9814282960498748</v>
      </c>
      <c r="BC20">
        <f>DO20*'Value Calculations'!$D$12</f>
        <v>4.883296437536484</v>
      </c>
      <c r="BD20">
        <f>DP20*'Value Calculations'!$D$13</f>
        <v>19.054497463639574</v>
      </c>
      <c r="BF20">
        <f>DS20*'Value Calculations'!$D$3</f>
        <v>20.386771431301895</v>
      </c>
      <c r="BG20">
        <f>DT20*'Value Calculations'!$D$4</f>
        <v>15.629409794143196</v>
      </c>
      <c r="BH20">
        <f>DU20*'Value Calculations'!$D$5</f>
        <v>26.00313429518631</v>
      </c>
      <c r="BI20">
        <f>DV20*'Value Calculations'!$D$6</f>
        <v>1.1255843872742657</v>
      </c>
      <c r="BJ20">
        <f>DW20*'Value Calculations'!$D$7</f>
        <v>9.1400272136776515</v>
      </c>
      <c r="BK20">
        <f>DX20*'Value Calculations'!$D$8</f>
        <v>4.6010530148185467</v>
      </c>
      <c r="BL20">
        <f>DY20*'Value Calculations'!$D$9</f>
        <v>5.1640528008381859</v>
      </c>
      <c r="BM20">
        <f>DZ20*'Value Calculations'!$D$10</f>
        <v>11.324810696362347</v>
      </c>
      <c r="BN20">
        <f>EA20*'Value Calculations'!$D$11</f>
        <v>4.9535707401246869</v>
      </c>
      <c r="BO20">
        <f>EB20*'Value Calculations'!$D$12</f>
        <v>8.9527101354835548</v>
      </c>
      <c r="BP20">
        <f>EC20*'Value Calculations'!$D$13</f>
        <v>19.948751857239987</v>
      </c>
      <c r="BR20">
        <f>IFERROR(VLOOKUP($B20,'Raw Stats'!$CM$3:$DC$884,3,FALSE),0)</f>
        <v>67</v>
      </c>
      <c r="BS20">
        <f>IFERROR(VLOOKUP($B20,'Raw Stats'!$CM$3:$DC$884,4,FALSE),0)</f>
        <v>33</v>
      </c>
      <c r="BT20">
        <f>IFERROR(VLOOKUP($B20,'Raw Stats'!$CM$3:$DC$884,5,FALSE),0)</f>
        <v>22</v>
      </c>
      <c r="BU20">
        <f>IFERROR(VLOOKUP($B20,'Raw Stats'!$CM$3:$DC$884,6,FALSE),0)</f>
        <v>55</v>
      </c>
      <c r="BV20">
        <f>IFERROR(VLOOKUP($B20,'Raw Stats'!$CM$3:$DC$884,7,FALSE),0)</f>
        <v>13</v>
      </c>
      <c r="BW20">
        <f>IFERROR(VLOOKUP($B20,'Raw Stats'!$CM$3:$DC$884,8,FALSE),0)</f>
        <v>67</v>
      </c>
      <c r="BX20">
        <f>IFERROR(VLOOKUP($B20,'Raw Stats'!$CM$3:$DC$884,9,FALSE),0)</f>
        <v>64</v>
      </c>
      <c r="BY20">
        <f>IFERROR(VLOOKUP($B20,'Raw Stats'!$CM$3:$DC$884,10,FALSE),0)</f>
        <v>27</v>
      </c>
      <c r="BZ20">
        <f>IFERROR(VLOOKUP($B20,'Raw Stats'!$CM$3:$DC$884,11,FALSE)+VLOOKUP($B20,'Raw Stats'!$CM$3:$DC$884,12,FALSE),0)</f>
        <v>7</v>
      </c>
      <c r="CA20">
        <f>IFERROR(VLOOKUP($B20,'Raw Stats'!$CM$3:$DC$884,13,FALSE)+VLOOKUP($B20,'Raw Stats'!$CM$3:$DC$884,14,FALSE),0)</f>
        <v>0</v>
      </c>
      <c r="CB20">
        <f>IFERROR(VLOOKUP($B20,'Raw Stats'!$CM$3:$DC$884,15,FALSE),0)</f>
        <v>3</v>
      </c>
      <c r="CC20">
        <f>IFERROR(VLOOKUP($B20,'Raw Stats'!$CM$3:$DC$884,16,FALSE),0)</f>
        <v>193</v>
      </c>
      <c r="CE20">
        <f>IFERROR(VLOOKUP($B20,'Raw Stats'!$BU$3:$CJ$528,3,FALSE),0)</f>
        <v>81</v>
      </c>
      <c r="CF20">
        <f>IFERROR(VLOOKUP($B20,'Raw Stats'!$BU$3:$CJ$528,4,FALSE),0)</f>
        <v>43</v>
      </c>
      <c r="CG20">
        <f>IFERROR(VLOOKUP($B20,'Raw Stats'!$BU$3:$CJ$5288,5,FALSE),0)</f>
        <v>39</v>
      </c>
      <c r="CH20">
        <f>IFERROR(VLOOKUP($B20,'Raw Stats'!$BU$3:$CJ$528,6,FALSE),0)</f>
        <v>82</v>
      </c>
      <c r="CI20">
        <f>IFERROR(VLOOKUP($B20,'Raw Stats'!$BU$3:$CJ$528,7,FALSE),0)</f>
        <v>32</v>
      </c>
      <c r="CJ20">
        <f>IFERROR(VLOOKUP($B20,'Raw Stats'!$BU$3:$CJ$528,8,FALSE),0)</f>
        <v>65</v>
      </c>
      <c r="CK20">
        <f>IFERROR(VLOOKUP($B20,'Raw Stats'!$BU$3:$CJ$528,9,FALSE),0)</f>
        <v>81</v>
      </c>
      <c r="CL20">
        <f>IFERROR(VLOOKUP($B20,'Raw Stats'!$BU$3:$CJ$528,10,FALSE),0)</f>
        <v>28</v>
      </c>
      <c r="CM20">
        <f>IFERROR(VLOOKUP($B20,'Raw Stats'!$BU$3:$CJ$528,11,FALSE)+VLOOKUP($B20,'Raw Stats'!$BU$3:$CJ$528,12,FALSE),0)</f>
        <v>18</v>
      </c>
      <c r="CN20">
        <f>IFERROR(VLOOKUP($B20,'Raw Stats'!$BU$3:$CJ$528,13,FALSE)+VLOOKUP($B20,'Raw Stats'!$BU$3:$CJ$528,14,FALSE),0)</f>
        <v>0</v>
      </c>
      <c r="CO20">
        <f>IFERROR(VLOOKUP($B20,'Raw Stats'!$BU$3:$CJ$528,15,FALSE),0)</f>
        <v>9</v>
      </c>
      <c r="CP20">
        <f>IFERROR(VLOOKUP($B20,'Raw Stats'!$BU$3:$CJ$528,16,FALSE),0)</f>
        <v>280</v>
      </c>
      <c r="CR20">
        <f>IFERROR(VLOOKUP($B20,'Raw Stats'!$BC$3:$BR$528,3,FALSE),0)</f>
        <v>44</v>
      </c>
      <c r="CS20">
        <f>IFERROR(VLOOKUP($B20,'Raw Stats'!$BC$3:$BR$528,4,FALSE),0)</f>
        <v>15</v>
      </c>
      <c r="CT20">
        <f>IFERROR(VLOOKUP($B20,'Raw Stats'!$BC$3:$BR$5288,5,FALSE),0)</f>
        <v>21</v>
      </c>
      <c r="CU20">
        <f>IFERROR(VLOOKUP($B20,'Raw Stats'!$BC$3:$BR$52888,6,FALSE),0)</f>
        <v>36</v>
      </c>
      <c r="CV20">
        <f>IFERROR(VLOOKUP($B20,'Raw Stats'!$BC$3:$BR$5288,7,FALSE),0)</f>
        <v>10</v>
      </c>
      <c r="CW20">
        <f>IFERROR(VLOOKUP($B20,'Raw Stats'!$BC$3:$BR$5288,8,FALSE),0)</f>
        <v>72</v>
      </c>
      <c r="CX20">
        <f>IFERROR(VLOOKUP($B20,'Raw Stats'!$BC$3:$BR$5288,9,FALSE),0)</f>
        <v>49</v>
      </c>
      <c r="CY20">
        <f>IFERROR(VLOOKUP($B20,'Raw Stats'!$BC$3:$BR$5288,10,FALSE),0)</f>
        <v>18</v>
      </c>
      <c r="CZ20">
        <f>IFERROR(VLOOKUP($B20,'Raw Stats'!$BC$3:$BR$5288,11,FALSE)+VLOOKUP($B20,'Raw Stats'!$BC$3:$BR$5288,12,FALSE),0)</f>
        <v>10</v>
      </c>
      <c r="DA20">
        <f>IFERROR(VLOOKUP($B20,'Raw Stats'!$BC$3:$BR$5288,13,FALSE)+VLOOKUP($B20,'Raw Stats'!$BC$3:$BR$5288,14,FALSE),0)</f>
        <v>1</v>
      </c>
      <c r="DB20">
        <f>IFERROR(VLOOKUP($B20,'Raw Stats'!$BC$3:$BR$5288,15,FALSE),0)</f>
        <v>5</v>
      </c>
      <c r="DC20">
        <f>IFERROR(VLOOKUP($B20,'Raw Stats'!$BC$3:$BR$5288,16,FALSE),0)</f>
        <v>128</v>
      </c>
      <c r="DE20">
        <f>IFERROR(VLOOKUP($B20,'Raw Stats'!$AK$3:$AZ$528,3,FALSE),0)</f>
        <v>80</v>
      </c>
      <c r="DF20">
        <f>IFERROR(VLOOKUP($B20,'Raw Stats'!$AK$3:$AZ$528,4,FALSE),0)</f>
        <v>37</v>
      </c>
      <c r="DG20">
        <f>IFERROR(VLOOKUP($B20,'Raw Stats'!$AK$3:$AZ$528,5,FALSE),0)</f>
        <v>23</v>
      </c>
      <c r="DH20">
        <f>IFERROR(VLOOKUP($B20,'Raw Stats'!$AK$3:$AZ$528,6,FALSE),0)</f>
        <v>60</v>
      </c>
      <c r="DI20">
        <f>IFERROR(VLOOKUP($B20,'Raw Stats'!$AK$3:$AZ$528,7,FALSE),0)</f>
        <v>-7</v>
      </c>
      <c r="DJ20">
        <f>IFERROR(VLOOKUP($B20,'Raw Stats'!$AK$3:$AZ$528,8,FALSE),0)</f>
        <v>127</v>
      </c>
      <c r="DK20">
        <f>IFERROR(VLOOKUP($B20,'Raw Stats'!$AK$3:$AZ$528,9,FALSE),0)</f>
        <v>69</v>
      </c>
      <c r="DL20">
        <f>IFERROR(VLOOKUP($B20,'Raw Stats'!$AK$3:$AZ$528,10,FALSE),0)</f>
        <v>45</v>
      </c>
      <c r="DM20">
        <f>IFERROR(VLOOKUP($B20,'Raw Stats'!$AK$3:$AZ$528,11,FALSE)+VLOOKUP($B20,'Raw Stats'!$AK$3:$AZ$528,12,FALSE),0)</f>
        <v>23</v>
      </c>
      <c r="DN20">
        <f>IFERROR(VLOOKUP($B20,'Raw Stats'!$AK$3:$AZ$528,13,FALSE)+VLOOKUP($B20,'Raw Stats'!$AK$3:$AZ$528,14,FALSE),0)</f>
        <v>2</v>
      </c>
      <c r="DO20">
        <f>IFERROR(VLOOKUP($B20,'Raw Stats'!$AK$3:$AZ$528,15,FALSE),0)</f>
        <v>6</v>
      </c>
      <c r="DP20">
        <f>IFERROR(VLOOKUP($B20,'Raw Stats'!$AK$3:$AZ$528,16,FALSE),0)</f>
        <v>277</v>
      </c>
      <c r="DR20">
        <f>IFERROR(VLOOKUP($B20,'Raw Stats'!$S$3:$AH$528,3,FALSE),0)</f>
        <v>82</v>
      </c>
      <c r="DS20">
        <f>IFERROR(VLOOKUP($B20,'Raw Stats'!$S$3:$AH$528,4,FALSE),0)</f>
        <v>50</v>
      </c>
      <c r="DT20">
        <f>IFERROR(VLOOKUP($B20,'Raw Stats'!$S$3:$AH$528,5,FALSE),0)</f>
        <v>48</v>
      </c>
      <c r="DU20">
        <f>IFERROR(VLOOKUP($B20,'Raw Stats'!$S$3:$AH$528,6,FALSE),0)</f>
        <v>98</v>
      </c>
      <c r="DV20">
        <f>IFERROR(VLOOKUP($B20,'Raw Stats'!$S$3:$AH$528,7,FALSE),0)</f>
        <v>9</v>
      </c>
      <c r="DW20">
        <f>IFERROR(VLOOKUP($B20,'Raw Stats'!$S$3:$AH$528,8,FALSE),0)</f>
        <v>104</v>
      </c>
      <c r="DX20">
        <f>IFERROR(VLOOKUP($B20,'Raw Stats'!$S$3:$AH$528,9,FALSE),0)</f>
        <v>64</v>
      </c>
      <c r="DY20">
        <f>IFERROR(VLOOKUP($B20,'Raw Stats'!$S$3:$AH$528,10,FALSE),0)</f>
        <v>41</v>
      </c>
      <c r="DZ20">
        <f>IFERROR(VLOOKUP($B20,'Raw Stats'!$S$3:$AH$528,11,FALSE)+VLOOKUP($B20,'Raw Stats'!$S$3:$AH$528,12,FALSE),0)</f>
        <v>31</v>
      </c>
      <c r="EA20">
        <f>IFERROR(VLOOKUP($B20,'Raw Stats'!$S$3:$AH$528,13,FALSE)+VLOOKUP($B20,'Raw Stats'!$S$3:$AH$528,14,FALSE),0)</f>
        <v>5</v>
      </c>
      <c r="EB20">
        <f>IFERROR(VLOOKUP($B20,'Raw Stats'!$S$3:$AH$528,15,FALSE),0)</f>
        <v>11</v>
      </c>
      <c r="EC20">
        <f>IFERROR(VLOOKUP($B20,'Raw Stats'!$S$3:$AH$528,16,FALSE),0)</f>
        <v>290</v>
      </c>
    </row>
    <row r="21" spans="1:133" x14ac:dyDescent="0.2">
      <c r="A21">
        <f>IFERROR(VLOOKUP(B21,Sheet2!$W$1:$X$300,2,FALSE),301)</f>
        <v>94</v>
      </c>
      <c r="B21" t="s">
        <v>40</v>
      </c>
      <c r="C21">
        <f t="shared" si="0"/>
        <v>1.1779017310093634</v>
      </c>
      <c r="D21">
        <f t="shared" si="1"/>
        <v>1.1420081825200945</v>
      </c>
      <c r="E21">
        <f t="shared" si="2"/>
        <v>1.2224734573474907</v>
      </c>
      <c r="F21">
        <f t="shared" si="3"/>
        <v>1.1460676274718153</v>
      </c>
      <c r="G21">
        <f t="shared" si="4"/>
        <v>0.9204828688113077</v>
      </c>
      <c r="H21">
        <v>1.1499999999999999</v>
      </c>
      <c r="J21">
        <f>BS21*'Value Calculations'!$D$3</f>
        <v>4.0773542862603787</v>
      </c>
      <c r="K21">
        <f>BT21*'Value Calculations'!$D$4</f>
        <v>3.9073524485357991</v>
      </c>
      <c r="L21">
        <f>BU21*'Value Calculations'!$D$5</f>
        <v>5.8374383111642736</v>
      </c>
      <c r="M21">
        <f>BV21*'Value Calculations'!$D$6</f>
        <v>-0.12506493191936285</v>
      </c>
      <c r="N21">
        <f>BW21*'Value Calculations'!$D$7</f>
        <v>4.9215531150571969</v>
      </c>
      <c r="O21">
        <f>BX21*'Value Calculations'!$D$8</f>
        <v>8.5550829494282361</v>
      </c>
      <c r="P21">
        <f>BY21*'Value Calculations'!$D$9</f>
        <v>1.7633351027252342</v>
      </c>
      <c r="Q21">
        <f>BZ21*'Value Calculations'!$D$10</f>
        <v>2.1918988444572283</v>
      </c>
      <c r="R21">
        <f>CA21*'Value Calculations'!$D$11</f>
        <v>2.9721424440748123</v>
      </c>
      <c r="S21">
        <f>CB21*'Value Calculations'!$D$12</f>
        <v>0.81388273958941404</v>
      </c>
      <c r="T21">
        <f>CC21*'Value Calculations'!$D$13</f>
        <v>8.6673887379732371</v>
      </c>
      <c r="V21">
        <f>CF21*'Value Calculations'!$D$3</f>
        <v>7.7469731438947198</v>
      </c>
      <c r="W21">
        <f>CG21*'Value Calculations'!$D$4</f>
        <v>7.1634794889822988</v>
      </c>
      <c r="X21">
        <f>CH21*'Value Calculations'!$D$5</f>
        <v>10.878862307169783</v>
      </c>
      <c r="Y21">
        <f>CI21*'Value Calculations'!$D$6</f>
        <v>-0.87545452343553998</v>
      </c>
      <c r="Z21">
        <f>CJ21*'Value Calculations'!$D$7</f>
        <v>5.800401885603125</v>
      </c>
      <c r="AA21">
        <f>CK21*'Value Calculations'!$D$8</f>
        <v>12.437221430681383</v>
      </c>
      <c r="AB21">
        <f>CL21*'Value Calculations'!$D$9</f>
        <v>4.5342902641506022</v>
      </c>
      <c r="AC21">
        <f>CM21*'Value Calculations'!$D$10</f>
        <v>1.8265823703810236</v>
      </c>
      <c r="AD21">
        <f>CN21*'Value Calculations'!$D$11</f>
        <v>1.9814282960498748</v>
      </c>
      <c r="AE21">
        <f>CO21*'Value Calculations'!$D$12</f>
        <v>3.2555309583576562</v>
      </c>
      <c r="AF21">
        <f>CP21*'Value Calculations'!$D$13</f>
        <v>17.197199876931023</v>
      </c>
      <c r="AH21">
        <f>CS21*'Value Calculations'!$D$3</f>
        <v>6.9315022866426439</v>
      </c>
      <c r="AI21">
        <f>CT21*'Value Calculations'!$D$4</f>
        <v>5.2098032647143988</v>
      </c>
      <c r="AJ21">
        <f>CU21*'Value Calculations'!$D$5</f>
        <v>8.7561574667464104</v>
      </c>
      <c r="AK21">
        <f>CV21*'Value Calculations'!$D$6</f>
        <v>-0.37519479575808856</v>
      </c>
      <c r="AL21">
        <f>CW21*'Value Calculations'!$D$7</f>
        <v>7.0307901643674242</v>
      </c>
      <c r="AM21">
        <f>CX21*'Value Calculations'!$D$8</f>
        <v>10.56804364341135</v>
      </c>
      <c r="AN21">
        <f>CY21*'Value Calculations'!$D$9</f>
        <v>2.770955161425368</v>
      </c>
      <c r="AO21">
        <f>CZ21*'Value Calculations'!$D$10</f>
        <v>1.4612658963048188</v>
      </c>
      <c r="AP21">
        <f>DA21*'Value Calculations'!$D$11</f>
        <v>0</v>
      </c>
      <c r="AQ21">
        <f>DB21*'Value Calculations'!$D$12</f>
        <v>3.2555309583576562</v>
      </c>
      <c r="AR21">
        <f>DC21*'Value Calculations'!$D$13</f>
        <v>13.069871906467579</v>
      </c>
      <c r="AT21">
        <f>DF21*'Value Calculations'!$D$3</f>
        <v>12.232062858781138</v>
      </c>
      <c r="AU21">
        <f>DG21*'Value Calculations'!$D$4</f>
        <v>8.7915430092055473</v>
      </c>
      <c r="AV21">
        <f>DH21*'Value Calculations'!$D$5</f>
        <v>15.124271988016528</v>
      </c>
      <c r="AW21">
        <f>DI21*'Value Calculations'!$D$6</f>
        <v>1.3757142511129914</v>
      </c>
      <c r="AX21">
        <f>DJ21*'Value Calculations'!$D$7</f>
        <v>4.657898483893419</v>
      </c>
      <c r="AY21">
        <f>DK21*'Value Calculations'!$D$8</f>
        <v>12.437221430681383</v>
      </c>
      <c r="AZ21">
        <f>DL21*'Value Calculations'!$D$9</f>
        <v>3.9045277274630186</v>
      </c>
      <c r="BA21">
        <f>DM21*'Value Calculations'!$D$10</f>
        <v>3.2878482666858426</v>
      </c>
      <c r="BB21">
        <f>DN21*'Value Calculations'!$D$11</f>
        <v>0</v>
      </c>
      <c r="BC21">
        <f>DO21*'Value Calculations'!$D$12</f>
        <v>3.2555309583576562</v>
      </c>
      <c r="BD21">
        <f>DP21*'Value Calculations'!$D$13</f>
        <v>19.742385458716814</v>
      </c>
      <c r="BF21">
        <f>DS21*'Value Calculations'!$D$3</f>
        <v>7.7469731438947198</v>
      </c>
      <c r="BG21">
        <f>DT21*'Value Calculations'!$D$4</f>
        <v>7.8147048970715982</v>
      </c>
      <c r="BH21">
        <f>DU21*'Value Calculations'!$D$5</f>
        <v>11.409538517275626</v>
      </c>
      <c r="BI21">
        <f>DV21*'Value Calculations'!$D$6</f>
        <v>-1.5007791830323542</v>
      </c>
      <c r="BJ21">
        <f>DW21*'Value Calculations'!$D$7</f>
        <v>5.9761716397123106</v>
      </c>
      <c r="BK21">
        <f>DX21*'Value Calculations'!$D$8</f>
        <v>11.071283816907128</v>
      </c>
      <c r="BL21">
        <f>DY21*'Value Calculations'!$D$9</f>
        <v>4.0304802348005353</v>
      </c>
      <c r="BM21">
        <f>DZ21*'Value Calculations'!$D$10</f>
        <v>2.9225317926096377</v>
      </c>
      <c r="BN21">
        <f>EA21*'Value Calculations'!$D$11</f>
        <v>0</v>
      </c>
      <c r="BO21">
        <f>EB21*'Value Calculations'!$D$12</f>
        <v>1.6277654791788281</v>
      </c>
      <c r="BP21">
        <f>EC21*'Value Calculations'!$D$13</f>
        <v>16.096579084807438</v>
      </c>
      <c r="BR21">
        <f>IFERROR(VLOOKUP($B21,'Raw Stats'!$CM$3:$DC$884,3,FALSE),0)</f>
        <v>37</v>
      </c>
      <c r="BS21">
        <f>IFERROR(VLOOKUP($B21,'Raw Stats'!$CM$3:$DC$884,4,FALSE),0)</f>
        <v>10</v>
      </c>
      <c r="BT21">
        <f>IFERROR(VLOOKUP($B21,'Raw Stats'!$CM$3:$DC$884,5,FALSE),0)</f>
        <v>12</v>
      </c>
      <c r="BU21">
        <f>IFERROR(VLOOKUP($B21,'Raw Stats'!$CM$3:$DC$884,6,FALSE),0)</f>
        <v>22</v>
      </c>
      <c r="BV21">
        <f>IFERROR(VLOOKUP($B21,'Raw Stats'!$CM$3:$DC$884,7,FALSE),0)</f>
        <v>-1</v>
      </c>
      <c r="BW21">
        <f>IFERROR(VLOOKUP($B21,'Raw Stats'!$CM$3:$DC$884,8,FALSE),0)</f>
        <v>56</v>
      </c>
      <c r="BX21">
        <f>IFERROR(VLOOKUP($B21,'Raw Stats'!$CM$3:$DC$884,9,FALSE),0)</f>
        <v>119</v>
      </c>
      <c r="BY21">
        <f>IFERROR(VLOOKUP($B21,'Raw Stats'!$CM$3:$DC$884,10,FALSE),0)</f>
        <v>14</v>
      </c>
      <c r="BZ21">
        <f>IFERROR(VLOOKUP($B21,'Raw Stats'!$CM$3:$DC$884,11,FALSE)+VLOOKUP($B21,'Raw Stats'!$CM$3:$DC$884,12,FALSE),0)</f>
        <v>6</v>
      </c>
      <c r="CA21">
        <f>IFERROR(VLOOKUP($B21,'Raw Stats'!$CM$3:$DC$884,13,FALSE)+VLOOKUP($B21,'Raw Stats'!$CM$3:$DC$884,14,FALSE),0)</f>
        <v>3</v>
      </c>
      <c r="CB21">
        <f>IFERROR(VLOOKUP($B21,'Raw Stats'!$CM$3:$DC$884,15,FALSE),0)</f>
        <v>1</v>
      </c>
      <c r="CC21">
        <f>IFERROR(VLOOKUP($B21,'Raw Stats'!$CM$3:$DC$884,16,FALSE),0)</f>
        <v>126</v>
      </c>
      <c r="CE21">
        <f>IFERROR(VLOOKUP($B21,'Raw Stats'!$BU$3:$CJ$528,3,FALSE),0)</f>
        <v>63</v>
      </c>
      <c r="CF21">
        <f>IFERROR(VLOOKUP($B21,'Raw Stats'!$BU$3:$CJ$528,4,FALSE),0)</f>
        <v>19</v>
      </c>
      <c r="CG21">
        <f>IFERROR(VLOOKUP($B21,'Raw Stats'!$BU$3:$CJ$5288,5,FALSE),0)</f>
        <v>22</v>
      </c>
      <c r="CH21">
        <f>IFERROR(VLOOKUP($B21,'Raw Stats'!$BU$3:$CJ$528,6,FALSE),0)</f>
        <v>41</v>
      </c>
      <c r="CI21">
        <f>IFERROR(VLOOKUP($B21,'Raw Stats'!$BU$3:$CJ$528,7,FALSE),0)</f>
        <v>-7</v>
      </c>
      <c r="CJ21">
        <f>IFERROR(VLOOKUP($B21,'Raw Stats'!$BU$3:$CJ$528,8,FALSE),0)</f>
        <v>66</v>
      </c>
      <c r="CK21">
        <f>IFERROR(VLOOKUP($B21,'Raw Stats'!$BU$3:$CJ$528,9,FALSE),0)</f>
        <v>173</v>
      </c>
      <c r="CL21">
        <f>IFERROR(VLOOKUP($B21,'Raw Stats'!$BU$3:$CJ$528,10,FALSE),0)</f>
        <v>36</v>
      </c>
      <c r="CM21">
        <f>IFERROR(VLOOKUP($B21,'Raw Stats'!$BU$3:$CJ$528,11,FALSE)+VLOOKUP($B21,'Raw Stats'!$BU$3:$CJ$528,12,FALSE),0)</f>
        <v>5</v>
      </c>
      <c r="CN21">
        <f>IFERROR(VLOOKUP($B21,'Raw Stats'!$BU$3:$CJ$528,13,FALSE)+VLOOKUP($B21,'Raw Stats'!$BU$3:$CJ$528,14,FALSE),0)</f>
        <v>2</v>
      </c>
      <c r="CO21">
        <f>IFERROR(VLOOKUP($B21,'Raw Stats'!$BU$3:$CJ$528,15,FALSE),0)</f>
        <v>4</v>
      </c>
      <c r="CP21">
        <f>IFERROR(VLOOKUP($B21,'Raw Stats'!$BU$3:$CJ$528,16,FALSE),0)</f>
        <v>250</v>
      </c>
      <c r="CR21">
        <f>IFERROR(VLOOKUP($B21,'Raw Stats'!$BC$3:$BR$528,3,FALSE),0)</f>
        <v>48</v>
      </c>
      <c r="CS21">
        <f>IFERROR(VLOOKUP($B21,'Raw Stats'!$BC$3:$BR$528,4,FALSE),0)</f>
        <v>17</v>
      </c>
      <c r="CT21">
        <f>IFERROR(VLOOKUP($B21,'Raw Stats'!$BC$3:$BR$5288,5,FALSE),0)</f>
        <v>16</v>
      </c>
      <c r="CU21">
        <f>IFERROR(VLOOKUP($B21,'Raw Stats'!$BC$3:$BR$52888,6,FALSE),0)</f>
        <v>33</v>
      </c>
      <c r="CV21">
        <f>IFERROR(VLOOKUP($B21,'Raw Stats'!$BC$3:$BR$5288,7,FALSE),0)</f>
        <v>-3</v>
      </c>
      <c r="CW21">
        <f>IFERROR(VLOOKUP($B21,'Raw Stats'!$BC$3:$BR$5288,8,FALSE),0)</f>
        <v>80</v>
      </c>
      <c r="CX21">
        <f>IFERROR(VLOOKUP($B21,'Raw Stats'!$BC$3:$BR$5288,9,FALSE),0)</f>
        <v>147</v>
      </c>
      <c r="CY21">
        <f>IFERROR(VLOOKUP($B21,'Raw Stats'!$BC$3:$BR$5288,10,FALSE),0)</f>
        <v>22</v>
      </c>
      <c r="CZ21">
        <f>IFERROR(VLOOKUP($B21,'Raw Stats'!$BC$3:$BR$5288,11,FALSE)+VLOOKUP($B21,'Raw Stats'!$BC$3:$BR$5288,12,FALSE),0)</f>
        <v>4</v>
      </c>
      <c r="DA21">
        <f>IFERROR(VLOOKUP($B21,'Raw Stats'!$BC$3:$BR$5288,13,FALSE)+VLOOKUP($B21,'Raw Stats'!$BC$3:$BR$5288,14,FALSE),0)</f>
        <v>0</v>
      </c>
      <c r="DB21">
        <f>IFERROR(VLOOKUP($B21,'Raw Stats'!$BC$3:$BR$5288,15,FALSE),0)</f>
        <v>4</v>
      </c>
      <c r="DC21">
        <f>IFERROR(VLOOKUP($B21,'Raw Stats'!$BC$3:$BR$5288,16,FALSE),0)</f>
        <v>190</v>
      </c>
      <c r="DE21">
        <f>IFERROR(VLOOKUP($B21,'Raw Stats'!$AK$3:$AZ$528,3,FALSE),0)</f>
        <v>74</v>
      </c>
      <c r="DF21">
        <f>IFERROR(VLOOKUP($B21,'Raw Stats'!$AK$3:$AZ$528,4,FALSE),0)</f>
        <v>30</v>
      </c>
      <c r="DG21">
        <f>IFERROR(VLOOKUP($B21,'Raw Stats'!$AK$3:$AZ$528,5,FALSE),0)</f>
        <v>27</v>
      </c>
      <c r="DH21">
        <f>IFERROR(VLOOKUP($B21,'Raw Stats'!$AK$3:$AZ$528,6,FALSE),0)</f>
        <v>57</v>
      </c>
      <c r="DI21">
        <f>IFERROR(VLOOKUP($B21,'Raw Stats'!$AK$3:$AZ$528,7,FALSE),0)</f>
        <v>11</v>
      </c>
      <c r="DJ21">
        <f>IFERROR(VLOOKUP($B21,'Raw Stats'!$AK$3:$AZ$528,8,FALSE),0)</f>
        <v>53</v>
      </c>
      <c r="DK21">
        <f>IFERROR(VLOOKUP($B21,'Raw Stats'!$AK$3:$AZ$528,9,FALSE),0)</f>
        <v>173</v>
      </c>
      <c r="DL21">
        <f>IFERROR(VLOOKUP($B21,'Raw Stats'!$AK$3:$AZ$528,10,FALSE),0)</f>
        <v>31</v>
      </c>
      <c r="DM21">
        <f>IFERROR(VLOOKUP($B21,'Raw Stats'!$AK$3:$AZ$528,11,FALSE)+VLOOKUP($B21,'Raw Stats'!$AK$3:$AZ$528,12,FALSE),0)</f>
        <v>9</v>
      </c>
      <c r="DN21">
        <f>IFERROR(VLOOKUP($B21,'Raw Stats'!$AK$3:$AZ$528,13,FALSE)+VLOOKUP($B21,'Raw Stats'!$AK$3:$AZ$528,14,FALSE),0)</f>
        <v>0</v>
      </c>
      <c r="DO21">
        <f>IFERROR(VLOOKUP($B21,'Raw Stats'!$AK$3:$AZ$528,15,FALSE),0)</f>
        <v>4</v>
      </c>
      <c r="DP21">
        <f>IFERROR(VLOOKUP($B21,'Raw Stats'!$AK$3:$AZ$528,16,FALSE),0)</f>
        <v>287</v>
      </c>
      <c r="DR21">
        <f>IFERROR(VLOOKUP($B21,'Raw Stats'!$S$3:$AH$528,3,FALSE),0)</f>
        <v>73</v>
      </c>
      <c r="DS21">
        <f>IFERROR(VLOOKUP($B21,'Raw Stats'!$S$3:$AH$528,4,FALSE),0)</f>
        <v>19</v>
      </c>
      <c r="DT21">
        <f>IFERROR(VLOOKUP($B21,'Raw Stats'!$S$3:$AH$528,5,FALSE),0)</f>
        <v>24</v>
      </c>
      <c r="DU21">
        <f>IFERROR(VLOOKUP($B21,'Raw Stats'!$S$3:$AH$528,6,FALSE),0)</f>
        <v>43</v>
      </c>
      <c r="DV21">
        <f>IFERROR(VLOOKUP($B21,'Raw Stats'!$S$3:$AH$528,7,FALSE),0)</f>
        <v>-12</v>
      </c>
      <c r="DW21">
        <f>IFERROR(VLOOKUP($B21,'Raw Stats'!$S$3:$AH$528,8,FALSE),0)</f>
        <v>68</v>
      </c>
      <c r="DX21">
        <f>IFERROR(VLOOKUP($B21,'Raw Stats'!$S$3:$AH$528,9,FALSE),0)</f>
        <v>154</v>
      </c>
      <c r="DY21">
        <f>IFERROR(VLOOKUP($B21,'Raw Stats'!$S$3:$AH$528,10,FALSE),0)</f>
        <v>32</v>
      </c>
      <c r="DZ21">
        <f>IFERROR(VLOOKUP($B21,'Raw Stats'!$S$3:$AH$528,11,FALSE)+VLOOKUP($B21,'Raw Stats'!$S$3:$AH$528,12,FALSE),0)</f>
        <v>8</v>
      </c>
      <c r="EA21">
        <f>IFERROR(VLOOKUP($B21,'Raw Stats'!$S$3:$AH$528,13,FALSE)+VLOOKUP($B21,'Raw Stats'!$S$3:$AH$528,14,FALSE),0)</f>
        <v>0</v>
      </c>
      <c r="EB21">
        <f>IFERROR(VLOOKUP($B21,'Raw Stats'!$S$3:$AH$528,15,FALSE),0)</f>
        <v>2</v>
      </c>
      <c r="EC21">
        <f>IFERROR(VLOOKUP($B21,'Raw Stats'!$S$3:$AH$528,16,FALSE),0)</f>
        <v>234</v>
      </c>
    </row>
    <row r="22" spans="1:133" x14ac:dyDescent="0.2">
      <c r="A22">
        <f>IFERROR(VLOOKUP(B22,Sheet2!$W$1:$X$300,2,FALSE),301)</f>
        <v>20</v>
      </c>
      <c r="B22" t="s">
        <v>41</v>
      </c>
      <c r="C22">
        <f t="shared" si="0"/>
        <v>1.154323005710016</v>
      </c>
      <c r="D22">
        <f t="shared" si="1"/>
        <v>1.1396652652274148</v>
      </c>
      <c r="E22">
        <f t="shared" si="2"/>
        <v>1.2029610977952623</v>
      </c>
      <c r="F22">
        <f t="shared" si="3"/>
        <v>0.92568120299553436</v>
      </c>
      <c r="G22">
        <f t="shared" si="4"/>
        <v>1.059041679332321</v>
      </c>
      <c r="H22">
        <v>1.1499999999999999</v>
      </c>
      <c r="J22">
        <f>BS22*'Value Calculations'!$D$3</f>
        <v>11.008856572903023</v>
      </c>
      <c r="K22">
        <f>BT22*'Value Calculations'!$D$4</f>
        <v>12.047670049652048</v>
      </c>
      <c r="L22">
        <f>BU22*'Value Calculations'!$D$5</f>
        <v>16.981638723386979</v>
      </c>
      <c r="M22">
        <f>BV22*'Value Calculations'!$D$6</f>
        <v>1.2506493191936285</v>
      </c>
      <c r="N22">
        <f>BW22*'Value Calculations'!$D$7</f>
        <v>0.87884877054592803</v>
      </c>
      <c r="O22">
        <f>BX22*'Value Calculations'!$D$8</f>
        <v>1.5816119738438754</v>
      </c>
      <c r="P22">
        <f>BY22*'Value Calculations'!$D$9</f>
        <v>1.7633351027252342</v>
      </c>
      <c r="Q22">
        <f>BZ22*'Value Calculations'!$D$10</f>
        <v>8.0369624296765032</v>
      </c>
      <c r="R22">
        <f>CA22*'Value Calculations'!$D$11</f>
        <v>0</v>
      </c>
      <c r="S22">
        <f>CB22*'Value Calculations'!$D$12</f>
        <v>4.0694136979470699</v>
      </c>
      <c r="T22">
        <f>CC22*'Value Calculations'!$D$13</f>
        <v>12.794716708436681</v>
      </c>
      <c r="V22">
        <f>CF22*'Value Calculations'!$D$3</f>
        <v>11.824327430155099</v>
      </c>
      <c r="W22">
        <f>CG22*'Value Calculations'!$D$4</f>
        <v>13.024508161785997</v>
      </c>
      <c r="X22">
        <f>CH22*'Value Calculations'!$D$5</f>
        <v>18.308329248651585</v>
      </c>
      <c r="Y22">
        <f>CI22*'Value Calculations'!$D$6</f>
        <v>0.87545452343553998</v>
      </c>
      <c r="Z22">
        <f>CJ22*'Value Calculations'!$D$7</f>
        <v>1.9334672952010417</v>
      </c>
      <c r="AA22">
        <f>CK22*'Value Calculations'!$D$8</f>
        <v>1.1502632537046367</v>
      </c>
      <c r="AB22">
        <f>CL22*'Value Calculations'!$D$9</f>
        <v>1.8892876100627509</v>
      </c>
      <c r="AC22">
        <f>CM22*'Value Calculations'!$D$10</f>
        <v>9.1329118519051171</v>
      </c>
      <c r="AD22">
        <f>CN22*'Value Calculations'!$D$11</f>
        <v>0</v>
      </c>
      <c r="AE22">
        <f>CO22*'Value Calculations'!$D$12</f>
        <v>4.883296437536484</v>
      </c>
      <c r="AF22">
        <f>CP22*'Value Calculations'!$D$13</f>
        <v>15.61505748825337</v>
      </c>
      <c r="AH22">
        <f>CS22*'Value Calculations'!$D$3</f>
        <v>9.3779148583988725</v>
      </c>
      <c r="AI22">
        <f>CT22*'Value Calculations'!$D$4</f>
        <v>10.419606529428798</v>
      </c>
      <c r="AJ22">
        <f>CU22*'Value Calculations'!$D$5</f>
        <v>14.593595777910686</v>
      </c>
      <c r="AK22">
        <f>CV22*'Value Calculations'!$D$6</f>
        <v>1.3757142511129914</v>
      </c>
      <c r="AL22">
        <f>CW22*'Value Calculations'!$D$7</f>
        <v>0.70307901643674242</v>
      </c>
      <c r="AM22">
        <f>CX22*'Value Calculations'!$D$8</f>
        <v>0.79080598692193771</v>
      </c>
      <c r="AN22">
        <f>CY22*'Value Calculations'!$D$9</f>
        <v>1.1335725660376506</v>
      </c>
      <c r="AO22">
        <f>CZ22*'Value Calculations'!$D$10</f>
        <v>6.2103800592954803</v>
      </c>
      <c r="AP22">
        <f>DA22*'Value Calculations'!$D$11</f>
        <v>0</v>
      </c>
      <c r="AQ22">
        <f>DB22*'Value Calculations'!$D$12</f>
        <v>2.441648218768242</v>
      </c>
      <c r="AR22">
        <f>DC22*'Value Calculations'!$D$13</f>
        <v>9.4928543320659244</v>
      </c>
      <c r="AT22">
        <f>DF22*'Value Calculations'!$D$3</f>
        <v>9.3779148583988725</v>
      </c>
      <c r="AU22">
        <f>DG22*'Value Calculations'!$D$4</f>
        <v>14.001346273919946</v>
      </c>
      <c r="AV22">
        <f>DH22*'Value Calculations'!$D$5</f>
        <v>17.512314933492821</v>
      </c>
      <c r="AW22">
        <f>DI22*'Value Calculations'!$D$6</f>
        <v>0.87545452343553998</v>
      </c>
      <c r="AX22">
        <f>DJ22*'Value Calculations'!$D$7</f>
        <v>3.5153950821837121</v>
      </c>
      <c r="AY22">
        <f>DK22*'Value Calculations'!$D$8</f>
        <v>1.365937613774256</v>
      </c>
      <c r="AZ22">
        <f>DL22*'Value Calculations'!$D$9</f>
        <v>3.4007176981129517</v>
      </c>
      <c r="BA22">
        <f>DM22*'Value Calculations'!$D$10</f>
        <v>4.3837976889144565</v>
      </c>
      <c r="BB22">
        <f>DN22*'Value Calculations'!$D$11</f>
        <v>0</v>
      </c>
      <c r="BC22">
        <f>DO22*'Value Calculations'!$D$12</f>
        <v>4.0694136979470699</v>
      </c>
      <c r="BD22">
        <f>DP22*'Value Calculations'!$D$13</f>
        <v>17.403566275454196</v>
      </c>
      <c r="BF22">
        <f>DS22*'Value Calculations'!$D$3</f>
        <v>11.008856572903023</v>
      </c>
      <c r="BG22">
        <f>DT22*'Value Calculations'!$D$4</f>
        <v>14.978184386053897</v>
      </c>
      <c r="BH22">
        <f>DU22*'Value Calculations'!$D$5</f>
        <v>19.369681668863272</v>
      </c>
      <c r="BI22">
        <f>DV22*'Value Calculations'!$D$6</f>
        <v>0.87545452343553998</v>
      </c>
      <c r="BJ22">
        <f>DW22*'Value Calculations'!$D$7</f>
        <v>2.4607765575285985</v>
      </c>
      <c r="BK22">
        <f>DX22*'Value Calculations'!$D$8</f>
        <v>1.2221547070611765</v>
      </c>
      <c r="BL22">
        <f>DY22*'Value Calculations'!$D$9</f>
        <v>2.1411926247377844</v>
      </c>
      <c r="BM22">
        <f>DZ22*'Value Calculations'!$D$10</f>
        <v>8.7675953778289131</v>
      </c>
      <c r="BN22">
        <f>EA22*'Value Calculations'!$D$11</f>
        <v>0</v>
      </c>
      <c r="BO22">
        <f>EB22*'Value Calculations'!$D$12</f>
        <v>1.6277654791788281</v>
      </c>
      <c r="BP22">
        <f>EC22*'Value Calculations'!$D$13</f>
        <v>14.858380693668405</v>
      </c>
      <c r="BR22">
        <f>IFERROR(VLOOKUP($B22,'Raw Stats'!$CM$3:$DC$884,3,FALSE),0)</f>
        <v>61</v>
      </c>
      <c r="BS22">
        <f>IFERROR(VLOOKUP($B22,'Raw Stats'!$CM$3:$DC$884,4,FALSE),0)</f>
        <v>27</v>
      </c>
      <c r="BT22">
        <f>IFERROR(VLOOKUP($B22,'Raw Stats'!$CM$3:$DC$884,5,FALSE),0)</f>
        <v>37</v>
      </c>
      <c r="BU22">
        <f>IFERROR(VLOOKUP($B22,'Raw Stats'!$CM$3:$DC$884,6,FALSE),0)</f>
        <v>64</v>
      </c>
      <c r="BV22">
        <f>IFERROR(VLOOKUP($B22,'Raw Stats'!$CM$3:$DC$884,7,FALSE),0)</f>
        <v>10</v>
      </c>
      <c r="BW22">
        <f>IFERROR(VLOOKUP($B22,'Raw Stats'!$CM$3:$DC$884,8,FALSE),0)</f>
        <v>10</v>
      </c>
      <c r="BX22">
        <f>IFERROR(VLOOKUP($B22,'Raw Stats'!$CM$3:$DC$884,9,FALSE),0)</f>
        <v>22</v>
      </c>
      <c r="BY22">
        <f>IFERROR(VLOOKUP($B22,'Raw Stats'!$CM$3:$DC$884,10,FALSE),0)</f>
        <v>14</v>
      </c>
      <c r="BZ22">
        <f>IFERROR(VLOOKUP($B22,'Raw Stats'!$CM$3:$DC$884,11,FALSE)+VLOOKUP($B22,'Raw Stats'!$CM$3:$DC$884,12,FALSE),0)</f>
        <v>22</v>
      </c>
      <c r="CA22">
        <f>IFERROR(VLOOKUP($B22,'Raw Stats'!$CM$3:$DC$884,13,FALSE)+VLOOKUP($B22,'Raw Stats'!$CM$3:$DC$884,14,FALSE),0)</f>
        <v>0</v>
      </c>
      <c r="CB22">
        <f>IFERROR(VLOOKUP($B22,'Raw Stats'!$CM$3:$DC$884,15,FALSE),0)</f>
        <v>5</v>
      </c>
      <c r="CC22">
        <f>IFERROR(VLOOKUP($B22,'Raw Stats'!$CM$3:$DC$884,16,FALSE),0)</f>
        <v>186</v>
      </c>
      <c r="CE22">
        <f>IFERROR(VLOOKUP($B22,'Raw Stats'!$BU$3:$CJ$528,3,FALSE),0)</f>
        <v>69</v>
      </c>
      <c r="CF22">
        <f>IFERROR(VLOOKUP($B22,'Raw Stats'!$BU$3:$CJ$528,4,FALSE),0)</f>
        <v>29</v>
      </c>
      <c r="CG22">
        <f>IFERROR(VLOOKUP($B22,'Raw Stats'!$BU$3:$CJ$5288,5,FALSE),0)</f>
        <v>40</v>
      </c>
      <c r="CH22">
        <f>IFERROR(VLOOKUP($B22,'Raw Stats'!$BU$3:$CJ$528,6,FALSE),0)</f>
        <v>69</v>
      </c>
      <c r="CI22">
        <f>IFERROR(VLOOKUP($B22,'Raw Stats'!$BU$3:$CJ$528,7,FALSE),0)</f>
        <v>7</v>
      </c>
      <c r="CJ22">
        <f>IFERROR(VLOOKUP($B22,'Raw Stats'!$BU$3:$CJ$528,8,FALSE),0)</f>
        <v>22</v>
      </c>
      <c r="CK22">
        <f>IFERROR(VLOOKUP($B22,'Raw Stats'!$BU$3:$CJ$528,9,FALSE),0)</f>
        <v>16</v>
      </c>
      <c r="CL22">
        <f>IFERROR(VLOOKUP($B22,'Raw Stats'!$BU$3:$CJ$528,10,FALSE),0)</f>
        <v>15</v>
      </c>
      <c r="CM22">
        <f>IFERROR(VLOOKUP($B22,'Raw Stats'!$BU$3:$CJ$528,11,FALSE)+VLOOKUP($B22,'Raw Stats'!$BU$3:$CJ$528,12,FALSE),0)</f>
        <v>25</v>
      </c>
      <c r="CN22">
        <f>IFERROR(VLOOKUP($B22,'Raw Stats'!$BU$3:$CJ$528,13,FALSE)+VLOOKUP($B22,'Raw Stats'!$BU$3:$CJ$528,14,FALSE),0)</f>
        <v>0</v>
      </c>
      <c r="CO22">
        <f>IFERROR(VLOOKUP($B22,'Raw Stats'!$BU$3:$CJ$528,15,FALSE),0)</f>
        <v>6</v>
      </c>
      <c r="CP22">
        <f>IFERROR(VLOOKUP($B22,'Raw Stats'!$BU$3:$CJ$528,16,FALSE),0)</f>
        <v>227</v>
      </c>
      <c r="CR22">
        <f>IFERROR(VLOOKUP($B22,'Raw Stats'!$BC$3:$BR$528,3,FALSE),0)</f>
        <v>47</v>
      </c>
      <c r="CS22">
        <f>IFERROR(VLOOKUP($B22,'Raw Stats'!$BC$3:$BR$528,4,FALSE),0)</f>
        <v>23</v>
      </c>
      <c r="CT22">
        <f>IFERROR(VLOOKUP($B22,'Raw Stats'!$BC$3:$BR$5288,5,FALSE),0)</f>
        <v>32</v>
      </c>
      <c r="CU22">
        <f>IFERROR(VLOOKUP($B22,'Raw Stats'!$BC$3:$BR$52888,6,FALSE),0)</f>
        <v>55</v>
      </c>
      <c r="CV22">
        <f>IFERROR(VLOOKUP($B22,'Raw Stats'!$BC$3:$BR$5288,7,FALSE),0)</f>
        <v>11</v>
      </c>
      <c r="CW22">
        <f>IFERROR(VLOOKUP($B22,'Raw Stats'!$BC$3:$BR$5288,8,FALSE),0)</f>
        <v>8</v>
      </c>
      <c r="CX22">
        <f>IFERROR(VLOOKUP($B22,'Raw Stats'!$BC$3:$BR$5288,9,FALSE),0)</f>
        <v>11</v>
      </c>
      <c r="CY22">
        <f>IFERROR(VLOOKUP($B22,'Raw Stats'!$BC$3:$BR$5288,10,FALSE),0)</f>
        <v>9</v>
      </c>
      <c r="CZ22">
        <f>IFERROR(VLOOKUP($B22,'Raw Stats'!$BC$3:$BR$5288,11,FALSE)+VLOOKUP($B22,'Raw Stats'!$BC$3:$BR$5288,12,FALSE),0)</f>
        <v>17</v>
      </c>
      <c r="DA22">
        <f>IFERROR(VLOOKUP($B22,'Raw Stats'!$BC$3:$BR$5288,13,FALSE)+VLOOKUP($B22,'Raw Stats'!$BC$3:$BR$5288,14,FALSE),0)</f>
        <v>0</v>
      </c>
      <c r="DB22">
        <f>IFERROR(VLOOKUP($B22,'Raw Stats'!$BC$3:$BR$5288,15,FALSE),0)</f>
        <v>3</v>
      </c>
      <c r="DC22">
        <f>IFERROR(VLOOKUP($B22,'Raw Stats'!$BC$3:$BR$5288,16,FALSE),0)</f>
        <v>138</v>
      </c>
      <c r="DE22">
        <f>IFERROR(VLOOKUP($B22,'Raw Stats'!$AK$3:$AZ$528,3,FALSE),0)</f>
        <v>82</v>
      </c>
      <c r="DF22">
        <f>IFERROR(VLOOKUP($B22,'Raw Stats'!$AK$3:$AZ$528,4,FALSE),0)</f>
        <v>23</v>
      </c>
      <c r="DG22">
        <f>IFERROR(VLOOKUP($B22,'Raw Stats'!$AK$3:$AZ$528,5,FALSE),0)</f>
        <v>43</v>
      </c>
      <c r="DH22">
        <f>IFERROR(VLOOKUP($B22,'Raw Stats'!$AK$3:$AZ$528,6,FALSE),0)</f>
        <v>66</v>
      </c>
      <c r="DI22">
        <f>IFERROR(VLOOKUP($B22,'Raw Stats'!$AK$3:$AZ$528,7,FALSE),0)</f>
        <v>7</v>
      </c>
      <c r="DJ22">
        <f>IFERROR(VLOOKUP($B22,'Raw Stats'!$AK$3:$AZ$528,8,FALSE),0)</f>
        <v>40</v>
      </c>
      <c r="DK22">
        <f>IFERROR(VLOOKUP($B22,'Raw Stats'!$AK$3:$AZ$528,9,FALSE),0)</f>
        <v>19</v>
      </c>
      <c r="DL22">
        <f>IFERROR(VLOOKUP($B22,'Raw Stats'!$AK$3:$AZ$528,10,FALSE),0)</f>
        <v>27</v>
      </c>
      <c r="DM22">
        <f>IFERROR(VLOOKUP($B22,'Raw Stats'!$AK$3:$AZ$528,11,FALSE)+VLOOKUP($B22,'Raw Stats'!$AK$3:$AZ$528,12,FALSE),0)</f>
        <v>12</v>
      </c>
      <c r="DN22">
        <f>IFERROR(VLOOKUP($B22,'Raw Stats'!$AK$3:$AZ$528,13,FALSE)+VLOOKUP($B22,'Raw Stats'!$AK$3:$AZ$528,14,FALSE),0)</f>
        <v>0</v>
      </c>
      <c r="DO22">
        <f>IFERROR(VLOOKUP($B22,'Raw Stats'!$AK$3:$AZ$528,15,FALSE),0)</f>
        <v>5</v>
      </c>
      <c r="DP22">
        <f>IFERROR(VLOOKUP($B22,'Raw Stats'!$AK$3:$AZ$528,16,FALSE),0)</f>
        <v>253</v>
      </c>
      <c r="DR22">
        <f>IFERROR(VLOOKUP($B22,'Raw Stats'!$S$3:$AH$528,3,FALSE),0)</f>
        <v>73</v>
      </c>
      <c r="DS22">
        <f>IFERROR(VLOOKUP($B22,'Raw Stats'!$S$3:$AH$528,4,FALSE),0)</f>
        <v>27</v>
      </c>
      <c r="DT22">
        <f>IFERROR(VLOOKUP($B22,'Raw Stats'!$S$3:$AH$528,5,FALSE),0)</f>
        <v>46</v>
      </c>
      <c r="DU22">
        <f>IFERROR(VLOOKUP($B22,'Raw Stats'!$S$3:$AH$528,6,FALSE),0)</f>
        <v>73</v>
      </c>
      <c r="DV22">
        <f>IFERROR(VLOOKUP($B22,'Raw Stats'!$S$3:$AH$528,7,FALSE),0)</f>
        <v>7</v>
      </c>
      <c r="DW22">
        <f>IFERROR(VLOOKUP($B22,'Raw Stats'!$S$3:$AH$528,8,FALSE),0)</f>
        <v>28</v>
      </c>
      <c r="DX22">
        <f>IFERROR(VLOOKUP($B22,'Raw Stats'!$S$3:$AH$528,9,FALSE),0)</f>
        <v>17</v>
      </c>
      <c r="DY22">
        <f>IFERROR(VLOOKUP($B22,'Raw Stats'!$S$3:$AH$528,10,FALSE),0)</f>
        <v>17</v>
      </c>
      <c r="DZ22">
        <f>IFERROR(VLOOKUP($B22,'Raw Stats'!$S$3:$AH$528,11,FALSE)+VLOOKUP($B22,'Raw Stats'!$S$3:$AH$528,12,FALSE),0)</f>
        <v>24</v>
      </c>
      <c r="EA22">
        <f>IFERROR(VLOOKUP($B22,'Raw Stats'!$S$3:$AH$528,13,FALSE)+VLOOKUP($B22,'Raw Stats'!$S$3:$AH$528,14,FALSE),0)</f>
        <v>0</v>
      </c>
      <c r="EB22">
        <f>IFERROR(VLOOKUP($B22,'Raw Stats'!$S$3:$AH$528,15,FALSE),0)</f>
        <v>2</v>
      </c>
      <c r="EC22">
        <f>IFERROR(VLOOKUP($B22,'Raw Stats'!$S$3:$AH$528,16,FALSE),0)</f>
        <v>216</v>
      </c>
    </row>
    <row r="23" spans="1:133" x14ac:dyDescent="0.2">
      <c r="A23">
        <f>IFERROR(VLOOKUP(B23,Sheet2!$W$1:$X$300,2,FALSE),301)</f>
        <v>85</v>
      </c>
      <c r="B23" t="s">
        <v>44</v>
      </c>
      <c r="C23">
        <f t="shared" si="0"/>
        <v>0.85878536813843187</v>
      </c>
      <c r="D23">
        <f t="shared" si="1"/>
        <v>1.1522899620954492</v>
      </c>
      <c r="E23">
        <f t="shared" si="2"/>
        <v>0.97670644834577736</v>
      </c>
      <c r="F23">
        <f t="shared" si="3"/>
        <v>1.2358940290073961</v>
      </c>
      <c r="G23">
        <f t="shared" si="4"/>
        <v>1.2498894810727712</v>
      </c>
      <c r="H23">
        <v>1.1499999999999999</v>
      </c>
      <c r="J23">
        <f>BS23*'Value Calculations'!$D$3</f>
        <v>6.5237668580166064</v>
      </c>
      <c r="K23">
        <f>BT23*'Value Calculations'!$D$4</f>
        <v>8.7915430092055473</v>
      </c>
      <c r="L23">
        <f>BU23*'Value Calculations'!$D$5</f>
        <v>11.409538517275626</v>
      </c>
      <c r="M23">
        <f>BV23*'Value Calculations'!$D$6</f>
        <v>-1.0005194553549028</v>
      </c>
      <c r="N23">
        <f>BW23*'Value Calculations'!$D$7</f>
        <v>2.9002009428015625</v>
      </c>
      <c r="O23">
        <f>BX23*'Value Calculations'!$D$8</f>
        <v>5.3199675483839446</v>
      </c>
      <c r="P23">
        <f>BY23*'Value Calculations'!$D$9</f>
        <v>1.8892876100627509</v>
      </c>
      <c r="Q23">
        <f>BZ23*'Value Calculations'!$D$10</f>
        <v>5.1144306370668655</v>
      </c>
      <c r="R23">
        <f>CA23*'Value Calculations'!$D$11</f>
        <v>0</v>
      </c>
      <c r="S23">
        <f>CB23*'Value Calculations'!$D$12</f>
        <v>1.6277654791788281</v>
      </c>
      <c r="T23">
        <f>CC23*'Value Calculations'!$D$13</f>
        <v>15.821423886776543</v>
      </c>
      <c r="V23">
        <f>CF23*'Value Calculations'!$D$3</f>
        <v>13.863004573285288</v>
      </c>
      <c r="W23">
        <f>CG23*'Value Calculations'!$D$4</f>
        <v>14.326958977964598</v>
      </c>
      <c r="X23">
        <f>CH23*'Value Calculations'!$D$5</f>
        <v>20.696372194127882</v>
      </c>
      <c r="Y23">
        <f>CI23*'Value Calculations'!$D$6</f>
        <v>1.6258441149517171</v>
      </c>
      <c r="Z23">
        <f>CJ23*'Value Calculations'!$D$7</f>
        <v>3.5153950821837121</v>
      </c>
      <c r="AA23">
        <f>CK23*'Value Calculations'!$D$8</f>
        <v>3.9540299346096885</v>
      </c>
      <c r="AB23">
        <f>CL23*'Value Calculations'!$D$9</f>
        <v>3.4007176981129517</v>
      </c>
      <c r="AC23">
        <f>CM23*'Value Calculations'!$D$10</f>
        <v>9.1329118519051171</v>
      </c>
      <c r="AD23">
        <f>CN23*'Value Calculations'!$D$11</f>
        <v>0</v>
      </c>
      <c r="AE23">
        <f>CO23*'Value Calculations'!$D$12</f>
        <v>2.441648218768242</v>
      </c>
      <c r="AF23">
        <f>CP23*'Value Calculations'!$D$13</f>
        <v>21.530894245917644</v>
      </c>
      <c r="AH23">
        <f>CS23*'Value Calculations'!$D$3</f>
        <v>2.4464125717562273</v>
      </c>
      <c r="AI23">
        <f>CT23*'Value Calculations'!$D$4</f>
        <v>4.5585778566250994</v>
      </c>
      <c r="AJ23">
        <f>CU23*'Value Calculations'!$D$5</f>
        <v>5.3067621010584309</v>
      </c>
      <c r="AK23">
        <f>CV23*'Value Calculations'!$D$6</f>
        <v>1.0005194553549028</v>
      </c>
      <c r="AL23">
        <f>CW23*'Value Calculations'!$D$7</f>
        <v>1.2303882787642992</v>
      </c>
      <c r="AM23">
        <f>CX23*'Value Calculations'!$D$8</f>
        <v>1.8691777872700346</v>
      </c>
      <c r="AN23">
        <f>CY23*'Value Calculations'!$D$9</f>
        <v>1.5114300880502007</v>
      </c>
      <c r="AO23">
        <f>CZ23*'Value Calculations'!$D$10</f>
        <v>2.5572153185334328</v>
      </c>
      <c r="AP23">
        <f>DA23*'Value Calculations'!$D$11</f>
        <v>0</v>
      </c>
      <c r="AQ23">
        <f>DB23*'Value Calculations'!$D$12</f>
        <v>0.81388273958941404</v>
      </c>
      <c r="AR23">
        <f>DC23*'Value Calculations'!$D$13</f>
        <v>6.0534143566797205</v>
      </c>
      <c r="AT23">
        <f>DF23*'Value Calculations'!$D$3</f>
        <v>13.455269144659251</v>
      </c>
      <c r="AU23">
        <f>DG23*'Value Calculations'!$D$4</f>
        <v>11.722057345607396</v>
      </c>
      <c r="AV23">
        <f>DH23*'Value Calculations'!$D$5</f>
        <v>18.308329248651585</v>
      </c>
      <c r="AW23">
        <f>DI23*'Value Calculations'!$D$6</f>
        <v>3.5018180937421599</v>
      </c>
      <c r="AX23">
        <f>DJ23*'Value Calculations'!$D$7</f>
        <v>3.3396253280745265</v>
      </c>
      <c r="AY23">
        <f>DK23*'Value Calculations'!$D$8</f>
        <v>5.7513162685231833</v>
      </c>
      <c r="AZ23">
        <f>DL23*'Value Calculations'!$D$9</f>
        <v>2.2671451320753011</v>
      </c>
      <c r="BA23">
        <f>DM23*'Value Calculations'!$D$10</f>
        <v>6.2103800592954803</v>
      </c>
      <c r="BB23">
        <f>DN23*'Value Calculations'!$D$11</f>
        <v>0.9907141480249374</v>
      </c>
      <c r="BC23">
        <f>DO23*'Value Calculations'!$D$12</f>
        <v>6.5110619167153123</v>
      </c>
      <c r="BD23">
        <f>DP23*'Value Calculations'!$D$13</f>
        <v>19.398441461178194</v>
      </c>
      <c r="BF23">
        <f>DS23*'Value Calculations'!$D$3</f>
        <v>13.863004573285288</v>
      </c>
      <c r="BG23">
        <f>DT23*'Value Calculations'!$D$4</f>
        <v>12.047670049652048</v>
      </c>
      <c r="BH23">
        <f>DU23*'Value Calculations'!$D$5</f>
        <v>18.83900545875743</v>
      </c>
      <c r="BI23">
        <f>DV23*'Value Calculations'!$D$6</f>
        <v>-0.12506493191936285</v>
      </c>
      <c r="BJ23">
        <f>DW23*'Value Calculations'!$D$7</f>
        <v>3.3396253280745265</v>
      </c>
      <c r="BK23">
        <f>DX23*'Value Calculations'!$D$8</f>
        <v>5.4637504550970242</v>
      </c>
      <c r="BL23">
        <f>DY23*'Value Calculations'!$D$9</f>
        <v>3.2747651907754349</v>
      </c>
      <c r="BM23">
        <f>DZ23*'Value Calculations'!$D$10</f>
        <v>9.4982283259813229</v>
      </c>
      <c r="BN23">
        <f>EA23*'Value Calculations'!$D$11</f>
        <v>2.9721424440748123</v>
      </c>
      <c r="BO23">
        <f>EB23*'Value Calculations'!$D$12</f>
        <v>4.883296437536484</v>
      </c>
      <c r="BP23">
        <f>EC23*'Value Calculations'!$D$13</f>
        <v>18.43539826807006</v>
      </c>
      <c r="BR23">
        <f>IFERROR(VLOOKUP($B23,'Raw Stats'!$CM$3:$DC$884,3,FALSE),0)</f>
        <v>68</v>
      </c>
      <c r="BS23">
        <f>IFERROR(VLOOKUP($B23,'Raw Stats'!$CM$3:$DC$884,4,FALSE),0)</f>
        <v>16</v>
      </c>
      <c r="BT23">
        <f>IFERROR(VLOOKUP($B23,'Raw Stats'!$CM$3:$DC$884,5,FALSE),0)</f>
        <v>27</v>
      </c>
      <c r="BU23">
        <f>IFERROR(VLOOKUP($B23,'Raw Stats'!$CM$3:$DC$884,6,FALSE),0)</f>
        <v>43</v>
      </c>
      <c r="BV23">
        <f>IFERROR(VLOOKUP($B23,'Raw Stats'!$CM$3:$DC$884,7,FALSE),0)</f>
        <v>-8</v>
      </c>
      <c r="BW23">
        <f>IFERROR(VLOOKUP($B23,'Raw Stats'!$CM$3:$DC$884,8,FALSE),0)</f>
        <v>33</v>
      </c>
      <c r="BX23">
        <f>IFERROR(VLOOKUP($B23,'Raw Stats'!$CM$3:$DC$884,9,FALSE),0)</f>
        <v>74</v>
      </c>
      <c r="BY23">
        <f>IFERROR(VLOOKUP($B23,'Raw Stats'!$CM$3:$DC$884,10,FALSE),0)</f>
        <v>15</v>
      </c>
      <c r="BZ23">
        <f>IFERROR(VLOOKUP($B23,'Raw Stats'!$CM$3:$DC$884,11,FALSE)+VLOOKUP($B23,'Raw Stats'!$CM$3:$DC$884,12,FALSE),0)</f>
        <v>14</v>
      </c>
      <c r="CA23">
        <f>IFERROR(VLOOKUP($B23,'Raw Stats'!$CM$3:$DC$884,13,FALSE)+VLOOKUP($B23,'Raw Stats'!$CM$3:$DC$884,14,FALSE),0)</f>
        <v>0</v>
      </c>
      <c r="CB23">
        <f>IFERROR(VLOOKUP($B23,'Raw Stats'!$CM$3:$DC$884,15,FALSE),0)</f>
        <v>2</v>
      </c>
      <c r="CC23">
        <f>IFERROR(VLOOKUP($B23,'Raw Stats'!$CM$3:$DC$884,16,FALSE),0)</f>
        <v>230</v>
      </c>
      <c r="CE23">
        <f>IFERROR(VLOOKUP($B23,'Raw Stats'!$BU$3:$CJ$528,3,FALSE),0)</f>
        <v>82</v>
      </c>
      <c r="CF23">
        <f>IFERROR(VLOOKUP($B23,'Raw Stats'!$BU$3:$CJ$528,4,FALSE),0)</f>
        <v>34</v>
      </c>
      <c r="CG23">
        <f>IFERROR(VLOOKUP($B23,'Raw Stats'!$BU$3:$CJ$5288,5,FALSE),0)</f>
        <v>44</v>
      </c>
      <c r="CH23">
        <f>IFERROR(VLOOKUP($B23,'Raw Stats'!$BU$3:$CJ$528,6,FALSE),0)</f>
        <v>78</v>
      </c>
      <c r="CI23">
        <f>IFERROR(VLOOKUP($B23,'Raw Stats'!$BU$3:$CJ$528,7,FALSE),0)</f>
        <v>13</v>
      </c>
      <c r="CJ23">
        <f>IFERROR(VLOOKUP($B23,'Raw Stats'!$BU$3:$CJ$528,8,FALSE),0)</f>
        <v>40</v>
      </c>
      <c r="CK23">
        <f>IFERROR(VLOOKUP($B23,'Raw Stats'!$BU$3:$CJ$528,9,FALSE),0)</f>
        <v>55</v>
      </c>
      <c r="CL23">
        <f>IFERROR(VLOOKUP($B23,'Raw Stats'!$BU$3:$CJ$528,10,FALSE),0)</f>
        <v>27</v>
      </c>
      <c r="CM23">
        <f>IFERROR(VLOOKUP($B23,'Raw Stats'!$BU$3:$CJ$528,11,FALSE)+VLOOKUP($B23,'Raw Stats'!$BU$3:$CJ$528,12,FALSE),0)</f>
        <v>25</v>
      </c>
      <c r="CN23">
        <f>IFERROR(VLOOKUP($B23,'Raw Stats'!$BU$3:$CJ$528,13,FALSE)+VLOOKUP($B23,'Raw Stats'!$BU$3:$CJ$528,14,FALSE),0)</f>
        <v>0</v>
      </c>
      <c r="CO23">
        <f>IFERROR(VLOOKUP($B23,'Raw Stats'!$BU$3:$CJ$528,15,FALSE),0)</f>
        <v>3</v>
      </c>
      <c r="CP23">
        <f>IFERROR(VLOOKUP($B23,'Raw Stats'!$BU$3:$CJ$528,16,FALSE),0)</f>
        <v>313</v>
      </c>
      <c r="CR23">
        <f>IFERROR(VLOOKUP($B23,'Raw Stats'!$BC$3:$BR$528,3,FALSE),0)</f>
        <v>28</v>
      </c>
      <c r="CS23">
        <f>IFERROR(VLOOKUP($B23,'Raw Stats'!$BC$3:$BR$528,4,FALSE),0)</f>
        <v>6</v>
      </c>
      <c r="CT23">
        <f>IFERROR(VLOOKUP($B23,'Raw Stats'!$BC$3:$BR$5288,5,FALSE),0)</f>
        <v>14</v>
      </c>
      <c r="CU23">
        <f>IFERROR(VLOOKUP($B23,'Raw Stats'!$BC$3:$BR$52888,6,FALSE),0)</f>
        <v>20</v>
      </c>
      <c r="CV23">
        <f>IFERROR(VLOOKUP($B23,'Raw Stats'!$BC$3:$BR$5288,7,FALSE),0)</f>
        <v>8</v>
      </c>
      <c r="CW23">
        <f>IFERROR(VLOOKUP($B23,'Raw Stats'!$BC$3:$BR$5288,8,FALSE),0)</f>
        <v>14</v>
      </c>
      <c r="CX23">
        <f>IFERROR(VLOOKUP($B23,'Raw Stats'!$BC$3:$BR$5288,9,FALSE),0)</f>
        <v>26</v>
      </c>
      <c r="CY23">
        <f>IFERROR(VLOOKUP($B23,'Raw Stats'!$BC$3:$BR$5288,10,FALSE),0)</f>
        <v>12</v>
      </c>
      <c r="CZ23">
        <f>IFERROR(VLOOKUP($B23,'Raw Stats'!$BC$3:$BR$5288,11,FALSE)+VLOOKUP($B23,'Raw Stats'!$BC$3:$BR$5288,12,FALSE),0)</f>
        <v>7</v>
      </c>
      <c r="DA23">
        <f>IFERROR(VLOOKUP($B23,'Raw Stats'!$BC$3:$BR$5288,13,FALSE)+VLOOKUP($B23,'Raw Stats'!$BC$3:$BR$5288,14,FALSE),0)</f>
        <v>0</v>
      </c>
      <c r="DB23">
        <f>IFERROR(VLOOKUP($B23,'Raw Stats'!$BC$3:$BR$5288,15,FALSE),0)</f>
        <v>1</v>
      </c>
      <c r="DC23">
        <f>IFERROR(VLOOKUP($B23,'Raw Stats'!$BC$3:$BR$5288,16,FALSE),0)</f>
        <v>88</v>
      </c>
      <c r="DE23">
        <f>IFERROR(VLOOKUP($B23,'Raw Stats'!$AK$3:$AZ$528,3,FALSE),0)</f>
        <v>74</v>
      </c>
      <c r="DF23">
        <f>IFERROR(VLOOKUP($B23,'Raw Stats'!$AK$3:$AZ$528,4,FALSE),0)</f>
        <v>33</v>
      </c>
      <c r="DG23">
        <f>IFERROR(VLOOKUP($B23,'Raw Stats'!$AK$3:$AZ$528,5,FALSE),0)</f>
        <v>36</v>
      </c>
      <c r="DH23">
        <f>IFERROR(VLOOKUP($B23,'Raw Stats'!$AK$3:$AZ$528,6,FALSE),0)</f>
        <v>69</v>
      </c>
      <c r="DI23">
        <f>IFERROR(VLOOKUP($B23,'Raw Stats'!$AK$3:$AZ$528,7,FALSE),0)</f>
        <v>28</v>
      </c>
      <c r="DJ23">
        <f>IFERROR(VLOOKUP($B23,'Raw Stats'!$AK$3:$AZ$528,8,FALSE),0)</f>
        <v>38</v>
      </c>
      <c r="DK23">
        <f>IFERROR(VLOOKUP($B23,'Raw Stats'!$AK$3:$AZ$528,9,FALSE),0)</f>
        <v>80</v>
      </c>
      <c r="DL23">
        <f>IFERROR(VLOOKUP($B23,'Raw Stats'!$AK$3:$AZ$528,10,FALSE),0)</f>
        <v>18</v>
      </c>
      <c r="DM23">
        <f>IFERROR(VLOOKUP($B23,'Raw Stats'!$AK$3:$AZ$528,11,FALSE)+VLOOKUP($B23,'Raw Stats'!$AK$3:$AZ$528,12,FALSE),0)</f>
        <v>17</v>
      </c>
      <c r="DN23">
        <f>IFERROR(VLOOKUP($B23,'Raw Stats'!$AK$3:$AZ$528,13,FALSE)+VLOOKUP($B23,'Raw Stats'!$AK$3:$AZ$528,14,FALSE),0)</f>
        <v>1</v>
      </c>
      <c r="DO23">
        <f>IFERROR(VLOOKUP($B23,'Raw Stats'!$AK$3:$AZ$528,15,FALSE),0)</f>
        <v>8</v>
      </c>
      <c r="DP23">
        <f>IFERROR(VLOOKUP($B23,'Raw Stats'!$AK$3:$AZ$528,16,FALSE),0)</f>
        <v>282</v>
      </c>
      <c r="DR23">
        <f>IFERROR(VLOOKUP($B23,'Raw Stats'!$S$3:$AH$528,3,FALSE),0)</f>
        <v>74</v>
      </c>
      <c r="DS23">
        <f>IFERROR(VLOOKUP($B23,'Raw Stats'!$S$3:$AH$528,4,FALSE),0)</f>
        <v>34</v>
      </c>
      <c r="DT23">
        <f>IFERROR(VLOOKUP($B23,'Raw Stats'!$S$3:$AH$528,5,FALSE),0)</f>
        <v>37</v>
      </c>
      <c r="DU23">
        <f>IFERROR(VLOOKUP($B23,'Raw Stats'!$S$3:$AH$528,6,FALSE),0)</f>
        <v>71</v>
      </c>
      <c r="DV23">
        <f>IFERROR(VLOOKUP($B23,'Raw Stats'!$S$3:$AH$528,7,FALSE),0)</f>
        <v>-1</v>
      </c>
      <c r="DW23">
        <f>IFERROR(VLOOKUP($B23,'Raw Stats'!$S$3:$AH$528,8,FALSE),0)</f>
        <v>38</v>
      </c>
      <c r="DX23">
        <f>IFERROR(VLOOKUP($B23,'Raw Stats'!$S$3:$AH$528,9,FALSE),0)</f>
        <v>76</v>
      </c>
      <c r="DY23">
        <f>IFERROR(VLOOKUP($B23,'Raw Stats'!$S$3:$AH$528,10,FALSE),0)</f>
        <v>26</v>
      </c>
      <c r="DZ23">
        <f>IFERROR(VLOOKUP($B23,'Raw Stats'!$S$3:$AH$528,11,FALSE)+VLOOKUP($B23,'Raw Stats'!$S$3:$AH$528,12,FALSE),0)</f>
        <v>26</v>
      </c>
      <c r="EA23">
        <f>IFERROR(VLOOKUP($B23,'Raw Stats'!$S$3:$AH$528,13,FALSE)+VLOOKUP($B23,'Raw Stats'!$S$3:$AH$528,14,FALSE),0)</f>
        <v>3</v>
      </c>
      <c r="EB23">
        <f>IFERROR(VLOOKUP($B23,'Raw Stats'!$S$3:$AH$528,15,FALSE),0)</f>
        <v>6</v>
      </c>
      <c r="EC23">
        <f>IFERROR(VLOOKUP($B23,'Raw Stats'!$S$3:$AH$528,16,FALSE),0)</f>
        <v>268</v>
      </c>
    </row>
    <row r="24" spans="1:133" x14ac:dyDescent="0.2">
      <c r="A24">
        <f>IFERROR(VLOOKUP(B24,Sheet2!$W$1:$X$300,2,FALSE),301)</f>
        <v>35</v>
      </c>
      <c r="B24" t="s">
        <v>702</v>
      </c>
      <c r="C24">
        <f t="shared" si="0"/>
        <v>1.1974236368405191</v>
      </c>
      <c r="D24">
        <f t="shared" si="1"/>
        <v>1.2261146605649484</v>
      </c>
      <c r="E24">
        <f t="shared" si="2"/>
        <v>0.76809004411526249</v>
      </c>
      <c r="F24">
        <f t="shared" si="3"/>
        <v>0.96005690962340706</v>
      </c>
      <c r="G24">
        <f t="shared" si="4"/>
        <v>1.0564172901399367</v>
      </c>
      <c r="H24">
        <v>1.1399999999999999</v>
      </c>
      <c r="J24">
        <f>BS24*'Value Calculations'!$D$3</f>
        <v>4.4850897148864171</v>
      </c>
      <c r="K24">
        <f>BT24*'Value Calculations'!$D$4</f>
        <v>12.047670049652048</v>
      </c>
      <c r="L24">
        <f>BU24*'Value Calculations'!$D$5</f>
        <v>12.736229042540234</v>
      </c>
      <c r="M24">
        <f>BV24*'Value Calculations'!$D$6</f>
        <v>1.6258441149517171</v>
      </c>
      <c r="N24">
        <f>BW24*'Value Calculations'!$D$7</f>
        <v>3.2517404510199337</v>
      </c>
      <c r="O24">
        <f>BX24*'Value Calculations'!$D$8</f>
        <v>4.2415957480358477</v>
      </c>
      <c r="P24">
        <f>BY24*'Value Calculations'!$D$9</f>
        <v>16.121920939202141</v>
      </c>
      <c r="Q24">
        <f>BZ24*'Value Calculations'!$D$10</f>
        <v>5.1144306370668655</v>
      </c>
      <c r="R24">
        <f>CA24*'Value Calculations'!$D$11</f>
        <v>0.9907141480249374</v>
      </c>
      <c r="S24">
        <f>CB24*'Value Calculations'!$D$12</f>
        <v>1.6277654791788281</v>
      </c>
      <c r="T24">
        <f>CC24*'Value Calculations'!$D$13</f>
        <v>10.799841522712683</v>
      </c>
      <c r="V24">
        <f>CF24*'Value Calculations'!$D$3</f>
        <v>5.7082960007645305</v>
      </c>
      <c r="W24">
        <f>CG24*'Value Calculations'!$D$4</f>
        <v>10.745219233473447</v>
      </c>
      <c r="X24">
        <f>CH24*'Value Calculations'!$D$5</f>
        <v>12.470890937487313</v>
      </c>
      <c r="Y24">
        <f>CI24*'Value Calculations'!$D$6</f>
        <v>1.5007791830323542</v>
      </c>
      <c r="Z24">
        <f>CJ24*'Value Calculations'!$D$7</f>
        <v>5.5367472544393461</v>
      </c>
      <c r="AA24">
        <f>CK24*'Value Calculations'!$D$8</f>
        <v>5.2480760950274048</v>
      </c>
      <c r="AB24">
        <f>CL24*'Value Calculations'!$D$9</f>
        <v>12.973108255764224</v>
      </c>
      <c r="AC24">
        <f>CM24*'Value Calculations'!$D$10</f>
        <v>7.3063294815240942</v>
      </c>
      <c r="AD24">
        <f>CN24*'Value Calculations'!$D$11</f>
        <v>2.9721424440748123</v>
      </c>
      <c r="AE24">
        <f>CO24*'Value Calculations'!$D$12</f>
        <v>1.6277654791788281</v>
      </c>
      <c r="AF24">
        <f>CP24*'Value Calculations'!$D$13</f>
        <v>12.381983911390337</v>
      </c>
      <c r="AH24">
        <f>CS24*'Value Calculations'!$D$3</f>
        <v>1.6309417145041516</v>
      </c>
      <c r="AI24">
        <f>CT24*'Value Calculations'!$D$4</f>
        <v>3.5817397444911494</v>
      </c>
      <c r="AJ24">
        <f>CU24*'Value Calculations'!$D$5</f>
        <v>3.980071575793823</v>
      </c>
      <c r="AK24">
        <f>CV24*'Value Calculations'!$D$6</f>
        <v>-0.87545452343553998</v>
      </c>
      <c r="AL24">
        <f>CW24*'Value Calculations'!$D$7</f>
        <v>3.5153950821837121</v>
      </c>
      <c r="AM24">
        <f>CX24*'Value Calculations'!$D$8</f>
        <v>4.6729444681750865</v>
      </c>
      <c r="AN24">
        <f>CY24*'Value Calculations'!$D$9</f>
        <v>11.713583182389055</v>
      </c>
      <c r="AO24">
        <f>CZ24*'Value Calculations'!$D$10</f>
        <v>1.0959494222286141</v>
      </c>
      <c r="AP24">
        <f>DA24*'Value Calculations'!$D$11</f>
        <v>1.9814282960498748</v>
      </c>
      <c r="AQ24">
        <f>DB24*'Value Calculations'!$D$12</f>
        <v>0.81388273958941404</v>
      </c>
      <c r="AR24">
        <f>DC24*'Value Calculations'!$D$13</f>
        <v>3.9897503714479976</v>
      </c>
      <c r="AT24">
        <f>DF24*'Value Calculations'!$D$3</f>
        <v>3.6696188576343411</v>
      </c>
      <c r="AU24">
        <f>DG24*'Value Calculations'!$D$4</f>
        <v>5.8610286728036982</v>
      </c>
      <c r="AV24">
        <f>DH24*'Value Calculations'!$D$5</f>
        <v>7.1641288364288815</v>
      </c>
      <c r="AW24">
        <f>DI24*'Value Calculations'!$D$6</f>
        <v>0</v>
      </c>
      <c r="AX24">
        <f>DJ24*'Value Calculations'!$D$7</f>
        <v>6.5913657790944598</v>
      </c>
      <c r="AY24">
        <f>DK24*'Value Calculations'!$D$8</f>
        <v>6.0388820819493425</v>
      </c>
      <c r="AZ24">
        <f>DL24*'Value Calculations'!$D$9</f>
        <v>15.995968431864625</v>
      </c>
      <c r="BA24">
        <f>DM24*'Value Calculations'!$D$10</f>
        <v>3.6531647407620471</v>
      </c>
      <c r="BB24">
        <f>DN24*'Value Calculations'!$D$11</f>
        <v>0.9907141480249374</v>
      </c>
      <c r="BC24">
        <f>DO24*'Value Calculations'!$D$12</f>
        <v>0</v>
      </c>
      <c r="BD24">
        <f>DP24*'Value Calculations'!$D$13</f>
        <v>8.5985999384655116</v>
      </c>
      <c r="BF24">
        <f>DS24*'Value Calculations'!$D$3</f>
        <v>3.2618834290083032</v>
      </c>
      <c r="BG24">
        <f>DT24*'Value Calculations'!$D$4</f>
        <v>11.396444641562747</v>
      </c>
      <c r="BH24">
        <f>DU24*'Value Calculations'!$D$5</f>
        <v>11.409538517275626</v>
      </c>
      <c r="BI24">
        <f>DV24*'Value Calculations'!$D$6</f>
        <v>-1.0005194553549028</v>
      </c>
      <c r="BJ24">
        <f>DW24*'Value Calculations'!$D$7</f>
        <v>5.8882867626577173</v>
      </c>
      <c r="BK24">
        <f>DX24*'Value Calculations'!$D$8</f>
        <v>10.064803469915571</v>
      </c>
      <c r="BL24">
        <f>DY24*'Value Calculations'!$D$9</f>
        <v>24.308833916140728</v>
      </c>
      <c r="BM24">
        <f>DZ24*'Value Calculations'!$D$10</f>
        <v>9.1329118519051171</v>
      </c>
      <c r="BN24">
        <f>EA24*'Value Calculations'!$D$11</f>
        <v>0</v>
      </c>
      <c r="BO24">
        <f>EB24*'Value Calculations'!$D$12</f>
        <v>0.81388273958941404</v>
      </c>
      <c r="BP24">
        <f>EC24*'Value Calculations'!$D$13</f>
        <v>11.350151918774475</v>
      </c>
      <c r="BR24">
        <f>IFERROR(VLOOKUP($B24,'Raw Stats'!$CM$3:$DC$884,3,FALSE),0)</f>
        <v>61</v>
      </c>
      <c r="BS24">
        <f>IFERROR(VLOOKUP($B24,'Raw Stats'!$CM$3:$DC$884,4,FALSE),0)</f>
        <v>11</v>
      </c>
      <c r="BT24">
        <f>IFERROR(VLOOKUP($B24,'Raw Stats'!$CM$3:$DC$884,5,FALSE),0)</f>
        <v>37</v>
      </c>
      <c r="BU24">
        <f>IFERROR(VLOOKUP($B24,'Raw Stats'!$CM$3:$DC$884,6,FALSE),0)</f>
        <v>48</v>
      </c>
      <c r="BV24">
        <f>IFERROR(VLOOKUP($B24,'Raw Stats'!$CM$3:$DC$884,7,FALSE),0)</f>
        <v>13</v>
      </c>
      <c r="BW24">
        <f>IFERROR(VLOOKUP($B24,'Raw Stats'!$CM$3:$DC$884,8,FALSE),0)</f>
        <v>37</v>
      </c>
      <c r="BX24">
        <f>IFERROR(VLOOKUP($B24,'Raw Stats'!$CM$3:$DC$884,9,FALSE),0)</f>
        <v>59</v>
      </c>
      <c r="BY24">
        <f>IFERROR(VLOOKUP($B24,'Raw Stats'!$CM$3:$DC$884,10,FALSE),0)</f>
        <v>128</v>
      </c>
      <c r="BZ24">
        <f>IFERROR(VLOOKUP($B24,'Raw Stats'!$CM$3:$DC$884,11,FALSE)+VLOOKUP($B24,'Raw Stats'!$CM$3:$DC$884,12,FALSE),0)</f>
        <v>14</v>
      </c>
      <c r="CA24">
        <f>IFERROR(VLOOKUP($B24,'Raw Stats'!$CM$3:$DC$884,13,FALSE)+VLOOKUP($B24,'Raw Stats'!$CM$3:$DC$884,14,FALSE),0)</f>
        <v>1</v>
      </c>
      <c r="CB24">
        <f>IFERROR(VLOOKUP($B24,'Raw Stats'!$CM$3:$DC$884,15,FALSE),0)</f>
        <v>2</v>
      </c>
      <c r="CC24">
        <f>IFERROR(VLOOKUP($B24,'Raw Stats'!$CM$3:$DC$884,16,FALSE),0)</f>
        <v>157</v>
      </c>
      <c r="CE24">
        <f>IFERROR(VLOOKUP($B24,'Raw Stats'!$BU$3:$CJ$528,3,FALSE),0)</f>
        <v>64</v>
      </c>
      <c r="CF24">
        <f>IFERROR(VLOOKUP($B24,'Raw Stats'!$BU$3:$CJ$528,4,FALSE),0)</f>
        <v>14</v>
      </c>
      <c r="CG24">
        <f>IFERROR(VLOOKUP($B24,'Raw Stats'!$BU$3:$CJ$5288,5,FALSE),0)</f>
        <v>33</v>
      </c>
      <c r="CH24">
        <f>IFERROR(VLOOKUP($B24,'Raw Stats'!$BU$3:$CJ$528,6,FALSE),0)</f>
        <v>47</v>
      </c>
      <c r="CI24">
        <f>IFERROR(VLOOKUP($B24,'Raw Stats'!$BU$3:$CJ$528,7,FALSE),0)</f>
        <v>12</v>
      </c>
      <c r="CJ24">
        <f>IFERROR(VLOOKUP($B24,'Raw Stats'!$BU$3:$CJ$528,8,FALSE),0)</f>
        <v>63</v>
      </c>
      <c r="CK24">
        <f>IFERROR(VLOOKUP($B24,'Raw Stats'!$BU$3:$CJ$528,9,FALSE),0)</f>
        <v>73</v>
      </c>
      <c r="CL24">
        <f>IFERROR(VLOOKUP($B24,'Raw Stats'!$BU$3:$CJ$528,10,FALSE),0)</f>
        <v>103</v>
      </c>
      <c r="CM24">
        <f>IFERROR(VLOOKUP($B24,'Raw Stats'!$BU$3:$CJ$528,11,FALSE)+VLOOKUP($B24,'Raw Stats'!$BU$3:$CJ$528,12,FALSE),0)</f>
        <v>20</v>
      </c>
      <c r="CN24">
        <f>IFERROR(VLOOKUP($B24,'Raw Stats'!$BU$3:$CJ$528,13,FALSE)+VLOOKUP($B24,'Raw Stats'!$BU$3:$CJ$528,14,FALSE),0)</f>
        <v>3</v>
      </c>
      <c r="CO24">
        <f>IFERROR(VLOOKUP($B24,'Raw Stats'!$BU$3:$CJ$528,15,FALSE),0)</f>
        <v>2</v>
      </c>
      <c r="CP24">
        <f>IFERROR(VLOOKUP($B24,'Raw Stats'!$BU$3:$CJ$528,16,FALSE),0)</f>
        <v>180</v>
      </c>
      <c r="CR24">
        <f>IFERROR(VLOOKUP($B24,'Raw Stats'!$BC$3:$BR$528,3,FALSE),0)</f>
        <v>47</v>
      </c>
      <c r="CS24">
        <f>IFERROR(VLOOKUP($B24,'Raw Stats'!$BC$3:$BR$528,4,FALSE),0)</f>
        <v>4</v>
      </c>
      <c r="CT24">
        <f>IFERROR(VLOOKUP($B24,'Raw Stats'!$BC$3:$BR$5288,5,FALSE),0)</f>
        <v>11</v>
      </c>
      <c r="CU24">
        <f>IFERROR(VLOOKUP($B24,'Raw Stats'!$BC$3:$BR$52888,6,FALSE),0)</f>
        <v>15</v>
      </c>
      <c r="CV24">
        <f>IFERROR(VLOOKUP($B24,'Raw Stats'!$BC$3:$BR$5288,7,FALSE),0)</f>
        <v>-7</v>
      </c>
      <c r="CW24">
        <f>IFERROR(VLOOKUP($B24,'Raw Stats'!$BC$3:$BR$5288,8,FALSE),0)</f>
        <v>40</v>
      </c>
      <c r="CX24">
        <f>IFERROR(VLOOKUP($B24,'Raw Stats'!$BC$3:$BR$5288,9,FALSE),0)</f>
        <v>65</v>
      </c>
      <c r="CY24">
        <f>IFERROR(VLOOKUP($B24,'Raw Stats'!$BC$3:$BR$5288,10,FALSE),0)</f>
        <v>93</v>
      </c>
      <c r="CZ24">
        <f>IFERROR(VLOOKUP($B24,'Raw Stats'!$BC$3:$BR$5288,11,FALSE)+VLOOKUP($B24,'Raw Stats'!$BC$3:$BR$5288,12,FALSE),0)</f>
        <v>3</v>
      </c>
      <c r="DA24">
        <f>IFERROR(VLOOKUP($B24,'Raw Stats'!$BC$3:$BR$5288,13,FALSE)+VLOOKUP($B24,'Raw Stats'!$BC$3:$BR$5288,14,FALSE),0)</f>
        <v>2</v>
      </c>
      <c r="DB24">
        <f>IFERROR(VLOOKUP($B24,'Raw Stats'!$BC$3:$BR$5288,15,FALSE),0)</f>
        <v>1</v>
      </c>
      <c r="DC24">
        <f>IFERROR(VLOOKUP($B24,'Raw Stats'!$BC$3:$BR$5288,16,FALSE),0)</f>
        <v>58</v>
      </c>
      <c r="DE24">
        <f>IFERROR(VLOOKUP($B24,'Raw Stats'!$AK$3:$AZ$528,3,FALSE),0)</f>
        <v>61</v>
      </c>
      <c r="DF24">
        <f>IFERROR(VLOOKUP($B24,'Raw Stats'!$AK$3:$AZ$528,4,FALSE),0)</f>
        <v>9</v>
      </c>
      <c r="DG24">
        <f>IFERROR(VLOOKUP($B24,'Raw Stats'!$AK$3:$AZ$528,5,FALSE),0)</f>
        <v>18</v>
      </c>
      <c r="DH24">
        <f>IFERROR(VLOOKUP($B24,'Raw Stats'!$AK$3:$AZ$528,6,FALSE),0)</f>
        <v>27</v>
      </c>
      <c r="DI24">
        <f>IFERROR(VLOOKUP($B24,'Raw Stats'!$AK$3:$AZ$528,7,FALSE),0)</f>
        <v>0</v>
      </c>
      <c r="DJ24">
        <f>IFERROR(VLOOKUP($B24,'Raw Stats'!$AK$3:$AZ$528,8,FALSE),0)</f>
        <v>75</v>
      </c>
      <c r="DK24">
        <f>IFERROR(VLOOKUP($B24,'Raw Stats'!$AK$3:$AZ$528,9,FALSE),0)</f>
        <v>84</v>
      </c>
      <c r="DL24">
        <f>IFERROR(VLOOKUP($B24,'Raw Stats'!$AK$3:$AZ$528,10,FALSE),0)</f>
        <v>127</v>
      </c>
      <c r="DM24">
        <f>IFERROR(VLOOKUP($B24,'Raw Stats'!$AK$3:$AZ$528,11,FALSE)+VLOOKUP($B24,'Raw Stats'!$AK$3:$AZ$528,12,FALSE),0)</f>
        <v>10</v>
      </c>
      <c r="DN24">
        <f>IFERROR(VLOOKUP($B24,'Raw Stats'!$AK$3:$AZ$528,13,FALSE)+VLOOKUP($B24,'Raw Stats'!$AK$3:$AZ$528,14,FALSE),0)</f>
        <v>1</v>
      </c>
      <c r="DO24">
        <f>IFERROR(VLOOKUP($B24,'Raw Stats'!$AK$3:$AZ$528,15,FALSE),0)</f>
        <v>0</v>
      </c>
      <c r="DP24">
        <f>IFERROR(VLOOKUP($B24,'Raw Stats'!$AK$3:$AZ$528,16,FALSE),0)</f>
        <v>125</v>
      </c>
      <c r="DR24">
        <f>IFERROR(VLOOKUP($B24,'Raw Stats'!$S$3:$AH$528,3,FALSE),0)</f>
        <v>82</v>
      </c>
      <c r="DS24">
        <f>IFERROR(VLOOKUP($B24,'Raw Stats'!$S$3:$AH$528,4,FALSE),0)</f>
        <v>8</v>
      </c>
      <c r="DT24">
        <f>IFERROR(VLOOKUP($B24,'Raw Stats'!$S$3:$AH$528,5,FALSE),0)</f>
        <v>35</v>
      </c>
      <c r="DU24">
        <f>IFERROR(VLOOKUP($B24,'Raw Stats'!$S$3:$AH$528,6,FALSE),0)</f>
        <v>43</v>
      </c>
      <c r="DV24">
        <f>IFERROR(VLOOKUP($B24,'Raw Stats'!$S$3:$AH$528,7,FALSE),0)</f>
        <v>-8</v>
      </c>
      <c r="DW24">
        <f>IFERROR(VLOOKUP($B24,'Raw Stats'!$S$3:$AH$528,8,FALSE),0)</f>
        <v>67</v>
      </c>
      <c r="DX24">
        <f>IFERROR(VLOOKUP($B24,'Raw Stats'!$S$3:$AH$528,9,FALSE),0)</f>
        <v>140</v>
      </c>
      <c r="DY24">
        <f>IFERROR(VLOOKUP($B24,'Raw Stats'!$S$3:$AH$528,10,FALSE),0)</f>
        <v>193</v>
      </c>
      <c r="DZ24">
        <f>IFERROR(VLOOKUP($B24,'Raw Stats'!$S$3:$AH$528,11,FALSE)+VLOOKUP($B24,'Raw Stats'!$S$3:$AH$528,12,FALSE),0)</f>
        <v>25</v>
      </c>
      <c r="EA24">
        <f>IFERROR(VLOOKUP($B24,'Raw Stats'!$S$3:$AH$528,13,FALSE)+VLOOKUP($B24,'Raw Stats'!$S$3:$AH$528,14,FALSE),0)</f>
        <v>0</v>
      </c>
      <c r="EB24">
        <f>IFERROR(VLOOKUP($B24,'Raw Stats'!$S$3:$AH$528,15,FALSE),0)</f>
        <v>1</v>
      </c>
      <c r="EC24">
        <f>IFERROR(VLOOKUP($B24,'Raw Stats'!$S$3:$AH$528,16,FALSE),0)</f>
        <v>165</v>
      </c>
    </row>
    <row r="25" spans="1:133" x14ac:dyDescent="0.2">
      <c r="A25">
        <f>IFERROR(VLOOKUP(B25,Sheet2!$W$1:$X$300,2,FALSE),301)</f>
        <v>16</v>
      </c>
      <c r="B25" s="28" t="s">
        <v>43</v>
      </c>
      <c r="C25">
        <f t="shared" si="0"/>
        <v>1.1477148350523632</v>
      </c>
      <c r="D25">
        <f t="shared" si="1"/>
        <v>1.0665673390850006</v>
      </c>
      <c r="E25">
        <f t="shared" si="2"/>
        <v>1.3779393318077033</v>
      </c>
      <c r="F25">
        <f t="shared" si="3"/>
        <v>0.93112416755684468</v>
      </c>
      <c r="G25">
        <f t="shared" si="4"/>
        <v>1.0042963388496036</v>
      </c>
      <c r="H25">
        <v>1.1399999999999999</v>
      </c>
      <c r="J25">
        <f>BS25*'Value Calculations'!$D$3</f>
        <v>6.1160314293905689</v>
      </c>
      <c r="K25">
        <f>BT25*'Value Calculations'!$D$4</f>
        <v>14.652571682009247</v>
      </c>
      <c r="L25">
        <f>BU25*'Value Calculations'!$D$5</f>
        <v>15.920286303175292</v>
      </c>
      <c r="M25">
        <f>BV25*'Value Calculations'!$D$6</f>
        <v>2.6263635703066202</v>
      </c>
      <c r="N25">
        <f>BW25*'Value Calculations'!$D$7</f>
        <v>6.5034809020398674</v>
      </c>
      <c r="O25">
        <f>BX25*'Value Calculations'!$D$8</f>
        <v>6.9734709755843598</v>
      </c>
      <c r="P25">
        <f>BY25*'Value Calculations'!$D$9</f>
        <v>17.885256041927377</v>
      </c>
      <c r="Q25">
        <f>BZ25*'Value Calculations'!$D$10</f>
        <v>7.6716459556002992</v>
      </c>
      <c r="R25">
        <f>CA25*'Value Calculations'!$D$11</f>
        <v>0</v>
      </c>
      <c r="S25">
        <f>CB25*'Value Calculations'!$D$12</f>
        <v>4.0694136979470699</v>
      </c>
      <c r="T25">
        <f>CC25*'Value Calculations'!$D$13</f>
        <v>11.694095916313096</v>
      </c>
      <c r="V25">
        <f>CF25*'Value Calculations'!$D$3</f>
        <v>4.0773542862603787</v>
      </c>
      <c r="W25">
        <f>CG25*'Value Calculations'!$D$4</f>
        <v>14.001346273919946</v>
      </c>
      <c r="X25">
        <f>CH25*'Value Calculations'!$D$5</f>
        <v>14.062919567804842</v>
      </c>
      <c r="Y25">
        <f>CI25*'Value Calculations'!$D$6</f>
        <v>-0.50025972767745142</v>
      </c>
      <c r="Z25">
        <f>CJ25*'Value Calculations'!$D$7</f>
        <v>7.1186750414220175</v>
      </c>
      <c r="AA25">
        <f>CK25*'Value Calculations'!$D$8</f>
        <v>9.7053462031328728</v>
      </c>
      <c r="AB25">
        <f>CL25*'Value Calculations'!$D$9</f>
        <v>15.74406341718959</v>
      </c>
      <c r="AC25">
        <f>CM25*'Value Calculations'!$D$10</f>
        <v>8.402278903752709</v>
      </c>
      <c r="AD25">
        <f>CN25*'Value Calculations'!$D$11</f>
        <v>0</v>
      </c>
      <c r="AE25">
        <f>CO25*'Value Calculations'!$D$12</f>
        <v>0.81388273958941404</v>
      </c>
      <c r="AF25">
        <f>CP25*'Value Calculations'!$D$13</f>
        <v>14.032915099575716</v>
      </c>
      <c r="AH25">
        <f>CS25*'Value Calculations'!$D$3</f>
        <v>4.4850897148864171</v>
      </c>
      <c r="AI25">
        <f>CT25*'Value Calculations'!$D$4</f>
        <v>8.7915430092055473</v>
      </c>
      <c r="AJ25">
        <f>CU25*'Value Calculations'!$D$5</f>
        <v>10.082847992011018</v>
      </c>
      <c r="AK25">
        <f>CV25*'Value Calculations'!$D$6</f>
        <v>1.5007791830323542</v>
      </c>
      <c r="AL25">
        <f>CW25*'Value Calculations'!$D$7</f>
        <v>5.0094379921117902</v>
      </c>
      <c r="AM25">
        <f>CX25*'Value Calculations'!$D$8</f>
        <v>3.6664641211835294</v>
      </c>
      <c r="AN25">
        <f>CY25*'Value Calculations'!$D$9</f>
        <v>6.1716728595383197</v>
      </c>
      <c r="AO25">
        <f>CZ25*'Value Calculations'!$D$10</f>
        <v>9.4982283259813229</v>
      </c>
      <c r="AP25">
        <f>DA25*'Value Calculations'!$D$11</f>
        <v>0</v>
      </c>
      <c r="AQ25">
        <f>DB25*'Value Calculations'!$D$12</f>
        <v>0</v>
      </c>
      <c r="AR25">
        <f>DC25*'Value Calculations'!$D$13</f>
        <v>8.6673887379732371</v>
      </c>
      <c r="AT25">
        <f>DF25*'Value Calculations'!$D$3</f>
        <v>2.8541480003822652</v>
      </c>
      <c r="AU25">
        <f>DG25*'Value Calculations'!$D$4</f>
        <v>9.4427684172948485</v>
      </c>
      <c r="AV25">
        <f>DH25*'Value Calculations'!$D$5</f>
        <v>9.5521717819051766</v>
      </c>
      <c r="AW25">
        <f>DI25*'Value Calculations'!$D$6</f>
        <v>1.1255843872742657</v>
      </c>
      <c r="AX25">
        <f>DJ25*'Value Calculations'!$D$7</f>
        <v>10.458300369496543</v>
      </c>
      <c r="AY25">
        <f>DK25*'Value Calculations'!$D$8</f>
        <v>7.5486026024366781</v>
      </c>
      <c r="AZ25">
        <f>DL25*'Value Calculations'!$D$9</f>
        <v>14.232633329139389</v>
      </c>
      <c r="BA25">
        <f>DM25*'Value Calculations'!$D$10</f>
        <v>5.1144306370668655</v>
      </c>
      <c r="BB25">
        <f>DN25*'Value Calculations'!$D$11</f>
        <v>0.9907141480249374</v>
      </c>
      <c r="BC25">
        <f>DO25*'Value Calculations'!$D$12</f>
        <v>0</v>
      </c>
      <c r="BD25">
        <f>DP25*'Value Calculations'!$D$13</f>
        <v>14.101703899083439</v>
      </c>
      <c r="BF25">
        <f>DS25*'Value Calculations'!$D$3</f>
        <v>5.7082960007645305</v>
      </c>
      <c r="BG25">
        <f>DT25*'Value Calculations'!$D$4</f>
        <v>7.8147048970715982</v>
      </c>
      <c r="BH25">
        <f>DU25*'Value Calculations'!$D$5</f>
        <v>10.082847992011018</v>
      </c>
      <c r="BI25">
        <f>DV25*'Value Calculations'!$D$6</f>
        <v>-1.0005194553549028</v>
      </c>
      <c r="BJ25">
        <f>DW25*'Value Calculations'!$D$7</f>
        <v>10.897724754769508</v>
      </c>
      <c r="BK25">
        <f>DX25*'Value Calculations'!$D$8</f>
        <v>7.9080598692193771</v>
      </c>
      <c r="BL25">
        <f>DY25*'Value Calculations'!$D$9</f>
        <v>13.350965777776773</v>
      </c>
      <c r="BM25">
        <f>DZ25*'Value Calculations'!$D$10</f>
        <v>6.5756965333716852</v>
      </c>
      <c r="BN25">
        <f>EA25*'Value Calculations'!$D$11</f>
        <v>0</v>
      </c>
      <c r="BO25">
        <f>EB25*'Value Calculations'!$D$12</f>
        <v>2.441648218768242</v>
      </c>
      <c r="BP25">
        <f>EC25*'Value Calculations'!$D$13</f>
        <v>13.551393503021647</v>
      </c>
      <c r="BR25">
        <f>IFERROR(VLOOKUP($B25,'Raw Stats'!$CM$3:$DC$884,3,FALSE),0)</f>
        <v>82</v>
      </c>
      <c r="BS25">
        <f>IFERROR(VLOOKUP($B25,'Raw Stats'!$CM$3:$DC$884,4,FALSE),0)</f>
        <v>15</v>
      </c>
      <c r="BT25">
        <f>IFERROR(VLOOKUP($B25,'Raw Stats'!$CM$3:$DC$884,5,FALSE),0)</f>
        <v>45</v>
      </c>
      <c r="BU25">
        <f>IFERROR(VLOOKUP($B25,'Raw Stats'!$CM$3:$DC$884,6,FALSE),0)</f>
        <v>60</v>
      </c>
      <c r="BV25">
        <f>IFERROR(VLOOKUP($B25,'Raw Stats'!$CM$3:$DC$884,7,FALSE),0)</f>
        <v>21</v>
      </c>
      <c r="BW25">
        <f>IFERROR(VLOOKUP($B25,'Raw Stats'!$CM$3:$DC$884,8,FALSE),0)</f>
        <v>74</v>
      </c>
      <c r="BX25">
        <f>IFERROR(VLOOKUP($B25,'Raw Stats'!$CM$3:$DC$884,9,FALSE),0)</f>
        <v>97</v>
      </c>
      <c r="BY25">
        <f>IFERROR(VLOOKUP($B25,'Raw Stats'!$CM$3:$DC$884,10,FALSE),0)</f>
        <v>142</v>
      </c>
      <c r="BZ25">
        <f>IFERROR(VLOOKUP($B25,'Raw Stats'!$CM$3:$DC$884,11,FALSE)+VLOOKUP($B25,'Raw Stats'!$CM$3:$DC$884,12,FALSE),0)</f>
        <v>21</v>
      </c>
      <c r="CA25">
        <f>IFERROR(VLOOKUP($B25,'Raw Stats'!$CM$3:$DC$884,13,FALSE)+VLOOKUP($B25,'Raw Stats'!$CM$3:$DC$884,14,FALSE),0)</f>
        <v>0</v>
      </c>
      <c r="CB25">
        <f>IFERROR(VLOOKUP($B25,'Raw Stats'!$CM$3:$DC$884,15,FALSE),0)</f>
        <v>5</v>
      </c>
      <c r="CC25">
        <f>IFERROR(VLOOKUP($B25,'Raw Stats'!$CM$3:$DC$884,16,FALSE),0)</f>
        <v>170</v>
      </c>
      <c r="CE25">
        <f>IFERROR(VLOOKUP($B25,'Raw Stats'!$BU$3:$CJ$528,3,FALSE),0)</f>
        <v>82</v>
      </c>
      <c r="CF25">
        <f>IFERROR(VLOOKUP($B25,'Raw Stats'!$BU$3:$CJ$528,4,FALSE),0)</f>
        <v>10</v>
      </c>
      <c r="CG25">
        <f>IFERROR(VLOOKUP($B25,'Raw Stats'!$BU$3:$CJ$5288,5,FALSE),0)</f>
        <v>43</v>
      </c>
      <c r="CH25">
        <f>IFERROR(VLOOKUP($B25,'Raw Stats'!$BU$3:$CJ$528,6,FALSE),0)</f>
        <v>53</v>
      </c>
      <c r="CI25">
        <f>IFERROR(VLOOKUP($B25,'Raw Stats'!$BU$3:$CJ$528,7,FALSE),0)</f>
        <v>-4</v>
      </c>
      <c r="CJ25">
        <f>IFERROR(VLOOKUP($B25,'Raw Stats'!$BU$3:$CJ$528,8,FALSE),0)</f>
        <v>81</v>
      </c>
      <c r="CK25">
        <f>IFERROR(VLOOKUP($B25,'Raw Stats'!$BU$3:$CJ$528,9,FALSE),0)</f>
        <v>135</v>
      </c>
      <c r="CL25">
        <f>IFERROR(VLOOKUP($B25,'Raw Stats'!$BU$3:$CJ$528,10,FALSE),0)</f>
        <v>125</v>
      </c>
      <c r="CM25">
        <f>IFERROR(VLOOKUP($B25,'Raw Stats'!$BU$3:$CJ$528,11,FALSE)+VLOOKUP($B25,'Raw Stats'!$BU$3:$CJ$528,12,FALSE),0)</f>
        <v>23</v>
      </c>
      <c r="CN25">
        <f>IFERROR(VLOOKUP($B25,'Raw Stats'!$BU$3:$CJ$528,13,FALSE)+VLOOKUP($B25,'Raw Stats'!$BU$3:$CJ$528,14,FALSE),0)</f>
        <v>0</v>
      </c>
      <c r="CO25">
        <f>IFERROR(VLOOKUP($B25,'Raw Stats'!$BU$3:$CJ$528,15,FALSE),0)</f>
        <v>1</v>
      </c>
      <c r="CP25">
        <f>IFERROR(VLOOKUP($B25,'Raw Stats'!$BU$3:$CJ$528,16,FALSE),0)</f>
        <v>204</v>
      </c>
      <c r="CR25">
        <f>IFERROR(VLOOKUP($B25,'Raw Stats'!$BC$3:$BR$528,3,FALSE),0)</f>
        <v>42</v>
      </c>
      <c r="CS25">
        <f>IFERROR(VLOOKUP($B25,'Raw Stats'!$BC$3:$BR$528,4,FALSE),0)</f>
        <v>11</v>
      </c>
      <c r="CT25">
        <f>IFERROR(VLOOKUP($B25,'Raw Stats'!$BC$3:$BR$5288,5,FALSE),0)</f>
        <v>27</v>
      </c>
      <c r="CU25">
        <f>IFERROR(VLOOKUP($B25,'Raw Stats'!$BC$3:$BR$52888,6,FALSE),0)</f>
        <v>38</v>
      </c>
      <c r="CV25">
        <f>IFERROR(VLOOKUP($B25,'Raw Stats'!$BC$3:$BR$5288,7,FALSE),0)</f>
        <v>12</v>
      </c>
      <c r="CW25">
        <f>IFERROR(VLOOKUP($B25,'Raw Stats'!$BC$3:$BR$5288,8,FALSE),0)</f>
        <v>57</v>
      </c>
      <c r="CX25">
        <f>IFERROR(VLOOKUP($B25,'Raw Stats'!$BC$3:$BR$5288,9,FALSE),0)</f>
        <v>51</v>
      </c>
      <c r="CY25">
        <f>IFERROR(VLOOKUP($B25,'Raw Stats'!$BC$3:$BR$5288,10,FALSE),0)</f>
        <v>49</v>
      </c>
      <c r="CZ25">
        <f>IFERROR(VLOOKUP($B25,'Raw Stats'!$BC$3:$BR$5288,11,FALSE)+VLOOKUP($B25,'Raw Stats'!$BC$3:$BR$5288,12,FALSE),0)</f>
        <v>26</v>
      </c>
      <c r="DA25">
        <f>IFERROR(VLOOKUP($B25,'Raw Stats'!$BC$3:$BR$5288,13,FALSE)+VLOOKUP($B25,'Raw Stats'!$BC$3:$BR$5288,14,FALSE),0)</f>
        <v>0</v>
      </c>
      <c r="DB25">
        <f>IFERROR(VLOOKUP($B25,'Raw Stats'!$BC$3:$BR$5288,15,FALSE),0)</f>
        <v>0</v>
      </c>
      <c r="DC25">
        <f>IFERROR(VLOOKUP($B25,'Raw Stats'!$BC$3:$BR$5288,16,FALSE),0)</f>
        <v>126</v>
      </c>
      <c r="DE25">
        <f>IFERROR(VLOOKUP($B25,'Raw Stats'!$AK$3:$AZ$528,3,FALSE),0)</f>
        <v>81</v>
      </c>
      <c r="DF25">
        <f>IFERROR(VLOOKUP($B25,'Raw Stats'!$AK$3:$AZ$528,4,FALSE),0)</f>
        <v>7</v>
      </c>
      <c r="DG25">
        <f>IFERROR(VLOOKUP($B25,'Raw Stats'!$AK$3:$AZ$528,5,FALSE),0)</f>
        <v>29</v>
      </c>
      <c r="DH25">
        <f>IFERROR(VLOOKUP($B25,'Raw Stats'!$AK$3:$AZ$528,6,FALSE),0)</f>
        <v>36</v>
      </c>
      <c r="DI25">
        <f>IFERROR(VLOOKUP($B25,'Raw Stats'!$AK$3:$AZ$528,7,FALSE),0)</f>
        <v>9</v>
      </c>
      <c r="DJ25">
        <f>IFERROR(VLOOKUP($B25,'Raw Stats'!$AK$3:$AZ$528,8,FALSE),0)</f>
        <v>119</v>
      </c>
      <c r="DK25">
        <f>IFERROR(VLOOKUP($B25,'Raw Stats'!$AK$3:$AZ$528,9,FALSE),0)</f>
        <v>105</v>
      </c>
      <c r="DL25">
        <f>IFERROR(VLOOKUP($B25,'Raw Stats'!$AK$3:$AZ$528,10,FALSE),0)</f>
        <v>113</v>
      </c>
      <c r="DM25">
        <f>IFERROR(VLOOKUP($B25,'Raw Stats'!$AK$3:$AZ$528,11,FALSE)+VLOOKUP($B25,'Raw Stats'!$AK$3:$AZ$528,12,FALSE),0)</f>
        <v>14</v>
      </c>
      <c r="DN25">
        <f>IFERROR(VLOOKUP($B25,'Raw Stats'!$AK$3:$AZ$528,13,FALSE)+VLOOKUP($B25,'Raw Stats'!$AK$3:$AZ$528,14,FALSE),0)</f>
        <v>1</v>
      </c>
      <c r="DO25">
        <f>IFERROR(VLOOKUP($B25,'Raw Stats'!$AK$3:$AZ$528,15,FALSE),0)</f>
        <v>0</v>
      </c>
      <c r="DP25">
        <f>IFERROR(VLOOKUP($B25,'Raw Stats'!$AK$3:$AZ$528,16,FALSE),0)</f>
        <v>205</v>
      </c>
      <c r="DR25">
        <f>IFERROR(VLOOKUP($B25,'Raw Stats'!$S$3:$AH$528,3,FALSE),0)</f>
        <v>77</v>
      </c>
      <c r="DS25">
        <f>IFERROR(VLOOKUP($B25,'Raw Stats'!$S$3:$AH$528,4,FALSE),0)</f>
        <v>14</v>
      </c>
      <c r="DT25">
        <f>IFERROR(VLOOKUP($B25,'Raw Stats'!$S$3:$AH$528,5,FALSE),0)</f>
        <v>24</v>
      </c>
      <c r="DU25">
        <f>IFERROR(VLOOKUP($B25,'Raw Stats'!$S$3:$AH$528,6,FALSE),0)</f>
        <v>38</v>
      </c>
      <c r="DV25">
        <f>IFERROR(VLOOKUP($B25,'Raw Stats'!$S$3:$AH$528,7,FALSE),0)</f>
        <v>-8</v>
      </c>
      <c r="DW25">
        <f>IFERROR(VLOOKUP($B25,'Raw Stats'!$S$3:$AH$528,8,FALSE),0)</f>
        <v>124</v>
      </c>
      <c r="DX25">
        <f>IFERROR(VLOOKUP($B25,'Raw Stats'!$S$3:$AH$528,9,FALSE),0)</f>
        <v>110</v>
      </c>
      <c r="DY25">
        <f>IFERROR(VLOOKUP($B25,'Raw Stats'!$S$3:$AH$528,10,FALSE),0)</f>
        <v>106</v>
      </c>
      <c r="DZ25">
        <f>IFERROR(VLOOKUP($B25,'Raw Stats'!$S$3:$AH$528,11,FALSE)+VLOOKUP($B25,'Raw Stats'!$S$3:$AH$528,12,FALSE),0)</f>
        <v>18</v>
      </c>
      <c r="EA25">
        <f>IFERROR(VLOOKUP($B25,'Raw Stats'!$S$3:$AH$528,13,FALSE)+VLOOKUP($B25,'Raw Stats'!$S$3:$AH$528,14,FALSE),0)</f>
        <v>0</v>
      </c>
      <c r="EB25">
        <f>IFERROR(VLOOKUP($B25,'Raw Stats'!$S$3:$AH$528,15,FALSE),0)</f>
        <v>3</v>
      </c>
      <c r="EC25">
        <f>IFERROR(VLOOKUP($B25,'Raw Stats'!$S$3:$AH$528,16,FALSE),0)</f>
        <v>197</v>
      </c>
    </row>
    <row r="26" spans="1:133" x14ac:dyDescent="0.2">
      <c r="A26">
        <f>IFERROR(VLOOKUP(B26,Sheet2!$W$1:$X$300,2,FALSE),301)</f>
        <v>18</v>
      </c>
      <c r="B26" t="s">
        <v>83</v>
      </c>
      <c r="C26">
        <f t="shared" si="0"/>
        <v>1.144316067249044</v>
      </c>
      <c r="D26">
        <f t="shared" si="1"/>
        <v>0.87704090735983742</v>
      </c>
      <c r="E26">
        <f t="shared" si="2"/>
        <v>1.0763749146353159</v>
      </c>
      <c r="F26">
        <f t="shared" si="3"/>
        <v>0.75345277801735455</v>
      </c>
      <c r="G26">
        <f t="shared" si="4"/>
        <v>0.67633625060032598</v>
      </c>
      <c r="H26">
        <v>1.1399999999999999</v>
      </c>
      <c r="J26">
        <f>BS26*'Value Calculations'!$D$3</f>
        <v>8.9701794297728341</v>
      </c>
      <c r="K26">
        <f>BT26*'Value Calculations'!$D$4</f>
        <v>19.211149538634345</v>
      </c>
      <c r="L26">
        <f>BU26*'Value Calculations'!$D$5</f>
        <v>21.492386509286646</v>
      </c>
      <c r="M26">
        <f>BV26*'Value Calculations'!$D$6</f>
        <v>0.12506493191936285</v>
      </c>
      <c r="N26">
        <f>BW26*'Value Calculations'!$D$7</f>
        <v>6.8550204102582386</v>
      </c>
      <c r="O26">
        <f>BX26*'Value Calculations'!$D$8</f>
        <v>3.9540299346096885</v>
      </c>
      <c r="P26">
        <f>BY26*'Value Calculations'!$D$9</f>
        <v>3.5266702054504684</v>
      </c>
      <c r="Q26">
        <f>BZ26*'Value Calculations'!$D$10</f>
        <v>12.055443644514755</v>
      </c>
      <c r="R26">
        <f>CA26*'Value Calculations'!$D$11</f>
        <v>0</v>
      </c>
      <c r="S26">
        <f>CB26*'Value Calculations'!$D$12</f>
        <v>2.441648218768242</v>
      </c>
      <c r="T26">
        <f>CC26*'Value Calculations'!$D$13</f>
        <v>15.202324691207025</v>
      </c>
      <c r="V26">
        <f>CF26*'Value Calculations'!$D$3</f>
        <v>9.3779148583988725</v>
      </c>
      <c r="W26">
        <f>CG26*'Value Calculations'!$D$4</f>
        <v>12.698895457741347</v>
      </c>
      <c r="X26">
        <f>CH26*'Value Calculations'!$D$5</f>
        <v>16.450962513281137</v>
      </c>
      <c r="Y26">
        <f>CI26*'Value Calculations'!$D$6</f>
        <v>1.3757142511129914</v>
      </c>
      <c r="Z26">
        <f>CJ26*'Value Calculations'!$D$7</f>
        <v>1.9334672952010417</v>
      </c>
      <c r="AA26">
        <f>CK26*'Value Calculations'!$D$8</f>
        <v>1.365937613774256</v>
      </c>
      <c r="AB26">
        <f>CL26*'Value Calculations'!$D$9</f>
        <v>2.5190501467503346</v>
      </c>
      <c r="AC26">
        <f>CM26*'Value Calculations'!$D$10</f>
        <v>8.402278903752709</v>
      </c>
      <c r="AD26">
        <f>CN26*'Value Calculations'!$D$11</f>
        <v>0</v>
      </c>
      <c r="AE26">
        <f>CO26*'Value Calculations'!$D$12</f>
        <v>1.6277654791788281</v>
      </c>
      <c r="AF26">
        <f>CP26*'Value Calculations'!$D$13</f>
        <v>16.165367884315163</v>
      </c>
      <c r="AH26">
        <f>CS26*'Value Calculations'!$D$3</f>
        <v>8.9701794297728341</v>
      </c>
      <c r="AI26">
        <f>CT26*'Value Calculations'!$D$4</f>
        <v>7.8147048970715982</v>
      </c>
      <c r="AJ26">
        <f>CU26*'Value Calculations'!$D$5</f>
        <v>12.205552832434391</v>
      </c>
      <c r="AK26">
        <f>CV26*'Value Calculations'!$D$6</f>
        <v>-0.87545452343553998</v>
      </c>
      <c r="AL26">
        <f>CW26*'Value Calculations'!$D$7</f>
        <v>3.0759706969107481</v>
      </c>
      <c r="AM26">
        <f>CX26*'Value Calculations'!$D$8</f>
        <v>1.4378290671307958</v>
      </c>
      <c r="AN26">
        <f>CY26*'Value Calculations'!$D$9</f>
        <v>1.5114300880502007</v>
      </c>
      <c r="AO26">
        <f>CZ26*'Value Calculations'!$D$10</f>
        <v>6.2103800592954803</v>
      </c>
      <c r="AP26">
        <f>DA26*'Value Calculations'!$D$11</f>
        <v>0</v>
      </c>
      <c r="AQ26">
        <f>DB26*'Value Calculations'!$D$12</f>
        <v>2.441648218768242</v>
      </c>
      <c r="AR26">
        <f>DC26*'Value Calculations'!$D$13</f>
        <v>8.873755136496408</v>
      </c>
      <c r="AT26">
        <f>DF26*'Value Calculations'!$D$3</f>
        <v>7.3392377152686823</v>
      </c>
      <c r="AU26">
        <f>DG26*'Value Calculations'!$D$4</f>
        <v>10.093993825384148</v>
      </c>
      <c r="AV26">
        <f>DH26*'Value Calculations'!$D$5</f>
        <v>13.001567147593155</v>
      </c>
      <c r="AW26">
        <f>DI26*'Value Calculations'!$D$6</f>
        <v>1.3757142511129914</v>
      </c>
      <c r="AX26">
        <f>DJ26*'Value Calculations'!$D$7</f>
        <v>2.8123160657469697</v>
      </c>
      <c r="AY26">
        <f>DK26*'Value Calculations'!$D$8</f>
        <v>3.1632239476877508</v>
      </c>
      <c r="AZ26">
        <f>DL26*'Value Calculations'!$D$9</f>
        <v>2.2671451320753011</v>
      </c>
      <c r="BA26">
        <f>DM26*'Value Calculations'!$D$10</f>
        <v>4.0184812148382516</v>
      </c>
      <c r="BB26">
        <f>DN26*'Value Calculations'!$D$11</f>
        <v>0</v>
      </c>
      <c r="BC26">
        <f>DO26*'Value Calculations'!$D$12</f>
        <v>1.6277654791788281</v>
      </c>
      <c r="BD26">
        <f>DP26*'Value Calculations'!$D$13</f>
        <v>13.069871906467579</v>
      </c>
      <c r="BF26">
        <f>DS26*'Value Calculations'!$D$3</f>
        <v>5.7082960007645305</v>
      </c>
      <c r="BG26">
        <f>DT26*'Value Calculations'!$D$4</f>
        <v>10.419606529428798</v>
      </c>
      <c r="BH26">
        <f>DU26*'Value Calculations'!$D$5</f>
        <v>12.205552832434391</v>
      </c>
      <c r="BI26">
        <f>DV26*'Value Calculations'!$D$6</f>
        <v>-0.37519479575808856</v>
      </c>
      <c r="BJ26">
        <f>DW26*'Value Calculations'!$D$7</f>
        <v>2.2850068034194129</v>
      </c>
      <c r="BK26">
        <f>DX26*'Value Calculations'!$D$8</f>
        <v>3.9540299346096885</v>
      </c>
      <c r="BL26">
        <f>DY26*'Value Calculations'!$D$9</f>
        <v>2.770955161425368</v>
      </c>
      <c r="BM26">
        <f>DZ26*'Value Calculations'!$D$10</f>
        <v>2.9225317926096377</v>
      </c>
      <c r="BN26">
        <f>EA26*'Value Calculations'!$D$11</f>
        <v>0</v>
      </c>
      <c r="BO26">
        <f>EB26*'Value Calculations'!$D$12</f>
        <v>1.6277654791788281</v>
      </c>
      <c r="BP26">
        <f>EC26*'Value Calculations'!$D$13</f>
        <v>12.58835030991351</v>
      </c>
      <c r="BR26">
        <f>IFERROR(VLOOKUP($B26,'Raw Stats'!$CM$3:$DC$884,3,FALSE),0)</f>
        <v>82</v>
      </c>
      <c r="BS26">
        <f>IFERROR(VLOOKUP($B26,'Raw Stats'!$CM$3:$DC$884,4,FALSE),0)</f>
        <v>22</v>
      </c>
      <c r="BT26">
        <f>IFERROR(VLOOKUP($B26,'Raw Stats'!$CM$3:$DC$884,5,FALSE),0)</f>
        <v>59</v>
      </c>
      <c r="BU26">
        <f>IFERROR(VLOOKUP($B26,'Raw Stats'!$CM$3:$DC$884,6,FALSE),0)</f>
        <v>81</v>
      </c>
      <c r="BV26">
        <f>IFERROR(VLOOKUP($B26,'Raw Stats'!$CM$3:$DC$884,7,FALSE),0)</f>
        <v>1</v>
      </c>
      <c r="BW26">
        <f>IFERROR(VLOOKUP($B26,'Raw Stats'!$CM$3:$DC$884,8,FALSE),0)</f>
        <v>78</v>
      </c>
      <c r="BX26">
        <f>IFERROR(VLOOKUP($B26,'Raw Stats'!$CM$3:$DC$884,9,FALSE),0)</f>
        <v>55</v>
      </c>
      <c r="BY26">
        <f>IFERROR(VLOOKUP($B26,'Raw Stats'!$CM$3:$DC$884,10,FALSE),0)</f>
        <v>28</v>
      </c>
      <c r="BZ26">
        <f>IFERROR(VLOOKUP($B26,'Raw Stats'!$CM$3:$DC$884,11,FALSE)+VLOOKUP($B26,'Raw Stats'!$CM$3:$DC$884,12,FALSE),0)</f>
        <v>33</v>
      </c>
      <c r="CA26">
        <f>IFERROR(VLOOKUP($B26,'Raw Stats'!$CM$3:$DC$884,13,FALSE)+VLOOKUP($B26,'Raw Stats'!$CM$3:$DC$884,14,FALSE),0)</f>
        <v>0</v>
      </c>
      <c r="CB26">
        <f>IFERROR(VLOOKUP($B26,'Raw Stats'!$CM$3:$DC$884,15,FALSE),0)</f>
        <v>3</v>
      </c>
      <c r="CC26">
        <f>IFERROR(VLOOKUP($B26,'Raw Stats'!$CM$3:$DC$884,16,FALSE),0)</f>
        <v>221</v>
      </c>
      <c r="CE26">
        <f>IFERROR(VLOOKUP($B26,'Raw Stats'!$BU$3:$CJ$528,3,FALSE),0)</f>
        <v>82</v>
      </c>
      <c r="CF26">
        <f>IFERROR(VLOOKUP($B26,'Raw Stats'!$BU$3:$CJ$528,4,FALSE),0)</f>
        <v>23</v>
      </c>
      <c r="CG26">
        <f>IFERROR(VLOOKUP($B26,'Raw Stats'!$BU$3:$CJ$5288,5,FALSE),0)</f>
        <v>39</v>
      </c>
      <c r="CH26">
        <f>IFERROR(VLOOKUP($B26,'Raw Stats'!$BU$3:$CJ$528,6,FALSE),0)</f>
        <v>62</v>
      </c>
      <c r="CI26">
        <f>IFERROR(VLOOKUP($B26,'Raw Stats'!$BU$3:$CJ$528,7,FALSE),0)</f>
        <v>11</v>
      </c>
      <c r="CJ26">
        <f>IFERROR(VLOOKUP($B26,'Raw Stats'!$BU$3:$CJ$528,8,FALSE),0)</f>
        <v>22</v>
      </c>
      <c r="CK26">
        <f>IFERROR(VLOOKUP($B26,'Raw Stats'!$BU$3:$CJ$528,9,FALSE),0)</f>
        <v>19</v>
      </c>
      <c r="CL26">
        <f>IFERROR(VLOOKUP($B26,'Raw Stats'!$BU$3:$CJ$528,10,FALSE),0)</f>
        <v>20</v>
      </c>
      <c r="CM26">
        <f>IFERROR(VLOOKUP($B26,'Raw Stats'!$BU$3:$CJ$528,11,FALSE)+VLOOKUP($B26,'Raw Stats'!$BU$3:$CJ$528,12,FALSE),0)</f>
        <v>23</v>
      </c>
      <c r="CN26">
        <f>IFERROR(VLOOKUP($B26,'Raw Stats'!$BU$3:$CJ$528,13,FALSE)+VLOOKUP($B26,'Raw Stats'!$BU$3:$CJ$528,14,FALSE),0)</f>
        <v>0</v>
      </c>
      <c r="CO26">
        <f>IFERROR(VLOOKUP($B26,'Raw Stats'!$BU$3:$CJ$528,15,FALSE),0)</f>
        <v>2</v>
      </c>
      <c r="CP26">
        <f>IFERROR(VLOOKUP($B26,'Raw Stats'!$BU$3:$CJ$528,16,FALSE),0)</f>
        <v>235</v>
      </c>
      <c r="CR26">
        <f>IFERROR(VLOOKUP($B26,'Raw Stats'!$BC$3:$BR$528,3,FALSE),0)</f>
        <v>48</v>
      </c>
      <c r="CS26">
        <f>IFERROR(VLOOKUP($B26,'Raw Stats'!$BC$3:$BR$528,4,FALSE),0)</f>
        <v>22</v>
      </c>
      <c r="CT26">
        <f>IFERROR(VLOOKUP($B26,'Raw Stats'!$BC$3:$BR$5288,5,FALSE),0)</f>
        <v>24</v>
      </c>
      <c r="CU26">
        <f>IFERROR(VLOOKUP($B26,'Raw Stats'!$BC$3:$BR$52888,6,FALSE),0)</f>
        <v>46</v>
      </c>
      <c r="CV26">
        <f>IFERROR(VLOOKUP($B26,'Raw Stats'!$BC$3:$BR$5288,7,FALSE),0)</f>
        <v>-7</v>
      </c>
      <c r="CW26">
        <f>IFERROR(VLOOKUP($B26,'Raw Stats'!$BC$3:$BR$5288,8,FALSE),0)</f>
        <v>35</v>
      </c>
      <c r="CX26">
        <f>IFERROR(VLOOKUP($B26,'Raw Stats'!$BC$3:$BR$5288,9,FALSE),0)</f>
        <v>20</v>
      </c>
      <c r="CY26">
        <f>IFERROR(VLOOKUP($B26,'Raw Stats'!$BC$3:$BR$5288,10,FALSE),0)</f>
        <v>12</v>
      </c>
      <c r="CZ26">
        <f>IFERROR(VLOOKUP($B26,'Raw Stats'!$BC$3:$BR$5288,11,FALSE)+VLOOKUP($B26,'Raw Stats'!$BC$3:$BR$5288,12,FALSE),0)</f>
        <v>17</v>
      </c>
      <c r="DA26">
        <f>IFERROR(VLOOKUP($B26,'Raw Stats'!$BC$3:$BR$5288,13,FALSE)+VLOOKUP($B26,'Raw Stats'!$BC$3:$BR$5288,14,FALSE),0)</f>
        <v>0</v>
      </c>
      <c r="DB26">
        <f>IFERROR(VLOOKUP($B26,'Raw Stats'!$BC$3:$BR$5288,15,FALSE),0)</f>
        <v>3</v>
      </c>
      <c r="DC26">
        <f>IFERROR(VLOOKUP($B26,'Raw Stats'!$BC$3:$BR$5288,16,FALSE),0)</f>
        <v>129</v>
      </c>
      <c r="DE26">
        <f>IFERROR(VLOOKUP($B26,'Raw Stats'!$AK$3:$AZ$528,3,FALSE),0)</f>
        <v>78</v>
      </c>
      <c r="DF26">
        <f>IFERROR(VLOOKUP($B26,'Raw Stats'!$AK$3:$AZ$528,4,FALSE),0)</f>
        <v>18</v>
      </c>
      <c r="DG26">
        <f>IFERROR(VLOOKUP($B26,'Raw Stats'!$AK$3:$AZ$528,5,FALSE),0)</f>
        <v>31</v>
      </c>
      <c r="DH26">
        <f>IFERROR(VLOOKUP($B26,'Raw Stats'!$AK$3:$AZ$528,6,FALSE),0)</f>
        <v>49</v>
      </c>
      <c r="DI26">
        <f>IFERROR(VLOOKUP($B26,'Raw Stats'!$AK$3:$AZ$528,7,FALSE),0)</f>
        <v>11</v>
      </c>
      <c r="DJ26">
        <f>IFERROR(VLOOKUP($B26,'Raw Stats'!$AK$3:$AZ$528,8,FALSE),0)</f>
        <v>32</v>
      </c>
      <c r="DK26">
        <f>IFERROR(VLOOKUP($B26,'Raw Stats'!$AK$3:$AZ$528,9,FALSE),0)</f>
        <v>44</v>
      </c>
      <c r="DL26">
        <f>IFERROR(VLOOKUP($B26,'Raw Stats'!$AK$3:$AZ$528,10,FALSE),0)</f>
        <v>18</v>
      </c>
      <c r="DM26">
        <f>IFERROR(VLOOKUP($B26,'Raw Stats'!$AK$3:$AZ$528,11,FALSE)+VLOOKUP($B26,'Raw Stats'!$AK$3:$AZ$528,12,FALSE),0)</f>
        <v>11</v>
      </c>
      <c r="DN26">
        <f>IFERROR(VLOOKUP($B26,'Raw Stats'!$AK$3:$AZ$528,13,FALSE)+VLOOKUP($B26,'Raw Stats'!$AK$3:$AZ$528,14,FALSE),0)</f>
        <v>0</v>
      </c>
      <c r="DO26">
        <f>IFERROR(VLOOKUP($B26,'Raw Stats'!$AK$3:$AZ$528,15,FALSE),0)</f>
        <v>2</v>
      </c>
      <c r="DP26">
        <f>IFERROR(VLOOKUP($B26,'Raw Stats'!$AK$3:$AZ$528,16,FALSE),0)</f>
        <v>190</v>
      </c>
      <c r="DR26">
        <f>IFERROR(VLOOKUP($B26,'Raw Stats'!$S$3:$AH$528,3,FALSE),0)</f>
        <v>80</v>
      </c>
      <c r="DS26">
        <f>IFERROR(VLOOKUP($B26,'Raw Stats'!$S$3:$AH$528,4,FALSE),0)</f>
        <v>14</v>
      </c>
      <c r="DT26">
        <f>IFERROR(VLOOKUP($B26,'Raw Stats'!$S$3:$AH$528,5,FALSE),0)</f>
        <v>32</v>
      </c>
      <c r="DU26">
        <f>IFERROR(VLOOKUP($B26,'Raw Stats'!$S$3:$AH$528,6,FALSE),0)</f>
        <v>46</v>
      </c>
      <c r="DV26">
        <f>IFERROR(VLOOKUP($B26,'Raw Stats'!$S$3:$AH$528,7,FALSE),0)</f>
        <v>-3</v>
      </c>
      <c r="DW26">
        <f>IFERROR(VLOOKUP($B26,'Raw Stats'!$S$3:$AH$528,8,FALSE),0)</f>
        <v>26</v>
      </c>
      <c r="DX26">
        <f>IFERROR(VLOOKUP($B26,'Raw Stats'!$S$3:$AH$528,9,FALSE),0)</f>
        <v>55</v>
      </c>
      <c r="DY26">
        <f>IFERROR(VLOOKUP($B26,'Raw Stats'!$S$3:$AH$528,10,FALSE),0)</f>
        <v>22</v>
      </c>
      <c r="DZ26">
        <f>IFERROR(VLOOKUP($B26,'Raw Stats'!$S$3:$AH$528,11,FALSE)+VLOOKUP($B26,'Raw Stats'!$S$3:$AH$528,12,FALSE),0)</f>
        <v>8</v>
      </c>
      <c r="EA26">
        <f>IFERROR(VLOOKUP($B26,'Raw Stats'!$S$3:$AH$528,13,FALSE)+VLOOKUP($B26,'Raw Stats'!$S$3:$AH$528,14,FALSE),0)</f>
        <v>0</v>
      </c>
      <c r="EB26">
        <f>IFERROR(VLOOKUP($B26,'Raw Stats'!$S$3:$AH$528,15,FALSE),0)</f>
        <v>2</v>
      </c>
      <c r="EC26">
        <f>IFERROR(VLOOKUP($B26,'Raw Stats'!$S$3:$AH$528,16,FALSE),0)</f>
        <v>183</v>
      </c>
    </row>
    <row r="27" spans="1:133" x14ac:dyDescent="0.2">
      <c r="A27">
        <f>IFERROR(VLOOKUP(B27,Sheet2!$W$1:$X$300,2,FALSE),301)</f>
        <v>50</v>
      </c>
      <c r="B27" t="s">
        <v>686</v>
      </c>
      <c r="C27">
        <f t="shared" si="0"/>
        <v>1.1651087751578291</v>
      </c>
      <c r="D27">
        <f t="shared" si="1"/>
        <v>1.2583413454788206</v>
      </c>
      <c r="E27">
        <f t="shared" si="2"/>
        <v>1.1326902378024342</v>
      </c>
      <c r="F27">
        <f t="shared" si="3"/>
        <v>1.2076644224499677</v>
      </c>
      <c r="G27">
        <f t="shared" si="4"/>
        <v>1.1218711897182712</v>
      </c>
      <c r="H27">
        <v>1.1299999999999999</v>
      </c>
      <c r="J27">
        <f>BS27*'Value Calculations'!$D$3</f>
        <v>6.1160314293905689</v>
      </c>
      <c r="K27">
        <f>BT27*'Value Calculations'!$D$4</f>
        <v>9.7683811213394982</v>
      </c>
      <c r="L27">
        <f>BU27*'Value Calculations'!$D$5</f>
        <v>11.94021472738147</v>
      </c>
      <c r="M27">
        <f>BV27*'Value Calculations'!$D$6</f>
        <v>1.8759739787904428</v>
      </c>
      <c r="N27">
        <f>BW27*'Value Calculations'!$D$7</f>
        <v>6.3277111479306818</v>
      </c>
      <c r="O27">
        <f>BX27*'Value Calculations'!$D$8</f>
        <v>11.933981257185605</v>
      </c>
      <c r="P27">
        <f>BY27*'Value Calculations'!$D$9</f>
        <v>18.51501857861496</v>
      </c>
      <c r="Q27">
        <f>BZ27*'Value Calculations'!$D$10</f>
        <v>5.4797471111430704</v>
      </c>
      <c r="R27">
        <f>CA27*'Value Calculations'!$D$11</f>
        <v>0.9907141480249374</v>
      </c>
      <c r="S27">
        <f>CB27*'Value Calculations'!$D$12</f>
        <v>1.6277654791788281</v>
      </c>
      <c r="T27">
        <f>CC27*'Value Calculations'!$D$13</f>
        <v>16.30294548333061</v>
      </c>
      <c r="V27">
        <f>CF27*'Value Calculations'!$D$3</f>
        <v>9.3779148583988725</v>
      </c>
      <c r="W27">
        <f>CG27*'Value Calculations'!$D$4</f>
        <v>10.745219233473447</v>
      </c>
      <c r="X27">
        <f>CH27*'Value Calculations'!$D$5</f>
        <v>14.858933882963607</v>
      </c>
      <c r="Y27">
        <f>CI27*'Value Calculations'!$D$6</f>
        <v>-0.25012986383872571</v>
      </c>
      <c r="Z27">
        <f>CJ27*'Value Calculations'!$D$7</f>
        <v>4.5700136068388257</v>
      </c>
      <c r="AA27">
        <f>CK27*'Value Calculations'!$D$8</f>
        <v>12.149655617255224</v>
      </c>
      <c r="AB27">
        <f>CL27*'Value Calculations'!$D$9</f>
        <v>21.789783769390393</v>
      </c>
      <c r="AC27">
        <f>CM27*'Value Calculations'!$D$10</f>
        <v>9.4982283259813229</v>
      </c>
      <c r="AD27">
        <f>CN27*'Value Calculations'!$D$11</f>
        <v>0</v>
      </c>
      <c r="AE27">
        <f>CO27*'Value Calculations'!$D$12</f>
        <v>3.2555309583576562</v>
      </c>
      <c r="AF27">
        <f>CP27*'Value Calculations'!$D$13</f>
        <v>13.413815904006199</v>
      </c>
      <c r="AH27">
        <f>CS27*'Value Calculations'!$D$3</f>
        <v>3.6696188576343411</v>
      </c>
      <c r="AI27">
        <f>CT27*'Value Calculations'!$D$4</f>
        <v>6.1866413768483488</v>
      </c>
      <c r="AJ27">
        <f>CU27*'Value Calculations'!$D$5</f>
        <v>7.4294669414818033</v>
      </c>
      <c r="AK27">
        <f>CV27*'Value Calculations'!$D$6</f>
        <v>-0.25012986383872571</v>
      </c>
      <c r="AL27">
        <f>CW27*'Value Calculations'!$D$7</f>
        <v>4.2184740986204545</v>
      </c>
      <c r="AM27">
        <f>CX27*'Value Calculations'!$D$8</f>
        <v>8.0518427759324567</v>
      </c>
      <c r="AN27">
        <f>CY27*'Value Calculations'!$D$9</f>
        <v>11.335725660376506</v>
      </c>
      <c r="AO27">
        <f>CZ27*'Value Calculations'!$D$10</f>
        <v>4.3837976889144565</v>
      </c>
      <c r="AP27">
        <f>DA27*'Value Calculations'!$D$11</f>
        <v>0</v>
      </c>
      <c r="AQ27">
        <f>DB27*'Value Calculations'!$D$12</f>
        <v>0.81388273958941404</v>
      </c>
      <c r="AR27">
        <f>DC27*'Value Calculations'!$D$13</f>
        <v>8.529811138957788</v>
      </c>
      <c r="AT27">
        <f>DF27*'Value Calculations'!$D$3</f>
        <v>7.7469731438947198</v>
      </c>
      <c r="AU27">
        <f>DG27*'Value Calculations'!$D$4</f>
        <v>9.7683811213394982</v>
      </c>
      <c r="AV27">
        <f>DH27*'Value Calculations'!$D$5</f>
        <v>13.001567147593155</v>
      </c>
      <c r="AW27">
        <f>DI27*'Value Calculations'!$D$6</f>
        <v>2.6263635703066202</v>
      </c>
      <c r="AX27">
        <f>DJ27*'Value Calculations'!$D$7</f>
        <v>4.0427043445112689</v>
      </c>
      <c r="AY27">
        <f>DK27*'Value Calculations'!$D$8</f>
        <v>12.724787244107542</v>
      </c>
      <c r="AZ27">
        <f>DL27*'Value Calculations'!$D$9</f>
        <v>17.633351027252342</v>
      </c>
      <c r="BA27">
        <f>DM27*'Value Calculations'!$D$10</f>
        <v>8.0369624296765032</v>
      </c>
      <c r="BB27">
        <f>DN27*'Value Calculations'!$D$11</f>
        <v>1.9814282960498748</v>
      </c>
      <c r="BC27">
        <f>DO27*'Value Calculations'!$D$12</f>
        <v>0.81388273958941404</v>
      </c>
      <c r="BD27">
        <f>DP27*'Value Calculations'!$D$13</f>
        <v>15.821423886776543</v>
      </c>
      <c r="BF27">
        <f>DS27*'Value Calculations'!$D$3</f>
        <v>6.5237668580166064</v>
      </c>
      <c r="BG27">
        <f>DT27*'Value Calculations'!$D$4</f>
        <v>10.419606529428798</v>
      </c>
      <c r="BH27">
        <f>DU27*'Value Calculations'!$D$5</f>
        <v>12.736229042540234</v>
      </c>
      <c r="BI27">
        <f>DV27*'Value Calculations'!$D$6</f>
        <v>0.87545452343553998</v>
      </c>
      <c r="BJ27">
        <f>DW27*'Value Calculations'!$D$7</f>
        <v>4.9215531150571969</v>
      </c>
      <c r="BK27">
        <f>DX27*'Value Calculations'!$D$8</f>
        <v>15.169096658229897</v>
      </c>
      <c r="BL27">
        <f>DY27*'Value Calculations'!$D$9</f>
        <v>14.232633329139389</v>
      </c>
      <c r="BM27">
        <f>DZ27*'Value Calculations'!$D$10</f>
        <v>6.2103800592954803</v>
      </c>
      <c r="BN27">
        <f>EA27*'Value Calculations'!$D$11</f>
        <v>0.9907141480249374</v>
      </c>
      <c r="BO27">
        <f>EB27*'Value Calculations'!$D$12</f>
        <v>2.441648218768242</v>
      </c>
      <c r="BP27">
        <f>EC27*'Value Calculations'!$D$13</f>
        <v>17.472355074961921</v>
      </c>
      <c r="BR27">
        <f>IFERROR(VLOOKUP($B27,'Raw Stats'!$CM$3:$DC$884,3,FALSE),0)</f>
        <v>78</v>
      </c>
      <c r="BS27">
        <f>IFERROR(VLOOKUP($B27,'Raw Stats'!$CM$3:$DC$884,4,FALSE),0)</f>
        <v>15</v>
      </c>
      <c r="BT27">
        <f>IFERROR(VLOOKUP($B27,'Raw Stats'!$CM$3:$DC$884,5,FALSE),0)</f>
        <v>30</v>
      </c>
      <c r="BU27">
        <f>IFERROR(VLOOKUP($B27,'Raw Stats'!$CM$3:$DC$884,6,FALSE),0)</f>
        <v>45</v>
      </c>
      <c r="BV27">
        <f>IFERROR(VLOOKUP($B27,'Raw Stats'!$CM$3:$DC$884,7,FALSE),0)</f>
        <v>15</v>
      </c>
      <c r="BW27">
        <f>IFERROR(VLOOKUP($B27,'Raw Stats'!$CM$3:$DC$884,8,FALSE),0)</f>
        <v>72</v>
      </c>
      <c r="BX27">
        <f>IFERROR(VLOOKUP($B27,'Raw Stats'!$CM$3:$DC$884,9,FALSE),0)</f>
        <v>166</v>
      </c>
      <c r="BY27">
        <f>IFERROR(VLOOKUP($B27,'Raw Stats'!$CM$3:$DC$884,10,FALSE),0)</f>
        <v>147</v>
      </c>
      <c r="BZ27">
        <f>IFERROR(VLOOKUP($B27,'Raw Stats'!$CM$3:$DC$884,11,FALSE)+VLOOKUP($B27,'Raw Stats'!$CM$3:$DC$884,12,FALSE),0)</f>
        <v>15</v>
      </c>
      <c r="CA27">
        <f>IFERROR(VLOOKUP($B27,'Raw Stats'!$CM$3:$DC$884,13,FALSE)+VLOOKUP($B27,'Raw Stats'!$CM$3:$DC$884,14,FALSE),0)</f>
        <v>1</v>
      </c>
      <c r="CB27">
        <f>IFERROR(VLOOKUP($B27,'Raw Stats'!$CM$3:$DC$884,15,FALSE),0)</f>
        <v>2</v>
      </c>
      <c r="CC27">
        <f>IFERROR(VLOOKUP($B27,'Raw Stats'!$CM$3:$DC$884,16,FALSE),0)</f>
        <v>237</v>
      </c>
      <c r="CE27">
        <f>IFERROR(VLOOKUP($B27,'Raw Stats'!$BU$3:$CJ$528,3,FALSE),0)</f>
        <v>79</v>
      </c>
      <c r="CF27">
        <f>IFERROR(VLOOKUP($B27,'Raw Stats'!$BU$3:$CJ$528,4,FALSE),0)</f>
        <v>23</v>
      </c>
      <c r="CG27">
        <f>IFERROR(VLOOKUP($B27,'Raw Stats'!$BU$3:$CJ$5288,5,FALSE),0)</f>
        <v>33</v>
      </c>
      <c r="CH27">
        <f>IFERROR(VLOOKUP($B27,'Raw Stats'!$BU$3:$CJ$528,6,FALSE),0)</f>
        <v>56</v>
      </c>
      <c r="CI27">
        <f>IFERROR(VLOOKUP($B27,'Raw Stats'!$BU$3:$CJ$528,7,FALSE),0)</f>
        <v>-2</v>
      </c>
      <c r="CJ27">
        <f>IFERROR(VLOOKUP($B27,'Raw Stats'!$BU$3:$CJ$528,8,FALSE),0)</f>
        <v>52</v>
      </c>
      <c r="CK27">
        <f>IFERROR(VLOOKUP($B27,'Raw Stats'!$BU$3:$CJ$528,9,FALSE),0)</f>
        <v>169</v>
      </c>
      <c r="CL27">
        <f>IFERROR(VLOOKUP($B27,'Raw Stats'!$BU$3:$CJ$528,10,FALSE),0)</f>
        <v>173</v>
      </c>
      <c r="CM27">
        <f>IFERROR(VLOOKUP($B27,'Raw Stats'!$BU$3:$CJ$528,11,FALSE)+VLOOKUP($B27,'Raw Stats'!$BU$3:$CJ$528,12,FALSE),0)</f>
        <v>26</v>
      </c>
      <c r="CN27">
        <f>IFERROR(VLOOKUP($B27,'Raw Stats'!$BU$3:$CJ$528,13,FALSE)+VLOOKUP($B27,'Raw Stats'!$BU$3:$CJ$528,14,FALSE),0)</f>
        <v>0</v>
      </c>
      <c r="CO27">
        <f>IFERROR(VLOOKUP($B27,'Raw Stats'!$BU$3:$CJ$528,15,FALSE),0)</f>
        <v>4</v>
      </c>
      <c r="CP27">
        <f>IFERROR(VLOOKUP($B27,'Raw Stats'!$BU$3:$CJ$528,16,FALSE),0)</f>
        <v>195</v>
      </c>
      <c r="CR27">
        <f>IFERROR(VLOOKUP($B27,'Raw Stats'!$BC$3:$BR$528,3,FALSE),0)</f>
        <v>48</v>
      </c>
      <c r="CS27">
        <f>IFERROR(VLOOKUP($B27,'Raw Stats'!$BC$3:$BR$528,4,FALSE),0)</f>
        <v>9</v>
      </c>
      <c r="CT27">
        <f>IFERROR(VLOOKUP($B27,'Raw Stats'!$BC$3:$BR$5288,5,FALSE),0)</f>
        <v>19</v>
      </c>
      <c r="CU27">
        <f>IFERROR(VLOOKUP($B27,'Raw Stats'!$BC$3:$BR$52888,6,FALSE),0)</f>
        <v>28</v>
      </c>
      <c r="CV27">
        <f>IFERROR(VLOOKUP($B27,'Raw Stats'!$BC$3:$BR$5288,7,FALSE),0)</f>
        <v>-2</v>
      </c>
      <c r="CW27">
        <f>IFERROR(VLOOKUP($B27,'Raw Stats'!$BC$3:$BR$5288,8,FALSE),0)</f>
        <v>48</v>
      </c>
      <c r="CX27">
        <f>IFERROR(VLOOKUP($B27,'Raw Stats'!$BC$3:$BR$5288,9,FALSE),0)</f>
        <v>112</v>
      </c>
      <c r="CY27">
        <f>IFERROR(VLOOKUP($B27,'Raw Stats'!$BC$3:$BR$5288,10,FALSE),0)</f>
        <v>90</v>
      </c>
      <c r="CZ27">
        <f>IFERROR(VLOOKUP($B27,'Raw Stats'!$BC$3:$BR$5288,11,FALSE)+VLOOKUP($B27,'Raw Stats'!$BC$3:$BR$5288,12,FALSE),0)</f>
        <v>12</v>
      </c>
      <c r="DA27">
        <f>IFERROR(VLOOKUP($B27,'Raw Stats'!$BC$3:$BR$5288,13,FALSE)+VLOOKUP($B27,'Raw Stats'!$BC$3:$BR$5288,14,FALSE),0)</f>
        <v>0</v>
      </c>
      <c r="DB27">
        <f>IFERROR(VLOOKUP($B27,'Raw Stats'!$BC$3:$BR$5288,15,FALSE),0)</f>
        <v>1</v>
      </c>
      <c r="DC27">
        <f>IFERROR(VLOOKUP($B27,'Raw Stats'!$BC$3:$BR$5288,16,FALSE),0)</f>
        <v>124</v>
      </c>
      <c r="DE27">
        <f>IFERROR(VLOOKUP($B27,'Raw Stats'!$AK$3:$AZ$528,3,FALSE),0)</f>
        <v>78</v>
      </c>
      <c r="DF27">
        <f>IFERROR(VLOOKUP($B27,'Raw Stats'!$AK$3:$AZ$528,4,FALSE),0)</f>
        <v>19</v>
      </c>
      <c r="DG27">
        <f>IFERROR(VLOOKUP($B27,'Raw Stats'!$AK$3:$AZ$528,5,FALSE),0)</f>
        <v>30</v>
      </c>
      <c r="DH27">
        <f>IFERROR(VLOOKUP($B27,'Raw Stats'!$AK$3:$AZ$528,6,FALSE),0)</f>
        <v>49</v>
      </c>
      <c r="DI27">
        <f>IFERROR(VLOOKUP($B27,'Raw Stats'!$AK$3:$AZ$528,7,FALSE),0)</f>
        <v>21</v>
      </c>
      <c r="DJ27">
        <f>IFERROR(VLOOKUP($B27,'Raw Stats'!$AK$3:$AZ$528,8,FALSE),0)</f>
        <v>46</v>
      </c>
      <c r="DK27">
        <f>IFERROR(VLOOKUP($B27,'Raw Stats'!$AK$3:$AZ$528,9,FALSE),0)</f>
        <v>177</v>
      </c>
      <c r="DL27">
        <f>IFERROR(VLOOKUP($B27,'Raw Stats'!$AK$3:$AZ$528,10,FALSE),0)</f>
        <v>140</v>
      </c>
      <c r="DM27">
        <f>IFERROR(VLOOKUP($B27,'Raw Stats'!$AK$3:$AZ$528,11,FALSE)+VLOOKUP($B27,'Raw Stats'!$AK$3:$AZ$528,12,FALSE),0)</f>
        <v>22</v>
      </c>
      <c r="DN27">
        <f>IFERROR(VLOOKUP($B27,'Raw Stats'!$AK$3:$AZ$528,13,FALSE)+VLOOKUP($B27,'Raw Stats'!$AK$3:$AZ$528,14,FALSE),0)</f>
        <v>2</v>
      </c>
      <c r="DO27">
        <f>IFERROR(VLOOKUP($B27,'Raw Stats'!$AK$3:$AZ$528,15,FALSE),0)</f>
        <v>1</v>
      </c>
      <c r="DP27">
        <f>IFERROR(VLOOKUP($B27,'Raw Stats'!$AK$3:$AZ$528,16,FALSE),0)</f>
        <v>230</v>
      </c>
      <c r="DR27">
        <f>IFERROR(VLOOKUP($B27,'Raw Stats'!$S$3:$AH$528,3,FALSE),0)</f>
        <v>82</v>
      </c>
      <c r="DS27">
        <f>IFERROR(VLOOKUP($B27,'Raw Stats'!$S$3:$AH$528,4,FALSE),0)</f>
        <v>16</v>
      </c>
      <c r="DT27">
        <f>IFERROR(VLOOKUP($B27,'Raw Stats'!$S$3:$AH$528,5,FALSE),0)</f>
        <v>32</v>
      </c>
      <c r="DU27">
        <f>IFERROR(VLOOKUP($B27,'Raw Stats'!$S$3:$AH$528,6,FALSE),0)</f>
        <v>48</v>
      </c>
      <c r="DV27">
        <f>IFERROR(VLOOKUP($B27,'Raw Stats'!$S$3:$AH$528,7,FALSE),0)</f>
        <v>7</v>
      </c>
      <c r="DW27">
        <f>IFERROR(VLOOKUP($B27,'Raw Stats'!$S$3:$AH$528,8,FALSE),0)</f>
        <v>56</v>
      </c>
      <c r="DX27">
        <f>IFERROR(VLOOKUP($B27,'Raw Stats'!$S$3:$AH$528,9,FALSE),0)</f>
        <v>211</v>
      </c>
      <c r="DY27">
        <f>IFERROR(VLOOKUP($B27,'Raw Stats'!$S$3:$AH$528,10,FALSE),0)</f>
        <v>113</v>
      </c>
      <c r="DZ27">
        <f>IFERROR(VLOOKUP($B27,'Raw Stats'!$S$3:$AH$528,11,FALSE)+VLOOKUP($B27,'Raw Stats'!$S$3:$AH$528,12,FALSE),0)</f>
        <v>17</v>
      </c>
      <c r="EA27">
        <f>IFERROR(VLOOKUP($B27,'Raw Stats'!$S$3:$AH$528,13,FALSE)+VLOOKUP($B27,'Raw Stats'!$S$3:$AH$528,14,FALSE),0)</f>
        <v>1</v>
      </c>
      <c r="EB27">
        <f>IFERROR(VLOOKUP($B27,'Raw Stats'!$S$3:$AH$528,15,FALSE),0)</f>
        <v>3</v>
      </c>
      <c r="EC27">
        <f>IFERROR(VLOOKUP($B27,'Raw Stats'!$S$3:$AH$528,16,FALSE),0)</f>
        <v>254</v>
      </c>
    </row>
    <row r="28" spans="1:133" x14ac:dyDescent="0.2">
      <c r="A28">
        <f>IFERROR(VLOOKUP(B28,Sheet2!$W$1:$X$300,2,FALSE),301)</f>
        <v>26</v>
      </c>
      <c r="B28" s="28" t="s">
        <v>38</v>
      </c>
      <c r="C28">
        <f t="shared" si="0"/>
        <v>1.1475359443355619</v>
      </c>
      <c r="D28">
        <f t="shared" si="1"/>
        <v>1.1833131003759734</v>
      </c>
      <c r="E28">
        <f t="shared" si="2"/>
        <v>1.1566767263648552</v>
      </c>
      <c r="F28">
        <f t="shared" si="3"/>
        <v>1.0943864646099595</v>
      </c>
      <c r="G28">
        <f t="shared" si="4"/>
        <v>0</v>
      </c>
      <c r="H28">
        <v>1.1299999999999999</v>
      </c>
      <c r="J28">
        <f>BS28*'Value Calculations'!$D$3</f>
        <v>13.455269144659251</v>
      </c>
      <c r="K28">
        <f>BT28*'Value Calculations'!$D$4</f>
        <v>9.4427684172948485</v>
      </c>
      <c r="L28">
        <f>BU28*'Value Calculations'!$D$5</f>
        <v>16.450962513281137</v>
      </c>
      <c r="M28">
        <f>BV28*'Value Calculations'!$D$6</f>
        <v>2.6263635703066202</v>
      </c>
      <c r="N28">
        <f>BW28*'Value Calculations'!$D$7</f>
        <v>3.6032799592383049</v>
      </c>
      <c r="O28">
        <f>BX28*'Value Calculations'!$D$8</f>
        <v>6.1826649886624221</v>
      </c>
      <c r="P28">
        <f>BY28*'Value Calculations'!$D$9</f>
        <v>7.0533404109009368</v>
      </c>
      <c r="Q28">
        <f>BZ28*'Value Calculations'!$D$10</f>
        <v>5.8450635852192754</v>
      </c>
      <c r="R28">
        <f>CA28*'Value Calculations'!$D$11</f>
        <v>0</v>
      </c>
      <c r="S28">
        <f>CB28*'Value Calculations'!$D$12</f>
        <v>2.441648218768242</v>
      </c>
      <c r="T28">
        <f>CC28*'Value Calculations'!$D$13</f>
        <v>17.816299072500541</v>
      </c>
      <c r="V28">
        <f>CF28*'Value Calculations'!$D$3</f>
        <v>11.824327430155099</v>
      </c>
      <c r="W28">
        <f>CG28*'Value Calculations'!$D$4</f>
        <v>8.7915430092055473</v>
      </c>
      <c r="X28">
        <f>CH28*'Value Calculations'!$D$5</f>
        <v>14.858933882963607</v>
      </c>
      <c r="Y28">
        <f>CI28*'Value Calculations'!$D$6</f>
        <v>1.2506493191936285</v>
      </c>
      <c r="Z28">
        <f>CJ28*'Value Calculations'!$D$7</f>
        <v>2.6365463116377841</v>
      </c>
      <c r="AA28">
        <f>CK28*'Value Calculations'!$D$8</f>
        <v>5.0324017349577854</v>
      </c>
      <c r="AB28">
        <f>CL28*'Value Calculations'!$D$9</f>
        <v>5.6678628301882528</v>
      </c>
      <c r="AC28">
        <f>CM28*'Value Calculations'!$D$10</f>
        <v>7.3063294815240942</v>
      </c>
      <c r="AD28">
        <f>CN28*'Value Calculations'!$D$11</f>
        <v>0.9907141480249374</v>
      </c>
      <c r="AE28">
        <f>CO28*'Value Calculations'!$D$12</f>
        <v>4.0694136979470699</v>
      </c>
      <c r="AF28">
        <f>CP28*'Value Calculations'!$D$13</f>
        <v>16.853255879392403</v>
      </c>
      <c r="AH28">
        <f>CS28*'Value Calculations'!$D$3</f>
        <v>7.3392377152686823</v>
      </c>
      <c r="AI28">
        <f>CT28*'Value Calculations'!$D$4</f>
        <v>6.5122540808929985</v>
      </c>
      <c r="AJ28">
        <f>CU28*'Value Calculations'!$D$5</f>
        <v>10.082847992011018</v>
      </c>
      <c r="AK28">
        <f>CV28*'Value Calculations'!$D$6</f>
        <v>0.25012986383872571</v>
      </c>
      <c r="AL28">
        <f>CW28*'Value Calculations'!$D$7</f>
        <v>1.4061580328734848</v>
      </c>
      <c r="AM28">
        <f>CX28*'Value Calculations'!$D$8</f>
        <v>4.2415957480358477</v>
      </c>
      <c r="AN28">
        <f>CY28*'Value Calculations'!$D$9</f>
        <v>5.1640528008381859</v>
      </c>
      <c r="AO28">
        <f>CZ28*'Value Calculations'!$D$10</f>
        <v>4.7491141629906615</v>
      </c>
      <c r="AP28">
        <f>DA28*'Value Calculations'!$D$11</f>
        <v>0</v>
      </c>
      <c r="AQ28">
        <f>DB28*'Value Calculations'!$D$12</f>
        <v>3.2555309583576562</v>
      </c>
      <c r="AR28">
        <f>DC28*'Value Calculations'!$D$13</f>
        <v>12.519561510405786</v>
      </c>
      <c r="AT28">
        <f>DF28*'Value Calculations'!$D$3</f>
        <v>12.639798287407174</v>
      </c>
      <c r="AU28">
        <f>DG28*'Value Calculations'!$D$4</f>
        <v>12.373282753696698</v>
      </c>
      <c r="AV28">
        <f>DH28*'Value Calculations'!$D$5</f>
        <v>18.308329248651585</v>
      </c>
      <c r="AW28">
        <f>DI28*'Value Calculations'!$D$6</f>
        <v>-0.62532465959681427</v>
      </c>
      <c r="AX28">
        <f>DJ28*'Value Calculations'!$D$7</f>
        <v>2.8123160657469697</v>
      </c>
      <c r="AY28">
        <f>DK28*'Value Calculations'!$D$8</f>
        <v>4.6729444681750865</v>
      </c>
      <c r="AZ28">
        <f>DL28*'Value Calculations'!$D$9</f>
        <v>4.9121477861631524</v>
      </c>
      <c r="BA28">
        <f>DM28*'Value Calculations'!$D$10</f>
        <v>5.1144306370668655</v>
      </c>
      <c r="BB28">
        <f>DN28*'Value Calculations'!$D$11</f>
        <v>6.9349990361745615</v>
      </c>
      <c r="BC28">
        <f>DO28*'Value Calculations'!$D$12</f>
        <v>2.441648218768242</v>
      </c>
      <c r="BD28">
        <f>DP28*'Value Calculations'!$D$13</f>
        <v>20.15511825576316</v>
      </c>
      <c r="BF28">
        <f>DS28*'Value Calculations'!$D$3</f>
        <v>0</v>
      </c>
      <c r="BG28">
        <f>DT28*'Value Calculations'!$D$4</f>
        <v>0</v>
      </c>
      <c r="BH28">
        <f>DU28*'Value Calculations'!$D$5</f>
        <v>0</v>
      </c>
      <c r="BI28">
        <f>DV28*'Value Calculations'!$D$6</f>
        <v>0</v>
      </c>
      <c r="BJ28">
        <f>DW28*'Value Calculations'!$D$7</f>
        <v>0</v>
      </c>
      <c r="BK28">
        <f>DX28*'Value Calculations'!$D$8</f>
        <v>0</v>
      </c>
      <c r="BL28">
        <f>DY28*'Value Calculations'!$D$9</f>
        <v>0</v>
      </c>
      <c r="BM28">
        <f>DZ28*'Value Calculations'!$D$10</f>
        <v>0</v>
      </c>
      <c r="BN28">
        <f>EA28*'Value Calculations'!$D$11</f>
        <v>0</v>
      </c>
      <c r="BO28">
        <f>EB28*'Value Calculations'!$D$12</f>
        <v>0</v>
      </c>
      <c r="BP28">
        <f>EC28*'Value Calculations'!$D$13</f>
        <v>0</v>
      </c>
      <c r="BR28">
        <f>IFERROR(VLOOKUP($B28,'Raw Stats'!$CM$3:$DC$884,3,FALSE),0)</f>
        <v>74</v>
      </c>
      <c r="BS28">
        <f>IFERROR(VLOOKUP($B28,'Raw Stats'!$CM$3:$DC$884,4,FALSE),0)</f>
        <v>33</v>
      </c>
      <c r="BT28">
        <f>IFERROR(VLOOKUP($B28,'Raw Stats'!$CM$3:$DC$884,5,FALSE),0)</f>
        <v>29</v>
      </c>
      <c r="BU28">
        <f>IFERROR(VLOOKUP($B28,'Raw Stats'!$CM$3:$DC$884,6,FALSE),0)</f>
        <v>62</v>
      </c>
      <c r="BV28">
        <f>IFERROR(VLOOKUP($B28,'Raw Stats'!$CM$3:$DC$884,7,FALSE),0)</f>
        <v>21</v>
      </c>
      <c r="BW28">
        <f>IFERROR(VLOOKUP($B28,'Raw Stats'!$CM$3:$DC$884,8,FALSE),0)</f>
        <v>41</v>
      </c>
      <c r="BX28">
        <f>IFERROR(VLOOKUP($B28,'Raw Stats'!$CM$3:$DC$884,9,FALSE),0)</f>
        <v>86</v>
      </c>
      <c r="BY28">
        <f>IFERROR(VLOOKUP($B28,'Raw Stats'!$CM$3:$DC$884,10,FALSE),0)</f>
        <v>56</v>
      </c>
      <c r="BZ28">
        <f>IFERROR(VLOOKUP($B28,'Raw Stats'!$CM$3:$DC$884,11,FALSE)+VLOOKUP($B28,'Raw Stats'!$CM$3:$DC$884,12,FALSE),0)</f>
        <v>16</v>
      </c>
      <c r="CA28">
        <f>IFERROR(VLOOKUP($B28,'Raw Stats'!$CM$3:$DC$884,13,FALSE)+VLOOKUP($B28,'Raw Stats'!$CM$3:$DC$884,14,FALSE),0)</f>
        <v>0</v>
      </c>
      <c r="CB28">
        <f>IFERROR(VLOOKUP($B28,'Raw Stats'!$CM$3:$DC$884,15,FALSE),0)</f>
        <v>3</v>
      </c>
      <c r="CC28">
        <f>IFERROR(VLOOKUP($B28,'Raw Stats'!$CM$3:$DC$884,16,FALSE),0)</f>
        <v>259</v>
      </c>
      <c r="CE28">
        <f>IFERROR(VLOOKUP($B28,'Raw Stats'!$BU$3:$CJ$528,3,FALSE),0)</f>
        <v>67</v>
      </c>
      <c r="CF28">
        <f>IFERROR(VLOOKUP($B28,'Raw Stats'!$BU$3:$CJ$528,4,FALSE),0)</f>
        <v>29</v>
      </c>
      <c r="CG28">
        <f>IFERROR(VLOOKUP($B28,'Raw Stats'!$BU$3:$CJ$5288,5,FALSE),0)</f>
        <v>27</v>
      </c>
      <c r="CH28">
        <f>IFERROR(VLOOKUP($B28,'Raw Stats'!$BU$3:$CJ$528,6,FALSE),0)</f>
        <v>56</v>
      </c>
      <c r="CI28">
        <f>IFERROR(VLOOKUP($B28,'Raw Stats'!$BU$3:$CJ$528,7,FALSE),0)</f>
        <v>10</v>
      </c>
      <c r="CJ28">
        <f>IFERROR(VLOOKUP($B28,'Raw Stats'!$BU$3:$CJ$528,8,FALSE),0)</f>
        <v>30</v>
      </c>
      <c r="CK28">
        <f>IFERROR(VLOOKUP($B28,'Raw Stats'!$BU$3:$CJ$528,9,FALSE),0)</f>
        <v>70</v>
      </c>
      <c r="CL28">
        <f>IFERROR(VLOOKUP($B28,'Raw Stats'!$BU$3:$CJ$528,10,FALSE),0)</f>
        <v>45</v>
      </c>
      <c r="CM28">
        <f>IFERROR(VLOOKUP($B28,'Raw Stats'!$BU$3:$CJ$528,11,FALSE)+VLOOKUP($B28,'Raw Stats'!$BU$3:$CJ$528,12,FALSE),0)</f>
        <v>20</v>
      </c>
      <c r="CN28">
        <f>IFERROR(VLOOKUP($B28,'Raw Stats'!$BU$3:$CJ$528,13,FALSE)+VLOOKUP($B28,'Raw Stats'!$BU$3:$CJ$528,14,FALSE),0)</f>
        <v>1</v>
      </c>
      <c r="CO28">
        <f>IFERROR(VLOOKUP($B28,'Raw Stats'!$BU$3:$CJ$528,15,FALSE),0)</f>
        <v>5</v>
      </c>
      <c r="CP28">
        <f>IFERROR(VLOOKUP($B28,'Raw Stats'!$BU$3:$CJ$528,16,FALSE),0)</f>
        <v>245</v>
      </c>
      <c r="CR28">
        <f>IFERROR(VLOOKUP($B28,'Raw Stats'!$BC$3:$BR$528,3,FALSE),0)</f>
        <v>48</v>
      </c>
      <c r="CS28">
        <f>IFERROR(VLOOKUP($B28,'Raw Stats'!$BC$3:$BR$528,4,FALSE),0)</f>
        <v>18</v>
      </c>
      <c r="CT28">
        <f>IFERROR(VLOOKUP($B28,'Raw Stats'!$BC$3:$BR$5288,5,FALSE),0)</f>
        <v>20</v>
      </c>
      <c r="CU28">
        <f>IFERROR(VLOOKUP($B28,'Raw Stats'!$BC$3:$BR$52888,6,FALSE),0)</f>
        <v>38</v>
      </c>
      <c r="CV28">
        <f>IFERROR(VLOOKUP($B28,'Raw Stats'!$BC$3:$BR$5288,7,FALSE),0)</f>
        <v>2</v>
      </c>
      <c r="CW28">
        <f>IFERROR(VLOOKUP($B28,'Raw Stats'!$BC$3:$BR$5288,8,FALSE),0)</f>
        <v>16</v>
      </c>
      <c r="CX28">
        <f>IFERROR(VLOOKUP($B28,'Raw Stats'!$BC$3:$BR$5288,9,FALSE),0)</f>
        <v>59</v>
      </c>
      <c r="CY28">
        <f>IFERROR(VLOOKUP($B28,'Raw Stats'!$BC$3:$BR$5288,10,FALSE),0)</f>
        <v>41</v>
      </c>
      <c r="CZ28">
        <f>IFERROR(VLOOKUP($B28,'Raw Stats'!$BC$3:$BR$5288,11,FALSE)+VLOOKUP($B28,'Raw Stats'!$BC$3:$BR$5288,12,FALSE),0)</f>
        <v>13</v>
      </c>
      <c r="DA28">
        <f>IFERROR(VLOOKUP($B28,'Raw Stats'!$BC$3:$BR$5288,13,FALSE)+VLOOKUP($B28,'Raw Stats'!$BC$3:$BR$5288,14,FALSE),0)</f>
        <v>0</v>
      </c>
      <c r="DB28">
        <f>IFERROR(VLOOKUP($B28,'Raw Stats'!$BC$3:$BR$5288,15,FALSE),0)</f>
        <v>4</v>
      </c>
      <c r="DC28">
        <f>IFERROR(VLOOKUP($B28,'Raw Stats'!$BC$3:$BR$5288,16,FALSE),0)</f>
        <v>182</v>
      </c>
      <c r="DE28">
        <f>IFERROR(VLOOKUP($B28,'Raw Stats'!$AK$3:$AZ$528,3,FALSE),0)</f>
        <v>82</v>
      </c>
      <c r="DF28">
        <f>IFERROR(VLOOKUP($B28,'Raw Stats'!$AK$3:$AZ$528,4,FALSE),0)</f>
        <v>31</v>
      </c>
      <c r="DG28">
        <f>IFERROR(VLOOKUP($B28,'Raw Stats'!$AK$3:$AZ$528,5,FALSE),0)</f>
        <v>38</v>
      </c>
      <c r="DH28">
        <f>IFERROR(VLOOKUP($B28,'Raw Stats'!$AK$3:$AZ$528,6,FALSE),0)</f>
        <v>69</v>
      </c>
      <c r="DI28">
        <f>IFERROR(VLOOKUP($B28,'Raw Stats'!$AK$3:$AZ$528,7,FALSE),0)</f>
        <v>-5</v>
      </c>
      <c r="DJ28">
        <f>IFERROR(VLOOKUP($B28,'Raw Stats'!$AK$3:$AZ$528,8,FALSE),0)</f>
        <v>32</v>
      </c>
      <c r="DK28">
        <f>IFERROR(VLOOKUP($B28,'Raw Stats'!$AK$3:$AZ$528,9,FALSE),0)</f>
        <v>65</v>
      </c>
      <c r="DL28">
        <f>IFERROR(VLOOKUP($B28,'Raw Stats'!$AK$3:$AZ$528,10,FALSE),0)</f>
        <v>39</v>
      </c>
      <c r="DM28">
        <f>IFERROR(VLOOKUP($B28,'Raw Stats'!$AK$3:$AZ$528,11,FALSE)+VLOOKUP($B28,'Raw Stats'!$AK$3:$AZ$528,12,FALSE),0)</f>
        <v>14</v>
      </c>
      <c r="DN28">
        <f>IFERROR(VLOOKUP($B28,'Raw Stats'!$AK$3:$AZ$528,13,FALSE)+VLOOKUP($B28,'Raw Stats'!$AK$3:$AZ$528,14,FALSE),0)</f>
        <v>7</v>
      </c>
      <c r="DO28">
        <f>IFERROR(VLOOKUP($B28,'Raw Stats'!$AK$3:$AZ$528,15,FALSE),0)</f>
        <v>3</v>
      </c>
      <c r="DP28">
        <f>IFERROR(VLOOKUP($B28,'Raw Stats'!$AK$3:$AZ$528,16,FALSE),0)</f>
        <v>293</v>
      </c>
      <c r="DR28">
        <f>IFERROR(VLOOKUP($B28,'Raw Stats'!$S$3:$AH$528,3,FALSE),0)</f>
        <v>0</v>
      </c>
      <c r="DS28">
        <f>IFERROR(VLOOKUP($B28,'Raw Stats'!$S$3:$AH$528,4,FALSE),0)</f>
        <v>0</v>
      </c>
      <c r="DT28">
        <f>IFERROR(VLOOKUP($B28,'Raw Stats'!$S$3:$AH$528,5,FALSE),0)</f>
        <v>0</v>
      </c>
      <c r="DU28">
        <f>IFERROR(VLOOKUP($B28,'Raw Stats'!$S$3:$AH$528,6,FALSE),0)</f>
        <v>0</v>
      </c>
      <c r="DV28">
        <f>IFERROR(VLOOKUP($B28,'Raw Stats'!$S$3:$AH$528,7,FALSE),0)</f>
        <v>0</v>
      </c>
      <c r="DW28">
        <f>IFERROR(VLOOKUP($B28,'Raw Stats'!$S$3:$AH$528,8,FALSE),0)</f>
        <v>0</v>
      </c>
      <c r="DX28">
        <f>IFERROR(VLOOKUP($B28,'Raw Stats'!$S$3:$AH$528,9,FALSE),0)</f>
        <v>0</v>
      </c>
      <c r="DY28">
        <f>IFERROR(VLOOKUP($B28,'Raw Stats'!$S$3:$AH$528,10,FALSE),0)</f>
        <v>0</v>
      </c>
      <c r="DZ28">
        <f>IFERROR(VLOOKUP($B28,'Raw Stats'!$S$3:$AH$528,11,FALSE)+VLOOKUP($B28,'Raw Stats'!$S$3:$AH$528,12,FALSE),0)</f>
        <v>0</v>
      </c>
      <c r="EA28">
        <f>IFERROR(VLOOKUP($B28,'Raw Stats'!$S$3:$AH$528,13,FALSE)+VLOOKUP($B28,'Raw Stats'!$S$3:$AH$528,14,FALSE),0)</f>
        <v>0</v>
      </c>
      <c r="EB28">
        <f>IFERROR(VLOOKUP($B28,'Raw Stats'!$S$3:$AH$528,15,FALSE),0)</f>
        <v>0</v>
      </c>
      <c r="EC28">
        <f>IFERROR(VLOOKUP($B28,'Raw Stats'!$S$3:$AH$528,16,FALSE),0)</f>
        <v>0</v>
      </c>
    </row>
    <row r="29" spans="1:133" x14ac:dyDescent="0.2">
      <c r="A29">
        <f>IFERROR(VLOOKUP(B29,Sheet2!$W$1:$X$300,2,FALSE),301)</f>
        <v>14</v>
      </c>
      <c r="B29" t="s">
        <v>116</v>
      </c>
      <c r="C29">
        <f t="shared" si="0"/>
        <v>1.1229356091504046</v>
      </c>
      <c r="D29">
        <f t="shared" si="1"/>
        <v>0.75175380451404905</v>
      </c>
      <c r="E29">
        <f t="shared" si="2"/>
        <v>0.62061089974646644</v>
      </c>
      <c r="F29">
        <f t="shared" si="3"/>
        <v>0</v>
      </c>
      <c r="G29">
        <f t="shared" si="4"/>
        <v>0</v>
      </c>
      <c r="H29">
        <v>1.1299999999999999</v>
      </c>
      <c r="J29">
        <f>BS29*'Value Calculations'!$D$3</f>
        <v>15.086210859163403</v>
      </c>
      <c r="K29">
        <f>BT29*'Value Calculations'!$D$4</f>
        <v>11.722057345607396</v>
      </c>
      <c r="L29">
        <f>BU29*'Value Calculations'!$D$5</f>
        <v>19.369681668863272</v>
      </c>
      <c r="M29">
        <f>BV29*'Value Calculations'!$D$6</f>
        <v>3.3767531618227968</v>
      </c>
      <c r="N29">
        <f>BW29*'Value Calculations'!$D$7</f>
        <v>2.7244311886923769</v>
      </c>
      <c r="O29">
        <f>BX29*'Value Calculations'!$D$8</f>
        <v>2.3005265074092733</v>
      </c>
      <c r="P29">
        <f>BY29*'Value Calculations'!$D$9</f>
        <v>2.2671451320753011</v>
      </c>
      <c r="Q29">
        <f>BZ29*'Value Calculations'!$D$10</f>
        <v>6.5756965333716852</v>
      </c>
      <c r="R29">
        <f>CA29*'Value Calculations'!$D$11</f>
        <v>0</v>
      </c>
      <c r="S29">
        <f>CB29*'Value Calculations'!$D$12</f>
        <v>4.883296437536484</v>
      </c>
      <c r="T29">
        <f>CC29*'Value Calculations'!$D$13</f>
        <v>18.160243070039161</v>
      </c>
      <c r="V29">
        <f>CF29*'Value Calculations'!$D$3</f>
        <v>8.5624440011467957</v>
      </c>
      <c r="W29">
        <f>CG29*'Value Calculations'!$D$4</f>
        <v>7.1634794889822988</v>
      </c>
      <c r="X29">
        <f>CH29*'Value Calculations'!$D$5</f>
        <v>11.409538517275626</v>
      </c>
      <c r="Y29">
        <f>CI29*'Value Calculations'!$D$6</f>
        <v>2.5012986383872571</v>
      </c>
      <c r="Z29">
        <f>CJ29*'Value Calculations'!$D$7</f>
        <v>1.4061580328734848</v>
      </c>
      <c r="AA29">
        <f>CK29*'Value Calculations'!$D$8</f>
        <v>1.5816119738438754</v>
      </c>
      <c r="AB29">
        <f>CL29*'Value Calculations'!$D$9</f>
        <v>1.1335725660376506</v>
      </c>
      <c r="AC29">
        <f>CM29*'Value Calculations'!$D$10</f>
        <v>2.5572153185334328</v>
      </c>
      <c r="AD29">
        <f>CN29*'Value Calculations'!$D$11</f>
        <v>0</v>
      </c>
      <c r="AE29">
        <f>CO29*'Value Calculations'!$D$12</f>
        <v>2.441648218768242</v>
      </c>
      <c r="AF29">
        <f>CP29*'Value Calculations'!$D$13</f>
        <v>9.3552767330504771</v>
      </c>
      <c r="AH29">
        <f>CS29*'Value Calculations'!$D$3</f>
        <v>3.2618834290083032</v>
      </c>
      <c r="AI29">
        <f>CT29*'Value Calculations'!$D$4</f>
        <v>3.5817397444911494</v>
      </c>
      <c r="AJ29">
        <f>CU29*'Value Calculations'!$D$5</f>
        <v>5.0414239960055092</v>
      </c>
      <c r="AK29">
        <f>CV29*'Value Calculations'!$D$6</f>
        <v>0.12506493191936285</v>
      </c>
      <c r="AL29">
        <f>CW29*'Value Calculations'!$D$7</f>
        <v>0.87884877054592803</v>
      </c>
      <c r="AM29">
        <f>CX29*'Value Calculations'!$D$8</f>
        <v>2.0129606939831142</v>
      </c>
      <c r="AN29">
        <f>CY29*'Value Calculations'!$D$9</f>
        <v>0.8816675513626171</v>
      </c>
      <c r="AO29">
        <f>CZ29*'Value Calculations'!$D$10</f>
        <v>1.8265823703810236</v>
      </c>
      <c r="AP29">
        <f>DA29*'Value Calculations'!$D$11</f>
        <v>0</v>
      </c>
      <c r="AQ29">
        <f>DB29*'Value Calculations'!$D$12</f>
        <v>0.81388273958941404</v>
      </c>
      <c r="AR29">
        <f>DC29*'Value Calculations'!$D$13</f>
        <v>5.1591599630793077</v>
      </c>
      <c r="AT29">
        <f>DF29*'Value Calculations'!$D$3</f>
        <v>0</v>
      </c>
      <c r="AU29">
        <f>DG29*'Value Calculations'!$D$4</f>
        <v>0</v>
      </c>
      <c r="AV29">
        <f>DH29*'Value Calculations'!$D$5</f>
        <v>0</v>
      </c>
      <c r="AW29">
        <f>DI29*'Value Calculations'!$D$6</f>
        <v>0</v>
      </c>
      <c r="AX29">
        <f>DJ29*'Value Calculations'!$D$7</f>
        <v>0</v>
      </c>
      <c r="AY29">
        <f>DK29*'Value Calculations'!$D$8</f>
        <v>0</v>
      </c>
      <c r="AZ29">
        <f>DL29*'Value Calculations'!$D$9</f>
        <v>0</v>
      </c>
      <c r="BA29">
        <f>DM29*'Value Calculations'!$D$10</f>
        <v>0</v>
      </c>
      <c r="BB29">
        <f>DN29*'Value Calculations'!$D$11</f>
        <v>0</v>
      </c>
      <c r="BC29">
        <f>DO29*'Value Calculations'!$D$12</f>
        <v>0</v>
      </c>
      <c r="BD29">
        <f>DP29*'Value Calculations'!$D$13</f>
        <v>0</v>
      </c>
      <c r="BF29">
        <f>DS29*'Value Calculations'!$D$3</f>
        <v>0</v>
      </c>
      <c r="BG29">
        <f>DT29*'Value Calculations'!$D$4</f>
        <v>0</v>
      </c>
      <c r="BH29">
        <f>DU29*'Value Calculations'!$D$5</f>
        <v>0</v>
      </c>
      <c r="BI29">
        <f>DV29*'Value Calculations'!$D$6</f>
        <v>0</v>
      </c>
      <c r="BJ29">
        <f>DW29*'Value Calculations'!$D$7</f>
        <v>0</v>
      </c>
      <c r="BK29">
        <f>DX29*'Value Calculations'!$D$8</f>
        <v>0</v>
      </c>
      <c r="BL29">
        <f>DY29*'Value Calculations'!$D$9</f>
        <v>0</v>
      </c>
      <c r="BM29">
        <f>DZ29*'Value Calculations'!$D$10</f>
        <v>0</v>
      </c>
      <c r="BN29">
        <f>EA29*'Value Calculations'!$D$11</f>
        <v>0</v>
      </c>
      <c r="BO29">
        <f>EB29*'Value Calculations'!$D$12</f>
        <v>0</v>
      </c>
      <c r="BP29">
        <f>EC29*'Value Calculations'!$D$13</f>
        <v>0</v>
      </c>
      <c r="BR29">
        <f>IFERROR(VLOOKUP($B29,'Raw Stats'!$CM$3:$DC$884,3,FALSE),0)</f>
        <v>77</v>
      </c>
      <c r="BS29">
        <f>IFERROR(VLOOKUP($B29,'Raw Stats'!$CM$3:$DC$884,4,FALSE),0)</f>
        <v>37</v>
      </c>
      <c r="BT29">
        <f>IFERROR(VLOOKUP($B29,'Raw Stats'!$CM$3:$DC$884,5,FALSE),0)</f>
        <v>36</v>
      </c>
      <c r="BU29">
        <f>IFERROR(VLOOKUP($B29,'Raw Stats'!$CM$3:$DC$884,6,FALSE),0)</f>
        <v>73</v>
      </c>
      <c r="BV29">
        <f>IFERROR(VLOOKUP($B29,'Raw Stats'!$CM$3:$DC$884,7,FALSE),0)</f>
        <v>27</v>
      </c>
      <c r="BW29">
        <f>IFERROR(VLOOKUP($B29,'Raw Stats'!$CM$3:$DC$884,8,FALSE),0)</f>
        <v>31</v>
      </c>
      <c r="BX29">
        <f>IFERROR(VLOOKUP($B29,'Raw Stats'!$CM$3:$DC$884,9,FALSE),0)</f>
        <v>32</v>
      </c>
      <c r="BY29">
        <f>IFERROR(VLOOKUP($B29,'Raw Stats'!$CM$3:$DC$884,10,FALSE),0)</f>
        <v>18</v>
      </c>
      <c r="BZ29">
        <f>IFERROR(VLOOKUP($B29,'Raw Stats'!$CM$3:$DC$884,11,FALSE)+VLOOKUP($B29,'Raw Stats'!$CM$3:$DC$884,12,FALSE),0)</f>
        <v>18</v>
      </c>
      <c r="CA29">
        <f>IFERROR(VLOOKUP($B29,'Raw Stats'!$CM$3:$DC$884,13,FALSE)+VLOOKUP($B29,'Raw Stats'!$CM$3:$DC$884,14,FALSE),0)</f>
        <v>0</v>
      </c>
      <c r="CB29">
        <f>IFERROR(VLOOKUP($B29,'Raw Stats'!$CM$3:$DC$884,15,FALSE),0)</f>
        <v>6</v>
      </c>
      <c r="CC29">
        <f>IFERROR(VLOOKUP($B29,'Raw Stats'!$CM$3:$DC$884,16,FALSE),0)</f>
        <v>264</v>
      </c>
      <c r="CE29">
        <f>IFERROR(VLOOKUP($B29,'Raw Stats'!$BU$3:$CJ$528,3,FALSE),0)</f>
        <v>64</v>
      </c>
      <c r="CF29">
        <f>IFERROR(VLOOKUP($B29,'Raw Stats'!$BU$3:$CJ$528,4,FALSE),0)</f>
        <v>21</v>
      </c>
      <c r="CG29">
        <f>IFERROR(VLOOKUP($B29,'Raw Stats'!$BU$3:$CJ$5288,5,FALSE),0)</f>
        <v>22</v>
      </c>
      <c r="CH29">
        <f>IFERROR(VLOOKUP($B29,'Raw Stats'!$BU$3:$CJ$528,6,FALSE),0)</f>
        <v>43</v>
      </c>
      <c r="CI29">
        <f>IFERROR(VLOOKUP($B29,'Raw Stats'!$BU$3:$CJ$528,7,FALSE),0)</f>
        <v>20</v>
      </c>
      <c r="CJ29">
        <f>IFERROR(VLOOKUP($B29,'Raw Stats'!$BU$3:$CJ$528,8,FALSE),0)</f>
        <v>16</v>
      </c>
      <c r="CK29">
        <f>IFERROR(VLOOKUP($B29,'Raw Stats'!$BU$3:$CJ$528,9,FALSE),0)</f>
        <v>22</v>
      </c>
      <c r="CL29">
        <f>IFERROR(VLOOKUP($B29,'Raw Stats'!$BU$3:$CJ$528,10,FALSE),0)</f>
        <v>9</v>
      </c>
      <c r="CM29">
        <f>IFERROR(VLOOKUP($B29,'Raw Stats'!$BU$3:$CJ$528,11,FALSE)+VLOOKUP($B29,'Raw Stats'!$BU$3:$CJ$528,12,FALSE),0)</f>
        <v>7</v>
      </c>
      <c r="CN29">
        <f>IFERROR(VLOOKUP($B29,'Raw Stats'!$BU$3:$CJ$528,13,FALSE)+VLOOKUP($B29,'Raw Stats'!$BU$3:$CJ$528,14,FALSE),0)</f>
        <v>0</v>
      </c>
      <c r="CO29">
        <f>IFERROR(VLOOKUP($B29,'Raw Stats'!$BU$3:$CJ$528,15,FALSE),0)</f>
        <v>3</v>
      </c>
      <c r="CP29">
        <f>IFERROR(VLOOKUP($B29,'Raw Stats'!$BU$3:$CJ$528,16,FALSE),0)</f>
        <v>136</v>
      </c>
      <c r="CR29">
        <f>IFERROR(VLOOKUP($B29,'Raw Stats'!$BC$3:$BR$528,3,FALSE),0)</f>
        <v>38</v>
      </c>
      <c r="CS29">
        <f>IFERROR(VLOOKUP($B29,'Raw Stats'!$BC$3:$BR$528,4,FALSE),0)</f>
        <v>8</v>
      </c>
      <c r="CT29">
        <f>IFERROR(VLOOKUP($B29,'Raw Stats'!$BC$3:$BR$5288,5,FALSE),0)</f>
        <v>11</v>
      </c>
      <c r="CU29">
        <f>IFERROR(VLOOKUP($B29,'Raw Stats'!$BC$3:$BR$52888,6,FALSE),0)</f>
        <v>19</v>
      </c>
      <c r="CV29">
        <f>IFERROR(VLOOKUP($B29,'Raw Stats'!$BC$3:$BR$5288,7,FALSE),0)</f>
        <v>1</v>
      </c>
      <c r="CW29">
        <f>IFERROR(VLOOKUP($B29,'Raw Stats'!$BC$3:$BR$5288,8,FALSE),0)</f>
        <v>10</v>
      </c>
      <c r="CX29">
        <f>IFERROR(VLOOKUP($B29,'Raw Stats'!$BC$3:$BR$5288,9,FALSE),0)</f>
        <v>28</v>
      </c>
      <c r="CY29">
        <f>IFERROR(VLOOKUP($B29,'Raw Stats'!$BC$3:$BR$5288,10,FALSE),0)</f>
        <v>7</v>
      </c>
      <c r="CZ29">
        <f>IFERROR(VLOOKUP($B29,'Raw Stats'!$BC$3:$BR$5288,11,FALSE)+VLOOKUP($B29,'Raw Stats'!$BC$3:$BR$5288,12,FALSE),0)</f>
        <v>5</v>
      </c>
      <c r="DA29">
        <f>IFERROR(VLOOKUP($B29,'Raw Stats'!$BC$3:$BR$5288,13,FALSE)+VLOOKUP($B29,'Raw Stats'!$BC$3:$BR$5288,14,FALSE),0)</f>
        <v>0</v>
      </c>
      <c r="DB29">
        <f>IFERROR(VLOOKUP($B29,'Raw Stats'!$BC$3:$BR$5288,15,FALSE),0)</f>
        <v>1</v>
      </c>
      <c r="DC29">
        <f>IFERROR(VLOOKUP($B29,'Raw Stats'!$BC$3:$BR$5288,16,FALSE),0)</f>
        <v>75</v>
      </c>
      <c r="DE29">
        <f>IFERROR(VLOOKUP($B29,'Raw Stats'!$AK$3:$AZ$528,3,FALSE),0)</f>
        <v>0</v>
      </c>
      <c r="DF29">
        <f>IFERROR(VLOOKUP($B29,'Raw Stats'!$AK$3:$AZ$528,4,FALSE),0)</f>
        <v>0</v>
      </c>
      <c r="DG29">
        <f>IFERROR(VLOOKUP($B29,'Raw Stats'!$AK$3:$AZ$528,5,FALSE),0)</f>
        <v>0</v>
      </c>
      <c r="DH29">
        <f>IFERROR(VLOOKUP($B29,'Raw Stats'!$AK$3:$AZ$528,6,FALSE),0)</f>
        <v>0</v>
      </c>
      <c r="DI29">
        <f>IFERROR(VLOOKUP($B29,'Raw Stats'!$AK$3:$AZ$528,7,FALSE),0)</f>
        <v>0</v>
      </c>
      <c r="DJ29">
        <f>IFERROR(VLOOKUP($B29,'Raw Stats'!$AK$3:$AZ$528,8,FALSE),0)</f>
        <v>0</v>
      </c>
      <c r="DK29">
        <f>IFERROR(VLOOKUP($B29,'Raw Stats'!$AK$3:$AZ$528,9,FALSE),0)</f>
        <v>0</v>
      </c>
      <c r="DL29">
        <f>IFERROR(VLOOKUP($B29,'Raw Stats'!$AK$3:$AZ$528,10,FALSE),0)</f>
        <v>0</v>
      </c>
      <c r="DM29">
        <f>IFERROR(VLOOKUP($B29,'Raw Stats'!$AK$3:$AZ$528,11,FALSE)+VLOOKUP($B29,'Raw Stats'!$AK$3:$AZ$528,12,FALSE),0)</f>
        <v>0</v>
      </c>
      <c r="DN29">
        <f>IFERROR(VLOOKUP($B29,'Raw Stats'!$AK$3:$AZ$528,13,FALSE)+VLOOKUP($B29,'Raw Stats'!$AK$3:$AZ$528,14,FALSE),0)</f>
        <v>0</v>
      </c>
      <c r="DO29">
        <f>IFERROR(VLOOKUP($B29,'Raw Stats'!$AK$3:$AZ$528,15,FALSE),0)</f>
        <v>0</v>
      </c>
      <c r="DP29">
        <f>IFERROR(VLOOKUP($B29,'Raw Stats'!$AK$3:$AZ$528,16,FALSE),0)</f>
        <v>0</v>
      </c>
      <c r="DR29">
        <f>IFERROR(VLOOKUP($B29,'Raw Stats'!$S$3:$AH$528,3,FALSE),0)</f>
        <v>0</v>
      </c>
      <c r="DS29">
        <f>IFERROR(VLOOKUP($B29,'Raw Stats'!$S$3:$AH$528,4,FALSE),0)</f>
        <v>0</v>
      </c>
      <c r="DT29">
        <f>IFERROR(VLOOKUP($B29,'Raw Stats'!$S$3:$AH$528,5,FALSE),0)</f>
        <v>0</v>
      </c>
      <c r="DU29">
        <f>IFERROR(VLOOKUP($B29,'Raw Stats'!$S$3:$AH$528,6,FALSE),0)</f>
        <v>0</v>
      </c>
      <c r="DV29">
        <f>IFERROR(VLOOKUP($B29,'Raw Stats'!$S$3:$AH$528,7,FALSE),0)</f>
        <v>0</v>
      </c>
      <c r="DW29">
        <f>IFERROR(VLOOKUP($B29,'Raw Stats'!$S$3:$AH$528,8,FALSE),0)</f>
        <v>0</v>
      </c>
      <c r="DX29">
        <f>IFERROR(VLOOKUP($B29,'Raw Stats'!$S$3:$AH$528,9,FALSE),0)</f>
        <v>0</v>
      </c>
      <c r="DY29">
        <f>IFERROR(VLOOKUP($B29,'Raw Stats'!$S$3:$AH$528,10,FALSE),0)</f>
        <v>0</v>
      </c>
      <c r="DZ29">
        <f>IFERROR(VLOOKUP($B29,'Raw Stats'!$S$3:$AH$528,11,FALSE)+VLOOKUP($B29,'Raw Stats'!$S$3:$AH$528,12,FALSE),0)</f>
        <v>0</v>
      </c>
      <c r="EA29">
        <f>IFERROR(VLOOKUP($B29,'Raw Stats'!$S$3:$AH$528,13,FALSE)+VLOOKUP($B29,'Raw Stats'!$S$3:$AH$528,14,FALSE),0)</f>
        <v>0</v>
      </c>
      <c r="EB29">
        <f>IFERROR(VLOOKUP($B29,'Raw Stats'!$S$3:$AH$528,15,FALSE),0)</f>
        <v>0</v>
      </c>
      <c r="EC29">
        <f>IFERROR(VLOOKUP($B29,'Raw Stats'!$S$3:$AH$528,16,FALSE),0)</f>
        <v>0</v>
      </c>
    </row>
    <row r="30" spans="1:133" x14ac:dyDescent="0.2">
      <c r="A30">
        <f>IFERROR(VLOOKUP(B30,Sheet2!$W$1:$X$300,2,FALSE),301)</f>
        <v>17</v>
      </c>
      <c r="B30" s="28" t="s">
        <v>64</v>
      </c>
      <c r="C30">
        <f t="shared" si="0"/>
        <v>1.204649017709652</v>
      </c>
      <c r="D30">
        <f t="shared" si="1"/>
        <v>1.0097343511803227</v>
      </c>
      <c r="E30">
        <f t="shared" si="2"/>
        <v>1.2753049044798539</v>
      </c>
      <c r="F30">
        <f t="shared" si="3"/>
        <v>0.97792968396490665</v>
      </c>
      <c r="G30">
        <f t="shared" si="4"/>
        <v>1.1412841310619406</v>
      </c>
      <c r="H30">
        <v>1.1200000000000001</v>
      </c>
      <c r="J30">
        <f>BS30*'Value Calculations'!$D$3</f>
        <v>17.124888002293591</v>
      </c>
      <c r="K30">
        <f>BT30*'Value Calculations'!$D$4</f>
        <v>8.7915430092055473</v>
      </c>
      <c r="L30">
        <f>BU30*'Value Calculations'!$D$5</f>
        <v>18.308329248651585</v>
      </c>
      <c r="M30">
        <f>BV30*'Value Calculations'!$D$6</f>
        <v>3.626883025661523</v>
      </c>
      <c r="N30">
        <f>BW30*'Value Calculations'!$D$7</f>
        <v>3.1638555739653409</v>
      </c>
      <c r="O30">
        <f>BX30*'Value Calculations'!$D$8</f>
        <v>3.2351154010442906</v>
      </c>
      <c r="P30">
        <f>BY30*'Value Calculations'!$D$9</f>
        <v>4.156432742138052</v>
      </c>
      <c r="Q30">
        <f>BZ30*'Value Calculations'!$D$10</f>
        <v>4.3837976889144565</v>
      </c>
      <c r="R30">
        <f>CA30*'Value Calculations'!$D$11</f>
        <v>4.9535707401246869</v>
      </c>
      <c r="S30">
        <f>CB30*'Value Calculations'!$D$12</f>
        <v>6.5110619167153123</v>
      </c>
      <c r="T30">
        <f>CC30*'Value Calculations'!$D$13</f>
        <v>20.911795050348125</v>
      </c>
      <c r="V30">
        <f>CF30*'Value Calculations'!$D$3</f>
        <v>10.601121144276986</v>
      </c>
      <c r="W30">
        <f>CG30*'Value Calculations'!$D$4</f>
        <v>4.2329651525804488</v>
      </c>
      <c r="X30">
        <f>CH30*'Value Calculations'!$D$5</f>
        <v>10.348186097063941</v>
      </c>
      <c r="Y30">
        <f>CI30*'Value Calculations'!$D$6</f>
        <v>1.2506493191936285</v>
      </c>
      <c r="Z30">
        <f>CJ30*'Value Calculations'!$D$7</f>
        <v>3.1638555739653409</v>
      </c>
      <c r="AA30">
        <f>CK30*'Value Calculations'!$D$8</f>
        <v>0.79080598692193771</v>
      </c>
      <c r="AB30">
        <f>CL30*'Value Calculations'!$D$9</f>
        <v>3.6526227127879851</v>
      </c>
      <c r="AC30">
        <f>CM30*'Value Calculations'!$D$10</f>
        <v>2.5572153185334328</v>
      </c>
      <c r="AD30">
        <f>CN30*'Value Calculations'!$D$11</f>
        <v>3.9628565920997496</v>
      </c>
      <c r="AE30">
        <f>CO30*'Value Calculations'!$D$12</f>
        <v>7.3249446563047265</v>
      </c>
      <c r="AF30">
        <f>CP30*'Value Calculations'!$D$13</f>
        <v>17.747510272992816</v>
      </c>
      <c r="AH30">
        <f>CS30*'Value Calculations'!$D$3</f>
        <v>8.5624440011467957</v>
      </c>
      <c r="AI30">
        <f>CT30*'Value Calculations'!$D$4</f>
        <v>6.8378667849376482</v>
      </c>
      <c r="AJ30">
        <f>CU30*'Value Calculations'!$D$5</f>
        <v>11.144200412222705</v>
      </c>
      <c r="AK30">
        <f>CV30*'Value Calculations'!$D$6</f>
        <v>2.0010389107098057</v>
      </c>
      <c r="AL30">
        <f>CW30*'Value Calculations'!$D$7</f>
        <v>2.2850068034194129</v>
      </c>
      <c r="AM30">
        <f>CX30*'Value Calculations'!$D$8</f>
        <v>3.3070068544008304</v>
      </c>
      <c r="AN30">
        <f>CY30*'Value Calculations'!$D$9</f>
        <v>3.1488126834379182</v>
      </c>
      <c r="AO30">
        <f>CZ30*'Value Calculations'!$D$10</f>
        <v>3.2878482666858426</v>
      </c>
      <c r="AP30">
        <f>DA30*'Value Calculations'!$D$11</f>
        <v>0.9907141480249374</v>
      </c>
      <c r="AQ30">
        <f>DB30*'Value Calculations'!$D$12</f>
        <v>2.441648218768242</v>
      </c>
      <c r="AR30">
        <f>DC30*'Value Calculations'!$D$13</f>
        <v>12.106828713359441</v>
      </c>
      <c r="AT30">
        <f>DF30*'Value Calculations'!$D$3</f>
        <v>12.232062858781138</v>
      </c>
      <c r="AU30">
        <f>DG30*'Value Calculations'!$D$4</f>
        <v>9.4427684172948485</v>
      </c>
      <c r="AV30">
        <f>DH30*'Value Calculations'!$D$5</f>
        <v>15.654948198122371</v>
      </c>
      <c r="AW30">
        <f>DI30*'Value Calculations'!$D$6</f>
        <v>-2.376233706467894</v>
      </c>
      <c r="AX30">
        <f>DJ30*'Value Calculations'!$D$7</f>
        <v>3.5153950821837121</v>
      </c>
      <c r="AY30">
        <f>DK30*'Value Calculations'!$D$8</f>
        <v>7.4767111490801383</v>
      </c>
      <c r="AZ30">
        <f>DL30*'Value Calculations'!$D$9</f>
        <v>2.6450026540878513</v>
      </c>
      <c r="BA30">
        <f>DM30*'Value Calculations'!$D$10</f>
        <v>6.9410130074478893</v>
      </c>
      <c r="BB30">
        <f>DN30*'Value Calculations'!$D$11</f>
        <v>1.9814282960498748</v>
      </c>
      <c r="BC30">
        <f>DO30*'Value Calculations'!$D$12</f>
        <v>1.6277654791788281</v>
      </c>
      <c r="BD30">
        <f>DP30*'Value Calculations'!$D$13</f>
        <v>21.049372649363573</v>
      </c>
      <c r="BF30">
        <f>DS30*'Value Calculations'!$D$3</f>
        <v>13.047533716033213</v>
      </c>
      <c r="BG30">
        <f>DT30*'Value Calculations'!$D$4</f>
        <v>11.070831937518097</v>
      </c>
      <c r="BH30">
        <f>DU30*'Value Calculations'!$D$5</f>
        <v>17.512314933492821</v>
      </c>
      <c r="BI30">
        <f>DV30*'Value Calculations'!$D$6</f>
        <v>0.25012986383872571</v>
      </c>
      <c r="BJ30">
        <f>DW30*'Value Calculations'!$D$7</f>
        <v>2.9880858198561553</v>
      </c>
      <c r="BK30">
        <f>DX30*'Value Calculations'!$D$8</f>
        <v>6.542122255445121</v>
      </c>
      <c r="BL30">
        <f>DY30*'Value Calculations'!$D$9</f>
        <v>2.3930976394128178</v>
      </c>
      <c r="BM30">
        <f>DZ30*'Value Calculations'!$D$10</f>
        <v>5.1144306370668655</v>
      </c>
      <c r="BN30">
        <f>EA30*'Value Calculations'!$D$11</f>
        <v>0</v>
      </c>
      <c r="BO30">
        <f>EB30*'Value Calculations'!$D$12</f>
        <v>5.6971791771258982</v>
      </c>
      <c r="BP30">
        <f>EC30*'Value Calculations'!$D$13</f>
        <v>20.980583849855851</v>
      </c>
      <c r="BR30">
        <f>IFERROR(VLOOKUP($B30,'Raw Stats'!$CM$3:$DC$884,3,FALSE),0)</f>
        <v>79</v>
      </c>
      <c r="BS30">
        <f>IFERROR(VLOOKUP($B30,'Raw Stats'!$CM$3:$DC$884,4,FALSE),0)</f>
        <v>42</v>
      </c>
      <c r="BT30">
        <f>IFERROR(VLOOKUP($B30,'Raw Stats'!$CM$3:$DC$884,5,FALSE),0)</f>
        <v>27</v>
      </c>
      <c r="BU30">
        <f>IFERROR(VLOOKUP($B30,'Raw Stats'!$CM$3:$DC$884,6,FALSE),0)</f>
        <v>69</v>
      </c>
      <c r="BV30">
        <f>IFERROR(VLOOKUP($B30,'Raw Stats'!$CM$3:$DC$884,7,FALSE),0)</f>
        <v>29</v>
      </c>
      <c r="BW30">
        <f>IFERROR(VLOOKUP($B30,'Raw Stats'!$CM$3:$DC$884,8,FALSE),0)</f>
        <v>36</v>
      </c>
      <c r="BX30">
        <f>IFERROR(VLOOKUP($B30,'Raw Stats'!$CM$3:$DC$884,9,FALSE),0)</f>
        <v>45</v>
      </c>
      <c r="BY30">
        <f>IFERROR(VLOOKUP($B30,'Raw Stats'!$CM$3:$DC$884,10,FALSE),0)</f>
        <v>33</v>
      </c>
      <c r="BZ30">
        <f>IFERROR(VLOOKUP($B30,'Raw Stats'!$CM$3:$DC$884,11,FALSE)+VLOOKUP($B30,'Raw Stats'!$CM$3:$DC$884,12,FALSE),0)</f>
        <v>12</v>
      </c>
      <c r="CA30">
        <f>IFERROR(VLOOKUP($B30,'Raw Stats'!$CM$3:$DC$884,13,FALSE)+VLOOKUP($B30,'Raw Stats'!$CM$3:$DC$884,14,FALSE),0)</f>
        <v>5</v>
      </c>
      <c r="CB30">
        <f>IFERROR(VLOOKUP($B30,'Raw Stats'!$CM$3:$DC$884,15,FALSE),0)</f>
        <v>8</v>
      </c>
      <c r="CC30">
        <f>IFERROR(VLOOKUP($B30,'Raw Stats'!$CM$3:$DC$884,16,FALSE),0)</f>
        <v>304</v>
      </c>
      <c r="CE30">
        <f>IFERROR(VLOOKUP($B30,'Raw Stats'!$BU$3:$CJ$528,3,FALSE),0)</f>
        <v>65</v>
      </c>
      <c r="CF30">
        <f>IFERROR(VLOOKUP($B30,'Raw Stats'!$BU$3:$CJ$528,4,FALSE),0)</f>
        <v>26</v>
      </c>
      <c r="CG30">
        <f>IFERROR(VLOOKUP($B30,'Raw Stats'!$BU$3:$CJ$5288,5,FALSE),0)</f>
        <v>13</v>
      </c>
      <c r="CH30">
        <f>IFERROR(VLOOKUP($B30,'Raw Stats'!$BU$3:$CJ$528,6,FALSE),0)</f>
        <v>39</v>
      </c>
      <c r="CI30">
        <f>IFERROR(VLOOKUP($B30,'Raw Stats'!$BU$3:$CJ$528,7,FALSE),0)</f>
        <v>10</v>
      </c>
      <c r="CJ30">
        <f>IFERROR(VLOOKUP($B30,'Raw Stats'!$BU$3:$CJ$528,8,FALSE),0)</f>
        <v>36</v>
      </c>
      <c r="CK30">
        <f>IFERROR(VLOOKUP($B30,'Raw Stats'!$BU$3:$CJ$528,9,FALSE),0)</f>
        <v>11</v>
      </c>
      <c r="CL30">
        <f>IFERROR(VLOOKUP($B30,'Raw Stats'!$BU$3:$CJ$528,10,FALSE),0)</f>
        <v>29</v>
      </c>
      <c r="CM30">
        <f>IFERROR(VLOOKUP($B30,'Raw Stats'!$BU$3:$CJ$528,11,FALSE)+VLOOKUP($B30,'Raw Stats'!$BU$3:$CJ$528,12,FALSE),0)</f>
        <v>7</v>
      </c>
      <c r="CN30">
        <f>IFERROR(VLOOKUP($B30,'Raw Stats'!$BU$3:$CJ$528,13,FALSE)+VLOOKUP($B30,'Raw Stats'!$BU$3:$CJ$528,14,FALSE),0)</f>
        <v>4</v>
      </c>
      <c r="CO30">
        <f>IFERROR(VLOOKUP($B30,'Raw Stats'!$BU$3:$CJ$528,15,FALSE),0)</f>
        <v>9</v>
      </c>
      <c r="CP30">
        <f>IFERROR(VLOOKUP($B30,'Raw Stats'!$BU$3:$CJ$528,16,FALSE),0)</f>
        <v>258</v>
      </c>
      <c r="CR30">
        <f>IFERROR(VLOOKUP($B30,'Raw Stats'!$BC$3:$BR$528,3,FALSE),0)</f>
        <v>44</v>
      </c>
      <c r="CS30">
        <f>IFERROR(VLOOKUP($B30,'Raw Stats'!$BC$3:$BR$528,4,FALSE),0)</f>
        <v>21</v>
      </c>
      <c r="CT30">
        <f>IFERROR(VLOOKUP($B30,'Raw Stats'!$BC$3:$BR$5288,5,FALSE),0)</f>
        <v>21</v>
      </c>
      <c r="CU30">
        <f>IFERROR(VLOOKUP($B30,'Raw Stats'!$BC$3:$BR$52888,6,FALSE),0)</f>
        <v>42</v>
      </c>
      <c r="CV30">
        <f>IFERROR(VLOOKUP($B30,'Raw Stats'!$BC$3:$BR$5288,7,FALSE),0)</f>
        <v>16</v>
      </c>
      <c r="CW30">
        <f>IFERROR(VLOOKUP($B30,'Raw Stats'!$BC$3:$BR$5288,8,FALSE),0)</f>
        <v>26</v>
      </c>
      <c r="CX30">
        <f>IFERROR(VLOOKUP($B30,'Raw Stats'!$BC$3:$BR$5288,9,FALSE),0)</f>
        <v>46</v>
      </c>
      <c r="CY30">
        <f>IFERROR(VLOOKUP($B30,'Raw Stats'!$BC$3:$BR$5288,10,FALSE),0)</f>
        <v>25</v>
      </c>
      <c r="CZ30">
        <f>IFERROR(VLOOKUP($B30,'Raw Stats'!$BC$3:$BR$5288,11,FALSE)+VLOOKUP($B30,'Raw Stats'!$BC$3:$BR$5288,12,FALSE),0)</f>
        <v>9</v>
      </c>
      <c r="DA30">
        <f>IFERROR(VLOOKUP($B30,'Raw Stats'!$BC$3:$BR$5288,13,FALSE)+VLOOKUP($B30,'Raw Stats'!$BC$3:$BR$5288,14,FALSE),0)</f>
        <v>1</v>
      </c>
      <c r="DB30">
        <f>IFERROR(VLOOKUP($B30,'Raw Stats'!$BC$3:$BR$5288,15,FALSE),0)</f>
        <v>3</v>
      </c>
      <c r="DC30">
        <f>IFERROR(VLOOKUP($B30,'Raw Stats'!$BC$3:$BR$5288,16,FALSE),0)</f>
        <v>176</v>
      </c>
      <c r="DE30">
        <f>IFERROR(VLOOKUP($B30,'Raw Stats'!$AK$3:$AZ$528,3,FALSE),0)</f>
        <v>82</v>
      </c>
      <c r="DF30">
        <f>IFERROR(VLOOKUP($B30,'Raw Stats'!$AK$3:$AZ$528,4,FALSE),0)</f>
        <v>30</v>
      </c>
      <c r="DG30">
        <f>IFERROR(VLOOKUP($B30,'Raw Stats'!$AK$3:$AZ$528,5,FALSE),0)</f>
        <v>29</v>
      </c>
      <c r="DH30">
        <f>IFERROR(VLOOKUP($B30,'Raw Stats'!$AK$3:$AZ$528,6,FALSE),0)</f>
        <v>59</v>
      </c>
      <c r="DI30">
        <f>IFERROR(VLOOKUP($B30,'Raw Stats'!$AK$3:$AZ$528,7,FALSE),0)</f>
        <v>-19</v>
      </c>
      <c r="DJ30">
        <f>IFERROR(VLOOKUP($B30,'Raw Stats'!$AK$3:$AZ$528,8,FALSE),0)</f>
        <v>40</v>
      </c>
      <c r="DK30">
        <f>IFERROR(VLOOKUP($B30,'Raw Stats'!$AK$3:$AZ$528,9,FALSE),0)</f>
        <v>104</v>
      </c>
      <c r="DL30">
        <f>IFERROR(VLOOKUP($B30,'Raw Stats'!$AK$3:$AZ$528,10,FALSE),0)</f>
        <v>21</v>
      </c>
      <c r="DM30">
        <f>IFERROR(VLOOKUP($B30,'Raw Stats'!$AK$3:$AZ$528,11,FALSE)+VLOOKUP($B30,'Raw Stats'!$AK$3:$AZ$528,12,FALSE),0)</f>
        <v>19</v>
      </c>
      <c r="DN30">
        <f>IFERROR(VLOOKUP($B30,'Raw Stats'!$AK$3:$AZ$528,13,FALSE)+VLOOKUP($B30,'Raw Stats'!$AK$3:$AZ$528,14,FALSE),0)</f>
        <v>2</v>
      </c>
      <c r="DO30">
        <f>IFERROR(VLOOKUP($B30,'Raw Stats'!$AK$3:$AZ$528,15,FALSE),0)</f>
        <v>2</v>
      </c>
      <c r="DP30">
        <f>IFERROR(VLOOKUP($B30,'Raw Stats'!$AK$3:$AZ$528,16,FALSE),0)</f>
        <v>306</v>
      </c>
      <c r="DR30">
        <f>IFERROR(VLOOKUP($B30,'Raw Stats'!$S$3:$AH$528,3,FALSE),0)</f>
        <v>75</v>
      </c>
      <c r="DS30">
        <f>IFERROR(VLOOKUP($B30,'Raw Stats'!$S$3:$AH$528,4,FALSE),0)</f>
        <v>32</v>
      </c>
      <c r="DT30">
        <f>IFERROR(VLOOKUP($B30,'Raw Stats'!$S$3:$AH$528,5,FALSE),0)</f>
        <v>34</v>
      </c>
      <c r="DU30">
        <f>IFERROR(VLOOKUP($B30,'Raw Stats'!$S$3:$AH$528,6,FALSE),0)</f>
        <v>66</v>
      </c>
      <c r="DV30">
        <f>IFERROR(VLOOKUP($B30,'Raw Stats'!$S$3:$AH$528,7,FALSE),0)</f>
        <v>2</v>
      </c>
      <c r="DW30">
        <f>IFERROR(VLOOKUP($B30,'Raw Stats'!$S$3:$AH$528,8,FALSE),0)</f>
        <v>34</v>
      </c>
      <c r="DX30">
        <f>IFERROR(VLOOKUP($B30,'Raw Stats'!$S$3:$AH$528,9,FALSE),0)</f>
        <v>91</v>
      </c>
      <c r="DY30">
        <f>IFERROR(VLOOKUP($B30,'Raw Stats'!$S$3:$AH$528,10,FALSE),0)</f>
        <v>19</v>
      </c>
      <c r="DZ30">
        <f>IFERROR(VLOOKUP($B30,'Raw Stats'!$S$3:$AH$528,11,FALSE)+VLOOKUP($B30,'Raw Stats'!$S$3:$AH$528,12,FALSE),0)</f>
        <v>14</v>
      </c>
      <c r="EA30">
        <f>IFERROR(VLOOKUP($B30,'Raw Stats'!$S$3:$AH$528,13,FALSE)+VLOOKUP($B30,'Raw Stats'!$S$3:$AH$528,14,FALSE),0)</f>
        <v>0</v>
      </c>
      <c r="EB30">
        <f>IFERROR(VLOOKUP($B30,'Raw Stats'!$S$3:$AH$528,15,FALSE),0)</f>
        <v>7</v>
      </c>
      <c r="EC30">
        <f>IFERROR(VLOOKUP($B30,'Raw Stats'!$S$3:$AH$528,16,FALSE),0)</f>
        <v>305</v>
      </c>
    </row>
    <row r="31" spans="1:133" x14ac:dyDescent="0.2">
      <c r="A31">
        <f>IFERROR(VLOOKUP(B31,Sheet2!$W$1:$X$300,2,FALSE),301)</f>
        <v>38</v>
      </c>
      <c r="B31" t="s">
        <v>699</v>
      </c>
      <c r="C31">
        <f t="shared" si="0"/>
        <v>1.1908875697730246</v>
      </c>
      <c r="D31">
        <f t="shared" si="1"/>
        <v>0.94156471947362952</v>
      </c>
      <c r="E31">
        <f t="shared" si="2"/>
        <v>0.75961760270707313</v>
      </c>
      <c r="F31">
        <f t="shared" si="3"/>
        <v>0.90755871536390509</v>
      </c>
      <c r="G31">
        <f t="shared" si="4"/>
        <v>0.8359245100250734</v>
      </c>
      <c r="H31">
        <v>1.1200000000000001</v>
      </c>
      <c r="J31">
        <f>BS31*'Value Calculations'!$D$3</f>
        <v>3.2618834290083032</v>
      </c>
      <c r="K31">
        <f>BT31*'Value Calculations'!$D$4</f>
        <v>11.722057345607396</v>
      </c>
      <c r="L31">
        <f>BU31*'Value Calculations'!$D$5</f>
        <v>11.674876622328547</v>
      </c>
      <c r="M31">
        <f>BV31*'Value Calculations'!$D$6</f>
        <v>2.376233706467894</v>
      </c>
      <c r="N31">
        <f>BW31*'Value Calculations'!$D$7</f>
        <v>4.5700136068388257</v>
      </c>
      <c r="O31">
        <f>BX31*'Value Calculations'!$D$8</f>
        <v>3.0194410409746713</v>
      </c>
      <c r="P31">
        <f>BY31*'Value Calculations'!$D$9</f>
        <v>10.831915631026439</v>
      </c>
      <c r="Q31">
        <f>BZ31*'Value Calculations'!$D$10</f>
        <v>9.1329118519051171</v>
      </c>
      <c r="R31">
        <f>CA31*'Value Calculations'!$D$11</f>
        <v>0</v>
      </c>
      <c r="S31">
        <f>CB31*'Value Calculations'!$D$12</f>
        <v>0.81388273958941404</v>
      </c>
      <c r="T31">
        <f>CC31*'Value Calculations'!$D$13</f>
        <v>9.2864879335427535</v>
      </c>
      <c r="V31">
        <f>CF31*'Value Calculations'!$D$3</f>
        <v>4.0773542862603787</v>
      </c>
      <c r="W31">
        <f>CG31*'Value Calculations'!$D$4</f>
        <v>11.396444641562747</v>
      </c>
      <c r="X31">
        <f>CH31*'Value Calculations'!$D$5</f>
        <v>11.94021472738147</v>
      </c>
      <c r="Y31">
        <f>CI31*'Value Calculations'!$D$6</f>
        <v>0.12506493191936285</v>
      </c>
      <c r="Z31">
        <f>CJ31*'Value Calculations'!$D$7</f>
        <v>3.3396253280745265</v>
      </c>
      <c r="AA31">
        <f>CK31*'Value Calculations'!$D$8</f>
        <v>5.176184641670865</v>
      </c>
      <c r="AB31">
        <f>CL31*'Value Calculations'!$D$9</f>
        <v>12.721203241089189</v>
      </c>
      <c r="AC31">
        <f>CM31*'Value Calculations'!$D$10</f>
        <v>9.4982283259813229</v>
      </c>
      <c r="AD31">
        <f>CN31*'Value Calculations'!$D$11</f>
        <v>0.9907141480249374</v>
      </c>
      <c r="AE31">
        <f>CO31*'Value Calculations'!$D$12</f>
        <v>4.0694136979470699</v>
      </c>
      <c r="AF31">
        <f>CP31*'Value Calculations'!$D$13</f>
        <v>12.93229430745213</v>
      </c>
      <c r="AH31">
        <f>CS31*'Value Calculations'!$D$3</f>
        <v>2.0386771431301893</v>
      </c>
      <c r="AI31">
        <f>CT31*'Value Calculations'!$D$4</f>
        <v>5.8610286728036982</v>
      </c>
      <c r="AJ31">
        <f>CU31*'Value Calculations'!$D$5</f>
        <v>6.1027764162171954</v>
      </c>
      <c r="AK31">
        <f>CV31*'Value Calculations'!$D$6</f>
        <v>0.25012986383872571</v>
      </c>
      <c r="AL31">
        <f>CW31*'Value Calculations'!$D$7</f>
        <v>1.7576975410918561</v>
      </c>
      <c r="AM31">
        <f>CX31*'Value Calculations'!$D$8</f>
        <v>3.9540299346096885</v>
      </c>
      <c r="AN31">
        <f>CY31*'Value Calculations'!$D$9</f>
        <v>7.431197932913487</v>
      </c>
      <c r="AO31">
        <f>CZ31*'Value Calculations'!$D$10</f>
        <v>3.2878482666858426</v>
      </c>
      <c r="AP31">
        <f>DA31*'Value Calculations'!$D$11</f>
        <v>0</v>
      </c>
      <c r="AQ31">
        <f>DB31*'Value Calculations'!$D$12</f>
        <v>0</v>
      </c>
      <c r="AR31">
        <f>DC31*'Value Calculations'!$D$13</f>
        <v>5.7782591586488241</v>
      </c>
      <c r="AT31">
        <f>DF31*'Value Calculations'!$D$3</f>
        <v>3.6696188576343411</v>
      </c>
      <c r="AU31">
        <f>DG31*'Value Calculations'!$D$4</f>
        <v>11.070831937518097</v>
      </c>
      <c r="AV31">
        <f>DH31*'Value Calculations'!$D$5</f>
        <v>11.409538517275626</v>
      </c>
      <c r="AW31">
        <f>DI31*'Value Calculations'!$D$6</f>
        <v>2.5012986383872571</v>
      </c>
      <c r="AX31">
        <f>DJ31*'Value Calculations'!$D$7</f>
        <v>5.2730926232755682</v>
      </c>
      <c r="AY31">
        <f>DK31*'Value Calculations'!$D$8</f>
        <v>5.176184641670865</v>
      </c>
      <c r="AZ31">
        <f>DL31*'Value Calculations'!$D$9</f>
        <v>12.973108255764224</v>
      </c>
      <c r="BA31">
        <f>DM31*'Value Calculations'!$D$10</f>
        <v>6.5756965333716852</v>
      </c>
      <c r="BB31">
        <f>DN31*'Value Calculations'!$D$11</f>
        <v>0.9907141480249374</v>
      </c>
      <c r="BC31">
        <f>DO31*'Value Calculations'!$D$12</f>
        <v>1.6277654791788281</v>
      </c>
      <c r="BD31">
        <f>DP31*'Value Calculations'!$D$13</f>
        <v>12.244406312374888</v>
      </c>
      <c r="BF31">
        <f>DS31*'Value Calculations'!$D$3</f>
        <v>3.6696188576343411</v>
      </c>
      <c r="BG31">
        <f>DT31*'Value Calculations'!$D$4</f>
        <v>11.070831937518097</v>
      </c>
      <c r="BH31">
        <f>DU31*'Value Calculations'!$D$5</f>
        <v>11.409538517275626</v>
      </c>
      <c r="BI31">
        <f>DV31*'Value Calculations'!$D$6</f>
        <v>-0.50025972767745142</v>
      </c>
      <c r="BJ31">
        <f>DW31*'Value Calculations'!$D$7</f>
        <v>3.1638555739653409</v>
      </c>
      <c r="BK31">
        <f>DX31*'Value Calculations'!$D$8</f>
        <v>4.7448359215316263</v>
      </c>
      <c r="BL31">
        <f>DY31*'Value Calculations'!$D$9</f>
        <v>12.091440704401606</v>
      </c>
      <c r="BM31">
        <f>DZ31*'Value Calculations'!$D$10</f>
        <v>5.4797471111430704</v>
      </c>
      <c r="BN31">
        <f>EA31*'Value Calculations'!$D$11</f>
        <v>0</v>
      </c>
      <c r="BO31">
        <f>EB31*'Value Calculations'!$D$12</f>
        <v>1.6277654791788281</v>
      </c>
      <c r="BP31">
        <f>EC31*'Value Calculations'!$D$13</f>
        <v>7.4291903468342024</v>
      </c>
      <c r="BR31">
        <f>IFERROR(VLOOKUP($B31,'Raw Stats'!$CM$3:$DC$884,3,FALSE),0)</f>
        <v>56</v>
      </c>
      <c r="BS31">
        <f>IFERROR(VLOOKUP($B31,'Raw Stats'!$CM$3:$DC$884,4,FALSE),0)</f>
        <v>8</v>
      </c>
      <c r="BT31">
        <f>IFERROR(VLOOKUP($B31,'Raw Stats'!$CM$3:$DC$884,5,FALSE),0)</f>
        <v>36</v>
      </c>
      <c r="BU31">
        <f>IFERROR(VLOOKUP($B31,'Raw Stats'!$CM$3:$DC$884,6,FALSE),0)</f>
        <v>44</v>
      </c>
      <c r="BV31">
        <f>IFERROR(VLOOKUP($B31,'Raw Stats'!$CM$3:$DC$884,7,FALSE),0)</f>
        <v>19</v>
      </c>
      <c r="BW31">
        <f>IFERROR(VLOOKUP($B31,'Raw Stats'!$CM$3:$DC$884,8,FALSE),0)</f>
        <v>52</v>
      </c>
      <c r="BX31">
        <f>IFERROR(VLOOKUP($B31,'Raw Stats'!$CM$3:$DC$884,9,FALSE),0)</f>
        <v>42</v>
      </c>
      <c r="BY31">
        <f>IFERROR(VLOOKUP($B31,'Raw Stats'!$CM$3:$DC$884,10,FALSE),0)</f>
        <v>86</v>
      </c>
      <c r="BZ31">
        <f>IFERROR(VLOOKUP($B31,'Raw Stats'!$CM$3:$DC$884,11,FALSE)+VLOOKUP($B31,'Raw Stats'!$CM$3:$DC$884,12,FALSE),0)</f>
        <v>25</v>
      </c>
      <c r="CA31">
        <f>IFERROR(VLOOKUP($B31,'Raw Stats'!$CM$3:$DC$884,13,FALSE)+VLOOKUP($B31,'Raw Stats'!$CM$3:$DC$884,14,FALSE),0)</f>
        <v>0</v>
      </c>
      <c r="CB31">
        <f>IFERROR(VLOOKUP($B31,'Raw Stats'!$CM$3:$DC$884,15,FALSE),0)</f>
        <v>1</v>
      </c>
      <c r="CC31">
        <f>IFERROR(VLOOKUP($B31,'Raw Stats'!$CM$3:$DC$884,16,FALSE),0)</f>
        <v>135</v>
      </c>
      <c r="CE31">
        <f>IFERROR(VLOOKUP($B31,'Raw Stats'!$BU$3:$CJ$528,3,FALSE),0)</f>
        <v>81</v>
      </c>
      <c r="CF31">
        <f>IFERROR(VLOOKUP($B31,'Raw Stats'!$BU$3:$CJ$528,4,FALSE),0)</f>
        <v>10</v>
      </c>
      <c r="CG31">
        <f>IFERROR(VLOOKUP($B31,'Raw Stats'!$BU$3:$CJ$5288,5,FALSE),0)</f>
        <v>35</v>
      </c>
      <c r="CH31">
        <f>IFERROR(VLOOKUP($B31,'Raw Stats'!$BU$3:$CJ$528,6,FALSE),0)</f>
        <v>45</v>
      </c>
      <c r="CI31">
        <f>IFERROR(VLOOKUP($B31,'Raw Stats'!$BU$3:$CJ$528,7,FALSE),0)</f>
        <v>1</v>
      </c>
      <c r="CJ31">
        <f>IFERROR(VLOOKUP($B31,'Raw Stats'!$BU$3:$CJ$528,8,FALSE),0)</f>
        <v>38</v>
      </c>
      <c r="CK31">
        <f>IFERROR(VLOOKUP($B31,'Raw Stats'!$BU$3:$CJ$528,9,FALSE),0)</f>
        <v>72</v>
      </c>
      <c r="CL31">
        <f>IFERROR(VLOOKUP($B31,'Raw Stats'!$BU$3:$CJ$528,10,FALSE),0)</f>
        <v>101</v>
      </c>
      <c r="CM31">
        <f>IFERROR(VLOOKUP($B31,'Raw Stats'!$BU$3:$CJ$528,11,FALSE)+VLOOKUP($B31,'Raw Stats'!$BU$3:$CJ$528,12,FALSE),0)</f>
        <v>26</v>
      </c>
      <c r="CN31">
        <f>IFERROR(VLOOKUP($B31,'Raw Stats'!$BU$3:$CJ$528,13,FALSE)+VLOOKUP($B31,'Raw Stats'!$BU$3:$CJ$528,14,FALSE),0)</f>
        <v>1</v>
      </c>
      <c r="CO31">
        <f>IFERROR(VLOOKUP($B31,'Raw Stats'!$BU$3:$CJ$528,15,FALSE),0)</f>
        <v>5</v>
      </c>
      <c r="CP31">
        <f>IFERROR(VLOOKUP($B31,'Raw Stats'!$BU$3:$CJ$528,16,FALSE),0)</f>
        <v>188</v>
      </c>
      <c r="CR31">
        <f>IFERROR(VLOOKUP($B31,'Raw Stats'!$BC$3:$BR$528,3,FALSE),0)</f>
        <v>48</v>
      </c>
      <c r="CS31">
        <f>IFERROR(VLOOKUP($B31,'Raw Stats'!$BC$3:$BR$528,4,FALSE),0)</f>
        <v>5</v>
      </c>
      <c r="CT31">
        <f>IFERROR(VLOOKUP($B31,'Raw Stats'!$BC$3:$BR$5288,5,FALSE),0)</f>
        <v>18</v>
      </c>
      <c r="CU31">
        <f>IFERROR(VLOOKUP($B31,'Raw Stats'!$BC$3:$BR$52888,6,FALSE),0)</f>
        <v>23</v>
      </c>
      <c r="CV31">
        <f>IFERROR(VLOOKUP($B31,'Raw Stats'!$BC$3:$BR$5288,7,FALSE),0)</f>
        <v>2</v>
      </c>
      <c r="CW31">
        <f>IFERROR(VLOOKUP($B31,'Raw Stats'!$BC$3:$BR$5288,8,FALSE),0)</f>
        <v>20</v>
      </c>
      <c r="CX31">
        <f>IFERROR(VLOOKUP($B31,'Raw Stats'!$BC$3:$BR$5288,9,FALSE),0)</f>
        <v>55</v>
      </c>
      <c r="CY31">
        <f>IFERROR(VLOOKUP($B31,'Raw Stats'!$BC$3:$BR$5288,10,FALSE),0)</f>
        <v>59</v>
      </c>
      <c r="CZ31">
        <f>IFERROR(VLOOKUP($B31,'Raw Stats'!$BC$3:$BR$5288,11,FALSE)+VLOOKUP($B31,'Raw Stats'!$BC$3:$BR$5288,12,FALSE),0)</f>
        <v>9</v>
      </c>
      <c r="DA31">
        <f>IFERROR(VLOOKUP($B31,'Raw Stats'!$BC$3:$BR$5288,13,FALSE)+VLOOKUP($B31,'Raw Stats'!$BC$3:$BR$5288,14,FALSE),0)</f>
        <v>0</v>
      </c>
      <c r="DB31">
        <f>IFERROR(VLOOKUP($B31,'Raw Stats'!$BC$3:$BR$5288,15,FALSE),0)</f>
        <v>0</v>
      </c>
      <c r="DC31">
        <f>IFERROR(VLOOKUP($B31,'Raw Stats'!$BC$3:$BR$5288,16,FALSE),0)</f>
        <v>84</v>
      </c>
      <c r="DE31">
        <f>IFERROR(VLOOKUP($B31,'Raw Stats'!$AK$3:$AZ$528,3,FALSE),0)</f>
        <v>81</v>
      </c>
      <c r="DF31">
        <f>IFERROR(VLOOKUP($B31,'Raw Stats'!$AK$3:$AZ$528,4,FALSE),0)</f>
        <v>9</v>
      </c>
      <c r="DG31">
        <f>IFERROR(VLOOKUP($B31,'Raw Stats'!$AK$3:$AZ$528,5,FALSE),0)</f>
        <v>34</v>
      </c>
      <c r="DH31">
        <f>IFERROR(VLOOKUP($B31,'Raw Stats'!$AK$3:$AZ$528,6,FALSE),0)</f>
        <v>43</v>
      </c>
      <c r="DI31">
        <f>IFERROR(VLOOKUP($B31,'Raw Stats'!$AK$3:$AZ$528,7,FALSE),0)</f>
        <v>20</v>
      </c>
      <c r="DJ31">
        <f>IFERROR(VLOOKUP($B31,'Raw Stats'!$AK$3:$AZ$528,8,FALSE),0)</f>
        <v>60</v>
      </c>
      <c r="DK31">
        <f>IFERROR(VLOOKUP($B31,'Raw Stats'!$AK$3:$AZ$528,9,FALSE),0)</f>
        <v>72</v>
      </c>
      <c r="DL31">
        <f>IFERROR(VLOOKUP($B31,'Raw Stats'!$AK$3:$AZ$528,10,FALSE),0)</f>
        <v>103</v>
      </c>
      <c r="DM31">
        <f>IFERROR(VLOOKUP($B31,'Raw Stats'!$AK$3:$AZ$528,11,FALSE)+VLOOKUP($B31,'Raw Stats'!$AK$3:$AZ$528,12,FALSE),0)</f>
        <v>18</v>
      </c>
      <c r="DN31">
        <f>IFERROR(VLOOKUP($B31,'Raw Stats'!$AK$3:$AZ$528,13,FALSE)+VLOOKUP($B31,'Raw Stats'!$AK$3:$AZ$528,14,FALSE),0)</f>
        <v>1</v>
      </c>
      <c r="DO31">
        <f>IFERROR(VLOOKUP($B31,'Raw Stats'!$AK$3:$AZ$528,15,FALSE),0)</f>
        <v>2</v>
      </c>
      <c r="DP31">
        <f>IFERROR(VLOOKUP($B31,'Raw Stats'!$AK$3:$AZ$528,16,FALSE),0)</f>
        <v>178</v>
      </c>
      <c r="DR31">
        <f>IFERROR(VLOOKUP($B31,'Raw Stats'!$S$3:$AH$528,3,FALSE),0)</f>
        <v>72</v>
      </c>
      <c r="DS31">
        <f>IFERROR(VLOOKUP($B31,'Raw Stats'!$S$3:$AH$528,4,FALSE),0)</f>
        <v>9</v>
      </c>
      <c r="DT31">
        <f>IFERROR(VLOOKUP($B31,'Raw Stats'!$S$3:$AH$528,5,FALSE),0)</f>
        <v>34</v>
      </c>
      <c r="DU31">
        <f>IFERROR(VLOOKUP($B31,'Raw Stats'!$S$3:$AH$528,6,FALSE),0)</f>
        <v>43</v>
      </c>
      <c r="DV31">
        <f>IFERROR(VLOOKUP($B31,'Raw Stats'!$S$3:$AH$528,7,FALSE),0)</f>
        <v>-4</v>
      </c>
      <c r="DW31">
        <f>IFERROR(VLOOKUP($B31,'Raw Stats'!$S$3:$AH$528,8,FALSE),0)</f>
        <v>36</v>
      </c>
      <c r="DX31">
        <f>IFERROR(VLOOKUP($B31,'Raw Stats'!$S$3:$AH$528,9,FALSE),0)</f>
        <v>66</v>
      </c>
      <c r="DY31">
        <f>IFERROR(VLOOKUP($B31,'Raw Stats'!$S$3:$AH$528,10,FALSE),0)</f>
        <v>96</v>
      </c>
      <c r="DZ31">
        <f>IFERROR(VLOOKUP($B31,'Raw Stats'!$S$3:$AH$528,11,FALSE)+VLOOKUP($B31,'Raw Stats'!$S$3:$AH$528,12,FALSE),0)</f>
        <v>15</v>
      </c>
      <c r="EA31">
        <f>IFERROR(VLOOKUP($B31,'Raw Stats'!$S$3:$AH$528,13,FALSE)+VLOOKUP($B31,'Raw Stats'!$S$3:$AH$528,14,FALSE),0)</f>
        <v>0</v>
      </c>
      <c r="EB31">
        <f>IFERROR(VLOOKUP($B31,'Raw Stats'!$S$3:$AH$528,15,FALSE),0)</f>
        <v>2</v>
      </c>
      <c r="EC31">
        <f>IFERROR(VLOOKUP($B31,'Raw Stats'!$S$3:$AH$528,16,FALSE),0)</f>
        <v>108</v>
      </c>
    </row>
    <row r="32" spans="1:133" x14ac:dyDescent="0.2">
      <c r="A32">
        <f>IFERROR(VLOOKUP(B32,Sheet2!$W$1:$X$300,2,FALSE),301)</f>
        <v>57</v>
      </c>
      <c r="B32" t="s">
        <v>105</v>
      </c>
      <c r="C32">
        <f t="shared" si="0"/>
        <v>1.1551037830538617</v>
      </c>
      <c r="D32">
        <f t="shared" si="1"/>
        <v>0.90505869825151075</v>
      </c>
      <c r="E32">
        <f t="shared" si="2"/>
        <v>0.67236132458792175</v>
      </c>
      <c r="F32">
        <f t="shared" si="3"/>
        <v>0.61155370238064155</v>
      </c>
      <c r="G32">
        <f t="shared" si="4"/>
        <v>0</v>
      </c>
      <c r="H32">
        <v>1.1200000000000001</v>
      </c>
      <c r="J32">
        <f>BS32*'Value Calculations'!$D$3</f>
        <v>6.1160314293905689</v>
      </c>
      <c r="K32">
        <f>BT32*'Value Calculations'!$D$4</f>
        <v>13.024508161785997</v>
      </c>
      <c r="L32">
        <f>BU32*'Value Calculations'!$D$5</f>
        <v>14.593595777910686</v>
      </c>
      <c r="M32">
        <f>BV32*'Value Calculations'!$D$6</f>
        <v>1.8759739787904428</v>
      </c>
      <c r="N32">
        <f>BW32*'Value Calculations'!$D$7</f>
        <v>2.2850068034194129</v>
      </c>
      <c r="O32">
        <f>BX32*'Value Calculations'!$D$8</f>
        <v>3.810247027896609</v>
      </c>
      <c r="P32">
        <f>BY32*'Value Calculations'!$D$9</f>
        <v>26.324074033540995</v>
      </c>
      <c r="Q32">
        <f>BZ32*'Value Calculations'!$D$10</f>
        <v>5.4797471111430704</v>
      </c>
      <c r="R32">
        <f>CA32*'Value Calculations'!$D$11</f>
        <v>2.9721424440748123</v>
      </c>
      <c r="S32">
        <f>CB32*'Value Calculations'!$D$12</f>
        <v>3.2555309583576562</v>
      </c>
      <c r="T32">
        <f>CC32*'Value Calculations'!$D$13</f>
        <v>13.826548701052543</v>
      </c>
      <c r="V32">
        <f>CF32*'Value Calculations'!$D$3</f>
        <v>5.300560572138493</v>
      </c>
      <c r="W32">
        <f>CG32*'Value Calculations'!$D$4</f>
        <v>8.7915430092055473</v>
      </c>
      <c r="X32">
        <f>CH32*'Value Calculations'!$D$5</f>
        <v>10.613524202116862</v>
      </c>
      <c r="Y32">
        <f>CI32*'Value Calculations'!$D$6</f>
        <v>-0.25012986383872571</v>
      </c>
      <c r="Z32">
        <f>CJ32*'Value Calculations'!$D$7</f>
        <v>1.5819277869826704</v>
      </c>
      <c r="AA32">
        <f>CK32*'Value Calculations'!$D$8</f>
        <v>2.3005265074092733</v>
      </c>
      <c r="AB32">
        <f>CL32*'Value Calculations'!$D$9</f>
        <v>18.892876100627511</v>
      </c>
      <c r="AC32">
        <f>CM32*'Value Calculations'!$D$10</f>
        <v>4.7491141629906615</v>
      </c>
      <c r="AD32">
        <f>CN32*'Value Calculations'!$D$11</f>
        <v>0</v>
      </c>
      <c r="AE32">
        <f>CO32*'Value Calculations'!$D$12</f>
        <v>1.6277654791788281</v>
      </c>
      <c r="AF32">
        <f>CP32*'Value Calculations'!$D$13</f>
        <v>11.556518317297648</v>
      </c>
      <c r="AH32">
        <f>CS32*'Value Calculations'!$D$3</f>
        <v>2.0386771431301893</v>
      </c>
      <c r="AI32">
        <f>CT32*'Value Calculations'!$D$4</f>
        <v>4.2329651525804488</v>
      </c>
      <c r="AJ32">
        <f>CU32*'Value Calculations'!$D$5</f>
        <v>4.7760858909525883</v>
      </c>
      <c r="AK32">
        <f>CV32*'Value Calculations'!$D$6</f>
        <v>-0.87545452343553998</v>
      </c>
      <c r="AL32">
        <f>CW32*'Value Calculations'!$D$7</f>
        <v>0.70307901643674242</v>
      </c>
      <c r="AM32">
        <f>CX32*'Value Calculations'!$D$8</f>
        <v>2.2286350540527335</v>
      </c>
      <c r="AN32">
        <f>CY32*'Value Calculations'!$D$9</f>
        <v>9.1945330356387203</v>
      </c>
      <c r="AO32">
        <f>CZ32*'Value Calculations'!$D$10</f>
        <v>2.5572153185334328</v>
      </c>
      <c r="AP32">
        <f>DA32*'Value Calculations'!$D$11</f>
        <v>0</v>
      </c>
      <c r="AQ32">
        <f>DB32*'Value Calculations'!$D$12</f>
        <v>0.81388273958941404</v>
      </c>
      <c r="AR32">
        <f>DC32*'Value Calculations'!$D$13</f>
        <v>6.6037247527415133</v>
      </c>
      <c r="AT32">
        <f>DF32*'Value Calculations'!$D$3</f>
        <v>2.0386771431301893</v>
      </c>
      <c r="AU32">
        <f>DG32*'Value Calculations'!$D$4</f>
        <v>3.5817397444911494</v>
      </c>
      <c r="AV32">
        <f>DH32*'Value Calculations'!$D$5</f>
        <v>4.2454096808467447</v>
      </c>
      <c r="AW32">
        <f>DI32*'Value Calculations'!$D$6</f>
        <v>0.12506493191936285</v>
      </c>
      <c r="AX32">
        <f>DJ32*'Value Calculations'!$D$7</f>
        <v>1.2303882787642992</v>
      </c>
      <c r="AY32">
        <f>DK32*'Value Calculations'!$D$8</f>
        <v>2.3724179607658131</v>
      </c>
      <c r="AZ32">
        <f>DL32*'Value Calculations'!$D$9</f>
        <v>12.343345719076639</v>
      </c>
      <c r="BA32">
        <f>DM32*'Value Calculations'!$D$10</f>
        <v>1.4612658963048188</v>
      </c>
      <c r="BB32">
        <f>DN32*'Value Calculations'!$D$11</f>
        <v>0</v>
      </c>
      <c r="BC32">
        <f>DO32*'Value Calculations'!$D$12</f>
        <v>0</v>
      </c>
      <c r="BD32">
        <f>DP32*'Value Calculations'!$D$13</f>
        <v>4.4024831684943422</v>
      </c>
      <c r="BF32">
        <f>DS32*'Value Calculations'!$D$3</f>
        <v>0</v>
      </c>
      <c r="BG32">
        <f>DT32*'Value Calculations'!$D$4</f>
        <v>0</v>
      </c>
      <c r="BH32">
        <f>DU32*'Value Calculations'!$D$5</f>
        <v>0</v>
      </c>
      <c r="BI32">
        <f>DV32*'Value Calculations'!$D$6</f>
        <v>0</v>
      </c>
      <c r="BJ32">
        <f>DW32*'Value Calculations'!$D$7</f>
        <v>0</v>
      </c>
      <c r="BK32">
        <f>DX32*'Value Calculations'!$D$8</f>
        <v>0</v>
      </c>
      <c r="BL32">
        <f>DY32*'Value Calculations'!$D$9</f>
        <v>0</v>
      </c>
      <c r="BM32">
        <f>DZ32*'Value Calculations'!$D$10</f>
        <v>0</v>
      </c>
      <c r="BN32">
        <f>EA32*'Value Calculations'!$D$11</f>
        <v>0</v>
      </c>
      <c r="BO32">
        <f>EB32*'Value Calculations'!$D$12</f>
        <v>0</v>
      </c>
      <c r="BP32">
        <f>EC32*'Value Calculations'!$D$13</f>
        <v>0</v>
      </c>
      <c r="BR32">
        <f>IFERROR(VLOOKUP($B32,'Raw Stats'!$CM$3:$DC$884,3,FALSE),0)</f>
        <v>81</v>
      </c>
      <c r="BS32">
        <f>IFERROR(VLOOKUP($B32,'Raw Stats'!$CM$3:$DC$884,4,FALSE),0)</f>
        <v>15</v>
      </c>
      <c r="BT32">
        <f>IFERROR(VLOOKUP($B32,'Raw Stats'!$CM$3:$DC$884,5,FALSE),0)</f>
        <v>40</v>
      </c>
      <c r="BU32">
        <f>IFERROR(VLOOKUP($B32,'Raw Stats'!$CM$3:$DC$884,6,FALSE),0)</f>
        <v>55</v>
      </c>
      <c r="BV32">
        <f>IFERROR(VLOOKUP($B32,'Raw Stats'!$CM$3:$DC$884,7,FALSE),0)</f>
        <v>15</v>
      </c>
      <c r="BW32">
        <f>IFERROR(VLOOKUP($B32,'Raw Stats'!$CM$3:$DC$884,8,FALSE),0)</f>
        <v>26</v>
      </c>
      <c r="BX32">
        <f>IFERROR(VLOOKUP($B32,'Raw Stats'!$CM$3:$DC$884,9,FALSE),0)</f>
        <v>53</v>
      </c>
      <c r="BY32">
        <f>IFERROR(VLOOKUP($B32,'Raw Stats'!$CM$3:$DC$884,10,FALSE),0)</f>
        <v>209</v>
      </c>
      <c r="BZ32">
        <f>IFERROR(VLOOKUP($B32,'Raw Stats'!$CM$3:$DC$884,11,FALSE)+VLOOKUP($B32,'Raw Stats'!$CM$3:$DC$884,12,FALSE),0)</f>
        <v>15</v>
      </c>
      <c r="CA32">
        <f>IFERROR(VLOOKUP($B32,'Raw Stats'!$CM$3:$DC$884,13,FALSE)+VLOOKUP($B32,'Raw Stats'!$CM$3:$DC$884,14,FALSE),0)</f>
        <v>3</v>
      </c>
      <c r="CB32">
        <f>IFERROR(VLOOKUP($B32,'Raw Stats'!$CM$3:$DC$884,15,FALSE),0)</f>
        <v>4</v>
      </c>
      <c r="CC32">
        <f>IFERROR(VLOOKUP($B32,'Raw Stats'!$CM$3:$DC$884,16,FALSE),0)</f>
        <v>201</v>
      </c>
      <c r="CE32">
        <f>IFERROR(VLOOKUP($B32,'Raw Stats'!$BU$3:$CJ$528,3,FALSE),0)</f>
        <v>72</v>
      </c>
      <c r="CF32">
        <f>IFERROR(VLOOKUP($B32,'Raw Stats'!$BU$3:$CJ$528,4,FALSE),0)</f>
        <v>13</v>
      </c>
      <c r="CG32">
        <f>IFERROR(VLOOKUP($B32,'Raw Stats'!$BU$3:$CJ$5288,5,FALSE),0)</f>
        <v>27</v>
      </c>
      <c r="CH32">
        <f>IFERROR(VLOOKUP($B32,'Raw Stats'!$BU$3:$CJ$528,6,FALSE),0)</f>
        <v>40</v>
      </c>
      <c r="CI32">
        <f>IFERROR(VLOOKUP($B32,'Raw Stats'!$BU$3:$CJ$528,7,FALSE),0)</f>
        <v>-2</v>
      </c>
      <c r="CJ32">
        <f>IFERROR(VLOOKUP($B32,'Raw Stats'!$BU$3:$CJ$528,8,FALSE),0)</f>
        <v>18</v>
      </c>
      <c r="CK32">
        <f>IFERROR(VLOOKUP($B32,'Raw Stats'!$BU$3:$CJ$528,9,FALSE),0)</f>
        <v>32</v>
      </c>
      <c r="CL32">
        <f>IFERROR(VLOOKUP($B32,'Raw Stats'!$BU$3:$CJ$528,10,FALSE),0)</f>
        <v>150</v>
      </c>
      <c r="CM32">
        <f>IFERROR(VLOOKUP($B32,'Raw Stats'!$BU$3:$CJ$528,11,FALSE)+VLOOKUP($B32,'Raw Stats'!$BU$3:$CJ$528,12,FALSE),0)</f>
        <v>13</v>
      </c>
      <c r="CN32">
        <f>IFERROR(VLOOKUP($B32,'Raw Stats'!$BU$3:$CJ$528,13,FALSE)+VLOOKUP($B32,'Raw Stats'!$BU$3:$CJ$528,14,FALSE),0)</f>
        <v>0</v>
      </c>
      <c r="CO32">
        <f>IFERROR(VLOOKUP($B32,'Raw Stats'!$BU$3:$CJ$528,15,FALSE),0)</f>
        <v>2</v>
      </c>
      <c r="CP32">
        <f>IFERROR(VLOOKUP($B32,'Raw Stats'!$BU$3:$CJ$528,16,FALSE),0)</f>
        <v>168</v>
      </c>
      <c r="CR32">
        <f>IFERROR(VLOOKUP($B32,'Raw Stats'!$BC$3:$BR$528,3,FALSE),0)</f>
        <v>48</v>
      </c>
      <c r="CS32">
        <f>IFERROR(VLOOKUP($B32,'Raw Stats'!$BC$3:$BR$528,4,FALSE),0)</f>
        <v>5</v>
      </c>
      <c r="CT32">
        <f>IFERROR(VLOOKUP($B32,'Raw Stats'!$BC$3:$BR$5288,5,FALSE),0)</f>
        <v>13</v>
      </c>
      <c r="CU32">
        <f>IFERROR(VLOOKUP($B32,'Raw Stats'!$BC$3:$BR$52888,6,FALSE),0)</f>
        <v>18</v>
      </c>
      <c r="CV32">
        <f>IFERROR(VLOOKUP($B32,'Raw Stats'!$BC$3:$BR$5288,7,FALSE),0)</f>
        <v>-7</v>
      </c>
      <c r="CW32">
        <f>IFERROR(VLOOKUP($B32,'Raw Stats'!$BC$3:$BR$5288,8,FALSE),0)</f>
        <v>8</v>
      </c>
      <c r="CX32">
        <f>IFERROR(VLOOKUP($B32,'Raw Stats'!$BC$3:$BR$5288,9,FALSE),0)</f>
        <v>31</v>
      </c>
      <c r="CY32">
        <f>IFERROR(VLOOKUP($B32,'Raw Stats'!$BC$3:$BR$5288,10,FALSE),0)</f>
        <v>73</v>
      </c>
      <c r="CZ32">
        <f>IFERROR(VLOOKUP($B32,'Raw Stats'!$BC$3:$BR$5288,11,FALSE)+VLOOKUP($B32,'Raw Stats'!$BC$3:$BR$5288,12,FALSE),0)</f>
        <v>7</v>
      </c>
      <c r="DA32">
        <f>IFERROR(VLOOKUP($B32,'Raw Stats'!$BC$3:$BR$5288,13,FALSE)+VLOOKUP($B32,'Raw Stats'!$BC$3:$BR$5288,14,FALSE),0)</f>
        <v>0</v>
      </c>
      <c r="DB32">
        <f>IFERROR(VLOOKUP($B32,'Raw Stats'!$BC$3:$BR$5288,15,FALSE),0)</f>
        <v>1</v>
      </c>
      <c r="DC32">
        <f>IFERROR(VLOOKUP($B32,'Raw Stats'!$BC$3:$BR$5288,16,FALSE),0)</f>
        <v>96</v>
      </c>
      <c r="DE32">
        <f>IFERROR(VLOOKUP($B32,'Raw Stats'!$AK$3:$AZ$528,3,FALSE),0)</f>
        <v>52</v>
      </c>
      <c r="DF32">
        <f>IFERROR(VLOOKUP($B32,'Raw Stats'!$AK$3:$AZ$528,4,FALSE),0)</f>
        <v>5</v>
      </c>
      <c r="DG32">
        <f>IFERROR(VLOOKUP($B32,'Raw Stats'!$AK$3:$AZ$528,5,FALSE),0)</f>
        <v>11</v>
      </c>
      <c r="DH32">
        <f>IFERROR(VLOOKUP($B32,'Raw Stats'!$AK$3:$AZ$528,6,FALSE),0)</f>
        <v>16</v>
      </c>
      <c r="DI32">
        <f>IFERROR(VLOOKUP($B32,'Raw Stats'!$AK$3:$AZ$528,7,FALSE),0)</f>
        <v>1</v>
      </c>
      <c r="DJ32">
        <f>IFERROR(VLOOKUP($B32,'Raw Stats'!$AK$3:$AZ$528,8,FALSE),0)</f>
        <v>14</v>
      </c>
      <c r="DK32">
        <f>IFERROR(VLOOKUP($B32,'Raw Stats'!$AK$3:$AZ$528,9,FALSE),0)</f>
        <v>33</v>
      </c>
      <c r="DL32">
        <f>IFERROR(VLOOKUP($B32,'Raw Stats'!$AK$3:$AZ$528,10,FALSE),0)</f>
        <v>98</v>
      </c>
      <c r="DM32">
        <f>IFERROR(VLOOKUP($B32,'Raw Stats'!$AK$3:$AZ$528,11,FALSE)+VLOOKUP($B32,'Raw Stats'!$AK$3:$AZ$528,12,FALSE),0)</f>
        <v>4</v>
      </c>
      <c r="DN32">
        <f>IFERROR(VLOOKUP($B32,'Raw Stats'!$AK$3:$AZ$528,13,FALSE)+VLOOKUP($B32,'Raw Stats'!$AK$3:$AZ$528,14,FALSE),0)</f>
        <v>0</v>
      </c>
      <c r="DO32">
        <f>IFERROR(VLOOKUP($B32,'Raw Stats'!$AK$3:$AZ$528,15,FALSE),0)</f>
        <v>0</v>
      </c>
      <c r="DP32">
        <f>IFERROR(VLOOKUP($B32,'Raw Stats'!$AK$3:$AZ$528,16,FALSE),0)</f>
        <v>64</v>
      </c>
      <c r="DR32">
        <f>IFERROR(VLOOKUP($B32,'Raw Stats'!$S$3:$AH$528,3,FALSE),0)</f>
        <v>0</v>
      </c>
      <c r="DS32">
        <f>IFERROR(VLOOKUP($B32,'Raw Stats'!$S$3:$AH$528,4,FALSE),0)</f>
        <v>0</v>
      </c>
      <c r="DT32">
        <f>IFERROR(VLOOKUP($B32,'Raw Stats'!$S$3:$AH$528,5,FALSE),0)</f>
        <v>0</v>
      </c>
      <c r="DU32">
        <f>IFERROR(VLOOKUP($B32,'Raw Stats'!$S$3:$AH$528,6,FALSE),0)</f>
        <v>0</v>
      </c>
      <c r="DV32">
        <f>IFERROR(VLOOKUP($B32,'Raw Stats'!$S$3:$AH$528,7,FALSE),0)</f>
        <v>0</v>
      </c>
      <c r="DW32">
        <f>IFERROR(VLOOKUP($B32,'Raw Stats'!$S$3:$AH$528,8,FALSE),0)</f>
        <v>0</v>
      </c>
      <c r="DX32">
        <f>IFERROR(VLOOKUP($B32,'Raw Stats'!$S$3:$AH$528,9,FALSE),0)</f>
        <v>0</v>
      </c>
      <c r="DY32">
        <f>IFERROR(VLOOKUP($B32,'Raw Stats'!$S$3:$AH$528,10,FALSE),0)</f>
        <v>0</v>
      </c>
      <c r="DZ32">
        <f>IFERROR(VLOOKUP($B32,'Raw Stats'!$S$3:$AH$528,11,FALSE)+VLOOKUP($B32,'Raw Stats'!$S$3:$AH$528,12,FALSE),0)</f>
        <v>0</v>
      </c>
      <c r="EA32">
        <f>IFERROR(VLOOKUP($B32,'Raw Stats'!$S$3:$AH$528,13,FALSE)+VLOOKUP($B32,'Raw Stats'!$S$3:$AH$528,14,FALSE),0)</f>
        <v>0</v>
      </c>
      <c r="EB32">
        <f>IFERROR(VLOOKUP($B32,'Raw Stats'!$S$3:$AH$528,15,FALSE),0)</f>
        <v>0</v>
      </c>
      <c r="EC32">
        <f>IFERROR(VLOOKUP($B32,'Raw Stats'!$S$3:$AH$528,16,FALSE),0)</f>
        <v>0</v>
      </c>
    </row>
    <row r="33" spans="1:133" x14ac:dyDescent="0.2">
      <c r="A33">
        <f>IFERROR(VLOOKUP(B33,Sheet2!$W$1:$X$300,2,FALSE),301)</f>
        <v>61</v>
      </c>
      <c r="B33" s="28" t="s">
        <v>47</v>
      </c>
      <c r="C33">
        <f t="shared" si="0"/>
        <v>1.0954453990099615</v>
      </c>
      <c r="D33">
        <f t="shared" si="1"/>
        <v>1.1581549863313796</v>
      </c>
      <c r="E33">
        <f t="shared" si="2"/>
        <v>1.071834818192533</v>
      </c>
      <c r="F33">
        <f t="shared" si="3"/>
        <v>1.2111775886332221</v>
      </c>
      <c r="G33">
        <f t="shared" si="4"/>
        <v>1.0906391609181612</v>
      </c>
      <c r="H33">
        <v>1.1100000000000001</v>
      </c>
      <c r="J33">
        <f>BS33*'Value Calculations'!$D$3</f>
        <v>7.3392377152686823</v>
      </c>
      <c r="K33">
        <f>BT33*'Value Calculations'!$D$4</f>
        <v>19.536762242678996</v>
      </c>
      <c r="L33">
        <f>BU33*'Value Calculations'!$D$5</f>
        <v>20.696372194127882</v>
      </c>
      <c r="M33">
        <f>BV33*'Value Calculations'!$D$6</f>
        <v>0.62532465959681427</v>
      </c>
      <c r="N33">
        <f>BW33*'Value Calculations'!$D$7</f>
        <v>3.5153950821837121</v>
      </c>
      <c r="O33">
        <f>BX33*'Value Calculations'!$D$8</f>
        <v>6.542122255445121</v>
      </c>
      <c r="P33">
        <f>BY33*'Value Calculations'!$D$9</f>
        <v>6.5495303815508699</v>
      </c>
      <c r="Q33">
        <f>BZ33*'Value Calculations'!$D$10</f>
        <v>12.055443644514755</v>
      </c>
      <c r="R33">
        <f>CA33*'Value Calculations'!$D$11</f>
        <v>0</v>
      </c>
      <c r="S33">
        <f>CB33*'Value Calculations'!$D$12</f>
        <v>2.441648218768242</v>
      </c>
      <c r="T33">
        <f>CC33*'Value Calculations'!$D$13</f>
        <v>10.524686324681786</v>
      </c>
      <c r="V33">
        <f>CF33*'Value Calculations'!$D$3</f>
        <v>7.3392377152686823</v>
      </c>
      <c r="W33">
        <f>CG33*'Value Calculations'!$D$4</f>
        <v>19.862374946723644</v>
      </c>
      <c r="X33">
        <f>CH33*'Value Calculations'!$D$5</f>
        <v>20.961710299180801</v>
      </c>
      <c r="Y33">
        <f>CI33*'Value Calculations'!$D$6</f>
        <v>-2.5012986383872571</v>
      </c>
      <c r="Z33">
        <f>CJ33*'Value Calculations'!$D$7</f>
        <v>4.7457833609480113</v>
      </c>
      <c r="AA33">
        <f>CK33*'Value Calculations'!$D$8</f>
        <v>6.3983393487320415</v>
      </c>
      <c r="AB33">
        <f>CL33*'Value Calculations'!$D$9</f>
        <v>6.8014353962259033</v>
      </c>
      <c r="AC33">
        <f>CM33*'Value Calculations'!$D$10</f>
        <v>16.073924859353006</v>
      </c>
      <c r="AD33">
        <f>CN33*'Value Calculations'!$D$11</f>
        <v>0.9907141480249374</v>
      </c>
      <c r="AE33">
        <f>CO33*'Value Calculations'!$D$12</f>
        <v>0.81388273958941404</v>
      </c>
      <c r="AF33">
        <f>CP33*'Value Calculations'!$D$13</f>
        <v>13.482604703513923</v>
      </c>
      <c r="AH33">
        <f>CS33*'Value Calculations'!$D$3</f>
        <v>3.2618834290083032</v>
      </c>
      <c r="AI33">
        <f>CT33*'Value Calculations'!$D$4</f>
        <v>13.024508161785997</v>
      </c>
      <c r="AJ33">
        <f>CU33*'Value Calculations'!$D$5</f>
        <v>12.736229042540234</v>
      </c>
      <c r="AK33">
        <f>CV33*'Value Calculations'!$D$6</f>
        <v>1.0005194553549028</v>
      </c>
      <c r="AL33">
        <f>CW33*'Value Calculations'!$D$7</f>
        <v>1.7576975410918561</v>
      </c>
      <c r="AM33">
        <f>CX33*'Value Calculations'!$D$8</f>
        <v>2.2286350540527335</v>
      </c>
      <c r="AN33">
        <f>CY33*'Value Calculations'!$D$9</f>
        <v>4.4083377568130855</v>
      </c>
      <c r="AO33">
        <f>CZ33*'Value Calculations'!$D$10</f>
        <v>6.5756965333716852</v>
      </c>
      <c r="AP33">
        <f>DA33*'Value Calculations'!$D$11</f>
        <v>0</v>
      </c>
      <c r="AQ33">
        <f>DB33*'Value Calculations'!$D$12</f>
        <v>0.81388273958941404</v>
      </c>
      <c r="AR33">
        <f>DC33*'Value Calculations'!$D$13</f>
        <v>5.6406815596333759</v>
      </c>
      <c r="AT33">
        <f>DF33*'Value Calculations'!$D$3</f>
        <v>5.7082960007645305</v>
      </c>
      <c r="AU33">
        <f>DG33*'Value Calculations'!$D$4</f>
        <v>9.7683811213394982</v>
      </c>
      <c r="AV33">
        <f>DH33*'Value Calculations'!$D$5</f>
        <v>11.674876622328547</v>
      </c>
      <c r="AW33">
        <f>DI33*'Value Calculations'!$D$6</f>
        <v>-0.50025972767745142</v>
      </c>
      <c r="AX33">
        <f>DJ33*'Value Calculations'!$D$7</f>
        <v>2.1092370493102273</v>
      </c>
      <c r="AY33">
        <f>DK33*'Value Calculations'!$D$8</f>
        <v>2.2286350540527335</v>
      </c>
      <c r="AZ33">
        <f>DL33*'Value Calculations'!$D$9</f>
        <v>3.1488126834379182</v>
      </c>
      <c r="BA33">
        <f>DM33*'Value Calculations'!$D$10</f>
        <v>6.9410130074478893</v>
      </c>
      <c r="BB33">
        <f>DN33*'Value Calculations'!$D$11</f>
        <v>0</v>
      </c>
      <c r="BC33">
        <f>DO33*'Value Calculations'!$D$12</f>
        <v>3.2555309583576562</v>
      </c>
      <c r="BD33">
        <f>DP33*'Value Calculations'!$D$13</f>
        <v>6.5349359532337896</v>
      </c>
      <c r="BF33">
        <f>DS33*'Value Calculations'!$D$3</f>
        <v>7.3392377152686823</v>
      </c>
      <c r="BG33">
        <f>DT33*'Value Calculations'!$D$4</f>
        <v>15.303797090098547</v>
      </c>
      <c r="BH33">
        <f>DU33*'Value Calculations'!$D$5</f>
        <v>17.246976828439902</v>
      </c>
      <c r="BI33">
        <f>DV33*'Value Calculations'!$D$6</f>
        <v>3.0015583660647085</v>
      </c>
      <c r="BJ33">
        <f>DW33*'Value Calculations'!$D$7</f>
        <v>3.5153950821837121</v>
      </c>
      <c r="BK33">
        <f>DX33*'Value Calculations'!$D$8</f>
        <v>4.9605102816012456</v>
      </c>
      <c r="BL33">
        <f>DY33*'Value Calculations'!$D$9</f>
        <v>8.0609604696010706</v>
      </c>
      <c r="BM33">
        <f>DZ33*'Value Calculations'!$D$10</f>
        <v>8.0369624296765032</v>
      </c>
      <c r="BN33">
        <f>EA33*'Value Calculations'!$D$11</f>
        <v>0.9907141480249374</v>
      </c>
      <c r="BO33">
        <f>EB33*'Value Calculations'!$D$12</f>
        <v>1.6277654791788281</v>
      </c>
      <c r="BP33">
        <f>EC33*'Value Calculations'!$D$13</f>
        <v>13.895337500560267</v>
      </c>
      <c r="BR33">
        <f>IFERROR(VLOOKUP($B33,'Raw Stats'!$CM$3:$DC$884,3,FALSE),0)</f>
        <v>82</v>
      </c>
      <c r="BS33">
        <f>IFERROR(VLOOKUP($B33,'Raw Stats'!$CM$3:$DC$884,4,FALSE),0)</f>
        <v>18</v>
      </c>
      <c r="BT33">
        <f>IFERROR(VLOOKUP($B33,'Raw Stats'!$CM$3:$DC$884,5,FALSE),0)</f>
        <v>60</v>
      </c>
      <c r="BU33">
        <f>IFERROR(VLOOKUP($B33,'Raw Stats'!$CM$3:$DC$884,6,FALSE),0)</f>
        <v>78</v>
      </c>
      <c r="BV33">
        <f>IFERROR(VLOOKUP($B33,'Raw Stats'!$CM$3:$DC$884,7,FALSE),0)</f>
        <v>5</v>
      </c>
      <c r="BW33">
        <f>IFERROR(VLOOKUP($B33,'Raw Stats'!$CM$3:$DC$884,8,FALSE),0)</f>
        <v>40</v>
      </c>
      <c r="BX33">
        <f>IFERROR(VLOOKUP($B33,'Raw Stats'!$CM$3:$DC$884,9,FALSE),0)</f>
        <v>91</v>
      </c>
      <c r="BY33">
        <f>IFERROR(VLOOKUP($B33,'Raw Stats'!$CM$3:$DC$884,10,FALSE),0)</f>
        <v>52</v>
      </c>
      <c r="BZ33">
        <f>IFERROR(VLOOKUP($B33,'Raw Stats'!$CM$3:$DC$884,11,FALSE)+VLOOKUP($B33,'Raw Stats'!$CM$3:$DC$884,12,FALSE),0)</f>
        <v>33</v>
      </c>
      <c r="CA33">
        <f>IFERROR(VLOOKUP($B33,'Raw Stats'!$CM$3:$DC$884,13,FALSE)+VLOOKUP($B33,'Raw Stats'!$CM$3:$DC$884,14,FALSE),0)</f>
        <v>0</v>
      </c>
      <c r="CB33">
        <f>IFERROR(VLOOKUP($B33,'Raw Stats'!$CM$3:$DC$884,15,FALSE),0)</f>
        <v>3</v>
      </c>
      <c r="CC33">
        <f>IFERROR(VLOOKUP($B33,'Raw Stats'!$CM$3:$DC$884,16,FALSE),0)</f>
        <v>153</v>
      </c>
      <c r="CE33">
        <f>IFERROR(VLOOKUP($B33,'Raw Stats'!$BU$3:$CJ$528,3,FALSE),0)</f>
        <v>82</v>
      </c>
      <c r="CF33">
        <f>IFERROR(VLOOKUP($B33,'Raw Stats'!$BU$3:$CJ$528,4,FALSE),0)</f>
        <v>18</v>
      </c>
      <c r="CG33">
        <f>IFERROR(VLOOKUP($B33,'Raw Stats'!$BU$3:$CJ$5288,5,FALSE),0)</f>
        <v>61</v>
      </c>
      <c r="CH33">
        <f>IFERROR(VLOOKUP($B33,'Raw Stats'!$BU$3:$CJ$528,6,FALSE),0)</f>
        <v>79</v>
      </c>
      <c r="CI33">
        <f>IFERROR(VLOOKUP($B33,'Raw Stats'!$BU$3:$CJ$528,7,FALSE),0)</f>
        <v>-20</v>
      </c>
      <c r="CJ33">
        <f>IFERROR(VLOOKUP($B33,'Raw Stats'!$BU$3:$CJ$528,8,FALSE),0)</f>
        <v>54</v>
      </c>
      <c r="CK33">
        <f>IFERROR(VLOOKUP($B33,'Raw Stats'!$BU$3:$CJ$528,9,FALSE),0)</f>
        <v>89</v>
      </c>
      <c r="CL33">
        <f>IFERROR(VLOOKUP($B33,'Raw Stats'!$BU$3:$CJ$528,10,FALSE),0)</f>
        <v>54</v>
      </c>
      <c r="CM33">
        <f>IFERROR(VLOOKUP($B33,'Raw Stats'!$BU$3:$CJ$528,11,FALSE)+VLOOKUP($B33,'Raw Stats'!$BU$3:$CJ$528,12,FALSE),0)</f>
        <v>44</v>
      </c>
      <c r="CN33">
        <f>IFERROR(VLOOKUP($B33,'Raw Stats'!$BU$3:$CJ$528,13,FALSE)+VLOOKUP($B33,'Raw Stats'!$BU$3:$CJ$528,14,FALSE),0)</f>
        <v>1</v>
      </c>
      <c r="CO33">
        <f>IFERROR(VLOOKUP($B33,'Raw Stats'!$BU$3:$CJ$528,15,FALSE),0)</f>
        <v>1</v>
      </c>
      <c r="CP33">
        <f>IFERROR(VLOOKUP($B33,'Raw Stats'!$BU$3:$CJ$528,16,FALSE),0)</f>
        <v>196</v>
      </c>
      <c r="CR33">
        <f>IFERROR(VLOOKUP($B33,'Raw Stats'!$BC$3:$BR$528,3,FALSE),0)</f>
        <v>48</v>
      </c>
      <c r="CS33">
        <f>IFERROR(VLOOKUP($B33,'Raw Stats'!$BC$3:$BR$528,4,FALSE),0)</f>
        <v>8</v>
      </c>
      <c r="CT33">
        <f>IFERROR(VLOOKUP($B33,'Raw Stats'!$BC$3:$BR$5288,5,FALSE),0)</f>
        <v>40</v>
      </c>
      <c r="CU33">
        <f>IFERROR(VLOOKUP($B33,'Raw Stats'!$BC$3:$BR$52888,6,FALSE),0)</f>
        <v>48</v>
      </c>
      <c r="CV33">
        <f>IFERROR(VLOOKUP($B33,'Raw Stats'!$BC$3:$BR$5288,7,FALSE),0)</f>
        <v>8</v>
      </c>
      <c r="CW33">
        <f>IFERROR(VLOOKUP($B33,'Raw Stats'!$BC$3:$BR$5288,8,FALSE),0)</f>
        <v>20</v>
      </c>
      <c r="CX33">
        <f>IFERROR(VLOOKUP($B33,'Raw Stats'!$BC$3:$BR$5288,9,FALSE),0)</f>
        <v>31</v>
      </c>
      <c r="CY33">
        <f>IFERROR(VLOOKUP($B33,'Raw Stats'!$BC$3:$BR$5288,10,FALSE),0)</f>
        <v>35</v>
      </c>
      <c r="CZ33">
        <f>IFERROR(VLOOKUP($B33,'Raw Stats'!$BC$3:$BR$5288,11,FALSE)+VLOOKUP($B33,'Raw Stats'!$BC$3:$BR$5288,12,FALSE),0)</f>
        <v>18</v>
      </c>
      <c r="DA33">
        <f>IFERROR(VLOOKUP($B33,'Raw Stats'!$BC$3:$BR$5288,13,FALSE)+VLOOKUP($B33,'Raw Stats'!$BC$3:$BR$5288,14,FALSE),0)</f>
        <v>0</v>
      </c>
      <c r="DB33">
        <f>IFERROR(VLOOKUP($B33,'Raw Stats'!$BC$3:$BR$5288,15,FALSE),0)</f>
        <v>1</v>
      </c>
      <c r="DC33">
        <f>IFERROR(VLOOKUP($B33,'Raw Stats'!$BC$3:$BR$5288,16,FALSE),0)</f>
        <v>82</v>
      </c>
      <c r="DE33">
        <f>IFERROR(VLOOKUP($B33,'Raw Stats'!$AK$3:$AZ$528,3,FALSE),0)</f>
        <v>42</v>
      </c>
      <c r="DF33">
        <f>IFERROR(VLOOKUP($B33,'Raw Stats'!$AK$3:$AZ$528,4,FALSE),0)</f>
        <v>14</v>
      </c>
      <c r="DG33">
        <f>IFERROR(VLOOKUP($B33,'Raw Stats'!$AK$3:$AZ$528,5,FALSE),0)</f>
        <v>30</v>
      </c>
      <c r="DH33">
        <f>IFERROR(VLOOKUP($B33,'Raw Stats'!$AK$3:$AZ$528,6,FALSE),0)</f>
        <v>44</v>
      </c>
      <c r="DI33">
        <f>IFERROR(VLOOKUP($B33,'Raw Stats'!$AK$3:$AZ$528,7,FALSE),0)</f>
        <v>-4</v>
      </c>
      <c r="DJ33">
        <f>IFERROR(VLOOKUP($B33,'Raw Stats'!$AK$3:$AZ$528,8,FALSE),0)</f>
        <v>24</v>
      </c>
      <c r="DK33">
        <f>IFERROR(VLOOKUP($B33,'Raw Stats'!$AK$3:$AZ$528,9,FALSE),0)</f>
        <v>31</v>
      </c>
      <c r="DL33">
        <f>IFERROR(VLOOKUP($B33,'Raw Stats'!$AK$3:$AZ$528,10,FALSE),0)</f>
        <v>25</v>
      </c>
      <c r="DM33">
        <f>IFERROR(VLOOKUP($B33,'Raw Stats'!$AK$3:$AZ$528,11,FALSE)+VLOOKUP($B33,'Raw Stats'!$AK$3:$AZ$528,12,FALSE),0)</f>
        <v>19</v>
      </c>
      <c r="DN33">
        <f>IFERROR(VLOOKUP($B33,'Raw Stats'!$AK$3:$AZ$528,13,FALSE)+VLOOKUP($B33,'Raw Stats'!$AK$3:$AZ$528,14,FALSE),0)</f>
        <v>0</v>
      </c>
      <c r="DO33">
        <f>IFERROR(VLOOKUP($B33,'Raw Stats'!$AK$3:$AZ$528,15,FALSE),0)</f>
        <v>4</v>
      </c>
      <c r="DP33">
        <f>IFERROR(VLOOKUP($B33,'Raw Stats'!$AK$3:$AZ$528,16,FALSE),0)</f>
        <v>95</v>
      </c>
      <c r="DR33">
        <f>IFERROR(VLOOKUP($B33,'Raw Stats'!$S$3:$AH$528,3,FALSE),0)</f>
        <v>77</v>
      </c>
      <c r="DS33">
        <f>IFERROR(VLOOKUP($B33,'Raw Stats'!$S$3:$AH$528,4,FALSE),0)</f>
        <v>18</v>
      </c>
      <c r="DT33">
        <f>IFERROR(VLOOKUP($B33,'Raw Stats'!$S$3:$AH$528,5,FALSE),0)</f>
        <v>47</v>
      </c>
      <c r="DU33">
        <f>IFERROR(VLOOKUP($B33,'Raw Stats'!$S$3:$AH$528,6,FALSE),0)</f>
        <v>65</v>
      </c>
      <c r="DV33">
        <f>IFERROR(VLOOKUP($B33,'Raw Stats'!$S$3:$AH$528,7,FALSE),0)</f>
        <v>24</v>
      </c>
      <c r="DW33">
        <f>IFERROR(VLOOKUP($B33,'Raw Stats'!$S$3:$AH$528,8,FALSE),0)</f>
        <v>40</v>
      </c>
      <c r="DX33">
        <f>IFERROR(VLOOKUP($B33,'Raw Stats'!$S$3:$AH$528,9,FALSE),0)</f>
        <v>69</v>
      </c>
      <c r="DY33">
        <f>IFERROR(VLOOKUP($B33,'Raw Stats'!$S$3:$AH$528,10,FALSE),0)</f>
        <v>64</v>
      </c>
      <c r="DZ33">
        <f>IFERROR(VLOOKUP($B33,'Raw Stats'!$S$3:$AH$528,11,FALSE)+VLOOKUP($B33,'Raw Stats'!$S$3:$AH$528,12,FALSE),0)</f>
        <v>22</v>
      </c>
      <c r="EA33">
        <f>IFERROR(VLOOKUP($B33,'Raw Stats'!$S$3:$AH$528,13,FALSE)+VLOOKUP($B33,'Raw Stats'!$S$3:$AH$528,14,FALSE),0)</f>
        <v>1</v>
      </c>
      <c r="EB33">
        <f>IFERROR(VLOOKUP($B33,'Raw Stats'!$S$3:$AH$528,15,FALSE),0)</f>
        <v>2</v>
      </c>
      <c r="EC33">
        <f>IFERROR(VLOOKUP($B33,'Raw Stats'!$S$3:$AH$528,16,FALSE),0)</f>
        <v>202</v>
      </c>
    </row>
    <row r="34" spans="1:133" x14ac:dyDescent="0.2">
      <c r="A34">
        <f>IFERROR(VLOOKUP(B34,Sheet2!$W$1:$X$300,2,FALSE),301)</f>
        <v>78</v>
      </c>
      <c r="B34" s="28" t="s">
        <v>50</v>
      </c>
      <c r="C34">
        <f t="shared" si="0"/>
        <v>1.1766848722398695</v>
      </c>
      <c r="D34">
        <f t="shared" si="1"/>
        <v>0.96711758037619433</v>
      </c>
      <c r="E34">
        <f t="shared" si="2"/>
        <v>1.3002829074874052</v>
      </c>
      <c r="F34">
        <f t="shared" si="3"/>
        <v>1.1161731675597308</v>
      </c>
      <c r="G34">
        <f t="shared" si="4"/>
        <v>1.1948211848029626</v>
      </c>
      <c r="H34">
        <v>1.1000000000000001</v>
      </c>
      <c r="J34">
        <f>BS34*'Value Calculations'!$D$3</f>
        <v>10.601121144276986</v>
      </c>
      <c r="K34">
        <f>BT34*'Value Calculations'!$D$4</f>
        <v>12.698895457741347</v>
      </c>
      <c r="L34">
        <f>BU34*'Value Calculations'!$D$5</f>
        <v>17.246976828439902</v>
      </c>
      <c r="M34">
        <f>BV34*'Value Calculations'!$D$6</f>
        <v>1.5007791830323542</v>
      </c>
      <c r="N34">
        <f>BW34*'Value Calculations'!$D$7</f>
        <v>0.70307901643674242</v>
      </c>
      <c r="O34">
        <f>BX34*'Value Calculations'!$D$8</f>
        <v>3.6664641211835294</v>
      </c>
      <c r="P34">
        <f>BY34*'Value Calculations'!$D$9</f>
        <v>3.5266702054504684</v>
      </c>
      <c r="Q34">
        <f>BZ34*'Value Calculations'!$D$10</f>
        <v>8.7675953778289131</v>
      </c>
      <c r="R34">
        <f>CA34*'Value Calculations'!$D$11</f>
        <v>0</v>
      </c>
      <c r="S34">
        <f>CB34*'Value Calculations'!$D$12</f>
        <v>4.0694136979470699</v>
      </c>
      <c r="T34">
        <f>CC34*'Value Calculations'!$D$13</f>
        <v>11.350151918774475</v>
      </c>
      <c r="V34">
        <f>CF34*'Value Calculations'!$D$3</f>
        <v>6.9315022866426439</v>
      </c>
      <c r="W34">
        <f>CG34*'Value Calculations'!$D$4</f>
        <v>6.5122540808929985</v>
      </c>
      <c r="X34">
        <f>CH34*'Value Calculations'!$D$5</f>
        <v>9.8175098869580975</v>
      </c>
      <c r="Y34">
        <f>CI34*'Value Calculations'!$D$6</f>
        <v>0.12506493191936285</v>
      </c>
      <c r="Z34">
        <f>CJ34*'Value Calculations'!$D$7</f>
        <v>0.52730926232755682</v>
      </c>
      <c r="AA34">
        <f>CK34*'Value Calculations'!$D$8</f>
        <v>2.1567436006961938</v>
      </c>
      <c r="AB34">
        <f>CL34*'Value Calculations'!$D$9</f>
        <v>2.770955161425368</v>
      </c>
      <c r="AC34">
        <f>CM34*'Value Calculations'!$D$10</f>
        <v>4.3837976889144565</v>
      </c>
      <c r="AD34">
        <f>CN34*'Value Calculations'!$D$11</f>
        <v>0</v>
      </c>
      <c r="AE34">
        <f>CO34*'Value Calculations'!$D$12</f>
        <v>1.6277654791788281</v>
      </c>
      <c r="AF34">
        <f>CP34*'Value Calculations'!$D$13</f>
        <v>8.6673887379732371</v>
      </c>
      <c r="AH34">
        <f>CS34*'Value Calculations'!$D$3</f>
        <v>6.1160314293905689</v>
      </c>
      <c r="AI34">
        <f>CT34*'Value Calculations'!$D$4</f>
        <v>11.070831937518097</v>
      </c>
      <c r="AJ34">
        <f>CU34*'Value Calculations'!$D$5</f>
        <v>13.001567147593155</v>
      </c>
      <c r="AK34">
        <f>CV34*'Value Calculations'!$D$6</f>
        <v>2.6263635703066202</v>
      </c>
      <c r="AL34">
        <f>CW34*'Value Calculations'!$D$7</f>
        <v>1.2303882787642992</v>
      </c>
      <c r="AM34">
        <f>CX34*'Value Calculations'!$D$8</f>
        <v>2.2286350540527335</v>
      </c>
      <c r="AN34">
        <f>CY34*'Value Calculations'!$D$9</f>
        <v>3.7785752201255018</v>
      </c>
      <c r="AO34">
        <f>CZ34*'Value Calculations'!$D$10</f>
        <v>5.8450635852192754</v>
      </c>
      <c r="AP34">
        <f>DA34*'Value Calculations'!$D$11</f>
        <v>2.9721424440748123</v>
      </c>
      <c r="AQ34">
        <f>DB34*'Value Calculations'!$D$12</f>
        <v>4.883296437536484</v>
      </c>
      <c r="AR34">
        <f>DC34*'Value Calculations'!$D$13</f>
        <v>7.3604015473264788</v>
      </c>
      <c r="AT34">
        <f>DF34*'Value Calculations'!$D$3</f>
        <v>7.7469731438947198</v>
      </c>
      <c r="AU34">
        <f>DG34*'Value Calculations'!$D$4</f>
        <v>15.629409794143196</v>
      </c>
      <c r="AV34">
        <f>DH34*'Value Calculations'!$D$5</f>
        <v>17.777653038545743</v>
      </c>
      <c r="AW34">
        <f>DI34*'Value Calculations'!$D$6</f>
        <v>2.6263635703066202</v>
      </c>
      <c r="AX34">
        <f>DJ34*'Value Calculations'!$D$7</f>
        <v>1.2303882787642992</v>
      </c>
      <c r="AY34">
        <f>DK34*'Value Calculations'!$D$8</f>
        <v>5.4637504550970242</v>
      </c>
      <c r="AZ34">
        <f>DL34*'Value Calculations'!$D$9</f>
        <v>3.9045277274630186</v>
      </c>
      <c r="BA34">
        <f>DM34*'Value Calculations'!$D$10</f>
        <v>8.402278903752709</v>
      </c>
      <c r="BB34">
        <f>DN34*'Value Calculations'!$D$11</f>
        <v>0</v>
      </c>
      <c r="BC34">
        <f>DO34*'Value Calculations'!$D$12</f>
        <v>4.0694136979470699</v>
      </c>
      <c r="BD34">
        <f>DP34*'Value Calculations'!$D$13</f>
        <v>11.281363119266752</v>
      </c>
      <c r="BF34">
        <f>DS34*'Value Calculations'!$D$3</f>
        <v>9.3779148583988725</v>
      </c>
      <c r="BG34">
        <f>DT34*'Value Calculations'!$D$4</f>
        <v>11.722057345607396</v>
      </c>
      <c r="BH34">
        <f>DU34*'Value Calculations'!$D$5</f>
        <v>15.654948198122371</v>
      </c>
      <c r="BI34">
        <f>DV34*'Value Calculations'!$D$6</f>
        <v>1.3757142511129914</v>
      </c>
      <c r="BJ34">
        <f>DW34*'Value Calculations'!$D$7</f>
        <v>1.318273155818892</v>
      </c>
      <c r="BK34">
        <f>DX34*'Value Calculations'!$D$8</f>
        <v>3.8821384812531488</v>
      </c>
      <c r="BL34">
        <f>DY34*'Value Calculations'!$D$9</f>
        <v>2.5190501467503346</v>
      </c>
      <c r="BM34">
        <f>DZ34*'Value Calculations'!$D$10</f>
        <v>6.5756965333716852</v>
      </c>
      <c r="BN34">
        <f>EA34*'Value Calculations'!$D$11</f>
        <v>0.9907141480249374</v>
      </c>
      <c r="BO34">
        <f>EB34*'Value Calculations'!$D$12</f>
        <v>4.0694136979470699</v>
      </c>
      <c r="BP34">
        <f>EC34*'Value Calculations'!$D$13</f>
        <v>9.4240655325582008</v>
      </c>
      <c r="BR34">
        <f>IFERROR(VLOOKUP($B34,'Raw Stats'!$CM$3:$DC$884,3,FALSE),0)</f>
        <v>63</v>
      </c>
      <c r="BS34">
        <f>IFERROR(VLOOKUP($B34,'Raw Stats'!$CM$3:$DC$884,4,FALSE),0)</f>
        <v>26</v>
      </c>
      <c r="BT34">
        <f>IFERROR(VLOOKUP($B34,'Raw Stats'!$CM$3:$DC$884,5,FALSE),0)</f>
        <v>39</v>
      </c>
      <c r="BU34">
        <f>IFERROR(VLOOKUP($B34,'Raw Stats'!$CM$3:$DC$884,6,FALSE),0)</f>
        <v>65</v>
      </c>
      <c r="BV34">
        <f>IFERROR(VLOOKUP($B34,'Raw Stats'!$CM$3:$DC$884,7,FALSE),0)</f>
        <v>12</v>
      </c>
      <c r="BW34">
        <f>IFERROR(VLOOKUP($B34,'Raw Stats'!$CM$3:$DC$884,8,FALSE),0)</f>
        <v>8</v>
      </c>
      <c r="BX34">
        <f>IFERROR(VLOOKUP($B34,'Raw Stats'!$CM$3:$DC$884,9,FALSE),0)</f>
        <v>51</v>
      </c>
      <c r="BY34">
        <f>IFERROR(VLOOKUP($B34,'Raw Stats'!$CM$3:$DC$884,10,FALSE),0)</f>
        <v>28</v>
      </c>
      <c r="BZ34">
        <f>IFERROR(VLOOKUP($B34,'Raw Stats'!$CM$3:$DC$884,11,FALSE)+VLOOKUP($B34,'Raw Stats'!$CM$3:$DC$884,12,FALSE),0)</f>
        <v>24</v>
      </c>
      <c r="CA34">
        <f>IFERROR(VLOOKUP($B34,'Raw Stats'!$CM$3:$DC$884,13,FALSE)+VLOOKUP($B34,'Raw Stats'!$CM$3:$DC$884,14,FALSE),0)</f>
        <v>0</v>
      </c>
      <c r="CB34">
        <f>IFERROR(VLOOKUP($B34,'Raw Stats'!$CM$3:$DC$884,15,FALSE),0)</f>
        <v>5</v>
      </c>
      <c r="CC34">
        <f>IFERROR(VLOOKUP($B34,'Raw Stats'!$CM$3:$DC$884,16,FALSE),0)</f>
        <v>165</v>
      </c>
      <c r="CE34">
        <f>IFERROR(VLOOKUP($B34,'Raw Stats'!$BU$3:$CJ$528,3,FALSE),0)</f>
        <v>45</v>
      </c>
      <c r="CF34">
        <f>IFERROR(VLOOKUP($B34,'Raw Stats'!$BU$3:$CJ$528,4,FALSE),0)</f>
        <v>17</v>
      </c>
      <c r="CG34">
        <f>IFERROR(VLOOKUP($B34,'Raw Stats'!$BU$3:$CJ$5288,5,FALSE),0)</f>
        <v>20</v>
      </c>
      <c r="CH34">
        <f>IFERROR(VLOOKUP($B34,'Raw Stats'!$BU$3:$CJ$528,6,FALSE),0)</f>
        <v>37</v>
      </c>
      <c r="CI34">
        <f>IFERROR(VLOOKUP($B34,'Raw Stats'!$BU$3:$CJ$528,7,FALSE),0)</f>
        <v>1</v>
      </c>
      <c r="CJ34">
        <f>IFERROR(VLOOKUP($B34,'Raw Stats'!$BU$3:$CJ$528,8,FALSE),0)</f>
        <v>6</v>
      </c>
      <c r="CK34">
        <f>IFERROR(VLOOKUP($B34,'Raw Stats'!$BU$3:$CJ$528,9,FALSE),0)</f>
        <v>30</v>
      </c>
      <c r="CL34">
        <f>IFERROR(VLOOKUP($B34,'Raw Stats'!$BU$3:$CJ$528,10,FALSE),0)</f>
        <v>22</v>
      </c>
      <c r="CM34">
        <f>IFERROR(VLOOKUP($B34,'Raw Stats'!$BU$3:$CJ$528,11,FALSE)+VLOOKUP($B34,'Raw Stats'!$BU$3:$CJ$528,12,FALSE),0)</f>
        <v>12</v>
      </c>
      <c r="CN34">
        <f>IFERROR(VLOOKUP($B34,'Raw Stats'!$BU$3:$CJ$528,13,FALSE)+VLOOKUP($B34,'Raw Stats'!$BU$3:$CJ$528,14,FALSE),0)</f>
        <v>0</v>
      </c>
      <c r="CO34">
        <f>IFERROR(VLOOKUP($B34,'Raw Stats'!$BU$3:$CJ$528,15,FALSE),0)</f>
        <v>2</v>
      </c>
      <c r="CP34">
        <f>IFERROR(VLOOKUP($B34,'Raw Stats'!$BU$3:$CJ$528,16,FALSE),0)</f>
        <v>126</v>
      </c>
      <c r="CR34">
        <f>IFERROR(VLOOKUP($B34,'Raw Stats'!$BC$3:$BR$528,3,FALSE),0)</f>
        <v>47</v>
      </c>
      <c r="CS34">
        <f>IFERROR(VLOOKUP($B34,'Raw Stats'!$BC$3:$BR$528,4,FALSE),0)</f>
        <v>15</v>
      </c>
      <c r="CT34">
        <f>IFERROR(VLOOKUP($B34,'Raw Stats'!$BC$3:$BR$5288,5,FALSE),0)</f>
        <v>34</v>
      </c>
      <c r="CU34">
        <f>IFERROR(VLOOKUP($B34,'Raw Stats'!$BC$3:$BR$52888,6,FALSE),0)</f>
        <v>49</v>
      </c>
      <c r="CV34">
        <f>IFERROR(VLOOKUP($B34,'Raw Stats'!$BC$3:$BR$5288,7,FALSE),0)</f>
        <v>21</v>
      </c>
      <c r="CW34">
        <f>IFERROR(VLOOKUP($B34,'Raw Stats'!$BC$3:$BR$5288,8,FALSE),0)</f>
        <v>14</v>
      </c>
      <c r="CX34">
        <f>IFERROR(VLOOKUP($B34,'Raw Stats'!$BC$3:$BR$5288,9,FALSE),0)</f>
        <v>31</v>
      </c>
      <c r="CY34">
        <f>IFERROR(VLOOKUP($B34,'Raw Stats'!$BC$3:$BR$5288,10,FALSE),0)</f>
        <v>30</v>
      </c>
      <c r="CZ34">
        <f>IFERROR(VLOOKUP($B34,'Raw Stats'!$BC$3:$BR$5288,11,FALSE)+VLOOKUP($B34,'Raw Stats'!$BC$3:$BR$5288,12,FALSE),0)</f>
        <v>16</v>
      </c>
      <c r="DA34">
        <f>IFERROR(VLOOKUP($B34,'Raw Stats'!$BC$3:$BR$5288,13,FALSE)+VLOOKUP($B34,'Raw Stats'!$BC$3:$BR$5288,14,FALSE),0)</f>
        <v>3</v>
      </c>
      <c r="DB34">
        <f>IFERROR(VLOOKUP($B34,'Raw Stats'!$BC$3:$BR$5288,15,FALSE),0)</f>
        <v>6</v>
      </c>
      <c r="DC34">
        <f>IFERROR(VLOOKUP($B34,'Raw Stats'!$BC$3:$BR$5288,16,FALSE),0)</f>
        <v>107</v>
      </c>
      <c r="DE34">
        <f>IFERROR(VLOOKUP($B34,'Raw Stats'!$AK$3:$AZ$528,3,FALSE),0)</f>
        <v>70</v>
      </c>
      <c r="DF34">
        <f>IFERROR(VLOOKUP($B34,'Raw Stats'!$AK$3:$AZ$528,4,FALSE),0)</f>
        <v>19</v>
      </c>
      <c r="DG34">
        <f>IFERROR(VLOOKUP($B34,'Raw Stats'!$AK$3:$AZ$528,5,FALSE),0)</f>
        <v>48</v>
      </c>
      <c r="DH34">
        <f>IFERROR(VLOOKUP($B34,'Raw Stats'!$AK$3:$AZ$528,6,FALSE),0)</f>
        <v>67</v>
      </c>
      <c r="DI34">
        <f>IFERROR(VLOOKUP($B34,'Raw Stats'!$AK$3:$AZ$528,7,FALSE),0)</f>
        <v>21</v>
      </c>
      <c r="DJ34">
        <f>IFERROR(VLOOKUP($B34,'Raw Stats'!$AK$3:$AZ$528,8,FALSE),0)</f>
        <v>14</v>
      </c>
      <c r="DK34">
        <f>IFERROR(VLOOKUP($B34,'Raw Stats'!$AK$3:$AZ$528,9,FALSE),0)</f>
        <v>76</v>
      </c>
      <c r="DL34">
        <f>IFERROR(VLOOKUP($B34,'Raw Stats'!$AK$3:$AZ$528,10,FALSE),0)</f>
        <v>31</v>
      </c>
      <c r="DM34">
        <f>IFERROR(VLOOKUP($B34,'Raw Stats'!$AK$3:$AZ$528,11,FALSE)+VLOOKUP($B34,'Raw Stats'!$AK$3:$AZ$528,12,FALSE),0)</f>
        <v>23</v>
      </c>
      <c r="DN34">
        <f>IFERROR(VLOOKUP($B34,'Raw Stats'!$AK$3:$AZ$528,13,FALSE)+VLOOKUP($B34,'Raw Stats'!$AK$3:$AZ$528,14,FALSE),0)</f>
        <v>0</v>
      </c>
      <c r="DO34">
        <f>IFERROR(VLOOKUP($B34,'Raw Stats'!$AK$3:$AZ$528,15,FALSE),0)</f>
        <v>5</v>
      </c>
      <c r="DP34">
        <f>IFERROR(VLOOKUP($B34,'Raw Stats'!$AK$3:$AZ$528,16,FALSE),0)</f>
        <v>164</v>
      </c>
      <c r="DR34">
        <f>IFERROR(VLOOKUP($B34,'Raw Stats'!$S$3:$AH$528,3,FALSE),0)</f>
        <v>56</v>
      </c>
      <c r="DS34">
        <f>IFERROR(VLOOKUP($B34,'Raw Stats'!$S$3:$AH$528,4,FALSE),0)</f>
        <v>23</v>
      </c>
      <c r="DT34">
        <f>IFERROR(VLOOKUP($B34,'Raw Stats'!$S$3:$AH$528,5,FALSE),0)</f>
        <v>36</v>
      </c>
      <c r="DU34">
        <f>IFERROR(VLOOKUP($B34,'Raw Stats'!$S$3:$AH$528,6,FALSE),0)</f>
        <v>59</v>
      </c>
      <c r="DV34">
        <f>IFERROR(VLOOKUP($B34,'Raw Stats'!$S$3:$AH$528,7,FALSE),0)</f>
        <v>11</v>
      </c>
      <c r="DW34">
        <f>IFERROR(VLOOKUP($B34,'Raw Stats'!$S$3:$AH$528,8,FALSE),0)</f>
        <v>15</v>
      </c>
      <c r="DX34">
        <f>IFERROR(VLOOKUP($B34,'Raw Stats'!$S$3:$AH$528,9,FALSE),0)</f>
        <v>54</v>
      </c>
      <c r="DY34">
        <f>IFERROR(VLOOKUP($B34,'Raw Stats'!$S$3:$AH$528,10,FALSE),0)</f>
        <v>20</v>
      </c>
      <c r="DZ34">
        <f>IFERROR(VLOOKUP($B34,'Raw Stats'!$S$3:$AH$528,11,FALSE)+VLOOKUP($B34,'Raw Stats'!$S$3:$AH$528,12,FALSE),0)</f>
        <v>18</v>
      </c>
      <c r="EA34">
        <f>IFERROR(VLOOKUP($B34,'Raw Stats'!$S$3:$AH$528,13,FALSE)+VLOOKUP($B34,'Raw Stats'!$S$3:$AH$528,14,FALSE),0)</f>
        <v>1</v>
      </c>
      <c r="EB34">
        <f>IFERROR(VLOOKUP($B34,'Raw Stats'!$S$3:$AH$528,15,FALSE),0)</f>
        <v>5</v>
      </c>
      <c r="EC34">
        <f>IFERROR(VLOOKUP($B34,'Raw Stats'!$S$3:$AH$528,16,FALSE),0)</f>
        <v>137</v>
      </c>
    </row>
    <row r="35" spans="1:133" x14ac:dyDescent="0.2">
      <c r="A35">
        <f>IFERROR(VLOOKUP(B35,Sheet2!$W$1:$X$300,2,FALSE),301)</f>
        <v>37</v>
      </c>
      <c r="B35" t="s">
        <v>122</v>
      </c>
      <c r="C35">
        <f t="shared" si="0"/>
        <v>1.1085654954078401</v>
      </c>
      <c r="D35">
        <f t="shared" si="1"/>
        <v>0.86095136691051022</v>
      </c>
      <c r="E35">
        <f t="shared" si="2"/>
        <v>0.50523859404705718</v>
      </c>
      <c r="F35">
        <f t="shared" si="3"/>
        <v>0</v>
      </c>
      <c r="G35">
        <f t="shared" si="4"/>
        <v>0</v>
      </c>
      <c r="H35">
        <v>1.1000000000000001</v>
      </c>
      <c r="J35">
        <f>BS35*'Value Calculations'!$D$3</f>
        <v>11.824327430155099</v>
      </c>
      <c r="K35">
        <f>BT35*'Value Calculations'!$D$4</f>
        <v>14.001346273919946</v>
      </c>
      <c r="L35">
        <f>BU35*'Value Calculations'!$D$5</f>
        <v>19.104343563810353</v>
      </c>
      <c r="M35">
        <f>BV35*'Value Calculations'!$D$6</f>
        <v>4.1271427533389744</v>
      </c>
      <c r="N35">
        <f>BW35*'Value Calculations'!$D$7</f>
        <v>2.1092370493102273</v>
      </c>
      <c r="O35">
        <f>BX35*'Value Calculations'!$D$8</f>
        <v>4.6010530148185467</v>
      </c>
      <c r="P35">
        <f>BY35*'Value Calculations'!$D$9</f>
        <v>4.5342902641506022</v>
      </c>
      <c r="Q35">
        <f>BZ35*'Value Calculations'!$D$10</f>
        <v>6.2103800592954803</v>
      </c>
      <c r="R35">
        <f>CA35*'Value Calculations'!$D$11</f>
        <v>0</v>
      </c>
      <c r="S35">
        <f>CB35*'Value Calculations'!$D$12</f>
        <v>4.883296437536484</v>
      </c>
      <c r="T35">
        <f>CC35*'Value Calculations'!$D$13</f>
        <v>13.964126300067992</v>
      </c>
      <c r="V35">
        <f>CF35*'Value Calculations'!$D$3</f>
        <v>9.7856502870249091</v>
      </c>
      <c r="W35">
        <f>CG35*'Value Calculations'!$D$4</f>
        <v>8.4659303051608976</v>
      </c>
      <c r="X35">
        <f>CH35*'Value Calculations'!$D$5</f>
        <v>13.266905252646078</v>
      </c>
      <c r="Y35">
        <f>CI35*'Value Calculations'!$D$6</f>
        <v>2.8764934341453454</v>
      </c>
      <c r="Z35">
        <f>CJ35*'Value Calculations'!$D$7</f>
        <v>2.2850068034194129</v>
      </c>
      <c r="AA35">
        <f>CK35*'Value Calculations'!$D$8</f>
        <v>3.9540299346096885</v>
      </c>
      <c r="AB35">
        <f>CL35*'Value Calculations'!$D$9</f>
        <v>4.6602427714881189</v>
      </c>
      <c r="AC35">
        <f>CM35*'Value Calculations'!$D$10</f>
        <v>3.6531647407620471</v>
      </c>
      <c r="AD35">
        <f>CN35*'Value Calculations'!$D$11</f>
        <v>5.9442848881496246</v>
      </c>
      <c r="AE35">
        <f>CO35*'Value Calculations'!$D$12</f>
        <v>3.2555309583576562</v>
      </c>
      <c r="AF35">
        <f>CP35*'Value Calculations'!$D$13</f>
        <v>12.450772710898061</v>
      </c>
      <c r="AH35">
        <f>CS35*'Value Calculations'!$D$3</f>
        <v>1.2232062858781136</v>
      </c>
      <c r="AI35">
        <f>CT35*'Value Calculations'!$D$4</f>
        <v>0.97683811213394978</v>
      </c>
      <c r="AJ35">
        <f>CU35*'Value Calculations'!$D$5</f>
        <v>1.5920286303175293</v>
      </c>
      <c r="AK35">
        <f>CV35*'Value Calculations'!$D$6</f>
        <v>0.37519479575808856</v>
      </c>
      <c r="AL35">
        <f>CW35*'Value Calculations'!$D$7</f>
        <v>0.35153950821837121</v>
      </c>
      <c r="AM35">
        <f>CX35*'Value Calculations'!$D$8</f>
        <v>1.2940461604177163</v>
      </c>
      <c r="AN35">
        <f>CY35*'Value Calculations'!$D$9</f>
        <v>0.50381002935006691</v>
      </c>
      <c r="AO35">
        <f>CZ35*'Value Calculations'!$D$10</f>
        <v>0</v>
      </c>
      <c r="AP35">
        <f>DA35*'Value Calculations'!$D$11</f>
        <v>0</v>
      </c>
      <c r="AQ35">
        <f>DB35*'Value Calculations'!$D$12</f>
        <v>0</v>
      </c>
      <c r="AR35">
        <f>DC35*'Value Calculations'!$D$13</f>
        <v>0.75667679458496506</v>
      </c>
      <c r="AT35">
        <f>DF35*'Value Calculations'!$D$3</f>
        <v>0</v>
      </c>
      <c r="AU35">
        <f>DG35*'Value Calculations'!$D$4</f>
        <v>0</v>
      </c>
      <c r="AV35">
        <f>DH35*'Value Calculations'!$D$5</f>
        <v>0</v>
      </c>
      <c r="AW35">
        <f>DI35*'Value Calculations'!$D$6</f>
        <v>0</v>
      </c>
      <c r="AX35">
        <f>DJ35*'Value Calculations'!$D$7</f>
        <v>0</v>
      </c>
      <c r="AY35">
        <f>DK35*'Value Calculations'!$D$8</f>
        <v>0</v>
      </c>
      <c r="AZ35">
        <f>DL35*'Value Calculations'!$D$9</f>
        <v>0</v>
      </c>
      <c r="BA35">
        <f>DM35*'Value Calculations'!$D$10</f>
        <v>0</v>
      </c>
      <c r="BB35">
        <f>DN35*'Value Calculations'!$D$11</f>
        <v>0</v>
      </c>
      <c r="BC35">
        <f>DO35*'Value Calculations'!$D$12</f>
        <v>0</v>
      </c>
      <c r="BD35">
        <f>DP35*'Value Calculations'!$D$13</f>
        <v>0</v>
      </c>
      <c r="BF35">
        <f>DS35*'Value Calculations'!$D$3</f>
        <v>0</v>
      </c>
      <c r="BG35">
        <f>DT35*'Value Calculations'!$D$4</f>
        <v>0</v>
      </c>
      <c r="BH35">
        <f>DU35*'Value Calculations'!$D$5</f>
        <v>0</v>
      </c>
      <c r="BI35">
        <f>DV35*'Value Calculations'!$D$6</f>
        <v>0</v>
      </c>
      <c r="BJ35">
        <f>DW35*'Value Calculations'!$D$7</f>
        <v>0</v>
      </c>
      <c r="BK35">
        <f>DX35*'Value Calculations'!$D$8</f>
        <v>0</v>
      </c>
      <c r="BL35">
        <f>DY35*'Value Calculations'!$D$9</f>
        <v>0</v>
      </c>
      <c r="BM35">
        <f>DZ35*'Value Calculations'!$D$10</f>
        <v>0</v>
      </c>
      <c r="BN35">
        <f>EA35*'Value Calculations'!$D$11</f>
        <v>0</v>
      </c>
      <c r="BO35">
        <f>EB35*'Value Calculations'!$D$12</f>
        <v>0</v>
      </c>
      <c r="BP35">
        <f>EC35*'Value Calculations'!$D$13</f>
        <v>0</v>
      </c>
      <c r="BR35">
        <f>IFERROR(VLOOKUP($B35,'Raw Stats'!$CM$3:$DC$884,3,FALSE),0)</f>
        <v>77</v>
      </c>
      <c r="BS35">
        <f>IFERROR(VLOOKUP($B35,'Raw Stats'!$CM$3:$DC$884,4,FALSE),0)</f>
        <v>29</v>
      </c>
      <c r="BT35">
        <f>IFERROR(VLOOKUP($B35,'Raw Stats'!$CM$3:$DC$884,5,FALSE),0)</f>
        <v>43</v>
      </c>
      <c r="BU35">
        <f>IFERROR(VLOOKUP($B35,'Raw Stats'!$CM$3:$DC$884,6,FALSE),0)</f>
        <v>72</v>
      </c>
      <c r="BV35">
        <f>IFERROR(VLOOKUP($B35,'Raw Stats'!$CM$3:$DC$884,7,FALSE),0)</f>
        <v>33</v>
      </c>
      <c r="BW35">
        <f>IFERROR(VLOOKUP($B35,'Raw Stats'!$CM$3:$DC$884,8,FALSE),0)</f>
        <v>24</v>
      </c>
      <c r="BX35">
        <f>IFERROR(VLOOKUP($B35,'Raw Stats'!$CM$3:$DC$884,9,FALSE),0)</f>
        <v>64</v>
      </c>
      <c r="BY35">
        <f>IFERROR(VLOOKUP($B35,'Raw Stats'!$CM$3:$DC$884,10,FALSE),0)</f>
        <v>36</v>
      </c>
      <c r="BZ35">
        <f>IFERROR(VLOOKUP($B35,'Raw Stats'!$CM$3:$DC$884,11,FALSE)+VLOOKUP($B35,'Raw Stats'!$CM$3:$DC$884,12,FALSE),0)</f>
        <v>17</v>
      </c>
      <c r="CA35">
        <f>IFERROR(VLOOKUP($B35,'Raw Stats'!$CM$3:$DC$884,13,FALSE)+VLOOKUP($B35,'Raw Stats'!$CM$3:$DC$884,14,FALSE),0)</f>
        <v>0</v>
      </c>
      <c r="CB35">
        <f>IFERROR(VLOOKUP($B35,'Raw Stats'!$CM$3:$DC$884,15,FALSE),0)</f>
        <v>6</v>
      </c>
      <c r="CC35">
        <f>IFERROR(VLOOKUP($B35,'Raw Stats'!$CM$3:$DC$884,16,FALSE),0)</f>
        <v>203</v>
      </c>
      <c r="CE35">
        <f>IFERROR(VLOOKUP($B35,'Raw Stats'!$BU$3:$CJ$528,3,FALSE),0)</f>
        <v>82</v>
      </c>
      <c r="CF35">
        <f>IFERROR(VLOOKUP($B35,'Raw Stats'!$BU$3:$CJ$528,4,FALSE),0)</f>
        <v>24</v>
      </c>
      <c r="CG35">
        <f>IFERROR(VLOOKUP($B35,'Raw Stats'!$BU$3:$CJ$5288,5,FALSE),0)</f>
        <v>26</v>
      </c>
      <c r="CH35">
        <f>IFERROR(VLOOKUP($B35,'Raw Stats'!$BU$3:$CJ$528,6,FALSE),0)</f>
        <v>50</v>
      </c>
      <c r="CI35">
        <f>IFERROR(VLOOKUP($B35,'Raw Stats'!$BU$3:$CJ$528,7,FALSE),0)</f>
        <v>23</v>
      </c>
      <c r="CJ35">
        <f>IFERROR(VLOOKUP($B35,'Raw Stats'!$BU$3:$CJ$528,8,FALSE),0)</f>
        <v>26</v>
      </c>
      <c r="CK35">
        <f>IFERROR(VLOOKUP($B35,'Raw Stats'!$BU$3:$CJ$528,9,FALSE),0)</f>
        <v>55</v>
      </c>
      <c r="CL35">
        <f>IFERROR(VLOOKUP($B35,'Raw Stats'!$BU$3:$CJ$528,10,FALSE),0)</f>
        <v>37</v>
      </c>
      <c r="CM35">
        <f>IFERROR(VLOOKUP($B35,'Raw Stats'!$BU$3:$CJ$528,11,FALSE)+VLOOKUP($B35,'Raw Stats'!$BU$3:$CJ$528,12,FALSE),0)</f>
        <v>10</v>
      </c>
      <c r="CN35">
        <f>IFERROR(VLOOKUP($B35,'Raw Stats'!$BU$3:$CJ$528,13,FALSE)+VLOOKUP($B35,'Raw Stats'!$BU$3:$CJ$528,14,FALSE),0)</f>
        <v>6</v>
      </c>
      <c r="CO35">
        <f>IFERROR(VLOOKUP($B35,'Raw Stats'!$BU$3:$CJ$528,15,FALSE),0)</f>
        <v>4</v>
      </c>
      <c r="CP35">
        <f>IFERROR(VLOOKUP($B35,'Raw Stats'!$BU$3:$CJ$528,16,FALSE),0)</f>
        <v>181</v>
      </c>
      <c r="CR35">
        <f>IFERROR(VLOOKUP($B35,'Raw Stats'!$BC$3:$BR$528,3,FALSE),0)</f>
        <v>14</v>
      </c>
      <c r="CS35">
        <f>IFERROR(VLOOKUP($B35,'Raw Stats'!$BC$3:$BR$528,4,FALSE),0)</f>
        <v>3</v>
      </c>
      <c r="CT35">
        <f>IFERROR(VLOOKUP($B35,'Raw Stats'!$BC$3:$BR$5288,5,FALSE),0)</f>
        <v>3</v>
      </c>
      <c r="CU35">
        <f>IFERROR(VLOOKUP($B35,'Raw Stats'!$BC$3:$BR$52888,6,FALSE),0)</f>
        <v>6</v>
      </c>
      <c r="CV35">
        <f>IFERROR(VLOOKUP($B35,'Raw Stats'!$BC$3:$BR$5288,7,FALSE),0)</f>
        <v>3</v>
      </c>
      <c r="CW35">
        <f>IFERROR(VLOOKUP($B35,'Raw Stats'!$BC$3:$BR$5288,8,FALSE),0)</f>
        <v>4</v>
      </c>
      <c r="CX35">
        <f>IFERROR(VLOOKUP($B35,'Raw Stats'!$BC$3:$BR$5288,9,FALSE),0)</f>
        <v>18</v>
      </c>
      <c r="CY35">
        <f>IFERROR(VLOOKUP($B35,'Raw Stats'!$BC$3:$BR$5288,10,FALSE),0)</f>
        <v>4</v>
      </c>
      <c r="CZ35">
        <f>IFERROR(VLOOKUP($B35,'Raw Stats'!$BC$3:$BR$5288,11,FALSE)+VLOOKUP($B35,'Raw Stats'!$BC$3:$BR$5288,12,FALSE),0)</f>
        <v>0</v>
      </c>
      <c r="DA35">
        <f>IFERROR(VLOOKUP($B35,'Raw Stats'!$BC$3:$BR$5288,13,FALSE)+VLOOKUP($B35,'Raw Stats'!$BC$3:$BR$5288,14,FALSE),0)</f>
        <v>0</v>
      </c>
      <c r="DB35">
        <f>IFERROR(VLOOKUP($B35,'Raw Stats'!$BC$3:$BR$5288,15,FALSE),0)</f>
        <v>0</v>
      </c>
      <c r="DC35">
        <f>IFERROR(VLOOKUP($B35,'Raw Stats'!$BC$3:$BR$5288,16,FALSE),0)</f>
        <v>11</v>
      </c>
      <c r="DE35">
        <f>IFERROR(VLOOKUP($B35,'Raw Stats'!$AK$3:$AZ$528,3,FALSE),0)</f>
        <v>0</v>
      </c>
      <c r="DF35">
        <f>IFERROR(VLOOKUP($B35,'Raw Stats'!$AK$3:$AZ$528,4,FALSE),0)</f>
        <v>0</v>
      </c>
      <c r="DG35">
        <f>IFERROR(VLOOKUP($B35,'Raw Stats'!$AK$3:$AZ$528,5,FALSE),0)</f>
        <v>0</v>
      </c>
      <c r="DH35">
        <f>IFERROR(VLOOKUP($B35,'Raw Stats'!$AK$3:$AZ$528,6,FALSE),0)</f>
        <v>0</v>
      </c>
      <c r="DI35">
        <f>IFERROR(VLOOKUP($B35,'Raw Stats'!$AK$3:$AZ$528,7,FALSE),0)</f>
        <v>0</v>
      </c>
      <c r="DJ35">
        <f>IFERROR(VLOOKUP($B35,'Raw Stats'!$AK$3:$AZ$528,8,FALSE),0)</f>
        <v>0</v>
      </c>
      <c r="DK35">
        <f>IFERROR(VLOOKUP($B35,'Raw Stats'!$AK$3:$AZ$528,9,FALSE),0)</f>
        <v>0</v>
      </c>
      <c r="DL35">
        <f>IFERROR(VLOOKUP($B35,'Raw Stats'!$AK$3:$AZ$528,10,FALSE),0)</f>
        <v>0</v>
      </c>
      <c r="DM35">
        <f>IFERROR(VLOOKUP($B35,'Raw Stats'!$AK$3:$AZ$528,11,FALSE)+VLOOKUP($B35,'Raw Stats'!$AK$3:$AZ$528,12,FALSE),0)</f>
        <v>0</v>
      </c>
      <c r="DN35">
        <f>IFERROR(VLOOKUP($B35,'Raw Stats'!$AK$3:$AZ$528,13,FALSE)+VLOOKUP($B35,'Raw Stats'!$AK$3:$AZ$528,14,FALSE),0)</f>
        <v>0</v>
      </c>
      <c r="DO35">
        <f>IFERROR(VLOOKUP($B35,'Raw Stats'!$AK$3:$AZ$528,15,FALSE),0)</f>
        <v>0</v>
      </c>
      <c r="DP35">
        <f>IFERROR(VLOOKUP($B35,'Raw Stats'!$AK$3:$AZ$528,16,FALSE),0)</f>
        <v>0</v>
      </c>
      <c r="DR35">
        <f>IFERROR(VLOOKUP($B35,'Raw Stats'!$S$3:$AH$528,3,FALSE),0)</f>
        <v>0</v>
      </c>
      <c r="DS35">
        <f>IFERROR(VLOOKUP($B35,'Raw Stats'!$S$3:$AH$528,4,FALSE),0)</f>
        <v>0</v>
      </c>
      <c r="DT35">
        <f>IFERROR(VLOOKUP($B35,'Raw Stats'!$S$3:$AH$528,5,FALSE),0)</f>
        <v>0</v>
      </c>
      <c r="DU35">
        <f>IFERROR(VLOOKUP($B35,'Raw Stats'!$S$3:$AH$528,6,FALSE),0)</f>
        <v>0</v>
      </c>
      <c r="DV35">
        <f>IFERROR(VLOOKUP($B35,'Raw Stats'!$S$3:$AH$528,7,FALSE),0)</f>
        <v>0</v>
      </c>
      <c r="DW35">
        <f>IFERROR(VLOOKUP($B35,'Raw Stats'!$S$3:$AH$528,8,FALSE),0)</f>
        <v>0</v>
      </c>
      <c r="DX35">
        <f>IFERROR(VLOOKUP($B35,'Raw Stats'!$S$3:$AH$528,9,FALSE),0)</f>
        <v>0</v>
      </c>
      <c r="DY35">
        <f>IFERROR(VLOOKUP($B35,'Raw Stats'!$S$3:$AH$528,10,FALSE),0)</f>
        <v>0</v>
      </c>
      <c r="DZ35">
        <f>IFERROR(VLOOKUP($B35,'Raw Stats'!$S$3:$AH$528,11,FALSE)+VLOOKUP($B35,'Raw Stats'!$S$3:$AH$528,12,FALSE),0)</f>
        <v>0</v>
      </c>
      <c r="EA35">
        <f>IFERROR(VLOOKUP($B35,'Raw Stats'!$S$3:$AH$528,13,FALSE)+VLOOKUP($B35,'Raw Stats'!$S$3:$AH$528,14,FALSE),0)</f>
        <v>0</v>
      </c>
      <c r="EB35">
        <f>IFERROR(VLOOKUP($B35,'Raw Stats'!$S$3:$AH$528,15,FALSE),0)</f>
        <v>0</v>
      </c>
      <c r="EC35">
        <f>IFERROR(VLOOKUP($B35,'Raw Stats'!$S$3:$AH$528,16,FALSE),0)</f>
        <v>0</v>
      </c>
    </row>
    <row r="36" spans="1:133" x14ac:dyDescent="0.2">
      <c r="A36">
        <f>IFERROR(VLOOKUP(B36,Sheet2!$W$1:$X$300,2,FALSE),301)</f>
        <v>67</v>
      </c>
      <c r="B36" t="s">
        <v>712</v>
      </c>
      <c r="C36">
        <f t="shared" si="0"/>
        <v>1.1022974545960387</v>
      </c>
      <c r="D36">
        <f t="shared" si="1"/>
        <v>0.90823260208212242</v>
      </c>
      <c r="E36">
        <f t="shared" si="2"/>
        <v>0.93091971372731719</v>
      </c>
      <c r="F36">
        <f t="shared" si="3"/>
        <v>0.71888506063086177</v>
      </c>
      <c r="G36">
        <f t="shared" si="4"/>
        <v>0.83728383256935091</v>
      </c>
      <c r="H36">
        <v>1.1000000000000001</v>
      </c>
      <c r="J36">
        <f>BS36*'Value Calculations'!$D$3</f>
        <v>4.8928251435124546</v>
      </c>
      <c r="K36">
        <f>BT36*'Value Calculations'!$D$4</f>
        <v>14.001346273919946</v>
      </c>
      <c r="L36">
        <f>BU36*'Value Calculations'!$D$5</f>
        <v>14.593595777910686</v>
      </c>
      <c r="M36">
        <f>BV36*'Value Calculations'!$D$6</f>
        <v>1.3757142511129914</v>
      </c>
      <c r="N36">
        <f>BW36*'Value Calculations'!$D$7</f>
        <v>2.4607765575285985</v>
      </c>
      <c r="O36">
        <f>BX36*'Value Calculations'!$D$8</f>
        <v>5.3199675483839446</v>
      </c>
      <c r="P36">
        <f>BY36*'Value Calculations'!$D$9</f>
        <v>25.190501467503346</v>
      </c>
      <c r="Q36">
        <f>BZ36*'Value Calculations'!$D$10</f>
        <v>5.8450635852192754</v>
      </c>
      <c r="R36">
        <f>CA36*'Value Calculations'!$D$11</f>
        <v>0.9907141480249374</v>
      </c>
      <c r="S36">
        <f>CB36*'Value Calculations'!$D$12</f>
        <v>2.441648218768242</v>
      </c>
      <c r="T36">
        <f>CC36*'Value Calculations'!$D$13</f>
        <v>13.27623830499075</v>
      </c>
      <c r="V36">
        <f>CF36*'Value Calculations'!$D$3</f>
        <v>4.0773542862603787</v>
      </c>
      <c r="W36">
        <f>CG36*'Value Calculations'!$D$4</f>
        <v>8.7915430092055473</v>
      </c>
      <c r="X36">
        <f>CH36*'Value Calculations'!$D$5</f>
        <v>9.8175098869580975</v>
      </c>
      <c r="Y36">
        <f>CI36*'Value Calculations'!$D$6</f>
        <v>-0.37519479575808856</v>
      </c>
      <c r="Z36">
        <f>CJ36*'Value Calculations'!$D$7</f>
        <v>1.9334672952010417</v>
      </c>
      <c r="AA36">
        <f>CK36*'Value Calculations'!$D$8</f>
        <v>4.6010530148185467</v>
      </c>
      <c r="AB36">
        <f>CL36*'Value Calculations'!$D$9</f>
        <v>22.29359379874046</v>
      </c>
      <c r="AC36">
        <f>CM36*'Value Calculations'!$D$10</f>
        <v>8.0369624296765032</v>
      </c>
      <c r="AD36">
        <f>CN36*'Value Calculations'!$D$11</f>
        <v>0.9907141480249374</v>
      </c>
      <c r="AE36">
        <f>CO36*'Value Calculations'!$D$12</f>
        <v>0</v>
      </c>
      <c r="AF36">
        <f>CP36*'Value Calculations'!$D$13</f>
        <v>14.308070297606612</v>
      </c>
      <c r="AH36">
        <f>CS36*'Value Calculations'!$D$3</f>
        <v>2.4464125717562273</v>
      </c>
      <c r="AI36">
        <f>CT36*'Value Calculations'!$D$4</f>
        <v>5.2098032647143988</v>
      </c>
      <c r="AJ36">
        <f>CU36*'Value Calculations'!$D$5</f>
        <v>5.8374383111642736</v>
      </c>
      <c r="AK36">
        <f>CV36*'Value Calculations'!$D$6</f>
        <v>1.3757142511129914</v>
      </c>
      <c r="AL36">
        <f>CW36*'Value Calculations'!$D$7</f>
        <v>1.5819277869826704</v>
      </c>
      <c r="AM36">
        <f>CX36*'Value Calculations'!$D$8</f>
        <v>4.2415957480358477</v>
      </c>
      <c r="AN36">
        <f>CY36*'Value Calculations'!$D$9</f>
        <v>15.492158402514558</v>
      </c>
      <c r="AO36">
        <f>CZ36*'Value Calculations'!$D$10</f>
        <v>1.8265823703810236</v>
      </c>
      <c r="AP36">
        <f>DA36*'Value Calculations'!$D$11</f>
        <v>0</v>
      </c>
      <c r="AQ36">
        <f>DB36*'Value Calculations'!$D$12</f>
        <v>0</v>
      </c>
      <c r="AR36">
        <f>DC36*'Value Calculations'!$D$13</f>
        <v>6.6725135522492369</v>
      </c>
      <c r="AT36">
        <f>DF36*'Value Calculations'!$D$3</f>
        <v>3.6696188576343411</v>
      </c>
      <c r="AU36">
        <f>DG36*'Value Calculations'!$D$4</f>
        <v>7.4890921930269485</v>
      </c>
      <c r="AV36">
        <f>DH36*'Value Calculations'!$D$5</f>
        <v>8.4908193616934895</v>
      </c>
      <c r="AW36">
        <f>DI36*'Value Calculations'!$D$6</f>
        <v>-1.8759739787904428</v>
      </c>
      <c r="AX36">
        <f>DJ36*'Value Calculations'!$D$7</f>
        <v>1.9334672952010417</v>
      </c>
      <c r="AY36">
        <f>DK36*'Value Calculations'!$D$8</f>
        <v>5.9669906285928027</v>
      </c>
      <c r="AZ36">
        <f>DL36*'Value Calculations'!$D$9</f>
        <v>19.270733622640059</v>
      </c>
      <c r="BA36">
        <f>DM36*'Value Calculations'!$D$10</f>
        <v>2.5572153185334328</v>
      </c>
      <c r="BB36">
        <f>DN36*'Value Calculations'!$D$11</f>
        <v>0.9907141480249374</v>
      </c>
      <c r="BC36">
        <f>DO36*'Value Calculations'!$D$12</f>
        <v>0</v>
      </c>
      <c r="BD36">
        <f>DP36*'Value Calculations'!$D$13</f>
        <v>10.455897525174063</v>
      </c>
      <c r="BF36">
        <f>DS36*'Value Calculations'!$D$3</f>
        <v>2.8541480003822652</v>
      </c>
      <c r="BG36">
        <f>DT36*'Value Calculations'!$D$4</f>
        <v>9.7683811213394982</v>
      </c>
      <c r="BH36">
        <f>DU36*'Value Calculations'!$D$5</f>
        <v>9.8175098869580975</v>
      </c>
      <c r="BI36">
        <f>DV36*'Value Calculations'!$D$6</f>
        <v>2.6263635703066202</v>
      </c>
      <c r="BJ36">
        <f>DW36*'Value Calculations'!$D$7</f>
        <v>3.8669345904020833</v>
      </c>
      <c r="BK36">
        <f>DX36*'Value Calculations'!$D$8</f>
        <v>5.0324017349577854</v>
      </c>
      <c r="BL36">
        <f>DY36*'Value Calculations'!$D$9</f>
        <v>20.152401174002676</v>
      </c>
      <c r="BM36">
        <f>DZ36*'Value Calculations'!$D$10</f>
        <v>2.1918988444572283</v>
      </c>
      <c r="BN36">
        <f>EA36*'Value Calculations'!$D$11</f>
        <v>0</v>
      </c>
      <c r="BO36">
        <f>EB36*'Value Calculations'!$D$12</f>
        <v>2.441648218768242</v>
      </c>
      <c r="BP36">
        <f>EC36*'Value Calculations'!$D$13</f>
        <v>9.9055871291122699</v>
      </c>
      <c r="BR36">
        <f>IFERROR(VLOOKUP($B36,'Raw Stats'!$CM$3:$DC$884,3,FALSE),0)</f>
        <v>82</v>
      </c>
      <c r="BS36">
        <f>IFERROR(VLOOKUP($B36,'Raw Stats'!$CM$3:$DC$884,4,FALSE),0)</f>
        <v>12</v>
      </c>
      <c r="BT36">
        <f>IFERROR(VLOOKUP($B36,'Raw Stats'!$CM$3:$DC$884,5,FALSE),0)</f>
        <v>43</v>
      </c>
      <c r="BU36">
        <f>IFERROR(VLOOKUP($B36,'Raw Stats'!$CM$3:$DC$884,6,FALSE),0)</f>
        <v>55</v>
      </c>
      <c r="BV36">
        <f>IFERROR(VLOOKUP($B36,'Raw Stats'!$CM$3:$DC$884,7,FALSE),0)</f>
        <v>11</v>
      </c>
      <c r="BW36">
        <f>IFERROR(VLOOKUP($B36,'Raw Stats'!$CM$3:$DC$884,8,FALSE),0)</f>
        <v>28</v>
      </c>
      <c r="BX36">
        <f>IFERROR(VLOOKUP($B36,'Raw Stats'!$CM$3:$DC$884,9,FALSE),0)</f>
        <v>74</v>
      </c>
      <c r="BY36">
        <f>IFERROR(VLOOKUP($B36,'Raw Stats'!$CM$3:$DC$884,10,FALSE),0)</f>
        <v>200</v>
      </c>
      <c r="BZ36">
        <f>IFERROR(VLOOKUP($B36,'Raw Stats'!$CM$3:$DC$884,11,FALSE)+VLOOKUP($B36,'Raw Stats'!$CM$3:$DC$884,12,FALSE),0)</f>
        <v>16</v>
      </c>
      <c r="CA36">
        <f>IFERROR(VLOOKUP($B36,'Raw Stats'!$CM$3:$DC$884,13,FALSE)+VLOOKUP($B36,'Raw Stats'!$CM$3:$DC$884,14,FALSE),0)</f>
        <v>1</v>
      </c>
      <c r="CB36">
        <f>IFERROR(VLOOKUP($B36,'Raw Stats'!$CM$3:$DC$884,15,FALSE),0)</f>
        <v>3</v>
      </c>
      <c r="CC36">
        <f>IFERROR(VLOOKUP($B36,'Raw Stats'!$CM$3:$DC$884,16,FALSE),0)</f>
        <v>193</v>
      </c>
      <c r="CE36">
        <f>IFERROR(VLOOKUP($B36,'Raw Stats'!$BU$3:$CJ$528,3,FALSE),0)</f>
        <v>82</v>
      </c>
      <c r="CF36">
        <f>IFERROR(VLOOKUP($B36,'Raw Stats'!$BU$3:$CJ$528,4,FALSE),0)</f>
        <v>10</v>
      </c>
      <c r="CG36">
        <f>IFERROR(VLOOKUP($B36,'Raw Stats'!$BU$3:$CJ$5288,5,FALSE),0)</f>
        <v>27</v>
      </c>
      <c r="CH36">
        <f>IFERROR(VLOOKUP($B36,'Raw Stats'!$BU$3:$CJ$528,6,FALSE),0)</f>
        <v>37</v>
      </c>
      <c r="CI36">
        <f>IFERROR(VLOOKUP($B36,'Raw Stats'!$BU$3:$CJ$528,7,FALSE),0)</f>
        <v>-3</v>
      </c>
      <c r="CJ36">
        <f>IFERROR(VLOOKUP($B36,'Raw Stats'!$BU$3:$CJ$528,8,FALSE),0)</f>
        <v>22</v>
      </c>
      <c r="CK36">
        <f>IFERROR(VLOOKUP($B36,'Raw Stats'!$BU$3:$CJ$528,9,FALSE),0)</f>
        <v>64</v>
      </c>
      <c r="CL36">
        <f>IFERROR(VLOOKUP($B36,'Raw Stats'!$BU$3:$CJ$528,10,FALSE),0)</f>
        <v>177</v>
      </c>
      <c r="CM36">
        <f>IFERROR(VLOOKUP($B36,'Raw Stats'!$BU$3:$CJ$528,11,FALSE)+VLOOKUP($B36,'Raw Stats'!$BU$3:$CJ$528,12,FALSE),0)</f>
        <v>22</v>
      </c>
      <c r="CN36">
        <f>IFERROR(VLOOKUP($B36,'Raw Stats'!$BU$3:$CJ$528,13,FALSE)+VLOOKUP($B36,'Raw Stats'!$BU$3:$CJ$528,14,FALSE),0)</f>
        <v>1</v>
      </c>
      <c r="CO36">
        <f>IFERROR(VLOOKUP($B36,'Raw Stats'!$BU$3:$CJ$528,15,FALSE),0)</f>
        <v>0</v>
      </c>
      <c r="CP36">
        <f>IFERROR(VLOOKUP($B36,'Raw Stats'!$BU$3:$CJ$528,16,FALSE),0)</f>
        <v>208</v>
      </c>
      <c r="CR36">
        <f>IFERROR(VLOOKUP($B36,'Raw Stats'!$BC$3:$BR$528,3,FALSE),0)</f>
        <v>48</v>
      </c>
      <c r="CS36">
        <f>IFERROR(VLOOKUP($B36,'Raw Stats'!$BC$3:$BR$528,4,FALSE),0)</f>
        <v>6</v>
      </c>
      <c r="CT36">
        <f>IFERROR(VLOOKUP($B36,'Raw Stats'!$BC$3:$BR$5288,5,FALSE),0)</f>
        <v>16</v>
      </c>
      <c r="CU36">
        <f>IFERROR(VLOOKUP($B36,'Raw Stats'!$BC$3:$BR$52888,6,FALSE),0)</f>
        <v>22</v>
      </c>
      <c r="CV36">
        <f>IFERROR(VLOOKUP($B36,'Raw Stats'!$BC$3:$BR$5288,7,FALSE),0)</f>
        <v>11</v>
      </c>
      <c r="CW36">
        <f>IFERROR(VLOOKUP($B36,'Raw Stats'!$BC$3:$BR$5288,8,FALSE),0)</f>
        <v>18</v>
      </c>
      <c r="CX36">
        <f>IFERROR(VLOOKUP($B36,'Raw Stats'!$BC$3:$BR$5288,9,FALSE),0)</f>
        <v>59</v>
      </c>
      <c r="CY36">
        <f>IFERROR(VLOOKUP($B36,'Raw Stats'!$BC$3:$BR$5288,10,FALSE),0)</f>
        <v>123</v>
      </c>
      <c r="CZ36">
        <f>IFERROR(VLOOKUP($B36,'Raw Stats'!$BC$3:$BR$5288,11,FALSE)+VLOOKUP($B36,'Raw Stats'!$BC$3:$BR$5288,12,FALSE),0)</f>
        <v>5</v>
      </c>
      <c r="DA36">
        <f>IFERROR(VLOOKUP($B36,'Raw Stats'!$BC$3:$BR$5288,13,FALSE)+VLOOKUP($B36,'Raw Stats'!$BC$3:$BR$5288,14,FALSE),0)</f>
        <v>0</v>
      </c>
      <c r="DB36">
        <f>IFERROR(VLOOKUP($B36,'Raw Stats'!$BC$3:$BR$5288,15,FALSE),0)</f>
        <v>0</v>
      </c>
      <c r="DC36">
        <f>IFERROR(VLOOKUP($B36,'Raw Stats'!$BC$3:$BR$5288,16,FALSE),0)</f>
        <v>97</v>
      </c>
      <c r="DE36">
        <f>IFERROR(VLOOKUP($B36,'Raw Stats'!$AK$3:$AZ$528,3,FALSE),0)</f>
        <v>82</v>
      </c>
      <c r="DF36">
        <f>IFERROR(VLOOKUP($B36,'Raw Stats'!$AK$3:$AZ$528,4,FALSE),0)</f>
        <v>9</v>
      </c>
      <c r="DG36">
        <f>IFERROR(VLOOKUP($B36,'Raw Stats'!$AK$3:$AZ$528,5,FALSE),0)</f>
        <v>23</v>
      </c>
      <c r="DH36">
        <f>IFERROR(VLOOKUP($B36,'Raw Stats'!$AK$3:$AZ$528,6,FALSE),0)</f>
        <v>32</v>
      </c>
      <c r="DI36">
        <f>IFERROR(VLOOKUP($B36,'Raw Stats'!$AK$3:$AZ$528,7,FALSE),0)</f>
        <v>-15</v>
      </c>
      <c r="DJ36">
        <f>IFERROR(VLOOKUP($B36,'Raw Stats'!$AK$3:$AZ$528,8,FALSE),0)</f>
        <v>22</v>
      </c>
      <c r="DK36">
        <f>IFERROR(VLOOKUP($B36,'Raw Stats'!$AK$3:$AZ$528,9,FALSE),0)</f>
        <v>83</v>
      </c>
      <c r="DL36">
        <f>IFERROR(VLOOKUP($B36,'Raw Stats'!$AK$3:$AZ$528,10,FALSE),0)</f>
        <v>153</v>
      </c>
      <c r="DM36">
        <f>IFERROR(VLOOKUP($B36,'Raw Stats'!$AK$3:$AZ$528,11,FALSE)+VLOOKUP($B36,'Raw Stats'!$AK$3:$AZ$528,12,FALSE),0)</f>
        <v>7</v>
      </c>
      <c r="DN36">
        <f>IFERROR(VLOOKUP($B36,'Raw Stats'!$AK$3:$AZ$528,13,FALSE)+VLOOKUP($B36,'Raw Stats'!$AK$3:$AZ$528,14,FALSE),0)</f>
        <v>1</v>
      </c>
      <c r="DO36">
        <f>IFERROR(VLOOKUP($B36,'Raw Stats'!$AK$3:$AZ$528,15,FALSE),0)</f>
        <v>0</v>
      </c>
      <c r="DP36">
        <f>IFERROR(VLOOKUP($B36,'Raw Stats'!$AK$3:$AZ$528,16,FALSE),0)</f>
        <v>152</v>
      </c>
      <c r="DR36">
        <f>IFERROR(VLOOKUP($B36,'Raw Stats'!$S$3:$AH$528,3,FALSE),0)</f>
        <v>82</v>
      </c>
      <c r="DS36">
        <f>IFERROR(VLOOKUP($B36,'Raw Stats'!$S$3:$AH$528,4,FALSE),0)</f>
        <v>7</v>
      </c>
      <c r="DT36">
        <f>IFERROR(VLOOKUP($B36,'Raw Stats'!$S$3:$AH$528,5,FALSE),0)</f>
        <v>30</v>
      </c>
      <c r="DU36">
        <f>IFERROR(VLOOKUP($B36,'Raw Stats'!$S$3:$AH$528,6,FALSE),0)</f>
        <v>37</v>
      </c>
      <c r="DV36">
        <f>IFERROR(VLOOKUP($B36,'Raw Stats'!$S$3:$AH$528,7,FALSE),0)</f>
        <v>21</v>
      </c>
      <c r="DW36">
        <f>IFERROR(VLOOKUP($B36,'Raw Stats'!$S$3:$AH$528,8,FALSE),0)</f>
        <v>44</v>
      </c>
      <c r="DX36">
        <f>IFERROR(VLOOKUP($B36,'Raw Stats'!$S$3:$AH$528,9,FALSE),0)</f>
        <v>70</v>
      </c>
      <c r="DY36">
        <f>IFERROR(VLOOKUP($B36,'Raw Stats'!$S$3:$AH$528,10,FALSE),0)</f>
        <v>160</v>
      </c>
      <c r="DZ36">
        <f>IFERROR(VLOOKUP($B36,'Raw Stats'!$S$3:$AH$528,11,FALSE)+VLOOKUP($B36,'Raw Stats'!$S$3:$AH$528,12,FALSE),0)</f>
        <v>6</v>
      </c>
      <c r="EA36">
        <f>IFERROR(VLOOKUP($B36,'Raw Stats'!$S$3:$AH$528,13,FALSE)+VLOOKUP($B36,'Raw Stats'!$S$3:$AH$528,14,FALSE),0)</f>
        <v>0</v>
      </c>
      <c r="EB36">
        <f>IFERROR(VLOOKUP($B36,'Raw Stats'!$S$3:$AH$528,15,FALSE),0)</f>
        <v>3</v>
      </c>
      <c r="EC36">
        <f>IFERROR(VLOOKUP($B36,'Raw Stats'!$S$3:$AH$528,16,FALSE),0)</f>
        <v>144</v>
      </c>
    </row>
    <row r="37" spans="1:133" x14ac:dyDescent="0.2">
      <c r="A37">
        <f>IFERROR(VLOOKUP(B37,Sheet2!$W$1:$X$300,2,FALSE),301)</f>
        <v>24</v>
      </c>
      <c r="B37" t="s">
        <v>32</v>
      </c>
      <c r="C37">
        <f t="shared" si="0"/>
        <v>1.0885933800659895</v>
      </c>
      <c r="D37">
        <f t="shared" si="1"/>
        <v>1.1926510569018718</v>
      </c>
      <c r="E37">
        <f t="shared" si="2"/>
        <v>1.1119143713885131</v>
      </c>
      <c r="F37">
        <f t="shared" si="3"/>
        <v>1.0951006593509249</v>
      </c>
      <c r="G37">
        <f t="shared" si="4"/>
        <v>1.0535573765159509</v>
      </c>
      <c r="H37">
        <v>1.1000000000000001</v>
      </c>
      <c r="J37">
        <f>BS37*'Value Calculations'!$D$3</f>
        <v>11.008856572903023</v>
      </c>
      <c r="K37">
        <f>BT37*'Value Calculations'!$D$4</f>
        <v>13.024508161785997</v>
      </c>
      <c r="L37">
        <f>BU37*'Value Calculations'!$D$5</f>
        <v>17.777653038545743</v>
      </c>
      <c r="M37">
        <f>BV37*'Value Calculations'!$D$6</f>
        <v>-0.75038959151617712</v>
      </c>
      <c r="N37">
        <f>BW37*'Value Calculations'!$D$7</f>
        <v>1.0546185246551136</v>
      </c>
      <c r="O37">
        <f>BX37*'Value Calculations'!$D$8</f>
        <v>6.1107735353058823</v>
      </c>
      <c r="P37">
        <f>BY37*'Value Calculations'!$D$9</f>
        <v>8.9426280209636886</v>
      </c>
      <c r="Q37">
        <f>BZ37*'Value Calculations'!$D$10</f>
        <v>8.7675953778289131</v>
      </c>
      <c r="R37">
        <f>CA37*'Value Calculations'!$D$11</f>
        <v>1.9814282960498748</v>
      </c>
      <c r="S37">
        <f>CB37*'Value Calculations'!$D$12</f>
        <v>3.2555309583576562</v>
      </c>
      <c r="T37">
        <f>CC37*'Value Calculations'!$D$13</f>
        <v>18.091454270531436</v>
      </c>
      <c r="V37">
        <f>CF37*'Value Calculations'!$D$3</f>
        <v>9.3779148583988725</v>
      </c>
      <c r="W37">
        <f>CG37*'Value Calculations'!$D$4</f>
        <v>10.093993825384148</v>
      </c>
      <c r="X37">
        <f>CH37*'Value Calculations'!$D$5</f>
        <v>14.328257672857763</v>
      </c>
      <c r="Y37">
        <f>CI37*'Value Calculations'!$D$6</f>
        <v>2.6263635703066202</v>
      </c>
      <c r="Z37">
        <f>CJ37*'Value Calculations'!$D$7</f>
        <v>1.7576975410918561</v>
      </c>
      <c r="AA37">
        <f>CK37*'Value Calculations'!$D$8</f>
        <v>1.1502632537046367</v>
      </c>
      <c r="AB37">
        <f>CL37*'Value Calculations'!$D$9</f>
        <v>8.5647704989511375</v>
      </c>
      <c r="AC37">
        <f>CM37*'Value Calculations'!$D$10</f>
        <v>4.7491141629906615</v>
      </c>
      <c r="AD37">
        <f>CN37*'Value Calculations'!$D$11</f>
        <v>3.9628565920997496</v>
      </c>
      <c r="AE37">
        <f>CO37*'Value Calculations'!$D$12</f>
        <v>4.883296437536484</v>
      </c>
      <c r="AF37">
        <f>CP37*'Value Calculations'!$D$13</f>
        <v>16.027790285299716</v>
      </c>
      <c r="AH37">
        <f>CS37*'Value Calculations'!$D$3</f>
        <v>8.5624440011467957</v>
      </c>
      <c r="AI37">
        <f>CT37*'Value Calculations'!$D$4</f>
        <v>5.2098032647143988</v>
      </c>
      <c r="AJ37">
        <f>CU37*'Value Calculations'!$D$5</f>
        <v>9.8175098869580975</v>
      </c>
      <c r="AK37">
        <f>CV37*'Value Calculations'!$D$6</f>
        <v>0.87545452343553998</v>
      </c>
      <c r="AL37">
        <f>CW37*'Value Calculations'!$D$7</f>
        <v>0.35153950821837121</v>
      </c>
      <c r="AM37">
        <f>CX37*'Value Calculations'!$D$8</f>
        <v>2.3005265074092733</v>
      </c>
      <c r="AN37">
        <f>CY37*'Value Calculations'!$D$9</f>
        <v>6.4235778742133531</v>
      </c>
      <c r="AO37">
        <f>CZ37*'Value Calculations'!$D$10</f>
        <v>4.3837976889144565</v>
      </c>
      <c r="AP37">
        <f>DA37*'Value Calculations'!$D$11</f>
        <v>0.9907141480249374</v>
      </c>
      <c r="AQ37">
        <f>DB37*'Value Calculations'!$D$12</f>
        <v>4.0694136979470699</v>
      </c>
      <c r="AR37">
        <f>DC37*'Value Calculations'!$D$13</f>
        <v>10.387108725666339</v>
      </c>
      <c r="AT37">
        <f>DF37*'Value Calculations'!$D$3</f>
        <v>12.639798287407174</v>
      </c>
      <c r="AU37">
        <f>DG37*'Value Calculations'!$D$4</f>
        <v>11.070831937518097</v>
      </c>
      <c r="AV37">
        <f>DH37*'Value Calculations'!$D$5</f>
        <v>17.246976828439902</v>
      </c>
      <c r="AW37">
        <f>DI37*'Value Calculations'!$D$6</f>
        <v>0.25012986383872571</v>
      </c>
      <c r="AX37">
        <f>DJ37*'Value Calculations'!$D$7</f>
        <v>1.4061580328734848</v>
      </c>
      <c r="AY37">
        <f>DK37*'Value Calculations'!$D$8</f>
        <v>3.0194410409746713</v>
      </c>
      <c r="AZ37">
        <f>DL37*'Value Calculations'!$D$9</f>
        <v>9.5723905576512713</v>
      </c>
      <c r="BA37">
        <f>DM37*'Value Calculations'!$D$10</f>
        <v>9.4982283259813229</v>
      </c>
      <c r="BB37">
        <f>DN37*'Value Calculations'!$D$11</f>
        <v>1.9814282960498748</v>
      </c>
      <c r="BC37">
        <f>DO37*'Value Calculations'!$D$12</f>
        <v>4.0694136979470699</v>
      </c>
      <c r="BD37">
        <f>DP37*'Value Calculations'!$D$13</f>
        <v>16.853255879392403</v>
      </c>
      <c r="BF37">
        <f>DS37*'Value Calculations'!$D$3</f>
        <v>13.047533716033213</v>
      </c>
      <c r="BG37">
        <f>DT37*'Value Calculations'!$D$4</f>
        <v>7.8147048970715982</v>
      </c>
      <c r="BH37">
        <f>DU37*'Value Calculations'!$D$5</f>
        <v>14.858933882963607</v>
      </c>
      <c r="BI37">
        <f>DV37*'Value Calculations'!$D$6</f>
        <v>2.2511687745485314</v>
      </c>
      <c r="BJ37">
        <f>DW37*'Value Calculations'!$D$7</f>
        <v>3.6032799592383049</v>
      </c>
      <c r="BK37">
        <f>DX37*'Value Calculations'!$D$8</f>
        <v>4.3134872013923875</v>
      </c>
      <c r="BL37">
        <f>DY37*'Value Calculations'!$D$9</f>
        <v>8.3128654842761041</v>
      </c>
      <c r="BM37">
        <f>DZ37*'Value Calculations'!$D$10</f>
        <v>5.1144306370668655</v>
      </c>
      <c r="BN37">
        <f>EA37*'Value Calculations'!$D$11</f>
        <v>0</v>
      </c>
      <c r="BO37">
        <f>EB37*'Value Calculations'!$D$12</f>
        <v>6.5110619167153123</v>
      </c>
      <c r="BP37">
        <f>EC37*'Value Calculations'!$D$13</f>
        <v>17.403566275454196</v>
      </c>
      <c r="BR37">
        <f>IFERROR(VLOOKUP($B37,'Raw Stats'!$CM$3:$DC$884,3,FALSE),0)</f>
        <v>82</v>
      </c>
      <c r="BS37">
        <f>IFERROR(VLOOKUP($B37,'Raw Stats'!$CM$3:$DC$884,4,FALSE),0)</f>
        <v>27</v>
      </c>
      <c r="BT37">
        <f>IFERROR(VLOOKUP($B37,'Raw Stats'!$CM$3:$DC$884,5,FALSE),0)</f>
        <v>40</v>
      </c>
      <c r="BU37">
        <f>IFERROR(VLOOKUP($B37,'Raw Stats'!$CM$3:$DC$884,6,FALSE),0)</f>
        <v>67</v>
      </c>
      <c r="BV37">
        <f>IFERROR(VLOOKUP($B37,'Raw Stats'!$CM$3:$DC$884,7,FALSE),0)</f>
        <v>-6</v>
      </c>
      <c r="BW37">
        <f>IFERROR(VLOOKUP($B37,'Raw Stats'!$CM$3:$DC$884,8,FALSE),0)</f>
        <v>12</v>
      </c>
      <c r="BX37">
        <f>IFERROR(VLOOKUP($B37,'Raw Stats'!$CM$3:$DC$884,9,FALSE),0)</f>
        <v>85</v>
      </c>
      <c r="BY37">
        <f>IFERROR(VLOOKUP($B37,'Raw Stats'!$CM$3:$DC$884,10,FALSE),0)</f>
        <v>71</v>
      </c>
      <c r="BZ37">
        <f>IFERROR(VLOOKUP($B37,'Raw Stats'!$CM$3:$DC$884,11,FALSE)+VLOOKUP($B37,'Raw Stats'!$CM$3:$DC$884,12,FALSE),0)</f>
        <v>24</v>
      </c>
      <c r="CA37">
        <f>IFERROR(VLOOKUP($B37,'Raw Stats'!$CM$3:$DC$884,13,FALSE)+VLOOKUP($B37,'Raw Stats'!$CM$3:$DC$884,14,FALSE),0)</f>
        <v>2</v>
      </c>
      <c r="CB37">
        <f>IFERROR(VLOOKUP($B37,'Raw Stats'!$CM$3:$DC$884,15,FALSE),0)</f>
        <v>4</v>
      </c>
      <c r="CC37">
        <f>IFERROR(VLOOKUP($B37,'Raw Stats'!$CM$3:$DC$884,16,FALSE),0)</f>
        <v>263</v>
      </c>
      <c r="CE37">
        <f>IFERROR(VLOOKUP($B37,'Raw Stats'!$BU$3:$CJ$528,3,FALSE),0)</f>
        <v>65</v>
      </c>
      <c r="CF37">
        <f>IFERROR(VLOOKUP($B37,'Raw Stats'!$BU$3:$CJ$528,4,FALSE),0)</f>
        <v>23</v>
      </c>
      <c r="CG37">
        <f>IFERROR(VLOOKUP($B37,'Raw Stats'!$BU$3:$CJ$5288,5,FALSE),0)</f>
        <v>31</v>
      </c>
      <c r="CH37">
        <f>IFERROR(VLOOKUP($B37,'Raw Stats'!$BU$3:$CJ$528,6,FALSE),0)</f>
        <v>54</v>
      </c>
      <c r="CI37">
        <f>IFERROR(VLOOKUP($B37,'Raw Stats'!$BU$3:$CJ$528,7,FALSE),0)</f>
        <v>21</v>
      </c>
      <c r="CJ37">
        <f>IFERROR(VLOOKUP($B37,'Raw Stats'!$BU$3:$CJ$528,8,FALSE),0)</f>
        <v>20</v>
      </c>
      <c r="CK37">
        <f>IFERROR(VLOOKUP($B37,'Raw Stats'!$BU$3:$CJ$528,9,FALSE),0)</f>
        <v>16</v>
      </c>
      <c r="CL37">
        <f>IFERROR(VLOOKUP($B37,'Raw Stats'!$BU$3:$CJ$528,10,FALSE),0)</f>
        <v>68</v>
      </c>
      <c r="CM37">
        <f>IFERROR(VLOOKUP($B37,'Raw Stats'!$BU$3:$CJ$528,11,FALSE)+VLOOKUP($B37,'Raw Stats'!$BU$3:$CJ$528,12,FALSE),0)</f>
        <v>13</v>
      </c>
      <c r="CN37">
        <f>IFERROR(VLOOKUP($B37,'Raw Stats'!$BU$3:$CJ$528,13,FALSE)+VLOOKUP($B37,'Raw Stats'!$BU$3:$CJ$528,14,FALSE),0)</f>
        <v>4</v>
      </c>
      <c r="CO37">
        <f>IFERROR(VLOOKUP($B37,'Raw Stats'!$BU$3:$CJ$528,15,FALSE),0)</f>
        <v>6</v>
      </c>
      <c r="CP37">
        <f>IFERROR(VLOOKUP($B37,'Raw Stats'!$BU$3:$CJ$528,16,FALSE),0)</f>
        <v>233</v>
      </c>
      <c r="CR37">
        <f>IFERROR(VLOOKUP($B37,'Raw Stats'!$BC$3:$BR$528,3,FALSE),0)</f>
        <v>48</v>
      </c>
      <c r="CS37">
        <f>IFERROR(VLOOKUP($B37,'Raw Stats'!$BC$3:$BR$528,4,FALSE),0)</f>
        <v>21</v>
      </c>
      <c r="CT37">
        <f>IFERROR(VLOOKUP($B37,'Raw Stats'!$BC$3:$BR$5288,5,FALSE),0)</f>
        <v>16</v>
      </c>
      <c r="CU37">
        <f>IFERROR(VLOOKUP($B37,'Raw Stats'!$BC$3:$BR$52888,6,FALSE),0)</f>
        <v>37</v>
      </c>
      <c r="CV37">
        <f>IFERROR(VLOOKUP($B37,'Raw Stats'!$BC$3:$BR$5288,7,FALSE),0)</f>
        <v>7</v>
      </c>
      <c r="CW37">
        <f>IFERROR(VLOOKUP($B37,'Raw Stats'!$BC$3:$BR$5288,8,FALSE),0)</f>
        <v>4</v>
      </c>
      <c r="CX37">
        <f>IFERROR(VLOOKUP($B37,'Raw Stats'!$BC$3:$BR$5288,9,FALSE),0)</f>
        <v>32</v>
      </c>
      <c r="CY37">
        <f>IFERROR(VLOOKUP($B37,'Raw Stats'!$BC$3:$BR$5288,10,FALSE),0)</f>
        <v>51</v>
      </c>
      <c r="CZ37">
        <f>IFERROR(VLOOKUP($B37,'Raw Stats'!$BC$3:$BR$5288,11,FALSE)+VLOOKUP($B37,'Raw Stats'!$BC$3:$BR$5288,12,FALSE),0)</f>
        <v>12</v>
      </c>
      <c r="DA37">
        <f>IFERROR(VLOOKUP($B37,'Raw Stats'!$BC$3:$BR$5288,13,FALSE)+VLOOKUP($B37,'Raw Stats'!$BC$3:$BR$5288,14,FALSE),0)</f>
        <v>1</v>
      </c>
      <c r="DB37">
        <f>IFERROR(VLOOKUP($B37,'Raw Stats'!$BC$3:$BR$5288,15,FALSE),0)</f>
        <v>5</v>
      </c>
      <c r="DC37">
        <f>IFERROR(VLOOKUP($B37,'Raw Stats'!$BC$3:$BR$5288,16,FALSE),0)</f>
        <v>151</v>
      </c>
      <c r="DE37">
        <f>IFERROR(VLOOKUP($B37,'Raw Stats'!$AK$3:$AZ$528,3,FALSE),0)</f>
        <v>80</v>
      </c>
      <c r="DF37">
        <f>IFERROR(VLOOKUP($B37,'Raw Stats'!$AK$3:$AZ$528,4,FALSE),0)</f>
        <v>31</v>
      </c>
      <c r="DG37">
        <f>IFERROR(VLOOKUP($B37,'Raw Stats'!$AK$3:$AZ$528,5,FALSE),0)</f>
        <v>34</v>
      </c>
      <c r="DH37">
        <f>IFERROR(VLOOKUP($B37,'Raw Stats'!$AK$3:$AZ$528,6,FALSE),0)</f>
        <v>65</v>
      </c>
      <c r="DI37">
        <f>IFERROR(VLOOKUP($B37,'Raw Stats'!$AK$3:$AZ$528,7,FALSE),0)</f>
        <v>2</v>
      </c>
      <c r="DJ37">
        <f>IFERROR(VLOOKUP($B37,'Raw Stats'!$AK$3:$AZ$528,8,FALSE),0)</f>
        <v>16</v>
      </c>
      <c r="DK37">
        <f>IFERROR(VLOOKUP($B37,'Raw Stats'!$AK$3:$AZ$528,9,FALSE),0)</f>
        <v>42</v>
      </c>
      <c r="DL37">
        <f>IFERROR(VLOOKUP($B37,'Raw Stats'!$AK$3:$AZ$528,10,FALSE),0)</f>
        <v>76</v>
      </c>
      <c r="DM37">
        <f>IFERROR(VLOOKUP($B37,'Raw Stats'!$AK$3:$AZ$528,11,FALSE)+VLOOKUP($B37,'Raw Stats'!$AK$3:$AZ$528,12,FALSE),0)</f>
        <v>26</v>
      </c>
      <c r="DN37">
        <f>IFERROR(VLOOKUP($B37,'Raw Stats'!$AK$3:$AZ$528,13,FALSE)+VLOOKUP($B37,'Raw Stats'!$AK$3:$AZ$528,14,FALSE),0)</f>
        <v>2</v>
      </c>
      <c r="DO37">
        <f>IFERROR(VLOOKUP($B37,'Raw Stats'!$AK$3:$AZ$528,15,FALSE),0)</f>
        <v>5</v>
      </c>
      <c r="DP37">
        <f>IFERROR(VLOOKUP($B37,'Raw Stats'!$AK$3:$AZ$528,16,FALSE),0)</f>
        <v>245</v>
      </c>
      <c r="DR37">
        <f>IFERROR(VLOOKUP($B37,'Raw Stats'!$S$3:$AH$528,3,FALSE),0)</f>
        <v>79</v>
      </c>
      <c r="DS37">
        <f>IFERROR(VLOOKUP($B37,'Raw Stats'!$S$3:$AH$528,4,FALSE),0)</f>
        <v>32</v>
      </c>
      <c r="DT37">
        <f>IFERROR(VLOOKUP($B37,'Raw Stats'!$S$3:$AH$528,5,FALSE),0)</f>
        <v>24</v>
      </c>
      <c r="DU37">
        <f>IFERROR(VLOOKUP($B37,'Raw Stats'!$S$3:$AH$528,6,FALSE),0)</f>
        <v>56</v>
      </c>
      <c r="DV37">
        <f>IFERROR(VLOOKUP($B37,'Raw Stats'!$S$3:$AH$528,7,FALSE),0)</f>
        <v>18</v>
      </c>
      <c r="DW37">
        <f>IFERROR(VLOOKUP($B37,'Raw Stats'!$S$3:$AH$528,8,FALSE),0)</f>
        <v>41</v>
      </c>
      <c r="DX37">
        <f>IFERROR(VLOOKUP($B37,'Raw Stats'!$S$3:$AH$528,9,FALSE),0)</f>
        <v>60</v>
      </c>
      <c r="DY37">
        <f>IFERROR(VLOOKUP($B37,'Raw Stats'!$S$3:$AH$528,10,FALSE),0)</f>
        <v>66</v>
      </c>
      <c r="DZ37">
        <f>IFERROR(VLOOKUP($B37,'Raw Stats'!$S$3:$AH$528,11,FALSE)+VLOOKUP($B37,'Raw Stats'!$S$3:$AH$528,12,FALSE),0)</f>
        <v>14</v>
      </c>
      <c r="EA37">
        <f>IFERROR(VLOOKUP($B37,'Raw Stats'!$S$3:$AH$528,13,FALSE)+VLOOKUP($B37,'Raw Stats'!$S$3:$AH$528,14,FALSE),0)</f>
        <v>0</v>
      </c>
      <c r="EB37">
        <f>IFERROR(VLOOKUP($B37,'Raw Stats'!$S$3:$AH$528,15,FALSE),0)</f>
        <v>8</v>
      </c>
      <c r="EC37">
        <f>IFERROR(VLOOKUP($B37,'Raw Stats'!$S$3:$AH$528,16,FALSE),0)</f>
        <v>253</v>
      </c>
    </row>
    <row r="38" spans="1:133" x14ac:dyDescent="0.2">
      <c r="A38">
        <f>IFERROR(VLOOKUP(B38,Sheet2!$W$1:$X$300,2,FALSE),301)</f>
        <v>30</v>
      </c>
      <c r="B38" s="28" t="s">
        <v>49</v>
      </c>
      <c r="C38">
        <f t="shared" si="0"/>
        <v>1.0052196673462199</v>
      </c>
      <c r="D38">
        <f t="shared" si="1"/>
        <v>1.0351299698176686</v>
      </c>
      <c r="E38">
        <f t="shared" si="2"/>
        <v>0.50588261472252838</v>
      </c>
      <c r="F38">
        <f t="shared" si="3"/>
        <v>0.50198004430501275</v>
      </c>
      <c r="G38">
        <f t="shared" si="4"/>
        <v>0</v>
      </c>
      <c r="H38">
        <v>1.1000000000000001</v>
      </c>
      <c r="J38">
        <f>BS38*'Value Calculations'!$D$3</f>
        <v>10.601121144276986</v>
      </c>
      <c r="K38">
        <f>BT38*'Value Calculations'!$D$4</f>
        <v>14.652571682009247</v>
      </c>
      <c r="L38">
        <f>BU38*'Value Calculations'!$D$5</f>
        <v>18.83900545875743</v>
      </c>
      <c r="M38">
        <f>BV38*'Value Calculations'!$D$6</f>
        <v>-0.75038959151617712</v>
      </c>
      <c r="N38">
        <f>BW38*'Value Calculations'!$D$7</f>
        <v>3.5153950821837121</v>
      </c>
      <c r="O38">
        <f>BX38*'Value Calculations'!$D$8</f>
        <v>6.0388820819493425</v>
      </c>
      <c r="P38">
        <f>BY38*'Value Calculations'!$D$9</f>
        <v>4.156432742138052</v>
      </c>
      <c r="Q38">
        <f>BZ38*'Value Calculations'!$D$10</f>
        <v>9.4982283259813229</v>
      </c>
      <c r="R38">
        <f>CA38*'Value Calculations'!$D$11</f>
        <v>1.9814282960498748</v>
      </c>
      <c r="S38">
        <f>CB38*'Value Calculations'!$D$12</f>
        <v>0</v>
      </c>
      <c r="T38">
        <f>CC38*'Value Calculations'!$D$13</f>
        <v>13.895337500560267</v>
      </c>
      <c r="V38">
        <f>CF38*'Value Calculations'!$D$3</f>
        <v>13.455269144659251</v>
      </c>
      <c r="W38">
        <f>CG38*'Value Calculations'!$D$4</f>
        <v>9.7683811213394982</v>
      </c>
      <c r="X38">
        <f>CH38*'Value Calculations'!$D$5</f>
        <v>16.716300618334056</v>
      </c>
      <c r="Y38">
        <f>CI38*'Value Calculations'!$D$6</f>
        <v>0.37519479575808856</v>
      </c>
      <c r="Z38">
        <f>CJ38*'Value Calculations'!$D$7</f>
        <v>3.7790497133474905</v>
      </c>
      <c r="AA38">
        <f>CK38*'Value Calculations'!$D$8</f>
        <v>8.1956256826455363</v>
      </c>
      <c r="AB38">
        <f>CL38*'Value Calculations'!$D$9</f>
        <v>4.9121477861631524</v>
      </c>
      <c r="AC38">
        <f>CM38*'Value Calculations'!$D$10</f>
        <v>7.3063294815240942</v>
      </c>
      <c r="AD38">
        <f>CN38*'Value Calculations'!$D$11</f>
        <v>0</v>
      </c>
      <c r="AE38">
        <f>CO38*'Value Calculations'!$D$12</f>
        <v>4.0694136979470699</v>
      </c>
      <c r="AF38">
        <f>CP38*'Value Calculations'!$D$13</f>
        <v>16.30294548333061</v>
      </c>
      <c r="AH38">
        <f>CS38*'Value Calculations'!$D$3</f>
        <v>2.0386771431301893</v>
      </c>
      <c r="AI38">
        <f>CT38*'Value Calculations'!$D$4</f>
        <v>2.2792889283125497</v>
      </c>
      <c r="AJ38">
        <f>CU38*'Value Calculations'!$D$5</f>
        <v>3.1840572606350586</v>
      </c>
      <c r="AK38">
        <f>CV38*'Value Calculations'!$D$6</f>
        <v>-0.87545452343553998</v>
      </c>
      <c r="AL38">
        <f>CW38*'Value Calculations'!$D$7</f>
        <v>1.0546185246551136</v>
      </c>
      <c r="AM38">
        <f>CX38*'Value Calculations'!$D$8</f>
        <v>3.0194410409746713</v>
      </c>
      <c r="AN38">
        <f>CY38*'Value Calculations'!$D$9</f>
        <v>1.7633351027252342</v>
      </c>
      <c r="AO38">
        <f>CZ38*'Value Calculations'!$D$10</f>
        <v>0.36531647407620471</v>
      </c>
      <c r="AP38">
        <f>DA38*'Value Calculations'!$D$11</f>
        <v>0</v>
      </c>
      <c r="AQ38">
        <f>DB38*'Value Calculations'!$D$12</f>
        <v>1.6277654791788281</v>
      </c>
      <c r="AR38">
        <f>DC38*'Value Calculations'!$D$13</f>
        <v>5.7782591586488241</v>
      </c>
      <c r="AT38">
        <f>DF38*'Value Calculations'!$D$3</f>
        <v>3.6696188576343411</v>
      </c>
      <c r="AU38">
        <f>DG38*'Value Calculations'!$D$4</f>
        <v>3.9073524485357991</v>
      </c>
      <c r="AV38">
        <f>DH38*'Value Calculations'!$D$5</f>
        <v>5.5721002061113527</v>
      </c>
      <c r="AW38">
        <f>DI38*'Value Calculations'!$D$6</f>
        <v>-0.25012986383872571</v>
      </c>
      <c r="AX38">
        <f>DJ38*'Value Calculations'!$D$7</f>
        <v>2.1092370493102273</v>
      </c>
      <c r="AY38">
        <f>DK38*'Value Calculations'!$D$8</f>
        <v>4.8886188282447058</v>
      </c>
      <c r="AZ38">
        <f>DL38*'Value Calculations'!$D$9</f>
        <v>3.0228601761004015</v>
      </c>
      <c r="BA38">
        <f>DM38*'Value Calculations'!$D$10</f>
        <v>1.4612658963048188</v>
      </c>
      <c r="BB38">
        <f>DN38*'Value Calculations'!$D$11</f>
        <v>0</v>
      </c>
      <c r="BC38">
        <f>DO38*'Value Calculations'!$D$12</f>
        <v>2.441648218768242</v>
      </c>
      <c r="BD38">
        <f>DP38*'Value Calculations'!$D$13</f>
        <v>6.810091151264686</v>
      </c>
      <c r="BF38">
        <f>DS38*'Value Calculations'!$D$3</f>
        <v>0</v>
      </c>
      <c r="BG38">
        <f>DT38*'Value Calculations'!$D$4</f>
        <v>0</v>
      </c>
      <c r="BH38">
        <f>DU38*'Value Calculations'!$D$5</f>
        <v>0</v>
      </c>
      <c r="BI38">
        <f>DV38*'Value Calculations'!$D$6</f>
        <v>0</v>
      </c>
      <c r="BJ38">
        <f>DW38*'Value Calculations'!$D$7</f>
        <v>0</v>
      </c>
      <c r="BK38">
        <f>DX38*'Value Calculations'!$D$8</f>
        <v>0</v>
      </c>
      <c r="BL38">
        <f>DY38*'Value Calculations'!$D$9</f>
        <v>0</v>
      </c>
      <c r="BM38">
        <f>DZ38*'Value Calculations'!$D$10</f>
        <v>0</v>
      </c>
      <c r="BN38">
        <f>EA38*'Value Calculations'!$D$11</f>
        <v>0</v>
      </c>
      <c r="BO38">
        <f>EB38*'Value Calculations'!$D$12</f>
        <v>0</v>
      </c>
      <c r="BP38">
        <f>EC38*'Value Calculations'!$D$13</f>
        <v>0</v>
      </c>
      <c r="BR38">
        <f>IFERROR(VLOOKUP($B38,'Raw Stats'!$CM$3:$DC$884,3,FALSE),0)</f>
        <v>82</v>
      </c>
      <c r="BS38">
        <f>IFERROR(VLOOKUP($B38,'Raw Stats'!$CM$3:$DC$884,4,FALSE),0)</f>
        <v>26</v>
      </c>
      <c r="BT38">
        <f>IFERROR(VLOOKUP($B38,'Raw Stats'!$CM$3:$DC$884,5,FALSE),0)</f>
        <v>45</v>
      </c>
      <c r="BU38">
        <f>IFERROR(VLOOKUP($B38,'Raw Stats'!$CM$3:$DC$884,6,FALSE),0)</f>
        <v>71</v>
      </c>
      <c r="BV38">
        <f>IFERROR(VLOOKUP($B38,'Raw Stats'!$CM$3:$DC$884,7,FALSE),0)</f>
        <v>-6</v>
      </c>
      <c r="BW38">
        <f>IFERROR(VLOOKUP($B38,'Raw Stats'!$CM$3:$DC$884,8,FALSE),0)</f>
        <v>40</v>
      </c>
      <c r="BX38">
        <f>IFERROR(VLOOKUP($B38,'Raw Stats'!$CM$3:$DC$884,9,FALSE),0)</f>
        <v>84</v>
      </c>
      <c r="BY38">
        <f>IFERROR(VLOOKUP($B38,'Raw Stats'!$CM$3:$DC$884,10,FALSE),0)</f>
        <v>33</v>
      </c>
      <c r="BZ38">
        <f>IFERROR(VLOOKUP($B38,'Raw Stats'!$CM$3:$DC$884,11,FALSE)+VLOOKUP($B38,'Raw Stats'!$CM$3:$DC$884,12,FALSE),0)</f>
        <v>26</v>
      </c>
      <c r="CA38">
        <f>IFERROR(VLOOKUP($B38,'Raw Stats'!$CM$3:$DC$884,13,FALSE)+VLOOKUP($B38,'Raw Stats'!$CM$3:$DC$884,14,FALSE),0)</f>
        <v>2</v>
      </c>
      <c r="CB38">
        <f>IFERROR(VLOOKUP($B38,'Raw Stats'!$CM$3:$DC$884,15,FALSE),0)</f>
        <v>0</v>
      </c>
      <c r="CC38">
        <f>IFERROR(VLOOKUP($B38,'Raw Stats'!$CM$3:$DC$884,16,FALSE),0)</f>
        <v>202</v>
      </c>
      <c r="CE38">
        <f>IFERROR(VLOOKUP($B38,'Raw Stats'!$BU$3:$CJ$528,3,FALSE),0)</f>
        <v>82</v>
      </c>
      <c r="CF38">
        <f>IFERROR(VLOOKUP($B38,'Raw Stats'!$BU$3:$CJ$528,4,FALSE),0)</f>
        <v>33</v>
      </c>
      <c r="CG38">
        <f>IFERROR(VLOOKUP($B38,'Raw Stats'!$BU$3:$CJ$5288,5,FALSE),0)</f>
        <v>30</v>
      </c>
      <c r="CH38">
        <f>IFERROR(VLOOKUP($B38,'Raw Stats'!$BU$3:$CJ$528,6,FALSE),0)</f>
        <v>63</v>
      </c>
      <c r="CI38">
        <f>IFERROR(VLOOKUP($B38,'Raw Stats'!$BU$3:$CJ$528,7,FALSE),0)</f>
        <v>3</v>
      </c>
      <c r="CJ38">
        <f>IFERROR(VLOOKUP($B38,'Raw Stats'!$BU$3:$CJ$528,8,FALSE),0)</f>
        <v>43</v>
      </c>
      <c r="CK38">
        <f>IFERROR(VLOOKUP($B38,'Raw Stats'!$BU$3:$CJ$528,9,FALSE),0)</f>
        <v>114</v>
      </c>
      <c r="CL38">
        <f>IFERROR(VLOOKUP($B38,'Raw Stats'!$BU$3:$CJ$528,10,FALSE),0)</f>
        <v>39</v>
      </c>
      <c r="CM38">
        <f>IFERROR(VLOOKUP($B38,'Raw Stats'!$BU$3:$CJ$528,11,FALSE)+VLOOKUP($B38,'Raw Stats'!$BU$3:$CJ$528,12,FALSE),0)</f>
        <v>20</v>
      </c>
      <c r="CN38">
        <f>IFERROR(VLOOKUP($B38,'Raw Stats'!$BU$3:$CJ$528,13,FALSE)+VLOOKUP($B38,'Raw Stats'!$BU$3:$CJ$528,14,FALSE),0)</f>
        <v>0</v>
      </c>
      <c r="CO38">
        <f>IFERROR(VLOOKUP($B38,'Raw Stats'!$BU$3:$CJ$528,15,FALSE),0)</f>
        <v>5</v>
      </c>
      <c r="CP38">
        <f>IFERROR(VLOOKUP($B38,'Raw Stats'!$BU$3:$CJ$528,16,FALSE),0)</f>
        <v>237</v>
      </c>
      <c r="CR38">
        <f>IFERROR(VLOOKUP($B38,'Raw Stats'!$BC$3:$BR$528,3,FALSE),0)</f>
        <v>40</v>
      </c>
      <c r="CS38">
        <f>IFERROR(VLOOKUP($B38,'Raw Stats'!$BC$3:$BR$528,4,FALSE),0)</f>
        <v>5</v>
      </c>
      <c r="CT38">
        <f>IFERROR(VLOOKUP($B38,'Raw Stats'!$BC$3:$BR$5288,5,FALSE),0)</f>
        <v>7</v>
      </c>
      <c r="CU38">
        <f>IFERROR(VLOOKUP($B38,'Raw Stats'!$BC$3:$BR$52888,6,FALSE),0)</f>
        <v>12</v>
      </c>
      <c r="CV38">
        <f>IFERROR(VLOOKUP($B38,'Raw Stats'!$BC$3:$BR$5288,7,FALSE),0)</f>
        <v>-7</v>
      </c>
      <c r="CW38">
        <f>IFERROR(VLOOKUP($B38,'Raw Stats'!$BC$3:$BR$5288,8,FALSE),0)</f>
        <v>12</v>
      </c>
      <c r="CX38">
        <f>IFERROR(VLOOKUP($B38,'Raw Stats'!$BC$3:$BR$5288,9,FALSE),0)</f>
        <v>42</v>
      </c>
      <c r="CY38">
        <f>IFERROR(VLOOKUP($B38,'Raw Stats'!$BC$3:$BR$5288,10,FALSE),0)</f>
        <v>14</v>
      </c>
      <c r="CZ38">
        <f>IFERROR(VLOOKUP($B38,'Raw Stats'!$BC$3:$BR$5288,11,FALSE)+VLOOKUP($B38,'Raw Stats'!$BC$3:$BR$5288,12,FALSE),0)</f>
        <v>1</v>
      </c>
      <c r="DA38">
        <f>IFERROR(VLOOKUP($B38,'Raw Stats'!$BC$3:$BR$5288,13,FALSE)+VLOOKUP($B38,'Raw Stats'!$BC$3:$BR$5288,14,FALSE),0)</f>
        <v>0</v>
      </c>
      <c r="DB38">
        <f>IFERROR(VLOOKUP($B38,'Raw Stats'!$BC$3:$BR$5288,15,FALSE),0)</f>
        <v>2</v>
      </c>
      <c r="DC38">
        <f>IFERROR(VLOOKUP($B38,'Raw Stats'!$BC$3:$BR$5288,16,FALSE),0)</f>
        <v>84</v>
      </c>
      <c r="DE38">
        <f>IFERROR(VLOOKUP($B38,'Raw Stats'!$AK$3:$AZ$528,3,FALSE),0)</f>
        <v>67</v>
      </c>
      <c r="DF38">
        <f>IFERROR(VLOOKUP($B38,'Raw Stats'!$AK$3:$AZ$528,4,FALSE),0)</f>
        <v>9</v>
      </c>
      <c r="DG38">
        <f>IFERROR(VLOOKUP($B38,'Raw Stats'!$AK$3:$AZ$528,5,FALSE),0)</f>
        <v>12</v>
      </c>
      <c r="DH38">
        <f>IFERROR(VLOOKUP($B38,'Raw Stats'!$AK$3:$AZ$528,6,FALSE),0)</f>
        <v>21</v>
      </c>
      <c r="DI38">
        <f>IFERROR(VLOOKUP($B38,'Raw Stats'!$AK$3:$AZ$528,7,FALSE),0)</f>
        <v>-2</v>
      </c>
      <c r="DJ38">
        <f>IFERROR(VLOOKUP($B38,'Raw Stats'!$AK$3:$AZ$528,8,FALSE),0)</f>
        <v>24</v>
      </c>
      <c r="DK38">
        <f>IFERROR(VLOOKUP($B38,'Raw Stats'!$AK$3:$AZ$528,9,FALSE),0)</f>
        <v>68</v>
      </c>
      <c r="DL38">
        <f>IFERROR(VLOOKUP($B38,'Raw Stats'!$AK$3:$AZ$528,10,FALSE),0)</f>
        <v>24</v>
      </c>
      <c r="DM38">
        <f>IFERROR(VLOOKUP($B38,'Raw Stats'!$AK$3:$AZ$528,11,FALSE)+VLOOKUP($B38,'Raw Stats'!$AK$3:$AZ$528,12,FALSE),0)</f>
        <v>4</v>
      </c>
      <c r="DN38">
        <f>IFERROR(VLOOKUP($B38,'Raw Stats'!$AK$3:$AZ$528,13,FALSE)+VLOOKUP($B38,'Raw Stats'!$AK$3:$AZ$528,14,FALSE),0)</f>
        <v>0</v>
      </c>
      <c r="DO38">
        <f>IFERROR(VLOOKUP($B38,'Raw Stats'!$AK$3:$AZ$528,15,FALSE),0)</f>
        <v>3</v>
      </c>
      <c r="DP38">
        <f>IFERROR(VLOOKUP($B38,'Raw Stats'!$AK$3:$AZ$528,16,FALSE),0)</f>
        <v>99</v>
      </c>
      <c r="DR38">
        <f>IFERROR(VLOOKUP($B38,'Raw Stats'!$S$3:$AH$528,3,FALSE),0)</f>
        <v>0</v>
      </c>
      <c r="DS38">
        <f>IFERROR(VLOOKUP($B38,'Raw Stats'!$S$3:$AH$528,4,FALSE),0)</f>
        <v>0</v>
      </c>
      <c r="DT38">
        <f>IFERROR(VLOOKUP($B38,'Raw Stats'!$S$3:$AH$528,5,FALSE),0)</f>
        <v>0</v>
      </c>
      <c r="DU38">
        <f>IFERROR(VLOOKUP($B38,'Raw Stats'!$S$3:$AH$528,6,FALSE),0)</f>
        <v>0</v>
      </c>
      <c r="DV38">
        <f>IFERROR(VLOOKUP($B38,'Raw Stats'!$S$3:$AH$528,7,FALSE),0)</f>
        <v>0</v>
      </c>
      <c r="DW38">
        <f>IFERROR(VLOOKUP($B38,'Raw Stats'!$S$3:$AH$528,8,FALSE),0)</f>
        <v>0</v>
      </c>
      <c r="DX38">
        <f>IFERROR(VLOOKUP($B38,'Raw Stats'!$S$3:$AH$528,9,FALSE),0)</f>
        <v>0</v>
      </c>
      <c r="DY38">
        <f>IFERROR(VLOOKUP($B38,'Raw Stats'!$S$3:$AH$528,10,FALSE),0)</f>
        <v>0</v>
      </c>
      <c r="DZ38">
        <f>IFERROR(VLOOKUP($B38,'Raw Stats'!$S$3:$AH$528,11,FALSE)+VLOOKUP($B38,'Raw Stats'!$S$3:$AH$528,12,FALSE),0)</f>
        <v>0</v>
      </c>
      <c r="EA38">
        <f>IFERROR(VLOOKUP($B38,'Raw Stats'!$S$3:$AH$528,13,FALSE)+VLOOKUP($B38,'Raw Stats'!$S$3:$AH$528,14,FALSE),0)</f>
        <v>0</v>
      </c>
      <c r="EB38">
        <f>IFERROR(VLOOKUP($B38,'Raw Stats'!$S$3:$AH$528,15,FALSE),0)</f>
        <v>0</v>
      </c>
      <c r="EC38">
        <f>IFERROR(VLOOKUP($B38,'Raw Stats'!$S$3:$AH$528,16,FALSE),0)</f>
        <v>0</v>
      </c>
    </row>
    <row r="39" spans="1:133" x14ac:dyDescent="0.2">
      <c r="A39">
        <f>IFERROR(VLOOKUP(B39,Sheet2!$W$1:$X$300,2,FALSE),301)</f>
        <v>45</v>
      </c>
      <c r="B39" t="s">
        <v>88</v>
      </c>
      <c r="C39">
        <f t="shared" si="0"/>
        <v>1.1578869540003935</v>
      </c>
      <c r="D39">
        <f t="shared" si="1"/>
        <v>1.0604727398990017</v>
      </c>
      <c r="E39">
        <f t="shared" si="2"/>
        <v>0.88343938344236361</v>
      </c>
      <c r="F39">
        <f t="shared" si="3"/>
        <v>0.8355750016592749</v>
      </c>
      <c r="G39">
        <f t="shared" si="4"/>
        <v>0.98869137703622556</v>
      </c>
      <c r="H39">
        <v>1.0900000000000001</v>
      </c>
      <c r="J39">
        <f>BS39*'Value Calculations'!$D$3</f>
        <v>6.9315022866426439</v>
      </c>
      <c r="K39">
        <f>BT39*'Value Calculations'!$D$4</f>
        <v>14.001346273919946</v>
      </c>
      <c r="L39">
        <f>BU39*'Value Calculations'!$D$5</f>
        <v>15.920286303175292</v>
      </c>
      <c r="M39">
        <f>BV39*'Value Calculations'!$D$6</f>
        <v>-1.1255843872742657</v>
      </c>
      <c r="N39">
        <f>BW39*'Value Calculations'!$D$7</f>
        <v>5.7125170085485326</v>
      </c>
      <c r="O39">
        <f>BX39*'Value Calculations'!$D$8</f>
        <v>10.639935096767889</v>
      </c>
      <c r="P39">
        <f>BY39*'Value Calculations'!$D$9</f>
        <v>15.618110909852074</v>
      </c>
      <c r="Q39">
        <f>BZ39*'Value Calculations'!$D$10</f>
        <v>8.7675953778289131</v>
      </c>
      <c r="R39">
        <f>CA39*'Value Calculations'!$D$11</f>
        <v>0</v>
      </c>
      <c r="S39">
        <f>CB39*'Value Calculations'!$D$12</f>
        <v>1.6277654791788281</v>
      </c>
      <c r="T39">
        <f>CC39*'Value Calculations'!$D$13</f>
        <v>16.853255879392403</v>
      </c>
      <c r="V39">
        <f>CF39*'Value Calculations'!$D$3</f>
        <v>8.9701794297728341</v>
      </c>
      <c r="W39">
        <f>CG39*'Value Calculations'!$D$4</f>
        <v>8.4659303051608976</v>
      </c>
      <c r="X39">
        <f>CH39*'Value Calculations'!$D$5</f>
        <v>12.736229042540234</v>
      </c>
      <c r="Y39">
        <f>CI39*'Value Calculations'!$D$6</f>
        <v>3.2516882299034342</v>
      </c>
      <c r="Z39">
        <f>CJ39*'Value Calculations'!$D$7</f>
        <v>2.9880858198561553</v>
      </c>
      <c r="AA39">
        <f>CK39*'Value Calculations'!$D$8</f>
        <v>10.424260736698269</v>
      </c>
      <c r="AB39">
        <f>CL39*'Value Calculations'!$D$9</f>
        <v>3.0228601761004015</v>
      </c>
      <c r="AC39">
        <f>CM39*'Value Calculations'!$D$10</f>
        <v>4.0184812148382516</v>
      </c>
      <c r="AD39">
        <f>CN39*'Value Calculations'!$D$11</f>
        <v>0</v>
      </c>
      <c r="AE39">
        <f>CO39*'Value Calculations'!$D$12</f>
        <v>2.441648218768242</v>
      </c>
      <c r="AF39">
        <f>CP39*'Value Calculations'!$D$13</f>
        <v>16.853255879392403</v>
      </c>
      <c r="AH39">
        <f>CS39*'Value Calculations'!$D$3</f>
        <v>3.6696188576343411</v>
      </c>
      <c r="AI39">
        <f>CT39*'Value Calculations'!$D$4</f>
        <v>3.5817397444911494</v>
      </c>
      <c r="AJ39">
        <f>CU39*'Value Calculations'!$D$5</f>
        <v>5.3067621010584309</v>
      </c>
      <c r="AK39">
        <f>CV39*'Value Calculations'!$D$6</f>
        <v>0</v>
      </c>
      <c r="AL39">
        <f>CW39*'Value Calculations'!$D$7</f>
        <v>1.7576975410918561</v>
      </c>
      <c r="AM39">
        <f>CX39*'Value Calculations'!$D$8</f>
        <v>3.8821384812531488</v>
      </c>
      <c r="AN39">
        <f>CY39*'Value Calculations'!$D$9</f>
        <v>1.6373825953877175</v>
      </c>
      <c r="AO39">
        <f>CZ39*'Value Calculations'!$D$10</f>
        <v>1.0959494222286141</v>
      </c>
      <c r="AP39">
        <f>DA39*'Value Calculations'!$D$11</f>
        <v>0</v>
      </c>
      <c r="AQ39">
        <f>DB39*'Value Calculations'!$D$12</f>
        <v>0</v>
      </c>
      <c r="AR39">
        <f>DC39*'Value Calculations'!$D$13</f>
        <v>5.5718927601256514</v>
      </c>
      <c r="AT39">
        <f>DF39*'Value Calculations'!$D$3</f>
        <v>4.4850897148864171</v>
      </c>
      <c r="AU39">
        <f>DG39*'Value Calculations'!$D$4</f>
        <v>8.4659303051608976</v>
      </c>
      <c r="AV39">
        <f>DH39*'Value Calculations'!$D$5</f>
        <v>9.8175098869580975</v>
      </c>
      <c r="AW39">
        <f>DI39*'Value Calculations'!$D$6</f>
        <v>1.0005194553549028</v>
      </c>
      <c r="AX39">
        <f>DJ39*'Value Calculations'!$D$7</f>
        <v>2.9880858198561553</v>
      </c>
      <c r="AY39">
        <f>DK39*'Value Calculations'!$D$8</f>
        <v>4.8886188282447058</v>
      </c>
      <c r="AZ39">
        <f>DL39*'Value Calculations'!$D$9</f>
        <v>14.736443358489456</v>
      </c>
      <c r="BA39">
        <f>DM39*'Value Calculations'!$D$10</f>
        <v>5.8450635852192754</v>
      </c>
      <c r="BB39">
        <f>DN39*'Value Calculations'!$D$11</f>
        <v>0</v>
      </c>
      <c r="BC39">
        <f>DO39*'Value Calculations'!$D$12</f>
        <v>1.6277654791788281</v>
      </c>
      <c r="BD39">
        <f>DP39*'Value Calculations'!$D$13</f>
        <v>13.826548701052543</v>
      </c>
      <c r="BF39">
        <f>DS39*'Value Calculations'!$D$3</f>
        <v>6.9315022866426439</v>
      </c>
      <c r="BG39">
        <f>DT39*'Value Calculations'!$D$4</f>
        <v>9.4427684172948485</v>
      </c>
      <c r="BH39">
        <f>DU39*'Value Calculations'!$D$5</f>
        <v>12.205552832434391</v>
      </c>
      <c r="BI39">
        <f>DV39*'Value Calculations'!$D$6</f>
        <v>-1.2506493191936285</v>
      </c>
      <c r="BJ39">
        <f>DW39*'Value Calculations'!$D$7</f>
        <v>8.6127179513500955</v>
      </c>
      <c r="BK39">
        <f>DX39*'Value Calculations'!$D$8</f>
        <v>9.5615632964197914</v>
      </c>
      <c r="BL39">
        <f>DY39*'Value Calculations'!$D$9</f>
        <v>13.350965777776773</v>
      </c>
      <c r="BM39">
        <f>DZ39*'Value Calculations'!$D$10</f>
        <v>5.1144306370668655</v>
      </c>
      <c r="BN39">
        <f>EA39*'Value Calculations'!$D$11</f>
        <v>0.9907141480249374</v>
      </c>
      <c r="BO39">
        <f>EB39*'Value Calculations'!$D$12</f>
        <v>2.441648218768242</v>
      </c>
      <c r="BP39">
        <f>EC39*'Value Calculations'!$D$13</f>
        <v>11.694095916313096</v>
      </c>
      <c r="BR39">
        <f>IFERROR(VLOOKUP($B39,'Raw Stats'!$CM$3:$DC$884,3,FALSE),0)</f>
        <v>82</v>
      </c>
      <c r="BS39">
        <f>IFERROR(VLOOKUP($B39,'Raw Stats'!$CM$3:$DC$884,4,FALSE),0)</f>
        <v>17</v>
      </c>
      <c r="BT39">
        <f>IFERROR(VLOOKUP($B39,'Raw Stats'!$CM$3:$DC$884,5,FALSE),0)</f>
        <v>43</v>
      </c>
      <c r="BU39">
        <f>IFERROR(VLOOKUP($B39,'Raw Stats'!$CM$3:$DC$884,6,FALSE),0)</f>
        <v>60</v>
      </c>
      <c r="BV39">
        <f>IFERROR(VLOOKUP($B39,'Raw Stats'!$CM$3:$DC$884,7,FALSE),0)</f>
        <v>-9</v>
      </c>
      <c r="BW39">
        <f>IFERROR(VLOOKUP($B39,'Raw Stats'!$CM$3:$DC$884,8,FALSE),0)</f>
        <v>65</v>
      </c>
      <c r="BX39">
        <f>IFERROR(VLOOKUP($B39,'Raw Stats'!$CM$3:$DC$884,9,FALSE),0)</f>
        <v>148</v>
      </c>
      <c r="BY39">
        <f>IFERROR(VLOOKUP($B39,'Raw Stats'!$CM$3:$DC$884,10,FALSE),0)</f>
        <v>124</v>
      </c>
      <c r="BZ39">
        <f>IFERROR(VLOOKUP($B39,'Raw Stats'!$CM$3:$DC$884,11,FALSE)+VLOOKUP($B39,'Raw Stats'!$CM$3:$DC$884,12,FALSE),0)</f>
        <v>24</v>
      </c>
      <c r="CA39">
        <f>IFERROR(VLOOKUP($B39,'Raw Stats'!$CM$3:$DC$884,13,FALSE)+VLOOKUP($B39,'Raw Stats'!$CM$3:$DC$884,14,FALSE),0)</f>
        <v>0</v>
      </c>
      <c r="CB39">
        <f>IFERROR(VLOOKUP($B39,'Raw Stats'!$CM$3:$DC$884,15,FALSE),0)</f>
        <v>2</v>
      </c>
      <c r="CC39">
        <f>IFERROR(VLOOKUP($B39,'Raw Stats'!$CM$3:$DC$884,16,FALSE),0)</f>
        <v>245</v>
      </c>
      <c r="CE39">
        <f>IFERROR(VLOOKUP($B39,'Raw Stats'!$BU$3:$CJ$528,3,FALSE),0)</f>
        <v>69</v>
      </c>
      <c r="CF39">
        <f>IFERROR(VLOOKUP($B39,'Raw Stats'!$BU$3:$CJ$528,4,FALSE),0)</f>
        <v>22</v>
      </c>
      <c r="CG39">
        <f>IFERROR(VLOOKUP($B39,'Raw Stats'!$BU$3:$CJ$5288,5,FALSE),0)</f>
        <v>26</v>
      </c>
      <c r="CH39">
        <f>IFERROR(VLOOKUP($B39,'Raw Stats'!$BU$3:$CJ$528,6,FALSE),0)</f>
        <v>48</v>
      </c>
      <c r="CI39">
        <f>IFERROR(VLOOKUP($B39,'Raw Stats'!$BU$3:$CJ$528,7,FALSE),0)</f>
        <v>26</v>
      </c>
      <c r="CJ39">
        <f>IFERROR(VLOOKUP($B39,'Raw Stats'!$BU$3:$CJ$528,8,FALSE),0)</f>
        <v>34</v>
      </c>
      <c r="CK39">
        <f>IFERROR(VLOOKUP($B39,'Raw Stats'!$BU$3:$CJ$528,9,FALSE),0)</f>
        <v>145</v>
      </c>
      <c r="CL39">
        <f>IFERROR(VLOOKUP($B39,'Raw Stats'!$BU$3:$CJ$528,10,FALSE),0)</f>
        <v>24</v>
      </c>
      <c r="CM39">
        <f>IFERROR(VLOOKUP($B39,'Raw Stats'!$BU$3:$CJ$528,11,FALSE)+VLOOKUP($B39,'Raw Stats'!$BU$3:$CJ$528,12,FALSE),0)</f>
        <v>11</v>
      </c>
      <c r="CN39">
        <f>IFERROR(VLOOKUP($B39,'Raw Stats'!$BU$3:$CJ$528,13,FALSE)+VLOOKUP($B39,'Raw Stats'!$BU$3:$CJ$528,14,FALSE),0)</f>
        <v>0</v>
      </c>
      <c r="CO39">
        <f>IFERROR(VLOOKUP($B39,'Raw Stats'!$BU$3:$CJ$528,15,FALSE),0)</f>
        <v>3</v>
      </c>
      <c r="CP39">
        <f>IFERROR(VLOOKUP($B39,'Raw Stats'!$BU$3:$CJ$528,16,FALSE),0)</f>
        <v>245</v>
      </c>
      <c r="CR39">
        <f>IFERROR(VLOOKUP($B39,'Raw Stats'!$BC$3:$BR$528,3,FALSE),0)</f>
        <v>30</v>
      </c>
      <c r="CS39">
        <f>IFERROR(VLOOKUP($B39,'Raw Stats'!$BC$3:$BR$528,4,FALSE),0)</f>
        <v>9</v>
      </c>
      <c r="CT39">
        <f>IFERROR(VLOOKUP($B39,'Raw Stats'!$BC$3:$BR$5288,5,FALSE),0)</f>
        <v>11</v>
      </c>
      <c r="CU39">
        <f>IFERROR(VLOOKUP($B39,'Raw Stats'!$BC$3:$BR$52888,6,FALSE),0)</f>
        <v>20</v>
      </c>
      <c r="CV39">
        <f>IFERROR(VLOOKUP($B39,'Raw Stats'!$BC$3:$BR$5288,7,FALSE),0)</f>
        <v>0</v>
      </c>
      <c r="CW39">
        <f>IFERROR(VLOOKUP($B39,'Raw Stats'!$BC$3:$BR$5288,8,FALSE),0)</f>
        <v>20</v>
      </c>
      <c r="CX39">
        <f>IFERROR(VLOOKUP($B39,'Raw Stats'!$BC$3:$BR$5288,9,FALSE),0)</f>
        <v>54</v>
      </c>
      <c r="CY39">
        <f>IFERROR(VLOOKUP($B39,'Raw Stats'!$BC$3:$BR$5288,10,FALSE),0)</f>
        <v>13</v>
      </c>
      <c r="CZ39">
        <f>IFERROR(VLOOKUP($B39,'Raw Stats'!$BC$3:$BR$5288,11,FALSE)+VLOOKUP($B39,'Raw Stats'!$BC$3:$BR$5288,12,FALSE),0)</f>
        <v>3</v>
      </c>
      <c r="DA39">
        <f>IFERROR(VLOOKUP($B39,'Raw Stats'!$BC$3:$BR$5288,13,FALSE)+VLOOKUP($B39,'Raw Stats'!$BC$3:$BR$5288,14,FALSE),0)</f>
        <v>0</v>
      </c>
      <c r="DB39">
        <f>IFERROR(VLOOKUP($B39,'Raw Stats'!$BC$3:$BR$5288,15,FALSE),0)</f>
        <v>0</v>
      </c>
      <c r="DC39">
        <f>IFERROR(VLOOKUP($B39,'Raw Stats'!$BC$3:$BR$5288,16,FALSE),0)</f>
        <v>81</v>
      </c>
      <c r="DE39">
        <f>IFERROR(VLOOKUP($B39,'Raw Stats'!$AK$3:$AZ$528,3,FALSE),0)</f>
        <v>81</v>
      </c>
      <c r="DF39">
        <f>IFERROR(VLOOKUP($B39,'Raw Stats'!$AK$3:$AZ$528,4,FALSE),0)</f>
        <v>11</v>
      </c>
      <c r="DG39">
        <f>IFERROR(VLOOKUP($B39,'Raw Stats'!$AK$3:$AZ$528,5,FALSE),0)</f>
        <v>26</v>
      </c>
      <c r="DH39">
        <f>IFERROR(VLOOKUP($B39,'Raw Stats'!$AK$3:$AZ$528,6,FALSE),0)</f>
        <v>37</v>
      </c>
      <c r="DI39">
        <f>IFERROR(VLOOKUP($B39,'Raw Stats'!$AK$3:$AZ$528,7,FALSE),0)</f>
        <v>8</v>
      </c>
      <c r="DJ39">
        <f>IFERROR(VLOOKUP($B39,'Raw Stats'!$AK$3:$AZ$528,8,FALSE),0)</f>
        <v>34</v>
      </c>
      <c r="DK39">
        <f>IFERROR(VLOOKUP($B39,'Raw Stats'!$AK$3:$AZ$528,9,FALSE),0)</f>
        <v>68</v>
      </c>
      <c r="DL39">
        <f>IFERROR(VLOOKUP($B39,'Raw Stats'!$AK$3:$AZ$528,10,FALSE),0)</f>
        <v>117</v>
      </c>
      <c r="DM39">
        <f>IFERROR(VLOOKUP($B39,'Raw Stats'!$AK$3:$AZ$528,11,FALSE)+VLOOKUP($B39,'Raw Stats'!$AK$3:$AZ$528,12,FALSE),0)</f>
        <v>16</v>
      </c>
      <c r="DN39">
        <f>IFERROR(VLOOKUP($B39,'Raw Stats'!$AK$3:$AZ$528,13,FALSE)+VLOOKUP($B39,'Raw Stats'!$AK$3:$AZ$528,14,FALSE),0)</f>
        <v>0</v>
      </c>
      <c r="DO39">
        <f>IFERROR(VLOOKUP($B39,'Raw Stats'!$AK$3:$AZ$528,15,FALSE),0)</f>
        <v>2</v>
      </c>
      <c r="DP39">
        <f>IFERROR(VLOOKUP($B39,'Raw Stats'!$AK$3:$AZ$528,16,FALSE),0)</f>
        <v>201</v>
      </c>
      <c r="DR39">
        <f>IFERROR(VLOOKUP($B39,'Raw Stats'!$S$3:$AH$528,3,FALSE),0)</f>
        <v>80</v>
      </c>
      <c r="DS39">
        <f>IFERROR(VLOOKUP($B39,'Raw Stats'!$S$3:$AH$528,4,FALSE),0)</f>
        <v>17</v>
      </c>
      <c r="DT39">
        <f>IFERROR(VLOOKUP($B39,'Raw Stats'!$S$3:$AH$528,5,FALSE),0)</f>
        <v>29</v>
      </c>
      <c r="DU39">
        <f>IFERROR(VLOOKUP($B39,'Raw Stats'!$S$3:$AH$528,6,FALSE),0)</f>
        <v>46</v>
      </c>
      <c r="DV39">
        <f>IFERROR(VLOOKUP($B39,'Raw Stats'!$S$3:$AH$528,7,FALSE),0)</f>
        <v>-10</v>
      </c>
      <c r="DW39">
        <f>IFERROR(VLOOKUP($B39,'Raw Stats'!$S$3:$AH$528,8,FALSE),0)</f>
        <v>98</v>
      </c>
      <c r="DX39">
        <f>IFERROR(VLOOKUP($B39,'Raw Stats'!$S$3:$AH$528,9,FALSE),0)</f>
        <v>133</v>
      </c>
      <c r="DY39">
        <f>IFERROR(VLOOKUP($B39,'Raw Stats'!$S$3:$AH$528,10,FALSE),0)</f>
        <v>106</v>
      </c>
      <c r="DZ39">
        <f>IFERROR(VLOOKUP($B39,'Raw Stats'!$S$3:$AH$528,11,FALSE)+VLOOKUP($B39,'Raw Stats'!$S$3:$AH$528,12,FALSE),0)</f>
        <v>14</v>
      </c>
      <c r="EA39">
        <f>IFERROR(VLOOKUP($B39,'Raw Stats'!$S$3:$AH$528,13,FALSE)+VLOOKUP($B39,'Raw Stats'!$S$3:$AH$528,14,FALSE),0)</f>
        <v>1</v>
      </c>
      <c r="EB39">
        <f>IFERROR(VLOOKUP($B39,'Raw Stats'!$S$3:$AH$528,15,FALSE),0)</f>
        <v>3</v>
      </c>
      <c r="EC39">
        <f>IFERROR(VLOOKUP($B39,'Raw Stats'!$S$3:$AH$528,16,FALSE),0)</f>
        <v>170</v>
      </c>
    </row>
    <row r="40" spans="1:133" x14ac:dyDescent="0.2">
      <c r="A40">
        <f>IFERROR(VLOOKUP(B40,Sheet2!$W$1:$X$300,2,FALSE),301)</f>
        <v>95</v>
      </c>
      <c r="B40" s="28" t="s">
        <v>46</v>
      </c>
      <c r="C40">
        <f t="shared" si="0"/>
        <v>1.0695639269337407</v>
      </c>
      <c r="D40">
        <f t="shared" si="1"/>
        <v>1.0603919491707459</v>
      </c>
      <c r="E40">
        <f t="shared" si="2"/>
        <v>1.1184924311862643</v>
      </c>
      <c r="F40">
        <f t="shared" si="3"/>
        <v>0.95303675307748525</v>
      </c>
      <c r="G40">
        <f t="shared" si="4"/>
        <v>0.59947589882376029</v>
      </c>
      <c r="H40">
        <v>1.0900000000000001</v>
      </c>
      <c r="J40">
        <f>BS40*'Value Calculations'!$D$3</f>
        <v>11.416592001529061</v>
      </c>
      <c r="K40">
        <f>BT40*'Value Calculations'!$D$4</f>
        <v>7.1634794889822988</v>
      </c>
      <c r="L40">
        <f>BU40*'Value Calculations'!$D$5</f>
        <v>13.266905252646078</v>
      </c>
      <c r="M40">
        <f>BV40*'Value Calculations'!$D$6</f>
        <v>-0.62532465959681427</v>
      </c>
      <c r="N40">
        <f>BW40*'Value Calculations'!$D$7</f>
        <v>5.800401885603125</v>
      </c>
      <c r="O40">
        <f>BX40*'Value Calculations'!$D$8</f>
        <v>12.077764163898685</v>
      </c>
      <c r="P40">
        <f>BY40*'Value Calculations'!$D$9</f>
        <v>4.5342902641506022</v>
      </c>
      <c r="Q40">
        <f>BZ40*'Value Calculations'!$D$10</f>
        <v>8.7675953778289131</v>
      </c>
      <c r="R40">
        <f>CA40*'Value Calculations'!$D$11</f>
        <v>0</v>
      </c>
      <c r="S40">
        <f>CB40*'Value Calculations'!$D$12</f>
        <v>4.883296437536484</v>
      </c>
      <c r="T40">
        <f>CC40*'Value Calculations'!$D$13</f>
        <v>12.93229430745213</v>
      </c>
      <c r="V40">
        <f>CF40*'Value Calculations'!$D$3</f>
        <v>11.824327430155099</v>
      </c>
      <c r="W40">
        <f>CG40*'Value Calculations'!$D$4</f>
        <v>10.093993825384148</v>
      </c>
      <c r="X40">
        <f>CH40*'Value Calculations'!$D$5</f>
        <v>15.920286303175292</v>
      </c>
      <c r="Y40">
        <f>CI40*'Value Calculations'!$D$6</f>
        <v>-0.50025972767745142</v>
      </c>
      <c r="Z40">
        <f>CJ40*'Value Calculations'!$D$7</f>
        <v>9.315796967786838</v>
      </c>
      <c r="AA40">
        <f>CK40*'Value Calculations'!$D$8</f>
        <v>9.4896718430632525</v>
      </c>
      <c r="AB40">
        <f>CL40*'Value Calculations'!$D$9</f>
        <v>4.4083377568130855</v>
      </c>
      <c r="AC40">
        <f>CM40*'Value Calculations'!$D$10</f>
        <v>8.7675953778289131</v>
      </c>
      <c r="AD40">
        <f>CN40*'Value Calculations'!$D$11</f>
        <v>0</v>
      </c>
      <c r="AE40">
        <f>CO40*'Value Calculations'!$D$12</f>
        <v>3.2555309583576562</v>
      </c>
      <c r="AF40">
        <f>CP40*'Value Calculations'!$D$13</f>
        <v>14.376859097114336</v>
      </c>
      <c r="AH40">
        <f>CS40*'Value Calculations'!$D$3</f>
        <v>6.1160314293905689</v>
      </c>
      <c r="AI40">
        <f>CT40*'Value Calculations'!$D$4</f>
        <v>5.5354159687590485</v>
      </c>
      <c r="AJ40">
        <f>CU40*'Value Calculations'!$D$5</f>
        <v>8.4908193616934895</v>
      </c>
      <c r="AK40">
        <f>CV40*'Value Calculations'!$D$6</f>
        <v>-0.87545452343553998</v>
      </c>
      <c r="AL40">
        <f>CW40*'Value Calculations'!$D$7</f>
        <v>7.2065599184766098</v>
      </c>
      <c r="AM40">
        <f>CX40*'Value Calculations'!$D$8</f>
        <v>5.176184641670865</v>
      </c>
      <c r="AN40">
        <f>CY40*'Value Calculations'!$D$9</f>
        <v>2.0152401174002676</v>
      </c>
      <c r="AO40">
        <f>CZ40*'Value Calculations'!$D$10</f>
        <v>5.8450635852192754</v>
      </c>
      <c r="AP40">
        <f>DA40*'Value Calculations'!$D$11</f>
        <v>0</v>
      </c>
      <c r="AQ40">
        <f>DB40*'Value Calculations'!$D$12</f>
        <v>3.2555309583576562</v>
      </c>
      <c r="AR40">
        <f>DC40*'Value Calculations'!$D$13</f>
        <v>7.5667679458496506</v>
      </c>
      <c r="AT40">
        <f>DF40*'Value Calculations'!$D$3</f>
        <v>11.416592001529061</v>
      </c>
      <c r="AU40">
        <f>DG40*'Value Calculations'!$D$4</f>
        <v>6.8378667849376482</v>
      </c>
      <c r="AV40">
        <f>DH40*'Value Calculations'!$D$5</f>
        <v>13.001567147593155</v>
      </c>
      <c r="AW40">
        <f>DI40*'Value Calculations'!$D$6</f>
        <v>-0.12506493191936285</v>
      </c>
      <c r="AX40">
        <f>DJ40*'Value Calculations'!$D$7</f>
        <v>10.01887598422358</v>
      </c>
      <c r="AY40">
        <f>DK40*'Value Calculations'!$D$8</f>
        <v>10.064803469915571</v>
      </c>
      <c r="AZ40">
        <f>DL40*'Value Calculations'!$D$9</f>
        <v>4.2823852494755688</v>
      </c>
      <c r="BA40">
        <f>DM40*'Value Calculations'!$D$10</f>
        <v>5.8450635852192754</v>
      </c>
      <c r="BB40">
        <f>DN40*'Value Calculations'!$D$11</f>
        <v>0</v>
      </c>
      <c r="BC40">
        <f>DO40*'Value Calculations'!$D$12</f>
        <v>3.2555309583576562</v>
      </c>
      <c r="BD40">
        <f>DP40*'Value Calculations'!$D$13</f>
        <v>13.551393503021647</v>
      </c>
      <c r="BF40">
        <f>DS40*'Value Calculations'!$D$3</f>
        <v>5.7082960007645305</v>
      </c>
      <c r="BG40">
        <f>DT40*'Value Calculations'!$D$4</f>
        <v>5.2098032647143988</v>
      </c>
      <c r="BH40">
        <f>DU40*'Value Calculations'!$D$5</f>
        <v>7.960143151587646</v>
      </c>
      <c r="BI40">
        <f>DV40*'Value Calculations'!$D$6</f>
        <v>-0.25012986383872571</v>
      </c>
      <c r="BJ40">
        <f>DW40*'Value Calculations'!$D$7</f>
        <v>6.5913657790944598</v>
      </c>
      <c r="BK40">
        <f>DX40*'Value Calculations'!$D$8</f>
        <v>8.9864316695674731</v>
      </c>
      <c r="BL40">
        <f>DY40*'Value Calculations'!$D$9</f>
        <v>2.8969076687628847</v>
      </c>
      <c r="BM40">
        <f>DZ40*'Value Calculations'!$D$10</f>
        <v>0.36531647407620471</v>
      </c>
      <c r="BN40">
        <f>EA40*'Value Calculations'!$D$11</f>
        <v>0</v>
      </c>
      <c r="BO40">
        <f>EB40*'Value Calculations'!$D$12</f>
        <v>2.441648218768242</v>
      </c>
      <c r="BP40">
        <f>EC40*'Value Calculations'!$D$13</f>
        <v>8.0482895424037189</v>
      </c>
      <c r="BR40">
        <f>IFERROR(VLOOKUP($B40,'Raw Stats'!$CM$3:$DC$884,3,FALSE),0)</f>
        <v>75</v>
      </c>
      <c r="BS40">
        <f>IFERROR(VLOOKUP($B40,'Raw Stats'!$CM$3:$DC$884,4,FALSE),0)</f>
        <v>28</v>
      </c>
      <c r="BT40">
        <f>IFERROR(VLOOKUP($B40,'Raw Stats'!$CM$3:$DC$884,5,FALSE),0)</f>
        <v>22</v>
      </c>
      <c r="BU40">
        <f>IFERROR(VLOOKUP($B40,'Raw Stats'!$CM$3:$DC$884,6,FALSE),0)</f>
        <v>50</v>
      </c>
      <c r="BV40">
        <f>IFERROR(VLOOKUP($B40,'Raw Stats'!$CM$3:$DC$884,7,FALSE),0)</f>
        <v>-5</v>
      </c>
      <c r="BW40">
        <f>IFERROR(VLOOKUP($B40,'Raw Stats'!$CM$3:$DC$884,8,FALSE),0)</f>
        <v>66</v>
      </c>
      <c r="BX40">
        <f>IFERROR(VLOOKUP($B40,'Raw Stats'!$CM$3:$DC$884,9,FALSE),0)</f>
        <v>168</v>
      </c>
      <c r="BY40">
        <f>IFERROR(VLOOKUP($B40,'Raw Stats'!$CM$3:$DC$884,10,FALSE),0)</f>
        <v>36</v>
      </c>
      <c r="BZ40">
        <f>IFERROR(VLOOKUP($B40,'Raw Stats'!$CM$3:$DC$884,11,FALSE)+VLOOKUP($B40,'Raw Stats'!$CM$3:$DC$884,12,FALSE),0)</f>
        <v>24</v>
      </c>
      <c r="CA40">
        <f>IFERROR(VLOOKUP($B40,'Raw Stats'!$CM$3:$DC$884,13,FALSE)+VLOOKUP($B40,'Raw Stats'!$CM$3:$DC$884,14,FALSE),0)</f>
        <v>0</v>
      </c>
      <c r="CB40">
        <f>IFERROR(VLOOKUP($B40,'Raw Stats'!$CM$3:$DC$884,15,FALSE),0)</f>
        <v>6</v>
      </c>
      <c r="CC40">
        <f>IFERROR(VLOOKUP($B40,'Raw Stats'!$CM$3:$DC$884,16,FALSE),0)</f>
        <v>188</v>
      </c>
      <c r="CE40">
        <f>IFERROR(VLOOKUP($B40,'Raw Stats'!$BU$3:$CJ$528,3,FALSE),0)</f>
        <v>82</v>
      </c>
      <c r="CF40">
        <f>IFERROR(VLOOKUP($B40,'Raw Stats'!$BU$3:$CJ$528,4,FALSE),0)</f>
        <v>29</v>
      </c>
      <c r="CG40">
        <f>IFERROR(VLOOKUP($B40,'Raw Stats'!$BU$3:$CJ$5288,5,FALSE),0)</f>
        <v>31</v>
      </c>
      <c r="CH40">
        <f>IFERROR(VLOOKUP($B40,'Raw Stats'!$BU$3:$CJ$528,6,FALSE),0)</f>
        <v>60</v>
      </c>
      <c r="CI40">
        <f>IFERROR(VLOOKUP($B40,'Raw Stats'!$BU$3:$CJ$528,7,FALSE),0)</f>
        <v>-4</v>
      </c>
      <c r="CJ40">
        <f>IFERROR(VLOOKUP($B40,'Raw Stats'!$BU$3:$CJ$528,8,FALSE),0)</f>
        <v>106</v>
      </c>
      <c r="CK40">
        <f>IFERROR(VLOOKUP($B40,'Raw Stats'!$BU$3:$CJ$528,9,FALSE),0)</f>
        <v>132</v>
      </c>
      <c r="CL40">
        <f>IFERROR(VLOOKUP($B40,'Raw Stats'!$BU$3:$CJ$528,10,FALSE),0)</f>
        <v>35</v>
      </c>
      <c r="CM40">
        <f>IFERROR(VLOOKUP($B40,'Raw Stats'!$BU$3:$CJ$528,11,FALSE)+VLOOKUP($B40,'Raw Stats'!$BU$3:$CJ$528,12,FALSE),0)</f>
        <v>24</v>
      </c>
      <c r="CN40">
        <f>IFERROR(VLOOKUP($B40,'Raw Stats'!$BU$3:$CJ$528,13,FALSE)+VLOOKUP($B40,'Raw Stats'!$BU$3:$CJ$528,14,FALSE),0)</f>
        <v>0</v>
      </c>
      <c r="CO40">
        <f>IFERROR(VLOOKUP($B40,'Raw Stats'!$BU$3:$CJ$528,15,FALSE),0)</f>
        <v>4</v>
      </c>
      <c r="CP40">
        <f>IFERROR(VLOOKUP($B40,'Raw Stats'!$BU$3:$CJ$528,16,FALSE),0)</f>
        <v>209</v>
      </c>
      <c r="CR40">
        <f>IFERROR(VLOOKUP($B40,'Raw Stats'!$BC$3:$BR$528,3,FALSE),0)</f>
        <v>45</v>
      </c>
      <c r="CS40">
        <f>IFERROR(VLOOKUP($B40,'Raw Stats'!$BC$3:$BR$528,4,FALSE),0)</f>
        <v>15</v>
      </c>
      <c r="CT40">
        <f>IFERROR(VLOOKUP($B40,'Raw Stats'!$BC$3:$BR$5288,5,FALSE),0)</f>
        <v>17</v>
      </c>
      <c r="CU40">
        <f>IFERROR(VLOOKUP($B40,'Raw Stats'!$BC$3:$BR$52888,6,FALSE),0)</f>
        <v>32</v>
      </c>
      <c r="CV40">
        <f>IFERROR(VLOOKUP($B40,'Raw Stats'!$BC$3:$BR$5288,7,FALSE),0)</f>
        <v>-7</v>
      </c>
      <c r="CW40">
        <f>IFERROR(VLOOKUP($B40,'Raw Stats'!$BC$3:$BR$5288,8,FALSE),0)</f>
        <v>82</v>
      </c>
      <c r="CX40">
        <f>IFERROR(VLOOKUP($B40,'Raw Stats'!$BC$3:$BR$5288,9,FALSE),0)</f>
        <v>72</v>
      </c>
      <c r="CY40">
        <f>IFERROR(VLOOKUP($B40,'Raw Stats'!$BC$3:$BR$5288,10,FALSE),0)</f>
        <v>16</v>
      </c>
      <c r="CZ40">
        <f>IFERROR(VLOOKUP($B40,'Raw Stats'!$BC$3:$BR$5288,11,FALSE)+VLOOKUP($B40,'Raw Stats'!$BC$3:$BR$5288,12,FALSE),0)</f>
        <v>16</v>
      </c>
      <c r="DA40">
        <f>IFERROR(VLOOKUP($B40,'Raw Stats'!$BC$3:$BR$5288,13,FALSE)+VLOOKUP($B40,'Raw Stats'!$BC$3:$BR$5288,14,FALSE),0)</f>
        <v>0</v>
      </c>
      <c r="DB40">
        <f>IFERROR(VLOOKUP($B40,'Raw Stats'!$BC$3:$BR$5288,15,FALSE),0)</f>
        <v>4</v>
      </c>
      <c r="DC40">
        <f>IFERROR(VLOOKUP($B40,'Raw Stats'!$BC$3:$BR$5288,16,FALSE),0)</f>
        <v>110</v>
      </c>
      <c r="DE40">
        <f>IFERROR(VLOOKUP($B40,'Raw Stats'!$AK$3:$AZ$528,3,FALSE),0)</f>
        <v>82</v>
      </c>
      <c r="DF40">
        <f>IFERROR(VLOOKUP($B40,'Raw Stats'!$AK$3:$AZ$528,4,FALSE),0)</f>
        <v>28</v>
      </c>
      <c r="DG40">
        <f>IFERROR(VLOOKUP($B40,'Raw Stats'!$AK$3:$AZ$528,5,FALSE),0)</f>
        <v>21</v>
      </c>
      <c r="DH40">
        <f>IFERROR(VLOOKUP($B40,'Raw Stats'!$AK$3:$AZ$528,6,FALSE),0)</f>
        <v>49</v>
      </c>
      <c r="DI40">
        <f>IFERROR(VLOOKUP($B40,'Raw Stats'!$AK$3:$AZ$528,7,FALSE),0)</f>
        <v>-1</v>
      </c>
      <c r="DJ40">
        <f>IFERROR(VLOOKUP($B40,'Raw Stats'!$AK$3:$AZ$528,8,FALSE),0)</f>
        <v>114</v>
      </c>
      <c r="DK40">
        <f>IFERROR(VLOOKUP($B40,'Raw Stats'!$AK$3:$AZ$528,9,FALSE),0)</f>
        <v>140</v>
      </c>
      <c r="DL40">
        <f>IFERROR(VLOOKUP($B40,'Raw Stats'!$AK$3:$AZ$528,10,FALSE),0)</f>
        <v>34</v>
      </c>
      <c r="DM40">
        <f>IFERROR(VLOOKUP($B40,'Raw Stats'!$AK$3:$AZ$528,11,FALSE)+VLOOKUP($B40,'Raw Stats'!$AK$3:$AZ$528,12,FALSE),0)</f>
        <v>16</v>
      </c>
      <c r="DN40">
        <f>IFERROR(VLOOKUP($B40,'Raw Stats'!$AK$3:$AZ$528,13,FALSE)+VLOOKUP($B40,'Raw Stats'!$AK$3:$AZ$528,14,FALSE),0)</f>
        <v>0</v>
      </c>
      <c r="DO40">
        <f>IFERROR(VLOOKUP($B40,'Raw Stats'!$AK$3:$AZ$528,15,FALSE),0)</f>
        <v>4</v>
      </c>
      <c r="DP40">
        <f>IFERROR(VLOOKUP($B40,'Raw Stats'!$AK$3:$AZ$528,16,FALSE),0)</f>
        <v>197</v>
      </c>
      <c r="DR40">
        <f>IFERROR(VLOOKUP($B40,'Raw Stats'!$S$3:$AH$528,3,FALSE),0)</f>
        <v>80</v>
      </c>
      <c r="DS40">
        <f>IFERROR(VLOOKUP($B40,'Raw Stats'!$S$3:$AH$528,4,FALSE),0)</f>
        <v>14</v>
      </c>
      <c r="DT40">
        <f>IFERROR(VLOOKUP($B40,'Raw Stats'!$S$3:$AH$528,5,FALSE),0)</f>
        <v>16</v>
      </c>
      <c r="DU40">
        <f>IFERROR(VLOOKUP($B40,'Raw Stats'!$S$3:$AH$528,6,FALSE),0)</f>
        <v>30</v>
      </c>
      <c r="DV40">
        <f>IFERROR(VLOOKUP($B40,'Raw Stats'!$S$3:$AH$528,7,FALSE),0)</f>
        <v>-2</v>
      </c>
      <c r="DW40">
        <f>IFERROR(VLOOKUP($B40,'Raw Stats'!$S$3:$AH$528,8,FALSE),0)</f>
        <v>75</v>
      </c>
      <c r="DX40">
        <f>IFERROR(VLOOKUP($B40,'Raw Stats'!$S$3:$AH$528,9,FALSE),0)</f>
        <v>125</v>
      </c>
      <c r="DY40">
        <f>IFERROR(VLOOKUP($B40,'Raw Stats'!$S$3:$AH$528,10,FALSE),0)</f>
        <v>23</v>
      </c>
      <c r="DZ40">
        <f>IFERROR(VLOOKUP($B40,'Raw Stats'!$S$3:$AH$528,11,FALSE)+VLOOKUP($B40,'Raw Stats'!$S$3:$AH$528,12,FALSE),0)</f>
        <v>1</v>
      </c>
      <c r="EA40">
        <f>IFERROR(VLOOKUP($B40,'Raw Stats'!$S$3:$AH$528,13,FALSE)+VLOOKUP($B40,'Raw Stats'!$S$3:$AH$528,14,FALSE),0)</f>
        <v>0</v>
      </c>
      <c r="EB40">
        <f>IFERROR(VLOOKUP($B40,'Raw Stats'!$S$3:$AH$528,15,FALSE),0)</f>
        <v>3</v>
      </c>
      <c r="EC40">
        <f>IFERROR(VLOOKUP($B40,'Raw Stats'!$S$3:$AH$528,16,FALSE),0)</f>
        <v>117</v>
      </c>
    </row>
    <row r="41" spans="1:133" x14ac:dyDescent="0.2">
      <c r="A41">
        <f>IFERROR(VLOOKUP(B41,Sheet2!$W$1:$X$300,2,FALSE),301)</f>
        <v>47</v>
      </c>
      <c r="B41" s="28" t="s">
        <v>45</v>
      </c>
      <c r="C41">
        <f t="shared" si="0"/>
        <v>1.0652540623368776</v>
      </c>
      <c r="D41">
        <f t="shared" si="1"/>
        <v>1.1209310942441639</v>
      </c>
      <c r="E41">
        <f t="shared" si="2"/>
        <v>0.95684050958434197</v>
      </c>
      <c r="F41">
        <f t="shared" si="3"/>
        <v>1.1167885200328149</v>
      </c>
      <c r="G41">
        <f t="shared" si="4"/>
        <v>0</v>
      </c>
      <c r="H41">
        <v>1.0900000000000001</v>
      </c>
      <c r="J41">
        <f>BS41*'Value Calculations'!$D$3</f>
        <v>9.3779148583988725</v>
      </c>
      <c r="K41">
        <f>BT41*'Value Calculations'!$D$4</f>
        <v>11.722057345607396</v>
      </c>
      <c r="L41">
        <f>BU41*'Value Calculations'!$D$5</f>
        <v>15.654948198122371</v>
      </c>
      <c r="M41">
        <f>BV41*'Value Calculations'!$D$6</f>
        <v>-0.25012986383872571</v>
      </c>
      <c r="N41">
        <f>BW41*'Value Calculations'!$D$7</f>
        <v>6.942905287312831</v>
      </c>
      <c r="O41">
        <f>BX41*'Value Calculations'!$D$8</f>
        <v>12.149655617255224</v>
      </c>
      <c r="P41">
        <f>BY41*'Value Calculations'!$D$9</f>
        <v>9.1945330356387203</v>
      </c>
      <c r="Q41">
        <f>BZ41*'Value Calculations'!$D$10</f>
        <v>6.2103800592954803</v>
      </c>
      <c r="R41">
        <f>CA41*'Value Calculations'!$D$11</f>
        <v>0</v>
      </c>
      <c r="S41">
        <f>CB41*'Value Calculations'!$D$12</f>
        <v>1.6277654791788281</v>
      </c>
      <c r="T41">
        <f>CC41*'Value Calculations'!$D$13</f>
        <v>14.720803094652958</v>
      </c>
      <c r="V41">
        <f>CF41*'Value Calculations'!$D$3</f>
        <v>10.601121144276986</v>
      </c>
      <c r="W41">
        <f>CG41*'Value Calculations'!$D$4</f>
        <v>12.698895457741347</v>
      </c>
      <c r="X41">
        <f>CH41*'Value Calculations'!$D$5</f>
        <v>17.246976828439902</v>
      </c>
      <c r="Y41">
        <f>CI41*'Value Calculations'!$D$6</f>
        <v>2.6263635703066202</v>
      </c>
      <c r="Z41">
        <f>CJ41*'Value Calculations'!$D$7</f>
        <v>6.2398262708760885</v>
      </c>
      <c r="AA41">
        <f>CK41*'Value Calculations'!$D$8</f>
        <v>12.652895790751003</v>
      </c>
      <c r="AB41">
        <f>CL41*'Value Calculations'!$D$9</f>
        <v>6.5495303815508699</v>
      </c>
      <c r="AC41">
        <f>CM41*'Value Calculations'!$D$10</f>
        <v>3.6531647407620471</v>
      </c>
      <c r="AD41">
        <f>CN41*'Value Calculations'!$D$11</f>
        <v>0</v>
      </c>
      <c r="AE41">
        <f>CO41*'Value Calculations'!$D$12</f>
        <v>3.2555309583576562</v>
      </c>
      <c r="AF41">
        <f>CP41*'Value Calculations'!$D$13</f>
        <v>15.27111349071475</v>
      </c>
      <c r="AH41">
        <f>CS41*'Value Calculations'!$D$3</f>
        <v>3.6696188576343411</v>
      </c>
      <c r="AI41">
        <f>CT41*'Value Calculations'!$D$4</f>
        <v>2.6049016323571994</v>
      </c>
      <c r="AJ41">
        <f>CU41*'Value Calculations'!$D$5</f>
        <v>4.5107477858996665</v>
      </c>
      <c r="AK41">
        <f>CV41*'Value Calculations'!$D$6</f>
        <v>-0.50025972767745142</v>
      </c>
      <c r="AL41">
        <f>CW41*'Value Calculations'!$D$7</f>
        <v>1.9334672952010417</v>
      </c>
      <c r="AM41">
        <f>CX41*'Value Calculations'!$D$8</f>
        <v>6.1826649886624221</v>
      </c>
      <c r="AN41">
        <f>CY41*'Value Calculations'!$D$9</f>
        <v>4.0304802348005353</v>
      </c>
      <c r="AO41">
        <f>CZ41*'Value Calculations'!$D$10</f>
        <v>0.73063294815240942</v>
      </c>
      <c r="AP41">
        <f>DA41*'Value Calculations'!$D$11</f>
        <v>2.9721424440748123</v>
      </c>
      <c r="AQ41">
        <f>DB41*'Value Calculations'!$D$12</f>
        <v>0.81388273958941404</v>
      </c>
      <c r="AR41">
        <f>DC41*'Value Calculations'!$D$13</f>
        <v>7.4979791463419261</v>
      </c>
      <c r="AT41">
        <f>DF41*'Value Calculations'!$D$3</f>
        <v>8.9701794297728341</v>
      </c>
      <c r="AU41">
        <f>DG41*'Value Calculations'!$D$4</f>
        <v>9.7683811213394982</v>
      </c>
      <c r="AV41">
        <f>DH41*'Value Calculations'!$D$5</f>
        <v>13.797581462751921</v>
      </c>
      <c r="AW41">
        <f>DI41*'Value Calculations'!$D$6</f>
        <v>2.5012986383872571</v>
      </c>
      <c r="AX41">
        <f>DJ41*'Value Calculations'!$D$7</f>
        <v>4.4821287297842325</v>
      </c>
      <c r="AY41">
        <f>DK41*'Value Calculations'!$D$8</f>
        <v>15.744228285082215</v>
      </c>
      <c r="AZ41">
        <f>DL41*'Value Calculations'!$D$9</f>
        <v>7.3052454255759702</v>
      </c>
      <c r="BA41">
        <f>DM41*'Value Calculations'!$D$10</f>
        <v>4.3837976889144565</v>
      </c>
      <c r="BB41">
        <f>DN41*'Value Calculations'!$D$11</f>
        <v>1.9814282960498748</v>
      </c>
      <c r="BC41">
        <f>DO41*'Value Calculations'!$D$12</f>
        <v>4.0694136979470699</v>
      </c>
      <c r="BD41">
        <f>DP41*'Value Calculations'!$D$13</f>
        <v>18.572975867085507</v>
      </c>
      <c r="BF41">
        <f>DS41*'Value Calculations'!$D$3</f>
        <v>0</v>
      </c>
      <c r="BG41">
        <f>DT41*'Value Calculations'!$D$4</f>
        <v>0</v>
      </c>
      <c r="BH41">
        <f>DU41*'Value Calculations'!$D$5</f>
        <v>0</v>
      </c>
      <c r="BI41">
        <f>DV41*'Value Calculations'!$D$6</f>
        <v>0</v>
      </c>
      <c r="BJ41">
        <f>DW41*'Value Calculations'!$D$7</f>
        <v>0</v>
      </c>
      <c r="BK41">
        <f>DX41*'Value Calculations'!$D$8</f>
        <v>0</v>
      </c>
      <c r="BL41">
        <f>DY41*'Value Calculations'!$D$9</f>
        <v>0</v>
      </c>
      <c r="BM41">
        <f>DZ41*'Value Calculations'!$D$10</f>
        <v>0</v>
      </c>
      <c r="BN41">
        <f>EA41*'Value Calculations'!$D$11</f>
        <v>0</v>
      </c>
      <c r="BO41">
        <f>EB41*'Value Calculations'!$D$12</f>
        <v>0</v>
      </c>
      <c r="BP41">
        <f>EC41*'Value Calculations'!$D$13</f>
        <v>0</v>
      </c>
      <c r="BR41">
        <f>IFERROR(VLOOKUP($B41,'Raw Stats'!$CM$3:$DC$884,3,FALSE),0)</f>
        <v>82</v>
      </c>
      <c r="BS41">
        <f>IFERROR(VLOOKUP($B41,'Raw Stats'!$CM$3:$DC$884,4,FALSE),0)</f>
        <v>23</v>
      </c>
      <c r="BT41">
        <f>IFERROR(VLOOKUP($B41,'Raw Stats'!$CM$3:$DC$884,5,FALSE),0)</f>
        <v>36</v>
      </c>
      <c r="BU41">
        <f>IFERROR(VLOOKUP($B41,'Raw Stats'!$CM$3:$DC$884,6,FALSE),0)</f>
        <v>59</v>
      </c>
      <c r="BV41">
        <f>IFERROR(VLOOKUP($B41,'Raw Stats'!$CM$3:$DC$884,7,FALSE),0)</f>
        <v>-2</v>
      </c>
      <c r="BW41">
        <f>IFERROR(VLOOKUP($B41,'Raw Stats'!$CM$3:$DC$884,8,FALSE),0)</f>
        <v>79</v>
      </c>
      <c r="BX41">
        <f>IFERROR(VLOOKUP($B41,'Raw Stats'!$CM$3:$DC$884,9,FALSE),0)</f>
        <v>169</v>
      </c>
      <c r="BY41">
        <f>IFERROR(VLOOKUP($B41,'Raw Stats'!$CM$3:$DC$884,10,FALSE),0)</f>
        <v>73</v>
      </c>
      <c r="BZ41">
        <f>IFERROR(VLOOKUP($B41,'Raw Stats'!$CM$3:$DC$884,11,FALSE)+VLOOKUP($B41,'Raw Stats'!$CM$3:$DC$884,12,FALSE),0)</f>
        <v>17</v>
      </c>
      <c r="CA41">
        <f>IFERROR(VLOOKUP($B41,'Raw Stats'!$CM$3:$DC$884,13,FALSE)+VLOOKUP($B41,'Raw Stats'!$CM$3:$DC$884,14,FALSE),0)</f>
        <v>0</v>
      </c>
      <c r="CB41">
        <f>IFERROR(VLOOKUP($B41,'Raw Stats'!$CM$3:$DC$884,15,FALSE),0)</f>
        <v>2</v>
      </c>
      <c r="CC41">
        <f>IFERROR(VLOOKUP($B41,'Raw Stats'!$CM$3:$DC$884,16,FALSE),0)</f>
        <v>214</v>
      </c>
      <c r="CE41">
        <f>IFERROR(VLOOKUP($B41,'Raw Stats'!$BU$3:$CJ$528,3,FALSE),0)</f>
        <v>81</v>
      </c>
      <c r="CF41">
        <f>IFERROR(VLOOKUP($B41,'Raw Stats'!$BU$3:$CJ$528,4,FALSE),0)</f>
        <v>26</v>
      </c>
      <c r="CG41">
        <f>IFERROR(VLOOKUP($B41,'Raw Stats'!$BU$3:$CJ$5288,5,FALSE),0)</f>
        <v>39</v>
      </c>
      <c r="CH41">
        <f>IFERROR(VLOOKUP($B41,'Raw Stats'!$BU$3:$CJ$528,6,FALSE),0)</f>
        <v>65</v>
      </c>
      <c r="CI41">
        <f>IFERROR(VLOOKUP($B41,'Raw Stats'!$BU$3:$CJ$528,7,FALSE),0)</f>
        <v>21</v>
      </c>
      <c r="CJ41">
        <f>IFERROR(VLOOKUP($B41,'Raw Stats'!$BU$3:$CJ$528,8,FALSE),0)</f>
        <v>71</v>
      </c>
      <c r="CK41">
        <f>IFERROR(VLOOKUP($B41,'Raw Stats'!$BU$3:$CJ$528,9,FALSE),0)</f>
        <v>176</v>
      </c>
      <c r="CL41">
        <f>IFERROR(VLOOKUP($B41,'Raw Stats'!$BU$3:$CJ$528,10,FALSE),0)</f>
        <v>52</v>
      </c>
      <c r="CM41">
        <f>IFERROR(VLOOKUP($B41,'Raw Stats'!$BU$3:$CJ$528,11,FALSE)+VLOOKUP($B41,'Raw Stats'!$BU$3:$CJ$528,12,FALSE),0)</f>
        <v>10</v>
      </c>
      <c r="CN41">
        <f>IFERROR(VLOOKUP($B41,'Raw Stats'!$BU$3:$CJ$528,13,FALSE)+VLOOKUP($B41,'Raw Stats'!$BU$3:$CJ$528,14,FALSE),0)</f>
        <v>0</v>
      </c>
      <c r="CO41">
        <f>IFERROR(VLOOKUP($B41,'Raw Stats'!$BU$3:$CJ$528,15,FALSE),0)</f>
        <v>4</v>
      </c>
      <c r="CP41">
        <f>IFERROR(VLOOKUP($B41,'Raw Stats'!$BU$3:$CJ$528,16,FALSE),0)</f>
        <v>222</v>
      </c>
      <c r="CR41">
        <f>IFERROR(VLOOKUP($B41,'Raw Stats'!$BC$3:$BR$528,3,FALSE),0)</f>
        <v>36</v>
      </c>
      <c r="CS41">
        <f>IFERROR(VLOOKUP($B41,'Raw Stats'!$BC$3:$BR$528,4,FALSE),0)</f>
        <v>9</v>
      </c>
      <c r="CT41">
        <f>IFERROR(VLOOKUP($B41,'Raw Stats'!$BC$3:$BR$5288,5,FALSE),0)</f>
        <v>8</v>
      </c>
      <c r="CU41">
        <f>IFERROR(VLOOKUP($B41,'Raw Stats'!$BC$3:$BR$52888,6,FALSE),0)</f>
        <v>17</v>
      </c>
      <c r="CV41">
        <f>IFERROR(VLOOKUP($B41,'Raw Stats'!$BC$3:$BR$5288,7,FALSE),0)</f>
        <v>-4</v>
      </c>
      <c r="CW41">
        <f>IFERROR(VLOOKUP($B41,'Raw Stats'!$BC$3:$BR$5288,8,FALSE),0)</f>
        <v>22</v>
      </c>
      <c r="CX41">
        <f>IFERROR(VLOOKUP($B41,'Raw Stats'!$BC$3:$BR$5288,9,FALSE),0)</f>
        <v>86</v>
      </c>
      <c r="CY41">
        <f>IFERROR(VLOOKUP($B41,'Raw Stats'!$BC$3:$BR$5288,10,FALSE),0)</f>
        <v>32</v>
      </c>
      <c r="CZ41">
        <f>IFERROR(VLOOKUP($B41,'Raw Stats'!$BC$3:$BR$5288,11,FALSE)+VLOOKUP($B41,'Raw Stats'!$BC$3:$BR$5288,12,FALSE),0)</f>
        <v>2</v>
      </c>
      <c r="DA41">
        <f>IFERROR(VLOOKUP($B41,'Raw Stats'!$BC$3:$BR$5288,13,FALSE)+VLOOKUP($B41,'Raw Stats'!$BC$3:$BR$5288,14,FALSE),0)</f>
        <v>3</v>
      </c>
      <c r="DB41">
        <f>IFERROR(VLOOKUP($B41,'Raw Stats'!$BC$3:$BR$5288,15,FALSE),0)</f>
        <v>1</v>
      </c>
      <c r="DC41">
        <f>IFERROR(VLOOKUP($B41,'Raw Stats'!$BC$3:$BR$5288,16,FALSE),0)</f>
        <v>109</v>
      </c>
      <c r="DE41">
        <f>IFERROR(VLOOKUP($B41,'Raw Stats'!$AK$3:$AZ$528,3,FALSE),0)</f>
        <v>82</v>
      </c>
      <c r="DF41">
        <f>IFERROR(VLOOKUP($B41,'Raw Stats'!$AK$3:$AZ$528,4,FALSE),0)</f>
        <v>22</v>
      </c>
      <c r="DG41">
        <f>IFERROR(VLOOKUP($B41,'Raw Stats'!$AK$3:$AZ$528,5,FALSE),0)</f>
        <v>30</v>
      </c>
      <c r="DH41">
        <f>IFERROR(VLOOKUP($B41,'Raw Stats'!$AK$3:$AZ$528,6,FALSE),0)</f>
        <v>52</v>
      </c>
      <c r="DI41">
        <f>IFERROR(VLOOKUP($B41,'Raw Stats'!$AK$3:$AZ$528,7,FALSE),0)</f>
        <v>20</v>
      </c>
      <c r="DJ41">
        <f>IFERROR(VLOOKUP($B41,'Raw Stats'!$AK$3:$AZ$528,8,FALSE),0)</f>
        <v>51</v>
      </c>
      <c r="DK41">
        <f>IFERROR(VLOOKUP($B41,'Raw Stats'!$AK$3:$AZ$528,9,FALSE),0)</f>
        <v>219</v>
      </c>
      <c r="DL41">
        <f>IFERROR(VLOOKUP($B41,'Raw Stats'!$AK$3:$AZ$528,10,FALSE),0)</f>
        <v>58</v>
      </c>
      <c r="DM41">
        <f>IFERROR(VLOOKUP($B41,'Raw Stats'!$AK$3:$AZ$528,11,FALSE)+VLOOKUP($B41,'Raw Stats'!$AK$3:$AZ$528,12,FALSE),0)</f>
        <v>12</v>
      </c>
      <c r="DN41">
        <f>IFERROR(VLOOKUP($B41,'Raw Stats'!$AK$3:$AZ$528,13,FALSE)+VLOOKUP($B41,'Raw Stats'!$AK$3:$AZ$528,14,FALSE),0)</f>
        <v>2</v>
      </c>
      <c r="DO41">
        <f>IFERROR(VLOOKUP($B41,'Raw Stats'!$AK$3:$AZ$528,15,FALSE),0)</f>
        <v>5</v>
      </c>
      <c r="DP41">
        <f>IFERROR(VLOOKUP($B41,'Raw Stats'!$AK$3:$AZ$528,16,FALSE),0)</f>
        <v>270</v>
      </c>
      <c r="DR41">
        <f>IFERROR(VLOOKUP($B41,'Raw Stats'!$S$3:$AH$528,3,FALSE),0)</f>
        <v>0</v>
      </c>
      <c r="DS41">
        <f>IFERROR(VLOOKUP($B41,'Raw Stats'!$S$3:$AH$528,4,FALSE),0)</f>
        <v>0</v>
      </c>
      <c r="DT41">
        <f>IFERROR(VLOOKUP($B41,'Raw Stats'!$S$3:$AH$528,5,FALSE),0)</f>
        <v>0</v>
      </c>
      <c r="DU41">
        <f>IFERROR(VLOOKUP($B41,'Raw Stats'!$S$3:$AH$528,6,FALSE),0)</f>
        <v>0</v>
      </c>
      <c r="DV41">
        <f>IFERROR(VLOOKUP($B41,'Raw Stats'!$S$3:$AH$528,7,FALSE),0)</f>
        <v>0</v>
      </c>
      <c r="DW41">
        <f>IFERROR(VLOOKUP($B41,'Raw Stats'!$S$3:$AH$528,8,FALSE),0)</f>
        <v>0</v>
      </c>
      <c r="DX41">
        <f>IFERROR(VLOOKUP($B41,'Raw Stats'!$S$3:$AH$528,9,FALSE),0)</f>
        <v>0</v>
      </c>
      <c r="DY41">
        <f>IFERROR(VLOOKUP($B41,'Raw Stats'!$S$3:$AH$528,10,FALSE),0)</f>
        <v>0</v>
      </c>
      <c r="DZ41">
        <f>IFERROR(VLOOKUP($B41,'Raw Stats'!$S$3:$AH$528,11,FALSE)+VLOOKUP($B41,'Raw Stats'!$S$3:$AH$528,12,FALSE),0)</f>
        <v>0</v>
      </c>
      <c r="EA41">
        <f>IFERROR(VLOOKUP($B41,'Raw Stats'!$S$3:$AH$528,13,FALSE)+VLOOKUP($B41,'Raw Stats'!$S$3:$AH$528,14,FALSE),0)</f>
        <v>0</v>
      </c>
      <c r="EB41">
        <f>IFERROR(VLOOKUP($B41,'Raw Stats'!$S$3:$AH$528,15,FALSE),0)</f>
        <v>0</v>
      </c>
      <c r="EC41">
        <f>IFERROR(VLOOKUP($B41,'Raw Stats'!$S$3:$AH$528,16,FALSE),0)</f>
        <v>0</v>
      </c>
    </row>
    <row r="42" spans="1:133" x14ac:dyDescent="0.2">
      <c r="A42">
        <f>IFERROR(VLOOKUP(B42,Sheet2!$W$1:$X$300,2,FALSE),301)</f>
        <v>34</v>
      </c>
      <c r="B42" t="s">
        <v>31</v>
      </c>
      <c r="C42">
        <f t="shared" si="0"/>
        <v>1.0126640038843451</v>
      </c>
      <c r="D42">
        <f t="shared" si="1"/>
        <v>1.2170599164302176</v>
      </c>
      <c r="E42">
        <f t="shared" si="2"/>
        <v>1.3076518219780866</v>
      </c>
      <c r="F42">
        <f t="shared" si="3"/>
        <v>1.0206302925465411</v>
      </c>
      <c r="G42">
        <f t="shared" si="4"/>
        <v>1.1650442796678449</v>
      </c>
      <c r="H42">
        <v>1.0900000000000001</v>
      </c>
      <c r="J42">
        <f>BS42*'Value Calculations'!$D$3</f>
        <v>6.9315022866426439</v>
      </c>
      <c r="K42">
        <f>BT42*'Value Calculations'!$D$4</f>
        <v>15.955022498187846</v>
      </c>
      <c r="L42">
        <f>BU42*'Value Calculations'!$D$5</f>
        <v>17.512314933492821</v>
      </c>
      <c r="M42">
        <f>BV42*'Value Calculations'!$D$6</f>
        <v>-0.75038959151617712</v>
      </c>
      <c r="N42">
        <f>BW42*'Value Calculations'!$D$7</f>
        <v>2.8123160657469697</v>
      </c>
      <c r="O42">
        <f>BX42*'Value Calculations'!$D$8</f>
        <v>3.9540299346096885</v>
      </c>
      <c r="P42">
        <f>BY42*'Value Calculations'!$D$9</f>
        <v>3.2747651907754349</v>
      </c>
      <c r="Q42">
        <f>BZ42*'Value Calculations'!$D$10</f>
        <v>10.228861274133731</v>
      </c>
      <c r="R42">
        <f>CA42*'Value Calculations'!$D$11</f>
        <v>0</v>
      </c>
      <c r="S42">
        <f>CB42*'Value Calculations'!$D$12</f>
        <v>2.441648218768242</v>
      </c>
      <c r="T42">
        <f>CC42*'Value Calculations'!$D$13</f>
        <v>15.61505748825337</v>
      </c>
      <c r="V42">
        <f>CF42*'Value Calculations'!$D$3</f>
        <v>6.5237668580166064</v>
      </c>
      <c r="W42">
        <f>CG42*'Value Calculations'!$D$4</f>
        <v>10.419606529428798</v>
      </c>
      <c r="X42">
        <f>CH42*'Value Calculations'!$D$5</f>
        <v>12.736229042540234</v>
      </c>
      <c r="Y42">
        <f>CI42*'Value Calculations'!$D$6</f>
        <v>2.376233706467894</v>
      </c>
      <c r="Z42">
        <f>CJ42*'Value Calculations'!$D$7</f>
        <v>1.7576975410918561</v>
      </c>
      <c r="AA42">
        <f>CK42*'Value Calculations'!$D$8</f>
        <v>1.6535034272004152</v>
      </c>
      <c r="AB42">
        <f>CL42*'Value Calculations'!$D$9</f>
        <v>1.8892876100627509</v>
      </c>
      <c r="AC42">
        <f>CM42*'Value Calculations'!$D$10</f>
        <v>6.2103800592954803</v>
      </c>
      <c r="AD42">
        <f>CN42*'Value Calculations'!$D$11</f>
        <v>0</v>
      </c>
      <c r="AE42">
        <f>CO42*'Value Calculations'!$D$12</f>
        <v>0.81388273958941404</v>
      </c>
      <c r="AF42">
        <f>CP42*'Value Calculations'!$D$13</f>
        <v>10.387108725666339</v>
      </c>
      <c r="AH42">
        <f>CS42*'Value Calculations'!$D$3</f>
        <v>4.4850897148864171</v>
      </c>
      <c r="AI42">
        <f>CT42*'Value Calculations'!$D$4</f>
        <v>12.047670049652048</v>
      </c>
      <c r="AJ42">
        <f>CU42*'Value Calculations'!$D$5</f>
        <v>12.736229042540234</v>
      </c>
      <c r="AK42">
        <f>CV42*'Value Calculations'!$D$6</f>
        <v>0.25012986383872571</v>
      </c>
      <c r="AL42">
        <f>CW42*'Value Calculations'!$D$7</f>
        <v>1.5819277869826704</v>
      </c>
      <c r="AM42">
        <f>CX42*'Value Calculations'!$D$8</f>
        <v>1.4378290671307958</v>
      </c>
      <c r="AN42">
        <f>CY42*'Value Calculations'!$D$9</f>
        <v>1.2595250733751673</v>
      </c>
      <c r="AO42">
        <f>CZ42*'Value Calculations'!$D$10</f>
        <v>8.402278903752709</v>
      </c>
      <c r="AP42">
        <f>DA42*'Value Calculations'!$D$11</f>
        <v>1.9814282960498748</v>
      </c>
      <c r="AQ42">
        <f>DB42*'Value Calculations'!$D$12</f>
        <v>4.0694136979470699</v>
      </c>
      <c r="AR42">
        <f>DC42*'Value Calculations'!$D$13</f>
        <v>11.900462314836268</v>
      </c>
      <c r="AT42">
        <f>DF42*'Value Calculations'!$D$3</f>
        <v>8.9701794297728341</v>
      </c>
      <c r="AU42">
        <f>DG42*'Value Calculations'!$D$4</f>
        <v>15.303797090098547</v>
      </c>
      <c r="AV42">
        <f>DH42*'Value Calculations'!$D$5</f>
        <v>18.308329248651585</v>
      </c>
      <c r="AW42">
        <f>DI42*'Value Calculations'!$D$6</f>
        <v>1.75090904687108</v>
      </c>
      <c r="AX42">
        <f>DJ42*'Value Calculations'!$D$7</f>
        <v>4.1305892215658613</v>
      </c>
      <c r="AY42">
        <f>DK42*'Value Calculations'!$D$8</f>
        <v>3.2351154010442906</v>
      </c>
      <c r="AZ42">
        <f>DL42*'Value Calculations'!$D$9</f>
        <v>3.2747651907754349</v>
      </c>
      <c r="BA42">
        <f>DM42*'Value Calculations'!$D$10</f>
        <v>5.1144306370668655</v>
      </c>
      <c r="BB42">
        <f>DN42*'Value Calculations'!$D$11</f>
        <v>1.9814282960498748</v>
      </c>
      <c r="BC42">
        <f>DO42*'Value Calculations'!$D$12</f>
        <v>3.2555309583576562</v>
      </c>
      <c r="BD42">
        <f>DP42*'Value Calculations'!$D$13</f>
        <v>18.366609468562334</v>
      </c>
      <c r="BF42">
        <f>DS42*'Value Calculations'!$D$3</f>
        <v>9.7856502870249091</v>
      </c>
      <c r="BG42">
        <f>DT42*'Value Calculations'!$D$4</f>
        <v>18.234311426500398</v>
      </c>
      <c r="BH42">
        <f>DU42*'Value Calculations'!$D$5</f>
        <v>21.227048404233724</v>
      </c>
      <c r="BI42">
        <f>DV42*'Value Calculations'!$D$6</f>
        <v>-0.12506493191936285</v>
      </c>
      <c r="BJ42">
        <f>DW42*'Value Calculations'!$D$7</f>
        <v>3.5153950821837121</v>
      </c>
      <c r="BK42">
        <f>DX42*'Value Calculations'!$D$8</f>
        <v>2.7318752275485121</v>
      </c>
      <c r="BL42">
        <f>DY42*'Value Calculations'!$D$9</f>
        <v>2.3930976394128178</v>
      </c>
      <c r="BM42">
        <f>DZ42*'Value Calculations'!$D$10</f>
        <v>10.959494222286141</v>
      </c>
      <c r="BN42">
        <f>EA42*'Value Calculations'!$D$11</f>
        <v>0.9907141480249374</v>
      </c>
      <c r="BO42">
        <f>EB42*'Value Calculations'!$D$12</f>
        <v>2.441648218768242</v>
      </c>
      <c r="BP42">
        <f>EC42*'Value Calculations'!$D$13</f>
        <v>21.049372649363573</v>
      </c>
      <c r="BR42">
        <f>IFERROR(VLOOKUP($B42,'Raw Stats'!$CM$3:$DC$884,3,FALSE),0)</f>
        <v>77</v>
      </c>
      <c r="BS42">
        <f>IFERROR(VLOOKUP($B42,'Raw Stats'!$CM$3:$DC$884,4,FALSE),0)</f>
        <v>17</v>
      </c>
      <c r="BT42">
        <f>IFERROR(VLOOKUP($B42,'Raw Stats'!$CM$3:$DC$884,5,FALSE),0)</f>
        <v>49</v>
      </c>
      <c r="BU42">
        <f>IFERROR(VLOOKUP($B42,'Raw Stats'!$CM$3:$DC$884,6,FALSE),0)</f>
        <v>66</v>
      </c>
      <c r="BV42">
        <f>IFERROR(VLOOKUP($B42,'Raw Stats'!$CM$3:$DC$884,7,FALSE),0)</f>
        <v>-6</v>
      </c>
      <c r="BW42">
        <f>IFERROR(VLOOKUP($B42,'Raw Stats'!$CM$3:$DC$884,8,FALSE),0)</f>
        <v>32</v>
      </c>
      <c r="BX42">
        <f>IFERROR(VLOOKUP($B42,'Raw Stats'!$CM$3:$DC$884,9,FALSE),0)</f>
        <v>55</v>
      </c>
      <c r="BY42">
        <f>IFERROR(VLOOKUP($B42,'Raw Stats'!$CM$3:$DC$884,10,FALSE),0)</f>
        <v>26</v>
      </c>
      <c r="BZ42">
        <f>IFERROR(VLOOKUP($B42,'Raw Stats'!$CM$3:$DC$884,11,FALSE)+VLOOKUP($B42,'Raw Stats'!$CM$3:$DC$884,12,FALSE),0)</f>
        <v>28</v>
      </c>
      <c r="CA42">
        <f>IFERROR(VLOOKUP($B42,'Raw Stats'!$CM$3:$DC$884,13,FALSE)+VLOOKUP($B42,'Raw Stats'!$CM$3:$DC$884,14,FALSE),0)</f>
        <v>0</v>
      </c>
      <c r="CB42">
        <f>IFERROR(VLOOKUP($B42,'Raw Stats'!$CM$3:$DC$884,15,FALSE),0)</f>
        <v>3</v>
      </c>
      <c r="CC42">
        <f>IFERROR(VLOOKUP($B42,'Raw Stats'!$CM$3:$DC$884,16,FALSE),0)</f>
        <v>227</v>
      </c>
      <c r="CE42">
        <f>IFERROR(VLOOKUP($B42,'Raw Stats'!$BU$3:$CJ$528,3,FALSE),0)</f>
        <v>45</v>
      </c>
      <c r="CF42">
        <f>IFERROR(VLOOKUP($B42,'Raw Stats'!$BU$3:$CJ$528,4,FALSE),0)</f>
        <v>16</v>
      </c>
      <c r="CG42">
        <f>IFERROR(VLOOKUP($B42,'Raw Stats'!$BU$3:$CJ$5288,5,FALSE),0)</f>
        <v>32</v>
      </c>
      <c r="CH42">
        <f>IFERROR(VLOOKUP($B42,'Raw Stats'!$BU$3:$CJ$528,6,FALSE),0)</f>
        <v>48</v>
      </c>
      <c r="CI42">
        <f>IFERROR(VLOOKUP($B42,'Raw Stats'!$BU$3:$CJ$528,7,FALSE),0)</f>
        <v>19</v>
      </c>
      <c r="CJ42">
        <f>IFERROR(VLOOKUP($B42,'Raw Stats'!$BU$3:$CJ$528,8,FALSE),0)</f>
        <v>20</v>
      </c>
      <c r="CK42">
        <f>IFERROR(VLOOKUP($B42,'Raw Stats'!$BU$3:$CJ$528,9,FALSE),0)</f>
        <v>23</v>
      </c>
      <c r="CL42">
        <f>IFERROR(VLOOKUP($B42,'Raw Stats'!$BU$3:$CJ$528,10,FALSE),0)</f>
        <v>15</v>
      </c>
      <c r="CM42">
        <f>IFERROR(VLOOKUP($B42,'Raw Stats'!$BU$3:$CJ$528,11,FALSE)+VLOOKUP($B42,'Raw Stats'!$BU$3:$CJ$528,12,FALSE),0)</f>
        <v>17</v>
      </c>
      <c r="CN42">
        <f>IFERROR(VLOOKUP($B42,'Raw Stats'!$BU$3:$CJ$528,13,FALSE)+VLOOKUP($B42,'Raw Stats'!$BU$3:$CJ$528,14,FALSE),0)</f>
        <v>0</v>
      </c>
      <c r="CO42">
        <f>IFERROR(VLOOKUP($B42,'Raw Stats'!$BU$3:$CJ$528,15,FALSE),0)</f>
        <v>1</v>
      </c>
      <c r="CP42">
        <f>IFERROR(VLOOKUP($B42,'Raw Stats'!$BU$3:$CJ$528,16,FALSE),0)</f>
        <v>151</v>
      </c>
      <c r="CR42">
        <f>IFERROR(VLOOKUP($B42,'Raw Stats'!$BC$3:$BR$528,3,FALSE),0)</f>
        <v>46</v>
      </c>
      <c r="CS42">
        <f>IFERROR(VLOOKUP($B42,'Raw Stats'!$BC$3:$BR$528,4,FALSE),0)</f>
        <v>11</v>
      </c>
      <c r="CT42">
        <f>IFERROR(VLOOKUP($B42,'Raw Stats'!$BC$3:$BR$5288,5,FALSE),0)</f>
        <v>37</v>
      </c>
      <c r="CU42">
        <f>IFERROR(VLOOKUP($B42,'Raw Stats'!$BC$3:$BR$52888,6,FALSE),0)</f>
        <v>48</v>
      </c>
      <c r="CV42">
        <f>IFERROR(VLOOKUP($B42,'Raw Stats'!$BC$3:$BR$5288,7,FALSE),0)</f>
        <v>2</v>
      </c>
      <c r="CW42">
        <f>IFERROR(VLOOKUP($B42,'Raw Stats'!$BC$3:$BR$5288,8,FALSE),0)</f>
        <v>18</v>
      </c>
      <c r="CX42">
        <f>IFERROR(VLOOKUP($B42,'Raw Stats'!$BC$3:$BR$5288,9,FALSE),0)</f>
        <v>20</v>
      </c>
      <c r="CY42">
        <f>IFERROR(VLOOKUP($B42,'Raw Stats'!$BC$3:$BR$5288,10,FALSE),0)</f>
        <v>10</v>
      </c>
      <c r="CZ42">
        <f>IFERROR(VLOOKUP($B42,'Raw Stats'!$BC$3:$BR$5288,11,FALSE)+VLOOKUP($B42,'Raw Stats'!$BC$3:$BR$5288,12,FALSE),0)</f>
        <v>23</v>
      </c>
      <c r="DA42">
        <f>IFERROR(VLOOKUP($B42,'Raw Stats'!$BC$3:$BR$5288,13,FALSE)+VLOOKUP($B42,'Raw Stats'!$BC$3:$BR$5288,14,FALSE),0)</f>
        <v>2</v>
      </c>
      <c r="DB42">
        <f>IFERROR(VLOOKUP($B42,'Raw Stats'!$BC$3:$BR$5288,15,FALSE),0)</f>
        <v>5</v>
      </c>
      <c r="DC42">
        <f>IFERROR(VLOOKUP($B42,'Raw Stats'!$BC$3:$BR$5288,16,FALSE),0)</f>
        <v>173</v>
      </c>
      <c r="DE42">
        <f>IFERROR(VLOOKUP($B42,'Raw Stats'!$AK$3:$AZ$528,3,FALSE),0)</f>
        <v>82</v>
      </c>
      <c r="DF42">
        <f>IFERROR(VLOOKUP($B42,'Raw Stats'!$AK$3:$AZ$528,4,FALSE),0)</f>
        <v>22</v>
      </c>
      <c r="DG42">
        <f>IFERROR(VLOOKUP($B42,'Raw Stats'!$AK$3:$AZ$528,5,FALSE),0)</f>
        <v>47</v>
      </c>
      <c r="DH42">
        <f>IFERROR(VLOOKUP($B42,'Raw Stats'!$AK$3:$AZ$528,6,FALSE),0)</f>
        <v>69</v>
      </c>
      <c r="DI42">
        <f>IFERROR(VLOOKUP($B42,'Raw Stats'!$AK$3:$AZ$528,7,FALSE),0)</f>
        <v>14</v>
      </c>
      <c r="DJ42">
        <f>IFERROR(VLOOKUP($B42,'Raw Stats'!$AK$3:$AZ$528,8,FALSE),0)</f>
        <v>47</v>
      </c>
      <c r="DK42">
        <f>IFERROR(VLOOKUP($B42,'Raw Stats'!$AK$3:$AZ$528,9,FALSE),0)</f>
        <v>45</v>
      </c>
      <c r="DL42">
        <f>IFERROR(VLOOKUP($B42,'Raw Stats'!$AK$3:$AZ$528,10,FALSE),0)</f>
        <v>26</v>
      </c>
      <c r="DM42">
        <f>IFERROR(VLOOKUP($B42,'Raw Stats'!$AK$3:$AZ$528,11,FALSE)+VLOOKUP($B42,'Raw Stats'!$AK$3:$AZ$528,12,FALSE),0)</f>
        <v>14</v>
      </c>
      <c r="DN42">
        <f>IFERROR(VLOOKUP($B42,'Raw Stats'!$AK$3:$AZ$528,13,FALSE)+VLOOKUP($B42,'Raw Stats'!$AK$3:$AZ$528,14,FALSE),0)</f>
        <v>2</v>
      </c>
      <c r="DO42">
        <f>IFERROR(VLOOKUP($B42,'Raw Stats'!$AK$3:$AZ$528,15,FALSE),0)</f>
        <v>4</v>
      </c>
      <c r="DP42">
        <f>IFERROR(VLOOKUP($B42,'Raw Stats'!$AK$3:$AZ$528,16,FALSE),0)</f>
        <v>267</v>
      </c>
      <c r="DR42">
        <f>IFERROR(VLOOKUP($B42,'Raw Stats'!$S$3:$AH$528,3,FALSE),0)</f>
        <v>80</v>
      </c>
      <c r="DS42">
        <f>IFERROR(VLOOKUP($B42,'Raw Stats'!$S$3:$AH$528,4,FALSE),0)</f>
        <v>24</v>
      </c>
      <c r="DT42">
        <f>IFERROR(VLOOKUP($B42,'Raw Stats'!$S$3:$AH$528,5,FALSE),0)</f>
        <v>56</v>
      </c>
      <c r="DU42">
        <f>IFERROR(VLOOKUP($B42,'Raw Stats'!$S$3:$AH$528,6,FALSE),0)</f>
        <v>80</v>
      </c>
      <c r="DV42">
        <f>IFERROR(VLOOKUP($B42,'Raw Stats'!$S$3:$AH$528,7,FALSE),0)</f>
        <v>-1</v>
      </c>
      <c r="DW42">
        <f>IFERROR(VLOOKUP($B42,'Raw Stats'!$S$3:$AH$528,8,FALSE),0)</f>
        <v>40</v>
      </c>
      <c r="DX42">
        <f>IFERROR(VLOOKUP($B42,'Raw Stats'!$S$3:$AH$528,9,FALSE),0)</f>
        <v>38</v>
      </c>
      <c r="DY42">
        <f>IFERROR(VLOOKUP($B42,'Raw Stats'!$S$3:$AH$528,10,FALSE),0)</f>
        <v>19</v>
      </c>
      <c r="DZ42">
        <f>IFERROR(VLOOKUP($B42,'Raw Stats'!$S$3:$AH$528,11,FALSE)+VLOOKUP($B42,'Raw Stats'!$S$3:$AH$528,12,FALSE),0)</f>
        <v>30</v>
      </c>
      <c r="EA42">
        <f>IFERROR(VLOOKUP($B42,'Raw Stats'!$S$3:$AH$528,13,FALSE)+VLOOKUP($B42,'Raw Stats'!$S$3:$AH$528,14,FALSE),0)</f>
        <v>1</v>
      </c>
      <c r="EB42">
        <f>IFERROR(VLOOKUP($B42,'Raw Stats'!$S$3:$AH$528,15,FALSE),0)</f>
        <v>3</v>
      </c>
      <c r="EC42">
        <f>IFERROR(VLOOKUP($B42,'Raw Stats'!$S$3:$AH$528,16,FALSE),0)</f>
        <v>306</v>
      </c>
    </row>
    <row r="43" spans="1:133" x14ac:dyDescent="0.2">
      <c r="A43">
        <f>IFERROR(VLOOKUP(B43,Sheet2!$W$1:$X$300,2,FALSE),301)</f>
        <v>40</v>
      </c>
      <c r="B43" t="s">
        <v>100</v>
      </c>
      <c r="C43">
        <f t="shared" si="0"/>
        <v>1.2273989268873868</v>
      </c>
      <c r="D43">
        <f t="shared" si="1"/>
        <v>0.96959490364169609</v>
      </c>
      <c r="E43">
        <f t="shared" si="2"/>
        <v>0.74835103469473019</v>
      </c>
      <c r="F43">
        <f t="shared" si="3"/>
        <v>0.8835522443009397</v>
      </c>
      <c r="G43">
        <f t="shared" si="4"/>
        <v>0.64278465239980553</v>
      </c>
      <c r="H43">
        <v>1.08</v>
      </c>
      <c r="J43">
        <f>BS43*'Value Calculations'!$D$3</f>
        <v>12.639798287407174</v>
      </c>
      <c r="K43">
        <f>BT43*'Value Calculations'!$D$4</f>
        <v>13.675733569875296</v>
      </c>
      <c r="L43">
        <f>BU43*'Value Calculations'!$D$5</f>
        <v>19.369681668863272</v>
      </c>
      <c r="M43">
        <f>BV43*'Value Calculations'!$D$6</f>
        <v>2.0010389107098057</v>
      </c>
      <c r="N43">
        <f>BW43*'Value Calculations'!$D$7</f>
        <v>4.3942438527296401</v>
      </c>
      <c r="O43">
        <f>BX43*'Value Calculations'!$D$8</f>
        <v>13.875050497812179</v>
      </c>
      <c r="P43">
        <f>BY43*'Value Calculations'!$D$9</f>
        <v>6.5495303815508699</v>
      </c>
      <c r="Q43">
        <f>BZ43*'Value Calculations'!$D$10</f>
        <v>9.4982283259813229</v>
      </c>
      <c r="R43">
        <f>CA43*'Value Calculations'!$D$11</f>
        <v>0</v>
      </c>
      <c r="S43">
        <f>CB43*'Value Calculations'!$D$12</f>
        <v>2.441648218768242</v>
      </c>
      <c r="T43">
        <f>CC43*'Value Calculations'!$D$13</f>
        <v>12.519561510405786</v>
      </c>
      <c r="V43">
        <f>CF43*'Value Calculations'!$D$3</f>
        <v>7.3392377152686823</v>
      </c>
      <c r="W43">
        <f>CG43*'Value Calculations'!$D$4</f>
        <v>6.8378667849376482</v>
      </c>
      <c r="X43">
        <f>CH43*'Value Calculations'!$D$5</f>
        <v>10.348186097063941</v>
      </c>
      <c r="Y43">
        <f>CI43*'Value Calculations'!$D$6</f>
        <v>0.62532465959681427</v>
      </c>
      <c r="Z43">
        <f>CJ43*'Value Calculations'!$D$7</f>
        <v>8.4369481972409091</v>
      </c>
      <c r="AA43">
        <f>CK43*'Value Calculations'!$D$8</f>
        <v>15.097205204873356</v>
      </c>
      <c r="AB43">
        <f>CL43*'Value Calculations'!$D$9</f>
        <v>5.2900053081757026</v>
      </c>
      <c r="AC43">
        <f>CM43*'Value Calculations'!$D$10</f>
        <v>2.1918988444572283</v>
      </c>
      <c r="AD43">
        <f>CN43*'Value Calculations'!$D$11</f>
        <v>0</v>
      </c>
      <c r="AE43">
        <f>CO43*'Value Calculations'!$D$12</f>
        <v>4.0694136979470699</v>
      </c>
      <c r="AF43">
        <f>CP43*'Value Calculations'!$D$13</f>
        <v>7.6355567453573752</v>
      </c>
      <c r="AH43">
        <f>CS43*'Value Calculations'!$D$3</f>
        <v>2.4464125717562273</v>
      </c>
      <c r="AI43">
        <f>CT43*'Value Calculations'!$D$4</f>
        <v>4.2329651525804488</v>
      </c>
      <c r="AJ43">
        <f>CU43*'Value Calculations'!$D$5</f>
        <v>5.0414239960055092</v>
      </c>
      <c r="AK43">
        <f>CV43*'Value Calculations'!$D$6</f>
        <v>0.75038959151617712</v>
      </c>
      <c r="AL43">
        <f>CW43*'Value Calculations'!$D$7</f>
        <v>2.4607765575285985</v>
      </c>
      <c r="AM43">
        <f>CX43*'Value Calculations'!$D$8</f>
        <v>7.1172538822974394</v>
      </c>
      <c r="AN43">
        <f>CY43*'Value Calculations'!$D$9</f>
        <v>4.156432742138052</v>
      </c>
      <c r="AO43">
        <f>CZ43*'Value Calculations'!$D$10</f>
        <v>1.0959494222286141</v>
      </c>
      <c r="AP43">
        <f>DA43*'Value Calculations'!$D$11</f>
        <v>0</v>
      </c>
      <c r="AQ43">
        <f>DB43*'Value Calculations'!$D$12</f>
        <v>1.6277654791788281</v>
      </c>
      <c r="AR43">
        <f>DC43*'Value Calculations'!$D$13</f>
        <v>4.7464271660329622</v>
      </c>
      <c r="AT43">
        <f>DF43*'Value Calculations'!$D$3</f>
        <v>6.1160314293905689</v>
      </c>
      <c r="AU43">
        <f>DG43*'Value Calculations'!$D$4</f>
        <v>10.419606529428798</v>
      </c>
      <c r="AV43">
        <f>DH43*'Value Calculations'!$D$5</f>
        <v>12.470890937487313</v>
      </c>
      <c r="AW43">
        <f>DI43*'Value Calculations'!$D$6</f>
        <v>0.25012986383872571</v>
      </c>
      <c r="AX43">
        <f>DJ43*'Value Calculations'!$D$7</f>
        <v>10.897724754769508</v>
      </c>
      <c r="AY43">
        <f>DK43*'Value Calculations'!$D$8</f>
        <v>14.090724857881799</v>
      </c>
      <c r="AZ43">
        <f>DL43*'Value Calculations'!$D$9</f>
        <v>3.7785752201255018</v>
      </c>
      <c r="BA43">
        <f>DM43*'Value Calculations'!$D$10</f>
        <v>1.4612658963048188</v>
      </c>
      <c r="BB43">
        <f>DN43*'Value Calculations'!$D$11</f>
        <v>0</v>
      </c>
      <c r="BC43">
        <f>DO43*'Value Calculations'!$D$12</f>
        <v>2.441648218768242</v>
      </c>
      <c r="BD43">
        <f>DP43*'Value Calculations'!$D$13</f>
        <v>10.524686324681786</v>
      </c>
      <c r="BF43">
        <f>DS43*'Value Calculations'!$D$3</f>
        <v>5.7082960007645305</v>
      </c>
      <c r="BG43">
        <f>DT43*'Value Calculations'!$D$4</f>
        <v>6.5122540808929985</v>
      </c>
      <c r="BH43">
        <f>DU43*'Value Calculations'!$D$5</f>
        <v>9.021495571799333</v>
      </c>
      <c r="BI43">
        <f>DV43*'Value Calculations'!$D$6</f>
        <v>-2.376233706467894</v>
      </c>
      <c r="BJ43">
        <f>DW43*'Value Calculations'!$D$7</f>
        <v>3.7790497133474905</v>
      </c>
      <c r="BK43">
        <f>DX43*'Value Calculations'!$D$8</f>
        <v>8.5550829494282361</v>
      </c>
      <c r="BL43">
        <f>DY43*'Value Calculations'!$D$9</f>
        <v>5.1640528008381859</v>
      </c>
      <c r="BM43">
        <f>DZ43*'Value Calculations'!$D$10</f>
        <v>3.6531647407620471</v>
      </c>
      <c r="BN43">
        <f>EA43*'Value Calculations'!$D$11</f>
        <v>0</v>
      </c>
      <c r="BO43">
        <f>EB43*'Value Calculations'!$D$12</f>
        <v>2.441648218768242</v>
      </c>
      <c r="BP43">
        <f>EC43*'Value Calculations'!$D$13</f>
        <v>10.24953112665089</v>
      </c>
      <c r="BR43">
        <f>IFERROR(VLOOKUP($B43,'Raw Stats'!$CM$3:$DC$884,3,FALSE),0)</f>
        <v>79</v>
      </c>
      <c r="BS43">
        <f>IFERROR(VLOOKUP($B43,'Raw Stats'!$CM$3:$DC$884,4,FALSE),0)</f>
        <v>31</v>
      </c>
      <c r="BT43">
        <f>IFERROR(VLOOKUP($B43,'Raw Stats'!$CM$3:$DC$884,5,FALSE),0)</f>
        <v>42</v>
      </c>
      <c r="BU43">
        <f>IFERROR(VLOOKUP($B43,'Raw Stats'!$CM$3:$DC$884,6,FALSE),0)</f>
        <v>73</v>
      </c>
      <c r="BV43">
        <f>IFERROR(VLOOKUP($B43,'Raw Stats'!$CM$3:$DC$884,7,FALSE),0)</f>
        <v>16</v>
      </c>
      <c r="BW43">
        <f>IFERROR(VLOOKUP($B43,'Raw Stats'!$CM$3:$DC$884,8,FALSE),0)</f>
        <v>50</v>
      </c>
      <c r="BX43">
        <f>IFERROR(VLOOKUP($B43,'Raw Stats'!$CM$3:$DC$884,9,FALSE),0)</f>
        <v>193</v>
      </c>
      <c r="BY43">
        <f>IFERROR(VLOOKUP($B43,'Raw Stats'!$CM$3:$DC$884,10,FALSE),0)</f>
        <v>52</v>
      </c>
      <c r="BZ43">
        <f>IFERROR(VLOOKUP($B43,'Raw Stats'!$CM$3:$DC$884,11,FALSE)+VLOOKUP($B43,'Raw Stats'!$CM$3:$DC$884,12,FALSE),0)</f>
        <v>26</v>
      </c>
      <c r="CA43">
        <f>IFERROR(VLOOKUP($B43,'Raw Stats'!$CM$3:$DC$884,13,FALSE)+VLOOKUP($B43,'Raw Stats'!$CM$3:$DC$884,14,FALSE),0)</f>
        <v>0</v>
      </c>
      <c r="CB43">
        <f>IFERROR(VLOOKUP($B43,'Raw Stats'!$CM$3:$DC$884,15,FALSE),0)</f>
        <v>3</v>
      </c>
      <c r="CC43">
        <f>IFERROR(VLOOKUP($B43,'Raw Stats'!$CM$3:$DC$884,16,FALSE),0)</f>
        <v>182</v>
      </c>
      <c r="CE43">
        <f>IFERROR(VLOOKUP($B43,'Raw Stats'!$BU$3:$CJ$528,3,FALSE),0)</f>
        <v>70</v>
      </c>
      <c r="CF43">
        <f>IFERROR(VLOOKUP($B43,'Raw Stats'!$BU$3:$CJ$528,4,FALSE),0)</f>
        <v>18</v>
      </c>
      <c r="CG43">
        <f>IFERROR(VLOOKUP($B43,'Raw Stats'!$BU$3:$CJ$5288,5,FALSE),0)</f>
        <v>21</v>
      </c>
      <c r="CH43">
        <f>IFERROR(VLOOKUP($B43,'Raw Stats'!$BU$3:$CJ$528,6,FALSE),0)</f>
        <v>39</v>
      </c>
      <c r="CI43">
        <f>IFERROR(VLOOKUP($B43,'Raw Stats'!$BU$3:$CJ$528,7,FALSE),0)</f>
        <v>5</v>
      </c>
      <c r="CJ43">
        <f>IFERROR(VLOOKUP($B43,'Raw Stats'!$BU$3:$CJ$528,8,FALSE),0)</f>
        <v>96</v>
      </c>
      <c r="CK43">
        <f>IFERROR(VLOOKUP($B43,'Raw Stats'!$BU$3:$CJ$528,9,FALSE),0)</f>
        <v>210</v>
      </c>
      <c r="CL43">
        <f>IFERROR(VLOOKUP($B43,'Raw Stats'!$BU$3:$CJ$528,10,FALSE),0)</f>
        <v>42</v>
      </c>
      <c r="CM43">
        <f>IFERROR(VLOOKUP($B43,'Raw Stats'!$BU$3:$CJ$528,11,FALSE)+VLOOKUP($B43,'Raw Stats'!$BU$3:$CJ$528,12,FALSE),0)</f>
        <v>6</v>
      </c>
      <c r="CN43">
        <f>IFERROR(VLOOKUP($B43,'Raw Stats'!$BU$3:$CJ$528,13,FALSE)+VLOOKUP($B43,'Raw Stats'!$BU$3:$CJ$528,14,FALSE),0)</f>
        <v>0</v>
      </c>
      <c r="CO43">
        <f>IFERROR(VLOOKUP($B43,'Raw Stats'!$BU$3:$CJ$528,15,FALSE),0)</f>
        <v>5</v>
      </c>
      <c r="CP43">
        <f>IFERROR(VLOOKUP($B43,'Raw Stats'!$BU$3:$CJ$528,16,FALSE),0)</f>
        <v>111</v>
      </c>
      <c r="CR43">
        <f>IFERROR(VLOOKUP($B43,'Raw Stats'!$BC$3:$BR$528,3,FALSE),0)</f>
        <v>45</v>
      </c>
      <c r="CS43">
        <f>IFERROR(VLOOKUP($B43,'Raw Stats'!$BC$3:$BR$528,4,FALSE),0)</f>
        <v>6</v>
      </c>
      <c r="CT43">
        <f>IFERROR(VLOOKUP($B43,'Raw Stats'!$BC$3:$BR$5288,5,FALSE),0)</f>
        <v>13</v>
      </c>
      <c r="CU43">
        <f>IFERROR(VLOOKUP($B43,'Raw Stats'!$BC$3:$BR$52888,6,FALSE),0)</f>
        <v>19</v>
      </c>
      <c r="CV43">
        <f>IFERROR(VLOOKUP($B43,'Raw Stats'!$BC$3:$BR$5288,7,FALSE),0)</f>
        <v>6</v>
      </c>
      <c r="CW43">
        <f>IFERROR(VLOOKUP($B43,'Raw Stats'!$BC$3:$BR$5288,8,FALSE),0)</f>
        <v>28</v>
      </c>
      <c r="CX43">
        <f>IFERROR(VLOOKUP($B43,'Raw Stats'!$BC$3:$BR$5288,9,FALSE),0)</f>
        <v>99</v>
      </c>
      <c r="CY43">
        <f>IFERROR(VLOOKUP($B43,'Raw Stats'!$BC$3:$BR$5288,10,FALSE),0)</f>
        <v>33</v>
      </c>
      <c r="CZ43">
        <f>IFERROR(VLOOKUP($B43,'Raw Stats'!$BC$3:$BR$5288,11,FALSE)+VLOOKUP($B43,'Raw Stats'!$BC$3:$BR$5288,12,FALSE),0)</f>
        <v>3</v>
      </c>
      <c r="DA43">
        <f>IFERROR(VLOOKUP($B43,'Raw Stats'!$BC$3:$BR$5288,13,FALSE)+VLOOKUP($B43,'Raw Stats'!$BC$3:$BR$5288,14,FALSE),0)</f>
        <v>0</v>
      </c>
      <c r="DB43">
        <f>IFERROR(VLOOKUP($B43,'Raw Stats'!$BC$3:$BR$5288,15,FALSE),0)</f>
        <v>2</v>
      </c>
      <c r="DC43">
        <f>IFERROR(VLOOKUP($B43,'Raw Stats'!$BC$3:$BR$5288,16,FALSE),0)</f>
        <v>69</v>
      </c>
      <c r="DE43">
        <f>IFERROR(VLOOKUP($B43,'Raw Stats'!$AK$3:$AZ$528,3,FALSE),0)</f>
        <v>82</v>
      </c>
      <c r="DF43">
        <f>IFERROR(VLOOKUP($B43,'Raw Stats'!$AK$3:$AZ$528,4,FALSE),0)</f>
        <v>15</v>
      </c>
      <c r="DG43">
        <f>IFERROR(VLOOKUP($B43,'Raw Stats'!$AK$3:$AZ$528,5,FALSE),0)</f>
        <v>32</v>
      </c>
      <c r="DH43">
        <f>IFERROR(VLOOKUP($B43,'Raw Stats'!$AK$3:$AZ$528,6,FALSE),0)</f>
        <v>47</v>
      </c>
      <c r="DI43">
        <f>IFERROR(VLOOKUP($B43,'Raw Stats'!$AK$3:$AZ$528,7,FALSE),0)</f>
        <v>2</v>
      </c>
      <c r="DJ43">
        <f>IFERROR(VLOOKUP($B43,'Raw Stats'!$AK$3:$AZ$528,8,FALSE),0)</f>
        <v>124</v>
      </c>
      <c r="DK43">
        <f>IFERROR(VLOOKUP($B43,'Raw Stats'!$AK$3:$AZ$528,9,FALSE),0)</f>
        <v>196</v>
      </c>
      <c r="DL43">
        <f>IFERROR(VLOOKUP($B43,'Raw Stats'!$AK$3:$AZ$528,10,FALSE),0)</f>
        <v>30</v>
      </c>
      <c r="DM43">
        <f>IFERROR(VLOOKUP($B43,'Raw Stats'!$AK$3:$AZ$528,11,FALSE)+VLOOKUP($B43,'Raw Stats'!$AK$3:$AZ$528,12,FALSE),0)</f>
        <v>4</v>
      </c>
      <c r="DN43">
        <f>IFERROR(VLOOKUP($B43,'Raw Stats'!$AK$3:$AZ$528,13,FALSE)+VLOOKUP($B43,'Raw Stats'!$AK$3:$AZ$528,14,FALSE),0)</f>
        <v>0</v>
      </c>
      <c r="DO43">
        <f>IFERROR(VLOOKUP($B43,'Raw Stats'!$AK$3:$AZ$528,15,FALSE),0)</f>
        <v>3</v>
      </c>
      <c r="DP43">
        <f>IFERROR(VLOOKUP($B43,'Raw Stats'!$AK$3:$AZ$528,16,FALSE),0)</f>
        <v>153</v>
      </c>
      <c r="DR43">
        <f>IFERROR(VLOOKUP($B43,'Raw Stats'!$S$3:$AH$528,3,FALSE),0)</f>
        <v>82</v>
      </c>
      <c r="DS43">
        <f>IFERROR(VLOOKUP($B43,'Raw Stats'!$S$3:$AH$528,4,FALSE),0)</f>
        <v>14</v>
      </c>
      <c r="DT43">
        <f>IFERROR(VLOOKUP($B43,'Raw Stats'!$S$3:$AH$528,5,FALSE),0)</f>
        <v>20</v>
      </c>
      <c r="DU43">
        <f>IFERROR(VLOOKUP($B43,'Raw Stats'!$S$3:$AH$528,6,FALSE),0)</f>
        <v>34</v>
      </c>
      <c r="DV43">
        <f>IFERROR(VLOOKUP($B43,'Raw Stats'!$S$3:$AH$528,7,FALSE),0)</f>
        <v>-19</v>
      </c>
      <c r="DW43">
        <f>IFERROR(VLOOKUP($B43,'Raw Stats'!$S$3:$AH$528,8,FALSE),0)</f>
        <v>43</v>
      </c>
      <c r="DX43">
        <f>IFERROR(VLOOKUP($B43,'Raw Stats'!$S$3:$AH$528,9,FALSE),0)</f>
        <v>119</v>
      </c>
      <c r="DY43">
        <f>IFERROR(VLOOKUP($B43,'Raw Stats'!$S$3:$AH$528,10,FALSE),0)</f>
        <v>41</v>
      </c>
      <c r="DZ43">
        <f>IFERROR(VLOOKUP($B43,'Raw Stats'!$S$3:$AH$528,11,FALSE)+VLOOKUP($B43,'Raw Stats'!$S$3:$AH$528,12,FALSE),0)</f>
        <v>10</v>
      </c>
      <c r="EA43">
        <f>IFERROR(VLOOKUP($B43,'Raw Stats'!$S$3:$AH$528,13,FALSE)+VLOOKUP($B43,'Raw Stats'!$S$3:$AH$528,14,FALSE),0)</f>
        <v>0</v>
      </c>
      <c r="EB43">
        <f>IFERROR(VLOOKUP($B43,'Raw Stats'!$S$3:$AH$528,15,FALSE),0)</f>
        <v>3</v>
      </c>
      <c r="EC43">
        <f>IFERROR(VLOOKUP($B43,'Raw Stats'!$S$3:$AH$528,16,FALSE),0)</f>
        <v>149</v>
      </c>
    </row>
    <row r="44" spans="1:133" x14ac:dyDescent="0.2">
      <c r="A44" s="33">
        <f>IFERROR(VLOOKUP(B44,Sheet2!$W$1:$X$300,2,FALSE),301)</f>
        <v>106</v>
      </c>
      <c r="B44" s="28" t="s">
        <v>53</v>
      </c>
      <c r="C44">
        <f t="shared" si="0"/>
        <v>1.0583099523834041</v>
      </c>
      <c r="D44">
        <f t="shared" si="1"/>
        <v>1.0227771156639098</v>
      </c>
      <c r="E44">
        <f t="shared" si="2"/>
        <v>0</v>
      </c>
      <c r="F44">
        <f t="shared" si="3"/>
        <v>0</v>
      </c>
      <c r="G44">
        <f t="shared" si="4"/>
        <v>0</v>
      </c>
      <c r="H44">
        <v>1.08</v>
      </c>
      <c r="J44">
        <f>BS44*'Value Calculations'!$D$3</f>
        <v>6.5237668580166064</v>
      </c>
      <c r="K44">
        <f>BT44*'Value Calculations'!$D$4</f>
        <v>15.303797090098547</v>
      </c>
      <c r="L44">
        <f>BU44*'Value Calculations'!$D$5</f>
        <v>16.716300618334056</v>
      </c>
      <c r="M44">
        <f>BV44*'Value Calculations'!$D$6</f>
        <v>3.8770128895002482</v>
      </c>
      <c r="N44">
        <f>BW44*'Value Calculations'!$D$7</f>
        <v>2.1092370493102273</v>
      </c>
      <c r="O44">
        <f>BX44*'Value Calculations'!$D$8</f>
        <v>8.9145402162109342</v>
      </c>
      <c r="P44">
        <f>BY44*'Value Calculations'!$D$9</f>
        <v>6.2976253668758364</v>
      </c>
      <c r="Q44">
        <f>BZ44*'Value Calculations'!$D$10</f>
        <v>4.0184812148382516</v>
      </c>
      <c r="R44">
        <f>CA44*'Value Calculations'!$D$11</f>
        <v>1.9814282960498748</v>
      </c>
      <c r="S44">
        <f>CB44*'Value Calculations'!$D$12</f>
        <v>4.0694136979470699</v>
      </c>
      <c r="T44">
        <f>CC44*'Value Calculations'!$D$13</f>
        <v>9.5616431315736499</v>
      </c>
      <c r="V44">
        <f>CF44*'Value Calculations'!$D$3</f>
        <v>9.3779148583988725</v>
      </c>
      <c r="W44">
        <f>CG44*'Value Calculations'!$D$4</f>
        <v>11.722057345607396</v>
      </c>
      <c r="X44">
        <f>CH44*'Value Calculations'!$D$5</f>
        <v>15.654948198122371</v>
      </c>
      <c r="Y44">
        <f>CI44*'Value Calculations'!$D$6</f>
        <v>4.0020778214196113</v>
      </c>
      <c r="Z44">
        <f>CJ44*'Value Calculations'!$D$7</f>
        <v>1.7576975410918561</v>
      </c>
      <c r="AA44">
        <f>CK44*'Value Calculations'!$D$8</f>
        <v>10.49615219005481</v>
      </c>
      <c r="AB44">
        <f>CL44*'Value Calculations'!$D$9</f>
        <v>8.0609604696010706</v>
      </c>
      <c r="AC44">
        <f>CM44*'Value Calculations'!$D$10</f>
        <v>4.0184812148382516</v>
      </c>
      <c r="AD44">
        <f>CN44*'Value Calculations'!$D$11</f>
        <v>3.9628565920997496</v>
      </c>
      <c r="AE44">
        <f>CO44*'Value Calculations'!$D$12</f>
        <v>2.441648218768242</v>
      </c>
      <c r="AF44">
        <f>CP44*'Value Calculations'!$D$13</f>
        <v>11.350151918774475</v>
      </c>
      <c r="AH44">
        <f>CS44*'Value Calculations'!$D$3</f>
        <v>0</v>
      </c>
      <c r="AI44">
        <f>CT44*'Value Calculations'!$D$4</f>
        <v>0.65122540808929985</v>
      </c>
      <c r="AJ44">
        <f>CU44*'Value Calculations'!$D$5</f>
        <v>1.0613524202116862</v>
      </c>
      <c r="AK44">
        <f>CV44*'Value Calculations'!$D$6</f>
        <v>0.62532465959681427</v>
      </c>
      <c r="AL44">
        <f>CW44*'Value Calculations'!$D$7</f>
        <v>0</v>
      </c>
      <c r="AM44">
        <f>CX44*'Value Calculations'!$D$8</f>
        <v>2.0129606939831142</v>
      </c>
      <c r="AN44">
        <f>CY44*'Value Calculations'!$D$9</f>
        <v>0.12595250733751673</v>
      </c>
      <c r="AO44">
        <f>CZ44*'Value Calculations'!$D$10</f>
        <v>0</v>
      </c>
      <c r="AP44">
        <f>DA44*'Value Calculations'!$D$11</f>
        <v>0</v>
      </c>
      <c r="AQ44">
        <f>DB44*'Value Calculations'!$D$12</f>
        <v>0.81388273958941404</v>
      </c>
      <c r="AR44">
        <f>DC44*'Value Calculations'!$D$13</f>
        <v>1.1006207921235855</v>
      </c>
      <c r="AT44">
        <f>DF44*'Value Calculations'!$D$3</f>
        <v>0</v>
      </c>
      <c r="AU44">
        <f>DG44*'Value Calculations'!$D$4</f>
        <v>0</v>
      </c>
      <c r="AV44">
        <f>DH44*'Value Calculations'!$D$5</f>
        <v>0</v>
      </c>
      <c r="AW44">
        <f>DI44*'Value Calculations'!$D$6</f>
        <v>0</v>
      </c>
      <c r="AX44">
        <f>DJ44*'Value Calculations'!$D$7</f>
        <v>0</v>
      </c>
      <c r="AY44">
        <f>DK44*'Value Calculations'!$D$8</f>
        <v>0</v>
      </c>
      <c r="AZ44">
        <f>DL44*'Value Calculations'!$D$9</f>
        <v>0</v>
      </c>
      <c r="BA44">
        <f>DM44*'Value Calculations'!$D$10</f>
        <v>0</v>
      </c>
      <c r="BB44">
        <f>DN44*'Value Calculations'!$D$11</f>
        <v>0</v>
      </c>
      <c r="BC44">
        <f>DO44*'Value Calculations'!$D$12</f>
        <v>0</v>
      </c>
      <c r="BD44">
        <f>DP44*'Value Calculations'!$D$13</f>
        <v>0</v>
      </c>
      <c r="BF44">
        <f>DS44*'Value Calculations'!$D$3</f>
        <v>0</v>
      </c>
      <c r="BG44">
        <f>DT44*'Value Calculations'!$D$4</f>
        <v>0</v>
      </c>
      <c r="BH44">
        <f>DU44*'Value Calculations'!$D$5</f>
        <v>0</v>
      </c>
      <c r="BI44">
        <f>DV44*'Value Calculations'!$D$6</f>
        <v>0</v>
      </c>
      <c r="BJ44">
        <f>DW44*'Value Calculations'!$D$7</f>
        <v>0</v>
      </c>
      <c r="BK44">
        <f>DX44*'Value Calculations'!$D$8</f>
        <v>0</v>
      </c>
      <c r="BL44">
        <f>DY44*'Value Calculations'!$D$9</f>
        <v>0</v>
      </c>
      <c r="BM44">
        <f>DZ44*'Value Calculations'!$D$10</f>
        <v>0</v>
      </c>
      <c r="BN44">
        <f>EA44*'Value Calculations'!$D$11</f>
        <v>0</v>
      </c>
      <c r="BO44">
        <f>EB44*'Value Calculations'!$D$12</f>
        <v>0</v>
      </c>
      <c r="BP44">
        <f>EC44*'Value Calculations'!$D$13</f>
        <v>0</v>
      </c>
      <c r="BR44">
        <f>IFERROR(VLOOKUP($B44,'Raw Stats'!$CM$3:$DC$884,3,FALSE),0)</f>
        <v>75</v>
      </c>
      <c r="BS44">
        <f>IFERROR(VLOOKUP($B44,'Raw Stats'!$CM$3:$DC$884,4,FALSE),0)</f>
        <v>16</v>
      </c>
      <c r="BT44">
        <f>IFERROR(VLOOKUP($B44,'Raw Stats'!$CM$3:$DC$884,5,FALSE),0)</f>
        <v>47</v>
      </c>
      <c r="BU44">
        <f>IFERROR(VLOOKUP($B44,'Raw Stats'!$CM$3:$DC$884,6,FALSE),0)</f>
        <v>63</v>
      </c>
      <c r="BV44">
        <f>IFERROR(VLOOKUP($B44,'Raw Stats'!$CM$3:$DC$884,7,FALSE),0)</f>
        <v>31</v>
      </c>
      <c r="BW44">
        <f>IFERROR(VLOOKUP($B44,'Raw Stats'!$CM$3:$DC$884,8,FALSE),0)</f>
        <v>24</v>
      </c>
      <c r="BX44">
        <f>IFERROR(VLOOKUP($B44,'Raw Stats'!$CM$3:$DC$884,9,FALSE),0)</f>
        <v>124</v>
      </c>
      <c r="BY44">
        <f>IFERROR(VLOOKUP($B44,'Raw Stats'!$CM$3:$DC$884,10,FALSE),0)</f>
        <v>50</v>
      </c>
      <c r="BZ44">
        <f>IFERROR(VLOOKUP($B44,'Raw Stats'!$CM$3:$DC$884,11,FALSE)+VLOOKUP($B44,'Raw Stats'!$CM$3:$DC$884,12,FALSE),0)</f>
        <v>11</v>
      </c>
      <c r="CA44">
        <f>IFERROR(VLOOKUP($B44,'Raw Stats'!$CM$3:$DC$884,13,FALSE)+VLOOKUP($B44,'Raw Stats'!$CM$3:$DC$884,14,FALSE),0)</f>
        <v>2</v>
      </c>
      <c r="CB44">
        <f>IFERROR(VLOOKUP($B44,'Raw Stats'!$CM$3:$DC$884,15,FALSE),0)</f>
        <v>5</v>
      </c>
      <c r="CC44">
        <f>IFERROR(VLOOKUP($B44,'Raw Stats'!$CM$3:$DC$884,16,FALSE),0)</f>
        <v>139</v>
      </c>
      <c r="CE44">
        <f>IFERROR(VLOOKUP($B44,'Raw Stats'!$BU$3:$CJ$528,3,FALSE),0)</f>
        <v>81</v>
      </c>
      <c r="CF44">
        <f>IFERROR(VLOOKUP($B44,'Raw Stats'!$BU$3:$CJ$528,4,FALSE),0)</f>
        <v>23</v>
      </c>
      <c r="CG44">
        <f>IFERROR(VLOOKUP($B44,'Raw Stats'!$BU$3:$CJ$5288,5,FALSE),0)</f>
        <v>36</v>
      </c>
      <c r="CH44">
        <f>IFERROR(VLOOKUP($B44,'Raw Stats'!$BU$3:$CJ$528,6,FALSE),0)</f>
        <v>59</v>
      </c>
      <c r="CI44">
        <f>IFERROR(VLOOKUP($B44,'Raw Stats'!$BU$3:$CJ$528,7,FALSE),0)</f>
        <v>32</v>
      </c>
      <c r="CJ44">
        <f>IFERROR(VLOOKUP($B44,'Raw Stats'!$BU$3:$CJ$528,8,FALSE),0)</f>
        <v>20</v>
      </c>
      <c r="CK44">
        <f>IFERROR(VLOOKUP($B44,'Raw Stats'!$BU$3:$CJ$528,9,FALSE),0)</f>
        <v>146</v>
      </c>
      <c r="CL44">
        <f>IFERROR(VLOOKUP($B44,'Raw Stats'!$BU$3:$CJ$528,10,FALSE),0)</f>
        <v>64</v>
      </c>
      <c r="CM44">
        <f>IFERROR(VLOOKUP($B44,'Raw Stats'!$BU$3:$CJ$528,11,FALSE)+VLOOKUP($B44,'Raw Stats'!$BU$3:$CJ$528,12,FALSE),0)</f>
        <v>11</v>
      </c>
      <c r="CN44">
        <f>IFERROR(VLOOKUP($B44,'Raw Stats'!$BU$3:$CJ$528,13,FALSE)+VLOOKUP($B44,'Raw Stats'!$BU$3:$CJ$528,14,FALSE),0)</f>
        <v>4</v>
      </c>
      <c r="CO44">
        <f>IFERROR(VLOOKUP($B44,'Raw Stats'!$BU$3:$CJ$528,15,FALSE),0)</f>
        <v>3</v>
      </c>
      <c r="CP44">
        <f>IFERROR(VLOOKUP($B44,'Raw Stats'!$BU$3:$CJ$528,16,FALSE),0)</f>
        <v>165</v>
      </c>
      <c r="CR44">
        <f>IFERROR(VLOOKUP($B44,'Raw Stats'!$BC$3:$BR$528,3,FALSE),0)</f>
        <v>0</v>
      </c>
      <c r="CS44">
        <f>IFERROR(VLOOKUP($B44,'Raw Stats'!$BC$3:$BR$528,4,FALSE),0)</f>
        <v>0</v>
      </c>
      <c r="CT44">
        <f>IFERROR(VLOOKUP($B44,'Raw Stats'!$BC$3:$BR$5288,5,FALSE),0)</f>
        <v>2</v>
      </c>
      <c r="CU44">
        <f>IFERROR(VLOOKUP($B44,'Raw Stats'!$BC$3:$BR$52888,6,FALSE),0)</f>
        <v>4</v>
      </c>
      <c r="CV44">
        <f>IFERROR(VLOOKUP($B44,'Raw Stats'!$BC$3:$BR$5288,7,FALSE),0)</f>
        <v>5</v>
      </c>
      <c r="CW44">
        <f>IFERROR(VLOOKUP($B44,'Raw Stats'!$BC$3:$BR$5288,8,FALSE),0)</f>
        <v>0</v>
      </c>
      <c r="CX44">
        <f>IFERROR(VLOOKUP($B44,'Raw Stats'!$BC$3:$BR$5288,9,FALSE),0)</f>
        <v>28</v>
      </c>
      <c r="CY44">
        <f>IFERROR(VLOOKUP($B44,'Raw Stats'!$BC$3:$BR$5288,10,FALSE),0)</f>
        <v>1</v>
      </c>
      <c r="CZ44">
        <f>IFERROR(VLOOKUP($B44,'Raw Stats'!$BC$3:$BR$5288,11,FALSE)+VLOOKUP($B44,'Raw Stats'!$BC$3:$BR$5288,12,FALSE),0)</f>
        <v>0</v>
      </c>
      <c r="DA44">
        <f>IFERROR(VLOOKUP($B44,'Raw Stats'!$BC$3:$BR$5288,13,FALSE)+VLOOKUP($B44,'Raw Stats'!$BC$3:$BR$5288,14,FALSE),0)</f>
        <v>0</v>
      </c>
      <c r="DB44">
        <f>IFERROR(VLOOKUP($B44,'Raw Stats'!$BC$3:$BR$5288,15,FALSE),0)</f>
        <v>1</v>
      </c>
      <c r="DC44">
        <f>IFERROR(VLOOKUP($B44,'Raw Stats'!$BC$3:$BR$5288,16,FALSE),0)</f>
        <v>16</v>
      </c>
      <c r="DE44">
        <f>IFERROR(VLOOKUP($B44,'Raw Stats'!$AK$3:$AZ$528,3,FALSE),0)</f>
        <v>0</v>
      </c>
      <c r="DF44">
        <f>IFERROR(VLOOKUP($B44,'Raw Stats'!$AK$3:$AZ$528,4,FALSE),0)</f>
        <v>0</v>
      </c>
      <c r="DG44">
        <f>IFERROR(VLOOKUP($B44,'Raw Stats'!$AK$3:$AZ$528,5,FALSE),0)</f>
        <v>0</v>
      </c>
      <c r="DH44">
        <f>IFERROR(VLOOKUP($B44,'Raw Stats'!$AK$3:$AZ$528,6,FALSE),0)</f>
        <v>0</v>
      </c>
      <c r="DI44">
        <f>IFERROR(VLOOKUP($B44,'Raw Stats'!$AK$3:$AZ$528,7,FALSE),0)</f>
        <v>0</v>
      </c>
      <c r="DJ44">
        <f>IFERROR(VLOOKUP($B44,'Raw Stats'!$AK$3:$AZ$528,8,FALSE),0)</f>
        <v>0</v>
      </c>
      <c r="DK44">
        <f>IFERROR(VLOOKUP($B44,'Raw Stats'!$AK$3:$AZ$528,9,FALSE),0)</f>
        <v>0</v>
      </c>
      <c r="DL44">
        <f>IFERROR(VLOOKUP($B44,'Raw Stats'!$AK$3:$AZ$528,10,FALSE),0)</f>
        <v>0</v>
      </c>
      <c r="DM44">
        <f>IFERROR(VLOOKUP($B44,'Raw Stats'!$AK$3:$AZ$528,11,FALSE)+VLOOKUP($B44,'Raw Stats'!$AK$3:$AZ$528,12,FALSE),0)</f>
        <v>0</v>
      </c>
      <c r="DN44">
        <f>IFERROR(VLOOKUP($B44,'Raw Stats'!$AK$3:$AZ$528,13,FALSE)+VLOOKUP($B44,'Raw Stats'!$AK$3:$AZ$528,14,FALSE),0)</f>
        <v>0</v>
      </c>
      <c r="DO44">
        <f>IFERROR(VLOOKUP($B44,'Raw Stats'!$AK$3:$AZ$528,15,FALSE),0)</f>
        <v>0</v>
      </c>
      <c r="DP44">
        <f>IFERROR(VLOOKUP($B44,'Raw Stats'!$AK$3:$AZ$528,16,FALSE),0)</f>
        <v>0</v>
      </c>
      <c r="DR44">
        <f>IFERROR(VLOOKUP($B44,'Raw Stats'!$S$3:$AH$528,3,FALSE),0)</f>
        <v>0</v>
      </c>
      <c r="DS44">
        <f>IFERROR(VLOOKUP($B44,'Raw Stats'!$S$3:$AH$528,4,FALSE),0)</f>
        <v>0</v>
      </c>
      <c r="DT44">
        <f>IFERROR(VLOOKUP($B44,'Raw Stats'!$S$3:$AH$528,5,FALSE),0)</f>
        <v>0</v>
      </c>
      <c r="DU44">
        <f>IFERROR(VLOOKUP($B44,'Raw Stats'!$S$3:$AH$528,6,FALSE),0)</f>
        <v>0</v>
      </c>
      <c r="DV44">
        <f>IFERROR(VLOOKUP($B44,'Raw Stats'!$S$3:$AH$528,7,FALSE),0)</f>
        <v>0</v>
      </c>
      <c r="DW44">
        <f>IFERROR(VLOOKUP($B44,'Raw Stats'!$S$3:$AH$528,8,FALSE),0)</f>
        <v>0</v>
      </c>
      <c r="DX44">
        <f>IFERROR(VLOOKUP($B44,'Raw Stats'!$S$3:$AH$528,9,FALSE),0)</f>
        <v>0</v>
      </c>
      <c r="DY44">
        <f>IFERROR(VLOOKUP($B44,'Raw Stats'!$S$3:$AH$528,10,FALSE),0)</f>
        <v>0</v>
      </c>
      <c r="DZ44">
        <f>IFERROR(VLOOKUP($B44,'Raw Stats'!$S$3:$AH$528,11,FALSE)+VLOOKUP($B44,'Raw Stats'!$S$3:$AH$528,12,FALSE),0)</f>
        <v>0</v>
      </c>
      <c r="EA44">
        <f>IFERROR(VLOOKUP($B44,'Raw Stats'!$S$3:$AH$528,13,FALSE)+VLOOKUP($B44,'Raw Stats'!$S$3:$AH$528,14,FALSE),0)</f>
        <v>0</v>
      </c>
      <c r="EB44">
        <f>IFERROR(VLOOKUP($B44,'Raw Stats'!$S$3:$AH$528,15,FALSE),0)</f>
        <v>0</v>
      </c>
      <c r="EC44">
        <f>IFERROR(VLOOKUP($B44,'Raw Stats'!$S$3:$AH$528,16,FALSE),0)</f>
        <v>0</v>
      </c>
    </row>
    <row r="45" spans="1:133" x14ac:dyDescent="0.2">
      <c r="A45">
        <f>IFERROR(VLOOKUP(B45,Sheet2!$W$1:$X$300,2,FALSE),301)</f>
        <v>15</v>
      </c>
      <c r="B45" s="28" t="s">
        <v>42</v>
      </c>
      <c r="C45">
        <f t="shared" si="0"/>
        <v>1.0166210606371671</v>
      </c>
      <c r="D45">
        <f t="shared" si="1"/>
        <v>1.0671939145390643</v>
      </c>
      <c r="E45">
        <f t="shared" si="2"/>
        <v>1.2540438210704765</v>
      </c>
      <c r="F45">
        <f t="shared" si="3"/>
        <v>1.1534558668133894</v>
      </c>
      <c r="G45">
        <f t="shared" si="4"/>
        <v>1.1931456110403469</v>
      </c>
      <c r="H45">
        <v>1.08</v>
      </c>
      <c r="J45">
        <f>BS45*'Value Calculations'!$D$3</f>
        <v>11.416592001529061</v>
      </c>
      <c r="K45">
        <f>BT45*'Value Calculations'!$D$4</f>
        <v>12.373282753696698</v>
      </c>
      <c r="L45">
        <f>BU45*'Value Calculations'!$D$5</f>
        <v>17.512314933492821</v>
      </c>
      <c r="M45">
        <f>BV45*'Value Calculations'!$D$6</f>
        <v>3.7519479575808856</v>
      </c>
      <c r="N45">
        <f>BW45*'Value Calculations'!$D$7</f>
        <v>3.1638555739653409</v>
      </c>
      <c r="O45">
        <f>BX45*'Value Calculations'!$D$8</f>
        <v>4.0259213879662283</v>
      </c>
      <c r="P45">
        <f>BY45*'Value Calculations'!$D$9</f>
        <v>2.0152401174002676</v>
      </c>
      <c r="Q45">
        <f>BZ45*'Value Calculations'!$D$10</f>
        <v>6.2103800592954803</v>
      </c>
      <c r="R45">
        <f>CA45*'Value Calculations'!$D$11</f>
        <v>2.9721424440748123</v>
      </c>
      <c r="S45">
        <f>CB45*'Value Calculations'!$D$12</f>
        <v>5.6971791771258982</v>
      </c>
      <c r="T45">
        <f>CC45*'Value Calculations'!$D$13</f>
        <v>13.207449505483027</v>
      </c>
      <c r="V45">
        <f>CF45*'Value Calculations'!$D$3</f>
        <v>11.416592001529061</v>
      </c>
      <c r="W45">
        <f>CG45*'Value Calculations'!$D$4</f>
        <v>13.024508161785997</v>
      </c>
      <c r="X45">
        <f>CH45*'Value Calculations'!$D$5</f>
        <v>18.042991143598666</v>
      </c>
      <c r="Y45">
        <f>CI45*'Value Calculations'!$D$6</f>
        <v>3.2516882299034342</v>
      </c>
      <c r="Z45">
        <f>CJ45*'Value Calculations'!$D$7</f>
        <v>2.9880858198561553</v>
      </c>
      <c r="AA45">
        <f>CK45*'Value Calculations'!$D$8</f>
        <v>2.084852147339654</v>
      </c>
      <c r="AB45">
        <f>CL45*'Value Calculations'!$D$9</f>
        <v>2.5190501467503346</v>
      </c>
      <c r="AC45">
        <f>CM45*'Value Calculations'!$D$10</f>
        <v>5.4797471111430704</v>
      </c>
      <c r="AD45">
        <f>CN45*'Value Calculations'!$D$11</f>
        <v>4.9535707401246869</v>
      </c>
      <c r="AE45">
        <f>CO45*'Value Calculations'!$D$12</f>
        <v>4.0694136979470699</v>
      </c>
      <c r="AF45">
        <f>CP45*'Value Calculations'!$D$13</f>
        <v>13.27623830499075</v>
      </c>
      <c r="AH45">
        <f>CS45*'Value Calculations'!$D$3</f>
        <v>9.3779148583988725</v>
      </c>
      <c r="AI45">
        <f>CT45*'Value Calculations'!$D$4</f>
        <v>8.1403176011162479</v>
      </c>
      <c r="AJ45">
        <f>CU45*'Value Calculations'!$D$5</f>
        <v>12.736229042540234</v>
      </c>
      <c r="AK45">
        <f>CV45*'Value Calculations'!$D$6</f>
        <v>3.5018180937421599</v>
      </c>
      <c r="AL45">
        <f>CW45*'Value Calculations'!$D$7</f>
        <v>2.3728916804740057</v>
      </c>
      <c r="AM45">
        <f>CX45*'Value Calculations'!$D$8</f>
        <v>1.725394880556955</v>
      </c>
      <c r="AN45">
        <f>CY45*'Value Calculations'!$D$9</f>
        <v>2.0152401174002676</v>
      </c>
      <c r="AO45">
        <f>CZ45*'Value Calculations'!$D$10</f>
        <v>2.1918988444572283</v>
      </c>
      <c r="AP45">
        <f>DA45*'Value Calculations'!$D$11</f>
        <v>2.9721424440748123</v>
      </c>
      <c r="AQ45">
        <f>DB45*'Value Calculations'!$D$12</f>
        <v>4.0694136979470699</v>
      </c>
      <c r="AR45">
        <f>DC45*'Value Calculations'!$D$13</f>
        <v>9.8367983296045463</v>
      </c>
      <c r="AT45">
        <f>DF45*'Value Calculations'!$D$3</f>
        <v>11.824327430155099</v>
      </c>
      <c r="AU45">
        <f>DG45*'Value Calculations'!$D$4</f>
        <v>9.1171557132501988</v>
      </c>
      <c r="AV45">
        <f>DH45*'Value Calculations'!$D$5</f>
        <v>15.124271988016528</v>
      </c>
      <c r="AW45">
        <f>DI45*'Value Calculations'!$D$6</f>
        <v>2.1261038426291687</v>
      </c>
      <c r="AX45">
        <f>DJ45*'Value Calculations'!$D$7</f>
        <v>2.4607765575285985</v>
      </c>
      <c r="AY45">
        <f>DK45*'Value Calculations'!$D$8</f>
        <v>2.3005265074092733</v>
      </c>
      <c r="AZ45">
        <f>DL45*'Value Calculations'!$D$9</f>
        <v>1.7633351027252342</v>
      </c>
      <c r="BA45">
        <f>DM45*'Value Calculations'!$D$10</f>
        <v>4.3837976889144565</v>
      </c>
      <c r="BB45">
        <f>DN45*'Value Calculations'!$D$11</f>
        <v>2.9721424440748123</v>
      </c>
      <c r="BC45">
        <f>DO45*'Value Calculations'!$D$12</f>
        <v>3.2555309583576562</v>
      </c>
      <c r="BD45">
        <f>DP45*'Value Calculations'!$D$13</f>
        <v>12.725927908928957</v>
      </c>
      <c r="BF45">
        <f>DS45*'Value Calculations'!$D$3</f>
        <v>13.047533716033213</v>
      </c>
      <c r="BG45">
        <f>DT45*'Value Calculations'!$D$4</f>
        <v>14.326958977964598</v>
      </c>
      <c r="BH45">
        <f>DU45*'Value Calculations'!$D$5</f>
        <v>20.165695984022037</v>
      </c>
      <c r="BI45">
        <f>DV45*'Value Calculations'!$D$6</f>
        <v>3.1266232979840716</v>
      </c>
      <c r="BJ45">
        <f>DW45*'Value Calculations'!$D$7</f>
        <v>2.2850068034194129</v>
      </c>
      <c r="BK45">
        <f>DX45*'Value Calculations'!$D$8</f>
        <v>5.3199675483839446</v>
      </c>
      <c r="BL45">
        <f>DY45*'Value Calculations'!$D$9</f>
        <v>3.5266702054504684</v>
      </c>
      <c r="BM45">
        <f>DZ45*'Value Calculations'!$D$10</f>
        <v>9.1329118519051171</v>
      </c>
      <c r="BN45">
        <f>EA45*'Value Calculations'!$D$11</f>
        <v>1.9814282960498748</v>
      </c>
      <c r="BO45">
        <f>EB45*'Value Calculations'!$D$12</f>
        <v>6.5110619167153123</v>
      </c>
      <c r="BP45">
        <f>EC45*'Value Calculations'!$D$13</f>
        <v>16.027790285299716</v>
      </c>
      <c r="BR45">
        <f>IFERROR(VLOOKUP($B45,'Raw Stats'!$CM$3:$DC$884,3,FALSE),0)</f>
        <v>81</v>
      </c>
      <c r="BS45">
        <f>IFERROR(VLOOKUP($B45,'Raw Stats'!$CM$3:$DC$884,4,FALSE),0)</f>
        <v>28</v>
      </c>
      <c r="BT45">
        <f>IFERROR(VLOOKUP($B45,'Raw Stats'!$CM$3:$DC$884,5,FALSE),0)</f>
        <v>38</v>
      </c>
      <c r="BU45">
        <f>IFERROR(VLOOKUP($B45,'Raw Stats'!$CM$3:$DC$884,6,FALSE),0)</f>
        <v>66</v>
      </c>
      <c r="BV45">
        <f>IFERROR(VLOOKUP($B45,'Raw Stats'!$CM$3:$DC$884,7,FALSE),0)</f>
        <v>30</v>
      </c>
      <c r="BW45">
        <f>IFERROR(VLOOKUP($B45,'Raw Stats'!$CM$3:$DC$884,8,FALSE),0)</f>
        <v>36</v>
      </c>
      <c r="BX45">
        <f>IFERROR(VLOOKUP($B45,'Raw Stats'!$CM$3:$DC$884,9,FALSE),0)</f>
        <v>56</v>
      </c>
      <c r="BY45">
        <f>IFERROR(VLOOKUP($B45,'Raw Stats'!$CM$3:$DC$884,10,FALSE),0)</f>
        <v>16</v>
      </c>
      <c r="BZ45">
        <f>IFERROR(VLOOKUP($B45,'Raw Stats'!$CM$3:$DC$884,11,FALSE)+VLOOKUP($B45,'Raw Stats'!$CM$3:$DC$884,12,FALSE),0)</f>
        <v>17</v>
      </c>
      <c r="CA45">
        <f>IFERROR(VLOOKUP($B45,'Raw Stats'!$CM$3:$DC$884,13,FALSE)+VLOOKUP($B45,'Raw Stats'!$CM$3:$DC$884,14,FALSE),0)</f>
        <v>3</v>
      </c>
      <c r="CB45">
        <f>IFERROR(VLOOKUP($B45,'Raw Stats'!$CM$3:$DC$884,15,FALSE),0)</f>
        <v>7</v>
      </c>
      <c r="CC45">
        <f>IFERROR(VLOOKUP($B45,'Raw Stats'!$CM$3:$DC$884,16,FALSE),0)</f>
        <v>192</v>
      </c>
      <c r="CE45">
        <f>IFERROR(VLOOKUP($B45,'Raw Stats'!$BU$3:$CJ$528,3,FALSE),0)</f>
        <v>76</v>
      </c>
      <c r="CF45">
        <f>IFERROR(VLOOKUP($B45,'Raw Stats'!$BU$3:$CJ$528,4,FALSE),0)</f>
        <v>28</v>
      </c>
      <c r="CG45">
        <f>IFERROR(VLOOKUP($B45,'Raw Stats'!$BU$3:$CJ$5288,5,FALSE),0)</f>
        <v>40</v>
      </c>
      <c r="CH45">
        <f>IFERROR(VLOOKUP($B45,'Raw Stats'!$BU$3:$CJ$528,6,FALSE),0)</f>
        <v>68</v>
      </c>
      <c r="CI45">
        <f>IFERROR(VLOOKUP($B45,'Raw Stats'!$BU$3:$CJ$528,7,FALSE),0)</f>
        <v>26</v>
      </c>
      <c r="CJ45">
        <f>IFERROR(VLOOKUP($B45,'Raw Stats'!$BU$3:$CJ$528,8,FALSE),0)</f>
        <v>34</v>
      </c>
      <c r="CK45">
        <f>IFERROR(VLOOKUP($B45,'Raw Stats'!$BU$3:$CJ$528,9,FALSE),0)</f>
        <v>29</v>
      </c>
      <c r="CL45">
        <f>IFERROR(VLOOKUP($B45,'Raw Stats'!$BU$3:$CJ$528,10,FALSE),0)</f>
        <v>20</v>
      </c>
      <c r="CM45">
        <f>IFERROR(VLOOKUP($B45,'Raw Stats'!$BU$3:$CJ$528,11,FALSE)+VLOOKUP($B45,'Raw Stats'!$BU$3:$CJ$528,12,FALSE),0)</f>
        <v>15</v>
      </c>
      <c r="CN45">
        <f>IFERROR(VLOOKUP($B45,'Raw Stats'!$BU$3:$CJ$528,13,FALSE)+VLOOKUP($B45,'Raw Stats'!$BU$3:$CJ$528,14,FALSE),0)</f>
        <v>5</v>
      </c>
      <c r="CO45">
        <f>IFERROR(VLOOKUP($B45,'Raw Stats'!$BU$3:$CJ$528,15,FALSE),0)</f>
        <v>5</v>
      </c>
      <c r="CP45">
        <f>IFERROR(VLOOKUP($B45,'Raw Stats'!$BU$3:$CJ$528,16,FALSE),0)</f>
        <v>193</v>
      </c>
      <c r="CR45">
        <f>IFERROR(VLOOKUP($B45,'Raw Stats'!$BC$3:$BR$528,3,FALSE),0)</f>
        <v>47</v>
      </c>
      <c r="CS45">
        <f>IFERROR(VLOOKUP($B45,'Raw Stats'!$BC$3:$BR$528,4,FALSE),0)</f>
        <v>23</v>
      </c>
      <c r="CT45">
        <f>IFERROR(VLOOKUP($B45,'Raw Stats'!$BC$3:$BR$5288,5,FALSE),0)</f>
        <v>25</v>
      </c>
      <c r="CU45">
        <f>IFERROR(VLOOKUP($B45,'Raw Stats'!$BC$3:$BR$52888,6,FALSE),0)</f>
        <v>48</v>
      </c>
      <c r="CV45">
        <f>IFERROR(VLOOKUP($B45,'Raw Stats'!$BC$3:$BR$5288,7,FALSE),0)</f>
        <v>28</v>
      </c>
      <c r="CW45">
        <f>IFERROR(VLOOKUP($B45,'Raw Stats'!$BC$3:$BR$5288,8,FALSE),0)</f>
        <v>27</v>
      </c>
      <c r="CX45">
        <f>IFERROR(VLOOKUP($B45,'Raw Stats'!$BC$3:$BR$5288,9,FALSE),0)</f>
        <v>24</v>
      </c>
      <c r="CY45">
        <f>IFERROR(VLOOKUP($B45,'Raw Stats'!$BC$3:$BR$5288,10,FALSE),0)</f>
        <v>16</v>
      </c>
      <c r="CZ45">
        <f>IFERROR(VLOOKUP($B45,'Raw Stats'!$BC$3:$BR$5288,11,FALSE)+VLOOKUP($B45,'Raw Stats'!$BC$3:$BR$5288,12,FALSE),0)</f>
        <v>6</v>
      </c>
      <c r="DA45">
        <f>IFERROR(VLOOKUP($B45,'Raw Stats'!$BC$3:$BR$5288,13,FALSE)+VLOOKUP($B45,'Raw Stats'!$BC$3:$BR$5288,14,FALSE),0)</f>
        <v>3</v>
      </c>
      <c r="DB45">
        <f>IFERROR(VLOOKUP($B45,'Raw Stats'!$BC$3:$BR$5288,15,FALSE),0)</f>
        <v>5</v>
      </c>
      <c r="DC45">
        <f>IFERROR(VLOOKUP($B45,'Raw Stats'!$BC$3:$BR$5288,16,FALSE),0)</f>
        <v>143</v>
      </c>
      <c r="DE45">
        <f>IFERROR(VLOOKUP($B45,'Raw Stats'!$AK$3:$AZ$528,3,FALSE),0)</f>
        <v>59</v>
      </c>
      <c r="DF45">
        <f>IFERROR(VLOOKUP($B45,'Raw Stats'!$AK$3:$AZ$528,4,FALSE),0)</f>
        <v>29</v>
      </c>
      <c r="DG45">
        <f>IFERROR(VLOOKUP($B45,'Raw Stats'!$AK$3:$AZ$528,5,FALSE),0)</f>
        <v>28</v>
      </c>
      <c r="DH45">
        <f>IFERROR(VLOOKUP($B45,'Raw Stats'!$AK$3:$AZ$528,6,FALSE),0)</f>
        <v>57</v>
      </c>
      <c r="DI45">
        <f>IFERROR(VLOOKUP($B45,'Raw Stats'!$AK$3:$AZ$528,7,FALSE),0)</f>
        <v>17</v>
      </c>
      <c r="DJ45">
        <f>IFERROR(VLOOKUP($B45,'Raw Stats'!$AK$3:$AZ$528,8,FALSE),0)</f>
        <v>28</v>
      </c>
      <c r="DK45">
        <f>IFERROR(VLOOKUP($B45,'Raw Stats'!$AK$3:$AZ$528,9,FALSE),0)</f>
        <v>32</v>
      </c>
      <c r="DL45">
        <f>IFERROR(VLOOKUP($B45,'Raw Stats'!$AK$3:$AZ$528,10,FALSE),0)</f>
        <v>14</v>
      </c>
      <c r="DM45">
        <f>IFERROR(VLOOKUP($B45,'Raw Stats'!$AK$3:$AZ$528,11,FALSE)+VLOOKUP($B45,'Raw Stats'!$AK$3:$AZ$528,12,FALSE),0)</f>
        <v>12</v>
      </c>
      <c r="DN45">
        <f>IFERROR(VLOOKUP($B45,'Raw Stats'!$AK$3:$AZ$528,13,FALSE)+VLOOKUP($B45,'Raw Stats'!$AK$3:$AZ$528,14,FALSE),0)</f>
        <v>3</v>
      </c>
      <c r="DO45">
        <f>IFERROR(VLOOKUP($B45,'Raw Stats'!$AK$3:$AZ$528,15,FALSE),0)</f>
        <v>4</v>
      </c>
      <c r="DP45">
        <f>IFERROR(VLOOKUP($B45,'Raw Stats'!$AK$3:$AZ$528,16,FALSE),0)</f>
        <v>185</v>
      </c>
      <c r="DR45">
        <f>IFERROR(VLOOKUP($B45,'Raw Stats'!$S$3:$AH$528,3,FALSE),0)</f>
        <v>80</v>
      </c>
      <c r="DS45">
        <f>IFERROR(VLOOKUP($B45,'Raw Stats'!$S$3:$AH$528,4,FALSE),0)</f>
        <v>32</v>
      </c>
      <c r="DT45">
        <f>IFERROR(VLOOKUP($B45,'Raw Stats'!$S$3:$AH$528,5,FALSE),0)</f>
        <v>44</v>
      </c>
      <c r="DU45">
        <f>IFERROR(VLOOKUP($B45,'Raw Stats'!$S$3:$AH$528,6,FALSE),0)</f>
        <v>76</v>
      </c>
      <c r="DV45">
        <f>IFERROR(VLOOKUP($B45,'Raw Stats'!$S$3:$AH$528,7,FALSE),0)</f>
        <v>25</v>
      </c>
      <c r="DW45">
        <f>IFERROR(VLOOKUP($B45,'Raw Stats'!$S$3:$AH$528,8,FALSE),0)</f>
        <v>26</v>
      </c>
      <c r="DX45">
        <f>IFERROR(VLOOKUP($B45,'Raw Stats'!$S$3:$AH$528,9,FALSE),0)</f>
        <v>74</v>
      </c>
      <c r="DY45">
        <f>IFERROR(VLOOKUP($B45,'Raw Stats'!$S$3:$AH$528,10,FALSE),0)</f>
        <v>28</v>
      </c>
      <c r="DZ45">
        <f>IFERROR(VLOOKUP($B45,'Raw Stats'!$S$3:$AH$528,11,FALSE)+VLOOKUP($B45,'Raw Stats'!$S$3:$AH$528,12,FALSE),0)</f>
        <v>25</v>
      </c>
      <c r="EA45">
        <f>IFERROR(VLOOKUP($B45,'Raw Stats'!$S$3:$AH$528,13,FALSE)+VLOOKUP($B45,'Raw Stats'!$S$3:$AH$528,14,FALSE),0)</f>
        <v>2</v>
      </c>
      <c r="EB45">
        <f>IFERROR(VLOOKUP($B45,'Raw Stats'!$S$3:$AH$528,15,FALSE),0)</f>
        <v>8</v>
      </c>
      <c r="EC45">
        <f>IFERROR(VLOOKUP($B45,'Raw Stats'!$S$3:$AH$528,16,FALSE),0)</f>
        <v>233</v>
      </c>
    </row>
    <row r="46" spans="1:133" x14ac:dyDescent="0.2">
      <c r="A46">
        <f>IFERROR(VLOOKUP(B46,Sheet2!$W$1:$X$300,2,FALSE),301)</f>
        <v>66</v>
      </c>
      <c r="B46" s="28" t="s">
        <v>80</v>
      </c>
      <c r="C46">
        <f t="shared" si="0"/>
        <v>1.1643714711402378</v>
      </c>
      <c r="D46">
        <f t="shared" si="1"/>
        <v>0.98930112179863239</v>
      </c>
      <c r="E46">
        <f t="shared" si="2"/>
        <v>1.1653555216315368</v>
      </c>
      <c r="F46">
        <f t="shared" si="3"/>
        <v>0.88511925065645414</v>
      </c>
      <c r="G46">
        <f t="shared" si="4"/>
        <v>0.92062246487181409</v>
      </c>
      <c r="H46">
        <v>1.07</v>
      </c>
      <c r="J46">
        <f>BS46*'Value Calculations'!$D$3</f>
        <v>9.7856502870249091</v>
      </c>
      <c r="K46">
        <f>BT46*'Value Calculations'!$D$4</f>
        <v>12.373282753696698</v>
      </c>
      <c r="L46">
        <f>BU46*'Value Calculations'!$D$5</f>
        <v>16.450962513281137</v>
      </c>
      <c r="M46">
        <f>BV46*'Value Calculations'!$D$6</f>
        <v>1.1255843872742657</v>
      </c>
      <c r="N46">
        <f>BW46*'Value Calculations'!$D$7</f>
        <v>6.3277111479306818</v>
      </c>
      <c r="O46">
        <f>BX46*'Value Calculations'!$D$8</f>
        <v>15.240988111586436</v>
      </c>
      <c r="P46">
        <f>BY46*'Value Calculations'!$D$9</f>
        <v>4.7861952788256357</v>
      </c>
      <c r="Q46">
        <f>BZ46*'Value Calculations'!$D$10</f>
        <v>6.9410130074478893</v>
      </c>
      <c r="R46">
        <f>CA46*'Value Calculations'!$D$11</f>
        <v>0.9907141480249374</v>
      </c>
      <c r="S46">
        <f>CB46*'Value Calculations'!$D$12</f>
        <v>4.883296437536484</v>
      </c>
      <c r="T46">
        <f>CC46*'Value Calculations'!$D$13</f>
        <v>15.408691089730198</v>
      </c>
      <c r="V46">
        <f>CF46*'Value Calculations'!$D$3</f>
        <v>9.3779148583988725</v>
      </c>
      <c r="W46">
        <f>CG46*'Value Calculations'!$D$4</f>
        <v>10.093993825384148</v>
      </c>
      <c r="X46">
        <f>CH46*'Value Calculations'!$D$5</f>
        <v>14.328257672857763</v>
      </c>
      <c r="Y46">
        <f>CI46*'Value Calculations'!$D$6</f>
        <v>1.0005194553549028</v>
      </c>
      <c r="Z46">
        <f>CJ46*'Value Calculations'!$D$7</f>
        <v>5.0094379921117902</v>
      </c>
      <c r="AA46">
        <f>CK46*'Value Calculations'!$D$8</f>
        <v>11.071283816907128</v>
      </c>
      <c r="AB46">
        <f>CL46*'Value Calculations'!$D$9</f>
        <v>5.2900053081757026</v>
      </c>
      <c r="AC46">
        <f>CM46*'Value Calculations'!$D$10</f>
        <v>4.3837976889144565</v>
      </c>
      <c r="AD46">
        <f>CN46*'Value Calculations'!$D$11</f>
        <v>1.9814282960498748</v>
      </c>
      <c r="AE46">
        <f>CO46*'Value Calculations'!$D$12</f>
        <v>1.6277654791788281</v>
      </c>
      <c r="AF46">
        <f>CP46*'Value Calculations'!$D$13</f>
        <v>13.001083106959854</v>
      </c>
      <c r="AH46">
        <f>CS46*'Value Calculations'!$D$3</f>
        <v>7.3392377152686823</v>
      </c>
      <c r="AI46">
        <f>CT46*'Value Calculations'!$D$4</f>
        <v>9.1171557132501988</v>
      </c>
      <c r="AJ46">
        <f>CU46*'Value Calculations'!$D$5</f>
        <v>12.205552832434391</v>
      </c>
      <c r="AK46">
        <f>CV46*'Value Calculations'!$D$6</f>
        <v>1.2506493191936285</v>
      </c>
      <c r="AL46">
        <f>CW46*'Value Calculations'!$D$7</f>
        <v>1.9334672952010417</v>
      </c>
      <c r="AM46">
        <f>CX46*'Value Calculations'!$D$8</f>
        <v>7.0453624289408996</v>
      </c>
      <c r="AN46">
        <f>CY46*'Value Calculations'!$D$9</f>
        <v>3.2747651907754349</v>
      </c>
      <c r="AO46">
        <f>CZ46*'Value Calculations'!$D$10</f>
        <v>2.1918988444572283</v>
      </c>
      <c r="AP46">
        <f>DA46*'Value Calculations'!$D$11</f>
        <v>0</v>
      </c>
      <c r="AQ46">
        <f>DB46*'Value Calculations'!$D$12</f>
        <v>3.2555309583576562</v>
      </c>
      <c r="AR46">
        <f>DC46*'Value Calculations'!$D$13</f>
        <v>8.3234447404346152</v>
      </c>
      <c r="AT46">
        <f>DF46*'Value Calculations'!$D$3</f>
        <v>11.416592001529061</v>
      </c>
      <c r="AU46">
        <f>DG46*'Value Calculations'!$D$4</f>
        <v>7.1634794889822988</v>
      </c>
      <c r="AV46">
        <f>DH46*'Value Calculations'!$D$5</f>
        <v>13.266905252646078</v>
      </c>
      <c r="AW46">
        <f>DI46*'Value Calculations'!$D$6</f>
        <v>-1.0005194553549028</v>
      </c>
      <c r="AX46">
        <f>DJ46*'Value Calculations'!$D$7</f>
        <v>5.6246321314939394</v>
      </c>
      <c r="AY46">
        <f>DK46*'Value Calculations'!$D$8</f>
        <v>5.4637504550970242</v>
      </c>
      <c r="AZ46">
        <f>DL46*'Value Calculations'!$D$9</f>
        <v>3.1488126834379182</v>
      </c>
      <c r="BA46">
        <f>DM46*'Value Calculations'!$D$10</f>
        <v>4.3837976889144565</v>
      </c>
      <c r="BB46">
        <f>DN46*'Value Calculations'!$D$11</f>
        <v>0</v>
      </c>
      <c r="BC46">
        <f>DO46*'Value Calculations'!$D$12</f>
        <v>4.883296437536484</v>
      </c>
      <c r="BD46">
        <f>DP46*'Value Calculations'!$D$13</f>
        <v>18.229031869546887</v>
      </c>
      <c r="BF46">
        <f>DS46*'Value Calculations'!$D$3</f>
        <v>11.824327430155099</v>
      </c>
      <c r="BG46">
        <f>DT46*'Value Calculations'!$D$4</f>
        <v>9.7683811213394982</v>
      </c>
      <c r="BH46">
        <f>DU46*'Value Calculations'!$D$5</f>
        <v>15.654948198122371</v>
      </c>
      <c r="BI46">
        <f>DV46*'Value Calculations'!$D$6</f>
        <v>-1.2506493191936285</v>
      </c>
      <c r="BJ46">
        <f>DW46*'Value Calculations'!$D$7</f>
        <v>3.4275102051291193</v>
      </c>
      <c r="BK46">
        <f>DX46*'Value Calculations'!$D$8</f>
        <v>4.8886188282447058</v>
      </c>
      <c r="BL46">
        <f>DY46*'Value Calculations'!$D$9</f>
        <v>5.6678628301882528</v>
      </c>
      <c r="BM46">
        <f>DZ46*'Value Calculations'!$D$10</f>
        <v>6.5756965333716852</v>
      </c>
      <c r="BN46">
        <f>EA46*'Value Calculations'!$D$11</f>
        <v>2.9721424440748123</v>
      </c>
      <c r="BO46">
        <f>EB46*'Value Calculations'!$D$12</f>
        <v>1.6277654791788281</v>
      </c>
      <c r="BP46">
        <f>EC46*'Value Calculations'!$D$13</f>
        <v>13.413815904006199</v>
      </c>
      <c r="BR46">
        <f>IFERROR(VLOOKUP($B46,'Raw Stats'!$CM$3:$DC$884,3,FALSE),0)</f>
        <v>81</v>
      </c>
      <c r="BS46">
        <f>IFERROR(VLOOKUP($B46,'Raw Stats'!$CM$3:$DC$884,4,FALSE),0)</f>
        <v>24</v>
      </c>
      <c r="BT46">
        <f>IFERROR(VLOOKUP($B46,'Raw Stats'!$CM$3:$DC$884,5,FALSE),0)</f>
        <v>38</v>
      </c>
      <c r="BU46">
        <f>IFERROR(VLOOKUP($B46,'Raw Stats'!$CM$3:$DC$884,6,FALSE),0)</f>
        <v>62</v>
      </c>
      <c r="BV46">
        <f>IFERROR(VLOOKUP($B46,'Raw Stats'!$CM$3:$DC$884,7,FALSE),0)</f>
        <v>9</v>
      </c>
      <c r="BW46">
        <f>IFERROR(VLOOKUP($B46,'Raw Stats'!$CM$3:$DC$884,8,FALSE),0)</f>
        <v>72</v>
      </c>
      <c r="BX46">
        <f>IFERROR(VLOOKUP($B46,'Raw Stats'!$CM$3:$DC$884,9,FALSE),0)</f>
        <v>212</v>
      </c>
      <c r="BY46">
        <f>IFERROR(VLOOKUP($B46,'Raw Stats'!$CM$3:$DC$884,10,FALSE),0)</f>
        <v>38</v>
      </c>
      <c r="BZ46">
        <f>IFERROR(VLOOKUP($B46,'Raw Stats'!$CM$3:$DC$884,11,FALSE)+VLOOKUP($B46,'Raw Stats'!$CM$3:$DC$884,12,FALSE),0)</f>
        <v>19</v>
      </c>
      <c r="CA46">
        <f>IFERROR(VLOOKUP($B46,'Raw Stats'!$CM$3:$DC$884,13,FALSE)+VLOOKUP($B46,'Raw Stats'!$CM$3:$DC$884,14,FALSE),0)</f>
        <v>1</v>
      </c>
      <c r="CB46">
        <f>IFERROR(VLOOKUP($B46,'Raw Stats'!$CM$3:$DC$884,15,FALSE),0)</f>
        <v>6</v>
      </c>
      <c r="CC46">
        <f>IFERROR(VLOOKUP($B46,'Raw Stats'!$CM$3:$DC$884,16,FALSE),0)</f>
        <v>224</v>
      </c>
      <c r="CE46">
        <f>IFERROR(VLOOKUP($B46,'Raw Stats'!$BU$3:$CJ$528,3,FALSE),0)</f>
        <v>78</v>
      </c>
      <c r="CF46">
        <f>IFERROR(VLOOKUP($B46,'Raw Stats'!$BU$3:$CJ$528,4,FALSE),0)</f>
        <v>23</v>
      </c>
      <c r="CG46">
        <f>IFERROR(VLOOKUP($B46,'Raw Stats'!$BU$3:$CJ$5288,5,FALSE),0)</f>
        <v>31</v>
      </c>
      <c r="CH46">
        <f>IFERROR(VLOOKUP($B46,'Raw Stats'!$BU$3:$CJ$528,6,FALSE),0)</f>
        <v>54</v>
      </c>
      <c r="CI46">
        <f>IFERROR(VLOOKUP($B46,'Raw Stats'!$BU$3:$CJ$528,7,FALSE),0)</f>
        <v>8</v>
      </c>
      <c r="CJ46">
        <f>IFERROR(VLOOKUP($B46,'Raw Stats'!$BU$3:$CJ$528,8,FALSE),0)</f>
        <v>57</v>
      </c>
      <c r="CK46">
        <f>IFERROR(VLOOKUP($B46,'Raw Stats'!$BU$3:$CJ$528,9,FALSE),0)</f>
        <v>154</v>
      </c>
      <c r="CL46">
        <f>IFERROR(VLOOKUP($B46,'Raw Stats'!$BU$3:$CJ$528,10,FALSE),0)</f>
        <v>42</v>
      </c>
      <c r="CM46">
        <f>IFERROR(VLOOKUP($B46,'Raw Stats'!$BU$3:$CJ$528,11,FALSE)+VLOOKUP($B46,'Raw Stats'!$BU$3:$CJ$528,12,FALSE),0)</f>
        <v>12</v>
      </c>
      <c r="CN46">
        <f>IFERROR(VLOOKUP($B46,'Raw Stats'!$BU$3:$CJ$528,13,FALSE)+VLOOKUP($B46,'Raw Stats'!$BU$3:$CJ$528,14,FALSE),0)</f>
        <v>2</v>
      </c>
      <c r="CO46">
        <f>IFERROR(VLOOKUP($B46,'Raw Stats'!$BU$3:$CJ$528,15,FALSE),0)</f>
        <v>2</v>
      </c>
      <c r="CP46">
        <f>IFERROR(VLOOKUP($B46,'Raw Stats'!$BU$3:$CJ$528,16,FALSE),0)</f>
        <v>189</v>
      </c>
      <c r="CR46">
        <f>IFERROR(VLOOKUP($B46,'Raw Stats'!$BC$3:$BR$528,3,FALSE),0)</f>
        <v>48</v>
      </c>
      <c r="CS46">
        <f>IFERROR(VLOOKUP($B46,'Raw Stats'!$BC$3:$BR$528,4,FALSE),0)</f>
        <v>18</v>
      </c>
      <c r="CT46">
        <f>IFERROR(VLOOKUP($B46,'Raw Stats'!$BC$3:$BR$5288,5,FALSE),0)</f>
        <v>28</v>
      </c>
      <c r="CU46">
        <f>IFERROR(VLOOKUP($B46,'Raw Stats'!$BC$3:$BR$52888,6,FALSE),0)</f>
        <v>46</v>
      </c>
      <c r="CV46">
        <f>IFERROR(VLOOKUP($B46,'Raw Stats'!$BC$3:$BR$5288,7,FALSE),0)</f>
        <v>10</v>
      </c>
      <c r="CW46">
        <f>IFERROR(VLOOKUP($B46,'Raw Stats'!$BC$3:$BR$5288,8,FALSE),0)</f>
        <v>22</v>
      </c>
      <c r="CX46">
        <f>IFERROR(VLOOKUP($B46,'Raw Stats'!$BC$3:$BR$5288,9,FALSE),0)</f>
        <v>98</v>
      </c>
      <c r="CY46">
        <f>IFERROR(VLOOKUP($B46,'Raw Stats'!$BC$3:$BR$5288,10,FALSE),0)</f>
        <v>26</v>
      </c>
      <c r="CZ46">
        <f>IFERROR(VLOOKUP($B46,'Raw Stats'!$BC$3:$BR$5288,11,FALSE)+VLOOKUP($B46,'Raw Stats'!$BC$3:$BR$5288,12,FALSE),0)</f>
        <v>6</v>
      </c>
      <c r="DA46">
        <f>IFERROR(VLOOKUP($B46,'Raw Stats'!$BC$3:$BR$5288,13,FALSE)+VLOOKUP($B46,'Raw Stats'!$BC$3:$BR$5288,14,FALSE),0)</f>
        <v>0</v>
      </c>
      <c r="DB46">
        <f>IFERROR(VLOOKUP($B46,'Raw Stats'!$BC$3:$BR$5288,15,FALSE),0)</f>
        <v>4</v>
      </c>
      <c r="DC46">
        <f>IFERROR(VLOOKUP($B46,'Raw Stats'!$BC$3:$BR$5288,16,FALSE),0)</f>
        <v>121</v>
      </c>
      <c r="DE46">
        <f>IFERROR(VLOOKUP($B46,'Raw Stats'!$AK$3:$AZ$528,3,FALSE),0)</f>
        <v>82</v>
      </c>
      <c r="DF46">
        <f>IFERROR(VLOOKUP($B46,'Raw Stats'!$AK$3:$AZ$528,4,FALSE),0)</f>
        <v>28</v>
      </c>
      <c r="DG46">
        <f>IFERROR(VLOOKUP($B46,'Raw Stats'!$AK$3:$AZ$528,5,FALSE),0)</f>
        <v>22</v>
      </c>
      <c r="DH46">
        <f>IFERROR(VLOOKUP($B46,'Raw Stats'!$AK$3:$AZ$528,6,FALSE),0)</f>
        <v>50</v>
      </c>
      <c r="DI46">
        <f>IFERROR(VLOOKUP($B46,'Raw Stats'!$AK$3:$AZ$528,7,FALSE),0)</f>
        <v>-8</v>
      </c>
      <c r="DJ46">
        <f>IFERROR(VLOOKUP($B46,'Raw Stats'!$AK$3:$AZ$528,8,FALSE),0)</f>
        <v>64</v>
      </c>
      <c r="DK46">
        <f>IFERROR(VLOOKUP($B46,'Raw Stats'!$AK$3:$AZ$528,9,FALSE),0)</f>
        <v>76</v>
      </c>
      <c r="DL46">
        <f>IFERROR(VLOOKUP($B46,'Raw Stats'!$AK$3:$AZ$528,10,FALSE),0)</f>
        <v>25</v>
      </c>
      <c r="DM46">
        <f>IFERROR(VLOOKUP($B46,'Raw Stats'!$AK$3:$AZ$528,11,FALSE)+VLOOKUP($B46,'Raw Stats'!$AK$3:$AZ$528,12,FALSE),0)</f>
        <v>12</v>
      </c>
      <c r="DN46">
        <f>IFERROR(VLOOKUP($B46,'Raw Stats'!$AK$3:$AZ$528,13,FALSE)+VLOOKUP($B46,'Raw Stats'!$AK$3:$AZ$528,14,FALSE),0)</f>
        <v>0</v>
      </c>
      <c r="DO46">
        <f>IFERROR(VLOOKUP($B46,'Raw Stats'!$AK$3:$AZ$528,15,FALSE),0)</f>
        <v>6</v>
      </c>
      <c r="DP46">
        <f>IFERROR(VLOOKUP($B46,'Raw Stats'!$AK$3:$AZ$528,16,FALSE),0)</f>
        <v>265</v>
      </c>
      <c r="DR46">
        <f>IFERROR(VLOOKUP($B46,'Raw Stats'!$S$3:$AH$528,3,FALSE),0)</f>
        <v>81</v>
      </c>
      <c r="DS46">
        <f>IFERROR(VLOOKUP($B46,'Raw Stats'!$S$3:$AH$528,4,FALSE),0)</f>
        <v>29</v>
      </c>
      <c r="DT46">
        <f>IFERROR(VLOOKUP($B46,'Raw Stats'!$S$3:$AH$528,5,FALSE),0)</f>
        <v>30</v>
      </c>
      <c r="DU46">
        <f>IFERROR(VLOOKUP($B46,'Raw Stats'!$S$3:$AH$528,6,FALSE),0)</f>
        <v>59</v>
      </c>
      <c r="DV46">
        <f>IFERROR(VLOOKUP($B46,'Raw Stats'!$S$3:$AH$528,7,FALSE),0)</f>
        <v>-10</v>
      </c>
      <c r="DW46">
        <f>IFERROR(VLOOKUP($B46,'Raw Stats'!$S$3:$AH$528,8,FALSE),0)</f>
        <v>39</v>
      </c>
      <c r="DX46">
        <f>IFERROR(VLOOKUP($B46,'Raw Stats'!$S$3:$AH$528,9,FALSE),0)</f>
        <v>68</v>
      </c>
      <c r="DY46">
        <f>IFERROR(VLOOKUP($B46,'Raw Stats'!$S$3:$AH$528,10,FALSE),0)</f>
        <v>45</v>
      </c>
      <c r="DZ46">
        <f>IFERROR(VLOOKUP($B46,'Raw Stats'!$S$3:$AH$528,11,FALSE)+VLOOKUP($B46,'Raw Stats'!$S$3:$AH$528,12,FALSE),0)</f>
        <v>18</v>
      </c>
      <c r="EA46">
        <f>IFERROR(VLOOKUP($B46,'Raw Stats'!$S$3:$AH$528,13,FALSE)+VLOOKUP($B46,'Raw Stats'!$S$3:$AH$528,14,FALSE),0)</f>
        <v>3</v>
      </c>
      <c r="EB46">
        <f>IFERROR(VLOOKUP($B46,'Raw Stats'!$S$3:$AH$528,15,FALSE),0)</f>
        <v>2</v>
      </c>
      <c r="EC46">
        <f>IFERROR(VLOOKUP($B46,'Raw Stats'!$S$3:$AH$528,16,FALSE),0)</f>
        <v>195</v>
      </c>
    </row>
    <row r="47" spans="1:133" x14ac:dyDescent="0.2">
      <c r="A47" s="33">
        <f>IFERROR(VLOOKUP(B47,Sheet2!$W$1:$X$300,2,FALSE),301)</f>
        <v>184</v>
      </c>
      <c r="B47" s="29" t="s">
        <v>52</v>
      </c>
      <c r="C47">
        <f t="shared" si="0"/>
        <v>1.0861757267948515</v>
      </c>
      <c r="D47">
        <f t="shared" si="1"/>
        <v>1.1063047953910743</v>
      </c>
      <c r="E47">
        <f t="shared" si="2"/>
        <v>1.1255950769863068</v>
      </c>
      <c r="F47">
        <f t="shared" si="3"/>
        <v>0.85902391316491788</v>
      </c>
      <c r="G47">
        <f t="shared" si="4"/>
        <v>1.0368992912770856</v>
      </c>
      <c r="H47">
        <v>1.07</v>
      </c>
      <c r="J47">
        <f>BS47*'Value Calculations'!$D$3</f>
        <v>5.300560572138493</v>
      </c>
      <c r="K47">
        <f>BT47*'Value Calculations'!$D$4</f>
        <v>7.4890921930269485</v>
      </c>
      <c r="L47">
        <f>BU47*'Value Calculations'!$D$5</f>
        <v>9.5521717819051766</v>
      </c>
      <c r="M47">
        <f>BV47*'Value Calculations'!$D$6</f>
        <v>1.3757142511129914</v>
      </c>
      <c r="N47">
        <f>BW47*'Value Calculations'!$D$7</f>
        <v>3.7790497133474905</v>
      </c>
      <c r="O47">
        <f>BX47*'Value Calculations'!$D$8</f>
        <v>10.927500910194048</v>
      </c>
      <c r="P47">
        <f>BY47*'Value Calculations'!$D$9</f>
        <v>1.385477580712684</v>
      </c>
      <c r="Q47">
        <f>BZ47*'Value Calculations'!$D$10</f>
        <v>2.5572153185334328</v>
      </c>
      <c r="R47">
        <f>CA47*'Value Calculations'!$D$11</f>
        <v>0.9907141480249374</v>
      </c>
      <c r="S47">
        <f>CB47*'Value Calculations'!$D$12</f>
        <v>0.81388273958941404</v>
      </c>
      <c r="T47">
        <f>CC47*'Value Calculations'!$D$13</f>
        <v>6.8788799507724097</v>
      </c>
      <c r="V47">
        <f>CF47*'Value Calculations'!$D$3</f>
        <v>6.5237668580166064</v>
      </c>
      <c r="W47">
        <f>CG47*'Value Calculations'!$D$4</f>
        <v>11.070831937518097</v>
      </c>
      <c r="X47">
        <f>CH47*'Value Calculations'!$D$5</f>
        <v>13.266905252646078</v>
      </c>
      <c r="Y47">
        <f>CI47*'Value Calculations'!$D$6</f>
        <v>0.62532465959681427</v>
      </c>
      <c r="Z47">
        <f>CJ47*'Value Calculations'!$D$7</f>
        <v>8.6127179513500955</v>
      </c>
      <c r="AA47">
        <f>CK47*'Value Calculations'!$D$8</f>
        <v>16.822600085430309</v>
      </c>
      <c r="AB47">
        <f>CL47*'Value Calculations'!$D$9</f>
        <v>4.9121477861631524</v>
      </c>
      <c r="AC47">
        <f>CM47*'Value Calculations'!$D$10</f>
        <v>3.6531647407620471</v>
      </c>
      <c r="AD47">
        <f>CN47*'Value Calculations'!$D$11</f>
        <v>3.9628565920997496</v>
      </c>
      <c r="AE47">
        <f>CO47*'Value Calculations'!$D$12</f>
        <v>1.6277654791788281</v>
      </c>
      <c r="AF47">
        <f>CP47*'Value Calculations'!$D$13</f>
        <v>13.001083106959854</v>
      </c>
      <c r="AH47">
        <f>CS47*'Value Calculations'!$D$3</f>
        <v>0.8154708572520758</v>
      </c>
      <c r="AI47">
        <f>CT47*'Value Calculations'!$D$4</f>
        <v>5.8610286728036982</v>
      </c>
      <c r="AJ47">
        <f>CU47*'Value Calculations'!$D$5</f>
        <v>5.3067621010584309</v>
      </c>
      <c r="AK47">
        <f>CV47*'Value Calculations'!$D$6</f>
        <v>0.25012986383872571</v>
      </c>
      <c r="AL47">
        <f>CW47*'Value Calculations'!$D$7</f>
        <v>6.679250656149053</v>
      </c>
      <c r="AM47">
        <f>CX47*'Value Calculations'!$D$8</f>
        <v>4.6010530148185467</v>
      </c>
      <c r="AN47">
        <f>CY47*'Value Calculations'!$D$9</f>
        <v>2.1411926247377844</v>
      </c>
      <c r="AO47">
        <f>CZ47*'Value Calculations'!$D$10</f>
        <v>2.5572153185334328</v>
      </c>
      <c r="AP47">
        <f>DA47*'Value Calculations'!$D$11</f>
        <v>0.9907141480249374</v>
      </c>
      <c r="AQ47">
        <f>DB47*'Value Calculations'!$D$12</f>
        <v>0</v>
      </c>
      <c r="AR47">
        <f>DC47*'Value Calculations'!$D$13</f>
        <v>3.4394399753862048</v>
      </c>
      <c r="AT47">
        <f>DF47*'Value Calculations'!$D$3</f>
        <v>4.0773542862603787</v>
      </c>
      <c r="AU47">
        <f>DG47*'Value Calculations'!$D$4</f>
        <v>7.8147048970715982</v>
      </c>
      <c r="AV47">
        <f>DH47*'Value Calculations'!$D$5</f>
        <v>9.021495571799333</v>
      </c>
      <c r="AW47">
        <f>DI47*'Value Calculations'!$D$6</f>
        <v>2.0010389107098057</v>
      </c>
      <c r="AX47">
        <f>DJ47*'Value Calculations'!$D$7</f>
        <v>9.6673364760052074</v>
      </c>
      <c r="AY47">
        <f>DK47*'Value Calculations'!$D$8</f>
        <v>14.881530844803738</v>
      </c>
      <c r="AZ47">
        <f>DL47*'Value Calculations'!$D$9</f>
        <v>4.5342902641506022</v>
      </c>
      <c r="BA47">
        <f>DM47*'Value Calculations'!$D$10</f>
        <v>0.73063294815240942</v>
      </c>
      <c r="BB47">
        <f>DN47*'Value Calculations'!$D$11</f>
        <v>2.9721424440748123</v>
      </c>
      <c r="BC47">
        <f>DO47*'Value Calculations'!$D$12</f>
        <v>0.81388273958941404</v>
      </c>
      <c r="BD47">
        <f>DP47*'Value Calculations'!$D$13</f>
        <v>9.6304319310813735</v>
      </c>
      <c r="BF47">
        <f>DS47*'Value Calculations'!$D$3</f>
        <v>9.7856502870249091</v>
      </c>
      <c r="BG47">
        <f>DT47*'Value Calculations'!$D$4</f>
        <v>9.7683811213394982</v>
      </c>
      <c r="BH47">
        <f>DU47*'Value Calculations'!$D$5</f>
        <v>14.328257672857763</v>
      </c>
      <c r="BI47">
        <f>DV47*'Value Calculations'!$D$6</f>
        <v>-0.37519479575808856</v>
      </c>
      <c r="BJ47">
        <f>DW47*'Value Calculations'!$D$7</f>
        <v>8.7884877054592803</v>
      </c>
      <c r="BK47">
        <f>DX47*'Value Calculations'!$D$8</f>
        <v>10.13669492327211</v>
      </c>
      <c r="BL47">
        <f>DY47*'Value Calculations'!$D$9</f>
        <v>3.9045277274630186</v>
      </c>
      <c r="BM47">
        <f>DZ47*'Value Calculations'!$D$10</f>
        <v>4.0184812148382516</v>
      </c>
      <c r="BN47">
        <f>EA47*'Value Calculations'!$D$11</f>
        <v>3.9628565920997496</v>
      </c>
      <c r="BO47">
        <f>EB47*'Value Calculations'!$D$12</f>
        <v>1.6277654791788281</v>
      </c>
      <c r="BP47">
        <f>EC47*'Value Calculations'!$D$13</f>
        <v>13.895337500560267</v>
      </c>
      <c r="BR47">
        <f>IFERROR(VLOOKUP($B47,'Raw Stats'!$CM$3:$DC$884,3,FALSE),0)</f>
        <v>47</v>
      </c>
      <c r="BS47">
        <f>IFERROR(VLOOKUP($B47,'Raw Stats'!$CM$3:$DC$884,4,FALSE),0)</f>
        <v>13</v>
      </c>
      <c r="BT47">
        <f>IFERROR(VLOOKUP($B47,'Raw Stats'!$CM$3:$DC$884,5,FALSE),0)</f>
        <v>23</v>
      </c>
      <c r="BU47">
        <f>IFERROR(VLOOKUP($B47,'Raw Stats'!$CM$3:$DC$884,6,FALSE),0)</f>
        <v>36</v>
      </c>
      <c r="BV47">
        <f>IFERROR(VLOOKUP($B47,'Raw Stats'!$CM$3:$DC$884,7,FALSE),0)</f>
        <v>11</v>
      </c>
      <c r="BW47">
        <f>IFERROR(VLOOKUP($B47,'Raw Stats'!$CM$3:$DC$884,8,FALSE),0)</f>
        <v>43</v>
      </c>
      <c r="BX47">
        <f>IFERROR(VLOOKUP($B47,'Raw Stats'!$CM$3:$DC$884,9,FALSE),0)</f>
        <v>152</v>
      </c>
      <c r="BY47">
        <f>IFERROR(VLOOKUP($B47,'Raw Stats'!$CM$3:$DC$884,10,FALSE),0)</f>
        <v>11</v>
      </c>
      <c r="BZ47">
        <f>IFERROR(VLOOKUP($B47,'Raw Stats'!$CM$3:$DC$884,11,FALSE)+VLOOKUP($B47,'Raw Stats'!$CM$3:$DC$884,12,FALSE),0)</f>
        <v>7</v>
      </c>
      <c r="CA47">
        <f>IFERROR(VLOOKUP($B47,'Raw Stats'!$CM$3:$DC$884,13,FALSE)+VLOOKUP($B47,'Raw Stats'!$CM$3:$DC$884,14,FALSE),0)</f>
        <v>1</v>
      </c>
      <c r="CB47">
        <f>IFERROR(VLOOKUP($B47,'Raw Stats'!$CM$3:$DC$884,15,FALSE),0)</f>
        <v>1</v>
      </c>
      <c r="CC47">
        <f>IFERROR(VLOOKUP($B47,'Raw Stats'!$CM$3:$DC$884,16,FALSE),0)</f>
        <v>100</v>
      </c>
      <c r="CE47">
        <f>IFERROR(VLOOKUP($B47,'Raw Stats'!$BU$3:$CJ$528,3,FALSE),0)</f>
        <v>76</v>
      </c>
      <c r="CF47">
        <f>IFERROR(VLOOKUP($B47,'Raw Stats'!$BU$3:$CJ$528,4,FALSE),0)</f>
        <v>16</v>
      </c>
      <c r="CG47">
        <f>IFERROR(VLOOKUP($B47,'Raw Stats'!$BU$3:$CJ$5288,5,FALSE),0)</f>
        <v>34</v>
      </c>
      <c r="CH47">
        <f>IFERROR(VLOOKUP($B47,'Raw Stats'!$BU$3:$CJ$528,6,FALSE),0)</f>
        <v>50</v>
      </c>
      <c r="CI47">
        <f>IFERROR(VLOOKUP($B47,'Raw Stats'!$BU$3:$CJ$528,7,FALSE),0)</f>
        <v>5</v>
      </c>
      <c r="CJ47">
        <f>IFERROR(VLOOKUP($B47,'Raw Stats'!$BU$3:$CJ$528,8,FALSE),0)</f>
        <v>98</v>
      </c>
      <c r="CK47">
        <f>IFERROR(VLOOKUP($B47,'Raw Stats'!$BU$3:$CJ$528,9,FALSE),0)</f>
        <v>234</v>
      </c>
      <c r="CL47">
        <f>IFERROR(VLOOKUP($B47,'Raw Stats'!$BU$3:$CJ$528,10,FALSE),0)</f>
        <v>39</v>
      </c>
      <c r="CM47">
        <f>IFERROR(VLOOKUP($B47,'Raw Stats'!$BU$3:$CJ$528,11,FALSE)+VLOOKUP($B47,'Raw Stats'!$BU$3:$CJ$528,12,FALSE),0)</f>
        <v>10</v>
      </c>
      <c r="CN47">
        <f>IFERROR(VLOOKUP($B47,'Raw Stats'!$BU$3:$CJ$528,13,FALSE)+VLOOKUP($B47,'Raw Stats'!$BU$3:$CJ$528,14,FALSE),0)</f>
        <v>4</v>
      </c>
      <c r="CO47">
        <f>IFERROR(VLOOKUP($B47,'Raw Stats'!$BU$3:$CJ$528,15,FALSE),0)</f>
        <v>2</v>
      </c>
      <c r="CP47">
        <f>IFERROR(VLOOKUP($B47,'Raw Stats'!$BU$3:$CJ$528,16,FALSE),0)</f>
        <v>189</v>
      </c>
      <c r="CR47">
        <f>IFERROR(VLOOKUP($B47,'Raw Stats'!$BC$3:$BR$528,3,FALSE),0)</f>
        <v>29</v>
      </c>
      <c r="CS47">
        <f>IFERROR(VLOOKUP($B47,'Raw Stats'!$BC$3:$BR$528,4,FALSE),0)</f>
        <v>2</v>
      </c>
      <c r="CT47">
        <f>IFERROR(VLOOKUP($B47,'Raw Stats'!$BC$3:$BR$5288,5,FALSE),0)</f>
        <v>18</v>
      </c>
      <c r="CU47">
        <f>IFERROR(VLOOKUP($B47,'Raw Stats'!$BC$3:$BR$52888,6,FALSE),0)</f>
        <v>20</v>
      </c>
      <c r="CV47">
        <f>IFERROR(VLOOKUP($B47,'Raw Stats'!$BC$3:$BR$5288,7,FALSE),0)</f>
        <v>2</v>
      </c>
      <c r="CW47">
        <f>IFERROR(VLOOKUP($B47,'Raw Stats'!$BC$3:$BR$5288,8,FALSE),0)</f>
        <v>76</v>
      </c>
      <c r="CX47">
        <f>IFERROR(VLOOKUP($B47,'Raw Stats'!$BC$3:$BR$5288,9,FALSE),0)</f>
        <v>64</v>
      </c>
      <c r="CY47">
        <f>IFERROR(VLOOKUP($B47,'Raw Stats'!$BC$3:$BR$5288,10,FALSE),0)</f>
        <v>17</v>
      </c>
      <c r="CZ47">
        <f>IFERROR(VLOOKUP($B47,'Raw Stats'!$BC$3:$BR$5288,11,FALSE)+VLOOKUP($B47,'Raw Stats'!$BC$3:$BR$5288,12,FALSE),0)</f>
        <v>7</v>
      </c>
      <c r="DA47">
        <f>IFERROR(VLOOKUP($B47,'Raw Stats'!$BC$3:$BR$5288,13,FALSE)+VLOOKUP($B47,'Raw Stats'!$BC$3:$BR$5288,14,FALSE),0)</f>
        <v>1</v>
      </c>
      <c r="DB47">
        <f>IFERROR(VLOOKUP($B47,'Raw Stats'!$BC$3:$BR$5288,15,FALSE),0)</f>
        <v>0</v>
      </c>
      <c r="DC47">
        <f>IFERROR(VLOOKUP($B47,'Raw Stats'!$BC$3:$BR$5288,16,FALSE),0)</f>
        <v>50</v>
      </c>
      <c r="DE47">
        <f>IFERROR(VLOOKUP($B47,'Raw Stats'!$AK$3:$AZ$528,3,FALSE),0)</f>
        <v>77</v>
      </c>
      <c r="DF47">
        <f>IFERROR(VLOOKUP($B47,'Raw Stats'!$AK$3:$AZ$528,4,FALSE),0)</f>
        <v>10</v>
      </c>
      <c r="DG47">
        <f>IFERROR(VLOOKUP($B47,'Raw Stats'!$AK$3:$AZ$528,5,FALSE),0)</f>
        <v>24</v>
      </c>
      <c r="DH47">
        <f>IFERROR(VLOOKUP($B47,'Raw Stats'!$AK$3:$AZ$528,6,FALSE),0)</f>
        <v>34</v>
      </c>
      <c r="DI47">
        <f>IFERROR(VLOOKUP($B47,'Raw Stats'!$AK$3:$AZ$528,7,FALSE),0)</f>
        <v>16</v>
      </c>
      <c r="DJ47">
        <f>IFERROR(VLOOKUP($B47,'Raw Stats'!$AK$3:$AZ$528,8,FALSE),0)</f>
        <v>110</v>
      </c>
      <c r="DK47">
        <f>IFERROR(VLOOKUP($B47,'Raw Stats'!$AK$3:$AZ$528,9,FALSE),0)</f>
        <v>207</v>
      </c>
      <c r="DL47">
        <f>IFERROR(VLOOKUP($B47,'Raw Stats'!$AK$3:$AZ$528,10,FALSE),0)</f>
        <v>36</v>
      </c>
      <c r="DM47">
        <f>IFERROR(VLOOKUP($B47,'Raw Stats'!$AK$3:$AZ$528,11,FALSE)+VLOOKUP($B47,'Raw Stats'!$AK$3:$AZ$528,12,FALSE),0)</f>
        <v>2</v>
      </c>
      <c r="DN47">
        <f>IFERROR(VLOOKUP($B47,'Raw Stats'!$AK$3:$AZ$528,13,FALSE)+VLOOKUP($B47,'Raw Stats'!$AK$3:$AZ$528,14,FALSE),0)</f>
        <v>3</v>
      </c>
      <c r="DO47">
        <f>IFERROR(VLOOKUP($B47,'Raw Stats'!$AK$3:$AZ$528,15,FALSE),0)</f>
        <v>1</v>
      </c>
      <c r="DP47">
        <f>IFERROR(VLOOKUP($B47,'Raw Stats'!$AK$3:$AZ$528,16,FALSE),0)</f>
        <v>140</v>
      </c>
      <c r="DR47">
        <f>IFERROR(VLOOKUP($B47,'Raw Stats'!$S$3:$AH$528,3,FALSE),0)</f>
        <v>77</v>
      </c>
      <c r="DS47">
        <f>IFERROR(VLOOKUP($B47,'Raw Stats'!$S$3:$AH$528,4,FALSE),0)</f>
        <v>24</v>
      </c>
      <c r="DT47">
        <f>IFERROR(VLOOKUP($B47,'Raw Stats'!$S$3:$AH$528,5,FALSE),0)</f>
        <v>30</v>
      </c>
      <c r="DU47">
        <f>IFERROR(VLOOKUP($B47,'Raw Stats'!$S$3:$AH$528,6,FALSE),0)</f>
        <v>54</v>
      </c>
      <c r="DV47">
        <f>IFERROR(VLOOKUP($B47,'Raw Stats'!$S$3:$AH$528,7,FALSE),0)</f>
        <v>-3</v>
      </c>
      <c r="DW47">
        <f>IFERROR(VLOOKUP($B47,'Raw Stats'!$S$3:$AH$528,8,FALSE),0)</f>
        <v>100</v>
      </c>
      <c r="DX47">
        <f>IFERROR(VLOOKUP($B47,'Raw Stats'!$S$3:$AH$528,9,FALSE),0)</f>
        <v>141</v>
      </c>
      <c r="DY47">
        <f>IFERROR(VLOOKUP($B47,'Raw Stats'!$S$3:$AH$528,10,FALSE),0)</f>
        <v>31</v>
      </c>
      <c r="DZ47">
        <f>IFERROR(VLOOKUP($B47,'Raw Stats'!$S$3:$AH$528,11,FALSE)+VLOOKUP($B47,'Raw Stats'!$S$3:$AH$528,12,FALSE),0)</f>
        <v>11</v>
      </c>
      <c r="EA47">
        <f>IFERROR(VLOOKUP($B47,'Raw Stats'!$S$3:$AH$528,13,FALSE)+VLOOKUP($B47,'Raw Stats'!$S$3:$AH$528,14,FALSE),0)</f>
        <v>4</v>
      </c>
      <c r="EB47">
        <f>IFERROR(VLOOKUP($B47,'Raw Stats'!$S$3:$AH$528,15,FALSE),0)</f>
        <v>2</v>
      </c>
      <c r="EC47">
        <f>IFERROR(VLOOKUP($B47,'Raw Stats'!$S$3:$AH$528,16,FALSE),0)</f>
        <v>202</v>
      </c>
    </row>
    <row r="48" spans="1:133" x14ac:dyDescent="0.2">
      <c r="A48">
        <f>IFERROR(VLOOKUP(B48,Sheet2!$W$1:$X$300,2,FALSE),301)</f>
        <v>64</v>
      </c>
      <c r="B48" t="s">
        <v>51</v>
      </c>
      <c r="C48">
        <f t="shared" si="0"/>
        <v>1.0652729488547326</v>
      </c>
      <c r="D48">
        <f t="shared" si="1"/>
        <v>1.2229075708523847</v>
      </c>
      <c r="E48">
        <f t="shared" si="2"/>
        <v>0.94638835145014044</v>
      </c>
      <c r="F48">
        <f t="shared" si="3"/>
        <v>0.97918013403663628</v>
      </c>
      <c r="G48">
        <f t="shared" si="4"/>
        <v>0</v>
      </c>
      <c r="H48">
        <v>1.07</v>
      </c>
      <c r="J48">
        <f>BS48*'Value Calculations'!$D$3</f>
        <v>9.7856502870249091</v>
      </c>
      <c r="K48">
        <f>BT48*'Value Calculations'!$D$4</f>
        <v>13.024508161785997</v>
      </c>
      <c r="L48">
        <f>BU48*'Value Calculations'!$D$5</f>
        <v>16.981638723386979</v>
      </c>
      <c r="M48">
        <f>BV48*'Value Calculations'!$D$6</f>
        <v>1.0005194553549028</v>
      </c>
      <c r="N48">
        <f>BW48*'Value Calculations'!$D$7</f>
        <v>2.9002009428015625</v>
      </c>
      <c r="O48">
        <f>BX48*'Value Calculations'!$D$8</f>
        <v>2.3005265074092733</v>
      </c>
      <c r="P48">
        <f>BY48*'Value Calculations'!$D$9</f>
        <v>4.6602427714881189</v>
      </c>
      <c r="Q48">
        <f>BZ48*'Value Calculations'!$D$10</f>
        <v>8.7675953778289131</v>
      </c>
      <c r="R48">
        <f>CA48*'Value Calculations'!$D$11</f>
        <v>0</v>
      </c>
      <c r="S48">
        <f>CB48*'Value Calculations'!$D$12</f>
        <v>4.0694136979470699</v>
      </c>
      <c r="T48">
        <f>CC48*'Value Calculations'!$D$13</f>
        <v>15.339902290222474</v>
      </c>
      <c r="V48">
        <f>CF48*'Value Calculations'!$D$3</f>
        <v>13.455269144659251</v>
      </c>
      <c r="W48">
        <f>CG48*'Value Calculations'!$D$4</f>
        <v>9.4427684172948485</v>
      </c>
      <c r="X48">
        <f>CH48*'Value Calculations'!$D$5</f>
        <v>16.450962513281137</v>
      </c>
      <c r="Y48">
        <f>CI48*'Value Calculations'!$D$6</f>
        <v>2.1261038426291687</v>
      </c>
      <c r="Z48">
        <f>CJ48*'Value Calculations'!$D$7</f>
        <v>4.0427043445112689</v>
      </c>
      <c r="AA48">
        <f>CK48*'Value Calculations'!$D$8</f>
        <v>3.091332494331211</v>
      </c>
      <c r="AB48">
        <f>CL48*'Value Calculations'!$D$9</f>
        <v>3.5266702054504684</v>
      </c>
      <c r="AC48">
        <f>CM48*'Value Calculations'!$D$10</f>
        <v>6.2103800592954803</v>
      </c>
      <c r="AD48">
        <f>CN48*'Value Calculations'!$D$11</f>
        <v>2.9721424440748123</v>
      </c>
      <c r="AE48">
        <f>CO48*'Value Calculations'!$D$12</f>
        <v>7.3249446563047265</v>
      </c>
      <c r="AF48">
        <f>CP48*'Value Calculations'!$D$13</f>
        <v>14.514436696129785</v>
      </c>
      <c r="AH48">
        <f>CS48*'Value Calculations'!$D$3</f>
        <v>3.2618834290083032</v>
      </c>
      <c r="AI48">
        <f>CT48*'Value Calculations'!$D$4</f>
        <v>6.1866413768483488</v>
      </c>
      <c r="AJ48">
        <f>CU48*'Value Calculations'!$D$5</f>
        <v>7.1641288364288815</v>
      </c>
      <c r="AK48">
        <f>CV48*'Value Calculations'!$D$6</f>
        <v>0.62532465959681427</v>
      </c>
      <c r="AL48">
        <f>CW48*'Value Calculations'!$D$7</f>
        <v>1.2303882787642992</v>
      </c>
      <c r="AM48">
        <f>CX48*'Value Calculations'!$D$8</f>
        <v>2.0129606939831142</v>
      </c>
      <c r="AN48">
        <f>CY48*'Value Calculations'!$D$9</f>
        <v>2.770955161425368</v>
      </c>
      <c r="AO48">
        <f>CZ48*'Value Calculations'!$D$10</f>
        <v>3.2878482666858426</v>
      </c>
      <c r="AP48">
        <f>DA48*'Value Calculations'!$D$11</f>
        <v>0</v>
      </c>
      <c r="AQ48">
        <f>DB48*'Value Calculations'!$D$12</f>
        <v>2.441648218768242</v>
      </c>
      <c r="AR48">
        <f>DC48*'Value Calculations'!$D$13</f>
        <v>8.873755136496408</v>
      </c>
      <c r="AT48">
        <f>DF48*'Value Calculations'!$D$3</f>
        <v>6.1160314293905689</v>
      </c>
      <c r="AU48">
        <f>DG48*'Value Calculations'!$D$4</f>
        <v>4.2329651525804488</v>
      </c>
      <c r="AV48">
        <f>DH48*'Value Calculations'!$D$5</f>
        <v>7.4294669414818033</v>
      </c>
      <c r="AW48">
        <f>DI48*'Value Calculations'!$D$6</f>
        <v>3.0015583660647085</v>
      </c>
      <c r="AX48">
        <f>DJ48*'Value Calculations'!$D$7</f>
        <v>2.4607765575285985</v>
      </c>
      <c r="AY48">
        <f>DK48*'Value Calculations'!$D$8</f>
        <v>1.725394880556955</v>
      </c>
      <c r="AZ48">
        <f>DL48*'Value Calculations'!$D$9</f>
        <v>3.6526227127879851</v>
      </c>
      <c r="BA48">
        <f>DM48*'Value Calculations'!$D$10</f>
        <v>1.8265823703810236</v>
      </c>
      <c r="BB48">
        <f>DN48*'Value Calculations'!$D$11</f>
        <v>0</v>
      </c>
      <c r="BC48">
        <f>DO48*'Value Calculations'!$D$12</f>
        <v>2.441648218768242</v>
      </c>
      <c r="BD48">
        <f>DP48*'Value Calculations'!$D$13</f>
        <v>9.2176991340350298</v>
      </c>
      <c r="BF48">
        <f>DS48*'Value Calculations'!$D$3</f>
        <v>0</v>
      </c>
      <c r="BG48">
        <f>DT48*'Value Calculations'!$D$4</f>
        <v>0</v>
      </c>
      <c r="BH48">
        <f>DU48*'Value Calculations'!$D$5</f>
        <v>0</v>
      </c>
      <c r="BI48">
        <f>DV48*'Value Calculations'!$D$6</f>
        <v>0</v>
      </c>
      <c r="BJ48">
        <f>DW48*'Value Calculations'!$D$7</f>
        <v>0</v>
      </c>
      <c r="BK48">
        <f>DX48*'Value Calculations'!$D$8</f>
        <v>0</v>
      </c>
      <c r="BL48">
        <f>DY48*'Value Calculations'!$D$9</f>
        <v>0</v>
      </c>
      <c r="BM48">
        <f>DZ48*'Value Calculations'!$D$10</f>
        <v>0</v>
      </c>
      <c r="BN48">
        <f>EA48*'Value Calculations'!$D$11</f>
        <v>0</v>
      </c>
      <c r="BO48">
        <f>EB48*'Value Calculations'!$D$12</f>
        <v>0</v>
      </c>
      <c r="BP48">
        <f>EC48*'Value Calculations'!$D$13</f>
        <v>0</v>
      </c>
      <c r="BR48">
        <f>IFERROR(VLOOKUP($B48,'Raw Stats'!$CM$3:$DC$884,3,FALSE),0)</f>
        <v>74</v>
      </c>
      <c r="BS48">
        <f>IFERROR(VLOOKUP($B48,'Raw Stats'!$CM$3:$DC$884,4,FALSE),0)</f>
        <v>24</v>
      </c>
      <c r="BT48">
        <f>IFERROR(VLOOKUP($B48,'Raw Stats'!$CM$3:$DC$884,5,FALSE),0)</f>
        <v>40</v>
      </c>
      <c r="BU48">
        <f>IFERROR(VLOOKUP($B48,'Raw Stats'!$CM$3:$DC$884,6,FALSE),0)</f>
        <v>64</v>
      </c>
      <c r="BV48">
        <f>IFERROR(VLOOKUP($B48,'Raw Stats'!$CM$3:$DC$884,7,FALSE),0)</f>
        <v>8</v>
      </c>
      <c r="BW48">
        <f>IFERROR(VLOOKUP($B48,'Raw Stats'!$CM$3:$DC$884,8,FALSE),0)</f>
        <v>33</v>
      </c>
      <c r="BX48">
        <f>IFERROR(VLOOKUP($B48,'Raw Stats'!$CM$3:$DC$884,9,FALSE),0)</f>
        <v>32</v>
      </c>
      <c r="BY48">
        <f>IFERROR(VLOOKUP($B48,'Raw Stats'!$CM$3:$DC$884,10,FALSE),0)</f>
        <v>37</v>
      </c>
      <c r="BZ48">
        <f>IFERROR(VLOOKUP($B48,'Raw Stats'!$CM$3:$DC$884,11,FALSE)+VLOOKUP($B48,'Raw Stats'!$CM$3:$DC$884,12,FALSE),0)</f>
        <v>24</v>
      </c>
      <c r="CA48">
        <f>IFERROR(VLOOKUP($B48,'Raw Stats'!$CM$3:$DC$884,13,FALSE)+VLOOKUP($B48,'Raw Stats'!$CM$3:$DC$884,14,FALSE),0)</f>
        <v>0</v>
      </c>
      <c r="CB48">
        <f>IFERROR(VLOOKUP($B48,'Raw Stats'!$CM$3:$DC$884,15,FALSE),0)</f>
        <v>5</v>
      </c>
      <c r="CC48">
        <f>IFERROR(VLOOKUP($B48,'Raw Stats'!$CM$3:$DC$884,16,FALSE),0)</f>
        <v>223</v>
      </c>
      <c r="CE48">
        <f>IFERROR(VLOOKUP($B48,'Raw Stats'!$BU$3:$CJ$528,3,FALSE),0)</f>
        <v>68</v>
      </c>
      <c r="CF48">
        <f>IFERROR(VLOOKUP($B48,'Raw Stats'!$BU$3:$CJ$528,4,FALSE),0)</f>
        <v>33</v>
      </c>
      <c r="CG48">
        <f>IFERROR(VLOOKUP($B48,'Raw Stats'!$BU$3:$CJ$5288,5,FALSE),0)</f>
        <v>29</v>
      </c>
      <c r="CH48">
        <f>IFERROR(VLOOKUP($B48,'Raw Stats'!$BU$3:$CJ$528,6,FALSE),0)</f>
        <v>62</v>
      </c>
      <c r="CI48">
        <f>IFERROR(VLOOKUP($B48,'Raw Stats'!$BU$3:$CJ$528,7,FALSE),0)</f>
        <v>17</v>
      </c>
      <c r="CJ48">
        <f>IFERROR(VLOOKUP($B48,'Raw Stats'!$BU$3:$CJ$528,8,FALSE),0)</f>
        <v>46</v>
      </c>
      <c r="CK48">
        <f>IFERROR(VLOOKUP($B48,'Raw Stats'!$BU$3:$CJ$528,9,FALSE),0)</f>
        <v>43</v>
      </c>
      <c r="CL48">
        <f>IFERROR(VLOOKUP($B48,'Raw Stats'!$BU$3:$CJ$528,10,FALSE),0)</f>
        <v>28</v>
      </c>
      <c r="CM48">
        <f>IFERROR(VLOOKUP($B48,'Raw Stats'!$BU$3:$CJ$528,11,FALSE)+VLOOKUP($B48,'Raw Stats'!$BU$3:$CJ$528,12,FALSE),0)</f>
        <v>17</v>
      </c>
      <c r="CN48">
        <f>IFERROR(VLOOKUP($B48,'Raw Stats'!$BU$3:$CJ$528,13,FALSE)+VLOOKUP($B48,'Raw Stats'!$BU$3:$CJ$528,14,FALSE),0)</f>
        <v>3</v>
      </c>
      <c r="CO48">
        <f>IFERROR(VLOOKUP($B48,'Raw Stats'!$BU$3:$CJ$528,15,FALSE),0)</f>
        <v>9</v>
      </c>
      <c r="CP48">
        <f>IFERROR(VLOOKUP($B48,'Raw Stats'!$BU$3:$CJ$528,16,FALSE),0)</f>
        <v>211</v>
      </c>
      <c r="CR48">
        <f>IFERROR(VLOOKUP($B48,'Raw Stats'!$BC$3:$BR$528,3,FALSE),0)</f>
        <v>40</v>
      </c>
      <c r="CS48">
        <f>IFERROR(VLOOKUP($B48,'Raw Stats'!$BC$3:$BR$528,4,FALSE),0)</f>
        <v>8</v>
      </c>
      <c r="CT48">
        <f>IFERROR(VLOOKUP($B48,'Raw Stats'!$BC$3:$BR$5288,5,FALSE),0)</f>
        <v>19</v>
      </c>
      <c r="CU48">
        <f>IFERROR(VLOOKUP($B48,'Raw Stats'!$BC$3:$BR$52888,6,FALSE),0)</f>
        <v>27</v>
      </c>
      <c r="CV48">
        <f>IFERROR(VLOOKUP($B48,'Raw Stats'!$BC$3:$BR$5288,7,FALSE),0)</f>
        <v>5</v>
      </c>
      <c r="CW48">
        <f>IFERROR(VLOOKUP($B48,'Raw Stats'!$BC$3:$BR$5288,8,FALSE),0)</f>
        <v>14</v>
      </c>
      <c r="CX48">
        <f>IFERROR(VLOOKUP($B48,'Raw Stats'!$BC$3:$BR$5288,9,FALSE),0)</f>
        <v>28</v>
      </c>
      <c r="CY48">
        <f>IFERROR(VLOOKUP($B48,'Raw Stats'!$BC$3:$BR$5288,10,FALSE),0)</f>
        <v>22</v>
      </c>
      <c r="CZ48">
        <f>IFERROR(VLOOKUP($B48,'Raw Stats'!$BC$3:$BR$5288,11,FALSE)+VLOOKUP($B48,'Raw Stats'!$BC$3:$BR$5288,12,FALSE),0)</f>
        <v>9</v>
      </c>
      <c r="DA48">
        <f>IFERROR(VLOOKUP($B48,'Raw Stats'!$BC$3:$BR$5288,13,FALSE)+VLOOKUP($B48,'Raw Stats'!$BC$3:$BR$5288,14,FALSE),0)</f>
        <v>0</v>
      </c>
      <c r="DB48">
        <f>IFERROR(VLOOKUP($B48,'Raw Stats'!$BC$3:$BR$5288,15,FALSE),0)</f>
        <v>3</v>
      </c>
      <c r="DC48">
        <f>IFERROR(VLOOKUP($B48,'Raw Stats'!$BC$3:$BR$5288,16,FALSE),0)</f>
        <v>129</v>
      </c>
      <c r="DE48">
        <f>IFERROR(VLOOKUP($B48,'Raw Stats'!$AK$3:$AZ$528,3,FALSE),0)</f>
        <v>43</v>
      </c>
      <c r="DF48">
        <f>IFERROR(VLOOKUP($B48,'Raw Stats'!$AK$3:$AZ$528,4,FALSE),0)</f>
        <v>15</v>
      </c>
      <c r="DG48">
        <f>IFERROR(VLOOKUP($B48,'Raw Stats'!$AK$3:$AZ$528,5,FALSE),0)</f>
        <v>13</v>
      </c>
      <c r="DH48">
        <f>IFERROR(VLOOKUP($B48,'Raw Stats'!$AK$3:$AZ$528,6,FALSE),0)</f>
        <v>28</v>
      </c>
      <c r="DI48">
        <f>IFERROR(VLOOKUP($B48,'Raw Stats'!$AK$3:$AZ$528,7,FALSE),0)</f>
        <v>24</v>
      </c>
      <c r="DJ48">
        <f>IFERROR(VLOOKUP($B48,'Raw Stats'!$AK$3:$AZ$528,8,FALSE),0)</f>
        <v>28</v>
      </c>
      <c r="DK48">
        <f>IFERROR(VLOOKUP($B48,'Raw Stats'!$AK$3:$AZ$528,9,FALSE),0)</f>
        <v>24</v>
      </c>
      <c r="DL48">
        <f>IFERROR(VLOOKUP($B48,'Raw Stats'!$AK$3:$AZ$528,10,FALSE),0)</f>
        <v>29</v>
      </c>
      <c r="DM48">
        <f>IFERROR(VLOOKUP($B48,'Raw Stats'!$AK$3:$AZ$528,11,FALSE)+VLOOKUP($B48,'Raw Stats'!$AK$3:$AZ$528,12,FALSE),0)</f>
        <v>5</v>
      </c>
      <c r="DN48">
        <f>IFERROR(VLOOKUP($B48,'Raw Stats'!$AK$3:$AZ$528,13,FALSE)+VLOOKUP($B48,'Raw Stats'!$AK$3:$AZ$528,14,FALSE),0)</f>
        <v>0</v>
      </c>
      <c r="DO48">
        <f>IFERROR(VLOOKUP($B48,'Raw Stats'!$AK$3:$AZ$528,15,FALSE),0)</f>
        <v>3</v>
      </c>
      <c r="DP48">
        <f>IFERROR(VLOOKUP($B48,'Raw Stats'!$AK$3:$AZ$528,16,FALSE),0)</f>
        <v>134</v>
      </c>
      <c r="DR48">
        <f>IFERROR(VLOOKUP($B48,'Raw Stats'!$S$3:$AH$528,3,FALSE),0)</f>
        <v>0</v>
      </c>
      <c r="DS48">
        <f>IFERROR(VLOOKUP($B48,'Raw Stats'!$S$3:$AH$528,4,FALSE),0)</f>
        <v>0</v>
      </c>
      <c r="DT48">
        <f>IFERROR(VLOOKUP($B48,'Raw Stats'!$S$3:$AH$528,5,FALSE),0)</f>
        <v>0</v>
      </c>
      <c r="DU48">
        <f>IFERROR(VLOOKUP($B48,'Raw Stats'!$S$3:$AH$528,6,FALSE),0)</f>
        <v>0</v>
      </c>
      <c r="DV48">
        <f>IFERROR(VLOOKUP($B48,'Raw Stats'!$S$3:$AH$528,7,FALSE),0)</f>
        <v>0</v>
      </c>
      <c r="DW48">
        <f>IFERROR(VLOOKUP($B48,'Raw Stats'!$S$3:$AH$528,8,FALSE),0)</f>
        <v>0</v>
      </c>
      <c r="DX48">
        <f>IFERROR(VLOOKUP($B48,'Raw Stats'!$S$3:$AH$528,9,FALSE),0)</f>
        <v>0</v>
      </c>
      <c r="DY48">
        <f>IFERROR(VLOOKUP($B48,'Raw Stats'!$S$3:$AH$528,10,FALSE),0)</f>
        <v>0</v>
      </c>
      <c r="DZ48">
        <f>IFERROR(VLOOKUP($B48,'Raw Stats'!$S$3:$AH$528,11,FALSE)+VLOOKUP($B48,'Raw Stats'!$S$3:$AH$528,12,FALSE),0)</f>
        <v>0</v>
      </c>
      <c r="EA48">
        <f>IFERROR(VLOOKUP($B48,'Raw Stats'!$S$3:$AH$528,13,FALSE)+VLOOKUP($B48,'Raw Stats'!$S$3:$AH$528,14,FALSE),0)</f>
        <v>0</v>
      </c>
      <c r="EB48">
        <f>IFERROR(VLOOKUP($B48,'Raw Stats'!$S$3:$AH$528,15,FALSE),0)</f>
        <v>0</v>
      </c>
      <c r="EC48">
        <f>IFERROR(VLOOKUP($B48,'Raw Stats'!$S$3:$AH$528,16,FALSE),0)</f>
        <v>0</v>
      </c>
    </row>
    <row r="49" spans="1:133" x14ac:dyDescent="0.2">
      <c r="A49">
        <f>IFERROR(VLOOKUP(B49,Sheet2!$W$1:$X$300,2,FALSE),301)</f>
        <v>27</v>
      </c>
      <c r="B49" s="28" t="s">
        <v>48</v>
      </c>
      <c r="C49">
        <f t="shared" si="0"/>
        <v>0.9410984518030131</v>
      </c>
      <c r="D49">
        <f t="shared" si="1"/>
        <v>1.1171546947658582</v>
      </c>
      <c r="E49">
        <f t="shared" si="2"/>
        <v>1.0719083277152723</v>
      </c>
      <c r="F49">
        <f t="shared" si="3"/>
        <v>1.1339725383496349</v>
      </c>
      <c r="G49">
        <f t="shared" si="4"/>
        <v>1.2111489594794145</v>
      </c>
      <c r="H49">
        <v>1.07</v>
      </c>
      <c r="J49">
        <f>BS49*'Value Calculations'!$D$3</f>
        <v>6.5237668580166064</v>
      </c>
      <c r="K49">
        <f>BT49*'Value Calculations'!$D$4</f>
        <v>15.629409794143196</v>
      </c>
      <c r="L49">
        <f>BU49*'Value Calculations'!$D$5</f>
        <v>16.981638723386979</v>
      </c>
      <c r="M49">
        <f>BV49*'Value Calculations'!$D$6</f>
        <v>-0.25012986383872571</v>
      </c>
      <c r="N49">
        <f>BW49*'Value Calculations'!$D$7</f>
        <v>0.87884877054592803</v>
      </c>
      <c r="O49">
        <f>BX49*'Value Calculations'!$D$8</f>
        <v>7.5486026024366781</v>
      </c>
      <c r="P49">
        <f>BY49*'Value Calculations'!$D$9</f>
        <v>5.7938153375257695</v>
      </c>
      <c r="Q49">
        <f>BZ49*'Value Calculations'!$D$10</f>
        <v>8.7675953778289131</v>
      </c>
      <c r="R49">
        <f>CA49*'Value Calculations'!$D$11</f>
        <v>0</v>
      </c>
      <c r="S49">
        <f>CB49*'Value Calculations'!$D$12</f>
        <v>3.2555309583576562</v>
      </c>
      <c r="T49">
        <f>CC49*'Value Calculations'!$D$13</f>
        <v>9.2176991340350298</v>
      </c>
      <c r="V49">
        <f>CF49*'Value Calculations'!$D$3</f>
        <v>11.824327430155099</v>
      </c>
      <c r="W49">
        <f>CG49*'Value Calculations'!$D$4</f>
        <v>13.350120865830647</v>
      </c>
      <c r="X49">
        <f>CH49*'Value Calculations'!$D$5</f>
        <v>18.573667353704508</v>
      </c>
      <c r="Y49">
        <f>CI49*'Value Calculations'!$D$6</f>
        <v>4.2522076852583375</v>
      </c>
      <c r="Z49">
        <f>CJ49*'Value Calculations'!$D$7</f>
        <v>2.1092370493102273</v>
      </c>
      <c r="AA49">
        <f>CK49*'Value Calculations'!$D$8</f>
        <v>6.4702308020885813</v>
      </c>
      <c r="AB49">
        <f>CL49*'Value Calculations'!$D$9</f>
        <v>5.541910322850736</v>
      </c>
      <c r="AC49">
        <f>CM49*'Value Calculations'!$D$10</f>
        <v>8.402278903752709</v>
      </c>
      <c r="AD49">
        <f>CN49*'Value Calculations'!$D$11</f>
        <v>0</v>
      </c>
      <c r="AE49">
        <f>CO49*'Value Calculations'!$D$12</f>
        <v>7.3249446563047265</v>
      </c>
      <c r="AF49">
        <f>CP49*'Value Calculations'!$D$13</f>
        <v>13.757759901544819</v>
      </c>
      <c r="AH49">
        <f>CS49*'Value Calculations'!$D$3</f>
        <v>4.0773542862603787</v>
      </c>
      <c r="AI49">
        <f>CT49*'Value Calculations'!$D$4</f>
        <v>10.419606529428798</v>
      </c>
      <c r="AJ49">
        <f>CU49*'Value Calculations'!$D$5</f>
        <v>11.144200412222705</v>
      </c>
      <c r="AK49">
        <f>CV49*'Value Calculations'!$D$6</f>
        <v>1.75090904687108</v>
      </c>
      <c r="AL49">
        <f>CW49*'Value Calculations'!$D$7</f>
        <v>1.4061580328734848</v>
      </c>
      <c r="AM49">
        <f>CX49*'Value Calculations'!$D$8</f>
        <v>5.0324017349577854</v>
      </c>
      <c r="AN49">
        <f>CY49*'Value Calculations'!$D$9</f>
        <v>3.1488126834379182</v>
      </c>
      <c r="AO49">
        <f>CZ49*'Value Calculations'!$D$10</f>
        <v>5.8450635852192754</v>
      </c>
      <c r="AP49">
        <f>DA49*'Value Calculations'!$D$11</f>
        <v>0</v>
      </c>
      <c r="AQ49">
        <f>DB49*'Value Calculations'!$D$12</f>
        <v>0.81388273958941404</v>
      </c>
      <c r="AR49">
        <f>DC49*'Value Calculations'!$D$13</f>
        <v>6.7413023517569615</v>
      </c>
      <c r="AT49">
        <f>DF49*'Value Calculations'!$D$3</f>
        <v>10.193385715650948</v>
      </c>
      <c r="AU49">
        <f>DG49*'Value Calculations'!$D$4</f>
        <v>16.606247906277147</v>
      </c>
      <c r="AV49">
        <f>DH49*'Value Calculations'!$D$5</f>
        <v>20.165695984022037</v>
      </c>
      <c r="AW49">
        <f>DI49*'Value Calculations'!$D$6</f>
        <v>1.5007791830323542</v>
      </c>
      <c r="AX49">
        <f>DJ49*'Value Calculations'!$D$7</f>
        <v>1.7576975410918561</v>
      </c>
      <c r="AY49">
        <f>DK49*'Value Calculations'!$D$8</f>
        <v>5.176184641670865</v>
      </c>
      <c r="AZ49">
        <f>DL49*'Value Calculations'!$D$9</f>
        <v>6.6754828888883866</v>
      </c>
      <c r="BA49">
        <f>DM49*'Value Calculations'!$D$10</f>
        <v>9.4982283259813229</v>
      </c>
      <c r="BB49">
        <f>DN49*'Value Calculations'!$D$11</f>
        <v>3.9628565920997496</v>
      </c>
      <c r="BC49">
        <f>DO49*'Value Calculations'!$D$12</f>
        <v>1.6277654791788281</v>
      </c>
      <c r="BD49">
        <f>DP49*'Value Calculations'!$D$13</f>
        <v>15.821423886776543</v>
      </c>
      <c r="BF49">
        <f>DS49*'Value Calculations'!$D$3</f>
        <v>10.193385715650948</v>
      </c>
      <c r="BG49">
        <f>DT49*'Value Calculations'!$D$4</f>
        <v>15.629409794143196</v>
      </c>
      <c r="BH49">
        <f>DU49*'Value Calculations'!$D$5</f>
        <v>19.369681668863272</v>
      </c>
      <c r="BI49">
        <f>DV49*'Value Calculations'!$D$6</f>
        <v>3.1266232979840716</v>
      </c>
      <c r="BJ49">
        <f>DW49*'Value Calculations'!$D$7</f>
        <v>1.7576975410918561</v>
      </c>
      <c r="BK49">
        <f>DX49*'Value Calculations'!$D$8</f>
        <v>6.6140137088016608</v>
      </c>
      <c r="BL49">
        <f>DY49*'Value Calculations'!$D$9</f>
        <v>5.6678628301882528</v>
      </c>
      <c r="BM49">
        <f>DZ49*'Value Calculations'!$D$10</f>
        <v>6.5756965333716852</v>
      </c>
      <c r="BN49">
        <f>EA49*'Value Calculations'!$D$11</f>
        <v>0.9907141480249374</v>
      </c>
      <c r="BO49">
        <f>EB49*'Value Calculations'!$D$12</f>
        <v>4.883296437536484</v>
      </c>
      <c r="BP49">
        <f>EC49*'Value Calculations'!$D$13</f>
        <v>16.027790285299716</v>
      </c>
      <c r="BR49">
        <f>IFERROR(VLOOKUP($B49,'Raw Stats'!$CM$3:$DC$884,3,FALSE),0)</f>
        <v>79</v>
      </c>
      <c r="BS49">
        <f>IFERROR(VLOOKUP($B49,'Raw Stats'!$CM$3:$DC$884,4,FALSE),0)</f>
        <v>16</v>
      </c>
      <c r="BT49">
        <f>IFERROR(VLOOKUP($B49,'Raw Stats'!$CM$3:$DC$884,5,FALSE),0)</f>
        <v>48</v>
      </c>
      <c r="BU49">
        <f>IFERROR(VLOOKUP($B49,'Raw Stats'!$CM$3:$DC$884,6,FALSE),0)</f>
        <v>64</v>
      </c>
      <c r="BV49">
        <f>IFERROR(VLOOKUP($B49,'Raw Stats'!$CM$3:$DC$884,7,FALSE),0)</f>
        <v>-2</v>
      </c>
      <c r="BW49">
        <f>IFERROR(VLOOKUP($B49,'Raw Stats'!$CM$3:$DC$884,8,FALSE),0)</f>
        <v>10</v>
      </c>
      <c r="BX49">
        <f>IFERROR(VLOOKUP($B49,'Raw Stats'!$CM$3:$DC$884,9,FALSE),0)</f>
        <v>105</v>
      </c>
      <c r="BY49">
        <f>IFERROR(VLOOKUP($B49,'Raw Stats'!$CM$3:$DC$884,10,FALSE),0)</f>
        <v>46</v>
      </c>
      <c r="BZ49">
        <f>IFERROR(VLOOKUP($B49,'Raw Stats'!$CM$3:$DC$884,11,FALSE)+VLOOKUP($B49,'Raw Stats'!$CM$3:$DC$884,12,FALSE),0)</f>
        <v>24</v>
      </c>
      <c r="CA49">
        <f>IFERROR(VLOOKUP($B49,'Raw Stats'!$CM$3:$DC$884,13,FALSE)+VLOOKUP($B49,'Raw Stats'!$CM$3:$DC$884,14,FALSE),0)</f>
        <v>0</v>
      </c>
      <c r="CB49">
        <f>IFERROR(VLOOKUP($B49,'Raw Stats'!$CM$3:$DC$884,15,FALSE),0)</f>
        <v>4</v>
      </c>
      <c r="CC49">
        <f>IFERROR(VLOOKUP($B49,'Raw Stats'!$CM$3:$DC$884,16,FALSE),0)</f>
        <v>134</v>
      </c>
      <c r="CE49">
        <f>IFERROR(VLOOKUP($B49,'Raw Stats'!$BU$3:$CJ$528,3,FALSE),0)</f>
        <v>82</v>
      </c>
      <c r="CF49">
        <f>IFERROR(VLOOKUP($B49,'Raw Stats'!$BU$3:$CJ$528,4,FALSE),0)</f>
        <v>29</v>
      </c>
      <c r="CG49">
        <f>IFERROR(VLOOKUP($B49,'Raw Stats'!$BU$3:$CJ$5288,5,FALSE),0)</f>
        <v>41</v>
      </c>
      <c r="CH49">
        <f>IFERROR(VLOOKUP($B49,'Raw Stats'!$BU$3:$CJ$528,6,FALSE),0)</f>
        <v>70</v>
      </c>
      <c r="CI49">
        <f>IFERROR(VLOOKUP($B49,'Raw Stats'!$BU$3:$CJ$528,7,FALSE),0)</f>
        <v>34</v>
      </c>
      <c r="CJ49">
        <f>IFERROR(VLOOKUP($B49,'Raw Stats'!$BU$3:$CJ$528,8,FALSE),0)</f>
        <v>24</v>
      </c>
      <c r="CK49">
        <f>IFERROR(VLOOKUP($B49,'Raw Stats'!$BU$3:$CJ$528,9,FALSE),0)</f>
        <v>90</v>
      </c>
      <c r="CL49">
        <f>IFERROR(VLOOKUP($B49,'Raw Stats'!$BU$3:$CJ$528,10,FALSE),0)</f>
        <v>44</v>
      </c>
      <c r="CM49">
        <f>IFERROR(VLOOKUP($B49,'Raw Stats'!$BU$3:$CJ$528,11,FALSE)+VLOOKUP($B49,'Raw Stats'!$BU$3:$CJ$528,12,FALSE),0)</f>
        <v>23</v>
      </c>
      <c r="CN49">
        <f>IFERROR(VLOOKUP($B49,'Raw Stats'!$BU$3:$CJ$528,13,FALSE)+VLOOKUP($B49,'Raw Stats'!$BU$3:$CJ$528,14,FALSE),0)</f>
        <v>0</v>
      </c>
      <c r="CO49">
        <f>IFERROR(VLOOKUP($B49,'Raw Stats'!$BU$3:$CJ$528,15,FALSE),0)</f>
        <v>9</v>
      </c>
      <c r="CP49">
        <f>IFERROR(VLOOKUP($B49,'Raw Stats'!$BU$3:$CJ$528,16,FALSE),0)</f>
        <v>200</v>
      </c>
      <c r="CR49">
        <f>IFERROR(VLOOKUP($B49,'Raw Stats'!$BC$3:$BR$528,3,FALSE),0)</f>
        <v>47</v>
      </c>
      <c r="CS49">
        <f>IFERROR(VLOOKUP($B49,'Raw Stats'!$BC$3:$BR$528,4,FALSE),0)</f>
        <v>10</v>
      </c>
      <c r="CT49">
        <f>IFERROR(VLOOKUP($B49,'Raw Stats'!$BC$3:$BR$5288,5,FALSE),0)</f>
        <v>32</v>
      </c>
      <c r="CU49">
        <f>IFERROR(VLOOKUP($B49,'Raw Stats'!$BC$3:$BR$52888,6,FALSE),0)</f>
        <v>42</v>
      </c>
      <c r="CV49">
        <f>IFERROR(VLOOKUP($B49,'Raw Stats'!$BC$3:$BR$5288,7,FALSE),0)</f>
        <v>14</v>
      </c>
      <c r="CW49">
        <f>IFERROR(VLOOKUP($B49,'Raw Stats'!$BC$3:$BR$5288,8,FALSE),0)</f>
        <v>16</v>
      </c>
      <c r="CX49">
        <f>IFERROR(VLOOKUP($B49,'Raw Stats'!$BC$3:$BR$5288,9,FALSE),0)</f>
        <v>70</v>
      </c>
      <c r="CY49">
        <f>IFERROR(VLOOKUP($B49,'Raw Stats'!$BC$3:$BR$5288,10,FALSE),0)</f>
        <v>25</v>
      </c>
      <c r="CZ49">
        <f>IFERROR(VLOOKUP($B49,'Raw Stats'!$BC$3:$BR$5288,11,FALSE)+VLOOKUP($B49,'Raw Stats'!$BC$3:$BR$5288,12,FALSE),0)</f>
        <v>16</v>
      </c>
      <c r="DA49">
        <f>IFERROR(VLOOKUP($B49,'Raw Stats'!$BC$3:$BR$5288,13,FALSE)+VLOOKUP($B49,'Raw Stats'!$BC$3:$BR$5288,14,FALSE),0)</f>
        <v>0</v>
      </c>
      <c r="DB49">
        <f>IFERROR(VLOOKUP($B49,'Raw Stats'!$BC$3:$BR$5288,15,FALSE),0)</f>
        <v>1</v>
      </c>
      <c r="DC49">
        <f>IFERROR(VLOOKUP($B49,'Raw Stats'!$BC$3:$BR$5288,16,FALSE),0)</f>
        <v>98</v>
      </c>
      <c r="DE49">
        <f>IFERROR(VLOOKUP($B49,'Raw Stats'!$AK$3:$AZ$528,3,FALSE),0)</f>
        <v>82</v>
      </c>
      <c r="DF49">
        <f>IFERROR(VLOOKUP($B49,'Raw Stats'!$AK$3:$AZ$528,4,FALSE),0)</f>
        <v>25</v>
      </c>
      <c r="DG49">
        <f>IFERROR(VLOOKUP($B49,'Raw Stats'!$AK$3:$AZ$528,5,FALSE),0)</f>
        <v>51</v>
      </c>
      <c r="DH49">
        <f>IFERROR(VLOOKUP($B49,'Raw Stats'!$AK$3:$AZ$528,6,FALSE),0)</f>
        <v>76</v>
      </c>
      <c r="DI49">
        <f>IFERROR(VLOOKUP($B49,'Raw Stats'!$AK$3:$AZ$528,7,FALSE),0)</f>
        <v>12</v>
      </c>
      <c r="DJ49">
        <f>IFERROR(VLOOKUP($B49,'Raw Stats'!$AK$3:$AZ$528,8,FALSE),0)</f>
        <v>20</v>
      </c>
      <c r="DK49">
        <f>IFERROR(VLOOKUP($B49,'Raw Stats'!$AK$3:$AZ$528,9,FALSE),0)</f>
        <v>72</v>
      </c>
      <c r="DL49">
        <f>IFERROR(VLOOKUP($B49,'Raw Stats'!$AK$3:$AZ$528,10,FALSE),0)</f>
        <v>53</v>
      </c>
      <c r="DM49">
        <f>IFERROR(VLOOKUP($B49,'Raw Stats'!$AK$3:$AZ$528,11,FALSE)+VLOOKUP($B49,'Raw Stats'!$AK$3:$AZ$528,12,FALSE),0)</f>
        <v>26</v>
      </c>
      <c r="DN49">
        <f>IFERROR(VLOOKUP($B49,'Raw Stats'!$AK$3:$AZ$528,13,FALSE)+VLOOKUP($B49,'Raw Stats'!$AK$3:$AZ$528,14,FALSE),0)</f>
        <v>4</v>
      </c>
      <c r="DO49">
        <f>IFERROR(VLOOKUP($B49,'Raw Stats'!$AK$3:$AZ$528,15,FALSE),0)</f>
        <v>2</v>
      </c>
      <c r="DP49">
        <f>IFERROR(VLOOKUP($B49,'Raw Stats'!$AK$3:$AZ$528,16,FALSE),0)</f>
        <v>230</v>
      </c>
      <c r="DR49">
        <f>IFERROR(VLOOKUP($B49,'Raw Stats'!$S$3:$AH$528,3,FALSE),0)</f>
        <v>75</v>
      </c>
      <c r="DS49">
        <f>IFERROR(VLOOKUP($B49,'Raw Stats'!$S$3:$AH$528,4,FALSE),0)</f>
        <v>25</v>
      </c>
      <c r="DT49">
        <f>IFERROR(VLOOKUP($B49,'Raw Stats'!$S$3:$AH$528,5,FALSE),0)</f>
        <v>48</v>
      </c>
      <c r="DU49">
        <f>IFERROR(VLOOKUP($B49,'Raw Stats'!$S$3:$AH$528,6,FALSE),0)</f>
        <v>73</v>
      </c>
      <c r="DV49">
        <f>IFERROR(VLOOKUP($B49,'Raw Stats'!$S$3:$AH$528,7,FALSE),0)</f>
        <v>25</v>
      </c>
      <c r="DW49">
        <f>IFERROR(VLOOKUP($B49,'Raw Stats'!$S$3:$AH$528,8,FALSE),0)</f>
        <v>20</v>
      </c>
      <c r="DX49">
        <f>IFERROR(VLOOKUP($B49,'Raw Stats'!$S$3:$AH$528,9,FALSE),0)</f>
        <v>92</v>
      </c>
      <c r="DY49">
        <f>IFERROR(VLOOKUP($B49,'Raw Stats'!$S$3:$AH$528,10,FALSE),0)</f>
        <v>45</v>
      </c>
      <c r="DZ49">
        <f>IFERROR(VLOOKUP($B49,'Raw Stats'!$S$3:$AH$528,11,FALSE)+VLOOKUP($B49,'Raw Stats'!$S$3:$AH$528,12,FALSE),0)</f>
        <v>18</v>
      </c>
      <c r="EA49">
        <f>IFERROR(VLOOKUP($B49,'Raw Stats'!$S$3:$AH$528,13,FALSE)+VLOOKUP($B49,'Raw Stats'!$S$3:$AH$528,14,FALSE),0)</f>
        <v>1</v>
      </c>
      <c r="EB49">
        <f>IFERROR(VLOOKUP($B49,'Raw Stats'!$S$3:$AH$528,15,FALSE),0)</f>
        <v>6</v>
      </c>
      <c r="EC49">
        <f>IFERROR(VLOOKUP($B49,'Raw Stats'!$S$3:$AH$528,16,FALSE),0)</f>
        <v>233</v>
      </c>
    </row>
    <row r="50" spans="1:133" x14ac:dyDescent="0.2">
      <c r="A50">
        <f>IFERROR(VLOOKUP(B50,Sheet2!$W$1:$X$300,2,FALSE),301)</f>
        <v>42</v>
      </c>
      <c r="B50" s="28" t="s">
        <v>33</v>
      </c>
      <c r="C50">
        <f t="shared" si="0"/>
        <v>0.9345977047767059</v>
      </c>
      <c r="D50">
        <f t="shared" si="1"/>
        <v>1.1432360934539603</v>
      </c>
      <c r="E50">
        <f t="shared" si="2"/>
        <v>1.2798869199444549</v>
      </c>
      <c r="F50">
        <f t="shared" si="3"/>
        <v>1.170165295935482</v>
      </c>
      <c r="G50">
        <f t="shared" si="4"/>
        <v>0.86236465585112143</v>
      </c>
      <c r="H50">
        <v>1.05</v>
      </c>
      <c r="J50">
        <f>BS50*'Value Calculations'!$D$3</f>
        <v>5.7082960007645305</v>
      </c>
      <c r="K50">
        <f>BT50*'Value Calculations'!$D$4</f>
        <v>7.8147048970715982</v>
      </c>
      <c r="L50">
        <f>BU50*'Value Calculations'!$D$5</f>
        <v>10.082847992011018</v>
      </c>
      <c r="M50">
        <f>BV50*'Value Calculations'!$D$6</f>
        <v>-0.12506493191936285</v>
      </c>
      <c r="N50">
        <f>BW50*'Value Calculations'!$D$7</f>
        <v>3.5153950821837121</v>
      </c>
      <c r="O50">
        <f>BX50*'Value Calculations'!$D$8</f>
        <v>4.816727374888166</v>
      </c>
      <c r="P50">
        <f>BY50*'Value Calculations'!$D$9</f>
        <v>4.6602427714881189</v>
      </c>
      <c r="Q50">
        <f>BZ50*'Value Calculations'!$D$10</f>
        <v>2.1918988444572283</v>
      </c>
      <c r="R50">
        <f>CA50*'Value Calculations'!$D$11</f>
        <v>0</v>
      </c>
      <c r="S50">
        <f>CB50*'Value Calculations'!$D$12</f>
        <v>0</v>
      </c>
      <c r="T50">
        <f>CC50*'Value Calculations'!$D$13</f>
        <v>10.868630322220408</v>
      </c>
      <c r="V50">
        <f>CF50*'Value Calculations'!$D$3</f>
        <v>11.008856572903023</v>
      </c>
      <c r="W50">
        <f>CG50*'Value Calculations'!$D$4</f>
        <v>17.257473314366447</v>
      </c>
      <c r="X50">
        <f>CH50*'Value Calculations'!$D$5</f>
        <v>21.227048404233724</v>
      </c>
      <c r="Y50">
        <f>CI50*'Value Calculations'!$D$6</f>
        <v>-1.8759739787904428</v>
      </c>
      <c r="Z50">
        <f>CJ50*'Value Calculations'!$D$7</f>
        <v>3.8669345904020833</v>
      </c>
      <c r="AA50">
        <f>CK50*'Value Calculations'!$D$8</f>
        <v>3.8821384812531488</v>
      </c>
      <c r="AB50">
        <f>CL50*'Value Calculations'!$D$9</f>
        <v>5.1640528008381859</v>
      </c>
      <c r="AC50">
        <f>CM50*'Value Calculations'!$D$10</f>
        <v>6.2103800592954803</v>
      </c>
      <c r="AD50">
        <f>CN50*'Value Calculations'!$D$11</f>
        <v>0.9907141480249374</v>
      </c>
      <c r="AE50">
        <f>CO50*'Value Calculations'!$D$12</f>
        <v>0.81388273958941404</v>
      </c>
      <c r="AF50">
        <f>CP50*'Value Calculations'!$D$13</f>
        <v>17.197199876931023</v>
      </c>
      <c r="AH50">
        <f>CS50*'Value Calculations'!$D$3</f>
        <v>6.5237668580166064</v>
      </c>
      <c r="AI50">
        <f>CT50*'Value Calculations'!$D$4</f>
        <v>11.070831937518097</v>
      </c>
      <c r="AJ50">
        <f>CU50*'Value Calculations'!$D$5</f>
        <v>13.266905252646078</v>
      </c>
      <c r="AK50">
        <f>CV50*'Value Calculations'!$D$6</f>
        <v>0.62532465959681427</v>
      </c>
      <c r="AL50">
        <f>CW50*'Value Calculations'!$D$7</f>
        <v>2.9002009428015625</v>
      </c>
      <c r="AM50">
        <f>CX50*'Value Calculations'!$D$8</f>
        <v>1.725394880556955</v>
      </c>
      <c r="AN50">
        <f>CY50*'Value Calculations'!$D$9</f>
        <v>2.5190501467503346</v>
      </c>
      <c r="AO50">
        <f>CZ50*'Value Calculations'!$D$10</f>
        <v>5.1144306370668655</v>
      </c>
      <c r="AP50">
        <f>DA50*'Value Calculations'!$D$11</f>
        <v>0</v>
      </c>
      <c r="AQ50">
        <f>DB50*'Value Calculations'!$D$12</f>
        <v>3.2555309583576562</v>
      </c>
      <c r="AR50">
        <f>DC50*'Value Calculations'!$D$13</f>
        <v>10.59347512418951</v>
      </c>
      <c r="AT50">
        <f>DF50*'Value Calculations'!$D$3</f>
        <v>11.008856572903023</v>
      </c>
      <c r="AU50">
        <f>DG50*'Value Calculations'!$D$4</f>
        <v>8.4659303051608976</v>
      </c>
      <c r="AV50">
        <f>DH50*'Value Calculations'!$D$5</f>
        <v>14.062919567804842</v>
      </c>
      <c r="AW50">
        <f>DI50*'Value Calculations'!$D$6</f>
        <v>-0.37519479575808856</v>
      </c>
      <c r="AX50">
        <f>DJ50*'Value Calculations'!$D$7</f>
        <v>3.1638555739653409</v>
      </c>
      <c r="AY50">
        <f>DK50*'Value Calculations'!$D$8</f>
        <v>3.1632239476877508</v>
      </c>
      <c r="AZ50">
        <f>DL50*'Value Calculations'!$D$9</f>
        <v>4.2823852494755688</v>
      </c>
      <c r="BA50">
        <f>DM50*'Value Calculations'!$D$10</f>
        <v>7.6716459556002992</v>
      </c>
      <c r="BB50">
        <f>DN50*'Value Calculations'!$D$11</f>
        <v>0</v>
      </c>
      <c r="BC50">
        <f>DO50*'Value Calculations'!$D$12</f>
        <v>5.6971791771258982</v>
      </c>
      <c r="BD50">
        <f>DP50*'Value Calculations'!$D$13</f>
        <v>14.239281498098888</v>
      </c>
      <c r="BF50">
        <f>DS50*'Value Calculations'!$D$3</f>
        <v>8.9701794297728341</v>
      </c>
      <c r="BG50">
        <f>DT50*'Value Calculations'!$D$4</f>
        <v>6.5122540808929985</v>
      </c>
      <c r="BH50">
        <f>DU50*'Value Calculations'!$D$5</f>
        <v>11.144200412222705</v>
      </c>
      <c r="BI50">
        <f>DV50*'Value Calculations'!$D$6</f>
        <v>-1.1255843872742657</v>
      </c>
      <c r="BJ50">
        <f>DW50*'Value Calculations'!$D$7</f>
        <v>2.3728916804740057</v>
      </c>
      <c r="BK50">
        <f>DX50*'Value Calculations'!$D$8</f>
        <v>3.45078976111391</v>
      </c>
      <c r="BL50">
        <f>DY50*'Value Calculations'!$D$9</f>
        <v>4.6602427714881189</v>
      </c>
      <c r="BM50">
        <f>DZ50*'Value Calculations'!$D$10</f>
        <v>4.0184812148382516</v>
      </c>
      <c r="BN50">
        <f>EA50*'Value Calculations'!$D$11</f>
        <v>0</v>
      </c>
      <c r="BO50">
        <f>EB50*'Value Calculations'!$D$12</f>
        <v>3.2555309583576562</v>
      </c>
      <c r="BP50">
        <f>EC50*'Value Calculations'!$D$13</f>
        <v>12.794716708436681</v>
      </c>
      <c r="BR50">
        <f>IFERROR(VLOOKUP($B50,'Raw Stats'!$CM$3:$DC$884,3,FALSE),0)</f>
        <v>53</v>
      </c>
      <c r="BS50">
        <f>IFERROR(VLOOKUP($B50,'Raw Stats'!$CM$3:$DC$884,4,FALSE),0)</f>
        <v>14</v>
      </c>
      <c r="BT50">
        <f>IFERROR(VLOOKUP($B50,'Raw Stats'!$CM$3:$DC$884,5,FALSE),0)</f>
        <v>24</v>
      </c>
      <c r="BU50">
        <f>IFERROR(VLOOKUP($B50,'Raw Stats'!$CM$3:$DC$884,6,FALSE),0)</f>
        <v>38</v>
      </c>
      <c r="BV50">
        <f>IFERROR(VLOOKUP($B50,'Raw Stats'!$CM$3:$DC$884,7,FALSE),0)</f>
        <v>-1</v>
      </c>
      <c r="BW50">
        <f>IFERROR(VLOOKUP($B50,'Raw Stats'!$CM$3:$DC$884,8,FALSE),0)</f>
        <v>40</v>
      </c>
      <c r="BX50">
        <f>IFERROR(VLOOKUP($B50,'Raw Stats'!$CM$3:$DC$884,9,FALSE),0)</f>
        <v>67</v>
      </c>
      <c r="BY50">
        <f>IFERROR(VLOOKUP($B50,'Raw Stats'!$CM$3:$DC$884,10,FALSE),0)</f>
        <v>37</v>
      </c>
      <c r="BZ50">
        <f>IFERROR(VLOOKUP($B50,'Raw Stats'!$CM$3:$DC$884,11,FALSE)+VLOOKUP($B50,'Raw Stats'!$CM$3:$DC$884,12,FALSE),0)</f>
        <v>6</v>
      </c>
      <c r="CA50">
        <f>IFERROR(VLOOKUP($B50,'Raw Stats'!$CM$3:$DC$884,13,FALSE)+VLOOKUP($B50,'Raw Stats'!$CM$3:$DC$884,14,FALSE),0)</f>
        <v>0</v>
      </c>
      <c r="CB50">
        <f>IFERROR(VLOOKUP($B50,'Raw Stats'!$CM$3:$DC$884,15,FALSE),0)</f>
        <v>0</v>
      </c>
      <c r="CC50">
        <f>IFERROR(VLOOKUP($B50,'Raw Stats'!$CM$3:$DC$884,16,FALSE),0)</f>
        <v>158</v>
      </c>
      <c r="CE50">
        <f>IFERROR(VLOOKUP($B50,'Raw Stats'!$BU$3:$CJ$528,3,FALSE),0)</f>
        <v>75</v>
      </c>
      <c r="CF50">
        <f>IFERROR(VLOOKUP($B50,'Raw Stats'!$BU$3:$CJ$528,4,FALSE),0)</f>
        <v>27</v>
      </c>
      <c r="CG50">
        <f>IFERROR(VLOOKUP($B50,'Raw Stats'!$BU$3:$CJ$5288,5,FALSE),0)</f>
        <v>53</v>
      </c>
      <c r="CH50">
        <f>IFERROR(VLOOKUP($B50,'Raw Stats'!$BU$3:$CJ$528,6,FALSE),0)</f>
        <v>80</v>
      </c>
      <c r="CI50">
        <f>IFERROR(VLOOKUP($B50,'Raw Stats'!$BU$3:$CJ$528,7,FALSE),0)</f>
        <v>-15</v>
      </c>
      <c r="CJ50">
        <f>IFERROR(VLOOKUP($B50,'Raw Stats'!$BU$3:$CJ$528,8,FALSE),0)</f>
        <v>44</v>
      </c>
      <c r="CK50">
        <f>IFERROR(VLOOKUP($B50,'Raw Stats'!$BU$3:$CJ$528,9,FALSE),0)</f>
        <v>54</v>
      </c>
      <c r="CL50">
        <f>IFERROR(VLOOKUP($B50,'Raw Stats'!$BU$3:$CJ$528,10,FALSE),0)</f>
        <v>41</v>
      </c>
      <c r="CM50">
        <f>IFERROR(VLOOKUP($B50,'Raw Stats'!$BU$3:$CJ$528,11,FALSE)+VLOOKUP($B50,'Raw Stats'!$BU$3:$CJ$528,12,FALSE),0)</f>
        <v>17</v>
      </c>
      <c r="CN50">
        <f>IFERROR(VLOOKUP($B50,'Raw Stats'!$BU$3:$CJ$528,13,FALSE)+VLOOKUP($B50,'Raw Stats'!$BU$3:$CJ$528,14,FALSE),0)</f>
        <v>1</v>
      </c>
      <c r="CO50">
        <f>IFERROR(VLOOKUP($B50,'Raw Stats'!$BU$3:$CJ$528,15,FALSE),0)</f>
        <v>1</v>
      </c>
      <c r="CP50">
        <f>IFERROR(VLOOKUP($B50,'Raw Stats'!$BU$3:$CJ$528,16,FALSE),0)</f>
        <v>250</v>
      </c>
      <c r="CR50">
        <f>IFERROR(VLOOKUP($B50,'Raw Stats'!$BC$3:$BR$528,3,FALSE),0)</f>
        <v>45</v>
      </c>
      <c r="CS50">
        <f>IFERROR(VLOOKUP($B50,'Raw Stats'!$BC$3:$BR$528,4,FALSE),0)</f>
        <v>16</v>
      </c>
      <c r="CT50">
        <f>IFERROR(VLOOKUP($B50,'Raw Stats'!$BC$3:$BR$5288,5,FALSE),0)</f>
        <v>34</v>
      </c>
      <c r="CU50">
        <f>IFERROR(VLOOKUP($B50,'Raw Stats'!$BC$3:$BR$52888,6,FALSE),0)</f>
        <v>50</v>
      </c>
      <c r="CV50">
        <f>IFERROR(VLOOKUP($B50,'Raw Stats'!$BC$3:$BR$5288,7,FALSE),0)</f>
        <v>5</v>
      </c>
      <c r="CW50">
        <f>IFERROR(VLOOKUP($B50,'Raw Stats'!$BC$3:$BR$5288,8,FALSE),0)</f>
        <v>33</v>
      </c>
      <c r="CX50">
        <f>IFERROR(VLOOKUP($B50,'Raw Stats'!$BC$3:$BR$5288,9,FALSE),0)</f>
        <v>24</v>
      </c>
      <c r="CY50">
        <f>IFERROR(VLOOKUP($B50,'Raw Stats'!$BC$3:$BR$5288,10,FALSE),0)</f>
        <v>20</v>
      </c>
      <c r="CZ50">
        <f>IFERROR(VLOOKUP($B50,'Raw Stats'!$BC$3:$BR$5288,11,FALSE)+VLOOKUP($B50,'Raw Stats'!$BC$3:$BR$5288,12,FALSE),0)</f>
        <v>14</v>
      </c>
      <c r="DA50">
        <f>IFERROR(VLOOKUP($B50,'Raw Stats'!$BC$3:$BR$5288,13,FALSE)+VLOOKUP($B50,'Raw Stats'!$BC$3:$BR$5288,14,FALSE),0)</f>
        <v>0</v>
      </c>
      <c r="DB50">
        <f>IFERROR(VLOOKUP($B50,'Raw Stats'!$BC$3:$BR$5288,15,FALSE),0)</f>
        <v>4</v>
      </c>
      <c r="DC50">
        <f>IFERROR(VLOOKUP($B50,'Raw Stats'!$BC$3:$BR$5288,16,FALSE),0)</f>
        <v>154</v>
      </c>
      <c r="DE50">
        <f>IFERROR(VLOOKUP($B50,'Raw Stats'!$AK$3:$AZ$528,3,FALSE),0)</f>
        <v>61</v>
      </c>
      <c r="DF50">
        <f>IFERROR(VLOOKUP($B50,'Raw Stats'!$AK$3:$AZ$528,4,FALSE),0)</f>
        <v>27</v>
      </c>
      <c r="DG50">
        <f>IFERROR(VLOOKUP($B50,'Raw Stats'!$AK$3:$AZ$528,5,FALSE),0)</f>
        <v>26</v>
      </c>
      <c r="DH50">
        <f>IFERROR(VLOOKUP($B50,'Raw Stats'!$AK$3:$AZ$528,6,FALSE),0)</f>
        <v>53</v>
      </c>
      <c r="DI50">
        <f>IFERROR(VLOOKUP($B50,'Raw Stats'!$AK$3:$AZ$528,7,FALSE),0)</f>
        <v>-3</v>
      </c>
      <c r="DJ50">
        <f>IFERROR(VLOOKUP($B50,'Raw Stats'!$AK$3:$AZ$528,8,FALSE),0)</f>
        <v>36</v>
      </c>
      <c r="DK50">
        <f>IFERROR(VLOOKUP($B50,'Raw Stats'!$AK$3:$AZ$528,9,FALSE),0)</f>
        <v>44</v>
      </c>
      <c r="DL50">
        <f>IFERROR(VLOOKUP($B50,'Raw Stats'!$AK$3:$AZ$528,10,FALSE),0)</f>
        <v>34</v>
      </c>
      <c r="DM50">
        <f>IFERROR(VLOOKUP($B50,'Raw Stats'!$AK$3:$AZ$528,11,FALSE)+VLOOKUP($B50,'Raw Stats'!$AK$3:$AZ$528,12,FALSE),0)</f>
        <v>21</v>
      </c>
      <c r="DN50">
        <f>IFERROR(VLOOKUP($B50,'Raw Stats'!$AK$3:$AZ$528,13,FALSE)+VLOOKUP($B50,'Raw Stats'!$AK$3:$AZ$528,14,FALSE),0)</f>
        <v>0</v>
      </c>
      <c r="DO50">
        <f>IFERROR(VLOOKUP($B50,'Raw Stats'!$AK$3:$AZ$528,15,FALSE),0)</f>
        <v>7</v>
      </c>
      <c r="DP50">
        <f>IFERROR(VLOOKUP($B50,'Raw Stats'!$AK$3:$AZ$528,16,FALSE),0)</f>
        <v>207</v>
      </c>
      <c r="DR50">
        <f>IFERROR(VLOOKUP($B50,'Raw Stats'!$S$3:$AH$528,3,FALSE),0)</f>
        <v>65</v>
      </c>
      <c r="DS50">
        <f>IFERROR(VLOOKUP($B50,'Raw Stats'!$S$3:$AH$528,4,FALSE),0)</f>
        <v>22</v>
      </c>
      <c r="DT50">
        <f>IFERROR(VLOOKUP($B50,'Raw Stats'!$S$3:$AH$528,5,FALSE),0)</f>
        <v>20</v>
      </c>
      <c r="DU50">
        <f>IFERROR(VLOOKUP($B50,'Raw Stats'!$S$3:$AH$528,6,FALSE),0)</f>
        <v>42</v>
      </c>
      <c r="DV50">
        <f>IFERROR(VLOOKUP($B50,'Raw Stats'!$S$3:$AH$528,7,FALSE),0)</f>
        <v>-9</v>
      </c>
      <c r="DW50">
        <f>IFERROR(VLOOKUP($B50,'Raw Stats'!$S$3:$AH$528,8,FALSE),0)</f>
        <v>27</v>
      </c>
      <c r="DX50">
        <f>IFERROR(VLOOKUP($B50,'Raw Stats'!$S$3:$AH$528,9,FALSE),0)</f>
        <v>48</v>
      </c>
      <c r="DY50">
        <f>IFERROR(VLOOKUP($B50,'Raw Stats'!$S$3:$AH$528,10,FALSE),0)</f>
        <v>37</v>
      </c>
      <c r="DZ50">
        <f>IFERROR(VLOOKUP($B50,'Raw Stats'!$S$3:$AH$528,11,FALSE)+VLOOKUP($B50,'Raw Stats'!$S$3:$AH$528,12,FALSE),0)</f>
        <v>11</v>
      </c>
      <c r="EA50">
        <f>IFERROR(VLOOKUP($B50,'Raw Stats'!$S$3:$AH$528,13,FALSE)+VLOOKUP($B50,'Raw Stats'!$S$3:$AH$528,14,FALSE),0)</f>
        <v>0</v>
      </c>
      <c r="EB50">
        <f>IFERROR(VLOOKUP($B50,'Raw Stats'!$S$3:$AH$528,15,FALSE),0)</f>
        <v>4</v>
      </c>
      <c r="EC50">
        <f>IFERROR(VLOOKUP($B50,'Raw Stats'!$S$3:$AH$528,16,FALSE),0)</f>
        <v>186</v>
      </c>
    </row>
    <row r="51" spans="1:133" x14ac:dyDescent="0.2">
      <c r="A51" s="33">
        <f>IFERROR(VLOOKUP(B51,Sheet2!$W$1:$X$300,2,FALSE),301)</f>
        <v>162</v>
      </c>
      <c r="B51" t="s">
        <v>60</v>
      </c>
      <c r="C51">
        <f t="shared" si="0"/>
        <v>1.037301966654754</v>
      </c>
      <c r="D51">
        <f t="shared" si="1"/>
        <v>1.0011997988727606</v>
      </c>
      <c r="E51">
        <f t="shared" si="2"/>
        <v>1.3389685158354201</v>
      </c>
      <c r="F51">
        <f t="shared" si="3"/>
        <v>1.3406921091897144</v>
      </c>
      <c r="G51">
        <f t="shared" si="4"/>
        <v>1.3844587359501233</v>
      </c>
      <c r="H51">
        <v>1.04</v>
      </c>
      <c r="J51">
        <f>BS51*'Value Calculations'!$D$3</f>
        <v>9.7856502870249091</v>
      </c>
      <c r="K51">
        <f>BT51*'Value Calculations'!$D$4</f>
        <v>9.7683811213394982</v>
      </c>
      <c r="L51">
        <f>BU51*'Value Calculations'!$D$5</f>
        <v>14.328257672857763</v>
      </c>
      <c r="M51">
        <f>BV51*'Value Calculations'!$D$6</f>
        <v>1.1255843872742657</v>
      </c>
      <c r="N51">
        <f>BW51*'Value Calculations'!$D$7</f>
        <v>3.6032799592383049</v>
      </c>
      <c r="O51">
        <f>BX51*'Value Calculations'!$D$8</f>
        <v>13.228027417603322</v>
      </c>
      <c r="P51">
        <f>BY51*'Value Calculations'!$D$9</f>
        <v>5.7938153375257695</v>
      </c>
      <c r="Q51">
        <f>BZ51*'Value Calculations'!$D$10</f>
        <v>5.8450635852192754</v>
      </c>
      <c r="R51">
        <f>CA51*'Value Calculations'!$D$11</f>
        <v>0</v>
      </c>
      <c r="S51">
        <f>CB51*'Value Calculations'!$D$12</f>
        <v>3.2555309583576562</v>
      </c>
      <c r="T51">
        <f>CC51*'Value Calculations'!$D$13</f>
        <v>13.138660705975303</v>
      </c>
      <c r="V51">
        <f>CF51*'Value Calculations'!$D$3</f>
        <v>6.9315022866426439</v>
      </c>
      <c r="W51">
        <f>CG51*'Value Calculations'!$D$4</f>
        <v>6.1866413768483488</v>
      </c>
      <c r="X51">
        <f>CH51*'Value Calculations'!$D$5</f>
        <v>9.5521717819051766</v>
      </c>
      <c r="Y51">
        <f>CI51*'Value Calculations'!$D$6</f>
        <v>0.12506493191936285</v>
      </c>
      <c r="Z51">
        <f>CJ51*'Value Calculations'!$D$7</f>
        <v>2.1092370493102273</v>
      </c>
      <c r="AA51">
        <f>CK51*'Value Calculations'!$D$8</f>
        <v>13.58748468438602</v>
      </c>
      <c r="AB51">
        <f>CL51*'Value Calculations'!$D$9</f>
        <v>7.5571504402510037</v>
      </c>
      <c r="AC51">
        <f>CM51*'Value Calculations'!$D$10</f>
        <v>4.3837976889144565</v>
      </c>
      <c r="AD51">
        <f>CN51*'Value Calculations'!$D$11</f>
        <v>0.9907141480249374</v>
      </c>
      <c r="AE51">
        <f>CO51*'Value Calculations'!$D$12</f>
        <v>2.441648218768242</v>
      </c>
      <c r="AF51">
        <f>CP51*'Value Calculations'!$D$13</f>
        <v>11.212574319759028</v>
      </c>
      <c r="AH51">
        <f>CS51*'Value Calculations'!$D$3</f>
        <v>6.5237668580166064</v>
      </c>
      <c r="AI51">
        <f>CT51*'Value Calculations'!$D$4</f>
        <v>4.8841905606697491</v>
      </c>
      <c r="AJ51">
        <f>CU51*'Value Calculations'!$D$5</f>
        <v>8.2254812566405686</v>
      </c>
      <c r="AK51">
        <f>CV51*'Value Calculations'!$D$6</f>
        <v>1.1255843872742657</v>
      </c>
      <c r="AL51">
        <f>CW51*'Value Calculations'!$D$7</f>
        <v>1.0546185246551136</v>
      </c>
      <c r="AM51">
        <f>CX51*'Value Calculations'!$D$8</f>
        <v>11.071283816907128</v>
      </c>
      <c r="AN51">
        <f>CY51*'Value Calculations'!$D$9</f>
        <v>8.3128654842761041</v>
      </c>
      <c r="AO51">
        <f>CZ51*'Value Calculations'!$D$10</f>
        <v>2.9225317926096377</v>
      </c>
      <c r="AP51">
        <f>DA51*'Value Calculations'!$D$11</f>
        <v>2.9721424440748123</v>
      </c>
      <c r="AQ51">
        <f>DB51*'Value Calculations'!$D$12</f>
        <v>3.2555309583576562</v>
      </c>
      <c r="AR51">
        <f>DC51*'Value Calculations'!$D$13</f>
        <v>9.9055871291122699</v>
      </c>
      <c r="AT51">
        <f>DF51*'Value Calculations'!$D$3</f>
        <v>11.824327430155099</v>
      </c>
      <c r="AU51">
        <f>DG51*'Value Calculations'!$D$4</f>
        <v>8.1403176011162479</v>
      </c>
      <c r="AV51">
        <f>DH51*'Value Calculations'!$D$5</f>
        <v>14.328257672857763</v>
      </c>
      <c r="AW51">
        <f>DI51*'Value Calculations'!$D$6</f>
        <v>-1.0005194553549028</v>
      </c>
      <c r="AX51">
        <f>DJ51*'Value Calculations'!$D$7</f>
        <v>5.3609775003301614</v>
      </c>
      <c r="AY51">
        <f>DK51*'Value Calculations'!$D$8</f>
        <v>19.482583859622284</v>
      </c>
      <c r="AZ51">
        <f>DL51*'Value Calculations'!$D$9</f>
        <v>11.083820645701472</v>
      </c>
      <c r="BA51">
        <f>DM51*'Value Calculations'!$D$10</f>
        <v>6.2103800592954803</v>
      </c>
      <c r="BB51">
        <f>DN51*'Value Calculations'!$D$11</f>
        <v>2.9721424440748123</v>
      </c>
      <c r="BC51">
        <f>DO51*'Value Calculations'!$D$12</f>
        <v>7.3249446563047265</v>
      </c>
      <c r="BD51">
        <f>DP51*'Value Calculations'!$D$13</f>
        <v>16.165367884315163</v>
      </c>
      <c r="BF51">
        <f>DS51*'Value Calculations'!$D$3</f>
        <v>9.3779148583988725</v>
      </c>
      <c r="BG51">
        <f>DT51*'Value Calculations'!$D$4</f>
        <v>8.1403176011162479</v>
      </c>
      <c r="BH51">
        <f>DU51*'Value Calculations'!$D$5</f>
        <v>12.736229042540234</v>
      </c>
      <c r="BI51">
        <f>DV51*'Value Calculations'!$D$6</f>
        <v>-0.87545452343553998</v>
      </c>
      <c r="BJ51">
        <f>DW51*'Value Calculations'!$D$7</f>
        <v>4.0427043445112689</v>
      </c>
      <c r="BK51">
        <f>DX51*'Value Calculations'!$D$8</f>
        <v>16.103685551864913</v>
      </c>
      <c r="BL51">
        <f>DY51*'Value Calculations'!$D$9</f>
        <v>9.6983430649887872</v>
      </c>
      <c r="BM51">
        <f>DZ51*'Value Calculations'!$D$10</f>
        <v>5.4797471111430704</v>
      </c>
      <c r="BN51">
        <f>EA51*'Value Calculations'!$D$11</f>
        <v>1.9814282960498748</v>
      </c>
      <c r="BO51">
        <f>EB51*'Value Calculations'!$D$12</f>
        <v>4.0694136979470699</v>
      </c>
      <c r="BP51">
        <f>EC51*'Value Calculations'!$D$13</f>
        <v>12.313195111882614</v>
      </c>
      <c r="BR51">
        <f>IFERROR(VLOOKUP($B51,'Raw Stats'!$CM$3:$DC$884,3,FALSE),0)</f>
        <v>77</v>
      </c>
      <c r="BS51">
        <f>IFERROR(VLOOKUP($B51,'Raw Stats'!$CM$3:$DC$884,4,FALSE),0)</f>
        <v>24</v>
      </c>
      <c r="BT51">
        <f>IFERROR(VLOOKUP($B51,'Raw Stats'!$CM$3:$DC$884,5,FALSE),0)</f>
        <v>30</v>
      </c>
      <c r="BU51">
        <f>IFERROR(VLOOKUP($B51,'Raw Stats'!$CM$3:$DC$884,6,FALSE),0)</f>
        <v>54</v>
      </c>
      <c r="BV51">
        <f>IFERROR(VLOOKUP($B51,'Raw Stats'!$CM$3:$DC$884,7,FALSE),0)</f>
        <v>9</v>
      </c>
      <c r="BW51">
        <f>IFERROR(VLOOKUP($B51,'Raw Stats'!$CM$3:$DC$884,8,FALSE),0)</f>
        <v>41</v>
      </c>
      <c r="BX51">
        <f>IFERROR(VLOOKUP($B51,'Raw Stats'!$CM$3:$DC$884,9,FALSE),0)</f>
        <v>184</v>
      </c>
      <c r="BY51">
        <f>IFERROR(VLOOKUP($B51,'Raw Stats'!$CM$3:$DC$884,10,FALSE),0)</f>
        <v>46</v>
      </c>
      <c r="BZ51">
        <f>IFERROR(VLOOKUP($B51,'Raw Stats'!$CM$3:$DC$884,11,FALSE)+VLOOKUP($B51,'Raw Stats'!$CM$3:$DC$884,12,FALSE),0)</f>
        <v>16</v>
      </c>
      <c r="CA51">
        <f>IFERROR(VLOOKUP($B51,'Raw Stats'!$CM$3:$DC$884,13,FALSE)+VLOOKUP($B51,'Raw Stats'!$CM$3:$DC$884,14,FALSE),0)</f>
        <v>0</v>
      </c>
      <c r="CB51">
        <f>IFERROR(VLOOKUP($B51,'Raw Stats'!$CM$3:$DC$884,15,FALSE),0)</f>
        <v>4</v>
      </c>
      <c r="CC51">
        <f>IFERROR(VLOOKUP($B51,'Raw Stats'!$CM$3:$DC$884,16,FALSE),0)</f>
        <v>191</v>
      </c>
      <c r="CE51">
        <f>IFERROR(VLOOKUP($B51,'Raw Stats'!$BU$3:$CJ$528,3,FALSE),0)</f>
        <v>65</v>
      </c>
      <c r="CF51">
        <f>IFERROR(VLOOKUP($B51,'Raw Stats'!$BU$3:$CJ$528,4,FALSE),0)</f>
        <v>17</v>
      </c>
      <c r="CG51">
        <f>IFERROR(VLOOKUP($B51,'Raw Stats'!$BU$3:$CJ$5288,5,FALSE),0)</f>
        <v>19</v>
      </c>
      <c r="CH51">
        <f>IFERROR(VLOOKUP($B51,'Raw Stats'!$BU$3:$CJ$528,6,FALSE),0)</f>
        <v>36</v>
      </c>
      <c r="CI51">
        <f>IFERROR(VLOOKUP($B51,'Raw Stats'!$BU$3:$CJ$528,7,FALSE),0)</f>
        <v>1</v>
      </c>
      <c r="CJ51">
        <f>IFERROR(VLOOKUP($B51,'Raw Stats'!$BU$3:$CJ$528,8,FALSE),0)</f>
        <v>24</v>
      </c>
      <c r="CK51">
        <f>IFERROR(VLOOKUP($B51,'Raw Stats'!$BU$3:$CJ$528,9,FALSE),0)</f>
        <v>189</v>
      </c>
      <c r="CL51">
        <f>IFERROR(VLOOKUP($B51,'Raw Stats'!$BU$3:$CJ$528,10,FALSE),0)</f>
        <v>60</v>
      </c>
      <c r="CM51">
        <f>IFERROR(VLOOKUP($B51,'Raw Stats'!$BU$3:$CJ$528,11,FALSE)+VLOOKUP($B51,'Raw Stats'!$BU$3:$CJ$528,12,FALSE),0)</f>
        <v>12</v>
      </c>
      <c r="CN51">
        <f>IFERROR(VLOOKUP($B51,'Raw Stats'!$BU$3:$CJ$528,13,FALSE)+VLOOKUP($B51,'Raw Stats'!$BU$3:$CJ$528,14,FALSE),0)</f>
        <v>1</v>
      </c>
      <c r="CO51">
        <f>IFERROR(VLOOKUP($B51,'Raw Stats'!$BU$3:$CJ$528,15,FALSE),0)</f>
        <v>3</v>
      </c>
      <c r="CP51">
        <f>IFERROR(VLOOKUP($B51,'Raw Stats'!$BU$3:$CJ$528,16,FALSE),0)</f>
        <v>163</v>
      </c>
      <c r="CR51">
        <f>IFERROR(VLOOKUP($B51,'Raw Stats'!$BC$3:$BR$528,3,FALSE),0)</f>
        <v>45</v>
      </c>
      <c r="CS51">
        <f>IFERROR(VLOOKUP($B51,'Raw Stats'!$BC$3:$BR$528,4,FALSE),0)</f>
        <v>16</v>
      </c>
      <c r="CT51">
        <f>IFERROR(VLOOKUP($B51,'Raw Stats'!$BC$3:$BR$5288,5,FALSE),0)</f>
        <v>15</v>
      </c>
      <c r="CU51">
        <f>IFERROR(VLOOKUP($B51,'Raw Stats'!$BC$3:$BR$52888,6,FALSE),0)</f>
        <v>31</v>
      </c>
      <c r="CV51">
        <f>IFERROR(VLOOKUP($B51,'Raw Stats'!$BC$3:$BR$5288,7,FALSE),0)</f>
        <v>9</v>
      </c>
      <c r="CW51">
        <f>IFERROR(VLOOKUP($B51,'Raw Stats'!$BC$3:$BR$5288,8,FALSE),0)</f>
        <v>12</v>
      </c>
      <c r="CX51">
        <f>IFERROR(VLOOKUP($B51,'Raw Stats'!$BC$3:$BR$5288,9,FALSE),0)</f>
        <v>154</v>
      </c>
      <c r="CY51">
        <f>IFERROR(VLOOKUP($B51,'Raw Stats'!$BC$3:$BR$5288,10,FALSE),0)</f>
        <v>66</v>
      </c>
      <c r="CZ51">
        <f>IFERROR(VLOOKUP($B51,'Raw Stats'!$BC$3:$BR$5288,11,FALSE)+VLOOKUP($B51,'Raw Stats'!$BC$3:$BR$5288,12,FALSE),0)</f>
        <v>8</v>
      </c>
      <c r="DA51">
        <f>IFERROR(VLOOKUP($B51,'Raw Stats'!$BC$3:$BR$5288,13,FALSE)+VLOOKUP($B51,'Raw Stats'!$BC$3:$BR$5288,14,FALSE),0)</f>
        <v>3</v>
      </c>
      <c r="DB51">
        <f>IFERROR(VLOOKUP($B51,'Raw Stats'!$BC$3:$BR$5288,15,FALSE),0)</f>
        <v>4</v>
      </c>
      <c r="DC51">
        <f>IFERROR(VLOOKUP($B51,'Raw Stats'!$BC$3:$BR$5288,16,FALSE),0)</f>
        <v>144</v>
      </c>
      <c r="DE51">
        <f>IFERROR(VLOOKUP($B51,'Raw Stats'!$AK$3:$AZ$528,3,FALSE),0)</f>
        <v>76</v>
      </c>
      <c r="DF51">
        <f>IFERROR(VLOOKUP($B51,'Raw Stats'!$AK$3:$AZ$528,4,FALSE),0)</f>
        <v>29</v>
      </c>
      <c r="DG51">
        <f>IFERROR(VLOOKUP($B51,'Raw Stats'!$AK$3:$AZ$528,5,FALSE),0)</f>
        <v>25</v>
      </c>
      <c r="DH51">
        <f>IFERROR(VLOOKUP($B51,'Raw Stats'!$AK$3:$AZ$528,6,FALSE),0)</f>
        <v>54</v>
      </c>
      <c r="DI51">
        <f>IFERROR(VLOOKUP($B51,'Raw Stats'!$AK$3:$AZ$528,7,FALSE),0)</f>
        <v>-8</v>
      </c>
      <c r="DJ51">
        <f>IFERROR(VLOOKUP($B51,'Raw Stats'!$AK$3:$AZ$528,8,FALSE),0)</f>
        <v>61</v>
      </c>
      <c r="DK51">
        <f>IFERROR(VLOOKUP($B51,'Raw Stats'!$AK$3:$AZ$528,9,FALSE),0)</f>
        <v>271</v>
      </c>
      <c r="DL51">
        <f>IFERROR(VLOOKUP($B51,'Raw Stats'!$AK$3:$AZ$528,10,FALSE),0)</f>
        <v>88</v>
      </c>
      <c r="DM51">
        <f>IFERROR(VLOOKUP($B51,'Raw Stats'!$AK$3:$AZ$528,11,FALSE)+VLOOKUP($B51,'Raw Stats'!$AK$3:$AZ$528,12,FALSE),0)</f>
        <v>17</v>
      </c>
      <c r="DN51">
        <f>IFERROR(VLOOKUP($B51,'Raw Stats'!$AK$3:$AZ$528,13,FALSE)+VLOOKUP($B51,'Raw Stats'!$AK$3:$AZ$528,14,FALSE),0)</f>
        <v>3</v>
      </c>
      <c r="DO51">
        <f>IFERROR(VLOOKUP($B51,'Raw Stats'!$AK$3:$AZ$528,15,FALSE),0)</f>
        <v>9</v>
      </c>
      <c r="DP51">
        <f>IFERROR(VLOOKUP($B51,'Raw Stats'!$AK$3:$AZ$528,16,FALSE),0)</f>
        <v>235</v>
      </c>
      <c r="DR51">
        <f>IFERROR(VLOOKUP($B51,'Raw Stats'!$S$3:$AH$528,3,FALSE),0)</f>
        <v>60</v>
      </c>
      <c r="DS51">
        <f>IFERROR(VLOOKUP($B51,'Raw Stats'!$S$3:$AH$528,4,FALSE),0)</f>
        <v>23</v>
      </c>
      <c r="DT51">
        <f>IFERROR(VLOOKUP($B51,'Raw Stats'!$S$3:$AH$528,5,FALSE),0)</f>
        <v>25</v>
      </c>
      <c r="DU51">
        <f>IFERROR(VLOOKUP($B51,'Raw Stats'!$S$3:$AH$528,6,FALSE),0)</f>
        <v>48</v>
      </c>
      <c r="DV51">
        <f>IFERROR(VLOOKUP($B51,'Raw Stats'!$S$3:$AH$528,7,FALSE),0)</f>
        <v>-7</v>
      </c>
      <c r="DW51">
        <f>IFERROR(VLOOKUP($B51,'Raw Stats'!$S$3:$AH$528,8,FALSE),0)</f>
        <v>46</v>
      </c>
      <c r="DX51">
        <f>IFERROR(VLOOKUP($B51,'Raw Stats'!$S$3:$AH$528,9,FALSE),0)</f>
        <v>224</v>
      </c>
      <c r="DY51">
        <f>IFERROR(VLOOKUP($B51,'Raw Stats'!$S$3:$AH$528,10,FALSE),0)</f>
        <v>77</v>
      </c>
      <c r="DZ51">
        <f>IFERROR(VLOOKUP($B51,'Raw Stats'!$S$3:$AH$528,11,FALSE)+VLOOKUP($B51,'Raw Stats'!$S$3:$AH$528,12,FALSE),0)</f>
        <v>15</v>
      </c>
      <c r="EA51">
        <f>IFERROR(VLOOKUP($B51,'Raw Stats'!$S$3:$AH$528,13,FALSE)+VLOOKUP($B51,'Raw Stats'!$S$3:$AH$528,14,FALSE),0)</f>
        <v>2</v>
      </c>
      <c r="EB51">
        <f>IFERROR(VLOOKUP($B51,'Raw Stats'!$S$3:$AH$528,15,FALSE),0)</f>
        <v>5</v>
      </c>
      <c r="EC51">
        <f>IFERROR(VLOOKUP($B51,'Raw Stats'!$S$3:$AH$528,16,FALSE),0)</f>
        <v>179</v>
      </c>
    </row>
    <row r="52" spans="1:133" x14ac:dyDescent="0.2">
      <c r="A52">
        <f>IFERROR(VLOOKUP(B52,Sheet2!$W$1:$X$300,2,FALSE),301)</f>
        <v>53</v>
      </c>
      <c r="B52" t="s">
        <v>694</v>
      </c>
      <c r="C52">
        <f t="shared" si="0"/>
        <v>1.0063005224144641</v>
      </c>
      <c r="D52">
        <f t="shared" si="1"/>
        <v>1.0951674428516631</v>
      </c>
      <c r="E52">
        <f t="shared" si="2"/>
        <v>0.80821629354422264</v>
      </c>
      <c r="F52">
        <f t="shared" si="3"/>
        <v>0.81278072805706436</v>
      </c>
      <c r="G52">
        <f t="shared" si="4"/>
        <v>0.56670816680141045</v>
      </c>
      <c r="H52">
        <v>1.04</v>
      </c>
      <c r="J52">
        <f>BS52*'Value Calculations'!$D$3</f>
        <v>4.0773542862603787</v>
      </c>
      <c r="K52">
        <f>BT52*'Value Calculations'!$D$4</f>
        <v>9.1171557132501988</v>
      </c>
      <c r="L52">
        <f>BU52*'Value Calculations'!$D$5</f>
        <v>10.082847992011018</v>
      </c>
      <c r="M52">
        <f>BV52*'Value Calculations'!$D$6</f>
        <v>1.5007791830323542</v>
      </c>
      <c r="N52">
        <f>BW52*'Value Calculations'!$D$7</f>
        <v>3.5153950821837121</v>
      </c>
      <c r="O52">
        <f>BX52*'Value Calculations'!$D$8</f>
        <v>3.6664641211835294</v>
      </c>
      <c r="P52">
        <f>BY52*'Value Calculations'!$D$9</f>
        <v>13.85477580712684</v>
      </c>
      <c r="Q52">
        <f>BZ52*'Value Calculations'!$D$10</f>
        <v>4.0184812148382516</v>
      </c>
      <c r="R52">
        <f>CA52*'Value Calculations'!$D$11</f>
        <v>0</v>
      </c>
      <c r="S52">
        <f>CB52*'Value Calculations'!$D$12</f>
        <v>1.6277654791788281</v>
      </c>
      <c r="T52">
        <f>CC52*'Value Calculations'!$D$13</f>
        <v>7.9107119433882715</v>
      </c>
      <c r="V52">
        <f>CF52*'Value Calculations'!$D$3</f>
        <v>5.300560572138493</v>
      </c>
      <c r="W52">
        <f>CG52*'Value Calculations'!$D$4</f>
        <v>13.675733569875296</v>
      </c>
      <c r="X52">
        <f>CH52*'Value Calculations'!$D$5</f>
        <v>14.593595777910686</v>
      </c>
      <c r="Y52">
        <f>CI52*'Value Calculations'!$D$6</f>
        <v>0.62532465959681427</v>
      </c>
      <c r="Z52">
        <f>CJ52*'Value Calculations'!$D$7</f>
        <v>4.657898483893419</v>
      </c>
      <c r="AA52">
        <f>CK52*'Value Calculations'!$D$8</f>
        <v>6.1826649886624221</v>
      </c>
      <c r="AB52">
        <f>CL52*'Value Calculations'!$D$9</f>
        <v>12.721203241089189</v>
      </c>
      <c r="AC52">
        <f>CM52*'Value Calculations'!$D$10</f>
        <v>5.1144306370668655</v>
      </c>
      <c r="AD52">
        <f>CN52*'Value Calculations'!$D$11</f>
        <v>5.9442848881496246</v>
      </c>
      <c r="AE52">
        <f>CO52*'Value Calculations'!$D$12</f>
        <v>1.6277654791788281</v>
      </c>
      <c r="AF52">
        <f>CP52*'Value Calculations'!$D$13</f>
        <v>11.694095916313096</v>
      </c>
      <c r="AH52">
        <f>CS52*'Value Calculations'!$D$3</f>
        <v>1.6309417145041516</v>
      </c>
      <c r="AI52">
        <f>CT52*'Value Calculations'!$D$4</f>
        <v>5.2098032647143988</v>
      </c>
      <c r="AJ52">
        <f>CU52*'Value Calculations'!$D$5</f>
        <v>5.3067621010584309</v>
      </c>
      <c r="AK52">
        <f>CV52*'Value Calculations'!$D$6</f>
        <v>0.12506493191936285</v>
      </c>
      <c r="AL52">
        <f>CW52*'Value Calculations'!$D$7</f>
        <v>2.7244311886923769</v>
      </c>
      <c r="AM52">
        <f>CX52*'Value Calculations'!$D$8</f>
        <v>4.0259213879662283</v>
      </c>
      <c r="AN52">
        <f>CY52*'Value Calculations'!$D$9</f>
        <v>10.580010616351405</v>
      </c>
      <c r="AO52">
        <f>CZ52*'Value Calculations'!$D$10</f>
        <v>0.73063294815240942</v>
      </c>
      <c r="AP52">
        <f>DA52*'Value Calculations'!$D$11</f>
        <v>0</v>
      </c>
      <c r="AQ52">
        <f>DB52*'Value Calculations'!$D$12</f>
        <v>0</v>
      </c>
      <c r="AR52">
        <f>DC52*'Value Calculations'!$D$13</f>
        <v>5.2279487625870313</v>
      </c>
      <c r="AT52">
        <f>DF52*'Value Calculations'!$D$3</f>
        <v>2.0386771431301893</v>
      </c>
      <c r="AU52">
        <f>DG52*'Value Calculations'!$D$4</f>
        <v>5.8610286728036982</v>
      </c>
      <c r="AV52">
        <f>DH52*'Value Calculations'!$D$5</f>
        <v>6.1027764162171954</v>
      </c>
      <c r="AW52">
        <f>DI52*'Value Calculations'!$D$6</f>
        <v>-1.1255843872742657</v>
      </c>
      <c r="AX52">
        <f>DJ52*'Value Calculations'!$D$7</f>
        <v>5.7125170085485326</v>
      </c>
      <c r="AY52">
        <f>DK52*'Value Calculations'!$D$8</f>
        <v>6.90157952222782</v>
      </c>
      <c r="AZ52">
        <f>DL52*'Value Calculations'!$D$9</f>
        <v>15.995968431864625</v>
      </c>
      <c r="BA52">
        <f>DM52*'Value Calculations'!$D$10</f>
        <v>1.4612658963048188</v>
      </c>
      <c r="BB52">
        <f>DN52*'Value Calculations'!$D$11</f>
        <v>0.9907141480249374</v>
      </c>
      <c r="BC52">
        <f>DO52*'Value Calculations'!$D$12</f>
        <v>0</v>
      </c>
      <c r="BD52">
        <f>DP52*'Value Calculations'!$D$13</f>
        <v>5.6406815596333759</v>
      </c>
      <c r="BF52">
        <f>DS52*'Value Calculations'!$D$3</f>
        <v>1.2232062858781136</v>
      </c>
      <c r="BG52">
        <f>DT52*'Value Calculations'!$D$4</f>
        <v>7.4890921930269485</v>
      </c>
      <c r="BH52">
        <f>DU52*'Value Calculations'!$D$5</f>
        <v>6.8987907313759607</v>
      </c>
      <c r="BI52">
        <f>DV52*'Value Calculations'!$D$6</f>
        <v>0.37519479575808856</v>
      </c>
      <c r="BJ52">
        <f>DW52*'Value Calculations'!$D$7</f>
        <v>6.1519413938214962</v>
      </c>
      <c r="BK52">
        <f>DX52*'Value Calculations'!$D$8</f>
        <v>3.8821384812531488</v>
      </c>
      <c r="BL52">
        <f>DY52*'Value Calculations'!$D$9</f>
        <v>10.705963123688921</v>
      </c>
      <c r="BM52">
        <f>DZ52*'Value Calculations'!$D$10</f>
        <v>1.0959494222286141</v>
      </c>
      <c r="BN52">
        <f>EA52*'Value Calculations'!$D$11</f>
        <v>0</v>
      </c>
      <c r="BO52">
        <f>EB52*'Value Calculations'!$D$12</f>
        <v>0</v>
      </c>
      <c r="BP52">
        <f>EC52*'Value Calculations'!$D$13</f>
        <v>6.9476687502801333</v>
      </c>
      <c r="BR52">
        <f>IFERROR(VLOOKUP($B52,'Raw Stats'!$CM$3:$DC$884,3,FALSE),0)</f>
        <v>59</v>
      </c>
      <c r="BS52">
        <f>IFERROR(VLOOKUP($B52,'Raw Stats'!$CM$3:$DC$884,4,FALSE),0)</f>
        <v>10</v>
      </c>
      <c r="BT52">
        <f>IFERROR(VLOOKUP($B52,'Raw Stats'!$CM$3:$DC$884,5,FALSE),0)</f>
        <v>28</v>
      </c>
      <c r="BU52">
        <f>IFERROR(VLOOKUP($B52,'Raw Stats'!$CM$3:$DC$884,6,FALSE),0)</f>
        <v>38</v>
      </c>
      <c r="BV52">
        <f>IFERROR(VLOOKUP($B52,'Raw Stats'!$CM$3:$DC$884,7,FALSE),0)</f>
        <v>12</v>
      </c>
      <c r="BW52">
        <f>IFERROR(VLOOKUP($B52,'Raw Stats'!$CM$3:$DC$884,8,FALSE),0)</f>
        <v>40</v>
      </c>
      <c r="BX52">
        <f>IFERROR(VLOOKUP($B52,'Raw Stats'!$CM$3:$DC$884,9,FALSE),0)</f>
        <v>51</v>
      </c>
      <c r="BY52">
        <f>IFERROR(VLOOKUP($B52,'Raw Stats'!$CM$3:$DC$884,10,FALSE),0)</f>
        <v>110</v>
      </c>
      <c r="BZ52">
        <f>IFERROR(VLOOKUP($B52,'Raw Stats'!$CM$3:$DC$884,11,FALSE)+VLOOKUP($B52,'Raw Stats'!$CM$3:$DC$884,12,FALSE),0)</f>
        <v>11</v>
      </c>
      <c r="CA52">
        <f>IFERROR(VLOOKUP($B52,'Raw Stats'!$CM$3:$DC$884,13,FALSE)+VLOOKUP($B52,'Raw Stats'!$CM$3:$DC$884,14,FALSE),0)</f>
        <v>0</v>
      </c>
      <c r="CB52">
        <f>IFERROR(VLOOKUP($B52,'Raw Stats'!$CM$3:$DC$884,15,FALSE),0)</f>
        <v>2</v>
      </c>
      <c r="CC52">
        <f>IFERROR(VLOOKUP($B52,'Raw Stats'!$CM$3:$DC$884,16,FALSE),0)</f>
        <v>115</v>
      </c>
      <c r="CE52">
        <f>IFERROR(VLOOKUP($B52,'Raw Stats'!$BU$3:$CJ$528,3,FALSE),0)</f>
        <v>75</v>
      </c>
      <c r="CF52">
        <f>IFERROR(VLOOKUP($B52,'Raw Stats'!$BU$3:$CJ$528,4,FALSE),0)</f>
        <v>13</v>
      </c>
      <c r="CG52">
        <f>IFERROR(VLOOKUP($B52,'Raw Stats'!$BU$3:$CJ$5288,5,FALSE),0)</f>
        <v>42</v>
      </c>
      <c r="CH52">
        <f>IFERROR(VLOOKUP($B52,'Raw Stats'!$BU$3:$CJ$528,6,FALSE),0)</f>
        <v>55</v>
      </c>
      <c r="CI52">
        <f>IFERROR(VLOOKUP($B52,'Raw Stats'!$BU$3:$CJ$528,7,FALSE),0)</f>
        <v>5</v>
      </c>
      <c r="CJ52">
        <f>IFERROR(VLOOKUP($B52,'Raw Stats'!$BU$3:$CJ$528,8,FALSE),0)</f>
        <v>53</v>
      </c>
      <c r="CK52">
        <f>IFERROR(VLOOKUP($B52,'Raw Stats'!$BU$3:$CJ$528,9,FALSE),0)</f>
        <v>86</v>
      </c>
      <c r="CL52">
        <f>IFERROR(VLOOKUP($B52,'Raw Stats'!$BU$3:$CJ$528,10,FALSE),0)</f>
        <v>101</v>
      </c>
      <c r="CM52">
        <f>IFERROR(VLOOKUP($B52,'Raw Stats'!$BU$3:$CJ$528,11,FALSE)+VLOOKUP($B52,'Raw Stats'!$BU$3:$CJ$528,12,FALSE),0)</f>
        <v>14</v>
      </c>
      <c r="CN52">
        <f>IFERROR(VLOOKUP($B52,'Raw Stats'!$BU$3:$CJ$528,13,FALSE)+VLOOKUP($B52,'Raw Stats'!$BU$3:$CJ$528,14,FALSE),0)</f>
        <v>6</v>
      </c>
      <c r="CO52">
        <f>IFERROR(VLOOKUP($B52,'Raw Stats'!$BU$3:$CJ$528,15,FALSE),0)</f>
        <v>2</v>
      </c>
      <c r="CP52">
        <f>IFERROR(VLOOKUP($B52,'Raw Stats'!$BU$3:$CJ$528,16,FALSE),0)</f>
        <v>170</v>
      </c>
      <c r="CR52">
        <f>IFERROR(VLOOKUP($B52,'Raw Stats'!$BC$3:$BR$528,3,FALSE),0)</f>
        <v>44</v>
      </c>
      <c r="CS52">
        <f>IFERROR(VLOOKUP($B52,'Raw Stats'!$BC$3:$BR$528,4,FALSE),0)</f>
        <v>4</v>
      </c>
      <c r="CT52">
        <f>IFERROR(VLOOKUP($B52,'Raw Stats'!$BC$3:$BR$5288,5,FALSE),0)</f>
        <v>16</v>
      </c>
      <c r="CU52">
        <f>IFERROR(VLOOKUP($B52,'Raw Stats'!$BC$3:$BR$52888,6,FALSE),0)</f>
        <v>20</v>
      </c>
      <c r="CV52">
        <f>IFERROR(VLOOKUP($B52,'Raw Stats'!$BC$3:$BR$5288,7,FALSE),0)</f>
        <v>1</v>
      </c>
      <c r="CW52">
        <f>IFERROR(VLOOKUP($B52,'Raw Stats'!$BC$3:$BR$5288,8,FALSE),0)</f>
        <v>31</v>
      </c>
      <c r="CX52">
        <f>IFERROR(VLOOKUP($B52,'Raw Stats'!$BC$3:$BR$5288,9,FALSE),0)</f>
        <v>56</v>
      </c>
      <c r="CY52">
        <f>IFERROR(VLOOKUP($B52,'Raw Stats'!$BC$3:$BR$5288,10,FALSE),0)</f>
        <v>84</v>
      </c>
      <c r="CZ52">
        <f>IFERROR(VLOOKUP($B52,'Raw Stats'!$BC$3:$BR$5288,11,FALSE)+VLOOKUP($B52,'Raw Stats'!$BC$3:$BR$5288,12,FALSE),0)</f>
        <v>2</v>
      </c>
      <c r="DA52">
        <f>IFERROR(VLOOKUP($B52,'Raw Stats'!$BC$3:$BR$5288,13,FALSE)+VLOOKUP($B52,'Raw Stats'!$BC$3:$BR$5288,14,FALSE),0)</f>
        <v>0</v>
      </c>
      <c r="DB52">
        <f>IFERROR(VLOOKUP($B52,'Raw Stats'!$BC$3:$BR$5288,15,FALSE),0)</f>
        <v>0</v>
      </c>
      <c r="DC52">
        <f>IFERROR(VLOOKUP($B52,'Raw Stats'!$BC$3:$BR$5288,16,FALSE),0)</f>
        <v>76</v>
      </c>
      <c r="DE52">
        <f>IFERROR(VLOOKUP($B52,'Raw Stats'!$AK$3:$AZ$528,3,FALSE),0)</f>
        <v>61</v>
      </c>
      <c r="DF52">
        <f>IFERROR(VLOOKUP($B52,'Raw Stats'!$AK$3:$AZ$528,4,FALSE),0)</f>
        <v>5</v>
      </c>
      <c r="DG52">
        <f>IFERROR(VLOOKUP($B52,'Raw Stats'!$AK$3:$AZ$528,5,FALSE),0)</f>
        <v>18</v>
      </c>
      <c r="DH52">
        <f>IFERROR(VLOOKUP($B52,'Raw Stats'!$AK$3:$AZ$528,6,FALSE),0)</f>
        <v>23</v>
      </c>
      <c r="DI52">
        <f>IFERROR(VLOOKUP($B52,'Raw Stats'!$AK$3:$AZ$528,7,FALSE),0)</f>
        <v>-9</v>
      </c>
      <c r="DJ52">
        <f>IFERROR(VLOOKUP($B52,'Raw Stats'!$AK$3:$AZ$528,8,FALSE),0)</f>
        <v>65</v>
      </c>
      <c r="DK52">
        <f>IFERROR(VLOOKUP($B52,'Raw Stats'!$AK$3:$AZ$528,9,FALSE),0)</f>
        <v>96</v>
      </c>
      <c r="DL52">
        <f>IFERROR(VLOOKUP($B52,'Raw Stats'!$AK$3:$AZ$528,10,FALSE),0)</f>
        <v>127</v>
      </c>
      <c r="DM52">
        <f>IFERROR(VLOOKUP($B52,'Raw Stats'!$AK$3:$AZ$528,11,FALSE)+VLOOKUP($B52,'Raw Stats'!$AK$3:$AZ$528,12,FALSE),0)</f>
        <v>4</v>
      </c>
      <c r="DN52">
        <f>IFERROR(VLOOKUP($B52,'Raw Stats'!$AK$3:$AZ$528,13,FALSE)+VLOOKUP($B52,'Raw Stats'!$AK$3:$AZ$528,14,FALSE),0)</f>
        <v>1</v>
      </c>
      <c r="DO52">
        <f>IFERROR(VLOOKUP($B52,'Raw Stats'!$AK$3:$AZ$528,15,FALSE),0)</f>
        <v>0</v>
      </c>
      <c r="DP52">
        <f>IFERROR(VLOOKUP($B52,'Raw Stats'!$AK$3:$AZ$528,16,FALSE),0)</f>
        <v>82</v>
      </c>
      <c r="DR52">
        <f>IFERROR(VLOOKUP($B52,'Raw Stats'!$S$3:$AH$528,3,FALSE),0)</f>
        <v>79</v>
      </c>
      <c r="DS52">
        <f>IFERROR(VLOOKUP($B52,'Raw Stats'!$S$3:$AH$528,4,FALSE),0)</f>
        <v>3</v>
      </c>
      <c r="DT52">
        <f>IFERROR(VLOOKUP($B52,'Raw Stats'!$S$3:$AH$528,5,FALSE),0)</f>
        <v>23</v>
      </c>
      <c r="DU52">
        <f>IFERROR(VLOOKUP($B52,'Raw Stats'!$S$3:$AH$528,6,FALSE),0)</f>
        <v>26</v>
      </c>
      <c r="DV52">
        <f>IFERROR(VLOOKUP($B52,'Raw Stats'!$S$3:$AH$528,7,FALSE),0)</f>
        <v>3</v>
      </c>
      <c r="DW52">
        <f>IFERROR(VLOOKUP($B52,'Raw Stats'!$S$3:$AH$528,8,FALSE),0)</f>
        <v>70</v>
      </c>
      <c r="DX52">
        <f>IFERROR(VLOOKUP($B52,'Raw Stats'!$S$3:$AH$528,9,FALSE),0)</f>
        <v>54</v>
      </c>
      <c r="DY52">
        <f>IFERROR(VLOOKUP($B52,'Raw Stats'!$S$3:$AH$528,10,FALSE),0)</f>
        <v>85</v>
      </c>
      <c r="DZ52">
        <f>IFERROR(VLOOKUP($B52,'Raw Stats'!$S$3:$AH$528,11,FALSE)+VLOOKUP($B52,'Raw Stats'!$S$3:$AH$528,12,FALSE),0)</f>
        <v>3</v>
      </c>
      <c r="EA52">
        <f>IFERROR(VLOOKUP($B52,'Raw Stats'!$S$3:$AH$528,13,FALSE)+VLOOKUP($B52,'Raw Stats'!$S$3:$AH$528,14,FALSE),0)</f>
        <v>0</v>
      </c>
      <c r="EB52">
        <f>IFERROR(VLOOKUP($B52,'Raw Stats'!$S$3:$AH$528,15,FALSE),0)</f>
        <v>0</v>
      </c>
      <c r="EC52">
        <f>IFERROR(VLOOKUP($B52,'Raw Stats'!$S$3:$AH$528,16,FALSE),0)</f>
        <v>101</v>
      </c>
    </row>
    <row r="53" spans="1:133" x14ac:dyDescent="0.2">
      <c r="A53">
        <f>IFERROR(VLOOKUP(B53,Sheet2!$W$1:$X$300,2,FALSE),301)</f>
        <v>96</v>
      </c>
      <c r="B53" s="28" t="s">
        <v>58</v>
      </c>
      <c r="C53">
        <f t="shared" si="0"/>
        <v>0.99992053314929241</v>
      </c>
      <c r="D53">
        <f t="shared" si="1"/>
        <v>1.0703975768815646</v>
      </c>
      <c r="E53">
        <f t="shared" si="2"/>
        <v>0.66125450767944949</v>
      </c>
      <c r="F53">
        <f t="shared" si="3"/>
        <v>0.66872051743286776</v>
      </c>
      <c r="G53">
        <f t="shared" si="4"/>
        <v>0.75713779653603042</v>
      </c>
      <c r="H53">
        <v>1.04</v>
      </c>
      <c r="J53">
        <f>BS53*'Value Calculations'!$D$3</f>
        <v>7.3392377152686823</v>
      </c>
      <c r="K53">
        <f>BT53*'Value Calculations'!$D$4</f>
        <v>10.745219233473447</v>
      </c>
      <c r="L53">
        <f>BU53*'Value Calculations'!$D$5</f>
        <v>13.532243357698999</v>
      </c>
      <c r="M53">
        <f>BV53*'Value Calculations'!$D$6</f>
        <v>-1.0005194553549028</v>
      </c>
      <c r="N53">
        <f>BW53*'Value Calculations'!$D$7</f>
        <v>1.0546185246551136</v>
      </c>
      <c r="O53">
        <f>BX53*'Value Calculations'!$D$8</f>
        <v>3.810247027896609</v>
      </c>
      <c r="P53">
        <f>BY53*'Value Calculations'!$D$9</f>
        <v>2.8969076687628847</v>
      </c>
      <c r="Q53">
        <f>BZ53*'Value Calculations'!$D$10</f>
        <v>6.5756965333716852</v>
      </c>
      <c r="R53">
        <f>CA53*'Value Calculations'!$D$11</f>
        <v>0</v>
      </c>
      <c r="S53">
        <f>CB53*'Value Calculations'!$D$12</f>
        <v>1.6277654791788281</v>
      </c>
      <c r="T53">
        <f>CC53*'Value Calculations'!$D$13</f>
        <v>13.413815904006199</v>
      </c>
      <c r="V53">
        <f>CF53*'Value Calculations'!$D$3</f>
        <v>11.008856572903023</v>
      </c>
      <c r="W53">
        <f>CG53*'Value Calculations'!$D$4</f>
        <v>13.675733569875296</v>
      </c>
      <c r="X53">
        <f>CH53*'Value Calculations'!$D$5</f>
        <v>18.308329248651585</v>
      </c>
      <c r="Y53">
        <f>CI53*'Value Calculations'!$D$6</f>
        <v>-1.1255843872742657</v>
      </c>
      <c r="Z53">
        <f>CJ53*'Value Calculations'!$D$7</f>
        <v>4.4821287297842325</v>
      </c>
      <c r="AA53">
        <f>CK53*'Value Calculations'!$D$8</f>
        <v>3.091332494331211</v>
      </c>
      <c r="AB53">
        <f>CL53*'Value Calculations'!$D$9</f>
        <v>4.4083377568130855</v>
      </c>
      <c r="AC53">
        <f>CM53*'Value Calculations'!$D$10</f>
        <v>5.4797471111430704</v>
      </c>
      <c r="AD53">
        <f>CN53*'Value Calculations'!$D$11</f>
        <v>0</v>
      </c>
      <c r="AE53">
        <f>CO53*'Value Calculations'!$D$12</f>
        <v>3.2555309583576562</v>
      </c>
      <c r="AF53">
        <f>CP53*'Value Calculations'!$D$13</f>
        <v>13.413815904006199</v>
      </c>
      <c r="AH53">
        <f>CS53*'Value Calculations'!$D$3</f>
        <v>1.6309417145041516</v>
      </c>
      <c r="AI53">
        <f>CT53*'Value Calculations'!$D$4</f>
        <v>6.5122540808929985</v>
      </c>
      <c r="AJ53">
        <f>CU53*'Value Calculations'!$D$5</f>
        <v>6.3681145212701171</v>
      </c>
      <c r="AK53">
        <f>CV53*'Value Calculations'!$D$6</f>
        <v>-0.25012986383872571</v>
      </c>
      <c r="AL53">
        <f>CW53*'Value Calculations'!$D$7</f>
        <v>3.3396253280745265</v>
      </c>
      <c r="AM53">
        <f>CX53*'Value Calculations'!$D$8</f>
        <v>3.45078976111391</v>
      </c>
      <c r="AN53">
        <f>CY53*'Value Calculations'!$D$9</f>
        <v>2.6450026540878513</v>
      </c>
      <c r="AO53">
        <f>CZ53*'Value Calculations'!$D$10</f>
        <v>1.0959494222286141</v>
      </c>
      <c r="AP53">
        <f>DA53*'Value Calculations'!$D$11</f>
        <v>0</v>
      </c>
      <c r="AQ53">
        <f>DB53*'Value Calculations'!$D$12</f>
        <v>0</v>
      </c>
      <c r="AR53">
        <f>DC53*'Value Calculations'!$D$13</f>
        <v>6.9476687502801333</v>
      </c>
      <c r="AT53">
        <f>DF53*'Value Calculations'!$D$3</f>
        <v>9.7856502870249091</v>
      </c>
      <c r="AU53">
        <f>DG53*'Value Calculations'!$D$4</f>
        <v>6.8378667849376482</v>
      </c>
      <c r="AV53">
        <f>DH53*'Value Calculations'!$D$5</f>
        <v>11.94021472738147</v>
      </c>
      <c r="AW53">
        <f>DI53*'Value Calculations'!$D$6</f>
        <v>-1.8759739787904428</v>
      </c>
      <c r="AX53">
        <f>DJ53*'Value Calculations'!$D$7</f>
        <v>4.0427043445112689</v>
      </c>
      <c r="AY53">
        <f>DK53*'Value Calculations'!$D$8</f>
        <v>3.6664641211835294</v>
      </c>
      <c r="AZ53">
        <f>DL53*'Value Calculations'!$D$9</f>
        <v>4.156432742138052</v>
      </c>
      <c r="BA53">
        <f>DM53*'Value Calculations'!$D$10</f>
        <v>2.1918988444572283</v>
      </c>
      <c r="BB53">
        <f>DN53*'Value Calculations'!$D$11</f>
        <v>0</v>
      </c>
      <c r="BC53">
        <f>DO53*'Value Calculations'!$D$12</f>
        <v>1.6277654791788281</v>
      </c>
      <c r="BD53">
        <f>DP53*'Value Calculations'!$D$13</f>
        <v>10.455897525174063</v>
      </c>
      <c r="BF53">
        <f>DS53*'Value Calculations'!$D$3</f>
        <v>2.0386771431301893</v>
      </c>
      <c r="BG53">
        <f>DT53*'Value Calculations'!$D$4</f>
        <v>4.8841905606697491</v>
      </c>
      <c r="BH53">
        <f>DU53*'Value Calculations'!$D$5</f>
        <v>5.3067621010584309</v>
      </c>
      <c r="BI53">
        <f>DV53*'Value Calculations'!$D$6</f>
        <v>0.37519479575808856</v>
      </c>
      <c r="BJ53">
        <f>DW53*'Value Calculations'!$D$7</f>
        <v>3.5153950821837121</v>
      </c>
      <c r="BK53">
        <f>DX53*'Value Calculations'!$D$8</f>
        <v>2.2286350540527335</v>
      </c>
      <c r="BL53">
        <f>DY53*'Value Calculations'!$D$9</f>
        <v>2.0152401174002676</v>
      </c>
      <c r="BM53">
        <f>DZ53*'Value Calculations'!$D$10</f>
        <v>1.8265823703810236</v>
      </c>
      <c r="BN53">
        <f>EA53*'Value Calculations'!$D$11</f>
        <v>0</v>
      </c>
      <c r="BO53">
        <f>EB53*'Value Calculations'!$D$12</f>
        <v>1.6277654791788281</v>
      </c>
      <c r="BP53">
        <f>EC53*'Value Calculations'!$D$13</f>
        <v>4.952793564556135</v>
      </c>
      <c r="BR53">
        <f>IFERROR(VLOOKUP($B53,'Raw Stats'!$CM$3:$DC$884,3,FALSE),0)</f>
        <v>60</v>
      </c>
      <c r="BS53">
        <f>IFERROR(VLOOKUP($B53,'Raw Stats'!$CM$3:$DC$884,4,FALSE),0)</f>
        <v>18</v>
      </c>
      <c r="BT53">
        <f>IFERROR(VLOOKUP($B53,'Raw Stats'!$CM$3:$DC$884,5,FALSE),0)</f>
        <v>33</v>
      </c>
      <c r="BU53">
        <f>IFERROR(VLOOKUP($B53,'Raw Stats'!$CM$3:$DC$884,6,FALSE),0)</f>
        <v>51</v>
      </c>
      <c r="BV53">
        <f>IFERROR(VLOOKUP($B53,'Raw Stats'!$CM$3:$DC$884,7,FALSE),0)</f>
        <v>-8</v>
      </c>
      <c r="BW53">
        <f>IFERROR(VLOOKUP($B53,'Raw Stats'!$CM$3:$DC$884,8,FALSE),0)</f>
        <v>12</v>
      </c>
      <c r="BX53">
        <f>IFERROR(VLOOKUP($B53,'Raw Stats'!$CM$3:$DC$884,9,FALSE),0)</f>
        <v>53</v>
      </c>
      <c r="BY53">
        <f>IFERROR(VLOOKUP($B53,'Raw Stats'!$CM$3:$DC$884,10,FALSE),0)</f>
        <v>23</v>
      </c>
      <c r="BZ53">
        <f>IFERROR(VLOOKUP($B53,'Raw Stats'!$CM$3:$DC$884,11,FALSE)+VLOOKUP($B53,'Raw Stats'!$CM$3:$DC$884,12,FALSE),0)</f>
        <v>18</v>
      </c>
      <c r="CA53">
        <f>IFERROR(VLOOKUP($B53,'Raw Stats'!$CM$3:$DC$884,13,FALSE)+VLOOKUP($B53,'Raw Stats'!$CM$3:$DC$884,14,FALSE),0)</f>
        <v>0</v>
      </c>
      <c r="CB53">
        <f>IFERROR(VLOOKUP($B53,'Raw Stats'!$CM$3:$DC$884,15,FALSE),0)</f>
        <v>2</v>
      </c>
      <c r="CC53">
        <f>IFERROR(VLOOKUP($B53,'Raw Stats'!$CM$3:$DC$884,16,FALSE),0)</f>
        <v>195</v>
      </c>
      <c r="CE53">
        <f>IFERROR(VLOOKUP($B53,'Raw Stats'!$BU$3:$CJ$528,3,FALSE),0)</f>
        <v>71</v>
      </c>
      <c r="CF53">
        <f>IFERROR(VLOOKUP($B53,'Raw Stats'!$BU$3:$CJ$528,4,FALSE),0)</f>
        <v>27</v>
      </c>
      <c r="CG53">
        <f>IFERROR(VLOOKUP($B53,'Raw Stats'!$BU$3:$CJ$5288,5,FALSE),0)</f>
        <v>42</v>
      </c>
      <c r="CH53">
        <f>IFERROR(VLOOKUP($B53,'Raw Stats'!$BU$3:$CJ$528,6,FALSE),0)</f>
        <v>69</v>
      </c>
      <c r="CI53">
        <f>IFERROR(VLOOKUP($B53,'Raw Stats'!$BU$3:$CJ$528,7,FALSE),0)</f>
        <v>-9</v>
      </c>
      <c r="CJ53">
        <f>IFERROR(VLOOKUP($B53,'Raw Stats'!$BU$3:$CJ$528,8,FALSE),0)</f>
        <v>51</v>
      </c>
      <c r="CK53">
        <f>IFERROR(VLOOKUP($B53,'Raw Stats'!$BU$3:$CJ$528,9,FALSE),0)</f>
        <v>43</v>
      </c>
      <c r="CL53">
        <f>IFERROR(VLOOKUP($B53,'Raw Stats'!$BU$3:$CJ$528,10,FALSE),0)</f>
        <v>35</v>
      </c>
      <c r="CM53">
        <f>IFERROR(VLOOKUP($B53,'Raw Stats'!$BU$3:$CJ$528,11,FALSE)+VLOOKUP($B53,'Raw Stats'!$BU$3:$CJ$528,12,FALSE),0)</f>
        <v>15</v>
      </c>
      <c r="CN53">
        <f>IFERROR(VLOOKUP($B53,'Raw Stats'!$BU$3:$CJ$528,13,FALSE)+VLOOKUP($B53,'Raw Stats'!$BU$3:$CJ$528,14,FALSE),0)</f>
        <v>0</v>
      </c>
      <c r="CO53">
        <f>IFERROR(VLOOKUP($B53,'Raw Stats'!$BU$3:$CJ$528,15,FALSE),0)</f>
        <v>4</v>
      </c>
      <c r="CP53">
        <f>IFERROR(VLOOKUP($B53,'Raw Stats'!$BU$3:$CJ$528,16,FALSE),0)</f>
        <v>195</v>
      </c>
      <c r="CR53">
        <f>IFERROR(VLOOKUP($B53,'Raw Stats'!$BC$3:$BR$528,3,FALSE),0)</f>
        <v>48</v>
      </c>
      <c r="CS53">
        <f>IFERROR(VLOOKUP($B53,'Raw Stats'!$BC$3:$BR$528,4,FALSE),0)</f>
        <v>4</v>
      </c>
      <c r="CT53">
        <f>IFERROR(VLOOKUP($B53,'Raw Stats'!$BC$3:$BR$5288,5,FALSE),0)</f>
        <v>20</v>
      </c>
      <c r="CU53">
        <f>IFERROR(VLOOKUP($B53,'Raw Stats'!$BC$3:$BR$52888,6,FALSE),0)</f>
        <v>24</v>
      </c>
      <c r="CV53">
        <f>IFERROR(VLOOKUP($B53,'Raw Stats'!$BC$3:$BR$5288,7,FALSE),0)</f>
        <v>-2</v>
      </c>
      <c r="CW53">
        <f>IFERROR(VLOOKUP($B53,'Raw Stats'!$BC$3:$BR$5288,8,FALSE),0)</f>
        <v>38</v>
      </c>
      <c r="CX53">
        <f>IFERROR(VLOOKUP($B53,'Raw Stats'!$BC$3:$BR$5288,9,FALSE),0)</f>
        <v>48</v>
      </c>
      <c r="CY53">
        <f>IFERROR(VLOOKUP($B53,'Raw Stats'!$BC$3:$BR$5288,10,FALSE),0)</f>
        <v>21</v>
      </c>
      <c r="CZ53">
        <f>IFERROR(VLOOKUP($B53,'Raw Stats'!$BC$3:$BR$5288,11,FALSE)+VLOOKUP($B53,'Raw Stats'!$BC$3:$BR$5288,12,FALSE),0)</f>
        <v>3</v>
      </c>
      <c r="DA53">
        <f>IFERROR(VLOOKUP($B53,'Raw Stats'!$BC$3:$BR$5288,13,FALSE)+VLOOKUP($B53,'Raw Stats'!$BC$3:$BR$5288,14,FALSE),0)</f>
        <v>0</v>
      </c>
      <c r="DB53">
        <f>IFERROR(VLOOKUP($B53,'Raw Stats'!$BC$3:$BR$5288,15,FALSE),0)</f>
        <v>0</v>
      </c>
      <c r="DC53">
        <f>IFERROR(VLOOKUP($B53,'Raw Stats'!$BC$3:$BR$5288,16,FALSE),0)</f>
        <v>101</v>
      </c>
      <c r="DE53">
        <f>IFERROR(VLOOKUP($B53,'Raw Stats'!$AK$3:$AZ$528,3,FALSE),0)</f>
        <v>79</v>
      </c>
      <c r="DF53">
        <f>IFERROR(VLOOKUP($B53,'Raw Stats'!$AK$3:$AZ$528,4,FALSE),0)</f>
        <v>24</v>
      </c>
      <c r="DG53">
        <f>IFERROR(VLOOKUP($B53,'Raw Stats'!$AK$3:$AZ$528,5,FALSE),0)</f>
        <v>21</v>
      </c>
      <c r="DH53">
        <f>IFERROR(VLOOKUP($B53,'Raw Stats'!$AK$3:$AZ$528,6,FALSE),0)</f>
        <v>45</v>
      </c>
      <c r="DI53">
        <f>IFERROR(VLOOKUP($B53,'Raw Stats'!$AK$3:$AZ$528,7,FALSE),0)</f>
        <v>-15</v>
      </c>
      <c r="DJ53">
        <f>IFERROR(VLOOKUP($B53,'Raw Stats'!$AK$3:$AZ$528,8,FALSE),0)</f>
        <v>46</v>
      </c>
      <c r="DK53">
        <f>IFERROR(VLOOKUP($B53,'Raw Stats'!$AK$3:$AZ$528,9,FALSE),0)</f>
        <v>51</v>
      </c>
      <c r="DL53">
        <f>IFERROR(VLOOKUP($B53,'Raw Stats'!$AK$3:$AZ$528,10,FALSE),0)</f>
        <v>33</v>
      </c>
      <c r="DM53">
        <f>IFERROR(VLOOKUP($B53,'Raw Stats'!$AK$3:$AZ$528,11,FALSE)+VLOOKUP($B53,'Raw Stats'!$AK$3:$AZ$528,12,FALSE),0)</f>
        <v>6</v>
      </c>
      <c r="DN53">
        <f>IFERROR(VLOOKUP($B53,'Raw Stats'!$AK$3:$AZ$528,13,FALSE)+VLOOKUP($B53,'Raw Stats'!$AK$3:$AZ$528,14,FALSE),0)</f>
        <v>0</v>
      </c>
      <c r="DO53">
        <f>IFERROR(VLOOKUP($B53,'Raw Stats'!$AK$3:$AZ$528,15,FALSE),0)</f>
        <v>2</v>
      </c>
      <c r="DP53">
        <f>IFERROR(VLOOKUP($B53,'Raw Stats'!$AK$3:$AZ$528,16,FALSE),0)</f>
        <v>152</v>
      </c>
      <c r="DR53">
        <f>IFERROR(VLOOKUP($B53,'Raw Stats'!$S$3:$AH$528,3,FALSE),0)</f>
        <v>38</v>
      </c>
      <c r="DS53">
        <f>IFERROR(VLOOKUP($B53,'Raw Stats'!$S$3:$AH$528,4,FALSE),0)</f>
        <v>5</v>
      </c>
      <c r="DT53">
        <f>IFERROR(VLOOKUP($B53,'Raw Stats'!$S$3:$AH$528,5,FALSE),0)</f>
        <v>15</v>
      </c>
      <c r="DU53">
        <f>IFERROR(VLOOKUP($B53,'Raw Stats'!$S$3:$AH$528,6,FALSE),0)</f>
        <v>20</v>
      </c>
      <c r="DV53">
        <f>IFERROR(VLOOKUP($B53,'Raw Stats'!$S$3:$AH$528,7,FALSE),0)</f>
        <v>3</v>
      </c>
      <c r="DW53">
        <f>IFERROR(VLOOKUP($B53,'Raw Stats'!$S$3:$AH$528,8,FALSE),0)</f>
        <v>40</v>
      </c>
      <c r="DX53">
        <f>IFERROR(VLOOKUP($B53,'Raw Stats'!$S$3:$AH$528,9,FALSE),0)</f>
        <v>31</v>
      </c>
      <c r="DY53">
        <f>IFERROR(VLOOKUP($B53,'Raw Stats'!$S$3:$AH$528,10,FALSE),0)</f>
        <v>16</v>
      </c>
      <c r="DZ53">
        <f>IFERROR(VLOOKUP($B53,'Raw Stats'!$S$3:$AH$528,11,FALSE)+VLOOKUP($B53,'Raw Stats'!$S$3:$AH$528,12,FALSE),0)</f>
        <v>5</v>
      </c>
      <c r="EA53">
        <f>IFERROR(VLOOKUP($B53,'Raw Stats'!$S$3:$AH$528,13,FALSE)+VLOOKUP($B53,'Raw Stats'!$S$3:$AH$528,14,FALSE),0)</f>
        <v>0</v>
      </c>
      <c r="EB53">
        <f>IFERROR(VLOOKUP($B53,'Raw Stats'!$S$3:$AH$528,15,FALSE),0)</f>
        <v>2</v>
      </c>
      <c r="EC53">
        <f>IFERROR(VLOOKUP($B53,'Raw Stats'!$S$3:$AH$528,16,FALSE),0)</f>
        <v>72</v>
      </c>
    </row>
    <row r="54" spans="1:133" x14ac:dyDescent="0.2">
      <c r="A54" s="33">
        <f>IFERROR(VLOOKUP(B54,Sheet2!$W$1:$X$300,2,FALSE),301)</f>
        <v>137</v>
      </c>
      <c r="B54" t="s">
        <v>59</v>
      </c>
      <c r="C54">
        <f t="shared" si="0"/>
        <v>1.0969429798877612</v>
      </c>
      <c r="D54">
        <f t="shared" si="1"/>
        <v>1.062081223169943</v>
      </c>
      <c r="E54">
        <f t="shared" si="2"/>
        <v>0.87339109958823891</v>
      </c>
      <c r="F54">
        <f t="shared" si="3"/>
        <v>1.2729418882260968</v>
      </c>
      <c r="G54">
        <f t="shared" si="4"/>
        <v>0.98910206437888726</v>
      </c>
      <c r="H54">
        <v>1.03</v>
      </c>
      <c r="J54">
        <f>BS54*'Value Calculations'!$D$3</f>
        <v>11.416592001529061</v>
      </c>
      <c r="K54">
        <f>BT54*'Value Calculations'!$D$4</f>
        <v>10.419606529428798</v>
      </c>
      <c r="L54">
        <f>BU54*'Value Calculations'!$D$5</f>
        <v>15.920286303175292</v>
      </c>
      <c r="M54">
        <f>BV54*'Value Calculations'!$D$6</f>
        <v>0.12506493191936285</v>
      </c>
      <c r="N54">
        <f>BW54*'Value Calculations'!$D$7</f>
        <v>8.7884877054592803</v>
      </c>
      <c r="O54">
        <f>BX54*'Value Calculations'!$D$8</f>
        <v>11.502632537046367</v>
      </c>
      <c r="P54">
        <f>BY54*'Value Calculations'!$D$9</f>
        <v>4.7861952788256357</v>
      </c>
      <c r="Q54">
        <f>BZ54*'Value Calculations'!$D$10</f>
        <v>5.8450635852192754</v>
      </c>
      <c r="R54">
        <f>CA54*'Value Calculations'!$D$11</f>
        <v>0</v>
      </c>
      <c r="S54">
        <f>CB54*'Value Calculations'!$D$12</f>
        <v>1.6277654791788281</v>
      </c>
      <c r="T54">
        <f>CC54*'Value Calculations'!$D$13</f>
        <v>14.032915099575716</v>
      </c>
      <c r="V54">
        <f>CF54*'Value Calculations'!$D$3</f>
        <v>8.1547085725207573</v>
      </c>
      <c r="W54">
        <f>CG54*'Value Calculations'!$D$4</f>
        <v>10.419606529428798</v>
      </c>
      <c r="X54">
        <f>CH54*'Value Calculations'!$D$5</f>
        <v>13.797581462751921</v>
      </c>
      <c r="Y54">
        <f>CI54*'Value Calculations'!$D$6</f>
        <v>1.3757142511129914</v>
      </c>
      <c r="Z54">
        <f>CJ54*'Value Calculations'!$D$7</f>
        <v>9.0521423366230582</v>
      </c>
      <c r="AA54">
        <f>CK54*'Value Calculations'!$D$8</f>
        <v>11.143175270263669</v>
      </c>
      <c r="AB54">
        <f>CL54*'Value Calculations'!$D$9</f>
        <v>4.9121477861631524</v>
      </c>
      <c r="AC54">
        <f>CM54*'Value Calculations'!$D$10</f>
        <v>7.3063294815240942</v>
      </c>
      <c r="AD54">
        <f>CN54*'Value Calculations'!$D$11</f>
        <v>0</v>
      </c>
      <c r="AE54">
        <f>CO54*'Value Calculations'!$D$12</f>
        <v>2.441648218768242</v>
      </c>
      <c r="AF54">
        <f>CP54*'Value Calculations'!$D$13</f>
        <v>14.239281498098888</v>
      </c>
      <c r="AH54">
        <f>CS54*'Value Calculations'!$D$3</f>
        <v>3.2618834290083032</v>
      </c>
      <c r="AI54">
        <f>CT54*'Value Calculations'!$D$4</f>
        <v>0.97683811213394978</v>
      </c>
      <c r="AJ54">
        <f>CU54*'Value Calculations'!$D$5</f>
        <v>2.9187191555821368</v>
      </c>
      <c r="AK54">
        <f>CV54*'Value Calculations'!$D$6</f>
        <v>-0.62532465959681427</v>
      </c>
      <c r="AL54">
        <f>CW54*'Value Calculations'!$D$7</f>
        <v>6.1519413938214962</v>
      </c>
      <c r="AM54">
        <f>CX54*'Value Calculations'!$D$8</f>
        <v>4.8886188282447058</v>
      </c>
      <c r="AN54">
        <f>CY54*'Value Calculations'!$D$9</f>
        <v>2.6450026540878513</v>
      </c>
      <c r="AO54">
        <f>CZ54*'Value Calculations'!$D$10</f>
        <v>1.8265823703810236</v>
      </c>
      <c r="AP54">
        <f>DA54*'Value Calculations'!$D$11</f>
        <v>0</v>
      </c>
      <c r="AQ54">
        <f>DB54*'Value Calculations'!$D$12</f>
        <v>0.81388273958941404</v>
      </c>
      <c r="AR54">
        <f>DC54*'Value Calculations'!$D$13</f>
        <v>5.0903711635715831</v>
      </c>
      <c r="AT54">
        <f>DF54*'Value Calculations'!$D$3</f>
        <v>15.086210859163403</v>
      </c>
      <c r="AU54">
        <f>DG54*'Value Calculations'!$D$4</f>
        <v>9.7683811213394982</v>
      </c>
      <c r="AV54">
        <f>DH54*'Value Calculations'!$D$5</f>
        <v>17.777653038545743</v>
      </c>
      <c r="AW54">
        <f>DI54*'Value Calculations'!$D$6</f>
        <v>2.376233706467894</v>
      </c>
      <c r="AX54">
        <f>DJ54*'Value Calculations'!$D$7</f>
        <v>11.952343279424621</v>
      </c>
      <c r="AY54">
        <f>DK54*'Value Calculations'!$D$8</f>
        <v>13.515593231029481</v>
      </c>
      <c r="AZ54">
        <f>DL54*'Value Calculations'!$D$9</f>
        <v>4.6602427714881189</v>
      </c>
      <c r="BA54">
        <f>DM54*'Value Calculations'!$D$10</f>
        <v>8.402278903752709</v>
      </c>
      <c r="BB54">
        <f>DN54*'Value Calculations'!$D$11</f>
        <v>0</v>
      </c>
      <c r="BC54">
        <f>DO54*'Value Calculations'!$D$12</f>
        <v>4.883296437536484</v>
      </c>
      <c r="BD54">
        <f>DP54*'Value Calculations'!$D$13</f>
        <v>15.95900148579199</v>
      </c>
      <c r="BF54">
        <f>DS54*'Value Calculations'!$D$3</f>
        <v>9.7856502870249091</v>
      </c>
      <c r="BG54">
        <f>DT54*'Value Calculations'!$D$4</f>
        <v>8.1403176011162479</v>
      </c>
      <c r="BH54">
        <f>DU54*'Value Calculations'!$D$5</f>
        <v>13.001567147593155</v>
      </c>
      <c r="BI54">
        <f>DV54*'Value Calculations'!$D$6</f>
        <v>1.75090904687108</v>
      </c>
      <c r="BJ54">
        <f>DW54*'Value Calculations'!$D$7</f>
        <v>12.479652541752177</v>
      </c>
      <c r="BK54">
        <f>DX54*'Value Calculations'!$D$8</f>
        <v>12.077764163898685</v>
      </c>
      <c r="BL54">
        <f>DY54*'Value Calculations'!$D$9</f>
        <v>4.7861952788256357</v>
      </c>
      <c r="BM54">
        <f>DZ54*'Value Calculations'!$D$10</f>
        <v>3.6531647407620471</v>
      </c>
      <c r="BN54">
        <f>EA54*'Value Calculations'!$D$11</f>
        <v>0</v>
      </c>
      <c r="BO54">
        <f>EB54*'Value Calculations'!$D$12</f>
        <v>3.2555309583576562</v>
      </c>
      <c r="BP54">
        <f>EC54*'Value Calculations'!$D$13</f>
        <v>12.175617512867165</v>
      </c>
      <c r="BR54">
        <f>IFERROR(VLOOKUP($B54,'Raw Stats'!$CM$3:$DC$884,3,FALSE),0)</f>
        <v>77</v>
      </c>
      <c r="BS54">
        <f>IFERROR(VLOOKUP($B54,'Raw Stats'!$CM$3:$DC$884,4,FALSE),0)</f>
        <v>28</v>
      </c>
      <c r="BT54">
        <f>IFERROR(VLOOKUP($B54,'Raw Stats'!$CM$3:$DC$884,5,FALSE),0)</f>
        <v>32</v>
      </c>
      <c r="BU54">
        <f>IFERROR(VLOOKUP($B54,'Raw Stats'!$CM$3:$DC$884,6,FALSE),0)</f>
        <v>60</v>
      </c>
      <c r="BV54">
        <f>IFERROR(VLOOKUP($B54,'Raw Stats'!$CM$3:$DC$884,7,FALSE),0)</f>
        <v>1</v>
      </c>
      <c r="BW54">
        <f>IFERROR(VLOOKUP($B54,'Raw Stats'!$CM$3:$DC$884,8,FALSE),0)</f>
        <v>100</v>
      </c>
      <c r="BX54">
        <f>IFERROR(VLOOKUP($B54,'Raw Stats'!$CM$3:$DC$884,9,FALSE),0)</f>
        <v>160</v>
      </c>
      <c r="BY54">
        <f>IFERROR(VLOOKUP($B54,'Raw Stats'!$CM$3:$DC$884,10,FALSE),0)</f>
        <v>38</v>
      </c>
      <c r="BZ54">
        <f>IFERROR(VLOOKUP($B54,'Raw Stats'!$CM$3:$DC$884,11,FALSE)+VLOOKUP($B54,'Raw Stats'!$CM$3:$DC$884,12,FALSE),0)</f>
        <v>16</v>
      </c>
      <c r="CA54">
        <f>IFERROR(VLOOKUP($B54,'Raw Stats'!$CM$3:$DC$884,13,FALSE)+VLOOKUP($B54,'Raw Stats'!$CM$3:$DC$884,14,FALSE),0)</f>
        <v>0</v>
      </c>
      <c r="CB54">
        <f>IFERROR(VLOOKUP($B54,'Raw Stats'!$CM$3:$DC$884,15,FALSE),0)</f>
        <v>2</v>
      </c>
      <c r="CC54">
        <f>IFERROR(VLOOKUP($B54,'Raw Stats'!$CM$3:$DC$884,16,FALSE),0)</f>
        <v>204</v>
      </c>
      <c r="CE54">
        <f>IFERROR(VLOOKUP($B54,'Raw Stats'!$BU$3:$CJ$528,3,FALSE),0)</f>
        <v>78</v>
      </c>
      <c r="CF54">
        <f>IFERROR(VLOOKUP($B54,'Raw Stats'!$BU$3:$CJ$528,4,FALSE),0)</f>
        <v>20</v>
      </c>
      <c r="CG54">
        <f>IFERROR(VLOOKUP($B54,'Raw Stats'!$BU$3:$CJ$5288,5,FALSE),0)</f>
        <v>32</v>
      </c>
      <c r="CH54">
        <f>IFERROR(VLOOKUP($B54,'Raw Stats'!$BU$3:$CJ$528,6,FALSE),0)</f>
        <v>52</v>
      </c>
      <c r="CI54">
        <f>IFERROR(VLOOKUP($B54,'Raw Stats'!$BU$3:$CJ$528,7,FALSE),0)</f>
        <v>11</v>
      </c>
      <c r="CJ54">
        <f>IFERROR(VLOOKUP($B54,'Raw Stats'!$BU$3:$CJ$528,8,FALSE),0)</f>
        <v>103</v>
      </c>
      <c r="CK54">
        <f>IFERROR(VLOOKUP($B54,'Raw Stats'!$BU$3:$CJ$528,9,FALSE),0)</f>
        <v>155</v>
      </c>
      <c r="CL54">
        <f>IFERROR(VLOOKUP($B54,'Raw Stats'!$BU$3:$CJ$528,10,FALSE),0)</f>
        <v>39</v>
      </c>
      <c r="CM54">
        <f>IFERROR(VLOOKUP($B54,'Raw Stats'!$BU$3:$CJ$528,11,FALSE)+VLOOKUP($B54,'Raw Stats'!$BU$3:$CJ$528,12,FALSE),0)</f>
        <v>20</v>
      </c>
      <c r="CN54">
        <f>IFERROR(VLOOKUP($B54,'Raw Stats'!$BU$3:$CJ$528,13,FALSE)+VLOOKUP($B54,'Raw Stats'!$BU$3:$CJ$528,14,FALSE),0)</f>
        <v>0</v>
      </c>
      <c r="CO54">
        <f>IFERROR(VLOOKUP($B54,'Raw Stats'!$BU$3:$CJ$528,15,FALSE),0)</f>
        <v>3</v>
      </c>
      <c r="CP54">
        <f>IFERROR(VLOOKUP($B54,'Raw Stats'!$BU$3:$CJ$528,16,FALSE),0)</f>
        <v>207</v>
      </c>
      <c r="CR54">
        <f>IFERROR(VLOOKUP($B54,'Raw Stats'!$BC$3:$BR$528,3,FALSE),0)</f>
        <v>32</v>
      </c>
      <c r="CS54">
        <f>IFERROR(VLOOKUP($B54,'Raw Stats'!$BC$3:$BR$528,4,FALSE),0)</f>
        <v>8</v>
      </c>
      <c r="CT54">
        <f>IFERROR(VLOOKUP($B54,'Raw Stats'!$BC$3:$BR$5288,5,FALSE),0)</f>
        <v>3</v>
      </c>
      <c r="CU54">
        <f>IFERROR(VLOOKUP($B54,'Raw Stats'!$BC$3:$BR$52888,6,FALSE),0)</f>
        <v>11</v>
      </c>
      <c r="CV54">
        <f>IFERROR(VLOOKUP($B54,'Raw Stats'!$BC$3:$BR$5288,7,FALSE),0)</f>
        <v>-5</v>
      </c>
      <c r="CW54">
        <f>IFERROR(VLOOKUP($B54,'Raw Stats'!$BC$3:$BR$5288,8,FALSE),0)</f>
        <v>70</v>
      </c>
      <c r="CX54">
        <f>IFERROR(VLOOKUP($B54,'Raw Stats'!$BC$3:$BR$5288,9,FALSE),0)</f>
        <v>68</v>
      </c>
      <c r="CY54">
        <f>IFERROR(VLOOKUP($B54,'Raw Stats'!$BC$3:$BR$5288,10,FALSE),0)</f>
        <v>21</v>
      </c>
      <c r="CZ54">
        <f>IFERROR(VLOOKUP($B54,'Raw Stats'!$BC$3:$BR$5288,11,FALSE)+VLOOKUP($B54,'Raw Stats'!$BC$3:$BR$5288,12,FALSE),0)</f>
        <v>5</v>
      </c>
      <c r="DA54">
        <f>IFERROR(VLOOKUP($B54,'Raw Stats'!$BC$3:$BR$5288,13,FALSE)+VLOOKUP($B54,'Raw Stats'!$BC$3:$BR$5288,14,FALSE),0)</f>
        <v>0</v>
      </c>
      <c r="DB54">
        <f>IFERROR(VLOOKUP($B54,'Raw Stats'!$BC$3:$BR$5288,15,FALSE),0)</f>
        <v>1</v>
      </c>
      <c r="DC54">
        <f>IFERROR(VLOOKUP($B54,'Raw Stats'!$BC$3:$BR$5288,16,FALSE),0)</f>
        <v>74</v>
      </c>
      <c r="DE54">
        <f>IFERROR(VLOOKUP($B54,'Raw Stats'!$AK$3:$AZ$528,3,FALSE),0)</f>
        <v>82</v>
      </c>
      <c r="DF54">
        <f>IFERROR(VLOOKUP($B54,'Raw Stats'!$AK$3:$AZ$528,4,FALSE),0)</f>
        <v>37</v>
      </c>
      <c r="DG54">
        <f>IFERROR(VLOOKUP($B54,'Raw Stats'!$AK$3:$AZ$528,5,FALSE),0)</f>
        <v>30</v>
      </c>
      <c r="DH54">
        <f>IFERROR(VLOOKUP($B54,'Raw Stats'!$AK$3:$AZ$528,6,FALSE),0)</f>
        <v>67</v>
      </c>
      <c r="DI54">
        <f>IFERROR(VLOOKUP($B54,'Raw Stats'!$AK$3:$AZ$528,7,FALSE),0)</f>
        <v>19</v>
      </c>
      <c r="DJ54">
        <f>IFERROR(VLOOKUP($B54,'Raw Stats'!$AK$3:$AZ$528,8,FALSE),0)</f>
        <v>136</v>
      </c>
      <c r="DK54">
        <f>IFERROR(VLOOKUP($B54,'Raw Stats'!$AK$3:$AZ$528,9,FALSE),0)</f>
        <v>188</v>
      </c>
      <c r="DL54">
        <f>IFERROR(VLOOKUP($B54,'Raw Stats'!$AK$3:$AZ$528,10,FALSE),0)</f>
        <v>37</v>
      </c>
      <c r="DM54">
        <f>IFERROR(VLOOKUP($B54,'Raw Stats'!$AK$3:$AZ$528,11,FALSE)+VLOOKUP($B54,'Raw Stats'!$AK$3:$AZ$528,12,FALSE),0)</f>
        <v>23</v>
      </c>
      <c r="DN54">
        <f>IFERROR(VLOOKUP($B54,'Raw Stats'!$AK$3:$AZ$528,13,FALSE)+VLOOKUP($B54,'Raw Stats'!$AK$3:$AZ$528,14,FALSE),0)</f>
        <v>0</v>
      </c>
      <c r="DO54">
        <f>IFERROR(VLOOKUP($B54,'Raw Stats'!$AK$3:$AZ$528,15,FALSE),0)</f>
        <v>6</v>
      </c>
      <c r="DP54">
        <f>IFERROR(VLOOKUP($B54,'Raw Stats'!$AK$3:$AZ$528,16,FALSE),0)</f>
        <v>232</v>
      </c>
      <c r="DR54">
        <f>IFERROR(VLOOKUP($B54,'Raw Stats'!$S$3:$AH$528,3,FALSE),0)</f>
        <v>82</v>
      </c>
      <c r="DS54">
        <f>IFERROR(VLOOKUP($B54,'Raw Stats'!$S$3:$AH$528,4,FALSE),0)</f>
        <v>24</v>
      </c>
      <c r="DT54">
        <f>IFERROR(VLOOKUP($B54,'Raw Stats'!$S$3:$AH$528,5,FALSE),0)</f>
        <v>25</v>
      </c>
      <c r="DU54">
        <f>IFERROR(VLOOKUP($B54,'Raw Stats'!$S$3:$AH$528,6,FALSE),0)</f>
        <v>49</v>
      </c>
      <c r="DV54">
        <f>IFERROR(VLOOKUP($B54,'Raw Stats'!$S$3:$AH$528,7,FALSE),0)</f>
        <v>14</v>
      </c>
      <c r="DW54">
        <f>IFERROR(VLOOKUP($B54,'Raw Stats'!$S$3:$AH$528,8,FALSE),0)</f>
        <v>142</v>
      </c>
      <c r="DX54">
        <f>IFERROR(VLOOKUP($B54,'Raw Stats'!$S$3:$AH$528,9,FALSE),0)</f>
        <v>168</v>
      </c>
      <c r="DY54">
        <f>IFERROR(VLOOKUP($B54,'Raw Stats'!$S$3:$AH$528,10,FALSE),0)</f>
        <v>38</v>
      </c>
      <c r="DZ54">
        <f>IFERROR(VLOOKUP($B54,'Raw Stats'!$S$3:$AH$528,11,FALSE)+VLOOKUP($B54,'Raw Stats'!$S$3:$AH$528,12,FALSE),0)</f>
        <v>10</v>
      </c>
      <c r="EA54">
        <f>IFERROR(VLOOKUP($B54,'Raw Stats'!$S$3:$AH$528,13,FALSE)+VLOOKUP($B54,'Raw Stats'!$S$3:$AH$528,14,FALSE),0)</f>
        <v>0</v>
      </c>
      <c r="EB54">
        <f>IFERROR(VLOOKUP($B54,'Raw Stats'!$S$3:$AH$528,15,FALSE),0)</f>
        <v>4</v>
      </c>
      <c r="EC54">
        <f>IFERROR(VLOOKUP($B54,'Raw Stats'!$S$3:$AH$528,16,FALSE),0)</f>
        <v>177</v>
      </c>
    </row>
    <row r="55" spans="1:133" x14ac:dyDescent="0.2">
      <c r="A55" s="33">
        <f>IFERROR(VLOOKUP(B55,Sheet2!$W$1:$X$300,2,FALSE),301)</f>
        <v>105</v>
      </c>
      <c r="B55" s="28" t="s">
        <v>114</v>
      </c>
      <c r="C55">
        <f t="shared" si="0"/>
        <v>1.0130194023610404</v>
      </c>
      <c r="D55">
        <f t="shared" si="1"/>
        <v>0.86631407682683681</v>
      </c>
      <c r="E55">
        <f t="shared" si="2"/>
        <v>0.37940614737894085</v>
      </c>
      <c r="F55">
        <f t="shared" si="3"/>
        <v>0</v>
      </c>
      <c r="G55">
        <f t="shared" si="4"/>
        <v>0</v>
      </c>
      <c r="H55">
        <v>1.03</v>
      </c>
      <c r="J55">
        <f>BS55*'Value Calculations'!$D$3</f>
        <v>11.416592001529061</v>
      </c>
      <c r="K55">
        <f>BT55*'Value Calculations'!$D$4</f>
        <v>11.396444641562747</v>
      </c>
      <c r="L55">
        <f>BU55*'Value Calculations'!$D$5</f>
        <v>16.716300618334056</v>
      </c>
      <c r="M55">
        <f>BV55*'Value Calculations'!$D$6</f>
        <v>1.6258441149517171</v>
      </c>
      <c r="N55">
        <f>BW55*'Value Calculations'!$D$7</f>
        <v>1.4061580328734848</v>
      </c>
      <c r="O55">
        <f>BX55*'Value Calculations'!$D$8</f>
        <v>3.8821384812531488</v>
      </c>
      <c r="P55">
        <f>BY55*'Value Calculations'!$D$9</f>
        <v>5.7938153375257695</v>
      </c>
      <c r="Q55">
        <f>BZ55*'Value Calculations'!$D$10</f>
        <v>5.8450635852192754</v>
      </c>
      <c r="R55">
        <f>CA55*'Value Calculations'!$D$11</f>
        <v>1.9814282960498748</v>
      </c>
      <c r="S55">
        <f>CB55*'Value Calculations'!$D$12</f>
        <v>3.2555309583576562</v>
      </c>
      <c r="T55">
        <f>CC55*'Value Calculations'!$D$13</f>
        <v>12.657139109421234</v>
      </c>
      <c r="V55">
        <f>CF55*'Value Calculations'!$D$3</f>
        <v>10.193385715650948</v>
      </c>
      <c r="W55">
        <f>CG55*'Value Calculations'!$D$4</f>
        <v>10.093993825384148</v>
      </c>
      <c r="X55">
        <f>CH55*'Value Calculations'!$D$5</f>
        <v>14.858933882963607</v>
      </c>
      <c r="Y55">
        <f>CI55*'Value Calculations'!$D$6</f>
        <v>3.5018180937421599</v>
      </c>
      <c r="Z55">
        <f>CJ55*'Value Calculations'!$D$7</f>
        <v>2.3728916804740057</v>
      </c>
      <c r="AA55">
        <f>CK55*'Value Calculations'!$D$8</f>
        <v>3.8821384812531488</v>
      </c>
      <c r="AB55">
        <f>CL55*'Value Calculations'!$D$9</f>
        <v>4.0304802348005353</v>
      </c>
      <c r="AC55">
        <f>CM55*'Value Calculations'!$D$10</f>
        <v>3.6531647407620471</v>
      </c>
      <c r="AD55">
        <f>CN55*'Value Calculations'!$D$11</f>
        <v>2.9721424440748123</v>
      </c>
      <c r="AE55">
        <f>CO55*'Value Calculations'!$D$12</f>
        <v>0.81388273958941404</v>
      </c>
      <c r="AF55">
        <f>CP55*'Value Calculations'!$D$13</f>
        <v>12.93229430745213</v>
      </c>
      <c r="AH55">
        <f>CS55*'Value Calculations'!$D$3</f>
        <v>2.8541480003822652</v>
      </c>
      <c r="AI55">
        <f>CT55*'Value Calculations'!$D$4</f>
        <v>1.9536762242678996</v>
      </c>
      <c r="AJ55">
        <f>CU55*'Value Calculations'!$D$5</f>
        <v>3.4493953656879803</v>
      </c>
      <c r="AK55">
        <f>CV55*'Value Calculations'!$D$6</f>
        <v>-0.50025972767745142</v>
      </c>
      <c r="AL55">
        <f>CW55*'Value Calculations'!$D$7</f>
        <v>0.35153950821837121</v>
      </c>
      <c r="AM55">
        <f>CX55*'Value Calculations'!$D$8</f>
        <v>2.4443094141223529</v>
      </c>
      <c r="AN55">
        <f>CY55*'Value Calculations'!$D$9</f>
        <v>2.2671451320753011</v>
      </c>
      <c r="AO55">
        <f>CZ55*'Value Calculations'!$D$10</f>
        <v>0</v>
      </c>
      <c r="AP55">
        <f>DA55*'Value Calculations'!$D$11</f>
        <v>0</v>
      </c>
      <c r="AQ55">
        <f>DB55*'Value Calculations'!$D$12</f>
        <v>0.81388273958941404</v>
      </c>
      <c r="AR55">
        <f>DC55*'Value Calculations'!$D$13</f>
        <v>3.4394399753862048</v>
      </c>
      <c r="AT55">
        <f>DF55*'Value Calculations'!$D$3</f>
        <v>0</v>
      </c>
      <c r="AU55">
        <f>DG55*'Value Calculations'!$D$4</f>
        <v>0</v>
      </c>
      <c r="AV55">
        <f>DH55*'Value Calculations'!$D$5</f>
        <v>0</v>
      </c>
      <c r="AW55">
        <f>DI55*'Value Calculations'!$D$6</f>
        <v>0</v>
      </c>
      <c r="AX55">
        <f>DJ55*'Value Calculations'!$D$7</f>
        <v>0</v>
      </c>
      <c r="AY55">
        <f>DK55*'Value Calculations'!$D$8</f>
        <v>0</v>
      </c>
      <c r="AZ55">
        <f>DL55*'Value Calculations'!$D$9</f>
        <v>0</v>
      </c>
      <c r="BA55">
        <f>DM55*'Value Calculations'!$D$10</f>
        <v>0</v>
      </c>
      <c r="BB55">
        <f>DN55*'Value Calculations'!$D$11</f>
        <v>0</v>
      </c>
      <c r="BC55">
        <f>DO55*'Value Calculations'!$D$12</f>
        <v>0</v>
      </c>
      <c r="BD55">
        <f>DP55*'Value Calculations'!$D$13</f>
        <v>0</v>
      </c>
      <c r="BF55">
        <f>DS55*'Value Calculations'!$D$3</f>
        <v>0</v>
      </c>
      <c r="BG55">
        <f>DT55*'Value Calculations'!$D$4</f>
        <v>0</v>
      </c>
      <c r="BH55">
        <f>DU55*'Value Calculations'!$D$5</f>
        <v>0</v>
      </c>
      <c r="BI55">
        <f>DV55*'Value Calculations'!$D$6</f>
        <v>0</v>
      </c>
      <c r="BJ55">
        <f>DW55*'Value Calculations'!$D$7</f>
        <v>0</v>
      </c>
      <c r="BK55">
        <f>DX55*'Value Calculations'!$D$8</f>
        <v>0</v>
      </c>
      <c r="BL55">
        <f>DY55*'Value Calculations'!$D$9</f>
        <v>0</v>
      </c>
      <c r="BM55">
        <f>DZ55*'Value Calculations'!$D$10</f>
        <v>0</v>
      </c>
      <c r="BN55">
        <f>EA55*'Value Calculations'!$D$11</f>
        <v>0</v>
      </c>
      <c r="BO55">
        <f>EB55*'Value Calculations'!$D$12</f>
        <v>0</v>
      </c>
      <c r="BP55">
        <f>EC55*'Value Calculations'!$D$13</f>
        <v>0</v>
      </c>
      <c r="BR55">
        <f>IFERROR(VLOOKUP($B55,'Raw Stats'!$CM$3:$DC$884,3,FALSE),0)</f>
        <v>75</v>
      </c>
      <c r="BS55">
        <f>IFERROR(VLOOKUP($B55,'Raw Stats'!$CM$3:$DC$884,4,FALSE),0)</f>
        <v>28</v>
      </c>
      <c r="BT55">
        <f>IFERROR(VLOOKUP($B55,'Raw Stats'!$CM$3:$DC$884,5,FALSE),0)</f>
        <v>35</v>
      </c>
      <c r="BU55">
        <f>IFERROR(VLOOKUP($B55,'Raw Stats'!$CM$3:$DC$884,6,FALSE),0)</f>
        <v>63</v>
      </c>
      <c r="BV55">
        <f>IFERROR(VLOOKUP($B55,'Raw Stats'!$CM$3:$DC$884,7,FALSE),0)</f>
        <v>13</v>
      </c>
      <c r="BW55">
        <f>IFERROR(VLOOKUP($B55,'Raw Stats'!$CM$3:$DC$884,8,FALSE),0)</f>
        <v>16</v>
      </c>
      <c r="BX55">
        <f>IFERROR(VLOOKUP($B55,'Raw Stats'!$CM$3:$DC$884,9,FALSE),0)</f>
        <v>54</v>
      </c>
      <c r="BY55">
        <f>IFERROR(VLOOKUP($B55,'Raw Stats'!$CM$3:$DC$884,10,FALSE),0)</f>
        <v>46</v>
      </c>
      <c r="BZ55">
        <f>IFERROR(VLOOKUP($B55,'Raw Stats'!$CM$3:$DC$884,11,FALSE)+VLOOKUP($B55,'Raw Stats'!$CM$3:$DC$884,12,FALSE),0)</f>
        <v>16</v>
      </c>
      <c r="CA55">
        <f>IFERROR(VLOOKUP($B55,'Raw Stats'!$CM$3:$DC$884,13,FALSE)+VLOOKUP($B55,'Raw Stats'!$CM$3:$DC$884,14,FALSE),0)</f>
        <v>2</v>
      </c>
      <c r="CB55">
        <f>IFERROR(VLOOKUP($B55,'Raw Stats'!$CM$3:$DC$884,15,FALSE),0)</f>
        <v>4</v>
      </c>
      <c r="CC55">
        <f>IFERROR(VLOOKUP($B55,'Raw Stats'!$CM$3:$DC$884,16,FALSE),0)</f>
        <v>184</v>
      </c>
      <c r="CE55">
        <f>IFERROR(VLOOKUP($B55,'Raw Stats'!$BU$3:$CJ$528,3,FALSE),0)</f>
        <v>80</v>
      </c>
      <c r="CF55">
        <f>IFERROR(VLOOKUP($B55,'Raw Stats'!$BU$3:$CJ$528,4,FALSE),0)</f>
        <v>25</v>
      </c>
      <c r="CG55">
        <f>IFERROR(VLOOKUP($B55,'Raw Stats'!$BU$3:$CJ$5288,5,FALSE),0)</f>
        <v>31</v>
      </c>
      <c r="CH55">
        <f>IFERROR(VLOOKUP($B55,'Raw Stats'!$BU$3:$CJ$528,6,FALSE),0)</f>
        <v>56</v>
      </c>
      <c r="CI55">
        <f>IFERROR(VLOOKUP($B55,'Raw Stats'!$BU$3:$CJ$528,7,FALSE),0)</f>
        <v>28</v>
      </c>
      <c r="CJ55">
        <f>IFERROR(VLOOKUP($B55,'Raw Stats'!$BU$3:$CJ$528,8,FALSE),0)</f>
        <v>27</v>
      </c>
      <c r="CK55">
        <f>IFERROR(VLOOKUP($B55,'Raw Stats'!$BU$3:$CJ$528,9,FALSE),0)</f>
        <v>54</v>
      </c>
      <c r="CL55">
        <f>IFERROR(VLOOKUP($B55,'Raw Stats'!$BU$3:$CJ$528,10,FALSE),0)</f>
        <v>32</v>
      </c>
      <c r="CM55">
        <f>IFERROR(VLOOKUP($B55,'Raw Stats'!$BU$3:$CJ$528,11,FALSE)+VLOOKUP($B55,'Raw Stats'!$BU$3:$CJ$528,12,FALSE),0)</f>
        <v>10</v>
      </c>
      <c r="CN55">
        <f>IFERROR(VLOOKUP($B55,'Raw Stats'!$BU$3:$CJ$528,13,FALSE)+VLOOKUP($B55,'Raw Stats'!$BU$3:$CJ$528,14,FALSE),0)</f>
        <v>3</v>
      </c>
      <c r="CO55">
        <f>IFERROR(VLOOKUP($B55,'Raw Stats'!$BU$3:$CJ$528,15,FALSE),0)</f>
        <v>1</v>
      </c>
      <c r="CP55">
        <f>IFERROR(VLOOKUP($B55,'Raw Stats'!$BU$3:$CJ$528,16,FALSE),0)</f>
        <v>188</v>
      </c>
      <c r="CR55">
        <f>IFERROR(VLOOKUP($B55,'Raw Stats'!$BC$3:$BR$528,3,FALSE),0)</f>
        <v>45</v>
      </c>
      <c r="CS55">
        <f>IFERROR(VLOOKUP($B55,'Raw Stats'!$BC$3:$BR$528,4,FALSE),0)</f>
        <v>7</v>
      </c>
      <c r="CT55">
        <f>IFERROR(VLOOKUP($B55,'Raw Stats'!$BC$3:$BR$5288,5,FALSE),0)</f>
        <v>6</v>
      </c>
      <c r="CU55">
        <f>IFERROR(VLOOKUP($B55,'Raw Stats'!$BC$3:$BR$52888,6,FALSE),0)</f>
        <v>13</v>
      </c>
      <c r="CV55">
        <f>IFERROR(VLOOKUP($B55,'Raw Stats'!$BC$3:$BR$5288,7,FALSE),0)</f>
        <v>-4</v>
      </c>
      <c r="CW55">
        <f>IFERROR(VLOOKUP($B55,'Raw Stats'!$BC$3:$BR$5288,8,FALSE),0)</f>
        <v>4</v>
      </c>
      <c r="CX55">
        <f>IFERROR(VLOOKUP($B55,'Raw Stats'!$BC$3:$BR$5288,9,FALSE),0)</f>
        <v>34</v>
      </c>
      <c r="CY55">
        <f>IFERROR(VLOOKUP($B55,'Raw Stats'!$BC$3:$BR$5288,10,FALSE),0)</f>
        <v>18</v>
      </c>
      <c r="CZ55">
        <f>IFERROR(VLOOKUP($B55,'Raw Stats'!$BC$3:$BR$5288,11,FALSE)+VLOOKUP($B55,'Raw Stats'!$BC$3:$BR$5288,12,FALSE),0)</f>
        <v>0</v>
      </c>
      <c r="DA55">
        <f>IFERROR(VLOOKUP($B55,'Raw Stats'!$BC$3:$BR$5288,13,FALSE)+VLOOKUP($B55,'Raw Stats'!$BC$3:$BR$5288,14,FALSE),0)</f>
        <v>0</v>
      </c>
      <c r="DB55">
        <f>IFERROR(VLOOKUP($B55,'Raw Stats'!$BC$3:$BR$5288,15,FALSE),0)</f>
        <v>1</v>
      </c>
      <c r="DC55">
        <f>IFERROR(VLOOKUP($B55,'Raw Stats'!$BC$3:$BR$5288,16,FALSE),0)</f>
        <v>50</v>
      </c>
      <c r="DE55">
        <f>IFERROR(VLOOKUP($B55,'Raw Stats'!$AK$3:$AZ$528,3,FALSE),0)</f>
        <v>0</v>
      </c>
      <c r="DF55">
        <f>IFERROR(VLOOKUP($B55,'Raw Stats'!$AK$3:$AZ$528,4,FALSE),0)</f>
        <v>0</v>
      </c>
      <c r="DG55">
        <f>IFERROR(VLOOKUP($B55,'Raw Stats'!$AK$3:$AZ$528,5,FALSE),0)</f>
        <v>0</v>
      </c>
      <c r="DH55">
        <f>IFERROR(VLOOKUP($B55,'Raw Stats'!$AK$3:$AZ$528,6,FALSE),0)</f>
        <v>0</v>
      </c>
      <c r="DI55">
        <f>IFERROR(VLOOKUP($B55,'Raw Stats'!$AK$3:$AZ$528,7,FALSE),0)</f>
        <v>0</v>
      </c>
      <c r="DJ55">
        <f>IFERROR(VLOOKUP($B55,'Raw Stats'!$AK$3:$AZ$528,8,FALSE),0)</f>
        <v>0</v>
      </c>
      <c r="DK55">
        <f>IFERROR(VLOOKUP($B55,'Raw Stats'!$AK$3:$AZ$528,9,FALSE),0)</f>
        <v>0</v>
      </c>
      <c r="DL55">
        <f>IFERROR(VLOOKUP($B55,'Raw Stats'!$AK$3:$AZ$528,10,FALSE),0)</f>
        <v>0</v>
      </c>
      <c r="DM55">
        <f>IFERROR(VLOOKUP($B55,'Raw Stats'!$AK$3:$AZ$528,11,FALSE)+VLOOKUP($B55,'Raw Stats'!$AK$3:$AZ$528,12,FALSE),0)</f>
        <v>0</v>
      </c>
      <c r="DN55">
        <f>IFERROR(VLOOKUP($B55,'Raw Stats'!$AK$3:$AZ$528,13,FALSE)+VLOOKUP($B55,'Raw Stats'!$AK$3:$AZ$528,14,FALSE),0)</f>
        <v>0</v>
      </c>
      <c r="DO55">
        <f>IFERROR(VLOOKUP($B55,'Raw Stats'!$AK$3:$AZ$528,15,FALSE),0)</f>
        <v>0</v>
      </c>
      <c r="DP55">
        <f>IFERROR(VLOOKUP($B55,'Raw Stats'!$AK$3:$AZ$528,16,FALSE),0)</f>
        <v>0</v>
      </c>
      <c r="DR55">
        <f>IFERROR(VLOOKUP($B55,'Raw Stats'!$S$3:$AH$528,3,FALSE),0)</f>
        <v>0</v>
      </c>
      <c r="DS55">
        <f>IFERROR(VLOOKUP($B55,'Raw Stats'!$S$3:$AH$528,4,FALSE),0)</f>
        <v>0</v>
      </c>
      <c r="DT55">
        <f>IFERROR(VLOOKUP($B55,'Raw Stats'!$S$3:$AH$528,5,FALSE),0)</f>
        <v>0</v>
      </c>
      <c r="DU55">
        <f>IFERROR(VLOOKUP($B55,'Raw Stats'!$S$3:$AH$528,6,FALSE),0)</f>
        <v>0</v>
      </c>
      <c r="DV55">
        <f>IFERROR(VLOOKUP($B55,'Raw Stats'!$S$3:$AH$528,7,FALSE),0)</f>
        <v>0</v>
      </c>
      <c r="DW55">
        <f>IFERROR(VLOOKUP($B55,'Raw Stats'!$S$3:$AH$528,8,FALSE),0)</f>
        <v>0</v>
      </c>
      <c r="DX55">
        <f>IFERROR(VLOOKUP($B55,'Raw Stats'!$S$3:$AH$528,9,FALSE),0)</f>
        <v>0</v>
      </c>
      <c r="DY55">
        <f>IFERROR(VLOOKUP($B55,'Raw Stats'!$S$3:$AH$528,10,FALSE),0)</f>
        <v>0</v>
      </c>
      <c r="DZ55">
        <f>IFERROR(VLOOKUP($B55,'Raw Stats'!$S$3:$AH$528,11,FALSE)+VLOOKUP($B55,'Raw Stats'!$S$3:$AH$528,12,FALSE),0)</f>
        <v>0</v>
      </c>
      <c r="EA55">
        <f>IFERROR(VLOOKUP($B55,'Raw Stats'!$S$3:$AH$528,13,FALSE)+VLOOKUP($B55,'Raw Stats'!$S$3:$AH$528,14,FALSE),0)</f>
        <v>0</v>
      </c>
      <c r="EB55">
        <f>IFERROR(VLOOKUP($B55,'Raw Stats'!$S$3:$AH$528,15,FALSE),0)</f>
        <v>0</v>
      </c>
      <c r="EC55">
        <f>IFERROR(VLOOKUP($B55,'Raw Stats'!$S$3:$AH$528,16,FALSE),0)</f>
        <v>0</v>
      </c>
    </row>
    <row r="56" spans="1:133" x14ac:dyDescent="0.2">
      <c r="A56" s="34">
        <f>IFERROR(VLOOKUP(B56,Sheet2!$W$1:$X$300,2,FALSE),301)</f>
        <v>220</v>
      </c>
      <c r="B56" t="s">
        <v>725</v>
      </c>
      <c r="C56">
        <f t="shared" si="0"/>
        <v>1.076842254748571</v>
      </c>
      <c r="D56">
        <f t="shared" si="1"/>
        <v>0.91831986856612136</v>
      </c>
      <c r="E56">
        <f t="shared" si="2"/>
        <v>0</v>
      </c>
      <c r="F56">
        <f t="shared" si="3"/>
        <v>0.73486154821408711</v>
      </c>
      <c r="G56">
        <f t="shared" si="4"/>
        <v>0.82203320591568374</v>
      </c>
      <c r="H56">
        <v>1.02</v>
      </c>
      <c r="J56">
        <f>BS56*'Value Calculations'!$D$3</f>
        <v>4.8928251435124546</v>
      </c>
      <c r="K56">
        <f>BT56*'Value Calculations'!$D$4</f>
        <v>3.5817397444911494</v>
      </c>
      <c r="L56">
        <f>BU56*'Value Calculations'!$D$5</f>
        <v>6.1027764162171954</v>
      </c>
      <c r="M56">
        <f>BV56*'Value Calculations'!$D$6</f>
        <v>0.25012986383872571</v>
      </c>
      <c r="N56">
        <f>BW56*'Value Calculations'!$D$7</f>
        <v>2.9002009428015625</v>
      </c>
      <c r="O56">
        <f>BX56*'Value Calculations'!$D$8</f>
        <v>6.6859051621582006</v>
      </c>
      <c r="P56">
        <f>BY56*'Value Calculations'!$D$9</f>
        <v>13.476918285114291</v>
      </c>
      <c r="Q56">
        <f>BZ56*'Value Calculations'!$D$10</f>
        <v>2.1918988444572283</v>
      </c>
      <c r="R56">
        <f>CA56*'Value Calculations'!$D$11</f>
        <v>0.9907141480249374</v>
      </c>
      <c r="S56">
        <f>CB56*'Value Calculations'!$D$12</f>
        <v>1.6277654791788281</v>
      </c>
      <c r="T56">
        <f>CC56*'Value Calculations'!$D$13</f>
        <v>7.9107119433882715</v>
      </c>
      <c r="V56">
        <f>CF56*'Value Calculations'!$D$3</f>
        <v>3.6696188576343411</v>
      </c>
      <c r="W56">
        <f>CG56*'Value Calculations'!$D$4</f>
        <v>9.7683811213394982</v>
      </c>
      <c r="X56">
        <f>CH56*'Value Calculations'!$D$5</f>
        <v>10.348186097063941</v>
      </c>
      <c r="Y56">
        <f>CI56*'Value Calculations'!$D$6</f>
        <v>0.62532465959681427</v>
      </c>
      <c r="Z56">
        <f>CJ56*'Value Calculations'!$D$7</f>
        <v>5.3609775003301614</v>
      </c>
      <c r="AA56">
        <f>CK56*'Value Calculations'!$D$8</f>
        <v>9.7772376564894117</v>
      </c>
      <c r="AB56">
        <f>CL56*'Value Calculations'!$D$9</f>
        <v>16.373825953877173</v>
      </c>
      <c r="AC56">
        <f>CM56*'Value Calculations'!$D$10</f>
        <v>5.1144306370668655</v>
      </c>
      <c r="AD56">
        <f>CN56*'Value Calculations'!$D$11</f>
        <v>0</v>
      </c>
      <c r="AE56">
        <f>CO56*'Value Calculations'!$D$12</f>
        <v>1.6277654791788281</v>
      </c>
      <c r="AF56">
        <f>CP56*'Value Calculations'!$D$13</f>
        <v>10.799841522712683</v>
      </c>
      <c r="AH56">
        <f>CS56*'Value Calculations'!$D$3</f>
        <v>0</v>
      </c>
      <c r="AI56">
        <f>CT56*'Value Calculations'!$D$4</f>
        <v>1.3024508161785997</v>
      </c>
      <c r="AJ56">
        <f>CU56*'Value Calculations'!$D$5</f>
        <v>1.0613524202116862</v>
      </c>
      <c r="AK56">
        <f>CV56*'Value Calculations'!$D$6</f>
        <v>-0.37519479575808856</v>
      </c>
      <c r="AL56">
        <f>CW56*'Value Calculations'!$D$7</f>
        <v>1.5819277869826704</v>
      </c>
      <c r="AM56">
        <f>CX56*'Value Calculations'!$D$8</f>
        <v>3.1632239476877508</v>
      </c>
      <c r="AN56">
        <f>CY56*'Value Calculations'!$D$9</f>
        <v>7.3052454255759702</v>
      </c>
      <c r="AO56">
        <f>CZ56*'Value Calculations'!$D$10</f>
        <v>0</v>
      </c>
      <c r="AP56">
        <f>DA56*'Value Calculations'!$D$11</f>
        <v>0</v>
      </c>
      <c r="AQ56">
        <f>DB56*'Value Calculations'!$D$12</f>
        <v>0</v>
      </c>
      <c r="AR56">
        <f>DC56*'Value Calculations'!$D$13</f>
        <v>4.4024831684943422</v>
      </c>
      <c r="AT56">
        <f>DF56*'Value Calculations'!$D$3</f>
        <v>1.6309417145041516</v>
      </c>
      <c r="AU56">
        <f>DG56*'Value Calculations'!$D$4</f>
        <v>7.1634794889822988</v>
      </c>
      <c r="AV56">
        <f>DH56*'Value Calculations'!$D$5</f>
        <v>6.8987907313759607</v>
      </c>
      <c r="AW56">
        <f>DI56*'Value Calculations'!$D$6</f>
        <v>-0.87545452343553998</v>
      </c>
      <c r="AX56">
        <f>DJ56*'Value Calculations'!$D$7</f>
        <v>2.2850068034194129</v>
      </c>
      <c r="AY56">
        <f>DK56*'Value Calculations'!$D$8</f>
        <v>8.8426487628543953</v>
      </c>
      <c r="AZ56">
        <f>DL56*'Value Calculations'!$D$9</f>
        <v>11.839535689726572</v>
      </c>
      <c r="BA56">
        <f>DM56*'Value Calculations'!$D$10</f>
        <v>4.3837976889144565</v>
      </c>
      <c r="BB56">
        <f>DN56*'Value Calculations'!$D$11</f>
        <v>0</v>
      </c>
      <c r="BC56">
        <f>DO56*'Value Calculations'!$D$12</f>
        <v>0.81388273958941404</v>
      </c>
      <c r="BD56">
        <f>DP56*'Value Calculations'!$D$13</f>
        <v>10.662263923697235</v>
      </c>
      <c r="BF56">
        <f>DS56*'Value Calculations'!$D$3</f>
        <v>3.2618834290083032</v>
      </c>
      <c r="BG56">
        <f>DT56*'Value Calculations'!$D$4</f>
        <v>6.8378667849376482</v>
      </c>
      <c r="BH56">
        <f>DU56*'Value Calculations'!$D$5</f>
        <v>7.6948050465347251</v>
      </c>
      <c r="BI56">
        <f>DV56*'Value Calculations'!$D$6</f>
        <v>-1.6258441149517171</v>
      </c>
      <c r="BJ56">
        <f>DW56*'Value Calculations'!$D$7</f>
        <v>4.9215531150571969</v>
      </c>
      <c r="BK56">
        <f>DX56*'Value Calculations'!$D$8</f>
        <v>7.1172538822974394</v>
      </c>
      <c r="BL56">
        <f>DY56*'Value Calculations'!$D$9</f>
        <v>16.751683475889724</v>
      </c>
      <c r="BM56">
        <f>DZ56*'Value Calculations'!$D$10</f>
        <v>3.6531647407620471</v>
      </c>
      <c r="BN56">
        <f>EA56*'Value Calculations'!$D$11</f>
        <v>1.9814282960498748</v>
      </c>
      <c r="BO56">
        <f>EB56*'Value Calculations'!$D$12</f>
        <v>1.6277654791788281</v>
      </c>
      <c r="BP56">
        <f>EC56*'Value Calculations'!$D$13</f>
        <v>11.074996720743579</v>
      </c>
      <c r="BR56">
        <f>IFERROR(VLOOKUP($B56,'Raw Stats'!$CM$3:$DC$884,3,FALSE),0)</f>
        <v>47</v>
      </c>
      <c r="BS56">
        <f>IFERROR(VLOOKUP($B56,'Raw Stats'!$CM$3:$DC$884,4,FALSE),0)</f>
        <v>12</v>
      </c>
      <c r="BT56">
        <f>IFERROR(VLOOKUP($B56,'Raw Stats'!$CM$3:$DC$884,5,FALSE),0)</f>
        <v>11</v>
      </c>
      <c r="BU56">
        <f>IFERROR(VLOOKUP($B56,'Raw Stats'!$CM$3:$DC$884,6,FALSE),0)</f>
        <v>23</v>
      </c>
      <c r="BV56">
        <f>IFERROR(VLOOKUP($B56,'Raw Stats'!$CM$3:$DC$884,7,FALSE),0)</f>
        <v>2</v>
      </c>
      <c r="BW56">
        <f>IFERROR(VLOOKUP($B56,'Raw Stats'!$CM$3:$DC$884,8,FALSE),0)</f>
        <v>33</v>
      </c>
      <c r="BX56">
        <f>IFERROR(VLOOKUP($B56,'Raw Stats'!$CM$3:$DC$884,9,FALSE),0)</f>
        <v>93</v>
      </c>
      <c r="BY56">
        <f>IFERROR(VLOOKUP($B56,'Raw Stats'!$CM$3:$DC$884,10,FALSE),0)</f>
        <v>107</v>
      </c>
      <c r="BZ56">
        <f>IFERROR(VLOOKUP($B56,'Raw Stats'!$CM$3:$DC$884,11,FALSE)+VLOOKUP($B56,'Raw Stats'!$CM$3:$DC$884,12,FALSE),0)</f>
        <v>6</v>
      </c>
      <c r="CA56">
        <f>IFERROR(VLOOKUP($B56,'Raw Stats'!$CM$3:$DC$884,13,FALSE)+VLOOKUP($B56,'Raw Stats'!$CM$3:$DC$884,14,FALSE),0)</f>
        <v>1</v>
      </c>
      <c r="CB56">
        <f>IFERROR(VLOOKUP($B56,'Raw Stats'!$CM$3:$DC$884,15,FALSE),0)</f>
        <v>2</v>
      </c>
      <c r="CC56">
        <f>IFERROR(VLOOKUP($B56,'Raw Stats'!$CM$3:$DC$884,16,FALSE),0)</f>
        <v>115</v>
      </c>
      <c r="CE56">
        <f>IFERROR(VLOOKUP($B56,'Raw Stats'!$BU$3:$CJ$528,3,FALSE),0)</f>
        <v>80</v>
      </c>
      <c r="CF56">
        <f>IFERROR(VLOOKUP($B56,'Raw Stats'!$BU$3:$CJ$528,4,FALSE),0)</f>
        <v>9</v>
      </c>
      <c r="CG56">
        <f>IFERROR(VLOOKUP($B56,'Raw Stats'!$BU$3:$CJ$5288,5,FALSE),0)</f>
        <v>30</v>
      </c>
      <c r="CH56">
        <f>IFERROR(VLOOKUP($B56,'Raw Stats'!$BU$3:$CJ$528,6,FALSE),0)</f>
        <v>39</v>
      </c>
      <c r="CI56">
        <f>IFERROR(VLOOKUP($B56,'Raw Stats'!$BU$3:$CJ$528,7,FALSE),0)</f>
        <v>5</v>
      </c>
      <c r="CJ56">
        <f>IFERROR(VLOOKUP($B56,'Raw Stats'!$BU$3:$CJ$528,8,FALSE),0)</f>
        <v>61</v>
      </c>
      <c r="CK56">
        <f>IFERROR(VLOOKUP($B56,'Raw Stats'!$BU$3:$CJ$528,9,FALSE),0)</f>
        <v>136</v>
      </c>
      <c r="CL56">
        <f>IFERROR(VLOOKUP($B56,'Raw Stats'!$BU$3:$CJ$528,10,FALSE),0)</f>
        <v>130</v>
      </c>
      <c r="CM56">
        <f>IFERROR(VLOOKUP($B56,'Raw Stats'!$BU$3:$CJ$528,11,FALSE)+VLOOKUP($B56,'Raw Stats'!$BU$3:$CJ$528,12,FALSE),0)</f>
        <v>14</v>
      </c>
      <c r="CN56">
        <f>IFERROR(VLOOKUP($B56,'Raw Stats'!$BU$3:$CJ$528,13,FALSE)+VLOOKUP($B56,'Raw Stats'!$BU$3:$CJ$528,14,FALSE),0)</f>
        <v>0</v>
      </c>
      <c r="CO56">
        <f>IFERROR(VLOOKUP($B56,'Raw Stats'!$BU$3:$CJ$528,15,FALSE),0)</f>
        <v>2</v>
      </c>
      <c r="CP56">
        <f>IFERROR(VLOOKUP($B56,'Raw Stats'!$BU$3:$CJ$528,16,FALSE),0)</f>
        <v>157</v>
      </c>
      <c r="CR56">
        <f>IFERROR(VLOOKUP($B56,'Raw Stats'!$BC$3:$BR$528,3,FALSE),0)</f>
        <v>0</v>
      </c>
      <c r="CS56">
        <f>IFERROR(VLOOKUP($B56,'Raw Stats'!$BC$3:$BR$528,4,FALSE),0)</f>
        <v>0</v>
      </c>
      <c r="CT56">
        <f>IFERROR(VLOOKUP($B56,'Raw Stats'!$BC$3:$BR$5288,5,FALSE),0)</f>
        <v>4</v>
      </c>
      <c r="CU56">
        <f>IFERROR(VLOOKUP($B56,'Raw Stats'!$BC$3:$BR$52888,6,FALSE),0)</f>
        <v>4</v>
      </c>
      <c r="CV56">
        <f>IFERROR(VLOOKUP($B56,'Raw Stats'!$BC$3:$BR$5288,7,FALSE),0)</f>
        <v>-3</v>
      </c>
      <c r="CW56">
        <f>IFERROR(VLOOKUP($B56,'Raw Stats'!$BC$3:$BR$5288,8,FALSE),0)</f>
        <v>18</v>
      </c>
      <c r="CX56">
        <f>IFERROR(VLOOKUP($B56,'Raw Stats'!$BC$3:$BR$5288,9,FALSE),0)</f>
        <v>44</v>
      </c>
      <c r="CY56">
        <f>IFERROR(VLOOKUP($B56,'Raw Stats'!$BC$3:$BR$5288,10,FALSE),0)</f>
        <v>58</v>
      </c>
      <c r="CZ56">
        <f>IFERROR(VLOOKUP($B56,'Raw Stats'!$BC$3:$BR$5288,11,FALSE)+VLOOKUP($B56,'Raw Stats'!$BC$3:$BR$5288,12,FALSE),0)</f>
        <v>0</v>
      </c>
      <c r="DA56">
        <f>IFERROR(VLOOKUP($B56,'Raw Stats'!$BC$3:$BR$5288,13,FALSE)+VLOOKUP($B56,'Raw Stats'!$BC$3:$BR$5288,14,FALSE),0)</f>
        <v>0</v>
      </c>
      <c r="DB56">
        <f>IFERROR(VLOOKUP($B56,'Raw Stats'!$BC$3:$BR$5288,15,FALSE),0)</f>
        <v>0</v>
      </c>
      <c r="DC56">
        <f>IFERROR(VLOOKUP($B56,'Raw Stats'!$BC$3:$BR$5288,16,FALSE),0)</f>
        <v>64</v>
      </c>
      <c r="DE56">
        <f>IFERROR(VLOOKUP($B56,'Raw Stats'!$AK$3:$AZ$528,3,FALSE),0)</f>
        <v>73</v>
      </c>
      <c r="DF56">
        <f>IFERROR(VLOOKUP($B56,'Raw Stats'!$AK$3:$AZ$528,4,FALSE),0)</f>
        <v>4</v>
      </c>
      <c r="DG56">
        <f>IFERROR(VLOOKUP($B56,'Raw Stats'!$AK$3:$AZ$528,5,FALSE),0)</f>
        <v>22</v>
      </c>
      <c r="DH56">
        <f>IFERROR(VLOOKUP($B56,'Raw Stats'!$AK$3:$AZ$528,6,FALSE),0)</f>
        <v>26</v>
      </c>
      <c r="DI56">
        <f>IFERROR(VLOOKUP($B56,'Raw Stats'!$AK$3:$AZ$528,7,FALSE),0)</f>
        <v>-7</v>
      </c>
      <c r="DJ56">
        <f>IFERROR(VLOOKUP($B56,'Raw Stats'!$AK$3:$AZ$528,8,FALSE),0)</f>
        <v>26</v>
      </c>
      <c r="DK56">
        <f>IFERROR(VLOOKUP($B56,'Raw Stats'!$AK$3:$AZ$528,9,FALSE),0)</f>
        <v>123</v>
      </c>
      <c r="DL56">
        <f>IFERROR(VLOOKUP($B56,'Raw Stats'!$AK$3:$AZ$528,10,FALSE),0)</f>
        <v>94</v>
      </c>
      <c r="DM56">
        <f>IFERROR(VLOOKUP($B56,'Raw Stats'!$AK$3:$AZ$528,11,FALSE)+VLOOKUP($B56,'Raw Stats'!$AK$3:$AZ$528,12,FALSE),0)</f>
        <v>12</v>
      </c>
      <c r="DN56">
        <f>IFERROR(VLOOKUP($B56,'Raw Stats'!$AK$3:$AZ$528,13,FALSE)+VLOOKUP($B56,'Raw Stats'!$AK$3:$AZ$528,14,FALSE),0)</f>
        <v>0</v>
      </c>
      <c r="DO56">
        <f>IFERROR(VLOOKUP($B56,'Raw Stats'!$AK$3:$AZ$528,15,FALSE),0)</f>
        <v>1</v>
      </c>
      <c r="DP56">
        <f>IFERROR(VLOOKUP($B56,'Raw Stats'!$AK$3:$AZ$528,16,FALSE),0)</f>
        <v>155</v>
      </c>
      <c r="DR56">
        <f>IFERROR(VLOOKUP($B56,'Raw Stats'!$S$3:$AH$528,3,FALSE),0)</f>
        <v>77</v>
      </c>
      <c r="DS56">
        <f>IFERROR(VLOOKUP($B56,'Raw Stats'!$S$3:$AH$528,4,FALSE),0)</f>
        <v>8</v>
      </c>
      <c r="DT56">
        <f>IFERROR(VLOOKUP($B56,'Raw Stats'!$S$3:$AH$528,5,FALSE),0)</f>
        <v>21</v>
      </c>
      <c r="DU56">
        <f>IFERROR(VLOOKUP($B56,'Raw Stats'!$S$3:$AH$528,6,FALSE),0)</f>
        <v>29</v>
      </c>
      <c r="DV56">
        <f>IFERROR(VLOOKUP($B56,'Raw Stats'!$S$3:$AH$528,7,FALSE),0)</f>
        <v>-13</v>
      </c>
      <c r="DW56">
        <f>IFERROR(VLOOKUP($B56,'Raw Stats'!$S$3:$AH$528,8,FALSE),0)</f>
        <v>56</v>
      </c>
      <c r="DX56">
        <f>IFERROR(VLOOKUP($B56,'Raw Stats'!$S$3:$AH$528,9,FALSE),0)</f>
        <v>99</v>
      </c>
      <c r="DY56">
        <f>IFERROR(VLOOKUP($B56,'Raw Stats'!$S$3:$AH$528,10,FALSE),0)</f>
        <v>133</v>
      </c>
      <c r="DZ56">
        <f>IFERROR(VLOOKUP($B56,'Raw Stats'!$S$3:$AH$528,11,FALSE)+VLOOKUP($B56,'Raw Stats'!$S$3:$AH$528,12,FALSE),0)</f>
        <v>10</v>
      </c>
      <c r="EA56">
        <f>IFERROR(VLOOKUP($B56,'Raw Stats'!$S$3:$AH$528,13,FALSE)+VLOOKUP($B56,'Raw Stats'!$S$3:$AH$528,14,FALSE),0)</f>
        <v>2</v>
      </c>
      <c r="EB56">
        <f>IFERROR(VLOOKUP($B56,'Raw Stats'!$S$3:$AH$528,15,FALSE),0)</f>
        <v>2</v>
      </c>
      <c r="EC56">
        <f>IFERROR(VLOOKUP($B56,'Raw Stats'!$S$3:$AH$528,16,FALSE),0)</f>
        <v>161</v>
      </c>
    </row>
    <row r="57" spans="1:133" x14ac:dyDescent="0.2">
      <c r="A57">
        <f>IFERROR(VLOOKUP(B57,Sheet2!$W$1:$X$300,2,FALSE),301)</f>
        <v>51</v>
      </c>
      <c r="B57" t="s">
        <v>688</v>
      </c>
      <c r="C57">
        <f t="shared" si="0"/>
        <v>1.0489464993519582</v>
      </c>
      <c r="D57">
        <f t="shared" si="1"/>
        <v>0.96927575109804986</v>
      </c>
      <c r="E57">
        <f t="shared" si="2"/>
        <v>0.90934955627256564</v>
      </c>
      <c r="F57">
        <f t="shared" si="3"/>
        <v>0.83620622669023759</v>
      </c>
      <c r="G57">
        <f t="shared" si="4"/>
        <v>0.94995748554450332</v>
      </c>
      <c r="H57">
        <v>1.02</v>
      </c>
      <c r="J57">
        <f>BS57*'Value Calculations'!$D$3</f>
        <v>2.8541480003822652</v>
      </c>
      <c r="K57">
        <f>BT57*'Value Calculations'!$D$4</f>
        <v>12.698895457741347</v>
      </c>
      <c r="L57">
        <f>BU57*'Value Calculations'!$D$5</f>
        <v>12.205552832434391</v>
      </c>
      <c r="M57">
        <f>BV57*'Value Calculations'!$D$6</f>
        <v>0.37519479575808856</v>
      </c>
      <c r="N57">
        <f>BW57*'Value Calculations'!$D$7</f>
        <v>4.9215531150571969</v>
      </c>
      <c r="O57">
        <f>BX57*'Value Calculations'!$D$8</f>
        <v>10.927500910194048</v>
      </c>
      <c r="P57">
        <f>BY57*'Value Calculations'!$D$9</f>
        <v>18.137161056602409</v>
      </c>
      <c r="Q57">
        <f>BZ57*'Value Calculations'!$D$10</f>
        <v>6.2103800592954803</v>
      </c>
      <c r="R57">
        <f>CA57*'Value Calculations'!$D$11</f>
        <v>0.9907141480249374</v>
      </c>
      <c r="S57">
        <f>CB57*'Value Calculations'!$D$12</f>
        <v>1.6277654791788281</v>
      </c>
      <c r="T57">
        <f>CC57*'Value Calculations'!$D$13</f>
        <v>15.064747092191578</v>
      </c>
      <c r="V57">
        <f>CF57*'Value Calculations'!$D$3</f>
        <v>4.0773542862603787</v>
      </c>
      <c r="W57">
        <f>CG57*'Value Calculations'!$D$4</f>
        <v>8.7915430092055473</v>
      </c>
      <c r="X57">
        <f>CH57*'Value Calculations'!$D$5</f>
        <v>9.8175098869580975</v>
      </c>
      <c r="Y57">
        <f>CI57*'Value Calculations'!$D$6</f>
        <v>2.2511687745485314</v>
      </c>
      <c r="Z57">
        <f>CJ57*'Value Calculations'!$D$7</f>
        <v>5.6246321314939394</v>
      </c>
      <c r="AA57">
        <f>CK57*'Value Calculations'!$D$8</f>
        <v>12.940461604177163</v>
      </c>
      <c r="AB57">
        <f>CL57*'Value Calculations'!$D$9</f>
        <v>11.461678167714023</v>
      </c>
      <c r="AC57">
        <f>CM57*'Value Calculations'!$D$10</f>
        <v>5.8450635852192754</v>
      </c>
      <c r="AD57">
        <f>CN57*'Value Calculations'!$D$11</f>
        <v>0.9907141480249374</v>
      </c>
      <c r="AE57">
        <f>CO57*'Value Calculations'!$D$12</f>
        <v>1.6277654791788281</v>
      </c>
      <c r="AF57">
        <f>CP57*'Value Calculations'!$D$13</f>
        <v>12.175617512867165</v>
      </c>
      <c r="AH57">
        <f>CS57*'Value Calculations'!$D$3</f>
        <v>2.4464125717562273</v>
      </c>
      <c r="AI57">
        <f>CT57*'Value Calculations'!$D$4</f>
        <v>5.2098032647143988</v>
      </c>
      <c r="AJ57">
        <f>CU57*'Value Calculations'!$D$5</f>
        <v>5.8374383111642736</v>
      </c>
      <c r="AK57">
        <f>CV57*'Value Calculations'!$D$6</f>
        <v>0.50025972767745142</v>
      </c>
      <c r="AL57">
        <f>CW57*'Value Calculations'!$D$7</f>
        <v>3.1638555739653409</v>
      </c>
      <c r="AM57">
        <f>CX57*'Value Calculations'!$D$8</f>
        <v>9.2021060296370933</v>
      </c>
      <c r="AN57">
        <f>CY57*'Value Calculations'!$D$9</f>
        <v>5.7938153375257695</v>
      </c>
      <c r="AO57">
        <f>CZ57*'Value Calculations'!$D$10</f>
        <v>3.6531647407620471</v>
      </c>
      <c r="AP57">
        <f>DA57*'Value Calculations'!$D$11</f>
        <v>0</v>
      </c>
      <c r="AQ57">
        <f>DB57*'Value Calculations'!$D$12</f>
        <v>0</v>
      </c>
      <c r="AR57">
        <f>DC57*'Value Calculations'!$D$13</f>
        <v>7.841923143880547</v>
      </c>
      <c r="AT57">
        <f>DF57*'Value Calculations'!$D$3</f>
        <v>4.0773542862603787</v>
      </c>
      <c r="AU57">
        <f>DG57*'Value Calculations'!$D$4</f>
        <v>8.4659303051608976</v>
      </c>
      <c r="AV57">
        <f>DH57*'Value Calculations'!$D$5</f>
        <v>9.5521717819051766</v>
      </c>
      <c r="AW57">
        <f>DI57*'Value Calculations'!$D$6</f>
        <v>-0.25012986383872571</v>
      </c>
      <c r="AX57">
        <f>DJ57*'Value Calculations'!$D$7</f>
        <v>6.0640565167669038</v>
      </c>
      <c r="AY57">
        <f>DK57*'Value Calculations'!$D$8</f>
        <v>8.9145402162109342</v>
      </c>
      <c r="AZ57">
        <f>DL57*'Value Calculations'!$D$9</f>
        <v>8.816675513626171</v>
      </c>
      <c r="BA57">
        <f>DM57*'Value Calculations'!$D$10</f>
        <v>4.7491141629906615</v>
      </c>
      <c r="BB57">
        <f>DN57*'Value Calculations'!$D$11</f>
        <v>0</v>
      </c>
      <c r="BC57">
        <f>DO57*'Value Calculations'!$D$12</f>
        <v>2.441648218768242</v>
      </c>
      <c r="BD57">
        <f>DP57*'Value Calculations'!$D$13</f>
        <v>11.556518317297648</v>
      </c>
      <c r="BF57">
        <f>DS57*'Value Calculations'!$D$3</f>
        <v>4.4850897148864171</v>
      </c>
      <c r="BG57">
        <f>DT57*'Value Calculations'!$D$4</f>
        <v>9.4427684172948485</v>
      </c>
      <c r="BH57">
        <f>DU57*'Value Calculations'!$D$5</f>
        <v>10.613524202116862</v>
      </c>
      <c r="BI57">
        <f>DV57*'Value Calculations'!$D$6</f>
        <v>1.6258441149517171</v>
      </c>
      <c r="BJ57">
        <f>DW57*'Value Calculations'!$D$7</f>
        <v>5.9761716397123106</v>
      </c>
      <c r="BK57">
        <f>DX57*'Value Calculations'!$D$8</f>
        <v>9.8491291098459506</v>
      </c>
      <c r="BL57">
        <f>DY57*'Value Calculations'!$D$9</f>
        <v>12.721203241089189</v>
      </c>
      <c r="BM57">
        <f>DZ57*'Value Calculations'!$D$10</f>
        <v>5.4797471111430704</v>
      </c>
      <c r="BN57">
        <f>EA57*'Value Calculations'!$D$11</f>
        <v>0</v>
      </c>
      <c r="BO57">
        <f>EB57*'Value Calculations'!$D$12</f>
        <v>2.441648218768242</v>
      </c>
      <c r="BP57">
        <f>EC57*'Value Calculations'!$D$13</f>
        <v>9.5616431315736499</v>
      </c>
      <c r="BR57">
        <f>IFERROR(VLOOKUP($B57,'Raw Stats'!$CM$3:$DC$884,3,FALSE),0)</f>
        <v>82</v>
      </c>
      <c r="BS57">
        <f>IFERROR(VLOOKUP($B57,'Raw Stats'!$CM$3:$DC$884,4,FALSE),0)</f>
        <v>7</v>
      </c>
      <c r="BT57">
        <f>IFERROR(VLOOKUP($B57,'Raw Stats'!$CM$3:$DC$884,5,FALSE),0)</f>
        <v>39</v>
      </c>
      <c r="BU57">
        <f>IFERROR(VLOOKUP($B57,'Raw Stats'!$CM$3:$DC$884,6,FALSE),0)</f>
        <v>46</v>
      </c>
      <c r="BV57">
        <f>IFERROR(VLOOKUP($B57,'Raw Stats'!$CM$3:$DC$884,7,FALSE),0)</f>
        <v>3</v>
      </c>
      <c r="BW57">
        <f>IFERROR(VLOOKUP($B57,'Raw Stats'!$CM$3:$DC$884,8,FALSE),0)</f>
        <v>56</v>
      </c>
      <c r="BX57">
        <f>IFERROR(VLOOKUP($B57,'Raw Stats'!$CM$3:$DC$884,9,FALSE),0)</f>
        <v>152</v>
      </c>
      <c r="BY57">
        <f>IFERROR(VLOOKUP($B57,'Raw Stats'!$CM$3:$DC$884,10,FALSE),0)</f>
        <v>144</v>
      </c>
      <c r="BZ57">
        <f>IFERROR(VLOOKUP($B57,'Raw Stats'!$CM$3:$DC$884,11,FALSE)+VLOOKUP($B57,'Raw Stats'!$CM$3:$DC$884,12,FALSE),0)</f>
        <v>17</v>
      </c>
      <c r="CA57">
        <f>IFERROR(VLOOKUP($B57,'Raw Stats'!$CM$3:$DC$884,13,FALSE)+VLOOKUP($B57,'Raw Stats'!$CM$3:$DC$884,14,FALSE),0)</f>
        <v>1</v>
      </c>
      <c r="CB57">
        <f>IFERROR(VLOOKUP($B57,'Raw Stats'!$CM$3:$DC$884,15,FALSE),0)</f>
        <v>2</v>
      </c>
      <c r="CC57">
        <f>IFERROR(VLOOKUP($B57,'Raw Stats'!$CM$3:$DC$884,16,FALSE),0)</f>
        <v>219</v>
      </c>
      <c r="CE57">
        <f>IFERROR(VLOOKUP($B57,'Raw Stats'!$BU$3:$CJ$528,3,FALSE),0)</f>
        <v>78</v>
      </c>
      <c r="CF57">
        <f>IFERROR(VLOOKUP($B57,'Raw Stats'!$BU$3:$CJ$528,4,FALSE),0)</f>
        <v>10</v>
      </c>
      <c r="CG57">
        <f>IFERROR(VLOOKUP($B57,'Raw Stats'!$BU$3:$CJ$5288,5,FALSE),0)</f>
        <v>27</v>
      </c>
      <c r="CH57">
        <f>IFERROR(VLOOKUP($B57,'Raw Stats'!$BU$3:$CJ$528,6,FALSE),0)</f>
        <v>37</v>
      </c>
      <c r="CI57">
        <f>IFERROR(VLOOKUP($B57,'Raw Stats'!$BU$3:$CJ$528,7,FALSE),0)</f>
        <v>18</v>
      </c>
      <c r="CJ57">
        <f>IFERROR(VLOOKUP($B57,'Raw Stats'!$BU$3:$CJ$528,8,FALSE),0)</f>
        <v>64</v>
      </c>
      <c r="CK57">
        <f>IFERROR(VLOOKUP($B57,'Raw Stats'!$BU$3:$CJ$528,9,FALSE),0)</f>
        <v>180</v>
      </c>
      <c r="CL57">
        <f>IFERROR(VLOOKUP($B57,'Raw Stats'!$BU$3:$CJ$528,10,FALSE),0)</f>
        <v>91</v>
      </c>
      <c r="CM57">
        <f>IFERROR(VLOOKUP($B57,'Raw Stats'!$BU$3:$CJ$528,11,FALSE)+VLOOKUP($B57,'Raw Stats'!$BU$3:$CJ$528,12,FALSE),0)</f>
        <v>16</v>
      </c>
      <c r="CN57">
        <f>IFERROR(VLOOKUP($B57,'Raw Stats'!$BU$3:$CJ$528,13,FALSE)+VLOOKUP($B57,'Raw Stats'!$BU$3:$CJ$528,14,FALSE),0)</f>
        <v>1</v>
      </c>
      <c r="CO57">
        <f>IFERROR(VLOOKUP($B57,'Raw Stats'!$BU$3:$CJ$528,15,FALSE),0)</f>
        <v>2</v>
      </c>
      <c r="CP57">
        <f>IFERROR(VLOOKUP($B57,'Raw Stats'!$BU$3:$CJ$528,16,FALSE),0)</f>
        <v>177</v>
      </c>
      <c r="CR57">
        <f>IFERROR(VLOOKUP($B57,'Raw Stats'!$BC$3:$BR$528,3,FALSE),0)</f>
        <v>48</v>
      </c>
      <c r="CS57">
        <f>IFERROR(VLOOKUP($B57,'Raw Stats'!$BC$3:$BR$528,4,FALSE),0)</f>
        <v>6</v>
      </c>
      <c r="CT57">
        <f>IFERROR(VLOOKUP($B57,'Raw Stats'!$BC$3:$BR$5288,5,FALSE),0)</f>
        <v>16</v>
      </c>
      <c r="CU57">
        <f>IFERROR(VLOOKUP($B57,'Raw Stats'!$BC$3:$BR$52888,6,FALSE),0)</f>
        <v>22</v>
      </c>
      <c r="CV57">
        <f>IFERROR(VLOOKUP($B57,'Raw Stats'!$BC$3:$BR$5288,7,FALSE),0)</f>
        <v>4</v>
      </c>
      <c r="CW57">
        <f>IFERROR(VLOOKUP($B57,'Raw Stats'!$BC$3:$BR$5288,8,FALSE),0)</f>
        <v>36</v>
      </c>
      <c r="CX57">
        <f>IFERROR(VLOOKUP($B57,'Raw Stats'!$BC$3:$BR$5288,9,FALSE),0)</f>
        <v>128</v>
      </c>
      <c r="CY57">
        <f>IFERROR(VLOOKUP($B57,'Raw Stats'!$BC$3:$BR$5288,10,FALSE),0)</f>
        <v>46</v>
      </c>
      <c r="CZ57">
        <f>IFERROR(VLOOKUP($B57,'Raw Stats'!$BC$3:$BR$5288,11,FALSE)+VLOOKUP($B57,'Raw Stats'!$BC$3:$BR$5288,12,FALSE),0)</f>
        <v>10</v>
      </c>
      <c r="DA57">
        <f>IFERROR(VLOOKUP($B57,'Raw Stats'!$BC$3:$BR$5288,13,FALSE)+VLOOKUP($B57,'Raw Stats'!$BC$3:$BR$5288,14,FALSE),0)</f>
        <v>0</v>
      </c>
      <c r="DB57">
        <f>IFERROR(VLOOKUP($B57,'Raw Stats'!$BC$3:$BR$5288,15,FALSE),0)</f>
        <v>0</v>
      </c>
      <c r="DC57">
        <f>IFERROR(VLOOKUP($B57,'Raw Stats'!$BC$3:$BR$5288,16,FALSE),0)</f>
        <v>114</v>
      </c>
      <c r="DE57">
        <f>IFERROR(VLOOKUP($B57,'Raw Stats'!$AK$3:$AZ$528,3,FALSE),0)</f>
        <v>77</v>
      </c>
      <c r="DF57">
        <f>IFERROR(VLOOKUP($B57,'Raw Stats'!$AK$3:$AZ$528,4,FALSE),0)</f>
        <v>10</v>
      </c>
      <c r="DG57">
        <f>IFERROR(VLOOKUP($B57,'Raw Stats'!$AK$3:$AZ$528,5,FALSE),0)</f>
        <v>26</v>
      </c>
      <c r="DH57">
        <f>IFERROR(VLOOKUP($B57,'Raw Stats'!$AK$3:$AZ$528,6,FALSE),0)</f>
        <v>36</v>
      </c>
      <c r="DI57">
        <f>IFERROR(VLOOKUP($B57,'Raw Stats'!$AK$3:$AZ$528,7,FALSE),0)</f>
        <v>-2</v>
      </c>
      <c r="DJ57">
        <f>IFERROR(VLOOKUP($B57,'Raw Stats'!$AK$3:$AZ$528,8,FALSE),0)</f>
        <v>69</v>
      </c>
      <c r="DK57">
        <f>IFERROR(VLOOKUP($B57,'Raw Stats'!$AK$3:$AZ$528,9,FALSE),0)</f>
        <v>124</v>
      </c>
      <c r="DL57">
        <f>IFERROR(VLOOKUP($B57,'Raw Stats'!$AK$3:$AZ$528,10,FALSE),0)</f>
        <v>70</v>
      </c>
      <c r="DM57">
        <f>IFERROR(VLOOKUP($B57,'Raw Stats'!$AK$3:$AZ$528,11,FALSE)+VLOOKUP($B57,'Raw Stats'!$AK$3:$AZ$528,12,FALSE),0)</f>
        <v>13</v>
      </c>
      <c r="DN57">
        <f>IFERROR(VLOOKUP($B57,'Raw Stats'!$AK$3:$AZ$528,13,FALSE)+VLOOKUP($B57,'Raw Stats'!$AK$3:$AZ$528,14,FALSE),0)</f>
        <v>0</v>
      </c>
      <c r="DO57">
        <f>IFERROR(VLOOKUP($B57,'Raw Stats'!$AK$3:$AZ$528,15,FALSE),0)</f>
        <v>3</v>
      </c>
      <c r="DP57">
        <f>IFERROR(VLOOKUP($B57,'Raw Stats'!$AK$3:$AZ$528,16,FALSE),0)</f>
        <v>168</v>
      </c>
      <c r="DR57">
        <f>IFERROR(VLOOKUP($B57,'Raw Stats'!$S$3:$AH$528,3,FALSE),0)</f>
        <v>76</v>
      </c>
      <c r="DS57">
        <f>IFERROR(VLOOKUP($B57,'Raw Stats'!$S$3:$AH$528,4,FALSE),0)</f>
        <v>11</v>
      </c>
      <c r="DT57">
        <f>IFERROR(VLOOKUP($B57,'Raw Stats'!$S$3:$AH$528,5,FALSE),0)</f>
        <v>29</v>
      </c>
      <c r="DU57">
        <f>IFERROR(VLOOKUP($B57,'Raw Stats'!$S$3:$AH$528,6,FALSE),0)</f>
        <v>40</v>
      </c>
      <c r="DV57">
        <f>IFERROR(VLOOKUP($B57,'Raw Stats'!$S$3:$AH$528,7,FALSE),0)</f>
        <v>13</v>
      </c>
      <c r="DW57">
        <f>IFERROR(VLOOKUP($B57,'Raw Stats'!$S$3:$AH$528,8,FALSE),0)</f>
        <v>68</v>
      </c>
      <c r="DX57">
        <f>IFERROR(VLOOKUP($B57,'Raw Stats'!$S$3:$AH$528,9,FALSE),0)</f>
        <v>137</v>
      </c>
      <c r="DY57">
        <f>IFERROR(VLOOKUP($B57,'Raw Stats'!$S$3:$AH$528,10,FALSE),0)</f>
        <v>101</v>
      </c>
      <c r="DZ57">
        <f>IFERROR(VLOOKUP($B57,'Raw Stats'!$S$3:$AH$528,11,FALSE)+VLOOKUP($B57,'Raw Stats'!$S$3:$AH$528,12,FALSE),0)</f>
        <v>15</v>
      </c>
      <c r="EA57">
        <f>IFERROR(VLOOKUP($B57,'Raw Stats'!$S$3:$AH$528,13,FALSE)+VLOOKUP($B57,'Raw Stats'!$S$3:$AH$528,14,FALSE),0)</f>
        <v>0</v>
      </c>
      <c r="EB57">
        <f>IFERROR(VLOOKUP($B57,'Raw Stats'!$S$3:$AH$528,15,FALSE),0)</f>
        <v>3</v>
      </c>
      <c r="EC57">
        <f>IFERROR(VLOOKUP($B57,'Raw Stats'!$S$3:$AH$528,16,FALSE),0)</f>
        <v>139</v>
      </c>
    </row>
    <row r="58" spans="1:133" x14ac:dyDescent="0.2">
      <c r="A58" s="33">
        <f>IFERROR(VLOOKUP(B58,Sheet2!$W$1:$X$300,2,FALSE),301)</f>
        <v>118</v>
      </c>
      <c r="B58" t="s">
        <v>728</v>
      </c>
      <c r="C58">
        <f t="shared" si="0"/>
        <v>1.1149561663098795</v>
      </c>
      <c r="D58">
        <f t="shared" si="1"/>
        <v>0.77862081413268736</v>
      </c>
      <c r="E58">
        <f t="shared" si="2"/>
        <v>0.91116207298608887</v>
      </c>
      <c r="F58">
        <f t="shared" si="3"/>
        <v>0.94713115719542906</v>
      </c>
      <c r="G58">
        <f t="shared" si="4"/>
        <v>0.907563909230375</v>
      </c>
      <c r="H58">
        <v>1.01</v>
      </c>
      <c r="J58">
        <f>BS58*'Value Calculations'!$D$3</f>
        <v>6.1160314293905689</v>
      </c>
      <c r="K58">
        <f>BT58*'Value Calculations'!$D$4</f>
        <v>13.350120865830647</v>
      </c>
      <c r="L58">
        <f>BU58*'Value Calculations'!$D$5</f>
        <v>14.858933882963607</v>
      </c>
      <c r="M58">
        <f>BV58*'Value Calculations'!$D$6</f>
        <v>0.75038959151617712</v>
      </c>
      <c r="N58">
        <f>BW58*'Value Calculations'!$D$7</f>
        <v>2.9880858198561553</v>
      </c>
      <c r="O58">
        <f>BX58*'Value Calculations'!$D$8</f>
        <v>6.7577966155147404</v>
      </c>
      <c r="P58">
        <f>BY58*'Value Calculations'!$D$9</f>
        <v>23.175261350103078</v>
      </c>
      <c r="Q58">
        <f>BZ58*'Value Calculations'!$D$10</f>
        <v>7.6716459556002992</v>
      </c>
      <c r="R58">
        <f>CA58*'Value Calculations'!$D$11</f>
        <v>0</v>
      </c>
      <c r="S58">
        <f>CB58*'Value Calculations'!$D$12</f>
        <v>1.6277654791788281</v>
      </c>
      <c r="T58">
        <f>CC58*'Value Calculations'!$D$13</f>
        <v>11.900462314836268</v>
      </c>
      <c r="V58">
        <f>CF58*'Value Calculations'!$D$3</f>
        <v>1.6309417145041516</v>
      </c>
      <c r="W58">
        <f>CG58*'Value Calculations'!$D$4</f>
        <v>5.5354159687590485</v>
      </c>
      <c r="X58">
        <f>CH58*'Value Calculations'!$D$5</f>
        <v>5.5721002061113527</v>
      </c>
      <c r="Y58">
        <f>CI58*'Value Calculations'!$D$6</f>
        <v>-1.8759739787904428</v>
      </c>
      <c r="Z58">
        <f>CJ58*'Value Calculations'!$D$7</f>
        <v>1.5819277869826704</v>
      </c>
      <c r="AA58">
        <f>CK58*'Value Calculations'!$D$8</f>
        <v>4.4572701081054671</v>
      </c>
      <c r="AB58">
        <f>CL58*'Value Calculations'!$D$9</f>
        <v>9.4464380503137555</v>
      </c>
      <c r="AC58">
        <f>CM58*'Value Calculations'!$D$10</f>
        <v>1.4612658963048188</v>
      </c>
      <c r="AD58">
        <f>CN58*'Value Calculations'!$D$11</f>
        <v>0.9907141480249374</v>
      </c>
      <c r="AE58">
        <f>CO58*'Value Calculations'!$D$12</f>
        <v>0</v>
      </c>
      <c r="AF58">
        <f>CP58*'Value Calculations'!$D$13</f>
        <v>7.0164575497878579</v>
      </c>
      <c r="AH58">
        <f>CS58*'Value Calculations'!$D$3</f>
        <v>2.4464125717562273</v>
      </c>
      <c r="AI58">
        <f>CT58*'Value Calculations'!$D$4</f>
        <v>5.2098032647143988</v>
      </c>
      <c r="AJ58">
        <f>CU58*'Value Calculations'!$D$5</f>
        <v>5.8374383111642736</v>
      </c>
      <c r="AK58">
        <f>CV58*'Value Calculations'!$D$6</f>
        <v>-1.1255843872742657</v>
      </c>
      <c r="AL58">
        <f>CW58*'Value Calculations'!$D$7</f>
        <v>1.0546185246551136</v>
      </c>
      <c r="AM58">
        <f>CX58*'Value Calculations'!$D$8</f>
        <v>2.8756581342615917</v>
      </c>
      <c r="AN58">
        <f>CY58*'Value Calculations'!$D$9</f>
        <v>12.595250733751673</v>
      </c>
      <c r="AO58">
        <f>CZ58*'Value Calculations'!$D$10</f>
        <v>4.7491141629906615</v>
      </c>
      <c r="AP58">
        <f>DA58*'Value Calculations'!$D$11</f>
        <v>0.9907141480249374</v>
      </c>
      <c r="AQ58">
        <f>DB58*'Value Calculations'!$D$12</f>
        <v>0.81388273958941404</v>
      </c>
      <c r="AR58">
        <f>DC58*'Value Calculations'!$D$13</f>
        <v>6.4661471537260651</v>
      </c>
      <c r="AT58">
        <f>DF58*'Value Calculations'!$D$3</f>
        <v>4.4850897148864171</v>
      </c>
      <c r="AU58">
        <f>DG58*'Value Calculations'!$D$4</f>
        <v>11.396444641562747</v>
      </c>
      <c r="AV58">
        <f>DH58*'Value Calculations'!$D$5</f>
        <v>12.205552832434391</v>
      </c>
      <c r="AW58">
        <f>DI58*'Value Calculations'!$D$6</f>
        <v>-1.0005194553549028</v>
      </c>
      <c r="AX58">
        <f>DJ58*'Value Calculations'!$D$7</f>
        <v>4.0427043445112689</v>
      </c>
      <c r="AY58">
        <f>DK58*'Value Calculations'!$D$8</f>
        <v>8.1237342292889956</v>
      </c>
      <c r="AZ58">
        <f>DL58*'Value Calculations'!$D$9</f>
        <v>16.625730968552208</v>
      </c>
      <c r="BA58">
        <f>DM58*'Value Calculations'!$D$10</f>
        <v>7.3063294815240942</v>
      </c>
      <c r="BB58">
        <f>DN58*'Value Calculations'!$D$11</f>
        <v>0</v>
      </c>
      <c r="BC58">
        <f>DO58*'Value Calculations'!$D$12</f>
        <v>2.441648218768242</v>
      </c>
      <c r="BD58">
        <f>DP58*'Value Calculations'!$D$13</f>
        <v>12.038039913851717</v>
      </c>
      <c r="BF58">
        <f>DS58*'Value Calculations'!$D$3</f>
        <v>4.0773542862603787</v>
      </c>
      <c r="BG58">
        <f>DT58*'Value Calculations'!$D$4</f>
        <v>9.7683811213394982</v>
      </c>
      <c r="BH58">
        <f>DU58*'Value Calculations'!$D$5</f>
        <v>10.613524202116862</v>
      </c>
      <c r="BI58">
        <f>DV58*'Value Calculations'!$D$6</f>
        <v>-2.376233706467894</v>
      </c>
      <c r="BJ58">
        <f>DW58*'Value Calculations'!$D$7</f>
        <v>3.4275102051291193</v>
      </c>
      <c r="BK58">
        <f>DX58*'Value Calculations'!$D$8</f>
        <v>6.8296880688712802</v>
      </c>
      <c r="BL58">
        <f>DY58*'Value Calculations'!$D$9</f>
        <v>15.870015924527108</v>
      </c>
      <c r="BM58">
        <f>DZ58*'Value Calculations'!$D$10</f>
        <v>8.0369624296765032</v>
      </c>
      <c r="BN58">
        <f>EA58*'Value Calculations'!$D$11</f>
        <v>0</v>
      </c>
      <c r="BO58">
        <f>EB58*'Value Calculations'!$D$12</f>
        <v>0.81388273958941404</v>
      </c>
      <c r="BP58">
        <f>EC58*'Value Calculations'!$D$13</f>
        <v>11.006207921235855</v>
      </c>
      <c r="BR58">
        <f>IFERROR(VLOOKUP($B58,'Raw Stats'!$CM$3:$DC$884,3,FALSE),0)</f>
        <v>80</v>
      </c>
      <c r="BS58">
        <f>IFERROR(VLOOKUP($B58,'Raw Stats'!$CM$3:$DC$884,4,FALSE),0)</f>
        <v>15</v>
      </c>
      <c r="BT58">
        <f>IFERROR(VLOOKUP($B58,'Raw Stats'!$CM$3:$DC$884,5,FALSE),0)</f>
        <v>41</v>
      </c>
      <c r="BU58">
        <f>IFERROR(VLOOKUP($B58,'Raw Stats'!$CM$3:$DC$884,6,FALSE),0)</f>
        <v>56</v>
      </c>
      <c r="BV58">
        <f>IFERROR(VLOOKUP($B58,'Raw Stats'!$CM$3:$DC$884,7,FALSE),0)</f>
        <v>6</v>
      </c>
      <c r="BW58">
        <f>IFERROR(VLOOKUP($B58,'Raw Stats'!$CM$3:$DC$884,8,FALSE),0)</f>
        <v>34</v>
      </c>
      <c r="BX58">
        <f>IFERROR(VLOOKUP($B58,'Raw Stats'!$CM$3:$DC$884,9,FALSE),0)</f>
        <v>94</v>
      </c>
      <c r="BY58">
        <f>IFERROR(VLOOKUP($B58,'Raw Stats'!$CM$3:$DC$884,10,FALSE),0)</f>
        <v>184</v>
      </c>
      <c r="BZ58">
        <f>IFERROR(VLOOKUP($B58,'Raw Stats'!$CM$3:$DC$884,11,FALSE)+VLOOKUP($B58,'Raw Stats'!$CM$3:$DC$884,12,FALSE),0)</f>
        <v>21</v>
      </c>
      <c r="CA58">
        <f>IFERROR(VLOOKUP($B58,'Raw Stats'!$CM$3:$DC$884,13,FALSE)+VLOOKUP($B58,'Raw Stats'!$CM$3:$DC$884,14,FALSE),0)</f>
        <v>0</v>
      </c>
      <c r="CB58">
        <f>IFERROR(VLOOKUP($B58,'Raw Stats'!$CM$3:$DC$884,15,FALSE),0)</f>
        <v>2</v>
      </c>
      <c r="CC58">
        <f>IFERROR(VLOOKUP($B58,'Raw Stats'!$CM$3:$DC$884,16,FALSE),0)</f>
        <v>173</v>
      </c>
      <c r="CE58">
        <f>IFERROR(VLOOKUP($B58,'Raw Stats'!$BU$3:$CJ$528,3,FALSE),0)</f>
        <v>46</v>
      </c>
      <c r="CF58">
        <f>IFERROR(VLOOKUP($B58,'Raw Stats'!$BU$3:$CJ$528,4,FALSE),0)</f>
        <v>4</v>
      </c>
      <c r="CG58">
        <f>IFERROR(VLOOKUP($B58,'Raw Stats'!$BU$3:$CJ$5288,5,FALSE),0)</f>
        <v>17</v>
      </c>
      <c r="CH58">
        <f>IFERROR(VLOOKUP($B58,'Raw Stats'!$BU$3:$CJ$528,6,FALSE),0)</f>
        <v>21</v>
      </c>
      <c r="CI58">
        <f>IFERROR(VLOOKUP($B58,'Raw Stats'!$BU$3:$CJ$528,7,FALSE),0)</f>
        <v>-15</v>
      </c>
      <c r="CJ58">
        <f>IFERROR(VLOOKUP($B58,'Raw Stats'!$BU$3:$CJ$528,8,FALSE),0)</f>
        <v>18</v>
      </c>
      <c r="CK58">
        <f>IFERROR(VLOOKUP($B58,'Raw Stats'!$BU$3:$CJ$528,9,FALSE),0)</f>
        <v>62</v>
      </c>
      <c r="CL58">
        <f>IFERROR(VLOOKUP($B58,'Raw Stats'!$BU$3:$CJ$528,10,FALSE),0)</f>
        <v>75</v>
      </c>
      <c r="CM58">
        <f>IFERROR(VLOOKUP($B58,'Raw Stats'!$BU$3:$CJ$528,11,FALSE)+VLOOKUP($B58,'Raw Stats'!$BU$3:$CJ$528,12,FALSE),0)</f>
        <v>4</v>
      </c>
      <c r="CN58">
        <f>IFERROR(VLOOKUP($B58,'Raw Stats'!$BU$3:$CJ$528,13,FALSE)+VLOOKUP($B58,'Raw Stats'!$BU$3:$CJ$528,14,FALSE),0)</f>
        <v>1</v>
      </c>
      <c r="CO58">
        <f>IFERROR(VLOOKUP($B58,'Raw Stats'!$BU$3:$CJ$528,15,FALSE),0)</f>
        <v>0</v>
      </c>
      <c r="CP58">
        <f>IFERROR(VLOOKUP($B58,'Raw Stats'!$BU$3:$CJ$528,16,FALSE),0)</f>
        <v>102</v>
      </c>
      <c r="CR58">
        <f>IFERROR(VLOOKUP($B58,'Raw Stats'!$BC$3:$BR$528,3,FALSE),0)</f>
        <v>46</v>
      </c>
      <c r="CS58">
        <f>IFERROR(VLOOKUP($B58,'Raw Stats'!$BC$3:$BR$528,4,FALSE),0)</f>
        <v>6</v>
      </c>
      <c r="CT58">
        <f>IFERROR(VLOOKUP($B58,'Raw Stats'!$BC$3:$BR$5288,5,FALSE),0)</f>
        <v>16</v>
      </c>
      <c r="CU58">
        <f>IFERROR(VLOOKUP($B58,'Raw Stats'!$BC$3:$BR$52888,6,FALSE),0)</f>
        <v>22</v>
      </c>
      <c r="CV58">
        <f>IFERROR(VLOOKUP($B58,'Raw Stats'!$BC$3:$BR$5288,7,FALSE),0)</f>
        <v>-9</v>
      </c>
      <c r="CW58">
        <f>IFERROR(VLOOKUP($B58,'Raw Stats'!$BC$3:$BR$5288,8,FALSE),0)</f>
        <v>12</v>
      </c>
      <c r="CX58">
        <f>IFERROR(VLOOKUP($B58,'Raw Stats'!$BC$3:$BR$5288,9,FALSE),0)</f>
        <v>40</v>
      </c>
      <c r="CY58">
        <f>IFERROR(VLOOKUP($B58,'Raw Stats'!$BC$3:$BR$5288,10,FALSE),0)</f>
        <v>100</v>
      </c>
      <c r="CZ58">
        <f>IFERROR(VLOOKUP($B58,'Raw Stats'!$BC$3:$BR$5288,11,FALSE)+VLOOKUP($B58,'Raw Stats'!$BC$3:$BR$5288,12,FALSE),0)</f>
        <v>13</v>
      </c>
      <c r="DA58">
        <f>IFERROR(VLOOKUP($B58,'Raw Stats'!$BC$3:$BR$5288,13,FALSE)+VLOOKUP($B58,'Raw Stats'!$BC$3:$BR$5288,14,FALSE),0)</f>
        <v>1</v>
      </c>
      <c r="DB58">
        <f>IFERROR(VLOOKUP($B58,'Raw Stats'!$BC$3:$BR$5288,15,FALSE),0)</f>
        <v>1</v>
      </c>
      <c r="DC58">
        <f>IFERROR(VLOOKUP($B58,'Raw Stats'!$BC$3:$BR$5288,16,FALSE),0)</f>
        <v>94</v>
      </c>
      <c r="DE58">
        <f>IFERROR(VLOOKUP($B58,'Raw Stats'!$AK$3:$AZ$528,3,FALSE),0)</f>
        <v>82</v>
      </c>
      <c r="DF58">
        <f>IFERROR(VLOOKUP($B58,'Raw Stats'!$AK$3:$AZ$528,4,FALSE),0)</f>
        <v>11</v>
      </c>
      <c r="DG58">
        <f>IFERROR(VLOOKUP($B58,'Raw Stats'!$AK$3:$AZ$528,5,FALSE),0)</f>
        <v>35</v>
      </c>
      <c r="DH58">
        <f>IFERROR(VLOOKUP($B58,'Raw Stats'!$AK$3:$AZ$528,6,FALSE),0)</f>
        <v>46</v>
      </c>
      <c r="DI58">
        <f>IFERROR(VLOOKUP($B58,'Raw Stats'!$AK$3:$AZ$528,7,FALSE),0)</f>
        <v>-8</v>
      </c>
      <c r="DJ58">
        <f>IFERROR(VLOOKUP($B58,'Raw Stats'!$AK$3:$AZ$528,8,FALSE),0)</f>
        <v>46</v>
      </c>
      <c r="DK58">
        <f>IFERROR(VLOOKUP($B58,'Raw Stats'!$AK$3:$AZ$528,9,FALSE),0)</f>
        <v>113</v>
      </c>
      <c r="DL58">
        <f>IFERROR(VLOOKUP($B58,'Raw Stats'!$AK$3:$AZ$528,10,FALSE),0)</f>
        <v>132</v>
      </c>
      <c r="DM58">
        <f>IFERROR(VLOOKUP($B58,'Raw Stats'!$AK$3:$AZ$528,11,FALSE)+VLOOKUP($B58,'Raw Stats'!$AK$3:$AZ$528,12,FALSE),0)</f>
        <v>20</v>
      </c>
      <c r="DN58">
        <f>IFERROR(VLOOKUP($B58,'Raw Stats'!$AK$3:$AZ$528,13,FALSE)+VLOOKUP($B58,'Raw Stats'!$AK$3:$AZ$528,14,FALSE),0)</f>
        <v>0</v>
      </c>
      <c r="DO58">
        <f>IFERROR(VLOOKUP($B58,'Raw Stats'!$AK$3:$AZ$528,15,FALSE),0)</f>
        <v>3</v>
      </c>
      <c r="DP58">
        <f>IFERROR(VLOOKUP($B58,'Raw Stats'!$AK$3:$AZ$528,16,FALSE),0)</f>
        <v>175</v>
      </c>
      <c r="DR58">
        <f>IFERROR(VLOOKUP($B58,'Raw Stats'!$S$3:$AH$528,3,FALSE),0)</f>
        <v>75</v>
      </c>
      <c r="DS58">
        <f>IFERROR(VLOOKUP($B58,'Raw Stats'!$S$3:$AH$528,4,FALSE),0)</f>
        <v>10</v>
      </c>
      <c r="DT58">
        <f>IFERROR(VLOOKUP($B58,'Raw Stats'!$S$3:$AH$528,5,FALSE),0)</f>
        <v>30</v>
      </c>
      <c r="DU58">
        <f>IFERROR(VLOOKUP($B58,'Raw Stats'!$S$3:$AH$528,6,FALSE),0)</f>
        <v>40</v>
      </c>
      <c r="DV58">
        <f>IFERROR(VLOOKUP($B58,'Raw Stats'!$S$3:$AH$528,7,FALSE),0)</f>
        <v>-19</v>
      </c>
      <c r="DW58">
        <f>IFERROR(VLOOKUP($B58,'Raw Stats'!$S$3:$AH$528,8,FALSE),0)</f>
        <v>39</v>
      </c>
      <c r="DX58">
        <f>IFERROR(VLOOKUP($B58,'Raw Stats'!$S$3:$AH$528,9,FALSE),0)</f>
        <v>95</v>
      </c>
      <c r="DY58">
        <f>IFERROR(VLOOKUP($B58,'Raw Stats'!$S$3:$AH$528,10,FALSE),0)</f>
        <v>126</v>
      </c>
      <c r="DZ58">
        <f>IFERROR(VLOOKUP($B58,'Raw Stats'!$S$3:$AH$528,11,FALSE)+VLOOKUP($B58,'Raw Stats'!$S$3:$AH$528,12,FALSE),0)</f>
        <v>22</v>
      </c>
      <c r="EA58">
        <f>IFERROR(VLOOKUP($B58,'Raw Stats'!$S$3:$AH$528,13,FALSE)+VLOOKUP($B58,'Raw Stats'!$S$3:$AH$528,14,FALSE),0)</f>
        <v>0</v>
      </c>
      <c r="EB58">
        <f>IFERROR(VLOOKUP($B58,'Raw Stats'!$S$3:$AH$528,15,FALSE),0)</f>
        <v>1</v>
      </c>
      <c r="EC58">
        <f>IFERROR(VLOOKUP($B58,'Raw Stats'!$S$3:$AH$528,16,FALSE),0)</f>
        <v>160</v>
      </c>
    </row>
    <row r="59" spans="1:133" x14ac:dyDescent="0.2">
      <c r="A59" s="33">
        <f>IFERROR(VLOOKUP(B59,Sheet2!$W$1:$X$300,2,FALSE),301)</f>
        <v>119</v>
      </c>
      <c r="B59" t="s">
        <v>66</v>
      </c>
      <c r="C59">
        <f t="shared" si="0"/>
        <v>1.1142463599214807</v>
      </c>
      <c r="D59">
        <f t="shared" si="1"/>
        <v>0.96952974006692694</v>
      </c>
      <c r="E59">
        <f t="shared" si="2"/>
        <v>0.92838641255035981</v>
      </c>
      <c r="F59">
        <f t="shared" si="3"/>
        <v>0.80414126920471951</v>
      </c>
      <c r="G59">
        <f t="shared" si="4"/>
        <v>0.93324494915120626</v>
      </c>
      <c r="H59">
        <v>1.01</v>
      </c>
      <c r="J59">
        <f>BS59*'Value Calculations'!$D$3</f>
        <v>10.193385715650948</v>
      </c>
      <c r="K59">
        <f>BT59*'Value Calculations'!$D$4</f>
        <v>8.4659303051608976</v>
      </c>
      <c r="L59">
        <f>BU59*'Value Calculations'!$D$5</f>
        <v>13.532243357698999</v>
      </c>
      <c r="M59">
        <f>BV59*'Value Calculations'!$D$6</f>
        <v>1.5007791830323542</v>
      </c>
      <c r="N59">
        <f>BW59*'Value Calculations'!$D$7</f>
        <v>3.3396253280745265</v>
      </c>
      <c r="O59">
        <f>BX59*'Value Calculations'!$D$8</f>
        <v>6.2545564420189619</v>
      </c>
      <c r="P59">
        <f>BY59*'Value Calculations'!$D$9</f>
        <v>4.156432742138052</v>
      </c>
      <c r="Q59">
        <f>BZ59*'Value Calculations'!$D$10</f>
        <v>5.4797471111430704</v>
      </c>
      <c r="R59">
        <f>CA59*'Value Calculations'!$D$11</f>
        <v>0</v>
      </c>
      <c r="S59">
        <f>CB59*'Value Calculations'!$D$12</f>
        <v>3.2555309583576562</v>
      </c>
      <c r="T59">
        <f>CC59*'Value Calculations'!$D$13</f>
        <v>15.133535891699301</v>
      </c>
      <c r="V59">
        <f>CF59*'Value Calculations'!$D$3</f>
        <v>8.9701794297728341</v>
      </c>
      <c r="W59">
        <f>CG59*'Value Calculations'!$D$4</f>
        <v>10.093993825384148</v>
      </c>
      <c r="X59">
        <f>CH59*'Value Calculations'!$D$5</f>
        <v>14.062919567804842</v>
      </c>
      <c r="Y59">
        <f>CI59*'Value Calculations'!$D$6</f>
        <v>0.12506493191936285</v>
      </c>
      <c r="Z59">
        <f>CJ59*'Value Calculations'!$D$7</f>
        <v>2.4607765575285985</v>
      </c>
      <c r="AA59">
        <f>CK59*'Value Calculations'!$D$8</f>
        <v>5.535641908453564</v>
      </c>
      <c r="AB59">
        <f>CL59*'Value Calculations'!$D$9</f>
        <v>4.2823852494755688</v>
      </c>
      <c r="AC59">
        <f>CM59*'Value Calculations'!$D$10</f>
        <v>6.2103800592954803</v>
      </c>
      <c r="AD59">
        <f>CN59*'Value Calculations'!$D$11</f>
        <v>0</v>
      </c>
      <c r="AE59">
        <f>CO59*'Value Calculations'!$D$12</f>
        <v>4.883296437536484</v>
      </c>
      <c r="AF59">
        <f>CP59*'Value Calculations'!$D$13</f>
        <v>17.059622277915576</v>
      </c>
      <c r="AH59">
        <f>CS59*'Value Calculations'!$D$3</f>
        <v>1.6309417145041516</v>
      </c>
      <c r="AI59">
        <f>CT59*'Value Calculations'!$D$4</f>
        <v>3.2561270404464993</v>
      </c>
      <c r="AJ59">
        <f>CU59*'Value Calculations'!$D$5</f>
        <v>3.7147334707409017</v>
      </c>
      <c r="AK59">
        <f>CV59*'Value Calculations'!$D$6</f>
        <v>-0.12506493191936285</v>
      </c>
      <c r="AL59">
        <f>CW59*'Value Calculations'!$D$7</f>
        <v>1.2303882787642992</v>
      </c>
      <c r="AM59">
        <f>CX59*'Value Calculations'!$D$8</f>
        <v>2.084852147339654</v>
      </c>
      <c r="AN59">
        <f>CY59*'Value Calculations'!$D$9</f>
        <v>1.1335725660376506</v>
      </c>
      <c r="AO59">
        <f>CZ59*'Value Calculations'!$D$10</f>
        <v>2.5572153185334328</v>
      </c>
      <c r="AP59">
        <f>DA59*'Value Calculations'!$D$11</f>
        <v>0</v>
      </c>
      <c r="AQ59">
        <f>DB59*'Value Calculations'!$D$12</f>
        <v>0.81388273958941404</v>
      </c>
      <c r="AR59">
        <f>DC59*'Value Calculations'!$D$13</f>
        <v>5.9846255571719968</v>
      </c>
      <c r="AT59">
        <f>DF59*'Value Calculations'!$D$3</f>
        <v>11.008856572903023</v>
      </c>
      <c r="AU59">
        <f>DG59*'Value Calculations'!$D$4</f>
        <v>5.2098032647143988</v>
      </c>
      <c r="AV59">
        <f>DH59*'Value Calculations'!$D$5</f>
        <v>11.409538517275626</v>
      </c>
      <c r="AW59">
        <f>DI59*'Value Calculations'!$D$6</f>
        <v>1.1255843872742657</v>
      </c>
      <c r="AX59">
        <f>DJ59*'Value Calculations'!$D$7</f>
        <v>2.4607765575285985</v>
      </c>
      <c r="AY59">
        <f>DK59*'Value Calculations'!$D$8</f>
        <v>4.4572701081054671</v>
      </c>
      <c r="AZ59">
        <f>DL59*'Value Calculations'!$D$9</f>
        <v>3.5266702054504684</v>
      </c>
      <c r="BA59">
        <f>DM59*'Value Calculations'!$D$10</f>
        <v>3.6531647407620471</v>
      </c>
      <c r="BB59">
        <f>DN59*'Value Calculations'!$D$11</f>
        <v>0</v>
      </c>
      <c r="BC59">
        <f>DO59*'Value Calculations'!$D$12</f>
        <v>2.441648218768242</v>
      </c>
      <c r="BD59">
        <f>DP59*'Value Calculations'!$D$13</f>
        <v>15.821423886776543</v>
      </c>
      <c r="BF59">
        <f>DS59*'Value Calculations'!$D$3</f>
        <v>8.5624440011467957</v>
      </c>
      <c r="BG59">
        <f>DT59*'Value Calculations'!$D$4</f>
        <v>8.7915430092055473</v>
      </c>
      <c r="BH59">
        <f>DU59*'Value Calculations'!$D$5</f>
        <v>12.736229042540234</v>
      </c>
      <c r="BI59">
        <f>DV59*'Value Calculations'!$D$6</f>
        <v>1.3757142511129914</v>
      </c>
      <c r="BJ59">
        <f>DW59*'Value Calculations'!$D$7</f>
        <v>4.1305892215658613</v>
      </c>
      <c r="BK59">
        <f>DX59*'Value Calculations'!$D$8</f>
        <v>6.1826649886624221</v>
      </c>
      <c r="BL59">
        <f>DY59*'Value Calculations'!$D$9</f>
        <v>4.5342902641506022</v>
      </c>
      <c r="BM59">
        <f>DZ59*'Value Calculations'!$D$10</f>
        <v>5.1144306370668655</v>
      </c>
      <c r="BN59">
        <f>EA59*'Value Calculations'!$D$11</f>
        <v>0</v>
      </c>
      <c r="BO59">
        <f>EB59*'Value Calculations'!$D$12</f>
        <v>4.0694136979470699</v>
      </c>
      <c r="BP59">
        <f>EC59*'Value Calculations'!$D$13</f>
        <v>18.229031869546887</v>
      </c>
      <c r="BR59">
        <f>IFERROR(VLOOKUP($B59,'Raw Stats'!$CM$3:$DC$884,3,FALSE),0)</f>
        <v>64</v>
      </c>
      <c r="BS59">
        <f>IFERROR(VLOOKUP($B59,'Raw Stats'!$CM$3:$DC$884,4,FALSE),0)</f>
        <v>25</v>
      </c>
      <c r="BT59">
        <f>IFERROR(VLOOKUP($B59,'Raw Stats'!$CM$3:$DC$884,5,FALSE),0)</f>
        <v>26</v>
      </c>
      <c r="BU59">
        <f>IFERROR(VLOOKUP($B59,'Raw Stats'!$CM$3:$DC$884,6,FALSE),0)</f>
        <v>51</v>
      </c>
      <c r="BV59">
        <f>IFERROR(VLOOKUP($B59,'Raw Stats'!$CM$3:$DC$884,7,FALSE),0)</f>
        <v>12</v>
      </c>
      <c r="BW59">
        <f>IFERROR(VLOOKUP($B59,'Raw Stats'!$CM$3:$DC$884,8,FALSE),0)</f>
        <v>38</v>
      </c>
      <c r="BX59">
        <f>IFERROR(VLOOKUP($B59,'Raw Stats'!$CM$3:$DC$884,9,FALSE),0)</f>
        <v>87</v>
      </c>
      <c r="BY59">
        <f>IFERROR(VLOOKUP($B59,'Raw Stats'!$CM$3:$DC$884,10,FALSE),0)</f>
        <v>33</v>
      </c>
      <c r="BZ59">
        <f>IFERROR(VLOOKUP($B59,'Raw Stats'!$CM$3:$DC$884,11,FALSE)+VLOOKUP($B59,'Raw Stats'!$CM$3:$DC$884,12,FALSE),0)</f>
        <v>15</v>
      </c>
      <c r="CA59">
        <f>IFERROR(VLOOKUP($B59,'Raw Stats'!$CM$3:$DC$884,13,FALSE)+VLOOKUP($B59,'Raw Stats'!$CM$3:$DC$884,14,FALSE),0)</f>
        <v>0</v>
      </c>
      <c r="CB59">
        <f>IFERROR(VLOOKUP($B59,'Raw Stats'!$CM$3:$DC$884,15,FALSE),0)</f>
        <v>4</v>
      </c>
      <c r="CC59">
        <f>IFERROR(VLOOKUP($B59,'Raw Stats'!$CM$3:$DC$884,16,FALSE),0)</f>
        <v>220</v>
      </c>
      <c r="CE59">
        <f>IFERROR(VLOOKUP($B59,'Raw Stats'!$BU$3:$CJ$528,3,FALSE),0)</f>
        <v>76</v>
      </c>
      <c r="CF59">
        <f>IFERROR(VLOOKUP($B59,'Raw Stats'!$BU$3:$CJ$528,4,FALSE),0)</f>
        <v>22</v>
      </c>
      <c r="CG59">
        <f>IFERROR(VLOOKUP($B59,'Raw Stats'!$BU$3:$CJ$5288,5,FALSE),0)</f>
        <v>31</v>
      </c>
      <c r="CH59">
        <f>IFERROR(VLOOKUP($B59,'Raw Stats'!$BU$3:$CJ$528,6,FALSE),0)</f>
        <v>53</v>
      </c>
      <c r="CI59">
        <f>IFERROR(VLOOKUP($B59,'Raw Stats'!$BU$3:$CJ$528,7,FALSE),0)</f>
        <v>1</v>
      </c>
      <c r="CJ59">
        <f>IFERROR(VLOOKUP($B59,'Raw Stats'!$BU$3:$CJ$528,8,FALSE),0)</f>
        <v>28</v>
      </c>
      <c r="CK59">
        <f>IFERROR(VLOOKUP($B59,'Raw Stats'!$BU$3:$CJ$528,9,FALSE),0)</f>
        <v>77</v>
      </c>
      <c r="CL59">
        <f>IFERROR(VLOOKUP($B59,'Raw Stats'!$BU$3:$CJ$528,10,FALSE),0)</f>
        <v>34</v>
      </c>
      <c r="CM59">
        <f>IFERROR(VLOOKUP($B59,'Raw Stats'!$BU$3:$CJ$528,11,FALSE)+VLOOKUP($B59,'Raw Stats'!$BU$3:$CJ$528,12,FALSE),0)</f>
        <v>17</v>
      </c>
      <c r="CN59">
        <f>IFERROR(VLOOKUP($B59,'Raw Stats'!$BU$3:$CJ$528,13,FALSE)+VLOOKUP($B59,'Raw Stats'!$BU$3:$CJ$528,14,FALSE),0)</f>
        <v>0</v>
      </c>
      <c r="CO59">
        <f>IFERROR(VLOOKUP($B59,'Raw Stats'!$BU$3:$CJ$528,15,FALSE),0)</f>
        <v>6</v>
      </c>
      <c r="CP59">
        <f>IFERROR(VLOOKUP($B59,'Raw Stats'!$BU$3:$CJ$528,16,FALSE),0)</f>
        <v>248</v>
      </c>
      <c r="CR59">
        <f>IFERROR(VLOOKUP($B59,'Raw Stats'!$BC$3:$BR$528,3,FALSE),0)</f>
        <v>24</v>
      </c>
      <c r="CS59">
        <f>IFERROR(VLOOKUP($B59,'Raw Stats'!$BC$3:$BR$528,4,FALSE),0)</f>
        <v>4</v>
      </c>
      <c r="CT59">
        <f>IFERROR(VLOOKUP($B59,'Raw Stats'!$BC$3:$BR$5288,5,FALSE),0)</f>
        <v>10</v>
      </c>
      <c r="CU59">
        <f>IFERROR(VLOOKUP($B59,'Raw Stats'!$BC$3:$BR$52888,6,FALSE),0)</f>
        <v>14</v>
      </c>
      <c r="CV59">
        <f>IFERROR(VLOOKUP($B59,'Raw Stats'!$BC$3:$BR$5288,7,FALSE),0)</f>
        <v>-1</v>
      </c>
      <c r="CW59">
        <f>IFERROR(VLOOKUP($B59,'Raw Stats'!$BC$3:$BR$5288,8,FALSE),0)</f>
        <v>14</v>
      </c>
      <c r="CX59">
        <f>IFERROR(VLOOKUP($B59,'Raw Stats'!$BC$3:$BR$5288,9,FALSE),0)</f>
        <v>29</v>
      </c>
      <c r="CY59">
        <f>IFERROR(VLOOKUP($B59,'Raw Stats'!$BC$3:$BR$5288,10,FALSE),0)</f>
        <v>9</v>
      </c>
      <c r="CZ59">
        <f>IFERROR(VLOOKUP($B59,'Raw Stats'!$BC$3:$BR$5288,11,FALSE)+VLOOKUP($B59,'Raw Stats'!$BC$3:$BR$5288,12,FALSE),0)</f>
        <v>7</v>
      </c>
      <c r="DA59">
        <f>IFERROR(VLOOKUP($B59,'Raw Stats'!$BC$3:$BR$5288,13,FALSE)+VLOOKUP($B59,'Raw Stats'!$BC$3:$BR$5288,14,FALSE),0)</f>
        <v>0</v>
      </c>
      <c r="DB59">
        <f>IFERROR(VLOOKUP($B59,'Raw Stats'!$BC$3:$BR$5288,15,FALSE),0)</f>
        <v>1</v>
      </c>
      <c r="DC59">
        <f>IFERROR(VLOOKUP($B59,'Raw Stats'!$BC$3:$BR$5288,16,FALSE),0)</f>
        <v>87</v>
      </c>
      <c r="DE59">
        <f>IFERROR(VLOOKUP($B59,'Raw Stats'!$AK$3:$AZ$528,3,FALSE),0)</f>
        <v>76</v>
      </c>
      <c r="DF59">
        <f>IFERROR(VLOOKUP($B59,'Raw Stats'!$AK$3:$AZ$528,4,FALSE),0)</f>
        <v>27</v>
      </c>
      <c r="DG59">
        <f>IFERROR(VLOOKUP($B59,'Raw Stats'!$AK$3:$AZ$528,5,FALSE),0)</f>
        <v>16</v>
      </c>
      <c r="DH59">
        <f>IFERROR(VLOOKUP($B59,'Raw Stats'!$AK$3:$AZ$528,6,FALSE),0)</f>
        <v>43</v>
      </c>
      <c r="DI59">
        <f>IFERROR(VLOOKUP($B59,'Raw Stats'!$AK$3:$AZ$528,7,FALSE),0)</f>
        <v>9</v>
      </c>
      <c r="DJ59">
        <f>IFERROR(VLOOKUP($B59,'Raw Stats'!$AK$3:$AZ$528,8,FALSE),0)</f>
        <v>28</v>
      </c>
      <c r="DK59">
        <f>IFERROR(VLOOKUP($B59,'Raw Stats'!$AK$3:$AZ$528,9,FALSE),0)</f>
        <v>62</v>
      </c>
      <c r="DL59">
        <f>IFERROR(VLOOKUP($B59,'Raw Stats'!$AK$3:$AZ$528,10,FALSE),0)</f>
        <v>28</v>
      </c>
      <c r="DM59">
        <f>IFERROR(VLOOKUP($B59,'Raw Stats'!$AK$3:$AZ$528,11,FALSE)+VLOOKUP($B59,'Raw Stats'!$AK$3:$AZ$528,12,FALSE),0)</f>
        <v>10</v>
      </c>
      <c r="DN59">
        <f>IFERROR(VLOOKUP($B59,'Raw Stats'!$AK$3:$AZ$528,13,FALSE)+VLOOKUP($B59,'Raw Stats'!$AK$3:$AZ$528,14,FALSE),0)</f>
        <v>0</v>
      </c>
      <c r="DO59">
        <f>IFERROR(VLOOKUP($B59,'Raw Stats'!$AK$3:$AZ$528,15,FALSE),0)</f>
        <v>3</v>
      </c>
      <c r="DP59">
        <f>IFERROR(VLOOKUP($B59,'Raw Stats'!$AK$3:$AZ$528,16,FALSE),0)</f>
        <v>230</v>
      </c>
      <c r="DR59">
        <f>IFERROR(VLOOKUP($B59,'Raw Stats'!$S$3:$AH$528,3,FALSE),0)</f>
        <v>79</v>
      </c>
      <c r="DS59">
        <f>IFERROR(VLOOKUP($B59,'Raw Stats'!$S$3:$AH$528,4,FALSE),0)</f>
        <v>21</v>
      </c>
      <c r="DT59">
        <f>IFERROR(VLOOKUP($B59,'Raw Stats'!$S$3:$AH$528,5,FALSE),0)</f>
        <v>27</v>
      </c>
      <c r="DU59">
        <f>IFERROR(VLOOKUP($B59,'Raw Stats'!$S$3:$AH$528,6,FALSE),0)</f>
        <v>48</v>
      </c>
      <c r="DV59">
        <f>IFERROR(VLOOKUP($B59,'Raw Stats'!$S$3:$AH$528,7,FALSE),0)</f>
        <v>11</v>
      </c>
      <c r="DW59">
        <f>IFERROR(VLOOKUP($B59,'Raw Stats'!$S$3:$AH$528,8,FALSE),0)</f>
        <v>47</v>
      </c>
      <c r="DX59">
        <f>IFERROR(VLOOKUP($B59,'Raw Stats'!$S$3:$AH$528,9,FALSE),0)</f>
        <v>86</v>
      </c>
      <c r="DY59">
        <f>IFERROR(VLOOKUP($B59,'Raw Stats'!$S$3:$AH$528,10,FALSE),0)</f>
        <v>36</v>
      </c>
      <c r="DZ59">
        <f>IFERROR(VLOOKUP($B59,'Raw Stats'!$S$3:$AH$528,11,FALSE)+VLOOKUP($B59,'Raw Stats'!$S$3:$AH$528,12,FALSE),0)</f>
        <v>14</v>
      </c>
      <c r="EA59">
        <f>IFERROR(VLOOKUP($B59,'Raw Stats'!$S$3:$AH$528,13,FALSE)+VLOOKUP($B59,'Raw Stats'!$S$3:$AH$528,14,FALSE),0)</f>
        <v>0</v>
      </c>
      <c r="EB59">
        <f>IFERROR(VLOOKUP($B59,'Raw Stats'!$S$3:$AH$528,15,FALSE),0)</f>
        <v>5</v>
      </c>
      <c r="EC59">
        <f>IFERROR(VLOOKUP($B59,'Raw Stats'!$S$3:$AH$528,16,FALSE),0)</f>
        <v>265</v>
      </c>
    </row>
    <row r="60" spans="1:133" x14ac:dyDescent="0.2">
      <c r="A60">
        <f>IFERROR(VLOOKUP(B60,Sheet2!$W$1:$X$300,2,FALSE),301)</f>
        <v>63</v>
      </c>
      <c r="B60" t="s">
        <v>144</v>
      </c>
      <c r="C60">
        <f t="shared" si="0"/>
        <v>1.0093720114223843</v>
      </c>
      <c r="D60">
        <f t="shared" si="1"/>
        <v>0</v>
      </c>
      <c r="E60">
        <f t="shared" si="2"/>
        <v>0</v>
      </c>
      <c r="F60">
        <f t="shared" si="3"/>
        <v>0</v>
      </c>
      <c r="G60">
        <f t="shared" si="4"/>
        <v>0</v>
      </c>
      <c r="J60">
        <f>BS60*'Value Calculations'!$D$3</f>
        <v>10.601121144276986</v>
      </c>
      <c r="K60">
        <f>BT60*'Value Calculations'!$D$4</f>
        <v>12.047670049652048</v>
      </c>
      <c r="L60">
        <f>BU60*'Value Calculations'!$D$5</f>
        <v>16.716300618334056</v>
      </c>
      <c r="M60">
        <f>BV60*'Value Calculations'!$D$6</f>
        <v>1.8759739787904428</v>
      </c>
      <c r="N60">
        <f>BW60*'Value Calculations'!$D$7</f>
        <v>2.1092370493102273</v>
      </c>
      <c r="O60">
        <f>BX60*'Value Calculations'!$D$8</f>
        <v>7.7642769625062975</v>
      </c>
      <c r="P60">
        <f>BY60*'Value Calculations'!$D$9</f>
        <v>3.5266702054504684</v>
      </c>
      <c r="Q60">
        <f>BZ60*'Value Calculations'!$D$10</f>
        <v>6.9410130074478893</v>
      </c>
      <c r="R60">
        <f>CA60*'Value Calculations'!$D$11</f>
        <v>0</v>
      </c>
      <c r="S60">
        <f>CB60*'Value Calculations'!$D$12</f>
        <v>4.883296437536484</v>
      </c>
      <c r="T60">
        <f>CC60*'Value Calculations'!$D$13</f>
        <v>16.30294548333061</v>
      </c>
      <c r="V60">
        <f>CF60*'Value Calculations'!$D$3</f>
        <v>0</v>
      </c>
      <c r="W60">
        <f>CG60*'Value Calculations'!$D$4</f>
        <v>1.3024508161785997</v>
      </c>
      <c r="X60">
        <f>CH60*'Value Calculations'!$D$5</f>
        <v>0</v>
      </c>
      <c r="Y60">
        <f>CI60*'Value Calculations'!$D$6</f>
        <v>0</v>
      </c>
      <c r="Z60">
        <f>CJ60*'Value Calculations'!$D$7</f>
        <v>0</v>
      </c>
      <c r="AA60">
        <f>CK60*'Value Calculations'!$D$8</f>
        <v>0</v>
      </c>
      <c r="AB60">
        <f>CL60*'Value Calculations'!$D$9</f>
        <v>0</v>
      </c>
      <c r="AC60">
        <f>CM60*'Value Calculations'!$D$10</f>
        <v>0</v>
      </c>
      <c r="AD60">
        <f>CN60*'Value Calculations'!$D$11</f>
        <v>0</v>
      </c>
      <c r="AE60">
        <f>CO60*'Value Calculations'!$D$12</f>
        <v>0</v>
      </c>
      <c r="AF60">
        <f>CP60*'Value Calculations'!$D$13</f>
        <v>0</v>
      </c>
      <c r="AH60">
        <f>CS60*'Value Calculations'!$D$3</f>
        <v>0</v>
      </c>
      <c r="AI60">
        <f>CT60*'Value Calculations'!$D$4</f>
        <v>0.32561270404464993</v>
      </c>
      <c r="AJ60">
        <f>CU60*'Value Calculations'!$D$5</f>
        <v>0.26533810505292155</v>
      </c>
      <c r="AK60">
        <f>CV60*'Value Calculations'!$D$6</f>
        <v>-0.62532465959681427</v>
      </c>
      <c r="AL60">
        <f>CW60*'Value Calculations'!$D$7</f>
        <v>0</v>
      </c>
      <c r="AM60">
        <f>CX60*'Value Calculations'!$D$8</f>
        <v>0.21567436006961938</v>
      </c>
      <c r="AN60">
        <f>CY60*'Value Calculations'!$D$9</f>
        <v>0</v>
      </c>
      <c r="AO60">
        <f>CZ60*'Value Calculations'!$D$10</f>
        <v>0</v>
      </c>
      <c r="AP60">
        <f>DA60*'Value Calculations'!$D$11</f>
        <v>0</v>
      </c>
      <c r="AQ60">
        <f>DB60*'Value Calculations'!$D$12</f>
        <v>0</v>
      </c>
      <c r="AR60">
        <f>DC60*'Value Calculations'!$D$13</f>
        <v>0.96304319310813735</v>
      </c>
      <c r="AT60">
        <f>DF60*'Value Calculations'!$D$3</f>
        <v>0</v>
      </c>
      <c r="AU60">
        <f>DG60*'Value Calculations'!$D$4</f>
        <v>0</v>
      </c>
      <c r="AV60">
        <f>DH60*'Value Calculations'!$D$5</f>
        <v>0</v>
      </c>
      <c r="AW60">
        <f>DI60*'Value Calculations'!$D$6</f>
        <v>0</v>
      </c>
      <c r="AX60">
        <f>DJ60*'Value Calculations'!$D$7</f>
        <v>0</v>
      </c>
      <c r="AY60">
        <f>DK60*'Value Calculations'!$D$8</f>
        <v>0</v>
      </c>
      <c r="AZ60">
        <f>DL60*'Value Calculations'!$D$9</f>
        <v>0</v>
      </c>
      <c r="BA60">
        <f>DM60*'Value Calculations'!$D$10</f>
        <v>0</v>
      </c>
      <c r="BB60">
        <f>DN60*'Value Calculations'!$D$11</f>
        <v>0</v>
      </c>
      <c r="BC60">
        <f>DO60*'Value Calculations'!$D$12</f>
        <v>0</v>
      </c>
      <c r="BD60">
        <f>DP60*'Value Calculations'!$D$13</f>
        <v>0</v>
      </c>
      <c r="BF60">
        <f>DS60*'Value Calculations'!$D$3</f>
        <v>0</v>
      </c>
      <c r="BG60">
        <f>DT60*'Value Calculations'!$D$4</f>
        <v>0</v>
      </c>
      <c r="BH60">
        <f>DU60*'Value Calculations'!$D$5</f>
        <v>0</v>
      </c>
      <c r="BI60">
        <f>DV60*'Value Calculations'!$D$6</f>
        <v>0</v>
      </c>
      <c r="BJ60">
        <f>DW60*'Value Calculations'!$D$7</f>
        <v>0</v>
      </c>
      <c r="BK60">
        <f>DX60*'Value Calculations'!$D$8</f>
        <v>0</v>
      </c>
      <c r="BL60">
        <f>DY60*'Value Calculations'!$D$9</f>
        <v>0</v>
      </c>
      <c r="BM60">
        <f>DZ60*'Value Calculations'!$D$10</f>
        <v>0</v>
      </c>
      <c r="BN60">
        <f>EA60*'Value Calculations'!$D$11</f>
        <v>0</v>
      </c>
      <c r="BO60">
        <f>EB60*'Value Calculations'!$D$12</f>
        <v>0</v>
      </c>
      <c r="BP60">
        <f>EC60*'Value Calculations'!$D$13</f>
        <v>0</v>
      </c>
      <c r="BR60">
        <f>IFERROR(VLOOKUP($B60,'Raw Stats'!$CM$3:$DC$884,3,FALSE),0)</f>
        <v>82</v>
      </c>
      <c r="BS60">
        <f>IFERROR(VLOOKUP($B60,'Raw Stats'!$CM$3:$DC$884,4,FALSE),0)</f>
        <v>26</v>
      </c>
      <c r="BT60">
        <f>IFERROR(VLOOKUP($B60,'Raw Stats'!$CM$3:$DC$884,5,FALSE),0)</f>
        <v>37</v>
      </c>
      <c r="BU60">
        <f>IFERROR(VLOOKUP($B60,'Raw Stats'!$CM$3:$DC$884,6,FALSE),0)</f>
        <v>63</v>
      </c>
      <c r="BV60">
        <f>IFERROR(VLOOKUP($B60,'Raw Stats'!$CM$3:$DC$884,7,FALSE),0)</f>
        <v>15</v>
      </c>
      <c r="BW60">
        <f>IFERROR(VLOOKUP($B60,'Raw Stats'!$CM$3:$DC$884,8,FALSE),0)</f>
        <v>24</v>
      </c>
      <c r="BX60">
        <f>IFERROR(VLOOKUP($B60,'Raw Stats'!$CM$3:$DC$884,9,FALSE),0)</f>
        <v>108</v>
      </c>
      <c r="BY60">
        <f>IFERROR(VLOOKUP($B60,'Raw Stats'!$CM$3:$DC$884,10,FALSE),0)</f>
        <v>28</v>
      </c>
      <c r="BZ60">
        <f>IFERROR(VLOOKUP($B60,'Raw Stats'!$CM$3:$DC$884,11,FALSE)+VLOOKUP($B60,'Raw Stats'!$CM$3:$DC$884,12,FALSE),0)</f>
        <v>19</v>
      </c>
      <c r="CA60">
        <f>IFERROR(VLOOKUP($B60,'Raw Stats'!$CM$3:$DC$884,13,FALSE)+VLOOKUP($B60,'Raw Stats'!$CM$3:$DC$884,14,FALSE),0)</f>
        <v>0</v>
      </c>
      <c r="CB60">
        <f>IFERROR(VLOOKUP($B60,'Raw Stats'!$CM$3:$DC$884,15,FALSE),0)</f>
        <v>6</v>
      </c>
      <c r="CC60">
        <f>IFERROR(VLOOKUP($B60,'Raw Stats'!$CM$3:$DC$884,16,FALSE),0)</f>
        <v>237</v>
      </c>
      <c r="CE60">
        <f>IFERROR(VLOOKUP($B60,'Raw Stats'!$BU$3:$CJ$528,3,FALSE),0)</f>
        <v>0</v>
      </c>
      <c r="CF60">
        <f>IFERROR(VLOOKUP($B60,'Raw Stats'!$BU$3:$CJ$528,4,FALSE),0)</f>
        <v>0</v>
      </c>
      <c r="CG60">
        <f>IFERROR(VLOOKUP($B60,'Raw Stats'!$BU$3:$CJ$5288,5,FALSE),0)</f>
        <v>4</v>
      </c>
      <c r="CH60">
        <f>IFERROR(VLOOKUP($B60,'Raw Stats'!$BU$3:$CJ$528,6,FALSE),0)</f>
        <v>0</v>
      </c>
      <c r="CI60">
        <f>IFERROR(VLOOKUP($B60,'Raw Stats'!$BU$3:$CJ$528,7,FALSE),0)</f>
        <v>0</v>
      </c>
      <c r="CJ60">
        <f>IFERROR(VLOOKUP($B60,'Raw Stats'!$BU$3:$CJ$528,8,FALSE),0)</f>
        <v>0</v>
      </c>
      <c r="CK60">
        <f>IFERROR(VLOOKUP($B60,'Raw Stats'!$BU$3:$CJ$528,9,FALSE),0)</f>
        <v>0</v>
      </c>
      <c r="CL60">
        <f>IFERROR(VLOOKUP($B60,'Raw Stats'!$BU$3:$CJ$528,10,FALSE),0)</f>
        <v>0</v>
      </c>
      <c r="CM60">
        <f>IFERROR(VLOOKUP($B60,'Raw Stats'!$BU$3:$CJ$528,11,FALSE)+VLOOKUP($B60,'Raw Stats'!$BU$3:$CJ$528,12,FALSE),0)</f>
        <v>0</v>
      </c>
      <c r="CN60">
        <f>IFERROR(VLOOKUP($B60,'Raw Stats'!$BU$3:$CJ$528,13,FALSE)+VLOOKUP($B60,'Raw Stats'!$BU$3:$CJ$528,14,FALSE),0)</f>
        <v>0</v>
      </c>
      <c r="CO60">
        <f>IFERROR(VLOOKUP($B60,'Raw Stats'!$BU$3:$CJ$528,15,FALSE),0)</f>
        <v>0</v>
      </c>
      <c r="CP60">
        <f>IFERROR(VLOOKUP($B60,'Raw Stats'!$BU$3:$CJ$528,16,FALSE),0)</f>
        <v>0</v>
      </c>
      <c r="CR60">
        <f>IFERROR(VLOOKUP($B60,'Raw Stats'!$BC$3:$BR$528,3,FALSE),0)</f>
        <v>0</v>
      </c>
      <c r="CS60">
        <f>IFERROR(VLOOKUP($B60,'Raw Stats'!$BC$3:$BR$528,4,FALSE),0)</f>
        <v>0</v>
      </c>
      <c r="CT60">
        <f>IFERROR(VLOOKUP($B60,'Raw Stats'!$BC$3:$BR$5288,5,FALSE),0)</f>
        <v>1</v>
      </c>
      <c r="CU60">
        <f>IFERROR(VLOOKUP($B60,'Raw Stats'!$BC$3:$BR$52888,6,FALSE),0)</f>
        <v>1</v>
      </c>
      <c r="CV60">
        <f>IFERROR(VLOOKUP($B60,'Raw Stats'!$BC$3:$BR$5288,7,FALSE),0)</f>
        <v>-5</v>
      </c>
      <c r="CW60">
        <f>IFERROR(VLOOKUP($B60,'Raw Stats'!$BC$3:$BR$5288,8,FALSE),0)</f>
        <v>0</v>
      </c>
      <c r="CX60">
        <f>IFERROR(VLOOKUP($B60,'Raw Stats'!$BC$3:$BR$5288,9,FALSE),0)</f>
        <v>3</v>
      </c>
      <c r="CY60">
        <f>IFERROR(VLOOKUP($B60,'Raw Stats'!$BC$3:$BR$5288,10,FALSE),0)</f>
        <v>0</v>
      </c>
      <c r="CZ60">
        <f>IFERROR(VLOOKUP($B60,'Raw Stats'!$BC$3:$BR$5288,11,FALSE)+VLOOKUP($B60,'Raw Stats'!$BC$3:$BR$5288,12,FALSE),0)</f>
        <v>0</v>
      </c>
      <c r="DA60">
        <f>IFERROR(VLOOKUP($B60,'Raw Stats'!$BC$3:$BR$5288,13,FALSE)+VLOOKUP($B60,'Raw Stats'!$BC$3:$BR$5288,14,FALSE),0)</f>
        <v>0</v>
      </c>
      <c r="DB60">
        <f>IFERROR(VLOOKUP($B60,'Raw Stats'!$BC$3:$BR$5288,15,FALSE),0)</f>
        <v>0</v>
      </c>
      <c r="DC60">
        <f>IFERROR(VLOOKUP($B60,'Raw Stats'!$BC$3:$BR$5288,16,FALSE),0)</f>
        <v>14</v>
      </c>
      <c r="DE60">
        <f>IFERROR(VLOOKUP($B60,'Raw Stats'!$AK$3:$AZ$528,3,FALSE),0)</f>
        <v>0</v>
      </c>
      <c r="DF60">
        <f>IFERROR(VLOOKUP($B60,'Raw Stats'!$AK$3:$AZ$528,4,FALSE),0)</f>
        <v>0</v>
      </c>
      <c r="DG60">
        <f>IFERROR(VLOOKUP($B60,'Raw Stats'!$AK$3:$AZ$528,5,FALSE),0)</f>
        <v>0</v>
      </c>
      <c r="DH60">
        <f>IFERROR(VLOOKUP($B60,'Raw Stats'!$AK$3:$AZ$528,6,FALSE),0)</f>
        <v>0</v>
      </c>
      <c r="DI60">
        <f>IFERROR(VLOOKUP($B60,'Raw Stats'!$AK$3:$AZ$528,7,FALSE),0)</f>
        <v>0</v>
      </c>
      <c r="DJ60">
        <f>IFERROR(VLOOKUP($B60,'Raw Stats'!$AK$3:$AZ$528,8,FALSE),0)</f>
        <v>0</v>
      </c>
      <c r="DK60">
        <f>IFERROR(VLOOKUP($B60,'Raw Stats'!$AK$3:$AZ$528,9,FALSE),0)</f>
        <v>0</v>
      </c>
      <c r="DL60">
        <f>IFERROR(VLOOKUP($B60,'Raw Stats'!$AK$3:$AZ$528,10,FALSE),0)</f>
        <v>0</v>
      </c>
      <c r="DM60">
        <f>IFERROR(VLOOKUP($B60,'Raw Stats'!$AK$3:$AZ$528,11,FALSE)+VLOOKUP($B60,'Raw Stats'!$AK$3:$AZ$528,12,FALSE),0)</f>
        <v>0</v>
      </c>
      <c r="DN60">
        <f>IFERROR(VLOOKUP($B60,'Raw Stats'!$AK$3:$AZ$528,13,FALSE)+VLOOKUP($B60,'Raw Stats'!$AK$3:$AZ$528,14,FALSE),0)</f>
        <v>0</v>
      </c>
      <c r="DO60">
        <f>IFERROR(VLOOKUP($B60,'Raw Stats'!$AK$3:$AZ$528,15,FALSE),0)</f>
        <v>0</v>
      </c>
      <c r="DP60">
        <f>IFERROR(VLOOKUP($B60,'Raw Stats'!$AK$3:$AZ$528,16,FALSE),0)</f>
        <v>0</v>
      </c>
      <c r="DR60">
        <f>IFERROR(VLOOKUP($B60,'Raw Stats'!$S$3:$AH$528,3,FALSE),0)</f>
        <v>0</v>
      </c>
      <c r="DS60">
        <f>IFERROR(VLOOKUP($B60,'Raw Stats'!$S$3:$AH$528,4,FALSE),0)</f>
        <v>0</v>
      </c>
      <c r="DT60">
        <f>IFERROR(VLOOKUP($B60,'Raw Stats'!$S$3:$AH$528,5,FALSE),0)</f>
        <v>0</v>
      </c>
      <c r="DU60">
        <f>IFERROR(VLOOKUP($B60,'Raw Stats'!$S$3:$AH$528,6,FALSE),0)</f>
        <v>0</v>
      </c>
      <c r="DV60">
        <f>IFERROR(VLOOKUP($B60,'Raw Stats'!$S$3:$AH$528,7,FALSE),0)</f>
        <v>0</v>
      </c>
      <c r="DW60">
        <f>IFERROR(VLOOKUP($B60,'Raw Stats'!$S$3:$AH$528,8,FALSE),0)</f>
        <v>0</v>
      </c>
      <c r="DX60">
        <f>IFERROR(VLOOKUP($B60,'Raw Stats'!$S$3:$AH$528,9,FALSE),0)</f>
        <v>0</v>
      </c>
      <c r="DY60">
        <f>IFERROR(VLOOKUP($B60,'Raw Stats'!$S$3:$AH$528,10,FALSE),0)</f>
        <v>0</v>
      </c>
      <c r="DZ60">
        <f>IFERROR(VLOOKUP($B60,'Raw Stats'!$S$3:$AH$528,11,FALSE)+VLOOKUP($B60,'Raw Stats'!$S$3:$AH$528,12,FALSE),0)</f>
        <v>0</v>
      </c>
      <c r="EA60">
        <f>IFERROR(VLOOKUP($B60,'Raw Stats'!$S$3:$AH$528,13,FALSE)+VLOOKUP($B60,'Raw Stats'!$S$3:$AH$528,14,FALSE),0)</f>
        <v>0</v>
      </c>
      <c r="EB60">
        <f>IFERROR(VLOOKUP($B60,'Raw Stats'!$S$3:$AH$528,15,FALSE),0)</f>
        <v>0</v>
      </c>
      <c r="EC60">
        <f>IFERROR(VLOOKUP($B60,'Raw Stats'!$S$3:$AH$528,16,FALSE),0)</f>
        <v>0</v>
      </c>
    </row>
    <row r="61" spans="1:133" x14ac:dyDescent="0.2">
      <c r="A61">
        <f>IFERROR(VLOOKUP(B61,Sheet2!$W$1:$X$300,2,FALSE),301)</f>
        <v>77</v>
      </c>
      <c r="B61" t="s">
        <v>692</v>
      </c>
      <c r="C61">
        <f t="shared" si="0"/>
        <v>1.0051538465420451</v>
      </c>
      <c r="D61">
        <f t="shared" si="1"/>
        <v>0.96808182375117391</v>
      </c>
      <c r="E61">
        <f t="shared" si="2"/>
        <v>0.79812039012727842</v>
      </c>
      <c r="F61">
        <f t="shared" si="3"/>
        <v>0.73287483498589345</v>
      </c>
      <c r="G61">
        <f t="shared" si="4"/>
        <v>0.41852424392380733</v>
      </c>
      <c r="H61">
        <v>1.01</v>
      </c>
      <c r="J61">
        <f>BS61*'Value Calculations'!$D$3</f>
        <v>9.3779148583988725</v>
      </c>
      <c r="K61">
        <f>BT61*'Value Calculations'!$D$4</f>
        <v>6.5122540808929985</v>
      </c>
      <c r="L61">
        <f>BU61*'Value Calculations'!$D$5</f>
        <v>11.409538517275626</v>
      </c>
      <c r="M61">
        <f>BV61*'Value Calculations'!$D$6</f>
        <v>-2.2511687745485314</v>
      </c>
      <c r="N61">
        <f>BW61*'Value Calculations'!$D$7</f>
        <v>3.5153950821837121</v>
      </c>
      <c r="O61">
        <f>BX61*'Value Calculations'!$D$8</f>
        <v>12.005872710542146</v>
      </c>
      <c r="P61">
        <f>BY61*'Value Calculations'!$D$9</f>
        <v>9.6983430649887872</v>
      </c>
      <c r="Q61">
        <f>BZ61*'Value Calculations'!$D$10</f>
        <v>7.3063294815240942</v>
      </c>
      <c r="R61">
        <f>CA61*'Value Calculations'!$D$11</f>
        <v>0.9907141480249374</v>
      </c>
      <c r="S61">
        <f>CB61*'Value Calculations'!$D$12</f>
        <v>5.6971791771258982</v>
      </c>
      <c r="T61">
        <f>CC61*'Value Calculations'!$D$13</f>
        <v>18.160243070039161</v>
      </c>
      <c r="V61">
        <f>CF61*'Value Calculations'!$D$3</f>
        <v>6.1160314293905689</v>
      </c>
      <c r="W61">
        <f>CG61*'Value Calculations'!$D$4</f>
        <v>9.4427684172948485</v>
      </c>
      <c r="X61">
        <f>CH61*'Value Calculations'!$D$5</f>
        <v>11.674876622328547</v>
      </c>
      <c r="Y61">
        <f>CI61*'Value Calculations'!$D$6</f>
        <v>-0.50025972767745142</v>
      </c>
      <c r="Z61">
        <f>CJ61*'Value Calculations'!$D$7</f>
        <v>4.3942438527296401</v>
      </c>
      <c r="AA61">
        <f>CK61*'Value Calculations'!$D$8</f>
        <v>9.6334547497763321</v>
      </c>
      <c r="AB61">
        <f>CL61*'Value Calculations'!$D$9</f>
        <v>10.076200587001338</v>
      </c>
      <c r="AC61">
        <f>CM61*'Value Calculations'!$D$10</f>
        <v>8.0369624296765032</v>
      </c>
      <c r="AD61">
        <f>CN61*'Value Calculations'!$D$11</f>
        <v>0</v>
      </c>
      <c r="AE61">
        <f>CO61*'Value Calculations'!$D$12</f>
        <v>4.883296437536484</v>
      </c>
      <c r="AF61">
        <f>CP61*'Value Calculations'!$D$13</f>
        <v>13.688971102037096</v>
      </c>
      <c r="AH61">
        <f>CS61*'Value Calculations'!$D$3</f>
        <v>1.2232062858781136</v>
      </c>
      <c r="AI61">
        <f>CT61*'Value Calculations'!$D$4</f>
        <v>6.8378667849376482</v>
      </c>
      <c r="AJ61">
        <f>CU61*'Value Calculations'!$D$5</f>
        <v>6.3681145212701171</v>
      </c>
      <c r="AK61">
        <f>CV61*'Value Calculations'!$D$6</f>
        <v>0.62532465959681427</v>
      </c>
      <c r="AL61">
        <f>CW61*'Value Calculations'!$D$7</f>
        <v>2.2850068034194129</v>
      </c>
      <c r="AM61">
        <f>CX61*'Value Calculations'!$D$8</f>
        <v>5.2480760950274048</v>
      </c>
      <c r="AN61">
        <f>CY61*'Value Calculations'!$D$9</f>
        <v>5.0381002935006691</v>
      </c>
      <c r="AO61">
        <f>CZ61*'Value Calculations'!$D$10</f>
        <v>2.9225317926096377</v>
      </c>
      <c r="AP61">
        <f>DA61*'Value Calculations'!$D$11</f>
        <v>0</v>
      </c>
      <c r="AQ61">
        <f>DB61*'Value Calculations'!$D$12</f>
        <v>0.81388273958941404</v>
      </c>
      <c r="AR61">
        <f>DC61*'Value Calculations'!$D$13</f>
        <v>6.9476687502801333</v>
      </c>
      <c r="AT61">
        <f>DF61*'Value Calculations'!$D$3</f>
        <v>5.300560572138493</v>
      </c>
      <c r="AU61">
        <f>DG61*'Value Calculations'!$D$4</f>
        <v>6.1866413768483488</v>
      </c>
      <c r="AV61">
        <f>DH61*'Value Calculations'!$D$5</f>
        <v>8.4908193616934895</v>
      </c>
      <c r="AW61">
        <f>DI61*'Value Calculations'!$D$6</f>
        <v>0</v>
      </c>
      <c r="AX61">
        <f>DJ61*'Value Calculations'!$D$7</f>
        <v>2.8123160657469697</v>
      </c>
      <c r="AY61">
        <f>DK61*'Value Calculations'!$D$8</f>
        <v>10.064803469915571</v>
      </c>
      <c r="AZ61">
        <f>DL61*'Value Calculations'!$D$9</f>
        <v>11.587630675051539</v>
      </c>
      <c r="BA61">
        <f>DM61*'Value Calculations'!$D$10</f>
        <v>2.9225317926096377</v>
      </c>
      <c r="BB61">
        <f>DN61*'Value Calculations'!$D$11</f>
        <v>0.9907141480249374</v>
      </c>
      <c r="BC61">
        <f>DO61*'Value Calculations'!$D$12</f>
        <v>1.6277654791788281</v>
      </c>
      <c r="BD61">
        <f>DP61*'Value Calculations'!$D$13</f>
        <v>10.111953527635443</v>
      </c>
      <c r="BF61">
        <f>DS61*'Value Calculations'!$D$3</f>
        <v>0.4077354286260379</v>
      </c>
      <c r="BG61">
        <f>DT61*'Value Calculations'!$D$4</f>
        <v>3.2561270404464993</v>
      </c>
      <c r="BH61">
        <f>DU61*'Value Calculations'!$D$5</f>
        <v>2.9187191555821368</v>
      </c>
      <c r="BI61">
        <f>DV61*'Value Calculations'!$D$6</f>
        <v>0.37519479575808856</v>
      </c>
      <c r="BJ61">
        <f>DW61*'Value Calculations'!$D$7</f>
        <v>2.1092370493102273</v>
      </c>
      <c r="BK61">
        <f>DX61*'Value Calculations'!$D$8</f>
        <v>2.9475495876181315</v>
      </c>
      <c r="BL61">
        <f>DY61*'Value Calculations'!$D$9</f>
        <v>3.9045277274630186</v>
      </c>
      <c r="BM61">
        <f>DZ61*'Value Calculations'!$D$10</f>
        <v>0.73063294815240942</v>
      </c>
      <c r="BN61">
        <f>EA61*'Value Calculations'!$D$11</f>
        <v>0</v>
      </c>
      <c r="BO61">
        <f>EB61*'Value Calculations'!$D$12</f>
        <v>0</v>
      </c>
      <c r="BP61">
        <f>EC61*'Value Calculations'!$D$13</f>
        <v>3.4394399753862048</v>
      </c>
      <c r="BR61">
        <f>IFERROR(VLOOKUP($B61,'Raw Stats'!$CM$3:$DC$884,3,FALSE),0)</f>
        <v>82</v>
      </c>
      <c r="BS61">
        <f>IFERROR(VLOOKUP($B61,'Raw Stats'!$CM$3:$DC$884,4,FALSE),0)</f>
        <v>23</v>
      </c>
      <c r="BT61">
        <f>IFERROR(VLOOKUP($B61,'Raw Stats'!$CM$3:$DC$884,5,FALSE),0)</f>
        <v>20</v>
      </c>
      <c r="BU61">
        <f>IFERROR(VLOOKUP($B61,'Raw Stats'!$CM$3:$DC$884,6,FALSE),0)</f>
        <v>43</v>
      </c>
      <c r="BV61">
        <f>IFERROR(VLOOKUP($B61,'Raw Stats'!$CM$3:$DC$884,7,FALSE),0)</f>
        <v>-18</v>
      </c>
      <c r="BW61">
        <f>IFERROR(VLOOKUP($B61,'Raw Stats'!$CM$3:$DC$884,8,FALSE),0)</f>
        <v>40</v>
      </c>
      <c r="BX61">
        <f>IFERROR(VLOOKUP($B61,'Raw Stats'!$CM$3:$DC$884,9,FALSE),0)</f>
        <v>167</v>
      </c>
      <c r="BY61">
        <f>IFERROR(VLOOKUP($B61,'Raw Stats'!$CM$3:$DC$884,10,FALSE),0)</f>
        <v>77</v>
      </c>
      <c r="BZ61">
        <f>IFERROR(VLOOKUP($B61,'Raw Stats'!$CM$3:$DC$884,11,FALSE)+VLOOKUP($B61,'Raw Stats'!$CM$3:$DC$884,12,FALSE),0)</f>
        <v>20</v>
      </c>
      <c r="CA61">
        <f>IFERROR(VLOOKUP($B61,'Raw Stats'!$CM$3:$DC$884,13,FALSE)+VLOOKUP($B61,'Raw Stats'!$CM$3:$DC$884,14,FALSE),0)</f>
        <v>1</v>
      </c>
      <c r="CB61">
        <f>IFERROR(VLOOKUP($B61,'Raw Stats'!$CM$3:$DC$884,15,FALSE),0)</f>
        <v>7</v>
      </c>
      <c r="CC61">
        <f>IFERROR(VLOOKUP($B61,'Raw Stats'!$CM$3:$DC$884,16,FALSE),0)</f>
        <v>264</v>
      </c>
      <c r="CE61">
        <f>IFERROR(VLOOKUP($B61,'Raw Stats'!$BU$3:$CJ$528,3,FALSE),0)</f>
        <v>80</v>
      </c>
      <c r="CF61">
        <f>IFERROR(VLOOKUP($B61,'Raw Stats'!$BU$3:$CJ$528,4,FALSE),0)</f>
        <v>15</v>
      </c>
      <c r="CG61">
        <f>IFERROR(VLOOKUP($B61,'Raw Stats'!$BU$3:$CJ$5288,5,FALSE),0)</f>
        <v>29</v>
      </c>
      <c r="CH61">
        <f>IFERROR(VLOOKUP($B61,'Raw Stats'!$BU$3:$CJ$528,6,FALSE),0)</f>
        <v>44</v>
      </c>
      <c r="CI61">
        <f>IFERROR(VLOOKUP($B61,'Raw Stats'!$BU$3:$CJ$528,7,FALSE),0)</f>
        <v>-4</v>
      </c>
      <c r="CJ61">
        <f>IFERROR(VLOOKUP($B61,'Raw Stats'!$BU$3:$CJ$528,8,FALSE),0)</f>
        <v>50</v>
      </c>
      <c r="CK61">
        <f>IFERROR(VLOOKUP($B61,'Raw Stats'!$BU$3:$CJ$528,9,FALSE),0)</f>
        <v>134</v>
      </c>
      <c r="CL61">
        <f>IFERROR(VLOOKUP($B61,'Raw Stats'!$BU$3:$CJ$528,10,FALSE),0)</f>
        <v>80</v>
      </c>
      <c r="CM61">
        <f>IFERROR(VLOOKUP($B61,'Raw Stats'!$BU$3:$CJ$528,11,FALSE)+VLOOKUP($B61,'Raw Stats'!$BU$3:$CJ$528,12,FALSE),0)</f>
        <v>22</v>
      </c>
      <c r="CN61">
        <f>IFERROR(VLOOKUP($B61,'Raw Stats'!$BU$3:$CJ$528,13,FALSE)+VLOOKUP($B61,'Raw Stats'!$BU$3:$CJ$528,14,FALSE),0)</f>
        <v>0</v>
      </c>
      <c r="CO61">
        <f>IFERROR(VLOOKUP($B61,'Raw Stats'!$BU$3:$CJ$528,15,FALSE),0)</f>
        <v>6</v>
      </c>
      <c r="CP61">
        <f>IFERROR(VLOOKUP($B61,'Raw Stats'!$BU$3:$CJ$528,16,FALSE),0)</f>
        <v>199</v>
      </c>
      <c r="CR61">
        <f>IFERROR(VLOOKUP($B61,'Raw Stats'!$BC$3:$BR$528,3,FALSE),0)</f>
        <v>48</v>
      </c>
      <c r="CS61">
        <f>IFERROR(VLOOKUP($B61,'Raw Stats'!$BC$3:$BR$528,4,FALSE),0)</f>
        <v>3</v>
      </c>
      <c r="CT61">
        <f>IFERROR(VLOOKUP($B61,'Raw Stats'!$BC$3:$BR$5288,5,FALSE),0)</f>
        <v>21</v>
      </c>
      <c r="CU61">
        <f>IFERROR(VLOOKUP($B61,'Raw Stats'!$BC$3:$BR$52888,6,FALSE),0)</f>
        <v>24</v>
      </c>
      <c r="CV61">
        <f>IFERROR(VLOOKUP($B61,'Raw Stats'!$BC$3:$BR$5288,7,FALSE),0)</f>
        <v>5</v>
      </c>
      <c r="CW61">
        <f>IFERROR(VLOOKUP($B61,'Raw Stats'!$BC$3:$BR$5288,8,FALSE),0)</f>
        <v>26</v>
      </c>
      <c r="CX61">
        <f>IFERROR(VLOOKUP($B61,'Raw Stats'!$BC$3:$BR$5288,9,FALSE),0)</f>
        <v>73</v>
      </c>
      <c r="CY61">
        <f>IFERROR(VLOOKUP($B61,'Raw Stats'!$BC$3:$BR$5288,10,FALSE),0)</f>
        <v>40</v>
      </c>
      <c r="CZ61">
        <f>IFERROR(VLOOKUP($B61,'Raw Stats'!$BC$3:$BR$5288,11,FALSE)+VLOOKUP($B61,'Raw Stats'!$BC$3:$BR$5288,12,FALSE),0)</f>
        <v>8</v>
      </c>
      <c r="DA61">
        <f>IFERROR(VLOOKUP($B61,'Raw Stats'!$BC$3:$BR$5288,13,FALSE)+VLOOKUP($B61,'Raw Stats'!$BC$3:$BR$5288,14,FALSE),0)</f>
        <v>0</v>
      </c>
      <c r="DB61">
        <f>IFERROR(VLOOKUP($B61,'Raw Stats'!$BC$3:$BR$5288,15,FALSE),0)</f>
        <v>1</v>
      </c>
      <c r="DC61">
        <f>IFERROR(VLOOKUP($B61,'Raw Stats'!$BC$3:$BR$5288,16,FALSE),0)</f>
        <v>101</v>
      </c>
      <c r="DE61">
        <f>IFERROR(VLOOKUP($B61,'Raw Stats'!$AK$3:$AZ$528,3,FALSE),0)</f>
        <v>82</v>
      </c>
      <c r="DF61">
        <f>IFERROR(VLOOKUP($B61,'Raw Stats'!$AK$3:$AZ$528,4,FALSE),0)</f>
        <v>13</v>
      </c>
      <c r="DG61">
        <f>IFERROR(VLOOKUP($B61,'Raw Stats'!$AK$3:$AZ$528,5,FALSE),0)</f>
        <v>19</v>
      </c>
      <c r="DH61">
        <f>IFERROR(VLOOKUP($B61,'Raw Stats'!$AK$3:$AZ$528,6,FALSE),0)</f>
        <v>32</v>
      </c>
      <c r="DI61">
        <f>IFERROR(VLOOKUP($B61,'Raw Stats'!$AK$3:$AZ$528,7,FALSE),0)</f>
        <v>0</v>
      </c>
      <c r="DJ61">
        <f>IFERROR(VLOOKUP($B61,'Raw Stats'!$AK$3:$AZ$528,8,FALSE),0)</f>
        <v>32</v>
      </c>
      <c r="DK61">
        <f>IFERROR(VLOOKUP($B61,'Raw Stats'!$AK$3:$AZ$528,9,FALSE),0)</f>
        <v>140</v>
      </c>
      <c r="DL61">
        <f>IFERROR(VLOOKUP($B61,'Raw Stats'!$AK$3:$AZ$528,10,FALSE),0)</f>
        <v>92</v>
      </c>
      <c r="DM61">
        <f>IFERROR(VLOOKUP($B61,'Raw Stats'!$AK$3:$AZ$528,11,FALSE)+VLOOKUP($B61,'Raw Stats'!$AK$3:$AZ$528,12,FALSE),0)</f>
        <v>8</v>
      </c>
      <c r="DN61">
        <f>IFERROR(VLOOKUP($B61,'Raw Stats'!$AK$3:$AZ$528,13,FALSE)+VLOOKUP($B61,'Raw Stats'!$AK$3:$AZ$528,14,FALSE),0)</f>
        <v>1</v>
      </c>
      <c r="DO61">
        <f>IFERROR(VLOOKUP($B61,'Raw Stats'!$AK$3:$AZ$528,15,FALSE),0)</f>
        <v>2</v>
      </c>
      <c r="DP61">
        <f>IFERROR(VLOOKUP($B61,'Raw Stats'!$AK$3:$AZ$528,16,FALSE),0)</f>
        <v>147</v>
      </c>
      <c r="DR61">
        <f>IFERROR(VLOOKUP($B61,'Raw Stats'!$S$3:$AH$528,3,FALSE),0)</f>
        <v>48</v>
      </c>
      <c r="DS61">
        <f>IFERROR(VLOOKUP($B61,'Raw Stats'!$S$3:$AH$528,4,FALSE),0)</f>
        <v>1</v>
      </c>
      <c r="DT61">
        <f>IFERROR(VLOOKUP($B61,'Raw Stats'!$S$3:$AH$528,5,FALSE),0)</f>
        <v>10</v>
      </c>
      <c r="DU61">
        <f>IFERROR(VLOOKUP($B61,'Raw Stats'!$S$3:$AH$528,6,FALSE),0)</f>
        <v>11</v>
      </c>
      <c r="DV61">
        <f>IFERROR(VLOOKUP($B61,'Raw Stats'!$S$3:$AH$528,7,FALSE),0)</f>
        <v>3</v>
      </c>
      <c r="DW61">
        <f>IFERROR(VLOOKUP($B61,'Raw Stats'!$S$3:$AH$528,8,FALSE),0)</f>
        <v>24</v>
      </c>
      <c r="DX61">
        <f>IFERROR(VLOOKUP($B61,'Raw Stats'!$S$3:$AH$528,9,FALSE),0)</f>
        <v>41</v>
      </c>
      <c r="DY61">
        <f>IFERROR(VLOOKUP($B61,'Raw Stats'!$S$3:$AH$528,10,FALSE),0)</f>
        <v>31</v>
      </c>
      <c r="DZ61">
        <f>IFERROR(VLOOKUP($B61,'Raw Stats'!$S$3:$AH$528,11,FALSE)+VLOOKUP($B61,'Raw Stats'!$S$3:$AH$528,12,FALSE),0)</f>
        <v>2</v>
      </c>
      <c r="EA61">
        <f>IFERROR(VLOOKUP($B61,'Raw Stats'!$S$3:$AH$528,13,FALSE)+VLOOKUP($B61,'Raw Stats'!$S$3:$AH$528,14,FALSE),0)</f>
        <v>0</v>
      </c>
      <c r="EB61">
        <f>IFERROR(VLOOKUP($B61,'Raw Stats'!$S$3:$AH$528,15,FALSE),0)</f>
        <v>0</v>
      </c>
      <c r="EC61">
        <f>IFERROR(VLOOKUP($B61,'Raw Stats'!$S$3:$AH$528,16,FALSE),0)</f>
        <v>50</v>
      </c>
    </row>
    <row r="62" spans="1:133" x14ac:dyDescent="0.2">
      <c r="A62" s="33">
        <f>IFERROR(VLOOKUP(B62,Sheet2!$W$1:$X$300,2,FALSE),301)</f>
        <v>113</v>
      </c>
      <c r="B62" t="s">
        <v>70</v>
      </c>
      <c r="C62">
        <f t="shared" si="0"/>
        <v>0.99470889850134947</v>
      </c>
      <c r="D62">
        <f t="shared" si="1"/>
        <v>1.0153078217827287</v>
      </c>
      <c r="E62">
        <f t="shared" si="2"/>
        <v>1.020654904116747</v>
      </c>
      <c r="F62">
        <f t="shared" si="3"/>
        <v>1.0034216802852394</v>
      </c>
      <c r="G62">
        <f t="shared" si="4"/>
        <v>1.3756556059799974</v>
      </c>
      <c r="H62">
        <v>1.01</v>
      </c>
      <c r="J62">
        <f>BS62*'Value Calculations'!$D$3</f>
        <v>8.1547085725207573</v>
      </c>
      <c r="K62">
        <f>BT62*'Value Calculations'!$D$4</f>
        <v>8.7915430092055473</v>
      </c>
      <c r="L62">
        <f>BU62*'Value Calculations'!$D$5</f>
        <v>12.470890937487313</v>
      </c>
      <c r="M62">
        <f>BV62*'Value Calculations'!$D$6</f>
        <v>-0.62532465959681427</v>
      </c>
      <c r="N62">
        <f>BW62*'Value Calculations'!$D$7</f>
        <v>6.5913657790944598</v>
      </c>
      <c r="O62">
        <f>BX62*'Value Calculations'!$D$8</f>
        <v>12.149655617255224</v>
      </c>
      <c r="P62">
        <f>BY62*'Value Calculations'!$D$9</f>
        <v>8.6907230062886534</v>
      </c>
      <c r="Q62">
        <f>BZ62*'Value Calculations'!$D$10</f>
        <v>4.0184812148382516</v>
      </c>
      <c r="R62">
        <f>CA62*'Value Calculations'!$D$11</f>
        <v>2.9721424440748123</v>
      </c>
      <c r="S62">
        <f>CB62*'Value Calculations'!$D$12</f>
        <v>3.2555309583576562</v>
      </c>
      <c r="T62">
        <f>CC62*'Value Calculations'!$D$13</f>
        <v>14.101703899083439</v>
      </c>
      <c r="V62">
        <f>CF62*'Value Calculations'!$D$3</f>
        <v>10.193385715650948</v>
      </c>
      <c r="W62">
        <f>CG62*'Value Calculations'!$D$4</f>
        <v>5.8610286728036982</v>
      </c>
      <c r="X62">
        <f>CH62*'Value Calculations'!$D$5</f>
        <v>11.409538517275626</v>
      </c>
      <c r="Y62">
        <f>CI62*'Value Calculations'!$D$6</f>
        <v>-1.8759739787904428</v>
      </c>
      <c r="Z62">
        <f>CJ62*'Value Calculations'!$D$7</f>
        <v>7.1186750414220175</v>
      </c>
      <c r="AA62">
        <f>CK62*'Value Calculations'!$D$8</f>
        <v>9.5615632964197914</v>
      </c>
      <c r="AB62">
        <f>CL62*'Value Calculations'!$D$9</f>
        <v>8.5647704989511375</v>
      </c>
      <c r="AC62">
        <f>CM62*'Value Calculations'!$D$10</f>
        <v>5.8450635852192754</v>
      </c>
      <c r="AD62">
        <f>CN62*'Value Calculations'!$D$11</f>
        <v>0.9907141480249374</v>
      </c>
      <c r="AE62">
        <f>CO62*'Value Calculations'!$D$12</f>
        <v>4.0694136979470699</v>
      </c>
      <c r="AF62">
        <f>CP62*'Value Calculations'!$D$13</f>
        <v>16.440523082346058</v>
      </c>
      <c r="AH62">
        <f>CS62*'Value Calculations'!$D$3</f>
        <v>1.6309417145041516</v>
      </c>
      <c r="AI62">
        <f>CT62*'Value Calculations'!$D$4</f>
        <v>2.9305143364018491</v>
      </c>
      <c r="AJ62">
        <f>CU62*'Value Calculations'!$D$5</f>
        <v>3.4493953656879803</v>
      </c>
      <c r="AK62">
        <f>CV62*'Value Calculations'!$D$6</f>
        <v>-0.62532465959681427</v>
      </c>
      <c r="AL62">
        <f>CW62*'Value Calculations'!$D$7</f>
        <v>1.0546185246551136</v>
      </c>
      <c r="AM62">
        <f>CX62*'Value Calculations'!$D$8</f>
        <v>2.1567436006961938</v>
      </c>
      <c r="AN62">
        <f>CY62*'Value Calculations'!$D$9</f>
        <v>1.6373825953877175</v>
      </c>
      <c r="AO62">
        <f>CZ62*'Value Calculations'!$D$10</f>
        <v>1.8265823703810236</v>
      </c>
      <c r="AP62">
        <f>DA62*'Value Calculations'!$D$11</f>
        <v>0</v>
      </c>
      <c r="AQ62">
        <f>DB62*'Value Calculations'!$D$12</f>
        <v>0.81388273958941404</v>
      </c>
      <c r="AR62">
        <f>DC62*'Value Calculations'!$D$13</f>
        <v>2.4763967822780675</v>
      </c>
      <c r="AT62">
        <f>DF62*'Value Calculations'!$D$3</f>
        <v>8.9701794297728341</v>
      </c>
      <c r="AU62">
        <f>DG62*'Value Calculations'!$D$4</f>
        <v>8.7915430092055473</v>
      </c>
      <c r="AV62">
        <f>DH62*'Value Calculations'!$D$5</f>
        <v>13.001567147593155</v>
      </c>
      <c r="AW62">
        <f>DI62*'Value Calculations'!$D$6</f>
        <v>1.3757142511129914</v>
      </c>
      <c r="AX62">
        <f>DJ62*'Value Calculations'!$D$7</f>
        <v>4.9215531150571969</v>
      </c>
      <c r="AY62">
        <f>DK62*'Value Calculations'!$D$8</f>
        <v>7.7642769625062975</v>
      </c>
      <c r="AZ62">
        <f>DL62*'Value Calculations'!$D$9</f>
        <v>7.431197932913487</v>
      </c>
      <c r="BA62">
        <f>DM62*'Value Calculations'!$D$10</f>
        <v>6.9410130074478893</v>
      </c>
      <c r="BB62">
        <f>DN62*'Value Calculations'!$D$11</f>
        <v>1.9814282960498748</v>
      </c>
      <c r="BC62">
        <f>DO62*'Value Calculations'!$D$12</f>
        <v>0.81388273958941404</v>
      </c>
      <c r="BD62">
        <f>DP62*'Value Calculations'!$D$13</f>
        <v>15.27111349071475</v>
      </c>
      <c r="BF62">
        <f>DS62*'Value Calculations'!$D$3</f>
        <v>16.717152573667555</v>
      </c>
      <c r="BG62">
        <f>DT62*'Value Calculations'!$D$4</f>
        <v>10.419606529428798</v>
      </c>
      <c r="BH62">
        <f>DU62*'Value Calculations'!$D$5</f>
        <v>19.369681668863272</v>
      </c>
      <c r="BI62">
        <f>DV62*'Value Calculations'!$D$6</f>
        <v>3.0015583660647085</v>
      </c>
      <c r="BJ62">
        <f>DW62*'Value Calculations'!$D$7</f>
        <v>5.800401885603125</v>
      </c>
      <c r="BK62">
        <f>DX62*'Value Calculations'!$D$8</f>
        <v>8.9145402162109342</v>
      </c>
      <c r="BL62">
        <f>DY62*'Value Calculations'!$D$9</f>
        <v>10.076200587001338</v>
      </c>
      <c r="BM62">
        <f>DZ62*'Value Calculations'!$D$10</f>
        <v>10.959494222286141</v>
      </c>
      <c r="BN62">
        <f>EA62*'Value Calculations'!$D$11</f>
        <v>3.9628565920997496</v>
      </c>
      <c r="BO62">
        <f>EB62*'Value Calculations'!$D$12</f>
        <v>5.6971791771258982</v>
      </c>
      <c r="BP62">
        <f>EC62*'Value Calculations'!$D$13</f>
        <v>17.885087872008263</v>
      </c>
      <c r="BR62">
        <f>IFERROR(VLOOKUP($B62,'Raw Stats'!$CM$3:$DC$884,3,FALSE),0)</f>
        <v>81</v>
      </c>
      <c r="BS62">
        <f>IFERROR(VLOOKUP($B62,'Raw Stats'!$CM$3:$DC$884,4,FALSE),0)</f>
        <v>20</v>
      </c>
      <c r="BT62">
        <f>IFERROR(VLOOKUP($B62,'Raw Stats'!$CM$3:$DC$884,5,FALSE),0)</f>
        <v>27</v>
      </c>
      <c r="BU62">
        <f>IFERROR(VLOOKUP($B62,'Raw Stats'!$CM$3:$DC$884,6,FALSE),0)</f>
        <v>47</v>
      </c>
      <c r="BV62">
        <f>IFERROR(VLOOKUP($B62,'Raw Stats'!$CM$3:$DC$884,7,FALSE),0)</f>
        <v>-5</v>
      </c>
      <c r="BW62">
        <f>IFERROR(VLOOKUP($B62,'Raw Stats'!$CM$3:$DC$884,8,FALSE),0)</f>
        <v>75</v>
      </c>
      <c r="BX62">
        <f>IFERROR(VLOOKUP($B62,'Raw Stats'!$CM$3:$DC$884,9,FALSE),0)</f>
        <v>169</v>
      </c>
      <c r="BY62">
        <f>IFERROR(VLOOKUP($B62,'Raw Stats'!$CM$3:$DC$884,10,FALSE),0)</f>
        <v>69</v>
      </c>
      <c r="BZ62">
        <f>IFERROR(VLOOKUP($B62,'Raw Stats'!$CM$3:$DC$884,11,FALSE)+VLOOKUP($B62,'Raw Stats'!$CM$3:$DC$884,12,FALSE),0)</f>
        <v>11</v>
      </c>
      <c r="CA62">
        <f>IFERROR(VLOOKUP($B62,'Raw Stats'!$CM$3:$DC$884,13,FALSE)+VLOOKUP($B62,'Raw Stats'!$CM$3:$DC$884,14,FALSE),0)</f>
        <v>3</v>
      </c>
      <c r="CB62">
        <f>IFERROR(VLOOKUP($B62,'Raw Stats'!$CM$3:$DC$884,15,FALSE),0)</f>
        <v>4</v>
      </c>
      <c r="CC62">
        <f>IFERROR(VLOOKUP($B62,'Raw Stats'!$CM$3:$DC$884,16,FALSE),0)</f>
        <v>205</v>
      </c>
      <c r="CE62">
        <f>IFERROR(VLOOKUP($B62,'Raw Stats'!$BU$3:$CJ$528,3,FALSE),0)</f>
        <v>77</v>
      </c>
      <c r="CF62">
        <f>IFERROR(VLOOKUP($B62,'Raw Stats'!$BU$3:$CJ$528,4,FALSE),0)</f>
        <v>25</v>
      </c>
      <c r="CG62">
        <f>IFERROR(VLOOKUP($B62,'Raw Stats'!$BU$3:$CJ$5288,5,FALSE),0)</f>
        <v>18</v>
      </c>
      <c r="CH62">
        <f>IFERROR(VLOOKUP($B62,'Raw Stats'!$BU$3:$CJ$528,6,FALSE),0)</f>
        <v>43</v>
      </c>
      <c r="CI62">
        <f>IFERROR(VLOOKUP($B62,'Raw Stats'!$BU$3:$CJ$528,7,FALSE),0)</f>
        <v>-15</v>
      </c>
      <c r="CJ62">
        <f>IFERROR(VLOOKUP($B62,'Raw Stats'!$BU$3:$CJ$528,8,FALSE),0)</f>
        <v>81</v>
      </c>
      <c r="CK62">
        <f>IFERROR(VLOOKUP($B62,'Raw Stats'!$BU$3:$CJ$528,9,FALSE),0)</f>
        <v>133</v>
      </c>
      <c r="CL62">
        <f>IFERROR(VLOOKUP($B62,'Raw Stats'!$BU$3:$CJ$528,10,FALSE),0)</f>
        <v>68</v>
      </c>
      <c r="CM62">
        <f>IFERROR(VLOOKUP($B62,'Raw Stats'!$BU$3:$CJ$528,11,FALSE)+VLOOKUP($B62,'Raw Stats'!$BU$3:$CJ$528,12,FALSE),0)</f>
        <v>16</v>
      </c>
      <c r="CN62">
        <f>IFERROR(VLOOKUP($B62,'Raw Stats'!$BU$3:$CJ$528,13,FALSE)+VLOOKUP($B62,'Raw Stats'!$BU$3:$CJ$528,14,FALSE),0)</f>
        <v>1</v>
      </c>
      <c r="CO62">
        <f>IFERROR(VLOOKUP($B62,'Raw Stats'!$BU$3:$CJ$528,15,FALSE),0)</f>
        <v>5</v>
      </c>
      <c r="CP62">
        <f>IFERROR(VLOOKUP($B62,'Raw Stats'!$BU$3:$CJ$528,16,FALSE),0)</f>
        <v>239</v>
      </c>
      <c r="CR62">
        <f>IFERROR(VLOOKUP($B62,'Raw Stats'!$BC$3:$BR$528,3,FALSE),0)</f>
        <v>17</v>
      </c>
      <c r="CS62">
        <f>IFERROR(VLOOKUP($B62,'Raw Stats'!$BC$3:$BR$528,4,FALSE),0)</f>
        <v>4</v>
      </c>
      <c r="CT62">
        <f>IFERROR(VLOOKUP($B62,'Raw Stats'!$BC$3:$BR$5288,5,FALSE),0)</f>
        <v>9</v>
      </c>
      <c r="CU62">
        <f>IFERROR(VLOOKUP($B62,'Raw Stats'!$BC$3:$BR$52888,6,FALSE),0)</f>
        <v>13</v>
      </c>
      <c r="CV62">
        <f>IFERROR(VLOOKUP($B62,'Raw Stats'!$BC$3:$BR$5288,7,FALSE),0)</f>
        <v>-5</v>
      </c>
      <c r="CW62">
        <f>IFERROR(VLOOKUP($B62,'Raw Stats'!$BC$3:$BR$5288,8,FALSE),0)</f>
        <v>12</v>
      </c>
      <c r="CX62">
        <f>IFERROR(VLOOKUP($B62,'Raw Stats'!$BC$3:$BR$5288,9,FALSE),0)</f>
        <v>30</v>
      </c>
      <c r="CY62">
        <f>IFERROR(VLOOKUP($B62,'Raw Stats'!$BC$3:$BR$5288,10,FALSE),0)</f>
        <v>13</v>
      </c>
      <c r="CZ62">
        <f>IFERROR(VLOOKUP($B62,'Raw Stats'!$BC$3:$BR$5288,11,FALSE)+VLOOKUP($B62,'Raw Stats'!$BC$3:$BR$5288,12,FALSE),0)</f>
        <v>5</v>
      </c>
      <c r="DA62">
        <f>IFERROR(VLOOKUP($B62,'Raw Stats'!$BC$3:$BR$5288,13,FALSE)+VLOOKUP($B62,'Raw Stats'!$BC$3:$BR$5288,14,FALSE),0)</f>
        <v>0</v>
      </c>
      <c r="DB62">
        <f>IFERROR(VLOOKUP($B62,'Raw Stats'!$BC$3:$BR$5288,15,FALSE),0)</f>
        <v>1</v>
      </c>
      <c r="DC62">
        <f>IFERROR(VLOOKUP($B62,'Raw Stats'!$BC$3:$BR$5288,16,FALSE),0)</f>
        <v>36</v>
      </c>
      <c r="DE62">
        <f>IFERROR(VLOOKUP($B62,'Raw Stats'!$AK$3:$AZ$528,3,FALSE),0)</f>
        <v>77</v>
      </c>
      <c r="DF62">
        <f>IFERROR(VLOOKUP($B62,'Raw Stats'!$AK$3:$AZ$528,4,FALSE),0)</f>
        <v>22</v>
      </c>
      <c r="DG62">
        <f>IFERROR(VLOOKUP($B62,'Raw Stats'!$AK$3:$AZ$528,5,FALSE),0)</f>
        <v>27</v>
      </c>
      <c r="DH62">
        <f>IFERROR(VLOOKUP($B62,'Raw Stats'!$AK$3:$AZ$528,6,FALSE),0)</f>
        <v>49</v>
      </c>
      <c r="DI62">
        <f>IFERROR(VLOOKUP($B62,'Raw Stats'!$AK$3:$AZ$528,7,FALSE),0)</f>
        <v>11</v>
      </c>
      <c r="DJ62">
        <f>IFERROR(VLOOKUP($B62,'Raw Stats'!$AK$3:$AZ$528,8,FALSE),0)</f>
        <v>56</v>
      </c>
      <c r="DK62">
        <f>IFERROR(VLOOKUP($B62,'Raw Stats'!$AK$3:$AZ$528,9,FALSE),0)</f>
        <v>108</v>
      </c>
      <c r="DL62">
        <f>IFERROR(VLOOKUP($B62,'Raw Stats'!$AK$3:$AZ$528,10,FALSE),0)</f>
        <v>59</v>
      </c>
      <c r="DM62">
        <f>IFERROR(VLOOKUP($B62,'Raw Stats'!$AK$3:$AZ$528,11,FALSE)+VLOOKUP($B62,'Raw Stats'!$AK$3:$AZ$528,12,FALSE),0)</f>
        <v>19</v>
      </c>
      <c r="DN62">
        <f>IFERROR(VLOOKUP($B62,'Raw Stats'!$AK$3:$AZ$528,13,FALSE)+VLOOKUP($B62,'Raw Stats'!$AK$3:$AZ$528,14,FALSE),0)</f>
        <v>2</v>
      </c>
      <c r="DO62">
        <f>IFERROR(VLOOKUP($B62,'Raw Stats'!$AK$3:$AZ$528,15,FALSE),0)</f>
        <v>1</v>
      </c>
      <c r="DP62">
        <f>IFERROR(VLOOKUP($B62,'Raw Stats'!$AK$3:$AZ$528,16,FALSE),0)</f>
        <v>222</v>
      </c>
      <c r="DR62">
        <f>IFERROR(VLOOKUP($B62,'Raw Stats'!$S$3:$AH$528,3,FALSE),0)</f>
        <v>82</v>
      </c>
      <c r="DS62">
        <f>IFERROR(VLOOKUP($B62,'Raw Stats'!$S$3:$AH$528,4,FALSE),0)</f>
        <v>41</v>
      </c>
      <c r="DT62">
        <f>IFERROR(VLOOKUP($B62,'Raw Stats'!$S$3:$AH$528,5,FALSE),0)</f>
        <v>32</v>
      </c>
      <c r="DU62">
        <f>IFERROR(VLOOKUP($B62,'Raw Stats'!$S$3:$AH$528,6,FALSE),0)</f>
        <v>73</v>
      </c>
      <c r="DV62">
        <f>IFERROR(VLOOKUP($B62,'Raw Stats'!$S$3:$AH$528,7,FALSE),0)</f>
        <v>24</v>
      </c>
      <c r="DW62">
        <f>IFERROR(VLOOKUP($B62,'Raw Stats'!$S$3:$AH$528,8,FALSE),0)</f>
        <v>66</v>
      </c>
      <c r="DX62">
        <f>IFERROR(VLOOKUP($B62,'Raw Stats'!$S$3:$AH$528,9,FALSE),0)</f>
        <v>124</v>
      </c>
      <c r="DY62">
        <f>IFERROR(VLOOKUP($B62,'Raw Stats'!$S$3:$AH$528,10,FALSE),0)</f>
        <v>80</v>
      </c>
      <c r="DZ62">
        <f>IFERROR(VLOOKUP($B62,'Raw Stats'!$S$3:$AH$528,11,FALSE)+VLOOKUP($B62,'Raw Stats'!$S$3:$AH$528,12,FALSE),0)</f>
        <v>30</v>
      </c>
      <c r="EA62">
        <f>IFERROR(VLOOKUP($B62,'Raw Stats'!$S$3:$AH$528,13,FALSE)+VLOOKUP($B62,'Raw Stats'!$S$3:$AH$528,14,FALSE),0)</f>
        <v>4</v>
      </c>
      <c r="EB62">
        <f>IFERROR(VLOOKUP($B62,'Raw Stats'!$S$3:$AH$528,15,FALSE),0)</f>
        <v>7</v>
      </c>
      <c r="EC62">
        <f>IFERROR(VLOOKUP($B62,'Raw Stats'!$S$3:$AH$528,16,FALSE),0)</f>
        <v>260</v>
      </c>
    </row>
    <row r="63" spans="1:133" x14ac:dyDescent="0.2">
      <c r="A63" s="33">
        <f>IFERROR(VLOOKUP(B63,Sheet2!$W$1:$X$300,2,FALSE),301)</f>
        <v>175</v>
      </c>
      <c r="B63" t="s">
        <v>753</v>
      </c>
      <c r="C63">
        <f t="shared" si="0"/>
        <v>1.0566791766486245</v>
      </c>
      <c r="D63">
        <f t="shared" si="1"/>
        <v>0.87688036721556495</v>
      </c>
      <c r="E63">
        <f t="shared" si="2"/>
        <v>0.61600508363701489</v>
      </c>
      <c r="F63">
        <f t="shared" si="3"/>
        <v>0.75163794561914765</v>
      </c>
      <c r="G63">
        <f t="shared" si="4"/>
        <v>0.7328435328117876</v>
      </c>
      <c r="H63">
        <v>1</v>
      </c>
      <c r="J63">
        <f>BS63*'Value Calculations'!$D$3</f>
        <v>3.6696188576343411</v>
      </c>
      <c r="K63">
        <f>BT63*'Value Calculations'!$D$4</f>
        <v>8.4659303051608976</v>
      </c>
      <c r="L63">
        <f>BU63*'Value Calculations'!$D$5</f>
        <v>9.2868336768522539</v>
      </c>
      <c r="M63">
        <f>BV63*'Value Calculations'!$D$6</f>
        <v>1.8759739787904428</v>
      </c>
      <c r="N63">
        <f>BW63*'Value Calculations'!$D$7</f>
        <v>1.2303882787642992</v>
      </c>
      <c r="O63">
        <f>BX63*'Value Calculations'!$D$8</f>
        <v>12.293438523968305</v>
      </c>
      <c r="P63">
        <f>BY63*'Value Calculations'!$D$9</f>
        <v>18.766923593289992</v>
      </c>
      <c r="Q63">
        <f>BZ63*'Value Calculations'!$D$10</f>
        <v>5.4797471111430704</v>
      </c>
      <c r="R63">
        <f>CA63*'Value Calculations'!$D$11</f>
        <v>0.9907141480249374</v>
      </c>
      <c r="S63">
        <f>CB63*'Value Calculations'!$D$12</f>
        <v>0.81388273958941404</v>
      </c>
      <c r="T63">
        <f>CC63*'Value Calculations'!$D$13</f>
        <v>13.207449505483027</v>
      </c>
      <c r="V63">
        <f>CF63*'Value Calculations'!$D$3</f>
        <v>2.0386771431301893</v>
      </c>
      <c r="W63">
        <f>CG63*'Value Calculations'!$D$4</f>
        <v>5.8610286728036982</v>
      </c>
      <c r="X63">
        <f>CH63*'Value Calculations'!$D$5</f>
        <v>6.1027764162171954</v>
      </c>
      <c r="Y63">
        <f>CI63*'Value Calculations'!$D$6</f>
        <v>3.8770128895002482</v>
      </c>
      <c r="Z63">
        <f>CJ63*'Value Calculations'!$D$7</f>
        <v>3.9548194674566761</v>
      </c>
      <c r="AA63">
        <f>CK63*'Value Calculations'!$D$8</f>
        <v>11.358849630333287</v>
      </c>
      <c r="AB63">
        <f>CL63*'Value Calculations'!$D$9</f>
        <v>19.018828607965027</v>
      </c>
      <c r="AC63">
        <f>CM63*'Value Calculations'!$D$10</f>
        <v>0</v>
      </c>
      <c r="AD63">
        <f>CN63*'Value Calculations'!$D$11</f>
        <v>2.9721424440748123</v>
      </c>
      <c r="AE63">
        <f>CO63*'Value Calculations'!$D$12</f>
        <v>0.81388273958941404</v>
      </c>
      <c r="AF63">
        <f>CP63*'Value Calculations'!$D$13</f>
        <v>9.7680095300968226</v>
      </c>
      <c r="AH63">
        <f>CS63*'Value Calculations'!$D$3</f>
        <v>0.4077354286260379</v>
      </c>
      <c r="AI63">
        <f>CT63*'Value Calculations'!$D$4</f>
        <v>1.6280635202232496</v>
      </c>
      <c r="AJ63">
        <f>CU63*'Value Calculations'!$D$5</f>
        <v>1.5920286303175293</v>
      </c>
      <c r="AK63">
        <f>CV63*'Value Calculations'!$D$6</f>
        <v>0.62532465959681427</v>
      </c>
      <c r="AL63">
        <f>CW63*'Value Calculations'!$D$7</f>
        <v>1.0546185246551136</v>
      </c>
      <c r="AM63">
        <f>CX63*'Value Calculations'!$D$8</f>
        <v>5.6794248151666435</v>
      </c>
      <c r="AN63">
        <f>CY63*'Value Calculations'!$D$9</f>
        <v>10.957868138363956</v>
      </c>
      <c r="AO63">
        <f>CZ63*'Value Calculations'!$D$10</f>
        <v>0</v>
      </c>
      <c r="AP63">
        <f>DA63*'Value Calculations'!$D$11</f>
        <v>0</v>
      </c>
      <c r="AQ63">
        <f>DB63*'Value Calculations'!$D$12</f>
        <v>0</v>
      </c>
      <c r="AR63">
        <f>DC63*'Value Calculations'!$D$13</f>
        <v>5.1591599630793077</v>
      </c>
      <c r="AT63">
        <f>DF63*'Value Calculations'!$D$3</f>
        <v>2.0386771431301893</v>
      </c>
      <c r="AU63">
        <f>DG63*'Value Calculations'!$D$4</f>
        <v>3.2561270404464993</v>
      </c>
      <c r="AV63">
        <f>DH63*'Value Calculations'!$D$5</f>
        <v>3.980071575793823</v>
      </c>
      <c r="AW63">
        <f>DI63*'Value Calculations'!$D$6</f>
        <v>3.3767531618227968</v>
      </c>
      <c r="AX63">
        <f>DJ63*'Value Calculations'!$D$7</f>
        <v>4.657898483893419</v>
      </c>
      <c r="AY63">
        <f>DK63*'Value Calculations'!$D$8</f>
        <v>10.424260736698269</v>
      </c>
      <c r="AZ63">
        <f>DL63*'Value Calculations'!$D$9</f>
        <v>16.751683475889724</v>
      </c>
      <c r="BA63">
        <f>DM63*'Value Calculations'!$D$10</f>
        <v>0</v>
      </c>
      <c r="BB63">
        <f>DN63*'Value Calculations'!$D$11</f>
        <v>0</v>
      </c>
      <c r="BC63">
        <f>DO63*'Value Calculations'!$D$12</f>
        <v>1.6277654791788281</v>
      </c>
      <c r="BD63">
        <f>DP63*'Value Calculations'!$D$13</f>
        <v>11.762884715820821</v>
      </c>
      <c r="BF63">
        <f>DS63*'Value Calculations'!$D$3</f>
        <v>1.2232062858781136</v>
      </c>
      <c r="BG63">
        <f>DT63*'Value Calculations'!$D$4</f>
        <v>4.2329651525804488</v>
      </c>
      <c r="BH63">
        <f>DU63*'Value Calculations'!$D$5</f>
        <v>4.2454096808467447</v>
      </c>
      <c r="BI63">
        <f>DV63*'Value Calculations'!$D$6</f>
        <v>1.8759739787904428</v>
      </c>
      <c r="BJ63">
        <f>DW63*'Value Calculations'!$D$7</f>
        <v>3.9548194674566761</v>
      </c>
      <c r="BK63">
        <f>DX63*'Value Calculations'!$D$8</f>
        <v>8.4113000427151547</v>
      </c>
      <c r="BL63">
        <f>DY63*'Value Calculations'!$D$9</f>
        <v>14.484538343814425</v>
      </c>
      <c r="BM63">
        <f>DZ63*'Value Calculations'!$D$10</f>
        <v>0.73063294815240942</v>
      </c>
      <c r="BN63">
        <f>EA63*'Value Calculations'!$D$11</f>
        <v>0</v>
      </c>
      <c r="BO63">
        <f>EB63*'Value Calculations'!$D$12</f>
        <v>0.81388273958941404</v>
      </c>
      <c r="BP63">
        <f>EC63*'Value Calculations'!$D$13</f>
        <v>10.59347512418951</v>
      </c>
      <c r="BR63">
        <f>IFERROR(VLOOKUP($B63,'Raw Stats'!$CM$3:$DC$884,3,FALSE),0)</f>
        <v>72</v>
      </c>
      <c r="BS63">
        <f>IFERROR(VLOOKUP($B63,'Raw Stats'!$CM$3:$DC$884,4,FALSE),0)</f>
        <v>9</v>
      </c>
      <c r="BT63">
        <f>IFERROR(VLOOKUP($B63,'Raw Stats'!$CM$3:$DC$884,5,FALSE),0)</f>
        <v>26</v>
      </c>
      <c r="BU63">
        <f>IFERROR(VLOOKUP($B63,'Raw Stats'!$CM$3:$DC$884,6,FALSE),0)</f>
        <v>35</v>
      </c>
      <c r="BV63">
        <f>IFERROR(VLOOKUP($B63,'Raw Stats'!$CM$3:$DC$884,7,FALSE),0)</f>
        <v>15</v>
      </c>
      <c r="BW63">
        <f>IFERROR(VLOOKUP($B63,'Raw Stats'!$CM$3:$DC$884,8,FALSE),0)</f>
        <v>14</v>
      </c>
      <c r="BX63">
        <f>IFERROR(VLOOKUP($B63,'Raw Stats'!$CM$3:$DC$884,9,FALSE),0)</f>
        <v>171</v>
      </c>
      <c r="BY63">
        <f>IFERROR(VLOOKUP($B63,'Raw Stats'!$CM$3:$DC$884,10,FALSE),0)</f>
        <v>149</v>
      </c>
      <c r="BZ63">
        <f>IFERROR(VLOOKUP($B63,'Raw Stats'!$CM$3:$DC$884,11,FALSE)+VLOOKUP($B63,'Raw Stats'!$CM$3:$DC$884,12,FALSE),0)</f>
        <v>15</v>
      </c>
      <c r="CA63">
        <f>IFERROR(VLOOKUP($B63,'Raw Stats'!$CM$3:$DC$884,13,FALSE)+VLOOKUP($B63,'Raw Stats'!$CM$3:$DC$884,14,FALSE),0)</f>
        <v>1</v>
      </c>
      <c r="CB63">
        <f>IFERROR(VLOOKUP($B63,'Raw Stats'!$CM$3:$DC$884,15,FALSE),0)</f>
        <v>1</v>
      </c>
      <c r="CC63">
        <f>IFERROR(VLOOKUP($B63,'Raw Stats'!$CM$3:$DC$884,16,FALSE),0)</f>
        <v>192</v>
      </c>
      <c r="CE63">
        <f>IFERROR(VLOOKUP($B63,'Raw Stats'!$BU$3:$CJ$528,3,FALSE),0)</f>
        <v>75</v>
      </c>
      <c r="CF63">
        <f>IFERROR(VLOOKUP($B63,'Raw Stats'!$BU$3:$CJ$528,4,FALSE),0)</f>
        <v>5</v>
      </c>
      <c r="CG63">
        <f>IFERROR(VLOOKUP($B63,'Raw Stats'!$BU$3:$CJ$5288,5,FALSE),0)</f>
        <v>18</v>
      </c>
      <c r="CH63">
        <f>IFERROR(VLOOKUP($B63,'Raw Stats'!$BU$3:$CJ$528,6,FALSE),0)</f>
        <v>23</v>
      </c>
      <c r="CI63">
        <f>IFERROR(VLOOKUP($B63,'Raw Stats'!$BU$3:$CJ$528,7,FALSE),0)</f>
        <v>31</v>
      </c>
      <c r="CJ63">
        <f>IFERROR(VLOOKUP($B63,'Raw Stats'!$BU$3:$CJ$528,8,FALSE),0)</f>
        <v>45</v>
      </c>
      <c r="CK63">
        <f>IFERROR(VLOOKUP($B63,'Raw Stats'!$BU$3:$CJ$528,9,FALSE),0)</f>
        <v>158</v>
      </c>
      <c r="CL63">
        <f>IFERROR(VLOOKUP($B63,'Raw Stats'!$BU$3:$CJ$528,10,FALSE),0)</f>
        <v>151</v>
      </c>
      <c r="CM63">
        <f>IFERROR(VLOOKUP($B63,'Raw Stats'!$BU$3:$CJ$528,11,FALSE)+VLOOKUP($B63,'Raw Stats'!$BU$3:$CJ$528,12,FALSE),0)</f>
        <v>0</v>
      </c>
      <c r="CN63">
        <f>IFERROR(VLOOKUP($B63,'Raw Stats'!$BU$3:$CJ$528,13,FALSE)+VLOOKUP($B63,'Raw Stats'!$BU$3:$CJ$528,14,FALSE),0)</f>
        <v>3</v>
      </c>
      <c r="CO63">
        <f>IFERROR(VLOOKUP($B63,'Raw Stats'!$BU$3:$CJ$528,15,FALSE),0)</f>
        <v>1</v>
      </c>
      <c r="CP63">
        <f>IFERROR(VLOOKUP($B63,'Raw Stats'!$BU$3:$CJ$528,16,FALSE),0)</f>
        <v>142</v>
      </c>
      <c r="CR63">
        <f>IFERROR(VLOOKUP($B63,'Raw Stats'!$BC$3:$BR$528,3,FALSE),0)</f>
        <v>44</v>
      </c>
      <c r="CS63">
        <f>IFERROR(VLOOKUP($B63,'Raw Stats'!$BC$3:$BR$528,4,FALSE),0)</f>
        <v>1</v>
      </c>
      <c r="CT63">
        <f>IFERROR(VLOOKUP($B63,'Raw Stats'!$BC$3:$BR$5288,5,FALSE),0)</f>
        <v>5</v>
      </c>
      <c r="CU63">
        <f>IFERROR(VLOOKUP($B63,'Raw Stats'!$BC$3:$BR$52888,6,FALSE),0)</f>
        <v>6</v>
      </c>
      <c r="CV63">
        <f>IFERROR(VLOOKUP($B63,'Raw Stats'!$BC$3:$BR$5288,7,FALSE),0)</f>
        <v>5</v>
      </c>
      <c r="CW63">
        <f>IFERROR(VLOOKUP($B63,'Raw Stats'!$BC$3:$BR$5288,8,FALSE),0)</f>
        <v>12</v>
      </c>
      <c r="CX63">
        <f>IFERROR(VLOOKUP($B63,'Raw Stats'!$BC$3:$BR$5288,9,FALSE),0)</f>
        <v>79</v>
      </c>
      <c r="CY63">
        <f>IFERROR(VLOOKUP($B63,'Raw Stats'!$BC$3:$BR$5288,10,FALSE),0)</f>
        <v>87</v>
      </c>
      <c r="CZ63">
        <f>IFERROR(VLOOKUP($B63,'Raw Stats'!$BC$3:$BR$5288,11,FALSE)+VLOOKUP($B63,'Raw Stats'!$BC$3:$BR$5288,12,FALSE),0)</f>
        <v>0</v>
      </c>
      <c r="DA63">
        <f>IFERROR(VLOOKUP($B63,'Raw Stats'!$BC$3:$BR$5288,13,FALSE)+VLOOKUP($B63,'Raw Stats'!$BC$3:$BR$5288,14,FALSE),0)</f>
        <v>0</v>
      </c>
      <c r="DB63">
        <f>IFERROR(VLOOKUP($B63,'Raw Stats'!$BC$3:$BR$5288,15,FALSE),0)</f>
        <v>0</v>
      </c>
      <c r="DC63">
        <f>IFERROR(VLOOKUP($B63,'Raw Stats'!$BC$3:$BR$5288,16,FALSE),0)</f>
        <v>75</v>
      </c>
      <c r="DE63">
        <f>IFERROR(VLOOKUP($B63,'Raw Stats'!$AK$3:$AZ$528,3,FALSE),0)</f>
        <v>77</v>
      </c>
      <c r="DF63">
        <f>IFERROR(VLOOKUP($B63,'Raw Stats'!$AK$3:$AZ$528,4,FALSE),0)</f>
        <v>5</v>
      </c>
      <c r="DG63">
        <f>IFERROR(VLOOKUP($B63,'Raw Stats'!$AK$3:$AZ$528,5,FALSE),0)</f>
        <v>10</v>
      </c>
      <c r="DH63">
        <f>IFERROR(VLOOKUP($B63,'Raw Stats'!$AK$3:$AZ$528,6,FALSE),0)</f>
        <v>15</v>
      </c>
      <c r="DI63">
        <f>IFERROR(VLOOKUP($B63,'Raw Stats'!$AK$3:$AZ$528,7,FALSE),0)</f>
        <v>27</v>
      </c>
      <c r="DJ63">
        <f>IFERROR(VLOOKUP($B63,'Raw Stats'!$AK$3:$AZ$528,8,FALSE),0)</f>
        <v>53</v>
      </c>
      <c r="DK63">
        <f>IFERROR(VLOOKUP($B63,'Raw Stats'!$AK$3:$AZ$528,9,FALSE),0)</f>
        <v>145</v>
      </c>
      <c r="DL63">
        <f>IFERROR(VLOOKUP($B63,'Raw Stats'!$AK$3:$AZ$528,10,FALSE),0)</f>
        <v>133</v>
      </c>
      <c r="DM63">
        <f>IFERROR(VLOOKUP($B63,'Raw Stats'!$AK$3:$AZ$528,11,FALSE)+VLOOKUP($B63,'Raw Stats'!$AK$3:$AZ$528,12,FALSE),0)</f>
        <v>0</v>
      </c>
      <c r="DN63">
        <f>IFERROR(VLOOKUP($B63,'Raw Stats'!$AK$3:$AZ$528,13,FALSE)+VLOOKUP($B63,'Raw Stats'!$AK$3:$AZ$528,14,FALSE),0)</f>
        <v>0</v>
      </c>
      <c r="DO63">
        <f>IFERROR(VLOOKUP($B63,'Raw Stats'!$AK$3:$AZ$528,15,FALSE),0)</f>
        <v>2</v>
      </c>
      <c r="DP63">
        <f>IFERROR(VLOOKUP($B63,'Raw Stats'!$AK$3:$AZ$528,16,FALSE),0)</f>
        <v>171</v>
      </c>
      <c r="DR63">
        <f>IFERROR(VLOOKUP($B63,'Raw Stats'!$S$3:$AH$528,3,FALSE),0)</f>
        <v>69</v>
      </c>
      <c r="DS63">
        <f>IFERROR(VLOOKUP($B63,'Raw Stats'!$S$3:$AH$528,4,FALSE),0)</f>
        <v>3</v>
      </c>
      <c r="DT63">
        <f>IFERROR(VLOOKUP($B63,'Raw Stats'!$S$3:$AH$528,5,FALSE),0)</f>
        <v>13</v>
      </c>
      <c r="DU63">
        <f>IFERROR(VLOOKUP($B63,'Raw Stats'!$S$3:$AH$528,6,FALSE),0)</f>
        <v>16</v>
      </c>
      <c r="DV63">
        <f>IFERROR(VLOOKUP($B63,'Raw Stats'!$S$3:$AH$528,7,FALSE),0)</f>
        <v>15</v>
      </c>
      <c r="DW63">
        <f>IFERROR(VLOOKUP($B63,'Raw Stats'!$S$3:$AH$528,8,FALSE),0)</f>
        <v>45</v>
      </c>
      <c r="DX63">
        <f>IFERROR(VLOOKUP($B63,'Raw Stats'!$S$3:$AH$528,9,FALSE),0)</f>
        <v>117</v>
      </c>
      <c r="DY63">
        <f>IFERROR(VLOOKUP($B63,'Raw Stats'!$S$3:$AH$528,10,FALSE),0)</f>
        <v>115</v>
      </c>
      <c r="DZ63">
        <f>IFERROR(VLOOKUP($B63,'Raw Stats'!$S$3:$AH$528,11,FALSE)+VLOOKUP($B63,'Raw Stats'!$S$3:$AH$528,12,FALSE),0)</f>
        <v>2</v>
      </c>
      <c r="EA63">
        <f>IFERROR(VLOOKUP($B63,'Raw Stats'!$S$3:$AH$528,13,FALSE)+VLOOKUP($B63,'Raw Stats'!$S$3:$AH$528,14,FALSE),0)</f>
        <v>0</v>
      </c>
      <c r="EB63">
        <f>IFERROR(VLOOKUP($B63,'Raw Stats'!$S$3:$AH$528,15,FALSE),0)</f>
        <v>1</v>
      </c>
      <c r="EC63">
        <f>IFERROR(VLOOKUP($B63,'Raw Stats'!$S$3:$AH$528,16,FALSE),0)</f>
        <v>154</v>
      </c>
    </row>
    <row r="64" spans="1:133" x14ac:dyDescent="0.2">
      <c r="A64" s="35">
        <f>IFERROR(VLOOKUP(B64,Sheet2!$W$1:$X$300,2,FALSE),301)</f>
        <v>301</v>
      </c>
      <c r="B64" t="s">
        <v>182</v>
      </c>
      <c r="C64">
        <f t="shared" si="0"/>
        <v>0.99548778307920738</v>
      </c>
      <c r="D64">
        <f t="shared" si="1"/>
        <v>0.81139977157139809</v>
      </c>
      <c r="E64">
        <f t="shared" si="2"/>
        <v>0</v>
      </c>
      <c r="F64">
        <f t="shared" si="3"/>
        <v>0</v>
      </c>
      <c r="G64">
        <f t="shared" si="4"/>
        <v>0</v>
      </c>
      <c r="H64">
        <v>1</v>
      </c>
      <c r="J64">
        <f>BS64*'Value Calculations'!$D$3</f>
        <v>3.6696188576343411</v>
      </c>
      <c r="K64">
        <f>BT64*'Value Calculations'!$D$4</f>
        <v>2.6049016323571994</v>
      </c>
      <c r="L64">
        <f>BU64*'Value Calculations'!$D$5</f>
        <v>4.5107477858996665</v>
      </c>
      <c r="M64">
        <f>BV64*'Value Calculations'!$D$6</f>
        <v>-0.62532465959681427</v>
      </c>
      <c r="N64">
        <f>BW64*'Value Calculations'!$D$7</f>
        <v>1.0546185246551136</v>
      </c>
      <c r="O64">
        <f>BX64*'Value Calculations'!$D$8</f>
        <v>7.3329282423670588</v>
      </c>
      <c r="P64">
        <f>BY64*'Value Calculations'!$D$9</f>
        <v>3.1488126834379182</v>
      </c>
      <c r="Q64">
        <f>BZ64*'Value Calculations'!$D$10</f>
        <v>1.8265823703810236</v>
      </c>
      <c r="R64">
        <f>CA64*'Value Calculations'!$D$11</f>
        <v>0</v>
      </c>
      <c r="S64">
        <f>CB64*'Value Calculations'!$D$12</f>
        <v>1.6277654791788281</v>
      </c>
      <c r="T64">
        <f>CC64*'Value Calculations'!$D$13</f>
        <v>5.7094703591411005</v>
      </c>
      <c r="V64">
        <f>CF64*'Value Calculations'!$D$3</f>
        <v>6.5237668580166064</v>
      </c>
      <c r="W64">
        <f>CG64*'Value Calculations'!$D$4</f>
        <v>4.2329651525804488</v>
      </c>
      <c r="X64">
        <f>CH64*'Value Calculations'!$D$5</f>
        <v>7.6948050465347251</v>
      </c>
      <c r="Y64">
        <f>CI64*'Value Calculations'!$D$6</f>
        <v>0.75038959151617712</v>
      </c>
      <c r="Z64">
        <f>CJ64*'Value Calculations'!$D$7</f>
        <v>3.9548194674566761</v>
      </c>
      <c r="AA64">
        <f>CK64*'Value Calculations'!$D$8</f>
        <v>15.240988111586436</v>
      </c>
      <c r="AB64">
        <f>CL64*'Value Calculations'!$D$9</f>
        <v>4.6602427714881189</v>
      </c>
      <c r="AC64">
        <f>CM64*'Value Calculations'!$D$10</f>
        <v>2.5572153185334328</v>
      </c>
      <c r="AD64">
        <f>CN64*'Value Calculations'!$D$11</f>
        <v>0</v>
      </c>
      <c r="AE64">
        <f>CO64*'Value Calculations'!$D$12</f>
        <v>4.0694136979470699</v>
      </c>
      <c r="AF64">
        <f>CP64*'Value Calculations'!$D$13</f>
        <v>8.7361775374809607</v>
      </c>
      <c r="AH64">
        <f>CS64*'Value Calculations'!$D$3</f>
        <v>0</v>
      </c>
      <c r="AI64">
        <f>CT64*'Value Calculations'!$D$4</f>
        <v>0</v>
      </c>
      <c r="AJ64">
        <f>CU64*'Value Calculations'!$D$5</f>
        <v>0</v>
      </c>
      <c r="AK64">
        <f>CV64*'Value Calculations'!$D$6</f>
        <v>0</v>
      </c>
      <c r="AL64">
        <f>CW64*'Value Calculations'!$D$7</f>
        <v>0</v>
      </c>
      <c r="AM64">
        <f>CX64*'Value Calculations'!$D$8</f>
        <v>0</v>
      </c>
      <c r="AN64">
        <f>CY64*'Value Calculations'!$D$9</f>
        <v>0</v>
      </c>
      <c r="AO64">
        <f>CZ64*'Value Calculations'!$D$10</f>
        <v>0</v>
      </c>
      <c r="AP64">
        <f>DA64*'Value Calculations'!$D$11</f>
        <v>0</v>
      </c>
      <c r="AQ64">
        <f>DB64*'Value Calculations'!$D$12</f>
        <v>0</v>
      </c>
      <c r="AR64">
        <f>DC64*'Value Calculations'!$D$13</f>
        <v>0</v>
      </c>
      <c r="AT64">
        <f>DF64*'Value Calculations'!$D$3</f>
        <v>0</v>
      </c>
      <c r="AU64">
        <f>DG64*'Value Calculations'!$D$4</f>
        <v>0</v>
      </c>
      <c r="AV64">
        <f>DH64*'Value Calculations'!$D$5</f>
        <v>0</v>
      </c>
      <c r="AW64">
        <f>DI64*'Value Calculations'!$D$6</f>
        <v>0</v>
      </c>
      <c r="AX64">
        <f>DJ64*'Value Calculations'!$D$7</f>
        <v>0</v>
      </c>
      <c r="AY64">
        <f>DK64*'Value Calculations'!$D$8</f>
        <v>0</v>
      </c>
      <c r="AZ64">
        <f>DL64*'Value Calculations'!$D$9</f>
        <v>0</v>
      </c>
      <c r="BA64">
        <f>DM64*'Value Calculations'!$D$10</f>
        <v>0</v>
      </c>
      <c r="BB64">
        <f>DN64*'Value Calculations'!$D$11</f>
        <v>0</v>
      </c>
      <c r="BC64">
        <f>DO64*'Value Calculations'!$D$12</f>
        <v>0</v>
      </c>
      <c r="BD64">
        <f>DP64*'Value Calculations'!$D$13</f>
        <v>0</v>
      </c>
      <c r="BF64">
        <f>DS64*'Value Calculations'!$D$3</f>
        <v>0</v>
      </c>
      <c r="BG64">
        <f>DT64*'Value Calculations'!$D$4</f>
        <v>0</v>
      </c>
      <c r="BH64">
        <f>DU64*'Value Calculations'!$D$5</f>
        <v>0</v>
      </c>
      <c r="BI64">
        <f>DV64*'Value Calculations'!$D$6</f>
        <v>0</v>
      </c>
      <c r="BJ64">
        <f>DW64*'Value Calculations'!$D$7</f>
        <v>0</v>
      </c>
      <c r="BK64">
        <f>DX64*'Value Calculations'!$D$8</f>
        <v>0</v>
      </c>
      <c r="BL64">
        <f>DY64*'Value Calculations'!$D$9</f>
        <v>0</v>
      </c>
      <c r="BM64">
        <f>DZ64*'Value Calculations'!$D$10</f>
        <v>0</v>
      </c>
      <c r="BN64">
        <f>EA64*'Value Calculations'!$D$11</f>
        <v>0</v>
      </c>
      <c r="BO64">
        <f>EB64*'Value Calculations'!$D$12</f>
        <v>0</v>
      </c>
      <c r="BP64">
        <f>EC64*'Value Calculations'!$D$13</f>
        <v>0</v>
      </c>
      <c r="BR64">
        <f>IFERROR(VLOOKUP($B64,'Raw Stats'!$CM$3:$DC$884,3,FALSE),0)</f>
        <v>31</v>
      </c>
      <c r="BS64">
        <f>IFERROR(VLOOKUP($B64,'Raw Stats'!$CM$3:$DC$884,4,FALSE),0)</f>
        <v>9</v>
      </c>
      <c r="BT64">
        <f>IFERROR(VLOOKUP($B64,'Raw Stats'!$CM$3:$DC$884,5,FALSE),0)</f>
        <v>8</v>
      </c>
      <c r="BU64">
        <f>IFERROR(VLOOKUP($B64,'Raw Stats'!$CM$3:$DC$884,6,FALSE),0)</f>
        <v>17</v>
      </c>
      <c r="BV64">
        <f>IFERROR(VLOOKUP($B64,'Raw Stats'!$CM$3:$DC$884,7,FALSE),0)</f>
        <v>-5</v>
      </c>
      <c r="BW64">
        <f>IFERROR(VLOOKUP($B64,'Raw Stats'!$CM$3:$DC$884,8,FALSE),0)</f>
        <v>12</v>
      </c>
      <c r="BX64">
        <f>IFERROR(VLOOKUP($B64,'Raw Stats'!$CM$3:$DC$884,9,FALSE),0)</f>
        <v>102</v>
      </c>
      <c r="BY64">
        <f>IFERROR(VLOOKUP($B64,'Raw Stats'!$CM$3:$DC$884,10,FALSE),0)</f>
        <v>25</v>
      </c>
      <c r="BZ64">
        <f>IFERROR(VLOOKUP($B64,'Raw Stats'!$CM$3:$DC$884,11,FALSE)+VLOOKUP($B64,'Raw Stats'!$CM$3:$DC$884,12,FALSE),0)</f>
        <v>5</v>
      </c>
      <c r="CA64">
        <f>IFERROR(VLOOKUP($B64,'Raw Stats'!$CM$3:$DC$884,13,FALSE)+VLOOKUP($B64,'Raw Stats'!$CM$3:$DC$884,14,FALSE),0)</f>
        <v>0</v>
      </c>
      <c r="CB64">
        <f>IFERROR(VLOOKUP($B64,'Raw Stats'!$CM$3:$DC$884,15,FALSE),0)</f>
        <v>2</v>
      </c>
      <c r="CC64">
        <f>IFERROR(VLOOKUP($B64,'Raw Stats'!$CM$3:$DC$884,16,FALSE),0)</f>
        <v>83</v>
      </c>
      <c r="CE64">
        <f>IFERROR(VLOOKUP($B64,'Raw Stats'!$BU$3:$CJ$528,3,FALSE),0)</f>
        <v>72</v>
      </c>
      <c r="CF64">
        <f>IFERROR(VLOOKUP($B64,'Raw Stats'!$BU$3:$CJ$528,4,FALSE),0)</f>
        <v>16</v>
      </c>
      <c r="CG64">
        <f>IFERROR(VLOOKUP($B64,'Raw Stats'!$BU$3:$CJ$5288,5,FALSE),0)</f>
        <v>13</v>
      </c>
      <c r="CH64">
        <f>IFERROR(VLOOKUP($B64,'Raw Stats'!$BU$3:$CJ$528,6,FALSE),0)</f>
        <v>29</v>
      </c>
      <c r="CI64">
        <f>IFERROR(VLOOKUP($B64,'Raw Stats'!$BU$3:$CJ$528,7,FALSE),0)</f>
        <v>6</v>
      </c>
      <c r="CJ64">
        <f>IFERROR(VLOOKUP($B64,'Raw Stats'!$BU$3:$CJ$528,8,FALSE),0)</f>
        <v>45</v>
      </c>
      <c r="CK64">
        <f>IFERROR(VLOOKUP($B64,'Raw Stats'!$BU$3:$CJ$528,9,FALSE),0)</f>
        <v>212</v>
      </c>
      <c r="CL64">
        <f>IFERROR(VLOOKUP($B64,'Raw Stats'!$BU$3:$CJ$528,10,FALSE),0)</f>
        <v>37</v>
      </c>
      <c r="CM64">
        <f>IFERROR(VLOOKUP($B64,'Raw Stats'!$BU$3:$CJ$528,11,FALSE)+VLOOKUP($B64,'Raw Stats'!$BU$3:$CJ$528,12,FALSE),0)</f>
        <v>7</v>
      </c>
      <c r="CN64">
        <f>IFERROR(VLOOKUP($B64,'Raw Stats'!$BU$3:$CJ$528,13,FALSE)+VLOOKUP($B64,'Raw Stats'!$BU$3:$CJ$528,14,FALSE),0)</f>
        <v>0</v>
      </c>
      <c r="CO64">
        <f>IFERROR(VLOOKUP($B64,'Raw Stats'!$BU$3:$CJ$528,15,FALSE),0)</f>
        <v>5</v>
      </c>
      <c r="CP64">
        <f>IFERROR(VLOOKUP($B64,'Raw Stats'!$BU$3:$CJ$528,16,FALSE),0)</f>
        <v>127</v>
      </c>
      <c r="CR64">
        <f>IFERROR(VLOOKUP($B64,'Raw Stats'!$BC$3:$BR$528,3,FALSE),0)</f>
        <v>0</v>
      </c>
      <c r="CS64">
        <f>IFERROR(VLOOKUP($B64,'Raw Stats'!$BC$3:$BR$528,4,FALSE),0)</f>
        <v>0</v>
      </c>
      <c r="CT64">
        <f>IFERROR(VLOOKUP($B64,'Raw Stats'!$BC$3:$BR$5288,5,FALSE),0)</f>
        <v>0</v>
      </c>
      <c r="CU64">
        <f>IFERROR(VLOOKUP($B64,'Raw Stats'!$BC$3:$BR$52888,6,FALSE),0)</f>
        <v>0</v>
      </c>
      <c r="CV64">
        <f>IFERROR(VLOOKUP($B64,'Raw Stats'!$BC$3:$BR$5288,7,FALSE),0)</f>
        <v>0</v>
      </c>
      <c r="CW64">
        <f>IFERROR(VLOOKUP($B64,'Raw Stats'!$BC$3:$BR$5288,8,FALSE),0)</f>
        <v>0</v>
      </c>
      <c r="CX64">
        <f>IFERROR(VLOOKUP($B64,'Raw Stats'!$BC$3:$BR$5288,9,FALSE),0)</f>
        <v>0</v>
      </c>
      <c r="CY64">
        <f>IFERROR(VLOOKUP($B64,'Raw Stats'!$BC$3:$BR$5288,10,FALSE),0)</f>
        <v>0</v>
      </c>
      <c r="CZ64">
        <f>IFERROR(VLOOKUP($B64,'Raw Stats'!$BC$3:$BR$5288,11,FALSE)+VLOOKUP($B64,'Raw Stats'!$BC$3:$BR$5288,12,FALSE),0)</f>
        <v>0</v>
      </c>
      <c r="DA64">
        <f>IFERROR(VLOOKUP($B64,'Raw Stats'!$BC$3:$BR$5288,13,FALSE)+VLOOKUP($B64,'Raw Stats'!$BC$3:$BR$5288,14,FALSE),0)</f>
        <v>0</v>
      </c>
      <c r="DB64">
        <f>IFERROR(VLOOKUP($B64,'Raw Stats'!$BC$3:$BR$5288,15,FALSE),0)</f>
        <v>0</v>
      </c>
      <c r="DC64">
        <f>IFERROR(VLOOKUP($B64,'Raw Stats'!$BC$3:$BR$5288,16,FALSE),0)</f>
        <v>0</v>
      </c>
      <c r="DE64">
        <f>IFERROR(VLOOKUP($B64,'Raw Stats'!$AK$3:$AZ$528,3,FALSE),0)</f>
        <v>0</v>
      </c>
      <c r="DF64">
        <f>IFERROR(VLOOKUP($B64,'Raw Stats'!$AK$3:$AZ$528,4,FALSE),0)</f>
        <v>0</v>
      </c>
      <c r="DG64">
        <f>IFERROR(VLOOKUP($B64,'Raw Stats'!$AK$3:$AZ$528,5,FALSE),0)</f>
        <v>0</v>
      </c>
      <c r="DH64">
        <f>IFERROR(VLOOKUP($B64,'Raw Stats'!$AK$3:$AZ$528,6,FALSE),0)</f>
        <v>0</v>
      </c>
      <c r="DI64">
        <f>IFERROR(VLOOKUP($B64,'Raw Stats'!$AK$3:$AZ$528,7,FALSE),0)</f>
        <v>0</v>
      </c>
      <c r="DJ64">
        <f>IFERROR(VLOOKUP($B64,'Raw Stats'!$AK$3:$AZ$528,8,FALSE),0)</f>
        <v>0</v>
      </c>
      <c r="DK64">
        <f>IFERROR(VLOOKUP($B64,'Raw Stats'!$AK$3:$AZ$528,9,FALSE),0)</f>
        <v>0</v>
      </c>
      <c r="DL64">
        <f>IFERROR(VLOOKUP($B64,'Raw Stats'!$AK$3:$AZ$528,10,FALSE),0)</f>
        <v>0</v>
      </c>
      <c r="DM64">
        <f>IFERROR(VLOOKUP($B64,'Raw Stats'!$AK$3:$AZ$528,11,FALSE)+VLOOKUP($B64,'Raw Stats'!$AK$3:$AZ$528,12,FALSE),0)</f>
        <v>0</v>
      </c>
      <c r="DN64">
        <f>IFERROR(VLOOKUP($B64,'Raw Stats'!$AK$3:$AZ$528,13,FALSE)+VLOOKUP($B64,'Raw Stats'!$AK$3:$AZ$528,14,FALSE),0)</f>
        <v>0</v>
      </c>
      <c r="DO64">
        <f>IFERROR(VLOOKUP($B64,'Raw Stats'!$AK$3:$AZ$528,15,FALSE),0)</f>
        <v>0</v>
      </c>
      <c r="DP64">
        <f>IFERROR(VLOOKUP($B64,'Raw Stats'!$AK$3:$AZ$528,16,FALSE),0)</f>
        <v>0</v>
      </c>
      <c r="DR64">
        <f>IFERROR(VLOOKUP($B64,'Raw Stats'!$S$3:$AH$528,3,FALSE),0)</f>
        <v>0</v>
      </c>
      <c r="DS64">
        <f>IFERROR(VLOOKUP($B64,'Raw Stats'!$S$3:$AH$528,4,FALSE),0)</f>
        <v>0</v>
      </c>
      <c r="DT64">
        <f>IFERROR(VLOOKUP($B64,'Raw Stats'!$S$3:$AH$528,5,FALSE),0)</f>
        <v>0</v>
      </c>
      <c r="DU64">
        <f>IFERROR(VLOOKUP($B64,'Raw Stats'!$S$3:$AH$528,6,FALSE),0)</f>
        <v>0</v>
      </c>
      <c r="DV64">
        <f>IFERROR(VLOOKUP($B64,'Raw Stats'!$S$3:$AH$528,7,FALSE),0)</f>
        <v>0</v>
      </c>
      <c r="DW64">
        <f>IFERROR(VLOOKUP($B64,'Raw Stats'!$S$3:$AH$528,8,FALSE),0)</f>
        <v>0</v>
      </c>
      <c r="DX64">
        <f>IFERROR(VLOOKUP($B64,'Raw Stats'!$S$3:$AH$528,9,FALSE),0)</f>
        <v>0</v>
      </c>
      <c r="DY64">
        <f>IFERROR(VLOOKUP($B64,'Raw Stats'!$S$3:$AH$528,10,FALSE),0)</f>
        <v>0</v>
      </c>
      <c r="DZ64">
        <f>IFERROR(VLOOKUP($B64,'Raw Stats'!$S$3:$AH$528,11,FALSE)+VLOOKUP($B64,'Raw Stats'!$S$3:$AH$528,12,FALSE),0)</f>
        <v>0</v>
      </c>
      <c r="EA64">
        <f>IFERROR(VLOOKUP($B64,'Raw Stats'!$S$3:$AH$528,13,FALSE)+VLOOKUP($B64,'Raw Stats'!$S$3:$AH$528,14,FALSE),0)</f>
        <v>0</v>
      </c>
      <c r="EB64">
        <f>IFERROR(VLOOKUP($B64,'Raw Stats'!$S$3:$AH$528,15,FALSE),0)</f>
        <v>0</v>
      </c>
      <c r="EC64">
        <f>IFERROR(VLOOKUP($B64,'Raw Stats'!$S$3:$AH$528,16,FALSE),0)</f>
        <v>0</v>
      </c>
    </row>
    <row r="65" spans="1:133" x14ac:dyDescent="0.2">
      <c r="A65">
        <f>IFERROR(VLOOKUP(B65,Sheet2!$W$1:$X$300,2,FALSE),301)</f>
        <v>65</v>
      </c>
      <c r="B65" t="s">
        <v>61</v>
      </c>
      <c r="C65">
        <f t="shared" si="0"/>
        <v>0.98823808909887934</v>
      </c>
      <c r="D65">
        <f t="shared" si="1"/>
        <v>0.86264632820139653</v>
      </c>
      <c r="E65">
        <f t="shared" si="2"/>
        <v>0.97839471532667832</v>
      </c>
      <c r="F65">
        <f t="shared" si="3"/>
        <v>1.117938077545753</v>
      </c>
      <c r="G65">
        <f t="shared" si="4"/>
        <v>1.4099529126237409</v>
      </c>
      <c r="H65">
        <v>1</v>
      </c>
      <c r="J65">
        <f>BS65*'Value Calculations'!$D$3</f>
        <v>8.1547085725207573</v>
      </c>
      <c r="K65">
        <f>BT65*'Value Calculations'!$D$4</f>
        <v>18.234311426500398</v>
      </c>
      <c r="L65">
        <f>BU65*'Value Calculations'!$D$5</f>
        <v>20.165695984022037</v>
      </c>
      <c r="M65">
        <f>BV65*'Value Calculations'!$D$6</f>
        <v>0.62532465959681427</v>
      </c>
      <c r="N65">
        <f>BW65*'Value Calculations'!$D$7</f>
        <v>1.5819277869826704</v>
      </c>
      <c r="O65">
        <f>BX65*'Value Calculations'!$D$8</f>
        <v>1.5097205204873356</v>
      </c>
      <c r="P65">
        <f>BY65*'Value Calculations'!$D$9</f>
        <v>2.0152401174002676</v>
      </c>
      <c r="Q65">
        <f>BZ65*'Value Calculations'!$D$10</f>
        <v>9.1329118519051171</v>
      </c>
      <c r="R65">
        <f>CA65*'Value Calculations'!$D$11</f>
        <v>0</v>
      </c>
      <c r="S65">
        <f>CB65*'Value Calculations'!$D$12</f>
        <v>4.0694136979470699</v>
      </c>
      <c r="T65">
        <f>CC65*'Value Calculations'!$D$13</f>
        <v>15.546268688745645</v>
      </c>
      <c r="V65">
        <f>CF65*'Value Calculations'!$D$3</f>
        <v>6.5237668580166064</v>
      </c>
      <c r="W65">
        <f>CG65*'Value Calculations'!$D$4</f>
        <v>10.093993825384148</v>
      </c>
      <c r="X65">
        <f>CH65*'Value Calculations'!$D$5</f>
        <v>12.470890937487313</v>
      </c>
      <c r="Y65">
        <f>CI65*'Value Calculations'!$D$6</f>
        <v>0</v>
      </c>
      <c r="Z65">
        <f>CJ65*'Value Calculations'!$D$7</f>
        <v>3.3396253280745265</v>
      </c>
      <c r="AA65">
        <f>CK65*'Value Calculations'!$D$8</f>
        <v>2.6599837741919723</v>
      </c>
      <c r="AB65">
        <f>CL65*'Value Calculations'!$D$9</f>
        <v>2.6450026540878513</v>
      </c>
      <c r="AC65">
        <f>CM65*'Value Calculations'!$D$10</f>
        <v>6.5756965333716852</v>
      </c>
      <c r="AD65">
        <f>CN65*'Value Calculations'!$D$11</f>
        <v>0</v>
      </c>
      <c r="AE65">
        <f>CO65*'Value Calculations'!$D$12</f>
        <v>3.2555309583576562</v>
      </c>
      <c r="AF65">
        <f>CP65*'Value Calculations'!$D$13</f>
        <v>15.408691089730198</v>
      </c>
      <c r="AH65">
        <f>CS65*'Value Calculations'!$D$3</f>
        <v>4.8928251435124546</v>
      </c>
      <c r="AI65">
        <f>CT65*'Value Calculations'!$D$4</f>
        <v>9.1171557132501988</v>
      </c>
      <c r="AJ65">
        <f>CU65*'Value Calculations'!$D$5</f>
        <v>10.613524202116862</v>
      </c>
      <c r="AK65">
        <f>CV65*'Value Calculations'!$D$6</f>
        <v>1.5007791830323542</v>
      </c>
      <c r="AL65">
        <f>CW65*'Value Calculations'!$D$7</f>
        <v>1.5819277869826704</v>
      </c>
      <c r="AM65">
        <f>CX65*'Value Calculations'!$D$8</f>
        <v>1.0783718003480969</v>
      </c>
      <c r="AN65">
        <f>CY65*'Value Calculations'!$D$9</f>
        <v>0.8816675513626171</v>
      </c>
      <c r="AO65">
        <f>CZ65*'Value Calculations'!$D$10</f>
        <v>4.3837976889144565</v>
      </c>
      <c r="AP65">
        <f>DA65*'Value Calculations'!$D$11</f>
        <v>0</v>
      </c>
      <c r="AQ65">
        <f>DB65*'Value Calculations'!$D$12</f>
        <v>2.441648218768242</v>
      </c>
      <c r="AR65">
        <f>DC65*'Value Calculations'!$D$13</f>
        <v>9.4928543320659244</v>
      </c>
      <c r="AT65">
        <f>DF65*'Value Calculations'!$D$3</f>
        <v>12.232062858781138</v>
      </c>
      <c r="AU65">
        <f>DG65*'Value Calculations'!$D$4</f>
        <v>12.047670049652048</v>
      </c>
      <c r="AV65">
        <f>DH65*'Value Calculations'!$D$5</f>
        <v>17.777653038545743</v>
      </c>
      <c r="AW65">
        <f>DI65*'Value Calculations'!$D$6</f>
        <v>1.75090904687108</v>
      </c>
      <c r="AX65">
        <f>DJ65*'Value Calculations'!$D$7</f>
        <v>3.5153950821837121</v>
      </c>
      <c r="AY65">
        <f>DK65*'Value Calculations'!$D$8</f>
        <v>1.5097205204873356</v>
      </c>
      <c r="AZ65">
        <f>DL65*'Value Calculations'!$D$9</f>
        <v>1.8892876100627509</v>
      </c>
      <c r="BA65">
        <f>DM65*'Value Calculations'!$D$10</f>
        <v>9.1329118519051171</v>
      </c>
      <c r="BB65">
        <f>DN65*'Value Calculations'!$D$11</f>
        <v>0</v>
      </c>
      <c r="BC65">
        <f>DO65*'Value Calculations'!$D$12</f>
        <v>4.883296437536484</v>
      </c>
      <c r="BD65">
        <f>DP65*'Value Calculations'!$D$13</f>
        <v>15.752635087268818</v>
      </c>
      <c r="BF65">
        <f>DS65*'Value Calculations'!$D$3</f>
        <v>16.717152573667555</v>
      </c>
      <c r="BG65">
        <f>DT65*'Value Calculations'!$D$4</f>
        <v>20.513600354812944</v>
      </c>
      <c r="BH65">
        <f>DU65*'Value Calculations'!$D$5</f>
        <v>27.595162925503843</v>
      </c>
      <c r="BI65">
        <f>DV65*'Value Calculations'!$D$6</f>
        <v>3.7519479575808856</v>
      </c>
      <c r="BJ65">
        <f>DW65*'Value Calculations'!$D$7</f>
        <v>2.8123160657469697</v>
      </c>
      <c r="BK65">
        <f>DX65*'Value Calculations'!$D$8</f>
        <v>0.93458889363501729</v>
      </c>
      <c r="BL65">
        <f>DY65*'Value Calculations'!$D$9</f>
        <v>1.5114300880502007</v>
      </c>
      <c r="BM65">
        <f>DZ65*'Value Calculations'!$D$10</f>
        <v>15.343291911200598</v>
      </c>
      <c r="BN65">
        <f>EA65*'Value Calculations'!$D$11</f>
        <v>0</v>
      </c>
      <c r="BO65">
        <f>EB65*'Value Calculations'!$D$12</f>
        <v>8.1388273958941397</v>
      </c>
      <c r="BP65">
        <f>EC65*'Value Calculations'!$D$13</f>
        <v>18.297820669054609</v>
      </c>
      <c r="BR65">
        <f>IFERROR(VLOOKUP($B65,'Raw Stats'!$CM$3:$DC$884,3,FALSE),0)</f>
        <v>82</v>
      </c>
      <c r="BS65">
        <f>IFERROR(VLOOKUP($B65,'Raw Stats'!$CM$3:$DC$884,4,FALSE),0)</f>
        <v>20</v>
      </c>
      <c r="BT65">
        <f>IFERROR(VLOOKUP($B65,'Raw Stats'!$CM$3:$DC$884,5,FALSE),0)</f>
        <v>56</v>
      </c>
      <c r="BU65">
        <f>IFERROR(VLOOKUP($B65,'Raw Stats'!$CM$3:$DC$884,6,FALSE),0)</f>
        <v>76</v>
      </c>
      <c r="BV65">
        <f>IFERROR(VLOOKUP($B65,'Raw Stats'!$CM$3:$DC$884,7,FALSE),0)</f>
        <v>5</v>
      </c>
      <c r="BW65">
        <f>IFERROR(VLOOKUP($B65,'Raw Stats'!$CM$3:$DC$884,8,FALSE),0)</f>
        <v>18</v>
      </c>
      <c r="BX65">
        <f>IFERROR(VLOOKUP($B65,'Raw Stats'!$CM$3:$DC$884,9,FALSE),0)</f>
        <v>21</v>
      </c>
      <c r="BY65">
        <f>IFERROR(VLOOKUP($B65,'Raw Stats'!$CM$3:$DC$884,10,FALSE),0)</f>
        <v>16</v>
      </c>
      <c r="BZ65">
        <f>IFERROR(VLOOKUP($B65,'Raw Stats'!$CM$3:$DC$884,11,FALSE)+VLOOKUP($B65,'Raw Stats'!$CM$3:$DC$884,12,FALSE),0)</f>
        <v>25</v>
      </c>
      <c r="CA65">
        <f>IFERROR(VLOOKUP($B65,'Raw Stats'!$CM$3:$DC$884,13,FALSE)+VLOOKUP($B65,'Raw Stats'!$CM$3:$DC$884,14,FALSE),0)</f>
        <v>0</v>
      </c>
      <c r="CB65">
        <f>IFERROR(VLOOKUP($B65,'Raw Stats'!$CM$3:$DC$884,15,FALSE),0)</f>
        <v>5</v>
      </c>
      <c r="CC65">
        <f>IFERROR(VLOOKUP($B65,'Raw Stats'!$CM$3:$DC$884,16,FALSE),0)</f>
        <v>226</v>
      </c>
      <c r="CE65">
        <f>IFERROR(VLOOKUP($B65,'Raw Stats'!$BU$3:$CJ$528,3,FALSE),0)</f>
        <v>73</v>
      </c>
      <c r="CF65">
        <f>IFERROR(VLOOKUP($B65,'Raw Stats'!$BU$3:$CJ$528,4,FALSE),0)</f>
        <v>16</v>
      </c>
      <c r="CG65">
        <f>IFERROR(VLOOKUP($B65,'Raw Stats'!$BU$3:$CJ$5288,5,FALSE),0)</f>
        <v>31</v>
      </c>
      <c r="CH65">
        <f>IFERROR(VLOOKUP($B65,'Raw Stats'!$BU$3:$CJ$528,6,FALSE),0)</f>
        <v>47</v>
      </c>
      <c r="CI65">
        <f>IFERROR(VLOOKUP($B65,'Raw Stats'!$BU$3:$CJ$528,7,FALSE),0)</f>
        <v>0</v>
      </c>
      <c r="CJ65">
        <f>IFERROR(VLOOKUP($B65,'Raw Stats'!$BU$3:$CJ$528,8,FALSE),0)</f>
        <v>38</v>
      </c>
      <c r="CK65">
        <f>IFERROR(VLOOKUP($B65,'Raw Stats'!$BU$3:$CJ$528,9,FALSE),0)</f>
        <v>37</v>
      </c>
      <c r="CL65">
        <f>IFERROR(VLOOKUP($B65,'Raw Stats'!$BU$3:$CJ$528,10,FALSE),0)</f>
        <v>21</v>
      </c>
      <c r="CM65">
        <f>IFERROR(VLOOKUP($B65,'Raw Stats'!$BU$3:$CJ$528,11,FALSE)+VLOOKUP($B65,'Raw Stats'!$BU$3:$CJ$528,12,FALSE),0)</f>
        <v>18</v>
      </c>
      <c r="CN65">
        <f>IFERROR(VLOOKUP($B65,'Raw Stats'!$BU$3:$CJ$528,13,FALSE)+VLOOKUP($B65,'Raw Stats'!$BU$3:$CJ$528,14,FALSE),0)</f>
        <v>0</v>
      </c>
      <c r="CO65">
        <f>IFERROR(VLOOKUP($B65,'Raw Stats'!$BU$3:$CJ$528,15,FALSE),0)</f>
        <v>4</v>
      </c>
      <c r="CP65">
        <f>IFERROR(VLOOKUP($B65,'Raw Stats'!$BU$3:$CJ$528,16,FALSE),0)</f>
        <v>224</v>
      </c>
      <c r="CR65">
        <f>IFERROR(VLOOKUP($B65,'Raw Stats'!$BC$3:$BR$528,3,FALSE),0)</f>
        <v>47</v>
      </c>
      <c r="CS65">
        <f>IFERROR(VLOOKUP($B65,'Raw Stats'!$BC$3:$BR$528,4,FALSE),0)</f>
        <v>12</v>
      </c>
      <c r="CT65">
        <f>IFERROR(VLOOKUP($B65,'Raw Stats'!$BC$3:$BR$5288,5,FALSE),0)</f>
        <v>28</v>
      </c>
      <c r="CU65">
        <f>IFERROR(VLOOKUP($B65,'Raw Stats'!$BC$3:$BR$52888,6,FALSE),0)</f>
        <v>40</v>
      </c>
      <c r="CV65">
        <f>IFERROR(VLOOKUP($B65,'Raw Stats'!$BC$3:$BR$5288,7,FALSE),0)</f>
        <v>12</v>
      </c>
      <c r="CW65">
        <f>IFERROR(VLOOKUP($B65,'Raw Stats'!$BC$3:$BR$5288,8,FALSE),0)</f>
        <v>18</v>
      </c>
      <c r="CX65">
        <f>IFERROR(VLOOKUP($B65,'Raw Stats'!$BC$3:$BR$5288,9,FALSE),0)</f>
        <v>15</v>
      </c>
      <c r="CY65">
        <f>IFERROR(VLOOKUP($B65,'Raw Stats'!$BC$3:$BR$5288,10,FALSE),0)</f>
        <v>7</v>
      </c>
      <c r="CZ65">
        <f>IFERROR(VLOOKUP($B65,'Raw Stats'!$BC$3:$BR$5288,11,FALSE)+VLOOKUP($B65,'Raw Stats'!$BC$3:$BR$5288,12,FALSE),0)</f>
        <v>12</v>
      </c>
      <c r="DA65">
        <f>IFERROR(VLOOKUP($B65,'Raw Stats'!$BC$3:$BR$5288,13,FALSE)+VLOOKUP($B65,'Raw Stats'!$BC$3:$BR$5288,14,FALSE),0)</f>
        <v>0</v>
      </c>
      <c r="DB65">
        <f>IFERROR(VLOOKUP($B65,'Raw Stats'!$BC$3:$BR$5288,15,FALSE),0)</f>
        <v>3</v>
      </c>
      <c r="DC65">
        <f>IFERROR(VLOOKUP($B65,'Raw Stats'!$BC$3:$BR$5288,16,FALSE),0)</f>
        <v>138</v>
      </c>
      <c r="DE65">
        <f>IFERROR(VLOOKUP($B65,'Raw Stats'!$AK$3:$AZ$528,3,FALSE),0)</f>
        <v>72</v>
      </c>
      <c r="DF65">
        <f>IFERROR(VLOOKUP($B65,'Raw Stats'!$AK$3:$AZ$528,4,FALSE),0)</f>
        <v>30</v>
      </c>
      <c r="DG65">
        <f>IFERROR(VLOOKUP($B65,'Raw Stats'!$AK$3:$AZ$528,5,FALSE),0)</f>
        <v>37</v>
      </c>
      <c r="DH65">
        <f>IFERROR(VLOOKUP($B65,'Raw Stats'!$AK$3:$AZ$528,6,FALSE),0)</f>
        <v>67</v>
      </c>
      <c r="DI65">
        <f>IFERROR(VLOOKUP($B65,'Raw Stats'!$AK$3:$AZ$528,7,FALSE),0)</f>
        <v>14</v>
      </c>
      <c r="DJ65">
        <f>IFERROR(VLOOKUP($B65,'Raw Stats'!$AK$3:$AZ$528,8,FALSE),0)</f>
        <v>40</v>
      </c>
      <c r="DK65">
        <f>IFERROR(VLOOKUP($B65,'Raw Stats'!$AK$3:$AZ$528,9,FALSE),0)</f>
        <v>21</v>
      </c>
      <c r="DL65">
        <f>IFERROR(VLOOKUP($B65,'Raw Stats'!$AK$3:$AZ$528,10,FALSE),0)</f>
        <v>15</v>
      </c>
      <c r="DM65">
        <f>IFERROR(VLOOKUP($B65,'Raw Stats'!$AK$3:$AZ$528,11,FALSE)+VLOOKUP($B65,'Raw Stats'!$AK$3:$AZ$528,12,FALSE),0)</f>
        <v>25</v>
      </c>
      <c r="DN65">
        <f>IFERROR(VLOOKUP($B65,'Raw Stats'!$AK$3:$AZ$528,13,FALSE)+VLOOKUP($B65,'Raw Stats'!$AK$3:$AZ$528,14,FALSE),0)</f>
        <v>0</v>
      </c>
      <c r="DO65">
        <f>IFERROR(VLOOKUP($B65,'Raw Stats'!$AK$3:$AZ$528,15,FALSE),0)</f>
        <v>6</v>
      </c>
      <c r="DP65">
        <f>IFERROR(VLOOKUP($B65,'Raw Stats'!$AK$3:$AZ$528,16,FALSE),0)</f>
        <v>229</v>
      </c>
      <c r="DR65">
        <f>IFERROR(VLOOKUP($B65,'Raw Stats'!$S$3:$AH$528,3,FALSE),0)</f>
        <v>82</v>
      </c>
      <c r="DS65">
        <f>IFERROR(VLOOKUP($B65,'Raw Stats'!$S$3:$AH$528,4,FALSE),0)</f>
        <v>41</v>
      </c>
      <c r="DT65">
        <f>IFERROR(VLOOKUP($B65,'Raw Stats'!$S$3:$AH$528,5,FALSE),0)</f>
        <v>63</v>
      </c>
      <c r="DU65">
        <f>IFERROR(VLOOKUP($B65,'Raw Stats'!$S$3:$AH$528,6,FALSE),0)</f>
        <v>104</v>
      </c>
      <c r="DV65">
        <f>IFERROR(VLOOKUP($B65,'Raw Stats'!$S$3:$AH$528,7,FALSE),0)</f>
        <v>30</v>
      </c>
      <c r="DW65">
        <f>IFERROR(VLOOKUP($B65,'Raw Stats'!$S$3:$AH$528,8,FALSE),0)</f>
        <v>32</v>
      </c>
      <c r="DX65">
        <f>IFERROR(VLOOKUP($B65,'Raw Stats'!$S$3:$AH$528,9,FALSE),0)</f>
        <v>13</v>
      </c>
      <c r="DY65">
        <f>IFERROR(VLOOKUP($B65,'Raw Stats'!$S$3:$AH$528,10,FALSE),0)</f>
        <v>12</v>
      </c>
      <c r="DZ65">
        <f>IFERROR(VLOOKUP($B65,'Raw Stats'!$S$3:$AH$528,11,FALSE)+VLOOKUP($B65,'Raw Stats'!$S$3:$AH$528,12,FALSE),0)</f>
        <v>42</v>
      </c>
      <c r="EA65">
        <f>IFERROR(VLOOKUP($B65,'Raw Stats'!$S$3:$AH$528,13,FALSE)+VLOOKUP($B65,'Raw Stats'!$S$3:$AH$528,14,FALSE),0)</f>
        <v>0</v>
      </c>
      <c r="EB65">
        <f>IFERROR(VLOOKUP($B65,'Raw Stats'!$S$3:$AH$528,15,FALSE),0)</f>
        <v>10</v>
      </c>
      <c r="EC65">
        <f>IFERROR(VLOOKUP($B65,'Raw Stats'!$S$3:$AH$528,16,FALSE),0)</f>
        <v>266</v>
      </c>
    </row>
    <row r="66" spans="1:133" x14ac:dyDescent="0.2">
      <c r="A66">
        <f>IFERROR(VLOOKUP(B66,Sheet2!$W$1:$X$300,2,FALSE),301)</f>
        <v>91</v>
      </c>
      <c r="B66" t="s">
        <v>695</v>
      </c>
      <c r="C66">
        <f t="shared" si="0"/>
        <v>0.95108939580444185</v>
      </c>
      <c r="D66">
        <f t="shared" si="1"/>
        <v>1.0138898486145294</v>
      </c>
      <c r="E66">
        <f t="shared" si="2"/>
        <v>0.80383100544875286</v>
      </c>
      <c r="F66">
        <f t="shared" si="3"/>
        <v>0.82793815500329015</v>
      </c>
      <c r="G66">
        <f t="shared" si="4"/>
        <v>0</v>
      </c>
      <c r="H66">
        <v>1</v>
      </c>
      <c r="J66">
        <f>BS66*'Value Calculations'!$D$3</f>
        <v>3.2618834290083032</v>
      </c>
      <c r="K66">
        <f>BT66*'Value Calculations'!$D$4</f>
        <v>8.1403176011162479</v>
      </c>
      <c r="L66">
        <f>BU66*'Value Calculations'!$D$5</f>
        <v>8.7561574667464104</v>
      </c>
      <c r="M66">
        <f>BV66*'Value Calculations'!$D$6</f>
        <v>2.8764934341453454</v>
      </c>
      <c r="N66">
        <f>BW66*'Value Calculations'!$D$7</f>
        <v>2.2850068034194129</v>
      </c>
      <c r="O66">
        <f>BX66*'Value Calculations'!$D$8</f>
        <v>5.535641908453564</v>
      </c>
      <c r="P66">
        <f>BY66*'Value Calculations'!$D$9</f>
        <v>17.507398519914826</v>
      </c>
      <c r="Q66">
        <f>BZ66*'Value Calculations'!$D$10</f>
        <v>4.3837976889144565</v>
      </c>
      <c r="R66">
        <f>CA66*'Value Calculations'!$D$11</f>
        <v>2.9721424440748123</v>
      </c>
      <c r="S66">
        <f>CB66*'Value Calculations'!$D$12</f>
        <v>1.6277654791788281</v>
      </c>
      <c r="T66">
        <f>CC66*'Value Calculations'!$D$13</f>
        <v>10.180742327143166</v>
      </c>
      <c r="V66">
        <f>CF66*'Value Calculations'!$D$3</f>
        <v>5.7082960007645305</v>
      </c>
      <c r="W66">
        <f>CG66*'Value Calculations'!$D$4</f>
        <v>9.4427684172948485</v>
      </c>
      <c r="X66">
        <f>CH66*'Value Calculations'!$D$5</f>
        <v>11.409538517275626</v>
      </c>
      <c r="Y66">
        <f>CI66*'Value Calculations'!$D$6</f>
        <v>1.3757142511129914</v>
      </c>
      <c r="Z66">
        <f>CJ66*'Value Calculations'!$D$7</f>
        <v>3.1638555739653409</v>
      </c>
      <c r="AA66">
        <f>CK66*'Value Calculations'!$D$8</f>
        <v>6.3264478953755017</v>
      </c>
      <c r="AB66">
        <f>CL66*'Value Calculations'!$D$9</f>
        <v>16.499778461214692</v>
      </c>
      <c r="AC66">
        <f>CM66*'Value Calculations'!$D$10</f>
        <v>4.7491141629906615</v>
      </c>
      <c r="AD66">
        <f>CN66*'Value Calculations'!$D$11</f>
        <v>3.9628565920997496</v>
      </c>
      <c r="AE66">
        <f>CO66*'Value Calculations'!$D$12</f>
        <v>3.2555309583576562</v>
      </c>
      <c r="AF66">
        <f>CP66*'Value Calculations'!$D$13</f>
        <v>12.175617512867165</v>
      </c>
      <c r="AH66">
        <f>CS66*'Value Calculations'!$D$3</f>
        <v>1.6309417145041516</v>
      </c>
      <c r="AI66">
        <f>CT66*'Value Calculations'!$D$4</f>
        <v>4.8841905606697491</v>
      </c>
      <c r="AJ66">
        <f>CU66*'Value Calculations'!$D$5</f>
        <v>5.0414239960055092</v>
      </c>
      <c r="AK66">
        <f>CV66*'Value Calculations'!$D$6</f>
        <v>1.6258441149517171</v>
      </c>
      <c r="AL66">
        <f>CW66*'Value Calculations'!$D$7</f>
        <v>1.9334672952010417</v>
      </c>
      <c r="AM66">
        <f>CX66*'Value Calculations'!$D$8</f>
        <v>4.9605102816012456</v>
      </c>
      <c r="AN66">
        <f>CY66*'Value Calculations'!$D$9</f>
        <v>9.8242955723263048</v>
      </c>
      <c r="AO66">
        <f>CZ66*'Value Calculations'!$D$10</f>
        <v>0.36531647407620471</v>
      </c>
      <c r="AP66">
        <f>DA66*'Value Calculations'!$D$11</f>
        <v>0.9907141480249374</v>
      </c>
      <c r="AQ66">
        <f>DB66*'Value Calculations'!$D$12</f>
        <v>0.81388273958941404</v>
      </c>
      <c r="AR66">
        <f>DC66*'Value Calculations'!$D$13</f>
        <v>5.7094703591411005</v>
      </c>
      <c r="AT66">
        <f>DF66*'Value Calculations'!$D$3</f>
        <v>2.8541480003822652</v>
      </c>
      <c r="AU66">
        <f>DG66*'Value Calculations'!$D$4</f>
        <v>8.1403176011162479</v>
      </c>
      <c r="AV66">
        <f>DH66*'Value Calculations'!$D$5</f>
        <v>8.4908193616934895</v>
      </c>
      <c r="AW66">
        <f>DI66*'Value Calculations'!$D$6</f>
        <v>3.1266232979840716</v>
      </c>
      <c r="AX66">
        <f>DJ66*'Value Calculations'!$D$7</f>
        <v>3.8669345904020833</v>
      </c>
      <c r="AY66">
        <f>DK66*'Value Calculations'!$D$8</f>
        <v>8.4831914960716954</v>
      </c>
      <c r="AZ66">
        <f>DL66*'Value Calculations'!$D$9</f>
        <v>22.923356335428046</v>
      </c>
      <c r="BA66">
        <f>DM66*'Value Calculations'!$D$10</f>
        <v>0.73063294815240942</v>
      </c>
      <c r="BB66">
        <f>DN66*'Value Calculations'!$D$11</f>
        <v>0</v>
      </c>
      <c r="BC66">
        <f>DO66*'Value Calculations'!$D$12</f>
        <v>0.81388273958941404</v>
      </c>
      <c r="BD66">
        <f>DP66*'Value Calculations'!$D$13</f>
        <v>8.4610223394500643</v>
      </c>
      <c r="BF66">
        <f>DS66*'Value Calculations'!$D$3</f>
        <v>0</v>
      </c>
      <c r="BG66">
        <f>DT66*'Value Calculations'!$D$4</f>
        <v>0</v>
      </c>
      <c r="BH66">
        <f>DU66*'Value Calculations'!$D$5</f>
        <v>0</v>
      </c>
      <c r="BI66">
        <f>DV66*'Value Calculations'!$D$6</f>
        <v>0</v>
      </c>
      <c r="BJ66">
        <f>DW66*'Value Calculations'!$D$7</f>
        <v>0</v>
      </c>
      <c r="BK66">
        <f>DX66*'Value Calculations'!$D$8</f>
        <v>0</v>
      </c>
      <c r="BL66">
        <f>DY66*'Value Calculations'!$D$9</f>
        <v>0</v>
      </c>
      <c r="BM66">
        <f>DZ66*'Value Calculations'!$D$10</f>
        <v>0</v>
      </c>
      <c r="BN66">
        <f>EA66*'Value Calculations'!$D$11</f>
        <v>0</v>
      </c>
      <c r="BO66">
        <f>EB66*'Value Calculations'!$D$12</f>
        <v>0</v>
      </c>
      <c r="BP66">
        <f>EC66*'Value Calculations'!$D$13</f>
        <v>0</v>
      </c>
      <c r="BR66">
        <f>IFERROR(VLOOKUP($B66,'Raw Stats'!$CM$3:$DC$884,3,FALSE),0)</f>
        <v>71</v>
      </c>
      <c r="BS66">
        <f>IFERROR(VLOOKUP($B66,'Raw Stats'!$CM$3:$DC$884,4,FALSE),0)</f>
        <v>8</v>
      </c>
      <c r="BT66">
        <f>IFERROR(VLOOKUP($B66,'Raw Stats'!$CM$3:$DC$884,5,FALSE),0)</f>
        <v>25</v>
      </c>
      <c r="BU66">
        <f>IFERROR(VLOOKUP($B66,'Raw Stats'!$CM$3:$DC$884,6,FALSE),0)</f>
        <v>33</v>
      </c>
      <c r="BV66">
        <f>IFERROR(VLOOKUP($B66,'Raw Stats'!$CM$3:$DC$884,7,FALSE),0)</f>
        <v>23</v>
      </c>
      <c r="BW66">
        <f>IFERROR(VLOOKUP($B66,'Raw Stats'!$CM$3:$DC$884,8,FALSE),0)</f>
        <v>26</v>
      </c>
      <c r="BX66">
        <f>IFERROR(VLOOKUP($B66,'Raw Stats'!$CM$3:$DC$884,9,FALSE),0)</f>
        <v>77</v>
      </c>
      <c r="BY66">
        <f>IFERROR(VLOOKUP($B66,'Raw Stats'!$CM$3:$DC$884,10,FALSE),0)</f>
        <v>139</v>
      </c>
      <c r="BZ66">
        <f>IFERROR(VLOOKUP($B66,'Raw Stats'!$CM$3:$DC$884,11,FALSE)+VLOOKUP($B66,'Raw Stats'!$CM$3:$DC$884,12,FALSE),0)</f>
        <v>12</v>
      </c>
      <c r="CA66">
        <f>IFERROR(VLOOKUP($B66,'Raw Stats'!$CM$3:$DC$884,13,FALSE)+VLOOKUP($B66,'Raw Stats'!$CM$3:$DC$884,14,FALSE),0)</f>
        <v>3</v>
      </c>
      <c r="CB66">
        <f>IFERROR(VLOOKUP($B66,'Raw Stats'!$CM$3:$DC$884,15,FALSE),0)</f>
        <v>2</v>
      </c>
      <c r="CC66">
        <f>IFERROR(VLOOKUP($B66,'Raw Stats'!$CM$3:$DC$884,16,FALSE),0)</f>
        <v>148</v>
      </c>
      <c r="CE66">
        <f>IFERROR(VLOOKUP($B66,'Raw Stats'!$BU$3:$CJ$528,3,FALSE),0)</f>
        <v>77</v>
      </c>
      <c r="CF66">
        <f>IFERROR(VLOOKUP($B66,'Raw Stats'!$BU$3:$CJ$528,4,FALSE),0)</f>
        <v>14</v>
      </c>
      <c r="CG66">
        <f>IFERROR(VLOOKUP($B66,'Raw Stats'!$BU$3:$CJ$5288,5,FALSE),0)</f>
        <v>29</v>
      </c>
      <c r="CH66">
        <f>IFERROR(VLOOKUP($B66,'Raw Stats'!$BU$3:$CJ$528,6,FALSE),0)</f>
        <v>43</v>
      </c>
      <c r="CI66">
        <f>IFERROR(VLOOKUP($B66,'Raw Stats'!$BU$3:$CJ$528,7,FALSE),0)</f>
        <v>11</v>
      </c>
      <c r="CJ66">
        <f>IFERROR(VLOOKUP($B66,'Raw Stats'!$BU$3:$CJ$528,8,FALSE),0)</f>
        <v>36</v>
      </c>
      <c r="CK66">
        <f>IFERROR(VLOOKUP($B66,'Raw Stats'!$BU$3:$CJ$528,9,FALSE),0)</f>
        <v>88</v>
      </c>
      <c r="CL66">
        <f>IFERROR(VLOOKUP($B66,'Raw Stats'!$BU$3:$CJ$528,10,FALSE),0)</f>
        <v>131</v>
      </c>
      <c r="CM66">
        <f>IFERROR(VLOOKUP($B66,'Raw Stats'!$BU$3:$CJ$528,11,FALSE)+VLOOKUP($B66,'Raw Stats'!$BU$3:$CJ$528,12,FALSE),0)</f>
        <v>13</v>
      </c>
      <c r="CN66">
        <f>IFERROR(VLOOKUP($B66,'Raw Stats'!$BU$3:$CJ$528,13,FALSE)+VLOOKUP($B66,'Raw Stats'!$BU$3:$CJ$528,14,FALSE),0)</f>
        <v>4</v>
      </c>
      <c r="CO66">
        <f>IFERROR(VLOOKUP($B66,'Raw Stats'!$BU$3:$CJ$528,15,FALSE),0)</f>
        <v>4</v>
      </c>
      <c r="CP66">
        <f>IFERROR(VLOOKUP($B66,'Raw Stats'!$BU$3:$CJ$528,16,FALSE),0)</f>
        <v>177</v>
      </c>
      <c r="CR66">
        <f>IFERROR(VLOOKUP($B66,'Raw Stats'!$BC$3:$BR$528,3,FALSE),0)</f>
        <v>47</v>
      </c>
      <c r="CS66">
        <f>IFERROR(VLOOKUP($B66,'Raw Stats'!$BC$3:$BR$528,4,FALSE),0)</f>
        <v>4</v>
      </c>
      <c r="CT66">
        <f>IFERROR(VLOOKUP($B66,'Raw Stats'!$BC$3:$BR$5288,5,FALSE),0)</f>
        <v>15</v>
      </c>
      <c r="CU66">
        <f>IFERROR(VLOOKUP($B66,'Raw Stats'!$BC$3:$BR$52888,6,FALSE),0)</f>
        <v>19</v>
      </c>
      <c r="CV66">
        <f>IFERROR(VLOOKUP($B66,'Raw Stats'!$BC$3:$BR$5288,7,FALSE),0)</f>
        <v>13</v>
      </c>
      <c r="CW66">
        <f>IFERROR(VLOOKUP($B66,'Raw Stats'!$BC$3:$BR$5288,8,FALSE),0)</f>
        <v>22</v>
      </c>
      <c r="CX66">
        <f>IFERROR(VLOOKUP($B66,'Raw Stats'!$BC$3:$BR$5288,9,FALSE),0)</f>
        <v>69</v>
      </c>
      <c r="CY66">
        <f>IFERROR(VLOOKUP($B66,'Raw Stats'!$BC$3:$BR$5288,10,FALSE),0)</f>
        <v>78</v>
      </c>
      <c r="CZ66">
        <f>IFERROR(VLOOKUP($B66,'Raw Stats'!$BC$3:$BR$5288,11,FALSE)+VLOOKUP($B66,'Raw Stats'!$BC$3:$BR$5288,12,FALSE),0)</f>
        <v>1</v>
      </c>
      <c r="DA66">
        <f>IFERROR(VLOOKUP($B66,'Raw Stats'!$BC$3:$BR$5288,13,FALSE)+VLOOKUP($B66,'Raw Stats'!$BC$3:$BR$5288,14,FALSE),0)</f>
        <v>1</v>
      </c>
      <c r="DB66">
        <f>IFERROR(VLOOKUP($B66,'Raw Stats'!$BC$3:$BR$5288,15,FALSE),0)</f>
        <v>1</v>
      </c>
      <c r="DC66">
        <f>IFERROR(VLOOKUP($B66,'Raw Stats'!$BC$3:$BR$5288,16,FALSE),0)</f>
        <v>83</v>
      </c>
      <c r="DE66">
        <f>IFERROR(VLOOKUP($B66,'Raw Stats'!$AK$3:$AZ$528,3,FALSE),0)</f>
        <v>82</v>
      </c>
      <c r="DF66">
        <f>IFERROR(VLOOKUP($B66,'Raw Stats'!$AK$3:$AZ$528,4,FALSE),0)</f>
        <v>7</v>
      </c>
      <c r="DG66">
        <f>IFERROR(VLOOKUP($B66,'Raw Stats'!$AK$3:$AZ$528,5,FALSE),0)</f>
        <v>25</v>
      </c>
      <c r="DH66">
        <f>IFERROR(VLOOKUP($B66,'Raw Stats'!$AK$3:$AZ$528,6,FALSE),0)</f>
        <v>32</v>
      </c>
      <c r="DI66">
        <f>IFERROR(VLOOKUP($B66,'Raw Stats'!$AK$3:$AZ$528,7,FALSE),0)</f>
        <v>25</v>
      </c>
      <c r="DJ66">
        <f>IFERROR(VLOOKUP($B66,'Raw Stats'!$AK$3:$AZ$528,8,FALSE),0)</f>
        <v>44</v>
      </c>
      <c r="DK66">
        <f>IFERROR(VLOOKUP($B66,'Raw Stats'!$AK$3:$AZ$528,9,FALSE),0)</f>
        <v>118</v>
      </c>
      <c r="DL66">
        <f>IFERROR(VLOOKUP($B66,'Raw Stats'!$AK$3:$AZ$528,10,FALSE),0)</f>
        <v>182</v>
      </c>
      <c r="DM66">
        <f>IFERROR(VLOOKUP($B66,'Raw Stats'!$AK$3:$AZ$528,11,FALSE)+VLOOKUP($B66,'Raw Stats'!$AK$3:$AZ$528,12,FALSE),0)</f>
        <v>2</v>
      </c>
      <c r="DN66">
        <f>IFERROR(VLOOKUP($B66,'Raw Stats'!$AK$3:$AZ$528,13,FALSE)+VLOOKUP($B66,'Raw Stats'!$AK$3:$AZ$528,14,FALSE),0)</f>
        <v>0</v>
      </c>
      <c r="DO66">
        <f>IFERROR(VLOOKUP($B66,'Raw Stats'!$AK$3:$AZ$528,15,FALSE),0)</f>
        <v>1</v>
      </c>
      <c r="DP66">
        <f>IFERROR(VLOOKUP($B66,'Raw Stats'!$AK$3:$AZ$528,16,FALSE),0)</f>
        <v>123</v>
      </c>
      <c r="DR66">
        <f>IFERROR(VLOOKUP($B66,'Raw Stats'!$S$3:$AH$528,3,FALSE),0)</f>
        <v>0</v>
      </c>
      <c r="DS66">
        <f>IFERROR(VLOOKUP($B66,'Raw Stats'!$S$3:$AH$528,4,FALSE),0)</f>
        <v>0</v>
      </c>
      <c r="DT66">
        <f>IFERROR(VLOOKUP($B66,'Raw Stats'!$S$3:$AH$528,5,FALSE),0)</f>
        <v>0</v>
      </c>
      <c r="DU66">
        <f>IFERROR(VLOOKUP($B66,'Raw Stats'!$S$3:$AH$528,6,FALSE),0)</f>
        <v>0</v>
      </c>
      <c r="DV66">
        <f>IFERROR(VLOOKUP($B66,'Raw Stats'!$S$3:$AH$528,7,FALSE),0)</f>
        <v>0</v>
      </c>
      <c r="DW66">
        <f>IFERROR(VLOOKUP($B66,'Raw Stats'!$S$3:$AH$528,8,FALSE),0)</f>
        <v>0</v>
      </c>
      <c r="DX66">
        <f>IFERROR(VLOOKUP($B66,'Raw Stats'!$S$3:$AH$528,9,FALSE),0)</f>
        <v>0</v>
      </c>
      <c r="DY66">
        <f>IFERROR(VLOOKUP($B66,'Raw Stats'!$S$3:$AH$528,10,FALSE),0)</f>
        <v>0</v>
      </c>
      <c r="DZ66">
        <f>IFERROR(VLOOKUP($B66,'Raw Stats'!$S$3:$AH$528,11,FALSE)+VLOOKUP($B66,'Raw Stats'!$S$3:$AH$528,12,FALSE),0)</f>
        <v>0</v>
      </c>
      <c r="EA66">
        <f>IFERROR(VLOOKUP($B66,'Raw Stats'!$S$3:$AH$528,13,FALSE)+VLOOKUP($B66,'Raw Stats'!$S$3:$AH$528,14,FALSE),0)</f>
        <v>0</v>
      </c>
      <c r="EB66">
        <f>IFERROR(VLOOKUP($B66,'Raw Stats'!$S$3:$AH$528,15,FALSE),0)</f>
        <v>0</v>
      </c>
      <c r="EC66">
        <f>IFERROR(VLOOKUP($B66,'Raw Stats'!$S$3:$AH$528,16,FALSE),0)</f>
        <v>0</v>
      </c>
    </row>
    <row r="67" spans="1:133" x14ac:dyDescent="0.2">
      <c r="A67" s="33">
        <f>IFERROR(VLOOKUP(B67,Sheet2!$W$1:$X$300,2,FALSE),301)</f>
        <v>131</v>
      </c>
      <c r="B67" t="s">
        <v>132</v>
      </c>
      <c r="C67">
        <f t="shared" ref="C67:C130" si="5">IFERROR(IF(BR67=0,0,SUMIF(J67:T67,"&lt;&gt;#N/A")/BR67),0)</f>
        <v>0.94292406056319</v>
      </c>
      <c r="D67">
        <f t="shared" ref="D67:D130" si="6">IFERROR(SUMIF(V67:AF67,"&lt;&gt;#N/A")/CE67,0)</f>
        <v>0</v>
      </c>
      <c r="E67">
        <f t="shared" ref="E67:E130" si="7">IFERROR(SUMIF(AH67:AR67,"&lt;&gt;#N/A")/CR67,0)</f>
        <v>0</v>
      </c>
      <c r="F67">
        <f t="shared" ref="F67:F130" si="8">IFERROR(SUMIF(AT67:BD67,"&lt;&gt;#N/A")/DE67,0)</f>
        <v>0</v>
      </c>
      <c r="G67">
        <f t="shared" ref="G67:G130" si="9">IFERROR(SUMIF(BF67:BP67,"&lt;&gt;#N/A")/DR67,0)</f>
        <v>0</v>
      </c>
      <c r="H67">
        <v>1</v>
      </c>
      <c r="J67">
        <f>BS67*'Value Calculations'!$D$3</f>
        <v>10.601121144276986</v>
      </c>
      <c r="K67">
        <f>BT67*'Value Calculations'!$D$4</f>
        <v>12.373282753696698</v>
      </c>
      <c r="L67">
        <f>BU67*'Value Calculations'!$D$5</f>
        <v>16.981638723386979</v>
      </c>
      <c r="M67">
        <f>BV67*'Value Calculations'!$D$6</f>
        <v>2.6263635703066202</v>
      </c>
      <c r="N67">
        <f>BW67*'Value Calculations'!$D$7</f>
        <v>1.2303882787642992</v>
      </c>
      <c r="O67">
        <f>BX67*'Value Calculations'!$D$8</f>
        <v>3.5226812144704498</v>
      </c>
      <c r="P67">
        <f>BY67*'Value Calculations'!$D$9</f>
        <v>6.6754828888883866</v>
      </c>
      <c r="Q67">
        <f>BZ67*'Value Calculations'!$D$10</f>
        <v>4.7491141629906615</v>
      </c>
      <c r="R67">
        <f>CA67*'Value Calculations'!$D$11</f>
        <v>0.9907141480249374</v>
      </c>
      <c r="S67">
        <f>CB67*'Value Calculations'!$D$12</f>
        <v>4.883296437536484</v>
      </c>
      <c r="T67">
        <f>CC67*'Value Calculations'!$D$13</f>
        <v>10.799841522712683</v>
      </c>
      <c r="V67">
        <f>CF67*'Value Calculations'!$D$3</f>
        <v>0</v>
      </c>
      <c r="W67">
        <f>CG67*'Value Calculations'!$D$4</f>
        <v>1.3024508161785997</v>
      </c>
      <c r="X67">
        <f>CH67*'Value Calculations'!$D$5</f>
        <v>0</v>
      </c>
      <c r="Y67">
        <f>CI67*'Value Calculations'!$D$6</f>
        <v>0</v>
      </c>
      <c r="Z67">
        <f>CJ67*'Value Calculations'!$D$7</f>
        <v>0</v>
      </c>
      <c r="AA67">
        <f>CK67*'Value Calculations'!$D$8</f>
        <v>0</v>
      </c>
      <c r="AB67">
        <f>CL67*'Value Calculations'!$D$9</f>
        <v>0</v>
      </c>
      <c r="AC67">
        <f>CM67*'Value Calculations'!$D$10</f>
        <v>0</v>
      </c>
      <c r="AD67">
        <f>CN67*'Value Calculations'!$D$11</f>
        <v>0</v>
      </c>
      <c r="AE67">
        <f>CO67*'Value Calculations'!$D$12</f>
        <v>0</v>
      </c>
      <c r="AF67">
        <f>CP67*'Value Calculations'!$D$13</f>
        <v>0</v>
      </c>
      <c r="AH67">
        <f>CS67*'Value Calculations'!$D$3</f>
        <v>0</v>
      </c>
      <c r="AI67">
        <f>CT67*'Value Calculations'!$D$4</f>
        <v>0</v>
      </c>
      <c r="AJ67">
        <f>CU67*'Value Calculations'!$D$5</f>
        <v>0</v>
      </c>
      <c r="AK67">
        <f>CV67*'Value Calculations'!$D$6</f>
        <v>-0.12506493191936285</v>
      </c>
      <c r="AL67">
        <f>CW67*'Value Calculations'!$D$7</f>
        <v>0.17576975410918561</v>
      </c>
      <c r="AM67">
        <f>CX67*'Value Calculations'!$D$8</f>
        <v>0.71891453356539792</v>
      </c>
      <c r="AN67">
        <f>CY67*'Value Calculations'!$D$9</f>
        <v>0</v>
      </c>
      <c r="AO67">
        <f>CZ67*'Value Calculations'!$D$10</f>
        <v>0</v>
      </c>
      <c r="AP67">
        <f>DA67*'Value Calculations'!$D$11</f>
        <v>0</v>
      </c>
      <c r="AQ67">
        <f>DB67*'Value Calculations'!$D$12</f>
        <v>0</v>
      </c>
      <c r="AR67">
        <f>DC67*'Value Calculations'!$D$13</f>
        <v>0.20636639852317229</v>
      </c>
      <c r="AT67">
        <f>DF67*'Value Calculations'!$D$3</f>
        <v>0</v>
      </c>
      <c r="AU67">
        <f>DG67*'Value Calculations'!$D$4</f>
        <v>0</v>
      </c>
      <c r="AV67">
        <f>DH67*'Value Calculations'!$D$5</f>
        <v>0</v>
      </c>
      <c r="AW67">
        <f>DI67*'Value Calculations'!$D$6</f>
        <v>0</v>
      </c>
      <c r="AX67">
        <f>DJ67*'Value Calculations'!$D$7</f>
        <v>0</v>
      </c>
      <c r="AY67">
        <f>DK67*'Value Calculations'!$D$8</f>
        <v>0</v>
      </c>
      <c r="AZ67">
        <f>DL67*'Value Calculations'!$D$9</f>
        <v>0</v>
      </c>
      <c r="BA67">
        <f>DM67*'Value Calculations'!$D$10</f>
        <v>0</v>
      </c>
      <c r="BB67">
        <f>DN67*'Value Calculations'!$D$11</f>
        <v>0</v>
      </c>
      <c r="BC67">
        <f>DO67*'Value Calculations'!$D$12</f>
        <v>0</v>
      </c>
      <c r="BD67">
        <f>DP67*'Value Calculations'!$D$13</f>
        <v>0</v>
      </c>
      <c r="BF67">
        <f>DS67*'Value Calculations'!$D$3</f>
        <v>0</v>
      </c>
      <c r="BG67">
        <f>DT67*'Value Calculations'!$D$4</f>
        <v>0</v>
      </c>
      <c r="BH67">
        <f>DU67*'Value Calculations'!$D$5</f>
        <v>0</v>
      </c>
      <c r="BI67">
        <f>DV67*'Value Calculations'!$D$6</f>
        <v>0</v>
      </c>
      <c r="BJ67">
        <f>DW67*'Value Calculations'!$D$7</f>
        <v>0</v>
      </c>
      <c r="BK67">
        <f>DX67*'Value Calculations'!$D$8</f>
        <v>0</v>
      </c>
      <c r="BL67">
        <f>DY67*'Value Calculations'!$D$9</f>
        <v>0</v>
      </c>
      <c r="BM67">
        <f>DZ67*'Value Calculations'!$D$10</f>
        <v>0</v>
      </c>
      <c r="BN67">
        <f>EA67*'Value Calculations'!$D$11</f>
        <v>0</v>
      </c>
      <c r="BO67">
        <f>EB67*'Value Calculations'!$D$12</f>
        <v>0</v>
      </c>
      <c r="BP67">
        <f>EC67*'Value Calculations'!$D$13</f>
        <v>0</v>
      </c>
      <c r="BR67">
        <f>IFERROR(VLOOKUP($B67,'Raw Stats'!$CM$3:$DC$884,3,FALSE),0)</f>
        <v>80</v>
      </c>
      <c r="BS67">
        <f>IFERROR(VLOOKUP($B67,'Raw Stats'!$CM$3:$DC$884,4,FALSE),0)</f>
        <v>26</v>
      </c>
      <c r="BT67">
        <f>IFERROR(VLOOKUP($B67,'Raw Stats'!$CM$3:$DC$884,5,FALSE),0)</f>
        <v>38</v>
      </c>
      <c r="BU67">
        <f>IFERROR(VLOOKUP($B67,'Raw Stats'!$CM$3:$DC$884,6,FALSE),0)</f>
        <v>64</v>
      </c>
      <c r="BV67">
        <f>IFERROR(VLOOKUP($B67,'Raw Stats'!$CM$3:$DC$884,7,FALSE),0)</f>
        <v>21</v>
      </c>
      <c r="BW67">
        <f>IFERROR(VLOOKUP($B67,'Raw Stats'!$CM$3:$DC$884,8,FALSE),0)</f>
        <v>14</v>
      </c>
      <c r="BX67">
        <f>IFERROR(VLOOKUP($B67,'Raw Stats'!$CM$3:$DC$884,9,FALSE),0)</f>
        <v>49</v>
      </c>
      <c r="BY67">
        <f>IFERROR(VLOOKUP($B67,'Raw Stats'!$CM$3:$DC$884,10,FALSE),0)</f>
        <v>53</v>
      </c>
      <c r="BZ67">
        <f>IFERROR(VLOOKUP($B67,'Raw Stats'!$CM$3:$DC$884,11,FALSE)+VLOOKUP($B67,'Raw Stats'!$CM$3:$DC$884,12,FALSE),0)</f>
        <v>13</v>
      </c>
      <c r="CA67">
        <f>IFERROR(VLOOKUP($B67,'Raw Stats'!$CM$3:$DC$884,13,FALSE)+VLOOKUP($B67,'Raw Stats'!$CM$3:$DC$884,14,FALSE),0)</f>
        <v>1</v>
      </c>
      <c r="CB67">
        <f>IFERROR(VLOOKUP($B67,'Raw Stats'!$CM$3:$DC$884,15,FALSE),0)</f>
        <v>6</v>
      </c>
      <c r="CC67">
        <f>IFERROR(VLOOKUP($B67,'Raw Stats'!$CM$3:$DC$884,16,FALSE),0)</f>
        <v>157</v>
      </c>
      <c r="CE67">
        <f>IFERROR(VLOOKUP($B67,'Raw Stats'!$BU$3:$CJ$528,3,FALSE),0)</f>
        <v>0</v>
      </c>
      <c r="CF67">
        <f>IFERROR(VLOOKUP($B67,'Raw Stats'!$BU$3:$CJ$528,4,FALSE),0)</f>
        <v>0</v>
      </c>
      <c r="CG67">
        <f>IFERROR(VLOOKUP($B67,'Raw Stats'!$BU$3:$CJ$5288,5,FALSE),0)</f>
        <v>4</v>
      </c>
      <c r="CH67">
        <f>IFERROR(VLOOKUP($B67,'Raw Stats'!$BU$3:$CJ$528,6,FALSE),0)</f>
        <v>0</v>
      </c>
      <c r="CI67">
        <f>IFERROR(VLOOKUP($B67,'Raw Stats'!$BU$3:$CJ$528,7,FALSE),0)</f>
        <v>0</v>
      </c>
      <c r="CJ67">
        <f>IFERROR(VLOOKUP($B67,'Raw Stats'!$BU$3:$CJ$528,8,FALSE),0)</f>
        <v>0</v>
      </c>
      <c r="CK67">
        <f>IFERROR(VLOOKUP($B67,'Raw Stats'!$BU$3:$CJ$528,9,FALSE),0)</f>
        <v>0</v>
      </c>
      <c r="CL67">
        <f>IFERROR(VLOOKUP($B67,'Raw Stats'!$BU$3:$CJ$528,10,FALSE),0)</f>
        <v>0</v>
      </c>
      <c r="CM67">
        <f>IFERROR(VLOOKUP($B67,'Raw Stats'!$BU$3:$CJ$528,11,FALSE)+VLOOKUP($B67,'Raw Stats'!$BU$3:$CJ$528,12,FALSE),0)</f>
        <v>0</v>
      </c>
      <c r="CN67">
        <f>IFERROR(VLOOKUP($B67,'Raw Stats'!$BU$3:$CJ$528,13,FALSE)+VLOOKUP($B67,'Raw Stats'!$BU$3:$CJ$528,14,FALSE),0)</f>
        <v>0</v>
      </c>
      <c r="CO67">
        <f>IFERROR(VLOOKUP($B67,'Raw Stats'!$BU$3:$CJ$528,15,FALSE),0)</f>
        <v>0</v>
      </c>
      <c r="CP67">
        <f>IFERROR(VLOOKUP($B67,'Raw Stats'!$BU$3:$CJ$528,16,FALSE),0)</f>
        <v>0</v>
      </c>
      <c r="CR67">
        <f>IFERROR(VLOOKUP($B67,'Raw Stats'!$BC$3:$BR$528,3,FALSE),0)</f>
        <v>0</v>
      </c>
      <c r="CS67">
        <f>IFERROR(VLOOKUP($B67,'Raw Stats'!$BC$3:$BR$528,4,FALSE),0)</f>
        <v>0</v>
      </c>
      <c r="CT67">
        <f>IFERROR(VLOOKUP($B67,'Raw Stats'!$BC$3:$BR$5288,5,FALSE),0)</f>
        <v>0</v>
      </c>
      <c r="CU67">
        <f>IFERROR(VLOOKUP($B67,'Raw Stats'!$BC$3:$BR$52888,6,FALSE),0)</f>
        <v>0</v>
      </c>
      <c r="CV67">
        <f>IFERROR(VLOOKUP($B67,'Raw Stats'!$BC$3:$BR$5288,7,FALSE),0)</f>
        <v>-1</v>
      </c>
      <c r="CW67">
        <f>IFERROR(VLOOKUP($B67,'Raw Stats'!$BC$3:$BR$5288,8,FALSE),0)</f>
        <v>2</v>
      </c>
      <c r="CX67">
        <f>IFERROR(VLOOKUP($B67,'Raw Stats'!$BC$3:$BR$5288,9,FALSE),0)</f>
        <v>10</v>
      </c>
      <c r="CY67">
        <f>IFERROR(VLOOKUP($B67,'Raw Stats'!$BC$3:$BR$5288,10,FALSE),0)</f>
        <v>0</v>
      </c>
      <c r="CZ67">
        <f>IFERROR(VLOOKUP($B67,'Raw Stats'!$BC$3:$BR$5288,11,FALSE)+VLOOKUP($B67,'Raw Stats'!$BC$3:$BR$5288,12,FALSE),0)</f>
        <v>0</v>
      </c>
      <c r="DA67">
        <f>IFERROR(VLOOKUP($B67,'Raw Stats'!$BC$3:$BR$5288,13,FALSE)+VLOOKUP($B67,'Raw Stats'!$BC$3:$BR$5288,14,FALSE),0)</f>
        <v>0</v>
      </c>
      <c r="DB67">
        <f>IFERROR(VLOOKUP($B67,'Raw Stats'!$BC$3:$BR$5288,15,FALSE),0)</f>
        <v>0</v>
      </c>
      <c r="DC67">
        <f>IFERROR(VLOOKUP($B67,'Raw Stats'!$BC$3:$BR$5288,16,FALSE),0)</f>
        <v>3</v>
      </c>
      <c r="DE67">
        <f>IFERROR(VLOOKUP($B67,'Raw Stats'!$AK$3:$AZ$528,3,FALSE),0)</f>
        <v>0</v>
      </c>
      <c r="DF67">
        <f>IFERROR(VLOOKUP($B67,'Raw Stats'!$AK$3:$AZ$528,4,FALSE),0)</f>
        <v>0</v>
      </c>
      <c r="DG67">
        <f>IFERROR(VLOOKUP($B67,'Raw Stats'!$AK$3:$AZ$528,5,FALSE),0)</f>
        <v>0</v>
      </c>
      <c r="DH67">
        <f>IFERROR(VLOOKUP($B67,'Raw Stats'!$AK$3:$AZ$528,6,FALSE),0)</f>
        <v>0</v>
      </c>
      <c r="DI67">
        <f>IFERROR(VLOOKUP($B67,'Raw Stats'!$AK$3:$AZ$528,7,FALSE),0)</f>
        <v>0</v>
      </c>
      <c r="DJ67">
        <f>IFERROR(VLOOKUP($B67,'Raw Stats'!$AK$3:$AZ$528,8,FALSE),0)</f>
        <v>0</v>
      </c>
      <c r="DK67">
        <f>IFERROR(VLOOKUP($B67,'Raw Stats'!$AK$3:$AZ$528,9,FALSE),0)</f>
        <v>0</v>
      </c>
      <c r="DL67">
        <f>IFERROR(VLOOKUP($B67,'Raw Stats'!$AK$3:$AZ$528,10,FALSE),0)</f>
        <v>0</v>
      </c>
      <c r="DM67">
        <f>IFERROR(VLOOKUP($B67,'Raw Stats'!$AK$3:$AZ$528,11,FALSE)+VLOOKUP($B67,'Raw Stats'!$AK$3:$AZ$528,12,FALSE),0)</f>
        <v>0</v>
      </c>
      <c r="DN67">
        <f>IFERROR(VLOOKUP($B67,'Raw Stats'!$AK$3:$AZ$528,13,FALSE)+VLOOKUP($B67,'Raw Stats'!$AK$3:$AZ$528,14,FALSE),0)</f>
        <v>0</v>
      </c>
      <c r="DO67">
        <f>IFERROR(VLOOKUP($B67,'Raw Stats'!$AK$3:$AZ$528,15,FALSE),0)</f>
        <v>0</v>
      </c>
      <c r="DP67">
        <f>IFERROR(VLOOKUP($B67,'Raw Stats'!$AK$3:$AZ$528,16,FALSE),0)</f>
        <v>0</v>
      </c>
      <c r="DR67">
        <f>IFERROR(VLOOKUP($B67,'Raw Stats'!$S$3:$AH$528,3,FALSE),0)</f>
        <v>0</v>
      </c>
      <c r="DS67">
        <f>IFERROR(VLOOKUP($B67,'Raw Stats'!$S$3:$AH$528,4,FALSE),0)</f>
        <v>0</v>
      </c>
      <c r="DT67">
        <f>IFERROR(VLOOKUP($B67,'Raw Stats'!$S$3:$AH$528,5,FALSE),0)</f>
        <v>0</v>
      </c>
      <c r="DU67">
        <f>IFERROR(VLOOKUP($B67,'Raw Stats'!$S$3:$AH$528,6,FALSE),0)</f>
        <v>0</v>
      </c>
      <c r="DV67">
        <f>IFERROR(VLOOKUP($B67,'Raw Stats'!$S$3:$AH$528,7,FALSE),0)</f>
        <v>0</v>
      </c>
      <c r="DW67">
        <f>IFERROR(VLOOKUP($B67,'Raw Stats'!$S$3:$AH$528,8,FALSE),0)</f>
        <v>0</v>
      </c>
      <c r="DX67">
        <f>IFERROR(VLOOKUP($B67,'Raw Stats'!$S$3:$AH$528,9,FALSE),0)</f>
        <v>0</v>
      </c>
      <c r="DY67">
        <f>IFERROR(VLOOKUP($B67,'Raw Stats'!$S$3:$AH$528,10,FALSE),0)</f>
        <v>0</v>
      </c>
      <c r="DZ67">
        <f>IFERROR(VLOOKUP($B67,'Raw Stats'!$S$3:$AH$528,11,FALSE)+VLOOKUP($B67,'Raw Stats'!$S$3:$AH$528,12,FALSE),0)</f>
        <v>0</v>
      </c>
      <c r="EA67">
        <f>IFERROR(VLOOKUP($B67,'Raw Stats'!$S$3:$AH$528,13,FALSE)+VLOOKUP($B67,'Raw Stats'!$S$3:$AH$528,14,FALSE),0)</f>
        <v>0</v>
      </c>
      <c r="EB67">
        <f>IFERROR(VLOOKUP($B67,'Raw Stats'!$S$3:$AH$528,15,FALSE),0)</f>
        <v>0</v>
      </c>
      <c r="EC67">
        <f>IFERROR(VLOOKUP($B67,'Raw Stats'!$S$3:$AH$528,16,FALSE),0)</f>
        <v>0</v>
      </c>
    </row>
    <row r="68" spans="1:133" x14ac:dyDescent="0.2">
      <c r="A68" s="33">
        <f>IFERROR(VLOOKUP(B68,Sheet2!$W$1:$X$300,2,FALSE),301)</f>
        <v>100</v>
      </c>
      <c r="B68" t="s">
        <v>54</v>
      </c>
      <c r="C68">
        <f t="shared" si="5"/>
        <v>0.93103472765739659</v>
      </c>
      <c r="D68">
        <f t="shared" si="6"/>
        <v>1.0846103610839744</v>
      </c>
      <c r="E68">
        <f t="shared" si="7"/>
        <v>1.0789805606943708</v>
      </c>
      <c r="F68">
        <f t="shared" si="8"/>
        <v>1.145351100980418</v>
      </c>
      <c r="G68">
        <f t="shared" si="9"/>
        <v>1.1025459530119888</v>
      </c>
      <c r="H68">
        <v>1</v>
      </c>
      <c r="J68">
        <f>BS68*'Value Calculations'!$D$3</f>
        <v>8.9701794297728341</v>
      </c>
      <c r="K68">
        <f>BT68*'Value Calculations'!$D$4</f>
        <v>12.698895457741347</v>
      </c>
      <c r="L68">
        <f>BU68*'Value Calculations'!$D$5</f>
        <v>16.185624408228215</v>
      </c>
      <c r="M68">
        <f>BV68*'Value Calculations'!$D$6</f>
        <v>2.1261038426291687</v>
      </c>
      <c r="N68">
        <f>BW68*'Value Calculations'!$D$7</f>
        <v>2.8123160657469697</v>
      </c>
      <c r="O68">
        <f>BX68*'Value Calculations'!$D$8</f>
        <v>4.4572701081054671</v>
      </c>
      <c r="P68">
        <f>BY68*'Value Calculations'!$D$9</f>
        <v>3.2747651907754349</v>
      </c>
      <c r="Q68">
        <f>BZ68*'Value Calculations'!$D$10</f>
        <v>6.2103800592954803</v>
      </c>
      <c r="R68">
        <f>CA68*'Value Calculations'!$D$11</f>
        <v>0.9907141480249374</v>
      </c>
      <c r="S68">
        <f>CB68*'Value Calculations'!$D$12</f>
        <v>1.6277654791788281</v>
      </c>
      <c r="T68">
        <f>CC68*'Value Calculations'!$D$13</f>
        <v>16.990833478407851</v>
      </c>
      <c r="V68">
        <f>CF68*'Value Calculations'!$D$3</f>
        <v>12.232062858781138</v>
      </c>
      <c r="W68">
        <f>CG68*'Value Calculations'!$D$4</f>
        <v>9.7683811213394982</v>
      </c>
      <c r="X68">
        <f>CH68*'Value Calculations'!$D$5</f>
        <v>15.920286303175292</v>
      </c>
      <c r="Y68">
        <f>CI68*'Value Calculations'!$D$6</f>
        <v>3.5018180937421599</v>
      </c>
      <c r="Z68">
        <f>CJ68*'Value Calculations'!$D$7</f>
        <v>1.7576975410918561</v>
      </c>
      <c r="AA68">
        <f>CK68*'Value Calculations'!$D$8</f>
        <v>3.091332494331211</v>
      </c>
      <c r="AB68">
        <f>CL68*'Value Calculations'!$D$9</f>
        <v>3.2747651907754349</v>
      </c>
      <c r="AC68">
        <f>CM68*'Value Calculations'!$D$10</f>
        <v>4.7491141629906615</v>
      </c>
      <c r="AD68">
        <f>CN68*'Value Calculations'!$D$11</f>
        <v>3.9628565920997496</v>
      </c>
      <c r="AE68">
        <f>CO68*'Value Calculations'!$D$12</f>
        <v>3.2555309583576562</v>
      </c>
      <c r="AF68">
        <f>CP68*'Value Calculations'!$D$13</f>
        <v>16.578100681361509</v>
      </c>
      <c r="AH68">
        <f>CS68*'Value Calculations'!$D$3</f>
        <v>6.9315022866426439</v>
      </c>
      <c r="AI68">
        <f>CT68*'Value Calculations'!$D$4</f>
        <v>4.5585778566250994</v>
      </c>
      <c r="AJ68">
        <f>CU68*'Value Calculations'!$D$5</f>
        <v>8.2254812566405686</v>
      </c>
      <c r="AK68">
        <f>CV68*'Value Calculations'!$D$6</f>
        <v>2.5012986383872571</v>
      </c>
      <c r="AL68">
        <f>CW68*'Value Calculations'!$D$7</f>
        <v>1.4061580328734848</v>
      </c>
      <c r="AM68">
        <f>CX68*'Value Calculations'!$D$8</f>
        <v>0.8626974402784775</v>
      </c>
      <c r="AN68">
        <f>CY68*'Value Calculations'!$D$9</f>
        <v>1.6373825953877175</v>
      </c>
      <c r="AO68">
        <f>CZ68*'Value Calculations'!$D$10</f>
        <v>2.1918988444572283</v>
      </c>
      <c r="AP68">
        <f>DA68*'Value Calculations'!$D$11</f>
        <v>1.9814282960498748</v>
      </c>
      <c r="AQ68">
        <f>DB68*'Value Calculations'!$D$12</f>
        <v>4.883296437536484</v>
      </c>
      <c r="AR68">
        <f>DC68*'Value Calculations'!$D$13</f>
        <v>7.9795007428959952</v>
      </c>
      <c r="AT68">
        <f>DF68*'Value Calculations'!$D$3</f>
        <v>11.824327430155099</v>
      </c>
      <c r="AU68">
        <f>DG68*'Value Calculations'!$D$4</f>
        <v>15.629409794143196</v>
      </c>
      <c r="AV68">
        <f>DH68*'Value Calculations'!$D$5</f>
        <v>20.431034089074959</v>
      </c>
      <c r="AW68">
        <f>DI68*'Value Calculations'!$D$6</f>
        <v>2.2511687745485314</v>
      </c>
      <c r="AX68">
        <f>DJ68*'Value Calculations'!$D$7</f>
        <v>1.7576975410918561</v>
      </c>
      <c r="AY68">
        <f>DK68*'Value Calculations'!$D$8</f>
        <v>5.2480760950274048</v>
      </c>
      <c r="AZ68">
        <f>DL68*'Value Calculations'!$D$9</f>
        <v>5.0381002935006691</v>
      </c>
      <c r="BA68">
        <f>DM68*'Value Calculations'!$D$10</f>
        <v>7.3063294815240942</v>
      </c>
      <c r="BB68">
        <f>DN68*'Value Calculations'!$D$11</f>
        <v>2.9721424440748123</v>
      </c>
      <c r="BC68">
        <f>DO68*'Value Calculations'!$D$12</f>
        <v>3.2555309583576562</v>
      </c>
      <c r="BD68">
        <f>DP68*'Value Calculations'!$D$13</f>
        <v>17.059622277915576</v>
      </c>
      <c r="BF68">
        <f>DS68*'Value Calculations'!$D$3</f>
        <v>10.193385715650948</v>
      </c>
      <c r="BG68">
        <f>DT68*'Value Calculations'!$D$4</f>
        <v>10.419606529428798</v>
      </c>
      <c r="BH68">
        <f>DU68*'Value Calculations'!$D$5</f>
        <v>15.124271988016528</v>
      </c>
      <c r="BI68">
        <f>DV68*'Value Calculations'!$D$6</f>
        <v>1.1255843872742657</v>
      </c>
      <c r="BJ68">
        <f>DW68*'Value Calculations'!$D$7</f>
        <v>2.8123160657469697</v>
      </c>
      <c r="BK68">
        <f>DX68*'Value Calculations'!$D$8</f>
        <v>3.45078976111391</v>
      </c>
      <c r="BL68">
        <f>DY68*'Value Calculations'!$D$9</f>
        <v>2.8969076687628847</v>
      </c>
      <c r="BM68">
        <f>DZ68*'Value Calculations'!$D$10</f>
        <v>6.9410130074478893</v>
      </c>
      <c r="BN68">
        <f>EA68*'Value Calculations'!$D$11</f>
        <v>2.9721424440748123</v>
      </c>
      <c r="BO68">
        <f>EB68*'Value Calculations'!$D$12</f>
        <v>1.6277654791788281</v>
      </c>
      <c r="BP68">
        <f>EC68*'Value Calculations'!$D$13</f>
        <v>14.101703899083439</v>
      </c>
      <c r="BR68">
        <f>IFERROR(VLOOKUP($B68,'Raw Stats'!$CM$3:$DC$884,3,FALSE),0)</f>
        <v>82</v>
      </c>
      <c r="BS68">
        <f>IFERROR(VLOOKUP($B68,'Raw Stats'!$CM$3:$DC$884,4,FALSE),0)</f>
        <v>22</v>
      </c>
      <c r="BT68">
        <f>IFERROR(VLOOKUP($B68,'Raw Stats'!$CM$3:$DC$884,5,FALSE),0)</f>
        <v>39</v>
      </c>
      <c r="BU68">
        <f>IFERROR(VLOOKUP($B68,'Raw Stats'!$CM$3:$DC$884,6,FALSE),0)</f>
        <v>61</v>
      </c>
      <c r="BV68">
        <f>IFERROR(VLOOKUP($B68,'Raw Stats'!$CM$3:$DC$884,7,FALSE),0)</f>
        <v>17</v>
      </c>
      <c r="BW68">
        <f>IFERROR(VLOOKUP($B68,'Raw Stats'!$CM$3:$DC$884,8,FALSE),0)</f>
        <v>32</v>
      </c>
      <c r="BX68">
        <f>IFERROR(VLOOKUP($B68,'Raw Stats'!$CM$3:$DC$884,9,FALSE),0)</f>
        <v>62</v>
      </c>
      <c r="BY68">
        <f>IFERROR(VLOOKUP($B68,'Raw Stats'!$CM$3:$DC$884,10,FALSE),0)</f>
        <v>26</v>
      </c>
      <c r="BZ68">
        <f>IFERROR(VLOOKUP($B68,'Raw Stats'!$CM$3:$DC$884,11,FALSE)+VLOOKUP($B68,'Raw Stats'!$CM$3:$DC$884,12,FALSE),0)</f>
        <v>17</v>
      </c>
      <c r="CA68">
        <f>IFERROR(VLOOKUP($B68,'Raw Stats'!$CM$3:$DC$884,13,FALSE)+VLOOKUP($B68,'Raw Stats'!$CM$3:$DC$884,14,FALSE),0)</f>
        <v>1</v>
      </c>
      <c r="CB68">
        <f>IFERROR(VLOOKUP($B68,'Raw Stats'!$CM$3:$DC$884,15,FALSE),0)</f>
        <v>2</v>
      </c>
      <c r="CC68">
        <f>IFERROR(VLOOKUP($B68,'Raw Stats'!$CM$3:$DC$884,16,FALSE),0)</f>
        <v>247</v>
      </c>
      <c r="CE68">
        <f>IFERROR(VLOOKUP($B68,'Raw Stats'!$BU$3:$CJ$528,3,FALSE),0)</f>
        <v>72</v>
      </c>
      <c r="CF68">
        <f>IFERROR(VLOOKUP($B68,'Raw Stats'!$BU$3:$CJ$528,4,FALSE),0)</f>
        <v>30</v>
      </c>
      <c r="CG68">
        <f>IFERROR(VLOOKUP($B68,'Raw Stats'!$BU$3:$CJ$5288,5,FALSE),0)</f>
        <v>30</v>
      </c>
      <c r="CH68">
        <f>IFERROR(VLOOKUP($B68,'Raw Stats'!$BU$3:$CJ$528,6,FALSE),0)</f>
        <v>60</v>
      </c>
      <c r="CI68">
        <f>IFERROR(VLOOKUP($B68,'Raw Stats'!$BU$3:$CJ$528,7,FALSE),0)</f>
        <v>28</v>
      </c>
      <c r="CJ68">
        <f>IFERROR(VLOOKUP($B68,'Raw Stats'!$BU$3:$CJ$528,8,FALSE),0)</f>
        <v>20</v>
      </c>
      <c r="CK68">
        <f>IFERROR(VLOOKUP($B68,'Raw Stats'!$BU$3:$CJ$528,9,FALSE),0)</f>
        <v>43</v>
      </c>
      <c r="CL68">
        <f>IFERROR(VLOOKUP($B68,'Raw Stats'!$BU$3:$CJ$528,10,FALSE),0)</f>
        <v>26</v>
      </c>
      <c r="CM68">
        <f>IFERROR(VLOOKUP($B68,'Raw Stats'!$BU$3:$CJ$528,11,FALSE)+VLOOKUP($B68,'Raw Stats'!$BU$3:$CJ$528,12,FALSE),0)</f>
        <v>13</v>
      </c>
      <c r="CN68">
        <f>IFERROR(VLOOKUP($B68,'Raw Stats'!$BU$3:$CJ$528,13,FALSE)+VLOOKUP($B68,'Raw Stats'!$BU$3:$CJ$528,14,FALSE),0)</f>
        <v>4</v>
      </c>
      <c r="CO68">
        <f>IFERROR(VLOOKUP($B68,'Raw Stats'!$BU$3:$CJ$528,15,FALSE),0)</f>
        <v>4</v>
      </c>
      <c r="CP68">
        <f>IFERROR(VLOOKUP($B68,'Raw Stats'!$BU$3:$CJ$528,16,FALSE),0)</f>
        <v>241</v>
      </c>
      <c r="CR68">
        <f>IFERROR(VLOOKUP($B68,'Raw Stats'!$BC$3:$BR$528,3,FALSE),0)</f>
        <v>40</v>
      </c>
      <c r="CS68">
        <f>IFERROR(VLOOKUP($B68,'Raw Stats'!$BC$3:$BR$528,4,FALSE),0)</f>
        <v>17</v>
      </c>
      <c r="CT68">
        <f>IFERROR(VLOOKUP($B68,'Raw Stats'!$BC$3:$BR$5288,5,FALSE),0)</f>
        <v>14</v>
      </c>
      <c r="CU68">
        <f>IFERROR(VLOOKUP($B68,'Raw Stats'!$BC$3:$BR$52888,6,FALSE),0)</f>
        <v>31</v>
      </c>
      <c r="CV68">
        <f>IFERROR(VLOOKUP($B68,'Raw Stats'!$BC$3:$BR$5288,7,FALSE),0)</f>
        <v>20</v>
      </c>
      <c r="CW68">
        <f>IFERROR(VLOOKUP($B68,'Raw Stats'!$BC$3:$BR$5288,8,FALSE),0)</f>
        <v>16</v>
      </c>
      <c r="CX68">
        <f>IFERROR(VLOOKUP($B68,'Raw Stats'!$BC$3:$BR$5288,9,FALSE),0)</f>
        <v>12</v>
      </c>
      <c r="CY68">
        <f>IFERROR(VLOOKUP($B68,'Raw Stats'!$BC$3:$BR$5288,10,FALSE),0)</f>
        <v>13</v>
      </c>
      <c r="CZ68">
        <f>IFERROR(VLOOKUP($B68,'Raw Stats'!$BC$3:$BR$5288,11,FALSE)+VLOOKUP($B68,'Raw Stats'!$BC$3:$BR$5288,12,FALSE),0)</f>
        <v>6</v>
      </c>
      <c r="DA68">
        <f>IFERROR(VLOOKUP($B68,'Raw Stats'!$BC$3:$BR$5288,13,FALSE)+VLOOKUP($B68,'Raw Stats'!$BC$3:$BR$5288,14,FALSE),0)</f>
        <v>2</v>
      </c>
      <c r="DB68">
        <f>IFERROR(VLOOKUP($B68,'Raw Stats'!$BC$3:$BR$5288,15,FALSE),0)</f>
        <v>6</v>
      </c>
      <c r="DC68">
        <f>IFERROR(VLOOKUP($B68,'Raw Stats'!$BC$3:$BR$5288,16,FALSE),0)</f>
        <v>116</v>
      </c>
      <c r="DE68">
        <f>IFERROR(VLOOKUP($B68,'Raw Stats'!$AK$3:$AZ$528,3,FALSE),0)</f>
        <v>81</v>
      </c>
      <c r="DF68">
        <f>IFERROR(VLOOKUP($B68,'Raw Stats'!$AK$3:$AZ$528,4,FALSE),0)</f>
        <v>29</v>
      </c>
      <c r="DG68">
        <f>IFERROR(VLOOKUP($B68,'Raw Stats'!$AK$3:$AZ$528,5,FALSE),0)</f>
        <v>48</v>
      </c>
      <c r="DH68">
        <f>IFERROR(VLOOKUP($B68,'Raw Stats'!$AK$3:$AZ$528,6,FALSE),0)</f>
        <v>77</v>
      </c>
      <c r="DI68">
        <f>IFERROR(VLOOKUP($B68,'Raw Stats'!$AK$3:$AZ$528,7,FALSE),0)</f>
        <v>18</v>
      </c>
      <c r="DJ68">
        <f>IFERROR(VLOOKUP($B68,'Raw Stats'!$AK$3:$AZ$528,8,FALSE),0)</f>
        <v>20</v>
      </c>
      <c r="DK68">
        <f>IFERROR(VLOOKUP($B68,'Raw Stats'!$AK$3:$AZ$528,9,FALSE),0)</f>
        <v>73</v>
      </c>
      <c r="DL68">
        <f>IFERROR(VLOOKUP($B68,'Raw Stats'!$AK$3:$AZ$528,10,FALSE),0)</f>
        <v>40</v>
      </c>
      <c r="DM68">
        <f>IFERROR(VLOOKUP($B68,'Raw Stats'!$AK$3:$AZ$528,11,FALSE)+VLOOKUP($B68,'Raw Stats'!$AK$3:$AZ$528,12,FALSE),0)</f>
        <v>20</v>
      </c>
      <c r="DN68">
        <f>IFERROR(VLOOKUP($B68,'Raw Stats'!$AK$3:$AZ$528,13,FALSE)+VLOOKUP($B68,'Raw Stats'!$AK$3:$AZ$528,14,FALSE),0)</f>
        <v>3</v>
      </c>
      <c r="DO68">
        <f>IFERROR(VLOOKUP($B68,'Raw Stats'!$AK$3:$AZ$528,15,FALSE),0)</f>
        <v>4</v>
      </c>
      <c r="DP68">
        <f>IFERROR(VLOOKUP($B68,'Raw Stats'!$AK$3:$AZ$528,16,FALSE),0)</f>
        <v>248</v>
      </c>
      <c r="DR68">
        <f>IFERROR(VLOOKUP($B68,'Raw Stats'!$S$3:$AH$528,3,FALSE),0)</f>
        <v>65</v>
      </c>
      <c r="DS68">
        <f>IFERROR(VLOOKUP($B68,'Raw Stats'!$S$3:$AH$528,4,FALSE),0)</f>
        <v>25</v>
      </c>
      <c r="DT68">
        <f>IFERROR(VLOOKUP($B68,'Raw Stats'!$S$3:$AH$528,5,FALSE),0)</f>
        <v>32</v>
      </c>
      <c r="DU68">
        <f>IFERROR(VLOOKUP($B68,'Raw Stats'!$S$3:$AH$528,6,FALSE),0)</f>
        <v>57</v>
      </c>
      <c r="DV68">
        <f>IFERROR(VLOOKUP($B68,'Raw Stats'!$S$3:$AH$528,7,FALSE),0)</f>
        <v>9</v>
      </c>
      <c r="DW68">
        <f>IFERROR(VLOOKUP($B68,'Raw Stats'!$S$3:$AH$528,8,FALSE),0)</f>
        <v>32</v>
      </c>
      <c r="DX68">
        <f>IFERROR(VLOOKUP($B68,'Raw Stats'!$S$3:$AH$528,9,FALSE),0)</f>
        <v>48</v>
      </c>
      <c r="DY68">
        <f>IFERROR(VLOOKUP($B68,'Raw Stats'!$S$3:$AH$528,10,FALSE),0)</f>
        <v>23</v>
      </c>
      <c r="DZ68">
        <f>IFERROR(VLOOKUP($B68,'Raw Stats'!$S$3:$AH$528,11,FALSE)+VLOOKUP($B68,'Raw Stats'!$S$3:$AH$528,12,FALSE),0)</f>
        <v>19</v>
      </c>
      <c r="EA68">
        <f>IFERROR(VLOOKUP($B68,'Raw Stats'!$S$3:$AH$528,13,FALSE)+VLOOKUP($B68,'Raw Stats'!$S$3:$AH$528,14,FALSE),0)</f>
        <v>3</v>
      </c>
      <c r="EB68">
        <f>IFERROR(VLOOKUP($B68,'Raw Stats'!$S$3:$AH$528,15,FALSE),0)</f>
        <v>2</v>
      </c>
      <c r="EC68">
        <f>IFERROR(VLOOKUP($B68,'Raw Stats'!$S$3:$AH$528,16,FALSE),0)</f>
        <v>205</v>
      </c>
    </row>
    <row r="69" spans="1:133" x14ac:dyDescent="0.2">
      <c r="A69" s="33">
        <f>IFERROR(VLOOKUP(B69,Sheet2!$W$1:$X$300,2,FALSE),301)</f>
        <v>136</v>
      </c>
      <c r="B69" t="s">
        <v>56</v>
      </c>
      <c r="C69">
        <f t="shared" si="5"/>
        <v>0.90887211566413528</v>
      </c>
      <c r="D69">
        <f t="shared" si="6"/>
        <v>1.0948664571849636</v>
      </c>
      <c r="E69">
        <f t="shared" si="7"/>
        <v>0.91946774772555284</v>
      </c>
      <c r="F69">
        <f t="shared" si="8"/>
        <v>1.033703031066568</v>
      </c>
      <c r="G69">
        <f t="shared" si="9"/>
        <v>1.1484483559472849</v>
      </c>
      <c r="H69">
        <v>1</v>
      </c>
      <c r="J69">
        <f>BS69*'Value Calculations'!$D$3</f>
        <v>7.3392377152686823</v>
      </c>
      <c r="K69">
        <f>BT69*'Value Calculations'!$D$4</f>
        <v>8.4659303051608976</v>
      </c>
      <c r="L69">
        <f>BU69*'Value Calculations'!$D$5</f>
        <v>11.674876622328547</v>
      </c>
      <c r="M69">
        <f>BV69*'Value Calculations'!$D$6</f>
        <v>1.6258441149517171</v>
      </c>
      <c r="N69">
        <f>BW69*'Value Calculations'!$D$7</f>
        <v>7.1186750414220175</v>
      </c>
      <c r="O69">
        <f>BX69*'Value Calculations'!$D$8</f>
        <v>18.619886419343807</v>
      </c>
      <c r="P69">
        <f>BY69*'Value Calculations'!$D$9</f>
        <v>2.8969076687628847</v>
      </c>
      <c r="Q69">
        <f>BZ69*'Value Calculations'!$D$10</f>
        <v>2.9225317926096377</v>
      </c>
      <c r="R69">
        <f>CA69*'Value Calculations'!$D$11</f>
        <v>0</v>
      </c>
      <c r="S69">
        <f>CB69*'Value Calculations'!$D$12</f>
        <v>3.2555309583576562</v>
      </c>
      <c r="T69">
        <f>CC69*'Value Calculations'!$D$13</f>
        <v>9.6992207305890972</v>
      </c>
      <c r="V69">
        <f>CF69*'Value Calculations'!$D$3</f>
        <v>9.7856502870249091</v>
      </c>
      <c r="W69">
        <f>CG69*'Value Calculations'!$D$4</f>
        <v>11.396444641562747</v>
      </c>
      <c r="X69">
        <f>CH69*'Value Calculations'!$D$5</f>
        <v>15.654948198122371</v>
      </c>
      <c r="Y69">
        <f>CI69*'Value Calculations'!$D$6</f>
        <v>3.7519479575808856</v>
      </c>
      <c r="Z69">
        <f>CJ69*'Value Calculations'!$D$7</f>
        <v>7.9975238119679446</v>
      </c>
      <c r="AA69">
        <f>CK69*'Value Calculations'!$D$8</f>
        <v>17.25394880556955</v>
      </c>
      <c r="AB69">
        <f>CL69*'Value Calculations'!$D$9</f>
        <v>2.770955161425368</v>
      </c>
      <c r="AC69">
        <f>CM69*'Value Calculations'!$D$10</f>
        <v>4.3837976889144565</v>
      </c>
      <c r="AD69">
        <f>CN69*'Value Calculations'!$D$11</f>
        <v>0</v>
      </c>
      <c r="AE69">
        <f>CO69*'Value Calculations'!$D$12</f>
        <v>4.0694136979470699</v>
      </c>
      <c r="AF69">
        <f>CP69*'Value Calculations'!$D$13</f>
        <v>10.524686324681786</v>
      </c>
      <c r="AH69">
        <f>CS69*'Value Calculations'!$D$3</f>
        <v>2.8541480003822652</v>
      </c>
      <c r="AI69">
        <f>CT69*'Value Calculations'!$D$4</f>
        <v>6.5122540808929985</v>
      </c>
      <c r="AJ69">
        <f>CU69*'Value Calculations'!$D$5</f>
        <v>7.1641288364288815</v>
      </c>
      <c r="AK69">
        <f>CV69*'Value Calculations'!$D$6</f>
        <v>1.0005194553549028</v>
      </c>
      <c r="AL69">
        <f>CW69*'Value Calculations'!$D$7</f>
        <v>6.5913657790944598</v>
      </c>
      <c r="AM69">
        <f>CX69*'Value Calculations'!$D$8</f>
        <v>9.9929120165590319</v>
      </c>
      <c r="AN69">
        <f>CY69*'Value Calculations'!$D$9</f>
        <v>2.0152401174002676</v>
      </c>
      <c r="AO69">
        <f>CZ69*'Value Calculations'!$D$10</f>
        <v>0.73063294815240942</v>
      </c>
      <c r="AP69">
        <f>DA69*'Value Calculations'!$D$11</f>
        <v>0</v>
      </c>
      <c r="AQ69">
        <f>DB69*'Value Calculations'!$D$12</f>
        <v>0</v>
      </c>
      <c r="AR69">
        <f>DC69*'Value Calculations'!$D$13</f>
        <v>5.4343151611102041</v>
      </c>
      <c r="AT69">
        <f>DF69*'Value Calculations'!$D$3</f>
        <v>10.601121144276986</v>
      </c>
      <c r="AU69">
        <f>DG69*'Value Calculations'!$D$4</f>
        <v>11.396444641562747</v>
      </c>
      <c r="AV69">
        <f>DH69*'Value Calculations'!$D$5</f>
        <v>16.185624408228215</v>
      </c>
      <c r="AW69">
        <f>DI69*'Value Calculations'!$D$6</f>
        <v>0.87545452343553998</v>
      </c>
      <c r="AX69">
        <f>DJ69*'Value Calculations'!$D$7</f>
        <v>11.864458402370028</v>
      </c>
      <c r="AY69">
        <f>DK69*'Value Calculations'!$D$8</f>
        <v>14.450182124664497</v>
      </c>
      <c r="AZ69">
        <f>DL69*'Value Calculations'!$D$9</f>
        <v>3.2747651907754349</v>
      </c>
      <c r="BA69">
        <f>DM69*'Value Calculations'!$D$10</f>
        <v>4.0184812148382516</v>
      </c>
      <c r="BB69">
        <f>DN69*'Value Calculations'!$D$11</f>
        <v>0</v>
      </c>
      <c r="BC69">
        <f>DO69*'Value Calculations'!$D$12</f>
        <v>0.81388273958941404</v>
      </c>
      <c r="BD69">
        <f>DP69*'Value Calculations'!$D$13</f>
        <v>10.24953112665089</v>
      </c>
      <c r="BF69">
        <f>DS69*'Value Calculations'!$D$3</f>
        <v>12.232062858781138</v>
      </c>
      <c r="BG69">
        <f>DT69*'Value Calculations'!$D$4</f>
        <v>10.419606529428798</v>
      </c>
      <c r="BH69">
        <f>DU69*'Value Calculations'!$D$5</f>
        <v>16.450962513281137</v>
      </c>
      <c r="BI69">
        <f>DV69*'Value Calculations'!$D$6</f>
        <v>3.5018180937421599</v>
      </c>
      <c r="BJ69">
        <f>DW69*'Value Calculations'!$D$7</f>
        <v>10.63407012360573</v>
      </c>
      <c r="BK69">
        <f>DX69*'Value Calculations'!$D$8</f>
        <v>12.005872710542146</v>
      </c>
      <c r="BL69">
        <f>DY69*'Value Calculations'!$D$9</f>
        <v>2.770955161425368</v>
      </c>
      <c r="BM69">
        <f>DZ69*'Value Calculations'!$D$10</f>
        <v>5.1144306370668655</v>
      </c>
      <c r="BN69">
        <f>EA69*'Value Calculations'!$D$11</f>
        <v>0</v>
      </c>
      <c r="BO69">
        <f>EB69*'Value Calculations'!$D$12</f>
        <v>5.6971791771258982</v>
      </c>
      <c r="BP69">
        <f>EC69*'Value Calculations'!$D$13</f>
        <v>11.900462314836268</v>
      </c>
      <c r="BR69">
        <f>IFERROR(VLOOKUP($B69,'Raw Stats'!$CM$3:$DC$884,3,FALSE),0)</f>
        <v>81</v>
      </c>
      <c r="BS69">
        <f>IFERROR(VLOOKUP($B69,'Raw Stats'!$CM$3:$DC$884,4,FALSE),0)</f>
        <v>18</v>
      </c>
      <c r="BT69">
        <f>IFERROR(VLOOKUP($B69,'Raw Stats'!$CM$3:$DC$884,5,FALSE),0)</f>
        <v>26</v>
      </c>
      <c r="BU69">
        <f>IFERROR(VLOOKUP($B69,'Raw Stats'!$CM$3:$DC$884,6,FALSE),0)</f>
        <v>44</v>
      </c>
      <c r="BV69">
        <f>IFERROR(VLOOKUP($B69,'Raw Stats'!$CM$3:$DC$884,7,FALSE),0)</f>
        <v>13</v>
      </c>
      <c r="BW69">
        <f>IFERROR(VLOOKUP($B69,'Raw Stats'!$CM$3:$DC$884,8,FALSE),0)</f>
        <v>81</v>
      </c>
      <c r="BX69">
        <f>IFERROR(VLOOKUP($B69,'Raw Stats'!$CM$3:$DC$884,9,FALSE),0)</f>
        <v>259</v>
      </c>
      <c r="BY69">
        <f>IFERROR(VLOOKUP($B69,'Raw Stats'!$CM$3:$DC$884,10,FALSE),0)</f>
        <v>23</v>
      </c>
      <c r="BZ69">
        <f>IFERROR(VLOOKUP($B69,'Raw Stats'!$CM$3:$DC$884,11,FALSE)+VLOOKUP($B69,'Raw Stats'!$CM$3:$DC$884,12,FALSE),0)</f>
        <v>8</v>
      </c>
      <c r="CA69">
        <f>IFERROR(VLOOKUP($B69,'Raw Stats'!$CM$3:$DC$884,13,FALSE)+VLOOKUP($B69,'Raw Stats'!$CM$3:$DC$884,14,FALSE),0)</f>
        <v>0</v>
      </c>
      <c r="CB69">
        <f>IFERROR(VLOOKUP($B69,'Raw Stats'!$CM$3:$DC$884,15,FALSE),0)</f>
        <v>4</v>
      </c>
      <c r="CC69">
        <f>IFERROR(VLOOKUP($B69,'Raw Stats'!$CM$3:$DC$884,16,FALSE),0)</f>
        <v>141</v>
      </c>
      <c r="CE69">
        <f>IFERROR(VLOOKUP($B69,'Raw Stats'!$BU$3:$CJ$528,3,FALSE),0)</f>
        <v>80</v>
      </c>
      <c r="CF69">
        <f>IFERROR(VLOOKUP($B69,'Raw Stats'!$BU$3:$CJ$528,4,FALSE),0)</f>
        <v>24</v>
      </c>
      <c r="CG69">
        <f>IFERROR(VLOOKUP($B69,'Raw Stats'!$BU$3:$CJ$5288,5,FALSE),0)</f>
        <v>35</v>
      </c>
      <c r="CH69">
        <f>IFERROR(VLOOKUP($B69,'Raw Stats'!$BU$3:$CJ$528,6,FALSE),0)</f>
        <v>59</v>
      </c>
      <c r="CI69">
        <f>IFERROR(VLOOKUP($B69,'Raw Stats'!$BU$3:$CJ$528,7,FALSE),0)</f>
        <v>30</v>
      </c>
      <c r="CJ69">
        <f>IFERROR(VLOOKUP($B69,'Raw Stats'!$BU$3:$CJ$528,8,FALSE),0)</f>
        <v>91</v>
      </c>
      <c r="CK69">
        <f>IFERROR(VLOOKUP($B69,'Raw Stats'!$BU$3:$CJ$528,9,FALSE),0)</f>
        <v>240</v>
      </c>
      <c r="CL69">
        <f>IFERROR(VLOOKUP($B69,'Raw Stats'!$BU$3:$CJ$528,10,FALSE),0)</f>
        <v>22</v>
      </c>
      <c r="CM69">
        <f>IFERROR(VLOOKUP($B69,'Raw Stats'!$BU$3:$CJ$528,11,FALSE)+VLOOKUP($B69,'Raw Stats'!$BU$3:$CJ$528,12,FALSE),0)</f>
        <v>12</v>
      </c>
      <c r="CN69">
        <f>IFERROR(VLOOKUP($B69,'Raw Stats'!$BU$3:$CJ$528,13,FALSE)+VLOOKUP($B69,'Raw Stats'!$BU$3:$CJ$528,14,FALSE),0)</f>
        <v>0</v>
      </c>
      <c r="CO69">
        <f>IFERROR(VLOOKUP($B69,'Raw Stats'!$BU$3:$CJ$528,15,FALSE),0)</f>
        <v>5</v>
      </c>
      <c r="CP69">
        <f>IFERROR(VLOOKUP($B69,'Raw Stats'!$BU$3:$CJ$528,16,FALSE),0)</f>
        <v>153</v>
      </c>
      <c r="CR69">
        <f>IFERROR(VLOOKUP($B69,'Raw Stats'!$BC$3:$BR$528,3,FALSE),0)</f>
        <v>46</v>
      </c>
      <c r="CS69">
        <f>IFERROR(VLOOKUP($B69,'Raw Stats'!$BC$3:$BR$528,4,FALSE),0)</f>
        <v>7</v>
      </c>
      <c r="CT69">
        <f>IFERROR(VLOOKUP($B69,'Raw Stats'!$BC$3:$BR$5288,5,FALSE),0)</f>
        <v>20</v>
      </c>
      <c r="CU69">
        <f>IFERROR(VLOOKUP($B69,'Raw Stats'!$BC$3:$BR$52888,6,FALSE),0)</f>
        <v>27</v>
      </c>
      <c r="CV69">
        <f>IFERROR(VLOOKUP($B69,'Raw Stats'!$BC$3:$BR$5288,7,FALSE),0)</f>
        <v>8</v>
      </c>
      <c r="CW69">
        <f>IFERROR(VLOOKUP($B69,'Raw Stats'!$BC$3:$BR$5288,8,FALSE),0)</f>
        <v>75</v>
      </c>
      <c r="CX69">
        <f>IFERROR(VLOOKUP($B69,'Raw Stats'!$BC$3:$BR$5288,9,FALSE),0)</f>
        <v>139</v>
      </c>
      <c r="CY69">
        <f>IFERROR(VLOOKUP($B69,'Raw Stats'!$BC$3:$BR$5288,10,FALSE),0)</f>
        <v>16</v>
      </c>
      <c r="CZ69">
        <f>IFERROR(VLOOKUP($B69,'Raw Stats'!$BC$3:$BR$5288,11,FALSE)+VLOOKUP($B69,'Raw Stats'!$BC$3:$BR$5288,12,FALSE),0)</f>
        <v>2</v>
      </c>
      <c r="DA69">
        <f>IFERROR(VLOOKUP($B69,'Raw Stats'!$BC$3:$BR$5288,13,FALSE)+VLOOKUP($B69,'Raw Stats'!$BC$3:$BR$5288,14,FALSE),0)</f>
        <v>0</v>
      </c>
      <c r="DB69">
        <f>IFERROR(VLOOKUP($B69,'Raw Stats'!$BC$3:$BR$5288,15,FALSE),0)</f>
        <v>0</v>
      </c>
      <c r="DC69">
        <f>IFERROR(VLOOKUP($B69,'Raw Stats'!$BC$3:$BR$5288,16,FALSE),0)</f>
        <v>79</v>
      </c>
      <c r="DE69">
        <f>IFERROR(VLOOKUP($B69,'Raw Stats'!$AK$3:$AZ$528,3,FALSE),0)</f>
        <v>81</v>
      </c>
      <c r="DF69">
        <f>IFERROR(VLOOKUP($B69,'Raw Stats'!$AK$3:$AZ$528,4,FALSE),0)</f>
        <v>26</v>
      </c>
      <c r="DG69">
        <f>IFERROR(VLOOKUP($B69,'Raw Stats'!$AK$3:$AZ$528,5,FALSE),0)</f>
        <v>35</v>
      </c>
      <c r="DH69">
        <f>IFERROR(VLOOKUP($B69,'Raw Stats'!$AK$3:$AZ$528,6,FALSE),0)</f>
        <v>61</v>
      </c>
      <c r="DI69">
        <f>IFERROR(VLOOKUP($B69,'Raw Stats'!$AK$3:$AZ$528,7,FALSE),0)</f>
        <v>7</v>
      </c>
      <c r="DJ69">
        <f>IFERROR(VLOOKUP($B69,'Raw Stats'!$AK$3:$AZ$528,8,FALSE),0)</f>
        <v>135</v>
      </c>
      <c r="DK69">
        <f>IFERROR(VLOOKUP($B69,'Raw Stats'!$AK$3:$AZ$528,9,FALSE),0)</f>
        <v>201</v>
      </c>
      <c r="DL69">
        <f>IFERROR(VLOOKUP($B69,'Raw Stats'!$AK$3:$AZ$528,10,FALSE),0)</f>
        <v>26</v>
      </c>
      <c r="DM69">
        <f>IFERROR(VLOOKUP($B69,'Raw Stats'!$AK$3:$AZ$528,11,FALSE)+VLOOKUP($B69,'Raw Stats'!$AK$3:$AZ$528,12,FALSE),0)</f>
        <v>11</v>
      </c>
      <c r="DN69">
        <f>IFERROR(VLOOKUP($B69,'Raw Stats'!$AK$3:$AZ$528,13,FALSE)+VLOOKUP($B69,'Raw Stats'!$AK$3:$AZ$528,14,FALSE),0)</f>
        <v>0</v>
      </c>
      <c r="DO69">
        <f>IFERROR(VLOOKUP($B69,'Raw Stats'!$AK$3:$AZ$528,15,FALSE),0)</f>
        <v>1</v>
      </c>
      <c r="DP69">
        <f>IFERROR(VLOOKUP($B69,'Raw Stats'!$AK$3:$AZ$528,16,FALSE),0)</f>
        <v>149</v>
      </c>
      <c r="DR69">
        <f>IFERROR(VLOOKUP($B69,'Raw Stats'!$S$3:$AH$528,3,FALSE),0)</f>
        <v>79</v>
      </c>
      <c r="DS69">
        <f>IFERROR(VLOOKUP($B69,'Raw Stats'!$S$3:$AH$528,4,FALSE),0)</f>
        <v>30</v>
      </c>
      <c r="DT69">
        <f>IFERROR(VLOOKUP($B69,'Raw Stats'!$S$3:$AH$528,5,FALSE),0)</f>
        <v>32</v>
      </c>
      <c r="DU69">
        <f>IFERROR(VLOOKUP($B69,'Raw Stats'!$S$3:$AH$528,6,FALSE),0)</f>
        <v>62</v>
      </c>
      <c r="DV69">
        <f>IFERROR(VLOOKUP($B69,'Raw Stats'!$S$3:$AH$528,7,FALSE),0)</f>
        <v>28</v>
      </c>
      <c r="DW69">
        <f>IFERROR(VLOOKUP($B69,'Raw Stats'!$S$3:$AH$528,8,FALSE),0)</f>
        <v>121</v>
      </c>
      <c r="DX69">
        <f>IFERROR(VLOOKUP($B69,'Raw Stats'!$S$3:$AH$528,9,FALSE),0)</f>
        <v>167</v>
      </c>
      <c r="DY69">
        <f>IFERROR(VLOOKUP($B69,'Raw Stats'!$S$3:$AH$528,10,FALSE),0)</f>
        <v>22</v>
      </c>
      <c r="DZ69">
        <f>IFERROR(VLOOKUP($B69,'Raw Stats'!$S$3:$AH$528,11,FALSE)+VLOOKUP($B69,'Raw Stats'!$S$3:$AH$528,12,FALSE),0)</f>
        <v>14</v>
      </c>
      <c r="EA69">
        <f>IFERROR(VLOOKUP($B69,'Raw Stats'!$S$3:$AH$528,13,FALSE)+VLOOKUP($B69,'Raw Stats'!$S$3:$AH$528,14,FALSE),0)</f>
        <v>0</v>
      </c>
      <c r="EB69">
        <f>IFERROR(VLOOKUP($B69,'Raw Stats'!$S$3:$AH$528,15,FALSE),0)</f>
        <v>7</v>
      </c>
      <c r="EC69">
        <f>IFERROR(VLOOKUP($B69,'Raw Stats'!$S$3:$AH$528,16,FALSE),0)</f>
        <v>173</v>
      </c>
    </row>
    <row r="70" spans="1:133" x14ac:dyDescent="0.2">
      <c r="A70">
        <f>IFERROR(VLOOKUP(B70,Sheet2!$W$1:$X$300,2,FALSE),301)</f>
        <v>74</v>
      </c>
      <c r="B70" t="s">
        <v>39</v>
      </c>
      <c r="C70">
        <f t="shared" si="5"/>
        <v>0.835025248262251</v>
      </c>
      <c r="D70">
        <f t="shared" si="6"/>
        <v>1.1450523205964722</v>
      </c>
      <c r="E70">
        <f t="shared" si="7"/>
        <v>1.0964191537271857</v>
      </c>
      <c r="F70">
        <f t="shared" si="8"/>
        <v>0.67715217483187629</v>
      </c>
      <c r="G70">
        <f t="shared" si="9"/>
        <v>0.93571353181358963</v>
      </c>
      <c r="H70">
        <v>1</v>
      </c>
      <c r="J70">
        <f>BS70*'Value Calculations'!$D$3</f>
        <v>8.5624440011467957</v>
      </c>
      <c r="K70">
        <f>BT70*'Value Calculations'!$D$4</f>
        <v>11.070831937518097</v>
      </c>
      <c r="L70">
        <f>BU70*'Value Calculations'!$D$5</f>
        <v>14.593595777910686</v>
      </c>
      <c r="M70">
        <f>BV70*'Value Calculations'!$D$6</f>
        <v>0.37519479575808856</v>
      </c>
      <c r="N70">
        <f>BW70*'Value Calculations'!$D$7</f>
        <v>1.4061580328734848</v>
      </c>
      <c r="O70">
        <f>BX70*'Value Calculations'!$D$8</f>
        <v>3.091332494331211</v>
      </c>
      <c r="P70">
        <f>BY70*'Value Calculations'!$D$9</f>
        <v>9.3204855429762379</v>
      </c>
      <c r="Q70">
        <f>BZ70*'Value Calculations'!$D$10</f>
        <v>2.5572153185334328</v>
      </c>
      <c r="R70">
        <f>CA70*'Value Calculations'!$D$11</f>
        <v>0</v>
      </c>
      <c r="S70">
        <f>CB70*'Value Calculations'!$D$12</f>
        <v>3.2555309583576562</v>
      </c>
      <c r="T70">
        <f>CC70*'Value Calculations'!$D$13</f>
        <v>14.239281498098888</v>
      </c>
      <c r="V70">
        <f>CF70*'Value Calculations'!$D$3</f>
        <v>9.3779148583988725</v>
      </c>
      <c r="W70">
        <f>CG70*'Value Calculations'!$D$4</f>
        <v>15.303797090098547</v>
      </c>
      <c r="X70">
        <f>CH70*'Value Calculations'!$D$5</f>
        <v>18.573667353704508</v>
      </c>
      <c r="Y70">
        <f>CI70*'Value Calculations'!$D$6</f>
        <v>1.0005194553549028</v>
      </c>
      <c r="Z70">
        <f>CJ70*'Value Calculations'!$D$7</f>
        <v>1.6698126640372633</v>
      </c>
      <c r="AA70">
        <f>CK70*'Value Calculations'!$D$8</f>
        <v>3.810247027896609</v>
      </c>
      <c r="AB70">
        <f>CL70*'Value Calculations'!$D$9</f>
        <v>5.541910322850736</v>
      </c>
      <c r="AC70">
        <f>CM70*'Value Calculations'!$D$10</f>
        <v>6.2103800592954803</v>
      </c>
      <c r="AD70">
        <f>CN70*'Value Calculations'!$D$11</f>
        <v>0</v>
      </c>
      <c r="AE70">
        <f>CO70*'Value Calculations'!$D$12</f>
        <v>4.883296437536484</v>
      </c>
      <c r="AF70">
        <f>CP70*'Value Calculations'!$D$13</f>
        <v>14.927169493176129</v>
      </c>
      <c r="AH70">
        <f>CS70*'Value Calculations'!$D$3</f>
        <v>6.9315022866426439</v>
      </c>
      <c r="AI70">
        <f>CT70*'Value Calculations'!$D$4</f>
        <v>8.4659303051608976</v>
      </c>
      <c r="AJ70">
        <f>CU70*'Value Calculations'!$D$5</f>
        <v>11.409538517275626</v>
      </c>
      <c r="AK70">
        <f>CV70*'Value Calculations'!$D$6</f>
        <v>-1.5007791830323542</v>
      </c>
      <c r="AL70">
        <f>CW70*'Value Calculations'!$D$7</f>
        <v>1.0546185246551136</v>
      </c>
      <c r="AM70">
        <f>CX70*'Value Calculations'!$D$8</f>
        <v>3.45078976111391</v>
      </c>
      <c r="AN70">
        <f>CY70*'Value Calculations'!$D$9</f>
        <v>5.9197678448632862</v>
      </c>
      <c r="AO70">
        <f>CZ70*'Value Calculations'!$D$10</f>
        <v>3.2878482666858426</v>
      </c>
      <c r="AP70">
        <f>DA70*'Value Calculations'!$D$11</f>
        <v>0.9907141480249374</v>
      </c>
      <c r="AQ70">
        <f>DB70*'Value Calculations'!$D$12</f>
        <v>2.441648218768242</v>
      </c>
      <c r="AR70">
        <f>DC70*'Value Calculations'!$D$13</f>
        <v>9.0801215350195807</v>
      </c>
      <c r="AT70">
        <f>DF70*'Value Calculations'!$D$3</f>
        <v>5.7082960007645305</v>
      </c>
      <c r="AU70">
        <f>DG70*'Value Calculations'!$D$4</f>
        <v>4.5585778566250994</v>
      </c>
      <c r="AV70">
        <f>DH70*'Value Calculations'!$D$5</f>
        <v>7.4294669414818033</v>
      </c>
      <c r="AW70">
        <f>DI70*'Value Calculations'!$D$6</f>
        <v>-1.3757142511129914</v>
      </c>
      <c r="AX70">
        <f>DJ70*'Value Calculations'!$D$7</f>
        <v>0.70307901643674242</v>
      </c>
      <c r="AY70">
        <f>DK70*'Value Calculations'!$D$8</f>
        <v>3.091332494331211</v>
      </c>
      <c r="AZ70">
        <f>DL70*'Value Calculations'!$D$9</f>
        <v>5.1640528008381859</v>
      </c>
      <c r="BA70">
        <f>DM70*'Value Calculations'!$D$10</f>
        <v>3.2878482666858426</v>
      </c>
      <c r="BB70">
        <f>DN70*'Value Calculations'!$D$11</f>
        <v>0</v>
      </c>
      <c r="BC70">
        <f>DO70*'Value Calculations'!$D$12</f>
        <v>1.6277654791788281</v>
      </c>
      <c r="BD70">
        <f>DP70*'Value Calculations'!$D$13</f>
        <v>9.0801215350195807</v>
      </c>
      <c r="BF70">
        <f>DS70*'Value Calculations'!$D$3</f>
        <v>11.008856572903023</v>
      </c>
      <c r="BG70">
        <f>DT70*'Value Calculations'!$D$4</f>
        <v>13.024508161785997</v>
      </c>
      <c r="BH70">
        <f>DU70*'Value Calculations'!$D$5</f>
        <v>17.777653038545743</v>
      </c>
      <c r="BI70">
        <f>DV70*'Value Calculations'!$D$6</f>
        <v>-1.0005194553549028</v>
      </c>
      <c r="BJ70">
        <f>DW70*'Value Calculations'!$D$7</f>
        <v>2.9002009428015625</v>
      </c>
      <c r="BK70">
        <f>DX70*'Value Calculations'!$D$8</f>
        <v>4.0978128413227681</v>
      </c>
      <c r="BL70">
        <f>DY70*'Value Calculations'!$D$9</f>
        <v>6.0457203522008029</v>
      </c>
      <c r="BM70">
        <f>DZ70*'Value Calculations'!$D$10</f>
        <v>5.4797471111430704</v>
      </c>
      <c r="BN70">
        <f>EA70*'Value Calculations'!$D$11</f>
        <v>0</v>
      </c>
      <c r="BO70">
        <f>EB70*'Value Calculations'!$D$12</f>
        <v>1.6277654791788281</v>
      </c>
      <c r="BP70">
        <f>EC70*'Value Calculations'!$D$13</f>
        <v>13.895337500560267</v>
      </c>
      <c r="BR70">
        <f>IFERROR(VLOOKUP($B70,'Raw Stats'!$CM$3:$DC$884,3,FALSE),0)</f>
        <v>82</v>
      </c>
      <c r="BS70">
        <f>IFERROR(VLOOKUP($B70,'Raw Stats'!$CM$3:$DC$884,4,FALSE),0)</f>
        <v>21</v>
      </c>
      <c r="BT70">
        <f>IFERROR(VLOOKUP($B70,'Raw Stats'!$CM$3:$DC$884,5,FALSE),0)</f>
        <v>34</v>
      </c>
      <c r="BU70">
        <f>IFERROR(VLOOKUP($B70,'Raw Stats'!$CM$3:$DC$884,6,FALSE),0)</f>
        <v>55</v>
      </c>
      <c r="BV70">
        <f>IFERROR(VLOOKUP($B70,'Raw Stats'!$CM$3:$DC$884,7,FALSE),0)</f>
        <v>3</v>
      </c>
      <c r="BW70">
        <f>IFERROR(VLOOKUP($B70,'Raw Stats'!$CM$3:$DC$884,8,FALSE),0)</f>
        <v>16</v>
      </c>
      <c r="BX70">
        <f>IFERROR(VLOOKUP($B70,'Raw Stats'!$CM$3:$DC$884,9,FALSE),0)</f>
        <v>43</v>
      </c>
      <c r="BY70">
        <f>IFERROR(VLOOKUP($B70,'Raw Stats'!$CM$3:$DC$884,10,FALSE),0)</f>
        <v>74</v>
      </c>
      <c r="BZ70">
        <f>IFERROR(VLOOKUP($B70,'Raw Stats'!$CM$3:$DC$884,11,FALSE)+VLOOKUP($B70,'Raw Stats'!$CM$3:$DC$884,12,FALSE),0)</f>
        <v>7</v>
      </c>
      <c r="CA70">
        <f>IFERROR(VLOOKUP($B70,'Raw Stats'!$CM$3:$DC$884,13,FALSE)+VLOOKUP($B70,'Raw Stats'!$CM$3:$DC$884,14,FALSE),0)</f>
        <v>0</v>
      </c>
      <c r="CB70">
        <f>IFERROR(VLOOKUP($B70,'Raw Stats'!$CM$3:$DC$884,15,FALSE),0)</f>
        <v>4</v>
      </c>
      <c r="CC70">
        <f>IFERROR(VLOOKUP($B70,'Raw Stats'!$CM$3:$DC$884,16,FALSE),0)</f>
        <v>207</v>
      </c>
      <c r="CE70">
        <f>IFERROR(VLOOKUP($B70,'Raw Stats'!$BU$3:$CJ$528,3,FALSE),0)</f>
        <v>71</v>
      </c>
      <c r="CF70">
        <f>IFERROR(VLOOKUP($B70,'Raw Stats'!$BU$3:$CJ$528,4,FALSE),0)</f>
        <v>23</v>
      </c>
      <c r="CG70">
        <f>IFERROR(VLOOKUP($B70,'Raw Stats'!$BU$3:$CJ$5288,5,FALSE),0)</f>
        <v>47</v>
      </c>
      <c r="CH70">
        <f>IFERROR(VLOOKUP($B70,'Raw Stats'!$BU$3:$CJ$528,6,FALSE),0)</f>
        <v>70</v>
      </c>
      <c r="CI70">
        <f>IFERROR(VLOOKUP($B70,'Raw Stats'!$BU$3:$CJ$528,7,FALSE),0)</f>
        <v>8</v>
      </c>
      <c r="CJ70">
        <f>IFERROR(VLOOKUP($B70,'Raw Stats'!$BU$3:$CJ$528,8,FALSE),0)</f>
        <v>19</v>
      </c>
      <c r="CK70">
        <f>IFERROR(VLOOKUP($B70,'Raw Stats'!$BU$3:$CJ$528,9,FALSE),0)</f>
        <v>53</v>
      </c>
      <c r="CL70">
        <f>IFERROR(VLOOKUP($B70,'Raw Stats'!$BU$3:$CJ$528,10,FALSE),0)</f>
        <v>44</v>
      </c>
      <c r="CM70">
        <f>IFERROR(VLOOKUP($B70,'Raw Stats'!$BU$3:$CJ$528,11,FALSE)+VLOOKUP($B70,'Raw Stats'!$BU$3:$CJ$528,12,FALSE),0)</f>
        <v>17</v>
      </c>
      <c r="CN70">
        <f>IFERROR(VLOOKUP($B70,'Raw Stats'!$BU$3:$CJ$528,13,FALSE)+VLOOKUP($B70,'Raw Stats'!$BU$3:$CJ$528,14,FALSE),0)</f>
        <v>0</v>
      </c>
      <c r="CO70">
        <f>IFERROR(VLOOKUP($B70,'Raw Stats'!$BU$3:$CJ$528,15,FALSE),0)</f>
        <v>6</v>
      </c>
      <c r="CP70">
        <f>IFERROR(VLOOKUP($B70,'Raw Stats'!$BU$3:$CJ$528,16,FALSE),0)</f>
        <v>217</v>
      </c>
      <c r="CR70">
        <f>IFERROR(VLOOKUP($B70,'Raw Stats'!$BC$3:$BR$528,3,FALSE),0)</f>
        <v>47</v>
      </c>
      <c r="CS70">
        <f>IFERROR(VLOOKUP($B70,'Raw Stats'!$BC$3:$BR$528,4,FALSE),0)</f>
        <v>17</v>
      </c>
      <c r="CT70">
        <f>IFERROR(VLOOKUP($B70,'Raw Stats'!$BC$3:$BR$5288,5,FALSE),0)</f>
        <v>26</v>
      </c>
      <c r="CU70">
        <f>IFERROR(VLOOKUP($B70,'Raw Stats'!$BC$3:$BR$52888,6,FALSE),0)</f>
        <v>43</v>
      </c>
      <c r="CV70">
        <f>IFERROR(VLOOKUP($B70,'Raw Stats'!$BC$3:$BR$5288,7,FALSE),0)</f>
        <v>-12</v>
      </c>
      <c r="CW70">
        <f>IFERROR(VLOOKUP($B70,'Raw Stats'!$BC$3:$BR$5288,8,FALSE),0)</f>
        <v>12</v>
      </c>
      <c r="CX70">
        <f>IFERROR(VLOOKUP($B70,'Raw Stats'!$BC$3:$BR$5288,9,FALSE),0)</f>
        <v>48</v>
      </c>
      <c r="CY70">
        <f>IFERROR(VLOOKUP($B70,'Raw Stats'!$BC$3:$BR$5288,10,FALSE),0)</f>
        <v>47</v>
      </c>
      <c r="CZ70">
        <f>IFERROR(VLOOKUP($B70,'Raw Stats'!$BC$3:$BR$5288,11,FALSE)+VLOOKUP($B70,'Raw Stats'!$BC$3:$BR$5288,12,FALSE),0)</f>
        <v>9</v>
      </c>
      <c r="DA70">
        <f>IFERROR(VLOOKUP($B70,'Raw Stats'!$BC$3:$BR$5288,13,FALSE)+VLOOKUP($B70,'Raw Stats'!$BC$3:$BR$5288,14,FALSE),0)</f>
        <v>1</v>
      </c>
      <c r="DB70">
        <f>IFERROR(VLOOKUP($B70,'Raw Stats'!$BC$3:$BR$5288,15,FALSE),0)</f>
        <v>3</v>
      </c>
      <c r="DC70">
        <f>IFERROR(VLOOKUP($B70,'Raw Stats'!$BC$3:$BR$5288,16,FALSE),0)</f>
        <v>132</v>
      </c>
      <c r="DE70">
        <f>IFERROR(VLOOKUP($B70,'Raw Stats'!$AK$3:$AZ$528,3,FALSE),0)</f>
        <v>58</v>
      </c>
      <c r="DF70">
        <f>IFERROR(VLOOKUP($B70,'Raw Stats'!$AK$3:$AZ$528,4,FALSE),0)</f>
        <v>14</v>
      </c>
      <c r="DG70">
        <f>IFERROR(VLOOKUP($B70,'Raw Stats'!$AK$3:$AZ$528,5,FALSE),0)</f>
        <v>14</v>
      </c>
      <c r="DH70">
        <f>IFERROR(VLOOKUP($B70,'Raw Stats'!$AK$3:$AZ$528,6,FALSE),0)</f>
        <v>28</v>
      </c>
      <c r="DI70">
        <f>IFERROR(VLOOKUP($B70,'Raw Stats'!$AK$3:$AZ$528,7,FALSE),0)</f>
        <v>-11</v>
      </c>
      <c r="DJ70">
        <f>IFERROR(VLOOKUP($B70,'Raw Stats'!$AK$3:$AZ$528,8,FALSE),0)</f>
        <v>8</v>
      </c>
      <c r="DK70">
        <f>IFERROR(VLOOKUP($B70,'Raw Stats'!$AK$3:$AZ$528,9,FALSE),0)</f>
        <v>43</v>
      </c>
      <c r="DL70">
        <f>IFERROR(VLOOKUP($B70,'Raw Stats'!$AK$3:$AZ$528,10,FALSE),0)</f>
        <v>41</v>
      </c>
      <c r="DM70">
        <f>IFERROR(VLOOKUP($B70,'Raw Stats'!$AK$3:$AZ$528,11,FALSE)+VLOOKUP($B70,'Raw Stats'!$AK$3:$AZ$528,12,FALSE),0)</f>
        <v>9</v>
      </c>
      <c r="DN70">
        <f>IFERROR(VLOOKUP($B70,'Raw Stats'!$AK$3:$AZ$528,13,FALSE)+VLOOKUP($B70,'Raw Stats'!$AK$3:$AZ$528,14,FALSE),0)</f>
        <v>0</v>
      </c>
      <c r="DO70">
        <f>IFERROR(VLOOKUP($B70,'Raw Stats'!$AK$3:$AZ$528,15,FALSE),0)</f>
        <v>2</v>
      </c>
      <c r="DP70">
        <f>IFERROR(VLOOKUP($B70,'Raw Stats'!$AK$3:$AZ$528,16,FALSE),0)</f>
        <v>132</v>
      </c>
      <c r="DR70">
        <f>IFERROR(VLOOKUP($B70,'Raw Stats'!$S$3:$AH$528,3,FALSE),0)</f>
        <v>80</v>
      </c>
      <c r="DS70">
        <f>IFERROR(VLOOKUP($B70,'Raw Stats'!$S$3:$AH$528,4,FALSE),0)</f>
        <v>27</v>
      </c>
      <c r="DT70">
        <f>IFERROR(VLOOKUP($B70,'Raw Stats'!$S$3:$AH$528,5,FALSE),0)</f>
        <v>40</v>
      </c>
      <c r="DU70">
        <f>IFERROR(VLOOKUP($B70,'Raw Stats'!$S$3:$AH$528,6,FALSE),0)</f>
        <v>67</v>
      </c>
      <c r="DV70">
        <f>IFERROR(VLOOKUP($B70,'Raw Stats'!$S$3:$AH$528,7,FALSE),0)</f>
        <v>-8</v>
      </c>
      <c r="DW70">
        <f>IFERROR(VLOOKUP($B70,'Raw Stats'!$S$3:$AH$528,8,FALSE),0)</f>
        <v>33</v>
      </c>
      <c r="DX70">
        <f>IFERROR(VLOOKUP($B70,'Raw Stats'!$S$3:$AH$528,9,FALSE),0)</f>
        <v>57</v>
      </c>
      <c r="DY70">
        <f>IFERROR(VLOOKUP($B70,'Raw Stats'!$S$3:$AH$528,10,FALSE),0)</f>
        <v>48</v>
      </c>
      <c r="DZ70">
        <f>IFERROR(VLOOKUP($B70,'Raw Stats'!$S$3:$AH$528,11,FALSE)+VLOOKUP($B70,'Raw Stats'!$S$3:$AH$528,12,FALSE),0)</f>
        <v>15</v>
      </c>
      <c r="EA70">
        <f>IFERROR(VLOOKUP($B70,'Raw Stats'!$S$3:$AH$528,13,FALSE)+VLOOKUP($B70,'Raw Stats'!$S$3:$AH$528,14,FALSE),0)</f>
        <v>0</v>
      </c>
      <c r="EB70">
        <f>IFERROR(VLOOKUP($B70,'Raw Stats'!$S$3:$AH$528,15,FALSE),0)</f>
        <v>2</v>
      </c>
      <c r="EC70">
        <f>IFERROR(VLOOKUP($B70,'Raw Stats'!$S$3:$AH$528,16,FALSE),0)</f>
        <v>202</v>
      </c>
    </row>
    <row r="71" spans="1:133" x14ac:dyDescent="0.2">
      <c r="A71" s="33">
        <f>IFERROR(VLOOKUP(B71,Sheet2!$W$1:$X$300,2,FALSE),301)</f>
        <v>104</v>
      </c>
      <c r="B71" t="s">
        <v>715</v>
      </c>
      <c r="C71">
        <f t="shared" si="5"/>
        <v>1.0366989042914063</v>
      </c>
      <c r="D71">
        <f t="shared" si="6"/>
        <v>0.7399365019357157</v>
      </c>
      <c r="E71">
        <f t="shared" si="7"/>
        <v>0.74951988384933277</v>
      </c>
      <c r="F71">
        <f t="shared" si="8"/>
        <v>0.69688562715185454</v>
      </c>
      <c r="G71">
        <f t="shared" si="9"/>
        <v>0</v>
      </c>
      <c r="H71">
        <v>0.99</v>
      </c>
      <c r="J71">
        <f>BS71*'Value Calculations'!$D$3</f>
        <v>6.1160314293905689</v>
      </c>
      <c r="K71">
        <f>BT71*'Value Calculations'!$D$4</f>
        <v>11.070831937518097</v>
      </c>
      <c r="L71">
        <f>BU71*'Value Calculations'!$D$5</f>
        <v>13.001567147593155</v>
      </c>
      <c r="M71">
        <f>BV71*'Value Calculations'!$D$6</f>
        <v>-2.376233706467894</v>
      </c>
      <c r="N71">
        <f>BW71*'Value Calculations'!$D$7</f>
        <v>2.6365463116377841</v>
      </c>
      <c r="O71">
        <f>BX71*'Value Calculations'!$D$8</f>
        <v>11.286958176976746</v>
      </c>
      <c r="P71">
        <f>BY71*'Value Calculations'!$D$9</f>
        <v>14.358585836476907</v>
      </c>
      <c r="Q71">
        <f>BZ71*'Value Calculations'!$D$10</f>
        <v>7.3063294815240942</v>
      </c>
      <c r="R71">
        <f>CA71*'Value Calculations'!$D$11</f>
        <v>1.9814282960498748</v>
      </c>
      <c r="S71">
        <f>CB71*'Value Calculations'!$D$12</f>
        <v>3.2555309583576562</v>
      </c>
      <c r="T71">
        <f>CC71*'Value Calculations'!$D$13</f>
        <v>16.371734282838336</v>
      </c>
      <c r="V71">
        <f>CF71*'Value Calculations'!$D$3</f>
        <v>2.0386771431301893</v>
      </c>
      <c r="W71">
        <f>CG71*'Value Calculations'!$D$4</f>
        <v>8.7915430092055473</v>
      </c>
      <c r="X71">
        <f>CH71*'Value Calculations'!$D$5</f>
        <v>8.4908193616934895</v>
      </c>
      <c r="Y71">
        <f>CI71*'Value Calculations'!$D$6</f>
        <v>-1.1255843872742657</v>
      </c>
      <c r="Z71">
        <f>CJ71*'Value Calculations'!$D$7</f>
        <v>3.2517404510199337</v>
      </c>
      <c r="AA71">
        <f>CK71*'Value Calculations'!$D$8</f>
        <v>6.7577966155147404</v>
      </c>
      <c r="AB71">
        <f>CL71*'Value Calculations'!$D$9</f>
        <v>12.847155748426706</v>
      </c>
      <c r="AC71">
        <f>CM71*'Value Calculations'!$D$10</f>
        <v>2.9225317926096377</v>
      </c>
      <c r="AD71">
        <f>CN71*'Value Calculations'!$D$11</f>
        <v>0.9907141480249374</v>
      </c>
      <c r="AE71">
        <f>CO71*'Value Calculations'!$D$12</f>
        <v>0.81388273958941404</v>
      </c>
      <c r="AF71">
        <f>CP71*'Value Calculations'!$D$13</f>
        <v>10.455897525174063</v>
      </c>
      <c r="AH71">
        <f>CS71*'Value Calculations'!$D$3</f>
        <v>2.0386771431301893</v>
      </c>
      <c r="AI71">
        <f>CT71*'Value Calculations'!$D$4</f>
        <v>3.2561270404464993</v>
      </c>
      <c r="AJ71">
        <f>CU71*'Value Calculations'!$D$5</f>
        <v>3.980071575793823</v>
      </c>
      <c r="AK71">
        <f>CV71*'Value Calculations'!$D$6</f>
        <v>0.12506493191936285</v>
      </c>
      <c r="AL71">
        <f>CW71*'Value Calculations'!$D$7</f>
        <v>1.318273155818892</v>
      </c>
      <c r="AM71">
        <f>CX71*'Value Calculations'!$D$8</f>
        <v>4.5291615614620069</v>
      </c>
      <c r="AN71">
        <f>CY71*'Value Calculations'!$D$9</f>
        <v>5.9197678448632862</v>
      </c>
      <c r="AO71">
        <f>CZ71*'Value Calculations'!$D$10</f>
        <v>1.0959494222286141</v>
      </c>
      <c r="AP71">
        <f>DA71*'Value Calculations'!$D$11</f>
        <v>0.9907141480249374</v>
      </c>
      <c r="AQ71">
        <f>DB71*'Value Calculations'!$D$12</f>
        <v>0</v>
      </c>
      <c r="AR71">
        <f>DC71*'Value Calculations'!$D$13</f>
        <v>5.2279487625870313</v>
      </c>
      <c r="AT71">
        <f>DF71*'Value Calculations'!$D$3</f>
        <v>3.2618834290083032</v>
      </c>
      <c r="AU71">
        <f>DG71*'Value Calculations'!$D$4</f>
        <v>4.5585778566250994</v>
      </c>
      <c r="AV71">
        <f>DH71*'Value Calculations'!$D$5</f>
        <v>5.8374383111642736</v>
      </c>
      <c r="AW71">
        <f>DI71*'Value Calculations'!$D$6</f>
        <v>-2.0010389107098057</v>
      </c>
      <c r="AX71">
        <f>DJ71*'Value Calculations'!$D$7</f>
        <v>2.5486614345831913</v>
      </c>
      <c r="AY71">
        <f>DK71*'Value Calculations'!$D$8</f>
        <v>8.1237342292889956</v>
      </c>
      <c r="AZ71">
        <f>DL71*'Value Calculations'!$D$9</f>
        <v>10.705963123688921</v>
      </c>
      <c r="BA71">
        <f>DM71*'Value Calculations'!$D$10</f>
        <v>4.3837976889144565</v>
      </c>
      <c r="BB71">
        <f>DN71*'Value Calculations'!$D$11</f>
        <v>0</v>
      </c>
      <c r="BC71">
        <f>DO71*'Value Calculations'!$D$12</f>
        <v>1.6277654791788281</v>
      </c>
      <c r="BD71">
        <f>DP71*'Value Calculations'!$D$13</f>
        <v>6.9476687502801333</v>
      </c>
      <c r="BF71">
        <f>DS71*'Value Calculations'!$D$3</f>
        <v>0</v>
      </c>
      <c r="BG71">
        <f>DT71*'Value Calculations'!$D$4</f>
        <v>0</v>
      </c>
      <c r="BH71">
        <f>DU71*'Value Calculations'!$D$5</f>
        <v>0</v>
      </c>
      <c r="BI71">
        <f>DV71*'Value Calculations'!$D$6</f>
        <v>0</v>
      </c>
      <c r="BJ71">
        <f>DW71*'Value Calculations'!$D$7</f>
        <v>0</v>
      </c>
      <c r="BK71">
        <f>DX71*'Value Calculations'!$D$8</f>
        <v>0</v>
      </c>
      <c r="BL71">
        <f>DY71*'Value Calculations'!$D$9</f>
        <v>0</v>
      </c>
      <c r="BM71">
        <f>DZ71*'Value Calculations'!$D$10</f>
        <v>0</v>
      </c>
      <c r="BN71">
        <f>EA71*'Value Calculations'!$D$11</f>
        <v>0</v>
      </c>
      <c r="BO71">
        <f>EB71*'Value Calculations'!$D$12</f>
        <v>0</v>
      </c>
      <c r="BP71">
        <f>EC71*'Value Calculations'!$D$13</f>
        <v>0</v>
      </c>
      <c r="BR71">
        <f>IFERROR(VLOOKUP($B71,'Raw Stats'!$CM$3:$DC$884,3,FALSE),0)</f>
        <v>82</v>
      </c>
      <c r="BS71">
        <f>IFERROR(VLOOKUP($B71,'Raw Stats'!$CM$3:$DC$884,4,FALSE),0)</f>
        <v>15</v>
      </c>
      <c r="BT71">
        <f>IFERROR(VLOOKUP($B71,'Raw Stats'!$CM$3:$DC$884,5,FALSE),0)</f>
        <v>34</v>
      </c>
      <c r="BU71">
        <f>IFERROR(VLOOKUP($B71,'Raw Stats'!$CM$3:$DC$884,6,FALSE),0)</f>
        <v>49</v>
      </c>
      <c r="BV71">
        <f>IFERROR(VLOOKUP($B71,'Raw Stats'!$CM$3:$DC$884,7,FALSE),0)</f>
        <v>-19</v>
      </c>
      <c r="BW71">
        <f>IFERROR(VLOOKUP($B71,'Raw Stats'!$CM$3:$DC$884,8,FALSE),0)</f>
        <v>30</v>
      </c>
      <c r="BX71">
        <f>IFERROR(VLOOKUP($B71,'Raw Stats'!$CM$3:$DC$884,9,FALSE),0)</f>
        <v>157</v>
      </c>
      <c r="BY71">
        <f>IFERROR(VLOOKUP($B71,'Raw Stats'!$CM$3:$DC$884,10,FALSE),0)</f>
        <v>114</v>
      </c>
      <c r="BZ71">
        <f>IFERROR(VLOOKUP($B71,'Raw Stats'!$CM$3:$DC$884,11,FALSE)+VLOOKUP($B71,'Raw Stats'!$CM$3:$DC$884,12,FALSE),0)</f>
        <v>20</v>
      </c>
      <c r="CA71">
        <f>IFERROR(VLOOKUP($B71,'Raw Stats'!$CM$3:$DC$884,13,FALSE)+VLOOKUP($B71,'Raw Stats'!$CM$3:$DC$884,14,FALSE),0)</f>
        <v>2</v>
      </c>
      <c r="CB71">
        <f>IFERROR(VLOOKUP($B71,'Raw Stats'!$CM$3:$DC$884,15,FALSE),0)</f>
        <v>4</v>
      </c>
      <c r="CC71">
        <f>IFERROR(VLOOKUP($B71,'Raw Stats'!$CM$3:$DC$884,16,FALSE),0)</f>
        <v>238</v>
      </c>
      <c r="CE71">
        <f>IFERROR(VLOOKUP($B71,'Raw Stats'!$BU$3:$CJ$528,3,FALSE),0)</f>
        <v>76</v>
      </c>
      <c r="CF71">
        <f>IFERROR(VLOOKUP($B71,'Raw Stats'!$BU$3:$CJ$528,4,FALSE),0)</f>
        <v>5</v>
      </c>
      <c r="CG71">
        <f>IFERROR(VLOOKUP($B71,'Raw Stats'!$BU$3:$CJ$5288,5,FALSE),0)</f>
        <v>27</v>
      </c>
      <c r="CH71">
        <f>IFERROR(VLOOKUP($B71,'Raw Stats'!$BU$3:$CJ$528,6,FALSE),0)</f>
        <v>32</v>
      </c>
      <c r="CI71">
        <f>IFERROR(VLOOKUP($B71,'Raw Stats'!$BU$3:$CJ$528,7,FALSE),0)</f>
        <v>-9</v>
      </c>
      <c r="CJ71">
        <f>IFERROR(VLOOKUP($B71,'Raw Stats'!$BU$3:$CJ$528,8,FALSE),0)</f>
        <v>37</v>
      </c>
      <c r="CK71">
        <f>IFERROR(VLOOKUP($B71,'Raw Stats'!$BU$3:$CJ$528,9,FALSE),0)</f>
        <v>94</v>
      </c>
      <c r="CL71">
        <f>IFERROR(VLOOKUP($B71,'Raw Stats'!$BU$3:$CJ$528,10,FALSE),0)</f>
        <v>102</v>
      </c>
      <c r="CM71">
        <f>IFERROR(VLOOKUP($B71,'Raw Stats'!$BU$3:$CJ$528,11,FALSE)+VLOOKUP($B71,'Raw Stats'!$BU$3:$CJ$528,12,FALSE),0)</f>
        <v>8</v>
      </c>
      <c r="CN71">
        <f>IFERROR(VLOOKUP($B71,'Raw Stats'!$BU$3:$CJ$528,13,FALSE)+VLOOKUP($B71,'Raw Stats'!$BU$3:$CJ$528,14,FALSE),0)</f>
        <v>1</v>
      </c>
      <c r="CO71">
        <f>IFERROR(VLOOKUP($B71,'Raw Stats'!$BU$3:$CJ$528,15,FALSE),0)</f>
        <v>1</v>
      </c>
      <c r="CP71">
        <f>IFERROR(VLOOKUP($B71,'Raw Stats'!$BU$3:$CJ$528,16,FALSE),0)</f>
        <v>152</v>
      </c>
      <c r="CR71">
        <f>IFERROR(VLOOKUP($B71,'Raw Stats'!$BC$3:$BR$528,3,FALSE),0)</f>
        <v>38</v>
      </c>
      <c r="CS71">
        <f>IFERROR(VLOOKUP($B71,'Raw Stats'!$BC$3:$BR$528,4,FALSE),0)</f>
        <v>5</v>
      </c>
      <c r="CT71">
        <f>IFERROR(VLOOKUP($B71,'Raw Stats'!$BC$3:$BR$5288,5,FALSE),0)</f>
        <v>10</v>
      </c>
      <c r="CU71">
        <f>IFERROR(VLOOKUP($B71,'Raw Stats'!$BC$3:$BR$52888,6,FALSE),0)</f>
        <v>15</v>
      </c>
      <c r="CV71">
        <f>IFERROR(VLOOKUP($B71,'Raw Stats'!$BC$3:$BR$5288,7,FALSE),0)</f>
        <v>1</v>
      </c>
      <c r="CW71">
        <f>IFERROR(VLOOKUP($B71,'Raw Stats'!$BC$3:$BR$5288,8,FALSE),0)</f>
        <v>15</v>
      </c>
      <c r="CX71">
        <f>IFERROR(VLOOKUP($B71,'Raw Stats'!$BC$3:$BR$5288,9,FALSE),0)</f>
        <v>63</v>
      </c>
      <c r="CY71">
        <f>IFERROR(VLOOKUP($B71,'Raw Stats'!$BC$3:$BR$5288,10,FALSE),0)</f>
        <v>47</v>
      </c>
      <c r="CZ71">
        <f>IFERROR(VLOOKUP($B71,'Raw Stats'!$BC$3:$BR$5288,11,FALSE)+VLOOKUP($B71,'Raw Stats'!$BC$3:$BR$5288,12,FALSE),0)</f>
        <v>3</v>
      </c>
      <c r="DA71">
        <f>IFERROR(VLOOKUP($B71,'Raw Stats'!$BC$3:$BR$5288,13,FALSE)+VLOOKUP($B71,'Raw Stats'!$BC$3:$BR$5288,14,FALSE),0)</f>
        <v>1</v>
      </c>
      <c r="DB71">
        <f>IFERROR(VLOOKUP($B71,'Raw Stats'!$BC$3:$BR$5288,15,FALSE),0)</f>
        <v>0</v>
      </c>
      <c r="DC71">
        <f>IFERROR(VLOOKUP($B71,'Raw Stats'!$BC$3:$BR$5288,16,FALSE),0)</f>
        <v>76</v>
      </c>
      <c r="DE71">
        <f>IFERROR(VLOOKUP($B71,'Raw Stats'!$AK$3:$AZ$528,3,FALSE),0)</f>
        <v>66</v>
      </c>
      <c r="DF71">
        <f>IFERROR(VLOOKUP($B71,'Raw Stats'!$AK$3:$AZ$528,4,FALSE),0)</f>
        <v>8</v>
      </c>
      <c r="DG71">
        <f>IFERROR(VLOOKUP($B71,'Raw Stats'!$AK$3:$AZ$528,5,FALSE),0)</f>
        <v>14</v>
      </c>
      <c r="DH71">
        <f>IFERROR(VLOOKUP($B71,'Raw Stats'!$AK$3:$AZ$528,6,FALSE),0)</f>
        <v>22</v>
      </c>
      <c r="DI71">
        <f>IFERROR(VLOOKUP($B71,'Raw Stats'!$AK$3:$AZ$528,7,FALSE),0)</f>
        <v>-16</v>
      </c>
      <c r="DJ71">
        <f>IFERROR(VLOOKUP($B71,'Raw Stats'!$AK$3:$AZ$528,8,FALSE),0)</f>
        <v>29</v>
      </c>
      <c r="DK71">
        <f>IFERROR(VLOOKUP($B71,'Raw Stats'!$AK$3:$AZ$528,9,FALSE),0)</f>
        <v>113</v>
      </c>
      <c r="DL71">
        <f>IFERROR(VLOOKUP($B71,'Raw Stats'!$AK$3:$AZ$528,10,FALSE),0)</f>
        <v>85</v>
      </c>
      <c r="DM71">
        <f>IFERROR(VLOOKUP($B71,'Raw Stats'!$AK$3:$AZ$528,11,FALSE)+VLOOKUP($B71,'Raw Stats'!$AK$3:$AZ$528,12,FALSE),0)</f>
        <v>12</v>
      </c>
      <c r="DN71">
        <f>IFERROR(VLOOKUP($B71,'Raw Stats'!$AK$3:$AZ$528,13,FALSE)+VLOOKUP($B71,'Raw Stats'!$AK$3:$AZ$528,14,FALSE),0)</f>
        <v>0</v>
      </c>
      <c r="DO71">
        <f>IFERROR(VLOOKUP($B71,'Raw Stats'!$AK$3:$AZ$528,15,FALSE),0)</f>
        <v>2</v>
      </c>
      <c r="DP71">
        <f>IFERROR(VLOOKUP($B71,'Raw Stats'!$AK$3:$AZ$528,16,FALSE),0)</f>
        <v>101</v>
      </c>
      <c r="DR71">
        <f>IFERROR(VLOOKUP($B71,'Raw Stats'!$S$3:$AH$528,3,FALSE),0)</f>
        <v>0</v>
      </c>
      <c r="DS71">
        <f>IFERROR(VLOOKUP($B71,'Raw Stats'!$S$3:$AH$528,4,FALSE),0)</f>
        <v>0</v>
      </c>
      <c r="DT71">
        <f>IFERROR(VLOOKUP($B71,'Raw Stats'!$S$3:$AH$528,5,FALSE),0)</f>
        <v>0</v>
      </c>
      <c r="DU71">
        <f>IFERROR(VLOOKUP($B71,'Raw Stats'!$S$3:$AH$528,6,FALSE),0)</f>
        <v>0</v>
      </c>
      <c r="DV71">
        <f>IFERROR(VLOOKUP($B71,'Raw Stats'!$S$3:$AH$528,7,FALSE),0)</f>
        <v>0</v>
      </c>
      <c r="DW71">
        <f>IFERROR(VLOOKUP($B71,'Raw Stats'!$S$3:$AH$528,8,FALSE),0)</f>
        <v>0</v>
      </c>
      <c r="DX71">
        <f>IFERROR(VLOOKUP($B71,'Raw Stats'!$S$3:$AH$528,9,FALSE),0)</f>
        <v>0</v>
      </c>
      <c r="DY71">
        <f>IFERROR(VLOOKUP($B71,'Raw Stats'!$S$3:$AH$528,10,FALSE),0)</f>
        <v>0</v>
      </c>
      <c r="DZ71">
        <f>IFERROR(VLOOKUP($B71,'Raw Stats'!$S$3:$AH$528,11,FALSE)+VLOOKUP($B71,'Raw Stats'!$S$3:$AH$528,12,FALSE),0)</f>
        <v>0</v>
      </c>
      <c r="EA71">
        <f>IFERROR(VLOOKUP($B71,'Raw Stats'!$S$3:$AH$528,13,FALSE)+VLOOKUP($B71,'Raw Stats'!$S$3:$AH$528,14,FALSE),0)</f>
        <v>0</v>
      </c>
      <c r="EB71">
        <f>IFERROR(VLOOKUP($B71,'Raw Stats'!$S$3:$AH$528,15,FALSE),0)</f>
        <v>0</v>
      </c>
      <c r="EC71">
        <f>IFERROR(VLOOKUP($B71,'Raw Stats'!$S$3:$AH$528,16,FALSE),0)</f>
        <v>0</v>
      </c>
    </row>
    <row r="72" spans="1:133" x14ac:dyDescent="0.2">
      <c r="A72" s="33">
        <f>IFERROR(VLOOKUP(B72,Sheet2!$W$1:$X$300,2,FALSE),301)</f>
        <v>121</v>
      </c>
      <c r="B72" t="s">
        <v>67</v>
      </c>
      <c r="C72">
        <f t="shared" si="5"/>
        <v>1.0260999588398059</v>
      </c>
      <c r="D72">
        <f t="shared" si="6"/>
        <v>0.85805282113696213</v>
      </c>
      <c r="E72">
        <f t="shared" si="7"/>
        <v>1.07721745395094</v>
      </c>
      <c r="F72">
        <f t="shared" si="8"/>
        <v>1.0865426294374203</v>
      </c>
      <c r="G72">
        <f t="shared" si="9"/>
        <v>0.79046641047021016</v>
      </c>
      <c r="H72">
        <v>0.99</v>
      </c>
      <c r="J72">
        <f>BS72*'Value Calculations'!$D$3</f>
        <v>12.639798287407174</v>
      </c>
      <c r="K72">
        <f>BT72*'Value Calculations'!$D$4</f>
        <v>10.419606529428798</v>
      </c>
      <c r="L72">
        <f>BU72*'Value Calculations'!$D$5</f>
        <v>16.716300618334056</v>
      </c>
      <c r="M72">
        <f>BV72*'Value Calculations'!$D$6</f>
        <v>0.75038959151617712</v>
      </c>
      <c r="N72">
        <f>BW72*'Value Calculations'!$D$7</f>
        <v>1.7576975410918561</v>
      </c>
      <c r="O72">
        <f>BX72*'Value Calculations'!$D$8</f>
        <v>3.1632239476877508</v>
      </c>
      <c r="P72">
        <f>BY72*'Value Calculations'!$D$9</f>
        <v>3.1488126834379182</v>
      </c>
      <c r="Q72">
        <f>BZ72*'Value Calculations'!$D$10</f>
        <v>8.402278903752709</v>
      </c>
      <c r="R72">
        <f>CA72*'Value Calculations'!$D$11</f>
        <v>0</v>
      </c>
      <c r="S72">
        <f>CB72*'Value Calculations'!$D$12</f>
        <v>5.6971791771258982</v>
      </c>
      <c r="T72">
        <f>CC72*'Value Calculations'!$D$13</f>
        <v>18.366609468562334</v>
      </c>
      <c r="V72">
        <f>CF72*'Value Calculations'!$D$3</f>
        <v>8.1547085725207573</v>
      </c>
      <c r="W72">
        <f>CG72*'Value Calculations'!$D$4</f>
        <v>10.093993825384148</v>
      </c>
      <c r="X72">
        <f>CH72*'Value Calculations'!$D$5</f>
        <v>13.532243357698999</v>
      </c>
      <c r="Y72">
        <f>CI72*'Value Calculations'!$D$6</f>
        <v>-0.75038959151617712</v>
      </c>
      <c r="Z72">
        <f>CJ72*'Value Calculations'!$D$7</f>
        <v>1.9334672952010417</v>
      </c>
      <c r="AA72">
        <f>CK72*'Value Calculations'!$D$8</f>
        <v>4.8886188282447058</v>
      </c>
      <c r="AB72">
        <f>CL72*'Value Calculations'!$D$9</f>
        <v>3.4007176981129517</v>
      </c>
      <c r="AC72">
        <f>CM72*'Value Calculations'!$D$10</f>
        <v>7.6716459556002992</v>
      </c>
      <c r="AD72">
        <f>CN72*'Value Calculations'!$D$11</f>
        <v>0</v>
      </c>
      <c r="AE72">
        <f>CO72*'Value Calculations'!$D$12</f>
        <v>1.6277654791788281</v>
      </c>
      <c r="AF72">
        <f>CP72*'Value Calculations'!$D$13</f>
        <v>18.091454270531436</v>
      </c>
      <c r="AH72">
        <f>CS72*'Value Calculations'!$D$3</f>
        <v>4.8928251435124546</v>
      </c>
      <c r="AI72">
        <f>CT72*'Value Calculations'!$D$4</f>
        <v>5.2098032647143988</v>
      </c>
      <c r="AJ72">
        <f>CU72*'Value Calculations'!$D$5</f>
        <v>7.4294669414818033</v>
      </c>
      <c r="AK72">
        <f>CV72*'Value Calculations'!$D$6</f>
        <v>0.75038959151617712</v>
      </c>
      <c r="AL72">
        <f>CW72*'Value Calculations'!$D$7</f>
        <v>1.2303882787642992</v>
      </c>
      <c r="AM72">
        <f>CX72*'Value Calculations'!$D$8</f>
        <v>1.8691777872700346</v>
      </c>
      <c r="AN72">
        <f>CY72*'Value Calculations'!$D$9</f>
        <v>1.7633351027252342</v>
      </c>
      <c r="AO72">
        <f>CZ72*'Value Calculations'!$D$10</f>
        <v>4.3837976889144565</v>
      </c>
      <c r="AP72">
        <f>DA72*'Value Calculations'!$D$11</f>
        <v>0.9907141480249374</v>
      </c>
      <c r="AQ72">
        <f>DB72*'Value Calculations'!$D$12</f>
        <v>0.81388273958941404</v>
      </c>
      <c r="AR72">
        <f>DC72*'Value Calculations'!$D$13</f>
        <v>7.2916127478187542</v>
      </c>
      <c r="AT72">
        <f>DF72*'Value Calculations'!$D$3</f>
        <v>14.270740001911326</v>
      </c>
      <c r="AU72">
        <f>DG72*'Value Calculations'!$D$4</f>
        <v>8.7915430092055473</v>
      </c>
      <c r="AV72">
        <f>DH72*'Value Calculations'!$D$5</f>
        <v>16.450962513281137</v>
      </c>
      <c r="AW72">
        <f>DI72*'Value Calculations'!$D$6</f>
        <v>3.0015583660647085</v>
      </c>
      <c r="AX72">
        <f>DJ72*'Value Calculations'!$D$7</f>
        <v>2.1092370493102273</v>
      </c>
      <c r="AY72">
        <f>DK72*'Value Calculations'!$D$8</f>
        <v>4.0978128413227681</v>
      </c>
      <c r="AZ72">
        <f>DL72*'Value Calculations'!$D$9</f>
        <v>2.0152401174002676</v>
      </c>
      <c r="BA72">
        <f>DM72*'Value Calculations'!$D$10</f>
        <v>6.2103800592954803</v>
      </c>
      <c r="BB72">
        <f>DN72*'Value Calculations'!$D$11</f>
        <v>0.9907141480249374</v>
      </c>
      <c r="BC72">
        <f>DO72*'Value Calculations'!$D$12</f>
        <v>9.766592875072968</v>
      </c>
      <c r="BD72">
        <f>DP72*'Value Calculations'!$D$13</f>
        <v>15.95900148579199</v>
      </c>
      <c r="BF72">
        <f>DS72*'Value Calculations'!$D$3</f>
        <v>7.7469731438947198</v>
      </c>
      <c r="BG72">
        <f>DT72*'Value Calculations'!$D$4</f>
        <v>9.4427684172948485</v>
      </c>
      <c r="BH72">
        <f>DU72*'Value Calculations'!$D$5</f>
        <v>12.736229042540234</v>
      </c>
      <c r="BI72">
        <f>DV72*'Value Calculations'!$D$6</f>
        <v>0.62532465959681427</v>
      </c>
      <c r="BJ72">
        <f>DW72*'Value Calculations'!$D$7</f>
        <v>1.7576975410918561</v>
      </c>
      <c r="BK72">
        <f>DX72*'Value Calculations'!$D$8</f>
        <v>3.0194410409746713</v>
      </c>
      <c r="BL72">
        <f>DY72*'Value Calculations'!$D$9</f>
        <v>2.770955161425368</v>
      </c>
      <c r="BM72">
        <f>DZ72*'Value Calculations'!$D$10</f>
        <v>6.2103800592954803</v>
      </c>
      <c r="BN72">
        <f>EA72*'Value Calculations'!$D$11</f>
        <v>0</v>
      </c>
      <c r="BO72">
        <f>EB72*'Value Calculations'!$D$12</f>
        <v>1.6277654791788281</v>
      </c>
      <c r="BP72">
        <f>EC72*'Value Calculations'!$D$13</f>
        <v>16.509311881853783</v>
      </c>
      <c r="BR72">
        <f>IFERROR(VLOOKUP($B72,'Raw Stats'!$CM$3:$DC$884,3,FALSE),0)</f>
        <v>79</v>
      </c>
      <c r="BS72">
        <f>IFERROR(VLOOKUP($B72,'Raw Stats'!$CM$3:$DC$884,4,FALSE),0)</f>
        <v>31</v>
      </c>
      <c r="BT72">
        <f>IFERROR(VLOOKUP($B72,'Raw Stats'!$CM$3:$DC$884,5,FALSE),0)</f>
        <v>32</v>
      </c>
      <c r="BU72">
        <f>IFERROR(VLOOKUP($B72,'Raw Stats'!$CM$3:$DC$884,6,FALSE),0)</f>
        <v>63</v>
      </c>
      <c r="BV72">
        <f>IFERROR(VLOOKUP($B72,'Raw Stats'!$CM$3:$DC$884,7,FALSE),0)</f>
        <v>6</v>
      </c>
      <c r="BW72">
        <f>IFERROR(VLOOKUP($B72,'Raw Stats'!$CM$3:$DC$884,8,FALSE),0)</f>
        <v>20</v>
      </c>
      <c r="BX72">
        <f>IFERROR(VLOOKUP($B72,'Raw Stats'!$CM$3:$DC$884,9,FALSE),0)</f>
        <v>44</v>
      </c>
      <c r="BY72">
        <f>IFERROR(VLOOKUP($B72,'Raw Stats'!$CM$3:$DC$884,10,FALSE),0)</f>
        <v>25</v>
      </c>
      <c r="BZ72">
        <f>IFERROR(VLOOKUP($B72,'Raw Stats'!$CM$3:$DC$884,11,FALSE)+VLOOKUP($B72,'Raw Stats'!$CM$3:$DC$884,12,FALSE),0)</f>
        <v>23</v>
      </c>
      <c r="CA72">
        <f>IFERROR(VLOOKUP($B72,'Raw Stats'!$CM$3:$DC$884,13,FALSE)+VLOOKUP($B72,'Raw Stats'!$CM$3:$DC$884,14,FALSE),0)</f>
        <v>0</v>
      </c>
      <c r="CB72">
        <f>IFERROR(VLOOKUP($B72,'Raw Stats'!$CM$3:$DC$884,15,FALSE),0)</f>
        <v>7</v>
      </c>
      <c r="CC72">
        <f>IFERROR(VLOOKUP($B72,'Raw Stats'!$CM$3:$DC$884,16,FALSE),0)</f>
        <v>267</v>
      </c>
      <c r="CE72">
        <f>IFERROR(VLOOKUP($B72,'Raw Stats'!$BU$3:$CJ$528,3,FALSE),0)</f>
        <v>80</v>
      </c>
      <c r="CF72">
        <f>IFERROR(VLOOKUP($B72,'Raw Stats'!$BU$3:$CJ$528,4,FALSE),0)</f>
        <v>20</v>
      </c>
      <c r="CG72">
        <f>IFERROR(VLOOKUP($B72,'Raw Stats'!$BU$3:$CJ$5288,5,FALSE),0)</f>
        <v>31</v>
      </c>
      <c r="CH72">
        <f>IFERROR(VLOOKUP($B72,'Raw Stats'!$BU$3:$CJ$528,6,FALSE),0)</f>
        <v>51</v>
      </c>
      <c r="CI72">
        <f>IFERROR(VLOOKUP($B72,'Raw Stats'!$BU$3:$CJ$528,7,FALSE),0)</f>
        <v>-6</v>
      </c>
      <c r="CJ72">
        <f>IFERROR(VLOOKUP($B72,'Raw Stats'!$BU$3:$CJ$528,8,FALSE),0)</f>
        <v>22</v>
      </c>
      <c r="CK72">
        <f>IFERROR(VLOOKUP($B72,'Raw Stats'!$BU$3:$CJ$528,9,FALSE),0)</f>
        <v>68</v>
      </c>
      <c r="CL72">
        <f>IFERROR(VLOOKUP($B72,'Raw Stats'!$BU$3:$CJ$528,10,FALSE),0)</f>
        <v>27</v>
      </c>
      <c r="CM72">
        <f>IFERROR(VLOOKUP($B72,'Raw Stats'!$BU$3:$CJ$528,11,FALSE)+VLOOKUP($B72,'Raw Stats'!$BU$3:$CJ$528,12,FALSE),0)</f>
        <v>21</v>
      </c>
      <c r="CN72">
        <f>IFERROR(VLOOKUP($B72,'Raw Stats'!$BU$3:$CJ$528,13,FALSE)+VLOOKUP($B72,'Raw Stats'!$BU$3:$CJ$528,14,FALSE),0)</f>
        <v>0</v>
      </c>
      <c r="CO72">
        <f>IFERROR(VLOOKUP($B72,'Raw Stats'!$BU$3:$CJ$528,15,FALSE),0)</f>
        <v>2</v>
      </c>
      <c r="CP72">
        <f>IFERROR(VLOOKUP($B72,'Raw Stats'!$BU$3:$CJ$528,16,FALSE),0)</f>
        <v>263</v>
      </c>
      <c r="CR72">
        <f>IFERROR(VLOOKUP($B72,'Raw Stats'!$BC$3:$BR$528,3,FALSE),0)</f>
        <v>34</v>
      </c>
      <c r="CS72">
        <f>IFERROR(VLOOKUP($B72,'Raw Stats'!$BC$3:$BR$528,4,FALSE),0)</f>
        <v>12</v>
      </c>
      <c r="CT72">
        <f>IFERROR(VLOOKUP($B72,'Raw Stats'!$BC$3:$BR$5288,5,FALSE),0)</f>
        <v>16</v>
      </c>
      <c r="CU72">
        <f>IFERROR(VLOOKUP($B72,'Raw Stats'!$BC$3:$BR$52888,6,FALSE),0)</f>
        <v>28</v>
      </c>
      <c r="CV72">
        <f>IFERROR(VLOOKUP($B72,'Raw Stats'!$BC$3:$BR$5288,7,FALSE),0)</f>
        <v>6</v>
      </c>
      <c r="CW72">
        <f>IFERROR(VLOOKUP($B72,'Raw Stats'!$BC$3:$BR$5288,8,FALSE),0)</f>
        <v>14</v>
      </c>
      <c r="CX72">
        <f>IFERROR(VLOOKUP($B72,'Raw Stats'!$BC$3:$BR$5288,9,FALSE),0)</f>
        <v>26</v>
      </c>
      <c r="CY72">
        <f>IFERROR(VLOOKUP($B72,'Raw Stats'!$BC$3:$BR$5288,10,FALSE),0)</f>
        <v>14</v>
      </c>
      <c r="CZ72">
        <f>IFERROR(VLOOKUP($B72,'Raw Stats'!$BC$3:$BR$5288,11,FALSE)+VLOOKUP($B72,'Raw Stats'!$BC$3:$BR$5288,12,FALSE),0)</f>
        <v>12</v>
      </c>
      <c r="DA72">
        <f>IFERROR(VLOOKUP($B72,'Raw Stats'!$BC$3:$BR$5288,13,FALSE)+VLOOKUP($B72,'Raw Stats'!$BC$3:$BR$5288,14,FALSE),0)</f>
        <v>1</v>
      </c>
      <c r="DB72">
        <f>IFERROR(VLOOKUP($B72,'Raw Stats'!$BC$3:$BR$5288,15,FALSE),0)</f>
        <v>1</v>
      </c>
      <c r="DC72">
        <f>IFERROR(VLOOKUP($B72,'Raw Stats'!$BC$3:$BR$5288,16,FALSE),0)</f>
        <v>106</v>
      </c>
      <c r="DE72">
        <f>IFERROR(VLOOKUP($B72,'Raw Stats'!$AK$3:$AZ$528,3,FALSE),0)</f>
        <v>77</v>
      </c>
      <c r="DF72">
        <f>IFERROR(VLOOKUP($B72,'Raw Stats'!$AK$3:$AZ$528,4,FALSE),0)</f>
        <v>35</v>
      </c>
      <c r="DG72">
        <f>IFERROR(VLOOKUP($B72,'Raw Stats'!$AK$3:$AZ$528,5,FALSE),0)</f>
        <v>27</v>
      </c>
      <c r="DH72">
        <f>IFERROR(VLOOKUP($B72,'Raw Stats'!$AK$3:$AZ$528,6,FALSE),0)</f>
        <v>62</v>
      </c>
      <c r="DI72">
        <f>IFERROR(VLOOKUP($B72,'Raw Stats'!$AK$3:$AZ$528,7,FALSE),0)</f>
        <v>24</v>
      </c>
      <c r="DJ72">
        <f>IFERROR(VLOOKUP($B72,'Raw Stats'!$AK$3:$AZ$528,8,FALSE),0)</f>
        <v>24</v>
      </c>
      <c r="DK72">
        <f>IFERROR(VLOOKUP($B72,'Raw Stats'!$AK$3:$AZ$528,9,FALSE),0)</f>
        <v>57</v>
      </c>
      <c r="DL72">
        <f>IFERROR(VLOOKUP($B72,'Raw Stats'!$AK$3:$AZ$528,10,FALSE),0)</f>
        <v>16</v>
      </c>
      <c r="DM72">
        <f>IFERROR(VLOOKUP($B72,'Raw Stats'!$AK$3:$AZ$528,11,FALSE)+VLOOKUP($B72,'Raw Stats'!$AK$3:$AZ$528,12,FALSE),0)</f>
        <v>17</v>
      </c>
      <c r="DN72">
        <f>IFERROR(VLOOKUP($B72,'Raw Stats'!$AK$3:$AZ$528,13,FALSE)+VLOOKUP($B72,'Raw Stats'!$AK$3:$AZ$528,14,FALSE),0)</f>
        <v>1</v>
      </c>
      <c r="DO72">
        <f>IFERROR(VLOOKUP($B72,'Raw Stats'!$AK$3:$AZ$528,15,FALSE),0)</f>
        <v>12</v>
      </c>
      <c r="DP72">
        <f>IFERROR(VLOOKUP($B72,'Raw Stats'!$AK$3:$AZ$528,16,FALSE),0)</f>
        <v>232</v>
      </c>
      <c r="DR72">
        <f>IFERROR(VLOOKUP($B72,'Raw Stats'!$S$3:$AH$528,3,FALSE),0)</f>
        <v>79</v>
      </c>
      <c r="DS72">
        <f>IFERROR(VLOOKUP($B72,'Raw Stats'!$S$3:$AH$528,4,FALSE),0)</f>
        <v>19</v>
      </c>
      <c r="DT72">
        <f>IFERROR(VLOOKUP($B72,'Raw Stats'!$S$3:$AH$528,5,FALSE),0)</f>
        <v>29</v>
      </c>
      <c r="DU72">
        <f>IFERROR(VLOOKUP($B72,'Raw Stats'!$S$3:$AH$528,6,FALSE),0)</f>
        <v>48</v>
      </c>
      <c r="DV72">
        <f>IFERROR(VLOOKUP($B72,'Raw Stats'!$S$3:$AH$528,7,FALSE),0)</f>
        <v>5</v>
      </c>
      <c r="DW72">
        <f>IFERROR(VLOOKUP($B72,'Raw Stats'!$S$3:$AH$528,8,FALSE),0)</f>
        <v>20</v>
      </c>
      <c r="DX72">
        <f>IFERROR(VLOOKUP($B72,'Raw Stats'!$S$3:$AH$528,9,FALSE),0)</f>
        <v>42</v>
      </c>
      <c r="DY72">
        <f>IFERROR(VLOOKUP($B72,'Raw Stats'!$S$3:$AH$528,10,FALSE),0)</f>
        <v>22</v>
      </c>
      <c r="DZ72">
        <f>IFERROR(VLOOKUP($B72,'Raw Stats'!$S$3:$AH$528,11,FALSE)+VLOOKUP($B72,'Raw Stats'!$S$3:$AH$528,12,FALSE),0)</f>
        <v>17</v>
      </c>
      <c r="EA72">
        <f>IFERROR(VLOOKUP($B72,'Raw Stats'!$S$3:$AH$528,13,FALSE)+VLOOKUP($B72,'Raw Stats'!$S$3:$AH$528,14,FALSE),0)</f>
        <v>0</v>
      </c>
      <c r="EB72">
        <f>IFERROR(VLOOKUP($B72,'Raw Stats'!$S$3:$AH$528,15,FALSE),0)</f>
        <v>2</v>
      </c>
      <c r="EC72">
        <f>IFERROR(VLOOKUP($B72,'Raw Stats'!$S$3:$AH$528,16,FALSE),0)</f>
        <v>240</v>
      </c>
    </row>
    <row r="73" spans="1:133" x14ac:dyDescent="0.2">
      <c r="A73" s="33">
        <f>IFERROR(VLOOKUP(B73,Sheet2!$W$1:$X$300,2,FALSE),301)</f>
        <v>125</v>
      </c>
      <c r="B73" t="s">
        <v>99</v>
      </c>
      <c r="C73">
        <f t="shared" si="5"/>
        <v>0.98089516560402501</v>
      </c>
      <c r="D73">
        <f t="shared" si="6"/>
        <v>0.86558687687005587</v>
      </c>
      <c r="E73">
        <f t="shared" si="7"/>
        <v>1.2261420908879235</v>
      </c>
      <c r="F73">
        <f t="shared" si="8"/>
        <v>0.86994993923183972</v>
      </c>
      <c r="G73">
        <f t="shared" si="9"/>
        <v>0.70525719657594321</v>
      </c>
      <c r="H73">
        <v>0.99</v>
      </c>
      <c r="J73">
        <f>BS73*'Value Calculations'!$D$3</f>
        <v>6.5237668580166064</v>
      </c>
      <c r="K73">
        <f>BT73*'Value Calculations'!$D$4</f>
        <v>12.698895457741347</v>
      </c>
      <c r="L73">
        <f>BU73*'Value Calculations'!$D$5</f>
        <v>14.593595777910686</v>
      </c>
      <c r="M73">
        <f>BV73*'Value Calculations'!$D$6</f>
        <v>3.2516882299034342</v>
      </c>
      <c r="N73">
        <f>BW73*'Value Calculations'!$D$7</f>
        <v>1.9334672952010417</v>
      </c>
      <c r="O73">
        <f>BX73*'Value Calculations'!$D$8</f>
        <v>2.5880923208354325</v>
      </c>
      <c r="P73">
        <f>BY73*'Value Calculations'!$D$9</f>
        <v>3.4007176981129517</v>
      </c>
      <c r="Q73">
        <f>BZ73*'Value Calculations'!$D$10</f>
        <v>3.6531647407620471</v>
      </c>
      <c r="R73">
        <f>CA73*'Value Calculations'!$D$11</f>
        <v>4.9535707401246869</v>
      </c>
      <c r="S73">
        <f>CB73*'Value Calculations'!$D$12</f>
        <v>2.441648218768242</v>
      </c>
      <c r="T73">
        <f>CC73*'Value Calculations'!$D$13</f>
        <v>10.662263923697235</v>
      </c>
      <c r="V73">
        <f>CF73*'Value Calculations'!$D$3</f>
        <v>6.9315022866426439</v>
      </c>
      <c r="W73">
        <f>CG73*'Value Calculations'!$D$4</f>
        <v>13.024508161785997</v>
      </c>
      <c r="X73">
        <f>CH73*'Value Calculations'!$D$5</f>
        <v>15.124271988016528</v>
      </c>
      <c r="Y73">
        <f>CI73*'Value Calculations'!$D$6</f>
        <v>1.5007791830323542</v>
      </c>
      <c r="Z73">
        <f>CJ73*'Value Calculations'!$D$7</f>
        <v>1.5819277869826704</v>
      </c>
      <c r="AA73">
        <f>CK73*'Value Calculations'!$D$8</f>
        <v>2.1567436006961938</v>
      </c>
      <c r="AB73">
        <f>CL73*'Value Calculations'!$D$9</f>
        <v>5.7938153375257695</v>
      </c>
      <c r="AC73">
        <f>CM73*'Value Calculations'!$D$10</f>
        <v>6.5756965333716852</v>
      </c>
      <c r="AD73">
        <f>CN73*'Value Calculations'!$D$11</f>
        <v>2.9721424440748123</v>
      </c>
      <c r="AE73">
        <f>CO73*'Value Calculations'!$D$12</f>
        <v>1.6277654791788281</v>
      </c>
      <c r="AF73">
        <f>CP73*'Value Calculations'!$D$13</f>
        <v>13.688971102037096</v>
      </c>
      <c r="AH73">
        <f>CS73*'Value Calculations'!$D$3</f>
        <v>7.3392377152686823</v>
      </c>
      <c r="AI73">
        <f>CT73*'Value Calculations'!$D$4</f>
        <v>8.4659303051608976</v>
      </c>
      <c r="AJ73">
        <f>CU73*'Value Calculations'!$D$5</f>
        <v>11.674876622328547</v>
      </c>
      <c r="AK73">
        <f>CV73*'Value Calculations'!$D$6</f>
        <v>3.1266232979840716</v>
      </c>
      <c r="AL73">
        <f>CW73*'Value Calculations'!$D$7</f>
        <v>1.0546185246551136</v>
      </c>
      <c r="AM73">
        <f>CX73*'Value Calculations'!$D$8</f>
        <v>3.7383555745400692</v>
      </c>
      <c r="AN73">
        <f>CY73*'Value Calculations'!$D$9</f>
        <v>3.5266702054504684</v>
      </c>
      <c r="AO73">
        <f>CZ73*'Value Calculations'!$D$10</f>
        <v>3.6531647407620471</v>
      </c>
      <c r="AP73">
        <f>DA73*'Value Calculations'!$D$11</f>
        <v>3.9628565920997496</v>
      </c>
      <c r="AQ73">
        <f>DB73*'Value Calculations'!$D$12</f>
        <v>4.883296437536484</v>
      </c>
      <c r="AR73">
        <f>DC73*'Value Calculations'!$D$13</f>
        <v>7.4291903468342024</v>
      </c>
      <c r="AT73">
        <f>DF73*'Value Calculations'!$D$3</f>
        <v>6.9315022866426439</v>
      </c>
      <c r="AU73">
        <f>DG73*'Value Calculations'!$D$4</f>
        <v>11.070831937518097</v>
      </c>
      <c r="AV73">
        <f>DH73*'Value Calculations'!$D$5</f>
        <v>13.532243357698999</v>
      </c>
      <c r="AW73">
        <f>DI73*'Value Calculations'!$D$6</f>
        <v>1.75090904687108</v>
      </c>
      <c r="AX73">
        <f>DJ73*'Value Calculations'!$D$7</f>
        <v>1.9334672952010417</v>
      </c>
      <c r="AY73">
        <f>DK73*'Value Calculations'!$D$8</f>
        <v>9.8491291098459506</v>
      </c>
      <c r="AZ73">
        <f>DL73*'Value Calculations'!$D$9</f>
        <v>5.541910322850736</v>
      </c>
      <c r="BA73">
        <f>DM73*'Value Calculations'!$D$10</f>
        <v>5.8450635852192754</v>
      </c>
      <c r="BB73">
        <f>DN73*'Value Calculations'!$D$11</f>
        <v>0</v>
      </c>
      <c r="BC73">
        <f>DO73*'Value Calculations'!$D$12</f>
        <v>3.2555309583576562</v>
      </c>
      <c r="BD73">
        <f>DP73*'Value Calculations'!$D$13</f>
        <v>11.625307116805372</v>
      </c>
      <c r="BF73">
        <f>DS73*'Value Calculations'!$D$3</f>
        <v>8.5624440011467957</v>
      </c>
      <c r="BG73">
        <f>DT73*'Value Calculations'!$D$4</f>
        <v>7.8147048970715982</v>
      </c>
      <c r="BH73">
        <f>DU73*'Value Calculations'!$D$5</f>
        <v>11.94021472738147</v>
      </c>
      <c r="BI73">
        <f>DV73*'Value Calculations'!$D$6</f>
        <v>1.0005194553549028</v>
      </c>
      <c r="BJ73">
        <f>DW73*'Value Calculations'!$D$7</f>
        <v>1.7576975410918561</v>
      </c>
      <c r="BK73">
        <f>DX73*'Value Calculations'!$D$8</f>
        <v>5.9669906285928027</v>
      </c>
      <c r="BL73">
        <f>DY73*'Value Calculations'!$D$9</f>
        <v>3.2747651907754349</v>
      </c>
      <c r="BM73">
        <f>DZ73*'Value Calculations'!$D$10</f>
        <v>3.6531647407620471</v>
      </c>
      <c r="BN73">
        <f>EA73*'Value Calculations'!$D$11</f>
        <v>0</v>
      </c>
      <c r="BO73">
        <f>EB73*'Value Calculations'!$D$12</f>
        <v>2.441648218768242</v>
      </c>
      <c r="BP73">
        <f>EC73*'Value Calculations'!$D$13</f>
        <v>11.418940718282201</v>
      </c>
      <c r="BR73">
        <f>IFERROR(VLOOKUP($B73,'Raw Stats'!$CM$3:$DC$884,3,FALSE),0)</f>
        <v>68</v>
      </c>
      <c r="BS73">
        <f>IFERROR(VLOOKUP($B73,'Raw Stats'!$CM$3:$DC$884,4,FALSE),0)</f>
        <v>16</v>
      </c>
      <c r="BT73">
        <f>IFERROR(VLOOKUP($B73,'Raw Stats'!$CM$3:$DC$884,5,FALSE),0)</f>
        <v>39</v>
      </c>
      <c r="BU73">
        <f>IFERROR(VLOOKUP($B73,'Raw Stats'!$CM$3:$DC$884,6,FALSE),0)</f>
        <v>55</v>
      </c>
      <c r="BV73">
        <f>IFERROR(VLOOKUP($B73,'Raw Stats'!$CM$3:$DC$884,7,FALSE),0)</f>
        <v>26</v>
      </c>
      <c r="BW73">
        <f>IFERROR(VLOOKUP($B73,'Raw Stats'!$CM$3:$DC$884,8,FALSE),0)</f>
        <v>22</v>
      </c>
      <c r="BX73">
        <f>IFERROR(VLOOKUP($B73,'Raw Stats'!$CM$3:$DC$884,9,FALSE),0)</f>
        <v>36</v>
      </c>
      <c r="BY73">
        <f>IFERROR(VLOOKUP($B73,'Raw Stats'!$CM$3:$DC$884,10,FALSE),0)</f>
        <v>27</v>
      </c>
      <c r="BZ73">
        <f>IFERROR(VLOOKUP($B73,'Raw Stats'!$CM$3:$DC$884,11,FALSE)+VLOOKUP($B73,'Raw Stats'!$CM$3:$DC$884,12,FALSE),0)</f>
        <v>10</v>
      </c>
      <c r="CA73">
        <f>IFERROR(VLOOKUP($B73,'Raw Stats'!$CM$3:$DC$884,13,FALSE)+VLOOKUP($B73,'Raw Stats'!$CM$3:$DC$884,14,FALSE),0)</f>
        <v>5</v>
      </c>
      <c r="CB73">
        <f>IFERROR(VLOOKUP($B73,'Raw Stats'!$CM$3:$DC$884,15,FALSE),0)</f>
        <v>3</v>
      </c>
      <c r="CC73">
        <f>IFERROR(VLOOKUP($B73,'Raw Stats'!$CM$3:$DC$884,16,FALSE),0)</f>
        <v>155</v>
      </c>
      <c r="CE73">
        <f>IFERROR(VLOOKUP($B73,'Raw Stats'!$BU$3:$CJ$528,3,FALSE),0)</f>
        <v>82</v>
      </c>
      <c r="CF73">
        <f>IFERROR(VLOOKUP($B73,'Raw Stats'!$BU$3:$CJ$528,4,FALSE),0)</f>
        <v>17</v>
      </c>
      <c r="CG73">
        <f>IFERROR(VLOOKUP($B73,'Raw Stats'!$BU$3:$CJ$5288,5,FALSE),0)</f>
        <v>40</v>
      </c>
      <c r="CH73">
        <f>IFERROR(VLOOKUP($B73,'Raw Stats'!$BU$3:$CJ$528,6,FALSE),0)</f>
        <v>57</v>
      </c>
      <c r="CI73">
        <f>IFERROR(VLOOKUP($B73,'Raw Stats'!$BU$3:$CJ$528,7,FALSE),0)</f>
        <v>12</v>
      </c>
      <c r="CJ73">
        <f>IFERROR(VLOOKUP($B73,'Raw Stats'!$BU$3:$CJ$528,8,FALSE),0)</f>
        <v>18</v>
      </c>
      <c r="CK73">
        <f>IFERROR(VLOOKUP($B73,'Raw Stats'!$BU$3:$CJ$528,9,FALSE),0)</f>
        <v>30</v>
      </c>
      <c r="CL73">
        <f>IFERROR(VLOOKUP($B73,'Raw Stats'!$BU$3:$CJ$528,10,FALSE),0)</f>
        <v>46</v>
      </c>
      <c r="CM73">
        <f>IFERROR(VLOOKUP($B73,'Raw Stats'!$BU$3:$CJ$528,11,FALSE)+VLOOKUP($B73,'Raw Stats'!$BU$3:$CJ$528,12,FALSE),0)</f>
        <v>18</v>
      </c>
      <c r="CN73">
        <f>IFERROR(VLOOKUP($B73,'Raw Stats'!$BU$3:$CJ$528,13,FALSE)+VLOOKUP($B73,'Raw Stats'!$BU$3:$CJ$528,14,FALSE),0)</f>
        <v>3</v>
      </c>
      <c r="CO73">
        <f>IFERROR(VLOOKUP($B73,'Raw Stats'!$BU$3:$CJ$528,15,FALSE),0)</f>
        <v>2</v>
      </c>
      <c r="CP73">
        <f>IFERROR(VLOOKUP($B73,'Raw Stats'!$BU$3:$CJ$528,16,FALSE),0)</f>
        <v>199</v>
      </c>
      <c r="CR73">
        <f>IFERROR(VLOOKUP($B73,'Raw Stats'!$BC$3:$BR$528,3,FALSE),0)</f>
        <v>48</v>
      </c>
      <c r="CS73">
        <f>IFERROR(VLOOKUP($B73,'Raw Stats'!$BC$3:$BR$528,4,FALSE),0)</f>
        <v>18</v>
      </c>
      <c r="CT73">
        <f>IFERROR(VLOOKUP($B73,'Raw Stats'!$BC$3:$BR$5288,5,FALSE),0)</f>
        <v>26</v>
      </c>
      <c r="CU73">
        <f>IFERROR(VLOOKUP($B73,'Raw Stats'!$BC$3:$BR$52888,6,FALSE),0)</f>
        <v>44</v>
      </c>
      <c r="CV73">
        <f>IFERROR(VLOOKUP($B73,'Raw Stats'!$BC$3:$BR$5288,7,FALSE),0)</f>
        <v>25</v>
      </c>
      <c r="CW73">
        <f>IFERROR(VLOOKUP($B73,'Raw Stats'!$BC$3:$BR$5288,8,FALSE),0)</f>
        <v>12</v>
      </c>
      <c r="CX73">
        <f>IFERROR(VLOOKUP($B73,'Raw Stats'!$BC$3:$BR$5288,9,FALSE),0)</f>
        <v>52</v>
      </c>
      <c r="CY73">
        <f>IFERROR(VLOOKUP($B73,'Raw Stats'!$BC$3:$BR$5288,10,FALSE),0)</f>
        <v>28</v>
      </c>
      <c r="CZ73">
        <f>IFERROR(VLOOKUP($B73,'Raw Stats'!$BC$3:$BR$5288,11,FALSE)+VLOOKUP($B73,'Raw Stats'!$BC$3:$BR$5288,12,FALSE),0)</f>
        <v>10</v>
      </c>
      <c r="DA73">
        <f>IFERROR(VLOOKUP($B73,'Raw Stats'!$BC$3:$BR$5288,13,FALSE)+VLOOKUP($B73,'Raw Stats'!$BC$3:$BR$5288,14,FALSE),0)</f>
        <v>4</v>
      </c>
      <c r="DB73">
        <f>IFERROR(VLOOKUP($B73,'Raw Stats'!$BC$3:$BR$5288,15,FALSE),0)</f>
        <v>6</v>
      </c>
      <c r="DC73">
        <f>IFERROR(VLOOKUP($B73,'Raw Stats'!$BC$3:$BR$5288,16,FALSE),0)</f>
        <v>108</v>
      </c>
      <c r="DE73">
        <f>IFERROR(VLOOKUP($B73,'Raw Stats'!$AK$3:$AZ$528,3,FALSE),0)</f>
        <v>82</v>
      </c>
      <c r="DF73">
        <f>IFERROR(VLOOKUP($B73,'Raw Stats'!$AK$3:$AZ$528,4,FALSE),0)</f>
        <v>17</v>
      </c>
      <c r="DG73">
        <f>IFERROR(VLOOKUP($B73,'Raw Stats'!$AK$3:$AZ$528,5,FALSE),0)</f>
        <v>34</v>
      </c>
      <c r="DH73">
        <f>IFERROR(VLOOKUP($B73,'Raw Stats'!$AK$3:$AZ$528,6,FALSE),0)</f>
        <v>51</v>
      </c>
      <c r="DI73">
        <f>IFERROR(VLOOKUP($B73,'Raw Stats'!$AK$3:$AZ$528,7,FALSE),0)</f>
        <v>14</v>
      </c>
      <c r="DJ73">
        <f>IFERROR(VLOOKUP($B73,'Raw Stats'!$AK$3:$AZ$528,8,FALSE),0)</f>
        <v>22</v>
      </c>
      <c r="DK73">
        <f>IFERROR(VLOOKUP($B73,'Raw Stats'!$AK$3:$AZ$528,9,FALSE),0)</f>
        <v>137</v>
      </c>
      <c r="DL73">
        <f>IFERROR(VLOOKUP($B73,'Raw Stats'!$AK$3:$AZ$528,10,FALSE),0)</f>
        <v>44</v>
      </c>
      <c r="DM73">
        <f>IFERROR(VLOOKUP($B73,'Raw Stats'!$AK$3:$AZ$528,11,FALSE)+VLOOKUP($B73,'Raw Stats'!$AK$3:$AZ$528,12,FALSE),0)</f>
        <v>16</v>
      </c>
      <c r="DN73">
        <f>IFERROR(VLOOKUP($B73,'Raw Stats'!$AK$3:$AZ$528,13,FALSE)+VLOOKUP($B73,'Raw Stats'!$AK$3:$AZ$528,14,FALSE),0)</f>
        <v>0</v>
      </c>
      <c r="DO73">
        <f>IFERROR(VLOOKUP($B73,'Raw Stats'!$AK$3:$AZ$528,15,FALSE),0)</f>
        <v>4</v>
      </c>
      <c r="DP73">
        <f>IFERROR(VLOOKUP($B73,'Raw Stats'!$AK$3:$AZ$528,16,FALSE),0)</f>
        <v>169</v>
      </c>
      <c r="DR73">
        <f>IFERROR(VLOOKUP($B73,'Raw Stats'!$S$3:$AH$528,3,FALSE),0)</f>
        <v>82</v>
      </c>
      <c r="DS73">
        <f>IFERROR(VLOOKUP($B73,'Raw Stats'!$S$3:$AH$528,4,FALSE),0)</f>
        <v>21</v>
      </c>
      <c r="DT73">
        <f>IFERROR(VLOOKUP($B73,'Raw Stats'!$S$3:$AH$528,5,FALSE),0)</f>
        <v>24</v>
      </c>
      <c r="DU73">
        <f>IFERROR(VLOOKUP($B73,'Raw Stats'!$S$3:$AH$528,6,FALSE),0)</f>
        <v>45</v>
      </c>
      <c r="DV73">
        <f>IFERROR(VLOOKUP($B73,'Raw Stats'!$S$3:$AH$528,7,FALSE),0)</f>
        <v>8</v>
      </c>
      <c r="DW73">
        <f>IFERROR(VLOOKUP($B73,'Raw Stats'!$S$3:$AH$528,8,FALSE),0)</f>
        <v>20</v>
      </c>
      <c r="DX73">
        <f>IFERROR(VLOOKUP($B73,'Raw Stats'!$S$3:$AH$528,9,FALSE),0)</f>
        <v>83</v>
      </c>
      <c r="DY73">
        <f>IFERROR(VLOOKUP($B73,'Raw Stats'!$S$3:$AH$528,10,FALSE),0)</f>
        <v>26</v>
      </c>
      <c r="DZ73">
        <f>IFERROR(VLOOKUP($B73,'Raw Stats'!$S$3:$AH$528,11,FALSE)+VLOOKUP($B73,'Raw Stats'!$S$3:$AH$528,12,FALSE),0)</f>
        <v>10</v>
      </c>
      <c r="EA73">
        <f>IFERROR(VLOOKUP($B73,'Raw Stats'!$S$3:$AH$528,13,FALSE)+VLOOKUP($B73,'Raw Stats'!$S$3:$AH$528,14,FALSE),0)</f>
        <v>0</v>
      </c>
      <c r="EB73">
        <f>IFERROR(VLOOKUP($B73,'Raw Stats'!$S$3:$AH$528,15,FALSE),0)</f>
        <v>3</v>
      </c>
      <c r="EC73">
        <f>IFERROR(VLOOKUP($B73,'Raw Stats'!$S$3:$AH$528,16,FALSE),0)</f>
        <v>166</v>
      </c>
    </row>
    <row r="74" spans="1:133" x14ac:dyDescent="0.2">
      <c r="A74" s="33">
        <f>IFERROR(VLOOKUP(B74,Sheet2!$W$1:$X$300,2,FALSE),301)</f>
        <v>115</v>
      </c>
      <c r="B74" t="s">
        <v>30</v>
      </c>
      <c r="C74">
        <f t="shared" si="5"/>
        <v>0.96792984296222495</v>
      </c>
      <c r="D74">
        <f t="shared" si="6"/>
        <v>1.2303298597700123</v>
      </c>
      <c r="E74">
        <f t="shared" si="7"/>
        <v>1.3857771989287766</v>
      </c>
      <c r="F74">
        <f t="shared" si="8"/>
        <v>1.0462986405975232</v>
      </c>
      <c r="G74">
        <f t="shared" si="9"/>
        <v>1.0048381090265592</v>
      </c>
      <c r="H74">
        <v>0.99</v>
      </c>
      <c r="J74">
        <f>BS74*'Value Calculations'!$D$3</f>
        <v>6.9315022866426439</v>
      </c>
      <c r="K74">
        <f>BT74*'Value Calculations'!$D$4</f>
        <v>7.4890921930269485</v>
      </c>
      <c r="L74">
        <f>BU74*'Value Calculations'!$D$5</f>
        <v>10.613524202116862</v>
      </c>
      <c r="M74">
        <f>BV74*'Value Calculations'!$D$6</f>
        <v>0.25012986383872571</v>
      </c>
      <c r="N74">
        <f>BW74*'Value Calculations'!$D$7</f>
        <v>4.9215531150571969</v>
      </c>
      <c r="O74">
        <f>BX74*'Value Calculations'!$D$8</f>
        <v>15.169096658229897</v>
      </c>
      <c r="P74">
        <f>BY74*'Value Calculations'!$D$9</f>
        <v>3.6526227127879851</v>
      </c>
      <c r="Q74">
        <f>BZ74*'Value Calculations'!$D$10</f>
        <v>5.8450635852192754</v>
      </c>
      <c r="R74">
        <f>CA74*'Value Calculations'!$D$11</f>
        <v>0.9907141480249374</v>
      </c>
      <c r="S74">
        <f>CB74*'Value Calculations'!$D$12</f>
        <v>4.0694136979470699</v>
      </c>
      <c r="T74">
        <f>CC74*'Value Calculations'!$D$13</f>
        <v>11.694095916313096</v>
      </c>
      <c r="V74">
        <f>CF74*'Value Calculations'!$D$3</f>
        <v>14.270740001911326</v>
      </c>
      <c r="W74">
        <f>CG74*'Value Calculations'!$D$4</f>
        <v>10.745219233473447</v>
      </c>
      <c r="X74">
        <f>CH74*'Value Calculations'!$D$5</f>
        <v>18.042991143598666</v>
      </c>
      <c r="Y74">
        <f>CI74*'Value Calculations'!$D$6</f>
        <v>3.1266232979840716</v>
      </c>
      <c r="Z74">
        <f>CJ74*'Value Calculations'!$D$7</f>
        <v>5.800401885603125</v>
      </c>
      <c r="AA74">
        <f>CK74*'Value Calculations'!$D$8</f>
        <v>11.286958176976746</v>
      </c>
      <c r="AB74">
        <f>CL74*'Value Calculations'!$D$9</f>
        <v>3.1488126834379182</v>
      </c>
      <c r="AC74">
        <f>CM74*'Value Calculations'!$D$10</f>
        <v>8.0369624296765032</v>
      </c>
      <c r="AD74">
        <f>CN74*'Value Calculations'!$D$11</f>
        <v>0</v>
      </c>
      <c r="AE74">
        <f>CO74*'Value Calculations'!$D$12</f>
        <v>6.5110619167153123</v>
      </c>
      <c r="AF74">
        <f>CP74*'Value Calculations'!$D$13</f>
        <v>14.995958292683852</v>
      </c>
      <c r="AH74">
        <f>CS74*'Value Calculations'!$D$3</f>
        <v>8.9701794297728341</v>
      </c>
      <c r="AI74">
        <f>CT74*'Value Calculations'!$D$4</f>
        <v>9.7683811213394982</v>
      </c>
      <c r="AJ74">
        <f>CU74*'Value Calculations'!$D$5</f>
        <v>13.797581462751921</v>
      </c>
      <c r="AK74">
        <f>CV74*'Value Calculations'!$D$6</f>
        <v>3.7519479575808856</v>
      </c>
      <c r="AL74">
        <f>CW74*'Value Calculations'!$D$7</f>
        <v>3.4275102051291193</v>
      </c>
      <c r="AM74">
        <f>CX74*'Value Calculations'!$D$8</f>
        <v>7.4767111490801383</v>
      </c>
      <c r="AN74">
        <f>CY74*'Value Calculations'!$D$9</f>
        <v>1.6373825953877175</v>
      </c>
      <c r="AO74">
        <f>CZ74*'Value Calculations'!$D$10</f>
        <v>5.8450635852192754</v>
      </c>
      <c r="AP74">
        <f>DA74*'Value Calculations'!$D$11</f>
        <v>0</v>
      </c>
      <c r="AQ74">
        <f>DB74*'Value Calculations'!$D$12</f>
        <v>4.0694136979470699</v>
      </c>
      <c r="AR74">
        <f>DC74*'Value Calculations'!$D$13</f>
        <v>7.7731343443728225</v>
      </c>
      <c r="AT74">
        <f>DF74*'Value Calculations'!$D$3</f>
        <v>10.601121144276986</v>
      </c>
      <c r="AU74">
        <f>DG74*'Value Calculations'!$D$4</f>
        <v>11.396444641562747</v>
      </c>
      <c r="AV74">
        <f>DH74*'Value Calculations'!$D$5</f>
        <v>16.185624408228215</v>
      </c>
      <c r="AW74">
        <f>DI74*'Value Calculations'!$D$6</f>
        <v>2.0010389107098057</v>
      </c>
      <c r="AX74">
        <f>DJ74*'Value Calculations'!$D$7</f>
        <v>4.3063589756750478</v>
      </c>
      <c r="AY74">
        <f>DK74*'Value Calculations'!$D$8</f>
        <v>12.940461604177163</v>
      </c>
      <c r="AZ74">
        <f>DL74*'Value Calculations'!$D$9</f>
        <v>3.5266702054504684</v>
      </c>
      <c r="BA74">
        <f>DM74*'Value Calculations'!$D$10</f>
        <v>6.5756965333716852</v>
      </c>
      <c r="BB74">
        <f>DN74*'Value Calculations'!$D$11</f>
        <v>0</v>
      </c>
      <c r="BC74">
        <f>DO74*'Value Calculations'!$D$12</f>
        <v>2.441648218768242</v>
      </c>
      <c r="BD74">
        <f>DP74*'Value Calculations'!$D$13</f>
        <v>15.821423886776543</v>
      </c>
      <c r="BF74">
        <f>DS74*'Value Calculations'!$D$3</f>
        <v>9.3779148583988725</v>
      </c>
      <c r="BG74">
        <f>DT74*'Value Calculations'!$D$4</f>
        <v>8.1403176011162479</v>
      </c>
      <c r="BH74">
        <f>DU74*'Value Calculations'!$D$5</f>
        <v>12.736229042540234</v>
      </c>
      <c r="BI74">
        <f>DV74*'Value Calculations'!$D$6</f>
        <v>2.2511687745485314</v>
      </c>
      <c r="BJ74">
        <f>DW74*'Value Calculations'!$D$7</f>
        <v>4.1305892215658613</v>
      </c>
      <c r="BK74">
        <f>DX74*'Value Calculations'!$D$8</f>
        <v>11.143175270263669</v>
      </c>
      <c r="BL74">
        <f>DY74*'Value Calculations'!$D$9</f>
        <v>1.7633351027252342</v>
      </c>
      <c r="BM74">
        <f>DZ74*'Value Calculations'!$D$10</f>
        <v>4.0184812148382516</v>
      </c>
      <c r="BN74">
        <f>EA74*'Value Calculations'!$D$11</f>
        <v>1.9814282960498748</v>
      </c>
      <c r="BO74">
        <f>EB74*'Value Calculations'!$D$12</f>
        <v>1.6277654791788281</v>
      </c>
      <c r="BP74">
        <f>EC74*'Value Calculations'!$D$13</f>
        <v>9.1489103345273044</v>
      </c>
      <c r="BR74">
        <f>IFERROR(VLOOKUP($B74,'Raw Stats'!$CM$3:$DC$884,3,FALSE),0)</f>
        <v>74</v>
      </c>
      <c r="BS74">
        <f>IFERROR(VLOOKUP($B74,'Raw Stats'!$CM$3:$DC$884,4,FALSE),0)</f>
        <v>17</v>
      </c>
      <c r="BT74">
        <f>IFERROR(VLOOKUP($B74,'Raw Stats'!$CM$3:$DC$884,5,FALSE),0)</f>
        <v>23</v>
      </c>
      <c r="BU74">
        <f>IFERROR(VLOOKUP($B74,'Raw Stats'!$CM$3:$DC$884,6,FALSE),0)</f>
        <v>40</v>
      </c>
      <c r="BV74">
        <f>IFERROR(VLOOKUP($B74,'Raw Stats'!$CM$3:$DC$884,7,FALSE),0)</f>
        <v>2</v>
      </c>
      <c r="BW74">
        <f>IFERROR(VLOOKUP($B74,'Raw Stats'!$CM$3:$DC$884,8,FALSE),0)</f>
        <v>56</v>
      </c>
      <c r="BX74">
        <f>IFERROR(VLOOKUP($B74,'Raw Stats'!$CM$3:$DC$884,9,FALSE),0)</f>
        <v>211</v>
      </c>
      <c r="BY74">
        <f>IFERROR(VLOOKUP($B74,'Raw Stats'!$CM$3:$DC$884,10,FALSE),0)</f>
        <v>29</v>
      </c>
      <c r="BZ74">
        <f>IFERROR(VLOOKUP($B74,'Raw Stats'!$CM$3:$DC$884,11,FALSE)+VLOOKUP($B74,'Raw Stats'!$CM$3:$DC$884,12,FALSE),0)</f>
        <v>16</v>
      </c>
      <c r="CA74">
        <f>IFERROR(VLOOKUP($B74,'Raw Stats'!$CM$3:$DC$884,13,FALSE)+VLOOKUP($B74,'Raw Stats'!$CM$3:$DC$884,14,FALSE),0)</f>
        <v>1</v>
      </c>
      <c r="CB74">
        <f>IFERROR(VLOOKUP($B74,'Raw Stats'!$CM$3:$DC$884,15,FALSE),0)</f>
        <v>5</v>
      </c>
      <c r="CC74">
        <f>IFERROR(VLOOKUP($B74,'Raw Stats'!$CM$3:$DC$884,16,FALSE),0)</f>
        <v>170</v>
      </c>
      <c r="CE74">
        <f>IFERROR(VLOOKUP($B74,'Raw Stats'!$BU$3:$CJ$528,3,FALSE),0)</f>
        <v>78</v>
      </c>
      <c r="CF74">
        <f>IFERROR(VLOOKUP($B74,'Raw Stats'!$BU$3:$CJ$528,4,FALSE),0)</f>
        <v>35</v>
      </c>
      <c r="CG74">
        <f>IFERROR(VLOOKUP($B74,'Raw Stats'!$BU$3:$CJ$5288,5,FALSE),0)</f>
        <v>33</v>
      </c>
      <c r="CH74">
        <f>IFERROR(VLOOKUP($B74,'Raw Stats'!$BU$3:$CJ$528,6,FALSE),0)</f>
        <v>68</v>
      </c>
      <c r="CI74">
        <f>IFERROR(VLOOKUP($B74,'Raw Stats'!$BU$3:$CJ$528,7,FALSE),0)</f>
        <v>25</v>
      </c>
      <c r="CJ74">
        <f>IFERROR(VLOOKUP($B74,'Raw Stats'!$BU$3:$CJ$528,8,FALSE),0)</f>
        <v>66</v>
      </c>
      <c r="CK74">
        <f>IFERROR(VLOOKUP($B74,'Raw Stats'!$BU$3:$CJ$528,9,FALSE),0)</f>
        <v>157</v>
      </c>
      <c r="CL74">
        <f>IFERROR(VLOOKUP($B74,'Raw Stats'!$BU$3:$CJ$528,10,FALSE),0)</f>
        <v>25</v>
      </c>
      <c r="CM74">
        <f>IFERROR(VLOOKUP($B74,'Raw Stats'!$BU$3:$CJ$528,11,FALSE)+VLOOKUP($B74,'Raw Stats'!$BU$3:$CJ$528,12,FALSE),0)</f>
        <v>22</v>
      </c>
      <c r="CN74">
        <f>IFERROR(VLOOKUP($B74,'Raw Stats'!$BU$3:$CJ$528,13,FALSE)+VLOOKUP($B74,'Raw Stats'!$BU$3:$CJ$528,14,FALSE),0)</f>
        <v>0</v>
      </c>
      <c r="CO74">
        <f>IFERROR(VLOOKUP($B74,'Raw Stats'!$BU$3:$CJ$528,15,FALSE),0)</f>
        <v>8</v>
      </c>
      <c r="CP74">
        <f>IFERROR(VLOOKUP($B74,'Raw Stats'!$BU$3:$CJ$528,16,FALSE),0)</f>
        <v>218</v>
      </c>
      <c r="CR74">
        <f>IFERROR(VLOOKUP($B74,'Raw Stats'!$BC$3:$BR$528,3,FALSE),0)</f>
        <v>48</v>
      </c>
      <c r="CS74">
        <f>IFERROR(VLOOKUP($B74,'Raw Stats'!$BC$3:$BR$528,4,FALSE),0)</f>
        <v>22</v>
      </c>
      <c r="CT74">
        <f>IFERROR(VLOOKUP($B74,'Raw Stats'!$BC$3:$BR$5288,5,FALSE),0)</f>
        <v>30</v>
      </c>
      <c r="CU74">
        <f>IFERROR(VLOOKUP($B74,'Raw Stats'!$BC$3:$BR$52888,6,FALSE),0)</f>
        <v>52</v>
      </c>
      <c r="CV74">
        <f>IFERROR(VLOOKUP($B74,'Raw Stats'!$BC$3:$BR$5288,7,FALSE),0)</f>
        <v>30</v>
      </c>
      <c r="CW74">
        <f>IFERROR(VLOOKUP($B74,'Raw Stats'!$BC$3:$BR$5288,8,FALSE),0)</f>
        <v>39</v>
      </c>
      <c r="CX74">
        <f>IFERROR(VLOOKUP($B74,'Raw Stats'!$BC$3:$BR$5288,9,FALSE),0)</f>
        <v>104</v>
      </c>
      <c r="CY74">
        <f>IFERROR(VLOOKUP($B74,'Raw Stats'!$BC$3:$BR$5288,10,FALSE),0)</f>
        <v>13</v>
      </c>
      <c r="CZ74">
        <f>IFERROR(VLOOKUP($B74,'Raw Stats'!$BC$3:$BR$5288,11,FALSE)+VLOOKUP($B74,'Raw Stats'!$BC$3:$BR$5288,12,FALSE),0)</f>
        <v>16</v>
      </c>
      <c r="DA74">
        <f>IFERROR(VLOOKUP($B74,'Raw Stats'!$BC$3:$BR$5288,13,FALSE)+VLOOKUP($B74,'Raw Stats'!$BC$3:$BR$5288,14,FALSE),0)</f>
        <v>0</v>
      </c>
      <c r="DB74">
        <f>IFERROR(VLOOKUP($B74,'Raw Stats'!$BC$3:$BR$5288,15,FALSE),0)</f>
        <v>5</v>
      </c>
      <c r="DC74">
        <f>IFERROR(VLOOKUP($B74,'Raw Stats'!$BC$3:$BR$5288,16,FALSE),0)</f>
        <v>113</v>
      </c>
      <c r="DE74">
        <f>IFERROR(VLOOKUP($B74,'Raw Stats'!$AK$3:$AZ$528,3,FALSE),0)</f>
        <v>82</v>
      </c>
      <c r="DF74">
        <f>IFERROR(VLOOKUP($B74,'Raw Stats'!$AK$3:$AZ$528,4,FALSE),0)</f>
        <v>26</v>
      </c>
      <c r="DG74">
        <f>IFERROR(VLOOKUP($B74,'Raw Stats'!$AK$3:$AZ$528,5,FALSE),0)</f>
        <v>35</v>
      </c>
      <c r="DH74">
        <f>IFERROR(VLOOKUP($B74,'Raw Stats'!$AK$3:$AZ$528,6,FALSE),0)</f>
        <v>61</v>
      </c>
      <c r="DI74">
        <f>IFERROR(VLOOKUP($B74,'Raw Stats'!$AK$3:$AZ$528,7,FALSE),0)</f>
        <v>16</v>
      </c>
      <c r="DJ74">
        <f>IFERROR(VLOOKUP($B74,'Raw Stats'!$AK$3:$AZ$528,8,FALSE),0)</f>
        <v>49</v>
      </c>
      <c r="DK74">
        <f>IFERROR(VLOOKUP($B74,'Raw Stats'!$AK$3:$AZ$528,9,FALSE),0)</f>
        <v>180</v>
      </c>
      <c r="DL74">
        <f>IFERROR(VLOOKUP($B74,'Raw Stats'!$AK$3:$AZ$528,10,FALSE),0)</f>
        <v>28</v>
      </c>
      <c r="DM74">
        <f>IFERROR(VLOOKUP($B74,'Raw Stats'!$AK$3:$AZ$528,11,FALSE)+VLOOKUP($B74,'Raw Stats'!$AK$3:$AZ$528,12,FALSE),0)</f>
        <v>18</v>
      </c>
      <c r="DN74">
        <f>IFERROR(VLOOKUP($B74,'Raw Stats'!$AK$3:$AZ$528,13,FALSE)+VLOOKUP($B74,'Raw Stats'!$AK$3:$AZ$528,14,FALSE),0)</f>
        <v>0</v>
      </c>
      <c r="DO74">
        <f>IFERROR(VLOOKUP($B74,'Raw Stats'!$AK$3:$AZ$528,15,FALSE),0)</f>
        <v>3</v>
      </c>
      <c r="DP74">
        <f>IFERROR(VLOOKUP($B74,'Raw Stats'!$AK$3:$AZ$528,16,FALSE),0)</f>
        <v>230</v>
      </c>
      <c r="DR74">
        <f>IFERROR(VLOOKUP($B74,'Raw Stats'!$S$3:$AH$528,3,FALSE),0)</f>
        <v>66</v>
      </c>
      <c r="DS74">
        <f>IFERROR(VLOOKUP($B74,'Raw Stats'!$S$3:$AH$528,4,FALSE),0)</f>
        <v>23</v>
      </c>
      <c r="DT74">
        <f>IFERROR(VLOOKUP($B74,'Raw Stats'!$S$3:$AH$528,5,FALSE),0)</f>
        <v>25</v>
      </c>
      <c r="DU74">
        <f>IFERROR(VLOOKUP($B74,'Raw Stats'!$S$3:$AH$528,6,FALSE),0)</f>
        <v>48</v>
      </c>
      <c r="DV74">
        <f>IFERROR(VLOOKUP($B74,'Raw Stats'!$S$3:$AH$528,7,FALSE),0)</f>
        <v>18</v>
      </c>
      <c r="DW74">
        <f>IFERROR(VLOOKUP($B74,'Raw Stats'!$S$3:$AH$528,8,FALSE),0)</f>
        <v>47</v>
      </c>
      <c r="DX74">
        <f>IFERROR(VLOOKUP($B74,'Raw Stats'!$S$3:$AH$528,9,FALSE),0)</f>
        <v>155</v>
      </c>
      <c r="DY74">
        <f>IFERROR(VLOOKUP($B74,'Raw Stats'!$S$3:$AH$528,10,FALSE),0)</f>
        <v>14</v>
      </c>
      <c r="DZ74">
        <f>IFERROR(VLOOKUP($B74,'Raw Stats'!$S$3:$AH$528,11,FALSE)+VLOOKUP($B74,'Raw Stats'!$S$3:$AH$528,12,FALSE),0)</f>
        <v>11</v>
      </c>
      <c r="EA74">
        <f>IFERROR(VLOOKUP($B74,'Raw Stats'!$S$3:$AH$528,13,FALSE)+VLOOKUP($B74,'Raw Stats'!$S$3:$AH$528,14,FALSE),0)</f>
        <v>2</v>
      </c>
      <c r="EB74">
        <f>IFERROR(VLOOKUP($B74,'Raw Stats'!$S$3:$AH$528,15,FALSE),0)</f>
        <v>2</v>
      </c>
      <c r="EC74">
        <f>IFERROR(VLOOKUP($B74,'Raw Stats'!$S$3:$AH$528,16,FALSE),0)</f>
        <v>133</v>
      </c>
    </row>
    <row r="75" spans="1:133" x14ac:dyDescent="0.2">
      <c r="A75">
        <f>IFERROR(VLOOKUP(B75,Sheet2!$W$1:$X$300,2,FALSE),301)</f>
        <v>58</v>
      </c>
      <c r="B75" t="s">
        <v>335</v>
      </c>
      <c r="C75">
        <f t="shared" si="5"/>
        <v>0.94199216387903506</v>
      </c>
      <c r="D75">
        <f t="shared" si="6"/>
        <v>0.52639698584871164</v>
      </c>
      <c r="E75">
        <f t="shared" si="7"/>
        <v>0</v>
      </c>
      <c r="F75">
        <f t="shared" si="8"/>
        <v>0</v>
      </c>
      <c r="G75">
        <f t="shared" si="9"/>
        <v>0</v>
      </c>
      <c r="H75">
        <v>0.99</v>
      </c>
      <c r="J75">
        <f>BS75*'Value Calculations'!$D$3</f>
        <v>11.824327430155099</v>
      </c>
      <c r="K75">
        <f>BT75*'Value Calculations'!$D$4</f>
        <v>11.722057345607396</v>
      </c>
      <c r="L75">
        <f>BU75*'Value Calculations'!$D$5</f>
        <v>17.246976828439902</v>
      </c>
      <c r="M75">
        <f>BV75*'Value Calculations'!$D$6</f>
        <v>4.752467412935788</v>
      </c>
      <c r="N75">
        <f>BW75*'Value Calculations'!$D$7</f>
        <v>3.2517404510199337</v>
      </c>
      <c r="O75">
        <f>BX75*'Value Calculations'!$D$8</f>
        <v>4.6729444681750865</v>
      </c>
      <c r="P75">
        <f>BY75*'Value Calculations'!$D$9</f>
        <v>3.5266702054504684</v>
      </c>
      <c r="Q75">
        <f>BZ75*'Value Calculations'!$D$10</f>
        <v>5.4797471111430704</v>
      </c>
      <c r="R75">
        <f>CA75*'Value Calculations'!$D$11</f>
        <v>0</v>
      </c>
      <c r="S75">
        <f>CB75*'Value Calculations'!$D$12</f>
        <v>1.6277654791788281</v>
      </c>
      <c r="T75">
        <f>CC75*'Value Calculations'!$D$13</f>
        <v>13.138660705975303</v>
      </c>
      <c r="V75">
        <f>CF75*'Value Calculations'!$D$3</f>
        <v>3.6696188576343411</v>
      </c>
      <c r="W75">
        <f>CG75*'Value Calculations'!$D$4</f>
        <v>2.9305143364018491</v>
      </c>
      <c r="X75">
        <f>CH75*'Value Calculations'!$D$5</f>
        <v>4.7760858909525883</v>
      </c>
      <c r="Y75">
        <f>CI75*'Value Calculations'!$D$6</f>
        <v>0.37519479575808856</v>
      </c>
      <c r="Z75">
        <f>CJ75*'Value Calculations'!$D$7</f>
        <v>1.2303882787642992</v>
      </c>
      <c r="AA75">
        <f>CK75*'Value Calculations'!$D$8</f>
        <v>1.0783718003480969</v>
      </c>
      <c r="AB75">
        <f>CL75*'Value Calculations'!$D$9</f>
        <v>2.3930976394128178</v>
      </c>
      <c r="AC75">
        <f>CM75*'Value Calculations'!$D$10</f>
        <v>1.4612658963048188</v>
      </c>
      <c r="AD75">
        <f>CN75*'Value Calculations'!$D$11</f>
        <v>0</v>
      </c>
      <c r="AE75">
        <f>CO75*'Value Calculations'!$D$12</f>
        <v>2.441648218768242</v>
      </c>
      <c r="AF75">
        <f>CP75*'Value Calculations'!$D$13</f>
        <v>7.0164575497878579</v>
      </c>
      <c r="AH75">
        <f>CS75*'Value Calculations'!$D$3</f>
        <v>0</v>
      </c>
      <c r="AI75">
        <f>CT75*'Value Calculations'!$D$4</f>
        <v>0</v>
      </c>
      <c r="AJ75">
        <f>CU75*'Value Calculations'!$D$5</f>
        <v>0</v>
      </c>
      <c r="AK75">
        <f>CV75*'Value Calculations'!$D$6</f>
        <v>0</v>
      </c>
      <c r="AL75">
        <f>CW75*'Value Calculations'!$D$7</f>
        <v>0</v>
      </c>
      <c r="AM75">
        <f>CX75*'Value Calculations'!$D$8</f>
        <v>0</v>
      </c>
      <c r="AN75">
        <f>CY75*'Value Calculations'!$D$9</f>
        <v>0</v>
      </c>
      <c r="AO75">
        <f>CZ75*'Value Calculations'!$D$10</f>
        <v>0</v>
      </c>
      <c r="AP75">
        <f>DA75*'Value Calculations'!$D$11</f>
        <v>0</v>
      </c>
      <c r="AQ75">
        <f>DB75*'Value Calculations'!$D$12</f>
        <v>0</v>
      </c>
      <c r="AR75">
        <f>DC75*'Value Calculations'!$D$13</f>
        <v>0</v>
      </c>
      <c r="AT75">
        <f>DF75*'Value Calculations'!$D$3</f>
        <v>0</v>
      </c>
      <c r="AU75">
        <f>DG75*'Value Calculations'!$D$4</f>
        <v>0</v>
      </c>
      <c r="AV75">
        <f>DH75*'Value Calculations'!$D$5</f>
        <v>0</v>
      </c>
      <c r="AW75">
        <f>DI75*'Value Calculations'!$D$6</f>
        <v>0</v>
      </c>
      <c r="AX75">
        <f>DJ75*'Value Calculations'!$D$7</f>
        <v>0</v>
      </c>
      <c r="AY75">
        <f>DK75*'Value Calculations'!$D$8</f>
        <v>0</v>
      </c>
      <c r="AZ75">
        <f>DL75*'Value Calculations'!$D$9</f>
        <v>0</v>
      </c>
      <c r="BA75">
        <f>DM75*'Value Calculations'!$D$10</f>
        <v>0</v>
      </c>
      <c r="BB75">
        <f>DN75*'Value Calculations'!$D$11</f>
        <v>0</v>
      </c>
      <c r="BC75">
        <f>DO75*'Value Calculations'!$D$12</f>
        <v>0</v>
      </c>
      <c r="BD75">
        <f>DP75*'Value Calculations'!$D$13</f>
        <v>0</v>
      </c>
      <c r="BF75">
        <f>DS75*'Value Calculations'!$D$3</f>
        <v>0</v>
      </c>
      <c r="BG75">
        <f>DT75*'Value Calculations'!$D$4</f>
        <v>0</v>
      </c>
      <c r="BH75">
        <f>DU75*'Value Calculations'!$D$5</f>
        <v>0</v>
      </c>
      <c r="BI75">
        <f>DV75*'Value Calculations'!$D$6</f>
        <v>0</v>
      </c>
      <c r="BJ75">
        <f>DW75*'Value Calculations'!$D$7</f>
        <v>0</v>
      </c>
      <c r="BK75">
        <f>DX75*'Value Calculations'!$D$8</f>
        <v>0</v>
      </c>
      <c r="BL75">
        <f>DY75*'Value Calculations'!$D$9</f>
        <v>0</v>
      </c>
      <c r="BM75">
        <f>DZ75*'Value Calculations'!$D$10</f>
        <v>0</v>
      </c>
      <c r="BN75">
        <f>EA75*'Value Calculations'!$D$11</f>
        <v>0</v>
      </c>
      <c r="BO75">
        <f>EB75*'Value Calculations'!$D$12</f>
        <v>0</v>
      </c>
      <c r="BP75">
        <f>EC75*'Value Calculations'!$D$13</f>
        <v>0</v>
      </c>
      <c r="BR75">
        <f>IFERROR(VLOOKUP($B75,'Raw Stats'!$CM$3:$DC$884,3,FALSE),0)</f>
        <v>82</v>
      </c>
      <c r="BS75">
        <f>IFERROR(VLOOKUP($B75,'Raw Stats'!$CM$3:$DC$884,4,FALSE),0)</f>
        <v>29</v>
      </c>
      <c r="BT75">
        <f>IFERROR(VLOOKUP($B75,'Raw Stats'!$CM$3:$DC$884,5,FALSE),0)</f>
        <v>36</v>
      </c>
      <c r="BU75">
        <f>IFERROR(VLOOKUP($B75,'Raw Stats'!$CM$3:$DC$884,6,FALSE),0)</f>
        <v>65</v>
      </c>
      <c r="BV75">
        <f>IFERROR(VLOOKUP($B75,'Raw Stats'!$CM$3:$DC$884,7,FALSE),0)</f>
        <v>38</v>
      </c>
      <c r="BW75">
        <f>IFERROR(VLOOKUP($B75,'Raw Stats'!$CM$3:$DC$884,8,FALSE),0)</f>
        <v>37</v>
      </c>
      <c r="BX75">
        <f>IFERROR(VLOOKUP($B75,'Raw Stats'!$CM$3:$DC$884,9,FALSE),0)</f>
        <v>65</v>
      </c>
      <c r="BY75">
        <f>IFERROR(VLOOKUP($B75,'Raw Stats'!$CM$3:$DC$884,10,FALSE),0)</f>
        <v>28</v>
      </c>
      <c r="BZ75">
        <f>IFERROR(VLOOKUP($B75,'Raw Stats'!$CM$3:$DC$884,11,FALSE)+VLOOKUP($B75,'Raw Stats'!$CM$3:$DC$884,12,FALSE),0)</f>
        <v>15</v>
      </c>
      <c r="CA75">
        <f>IFERROR(VLOOKUP($B75,'Raw Stats'!$CM$3:$DC$884,13,FALSE)+VLOOKUP($B75,'Raw Stats'!$CM$3:$DC$884,14,FALSE),0)</f>
        <v>0</v>
      </c>
      <c r="CB75">
        <f>IFERROR(VLOOKUP($B75,'Raw Stats'!$CM$3:$DC$884,15,FALSE),0)</f>
        <v>2</v>
      </c>
      <c r="CC75">
        <f>IFERROR(VLOOKUP($B75,'Raw Stats'!$CM$3:$DC$884,16,FALSE),0)</f>
        <v>191</v>
      </c>
      <c r="CE75">
        <f>IFERROR(VLOOKUP($B75,'Raw Stats'!$BU$3:$CJ$528,3,FALSE),0)</f>
        <v>52</v>
      </c>
      <c r="CF75">
        <f>IFERROR(VLOOKUP($B75,'Raw Stats'!$BU$3:$CJ$528,4,FALSE),0)</f>
        <v>9</v>
      </c>
      <c r="CG75">
        <f>IFERROR(VLOOKUP($B75,'Raw Stats'!$BU$3:$CJ$5288,5,FALSE),0)</f>
        <v>9</v>
      </c>
      <c r="CH75">
        <f>IFERROR(VLOOKUP($B75,'Raw Stats'!$BU$3:$CJ$528,6,FALSE),0)</f>
        <v>18</v>
      </c>
      <c r="CI75">
        <f>IFERROR(VLOOKUP($B75,'Raw Stats'!$BU$3:$CJ$528,7,FALSE),0)</f>
        <v>3</v>
      </c>
      <c r="CJ75">
        <f>IFERROR(VLOOKUP($B75,'Raw Stats'!$BU$3:$CJ$528,8,FALSE),0)</f>
        <v>14</v>
      </c>
      <c r="CK75">
        <f>IFERROR(VLOOKUP($B75,'Raw Stats'!$BU$3:$CJ$528,9,FALSE),0)</f>
        <v>15</v>
      </c>
      <c r="CL75">
        <f>IFERROR(VLOOKUP($B75,'Raw Stats'!$BU$3:$CJ$528,10,FALSE),0)</f>
        <v>19</v>
      </c>
      <c r="CM75">
        <f>IFERROR(VLOOKUP($B75,'Raw Stats'!$BU$3:$CJ$528,11,FALSE)+VLOOKUP($B75,'Raw Stats'!$BU$3:$CJ$528,12,FALSE),0)</f>
        <v>4</v>
      </c>
      <c r="CN75">
        <f>IFERROR(VLOOKUP($B75,'Raw Stats'!$BU$3:$CJ$528,13,FALSE)+VLOOKUP($B75,'Raw Stats'!$BU$3:$CJ$528,14,FALSE),0)</f>
        <v>0</v>
      </c>
      <c r="CO75">
        <f>IFERROR(VLOOKUP($B75,'Raw Stats'!$BU$3:$CJ$528,15,FALSE),0)</f>
        <v>3</v>
      </c>
      <c r="CP75">
        <f>IFERROR(VLOOKUP($B75,'Raw Stats'!$BU$3:$CJ$528,16,FALSE),0)</f>
        <v>102</v>
      </c>
      <c r="CR75">
        <f>IFERROR(VLOOKUP($B75,'Raw Stats'!$BC$3:$BR$528,3,FALSE),0)</f>
        <v>0</v>
      </c>
      <c r="CS75">
        <f>IFERROR(VLOOKUP($B75,'Raw Stats'!$BC$3:$BR$528,4,FALSE),0)</f>
        <v>0</v>
      </c>
      <c r="CT75">
        <f>IFERROR(VLOOKUP($B75,'Raw Stats'!$BC$3:$BR$5288,5,FALSE),0)</f>
        <v>0</v>
      </c>
      <c r="CU75">
        <f>IFERROR(VLOOKUP($B75,'Raw Stats'!$BC$3:$BR$52888,6,FALSE),0)</f>
        <v>0</v>
      </c>
      <c r="CV75">
        <f>IFERROR(VLOOKUP($B75,'Raw Stats'!$BC$3:$BR$5288,7,FALSE),0)</f>
        <v>0</v>
      </c>
      <c r="CW75">
        <f>IFERROR(VLOOKUP($B75,'Raw Stats'!$BC$3:$BR$5288,8,FALSE),0)</f>
        <v>0</v>
      </c>
      <c r="CX75">
        <f>IFERROR(VLOOKUP($B75,'Raw Stats'!$BC$3:$BR$5288,9,FALSE),0)</f>
        <v>0</v>
      </c>
      <c r="CY75">
        <f>IFERROR(VLOOKUP($B75,'Raw Stats'!$BC$3:$BR$5288,10,FALSE),0)</f>
        <v>0</v>
      </c>
      <c r="CZ75">
        <f>IFERROR(VLOOKUP($B75,'Raw Stats'!$BC$3:$BR$5288,11,FALSE)+VLOOKUP($B75,'Raw Stats'!$BC$3:$BR$5288,12,FALSE),0)</f>
        <v>0</v>
      </c>
      <c r="DA75">
        <f>IFERROR(VLOOKUP($B75,'Raw Stats'!$BC$3:$BR$5288,13,FALSE)+VLOOKUP($B75,'Raw Stats'!$BC$3:$BR$5288,14,FALSE),0)</f>
        <v>0</v>
      </c>
      <c r="DB75">
        <f>IFERROR(VLOOKUP($B75,'Raw Stats'!$BC$3:$BR$5288,15,FALSE),0)</f>
        <v>0</v>
      </c>
      <c r="DC75">
        <f>IFERROR(VLOOKUP($B75,'Raw Stats'!$BC$3:$BR$5288,16,FALSE),0)</f>
        <v>0</v>
      </c>
      <c r="DE75">
        <f>IFERROR(VLOOKUP($B75,'Raw Stats'!$AK$3:$AZ$528,3,FALSE),0)</f>
        <v>0</v>
      </c>
      <c r="DF75">
        <f>IFERROR(VLOOKUP($B75,'Raw Stats'!$AK$3:$AZ$528,4,FALSE),0)</f>
        <v>0</v>
      </c>
      <c r="DG75">
        <f>IFERROR(VLOOKUP($B75,'Raw Stats'!$AK$3:$AZ$528,5,FALSE),0)</f>
        <v>0</v>
      </c>
      <c r="DH75">
        <f>IFERROR(VLOOKUP($B75,'Raw Stats'!$AK$3:$AZ$528,6,FALSE),0)</f>
        <v>0</v>
      </c>
      <c r="DI75">
        <f>IFERROR(VLOOKUP($B75,'Raw Stats'!$AK$3:$AZ$528,7,FALSE),0)</f>
        <v>0</v>
      </c>
      <c r="DJ75">
        <f>IFERROR(VLOOKUP($B75,'Raw Stats'!$AK$3:$AZ$528,8,FALSE),0)</f>
        <v>0</v>
      </c>
      <c r="DK75">
        <f>IFERROR(VLOOKUP($B75,'Raw Stats'!$AK$3:$AZ$528,9,FALSE),0)</f>
        <v>0</v>
      </c>
      <c r="DL75">
        <f>IFERROR(VLOOKUP($B75,'Raw Stats'!$AK$3:$AZ$528,10,FALSE),0)</f>
        <v>0</v>
      </c>
      <c r="DM75">
        <f>IFERROR(VLOOKUP($B75,'Raw Stats'!$AK$3:$AZ$528,11,FALSE)+VLOOKUP($B75,'Raw Stats'!$AK$3:$AZ$528,12,FALSE),0)</f>
        <v>0</v>
      </c>
      <c r="DN75">
        <f>IFERROR(VLOOKUP($B75,'Raw Stats'!$AK$3:$AZ$528,13,FALSE)+VLOOKUP($B75,'Raw Stats'!$AK$3:$AZ$528,14,FALSE),0)</f>
        <v>0</v>
      </c>
      <c r="DO75">
        <f>IFERROR(VLOOKUP($B75,'Raw Stats'!$AK$3:$AZ$528,15,FALSE),0)</f>
        <v>0</v>
      </c>
      <c r="DP75">
        <f>IFERROR(VLOOKUP($B75,'Raw Stats'!$AK$3:$AZ$528,16,FALSE),0)</f>
        <v>0</v>
      </c>
      <c r="DR75">
        <f>IFERROR(VLOOKUP($B75,'Raw Stats'!$S$3:$AH$528,3,FALSE),0)</f>
        <v>0</v>
      </c>
      <c r="DS75">
        <f>IFERROR(VLOOKUP($B75,'Raw Stats'!$S$3:$AH$528,4,FALSE),0)</f>
        <v>0</v>
      </c>
      <c r="DT75">
        <f>IFERROR(VLOOKUP($B75,'Raw Stats'!$S$3:$AH$528,5,FALSE),0)</f>
        <v>0</v>
      </c>
      <c r="DU75">
        <f>IFERROR(VLOOKUP($B75,'Raw Stats'!$S$3:$AH$528,6,FALSE),0)</f>
        <v>0</v>
      </c>
      <c r="DV75">
        <f>IFERROR(VLOOKUP($B75,'Raw Stats'!$S$3:$AH$528,7,FALSE),0)</f>
        <v>0</v>
      </c>
      <c r="DW75">
        <f>IFERROR(VLOOKUP($B75,'Raw Stats'!$S$3:$AH$528,8,FALSE),0)</f>
        <v>0</v>
      </c>
      <c r="DX75">
        <f>IFERROR(VLOOKUP($B75,'Raw Stats'!$S$3:$AH$528,9,FALSE),0)</f>
        <v>0</v>
      </c>
      <c r="DY75">
        <f>IFERROR(VLOOKUP($B75,'Raw Stats'!$S$3:$AH$528,10,FALSE),0)</f>
        <v>0</v>
      </c>
      <c r="DZ75">
        <f>IFERROR(VLOOKUP($B75,'Raw Stats'!$S$3:$AH$528,11,FALSE)+VLOOKUP($B75,'Raw Stats'!$S$3:$AH$528,12,FALSE),0)</f>
        <v>0</v>
      </c>
      <c r="EA75">
        <f>IFERROR(VLOOKUP($B75,'Raw Stats'!$S$3:$AH$528,13,FALSE)+VLOOKUP($B75,'Raw Stats'!$S$3:$AH$528,14,FALSE),0)</f>
        <v>0</v>
      </c>
      <c r="EB75">
        <f>IFERROR(VLOOKUP($B75,'Raw Stats'!$S$3:$AH$528,15,FALSE),0)</f>
        <v>0</v>
      </c>
      <c r="EC75">
        <f>IFERROR(VLOOKUP($B75,'Raw Stats'!$S$3:$AH$528,16,FALSE),0)</f>
        <v>0</v>
      </c>
    </row>
    <row r="76" spans="1:133" x14ac:dyDescent="0.2">
      <c r="A76" s="35">
        <f>IFERROR(VLOOKUP(B76,Sheet2!$W$1:$X$300,2,FALSE),301)</f>
        <v>301</v>
      </c>
      <c r="B76" t="s">
        <v>84</v>
      </c>
      <c r="C76">
        <f t="shared" si="5"/>
        <v>1.0269078764197936</v>
      </c>
      <c r="D76">
        <f t="shared" si="6"/>
        <v>1.0338554626477787</v>
      </c>
      <c r="E76">
        <f t="shared" si="7"/>
        <v>0.96815325008040165</v>
      </c>
      <c r="F76">
        <f t="shared" si="8"/>
        <v>1.0096874367670445</v>
      </c>
      <c r="G76">
        <f t="shared" si="9"/>
        <v>0.88159457806262875</v>
      </c>
      <c r="H76">
        <v>0.98</v>
      </c>
      <c r="J76">
        <f>BS76*'Value Calculations'!$D$3</f>
        <v>3.2618834290083032</v>
      </c>
      <c r="K76">
        <f>BT76*'Value Calculations'!$D$4</f>
        <v>5.2098032647143988</v>
      </c>
      <c r="L76">
        <f>BU76*'Value Calculations'!$D$5</f>
        <v>6.3681145212701171</v>
      </c>
      <c r="M76">
        <f>BV76*'Value Calculations'!$D$6</f>
        <v>-0.12506493191936285</v>
      </c>
      <c r="N76">
        <f>BW76*'Value Calculations'!$D$7</f>
        <v>2.7244311886923769</v>
      </c>
      <c r="O76">
        <f>BX76*'Value Calculations'!$D$8</f>
        <v>7.5486026024366781</v>
      </c>
      <c r="P76">
        <f>BY76*'Value Calculations'!$D$9</f>
        <v>2.2671451320753011</v>
      </c>
      <c r="Q76">
        <f>BZ76*'Value Calculations'!$D$10</f>
        <v>1.4612658963048188</v>
      </c>
      <c r="R76">
        <f>CA76*'Value Calculations'!$D$11</f>
        <v>0.9907141480249374</v>
      </c>
      <c r="S76">
        <f>CB76*'Value Calculations'!$D$12</f>
        <v>2.441648218768242</v>
      </c>
      <c r="T76">
        <f>CC76*'Value Calculations'!$D$13</f>
        <v>5.8470479581565478</v>
      </c>
      <c r="V76">
        <f>CF76*'Value Calculations'!$D$3</f>
        <v>6.1160314293905689</v>
      </c>
      <c r="W76">
        <f>CG76*'Value Calculations'!$D$4</f>
        <v>8.1403176011162479</v>
      </c>
      <c r="X76">
        <f>CH76*'Value Calculations'!$D$5</f>
        <v>10.613524202116862</v>
      </c>
      <c r="Y76">
        <f>CI76*'Value Calculations'!$D$6</f>
        <v>-1.1255843872742657</v>
      </c>
      <c r="Z76">
        <f>CJ76*'Value Calculations'!$D$7</f>
        <v>6.415596024985275</v>
      </c>
      <c r="AA76">
        <f>CK76*'Value Calculations'!$D$8</f>
        <v>14.378290671307958</v>
      </c>
      <c r="AB76">
        <f>CL76*'Value Calculations'!$D$9</f>
        <v>4.6602427714881189</v>
      </c>
      <c r="AC76">
        <f>CM76*'Value Calculations'!$D$10</f>
        <v>4.7491141629906615</v>
      </c>
      <c r="AD76">
        <f>CN76*'Value Calculations'!$D$11</f>
        <v>0</v>
      </c>
      <c r="AE76">
        <f>CO76*'Value Calculations'!$D$12</f>
        <v>1.6277654791788281</v>
      </c>
      <c r="AF76">
        <f>CP76*'Value Calculations'!$D$13</f>
        <v>11.625307116805372</v>
      </c>
      <c r="AH76">
        <f>CS76*'Value Calculations'!$D$3</f>
        <v>4.4850897148864171</v>
      </c>
      <c r="AI76">
        <f>CT76*'Value Calculations'!$D$4</f>
        <v>3.9073524485357991</v>
      </c>
      <c r="AJ76">
        <f>CU76*'Value Calculations'!$D$5</f>
        <v>6.1027764162171954</v>
      </c>
      <c r="AK76">
        <f>CV76*'Value Calculations'!$D$6</f>
        <v>0.25012986383872571</v>
      </c>
      <c r="AL76">
        <f>CW76*'Value Calculations'!$D$7</f>
        <v>2.1092370493102273</v>
      </c>
      <c r="AM76">
        <f>CX76*'Value Calculations'!$D$8</f>
        <v>7.1891453356539792</v>
      </c>
      <c r="AN76">
        <f>CY76*'Value Calculations'!$D$9</f>
        <v>2.1411926247377844</v>
      </c>
      <c r="AO76">
        <f>CZ76*'Value Calculations'!$D$10</f>
        <v>2.5572153185334328</v>
      </c>
      <c r="AP76">
        <f>DA76*'Value Calculations'!$D$11</f>
        <v>0.9907141480249374</v>
      </c>
      <c r="AQ76">
        <f>DB76*'Value Calculations'!$D$12</f>
        <v>1.6277654791788281</v>
      </c>
      <c r="AR76">
        <f>DC76*'Value Calculations'!$D$13</f>
        <v>6.3973583542183405</v>
      </c>
      <c r="AT76">
        <f>DF76*'Value Calculations'!$D$3</f>
        <v>3.2618834290083032</v>
      </c>
      <c r="AU76">
        <f>DG76*'Value Calculations'!$D$4</f>
        <v>8.4659303051608976</v>
      </c>
      <c r="AV76">
        <f>DH76*'Value Calculations'!$D$5</f>
        <v>9.021495571799333</v>
      </c>
      <c r="AW76">
        <f>DI76*'Value Calculations'!$D$6</f>
        <v>1.5007791830323542</v>
      </c>
      <c r="AX76">
        <f>DJ76*'Value Calculations'!$D$7</f>
        <v>5.5367472544393461</v>
      </c>
      <c r="AY76">
        <f>DK76*'Value Calculations'!$D$8</f>
        <v>17.182057352213011</v>
      </c>
      <c r="AZ76">
        <f>DL76*'Value Calculations'!$D$9</f>
        <v>4.0304802348005353</v>
      </c>
      <c r="BA76">
        <f>DM76*'Value Calculations'!$D$10</f>
        <v>4.0184812148382516</v>
      </c>
      <c r="BB76">
        <f>DN76*'Value Calculations'!$D$11</f>
        <v>0</v>
      </c>
      <c r="BC76">
        <f>DO76*'Value Calculations'!$D$12</f>
        <v>1.6277654791788281</v>
      </c>
      <c r="BD76">
        <f>DP76*'Value Calculations'!$D$13</f>
        <v>9.9743759286199936</v>
      </c>
      <c r="BF76">
        <f>DS76*'Value Calculations'!$D$3</f>
        <v>6.5237668580166064</v>
      </c>
      <c r="BG76">
        <f>DT76*'Value Calculations'!$D$4</f>
        <v>3.2561270404464993</v>
      </c>
      <c r="BH76">
        <f>DU76*'Value Calculations'!$D$5</f>
        <v>6.8987907313759607</v>
      </c>
      <c r="BI76">
        <f>DV76*'Value Calculations'!$D$6</f>
        <v>0.50025972767745142</v>
      </c>
      <c r="BJ76">
        <f>DW76*'Value Calculations'!$D$7</f>
        <v>4.7457833609480113</v>
      </c>
      <c r="BK76">
        <f>DX76*'Value Calculations'!$D$8</f>
        <v>10.56804364341135</v>
      </c>
      <c r="BL76">
        <f>DY76*'Value Calculations'!$D$9</f>
        <v>4.4083377568130855</v>
      </c>
      <c r="BM76">
        <f>DZ76*'Value Calculations'!$D$10</f>
        <v>2.5572153185334328</v>
      </c>
      <c r="BN76">
        <f>EA76*'Value Calculations'!$D$11</f>
        <v>0</v>
      </c>
      <c r="BO76">
        <f>EB76*'Value Calculations'!$D$12</f>
        <v>4.0694136979470699</v>
      </c>
      <c r="BP76">
        <f>EC76*'Value Calculations'!$D$13</f>
        <v>10.24953112665089</v>
      </c>
      <c r="BR76">
        <f>IFERROR(VLOOKUP($B76,'Raw Stats'!$CM$3:$DC$884,3,FALSE),0)</f>
        <v>37</v>
      </c>
      <c r="BS76">
        <f>IFERROR(VLOOKUP($B76,'Raw Stats'!$CM$3:$DC$884,4,FALSE),0)</f>
        <v>8</v>
      </c>
      <c r="BT76">
        <f>IFERROR(VLOOKUP($B76,'Raw Stats'!$CM$3:$DC$884,5,FALSE),0)</f>
        <v>16</v>
      </c>
      <c r="BU76">
        <f>IFERROR(VLOOKUP($B76,'Raw Stats'!$CM$3:$DC$884,6,FALSE),0)</f>
        <v>24</v>
      </c>
      <c r="BV76">
        <f>IFERROR(VLOOKUP($B76,'Raw Stats'!$CM$3:$DC$884,7,FALSE),0)</f>
        <v>-1</v>
      </c>
      <c r="BW76">
        <f>IFERROR(VLOOKUP($B76,'Raw Stats'!$CM$3:$DC$884,8,FALSE),0)</f>
        <v>31</v>
      </c>
      <c r="BX76">
        <f>IFERROR(VLOOKUP($B76,'Raw Stats'!$CM$3:$DC$884,9,FALSE),0)</f>
        <v>105</v>
      </c>
      <c r="BY76">
        <f>IFERROR(VLOOKUP($B76,'Raw Stats'!$CM$3:$DC$884,10,FALSE),0)</f>
        <v>18</v>
      </c>
      <c r="BZ76">
        <f>IFERROR(VLOOKUP($B76,'Raw Stats'!$CM$3:$DC$884,11,FALSE)+VLOOKUP($B76,'Raw Stats'!$CM$3:$DC$884,12,FALSE),0)</f>
        <v>4</v>
      </c>
      <c r="CA76">
        <f>IFERROR(VLOOKUP($B76,'Raw Stats'!$CM$3:$DC$884,13,FALSE)+VLOOKUP($B76,'Raw Stats'!$CM$3:$DC$884,14,FALSE),0)</f>
        <v>1</v>
      </c>
      <c r="CB76">
        <f>IFERROR(VLOOKUP($B76,'Raw Stats'!$CM$3:$DC$884,15,FALSE),0)</f>
        <v>3</v>
      </c>
      <c r="CC76">
        <f>IFERROR(VLOOKUP($B76,'Raw Stats'!$CM$3:$DC$884,16,FALSE),0)</f>
        <v>85</v>
      </c>
      <c r="CE76">
        <f>IFERROR(VLOOKUP($B76,'Raw Stats'!$BU$3:$CJ$528,3,FALSE),0)</f>
        <v>65</v>
      </c>
      <c r="CF76">
        <f>IFERROR(VLOOKUP($B76,'Raw Stats'!$BU$3:$CJ$528,4,FALSE),0)</f>
        <v>15</v>
      </c>
      <c r="CG76">
        <f>IFERROR(VLOOKUP($B76,'Raw Stats'!$BU$3:$CJ$5288,5,FALSE),0)</f>
        <v>25</v>
      </c>
      <c r="CH76">
        <f>IFERROR(VLOOKUP($B76,'Raw Stats'!$BU$3:$CJ$528,6,FALSE),0)</f>
        <v>40</v>
      </c>
      <c r="CI76">
        <f>IFERROR(VLOOKUP($B76,'Raw Stats'!$BU$3:$CJ$528,7,FALSE),0)</f>
        <v>-9</v>
      </c>
      <c r="CJ76">
        <f>IFERROR(VLOOKUP($B76,'Raw Stats'!$BU$3:$CJ$528,8,FALSE),0)</f>
        <v>73</v>
      </c>
      <c r="CK76">
        <f>IFERROR(VLOOKUP($B76,'Raw Stats'!$BU$3:$CJ$528,9,FALSE),0)</f>
        <v>200</v>
      </c>
      <c r="CL76">
        <f>IFERROR(VLOOKUP($B76,'Raw Stats'!$BU$3:$CJ$528,10,FALSE),0)</f>
        <v>37</v>
      </c>
      <c r="CM76">
        <f>IFERROR(VLOOKUP($B76,'Raw Stats'!$BU$3:$CJ$528,11,FALSE)+VLOOKUP($B76,'Raw Stats'!$BU$3:$CJ$528,12,FALSE),0)</f>
        <v>13</v>
      </c>
      <c r="CN76">
        <f>IFERROR(VLOOKUP($B76,'Raw Stats'!$BU$3:$CJ$528,13,FALSE)+VLOOKUP($B76,'Raw Stats'!$BU$3:$CJ$528,14,FALSE),0)</f>
        <v>0</v>
      </c>
      <c r="CO76">
        <f>IFERROR(VLOOKUP($B76,'Raw Stats'!$BU$3:$CJ$528,15,FALSE),0)</f>
        <v>2</v>
      </c>
      <c r="CP76">
        <f>IFERROR(VLOOKUP($B76,'Raw Stats'!$BU$3:$CJ$528,16,FALSE),0)</f>
        <v>169</v>
      </c>
      <c r="CR76">
        <f>IFERROR(VLOOKUP($B76,'Raw Stats'!$BC$3:$BR$528,3,FALSE),0)</f>
        <v>39</v>
      </c>
      <c r="CS76">
        <f>IFERROR(VLOOKUP($B76,'Raw Stats'!$BC$3:$BR$528,4,FALSE),0)</f>
        <v>11</v>
      </c>
      <c r="CT76">
        <f>IFERROR(VLOOKUP($B76,'Raw Stats'!$BC$3:$BR$5288,5,FALSE),0)</f>
        <v>12</v>
      </c>
      <c r="CU76">
        <f>IFERROR(VLOOKUP($B76,'Raw Stats'!$BC$3:$BR$52888,6,FALSE),0)</f>
        <v>23</v>
      </c>
      <c r="CV76">
        <f>IFERROR(VLOOKUP($B76,'Raw Stats'!$BC$3:$BR$5288,7,FALSE),0)</f>
        <v>2</v>
      </c>
      <c r="CW76">
        <f>IFERROR(VLOOKUP($B76,'Raw Stats'!$BC$3:$BR$5288,8,FALSE),0)</f>
        <v>24</v>
      </c>
      <c r="CX76">
        <f>IFERROR(VLOOKUP($B76,'Raw Stats'!$BC$3:$BR$5288,9,FALSE),0)</f>
        <v>100</v>
      </c>
      <c r="CY76">
        <f>IFERROR(VLOOKUP($B76,'Raw Stats'!$BC$3:$BR$5288,10,FALSE),0)</f>
        <v>17</v>
      </c>
      <c r="CZ76">
        <f>IFERROR(VLOOKUP($B76,'Raw Stats'!$BC$3:$BR$5288,11,FALSE)+VLOOKUP($B76,'Raw Stats'!$BC$3:$BR$5288,12,FALSE),0)</f>
        <v>7</v>
      </c>
      <c r="DA76">
        <f>IFERROR(VLOOKUP($B76,'Raw Stats'!$BC$3:$BR$5288,13,FALSE)+VLOOKUP($B76,'Raw Stats'!$BC$3:$BR$5288,14,FALSE),0)</f>
        <v>1</v>
      </c>
      <c r="DB76">
        <f>IFERROR(VLOOKUP($B76,'Raw Stats'!$BC$3:$BR$5288,15,FALSE),0)</f>
        <v>2</v>
      </c>
      <c r="DC76">
        <f>IFERROR(VLOOKUP($B76,'Raw Stats'!$BC$3:$BR$5288,16,FALSE),0)</f>
        <v>93</v>
      </c>
      <c r="DE76">
        <f>IFERROR(VLOOKUP($B76,'Raw Stats'!$AK$3:$AZ$528,3,FALSE),0)</f>
        <v>64</v>
      </c>
      <c r="DF76">
        <f>IFERROR(VLOOKUP($B76,'Raw Stats'!$AK$3:$AZ$528,4,FALSE),0)</f>
        <v>8</v>
      </c>
      <c r="DG76">
        <f>IFERROR(VLOOKUP($B76,'Raw Stats'!$AK$3:$AZ$528,5,FALSE),0)</f>
        <v>26</v>
      </c>
      <c r="DH76">
        <f>IFERROR(VLOOKUP($B76,'Raw Stats'!$AK$3:$AZ$528,6,FALSE),0)</f>
        <v>34</v>
      </c>
      <c r="DI76">
        <f>IFERROR(VLOOKUP($B76,'Raw Stats'!$AK$3:$AZ$528,7,FALSE),0)</f>
        <v>12</v>
      </c>
      <c r="DJ76">
        <f>IFERROR(VLOOKUP($B76,'Raw Stats'!$AK$3:$AZ$528,8,FALSE),0)</f>
        <v>63</v>
      </c>
      <c r="DK76">
        <f>IFERROR(VLOOKUP($B76,'Raw Stats'!$AK$3:$AZ$528,9,FALSE),0)</f>
        <v>239</v>
      </c>
      <c r="DL76">
        <f>IFERROR(VLOOKUP($B76,'Raw Stats'!$AK$3:$AZ$528,10,FALSE),0)</f>
        <v>32</v>
      </c>
      <c r="DM76">
        <f>IFERROR(VLOOKUP($B76,'Raw Stats'!$AK$3:$AZ$528,11,FALSE)+VLOOKUP($B76,'Raw Stats'!$AK$3:$AZ$528,12,FALSE),0)</f>
        <v>11</v>
      </c>
      <c r="DN76">
        <f>IFERROR(VLOOKUP($B76,'Raw Stats'!$AK$3:$AZ$528,13,FALSE)+VLOOKUP($B76,'Raw Stats'!$AK$3:$AZ$528,14,FALSE),0)</f>
        <v>0</v>
      </c>
      <c r="DO76">
        <f>IFERROR(VLOOKUP($B76,'Raw Stats'!$AK$3:$AZ$528,15,FALSE),0)</f>
        <v>2</v>
      </c>
      <c r="DP76">
        <f>IFERROR(VLOOKUP($B76,'Raw Stats'!$AK$3:$AZ$528,16,FALSE),0)</f>
        <v>145</v>
      </c>
      <c r="DR76">
        <f>IFERROR(VLOOKUP($B76,'Raw Stats'!$S$3:$AH$528,3,FALSE),0)</f>
        <v>61</v>
      </c>
      <c r="DS76">
        <f>IFERROR(VLOOKUP($B76,'Raw Stats'!$S$3:$AH$528,4,FALSE),0)</f>
        <v>16</v>
      </c>
      <c r="DT76">
        <f>IFERROR(VLOOKUP($B76,'Raw Stats'!$S$3:$AH$528,5,FALSE),0)</f>
        <v>10</v>
      </c>
      <c r="DU76">
        <f>IFERROR(VLOOKUP($B76,'Raw Stats'!$S$3:$AH$528,6,FALSE),0)</f>
        <v>26</v>
      </c>
      <c r="DV76">
        <f>IFERROR(VLOOKUP($B76,'Raw Stats'!$S$3:$AH$528,7,FALSE),0)</f>
        <v>4</v>
      </c>
      <c r="DW76">
        <f>IFERROR(VLOOKUP($B76,'Raw Stats'!$S$3:$AH$528,8,FALSE),0)</f>
        <v>54</v>
      </c>
      <c r="DX76">
        <f>IFERROR(VLOOKUP($B76,'Raw Stats'!$S$3:$AH$528,9,FALSE),0)</f>
        <v>147</v>
      </c>
      <c r="DY76">
        <f>IFERROR(VLOOKUP($B76,'Raw Stats'!$S$3:$AH$528,10,FALSE),0)</f>
        <v>35</v>
      </c>
      <c r="DZ76">
        <f>IFERROR(VLOOKUP($B76,'Raw Stats'!$S$3:$AH$528,11,FALSE)+VLOOKUP($B76,'Raw Stats'!$S$3:$AH$528,12,FALSE),0)</f>
        <v>7</v>
      </c>
      <c r="EA76">
        <f>IFERROR(VLOOKUP($B76,'Raw Stats'!$S$3:$AH$528,13,FALSE)+VLOOKUP($B76,'Raw Stats'!$S$3:$AH$528,14,FALSE),0)</f>
        <v>0</v>
      </c>
      <c r="EB76">
        <f>IFERROR(VLOOKUP($B76,'Raw Stats'!$S$3:$AH$528,15,FALSE),0)</f>
        <v>5</v>
      </c>
      <c r="EC76">
        <f>IFERROR(VLOOKUP($B76,'Raw Stats'!$S$3:$AH$528,16,FALSE),0)</f>
        <v>149</v>
      </c>
    </row>
    <row r="77" spans="1:133" x14ac:dyDescent="0.2">
      <c r="A77">
        <f>IFERROR(VLOOKUP(B77,Sheet2!$W$1:$X$300,2,FALSE),301)</f>
        <v>83</v>
      </c>
      <c r="B77" t="s">
        <v>85</v>
      </c>
      <c r="C77">
        <f t="shared" si="5"/>
        <v>0.99789848819286697</v>
      </c>
      <c r="D77">
        <f t="shared" si="6"/>
        <v>0.99447218212459132</v>
      </c>
      <c r="E77">
        <f t="shared" si="7"/>
        <v>0.98006165438376125</v>
      </c>
      <c r="F77">
        <f t="shared" si="8"/>
        <v>0.97445099329829077</v>
      </c>
      <c r="G77">
        <f t="shared" si="9"/>
        <v>0.97131781926318772</v>
      </c>
      <c r="H77">
        <v>0.98</v>
      </c>
      <c r="J77">
        <f>BS77*'Value Calculations'!$D$3</f>
        <v>7.7469731438947198</v>
      </c>
      <c r="K77">
        <f>BT77*'Value Calculations'!$D$4</f>
        <v>11.722057345607396</v>
      </c>
      <c r="L77">
        <f>BU77*'Value Calculations'!$D$5</f>
        <v>14.593595777910686</v>
      </c>
      <c r="M77">
        <f>BV77*'Value Calculations'!$D$6</f>
        <v>2.1261038426291687</v>
      </c>
      <c r="N77">
        <f>BW77*'Value Calculations'!$D$7</f>
        <v>4.4821287297842325</v>
      </c>
      <c r="O77">
        <f>BX77*'Value Calculations'!$D$8</f>
        <v>7.1172538822974394</v>
      </c>
      <c r="P77">
        <f>BY77*'Value Calculations'!$D$9</f>
        <v>4.9121477861631524</v>
      </c>
      <c r="Q77">
        <f>BZ77*'Value Calculations'!$D$10</f>
        <v>4.7491141629906615</v>
      </c>
      <c r="R77">
        <f>CA77*'Value Calculations'!$D$11</f>
        <v>0</v>
      </c>
      <c r="S77">
        <f>CB77*'Value Calculations'!$D$12</f>
        <v>3.2555309583576562</v>
      </c>
      <c r="T77">
        <f>CC77*'Value Calculations'!$D$13</f>
        <v>11.143785520251303</v>
      </c>
      <c r="V77">
        <f>CF77*'Value Calculations'!$D$3</f>
        <v>8.5624440011467957</v>
      </c>
      <c r="W77">
        <f>CG77*'Value Calculations'!$D$4</f>
        <v>12.698895457741347</v>
      </c>
      <c r="X77">
        <f>CH77*'Value Calculations'!$D$5</f>
        <v>15.920286303175292</v>
      </c>
      <c r="Y77">
        <f>CI77*'Value Calculations'!$D$6</f>
        <v>2.376233706467894</v>
      </c>
      <c r="Z77">
        <f>CJ77*'Value Calculations'!$D$7</f>
        <v>3.6911648362928977</v>
      </c>
      <c r="AA77">
        <f>CK77*'Value Calculations'!$D$8</f>
        <v>5.535641908453564</v>
      </c>
      <c r="AB77">
        <f>CL77*'Value Calculations'!$D$9</f>
        <v>6.8014353962259033</v>
      </c>
      <c r="AC77">
        <f>CM77*'Value Calculations'!$D$10</f>
        <v>5.4797471111430704</v>
      </c>
      <c r="AD77">
        <f>CN77*'Value Calculations'!$D$11</f>
        <v>2.9721424440748123</v>
      </c>
      <c r="AE77">
        <f>CO77*'Value Calculations'!$D$12</f>
        <v>4.0694136979470699</v>
      </c>
      <c r="AF77">
        <f>CP77*'Value Calculations'!$D$13</f>
        <v>10.455897525174063</v>
      </c>
      <c r="AH77">
        <f>CS77*'Value Calculations'!$D$3</f>
        <v>2.8541480003822652</v>
      </c>
      <c r="AI77">
        <f>CT77*'Value Calculations'!$D$4</f>
        <v>4.2329651525804488</v>
      </c>
      <c r="AJ77">
        <f>CU77*'Value Calculations'!$D$5</f>
        <v>5.3067621010584309</v>
      </c>
      <c r="AK77">
        <f>CV77*'Value Calculations'!$D$6</f>
        <v>-0.62532465959681427</v>
      </c>
      <c r="AL77">
        <f>CW77*'Value Calculations'!$D$7</f>
        <v>1.318273155818892</v>
      </c>
      <c r="AM77">
        <f>CX77*'Value Calculations'!$D$8</f>
        <v>2.3724179607658131</v>
      </c>
      <c r="AN77">
        <f>CY77*'Value Calculations'!$D$9</f>
        <v>3.0228601761004015</v>
      </c>
      <c r="AO77">
        <f>CZ77*'Value Calculations'!$D$10</f>
        <v>3.6531647407620471</v>
      </c>
      <c r="AP77">
        <f>DA77*'Value Calculations'!$D$11</f>
        <v>1.9814282960498748</v>
      </c>
      <c r="AQ77">
        <f>DB77*'Value Calculations'!$D$12</f>
        <v>0.81388273958941404</v>
      </c>
      <c r="AR77">
        <f>DC77*'Value Calculations'!$D$13</f>
        <v>4.4712719680020658</v>
      </c>
      <c r="AT77">
        <f>DF77*'Value Calculations'!$D$3</f>
        <v>7.7469731438947198</v>
      </c>
      <c r="AU77">
        <f>DG77*'Value Calculations'!$D$4</f>
        <v>11.396444641562747</v>
      </c>
      <c r="AV77">
        <f>DH77*'Value Calculations'!$D$5</f>
        <v>14.328257672857763</v>
      </c>
      <c r="AW77">
        <f>DI77*'Value Calculations'!$D$6</f>
        <v>1.8759739787904428</v>
      </c>
      <c r="AX77">
        <f>DJ77*'Value Calculations'!$D$7</f>
        <v>4.3942438527296401</v>
      </c>
      <c r="AY77">
        <f>DK77*'Value Calculations'!$D$8</f>
        <v>9.3458889363501729</v>
      </c>
      <c r="AZ77">
        <f>DL77*'Value Calculations'!$D$9</f>
        <v>5.6678628301882528</v>
      </c>
      <c r="BA77">
        <f>DM77*'Value Calculations'!$D$10</f>
        <v>5.8450635852192754</v>
      </c>
      <c r="BB77">
        <f>DN77*'Value Calculations'!$D$11</f>
        <v>1.9814282960498748</v>
      </c>
      <c r="BC77">
        <f>DO77*'Value Calculations'!$D$12</f>
        <v>2.441648218768242</v>
      </c>
      <c r="BD77">
        <f>DP77*'Value Calculations'!$D$13</f>
        <v>12.93229430745213</v>
      </c>
      <c r="BF77">
        <f>DS77*'Value Calculations'!$D$3</f>
        <v>4.8928251435124546</v>
      </c>
      <c r="BG77">
        <f>DT77*'Value Calculations'!$D$4</f>
        <v>7.1634794889822988</v>
      </c>
      <c r="BH77">
        <f>DU77*'Value Calculations'!$D$5</f>
        <v>9.021495571799333</v>
      </c>
      <c r="BI77">
        <f>DV77*'Value Calculations'!$D$6</f>
        <v>1.2506493191936285</v>
      </c>
      <c r="BJ77">
        <f>DW77*'Value Calculations'!$D$7</f>
        <v>1.318273155818892</v>
      </c>
      <c r="BK77">
        <f>DX77*'Value Calculations'!$D$8</f>
        <v>5.1042931883143252</v>
      </c>
      <c r="BL77">
        <f>DY77*'Value Calculations'!$D$9</f>
        <v>5.0381002935006691</v>
      </c>
      <c r="BM77">
        <f>DZ77*'Value Calculations'!$D$10</f>
        <v>3.2878482666858426</v>
      </c>
      <c r="BN77">
        <f>EA77*'Value Calculations'!$D$11</f>
        <v>0.9907141480249374</v>
      </c>
      <c r="BO77">
        <f>EB77*'Value Calculations'!$D$12</f>
        <v>2.441648218768242</v>
      </c>
      <c r="BP77">
        <f>EC77*'Value Calculations'!$D$13</f>
        <v>7.0852463492955824</v>
      </c>
      <c r="BR77">
        <f>IFERROR(VLOOKUP($B77,'Raw Stats'!$CM$3:$DC$884,3,FALSE),0)</f>
        <v>72</v>
      </c>
      <c r="BS77">
        <f>IFERROR(VLOOKUP($B77,'Raw Stats'!$CM$3:$DC$884,4,FALSE),0)</f>
        <v>19</v>
      </c>
      <c r="BT77">
        <f>IFERROR(VLOOKUP($B77,'Raw Stats'!$CM$3:$DC$884,5,FALSE),0)</f>
        <v>36</v>
      </c>
      <c r="BU77">
        <f>IFERROR(VLOOKUP($B77,'Raw Stats'!$CM$3:$DC$884,6,FALSE),0)</f>
        <v>55</v>
      </c>
      <c r="BV77">
        <f>IFERROR(VLOOKUP($B77,'Raw Stats'!$CM$3:$DC$884,7,FALSE),0)</f>
        <v>17</v>
      </c>
      <c r="BW77">
        <f>IFERROR(VLOOKUP($B77,'Raw Stats'!$CM$3:$DC$884,8,FALSE),0)</f>
        <v>51</v>
      </c>
      <c r="BX77">
        <f>IFERROR(VLOOKUP($B77,'Raw Stats'!$CM$3:$DC$884,9,FALSE),0)</f>
        <v>99</v>
      </c>
      <c r="BY77">
        <f>IFERROR(VLOOKUP($B77,'Raw Stats'!$CM$3:$DC$884,10,FALSE),0)</f>
        <v>39</v>
      </c>
      <c r="BZ77">
        <f>IFERROR(VLOOKUP($B77,'Raw Stats'!$CM$3:$DC$884,11,FALSE)+VLOOKUP($B77,'Raw Stats'!$CM$3:$DC$884,12,FALSE),0)</f>
        <v>13</v>
      </c>
      <c r="CA77">
        <f>IFERROR(VLOOKUP($B77,'Raw Stats'!$CM$3:$DC$884,13,FALSE)+VLOOKUP($B77,'Raw Stats'!$CM$3:$DC$884,14,FALSE),0)</f>
        <v>0</v>
      </c>
      <c r="CB77">
        <f>IFERROR(VLOOKUP($B77,'Raw Stats'!$CM$3:$DC$884,15,FALSE),0)</f>
        <v>4</v>
      </c>
      <c r="CC77">
        <f>IFERROR(VLOOKUP($B77,'Raw Stats'!$CM$3:$DC$884,16,FALSE),0)</f>
        <v>162</v>
      </c>
      <c r="CE77">
        <f>IFERROR(VLOOKUP($B77,'Raw Stats'!$BU$3:$CJ$528,3,FALSE),0)</f>
        <v>79</v>
      </c>
      <c r="CF77">
        <f>IFERROR(VLOOKUP($B77,'Raw Stats'!$BU$3:$CJ$528,4,FALSE),0)</f>
        <v>21</v>
      </c>
      <c r="CG77">
        <f>IFERROR(VLOOKUP($B77,'Raw Stats'!$BU$3:$CJ$5288,5,FALSE),0)</f>
        <v>39</v>
      </c>
      <c r="CH77">
        <f>IFERROR(VLOOKUP($B77,'Raw Stats'!$BU$3:$CJ$528,6,FALSE),0)</f>
        <v>60</v>
      </c>
      <c r="CI77">
        <f>IFERROR(VLOOKUP($B77,'Raw Stats'!$BU$3:$CJ$528,7,FALSE),0)</f>
        <v>19</v>
      </c>
      <c r="CJ77">
        <f>IFERROR(VLOOKUP($B77,'Raw Stats'!$BU$3:$CJ$528,8,FALSE),0)</f>
        <v>42</v>
      </c>
      <c r="CK77">
        <f>IFERROR(VLOOKUP($B77,'Raw Stats'!$BU$3:$CJ$528,9,FALSE),0)</f>
        <v>77</v>
      </c>
      <c r="CL77">
        <f>IFERROR(VLOOKUP($B77,'Raw Stats'!$BU$3:$CJ$528,10,FALSE),0)</f>
        <v>54</v>
      </c>
      <c r="CM77">
        <f>IFERROR(VLOOKUP($B77,'Raw Stats'!$BU$3:$CJ$528,11,FALSE)+VLOOKUP($B77,'Raw Stats'!$BU$3:$CJ$528,12,FALSE),0)</f>
        <v>15</v>
      </c>
      <c r="CN77">
        <f>IFERROR(VLOOKUP($B77,'Raw Stats'!$BU$3:$CJ$528,13,FALSE)+VLOOKUP($B77,'Raw Stats'!$BU$3:$CJ$528,14,FALSE),0)</f>
        <v>3</v>
      </c>
      <c r="CO77">
        <f>IFERROR(VLOOKUP($B77,'Raw Stats'!$BU$3:$CJ$528,15,FALSE),0)</f>
        <v>5</v>
      </c>
      <c r="CP77">
        <f>IFERROR(VLOOKUP($B77,'Raw Stats'!$BU$3:$CJ$528,16,FALSE),0)</f>
        <v>152</v>
      </c>
      <c r="CR77">
        <f>IFERROR(VLOOKUP($B77,'Raw Stats'!$BC$3:$BR$528,3,FALSE),0)</f>
        <v>30</v>
      </c>
      <c r="CS77">
        <f>IFERROR(VLOOKUP($B77,'Raw Stats'!$BC$3:$BR$528,4,FALSE),0)</f>
        <v>7</v>
      </c>
      <c r="CT77">
        <f>IFERROR(VLOOKUP($B77,'Raw Stats'!$BC$3:$BR$5288,5,FALSE),0)</f>
        <v>13</v>
      </c>
      <c r="CU77">
        <f>IFERROR(VLOOKUP($B77,'Raw Stats'!$BC$3:$BR$52888,6,FALSE),0)</f>
        <v>20</v>
      </c>
      <c r="CV77">
        <f>IFERROR(VLOOKUP($B77,'Raw Stats'!$BC$3:$BR$5288,7,FALSE),0)</f>
        <v>-5</v>
      </c>
      <c r="CW77">
        <f>IFERROR(VLOOKUP($B77,'Raw Stats'!$BC$3:$BR$5288,8,FALSE),0)</f>
        <v>15</v>
      </c>
      <c r="CX77">
        <f>IFERROR(VLOOKUP($B77,'Raw Stats'!$BC$3:$BR$5288,9,FALSE),0)</f>
        <v>33</v>
      </c>
      <c r="CY77">
        <f>IFERROR(VLOOKUP($B77,'Raw Stats'!$BC$3:$BR$5288,10,FALSE),0)</f>
        <v>24</v>
      </c>
      <c r="CZ77">
        <f>IFERROR(VLOOKUP($B77,'Raw Stats'!$BC$3:$BR$5288,11,FALSE)+VLOOKUP($B77,'Raw Stats'!$BC$3:$BR$5288,12,FALSE),0)</f>
        <v>10</v>
      </c>
      <c r="DA77">
        <f>IFERROR(VLOOKUP($B77,'Raw Stats'!$BC$3:$BR$5288,13,FALSE)+VLOOKUP($B77,'Raw Stats'!$BC$3:$BR$5288,14,FALSE),0)</f>
        <v>2</v>
      </c>
      <c r="DB77">
        <f>IFERROR(VLOOKUP($B77,'Raw Stats'!$BC$3:$BR$5288,15,FALSE),0)</f>
        <v>1</v>
      </c>
      <c r="DC77">
        <f>IFERROR(VLOOKUP($B77,'Raw Stats'!$BC$3:$BR$5288,16,FALSE),0)</f>
        <v>65</v>
      </c>
      <c r="DE77">
        <f>IFERROR(VLOOKUP($B77,'Raw Stats'!$AK$3:$AZ$528,3,FALSE),0)</f>
        <v>80</v>
      </c>
      <c r="DF77">
        <f>IFERROR(VLOOKUP($B77,'Raw Stats'!$AK$3:$AZ$528,4,FALSE),0)</f>
        <v>19</v>
      </c>
      <c r="DG77">
        <f>IFERROR(VLOOKUP($B77,'Raw Stats'!$AK$3:$AZ$528,5,FALSE),0)</f>
        <v>35</v>
      </c>
      <c r="DH77">
        <f>IFERROR(VLOOKUP($B77,'Raw Stats'!$AK$3:$AZ$528,6,FALSE),0)</f>
        <v>54</v>
      </c>
      <c r="DI77">
        <f>IFERROR(VLOOKUP($B77,'Raw Stats'!$AK$3:$AZ$528,7,FALSE),0)</f>
        <v>15</v>
      </c>
      <c r="DJ77">
        <f>IFERROR(VLOOKUP($B77,'Raw Stats'!$AK$3:$AZ$528,8,FALSE),0)</f>
        <v>50</v>
      </c>
      <c r="DK77">
        <f>IFERROR(VLOOKUP($B77,'Raw Stats'!$AK$3:$AZ$528,9,FALSE),0)</f>
        <v>130</v>
      </c>
      <c r="DL77">
        <f>IFERROR(VLOOKUP($B77,'Raw Stats'!$AK$3:$AZ$528,10,FALSE),0)</f>
        <v>45</v>
      </c>
      <c r="DM77">
        <f>IFERROR(VLOOKUP($B77,'Raw Stats'!$AK$3:$AZ$528,11,FALSE)+VLOOKUP($B77,'Raw Stats'!$AK$3:$AZ$528,12,FALSE),0)</f>
        <v>16</v>
      </c>
      <c r="DN77">
        <f>IFERROR(VLOOKUP($B77,'Raw Stats'!$AK$3:$AZ$528,13,FALSE)+VLOOKUP($B77,'Raw Stats'!$AK$3:$AZ$528,14,FALSE),0)</f>
        <v>2</v>
      </c>
      <c r="DO77">
        <f>IFERROR(VLOOKUP($B77,'Raw Stats'!$AK$3:$AZ$528,15,FALSE),0)</f>
        <v>3</v>
      </c>
      <c r="DP77">
        <f>IFERROR(VLOOKUP($B77,'Raw Stats'!$AK$3:$AZ$528,16,FALSE),0)</f>
        <v>188</v>
      </c>
      <c r="DR77">
        <f>IFERROR(VLOOKUP($B77,'Raw Stats'!$S$3:$AH$528,3,FALSE),0)</f>
        <v>49</v>
      </c>
      <c r="DS77">
        <f>IFERROR(VLOOKUP($B77,'Raw Stats'!$S$3:$AH$528,4,FALSE),0)</f>
        <v>12</v>
      </c>
      <c r="DT77">
        <f>IFERROR(VLOOKUP($B77,'Raw Stats'!$S$3:$AH$528,5,FALSE),0)</f>
        <v>22</v>
      </c>
      <c r="DU77">
        <f>IFERROR(VLOOKUP($B77,'Raw Stats'!$S$3:$AH$528,6,FALSE),0)</f>
        <v>34</v>
      </c>
      <c r="DV77">
        <f>IFERROR(VLOOKUP($B77,'Raw Stats'!$S$3:$AH$528,7,FALSE),0)</f>
        <v>10</v>
      </c>
      <c r="DW77">
        <f>IFERROR(VLOOKUP($B77,'Raw Stats'!$S$3:$AH$528,8,FALSE),0)</f>
        <v>15</v>
      </c>
      <c r="DX77">
        <f>IFERROR(VLOOKUP($B77,'Raw Stats'!$S$3:$AH$528,9,FALSE),0)</f>
        <v>71</v>
      </c>
      <c r="DY77">
        <f>IFERROR(VLOOKUP($B77,'Raw Stats'!$S$3:$AH$528,10,FALSE),0)</f>
        <v>40</v>
      </c>
      <c r="DZ77">
        <f>IFERROR(VLOOKUP($B77,'Raw Stats'!$S$3:$AH$528,11,FALSE)+VLOOKUP($B77,'Raw Stats'!$S$3:$AH$528,12,FALSE),0)</f>
        <v>9</v>
      </c>
      <c r="EA77">
        <f>IFERROR(VLOOKUP($B77,'Raw Stats'!$S$3:$AH$528,13,FALSE)+VLOOKUP($B77,'Raw Stats'!$S$3:$AH$528,14,FALSE),0)</f>
        <v>1</v>
      </c>
      <c r="EB77">
        <f>IFERROR(VLOOKUP($B77,'Raw Stats'!$S$3:$AH$528,15,FALSE),0)</f>
        <v>3</v>
      </c>
      <c r="EC77">
        <f>IFERROR(VLOOKUP($B77,'Raw Stats'!$S$3:$AH$528,16,FALSE),0)</f>
        <v>103</v>
      </c>
    </row>
    <row r="78" spans="1:133" x14ac:dyDescent="0.2">
      <c r="A78" s="33">
        <f>IFERROR(VLOOKUP(B78,Sheet2!$W$1:$X$300,2,FALSE),301)</f>
        <v>176</v>
      </c>
      <c r="B78" t="s">
        <v>719</v>
      </c>
      <c r="C78">
        <f t="shared" si="5"/>
        <v>0.97243887397108464</v>
      </c>
      <c r="D78">
        <f t="shared" si="6"/>
        <v>0.75044287985439839</v>
      </c>
      <c r="E78">
        <f t="shared" si="7"/>
        <v>0.72133203762699527</v>
      </c>
      <c r="F78">
        <f t="shared" si="8"/>
        <v>0</v>
      </c>
      <c r="G78">
        <f t="shared" si="9"/>
        <v>0</v>
      </c>
      <c r="H78">
        <v>0.98</v>
      </c>
      <c r="J78">
        <f>BS78*'Value Calculations'!$D$3</f>
        <v>4.0773542862603787</v>
      </c>
      <c r="K78">
        <f>BT78*'Value Calculations'!$D$4</f>
        <v>10.093993825384148</v>
      </c>
      <c r="L78">
        <f>BU78*'Value Calculations'!$D$5</f>
        <v>10.878862307169783</v>
      </c>
      <c r="M78">
        <f>BV78*'Value Calculations'!$D$6</f>
        <v>-0.50025972767745142</v>
      </c>
      <c r="N78">
        <f>BW78*'Value Calculations'!$D$7</f>
        <v>1.9334672952010417</v>
      </c>
      <c r="O78">
        <f>BX78*'Value Calculations'!$D$8</f>
        <v>13.371810324316401</v>
      </c>
      <c r="P78">
        <f>BY78*'Value Calculations'!$D$9</f>
        <v>13.602870792451807</v>
      </c>
      <c r="Q78">
        <f>BZ78*'Value Calculations'!$D$10</f>
        <v>5.1144306370668655</v>
      </c>
      <c r="R78">
        <f>CA78*'Value Calculations'!$D$11</f>
        <v>0.9907141480249374</v>
      </c>
      <c r="S78">
        <f>CB78*'Value Calculations'!$D$12</f>
        <v>2.441648218768242</v>
      </c>
      <c r="T78">
        <f>CC78*'Value Calculations'!$D$13</f>
        <v>11.900462314836268</v>
      </c>
      <c r="V78">
        <f>CF78*'Value Calculations'!$D$3</f>
        <v>2.0386771431301893</v>
      </c>
      <c r="W78">
        <f>CG78*'Value Calculations'!$D$4</f>
        <v>6.1866413768483488</v>
      </c>
      <c r="X78">
        <f>CH78*'Value Calculations'!$D$5</f>
        <v>6.3681145212701171</v>
      </c>
      <c r="Y78">
        <f>CI78*'Value Calculations'!$D$6</f>
        <v>1.0005194553549028</v>
      </c>
      <c r="Z78">
        <f>CJ78*'Value Calculations'!$D$7</f>
        <v>5.0973228691663826</v>
      </c>
      <c r="AA78">
        <f>CK78*'Value Calculations'!$D$8</f>
        <v>12.149655617255224</v>
      </c>
      <c r="AB78">
        <f>CL78*'Value Calculations'!$D$9</f>
        <v>10.328105601676372</v>
      </c>
      <c r="AC78">
        <f>CM78*'Value Calculations'!$D$10</f>
        <v>1.8265823703810236</v>
      </c>
      <c r="AD78">
        <f>CN78*'Value Calculations'!$D$11</f>
        <v>0</v>
      </c>
      <c r="AE78">
        <f>CO78*'Value Calculations'!$D$12</f>
        <v>0</v>
      </c>
      <c r="AF78">
        <f>CP78*'Value Calculations'!$D$13</f>
        <v>12.038039913851717</v>
      </c>
      <c r="AH78">
        <f>CS78*'Value Calculations'!$D$3</f>
        <v>2.8541480003822652</v>
      </c>
      <c r="AI78">
        <f>CT78*'Value Calculations'!$D$4</f>
        <v>2.9305143364018491</v>
      </c>
      <c r="AJ78">
        <f>CU78*'Value Calculations'!$D$5</f>
        <v>4.2454096808467447</v>
      </c>
      <c r="AK78">
        <f>CV78*'Value Calculations'!$D$6</f>
        <v>2.0010389107098057</v>
      </c>
      <c r="AL78">
        <f>CW78*'Value Calculations'!$D$7</f>
        <v>3.0759706969107481</v>
      </c>
      <c r="AM78">
        <f>CX78*'Value Calculations'!$D$8</f>
        <v>5.0324017349577854</v>
      </c>
      <c r="AN78">
        <f>CY78*'Value Calculations'!$D$9</f>
        <v>3.6526227127879851</v>
      </c>
      <c r="AO78">
        <f>CZ78*'Value Calculations'!$D$10</f>
        <v>2.5572153185334328</v>
      </c>
      <c r="AP78">
        <f>DA78*'Value Calculations'!$D$11</f>
        <v>0</v>
      </c>
      <c r="AQ78">
        <f>DB78*'Value Calculations'!$D$12</f>
        <v>0.81388273958941404</v>
      </c>
      <c r="AR78">
        <f>DC78*'Value Calculations'!$D$13</f>
        <v>5.296737562094755</v>
      </c>
      <c r="AT78">
        <f>DF78*'Value Calculations'!$D$3</f>
        <v>0</v>
      </c>
      <c r="AU78">
        <f>DG78*'Value Calculations'!$D$4</f>
        <v>0</v>
      </c>
      <c r="AV78">
        <f>DH78*'Value Calculations'!$D$5</f>
        <v>0</v>
      </c>
      <c r="AW78">
        <f>DI78*'Value Calculations'!$D$6</f>
        <v>0</v>
      </c>
      <c r="AX78">
        <f>DJ78*'Value Calculations'!$D$7</f>
        <v>0</v>
      </c>
      <c r="AY78">
        <f>DK78*'Value Calculations'!$D$8</f>
        <v>0</v>
      </c>
      <c r="AZ78">
        <f>DL78*'Value Calculations'!$D$9</f>
        <v>0</v>
      </c>
      <c r="BA78">
        <f>DM78*'Value Calculations'!$D$10</f>
        <v>0</v>
      </c>
      <c r="BB78">
        <f>DN78*'Value Calculations'!$D$11</f>
        <v>0</v>
      </c>
      <c r="BC78">
        <f>DO78*'Value Calculations'!$D$12</f>
        <v>0</v>
      </c>
      <c r="BD78">
        <f>DP78*'Value Calculations'!$D$13</f>
        <v>0</v>
      </c>
      <c r="BF78">
        <f>DS78*'Value Calculations'!$D$3</f>
        <v>0</v>
      </c>
      <c r="BG78">
        <f>DT78*'Value Calculations'!$D$4</f>
        <v>0</v>
      </c>
      <c r="BH78">
        <f>DU78*'Value Calculations'!$D$5</f>
        <v>0</v>
      </c>
      <c r="BI78">
        <f>DV78*'Value Calculations'!$D$6</f>
        <v>0</v>
      </c>
      <c r="BJ78">
        <f>DW78*'Value Calculations'!$D$7</f>
        <v>0</v>
      </c>
      <c r="BK78">
        <f>DX78*'Value Calculations'!$D$8</f>
        <v>0</v>
      </c>
      <c r="BL78">
        <f>DY78*'Value Calculations'!$D$9</f>
        <v>0</v>
      </c>
      <c r="BM78">
        <f>DZ78*'Value Calculations'!$D$10</f>
        <v>0</v>
      </c>
      <c r="BN78">
        <f>EA78*'Value Calculations'!$D$11</f>
        <v>0</v>
      </c>
      <c r="BO78">
        <f>EB78*'Value Calculations'!$D$12</f>
        <v>0</v>
      </c>
      <c r="BP78">
        <f>EC78*'Value Calculations'!$D$13</f>
        <v>0</v>
      </c>
      <c r="BR78">
        <f>IFERROR(VLOOKUP($B78,'Raw Stats'!$CM$3:$DC$884,3,FALSE),0)</f>
        <v>76</v>
      </c>
      <c r="BS78">
        <f>IFERROR(VLOOKUP($B78,'Raw Stats'!$CM$3:$DC$884,4,FALSE),0)</f>
        <v>10</v>
      </c>
      <c r="BT78">
        <f>IFERROR(VLOOKUP($B78,'Raw Stats'!$CM$3:$DC$884,5,FALSE),0)</f>
        <v>31</v>
      </c>
      <c r="BU78">
        <f>IFERROR(VLOOKUP($B78,'Raw Stats'!$CM$3:$DC$884,6,FALSE),0)</f>
        <v>41</v>
      </c>
      <c r="BV78">
        <f>IFERROR(VLOOKUP($B78,'Raw Stats'!$CM$3:$DC$884,7,FALSE),0)</f>
        <v>-4</v>
      </c>
      <c r="BW78">
        <f>IFERROR(VLOOKUP($B78,'Raw Stats'!$CM$3:$DC$884,8,FALSE),0)</f>
        <v>22</v>
      </c>
      <c r="BX78">
        <f>IFERROR(VLOOKUP($B78,'Raw Stats'!$CM$3:$DC$884,9,FALSE),0)</f>
        <v>186</v>
      </c>
      <c r="BY78">
        <f>IFERROR(VLOOKUP($B78,'Raw Stats'!$CM$3:$DC$884,10,FALSE),0)</f>
        <v>108</v>
      </c>
      <c r="BZ78">
        <f>IFERROR(VLOOKUP($B78,'Raw Stats'!$CM$3:$DC$884,11,FALSE)+VLOOKUP($B78,'Raw Stats'!$CM$3:$DC$884,12,FALSE),0)</f>
        <v>14</v>
      </c>
      <c r="CA78">
        <f>IFERROR(VLOOKUP($B78,'Raw Stats'!$CM$3:$DC$884,13,FALSE)+VLOOKUP($B78,'Raw Stats'!$CM$3:$DC$884,14,FALSE),0)</f>
        <v>1</v>
      </c>
      <c r="CB78">
        <f>IFERROR(VLOOKUP($B78,'Raw Stats'!$CM$3:$DC$884,15,FALSE),0)</f>
        <v>3</v>
      </c>
      <c r="CC78">
        <f>IFERROR(VLOOKUP($B78,'Raw Stats'!$CM$3:$DC$884,16,FALSE),0)</f>
        <v>173</v>
      </c>
      <c r="CE78">
        <f>IFERROR(VLOOKUP($B78,'Raw Stats'!$BU$3:$CJ$528,3,FALSE),0)</f>
        <v>76</v>
      </c>
      <c r="CF78">
        <f>IFERROR(VLOOKUP($B78,'Raw Stats'!$BU$3:$CJ$528,4,FALSE),0)</f>
        <v>5</v>
      </c>
      <c r="CG78">
        <f>IFERROR(VLOOKUP($B78,'Raw Stats'!$BU$3:$CJ$5288,5,FALSE),0)</f>
        <v>19</v>
      </c>
      <c r="CH78">
        <f>IFERROR(VLOOKUP($B78,'Raw Stats'!$BU$3:$CJ$528,6,FALSE),0)</f>
        <v>24</v>
      </c>
      <c r="CI78">
        <f>IFERROR(VLOOKUP($B78,'Raw Stats'!$BU$3:$CJ$528,7,FALSE),0)</f>
        <v>8</v>
      </c>
      <c r="CJ78">
        <f>IFERROR(VLOOKUP($B78,'Raw Stats'!$BU$3:$CJ$528,8,FALSE),0)</f>
        <v>58</v>
      </c>
      <c r="CK78">
        <f>IFERROR(VLOOKUP($B78,'Raw Stats'!$BU$3:$CJ$528,9,FALSE),0)</f>
        <v>169</v>
      </c>
      <c r="CL78">
        <f>IFERROR(VLOOKUP($B78,'Raw Stats'!$BU$3:$CJ$528,10,FALSE),0)</f>
        <v>82</v>
      </c>
      <c r="CM78">
        <f>IFERROR(VLOOKUP($B78,'Raw Stats'!$BU$3:$CJ$528,11,FALSE)+VLOOKUP($B78,'Raw Stats'!$BU$3:$CJ$528,12,FALSE),0)</f>
        <v>5</v>
      </c>
      <c r="CN78">
        <f>IFERROR(VLOOKUP($B78,'Raw Stats'!$BU$3:$CJ$528,13,FALSE)+VLOOKUP($B78,'Raw Stats'!$BU$3:$CJ$528,14,FALSE),0)</f>
        <v>0</v>
      </c>
      <c r="CO78">
        <f>IFERROR(VLOOKUP($B78,'Raw Stats'!$BU$3:$CJ$528,15,FALSE),0)</f>
        <v>0</v>
      </c>
      <c r="CP78">
        <f>IFERROR(VLOOKUP($B78,'Raw Stats'!$BU$3:$CJ$528,16,FALSE),0)</f>
        <v>175</v>
      </c>
      <c r="CR78">
        <f>IFERROR(VLOOKUP($B78,'Raw Stats'!$BC$3:$BR$528,3,FALSE),0)</f>
        <v>45</v>
      </c>
      <c r="CS78">
        <f>IFERROR(VLOOKUP($B78,'Raw Stats'!$BC$3:$BR$528,4,FALSE),0)</f>
        <v>7</v>
      </c>
      <c r="CT78">
        <f>IFERROR(VLOOKUP($B78,'Raw Stats'!$BC$3:$BR$5288,5,FALSE),0)</f>
        <v>9</v>
      </c>
      <c r="CU78">
        <f>IFERROR(VLOOKUP($B78,'Raw Stats'!$BC$3:$BR$52888,6,FALSE),0)</f>
        <v>16</v>
      </c>
      <c r="CV78">
        <f>IFERROR(VLOOKUP($B78,'Raw Stats'!$BC$3:$BR$5288,7,FALSE),0)</f>
        <v>16</v>
      </c>
      <c r="CW78">
        <f>IFERROR(VLOOKUP($B78,'Raw Stats'!$BC$3:$BR$5288,8,FALSE),0)</f>
        <v>35</v>
      </c>
      <c r="CX78">
        <f>IFERROR(VLOOKUP($B78,'Raw Stats'!$BC$3:$BR$5288,9,FALSE),0)</f>
        <v>70</v>
      </c>
      <c r="CY78">
        <f>IFERROR(VLOOKUP($B78,'Raw Stats'!$BC$3:$BR$5288,10,FALSE),0)</f>
        <v>29</v>
      </c>
      <c r="CZ78">
        <f>IFERROR(VLOOKUP($B78,'Raw Stats'!$BC$3:$BR$5288,11,FALSE)+VLOOKUP($B78,'Raw Stats'!$BC$3:$BR$5288,12,FALSE),0)</f>
        <v>7</v>
      </c>
      <c r="DA78">
        <f>IFERROR(VLOOKUP($B78,'Raw Stats'!$BC$3:$BR$5288,13,FALSE)+VLOOKUP($B78,'Raw Stats'!$BC$3:$BR$5288,14,FALSE),0)</f>
        <v>0</v>
      </c>
      <c r="DB78">
        <f>IFERROR(VLOOKUP($B78,'Raw Stats'!$BC$3:$BR$5288,15,FALSE),0)</f>
        <v>1</v>
      </c>
      <c r="DC78">
        <f>IFERROR(VLOOKUP($B78,'Raw Stats'!$BC$3:$BR$5288,16,FALSE),0)</f>
        <v>77</v>
      </c>
      <c r="DE78">
        <f>IFERROR(VLOOKUP($B78,'Raw Stats'!$AK$3:$AZ$528,3,FALSE),0)</f>
        <v>0</v>
      </c>
      <c r="DF78">
        <f>IFERROR(VLOOKUP($B78,'Raw Stats'!$AK$3:$AZ$528,4,FALSE),0)</f>
        <v>0</v>
      </c>
      <c r="DG78">
        <f>IFERROR(VLOOKUP($B78,'Raw Stats'!$AK$3:$AZ$528,5,FALSE),0)</f>
        <v>0</v>
      </c>
      <c r="DH78">
        <f>IFERROR(VLOOKUP($B78,'Raw Stats'!$AK$3:$AZ$528,6,FALSE),0)</f>
        <v>0</v>
      </c>
      <c r="DI78">
        <f>IFERROR(VLOOKUP($B78,'Raw Stats'!$AK$3:$AZ$528,7,FALSE),0)</f>
        <v>0</v>
      </c>
      <c r="DJ78">
        <f>IFERROR(VLOOKUP($B78,'Raw Stats'!$AK$3:$AZ$528,8,FALSE),0)</f>
        <v>0</v>
      </c>
      <c r="DK78">
        <f>IFERROR(VLOOKUP($B78,'Raw Stats'!$AK$3:$AZ$528,9,FALSE),0)</f>
        <v>0</v>
      </c>
      <c r="DL78">
        <f>IFERROR(VLOOKUP($B78,'Raw Stats'!$AK$3:$AZ$528,10,FALSE),0)</f>
        <v>0</v>
      </c>
      <c r="DM78">
        <f>IFERROR(VLOOKUP($B78,'Raw Stats'!$AK$3:$AZ$528,11,FALSE)+VLOOKUP($B78,'Raw Stats'!$AK$3:$AZ$528,12,FALSE),0)</f>
        <v>0</v>
      </c>
      <c r="DN78">
        <f>IFERROR(VLOOKUP($B78,'Raw Stats'!$AK$3:$AZ$528,13,FALSE)+VLOOKUP($B78,'Raw Stats'!$AK$3:$AZ$528,14,FALSE),0)</f>
        <v>0</v>
      </c>
      <c r="DO78">
        <f>IFERROR(VLOOKUP($B78,'Raw Stats'!$AK$3:$AZ$528,15,FALSE),0)</f>
        <v>0</v>
      </c>
      <c r="DP78">
        <f>IFERROR(VLOOKUP($B78,'Raw Stats'!$AK$3:$AZ$528,16,FALSE),0)</f>
        <v>0</v>
      </c>
      <c r="DR78">
        <f>IFERROR(VLOOKUP($B78,'Raw Stats'!$S$3:$AH$528,3,FALSE),0)</f>
        <v>0</v>
      </c>
      <c r="DS78">
        <f>IFERROR(VLOOKUP($B78,'Raw Stats'!$S$3:$AH$528,4,FALSE),0)</f>
        <v>0</v>
      </c>
      <c r="DT78">
        <f>IFERROR(VLOOKUP($B78,'Raw Stats'!$S$3:$AH$528,5,FALSE),0)</f>
        <v>0</v>
      </c>
      <c r="DU78">
        <f>IFERROR(VLOOKUP($B78,'Raw Stats'!$S$3:$AH$528,6,FALSE),0)</f>
        <v>0</v>
      </c>
      <c r="DV78">
        <f>IFERROR(VLOOKUP($B78,'Raw Stats'!$S$3:$AH$528,7,FALSE),0)</f>
        <v>0</v>
      </c>
      <c r="DW78">
        <f>IFERROR(VLOOKUP($B78,'Raw Stats'!$S$3:$AH$528,8,FALSE),0)</f>
        <v>0</v>
      </c>
      <c r="DX78">
        <f>IFERROR(VLOOKUP($B78,'Raw Stats'!$S$3:$AH$528,9,FALSE),0)</f>
        <v>0</v>
      </c>
      <c r="DY78">
        <f>IFERROR(VLOOKUP($B78,'Raw Stats'!$S$3:$AH$528,10,FALSE),0)</f>
        <v>0</v>
      </c>
      <c r="DZ78">
        <f>IFERROR(VLOOKUP($B78,'Raw Stats'!$S$3:$AH$528,11,FALSE)+VLOOKUP($B78,'Raw Stats'!$S$3:$AH$528,12,FALSE),0)</f>
        <v>0</v>
      </c>
      <c r="EA78">
        <f>IFERROR(VLOOKUP($B78,'Raw Stats'!$S$3:$AH$528,13,FALSE)+VLOOKUP($B78,'Raw Stats'!$S$3:$AH$528,14,FALSE),0)</f>
        <v>0</v>
      </c>
      <c r="EB78">
        <f>IFERROR(VLOOKUP($B78,'Raw Stats'!$S$3:$AH$528,15,FALSE),0)</f>
        <v>0</v>
      </c>
      <c r="EC78">
        <f>IFERROR(VLOOKUP($B78,'Raw Stats'!$S$3:$AH$528,16,FALSE),0)</f>
        <v>0</v>
      </c>
    </row>
    <row r="79" spans="1:133" x14ac:dyDescent="0.2">
      <c r="A79" s="34">
        <f>IFERROR(VLOOKUP(B79,Sheet2!$W$1:$X$300,2,FALSE),301)</f>
        <v>234</v>
      </c>
      <c r="B79" t="s">
        <v>221</v>
      </c>
      <c r="C79">
        <f t="shared" si="5"/>
        <v>0.97037952447265285</v>
      </c>
      <c r="D79">
        <f t="shared" si="6"/>
        <v>0.71802599752138774</v>
      </c>
      <c r="E79">
        <f t="shared" si="7"/>
        <v>0.60646135263268008</v>
      </c>
      <c r="F79">
        <f t="shared" si="8"/>
        <v>0.5515344393435494</v>
      </c>
      <c r="G79">
        <f t="shared" si="9"/>
        <v>0.65062120223442654</v>
      </c>
      <c r="H79">
        <v>0.98</v>
      </c>
      <c r="J79">
        <f>BS79*'Value Calculations'!$D$3</f>
        <v>9.3779148583988725</v>
      </c>
      <c r="K79">
        <f>BT79*'Value Calculations'!$D$4</f>
        <v>6.8378667849376482</v>
      </c>
      <c r="L79">
        <f>BU79*'Value Calculations'!$D$5</f>
        <v>11.674876622328547</v>
      </c>
      <c r="M79">
        <f>BV79*'Value Calculations'!$D$6</f>
        <v>0.37519479575808856</v>
      </c>
      <c r="N79">
        <f>BW79*'Value Calculations'!$D$7</f>
        <v>6.3277111479306818</v>
      </c>
      <c r="O79">
        <f>BX79*'Value Calculations'!$D$8</f>
        <v>10.999392363550587</v>
      </c>
      <c r="P79">
        <f>BY79*'Value Calculations'!$D$9</f>
        <v>3.5266702054504684</v>
      </c>
      <c r="Q79">
        <f>BZ79*'Value Calculations'!$D$10</f>
        <v>5.1144306370668655</v>
      </c>
      <c r="R79">
        <f>CA79*'Value Calculations'!$D$11</f>
        <v>0</v>
      </c>
      <c r="S79">
        <f>CB79*'Value Calculations'!$D$12</f>
        <v>4.0694136979470699</v>
      </c>
      <c r="T79">
        <f>CC79*'Value Calculations'!$D$13</f>
        <v>10.59347512418951</v>
      </c>
      <c r="V79">
        <f>CF79*'Value Calculations'!$D$3</f>
        <v>4.0773542862603787</v>
      </c>
      <c r="W79">
        <f>CG79*'Value Calculations'!$D$4</f>
        <v>5.8610286728036982</v>
      </c>
      <c r="X79">
        <f>CH79*'Value Calculations'!$D$5</f>
        <v>7.4294669414818033</v>
      </c>
      <c r="Y79">
        <f>CI79*'Value Calculations'!$D$6</f>
        <v>0.25012986383872571</v>
      </c>
      <c r="Z79">
        <f>CJ79*'Value Calculations'!$D$7</f>
        <v>2.7244311886923769</v>
      </c>
      <c r="AA79">
        <f>CK79*'Value Calculations'!$D$8</f>
        <v>12.365329977324844</v>
      </c>
      <c r="AB79">
        <f>CL79*'Value Calculations'!$D$9</f>
        <v>3.9045277274630186</v>
      </c>
      <c r="AC79">
        <f>CM79*'Value Calculations'!$D$10</f>
        <v>1.0959494222286141</v>
      </c>
      <c r="AD79">
        <f>CN79*'Value Calculations'!$D$11</f>
        <v>0</v>
      </c>
      <c r="AE79">
        <f>CO79*'Value Calculations'!$D$12</f>
        <v>2.441648218768242</v>
      </c>
      <c r="AF79">
        <f>CP79*'Value Calculations'!$D$13</f>
        <v>10.111953527635443</v>
      </c>
      <c r="AH79">
        <f>CS79*'Value Calculations'!$D$3</f>
        <v>4.0773542862603787</v>
      </c>
      <c r="AI79">
        <f>CT79*'Value Calculations'!$D$4</f>
        <v>0.97683811213394978</v>
      </c>
      <c r="AJ79">
        <f>CU79*'Value Calculations'!$D$5</f>
        <v>3.4493953656879803</v>
      </c>
      <c r="AK79">
        <f>CV79*'Value Calculations'!$D$6</f>
        <v>0.75038959151617712</v>
      </c>
      <c r="AL79">
        <f>CW79*'Value Calculations'!$D$7</f>
        <v>2.9880858198561553</v>
      </c>
      <c r="AM79">
        <f>CX79*'Value Calculations'!$D$8</f>
        <v>8.626974402784775</v>
      </c>
      <c r="AN79">
        <f>CY79*'Value Calculations'!$D$9</f>
        <v>1.6373825953877175</v>
      </c>
      <c r="AO79">
        <f>CZ79*'Value Calculations'!$D$10</f>
        <v>0</v>
      </c>
      <c r="AP79">
        <f>DA79*'Value Calculations'!$D$11</f>
        <v>0</v>
      </c>
      <c r="AQ79">
        <f>DB79*'Value Calculations'!$D$12</f>
        <v>0</v>
      </c>
      <c r="AR79">
        <f>DC79*'Value Calculations'!$D$13</f>
        <v>6.6037247527415133</v>
      </c>
      <c r="AT79">
        <f>DF79*'Value Calculations'!$D$3</f>
        <v>3.2618834290083032</v>
      </c>
      <c r="AU79">
        <f>DG79*'Value Calculations'!$D$4</f>
        <v>4.5585778566250994</v>
      </c>
      <c r="AV79">
        <f>DH79*'Value Calculations'!$D$5</f>
        <v>5.8374383111642736</v>
      </c>
      <c r="AW79">
        <f>DI79*'Value Calculations'!$D$6</f>
        <v>0.50025972767745142</v>
      </c>
      <c r="AX79">
        <f>DJ79*'Value Calculations'!$D$7</f>
        <v>5.4488623773847538</v>
      </c>
      <c r="AY79">
        <f>DK79*'Value Calculations'!$D$8</f>
        <v>10.639935096767889</v>
      </c>
      <c r="AZ79">
        <f>DL79*'Value Calculations'!$D$9</f>
        <v>5.2900053081757026</v>
      </c>
      <c r="BA79">
        <f>DM79*'Value Calculations'!$D$10</f>
        <v>0</v>
      </c>
      <c r="BB79">
        <f>DN79*'Value Calculations'!$D$11</f>
        <v>0</v>
      </c>
      <c r="BC79">
        <f>DO79*'Value Calculations'!$D$12</f>
        <v>0.81388273958941404</v>
      </c>
      <c r="BD79">
        <f>DP79*'Value Calculations'!$D$13</f>
        <v>8.3234447404346152</v>
      </c>
      <c r="BF79">
        <f>DS79*'Value Calculations'!$D$3</f>
        <v>2.8541480003822652</v>
      </c>
      <c r="BG79">
        <f>DT79*'Value Calculations'!$D$4</f>
        <v>3.9073524485357991</v>
      </c>
      <c r="BH79">
        <f>DU79*'Value Calculations'!$D$5</f>
        <v>5.0414239960055092</v>
      </c>
      <c r="BI79">
        <f>DV79*'Value Calculations'!$D$6</f>
        <v>1.8759739787904428</v>
      </c>
      <c r="BJ79">
        <f>DW79*'Value Calculations'!$D$7</f>
        <v>5.3609775003301614</v>
      </c>
      <c r="BK79">
        <f>DX79*'Value Calculations'!$D$8</f>
        <v>13.515593231029481</v>
      </c>
      <c r="BL79">
        <f>DY79*'Value Calculations'!$D$9</f>
        <v>4.9121477861631524</v>
      </c>
      <c r="BM79">
        <f>DZ79*'Value Calculations'!$D$10</f>
        <v>0</v>
      </c>
      <c r="BN79">
        <f>EA79*'Value Calculations'!$D$11</f>
        <v>0.9907141480249374</v>
      </c>
      <c r="BO79">
        <f>EB79*'Value Calculations'!$D$12</f>
        <v>0.81388273958941404</v>
      </c>
      <c r="BP79">
        <f>EC79*'Value Calculations'!$D$13</f>
        <v>8.873755136496408</v>
      </c>
      <c r="BR79">
        <f>IFERROR(VLOOKUP($B79,'Raw Stats'!$CM$3:$DC$884,3,FALSE),0)</f>
        <v>71</v>
      </c>
      <c r="BS79">
        <f>IFERROR(VLOOKUP($B79,'Raw Stats'!$CM$3:$DC$884,4,FALSE),0)</f>
        <v>23</v>
      </c>
      <c r="BT79">
        <f>IFERROR(VLOOKUP($B79,'Raw Stats'!$CM$3:$DC$884,5,FALSE),0)</f>
        <v>21</v>
      </c>
      <c r="BU79">
        <f>IFERROR(VLOOKUP($B79,'Raw Stats'!$CM$3:$DC$884,6,FALSE),0)</f>
        <v>44</v>
      </c>
      <c r="BV79">
        <f>IFERROR(VLOOKUP($B79,'Raw Stats'!$CM$3:$DC$884,7,FALSE),0)</f>
        <v>3</v>
      </c>
      <c r="BW79">
        <f>IFERROR(VLOOKUP($B79,'Raw Stats'!$CM$3:$DC$884,8,FALSE),0)</f>
        <v>72</v>
      </c>
      <c r="BX79">
        <f>IFERROR(VLOOKUP($B79,'Raw Stats'!$CM$3:$DC$884,9,FALSE),0)</f>
        <v>153</v>
      </c>
      <c r="BY79">
        <f>IFERROR(VLOOKUP($B79,'Raw Stats'!$CM$3:$DC$884,10,FALSE),0)</f>
        <v>28</v>
      </c>
      <c r="BZ79">
        <f>IFERROR(VLOOKUP($B79,'Raw Stats'!$CM$3:$DC$884,11,FALSE)+VLOOKUP($B79,'Raw Stats'!$CM$3:$DC$884,12,FALSE),0)</f>
        <v>14</v>
      </c>
      <c r="CA79">
        <f>IFERROR(VLOOKUP($B79,'Raw Stats'!$CM$3:$DC$884,13,FALSE)+VLOOKUP($B79,'Raw Stats'!$CM$3:$DC$884,14,FALSE),0)</f>
        <v>0</v>
      </c>
      <c r="CB79">
        <f>IFERROR(VLOOKUP($B79,'Raw Stats'!$CM$3:$DC$884,15,FALSE),0)</f>
        <v>5</v>
      </c>
      <c r="CC79">
        <f>IFERROR(VLOOKUP($B79,'Raw Stats'!$CM$3:$DC$884,16,FALSE),0)</f>
        <v>154</v>
      </c>
      <c r="CE79">
        <f>IFERROR(VLOOKUP($B79,'Raw Stats'!$BU$3:$CJ$528,3,FALSE),0)</f>
        <v>70</v>
      </c>
      <c r="CF79">
        <f>IFERROR(VLOOKUP($B79,'Raw Stats'!$BU$3:$CJ$528,4,FALSE),0)</f>
        <v>10</v>
      </c>
      <c r="CG79">
        <f>IFERROR(VLOOKUP($B79,'Raw Stats'!$BU$3:$CJ$5288,5,FALSE),0)</f>
        <v>18</v>
      </c>
      <c r="CH79">
        <f>IFERROR(VLOOKUP($B79,'Raw Stats'!$BU$3:$CJ$528,6,FALSE),0)</f>
        <v>28</v>
      </c>
      <c r="CI79">
        <f>IFERROR(VLOOKUP($B79,'Raw Stats'!$BU$3:$CJ$528,7,FALSE),0)</f>
        <v>2</v>
      </c>
      <c r="CJ79">
        <f>IFERROR(VLOOKUP($B79,'Raw Stats'!$BU$3:$CJ$528,8,FALSE),0)</f>
        <v>31</v>
      </c>
      <c r="CK79">
        <f>IFERROR(VLOOKUP($B79,'Raw Stats'!$BU$3:$CJ$528,9,FALSE),0)</f>
        <v>172</v>
      </c>
      <c r="CL79">
        <f>IFERROR(VLOOKUP($B79,'Raw Stats'!$BU$3:$CJ$528,10,FALSE),0)</f>
        <v>31</v>
      </c>
      <c r="CM79">
        <f>IFERROR(VLOOKUP($B79,'Raw Stats'!$BU$3:$CJ$528,11,FALSE)+VLOOKUP($B79,'Raw Stats'!$BU$3:$CJ$528,12,FALSE),0)</f>
        <v>3</v>
      </c>
      <c r="CN79">
        <f>IFERROR(VLOOKUP($B79,'Raw Stats'!$BU$3:$CJ$528,13,FALSE)+VLOOKUP($B79,'Raw Stats'!$BU$3:$CJ$528,14,FALSE),0)</f>
        <v>0</v>
      </c>
      <c r="CO79">
        <f>IFERROR(VLOOKUP($B79,'Raw Stats'!$BU$3:$CJ$528,15,FALSE),0)</f>
        <v>3</v>
      </c>
      <c r="CP79">
        <f>IFERROR(VLOOKUP($B79,'Raw Stats'!$BU$3:$CJ$528,16,FALSE),0)</f>
        <v>147</v>
      </c>
      <c r="CR79">
        <f>IFERROR(VLOOKUP($B79,'Raw Stats'!$BC$3:$BR$528,3,FALSE),0)</f>
        <v>48</v>
      </c>
      <c r="CS79">
        <f>IFERROR(VLOOKUP($B79,'Raw Stats'!$BC$3:$BR$528,4,FALSE),0)</f>
        <v>10</v>
      </c>
      <c r="CT79">
        <f>IFERROR(VLOOKUP($B79,'Raw Stats'!$BC$3:$BR$5288,5,FALSE),0)</f>
        <v>3</v>
      </c>
      <c r="CU79">
        <f>IFERROR(VLOOKUP($B79,'Raw Stats'!$BC$3:$BR$52888,6,FALSE),0)</f>
        <v>13</v>
      </c>
      <c r="CV79">
        <f>IFERROR(VLOOKUP($B79,'Raw Stats'!$BC$3:$BR$5288,7,FALSE),0)</f>
        <v>6</v>
      </c>
      <c r="CW79">
        <f>IFERROR(VLOOKUP($B79,'Raw Stats'!$BC$3:$BR$5288,8,FALSE),0)</f>
        <v>34</v>
      </c>
      <c r="CX79">
        <f>IFERROR(VLOOKUP($B79,'Raw Stats'!$BC$3:$BR$5288,9,FALSE),0)</f>
        <v>120</v>
      </c>
      <c r="CY79">
        <f>IFERROR(VLOOKUP($B79,'Raw Stats'!$BC$3:$BR$5288,10,FALSE),0)</f>
        <v>13</v>
      </c>
      <c r="CZ79">
        <f>IFERROR(VLOOKUP($B79,'Raw Stats'!$BC$3:$BR$5288,11,FALSE)+VLOOKUP($B79,'Raw Stats'!$BC$3:$BR$5288,12,FALSE),0)</f>
        <v>0</v>
      </c>
      <c r="DA79">
        <f>IFERROR(VLOOKUP($B79,'Raw Stats'!$BC$3:$BR$5288,13,FALSE)+VLOOKUP($B79,'Raw Stats'!$BC$3:$BR$5288,14,FALSE),0)</f>
        <v>0</v>
      </c>
      <c r="DB79">
        <f>IFERROR(VLOOKUP($B79,'Raw Stats'!$BC$3:$BR$5288,15,FALSE),0)</f>
        <v>0</v>
      </c>
      <c r="DC79">
        <f>IFERROR(VLOOKUP($B79,'Raw Stats'!$BC$3:$BR$5288,16,FALSE),0)</f>
        <v>96</v>
      </c>
      <c r="DE79">
        <f>IFERROR(VLOOKUP($B79,'Raw Stats'!$AK$3:$AZ$528,3,FALSE),0)</f>
        <v>81</v>
      </c>
      <c r="DF79">
        <f>IFERROR(VLOOKUP($B79,'Raw Stats'!$AK$3:$AZ$528,4,FALSE),0)</f>
        <v>8</v>
      </c>
      <c r="DG79">
        <f>IFERROR(VLOOKUP($B79,'Raw Stats'!$AK$3:$AZ$528,5,FALSE),0)</f>
        <v>14</v>
      </c>
      <c r="DH79">
        <f>IFERROR(VLOOKUP($B79,'Raw Stats'!$AK$3:$AZ$528,6,FALSE),0)</f>
        <v>22</v>
      </c>
      <c r="DI79">
        <f>IFERROR(VLOOKUP($B79,'Raw Stats'!$AK$3:$AZ$528,7,FALSE),0)</f>
        <v>4</v>
      </c>
      <c r="DJ79">
        <f>IFERROR(VLOOKUP($B79,'Raw Stats'!$AK$3:$AZ$528,8,FALSE),0)</f>
        <v>62</v>
      </c>
      <c r="DK79">
        <f>IFERROR(VLOOKUP($B79,'Raw Stats'!$AK$3:$AZ$528,9,FALSE),0)</f>
        <v>148</v>
      </c>
      <c r="DL79">
        <f>IFERROR(VLOOKUP($B79,'Raw Stats'!$AK$3:$AZ$528,10,FALSE),0)</f>
        <v>42</v>
      </c>
      <c r="DM79">
        <f>IFERROR(VLOOKUP($B79,'Raw Stats'!$AK$3:$AZ$528,11,FALSE)+VLOOKUP($B79,'Raw Stats'!$AK$3:$AZ$528,12,FALSE),0)</f>
        <v>0</v>
      </c>
      <c r="DN79">
        <f>IFERROR(VLOOKUP($B79,'Raw Stats'!$AK$3:$AZ$528,13,FALSE)+VLOOKUP($B79,'Raw Stats'!$AK$3:$AZ$528,14,FALSE),0)</f>
        <v>0</v>
      </c>
      <c r="DO79">
        <f>IFERROR(VLOOKUP($B79,'Raw Stats'!$AK$3:$AZ$528,15,FALSE),0)</f>
        <v>1</v>
      </c>
      <c r="DP79">
        <f>IFERROR(VLOOKUP($B79,'Raw Stats'!$AK$3:$AZ$528,16,FALSE),0)</f>
        <v>121</v>
      </c>
      <c r="DR79">
        <f>IFERROR(VLOOKUP($B79,'Raw Stats'!$S$3:$AH$528,3,FALSE),0)</f>
        <v>74</v>
      </c>
      <c r="DS79">
        <f>IFERROR(VLOOKUP($B79,'Raw Stats'!$S$3:$AH$528,4,FALSE),0)</f>
        <v>7</v>
      </c>
      <c r="DT79">
        <f>IFERROR(VLOOKUP($B79,'Raw Stats'!$S$3:$AH$528,5,FALSE),0)</f>
        <v>12</v>
      </c>
      <c r="DU79">
        <f>IFERROR(VLOOKUP($B79,'Raw Stats'!$S$3:$AH$528,6,FALSE),0)</f>
        <v>19</v>
      </c>
      <c r="DV79">
        <f>IFERROR(VLOOKUP($B79,'Raw Stats'!$S$3:$AH$528,7,FALSE),0)</f>
        <v>15</v>
      </c>
      <c r="DW79">
        <f>IFERROR(VLOOKUP($B79,'Raw Stats'!$S$3:$AH$528,8,FALSE),0)</f>
        <v>61</v>
      </c>
      <c r="DX79">
        <f>IFERROR(VLOOKUP($B79,'Raw Stats'!$S$3:$AH$528,9,FALSE),0)</f>
        <v>188</v>
      </c>
      <c r="DY79">
        <f>IFERROR(VLOOKUP($B79,'Raw Stats'!$S$3:$AH$528,10,FALSE),0)</f>
        <v>39</v>
      </c>
      <c r="DZ79">
        <f>IFERROR(VLOOKUP($B79,'Raw Stats'!$S$3:$AH$528,11,FALSE)+VLOOKUP($B79,'Raw Stats'!$S$3:$AH$528,12,FALSE),0)</f>
        <v>0</v>
      </c>
      <c r="EA79">
        <f>IFERROR(VLOOKUP($B79,'Raw Stats'!$S$3:$AH$528,13,FALSE)+VLOOKUP($B79,'Raw Stats'!$S$3:$AH$528,14,FALSE),0)</f>
        <v>1</v>
      </c>
      <c r="EB79">
        <f>IFERROR(VLOOKUP($B79,'Raw Stats'!$S$3:$AH$528,15,FALSE),0)</f>
        <v>1</v>
      </c>
      <c r="EC79">
        <f>IFERROR(VLOOKUP($B79,'Raw Stats'!$S$3:$AH$528,16,FALSE),0)</f>
        <v>129</v>
      </c>
    </row>
    <row r="80" spans="1:133" x14ac:dyDescent="0.2">
      <c r="A80" s="33">
        <f>IFERROR(VLOOKUP(B80,Sheet2!$W$1:$X$300,2,FALSE),301)</f>
        <v>112</v>
      </c>
      <c r="B80" t="s">
        <v>71</v>
      </c>
      <c r="C80">
        <f t="shared" si="5"/>
        <v>0.95635790400428511</v>
      </c>
      <c r="D80">
        <f t="shared" si="6"/>
        <v>1.0133061216997494</v>
      </c>
      <c r="E80">
        <f t="shared" si="7"/>
        <v>0.9802095118102182</v>
      </c>
      <c r="F80">
        <f t="shared" si="8"/>
        <v>0.80086833100728827</v>
      </c>
      <c r="G80">
        <f t="shared" si="9"/>
        <v>1.1694029899105478</v>
      </c>
      <c r="H80">
        <v>0.98</v>
      </c>
      <c r="J80">
        <f>BS80*'Value Calculations'!$D$3</f>
        <v>11.416592001529061</v>
      </c>
      <c r="K80">
        <f>BT80*'Value Calculations'!$D$4</f>
        <v>11.070831937518097</v>
      </c>
      <c r="L80">
        <f>BU80*'Value Calculations'!$D$5</f>
        <v>16.450962513281137</v>
      </c>
      <c r="M80">
        <f>BV80*'Value Calculations'!$D$6</f>
        <v>0.87545452343553998</v>
      </c>
      <c r="N80">
        <f>BW80*'Value Calculations'!$D$7</f>
        <v>2.4607765575285985</v>
      </c>
      <c r="O80">
        <f>BX80*'Value Calculations'!$D$8</f>
        <v>5.4637504550970242</v>
      </c>
      <c r="P80">
        <f>BY80*'Value Calculations'!$D$9</f>
        <v>4.156432742138052</v>
      </c>
      <c r="Q80">
        <f>BZ80*'Value Calculations'!$D$10</f>
        <v>5.4797471111430704</v>
      </c>
      <c r="R80">
        <f>CA80*'Value Calculations'!$D$11</f>
        <v>1.9814282960498748</v>
      </c>
      <c r="S80">
        <f>CB80*'Value Calculations'!$D$12</f>
        <v>4.0694136979470699</v>
      </c>
      <c r="T80">
        <f>CC80*'Value Calculations'!$D$13</f>
        <v>14.995958292683852</v>
      </c>
      <c r="V80">
        <f>CF80*'Value Calculations'!$D$3</f>
        <v>11.008856572903023</v>
      </c>
      <c r="W80">
        <f>CG80*'Value Calculations'!$D$4</f>
        <v>7.4890921930269485</v>
      </c>
      <c r="X80">
        <f>CH80*'Value Calculations'!$D$5</f>
        <v>13.266905252646078</v>
      </c>
      <c r="Y80">
        <f>CI80*'Value Calculations'!$D$6</f>
        <v>1.0005194553549028</v>
      </c>
      <c r="Z80">
        <f>CJ80*'Value Calculations'!$D$7</f>
        <v>3.8669345904020833</v>
      </c>
      <c r="AA80">
        <f>CK80*'Value Calculations'!$D$8</f>
        <v>4.8886188282447058</v>
      </c>
      <c r="AB80">
        <f>CL80*'Value Calculations'!$D$9</f>
        <v>3.6526227127879851</v>
      </c>
      <c r="AC80">
        <f>CM80*'Value Calculations'!$D$10</f>
        <v>5.1144306370668655</v>
      </c>
      <c r="AD80">
        <f>CN80*'Value Calculations'!$D$11</f>
        <v>0.9907141480249374</v>
      </c>
      <c r="AE80">
        <f>CO80*'Value Calculations'!$D$12</f>
        <v>4.0694136979470699</v>
      </c>
      <c r="AF80">
        <f>CP80*'Value Calculations'!$D$13</f>
        <v>17.609932673977369</v>
      </c>
      <c r="AH80">
        <f>CS80*'Value Calculations'!$D$3</f>
        <v>10.601121144276986</v>
      </c>
      <c r="AI80">
        <f>CT80*'Value Calculations'!$D$4</f>
        <v>2.2792889283125497</v>
      </c>
      <c r="AJ80">
        <f>CU80*'Value Calculations'!$D$5</f>
        <v>8.7561574667464104</v>
      </c>
      <c r="AK80">
        <f>CV80*'Value Calculations'!$D$6</f>
        <v>0</v>
      </c>
      <c r="AL80">
        <f>CW80*'Value Calculations'!$D$7</f>
        <v>1.4061580328734848</v>
      </c>
      <c r="AM80">
        <f>CX80*'Value Calculations'!$D$8</f>
        <v>1.7972863339134948</v>
      </c>
      <c r="AN80">
        <f>CY80*'Value Calculations'!$D$9</f>
        <v>2.8969076687628847</v>
      </c>
      <c r="AO80">
        <f>CZ80*'Value Calculations'!$D$10</f>
        <v>3.6531647407620471</v>
      </c>
      <c r="AP80">
        <f>DA80*'Value Calculations'!$D$11</f>
        <v>0</v>
      </c>
      <c r="AQ80">
        <f>DB80*'Value Calculations'!$D$12</f>
        <v>6.5110619167153123</v>
      </c>
      <c r="AR80">
        <f>DC80*'Value Calculations'!$D$13</f>
        <v>9.1489103345273044</v>
      </c>
      <c r="AT80">
        <f>DF80*'Value Calculations'!$D$3</f>
        <v>8.5624440011467957</v>
      </c>
      <c r="AU80">
        <f>DG80*'Value Calculations'!$D$4</f>
        <v>4.2329651525804488</v>
      </c>
      <c r="AV80">
        <f>DH80*'Value Calculations'!$D$5</f>
        <v>9.021495571799333</v>
      </c>
      <c r="AW80">
        <f>DI80*'Value Calculations'!$D$6</f>
        <v>-1.5007791830323542</v>
      </c>
      <c r="AX80">
        <f>DJ80*'Value Calculations'!$D$7</f>
        <v>1.4061580328734848</v>
      </c>
      <c r="AY80">
        <f>DK80*'Value Calculations'!$D$8</f>
        <v>1.1502632537046367</v>
      </c>
      <c r="AZ80">
        <f>DL80*'Value Calculations'!$D$9</f>
        <v>2.1411926247377844</v>
      </c>
      <c r="BA80">
        <f>DM80*'Value Calculations'!$D$10</f>
        <v>4.7491141629906615</v>
      </c>
      <c r="BB80">
        <f>DN80*'Value Calculations'!$D$11</f>
        <v>0</v>
      </c>
      <c r="BC80">
        <f>DO80*'Value Calculations'!$D$12</f>
        <v>1.6277654791788281</v>
      </c>
      <c r="BD80">
        <f>DP80*'Value Calculations'!$D$13</f>
        <v>12.657139109421234</v>
      </c>
      <c r="BF80">
        <f>DS80*'Value Calculations'!$D$3</f>
        <v>14.678475430537365</v>
      </c>
      <c r="BG80">
        <f>DT80*'Value Calculations'!$D$4</f>
        <v>9.7683811213394982</v>
      </c>
      <c r="BH80">
        <f>DU80*'Value Calculations'!$D$5</f>
        <v>17.512314933492821</v>
      </c>
      <c r="BI80">
        <f>DV80*'Value Calculations'!$D$6</f>
        <v>3.3767531618227968</v>
      </c>
      <c r="BJ80">
        <f>DW80*'Value Calculations'!$D$7</f>
        <v>3.4275102051291193</v>
      </c>
      <c r="BK80">
        <f>DX80*'Value Calculations'!$D$8</f>
        <v>4.6729444681750865</v>
      </c>
      <c r="BL80">
        <f>DY80*'Value Calculations'!$D$9</f>
        <v>5.1640528008381859</v>
      </c>
      <c r="BM80">
        <f>DZ80*'Value Calculations'!$D$10</f>
        <v>6.2103800592954803</v>
      </c>
      <c r="BN80">
        <f>EA80*'Value Calculations'!$D$11</f>
        <v>0</v>
      </c>
      <c r="BO80">
        <f>EB80*'Value Calculations'!$D$12</f>
        <v>5.6971791771258982</v>
      </c>
      <c r="BP80">
        <f>EC80*'Value Calculations'!$D$13</f>
        <v>23.044247835087571</v>
      </c>
      <c r="BR80">
        <f>IFERROR(VLOOKUP($B80,'Raw Stats'!$CM$3:$DC$884,3,FALSE),0)</f>
        <v>82</v>
      </c>
      <c r="BS80">
        <f>IFERROR(VLOOKUP($B80,'Raw Stats'!$CM$3:$DC$884,4,FALSE),0)</f>
        <v>28</v>
      </c>
      <c r="BT80">
        <f>IFERROR(VLOOKUP($B80,'Raw Stats'!$CM$3:$DC$884,5,FALSE),0)</f>
        <v>34</v>
      </c>
      <c r="BU80">
        <f>IFERROR(VLOOKUP($B80,'Raw Stats'!$CM$3:$DC$884,6,FALSE),0)</f>
        <v>62</v>
      </c>
      <c r="BV80">
        <f>IFERROR(VLOOKUP($B80,'Raw Stats'!$CM$3:$DC$884,7,FALSE),0)</f>
        <v>7</v>
      </c>
      <c r="BW80">
        <f>IFERROR(VLOOKUP($B80,'Raw Stats'!$CM$3:$DC$884,8,FALSE),0)</f>
        <v>28</v>
      </c>
      <c r="BX80">
        <f>IFERROR(VLOOKUP($B80,'Raw Stats'!$CM$3:$DC$884,9,FALSE),0)</f>
        <v>76</v>
      </c>
      <c r="BY80">
        <f>IFERROR(VLOOKUP($B80,'Raw Stats'!$CM$3:$DC$884,10,FALSE),0)</f>
        <v>33</v>
      </c>
      <c r="BZ80">
        <f>IFERROR(VLOOKUP($B80,'Raw Stats'!$CM$3:$DC$884,11,FALSE)+VLOOKUP($B80,'Raw Stats'!$CM$3:$DC$884,12,FALSE),0)</f>
        <v>15</v>
      </c>
      <c r="CA80">
        <f>IFERROR(VLOOKUP($B80,'Raw Stats'!$CM$3:$DC$884,13,FALSE)+VLOOKUP($B80,'Raw Stats'!$CM$3:$DC$884,14,FALSE),0)</f>
        <v>2</v>
      </c>
      <c r="CB80">
        <f>IFERROR(VLOOKUP($B80,'Raw Stats'!$CM$3:$DC$884,15,FALSE),0)</f>
        <v>5</v>
      </c>
      <c r="CC80">
        <f>IFERROR(VLOOKUP($B80,'Raw Stats'!$CM$3:$DC$884,16,FALSE),0)</f>
        <v>218</v>
      </c>
      <c r="CE80">
        <f>IFERROR(VLOOKUP($B80,'Raw Stats'!$BU$3:$CJ$528,3,FALSE),0)</f>
        <v>72</v>
      </c>
      <c r="CF80">
        <f>IFERROR(VLOOKUP($B80,'Raw Stats'!$BU$3:$CJ$528,4,FALSE),0)</f>
        <v>27</v>
      </c>
      <c r="CG80">
        <f>IFERROR(VLOOKUP($B80,'Raw Stats'!$BU$3:$CJ$5288,5,FALSE),0)</f>
        <v>23</v>
      </c>
      <c r="CH80">
        <f>IFERROR(VLOOKUP($B80,'Raw Stats'!$BU$3:$CJ$528,6,FALSE),0)</f>
        <v>50</v>
      </c>
      <c r="CI80">
        <f>IFERROR(VLOOKUP($B80,'Raw Stats'!$BU$3:$CJ$528,7,FALSE),0)</f>
        <v>8</v>
      </c>
      <c r="CJ80">
        <f>IFERROR(VLOOKUP($B80,'Raw Stats'!$BU$3:$CJ$528,8,FALSE),0)</f>
        <v>44</v>
      </c>
      <c r="CK80">
        <f>IFERROR(VLOOKUP($B80,'Raw Stats'!$BU$3:$CJ$528,9,FALSE),0)</f>
        <v>68</v>
      </c>
      <c r="CL80">
        <f>IFERROR(VLOOKUP($B80,'Raw Stats'!$BU$3:$CJ$528,10,FALSE),0)</f>
        <v>29</v>
      </c>
      <c r="CM80">
        <f>IFERROR(VLOOKUP($B80,'Raw Stats'!$BU$3:$CJ$528,11,FALSE)+VLOOKUP($B80,'Raw Stats'!$BU$3:$CJ$528,12,FALSE),0)</f>
        <v>14</v>
      </c>
      <c r="CN80">
        <f>IFERROR(VLOOKUP($B80,'Raw Stats'!$BU$3:$CJ$528,13,FALSE)+VLOOKUP($B80,'Raw Stats'!$BU$3:$CJ$528,14,FALSE),0)</f>
        <v>1</v>
      </c>
      <c r="CO80">
        <f>IFERROR(VLOOKUP($B80,'Raw Stats'!$BU$3:$CJ$528,15,FALSE),0)</f>
        <v>5</v>
      </c>
      <c r="CP80">
        <f>IFERROR(VLOOKUP($B80,'Raw Stats'!$BU$3:$CJ$528,16,FALSE),0)</f>
        <v>256</v>
      </c>
      <c r="CR80">
        <f>IFERROR(VLOOKUP($B80,'Raw Stats'!$BC$3:$BR$528,3,FALSE),0)</f>
        <v>48</v>
      </c>
      <c r="CS80">
        <f>IFERROR(VLOOKUP($B80,'Raw Stats'!$BC$3:$BR$528,4,FALSE),0)</f>
        <v>26</v>
      </c>
      <c r="CT80">
        <f>IFERROR(VLOOKUP($B80,'Raw Stats'!$BC$3:$BR$5288,5,FALSE),0)</f>
        <v>7</v>
      </c>
      <c r="CU80">
        <f>IFERROR(VLOOKUP($B80,'Raw Stats'!$BC$3:$BR$52888,6,FALSE),0)</f>
        <v>33</v>
      </c>
      <c r="CV80">
        <f>IFERROR(VLOOKUP($B80,'Raw Stats'!$BC$3:$BR$5288,7,FALSE),0)</f>
        <v>0</v>
      </c>
      <c r="CW80">
        <f>IFERROR(VLOOKUP($B80,'Raw Stats'!$BC$3:$BR$5288,8,FALSE),0)</f>
        <v>16</v>
      </c>
      <c r="CX80">
        <f>IFERROR(VLOOKUP($B80,'Raw Stats'!$BC$3:$BR$5288,9,FALSE),0)</f>
        <v>25</v>
      </c>
      <c r="CY80">
        <f>IFERROR(VLOOKUP($B80,'Raw Stats'!$BC$3:$BR$5288,10,FALSE),0)</f>
        <v>23</v>
      </c>
      <c r="CZ80">
        <f>IFERROR(VLOOKUP($B80,'Raw Stats'!$BC$3:$BR$5288,11,FALSE)+VLOOKUP($B80,'Raw Stats'!$BC$3:$BR$5288,12,FALSE),0)</f>
        <v>10</v>
      </c>
      <c r="DA80">
        <f>IFERROR(VLOOKUP($B80,'Raw Stats'!$BC$3:$BR$5288,13,FALSE)+VLOOKUP($B80,'Raw Stats'!$BC$3:$BR$5288,14,FALSE),0)</f>
        <v>0</v>
      </c>
      <c r="DB80">
        <f>IFERROR(VLOOKUP($B80,'Raw Stats'!$BC$3:$BR$5288,15,FALSE),0)</f>
        <v>8</v>
      </c>
      <c r="DC80">
        <f>IFERROR(VLOOKUP($B80,'Raw Stats'!$BC$3:$BR$5288,16,FALSE),0)</f>
        <v>133</v>
      </c>
      <c r="DE80">
        <f>IFERROR(VLOOKUP($B80,'Raw Stats'!$AK$3:$AZ$528,3,FALSE),0)</f>
        <v>55</v>
      </c>
      <c r="DF80">
        <f>IFERROR(VLOOKUP($B80,'Raw Stats'!$AK$3:$AZ$528,4,FALSE),0)</f>
        <v>21</v>
      </c>
      <c r="DG80">
        <f>IFERROR(VLOOKUP($B80,'Raw Stats'!$AK$3:$AZ$528,5,FALSE),0)</f>
        <v>13</v>
      </c>
      <c r="DH80">
        <f>IFERROR(VLOOKUP($B80,'Raw Stats'!$AK$3:$AZ$528,6,FALSE),0)</f>
        <v>34</v>
      </c>
      <c r="DI80">
        <f>IFERROR(VLOOKUP($B80,'Raw Stats'!$AK$3:$AZ$528,7,FALSE),0)</f>
        <v>-12</v>
      </c>
      <c r="DJ80">
        <f>IFERROR(VLOOKUP($B80,'Raw Stats'!$AK$3:$AZ$528,8,FALSE),0)</f>
        <v>16</v>
      </c>
      <c r="DK80">
        <f>IFERROR(VLOOKUP($B80,'Raw Stats'!$AK$3:$AZ$528,9,FALSE),0)</f>
        <v>16</v>
      </c>
      <c r="DL80">
        <f>IFERROR(VLOOKUP($B80,'Raw Stats'!$AK$3:$AZ$528,10,FALSE),0)</f>
        <v>17</v>
      </c>
      <c r="DM80">
        <f>IFERROR(VLOOKUP($B80,'Raw Stats'!$AK$3:$AZ$528,11,FALSE)+VLOOKUP($B80,'Raw Stats'!$AK$3:$AZ$528,12,FALSE),0)</f>
        <v>13</v>
      </c>
      <c r="DN80">
        <f>IFERROR(VLOOKUP($B80,'Raw Stats'!$AK$3:$AZ$528,13,FALSE)+VLOOKUP($B80,'Raw Stats'!$AK$3:$AZ$528,14,FALSE),0)</f>
        <v>0</v>
      </c>
      <c r="DO80">
        <f>IFERROR(VLOOKUP($B80,'Raw Stats'!$AK$3:$AZ$528,15,FALSE),0)</f>
        <v>2</v>
      </c>
      <c r="DP80">
        <f>IFERROR(VLOOKUP($B80,'Raw Stats'!$AK$3:$AZ$528,16,FALSE),0)</f>
        <v>184</v>
      </c>
      <c r="DR80">
        <f>IFERROR(VLOOKUP($B80,'Raw Stats'!$S$3:$AH$528,3,FALSE),0)</f>
        <v>80</v>
      </c>
      <c r="DS80">
        <f>IFERROR(VLOOKUP($B80,'Raw Stats'!$S$3:$AH$528,4,FALSE),0)</f>
        <v>36</v>
      </c>
      <c r="DT80">
        <f>IFERROR(VLOOKUP($B80,'Raw Stats'!$S$3:$AH$528,5,FALSE),0)</f>
        <v>30</v>
      </c>
      <c r="DU80">
        <f>IFERROR(VLOOKUP($B80,'Raw Stats'!$S$3:$AH$528,6,FALSE),0)</f>
        <v>66</v>
      </c>
      <c r="DV80">
        <f>IFERROR(VLOOKUP($B80,'Raw Stats'!$S$3:$AH$528,7,FALSE),0)</f>
        <v>27</v>
      </c>
      <c r="DW80">
        <f>IFERROR(VLOOKUP($B80,'Raw Stats'!$S$3:$AH$528,8,FALSE),0)</f>
        <v>39</v>
      </c>
      <c r="DX80">
        <f>IFERROR(VLOOKUP($B80,'Raw Stats'!$S$3:$AH$528,9,FALSE),0)</f>
        <v>65</v>
      </c>
      <c r="DY80">
        <f>IFERROR(VLOOKUP($B80,'Raw Stats'!$S$3:$AH$528,10,FALSE),0)</f>
        <v>41</v>
      </c>
      <c r="DZ80">
        <f>IFERROR(VLOOKUP($B80,'Raw Stats'!$S$3:$AH$528,11,FALSE)+VLOOKUP($B80,'Raw Stats'!$S$3:$AH$528,12,FALSE),0)</f>
        <v>17</v>
      </c>
      <c r="EA80">
        <f>IFERROR(VLOOKUP($B80,'Raw Stats'!$S$3:$AH$528,13,FALSE)+VLOOKUP($B80,'Raw Stats'!$S$3:$AH$528,14,FALSE),0)</f>
        <v>0</v>
      </c>
      <c r="EB80">
        <f>IFERROR(VLOOKUP($B80,'Raw Stats'!$S$3:$AH$528,15,FALSE),0)</f>
        <v>7</v>
      </c>
      <c r="EC80">
        <f>IFERROR(VLOOKUP($B80,'Raw Stats'!$S$3:$AH$528,16,FALSE),0)</f>
        <v>335</v>
      </c>
    </row>
    <row r="81" spans="1:133" x14ac:dyDescent="0.2">
      <c r="A81" s="34">
        <f>IFERROR(VLOOKUP(B81,Sheet2!$W$1:$X$300,2,FALSE),301)</f>
        <v>216</v>
      </c>
      <c r="B81" t="s">
        <v>68</v>
      </c>
      <c r="C81">
        <f t="shared" si="5"/>
        <v>0.94347098771005455</v>
      </c>
      <c r="D81">
        <f t="shared" si="6"/>
        <v>1.0586280958259455</v>
      </c>
      <c r="E81">
        <f t="shared" si="7"/>
        <v>1.0514152095322691</v>
      </c>
      <c r="F81">
        <f t="shared" si="8"/>
        <v>1.0046900456517636</v>
      </c>
      <c r="G81">
        <f t="shared" si="9"/>
        <v>1.0762749328334185</v>
      </c>
      <c r="H81">
        <v>0.98</v>
      </c>
      <c r="J81">
        <f>BS81*'Value Calculations'!$D$3</f>
        <v>2.8541480003822652</v>
      </c>
      <c r="K81">
        <f>BT81*'Value Calculations'!$D$4</f>
        <v>4.8841905606697491</v>
      </c>
      <c r="L81">
        <f>BU81*'Value Calculations'!$D$5</f>
        <v>5.8374383111642736</v>
      </c>
      <c r="M81">
        <f>BV81*'Value Calculations'!$D$6</f>
        <v>-1.5007791830323542</v>
      </c>
      <c r="N81">
        <f>BW81*'Value Calculations'!$D$7</f>
        <v>2.6365463116377841</v>
      </c>
      <c r="O81">
        <f>BX81*'Value Calculations'!$D$8</f>
        <v>3.2351154010442906</v>
      </c>
      <c r="P81">
        <f>BY81*'Value Calculations'!$D$9</f>
        <v>1.6373825953877175</v>
      </c>
      <c r="Q81">
        <f>BZ81*'Value Calculations'!$D$10</f>
        <v>4.0184812148382516</v>
      </c>
      <c r="R81">
        <f>CA81*'Value Calculations'!$D$11</f>
        <v>0</v>
      </c>
      <c r="S81">
        <f>CB81*'Value Calculations'!$D$12</f>
        <v>2.441648218768242</v>
      </c>
      <c r="T81">
        <f>CC81*'Value Calculations'!$D$13</f>
        <v>5.0903711635715831</v>
      </c>
      <c r="V81">
        <f>CF81*'Value Calculations'!$D$3</f>
        <v>6.5237668580166064</v>
      </c>
      <c r="W81">
        <f>CG81*'Value Calculations'!$D$4</f>
        <v>8.1403176011162479</v>
      </c>
      <c r="X81">
        <f>CH81*'Value Calculations'!$D$5</f>
        <v>10.878862307169783</v>
      </c>
      <c r="Y81">
        <f>CI81*'Value Calculations'!$D$6</f>
        <v>0.75038959151617712</v>
      </c>
      <c r="Z81">
        <f>CJ81*'Value Calculations'!$D$7</f>
        <v>3.5153950821837121</v>
      </c>
      <c r="AA81">
        <f>CK81*'Value Calculations'!$D$8</f>
        <v>4.7448359215316263</v>
      </c>
      <c r="AB81">
        <f>CL81*'Value Calculations'!$D$9</f>
        <v>2.8969076687628847</v>
      </c>
      <c r="AC81">
        <f>CM81*'Value Calculations'!$D$10</f>
        <v>6.2103800592954803</v>
      </c>
      <c r="AD81">
        <f>CN81*'Value Calculations'!$D$11</f>
        <v>0</v>
      </c>
      <c r="AE81">
        <f>CO81*'Value Calculations'!$D$12</f>
        <v>3.2555309583576562</v>
      </c>
      <c r="AF81">
        <f>CP81*'Value Calculations'!$D$13</f>
        <v>10.24953112665089</v>
      </c>
      <c r="AH81">
        <f>CS81*'Value Calculations'!$D$3</f>
        <v>5.7082960007645305</v>
      </c>
      <c r="AI81">
        <f>CT81*'Value Calculations'!$D$4</f>
        <v>5.5354159687590485</v>
      </c>
      <c r="AJ81">
        <f>CU81*'Value Calculations'!$D$5</f>
        <v>8.2254812566405686</v>
      </c>
      <c r="AK81">
        <f>CV81*'Value Calculations'!$D$6</f>
        <v>1.6258441149517171</v>
      </c>
      <c r="AL81">
        <f>CW81*'Value Calculations'!$D$7</f>
        <v>3.6032799592383049</v>
      </c>
      <c r="AM81">
        <f>CX81*'Value Calculations'!$D$8</f>
        <v>3.091332494331211</v>
      </c>
      <c r="AN81">
        <f>CY81*'Value Calculations'!$D$9</f>
        <v>2.1411926247377844</v>
      </c>
      <c r="AO81">
        <f>CZ81*'Value Calculations'!$D$10</f>
        <v>4.3837976889144565</v>
      </c>
      <c r="AP81">
        <f>DA81*'Value Calculations'!$D$11</f>
        <v>0</v>
      </c>
      <c r="AQ81">
        <f>DB81*'Value Calculations'!$D$12</f>
        <v>0.81388273958941404</v>
      </c>
      <c r="AR81">
        <f>DC81*'Value Calculations'!$D$13</f>
        <v>7.9795007428959952</v>
      </c>
      <c r="AT81">
        <f>DF81*'Value Calculations'!$D$3</f>
        <v>11.824327430155099</v>
      </c>
      <c r="AU81">
        <f>DG81*'Value Calculations'!$D$4</f>
        <v>8.7915430092055473</v>
      </c>
      <c r="AV81">
        <f>DH81*'Value Calculations'!$D$5</f>
        <v>14.858933882963607</v>
      </c>
      <c r="AW81">
        <f>DI81*'Value Calculations'!$D$6</f>
        <v>2.8764934341453454</v>
      </c>
      <c r="AX81">
        <f>DJ81*'Value Calculations'!$D$7</f>
        <v>3.5153950821837121</v>
      </c>
      <c r="AY81">
        <f>DK81*'Value Calculations'!$D$8</f>
        <v>4.3134872013923875</v>
      </c>
      <c r="AZ81">
        <f>DL81*'Value Calculations'!$D$9</f>
        <v>3.7785752201255018</v>
      </c>
      <c r="BA81">
        <f>DM81*'Value Calculations'!$D$10</f>
        <v>4.7491141629906615</v>
      </c>
      <c r="BB81">
        <f>DN81*'Value Calculations'!$D$11</f>
        <v>0</v>
      </c>
      <c r="BC81">
        <f>DO81*'Value Calculations'!$D$12</f>
        <v>8.1388273958941397</v>
      </c>
      <c r="BD81">
        <f>DP81*'Value Calculations'!$D$13</f>
        <v>14.514436696129785</v>
      </c>
      <c r="BF81">
        <f>DS81*'Value Calculations'!$D$3</f>
        <v>11.416592001529061</v>
      </c>
      <c r="BG81">
        <f>DT81*'Value Calculations'!$D$4</f>
        <v>8.7915430092055473</v>
      </c>
      <c r="BH81">
        <f>DU81*'Value Calculations'!$D$5</f>
        <v>14.593595777910686</v>
      </c>
      <c r="BI81">
        <f>DV81*'Value Calculations'!$D$6</f>
        <v>0.62532465959681427</v>
      </c>
      <c r="BJ81">
        <f>DW81*'Value Calculations'!$D$7</f>
        <v>5.0973228691663826</v>
      </c>
      <c r="BK81">
        <f>DX81*'Value Calculations'!$D$8</f>
        <v>10.280477829985191</v>
      </c>
      <c r="BL81">
        <f>DY81*'Value Calculations'!$D$9</f>
        <v>3.6526227127879851</v>
      </c>
      <c r="BM81">
        <f>DZ81*'Value Calculations'!$D$10</f>
        <v>6.2103800592954803</v>
      </c>
      <c r="BN81">
        <f>EA81*'Value Calculations'!$D$11</f>
        <v>0</v>
      </c>
      <c r="BO81">
        <f>EB81*'Value Calculations'!$D$12</f>
        <v>4.0694136979470699</v>
      </c>
      <c r="BP81">
        <f>EC81*'Value Calculations'!$D$13</f>
        <v>17.059622277915576</v>
      </c>
      <c r="BR81">
        <f>IFERROR(VLOOKUP($B81,'Raw Stats'!$CM$3:$DC$884,3,FALSE),0)</f>
        <v>33</v>
      </c>
      <c r="BS81">
        <f>IFERROR(VLOOKUP($B81,'Raw Stats'!$CM$3:$DC$884,4,FALSE),0)</f>
        <v>7</v>
      </c>
      <c r="BT81">
        <f>IFERROR(VLOOKUP($B81,'Raw Stats'!$CM$3:$DC$884,5,FALSE),0)</f>
        <v>15</v>
      </c>
      <c r="BU81">
        <f>IFERROR(VLOOKUP($B81,'Raw Stats'!$CM$3:$DC$884,6,FALSE),0)</f>
        <v>22</v>
      </c>
      <c r="BV81">
        <f>IFERROR(VLOOKUP($B81,'Raw Stats'!$CM$3:$DC$884,7,FALSE),0)</f>
        <v>-12</v>
      </c>
      <c r="BW81">
        <f>IFERROR(VLOOKUP($B81,'Raw Stats'!$CM$3:$DC$884,8,FALSE),0)</f>
        <v>30</v>
      </c>
      <c r="BX81">
        <f>IFERROR(VLOOKUP($B81,'Raw Stats'!$CM$3:$DC$884,9,FALSE),0)</f>
        <v>45</v>
      </c>
      <c r="BY81">
        <f>IFERROR(VLOOKUP($B81,'Raw Stats'!$CM$3:$DC$884,10,FALSE),0)</f>
        <v>13</v>
      </c>
      <c r="BZ81">
        <f>IFERROR(VLOOKUP($B81,'Raw Stats'!$CM$3:$DC$884,11,FALSE)+VLOOKUP($B81,'Raw Stats'!$CM$3:$DC$884,12,FALSE),0)</f>
        <v>11</v>
      </c>
      <c r="CA81">
        <f>IFERROR(VLOOKUP($B81,'Raw Stats'!$CM$3:$DC$884,13,FALSE)+VLOOKUP($B81,'Raw Stats'!$CM$3:$DC$884,14,FALSE),0)</f>
        <v>0</v>
      </c>
      <c r="CB81">
        <f>IFERROR(VLOOKUP($B81,'Raw Stats'!$CM$3:$DC$884,15,FALSE),0)</f>
        <v>3</v>
      </c>
      <c r="CC81">
        <f>IFERROR(VLOOKUP($B81,'Raw Stats'!$CM$3:$DC$884,16,FALSE),0)</f>
        <v>74</v>
      </c>
      <c r="CE81">
        <f>IFERROR(VLOOKUP($B81,'Raw Stats'!$BU$3:$CJ$528,3,FALSE),0)</f>
        <v>54</v>
      </c>
      <c r="CF81">
        <f>IFERROR(VLOOKUP($B81,'Raw Stats'!$BU$3:$CJ$528,4,FALSE),0)</f>
        <v>16</v>
      </c>
      <c r="CG81">
        <f>IFERROR(VLOOKUP($B81,'Raw Stats'!$BU$3:$CJ$5288,5,FALSE),0)</f>
        <v>25</v>
      </c>
      <c r="CH81">
        <f>IFERROR(VLOOKUP($B81,'Raw Stats'!$BU$3:$CJ$528,6,FALSE),0)</f>
        <v>41</v>
      </c>
      <c r="CI81">
        <f>IFERROR(VLOOKUP($B81,'Raw Stats'!$BU$3:$CJ$528,7,FALSE),0)</f>
        <v>6</v>
      </c>
      <c r="CJ81">
        <f>IFERROR(VLOOKUP($B81,'Raw Stats'!$BU$3:$CJ$528,8,FALSE),0)</f>
        <v>40</v>
      </c>
      <c r="CK81">
        <f>IFERROR(VLOOKUP($B81,'Raw Stats'!$BU$3:$CJ$528,9,FALSE),0)</f>
        <v>66</v>
      </c>
      <c r="CL81">
        <f>IFERROR(VLOOKUP($B81,'Raw Stats'!$BU$3:$CJ$528,10,FALSE),0)</f>
        <v>23</v>
      </c>
      <c r="CM81">
        <f>IFERROR(VLOOKUP($B81,'Raw Stats'!$BU$3:$CJ$528,11,FALSE)+VLOOKUP($B81,'Raw Stats'!$BU$3:$CJ$528,12,FALSE),0)</f>
        <v>17</v>
      </c>
      <c r="CN81">
        <f>IFERROR(VLOOKUP($B81,'Raw Stats'!$BU$3:$CJ$528,13,FALSE)+VLOOKUP($B81,'Raw Stats'!$BU$3:$CJ$528,14,FALSE),0)</f>
        <v>0</v>
      </c>
      <c r="CO81">
        <f>IFERROR(VLOOKUP($B81,'Raw Stats'!$BU$3:$CJ$528,15,FALSE),0)</f>
        <v>4</v>
      </c>
      <c r="CP81">
        <f>IFERROR(VLOOKUP($B81,'Raw Stats'!$BU$3:$CJ$528,16,FALSE),0)</f>
        <v>149</v>
      </c>
      <c r="CR81">
        <f>IFERROR(VLOOKUP($B81,'Raw Stats'!$BC$3:$BR$528,3,FALSE),0)</f>
        <v>41</v>
      </c>
      <c r="CS81">
        <f>IFERROR(VLOOKUP($B81,'Raw Stats'!$BC$3:$BR$528,4,FALSE),0)</f>
        <v>14</v>
      </c>
      <c r="CT81">
        <f>IFERROR(VLOOKUP($B81,'Raw Stats'!$BC$3:$BR$5288,5,FALSE),0)</f>
        <v>17</v>
      </c>
      <c r="CU81">
        <f>IFERROR(VLOOKUP($B81,'Raw Stats'!$BC$3:$BR$52888,6,FALSE),0)</f>
        <v>31</v>
      </c>
      <c r="CV81">
        <f>IFERROR(VLOOKUP($B81,'Raw Stats'!$BC$3:$BR$5288,7,FALSE),0)</f>
        <v>13</v>
      </c>
      <c r="CW81">
        <f>IFERROR(VLOOKUP($B81,'Raw Stats'!$BC$3:$BR$5288,8,FALSE),0)</f>
        <v>41</v>
      </c>
      <c r="CX81">
        <f>IFERROR(VLOOKUP($B81,'Raw Stats'!$BC$3:$BR$5288,9,FALSE),0)</f>
        <v>43</v>
      </c>
      <c r="CY81">
        <f>IFERROR(VLOOKUP($B81,'Raw Stats'!$BC$3:$BR$5288,10,FALSE),0)</f>
        <v>17</v>
      </c>
      <c r="CZ81">
        <f>IFERROR(VLOOKUP($B81,'Raw Stats'!$BC$3:$BR$5288,11,FALSE)+VLOOKUP($B81,'Raw Stats'!$BC$3:$BR$5288,12,FALSE),0)</f>
        <v>12</v>
      </c>
      <c r="DA81">
        <f>IFERROR(VLOOKUP($B81,'Raw Stats'!$BC$3:$BR$5288,13,FALSE)+VLOOKUP($B81,'Raw Stats'!$BC$3:$BR$5288,14,FALSE),0)</f>
        <v>0</v>
      </c>
      <c r="DB81">
        <f>IFERROR(VLOOKUP($B81,'Raw Stats'!$BC$3:$BR$5288,15,FALSE),0)</f>
        <v>1</v>
      </c>
      <c r="DC81">
        <f>IFERROR(VLOOKUP($B81,'Raw Stats'!$BC$3:$BR$5288,16,FALSE),0)</f>
        <v>116</v>
      </c>
      <c r="DE81">
        <f>IFERROR(VLOOKUP($B81,'Raw Stats'!$AK$3:$AZ$528,3,FALSE),0)</f>
        <v>77</v>
      </c>
      <c r="DF81">
        <f>IFERROR(VLOOKUP($B81,'Raw Stats'!$AK$3:$AZ$528,4,FALSE),0)</f>
        <v>29</v>
      </c>
      <c r="DG81">
        <f>IFERROR(VLOOKUP($B81,'Raw Stats'!$AK$3:$AZ$528,5,FALSE),0)</f>
        <v>27</v>
      </c>
      <c r="DH81">
        <f>IFERROR(VLOOKUP($B81,'Raw Stats'!$AK$3:$AZ$528,6,FALSE),0)</f>
        <v>56</v>
      </c>
      <c r="DI81">
        <f>IFERROR(VLOOKUP($B81,'Raw Stats'!$AK$3:$AZ$528,7,FALSE),0)</f>
        <v>23</v>
      </c>
      <c r="DJ81">
        <f>IFERROR(VLOOKUP($B81,'Raw Stats'!$AK$3:$AZ$528,8,FALSE),0)</f>
        <v>40</v>
      </c>
      <c r="DK81">
        <f>IFERROR(VLOOKUP($B81,'Raw Stats'!$AK$3:$AZ$528,9,FALSE),0)</f>
        <v>60</v>
      </c>
      <c r="DL81">
        <f>IFERROR(VLOOKUP($B81,'Raw Stats'!$AK$3:$AZ$528,10,FALSE),0)</f>
        <v>30</v>
      </c>
      <c r="DM81">
        <f>IFERROR(VLOOKUP($B81,'Raw Stats'!$AK$3:$AZ$528,11,FALSE)+VLOOKUP($B81,'Raw Stats'!$AK$3:$AZ$528,12,FALSE),0)</f>
        <v>13</v>
      </c>
      <c r="DN81">
        <f>IFERROR(VLOOKUP($B81,'Raw Stats'!$AK$3:$AZ$528,13,FALSE)+VLOOKUP($B81,'Raw Stats'!$AK$3:$AZ$528,14,FALSE),0)</f>
        <v>0</v>
      </c>
      <c r="DO81">
        <f>IFERROR(VLOOKUP($B81,'Raw Stats'!$AK$3:$AZ$528,15,FALSE),0)</f>
        <v>10</v>
      </c>
      <c r="DP81">
        <f>IFERROR(VLOOKUP($B81,'Raw Stats'!$AK$3:$AZ$528,16,FALSE),0)</f>
        <v>211</v>
      </c>
      <c r="DR81">
        <f>IFERROR(VLOOKUP($B81,'Raw Stats'!$S$3:$AH$528,3,FALSE),0)</f>
        <v>76</v>
      </c>
      <c r="DS81">
        <f>IFERROR(VLOOKUP($B81,'Raw Stats'!$S$3:$AH$528,4,FALSE),0)</f>
        <v>28</v>
      </c>
      <c r="DT81">
        <f>IFERROR(VLOOKUP($B81,'Raw Stats'!$S$3:$AH$528,5,FALSE),0)</f>
        <v>27</v>
      </c>
      <c r="DU81">
        <f>IFERROR(VLOOKUP($B81,'Raw Stats'!$S$3:$AH$528,6,FALSE),0)</f>
        <v>55</v>
      </c>
      <c r="DV81">
        <f>IFERROR(VLOOKUP($B81,'Raw Stats'!$S$3:$AH$528,7,FALSE),0)</f>
        <v>5</v>
      </c>
      <c r="DW81">
        <f>IFERROR(VLOOKUP($B81,'Raw Stats'!$S$3:$AH$528,8,FALSE),0)</f>
        <v>58</v>
      </c>
      <c r="DX81">
        <f>IFERROR(VLOOKUP($B81,'Raw Stats'!$S$3:$AH$528,9,FALSE),0)</f>
        <v>143</v>
      </c>
      <c r="DY81">
        <f>IFERROR(VLOOKUP($B81,'Raw Stats'!$S$3:$AH$528,10,FALSE),0)</f>
        <v>29</v>
      </c>
      <c r="DZ81">
        <f>IFERROR(VLOOKUP($B81,'Raw Stats'!$S$3:$AH$528,11,FALSE)+VLOOKUP($B81,'Raw Stats'!$S$3:$AH$528,12,FALSE),0)</f>
        <v>17</v>
      </c>
      <c r="EA81">
        <f>IFERROR(VLOOKUP($B81,'Raw Stats'!$S$3:$AH$528,13,FALSE)+VLOOKUP($B81,'Raw Stats'!$S$3:$AH$528,14,FALSE),0)</f>
        <v>0</v>
      </c>
      <c r="EB81">
        <f>IFERROR(VLOOKUP($B81,'Raw Stats'!$S$3:$AH$528,15,FALSE),0)</f>
        <v>5</v>
      </c>
      <c r="EC81">
        <f>IFERROR(VLOOKUP($B81,'Raw Stats'!$S$3:$AH$528,16,FALSE),0)</f>
        <v>248</v>
      </c>
    </row>
    <row r="82" spans="1:133" x14ac:dyDescent="0.2">
      <c r="A82" s="33">
        <f>IFERROR(VLOOKUP(B82,Sheet2!$W$1:$X$300,2,FALSE),301)</f>
        <v>120</v>
      </c>
      <c r="B82" t="s">
        <v>265</v>
      </c>
      <c r="C82">
        <f t="shared" si="5"/>
        <v>0.90476571063652289</v>
      </c>
      <c r="D82">
        <f t="shared" si="6"/>
        <v>0.65797067956276378</v>
      </c>
      <c r="E82">
        <f t="shared" si="7"/>
        <v>0</v>
      </c>
      <c r="F82">
        <f t="shared" si="8"/>
        <v>0</v>
      </c>
      <c r="G82">
        <f t="shared" si="9"/>
        <v>0</v>
      </c>
      <c r="H82">
        <v>0.98</v>
      </c>
      <c r="J82">
        <f>BS82*'Value Calculations'!$D$3</f>
        <v>9.3779148583988725</v>
      </c>
      <c r="K82">
        <f>BT82*'Value Calculations'!$D$4</f>
        <v>8.4659303051608976</v>
      </c>
      <c r="L82">
        <f>BU82*'Value Calculations'!$D$5</f>
        <v>13.001567147593155</v>
      </c>
      <c r="M82">
        <f>BV82*'Value Calculations'!$D$6</f>
        <v>3.1266232979840716</v>
      </c>
      <c r="N82">
        <f>BW82*'Value Calculations'!$D$7</f>
        <v>3.2517404510199337</v>
      </c>
      <c r="O82">
        <f>BX82*'Value Calculations'!$D$8</f>
        <v>6.1826649886624221</v>
      </c>
      <c r="P82">
        <f>BY82*'Value Calculations'!$D$9</f>
        <v>1.385477580712684</v>
      </c>
      <c r="Q82">
        <f>BZ82*'Value Calculations'!$D$10</f>
        <v>1.8265823703810236</v>
      </c>
      <c r="R82">
        <f>CA82*'Value Calculations'!$D$11</f>
        <v>5.9442848881496246</v>
      </c>
      <c r="S82">
        <f>CB82*'Value Calculations'!$D$12</f>
        <v>2.441648218768242</v>
      </c>
      <c r="T82">
        <f>CC82*'Value Calculations'!$D$13</f>
        <v>13.757759901544819</v>
      </c>
      <c r="V82">
        <f>CF82*'Value Calculations'!$D$3</f>
        <v>4.8928251435124546</v>
      </c>
      <c r="W82">
        <f>CG82*'Value Calculations'!$D$4</f>
        <v>5.5354159687590485</v>
      </c>
      <c r="X82">
        <f>CH82*'Value Calculations'!$D$5</f>
        <v>7.6948050465347251</v>
      </c>
      <c r="Y82">
        <f>CI82*'Value Calculations'!$D$6</f>
        <v>2.6263635703066202</v>
      </c>
      <c r="Z82">
        <f>CJ82*'Value Calculations'!$D$7</f>
        <v>0.87884877054592803</v>
      </c>
      <c r="AA82">
        <f>CK82*'Value Calculations'!$D$8</f>
        <v>4.0978128413227681</v>
      </c>
      <c r="AB82">
        <f>CL82*'Value Calculations'!$D$9</f>
        <v>1.0076200587001338</v>
      </c>
      <c r="AC82">
        <f>CM82*'Value Calculations'!$D$10</f>
        <v>1.4612658963048188</v>
      </c>
      <c r="AD82">
        <f>CN82*'Value Calculations'!$D$11</f>
        <v>0</v>
      </c>
      <c r="AE82">
        <f>CO82*'Value Calculations'!$D$12</f>
        <v>4.0694136979470699</v>
      </c>
      <c r="AF82">
        <f>CP82*'Value Calculations'!$D$13</f>
        <v>8.529811138957788</v>
      </c>
      <c r="AH82">
        <f>CS82*'Value Calculations'!$D$3</f>
        <v>0</v>
      </c>
      <c r="AI82">
        <f>CT82*'Value Calculations'!$D$4</f>
        <v>0.97683811213394978</v>
      </c>
      <c r="AJ82">
        <f>CU82*'Value Calculations'!$D$5</f>
        <v>1.3266905252646077</v>
      </c>
      <c r="AK82">
        <f>CV82*'Value Calculations'!$D$6</f>
        <v>0.37519479575808856</v>
      </c>
      <c r="AL82">
        <f>CW82*'Value Calculations'!$D$7</f>
        <v>0.17576975410918561</v>
      </c>
      <c r="AM82">
        <f>CX82*'Value Calculations'!$D$8</f>
        <v>0.28756581342615917</v>
      </c>
      <c r="AN82">
        <f>CY82*'Value Calculations'!$D$9</f>
        <v>0.12595250733751673</v>
      </c>
      <c r="AO82">
        <f>CZ82*'Value Calculations'!$D$10</f>
        <v>0.73063294815240942</v>
      </c>
      <c r="AP82">
        <f>DA82*'Value Calculations'!$D$11</f>
        <v>0</v>
      </c>
      <c r="AQ82">
        <f>DB82*'Value Calculations'!$D$12</f>
        <v>0</v>
      </c>
      <c r="AR82">
        <f>DC82*'Value Calculations'!$D$13</f>
        <v>1.3757759901544819</v>
      </c>
      <c r="AT82">
        <f>DF82*'Value Calculations'!$D$3</f>
        <v>0</v>
      </c>
      <c r="AU82">
        <f>DG82*'Value Calculations'!$D$4</f>
        <v>0</v>
      </c>
      <c r="AV82">
        <f>DH82*'Value Calculations'!$D$5</f>
        <v>0</v>
      </c>
      <c r="AW82">
        <f>DI82*'Value Calculations'!$D$6</f>
        <v>0</v>
      </c>
      <c r="AX82">
        <f>DJ82*'Value Calculations'!$D$7</f>
        <v>0</v>
      </c>
      <c r="AY82">
        <f>DK82*'Value Calculations'!$D$8</f>
        <v>0</v>
      </c>
      <c r="AZ82">
        <f>DL82*'Value Calculations'!$D$9</f>
        <v>0</v>
      </c>
      <c r="BA82">
        <f>DM82*'Value Calculations'!$D$10</f>
        <v>0</v>
      </c>
      <c r="BB82">
        <f>DN82*'Value Calculations'!$D$11</f>
        <v>0</v>
      </c>
      <c r="BC82">
        <f>DO82*'Value Calculations'!$D$12</f>
        <v>0</v>
      </c>
      <c r="BD82">
        <f>DP82*'Value Calculations'!$D$13</f>
        <v>0</v>
      </c>
      <c r="BF82">
        <f>DS82*'Value Calculations'!$D$3</f>
        <v>0</v>
      </c>
      <c r="BG82">
        <f>DT82*'Value Calculations'!$D$4</f>
        <v>0</v>
      </c>
      <c r="BH82">
        <f>DU82*'Value Calculations'!$D$5</f>
        <v>0</v>
      </c>
      <c r="BI82">
        <f>DV82*'Value Calculations'!$D$6</f>
        <v>0</v>
      </c>
      <c r="BJ82">
        <f>DW82*'Value Calculations'!$D$7</f>
        <v>0</v>
      </c>
      <c r="BK82">
        <f>DX82*'Value Calculations'!$D$8</f>
        <v>0</v>
      </c>
      <c r="BL82">
        <f>DY82*'Value Calculations'!$D$9</f>
        <v>0</v>
      </c>
      <c r="BM82">
        <f>DZ82*'Value Calculations'!$D$10</f>
        <v>0</v>
      </c>
      <c r="BN82">
        <f>EA82*'Value Calculations'!$D$11</f>
        <v>0</v>
      </c>
      <c r="BO82">
        <f>EB82*'Value Calculations'!$D$12</f>
        <v>0</v>
      </c>
      <c r="BP82">
        <f>EC82*'Value Calculations'!$D$13</f>
        <v>0</v>
      </c>
      <c r="BR82">
        <f>IFERROR(VLOOKUP($B82,'Raw Stats'!$CM$3:$DC$884,3,FALSE),0)</f>
        <v>76</v>
      </c>
      <c r="BS82">
        <f>IFERROR(VLOOKUP($B82,'Raw Stats'!$CM$3:$DC$884,4,FALSE),0)</f>
        <v>23</v>
      </c>
      <c r="BT82">
        <f>IFERROR(VLOOKUP($B82,'Raw Stats'!$CM$3:$DC$884,5,FALSE),0)</f>
        <v>26</v>
      </c>
      <c r="BU82">
        <f>IFERROR(VLOOKUP($B82,'Raw Stats'!$CM$3:$DC$884,6,FALSE),0)</f>
        <v>49</v>
      </c>
      <c r="BV82">
        <f>IFERROR(VLOOKUP($B82,'Raw Stats'!$CM$3:$DC$884,7,FALSE),0)</f>
        <v>25</v>
      </c>
      <c r="BW82">
        <f>IFERROR(VLOOKUP($B82,'Raw Stats'!$CM$3:$DC$884,8,FALSE),0)</f>
        <v>37</v>
      </c>
      <c r="BX82">
        <f>IFERROR(VLOOKUP($B82,'Raw Stats'!$CM$3:$DC$884,9,FALSE),0)</f>
        <v>86</v>
      </c>
      <c r="BY82">
        <f>IFERROR(VLOOKUP($B82,'Raw Stats'!$CM$3:$DC$884,10,FALSE),0)</f>
        <v>11</v>
      </c>
      <c r="BZ82">
        <f>IFERROR(VLOOKUP($B82,'Raw Stats'!$CM$3:$DC$884,11,FALSE)+VLOOKUP($B82,'Raw Stats'!$CM$3:$DC$884,12,FALSE),0)</f>
        <v>5</v>
      </c>
      <c r="CA82">
        <f>IFERROR(VLOOKUP($B82,'Raw Stats'!$CM$3:$DC$884,13,FALSE)+VLOOKUP($B82,'Raw Stats'!$CM$3:$DC$884,14,FALSE),0)</f>
        <v>6</v>
      </c>
      <c r="CB82">
        <f>IFERROR(VLOOKUP($B82,'Raw Stats'!$CM$3:$DC$884,15,FALSE),0)</f>
        <v>3</v>
      </c>
      <c r="CC82">
        <f>IFERROR(VLOOKUP($B82,'Raw Stats'!$CM$3:$DC$884,16,FALSE),0)</f>
        <v>200</v>
      </c>
      <c r="CE82">
        <f>IFERROR(VLOOKUP($B82,'Raw Stats'!$BU$3:$CJ$528,3,FALSE),0)</f>
        <v>62</v>
      </c>
      <c r="CF82">
        <f>IFERROR(VLOOKUP($B82,'Raw Stats'!$BU$3:$CJ$528,4,FALSE),0)</f>
        <v>12</v>
      </c>
      <c r="CG82">
        <f>IFERROR(VLOOKUP($B82,'Raw Stats'!$BU$3:$CJ$5288,5,FALSE),0)</f>
        <v>17</v>
      </c>
      <c r="CH82">
        <f>IFERROR(VLOOKUP($B82,'Raw Stats'!$BU$3:$CJ$528,6,FALSE),0)</f>
        <v>29</v>
      </c>
      <c r="CI82">
        <f>IFERROR(VLOOKUP($B82,'Raw Stats'!$BU$3:$CJ$528,7,FALSE),0)</f>
        <v>21</v>
      </c>
      <c r="CJ82">
        <f>IFERROR(VLOOKUP($B82,'Raw Stats'!$BU$3:$CJ$528,8,FALSE),0)</f>
        <v>10</v>
      </c>
      <c r="CK82">
        <f>IFERROR(VLOOKUP($B82,'Raw Stats'!$BU$3:$CJ$528,9,FALSE),0)</f>
        <v>57</v>
      </c>
      <c r="CL82">
        <f>IFERROR(VLOOKUP($B82,'Raw Stats'!$BU$3:$CJ$528,10,FALSE),0)</f>
        <v>8</v>
      </c>
      <c r="CM82">
        <f>IFERROR(VLOOKUP($B82,'Raw Stats'!$BU$3:$CJ$528,11,FALSE)+VLOOKUP($B82,'Raw Stats'!$BU$3:$CJ$528,12,FALSE),0)</f>
        <v>4</v>
      </c>
      <c r="CN82">
        <f>IFERROR(VLOOKUP($B82,'Raw Stats'!$BU$3:$CJ$528,13,FALSE)+VLOOKUP($B82,'Raw Stats'!$BU$3:$CJ$528,14,FALSE),0)</f>
        <v>0</v>
      </c>
      <c r="CO82">
        <f>IFERROR(VLOOKUP($B82,'Raw Stats'!$BU$3:$CJ$528,15,FALSE),0)</f>
        <v>5</v>
      </c>
      <c r="CP82">
        <f>IFERROR(VLOOKUP($B82,'Raw Stats'!$BU$3:$CJ$528,16,FALSE),0)</f>
        <v>124</v>
      </c>
      <c r="CR82">
        <f>IFERROR(VLOOKUP($B82,'Raw Stats'!$BC$3:$BR$528,3,FALSE),0)</f>
        <v>0</v>
      </c>
      <c r="CS82">
        <f>IFERROR(VLOOKUP($B82,'Raw Stats'!$BC$3:$BR$528,4,FALSE),0)</f>
        <v>0</v>
      </c>
      <c r="CT82">
        <f>IFERROR(VLOOKUP($B82,'Raw Stats'!$BC$3:$BR$5288,5,FALSE),0)</f>
        <v>3</v>
      </c>
      <c r="CU82">
        <f>IFERROR(VLOOKUP($B82,'Raw Stats'!$BC$3:$BR$52888,6,FALSE),0)</f>
        <v>5</v>
      </c>
      <c r="CV82">
        <f>IFERROR(VLOOKUP($B82,'Raw Stats'!$BC$3:$BR$5288,7,FALSE),0)</f>
        <v>3</v>
      </c>
      <c r="CW82">
        <f>IFERROR(VLOOKUP($B82,'Raw Stats'!$BC$3:$BR$5288,8,FALSE),0)</f>
        <v>2</v>
      </c>
      <c r="CX82">
        <f>IFERROR(VLOOKUP($B82,'Raw Stats'!$BC$3:$BR$5288,9,FALSE),0)</f>
        <v>4</v>
      </c>
      <c r="CY82">
        <f>IFERROR(VLOOKUP($B82,'Raw Stats'!$BC$3:$BR$5288,10,FALSE),0)</f>
        <v>1</v>
      </c>
      <c r="CZ82">
        <f>IFERROR(VLOOKUP($B82,'Raw Stats'!$BC$3:$BR$5288,11,FALSE)+VLOOKUP($B82,'Raw Stats'!$BC$3:$BR$5288,12,FALSE),0)</f>
        <v>2</v>
      </c>
      <c r="DA82">
        <f>IFERROR(VLOOKUP($B82,'Raw Stats'!$BC$3:$BR$5288,13,FALSE)+VLOOKUP($B82,'Raw Stats'!$BC$3:$BR$5288,14,FALSE),0)</f>
        <v>0</v>
      </c>
      <c r="DB82">
        <f>IFERROR(VLOOKUP($B82,'Raw Stats'!$BC$3:$BR$5288,15,FALSE),0)</f>
        <v>0</v>
      </c>
      <c r="DC82">
        <f>IFERROR(VLOOKUP($B82,'Raw Stats'!$BC$3:$BR$5288,16,FALSE),0)</f>
        <v>20</v>
      </c>
      <c r="DE82">
        <f>IFERROR(VLOOKUP($B82,'Raw Stats'!$AK$3:$AZ$528,3,FALSE),0)</f>
        <v>0</v>
      </c>
      <c r="DF82">
        <f>IFERROR(VLOOKUP($B82,'Raw Stats'!$AK$3:$AZ$528,4,FALSE),0)</f>
        <v>0</v>
      </c>
      <c r="DG82">
        <f>IFERROR(VLOOKUP($B82,'Raw Stats'!$AK$3:$AZ$528,5,FALSE),0)</f>
        <v>0</v>
      </c>
      <c r="DH82">
        <f>IFERROR(VLOOKUP($B82,'Raw Stats'!$AK$3:$AZ$528,6,FALSE),0)</f>
        <v>0</v>
      </c>
      <c r="DI82">
        <f>IFERROR(VLOOKUP($B82,'Raw Stats'!$AK$3:$AZ$528,7,FALSE),0)</f>
        <v>0</v>
      </c>
      <c r="DJ82">
        <f>IFERROR(VLOOKUP($B82,'Raw Stats'!$AK$3:$AZ$528,8,FALSE),0)</f>
        <v>0</v>
      </c>
      <c r="DK82">
        <f>IFERROR(VLOOKUP($B82,'Raw Stats'!$AK$3:$AZ$528,9,FALSE),0)</f>
        <v>0</v>
      </c>
      <c r="DL82">
        <f>IFERROR(VLOOKUP($B82,'Raw Stats'!$AK$3:$AZ$528,10,FALSE),0)</f>
        <v>0</v>
      </c>
      <c r="DM82">
        <f>IFERROR(VLOOKUP($B82,'Raw Stats'!$AK$3:$AZ$528,11,FALSE)+VLOOKUP($B82,'Raw Stats'!$AK$3:$AZ$528,12,FALSE),0)</f>
        <v>0</v>
      </c>
      <c r="DN82">
        <f>IFERROR(VLOOKUP($B82,'Raw Stats'!$AK$3:$AZ$528,13,FALSE)+VLOOKUP($B82,'Raw Stats'!$AK$3:$AZ$528,14,FALSE),0)</f>
        <v>0</v>
      </c>
      <c r="DO82">
        <f>IFERROR(VLOOKUP($B82,'Raw Stats'!$AK$3:$AZ$528,15,FALSE),0)</f>
        <v>0</v>
      </c>
      <c r="DP82">
        <f>IFERROR(VLOOKUP($B82,'Raw Stats'!$AK$3:$AZ$528,16,FALSE),0)</f>
        <v>0</v>
      </c>
      <c r="DR82">
        <f>IFERROR(VLOOKUP($B82,'Raw Stats'!$S$3:$AH$528,3,FALSE),0)</f>
        <v>0</v>
      </c>
      <c r="DS82">
        <f>IFERROR(VLOOKUP($B82,'Raw Stats'!$S$3:$AH$528,4,FALSE),0)</f>
        <v>0</v>
      </c>
      <c r="DT82">
        <f>IFERROR(VLOOKUP($B82,'Raw Stats'!$S$3:$AH$528,5,FALSE),0)</f>
        <v>0</v>
      </c>
      <c r="DU82">
        <f>IFERROR(VLOOKUP($B82,'Raw Stats'!$S$3:$AH$528,6,FALSE),0)</f>
        <v>0</v>
      </c>
      <c r="DV82">
        <f>IFERROR(VLOOKUP($B82,'Raw Stats'!$S$3:$AH$528,7,FALSE),0)</f>
        <v>0</v>
      </c>
      <c r="DW82">
        <f>IFERROR(VLOOKUP($B82,'Raw Stats'!$S$3:$AH$528,8,FALSE),0)</f>
        <v>0</v>
      </c>
      <c r="DX82">
        <f>IFERROR(VLOOKUP($B82,'Raw Stats'!$S$3:$AH$528,9,FALSE),0)</f>
        <v>0</v>
      </c>
      <c r="DY82">
        <f>IFERROR(VLOOKUP($B82,'Raw Stats'!$S$3:$AH$528,10,FALSE),0)</f>
        <v>0</v>
      </c>
      <c r="DZ82">
        <f>IFERROR(VLOOKUP($B82,'Raw Stats'!$S$3:$AH$528,11,FALSE)+VLOOKUP($B82,'Raw Stats'!$S$3:$AH$528,12,FALSE),0)</f>
        <v>0</v>
      </c>
      <c r="EA82">
        <f>IFERROR(VLOOKUP($B82,'Raw Stats'!$S$3:$AH$528,13,FALSE)+VLOOKUP($B82,'Raw Stats'!$S$3:$AH$528,14,FALSE),0)</f>
        <v>0</v>
      </c>
      <c r="EB82">
        <f>IFERROR(VLOOKUP($B82,'Raw Stats'!$S$3:$AH$528,15,FALSE),0)</f>
        <v>0</v>
      </c>
      <c r="EC82">
        <f>IFERROR(VLOOKUP($B82,'Raw Stats'!$S$3:$AH$528,16,FALSE),0)</f>
        <v>0</v>
      </c>
    </row>
    <row r="83" spans="1:133" x14ac:dyDescent="0.2">
      <c r="A83">
        <f>IFERROR(VLOOKUP(B83,Sheet2!$W$1:$X$300,2,FALSE),301)</f>
        <v>80</v>
      </c>
      <c r="B83" t="s">
        <v>69</v>
      </c>
      <c r="C83">
        <f t="shared" si="5"/>
        <v>0.87635857231556735</v>
      </c>
      <c r="D83">
        <f t="shared" si="6"/>
        <v>1.081292397572609</v>
      </c>
      <c r="E83">
        <f t="shared" si="7"/>
        <v>0.93352165288197286</v>
      </c>
      <c r="F83">
        <f t="shared" si="8"/>
        <v>1.0600666696517784</v>
      </c>
      <c r="G83">
        <f t="shared" si="9"/>
        <v>1.174188979462083</v>
      </c>
      <c r="H83">
        <v>0.98</v>
      </c>
      <c r="J83">
        <f>BS83*'Value Calculations'!$D$3</f>
        <v>7.7469731438947198</v>
      </c>
      <c r="K83">
        <f>BT83*'Value Calculations'!$D$4</f>
        <v>12.373282753696698</v>
      </c>
      <c r="L83">
        <f>BU83*'Value Calculations'!$D$5</f>
        <v>15.124271988016528</v>
      </c>
      <c r="M83">
        <f>BV83*'Value Calculations'!$D$6</f>
        <v>-2.1261038426291687</v>
      </c>
      <c r="N83">
        <f>BW83*'Value Calculations'!$D$7</f>
        <v>1.0546185246551136</v>
      </c>
      <c r="O83">
        <f>BX83*'Value Calculations'!$D$8</f>
        <v>6.1107735353058823</v>
      </c>
      <c r="P83">
        <f>BY83*'Value Calculations'!$D$9</f>
        <v>3.5266702054504684</v>
      </c>
      <c r="Q83">
        <f>BZ83*'Value Calculations'!$D$10</f>
        <v>8.7675953778289131</v>
      </c>
      <c r="R83">
        <f>CA83*'Value Calculations'!$D$11</f>
        <v>0</v>
      </c>
      <c r="S83">
        <f>CB83*'Value Calculations'!$D$12</f>
        <v>3.2555309583576562</v>
      </c>
      <c r="T83">
        <f>CC83*'Value Calculations'!$D$13</f>
        <v>16.027790285299716</v>
      </c>
      <c r="V83">
        <f>CF83*'Value Calculations'!$D$3</f>
        <v>13.455269144659251</v>
      </c>
      <c r="W83">
        <f>CG83*'Value Calculations'!$D$4</f>
        <v>12.047670049652048</v>
      </c>
      <c r="X83">
        <f>CH83*'Value Calculations'!$D$5</f>
        <v>18.573667353704508</v>
      </c>
      <c r="Y83">
        <f>CI83*'Value Calculations'!$D$6</f>
        <v>0</v>
      </c>
      <c r="Z83">
        <f>CJ83*'Value Calculations'!$D$7</f>
        <v>1.5819277869826704</v>
      </c>
      <c r="AA83">
        <f>CK83*'Value Calculations'!$D$8</f>
        <v>6.1107735353058823</v>
      </c>
      <c r="AB83">
        <f>CL83*'Value Calculations'!$D$9</f>
        <v>3.6526227127879851</v>
      </c>
      <c r="AC83">
        <f>CM83*'Value Calculations'!$D$10</f>
        <v>8.402278903752709</v>
      </c>
      <c r="AD83">
        <f>CN83*'Value Calculations'!$D$11</f>
        <v>1.9814282960498748</v>
      </c>
      <c r="AE83">
        <f>CO83*'Value Calculations'!$D$12</f>
        <v>3.2555309583576562</v>
      </c>
      <c r="AF83">
        <f>CP83*'Value Calculations'!$D$13</f>
        <v>19.604807859701367</v>
      </c>
      <c r="AH83">
        <f>CS83*'Value Calculations'!$D$3</f>
        <v>6.9315022866426439</v>
      </c>
      <c r="AI83">
        <f>CT83*'Value Calculations'!$D$4</f>
        <v>4.5585778566250994</v>
      </c>
      <c r="AJ83">
        <f>CU83*'Value Calculations'!$D$5</f>
        <v>8.2254812566405686</v>
      </c>
      <c r="AK83">
        <f>CV83*'Value Calculations'!$D$6</f>
        <v>-0.25012986383872571</v>
      </c>
      <c r="AL83">
        <f>CW83*'Value Calculations'!$D$7</f>
        <v>2.1092370493102273</v>
      </c>
      <c r="AM83">
        <f>CX83*'Value Calculations'!$D$8</f>
        <v>2.7318752275485121</v>
      </c>
      <c r="AN83">
        <f>CY83*'Value Calculations'!$D$9</f>
        <v>1.6373825953877175</v>
      </c>
      <c r="AO83">
        <f>CZ83*'Value Calculations'!$D$10</f>
        <v>5.1144306370668655</v>
      </c>
      <c r="AP83">
        <f>DA83*'Value Calculations'!$D$11</f>
        <v>0.9907141480249374</v>
      </c>
      <c r="AQ83">
        <f>DB83*'Value Calculations'!$D$12</f>
        <v>2.441648218768242</v>
      </c>
      <c r="AR83">
        <f>DC83*'Value Calculations'!$D$13</f>
        <v>10.318319926158615</v>
      </c>
      <c r="AT83">
        <f>DF83*'Value Calculations'!$D$3</f>
        <v>12.232062858781138</v>
      </c>
      <c r="AU83">
        <f>DG83*'Value Calculations'!$D$4</f>
        <v>11.070831937518097</v>
      </c>
      <c r="AV83">
        <f>DH83*'Value Calculations'!$D$5</f>
        <v>16.981638723386979</v>
      </c>
      <c r="AW83">
        <f>DI83*'Value Calculations'!$D$6</f>
        <v>1.2506493191936285</v>
      </c>
      <c r="AX83">
        <f>DJ83*'Value Calculations'!$D$7</f>
        <v>2.2850068034194129</v>
      </c>
      <c r="AY83">
        <f>DK83*'Value Calculations'!$D$8</f>
        <v>6.0388820819493425</v>
      </c>
      <c r="AZ83">
        <f>DL83*'Value Calculations'!$D$9</f>
        <v>4.156432742138052</v>
      </c>
      <c r="BA83">
        <f>DM83*'Value Calculations'!$D$10</f>
        <v>9.1329118519051171</v>
      </c>
      <c r="BB83">
        <f>DN83*'Value Calculations'!$D$11</f>
        <v>0</v>
      </c>
      <c r="BC83">
        <f>DO83*'Value Calculations'!$D$12</f>
        <v>6.5110619167153123</v>
      </c>
      <c r="BD83">
        <f>DP83*'Value Calculations'!$D$13</f>
        <v>17.265988676438749</v>
      </c>
      <c r="BF83">
        <f>DS83*'Value Calculations'!$D$3</f>
        <v>15.086210859163403</v>
      </c>
      <c r="BG83">
        <f>DT83*'Value Calculations'!$D$4</f>
        <v>11.722057345607396</v>
      </c>
      <c r="BH83">
        <f>DU83*'Value Calculations'!$D$5</f>
        <v>19.369681668863272</v>
      </c>
      <c r="BI83">
        <f>DV83*'Value Calculations'!$D$6</f>
        <v>-0.37519479575808856</v>
      </c>
      <c r="BJ83">
        <f>DW83*'Value Calculations'!$D$7</f>
        <v>1.4061580328734848</v>
      </c>
      <c r="BK83">
        <f>DX83*'Value Calculations'!$D$8</f>
        <v>6.1826649886624221</v>
      </c>
      <c r="BL83">
        <f>DY83*'Value Calculations'!$D$9</f>
        <v>3.9045277274630186</v>
      </c>
      <c r="BM83">
        <f>DZ83*'Value Calculations'!$D$10</f>
        <v>9.4982283259813229</v>
      </c>
      <c r="BN83">
        <f>EA83*'Value Calculations'!$D$11</f>
        <v>2.9721424440748123</v>
      </c>
      <c r="BO83">
        <f>EB83*'Value Calculations'!$D$12</f>
        <v>7.3249446563047265</v>
      </c>
      <c r="BP83">
        <f>EC83*'Value Calculations'!$D$13</f>
        <v>19.192075062655022</v>
      </c>
      <c r="BR83">
        <f>IFERROR(VLOOKUP($B83,'Raw Stats'!$CM$3:$DC$884,3,FALSE),0)</f>
        <v>82</v>
      </c>
      <c r="BS83">
        <f>IFERROR(VLOOKUP($B83,'Raw Stats'!$CM$3:$DC$884,4,FALSE),0)</f>
        <v>19</v>
      </c>
      <c r="BT83">
        <f>IFERROR(VLOOKUP($B83,'Raw Stats'!$CM$3:$DC$884,5,FALSE),0)</f>
        <v>38</v>
      </c>
      <c r="BU83">
        <f>IFERROR(VLOOKUP($B83,'Raw Stats'!$CM$3:$DC$884,6,FALSE),0)</f>
        <v>57</v>
      </c>
      <c r="BV83">
        <f>IFERROR(VLOOKUP($B83,'Raw Stats'!$CM$3:$DC$884,7,FALSE),0)</f>
        <v>-17</v>
      </c>
      <c r="BW83">
        <f>IFERROR(VLOOKUP($B83,'Raw Stats'!$CM$3:$DC$884,8,FALSE),0)</f>
        <v>12</v>
      </c>
      <c r="BX83">
        <f>IFERROR(VLOOKUP($B83,'Raw Stats'!$CM$3:$DC$884,9,FALSE),0)</f>
        <v>85</v>
      </c>
      <c r="BY83">
        <f>IFERROR(VLOOKUP($B83,'Raw Stats'!$CM$3:$DC$884,10,FALSE),0)</f>
        <v>28</v>
      </c>
      <c r="BZ83">
        <f>IFERROR(VLOOKUP($B83,'Raw Stats'!$CM$3:$DC$884,11,FALSE)+VLOOKUP($B83,'Raw Stats'!$CM$3:$DC$884,12,FALSE),0)</f>
        <v>24</v>
      </c>
      <c r="CA83">
        <f>IFERROR(VLOOKUP($B83,'Raw Stats'!$CM$3:$DC$884,13,FALSE)+VLOOKUP($B83,'Raw Stats'!$CM$3:$DC$884,14,FALSE),0)</f>
        <v>0</v>
      </c>
      <c r="CB83">
        <f>IFERROR(VLOOKUP($B83,'Raw Stats'!$CM$3:$DC$884,15,FALSE),0)</f>
        <v>4</v>
      </c>
      <c r="CC83">
        <f>IFERROR(VLOOKUP($B83,'Raw Stats'!$CM$3:$DC$884,16,FALSE),0)</f>
        <v>233</v>
      </c>
      <c r="CE83">
        <f>IFERROR(VLOOKUP($B83,'Raw Stats'!$BU$3:$CJ$528,3,FALSE),0)</f>
        <v>82</v>
      </c>
      <c r="CF83">
        <f>IFERROR(VLOOKUP($B83,'Raw Stats'!$BU$3:$CJ$528,4,FALSE),0)</f>
        <v>33</v>
      </c>
      <c r="CG83">
        <f>IFERROR(VLOOKUP($B83,'Raw Stats'!$BU$3:$CJ$5288,5,FALSE),0)</f>
        <v>37</v>
      </c>
      <c r="CH83">
        <f>IFERROR(VLOOKUP($B83,'Raw Stats'!$BU$3:$CJ$528,6,FALSE),0)</f>
        <v>70</v>
      </c>
      <c r="CI83">
        <f>IFERROR(VLOOKUP($B83,'Raw Stats'!$BU$3:$CJ$528,7,FALSE),0)</f>
        <v>0</v>
      </c>
      <c r="CJ83">
        <f>IFERROR(VLOOKUP($B83,'Raw Stats'!$BU$3:$CJ$528,8,FALSE),0)</f>
        <v>18</v>
      </c>
      <c r="CK83">
        <f>IFERROR(VLOOKUP($B83,'Raw Stats'!$BU$3:$CJ$528,9,FALSE),0)</f>
        <v>85</v>
      </c>
      <c r="CL83">
        <f>IFERROR(VLOOKUP($B83,'Raw Stats'!$BU$3:$CJ$528,10,FALSE),0)</f>
        <v>29</v>
      </c>
      <c r="CM83">
        <f>IFERROR(VLOOKUP($B83,'Raw Stats'!$BU$3:$CJ$528,11,FALSE)+VLOOKUP($B83,'Raw Stats'!$BU$3:$CJ$528,12,FALSE),0)</f>
        <v>23</v>
      </c>
      <c r="CN83">
        <f>IFERROR(VLOOKUP($B83,'Raw Stats'!$BU$3:$CJ$528,13,FALSE)+VLOOKUP($B83,'Raw Stats'!$BU$3:$CJ$528,14,FALSE),0)</f>
        <v>2</v>
      </c>
      <c r="CO83">
        <f>IFERROR(VLOOKUP($B83,'Raw Stats'!$BU$3:$CJ$528,15,FALSE),0)</f>
        <v>4</v>
      </c>
      <c r="CP83">
        <f>IFERROR(VLOOKUP($B83,'Raw Stats'!$BU$3:$CJ$528,16,FALSE),0)</f>
        <v>285</v>
      </c>
      <c r="CR83">
        <f>IFERROR(VLOOKUP($B83,'Raw Stats'!$BC$3:$BR$528,3,FALSE),0)</f>
        <v>48</v>
      </c>
      <c r="CS83">
        <f>IFERROR(VLOOKUP($B83,'Raw Stats'!$BC$3:$BR$528,4,FALSE),0)</f>
        <v>17</v>
      </c>
      <c r="CT83">
        <f>IFERROR(VLOOKUP($B83,'Raw Stats'!$BC$3:$BR$5288,5,FALSE),0)</f>
        <v>14</v>
      </c>
      <c r="CU83">
        <f>IFERROR(VLOOKUP($B83,'Raw Stats'!$BC$3:$BR$52888,6,FALSE),0)</f>
        <v>31</v>
      </c>
      <c r="CV83">
        <f>IFERROR(VLOOKUP($B83,'Raw Stats'!$BC$3:$BR$5288,7,FALSE),0)</f>
        <v>-2</v>
      </c>
      <c r="CW83">
        <f>IFERROR(VLOOKUP($B83,'Raw Stats'!$BC$3:$BR$5288,8,FALSE),0)</f>
        <v>24</v>
      </c>
      <c r="CX83">
        <f>IFERROR(VLOOKUP($B83,'Raw Stats'!$BC$3:$BR$5288,9,FALSE),0)</f>
        <v>38</v>
      </c>
      <c r="CY83">
        <f>IFERROR(VLOOKUP($B83,'Raw Stats'!$BC$3:$BR$5288,10,FALSE),0)</f>
        <v>13</v>
      </c>
      <c r="CZ83">
        <f>IFERROR(VLOOKUP($B83,'Raw Stats'!$BC$3:$BR$5288,11,FALSE)+VLOOKUP($B83,'Raw Stats'!$BC$3:$BR$5288,12,FALSE),0)</f>
        <v>14</v>
      </c>
      <c r="DA83">
        <f>IFERROR(VLOOKUP($B83,'Raw Stats'!$BC$3:$BR$5288,13,FALSE)+VLOOKUP($B83,'Raw Stats'!$BC$3:$BR$5288,14,FALSE),0)</f>
        <v>1</v>
      </c>
      <c r="DB83">
        <f>IFERROR(VLOOKUP($B83,'Raw Stats'!$BC$3:$BR$5288,15,FALSE),0)</f>
        <v>3</v>
      </c>
      <c r="DC83">
        <f>IFERROR(VLOOKUP($B83,'Raw Stats'!$BC$3:$BR$5288,16,FALSE),0)</f>
        <v>150</v>
      </c>
      <c r="DE83">
        <f>IFERROR(VLOOKUP($B83,'Raw Stats'!$AK$3:$AZ$528,3,FALSE),0)</f>
        <v>82</v>
      </c>
      <c r="DF83">
        <f>IFERROR(VLOOKUP($B83,'Raw Stats'!$AK$3:$AZ$528,4,FALSE),0)</f>
        <v>30</v>
      </c>
      <c r="DG83">
        <f>IFERROR(VLOOKUP($B83,'Raw Stats'!$AK$3:$AZ$528,5,FALSE),0)</f>
        <v>34</v>
      </c>
      <c r="DH83">
        <f>IFERROR(VLOOKUP($B83,'Raw Stats'!$AK$3:$AZ$528,6,FALSE),0)</f>
        <v>64</v>
      </c>
      <c r="DI83">
        <f>IFERROR(VLOOKUP($B83,'Raw Stats'!$AK$3:$AZ$528,7,FALSE),0)</f>
        <v>10</v>
      </c>
      <c r="DJ83">
        <f>IFERROR(VLOOKUP($B83,'Raw Stats'!$AK$3:$AZ$528,8,FALSE),0)</f>
        <v>26</v>
      </c>
      <c r="DK83">
        <f>IFERROR(VLOOKUP($B83,'Raw Stats'!$AK$3:$AZ$528,9,FALSE),0)</f>
        <v>84</v>
      </c>
      <c r="DL83">
        <f>IFERROR(VLOOKUP($B83,'Raw Stats'!$AK$3:$AZ$528,10,FALSE),0)</f>
        <v>33</v>
      </c>
      <c r="DM83">
        <f>IFERROR(VLOOKUP($B83,'Raw Stats'!$AK$3:$AZ$528,11,FALSE)+VLOOKUP($B83,'Raw Stats'!$AK$3:$AZ$528,12,FALSE),0)</f>
        <v>25</v>
      </c>
      <c r="DN83">
        <f>IFERROR(VLOOKUP($B83,'Raw Stats'!$AK$3:$AZ$528,13,FALSE)+VLOOKUP($B83,'Raw Stats'!$AK$3:$AZ$528,14,FALSE),0)</f>
        <v>0</v>
      </c>
      <c r="DO83">
        <f>IFERROR(VLOOKUP($B83,'Raw Stats'!$AK$3:$AZ$528,15,FALSE),0)</f>
        <v>8</v>
      </c>
      <c r="DP83">
        <f>IFERROR(VLOOKUP($B83,'Raw Stats'!$AK$3:$AZ$528,16,FALSE),0)</f>
        <v>251</v>
      </c>
      <c r="DR83">
        <f>IFERROR(VLOOKUP($B83,'Raw Stats'!$S$3:$AH$528,3,FALSE),0)</f>
        <v>82</v>
      </c>
      <c r="DS83">
        <f>IFERROR(VLOOKUP($B83,'Raw Stats'!$S$3:$AH$528,4,FALSE),0)</f>
        <v>37</v>
      </c>
      <c r="DT83">
        <f>IFERROR(VLOOKUP($B83,'Raw Stats'!$S$3:$AH$528,5,FALSE),0)</f>
        <v>36</v>
      </c>
      <c r="DU83">
        <f>IFERROR(VLOOKUP($B83,'Raw Stats'!$S$3:$AH$528,6,FALSE),0)</f>
        <v>73</v>
      </c>
      <c r="DV83">
        <f>IFERROR(VLOOKUP($B83,'Raw Stats'!$S$3:$AH$528,7,FALSE),0)</f>
        <v>-3</v>
      </c>
      <c r="DW83">
        <f>IFERROR(VLOOKUP($B83,'Raw Stats'!$S$3:$AH$528,8,FALSE),0)</f>
        <v>16</v>
      </c>
      <c r="DX83">
        <f>IFERROR(VLOOKUP($B83,'Raw Stats'!$S$3:$AH$528,9,FALSE),0)</f>
        <v>86</v>
      </c>
      <c r="DY83">
        <f>IFERROR(VLOOKUP($B83,'Raw Stats'!$S$3:$AH$528,10,FALSE),0)</f>
        <v>31</v>
      </c>
      <c r="DZ83">
        <f>IFERROR(VLOOKUP($B83,'Raw Stats'!$S$3:$AH$528,11,FALSE)+VLOOKUP($B83,'Raw Stats'!$S$3:$AH$528,12,FALSE),0)</f>
        <v>26</v>
      </c>
      <c r="EA83">
        <f>IFERROR(VLOOKUP($B83,'Raw Stats'!$S$3:$AH$528,13,FALSE)+VLOOKUP($B83,'Raw Stats'!$S$3:$AH$528,14,FALSE),0)</f>
        <v>3</v>
      </c>
      <c r="EB83">
        <f>IFERROR(VLOOKUP($B83,'Raw Stats'!$S$3:$AH$528,15,FALSE),0)</f>
        <v>9</v>
      </c>
      <c r="EC83">
        <f>IFERROR(VLOOKUP($B83,'Raw Stats'!$S$3:$AH$528,16,FALSE),0)</f>
        <v>279</v>
      </c>
    </row>
    <row r="84" spans="1:133" x14ac:dyDescent="0.2">
      <c r="A84">
        <f>IFERROR(VLOOKUP(B84,Sheet2!$W$1:$X$300,2,FALSE),301)</f>
        <v>32</v>
      </c>
      <c r="B84" t="s">
        <v>73</v>
      </c>
      <c r="C84">
        <f t="shared" si="5"/>
        <v>0.8025983716348819</v>
      </c>
      <c r="D84">
        <f t="shared" si="6"/>
        <v>0.98305758432953738</v>
      </c>
      <c r="E84">
        <f t="shared" si="7"/>
        <v>0</v>
      </c>
      <c r="F84">
        <f t="shared" si="8"/>
        <v>0</v>
      </c>
      <c r="G84">
        <f t="shared" si="9"/>
        <v>0</v>
      </c>
      <c r="H84">
        <v>0.98</v>
      </c>
      <c r="J84">
        <f>BS84*'Value Calculations'!$D$3</f>
        <v>5.7082960007645305</v>
      </c>
      <c r="K84">
        <f>BT84*'Value Calculations'!$D$4</f>
        <v>7.8147048970715982</v>
      </c>
      <c r="L84">
        <f>BU84*'Value Calculations'!$D$5</f>
        <v>10.082847992011018</v>
      </c>
      <c r="M84">
        <f>BV84*'Value Calculations'!$D$6</f>
        <v>-0.87545452343553998</v>
      </c>
      <c r="N84">
        <f>BW84*'Value Calculations'!$D$7</f>
        <v>2.9880858198561553</v>
      </c>
      <c r="O84">
        <f>BX84*'Value Calculations'!$D$8</f>
        <v>3.091332494331211</v>
      </c>
      <c r="P84">
        <f>BY84*'Value Calculations'!$D$9</f>
        <v>5.1640528008381859</v>
      </c>
      <c r="Q84">
        <f>BZ84*'Value Calculations'!$D$10</f>
        <v>2.5572153185334328</v>
      </c>
      <c r="R84">
        <f>CA84*'Value Calculations'!$D$11</f>
        <v>0</v>
      </c>
      <c r="S84">
        <f>CB84*'Value Calculations'!$D$12</f>
        <v>1.6277654791788281</v>
      </c>
      <c r="T84">
        <f>CC84*'Value Calculations'!$D$13</f>
        <v>13.207449505483027</v>
      </c>
      <c r="V84">
        <f>CF84*'Value Calculations'!$D$3</f>
        <v>9.7856502870249091</v>
      </c>
      <c r="W84">
        <f>CG84*'Value Calculations'!$D$4</f>
        <v>12.698895457741347</v>
      </c>
      <c r="X84">
        <f>CH84*'Value Calculations'!$D$5</f>
        <v>16.716300618334056</v>
      </c>
      <c r="Y84">
        <f>CI84*'Value Calculations'!$D$6</f>
        <v>2.5012986383872571</v>
      </c>
      <c r="Z84">
        <f>CJ84*'Value Calculations'!$D$7</f>
        <v>2.2850068034194129</v>
      </c>
      <c r="AA84">
        <f>CK84*'Value Calculations'!$D$8</f>
        <v>4.0978128413227681</v>
      </c>
      <c r="AB84">
        <f>CL84*'Value Calculations'!$D$9</f>
        <v>5.6678628301882528</v>
      </c>
      <c r="AC84">
        <f>CM84*'Value Calculations'!$D$10</f>
        <v>6.2103800592954803</v>
      </c>
      <c r="AD84">
        <f>CN84*'Value Calculations'!$D$11</f>
        <v>0</v>
      </c>
      <c r="AE84">
        <f>CO84*'Value Calculations'!$D$12</f>
        <v>4.0694136979470699</v>
      </c>
      <c r="AF84">
        <f>CP84*'Value Calculations'!$D$13</f>
        <v>16.578100681361509</v>
      </c>
      <c r="AH84">
        <f>CS84*'Value Calculations'!$D$3</f>
        <v>0</v>
      </c>
      <c r="AI84">
        <f>CT84*'Value Calculations'!$D$4</f>
        <v>0</v>
      </c>
      <c r="AJ84">
        <f>CU84*'Value Calculations'!$D$5</f>
        <v>0</v>
      </c>
      <c r="AK84">
        <f>CV84*'Value Calculations'!$D$6</f>
        <v>0</v>
      </c>
      <c r="AL84">
        <f>CW84*'Value Calculations'!$D$7</f>
        <v>0</v>
      </c>
      <c r="AM84">
        <f>CX84*'Value Calculations'!$D$8</f>
        <v>0</v>
      </c>
      <c r="AN84">
        <f>CY84*'Value Calculations'!$D$9</f>
        <v>0</v>
      </c>
      <c r="AO84">
        <f>CZ84*'Value Calculations'!$D$10</f>
        <v>0</v>
      </c>
      <c r="AP84">
        <f>DA84*'Value Calculations'!$D$11</f>
        <v>0</v>
      </c>
      <c r="AQ84">
        <f>DB84*'Value Calculations'!$D$12</f>
        <v>0</v>
      </c>
      <c r="AR84">
        <f>DC84*'Value Calculations'!$D$13</f>
        <v>0</v>
      </c>
      <c r="AT84">
        <f>DF84*'Value Calculations'!$D$3</f>
        <v>0</v>
      </c>
      <c r="AU84">
        <f>DG84*'Value Calculations'!$D$4</f>
        <v>0</v>
      </c>
      <c r="AV84">
        <f>DH84*'Value Calculations'!$D$5</f>
        <v>0</v>
      </c>
      <c r="AW84">
        <f>DI84*'Value Calculations'!$D$6</f>
        <v>0</v>
      </c>
      <c r="AX84">
        <f>DJ84*'Value Calculations'!$D$7</f>
        <v>0</v>
      </c>
      <c r="AY84">
        <f>DK84*'Value Calculations'!$D$8</f>
        <v>0</v>
      </c>
      <c r="AZ84">
        <f>DL84*'Value Calculations'!$D$9</f>
        <v>0</v>
      </c>
      <c r="BA84">
        <f>DM84*'Value Calculations'!$D$10</f>
        <v>0</v>
      </c>
      <c r="BB84">
        <f>DN84*'Value Calculations'!$D$11</f>
        <v>0</v>
      </c>
      <c r="BC84">
        <f>DO84*'Value Calculations'!$D$12</f>
        <v>0</v>
      </c>
      <c r="BD84">
        <f>DP84*'Value Calculations'!$D$13</f>
        <v>0</v>
      </c>
      <c r="BF84">
        <f>DS84*'Value Calculations'!$D$3</f>
        <v>0</v>
      </c>
      <c r="BG84">
        <f>DT84*'Value Calculations'!$D$4</f>
        <v>0</v>
      </c>
      <c r="BH84">
        <f>DU84*'Value Calculations'!$D$5</f>
        <v>0</v>
      </c>
      <c r="BI84">
        <f>DV84*'Value Calculations'!$D$6</f>
        <v>0</v>
      </c>
      <c r="BJ84">
        <f>DW84*'Value Calculations'!$D$7</f>
        <v>0</v>
      </c>
      <c r="BK84">
        <f>DX84*'Value Calculations'!$D$8</f>
        <v>0</v>
      </c>
      <c r="BL84">
        <f>DY84*'Value Calculations'!$D$9</f>
        <v>0</v>
      </c>
      <c r="BM84">
        <f>DZ84*'Value Calculations'!$D$10</f>
        <v>0</v>
      </c>
      <c r="BN84">
        <f>EA84*'Value Calculations'!$D$11</f>
        <v>0</v>
      </c>
      <c r="BO84">
        <f>EB84*'Value Calculations'!$D$12</f>
        <v>0</v>
      </c>
      <c r="BP84">
        <f>EC84*'Value Calculations'!$D$13</f>
        <v>0</v>
      </c>
      <c r="BR84">
        <f>IFERROR(VLOOKUP($B84,'Raw Stats'!$CM$3:$DC$884,3,FALSE),0)</f>
        <v>64</v>
      </c>
      <c r="BS84">
        <f>IFERROR(VLOOKUP($B84,'Raw Stats'!$CM$3:$DC$884,4,FALSE),0)</f>
        <v>14</v>
      </c>
      <c r="BT84">
        <f>IFERROR(VLOOKUP($B84,'Raw Stats'!$CM$3:$DC$884,5,FALSE),0)</f>
        <v>24</v>
      </c>
      <c r="BU84">
        <f>IFERROR(VLOOKUP($B84,'Raw Stats'!$CM$3:$DC$884,6,FALSE),0)</f>
        <v>38</v>
      </c>
      <c r="BV84">
        <f>IFERROR(VLOOKUP($B84,'Raw Stats'!$CM$3:$DC$884,7,FALSE),0)</f>
        <v>-7</v>
      </c>
      <c r="BW84">
        <f>IFERROR(VLOOKUP($B84,'Raw Stats'!$CM$3:$DC$884,8,FALSE),0)</f>
        <v>34</v>
      </c>
      <c r="BX84">
        <f>IFERROR(VLOOKUP($B84,'Raw Stats'!$CM$3:$DC$884,9,FALSE),0)</f>
        <v>43</v>
      </c>
      <c r="BY84">
        <f>IFERROR(VLOOKUP($B84,'Raw Stats'!$CM$3:$DC$884,10,FALSE),0)</f>
        <v>41</v>
      </c>
      <c r="BZ84">
        <f>IFERROR(VLOOKUP($B84,'Raw Stats'!$CM$3:$DC$884,11,FALSE)+VLOOKUP($B84,'Raw Stats'!$CM$3:$DC$884,12,FALSE),0)</f>
        <v>7</v>
      </c>
      <c r="CA84">
        <f>IFERROR(VLOOKUP($B84,'Raw Stats'!$CM$3:$DC$884,13,FALSE)+VLOOKUP($B84,'Raw Stats'!$CM$3:$DC$884,14,FALSE),0)</f>
        <v>0</v>
      </c>
      <c r="CB84">
        <f>IFERROR(VLOOKUP($B84,'Raw Stats'!$CM$3:$DC$884,15,FALSE),0)</f>
        <v>2</v>
      </c>
      <c r="CC84">
        <f>IFERROR(VLOOKUP($B84,'Raw Stats'!$CM$3:$DC$884,16,FALSE),0)</f>
        <v>192</v>
      </c>
      <c r="CE84">
        <f>IFERROR(VLOOKUP($B84,'Raw Stats'!$BU$3:$CJ$528,3,FALSE),0)</f>
        <v>82</v>
      </c>
      <c r="CF84">
        <f>IFERROR(VLOOKUP($B84,'Raw Stats'!$BU$3:$CJ$528,4,FALSE),0)</f>
        <v>24</v>
      </c>
      <c r="CG84">
        <f>IFERROR(VLOOKUP($B84,'Raw Stats'!$BU$3:$CJ$5288,5,FALSE),0)</f>
        <v>39</v>
      </c>
      <c r="CH84">
        <f>IFERROR(VLOOKUP($B84,'Raw Stats'!$BU$3:$CJ$528,6,FALSE),0)</f>
        <v>63</v>
      </c>
      <c r="CI84">
        <f>IFERROR(VLOOKUP($B84,'Raw Stats'!$BU$3:$CJ$528,7,FALSE),0)</f>
        <v>20</v>
      </c>
      <c r="CJ84">
        <f>IFERROR(VLOOKUP($B84,'Raw Stats'!$BU$3:$CJ$528,8,FALSE),0)</f>
        <v>26</v>
      </c>
      <c r="CK84">
        <f>IFERROR(VLOOKUP($B84,'Raw Stats'!$BU$3:$CJ$528,9,FALSE),0)</f>
        <v>57</v>
      </c>
      <c r="CL84">
        <f>IFERROR(VLOOKUP($B84,'Raw Stats'!$BU$3:$CJ$528,10,FALSE),0)</f>
        <v>45</v>
      </c>
      <c r="CM84">
        <f>IFERROR(VLOOKUP($B84,'Raw Stats'!$BU$3:$CJ$528,11,FALSE)+VLOOKUP($B84,'Raw Stats'!$BU$3:$CJ$528,12,FALSE),0)</f>
        <v>17</v>
      </c>
      <c r="CN84">
        <f>IFERROR(VLOOKUP($B84,'Raw Stats'!$BU$3:$CJ$528,13,FALSE)+VLOOKUP($B84,'Raw Stats'!$BU$3:$CJ$528,14,FALSE),0)</f>
        <v>0</v>
      </c>
      <c r="CO84">
        <f>IFERROR(VLOOKUP($B84,'Raw Stats'!$BU$3:$CJ$528,15,FALSE),0)</f>
        <v>5</v>
      </c>
      <c r="CP84">
        <f>IFERROR(VLOOKUP($B84,'Raw Stats'!$BU$3:$CJ$528,16,FALSE),0)</f>
        <v>241</v>
      </c>
      <c r="CR84">
        <f>IFERROR(VLOOKUP($B84,'Raw Stats'!$BC$3:$BR$528,3,FALSE),0)</f>
        <v>0</v>
      </c>
      <c r="CS84">
        <f>IFERROR(VLOOKUP($B84,'Raw Stats'!$BC$3:$BR$528,4,FALSE),0)</f>
        <v>0</v>
      </c>
      <c r="CT84">
        <f>IFERROR(VLOOKUP($B84,'Raw Stats'!$BC$3:$BR$5288,5,FALSE),0)</f>
        <v>0</v>
      </c>
      <c r="CU84">
        <f>IFERROR(VLOOKUP($B84,'Raw Stats'!$BC$3:$BR$52888,6,FALSE),0)</f>
        <v>0</v>
      </c>
      <c r="CV84">
        <f>IFERROR(VLOOKUP($B84,'Raw Stats'!$BC$3:$BR$5288,7,FALSE),0)</f>
        <v>0</v>
      </c>
      <c r="CW84">
        <f>IFERROR(VLOOKUP($B84,'Raw Stats'!$BC$3:$BR$5288,8,FALSE),0)</f>
        <v>0</v>
      </c>
      <c r="CX84">
        <f>IFERROR(VLOOKUP($B84,'Raw Stats'!$BC$3:$BR$5288,9,FALSE),0)</f>
        <v>0</v>
      </c>
      <c r="CY84">
        <f>IFERROR(VLOOKUP($B84,'Raw Stats'!$BC$3:$BR$5288,10,FALSE),0)</f>
        <v>0</v>
      </c>
      <c r="CZ84">
        <f>IFERROR(VLOOKUP($B84,'Raw Stats'!$BC$3:$BR$5288,11,FALSE)+VLOOKUP($B84,'Raw Stats'!$BC$3:$BR$5288,12,FALSE),0)</f>
        <v>0</v>
      </c>
      <c r="DA84">
        <f>IFERROR(VLOOKUP($B84,'Raw Stats'!$BC$3:$BR$5288,13,FALSE)+VLOOKUP($B84,'Raw Stats'!$BC$3:$BR$5288,14,FALSE),0)</f>
        <v>0</v>
      </c>
      <c r="DB84">
        <f>IFERROR(VLOOKUP($B84,'Raw Stats'!$BC$3:$BR$5288,15,FALSE),0)</f>
        <v>0</v>
      </c>
      <c r="DC84">
        <f>IFERROR(VLOOKUP($B84,'Raw Stats'!$BC$3:$BR$5288,16,FALSE),0)</f>
        <v>0</v>
      </c>
      <c r="DE84">
        <f>IFERROR(VLOOKUP($B84,'Raw Stats'!$AK$3:$AZ$528,3,FALSE),0)</f>
        <v>0</v>
      </c>
      <c r="DF84">
        <f>IFERROR(VLOOKUP($B84,'Raw Stats'!$AK$3:$AZ$528,4,FALSE),0)</f>
        <v>0</v>
      </c>
      <c r="DG84">
        <f>IFERROR(VLOOKUP($B84,'Raw Stats'!$AK$3:$AZ$528,5,FALSE),0)</f>
        <v>0</v>
      </c>
      <c r="DH84">
        <f>IFERROR(VLOOKUP($B84,'Raw Stats'!$AK$3:$AZ$528,6,FALSE),0)</f>
        <v>0</v>
      </c>
      <c r="DI84">
        <f>IFERROR(VLOOKUP($B84,'Raw Stats'!$AK$3:$AZ$528,7,FALSE),0)</f>
        <v>0</v>
      </c>
      <c r="DJ84">
        <f>IFERROR(VLOOKUP($B84,'Raw Stats'!$AK$3:$AZ$528,8,FALSE),0)</f>
        <v>0</v>
      </c>
      <c r="DK84">
        <f>IFERROR(VLOOKUP($B84,'Raw Stats'!$AK$3:$AZ$528,9,FALSE),0)</f>
        <v>0</v>
      </c>
      <c r="DL84">
        <f>IFERROR(VLOOKUP($B84,'Raw Stats'!$AK$3:$AZ$528,10,FALSE),0)</f>
        <v>0</v>
      </c>
      <c r="DM84">
        <f>IFERROR(VLOOKUP($B84,'Raw Stats'!$AK$3:$AZ$528,11,FALSE)+VLOOKUP($B84,'Raw Stats'!$AK$3:$AZ$528,12,FALSE),0)</f>
        <v>0</v>
      </c>
      <c r="DN84">
        <f>IFERROR(VLOOKUP($B84,'Raw Stats'!$AK$3:$AZ$528,13,FALSE)+VLOOKUP($B84,'Raw Stats'!$AK$3:$AZ$528,14,FALSE),0)</f>
        <v>0</v>
      </c>
      <c r="DO84">
        <f>IFERROR(VLOOKUP($B84,'Raw Stats'!$AK$3:$AZ$528,15,FALSE),0)</f>
        <v>0</v>
      </c>
      <c r="DP84">
        <f>IFERROR(VLOOKUP($B84,'Raw Stats'!$AK$3:$AZ$528,16,FALSE),0)</f>
        <v>0</v>
      </c>
      <c r="DR84">
        <f>IFERROR(VLOOKUP($B84,'Raw Stats'!$S$3:$AH$528,3,FALSE),0)</f>
        <v>0</v>
      </c>
      <c r="DS84">
        <f>IFERROR(VLOOKUP($B84,'Raw Stats'!$S$3:$AH$528,4,FALSE),0)</f>
        <v>0</v>
      </c>
      <c r="DT84">
        <f>IFERROR(VLOOKUP($B84,'Raw Stats'!$S$3:$AH$528,5,FALSE),0)</f>
        <v>0</v>
      </c>
      <c r="DU84">
        <f>IFERROR(VLOOKUP($B84,'Raw Stats'!$S$3:$AH$528,6,FALSE),0)</f>
        <v>0</v>
      </c>
      <c r="DV84">
        <f>IFERROR(VLOOKUP($B84,'Raw Stats'!$S$3:$AH$528,7,FALSE),0)</f>
        <v>0</v>
      </c>
      <c r="DW84">
        <f>IFERROR(VLOOKUP($B84,'Raw Stats'!$S$3:$AH$528,8,FALSE),0)</f>
        <v>0</v>
      </c>
      <c r="DX84">
        <f>IFERROR(VLOOKUP($B84,'Raw Stats'!$S$3:$AH$528,9,FALSE),0)</f>
        <v>0</v>
      </c>
      <c r="DY84">
        <f>IFERROR(VLOOKUP($B84,'Raw Stats'!$S$3:$AH$528,10,FALSE),0)</f>
        <v>0</v>
      </c>
      <c r="DZ84">
        <f>IFERROR(VLOOKUP($B84,'Raw Stats'!$S$3:$AH$528,11,FALSE)+VLOOKUP($B84,'Raw Stats'!$S$3:$AH$528,12,FALSE),0)</f>
        <v>0</v>
      </c>
      <c r="EA84">
        <f>IFERROR(VLOOKUP($B84,'Raw Stats'!$S$3:$AH$528,13,FALSE)+VLOOKUP($B84,'Raw Stats'!$S$3:$AH$528,14,FALSE),0)</f>
        <v>0</v>
      </c>
      <c r="EB84">
        <f>IFERROR(VLOOKUP($B84,'Raw Stats'!$S$3:$AH$528,15,FALSE),0)</f>
        <v>0</v>
      </c>
      <c r="EC84">
        <f>IFERROR(VLOOKUP($B84,'Raw Stats'!$S$3:$AH$528,16,FALSE),0)</f>
        <v>0</v>
      </c>
    </row>
    <row r="85" spans="1:133" x14ac:dyDescent="0.2">
      <c r="A85" s="33">
        <f>IFERROR(VLOOKUP(B85,Sheet2!$W$1:$X$300,2,FALSE),301)</f>
        <v>198</v>
      </c>
      <c r="B85" t="s">
        <v>705</v>
      </c>
      <c r="C85">
        <f t="shared" si="5"/>
        <v>1.0011569945841834</v>
      </c>
      <c r="D85">
        <f t="shared" si="6"/>
        <v>1.0354191423305779</v>
      </c>
      <c r="E85">
        <f t="shared" si="7"/>
        <v>1.168537576994682</v>
      </c>
      <c r="F85">
        <f t="shared" si="8"/>
        <v>1.0846305357696826</v>
      </c>
      <c r="G85">
        <f t="shared" si="9"/>
        <v>1.1172662966923637</v>
      </c>
      <c r="H85">
        <v>0.97</v>
      </c>
      <c r="J85">
        <f>BS85*'Value Calculations'!$D$3</f>
        <v>1.2232062858781136</v>
      </c>
      <c r="K85">
        <f>BT85*'Value Calculations'!$D$4</f>
        <v>8.4659303051608976</v>
      </c>
      <c r="L85">
        <f>BU85*'Value Calculations'!$D$5</f>
        <v>7.6948050465347251</v>
      </c>
      <c r="M85">
        <f>BV85*'Value Calculations'!$D$6</f>
        <v>-1.3757142511129914</v>
      </c>
      <c r="N85">
        <f>BW85*'Value Calculations'!$D$7</f>
        <v>9.4915667218960227</v>
      </c>
      <c r="O85">
        <f>BX85*'Value Calculations'!$D$8</f>
        <v>11.933981257185605</v>
      </c>
      <c r="P85">
        <f>BY85*'Value Calculations'!$D$9</f>
        <v>15.870015924527108</v>
      </c>
      <c r="Q85">
        <f>BZ85*'Value Calculations'!$D$10</f>
        <v>5.4797471111430704</v>
      </c>
      <c r="R85">
        <f>CA85*'Value Calculations'!$D$11</f>
        <v>0.9907141480249374</v>
      </c>
      <c r="S85">
        <f>CB85*'Value Calculations'!$D$12</f>
        <v>0.81388273958941404</v>
      </c>
      <c r="T85">
        <f>CC85*'Value Calculations'!$D$13</f>
        <v>9.4928543320659244</v>
      </c>
      <c r="V85">
        <f>CF85*'Value Calculations'!$D$3</f>
        <v>3.2618834290083032</v>
      </c>
      <c r="W85">
        <f>CG85*'Value Calculations'!$D$4</f>
        <v>7.4890921930269485</v>
      </c>
      <c r="X85">
        <f>CH85*'Value Calculations'!$D$5</f>
        <v>8.2254812566405686</v>
      </c>
      <c r="Y85">
        <f>CI85*'Value Calculations'!$D$6</f>
        <v>0.25012986383872571</v>
      </c>
      <c r="Z85">
        <f>CJ85*'Value Calculations'!$D$7</f>
        <v>12.655422295861364</v>
      </c>
      <c r="AA85">
        <f>CK85*'Value Calculations'!$D$8</f>
        <v>16.319359911934534</v>
      </c>
      <c r="AB85">
        <f>CL85*'Value Calculations'!$D$9</f>
        <v>19.64859114465261</v>
      </c>
      <c r="AC85">
        <f>CM85*'Value Calculations'!$D$10</f>
        <v>4.0184812148382516</v>
      </c>
      <c r="AD85">
        <f>CN85*'Value Calculations'!$D$11</f>
        <v>0.9907141480249374</v>
      </c>
      <c r="AE85">
        <f>CO85*'Value Calculations'!$D$12</f>
        <v>0</v>
      </c>
      <c r="AF85">
        <f>CP85*'Value Calculations'!$D$13</f>
        <v>9.9743759286199936</v>
      </c>
      <c r="AH85">
        <f>CS85*'Value Calculations'!$D$3</f>
        <v>3.6696188576343411</v>
      </c>
      <c r="AI85">
        <f>CT85*'Value Calculations'!$D$4</f>
        <v>6.1866413768483488</v>
      </c>
      <c r="AJ85">
        <f>CU85*'Value Calculations'!$D$5</f>
        <v>7.4294669414818033</v>
      </c>
      <c r="AK85">
        <f>CV85*'Value Calculations'!$D$6</f>
        <v>-0.50025972767745142</v>
      </c>
      <c r="AL85">
        <f>CW85*'Value Calculations'!$D$7</f>
        <v>5.7125170085485326</v>
      </c>
      <c r="AM85">
        <f>CX85*'Value Calculations'!$D$8</f>
        <v>9.4177803897067136</v>
      </c>
      <c r="AN85">
        <f>CY85*'Value Calculations'!$D$9</f>
        <v>11.461678167714023</v>
      </c>
      <c r="AO85">
        <f>CZ85*'Value Calculations'!$D$10</f>
        <v>5.8450635852192754</v>
      </c>
      <c r="AP85">
        <f>DA85*'Value Calculations'!$D$11</f>
        <v>0</v>
      </c>
      <c r="AQ85">
        <f>DB85*'Value Calculations'!$D$12</f>
        <v>0.81388273958941404</v>
      </c>
      <c r="AR85">
        <f>DC85*'Value Calculations'!$D$13</f>
        <v>6.0534143566797205</v>
      </c>
      <c r="AT85">
        <f>DF85*'Value Calculations'!$D$3</f>
        <v>4.8928251435124546</v>
      </c>
      <c r="AU85">
        <f>DG85*'Value Calculations'!$D$4</f>
        <v>10.419606529428798</v>
      </c>
      <c r="AV85">
        <f>DH85*'Value Calculations'!$D$5</f>
        <v>11.674876622328547</v>
      </c>
      <c r="AW85">
        <f>DI85*'Value Calculations'!$D$6</f>
        <v>-1.2506493191936285</v>
      </c>
      <c r="AX85">
        <f>DJ85*'Value Calculations'!$D$7</f>
        <v>8.0854086890225378</v>
      </c>
      <c r="AY85">
        <f>DK85*'Value Calculations'!$D$8</f>
        <v>15.384771018299515</v>
      </c>
      <c r="AZ85">
        <f>DL85*'Value Calculations'!$D$9</f>
        <v>15.995968431864625</v>
      </c>
      <c r="BA85">
        <f>DM85*'Value Calculations'!$D$10</f>
        <v>8.0369624296765032</v>
      </c>
      <c r="BB85">
        <f>DN85*'Value Calculations'!$D$11</f>
        <v>0.9907141480249374</v>
      </c>
      <c r="BC85">
        <f>DO85*'Value Calculations'!$D$12</f>
        <v>0.81388273958941404</v>
      </c>
      <c r="BD85">
        <f>DP85*'Value Calculations'!$D$13</f>
        <v>13.895337500560267</v>
      </c>
      <c r="BF85">
        <f>DS85*'Value Calculations'!$D$3</f>
        <v>3.2618834290083032</v>
      </c>
      <c r="BG85">
        <f>DT85*'Value Calculations'!$D$4</f>
        <v>7.1634794889822988</v>
      </c>
      <c r="BH85">
        <f>DU85*'Value Calculations'!$D$5</f>
        <v>7.960143151587646</v>
      </c>
      <c r="BI85">
        <f>DV85*'Value Calculations'!$D$6</f>
        <v>-0.25012986383872571</v>
      </c>
      <c r="BJ85">
        <f>DW85*'Value Calculations'!$D$7</f>
        <v>7.7338691808041666</v>
      </c>
      <c r="BK85">
        <f>DX85*'Value Calculations'!$D$8</f>
        <v>13.371810324316401</v>
      </c>
      <c r="BL85">
        <f>DY85*'Value Calculations'!$D$9</f>
        <v>15.240253387839523</v>
      </c>
      <c r="BM85">
        <f>DZ85*'Value Calculations'!$D$10</f>
        <v>4.3837976889144565</v>
      </c>
      <c r="BN85">
        <f>EA85*'Value Calculations'!$D$11</f>
        <v>0.9907141480249374</v>
      </c>
      <c r="BO85">
        <f>EB85*'Value Calculations'!$D$12</f>
        <v>0.81388273958941404</v>
      </c>
      <c r="BP85">
        <f>EC85*'Value Calculations'!$D$13</f>
        <v>13.069871906467579</v>
      </c>
      <c r="BR85">
        <f>IFERROR(VLOOKUP($B85,'Raw Stats'!$CM$3:$DC$884,3,FALSE),0)</f>
        <v>70</v>
      </c>
      <c r="BS85">
        <f>IFERROR(VLOOKUP($B85,'Raw Stats'!$CM$3:$DC$884,4,FALSE),0)</f>
        <v>3</v>
      </c>
      <c r="BT85">
        <f>IFERROR(VLOOKUP($B85,'Raw Stats'!$CM$3:$DC$884,5,FALSE),0)</f>
        <v>26</v>
      </c>
      <c r="BU85">
        <f>IFERROR(VLOOKUP($B85,'Raw Stats'!$CM$3:$DC$884,6,FALSE),0)</f>
        <v>29</v>
      </c>
      <c r="BV85">
        <f>IFERROR(VLOOKUP($B85,'Raw Stats'!$CM$3:$DC$884,7,FALSE),0)</f>
        <v>-11</v>
      </c>
      <c r="BW85">
        <f>IFERROR(VLOOKUP($B85,'Raw Stats'!$CM$3:$DC$884,8,FALSE),0)</f>
        <v>108</v>
      </c>
      <c r="BX85">
        <f>IFERROR(VLOOKUP($B85,'Raw Stats'!$CM$3:$DC$884,9,FALSE),0)</f>
        <v>166</v>
      </c>
      <c r="BY85">
        <f>IFERROR(VLOOKUP($B85,'Raw Stats'!$CM$3:$DC$884,10,FALSE),0)</f>
        <v>126</v>
      </c>
      <c r="BZ85">
        <f>IFERROR(VLOOKUP($B85,'Raw Stats'!$CM$3:$DC$884,11,FALSE)+VLOOKUP($B85,'Raw Stats'!$CM$3:$DC$884,12,FALSE),0)</f>
        <v>15</v>
      </c>
      <c r="CA85">
        <f>IFERROR(VLOOKUP($B85,'Raw Stats'!$CM$3:$DC$884,13,FALSE)+VLOOKUP($B85,'Raw Stats'!$CM$3:$DC$884,14,FALSE),0)</f>
        <v>1</v>
      </c>
      <c r="CB85">
        <f>IFERROR(VLOOKUP($B85,'Raw Stats'!$CM$3:$DC$884,15,FALSE),0)</f>
        <v>1</v>
      </c>
      <c r="CC85">
        <f>IFERROR(VLOOKUP($B85,'Raw Stats'!$CM$3:$DC$884,16,FALSE),0)</f>
        <v>138</v>
      </c>
      <c r="CE85">
        <f>IFERROR(VLOOKUP($B85,'Raw Stats'!$BU$3:$CJ$528,3,FALSE),0)</f>
        <v>80</v>
      </c>
      <c r="CF85">
        <f>IFERROR(VLOOKUP($B85,'Raw Stats'!$BU$3:$CJ$528,4,FALSE),0)</f>
        <v>8</v>
      </c>
      <c r="CG85">
        <f>IFERROR(VLOOKUP($B85,'Raw Stats'!$BU$3:$CJ$5288,5,FALSE),0)</f>
        <v>23</v>
      </c>
      <c r="CH85">
        <f>IFERROR(VLOOKUP($B85,'Raw Stats'!$BU$3:$CJ$528,6,FALSE),0)</f>
        <v>31</v>
      </c>
      <c r="CI85">
        <f>IFERROR(VLOOKUP($B85,'Raw Stats'!$BU$3:$CJ$528,7,FALSE),0)</f>
        <v>2</v>
      </c>
      <c r="CJ85">
        <f>IFERROR(VLOOKUP($B85,'Raw Stats'!$BU$3:$CJ$528,8,FALSE),0)</f>
        <v>144</v>
      </c>
      <c r="CK85">
        <f>IFERROR(VLOOKUP($B85,'Raw Stats'!$BU$3:$CJ$528,9,FALSE),0)</f>
        <v>227</v>
      </c>
      <c r="CL85">
        <f>IFERROR(VLOOKUP($B85,'Raw Stats'!$BU$3:$CJ$528,10,FALSE),0)</f>
        <v>156</v>
      </c>
      <c r="CM85">
        <f>IFERROR(VLOOKUP($B85,'Raw Stats'!$BU$3:$CJ$528,11,FALSE)+VLOOKUP($B85,'Raw Stats'!$BU$3:$CJ$528,12,FALSE),0)</f>
        <v>11</v>
      </c>
      <c r="CN85">
        <f>IFERROR(VLOOKUP($B85,'Raw Stats'!$BU$3:$CJ$528,13,FALSE)+VLOOKUP($B85,'Raw Stats'!$BU$3:$CJ$528,14,FALSE),0)</f>
        <v>1</v>
      </c>
      <c r="CO85">
        <f>IFERROR(VLOOKUP($B85,'Raw Stats'!$BU$3:$CJ$528,15,FALSE),0)</f>
        <v>0</v>
      </c>
      <c r="CP85">
        <f>IFERROR(VLOOKUP($B85,'Raw Stats'!$BU$3:$CJ$528,16,FALSE),0)</f>
        <v>145</v>
      </c>
      <c r="CR85">
        <f>IFERROR(VLOOKUP($B85,'Raw Stats'!$BC$3:$BR$528,3,FALSE),0)</f>
        <v>48</v>
      </c>
      <c r="CS85">
        <f>IFERROR(VLOOKUP($B85,'Raw Stats'!$BC$3:$BR$528,4,FALSE),0)</f>
        <v>9</v>
      </c>
      <c r="CT85">
        <f>IFERROR(VLOOKUP($B85,'Raw Stats'!$BC$3:$BR$5288,5,FALSE),0)</f>
        <v>19</v>
      </c>
      <c r="CU85">
        <f>IFERROR(VLOOKUP($B85,'Raw Stats'!$BC$3:$BR$52888,6,FALSE),0)</f>
        <v>28</v>
      </c>
      <c r="CV85">
        <f>IFERROR(VLOOKUP($B85,'Raw Stats'!$BC$3:$BR$5288,7,FALSE),0)</f>
        <v>-4</v>
      </c>
      <c r="CW85">
        <f>IFERROR(VLOOKUP($B85,'Raw Stats'!$BC$3:$BR$5288,8,FALSE),0)</f>
        <v>65</v>
      </c>
      <c r="CX85">
        <f>IFERROR(VLOOKUP($B85,'Raw Stats'!$BC$3:$BR$5288,9,FALSE),0)</f>
        <v>131</v>
      </c>
      <c r="CY85">
        <f>IFERROR(VLOOKUP($B85,'Raw Stats'!$BC$3:$BR$5288,10,FALSE),0)</f>
        <v>91</v>
      </c>
      <c r="CZ85">
        <f>IFERROR(VLOOKUP($B85,'Raw Stats'!$BC$3:$BR$5288,11,FALSE)+VLOOKUP($B85,'Raw Stats'!$BC$3:$BR$5288,12,FALSE),0)</f>
        <v>16</v>
      </c>
      <c r="DA85">
        <f>IFERROR(VLOOKUP($B85,'Raw Stats'!$BC$3:$BR$5288,13,FALSE)+VLOOKUP($B85,'Raw Stats'!$BC$3:$BR$5288,14,FALSE),0)</f>
        <v>0</v>
      </c>
      <c r="DB85">
        <f>IFERROR(VLOOKUP($B85,'Raw Stats'!$BC$3:$BR$5288,15,FALSE),0)</f>
        <v>1</v>
      </c>
      <c r="DC85">
        <f>IFERROR(VLOOKUP($B85,'Raw Stats'!$BC$3:$BR$5288,16,FALSE),0)</f>
        <v>88</v>
      </c>
      <c r="DE85">
        <f>IFERROR(VLOOKUP($B85,'Raw Stats'!$AK$3:$AZ$528,3,FALSE),0)</f>
        <v>82</v>
      </c>
      <c r="DF85">
        <f>IFERROR(VLOOKUP($B85,'Raw Stats'!$AK$3:$AZ$528,4,FALSE),0)</f>
        <v>12</v>
      </c>
      <c r="DG85">
        <f>IFERROR(VLOOKUP($B85,'Raw Stats'!$AK$3:$AZ$528,5,FALSE),0)</f>
        <v>32</v>
      </c>
      <c r="DH85">
        <f>IFERROR(VLOOKUP($B85,'Raw Stats'!$AK$3:$AZ$528,6,FALSE),0)</f>
        <v>44</v>
      </c>
      <c r="DI85">
        <f>IFERROR(VLOOKUP($B85,'Raw Stats'!$AK$3:$AZ$528,7,FALSE),0)</f>
        <v>-10</v>
      </c>
      <c r="DJ85">
        <f>IFERROR(VLOOKUP($B85,'Raw Stats'!$AK$3:$AZ$528,8,FALSE),0)</f>
        <v>92</v>
      </c>
      <c r="DK85">
        <f>IFERROR(VLOOKUP($B85,'Raw Stats'!$AK$3:$AZ$528,9,FALSE),0)</f>
        <v>214</v>
      </c>
      <c r="DL85">
        <f>IFERROR(VLOOKUP($B85,'Raw Stats'!$AK$3:$AZ$528,10,FALSE),0)</f>
        <v>127</v>
      </c>
      <c r="DM85">
        <f>IFERROR(VLOOKUP($B85,'Raw Stats'!$AK$3:$AZ$528,11,FALSE)+VLOOKUP($B85,'Raw Stats'!$AK$3:$AZ$528,12,FALSE),0)</f>
        <v>22</v>
      </c>
      <c r="DN85">
        <f>IFERROR(VLOOKUP($B85,'Raw Stats'!$AK$3:$AZ$528,13,FALSE)+VLOOKUP($B85,'Raw Stats'!$AK$3:$AZ$528,14,FALSE),0)</f>
        <v>1</v>
      </c>
      <c r="DO85">
        <f>IFERROR(VLOOKUP($B85,'Raw Stats'!$AK$3:$AZ$528,15,FALSE),0)</f>
        <v>1</v>
      </c>
      <c r="DP85">
        <f>IFERROR(VLOOKUP($B85,'Raw Stats'!$AK$3:$AZ$528,16,FALSE),0)</f>
        <v>202</v>
      </c>
      <c r="DR85">
        <f>IFERROR(VLOOKUP($B85,'Raw Stats'!$S$3:$AH$528,3,FALSE),0)</f>
        <v>66</v>
      </c>
      <c r="DS85">
        <f>IFERROR(VLOOKUP($B85,'Raw Stats'!$S$3:$AH$528,4,FALSE),0)</f>
        <v>8</v>
      </c>
      <c r="DT85">
        <f>IFERROR(VLOOKUP($B85,'Raw Stats'!$S$3:$AH$528,5,FALSE),0)</f>
        <v>22</v>
      </c>
      <c r="DU85">
        <f>IFERROR(VLOOKUP($B85,'Raw Stats'!$S$3:$AH$528,6,FALSE),0)</f>
        <v>30</v>
      </c>
      <c r="DV85">
        <f>IFERROR(VLOOKUP($B85,'Raw Stats'!$S$3:$AH$528,7,FALSE),0)</f>
        <v>-2</v>
      </c>
      <c r="DW85">
        <f>IFERROR(VLOOKUP($B85,'Raw Stats'!$S$3:$AH$528,8,FALSE),0)</f>
        <v>88</v>
      </c>
      <c r="DX85">
        <f>IFERROR(VLOOKUP($B85,'Raw Stats'!$S$3:$AH$528,9,FALSE),0)</f>
        <v>186</v>
      </c>
      <c r="DY85">
        <f>IFERROR(VLOOKUP($B85,'Raw Stats'!$S$3:$AH$528,10,FALSE),0)</f>
        <v>121</v>
      </c>
      <c r="DZ85">
        <f>IFERROR(VLOOKUP($B85,'Raw Stats'!$S$3:$AH$528,11,FALSE)+VLOOKUP($B85,'Raw Stats'!$S$3:$AH$528,12,FALSE),0)</f>
        <v>12</v>
      </c>
      <c r="EA85">
        <f>IFERROR(VLOOKUP($B85,'Raw Stats'!$S$3:$AH$528,13,FALSE)+VLOOKUP($B85,'Raw Stats'!$S$3:$AH$528,14,FALSE),0)</f>
        <v>1</v>
      </c>
      <c r="EB85">
        <f>IFERROR(VLOOKUP($B85,'Raw Stats'!$S$3:$AH$528,15,FALSE),0)</f>
        <v>1</v>
      </c>
      <c r="EC85">
        <f>IFERROR(VLOOKUP($B85,'Raw Stats'!$S$3:$AH$528,16,FALSE),0)</f>
        <v>190</v>
      </c>
    </row>
    <row r="86" spans="1:133" x14ac:dyDescent="0.2">
      <c r="A86" s="34">
        <f>IFERROR(VLOOKUP(B86,Sheet2!$W$1:$X$300,2,FALSE),301)</f>
        <v>230</v>
      </c>
      <c r="B86" t="s">
        <v>89</v>
      </c>
      <c r="C86">
        <f t="shared" si="5"/>
        <v>0.98596752098661833</v>
      </c>
      <c r="D86">
        <f t="shared" si="6"/>
        <v>0.99157878717400538</v>
      </c>
      <c r="E86">
        <f t="shared" si="7"/>
        <v>0.89038303769077543</v>
      </c>
      <c r="F86">
        <f t="shared" si="8"/>
        <v>1.068046062219226</v>
      </c>
      <c r="G86">
        <f t="shared" si="9"/>
        <v>0.79697892369729084</v>
      </c>
      <c r="H86">
        <v>0.97</v>
      </c>
      <c r="J86">
        <f>BS86*'Value Calculations'!$D$3</f>
        <v>7.7469731438947198</v>
      </c>
      <c r="K86">
        <f>BT86*'Value Calculations'!$D$4</f>
        <v>6.5122540808929985</v>
      </c>
      <c r="L86">
        <f>BU86*'Value Calculations'!$D$5</f>
        <v>10.348186097063941</v>
      </c>
      <c r="M86">
        <f>BV86*'Value Calculations'!$D$6</f>
        <v>0.50025972767745142</v>
      </c>
      <c r="N86">
        <f>BW86*'Value Calculations'!$D$7</f>
        <v>3.4275102051291193</v>
      </c>
      <c r="O86">
        <f>BX86*'Value Calculations'!$D$8</f>
        <v>8.9864316695674731</v>
      </c>
      <c r="P86">
        <f>BY86*'Value Calculations'!$D$9</f>
        <v>7.5571504402510037</v>
      </c>
      <c r="Q86">
        <f>BZ86*'Value Calculations'!$D$10</f>
        <v>3.6531647407620471</v>
      </c>
      <c r="R86">
        <f>CA86*'Value Calculations'!$D$11</f>
        <v>0.9907141480249374</v>
      </c>
      <c r="S86">
        <f>CB86*'Value Calculations'!$D$12</f>
        <v>0.81388273958941404</v>
      </c>
      <c r="T86">
        <f>CC86*'Value Calculations'!$D$13</f>
        <v>7.6355567453573752</v>
      </c>
      <c r="V86">
        <f>CF86*'Value Calculations'!$D$3</f>
        <v>8.1547085725207573</v>
      </c>
      <c r="W86">
        <f>CG86*'Value Calculations'!$D$4</f>
        <v>9.4427684172948485</v>
      </c>
      <c r="X86">
        <f>CH86*'Value Calculations'!$D$5</f>
        <v>13.001567147593155</v>
      </c>
      <c r="Y86">
        <f>CI86*'Value Calculations'!$D$6</f>
        <v>-0.50025972767745142</v>
      </c>
      <c r="Z86">
        <f>CJ86*'Value Calculations'!$D$7</f>
        <v>5.2730926232755682</v>
      </c>
      <c r="AA86">
        <f>CK86*'Value Calculations'!$D$8</f>
        <v>10.35236928334173</v>
      </c>
      <c r="AB86">
        <f>CL86*'Value Calculations'!$D$9</f>
        <v>9.1945330356387203</v>
      </c>
      <c r="AC86">
        <f>CM86*'Value Calculations'!$D$10</f>
        <v>4.0184812148382516</v>
      </c>
      <c r="AD86">
        <f>CN86*'Value Calculations'!$D$11</f>
        <v>0</v>
      </c>
      <c r="AE86">
        <f>CO86*'Value Calculations'!$D$12</f>
        <v>3.2555309583576562</v>
      </c>
      <c r="AF86">
        <f>CP86*'Value Calculations'!$D$13</f>
        <v>12.175617512867165</v>
      </c>
      <c r="AH86">
        <f>CS86*'Value Calculations'!$D$3</f>
        <v>4.0773542862603787</v>
      </c>
      <c r="AI86">
        <f>CT86*'Value Calculations'!$D$4</f>
        <v>3.5817397444911494</v>
      </c>
      <c r="AJ86">
        <f>CU86*'Value Calculations'!$D$5</f>
        <v>5.5721002061113527</v>
      </c>
      <c r="AK86">
        <f>CV86*'Value Calculations'!$D$6</f>
        <v>0.75038959151617712</v>
      </c>
      <c r="AL86">
        <f>CW86*'Value Calculations'!$D$7</f>
        <v>2.3728916804740057</v>
      </c>
      <c r="AM86">
        <f>CX86*'Value Calculations'!$D$8</f>
        <v>4.816727374888166</v>
      </c>
      <c r="AN86">
        <f>CY86*'Value Calculations'!$D$9</f>
        <v>5.7938153375257695</v>
      </c>
      <c r="AO86">
        <f>CZ86*'Value Calculations'!$D$10</f>
        <v>2.1918988444572283</v>
      </c>
      <c r="AP86">
        <f>DA86*'Value Calculations'!$D$11</f>
        <v>0</v>
      </c>
      <c r="AQ86">
        <f>DB86*'Value Calculations'!$D$12</f>
        <v>0</v>
      </c>
      <c r="AR86">
        <f>DC86*'Value Calculations'!$D$13</f>
        <v>4.6776383665252386</v>
      </c>
      <c r="AT86">
        <f>DF86*'Value Calculations'!$D$3</f>
        <v>9.7856502870249091</v>
      </c>
      <c r="AU86">
        <f>DG86*'Value Calculations'!$D$4</f>
        <v>8.7915430092055473</v>
      </c>
      <c r="AV86">
        <f>DH86*'Value Calculations'!$D$5</f>
        <v>13.532243357698999</v>
      </c>
      <c r="AW86">
        <f>DI86*'Value Calculations'!$D$6</f>
        <v>1.3757142511129914</v>
      </c>
      <c r="AX86">
        <f>DJ86*'Value Calculations'!$D$7</f>
        <v>2.9002009428015625</v>
      </c>
      <c r="AY86">
        <f>DK86*'Value Calculations'!$D$8</f>
        <v>8.3394085893586158</v>
      </c>
      <c r="AZ86">
        <f>DL86*'Value Calculations'!$D$9</f>
        <v>9.5723905576512713</v>
      </c>
      <c r="BA86">
        <f>DM86*'Value Calculations'!$D$10</f>
        <v>5.1144306370668655</v>
      </c>
      <c r="BB86">
        <f>DN86*'Value Calculations'!$D$11</f>
        <v>0.9907141480249374</v>
      </c>
      <c r="BC86">
        <f>DO86*'Value Calculations'!$D$12</f>
        <v>5.6971791771258982</v>
      </c>
      <c r="BD86">
        <f>DP86*'Value Calculations'!$D$13</f>
        <v>10.799841522712683</v>
      </c>
      <c r="BF86">
        <f>DS86*'Value Calculations'!$D$3</f>
        <v>7.7469731438947198</v>
      </c>
      <c r="BG86">
        <f>DT86*'Value Calculations'!$D$4</f>
        <v>5.5354159687590485</v>
      </c>
      <c r="BH86">
        <f>DU86*'Value Calculations'!$D$5</f>
        <v>9.5521717819051766</v>
      </c>
      <c r="BI86">
        <f>DV86*'Value Calculations'!$D$6</f>
        <v>-2.1261038426291687</v>
      </c>
      <c r="BJ86">
        <f>DW86*'Value Calculations'!$D$7</f>
        <v>3.7790497133474905</v>
      </c>
      <c r="BK86">
        <f>DX86*'Value Calculations'!$D$8</f>
        <v>9.7053462031328728</v>
      </c>
      <c r="BL86">
        <f>DY86*'Value Calculations'!$D$9</f>
        <v>11.209773153038988</v>
      </c>
      <c r="BM86">
        <f>DZ86*'Value Calculations'!$D$10</f>
        <v>5.1144306370668655</v>
      </c>
      <c r="BN86">
        <f>EA86*'Value Calculations'!$D$11</f>
        <v>0</v>
      </c>
      <c r="BO86">
        <f>EB86*'Value Calculations'!$D$12</f>
        <v>1.6277654791788281</v>
      </c>
      <c r="BP86">
        <f>EC86*'Value Calculations'!$D$13</f>
        <v>13.207449505483027</v>
      </c>
      <c r="BR86">
        <f>IFERROR(VLOOKUP($B86,'Raw Stats'!$CM$3:$DC$884,3,FALSE),0)</f>
        <v>59</v>
      </c>
      <c r="BS86">
        <f>IFERROR(VLOOKUP($B86,'Raw Stats'!$CM$3:$DC$884,4,FALSE),0)</f>
        <v>19</v>
      </c>
      <c r="BT86">
        <f>IFERROR(VLOOKUP($B86,'Raw Stats'!$CM$3:$DC$884,5,FALSE),0)</f>
        <v>20</v>
      </c>
      <c r="BU86">
        <f>IFERROR(VLOOKUP($B86,'Raw Stats'!$CM$3:$DC$884,6,FALSE),0)</f>
        <v>39</v>
      </c>
      <c r="BV86">
        <f>IFERROR(VLOOKUP($B86,'Raw Stats'!$CM$3:$DC$884,7,FALSE),0)</f>
        <v>4</v>
      </c>
      <c r="BW86">
        <f>IFERROR(VLOOKUP($B86,'Raw Stats'!$CM$3:$DC$884,8,FALSE),0)</f>
        <v>39</v>
      </c>
      <c r="BX86">
        <f>IFERROR(VLOOKUP($B86,'Raw Stats'!$CM$3:$DC$884,9,FALSE),0)</f>
        <v>125</v>
      </c>
      <c r="BY86">
        <f>IFERROR(VLOOKUP($B86,'Raw Stats'!$CM$3:$DC$884,10,FALSE),0)</f>
        <v>60</v>
      </c>
      <c r="BZ86">
        <f>IFERROR(VLOOKUP($B86,'Raw Stats'!$CM$3:$DC$884,11,FALSE)+VLOOKUP($B86,'Raw Stats'!$CM$3:$DC$884,12,FALSE),0)</f>
        <v>10</v>
      </c>
      <c r="CA86">
        <f>IFERROR(VLOOKUP($B86,'Raw Stats'!$CM$3:$DC$884,13,FALSE)+VLOOKUP($B86,'Raw Stats'!$CM$3:$DC$884,14,FALSE),0)</f>
        <v>1</v>
      </c>
      <c r="CB86">
        <f>IFERROR(VLOOKUP($B86,'Raw Stats'!$CM$3:$DC$884,15,FALSE),0)</f>
        <v>1</v>
      </c>
      <c r="CC86">
        <f>IFERROR(VLOOKUP($B86,'Raw Stats'!$CM$3:$DC$884,16,FALSE),0)</f>
        <v>111</v>
      </c>
      <c r="CE86">
        <f>IFERROR(VLOOKUP($B86,'Raw Stats'!$BU$3:$CJ$528,3,FALSE),0)</f>
        <v>75</v>
      </c>
      <c r="CF86">
        <f>IFERROR(VLOOKUP($B86,'Raw Stats'!$BU$3:$CJ$528,4,FALSE),0)</f>
        <v>20</v>
      </c>
      <c r="CG86">
        <f>IFERROR(VLOOKUP($B86,'Raw Stats'!$BU$3:$CJ$5288,5,FALSE),0)</f>
        <v>29</v>
      </c>
      <c r="CH86">
        <f>IFERROR(VLOOKUP($B86,'Raw Stats'!$BU$3:$CJ$528,6,FALSE),0)</f>
        <v>49</v>
      </c>
      <c r="CI86">
        <f>IFERROR(VLOOKUP($B86,'Raw Stats'!$BU$3:$CJ$528,7,FALSE),0)</f>
        <v>-4</v>
      </c>
      <c r="CJ86">
        <f>IFERROR(VLOOKUP($B86,'Raw Stats'!$BU$3:$CJ$528,8,FALSE),0)</f>
        <v>60</v>
      </c>
      <c r="CK86">
        <f>IFERROR(VLOOKUP($B86,'Raw Stats'!$BU$3:$CJ$528,9,FALSE),0)</f>
        <v>144</v>
      </c>
      <c r="CL86">
        <f>IFERROR(VLOOKUP($B86,'Raw Stats'!$BU$3:$CJ$528,10,FALSE),0)</f>
        <v>73</v>
      </c>
      <c r="CM86">
        <f>IFERROR(VLOOKUP($B86,'Raw Stats'!$BU$3:$CJ$528,11,FALSE)+VLOOKUP($B86,'Raw Stats'!$BU$3:$CJ$528,12,FALSE),0)</f>
        <v>11</v>
      </c>
      <c r="CN86">
        <f>IFERROR(VLOOKUP($B86,'Raw Stats'!$BU$3:$CJ$528,13,FALSE)+VLOOKUP($B86,'Raw Stats'!$BU$3:$CJ$528,14,FALSE),0)</f>
        <v>0</v>
      </c>
      <c r="CO86">
        <f>IFERROR(VLOOKUP($B86,'Raw Stats'!$BU$3:$CJ$528,15,FALSE),0)</f>
        <v>4</v>
      </c>
      <c r="CP86">
        <f>IFERROR(VLOOKUP($B86,'Raw Stats'!$BU$3:$CJ$528,16,FALSE),0)</f>
        <v>177</v>
      </c>
      <c r="CR86">
        <f>IFERROR(VLOOKUP($B86,'Raw Stats'!$BC$3:$BR$528,3,FALSE),0)</f>
        <v>38</v>
      </c>
      <c r="CS86">
        <f>IFERROR(VLOOKUP($B86,'Raw Stats'!$BC$3:$BR$528,4,FALSE),0)</f>
        <v>10</v>
      </c>
      <c r="CT86">
        <f>IFERROR(VLOOKUP($B86,'Raw Stats'!$BC$3:$BR$5288,5,FALSE),0)</f>
        <v>11</v>
      </c>
      <c r="CU86">
        <f>IFERROR(VLOOKUP($B86,'Raw Stats'!$BC$3:$BR$52888,6,FALSE),0)</f>
        <v>21</v>
      </c>
      <c r="CV86">
        <f>IFERROR(VLOOKUP($B86,'Raw Stats'!$BC$3:$BR$5288,7,FALSE),0)</f>
        <v>6</v>
      </c>
      <c r="CW86">
        <f>IFERROR(VLOOKUP($B86,'Raw Stats'!$BC$3:$BR$5288,8,FALSE),0)</f>
        <v>27</v>
      </c>
      <c r="CX86">
        <f>IFERROR(VLOOKUP($B86,'Raw Stats'!$BC$3:$BR$5288,9,FALSE),0)</f>
        <v>67</v>
      </c>
      <c r="CY86">
        <f>IFERROR(VLOOKUP($B86,'Raw Stats'!$BC$3:$BR$5288,10,FALSE),0)</f>
        <v>46</v>
      </c>
      <c r="CZ86">
        <f>IFERROR(VLOOKUP($B86,'Raw Stats'!$BC$3:$BR$5288,11,FALSE)+VLOOKUP($B86,'Raw Stats'!$BC$3:$BR$5288,12,FALSE),0)</f>
        <v>6</v>
      </c>
      <c r="DA86">
        <f>IFERROR(VLOOKUP($B86,'Raw Stats'!$BC$3:$BR$5288,13,FALSE)+VLOOKUP($B86,'Raw Stats'!$BC$3:$BR$5288,14,FALSE),0)</f>
        <v>0</v>
      </c>
      <c r="DB86">
        <f>IFERROR(VLOOKUP($B86,'Raw Stats'!$BC$3:$BR$5288,15,FALSE),0)</f>
        <v>0</v>
      </c>
      <c r="DC86">
        <f>IFERROR(VLOOKUP($B86,'Raw Stats'!$BC$3:$BR$5288,16,FALSE),0)</f>
        <v>68</v>
      </c>
      <c r="DE86">
        <f>IFERROR(VLOOKUP($B86,'Raw Stats'!$AK$3:$AZ$528,3,FALSE),0)</f>
        <v>72</v>
      </c>
      <c r="DF86">
        <f>IFERROR(VLOOKUP($B86,'Raw Stats'!$AK$3:$AZ$528,4,FALSE),0)</f>
        <v>24</v>
      </c>
      <c r="DG86">
        <f>IFERROR(VLOOKUP($B86,'Raw Stats'!$AK$3:$AZ$528,5,FALSE),0)</f>
        <v>27</v>
      </c>
      <c r="DH86">
        <f>IFERROR(VLOOKUP($B86,'Raw Stats'!$AK$3:$AZ$528,6,FALSE),0)</f>
        <v>51</v>
      </c>
      <c r="DI86">
        <f>IFERROR(VLOOKUP($B86,'Raw Stats'!$AK$3:$AZ$528,7,FALSE),0)</f>
        <v>11</v>
      </c>
      <c r="DJ86">
        <f>IFERROR(VLOOKUP($B86,'Raw Stats'!$AK$3:$AZ$528,8,FALSE),0)</f>
        <v>33</v>
      </c>
      <c r="DK86">
        <f>IFERROR(VLOOKUP($B86,'Raw Stats'!$AK$3:$AZ$528,9,FALSE),0)</f>
        <v>116</v>
      </c>
      <c r="DL86">
        <f>IFERROR(VLOOKUP($B86,'Raw Stats'!$AK$3:$AZ$528,10,FALSE),0)</f>
        <v>76</v>
      </c>
      <c r="DM86">
        <f>IFERROR(VLOOKUP($B86,'Raw Stats'!$AK$3:$AZ$528,11,FALSE)+VLOOKUP($B86,'Raw Stats'!$AK$3:$AZ$528,12,FALSE),0)</f>
        <v>14</v>
      </c>
      <c r="DN86">
        <f>IFERROR(VLOOKUP($B86,'Raw Stats'!$AK$3:$AZ$528,13,FALSE)+VLOOKUP($B86,'Raw Stats'!$AK$3:$AZ$528,14,FALSE),0)</f>
        <v>1</v>
      </c>
      <c r="DO86">
        <f>IFERROR(VLOOKUP($B86,'Raw Stats'!$AK$3:$AZ$528,15,FALSE),0)</f>
        <v>7</v>
      </c>
      <c r="DP86">
        <f>IFERROR(VLOOKUP($B86,'Raw Stats'!$AK$3:$AZ$528,16,FALSE),0)</f>
        <v>157</v>
      </c>
      <c r="DR86">
        <f>IFERROR(VLOOKUP($B86,'Raw Stats'!$S$3:$AH$528,3,FALSE),0)</f>
        <v>82</v>
      </c>
      <c r="DS86">
        <f>IFERROR(VLOOKUP($B86,'Raw Stats'!$S$3:$AH$528,4,FALSE),0)</f>
        <v>19</v>
      </c>
      <c r="DT86">
        <f>IFERROR(VLOOKUP($B86,'Raw Stats'!$S$3:$AH$528,5,FALSE),0)</f>
        <v>17</v>
      </c>
      <c r="DU86">
        <f>IFERROR(VLOOKUP($B86,'Raw Stats'!$S$3:$AH$528,6,FALSE),0)</f>
        <v>36</v>
      </c>
      <c r="DV86">
        <f>IFERROR(VLOOKUP($B86,'Raw Stats'!$S$3:$AH$528,7,FALSE),0)</f>
        <v>-17</v>
      </c>
      <c r="DW86">
        <f>IFERROR(VLOOKUP($B86,'Raw Stats'!$S$3:$AH$528,8,FALSE),0)</f>
        <v>43</v>
      </c>
      <c r="DX86">
        <f>IFERROR(VLOOKUP($B86,'Raw Stats'!$S$3:$AH$528,9,FALSE),0)</f>
        <v>135</v>
      </c>
      <c r="DY86">
        <f>IFERROR(VLOOKUP($B86,'Raw Stats'!$S$3:$AH$528,10,FALSE),0)</f>
        <v>89</v>
      </c>
      <c r="DZ86">
        <f>IFERROR(VLOOKUP($B86,'Raw Stats'!$S$3:$AH$528,11,FALSE)+VLOOKUP($B86,'Raw Stats'!$S$3:$AH$528,12,FALSE),0)</f>
        <v>14</v>
      </c>
      <c r="EA86">
        <f>IFERROR(VLOOKUP($B86,'Raw Stats'!$S$3:$AH$528,13,FALSE)+VLOOKUP($B86,'Raw Stats'!$S$3:$AH$528,14,FALSE),0)</f>
        <v>0</v>
      </c>
      <c r="EB86">
        <f>IFERROR(VLOOKUP($B86,'Raw Stats'!$S$3:$AH$528,15,FALSE),0)</f>
        <v>2</v>
      </c>
      <c r="EC86">
        <f>IFERROR(VLOOKUP($B86,'Raw Stats'!$S$3:$AH$528,16,FALSE),0)</f>
        <v>192</v>
      </c>
    </row>
    <row r="87" spans="1:133" x14ac:dyDescent="0.2">
      <c r="A87">
        <f>IFERROR(VLOOKUP(B87,Sheet2!$W$1:$X$300,2,FALSE),301)</f>
        <v>69</v>
      </c>
      <c r="B87" t="s">
        <v>102</v>
      </c>
      <c r="C87">
        <f t="shared" si="5"/>
        <v>0.95827479908921953</v>
      </c>
      <c r="D87">
        <f t="shared" si="6"/>
        <v>0.93812686939709888</v>
      </c>
      <c r="E87">
        <f t="shared" si="7"/>
        <v>0.80606580489281809</v>
      </c>
      <c r="F87">
        <f t="shared" si="8"/>
        <v>0.70431495593226467</v>
      </c>
      <c r="G87">
        <f t="shared" si="9"/>
        <v>0.46596937535428612</v>
      </c>
      <c r="H87">
        <v>0.97</v>
      </c>
      <c r="J87">
        <f>BS87*'Value Calculations'!$D$3</f>
        <v>9.7856502870249091</v>
      </c>
      <c r="K87">
        <f>BT87*'Value Calculations'!$D$4</f>
        <v>13.024508161785997</v>
      </c>
      <c r="L87">
        <f>BU87*'Value Calculations'!$D$5</f>
        <v>16.981638723386979</v>
      </c>
      <c r="M87">
        <f>BV87*'Value Calculations'!$D$6</f>
        <v>0.62532465959681427</v>
      </c>
      <c r="N87">
        <f>BW87*'Value Calculations'!$D$7</f>
        <v>3.1638555739653409</v>
      </c>
      <c r="O87">
        <f>BX87*'Value Calculations'!$D$8</f>
        <v>3.45078976111391</v>
      </c>
      <c r="P87">
        <f>BY87*'Value Calculations'!$D$9</f>
        <v>5.0381002935006691</v>
      </c>
      <c r="Q87">
        <f>BZ87*'Value Calculations'!$D$10</f>
        <v>5.8450635852192754</v>
      </c>
      <c r="R87">
        <f>CA87*'Value Calculations'!$D$11</f>
        <v>0.9907141480249374</v>
      </c>
      <c r="S87">
        <f>CB87*'Value Calculations'!$D$12</f>
        <v>4.883296437536484</v>
      </c>
      <c r="T87">
        <f>CC87*'Value Calculations'!$D$13</f>
        <v>14.789591894160681</v>
      </c>
      <c r="V87">
        <f>CF87*'Value Calculations'!$D$3</f>
        <v>10.601121144276986</v>
      </c>
      <c r="W87">
        <f>CG87*'Value Calculations'!$D$4</f>
        <v>10.419606529428798</v>
      </c>
      <c r="X87">
        <f>CH87*'Value Calculations'!$D$5</f>
        <v>15.38961009306945</v>
      </c>
      <c r="Y87">
        <f>CI87*'Value Calculations'!$D$6</f>
        <v>2.7514285022259828</v>
      </c>
      <c r="Z87">
        <f>CJ87*'Value Calculations'!$D$7</f>
        <v>3.4275102051291193</v>
      </c>
      <c r="AA87">
        <f>CK87*'Value Calculations'!$D$8</f>
        <v>3.2351154010442906</v>
      </c>
      <c r="AB87">
        <f>CL87*'Value Calculations'!$D$9</f>
        <v>4.156432742138052</v>
      </c>
      <c r="AC87">
        <f>CM87*'Value Calculations'!$D$10</f>
        <v>5.1144306370668655</v>
      </c>
      <c r="AD87">
        <f>CN87*'Value Calculations'!$D$11</f>
        <v>2.9721424440748123</v>
      </c>
      <c r="AE87">
        <f>CO87*'Value Calculations'!$D$12</f>
        <v>4.0694136979470699</v>
      </c>
      <c r="AF87">
        <f>CP87*'Value Calculations'!$D$13</f>
        <v>14.789591894160681</v>
      </c>
      <c r="AH87">
        <f>CS87*'Value Calculations'!$D$3</f>
        <v>4.8928251435124546</v>
      </c>
      <c r="AI87">
        <f>CT87*'Value Calculations'!$D$4</f>
        <v>5.5354159687590485</v>
      </c>
      <c r="AJ87">
        <f>CU87*'Value Calculations'!$D$5</f>
        <v>7.6948050465347251</v>
      </c>
      <c r="AK87">
        <f>CV87*'Value Calculations'!$D$6</f>
        <v>0.75038959151617712</v>
      </c>
      <c r="AL87">
        <f>CW87*'Value Calculations'!$D$7</f>
        <v>2.1092370493102273</v>
      </c>
      <c r="AM87">
        <f>CX87*'Value Calculations'!$D$8</f>
        <v>2.1567436006961938</v>
      </c>
      <c r="AN87">
        <f>CY87*'Value Calculations'!$D$9</f>
        <v>2.5190501467503346</v>
      </c>
      <c r="AO87">
        <f>CZ87*'Value Calculations'!$D$10</f>
        <v>3.2878482666858426</v>
      </c>
      <c r="AP87">
        <f>DA87*'Value Calculations'!$D$11</f>
        <v>0</v>
      </c>
      <c r="AQ87">
        <f>DB87*'Value Calculations'!$D$12</f>
        <v>1.6277654791788281</v>
      </c>
      <c r="AR87">
        <f>DC87*'Value Calculations'!$D$13</f>
        <v>8.1170783419114443</v>
      </c>
      <c r="AT87">
        <f>DF87*'Value Calculations'!$D$3</f>
        <v>4.8928251435124546</v>
      </c>
      <c r="AU87">
        <f>DG87*'Value Calculations'!$D$4</f>
        <v>5.5354159687590485</v>
      </c>
      <c r="AV87">
        <f>DH87*'Value Calculations'!$D$5</f>
        <v>7.6948050465347251</v>
      </c>
      <c r="AW87">
        <f>DI87*'Value Calculations'!$D$6</f>
        <v>1.2506493191936285</v>
      </c>
      <c r="AX87">
        <f>DJ87*'Value Calculations'!$D$7</f>
        <v>2.7244311886923769</v>
      </c>
      <c r="AY87">
        <f>DK87*'Value Calculations'!$D$8</f>
        <v>1.6535034272004152</v>
      </c>
      <c r="AZ87">
        <f>DL87*'Value Calculations'!$D$9</f>
        <v>1.7633351027252342</v>
      </c>
      <c r="BA87">
        <f>DM87*'Value Calculations'!$D$10</f>
        <v>1.8265823703810236</v>
      </c>
      <c r="BB87">
        <f>DN87*'Value Calculations'!$D$11</f>
        <v>0</v>
      </c>
      <c r="BC87">
        <f>DO87*'Value Calculations'!$D$12</f>
        <v>1.6277654791788281</v>
      </c>
      <c r="BD87">
        <f>DP87*'Value Calculations'!$D$13</f>
        <v>9.7680095300968226</v>
      </c>
      <c r="BF87">
        <f>DS87*'Value Calculations'!$D$3</f>
        <v>4.4850897148864171</v>
      </c>
      <c r="BG87">
        <f>DT87*'Value Calculations'!$D$4</f>
        <v>4.5585778566250994</v>
      </c>
      <c r="BH87">
        <f>DU87*'Value Calculations'!$D$5</f>
        <v>6.6334526263230389</v>
      </c>
      <c r="BI87">
        <f>DV87*'Value Calculations'!$D$6</f>
        <v>0</v>
      </c>
      <c r="BJ87">
        <f>DW87*'Value Calculations'!$D$7</f>
        <v>1.4061580328734848</v>
      </c>
      <c r="BK87">
        <f>DX87*'Value Calculations'!$D$8</f>
        <v>2.1567436006961938</v>
      </c>
      <c r="BL87">
        <f>DY87*'Value Calculations'!$D$9</f>
        <v>1.8892876100627509</v>
      </c>
      <c r="BM87">
        <f>DZ87*'Value Calculations'!$D$10</f>
        <v>0.36531647407620471</v>
      </c>
      <c r="BN87">
        <f>EA87*'Value Calculations'!$D$11</f>
        <v>0</v>
      </c>
      <c r="BO87">
        <f>EB87*'Value Calculations'!$D$12</f>
        <v>0.81388273958941404</v>
      </c>
      <c r="BP87">
        <f>EC87*'Value Calculations'!$D$13</f>
        <v>7.9795007428959952</v>
      </c>
      <c r="BR87">
        <f>IFERROR(VLOOKUP($B87,'Raw Stats'!$CM$3:$DC$884,3,FALSE),0)</f>
        <v>82</v>
      </c>
      <c r="BS87">
        <f>IFERROR(VLOOKUP($B87,'Raw Stats'!$CM$3:$DC$884,4,FALSE),0)</f>
        <v>24</v>
      </c>
      <c r="BT87">
        <f>IFERROR(VLOOKUP($B87,'Raw Stats'!$CM$3:$DC$884,5,FALSE),0)</f>
        <v>40</v>
      </c>
      <c r="BU87">
        <f>IFERROR(VLOOKUP($B87,'Raw Stats'!$CM$3:$DC$884,6,FALSE),0)</f>
        <v>64</v>
      </c>
      <c r="BV87">
        <f>IFERROR(VLOOKUP($B87,'Raw Stats'!$CM$3:$DC$884,7,FALSE),0)</f>
        <v>5</v>
      </c>
      <c r="BW87">
        <f>IFERROR(VLOOKUP($B87,'Raw Stats'!$CM$3:$DC$884,8,FALSE),0)</f>
        <v>36</v>
      </c>
      <c r="BX87">
        <f>IFERROR(VLOOKUP($B87,'Raw Stats'!$CM$3:$DC$884,9,FALSE),0)</f>
        <v>48</v>
      </c>
      <c r="BY87">
        <f>IFERROR(VLOOKUP($B87,'Raw Stats'!$CM$3:$DC$884,10,FALSE),0)</f>
        <v>40</v>
      </c>
      <c r="BZ87">
        <f>IFERROR(VLOOKUP($B87,'Raw Stats'!$CM$3:$DC$884,11,FALSE)+VLOOKUP($B87,'Raw Stats'!$CM$3:$DC$884,12,FALSE),0)</f>
        <v>16</v>
      </c>
      <c r="CA87">
        <f>IFERROR(VLOOKUP($B87,'Raw Stats'!$CM$3:$DC$884,13,FALSE)+VLOOKUP($B87,'Raw Stats'!$CM$3:$DC$884,14,FALSE),0)</f>
        <v>1</v>
      </c>
      <c r="CB87">
        <f>IFERROR(VLOOKUP($B87,'Raw Stats'!$CM$3:$DC$884,15,FALSE),0)</f>
        <v>6</v>
      </c>
      <c r="CC87">
        <f>IFERROR(VLOOKUP($B87,'Raw Stats'!$CM$3:$DC$884,16,FALSE),0)</f>
        <v>215</v>
      </c>
      <c r="CE87">
        <f>IFERROR(VLOOKUP($B87,'Raw Stats'!$BU$3:$CJ$528,3,FALSE),0)</f>
        <v>82</v>
      </c>
      <c r="CF87">
        <f>IFERROR(VLOOKUP($B87,'Raw Stats'!$BU$3:$CJ$528,4,FALSE),0)</f>
        <v>26</v>
      </c>
      <c r="CG87">
        <f>IFERROR(VLOOKUP($B87,'Raw Stats'!$BU$3:$CJ$5288,5,FALSE),0)</f>
        <v>32</v>
      </c>
      <c r="CH87">
        <f>IFERROR(VLOOKUP($B87,'Raw Stats'!$BU$3:$CJ$528,6,FALSE),0)</f>
        <v>58</v>
      </c>
      <c r="CI87">
        <f>IFERROR(VLOOKUP($B87,'Raw Stats'!$BU$3:$CJ$528,7,FALSE),0)</f>
        <v>22</v>
      </c>
      <c r="CJ87">
        <f>IFERROR(VLOOKUP($B87,'Raw Stats'!$BU$3:$CJ$528,8,FALSE),0)</f>
        <v>39</v>
      </c>
      <c r="CK87">
        <f>IFERROR(VLOOKUP($B87,'Raw Stats'!$BU$3:$CJ$528,9,FALSE),0)</f>
        <v>45</v>
      </c>
      <c r="CL87">
        <f>IFERROR(VLOOKUP($B87,'Raw Stats'!$BU$3:$CJ$528,10,FALSE),0)</f>
        <v>33</v>
      </c>
      <c r="CM87">
        <f>IFERROR(VLOOKUP($B87,'Raw Stats'!$BU$3:$CJ$528,11,FALSE)+VLOOKUP($B87,'Raw Stats'!$BU$3:$CJ$528,12,FALSE),0)</f>
        <v>14</v>
      </c>
      <c r="CN87">
        <f>IFERROR(VLOOKUP($B87,'Raw Stats'!$BU$3:$CJ$528,13,FALSE)+VLOOKUP($B87,'Raw Stats'!$BU$3:$CJ$528,14,FALSE),0)</f>
        <v>3</v>
      </c>
      <c r="CO87">
        <f>IFERROR(VLOOKUP($B87,'Raw Stats'!$BU$3:$CJ$528,15,FALSE),0)</f>
        <v>5</v>
      </c>
      <c r="CP87">
        <f>IFERROR(VLOOKUP($B87,'Raw Stats'!$BU$3:$CJ$528,16,FALSE),0)</f>
        <v>215</v>
      </c>
      <c r="CR87">
        <f>IFERROR(VLOOKUP($B87,'Raw Stats'!$BC$3:$BR$528,3,FALSE),0)</f>
        <v>48</v>
      </c>
      <c r="CS87">
        <f>IFERROR(VLOOKUP($B87,'Raw Stats'!$BC$3:$BR$528,4,FALSE),0)</f>
        <v>12</v>
      </c>
      <c r="CT87">
        <f>IFERROR(VLOOKUP($B87,'Raw Stats'!$BC$3:$BR$5288,5,FALSE),0)</f>
        <v>17</v>
      </c>
      <c r="CU87">
        <f>IFERROR(VLOOKUP($B87,'Raw Stats'!$BC$3:$BR$52888,6,FALSE),0)</f>
        <v>29</v>
      </c>
      <c r="CV87">
        <f>IFERROR(VLOOKUP($B87,'Raw Stats'!$BC$3:$BR$5288,7,FALSE),0)</f>
        <v>6</v>
      </c>
      <c r="CW87">
        <f>IFERROR(VLOOKUP($B87,'Raw Stats'!$BC$3:$BR$5288,8,FALSE),0)</f>
        <v>24</v>
      </c>
      <c r="CX87">
        <f>IFERROR(VLOOKUP($B87,'Raw Stats'!$BC$3:$BR$5288,9,FALSE),0)</f>
        <v>30</v>
      </c>
      <c r="CY87">
        <f>IFERROR(VLOOKUP($B87,'Raw Stats'!$BC$3:$BR$5288,10,FALSE),0)</f>
        <v>20</v>
      </c>
      <c r="CZ87">
        <f>IFERROR(VLOOKUP($B87,'Raw Stats'!$BC$3:$BR$5288,11,FALSE)+VLOOKUP($B87,'Raw Stats'!$BC$3:$BR$5288,12,FALSE),0)</f>
        <v>9</v>
      </c>
      <c r="DA87">
        <f>IFERROR(VLOOKUP($B87,'Raw Stats'!$BC$3:$BR$5288,13,FALSE)+VLOOKUP($B87,'Raw Stats'!$BC$3:$BR$5288,14,FALSE),0)</f>
        <v>0</v>
      </c>
      <c r="DB87">
        <f>IFERROR(VLOOKUP($B87,'Raw Stats'!$BC$3:$BR$5288,15,FALSE),0)</f>
        <v>2</v>
      </c>
      <c r="DC87">
        <f>IFERROR(VLOOKUP($B87,'Raw Stats'!$BC$3:$BR$5288,16,FALSE),0)</f>
        <v>118</v>
      </c>
      <c r="DE87">
        <f>IFERROR(VLOOKUP($B87,'Raw Stats'!$AK$3:$AZ$528,3,FALSE),0)</f>
        <v>55</v>
      </c>
      <c r="DF87">
        <f>IFERROR(VLOOKUP($B87,'Raw Stats'!$AK$3:$AZ$528,4,FALSE),0)</f>
        <v>12</v>
      </c>
      <c r="DG87">
        <f>IFERROR(VLOOKUP($B87,'Raw Stats'!$AK$3:$AZ$528,5,FALSE),0)</f>
        <v>17</v>
      </c>
      <c r="DH87">
        <f>IFERROR(VLOOKUP($B87,'Raw Stats'!$AK$3:$AZ$528,6,FALSE),0)</f>
        <v>29</v>
      </c>
      <c r="DI87">
        <f>IFERROR(VLOOKUP($B87,'Raw Stats'!$AK$3:$AZ$528,7,FALSE),0)</f>
        <v>10</v>
      </c>
      <c r="DJ87">
        <f>IFERROR(VLOOKUP($B87,'Raw Stats'!$AK$3:$AZ$528,8,FALSE),0)</f>
        <v>31</v>
      </c>
      <c r="DK87">
        <f>IFERROR(VLOOKUP($B87,'Raw Stats'!$AK$3:$AZ$528,9,FALSE),0)</f>
        <v>23</v>
      </c>
      <c r="DL87">
        <f>IFERROR(VLOOKUP($B87,'Raw Stats'!$AK$3:$AZ$528,10,FALSE),0)</f>
        <v>14</v>
      </c>
      <c r="DM87">
        <f>IFERROR(VLOOKUP($B87,'Raw Stats'!$AK$3:$AZ$528,11,FALSE)+VLOOKUP($B87,'Raw Stats'!$AK$3:$AZ$528,12,FALSE),0)</f>
        <v>5</v>
      </c>
      <c r="DN87">
        <f>IFERROR(VLOOKUP($B87,'Raw Stats'!$AK$3:$AZ$528,13,FALSE)+VLOOKUP($B87,'Raw Stats'!$AK$3:$AZ$528,14,FALSE),0)</f>
        <v>0</v>
      </c>
      <c r="DO87">
        <f>IFERROR(VLOOKUP($B87,'Raw Stats'!$AK$3:$AZ$528,15,FALSE),0)</f>
        <v>2</v>
      </c>
      <c r="DP87">
        <f>IFERROR(VLOOKUP($B87,'Raw Stats'!$AK$3:$AZ$528,16,FALSE),0)</f>
        <v>142</v>
      </c>
      <c r="DR87">
        <f>IFERROR(VLOOKUP($B87,'Raw Stats'!$S$3:$AH$528,3,FALSE),0)</f>
        <v>65</v>
      </c>
      <c r="DS87">
        <f>IFERROR(VLOOKUP($B87,'Raw Stats'!$S$3:$AH$528,4,FALSE),0)</f>
        <v>11</v>
      </c>
      <c r="DT87">
        <f>IFERROR(VLOOKUP($B87,'Raw Stats'!$S$3:$AH$528,5,FALSE),0)</f>
        <v>14</v>
      </c>
      <c r="DU87">
        <f>IFERROR(VLOOKUP($B87,'Raw Stats'!$S$3:$AH$528,6,FALSE),0)</f>
        <v>25</v>
      </c>
      <c r="DV87">
        <f>IFERROR(VLOOKUP($B87,'Raw Stats'!$S$3:$AH$528,7,FALSE),0)</f>
        <v>0</v>
      </c>
      <c r="DW87">
        <f>IFERROR(VLOOKUP($B87,'Raw Stats'!$S$3:$AH$528,8,FALSE),0)</f>
        <v>16</v>
      </c>
      <c r="DX87">
        <f>IFERROR(VLOOKUP($B87,'Raw Stats'!$S$3:$AH$528,9,FALSE),0)</f>
        <v>30</v>
      </c>
      <c r="DY87">
        <f>IFERROR(VLOOKUP($B87,'Raw Stats'!$S$3:$AH$528,10,FALSE),0)</f>
        <v>15</v>
      </c>
      <c r="DZ87">
        <f>IFERROR(VLOOKUP($B87,'Raw Stats'!$S$3:$AH$528,11,FALSE)+VLOOKUP($B87,'Raw Stats'!$S$3:$AH$528,12,FALSE),0)</f>
        <v>1</v>
      </c>
      <c r="EA87">
        <f>IFERROR(VLOOKUP($B87,'Raw Stats'!$S$3:$AH$528,13,FALSE)+VLOOKUP($B87,'Raw Stats'!$S$3:$AH$528,14,FALSE),0)</f>
        <v>0</v>
      </c>
      <c r="EB87">
        <f>IFERROR(VLOOKUP($B87,'Raw Stats'!$S$3:$AH$528,15,FALSE),0)</f>
        <v>1</v>
      </c>
      <c r="EC87">
        <f>IFERROR(VLOOKUP($B87,'Raw Stats'!$S$3:$AH$528,16,FALSE),0)</f>
        <v>116</v>
      </c>
    </row>
    <row r="88" spans="1:133" x14ac:dyDescent="0.2">
      <c r="A88">
        <f>IFERROR(VLOOKUP(B88,Sheet2!$W$1:$X$300,2,FALSE),301)</f>
        <v>68</v>
      </c>
      <c r="B88" t="s">
        <v>62</v>
      </c>
      <c r="C88">
        <f t="shared" si="5"/>
        <v>0.94581622071400961</v>
      </c>
      <c r="D88">
        <f t="shared" si="6"/>
        <v>1.1118249098124218</v>
      </c>
      <c r="E88">
        <f t="shared" si="7"/>
        <v>1.0230747825944784</v>
      </c>
      <c r="F88">
        <f t="shared" si="8"/>
        <v>1.0276711469845714</v>
      </c>
      <c r="G88">
        <f t="shared" si="9"/>
        <v>0.94157810783130635</v>
      </c>
      <c r="H88">
        <v>0.97</v>
      </c>
      <c r="J88">
        <f>BS88*'Value Calculations'!$D$3</f>
        <v>9.3779148583988725</v>
      </c>
      <c r="K88">
        <f>BT88*'Value Calculations'!$D$4</f>
        <v>10.419606529428798</v>
      </c>
      <c r="L88">
        <f>BU88*'Value Calculations'!$D$5</f>
        <v>14.593595777910686</v>
      </c>
      <c r="M88">
        <f>BV88*'Value Calculations'!$D$6</f>
        <v>0.25012986383872571</v>
      </c>
      <c r="N88">
        <f>BW88*'Value Calculations'!$D$7</f>
        <v>3.8669345904020833</v>
      </c>
      <c r="O88">
        <f>BX88*'Value Calculations'!$D$8</f>
        <v>4.0978128413227681</v>
      </c>
      <c r="P88">
        <f>BY88*'Value Calculations'!$D$9</f>
        <v>7.5571504402510037</v>
      </c>
      <c r="Q88">
        <f>BZ88*'Value Calculations'!$D$10</f>
        <v>5.1144306370668655</v>
      </c>
      <c r="R88">
        <f>CA88*'Value Calculations'!$D$11</f>
        <v>1.9814282960498748</v>
      </c>
      <c r="S88">
        <f>CB88*'Value Calculations'!$D$12</f>
        <v>3.2555309583576562</v>
      </c>
      <c r="T88">
        <f>CC88*'Value Calculations'!$D$13</f>
        <v>16.096579084807438</v>
      </c>
      <c r="V88">
        <f>CF88*'Value Calculations'!$D$3</f>
        <v>12.232062858781138</v>
      </c>
      <c r="W88">
        <f>CG88*'Value Calculations'!$D$4</f>
        <v>10.419606529428798</v>
      </c>
      <c r="X88">
        <f>CH88*'Value Calculations'!$D$5</f>
        <v>16.450962513281137</v>
      </c>
      <c r="Y88">
        <f>CI88*'Value Calculations'!$D$6</f>
        <v>4.752467412935788</v>
      </c>
      <c r="Z88">
        <f>CJ88*'Value Calculations'!$D$7</f>
        <v>3.7790497133474905</v>
      </c>
      <c r="AA88">
        <f>CK88*'Value Calculations'!$D$8</f>
        <v>3.7383555745400692</v>
      </c>
      <c r="AB88">
        <f>CL88*'Value Calculations'!$D$9</f>
        <v>7.1792929182384535</v>
      </c>
      <c r="AC88">
        <f>CM88*'Value Calculations'!$D$10</f>
        <v>4.0184812148382516</v>
      </c>
      <c r="AD88">
        <f>CN88*'Value Calculations'!$D$11</f>
        <v>3.9628565920997496</v>
      </c>
      <c r="AE88">
        <f>CO88*'Value Calculations'!$D$12</f>
        <v>5.6971791771258982</v>
      </c>
      <c r="AF88">
        <f>CP88*'Value Calculations'!$D$13</f>
        <v>16.715678280376956</v>
      </c>
      <c r="AH88">
        <f>CS88*'Value Calculations'!$D$3</f>
        <v>4.0773542862603787</v>
      </c>
      <c r="AI88">
        <f>CT88*'Value Calculations'!$D$4</f>
        <v>7.1634794889822988</v>
      </c>
      <c r="AJ88">
        <f>CU88*'Value Calculations'!$D$5</f>
        <v>8.4908193616934895</v>
      </c>
      <c r="AK88">
        <f>CV88*'Value Calculations'!$D$6</f>
        <v>3.0015583660647085</v>
      </c>
      <c r="AL88">
        <f>CW88*'Value Calculations'!$D$7</f>
        <v>1.5819277869826704</v>
      </c>
      <c r="AM88">
        <f>CX88*'Value Calculations'!$D$8</f>
        <v>2.0129606939831142</v>
      </c>
      <c r="AN88">
        <f>CY88*'Value Calculations'!$D$9</f>
        <v>3.1488126834379182</v>
      </c>
      <c r="AO88">
        <f>CZ88*'Value Calculations'!$D$10</f>
        <v>1.4612658963048188</v>
      </c>
      <c r="AP88">
        <f>DA88*'Value Calculations'!$D$11</f>
        <v>0.9907141480249374</v>
      </c>
      <c r="AQ88">
        <f>DB88*'Value Calculations'!$D$12</f>
        <v>2.441648218768242</v>
      </c>
      <c r="AR88">
        <f>DC88*'Value Calculations'!$D$13</f>
        <v>8.5985999384655116</v>
      </c>
      <c r="AT88">
        <f>DF88*'Value Calculations'!$D$3</f>
        <v>8.9701794297728341</v>
      </c>
      <c r="AU88">
        <f>DG88*'Value Calculations'!$D$4</f>
        <v>13.675733569875296</v>
      </c>
      <c r="AV88">
        <f>DH88*'Value Calculations'!$D$5</f>
        <v>16.981638723386979</v>
      </c>
      <c r="AW88">
        <f>DI88*'Value Calculations'!$D$6</f>
        <v>4.5023375490970627</v>
      </c>
      <c r="AX88">
        <f>DJ88*'Value Calculations'!$D$7</f>
        <v>1.7576975410918561</v>
      </c>
      <c r="AY88">
        <f>DK88*'Value Calculations'!$D$8</f>
        <v>5.2480760950274048</v>
      </c>
      <c r="AZ88">
        <f>DL88*'Value Calculations'!$D$9</f>
        <v>8.4388179916136217</v>
      </c>
      <c r="BA88">
        <f>DM88*'Value Calculations'!$D$10</f>
        <v>5.1144306370668655</v>
      </c>
      <c r="BB88">
        <f>DN88*'Value Calculations'!$D$11</f>
        <v>2.9721424440748123</v>
      </c>
      <c r="BC88">
        <f>DO88*'Value Calculations'!$D$12</f>
        <v>2.441648218768242</v>
      </c>
      <c r="BD88">
        <f>DP88*'Value Calculations'!$D$13</f>
        <v>13.138660705975303</v>
      </c>
      <c r="BF88">
        <f>DS88*'Value Calculations'!$D$3</f>
        <v>8.9701794297728341</v>
      </c>
      <c r="BG88">
        <f>DT88*'Value Calculations'!$D$4</f>
        <v>11.396444641562747</v>
      </c>
      <c r="BH88">
        <f>DU88*'Value Calculations'!$D$5</f>
        <v>15.124271988016528</v>
      </c>
      <c r="BI88">
        <f>DV88*'Value Calculations'!$D$6</f>
        <v>2.5012986383872571</v>
      </c>
      <c r="BJ88">
        <f>DW88*'Value Calculations'!$D$7</f>
        <v>2.2850068034194129</v>
      </c>
      <c r="BK88">
        <f>DX88*'Value Calculations'!$D$8</f>
        <v>3.2351154010442906</v>
      </c>
      <c r="BL88">
        <f>DY88*'Value Calculations'!$D$9</f>
        <v>7.0533404109009368</v>
      </c>
      <c r="BM88">
        <f>DZ88*'Value Calculations'!$D$10</f>
        <v>4.0184812148382516</v>
      </c>
      <c r="BN88">
        <f>EA88*'Value Calculations'!$D$11</f>
        <v>2.9721424440748123</v>
      </c>
      <c r="BO88">
        <f>EB88*'Value Calculations'!$D$12</f>
        <v>3.2555309583576562</v>
      </c>
      <c r="BP88">
        <f>EC88*'Value Calculations'!$D$13</f>
        <v>14.514436696129785</v>
      </c>
      <c r="BR88">
        <f>IFERROR(VLOOKUP($B88,'Raw Stats'!$CM$3:$DC$884,3,FALSE),0)</f>
        <v>81</v>
      </c>
      <c r="BS88">
        <f>IFERROR(VLOOKUP($B88,'Raw Stats'!$CM$3:$DC$884,4,FALSE),0)</f>
        <v>23</v>
      </c>
      <c r="BT88">
        <f>IFERROR(VLOOKUP($B88,'Raw Stats'!$CM$3:$DC$884,5,FALSE),0)</f>
        <v>32</v>
      </c>
      <c r="BU88">
        <f>IFERROR(VLOOKUP($B88,'Raw Stats'!$CM$3:$DC$884,6,FALSE),0)</f>
        <v>55</v>
      </c>
      <c r="BV88">
        <f>IFERROR(VLOOKUP($B88,'Raw Stats'!$CM$3:$DC$884,7,FALSE),0)</f>
        <v>2</v>
      </c>
      <c r="BW88">
        <f>IFERROR(VLOOKUP($B88,'Raw Stats'!$CM$3:$DC$884,8,FALSE),0)</f>
        <v>44</v>
      </c>
      <c r="BX88">
        <f>IFERROR(VLOOKUP($B88,'Raw Stats'!$CM$3:$DC$884,9,FALSE),0)</f>
        <v>57</v>
      </c>
      <c r="BY88">
        <f>IFERROR(VLOOKUP($B88,'Raw Stats'!$CM$3:$DC$884,10,FALSE),0)</f>
        <v>60</v>
      </c>
      <c r="BZ88">
        <f>IFERROR(VLOOKUP($B88,'Raw Stats'!$CM$3:$DC$884,11,FALSE)+VLOOKUP($B88,'Raw Stats'!$CM$3:$DC$884,12,FALSE),0)</f>
        <v>14</v>
      </c>
      <c r="CA88">
        <f>IFERROR(VLOOKUP($B88,'Raw Stats'!$CM$3:$DC$884,13,FALSE)+VLOOKUP($B88,'Raw Stats'!$CM$3:$DC$884,14,FALSE),0)</f>
        <v>2</v>
      </c>
      <c r="CB88">
        <f>IFERROR(VLOOKUP($B88,'Raw Stats'!$CM$3:$DC$884,15,FALSE),0)</f>
        <v>4</v>
      </c>
      <c r="CC88">
        <f>IFERROR(VLOOKUP($B88,'Raw Stats'!$CM$3:$DC$884,16,FALSE),0)</f>
        <v>234</v>
      </c>
      <c r="CE88">
        <f>IFERROR(VLOOKUP($B88,'Raw Stats'!$BU$3:$CJ$528,3,FALSE),0)</f>
        <v>80</v>
      </c>
      <c r="CF88">
        <f>IFERROR(VLOOKUP($B88,'Raw Stats'!$BU$3:$CJ$528,4,FALSE),0)</f>
        <v>30</v>
      </c>
      <c r="CG88">
        <f>IFERROR(VLOOKUP($B88,'Raw Stats'!$BU$3:$CJ$5288,5,FALSE),0)</f>
        <v>32</v>
      </c>
      <c r="CH88">
        <f>IFERROR(VLOOKUP($B88,'Raw Stats'!$BU$3:$CJ$528,6,FALSE),0)</f>
        <v>62</v>
      </c>
      <c r="CI88">
        <f>IFERROR(VLOOKUP($B88,'Raw Stats'!$BU$3:$CJ$528,7,FALSE),0)</f>
        <v>38</v>
      </c>
      <c r="CJ88">
        <f>IFERROR(VLOOKUP($B88,'Raw Stats'!$BU$3:$CJ$528,8,FALSE),0)</f>
        <v>43</v>
      </c>
      <c r="CK88">
        <f>IFERROR(VLOOKUP($B88,'Raw Stats'!$BU$3:$CJ$528,9,FALSE),0)</f>
        <v>52</v>
      </c>
      <c r="CL88">
        <f>IFERROR(VLOOKUP($B88,'Raw Stats'!$BU$3:$CJ$528,10,FALSE),0)</f>
        <v>57</v>
      </c>
      <c r="CM88">
        <f>IFERROR(VLOOKUP($B88,'Raw Stats'!$BU$3:$CJ$528,11,FALSE)+VLOOKUP($B88,'Raw Stats'!$BU$3:$CJ$528,12,FALSE),0)</f>
        <v>11</v>
      </c>
      <c r="CN88">
        <f>IFERROR(VLOOKUP($B88,'Raw Stats'!$BU$3:$CJ$528,13,FALSE)+VLOOKUP($B88,'Raw Stats'!$BU$3:$CJ$528,14,FALSE),0)</f>
        <v>4</v>
      </c>
      <c r="CO88">
        <f>IFERROR(VLOOKUP($B88,'Raw Stats'!$BU$3:$CJ$528,15,FALSE),0)</f>
        <v>7</v>
      </c>
      <c r="CP88">
        <f>IFERROR(VLOOKUP($B88,'Raw Stats'!$BU$3:$CJ$528,16,FALSE),0)</f>
        <v>243</v>
      </c>
      <c r="CR88">
        <f>IFERROR(VLOOKUP($B88,'Raw Stats'!$BC$3:$BR$528,3,FALSE),0)</f>
        <v>42</v>
      </c>
      <c r="CS88">
        <f>IFERROR(VLOOKUP($B88,'Raw Stats'!$BC$3:$BR$528,4,FALSE),0)</f>
        <v>10</v>
      </c>
      <c r="CT88">
        <f>IFERROR(VLOOKUP($B88,'Raw Stats'!$BC$3:$BR$5288,5,FALSE),0)</f>
        <v>22</v>
      </c>
      <c r="CU88">
        <f>IFERROR(VLOOKUP($B88,'Raw Stats'!$BC$3:$BR$52888,6,FALSE),0)</f>
        <v>32</v>
      </c>
      <c r="CV88">
        <f>IFERROR(VLOOKUP($B88,'Raw Stats'!$BC$3:$BR$5288,7,FALSE),0)</f>
        <v>24</v>
      </c>
      <c r="CW88">
        <f>IFERROR(VLOOKUP($B88,'Raw Stats'!$BC$3:$BR$5288,8,FALSE),0)</f>
        <v>18</v>
      </c>
      <c r="CX88">
        <f>IFERROR(VLOOKUP($B88,'Raw Stats'!$BC$3:$BR$5288,9,FALSE),0)</f>
        <v>28</v>
      </c>
      <c r="CY88">
        <f>IFERROR(VLOOKUP($B88,'Raw Stats'!$BC$3:$BR$5288,10,FALSE),0)</f>
        <v>25</v>
      </c>
      <c r="CZ88">
        <f>IFERROR(VLOOKUP($B88,'Raw Stats'!$BC$3:$BR$5288,11,FALSE)+VLOOKUP($B88,'Raw Stats'!$BC$3:$BR$5288,12,FALSE),0)</f>
        <v>4</v>
      </c>
      <c r="DA88">
        <f>IFERROR(VLOOKUP($B88,'Raw Stats'!$BC$3:$BR$5288,13,FALSE)+VLOOKUP($B88,'Raw Stats'!$BC$3:$BR$5288,14,FALSE),0)</f>
        <v>1</v>
      </c>
      <c r="DB88">
        <f>IFERROR(VLOOKUP($B88,'Raw Stats'!$BC$3:$BR$5288,15,FALSE),0)</f>
        <v>3</v>
      </c>
      <c r="DC88">
        <f>IFERROR(VLOOKUP($B88,'Raw Stats'!$BC$3:$BR$5288,16,FALSE),0)</f>
        <v>125</v>
      </c>
      <c r="DE88">
        <f>IFERROR(VLOOKUP($B88,'Raw Stats'!$AK$3:$AZ$528,3,FALSE),0)</f>
        <v>81</v>
      </c>
      <c r="DF88">
        <f>IFERROR(VLOOKUP($B88,'Raw Stats'!$AK$3:$AZ$528,4,FALSE),0)</f>
        <v>22</v>
      </c>
      <c r="DG88">
        <f>IFERROR(VLOOKUP($B88,'Raw Stats'!$AK$3:$AZ$528,5,FALSE),0)</f>
        <v>42</v>
      </c>
      <c r="DH88">
        <f>IFERROR(VLOOKUP($B88,'Raw Stats'!$AK$3:$AZ$528,6,FALSE),0)</f>
        <v>64</v>
      </c>
      <c r="DI88">
        <f>IFERROR(VLOOKUP($B88,'Raw Stats'!$AK$3:$AZ$528,7,FALSE),0)</f>
        <v>36</v>
      </c>
      <c r="DJ88">
        <f>IFERROR(VLOOKUP($B88,'Raw Stats'!$AK$3:$AZ$528,8,FALSE),0)</f>
        <v>20</v>
      </c>
      <c r="DK88">
        <f>IFERROR(VLOOKUP($B88,'Raw Stats'!$AK$3:$AZ$528,9,FALSE),0)</f>
        <v>73</v>
      </c>
      <c r="DL88">
        <f>IFERROR(VLOOKUP($B88,'Raw Stats'!$AK$3:$AZ$528,10,FALSE),0)</f>
        <v>67</v>
      </c>
      <c r="DM88">
        <f>IFERROR(VLOOKUP($B88,'Raw Stats'!$AK$3:$AZ$528,11,FALSE)+VLOOKUP($B88,'Raw Stats'!$AK$3:$AZ$528,12,FALSE),0)</f>
        <v>14</v>
      </c>
      <c r="DN88">
        <f>IFERROR(VLOOKUP($B88,'Raw Stats'!$AK$3:$AZ$528,13,FALSE)+VLOOKUP($B88,'Raw Stats'!$AK$3:$AZ$528,14,FALSE),0)</f>
        <v>3</v>
      </c>
      <c r="DO88">
        <f>IFERROR(VLOOKUP($B88,'Raw Stats'!$AK$3:$AZ$528,15,FALSE),0)</f>
        <v>3</v>
      </c>
      <c r="DP88">
        <f>IFERROR(VLOOKUP($B88,'Raw Stats'!$AK$3:$AZ$528,16,FALSE),0)</f>
        <v>191</v>
      </c>
      <c r="DR88">
        <f>IFERROR(VLOOKUP($B88,'Raw Stats'!$S$3:$AH$528,3,FALSE),0)</f>
        <v>80</v>
      </c>
      <c r="DS88">
        <f>IFERROR(VLOOKUP($B88,'Raw Stats'!$S$3:$AH$528,4,FALSE),0)</f>
        <v>22</v>
      </c>
      <c r="DT88">
        <f>IFERROR(VLOOKUP($B88,'Raw Stats'!$S$3:$AH$528,5,FALSE),0)</f>
        <v>35</v>
      </c>
      <c r="DU88">
        <f>IFERROR(VLOOKUP($B88,'Raw Stats'!$S$3:$AH$528,6,FALSE),0)</f>
        <v>57</v>
      </c>
      <c r="DV88">
        <f>IFERROR(VLOOKUP($B88,'Raw Stats'!$S$3:$AH$528,7,FALSE),0)</f>
        <v>20</v>
      </c>
      <c r="DW88">
        <f>IFERROR(VLOOKUP($B88,'Raw Stats'!$S$3:$AH$528,8,FALSE),0)</f>
        <v>26</v>
      </c>
      <c r="DX88">
        <f>IFERROR(VLOOKUP($B88,'Raw Stats'!$S$3:$AH$528,9,FALSE),0)</f>
        <v>45</v>
      </c>
      <c r="DY88">
        <f>IFERROR(VLOOKUP($B88,'Raw Stats'!$S$3:$AH$528,10,FALSE),0)</f>
        <v>56</v>
      </c>
      <c r="DZ88">
        <f>IFERROR(VLOOKUP($B88,'Raw Stats'!$S$3:$AH$528,11,FALSE)+VLOOKUP($B88,'Raw Stats'!$S$3:$AH$528,12,FALSE),0)</f>
        <v>11</v>
      </c>
      <c r="EA88">
        <f>IFERROR(VLOOKUP($B88,'Raw Stats'!$S$3:$AH$528,13,FALSE)+VLOOKUP($B88,'Raw Stats'!$S$3:$AH$528,14,FALSE),0)</f>
        <v>3</v>
      </c>
      <c r="EB88">
        <f>IFERROR(VLOOKUP($B88,'Raw Stats'!$S$3:$AH$528,15,FALSE),0)</f>
        <v>4</v>
      </c>
      <c r="EC88">
        <f>IFERROR(VLOOKUP($B88,'Raw Stats'!$S$3:$AH$528,16,FALSE),0)</f>
        <v>211</v>
      </c>
    </row>
    <row r="89" spans="1:133" x14ac:dyDescent="0.2">
      <c r="A89" s="34">
        <f>IFERROR(VLOOKUP(B89,Sheet2!$W$1:$X$300,2,FALSE),301)</f>
        <v>278</v>
      </c>
      <c r="B89" t="s">
        <v>735</v>
      </c>
      <c r="C89">
        <f t="shared" si="5"/>
        <v>1.0292040873992185</v>
      </c>
      <c r="D89">
        <f t="shared" si="6"/>
        <v>0.73529085402935568</v>
      </c>
      <c r="E89">
        <f t="shared" si="7"/>
        <v>0.71242852257714195</v>
      </c>
      <c r="F89">
        <f t="shared" si="8"/>
        <v>0.87987467383592943</v>
      </c>
      <c r="G89">
        <f t="shared" si="9"/>
        <v>0.95552229793361576</v>
      </c>
      <c r="H89">
        <v>0.96</v>
      </c>
      <c r="J89">
        <f>BS89*'Value Calculations'!$D$3</f>
        <v>2.0386771431301893</v>
      </c>
      <c r="K89">
        <f>BT89*'Value Calculations'!$D$4</f>
        <v>9.1171557132501988</v>
      </c>
      <c r="L89">
        <f>BU89*'Value Calculations'!$D$5</f>
        <v>8.7561574667464104</v>
      </c>
      <c r="M89">
        <f>BV89*'Value Calculations'!$D$6</f>
        <v>1.8759739787904428</v>
      </c>
      <c r="N89">
        <f>BW89*'Value Calculations'!$D$7</f>
        <v>7.4702145496403887</v>
      </c>
      <c r="O89">
        <f>BX89*'Value Calculations'!$D$8</f>
        <v>15.312879564942975</v>
      </c>
      <c r="P89">
        <f>BY89*'Value Calculations'!$D$9</f>
        <v>16.499778461214692</v>
      </c>
      <c r="Q89">
        <f>BZ89*'Value Calculations'!$D$10</f>
        <v>2.9225317926096377</v>
      </c>
      <c r="R89">
        <f>CA89*'Value Calculations'!$D$11</f>
        <v>0</v>
      </c>
      <c r="S89">
        <f>CB89*'Value Calculations'!$D$12</f>
        <v>0</v>
      </c>
      <c r="T89">
        <f>CC89*'Value Calculations'!$D$13</f>
        <v>9.0801215350195807</v>
      </c>
      <c r="V89">
        <f>CF89*'Value Calculations'!$D$3</f>
        <v>1.2232062858781136</v>
      </c>
      <c r="W89">
        <f>CG89*'Value Calculations'!$D$4</f>
        <v>4.8841905606697491</v>
      </c>
      <c r="X89">
        <f>CH89*'Value Calculations'!$D$5</f>
        <v>4.7760858909525883</v>
      </c>
      <c r="Y89">
        <f>CI89*'Value Calculations'!$D$6</f>
        <v>0.25012986383872571</v>
      </c>
      <c r="Z89">
        <f>CJ89*'Value Calculations'!$D$7</f>
        <v>5.9761716397123106</v>
      </c>
      <c r="AA89">
        <f>CK89*'Value Calculations'!$D$8</f>
        <v>6.6859051621582006</v>
      </c>
      <c r="AB89">
        <f>CL89*'Value Calculations'!$D$9</f>
        <v>16.625730968552208</v>
      </c>
      <c r="AC89">
        <f>CM89*'Value Calculations'!$D$10</f>
        <v>1.0959494222286141</v>
      </c>
      <c r="AD89">
        <f>CN89*'Value Calculations'!$D$11</f>
        <v>0</v>
      </c>
      <c r="AE89">
        <f>CO89*'Value Calculations'!$D$12</f>
        <v>0</v>
      </c>
      <c r="AF89">
        <f>CP89*'Value Calculations'!$D$13</f>
        <v>9.2176991340350298</v>
      </c>
      <c r="AH89">
        <f>CS89*'Value Calculations'!$D$3</f>
        <v>1.2232062858781136</v>
      </c>
      <c r="AI89">
        <f>CT89*'Value Calculations'!$D$4</f>
        <v>2.2792889283125497</v>
      </c>
      <c r="AJ89">
        <f>CU89*'Value Calculations'!$D$5</f>
        <v>2.6533810505292155</v>
      </c>
      <c r="AK89">
        <f>CV89*'Value Calculations'!$D$6</f>
        <v>-1.0005194553549028</v>
      </c>
      <c r="AL89">
        <f>CW89*'Value Calculations'!$D$7</f>
        <v>2.4607765575285985</v>
      </c>
      <c r="AM89">
        <f>CX89*'Value Calculations'!$D$8</f>
        <v>4.2415957480358477</v>
      </c>
      <c r="AN89">
        <f>CY89*'Value Calculations'!$D$9</f>
        <v>13.728823299789322</v>
      </c>
      <c r="AO89">
        <f>CZ89*'Value Calculations'!$D$10</f>
        <v>1.0959494222286141</v>
      </c>
      <c r="AP89">
        <f>DA89*'Value Calculations'!$D$11</f>
        <v>0.9907141480249374</v>
      </c>
      <c r="AQ89">
        <f>DB89*'Value Calculations'!$D$12</f>
        <v>0.81388273958941404</v>
      </c>
      <c r="AR89">
        <f>DC89*'Value Calculations'!$D$13</f>
        <v>5.7094703591411005</v>
      </c>
      <c r="AT89">
        <f>DF89*'Value Calculations'!$D$3</f>
        <v>0.8154708572520758</v>
      </c>
      <c r="AU89">
        <f>DG89*'Value Calculations'!$D$4</f>
        <v>7.1634794889822988</v>
      </c>
      <c r="AV89">
        <f>DH89*'Value Calculations'!$D$5</f>
        <v>6.3681145212701171</v>
      </c>
      <c r="AW89">
        <f>DI89*'Value Calculations'!$D$6</f>
        <v>0.75038959151617712</v>
      </c>
      <c r="AX89">
        <f>DJ89*'Value Calculations'!$D$7</f>
        <v>6.415596024985275</v>
      </c>
      <c r="AY89">
        <f>DK89*'Value Calculations'!$D$8</f>
        <v>12.221547070611765</v>
      </c>
      <c r="AZ89">
        <f>DL89*'Value Calculations'!$D$9</f>
        <v>19.774543651990125</v>
      </c>
      <c r="BA89">
        <f>DM89*'Value Calculations'!$D$10</f>
        <v>2.1918988444572283</v>
      </c>
      <c r="BB89">
        <f>DN89*'Value Calculations'!$D$11</f>
        <v>0</v>
      </c>
      <c r="BC89">
        <f>DO89*'Value Calculations'!$D$12</f>
        <v>0</v>
      </c>
      <c r="BD89">
        <f>DP89*'Value Calculations'!$D$13</f>
        <v>8.529811138957788</v>
      </c>
      <c r="BF89">
        <f>DS89*'Value Calculations'!$D$3</f>
        <v>2.0386771431301893</v>
      </c>
      <c r="BG89">
        <f>DT89*'Value Calculations'!$D$4</f>
        <v>6.8378667849376482</v>
      </c>
      <c r="BH89">
        <f>DU89*'Value Calculations'!$D$5</f>
        <v>6.8987907313759607</v>
      </c>
      <c r="BI89">
        <f>DV89*'Value Calculations'!$D$6</f>
        <v>0.50025972767745142</v>
      </c>
      <c r="BJ89">
        <f>DW89*'Value Calculations'!$D$7</f>
        <v>9.0521423366230582</v>
      </c>
      <c r="BK89">
        <f>DX89*'Value Calculations'!$D$8</f>
        <v>8.4831914960716954</v>
      </c>
      <c r="BL89">
        <f>DY89*'Value Calculations'!$D$9</f>
        <v>14.862395865826974</v>
      </c>
      <c r="BM89">
        <f>DZ89*'Value Calculations'!$D$10</f>
        <v>1.4612658963048188</v>
      </c>
      <c r="BN89">
        <f>EA89*'Value Calculations'!$D$11</f>
        <v>0.9907141480249374</v>
      </c>
      <c r="BO89">
        <f>EB89*'Value Calculations'!$D$12</f>
        <v>0</v>
      </c>
      <c r="BP89">
        <f>EC89*'Value Calculations'!$D$13</f>
        <v>8.1170783419114443</v>
      </c>
      <c r="BR89">
        <f>IFERROR(VLOOKUP($B89,'Raw Stats'!$CM$3:$DC$884,3,FALSE),0)</f>
        <v>71</v>
      </c>
      <c r="BS89">
        <f>IFERROR(VLOOKUP($B89,'Raw Stats'!$CM$3:$DC$884,4,FALSE),0)</f>
        <v>5</v>
      </c>
      <c r="BT89">
        <f>IFERROR(VLOOKUP($B89,'Raw Stats'!$CM$3:$DC$884,5,FALSE),0)</f>
        <v>28</v>
      </c>
      <c r="BU89">
        <f>IFERROR(VLOOKUP($B89,'Raw Stats'!$CM$3:$DC$884,6,FALSE),0)</f>
        <v>33</v>
      </c>
      <c r="BV89">
        <f>IFERROR(VLOOKUP($B89,'Raw Stats'!$CM$3:$DC$884,7,FALSE),0)</f>
        <v>15</v>
      </c>
      <c r="BW89">
        <f>IFERROR(VLOOKUP($B89,'Raw Stats'!$CM$3:$DC$884,8,FALSE),0)</f>
        <v>85</v>
      </c>
      <c r="BX89">
        <f>IFERROR(VLOOKUP($B89,'Raw Stats'!$CM$3:$DC$884,9,FALSE),0)</f>
        <v>213</v>
      </c>
      <c r="BY89">
        <f>IFERROR(VLOOKUP($B89,'Raw Stats'!$CM$3:$DC$884,10,FALSE),0)</f>
        <v>131</v>
      </c>
      <c r="BZ89">
        <f>IFERROR(VLOOKUP($B89,'Raw Stats'!$CM$3:$DC$884,11,FALSE)+VLOOKUP($B89,'Raw Stats'!$CM$3:$DC$884,12,FALSE),0)</f>
        <v>8</v>
      </c>
      <c r="CA89">
        <f>IFERROR(VLOOKUP($B89,'Raw Stats'!$CM$3:$DC$884,13,FALSE)+VLOOKUP($B89,'Raw Stats'!$CM$3:$DC$884,14,FALSE),0)</f>
        <v>0</v>
      </c>
      <c r="CB89">
        <f>IFERROR(VLOOKUP($B89,'Raw Stats'!$CM$3:$DC$884,15,FALSE),0)</f>
        <v>0</v>
      </c>
      <c r="CC89">
        <f>IFERROR(VLOOKUP($B89,'Raw Stats'!$CM$3:$DC$884,16,FALSE),0)</f>
        <v>132</v>
      </c>
      <c r="CE89">
        <f>IFERROR(VLOOKUP($B89,'Raw Stats'!$BU$3:$CJ$528,3,FALSE),0)</f>
        <v>69</v>
      </c>
      <c r="CF89">
        <f>IFERROR(VLOOKUP($B89,'Raw Stats'!$BU$3:$CJ$528,4,FALSE),0)</f>
        <v>3</v>
      </c>
      <c r="CG89">
        <f>IFERROR(VLOOKUP($B89,'Raw Stats'!$BU$3:$CJ$5288,5,FALSE),0)</f>
        <v>15</v>
      </c>
      <c r="CH89">
        <f>IFERROR(VLOOKUP($B89,'Raw Stats'!$BU$3:$CJ$528,6,FALSE),0)</f>
        <v>18</v>
      </c>
      <c r="CI89">
        <f>IFERROR(VLOOKUP($B89,'Raw Stats'!$BU$3:$CJ$528,7,FALSE),0)</f>
        <v>2</v>
      </c>
      <c r="CJ89">
        <f>IFERROR(VLOOKUP($B89,'Raw Stats'!$BU$3:$CJ$528,8,FALSE),0)</f>
        <v>68</v>
      </c>
      <c r="CK89">
        <f>IFERROR(VLOOKUP($B89,'Raw Stats'!$BU$3:$CJ$528,9,FALSE),0)</f>
        <v>93</v>
      </c>
      <c r="CL89">
        <f>IFERROR(VLOOKUP($B89,'Raw Stats'!$BU$3:$CJ$528,10,FALSE),0)</f>
        <v>132</v>
      </c>
      <c r="CM89">
        <f>IFERROR(VLOOKUP($B89,'Raw Stats'!$BU$3:$CJ$528,11,FALSE)+VLOOKUP($B89,'Raw Stats'!$BU$3:$CJ$528,12,FALSE),0)</f>
        <v>3</v>
      </c>
      <c r="CN89">
        <f>IFERROR(VLOOKUP($B89,'Raw Stats'!$BU$3:$CJ$528,13,FALSE)+VLOOKUP($B89,'Raw Stats'!$BU$3:$CJ$528,14,FALSE),0)</f>
        <v>0</v>
      </c>
      <c r="CO89">
        <f>IFERROR(VLOOKUP($B89,'Raw Stats'!$BU$3:$CJ$528,15,FALSE),0)</f>
        <v>0</v>
      </c>
      <c r="CP89">
        <f>IFERROR(VLOOKUP($B89,'Raw Stats'!$BU$3:$CJ$528,16,FALSE),0)</f>
        <v>134</v>
      </c>
      <c r="CR89">
        <f>IFERROR(VLOOKUP($B89,'Raw Stats'!$BC$3:$BR$528,3,FALSE),0)</f>
        <v>48</v>
      </c>
      <c r="CS89">
        <f>IFERROR(VLOOKUP($B89,'Raw Stats'!$BC$3:$BR$528,4,FALSE),0)</f>
        <v>3</v>
      </c>
      <c r="CT89">
        <f>IFERROR(VLOOKUP($B89,'Raw Stats'!$BC$3:$BR$5288,5,FALSE),0)</f>
        <v>7</v>
      </c>
      <c r="CU89">
        <f>IFERROR(VLOOKUP($B89,'Raw Stats'!$BC$3:$BR$52888,6,FALSE),0)</f>
        <v>10</v>
      </c>
      <c r="CV89">
        <f>IFERROR(VLOOKUP($B89,'Raw Stats'!$BC$3:$BR$5288,7,FALSE),0)</f>
        <v>-8</v>
      </c>
      <c r="CW89">
        <f>IFERROR(VLOOKUP($B89,'Raw Stats'!$BC$3:$BR$5288,8,FALSE),0)</f>
        <v>28</v>
      </c>
      <c r="CX89">
        <f>IFERROR(VLOOKUP($B89,'Raw Stats'!$BC$3:$BR$5288,9,FALSE),0)</f>
        <v>59</v>
      </c>
      <c r="CY89">
        <f>IFERROR(VLOOKUP($B89,'Raw Stats'!$BC$3:$BR$5288,10,FALSE),0)</f>
        <v>109</v>
      </c>
      <c r="CZ89">
        <f>IFERROR(VLOOKUP($B89,'Raw Stats'!$BC$3:$BR$5288,11,FALSE)+VLOOKUP($B89,'Raw Stats'!$BC$3:$BR$5288,12,FALSE),0)</f>
        <v>3</v>
      </c>
      <c r="DA89">
        <f>IFERROR(VLOOKUP($B89,'Raw Stats'!$BC$3:$BR$5288,13,FALSE)+VLOOKUP($B89,'Raw Stats'!$BC$3:$BR$5288,14,FALSE),0)</f>
        <v>1</v>
      </c>
      <c r="DB89">
        <f>IFERROR(VLOOKUP($B89,'Raw Stats'!$BC$3:$BR$5288,15,FALSE),0)</f>
        <v>1</v>
      </c>
      <c r="DC89">
        <f>IFERROR(VLOOKUP($B89,'Raw Stats'!$BC$3:$BR$5288,16,FALSE),0)</f>
        <v>83</v>
      </c>
      <c r="DE89">
        <f>IFERROR(VLOOKUP($B89,'Raw Stats'!$AK$3:$AZ$528,3,FALSE),0)</f>
        <v>73</v>
      </c>
      <c r="DF89">
        <f>IFERROR(VLOOKUP($B89,'Raw Stats'!$AK$3:$AZ$528,4,FALSE),0)</f>
        <v>2</v>
      </c>
      <c r="DG89">
        <f>IFERROR(VLOOKUP($B89,'Raw Stats'!$AK$3:$AZ$528,5,FALSE),0)</f>
        <v>22</v>
      </c>
      <c r="DH89">
        <f>IFERROR(VLOOKUP($B89,'Raw Stats'!$AK$3:$AZ$528,6,FALSE),0)</f>
        <v>24</v>
      </c>
      <c r="DI89">
        <f>IFERROR(VLOOKUP($B89,'Raw Stats'!$AK$3:$AZ$528,7,FALSE),0)</f>
        <v>6</v>
      </c>
      <c r="DJ89">
        <f>IFERROR(VLOOKUP($B89,'Raw Stats'!$AK$3:$AZ$528,8,FALSE),0)</f>
        <v>73</v>
      </c>
      <c r="DK89">
        <f>IFERROR(VLOOKUP($B89,'Raw Stats'!$AK$3:$AZ$528,9,FALSE),0)</f>
        <v>170</v>
      </c>
      <c r="DL89">
        <f>IFERROR(VLOOKUP($B89,'Raw Stats'!$AK$3:$AZ$528,10,FALSE),0)</f>
        <v>157</v>
      </c>
      <c r="DM89">
        <f>IFERROR(VLOOKUP($B89,'Raw Stats'!$AK$3:$AZ$528,11,FALSE)+VLOOKUP($B89,'Raw Stats'!$AK$3:$AZ$528,12,FALSE),0)</f>
        <v>6</v>
      </c>
      <c r="DN89">
        <f>IFERROR(VLOOKUP($B89,'Raw Stats'!$AK$3:$AZ$528,13,FALSE)+VLOOKUP($B89,'Raw Stats'!$AK$3:$AZ$528,14,FALSE),0)</f>
        <v>0</v>
      </c>
      <c r="DO89">
        <f>IFERROR(VLOOKUP($B89,'Raw Stats'!$AK$3:$AZ$528,15,FALSE),0)</f>
        <v>0</v>
      </c>
      <c r="DP89">
        <f>IFERROR(VLOOKUP($B89,'Raw Stats'!$AK$3:$AZ$528,16,FALSE),0)</f>
        <v>124</v>
      </c>
      <c r="DR89">
        <f>IFERROR(VLOOKUP($B89,'Raw Stats'!$S$3:$AH$528,3,FALSE),0)</f>
        <v>62</v>
      </c>
      <c r="DS89">
        <f>IFERROR(VLOOKUP($B89,'Raw Stats'!$S$3:$AH$528,4,FALSE),0)</f>
        <v>5</v>
      </c>
      <c r="DT89">
        <f>IFERROR(VLOOKUP($B89,'Raw Stats'!$S$3:$AH$528,5,FALSE),0)</f>
        <v>21</v>
      </c>
      <c r="DU89">
        <f>IFERROR(VLOOKUP($B89,'Raw Stats'!$S$3:$AH$528,6,FALSE),0)</f>
        <v>26</v>
      </c>
      <c r="DV89">
        <f>IFERROR(VLOOKUP($B89,'Raw Stats'!$S$3:$AH$528,7,FALSE),0)</f>
        <v>4</v>
      </c>
      <c r="DW89">
        <f>IFERROR(VLOOKUP($B89,'Raw Stats'!$S$3:$AH$528,8,FALSE),0)</f>
        <v>103</v>
      </c>
      <c r="DX89">
        <f>IFERROR(VLOOKUP($B89,'Raw Stats'!$S$3:$AH$528,9,FALSE),0)</f>
        <v>118</v>
      </c>
      <c r="DY89">
        <f>IFERROR(VLOOKUP($B89,'Raw Stats'!$S$3:$AH$528,10,FALSE),0)</f>
        <v>118</v>
      </c>
      <c r="DZ89">
        <f>IFERROR(VLOOKUP($B89,'Raw Stats'!$S$3:$AH$528,11,FALSE)+VLOOKUP($B89,'Raw Stats'!$S$3:$AH$528,12,FALSE),0)</f>
        <v>4</v>
      </c>
      <c r="EA89">
        <f>IFERROR(VLOOKUP($B89,'Raw Stats'!$S$3:$AH$528,13,FALSE)+VLOOKUP($B89,'Raw Stats'!$S$3:$AH$528,14,FALSE),0)</f>
        <v>1</v>
      </c>
      <c r="EB89">
        <f>IFERROR(VLOOKUP($B89,'Raw Stats'!$S$3:$AH$528,15,FALSE),0)</f>
        <v>0</v>
      </c>
      <c r="EC89">
        <f>IFERROR(VLOOKUP($B89,'Raw Stats'!$S$3:$AH$528,16,FALSE),0)</f>
        <v>118</v>
      </c>
    </row>
    <row r="90" spans="1:133" x14ac:dyDescent="0.2">
      <c r="A90" s="33">
        <f>IFERROR(VLOOKUP(B90,Sheet2!$W$1:$X$300,2,FALSE),301)</f>
        <v>172</v>
      </c>
      <c r="B90" t="s">
        <v>186</v>
      </c>
      <c r="C90">
        <f t="shared" si="5"/>
        <v>1.0229110432846222</v>
      </c>
      <c r="D90">
        <f t="shared" si="6"/>
        <v>0.80226490894701086</v>
      </c>
      <c r="E90">
        <f t="shared" si="7"/>
        <v>0.92345361758052402</v>
      </c>
      <c r="F90">
        <f t="shared" si="8"/>
        <v>0.94380753842901388</v>
      </c>
      <c r="G90">
        <f t="shared" si="9"/>
        <v>1.0216926139233771</v>
      </c>
      <c r="H90">
        <v>0.96</v>
      </c>
      <c r="J90">
        <f>BS90*'Value Calculations'!$D$3</f>
        <v>10.601121144276986</v>
      </c>
      <c r="K90">
        <f>BT90*'Value Calculations'!$D$4</f>
        <v>11.070831937518097</v>
      </c>
      <c r="L90">
        <f>BU90*'Value Calculations'!$D$5</f>
        <v>15.920286303175292</v>
      </c>
      <c r="M90">
        <f>BV90*'Value Calculations'!$D$6</f>
        <v>1.0005194553549028</v>
      </c>
      <c r="N90">
        <f>BW90*'Value Calculations'!$D$7</f>
        <v>4.0427043445112689</v>
      </c>
      <c r="O90">
        <f>BX90*'Value Calculations'!$D$8</f>
        <v>3.3788983077573702</v>
      </c>
      <c r="P90">
        <f>BY90*'Value Calculations'!$D$9</f>
        <v>6.92738790356342</v>
      </c>
      <c r="Q90">
        <f>BZ90*'Value Calculations'!$D$10</f>
        <v>5.8450635852192754</v>
      </c>
      <c r="R90">
        <f>CA90*'Value Calculations'!$D$11</f>
        <v>3.9628565920997496</v>
      </c>
      <c r="S90">
        <f>CB90*'Value Calculations'!$D$12</f>
        <v>4.0694136979470699</v>
      </c>
      <c r="T90">
        <f>CC90*'Value Calculations'!$D$13</f>
        <v>17.059622277915576</v>
      </c>
      <c r="V90">
        <f>CF90*'Value Calculations'!$D$3</f>
        <v>8.1547085725207573</v>
      </c>
      <c r="W90">
        <f>CG90*'Value Calculations'!$D$4</f>
        <v>7.4890921930269485</v>
      </c>
      <c r="X90">
        <f>CH90*'Value Calculations'!$D$5</f>
        <v>11.409538517275626</v>
      </c>
      <c r="Y90">
        <f>CI90*'Value Calculations'!$D$6</f>
        <v>1.3757142511129914</v>
      </c>
      <c r="Z90">
        <f>CJ90*'Value Calculations'!$D$7</f>
        <v>3.3396253280745265</v>
      </c>
      <c r="AA90">
        <f>CK90*'Value Calculations'!$D$8</f>
        <v>3.1632239476877508</v>
      </c>
      <c r="AB90">
        <f>CL90*'Value Calculations'!$D$9</f>
        <v>5.6678628301882528</v>
      </c>
      <c r="AC90">
        <f>CM90*'Value Calculations'!$D$10</f>
        <v>3.6531647407620471</v>
      </c>
      <c r="AD90">
        <f>CN90*'Value Calculations'!$D$11</f>
        <v>2.9721424440748123</v>
      </c>
      <c r="AE90">
        <f>CO90*'Value Calculations'!$D$12</f>
        <v>4.0694136979470699</v>
      </c>
      <c r="AF90">
        <f>CP90*'Value Calculations'!$D$13</f>
        <v>13.688971102037096</v>
      </c>
      <c r="AH90">
        <f>CS90*'Value Calculations'!$D$3</f>
        <v>5.7082960007645305</v>
      </c>
      <c r="AI90">
        <f>CT90*'Value Calculations'!$D$4</f>
        <v>6.1866413768483488</v>
      </c>
      <c r="AJ90">
        <f>CU90*'Value Calculations'!$D$5</f>
        <v>8.7561574667464104</v>
      </c>
      <c r="AK90">
        <f>CV90*'Value Calculations'!$D$6</f>
        <v>0.37519479575808856</v>
      </c>
      <c r="AL90">
        <f>CW90*'Value Calculations'!$D$7</f>
        <v>2.1092370493102273</v>
      </c>
      <c r="AM90">
        <f>CX90*'Value Calculations'!$D$8</f>
        <v>1.8691777872700346</v>
      </c>
      <c r="AN90">
        <f>CY90*'Value Calculations'!$D$9</f>
        <v>2.1411926247377844</v>
      </c>
      <c r="AO90">
        <f>CZ90*'Value Calculations'!$D$10</f>
        <v>5.4797471111430704</v>
      </c>
      <c r="AP90">
        <f>DA90*'Value Calculations'!$D$11</f>
        <v>0</v>
      </c>
      <c r="AQ90">
        <f>DB90*'Value Calculations'!$D$12</f>
        <v>1.6277654791788281</v>
      </c>
      <c r="AR90">
        <f>DC90*'Value Calculations'!$D$13</f>
        <v>9.1489103345273044</v>
      </c>
      <c r="AT90">
        <f>DF90*'Value Calculations'!$D$3</f>
        <v>6.9315022866426439</v>
      </c>
      <c r="AU90">
        <f>DG90*'Value Calculations'!$D$4</f>
        <v>11.396444641562747</v>
      </c>
      <c r="AV90">
        <f>DH90*'Value Calculations'!$D$5</f>
        <v>13.797581462751921</v>
      </c>
      <c r="AW90">
        <f>DI90*'Value Calculations'!$D$6</f>
        <v>-1.8759739787904428</v>
      </c>
      <c r="AX90">
        <f>DJ90*'Value Calculations'!$D$7</f>
        <v>4.9215531150571969</v>
      </c>
      <c r="AY90">
        <f>DK90*'Value Calculations'!$D$8</f>
        <v>4.816727374888166</v>
      </c>
      <c r="AZ90">
        <f>DL90*'Value Calculations'!$D$9</f>
        <v>7.1792929182384535</v>
      </c>
      <c r="BA90">
        <f>DM90*'Value Calculations'!$D$10</f>
        <v>6.5756965333716852</v>
      </c>
      <c r="BB90">
        <f>DN90*'Value Calculations'!$D$11</f>
        <v>5.9442848881496246</v>
      </c>
      <c r="BC90">
        <f>DO90*'Value Calculations'!$D$12</f>
        <v>1.6277654791788281</v>
      </c>
      <c r="BD90">
        <f>DP90*'Value Calculations'!$D$13</f>
        <v>15.133535891699301</v>
      </c>
      <c r="BF90">
        <f>DS90*'Value Calculations'!$D$3</f>
        <v>8.9701794297728341</v>
      </c>
      <c r="BG90">
        <f>DT90*'Value Calculations'!$D$4</f>
        <v>11.396444641562747</v>
      </c>
      <c r="BH90">
        <f>DU90*'Value Calculations'!$D$5</f>
        <v>15.124271988016528</v>
      </c>
      <c r="BI90">
        <f>DV90*'Value Calculations'!$D$6</f>
        <v>1.0005194553549028</v>
      </c>
      <c r="BJ90">
        <f>DW90*'Value Calculations'!$D$7</f>
        <v>5.2730926232755682</v>
      </c>
      <c r="BK90">
        <f>DX90*'Value Calculations'!$D$8</f>
        <v>3.810247027896609</v>
      </c>
      <c r="BL90">
        <f>DY90*'Value Calculations'!$D$9</f>
        <v>5.6678628301882528</v>
      </c>
      <c r="BM90">
        <f>DZ90*'Value Calculations'!$D$10</f>
        <v>6.5756965333716852</v>
      </c>
      <c r="BN90">
        <f>EA90*'Value Calculations'!$D$11</f>
        <v>1.9814282960498748</v>
      </c>
      <c r="BO90">
        <f>EB90*'Value Calculations'!$D$12</f>
        <v>3.2555309583576562</v>
      </c>
      <c r="BP90">
        <f>EC90*'Value Calculations'!$D$13</f>
        <v>15.61505748825337</v>
      </c>
      <c r="BR90">
        <f>IFERROR(VLOOKUP($B90,'Raw Stats'!$CM$3:$DC$884,3,FALSE),0)</f>
        <v>82</v>
      </c>
      <c r="BS90">
        <f>IFERROR(VLOOKUP($B90,'Raw Stats'!$CM$3:$DC$884,4,FALSE),0)</f>
        <v>26</v>
      </c>
      <c r="BT90">
        <f>IFERROR(VLOOKUP($B90,'Raw Stats'!$CM$3:$DC$884,5,FALSE),0)</f>
        <v>34</v>
      </c>
      <c r="BU90">
        <f>IFERROR(VLOOKUP($B90,'Raw Stats'!$CM$3:$DC$884,6,FALSE),0)</f>
        <v>60</v>
      </c>
      <c r="BV90">
        <f>IFERROR(VLOOKUP($B90,'Raw Stats'!$CM$3:$DC$884,7,FALSE),0)</f>
        <v>8</v>
      </c>
      <c r="BW90">
        <f>IFERROR(VLOOKUP($B90,'Raw Stats'!$CM$3:$DC$884,8,FALSE),0)</f>
        <v>46</v>
      </c>
      <c r="BX90">
        <f>IFERROR(VLOOKUP($B90,'Raw Stats'!$CM$3:$DC$884,9,FALSE),0)</f>
        <v>47</v>
      </c>
      <c r="BY90">
        <f>IFERROR(VLOOKUP($B90,'Raw Stats'!$CM$3:$DC$884,10,FALSE),0)</f>
        <v>55</v>
      </c>
      <c r="BZ90">
        <f>IFERROR(VLOOKUP($B90,'Raw Stats'!$CM$3:$DC$884,11,FALSE)+VLOOKUP($B90,'Raw Stats'!$CM$3:$DC$884,12,FALSE),0)</f>
        <v>16</v>
      </c>
      <c r="CA90">
        <f>IFERROR(VLOOKUP($B90,'Raw Stats'!$CM$3:$DC$884,13,FALSE)+VLOOKUP($B90,'Raw Stats'!$CM$3:$DC$884,14,FALSE),0)</f>
        <v>4</v>
      </c>
      <c r="CB90">
        <f>IFERROR(VLOOKUP($B90,'Raw Stats'!$CM$3:$DC$884,15,FALSE),0)</f>
        <v>5</v>
      </c>
      <c r="CC90">
        <f>IFERROR(VLOOKUP($B90,'Raw Stats'!$CM$3:$DC$884,16,FALSE),0)</f>
        <v>248</v>
      </c>
      <c r="CE90">
        <f>IFERROR(VLOOKUP($B90,'Raw Stats'!$BU$3:$CJ$528,3,FALSE),0)</f>
        <v>81</v>
      </c>
      <c r="CF90">
        <f>IFERROR(VLOOKUP($B90,'Raw Stats'!$BU$3:$CJ$528,4,FALSE),0)</f>
        <v>20</v>
      </c>
      <c r="CG90">
        <f>IFERROR(VLOOKUP($B90,'Raw Stats'!$BU$3:$CJ$5288,5,FALSE),0)</f>
        <v>23</v>
      </c>
      <c r="CH90">
        <f>IFERROR(VLOOKUP($B90,'Raw Stats'!$BU$3:$CJ$528,6,FALSE),0)</f>
        <v>43</v>
      </c>
      <c r="CI90">
        <f>IFERROR(VLOOKUP($B90,'Raw Stats'!$BU$3:$CJ$528,7,FALSE),0)</f>
        <v>11</v>
      </c>
      <c r="CJ90">
        <f>IFERROR(VLOOKUP($B90,'Raw Stats'!$BU$3:$CJ$528,8,FALSE),0)</f>
        <v>38</v>
      </c>
      <c r="CK90">
        <f>IFERROR(VLOOKUP($B90,'Raw Stats'!$BU$3:$CJ$528,9,FALSE),0)</f>
        <v>44</v>
      </c>
      <c r="CL90">
        <f>IFERROR(VLOOKUP($B90,'Raw Stats'!$BU$3:$CJ$528,10,FALSE),0)</f>
        <v>45</v>
      </c>
      <c r="CM90">
        <f>IFERROR(VLOOKUP($B90,'Raw Stats'!$BU$3:$CJ$528,11,FALSE)+VLOOKUP($B90,'Raw Stats'!$BU$3:$CJ$528,12,FALSE),0)</f>
        <v>10</v>
      </c>
      <c r="CN90">
        <f>IFERROR(VLOOKUP($B90,'Raw Stats'!$BU$3:$CJ$528,13,FALSE)+VLOOKUP($B90,'Raw Stats'!$BU$3:$CJ$528,14,FALSE),0)</f>
        <v>3</v>
      </c>
      <c r="CO90">
        <f>IFERROR(VLOOKUP($B90,'Raw Stats'!$BU$3:$CJ$528,15,FALSE),0)</f>
        <v>5</v>
      </c>
      <c r="CP90">
        <f>IFERROR(VLOOKUP($B90,'Raw Stats'!$BU$3:$CJ$528,16,FALSE),0)</f>
        <v>199</v>
      </c>
      <c r="CR90">
        <f>IFERROR(VLOOKUP($B90,'Raw Stats'!$BC$3:$BR$528,3,FALSE),0)</f>
        <v>47</v>
      </c>
      <c r="CS90">
        <f>IFERROR(VLOOKUP($B90,'Raw Stats'!$BC$3:$BR$528,4,FALSE),0)</f>
        <v>14</v>
      </c>
      <c r="CT90">
        <f>IFERROR(VLOOKUP($B90,'Raw Stats'!$BC$3:$BR$5288,5,FALSE),0)</f>
        <v>19</v>
      </c>
      <c r="CU90">
        <f>IFERROR(VLOOKUP($B90,'Raw Stats'!$BC$3:$BR$52888,6,FALSE),0)</f>
        <v>33</v>
      </c>
      <c r="CV90">
        <f>IFERROR(VLOOKUP($B90,'Raw Stats'!$BC$3:$BR$5288,7,FALSE),0)</f>
        <v>3</v>
      </c>
      <c r="CW90">
        <f>IFERROR(VLOOKUP($B90,'Raw Stats'!$BC$3:$BR$5288,8,FALSE),0)</f>
        <v>24</v>
      </c>
      <c r="CX90">
        <f>IFERROR(VLOOKUP($B90,'Raw Stats'!$BC$3:$BR$5288,9,FALSE),0)</f>
        <v>26</v>
      </c>
      <c r="CY90">
        <f>IFERROR(VLOOKUP($B90,'Raw Stats'!$BC$3:$BR$5288,10,FALSE),0)</f>
        <v>17</v>
      </c>
      <c r="CZ90">
        <f>IFERROR(VLOOKUP($B90,'Raw Stats'!$BC$3:$BR$5288,11,FALSE)+VLOOKUP($B90,'Raw Stats'!$BC$3:$BR$5288,12,FALSE),0)</f>
        <v>15</v>
      </c>
      <c r="DA90">
        <f>IFERROR(VLOOKUP($B90,'Raw Stats'!$BC$3:$BR$5288,13,FALSE)+VLOOKUP($B90,'Raw Stats'!$BC$3:$BR$5288,14,FALSE),0)</f>
        <v>0</v>
      </c>
      <c r="DB90">
        <f>IFERROR(VLOOKUP($B90,'Raw Stats'!$BC$3:$BR$5288,15,FALSE),0)</f>
        <v>2</v>
      </c>
      <c r="DC90">
        <f>IFERROR(VLOOKUP($B90,'Raw Stats'!$BC$3:$BR$5288,16,FALSE),0)</f>
        <v>133</v>
      </c>
      <c r="DE90">
        <f>IFERROR(VLOOKUP($B90,'Raw Stats'!$AK$3:$AZ$528,3,FALSE),0)</f>
        <v>81</v>
      </c>
      <c r="DF90">
        <f>IFERROR(VLOOKUP($B90,'Raw Stats'!$AK$3:$AZ$528,4,FALSE),0)</f>
        <v>17</v>
      </c>
      <c r="DG90">
        <f>IFERROR(VLOOKUP($B90,'Raw Stats'!$AK$3:$AZ$528,5,FALSE),0)</f>
        <v>35</v>
      </c>
      <c r="DH90">
        <f>IFERROR(VLOOKUP($B90,'Raw Stats'!$AK$3:$AZ$528,6,FALSE),0)</f>
        <v>52</v>
      </c>
      <c r="DI90">
        <f>IFERROR(VLOOKUP($B90,'Raw Stats'!$AK$3:$AZ$528,7,FALSE),0)</f>
        <v>-15</v>
      </c>
      <c r="DJ90">
        <f>IFERROR(VLOOKUP($B90,'Raw Stats'!$AK$3:$AZ$528,8,FALSE),0)</f>
        <v>56</v>
      </c>
      <c r="DK90">
        <f>IFERROR(VLOOKUP($B90,'Raw Stats'!$AK$3:$AZ$528,9,FALSE),0)</f>
        <v>67</v>
      </c>
      <c r="DL90">
        <f>IFERROR(VLOOKUP($B90,'Raw Stats'!$AK$3:$AZ$528,10,FALSE),0)</f>
        <v>57</v>
      </c>
      <c r="DM90">
        <f>IFERROR(VLOOKUP($B90,'Raw Stats'!$AK$3:$AZ$528,11,FALSE)+VLOOKUP($B90,'Raw Stats'!$AK$3:$AZ$528,12,FALSE),0)</f>
        <v>18</v>
      </c>
      <c r="DN90">
        <f>IFERROR(VLOOKUP($B90,'Raw Stats'!$AK$3:$AZ$528,13,FALSE)+VLOOKUP($B90,'Raw Stats'!$AK$3:$AZ$528,14,FALSE),0)</f>
        <v>6</v>
      </c>
      <c r="DO90">
        <f>IFERROR(VLOOKUP($B90,'Raw Stats'!$AK$3:$AZ$528,15,FALSE),0)</f>
        <v>2</v>
      </c>
      <c r="DP90">
        <f>IFERROR(VLOOKUP($B90,'Raw Stats'!$AK$3:$AZ$528,16,FALSE),0)</f>
        <v>220</v>
      </c>
      <c r="DR90">
        <f>IFERROR(VLOOKUP($B90,'Raw Stats'!$S$3:$AH$528,3,FALSE),0)</f>
        <v>77</v>
      </c>
      <c r="DS90">
        <f>IFERROR(VLOOKUP($B90,'Raw Stats'!$S$3:$AH$528,4,FALSE),0)</f>
        <v>22</v>
      </c>
      <c r="DT90">
        <f>IFERROR(VLOOKUP($B90,'Raw Stats'!$S$3:$AH$528,5,FALSE),0)</f>
        <v>35</v>
      </c>
      <c r="DU90">
        <f>IFERROR(VLOOKUP($B90,'Raw Stats'!$S$3:$AH$528,6,FALSE),0)</f>
        <v>57</v>
      </c>
      <c r="DV90">
        <f>IFERROR(VLOOKUP($B90,'Raw Stats'!$S$3:$AH$528,7,FALSE),0)</f>
        <v>8</v>
      </c>
      <c r="DW90">
        <f>IFERROR(VLOOKUP($B90,'Raw Stats'!$S$3:$AH$528,8,FALSE),0)</f>
        <v>60</v>
      </c>
      <c r="DX90">
        <f>IFERROR(VLOOKUP($B90,'Raw Stats'!$S$3:$AH$528,9,FALSE),0)</f>
        <v>53</v>
      </c>
      <c r="DY90">
        <f>IFERROR(VLOOKUP($B90,'Raw Stats'!$S$3:$AH$528,10,FALSE),0)</f>
        <v>45</v>
      </c>
      <c r="DZ90">
        <f>IFERROR(VLOOKUP($B90,'Raw Stats'!$S$3:$AH$528,11,FALSE)+VLOOKUP($B90,'Raw Stats'!$S$3:$AH$528,12,FALSE),0)</f>
        <v>18</v>
      </c>
      <c r="EA90">
        <f>IFERROR(VLOOKUP($B90,'Raw Stats'!$S$3:$AH$528,13,FALSE)+VLOOKUP($B90,'Raw Stats'!$S$3:$AH$528,14,FALSE),0)</f>
        <v>2</v>
      </c>
      <c r="EB90">
        <f>IFERROR(VLOOKUP($B90,'Raw Stats'!$S$3:$AH$528,15,FALSE),0)</f>
        <v>4</v>
      </c>
      <c r="EC90">
        <f>IFERROR(VLOOKUP($B90,'Raw Stats'!$S$3:$AH$528,16,FALSE),0)</f>
        <v>227</v>
      </c>
    </row>
    <row r="91" spans="1:133" x14ac:dyDescent="0.2">
      <c r="A91" s="34">
        <f>IFERROR(VLOOKUP(B91,Sheet2!$W$1:$X$300,2,FALSE),301)</f>
        <v>244</v>
      </c>
      <c r="B91" t="s">
        <v>724</v>
      </c>
      <c r="C91">
        <f t="shared" si="5"/>
        <v>0.97399943931405053</v>
      </c>
      <c r="D91">
        <f t="shared" si="6"/>
        <v>0.87760676734252141</v>
      </c>
      <c r="E91">
        <f t="shared" si="7"/>
        <v>0.55635079717422686</v>
      </c>
      <c r="F91">
        <f t="shared" si="8"/>
        <v>0.5549653341678138</v>
      </c>
      <c r="G91">
        <f t="shared" si="9"/>
        <v>0.63035271432496964</v>
      </c>
      <c r="H91">
        <v>0.96</v>
      </c>
      <c r="J91">
        <f>BS91*'Value Calculations'!$D$3</f>
        <v>1.6309417145041516</v>
      </c>
      <c r="K91">
        <f>BT91*'Value Calculations'!$D$4</f>
        <v>9.7683811213394982</v>
      </c>
      <c r="L91">
        <f>BU91*'Value Calculations'!$D$5</f>
        <v>9.021495571799333</v>
      </c>
      <c r="M91">
        <f>BV91*'Value Calculations'!$D$6</f>
        <v>2.2511687745485314</v>
      </c>
      <c r="N91">
        <f>BW91*'Value Calculations'!$D$7</f>
        <v>1.4940429099280776</v>
      </c>
      <c r="O91">
        <f>BX91*'Value Calculations'!$D$8</f>
        <v>4.3853786547489273</v>
      </c>
      <c r="P91">
        <f>BY91*'Value Calculations'!$D$9</f>
        <v>35.644559576517231</v>
      </c>
      <c r="Q91">
        <f>BZ91*'Value Calculations'!$D$10</f>
        <v>5.1144306370668655</v>
      </c>
      <c r="R91">
        <f>CA91*'Value Calculations'!$D$11</f>
        <v>0</v>
      </c>
      <c r="S91">
        <f>CB91*'Value Calculations'!$D$12</f>
        <v>0</v>
      </c>
      <c r="T91">
        <f>CC91*'Value Calculations'!$D$13</f>
        <v>7.6355567453573752</v>
      </c>
      <c r="V91">
        <f>CF91*'Value Calculations'!$D$3</f>
        <v>2.8541480003822652</v>
      </c>
      <c r="W91">
        <f>CG91*'Value Calculations'!$D$4</f>
        <v>7.1634794889822988</v>
      </c>
      <c r="X91">
        <f>CH91*'Value Calculations'!$D$5</f>
        <v>7.6948050465347251</v>
      </c>
      <c r="Y91">
        <f>CI91*'Value Calculations'!$D$6</f>
        <v>-1.3757142511129914</v>
      </c>
      <c r="Z91">
        <f>CJ91*'Value Calculations'!$D$7</f>
        <v>1.318273155818892</v>
      </c>
      <c r="AA91">
        <f>CK91*'Value Calculations'!$D$8</f>
        <v>3.0194410409746713</v>
      </c>
      <c r="AB91">
        <f>CL91*'Value Calculations'!$D$9</f>
        <v>25.316453974840861</v>
      </c>
      <c r="AC91">
        <f>CM91*'Value Calculations'!$D$10</f>
        <v>4.3837976889144565</v>
      </c>
      <c r="AD91">
        <f>CN91*'Value Calculations'!$D$11</f>
        <v>0.9907141480249374</v>
      </c>
      <c r="AE91">
        <f>CO91*'Value Calculations'!$D$12</f>
        <v>0.81388273958941404</v>
      </c>
      <c r="AF91">
        <f>CP91*'Value Calculations'!$D$13</f>
        <v>7.4979791463419261</v>
      </c>
      <c r="AH91">
        <f>CS91*'Value Calculations'!$D$3</f>
        <v>0.4077354286260379</v>
      </c>
      <c r="AI91">
        <f>CT91*'Value Calculations'!$D$4</f>
        <v>1.9536762242678996</v>
      </c>
      <c r="AJ91">
        <f>CU91*'Value Calculations'!$D$5</f>
        <v>1.8573667353704508</v>
      </c>
      <c r="AK91">
        <f>CV91*'Value Calculations'!$D$6</f>
        <v>0.75038959151617712</v>
      </c>
      <c r="AL91">
        <f>CW91*'Value Calculations'!$D$7</f>
        <v>0.79096389349133522</v>
      </c>
      <c r="AM91">
        <f>CX91*'Value Calculations'!$D$8</f>
        <v>1.8691777872700346</v>
      </c>
      <c r="AN91">
        <f>CY91*'Value Calculations'!$D$9</f>
        <v>7.1792929182384535</v>
      </c>
      <c r="AO91">
        <f>CZ91*'Value Calculations'!$D$10</f>
        <v>0.73063294815240942</v>
      </c>
      <c r="AP91">
        <f>DA91*'Value Calculations'!$D$11</f>
        <v>0</v>
      </c>
      <c r="AQ91">
        <f>DB91*'Value Calculations'!$D$12</f>
        <v>0</v>
      </c>
      <c r="AR91">
        <f>DC91*'Value Calculations'!$D$13</f>
        <v>2.820340779816688</v>
      </c>
      <c r="AT91">
        <f>DF91*'Value Calculations'!$D$3</f>
        <v>2.4464125717562273</v>
      </c>
      <c r="AU91">
        <f>DG91*'Value Calculations'!$D$4</f>
        <v>1.9536762242678996</v>
      </c>
      <c r="AV91">
        <f>DH91*'Value Calculations'!$D$5</f>
        <v>3.1840572606350586</v>
      </c>
      <c r="AW91">
        <f>DI91*'Value Calculations'!$D$6</f>
        <v>1.5007791830323542</v>
      </c>
      <c r="AX91">
        <f>DJ91*'Value Calculations'!$D$7</f>
        <v>2.1971219263648201</v>
      </c>
      <c r="AY91">
        <f>DK91*'Value Calculations'!$D$8</f>
        <v>4.3853786547489273</v>
      </c>
      <c r="AZ91">
        <f>DL91*'Value Calculations'!$D$9</f>
        <v>9.8242955723263048</v>
      </c>
      <c r="BA91">
        <f>DM91*'Value Calculations'!$D$10</f>
        <v>0.36531647407620471</v>
      </c>
      <c r="BB91">
        <f>DN91*'Value Calculations'!$D$11</f>
        <v>0</v>
      </c>
      <c r="BC91">
        <f>DO91*'Value Calculations'!$D$12</f>
        <v>0.81388273958941404</v>
      </c>
      <c r="BD91">
        <f>DP91*'Value Calculations'!$D$13</f>
        <v>3.8521727724325494</v>
      </c>
      <c r="BF91">
        <f>DS91*'Value Calculations'!$D$3</f>
        <v>2.0386771431301893</v>
      </c>
      <c r="BG91">
        <f>DT91*'Value Calculations'!$D$4</f>
        <v>5.8610286728036982</v>
      </c>
      <c r="BH91">
        <f>DU91*'Value Calculations'!$D$5</f>
        <v>6.1027764162171954</v>
      </c>
      <c r="BI91">
        <f>DV91*'Value Calculations'!$D$6</f>
        <v>-1.1255843872742657</v>
      </c>
      <c r="BJ91">
        <f>DW91*'Value Calculations'!$D$7</f>
        <v>3.2517404510199337</v>
      </c>
      <c r="BK91">
        <f>DX91*'Value Calculations'!$D$8</f>
        <v>4.5291615614620069</v>
      </c>
      <c r="BL91">
        <f>DY91*'Value Calculations'!$D$9</f>
        <v>16.121920939202141</v>
      </c>
      <c r="BM91">
        <f>DZ91*'Value Calculations'!$D$10</f>
        <v>2.1918988444572283</v>
      </c>
      <c r="BN91">
        <f>EA91*'Value Calculations'!$D$11</f>
        <v>0.9907141480249374</v>
      </c>
      <c r="BO91">
        <f>EB91*'Value Calculations'!$D$12</f>
        <v>0</v>
      </c>
      <c r="BP91">
        <f>EC91*'Value Calculations'!$D$13</f>
        <v>6.0534143566797205</v>
      </c>
      <c r="BR91">
        <f>IFERROR(VLOOKUP($B91,'Raw Stats'!$CM$3:$DC$884,3,FALSE),0)</f>
        <v>79</v>
      </c>
      <c r="BS91">
        <f>IFERROR(VLOOKUP($B91,'Raw Stats'!$CM$3:$DC$884,4,FALSE),0)</f>
        <v>4</v>
      </c>
      <c r="BT91">
        <f>IFERROR(VLOOKUP($B91,'Raw Stats'!$CM$3:$DC$884,5,FALSE),0)</f>
        <v>30</v>
      </c>
      <c r="BU91">
        <f>IFERROR(VLOOKUP($B91,'Raw Stats'!$CM$3:$DC$884,6,FALSE),0)</f>
        <v>34</v>
      </c>
      <c r="BV91">
        <f>IFERROR(VLOOKUP($B91,'Raw Stats'!$CM$3:$DC$884,7,FALSE),0)</f>
        <v>18</v>
      </c>
      <c r="BW91">
        <f>IFERROR(VLOOKUP($B91,'Raw Stats'!$CM$3:$DC$884,8,FALSE),0)</f>
        <v>17</v>
      </c>
      <c r="BX91">
        <f>IFERROR(VLOOKUP($B91,'Raw Stats'!$CM$3:$DC$884,9,FALSE),0)</f>
        <v>61</v>
      </c>
      <c r="BY91">
        <f>IFERROR(VLOOKUP($B91,'Raw Stats'!$CM$3:$DC$884,10,FALSE),0)</f>
        <v>283</v>
      </c>
      <c r="BZ91">
        <f>IFERROR(VLOOKUP($B91,'Raw Stats'!$CM$3:$DC$884,11,FALSE)+VLOOKUP($B91,'Raw Stats'!$CM$3:$DC$884,12,FALSE),0)</f>
        <v>14</v>
      </c>
      <c r="CA91">
        <f>IFERROR(VLOOKUP($B91,'Raw Stats'!$CM$3:$DC$884,13,FALSE)+VLOOKUP($B91,'Raw Stats'!$CM$3:$DC$884,14,FALSE),0)</f>
        <v>0</v>
      </c>
      <c r="CB91">
        <f>IFERROR(VLOOKUP($B91,'Raw Stats'!$CM$3:$DC$884,15,FALSE),0)</f>
        <v>0</v>
      </c>
      <c r="CC91">
        <f>IFERROR(VLOOKUP($B91,'Raw Stats'!$CM$3:$DC$884,16,FALSE),0)</f>
        <v>111</v>
      </c>
      <c r="CE91">
        <f>IFERROR(VLOOKUP($B91,'Raw Stats'!$BU$3:$CJ$528,3,FALSE),0)</f>
        <v>68</v>
      </c>
      <c r="CF91">
        <f>IFERROR(VLOOKUP($B91,'Raw Stats'!$BU$3:$CJ$528,4,FALSE),0)</f>
        <v>7</v>
      </c>
      <c r="CG91">
        <f>IFERROR(VLOOKUP($B91,'Raw Stats'!$BU$3:$CJ$5288,5,FALSE),0)</f>
        <v>22</v>
      </c>
      <c r="CH91">
        <f>IFERROR(VLOOKUP($B91,'Raw Stats'!$BU$3:$CJ$528,6,FALSE),0)</f>
        <v>29</v>
      </c>
      <c r="CI91">
        <f>IFERROR(VLOOKUP($B91,'Raw Stats'!$BU$3:$CJ$528,7,FALSE),0)</f>
        <v>-11</v>
      </c>
      <c r="CJ91">
        <f>IFERROR(VLOOKUP($B91,'Raw Stats'!$BU$3:$CJ$528,8,FALSE),0)</f>
        <v>15</v>
      </c>
      <c r="CK91">
        <f>IFERROR(VLOOKUP($B91,'Raw Stats'!$BU$3:$CJ$528,9,FALSE),0)</f>
        <v>42</v>
      </c>
      <c r="CL91">
        <f>IFERROR(VLOOKUP($B91,'Raw Stats'!$BU$3:$CJ$528,10,FALSE),0)</f>
        <v>201</v>
      </c>
      <c r="CM91">
        <f>IFERROR(VLOOKUP($B91,'Raw Stats'!$BU$3:$CJ$528,11,FALSE)+VLOOKUP($B91,'Raw Stats'!$BU$3:$CJ$528,12,FALSE),0)</f>
        <v>12</v>
      </c>
      <c r="CN91">
        <f>IFERROR(VLOOKUP($B91,'Raw Stats'!$BU$3:$CJ$528,13,FALSE)+VLOOKUP($B91,'Raw Stats'!$BU$3:$CJ$528,14,FALSE),0)</f>
        <v>1</v>
      </c>
      <c r="CO91">
        <f>IFERROR(VLOOKUP($B91,'Raw Stats'!$BU$3:$CJ$528,15,FALSE),0)</f>
        <v>1</v>
      </c>
      <c r="CP91">
        <f>IFERROR(VLOOKUP($B91,'Raw Stats'!$BU$3:$CJ$528,16,FALSE),0)</f>
        <v>109</v>
      </c>
      <c r="CR91">
        <f>IFERROR(VLOOKUP($B91,'Raw Stats'!$BC$3:$BR$528,3,FALSE),0)</f>
        <v>33</v>
      </c>
      <c r="CS91">
        <f>IFERROR(VLOOKUP($B91,'Raw Stats'!$BC$3:$BR$528,4,FALSE),0)</f>
        <v>1</v>
      </c>
      <c r="CT91">
        <f>IFERROR(VLOOKUP($B91,'Raw Stats'!$BC$3:$BR$5288,5,FALSE),0)</f>
        <v>6</v>
      </c>
      <c r="CU91">
        <f>IFERROR(VLOOKUP($B91,'Raw Stats'!$BC$3:$BR$52888,6,FALSE),0)</f>
        <v>7</v>
      </c>
      <c r="CV91">
        <f>IFERROR(VLOOKUP($B91,'Raw Stats'!$BC$3:$BR$5288,7,FALSE),0)</f>
        <v>6</v>
      </c>
      <c r="CW91">
        <f>IFERROR(VLOOKUP($B91,'Raw Stats'!$BC$3:$BR$5288,8,FALSE),0)</f>
        <v>9</v>
      </c>
      <c r="CX91">
        <f>IFERROR(VLOOKUP($B91,'Raw Stats'!$BC$3:$BR$5288,9,FALSE),0)</f>
        <v>26</v>
      </c>
      <c r="CY91">
        <f>IFERROR(VLOOKUP($B91,'Raw Stats'!$BC$3:$BR$5288,10,FALSE),0)</f>
        <v>57</v>
      </c>
      <c r="CZ91">
        <f>IFERROR(VLOOKUP($B91,'Raw Stats'!$BC$3:$BR$5288,11,FALSE)+VLOOKUP($B91,'Raw Stats'!$BC$3:$BR$5288,12,FALSE),0)</f>
        <v>2</v>
      </c>
      <c r="DA91">
        <f>IFERROR(VLOOKUP($B91,'Raw Stats'!$BC$3:$BR$5288,13,FALSE)+VLOOKUP($B91,'Raw Stats'!$BC$3:$BR$5288,14,FALSE),0)</f>
        <v>0</v>
      </c>
      <c r="DB91">
        <f>IFERROR(VLOOKUP($B91,'Raw Stats'!$BC$3:$BR$5288,15,FALSE),0)</f>
        <v>0</v>
      </c>
      <c r="DC91">
        <f>IFERROR(VLOOKUP($B91,'Raw Stats'!$BC$3:$BR$5288,16,FALSE),0)</f>
        <v>41</v>
      </c>
      <c r="DE91">
        <f>IFERROR(VLOOKUP($B91,'Raw Stats'!$AK$3:$AZ$528,3,FALSE),0)</f>
        <v>55</v>
      </c>
      <c r="DF91">
        <f>IFERROR(VLOOKUP($B91,'Raw Stats'!$AK$3:$AZ$528,4,FALSE),0)</f>
        <v>6</v>
      </c>
      <c r="DG91">
        <f>IFERROR(VLOOKUP($B91,'Raw Stats'!$AK$3:$AZ$528,5,FALSE),0)</f>
        <v>6</v>
      </c>
      <c r="DH91">
        <f>IFERROR(VLOOKUP($B91,'Raw Stats'!$AK$3:$AZ$528,6,FALSE),0)</f>
        <v>12</v>
      </c>
      <c r="DI91">
        <f>IFERROR(VLOOKUP($B91,'Raw Stats'!$AK$3:$AZ$528,7,FALSE),0)</f>
        <v>12</v>
      </c>
      <c r="DJ91">
        <f>IFERROR(VLOOKUP($B91,'Raw Stats'!$AK$3:$AZ$528,8,FALSE),0)</f>
        <v>25</v>
      </c>
      <c r="DK91">
        <f>IFERROR(VLOOKUP($B91,'Raw Stats'!$AK$3:$AZ$528,9,FALSE),0)</f>
        <v>61</v>
      </c>
      <c r="DL91">
        <f>IFERROR(VLOOKUP($B91,'Raw Stats'!$AK$3:$AZ$528,10,FALSE),0)</f>
        <v>78</v>
      </c>
      <c r="DM91">
        <f>IFERROR(VLOOKUP($B91,'Raw Stats'!$AK$3:$AZ$528,11,FALSE)+VLOOKUP($B91,'Raw Stats'!$AK$3:$AZ$528,12,FALSE),0)</f>
        <v>1</v>
      </c>
      <c r="DN91">
        <f>IFERROR(VLOOKUP($B91,'Raw Stats'!$AK$3:$AZ$528,13,FALSE)+VLOOKUP($B91,'Raw Stats'!$AK$3:$AZ$528,14,FALSE),0)</f>
        <v>0</v>
      </c>
      <c r="DO91">
        <f>IFERROR(VLOOKUP($B91,'Raw Stats'!$AK$3:$AZ$528,15,FALSE),0)</f>
        <v>1</v>
      </c>
      <c r="DP91">
        <f>IFERROR(VLOOKUP($B91,'Raw Stats'!$AK$3:$AZ$528,16,FALSE),0)</f>
        <v>56</v>
      </c>
      <c r="DR91">
        <f>IFERROR(VLOOKUP($B91,'Raw Stats'!$S$3:$AH$528,3,FALSE),0)</f>
        <v>73</v>
      </c>
      <c r="DS91">
        <f>IFERROR(VLOOKUP($B91,'Raw Stats'!$S$3:$AH$528,4,FALSE),0)</f>
        <v>5</v>
      </c>
      <c r="DT91">
        <f>IFERROR(VLOOKUP($B91,'Raw Stats'!$S$3:$AH$528,5,FALSE),0)</f>
        <v>18</v>
      </c>
      <c r="DU91">
        <f>IFERROR(VLOOKUP($B91,'Raw Stats'!$S$3:$AH$528,6,FALSE),0)</f>
        <v>23</v>
      </c>
      <c r="DV91">
        <f>IFERROR(VLOOKUP($B91,'Raw Stats'!$S$3:$AH$528,7,FALSE),0)</f>
        <v>-9</v>
      </c>
      <c r="DW91">
        <f>IFERROR(VLOOKUP($B91,'Raw Stats'!$S$3:$AH$528,8,FALSE),0)</f>
        <v>37</v>
      </c>
      <c r="DX91">
        <f>IFERROR(VLOOKUP($B91,'Raw Stats'!$S$3:$AH$528,9,FALSE),0)</f>
        <v>63</v>
      </c>
      <c r="DY91">
        <f>IFERROR(VLOOKUP($B91,'Raw Stats'!$S$3:$AH$528,10,FALSE),0)</f>
        <v>128</v>
      </c>
      <c r="DZ91">
        <f>IFERROR(VLOOKUP($B91,'Raw Stats'!$S$3:$AH$528,11,FALSE)+VLOOKUP($B91,'Raw Stats'!$S$3:$AH$528,12,FALSE),0)</f>
        <v>6</v>
      </c>
      <c r="EA91">
        <f>IFERROR(VLOOKUP($B91,'Raw Stats'!$S$3:$AH$528,13,FALSE)+VLOOKUP($B91,'Raw Stats'!$S$3:$AH$528,14,FALSE),0)</f>
        <v>1</v>
      </c>
      <c r="EB91">
        <f>IFERROR(VLOOKUP($B91,'Raw Stats'!$S$3:$AH$528,15,FALSE),0)</f>
        <v>0</v>
      </c>
      <c r="EC91">
        <f>IFERROR(VLOOKUP($B91,'Raw Stats'!$S$3:$AH$528,16,FALSE),0)</f>
        <v>88</v>
      </c>
    </row>
    <row r="92" spans="1:133" x14ac:dyDescent="0.2">
      <c r="A92">
        <f>IFERROR(VLOOKUP(B92,Sheet2!$W$1:$X$300,2,FALSE),301)</f>
        <v>87</v>
      </c>
      <c r="B92" t="s">
        <v>332</v>
      </c>
      <c r="C92">
        <f t="shared" si="5"/>
        <v>0.96180035211545201</v>
      </c>
      <c r="D92">
        <f t="shared" si="6"/>
        <v>0.53110092355584848</v>
      </c>
      <c r="E92">
        <f t="shared" si="7"/>
        <v>0</v>
      </c>
      <c r="F92">
        <f t="shared" si="8"/>
        <v>0</v>
      </c>
      <c r="G92">
        <f t="shared" si="9"/>
        <v>0</v>
      </c>
      <c r="H92">
        <v>0.96</v>
      </c>
      <c r="J92">
        <f>BS92*'Value Calculations'!$D$3</f>
        <v>12.639798287407174</v>
      </c>
      <c r="K92">
        <f>BT92*'Value Calculations'!$D$4</f>
        <v>10.093993825384148</v>
      </c>
      <c r="L92">
        <f>BU92*'Value Calculations'!$D$5</f>
        <v>16.450962513281137</v>
      </c>
      <c r="M92">
        <f>BV92*'Value Calculations'!$D$6</f>
        <v>1.0005194553549028</v>
      </c>
      <c r="N92">
        <f>BW92*'Value Calculations'!$D$7</f>
        <v>1.0546185246551136</v>
      </c>
      <c r="O92">
        <f>BX92*'Value Calculations'!$D$8</f>
        <v>2.8037666809050519</v>
      </c>
      <c r="P92">
        <f>BY92*'Value Calculations'!$D$9</f>
        <v>5.2900053081757026</v>
      </c>
      <c r="Q92">
        <f>BZ92*'Value Calculations'!$D$10</f>
        <v>6.9410130074478893</v>
      </c>
      <c r="R92">
        <f>CA92*'Value Calculations'!$D$11</f>
        <v>1.9814282960498748</v>
      </c>
      <c r="S92">
        <f>CB92*'Value Calculations'!$D$12</f>
        <v>6.5110619167153123</v>
      </c>
      <c r="T92">
        <f>CC92*'Value Calculations'!$D$13</f>
        <v>13.138660705975303</v>
      </c>
      <c r="V92">
        <f>CF92*'Value Calculations'!$D$3</f>
        <v>8.9701794297728341</v>
      </c>
      <c r="W92">
        <f>CG92*'Value Calculations'!$D$4</f>
        <v>3.9073524485357991</v>
      </c>
      <c r="X92">
        <f>CH92*'Value Calculations'!$D$5</f>
        <v>9.021495571799333</v>
      </c>
      <c r="Y92">
        <f>CI92*'Value Calculations'!$D$6</f>
        <v>-2.5012986383872571</v>
      </c>
      <c r="Z92">
        <f>CJ92*'Value Calculations'!$D$7</f>
        <v>0.70307901643674242</v>
      </c>
      <c r="AA92">
        <f>CK92*'Value Calculations'!$D$8</f>
        <v>3.0194410409746713</v>
      </c>
      <c r="AB92">
        <f>CL92*'Value Calculations'!$D$9</f>
        <v>2.8969076687628847</v>
      </c>
      <c r="AC92">
        <f>CM92*'Value Calculations'!$D$10</f>
        <v>2.5572153185334328</v>
      </c>
      <c r="AD92">
        <f>CN92*'Value Calculations'!$D$11</f>
        <v>0</v>
      </c>
      <c r="AE92">
        <f>CO92*'Value Calculations'!$D$12</f>
        <v>1.6277654791788281</v>
      </c>
      <c r="AF92">
        <f>CP92*'Value Calculations'!$D$13</f>
        <v>9.6304319310813735</v>
      </c>
      <c r="AH92">
        <f>CS92*'Value Calculations'!$D$3</f>
        <v>0</v>
      </c>
      <c r="AI92">
        <f>CT92*'Value Calculations'!$D$4</f>
        <v>0</v>
      </c>
      <c r="AJ92">
        <f>CU92*'Value Calculations'!$D$5</f>
        <v>0</v>
      </c>
      <c r="AK92">
        <f>CV92*'Value Calculations'!$D$6</f>
        <v>0</v>
      </c>
      <c r="AL92">
        <f>CW92*'Value Calculations'!$D$7</f>
        <v>0</v>
      </c>
      <c r="AM92">
        <f>CX92*'Value Calculations'!$D$8</f>
        <v>0</v>
      </c>
      <c r="AN92">
        <f>CY92*'Value Calculations'!$D$9</f>
        <v>0</v>
      </c>
      <c r="AO92">
        <f>CZ92*'Value Calculations'!$D$10</f>
        <v>0</v>
      </c>
      <c r="AP92">
        <f>DA92*'Value Calculations'!$D$11</f>
        <v>0</v>
      </c>
      <c r="AQ92">
        <f>DB92*'Value Calculations'!$D$12</f>
        <v>0</v>
      </c>
      <c r="AR92">
        <f>DC92*'Value Calculations'!$D$13</f>
        <v>0</v>
      </c>
      <c r="AT92">
        <f>DF92*'Value Calculations'!$D$3</f>
        <v>0</v>
      </c>
      <c r="AU92">
        <f>DG92*'Value Calculations'!$D$4</f>
        <v>0</v>
      </c>
      <c r="AV92">
        <f>DH92*'Value Calculations'!$D$5</f>
        <v>0</v>
      </c>
      <c r="AW92">
        <f>DI92*'Value Calculations'!$D$6</f>
        <v>0</v>
      </c>
      <c r="AX92">
        <f>DJ92*'Value Calculations'!$D$7</f>
        <v>0</v>
      </c>
      <c r="AY92">
        <f>DK92*'Value Calculations'!$D$8</f>
        <v>0</v>
      </c>
      <c r="AZ92">
        <f>DL92*'Value Calculations'!$D$9</f>
        <v>0</v>
      </c>
      <c r="BA92">
        <f>DM92*'Value Calculations'!$D$10</f>
        <v>0</v>
      </c>
      <c r="BB92">
        <f>DN92*'Value Calculations'!$D$11</f>
        <v>0</v>
      </c>
      <c r="BC92">
        <f>DO92*'Value Calculations'!$D$12</f>
        <v>0</v>
      </c>
      <c r="BD92">
        <f>DP92*'Value Calculations'!$D$13</f>
        <v>0</v>
      </c>
      <c r="BF92">
        <f>DS92*'Value Calculations'!$D$3</f>
        <v>0</v>
      </c>
      <c r="BG92">
        <f>DT92*'Value Calculations'!$D$4</f>
        <v>0</v>
      </c>
      <c r="BH92">
        <f>DU92*'Value Calculations'!$D$5</f>
        <v>0</v>
      </c>
      <c r="BI92">
        <f>DV92*'Value Calculations'!$D$6</f>
        <v>0</v>
      </c>
      <c r="BJ92">
        <f>DW92*'Value Calculations'!$D$7</f>
        <v>0</v>
      </c>
      <c r="BK92">
        <f>DX92*'Value Calculations'!$D$8</f>
        <v>0</v>
      </c>
      <c r="BL92">
        <f>DY92*'Value Calculations'!$D$9</f>
        <v>0</v>
      </c>
      <c r="BM92">
        <f>DZ92*'Value Calculations'!$D$10</f>
        <v>0</v>
      </c>
      <c r="BN92">
        <f>EA92*'Value Calculations'!$D$11</f>
        <v>0</v>
      </c>
      <c r="BO92">
        <f>EB92*'Value Calculations'!$D$12</f>
        <v>0</v>
      </c>
      <c r="BP92">
        <f>EC92*'Value Calculations'!$D$13</f>
        <v>0</v>
      </c>
      <c r="BR92">
        <f>IFERROR(VLOOKUP($B92,'Raw Stats'!$CM$3:$DC$884,3,FALSE),0)</f>
        <v>81</v>
      </c>
      <c r="BS92">
        <f>IFERROR(VLOOKUP($B92,'Raw Stats'!$CM$3:$DC$884,4,FALSE),0)</f>
        <v>31</v>
      </c>
      <c r="BT92">
        <f>IFERROR(VLOOKUP($B92,'Raw Stats'!$CM$3:$DC$884,5,FALSE),0)</f>
        <v>31</v>
      </c>
      <c r="BU92">
        <f>IFERROR(VLOOKUP($B92,'Raw Stats'!$CM$3:$DC$884,6,FALSE),0)</f>
        <v>62</v>
      </c>
      <c r="BV92">
        <f>IFERROR(VLOOKUP($B92,'Raw Stats'!$CM$3:$DC$884,7,FALSE),0)</f>
        <v>8</v>
      </c>
      <c r="BW92">
        <f>IFERROR(VLOOKUP($B92,'Raw Stats'!$CM$3:$DC$884,8,FALSE),0)</f>
        <v>12</v>
      </c>
      <c r="BX92">
        <f>IFERROR(VLOOKUP($B92,'Raw Stats'!$CM$3:$DC$884,9,FALSE),0)</f>
        <v>39</v>
      </c>
      <c r="BY92">
        <f>IFERROR(VLOOKUP($B92,'Raw Stats'!$CM$3:$DC$884,10,FALSE),0)</f>
        <v>42</v>
      </c>
      <c r="BZ92">
        <f>IFERROR(VLOOKUP($B92,'Raw Stats'!$CM$3:$DC$884,11,FALSE)+VLOOKUP($B92,'Raw Stats'!$CM$3:$DC$884,12,FALSE),0)</f>
        <v>19</v>
      </c>
      <c r="CA92">
        <f>IFERROR(VLOOKUP($B92,'Raw Stats'!$CM$3:$DC$884,13,FALSE)+VLOOKUP($B92,'Raw Stats'!$CM$3:$DC$884,14,FALSE),0)</f>
        <v>2</v>
      </c>
      <c r="CB92">
        <f>IFERROR(VLOOKUP($B92,'Raw Stats'!$CM$3:$DC$884,15,FALSE),0)</f>
        <v>8</v>
      </c>
      <c r="CC92">
        <f>IFERROR(VLOOKUP($B92,'Raw Stats'!$CM$3:$DC$884,16,FALSE),0)</f>
        <v>191</v>
      </c>
      <c r="CE92">
        <f>IFERROR(VLOOKUP($B92,'Raw Stats'!$BU$3:$CJ$528,3,FALSE),0)</f>
        <v>75</v>
      </c>
      <c r="CF92">
        <f>IFERROR(VLOOKUP($B92,'Raw Stats'!$BU$3:$CJ$528,4,FALSE),0)</f>
        <v>22</v>
      </c>
      <c r="CG92">
        <f>IFERROR(VLOOKUP($B92,'Raw Stats'!$BU$3:$CJ$5288,5,FALSE),0)</f>
        <v>12</v>
      </c>
      <c r="CH92">
        <f>IFERROR(VLOOKUP($B92,'Raw Stats'!$BU$3:$CJ$528,6,FALSE),0)</f>
        <v>34</v>
      </c>
      <c r="CI92">
        <f>IFERROR(VLOOKUP($B92,'Raw Stats'!$BU$3:$CJ$528,7,FALSE),0)</f>
        <v>-20</v>
      </c>
      <c r="CJ92">
        <f>IFERROR(VLOOKUP($B92,'Raw Stats'!$BU$3:$CJ$528,8,FALSE),0)</f>
        <v>8</v>
      </c>
      <c r="CK92">
        <f>IFERROR(VLOOKUP($B92,'Raw Stats'!$BU$3:$CJ$528,9,FALSE),0)</f>
        <v>42</v>
      </c>
      <c r="CL92">
        <f>IFERROR(VLOOKUP($B92,'Raw Stats'!$BU$3:$CJ$528,10,FALSE),0)</f>
        <v>23</v>
      </c>
      <c r="CM92">
        <f>IFERROR(VLOOKUP($B92,'Raw Stats'!$BU$3:$CJ$528,11,FALSE)+VLOOKUP($B92,'Raw Stats'!$BU$3:$CJ$528,12,FALSE),0)</f>
        <v>7</v>
      </c>
      <c r="CN92">
        <f>IFERROR(VLOOKUP($B92,'Raw Stats'!$BU$3:$CJ$528,13,FALSE)+VLOOKUP($B92,'Raw Stats'!$BU$3:$CJ$528,14,FALSE),0)</f>
        <v>0</v>
      </c>
      <c r="CO92">
        <f>IFERROR(VLOOKUP($B92,'Raw Stats'!$BU$3:$CJ$528,15,FALSE),0)</f>
        <v>2</v>
      </c>
      <c r="CP92">
        <f>IFERROR(VLOOKUP($B92,'Raw Stats'!$BU$3:$CJ$528,16,FALSE),0)</f>
        <v>140</v>
      </c>
      <c r="CR92">
        <f>IFERROR(VLOOKUP($B92,'Raw Stats'!$BC$3:$BR$528,3,FALSE),0)</f>
        <v>0</v>
      </c>
      <c r="CS92">
        <f>IFERROR(VLOOKUP($B92,'Raw Stats'!$BC$3:$BR$528,4,FALSE),0)</f>
        <v>0</v>
      </c>
      <c r="CT92">
        <f>IFERROR(VLOOKUP($B92,'Raw Stats'!$BC$3:$BR$5288,5,FALSE),0)</f>
        <v>0</v>
      </c>
      <c r="CU92">
        <f>IFERROR(VLOOKUP($B92,'Raw Stats'!$BC$3:$BR$52888,6,FALSE),0)</f>
        <v>0</v>
      </c>
      <c r="CV92">
        <f>IFERROR(VLOOKUP($B92,'Raw Stats'!$BC$3:$BR$5288,7,FALSE),0)</f>
        <v>0</v>
      </c>
      <c r="CW92">
        <f>IFERROR(VLOOKUP($B92,'Raw Stats'!$BC$3:$BR$5288,8,FALSE),0)</f>
        <v>0</v>
      </c>
      <c r="CX92">
        <f>IFERROR(VLOOKUP($B92,'Raw Stats'!$BC$3:$BR$5288,9,FALSE),0)</f>
        <v>0</v>
      </c>
      <c r="CY92">
        <f>IFERROR(VLOOKUP($B92,'Raw Stats'!$BC$3:$BR$5288,10,FALSE),0)</f>
        <v>0</v>
      </c>
      <c r="CZ92">
        <f>IFERROR(VLOOKUP($B92,'Raw Stats'!$BC$3:$BR$5288,11,FALSE)+VLOOKUP($B92,'Raw Stats'!$BC$3:$BR$5288,12,FALSE),0)</f>
        <v>0</v>
      </c>
      <c r="DA92">
        <f>IFERROR(VLOOKUP($B92,'Raw Stats'!$BC$3:$BR$5288,13,FALSE)+VLOOKUP($B92,'Raw Stats'!$BC$3:$BR$5288,14,FALSE),0)</f>
        <v>0</v>
      </c>
      <c r="DB92">
        <f>IFERROR(VLOOKUP($B92,'Raw Stats'!$BC$3:$BR$5288,15,FALSE),0)</f>
        <v>0</v>
      </c>
      <c r="DC92">
        <f>IFERROR(VLOOKUP($B92,'Raw Stats'!$BC$3:$BR$5288,16,FALSE),0)</f>
        <v>0</v>
      </c>
      <c r="DE92">
        <f>IFERROR(VLOOKUP($B92,'Raw Stats'!$AK$3:$AZ$528,3,FALSE),0)</f>
        <v>0</v>
      </c>
      <c r="DF92">
        <f>IFERROR(VLOOKUP($B92,'Raw Stats'!$AK$3:$AZ$528,4,FALSE),0)</f>
        <v>0</v>
      </c>
      <c r="DG92">
        <f>IFERROR(VLOOKUP($B92,'Raw Stats'!$AK$3:$AZ$528,5,FALSE),0)</f>
        <v>0</v>
      </c>
      <c r="DH92">
        <f>IFERROR(VLOOKUP($B92,'Raw Stats'!$AK$3:$AZ$528,6,FALSE),0)</f>
        <v>0</v>
      </c>
      <c r="DI92">
        <f>IFERROR(VLOOKUP($B92,'Raw Stats'!$AK$3:$AZ$528,7,FALSE),0)</f>
        <v>0</v>
      </c>
      <c r="DJ92">
        <f>IFERROR(VLOOKUP($B92,'Raw Stats'!$AK$3:$AZ$528,8,FALSE),0)</f>
        <v>0</v>
      </c>
      <c r="DK92">
        <f>IFERROR(VLOOKUP($B92,'Raw Stats'!$AK$3:$AZ$528,9,FALSE),0)</f>
        <v>0</v>
      </c>
      <c r="DL92">
        <f>IFERROR(VLOOKUP($B92,'Raw Stats'!$AK$3:$AZ$528,10,FALSE),0)</f>
        <v>0</v>
      </c>
      <c r="DM92">
        <f>IFERROR(VLOOKUP($B92,'Raw Stats'!$AK$3:$AZ$528,11,FALSE)+VLOOKUP($B92,'Raw Stats'!$AK$3:$AZ$528,12,FALSE),0)</f>
        <v>0</v>
      </c>
      <c r="DN92">
        <f>IFERROR(VLOOKUP($B92,'Raw Stats'!$AK$3:$AZ$528,13,FALSE)+VLOOKUP($B92,'Raw Stats'!$AK$3:$AZ$528,14,FALSE),0)</f>
        <v>0</v>
      </c>
      <c r="DO92">
        <f>IFERROR(VLOOKUP($B92,'Raw Stats'!$AK$3:$AZ$528,15,FALSE),0)</f>
        <v>0</v>
      </c>
      <c r="DP92">
        <f>IFERROR(VLOOKUP($B92,'Raw Stats'!$AK$3:$AZ$528,16,FALSE),0)</f>
        <v>0</v>
      </c>
      <c r="DR92">
        <f>IFERROR(VLOOKUP($B92,'Raw Stats'!$S$3:$AH$528,3,FALSE),0)</f>
        <v>0</v>
      </c>
      <c r="DS92">
        <f>IFERROR(VLOOKUP($B92,'Raw Stats'!$S$3:$AH$528,4,FALSE),0)</f>
        <v>0</v>
      </c>
      <c r="DT92">
        <f>IFERROR(VLOOKUP($B92,'Raw Stats'!$S$3:$AH$528,5,FALSE),0)</f>
        <v>0</v>
      </c>
      <c r="DU92">
        <f>IFERROR(VLOOKUP($B92,'Raw Stats'!$S$3:$AH$528,6,FALSE),0)</f>
        <v>0</v>
      </c>
      <c r="DV92">
        <f>IFERROR(VLOOKUP($B92,'Raw Stats'!$S$3:$AH$528,7,FALSE),0)</f>
        <v>0</v>
      </c>
      <c r="DW92">
        <f>IFERROR(VLOOKUP($B92,'Raw Stats'!$S$3:$AH$528,8,FALSE),0)</f>
        <v>0</v>
      </c>
      <c r="DX92">
        <f>IFERROR(VLOOKUP($B92,'Raw Stats'!$S$3:$AH$528,9,FALSE),0)</f>
        <v>0</v>
      </c>
      <c r="DY92">
        <f>IFERROR(VLOOKUP($B92,'Raw Stats'!$S$3:$AH$528,10,FALSE),0)</f>
        <v>0</v>
      </c>
      <c r="DZ92">
        <f>IFERROR(VLOOKUP($B92,'Raw Stats'!$S$3:$AH$528,11,FALSE)+VLOOKUP($B92,'Raw Stats'!$S$3:$AH$528,12,FALSE),0)</f>
        <v>0</v>
      </c>
      <c r="EA92">
        <f>IFERROR(VLOOKUP($B92,'Raw Stats'!$S$3:$AH$528,13,FALSE)+VLOOKUP($B92,'Raw Stats'!$S$3:$AH$528,14,FALSE),0)</f>
        <v>0</v>
      </c>
      <c r="EB92">
        <f>IFERROR(VLOOKUP($B92,'Raw Stats'!$S$3:$AH$528,15,FALSE),0)</f>
        <v>0</v>
      </c>
      <c r="EC92">
        <f>IFERROR(VLOOKUP($B92,'Raw Stats'!$S$3:$AH$528,16,FALSE),0)</f>
        <v>0</v>
      </c>
    </row>
    <row r="93" spans="1:133" x14ac:dyDescent="0.2">
      <c r="A93" s="33">
        <f>IFERROR(VLOOKUP(B93,Sheet2!$W$1:$X$300,2,FALSE),301)</f>
        <v>102</v>
      </c>
      <c r="B93" t="s">
        <v>704</v>
      </c>
      <c r="C93">
        <f t="shared" si="5"/>
        <v>0.95364333988442973</v>
      </c>
      <c r="D93">
        <f t="shared" si="6"/>
        <v>0.90988861409420774</v>
      </c>
      <c r="E93">
        <f t="shared" si="7"/>
        <v>1.181423217550241</v>
      </c>
      <c r="F93">
        <f t="shared" si="8"/>
        <v>0</v>
      </c>
      <c r="G93">
        <f t="shared" si="9"/>
        <v>1.1039817778028045</v>
      </c>
      <c r="H93">
        <v>0.96</v>
      </c>
      <c r="J93">
        <f>BS93*'Value Calculations'!$D$3</f>
        <v>4.0773542862603787</v>
      </c>
      <c r="K93">
        <f>BT93*'Value Calculations'!$D$4</f>
        <v>11.396444641562747</v>
      </c>
      <c r="L93">
        <f>BU93*'Value Calculations'!$D$5</f>
        <v>11.94021472738147</v>
      </c>
      <c r="M93">
        <f>BV93*'Value Calculations'!$D$6</f>
        <v>1.8759739787904428</v>
      </c>
      <c r="N93">
        <f>BW93*'Value Calculations'!$D$7</f>
        <v>2.9880858198561553</v>
      </c>
      <c r="O93">
        <f>BX93*'Value Calculations'!$D$8</f>
        <v>5.8950991752362629</v>
      </c>
      <c r="P93">
        <f>BY93*'Value Calculations'!$D$9</f>
        <v>11.713583182389055</v>
      </c>
      <c r="Q93">
        <f>BZ93*'Value Calculations'!$D$10</f>
        <v>6.2103800592954803</v>
      </c>
      <c r="R93">
        <f>CA93*'Value Calculations'!$D$11</f>
        <v>0</v>
      </c>
      <c r="S93">
        <f>CB93*'Value Calculations'!$D$12</f>
        <v>1.6277654791788281</v>
      </c>
      <c r="T93">
        <f>CC93*'Value Calculations'!$D$13</f>
        <v>10.937419121728132</v>
      </c>
      <c r="V93">
        <f>CF93*'Value Calculations'!$D$3</f>
        <v>3.6696188576343411</v>
      </c>
      <c r="W93">
        <f>CG93*'Value Calculations'!$D$4</f>
        <v>9.4427684172948485</v>
      </c>
      <c r="X93">
        <f>CH93*'Value Calculations'!$D$5</f>
        <v>10.082847992011018</v>
      </c>
      <c r="Y93">
        <f>CI93*'Value Calculations'!$D$6</f>
        <v>-2.0010389107098057</v>
      </c>
      <c r="Z93">
        <f>CJ93*'Value Calculations'!$D$7</f>
        <v>5.6246321314939394</v>
      </c>
      <c r="AA93">
        <f>CK93*'Value Calculations'!$D$8</f>
        <v>4.4572701081054671</v>
      </c>
      <c r="AB93">
        <f>CL93*'Value Calculations'!$D$9</f>
        <v>13.476918285114291</v>
      </c>
      <c r="AC93">
        <f>CM93*'Value Calculations'!$D$10</f>
        <v>5.4797471111430704</v>
      </c>
      <c r="AD93">
        <f>CN93*'Value Calculations'!$D$11</f>
        <v>0</v>
      </c>
      <c r="AE93">
        <f>CO93*'Value Calculations'!$D$12</f>
        <v>1.6277654791788281</v>
      </c>
      <c r="AF93">
        <f>CP93*'Value Calculations'!$D$13</f>
        <v>11.831673515328545</v>
      </c>
      <c r="AH93">
        <f>CS93*'Value Calculations'!$D$3</f>
        <v>4.8928251435124546</v>
      </c>
      <c r="AI93">
        <f>CT93*'Value Calculations'!$D$4</f>
        <v>4.5585778566250994</v>
      </c>
      <c r="AJ93">
        <f>CU93*'Value Calculations'!$D$5</f>
        <v>6.8987907313759607</v>
      </c>
      <c r="AK93">
        <f>CV93*'Value Calculations'!$D$6</f>
        <v>-0.37519479575808856</v>
      </c>
      <c r="AL93">
        <f>CW93*'Value Calculations'!$D$7</f>
        <v>1.7576975410918561</v>
      </c>
      <c r="AM93">
        <f>CX93*'Value Calculations'!$D$8</f>
        <v>2.5880923208354325</v>
      </c>
      <c r="AN93">
        <f>CY93*'Value Calculations'!$D$9</f>
        <v>7.6831029475885204</v>
      </c>
      <c r="AO93">
        <f>CZ93*'Value Calculations'!$D$10</f>
        <v>5.1144306370668655</v>
      </c>
      <c r="AP93">
        <f>DA93*'Value Calculations'!$D$11</f>
        <v>0</v>
      </c>
      <c r="AQ93">
        <f>DB93*'Value Calculations'!$D$12</f>
        <v>1.6277654791788281</v>
      </c>
      <c r="AR93">
        <f>DC93*'Value Calculations'!$D$13</f>
        <v>6.6037247527415133</v>
      </c>
      <c r="AT93">
        <f>DF93*'Value Calculations'!$D$3</f>
        <v>0</v>
      </c>
      <c r="AU93">
        <f>DG93*'Value Calculations'!$D$4</f>
        <v>0</v>
      </c>
      <c r="AV93">
        <f>DH93*'Value Calculations'!$D$5</f>
        <v>0</v>
      </c>
      <c r="AW93">
        <f>DI93*'Value Calculations'!$D$6</f>
        <v>0</v>
      </c>
      <c r="AX93">
        <f>DJ93*'Value Calculations'!$D$7</f>
        <v>0</v>
      </c>
      <c r="AY93">
        <f>DK93*'Value Calculations'!$D$8</f>
        <v>0</v>
      </c>
      <c r="AZ93">
        <f>DL93*'Value Calculations'!$D$9</f>
        <v>0</v>
      </c>
      <c r="BA93">
        <f>DM93*'Value Calculations'!$D$10</f>
        <v>0</v>
      </c>
      <c r="BB93">
        <f>DN93*'Value Calculations'!$D$11</f>
        <v>0</v>
      </c>
      <c r="BC93">
        <f>DO93*'Value Calculations'!$D$12</f>
        <v>0</v>
      </c>
      <c r="BD93">
        <f>DP93*'Value Calculations'!$D$13</f>
        <v>0</v>
      </c>
      <c r="BF93">
        <f>DS93*'Value Calculations'!$D$3</f>
        <v>3.2618834290083032</v>
      </c>
      <c r="BG93">
        <f>DT93*'Value Calculations'!$D$4</f>
        <v>5.2098032647143988</v>
      </c>
      <c r="BH93">
        <f>DU93*'Value Calculations'!$D$5</f>
        <v>6.3681145212701171</v>
      </c>
      <c r="BI93">
        <f>DV93*'Value Calculations'!$D$6</f>
        <v>0.75038959151617712</v>
      </c>
      <c r="BJ93">
        <f>DW93*'Value Calculations'!$D$7</f>
        <v>4.2184740986204545</v>
      </c>
      <c r="BK93">
        <f>DX93*'Value Calculations'!$D$8</f>
        <v>7.1891453356539792</v>
      </c>
      <c r="BL93">
        <f>DY93*'Value Calculations'!$D$9</f>
        <v>13.728823299789322</v>
      </c>
      <c r="BM93">
        <f>DZ93*'Value Calculations'!$D$10</f>
        <v>3.6531647407620471</v>
      </c>
      <c r="BN93">
        <f>EA93*'Value Calculations'!$D$11</f>
        <v>0.9907141480249374</v>
      </c>
      <c r="BO93">
        <f>EB93*'Value Calculations'!$D$12</f>
        <v>0.81388273958941404</v>
      </c>
      <c r="BP93">
        <f>EC93*'Value Calculations'!$D$13</f>
        <v>7.9107119433882715</v>
      </c>
      <c r="BR93">
        <f>IFERROR(VLOOKUP($B93,'Raw Stats'!$CM$3:$DC$884,3,FALSE),0)</f>
        <v>72</v>
      </c>
      <c r="BS93">
        <f>IFERROR(VLOOKUP($B93,'Raw Stats'!$CM$3:$DC$884,4,FALSE),0)</f>
        <v>10</v>
      </c>
      <c r="BT93">
        <f>IFERROR(VLOOKUP($B93,'Raw Stats'!$CM$3:$DC$884,5,FALSE),0)</f>
        <v>35</v>
      </c>
      <c r="BU93">
        <f>IFERROR(VLOOKUP($B93,'Raw Stats'!$CM$3:$DC$884,6,FALSE),0)</f>
        <v>45</v>
      </c>
      <c r="BV93">
        <f>IFERROR(VLOOKUP($B93,'Raw Stats'!$CM$3:$DC$884,7,FALSE),0)</f>
        <v>15</v>
      </c>
      <c r="BW93">
        <f>IFERROR(VLOOKUP($B93,'Raw Stats'!$CM$3:$DC$884,8,FALSE),0)</f>
        <v>34</v>
      </c>
      <c r="BX93">
        <f>IFERROR(VLOOKUP($B93,'Raw Stats'!$CM$3:$DC$884,9,FALSE),0)</f>
        <v>82</v>
      </c>
      <c r="BY93">
        <f>IFERROR(VLOOKUP($B93,'Raw Stats'!$CM$3:$DC$884,10,FALSE),0)</f>
        <v>93</v>
      </c>
      <c r="BZ93">
        <f>IFERROR(VLOOKUP($B93,'Raw Stats'!$CM$3:$DC$884,11,FALSE)+VLOOKUP($B93,'Raw Stats'!$CM$3:$DC$884,12,FALSE),0)</f>
        <v>17</v>
      </c>
      <c r="CA93">
        <f>IFERROR(VLOOKUP($B93,'Raw Stats'!$CM$3:$DC$884,13,FALSE)+VLOOKUP($B93,'Raw Stats'!$CM$3:$DC$884,14,FALSE),0)</f>
        <v>0</v>
      </c>
      <c r="CB93">
        <f>IFERROR(VLOOKUP($B93,'Raw Stats'!$CM$3:$DC$884,15,FALSE),0)</f>
        <v>2</v>
      </c>
      <c r="CC93">
        <f>IFERROR(VLOOKUP($B93,'Raw Stats'!$CM$3:$DC$884,16,FALSE),0)</f>
        <v>159</v>
      </c>
      <c r="CE93">
        <f>IFERROR(VLOOKUP($B93,'Raw Stats'!$BU$3:$CJ$528,3,FALSE),0)</f>
        <v>70</v>
      </c>
      <c r="CF93">
        <f>IFERROR(VLOOKUP($B93,'Raw Stats'!$BU$3:$CJ$528,4,FALSE),0)</f>
        <v>9</v>
      </c>
      <c r="CG93">
        <f>IFERROR(VLOOKUP($B93,'Raw Stats'!$BU$3:$CJ$5288,5,FALSE),0)</f>
        <v>29</v>
      </c>
      <c r="CH93">
        <f>IFERROR(VLOOKUP($B93,'Raw Stats'!$BU$3:$CJ$528,6,FALSE),0)</f>
        <v>38</v>
      </c>
      <c r="CI93">
        <f>IFERROR(VLOOKUP($B93,'Raw Stats'!$BU$3:$CJ$528,7,FALSE),0)</f>
        <v>-16</v>
      </c>
      <c r="CJ93">
        <f>IFERROR(VLOOKUP($B93,'Raw Stats'!$BU$3:$CJ$528,8,FALSE),0)</f>
        <v>64</v>
      </c>
      <c r="CK93">
        <f>IFERROR(VLOOKUP($B93,'Raw Stats'!$BU$3:$CJ$528,9,FALSE),0)</f>
        <v>62</v>
      </c>
      <c r="CL93">
        <f>IFERROR(VLOOKUP($B93,'Raw Stats'!$BU$3:$CJ$528,10,FALSE),0)</f>
        <v>107</v>
      </c>
      <c r="CM93">
        <f>IFERROR(VLOOKUP($B93,'Raw Stats'!$BU$3:$CJ$528,11,FALSE)+VLOOKUP($B93,'Raw Stats'!$BU$3:$CJ$528,12,FALSE),0)</f>
        <v>15</v>
      </c>
      <c r="CN93">
        <f>IFERROR(VLOOKUP($B93,'Raw Stats'!$BU$3:$CJ$528,13,FALSE)+VLOOKUP($B93,'Raw Stats'!$BU$3:$CJ$528,14,FALSE),0)</f>
        <v>0</v>
      </c>
      <c r="CO93">
        <f>IFERROR(VLOOKUP($B93,'Raw Stats'!$BU$3:$CJ$528,15,FALSE),0)</f>
        <v>2</v>
      </c>
      <c r="CP93">
        <f>IFERROR(VLOOKUP($B93,'Raw Stats'!$BU$3:$CJ$528,16,FALSE),0)</f>
        <v>172</v>
      </c>
      <c r="CR93">
        <f>IFERROR(VLOOKUP($B93,'Raw Stats'!$BC$3:$BR$528,3,FALSE),0)</f>
        <v>35</v>
      </c>
      <c r="CS93">
        <f>IFERROR(VLOOKUP($B93,'Raw Stats'!$BC$3:$BR$528,4,FALSE),0)</f>
        <v>12</v>
      </c>
      <c r="CT93">
        <f>IFERROR(VLOOKUP($B93,'Raw Stats'!$BC$3:$BR$5288,5,FALSE),0)</f>
        <v>14</v>
      </c>
      <c r="CU93">
        <f>IFERROR(VLOOKUP($B93,'Raw Stats'!$BC$3:$BR$52888,6,FALSE),0)</f>
        <v>26</v>
      </c>
      <c r="CV93">
        <f>IFERROR(VLOOKUP($B93,'Raw Stats'!$BC$3:$BR$5288,7,FALSE),0)</f>
        <v>-3</v>
      </c>
      <c r="CW93">
        <f>IFERROR(VLOOKUP($B93,'Raw Stats'!$BC$3:$BR$5288,8,FALSE),0)</f>
        <v>20</v>
      </c>
      <c r="CX93">
        <f>IFERROR(VLOOKUP($B93,'Raw Stats'!$BC$3:$BR$5288,9,FALSE),0)</f>
        <v>36</v>
      </c>
      <c r="CY93">
        <f>IFERROR(VLOOKUP($B93,'Raw Stats'!$BC$3:$BR$5288,10,FALSE),0)</f>
        <v>61</v>
      </c>
      <c r="CZ93">
        <f>IFERROR(VLOOKUP($B93,'Raw Stats'!$BC$3:$BR$5288,11,FALSE)+VLOOKUP($B93,'Raw Stats'!$BC$3:$BR$5288,12,FALSE),0)</f>
        <v>14</v>
      </c>
      <c r="DA93">
        <f>IFERROR(VLOOKUP($B93,'Raw Stats'!$BC$3:$BR$5288,13,FALSE)+VLOOKUP($B93,'Raw Stats'!$BC$3:$BR$5288,14,FALSE),0)</f>
        <v>0</v>
      </c>
      <c r="DB93">
        <f>IFERROR(VLOOKUP($B93,'Raw Stats'!$BC$3:$BR$5288,15,FALSE),0)</f>
        <v>2</v>
      </c>
      <c r="DC93">
        <f>IFERROR(VLOOKUP($B93,'Raw Stats'!$BC$3:$BR$5288,16,FALSE),0)</f>
        <v>96</v>
      </c>
      <c r="DE93">
        <f>IFERROR(VLOOKUP($B93,'Raw Stats'!$AK$3:$AZ$528,3,FALSE),0)</f>
        <v>0</v>
      </c>
      <c r="DF93">
        <f>IFERROR(VLOOKUP($B93,'Raw Stats'!$AK$3:$AZ$528,4,FALSE),0)</f>
        <v>0</v>
      </c>
      <c r="DG93">
        <f>IFERROR(VLOOKUP($B93,'Raw Stats'!$AK$3:$AZ$528,5,FALSE),0)</f>
        <v>0</v>
      </c>
      <c r="DH93">
        <f>IFERROR(VLOOKUP($B93,'Raw Stats'!$AK$3:$AZ$528,6,FALSE),0)</f>
        <v>0</v>
      </c>
      <c r="DI93">
        <f>IFERROR(VLOOKUP($B93,'Raw Stats'!$AK$3:$AZ$528,7,FALSE),0)</f>
        <v>0</v>
      </c>
      <c r="DJ93">
        <f>IFERROR(VLOOKUP($B93,'Raw Stats'!$AK$3:$AZ$528,8,FALSE),0)</f>
        <v>0</v>
      </c>
      <c r="DK93">
        <f>IFERROR(VLOOKUP($B93,'Raw Stats'!$AK$3:$AZ$528,9,FALSE),0)</f>
        <v>0</v>
      </c>
      <c r="DL93">
        <f>IFERROR(VLOOKUP($B93,'Raw Stats'!$AK$3:$AZ$528,10,FALSE),0)</f>
        <v>0</v>
      </c>
      <c r="DM93">
        <f>IFERROR(VLOOKUP($B93,'Raw Stats'!$AK$3:$AZ$528,11,FALSE)+VLOOKUP($B93,'Raw Stats'!$AK$3:$AZ$528,12,FALSE),0)</f>
        <v>0</v>
      </c>
      <c r="DN93">
        <f>IFERROR(VLOOKUP($B93,'Raw Stats'!$AK$3:$AZ$528,13,FALSE)+VLOOKUP($B93,'Raw Stats'!$AK$3:$AZ$528,14,FALSE),0)</f>
        <v>0</v>
      </c>
      <c r="DO93">
        <f>IFERROR(VLOOKUP($B93,'Raw Stats'!$AK$3:$AZ$528,15,FALSE),0)</f>
        <v>0</v>
      </c>
      <c r="DP93">
        <f>IFERROR(VLOOKUP($B93,'Raw Stats'!$AK$3:$AZ$528,16,FALSE),0)</f>
        <v>0</v>
      </c>
      <c r="DR93">
        <f>IFERROR(VLOOKUP($B93,'Raw Stats'!$S$3:$AH$528,3,FALSE),0)</f>
        <v>49</v>
      </c>
      <c r="DS93">
        <f>IFERROR(VLOOKUP($B93,'Raw Stats'!$S$3:$AH$528,4,FALSE),0)</f>
        <v>8</v>
      </c>
      <c r="DT93">
        <f>IFERROR(VLOOKUP($B93,'Raw Stats'!$S$3:$AH$528,5,FALSE),0)</f>
        <v>16</v>
      </c>
      <c r="DU93">
        <f>IFERROR(VLOOKUP($B93,'Raw Stats'!$S$3:$AH$528,6,FALSE),0)</f>
        <v>24</v>
      </c>
      <c r="DV93">
        <f>IFERROR(VLOOKUP($B93,'Raw Stats'!$S$3:$AH$528,7,FALSE),0)</f>
        <v>6</v>
      </c>
      <c r="DW93">
        <f>IFERROR(VLOOKUP($B93,'Raw Stats'!$S$3:$AH$528,8,FALSE),0)</f>
        <v>48</v>
      </c>
      <c r="DX93">
        <f>IFERROR(VLOOKUP($B93,'Raw Stats'!$S$3:$AH$528,9,FALSE),0)</f>
        <v>100</v>
      </c>
      <c r="DY93">
        <f>IFERROR(VLOOKUP($B93,'Raw Stats'!$S$3:$AH$528,10,FALSE),0)</f>
        <v>109</v>
      </c>
      <c r="DZ93">
        <f>IFERROR(VLOOKUP($B93,'Raw Stats'!$S$3:$AH$528,11,FALSE)+VLOOKUP($B93,'Raw Stats'!$S$3:$AH$528,12,FALSE),0)</f>
        <v>10</v>
      </c>
      <c r="EA93">
        <f>IFERROR(VLOOKUP($B93,'Raw Stats'!$S$3:$AH$528,13,FALSE)+VLOOKUP($B93,'Raw Stats'!$S$3:$AH$528,14,FALSE),0)</f>
        <v>1</v>
      </c>
      <c r="EB93">
        <f>IFERROR(VLOOKUP($B93,'Raw Stats'!$S$3:$AH$528,15,FALSE),0)</f>
        <v>1</v>
      </c>
      <c r="EC93">
        <f>IFERROR(VLOOKUP($B93,'Raw Stats'!$S$3:$AH$528,16,FALSE),0)</f>
        <v>115</v>
      </c>
    </row>
    <row r="94" spans="1:133" x14ac:dyDescent="0.2">
      <c r="A94">
        <f>IFERROR(VLOOKUP(B94,Sheet2!$W$1:$X$300,2,FALSE),301)</f>
        <v>93</v>
      </c>
      <c r="B94" t="s">
        <v>55</v>
      </c>
      <c r="C94">
        <f t="shared" si="5"/>
        <v>0.91041094110069121</v>
      </c>
      <c r="D94">
        <f t="shared" si="6"/>
        <v>0.95141378615669026</v>
      </c>
      <c r="E94">
        <f t="shared" si="7"/>
        <v>1.2853908726458936</v>
      </c>
      <c r="F94">
        <f t="shared" si="8"/>
        <v>1.0577313212025958</v>
      </c>
      <c r="G94">
        <f t="shared" si="9"/>
        <v>1.2699503141230546</v>
      </c>
      <c r="H94">
        <v>0.96</v>
      </c>
      <c r="J94">
        <f>BS94*'Value Calculations'!$D$3</f>
        <v>9.3779148583988725</v>
      </c>
      <c r="K94">
        <f>BT94*'Value Calculations'!$D$4</f>
        <v>10.093993825384148</v>
      </c>
      <c r="L94">
        <f>BU94*'Value Calculations'!$D$5</f>
        <v>14.328257672857763</v>
      </c>
      <c r="M94">
        <f>BV94*'Value Calculations'!$D$6</f>
        <v>-1.6258441149517171</v>
      </c>
      <c r="N94">
        <f>BW94*'Value Calculations'!$D$7</f>
        <v>3.6032799592383049</v>
      </c>
      <c r="O94">
        <f>BX94*'Value Calculations'!$D$8</f>
        <v>4.6729444681750865</v>
      </c>
      <c r="P94">
        <f>BY94*'Value Calculations'!$D$9</f>
        <v>3.4007176981129517</v>
      </c>
      <c r="Q94">
        <f>BZ94*'Value Calculations'!$D$10</f>
        <v>6.2103800592954803</v>
      </c>
      <c r="R94">
        <f>CA94*'Value Calculations'!$D$11</f>
        <v>0</v>
      </c>
      <c r="S94">
        <f>CB94*'Value Calculations'!$D$12</f>
        <v>3.2555309583576562</v>
      </c>
      <c r="T94">
        <f>CC94*'Value Calculations'!$D$13</f>
        <v>16.784467079884678</v>
      </c>
      <c r="V94">
        <f>CF94*'Value Calculations'!$D$3</f>
        <v>8.5624440011467957</v>
      </c>
      <c r="W94">
        <f>CG94*'Value Calculations'!$D$4</f>
        <v>13.024508161785997</v>
      </c>
      <c r="X94">
        <f>CH94*'Value Calculations'!$D$5</f>
        <v>16.185624408228215</v>
      </c>
      <c r="Y94">
        <f>CI94*'Value Calculations'!$D$6</f>
        <v>-1.6258441149517171</v>
      </c>
      <c r="Z94">
        <f>CJ94*'Value Calculations'!$D$7</f>
        <v>6.5034809020398674</v>
      </c>
      <c r="AA94">
        <f>CK94*'Value Calculations'!$D$8</f>
        <v>4.816727374888166</v>
      </c>
      <c r="AB94">
        <f>CL94*'Value Calculations'!$D$9</f>
        <v>3.5266702054504684</v>
      </c>
      <c r="AC94">
        <f>CM94*'Value Calculations'!$D$10</f>
        <v>4.3837976889144565</v>
      </c>
      <c r="AD94">
        <f>CN94*'Value Calculations'!$D$11</f>
        <v>3.9628565920997496</v>
      </c>
      <c r="AE94">
        <f>CO94*'Value Calculations'!$D$12</f>
        <v>0</v>
      </c>
      <c r="AF94">
        <f>CP94*'Value Calculations'!$D$13</f>
        <v>15.821423886776543</v>
      </c>
      <c r="AH94">
        <f>CS94*'Value Calculations'!$D$3</f>
        <v>7.3392377152686823</v>
      </c>
      <c r="AI94">
        <f>CT94*'Value Calculations'!$D$4</f>
        <v>11.396444641562747</v>
      </c>
      <c r="AJ94">
        <f>CU94*'Value Calculations'!$D$5</f>
        <v>14.062919567804842</v>
      </c>
      <c r="AK94">
        <f>CV94*'Value Calculations'!$D$6</f>
        <v>0.62532465959681427</v>
      </c>
      <c r="AL94">
        <f>CW94*'Value Calculations'!$D$7</f>
        <v>4.7457833609480113</v>
      </c>
      <c r="AM94">
        <f>CX94*'Value Calculations'!$D$8</f>
        <v>2.5162008674788927</v>
      </c>
      <c r="AN94">
        <f>CY94*'Value Calculations'!$D$9</f>
        <v>3.0228601761004015</v>
      </c>
      <c r="AO94">
        <f>CZ94*'Value Calculations'!$D$10</f>
        <v>3.2878482666858426</v>
      </c>
      <c r="AP94">
        <f>DA94*'Value Calculations'!$D$11</f>
        <v>0.9907141480249374</v>
      </c>
      <c r="AQ94">
        <f>DB94*'Value Calculations'!$D$12</f>
        <v>3.2555309583576562</v>
      </c>
      <c r="AR94">
        <f>DC94*'Value Calculations'!$D$13</f>
        <v>10.455897525174063</v>
      </c>
      <c r="AT94">
        <f>DF94*'Value Calculations'!$D$3</f>
        <v>9.7856502870249091</v>
      </c>
      <c r="AU94">
        <f>DG94*'Value Calculations'!$D$4</f>
        <v>14.978184386053897</v>
      </c>
      <c r="AV94">
        <f>DH94*'Value Calculations'!$D$5</f>
        <v>18.573667353704508</v>
      </c>
      <c r="AW94">
        <f>DI94*'Value Calculations'!$D$6</f>
        <v>-2.5012986383872571</v>
      </c>
      <c r="AX94">
        <f>DJ94*'Value Calculations'!$D$7</f>
        <v>4.2184740986204545</v>
      </c>
      <c r="AY94">
        <f>DK94*'Value Calculations'!$D$8</f>
        <v>3.45078976111391</v>
      </c>
      <c r="AZ94">
        <f>DL94*'Value Calculations'!$D$9</f>
        <v>4.4083377568130855</v>
      </c>
      <c r="BA94">
        <f>DM94*'Value Calculations'!$D$10</f>
        <v>8.402278903752709</v>
      </c>
      <c r="BB94">
        <f>DN94*'Value Calculations'!$D$11</f>
        <v>4.9535707401246869</v>
      </c>
      <c r="BC94">
        <f>DO94*'Value Calculations'!$D$12</f>
        <v>2.441648218768242</v>
      </c>
      <c r="BD94">
        <f>DP94*'Value Calculations'!$D$13</f>
        <v>18.022665471023714</v>
      </c>
      <c r="BF94">
        <f>DS94*'Value Calculations'!$D$3</f>
        <v>13.455269144659251</v>
      </c>
      <c r="BG94">
        <f>DT94*'Value Calculations'!$D$4</f>
        <v>14.001346273919946</v>
      </c>
      <c r="BH94">
        <f>DU94*'Value Calculations'!$D$5</f>
        <v>20.165695984022037</v>
      </c>
      <c r="BI94">
        <f>DV94*'Value Calculations'!$D$6</f>
        <v>-1.2506493191936285</v>
      </c>
      <c r="BJ94">
        <f>DW94*'Value Calculations'!$D$7</f>
        <v>6.3277111479306818</v>
      </c>
      <c r="BK94">
        <f>DX94*'Value Calculations'!$D$8</f>
        <v>5.8232077218797231</v>
      </c>
      <c r="BL94">
        <f>DY94*'Value Calculations'!$D$9</f>
        <v>3.9045277274630186</v>
      </c>
      <c r="BM94">
        <f>DZ94*'Value Calculations'!$D$10</f>
        <v>10.594177748209937</v>
      </c>
      <c r="BN94">
        <f>EA94*'Value Calculations'!$D$11</f>
        <v>2.9721424440748123</v>
      </c>
      <c r="BO94">
        <f>EB94*'Value Calculations'!$D$12</f>
        <v>6.5110619167153123</v>
      </c>
      <c r="BP94">
        <f>EC94*'Value Calculations'!$D$13</f>
        <v>20.361484654286333</v>
      </c>
      <c r="BR94">
        <f>IFERROR(VLOOKUP($B94,'Raw Stats'!$CM$3:$DC$884,3,FALSE),0)</f>
        <v>77</v>
      </c>
      <c r="BS94">
        <f>IFERROR(VLOOKUP($B94,'Raw Stats'!$CM$3:$DC$884,4,FALSE),0)</f>
        <v>23</v>
      </c>
      <c r="BT94">
        <f>IFERROR(VLOOKUP($B94,'Raw Stats'!$CM$3:$DC$884,5,FALSE),0)</f>
        <v>31</v>
      </c>
      <c r="BU94">
        <f>IFERROR(VLOOKUP($B94,'Raw Stats'!$CM$3:$DC$884,6,FALSE),0)</f>
        <v>54</v>
      </c>
      <c r="BV94">
        <f>IFERROR(VLOOKUP($B94,'Raw Stats'!$CM$3:$DC$884,7,FALSE),0)</f>
        <v>-13</v>
      </c>
      <c r="BW94">
        <f>IFERROR(VLOOKUP($B94,'Raw Stats'!$CM$3:$DC$884,8,FALSE),0)</f>
        <v>41</v>
      </c>
      <c r="BX94">
        <f>IFERROR(VLOOKUP($B94,'Raw Stats'!$CM$3:$DC$884,9,FALSE),0)</f>
        <v>65</v>
      </c>
      <c r="BY94">
        <f>IFERROR(VLOOKUP($B94,'Raw Stats'!$CM$3:$DC$884,10,FALSE),0)</f>
        <v>27</v>
      </c>
      <c r="BZ94">
        <f>IFERROR(VLOOKUP($B94,'Raw Stats'!$CM$3:$DC$884,11,FALSE)+VLOOKUP($B94,'Raw Stats'!$CM$3:$DC$884,12,FALSE),0)</f>
        <v>17</v>
      </c>
      <c r="CA94">
        <f>IFERROR(VLOOKUP($B94,'Raw Stats'!$CM$3:$DC$884,13,FALSE)+VLOOKUP($B94,'Raw Stats'!$CM$3:$DC$884,14,FALSE),0)</f>
        <v>0</v>
      </c>
      <c r="CB94">
        <f>IFERROR(VLOOKUP($B94,'Raw Stats'!$CM$3:$DC$884,15,FALSE),0)</f>
        <v>4</v>
      </c>
      <c r="CC94">
        <f>IFERROR(VLOOKUP($B94,'Raw Stats'!$CM$3:$DC$884,16,FALSE),0)</f>
        <v>244</v>
      </c>
      <c r="CE94">
        <f>IFERROR(VLOOKUP($B94,'Raw Stats'!$BU$3:$CJ$528,3,FALSE),0)</f>
        <v>79</v>
      </c>
      <c r="CF94">
        <f>IFERROR(VLOOKUP($B94,'Raw Stats'!$BU$3:$CJ$528,4,FALSE),0)</f>
        <v>21</v>
      </c>
      <c r="CG94">
        <f>IFERROR(VLOOKUP($B94,'Raw Stats'!$BU$3:$CJ$5288,5,FALSE),0)</f>
        <v>40</v>
      </c>
      <c r="CH94">
        <f>IFERROR(VLOOKUP($B94,'Raw Stats'!$BU$3:$CJ$528,6,FALSE),0)</f>
        <v>61</v>
      </c>
      <c r="CI94">
        <f>IFERROR(VLOOKUP($B94,'Raw Stats'!$BU$3:$CJ$528,7,FALSE),0)</f>
        <v>-13</v>
      </c>
      <c r="CJ94">
        <f>IFERROR(VLOOKUP($B94,'Raw Stats'!$BU$3:$CJ$528,8,FALSE),0)</f>
        <v>74</v>
      </c>
      <c r="CK94">
        <f>IFERROR(VLOOKUP($B94,'Raw Stats'!$BU$3:$CJ$528,9,FALSE),0)</f>
        <v>67</v>
      </c>
      <c r="CL94">
        <f>IFERROR(VLOOKUP($B94,'Raw Stats'!$BU$3:$CJ$528,10,FALSE),0)</f>
        <v>28</v>
      </c>
      <c r="CM94">
        <f>IFERROR(VLOOKUP($B94,'Raw Stats'!$BU$3:$CJ$528,11,FALSE)+VLOOKUP($B94,'Raw Stats'!$BU$3:$CJ$528,12,FALSE),0)</f>
        <v>12</v>
      </c>
      <c r="CN94">
        <f>IFERROR(VLOOKUP($B94,'Raw Stats'!$BU$3:$CJ$528,13,FALSE)+VLOOKUP($B94,'Raw Stats'!$BU$3:$CJ$528,14,FALSE),0)</f>
        <v>4</v>
      </c>
      <c r="CO94">
        <f>IFERROR(VLOOKUP($B94,'Raw Stats'!$BU$3:$CJ$528,15,FALSE),0)</f>
        <v>0</v>
      </c>
      <c r="CP94">
        <f>IFERROR(VLOOKUP($B94,'Raw Stats'!$BU$3:$CJ$528,16,FALSE),0)</f>
        <v>230</v>
      </c>
      <c r="CR94">
        <f>IFERROR(VLOOKUP($B94,'Raw Stats'!$BC$3:$BR$528,3,FALSE),0)</f>
        <v>48</v>
      </c>
      <c r="CS94">
        <f>IFERROR(VLOOKUP($B94,'Raw Stats'!$BC$3:$BR$528,4,FALSE),0)</f>
        <v>18</v>
      </c>
      <c r="CT94">
        <f>IFERROR(VLOOKUP($B94,'Raw Stats'!$BC$3:$BR$5288,5,FALSE),0)</f>
        <v>35</v>
      </c>
      <c r="CU94">
        <f>IFERROR(VLOOKUP($B94,'Raw Stats'!$BC$3:$BR$52888,6,FALSE),0)</f>
        <v>53</v>
      </c>
      <c r="CV94">
        <f>IFERROR(VLOOKUP($B94,'Raw Stats'!$BC$3:$BR$5288,7,FALSE),0)</f>
        <v>5</v>
      </c>
      <c r="CW94">
        <f>IFERROR(VLOOKUP($B94,'Raw Stats'!$BC$3:$BR$5288,8,FALSE),0)</f>
        <v>54</v>
      </c>
      <c r="CX94">
        <f>IFERROR(VLOOKUP($B94,'Raw Stats'!$BC$3:$BR$5288,9,FALSE),0)</f>
        <v>35</v>
      </c>
      <c r="CY94">
        <f>IFERROR(VLOOKUP($B94,'Raw Stats'!$BC$3:$BR$5288,10,FALSE),0)</f>
        <v>24</v>
      </c>
      <c r="CZ94">
        <f>IFERROR(VLOOKUP($B94,'Raw Stats'!$BC$3:$BR$5288,11,FALSE)+VLOOKUP($B94,'Raw Stats'!$BC$3:$BR$5288,12,FALSE),0)</f>
        <v>9</v>
      </c>
      <c r="DA94">
        <f>IFERROR(VLOOKUP($B94,'Raw Stats'!$BC$3:$BR$5288,13,FALSE)+VLOOKUP($B94,'Raw Stats'!$BC$3:$BR$5288,14,FALSE),0)</f>
        <v>1</v>
      </c>
      <c r="DB94">
        <f>IFERROR(VLOOKUP($B94,'Raw Stats'!$BC$3:$BR$5288,15,FALSE),0)</f>
        <v>4</v>
      </c>
      <c r="DC94">
        <f>IFERROR(VLOOKUP($B94,'Raw Stats'!$BC$3:$BR$5288,16,FALSE),0)</f>
        <v>152</v>
      </c>
      <c r="DE94">
        <f>IFERROR(VLOOKUP($B94,'Raw Stats'!$AK$3:$AZ$528,3,FALSE),0)</f>
        <v>82</v>
      </c>
      <c r="DF94">
        <f>IFERROR(VLOOKUP($B94,'Raw Stats'!$AK$3:$AZ$528,4,FALSE),0)</f>
        <v>24</v>
      </c>
      <c r="DG94">
        <f>IFERROR(VLOOKUP($B94,'Raw Stats'!$AK$3:$AZ$528,5,FALSE),0)</f>
        <v>46</v>
      </c>
      <c r="DH94">
        <f>IFERROR(VLOOKUP($B94,'Raw Stats'!$AK$3:$AZ$528,6,FALSE),0)</f>
        <v>70</v>
      </c>
      <c r="DI94">
        <f>IFERROR(VLOOKUP($B94,'Raw Stats'!$AK$3:$AZ$528,7,FALSE),0)</f>
        <v>-20</v>
      </c>
      <c r="DJ94">
        <f>IFERROR(VLOOKUP($B94,'Raw Stats'!$AK$3:$AZ$528,8,FALSE),0)</f>
        <v>48</v>
      </c>
      <c r="DK94">
        <f>IFERROR(VLOOKUP($B94,'Raw Stats'!$AK$3:$AZ$528,9,FALSE),0)</f>
        <v>48</v>
      </c>
      <c r="DL94">
        <f>IFERROR(VLOOKUP($B94,'Raw Stats'!$AK$3:$AZ$528,10,FALSE),0)</f>
        <v>35</v>
      </c>
      <c r="DM94">
        <f>IFERROR(VLOOKUP($B94,'Raw Stats'!$AK$3:$AZ$528,11,FALSE)+VLOOKUP($B94,'Raw Stats'!$AK$3:$AZ$528,12,FALSE),0)</f>
        <v>23</v>
      </c>
      <c r="DN94">
        <f>IFERROR(VLOOKUP($B94,'Raw Stats'!$AK$3:$AZ$528,13,FALSE)+VLOOKUP($B94,'Raw Stats'!$AK$3:$AZ$528,14,FALSE),0)</f>
        <v>5</v>
      </c>
      <c r="DO94">
        <f>IFERROR(VLOOKUP($B94,'Raw Stats'!$AK$3:$AZ$528,15,FALSE),0)</f>
        <v>3</v>
      </c>
      <c r="DP94">
        <f>IFERROR(VLOOKUP($B94,'Raw Stats'!$AK$3:$AZ$528,16,FALSE),0)</f>
        <v>262</v>
      </c>
      <c r="DR94">
        <f>IFERROR(VLOOKUP($B94,'Raw Stats'!$S$3:$AH$528,3,FALSE),0)</f>
        <v>81</v>
      </c>
      <c r="DS94">
        <f>IFERROR(VLOOKUP($B94,'Raw Stats'!$S$3:$AH$528,4,FALSE),0)</f>
        <v>33</v>
      </c>
      <c r="DT94">
        <f>IFERROR(VLOOKUP($B94,'Raw Stats'!$S$3:$AH$528,5,FALSE),0)</f>
        <v>43</v>
      </c>
      <c r="DU94">
        <f>IFERROR(VLOOKUP($B94,'Raw Stats'!$S$3:$AH$528,6,FALSE),0)</f>
        <v>76</v>
      </c>
      <c r="DV94">
        <f>IFERROR(VLOOKUP($B94,'Raw Stats'!$S$3:$AH$528,7,FALSE),0)</f>
        <v>-10</v>
      </c>
      <c r="DW94">
        <f>IFERROR(VLOOKUP($B94,'Raw Stats'!$S$3:$AH$528,8,FALSE),0)</f>
        <v>72</v>
      </c>
      <c r="DX94">
        <f>IFERROR(VLOOKUP($B94,'Raw Stats'!$S$3:$AH$528,9,FALSE),0)</f>
        <v>81</v>
      </c>
      <c r="DY94">
        <f>IFERROR(VLOOKUP($B94,'Raw Stats'!$S$3:$AH$528,10,FALSE),0)</f>
        <v>31</v>
      </c>
      <c r="DZ94">
        <f>IFERROR(VLOOKUP($B94,'Raw Stats'!$S$3:$AH$528,11,FALSE)+VLOOKUP($B94,'Raw Stats'!$S$3:$AH$528,12,FALSE),0)</f>
        <v>29</v>
      </c>
      <c r="EA94">
        <f>IFERROR(VLOOKUP($B94,'Raw Stats'!$S$3:$AH$528,13,FALSE)+VLOOKUP($B94,'Raw Stats'!$S$3:$AH$528,14,FALSE),0)</f>
        <v>3</v>
      </c>
      <c r="EB94">
        <f>IFERROR(VLOOKUP($B94,'Raw Stats'!$S$3:$AH$528,15,FALSE),0)</f>
        <v>8</v>
      </c>
      <c r="EC94">
        <f>IFERROR(VLOOKUP($B94,'Raw Stats'!$S$3:$AH$528,16,FALSE),0)</f>
        <v>296</v>
      </c>
    </row>
    <row r="95" spans="1:133" x14ac:dyDescent="0.2">
      <c r="A95">
        <f>IFERROR(VLOOKUP(B95,Sheet2!$W$1:$X$300,2,FALSE),301)</f>
        <v>44</v>
      </c>
      <c r="B95" t="s">
        <v>87</v>
      </c>
      <c r="C95">
        <f t="shared" si="5"/>
        <v>0.88815804349142491</v>
      </c>
      <c r="D95">
        <f t="shared" si="6"/>
        <v>1.0624060218921829</v>
      </c>
      <c r="E95">
        <f t="shared" si="7"/>
        <v>0.87303091151146728</v>
      </c>
      <c r="F95">
        <f t="shared" si="8"/>
        <v>0.76654372704186435</v>
      </c>
      <c r="G95">
        <f t="shared" si="9"/>
        <v>0.77030682157199482</v>
      </c>
      <c r="H95">
        <v>0.96</v>
      </c>
      <c r="J95">
        <f>BS95*'Value Calculations'!$D$3</f>
        <v>11.008856572903023</v>
      </c>
      <c r="K95">
        <f>BT95*'Value Calculations'!$D$4</f>
        <v>9.4427684172948485</v>
      </c>
      <c r="L95">
        <f>BU95*'Value Calculations'!$D$5</f>
        <v>14.858933882963607</v>
      </c>
      <c r="M95">
        <f>BV95*'Value Calculations'!$D$6</f>
        <v>-4.1271427533389744</v>
      </c>
      <c r="N95">
        <f>BW95*'Value Calculations'!$D$7</f>
        <v>3.7790497133474905</v>
      </c>
      <c r="O95">
        <f>BX95*'Value Calculations'!$D$8</f>
        <v>5.9669906285928027</v>
      </c>
      <c r="P95">
        <f>BY95*'Value Calculations'!$D$9</f>
        <v>3.6526227127879851</v>
      </c>
      <c r="Q95">
        <f>BZ95*'Value Calculations'!$D$10</f>
        <v>6.9410130074478893</v>
      </c>
      <c r="R95">
        <f>CA95*'Value Calculations'!$D$11</f>
        <v>0.9907141480249374</v>
      </c>
      <c r="S95">
        <f>CB95*'Value Calculations'!$D$12</f>
        <v>3.2555309583576562</v>
      </c>
      <c r="T95">
        <f>CC95*'Value Calculations'!$D$13</f>
        <v>17.059622277915576</v>
      </c>
      <c r="V95">
        <f>CF95*'Value Calculations'!$D$3</f>
        <v>12.232062858781138</v>
      </c>
      <c r="W95">
        <f>CG95*'Value Calculations'!$D$4</f>
        <v>10.093993825384148</v>
      </c>
      <c r="X95">
        <f>CH95*'Value Calculations'!$D$5</f>
        <v>16.185624408228215</v>
      </c>
      <c r="Y95">
        <f>CI95*'Value Calculations'!$D$6</f>
        <v>-1.1255843872742657</v>
      </c>
      <c r="Z95">
        <f>CJ95*'Value Calculations'!$D$7</f>
        <v>4.3942438527296401</v>
      </c>
      <c r="AA95">
        <f>CK95*'Value Calculations'!$D$8</f>
        <v>8.4831914960716954</v>
      </c>
      <c r="AB95">
        <f>CL95*'Value Calculations'!$D$9</f>
        <v>3.6526227127879851</v>
      </c>
      <c r="AC95">
        <f>CM95*'Value Calculations'!$D$10</f>
        <v>5.4797471111430704</v>
      </c>
      <c r="AD95">
        <f>CN95*'Value Calculations'!$D$11</f>
        <v>3.9628565920997496</v>
      </c>
      <c r="AE95">
        <f>CO95*'Value Calculations'!$D$12</f>
        <v>2.441648218768242</v>
      </c>
      <c r="AF95">
        <f>CP95*'Value Calculations'!$D$13</f>
        <v>19.192075062655022</v>
      </c>
      <c r="AH95">
        <f>CS95*'Value Calculations'!$D$3</f>
        <v>7.3392377152686823</v>
      </c>
      <c r="AI95">
        <f>CT95*'Value Calculations'!$D$4</f>
        <v>4.5585778566250994</v>
      </c>
      <c r="AJ95">
        <f>CU95*'Value Calculations'!$D$5</f>
        <v>8.4908193616934895</v>
      </c>
      <c r="AK95">
        <f>CV95*'Value Calculations'!$D$6</f>
        <v>-0.87545452343553998</v>
      </c>
      <c r="AL95">
        <f>CW95*'Value Calculations'!$D$7</f>
        <v>2.2850068034194129</v>
      </c>
      <c r="AM95">
        <f>CX95*'Value Calculations'!$D$8</f>
        <v>3.9540299346096885</v>
      </c>
      <c r="AN95">
        <f>CY95*'Value Calculations'!$D$9</f>
        <v>1.8892876100627509</v>
      </c>
      <c r="AO95">
        <f>CZ95*'Value Calculations'!$D$10</f>
        <v>2.1918988444572283</v>
      </c>
      <c r="AP95">
        <f>DA95*'Value Calculations'!$D$11</f>
        <v>0</v>
      </c>
      <c r="AQ95">
        <f>DB95*'Value Calculations'!$D$12</f>
        <v>2.441648218768242</v>
      </c>
      <c r="AR95">
        <f>DC95*'Value Calculations'!$D$13</f>
        <v>9.6304319310813735</v>
      </c>
      <c r="AT95">
        <f>DF95*'Value Calculations'!$D$3</f>
        <v>4.4850897148864171</v>
      </c>
      <c r="AU95">
        <f>DG95*'Value Calculations'!$D$4</f>
        <v>4.2329651525804488</v>
      </c>
      <c r="AV95">
        <f>DH95*'Value Calculations'!$D$5</f>
        <v>6.3681145212701171</v>
      </c>
      <c r="AW95">
        <f>DI95*'Value Calculations'!$D$6</f>
        <v>-0.12506493191936285</v>
      </c>
      <c r="AX95">
        <f>DJ95*'Value Calculations'!$D$7</f>
        <v>2.1092370493102273</v>
      </c>
      <c r="AY95">
        <f>DK95*'Value Calculations'!$D$8</f>
        <v>2.6599837741919723</v>
      </c>
      <c r="AZ95">
        <f>DL95*'Value Calculations'!$D$9</f>
        <v>2.2671451320753011</v>
      </c>
      <c r="BA95">
        <f>DM95*'Value Calculations'!$D$10</f>
        <v>1.8265823703810236</v>
      </c>
      <c r="BB95">
        <f>DN95*'Value Calculations'!$D$11</f>
        <v>0</v>
      </c>
      <c r="BC95">
        <f>DO95*'Value Calculations'!$D$12</f>
        <v>0.81388273958941404</v>
      </c>
      <c r="BD95">
        <f>DP95*'Value Calculations'!$D$13</f>
        <v>8.3234447404346152</v>
      </c>
      <c r="BF95">
        <f>DS95*'Value Calculations'!$D$3</f>
        <v>8.5624440011467957</v>
      </c>
      <c r="BG95">
        <f>DT95*'Value Calculations'!$D$4</f>
        <v>6.1866413768483488</v>
      </c>
      <c r="BH95">
        <f>DU95*'Value Calculations'!$D$5</f>
        <v>10.613524202116862</v>
      </c>
      <c r="BI95">
        <f>DV95*'Value Calculations'!$D$6</f>
        <v>1.8759739787904428</v>
      </c>
      <c r="BJ95">
        <f>DW95*'Value Calculations'!$D$7</f>
        <v>3.0759706969107481</v>
      </c>
      <c r="BK95">
        <f>DX95*'Value Calculations'!$D$8</f>
        <v>7.6923855091497577</v>
      </c>
      <c r="BL95">
        <f>DY95*'Value Calculations'!$D$9</f>
        <v>3.1488126834379182</v>
      </c>
      <c r="BM95">
        <f>DZ95*'Value Calculations'!$D$10</f>
        <v>1.4612658963048188</v>
      </c>
      <c r="BN95">
        <f>EA95*'Value Calculations'!$D$11</f>
        <v>0</v>
      </c>
      <c r="BO95">
        <f>EB95*'Value Calculations'!$D$12</f>
        <v>3.2555309583576562</v>
      </c>
      <c r="BP95">
        <f>EC95*'Value Calculations'!$D$13</f>
        <v>11.900462314836268</v>
      </c>
      <c r="BR95">
        <f>IFERROR(VLOOKUP($B95,'Raw Stats'!$CM$3:$DC$884,3,FALSE),0)</f>
        <v>82</v>
      </c>
      <c r="BS95">
        <f>IFERROR(VLOOKUP($B95,'Raw Stats'!$CM$3:$DC$884,4,FALSE),0)</f>
        <v>27</v>
      </c>
      <c r="BT95">
        <f>IFERROR(VLOOKUP($B95,'Raw Stats'!$CM$3:$DC$884,5,FALSE),0)</f>
        <v>29</v>
      </c>
      <c r="BU95">
        <f>IFERROR(VLOOKUP($B95,'Raw Stats'!$CM$3:$DC$884,6,FALSE),0)</f>
        <v>56</v>
      </c>
      <c r="BV95">
        <f>IFERROR(VLOOKUP($B95,'Raw Stats'!$CM$3:$DC$884,7,FALSE),0)</f>
        <v>-33</v>
      </c>
      <c r="BW95">
        <f>IFERROR(VLOOKUP($B95,'Raw Stats'!$CM$3:$DC$884,8,FALSE),0)</f>
        <v>43</v>
      </c>
      <c r="BX95">
        <f>IFERROR(VLOOKUP($B95,'Raw Stats'!$CM$3:$DC$884,9,FALSE),0)</f>
        <v>83</v>
      </c>
      <c r="BY95">
        <f>IFERROR(VLOOKUP($B95,'Raw Stats'!$CM$3:$DC$884,10,FALSE),0)</f>
        <v>29</v>
      </c>
      <c r="BZ95">
        <f>IFERROR(VLOOKUP($B95,'Raw Stats'!$CM$3:$DC$884,11,FALSE)+VLOOKUP($B95,'Raw Stats'!$CM$3:$DC$884,12,FALSE),0)</f>
        <v>19</v>
      </c>
      <c r="CA95">
        <f>IFERROR(VLOOKUP($B95,'Raw Stats'!$CM$3:$DC$884,13,FALSE)+VLOOKUP($B95,'Raw Stats'!$CM$3:$DC$884,14,FALSE),0)</f>
        <v>1</v>
      </c>
      <c r="CB95">
        <f>IFERROR(VLOOKUP($B95,'Raw Stats'!$CM$3:$DC$884,15,FALSE),0)</f>
        <v>4</v>
      </c>
      <c r="CC95">
        <f>IFERROR(VLOOKUP($B95,'Raw Stats'!$CM$3:$DC$884,16,FALSE),0)</f>
        <v>248</v>
      </c>
      <c r="CE95">
        <f>IFERROR(VLOOKUP($B95,'Raw Stats'!$BU$3:$CJ$528,3,FALSE),0)</f>
        <v>80</v>
      </c>
      <c r="CF95">
        <f>IFERROR(VLOOKUP($B95,'Raw Stats'!$BU$3:$CJ$528,4,FALSE),0)</f>
        <v>30</v>
      </c>
      <c r="CG95">
        <f>IFERROR(VLOOKUP($B95,'Raw Stats'!$BU$3:$CJ$5288,5,FALSE),0)</f>
        <v>31</v>
      </c>
      <c r="CH95">
        <f>IFERROR(VLOOKUP($B95,'Raw Stats'!$BU$3:$CJ$528,6,FALSE),0)</f>
        <v>61</v>
      </c>
      <c r="CI95">
        <f>IFERROR(VLOOKUP($B95,'Raw Stats'!$BU$3:$CJ$528,7,FALSE),0)</f>
        <v>-9</v>
      </c>
      <c r="CJ95">
        <f>IFERROR(VLOOKUP($B95,'Raw Stats'!$BU$3:$CJ$528,8,FALSE),0)</f>
        <v>50</v>
      </c>
      <c r="CK95">
        <f>IFERROR(VLOOKUP($B95,'Raw Stats'!$BU$3:$CJ$528,9,FALSE),0)</f>
        <v>118</v>
      </c>
      <c r="CL95">
        <f>IFERROR(VLOOKUP($B95,'Raw Stats'!$BU$3:$CJ$528,10,FALSE),0)</f>
        <v>29</v>
      </c>
      <c r="CM95">
        <f>IFERROR(VLOOKUP($B95,'Raw Stats'!$BU$3:$CJ$528,11,FALSE)+VLOOKUP($B95,'Raw Stats'!$BU$3:$CJ$528,12,FALSE),0)</f>
        <v>15</v>
      </c>
      <c r="CN95">
        <f>IFERROR(VLOOKUP($B95,'Raw Stats'!$BU$3:$CJ$528,13,FALSE)+VLOOKUP($B95,'Raw Stats'!$BU$3:$CJ$528,14,FALSE),0)</f>
        <v>4</v>
      </c>
      <c r="CO95">
        <f>IFERROR(VLOOKUP($B95,'Raw Stats'!$BU$3:$CJ$528,15,FALSE),0)</f>
        <v>3</v>
      </c>
      <c r="CP95">
        <f>IFERROR(VLOOKUP($B95,'Raw Stats'!$BU$3:$CJ$528,16,FALSE),0)</f>
        <v>279</v>
      </c>
      <c r="CR95">
        <f>IFERROR(VLOOKUP($B95,'Raw Stats'!$BC$3:$BR$528,3,FALSE),0)</f>
        <v>48</v>
      </c>
      <c r="CS95">
        <f>IFERROR(VLOOKUP($B95,'Raw Stats'!$BC$3:$BR$528,4,FALSE),0)</f>
        <v>18</v>
      </c>
      <c r="CT95">
        <f>IFERROR(VLOOKUP($B95,'Raw Stats'!$BC$3:$BR$5288,5,FALSE),0)</f>
        <v>14</v>
      </c>
      <c r="CU95">
        <f>IFERROR(VLOOKUP($B95,'Raw Stats'!$BC$3:$BR$52888,6,FALSE),0)</f>
        <v>32</v>
      </c>
      <c r="CV95">
        <f>IFERROR(VLOOKUP($B95,'Raw Stats'!$BC$3:$BR$5288,7,FALSE),0)</f>
        <v>-7</v>
      </c>
      <c r="CW95">
        <f>IFERROR(VLOOKUP($B95,'Raw Stats'!$BC$3:$BR$5288,8,FALSE),0)</f>
        <v>26</v>
      </c>
      <c r="CX95">
        <f>IFERROR(VLOOKUP($B95,'Raw Stats'!$BC$3:$BR$5288,9,FALSE),0)</f>
        <v>55</v>
      </c>
      <c r="CY95">
        <f>IFERROR(VLOOKUP($B95,'Raw Stats'!$BC$3:$BR$5288,10,FALSE),0)</f>
        <v>15</v>
      </c>
      <c r="CZ95">
        <f>IFERROR(VLOOKUP($B95,'Raw Stats'!$BC$3:$BR$5288,11,FALSE)+VLOOKUP($B95,'Raw Stats'!$BC$3:$BR$5288,12,FALSE),0)</f>
        <v>6</v>
      </c>
      <c r="DA95">
        <f>IFERROR(VLOOKUP($B95,'Raw Stats'!$BC$3:$BR$5288,13,FALSE)+VLOOKUP($B95,'Raw Stats'!$BC$3:$BR$5288,14,FALSE),0)</f>
        <v>0</v>
      </c>
      <c r="DB95">
        <f>IFERROR(VLOOKUP($B95,'Raw Stats'!$BC$3:$BR$5288,15,FALSE),0)</f>
        <v>3</v>
      </c>
      <c r="DC95">
        <f>IFERROR(VLOOKUP($B95,'Raw Stats'!$BC$3:$BR$5288,16,FALSE),0)</f>
        <v>140</v>
      </c>
      <c r="DE95">
        <f>IFERROR(VLOOKUP($B95,'Raw Stats'!$AK$3:$AZ$528,3,FALSE),0)</f>
        <v>43</v>
      </c>
      <c r="DF95">
        <f>IFERROR(VLOOKUP($B95,'Raw Stats'!$AK$3:$AZ$528,4,FALSE),0)</f>
        <v>11</v>
      </c>
      <c r="DG95">
        <f>IFERROR(VLOOKUP($B95,'Raw Stats'!$AK$3:$AZ$528,5,FALSE),0)</f>
        <v>13</v>
      </c>
      <c r="DH95">
        <f>IFERROR(VLOOKUP($B95,'Raw Stats'!$AK$3:$AZ$528,6,FALSE),0)</f>
        <v>24</v>
      </c>
      <c r="DI95">
        <f>IFERROR(VLOOKUP($B95,'Raw Stats'!$AK$3:$AZ$528,7,FALSE),0)</f>
        <v>-1</v>
      </c>
      <c r="DJ95">
        <f>IFERROR(VLOOKUP($B95,'Raw Stats'!$AK$3:$AZ$528,8,FALSE),0)</f>
        <v>24</v>
      </c>
      <c r="DK95">
        <f>IFERROR(VLOOKUP($B95,'Raw Stats'!$AK$3:$AZ$528,9,FALSE),0)</f>
        <v>37</v>
      </c>
      <c r="DL95">
        <f>IFERROR(VLOOKUP($B95,'Raw Stats'!$AK$3:$AZ$528,10,FALSE),0)</f>
        <v>18</v>
      </c>
      <c r="DM95">
        <f>IFERROR(VLOOKUP($B95,'Raw Stats'!$AK$3:$AZ$528,11,FALSE)+VLOOKUP($B95,'Raw Stats'!$AK$3:$AZ$528,12,FALSE),0)</f>
        <v>5</v>
      </c>
      <c r="DN95">
        <f>IFERROR(VLOOKUP($B95,'Raw Stats'!$AK$3:$AZ$528,13,FALSE)+VLOOKUP($B95,'Raw Stats'!$AK$3:$AZ$528,14,FALSE),0)</f>
        <v>0</v>
      </c>
      <c r="DO95">
        <f>IFERROR(VLOOKUP($B95,'Raw Stats'!$AK$3:$AZ$528,15,FALSE),0)</f>
        <v>1</v>
      </c>
      <c r="DP95">
        <f>IFERROR(VLOOKUP($B95,'Raw Stats'!$AK$3:$AZ$528,16,FALSE),0)</f>
        <v>121</v>
      </c>
      <c r="DR95">
        <f>IFERROR(VLOOKUP($B95,'Raw Stats'!$S$3:$AH$528,3,FALSE),0)</f>
        <v>75</v>
      </c>
      <c r="DS95">
        <f>IFERROR(VLOOKUP($B95,'Raw Stats'!$S$3:$AH$528,4,FALSE),0)</f>
        <v>21</v>
      </c>
      <c r="DT95">
        <f>IFERROR(VLOOKUP($B95,'Raw Stats'!$S$3:$AH$528,5,FALSE),0)</f>
        <v>19</v>
      </c>
      <c r="DU95">
        <f>IFERROR(VLOOKUP($B95,'Raw Stats'!$S$3:$AH$528,6,FALSE),0)</f>
        <v>40</v>
      </c>
      <c r="DV95">
        <f>IFERROR(VLOOKUP($B95,'Raw Stats'!$S$3:$AH$528,7,FALSE),0)</f>
        <v>15</v>
      </c>
      <c r="DW95">
        <f>IFERROR(VLOOKUP($B95,'Raw Stats'!$S$3:$AH$528,8,FALSE),0)</f>
        <v>35</v>
      </c>
      <c r="DX95">
        <f>IFERROR(VLOOKUP($B95,'Raw Stats'!$S$3:$AH$528,9,FALSE),0)</f>
        <v>107</v>
      </c>
      <c r="DY95">
        <f>IFERROR(VLOOKUP($B95,'Raw Stats'!$S$3:$AH$528,10,FALSE),0)</f>
        <v>25</v>
      </c>
      <c r="DZ95">
        <f>IFERROR(VLOOKUP($B95,'Raw Stats'!$S$3:$AH$528,11,FALSE)+VLOOKUP($B95,'Raw Stats'!$S$3:$AH$528,12,FALSE),0)</f>
        <v>4</v>
      </c>
      <c r="EA95">
        <f>IFERROR(VLOOKUP($B95,'Raw Stats'!$S$3:$AH$528,13,FALSE)+VLOOKUP($B95,'Raw Stats'!$S$3:$AH$528,14,FALSE),0)</f>
        <v>0</v>
      </c>
      <c r="EB95">
        <f>IFERROR(VLOOKUP($B95,'Raw Stats'!$S$3:$AH$528,15,FALSE),0)</f>
        <v>4</v>
      </c>
      <c r="EC95">
        <f>IFERROR(VLOOKUP($B95,'Raw Stats'!$S$3:$AH$528,16,FALSE),0)</f>
        <v>173</v>
      </c>
    </row>
    <row r="96" spans="1:133" x14ac:dyDescent="0.2">
      <c r="A96">
        <f>IFERROR(VLOOKUP(B96,Sheet2!$W$1:$X$300,2,FALSE),301)</f>
        <v>41</v>
      </c>
      <c r="B96" t="s">
        <v>92</v>
      </c>
      <c r="C96">
        <f t="shared" si="5"/>
        <v>0.86652304467468444</v>
      </c>
      <c r="D96">
        <f t="shared" si="6"/>
        <v>0.93665439149532992</v>
      </c>
      <c r="E96">
        <f t="shared" si="7"/>
        <v>0.90015257971964113</v>
      </c>
      <c r="F96">
        <f t="shared" si="8"/>
        <v>1.0036584942797793</v>
      </c>
      <c r="G96">
        <f t="shared" si="9"/>
        <v>0.76378919723234662</v>
      </c>
      <c r="H96">
        <v>0.96</v>
      </c>
      <c r="J96">
        <f>BS96*'Value Calculations'!$D$3</f>
        <v>9.7856502870249091</v>
      </c>
      <c r="K96">
        <f>BT96*'Value Calculations'!$D$4</f>
        <v>12.698895457741347</v>
      </c>
      <c r="L96">
        <f>BU96*'Value Calculations'!$D$5</f>
        <v>16.716300618334056</v>
      </c>
      <c r="M96">
        <f>BV96*'Value Calculations'!$D$6</f>
        <v>-2.0010389107098057</v>
      </c>
      <c r="N96">
        <f>BW96*'Value Calculations'!$D$7</f>
        <v>2.1092370493102273</v>
      </c>
      <c r="O96">
        <f>BX96*'Value Calculations'!$D$8</f>
        <v>4.4572701081054671</v>
      </c>
      <c r="P96">
        <f>BY96*'Value Calculations'!$D$9</f>
        <v>4.5342902641506022</v>
      </c>
      <c r="Q96">
        <f>BZ96*'Value Calculations'!$D$10</f>
        <v>7.6716459556002992</v>
      </c>
      <c r="R96">
        <f>CA96*'Value Calculations'!$D$11</f>
        <v>0</v>
      </c>
      <c r="S96">
        <f>CB96*'Value Calculations'!$D$12</f>
        <v>1.6277654791788281</v>
      </c>
      <c r="T96">
        <f>CC96*'Value Calculations'!$D$13</f>
        <v>12.58835030991351</v>
      </c>
      <c r="V96">
        <f>CF96*'Value Calculations'!$D$3</f>
        <v>11.416592001529061</v>
      </c>
      <c r="W96">
        <f>CG96*'Value Calculations'!$D$4</f>
        <v>12.047670049652048</v>
      </c>
      <c r="X96">
        <f>CH96*'Value Calculations'!$D$5</f>
        <v>17.246976828439902</v>
      </c>
      <c r="Y96">
        <f>CI96*'Value Calculations'!$D$6</f>
        <v>-1.3757142511129914</v>
      </c>
      <c r="Z96">
        <f>CJ96*'Value Calculations'!$D$7</f>
        <v>1.5819277869826704</v>
      </c>
      <c r="AA96">
        <f>CK96*'Value Calculations'!$D$8</f>
        <v>3.6664641211835294</v>
      </c>
      <c r="AB96">
        <f>CL96*'Value Calculations'!$D$9</f>
        <v>5.0381002935006691</v>
      </c>
      <c r="AC96">
        <f>CM96*'Value Calculations'!$D$10</f>
        <v>7.3063294815240942</v>
      </c>
      <c r="AD96">
        <f>CN96*'Value Calculations'!$D$11</f>
        <v>0.9907141480249374</v>
      </c>
      <c r="AE96">
        <f>CO96*'Value Calculations'!$D$12</f>
        <v>3.2555309583576562</v>
      </c>
      <c r="AF96">
        <f>CP96*'Value Calculations'!$D$13</f>
        <v>13.757759901544819</v>
      </c>
      <c r="AH96">
        <f>CS96*'Value Calculations'!$D$3</f>
        <v>6.5237668580166064</v>
      </c>
      <c r="AI96">
        <f>CT96*'Value Calculations'!$D$4</f>
        <v>6.8378667849376482</v>
      </c>
      <c r="AJ96">
        <f>CU96*'Value Calculations'!$D$5</f>
        <v>9.8175098869580975</v>
      </c>
      <c r="AK96">
        <f>CV96*'Value Calculations'!$D$6</f>
        <v>-0.50025972767745142</v>
      </c>
      <c r="AL96">
        <f>CW96*'Value Calculations'!$D$7</f>
        <v>1.4061580328734848</v>
      </c>
      <c r="AM96">
        <f>CX96*'Value Calculations'!$D$8</f>
        <v>2.2286350540527335</v>
      </c>
      <c r="AN96">
        <f>CY96*'Value Calculations'!$D$9</f>
        <v>2.0152401174002676</v>
      </c>
      <c r="AO96">
        <f>CZ96*'Value Calculations'!$D$10</f>
        <v>3.2878482666858426</v>
      </c>
      <c r="AP96">
        <f>DA96*'Value Calculations'!$D$11</f>
        <v>0</v>
      </c>
      <c r="AQ96">
        <f>DB96*'Value Calculations'!$D$12</f>
        <v>2.441648218768242</v>
      </c>
      <c r="AR96">
        <f>DC96*'Value Calculations'!$D$13</f>
        <v>9.1489103345273044</v>
      </c>
      <c r="AT96">
        <f>DF96*'Value Calculations'!$D$3</f>
        <v>13.863004573285288</v>
      </c>
      <c r="AU96">
        <f>DG96*'Value Calculations'!$D$4</f>
        <v>13.675733569875296</v>
      </c>
      <c r="AV96">
        <f>DH96*'Value Calculations'!$D$5</f>
        <v>20.165695984022037</v>
      </c>
      <c r="AW96">
        <f>DI96*'Value Calculations'!$D$6</f>
        <v>0.50025972767745142</v>
      </c>
      <c r="AX96">
        <f>DJ96*'Value Calculations'!$D$7</f>
        <v>0.87884877054592803</v>
      </c>
      <c r="AY96">
        <f>DK96*'Value Calculations'!$D$8</f>
        <v>3.2351154010442906</v>
      </c>
      <c r="AZ96">
        <f>DL96*'Value Calculations'!$D$9</f>
        <v>3.0228601761004015</v>
      </c>
      <c r="BA96">
        <f>DM96*'Value Calculations'!$D$10</f>
        <v>7.3063294815240942</v>
      </c>
      <c r="BB96">
        <f>DN96*'Value Calculations'!$D$11</f>
        <v>0</v>
      </c>
      <c r="BC96">
        <f>DO96*'Value Calculations'!$D$12</f>
        <v>3.2555309583576562</v>
      </c>
      <c r="BD96">
        <f>DP96*'Value Calculations'!$D$13</f>
        <v>12.381983911390337</v>
      </c>
      <c r="BF96">
        <f>DS96*'Value Calculations'!$D$3</f>
        <v>7.3392377152686823</v>
      </c>
      <c r="BG96">
        <f>DT96*'Value Calculations'!$D$4</f>
        <v>8.1403176011162479</v>
      </c>
      <c r="BH96">
        <f>DU96*'Value Calculations'!$D$5</f>
        <v>11.409538517275626</v>
      </c>
      <c r="BI96">
        <f>DV96*'Value Calculations'!$D$6</f>
        <v>-1.5007791830323542</v>
      </c>
      <c r="BJ96">
        <f>DW96*'Value Calculations'!$D$7</f>
        <v>1.9334672952010417</v>
      </c>
      <c r="BK96">
        <f>DX96*'Value Calculations'!$D$8</f>
        <v>2.3005265074092733</v>
      </c>
      <c r="BL96">
        <f>DY96*'Value Calculations'!$D$9</f>
        <v>2.1411926247377844</v>
      </c>
      <c r="BM96">
        <f>DZ96*'Value Calculations'!$D$10</f>
        <v>4.0184812148382516</v>
      </c>
      <c r="BN96">
        <f>EA96*'Value Calculations'!$D$11</f>
        <v>1.9814282960498748</v>
      </c>
      <c r="BO96">
        <f>EB96*'Value Calculations'!$D$12</f>
        <v>4.0694136979470699</v>
      </c>
      <c r="BP96">
        <f>EC96*'Value Calculations'!$D$13</f>
        <v>10.868630322220408</v>
      </c>
      <c r="BR96">
        <f>IFERROR(VLOOKUP($B96,'Raw Stats'!$CM$3:$DC$884,3,FALSE),0)</f>
        <v>81</v>
      </c>
      <c r="BS96">
        <f>IFERROR(VLOOKUP($B96,'Raw Stats'!$CM$3:$DC$884,4,FALSE),0)</f>
        <v>24</v>
      </c>
      <c r="BT96">
        <f>IFERROR(VLOOKUP($B96,'Raw Stats'!$CM$3:$DC$884,5,FALSE),0)</f>
        <v>39</v>
      </c>
      <c r="BU96">
        <f>IFERROR(VLOOKUP($B96,'Raw Stats'!$CM$3:$DC$884,6,FALSE),0)</f>
        <v>63</v>
      </c>
      <c r="BV96">
        <f>IFERROR(VLOOKUP($B96,'Raw Stats'!$CM$3:$DC$884,7,FALSE),0)</f>
        <v>-16</v>
      </c>
      <c r="BW96">
        <f>IFERROR(VLOOKUP($B96,'Raw Stats'!$CM$3:$DC$884,8,FALSE),0)</f>
        <v>24</v>
      </c>
      <c r="BX96">
        <f>IFERROR(VLOOKUP($B96,'Raw Stats'!$CM$3:$DC$884,9,FALSE),0)</f>
        <v>62</v>
      </c>
      <c r="BY96">
        <f>IFERROR(VLOOKUP($B96,'Raw Stats'!$CM$3:$DC$884,10,FALSE),0)</f>
        <v>36</v>
      </c>
      <c r="BZ96">
        <f>IFERROR(VLOOKUP($B96,'Raw Stats'!$CM$3:$DC$884,11,FALSE)+VLOOKUP($B96,'Raw Stats'!$CM$3:$DC$884,12,FALSE),0)</f>
        <v>21</v>
      </c>
      <c r="CA96">
        <f>IFERROR(VLOOKUP($B96,'Raw Stats'!$CM$3:$DC$884,13,FALSE)+VLOOKUP($B96,'Raw Stats'!$CM$3:$DC$884,14,FALSE),0)</f>
        <v>0</v>
      </c>
      <c r="CB96">
        <f>IFERROR(VLOOKUP($B96,'Raw Stats'!$CM$3:$DC$884,15,FALSE),0)</f>
        <v>2</v>
      </c>
      <c r="CC96">
        <f>IFERROR(VLOOKUP($B96,'Raw Stats'!$CM$3:$DC$884,16,FALSE),0)</f>
        <v>183</v>
      </c>
      <c r="CE96">
        <f>IFERROR(VLOOKUP($B96,'Raw Stats'!$BU$3:$CJ$528,3,FALSE),0)</f>
        <v>80</v>
      </c>
      <c r="CF96">
        <f>IFERROR(VLOOKUP($B96,'Raw Stats'!$BU$3:$CJ$528,4,FALSE),0)</f>
        <v>28</v>
      </c>
      <c r="CG96">
        <f>IFERROR(VLOOKUP($B96,'Raw Stats'!$BU$3:$CJ$5288,5,FALSE),0)</f>
        <v>37</v>
      </c>
      <c r="CH96">
        <f>IFERROR(VLOOKUP($B96,'Raw Stats'!$BU$3:$CJ$528,6,FALSE),0)</f>
        <v>65</v>
      </c>
      <c r="CI96">
        <f>IFERROR(VLOOKUP($B96,'Raw Stats'!$BU$3:$CJ$528,7,FALSE),0)</f>
        <v>-11</v>
      </c>
      <c r="CJ96">
        <f>IFERROR(VLOOKUP($B96,'Raw Stats'!$BU$3:$CJ$528,8,FALSE),0)</f>
        <v>18</v>
      </c>
      <c r="CK96">
        <f>IFERROR(VLOOKUP($B96,'Raw Stats'!$BU$3:$CJ$528,9,FALSE),0)</f>
        <v>51</v>
      </c>
      <c r="CL96">
        <f>IFERROR(VLOOKUP($B96,'Raw Stats'!$BU$3:$CJ$528,10,FALSE),0)</f>
        <v>40</v>
      </c>
      <c r="CM96">
        <f>IFERROR(VLOOKUP($B96,'Raw Stats'!$BU$3:$CJ$528,11,FALSE)+VLOOKUP($B96,'Raw Stats'!$BU$3:$CJ$528,12,FALSE),0)</f>
        <v>20</v>
      </c>
      <c r="CN96">
        <f>IFERROR(VLOOKUP($B96,'Raw Stats'!$BU$3:$CJ$528,13,FALSE)+VLOOKUP($B96,'Raw Stats'!$BU$3:$CJ$528,14,FALSE),0)</f>
        <v>1</v>
      </c>
      <c r="CO96">
        <f>IFERROR(VLOOKUP($B96,'Raw Stats'!$BU$3:$CJ$528,15,FALSE),0)</f>
        <v>4</v>
      </c>
      <c r="CP96">
        <f>IFERROR(VLOOKUP($B96,'Raw Stats'!$BU$3:$CJ$528,16,FALSE),0)</f>
        <v>200</v>
      </c>
      <c r="CR96">
        <f>IFERROR(VLOOKUP($B96,'Raw Stats'!$BC$3:$BR$528,3,FALSE),0)</f>
        <v>48</v>
      </c>
      <c r="CS96">
        <f>IFERROR(VLOOKUP($B96,'Raw Stats'!$BC$3:$BR$528,4,FALSE),0)</f>
        <v>16</v>
      </c>
      <c r="CT96">
        <f>IFERROR(VLOOKUP($B96,'Raw Stats'!$BC$3:$BR$5288,5,FALSE),0)</f>
        <v>21</v>
      </c>
      <c r="CU96">
        <f>IFERROR(VLOOKUP($B96,'Raw Stats'!$BC$3:$BR$52888,6,FALSE),0)</f>
        <v>37</v>
      </c>
      <c r="CV96">
        <f>IFERROR(VLOOKUP($B96,'Raw Stats'!$BC$3:$BR$5288,7,FALSE),0)</f>
        <v>-4</v>
      </c>
      <c r="CW96">
        <f>IFERROR(VLOOKUP($B96,'Raw Stats'!$BC$3:$BR$5288,8,FALSE),0)</f>
        <v>16</v>
      </c>
      <c r="CX96">
        <f>IFERROR(VLOOKUP($B96,'Raw Stats'!$BC$3:$BR$5288,9,FALSE),0)</f>
        <v>31</v>
      </c>
      <c r="CY96">
        <f>IFERROR(VLOOKUP($B96,'Raw Stats'!$BC$3:$BR$5288,10,FALSE),0)</f>
        <v>16</v>
      </c>
      <c r="CZ96">
        <f>IFERROR(VLOOKUP($B96,'Raw Stats'!$BC$3:$BR$5288,11,FALSE)+VLOOKUP($B96,'Raw Stats'!$BC$3:$BR$5288,12,FALSE),0)</f>
        <v>9</v>
      </c>
      <c r="DA96">
        <f>IFERROR(VLOOKUP($B96,'Raw Stats'!$BC$3:$BR$5288,13,FALSE)+VLOOKUP($B96,'Raw Stats'!$BC$3:$BR$5288,14,FALSE),0)</f>
        <v>0</v>
      </c>
      <c r="DB96">
        <f>IFERROR(VLOOKUP($B96,'Raw Stats'!$BC$3:$BR$5288,15,FALSE),0)</f>
        <v>3</v>
      </c>
      <c r="DC96">
        <f>IFERROR(VLOOKUP($B96,'Raw Stats'!$BC$3:$BR$5288,16,FALSE),0)</f>
        <v>133</v>
      </c>
      <c r="DE96">
        <f>IFERROR(VLOOKUP($B96,'Raw Stats'!$AK$3:$AZ$528,3,FALSE),0)</f>
        <v>78</v>
      </c>
      <c r="DF96">
        <f>IFERROR(VLOOKUP($B96,'Raw Stats'!$AK$3:$AZ$528,4,FALSE),0)</f>
        <v>34</v>
      </c>
      <c r="DG96">
        <f>IFERROR(VLOOKUP($B96,'Raw Stats'!$AK$3:$AZ$528,5,FALSE),0)</f>
        <v>42</v>
      </c>
      <c r="DH96">
        <f>IFERROR(VLOOKUP($B96,'Raw Stats'!$AK$3:$AZ$528,6,FALSE),0)</f>
        <v>76</v>
      </c>
      <c r="DI96">
        <f>IFERROR(VLOOKUP($B96,'Raw Stats'!$AK$3:$AZ$528,7,FALSE),0)</f>
        <v>4</v>
      </c>
      <c r="DJ96">
        <f>IFERROR(VLOOKUP($B96,'Raw Stats'!$AK$3:$AZ$528,8,FALSE),0)</f>
        <v>10</v>
      </c>
      <c r="DK96">
        <f>IFERROR(VLOOKUP($B96,'Raw Stats'!$AK$3:$AZ$528,9,FALSE),0)</f>
        <v>45</v>
      </c>
      <c r="DL96">
        <f>IFERROR(VLOOKUP($B96,'Raw Stats'!$AK$3:$AZ$528,10,FALSE),0)</f>
        <v>24</v>
      </c>
      <c r="DM96">
        <f>IFERROR(VLOOKUP($B96,'Raw Stats'!$AK$3:$AZ$528,11,FALSE)+VLOOKUP($B96,'Raw Stats'!$AK$3:$AZ$528,12,FALSE),0)</f>
        <v>20</v>
      </c>
      <c r="DN96">
        <f>IFERROR(VLOOKUP($B96,'Raw Stats'!$AK$3:$AZ$528,13,FALSE)+VLOOKUP($B96,'Raw Stats'!$AK$3:$AZ$528,14,FALSE),0)</f>
        <v>0</v>
      </c>
      <c r="DO96">
        <f>IFERROR(VLOOKUP($B96,'Raw Stats'!$AK$3:$AZ$528,15,FALSE),0)</f>
        <v>4</v>
      </c>
      <c r="DP96">
        <f>IFERROR(VLOOKUP($B96,'Raw Stats'!$AK$3:$AZ$528,16,FALSE),0)</f>
        <v>180</v>
      </c>
      <c r="DR96">
        <f>IFERROR(VLOOKUP($B96,'Raw Stats'!$S$3:$AH$528,3,FALSE),0)</f>
        <v>69</v>
      </c>
      <c r="DS96">
        <f>IFERROR(VLOOKUP($B96,'Raw Stats'!$S$3:$AH$528,4,FALSE),0)</f>
        <v>18</v>
      </c>
      <c r="DT96">
        <f>IFERROR(VLOOKUP($B96,'Raw Stats'!$S$3:$AH$528,5,FALSE),0)</f>
        <v>25</v>
      </c>
      <c r="DU96">
        <f>IFERROR(VLOOKUP($B96,'Raw Stats'!$S$3:$AH$528,6,FALSE),0)</f>
        <v>43</v>
      </c>
      <c r="DV96">
        <f>IFERROR(VLOOKUP($B96,'Raw Stats'!$S$3:$AH$528,7,FALSE),0)</f>
        <v>-12</v>
      </c>
      <c r="DW96">
        <f>IFERROR(VLOOKUP($B96,'Raw Stats'!$S$3:$AH$528,8,FALSE),0)</f>
        <v>22</v>
      </c>
      <c r="DX96">
        <f>IFERROR(VLOOKUP($B96,'Raw Stats'!$S$3:$AH$528,9,FALSE),0)</f>
        <v>32</v>
      </c>
      <c r="DY96">
        <f>IFERROR(VLOOKUP($B96,'Raw Stats'!$S$3:$AH$528,10,FALSE),0)</f>
        <v>17</v>
      </c>
      <c r="DZ96">
        <f>IFERROR(VLOOKUP($B96,'Raw Stats'!$S$3:$AH$528,11,FALSE)+VLOOKUP($B96,'Raw Stats'!$S$3:$AH$528,12,FALSE),0)</f>
        <v>11</v>
      </c>
      <c r="EA96">
        <f>IFERROR(VLOOKUP($B96,'Raw Stats'!$S$3:$AH$528,13,FALSE)+VLOOKUP($B96,'Raw Stats'!$S$3:$AH$528,14,FALSE),0)</f>
        <v>2</v>
      </c>
      <c r="EB96">
        <f>IFERROR(VLOOKUP($B96,'Raw Stats'!$S$3:$AH$528,15,FALSE),0)</f>
        <v>5</v>
      </c>
      <c r="EC96">
        <f>IFERROR(VLOOKUP($B96,'Raw Stats'!$S$3:$AH$528,16,FALSE),0)</f>
        <v>158</v>
      </c>
    </row>
    <row r="97" spans="1:133" x14ac:dyDescent="0.2">
      <c r="A97" s="33">
        <f>IFERROR(VLOOKUP(B97,Sheet2!$W$1:$X$300,2,FALSE),301)</f>
        <v>129</v>
      </c>
      <c r="B97" t="s">
        <v>103</v>
      </c>
      <c r="C97">
        <f t="shared" si="5"/>
        <v>1.0158499876708913</v>
      </c>
      <c r="D97">
        <f t="shared" si="6"/>
        <v>0.92785576518646629</v>
      </c>
      <c r="E97">
        <f t="shared" si="7"/>
        <v>0.93511339265721871</v>
      </c>
      <c r="F97">
        <f t="shared" si="8"/>
        <v>0</v>
      </c>
      <c r="G97">
        <f t="shared" si="9"/>
        <v>0</v>
      </c>
      <c r="H97">
        <v>0.95</v>
      </c>
      <c r="J97">
        <f>BS97*'Value Calculations'!$D$3</f>
        <v>4.0773542862603787</v>
      </c>
      <c r="K97">
        <f>BT97*'Value Calculations'!$D$4</f>
        <v>13.024508161785997</v>
      </c>
      <c r="L97">
        <f>BU97*'Value Calculations'!$D$5</f>
        <v>13.266905252646078</v>
      </c>
      <c r="M97">
        <f>BV97*'Value Calculations'!$D$6</f>
        <v>2.7514285022259828</v>
      </c>
      <c r="N97">
        <f>BW97*'Value Calculations'!$D$7</f>
        <v>3.3396253280745265</v>
      </c>
      <c r="O97">
        <f>BX97*'Value Calculations'!$D$8</f>
        <v>3.810247027896609</v>
      </c>
      <c r="P97">
        <f>BY97*'Value Calculations'!$D$9</f>
        <v>21.789783769390393</v>
      </c>
      <c r="Q97">
        <f>BZ97*'Value Calculations'!$D$10</f>
        <v>9.1329118519051171</v>
      </c>
      <c r="R97">
        <f>CA97*'Value Calculations'!$D$11</f>
        <v>0.9907141480249374</v>
      </c>
      <c r="S97">
        <f>CB97*'Value Calculations'!$D$12</f>
        <v>0.81388273958941404</v>
      </c>
      <c r="T97">
        <f>CC97*'Value Calculations'!$D$13</f>
        <v>9.2864879335427535</v>
      </c>
      <c r="V97">
        <f>CF97*'Value Calculations'!$D$3</f>
        <v>2.8541480003822652</v>
      </c>
      <c r="W97">
        <f>CG97*'Value Calculations'!$D$4</f>
        <v>11.722057345607396</v>
      </c>
      <c r="X97">
        <f>CH97*'Value Calculations'!$D$5</f>
        <v>11.409538517275626</v>
      </c>
      <c r="Y97">
        <f>CI97*'Value Calculations'!$D$6</f>
        <v>1.5007791830323542</v>
      </c>
      <c r="Z97">
        <f>CJ97*'Value Calculations'!$D$7</f>
        <v>2.9880858198561553</v>
      </c>
      <c r="AA97">
        <f>CK97*'Value Calculations'!$D$8</f>
        <v>3.5226812144704498</v>
      </c>
      <c r="AB97">
        <f>CL97*'Value Calculations'!$D$9</f>
        <v>22.671451320753011</v>
      </c>
      <c r="AC97">
        <f>CM97*'Value Calculations'!$D$10</f>
        <v>7.6716459556002992</v>
      </c>
      <c r="AD97">
        <f>CN97*'Value Calculations'!$D$11</f>
        <v>0.9907141480249374</v>
      </c>
      <c r="AE97">
        <f>CO97*'Value Calculations'!$D$12</f>
        <v>0.81388273958941404</v>
      </c>
      <c r="AF97">
        <f>CP97*'Value Calculations'!$D$13</f>
        <v>9.0113327355118571</v>
      </c>
      <c r="AH97">
        <f>CS97*'Value Calculations'!$D$3</f>
        <v>4.0773542862603787</v>
      </c>
      <c r="AI97">
        <f>CT97*'Value Calculations'!$D$4</f>
        <v>6.5122540808929985</v>
      </c>
      <c r="AJ97">
        <f>CU97*'Value Calculations'!$D$5</f>
        <v>7.960143151587646</v>
      </c>
      <c r="AK97">
        <f>CV97*'Value Calculations'!$D$6</f>
        <v>-1.1255843872742657</v>
      </c>
      <c r="AL97">
        <f>CW97*'Value Calculations'!$D$7</f>
        <v>1.2303882787642992</v>
      </c>
      <c r="AM97">
        <f>CX97*'Value Calculations'!$D$8</f>
        <v>1.5816119738438754</v>
      </c>
      <c r="AN97">
        <f>CY97*'Value Calculations'!$D$9</f>
        <v>7.5571504402510037</v>
      </c>
      <c r="AO97">
        <f>CZ97*'Value Calculations'!$D$10</f>
        <v>8.402278903752709</v>
      </c>
      <c r="AP97">
        <f>DA97*'Value Calculations'!$D$11</f>
        <v>0</v>
      </c>
      <c r="AQ97">
        <f>DB97*'Value Calculations'!$D$12</f>
        <v>3.2555309583576562</v>
      </c>
      <c r="AR97">
        <f>DC97*'Value Calculations'!$D$13</f>
        <v>5.4343151611102041</v>
      </c>
      <c r="AT97">
        <f>DF97*'Value Calculations'!$D$3</f>
        <v>0</v>
      </c>
      <c r="AU97">
        <f>DG97*'Value Calculations'!$D$4</f>
        <v>0</v>
      </c>
      <c r="AV97">
        <f>DH97*'Value Calculations'!$D$5</f>
        <v>0</v>
      </c>
      <c r="AW97">
        <f>DI97*'Value Calculations'!$D$6</f>
        <v>0</v>
      </c>
      <c r="AX97">
        <f>DJ97*'Value Calculations'!$D$7</f>
        <v>0</v>
      </c>
      <c r="AY97">
        <f>DK97*'Value Calculations'!$D$8</f>
        <v>0</v>
      </c>
      <c r="AZ97">
        <f>DL97*'Value Calculations'!$D$9</f>
        <v>0</v>
      </c>
      <c r="BA97">
        <f>DM97*'Value Calculations'!$D$10</f>
        <v>0</v>
      </c>
      <c r="BB97">
        <f>DN97*'Value Calculations'!$D$11</f>
        <v>0</v>
      </c>
      <c r="BC97">
        <f>DO97*'Value Calculations'!$D$12</f>
        <v>0</v>
      </c>
      <c r="BD97">
        <f>DP97*'Value Calculations'!$D$13</f>
        <v>0</v>
      </c>
      <c r="BF97">
        <f>DS97*'Value Calculations'!$D$3</f>
        <v>0</v>
      </c>
      <c r="BG97">
        <f>DT97*'Value Calculations'!$D$4</f>
        <v>0</v>
      </c>
      <c r="BH97">
        <f>DU97*'Value Calculations'!$D$5</f>
        <v>0</v>
      </c>
      <c r="BI97">
        <f>DV97*'Value Calculations'!$D$6</f>
        <v>0</v>
      </c>
      <c r="BJ97">
        <f>DW97*'Value Calculations'!$D$7</f>
        <v>0</v>
      </c>
      <c r="BK97">
        <f>DX97*'Value Calculations'!$D$8</f>
        <v>0</v>
      </c>
      <c r="BL97">
        <f>DY97*'Value Calculations'!$D$9</f>
        <v>0</v>
      </c>
      <c r="BM97">
        <f>DZ97*'Value Calculations'!$D$10</f>
        <v>0</v>
      </c>
      <c r="BN97">
        <f>EA97*'Value Calculations'!$D$11</f>
        <v>0</v>
      </c>
      <c r="BO97">
        <f>EB97*'Value Calculations'!$D$12</f>
        <v>0</v>
      </c>
      <c r="BP97">
        <f>EC97*'Value Calculations'!$D$13</f>
        <v>0</v>
      </c>
      <c r="BR97">
        <f>IFERROR(VLOOKUP($B97,'Raw Stats'!$CM$3:$DC$884,3,FALSE),0)</f>
        <v>81</v>
      </c>
      <c r="BS97">
        <f>IFERROR(VLOOKUP($B97,'Raw Stats'!$CM$3:$DC$884,4,FALSE),0)</f>
        <v>10</v>
      </c>
      <c r="BT97">
        <f>IFERROR(VLOOKUP($B97,'Raw Stats'!$CM$3:$DC$884,5,FALSE),0)</f>
        <v>40</v>
      </c>
      <c r="BU97">
        <f>IFERROR(VLOOKUP($B97,'Raw Stats'!$CM$3:$DC$884,6,FALSE),0)</f>
        <v>50</v>
      </c>
      <c r="BV97">
        <f>IFERROR(VLOOKUP($B97,'Raw Stats'!$CM$3:$DC$884,7,FALSE),0)</f>
        <v>22</v>
      </c>
      <c r="BW97">
        <f>IFERROR(VLOOKUP($B97,'Raw Stats'!$CM$3:$DC$884,8,FALSE),0)</f>
        <v>38</v>
      </c>
      <c r="BX97">
        <f>IFERROR(VLOOKUP($B97,'Raw Stats'!$CM$3:$DC$884,9,FALSE),0)</f>
        <v>53</v>
      </c>
      <c r="BY97">
        <f>IFERROR(VLOOKUP($B97,'Raw Stats'!$CM$3:$DC$884,10,FALSE),0)</f>
        <v>173</v>
      </c>
      <c r="BZ97">
        <f>IFERROR(VLOOKUP($B97,'Raw Stats'!$CM$3:$DC$884,11,FALSE)+VLOOKUP($B97,'Raw Stats'!$CM$3:$DC$884,12,FALSE),0)</f>
        <v>25</v>
      </c>
      <c r="CA97">
        <f>IFERROR(VLOOKUP($B97,'Raw Stats'!$CM$3:$DC$884,13,FALSE)+VLOOKUP($B97,'Raw Stats'!$CM$3:$DC$884,14,FALSE),0)</f>
        <v>1</v>
      </c>
      <c r="CB97">
        <f>IFERROR(VLOOKUP($B97,'Raw Stats'!$CM$3:$DC$884,15,FALSE),0)</f>
        <v>1</v>
      </c>
      <c r="CC97">
        <f>IFERROR(VLOOKUP($B97,'Raw Stats'!$CM$3:$DC$884,16,FALSE),0)</f>
        <v>135</v>
      </c>
      <c r="CE97">
        <f>IFERROR(VLOOKUP($B97,'Raw Stats'!$BU$3:$CJ$528,3,FALSE),0)</f>
        <v>81</v>
      </c>
      <c r="CF97">
        <f>IFERROR(VLOOKUP($B97,'Raw Stats'!$BU$3:$CJ$528,4,FALSE),0)</f>
        <v>7</v>
      </c>
      <c r="CG97">
        <f>IFERROR(VLOOKUP($B97,'Raw Stats'!$BU$3:$CJ$5288,5,FALSE),0)</f>
        <v>36</v>
      </c>
      <c r="CH97">
        <f>IFERROR(VLOOKUP($B97,'Raw Stats'!$BU$3:$CJ$528,6,FALSE),0)</f>
        <v>43</v>
      </c>
      <c r="CI97">
        <f>IFERROR(VLOOKUP($B97,'Raw Stats'!$BU$3:$CJ$528,7,FALSE),0)</f>
        <v>12</v>
      </c>
      <c r="CJ97">
        <f>IFERROR(VLOOKUP($B97,'Raw Stats'!$BU$3:$CJ$528,8,FALSE),0)</f>
        <v>34</v>
      </c>
      <c r="CK97">
        <f>IFERROR(VLOOKUP($B97,'Raw Stats'!$BU$3:$CJ$528,9,FALSE),0)</f>
        <v>49</v>
      </c>
      <c r="CL97">
        <f>IFERROR(VLOOKUP($B97,'Raw Stats'!$BU$3:$CJ$528,10,FALSE),0)</f>
        <v>180</v>
      </c>
      <c r="CM97">
        <f>IFERROR(VLOOKUP($B97,'Raw Stats'!$BU$3:$CJ$528,11,FALSE)+VLOOKUP($B97,'Raw Stats'!$BU$3:$CJ$528,12,FALSE),0)</f>
        <v>21</v>
      </c>
      <c r="CN97">
        <f>IFERROR(VLOOKUP($B97,'Raw Stats'!$BU$3:$CJ$528,13,FALSE)+VLOOKUP($B97,'Raw Stats'!$BU$3:$CJ$528,14,FALSE),0)</f>
        <v>1</v>
      </c>
      <c r="CO97">
        <f>IFERROR(VLOOKUP($B97,'Raw Stats'!$BU$3:$CJ$528,15,FALSE),0)</f>
        <v>1</v>
      </c>
      <c r="CP97">
        <f>IFERROR(VLOOKUP($B97,'Raw Stats'!$BU$3:$CJ$528,16,FALSE),0)</f>
        <v>131</v>
      </c>
      <c r="CR97">
        <f>IFERROR(VLOOKUP($B97,'Raw Stats'!$BC$3:$BR$528,3,FALSE),0)</f>
        <v>48</v>
      </c>
      <c r="CS97">
        <f>IFERROR(VLOOKUP($B97,'Raw Stats'!$BC$3:$BR$528,4,FALSE),0)</f>
        <v>10</v>
      </c>
      <c r="CT97">
        <f>IFERROR(VLOOKUP($B97,'Raw Stats'!$BC$3:$BR$5288,5,FALSE),0)</f>
        <v>20</v>
      </c>
      <c r="CU97">
        <f>IFERROR(VLOOKUP($B97,'Raw Stats'!$BC$3:$BR$52888,6,FALSE),0)</f>
        <v>30</v>
      </c>
      <c r="CV97">
        <f>IFERROR(VLOOKUP($B97,'Raw Stats'!$BC$3:$BR$5288,7,FALSE),0)</f>
        <v>-9</v>
      </c>
      <c r="CW97">
        <f>IFERROR(VLOOKUP($B97,'Raw Stats'!$BC$3:$BR$5288,8,FALSE),0)</f>
        <v>14</v>
      </c>
      <c r="CX97">
        <f>IFERROR(VLOOKUP($B97,'Raw Stats'!$BC$3:$BR$5288,9,FALSE),0)</f>
        <v>22</v>
      </c>
      <c r="CY97">
        <f>IFERROR(VLOOKUP($B97,'Raw Stats'!$BC$3:$BR$5288,10,FALSE),0)</f>
        <v>60</v>
      </c>
      <c r="CZ97">
        <f>IFERROR(VLOOKUP($B97,'Raw Stats'!$BC$3:$BR$5288,11,FALSE)+VLOOKUP($B97,'Raw Stats'!$BC$3:$BR$5288,12,FALSE),0)</f>
        <v>23</v>
      </c>
      <c r="DA97">
        <f>IFERROR(VLOOKUP($B97,'Raw Stats'!$BC$3:$BR$5288,13,FALSE)+VLOOKUP($B97,'Raw Stats'!$BC$3:$BR$5288,14,FALSE),0)</f>
        <v>0</v>
      </c>
      <c r="DB97">
        <f>IFERROR(VLOOKUP($B97,'Raw Stats'!$BC$3:$BR$5288,15,FALSE),0)</f>
        <v>4</v>
      </c>
      <c r="DC97">
        <f>IFERROR(VLOOKUP($B97,'Raw Stats'!$BC$3:$BR$5288,16,FALSE),0)</f>
        <v>79</v>
      </c>
      <c r="DE97">
        <f>IFERROR(VLOOKUP($B97,'Raw Stats'!$AK$3:$AZ$528,3,FALSE),0)</f>
        <v>0</v>
      </c>
      <c r="DF97">
        <f>IFERROR(VLOOKUP($B97,'Raw Stats'!$AK$3:$AZ$528,4,FALSE),0)</f>
        <v>0</v>
      </c>
      <c r="DG97">
        <f>IFERROR(VLOOKUP($B97,'Raw Stats'!$AK$3:$AZ$528,5,FALSE),0)</f>
        <v>0</v>
      </c>
      <c r="DH97">
        <f>IFERROR(VLOOKUP($B97,'Raw Stats'!$AK$3:$AZ$528,6,FALSE),0)</f>
        <v>0</v>
      </c>
      <c r="DI97">
        <f>IFERROR(VLOOKUP($B97,'Raw Stats'!$AK$3:$AZ$528,7,FALSE),0)</f>
        <v>0</v>
      </c>
      <c r="DJ97">
        <f>IFERROR(VLOOKUP($B97,'Raw Stats'!$AK$3:$AZ$528,8,FALSE),0)</f>
        <v>0</v>
      </c>
      <c r="DK97">
        <f>IFERROR(VLOOKUP($B97,'Raw Stats'!$AK$3:$AZ$528,9,FALSE),0)</f>
        <v>0</v>
      </c>
      <c r="DL97">
        <f>IFERROR(VLOOKUP($B97,'Raw Stats'!$AK$3:$AZ$528,10,FALSE),0)</f>
        <v>0</v>
      </c>
      <c r="DM97">
        <f>IFERROR(VLOOKUP($B97,'Raw Stats'!$AK$3:$AZ$528,11,FALSE)+VLOOKUP($B97,'Raw Stats'!$AK$3:$AZ$528,12,FALSE),0)</f>
        <v>0</v>
      </c>
      <c r="DN97">
        <f>IFERROR(VLOOKUP($B97,'Raw Stats'!$AK$3:$AZ$528,13,FALSE)+VLOOKUP($B97,'Raw Stats'!$AK$3:$AZ$528,14,FALSE),0)</f>
        <v>0</v>
      </c>
      <c r="DO97">
        <f>IFERROR(VLOOKUP($B97,'Raw Stats'!$AK$3:$AZ$528,15,FALSE),0)</f>
        <v>0</v>
      </c>
      <c r="DP97">
        <f>IFERROR(VLOOKUP($B97,'Raw Stats'!$AK$3:$AZ$528,16,FALSE),0)</f>
        <v>0</v>
      </c>
      <c r="DR97">
        <f>IFERROR(VLOOKUP($B97,'Raw Stats'!$S$3:$AH$528,3,FALSE),0)</f>
        <v>0</v>
      </c>
      <c r="DS97">
        <f>IFERROR(VLOOKUP($B97,'Raw Stats'!$S$3:$AH$528,4,FALSE),0)</f>
        <v>0</v>
      </c>
      <c r="DT97">
        <f>IFERROR(VLOOKUP($B97,'Raw Stats'!$S$3:$AH$528,5,FALSE),0)</f>
        <v>0</v>
      </c>
      <c r="DU97">
        <f>IFERROR(VLOOKUP($B97,'Raw Stats'!$S$3:$AH$528,6,FALSE),0)</f>
        <v>0</v>
      </c>
      <c r="DV97">
        <f>IFERROR(VLOOKUP($B97,'Raw Stats'!$S$3:$AH$528,7,FALSE),0)</f>
        <v>0</v>
      </c>
      <c r="DW97">
        <f>IFERROR(VLOOKUP($B97,'Raw Stats'!$S$3:$AH$528,8,FALSE),0)</f>
        <v>0</v>
      </c>
      <c r="DX97">
        <f>IFERROR(VLOOKUP($B97,'Raw Stats'!$S$3:$AH$528,9,FALSE),0)</f>
        <v>0</v>
      </c>
      <c r="DY97">
        <f>IFERROR(VLOOKUP($B97,'Raw Stats'!$S$3:$AH$528,10,FALSE),0)</f>
        <v>0</v>
      </c>
      <c r="DZ97">
        <f>IFERROR(VLOOKUP($B97,'Raw Stats'!$S$3:$AH$528,11,FALSE)+VLOOKUP($B97,'Raw Stats'!$S$3:$AH$528,12,FALSE),0)</f>
        <v>0</v>
      </c>
      <c r="EA97">
        <f>IFERROR(VLOOKUP($B97,'Raw Stats'!$S$3:$AH$528,13,FALSE)+VLOOKUP($B97,'Raw Stats'!$S$3:$AH$528,14,FALSE),0)</f>
        <v>0</v>
      </c>
      <c r="EB97">
        <f>IFERROR(VLOOKUP($B97,'Raw Stats'!$S$3:$AH$528,15,FALSE),0)</f>
        <v>0</v>
      </c>
      <c r="EC97">
        <f>IFERROR(VLOOKUP($B97,'Raw Stats'!$S$3:$AH$528,16,FALSE),0)</f>
        <v>0</v>
      </c>
    </row>
    <row r="98" spans="1:133" x14ac:dyDescent="0.2">
      <c r="A98" s="35">
        <f>IFERROR(VLOOKUP(B98,Sheet2!$W$1:$X$300,2,FALSE),301)</f>
        <v>301</v>
      </c>
      <c r="B98" t="s">
        <v>205</v>
      </c>
      <c r="C98">
        <f t="shared" si="5"/>
        <v>0.99797295210202908</v>
      </c>
      <c r="D98">
        <f t="shared" si="6"/>
        <v>0.74515638346810242</v>
      </c>
      <c r="E98">
        <f t="shared" si="7"/>
        <v>1.1272238917398394</v>
      </c>
      <c r="F98">
        <f t="shared" si="8"/>
        <v>0.97865373195904914</v>
      </c>
      <c r="G98">
        <f t="shared" si="9"/>
        <v>0.80178153743724512</v>
      </c>
      <c r="H98">
        <v>0.95</v>
      </c>
      <c r="J98">
        <f>BS98*'Value Calculations'!$D$3</f>
        <v>2.4464125717562273</v>
      </c>
      <c r="K98">
        <f>BT98*'Value Calculations'!$D$4</f>
        <v>1.6280635202232496</v>
      </c>
      <c r="L98">
        <f>BU98*'Value Calculations'!$D$5</f>
        <v>2.9187191555821368</v>
      </c>
      <c r="M98">
        <f>BV98*'Value Calculations'!$D$6</f>
        <v>0.25012986383872571</v>
      </c>
      <c r="N98">
        <f>BW98*'Value Calculations'!$D$7</f>
        <v>0.35153950821837121</v>
      </c>
      <c r="O98">
        <f>BX98*'Value Calculations'!$D$8</f>
        <v>1.4378290671307958</v>
      </c>
      <c r="P98">
        <f>BY98*'Value Calculations'!$D$9</f>
        <v>1.0076200587001338</v>
      </c>
      <c r="Q98">
        <f>BZ98*'Value Calculations'!$D$10</f>
        <v>1.0959494222286141</v>
      </c>
      <c r="R98">
        <f>CA98*'Value Calculations'!$D$11</f>
        <v>0.9907141480249374</v>
      </c>
      <c r="S98">
        <f>CB98*'Value Calculations'!$D$12</f>
        <v>0.81388273958941404</v>
      </c>
      <c r="T98">
        <f>CC98*'Value Calculations'!$D$13</f>
        <v>3.0267071783398602</v>
      </c>
      <c r="V98">
        <f>CF98*'Value Calculations'!$D$3</f>
        <v>2.8541480003822652</v>
      </c>
      <c r="W98">
        <f>CG98*'Value Calculations'!$D$4</f>
        <v>4.2329651525804488</v>
      </c>
      <c r="X98">
        <f>CH98*'Value Calculations'!$D$5</f>
        <v>5.3067621010584309</v>
      </c>
      <c r="Y98">
        <f>CI98*'Value Calculations'!$D$6</f>
        <v>0.75038959151617712</v>
      </c>
      <c r="Z98">
        <f>CJ98*'Value Calculations'!$D$7</f>
        <v>0.70307901643674242</v>
      </c>
      <c r="AA98">
        <f>CK98*'Value Calculations'!$D$8</f>
        <v>4.8886188282447058</v>
      </c>
      <c r="AB98">
        <f>CL98*'Value Calculations'!$D$9</f>
        <v>3.6526227127879851</v>
      </c>
      <c r="AC98">
        <f>CM98*'Value Calculations'!$D$10</f>
        <v>0</v>
      </c>
      <c r="AD98">
        <f>CN98*'Value Calculations'!$D$11</f>
        <v>0</v>
      </c>
      <c r="AE98">
        <f>CO98*'Value Calculations'!$D$12</f>
        <v>0</v>
      </c>
      <c r="AF98">
        <f>CP98*'Value Calculations'!$D$13</f>
        <v>6.6725135522492369</v>
      </c>
      <c r="AH98">
        <f>CS98*'Value Calculations'!$D$3</f>
        <v>8.1547085725207573</v>
      </c>
      <c r="AI98">
        <f>CT98*'Value Calculations'!$D$4</f>
        <v>5.8610286728036982</v>
      </c>
      <c r="AJ98">
        <f>CU98*'Value Calculations'!$D$5</f>
        <v>10.082847992011018</v>
      </c>
      <c r="AK98">
        <f>CV98*'Value Calculations'!$D$6</f>
        <v>3.8770128895002482</v>
      </c>
      <c r="AL98">
        <f>CW98*'Value Calculations'!$D$7</f>
        <v>2.2850068034194129</v>
      </c>
      <c r="AM98">
        <f>CX98*'Value Calculations'!$D$8</f>
        <v>5.9669906285928027</v>
      </c>
      <c r="AN98">
        <f>CY98*'Value Calculations'!$D$9</f>
        <v>4.5342902641506022</v>
      </c>
      <c r="AO98">
        <f>CZ98*'Value Calculations'!$D$10</f>
        <v>1.0959494222286141</v>
      </c>
      <c r="AP98">
        <f>DA98*'Value Calculations'!$D$11</f>
        <v>0.9907141480249374</v>
      </c>
      <c r="AQ98">
        <f>DB98*'Value Calculations'!$D$12</f>
        <v>1.6277654791788281</v>
      </c>
      <c r="AR98">
        <f>DC98*'Value Calculations'!$D$13</f>
        <v>9.6304319310813735</v>
      </c>
      <c r="AT98">
        <f>DF98*'Value Calculations'!$D$3</f>
        <v>10.193385715650948</v>
      </c>
      <c r="AU98">
        <f>DG98*'Value Calculations'!$D$4</f>
        <v>11.070831937518097</v>
      </c>
      <c r="AV98">
        <f>DH98*'Value Calculations'!$D$5</f>
        <v>15.654948198122371</v>
      </c>
      <c r="AW98">
        <f>DI98*'Value Calculations'!$D$6</f>
        <v>2.2511687745485314</v>
      </c>
      <c r="AX98">
        <f>DJ98*'Value Calculations'!$D$7</f>
        <v>2.9880858198561553</v>
      </c>
      <c r="AY98">
        <f>DK98*'Value Calculations'!$D$8</f>
        <v>7.9799513225759169</v>
      </c>
      <c r="AZ98">
        <f>DL98*'Value Calculations'!$D$9</f>
        <v>5.541910322850736</v>
      </c>
      <c r="BA98">
        <f>DM98*'Value Calculations'!$D$10</f>
        <v>0.36531647407620471</v>
      </c>
      <c r="BB98">
        <f>DN98*'Value Calculations'!$D$11</f>
        <v>2.9721424440748123</v>
      </c>
      <c r="BC98">
        <f>DO98*'Value Calculations'!$D$12</f>
        <v>6.5110619167153123</v>
      </c>
      <c r="BD98">
        <f>DP98*'Value Calculations'!$D$13</f>
        <v>14.720803094652958</v>
      </c>
      <c r="BF98">
        <f>DS98*'Value Calculations'!$D$3</f>
        <v>6.9315022866426439</v>
      </c>
      <c r="BG98">
        <f>DT98*'Value Calculations'!$D$4</f>
        <v>6.5122540808929985</v>
      </c>
      <c r="BH98">
        <f>DU98*'Value Calculations'!$D$5</f>
        <v>9.8175098869580975</v>
      </c>
      <c r="BI98">
        <f>DV98*'Value Calculations'!$D$6</f>
        <v>2.0010389107098057</v>
      </c>
      <c r="BJ98">
        <f>DW98*'Value Calculations'!$D$7</f>
        <v>5.1852077462209749</v>
      </c>
      <c r="BK98">
        <f>DX98*'Value Calculations'!$D$8</f>
        <v>8.4113000427151547</v>
      </c>
      <c r="BL98">
        <f>DY98*'Value Calculations'!$D$9</f>
        <v>6.92738790356342</v>
      </c>
      <c r="BM98">
        <f>DZ98*'Value Calculations'!$D$10</f>
        <v>0</v>
      </c>
      <c r="BN98">
        <f>EA98*'Value Calculations'!$D$11</f>
        <v>4.9535707401246869</v>
      </c>
      <c r="BO98">
        <f>EB98*'Value Calculations'!$D$12</f>
        <v>2.441648218768242</v>
      </c>
      <c r="BP98">
        <f>EC98*'Value Calculations'!$D$13</f>
        <v>11.762884715820821</v>
      </c>
      <c r="BR98">
        <f>IFERROR(VLOOKUP($B98,'Raw Stats'!$CM$3:$DC$884,3,FALSE),0)</f>
        <v>16</v>
      </c>
      <c r="BS98">
        <f>IFERROR(VLOOKUP($B98,'Raw Stats'!$CM$3:$DC$884,4,FALSE),0)</f>
        <v>6</v>
      </c>
      <c r="BT98">
        <f>IFERROR(VLOOKUP($B98,'Raw Stats'!$CM$3:$DC$884,5,FALSE),0)</f>
        <v>5</v>
      </c>
      <c r="BU98">
        <f>IFERROR(VLOOKUP($B98,'Raw Stats'!$CM$3:$DC$884,6,FALSE),0)</f>
        <v>11</v>
      </c>
      <c r="BV98">
        <f>IFERROR(VLOOKUP($B98,'Raw Stats'!$CM$3:$DC$884,7,FALSE),0)</f>
        <v>2</v>
      </c>
      <c r="BW98">
        <f>IFERROR(VLOOKUP($B98,'Raw Stats'!$CM$3:$DC$884,8,FALSE),0)</f>
        <v>4</v>
      </c>
      <c r="BX98">
        <f>IFERROR(VLOOKUP($B98,'Raw Stats'!$CM$3:$DC$884,9,FALSE),0)</f>
        <v>20</v>
      </c>
      <c r="BY98">
        <f>IFERROR(VLOOKUP($B98,'Raw Stats'!$CM$3:$DC$884,10,FALSE),0)</f>
        <v>8</v>
      </c>
      <c r="BZ98">
        <f>IFERROR(VLOOKUP($B98,'Raw Stats'!$CM$3:$DC$884,11,FALSE)+VLOOKUP($B98,'Raw Stats'!$CM$3:$DC$884,12,FALSE),0)</f>
        <v>3</v>
      </c>
      <c r="CA98">
        <f>IFERROR(VLOOKUP($B98,'Raw Stats'!$CM$3:$DC$884,13,FALSE)+VLOOKUP($B98,'Raw Stats'!$CM$3:$DC$884,14,FALSE),0)</f>
        <v>1</v>
      </c>
      <c r="CB98">
        <f>IFERROR(VLOOKUP($B98,'Raw Stats'!$CM$3:$DC$884,15,FALSE),0)</f>
        <v>1</v>
      </c>
      <c r="CC98">
        <f>IFERROR(VLOOKUP($B98,'Raw Stats'!$CM$3:$DC$884,16,FALSE),0)</f>
        <v>44</v>
      </c>
      <c r="CE98">
        <f>IFERROR(VLOOKUP($B98,'Raw Stats'!$BU$3:$CJ$528,3,FALSE),0)</f>
        <v>39</v>
      </c>
      <c r="CF98">
        <f>IFERROR(VLOOKUP($B98,'Raw Stats'!$BU$3:$CJ$528,4,FALSE),0)</f>
        <v>7</v>
      </c>
      <c r="CG98">
        <f>IFERROR(VLOOKUP($B98,'Raw Stats'!$BU$3:$CJ$5288,5,FALSE),0)</f>
        <v>13</v>
      </c>
      <c r="CH98">
        <f>IFERROR(VLOOKUP($B98,'Raw Stats'!$BU$3:$CJ$528,6,FALSE),0)</f>
        <v>20</v>
      </c>
      <c r="CI98">
        <f>IFERROR(VLOOKUP($B98,'Raw Stats'!$BU$3:$CJ$528,7,FALSE),0)</f>
        <v>6</v>
      </c>
      <c r="CJ98">
        <f>IFERROR(VLOOKUP($B98,'Raw Stats'!$BU$3:$CJ$528,8,FALSE),0)</f>
        <v>8</v>
      </c>
      <c r="CK98">
        <f>IFERROR(VLOOKUP($B98,'Raw Stats'!$BU$3:$CJ$528,9,FALSE),0)</f>
        <v>68</v>
      </c>
      <c r="CL98">
        <f>IFERROR(VLOOKUP($B98,'Raw Stats'!$BU$3:$CJ$528,10,FALSE),0)</f>
        <v>29</v>
      </c>
      <c r="CM98">
        <f>IFERROR(VLOOKUP($B98,'Raw Stats'!$BU$3:$CJ$528,11,FALSE)+VLOOKUP($B98,'Raw Stats'!$BU$3:$CJ$528,12,FALSE),0)</f>
        <v>0</v>
      </c>
      <c r="CN98">
        <f>IFERROR(VLOOKUP($B98,'Raw Stats'!$BU$3:$CJ$528,13,FALSE)+VLOOKUP($B98,'Raw Stats'!$BU$3:$CJ$528,14,FALSE),0)</f>
        <v>0</v>
      </c>
      <c r="CO98">
        <f>IFERROR(VLOOKUP($B98,'Raw Stats'!$BU$3:$CJ$528,15,FALSE),0)</f>
        <v>0</v>
      </c>
      <c r="CP98">
        <f>IFERROR(VLOOKUP($B98,'Raw Stats'!$BU$3:$CJ$528,16,FALSE),0)</f>
        <v>97</v>
      </c>
      <c r="CR98">
        <f>IFERROR(VLOOKUP($B98,'Raw Stats'!$BC$3:$BR$528,3,FALSE),0)</f>
        <v>48</v>
      </c>
      <c r="CS98">
        <f>IFERROR(VLOOKUP($B98,'Raw Stats'!$BC$3:$BR$528,4,FALSE),0)</f>
        <v>20</v>
      </c>
      <c r="CT98">
        <f>IFERROR(VLOOKUP($B98,'Raw Stats'!$BC$3:$BR$5288,5,FALSE),0)</f>
        <v>18</v>
      </c>
      <c r="CU98">
        <f>IFERROR(VLOOKUP($B98,'Raw Stats'!$BC$3:$BR$52888,6,FALSE),0)</f>
        <v>38</v>
      </c>
      <c r="CV98">
        <f>IFERROR(VLOOKUP($B98,'Raw Stats'!$BC$3:$BR$5288,7,FALSE),0)</f>
        <v>31</v>
      </c>
      <c r="CW98">
        <f>IFERROR(VLOOKUP($B98,'Raw Stats'!$BC$3:$BR$5288,8,FALSE),0)</f>
        <v>26</v>
      </c>
      <c r="CX98">
        <f>IFERROR(VLOOKUP($B98,'Raw Stats'!$BC$3:$BR$5288,9,FALSE),0)</f>
        <v>83</v>
      </c>
      <c r="CY98">
        <f>IFERROR(VLOOKUP($B98,'Raw Stats'!$BC$3:$BR$5288,10,FALSE),0)</f>
        <v>36</v>
      </c>
      <c r="CZ98">
        <f>IFERROR(VLOOKUP($B98,'Raw Stats'!$BC$3:$BR$5288,11,FALSE)+VLOOKUP($B98,'Raw Stats'!$BC$3:$BR$5288,12,FALSE),0)</f>
        <v>3</v>
      </c>
      <c r="DA98">
        <f>IFERROR(VLOOKUP($B98,'Raw Stats'!$BC$3:$BR$5288,13,FALSE)+VLOOKUP($B98,'Raw Stats'!$BC$3:$BR$5288,14,FALSE),0)</f>
        <v>1</v>
      </c>
      <c r="DB98">
        <f>IFERROR(VLOOKUP($B98,'Raw Stats'!$BC$3:$BR$5288,15,FALSE),0)</f>
        <v>2</v>
      </c>
      <c r="DC98">
        <f>IFERROR(VLOOKUP($B98,'Raw Stats'!$BC$3:$BR$5288,16,FALSE),0)</f>
        <v>140</v>
      </c>
      <c r="DE98">
        <f>IFERROR(VLOOKUP($B98,'Raw Stats'!$AK$3:$AZ$528,3,FALSE),0)</f>
        <v>82</v>
      </c>
      <c r="DF98">
        <f>IFERROR(VLOOKUP($B98,'Raw Stats'!$AK$3:$AZ$528,4,FALSE),0)</f>
        <v>25</v>
      </c>
      <c r="DG98">
        <f>IFERROR(VLOOKUP($B98,'Raw Stats'!$AK$3:$AZ$528,5,FALSE),0)</f>
        <v>34</v>
      </c>
      <c r="DH98">
        <f>IFERROR(VLOOKUP($B98,'Raw Stats'!$AK$3:$AZ$528,6,FALSE),0)</f>
        <v>59</v>
      </c>
      <c r="DI98">
        <f>IFERROR(VLOOKUP($B98,'Raw Stats'!$AK$3:$AZ$528,7,FALSE),0)</f>
        <v>18</v>
      </c>
      <c r="DJ98">
        <f>IFERROR(VLOOKUP($B98,'Raw Stats'!$AK$3:$AZ$528,8,FALSE),0)</f>
        <v>34</v>
      </c>
      <c r="DK98">
        <f>IFERROR(VLOOKUP($B98,'Raw Stats'!$AK$3:$AZ$528,9,FALSE),0)</f>
        <v>111</v>
      </c>
      <c r="DL98">
        <f>IFERROR(VLOOKUP($B98,'Raw Stats'!$AK$3:$AZ$528,10,FALSE),0)</f>
        <v>44</v>
      </c>
      <c r="DM98">
        <f>IFERROR(VLOOKUP($B98,'Raw Stats'!$AK$3:$AZ$528,11,FALSE)+VLOOKUP($B98,'Raw Stats'!$AK$3:$AZ$528,12,FALSE),0)</f>
        <v>1</v>
      </c>
      <c r="DN98">
        <f>IFERROR(VLOOKUP($B98,'Raw Stats'!$AK$3:$AZ$528,13,FALSE)+VLOOKUP($B98,'Raw Stats'!$AK$3:$AZ$528,14,FALSE),0)</f>
        <v>3</v>
      </c>
      <c r="DO98">
        <f>IFERROR(VLOOKUP($B98,'Raw Stats'!$AK$3:$AZ$528,15,FALSE),0)</f>
        <v>8</v>
      </c>
      <c r="DP98">
        <f>IFERROR(VLOOKUP($B98,'Raw Stats'!$AK$3:$AZ$528,16,FALSE),0)</f>
        <v>214</v>
      </c>
      <c r="DR98">
        <f>IFERROR(VLOOKUP($B98,'Raw Stats'!$S$3:$AH$528,3,FALSE),0)</f>
        <v>81</v>
      </c>
      <c r="DS98">
        <f>IFERROR(VLOOKUP($B98,'Raw Stats'!$S$3:$AH$528,4,FALSE),0)</f>
        <v>17</v>
      </c>
      <c r="DT98">
        <f>IFERROR(VLOOKUP($B98,'Raw Stats'!$S$3:$AH$528,5,FALSE),0)</f>
        <v>20</v>
      </c>
      <c r="DU98">
        <f>IFERROR(VLOOKUP($B98,'Raw Stats'!$S$3:$AH$528,6,FALSE),0)</f>
        <v>37</v>
      </c>
      <c r="DV98">
        <f>IFERROR(VLOOKUP($B98,'Raw Stats'!$S$3:$AH$528,7,FALSE),0)</f>
        <v>16</v>
      </c>
      <c r="DW98">
        <f>IFERROR(VLOOKUP($B98,'Raw Stats'!$S$3:$AH$528,8,FALSE),0)</f>
        <v>59</v>
      </c>
      <c r="DX98">
        <f>IFERROR(VLOOKUP($B98,'Raw Stats'!$S$3:$AH$528,9,FALSE),0)</f>
        <v>117</v>
      </c>
      <c r="DY98">
        <f>IFERROR(VLOOKUP($B98,'Raw Stats'!$S$3:$AH$528,10,FALSE),0)</f>
        <v>55</v>
      </c>
      <c r="DZ98">
        <f>IFERROR(VLOOKUP($B98,'Raw Stats'!$S$3:$AH$528,11,FALSE)+VLOOKUP($B98,'Raw Stats'!$S$3:$AH$528,12,FALSE),0)</f>
        <v>0</v>
      </c>
      <c r="EA98">
        <f>IFERROR(VLOOKUP($B98,'Raw Stats'!$S$3:$AH$528,13,FALSE)+VLOOKUP($B98,'Raw Stats'!$S$3:$AH$528,14,FALSE),0)</f>
        <v>5</v>
      </c>
      <c r="EB98">
        <f>IFERROR(VLOOKUP($B98,'Raw Stats'!$S$3:$AH$528,15,FALSE),0)</f>
        <v>3</v>
      </c>
      <c r="EC98">
        <f>IFERROR(VLOOKUP($B98,'Raw Stats'!$S$3:$AH$528,16,FALSE),0)</f>
        <v>171</v>
      </c>
    </row>
    <row r="99" spans="1:133" x14ac:dyDescent="0.2">
      <c r="A99" s="33">
        <f>IFERROR(VLOOKUP(B99,Sheet2!$W$1:$X$300,2,FALSE),301)</f>
        <v>109</v>
      </c>
      <c r="B99" t="s">
        <v>732</v>
      </c>
      <c r="C99">
        <f t="shared" si="5"/>
        <v>0.95419493666053978</v>
      </c>
      <c r="D99">
        <f t="shared" si="6"/>
        <v>0.71260742645843411</v>
      </c>
      <c r="E99">
        <f t="shared" si="7"/>
        <v>0</v>
      </c>
      <c r="F99">
        <f t="shared" si="8"/>
        <v>0</v>
      </c>
      <c r="G99">
        <f t="shared" si="9"/>
        <v>0</v>
      </c>
      <c r="H99">
        <v>0.95</v>
      </c>
      <c r="J99">
        <f>BS99*'Value Calculations'!$D$3</f>
        <v>4.8928251435124546</v>
      </c>
      <c r="K99">
        <f>BT99*'Value Calculations'!$D$4</f>
        <v>8.1403176011162479</v>
      </c>
      <c r="L99">
        <f>BU99*'Value Calculations'!$D$5</f>
        <v>9.8175098869580975</v>
      </c>
      <c r="M99">
        <f>BV99*'Value Calculations'!$D$6</f>
        <v>0.62532465959681427</v>
      </c>
      <c r="N99">
        <f>BW99*'Value Calculations'!$D$7</f>
        <v>3.1638555739653409</v>
      </c>
      <c r="O99">
        <f>BX99*'Value Calculations'!$D$8</f>
        <v>5.3918590017404844</v>
      </c>
      <c r="P99">
        <f>BY99*'Value Calculations'!$D$9</f>
        <v>15.492158402514558</v>
      </c>
      <c r="Q99">
        <f>BZ99*'Value Calculations'!$D$10</f>
        <v>6.2103800592954803</v>
      </c>
      <c r="R99">
        <f>CA99*'Value Calculations'!$D$11</f>
        <v>0.9907141480249374</v>
      </c>
      <c r="S99">
        <f>CB99*'Value Calculations'!$D$12</f>
        <v>0.81388273958941404</v>
      </c>
      <c r="T99">
        <f>CC99*'Value Calculations'!$D$13</f>
        <v>8.3922335399423389</v>
      </c>
      <c r="V99">
        <f>CF99*'Value Calculations'!$D$3</f>
        <v>2.4464125717562273</v>
      </c>
      <c r="W99">
        <f>CG99*'Value Calculations'!$D$4</f>
        <v>4.8841905606697491</v>
      </c>
      <c r="X99">
        <f>CH99*'Value Calculations'!$D$5</f>
        <v>5.5721002061113527</v>
      </c>
      <c r="Y99">
        <f>CI99*'Value Calculations'!$D$6</f>
        <v>1.1255843872742657</v>
      </c>
      <c r="Z99">
        <f>CJ99*'Value Calculations'!$D$7</f>
        <v>1.9334672952010417</v>
      </c>
      <c r="AA99">
        <f>CK99*'Value Calculations'!$D$8</f>
        <v>4.7448359215316263</v>
      </c>
      <c r="AB99">
        <f>CL99*'Value Calculations'!$D$9</f>
        <v>5.9197678448632862</v>
      </c>
      <c r="AC99">
        <f>CM99*'Value Calculations'!$D$10</f>
        <v>2.5572153185334328</v>
      </c>
      <c r="AD99">
        <f>CN99*'Value Calculations'!$D$11</f>
        <v>0</v>
      </c>
      <c r="AE99">
        <f>CO99*'Value Calculations'!$D$12</f>
        <v>0</v>
      </c>
      <c r="AF99">
        <f>CP99*'Value Calculations'!$D$13</f>
        <v>5.0215823640638586</v>
      </c>
      <c r="AH99">
        <f>CS99*'Value Calculations'!$D$3</f>
        <v>0</v>
      </c>
      <c r="AI99">
        <f>CT99*'Value Calculations'!$D$4</f>
        <v>0</v>
      </c>
      <c r="AJ99">
        <f>CU99*'Value Calculations'!$D$5</f>
        <v>0.53067621010584309</v>
      </c>
      <c r="AK99">
        <f>CV99*'Value Calculations'!$D$6</f>
        <v>0.37519479575808856</v>
      </c>
      <c r="AL99">
        <f>CW99*'Value Calculations'!$D$7</f>
        <v>0</v>
      </c>
      <c r="AM99">
        <f>CX99*'Value Calculations'!$D$8</f>
        <v>0.14378290671307958</v>
      </c>
      <c r="AN99">
        <f>CY99*'Value Calculations'!$D$9</f>
        <v>1.6373825953877175</v>
      </c>
      <c r="AO99">
        <f>CZ99*'Value Calculations'!$D$10</f>
        <v>0.36531647407620471</v>
      </c>
      <c r="AP99">
        <f>DA99*'Value Calculations'!$D$11</f>
        <v>0</v>
      </c>
      <c r="AQ99">
        <f>DB99*'Value Calculations'!$D$12</f>
        <v>0</v>
      </c>
      <c r="AR99">
        <f>DC99*'Value Calculations'!$D$13</f>
        <v>0.41273279704634458</v>
      </c>
      <c r="AT99">
        <f>DF99*'Value Calculations'!$D$3</f>
        <v>0</v>
      </c>
      <c r="AU99">
        <f>DG99*'Value Calculations'!$D$4</f>
        <v>0</v>
      </c>
      <c r="AV99">
        <f>DH99*'Value Calculations'!$D$5</f>
        <v>0</v>
      </c>
      <c r="AW99">
        <f>DI99*'Value Calculations'!$D$6</f>
        <v>0</v>
      </c>
      <c r="AX99">
        <f>DJ99*'Value Calculations'!$D$7</f>
        <v>0</v>
      </c>
      <c r="AY99">
        <f>DK99*'Value Calculations'!$D$8</f>
        <v>0</v>
      </c>
      <c r="AZ99">
        <f>DL99*'Value Calculations'!$D$9</f>
        <v>0</v>
      </c>
      <c r="BA99">
        <f>DM99*'Value Calculations'!$D$10</f>
        <v>0</v>
      </c>
      <c r="BB99">
        <f>DN99*'Value Calculations'!$D$11</f>
        <v>0</v>
      </c>
      <c r="BC99">
        <f>DO99*'Value Calculations'!$D$12</f>
        <v>0</v>
      </c>
      <c r="BD99">
        <f>DP99*'Value Calculations'!$D$13</f>
        <v>0</v>
      </c>
      <c r="BF99">
        <f>DS99*'Value Calculations'!$D$3</f>
        <v>0</v>
      </c>
      <c r="BG99">
        <f>DT99*'Value Calculations'!$D$4</f>
        <v>0</v>
      </c>
      <c r="BH99">
        <f>DU99*'Value Calculations'!$D$5</f>
        <v>0</v>
      </c>
      <c r="BI99">
        <f>DV99*'Value Calculations'!$D$6</f>
        <v>0</v>
      </c>
      <c r="BJ99">
        <f>DW99*'Value Calculations'!$D$7</f>
        <v>0</v>
      </c>
      <c r="BK99">
        <f>DX99*'Value Calculations'!$D$8</f>
        <v>0</v>
      </c>
      <c r="BL99">
        <f>DY99*'Value Calculations'!$D$9</f>
        <v>0</v>
      </c>
      <c r="BM99">
        <f>DZ99*'Value Calculations'!$D$10</f>
        <v>0</v>
      </c>
      <c r="BN99">
        <f>EA99*'Value Calculations'!$D$11</f>
        <v>0</v>
      </c>
      <c r="BO99">
        <f>EB99*'Value Calculations'!$D$12</f>
        <v>0</v>
      </c>
      <c r="BP99">
        <f>EC99*'Value Calculations'!$D$13</f>
        <v>0</v>
      </c>
      <c r="BR99">
        <f>IFERROR(VLOOKUP($B99,'Raw Stats'!$CM$3:$DC$884,3,FALSE),0)</f>
        <v>67</v>
      </c>
      <c r="BS99">
        <f>IFERROR(VLOOKUP($B99,'Raw Stats'!$CM$3:$DC$884,4,FALSE),0)</f>
        <v>12</v>
      </c>
      <c r="BT99">
        <f>IFERROR(VLOOKUP($B99,'Raw Stats'!$CM$3:$DC$884,5,FALSE),0)</f>
        <v>25</v>
      </c>
      <c r="BU99">
        <f>IFERROR(VLOOKUP($B99,'Raw Stats'!$CM$3:$DC$884,6,FALSE),0)</f>
        <v>37</v>
      </c>
      <c r="BV99">
        <f>IFERROR(VLOOKUP($B99,'Raw Stats'!$CM$3:$DC$884,7,FALSE),0)</f>
        <v>5</v>
      </c>
      <c r="BW99">
        <f>IFERROR(VLOOKUP($B99,'Raw Stats'!$CM$3:$DC$884,8,FALSE),0)</f>
        <v>36</v>
      </c>
      <c r="BX99">
        <f>IFERROR(VLOOKUP($B99,'Raw Stats'!$CM$3:$DC$884,9,FALSE),0)</f>
        <v>75</v>
      </c>
      <c r="BY99">
        <f>IFERROR(VLOOKUP($B99,'Raw Stats'!$CM$3:$DC$884,10,FALSE),0)</f>
        <v>123</v>
      </c>
      <c r="BZ99">
        <f>IFERROR(VLOOKUP($B99,'Raw Stats'!$CM$3:$DC$884,11,FALSE)+VLOOKUP($B99,'Raw Stats'!$CM$3:$DC$884,12,FALSE),0)</f>
        <v>17</v>
      </c>
      <c r="CA99">
        <f>IFERROR(VLOOKUP($B99,'Raw Stats'!$CM$3:$DC$884,13,FALSE)+VLOOKUP($B99,'Raw Stats'!$CM$3:$DC$884,14,FALSE),0)</f>
        <v>1</v>
      </c>
      <c r="CB99">
        <f>IFERROR(VLOOKUP($B99,'Raw Stats'!$CM$3:$DC$884,15,FALSE),0)</f>
        <v>1</v>
      </c>
      <c r="CC99">
        <f>IFERROR(VLOOKUP($B99,'Raw Stats'!$CM$3:$DC$884,16,FALSE),0)</f>
        <v>122</v>
      </c>
      <c r="CE99">
        <f>IFERROR(VLOOKUP($B99,'Raw Stats'!$BU$3:$CJ$528,3,FALSE),0)</f>
        <v>48</v>
      </c>
      <c r="CF99">
        <f>IFERROR(VLOOKUP($B99,'Raw Stats'!$BU$3:$CJ$528,4,FALSE),0)</f>
        <v>6</v>
      </c>
      <c r="CG99">
        <f>IFERROR(VLOOKUP($B99,'Raw Stats'!$BU$3:$CJ$5288,5,FALSE),0)</f>
        <v>15</v>
      </c>
      <c r="CH99">
        <f>IFERROR(VLOOKUP($B99,'Raw Stats'!$BU$3:$CJ$528,6,FALSE),0)</f>
        <v>21</v>
      </c>
      <c r="CI99">
        <f>IFERROR(VLOOKUP($B99,'Raw Stats'!$BU$3:$CJ$528,7,FALSE),0)</f>
        <v>9</v>
      </c>
      <c r="CJ99">
        <f>IFERROR(VLOOKUP($B99,'Raw Stats'!$BU$3:$CJ$528,8,FALSE),0)</f>
        <v>22</v>
      </c>
      <c r="CK99">
        <f>IFERROR(VLOOKUP($B99,'Raw Stats'!$BU$3:$CJ$528,9,FALSE),0)</f>
        <v>66</v>
      </c>
      <c r="CL99">
        <f>IFERROR(VLOOKUP($B99,'Raw Stats'!$BU$3:$CJ$528,10,FALSE),0)</f>
        <v>47</v>
      </c>
      <c r="CM99">
        <f>IFERROR(VLOOKUP($B99,'Raw Stats'!$BU$3:$CJ$528,11,FALSE)+VLOOKUP($B99,'Raw Stats'!$BU$3:$CJ$528,12,FALSE),0)</f>
        <v>7</v>
      </c>
      <c r="CN99">
        <f>IFERROR(VLOOKUP($B99,'Raw Stats'!$BU$3:$CJ$528,13,FALSE)+VLOOKUP($B99,'Raw Stats'!$BU$3:$CJ$528,14,FALSE),0)</f>
        <v>0</v>
      </c>
      <c r="CO99">
        <f>IFERROR(VLOOKUP($B99,'Raw Stats'!$BU$3:$CJ$528,15,FALSE),0)</f>
        <v>0</v>
      </c>
      <c r="CP99">
        <f>IFERROR(VLOOKUP($B99,'Raw Stats'!$BU$3:$CJ$528,16,FALSE),0)</f>
        <v>73</v>
      </c>
      <c r="CR99">
        <f>IFERROR(VLOOKUP($B99,'Raw Stats'!$BC$3:$BR$528,3,FALSE),0)</f>
        <v>0</v>
      </c>
      <c r="CS99">
        <f>IFERROR(VLOOKUP($B99,'Raw Stats'!$BC$3:$BR$528,4,FALSE),0)</f>
        <v>0</v>
      </c>
      <c r="CT99">
        <f>IFERROR(VLOOKUP($B99,'Raw Stats'!$BC$3:$BR$5288,5,FALSE),0)</f>
        <v>0</v>
      </c>
      <c r="CU99">
        <f>IFERROR(VLOOKUP($B99,'Raw Stats'!$BC$3:$BR$52888,6,FALSE),0)</f>
        <v>2</v>
      </c>
      <c r="CV99">
        <f>IFERROR(VLOOKUP($B99,'Raw Stats'!$BC$3:$BR$5288,7,FALSE),0)</f>
        <v>3</v>
      </c>
      <c r="CW99">
        <f>IFERROR(VLOOKUP($B99,'Raw Stats'!$BC$3:$BR$5288,8,FALSE),0)</f>
        <v>0</v>
      </c>
      <c r="CX99">
        <f>IFERROR(VLOOKUP($B99,'Raw Stats'!$BC$3:$BR$5288,9,FALSE),0)</f>
        <v>2</v>
      </c>
      <c r="CY99">
        <f>IFERROR(VLOOKUP($B99,'Raw Stats'!$BC$3:$BR$5288,10,FALSE),0)</f>
        <v>13</v>
      </c>
      <c r="CZ99">
        <f>IFERROR(VLOOKUP($B99,'Raw Stats'!$BC$3:$BR$5288,11,FALSE)+VLOOKUP($B99,'Raw Stats'!$BC$3:$BR$5288,12,FALSE),0)</f>
        <v>1</v>
      </c>
      <c r="DA99">
        <f>IFERROR(VLOOKUP($B99,'Raw Stats'!$BC$3:$BR$5288,13,FALSE)+VLOOKUP($B99,'Raw Stats'!$BC$3:$BR$5288,14,FALSE),0)</f>
        <v>0</v>
      </c>
      <c r="DB99">
        <f>IFERROR(VLOOKUP($B99,'Raw Stats'!$BC$3:$BR$5288,15,FALSE),0)</f>
        <v>0</v>
      </c>
      <c r="DC99">
        <f>IFERROR(VLOOKUP($B99,'Raw Stats'!$BC$3:$BR$5288,16,FALSE),0)</f>
        <v>6</v>
      </c>
      <c r="DE99">
        <f>IFERROR(VLOOKUP($B99,'Raw Stats'!$AK$3:$AZ$528,3,FALSE),0)</f>
        <v>0</v>
      </c>
      <c r="DF99">
        <f>IFERROR(VLOOKUP($B99,'Raw Stats'!$AK$3:$AZ$528,4,FALSE),0)</f>
        <v>0</v>
      </c>
      <c r="DG99">
        <f>IFERROR(VLOOKUP($B99,'Raw Stats'!$AK$3:$AZ$528,5,FALSE),0)</f>
        <v>0</v>
      </c>
      <c r="DH99">
        <f>IFERROR(VLOOKUP($B99,'Raw Stats'!$AK$3:$AZ$528,6,FALSE),0)</f>
        <v>0</v>
      </c>
      <c r="DI99">
        <f>IFERROR(VLOOKUP($B99,'Raw Stats'!$AK$3:$AZ$528,7,FALSE),0)</f>
        <v>0</v>
      </c>
      <c r="DJ99">
        <f>IFERROR(VLOOKUP($B99,'Raw Stats'!$AK$3:$AZ$528,8,FALSE),0)</f>
        <v>0</v>
      </c>
      <c r="DK99">
        <f>IFERROR(VLOOKUP($B99,'Raw Stats'!$AK$3:$AZ$528,9,FALSE),0)</f>
        <v>0</v>
      </c>
      <c r="DL99">
        <f>IFERROR(VLOOKUP($B99,'Raw Stats'!$AK$3:$AZ$528,10,FALSE),0)</f>
        <v>0</v>
      </c>
      <c r="DM99">
        <f>IFERROR(VLOOKUP($B99,'Raw Stats'!$AK$3:$AZ$528,11,FALSE)+VLOOKUP($B99,'Raw Stats'!$AK$3:$AZ$528,12,FALSE),0)</f>
        <v>0</v>
      </c>
      <c r="DN99">
        <f>IFERROR(VLOOKUP($B99,'Raw Stats'!$AK$3:$AZ$528,13,FALSE)+VLOOKUP($B99,'Raw Stats'!$AK$3:$AZ$528,14,FALSE),0)</f>
        <v>0</v>
      </c>
      <c r="DO99">
        <f>IFERROR(VLOOKUP($B99,'Raw Stats'!$AK$3:$AZ$528,15,FALSE),0)</f>
        <v>0</v>
      </c>
      <c r="DP99">
        <f>IFERROR(VLOOKUP($B99,'Raw Stats'!$AK$3:$AZ$528,16,FALSE),0)</f>
        <v>0</v>
      </c>
      <c r="DR99">
        <f>IFERROR(VLOOKUP($B99,'Raw Stats'!$S$3:$AH$528,3,FALSE),0)</f>
        <v>0</v>
      </c>
      <c r="DS99">
        <f>IFERROR(VLOOKUP($B99,'Raw Stats'!$S$3:$AH$528,4,FALSE),0)</f>
        <v>0</v>
      </c>
      <c r="DT99">
        <f>IFERROR(VLOOKUP($B99,'Raw Stats'!$S$3:$AH$528,5,FALSE),0)</f>
        <v>0</v>
      </c>
      <c r="DU99">
        <f>IFERROR(VLOOKUP($B99,'Raw Stats'!$S$3:$AH$528,6,FALSE),0)</f>
        <v>0</v>
      </c>
      <c r="DV99">
        <f>IFERROR(VLOOKUP($B99,'Raw Stats'!$S$3:$AH$528,7,FALSE),0)</f>
        <v>0</v>
      </c>
      <c r="DW99">
        <f>IFERROR(VLOOKUP($B99,'Raw Stats'!$S$3:$AH$528,8,FALSE),0)</f>
        <v>0</v>
      </c>
      <c r="DX99">
        <f>IFERROR(VLOOKUP($B99,'Raw Stats'!$S$3:$AH$528,9,FALSE),0)</f>
        <v>0</v>
      </c>
      <c r="DY99">
        <f>IFERROR(VLOOKUP($B99,'Raw Stats'!$S$3:$AH$528,10,FALSE),0)</f>
        <v>0</v>
      </c>
      <c r="DZ99">
        <f>IFERROR(VLOOKUP($B99,'Raw Stats'!$S$3:$AH$528,11,FALSE)+VLOOKUP($B99,'Raw Stats'!$S$3:$AH$528,12,FALSE),0)</f>
        <v>0</v>
      </c>
      <c r="EA99">
        <f>IFERROR(VLOOKUP($B99,'Raw Stats'!$S$3:$AH$528,13,FALSE)+VLOOKUP($B99,'Raw Stats'!$S$3:$AH$528,14,FALSE),0)</f>
        <v>0</v>
      </c>
      <c r="EB99">
        <f>IFERROR(VLOOKUP($B99,'Raw Stats'!$S$3:$AH$528,15,FALSE),0)</f>
        <v>0</v>
      </c>
      <c r="EC99">
        <f>IFERROR(VLOOKUP($B99,'Raw Stats'!$S$3:$AH$528,16,FALSE),0)</f>
        <v>0</v>
      </c>
    </row>
    <row r="100" spans="1:133" x14ac:dyDescent="0.2">
      <c r="A100" s="34">
        <f>IFERROR(VLOOKUP(B100,Sheet2!$W$1:$X$300,2,FALSE),301)</f>
        <v>237</v>
      </c>
      <c r="B100" t="s">
        <v>98</v>
      </c>
      <c r="C100">
        <f t="shared" si="5"/>
        <v>0.89742990189215677</v>
      </c>
      <c r="D100">
        <f t="shared" si="6"/>
        <v>0.94685506306072809</v>
      </c>
      <c r="E100">
        <f t="shared" si="7"/>
        <v>0.65840123133945794</v>
      </c>
      <c r="F100">
        <f t="shared" si="8"/>
        <v>0.68184683214970221</v>
      </c>
      <c r="G100">
        <f t="shared" si="9"/>
        <v>0</v>
      </c>
      <c r="H100">
        <v>0.95</v>
      </c>
      <c r="J100">
        <f>BS100*'Value Calculations'!$D$3</f>
        <v>6.1160314293905689</v>
      </c>
      <c r="K100">
        <f>BT100*'Value Calculations'!$D$4</f>
        <v>6.8378667849376482</v>
      </c>
      <c r="L100">
        <f>BU100*'Value Calculations'!$D$5</f>
        <v>9.5521717819051766</v>
      </c>
      <c r="M100">
        <f>BV100*'Value Calculations'!$D$6</f>
        <v>-0.87545452343553998</v>
      </c>
      <c r="N100">
        <f>BW100*'Value Calculations'!$D$7</f>
        <v>3.5153950821837121</v>
      </c>
      <c r="O100">
        <f>BX100*'Value Calculations'!$D$8</f>
        <v>18.907452232769966</v>
      </c>
      <c r="P100">
        <f>BY100*'Value Calculations'!$D$9</f>
        <v>6.92738790356342</v>
      </c>
      <c r="Q100">
        <f>BZ100*'Value Calculations'!$D$10</f>
        <v>3.6531647407620471</v>
      </c>
      <c r="R100">
        <f>CA100*'Value Calculations'!$D$11</f>
        <v>0.9907141480249374</v>
      </c>
      <c r="S100">
        <f>CB100*'Value Calculations'!$D$12</f>
        <v>0.81388273958941404</v>
      </c>
      <c r="T100">
        <f>CC100*'Value Calculations'!$D$13</f>
        <v>10.868630322220408</v>
      </c>
      <c r="V100">
        <f>CF100*'Value Calculations'!$D$3</f>
        <v>6.5237668580166064</v>
      </c>
      <c r="W100">
        <f>CG100*'Value Calculations'!$D$4</f>
        <v>7.1634794889822988</v>
      </c>
      <c r="X100">
        <f>CH100*'Value Calculations'!$D$5</f>
        <v>10.082847992011018</v>
      </c>
      <c r="Y100">
        <f>CI100*'Value Calculations'!$D$6</f>
        <v>1.3757142511129914</v>
      </c>
      <c r="Z100">
        <f>CJ100*'Value Calculations'!$D$7</f>
        <v>3.0759706969107481</v>
      </c>
      <c r="AA100">
        <f>CK100*'Value Calculations'!$D$8</f>
        <v>15.672336831725675</v>
      </c>
      <c r="AB100">
        <f>CL100*'Value Calculations'!$D$9</f>
        <v>7.3052454255759702</v>
      </c>
      <c r="AC100">
        <f>CM100*'Value Calculations'!$D$10</f>
        <v>1.8265823703810236</v>
      </c>
      <c r="AD100">
        <f>CN100*'Value Calculations'!$D$11</f>
        <v>2.9721424440748123</v>
      </c>
      <c r="AE100">
        <f>CO100*'Value Calculations'!$D$12</f>
        <v>5.6971791771258982</v>
      </c>
      <c r="AF100">
        <f>CP100*'Value Calculations'!$D$13</f>
        <v>11.212574319759028</v>
      </c>
      <c r="AH100">
        <f>CS100*'Value Calculations'!$D$3</f>
        <v>2.0386771431301893</v>
      </c>
      <c r="AI100">
        <f>CT100*'Value Calculations'!$D$4</f>
        <v>2.6049016323571994</v>
      </c>
      <c r="AJ100">
        <f>CU100*'Value Calculations'!$D$5</f>
        <v>3.4493953656879803</v>
      </c>
      <c r="AK100">
        <f>CV100*'Value Calculations'!$D$6</f>
        <v>-1.1255843872742657</v>
      </c>
      <c r="AL100">
        <f>CW100*'Value Calculations'!$D$7</f>
        <v>2.2850068034194129</v>
      </c>
      <c r="AM100">
        <f>CX100*'Value Calculations'!$D$8</f>
        <v>8.2675171360020769</v>
      </c>
      <c r="AN100">
        <f>CY100*'Value Calculations'!$D$9</f>
        <v>4.0304802348005353</v>
      </c>
      <c r="AO100">
        <f>CZ100*'Value Calculations'!$D$10</f>
        <v>0.36531647407620471</v>
      </c>
      <c r="AP100">
        <f>DA100*'Value Calculations'!$D$11</f>
        <v>0.9907141480249374</v>
      </c>
      <c r="AQ100">
        <f>DB100*'Value Calculations'!$D$12</f>
        <v>0</v>
      </c>
      <c r="AR100">
        <f>DC100*'Value Calculations'!$D$13</f>
        <v>4.7464271660329622</v>
      </c>
      <c r="AT100">
        <f>DF100*'Value Calculations'!$D$3</f>
        <v>1.2232062858781136</v>
      </c>
      <c r="AU100">
        <f>DG100*'Value Calculations'!$D$4</f>
        <v>1.9536762242678996</v>
      </c>
      <c r="AV100">
        <f>DH100*'Value Calculations'!$D$5</f>
        <v>2.3880429454762941</v>
      </c>
      <c r="AW100">
        <f>DI100*'Value Calculations'!$D$6</f>
        <v>-0.12506493191936285</v>
      </c>
      <c r="AX100">
        <f>DJ100*'Value Calculations'!$D$7</f>
        <v>1.5819277869826704</v>
      </c>
      <c r="AY100">
        <f>DK100*'Value Calculations'!$D$8</f>
        <v>7.3329282423670588</v>
      </c>
      <c r="AZ100">
        <f>DL100*'Value Calculations'!$D$9</f>
        <v>2.8969076687628847</v>
      </c>
      <c r="BA100">
        <f>DM100*'Value Calculations'!$D$10</f>
        <v>0.36531647407620471</v>
      </c>
      <c r="BB100">
        <f>DN100*'Value Calculations'!$D$11</f>
        <v>0</v>
      </c>
      <c r="BC100">
        <f>DO100*'Value Calculations'!$D$12</f>
        <v>0</v>
      </c>
      <c r="BD100">
        <f>DP100*'Value Calculations'!$D$13</f>
        <v>4.8840047650484113</v>
      </c>
      <c r="BF100">
        <f>DS100*'Value Calculations'!$D$3</f>
        <v>0</v>
      </c>
      <c r="BG100">
        <f>DT100*'Value Calculations'!$D$4</f>
        <v>0</v>
      </c>
      <c r="BH100">
        <f>DU100*'Value Calculations'!$D$5</f>
        <v>0</v>
      </c>
      <c r="BI100">
        <f>DV100*'Value Calculations'!$D$6</f>
        <v>0</v>
      </c>
      <c r="BJ100">
        <f>DW100*'Value Calculations'!$D$7</f>
        <v>0</v>
      </c>
      <c r="BK100">
        <f>DX100*'Value Calculations'!$D$8</f>
        <v>0</v>
      </c>
      <c r="BL100">
        <f>DY100*'Value Calculations'!$D$9</f>
        <v>0</v>
      </c>
      <c r="BM100">
        <f>DZ100*'Value Calculations'!$D$10</f>
        <v>0</v>
      </c>
      <c r="BN100">
        <f>EA100*'Value Calculations'!$D$11</f>
        <v>0</v>
      </c>
      <c r="BO100">
        <f>EB100*'Value Calculations'!$D$12</f>
        <v>0</v>
      </c>
      <c r="BP100">
        <f>EC100*'Value Calculations'!$D$13</f>
        <v>0</v>
      </c>
      <c r="BR100">
        <f>IFERROR(VLOOKUP($B100,'Raw Stats'!$CM$3:$DC$884,3,FALSE),0)</f>
        <v>75</v>
      </c>
      <c r="BS100">
        <f>IFERROR(VLOOKUP($B100,'Raw Stats'!$CM$3:$DC$884,4,FALSE),0)</f>
        <v>15</v>
      </c>
      <c r="BT100">
        <f>IFERROR(VLOOKUP($B100,'Raw Stats'!$CM$3:$DC$884,5,FALSE),0)</f>
        <v>21</v>
      </c>
      <c r="BU100">
        <f>IFERROR(VLOOKUP($B100,'Raw Stats'!$CM$3:$DC$884,6,FALSE),0)</f>
        <v>36</v>
      </c>
      <c r="BV100">
        <f>IFERROR(VLOOKUP($B100,'Raw Stats'!$CM$3:$DC$884,7,FALSE),0)</f>
        <v>-7</v>
      </c>
      <c r="BW100">
        <f>IFERROR(VLOOKUP($B100,'Raw Stats'!$CM$3:$DC$884,8,FALSE),0)</f>
        <v>40</v>
      </c>
      <c r="BX100">
        <f>IFERROR(VLOOKUP($B100,'Raw Stats'!$CM$3:$DC$884,9,FALSE),0)</f>
        <v>263</v>
      </c>
      <c r="BY100">
        <f>IFERROR(VLOOKUP($B100,'Raw Stats'!$CM$3:$DC$884,10,FALSE),0)</f>
        <v>55</v>
      </c>
      <c r="BZ100">
        <f>IFERROR(VLOOKUP($B100,'Raw Stats'!$CM$3:$DC$884,11,FALSE)+VLOOKUP($B100,'Raw Stats'!$CM$3:$DC$884,12,FALSE),0)</f>
        <v>10</v>
      </c>
      <c r="CA100">
        <f>IFERROR(VLOOKUP($B100,'Raw Stats'!$CM$3:$DC$884,13,FALSE)+VLOOKUP($B100,'Raw Stats'!$CM$3:$DC$884,14,FALSE),0)</f>
        <v>1</v>
      </c>
      <c r="CB100">
        <f>IFERROR(VLOOKUP($B100,'Raw Stats'!$CM$3:$DC$884,15,FALSE),0)</f>
        <v>1</v>
      </c>
      <c r="CC100">
        <f>IFERROR(VLOOKUP($B100,'Raw Stats'!$CM$3:$DC$884,16,FALSE),0)</f>
        <v>158</v>
      </c>
      <c r="CE100">
        <f>IFERROR(VLOOKUP($B100,'Raw Stats'!$BU$3:$CJ$528,3,FALSE),0)</f>
        <v>77</v>
      </c>
      <c r="CF100">
        <f>IFERROR(VLOOKUP($B100,'Raw Stats'!$BU$3:$CJ$528,4,FALSE),0)</f>
        <v>16</v>
      </c>
      <c r="CG100">
        <f>IFERROR(VLOOKUP($B100,'Raw Stats'!$BU$3:$CJ$5288,5,FALSE),0)</f>
        <v>22</v>
      </c>
      <c r="CH100">
        <f>IFERROR(VLOOKUP($B100,'Raw Stats'!$BU$3:$CJ$528,6,FALSE),0)</f>
        <v>38</v>
      </c>
      <c r="CI100">
        <f>IFERROR(VLOOKUP($B100,'Raw Stats'!$BU$3:$CJ$528,7,FALSE),0)</f>
        <v>11</v>
      </c>
      <c r="CJ100">
        <f>IFERROR(VLOOKUP($B100,'Raw Stats'!$BU$3:$CJ$528,8,FALSE),0)</f>
        <v>35</v>
      </c>
      <c r="CK100">
        <f>IFERROR(VLOOKUP($B100,'Raw Stats'!$BU$3:$CJ$528,9,FALSE),0)</f>
        <v>218</v>
      </c>
      <c r="CL100">
        <f>IFERROR(VLOOKUP($B100,'Raw Stats'!$BU$3:$CJ$528,10,FALSE),0)</f>
        <v>58</v>
      </c>
      <c r="CM100">
        <f>IFERROR(VLOOKUP($B100,'Raw Stats'!$BU$3:$CJ$528,11,FALSE)+VLOOKUP($B100,'Raw Stats'!$BU$3:$CJ$528,12,FALSE),0)</f>
        <v>5</v>
      </c>
      <c r="CN100">
        <f>IFERROR(VLOOKUP($B100,'Raw Stats'!$BU$3:$CJ$528,13,FALSE)+VLOOKUP($B100,'Raw Stats'!$BU$3:$CJ$528,14,FALSE),0)</f>
        <v>3</v>
      </c>
      <c r="CO100">
        <f>IFERROR(VLOOKUP($B100,'Raw Stats'!$BU$3:$CJ$528,15,FALSE),0)</f>
        <v>7</v>
      </c>
      <c r="CP100">
        <f>IFERROR(VLOOKUP($B100,'Raw Stats'!$BU$3:$CJ$528,16,FALSE),0)</f>
        <v>163</v>
      </c>
      <c r="CR100">
        <f>IFERROR(VLOOKUP($B100,'Raw Stats'!$BC$3:$BR$528,3,FALSE),0)</f>
        <v>42</v>
      </c>
      <c r="CS100">
        <f>IFERROR(VLOOKUP($B100,'Raw Stats'!$BC$3:$BR$528,4,FALSE),0)</f>
        <v>5</v>
      </c>
      <c r="CT100">
        <f>IFERROR(VLOOKUP($B100,'Raw Stats'!$BC$3:$BR$5288,5,FALSE),0)</f>
        <v>8</v>
      </c>
      <c r="CU100">
        <f>IFERROR(VLOOKUP($B100,'Raw Stats'!$BC$3:$BR$52888,6,FALSE),0)</f>
        <v>13</v>
      </c>
      <c r="CV100">
        <f>IFERROR(VLOOKUP($B100,'Raw Stats'!$BC$3:$BR$5288,7,FALSE),0)</f>
        <v>-9</v>
      </c>
      <c r="CW100">
        <f>IFERROR(VLOOKUP($B100,'Raw Stats'!$BC$3:$BR$5288,8,FALSE),0)</f>
        <v>26</v>
      </c>
      <c r="CX100">
        <f>IFERROR(VLOOKUP($B100,'Raw Stats'!$BC$3:$BR$5288,9,FALSE),0)</f>
        <v>115</v>
      </c>
      <c r="CY100">
        <f>IFERROR(VLOOKUP($B100,'Raw Stats'!$BC$3:$BR$5288,10,FALSE),0)</f>
        <v>32</v>
      </c>
      <c r="CZ100">
        <f>IFERROR(VLOOKUP($B100,'Raw Stats'!$BC$3:$BR$5288,11,FALSE)+VLOOKUP($B100,'Raw Stats'!$BC$3:$BR$5288,12,FALSE),0)</f>
        <v>1</v>
      </c>
      <c r="DA100">
        <f>IFERROR(VLOOKUP($B100,'Raw Stats'!$BC$3:$BR$5288,13,FALSE)+VLOOKUP($B100,'Raw Stats'!$BC$3:$BR$5288,14,FALSE),0)</f>
        <v>1</v>
      </c>
      <c r="DB100">
        <f>IFERROR(VLOOKUP($B100,'Raw Stats'!$BC$3:$BR$5288,15,FALSE),0)</f>
        <v>0</v>
      </c>
      <c r="DC100">
        <f>IFERROR(VLOOKUP($B100,'Raw Stats'!$BC$3:$BR$5288,16,FALSE),0)</f>
        <v>69</v>
      </c>
      <c r="DE100">
        <f>IFERROR(VLOOKUP($B100,'Raw Stats'!$AK$3:$AZ$528,3,FALSE),0)</f>
        <v>33</v>
      </c>
      <c r="DF100">
        <f>IFERROR(VLOOKUP($B100,'Raw Stats'!$AK$3:$AZ$528,4,FALSE),0)</f>
        <v>3</v>
      </c>
      <c r="DG100">
        <f>IFERROR(VLOOKUP($B100,'Raw Stats'!$AK$3:$AZ$528,5,FALSE),0)</f>
        <v>6</v>
      </c>
      <c r="DH100">
        <f>IFERROR(VLOOKUP($B100,'Raw Stats'!$AK$3:$AZ$528,6,FALSE),0)</f>
        <v>9</v>
      </c>
      <c r="DI100">
        <f>IFERROR(VLOOKUP($B100,'Raw Stats'!$AK$3:$AZ$528,7,FALSE),0)</f>
        <v>-1</v>
      </c>
      <c r="DJ100">
        <f>IFERROR(VLOOKUP($B100,'Raw Stats'!$AK$3:$AZ$528,8,FALSE),0)</f>
        <v>18</v>
      </c>
      <c r="DK100">
        <f>IFERROR(VLOOKUP($B100,'Raw Stats'!$AK$3:$AZ$528,9,FALSE),0)</f>
        <v>102</v>
      </c>
      <c r="DL100">
        <f>IFERROR(VLOOKUP($B100,'Raw Stats'!$AK$3:$AZ$528,10,FALSE),0)</f>
        <v>23</v>
      </c>
      <c r="DM100">
        <f>IFERROR(VLOOKUP($B100,'Raw Stats'!$AK$3:$AZ$528,11,FALSE)+VLOOKUP($B100,'Raw Stats'!$AK$3:$AZ$528,12,FALSE),0)</f>
        <v>1</v>
      </c>
      <c r="DN100">
        <f>IFERROR(VLOOKUP($B100,'Raw Stats'!$AK$3:$AZ$528,13,FALSE)+VLOOKUP($B100,'Raw Stats'!$AK$3:$AZ$528,14,FALSE),0)</f>
        <v>0</v>
      </c>
      <c r="DO100">
        <f>IFERROR(VLOOKUP($B100,'Raw Stats'!$AK$3:$AZ$528,15,FALSE),0)</f>
        <v>0</v>
      </c>
      <c r="DP100">
        <f>IFERROR(VLOOKUP($B100,'Raw Stats'!$AK$3:$AZ$528,16,FALSE),0)</f>
        <v>71</v>
      </c>
      <c r="DR100">
        <f>IFERROR(VLOOKUP($B100,'Raw Stats'!$S$3:$AH$528,3,FALSE),0)</f>
        <v>0</v>
      </c>
      <c r="DS100">
        <f>IFERROR(VLOOKUP($B100,'Raw Stats'!$S$3:$AH$528,4,FALSE),0)</f>
        <v>0</v>
      </c>
      <c r="DT100">
        <f>IFERROR(VLOOKUP($B100,'Raw Stats'!$S$3:$AH$528,5,FALSE),0)</f>
        <v>0</v>
      </c>
      <c r="DU100">
        <f>IFERROR(VLOOKUP($B100,'Raw Stats'!$S$3:$AH$528,6,FALSE),0)</f>
        <v>0</v>
      </c>
      <c r="DV100">
        <f>IFERROR(VLOOKUP($B100,'Raw Stats'!$S$3:$AH$528,7,FALSE),0)</f>
        <v>0</v>
      </c>
      <c r="DW100">
        <f>IFERROR(VLOOKUP($B100,'Raw Stats'!$S$3:$AH$528,8,FALSE),0)</f>
        <v>0</v>
      </c>
      <c r="DX100">
        <f>IFERROR(VLOOKUP($B100,'Raw Stats'!$S$3:$AH$528,9,FALSE),0)</f>
        <v>0</v>
      </c>
      <c r="DY100">
        <f>IFERROR(VLOOKUP($B100,'Raw Stats'!$S$3:$AH$528,10,FALSE),0)</f>
        <v>0</v>
      </c>
      <c r="DZ100">
        <f>IFERROR(VLOOKUP($B100,'Raw Stats'!$S$3:$AH$528,11,FALSE)+VLOOKUP($B100,'Raw Stats'!$S$3:$AH$528,12,FALSE),0)</f>
        <v>0</v>
      </c>
      <c r="EA100">
        <f>IFERROR(VLOOKUP($B100,'Raw Stats'!$S$3:$AH$528,13,FALSE)+VLOOKUP($B100,'Raw Stats'!$S$3:$AH$528,14,FALSE),0)</f>
        <v>0</v>
      </c>
      <c r="EB100">
        <f>IFERROR(VLOOKUP($B100,'Raw Stats'!$S$3:$AH$528,15,FALSE),0)</f>
        <v>0</v>
      </c>
      <c r="EC100">
        <f>IFERROR(VLOOKUP($B100,'Raw Stats'!$S$3:$AH$528,16,FALSE),0)</f>
        <v>0</v>
      </c>
    </row>
    <row r="101" spans="1:133" x14ac:dyDescent="0.2">
      <c r="A101" s="33">
        <f>IFERROR(VLOOKUP(B101,Sheet2!$W$1:$X$300,2,FALSE),301)</f>
        <v>108</v>
      </c>
      <c r="B101" t="s">
        <v>63</v>
      </c>
      <c r="C101">
        <f t="shared" si="5"/>
        <v>0.89455861051463337</v>
      </c>
      <c r="D101">
        <f t="shared" si="6"/>
        <v>1.1090529964725104</v>
      </c>
      <c r="E101">
        <f t="shared" si="7"/>
        <v>1.025083488153077</v>
      </c>
      <c r="F101">
        <f t="shared" si="8"/>
        <v>1.065328600046993</v>
      </c>
      <c r="G101">
        <f t="shared" si="9"/>
        <v>1.2746668956134575</v>
      </c>
      <c r="H101">
        <v>0.95</v>
      </c>
      <c r="J101">
        <f>BS101*'Value Calculations'!$D$3</f>
        <v>11.824327430155099</v>
      </c>
      <c r="K101">
        <f>BT101*'Value Calculations'!$D$4</f>
        <v>9.7683811213394982</v>
      </c>
      <c r="L101">
        <f>BU101*'Value Calculations'!$D$5</f>
        <v>15.654948198122371</v>
      </c>
      <c r="M101">
        <f>BV101*'Value Calculations'!$D$6</f>
        <v>0</v>
      </c>
      <c r="N101">
        <f>BW101*'Value Calculations'!$D$7</f>
        <v>3.6911648362928977</v>
      </c>
      <c r="O101">
        <f>BX101*'Value Calculations'!$D$8</f>
        <v>7.1172538822974394</v>
      </c>
      <c r="P101">
        <f>BY101*'Value Calculations'!$D$9</f>
        <v>5.9197678448632862</v>
      </c>
      <c r="Q101">
        <f>BZ101*'Value Calculations'!$D$10</f>
        <v>4.7491141629906615</v>
      </c>
      <c r="R101">
        <f>CA101*'Value Calculations'!$D$11</f>
        <v>0</v>
      </c>
      <c r="S101">
        <f>CB101*'Value Calculations'!$D$12</f>
        <v>1.6277654791788281</v>
      </c>
      <c r="T101">
        <f>CC101*'Value Calculations'!$D$13</f>
        <v>13.001083106959854</v>
      </c>
      <c r="V101">
        <f>CF101*'Value Calculations'!$D$3</f>
        <v>12.232062858781138</v>
      </c>
      <c r="W101">
        <f>CG101*'Value Calculations'!$D$4</f>
        <v>10.093993825384148</v>
      </c>
      <c r="X101">
        <f>CH101*'Value Calculations'!$D$5</f>
        <v>16.185624408228215</v>
      </c>
      <c r="Y101">
        <f>CI101*'Value Calculations'!$D$6</f>
        <v>4.2522076852583375</v>
      </c>
      <c r="Z101">
        <f>CJ101*'Value Calculations'!$D$7</f>
        <v>4.1305892215658613</v>
      </c>
      <c r="AA101">
        <f>CK101*'Value Calculations'!$D$8</f>
        <v>10.20858637662865</v>
      </c>
      <c r="AB101">
        <f>CL101*'Value Calculations'!$D$9</f>
        <v>3.4007176981129517</v>
      </c>
      <c r="AC101">
        <f>CM101*'Value Calculations'!$D$10</f>
        <v>5.1144306370668655</v>
      </c>
      <c r="AD101">
        <f>CN101*'Value Calculations'!$D$11</f>
        <v>0</v>
      </c>
      <c r="AE101">
        <f>CO101*'Value Calculations'!$D$12</f>
        <v>6.5110619167153123</v>
      </c>
      <c r="AF101">
        <f>CP101*'Value Calculations'!$D$13</f>
        <v>14.376859097114336</v>
      </c>
      <c r="AH101">
        <f>CS101*'Value Calculations'!$D$3</f>
        <v>5.7082960007645305</v>
      </c>
      <c r="AI101">
        <f>CT101*'Value Calculations'!$D$4</f>
        <v>6.1866413768483488</v>
      </c>
      <c r="AJ101">
        <f>CU101*'Value Calculations'!$D$5</f>
        <v>8.7561574667464104</v>
      </c>
      <c r="AK101">
        <f>CV101*'Value Calculations'!$D$6</f>
        <v>-0.62532465959681427</v>
      </c>
      <c r="AL101">
        <f>CW101*'Value Calculations'!$D$7</f>
        <v>2.7244311886923769</v>
      </c>
      <c r="AM101">
        <f>CX101*'Value Calculations'!$D$8</f>
        <v>4.6729444681750865</v>
      </c>
      <c r="AN101">
        <f>CY101*'Value Calculations'!$D$9</f>
        <v>1.6373825953877175</v>
      </c>
      <c r="AO101">
        <f>CZ101*'Value Calculations'!$D$10</f>
        <v>4.3837976889144565</v>
      </c>
      <c r="AP101">
        <f>DA101*'Value Calculations'!$D$11</f>
        <v>0</v>
      </c>
      <c r="AQ101">
        <f>DB101*'Value Calculations'!$D$12</f>
        <v>2.441648218768242</v>
      </c>
      <c r="AR101">
        <f>DC101*'Value Calculations'!$D$13</f>
        <v>9.2176991340350298</v>
      </c>
      <c r="AT101">
        <f>DF101*'Value Calculations'!$D$3</f>
        <v>13.047533716033213</v>
      </c>
      <c r="AU101">
        <f>DG101*'Value Calculations'!$D$4</f>
        <v>11.396444641562747</v>
      </c>
      <c r="AV101">
        <f>DH101*'Value Calculations'!$D$5</f>
        <v>17.777653038545743</v>
      </c>
      <c r="AW101">
        <f>DI101*'Value Calculations'!$D$6</f>
        <v>-1.2506493191936285</v>
      </c>
      <c r="AX101">
        <f>DJ101*'Value Calculations'!$D$7</f>
        <v>3.7790497133474905</v>
      </c>
      <c r="AY101">
        <f>DK101*'Value Calculations'!$D$8</f>
        <v>8.9145402162109342</v>
      </c>
      <c r="AZ101">
        <f>DL101*'Value Calculations'!$D$9</f>
        <v>5.4159578155132193</v>
      </c>
      <c r="BA101">
        <f>DM101*'Value Calculations'!$D$10</f>
        <v>6.9410130074478893</v>
      </c>
      <c r="BB101">
        <f>DN101*'Value Calculations'!$D$11</f>
        <v>0</v>
      </c>
      <c r="BC101">
        <f>DO101*'Value Calculations'!$D$12</f>
        <v>4.0694136979470699</v>
      </c>
      <c r="BD101">
        <f>DP101*'Value Calculations'!$D$13</f>
        <v>17.265988676438749</v>
      </c>
      <c r="BF101">
        <f>DS101*'Value Calculations'!$D$3</f>
        <v>17.532623430919628</v>
      </c>
      <c r="BG101">
        <f>DT101*'Value Calculations'!$D$4</f>
        <v>14.001346273919946</v>
      </c>
      <c r="BH101">
        <f>DU101*'Value Calculations'!$D$5</f>
        <v>22.819077034551253</v>
      </c>
      <c r="BI101">
        <f>DV101*'Value Calculations'!$D$6</f>
        <v>0</v>
      </c>
      <c r="BJ101">
        <f>DW101*'Value Calculations'!$D$7</f>
        <v>3.5153950821837121</v>
      </c>
      <c r="BK101">
        <f>DX101*'Value Calculations'!$D$8</f>
        <v>7.4048196957235985</v>
      </c>
      <c r="BL101">
        <f>DY101*'Value Calculations'!$D$9</f>
        <v>3.5266702054504684</v>
      </c>
      <c r="BM101">
        <f>DZ101*'Value Calculations'!$D$10</f>
        <v>10.959494222286141</v>
      </c>
      <c r="BN101">
        <f>EA101*'Value Calculations'!$D$11</f>
        <v>0</v>
      </c>
      <c r="BO101">
        <f>EB101*'Value Calculations'!$D$12</f>
        <v>4.883296437536484</v>
      </c>
      <c r="BP101">
        <f>EC101*'Value Calculations'!$D$13</f>
        <v>19.879963057732265</v>
      </c>
      <c r="BR101">
        <f>IFERROR(VLOOKUP($B101,'Raw Stats'!$CM$3:$DC$884,3,FALSE),0)</f>
        <v>82</v>
      </c>
      <c r="BS101">
        <f>IFERROR(VLOOKUP($B101,'Raw Stats'!$CM$3:$DC$884,4,FALSE),0)</f>
        <v>29</v>
      </c>
      <c r="BT101">
        <f>IFERROR(VLOOKUP($B101,'Raw Stats'!$CM$3:$DC$884,5,FALSE),0)</f>
        <v>30</v>
      </c>
      <c r="BU101">
        <f>IFERROR(VLOOKUP($B101,'Raw Stats'!$CM$3:$DC$884,6,FALSE),0)</f>
        <v>59</v>
      </c>
      <c r="BV101">
        <f>IFERROR(VLOOKUP($B101,'Raw Stats'!$CM$3:$DC$884,7,FALSE),0)</f>
        <v>0</v>
      </c>
      <c r="BW101">
        <f>IFERROR(VLOOKUP($B101,'Raw Stats'!$CM$3:$DC$884,8,FALSE),0)</f>
        <v>42</v>
      </c>
      <c r="BX101">
        <f>IFERROR(VLOOKUP($B101,'Raw Stats'!$CM$3:$DC$884,9,FALSE),0)</f>
        <v>99</v>
      </c>
      <c r="BY101">
        <f>IFERROR(VLOOKUP($B101,'Raw Stats'!$CM$3:$DC$884,10,FALSE),0)</f>
        <v>47</v>
      </c>
      <c r="BZ101">
        <f>IFERROR(VLOOKUP($B101,'Raw Stats'!$CM$3:$DC$884,11,FALSE)+VLOOKUP($B101,'Raw Stats'!$CM$3:$DC$884,12,FALSE),0)</f>
        <v>13</v>
      </c>
      <c r="CA101">
        <f>IFERROR(VLOOKUP($B101,'Raw Stats'!$CM$3:$DC$884,13,FALSE)+VLOOKUP($B101,'Raw Stats'!$CM$3:$DC$884,14,FALSE),0)</f>
        <v>0</v>
      </c>
      <c r="CB101">
        <f>IFERROR(VLOOKUP($B101,'Raw Stats'!$CM$3:$DC$884,15,FALSE),0)</f>
        <v>2</v>
      </c>
      <c r="CC101">
        <f>IFERROR(VLOOKUP($B101,'Raw Stats'!$CM$3:$DC$884,16,FALSE),0)</f>
        <v>189</v>
      </c>
      <c r="CE101">
        <f>IFERROR(VLOOKUP($B101,'Raw Stats'!$BU$3:$CJ$528,3,FALSE),0)</f>
        <v>78</v>
      </c>
      <c r="CF101">
        <f>IFERROR(VLOOKUP($B101,'Raw Stats'!$BU$3:$CJ$528,4,FALSE),0)</f>
        <v>30</v>
      </c>
      <c r="CG101">
        <f>IFERROR(VLOOKUP($B101,'Raw Stats'!$BU$3:$CJ$5288,5,FALSE),0)</f>
        <v>31</v>
      </c>
      <c r="CH101">
        <f>IFERROR(VLOOKUP($B101,'Raw Stats'!$BU$3:$CJ$528,6,FALSE),0)</f>
        <v>61</v>
      </c>
      <c r="CI101">
        <f>IFERROR(VLOOKUP($B101,'Raw Stats'!$BU$3:$CJ$528,7,FALSE),0)</f>
        <v>34</v>
      </c>
      <c r="CJ101">
        <f>IFERROR(VLOOKUP($B101,'Raw Stats'!$BU$3:$CJ$528,8,FALSE),0)</f>
        <v>47</v>
      </c>
      <c r="CK101">
        <f>IFERROR(VLOOKUP($B101,'Raw Stats'!$BU$3:$CJ$528,9,FALSE),0)</f>
        <v>142</v>
      </c>
      <c r="CL101">
        <f>IFERROR(VLOOKUP($B101,'Raw Stats'!$BU$3:$CJ$528,10,FALSE),0)</f>
        <v>27</v>
      </c>
      <c r="CM101">
        <f>IFERROR(VLOOKUP($B101,'Raw Stats'!$BU$3:$CJ$528,11,FALSE)+VLOOKUP($B101,'Raw Stats'!$BU$3:$CJ$528,12,FALSE),0)</f>
        <v>14</v>
      </c>
      <c r="CN101">
        <f>IFERROR(VLOOKUP($B101,'Raw Stats'!$BU$3:$CJ$528,13,FALSE)+VLOOKUP($B101,'Raw Stats'!$BU$3:$CJ$528,14,FALSE),0)</f>
        <v>0</v>
      </c>
      <c r="CO101">
        <f>IFERROR(VLOOKUP($B101,'Raw Stats'!$BU$3:$CJ$528,15,FALSE),0)</f>
        <v>8</v>
      </c>
      <c r="CP101">
        <f>IFERROR(VLOOKUP($B101,'Raw Stats'!$BU$3:$CJ$528,16,FALSE),0)</f>
        <v>209</v>
      </c>
      <c r="CR101">
        <f>IFERROR(VLOOKUP($B101,'Raw Stats'!$BC$3:$BR$528,3,FALSE),0)</f>
        <v>44</v>
      </c>
      <c r="CS101">
        <f>IFERROR(VLOOKUP($B101,'Raw Stats'!$BC$3:$BR$528,4,FALSE),0)</f>
        <v>14</v>
      </c>
      <c r="CT101">
        <f>IFERROR(VLOOKUP($B101,'Raw Stats'!$BC$3:$BR$5288,5,FALSE),0)</f>
        <v>19</v>
      </c>
      <c r="CU101">
        <f>IFERROR(VLOOKUP($B101,'Raw Stats'!$BC$3:$BR$52888,6,FALSE),0)</f>
        <v>33</v>
      </c>
      <c r="CV101">
        <f>IFERROR(VLOOKUP($B101,'Raw Stats'!$BC$3:$BR$5288,7,FALSE),0)</f>
        <v>-5</v>
      </c>
      <c r="CW101">
        <f>IFERROR(VLOOKUP($B101,'Raw Stats'!$BC$3:$BR$5288,8,FALSE),0)</f>
        <v>31</v>
      </c>
      <c r="CX101">
        <f>IFERROR(VLOOKUP($B101,'Raw Stats'!$BC$3:$BR$5288,9,FALSE),0)</f>
        <v>65</v>
      </c>
      <c r="CY101">
        <f>IFERROR(VLOOKUP($B101,'Raw Stats'!$BC$3:$BR$5288,10,FALSE),0)</f>
        <v>13</v>
      </c>
      <c r="CZ101">
        <f>IFERROR(VLOOKUP($B101,'Raw Stats'!$BC$3:$BR$5288,11,FALSE)+VLOOKUP($B101,'Raw Stats'!$BC$3:$BR$5288,12,FALSE),0)</f>
        <v>12</v>
      </c>
      <c r="DA101">
        <f>IFERROR(VLOOKUP($B101,'Raw Stats'!$BC$3:$BR$5288,13,FALSE)+VLOOKUP($B101,'Raw Stats'!$BC$3:$BR$5288,14,FALSE),0)</f>
        <v>0</v>
      </c>
      <c r="DB101">
        <f>IFERROR(VLOOKUP($B101,'Raw Stats'!$BC$3:$BR$5288,15,FALSE),0)</f>
        <v>3</v>
      </c>
      <c r="DC101">
        <f>IFERROR(VLOOKUP($B101,'Raw Stats'!$BC$3:$BR$5288,16,FALSE),0)</f>
        <v>134</v>
      </c>
      <c r="DE101">
        <f>IFERROR(VLOOKUP($B101,'Raw Stats'!$AK$3:$AZ$528,3,FALSE),0)</f>
        <v>82</v>
      </c>
      <c r="DF101">
        <f>IFERROR(VLOOKUP($B101,'Raw Stats'!$AK$3:$AZ$528,4,FALSE),0)</f>
        <v>32</v>
      </c>
      <c r="DG101">
        <f>IFERROR(VLOOKUP($B101,'Raw Stats'!$AK$3:$AZ$528,5,FALSE),0)</f>
        <v>35</v>
      </c>
      <c r="DH101">
        <f>IFERROR(VLOOKUP($B101,'Raw Stats'!$AK$3:$AZ$528,6,FALSE),0)</f>
        <v>67</v>
      </c>
      <c r="DI101">
        <f>IFERROR(VLOOKUP($B101,'Raw Stats'!$AK$3:$AZ$528,7,FALSE),0)</f>
        <v>-10</v>
      </c>
      <c r="DJ101">
        <f>IFERROR(VLOOKUP($B101,'Raw Stats'!$AK$3:$AZ$528,8,FALSE),0)</f>
        <v>43</v>
      </c>
      <c r="DK101">
        <f>IFERROR(VLOOKUP($B101,'Raw Stats'!$AK$3:$AZ$528,9,FALSE),0)</f>
        <v>124</v>
      </c>
      <c r="DL101">
        <f>IFERROR(VLOOKUP($B101,'Raw Stats'!$AK$3:$AZ$528,10,FALSE),0)</f>
        <v>43</v>
      </c>
      <c r="DM101">
        <f>IFERROR(VLOOKUP($B101,'Raw Stats'!$AK$3:$AZ$528,11,FALSE)+VLOOKUP($B101,'Raw Stats'!$AK$3:$AZ$528,12,FALSE),0)</f>
        <v>19</v>
      </c>
      <c r="DN101">
        <f>IFERROR(VLOOKUP($B101,'Raw Stats'!$AK$3:$AZ$528,13,FALSE)+VLOOKUP($B101,'Raw Stats'!$AK$3:$AZ$528,14,FALSE),0)</f>
        <v>0</v>
      </c>
      <c r="DO101">
        <f>IFERROR(VLOOKUP($B101,'Raw Stats'!$AK$3:$AZ$528,15,FALSE),0)</f>
        <v>5</v>
      </c>
      <c r="DP101">
        <f>IFERROR(VLOOKUP($B101,'Raw Stats'!$AK$3:$AZ$528,16,FALSE),0)</f>
        <v>251</v>
      </c>
      <c r="DR101">
        <f>IFERROR(VLOOKUP($B101,'Raw Stats'!$S$3:$AH$528,3,FALSE),0)</f>
        <v>82</v>
      </c>
      <c r="DS101">
        <f>IFERROR(VLOOKUP($B101,'Raw Stats'!$S$3:$AH$528,4,FALSE),0)</f>
        <v>43</v>
      </c>
      <c r="DT101">
        <f>IFERROR(VLOOKUP($B101,'Raw Stats'!$S$3:$AH$528,5,FALSE),0)</f>
        <v>43</v>
      </c>
      <c r="DU101">
        <f>IFERROR(VLOOKUP($B101,'Raw Stats'!$S$3:$AH$528,6,FALSE),0)</f>
        <v>86</v>
      </c>
      <c r="DV101">
        <f>IFERROR(VLOOKUP($B101,'Raw Stats'!$S$3:$AH$528,7,FALSE),0)</f>
        <v>0</v>
      </c>
      <c r="DW101">
        <f>IFERROR(VLOOKUP($B101,'Raw Stats'!$S$3:$AH$528,8,FALSE),0)</f>
        <v>40</v>
      </c>
      <c r="DX101">
        <f>IFERROR(VLOOKUP($B101,'Raw Stats'!$S$3:$AH$528,9,FALSE),0)</f>
        <v>103</v>
      </c>
      <c r="DY101">
        <f>IFERROR(VLOOKUP($B101,'Raw Stats'!$S$3:$AH$528,10,FALSE),0)</f>
        <v>28</v>
      </c>
      <c r="DZ101">
        <f>IFERROR(VLOOKUP($B101,'Raw Stats'!$S$3:$AH$528,11,FALSE)+VLOOKUP($B101,'Raw Stats'!$S$3:$AH$528,12,FALSE),0)</f>
        <v>30</v>
      </c>
      <c r="EA101">
        <f>IFERROR(VLOOKUP($B101,'Raw Stats'!$S$3:$AH$528,13,FALSE)+VLOOKUP($B101,'Raw Stats'!$S$3:$AH$528,14,FALSE),0)</f>
        <v>0</v>
      </c>
      <c r="EB101">
        <f>IFERROR(VLOOKUP($B101,'Raw Stats'!$S$3:$AH$528,15,FALSE),0)</f>
        <v>6</v>
      </c>
      <c r="EC101">
        <f>IFERROR(VLOOKUP($B101,'Raw Stats'!$S$3:$AH$528,16,FALSE),0)</f>
        <v>289</v>
      </c>
    </row>
    <row r="102" spans="1:133" x14ac:dyDescent="0.2">
      <c r="A102" s="33">
        <f>IFERROR(VLOOKUP(B102,Sheet2!$W$1:$X$300,2,FALSE),301)</f>
        <v>186</v>
      </c>
      <c r="B102" t="s">
        <v>79</v>
      </c>
      <c r="C102">
        <f t="shared" si="5"/>
        <v>0.79746395088397182</v>
      </c>
      <c r="D102">
        <f t="shared" si="6"/>
        <v>0.98999203246940126</v>
      </c>
      <c r="E102">
        <f t="shared" si="7"/>
        <v>0.77227184914254354</v>
      </c>
      <c r="F102">
        <f t="shared" si="8"/>
        <v>0.83187997278197312</v>
      </c>
      <c r="G102">
        <f t="shared" si="9"/>
        <v>0.96737348664810618</v>
      </c>
      <c r="H102">
        <v>0.95</v>
      </c>
      <c r="J102">
        <f>BS102*'Value Calculations'!$D$3</f>
        <v>6.5237668580166064</v>
      </c>
      <c r="K102">
        <f>BT102*'Value Calculations'!$D$4</f>
        <v>9.7683811213394982</v>
      </c>
      <c r="L102">
        <f>BU102*'Value Calculations'!$D$5</f>
        <v>12.205552832434391</v>
      </c>
      <c r="M102">
        <f>BV102*'Value Calculations'!$D$6</f>
        <v>0.62532465959681427</v>
      </c>
      <c r="N102">
        <f>BW102*'Value Calculations'!$D$7</f>
        <v>3.5153950821837121</v>
      </c>
      <c r="O102">
        <f>BX102*'Value Calculations'!$D$8</f>
        <v>1.5816119738438754</v>
      </c>
      <c r="P102">
        <f>BY102*'Value Calculations'!$D$9</f>
        <v>3.7785752201255018</v>
      </c>
      <c r="Q102">
        <f>BZ102*'Value Calculations'!$D$10</f>
        <v>5.4797471111430704</v>
      </c>
      <c r="R102">
        <f>CA102*'Value Calculations'!$D$11</f>
        <v>0</v>
      </c>
      <c r="S102">
        <f>CB102*'Value Calculations'!$D$12</f>
        <v>5.6971791771258982</v>
      </c>
      <c r="T102">
        <f>CC102*'Value Calculations'!$D$13</f>
        <v>9.8367983296045463</v>
      </c>
      <c r="V102">
        <f>CF102*'Value Calculations'!$D$3</f>
        <v>10.193385715650948</v>
      </c>
      <c r="W102">
        <f>CG102*'Value Calculations'!$D$4</f>
        <v>11.396444641562747</v>
      </c>
      <c r="X102">
        <f>CH102*'Value Calculations'!$D$5</f>
        <v>15.920286303175292</v>
      </c>
      <c r="Y102">
        <f>CI102*'Value Calculations'!$D$6</f>
        <v>1.1255843872742657</v>
      </c>
      <c r="Z102">
        <f>CJ102*'Value Calculations'!$D$7</f>
        <v>1.9334672952010417</v>
      </c>
      <c r="AA102">
        <f>CK102*'Value Calculations'!$D$8</f>
        <v>3.8821384812531488</v>
      </c>
      <c r="AB102">
        <f>CL102*'Value Calculations'!$D$9</f>
        <v>5.7938153375257695</v>
      </c>
      <c r="AC102">
        <f>CM102*'Value Calculations'!$D$10</f>
        <v>5.4797471111430704</v>
      </c>
      <c r="AD102">
        <f>CN102*'Value Calculations'!$D$11</f>
        <v>0.9907141480249374</v>
      </c>
      <c r="AE102">
        <f>CO102*'Value Calculations'!$D$12</f>
        <v>3.2555309583576562</v>
      </c>
      <c r="AF102">
        <f>CP102*'Value Calculations'!$D$13</f>
        <v>10.318319926158615</v>
      </c>
      <c r="AH102">
        <f>CS102*'Value Calculations'!$D$3</f>
        <v>3.6696188576343411</v>
      </c>
      <c r="AI102">
        <f>CT102*'Value Calculations'!$D$4</f>
        <v>4.8841905606697491</v>
      </c>
      <c r="AJ102">
        <f>CU102*'Value Calculations'!$D$5</f>
        <v>6.3681145212701171</v>
      </c>
      <c r="AK102">
        <f>CV102*'Value Calculations'!$D$6</f>
        <v>-0.87545452343553998</v>
      </c>
      <c r="AL102">
        <f>CW102*'Value Calculations'!$D$7</f>
        <v>1.2303882787642992</v>
      </c>
      <c r="AM102">
        <f>CX102*'Value Calculations'!$D$8</f>
        <v>1.5097205204873356</v>
      </c>
      <c r="AN102">
        <f>CY102*'Value Calculations'!$D$9</f>
        <v>3.6526227127879851</v>
      </c>
      <c r="AO102">
        <f>CZ102*'Value Calculations'!$D$10</f>
        <v>3.6531647407620471</v>
      </c>
      <c r="AP102">
        <f>DA102*'Value Calculations'!$D$11</f>
        <v>0</v>
      </c>
      <c r="AQ102">
        <f>DB102*'Value Calculations'!$D$12</f>
        <v>0.81388273958941404</v>
      </c>
      <c r="AR102">
        <f>DC102*'Value Calculations'!$D$13</f>
        <v>5.9846255571719968</v>
      </c>
      <c r="AT102">
        <f>DF102*'Value Calculations'!$D$3</f>
        <v>8.5624440011467957</v>
      </c>
      <c r="AU102">
        <f>DG102*'Value Calculations'!$D$4</f>
        <v>10.419606529428798</v>
      </c>
      <c r="AV102">
        <f>DH102*'Value Calculations'!$D$5</f>
        <v>14.062919567804842</v>
      </c>
      <c r="AW102">
        <f>DI102*'Value Calculations'!$D$6</f>
        <v>-1.0005194553549028</v>
      </c>
      <c r="AX102">
        <f>DJ102*'Value Calculations'!$D$7</f>
        <v>2.9880858198561553</v>
      </c>
      <c r="AY102">
        <f>DK102*'Value Calculations'!$D$8</f>
        <v>2.8756581342615917</v>
      </c>
      <c r="AZ102">
        <f>DL102*'Value Calculations'!$D$9</f>
        <v>6.1716728595383197</v>
      </c>
      <c r="BA102">
        <f>DM102*'Value Calculations'!$D$10</f>
        <v>6.9410130074478893</v>
      </c>
      <c r="BB102">
        <f>DN102*'Value Calculations'!$D$11</f>
        <v>0</v>
      </c>
      <c r="BC102">
        <f>DO102*'Value Calculations'!$D$12</f>
        <v>1.6277654791788281</v>
      </c>
      <c r="BD102">
        <f>DP102*'Value Calculations'!$D$13</f>
        <v>13.069871906467579</v>
      </c>
      <c r="BF102">
        <f>DS102*'Value Calculations'!$D$3</f>
        <v>8.9701794297728341</v>
      </c>
      <c r="BG102">
        <f>DT102*'Value Calculations'!$D$4</f>
        <v>11.396444641562747</v>
      </c>
      <c r="BH102">
        <f>DU102*'Value Calculations'!$D$5</f>
        <v>15.124271988016528</v>
      </c>
      <c r="BI102">
        <f>DV102*'Value Calculations'!$D$6</f>
        <v>-0.87545452343553998</v>
      </c>
      <c r="BJ102">
        <f>DW102*'Value Calculations'!$D$7</f>
        <v>4.9215531150571969</v>
      </c>
      <c r="BK102">
        <f>DX102*'Value Calculations'!$D$8</f>
        <v>5.3199675483839446</v>
      </c>
      <c r="BL102">
        <f>DY102*'Value Calculations'!$D$9</f>
        <v>3.9045277274630186</v>
      </c>
      <c r="BM102">
        <f>DZ102*'Value Calculations'!$D$10</f>
        <v>6.9410130074478893</v>
      </c>
      <c r="BN102">
        <f>EA102*'Value Calculations'!$D$11</f>
        <v>0.9907141480249374</v>
      </c>
      <c r="BO102">
        <f>EB102*'Value Calculations'!$D$12</f>
        <v>2.441648218768242</v>
      </c>
      <c r="BP102">
        <f>EC102*'Value Calculations'!$D$13</f>
        <v>12.450772710898061</v>
      </c>
      <c r="BR102">
        <f>IFERROR(VLOOKUP($B102,'Raw Stats'!$CM$3:$DC$884,3,FALSE),0)</f>
        <v>74</v>
      </c>
      <c r="BS102">
        <f>IFERROR(VLOOKUP($B102,'Raw Stats'!$CM$3:$DC$884,4,FALSE),0)</f>
        <v>16</v>
      </c>
      <c r="BT102">
        <f>IFERROR(VLOOKUP($B102,'Raw Stats'!$CM$3:$DC$884,5,FALSE),0)</f>
        <v>30</v>
      </c>
      <c r="BU102">
        <f>IFERROR(VLOOKUP($B102,'Raw Stats'!$CM$3:$DC$884,6,FALSE),0)</f>
        <v>46</v>
      </c>
      <c r="BV102">
        <f>IFERROR(VLOOKUP($B102,'Raw Stats'!$CM$3:$DC$884,7,FALSE),0)</f>
        <v>5</v>
      </c>
      <c r="BW102">
        <f>IFERROR(VLOOKUP($B102,'Raw Stats'!$CM$3:$DC$884,8,FALSE),0)</f>
        <v>40</v>
      </c>
      <c r="BX102">
        <f>IFERROR(VLOOKUP($B102,'Raw Stats'!$CM$3:$DC$884,9,FALSE),0)</f>
        <v>22</v>
      </c>
      <c r="BY102">
        <f>IFERROR(VLOOKUP($B102,'Raw Stats'!$CM$3:$DC$884,10,FALSE),0)</f>
        <v>30</v>
      </c>
      <c r="BZ102">
        <f>IFERROR(VLOOKUP($B102,'Raw Stats'!$CM$3:$DC$884,11,FALSE)+VLOOKUP($B102,'Raw Stats'!$CM$3:$DC$884,12,FALSE),0)</f>
        <v>15</v>
      </c>
      <c r="CA102">
        <f>IFERROR(VLOOKUP($B102,'Raw Stats'!$CM$3:$DC$884,13,FALSE)+VLOOKUP($B102,'Raw Stats'!$CM$3:$DC$884,14,FALSE),0)</f>
        <v>0</v>
      </c>
      <c r="CB102">
        <f>IFERROR(VLOOKUP($B102,'Raw Stats'!$CM$3:$DC$884,15,FALSE),0)</f>
        <v>7</v>
      </c>
      <c r="CC102">
        <f>IFERROR(VLOOKUP($B102,'Raw Stats'!$CM$3:$DC$884,16,FALSE),0)</f>
        <v>143</v>
      </c>
      <c r="CE102">
        <f>IFERROR(VLOOKUP($B102,'Raw Stats'!$BU$3:$CJ$528,3,FALSE),0)</f>
        <v>71</v>
      </c>
      <c r="CF102">
        <f>IFERROR(VLOOKUP($B102,'Raw Stats'!$BU$3:$CJ$528,4,FALSE),0)</f>
        <v>25</v>
      </c>
      <c r="CG102">
        <f>IFERROR(VLOOKUP($B102,'Raw Stats'!$BU$3:$CJ$5288,5,FALSE),0)</f>
        <v>35</v>
      </c>
      <c r="CH102">
        <f>IFERROR(VLOOKUP($B102,'Raw Stats'!$BU$3:$CJ$528,6,FALSE),0)</f>
        <v>60</v>
      </c>
      <c r="CI102">
        <f>IFERROR(VLOOKUP($B102,'Raw Stats'!$BU$3:$CJ$528,7,FALSE),0)</f>
        <v>9</v>
      </c>
      <c r="CJ102">
        <f>IFERROR(VLOOKUP($B102,'Raw Stats'!$BU$3:$CJ$528,8,FALSE),0)</f>
        <v>22</v>
      </c>
      <c r="CK102">
        <f>IFERROR(VLOOKUP($B102,'Raw Stats'!$BU$3:$CJ$528,9,FALSE),0)</f>
        <v>54</v>
      </c>
      <c r="CL102">
        <f>IFERROR(VLOOKUP($B102,'Raw Stats'!$BU$3:$CJ$528,10,FALSE),0)</f>
        <v>46</v>
      </c>
      <c r="CM102">
        <f>IFERROR(VLOOKUP($B102,'Raw Stats'!$BU$3:$CJ$528,11,FALSE)+VLOOKUP($B102,'Raw Stats'!$BU$3:$CJ$528,12,FALSE),0)</f>
        <v>15</v>
      </c>
      <c r="CN102">
        <f>IFERROR(VLOOKUP($B102,'Raw Stats'!$BU$3:$CJ$528,13,FALSE)+VLOOKUP($B102,'Raw Stats'!$BU$3:$CJ$528,14,FALSE),0)</f>
        <v>1</v>
      </c>
      <c r="CO102">
        <f>IFERROR(VLOOKUP($B102,'Raw Stats'!$BU$3:$CJ$528,15,FALSE),0)</f>
        <v>4</v>
      </c>
      <c r="CP102">
        <f>IFERROR(VLOOKUP($B102,'Raw Stats'!$BU$3:$CJ$528,16,FALSE),0)</f>
        <v>150</v>
      </c>
      <c r="CR102">
        <f>IFERROR(VLOOKUP($B102,'Raw Stats'!$BC$3:$BR$528,3,FALSE),0)</f>
        <v>40</v>
      </c>
      <c r="CS102">
        <f>IFERROR(VLOOKUP($B102,'Raw Stats'!$BC$3:$BR$528,4,FALSE),0)</f>
        <v>9</v>
      </c>
      <c r="CT102">
        <f>IFERROR(VLOOKUP($B102,'Raw Stats'!$BC$3:$BR$5288,5,FALSE),0)</f>
        <v>15</v>
      </c>
      <c r="CU102">
        <f>IFERROR(VLOOKUP($B102,'Raw Stats'!$BC$3:$BR$52888,6,FALSE),0)</f>
        <v>24</v>
      </c>
      <c r="CV102">
        <f>IFERROR(VLOOKUP($B102,'Raw Stats'!$BC$3:$BR$5288,7,FALSE),0)</f>
        <v>-7</v>
      </c>
      <c r="CW102">
        <f>IFERROR(VLOOKUP($B102,'Raw Stats'!$BC$3:$BR$5288,8,FALSE),0)</f>
        <v>14</v>
      </c>
      <c r="CX102">
        <f>IFERROR(VLOOKUP($B102,'Raw Stats'!$BC$3:$BR$5288,9,FALSE),0)</f>
        <v>21</v>
      </c>
      <c r="CY102">
        <f>IFERROR(VLOOKUP($B102,'Raw Stats'!$BC$3:$BR$5288,10,FALSE),0)</f>
        <v>29</v>
      </c>
      <c r="CZ102">
        <f>IFERROR(VLOOKUP($B102,'Raw Stats'!$BC$3:$BR$5288,11,FALSE)+VLOOKUP($B102,'Raw Stats'!$BC$3:$BR$5288,12,FALSE),0)</f>
        <v>10</v>
      </c>
      <c r="DA102">
        <f>IFERROR(VLOOKUP($B102,'Raw Stats'!$BC$3:$BR$5288,13,FALSE)+VLOOKUP($B102,'Raw Stats'!$BC$3:$BR$5288,14,FALSE),0)</f>
        <v>0</v>
      </c>
      <c r="DB102">
        <f>IFERROR(VLOOKUP($B102,'Raw Stats'!$BC$3:$BR$5288,15,FALSE),0)</f>
        <v>1</v>
      </c>
      <c r="DC102">
        <f>IFERROR(VLOOKUP($B102,'Raw Stats'!$BC$3:$BR$5288,16,FALSE),0)</f>
        <v>87</v>
      </c>
      <c r="DE102">
        <f>IFERROR(VLOOKUP($B102,'Raw Stats'!$AK$3:$AZ$528,3,FALSE),0)</f>
        <v>79</v>
      </c>
      <c r="DF102">
        <f>IFERROR(VLOOKUP($B102,'Raw Stats'!$AK$3:$AZ$528,4,FALSE),0)</f>
        <v>21</v>
      </c>
      <c r="DG102">
        <f>IFERROR(VLOOKUP($B102,'Raw Stats'!$AK$3:$AZ$528,5,FALSE),0)</f>
        <v>32</v>
      </c>
      <c r="DH102">
        <f>IFERROR(VLOOKUP($B102,'Raw Stats'!$AK$3:$AZ$528,6,FALSE),0)</f>
        <v>53</v>
      </c>
      <c r="DI102">
        <f>IFERROR(VLOOKUP($B102,'Raw Stats'!$AK$3:$AZ$528,7,FALSE),0)</f>
        <v>-8</v>
      </c>
      <c r="DJ102">
        <f>IFERROR(VLOOKUP($B102,'Raw Stats'!$AK$3:$AZ$528,8,FALSE),0)</f>
        <v>34</v>
      </c>
      <c r="DK102">
        <f>IFERROR(VLOOKUP($B102,'Raw Stats'!$AK$3:$AZ$528,9,FALSE),0)</f>
        <v>40</v>
      </c>
      <c r="DL102">
        <f>IFERROR(VLOOKUP($B102,'Raw Stats'!$AK$3:$AZ$528,10,FALSE),0)</f>
        <v>49</v>
      </c>
      <c r="DM102">
        <f>IFERROR(VLOOKUP($B102,'Raw Stats'!$AK$3:$AZ$528,11,FALSE)+VLOOKUP($B102,'Raw Stats'!$AK$3:$AZ$528,12,FALSE),0)</f>
        <v>19</v>
      </c>
      <c r="DN102">
        <f>IFERROR(VLOOKUP($B102,'Raw Stats'!$AK$3:$AZ$528,13,FALSE)+VLOOKUP($B102,'Raw Stats'!$AK$3:$AZ$528,14,FALSE),0)</f>
        <v>0</v>
      </c>
      <c r="DO102">
        <f>IFERROR(VLOOKUP($B102,'Raw Stats'!$AK$3:$AZ$528,15,FALSE),0)</f>
        <v>2</v>
      </c>
      <c r="DP102">
        <f>IFERROR(VLOOKUP($B102,'Raw Stats'!$AK$3:$AZ$528,16,FALSE),0)</f>
        <v>190</v>
      </c>
      <c r="DR102">
        <f>IFERROR(VLOOKUP($B102,'Raw Stats'!$S$3:$AH$528,3,FALSE),0)</f>
        <v>74</v>
      </c>
      <c r="DS102">
        <f>IFERROR(VLOOKUP($B102,'Raw Stats'!$S$3:$AH$528,4,FALSE),0)</f>
        <v>22</v>
      </c>
      <c r="DT102">
        <f>IFERROR(VLOOKUP($B102,'Raw Stats'!$S$3:$AH$528,5,FALSE),0)</f>
        <v>35</v>
      </c>
      <c r="DU102">
        <f>IFERROR(VLOOKUP($B102,'Raw Stats'!$S$3:$AH$528,6,FALSE),0)</f>
        <v>57</v>
      </c>
      <c r="DV102">
        <f>IFERROR(VLOOKUP($B102,'Raw Stats'!$S$3:$AH$528,7,FALSE),0)</f>
        <v>-7</v>
      </c>
      <c r="DW102">
        <f>IFERROR(VLOOKUP($B102,'Raw Stats'!$S$3:$AH$528,8,FALSE),0)</f>
        <v>56</v>
      </c>
      <c r="DX102">
        <f>IFERROR(VLOOKUP($B102,'Raw Stats'!$S$3:$AH$528,9,FALSE),0)</f>
        <v>74</v>
      </c>
      <c r="DY102">
        <f>IFERROR(VLOOKUP($B102,'Raw Stats'!$S$3:$AH$528,10,FALSE),0)</f>
        <v>31</v>
      </c>
      <c r="DZ102">
        <f>IFERROR(VLOOKUP($B102,'Raw Stats'!$S$3:$AH$528,11,FALSE)+VLOOKUP($B102,'Raw Stats'!$S$3:$AH$528,12,FALSE),0)</f>
        <v>19</v>
      </c>
      <c r="EA102">
        <f>IFERROR(VLOOKUP($B102,'Raw Stats'!$S$3:$AH$528,13,FALSE)+VLOOKUP($B102,'Raw Stats'!$S$3:$AH$528,14,FALSE),0)</f>
        <v>1</v>
      </c>
      <c r="EB102">
        <f>IFERROR(VLOOKUP($B102,'Raw Stats'!$S$3:$AH$528,15,FALSE),0)</f>
        <v>3</v>
      </c>
      <c r="EC102">
        <f>IFERROR(VLOOKUP($B102,'Raw Stats'!$S$3:$AH$528,16,FALSE),0)</f>
        <v>181</v>
      </c>
    </row>
    <row r="103" spans="1:133" x14ac:dyDescent="0.2">
      <c r="A103">
        <f>IFERROR(VLOOKUP(B103,Sheet2!$W$1:$X$300,2,FALSE),301)</f>
        <v>70</v>
      </c>
      <c r="B103" t="s">
        <v>36</v>
      </c>
      <c r="C103">
        <f t="shared" si="5"/>
        <v>0.9058802270240951</v>
      </c>
      <c r="D103">
        <f t="shared" si="6"/>
        <v>1.3757128926451168</v>
      </c>
      <c r="E103">
        <f t="shared" si="7"/>
        <v>1.3039972143812051</v>
      </c>
      <c r="F103">
        <f t="shared" si="8"/>
        <v>1.3256050400834829</v>
      </c>
      <c r="G103">
        <f t="shared" si="9"/>
        <v>0.89188465175763265</v>
      </c>
      <c r="H103">
        <v>0.94</v>
      </c>
      <c r="J103">
        <f>BS103*'Value Calculations'!$D$3</f>
        <v>9.3779148583988725</v>
      </c>
      <c r="K103">
        <f>BT103*'Value Calculations'!$D$4</f>
        <v>4.5585778566250994</v>
      </c>
      <c r="L103">
        <f>BU103*'Value Calculations'!$D$5</f>
        <v>9.8175098869580975</v>
      </c>
      <c r="M103">
        <f>BV103*'Value Calculations'!$D$6</f>
        <v>1.5007791830323542</v>
      </c>
      <c r="N103">
        <f>BW103*'Value Calculations'!$D$7</f>
        <v>5.0094379921117902</v>
      </c>
      <c r="O103">
        <f>BX103*'Value Calculations'!$D$8</f>
        <v>5.1042931883143252</v>
      </c>
      <c r="P103">
        <f>BY103*'Value Calculations'!$D$9</f>
        <v>3.7785752201255018</v>
      </c>
      <c r="Q103">
        <f>BZ103*'Value Calculations'!$D$10</f>
        <v>1.4612658963048188</v>
      </c>
      <c r="R103">
        <f>CA103*'Value Calculations'!$D$11</f>
        <v>0</v>
      </c>
      <c r="S103">
        <f>CB103*'Value Calculations'!$D$12</f>
        <v>4.883296437536484</v>
      </c>
      <c r="T103">
        <f>CC103*'Value Calculations'!$D$13</f>
        <v>15.202324691207025</v>
      </c>
      <c r="V103">
        <f>CF103*'Value Calculations'!$D$3</f>
        <v>11.008856572903023</v>
      </c>
      <c r="W103">
        <f>CG103*'Value Calculations'!$D$4</f>
        <v>11.070831937518097</v>
      </c>
      <c r="X103">
        <f>CH103*'Value Calculations'!$D$5</f>
        <v>16.185624408228215</v>
      </c>
      <c r="Y103">
        <f>CI103*'Value Calculations'!$D$6</f>
        <v>1.8759739787904428</v>
      </c>
      <c r="Z103">
        <f>CJ103*'Value Calculations'!$D$7</f>
        <v>4.8336682380026037</v>
      </c>
      <c r="AA103">
        <f>CK103*'Value Calculations'!$D$8</f>
        <v>4.1697042946793079</v>
      </c>
      <c r="AB103">
        <f>CL103*'Value Calculations'!$D$9</f>
        <v>2.8969076687628847</v>
      </c>
      <c r="AC103">
        <f>CM103*'Value Calculations'!$D$10</f>
        <v>9.4982283259813229</v>
      </c>
      <c r="AD103">
        <f>CN103*'Value Calculations'!$D$11</f>
        <v>0</v>
      </c>
      <c r="AE103">
        <f>CO103*'Value Calculations'!$D$12</f>
        <v>3.2555309583576562</v>
      </c>
      <c r="AF103">
        <f>CP103*'Value Calculations'!$D$13</f>
        <v>16.371734282838336</v>
      </c>
      <c r="AH103">
        <f>CS103*'Value Calculations'!$D$3</f>
        <v>8.5624440011467957</v>
      </c>
      <c r="AI103">
        <f>CT103*'Value Calculations'!$D$4</f>
        <v>4.8841905606697491</v>
      </c>
      <c r="AJ103">
        <f>CU103*'Value Calculations'!$D$5</f>
        <v>9.5521717819051766</v>
      </c>
      <c r="AK103">
        <f>CV103*'Value Calculations'!$D$6</f>
        <v>0.62532465959681427</v>
      </c>
      <c r="AL103">
        <f>CW103*'Value Calculations'!$D$7</f>
        <v>2.2850068034194129</v>
      </c>
      <c r="AM103">
        <f>CX103*'Value Calculations'!$D$8</f>
        <v>4.0259213879662283</v>
      </c>
      <c r="AN103">
        <f>CY103*'Value Calculations'!$D$9</f>
        <v>2.1411926247377844</v>
      </c>
      <c r="AO103">
        <f>CZ103*'Value Calculations'!$D$10</f>
        <v>5.8450635852192754</v>
      </c>
      <c r="AP103">
        <f>DA103*'Value Calculations'!$D$11</f>
        <v>0</v>
      </c>
      <c r="AQ103">
        <f>DB103*'Value Calculations'!$D$12</f>
        <v>4.883296437536484</v>
      </c>
      <c r="AR103">
        <f>DC103*'Value Calculations'!$D$13</f>
        <v>9.3552767330504771</v>
      </c>
      <c r="AT103">
        <f>DF103*'Value Calculations'!$D$3</f>
        <v>16.309417145041515</v>
      </c>
      <c r="AU103">
        <f>DG103*'Value Calculations'!$D$4</f>
        <v>13.350120865830647</v>
      </c>
      <c r="AV103">
        <f>DH103*'Value Calculations'!$D$5</f>
        <v>21.492386509286646</v>
      </c>
      <c r="AW103">
        <f>DI103*'Value Calculations'!$D$6</f>
        <v>0.75038959151617712</v>
      </c>
      <c r="AX103">
        <f>DJ103*'Value Calculations'!$D$7</f>
        <v>7.6459843037495734</v>
      </c>
      <c r="AY103">
        <f>DK103*'Value Calculations'!$D$8</f>
        <v>7.7642769625062975</v>
      </c>
      <c r="AZ103">
        <f>DL103*'Value Calculations'!$D$9</f>
        <v>1.8892876100627509</v>
      </c>
      <c r="BA103">
        <f>DM103*'Value Calculations'!$D$10</f>
        <v>10.959494222286141</v>
      </c>
      <c r="BB103">
        <f>DN103*'Value Calculations'!$D$11</f>
        <v>0</v>
      </c>
      <c r="BC103">
        <f>DO103*'Value Calculations'!$D$12</f>
        <v>3.2555309583576562</v>
      </c>
      <c r="BD103">
        <f>DP103*'Value Calculations'!$D$13</f>
        <v>22.631515038041229</v>
      </c>
      <c r="BF103">
        <f>DS103*'Value Calculations'!$D$3</f>
        <v>8.9701794297728341</v>
      </c>
      <c r="BG103">
        <f>DT103*'Value Calculations'!$D$4</f>
        <v>7.4890921930269485</v>
      </c>
      <c r="BH103">
        <f>DU103*'Value Calculations'!$D$5</f>
        <v>11.94021472738147</v>
      </c>
      <c r="BI103">
        <f>DV103*'Value Calculations'!$D$6</f>
        <v>0.87545452343553998</v>
      </c>
      <c r="BJ103">
        <f>DW103*'Value Calculations'!$D$7</f>
        <v>5.800401885603125</v>
      </c>
      <c r="BK103">
        <f>DX103*'Value Calculations'!$D$8</f>
        <v>11.430741083689828</v>
      </c>
      <c r="BL103">
        <f>DY103*'Value Calculations'!$D$9</f>
        <v>3.2747651907754349</v>
      </c>
      <c r="BM103">
        <f>DZ103*'Value Calculations'!$D$10</f>
        <v>3.6531647407620471</v>
      </c>
      <c r="BN103">
        <f>EA103*'Value Calculations'!$D$11</f>
        <v>0</v>
      </c>
      <c r="BO103">
        <f>EB103*'Value Calculations'!$D$12</f>
        <v>2.441648218768242</v>
      </c>
      <c r="BP103">
        <f>EC103*'Value Calculations'!$D$13</f>
        <v>14.583225495637508</v>
      </c>
      <c r="BR103">
        <f>IFERROR(VLOOKUP($B103,'Raw Stats'!$CM$3:$DC$884,3,FALSE),0)</f>
        <v>67</v>
      </c>
      <c r="BS103">
        <f>IFERROR(VLOOKUP($B103,'Raw Stats'!$CM$3:$DC$884,4,FALSE),0)</f>
        <v>23</v>
      </c>
      <c r="BT103">
        <f>IFERROR(VLOOKUP($B103,'Raw Stats'!$CM$3:$DC$884,5,FALSE),0)</f>
        <v>14</v>
      </c>
      <c r="BU103">
        <f>IFERROR(VLOOKUP($B103,'Raw Stats'!$CM$3:$DC$884,6,FALSE),0)</f>
        <v>37</v>
      </c>
      <c r="BV103">
        <f>IFERROR(VLOOKUP($B103,'Raw Stats'!$CM$3:$DC$884,7,FALSE),0)</f>
        <v>12</v>
      </c>
      <c r="BW103">
        <f>IFERROR(VLOOKUP($B103,'Raw Stats'!$CM$3:$DC$884,8,FALSE),0)</f>
        <v>57</v>
      </c>
      <c r="BX103">
        <f>IFERROR(VLOOKUP($B103,'Raw Stats'!$CM$3:$DC$884,9,FALSE),0)</f>
        <v>71</v>
      </c>
      <c r="BY103">
        <f>IFERROR(VLOOKUP($B103,'Raw Stats'!$CM$3:$DC$884,10,FALSE),0)</f>
        <v>30</v>
      </c>
      <c r="BZ103">
        <f>IFERROR(VLOOKUP($B103,'Raw Stats'!$CM$3:$DC$884,11,FALSE)+VLOOKUP($B103,'Raw Stats'!$CM$3:$DC$884,12,FALSE),0)</f>
        <v>4</v>
      </c>
      <c r="CA103">
        <f>IFERROR(VLOOKUP($B103,'Raw Stats'!$CM$3:$DC$884,13,FALSE)+VLOOKUP($B103,'Raw Stats'!$CM$3:$DC$884,14,FALSE),0)</f>
        <v>0</v>
      </c>
      <c r="CB103">
        <f>IFERROR(VLOOKUP($B103,'Raw Stats'!$CM$3:$DC$884,15,FALSE),0)</f>
        <v>6</v>
      </c>
      <c r="CC103">
        <f>IFERROR(VLOOKUP($B103,'Raw Stats'!$CM$3:$DC$884,16,FALSE),0)</f>
        <v>221</v>
      </c>
      <c r="CE103">
        <f>IFERROR(VLOOKUP($B103,'Raw Stats'!$BU$3:$CJ$528,3,FALSE),0)</f>
        <v>59</v>
      </c>
      <c r="CF103">
        <f>IFERROR(VLOOKUP($B103,'Raw Stats'!$BU$3:$CJ$528,4,FALSE),0)</f>
        <v>27</v>
      </c>
      <c r="CG103">
        <f>IFERROR(VLOOKUP($B103,'Raw Stats'!$BU$3:$CJ$5288,5,FALSE),0)</f>
        <v>34</v>
      </c>
      <c r="CH103">
        <f>IFERROR(VLOOKUP($B103,'Raw Stats'!$BU$3:$CJ$528,6,FALSE),0)</f>
        <v>61</v>
      </c>
      <c r="CI103">
        <f>IFERROR(VLOOKUP($B103,'Raw Stats'!$BU$3:$CJ$528,7,FALSE),0)</f>
        <v>15</v>
      </c>
      <c r="CJ103">
        <f>IFERROR(VLOOKUP($B103,'Raw Stats'!$BU$3:$CJ$528,8,FALSE),0)</f>
        <v>55</v>
      </c>
      <c r="CK103">
        <f>IFERROR(VLOOKUP($B103,'Raw Stats'!$BU$3:$CJ$528,9,FALSE),0)</f>
        <v>58</v>
      </c>
      <c r="CL103">
        <f>IFERROR(VLOOKUP($B103,'Raw Stats'!$BU$3:$CJ$528,10,FALSE),0)</f>
        <v>23</v>
      </c>
      <c r="CM103">
        <f>IFERROR(VLOOKUP($B103,'Raw Stats'!$BU$3:$CJ$528,11,FALSE)+VLOOKUP($B103,'Raw Stats'!$BU$3:$CJ$528,12,FALSE),0)</f>
        <v>26</v>
      </c>
      <c r="CN103">
        <f>IFERROR(VLOOKUP($B103,'Raw Stats'!$BU$3:$CJ$528,13,FALSE)+VLOOKUP($B103,'Raw Stats'!$BU$3:$CJ$528,14,FALSE),0)</f>
        <v>0</v>
      </c>
      <c r="CO103">
        <f>IFERROR(VLOOKUP($B103,'Raw Stats'!$BU$3:$CJ$528,15,FALSE),0)</f>
        <v>4</v>
      </c>
      <c r="CP103">
        <f>IFERROR(VLOOKUP($B103,'Raw Stats'!$BU$3:$CJ$528,16,FALSE),0)</f>
        <v>238</v>
      </c>
      <c r="CR103">
        <f>IFERROR(VLOOKUP($B103,'Raw Stats'!$BC$3:$BR$528,3,FALSE),0)</f>
        <v>40</v>
      </c>
      <c r="CS103">
        <f>IFERROR(VLOOKUP($B103,'Raw Stats'!$BC$3:$BR$528,4,FALSE),0)</f>
        <v>21</v>
      </c>
      <c r="CT103">
        <f>IFERROR(VLOOKUP($B103,'Raw Stats'!$BC$3:$BR$5288,5,FALSE),0)</f>
        <v>15</v>
      </c>
      <c r="CU103">
        <f>IFERROR(VLOOKUP($B103,'Raw Stats'!$BC$3:$BR$52888,6,FALSE),0)</f>
        <v>36</v>
      </c>
      <c r="CV103">
        <f>IFERROR(VLOOKUP($B103,'Raw Stats'!$BC$3:$BR$5288,7,FALSE),0)</f>
        <v>5</v>
      </c>
      <c r="CW103">
        <f>IFERROR(VLOOKUP($B103,'Raw Stats'!$BC$3:$BR$5288,8,FALSE),0)</f>
        <v>26</v>
      </c>
      <c r="CX103">
        <f>IFERROR(VLOOKUP($B103,'Raw Stats'!$BC$3:$BR$5288,9,FALSE),0)</f>
        <v>56</v>
      </c>
      <c r="CY103">
        <f>IFERROR(VLOOKUP($B103,'Raw Stats'!$BC$3:$BR$5288,10,FALSE),0)</f>
        <v>17</v>
      </c>
      <c r="CZ103">
        <f>IFERROR(VLOOKUP($B103,'Raw Stats'!$BC$3:$BR$5288,11,FALSE)+VLOOKUP($B103,'Raw Stats'!$BC$3:$BR$5288,12,FALSE),0)</f>
        <v>16</v>
      </c>
      <c r="DA103">
        <f>IFERROR(VLOOKUP($B103,'Raw Stats'!$BC$3:$BR$5288,13,FALSE)+VLOOKUP($B103,'Raw Stats'!$BC$3:$BR$5288,14,FALSE),0)</f>
        <v>0</v>
      </c>
      <c r="DB103">
        <f>IFERROR(VLOOKUP($B103,'Raw Stats'!$BC$3:$BR$5288,15,FALSE),0)</f>
        <v>6</v>
      </c>
      <c r="DC103">
        <f>IFERROR(VLOOKUP($B103,'Raw Stats'!$BC$3:$BR$5288,16,FALSE),0)</f>
        <v>136</v>
      </c>
      <c r="DE103">
        <f>IFERROR(VLOOKUP($B103,'Raw Stats'!$AK$3:$AZ$528,3,FALSE),0)</f>
        <v>80</v>
      </c>
      <c r="DF103">
        <f>IFERROR(VLOOKUP($B103,'Raw Stats'!$AK$3:$AZ$528,4,FALSE),0)</f>
        <v>40</v>
      </c>
      <c r="DG103">
        <f>IFERROR(VLOOKUP($B103,'Raw Stats'!$AK$3:$AZ$528,5,FALSE),0)</f>
        <v>41</v>
      </c>
      <c r="DH103">
        <f>IFERROR(VLOOKUP($B103,'Raw Stats'!$AK$3:$AZ$528,6,FALSE),0)</f>
        <v>81</v>
      </c>
      <c r="DI103">
        <f>IFERROR(VLOOKUP($B103,'Raw Stats'!$AK$3:$AZ$528,7,FALSE),0)</f>
        <v>6</v>
      </c>
      <c r="DJ103">
        <f>IFERROR(VLOOKUP($B103,'Raw Stats'!$AK$3:$AZ$528,8,FALSE),0)</f>
        <v>87</v>
      </c>
      <c r="DK103">
        <f>IFERROR(VLOOKUP($B103,'Raw Stats'!$AK$3:$AZ$528,9,FALSE),0)</f>
        <v>108</v>
      </c>
      <c r="DL103">
        <f>IFERROR(VLOOKUP($B103,'Raw Stats'!$AK$3:$AZ$528,10,FALSE),0)</f>
        <v>15</v>
      </c>
      <c r="DM103">
        <f>IFERROR(VLOOKUP($B103,'Raw Stats'!$AK$3:$AZ$528,11,FALSE)+VLOOKUP($B103,'Raw Stats'!$AK$3:$AZ$528,12,FALSE),0)</f>
        <v>30</v>
      </c>
      <c r="DN103">
        <f>IFERROR(VLOOKUP($B103,'Raw Stats'!$AK$3:$AZ$528,13,FALSE)+VLOOKUP($B103,'Raw Stats'!$AK$3:$AZ$528,14,FALSE),0)</f>
        <v>0</v>
      </c>
      <c r="DO103">
        <f>IFERROR(VLOOKUP($B103,'Raw Stats'!$AK$3:$AZ$528,15,FALSE),0)</f>
        <v>4</v>
      </c>
      <c r="DP103">
        <f>IFERROR(VLOOKUP($B103,'Raw Stats'!$AK$3:$AZ$528,16,FALSE),0)</f>
        <v>329</v>
      </c>
      <c r="DR103">
        <f>IFERROR(VLOOKUP($B103,'Raw Stats'!$S$3:$AH$528,3,FALSE),0)</f>
        <v>79</v>
      </c>
      <c r="DS103">
        <f>IFERROR(VLOOKUP($B103,'Raw Stats'!$S$3:$AH$528,4,FALSE),0)</f>
        <v>22</v>
      </c>
      <c r="DT103">
        <f>IFERROR(VLOOKUP($B103,'Raw Stats'!$S$3:$AH$528,5,FALSE),0)</f>
        <v>23</v>
      </c>
      <c r="DU103">
        <f>IFERROR(VLOOKUP($B103,'Raw Stats'!$S$3:$AH$528,6,FALSE),0)</f>
        <v>45</v>
      </c>
      <c r="DV103">
        <f>IFERROR(VLOOKUP($B103,'Raw Stats'!$S$3:$AH$528,7,FALSE),0)</f>
        <v>7</v>
      </c>
      <c r="DW103">
        <f>IFERROR(VLOOKUP($B103,'Raw Stats'!$S$3:$AH$528,8,FALSE),0)</f>
        <v>66</v>
      </c>
      <c r="DX103">
        <f>IFERROR(VLOOKUP($B103,'Raw Stats'!$S$3:$AH$528,9,FALSE),0)</f>
        <v>159</v>
      </c>
      <c r="DY103">
        <f>IFERROR(VLOOKUP($B103,'Raw Stats'!$S$3:$AH$528,10,FALSE),0)</f>
        <v>26</v>
      </c>
      <c r="DZ103">
        <f>IFERROR(VLOOKUP($B103,'Raw Stats'!$S$3:$AH$528,11,FALSE)+VLOOKUP($B103,'Raw Stats'!$S$3:$AH$528,12,FALSE),0)</f>
        <v>10</v>
      </c>
      <c r="EA103">
        <f>IFERROR(VLOOKUP($B103,'Raw Stats'!$S$3:$AH$528,13,FALSE)+VLOOKUP($B103,'Raw Stats'!$S$3:$AH$528,14,FALSE),0)</f>
        <v>0</v>
      </c>
      <c r="EB103">
        <f>IFERROR(VLOOKUP($B103,'Raw Stats'!$S$3:$AH$528,15,FALSE),0)</f>
        <v>3</v>
      </c>
      <c r="EC103">
        <f>IFERROR(VLOOKUP($B103,'Raw Stats'!$S$3:$AH$528,16,FALSE),0)</f>
        <v>212</v>
      </c>
    </row>
    <row r="104" spans="1:133" x14ac:dyDescent="0.2">
      <c r="A104" s="34">
        <f>IFERROR(VLOOKUP(B104,Sheet2!$W$1:$X$300,2,FALSE),301)</f>
        <v>207</v>
      </c>
      <c r="B104" t="s">
        <v>93</v>
      </c>
      <c r="C104">
        <f t="shared" si="5"/>
        <v>0.739169215283632</v>
      </c>
      <c r="D104">
        <f t="shared" si="6"/>
        <v>0.87828015346785149</v>
      </c>
      <c r="E104">
        <f t="shared" si="7"/>
        <v>1.0354669196429287</v>
      </c>
      <c r="F104">
        <f t="shared" si="8"/>
        <v>0</v>
      </c>
      <c r="G104">
        <f t="shared" si="9"/>
        <v>0.47622421118516384</v>
      </c>
      <c r="H104">
        <v>0.94</v>
      </c>
      <c r="J104">
        <f>BS104*'Value Calculations'!$D$3</f>
        <v>7.3392377152686823</v>
      </c>
      <c r="K104">
        <f>BT104*'Value Calculations'!$D$4</f>
        <v>6.8378667849376482</v>
      </c>
      <c r="L104">
        <f>BU104*'Value Calculations'!$D$5</f>
        <v>10.348186097063941</v>
      </c>
      <c r="M104">
        <f>BV104*'Value Calculations'!$D$6</f>
        <v>-0.87545452343553998</v>
      </c>
      <c r="N104">
        <f>BW104*'Value Calculations'!$D$7</f>
        <v>2.4607765575285985</v>
      </c>
      <c r="O104">
        <f>BX104*'Value Calculations'!$D$8</f>
        <v>8.4831914960716954</v>
      </c>
      <c r="P104">
        <f>BY104*'Value Calculations'!$D$9</f>
        <v>2.8969076687628847</v>
      </c>
      <c r="Q104">
        <f>BZ104*'Value Calculations'!$D$10</f>
        <v>2.5572153185334328</v>
      </c>
      <c r="R104">
        <f>CA104*'Value Calculations'!$D$11</f>
        <v>0.9907141480249374</v>
      </c>
      <c r="S104">
        <f>CB104*'Value Calculations'!$D$12</f>
        <v>0.81388273958941404</v>
      </c>
      <c r="T104">
        <f>CC104*'Value Calculations'!$D$13</f>
        <v>12.106828713359441</v>
      </c>
      <c r="V104">
        <f>CF104*'Value Calculations'!$D$3</f>
        <v>8.1547085725207573</v>
      </c>
      <c r="W104">
        <f>CG104*'Value Calculations'!$D$4</f>
        <v>9.7683811213394982</v>
      </c>
      <c r="X104">
        <f>CH104*'Value Calculations'!$D$5</f>
        <v>13.266905252646078</v>
      </c>
      <c r="Y104">
        <f>CI104*'Value Calculations'!$D$6</f>
        <v>-1.3757142511129914</v>
      </c>
      <c r="Z104">
        <f>CJ104*'Value Calculations'!$D$7</f>
        <v>5.8882867626577173</v>
      </c>
      <c r="AA104">
        <f>CK104*'Value Calculations'!$D$8</f>
        <v>10.13669492327211</v>
      </c>
      <c r="AB104">
        <f>CL104*'Value Calculations'!$D$9</f>
        <v>4.2823852494755688</v>
      </c>
      <c r="AC104">
        <f>CM104*'Value Calculations'!$D$10</f>
        <v>6.5756965333716852</v>
      </c>
      <c r="AD104">
        <f>CN104*'Value Calculations'!$D$11</f>
        <v>0</v>
      </c>
      <c r="AE104">
        <f>CO104*'Value Calculations'!$D$12</f>
        <v>1.6277654791788281</v>
      </c>
      <c r="AF104">
        <f>CP104*'Value Calculations'!$D$13</f>
        <v>10.180742327143166</v>
      </c>
      <c r="AH104">
        <f>CS104*'Value Calculations'!$D$3</f>
        <v>7.3392377152686823</v>
      </c>
      <c r="AI104">
        <f>CT104*'Value Calculations'!$D$4</f>
        <v>8.4659303051608976</v>
      </c>
      <c r="AJ104">
        <f>CU104*'Value Calculations'!$D$5</f>
        <v>11.674876622328547</v>
      </c>
      <c r="AK104">
        <f>CV104*'Value Calculations'!$D$6</f>
        <v>1.8759739787904428</v>
      </c>
      <c r="AL104">
        <f>CW104*'Value Calculations'!$D$7</f>
        <v>2.0213521722556345</v>
      </c>
      <c r="AM104">
        <f>CX104*'Value Calculations'!$D$8</f>
        <v>4.4572701081054671</v>
      </c>
      <c r="AN104">
        <f>CY104*'Value Calculations'!$D$9</f>
        <v>2.770955161425368</v>
      </c>
      <c r="AO104">
        <f>CZ104*'Value Calculations'!$D$10</f>
        <v>2.9225317926096377</v>
      </c>
      <c r="AP104">
        <f>DA104*'Value Calculations'!$D$11</f>
        <v>0</v>
      </c>
      <c r="AQ104">
        <f>DB104*'Value Calculations'!$D$12</f>
        <v>0.81388273958941404</v>
      </c>
      <c r="AR104">
        <f>DC104*'Value Calculations'!$D$13</f>
        <v>7.3604015473264788</v>
      </c>
      <c r="AT104">
        <f>DF104*'Value Calculations'!$D$3</f>
        <v>0</v>
      </c>
      <c r="AU104">
        <f>DG104*'Value Calculations'!$D$4</f>
        <v>0</v>
      </c>
      <c r="AV104">
        <f>DH104*'Value Calculations'!$D$5</f>
        <v>0</v>
      </c>
      <c r="AW104">
        <f>DI104*'Value Calculations'!$D$6</f>
        <v>0</v>
      </c>
      <c r="AX104">
        <f>DJ104*'Value Calculations'!$D$7</f>
        <v>0</v>
      </c>
      <c r="AY104">
        <f>DK104*'Value Calculations'!$D$8</f>
        <v>0</v>
      </c>
      <c r="AZ104">
        <f>DL104*'Value Calculations'!$D$9</f>
        <v>0</v>
      </c>
      <c r="BA104">
        <f>DM104*'Value Calculations'!$D$10</f>
        <v>0</v>
      </c>
      <c r="BB104">
        <f>DN104*'Value Calculations'!$D$11</f>
        <v>0</v>
      </c>
      <c r="BC104">
        <f>DO104*'Value Calculations'!$D$12</f>
        <v>0</v>
      </c>
      <c r="BD104">
        <f>DP104*'Value Calculations'!$D$13</f>
        <v>0</v>
      </c>
      <c r="BF104">
        <f>DS104*'Value Calculations'!$D$3</f>
        <v>1.2232062858781136</v>
      </c>
      <c r="BG104">
        <f>DT104*'Value Calculations'!$D$4</f>
        <v>2.9305143364018491</v>
      </c>
      <c r="BH104">
        <f>DU104*'Value Calculations'!$D$5</f>
        <v>3.1840572606350586</v>
      </c>
      <c r="BI104">
        <f>DV104*'Value Calculations'!$D$6</f>
        <v>-0.37519479575808856</v>
      </c>
      <c r="BJ104">
        <f>DW104*'Value Calculations'!$D$7</f>
        <v>0.70307901643674242</v>
      </c>
      <c r="BK104">
        <f>DX104*'Value Calculations'!$D$8</f>
        <v>1.1502632537046367</v>
      </c>
      <c r="BL104">
        <f>DY104*'Value Calculations'!$D$9</f>
        <v>0.75571504402510037</v>
      </c>
      <c r="BM104">
        <f>DZ104*'Value Calculations'!$D$10</f>
        <v>0.73063294815240942</v>
      </c>
      <c r="BN104">
        <f>EA104*'Value Calculations'!$D$11</f>
        <v>0</v>
      </c>
      <c r="BO104">
        <f>EB104*'Value Calculations'!$D$12</f>
        <v>0</v>
      </c>
      <c r="BP104">
        <f>EC104*'Value Calculations'!$D$13</f>
        <v>3.5082287748939289</v>
      </c>
      <c r="BR104">
        <f>IFERROR(VLOOKUP($B104,'Raw Stats'!$CM$3:$DC$884,3,FALSE),0)</f>
        <v>73</v>
      </c>
      <c r="BS104">
        <f>IFERROR(VLOOKUP($B104,'Raw Stats'!$CM$3:$DC$884,4,FALSE),0)</f>
        <v>18</v>
      </c>
      <c r="BT104">
        <f>IFERROR(VLOOKUP($B104,'Raw Stats'!$CM$3:$DC$884,5,FALSE),0)</f>
        <v>21</v>
      </c>
      <c r="BU104">
        <f>IFERROR(VLOOKUP($B104,'Raw Stats'!$CM$3:$DC$884,6,FALSE),0)</f>
        <v>39</v>
      </c>
      <c r="BV104">
        <f>IFERROR(VLOOKUP($B104,'Raw Stats'!$CM$3:$DC$884,7,FALSE),0)</f>
        <v>-7</v>
      </c>
      <c r="BW104">
        <f>IFERROR(VLOOKUP($B104,'Raw Stats'!$CM$3:$DC$884,8,FALSE),0)</f>
        <v>28</v>
      </c>
      <c r="BX104">
        <f>IFERROR(VLOOKUP($B104,'Raw Stats'!$CM$3:$DC$884,9,FALSE),0)</f>
        <v>118</v>
      </c>
      <c r="BY104">
        <f>IFERROR(VLOOKUP($B104,'Raw Stats'!$CM$3:$DC$884,10,FALSE),0)</f>
        <v>23</v>
      </c>
      <c r="BZ104">
        <f>IFERROR(VLOOKUP($B104,'Raw Stats'!$CM$3:$DC$884,11,FALSE)+VLOOKUP($B104,'Raw Stats'!$CM$3:$DC$884,12,FALSE),0)</f>
        <v>7</v>
      </c>
      <c r="CA104">
        <f>IFERROR(VLOOKUP($B104,'Raw Stats'!$CM$3:$DC$884,13,FALSE)+VLOOKUP($B104,'Raw Stats'!$CM$3:$DC$884,14,FALSE),0)</f>
        <v>1</v>
      </c>
      <c r="CB104">
        <f>IFERROR(VLOOKUP($B104,'Raw Stats'!$CM$3:$DC$884,15,FALSE),0)</f>
        <v>1</v>
      </c>
      <c r="CC104">
        <f>IFERROR(VLOOKUP($B104,'Raw Stats'!$CM$3:$DC$884,16,FALSE),0)</f>
        <v>176</v>
      </c>
      <c r="CE104">
        <f>IFERROR(VLOOKUP($B104,'Raw Stats'!$BU$3:$CJ$528,3,FALSE),0)</f>
        <v>78</v>
      </c>
      <c r="CF104">
        <f>IFERROR(VLOOKUP($B104,'Raw Stats'!$BU$3:$CJ$528,4,FALSE),0)</f>
        <v>20</v>
      </c>
      <c r="CG104">
        <f>IFERROR(VLOOKUP($B104,'Raw Stats'!$BU$3:$CJ$5288,5,FALSE),0)</f>
        <v>30</v>
      </c>
      <c r="CH104">
        <f>IFERROR(VLOOKUP($B104,'Raw Stats'!$BU$3:$CJ$528,6,FALSE),0)</f>
        <v>50</v>
      </c>
      <c r="CI104">
        <f>IFERROR(VLOOKUP($B104,'Raw Stats'!$BU$3:$CJ$528,7,FALSE),0)</f>
        <v>-11</v>
      </c>
      <c r="CJ104">
        <f>IFERROR(VLOOKUP($B104,'Raw Stats'!$BU$3:$CJ$528,8,FALSE),0)</f>
        <v>67</v>
      </c>
      <c r="CK104">
        <f>IFERROR(VLOOKUP($B104,'Raw Stats'!$BU$3:$CJ$528,9,FALSE),0)</f>
        <v>141</v>
      </c>
      <c r="CL104">
        <f>IFERROR(VLOOKUP($B104,'Raw Stats'!$BU$3:$CJ$528,10,FALSE),0)</f>
        <v>34</v>
      </c>
      <c r="CM104">
        <f>IFERROR(VLOOKUP($B104,'Raw Stats'!$BU$3:$CJ$528,11,FALSE)+VLOOKUP($B104,'Raw Stats'!$BU$3:$CJ$528,12,FALSE),0)</f>
        <v>18</v>
      </c>
      <c r="CN104">
        <f>IFERROR(VLOOKUP($B104,'Raw Stats'!$BU$3:$CJ$528,13,FALSE)+VLOOKUP($B104,'Raw Stats'!$BU$3:$CJ$528,14,FALSE),0)</f>
        <v>0</v>
      </c>
      <c r="CO104">
        <f>IFERROR(VLOOKUP($B104,'Raw Stats'!$BU$3:$CJ$528,15,FALSE),0)</f>
        <v>2</v>
      </c>
      <c r="CP104">
        <f>IFERROR(VLOOKUP($B104,'Raw Stats'!$BU$3:$CJ$528,16,FALSE),0)</f>
        <v>148</v>
      </c>
      <c r="CR104">
        <f>IFERROR(VLOOKUP($B104,'Raw Stats'!$BC$3:$BR$528,3,FALSE),0)</f>
        <v>48</v>
      </c>
      <c r="CS104">
        <f>IFERROR(VLOOKUP($B104,'Raw Stats'!$BC$3:$BR$528,4,FALSE),0)</f>
        <v>18</v>
      </c>
      <c r="CT104">
        <f>IFERROR(VLOOKUP($B104,'Raw Stats'!$BC$3:$BR$5288,5,FALSE),0)</f>
        <v>26</v>
      </c>
      <c r="CU104">
        <f>IFERROR(VLOOKUP($B104,'Raw Stats'!$BC$3:$BR$52888,6,FALSE),0)</f>
        <v>44</v>
      </c>
      <c r="CV104">
        <f>IFERROR(VLOOKUP($B104,'Raw Stats'!$BC$3:$BR$5288,7,FALSE),0)</f>
        <v>15</v>
      </c>
      <c r="CW104">
        <f>IFERROR(VLOOKUP($B104,'Raw Stats'!$BC$3:$BR$5288,8,FALSE),0)</f>
        <v>23</v>
      </c>
      <c r="CX104">
        <f>IFERROR(VLOOKUP($B104,'Raw Stats'!$BC$3:$BR$5288,9,FALSE),0)</f>
        <v>62</v>
      </c>
      <c r="CY104">
        <f>IFERROR(VLOOKUP($B104,'Raw Stats'!$BC$3:$BR$5288,10,FALSE),0)</f>
        <v>22</v>
      </c>
      <c r="CZ104">
        <f>IFERROR(VLOOKUP($B104,'Raw Stats'!$BC$3:$BR$5288,11,FALSE)+VLOOKUP($B104,'Raw Stats'!$BC$3:$BR$5288,12,FALSE),0)</f>
        <v>8</v>
      </c>
      <c r="DA104">
        <f>IFERROR(VLOOKUP($B104,'Raw Stats'!$BC$3:$BR$5288,13,FALSE)+VLOOKUP($B104,'Raw Stats'!$BC$3:$BR$5288,14,FALSE),0)</f>
        <v>0</v>
      </c>
      <c r="DB104">
        <f>IFERROR(VLOOKUP($B104,'Raw Stats'!$BC$3:$BR$5288,15,FALSE),0)</f>
        <v>1</v>
      </c>
      <c r="DC104">
        <f>IFERROR(VLOOKUP($B104,'Raw Stats'!$BC$3:$BR$5288,16,FALSE),0)</f>
        <v>107</v>
      </c>
      <c r="DE104">
        <f>IFERROR(VLOOKUP($B104,'Raw Stats'!$AK$3:$AZ$528,3,FALSE),0)</f>
        <v>0</v>
      </c>
      <c r="DF104">
        <f>IFERROR(VLOOKUP($B104,'Raw Stats'!$AK$3:$AZ$528,4,FALSE),0)</f>
        <v>0</v>
      </c>
      <c r="DG104">
        <f>IFERROR(VLOOKUP($B104,'Raw Stats'!$AK$3:$AZ$528,5,FALSE),0)</f>
        <v>0</v>
      </c>
      <c r="DH104">
        <f>IFERROR(VLOOKUP($B104,'Raw Stats'!$AK$3:$AZ$528,6,FALSE),0)</f>
        <v>0</v>
      </c>
      <c r="DI104">
        <f>IFERROR(VLOOKUP($B104,'Raw Stats'!$AK$3:$AZ$528,7,FALSE),0)</f>
        <v>0</v>
      </c>
      <c r="DJ104">
        <f>IFERROR(VLOOKUP($B104,'Raw Stats'!$AK$3:$AZ$528,8,FALSE),0)</f>
        <v>0</v>
      </c>
      <c r="DK104">
        <f>IFERROR(VLOOKUP($B104,'Raw Stats'!$AK$3:$AZ$528,9,FALSE),0)</f>
        <v>0</v>
      </c>
      <c r="DL104">
        <f>IFERROR(VLOOKUP($B104,'Raw Stats'!$AK$3:$AZ$528,10,FALSE),0)</f>
        <v>0</v>
      </c>
      <c r="DM104">
        <f>IFERROR(VLOOKUP($B104,'Raw Stats'!$AK$3:$AZ$528,11,FALSE)+VLOOKUP($B104,'Raw Stats'!$AK$3:$AZ$528,12,FALSE),0)</f>
        <v>0</v>
      </c>
      <c r="DN104">
        <f>IFERROR(VLOOKUP($B104,'Raw Stats'!$AK$3:$AZ$528,13,FALSE)+VLOOKUP($B104,'Raw Stats'!$AK$3:$AZ$528,14,FALSE),0)</f>
        <v>0</v>
      </c>
      <c r="DO104">
        <f>IFERROR(VLOOKUP($B104,'Raw Stats'!$AK$3:$AZ$528,15,FALSE),0)</f>
        <v>0</v>
      </c>
      <c r="DP104">
        <f>IFERROR(VLOOKUP($B104,'Raw Stats'!$AK$3:$AZ$528,16,FALSE),0)</f>
        <v>0</v>
      </c>
      <c r="DR104">
        <f>IFERROR(VLOOKUP($B104,'Raw Stats'!$S$3:$AH$528,3,FALSE),0)</f>
        <v>29</v>
      </c>
      <c r="DS104">
        <f>IFERROR(VLOOKUP($B104,'Raw Stats'!$S$3:$AH$528,4,FALSE),0)</f>
        <v>3</v>
      </c>
      <c r="DT104">
        <f>IFERROR(VLOOKUP($B104,'Raw Stats'!$S$3:$AH$528,5,FALSE),0)</f>
        <v>9</v>
      </c>
      <c r="DU104">
        <f>IFERROR(VLOOKUP($B104,'Raw Stats'!$S$3:$AH$528,6,FALSE),0)</f>
        <v>12</v>
      </c>
      <c r="DV104">
        <f>IFERROR(VLOOKUP($B104,'Raw Stats'!$S$3:$AH$528,7,FALSE),0)</f>
        <v>-3</v>
      </c>
      <c r="DW104">
        <f>IFERROR(VLOOKUP($B104,'Raw Stats'!$S$3:$AH$528,8,FALSE),0)</f>
        <v>8</v>
      </c>
      <c r="DX104">
        <f>IFERROR(VLOOKUP($B104,'Raw Stats'!$S$3:$AH$528,9,FALSE),0)</f>
        <v>16</v>
      </c>
      <c r="DY104">
        <f>IFERROR(VLOOKUP($B104,'Raw Stats'!$S$3:$AH$528,10,FALSE),0)</f>
        <v>6</v>
      </c>
      <c r="DZ104">
        <f>IFERROR(VLOOKUP($B104,'Raw Stats'!$S$3:$AH$528,11,FALSE)+VLOOKUP($B104,'Raw Stats'!$S$3:$AH$528,12,FALSE),0)</f>
        <v>2</v>
      </c>
      <c r="EA104">
        <f>IFERROR(VLOOKUP($B104,'Raw Stats'!$S$3:$AH$528,13,FALSE)+VLOOKUP($B104,'Raw Stats'!$S$3:$AH$528,14,FALSE),0)</f>
        <v>0</v>
      </c>
      <c r="EB104">
        <f>IFERROR(VLOOKUP($B104,'Raw Stats'!$S$3:$AH$528,15,FALSE),0)</f>
        <v>0</v>
      </c>
      <c r="EC104">
        <f>IFERROR(VLOOKUP($B104,'Raw Stats'!$S$3:$AH$528,16,FALSE),0)</f>
        <v>51</v>
      </c>
    </row>
    <row r="105" spans="1:133" x14ac:dyDescent="0.2">
      <c r="A105">
        <f>IFERROR(VLOOKUP(B105,Sheet2!$W$1:$X$300,2,FALSE),301)</f>
        <v>92</v>
      </c>
      <c r="B105" t="s">
        <v>234</v>
      </c>
      <c r="C105">
        <f t="shared" si="5"/>
        <v>0.96541115414833967</v>
      </c>
      <c r="D105">
        <f t="shared" si="6"/>
        <v>0.70240416394889382</v>
      </c>
      <c r="E105">
        <f t="shared" si="7"/>
        <v>0.61045839588409623</v>
      </c>
      <c r="F105">
        <f t="shared" si="8"/>
        <v>0.69011861547528763</v>
      </c>
      <c r="G105">
        <f t="shared" si="9"/>
        <v>0.56723006549469834</v>
      </c>
      <c r="H105">
        <v>0.93</v>
      </c>
      <c r="J105">
        <f>BS105*'Value Calculations'!$D$3</f>
        <v>12.639798287407174</v>
      </c>
      <c r="K105">
        <f>BT105*'Value Calculations'!$D$4</f>
        <v>14.652571682009247</v>
      </c>
      <c r="L105">
        <f>BU105*'Value Calculations'!$D$5</f>
        <v>20.165695984022037</v>
      </c>
      <c r="M105">
        <f>BV105*'Value Calculations'!$D$6</f>
        <v>2.1261038426291687</v>
      </c>
      <c r="N105">
        <f>BW105*'Value Calculations'!$D$7</f>
        <v>1.2303882787642992</v>
      </c>
      <c r="O105">
        <f>BX105*'Value Calculations'!$D$8</f>
        <v>1.9410692406265744</v>
      </c>
      <c r="P105">
        <f>BY105*'Value Calculations'!$D$9</f>
        <v>1.7633351027252342</v>
      </c>
      <c r="Q105">
        <f>BZ105*'Value Calculations'!$D$10</f>
        <v>5.8450635852192754</v>
      </c>
      <c r="R105">
        <f>CA105*'Value Calculations'!$D$11</f>
        <v>0</v>
      </c>
      <c r="S105">
        <f>CB105*'Value Calculations'!$D$12</f>
        <v>4.0694136979470699</v>
      </c>
      <c r="T105">
        <f>CC105*'Value Calculations'!$D$13</f>
        <v>10.868630322220408</v>
      </c>
      <c r="V105">
        <f>CF105*'Value Calculations'!$D$3</f>
        <v>6.9315022866426439</v>
      </c>
      <c r="W105">
        <f>CG105*'Value Calculations'!$D$4</f>
        <v>12.047670049652048</v>
      </c>
      <c r="X105">
        <f>CH105*'Value Calculations'!$D$5</f>
        <v>14.328257672857763</v>
      </c>
      <c r="Y105">
        <f>CI105*'Value Calculations'!$D$6</f>
        <v>0.50025972767745142</v>
      </c>
      <c r="Z105">
        <f>CJ105*'Value Calculations'!$D$7</f>
        <v>1.4061580328734848</v>
      </c>
      <c r="AA105">
        <f>CK105*'Value Calculations'!$D$8</f>
        <v>2.5162008674788927</v>
      </c>
      <c r="AB105">
        <f>CL105*'Value Calculations'!$D$9</f>
        <v>1.8892876100627509</v>
      </c>
      <c r="AC105">
        <f>CM105*'Value Calculations'!$D$10</f>
        <v>4.7491141629906615</v>
      </c>
      <c r="AD105">
        <f>CN105*'Value Calculations'!$D$11</f>
        <v>0</v>
      </c>
      <c r="AE105">
        <f>CO105*'Value Calculations'!$D$12</f>
        <v>0.81388273958941404</v>
      </c>
      <c r="AF105">
        <f>CP105*'Value Calculations'!$D$13</f>
        <v>7.4979791463419261</v>
      </c>
      <c r="AH105">
        <f>CS105*'Value Calculations'!$D$3</f>
        <v>4.0773542862603787</v>
      </c>
      <c r="AI105">
        <f>CT105*'Value Calculations'!$D$4</f>
        <v>5.5354159687590485</v>
      </c>
      <c r="AJ105">
        <f>CU105*'Value Calculations'!$D$5</f>
        <v>7.1641288364288815</v>
      </c>
      <c r="AK105">
        <f>CV105*'Value Calculations'!$D$6</f>
        <v>-1.6258441149517171</v>
      </c>
      <c r="AL105">
        <f>CW105*'Value Calculations'!$D$7</f>
        <v>1.9334672952010417</v>
      </c>
      <c r="AM105">
        <f>CX105*'Value Calculations'!$D$8</f>
        <v>1.1502632537046367</v>
      </c>
      <c r="AN105">
        <f>CY105*'Value Calculations'!$D$9</f>
        <v>0.62976253668758364</v>
      </c>
      <c r="AO105">
        <f>CZ105*'Value Calculations'!$D$10</f>
        <v>2.9225317926096377</v>
      </c>
      <c r="AP105">
        <f>DA105*'Value Calculations'!$D$11</f>
        <v>0</v>
      </c>
      <c r="AQ105">
        <f>DB105*'Value Calculations'!$D$12</f>
        <v>0</v>
      </c>
      <c r="AR105">
        <f>DC105*'Value Calculations'!$D$13</f>
        <v>3.8521727724325494</v>
      </c>
      <c r="AT105">
        <f>DF105*'Value Calculations'!$D$3</f>
        <v>10.193385715650948</v>
      </c>
      <c r="AU105">
        <f>DG105*'Value Calculations'!$D$4</f>
        <v>8.1403176011162479</v>
      </c>
      <c r="AV105">
        <f>DH105*'Value Calculations'!$D$5</f>
        <v>13.266905252646078</v>
      </c>
      <c r="AW105">
        <f>DI105*'Value Calculations'!$D$6</f>
        <v>1.2506493191936285</v>
      </c>
      <c r="AX105">
        <f>DJ105*'Value Calculations'!$D$7</f>
        <v>3.6911648362928977</v>
      </c>
      <c r="AY105">
        <f>DK105*'Value Calculations'!$D$8</f>
        <v>3.45078976111391</v>
      </c>
      <c r="AZ105">
        <f>DL105*'Value Calculations'!$D$9</f>
        <v>1.8892876100627509</v>
      </c>
      <c r="BA105">
        <f>DM105*'Value Calculations'!$D$10</f>
        <v>3.6531647407620471</v>
      </c>
      <c r="BB105">
        <f>DN105*'Value Calculations'!$D$11</f>
        <v>0</v>
      </c>
      <c r="BC105">
        <f>DO105*'Value Calculations'!$D$12</f>
        <v>1.6277654791788281</v>
      </c>
      <c r="BD105">
        <f>DP105*'Value Calculations'!$D$13</f>
        <v>8.7361775374809607</v>
      </c>
      <c r="BF105">
        <f>DS105*'Value Calculations'!$D$3</f>
        <v>4.0773542862603787</v>
      </c>
      <c r="BG105">
        <f>DT105*'Value Calculations'!$D$4</f>
        <v>8.7915430092055473</v>
      </c>
      <c r="BH105">
        <f>DU105*'Value Calculations'!$D$5</f>
        <v>9.8175098869580975</v>
      </c>
      <c r="BI105">
        <f>DV105*'Value Calculations'!$D$6</f>
        <v>-0.87545452343553998</v>
      </c>
      <c r="BJ105">
        <f>DW105*'Value Calculations'!$D$7</f>
        <v>2.4607765575285985</v>
      </c>
      <c r="BK105">
        <f>DX105*'Value Calculations'!$D$8</f>
        <v>2.5162008674788927</v>
      </c>
      <c r="BL105">
        <f>DY105*'Value Calculations'!$D$9</f>
        <v>1.385477580712684</v>
      </c>
      <c r="BM105">
        <f>DZ105*'Value Calculations'!$D$10</f>
        <v>4.3837976889144565</v>
      </c>
      <c r="BN105">
        <f>EA105*'Value Calculations'!$D$11</f>
        <v>0</v>
      </c>
      <c r="BO105">
        <f>EB105*'Value Calculations'!$D$12</f>
        <v>1.6277654791788281</v>
      </c>
      <c r="BP105">
        <f>EC105*'Value Calculations'!$D$13</f>
        <v>7.2228239483110297</v>
      </c>
      <c r="BR105">
        <f>IFERROR(VLOOKUP($B105,'Raw Stats'!$CM$3:$DC$884,3,FALSE),0)</f>
        <v>78</v>
      </c>
      <c r="BS105">
        <f>IFERROR(VLOOKUP($B105,'Raw Stats'!$CM$3:$DC$884,4,FALSE),0)</f>
        <v>31</v>
      </c>
      <c r="BT105">
        <f>IFERROR(VLOOKUP($B105,'Raw Stats'!$CM$3:$DC$884,5,FALSE),0)</f>
        <v>45</v>
      </c>
      <c r="BU105">
        <f>IFERROR(VLOOKUP($B105,'Raw Stats'!$CM$3:$DC$884,6,FALSE),0)</f>
        <v>76</v>
      </c>
      <c r="BV105">
        <f>IFERROR(VLOOKUP($B105,'Raw Stats'!$CM$3:$DC$884,7,FALSE),0)</f>
        <v>17</v>
      </c>
      <c r="BW105">
        <f>IFERROR(VLOOKUP($B105,'Raw Stats'!$CM$3:$DC$884,8,FALSE),0)</f>
        <v>14</v>
      </c>
      <c r="BX105">
        <f>IFERROR(VLOOKUP($B105,'Raw Stats'!$CM$3:$DC$884,9,FALSE),0)</f>
        <v>27</v>
      </c>
      <c r="BY105">
        <f>IFERROR(VLOOKUP($B105,'Raw Stats'!$CM$3:$DC$884,10,FALSE),0)</f>
        <v>14</v>
      </c>
      <c r="BZ105">
        <f>IFERROR(VLOOKUP($B105,'Raw Stats'!$CM$3:$DC$884,11,FALSE)+VLOOKUP($B105,'Raw Stats'!$CM$3:$DC$884,12,FALSE),0)</f>
        <v>16</v>
      </c>
      <c r="CA105">
        <f>IFERROR(VLOOKUP($B105,'Raw Stats'!$CM$3:$DC$884,13,FALSE)+VLOOKUP($B105,'Raw Stats'!$CM$3:$DC$884,14,FALSE),0)</f>
        <v>0</v>
      </c>
      <c r="CB105">
        <f>IFERROR(VLOOKUP($B105,'Raw Stats'!$CM$3:$DC$884,15,FALSE),0)</f>
        <v>5</v>
      </c>
      <c r="CC105">
        <f>IFERROR(VLOOKUP($B105,'Raw Stats'!$CM$3:$DC$884,16,FALSE),0)</f>
        <v>158</v>
      </c>
      <c r="CE105">
        <f>IFERROR(VLOOKUP($B105,'Raw Stats'!$BU$3:$CJ$528,3,FALSE),0)</f>
        <v>75</v>
      </c>
      <c r="CF105">
        <f>IFERROR(VLOOKUP($B105,'Raw Stats'!$BU$3:$CJ$528,4,FALSE),0)</f>
        <v>17</v>
      </c>
      <c r="CG105">
        <f>IFERROR(VLOOKUP($B105,'Raw Stats'!$BU$3:$CJ$5288,5,FALSE),0)</f>
        <v>37</v>
      </c>
      <c r="CH105">
        <f>IFERROR(VLOOKUP($B105,'Raw Stats'!$BU$3:$CJ$528,6,FALSE),0)</f>
        <v>54</v>
      </c>
      <c r="CI105">
        <f>IFERROR(VLOOKUP($B105,'Raw Stats'!$BU$3:$CJ$528,7,FALSE),0)</f>
        <v>4</v>
      </c>
      <c r="CJ105">
        <f>IFERROR(VLOOKUP($B105,'Raw Stats'!$BU$3:$CJ$528,8,FALSE),0)</f>
        <v>16</v>
      </c>
      <c r="CK105">
        <f>IFERROR(VLOOKUP($B105,'Raw Stats'!$BU$3:$CJ$528,9,FALSE),0)</f>
        <v>35</v>
      </c>
      <c r="CL105">
        <f>IFERROR(VLOOKUP($B105,'Raw Stats'!$BU$3:$CJ$528,10,FALSE),0)</f>
        <v>15</v>
      </c>
      <c r="CM105">
        <f>IFERROR(VLOOKUP($B105,'Raw Stats'!$BU$3:$CJ$528,11,FALSE)+VLOOKUP($B105,'Raw Stats'!$BU$3:$CJ$528,12,FALSE),0)</f>
        <v>13</v>
      </c>
      <c r="CN105">
        <f>IFERROR(VLOOKUP($B105,'Raw Stats'!$BU$3:$CJ$528,13,FALSE)+VLOOKUP($B105,'Raw Stats'!$BU$3:$CJ$528,14,FALSE),0)</f>
        <v>0</v>
      </c>
      <c r="CO105">
        <f>IFERROR(VLOOKUP($B105,'Raw Stats'!$BU$3:$CJ$528,15,FALSE),0)</f>
        <v>1</v>
      </c>
      <c r="CP105">
        <f>IFERROR(VLOOKUP($B105,'Raw Stats'!$BU$3:$CJ$528,16,FALSE),0)</f>
        <v>109</v>
      </c>
      <c r="CR105">
        <f>IFERROR(VLOOKUP($B105,'Raw Stats'!$BC$3:$BR$528,3,FALSE),0)</f>
        <v>42</v>
      </c>
      <c r="CS105">
        <f>IFERROR(VLOOKUP($B105,'Raw Stats'!$BC$3:$BR$528,4,FALSE),0)</f>
        <v>10</v>
      </c>
      <c r="CT105">
        <f>IFERROR(VLOOKUP($B105,'Raw Stats'!$BC$3:$BR$5288,5,FALSE),0)</f>
        <v>17</v>
      </c>
      <c r="CU105">
        <f>IFERROR(VLOOKUP($B105,'Raw Stats'!$BC$3:$BR$52888,6,FALSE),0)</f>
        <v>27</v>
      </c>
      <c r="CV105">
        <f>IFERROR(VLOOKUP($B105,'Raw Stats'!$BC$3:$BR$5288,7,FALSE),0)</f>
        <v>-13</v>
      </c>
      <c r="CW105">
        <f>IFERROR(VLOOKUP($B105,'Raw Stats'!$BC$3:$BR$5288,8,FALSE),0)</f>
        <v>22</v>
      </c>
      <c r="CX105">
        <f>IFERROR(VLOOKUP($B105,'Raw Stats'!$BC$3:$BR$5288,9,FALSE),0)</f>
        <v>16</v>
      </c>
      <c r="CY105">
        <f>IFERROR(VLOOKUP($B105,'Raw Stats'!$BC$3:$BR$5288,10,FALSE),0)</f>
        <v>5</v>
      </c>
      <c r="CZ105">
        <f>IFERROR(VLOOKUP($B105,'Raw Stats'!$BC$3:$BR$5288,11,FALSE)+VLOOKUP($B105,'Raw Stats'!$BC$3:$BR$5288,12,FALSE),0)</f>
        <v>8</v>
      </c>
      <c r="DA105">
        <f>IFERROR(VLOOKUP($B105,'Raw Stats'!$BC$3:$BR$5288,13,FALSE)+VLOOKUP($B105,'Raw Stats'!$BC$3:$BR$5288,14,FALSE),0)</f>
        <v>0</v>
      </c>
      <c r="DB105">
        <f>IFERROR(VLOOKUP($B105,'Raw Stats'!$BC$3:$BR$5288,15,FALSE),0)</f>
        <v>0</v>
      </c>
      <c r="DC105">
        <f>IFERROR(VLOOKUP($B105,'Raw Stats'!$BC$3:$BR$5288,16,FALSE),0)</f>
        <v>56</v>
      </c>
      <c r="DE105">
        <f>IFERROR(VLOOKUP($B105,'Raw Stats'!$AK$3:$AZ$528,3,FALSE),0)</f>
        <v>81</v>
      </c>
      <c r="DF105">
        <f>IFERROR(VLOOKUP($B105,'Raw Stats'!$AK$3:$AZ$528,4,FALSE),0)</f>
        <v>25</v>
      </c>
      <c r="DG105">
        <f>IFERROR(VLOOKUP($B105,'Raw Stats'!$AK$3:$AZ$528,5,FALSE),0)</f>
        <v>25</v>
      </c>
      <c r="DH105">
        <f>IFERROR(VLOOKUP($B105,'Raw Stats'!$AK$3:$AZ$528,6,FALSE),0)</f>
        <v>50</v>
      </c>
      <c r="DI105">
        <f>IFERROR(VLOOKUP($B105,'Raw Stats'!$AK$3:$AZ$528,7,FALSE),0)</f>
        <v>10</v>
      </c>
      <c r="DJ105">
        <f>IFERROR(VLOOKUP($B105,'Raw Stats'!$AK$3:$AZ$528,8,FALSE),0)</f>
        <v>42</v>
      </c>
      <c r="DK105">
        <f>IFERROR(VLOOKUP($B105,'Raw Stats'!$AK$3:$AZ$528,9,FALSE),0)</f>
        <v>48</v>
      </c>
      <c r="DL105">
        <f>IFERROR(VLOOKUP($B105,'Raw Stats'!$AK$3:$AZ$528,10,FALSE),0)</f>
        <v>15</v>
      </c>
      <c r="DM105">
        <f>IFERROR(VLOOKUP($B105,'Raw Stats'!$AK$3:$AZ$528,11,FALSE)+VLOOKUP($B105,'Raw Stats'!$AK$3:$AZ$528,12,FALSE),0)</f>
        <v>10</v>
      </c>
      <c r="DN105">
        <f>IFERROR(VLOOKUP($B105,'Raw Stats'!$AK$3:$AZ$528,13,FALSE)+VLOOKUP($B105,'Raw Stats'!$AK$3:$AZ$528,14,FALSE),0)</f>
        <v>0</v>
      </c>
      <c r="DO105">
        <f>IFERROR(VLOOKUP($B105,'Raw Stats'!$AK$3:$AZ$528,15,FALSE),0)</f>
        <v>2</v>
      </c>
      <c r="DP105">
        <f>IFERROR(VLOOKUP($B105,'Raw Stats'!$AK$3:$AZ$528,16,FALSE),0)</f>
        <v>127</v>
      </c>
      <c r="DR105">
        <f>IFERROR(VLOOKUP($B105,'Raw Stats'!$S$3:$AH$528,3,FALSE),0)</f>
        <v>73</v>
      </c>
      <c r="DS105">
        <f>IFERROR(VLOOKUP($B105,'Raw Stats'!$S$3:$AH$528,4,FALSE),0)</f>
        <v>10</v>
      </c>
      <c r="DT105">
        <f>IFERROR(VLOOKUP($B105,'Raw Stats'!$S$3:$AH$528,5,FALSE),0)</f>
        <v>27</v>
      </c>
      <c r="DU105">
        <f>IFERROR(VLOOKUP($B105,'Raw Stats'!$S$3:$AH$528,6,FALSE),0)</f>
        <v>37</v>
      </c>
      <c r="DV105">
        <f>IFERROR(VLOOKUP($B105,'Raw Stats'!$S$3:$AH$528,7,FALSE),0)</f>
        <v>-7</v>
      </c>
      <c r="DW105">
        <f>IFERROR(VLOOKUP($B105,'Raw Stats'!$S$3:$AH$528,8,FALSE),0)</f>
        <v>28</v>
      </c>
      <c r="DX105">
        <f>IFERROR(VLOOKUP($B105,'Raw Stats'!$S$3:$AH$528,9,FALSE),0)</f>
        <v>35</v>
      </c>
      <c r="DY105">
        <f>IFERROR(VLOOKUP($B105,'Raw Stats'!$S$3:$AH$528,10,FALSE),0)</f>
        <v>11</v>
      </c>
      <c r="DZ105">
        <f>IFERROR(VLOOKUP($B105,'Raw Stats'!$S$3:$AH$528,11,FALSE)+VLOOKUP($B105,'Raw Stats'!$S$3:$AH$528,12,FALSE),0)</f>
        <v>12</v>
      </c>
      <c r="EA105">
        <f>IFERROR(VLOOKUP($B105,'Raw Stats'!$S$3:$AH$528,13,FALSE)+VLOOKUP($B105,'Raw Stats'!$S$3:$AH$528,14,FALSE),0)</f>
        <v>0</v>
      </c>
      <c r="EB105">
        <f>IFERROR(VLOOKUP($B105,'Raw Stats'!$S$3:$AH$528,15,FALSE),0)</f>
        <v>2</v>
      </c>
      <c r="EC105">
        <f>IFERROR(VLOOKUP($B105,'Raw Stats'!$S$3:$AH$528,16,FALSE),0)</f>
        <v>105</v>
      </c>
    </row>
    <row r="106" spans="1:133" x14ac:dyDescent="0.2">
      <c r="A106" s="33">
        <f>IFERROR(VLOOKUP(B106,Sheet2!$W$1:$X$300,2,FALSE),301)</f>
        <v>126</v>
      </c>
      <c r="B106" t="s">
        <v>104</v>
      </c>
      <c r="C106">
        <f t="shared" si="5"/>
        <v>0.93044584718229828</v>
      </c>
      <c r="D106">
        <f t="shared" si="6"/>
        <v>0.91893582163550647</v>
      </c>
      <c r="E106">
        <f t="shared" si="7"/>
        <v>0.86648915792709824</v>
      </c>
      <c r="F106">
        <f t="shared" si="8"/>
        <v>0.91017111257340078</v>
      </c>
      <c r="G106">
        <f t="shared" si="9"/>
        <v>1.1557359998503745</v>
      </c>
      <c r="H106">
        <v>0.93</v>
      </c>
      <c r="J106">
        <f>BS106*'Value Calculations'!$D$3</f>
        <v>7.3392377152686823</v>
      </c>
      <c r="K106">
        <f>BT106*'Value Calculations'!$D$4</f>
        <v>11.722057345607396</v>
      </c>
      <c r="L106">
        <f>BU106*'Value Calculations'!$D$5</f>
        <v>14.328257672857763</v>
      </c>
      <c r="M106">
        <f>BV106*'Value Calculations'!$D$6</f>
        <v>0.62532465959681427</v>
      </c>
      <c r="N106">
        <f>BW106*'Value Calculations'!$D$7</f>
        <v>2.1092370493102273</v>
      </c>
      <c r="O106">
        <f>BX106*'Value Calculations'!$D$8</f>
        <v>7.9080598692193771</v>
      </c>
      <c r="P106">
        <f>BY106*'Value Calculations'!$D$9</f>
        <v>4.156432742138052</v>
      </c>
      <c r="Q106">
        <f>BZ106*'Value Calculations'!$D$10</f>
        <v>5.1144306370668655</v>
      </c>
      <c r="R106">
        <f>CA106*'Value Calculations'!$D$11</f>
        <v>0</v>
      </c>
      <c r="S106">
        <f>CB106*'Value Calculations'!$D$12</f>
        <v>4.0694136979470699</v>
      </c>
      <c r="T106">
        <f>CC106*'Value Calculations'!$D$13</f>
        <v>15.202324691207025</v>
      </c>
      <c r="V106">
        <f>CF106*'Value Calculations'!$D$3</f>
        <v>9.3779148583988725</v>
      </c>
      <c r="W106">
        <f>CG106*'Value Calculations'!$D$4</f>
        <v>8.1403176011162479</v>
      </c>
      <c r="X106">
        <f>CH106*'Value Calculations'!$D$5</f>
        <v>12.736229042540234</v>
      </c>
      <c r="Y106">
        <f>CI106*'Value Calculations'!$D$6</f>
        <v>0.87545452343553998</v>
      </c>
      <c r="Z106">
        <f>CJ106*'Value Calculations'!$D$7</f>
        <v>3.9548194674566761</v>
      </c>
      <c r="AA106">
        <f>CK106*'Value Calculations'!$D$8</f>
        <v>7.4767111490801383</v>
      </c>
      <c r="AB106">
        <f>CL106*'Value Calculations'!$D$9</f>
        <v>3.7785752201255018</v>
      </c>
      <c r="AC106">
        <f>CM106*'Value Calculations'!$D$10</f>
        <v>3.2878482666858426</v>
      </c>
      <c r="AD106">
        <f>CN106*'Value Calculations'!$D$11</f>
        <v>0</v>
      </c>
      <c r="AE106">
        <f>CO106*'Value Calculations'!$D$12</f>
        <v>1.6277654791788281</v>
      </c>
      <c r="AF106">
        <f>CP106*'Value Calculations'!$D$13</f>
        <v>13.069871906467579</v>
      </c>
      <c r="AH106">
        <f>CS106*'Value Calculations'!$D$3</f>
        <v>4.4850897148864171</v>
      </c>
      <c r="AI106">
        <f>CT106*'Value Calculations'!$D$4</f>
        <v>6.1866413768483488</v>
      </c>
      <c r="AJ106">
        <f>CU106*'Value Calculations'!$D$5</f>
        <v>7.960143151587646</v>
      </c>
      <c r="AK106">
        <f>CV106*'Value Calculations'!$D$6</f>
        <v>0.37519479575808856</v>
      </c>
      <c r="AL106">
        <f>CW106*'Value Calculations'!$D$7</f>
        <v>1.4940429099280776</v>
      </c>
      <c r="AM106">
        <f>CX106*'Value Calculations'!$D$8</f>
        <v>5.7513162685231833</v>
      </c>
      <c r="AN106">
        <f>CY106*'Value Calculations'!$D$9</f>
        <v>3.6526227127879851</v>
      </c>
      <c r="AO106">
        <f>CZ106*'Value Calculations'!$D$10</f>
        <v>2.1918988444572283</v>
      </c>
      <c r="AP106">
        <f>DA106*'Value Calculations'!$D$11</f>
        <v>0</v>
      </c>
      <c r="AQ106">
        <f>DB106*'Value Calculations'!$D$12</f>
        <v>0.81388273958941404</v>
      </c>
      <c r="AR106">
        <f>DC106*'Value Calculations'!$D$13</f>
        <v>6.9476687502801333</v>
      </c>
      <c r="AT106">
        <f>DF106*'Value Calculations'!$D$3</f>
        <v>12.639798287407174</v>
      </c>
      <c r="AU106">
        <f>DG106*'Value Calculations'!$D$4</f>
        <v>8.4659303051608976</v>
      </c>
      <c r="AV106">
        <f>DH106*'Value Calculations'!$D$5</f>
        <v>15.124271988016528</v>
      </c>
      <c r="AW106">
        <f>DI106*'Value Calculations'!$D$6</f>
        <v>0.12506493191936285</v>
      </c>
      <c r="AX106">
        <f>DJ106*'Value Calculations'!$D$7</f>
        <v>4.657898483893419</v>
      </c>
      <c r="AY106">
        <f>DK106*'Value Calculations'!$D$8</f>
        <v>8.1237342292889956</v>
      </c>
      <c r="AZ106">
        <f>DL106*'Value Calculations'!$D$9</f>
        <v>3.0228601761004015</v>
      </c>
      <c r="BA106">
        <f>DM106*'Value Calculations'!$D$10</f>
        <v>4.0184812148382516</v>
      </c>
      <c r="BB106">
        <f>DN106*'Value Calculations'!$D$11</f>
        <v>1.9814282960498748</v>
      </c>
      <c r="BC106">
        <f>DO106*'Value Calculations'!$D$12</f>
        <v>2.441648218768242</v>
      </c>
      <c r="BD106">
        <f>DP106*'Value Calculations'!$D$13</f>
        <v>14.032915099575716</v>
      </c>
      <c r="BF106">
        <f>DS106*'Value Calculations'!$D$3</f>
        <v>13.863004573285288</v>
      </c>
      <c r="BG106">
        <f>DT106*'Value Calculations'!$D$4</f>
        <v>12.047670049652048</v>
      </c>
      <c r="BH106">
        <f>DU106*'Value Calculations'!$D$5</f>
        <v>18.83900545875743</v>
      </c>
      <c r="BI106">
        <f>DV106*'Value Calculations'!$D$6</f>
        <v>1.8759739787904428</v>
      </c>
      <c r="BJ106">
        <f>DW106*'Value Calculations'!$D$7</f>
        <v>5.3609775003301614</v>
      </c>
      <c r="BK106">
        <f>DX106*'Value Calculations'!$D$8</f>
        <v>11.215066723620208</v>
      </c>
      <c r="BL106">
        <f>DY106*'Value Calculations'!$D$9</f>
        <v>4.2823852494755688</v>
      </c>
      <c r="BM106">
        <f>DZ106*'Value Calculations'!$D$10</f>
        <v>3.6531647407620471</v>
      </c>
      <c r="BN106">
        <f>EA106*'Value Calculations'!$D$11</f>
        <v>0.9907141480249374</v>
      </c>
      <c r="BO106">
        <f>EB106*'Value Calculations'!$D$12</f>
        <v>4.0694136979470699</v>
      </c>
      <c r="BP106">
        <f>EC106*'Value Calculations'!$D$13</f>
        <v>18.572975867085507</v>
      </c>
      <c r="BR106">
        <f>IFERROR(VLOOKUP($B106,'Raw Stats'!$CM$3:$DC$884,3,FALSE),0)</f>
        <v>78</v>
      </c>
      <c r="BS106">
        <f>IFERROR(VLOOKUP($B106,'Raw Stats'!$CM$3:$DC$884,4,FALSE),0)</f>
        <v>18</v>
      </c>
      <c r="BT106">
        <f>IFERROR(VLOOKUP($B106,'Raw Stats'!$CM$3:$DC$884,5,FALSE),0)</f>
        <v>36</v>
      </c>
      <c r="BU106">
        <f>IFERROR(VLOOKUP($B106,'Raw Stats'!$CM$3:$DC$884,6,FALSE),0)</f>
        <v>54</v>
      </c>
      <c r="BV106">
        <f>IFERROR(VLOOKUP($B106,'Raw Stats'!$CM$3:$DC$884,7,FALSE),0)</f>
        <v>5</v>
      </c>
      <c r="BW106">
        <f>IFERROR(VLOOKUP($B106,'Raw Stats'!$CM$3:$DC$884,8,FALSE),0)</f>
        <v>24</v>
      </c>
      <c r="BX106">
        <f>IFERROR(VLOOKUP($B106,'Raw Stats'!$CM$3:$DC$884,9,FALSE),0)</f>
        <v>110</v>
      </c>
      <c r="BY106">
        <f>IFERROR(VLOOKUP($B106,'Raw Stats'!$CM$3:$DC$884,10,FALSE),0)</f>
        <v>33</v>
      </c>
      <c r="BZ106">
        <f>IFERROR(VLOOKUP($B106,'Raw Stats'!$CM$3:$DC$884,11,FALSE)+VLOOKUP($B106,'Raw Stats'!$CM$3:$DC$884,12,FALSE),0)</f>
        <v>14</v>
      </c>
      <c r="CA106">
        <f>IFERROR(VLOOKUP($B106,'Raw Stats'!$CM$3:$DC$884,13,FALSE)+VLOOKUP($B106,'Raw Stats'!$CM$3:$DC$884,14,FALSE),0)</f>
        <v>0</v>
      </c>
      <c r="CB106">
        <f>IFERROR(VLOOKUP($B106,'Raw Stats'!$CM$3:$DC$884,15,FALSE),0)</f>
        <v>5</v>
      </c>
      <c r="CC106">
        <f>IFERROR(VLOOKUP($B106,'Raw Stats'!$CM$3:$DC$884,16,FALSE),0)</f>
        <v>221</v>
      </c>
      <c r="CE106">
        <f>IFERROR(VLOOKUP($B106,'Raw Stats'!$BU$3:$CJ$528,3,FALSE),0)</f>
        <v>70</v>
      </c>
      <c r="CF106">
        <f>IFERROR(VLOOKUP($B106,'Raw Stats'!$BU$3:$CJ$528,4,FALSE),0)</f>
        <v>23</v>
      </c>
      <c r="CG106">
        <f>IFERROR(VLOOKUP($B106,'Raw Stats'!$BU$3:$CJ$5288,5,FALSE),0)</f>
        <v>25</v>
      </c>
      <c r="CH106">
        <f>IFERROR(VLOOKUP($B106,'Raw Stats'!$BU$3:$CJ$528,6,FALSE),0)</f>
        <v>48</v>
      </c>
      <c r="CI106">
        <f>IFERROR(VLOOKUP($B106,'Raw Stats'!$BU$3:$CJ$528,7,FALSE),0)</f>
        <v>7</v>
      </c>
      <c r="CJ106">
        <f>IFERROR(VLOOKUP($B106,'Raw Stats'!$BU$3:$CJ$528,8,FALSE),0)</f>
        <v>45</v>
      </c>
      <c r="CK106">
        <f>IFERROR(VLOOKUP($B106,'Raw Stats'!$BU$3:$CJ$528,9,FALSE),0)</f>
        <v>104</v>
      </c>
      <c r="CL106">
        <f>IFERROR(VLOOKUP($B106,'Raw Stats'!$BU$3:$CJ$528,10,FALSE),0)</f>
        <v>30</v>
      </c>
      <c r="CM106">
        <f>IFERROR(VLOOKUP($B106,'Raw Stats'!$BU$3:$CJ$528,11,FALSE)+VLOOKUP($B106,'Raw Stats'!$BU$3:$CJ$528,12,FALSE),0)</f>
        <v>9</v>
      </c>
      <c r="CN106">
        <f>IFERROR(VLOOKUP($B106,'Raw Stats'!$BU$3:$CJ$528,13,FALSE)+VLOOKUP($B106,'Raw Stats'!$BU$3:$CJ$528,14,FALSE),0)</f>
        <v>0</v>
      </c>
      <c r="CO106">
        <f>IFERROR(VLOOKUP($B106,'Raw Stats'!$BU$3:$CJ$528,15,FALSE),0)</f>
        <v>2</v>
      </c>
      <c r="CP106">
        <f>IFERROR(VLOOKUP($B106,'Raw Stats'!$BU$3:$CJ$528,16,FALSE),0)</f>
        <v>190</v>
      </c>
      <c r="CR106">
        <f>IFERROR(VLOOKUP($B106,'Raw Stats'!$BC$3:$BR$528,3,FALSE),0)</f>
        <v>46</v>
      </c>
      <c r="CS106">
        <f>IFERROR(VLOOKUP($B106,'Raw Stats'!$BC$3:$BR$528,4,FALSE),0)</f>
        <v>11</v>
      </c>
      <c r="CT106">
        <f>IFERROR(VLOOKUP($B106,'Raw Stats'!$BC$3:$BR$5288,5,FALSE),0)</f>
        <v>19</v>
      </c>
      <c r="CU106">
        <f>IFERROR(VLOOKUP($B106,'Raw Stats'!$BC$3:$BR$52888,6,FALSE),0)</f>
        <v>30</v>
      </c>
      <c r="CV106">
        <f>IFERROR(VLOOKUP($B106,'Raw Stats'!$BC$3:$BR$5288,7,FALSE),0)</f>
        <v>3</v>
      </c>
      <c r="CW106">
        <f>IFERROR(VLOOKUP($B106,'Raw Stats'!$BC$3:$BR$5288,8,FALSE),0)</f>
        <v>17</v>
      </c>
      <c r="CX106">
        <f>IFERROR(VLOOKUP($B106,'Raw Stats'!$BC$3:$BR$5288,9,FALSE),0)</f>
        <v>80</v>
      </c>
      <c r="CY106">
        <f>IFERROR(VLOOKUP($B106,'Raw Stats'!$BC$3:$BR$5288,10,FALSE),0)</f>
        <v>29</v>
      </c>
      <c r="CZ106">
        <f>IFERROR(VLOOKUP($B106,'Raw Stats'!$BC$3:$BR$5288,11,FALSE)+VLOOKUP($B106,'Raw Stats'!$BC$3:$BR$5288,12,FALSE),0)</f>
        <v>6</v>
      </c>
      <c r="DA106">
        <f>IFERROR(VLOOKUP($B106,'Raw Stats'!$BC$3:$BR$5288,13,FALSE)+VLOOKUP($B106,'Raw Stats'!$BC$3:$BR$5288,14,FALSE),0)</f>
        <v>0</v>
      </c>
      <c r="DB106">
        <f>IFERROR(VLOOKUP($B106,'Raw Stats'!$BC$3:$BR$5288,15,FALSE),0)</f>
        <v>1</v>
      </c>
      <c r="DC106">
        <f>IFERROR(VLOOKUP($B106,'Raw Stats'!$BC$3:$BR$5288,16,FALSE),0)</f>
        <v>101</v>
      </c>
      <c r="DE106">
        <f>IFERROR(VLOOKUP($B106,'Raw Stats'!$AK$3:$AZ$528,3,FALSE),0)</f>
        <v>82</v>
      </c>
      <c r="DF106">
        <f>IFERROR(VLOOKUP($B106,'Raw Stats'!$AK$3:$AZ$528,4,FALSE),0)</f>
        <v>31</v>
      </c>
      <c r="DG106">
        <f>IFERROR(VLOOKUP($B106,'Raw Stats'!$AK$3:$AZ$528,5,FALSE),0)</f>
        <v>26</v>
      </c>
      <c r="DH106">
        <f>IFERROR(VLOOKUP($B106,'Raw Stats'!$AK$3:$AZ$528,6,FALSE),0)</f>
        <v>57</v>
      </c>
      <c r="DI106">
        <f>IFERROR(VLOOKUP($B106,'Raw Stats'!$AK$3:$AZ$528,7,FALSE),0)</f>
        <v>1</v>
      </c>
      <c r="DJ106">
        <f>IFERROR(VLOOKUP($B106,'Raw Stats'!$AK$3:$AZ$528,8,FALSE),0)</f>
        <v>53</v>
      </c>
      <c r="DK106">
        <f>IFERROR(VLOOKUP($B106,'Raw Stats'!$AK$3:$AZ$528,9,FALSE),0)</f>
        <v>113</v>
      </c>
      <c r="DL106">
        <f>IFERROR(VLOOKUP($B106,'Raw Stats'!$AK$3:$AZ$528,10,FALSE),0)</f>
        <v>24</v>
      </c>
      <c r="DM106">
        <f>IFERROR(VLOOKUP($B106,'Raw Stats'!$AK$3:$AZ$528,11,FALSE)+VLOOKUP($B106,'Raw Stats'!$AK$3:$AZ$528,12,FALSE),0)</f>
        <v>11</v>
      </c>
      <c r="DN106">
        <f>IFERROR(VLOOKUP($B106,'Raw Stats'!$AK$3:$AZ$528,13,FALSE)+VLOOKUP($B106,'Raw Stats'!$AK$3:$AZ$528,14,FALSE),0)</f>
        <v>2</v>
      </c>
      <c r="DO106">
        <f>IFERROR(VLOOKUP($B106,'Raw Stats'!$AK$3:$AZ$528,15,FALSE),0)</f>
        <v>3</v>
      </c>
      <c r="DP106">
        <f>IFERROR(VLOOKUP($B106,'Raw Stats'!$AK$3:$AZ$528,16,FALSE),0)</f>
        <v>204</v>
      </c>
      <c r="DR106">
        <f>IFERROR(VLOOKUP($B106,'Raw Stats'!$S$3:$AH$528,3,FALSE),0)</f>
        <v>82</v>
      </c>
      <c r="DS106">
        <f>IFERROR(VLOOKUP($B106,'Raw Stats'!$S$3:$AH$528,4,FALSE),0)</f>
        <v>34</v>
      </c>
      <c r="DT106">
        <f>IFERROR(VLOOKUP($B106,'Raw Stats'!$S$3:$AH$528,5,FALSE),0)</f>
        <v>37</v>
      </c>
      <c r="DU106">
        <f>IFERROR(VLOOKUP($B106,'Raw Stats'!$S$3:$AH$528,6,FALSE),0)</f>
        <v>71</v>
      </c>
      <c r="DV106">
        <f>IFERROR(VLOOKUP($B106,'Raw Stats'!$S$3:$AH$528,7,FALSE),0)</f>
        <v>15</v>
      </c>
      <c r="DW106">
        <f>IFERROR(VLOOKUP($B106,'Raw Stats'!$S$3:$AH$528,8,FALSE),0)</f>
        <v>61</v>
      </c>
      <c r="DX106">
        <f>IFERROR(VLOOKUP($B106,'Raw Stats'!$S$3:$AH$528,9,FALSE),0)</f>
        <v>156</v>
      </c>
      <c r="DY106">
        <f>IFERROR(VLOOKUP($B106,'Raw Stats'!$S$3:$AH$528,10,FALSE),0)</f>
        <v>34</v>
      </c>
      <c r="DZ106">
        <f>IFERROR(VLOOKUP($B106,'Raw Stats'!$S$3:$AH$528,11,FALSE)+VLOOKUP($B106,'Raw Stats'!$S$3:$AH$528,12,FALSE),0)</f>
        <v>10</v>
      </c>
      <c r="EA106">
        <f>IFERROR(VLOOKUP($B106,'Raw Stats'!$S$3:$AH$528,13,FALSE)+VLOOKUP($B106,'Raw Stats'!$S$3:$AH$528,14,FALSE),0)</f>
        <v>1</v>
      </c>
      <c r="EB106">
        <f>IFERROR(VLOOKUP($B106,'Raw Stats'!$S$3:$AH$528,15,FALSE),0)</f>
        <v>5</v>
      </c>
      <c r="EC106">
        <f>IFERROR(VLOOKUP($B106,'Raw Stats'!$S$3:$AH$528,16,FALSE),0)</f>
        <v>270</v>
      </c>
    </row>
    <row r="107" spans="1:133" x14ac:dyDescent="0.2">
      <c r="A107">
        <f>IFERROR(VLOOKUP(B107,Sheet2!$W$1:$X$300,2,FALSE),301)</f>
        <v>54</v>
      </c>
      <c r="B107" t="s">
        <v>690</v>
      </c>
      <c r="C107">
        <f t="shared" si="5"/>
        <v>0.90712238398820078</v>
      </c>
      <c r="D107">
        <f t="shared" si="6"/>
        <v>0.96310890975978314</v>
      </c>
      <c r="E107">
        <f t="shared" si="7"/>
        <v>0.94094370743373512</v>
      </c>
      <c r="F107">
        <f t="shared" si="8"/>
        <v>0.76192094716517578</v>
      </c>
      <c r="G107">
        <f t="shared" si="9"/>
        <v>1.0067580971024443</v>
      </c>
      <c r="H107">
        <v>0.93</v>
      </c>
      <c r="J107">
        <f>BS107*'Value Calculations'!$D$3</f>
        <v>2.4464125717562273</v>
      </c>
      <c r="K107">
        <f>BT107*'Value Calculations'!$D$4</f>
        <v>14.978184386053897</v>
      </c>
      <c r="L107">
        <f>BU107*'Value Calculations'!$D$5</f>
        <v>13.797581462751921</v>
      </c>
      <c r="M107">
        <f>BV107*'Value Calculations'!$D$6</f>
        <v>-3.2516882299034342</v>
      </c>
      <c r="N107">
        <f>BW107*'Value Calculations'!$D$7</f>
        <v>3.5153950821837121</v>
      </c>
      <c r="O107">
        <f>BX107*'Value Calculations'!$D$8</f>
        <v>3.810247027896609</v>
      </c>
      <c r="P107">
        <f>BY107*'Value Calculations'!$D$9</f>
        <v>12.721203241089189</v>
      </c>
      <c r="Q107">
        <f>BZ107*'Value Calculations'!$D$10</f>
        <v>10.594177748209937</v>
      </c>
      <c r="R107">
        <f>CA107*'Value Calculations'!$D$11</f>
        <v>0</v>
      </c>
      <c r="S107">
        <f>CB107*'Value Calculations'!$D$12</f>
        <v>1.6277654791788281</v>
      </c>
      <c r="T107">
        <f>CC107*'Value Calculations'!$D$13</f>
        <v>15.95900148579199</v>
      </c>
      <c r="V107">
        <f>CF107*'Value Calculations'!$D$3</f>
        <v>3.2618834290083032</v>
      </c>
      <c r="W107">
        <f>CG107*'Value Calculations'!$D$4</f>
        <v>14.652571682009247</v>
      </c>
      <c r="X107">
        <f>CH107*'Value Calculations'!$D$5</f>
        <v>14.062919567804842</v>
      </c>
      <c r="Y107">
        <f>CI107*'Value Calculations'!$D$6</f>
        <v>-2.8764934341453454</v>
      </c>
      <c r="Z107">
        <f>CJ107*'Value Calculations'!$D$7</f>
        <v>5.5367472544393461</v>
      </c>
      <c r="AA107">
        <f>CK107*'Value Calculations'!$D$8</f>
        <v>1.5816119738438754</v>
      </c>
      <c r="AB107">
        <f>CL107*'Value Calculations'!$D$9</f>
        <v>13.225013270439256</v>
      </c>
      <c r="AC107">
        <f>CM107*'Value Calculations'!$D$10</f>
        <v>11.324810696362347</v>
      </c>
      <c r="AD107">
        <f>CN107*'Value Calculations'!$D$11</f>
        <v>0</v>
      </c>
      <c r="AE107">
        <f>CO107*'Value Calculations'!$D$12</f>
        <v>1.6277654791788281</v>
      </c>
      <c r="AF107">
        <f>CP107*'Value Calculations'!$D$13</f>
        <v>16.578100681361509</v>
      </c>
      <c r="AH107">
        <f>CS107*'Value Calculations'!$D$3</f>
        <v>4.0773542862603787</v>
      </c>
      <c r="AI107">
        <f>CT107*'Value Calculations'!$D$4</f>
        <v>6.5122540808929985</v>
      </c>
      <c r="AJ107">
        <f>CU107*'Value Calculations'!$D$5</f>
        <v>7.960143151587646</v>
      </c>
      <c r="AK107">
        <f>CV107*'Value Calculations'!$D$6</f>
        <v>0.50025972767745142</v>
      </c>
      <c r="AL107">
        <f>CW107*'Value Calculations'!$D$7</f>
        <v>4.7457833609480113</v>
      </c>
      <c r="AM107">
        <f>CX107*'Value Calculations'!$D$8</f>
        <v>1.2940461604177163</v>
      </c>
      <c r="AN107">
        <f>CY107*'Value Calculations'!$D$9</f>
        <v>5.0381002935006691</v>
      </c>
      <c r="AO107">
        <f>CZ107*'Value Calculations'!$D$10</f>
        <v>3.6531647407620471</v>
      </c>
      <c r="AP107">
        <f>DA107*'Value Calculations'!$D$11</f>
        <v>0</v>
      </c>
      <c r="AQ107">
        <f>DB107*'Value Calculations'!$D$12</f>
        <v>2.441648218768242</v>
      </c>
      <c r="AR107">
        <f>DC107*'Value Calculations'!$D$13</f>
        <v>8.9425439360041317</v>
      </c>
      <c r="AT107">
        <f>DF107*'Value Calculations'!$D$3</f>
        <v>4.4850897148864171</v>
      </c>
      <c r="AU107">
        <f>DG107*'Value Calculations'!$D$4</f>
        <v>10.419606529428798</v>
      </c>
      <c r="AV107">
        <f>DH107*'Value Calculations'!$D$5</f>
        <v>11.409538517275626</v>
      </c>
      <c r="AW107">
        <f>DI107*'Value Calculations'!$D$6</f>
        <v>0.62532465959681427</v>
      </c>
      <c r="AX107">
        <f>DJ107*'Value Calculations'!$D$7</f>
        <v>4.4821287297842325</v>
      </c>
      <c r="AY107">
        <f>DK107*'Value Calculations'!$D$8</f>
        <v>2.2286350540527335</v>
      </c>
      <c r="AZ107">
        <f>DL107*'Value Calculations'!$D$9</f>
        <v>9.6983430649887872</v>
      </c>
      <c r="BA107">
        <f>DM107*'Value Calculations'!$D$10</f>
        <v>4.0184812148382516</v>
      </c>
      <c r="BB107">
        <f>DN107*'Value Calculations'!$D$11</f>
        <v>0</v>
      </c>
      <c r="BC107">
        <f>DO107*'Value Calculations'!$D$12</f>
        <v>1.6277654791788281</v>
      </c>
      <c r="BD107">
        <f>DP107*'Value Calculations'!$D$13</f>
        <v>13.482604703513923</v>
      </c>
      <c r="BF107">
        <f>DS107*'Value Calculations'!$D$3</f>
        <v>4.4850897148864171</v>
      </c>
      <c r="BG107">
        <f>DT107*'Value Calculations'!$D$4</f>
        <v>15.629409794143196</v>
      </c>
      <c r="BH107">
        <f>DU107*'Value Calculations'!$D$5</f>
        <v>15.654948198122371</v>
      </c>
      <c r="BI107">
        <f>DV107*'Value Calculations'!$D$6</f>
        <v>1.5007791830323542</v>
      </c>
      <c r="BJ107">
        <f>DW107*'Value Calculations'!$D$7</f>
        <v>5.9761716397123106</v>
      </c>
      <c r="BK107">
        <f>DX107*'Value Calculations'!$D$8</f>
        <v>2.1567436006961938</v>
      </c>
      <c r="BL107">
        <f>DY107*'Value Calculations'!$D$9</f>
        <v>12.973108255764224</v>
      </c>
      <c r="BM107">
        <f>DZ107*'Value Calculations'!$D$10</f>
        <v>9.4982283259813229</v>
      </c>
      <c r="BN107">
        <f>EA107*'Value Calculations'!$D$11</f>
        <v>0.9907141480249374</v>
      </c>
      <c r="BO107">
        <f>EB107*'Value Calculations'!$D$12</f>
        <v>0</v>
      </c>
      <c r="BP107">
        <f>EC107*'Value Calculations'!$D$13</f>
        <v>13.688971102037096</v>
      </c>
      <c r="BR107">
        <f>IFERROR(VLOOKUP($B107,'Raw Stats'!$CM$3:$DC$884,3,FALSE),0)</f>
        <v>84</v>
      </c>
      <c r="BS107">
        <f>IFERROR(VLOOKUP($B107,'Raw Stats'!$CM$3:$DC$884,4,FALSE),0)</f>
        <v>6</v>
      </c>
      <c r="BT107">
        <f>IFERROR(VLOOKUP($B107,'Raw Stats'!$CM$3:$DC$884,5,FALSE),0)</f>
        <v>46</v>
      </c>
      <c r="BU107">
        <f>IFERROR(VLOOKUP($B107,'Raw Stats'!$CM$3:$DC$884,6,FALSE),0)</f>
        <v>52</v>
      </c>
      <c r="BV107">
        <f>IFERROR(VLOOKUP($B107,'Raw Stats'!$CM$3:$DC$884,7,FALSE),0)</f>
        <v>-26</v>
      </c>
      <c r="BW107">
        <f>IFERROR(VLOOKUP($B107,'Raw Stats'!$CM$3:$DC$884,8,FALSE),0)</f>
        <v>40</v>
      </c>
      <c r="BX107">
        <f>IFERROR(VLOOKUP($B107,'Raw Stats'!$CM$3:$DC$884,9,FALSE),0)</f>
        <v>53</v>
      </c>
      <c r="BY107">
        <f>IFERROR(VLOOKUP($B107,'Raw Stats'!$CM$3:$DC$884,10,FALSE),0)</f>
        <v>101</v>
      </c>
      <c r="BZ107">
        <f>IFERROR(VLOOKUP($B107,'Raw Stats'!$CM$3:$DC$884,11,FALSE)+VLOOKUP($B107,'Raw Stats'!$CM$3:$DC$884,12,FALSE),0)</f>
        <v>29</v>
      </c>
      <c r="CA107">
        <f>IFERROR(VLOOKUP($B107,'Raw Stats'!$CM$3:$DC$884,13,FALSE)+VLOOKUP($B107,'Raw Stats'!$CM$3:$DC$884,14,FALSE),0)</f>
        <v>0</v>
      </c>
      <c r="CB107">
        <f>IFERROR(VLOOKUP($B107,'Raw Stats'!$CM$3:$DC$884,15,FALSE),0)</f>
        <v>2</v>
      </c>
      <c r="CC107">
        <f>IFERROR(VLOOKUP($B107,'Raw Stats'!$CM$3:$DC$884,16,FALSE),0)</f>
        <v>232</v>
      </c>
      <c r="CE107">
        <f>IFERROR(VLOOKUP($B107,'Raw Stats'!$BU$3:$CJ$528,3,FALSE),0)</f>
        <v>82</v>
      </c>
      <c r="CF107">
        <f>IFERROR(VLOOKUP($B107,'Raw Stats'!$BU$3:$CJ$528,4,FALSE),0)</f>
        <v>8</v>
      </c>
      <c r="CG107">
        <f>IFERROR(VLOOKUP($B107,'Raw Stats'!$BU$3:$CJ$5288,5,FALSE),0)</f>
        <v>45</v>
      </c>
      <c r="CH107">
        <f>IFERROR(VLOOKUP($B107,'Raw Stats'!$BU$3:$CJ$528,6,FALSE),0)</f>
        <v>53</v>
      </c>
      <c r="CI107">
        <f>IFERROR(VLOOKUP($B107,'Raw Stats'!$BU$3:$CJ$528,7,FALSE),0)</f>
        <v>-23</v>
      </c>
      <c r="CJ107">
        <f>IFERROR(VLOOKUP($B107,'Raw Stats'!$BU$3:$CJ$528,8,FALSE),0)</f>
        <v>63</v>
      </c>
      <c r="CK107">
        <f>IFERROR(VLOOKUP($B107,'Raw Stats'!$BU$3:$CJ$528,9,FALSE),0)</f>
        <v>22</v>
      </c>
      <c r="CL107">
        <f>IFERROR(VLOOKUP($B107,'Raw Stats'!$BU$3:$CJ$528,10,FALSE),0)</f>
        <v>105</v>
      </c>
      <c r="CM107">
        <f>IFERROR(VLOOKUP($B107,'Raw Stats'!$BU$3:$CJ$528,11,FALSE)+VLOOKUP($B107,'Raw Stats'!$BU$3:$CJ$528,12,FALSE),0)</f>
        <v>31</v>
      </c>
      <c r="CN107">
        <f>IFERROR(VLOOKUP($B107,'Raw Stats'!$BU$3:$CJ$528,13,FALSE)+VLOOKUP($B107,'Raw Stats'!$BU$3:$CJ$528,14,FALSE),0)</f>
        <v>0</v>
      </c>
      <c r="CO107">
        <f>IFERROR(VLOOKUP($B107,'Raw Stats'!$BU$3:$CJ$528,15,FALSE),0)</f>
        <v>2</v>
      </c>
      <c r="CP107">
        <f>IFERROR(VLOOKUP($B107,'Raw Stats'!$BU$3:$CJ$528,16,FALSE),0)</f>
        <v>241</v>
      </c>
      <c r="CR107">
        <f>IFERROR(VLOOKUP($B107,'Raw Stats'!$BC$3:$BR$528,3,FALSE),0)</f>
        <v>48</v>
      </c>
      <c r="CS107">
        <f>IFERROR(VLOOKUP($B107,'Raw Stats'!$BC$3:$BR$528,4,FALSE),0)</f>
        <v>10</v>
      </c>
      <c r="CT107">
        <f>IFERROR(VLOOKUP($B107,'Raw Stats'!$BC$3:$BR$5288,5,FALSE),0)</f>
        <v>20</v>
      </c>
      <c r="CU107">
        <f>IFERROR(VLOOKUP($B107,'Raw Stats'!$BC$3:$BR$52888,6,FALSE),0)</f>
        <v>30</v>
      </c>
      <c r="CV107">
        <f>IFERROR(VLOOKUP($B107,'Raw Stats'!$BC$3:$BR$5288,7,FALSE),0)</f>
        <v>4</v>
      </c>
      <c r="CW107">
        <f>IFERROR(VLOOKUP($B107,'Raw Stats'!$BC$3:$BR$5288,8,FALSE),0)</f>
        <v>54</v>
      </c>
      <c r="CX107">
        <f>IFERROR(VLOOKUP($B107,'Raw Stats'!$BC$3:$BR$5288,9,FALSE),0)</f>
        <v>18</v>
      </c>
      <c r="CY107">
        <f>IFERROR(VLOOKUP($B107,'Raw Stats'!$BC$3:$BR$5288,10,FALSE),0)</f>
        <v>40</v>
      </c>
      <c r="CZ107">
        <f>IFERROR(VLOOKUP($B107,'Raw Stats'!$BC$3:$BR$5288,11,FALSE)+VLOOKUP($B107,'Raw Stats'!$BC$3:$BR$5288,12,FALSE),0)</f>
        <v>10</v>
      </c>
      <c r="DA107">
        <f>IFERROR(VLOOKUP($B107,'Raw Stats'!$BC$3:$BR$5288,13,FALSE)+VLOOKUP($B107,'Raw Stats'!$BC$3:$BR$5288,14,FALSE),0)</f>
        <v>0</v>
      </c>
      <c r="DB107">
        <f>IFERROR(VLOOKUP($B107,'Raw Stats'!$BC$3:$BR$5288,15,FALSE),0)</f>
        <v>3</v>
      </c>
      <c r="DC107">
        <f>IFERROR(VLOOKUP($B107,'Raw Stats'!$BC$3:$BR$5288,16,FALSE),0)</f>
        <v>130</v>
      </c>
      <c r="DE107">
        <f>IFERROR(VLOOKUP($B107,'Raw Stats'!$AK$3:$AZ$528,3,FALSE),0)</f>
        <v>82</v>
      </c>
      <c r="DF107">
        <f>IFERROR(VLOOKUP($B107,'Raw Stats'!$AK$3:$AZ$528,4,FALSE),0)</f>
        <v>11</v>
      </c>
      <c r="DG107">
        <f>IFERROR(VLOOKUP($B107,'Raw Stats'!$AK$3:$AZ$528,5,FALSE),0)</f>
        <v>32</v>
      </c>
      <c r="DH107">
        <f>IFERROR(VLOOKUP($B107,'Raw Stats'!$AK$3:$AZ$528,6,FALSE),0)</f>
        <v>43</v>
      </c>
      <c r="DI107">
        <f>IFERROR(VLOOKUP($B107,'Raw Stats'!$AK$3:$AZ$528,7,FALSE),0)</f>
        <v>5</v>
      </c>
      <c r="DJ107">
        <f>IFERROR(VLOOKUP($B107,'Raw Stats'!$AK$3:$AZ$528,8,FALSE),0)</f>
        <v>51</v>
      </c>
      <c r="DK107">
        <f>IFERROR(VLOOKUP($B107,'Raw Stats'!$AK$3:$AZ$528,9,FALSE),0)</f>
        <v>31</v>
      </c>
      <c r="DL107">
        <f>IFERROR(VLOOKUP($B107,'Raw Stats'!$AK$3:$AZ$528,10,FALSE),0)</f>
        <v>77</v>
      </c>
      <c r="DM107">
        <f>IFERROR(VLOOKUP($B107,'Raw Stats'!$AK$3:$AZ$528,11,FALSE)+VLOOKUP($B107,'Raw Stats'!$AK$3:$AZ$528,12,FALSE),0)</f>
        <v>11</v>
      </c>
      <c r="DN107">
        <f>IFERROR(VLOOKUP($B107,'Raw Stats'!$AK$3:$AZ$528,13,FALSE)+VLOOKUP($B107,'Raw Stats'!$AK$3:$AZ$528,14,FALSE),0)</f>
        <v>0</v>
      </c>
      <c r="DO107">
        <f>IFERROR(VLOOKUP($B107,'Raw Stats'!$AK$3:$AZ$528,15,FALSE),0)</f>
        <v>2</v>
      </c>
      <c r="DP107">
        <f>IFERROR(VLOOKUP($B107,'Raw Stats'!$AK$3:$AZ$528,16,FALSE),0)</f>
        <v>196</v>
      </c>
      <c r="DR107">
        <f>IFERROR(VLOOKUP($B107,'Raw Stats'!$S$3:$AH$528,3,FALSE),0)</f>
        <v>82</v>
      </c>
      <c r="DS107">
        <f>IFERROR(VLOOKUP($B107,'Raw Stats'!$S$3:$AH$528,4,FALSE),0)</f>
        <v>11</v>
      </c>
      <c r="DT107">
        <f>IFERROR(VLOOKUP($B107,'Raw Stats'!$S$3:$AH$528,5,FALSE),0)</f>
        <v>48</v>
      </c>
      <c r="DU107">
        <f>IFERROR(VLOOKUP($B107,'Raw Stats'!$S$3:$AH$528,6,FALSE),0)</f>
        <v>59</v>
      </c>
      <c r="DV107">
        <f>IFERROR(VLOOKUP($B107,'Raw Stats'!$S$3:$AH$528,7,FALSE),0)</f>
        <v>12</v>
      </c>
      <c r="DW107">
        <f>IFERROR(VLOOKUP($B107,'Raw Stats'!$S$3:$AH$528,8,FALSE),0)</f>
        <v>68</v>
      </c>
      <c r="DX107">
        <f>IFERROR(VLOOKUP($B107,'Raw Stats'!$S$3:$AH$528,9,FALSE),0)</f>
        <v>30</v>
      </c>
      <c r="DY107">
        <f>IFERROR(VLOOKUP($B107,'Raw Stats'!$S$3:$AH$528,10,FALSE),0)</f>
        <v>103</v>
      </c>
      <c r="DZ107">
        <f>IFERROR(VLOOKUP($B107,'Raw Stats'!$S$3:$AH$528,11,FALSE)+VLOOKUP($B107,'Raw Stats'!$S$3:$AH$528,12,FALSE),0)</f>
        <v>26</v>
      </c>
      <c r="EA107">
        <f>IFERROR(VLOOKUP($B107,'Raw Stats'!$S$3:$AH$528,13,FALSE)+VLOOKUP($B107,'Raw Stats'!$S$3:$AH$528,14,FALSE),0)</f>
        <v>1</v>
      </c>
      <c r="EB107">
        <f>IFERROR(VLOOKUP($B107,'Raw Stats'!$S$3:$AH$528,15,FALSE),0)</f>
        <v>0</v>
      </c>
      <c r="EC107">
        <f>IFERROR(VLOOKUP($B107,'Raw Stats'!$S$3:$AH$528,16,FALSE),0)</f>
        <v>199</v>
      </c>
    </row>
    <row r="108" spans="1:133" x14ac:dyDescent="0.2">
      <c r="A108" s="33">
        <f>IFERROR(VLOOKUP(B108,Sheet2!$W$1:$X$300,2,FALSE),301)</f>
        <v>190</v>
      </c>
      <c r="B108" t="s">
        <v>94</v>
      </c>
      <c r="C108">
        <f t="shared" si="5"/>
        <v>0.79605157869707588</v>
      </c>
      <c r="D108">
        <f t="shared" si="6"/>
        <v>1.0696132808949215</v>
      </c>
      <c r="E108">
        <f t="shared" si="7"/>
        <v>0.88463023564840171</v>
      </c>
      <c r="F108">
        <f t="shared" si="8"/>
        <v>0.85368673399435413</v>
      </c>
      <c r="G108">
        <f t="shared" si="9"/>
        <v>0.9189232259673904</v>
      </c>
      <c r="H108">
        <v>0.93</v>
      </c>
      <c r="J108">
        <f>BS108*'Value Calculations'!$D$3</f>
        <v>2.8541480003822652</v>
      </c>
      <c r="K108">
        <f>BT108*'Value Calculations'!$D$4</f>
        <v>7.8147048970715982</v>
      </c>
      <c r="L108">
        <f>BU108*'Value Calculations'!$D$5</f>
        <v>8.2254812566405686</v>
      </c>
      <c r="M108">
        <f>BV108*'Value Calculations'!$D$6</f>
        <v>0.87545452343553998</v>
      </c>
      <c r="N108">
        <f>BW108*'Value Calculations'!$D$7</f>
        <v>1.9334672952010417</v>
      </c>
      <c r="O108">
        <f>BX108*'Value Calculations'!$D$8</f>
        <v>2.5162008674788927</v>
      </c>
      <c r="P108">
        <f>BY108*'Value Calculations'!$D$9</f>
        <v>3.6526227127879851</v>
      </c>
      <c r="Q108">
        <f>BZ108*'Value Calculations'!$D$10</f>
        <v>2.9225317926096377</v>
      </c>
      <c r="R108">
        <f>CA108*'Value Calculations'!$D$11</f>
        <v>0.9907141480249374</v>
      </c>
      <c r="S108">
        <f>CB108*'Value Calculations'!$D$12</f>
        <v>0.81388273958941404</v>
      </c>
      <c r="T108">
        <f>CC108*'Value Calculations'!$D$13</f>
        <v>4.8152159655406868</v>
      </c>
      <c r="V108">
        <f>CF108*'Value Calculations'!$D$3</f>
        <v>7.7469731438947198</v>
      </c>
      <c r="W108">
        <f>CG108*'Value Calculations'!$D$4</f>
        <v>16.280635202232496</v>
      </c>
      <c r="X108">
        <f>CH108*'Value Calculations'!$D$5</f>
        <v>18.308329248651585</v>
      </c>
      <c r="Y108">
        <f>CI108*'Value Calculations'!$D$6</f>
        <v>4.8775323448551511</v>
      </c>
      <c r="Z108">
        <f>CJ108*'Value Calculations'!$D$7</f>
        <v>2.4607765575285985</v>
      </c>
      <c r="AA108">
        <f>CK108*'Value Calculations'!$D$8</f>
        <v>5.3918590017404844</v>
      </c>
      <c r="AB108">
        <f>CL108*'Value Calculations'!$D$9</f>
        <v>7.0533404109009368</v>
      </c>
      <c r="AC108">
        <f>CM108*'Value Calculations'!$D$10</f>
        <v>6.9410130074478893</v>
      </c>
      <c r="AD108">
        <f>CN108*'Value Calculations'!$D$11</f>
        <v>0</v>
      </c>
      <c r="AE108">
        <f>CO108*'Value Calculations'!$D$12</f>
        <v>4.883296437536484</v>
      </c>
      <c r="AF108">
        <f>CP108*'Value Calculations'!$D$13</f>
        <v>11.625307116805372</v>
      </c>
      <c r="AH108">
        <f>CS108*'Value Calculations'!$D$3</f>
        <v>4.0773542862603787</v>
      </c>
      <c r="AI108">
        <f>CT108*'Value Calculations'!$D$4</f>
        <v>7.4890921930269485</v>
      </c>
      <c r="AJ108">
        <f>CU108*'Value Calculations'!$D$5</f>
        <v>8.7561574667464104</v>
      </c>
      <c r="AK108">
        <f>CV108*'Value Calculations'!$D$6</f>
        <v>0.12506493191936285</v>
      </c>
      <c r="AL108">
        <f>CW108*'Value Calculations'!$D$7</f>
        <v>1.7576975410918561</v>
      </c>
      <c r="AM108">
        <f>CX108*'Value Calculations'!$D$8</f>
        <v>2.9475495876181315</v>
      </c>
      <c r="AN108">
        <f>CY108*'Value Calculations'!$D$9</f>
        <v>3.4007176981129517</v>
      </c>
      <c r="AO108">
        <f>CZ108*'Value Calculations'!$D$10</f>
        <v>2.5572153185334328</v>
      </c>
      <c r="AP108">
        <f>DA108*'Value Calculations'!$D$11</f>
        <v>0</v>
      </c>
      <c r="AQ108">
        <f>DB108*'Value Calculations'!$D$12</f>
        <v>4.0694136979470699</v>
      </c>
      <c r="AR108">
        <f>DC108*'Value Calculations'!$D$13</f>
        <v>6.3973583542183405</v>
      </c>
      <c r="AT108">
        <f>DF108*'Value Calculations'!$D$3</f>
        <v>9.3779148583988725</v>
      </c>
      <c r="AU108">
        <f>DG108*'Value Calculations'!$D$4</f>
        <v>12.698895457741347</v>
      </c>
      <c r="AV108">
        <f>DH108*'Value Calculations'!$D$5</f>
        <v>16.450962513281137</v>
      </c>
      <c r="AW108">
        <f>DI108*'Value Calculations'!$D$6</f>
        <v>-0.62532465959681427</v>
      </c>
      <c r="AX108">
        <f>DJ108*'Value Calculations'!$D$7</f>
        <v>3.1638555739653409</v>
      </c>
      <c r="AY108">
        <f>DK108*'Value Calculations'!$D$8</f>
        <v>4.9605102816012456</v>
      </c>
      <c r="AZ108">
        <f>DL108*'Value Calculations'!$D$9</f>
        <v>5.7938153375257695</v>
      </c>
      <c r="BA108">
        <f>DM108*'Value Calculations'!$D$10</f>
        <v>4.0184812148382516</v>
      </c>
      <c r="BB108">
        <f>DN108*'Value Calculations'!$D$11</f>
        <v>0</v>
      </c>
      <c r="BC108">
        <f>DO108*'Value Calculations'!$D$12</f>
        <v>1.6277654791788281</v>
      </c>
      <c r="BD108">
        <f>DP108*'Value Calculations'!$D$13</f>
        <v>9.9743759286199936</v>
      </c>
      <c r="BF108">
        <f>DS108*'Value Calculations'!$D$3</f>
        <v>5.300560572138493</v>
      </c>
      <c r="BG108">
        <f>DT108*'Value Calculations'!$D$4</f>
        <v>15.955022498187846</v>
      </c>
      <c r="BH108">
        <f>DU108*'Value Calculations'!$D$5</f>
        <v>16.450962513281137</v>
      </c>
      <c r="BI108">
        <f>DV108*'Value Calculations'!$D$6</f>
        <v>2.8764934341453454</v>
      </c>
      <c r="BJ108">
        <f>DW108*'Value Calculations'!$D$7</f>
        <v>2.4607765575285985</v>
      </c>
      <c r="BK108">
        <f>DX108*'Value Calculations'!$D$8</f>
        <v>4.0259213879662283</v>
      </c>
      <c r="BL108">
        <f>DY108*'Value Calculations'!$D$9</f>
        <v>5.0381002935006691</v>
      </c>
      <c r="BM108">
        <f>DZ108*'Value Calculations'!$D$10</f>
        <v>4.3837976889144565</v>
      </c>
      <c r="BN108">
        <f>EA108*'Value Calculations'!$D$11</f>
        <v>0</v>
      </c>
      <c r="BO108">
        <f>EB108*'Value Calculations'!$D$12</f>
        <v>1.6277654791788281</v>
      </c>
      <c r="BP108">
        <f>EC108*'Value Calculations'!$D$13</f>
        <v>10.799841522712683</v>
      </c>
      <c r="BR108">
        <f>IFERROR(VLOOKUP($B108,'Raw Stats'!$CM$3:$DC$884,3,FALSE),0)</f>
        <v>47</v>
      </c>
      <c r="BS108">
        <f>IFERROR(VLOOKUP($B108,'Raw Stats'!$CM$3:$DC$884,4,FALSE),0)</f>
        <v>7</v>
      </c>
      <c r="BT108">
        <f>IFERROR(VLOOKUP($B108,'Raw Stats'!$CM$3:$DC$884,5,FALSE),0)</f>
        <v>24</v>
      </c>
      <c r="BU108">
        <f>IFERROR(VLOOKUP($B108,'Raw Stats'!$CM$3:$DC$884,6,FALSE),0)</f>
        <v>31</v>
      </c>
      <c r="BV108">
        <f>IFERROR(VLOOKUP($B108,'Raw Stats'!$CM$3:$DC$884,7,FALSE),0)</f>
        <v>7</v>
      </c>
      <c r="BW108">
        <f>IFERROR(VLOOKUP($B108,'Raw Stats'!$CM$3:$DC$884,8,FALSE),0)</f>
        <v>22</v>
      </c>
      <c r="BX108">
        <f>IFERROR(VLOOKUP($B108,'Raw Stats'!$CM$3:$DC$884,9,FALSE),0)</f>
        <v>35</v>
      </c>
      <c r="BY108">
        <f>IFERROR(VLOOKUP($B108,'Raw Stats'!$CM$3:$DC$884,10,FALSE),0)</f>
        <v>29</v>
      </c>
      <c r="BZ108">
        <f>IFERROR(VLOOKUP($B108,'Raw Stats'!$CM$3:$DC$884,11,FALSE)+VLOOKUP($B108,'Raw Stats'!$CM$3:$DC$884,12,FALSE),0)</f>
        <v>8</v>
      </c>
      <c r="CA108">
        <f>IFERROR(VLOOKUP($B108,'Raw Stats'!$CM$3:$DC$884,13,FALSE)+VLOOKUP($B108,'Raw Stats'!$CM$3:$DC$884,14,FALSE),0)</f>
        <v>1</v>
      </c>
      <c r="CB108">
        <f>IFERROR(VLOOKUP($B108,'Raw Stats'!$CM$3:$DC$884,15,FALSE),0)</f>
        <v>1</v>
      </c>
      <c r="CC108">
        <f>IFERROR(VLOOKUP($B108,'Raw Stats'!$CM$3:$DC$884,16,FALSE),0)</f>
        <v>70</v>
      </c>
      <c r="CE108">
        <f>IFERROR(VLOOKUP($B108,'Raw Stats'!$BU$3:$CJ$528,3,FALSE),0)</f>
        <v>80</v>
      </c>
      <c r="CF108">
        <f>IFERROR(VLOOKUP($B108,'Raw Stats'!$BU$3:$CJ$528,4,FALSE),0)</f>
        <v>19</v>
      </c>
      <c r="CG108">
        <f>IFERROR(VLOOKUP($B108,'Raw Stats'!$BU$3:$CJ$5288,5,FALSE),0)</f>
        <v>50</v>
      </c>
      <c r="CH108">
        <f>IFERROR(VLOOKUP($B108,'Raw Stats'!$BU$3:$CJ$528,6,FALSE),0)</f>
        <v>69</v>
      </c>
      <c r="CI108">
        <f>IFERROR(VLOOKUP($B108,'Raw Stats'!$BU$3:$CJ$528,7,FALSE),0)</f>
        <v>39</v>
      </c>
      <c r="CJ108">
        <f>IFERROR(VLOOKUP($B108,'Raw Stats'!$BU$3:$CJ$528,8,FALSE),0)</f>
        <v>28</v>
      </c>
      <c r="CK108">
        <f>IFERROR(VLOOKUP($B108,'Raw Stats'!$BU$3:$CJ$528,9,FALSE),0)</f>
        <v>75</v>
      </c>
      <c r="CL108">
        <f>IFERROR(VLOOKUP($B108,'Raw Stats'!$BU$3:$CJ$528,10,FALSE),0)</f>
        <v>56</v>
      </c>
      <c r="CM108">
        <f>IFERROR(VLOOKUP($B108,'Raw Stats'!$BU$3:$CJ$528,11,FALSE)+VLOOKUP($B108,'Raw Stats'!$BU$3:$CJ$528,12,FALSE),0)</f>
        <v>19</v>
      </c>
      <c r="CN108">
        <f>IFERROR(VLOOKUP($B108,'Raw Stats'!$BU$3:$CJ$528,13,FALSE)+VLOOKUP($B108,'Raw Stats'!$BU$3:$CJ$528,14,FALSE),0)</f>
        <v>0</v>
      </c>
      <c r="CO108">
        <f>IFERROR(VLOOKUP($B108,'Raw Stats'!$BU$3:$CJ$528,15,FALSE),0)</f>
        <v>6</v>
      </c>
      <c r="CP108">
        <f>IFERROR(VLOOKUP($B108,'Raw Stats'!$BU$3:$CJ$528,16,FALSE),0)</f>
        <v>169</v>
      </c>
      <c r="CR108">
        <f>IFERROR(VLOOKUP($B108,'Raw Stats'!$BC$3:$BR$528,3,FALSE),0)</f>
        <v>47</v>
      </c>
      <c r="CS108">
        <f>IFERROR(VLOOKUP($B108,'Raw Stats'!$BC$3:$BR$528,4,FALSE),0)</f>
        <v>10</v>
      </c>
      <c r="CT108">
        <f>IFERROR(VLOOKUP($B108,'Raw Stats'!$BC$3:$BR$5288,5,FALSE),0)</f>
        <v>23</v>
      </c>
      <c r="CU108">
        <f>IFERROR(VLOOKUP($B108,'Raw Stats'!$BC$3:$BR$52888,6,FALSE),0)</f>
        <v>33</v>
      </c>
      <c r="CV108">
        <f>IFERROR(VLOOKUP($B108,'Raw Stats'!$BC$3:$BR$5288,7,FALSE),0)</f>
        <v>1</v>
      </c>
      <c r="CW108">
        <f>IFERROR(VLOOKUP($B108,'Raw Stats'!$BC$3:$BR$5288,8,FALSE),0)</f>
        <v>20</v>
      </c>
      <c r="CX108">
        <f>IFERROR(VLOOKUP($B108,'Raw Stats'!$BC$3:$BR$5288,9,FALSE),0)</f>
        <v>41</v>
      </c>
      <c r="CY108">
        <f>IFERROR(VLOOKUP($B108,'Raw Stats'!$BC$3:$BR$5288,10,FALSE),0)</f>
        <v>27</v>
      </c>
      <c r="CZ108">
        <f>IFERROR(VLOOKUP($B108,'Raw Stats'!$BC$3:$BR$5288,11,FALSE)+VLOOKUP($B108,'Raw Stats'!$BC$3:$BR$5288,12,FALSE),0)</f>
        <v>7</v>
      </c>
      <c r="DA108">
        <f>IFERROR(VLOOKUP($B108,'Raw Stats'!$BC$3:$BR$5288,13,FALSE)+VLOOKUP($B108,'Raw Stats'!$BC$3:$BR$5288,14,FALSE),0)</f>
        <v>0</v>
      </c>
      <c r="DB108">
        <f>IFERROR(VLOOKUP($B108,'Raw Stats'!$BC$3:$BR$5288,15,FALSE),0)</f>
        <v>5</v>
      </c>
      <c r="DC108">
        <f>IFERROR(VLOOKUP($B108,'Raw Stats'!$BC$3:$BR$5288,16,FALSE),0)</f>
        <v>93</v>
      </c>
      <c r="DE108">
        <f>IFERROR(VLOOKUP($B108,'Raw Stats'!$AK$3:$AZ$528,3,FALSE),0)</f>
        <v>79</v>
      </c>
      <c r="DF108">
        <f>IFERROR(VLOOKUP($B108,'Raw Stats'!$AK$3:$AZ$528,4,FALSE),0)</f>
        <v>23</v>
      </c>
      <c r="DG108">
        <f>IFERROR(VLOOKUP($B108,'Raw Stats'!$AK$3:$AZ$528,5,FALSE),0)</f>
        <v>39</v>
      </c>
      <c r="DH108">
        <f>IFERROR(VLOOKUP($B108,'Raw Stats'!$AK$3:$AZ$528,6,FALSE),0)</f>
        <v>62</v>
      </c>
      <c r="DI108">
        <f>IFERROR(VLOOKUP($B108,'Raw Stats'!$AK$3:$AZ$528,7,FALSE),0)</f>
        <v>-5</v>
      </c>
      <c r="DJ108">
        <f>IFERROR(VLOOKUP($B108,'Raw Stats'!$AK$3:$AZ$528,8,FALSE),0)</f>
        <v>36</v>
      </c>
      <c r="DK108">
        <f>IFERROR(VLOOKUP($B108,'Raw Stats'!$AK$3:$AZ$528,9,FALSE),0)</f>
        <v>69</v>
      </c>
      <c r="DL108">
        <f>IFERROR(VLOOKUP($B108,'Raw Stats'!$AK$3:$AZ$528,10,FALSE),0)</f>
        <v>46</v>
      </c>
      <c r="DM108">
        <f>IFERROR(VLOOKUP($B108,'Raw Stats'!$AK$3:$AZ$528,11,FALSE)+VLOOKUP($B108,'Raw Stats'!$AK$3:$AZ$528,12,FALSE),0)</f>
        <v>11</v>
      </c>
      <c r="DN108">
        <f>IFERROR(VLOOKUP($B108,'Raw Stats'!$AK$3:$AZ$528,13,FALSE)+VLOOKUP($B108,'Raw Stats'!$AK$3:$AZ$528,14,FALSE),0)</f>
        <v>0</v>
      </c>
      <c r="DO108">
        <f>IFERROR(VLOOKUP($B108,'Raw Stats'!$AK$3:$AZ$528,15,FALSE),0)</f>
        <v>2</v>
      </c>
      <c r="DP108">
        <f>IFERROR(VLOOKUP($B108,'Raw Stats'!$AK$3:$AZ$528,16,FALSE),0)</f>
        <v>145</v>
      </c>
      <c r="DR108">
        <f>IFERROR(VLOOKUP($B108,'Raw Stats'!$S$3:$AH$528,3,FALSE),0)</f>
        <v>75</v>
      </c>
      <c r="DS108">
        <f>IFERROR(VLOOKUP($B108,'Raw Stats'!$S$3:$AH$528,4,FALSE),0)</f>
        <v>13</v>
      </c>
      <c r="DT108">
        <f>IFERROR(VLOOKUP($B108,'Raw Stats'!$S$3:$AH$528,5,FALSE),0)</f>
        <v>49</v>
      </c>
      <c r="DU108">
        <f>IFERROR(VLOOKUP($B108,'Raw Stats'!$S$3:$AH$528,6,FALSE),0)</f>
        <v>62</v>
      </c>
      <c r="DV108">
        <f>IFERROR(VLOOKUP($B108,'Raw Stats'!$S$3:$AH$528,7,FALSE),0)</f>
        <v>23</v>
      </c>
      <c r="DW108">
        <f>IFERROR(VLOOKUP($B108,'Raw Stats'!$S$3:$AH$528,8,FALSE),0)</f>
        <v>28</v>
      </c>
      <c r="DX108">
        <f>IFERROR(VLOOKUP($B108,'Raw Stats'!$S$3:$AH$528,9,FALSE),0)</f>
        <v>56</v>
      </c>
      <c r="DY108">
        <f>IFERROR(VLOOKUP($B108,'Raw Stats'!$S$3:$AH$528,10,FALSE),0)</f>
        <v>40</v>
      </c>
      <c r="DZ108">
        <f>IFERROR(VLOOKUP($B108,'Raw Stats'!$S$3:$AH$528,11,FALSE)+VLOOKUP($B108,'Raw Stats'!$S$3:$AH$528,12,FALSE),0)</f>
        <v>12</v>
      </c>
      <c r="EA108">
        <f>IFERROR(VLOOKUP($B108,'Raw Stats'!$S$3:$AH$528,13,FALSE)+VLOOKUP($B108,'Raw Stats'!$S$3:$AH$528,14,FALSE),0)</f>
        <v>0</v>
      </c>
      <c r="EB108">
        <f>IFERROR(VLOOKUP($B108,'Raw Stats'!$S$3:$AH$528,15,FALSE),0)</f>
        <v>2</v>
      </c>
      <c r="EC108">
        <f>IFERROR(VLOOKUP($B108,'Raw Stats'!$S$3:$AH$528,16,FALSE),0)</f>
        <v>157</v>
      </c>
    </row>
    <row r="109" spans="1:133" x14ac:dyDescent="0.2">
      <c r="A109" s="33">
        <f>IFERROR(VLOOKUP(B109,Sheet2!$W$1:$X$300,2,FALSE),301)</f>
        <v>160</v>
      </c>
      <c r="B109" t="s">
        <v>110</v>
      </c>
      <c r="C109">
        <f t="shared" si="5"/>
        <v>0.7566739476028318</v>
      </c>
      <c r="D109">
        <f t="shared" si="6"/>
        <v>0.92394212812919851</v>
      </c>
      <c r="E109">
        <f t="shared" si="7"/>
        <v>0.73402179758924391</v>
      </c>
      <c r="F109">
        <f t="shared" si="8"/>
        <v>0.82206704996814373</v>
      </c>
      <c r="G109">
        <f t="shared" si="9"/>
        <v>0.49062643317116672</v>
      </c>
      <c r="H109">
        <v>0.93</v>
      </c>
      <c r="J109">
        <f>BS109*'Value Calculations'!$D$3</f>
        <v>6.9315022866426439</v>
      </c>
      <c r="K109">
        <f>BT109*'Value Calculations'!$D$4</f>
        <v>12.373282753696698</v>
      </c>
      <c r="L109">
        <f>BU109*'Value Calculations'!$D$5</f>
        <v>14.593595777910686</v>
      </c>
      <c r="M109">
        <f>BV109*'Value Calculations'!$D$6</f>
        <v>-0.62532465959681427</v>
      </c>
      <c r="N109">
        <f>BW109*'Value Calculations'!$D$7</f>
        <v>1.0546185246551136</v>
      </c>
      <c r="O109">
        <f>BX109*'Value Calculations'!$D$8</f>
        <v>2.7318752275485121</v>
      </c>
      <c r="P109">
        <f>BY109*'Value Calculations'!$D$9</f>
        <v>6.0457203522008029</v>
      </c>
      <c r="Q109">
        <f>BZ109*'Value Calculations'!$D$10</f>
        <v>4.3837976889144565</v>
      </c>
      <c r="R109">
        <f>CA109*'Value Calculations'!$D$11</f>
        <v>1.9814282960498748</v>
      </c>
      <c r="S109">
        <f>CB109*'Value Calculations'!$D$12</f>
        <v>0.81388273958941404</v>
      </c>
      <c r="T109">
        <f>CC109*'Value Calculations'!$D$13</f>
        <v>11.762884715820821</v>
      </c>
      <c r="V109">
        <f>CF109*'Value Calculations'!$D$3</f>
        <v>11.416592001529061</v>
      </c>
      <c r="W109">
        <f>CG109*'Value Calculations'!$D$4</f>
        <v>11.722057345607396</v>
      </c>
      <c r="X109">
        <f>CH109*'Value Calculations'!$D$5</f>
        <v>16.981638723386979</v>
      </c>
      <c r="Y109">
        <f>CI109*'Value Calculations'!$D$6</f>
        <v>-0.12506493191936285</v>
      </c>
      <c r="Z109">
        <f>CJ109*'Value Calculations'!$D$7</f>
        <v>0.17576975410918561</v>
      </c>
      <c r="AA109">
        <f>CK109*'Value Calculations'!$D$8</f>
        <v>1.5816119738438754</v>
      </c>
      <c r="AB109">
        <f>CL109*'Value Calculations'!$D$9</f>
        <v>5.4159578155132193</v>
      </c>
      <c r="AC109">
        <f>CM109*'Value Calculations'!$D$10</f>
        <v>8.0369624296765032</v>
      </c>
      <c r="AD109">
        <f>CN109*'Value Calculations'!$D$11</f>
        <v>0</v>
      </c>
      <c r="AE109">
        <f>CO109*'Value Calculations'!$D$12</f>
        <v>4.883296437536484</v>
      </c>
      <c r="AF109">
        <f>CP109*'Value Calculations'!$D$13</f>
        <v>13.826548701052543</v>
      </c>
      <c r="AH109">
        <f>CS109*'Value Calculations'!$D$3</f>
        <v>2.4464125717562273</v>
      </c>
      <c r="AI109">
        <f>CT109*'Value Calculations'!$D$4</f>
        <v>4.5585778566250994</v>
      </c>
      <c r="AJ109">
        <f>CU109*'Value Calculations'!$D$5</f>
        <v>5.3067621010584309</v>
      </c>
      <c r="AK109">
        <f>CV109*'Value Calculations'!$D$6</f>
        <v>-0.37519479575808856</v>
      </c>
      <c r="AL109">
        <f>CW109*'Value Calculations'!$D$7</f>
        <v>0.35153950821837121</v>
      </c>
      <c r="AM109">
        <f>CX109*'Value Calculations'!$D$8</f>
        <v>0.50324017349577854</v>
      </c>
      <c r="AN109">
        <f>CY109*'Value Calculations'!$D$9</f>
        <v>1.7633351027252342</v>
      </c>
      <c r="AO109">
        <f>CZ109*'Value Calculations'!$D$10</f>
        <v>2.1918988444572283</v>
      </c>
      <c r="AP109">
        <f>DA109*'Value Calculations'!$D$11</f>
        <v>0</v>
      </c>
      <c r="AQ109">
        <f>DB109*'Value Calculations'!$D$12</f>
        <v>0</v>
      </c>
      <c r="AR109">
        <f>DC109*'Value Calculations'!$D$13</f>
        <v>4.5400607675097904</v>
      </c>
      <c r="AT109">
        <f>DF109*'Value Calculations'!$D$3</f>
        <v>7.3392377152686823</v>
      </c>
      <c r="AU109">
        <f>DG109*'Value Calculations'!$D$4</f>
        <v>12.047670049652048</v>
      </c>
      <c r="AV109">
        <f>DH109*'Value Calculations'!$D$5</f>
        <v>14.593595777910686</v>
      </c>
      <c r="AW109">
        <f>DI109*'Value Calculations'!$D$6</f>
        <v>-0.12506493191936285</v>
      </c>
      <c r="AX109">
        <f>DJ109*'Value Calculations'!$D$7</f>
        <v>1.0546185246551136</v>
      </c>
      <c r="AY109">
        <f>DK109*'Value Calculations'!$D$8</f>
        <v>4.4572701081054671</v>
      </c>
      <c r="AZ109">
        <f>DL109*'Value Calculations'!$D$9</f>
        <v>6.2976253668758364</v>
      </c>
      <c r="BA109">
        <f>DM109*'Value Calculations'!$D$10</f>
        <v>5.4797471111430704</v>
      </c>
      <c r="BB109">
        <f>DN109*'Value Calculations'!$D$11</f>
        <v>0</v>
      </c>
      <c r="BC109">
        <f>DO109*'Value Calculations'!$D$12</f>
        <v>2.441648218768242</v>
      </c>
      <c r="BD109">
        <f>DP109*'Value Calculations'!$D$13</f>
        <v>13.001083106959854</v>
      </c>
      <c r="BF109">
        <f>DS109*'Value Calculations'!$D$3</f>
        <v>5.300560572138493</v>
      </c>
      <c r="BG109">
        <f>DT109*'Value Calculations'!$D$4</f>
        <v>4.2329651525804488</v>
      </c>
      <c r="BH109">
        <f>DU109*'Value Calculations'!$D$5</f>
        <v>6.8987907313759607</v>
      </c>
      <c r="BI109">
        <f>DV109*'Value Calculations'!$D$6</f>
        <v>-0.87545452343553998</v>
      </c>
      <c r="BJ109">
        <f>DW109*'Value Calculations'!$D$7</f>
        <v>1.4061580328734848</v>
      </c>
      <c r="BK109">
        <f>DX109*'Value Calculations'!$D$8</f>
        <v>3.810247027896609</v>
      </c>
      <c r="BL109">
        <f>DY109*'Value Calculations'!$D$9</f>
        <v>3.9045277274630186</v>
      </c>
      <c r="BM109">
        <f>DZ109*'Value Calculations'!$D$10</f>
        <v>1.4612658963048188</v>
      </c>
      <c r="BN109">
        <f>EA109*'Value Calculations'!$D$11</f>
        <v>1.9814282960498748</v>
      </c>
      <c r="BO109">
        <f>EB109*'Value Calculations'!$D$12</f>
        <v>0</v>
      </c>
      <c r="BP109">
        <f>EC109*'Value Calculations'!$D$13</f>
        <v>8.1858671414191679</v>
      </c>
      <c r="BR109">
        <f>IFERROR(VLOOKUP($B109,'Raw Stats'!$CM$3:$DC$884,3,FALSE),0)</f>
        <v>82</v>
      </c>
      <c r="BS109">
        <f>IFERROR(VLOOKUP($B109,'Raw Stats'!$CM$3:$DC$884,4,FALSE),0)</f>
        <v>17</v>
      </c>
      <c r="BT109">
        <f>IFERROR(VLOOKUP($B109,'Raw Stats'!$CM$3:$DC$884,5,FALSE),0)</f>
        <v>38</v>
      </c>
      <c r="BU109">
        <f>IFERROR(VLOOKUP($B109,'Raw Stats'!$CM$3:$DC$884,6,FALSE),0)</f>
        <v>55</v>
      </c>
      <c r="BV109">
        <f>IFERROR(VLOOKUP($B109,'Raw Stats'!$CM$3:$DC$884,7,FALSE),0)</f>
        <v>-5</v>
      </c>
      <c r="BW109">
        <f>IFERROR(VLOOKUP($B109,'Raw Stats'!$CM$3:$DC$884,8,FALSE),0)</f>
        <v>12</v>
      </c>
      <c r="BX109">
        <f>IFERROR(VLOOKUP($B109,'Raw Stats'!$CM$3:$DC$884,9,FALSE),0)</f>
        <v>38</v>
      </c>
      <c r="BY109">
        <f>IFERROR(VLOOKUP($B109,'Raw Stats'!$CM$3:$DC$884,10,FALSE),0)</f>
        <v>48</v>
      </c>
      <c r="BZ109">
        <f>IFERROR(VLOOKUP($B109,'Raw Stats'!$CM$3:$DC$884,11,FALSE)+VLOOKUP($B109,'Raw Stats'!$CM$3:$DC$884,12,FALSE),0)</f>
        <v>12</v>
      </c>
      <c r="CA109">
        <f>IFERROR(VLOOKUP($B109,'Raw Stats'!$CM$3:$DC$884,13,FALSE)+VLOOKUP($B109,'Raw Stats'!$CM$3:$DC$884,14,FALSE),0)</f>
        <v>2</v>
      </c>
      <c r="CB109">
        <f>IFERROR(VLOOKUP($B109,'Raw Stats'!$CM$3:$DC$884,15,FALSE),0)</f>
        <v>1</v>
      </c>
      <c r="CC109">
        <f>IFERROR(VLOOKUP($B109,'Raw Stats'!$CM$3:$DC$884,16,FALSE),0)</f>
        <v>171</v>
      </c>
      <c r="CE109">
        <f>IFERROR(VLOOKUP($B109,'Raw Stats'!$BU$3:$CJ$528,3,FALSE),0)</f>
        <v>80</v>
      </c>
      <c r="CF109">
        <f>IFERROR(VLOOKUP($B109,'Raw Stats'!$BU$3:$CJ$528,4,FALSE),0)</f>
        <v>28</v>
      </c>
      <c r="CG109">
        <f>IFERROR(VLOOKUP($B109,'Raw Stats'!$BU$3:$CJ$5288,5,FALSE),0)</f>
        <v>36</v>
      </c>
      <c r="CH109">
        <f>IFERROR(VLOOKUP($B109,'Raw Stats'!$BU$3:$CJ$528,6,FALSE),0)</f>
        <v>64</v>
      </c>
      <c r="CI109">
        <f>IFERROR(VLOOKUP($B109,'Raw Stats'!$BU$3:$CJ$528,7,FALSE),0)</f>
        <v>-1</v>
      </c>
      <c r="CJ109">
        <f>IFERROR(VLOOKUP($B109,'Raw Stats'!$BU$3:$CJ$528,8,FALSE),0)</f>
        <v>2</v>
      </c>
      <c r="CK109">
        <f>IFERROR(VLOOKUP($B109,'Raw Stats'!$BU$3:$CJ$528,9,FALSE),0)</f>
        <v>22</v>
      </c>
      <c r="CL109">
        <f>IFERROR(VLOOKUP($B109,'Raw Stats'!$BU$3:$CJ$528,10,FALSE),0)</f>
        <v>43</v>
      </c>
      <c r="CM109">
        <f>IFERROR(VLOOKUP($B109,'Raw Stats'!$BU$3:$CJ$528,11,FALSE)+VLOOKUP($B109,'Raw Stats'!$BU$3:$CJ$528,12,FALSE),0)</f>
        <v>22</v>
      </c>
      <c r="CN109">
        <f>IFERROR(VLOOKUP($B109,'Raw Stats'!$BU$3:$CJ$528,13,FALSE)+VLOOKUP($B109,'Raw Stats'!$BU$3:$CJ$528,14,FALSE),0)</f>
        <v>0</v>
      </c>
      <c r="CO109">
        <f>IFERROR(VLOOKUP($B109,'Raw Stats'!$BU$3:$CJ$528,15,FALSE),0)</f>
        <v>6</v>
      </c>
      <c r="CP109">
        <f>IFERROR(VLOOKUP($B109,'Raw Stats'!$BU$3:$CJ$528,16,FALSE),0)</f>
        <v>201</v>
      </c>
      <c r="CR109">
        <f>IFERROR(VLOOKUP($B109,'Raw Stats'!$BC$3:$BR$528,3,FALSE),0)</f>
        <v>29</v>
      </c>
      <c r="CS109">
        <f>IFERROR(VLOOKUP($B109,'Raw Stats'!$BC$3:$BR$528,4,FALSE),0)</f>
        <v>6</v>
      </c>
      <c r="CT109">
        <f>IFERROR(VLOOKUP($B109,'Raw Stats'!$BC$3:$BR$5288,5,FALSE),0)</f>
        <v>14</v>
      </c>
      <c r="CU109">
        <f>IFERROR(VLOOKUP($B109,'Raw Stats'!$BC$3:$BR$52888,6,FALSE),0)</f>
        <v>20</v>
      </c>
      <c r="CV109">
        <f>IFERROR(VLOOKUP($B109,'Raw Stats'!$BC$3:$BR$5288,7,FALSE),0)</f>
        <v>-3</v>
      </c>
      <c r="CW109">
        <f>IFERROR(VLOOKUP($B109,'Raw Stats'!$BC$3:$BR$5288,8,FALSE),0)</f>
        <v>4</v>
      </c>
      <c r="CX109">
        <f>IFERROR(VLOOKUP($B109,'Raw Stats'!$BC$3:$BR$5288,9,FALSE),0)</f>
        <v>7</v>
      </c>
      <c r="CY109">
        <f>IFERROR(VLOOKUP($B109,'Raw Stats'!$BC$3:$BR$5288,10,FALSE),0)</f>
        <v>14</v>
      </c>
      <c r="CZ109">
        <f>IFERROR(VLOOKUP($B109,'Raw Stats'!$BC$3:$BR$5288,11,FALSE)+VLOOKUP($B109,'Raw Stats'!$BC$3:$BR$5288,12,FALSE),0)</f>
        <v>6</v>
      </c>
      <c r="DA109">
        <f>IFERROR(VLOOKUP($B109,'Raw Stats'!$BC$3:$BR$5288,13,FALSE)+VLOOKUP($B109,'Raw Stats'!$BC$3:$BR$5288,14,FALSE),0)</f>
        <v>0</v>
      </c>
      <c r="DB109">
        <f>IFERROR(VLOOKUP($B109,'Raw Stats'!$BC$3:$BR$5288,15,FALSE),0)</f>
        <v>0</v>
      </c>
      <c r="DC109">
        <f>IFERROR(VLOOKUP($B109,'Raw Stats'!$BC$3:$BR$5288,16,FALSE),0)</f>
        <v>66</v>
      </c>
      <c r="DE109">
        <f>IFERROR(VLOOKUP($B109,'Raw Stats'!$AK$3:$AZ$528,3,FALSE),0)</f>
        <v>81</v>
      </c>
      <c r="DF109">
        <f>IFERROR(VLOOKUP($B109,'Raw Stats'!$AK$3:$AZ$528,4,FALSE),0)</f>
        <v>18</v>
      </c>
      <c r="DG109">
        <f>IFERROR(VLOOKUP($B109,'Raw Stats'!$AK$3:$AZ$528,5,FALSE),0)</f>
        <v>37</v>
      </c>
      <c r="DH109">
        <f>IFERROR(VLOOKUP($B109,'Raw Stats'!$AK$3:$AZ$528,6,FALSE),0)</f>
        <v>55</v>
      </c>
      <c r="DI109">
        <f>IFERROR(VLOOKUP($B109,'Raw Stats'!$AK$3:$AZ$528,7,FALSE),0)</f>
        <v>-1</v>
      </c>
      <c r="DJ109">
        <f>IFERROR(VLOOKUP($B109,'Raw Stats'!$AK$3:$AZ$528,8,FALSE),0)</f>
        <v>12</v>
      </c>
      <c r="DK109">
        <f>IFERROR(VLOOKUP($B109,'Raw Stats'!$AK$3:$AZ$528,9,FALSE),0)</f>
        <v>62</v>
      </c>
      <c r="DL109">
        <f>IFERROR(VLOOKUP($B109,'Raw Stats'!$AK$3:$AZ$528,10,FALSE),0)</f>
        <v>50</v>
      </c>
      <c r="DM109">
        <f>IFERROR(VLOOKUP($B109,'Raw Stats'!$AK$3:$AZ$528,11,FALSE)+VLOOKUP($B109,'Raw Stats'!$AK$3:$AZ$528,12,FALSE),0)</f>
        <v>15</v>
      </c>
      <c r="DN109">
        <f>IFERROR(VLOOKUP($B109,'Raw Stats'!$AK$3:$AZ$528,13,FALSE)+VLOOKUP($B109,'Raw Stats'!$AK$3:$AZ$528,14,FALSE),0)</f>
        <v>0</v>
      </c>
      <c r="DO109">
        <f>IFERROR(VLOOKUP($B109,'Raw Stats'!$AK$3:$AZ$528,15,FALSE),0)</f>
        <v>3</v>
      </c>
      <c r="DP109">
        <f>IFERROR(VLOOKUP($B109,'Raw Stats'!$AK$3:$AZ$528,16,FALSE),0)</f>
        <v>189</v>
      </c>
      <c r="DR109">
        <f>IFERROR(VLOOKUP($B109,'Raw Stats'!$S$3:$AH$528,3,FALSE),0)</f>
        <v>74</v>
      </c>
      <c r="DS109">
        <f>IFERROR(VLOOKUP($B109,'Raw Stats'!$S$3:$AH$528,4,FALSE),0)</f>
        <v>13</v>
      </c>
      <c r="DT109">
        <f>IFERROR(VLOOKUP($B109,'Raw Stats'!$S$3:$AH$528,5,FALSE),0)</f>
        <v>13</v>
      </c>
      <c r="DU109">
        <f>IFERROR(VLOOKUP($B109,'Raw Stats'!$S$3:$AH$528,6,FALSE),0)</f>
        <v>26</v>
      </c>
      <c r="DV109">
        <f>IFERROR(VLOOKUP($B109,'Raw Stats'!$S$3:$AH$528,7,FALSE),0)</f>
        <v>-7</v>
      </c>
      <c r="DW109">
        <f>IFERROR(VLOOKUP($B109,'Raw Stats'!$S$3:$AH$528,8,FALSE),0)</f>
        <v>16</v>
      </c>
      <c r="DX109">
        <f>IFERROR(VLOOKUP($B109,'Raw Stats'!$S$3:$AH$528,9,FALSE),0)</f>
        <v>53</v>
      </c>
      <c r="DY109">
        <f>IFERROR(VLOOKUP($B109,'Raw Stats'!$S$3:$AH$528,10,FALSE),0)</f>
        <v>31</v>
      </c>
      <c r="DZ109">
        <f>IFERROR(VLOOKUP($B109,'Raw Stats'!$S$3:$AH$528,11,FALSE)+VLOOKUP($B109,'Raw Stats'!$S$3:$AH$528,12,FALSE),0)</f>
        <v>4</v>
      </c>
      <c r="EA109">
        <f>IFERROR(VLOOKUP($B109,'Raw Stats'!$S$3:$AH$528,13,FALSE)+VLOOKUP($B109,'Raw Stats'!$S$3:$AH$528,14,FALSE),0)</f>
        <v>2</v>
      </c>
      <c r="EB109">
        <f>IFERROR(VLOOKUP($B109,'Raw Stats'!$S$3:$AH$528,15,FALSE),0)</f>
        <v>0</v>
      </c>
      <c r="EC109">
        <f>IFERROR(VLOOKUP($B109,'Raw Stats'!$S$3:$AH$528,16,FALSE),0)</f>
        <v>119</v>
      </c>
    </row>
    <row r="110" spans="1:133" x14ac:dyDescent="0.2">
      <c r="A110" s="33">
        <f>IFERROR(VLOOKUP(B110,Sheet2!$W$1:$X$300,2,FALSE),301)</f>
        <v>178</v>
      </c>
      <c r="B110" t="s">
        <v>76</v>
      </c>
      <c r="C110">
        <f t="shared" si="5"/>
        <v>0.75659219997184513</v>
      </c>
      <c r="D110">
        <f t="shared" si="6"/>
        <v>0.96476693396213675</v>
      </c>
      <c r="E110">
        <f t="shared" si="7"/>
        <v>0.70616922682847338</v>
      </c>
      <c r="F110">
        <f t="shared" si="8"/>
        <v>0.91318381937106585</v>
      </c>
      <c r="G110">
        <f t="shared" si="9"/>
        <v>0</v>
      </c>
      <c r="H110">
        <v>0.93</v>
      </c>
      <c r="J110">
        <f>BS110*'Value Calculations'!$D$3</f>
        <v>6.9315022866426439</v>
      </c>
      <c r="K110">
        <f>BT110*'Value Calculations'!$D$4</f>
        <v>7.8147048970715982</v>
      </c>
      <c r="L110">
        <f>BU110*'Value Calculations'!$D$5</f>
        <v>10.878862307169783</v>
      </c>
      <c r="M110">
        <f>BV110*'Value Calculations'!$D$6</f>
        <v>-3.1266232979840716</v>
      </c>
      <c r="N110">
        <f>BW110*'Value Calculations'!$D$7</f>
        <v>5.4488623773847538</v>
      </c>
      <c r="O110">
        <f>BX110*'Value Calculations'!$D$8</f>
        <v>12.293438523968305</v>
      </c>
      <c r="P110">
        <f>BY110*'Value Calculations'!$D$9</f>
        <v>2.6450026540878513</v>
      </c>
      <c r="Q110">
        <f>BZ110*'Value Calculations'!$D$10</f>
        <v>3.2878482666858426</v>
      </c>
      <c r="R110">
        <f>CA110*'Value Calculations'!$D$11</f>
        <v>0</v>
      </c>
      <c r="S110">
        <f>CB110*'Value Calculations'!$D$12</f>
        <v>1.6277654791788281</v>
      </c>
      <c r="T110">
        <f>CC110*'Value Calculations'!$D$13</f>
        <v>13.482604703513923</v>
      </c>
      <c r="V110">
        <f>CF110*'Value Calculations'!$D$3</f>
        <v>11.416592001529061</v>
      </c>
      <c r="W110">
        <f>CG110*'Value Calculations'!$D$4</f>
        <v>9.4427684172948485</v>
      </c>
      <c r="X110">
        <f>CH110*'Value Calculations'!$D$5</f>
        <v>15.124271988016528</v>
      </c>
      <c r="Y110">
        <f>CI110*'Value Calculations'!$D$6</f>
        <v>-2.0010389107098057</v>
      </c>
      <c r="Z110">
        <f>CJ110*'Value Calculations'!$D$7</f>
        <v>7.9096389349133522</v>
      </c>
      <c r="AA110">
        <f>CK110*'Value Calculations'!$D$8</f>
        <v>8.3394085893586158</v>
      </c>
      <c r="AB110">
        <f>CL110*'Value Calculations'!$D$9</f>
        <v>2.5190501467503346</v>
      </c>
      <c r="AC110">
        <f>CM110*'Value Calculations'!$D$10</f>
        <v>4.7491141629906615</v>
      </c>
      <c r="AD110">
        <f>CN110*'Value Calculations'!$D$11</f>
        <v>0.9907141480249374</v>
      </c>
      <c r="AE110">
        <f>CO110*'Value Calculations'!$D$12</f>
        <v>1.6277654791788281</v>
      </c>
      <c r="AF110">
        <f>CP110*'Value Calculations'!$D$13</f>
        <v>15.133535891699301</v>
      </c>
      <c r="AH110">
        <f>CS110*'Value Calculations'!$D$3</f>
        <v>4.0773542862603787</v>
      </c>
      <c r="AI110">
        <f>CT110*'Value Calculations'!$D$4</f>
        <v>4.8841905606697491</v>
      </c>
      <c r="AJ110">
        <f>CU110*'Value Calculations'!$D$5</f>
        <v>6.6334526263230389</v>
      </c>
      <c r="AK110">
        <f>CV110*'Value Calculations'!$D$6</f>
        <v>0</v>
      </c>
      <c r="AL110">
        <f>CW110*'Value Calculations'!$D$7</f>
        <v>3.8669345904020833</v>
      </c>
      <c r="AM110">
        <f>CX110*'Value Calculations'!$D$8</f>
        <v>3.45078976111391</v>
      </c>
      <c r="AN110">
        <f>CY110*'Value Calculations'!$D$9</f>
        <v>1.385477580712684</v>
      </c>
      <c r="AO110">
        <f>CZ110*'Value Calculations'!$D$10</f>
        <v>2.1918988444572283</v>
      </c>
      <c r="AP110">
        <f>DA110*'Value Calculations'!$D$11</f>
        <v>0</v>
      </c>
      <c r="AQ110">
        <f>DB110*'Value Calculations'!$D$12</f>
        <v>1.6277654791788281</v>
      </c>
      <c r="AR110">
        <f>DC110*'Value Calculations'!$D$13</f>
        <v>5.7782591586488241</v>
      </c>
      <c r="AT110">
        <f>DF110*'Value Calculations'!$D$3</f>
        <v>8.5624440011467957</v>
      </c>
      <c r="AU110">
        <f>DG110*'Value Calculations'!$D$4</f>
        <v>6.8378667849376482</v>
      </c>
      <c r="AV110">
        <f>DH110*'Value Calculations'!$D$5</f>
        <v>11.144200412222705</v>
      </c>
      <c r="AW110">
        <f>DI110*'Value Calculations'!$D$6</f>
        <v>2.376233706467894</v>
      </c>
      <c r="AX110">
        <f>DJ110*'Value Calculations'!$D$7</f>
        <v>2.4607765575285985</v>
      </c>
      <c r="AY110">
        <f>DK110*'Value Calculations'!$D$8</f>
        <v>2.3005265074092733</v>
      </c>
      <c r="AZ110">
        <f>DL110*'Value Calculations'!$D$9</f>
        <v>1.6373825953877175</v>
      </c>
      <c r="BA110">
        <f>DM110*'Value Calculations'!$D$10</f>
        <v>3.6531647407620471</v>
      </c>
      <c r="BB110">
        <f>DN110*'Value Calculations'!$D$11</f>
        <v>1.9814282960498748</v>
      </c>
      <c r="BC110">
        <f>DO110*'Value Calculations'!$D$12</f>
        <v>3.2555309583576562</v>
      </c>
      <c r="BD110">
        <f>DP110*'Value Calculations'!$D$13</f>
        <v>7.841923143880547</v>
      </c>
      <c r="BF110">
        <f>DS110*'Value Calculations'!$D$3</f>
        <v>0</v>
      </c>
      <c r="BG110">
        <f>DT110*'Value Calculations'!$D$4</f>
        <v>0</v>
      </c>
      <c r="BH110">
        <f>DU110*'Value Calculations'!$D$5</f>
        <v>0</v>
      </c>
      <c r="BI110">
        <f>DV110*'Value Calculations'!$D$6</f>
        <v>0</v>
      </c>
      <c r="BJ110">
        <f>DW110*'Value Calculations'!$D$7</f>
        <v>0</v>
      </c>
      <c r="BK110">
        <f>DX110*'Value Calculations'!$D$8</f>
        <v>0</v>
      </c>
      <c r="BL110">
        <f>DY110*'Value Calculations'!$D$9</f>
        <v>0</v>
      </c>
      <c r="BM110">
        <f>DZ110*'Value Calculations'!$D$10</f>
        <v>0</v>
      </c>
      <c r="BN110">
        <f>EA110*'Value Calculations'!$D$11</f>
        <v>0</v>
      </c>
      <c r="BO110">
        <f>EB110*'Value Calculations'!$D$12</f>
        <v>0</v>
      </c>
      <c r="BP110">
        <f>EC110*'Value Calculations'!$D$13</f>
        <v>0</v>
      </c>
      <c r="BR110">
        <f>IFERROR(VLOOKUP($B110,'Raw Stats'!$CM$3:$DC$884,3,FALSE),0)</f>
        <v>81</v>
      </c>
      <c r="BS110">
        <f>IFERROR(VLOOKUP($B110,'Raw Stats'!$CM$3:$DC$884,4,FALSE),0)</f>
        <v>17</v>
      </c>
      <c r="BT110">
        <f>IFERROR(VLOOKUP($B110,'Raw Stats'!$CM$3:$DC$884,5,FALSE),0)</f>
        <v>24</v>
      </c>
      <c r="BU110">
        <f>IFERROR(VLOOKUP($B110,'Raw Stats'!$CM$3:$DC$884,6,FALSE),0)</f>
        <v>41</v>
      </c>
      <c r="BV110">
        <f>IFERROR(VLOOKUP($B110,'Raw Stats'!$CM$3:$DC$884,7,FALSE),0)</f>
        <v>-25</v>
      </c>
      <c r="BW110">
        <f>IFERROR(VLOOKUP($B110,'Raw Stats'!$CM$3:$DC$884,8,FALSE),0)</f>
        <v>62</v>
      </c>
      <c r="BX110">
        <f>IFERROR(VLOOKUP($B110,'Raw Stats'!$CM$3:$DC$884,9,FALSE),0)</f>
        <v>171</v>
      </c>
      <c r="BY110">
        <f>IFERROR(VLOOKUP($B110,'Raw Stats'!$CM$3:$DC$884,10,FALSE),0)</f>
        <v>21</v>
      </c>
      <c r="BZ110">
        <f>IFERROR(VLOOKUP($B110,'Raw Stats'!$CM$3:$DC$884,11,FALSE)+VLOOKUP($B110,'Raw Stats'!$CM$3:$DC$884,12,FALSE),0)</f>
        <v>9</v>
      </c>
      <c r="CA110">
        <f>IFERROR(VLOOKUP($B110,'Raw Stats'!$CM$3:$DC$884,13,FALSE)+VLOOKUP($B110,'Raw Stats'!$CM$3:$DC$884,14,FALSE),0)</f>
        <v>0</v>
      </c>
      <c r="CB110">
        <f>IFERROR(VLOOKUP($B110,'Raw Stats'!$CM$3:$DC$884,15,FALSE),0)</f>
        <v>2</v>
      </c>
      <c r="CC110">
        <f>IFERROR(VLOOKUP($B110,'Raw Stats'!$CM$3:$DC$884,16,FALSE),0)</f>
        <v>196</v>
      </c>
      <c r="CE110">
        <f>IFERROR(VLOOKUP($B110,'Raw Stats'!$BU$3:$CJ$528,3,FALSE),0)</f>
        <v>78</v>
      </c>
      <c r="CF110">
        <f>IFERROR(VLOOKUP($B110,'Raw Stats'!$BU$3:$CJ$528,4,FALSE),0)</f>
        <v>28</v>
      </c>
      <c r="CG110">
        <f>IFERROR(VLOOKUP($B110,'Raw Stats'!$BU$3:$CJ$5288,5,FALSE),0)</f>
        <v>29</v>
      </c>
      <c r="CH110">
        <f>IFERROR(VLOOKUP($B110,'Raw Stats'!$BU$3:$CJ$528,6,FALSE),0)</f>
        <v>57</v>
      </c>
      <c r="CI110">
        <f>IFERROR(VLOOKUP($B110,'Raw Stats'!$BU$3:$CJ$528,7,FALSE),0)</f>
        <v>-16</v>
      </c>
      <c r="CJ110">
        <f>IFERROR(VLOOKUP($B110,'Raw Stats'!$BU$3:$CJ$528,8,FALSE),0)</f>
        <v>90</v>
      </c>
      <c r="CK110">
        <f>IFERROR(VLOOKUP($B110,'Raw Stats'!$BU$3:$CJ$528,9,FALSE),0)</f>
        <v>116</v>
      </c>
      <c r="CL110">
        <f>IFERROR(VLOOKUP($B110,'Raw Stats'!$BU$3:$CJ$528,10,FALSE),0)</f>
        <v>20</v>
      </c>
      <c r="CM110">
        <f>IFERROR(VLOOKUP($B110,'Raw Stats'!$BU$3:$CJ$528,11,FALSE)+VLOOKUP($B110,'Raw Stats'!$BU$3:$CJ$528,12,FALSE),0)</f>
        <v>13</v>
      </c>
      <c r="CN110">
        <f>IFERROR(VLOOKUP($B110,'Raw Stats'!$BU$3:$CJ$528,13,FALSE)+VLOOKUP($B110,'Raw Stats'!$BU$3:$CJ$528,14,FALSE),0)</f>
        <v>1</v>
      </c>
      <c r="CO110">
        <f>IFERROR(VLOOKUP($B110,'Raw Stats'!$BU$3:$CJ$528,15,FALSE),0)</f>
        <v>2</v>
      </c>
      <c r="CP110">
        <f>IFERROR(VLOOKUP($B110,'Raw Stats'!$BU$3:$CJ$528,16,FALSE),0)</f>
        <v>220</v>
      </c>
      <c r="CR110">
        <f>IFERROR(VLOOKUP($B110,'Raw Stats'!$BC$3:$BR$528,3,FALSE),0)</f>
        <v>48</v>
      </c>
      <c r="CS110">
        <f>IFERROR(VLOOKUP($B110,'Raw Stats'!$BC$3:$BR$528,4,FALSE),0)</f>
        <v>10</v>
      </c>
      <c r="CT110">
        <f>IFERROR(VLOOKUP($B110,'Raw Stats'!$BC$3:$BR$5288,5,FALSE),0)</f>
        <v>15</v>
      </c>
      <c r="CU110">
        <f>IFERROR(VLOOKUP($B110,'Raw Stats'!$BC$3:$BR$52888,6,FALSE),0)</f>
        <v>25</v>
      </c>
      <c r="CV110">
        <f>IFERROR(VLOOKUP($B110,'Raw Stats'!$BC$3:$BR$5288,7,FALSE),0)</f>
        <v>0</v>
      </c>
      <c r="CW110">
        <f>IFERROR(VLOOKUP($B110,'Raw Stats'!$BC$3:$BR$5288,8,FALSE),0)</f>
        <v>44</v>
      </c>
      <c r="CX110">
        <f>IFERROR(VLOOKUP($B110,'Raw Stats'!$BC$3:$BR$5288,9,FALSE),0)</f>
        <v>48</v>
      </c>
      <c r="CY110">
        <f>IFERROR(VLOOKUP($B110,'Raw Stats'!$BC$3:$BR$5288,10,FALSE),0)</f>
        <v>11</v>
      </c>
      <c r="CZ110">
        <f>IFERROR(VLOOKUP($B110,'Raw Stats'!$BC$3:$BR$5288,11,FALSE)+VLOOKUP($B110,'Raw Stats'!$BC$3:$BR$5288,12,FALSE),0)</f>
        <v>6</v>
      </c>
      <c r="DA110">
        <f>IFERROR(VLOOKUP($B110,'Raw Stats'!$BC$3:$BR$5288,13,FALSE)+VLOOKUP($B110,'Raw Stats'!$BC$3:$BR$5288,14,FALSE),0)</f>
        <v>0</v>
      </c>
      <c r="DB110">
        <f>IFERROR(VLOOKUP($B110,'Raw Stats'!$BC$3:$BR$5288,15,FALSE),0)</f>
        <v>2</v>
      </c>
      <c r="DC110">
        <f>IFERROR(VLOOKUP($B110,'Raw Stats'!$BC$3:$BR$5288,16,FALSE),0)</f>
        <v>84</v>
      </c>
      <c r="DE110">
        <f>IFERROR(VLOOKUP($B110,'Raw Stats'!$AK$3:$AZ$528,3,FALSE),0)</f>
        <v>57</v>
      </c>
      <c r="DF110">
        <f>IFERROR(VLOOKUP($B110,'Raw Stats'!$AK$3:$AZ$528,4,FALSE),0)</f>
        <v>21</v>
      </c>
      <c r="DG110">
        <f>IFERROR(VLOOKUP($B110,'Raw Stats'!$AK$3:$AZ$528,5,FALSE),0)</f>
        <v>21</v>
      </c>
      <c r="DH110">
        <f>IFERROR(VLOOKUP($B110,'Raw Stats'!$AK$3:$AZ$528,6,FALSE),0)</f>
        <v>42</v>
      </c>
      <c r="DI110">
        <f>IFERROR(VLOOKUP($B110,'Raw Stats'!$AK$3:$AZ$528,7,FALSE),0)</f>
        <v>19</v>
      </c>
      <c r="DJ110">
        <f>IFERROR(VLOOKUP($B110,'Raw Stats'!$AK$3:$AZ$528,8,FALSE),0)</f>
        <v>28</v>
      </c>
      <c r="DK110">
        <f>IFERROR(VLOOKUP($B110,'Raw Stats'!$AK$3:$AZ$528,9,FALSE),0)</f>
        <v>32</v>
      </c>
      <c r="DL110">
        <f>IFERROR(VLOOKUP($B110,'Raw Stats'!$AK$3:$AZ$528,10,FALSE),0)</f>
        <v>13</v>
      </c>
      <c r="DM110">
        <f>IFERROR(VLOOKUP($B110,'Raw Stats'!$AK$3:$AZ$528,11,FALSE)+VLOOKUP($B110,'Raw Stats'!$AK$3:$AZ$528,12,FALSE),0)</f>
        <v>10</v>
      </c>
      <c r="DN110">
        <f>IFERROR(VLOOKUP($B110,'Raw Stats'!$AK$3:$AZ$528,13,FALSE)+VLOOKUP($B110,'Raw Stats'!$AK$3:$AZ$528,14,FALSE),0)</f>
        <v>2</v>
      </c>
      <c r="DO110">
        <f>IFERROR(VLOOKUP($B110,'Raw Stats'!$AK$3:$AZ$528,15,FALSE),0)</f>
        <v>4</v>
      </c>
      <c r="DP110">
        <f>IFERROR(VLOOKUP($B110,'Raw Stats'!$AK$3:$AZ$528,16,FALSE),0)</f>
        <v>114</v>
      </c>
      <c r="DR110">
        <f>IFERROR(VLOOKUP($B110,'Raw Stats'!$S$3:$AH$528,3,FALSE),0)</f>
        <v>0</v>
      </c>
      <c r="DS110">
        <f>IFERROR(VLOOKUP($B110,'Raw Stats'!$S$3:$AH$528,4,FALSE),0)</f>
        <v>0</v>
      </c>
      <c r="DT110">
        <f>IFERROR(VLOOKUP($B110,'Raw Stats'!$S$3:$AH$528,5,FALSE),0)</f>
        <v>0</v>
      </c>
      <c r="DU110">
        <f>IFERROR(VLOOKUP($B110,'Raw Stats'!$S$3:$AH$528,6,FALSE),0)</f>
        <v>0</v>
      </c>
      <c r="DV110">
        <f>IFERROR(VLOOKUP($B110,'Raw Stats'!$S$3:$AH$528,7,FALSE),0)</f>
        <v>0</v>
      </c>
      <c r="DW110">
        <f>IFERROR(VLOOKUP($B110,'Raw Stats'!$S$3:$AH$528,8,FALSE),0)</f>
        <v>0</v>
      </c>
      <c r="DX110">
        <f>IFERROR(VLOOKUP($B110,'Raw Stats'!$S$3:$AH$528,9,FALSE),0)</f>
        <v>0</v>
      </c>
      <c r="DY110">
        <f>IFERROR(VLOOKUP($B110,'Raw Stats'!$S$3:$AH$528,10,FALSE),0)</f>
        <v>0</v>
      </c>
      <c r="DZ110">
        <f>IFERROR(VLOOKUP($B110,'Raw Stats'!$S$3:$AH$528,11,FALSE)+VLOOKUP($B110,'Raw Stats'!$S$3:$AH$528,12,FALSE),0)</f>
        <v>0</v>
      </c>
      <c r="EA110">
        <f>IFERROR(VLOOKUP($B110,'Raw Stats'!$S$3:$AH$528,13,FALSE)+VLOOKUP($B110,'Raw Stats'!$S$3:$AH$528,14,FALSE),0)</f>
        <v>0</v>
      </c>
      <c r="EB110">
        <f>IFERROR(VLOOKUP($B110,'Raw Stats'!$S$3:$AH$528,15,FALSE),0)</f>
        <v>0</v>
      </c>
      <c r="EC110">
        <f>IFERROR(VLOOKUP($B110,'Raw Stats'!$S$3:$AH$528,16,FALSE),0)</f>
        <v>0</v>
      </c>
    </row>
    <row r="111" spans="1:133" x14ac:dyDescent="0.2">
      <c r="A111">
        <f>IFERROR(VLOOKUP(B111,Sheet2!$W$1:$X$300,2,FALSE),301)</f>
        <v>90</v>
      </c>
      <c r="B111" t="s">
        <v>95</v>
      </c>
      <c r="C111">
        <f t="shared" si="5"/>
        <v>0.9150763831109564</v>
      </c>
      <c r="D111">
        <f t="shared" si="6"/>
        <v>0.95833142063485488</v>
      </c>
      <c r="E111">
        <f t="shared" si="7"/>
        <v>0.74488102562127045</v>
      </c>
      <c r="F111">
        <f t="shared" si="8"/>
        <v>0.76529043206252534</v>
      </c>
      <c r="G111">
        <f t="shared" si="9"/>
        <v>0.77999553466829996</v>
      </c>
      <c r="H111">
        <v>0.92</v>
      </c>
      <c r="J111">
        <f>BS111*'Value Calculations'!$D$3</f>
        <v>9.7856502870249091</v>
      </c>
      <c r="K111">
        <f>BT111*'Value Calculations'!$D$4</f>
        <v>9.1171557132501988</v>
      </c>
      <c r="L111">
        <f>BU111*'Value Calculations'!$D$5</f>
        <v>13.797581462751921</v>
      </c>
      <c r="M111">
        <f>BV111*'Value Calculations'!$D$6</f>
        <v>1.0005194553549028</v>
      </c>
      <c r="N111">
        <f>BW111*'Value Calculations'!$D$7</f>
        <v>2.1092370493102273</v>
      </c>
      <c r="O111">
        <f>BX111*'Value Calculations'!$D$8</f>
        <v>4.0259213879662283</v>
      </c>
      <c r="P111">
        <f>BY111*'Value Calculations'!$D$9</f>
        <v>4.0304802348005353</v>
      </c>
      <c r="Q111">
        <f>BZ111*'Value Calculations'!$D$10</f>
        <v>6.5756965333716852</v>
      </c>
      <c r="R111">
        <f>CA111*'Value Calculations'!$D$11</f>
        <v>0.9907141480249374</v>
      </c>
      <c r="S111">
        <f>CB111*'Value Calculations'!$D$12</f>
        <v>2.441648218768242</v>
      </c>
      <c r="T111">
        <f>CC111*'Value Calculations'!$D$13</f>
        <v>10.180742327143166</v>
      </c>
      <c r="V111">
        <f>CF111*'Value Calculations'!$D$3</f>
        <v>9.3779148583988725</v>
      </c>
      <c r="W111">
        <f>CG111*'Value Calculations'!$D$4</f>
        <v>13.350120865830647</v>
      </c>
      <c r="X111">
        <f>CH111*'Value Calculations'!$D$5</f>
        <v>16.981638723386979</v>
      </c>
      <c r="Y111">
        <f>CI111*'Value Calculations'!$D$6</f>
        <v>1.0005194553549028</v>
      </c>
      <c r="Z111">
        <f>CJ111*'Value Calculations'!$D$7</f>
        <v>5.0973228691663826</v>
      </c>
      <c r="AA111">
        <f>CK111*'Value Calculations'!$D$8</f>
        <v>6.0388820819493425</v>
      </c>
      <c r="AB111">
        <f>CL111*'Value Calculations'!$D$9</f>
        <v>4.7861952788256357</v>
      </c>
      <c r="AC111">
        <f>CM111*'Value Calculations'!$D$10</f>
        <v>5.4797471111430704</v>
      </c>
      <c r="AD111">
        <f>CN111*'Value Calculations'!$D$11</f>
        <v>3.9628565920997496</v>
      </c>
      <c r="AE111">
        <f>CO111*'Value Calculations'!$D$12</f>
        <v>0.81388273958941404</v>
      </c>
      <c r="AF111">
        <f>CP111*'Value Calculations'!$D$13</f>
        <v>11.694095916313096</v>
      </c>
      <c r="AH111">
        <f>CS111*'Value Calculations'!$D$3</f>
        <v>2.8541480003822652</v>
      </c>
      <c r="AI111">
        <f>CT111*'Value Calculations'!$D$4</f>
        <v>8.1403176011162479</v>
      </c>
      <c r="AJ111">
        <f>CU111*'Value Calculations'!$D$5</f>
        <v>8.4908193616934895</v>
      </c>
      <c r="AK111">
        <f>CV111*'Value Calculations'!$D$6</f>
        <v>1.0005194553549028</v>
      </c>
      <c r="AL111">
        <f>CW111*'Value Calculations'!$D$7</f>
        <v>0.35153950821837121</v>
      </c>
      <c r="AM111">
        <f>CX111*'Value Calculations'!$D$8</f>
        <v>2.3005265074092733</v>
      </c>
      <c r="AN111">
        <f>CY111*'Value Calculations'!$D$9</f>
        <v>2.3930976394128178</v>
      </c>
      <c r="AO111">
        <f>CZ111*'Value Calculations'!$D$10</f>
        <v>1.8265823703810236</v>
      </c>
      <c r="AP111">
        <f>DA111*'Value Calculations'!$D$11</f>
        <v>0.9907141480249374</v>
      </c>
      <c r="AQ111">
        <f>DB111*'Value Calculations'!$D$12</f>
        <v>1.6277654791788281</v>
      </c>
      <c r="AR111">
        <f>DC111*'Value Calculations'!$D$13</f>
        <v>5.7782591586488241</v>
      </c>
      <c r="AT111">
        <f>DF111*'Value Calculations'!$D$3</f>
        <v>9.7856502870249091</v>
      </c>
      <c r="AU111">
        <f>DG111*'Value Calculations'!$D$4</f>
        <v>7.1634794889822988</v>
      </c>
      <c r="AV111">
        <f>DH111*'Value Calculations'!$D$5</f>
        <v>12.205552832434391</v>
      </c>
      <c r="AW111">
        <f>DI111*'Value Calculations'!$D$6</f>
        <v>-1.3757142511129914</v>
      </c>
      <c r="AX111">
        <f>DJ111*'Value Calculations'!$D$7</f>
        <v>2.2850068034194129</v>
      </c>
      <c r="AY111">
        <f>DK111*'Value Calculations'!$D$8</f>
        <v>3.1632239476877508</v>
      </c>
      <c r="AZ111">
        <f>DL111*'Value Calculations'!$D$9</f>
        <v>1.6373825953877175</v>
      </c>
      <c r="BA111">
        <f>DM111*'Value Calculations'!$D$10</f>
        <v>4.7491141629906615</v>
      </c>
      <c r="BB111">
        <f>DN111*'Value Calculations'!$D$11</f>
        <v>0.9907141480249374</v>
      </c>
      <c r="BC111">
        <f>DO111*'Value Calculations'!$D$12</f>
        <v>4.883296437536484</v>
      </c>
      <c r="BD111">
        <f>DP111*'Value Calculations'!$D$13</f>
        <v>11.143785520251303</v>
      </c>
      <c r="BF111">
        <f>DS111*'Value Calculations'!$D$3</f>
        <v>7.3392377152686823</v>
      </c>
      <c r="BG111">
        <f>DT111*'Value Calculations'!$D$4</f>
        <v>9.7683811213394982</v>
      </c>
      <c r="BH111">
        <f>DU111*'Value Calculations'!$D$5</f>
        <v>12.736229042540234</v>
      </c>
      <c r="BI111">
        <f>DV111*'Value Calculations'!$D$6</f>
        <v>1.3757142511129914</v>
      </c>
      <c r="BJ111">
        <f>DW111*'Value Calculations'!$D$7</f>
        <v>2.9002009428015625</v>
      </c>
      <c r="BK111">
        <f>DX111*'Value Calculations'!$D$8</f>
        <v>2.9475495876181315</v>
      </c>
      <c r="BL111">
        <f>DY111*'Value Calculations'!$D$9</f>
        <v>3.9045277274630186</v>
      </c>
      <c r="BM111">
        <f>DZ111*'Value Calculations'!$D$10</f>
        <v>3.6531647407620471</v>
      </c>
      <c r="BN111">
        <f>EA111*'Value Calculations'!$D$11</f>
        <v>2.9721424440748123</v>
      </c>
      <c r="BO111">
        <f>EB111*'Value Calculations'!$D$12</f>
        <v>0.81388273958941404</v>
      </c>
      <c r="BP111">
        <f>EC111*'Value Calculations'!$D$13</f>
        <v>10.868630322220408</v>
      </c>
      <c r="BR111">
        <f>IFERROR(VLOOKUP($B111,'Raw Stats'!$CM$3:$DC$884,3,FALSE),0)</f>
        <v>70</v>
      </c>
      <c r="BS111">
        <f>IFERROR(VLOOKUP($B111,'Raw Stats'!$CM$3:$DC$884,4,FALSE),0)</f>
        <v>24</v>
      </c>
      <c r="BT111">
        <f>IFERROR(VLOOKUP($B111,'Raw Stats'!$CM$3:$DC$884,5,FALSE),0)</f>
        <v>28</v>
      </c>
      <c r="BU111">
        <f>IFERROR(VLOOKUP($B111,'Raw Stats'!$CM$3:$DC$884,6,FALSE),0)</f>
        <v>52</v>
      </c>
      <c r="BV111">
        <f>IFERROR(VLOOKUP($B111,'Raw Stats'!$CM$3:$DC$884,7,FALSE),0)</f>
        <v>8</v>
      </c>
      <c r="BW111">
        <f>IFERROR(VLOOKUP($B111,'Raw Stats'!$CM$3:$DC$884,8,FALSE),0)</f>
        <v>24</v>
      </c>
      <c r="BX111">
        <f>IFERROR(VLOOKUP($B111,'Raw Stats'!$CM$3:$DC$884,9,FALSE),0)</f>
        <v>56</v>
      </c>
      <c r="BY111">
        <f>IFERROR(VLOOKUP($B111,'Raw Stats'!$CM$3:$DC$884,10,FALSE),0)</f>
        <v>32</v>
      </c>
      <c r="BZ111">
        <f>IFERROR(VLOOKUP($B111,'Raw Stats'!$CM$3:$DC$884,11,FALSE)+VLOOKUP($B111,'Raw Stats'!$CM$3:$DC$884,12,FALSE),0)</f>
        <v>18</v>
      </c>
      <c r="CA111">
        <f>IFERROR(VLOOKUP($B111,'Raw Stats'!$CM$3:$DC$884,13,FALSE)+VLOOKUP($B111,'Raw Stats'!$CM$3:$DC$884,14,FALSE),0)</f>
        <v>1</v>
      </c>
      <c r="CB111">
        <f>IFERROR(VLOOKUP($B111,'Raw Stats'!$CM$3:$DC$884,15,FALSE),0)</f>
        <v>3</v>
      </c>
      <c r="CC111">
        <f>IFERROR(VLOOKUP($B111,'Raw Stats'!$CM$3:$DC$884,16,FALSE),0)</f>
        <v>148</v>
      </c>
      <c r="CE111">
        <f>IFERROR(VLOOKUP($B111,'Raw Stats'!$BU$3:$CJ$528,3,FALSE),0)</f>
        <v>82</v>
      </c>
      <c r="CF111">
        <f>IFERROR(VLOOKUP($B111,'Raw Stats'!$BU$3:$CJ$528,4,FALSE),0)</f>
        <v>23</v>
      </c>
      <c r="CG111">
        <f>IFERROR(VLOOKUP($B111,'Raw Stats'!$BU$3:$CJ$5288,5,FALSE),0)</f>
        <v>41</v>
      </c>
      <c r="CH111">
        <f>IFERROR(VLOOKUP($B111,'Raw Stats'!$BU$3:$CJ$528,6,FALSE),0)</f>
        <v>64</v>
      </c>
      <c r="CI111">
        <f>IFERROR(VLOOKUP($B111,'Raw Stats'!$BU$3:$CJ$528,7,FALSE),0)</f>
        <v>8</v>
      </c>
      <c r="CJ111">
        <f>IFERROR(VLOOKUP($B111,'Raw Stats'!$BU$3:$CJ$528,8,FALSE),0)</f>
        <v>58</v>
      </c>
      <c r="CK111">
        <f>IFERROR(VLOOKUP($B111,'Raw Stats'!$BU$3:$CJ$528,9,FALSE),0)</f>
        <v>84</v>
      </c>
      <c r="CL111">
        <f>IFERROR(VLOOKUP($B111,'Raw Stats'!$BU$3:$CJ$528,10,FALSE),0)</f>
        <v>38</v>
      </c>
      <c r="CM111">
        <f>IFERROR(VLOOKUP($B111,'Raw Stats'!$BU$3:$CJ$528,11,FALSE)+VLOOKUP($B111,'Raw Stats'!$BU$3:$CJ$528,12,FALSE),0)</f>
        <v>15</v>
      </c>
      <c r="CN111">
        <f>IFERROR(VLOOKUP($B111,'Raw Stats'!$BU$3:$CJ$528,13,FALSE)+VLOOKUP($B111,'Raw Stats'!$BU$3:$CJ$528,14,FALSE),0)</f>
        <v>4</v>
      </c>
      <c r="CO111">
        <f>IFERROR(VLOOKUP($B111,'Raw Stats'!$BU$3:$CJ$528,15,FALSE),0)</f>
        <v>1</v>
      </c>
      <c r="CP111">
        <f>IFERROR(VLOOKUP($B111,'Raw Stats'!$BU$3:$CJ$528,16,FALSE),0)</f>
        <v>170</v>
      </c>
      <c r="CR111">
        <f>IFERROR(VLOOKUP($B111,'Raw Stats'!$BC$3:$BR$528,3,FALSE),0)</f>
        <v>48</v>
      </c>
      <c r="CS111">
        <f>IFERROR(VLOOKUP($B111,'Raw Stats'!$BC$3:$BR$528,4,FALSE),0)</f>
        <v>7</v>
      </c>
      <c r="CT111">
        <f>IFERROR(VLOOKUP($B111,'Raw Stats'!$BC$3:$BR$5288,5,FALSE),0)</f>
        <v>25</v>
      </c>
      <c r="CU111">
        <f>IFERROR(VLOOKUP($B111,'Raw Stats'!$BC$3:$BR$52888,6,FALSE),0)</f>
        <v>32</v>
      </c>
      <c r="CV111">
        <f>IFERROR(VLOOKUP($B111,'Raw Stats'!$BC$3:$BR$5288,7,FALSE),0)</f>
        <v>8</v>
      </c>
      <c r="CW111">
        <f>IFERROR(VLOOKUP($B111,'Raw Stats'!$BC$3:$BR$5288,8,FALSE),0)</f>
        <v>4</v>
      </c>
      <c r="CX111">
        <f>IFERROR(VLOOKUP($B111,'Raw Stats'!$BC$3:$BR$5288,9,FALSE),0)</f>
        <v>32</v>
      </c>
      <c r="CY111">
        <f>IFERROR(VLOOKUP($B111,'Raw Stats'!$BC$3:$BR$5288,10,FALSE),0)</f>
        <v>19</v>
      </c>
      <c r="CZ111">
        <f>IFERROR(VLOOKUP($B111,'Raw Stats'!$BC$3:$BR$5288,11,FALSE)+VLOOKUP($B111,'Raw Stats'!$BC$3:$BR$5288,12,FALSE),0)</f>
        <v>5</v>
      </c>
      <c r="DA111">
        <f>IFERROR(VLOOKUP($B111,'Raw Stats'!$BC$3:$BR$5288,13,FALSE)+VLOOKUP($B111,'Raw Stats'!$BC$3:$BR$5288,14,FALSE),0)</f>
        <v>1</v>
      </c>
      <c r="DB111">
        <f>IFERROR(VLOOKUP($B111,'Raw Stats'!$BC$3:$BR$5288,15,FALSE),0)</f>
        <v>2</v>
      </c>
      <c r="DC111">
        <f>IFERROR(VLOOKUP($B111,'Raw Stats'!$BC$3:$BR$5288,16,FALSE),0)</f>
        <v>84</v>
      </c>
      <c r="DE111">
        <f>IFERROR(VLOOKUP($B111,'Raw Stats'!$AK$3:$AZ$528,3,FALSE),0)</f>
        <v>74</v>
      </c>
      <c r="DF111">
        <f>IFERROR(VLOOKUP($B111,'Raw Stats'!$AK$3:$AZ$528,4,FALSE),0)</f>
        <v>24</v>
      </c>
      <c r="DG111">
        <f>IFERROR(VLOOKUP($B111,'Raw Stats'!$AK$3:$AZ$528,5,FALSE),0)</f>
        <v>22</v>
      </c>
      <c r="DH111">
        <f>IFERROR(VLOOKUP($B111,'Raw Stats'!$AK$3:$AZ$528,6,FALSE),0)</f>
        <v>46</v>
      </c>
      <c r="DI111">
        <f>IFERROR(VLOOKUP($B111,'Raw Stats'!$AK$3:$AZ$528,7,FALSE),0)</f>
        <v>-11</v>
      </c>
      <c r="DJ111">
        <f>IFERROR(VLOOKUP($B111,'Raw Stats'!$AK$3:$AZ$528,8,FALSE),0)</f>
        <v>26</v>
      </c>
      <c r="DK111">
        <f>IFERROR(VLOOKUP($B111,'Raw Stats'!$AK$3:$AZ$528,9,FALSE),0)</f>
        <v>44</v>
      </c>
      <c r="DL111">
        <f>IFERROR(VLOOKUP($B111,'Raw Stats'!$AK$3:$AZ$528,10,FALSE),0)</f>
        <v>13</v>
      </c>
      <c r="DM111">
        <f>IFERROR(VLOOKUP($B111,'Raw Stats'!$AK$3:$AZ$528,11,FALSE)+VLOOKUP($B111,'Raw Stats'!$AK$3:$AZ$528,12,FALSE),0)</f>
        <v>13</v>
      </c>
      <c r="DN111">
        <f>IFERROR(VLOOKUP($B111,'Raw Stats'!$AK$3:$AZ$528,13,FALSE)+VLOOKUP($B111,'Raw Stats'!$AK$3:$AZ$528,14,FALSE),0)</f>
        <v>1</v>
      </c>
      <c r="DO111">
        <f>IFERROR(VLOOKUP($B111,'Raw Stats'!$AK$3:$AZ$528,15,FALSE),0)</f>
        <v>6</v>
      </c>
      <c r="DP111">
        <f>IFERROR(VLOOKUP($B111,'Raw Stats'!$AK$3:$AZ$528,16,FALSE),0)</f>
        <v>162</v>
      </c>
      <c r="DR111">
        <f>IFERROR(VLOOKUP($B111,'Raw Stats'!$S$3:$AH$528,3,FALSE),0)</f>
        <v>76</v>
      </c>
      <c r="DS111">
        <f>IFERROR(VLOOKUP($B111,'Raw Stats'!$S$3:$AH$528,4,FALSE),0)</f>
        <v>18</v>
      </c>
      <c r="DT111">
        <f>IFERROR(VLOOKUP($B111,'Raw Stats'!$S$3:$AH$528,5,FALSE),0)</f>
        <v>30</v>
      </c>
      <c r="DU111">
        <f>IFERROR(VLOOKUP($B111,'Raw Stats'!$S$3:$AH$528,6,FALSE),0)</f>
        <v>48</v>
      </c>
      <c r="DV111">
        <f>IFERROR(VLOOKUP($B111,'Raw Stats'!$S$3:$AH$528,7,FALSE),0)</f>
        <v>11</v>
      </c>
      <c r="DW111">
        <f>IFERROR(VLOOKUP($B111,'Raw Stats'!$S$3:$AH$528,8,FALSE),0)</f>
        <v>33</v>
      </c>
      <c r="DX111">
        <f>IFERROR(VLOOKUP($B111,'Raw Stats'!$S$3:$AH$528,9,FALSE),0)</f>
        <v>41</v>
      </c>
      <c r="DY111">
        <f>IFERROR(VLOOKUP($B111,'Raw Stats'!$S$3:$AH$528,10,FALSE),0)</f>
        <v>31</v>
      </c>
      <c r="DZ111">
        <f>IFERROR(VLOOKUP($B111,'Raw Stats'!$S$3:$AH$528,11,FALSE)+VLOOKUP($B111,'Raw Stats'!$S$3:$AH$528,12,FALSE),0)</f>
        <v>10</v>
      </c>
      <c r="EA111">
        <f>IFERROR(VLOOKUP($B111,'Raw Stats'!$S$3:$AH$528,13,FALSE)+VLOOKUP($B111,'Raw Stats'!$S$3:$AH$528,14,FALSE),0)</f>
        <v>3</v>
      </c>
      <c r="EB111">
        <f>IFERROR(VLOOKUP($B111,'Raw Stats'!$S$3:$AH$528,15,FALSE),0)</f>
        <v>1</v>
      </c>
      <c r="EC111">
        <f>IFERROR(VLOOKUP($B111,'Raw Stats'!$S$3:$AH$528,16,FALSE),0)</f>
        <v>158</v>
      </c>
    </row>
    <row r="112" spans="1:133" x14ac:dyDescent="0.2">
      <c r="A112">
        <f>IFERROR(VLOOKUP(B112,Sheet2!$W$1:$X$300,2,FALSE),301)</f>
        <v>86</v>
      </c>
      <c r="B112" t="s">
        <v>112</v>
      </c>
      <c r="C112">
        <f t="shared" si="5"/>
        <v>0.91006599315013226</v>
      </c>
      <c r="D112">
        <f t="shared" si="6"/>
        <v>0.87639785141500837</v>
      </c>
      <c r="E112">
        <f t="shared" si="7"/>
        <v>0</v>
      </c>
      <c r="F112">
        <f t="shared" si="8"/>
        <v>0</v>
      </c>
      <c r="G112">
        <f t="shared" si="9"/>
        <v>0</v>
      </c>
      <c r="H112">
        <v>0.92</v>
      </c>
      <c r="J112">
        <f>BS112*'Value Calculations'!$D$3</f>
        <v>8.5624440011467957</v>
      </c>
      <c r="K112">
        <f>BT112*'Value Calculations'!$D$4</f>
        <v>8.1403176011162479</v>
      </c>
      <c r="L112">
        <f>BU112*'Value Calculations'!$D$5</f>
        <v>12.205552832434391</v>
      </c>
      <c r="M112">
        <f>BV112*'Value Calculations'!$D$6</f>
        <v>3.0015583660647085</v>
      </c>
      <c r="N112">
        <f>BW112*'Value Calculations'!$D$7</f>
        <v>7.7338691808041666</v>
      </c>
      <c r="O112">
        <f>BX112*'Value Calculations'!$D$8</f>
        <v>11.646415443759446</v>
      </c>
      <c r="P112">
        <f>BY112*'Value Calculations'!$D$9</f>
        <v>2.1411926247377844</v>
      </c>
      <c r="Q112">
        <f>BZ112*'Value Calculations'!$D$10</f>
        <v>2.9225317926096377</v>
      </c>
      <c r="R112">
        <f>CA112*'Value Calculations'!$D$11</f>
        <v>0</v>
      </c>
      <c r="S112">
        <f>CB112*'Value Calculations'!$D$12</f>
        <v>4.0694136979470699</v>
      </c>
      <c r="T112">
        <f>CC112*'Value Calculations'!$D$13</f>
        <v>12.381983911390337</v>
      </c>
      <c r="V112">
        <f>CF112*'Value Calculations'!$D$3</f>
        <v>6.9315022866426439</v>
      </c>
      <c r="W112">
        <f>CG112*'Value Calculations'!$D$4</f>
        <v>6.5122540808929985</v>
      </c>
      <c r="X112">
        <f>CH112*'Value Calculations'!$D$5</f>
        <v>9.8175098869580975</v>
      </c>
      <c r="Y112">
        <f>CI112*'Value Calculations'!$D$6</f>
        <v>1.75090904687108</v>
      </c>
      <c r="Z112">
        <f>CJ112*'Value Calculations'!$D$7</f>
        <v>6.3277111479306818</v>
      </c>
      <c r="AA112">
        <f>CK112*'Value Calculations'!$D$8</f>
        <v>10.49615219005481</v>
      </c>
      <c r="AB112">
        <f>CL112*'Value Calculations'!$D$9</f>
        <v>2.2671451320753011</v>
      </c>
      <c r="AC112">
        <f>CM112*'Value Calculations'!$D$10</f>
        <v>4.3837976889144565</v>
      </c>
      <c r="AD112">
        <f>CN112*'Value Calculations'!$D$11</f>
        <v>0</v>
      </c>
      <c r="AE112">
        <f>CO112*'Value Calculations'!$D$12</f>
        <v>0</v>
      </c>
      <c r="AF112">
        <f>CP112*'Value Calculations'!$D$13</f>
        <v>9.3552767330504771</v>
      </c>
      <c r="AH112">
        <f>CS112*'Value Calculations'!$D$3</f>
        <v>0</v>
      </c>
      <c r="AI112">
        <f>CT112*'Value Calculations'!$D$4</f>
        <v>0.32561270404464993</v>
      </c>
      <c r="AJ112">
        <f>CU112*'Value Calculations'!$D$5</f>
        <v>0.79601431515876464</v>
      </c>
      <c r="AK112">
        <f>CV112*'Value Calculations'!$D$6</f>
        <v>-0.12506493191936285</v>
      </c>
      <c r="AL112">
        <f>CW112*'Value Calculations'!$D$7</f>
        <v>0.52730926232755682</v>
      </c>
      <c r="AM112">
        <f>CX112*'Value Calculations'!$D$8</f>
        <v>2.5880923208354325</v>
      </c>
      <c r="AN112">
        <f>CY112*'Value Calculations'!$D$9</f>
        <v>0.75571504402510037</v>
      </c>
      <c r="AO112">
        <f>CZ112*'Value Calculations'!$D$10</f>
        <v>0</v>
      </c>
      <c r="AP112">
        <f>DA112*'Value Calculations'!$D$11</f>
        <v>0</v>
      </c>
      <c r="AQ112">
        <f>DB112*'Value Calculations'!$D$12</f>
        <v>0</v>
      </c>
      <c r="AR112">
        <f>DC112*'Value Calculations'!$D$13</f>
        <v>1.3069871906467578</v>
      </c>
      <c r="AT112">
        <f>DF112*'Value Calculations'!$D$3</f>
        <v>0</v>
      </c>
      <c r="AU112">
        <f>DG112*'Value Calculations'!$D$4</f>
        <v>0</v>
      </c>
      <c r="AV112">
        <f>DH112*'Value Calculations'!$D$5</f>
        <v>0</v>
      </c>
      <c r="AW112">
        <f>DI112*'Value Calculations'!$D$6</f>
        <v>0</v>
      </c>
      <c r="AX112">
        <f>DJ112*'Value Calculations'!$D$7</f>
        <v>0</v>
      </c>
      <c r="AY112">
        <f>DK112*'Value Calculations'!$D$8</f>
        <v>0</v>
      </c>
      <c r="AZ112">
        <f>DL112*'Value Calculations'!$D$9</f>
        <v>0</v>
      </c>
      <c r="BA112">
        <f>DM112*'Value Calculations'!$D$10</f>
        <v>0</v>
      </c>
      <c r="BB112">
        <f>DN112*'Value Calculations'!$D$11</f>
        <v>0</v>
      </c>
      <c r="BC112">
        <f>DO112*'Value Calculations'!$D$12</f>
        <v>0</v>
      </c>
      <c r="BD112">
        <f>DP112*'Value Calculations'!$D$13</f>
        <v>0</v>
      </c>
      <c r="BF112">
        <f>DS112*'Value Calculations'!$D$3</f>
        <v>0</v>
      </c>
      <c r="BG112">
        <f>DT112*'Value Calculations'!$D$4</f>
        <v>0</v>
      </c>
      <c r="BH112">
        <f>DU112*'Value Calculations'!$D$5</f>
        <v>0</v>
      </c>
      <c r="BI112">
        <f>DV112*'Value Calculations'!$D$6</f>
        <v>0</v>
      </c>
      <c r="BJ112">
        <f>DW112*'Value Calculations'!$D$7</f>
        <v>0</v>
      </c>
      <c r="BK112">
        <f>DX112*'Value Calculations'!$D$8</f>
        <v>0</v>
      </c>
      <c r="BL112">
        <f>DY112*'Value Calculations'!$D$9</f>
        <v>0</v>
      </c>
      <c r="BM112">
        <f>DZ112*'Value Calculations'!$D$10</f>
        <v>0</v>
      </c>
      <c r="BN112">
        <f>EA112*'Value Calculations'!$D$11</f>
        <v>0</v>
      </c>
      <c r="BO112">
        <f>EB112*'Value Calculations'!$D$12</f>
        <v>0</v>
      </c>
      <c r="BP112">
        <f>EC112*'Value Calculations'!$D$13</f>
        <v>0</v>
      </c>
      <c r="BR112">
        <f>IFERROR(VLOOKUP($B112,'Raw Stats'!$CM$3:$DC$884,3,FALSE),0)</f>
        <v>80</v>
      </c>
      <c r="BS112">
        <f>IFERROR(VLOOKUP($B112,'Raw Stats'!$CM$3:$DC$884,4,FALSE),0)</f>
        <v>21</v>
      </c>
      <c r="BT112">
        <f>IFERROR(VLOOKUP($B112,'Raw Stats'!$CM$3:$DC$884,5,FALSE),0)</f>
        <v>25</v>
      </c>
      <c r="BU112">
        <f>IFERROR(VLOOKUP($B112,'Raw Stats'!$CM$3:$DC$884,6,FALSE),0)</f>
        <v>46</v>
      </c>
      <c r="BV112">
        <f>IFERROR(VLOOKUP($B112,'Raw Stats'!$CM$3:$DC$884,7,FALSE),0)</f>
        <v>24</v>
      </c>
      <c r="BW112">
        <f>IFERROR(VLOOKUP($B112,'Raw Stats'!$CM$3:$DC$884,8,FALSE),0)</f>
        <v>88</v>
      </c>
      <c r="BX112">
        <f>IFERROR(VLOOKUP($B112,'Raw Stats'!$CM$3:$DC$884,9,FALSE),0)</f>
        <v>162</v>
      </c>
      <c r="BY112">
        <f>IFERROR(VLOOKUP($B112,'Raw Stats'!$CM$3:$DC$884,10,FALSE),0)</f>
        <v>17</v>
      </c>
      <c r="BZ112">
        <f>IFERROR(VLOOKUP($B112,'Raw Stats'!$CM$3:$DC$884,11,FALSE)+VLOOKUP($B112,'Raw Stats'!$CM$3:$DC$884,12,FALSE),0)</f>
        <v>8</v>
      </c>
      <c r="CA112">
        <f>IFERROR(VLOOKUP($B112,'Raw Stats'!$CM$3:$DC$884,13,FALSE)+VLOOKUP($B112,'Raw Stats'!$CM$3:$DC$884,14,FALSE),0)</f>
        <v>0</v>
      </c>
      <c r="CB112">
        <f>IFERROR(VLOOKUP($B112,'Raw Stats'!$CM$3:$DC$884,15,FALSE),0)</f>
        <v>5</v>
      </c>
      <c r="CC112">
        <f>IFERROR(VLOOKUP($B112,'Raw Stats'!$CM$3:$DC$884,16,FALSE),0)</f>
        <v>180</v>
      </c>
      <c r="CE112">
        <f>IFERROR(VLOOKUP($B112,'Raw Stats'!$BU$3:$CJ$528,3,FALSE),0)</f>
        <v>66</v>
      </c>
      <c r="CF112">
        <f>IFERROR(VLOOKUP($B112,'Raw Stats'!$BU$3:$CJ$528,4,FALSE),0)</f>
        <v>17</v>
      </c>
      <c r="CG112">
        <f>IFERROR(VLOOKUP($B112,'Raw Stats'!$BU$3:$CJ$5288,5,FALSE),0)</f>
        <v>20</v>
      </c>
      <c r="CH112">
        <f>IFERROR(VLOOKUP($B112,'Raw Stats'!$BU$3:$CJ$528,6,FALSE),0)</f>
        <v>37</v>
      </c>
      <c r="CI112">
        <f>IFERROR(VLOOKUP($B112,'Raw Stats'!$BU$3:$CJ$528,7,FALSE),0)</f>
        <v>14</v>
      </c>
      <c r="CJ112">
        <f>IFERROR(VLOOKUP($B112,'Raw Stats'!$BU$3:$CJ$528,8,FALSE),0)</f>
        <v>72</v>
      </c>
      <c r="CK112">
        <f>IFERROR(VLOOKUP($B112,'Raw Stats'!$BU$3:$CJ$528,9,FALSE),0)</f>
        <v>146</v>
      </c>
      <c r="CL112">
        <f>IFERROR(VLOOKUP($B112,'Raw Stats'!$BU$3:$CJ$528,10,FALSE),0)</f>
        <v>18</v>
      </c>
      <c r="CM112">
        <f>IFERROR(VLOOKUP($B112,'Raw Stats'!$BU$3:$CJ$528,11,FALSE)+VLOOKUP($B112,'Raw Stats'!$BU$3:$CJ$528,12,FALSE),0)</f>
        <v>12</v>
      </c>
      <c r="CN112">
        <f>IFERROR(VLOOKUP($B112,'Raw Stats'!$BU$3:$CJ$528,13,FALSE)+VLOOKUP($B112,'Raw Stats'!$BU$3:$CJ$528,14,FALSE),0)</f>
        <v>0</v>
      </c>
      <c r="CO112">
        <f>IFERROR(VLOOKUP($B112,'Raw Stats'!$BU$3:$CJ$528,15,FALSE),0)</f>
        <v>0</v>
      </c>
      <c r="CP112">
        <f>IFERROR(VLOOKUP($B112,'Raw Stats'!$BU$3:$CJ$528,16,FALSE),0)</f>
        <v>136</v>
      </c>
      <c r="CR112">
        <f>IFERROR(VLOOKUP($B112,'Raw Stats'!$BC$3:$BR$528,3,FALSE),0)</f>
        <v>0</v>
      </c>
      <c r="CS112">
        <f>IFERROR(VLOOKUP($B112,'Raw Stats'!$BC$3:$BR$528,4,FALSE),0)</f>
        <v>0</v>
      </c>
      <c r="CT112">
        <f>IFERROR(VLOOKUP($B112,'Raw Stats'!$BC$3:$BR$5288,5,FALSE),0)</f>
        <v>1</v>
      </c>
      <c r="CU112">
        <f>IFERROR(VLOOKUP($B112,'Raw Stats'!$BC$3:$BR$52888,6,FALSE),0)</f>
        <v>3</v>
      </c>
      <c r="CV112">
        <f>IFERROR(VLOOKUP($B112,'Raw Stats'!$BC$3:$BR$5288,7,FALSE),0)</f>
        <v>-1</v>
      </c>
      <c r="CW112">
        <f>IFERROR(VLOOKUP($B112,'Raw Stats'!$BC$3:$BR$5288,8,FALSE),0)</f>
        <v>6</v>
      </c>
      <c r="CX112">
        <f>IFERROR(VLOOKUP($B112,'Raw Stats'!$BC$3:$BR$5288,9,FALSE),0)</f>
        <v>36</v>
      </c>
      <c r="CY112">
        <f>IFERROR(VLOOKUP($B112,'Raw Stats'!$BC$3:$BR$5288,10,FALSE),0)</f>
        <v>6</v>
      </c>
      <c r="CZ112">
        <f>IFERROR(VLOOKUP($B112,'Raw Stats'!$BC$3:$BR$5288,11,FALSE)+VLOOKUP($B112,'Raw Stats'!$BC$3:$BR$5288,12,FALSE),0)</f>
        <v>0</v>
      </c>
      <c r="DA112">
        <f>IFERROR(VLOOKUP($B112,'Raw Stats'!$BC$3:$BR$5288,13,FALSE)+VLOOKUP($B112,'Raw Stats'!$BC$3:$BR$5288,14,FALSE),0)</f>
        <v>0</v>
      </c>
      <c r="DB112">
        <f>IFERROR(VLOOKUP($B112,'Raw Stats'!$BC$3:$BR$5288,15,FALSE),0)</f>
        <v>0</v>
      </c>
      <c r="DC112">
        <f>IFERROR(VLOOKUP($B112,'Raw Stats'!$BC$3:$BR$5288,16,FALSE),0)</f>
        <v>19</v>
      </c>
      <c r="DE112">
        <f>IFERROR(VLOOKUP($B112,'Raw Stats'!$AK$3:$AZ$528,3,FALSE),0)</f>
        <v>0</v>
      </c>
      <c r="DF112">
        <f>IFERROR(VLOOKUP($B112,'Raw Stats'!$AK$3:$AZ$528,4,FALSE),0)</f>
        <v>0</v>
      </c>
      <c r="DG112">
        <f>IFERROR(VLOOKUP($B112,'Raw Stats'!$AK$3:$AZ$528,5,FALSE),0)</f>
        <v>0</v>
      </c>
      <c r="DH112">
        <f>IFERROR(VLOOKUP($B112,'Raw Stats'!$AK$3:$AZ$528,6,FALSE),0)</f>
        <v>0</v>
      </c>
      <c r="DI112">
        <f>IFERROR(VLOOKUP($B112,'Raw Stats'!$AK$3:$AZ$528,7,FALSE),0)</f>
        <v>0</v>
      </c>
      <c r="DJ112">
        <f>IFERROR(VLOOKUP($B112,'Raw Stats'!$AK$3:$AZ$528,8,FALSE),0)</f>
        <v>0</v>
      </c>
      <c r="DK112">
        <f>IFERROR(VLOOKUP($B112,'Raw Stats'!$AK$3:$AZ$528,9,FALSE),0)</f>
        <v>0</v>
      </c>
      <c r="DL112">
        <f>IFERROR(VLOOKUP($B112,'Raw Stats'!$AK$3:$AZ$528,10,FALSE),0)</f>
        <v>0</v>
      </c>
      <c r="DM112">
        <f>IFERROR(VLOOKUP($B112,'Raw Stats'!$AK$3:$AZ$528,11,FALSE)+VLOOKUP($B112,'Raw Stats'!$AK$3:$AZ$528,12,FALSE),0)</f>
        <v>0</v>
      </c>
      <c r="DN112">
        <f>IFERROR(VLOOKUP($B112,'Raw Stats'!$AK$3:$AZ$528,13,FALSE)+VLOOKUP($B112,'Raw Stats'!$AK$3:$AZ$528,14,FALSE),0)</f>
        <v>0</v>
      </c>
      <c r="DO112">
        <f>IFERROR(VLOOKUP($B112,'Raw Stats'!$AK$3:$AZ$528,15,FALSE),0)</f>
        <v>0</v>
      </c>
      <c r="DP112">
        <f>IFERROR(VLOOKUP($B112,'Raw Stats'!$AK$3:$AZ$528,16,FALSE),0)</f>
        <v>0</v>
      </c>
      <c r="DR112">
        <f>IFERROR(VLOOKUP($B112,'Raw Stats'!$S$3:$AH$528,3,FALSE),0)</f>
        <v>0</v>
      </c>
      <c r="DS112">
        <f>IFERROR(VLOOKUP($B112,'Raw Stats'!$S$3:$AH$528,4,FALSE),0)</f>
        <v>0</v>
      </c>
      <c r="DT112">
        <f>IFERROR(VLOOKUP($B112,'Raw Stats'!$S$3:$AH$528,5,FALSE),0)</f>
        <v>0</v>
      </c>
      <c r="DU112">
        <f>IFERROR(VLOOKUP($B112,'Raw Stats'!$S$3:$AH$528,6,FALSE),0)</f>
        <v>0</v>
      </c>
      <c r="DV112">
        <f>IFERROR(VLOOKUP($B112,'Raw Stats'!$S$3:$AH$528,7,FALSE),0)</f>
        <v>0</v>
      </c>
      <c r="DW112">
        <f>IFERROR(VLOOKUP($B112,'Raw Stats'!$S$3:$AH$528,8,FALSE),0)</f>
        <v>0</v>
      </c>
      <c r="DX112">
        <f>IFERROR(VLOOKUP($B112,'Raw Stats'!$S$3:$AH$528,9,FALSE),0)</f>
        <v>0</v>
      </c>
      <c r="DY112">
        <f>IFERROR(VLOOKUP($B112,'Raw Stats'!$S$3:$AH$528,10,FALSE),0)</f>
        <v>0</v>
      </c>
      <c r="DZ112">
        <f>IFERROR(VLOOKUP($B112,'Raw Stats'!$S$3:$AH$528,11,FALSE)+VLOOKUP($B112,'Raw Stats'!$S$3:$AH$528,12,FALSE),0)</f>
        <v>0</v>
      </c>
      <c r="EA112">
        <f>IFERROR(VLOOKUP($B112,'Raw Stats'!$S$3:$AH$528,13,FALSE)+VLOOKUP($B112,'Raw Stats'!$S$3:$AH$528,14,FALSE),0)</f>
        <v>0</v>
      </c>
      <c r="EB112">
        <f>IFERROR(VLOOKUP($B112,'Raw Stats'!$S$3:$AH$528,15,FALSE),0)</f>
        <v>0</v>
      </c>
      <c r="EC112">
        <f>IFERROR(VLOOKUP($B112,'Raw Stats'!$S$3:$AH$528,16,FALSE),0)</f>
        <v>0</v>
      </c>
    </row>
    <row r="113" spans="1:133" x14ac:dyDescent="0.2">
      <c r="A113" s="33">
        <f>IFERROR(VLOOKUP(B113,Sheet2!$W$1:$X$300,2,FALSE),301)</f>
        <v>143</v>
      </c>
      <c r="B113" t="s">
        <v>229</v>
      </c>
      <c r="C113">
        <f t="shared" si="5"/>
        <v>0.90560119723785193</v>
      </c>
      <c r="D113">
        <f t="shared" si="6"/>
        <v>0.70779457397441414</v>
      </c>
      <c r="E113">
        <f t="shared" si="7"/>
        <v>0</v>
      </c>
      <c r="F113">
        <f t="shared" si="8"/>
        <v>0</v>
      </c>
      <c r="G113">
        <f t="shared" si="9"/>
        <v>0</v>
      </c>
      <c r="H113">
        <v>0.92</v>
      </c>
      <c r="J113">
        <f>BS113*'Value Calculations'!$D$3</f>
        <v>9.7856502870249091</v>
      </c>
      <c r="K113">
        <f>BT113*'Value Calculations'!$D$4</f>
        <v>6.1866413768483488</v>
      </c>
      <c r="L113">
        <f>BU113*'Value Calculations'!$D$5</f>
        <v>11.409538517275626</v>
      </c>
      <c r="M113">
        <f>BV113*'Value Calculations'!$D$6</f>
        <v>-0.87545452343553998</v>
      </c>
      <c r="N113">
        <f>BW113*'Value Calculations'!$D$7</f>
        <v>3.3396253280745265</v>
      </c>
      <c r="O113">
        <f>BX113*'Value Calculations'!$D$8</f>
        <v>10.639935096767889</v>
      </c>
      <c r="P113">
        <f>BY113*'Value Calculations'!$D$9</f>
        <v>3.6526227127879851</v>
      </c>
      <c r="Q113">
        <f>BZ113*'Value Calculations'!$D$10</f>
        <v>4.3837976889144565</v>
      </c>
      <c r="R113">
        <f>CA113*'Value Calculations'!$D$11</f>
        <v>0</v>
      </c>
      <c r="S113">
        <f>CB113*'Value Calculations'!$D$12</f>
        <v>2.441648218768242</v>
      </c>
      <c r="T113">
        <f>CC113*'Value Calculations'!$D$13</f>
        <v>14.239281498098888</v>
      </c>
      <c r="V113">
        <f>CF113*'Value Calculations'!$D$3</f>
        <v>6.5237668580166064</v>
      </c>
      <c r="W113">
        <f>CG113*'Value Calculations'!$D$4</f>
        <v>7.1634794889822988</v>
      </c>
      <c r="X113">
        <f>CH113*'Value Calculations'!$D$5</f>
        <v>10.082847992011018</v>
      </c>
      <c r="Y113">
        <f>CI113*'Value Calculations'!$D$6</f>
        <v>-1.75090904687108</v>
      </c>
      <c r="Z113">
        <f>CJ113*'Value Calculations'!$D$7</f>
        <v>1.4061580328734848</v>
      </c>
      <c r="AA113">
        <f>CK113*'Value Calculations'!$D$8</f>
        <v>8.4113000427151547</v>
      </c>
      <c r="AB113">
        <f>CL113*'Value Calculations'!$D$9</f>
        <v>2.8969076687628847</v>
      </c>
      <c r="AC113">
        <f>CM113*'Value Calculations'!$D$10</f>
        <v>1.0959494222286141</v>
      </c>
      <c r="AD113">
        <f>CN113*'Value Calculations'!$D$11</f>
        <v>1.9814282960498748</v>
      </c>
      <c r="AE113">
        <f>CO113*'Value Calculations'!$D$12</f>
        <v>3.2555309583576562</v>
      </c>
      <c r="AF113">
        <f>CP113*'Value Calculations'!$D$13</f>
        <v>12.725927908928957</v>
      </c>
      <c r="AH113">
        <f>CS113*'Value Calculations'!$D$3</f>
        <v>0</v>
      </c>
      <c r="AI113">
        <f>CT113*'Value Calculations'!$D$4</f>
        <v>0</v>
      </c>
      <c r="AJ113">
        <f>CU113*'Value Calculations'!$D$5</f>
        <v>0.26533810505292155</v>
      </c>
      <c r="AK113">
        <f>CV113*'Value Calculations'!$D$6</f>
        <v>-1.0005194553549028</v>
      </c>
      <c r="AL113">
        <f>CW113*'Value Calculations'!$D$7</f>
        <v>0.17576975410918561</v>
      </c>
      <c r="AM113">
        <f>CX113*'Value Calculations'!$D$8</f>
        <v>1.2221547070611765</v>
      </c>
      <c r="AN113">
        <f>CY113*'Value Calculations'!$D$9</f>
        <v>0.25190501467503346</v>
      </c>
      <c r="AO113">
        <f>CZ113*'Value Calculations'!$D$10</f>
        <v>0</v>
      </c>
      <c r="AP113">
        <f>DA113*'Value Calculations'!$D$11</f>
        <v>0</v>
      </c>
      <c r="AQ113">
        <f>DB113*'Value Calculations'!$D$12</f>
        <v>0</v>
      </c>
      <c r="AR113">
        <f>DC113*'Value Calculations'!$D$13</f>
        <v>1.1694095916313096</v>
      </c>
      <c r="AT113">
        <f>DF113*'Value Calculations'!$D$3</f>
        <v>0</v>
      </c>
      <c r="AU113">
        <f>DG113*'Value Calculations'!$D$4</f>
        <v>0</v>
      </c>
      <c r="AV113">
        <f>DH113*'Value Calculations'!$D$5</f>
        <v>0</v>
      </c>
      <c r="AW113">
        <f>DI113*'Value Calculations'!$D$6</f>
        <v>0</v>
      </c>
      <c r="AX113">
        <f>DJ113*'Value Calculations'!$D$7</f>
        <v>0</v>
      </c>
      <c r="AY113">
        <f>DK113*'Value Calculations'!$D$8</f>
        <v>0</v>
      </c>
      <c r="AZ113">
        <f>DL113*'Value Calculations'!$D$9</f>
        <v>0</v>
      </c>
      <c r="BA113">
        <f>DM113*'Value Calculations'!$D$10</f>
        <v>0</v>
      </c>
      <c r="BB113">
        <f>DN113*'Value Calculations'!$D$11</f>
        <v>0</v>
      </c>
      <c r="BC113">
        <f>DO113*'Value Calculations'!$D$12</f>
        <v>0</v>
      </c>
      <c r="BD113">
        <f>DP113*'Value Calculations'!$D$13</f>
        <v>0</v>
      </c>
      <c r="BF113">
        <f>DS113*'Value Calculations'!$D$3</f>
        <v>0</v>
      </c>
      <c r="BG113">
        <f>DT113*'Value Calculations'!$D$4</f>
        <v>0</v>
      </c>
      <c r="BH113">
        <f>DU113*'Value Calculations'!$D$5</f>
        <v>0</v>
      </c>
      <c r="BI113">
        <f>DV113*'Value Calculations'!$D$6</f>
        <v>0</v>
      </c>
      <c r="BJ113">
        <f>DW113*'Value Calculations'!$D$7</f>
        <v>0</v>
      </c>
      <c r="BK113">
        <f>DX113*'Value Calculations'!$D$8</f>
        <v>0</v>
      </c>
      <c r="BL113">
        <f>DY113*'Value Calculations'!$D$9</f>
        <v>0</v>
      </c>
      <c r="BM113">
        <f>DZ113*'Value Calculations'!$D$10</f>
        <v>0</v>
      </c>
      <c r="BN113">
        <f>EA113*'Value Calculations'!$D$11</f>
        <v>0</v>
      </c>
      <c r="BO113">
        <f>EB113*'Value Calculations'!$D$12</f>
        <v>0</v>
      </c>
      <c r="BP113">
        <f>EC113*'Value Calculations'!$D$13</f>
        <v>0</v>
      </c>
      <c r="BR113">
        <f>IFERROR(VLOOKUP($B113,'Raw Stats'!$CM$3:$DC$884,3,FALSE),0)</f>
        <v>72</v>
      </c>
      <c r="BS113">
        <f>IFERROR(VLOOKUP($B113,'Raw Stats'!$CM$3:$DC$884,4,FALSE),0)</f>
        <v>24</v>
      </c>
      <c r="BT113">
        <f>IFERROR(VLOOKUP($B113,'Raw Stats'!$CM$3:$DC$884,5,FALSE),0)</f>
        <v>19</v>
      </c>
      <c r="BU113">
        <f>IFERROR(VLOOKUP($B113,'Raw Stats'!$CM$3:$DC$884,6,FALSE),0)</f>
        <v>43</v>
      </c>
      <c r="BV113">
        <f>IFERROR(VLOOKUP($B113,'Raw Stats'!$CM$3:$DC$884,7,FALSE),0)</f>
        <v>-7</v>
      </c>
      <c r="BW113">
        <f>IFERROR(VLOOKUP($B113,'Raw Stats'!$CM$3:$DC$884,8,FALSE),0)</f>
        <v>38</v>
      </c>
      <c r="BX113">
        <f>IFERROR(VLOOKUP($B113,'Raw Stats'!$CM$3:$DC$884,9,FALSE),0)</f>
        <v>148</v>
      </c>
      <c r="BY113">
        <f>IFERROR(VLOOKUP($B113,'Raw Stats'!$CM$3:$DC$884,10,FALSE),0)</f>
        <v>29</v>
      </c>
      <c r="BZ113">
        <f>IFERROR(VLOOKUP($B113,'Raw Stats'!$CM$3:$DC$884,11,FALSE)+VLOOKUP($B113,'Raw Stats'!$CM$3:$DC$884,12,FALSE),0)</f>
        <v>12</v>
      </c>
      <c r="CA113">
        <f>IFERROR(VLOOKUP($B113,'Raw Stats'!$CM$3:$DC$884,13,FALSE)+VLOOKUP($B113,'Raw Stats'!$CM$3:$DC$884,14,FALSE),0)</f>
        <v>0</v>
      </c>
      <c r="CB113">
        <f>IFERROR(VLOOKUP($B113,'Raw Stats'!$CM$3:$DC$884,15,FALSE),0)</f>
        <v>3</v>
      </c>
      <c r="CC113">
        <f>IFERROR(VLOOKUP($B113,'Raw Stats'!$CM$3:$DC$884,16,FALSE),0)</f>
        <v>207</v>
      </c>
      <c r="CE113">
        <f>IFERROR(VLOOKUP($B113,'Raw Stats'!$BU$3:$CJ$528,3,FALSE),0)</f>
        <v>76</v>
      </c>
      <c r="CF113">
        <f>IFERROR(VLOOKUP($B113,'Raw Stats'!$BU$3:$CJ$528,4,FALSE),0)</f>
        <v>16</v>
      </c>
      <c r="CG113">
        <f>IFERROR(VLOOKUP($B113,'Raw Stats'!$BU$3:$CJ$5288,5,FALSE),0)</f>
        <v>22</v>
      </c>
      <c r="CH113">
        <f>IFERROR(VLOOKUP($B113,'Raw Stats'!$BU$3:$CJ$528,6,FALSE),0)</f>
        <v>38</v>
      </c>
      <c r="CI113">
        <f>IFERROR(VLOOKUP($B113,'Raw Stats'!$BU$3:$CJ$528,7,FALSE),0)</f>
        <v>-14</v>
      </c>
      <c r="CJ113">
        <f>IFERROR(VLOOKUP($B113,'Raw Stats'!$BU$3:$CJ$528,8,FALSE),0)</f>
        <v>16</v>
      </c>
      <c r="CK113">
        <f>IFERROR(VLOOKUP($B113,'Raw Stats'!$BU$3:$CJ$528,9,FALSE),0)</f>
        <v>117</v>
      </c>
      <c r="CL113">
        <f>IFERROR(VLOOKUP($B113,'Raw Stats'!$BU$3:$CJ$528,10,FALSE),0)</f>
        <v>23</v>
      </c>
      <c r="CM113">
        <f>IFERROR(VLOOKUP($B113,'Raw Stats'!$BU$3:$CJ$528,11,FALSE)+VLOOKUP($B113,'Raw Stats'!$BU$3:$CJ$528,12,FALSE),0)</f>
        <v>3</v>
      </c>
      <c r="CN113">
        <f>IFERROR(VLOOKUP($B113,'Raw Stats'!$BU$3:$CJ$528,13,FALSE)+VLOOKUP($B113,'Raw Stats'!$BU$3:$CJ$528,14,FALSE),0)</f>
        <v>2</v>
      </c>
      <c r="CO113">
        <f>IFERROR(VLOOKUP($B113,'Raw Stats'!$BU$3:$CJ$528,15,FALSE),0)</f>
        <v>4</v>
      </c>
      <c r="CP113">
        <f>IFERROR(VLOOKUP($B113,'Raw Stats'!$BU$3:$CJ$528,16,FALSE),0)</f>
        <v>185</v>
      </c>
      <c r="CR113">
        <f>IFERROR(VLOOKUP($B113,'Raw Stats'!$BC$3:$BR$528,3,FALSE),0)</f>
        <v>0</v>
      </c>
      <c r="CS113">
        <f>IFERROR(VLOOKUP($B113,'Raw Stats'!$BC$3:$BR$528,4,FALSE),0)</f>
        <v>0</v>
      </c>
      <c r="CT113">
        <f>IFERROR(VLOOKUP($B113,'Raw Stats'!$BC$3:$BR$5288,5,FALSE),0)</f>
        <v>0</v>
      </c>
      <c r="CU113">
        <f>IFERROR(VLOOKUP($B113,'Raw Stats'!$BC$3:$BR$52888,6,FALSE),0)</f>
        <v>1</v>
      </c>
      <c r="CV113">
        <f>IFERROR(VLOOKUP($B113,'Raw Stats'!$BC$3:$BR$5288,7,FALSE),0)</f>
        <v>-8</v>
      </c>
      <c r="CW113">
        <f>IFERROR(VLOOKUP($B113,'Raw Stats'!$BC$3:$BR$5288,8,FALSE),0)</f>
        <v>2</v>
      </c>
      <c r="CX113">
        <f>IFERROR(VLOOKUP($B113,'Raw Stats'!$BC$3:$BR$5288,9,FALSE),0)</f>
        <v>17</v>
      </c>
      <c r="CY113">
        <f>IFERROR(VLOOKUP($B113,'Raw Stats'!$BC$3:$BR$5288,10,FALSE),0)</f>
        <v>2</v>
      </c>
      <c r="CZ113">
        <f>IFERROR(VLOOKUP($B113,'Raw Stats'!$BC$3:$BR$5288,11,FALSE)+VLOOKUP($B113,'Raw Stats'!$BC$3:$BR$5288,12,FALSE),0)</f>
        <v>0</v>
      </c>
      <c r="DA113">
        <f>IFERROR(VLOOKUP($B113,'Raw Stats'!$BC$3:$BR$5288,13,FALSE)+VLOOKUP($B113,'Raw Stats'!$BC$3:$BR$5288,14,FALSE),0)</f>
        <v>0</v>
      </c>
      <c r="DB113">
        <f>IFERROR(VLOOKUP($B113,'Raw Stats'!$BC$3:$BR$5288,15,FALSE),0)</f>
        <v>0</v>
      </c>
      <c r="DC113">
        <f>IFERROR(VLOOKUP($B113,'Raw Stats'!$BC$3:$BR$5288,16,FALSE),0)</f>
        <v>17</v>
      </c>
      <c r="DE113">
        <f>IFERROR(VLOOKUP($B113,'Raw Stats'!$AK$3:$AZ$528,3,FALSE),0)</f>
        <v>0</v>
      </c>
      <c r="DF113">
        <f>IFERROR(VLOOKUP($B113,'Raw Stats'!$AK$3:$AZ$528,4,FALSE),0)</f>
        <v>0</v>
      </c>
      <c r="DG113">
        <f>IFERROR(VLOOKUP($B113,'Raw Stats'!$AK$3:$AZ$528,5,FALSE),0)</f>
        <v>0</v>
      </c>
      <c r="DH113">
        <f>IFERROR(VLOOKUP($B113,'Raw Stats'!$AK$3:$AZ$528,6,FALSE),0)</f>
        <v>0</v>
      </c>
      <c r="DI113">
        <f>IFERROR(VLOOKUP($B113,'Raw Stats'!$AK$3:$AZ$528,7,FALSE),0)</f>
        <v>0</v>
      </c>
      <c r="DJ113">
        <f>IFERROR(VLOOKUP($B113,'Raw Stats'!$AK$3:$AZ$528,8,FALSE),0)</f>
        <v>0</v>
      </c>
      <c r="DK113">
        <f>IFERROR(VLOOKUP($B113,'Raw Stats'!$AK$3:$AZ$528,9,FALSE),0)</f>
        <v>0</v>
      </c>
      <c r="DL113">
        <f>IFERROR(VLOOKUP($B113,'Raw Stats'!$AK$3:$AZ$528,10,FALSE),0)</f>
        <v>0</v>
      </c>
      <c r="DM113">
        <f>IFERROR(VLOOKUP($B113,'Raw Stats'!$AK$3:$AZ$528,11,FALSE)+VLOOKUP($B113,'Raw Stats'!$AK$3:$AZ$528,12,FALSE),0)</f>
        <v>0</v>
      </c>
      <c r="DN113">
        <f>IFERROR(VLOOKUP($B113,'Raw Stats'!$AK$3:$AZ$528,13,FALSE)+VLOOKUP($B113,'Raw Stats'!$AK$3:$AZ$528,14,FALSE),0)</f>
        <v>0</v>
      </c>
      <c r="DO113">
        <f>IFERROR(VLOOKUP($B113,'Raw Stats'!$AK$3:$AZ$528,15,FALSE),0)</f>
        <v>0</v>
      </c>
      <c r="DP113">
        <f>IFERROR(VLOOKUP($B113,'Raw Stats'!$AK$3:$AZ$528,16,FALSE),0)</f>
        <v>0</v>
      </c>
      <c r="DR113">
        <f>IFERROR(VLOOKUP($B113,'Raw Stats'!$S$3:$AH$528,3,FALSE),0)</f>
        <v>0</v>
      </c>
      <c r="DS113">
        <f>IFERROR(VLOOKUP($B113,'Raw Stats'!$S$3:$AH$528,4,FALSE),0)</f>
        <v>0</v>
      </c>
      <c r="DT113">
        <f>IFERROR(VLOOKUP($B113,'Raw Stats'!$S$3:$AH$528,5,FALSE),0)</f>
        <v>0</v>
      </c>
      <c r="DU113">
        <f>IFERROR(VLOOKUP($B113,'Raw Stats'!$S$3:$AH$528,6,FALSE),0)</f>
        <v>0</v>
      </c>
      <c r="DV113">
        <f>IFERROR(VLOOKUP($B113,'Raw Stats'!$S$3:$AH$528,7,FALSE),0)</f>
        <v>0</v>
      </c>
      <c r="DW113">
        <f>IFERROR(VLOOKUP($B113,'Raw Stats'!$S$3:$AH$528,8,FALSE),0)</f>
        <v>0</v>
      </c>
      <c r="DX113">
        <f>IFERROR(VLOOKUP($B113,'Raw Stats'!$S$3:$AH$528,9,FALSE),0)</f>
        <v>0</v>
      </c>
      <c r="DY113">
        <f>IFERROR(VLOOKUP($B113,'Raw Stats'!$S$3:$AH$528,10,FALSE),0)</f>
        <v>0</v>
      </c>
      <c r="DZ113">
        <f>IFERROR(VLOOKUP($B113,'Raw Stats'!$S$3:$AH$528,11,FALSE)+VLOOKUP($B113,'Raw Stats'!$S$3:$AH$528,12,FALSE),0)</f>
        <v>0</v>
      </c>
      <c r="EA113">
        <f>IFERROR(VLOOKUP($B113,'Raw Stats'!$S$3:$AH$528,13,FALSE)+VLOOKUP($B113,'Raw Stats'!$S$3:$AH$528,14,FALSE),0)</f>
        <v>0</v>
      </c>
      <c r="EB113">
        <f>IFERROR(VLOOKUP($B113,'Raw Stats'!$S$3:$AH$528,15,FALSE),0)</f>
        <v>0</v>
      </c>
      <c r="EC113">
        <f>IFERROR(VLOOKUP($B113,'Raw Stats'!$S$3:$AH$528,16,FALSE),0)</f>
        <v>0</v>
      </c>
    </row>
    <row r="114" spans="1:133" x14ac:dyDescent="0.2">
      <c r="A114" s="33">
        <f>IFERROR(VLOOKUP(B114,Sheet2!$W$1:$X$300,2,FALSE),301)</f>
        <v>158</v>
      </c>
      <c r="B114" t="s">
        <v>81</v>
      </c>
      <c r="C114">
        <f t="shared" si="5"/>
        <v>0.88296030488446908</v>
      </c>
      <c r="D114">
        <f t="shared" si="6"/>
        <v>0.92678799865103989</v>
      </c>
      <c r="E114">
        <f t="shared" si="7"/>
        <v>1.1084913441067201</v>
      </c>
      <c r="F114">
        <f t="shared" si="8"/>
        <v>0.80261645407830773</v>
      </c>
      <c r="G114">
        <f t="shared" si="9"/>
        <v>0.83884217595847499</v>
      </c>
      <c r="H114">
        <v>0.92</v>
      </c>
      <c r="J114">
        <f>BS114*'Value Calculations'!$D$3</f>
        <v>8.5624440011467957</v>
      </c>
      <c r="K114">
        <f>BT114*'Value Calculations'!$D$4</f>
        <v>7.1634794889822988</v>
      </c>
      <c r="L114">
        <f>BU114*'Value Calculations'!$D$5</f>
        <v>11.409538517275626</v>
      </c>
      <c r="M114">
        <f>BV114*'Value Calculations'!$D$6</f>
        <v>1.3757142511129914</v>
      </c>
      <c r="N114">
        <f>BW114*'Value Calculations'!$D$7</f>
        <v>4.657898483893419</v>
      </c>
      <c r="O114">
        <f>BX114*'Value Calculations'!$D$8</f>
        <v>14.809639391447197</v>
      </c>
      <c r="P114">
        <f>BY114*'Value Calculations'!$D$9</f>
        <v>4.9121477861631524</v>
      </c>
      <c r="Q114">
        <f>BZ114*'Value Calculations'!$D$10</f>
        <v>5.1144306370668655</v>
      </c>
      <c r="R114">
        <f>CA114*'Value Calculations'!$D$11</f>
        <v>1.9814282960498748</v>
      </c>
      <c r="S114">
        <f>CB114*'Value Calculations'!$D$12</f>
        <v>2.441648218768242</v>
      </c>
      <c r="T114">
        <f>CC114*'Value Calculations'!$D$13</f>
        <v>9.9743759286199936</v>
      </c>
      <c r="V114">
        <f>CF114*'Value Calculations'!$D$3</f>
        <v>10.193385715650948</v>
      </c>
      <c r="W114">
        <f>CG114*'Value Calculations'!$D$4</f>
        <v>5.8610286728036982</v>
      </c>
      <c r="X114">
        <f>CH114*'Value Calculations'!$D$5</f>
        <v>11.409538517275626</v>
      </c>
      <c r="Y114">
        <f>CI114*'Value Calculations'!$D$6</f>
        <v>-0.75038959151617712</v>
      </c>
      <c r="Z114">
        <f>CJ114*'Value Calculations'!$D$7</f>
        <v>8.0854086890225378</v>
      </c>
      <c r="AA114">
        <f>CK114*'Value Calculations'!$D$8</f>
        <v>15.097205204873356</v>
      </c>
      <c r="AB114">
        <f>CL114*'Value Calculations'!$D$9</f>
        <v>4.9121477861631524</v>
      </c>
      <c r="AC114">
        <f>CM114*'Value Calculations'!$D$10</f>
        <v>7.6716459556002992</v>
      </c>
      <c r="AD114">
        <f>CN114*'Value Calculations'!$D$11</f>
        <v>0</v>
      </c>
      <c r="AE114">
        <f>CO114*'Value Calculations'!$D$12</f>
        <v>2.441648218768242</v>
      </c>
      <c r="AF114">
        <f>CP114*'Value Calculations'!$D$13</f>
        <v>11.074996720743579</v>
      </c>
      <c r="AH114">
        <f>CS114*'Value Calculations'!$D$3</f>
        <v>7.7469731438947198</v>
      </c>
      <c r="AI114">
        <f>CT114*'Value Calculations'!$D$4</f>
        <v>4.5585778566250994</v>
      </c>
      <c r="AJ114">
        <f>CU114*'Value Calculations'!$D$5</f>
        <v>8.7561574667464104</v>
      </c>
      <c r="AK114">
        <f>CV114*'Value Calculations'!$D$6</f>
        <v>-0.62532465959681427</v>
      </c>
      <c r="AL114">
        <f>CW114*'Value Calculations'!$D$7</f>
        <v>2.4607765575285985</v>
      </c>
      <c r="AM114">
        <f>CX114*'Value Calculations'!$D$8</f>
        <v>7.7642769625062975</v>
      </c>
      <c r="AN114">
        <f>CY114*'Value Calculations'!$D$9</f>
        <v>2.8969076687628847</v>
      </c>
      <c r="AO114">
        <f>CZ114*'Value Calculations'!$D$10</f>
        <v>5.8450635852192754</v>
      </c>
      <c r="AP114">
        <f>DA114*'Value Calculations'!$D$11</f>
        <v>0.9907141480249374</v>
      </c>
      <c r="AQ114">
        <f>DB114*'Value Calculations'!$D$12</f>
        <v>4.0694136979470699</v>
      </c>
      <c r="AR114">
        <f>DC114*'Value Calculations'!$D$13</f>
        <v>7.6355567453573752</v>
      </c>
      <c r="AT114">
        <f>DF114*'Value Calculations'!$D$3</f>
        <v>7.3392377152686823</v>
      </c>
      <c r="AU114">
        <f>DG114*'Value Calculations'!$D$4</f>
        <v>4.8841905606697491</v>
      </c>
      <c r="AV114">
        <f>DH114*'Value Calculations'!$D$5</f>
        <v>8.7561574667464104</v>
      </c>
      <c r="AW114">
        <f>DI114*'Value Calculations'!$D$6</f>
        <v>-1.8759739787904428</v>
      </c>
      <c r="AX114">
        <f>DJ114*'Value Calculations'!$D$7</f>
        <v>5.3609775003301614</v>
      </c>
      <c r="AY114">
        <f>DK114*'Value Calculations'!$D$8</f>
        <v>17.757188979065329</v>
      </c>
      <c r="AZ114">
        <f>DL114*'Value Calculations'!$D$9</f>
        <v>7.5571504402510037</v>
      </c>
      <c r="BA114">
        <f>DM114*'Value Calculations'!$D$10</f>
        <v>1.8265823703810236</v>
      </c>
      <c r="BB114">
        <f>DN114*'Value Calculations'!$D$11</f>
        <v>0.9907141480249374</v>
      </c>
      <c r="BC114">
        <f>DO114*'Value Calculations'!$D$12</f>
        <v>4.0694136979470699</v>
      </c>
      <c r="BD114">
        <f>DP114*'Value Calculations'!$D$13</f>
        <v>9.1489103345273044</v>
      </c>
      <c r="BF114">
        <f>DS114*'Value Calculations'!$D$3</f>
        <v>6.9315022866426439</v>
      </c>
      <c r="BG114">
        <f>DT114*'Value Calculations'!$D$4</f>
        <v>6.1866413768483488</v>
      </c>
      <c r="BH114">
        <f>DU114*'Value Calculations'!$D$5</f>
        <v>9.5521717819051766</v>
      </c>
      <c r="BI114">
        <f>DV114*'Value Calculations'!$D$6</f>
        <v>-0.25012986383872571</v>
      </c>
      <c r="BJ114">
        <f>DW114*'Value Calculations'!$D$7</f>
        <v>3.3396253280745265</v>
      </c>
      <c r="BK114">
        <f>DX114*'Value Calculations'!$D$8</f>
        <v>18.763669326056885</v>
      </c>
      <c r="BL114">
        <f>DY114*'Value Calculations'!$D$9</f>
        <v>4.5342902641506022</v>
      </c>
      <c r="BM114">
        <f>DZ114*'Value Calculations'!$D$10</f>
        <v>4.7491141629906615</v>
      </c>
      <c r="BN114">
        <f>EA114*'Value Calculations'!$D$11</f>
        <v>0</v>
      </c>
      <c r="BO114">
        <f>EB114*'Value Calculations'!$D$12</f>
        <v>4.0694136979470699</v>
      </c>
      <c r="BP114">
        <f>EC114*'Value Calculations'!$D$13</f>
        <v>8.3922335399423389</v>
      </c>
      <c r="BR114">
        <f>IFERROR(VLOOKUP($B114,'Raw Stats'!$CM$3:$DC$884,3,FALSE),0)</f>
        <v>82</v>
      </c>
      <c r="BS114">
        <f>IFERROR(VLOOKUP($B114,'Raw Stats'!$CM$3:$DC$884,4,FALSE),0)</f>
        <v>21</v>
      </c>
      <c r="BT114">
        <f>IFERROR(VLOOKUP($B114,'Raw Stats'!$CM$3:$DC$884,5,FALSE),0)</f>
        <v>22</v>
      </c>
      <c r="BU114">
        <f>IFERROR(VLOOKUP($B114,'Raw Stats'!$CM$3:$DC$884,6,FALSE),0)</f>
        <v>43</v>
      </c>
      <c r="BV114">
        <f>IFERROR(VLOOKUP($B114,'Raw Stats'!$CM$3:$DC$884,7,FALSE),0)</f>
        <v>11</v>
      </c>
      <c r="BW114">
        <f>IFERROR(VLOOKUP($B114,'Raw Stats'!$CM$3:$DC$884,8,FALSE),0)</f>
        <v>53</v>
      </c>
      <c r="BX114">
        <f>IFERROR(VLOOKUP($B114,'Raw Stats'!$CM$3:$DC$884,9,FALSE),0)</f>
        <v>206</v>
      </c>
      <c r="BY114">
        <f>IFERROR(VLOOKUP($B114,'Raw Stats'!$CM$3:$DC$884,10,FALSE),0)</f>
        <v>39</v>
      </c>
      <c r="BZ114">
        <f>IFERROR(VLOOKUP($B114,'Raw Stats'!$CM$3:$DC$884,11,FALSE)+VLOOKUP($B114,'Raw Stats'!$CM$3:$DC$884,12,FALSE),0)</f>
        <v>14</v>
      </c>
      <c r="CA114">
        <f>IFERROR(VLOOKUP($B114,'Raw Stats'!$CM$3:$DC$884,13,FALSE)+VLOOKUP($B114,'Raw Stats'!$CM$3:$DC$884,14,FALSE),0)</f>
        <v>2</v>
      </c>
      <c r="CB114">
        <f>IFERROR(VLOOKUP($B114,'Raw Stats'!$CM$3:$DC$884,15,FALSE),0)</f>
        <v>3</v>
      </c>
      <c r="CC114">
        <f>IFERROR(VLOOKUP($B114,'Raw Stats'!$CM$3:$DC$884,16,FALSE),0)</f>
        <v>145</v>
      </c>
      <c r="CE114">
        <f>IFERROR(VLOOKUP($B114,'Raw Stats'!$BU$3:$CJ$528,3,FALSE),0)</f>
        <v>82</v>
      </c>
      <c r="CF114">
        <f>IFERROR(VLOOKUP($B114,'Raw Stats'!$BU$3:$CJ$528,4,FALSE),0)</f>
        <v>25</v>
      </c>
      <c r="CG114">
        <f>IFERROR(VLOOKUP($B114,'Raw Stats'!$BU$3:$CJ$5288,5,FALSE),0)</f>
        <v>18</v>
      </c>
      <c r="CH114">
        <f>IFERROR(VLOOKUP($B114,'Raw Stats'!$BU$3:$CJ$528,6,FALSE),0)</f>
        <v>43</v>
      </c>
      <c r="CI114">
        <f>IFERROR(VLOOKUP($B114,'Raw Stats'!$BU$3:$CJ$528,7,FALSE),0)</f>
        <v>-6</v>
      </c>
      <c r="CJ114">
        <f>IFERROR(VLOOKUP($B114,'Raw Stats'!$BU$3:$CJ$528,8,FALSE),0)</f>
        <v>92</v>
      </c>
      <c r="CK114">
        <f>IFERROR(VLOOKUP($B114,'Raw Stats'!$BU$3:$CJ$528,9,FALSE),0)</f>
        <v>210</v>
      </c>
      <c r="CL114">
        <f>IFERROR(VLOOKUP($B114,'Raw Stats'!$BU$3:$CJ$528,10,FALSE),0)</f>
        <v>39</v>
      </c>
      <c r="CM114">
        <f>IFERROR(VLOOKUP($B114,'Raw Stats'!$BU$3:$CJ$528,11,FALSE)+VLOOKUP($B114,'Raw Stats'!$BU$3:$CJ$528,12,FALSE),0)</f>
        <v>21</v>
      </c>
      <c r="CN114">
        <f>IFERROR(VLOOKUP($B114,'Raw Stats'!$BU$3:$CJ$528,13,FALSE)+VLOOKUP($B114,'Raw Stats'!$BU$3:$CJ$528,14,FALSE),0)</f>
        <v>0</v>
      </c>
      <c r="CO114">
        <f>IFERROR(VLOOKUP($B114,'Raw Stats'!$BU$3:$CJ$528,15,FALSE),0)</f>
        <v>3</v>
      </c>
      <c r="CP114">
        <f>IFERROR(VLOOKUP($B114,'Raw Stats'!$BU$3:$CJ$528,16,FALSE),0)</f>
        <v>161</v>
      </c>
      <c r="CR114">
        <f>IFERROR(VLOOKUP($B114,'Raw Stats'!$BC$3:$BR$528,3,FALSE),0)</f>
        <v>47</v>
      </c>
      <c r="CS114">
        <f>IFERROR(VLOOKUP($B114,'Raw Stats'!$BC$3:$BR$528,4,FALSE),0)</f>
        <v>19</v>
      </c>
      <c r="CT114">
        <f>IFERROR(VLOOKUP($B114,'Raw Stats'!$BC$3:$BR$5288,5,FALSE),0)</f>
        <v>14</v>
      </c>
      <c r="CU114">
        <f>IFERROR(VLOOKUP($B114,'Raw Stats'!$BC$3:$BR$52888,6,FALSE),0)</f>
        <v>33</v>
      </c>
      <c r="CV114">
        <f>IFERROR(VLOOKUP($B114,'Raw Stats'!$BC$3:$BR$5288,7,FALSE),0)</f>
        <v>-5</v>
      </c>
      <c r="CW114">
        <f>IFERROR(VLOOKUP($B114,'Raw Stats'!$BC$3:$BR$5288,8,FALSE),0)</f>
        <v>28</v>
      </c>
      <c r="CX114">
        <f>IFERROR(VLOOKUP($B114,'Raw Stats'!$BC$3:$BR$5288,9,FALSE),0)</f>
        <v>108</v>
      </c>
      <c r="CY114">
        <f>IFERROR(VLOOKUP($B114,'Raw Stats'!$BC$3:$BR$5288,10,FALSE),0)</f>
        <v>23</v>
      </c>
      <c r="CZ114">
        <f>IFERROR(VLOOKUP($B114,'Raw Stats'!$BC$3:$BR$5288,11,FALSE)+VLOOKUP($B114,'Raw Stats'!$BC$3:$BR$5288,12,FALSE),0)</f>
        <v>16</v>
      </c>
      <c r="DA114">
        <f>IFERROR(VLOOKUP($B114,'Raw Stats'!$BC$3:$BR$5288,13,FALSE)+VLOOKUP($B114,'Raw Stats'!$BC$3:$BR$5288,14,FALSE),0)</f>
        <v>1</v>
      </c>
      <c r="DB114">
        <f>IFERROR(VLOOKUP($B114,'Raw Stats'!$BC$3:$BR$5288,15,FALSE),0)</f>
        <v>5</v>
      </c>
      <c r="DC114">
        <f>IFERROR(VLOOKUP($B114,'Raw Stats'!$BC$3:$BR$5288,16,FALSE),0)</f>
        <v>111</v>
      </c>
      <c r="DE114">
        <f>IFERROR(VLOOKUP($B114,'Raw Stats'!$AK$3:$AZ$528,3,FALSE),0)</f>
        <v>82</v>
      </c>
      <c r="DF114">
        <f>IFERROR(VLOOKUP($B114,'Raw Stats'!$AK$3:$AZ$528,4,FALSE),0)</f>
        <v>18</v>
      </c>
      <c r="DG114">
        <f>IFERROR(VLOOKUP($B114,'Raw Stats'!$AK$3:$AZ$528,5,FALSE),0)</f>
        <v>15</v>
      </c>
      <c r="DH114">
        <f>IFERROR(VLOOKUP($B114,'Raw Stats'!$AK$3:$AZ$528,6,FALSE),0)</f>
        <v>33</v>
      </c>
      <c r="DI114">
        <f>IFERROR(VLOOKUP($B114,'Raw Stats'!$AK$3:$AZ$528,7,FALSE),0)</f>
        <v>-15</v>
      </c>
      <c r="DJ114">
        <f>IFERROR(VLOOKUP($B114,'Raw Stats'!$AK$3:$AZ$528,8,FALSE),0)</f>
        <v>61</v>
      </c>
      <c r="DK114">
        <f>IFERROR(VLOOKUP($B114,'Raw Stats'!$AK$3:$AZ$528,9,FALSE),0)</f>
        <v>247</v>
      </c>
      <c r="DL114">
        <f>IFERROR(VLOOKUP($B114,'Raw Stats'!$AK$3:$AZ$528,10,FALSE),0)</f>
        <v>60</v>
      </c>
      <c r="DM114">
        <f>IFERROR(VLOOKUP($B114,'Raw Stats'!$AK$3:$AZ$528,11,FALSE)+VLOOKUP($B114,'Raw Stats'!$AK$3:$AZ$528,12,FALSE),0)</f>
        <v>5</v>
      </c>
      <c r="DN114">
        <f>IFERROR(VLOOKUP($B114,'Raw Stats'!$AK$3:$AZ$528,13,FALSE)+VLOOKUP($B114,'Raw Stats'!$AK$3:$AZ$528,14,FALSE),0)</f>
        <v>1</v>
      </c>
      <c r="DO114">
        <f>IFERROR(VLOOKUP($B114,'Raw Stats'!$AK$3:$AZ$528,15,FALSE),0)</f>
        <v>5</v>
      </c>
      <c r="DP114">
        <f>IFERROR(VLOOKUP($B114,'Raw Stats'!$AK$3:$AZ$528,16,FALSE),0)</f>
        <v>133</v>
      </c>
      <c r="DR114">
        <f>IFERROR(VLOOKUP($B114,'Raw Stats'!$S$3:$AH$528,3,FALSE),0)</f>
        <v>79</v>
      </c>
      <c r="DS114">
        <f>IFERROR(VLOOKUP($B114,'Raw Stats'!$S$3:$AH$528,4,FALSE),0)</f>
        <v>17</v>
      </c>
      <c r="DT114">
        <f>IFERROR(VLOOKUP($B114,'Raw Stats'!$S$3:$AH$528,5,FALSE),0)</f>
        <v>19</v>
      </c>
      <c r="DU114">
        <f>IFERROR(VLOOKUP($B114,'Raw Stats'!$S$3:$AH$528,6,FALSE),0)</f>
        <v>36</v>
      </c>
      <c r="DV114">
        <f>IFERROR(VLOOKUP($B114,'Raw Stats'!$S$3:$AH$528,7,FALSE),0)</f>
        <v>-2</v>
      </c>
      <c r="DW114">
        <f>IFERROR(VLOOKUP($B114,'Raw Stats'!$S$3:$AH$528,8,FALSE),0)</f>
        <v>38</v>
      </c>
      <c r="DX114">
        <f>IFERROR(VLOOKUP($B114,'Raw Stats'!$S$3:$AH$528,9,FALSE),0)</f>
        <v>261</v>
      </c>
      <c r="DY114">
        <f>IFERROR(VLOOKUP($B114,'Raw Stats'!$S$3:$AH$528,10,FALSE),0)</f>
        <v>36</v>
      </c>
      <c r="DZ114">
        <f>IFERROR(VLOOKUP($B114,'Raw Stats'!$S$3:$AH$528,11,FALSE)+VLOOKUP($B114,'Raw Stats'!$S$3:$AH$528,12,FALSE),0)</f>
        <v>13</v>
      </c>
      <c r="EA114">
        <f>IFERROR(VLOOKUP($B114,'Raw Stats'!$S$3:$AH$528,13,FALSE)+VLOOKUP($B114,'Raw Stats'!$S$3:$AH$528,14,FALSE),0)</f>
        <v>0</v>
      </c>
      <c r="EB114">
        <f>IFERROR(VLOOKUP($B114,'Raw Stats'!$S$3:$AH$528,15,FALSE),0)</f>
        <v>5</v>
      </c>
      <c r="EC114">
        <f>IFERROR(VLOOKUP($B114,'Raw Stats'!$S$3:$AH$528,16,FALSE),0)</f>
        <v>122</v>
      </c>
    </row>
    <row r="115" spans="1:133" x14ac:dyDescent="0.2">
      <c r="A115">
        <f>IFERROR(VLOOKUP(B115,Sheet2!$W$1:$X$300,2,FALSE),301)</f>
        <v>49</v>
      </c>
      <c r="B115" t="s">
        <v>687</v>
      </c>
      <c r="C115">
        <f t="shared" si="5"/>
        <v>0.82852268613020874</v>
      </c>
      <c r="D115">
        <f t="shared" si="6"/>
        <v>1.0161392007720511</v>
      </c>
      <c r="E115">
        <f t="shared" si="7"/>
        <v>0.88319091193236188</v>
      </c>
      <c r="F115">
        <f t="shared" si="8"/>
        <v>0.9013140754740111</v>
      </c>
      <c r="G115">
        <f t="shared" si="9"/>
        <v>0.88683059111223816</v>
      </c>
      <c r="H115">
        <v>0.92</v>
      </c>
      <c r="J115">
        <f>BS115*'Value Calculations'!$D$3</f>
        <v>4.0773542862603787</v>
      </c>
      <c r="K115">
        <f>BT115*'Value Calculations'!$D$4</f>
        <v>11.396444641562747</v>
      </c>
      <c r="L115">
        <f>BU115*'Value Calculations'!$D$5</f>
        <v>11.94021472738147</v>
      </c>
      <c r="M115">
        <f>BV115*'Value Calculations'!$D$6</f>
        <v>1.5007791830323542</v>
      </c>
      <c r="N115">
        <f>BW115*'Value Calculations'!$D$7</f>
        <v>1.7576975410918561</v>
      </c>
      <c r="O115">
        <f>BX115*'Value Calculations'!$D$8</f>
        <v>1.1502632537046367</v>
      </c>
      <c r="P115">
        <f>BY115*'Value Calculations'!$D$9</f>
        <v>14.232633329139389</v>
      </c>
      <c r="Q115">
        <f>BZ115*'Value Calculations'!$D$10</f>
        <v>5.8450635852192754</v>
      </c>
      <c r="R115">
        <f>CA115*'Value Calculations'!$D$11</f>
        <v>0.9907141480249374</v>
      </c>
      <c r="S115">
        <f>CB115*'Value Calculations'!$D$12</f>
        <v>1.6277654791788281</v>
      </c>
      <c r="T115">
        <f>CC115*'Value Calculations'!$D$13</f>
        <v>11.762884715820821</v>
      </c>
      <c r="V115">
        <f>CF115*'Value Calculations'!$D$3</f>
        <v>2.4464125717562273</v>
      </c>
      <c r="W115">
        <f>CG115*'Value Calculations'!$D$4</f>
        <v>17.908698722455746</v>
      </c>
      <c r="X115">
        <f>CH115*'Value Calculations'!$D$5</f>
        <v>16.185624408228215</v>
      </c>
      <c r="Y115">
        <f>CI115*'Value Calculations'!$D$6</f>
        <v>2.7514285022259828</v>
      </c>
      <c r="Z115">
        <f>CJ115*'Value Calculations'!$D$7</f>
        <v>2.4607765575285985</v>
      </c>
      <c r="AA115">
        <f>CK115*'Value Calculations'!$D$8</f>
        <v>2.5880923208354325</v>
      </c>
      <c r="AB115">
        <f>CL115*'Value Calculations'!$D$9</f>
        <v>11.209773153038988</v>
      </c>
      <c r="AC115">
        <f>CM115*'Value Calculations'!$D$10</f>
        <v>7.6716459556002992</v>
      </c>
      <c r="AD115">
        <f>CN115*'Value Calculations'!$D$11</f>
        <v>0.9907141480249374</v>
      </c>
      <c r="AE115">
        <f>CO115*'Value Calculations'!$D$12</f>
        <v>2.441648218768242</v>
      </c>
      <c r="AF115">
        <f>CP115*'Value Calculations'!$D$13</f>
        <v>13.620182302529372</v>
      </c>
      <c r="AH115">
        <f>CS115*'Value Calculations'!$D$3</f>
        <v>1.2232062858781136</v>
      </c>
      <c r="AI115">
        <f>CT115*'Value Calculations'!$D$4</f>
        <v>7.8147048970715982</v>
      </c>
      <c r="AJ115">
        <f>CU115*'Value Calculations'!$D$5</f>
        <v>7.1641288364288815</v>
      </c>
      <c r="AK115">
        <f>CV115*'Value Calculations'!$D$6</f>
        <v>2.0010389107098057</v>
      </c>
      <c r="AL115">
        <f>CW115*'Value Calculations'!$D$7</f>
        <v>2.7244311886923769</v>
      </c>
      <c r="AM115">
        <f>CX115*'Value Calculations'!$D$8</f>
        <v>1.365937613774256</v>
      </c>
      <c r="AN115">
        <f>CY115*'Value Calculations'!$D$9</f>
        <v>8.3128654842761041</v>
      </c>
      <c r="AO115">
        <f>CZ115*'Value Calculations'!$D$10</f>
        <v>3.6531647407620471</v>
      </c>
      <c r="AP115">
        <f>DA115*'Value Calculations'!$D$11</f>
        <v>0.9907141480249374</v>
      </c>
      <c r="AQ115">
        <f>DB115*'Value Calculations'!$D$12</f>
        <v>0</v>
      </c>
      <c r="AR115">
        <f>DC115*'Value Calculations'!$D$13</f>
        <v>6.2597807552028932</v>
      </c>
      <c r="AT115">
        <f>DF115*'Value Calculations'!$D$3</f>
        <v>1.6309417145041516</v>
      </c>
      <c r="AU115">
        <f>DG115*'Value Calculations'!$D$4</f>
        <v>11.722057345607396</v>
      </c>
      <c r="AV115">
        <f>DH115*'Value Calculations'!$D$5</f>
        <v>10.613524202116862</v>
      </c>
      <c r="AW115">
        <f>DI115*'Value Calculations'!$D$6</f>
        <v>1.8759739787904428</v>
      </c>
      <c r="AX115">
        <f>DJ115*'Value Calculations'!$D$7</f>
        <v>3.6911648362928977</v>
      </c>
      <c r="AY115">
        <f>DK115*'Value Calculations'!$D$8</f>
        <v>3.2351154010442906</v>
      </c>
      <c r="AZ115">
        <f>DL115*'Value Calculations'!$D$9</f>
        <v>15.240253387839523</v>
      </c>
      <c r="BA115">
        <f>DM115*'Value Calculations'!$D$10</f>
        <v>4.7491141629906615</v>
      </c>
      <c r="BB115">
        <f>DN115*'Value Calculations'!$D$11</f>
        <v>1.9814282960498748</v>
      </c>
      <c r="BC115">
        <f>DO115*'Value Calculations'!$D$12</f>
        <v>0.81388273958941404</v>
      </c>
      <c r="BD115">
        <f>DP115*'Value Calculations'!$D$13</f>
        <v>11.143785520251303</v>
      </c>
      <c r="BF115">
        <f>DS115*'Value Calculations'!$D$3</f>
        <v>2.8541480003822652</v>
      </c>
      <c r="BG115">
        <f>DT115*'Value Calculations'!$D$4</f>
        <v>12.373282753696698</v>
      </c>
      <c r="BH115">
        <f>DU115*'Value Calculations'!$D$5</f>
        <v>11.94021472738147</v>
      </c>
      <c r="BI115">
        <f>DV115*'Value Calculations'!$D$6</f>
        <v>-0.12506493191936285</v>
      </c>
      <c r="BJ115">
        <f>DW115*'Value Calculations'!$D$7</f>
        <v>1.9334672952010417</v>
      </c>
      <c r="BK115">
        <f>DX115*'Value Calculations'!$D$8</f>
        <v>3.2351154010442906</v>
      </c>
      <c r="BL115">
        <f>DY115*'Value Calculations'!$D$9</f>
        <v>18.766923593289992</v>
      </c>
      <c r="BM115">
        <f>DZ115*'Value Calculations'!$D$10</f>
        <v>8.0369624296765032</v>
      </c>
      <c r="BN115">
        <f>EA115*'Value Calculations'!$D$11</f>
        <v>0.9907141480249374</v>
      </c>
      <c r="BO115">
        <f>EB115*'Value Calculations'!$D$12</f>
        <v>0.81388273958941404</v>
      </c>
      <c r="BP115">
        <f>EC115*'Value Calculations'!$D$13</f>
        <v>11.900462314836268</v>
      </c>
      <c r="BR115">
        <f>IFERROR(VLOOKUP($B115,'Raw Stats'!$CM$3:$DC$884,3,FALSE),0)</f>
        <v>80</v>
      </c>
      <c r="BS115">
        <f>IFERROR(VLOOKUP($B115,'Raw Stats'!$CM$3:$DC$884,4,FALSE),0)</f>
        <v>10</v>
      </c>
      <c r="BT115">
        <f>IFERROR(VLOOKUP($B115,'Raw Stats'!$CM$3:$DC$884,5,FALSE),0)</f>
        <v>35</v>
      </c>
      <c r="BU115">
        <f>IFERROR(VLOOKUP($B115,'Raw Stats'!$CM$3:$DC$884,6,FALSE),0)</f>
        <v>45</v>
      </c>
      <c r="BV115">
        <f>IFERROR(VLOOKUP($B115,'Raw Stats'!$CM$3:$DC$884,7,FALSE),0)</f>
        <v>12</v>
      </c>
      <c r="BW115">
        <f>IFERROR(VLOOKUP($B115,'Raw Stats'!$CM$3:$DC$884,8,FALSE),0)</f>
        <v>20</v>
      </c>
      <c r="BX115">
        <f>IFERROR(VLOOKUP($B115,'Raw Stats'!$CM$3:$DC$884,9,FALSE),0)</f>
        <v>16</v>
      </c>
      <c r="BY115">
        <f>IFERROR(VLOOKUP($B115,'Raw Stats'!$CM$3:$DC$884,10,FALSE),0)</f>
        <v>113</v>
      </c>
      <c r="BZ115">
        <f>IFERROR(VLOOKUP($B115,'Raw Stats'!$CM$3:$DC$884,11,FALSE)+VLOOKUP($B115,'Raw Stats'!$CM$3:$DC$884,12,FALSE),0)</f>
        <v>16</v>
      </c>
      <c r="CA115">
        <f>IFERROR(VLOOKUP($B115,'Raw Stats'!$CM$3:$DC$884,13,FALSE)+VLOOKUP($B115,'Raw Stats'!$CM$3:$DC$884,14,FALSE),0)</f>
        <v>1</v>
      </c>
      <c r="CB115">
        <f>IFERROR(VLOOKUP($B115,'Raw Stats'!$CM$3:$DC$884,15,FALSE),0)</f>
        <v>2</v>
      </c>
      <c r="CC115">
        <f>IFERROR(VLOOKUP($B115,'Raw Stats'!$CM$3:$DC$884,16,FALSE),0)</f>
        <v>171</v>
      </c>
      <c r="CE115">
        <f>IFERROR(VLOOKUP($B115,'Raw Stats'!$BU$3:$CJ$528,3,FALSE),0)</f>
        <v>79</v>
      </c>
      <c r="CF115">
        <f>IFERROR(VLOOKUP($B115,'Raw Stats'!$BU$3:$CJ$528,4,FALSE),0)</f>
        <v>6</v>
      </c>
      <c r="CG115">
        <f>IFERROR(VLOOKUP($B115,'Raw Stats'!$BU$3:$CJ$5288,5,FALSE),0)</f>
        <v>55</v>
      </c>
      <c r="CH115">
        <f>IFERROR(VLOOKUP($B115,'Raw Stats'!$BU$3:$CJ$528,6,FALSE),0)</f>
        <v>61</v>
      </c>
      <c r="CI115">
        <f>IFERROR(VLOOKUP($B115,'Raw Stats'!$BU$3:$CJ$528,7,FALSE),0)</f>
        <v>22</v>
      </c>
      <c r="CJ115">
        <f>IFERROR(VLOOKUP($B115,'Raw Stats'!$BU$3:$CJ$528,8,FALSE),0)</f>
        <v>28</v>
      </c>
      <c r="CK115">
        <f>IFERROR(VLOOKUP($B115,'Raw Stats'!$BU$3:$CJ$528,9,FALSE),0)</f>
        <v>36</v>
      </c>
      <c r="CL115">
        <f>IFERROR(VLOOKUP($B115,'Raw Stats'!$BU$3:$CJ$528,10,FALSE),0)</f>
        <v>89</v>
      </c>
      <c r="CM115">
        <f>IFERROR(VLOOKUP($B115,'Raw Stats'!$BU$3:$CJ$528,11,FALSE)+VLOOKUP($B115,'Raw Stats'!$BU$3:$CJ$528,12,FALSE),0)</f>
        <v>21</v>
      </c>
      <c r="CN115">
        <f>IFERROR(VLOOKUP($B115,'Raw Stats'!$BU$3:$CJ$528,13,FALSE)+VLOOKUP($B115,'Raw Stats'!$BU$3:$CJ$528,14,FALSE),0)</f>
        <v>1</v>
      </c>
      <c r="CO115">
        <f>IFERROR(VLOOKUP($B115,'Raw Stats'!$BU$3:$CJ$528,15,FALSE),0)</f>
        <v>3</v>
      </c>
      <c r="CP115">
        <f>IFERROR(VLOOKUP($B115,'Raw Stats'!$BU$3:$CJ$528,16,FALSE),0)</f>
        <v>198</v>
      </c>
      <c r="CR115">
        <f>IFERROR(VLOOKUP($B115,'Raw Stats'!$BC$3:$BR$528,3,FALSE),0)</f>
        <v>47</v>
      </c>
      <c r="CS115">
        <f>IFERROR(VLOOKUP($B115,'Raw Stats'!$BC$3:$BR$528,4,FALSE),0)</f>
        <v>3</v>
      </c>
      <c r="CT115">
        <f>IFERROR(VLOOKUP($B115,'Raw Stats'!$BC$3:$BR$5288,5,FALSE),0)</f>
        <v>24</v>
      </c>
      <c r="CU115">
        <f>IFERROR(VLOOKUP($B115,'Raw Stats'!$BC$3:$BR$52888,6,FALSE),0)</f>
        <v>27</v>
      </c>
      <c r="CV115">
        <f>IFERROR(VLOOKUP($B115,'Raw Stats'!$BC$3:$BR$5288,7,FALSE),0)</f>
        <v>16</v>
      </c>
      <c r="CW115">
        <f>IFERROR(VLOOKUP($B115,'Raw Stats'!$BC$3:$BR$5288,8,FALSE),0)</f>
        <v>31</v>
      </c>
      <c r="CX115">
        <f>IFERROR(VLOOKUP($B115,'Raw Stats'!$BC$3:$BR$5288,9,FALSE),0)</f>
        <v>19</v>
      </c>
      <c r="CY115">
        <f>IFERROR(VLOOKUP($B115,'Raw Stats'!$BC$3:$BR$5288,10,FALSE),0)</f>
        <v>66</v>
      </c>
      <c r="CZ115">
        <f>IFERROR(VLOOKUP($B115,'Raw Stats'!$BC$3:$BR$5288,11,FALSE)+VLOOKUP($B115,'Raw Stats'!$BC$3:$BR$5288,12,FALSE),0)</f>
        <v>10</v>
      </c>
      <c r="DA115">
        <f>IFERROR(VLOOKUP($B115,'Raw Stats'!$BC$3:$BR$5288,13,FALSE)+VLOOKUP($B115,'Raw Stats'!$BC$3:$BR$5288,14,FALSE),0)</f>
        <v>1</v>
      </c>
      <c r="DB115">
        <f>IFERROR(VLOOKUP($B115,'Raw Stats'!$BC$3:$BR$5288,15,FALSE),0)</f>
        <v>0</v>
      </c>
      <c r="DC115">
        <f>IFERROR(VLOOKUP($B115,'Raw Stats'!$BC$3:$BR$5288,16,FALSE),0)</f>
        <v>91</v>
      </c>
      <c r="DE115">
        <f>IFERROR(VLOOKUP($B115,'Raw Stats'!$AK$3:$AZ$528,3,FALSE),0)</f>
        <v>74</v>
      </c>
      <c r="DF115">
        <f>IFERROR(VLOOKUP($B115,'Raw Stats'!$AK$3:$AZ$528,4,FALSE),0)</f>
        <v>4</v>
      </c>
      <c r="DG115">
        <f>IFERROR(VLOOKUP($B115,'Raw Stats'!$AK$3:$AZ$528,5,FALSE),0)</f>
        <v>36</v>
      </c>
      <c r="DH115">
        <f>IFERROR(VLOOKUP($B115,'Raw Stats'!$AK$3:$AZ$528,6,FALSE),0)</f>
        <v>40</v>
      </c>
      <c r="DI115">
        <f>IFERROR(VLOOKUP($B115,'Raw Stats'!$AK$3:$AZ$528,7,FALSE),0)</f>
        <v>15</v>
      </c>
      <c r="DJ115">
        <f>IFERROR(VLOOKUP($B115,'Raw Stats'!$AK$3:$AZ$528,8,FALSE),0)</f>
        <v>42</v>
      </c>
      <c r="DK115">
        <f>IFERROR(VLOOKUP($B115,'Raw Stats'!$AK$3:$AZ$528,9,FALSE),0)</f>
        <v>45</v>
      </c>
      <c r="DL115">
        <f>IFERROR(VLOOKUP($B115,'Raw Stats'!$AK$3:$AZ$528,10,FALSE),0)</f>
        <v>121</v>
      </c>
      <c r="DM115">
        <f>IFERROR(VLOOKUP($B115,'Raw Stats'!$AK$3:$AZ$528,11,FALSE)+VLOOKUP($B115,'Raw Stats'!$AK$3:$AZ$528,12,FALSE),0)</f>
        <v>13</v>
      </c>
      <c r="DN115">
        <f>IFERROR(VLOOKUP($B115,'Raw Stats'!$AK$3:$AZ$528,13,FALSE)+VLOOKUP($B115,'Raw Stats'!$AK$3:$AZ$528,14,FALSE),0)</f>
        <v>2</v>
      </c>
      <c r="DO115">
        <f>IFERROR(VLOOKUP($B115,'Raw Stats'!$AK$3:$AZ$528,15,FALSE),0)</f>
        <v>1</v>
      </c>
      <c r="DP115">
        <f>IFERROR(VLOOKUP($B115,'Raw Stats'!$AK$3:$AZ$528,16,FALSE),0)</f>
        <v>162</v>
      </c>
      <c r="DR115">
        <f>IFERROR(VLOOKUP($B115,'Raw Stats'!$S$3:$AH$528,3,FALSE),0)</f>
        <v>82</v>
      </c>
      <c r="DS115">
        <f>IFERROR(VLOOKUP($B115,'Raw Stats'!$S$3:$AH$528,4,FALSE),0)</f>
        <v>7</v>
      </c>
      <c r="DT115">
        <f>IFERROR(VLOOKUP($B115,'Raw Stats'!$S$3:$AH$528,5,FALSE),0)</f>
        <v>38</v>
      </c>
      <c r="DU115">
        <f>IFERROR(VLOOKUP($B115,'Raw Stats'!$S$3:$AH$528,6,FALSE),0)</f>
        <v>45</v>
      </c>
      <c r="DV115">
        <f>IFERROR(VLOOKUP($B115,'Raw Stats'!$S$3:$AH$528,7,FALSE),0)</f>
        <v>-1</v>
      </c>
      <c r="DW115">
        <f>IFERROR(VLOOKUP($B115,'Raw Stats'!$S$3:$AH$528,8,FALSE),0)</f>
        <v>22</v>
      </c>
      <c r="DX115">
        <f>IFERROR(VLOOKUP($B115,'Raw Stats'!$S$3:$AH$528,9,FALSE),0)</f>
        <v>45</v>
      </c>
      <c r="DY115">
        <f>IFERROR(VLOOKUP($B115,'Raw Stats'!$S$3:$AH$528,10,FALSE),0)</f>
        <v>149</v>
      </c>
      <c r="DZ115">
        <f>IFERROR(VLOOKUP($B115,'Raw Stats'!$S$3:$AH$528,11,FALSE)+VLOOKUP($B115,'Raw Stats'!$S$3:$AH$528,12,FALSE),0)</f>
        <v>22</v>
      </c>
      <c r="EA115">
        <f>IFERROR(VLOOKUP($B115,'Raw Stats'!$S$3:$AH$528,13,FALSE)+VLOOKUP($B115,'Raw Stats'!$S$3:$AH$528,14,FALSE),0)</f>
        <v>1</v>
      </c>
      <c r="EB115">
        <f>IFERROR(VLOOKUP($B115,'Raw Stats'!$S$3:$AH$528,15,FALSE),0)</f>
        <v>1</v>
      </c>
      <c r="EC115">
        <f>IFERROR(VLOOKUP($B115,'Raw Stats'!$S$3:$AH$528,16,FALSE),0)</f>
        <v>173</v>
      </c>
    </row>
    <row r="116" spans="1:133" x14ac:dyDescent="0.2">
      <c r="A116" s="34">
        <f>IFERROR(VLOOKUP(B116,Sheet2!$W$1:$X$300,2,FALSE),301)</f>
        <v>243</v>
      </c>
      <c r="B116" t="s">
        <v>268</v>
      </c>
      <c r="C116">
        <f t="shared" si="5"/>
        <v>0.85441828627844807</v>
      </c>
      <c r="D116">
        <f t="shared" si="6"/>
        <v>0.6501760487763375</v>
      </c>
      <c r="E116">
        <f t="shared" si="7"/>
        <v>0</v>
      </c>
      <c r="F116">
        <f t="shared" si="8"/>
        <v>0.8108806856359323</v>
      </c>
      <c r="G116">
        <f t="shared" si="9"/>
        <v>0.93882844398843124</v>
      </c>
      <c r="H116">
        <v>0.91</v>
      </c>
      <c r="J116">
        <f>BS116*'Value Calculations'!$D$3</f>
        <v>5.7082960007645305</v>
      </c>
      <c r="K116">
        <f>BT116*'Value Calculations'!$D$4</f>
        <v>4.5585778566250994</v>
      </c>
      <c r="L116">
        <f>BU116*'Value Calculations'!$D$5</f>
        <v>7.4294669414818033</v>
      </c>
      <c r="M116">
        <f>BV116*'Value Calculations'!$D$6</f>
        <v>0.25012986383872571</v>
      </c>
      <c r="N116">
        <f>BW116*'Value Calculations'!$D$7</f>
        <v>20.916600738993086</v>
      </c>
      <c r="O116">
        <f>BX116*'Value Calculations'!$D$8</f>
        <v>7.7642769625062975</v>
      </c>
      <c r="P116">
        <f>BY116*'Value Calculations'!$D$9</f>
        <v>4.2823852494755688</v>
      </c>
      <c r="Q116">
        <f>BZ116*'Value Calculations'!$D$10</f>
        <v>1.8265823703810236</v>
      </c>
      <c r="R116">
        <f>CA116*'Value Calculations'!$D$11</f>
        <v>0</v>
      </c>
      <c r="S116">
        <f>CB116*'Value Calculations'!$D$12</f>
        <v>1.6277654791788281</v>
      </c>
      <c r="T116">
        <f>CC116*'Value Calculations'!$D$13</f>
        <v>7.154035148803306</v>
      </c>
      <c r="V116">
        <f>CF116*'Value Calculations'!$D$3</f>
        <v>1.6309417145041516</v>
      </c>
      <c r="W116">
        <f>CG116*'Value Calculations'!$D$4</f>
        <v>6.5122540808929985</v>
      </c>
      <c r="X116">
        <f>CH116*'Value Calculations'!$D$5</f>
        <v>6.3681145212701171</v>
      </c>
      <c r="Y116">
        <f>CI116*'Value Calculations'!$D$6</f>
        <v>0.12506493191936285</v>
      </c>
      <c r="Z116">
        <f>CJ116*'Value Calculations'!$D$7</f>
        <v>9.315796967786838</v>
      </c>
      <c r="AA116">
        <f>CK116*'Value Calculations'!$D$8</f>
        <v>5.0324017349577854</v>
      </c>
      <c r="AB116">
        <f>CL116*'Value Calculations'!$D$9</f>
        <v>2.2671451320753011</v>
      </c>
      <c r="AC116">
        <f>CM116*'Value Calculations'!$D$10</f>
        <v>2.1918988444572283</v>
      </c>
      <c r="AD116">
        <f>CN116*'Value Calculations'!$D$11</f>
        <v>0</v>
      </c>
      <c r="AE116">
        <f>CO116*'Value Calculations'!$D$12</f>
        <v>0.81388273958941404</v>
      </c>
      <c r="AF116">
        <f>CP116*'Value Calculations'!$D$13</f>
        <v>6.0534143566797205</v>
      </c>
      <c r="AH116">
        <f>CS116*'Value Calculations'!$D$3</f>
        <v>0</v>
      </c>
      <c r="AI116">
        <f>CT116*'Value Calculations'!$D$4</f>
        <v>0.32561270404464993</v>
      </c>
      <c r="AJ116">
        <f>CU116*'Value Calculations'!$D$5</f>
        <v>0.26533810505292155</v>
      </c>
      <c r="AK116">
        <f>CV116*'Value Calculations'!$D$6</f>
        <v>0.12506493191936285</v>
      </c>
      <c r="AL116">
        <f>CW116*'Value Calculations'!$D$7</f>
        <v>0.52730926232755682</v>
      </c>
      <c r="AM116">
        <f>CX116*'Value Calculations'!$D$8</f>
        <v>0.35945726678269896</v>
      </c>
      <c r="AN116">
        <f>CY116*'Value Calculations'!$D$9</f>
        <v>0.12595250733751673</v>
      </c>
      <c r="AO116">
        <f>CZ116*'Value Calculations'!$D$10</f>
        <v>0</v>
      </c>
      <c r="AP116">
        <f>DA116*'Value Calculations'!$D$11</f>
        <v>0</v>
      </c>
      <c r="AQ116">
        <f>DB116*'Value Calculations'!$D$12</f>
        <v>0</v>
      </c>
      <c r="AR116">
        <f>DC116*'Value Calculations'!$D$13</f>
        <v>0.13757759901544819</v>
      </c>
      <c r="AT116">
        <f>DF116*'Value Calculations'!$D$3</f>
        <v>5.7082960007645305</v>
      </c>
      <c r="AU116">
        <f>DG116*'Value Calculations'!$D$4</f>
        <v>8.7915430092055473</v>
      </c>
      <c r="AV116">
        <f>DH116*'Value Calculations'!$D$5</f>
        <v>10.878862307169783</v>
      </c>
      <c r="AW116">
        <f>DI116*'Value Calculations'!$D$6</f>
        <v>-0.75038959151617712</v>
      </c>
      <c r="AX116">
        <f>DJ116*'Value Calculations'!$D$7</f>
        <v>12.040228156479214</v>
      </c>
      <c r="AY116">
        <f>DK116*'Value Calculations'!$D$8</f>
        <v>7.5486026024366781</v>
      </c>
      <c r="AZ116">
        <f>DL116*'Value Calculations'!$D$9</f>
        <v>3.1488126834379182</v>
      </c>
      <c r="BA116">
        <f>DM116*'Value Calculations'!$D$10</f>
        <v>2.1918988444572283</v>
      </c>
      <c r="BB116">
        <f>DN116*'Value Calculations'!$D$11</f>
        <v>0</v>
      </c>
      <c r="BC116">
        <f>DO116*'Value Calculations'!$D$12</f>
        <v>1.6277654791788281</v>
      </c>
      <c r="BD116">
        <f>DP116*'Value Calculations'!$D$13</f>
        <v>9.6304319310813735</v>
      </c>
      <c r="BF116">
        <f>DS116*'Value Calculations'!$D$3</f>
        <v>4.0773542862603787</v>
      </c>
      <c r="BG116">
        <f>DT116*'Value Calculations'!$D$4</f>
        <v>7.1634794889822988</v>
      </c>
      <c r="BH116">
        <f>DU116*'Value Calculations'!$D$5</f>
        <v>8.4908193616934895</v>
      </c>
      <c r="BI116">
        <f>DV116*'Value Calculations'!$D$6</f>
        <v>1.0005194553549028</v>
      </c>
      <c r="BJ116">
        <f>DW116*'Value Calculations'!$D$7</f>
        <v>15.028313976335369</v>
      </c>
      <c r="BK116">
        <f>DX116*'Value Calculations'!$D$8</f>
        <v>6.7577966155147404</v>
      </c>
      <c r="BL116">
        <f>DY116*'Value Calculations'!$D$9</f>
        <v>2.6450026540878513</v>
      </c>
      <c r="BM116">
        <f>DZ116*'Value Calculations'!$D$10</f>
        <v>1.8265823703810236</v>
      </c>
      <c r="BN116">
        <f>EA116*'Value Calculations'!$D$11</f>
        <v>0</v>
      </c>
      <c r="BO116">
        <f>EB116*'Value Calculations'!$D$12</f>
        <v>0.81388273958941404</v>
      </c>
      <c r="BP116">
        <f>EC116*'Value Calculations'!$D$13</f>
        <v>5.7094703591411005</v>
      </c>
      <c r="BR116">
        <f>IFERROR(VLOOKUP($B116,'Raw Stats'!$CM$3:$DC$884,3,FALSE),0)</f>
        <v>72</v>
      </c>
      <c r="BS116">
        <f>IFERROR(VLOOKUP($B116,'Raw Stats'!$CM$3:$DC$884,4,FALSE),0)</f>
        <v>14</v>
      </c>
      <c r="BT116">
        <f>IFERROR(VLOOKUP($B116,'Raw Stats'!$CM$3:$DC$884,5,FALSE),0)</f>
        <v>14</v>
      </c>
      <c r="BU116">
        <f>IFERROR(VLOOKUP($B116,'Raw Stats'!$CM$3:$DC$884,6,FALSE),0)</f>
        <v>28</v>
      </c>
      <c r="BV116">
        <f>IFERROR(VLOOKUP($B116,'Raw Stats'!$CM$3:$DC$884,7,FALSE),0)</f>
        <v>2</v>
      </c>
      <c r="BW116">
        <f>IFERROR(VLOOKUP($B116,'Raw Stats'!$CM$3:$DC$884,8,FALSE),0)</f>
        <v>238</v>
      </c>
      <c r="BX116">
        <f>IFERROR(VLOOKUP($B116,'Raw Stats'!$CM$3:$DC$884,9,FALSE),0)</f>
        <v>108</v>
      </c>
      <c r="BY116">
        <f>IFERROR(VLOOKUP($B116,'Raw Stats'!$CM$3:$DC$884,10,FALSE),0)</f>
        <v>34</v>
      </c>
      <c r="BZ116">
        <f>IFERROR(VLOOKUP($B116,'Raw Stats'!$CM$3:$DC$884,11,FALSE)+VLOOKUP($B116,'Raw Stats'!$CM$3:$DC$884,12,FALSE),0)</f>
        <v>5</v>
      </c>
      <c r="CA116">
        <f>IFERROR(VLOOKUP($B116,'Raw Stats'!$CM$3:$DC$884,13,FALSE)+VLOOKUP($B116,'Raw Stats'!$CM$3:$DC$884,14,FALSE),0)</f>
        <v>0</v>
      </c>
      <c r="CB116">
        <f>IFERROR(VLOOKUP($B116,'Raw Stats'!$CM$3:$DC$884,15,FALSE),0)</f>
        <v>2</v>
      </c>
      <c r="CC116">
        <f>IFERROR(VLOOKUP($B116,'Raw Stats'!$CM$3:$DC$884,16,FALSE),0)</f>
        <v>104</v>
      </c>
      <c r="CE116">
        <f>IFERROR(VLOOKUP($B116,'Raw Stats'!$BU$3:$CJ$528,3,FALSE),0)</f>
        <v>62</v>
      </c>
      <c r="CF116">
        <f>IFERROR(VLOOKUP($B116,'Raw Stats'!$BU$3:$CJ$528,4,FALSE),0)</f>
        <v>4</v>
      </c>
      <c r="CG116">
        <f>IFERROR(VLOOKUP($B116,'Raw Stats'!$BU$3:$CJ$5288,5,FALSE),0)</f>
        <v>20</v>
      </c>
      <c r="CH116">
        <f>IFERROR(VLOOKUP($B116,'Raw Stats'!$BU$3:$CJ$528,6,FALSE),0)</f>
        <v>24</v>
      </c>
      <c r="CI116">
        <f>IFERROR(VLOOKUP($B116,'Raw Stats'!$BU$3:$CJ$528,7,FALSE),0)</f>
        <v>1</v>
      </c>
      <c r="CJ116">
        <f>IFERROR(VLOOKUP($B116,'Raw Stats'!$BU$3:$CJ$528,8,FALSE),0)</f>
        <v>106</v>
      </c>
      <c r="CK116">
        <f>IFERROR(VLOOKUP($B116,'Raw Stats'!$BU$3:$CJ$528,9,FALSE),0)</f>
        <v>70</v>
      </c>
      <c r="CL116">
        <f>IFERROR(VLOOKUP($B116,'Raw Stats'!$BU$3:$CJ$528,10,FALSE),0)</f>
        <v>18</v>
      </c>
      <c r="CM116">
        <f>IFERROR(VLOOKUP($B116,'Raw Stats'!$BU$3:$CJ$528,11,FALSE)+VLOOKUP($B116,'Raw Stats'!$BU$3:$CJ$528,12,FALSE),0)</f>
        <v>6</v>
      </c>
      <c r="CN116">
        <f>IFERROR(VLOOKUP($B116,'Raw Stats'!$BU$3:$CJ$528,13,FALSE)+VLOOKUP($B116,'Raw Stats'!$BU$3:$CJ$528,14,FALSE),0)</f>
        <v>0</v>
      </c>
      <c r="CO116">
        <f>IFERROR(VLOOKUP($B116,'Raw Stats'!$BU$3:$CJ$528,15,FALSE),0)</f>
        <v>1</v>
      </c>
      <c r="CP116">
        <f>IFERROR(VLOOKUP($B116,'Raw Stats'!$BU$3:$CJ$528,16,FALSE),0)</f>
        <v>88</v>
      </c>
      <c r="CR116">
        <f>IFERROR(VLOOKUP($B116,'Raw Stats'!$BC$3:$BR$528,3,FALSE),0)</f>
        <v>0</v>
      </c>
      <c r="CS116">
        <f>IFERROR(VLOOKUP($B116,'Raw Stats'!$BC$3:$BR$528,4,FALSE),0)</f>
        <v>0</v>
      </c>
      <c r="CT116">
        <f>IFERROR(VLOOKUP($B116,'Raw Stats'!$BC$3:$BR$5288,5,FALSE),0)</f>
        <v>1</v>
      </c>
      <c r="CU116">
        <f>IFERROR(VLOOKUP($B116,'Raw Stats'!$BC$3:$BR$52888,6,FALSE),0)</f>
        <v>1</v>
      </c>
      <c r="CV116">
        <f>IFERROR(VLOOKUP($B116,'Raw Stats'!$BC$3:$BR$5288,7,FALSE),0)</f>
        <v>1</v>
      </c>
      <c r="CW116">
        <f>IFERROR(VLOOKUP($B116,'Raw Stats'!$BC$3:$BR$5288,8,FALSE),0)</f>
        <v>6</v>
      </c>
      <c r="CX116">
        <f>IFERROR(VLOOKUP($B116,'Raw Stats'!$BC$3:$BR$5288,9,FALSE),0)</f>
        <v>5</v>
      </c>
      <c r="CY116">
        <f>IFERROR(VLOOKUP($B116,'Raw Stats'!$BC$3:$BR$5288,10,FALSE),0)</f>
        <v>1</v>
      </c>
      <c r="CZ116">
        <f>IFERROR(VLOOKUP($B116,'Raw Stats'!$BC$3:$BR$5288,11,FALSE)+VLOOKUP($B116,'Raw Stats'!$BC$3:$BR$5288,12,FALSE),0)</f>
        <v>0</v>
      </c>
      <c r="DA116">
        <f>IFERROR(VLOOKUP($B116,'Raw Stats'!$BC$3:$BR$5288,13,FALSE)+VLOOKUP($B116,'Raw Stats'!$BC$3:$BR$5288,14,FALSE),0)</f>
        <v>0</v>
      </c>
      <c r="DB116">
        <f>IFERROR(VLOOKUP($B116,'Raw Stats'!$BC$3:$BR$5288,15,FALSE),0)</f>
        <v>0</v>
      </c>
      <c r="DC116">
        <f>IFERROR(VLOOKUP($B116,'Raw Stats'!$BC$3:$BR$5288,16,FALSE),0)</f>
        <v>2</v>
      </c>
      <c r="DE116">
        <f>IFERROR(VLOOKUP($B116,'Raw Stats'!$AK$3:$AZ$528,3,FALSE),0)</f>
        <v>75</v>
      </c>
      <c r="DF116">
        <f>IFERROR(VLOOKUP($B116,'Raw Stats'!$AK$3:$AZ$528,4,FALSE),0)</f>
        <v>14</v>
      </c>
      <c r="DG116">
        <f>IFERROR(VLOOKUP($B116,'Raw Stats'!$AK$3:$AZ$528,5,FALSE),0)</f>
        <v>27</v>
      </c>
      <c r="DH116">
        <f>IFERROR(VLOOKUP($B116,'Raw Stats'!$AK$3:$AZ$528,6,FALSE),0)</f>
        <v>41</v>
      </c>
      <c r="DI116">
        <f>IFERROR(VLOOKUP($B116,'Raw Stats'!$AK$3:$AZ$528,7,FALSE),0)</f>
        <v>-6</v>
      </c>
      <c r="DJ116">
        <f>IFERROR(VLOOKUP($B116,'Raw Stats'!$AK$3:$AZ$528,8,FALSE),0)</f>
        <v>137</v>
      </c>
      <c r="DK116">
        <f>IFERROR(VLOOKUP($B116,'Raw Stats'!$AK$3:$AZ$528,9,FALSE),0)</f>
        <v>105</v>
      </c>
      <c r="DL116">
        <f>IFERROR(VLOOKUP($B116,'Raw Stats'!$AK$3:$AZ$528,10,FALSE),0)</f>
        <v>25</v>
      </c>
      <c r="DM116">
        <f>IFERROR(VLOOKUP($B116,'Raw Stats'!$AK$3:$AZ$528,11,FALSE)+VLOOKUP($B116,'Raw Stats'!$AK$3:$AZ$528,12,FALSE),0)</f>
        <v>6</v>
      </c>
      <c r="DN116">
        <f>IFERROR(VLOOKUP($B116,'Raw Stats'!$AK$3:$AZ$528,13,FALSE)+VLOOKUP($B116,'Raw Stats'!$AK$3:$AZ$528,14,FALSE),0)</f>
        <v>0</v>
      </c>
      <c r="DO116">
        <f>IFERROR(VLOOKUP($B116,'Raw Stats'!$AK$3:$AZ$528,15,FALSE),0)</f>
        <v>2</v>
      </c>
      <c r="DP116">
        <f>IFERROR(VLOOKUP($B116,'Raw Stats'!$AK$3:$AZ$528,16,FALSE),0)</f>
        <v>140</v>
      </c>
      <c r="DR116">
        <f>IFERROR(VLOOKUP($B116,'Raw Stats'!$S$3:$AH$528,3,FALSE),0)</f>
        <v>57</v>
      </c>
      <c r="DS116">
        <f>IFERROR(VLOOKUP($B116,'Raw Stats'!$S$3:$AH$528,4,FALSE),0)</f>
        <v>10</v>
      </c>
      <c r="DT116">
        <f>IFERROR(VLOOKUP($B116,'Raw Stats'!$S$3:$AH$528,5,FALSE),0)</f>
        <v>22</v>
      </c>
      <c r="DU116">
        <f>IFERROR(VLOOKUP($B116,'Raw Stats'!$S$3:$AH$528,6,FALSE),0)</f>
        <v>32</v>
      </c>
      <c r="DV116">
        <f>IFERROR(VLOOKUP($B116,'Raw Stats'!$S$3:$AH$528,7,FALSE),0)</f>
        <v>8</v>
      </c>
      <c r="DW116">
        <f>IFERROR(VLOOKUP($B116,'Raw Stats'!$S$3:$AH$528,8,FALSE),0)</f>
        <v>171</v>
      </c>
      <c r="DX116">
        <f>IFERROR(VLOOKUP($B116,'Raw Stats'!$S$3:$AH$528,9,FALSE),0)</f>
        <v>94</v>
      </c>
      <c r="DY116">
        <f>IFERROR(VLOOKUP($B116,'Raw Stats'!$S$3:$AH$528,10,FALSE),0)</f>
        <v>21</v>
      </c>
      <c r="DZ116">
        <f>IFERROR(VLOOKUP($B116,'Raw Stats'!$S$3:$AH$528,11,FALSE)+VLOOKUP($B116,'Raw Stats'!$S$3:$AH$528,12,FALSE),0)</f>
        <v>5</v>
      </c>
      <c r="EA116">
        <f>IFERROR(VLOOKUP($B116,'Raw Stats'!$S$3:$AH$528,13,FALSE)+VLOOKUP($B116,'Raw Stats'!$S$3:$AH$528,14,FALSE),0)</f>
        <v>0</v>
      </c>
      <c r="EB116">
        <f>IFERROR(VLOOKUP($B116,'Raw Stats'!$S$3:$AH$528,15,FALSE),0)</f>
        <v>1</v>
      </c>
      <c r="EC116">
        <f>IFERROR(VLOOKUP($B116,'Raw Stats'!$S$3:$AH$528,16,FALSE),0)</f>
        <v>83</v>
      </c>
    </row>
    <row r="117" spans="1:133" x14ac:dyDescent="0.2">
      <c r="A117" s="34">
        <f>IFERROR(VLOOKUP(B117,Sheet2!$W$1:$X$300,2,FALSE),301)</f>
        <v>200</v>
      </c>
      <c r="B117" t="s">
        <v>703</v>
      </c>
      <c r="C117">
        <f t="shared" si="5"/>
        <v>0.85042805985097347</v>
      </c>
      <c r="D117">
        <f t="shared" si="6"/>
        <v>0.99988776524040812</v>
      </c>
      <c r="E117">
        <f t="shared" si="7"/>
        <v>0.89384342140515793</v>
      </c>
      <c r="F117">
        <f t="shared" si="8"/>
        <v>0.91272952206983682</v>
      </c>
      <c r="G117">
        <f t="shared" si="9"/>
        <v>1.0452217823503125</v>
      </c>
      <c r="H117">
        <v>0.91</v>
      </c>
      <c r="J117">
        <f>BS117*'Value Calculations'!$D$3</f>
        <v>3.2618834290083032</v>
      </c>
      <c r="K117">
        <f>BT117*'Value Calculations'!$D$4</f>
        <v>8.4659303051608976</v>
      </c>
      <c r="L117">
        <f>BU117*'Value Calculations'!$D$5</f>
        <v>9.021495571799333</v>
      </c>
      <c r="M117">
        <f>BV117*'Value Calculations'!$D$6</f>
        <v>-1.6258441149517171</v>
      </c>
      <c r="N117">
        <f>BW117*'Value Calculations'!$D$7</f>
        <v>3.8669345904020833</v>
      </c>
      <c r="O117">
        <f>BX117*'Value Calculations'!$D$8</f>
        <v>8.2675171360020769</v>
      </c>
      <c r="P117">
        <f>BY117*'Value Calculations'!$D$9</f>
        <v>10.202153094338854</v>
      </c>
      <c r="Q117">
        <f>BZ117*'Value Calculations'!$D$10</f>
        <v>5.4797471111430704</v>
      </c>
      <c r="R117">
        <f>CA117*'Value Calculations'!$D$11</f>
        <v>0</v>
      </c>
      <c r="S117">
        <f>CB117*'Value Calculations'!$D$12</f>
        <v>1.6277654791788281</v>
      </c>
      <c r="T117">
        <f>CC117*'Value Calculations'!$D$13</f>
        <v>10.111953527635443</v>
      </c>
      <c r="V117">
        <f>CF117*'Value Calculations'!$D$3</f>
        <v>2.8541480003822652</v>
      </c>
      <c r="W117">
        <f>CG117*'Value Calculations'!$D$4</f>
        <v>14.326958977964598</v>
      </c>
      <c r="X117">
        <f>CH117*'Value Calculations'!$D$5</f>
        <v>13.532243357698999</v>
      </c>
      <c r="Y117">
        <f>CI117*'Value Calculations'!$D$6</f>
        <v>0</v>
      </c>
      <c r="Z117">
        <f>CJ117*'Value Calculations'!$D$7</f>
        <v>5.3609775003301614</v>
      </c>
      <c r="AA117">
        <f>CK117*'Value Calculations'!$D$8</f>
        <v>7.261036789010519</v>
      </c>
      <c r="AB117">
        <f>CL117*'Value Calculations'!$D$9</f>
        <v>9.1945330356387203</v>
      </c>
      <c r="AC117">
        <f>CM117*'Value Calculations'!$D$10</f>
        <v>10.228861274133731</v>
      </c>
      <c r="AD117">
        <f>CN117*'Value Calculations'!$D$11</f>
        <v>0</v>
      </c>
      <c r="AE117">
        <f>CO117*'Value Calculations'!$D$12</f>
        <v>0.81388273958941404</v>
      </c>
      <c r="AF117">
        <f>CP117*'Value Calculations'!$D$13</f>
        <v>11.418940718282201</v>
      </c>
      <c r="AH117">
        <f>CS117*'Value Calculations'!$D$3</f>
        <v>2.0386771431301893</v>
      </c>
      <c r="AI117">
        <f>CT117*'Value Calculations'!$D$4</f>
        <v>2.9305143364018491</v>
      </c>
      <c r="AJ117">
        <f>CU117*'Value Calculations'!$D$5</f>
        <v>3.7147334707409017</v>
      </c>
      <c r="AK117">
        <f>CV117*'Value Calculations'!$D$6</f>
        <v>-0.12506493191936285</v>
      </c>
      <c r="AL117">
        <f>CW117*'Value Calculations'!$D$7</f>
        <v>1.318273155818892</v>
      </c>
      <c r="AM117">
        <f>CX117*'Value Calculations'!$D$8</f>
        <v>3.810247027896609</v>
      </c>
      <c r="AN117">
        <f>CY117*'Value Calculations'!$D$9</f>
        <v>6.0457203522008029</v>
      </c>
      <c r="AO117">
        <f>CZ117*'Value Calculations'!$D$10</f>
        <v>1.8265823703810236</v>
      </c>
      <c r="AP117">
        <f>DA117*'Value Calculations'!$D$11</f>
        <v>0.9907141480249374</v>
      </c>
      <c r="AQ117">
        <f>DB117*'Value Calculations'!$D$12</f>
        <v>0</v>
      </c>
      <c r="AR117">
        <f>DC117*'Value Calculations'!$D$13</f>
        <v>4.264905569478894</v>
      </c>
      <c r="AT117">
        <f>DF117*'Value Calculations'!$D$3</f>
        <v>2.4464125717562273</v>
      </c>
      <c r="AU117">
        <f>DG117*'Value Calculations'!$D$4</f>
        <v>6.8378667849376482</v>
      </c>
      <c r="AV117">
        <f>DH117*'Value Calculations'!$D$5</f>
        <v>7.1641288364288815</v>
      </c>
      <c r="AW117">
        <f>DI117*'Value Calculations'!$D$6</f>
        <v>-1.6258441149517171</v>
      </c>
      <c r="AX117">
        <f>DJ117*'Value Calculations'!$D$7</f>
        <v>3.2517404510199337</v>
      </c>
      <c r="AY117">
        <f>DK117*'Value Calculations'!$D$8</f>
        <v>3.5945726678269896</v>
      </c>
      <c r="AZ117">
        <f>DL117*'Value Calculations'!$D$9</f>
        <v>9.3204855429762379</v>
      </c>
      <c r="BA117">
        <f>DM117*'Value Calculations'!$D$10</f>
        <v>4.3837976889144565</v>
      </c>
      <c r="BB117">
        <f>DN117*'Value Calculations'!$D$11</f>
        <v>0</v>
      </c>
      <c r="BC117">
        <f>DO117*'Value Calculations'!$D$12</f>
        <v>1.6277654791788281</v>
      </c>
      <c r="BD117">
        <f>DP117*'Value Calculations'!$D$13</f>
        <v>6.810091151264686</v>
      </c>
      <c r="BF117">
        <f>DS117*'Value Calculations'!$D$3</f>
        <v>4.0773542862603787</v>
      </c>
      <c r="BG117">
        <f>DT117*'Value Calculations'!$D$4</f>
        <v>13.350120865830647</v>
      </c>
      <c r="BH117">
        <f>DU117*'Value Calculations'!$D$5</f>
        <v>13.532243357698999</v>
      </c>
      <c r="BI117">
        <f>DV117*'Value Calculations'!$D$6</f>
        <v>-1.75090904687108</v>
      </c>
      <c r="BJ117">
        <f>DW117*'Value Calculations'!$D$7</f>
        <v>3.3396253280745265</v>
      </c>
      <c r="BK117">
        <f>DX117*'Value Calculations'!$D$8</f>
        <v>7.7642769625062975</v>
      </c>
      <c r="BL117">
        <f>DY117*'Value Calculations'!$D$9</f>
        <v>14.988348373164492</v>
      </c>
      <c r="BM117">
        <f>DZ117*'Value Calculations'!$D$10</f>
        <v>10.594177748209937</v>
      </c>
      <c r="BN117">
        <f>EA117*'Value Calculations'!$D$11</f>
        <v>0</v>
      </c>
      <c r="BO117">
        <f>EB117*'Value Calculations'!$D$12</f>
        <v>1.6277654791788281</v>
      </c>
      <c r="BP117">
        <f>EC117*'Value Calculations'!$D$13</f>
        <v>10.868630322220408</v>
      </c>
      <c r="BR117">
        <f>IFERROR(VLOOKUP($B117,'Raw Stats'!$CM$3:$DC$884,3,FALSE),0)</f>
        <v>69</v>
      </c>
      <c r="BS117">
        <f>IFERROR(VLOOKUP($B117,'Raw Stats'!$CM$3:$DC$884,4,FALSE),0)</f>
        <v>8</v>
      </c>
      <c r="BT117">
        <f>IFERROR(VLOOKUP($B117,'Raw Stats'!$CM$3:$DC$884,5,FALSE),0)</f>
        <v>26</v>
      </c>
      <c r="BU117">
        <f>IFERROR(VLOOKUP($B117,'Raw Stats'!$CM$3:$DC$884,6,FALSE),0)</f>
        <v>34</v>
      </c>
      <c r="BV117">
        <f>IFERROR(VLOOKUP($B117,'Raw Stats'!$CM$3:$DC$884,7,FALSE),0)</f>
        <v>-13</v>
      </c>
      <c r="BW117">
        <f>IFERROR(VLOOKUP($B117,'Raw Stats'!$CM$3:$DC$884,8,FALSE),0)</f>
        <v>44</v>
      </c>
      <c r="BX117">
        <f>IFERROR(VLOOKUP($B117,'Raw Stats'!$CM$3:$DC$884,9,FALSE),0)</f>
        <v>115</v>
      </c>
      <c r="BY117">
        <f>IFERROR(VLOOKUP($B117,'Raw Stats'!$CM$3:$DC$884,10,FALSE),0)</f>
        <v>81</v>
      </c>
      <c r="BZ117">
        <f>IFERROR(VLOOKUP($B117,'Raw Stats'!$CM$3:$DC$884,11,FALSE)+VLOOKUP($B117,'Raw Stats'!$CM$3:$DC$884,12,FALSE),0)</f>
        <v>15</v>
      </c>
      <c r="CA117">
        <f>IFERROR(VLOOKUP($B117,'Raw Stats'!$CM$3:$DC$884,13,FALSE)+VLOOKUP($B117,'Raw Stats'!$CM$3:$DC$884,14,FALSE),0)</f>
        <v>0</v>
      </c>
      <c r="CB117">
        <f>IFERROR(VLOOKUP($B117,'Raw Stats'!$CM$3:$DC$884,15,FALSE),0)</f>
        <v>2</v>
      </c>
      <c r="CC117">
        <f>IFERROR(VLOOKUP($B117,'Raw Stats'!$CM$3:$DC$884,16,FALSE),0)</f>
        <v>147</v>
      </c>
      <c r="CE117">
        <f>IFERROR(VLOOKUP($B117,'Raw Stats'!$BU$3:$CJ$528,3,FALSE),0)</f>
        <v>75</v>
      </c>
      <c r="CF117">
        <f>IFERROR(VLOOKUP($B117,'Raw Stats'!$BU$3:$CJ$528,4,FALSE),0)</f>
        <v>7</v>
      </c>
      <c r="CG117">
        <f>IFERROR(VLOOKUP($B117,'Raw Stats'!$BU$3:$CJ$5288,5,FALSE),0)</f>
        <v>44</v>
      </c>
      <c r="CH117">
        <f>IFERROR(VLOOKUP($B117,'Raw Stats'!$BU$3:$CJ$528,6,FALSE),0)</f>
        <v>51</v>
      </c>
      <c r="CI117">
        <f>IFERROR(VLOOKUP($B117,'Raw Stats'!$BU$3:$CJ$528,7,FALSE),0)</f>
        <v>0</v>
      </c>
      <c r="CJ117">
        <f>IFERROR(VLOOKUP($B117,'Raw Stats'!$BU$3:$CJ$528,8,FALSE),0)</f>
        <v>61</v>
      </c>
      <c r="CK117">
        <f>IFERROR(VLOOKUP($B117,'Raw Stats'!$BU$3:$CJ$528,9,FALSE),0)</f>
        <v>101</v>
      </c>
      <c r="CL117">
        <f>IFERROR(VLOOKUP($B117,'Raw Stats'!$BU$3:$CJ$528,10,FALSE),0)</f>
        <v>73</v>
      </c>
      <c r="CM117">
        <f>IFERROR(VLOOKUP($B117,'Raw Stats'!$BU$3:$CJ$528,11,FALSE)+VLOOKUP($B117,'Raw Stats'!$BU$3:$CJ$528,12,FALSE),0)</f>
        <v>28</v>
      </c>
      <c r="CN117">
        <f>IFERROR(VLOOKUP($B117,'Raw Stats'!$BU$3:$CJ$528,13,FALSE)+VLOOKUP($B117,'Raw Stats'!$BU$3:$CJ$528,14,FALSE),0)</f>
        <v>0</v>
      </c>
      <c r="CO117">
        <f>IFERROR(VLOOKUP($B117,'Raw Stats'!$BU$3:$CJ$528,15,FALSE),0)</f>
        <v>1</v>
      </c>
      <c r="CP117">
        <f>IFERROR(VLOOKUP($B117,'Raw Stats'!$BU$3:$CJ$528,16,FALSE),0)</f>
        <v>166</v>
      </c>
      <c r="CR117">
        <f>IFERROR(VLOOKUP($B117,'Raw Stats'!$BC$3:$BR$528,3,FALSE),0)</f>
        <v>30</v>
      </c>
      <c r="CS117">
        <f>IFERROR(VLOOKUP($B117,'Raw Stats'!$BC$3:$BR$528,4,FALSE),0)</f>
        <v>5</v>
      </c>
      <c r="CT117">
        <f>IFERROR(VLOOKUP($B117,'Raw Stats'!$BC$3:$BR$5288,5,FALSE),0)</f>
        <v>9</v>
      </c>
      <c r="CU117">
        <f>IFERROR(VLOOKUP($B117,'Raw Stats'!$BC$3:$BR$52888,6,FALSE),0)</f>
        <v>14</v>
      </c>
      <c r="CV117">
        <f>IFERROR(VLOOKUP($B117,'Raw Stats'!$BC$3:$BR$5288,7,FALSE),0)</f>
        <v>-1</v>
      </c>
      <c r="CW117">
        <f>IFERROR(VLOOKUP($B117,'Raw Stats'!$BC$3:$BR$5288,8,FALSE),0)</f>
        <v>15</v>
      </c>
      <c r="CX117">
        <f>IFERROR(VLOOKUP($B117,'Raw Stats'!$BC$3:$BR$5288,9,FALSE),0)</f>
        <v>53</v>
      </c>
      <c r="CY117">
        <f>IFERROR(VLOOKUP($B117,'Raw Stats'!$BC$3:$BR$5288,10,FALSE),0)</f>
        <v>48</v>
      </c>
      <c r="CZ117">
        <f>IFERROR(VLOOKUP($B117,'Raw Stats'!$BC$3:$BR$5288,11,FALSE)+VLOOKUP($B117,'Raw Stats'!$BC$3:$BR$5288,12,FALSE),0)</f>
        <v>5</v>
      </c>
      <c r="DA117">
        <f>IFERROR(VLOOKUP($B117,'Raw Stats'!$BC$3:$BR$5288,13,FALSE)+VLOOKUP($B117,'Raw Stats'!$BC$3:$BR$5288,14,FALSE),0)</f>
        <v>1</v>
      </c>
      <c r="DB117">
        <f>IFERROR(VLOOKUP($B117,'Raw Stats'!$BC$3:$BR$5288,15,FALSE),0)</f>
        <v>0</v>
      </c>
      <c r="DC117">
        <f>IFERROR(VLOOKUP($B117,'Raw Stats'!$BC$3:$BR$5288,16,FALSE),0)</f>
        <v>62</v>
      </c>
      <c r="DE117">
        <f>IFERROR(VLOOKUP($B117,'Raw Stats'!$AK$3:$AZ$528,3,FALSE),0)</f>
        <v>48</v>
      </c>
      <c r="DF117">
        <f>IFERROR(VLOOKUP($B117,'Raw Stats'!$AK$3:$AZ$528,4,FALSE),0)</f>
        <v>6</v>
      </c>
      <c r="DG117">
        <f>IFERROR(VLOOKUP($B117,'Raw Stats'!$AK$3:$AZ$528,5,FALSE),0)</f>
        <v>21</v>
      </c>
      <c r="DH117">
        <f>IFERROR(VLOOKUP($B117,'Raw Stats'!$AK$3:$AZ$528,6,FALSE),0)</f>
        <v>27</v>
      </c>
      <c r="DI117">
        <f>IFERROR(VLOOKUP($B117,'Raw Stats'!$AK$3:$AZ$528,7,FALSE),0)</f>
        <v>-13</v>
      </c>
      <c r="DJ117">
        <f>IFERROR(VLOOKUP($B117,'Raw Stats'!$AK$3:$AZ$528,8,FALSE),0)</f>
        <v>37</v>
      </c>
      <c r="DK117">
        <f>IFERROR(VLOOKUP($B117,'Raw Stats'!$AK$3:$AZ$528,9,FALSE),0)</f>
        <v>50</v>
      </c>
      <c r="DL117">
        <f>IFERROR(VLOOKUP($B117,'Raw Stats'!$AK$3:$AZ$528,10,FALSE),0)</f>
        <v>74</v>
      </c>
      <c r="DM117">
        <f>IFERROR(VLOOKUP($B117,'Raw Stats'!$AK$3:$AZ$528,11,FALSE)+VLOOKUP($B117,'Raw Stats'!$AK$3:$AZ$528,12,FALSE),0)</f>
        <v>12</v>
      </c>
      <c r="DN117">
        <f>IFERROR(VLOOKUP($B117,'Raw Stats'!$AK$3:$AZ$528,13,FALSE)+VLOOKUP($B117,'Raw Stats'!$AK$3:$AZ$528,14,FALSE),0)</f>
        <v>0</v>
      </c>
      <c r="DO117">
        <f>IFERROR(VLOOKUP($B117,'Raw Stats'!$AK$3:$AZ$528,15,FALSE),0)</f>
        <v>2</v>
      </c>
      <c r="DP117">
        <f>IFERROR(VLOOKUP($B117,'Raw Stats'!$AK$3:$AZ$528,16,FALSE),0)</f>
        <v>99</v>
      </c>
      <c r="DR117">
        <f>IFERROR(VLOOKUP($B117,'Raw Stats'!$S$3:$AH$528,3,FALSE),0)</f>
        <v>75</v>
      </c>
      <c r="DS117">
        <f>IFERROR(VLOOKUP($B117,'Raw Stats'!$S$3:$AH$528,4,FALSE),0)</f>
        <v>10</v>
      </c>
      <c r="DT117">
        <f>IFERROR(VLOOKUP($B117,'Raw Stats'!$S$3:$AH$528,5,FALSE),0)</f>
        <v>41</v>
      </c>
      <c r="DU117">
        <f>IFERROR(VLOOKUP($B117,'Raw Stats'!$S$3:$AH$528,6,FALSE),0)</f>
        <v>51</v>
      </c>
      <c r="DV117">
        <f>IFERROR(VLOOKUP($B117,'Raw Stats'!$S$3:$AH$528,7,FALSE),0)</f>
        <v>-14</v>
      </c>
      <c r="DW117">
        <f>IFERROR(VLOOKUP($B117,'Raw Stats'!$S$3:$AH$528,8,FALSE),0)</f>
        <v>38</v>
      </c>
      <c r="DX117">
        <f>IFERROR(VLOOKUP($B117,'Raw Stats'!$S$3:$AH$528,9,FALSE),0)</f>
        <v>108</v>
      </c>
      <c r="DY117">
        <f>IFERROR(VLOOKUP($B117,'Raw Stats'!$S$3:$AH$528,10,FALSE),0)</f>
        <v>119</v>
      </c>
      <c r="DZ117">
        <f>IFERROR(VLOOKUP($B117,'Raw Stats'!$S$3:$AH$528,11,FALSE)+VLOOKUP($B117,'Raw Stats'!$S$3:$AH$528,12,FALSE),0)</f>
        <v>29</v>
      </c>
      <c r="EA117">
        <f>IFERROR(VLOOKUP($B117,'Raw Stats'!$S$3:$AH$528,13,FALSE)+VLOOKUP($B117,'Raw Stats'!$S$3:$AH$528,14,FALSE),0)</f>
        <v>0</v>
      </c>
      <c r="EB117">
        <f>IFERROR(VLOOKUP($B117,'Raw Stats'!$S$3:$AH$528,15,FALSE),0)</f>
        <v>2</v>
      </c>
      <c r="EC117">
        <f>IFERROR(VLOOKUP($B117,'Raw Stats'!$S$3:$AH$528,16,FALSE),0)</f>
        <v>158</v>
      </c>
    </row>
    <row r="118" spans="1:133" x14ac:dyDescent="0.2">
      <c r="A118">
        <f>IFERROR(VLOOKUP(B118,Sheet2!$W$1:$X$300,2,FALSE),301)</f>
        <v>55</v>
      </c>
      <c r="B118" t="s">
        <v>689</v>
      </c>
      <c r="C118">
        <f t="shared" si="5"/>
        <v>0.92228861077339919</v>
      </c>
      <c r="D118">
        <f t="shared" si="6"/>
        <v>0.96484383196202428</v>
      </c>
      <c r="E118">
        <f t="shared" si="7"/>
        <v>0.84040109106683469</v>
      </c>
      <c r="F118">
        <f t="shared" si="8"/>
        <v>1.0870088417969981</v>
      </c>
      <c r="G118">
        <f t="shared" si="9"/>
        <v>0.8552823629716928</v>
      </c>
      <c r="H118">
        <v>0.9</v>
      </c>
      <c r="J118">
        <f>BS118*'Value Calculations'!$D$3</f>
        <v>2.8541480003822652</v>
      </c>
      <c r="K118">
        <f>BT118*'Value Calculations'!$D$4</f>
        <v>12.698895457741347</v>
      </c>
      <c r="L118">
        <f>BU118*'Value Calculations'!$D$5</f>
        <v>12.205552832434391</v>
      </c>
      <c r="M118">
        <f>BV118*'Value Calculations'!$D$6</f>
        <v>-0.25012986383872571</v>
      </c>
      <c r="N118">
        <f>BW118*'Value Calculations'!$D$7</f>
        <v>2.4607765575285985</v>
      </c>
      <c r="O118">
        <f>BX118*'Value Calculations'!$D$8</f>
        <v>5.0324017349577854</v>
      </c>
      <c r="P118">
        <f>BY118*'Value Calculations'!$D$9</f>
        <v>20.278353681340192</v>
      </c>
      <c r="Q118">
        <f>BZ118*'Value Calculations'!$D$10</f>
        <v>4.3837976889144565</v>
      </c>
      <c r="R118">
        <f>CA118*'Value Calculations'!$D$11</f>
        <v>0</v>
      </c>
      <c r="S118">
        <f>CB118*'Value Calculations'!$D$12</f>
        <v>1.6277654791788281</v>
      </c>
      <c r="T118">
        <f>CC118*'Value Calculations'!$D$13</f>
        <v>13.413815904006199</v>
      </c>
      <c r="V118">
        <f>CF118*'Value Calculations'!$D$3</f>
        <v>3.2618834290083032</v>
      </c>
      <c r="W118">
        <f>CG118*'Value Calculations'!$D$4</f>
        <v>14.001346273919946</v>
      </c>
      <c r="X118">
        <f>CH118*'Value Calculations'!$D$5</f>
        <v>13.532243357698999</v>
      </c>
      <c r="Y118">
        <f>CI118*'Value Calculations'!$D$6</f>
        <v>2.5012986383872571</v>
      </c>
      <c r="Z118">
        <f>CJ118*'Value Calculations'!$D$7</f>
        <v>2.8123160657469697</v>
      </c>
      <c r="AA118">
        <f>CK118*'Value Calculations'!$D$8</f>
        <v>1.725394880556955</v>
      </c>
      <c r="AB118">
        <f>CL118*'Value Calculations'!$D$9</f>
        <v>20.656211203352743</v>
      </c>
      <c r="AC118">
        <f>CM118*'Value Calculations'!$D$10</f>
        <v>6.5756965333716852</v>
      </c>
      <c r="AD118">
        <f>CN118*'Value Calculations'!$D$11</f>
        <v>0.9907141480249374</v>
      </c>
      <c r="AE118">
        <f>CO118*'Value Calculations'!$D$12</f>
        <v>0.81388273958941404</v>
      </c>
      <c r="AF118">
        <f>CP118*'Value Calculations'!$D$13</f>
        <v>11.281363119266752</v>
      </c>
      <c r="AH118">
        <f>CS118*'Value Calculations'!$D$3</f>
        <v>2.0386771431301893</v>
      </c>
      <c r="AI118">
        <f>CT118*'Value Calculations'!$D$4</f>
        <v>6.1866413768483488</v>
      </c>
      <c r="AJ118">
        <f>CU118*'Value Calculations'!$D$5</f>
        <v>6.3681145212701171</v>
      </c>
      <c r="AK118">
        <f>CV118*'Value Calculations'!$D$6</f>
        <v>0</v>
      </c>
      <c r="AL118">
        <f>CW118*'Value Calculations'!$D$7</f>
        <v>0.87884877054592803</v>
      </c>
      <c r="AM118">
        <f>CX118*'Value Calculations'!$D$8</f>
        <v>1.725394880556955</v>
      </c>
      <c r="AN118">
        <f>CY118*'Value Calculations'!$D$9</f>
        <v>12.721203241089189</v>
      </c>
      <c r="AO118">
        <f>CZ118*'Value Calculations'!$D$10</f>
        <v>2.1918988444572283</v>
      </c>
      <c r="AP118">
        <f>DA118*'Value Calculations'!$D$11</f>
        <v>0.9907141480249374</v>
      </c>
      <c r="AQ118">
        <f>DB118*'Value Calculations'!$D$12</f>
        <v>0</v>
      </c>
      <c r="AR118">
        <f>DC118*'Value Calculations'!$D$13</f>
        <v>6.3973583542183405</v>
      </c>
      <c r="AT118">
        <f>DF118*'Value Calculations'!$D$3</f>
        <v>4.8928251435124546</v>
      </c>
      <c r="AU118">
        <f>DG118*'Value Calculations'!$D$4</f>
        <v>12.698895457741347</v>
      </c>
      <c r="AV118">
        <f>DH118*'Value Calculations'!$D$5</f>
        <v>13.532243357698999</v>
      </c>
      <c r="AW118">
        <f>DI118*'Value Calculations'!$D$6</f>
        <v>2.0010389107098057</v>
      </c>
      <c r="AX118">
        <f>DJ118*'Value Calculations'!$D$7</f>
        <v>3.1638555739653409</v>
      </c>
      <c r="AY118">
        <f>DK118*'Value Calculations'!$D$8</f>
        <v>6.4702308020885813</v>
      </c>
      <c r="AZ118">
        <f>DL118*'Value Calculations'!$D$9</f>
        <v>16.751683475889724</v>
      </c>
      <c r="BA118">
        <f>DM118*'Value Calculations'!$D$10</f>
        <v>8.7675953778289131</v>
      </c>
      <c r="BB118">
        <f>DN118*'Value Calculations'!$D$11</f>
        <v>0.9907141480249374</v>
      </c>
      <c r="BC118">
        <f>DO118*'Value Calculations'!$D$12</f>
        <v>4.883296437536484</v>
      </c>
      <c r="BD118">
        <f>DP118*'Value Calculations'!$D$13</f>
        <v>13.895337500560267</v>
      </c>
      <c r="BF118">
        <f>DS118*'Value Calculations'!$D$3</f>
        <v>4.4850897148864171</v>
      </c>
      <c r="BG118">
        <f>DT118*'Value Calculations'!$D$4</f>
        <v>10.419606529428798</v>
      </c>
      <c r="BH118">
        <f>DU118*'Value Calculations'!$D$5</f>
        <v>11.409538517275626</v>
      </c>
      <c r="BI118">
        <f>DV118*'Value Calculations'!$D$6</f>
        <v>2.2511687745485314</v>
      </c>
      <c r="BJ118">
        <f>DW118*'Value Calculations'!$D$7</f>
        <v>1.6698126640372633</v>
      </c>
      <c r="BK118">
        <f>DX118*'Value Calculations'!$D$8</f>
        <v>4.0978128413227681</v>
      </c>
      <c r="BL118">
        <f>DY118*'Value Calculations'!$D$9</f>
        <v>15.240253387839523</v>
      </c>
      <c r="BM118">
        <f>DZ118*'Value Calculations'!$D$10</f>
        <v>5.1144306370668655</v>
      </c>
      <c r="BN118">
        <f>EA118*'Value Calculations'!$D$11</f>
        <v>0.9907141480249374</v>
      </c>
      <c r="BO118">
        <f>EB118*'Value Calculations'!$D$12</f>
        <v>0.81388273958941404</v>
      </c>
      <c r="BP118">
        <f>EC118*'Value Calculations'!$D$13</f>
        <v>11.074996720743579</v>
      </c>
      <c r="BR118">
        <f>IFERROR(VLOOKUP($B118,'Raw Stats'!$CM$3:$DC$884,3,FALSE),0)</f>
        <v>81</v>
      </c>
      <c r="BS118">
        <f>IFERROR(VLOOKUP($B118,'Raw Stats'!$CM$3:$DC$884,4,FALSE),0)</f>
        <v>7</v>
      </c>
      <c r="BT118">
        <f>IFERROR(VLOOKUP($B118,'Raw Stats'!$CM$3:$DC$884,5,FALSE),0)</f>
        <v>39</v>
      </c>
      <c r="BU118">
        <f>IFERROR(VLOOKUP($B118,'Raw Stats'!$CM$3:$DC$884,6,FALSE),0)</f>
        <v>46</v>
      </c>
      <c r="BV118">
        <f>IFERROR(VLOOKUP($B118,'Raw Stats'!$CM$3:$DC$884,7,FALSE),0)</f>
        <v>-2</v>
      </c>
      <c r="BW118">
        <f>IFERROR(VLOOKUP($B118,'Raw Stats'!$CM$3:$DC$884,8,FALSE),0)</f>
        <v>28</v>
      </c>
      <c r="BX118">
        <f>IFERROR(VLOOKUP($B118,'Raw Stats'!$CM$3:$DC$884,9,FALSE),0)</f>
        <v>70</v>
      </c>
      <c r="BY118">
        <f>IFERROR(VLOOKUP($B118,'Raw Stats'!$CM$3:$DC$884,10,FALSE),0)</f>
        <v>161</v>
      </c>
      <c r="BZ118">
        <f>IFERROR(VLOOKUP($B118,'Raw Stats'!$CM$3:$DC$884,11,FALSE)+VLOOKUP($B118,'Raw Stats'!$CM$3:$DC$884,12,FALSE),0)</f>
        <v>12</v>
      </c>
      <c r="CA118">
        <f>IFERROR(VLOOKUP($B118,'Raw Stats'!$CM$3:$DC$884,13,FALSE)+VLOOKUP($B118,'Raw Stats'!$CM$3:$DC$884,14,FALSE),0)</f>
        <v>0</v>
      </c>
      <c r="CB118">
        <f>IFERROR(VLOOKUP($B118,'Raw Stats'!$CM$3:$DC$884,15,FALSE),0)</f>
        <v>2</v>
      </c>
      <c r="CC118">
        <f>IFERROR(VLOOKUP($B118,'Raw Stats'!$CM$3:$DC$884,16,FALSE),0)</f>
        <v>195</v>
      </c>
      <c r="CE118">
        <f>IFERROR(VLOOKUP($B118,'Raw Stats'!$BU$3:$CJ$528,3,FALSE),0)</f>
        <v>81</v>
      </c>
      <c r="CF118">
        <f>IFERROR(VLOOKUP($B118,'Raw Stats'!$BU$3:$CJ$528,4,FALSE),0)</f>
        <v>8</v>
      </c>
      <c r="CG118">
        <f>IFERROR(VLOOKUP($B118,'Raw Stats'!$BU$3:$CJ$5288,5,FALSE),0)</f>
        <v>43</v>
      </c>
      <c r="CH118">
        <f>IFERROR(VLOOKUP($B118,'Raw Stats'!$BU$3:$CJ$528,6,FALSE),0)</f>
        <v>51</v>
      </c>
      <c r="CI118">
        <f>IFERROR(VLOOKUP($B118,'Raw Stats'!$BU$3:$CJ$528,7,FALSE),0)</f>
        <v>20</v>
      </c>
      <c r="CJ118">
        <f>IFERROR(VLOOKUP($B118,'Raw Stats'!$BU$3:$CJ$528,8,FALSE),0)</f>
        <v>32</v>
      </c>
      <c r="CK118">
        <f>IFERROR(VLOOKUP($B118,'Raw Stats'!$BU$3:$CJ$528,9,FALSE),0)</f>
        <v>24</v>
      </c>
      <c r="CL118">
        <f>IFERROR(VLOOKUP($B118,'Raw Stats'!$BU$3:$CJ$528,10,FALSE),0)</f>
        <v>164</v>
      </c>
      <c r="CM118">
        <f>IFERROR(VLOOKUP($B118,'Raw Stats'!$BU$3:$CJ$528,11,FALSE)+VLOOKUP($B118,'Raw Stats'!$BU$3:$CJ$528,12,FALSE),0)</f>
        <v>18</v>
      </c>
      <c r="CN118">
        <f>IFERROR(VLOOKUP($B118,'Raw Stats'!$BU$3:$CJ$528,13,FALSE)+VLOOKUP($B118,'Raw Stats'!$BU$3:$CJ$528,14,FALSE),0)</f>
        <v>1</v>
      </c>
      <c r="CO118">
        <f>IFERROR(VLOOKUP($B118,'Raw Stats'!$BU$3:$CJ$528,15,FALSE),0)</f>
        <v>1</v>
      </c>
      <c r="CP118">
        <f>IFERROR(VLOOKUP($B118,'Raw Stats'!$BU$3:$CJ$528,16,FALSE),0)</f>
        <v>164</v>
      </c>
      <c r="CR118">
        <f>IFERROR(VLOOKUP($B118,'Raw Stats'!$BC$3:$BR$528,3,FALSE),0)</f>
        <v>47</v>
      </c>
      <c r="CS118">
        <f>IFERROR(VLOOKUP($B118,'Raw Stats'!$BC$3:$BR$528,4,FALSE),0)</f>
        <v>5</v>
      </c>
      <c r="CT118">
        <f>IFERROR(VLOOKUP($B118,'Raw Stats'!$BC$3:$BR$5288,5,FALSE),0)</f>
        <v>19</v>
      </c>
      <c r="CU118">
        <f>IFERROR(VLOOKUP($B118,'Raw Stats'!$BC$3:$BR$52888,6,FALSE),0)</f>
        <v>24</v>
      </c>
      <c r="CV118">
        <f>IFERROR(VLOOKUP($B118,'Raw Stats'!$BC$3:$BR$5288,7,FALSE),0)</f>
        <v>0</v>
      </c>
      <c r="CW118">
        <f>IFERROR(VLOOKUP($B118,'Raw Stats'!$BC$3:$BR$5288,8,FALSE),0)</f>
        <v>10</v>
      </c>
      <c r="CX118">
        <f>IFERROR(VLOOKUP($B118,'Raw Stats'!$BC$3:$BR$5288,9,FALSE),0)</f>
        <v>24</v>
      </c>
      <c r="CY118">
        <f>IFERROR(VLOOKUP($B118,'Raw Stats'!$BC$3:$BR$5288,10,FALSE),0)</f>
        <v>101</v>
      </c>
      <c r="CZ118">
        <f>IFERROR(VLOOKUP($B118,'Raw Stats'!$BC$3:$BR$5288,11,FALSE)+VLOOKUP($B118,'Raw Stats'!$BC$3:$BR$5288,12,FALSE),0)</f>
        <v>6</v>
      </c>
      <c r="DA118">
        <f>IFERROR(VLOOKUP($B118,'Raw Stats'!$BC$3:$BR$5288,13,FALSE)+VLOOKUP($B118,'Raw Stats'!$BC$3:$BR$5288,14,FALSE),0)</f>
        <v>1</v>
      </c>
      <c r="DB118">
        <f>IFERROR(VLOOKUP($B118,'Raw Stats'!$BC$3:$BR$5288,15,FALSE),0)</f>
        <v>0</v>
      </c>
      <c r="DC118">
        <f>IFERROR(VLOOKUP($B118,'Raw Stats'!$BC$3:$BR$5288,16,FALSE),0)</f>
        <v>93</v>
      </c>
      <c r="DE118">
        <f>IFERROR(VLOOKUP($B118,'Raw Stats'!$AK$3:$AZ$528,3,FALSE),0)</f>
        <v>81</v>
      </c>
      <c r="DF118">
        <f>IFERROR(VLOOKUP($B118,'Raw Stats'!$AK$3:$AZ$528,4,FALSE),0)</f>
        <v>12</v>
      </c>
      <c r="DG118">
        <f>IFERROR(VLOOKUP($B118,'Raw Stats'!$AK$3:$AZ$528,5,FALSE),0)</f>
        <v>39</v>
      </c>
      <c r="DH118">
        <f>IFERROR(VLOOKUP($B118,'Raw Stats'!$AK$3:$AZ$528,6,FALSE),0)</f>
        <v>51</v>
      </c>
      <c r="DI118">
        <f>IFERROR(VLOOKUP($B118,'Raw Stats'!$AK$3:$AZ$528,7,FALSE),0)</f>
        <v>16</v>
      </c>
      <c r="DJ118">
        <f>IFERROR(VLOOKUP($B118,'Raw Stats'!$AK$3:$AZ$528,8,FALSE),0)</f>
        <v>36</v>
      </c>
      <c r="DK118">
        <f>IFERROR(VLOOKUP($B118,'Raw Stats'!$AK$3:$AZ$528,9,FALSE),0)</f>
        <v>90</v>
      </c>
      <c r="DL118">
        <f>IFERROR(VLOOKUP($B118,'Raw Stats'!$AK$3:$AZ$528,10,FALSE),0)</f>
        <v>133</v>
      </c>
      <c r="DM118">
        <f>IFERROR(VLOOKUP($B118,'Raw Stats'!$AK$3:$AZ$528,11,FALSE)+VLOOKUP($B118,'Raw Stats'!$AK$3:$AZ$528,12,FALSE),0)</f>
        <v>24</v>
      </c>
      <c r="DN118">
        <f>IFERROR(VLOOKUP($B118,'Raw Stats'!$AK$3:$AZ$528,13,FALSE)+VLOOKUP($B118,'Raw Stats'!$AK$3:$AZ$528,14,FALSE),0)</f>
        <v>1</v>
      </c>
      <c r="DO118">
        <f>IFERROR(VLOOKUP($B118,'Raw Stats'!$AK$3:$AZ$528,15,FALSE),0)</f>
        <v>6</v>
      </c>
      <c r="DP118">
        <f>IFERROR(VLOOKUP($B118,'Raw Stats'!$AK$3:$AZ$528,16,FALSE),0)</f>
        <v>202</v>
      </c>
      <c r="DR118">
        <f>IFERROR(VLOOKUP($B118,'Raw Stats'!$S$3:$AH$528,3,FALSE),0)</f>
        <v>79</v>
      </c>
      <c r="DS118">
        <f>IFERROR(VLOOKUP($B118,'Raw Stats'!$S$3:$AH$528,4,FALSE),0)</f>
        <v>11</v>
      </c>
      <c r="DT118">
        <f>IFERROR(VLOOKUP($B118,'Raw Stats'!$S$3:$AH$528,5,FALSE),0)</f>
        <v>32</v>
      </c>
      <c r="DU118">
        <f>IFERROR(VLOOKUP($B118,'Raw Stats'!$S$3:$AH$528,6,FALSE),0)</f>
        <v>43</v>
      </c>
      <c r="DV118">
        <f>IFERROR(VLOOKUP($B118,'Raw Stats'!$S$3:$AH$528,7,FALSE),0)</f>
        <v>18</v>
      </c>
      <c r="DW118">
        <f>IFERROR(VLOOKUP($B118,'Raw Stats'!$S$3:$AH$528,8,FALSE),0)</f>
        <v>19</v>
      </c>
      <c r="DX118">
        <f>IFERROR(VLOOKUP($B118,'Raw Stats'!$S$3:$AH$528,9,FALSE),0)</f>
        <v>57</v>
      </c>
      <c r="DY118">
        <f>IFERROR(VLOOKUP($B118,'Raw Stats'!$S$3:$AH$528,10,FALSE),0)</f>
        <v>121</v>
      </c>
      <c r="DZ118">
        <f>IFERROR(VLOOKUP($B118,'Raw Stats'!$S$3:$AH$528,11,FALSE)+VLOOKUP($B118,'Raw Stats'!$S$3:$AH$528,12,FALSE),0)</f>
        <v>14</v>
      </c>
      <c r="EA118">
        <f>IFERROR(VLOOKUP($B118,'Raw Stats'!$S$3:$AH$528,13,FALSE)+VLOOKUP($B118,'Raw Stats'!$S$3:$AH$528,14,FALSE),0)</f>
        <v>1</v>
      </c>
      <c r="EB118">
        <f>IFERROR(VLOOKUP($B118,'Raw Stats'!$S$3:$AH$528,15,FALSE),0)</f>
        <v>1</v>
      </c>
      <c r="EC118">
        <f>IFERROR(VLOOKUP($B118,'Raw Stats'!$S$3:$AH$528,16,FALSE),0)</f>
        <v>161</v>
      </c>
    </row>
    <row r="119" spans="1:133" x14ac:dyDescent="0.2">
      <c r="A119" s="35">
        <f>IFERROR(VLOOKUP(B119,Sheet2!$W$1:$X$300,2,FALSE),301)</f>
        <v>301</v>
      </c>
      <c r="B119" t="s">
        <v>298</v>
      </c>
      <c r="C119">
        <f t="shared" si="5"/>
        <v>0.91055901289823782</v>
      </c>
      <c r="D119">
        <f t="shared" si="6"/>
        <v>0.59537393859934074</v>
      </c>
      <c r="E119">
        <f t="shared" si="7"/>
        <v>0.53069431645190901</v>
      </c>
      <c r="F119">
        <f t="shared" si="8"/>
        <v>0.44706888915162984</v>
      </c>
      <c r="G119">
        <f t="shared" si="9"/>
        <v>0.82858187899816427</v>
      </c>
      <c r="H119">
        <v>0.9</v>
      </c>
      <c r="J119">
        <f>BS119*'Value Calculations'!$D$3</f>
        <v>6.5237668580166064</v>
      </c>
      <c r="K119">
        <f>BT119*'Value Calculations'!$D$4</f>
        <v>4.8841905606697491</v>
      </c>
      <c r="L119">
        <f>BU119*'Value Calculations'!$D$5</f>
        <v>8.2254812566405686</v>
      </c>
      <c r="M119">
        <f>BV119*'Value Calculations'!$D$6</f>
        <v>0.75038959151617712</v>
      </c>
      <c r="N119">
        <f>BW119*'Value Calculations'!$D$7</f>
        <v>5.7125170085485326</v>
      </c>
      <c r="O119">
        <f>BX119*'Value Calculations'!$D$8</f>
        <v>13.515593231029481</v>
      </c>
      <c r="P119">
        <f>BY119*'Value Calculations'!$D$9</f>
        <v>1.385477580712684</v>
      </c>
      <c r="Q119">
        <f>BZ119*'Value Calculations'!$D$10</f>
        <v>0.36531647407620471</v>
      </c>
      <c r="R119">
        <f>CA119*'Value Calculations'!$D$11</f>
        <v>0</v>
      </c>
      <c r="S119">
        <f>CB119*'Value Calculations'!$D$12</f>
        <v>4.0694136979470699</v>
      </c>
      <c r="T119">
        <f>CC119*'Value Calculations'!$D$13</f>
        <v>10.111953527635443</v>
      </c>
      <c r="V119">
        <f>CF119*'Value Calculations'!$D$3</f>
        <v>2.0386771431301893</v>
      </c>
      <c r="W119">
        <f>CG119*'Value Calculations'!$D$4</f>
        <v>3.5817397444911494</v>
      </c>
      <c r="X119">
        <f>CH119*'Value Calculations'!$D$5</f>
        <v>4.2454096808467447</v>
      </c>
      <c r="Y119">
        <f>CI119*'Value Calculations'!$D$6</f>
        <v>-0.25012986383872571</v>
      </c>
      <c r="Z119">
        <f>CJ119*'Value Calculations'!$D$7</f>
        <v>3.1638555739653409</v>
      </c>
      <c r="AA119">
        <f>CK119*'Value Calculations'!$D$8</f>
        <v>14.162616311238338</v>
      </c>
      <c r="AB119">
        <f>CL119*'Value Calculations'!$D$9</f>
        <v>2.0152401174002676</v>
      </c>
      <c r="AC119">
        <f>CM119*'Value Calculations'!$D$10</f>
        <v>0</v>
      </c>
      <c r="AD119">
        <f>CN119*'Value Calculations'!$D$11</f>
        <v>0</v>
      </c>
      <c r="AE119">
        <f>CO119*'Value Calculations'!$D$12</f>
        <v>0</v>
      </c>
      <c r="AF119">
        <f>CP119*'Value Calculations'!$D$13</f>
        <v>7.3604015473264788</v>
      </c>
      <c r="AH119">
        <f>CS119*'Value Calculations'!$D$3</f>
        <v>2.4464125717562273</v>
      </c>
      <c r="AI119">
        <f>CT119*'Value Calculations'!$D$4</f>
        <v>1.9536762242678996</v>
      </c>
      <c r="AJ119">
        <f>CU119*'Value Calculations'!$D$5</f>
        <v>3.1840572606350586</v>
      </c>
      <c r="AK119">
        <f>CV119*'Value Calculations'!$D$6</f>
        <v>-0.50025972767745142</v>
      </c>
      <c r="AL119">
        <f>CW119*'Value Calculations'!$D$7</f>
        <v>1.7576975410918561</v>
      </c>
      <c r="AM119">
        <f>CX119*'Value Calculations'!$D$8</f>
        <v>6.8296880688712802</v>
      </c>
      <c r="AN119">
        <f>CY119*'Value Calculations'!$D$9</f>
        <v>1.5114300880502007</v>
      </c>
      <c r="AO119">
        <f>CZ119*'Value Calculations'!$D$10</f>
        <v>0</v>
      </c>
      <c r="AP119">
        <f>DA119*'Value Calculations'!$D$11</f>
        <v>0.9907141480249374</v>
      </c>
      <c r="AQ119">
        <f>DB119*'Value Calculations'!$D$12</f>
        <v>0.81388273958941404</v>
      </c>
      <c r="AR119">
        <f>DC119*'Value Calculations'!$D$13</f>
        <v>3.3018623763707566</v>
      </c>
      <c r="AT119">
        <f>DF119*'Value Calculations'!$D$3</f>
        <v>2.0386771431301893</v>
      </c>
      <c r="AU119">
        <f>DG119*'Value Calculations'!$D$4</f>
        <v>3.2561270404464993</v>
      </c>
      <c r="AV119">
        <f>DH119*'Value Calculations'!$D$5</f>
        <v>3.980071575793823</v>
      </c>
      <c r="AW119">
        <f>DI119*'Value Calculations'!$D$6</f>
        <v>-1.3757142511129914</v>
      </c>
      <c r="AX119">
        <f>DJ119*'Value Calculations'!$D$7</f>
        <v>2.6365463116377841</v>
      </c>
      <c r="AY119">
        <f>DK119*'Value Calculations'!$D$8</f>
        <v>10.35236928334173</v>
      </c>
      <c r="AZ119">
        <f>DL119*'Value Calculations'!$D$9</f>
        <v>2.770955161425368</v>
      </c>
      <c r="BA119">
        <f>DM119*'Value Calculations'!$D$10</f>
        <v>0</v>
      </c>
      <c r="BB119">
        <f>DN119*'Value Calculations'!$D$11</f>
        <v>0</v>
      </c>
      <c r="BC119">
        <f>DO119*'Value Calculations'!$D$12</f>
        <v>0</v>
      </c>
      <c r="BD119">
        <f>DP119*'Value Calculations'!$D$13</f>
        <v>9.4240655325582008</v>
      </c>
      <c r="BF119">
        <f>DS119*'Value Calculations'!$D$3</f>
        <v>9.7856502870249091</v>
      </c>
      <c r="BG119">
        <f>DT119*'Value Calculations'!$D$4</f>
        <v>7.1634794889822988</v>
      </c>
      <c r="BH119">
        <f>DU119*'Value Calculations'!$D$5</f>
        <v>12.205552832434391</v>
      </c>
      <c r="BI119">
        <f>DV119*'Value Calculations'!$D$6</f>
        <v>-2.1261038426291687</v>
      </c>
      <c r="BJ119">
        <f>DW119*'Value Calculations'!$D$7</f>
        <v>3.7790497133474905</v>
      </c>
      <c r="BK119">
        <f>DX119*'Value Calculations'!$D$8</f>
        <v>8.626974402784775</v>
      </c>
      <c r="BL119">
        <f>DY119*'Value Calculations'!$D$9</f>
        <v>4.0304802348005353</v>
      </c>
      <c r="BM119">
        <f>DZ119*'Value Calculations'!$D$10</f>
        <v>4.3837976889144565</v>
      </c>
      <c r="BN119">
        <f>EA119*'Value Calculations'!$D$11</f>
        <v>0.9907141480249374</v>
      </c>
      <c r="BO119">
        <f>EB119*'Value Calculations'!$D$12</f>
        <v>2.441648218768242</v>
      </c>
      <c r="BP119">
        <f>EC119*'Value Calculations'!$D$13</f>
        <v>12.519561510405786</v>
      </c>
      <c r="BR119">
        <f>IFERROR(VLOOKUP($B119,'Raw Stats'!$CM$3:$DC$884,3,FALSE),0)</f>
        <v>61</v>
      </c>
      <c r="BS119">
        <f>IFERROR(VLOOKUP($B119,'Raw Stats'!$CM$3:$DC$884,4,FALSE),0)</f>
        <v>16</v>
      </c>
      <c r="BT119">
        <f>IFERROR(VLOOKUP($B119,'Raw Stats'!$CM$3:$DC$884,5,FALSE),0)</f>
        <v>15</v>
      </c>
      <c r="BU119">
        <f>IFERROR(VLOOKUP($B119,'Raw Stats'!$CM$3:$DC$884,6,FALSE),0)</f>
        <v>31</v>
      </c>
      <c r="BV119">
        <f>IFERROR(VLOOKUP($B119,'Raw Stats'!$CM$3:$DC$884,7,FALSE),0)</f>
        <v>6</v>
      </c>
      <c r="BW119">
        <f>IFERROR(VLOOKUP($B119,'Raw Stats'!$CM$3:$DC$884,8,FALSE),0)</f>
        <v>65</v>
      </c>
      <c r="BX119">
        <f>IFERROR(VLOOKUP($B119,'Raw Stats'!$CM$3:$DC$884,9,FALSE),0)</f>
        <v>188</v>
      </c>
      <c r="BY119">
        <f>IFERROR(VLOOKUP($B119,'Raw Stats'!$CM$3:$DC$884,10,FALSE),0)</f>
        <v>11</v>
      </c>
      <c r="BZ119">
        <f>IFERROR(VLOOKUP($B119,'Raw Stats'!$CM$3:$DC$884,11,FALSE)+VLOOKUP($B119,'Raw Stats'!$CM$3:$DC$884,12,FALSE),0)</f>
        <v>1</v>
      </c>
      <c r="CA119">
        <f>IFERROR(VLOOKUP($B119,'Raw Stats'!$CM$3:$DC$884,13,FALSE)+VLOOKUP($B119,'Raw Stats'!$CM$3:$DC$884,14,FALSE),0)</f>
        <v>0</v>
      </c>
      <c r="CB119">
        <f>IFERROR(VLOOKUP($B119,'Raw Stats'!$CM$3:$DC$884,15,FALSE),0)</f>
        <v>5</v>
      </c>
      <c r="CC119">
        <f>IFERROR(VLOOKUP($B119,'Raw Stats'!$CM$3:$DC$884,16,FALSE),0)</f>
        <v>147</v>
      </c>
      <c r="CE119">
        <f>IFERROR(VLOOKUP($B119,'Raw Stats'!$BU$3:$CJ$528,3,FALSE),0)</f>
        <v>61</v>
      </c>
      <c r="CF119">
        <f>IFERROR(VLOOKUP($B119,'Raw Stats'!$BU$3:$CJ$528,4,FALSE),0)</f>
        <v>5</v>
      </c>
      <c r="CG119">
        <f>IFERROR(VLOOKUP($B119,'Raw Stats'!$BU$3:$CJ$5288,5,FALSE),0)</f>
        <v>11</v>
      </c>
      <c r="CH119">
        <f>IFERROR(VLOOKUP($B119,'Raw Stats'!$BU$3:$CJ$528,6,FALSE),0)</f>
        <v>16</v>
      </c>
      <c r="CI119">
        <f>IFERROR(VLOOKUP($B119,'Raw Stats'!$BU$3:$CJ$528,7,FALSE),0)</f>
        <v>-2</v>
      </c>
      <c r="CJ119">
        <f>IFERROR(VLOOKUP($B119,'Raw Stats'!$BU$3:$CJ$528,8,FALSE),0)</f>
        <v>36</v>
      </c>
      <c r="CK119">
        <f>IFERROR(VLOOKUP($B119,'Raw Stats'!$BU$3:$CJ$528,9,FALSE),0)</f>
        <v>197</v>
      </c>
      <c r="CL119">
        <f>IFERROR(VLOOKUP($B119,'Raw Stats'!$BU$3:$CJ$528,10,FALSE),0)</f>
        <v>16</v>
      </c>
      <c r="CM119">
        <f>IFERROR(VLOOKUP($B119,'Raw Stats'!$BU$3:$CJ$528,11,FALSE)+VLOOKUP($B119,'Raw Stats'!$BU$3:$CJ$528,12,FALSE),0)</f>
        <v>0</v>
      </c>
      <c r="CN119">
        <f>IFERROR(VLOOKUP($B119,'Raw Stats'!$BU$3:$CJ$528,13,FALSE)+VLOOKUP($B119,'Raw Stats'!$BU$3:$CJ$528,14,FALSE),0)</f>
        <v>0</v>
      </c>
      <c r="CO119">
        <f>IFERROR(VLOOKUP($B119,'Raw Stats'!$BU$3:$CJ$528,15,FALSE),0)</f>
        <v>0</v>
      </c>
      <c r="CP119">
        <f>IFERROR(VLOOKUP($B119,'Raw Stats'!$BU$3:$CJ$528,16,FALSE),0)</f>
        <v>107</v>
      </c>
      <c r="CR119">
        <f>IFERROR(VLOOKUP($B119,'Raw Stats'!$BC$3:$BR$528,3,FALSE),0)</f>
        <v>42</v>
      </c>
      <c r="CS119">
        <f>IFERROR(VLOOKUP($B119,'Raw Stats'!$BC$3:$BR$528,4,FALSE),0)</f>
        <v>6</v>
      </c>
      <c r="CT119">
        <f>IFERROR(VLOOKUP($B119,'Raw Stats'!$BC$3:$BR$5288,5,FALSE),0)</f>
        <v>6</v>
      </c>
      <c r="CU119">
        <f>IFERROR(VLOOKUP($B119,'Raw Stats'!$BC$3:$BR$52888,6,FALSE),0)</f>
        <v>12</v>
      </c>
      <c r="CV119">
        <f>IFERROR(VLOOKUP($B119,'Raw Stats'!$BC$3:$BR$5288,7,FALSE),0)</f>
        <v>-4</v>
      </c>
      <c r="CW119">
        <f>IFERROR(VLOOKUP($B119,'Raw Stats'!$BC$3:$BR$5288,8,FALSE),0)</f>
        <v>20</v>
      </c>
      <c r="CX119">
        <f>IFERROR(VLOOKUP($B119,'Raw Stats'!$BC$3:$BR$5288,9,FALSE),0)</f>
        <v>95</v>
      </c>
      <c r="CY119">
        <f>IFERROR(VLOOKUP($B119,'Raw Stats'!$BC$3:$BR$5288,10,FALSE),0)</f>
        <v>12</v>
      </c>
      <c r="CZ119">
        <f>IFERROR(VLOOKUP($B119,'Raw Stats'!$BC$3:$BR$5288,11,FALSE)+VLOOKUP($B119,'Raw Stats'!$BC$3:$BR$5288,12,FALSE),0)</f>
        <v>0</v>
      </c>
      <c r="DA119">
        <f>IFERROR(VLOOKUP($B119,'Raw Stats'!$BC$3:$BR$5288,13,FALSE)+VLOOKUP($B119,'Raw Stats'!$BC$3:$BR$5288,14,FALSE),0)</f>
        <v>1</v>
      </c>
      <c r="DB119">
        <f>IFERROR(VLOOKUP($B119,'Raw Stats'!$BC$3:$BR$5288,15,FALSE),0)</f>
        <v>1</v>
      </c>
      <c r="DC119">
        <f>IFERROR(VLOOKUP($B119,'Raw Stats'!$BC$3:$BR$5288,16,FALSE),0)</f>
        <v>48</v>
      </c>
      <c r="DE119">
        <f>IFERROR(VLOOKUP($B119,'Raw Stats'!$AK$3:$AZ$528,3,FALSE),0)</f>
        <v>74</v>
      </c>
      <c r="DF119">
        <f>IFERROR(VLOOKUP($B119,'Raw Stats'!$AK$3:$AZ$528,4,FALSE),0)</f>
        <v>5</v>
      </c>
      <c r="DG119">
        <f>IFERROR(VLOOKUP($B119,'Raw Stats'!$AK$3:$AZ$528,5,FALSE),0)</f>
        <v>10</v>
      </c>
      <c r="DH119">
        <f>IFERROR(VLOOKUP($B119,'Raw Stats'!$AK$3:$AZ$528,6,FALSE),0)</f>
        <v>15</v>
      </c>
      <c r="DI119">
        <f>IFERROR(VLOOKUP($B119,'Raw Stats'!$AK$3:$AZ$528,7,FALSE),0)</f>
        <v>-11</v>
      </c>
      <c r="DJ119">
        <f>IFERROR(VLOOKUP($B119,'Raw Stats'!$AK$3:$AZ$528,8,FALSE),0)</f>
        <v>30</v>
      </c>
      <c r="DK119">
        <f>IFERROR(VLOOKUP($B119,'Raw Stats'!$AK$3:$AZ$528,9,FALSE),0)</f>
        <v>144</v>
      </c>
      <c r="DL119">
        <f>IFERROR(VLOOKUP($B119,'Raw Stats'!$AK$3:$AZ$528,10,FALSE),0)</f>
        <v>22</v>
      </c>
      <c r="DM119">
        <f>IFERROR(VLOOKUP($B119,'Raw Stats'!$AK$3:$AZ$528,11,FALSE)+VLOOKUP($B119,'Raw Stats'!$AK$3:$AZ$528,12,FALSE),0)</f>
        <v>0</v>
      </c>
      <c r="DN119">
        <f>IFERROR(VLOOKUP($B119,'Raw Stats'!$AK$3:$AZ$528,13,FALSE)+VLOOKUP($B119,'Raw Stats'!$AK$3:$AZ$528,14,FALSE),0)</f>
        <v>0</v>
      </c>
      <c r="DO119">
        <f>IFERROR(VLOOKUP($B119,'Raw Stats'!$AK$3:$AZ$528,15,FALSE),0)</f>
        <v>0</v>
      </c>
      <c r="DP119">
        <f>IFERROR(VLOOKUP($B119,'Raw Stats'!$AK$3:$AZ$528,16,FALSE),0)</f>
        <v>137</v>
      </c>
      <c r="DR119">
        <f>IFERROR(VLOOKUP($B119,'Raw Stats'!$S$3:$AH$528,3,FALSE),0)</f>
        <v>77</v>
      </c>
      <c r="DS119">
        <f>IFERROR(VLOOKUP($B119,'Raw Stats'!$S$3:$AH$528,4,FALSE),0)</f>
        <v>24</v>
      </c>
      <c r="DT119">
        <f>IFERROR(VLOOKUP($B119,'Raw Stats'!$S$3:$AH$528,5,FALSE),0)</f>
        <v>22</v>
      </c>
      <c r="DU119">
        <f>IFERROR(VLOOKUP($B119,'Raw Stats'!$S$3:$AH$528,6,FALSE),0)</f>
        <v>46</v>
      </c>
      <c r="DV119">
        <f>IFERROR(VLOOKUP($B119,'Raw Stats'!$S$3:$AH$528,7,FALSE),0)</f>
        <v>-17</v>
      </c>
      <c r="DW119">
        <f>IFERROR(VLOOKUP($B119,'Raw Stats'!$S$3:$AH$528,8,FALSE),0)</f>
        <v>43</v>
      </c>
      <c r="DX119">
        <f>IFERROR(VLOOKUP($B119,'Raw Stats'!$S$3:$AH$528,9,FALSE),0)</f>
        <v>120</v>
      </c>
      <c r="DY119">
        <f>IFERROR(VLOOKUP($B119,'Raw Stats'!$S$3:$AH$528,10,FALSE),0)</f>
        <v>32</v>
      </c>
      <c r="DZ119">
        <f>IFERROR(VLOOKUP($B119,'Raw Stats'!$S$3:$AH$528,11,FALSE)+VLOOKUP($B119,'Raw Stats'!$S$3:$AH$528,12,FALSE),0)</f>
        <v>12</v>
      </c>
      <c r="EA119">
        <f>IFERROR(VLOOKUP($B119,'Raw Stats'!$S$3:$AH$528,13,FALSE)+VLOOKUP($B119,'Raw Stats'!$S$3:$AH$528,14,FALSE),0)</f>
        <v>1</v>
      </c>
      <c r="EB119">
        <f>IFERROR(VLOOKUP($B119,'Raw Stats'!$S$3:$AH$528,15,FALSE),0)</f>
        <v>3</v>
      </c>
      <c r="EC119">
        <f>IFERROR(VLOOKUP($B119,'Raw Stats'!$S$3:$AH$528,16,FALSE),0)</f>
        <v>182</v>
      </c>
    </row>
    <row r="120" spans="1:133" x14ac:dyDescent="0.2">
      <c r="A120">
        <f>IFERROR(VLOOKUP(B120,Sheet2!$W$1:$X$300,2,FALSE),301)</f>
        <v>72</v>
      </c>
      <c r="B120" t="s">
        <v>218</v>
      </c>
      <c r="C120">
        <f t="shared" si="5"/>
        <v>0.90946311324678619</v>
      </c>
      <c r="D120">
        <f t="shared" si="6"/>
        <v>0.72039964480270868</v>
      </c>
      <c r="E120">
        <f t="shared" si="7"/>
        <v>0.49500886718252601</v>
      </c>
      <c r="F120">
        <f t="shared" si="8"/>
        <v>0</v>
      </c>
      <c r="G120">
        <f t="shared" si="9"/>
        <v>0</v>
      </c>
      <c r="H120">
        <v>0.9</v>
      </c>
      <c r="J120">
        <f>BS120*'Value Calculations'!$D$3</f>
        <v>11.824327430155099</v>
      </c>
      <c r="K120">
        <f>BT120*'Value Calculations'!$D$4</f>
        <v>8.7915430092055473</v>
      </c>
      <c r="L120">
        <f>BU120*'Value Calculations'!$D$5</f>
        <v>14.858933882963607</v>
      </c>
      <c r="M120">
        <f>BV120*'Value Calculations'!$D$6</f>
        <v>0.75038959151617712</v>
      </c>
      <c r="N120">
        <f>BW120*'Value Calculations'!$D$7</f>
        <v>2.4607765575285985</v>
      </c>
      <c r="O120">
        <f>BX120*'Value Calculations'!$D$8</f>
        <v>6.4702308020885813</v>
      </c>
      <c r="P120">
        <f>BY120*'Value Calculations'!$D$9</f>
        <v>2.2671451320753011</v>
      </c>
      <c r="Q120">
        <f>BZ120*'Value Calculations'!$D$10</f>
        <v>6.9410130074478893</v>
      </c>
      <c r="R120">
        <f>CA120*'Value Calculations'!$D$11</f>
        <v>0</v>
      </c>
      <c r="S120">
        <f>CB120*'Value Calculations'!$D$12</f>
        <v>5.6971791771258982</v>
      </c>
      <c r="T120">
        <f>CC120*'Value Calculations'!$D$13</f>
        <v>14.514436696129785</v>
      </c>
      <c r="V120">
        <f>CF120*'Value Calculations'!$D$3</f>
        <v>7.7469731438947198</v>
      </c>
      <c r="W120">
        <f>CG120*'Value Calculations'!$D$4</f>
        <v>6.5122540808929985</v>
      </c>
      <c r="X120">
        <f>CH120*'Value Calculations'!$D$5</f>
        <v>10.348186097063941</v>
      </c>
      <c r="Y120">
        <f>CI120*'Value Calculations'!$D$6</f>
        <v>1.5007791830323542</v>
      </c>
      <c r="Z120">
        <f>CJ120*'Value Calculations'!$D$7</f>
        <v>2.6365463116377841</v>
      </c>
      <c r="AA120">
        <f>CK120*'Value Calculations'!$D$8</f>
        <v>5.8232077218797231</v>
      </c>
      <c r="AB120">
        <f>CL120*'Value Calculations'!$D$9</f>
        <v>2.5190501467503346</v>
      </c>
      <c r="AC120">
        <f>CM120*'Value Calculations'!$D$10</f>
        <v>2.1918988444572283</v>
      </c>
      <c r="AD120">
        <f>CN120*'Value Calculations'!$D$11</f>
        <v>0</v>
      </c>
      <c r="AE120">
        <f>CO120*'Value Calculations'!$D$12</f>
        <v>2.441648218768242</v>
      </c>
      <c r="AF120">
        <f>CP120*'Value Calculations'!$D$13</f>
        <v>10.868630322220408</v>
      </c>
      <c r="AH120">
        <f>CS120*'Value Calculations'!$D$3</f>
        <v>1.6309417145041516</v>
      </c>
      <c r="AI120">
        <f>CT120*'Value Calculations'!$D$4</f>
        <v>0.97683811213394978</v>
      </c>
      <c r="AJ120">
        <f>CU120*'Value Calculations'!$D$5</f>
        <v>1.8573667353704508</v>
      </c>
      <c r="AK120">
        <f>CV120*'Value Calculations'!$D$6</f>
        <v>0.25012986383872571</v>
      </c>
      <c r="AL120">
        <f>CW120*'Value Calculations'!$D$7</f>
        <v>0.35153950821837121</v>
      </c>
      <c r="AM120">
        <f>CX120*'Value Calculations'!$D$8</f>
        <v>0.64702308020885813</v>
      </c>
      <c r="AN120">
        <f>CY120*'Value Calculations'!$D$9</f>
        <v>0.62976253668758364</v>
      </c>
      <c r="AO120">
        <f>CZ120*'Value Calculations'!$D$10</f>
        <v>0.36531647407620471</v>
      </c>
      <c r="AP120">
        <f>DA120*'Value Calculations'!$D$11</f>
        <v>0</v>
      </c>
      <c r="AQ120">
        <f>DB120*'Value Calculations'!$D$12</f>
        <v>0</v>
      </c>
      <c r="AR120">
        <f>DC120*'Value Calculations'!$D$13</f>
        <v>2.2012415842471711</v>
      </c>
      <c r="AT120">
        <f>DF120*'Value Calculations'!$D$3</f>
        <v>0</v>
      </c>
      <c r="AU120">
        <f>DG120*'Value Calculations'!$D$4</f>
        <v>0</v>
      </c>
      <c r="AV120">
        <f>DH120*'Value Calculations'!$D$5</f>
        <v>0</v>
      </c>
      <c r="AW120">
        <f>DI120*'Value Calculations'!$D$6</f>
        <v>0</v>
      </c>
      <c r="AX120">
        <f>DJ120*'Value Calculations'!$D$7</f>
        <v>0</v>
      </c>
      <c r="AY120">
        <f>DK120*'Value Calculations'!$D$8</f>
        <v>0</v>
      </c>
      <c r="AZ120">
        <f>DL120*'Value Calculations'!$D$9</f>
        <v>0</v>
      </c>
      <c r="BA120">
        <f>DM120*'Value Calculations'!$D$10</f>
        <v>0</v>
      </c>
      <c r="BB120">
        <f>DN120*'Value Calculations'!$D$11</f>
        <v>0</v>
      </c>
      <c r="BC120">
        <f>DO120*'Value Calculations'!$D$12</f>
        <v>0</v>
      </c>
      <c r="BD120">
        <f>DP120*'Value Calculations'!$D$13</f>
        <v>0</v>
      </c>
      <c r="BF120">
        <f>DS120*'Value Calculations'!$D$3</f>
        <v>0</v>
      </c>
      <c r="BG120">
        <f>DT120*'Value Calculations'!$D$4</f>
        <v>0</v>
      </c>
      <c r="BH120">
        <f>DU120*'Value Calculations'!$D$5</f>
        <v>0</v>
      </c>
      <c r="BI120">
        <f>DV120*'Value Calculations'!$D$6</f>
        <v>0</v>
      </c>
      <c r="BJ120">
        <f>DW120*'Value Calculations'!$D$7</f>
        <v>0</v>
      </c>
      <c r="BK120">
        <f>DX120*'Value Calculations'!$D$8</f>
        <v>0</v>
      </c>
      <c r="BL120">
        <f>DY120*'Value Calculations'!$D$9</f>
        <v>0</v>
      </c>
      <c r="BM120">
        <f>DZ120*'Value Calculations'!$D$10</f>
        <v>0</v>
      </c>
      <c r="BN120">
        <f>EA120*'Value Calculations'!$D$11</f>
        <v>0</v>
      </c>
      <c r="BO120">
        <f>EB120*'Value Calculations'!$D$12</f>
        <v>0</v>
      </c>
      <c r="BP120">
        <f>EC120*'Value Calculations'!$D$13</f>
        <v>0</v>
      </c>
      <c r="BR120">
        <f>IFERROR(VLOOKUP($B120,'Raw Stats'!$CM$3:$DC$884,3,FALSE),0)</f>
        <v>82</v>
      </c>
      <c r="BS120">
        <f>IFERROR(VLOOKUP($B120,'Raw Stats'!$CM$3:$DC$884,4,FALSE),0)</f>
        <v>29</v>
      </c>
      <c r="BT120">
        <f>IFERROR(VLOOKUP($B120,'Raw Stats'!$CM$3:$DC$884,5,FALSE),0)</f>
        <v>27</v>
      </c>
      <c r="BU120">
        <f>IFERROR(VLOOKUP($B120,'Raw Stats'!$CM$3:$DC$884,6,FALSE),0)</f>
        <v>56</v>
      </c>
      <c r="BV120">
        <f>IFERROR(VLOOKUP($B120,'Raw Stats'!$CM$3:$DC$884,7,FALSE),0)</f>
        <v>6</v>
      </c>
      <c r="BW120">
        <f>IFERROR(VLOOKUP($B120,'Raw Stats'!$CM$3:$DC$884,8,FALSE),0)</f>
        <v>28</v>
      </c>
      <c r="BX120">
        <f>IFERROR(VLOOKUP($B120,'Raw Stats'!$CM$3:$DC$884,9,FALSE),0)</f>
        <v>90</v>
      </c>
      <c r="BY120">
        <f>IFERROR(VLOOKUP($B120,'Raw Stats'!$CM$3:$DC$884,10,FALSE),0)</f>
        <v>18</v>
      </c>
      <c r="BZ120">
        <f>IFERROR(VLOOKUP($B120,'Raw Stats'!$CM$3:$DC$884,11,FALSE)+VLOOKUP($B120,'Raw Stats'!$CM$3:$DC$884,12,FALSE),0)</f>
        <v>19</v>
      </c>
      <c r="CA120">
        <f>IFERROR(VLOOKUP($B120,'Raw Stats'!$CM$3:$DC$884,13,FALSE)+VLOOKUP($B120,'Raw Stats'!$CM$3:$DC$884,14,FALSE),0)</f>
        <v>0</v>
      </c>
      <c r="CB120">
        <f>IFERROR(VLOOKUP($B120,'Raw Stats'!$CM$3:$DC$884,15,FALSE),0)</f>
        <v>7</v>
      </c>
      <c r="CC120">
        <f>IFERROR(VLOOKUP($B120,'Raw Stats'!$CM$3:$DC$884,16,FALSE),0)</f>
        <v>211</v>
      </c>
      <c r="CE120">
        <f>IFERROR(VLOOKUP($B120,'Raw Stats'!$BU$3:$CJ$528,3,FALSE),0)</f>
        <v>73</v>
      </c>
      <c r="CF120">
        <f>IFERROR(VLOOKUP($B120,'Raw Stats'!$BU$3:$CJ$528,4,FALSE),0)</f>
        <v>19</v>
      </c>
      <c r="CG120">
        <f>IFERROR(VLOOKUP($B120,'Raw Stats'!$BU$3:$CJ$5288,5,FALSE),0)</f>
        <v>20</v>
      </c>
      <c r="CH120">
        <f>IFERROR(VLOOKUP($B120,'Raw Stats'!$BU$3:$CJ$528,6,FALSE),0)</f>
        <v>39</v>
      </c>
      <c r="CI120">
        <f>IFERROR(VLOOKUP($B120,'Raw Stats'!$BU$3:$CJ$528,7,FALSE),0)</f>
        <v>12</v>
      </c>
      <c r="CJ120">
        <f>IFERROR(VLOOKUP($B120,'Raw Stats'!$BU$3:$CJ$528,8,FALSE),0)</f>
        <v>30</v>
      </c>
      <c r="CK120">
        <f>IFERROR(VLOOKUP($B120,'Raw Stats'!$BU$3:$CJ$528,9,FALSE),0)</f>
        <v>81</v>
      </c>
      <c r="CL120">
        <f>IFERROR(VLOOKUP($B120,'Raw Stats'!$BU$3:$CJ$528,10,FALSE),0)</f>
        <v>20</v>
      </c>
      <c r="CM120">
        <f>IFERROR(VLOOKUP($B120,'Raw Stats'!$BU$3:$CJ$528,11,FALSE)+VLOOKUP($B120,'Raw Stats'!$BU$3:$CJ$528,12,FALSE),0)</f>
        <v>6</v>
      </c>
      <c r="CN120">
        <f>IFERROR(VLOOKUP($B120,'Raw Stats'!$BU$3:$CJ$528,13,FALSE)+VLOOKUP($B120,'Raw Stats'!$BU$3:$CJ$528,14,FALSE),0)</f>
        <v>0</v>
      </c>
      <c r="CO120">
        <f>IFERROR(VLOOKUP($B120,'Raw Stats'!$BU$3:$CJ$528,15,FALSE),0)</f>
        <v>3</v>
      </c>
      <c r="CP120">
        <f>IFERROR(VLOOKUP($B120,'Raw Stats'!$BU$3:$CJ$528,16,FALSE),0)</f>
        <v>158</v>
      </c>
      <c r="CR120">
        <f>IFERROR(VLOOKUP($B120,'Raw Stats'!$BC$3:$BR$528,3,FALSE),0)</f>
        <v>18</v>
      </c>
      <c r="CS120">
        <f>IFERROR(VLOOKUP($B120,'Raw Stats'!$BC$3:$BR$528,4,FALSE),0)</f>
        <v>4</v>
      </c>
      <c r="CT120">
        <f>IFERROR(VLOOKUP($B120,'Raw Stats'!$BC$3:$BR$5288,5,FALSE),0)</f>
        <v>3</v>
      </c>
      <c r="CU120">
        <f>IFERROR(VLOOKUP($B120,'Raw Stats'!$BC$3:$BR$52888,6,FALSE),0)</f>
        <v>7</v>
      </c>
      <c r="CV120">
        <f>IFERROR(VLOOKUP($B120,'Raw Stats'!$BC$3:$BR$5288,7,FALSE),0)</f>
        <v>2</v>
      </c>
      <c r="CW120">
        <f>IFERROR(VLOOKUP($B120,'Raw Stats'!$BC$3:$BR$5288,8,FALSE),0)</f>
        <v>4</v>
      </c>
      <c r="CX120">
        <f>IFERROR(VLOOKUP($B120,'Raw Stats'!$BC$3:$BR$5288,9,FALSE),0)</f>
        <v>9</v>
      </c>
      <c r="CY120">
        <f>IFERROR(VLOOKUP($B120,'Raw Stats'!$BC$3:$BR$5288,10,FALSE),0)</f>
        <v>5</v>
      </c>
      <c r="CZ120">
        <f>IFERROR(VLOOKUP($B120,'Raw Stats'!$BC$3:$BR$5288,11,FALSE)+VLOOKUP($B120,'Raw Stats'!$BC$3:$BR$5288,12,FALSE),0)</f>
        <v>1</v>
      </c>
      <c r="DA120">
        <f>IFERROR(VLOOKUP($B120,'Raw Stats'!$BC$3:$BR$5288,13,FALSE)+VLOOKUP($B120,'Raw Stats'!$BC$3:$BR$5288,14,FALSE),0)</f>
        <v>0</v>
      </c>
      <c r="DB120">
        <f>IFERROR(VLOOKUP($B120,'Raw Stats'!$BC$3:$BR$5288,15,FALSE),0)</f>
        <v>0</v>
      </c>
      <c r="DC120">
        <f>IFERROR(VLOOKUP($B120,'Raw Stats'!$BC$3:$BR$5288,16,FALSE),0)</f>
        <v>32</v>
      </c>
      <c r="DE120">
        <f>IFERROR(VLOOKUP($B120,'Raw Stats'!$AK$3:$AZ$528,3,FALSE),0)</f>
        <v>0</v>
      </c>
      <c r="DF120">
        <f>IFERROR(VLOOKUP($B120,'Raw Stats'!$AK$3:$AZ$528,4,FALSE),0)</f>
        <v>0</v>
      </c>
      <c r="DG120">
        <f>IFERROR(VLOOKUP($B120,'Raw Stats'!$AK$3:$AZ$528,5,FALSE),0)</f>
        <v>0</v>
      </c>
      <c r="DH120">
        <f>IFERROR(VLOOKUP($B120,'Raw Stats'!$AK$3:$AZ$528,6,FALSE),0)</f>
        <v>0</v>
      </c>
      <c r="DI120">
        <f>IFERROR(VLOOKUP($B120,'Raw Stats'!$AK$3:$AZ$528,7,FALSE),0)</f>
        <v>0</v>
      </c>
      <c r="DJ120">
        <f>IFERROR(VLOOKUP($B120,'Raw Stats'!$AK$3:$AZ$528,8,FALSE),0)</f>
        <v>0</v>
      </c>
      <c r="DK120">
        <f>IFERROR(VLOOKUP($B120,'Raw Stats'!$AK$3:$AZ$528,9,FALSE),0)</f>
        <v>0</v>
      </c>
      <c r="DL120">
        <f>IFERROR(VLOOKUP($B120,'Raw Stats'!$AK$3:$AZ$528,10,FALSE),0)</f>
        <v>0</v>
      </c>
      <c r="DM120">
        <f>IFERROR(VLOOKUP($B120,'Raw Stats'!$AK$3:$AZ$528,11,FALSE)+VLOOKUP($B120,'Raw Stats'!$AK$3:$AZ$528,12,FALSE),0)</f>
        <v>0</v>
      </c>
      <c r="DN120">
        <f>IFERROR(VLOOKUP($B120,'Raw Stats'!$AK$3:$AZ$528,13,FALSE)+VLOOKUP($B120,'Raw Stats'!$AK$3:$AZ$528,14,FALSE),0)</f>
        <v>0</v>
      </c>
      <c r="DO120">
        <f>IFERROR(VLOOKUP($B120,'Raw Stats'!$AK$3:$AZ$528,15,FALSE),0)</f>
        <v>0</v>
      </c>
      <c r="DP120">
        <f>IFERROR(VLOOKUP($B120,'Raw Stats'!$AK$3:$AZ$528,16,FALSE),0)</f>
        <v>0</v>
      </c>
      <c r="DR120">
        <f>IFERROR(VLOOKUP($B120,'Raw Stats'!$S$3:$AH$528,3,FALSE),0)</f>
        <v>0</v>
      </c>
      <c r="DS120">
        <f>IFERROR(VLOOKUP($B120,'Raw Stats'!$S$3:$AH$528,4,FALSE),0)</f>
        <v>0</v>
      </c>
      <c r="DT120">
        <f>IFERROR(VLOOKUP($B120,'Raw Stats'!$S$3:$AH$528,5,FALSE),0)</f>
        <v>0</v>
      </c>
      <c r="DU120">
        <f>IFERROR(VLOOKUP($B120,'Raw Stats'!$S$3:$AH$528,6,FALSE),0)</f>
        <v>0</v>
      </c>
      <c r="DV120">
        <f>IFERROR(VLOOKUP($B120,'Raw Stats'!$S$3:$AH$528,7,FALSE),0)</f>
        <v>0</v>
      </c>
      <c r="DW120">
        <f>IFERROR(VLOOKUP($B120,'Raw Stats'!$S$3:$AH$528,8,FALSE),0)</f>
        <v>0</v>
      </c>
      <c r="DX120">
        <f>IFERROR(VLOOKUP($B120,'Raw Stats'!$S$3:$AH$528,9,FALSE),0)</f>
        <v>0</v>
      </c>
      <c r="DY120">
        <f>IFERROR(VLOOKUP($B120,'Raw Stats'!$S$3:$AH$528,10,FALSE),0)</f>
        <v>0</v>
      </c>
      <c r="DZ120">
        <f>IFERROR(VLOOKUP($B120,'Raw Stats'!$S$3:$AH$528,11,FALSE)+VLOOKUP($B120,'Raw Stats'!$S$3:$AH$528,12,FALSE),0)</f>
        <v>0</v>
      </c>
      <c r="EA120">
        <f>IFERROR(VLOOKUP($B120,'Raw Stats'!$S$3:$AH$528,13,FALSE)+VLOOKUP($B120,'Raw Stats'!$S$3:$AH$528,14,FALSE),0)</f>
        <v>0</v>
      </c>
      <c r="EB120">
        <f>IFERROR(VLOOKUP($B120,'Raw Stats'!$S$3:$AH$528,15,FALSE),0)</f>
        <v>0</v>
      </c>
      <c r="EC120">
        <f>IFERROR(VLOOKUP($B120,'Raw Stats'!$S$3:$AH$528,16,FALSE),0)</f>
        <v>0</v>
      </c>
    </row>
    <row r="121" spans="1:133" x14ac:dyDescent="0.2">
      <c r="A121" s="36">
        <f>IFERROR(VLOOKUP(B121,Sheet2!$W$1:$X$300,2,FALSE),301)</f>
        <v>209</v>
      </c>
      <c r="B121" t="s">
        <v>711</v>
      </c>
      <c r="C121">
        <f t="shared" si="5"/>
        <v>0.90210990438803795</v>
      </c>
      <c r="D121">
        <f t="shared" si="6"/>
        <v>0.87146152627325169</v>
      </c>
      <c r="E121">
        <f t="shared" si="7"/>
        <v>0.96552021058106841</v>
      </c>
      <c r="F121">
        <f t="shared" si="8"/>
        <v>1.0500382889685376</v>
      </c>
      <c r="G121">
        <f t="shared" si="9"/>
        <v>1.098824577648464</v>
      </c>
      <c r="H121">
        <v>0.9</v>
      </c>
      <c r="J121">
        <f>BS121*'Value Calculations'!$D$3</f>
        <v>3.2618834290083032</v>
      </c>
      <c r="K121">
        <f>BT121*'Value Calculations'!$D$4</f>
        <v>7.4890921930269485</v>
      </c>
      <c r="L121">
        <f>BU121*'Value Calculations'!$D$5</f>
        <v>8.2254812566405686</v>
      </c>
      <c r="M121">
        <f>BV121*'Value Calculations'!$D$6</f>
        <v>1.6258441149517171</v>
      </c>
      <c r="N121">
        <f>BW121*'Value Calculations'!$D$7</f>
        <v>4.7457833609480113</v>
      </c>
      <c r="O121">
        <f>BX121*'Value Calculations'!$D$8</f>
        <v>6.7577966155147404</v>
      </c>
      <c r="P121">
        <f>BY121*'Value Calculations'!$D$9</f>
        <v>15.870015924527108</v>
      </c>
      <c r="Q121">
        <f>BZ121*'Value Calculations'!$D$10</f>
        <v>5.1144306370668655</v>
      </c>
      <c r="R121">
        <f>CA121*'Value Calculations'!$D$11</f>
        <v>0</v>
      </c>
      <c r="S121">
        <f>CB121*'Value Calculations'!$D$12</f>
        <v>1.6277654791788281</v>
      </c>
      <c r="T121">
        <f>CC121*'Value Calculations'!$D$13</f>
        <v>12.038039913851717</v>
      </c>
      <c r="V121">
        <f>CF121*'Value Calculations'!$D$3</f>
        <v>2.8541480003822652</v>
      </c>
      <c r="W121">
        <f>CG121*'Value Calculations'!$D$4</f>
        <v>4.8841905606697491</v>
      </c>
      <c r="X121">
        <f>CH121*'Value Calculations'!$D$5</f>
        <v>5.8374383111642736</v>
      </c>
      <c r="Y121">
        <f>CI121*'Value Calculations'!$D$6</f>
        <v>-4.8775323448551511</v>
      </c>
      <c r="Z121">
        <f>CJ121*'Value Calculations'!$D$7</f>
        <v>4.3942438527296401</v>
      </c>
      <c r="AA121">
        <f>CK121*'Value Calculations'!$D$8</f>
        <v>8.0518427759324567</v>
      </c>
      <c r="AB121">
        <f>CL121*'Value Calculations'!$D$9</f>
        <v>17.129540997902275</v>
      </c>
      <c r="AC121">
        <f>CM121*'Value Calculations'!$D$10</f>
        <v>4.3837976889144565</v>
      </c>
      <c r="AD121">
        <f>CN121*'Value Calculations'!$D$11</f>
        <v>0</v>
      </c>
      <c r="AE121">
        <f>CO121*'Value Calculations'!$D$12</f>
        <v>0</v>
      </c>
      <c r="AF121">
        <f>CP121*'Value Calculations'!$D$13</f>
        <v>12.244406312374888</v>
      </c>
      <c r="AH121">
        <f>CS121*'Value Calculations'!$D$3</f>
        <v>3.2618834290083032</v>
      </c>
      <c r="AI121">
        <f>CT121*'Value Calculations'!$D$4</f>
        <v>4.5585778566250994</v>
      </c>
      <c r="AJ121">
        <f>CU121*'Value Calculations'!$D$5</f>
        <v>5.8374383111642736</v>
      </c>
      <c r="AK121">
        <f>CV121*'Value Calculations'!$D$6</f>
        <v>-0.62532465959681427</v>
      </c>
      <c r="AL121">
        <f>CW121*'Value Calculations'!$D$7</f>
        <v>3.2517404510199337</v>
      </c>
      <c r="AM121">
        <f>CX121*'Value Calculations'!$D$8</f>
        <v>5.535641908453564</v>
      </c>
      <c r="AN121">
        <f>CY121*'Value Calculations'!$D$9</f>
        <v>10.202153094338854</v>
      </c>
      <c r="AO121">
        <f>CZ121*'Value Calculations'!$D$10</f>
        <v>3.6531647407620471</v>
      </c>
      <c r="AP121">
        <f>DA121*'Value Calculations'!$D$11</f>
        <v>0</v>
      </c>
      <c r="AQ121">
        <f>DB121*'Value Calculations'!$D$12</f>
        <v>0</v>
      </c>
      <c r="AR121">
        <f>DC121*'Value Calculations'!$D$13</f>
        <v>7.7731343443728225</v>
      </c>
      <c r="AT121">
        <f>DF121*'Value Calculations'!$D$3</f>
        <v>4.4850897148864171</v>
      </c>
      <c r="AU121">
        <f>DG121*'Value Calculations'!$D$4</f>
        <v>12.373282753696698</v>
      </c>
      <c r="AV121">
        <f>DH121*'Value Calculations'!$D$5</f>
        <v>13.001567147593155</v>
      </c>
      <c r="AW121">
        <f>DI121*'Value Calculations'!$D$6</f>
        <v>0</v>
      </c>
      <c r="AX121">
        <f>DJ121*'Value Calculations'!$D$7</f>
        <v>2.9880858198561553</v>
      </c>
      <c r="AY121">
        <f>DK121*'Value Calculations'!$D$8</f>
        <v>10.280477829985191</v>
      </c>
      <c r="AZ121">
        <f>DL121*'Value Calculations'!$D$9</f>
        <v>18.263113563939925</v>
      </c>
      <c r="BA121">
        <f>DM121*'Value Calculations'!$D$10</f>
        <v>8.0369624296765032</v>
      </c>
      <c r="BB121">
        <f>DN121*'Value Calculations'!$D$11</f>
        <v>0.9907141480249374</v>
      </c>
      <c r="BC121">
        <f>DO121*'Value Calculations'!$D$12</f>
        <v>0</v>
      </c>
      <c r="BD121">
        <f>DP121*'Value Calculations'!$D$13</f>
        <v>15.683846287761094</v>
      </c>
      <c r="BF121">
        <f>DS121*'Value Calculations'!$D$3</f>
        <v>3.2618834290083032</v>
      </c>
      <c r="BG121">
        <f>DT121*'Value Calculations'!$D$4</f>
        <v>8.1403176011162479</v>
      </c>
      <c r="BH121">
        <f>DU121*'Value Calculations'!$D$5</f>
        <v>8.7561574667464104</v>
      </c>
      <c r="BI121">
        <f>DV121*'Value Calculations'!$D$6</f>
        <v>1.6258441149517171</v>
      </c>
      <c r="BJ121">
        <f>DW121*'Value Calculations'!$D$7</f>
        <v>2.1092370493102273</v>
      </c>
      <c r="BK121">
        <f>DX121*'Value Calculations'!$D$8</f>
        <v>5.9669906285928027</v>
      </c>
      <c r="BL121">
        <f>DY121*'Value Calculations'!$D$9</f>
        <v>10.831915631026439</v>
      </c>
      <c r="BM121">
        <f>DZ121*'Value Calculations'!$D$10</f>
        <v>6.2103800592954803</v>
      </c>
      <c r="BN121">
        <f>EA121*'Value Calculations'!$D$11</f>
        <v>0</v>
      </c>
      <c r="BO121">
        <f>EB121*'Value Calculations'!$D$12</f>
        <v>0.81388273958941404</v>
      </c>
      <c r="BP121">
        <f>EC121*'Value Calculations'!$D$13</f>
        <v>8.3234447404346152</v>
      </c>
      <c r="BR121">
        <f>IFERROR(VLOOKUP($B121,'Raw Stats'!$CM$3:$DC$884,3,FALSE),0)</f>
        <v>74</v>
      </c>
      <c r="BS121">
        <f>IFERROR(VLOOKUP($B121,'Raw Stats'!$CM$3:$DC$884,4,FALSE),0)</f>
        <v>8</v>
      </c>
      <c r="BT121">
        <f>IFERROR(VLOOKUP($B121,'Raw Stats'!$CM$3:$DC$884,5,FALSE),0)</f>
        <v>23</v>
      </c>
      <c r="BU121">
        <f>IFERROR(VLOOKUP($B121,'Raw Stats'!$CM$3:$DC$884,6,FALSE),0)</f>
        <v>31</v>
      </c>
      <c r="BV121">
        <f>IFERROR(VLOOKUP($B121,'Raw Stats'!$CM$3:$DC$884,7,FALSE),0)</f>
        <v>13</v>
      </c>
      <c r="BW121">
        <f>IFERROR(VLOOKUP($B121,'Raw Stats'!$CM$3:$DC$884,8,FALSE),0)</f>
        <v>54</v>
      </c>
      <c r="BX121">
        <f>IFERROR(VLOOKUP($B121,'Raw Stats'!$CM$3:$DC$884,9,FALSE),0)</f>
        <v>94</v>
      </c>
      <c r="BY121">
        <f>IFERROR(VLOOKUP($B121,'Raw Stats'!$CM$3:$DC$884,10,FALSE),0)</f>
        <v>126</v>
      </c>
      <c r="BZ121">
        <f>IFERROR(VLOOKUP($B121,'Raw Stats'!$CM$3:$DC$884,11,FALSE)+VLOOKUP($B121,'Raw Stats'!$CM$3:$DC$884,12,FALSE),0)</f>
        <v>14</v>
      </c>
      <c r="CA121">
        <f>IFERROR(VLOOKUP($B121,'Raw Stats'!$CM$3:$DC$884,13,FALSE)+VLOOKUP($B121,'Raw Stats'!$CM$3:$DC$884,14,FALSE),0)</f>
        <v>0</v>
      </c>
      <c r="CB121">
        <f>IFERROR(VLOOKUP($B121,'Raw Stats'!$CM$3:$DC$884,15,FALSE),0)</f>
        <v>2</v>
      </c>
      <c r="CC121">
        <f>IFERROR(VLOOKUP($B121,'Raw Stats'!$CM$3:$DC$884,16,FALSE),0)</f>
        <v>175</v>
      </c>
      <c r="CE121">
        <f>IFERROR(VLOOKUP($B121,'Raw Stats'!$BU$3:$CJ$528,3,FALSE),0)</f>
        <v>63</v>
      </c>
      <c r="CF121">
        <f>IFERROR(VLOOKUP($B121,'Raw Stats'!$BU$3:$CJ$528,4,FALSE),0)</f>
        <v>7</v>
      </c>
      <c r="CG121">
        <f>IFERROR(VLOOKUP($B121,'Raw Stats'!$BU$3:$CJ$5288,5,FALSE),0)</f>
        <v>15</v>
      </c>
      <c r="CH121">
        <f>IFERROR(VLOOKUP($B121,'Raw Stats'!$BU$3:$CJ$528,6,FALSE),0)</f>
        <v>22</v>
      </c>
      <c r="CI121">
        <f>IFERROR(VLOOKUP($B121,'Raw Stats'!$BU$3:$CJ$528,7,FALSE),0)</f>
        <v>-39</v>
      </c>
      <c r="CJ121">
        <f>IFERROR(VLOOKUP($B121,'Raw Stats'!$BU$3:$CJ$528,8,FALSE),0)</f>
        <v>50</v>
      </c>
      <c r="CK121">
        <f>IFERROR(VLOOKUP($B121,'Raw Stats'!$BU$3:$CJ$528,9,FALSE),0)</f>
        <v>112</v>
      </c>
      <c r="CL121">
        <f>IFERROR(VLOOKUP($B121,'Raw Stats'!$BU$3:$CJ$528,10,FALSE),0)</f>
        <v>136</v>
      </c>
      <c r="CM121">
        <f>IFERROR(VLOOKUP($B121,'Raw Stats'!$BU$3:$CJ$528,11,FALSE)+VLOOKUP($B121,'Raw Stats'!$BU$3:$CJ$528,12,FALSE),0)</f>
        <v>12</v>
      </c>
      <c r="CN121">
        <f>IFERROR(VLOOKUP($B121,'Raw Stats'!$BU$3:$CJ$528,13,FALSE)+VLOOKUP($B121,'Raw Stats'!$BU$3:$CJ$528,14,FALSE),0)</f>
        <v>0</v>
      </c>
      <c r="CO121">
        <f>IFERROR(VLOOKUP($B121,'Raw Stats'!$BU$3:$CJ$528,15,FALSE),0)</f>
        <v>0</v>
      </c>
      <c r="CP121">
        <f>IFERROR(VLOOKUP($B121,'Raw Stats'!$BU$3:$CJ$528,16,FALSE),0)</f>
        <v>178</v>
      </c>
      <c r="CR121">
        <f>IFERROR(VLOOKUP($B121,'Raw Stats'!$BC$3:$BR$528,3,FALSE),0)</f>
        <v>45</v>
      </c>
      <c r="CS121">
        <f>IFERROR(VLOOKUP($B121,'Raw Stats'!$BC$3:$BR$528,4,FALSE),0)</f>
        <v>8</v>
      </c>
      <c r="CT121">
        <f>IFERROR(VLOOKUP($B121,'Raw Stats'!$BC$3:$BR$5288,5,FALSE),0)</f>
        <v>14</v>
      </c>
      <c r="CU121">
        <f>IFERROR(VLOOKUP($B121,'Raw Stats'!$BC$3:$BR$52888,6,FALSE),0)</f>
        <v>22</v>
      </c>
      <c r="CV121">
        <f>IFERROR(VLOOKUP($B121,'Raw Stats'!$BC$3:$BR$5288,7,FALSE),0)</f>
        <v>-5</v>
      </c>
      <c r="CW121">
        <f>IFERROR(VLOOKUP($B121,'Raw Stats'!$BC$3:$BR$5288,8,FALSE),0)</f>
        <v>37</v>
      </c>
      <c r="CX121">
        <f>IFERROR(VLOOKUP($B121,'Raw Stats'!$BC$3:$BR$5288,9,FALSE),0)</f>
        <v>77</v>
      </c>
      <c r="CY121">
        <f>IFERROR(VLOOKUP($B121,'Raw Stats'!$BC$3:$BR$5288,10,FALSE),0)</f>
        <v>81</v>
      </c>
      <c r="CZ121">
        <f>IFERROR(VLOOKUP($B121,'Raw Stats'!$BC$3:$BR$5288,11,FALSE)+VLOOKUP($B121,'Raw Stats'!$BC$3:$BR$5288,12,FALSE),0)</f>
        <v>10</v>
      </c>
      <c r="DA121">
        <f>IFERROR(VLOOKUP($B121,'Raw Stats'!$BC$3:$BR$5288,13,FALSE)+VLOOKUP($B121,'Raw Stats'!$BC$3:$BR$5288,14,FALSE),0)</f>
        <v>0</v>
      </c>
      <c r="DB121">
        <f>IFERROR(VLOOKUP($B121,'Raw Stats'!$BC$3:$BR$5288,15,FALSE),0)</f>
        <v>0</v>
      </c>
      <c r="DC121">
        <f>IFERROR(VLOOKUP($B121,'Raw Stats'!$BC$3:$BR$5288,16,FALSE),0)</f>
        <v>113</v>
      </c>
      <c r="DE121">
        <f>IFERROR(VLOOKUP($B121,'Raw Stats'!$AK$3:$AZ$528,3,FALSE),0)</f>
        <v>82</v>
      </c>
      <c r="DF121">
        <f>IFERROR(VLOOKUP($B121,'Raw Stats'!$AK$3:$AZ$528,4,FALSE),0)</f>
        <v>11</v>
      </c>
      <c r="DG121">
        <f>IFERROR(VLOOKUP($B121,'Raw Stats'!$AK$3:$AZ$528,5,FALSE),0)</f>
        <v>38</v>
      </c>
      <c r="DH121">
        <f>IFERROR(VLOOKUP($B121,'Raw Stats'!$AK$3:$AZ$528,6,FALSE),0)</f>
        <v>49</v>
      </c>
      <c r="DI121">
        <f>IFERROR(VLOOKUP($B121,'Raw Stats'!$AK$3:$AZ$528,7,FALSE),0)</f>
        <v>0</v>
      </c>
      <c r="DJ121">
        <f>IFERROR(VLOOKUP($B121,'Raw Stats'!$AK$3:$AZ$528,8,FALSE),0)</f>
        <v>34</v>
      </c>
      <c r="DK121">
        <f>IFERROR(VLOOKUP($B121,'Raw Stats'!$AK$3:$AZ$528,9,FALSE),0)</f>
        <v>143</v>
      </c>
      <c r="DL121">
        <f>IFERROR(VLOOKUP($B121,'Raw Stats'!$AK$3:$AZ$528,10,FALSE),0)</f>
        <v>145</v>
      </c>
      <c r="DM121">
        <f>IFERROR(VLOOKUP($B121,'Raw Stats'!$AK$3:$AZ$528,11,FALSE)+VLOOKUP($B121,'Raw Stats'!$AK$3:$AZ$528,12,FALSE),0)</f>
        <v>22</v>
      </c>
      <c r="DN121">
        <f>IFERROR(VLOOKUP($B121,'Raw Stats'!$AK$3:$AZ$528,13,FALSE)+VLOOKUP($B121,'Raw Stats'!$AK$3:$AZ$528,14,FALSE),0)</f>
        <v>1</v>
      </c>
      <c r="DO121">
        <f>IFERROR(VLOOKUP($B121,'Raw Stats'!$AK$3:$AZ$528,15,FALSE),0)</f>
        <v>0</v>
      </c>
      <c r="DP121">
        <f>IFERROR(VLOOKUP($B121,'Raw Stats'!$AK$3:$AZ$528,16,FALSE),0)</f>
        <v>228</v>
      </c>
      <c r="DR121">
        <f>IFERROR(VLOOKUP($B121,'Raw Stats'!$S$3:$AH$528,3,FALSE),0)</f>
        <v>51</v>
      </c>
      <c r="DS121">
        <f>IFERROR(VLOOKUP($B121,'Raw Stats'!$S$3:$AH$528,4,FALSE),0)</f>
        <v>8</v>
      </c>
      <c r="DT121">
        <f>IFERROR(VLOOKUP($B121,'Raw Stats'!$S$3:$AH$528,5,FALSE),0)</f>
        <v>25</v>
      </c>
      <c r="DU121">
        <f>IFERROR(VLOOKUP($B121,'Raw Stats'!$S$3:$AH$528,6,FALSE),0)</f>
        <v>33</v>
      </c>
      <c r="DV121">
        <f>IFERROR(VLOOKUP($B121,'Raw Stats'!$S$3:$AH$528,7,FALSE),0)</f>
        <v>13</v>
      </c>
      <c r="DW121">
        <f>IFERROR(VLOOKUP($B121,'Raw Stats'!$S$3:$AH$528,8,FALSE),0)</f>
        <v>24</v>
      </c>
      <c r="DX121">
        <f>IFERROR(VLOOKUP($B121,'Raw Stats'!$S$3:$AH$528,9,FALSE),0)</f>
        <v>83</v>
      </c>
      <c r="DY121">
        <f>IFERROR(VLOOKUP($B121,'Raw Stats'!$S$3:$AH$528,10,FALSE),0)</f>
        <v>86</v>
      </c>
      <c r="DZ121">
        <f>IFERROR(VLOOKUP($B121,'Raw Stats'!$S$3:$AH$528,11,FALSE)+VLOOKUP($B121,'Raw Stats'!$S$3:$AH$528,12,FALSE),0)</f>
        <v>17</v>
      </c>
      <c r="EA121">
        <f>IFERROR(VLOOKUP($B121,'Raw Stats'!$S$3:$AH$528,13,FALSE)+VLOOKUP($B121,'Raw Stats'!$S$3:$AH$528,14,FALSE),0)</f>
        <v>0</v>
      </c>
      <c r="EB121">
        <f>IFERROR(VLOOKUP($B121,'Raw Stats'!$S$3:$AH$528,15,FALSE),0)</f>
        <v>1</v>
      </c>
      <c r="EC121">
        <f>IFERROR(VLOOKUP($B121,'Raw Stats'!$S$3:$AH$528,16,FALSE),0)</f>
        <v>121</v>
      </c>
    </row>
    <row r="122" spans="1:133" x14ac:dyDescent="0.2">
      <c r="A122" s="33">
        <f>IFERROR(VLOOKUP(B122,Sheet2!$W$1:$X$300,2,FALSE),301)</f>
        <v>152</v>
      </c>
      <c r="B122" t="s">
        <v>125</v>
      </c>
      <c r="C122">
        <f t="shared" si="5"/>
        <v>0.89345871823508016</v>
      </c>
      <c r="D122">
        <f t="shared" si="6"/>
        <v>0.8545281156703598</v>
      </c>
      <c r="E122">
        <f t="shared" si="7"/>
        <v>0.7835111469426328</v>
      </c>
      <c r="F122">
        <f t="shared" si="8"/>
        <v>0.69866602858920202</v>
      </c>
      <c r="G122">
        <f t="shared" si="9"/>
        <v>0</v>
      </c>
      <c r="H122">
        <v>0.9</v>
      </c>
      <c r="J122">
        <f>BS122*'Value Calculations'!$D$3</f>
        <v>7.3392377152686823</v>
      </c>
      <c r="K122">
        <f>BT122*'Value Calculations'!$D$4</f>
        <v>9.4427684172948485</v>
      </c>
      <c r="L122">
        <f>BU122*'Value Calculations'!$D$5</f>
        <v>12.470890937487313</v>
      </c>
      <c r="M122">
        <f>BV122*'Value Calculations'!$D$6</f>
        <v>-0.62532465959681427</v>
      </c>
      <c r="N122">
        <f>BW122*'Value Calculations'!$D$7</f>
        <v>2.9880858198561553</v>
      </c>
      <c r="O122">
        <f>BX122*'Value Calculations'!$D$8</f>
        <v>14.306399217951419</v>
      </c>
      <c r="P122">
        <f>BY122*'Value Calculations'!$D$9</f>
        <v>4.7861952788256357</v>
      </c>
      <c r="Q122">
        <f>BZ122*'Value Calculations'!$D$10</f>
        <v>6.9410130074478893</v>
      </c>
      <c r="R122">
        <f>CA122*'Value Calculations'!$D$11</f>
        <v>0</v>
      </c>
      <c r="S122">
        <f>CB122*'Value Calculations'!$D$12</f>
        <v>4.883296437536484</v>
      </c>
      <c r="T122">
        <f>CC122*'Value Calculations'!$D$13</f>
        <v>10.731052723204959</v>
      </c>
      <c r="V122">
        <f>CF122*'Value Calculations'!$D$3</f>
        <v>8.1547085725207573</v>
      </c>
      <c r="W122">
        <f>CG122*'Value Calculations'!$D$4</f>
        <v>6.8378667849376482</v>
      </c>
      <c r="X122">
        <f>CH122*'Value Calculations'!$D$5</f>
        <v>10.878862307169783</v>
      </c>
      <c r="Y122">
        <f>CI122*'Value Calculations'!$D$6</f>
        <v>0</v>
      </c>
      <c r="Z122">
        <f>CJ122*'Value Calculations'!$D$7</f>
        <v>4.7457833609480113</v>
      </c>
      <c r="AA122">
        <f>CK122*'Value Calculations'!$D$8</f>
        <v>14.378290671307958</v>
      </c>
      <c r="AB122">
        <f>CL122*'Value Calculations'!$D$9</f>
        <v>4.6602427714881189</v>
      </c>
      <c r="AC122">
        <f>CM122*'Value Calculations'!$D$10</f>
        <v>3.2878482666858426</v>
      </c>
      <c r="AD122">
        <f>CN122*'Value Calculations'!$D$11</f>
        <v>0</v>
      </c>
      <c r="AE122">
        <f>CO122*'Value Calculations'!$D$12</f>
        <v>4.883296437536484</v>
      </c>
      <c r="AF122">
        <f>CP122*'Value Calculations'!$D$13</f>
        <v>12.244406312374888</v>
      </c>
      <c r="AH122">
        <f>CS122*'Value Calculations'!$D$3</f>
        <v>3.2618834290083032</v>
      </c>
      <c r="AI122">
        <f>CT122*'Value Calculations'!$D$4</f>
        <v>5.8610286728036982</v>
      </c>
      <c r="AJ122">
        <f>CU122*'Value Calculations'!$D$5</f>
        <v>6.8987907313759607</v>
      </c>
      <c r="AK122">
        <f>CV122*'Value Calculations'!$D$6</f>
        <v>-1.0005194553549028</v>
      </c>
      <c r="AL122">
        <f>CW122*'Value Calculations'!$D$7</f>
        <v>2.1092370493102273</v>
      </c>
      <c r="AM122">
        <f>CX122*'Value Calculations'!$D$8</f>
        <v>7.8361684158628373</v>
      </c>
      <c r="AN122">
        <f>CY122*'Value Calculations'!$D$9</f>
        <v>2.770955161425368</v>
      </c>
      <c r="AO122">
        <f>CZ122*'Value Calculations'!$D$10</f>
        <v>3.6531647407620471</v>
      </c>
      <c r="AP122">
        <f>DA122*'Value Calculations'!$D$11</f>
        <v>0</v>
      </c>
      <c r="AQ122">
        <f>DB122*'Value Calculations'!$D$12</f>
        <v>0</v>
      </c>
      <c r="AR122">
        <f>DC122*'Value Calculations'!$D$13</f>
        <v>5.4343151611102041</v>
      </c>
      <c r="AT122">
        <f>DF122*'Value Calculations'!$D$3</f>
        <v>4.8928251435124546</v>
      </c>
      <c r="AU122">
        <f>DG122*'Value Calculations'!$D$4</f>
        <v>1.9536762242678996</v>
      </c>
      <c r="AV122">
        <f>DH122*'Value Calculations'!$D$5</f>
        <v>4.7760858909525883</v>
      </c>
      <c r="AW122">
        <f>DI122*'Value Calculations'!$D$6</f>
        <v>-0.87545452343553998</v>
      </c>
      <c r="AX122">
        <f>DJ122*'Value Calculations'!$D$7</f>
        <v>2.9880858198561553</v>
      </c>
      <c r="AY122">
        <f>DK122*'Value Calculations'!$D$8</f>
        <v>9.7772376564894117</v>
      </c>
      <c r="AZ122">
        <f>DL122*'Value Calculations'!$D$9</f>
        <v>3.2747651907754349</v>
      </c>
      <c r="BA122">
        <f>DM122*'Value Calculations'!$D$10</f>
        <v>1.8265823703810236</v>
      </c>
      <c r="BB122">
        <f>DN122*'Value Calculations'!$D$11</f>
        <v>0</v>
      </c>
      <c r="BC122">
        <f>DO122*'Value Calculations'!$D$12</f>
        <v>2.441648218768242</v>
      </c>
      <c r="BD122">
        <f>DP122*'Value Calculations'!$D$13</f>
        <v>6.6725135522492369</v>
      </c>
      <c r="BF122">
        <f>DS122*'Value Calculations'!$D$3</f>
        <v>0</v>
      </c>
      <c r="BG122">
        <f>DT122*'Value Calculations'!$D$4</f>
        <v>0</v>
      </c>
      <c r="BH122">
        <f>DU122*'Value Calculations'!$D$5</f>
        <v>0</v>
      </c>
      <c r="BI122">
        <f>DV122*'Value Calculations'!$D$6</f>
        <v>0</v>
      </c>
      <c r="BJ122">
        <f>DW122*'Value Calculations'!$D$7</f>
        <v>0</v>
      </c>
      <c r="BK122">
        <f>DX122*'Value Calculations'!$D$8</f>
        <v>0</v>
      </c>
      <c r="BL122">
        <f>DY122*'Value Calculations'!$D$9</f>
        <v>0</v>
      </c>
      <c r="BM122">
        <f>DZ122*'Value Calculations'!$D$10</f>
        <v>0</v>
      </c>
      <c r="BN122">
        <f>EA122*'Value Calculations'!$D$11</f>
        <v>0</v>
      </c>
      <c r="BO122">
        <f>EB122*'Value Calculations'!$D$12</f>
        <v>0</v>
      </c>
      <c r="BP122">
        <f>EC122*'Value Calculations'!$D$13</f>
        <v>0</v>
      </c>
      <c r="BR122">
        <f>IFERROR(VLOOKUP($B122,'Raw Stats'!$CM$3:$DC$884,3,FALSE),0)</f>
        <v>82</v>
      </c>
      <c r="BS122">
        <f>IFERROR(VLOOKUP($B122,'Raw Stats'!$CM$3:$DC$884,4,FALSE),0)</f>
        <v>18</v>
      </c>
      <c r="BT122">
        <f>IFERROR(VLOOKUP($B122,'Raw Stats'!$CM$3:$DC$884,5,FALSE),0)</f>
        <v>29</v>
      </c>
      <c r="BU122">
        <f>IFERROR(VLOOKUP($B122,'Raw Stats'!$CM$3:$DC$884,6,FALSE),0)</f>
        <v>47</v>
      </c>
      <c r="BV122">
        <f>IFERROR(VLOOKUP($B122,'Raw Stats'!$CM$3:$DC$884,7,FALSE),0)</f>
        <v>-5</v>
      </c>
      <c r="BW122">
        <f>IFERROR(VLOOKUP($B122,'Raw Stats'!$CM$3:$DC$884,8,FALSE),0)</f>
        <v>34</v>
      </c>
      <c r="BX122">
        <f>IFERROR(VLOOKUP($B122,'Raw Stats'!$CM$3:$DC$884,9,FALSE),0)</f>
        <v>199</v>
      </c>
      <c r="BY122">
        <f>IFERROR(VLOOKUP($B122,'Raw Stats'!$CM$3:$DC$884,10,FALSE),0)</f>
        <v>38</v>
      </c>
      <c r="BZ122">
        <f>IFERROR(VLOOKUP($B122,'Raw Stats'!$CM$3:$DC$884,11,FALSE)+VLOOKUP($B122,'Raw Stats'!$CM$3:$DC$884,12,FALSE),0)</f>
        <v>19</v>
      </c>
      <c r="CA122">
        <f>IFERROR(VLOOKUP($B122,'Raw Stats'!$CM$3:$DC$884,13,FALSE)+VLOOKUP($B122,'Raw Stats'!$CM$3:$DC$884,14,FALSE),0)</f>
        <v>0</v>
      </c>
      <c r="CB122">
        <f>IFERROR(VLOOKUP($B122,'Raw Stats'!$CM$3:$DC$884,15,FALSE),0)</f>
        <v>6</v>
      </c>
      <c r="CC122">
        <f>IFERROR(VLOOKUP($B122,'Raw Stats'!$CM$3:$DC$884,16,FALSE),0)</f>
        <v>156</v>
      </c>
      <c r="CE122">
        <f>IFERROR(VLOOKUP($B122,'Raw Stats'!$BU$3:$CJ$528,3,FALSE),0)</f>
        <v>82</v>
      </c>
      <c r="CF122">
        <f>IFERROR(VLOOKUP($B122,'Raw Stats'!$BU$3:$CJ$528,4,FALSE),0)</f>
        <v>20</v>
      </c>
      <c r="CG122">
        <f>IFERROR(VLOOKUP($B122,'Raw Stats'!$BU$3:$CJ$5288,5,FALSE),0)</f>
        <v>21</v>
      </c>
      <c r="CH122">
        <f>IFERROR(VLOOKUP($B122,'Raw Stats'!$BU$3:$CJ$528,6,FALSE),0)</f>
        <v>41</v>
      </c>
      <c r="CI122">
        <f>IFERROR(VLOOKUP($B122,'Raw Stats'!$BU$3:$CJ$528,7,FALSE),0)</f>
        <v>0</v>
      </c>
      <c r="CJ122">
        <f>IFERROR(VLOOKUP($B122,'Raw Stats'!$BU$3:$CJ$528,8,FALSE),0)</f>
        <v>54</v>
      </c>
      <c r="CK122">
        <f>IFERROR(VLOOKUP($B122,'Raw Stats'!$BU$3:$CJ$528,9,FALSE),0)</f>
        <v>200</v>
      </c>
      <c r="CL122">
        <f>IFERROR(VLOOKUP($B122,'Raw Stats'!$BU$3:$CJ$528,10,FALSE),0)</f>
        <v>37</v>
      </c>
      <c r="CM122">
        <f>IFERROR(VLOOKUP($B122,'Raw Stats'!$BU$3:$CJ$528,11,FALSE)+VLOOKUP($B122,'Raw Stats'!$BU$3:$CJ$528,12,FALSE),0)</f>
        <v>9</v>
      </c>
      <c r="CN122">
        <f>IFERROR(VLOOKUP($B122,'Raw Stats'!$BU$3:$CJ$528,13,FALSE)+VLOOKUP($B122,'Raw Stats'!$BU$3:$CJ$528,14,FALSE),0)</f>
        <v>0</v>
      </c>
      <c r="CO122">
        <f>IFERROR(VLOOKUP($B122,'Raw Stats'!$BU$3:$CJ$528,15,FALSE),0)</f>
        <v>6</v>
      </c>
      <c r="CP122">
        <f>IFERROR(VLOOKUP($B122,'Raw Stats'!$BU$3:$CJ$528,16,FALSE),0)</f>
        <v>178</v>
      </c>
      <c r="CR122">
        <f>IFERROR(VLOOKUP($B122,'Raw Stats'!$BC$3:$BR$528,3,FALSE),0)</f>
        <v>47</v>
      </c>
      <c r="CS122">
        <f>IFERROR(VLOOKUP($B122,'Raw Stats'!$BC$3:$BR$528,4,FALSE),0)</f>
        <v>8</v>
      </c>
      <c r="CT122">
        <f>IFERROR(VLOOKUP($B122,'Raw Stats'!$BC$3:$BR$5288,5,FALSE),0)</f>
        <v>18</v>
      </c>
      <c r="CU122">
        <f>IFERROR(VLOOKUP($B122,'Raw Stats'!$BC$3:$BR$52888,6,FALSE),0)</f>
        <v>26</v>
      </c>
      <c r="CV122">
        <f>IFERROR(VLOOKUP($B122,'Raw Stats'!$BC$3:$BR$5288,7,FALSE),0)</f>
        <v>-8</v>
      </c>
      <c r="CW122">
        <f>IFERROR(VLOOKUP($B122,'Raw Stats'!$BC$3:$BR$5288,8,FALSE),0)</f>
        <v>24</v>
      </c>
      <c r="CX122">
        <f>IFERROR(VLOOKUP($B122,'Raw Stats'!$BC$3:$BR$5288,9,FALSE),0)</f>
        <v>109</v>
      </c>
      <c r="CY122">
        <f>IFERROR(VLOOKUP($B122,'Raw Stats'!$BC$3:$BR$5288,10,FALSE),0)</f>
        <v>22</v>
      </c>
      <c r="CZ122">
        <f>IFERROR(VLOOKUP($B122,'Raw Stats'!$BC$3:$BR$5288,11,FALSE)+VLOOKUP($B122,'Raw Stats'!$BC$3:$BR$5288,12,FALSE),0)</f>
        <v>10</v>
      </c>
      <c r="DA122">
        <f>IFERROR(VLOOKUP($B122,'Raw Stats'!$BC$3:$BR$5288,13,FALSE)+VLOOKUP($B122,'Raw Stats'!$BC$3:$BR$5288,14,FALSE),0)</f>
        <v>0</v>
      </c>
      <c r="DB122">
        <f>IFERROR(VLOOKUP($B122,'Raw Stats'!$BC$3:$BR$5288,15,FALSE),0)</f>
        <v>0</v>
      </c>
      <c r="DC122">
        <f>IFERROR(VLOOKUP($B122,'Raw Stats'!$BC$3:$BR$5288,16,FALSE),0)</f>
        <v>79</v>
      </c>
      <c r="DE122">
        <f>IFERROR(VLOOKUP($B122,'Raw Stats'!$AK$3:$AZ$528,3,FALSE),0)</f>
        <v>54</v>
      </c>
      <c r="DF122">
        <f>IFERROR(VLOOKUP($B122,'Raw Stats'!$AK$3:$AZ$528,4,FALSE),0)</f>
        <v>12</v>
      </c>
      <c r="DG122">
        <f>IFERROR(VLOOKUP($B122,'Raw Stats'!$AK$3:$AZ$528,5,FALSE),0)</f>
        <v>6</v>
      </c>
      <c r="DH122">
        <f>IFERROR(VLOOKUP($B122,'Raw Stats'!$AK$3:$AZ$528,6,FALSE),0)</f>
        <v>18</v>
      </c>
      <c r="DI122">
        <f>IFERROR(VLOOKUP($B122,'Raw Stats'!$AK$3:$AZ$528,7,FALSE),0)</f>
        <v>-7</v>
      </c>
      <c r="DJ122">
        <f>IFERROR(VLOOKUP($B122,'Raw Stats'!$AK$3:$AZ$528,8,FALSE),0)</f>
        <v>34</v>
      </c>
      <c r="DK122">
        <f>IFERROR(VLOOKUP($B122,'Raw Stats'!$AK$3:$AZ$528,9,FALSE),0)</f>
        <v>136</v>
      </c>
      <c r="DL122">
        <f>IFERROR(VLOOKUP($B122,'Raw Stats'!$AK$3:$AZ$528,10,FALSE),0)</f>
        <v>26</v>
      </c>
      <c r="DM122">
        <f>IFERROR(VLOOKUP($B122,'Raw Stats'!$AK$3:$AZ$528,11,FALSE)+VLOOKUP($B122,'Raw Stats'!$AK$3:$AZ$528,12,FALSE),0)</f>
        <v>5</v>
      </c>
      <c r="DN122">
        <f>IFERROR(VLOOKUP($B122,'Raw Stats'!$AK$3:$AZ$528,13,FALSE)+VLOOKUP($B122,'Raw Stats'!$AK$3:$AZ$528,14,FALSE),0)</f>
        <v>0</v>
      </c>
      <c r="DO122">
        <f>IFERROR(VLOOKUP($B122,'Raw Stats'!$AK$3:$AZ$528,15,FALSE),0)</f>
        <v>3</v>
      </c>
      <c r="DP122">
        <f>IFERROR(VLOOKUP($B122,'Raw Stats'!$AK$3:$AZ$528,16,FALSE),0)</f>
        <v>97</v>
      </c>
      <c r="DR122">
        <f>IFERROR(VLOOKUP($B122,'Raw Stats'!$S$3:$AH$528,3,FALSE),0)</f>
        <v>0</v>
      </c>
      <c r="DS122">
        <f>IFERROR(VLOOKUP($B122,'Raw Stats'!$S$3:$AH$528,4,FALSE),0)</f>
        <v>0</v>
      </c>
      <c r="DT122">
        <f>IFERROR(VLOOKUP($B122,'Raw Stats'!$S$3:$AH$528,5,FALSE),0)</f>
        <v>0</v>
      </c>
      <c r="DU122">
        <f>IFERROR(VLOOKUP($B122,'Raw Stats'!$S$3:$AH$528,6,FALSE),0)</f>
        <v>0</v>
      </c>
      <c r="DV122">
        <f>IFERROR(VLOOKUP($B122,'Raw Stats'!$S$3:$AH$528,7,FALSE),0)</f>
        <v>0</v>
      </c>
      <c r="DW122">
        <f>IFERROR(VLOOKUP($B122,'Raw Stats'!$S$3:$AH$528,8,FALSE),0)</f>
        <v>0</v>
      </c>
      <c r="DX122">
        <f>IFERROR(VLOOKUP($B122,'Raw Stats'!$S$3:$AH$528,9,FALSE),0)</f>
        <v>0</v>
      </c>
      <c r="DY122">
        <f>IFERROR(VLOOKUP($B122,'Raw Stats'!$S$3:$AH$528,10,FALSE),0)</f>
        <v>0</v>
      </c>
      <c r="DZ122">
        <f>IFERROR(VLOOKUP($B122,'Raw Stats'!$S$3:$AH$528,11,FALSE)+VLOOKUP($B122,'Raw Stats'!$S$3:$AH$528,12,FALSE),0)</f>
        <v>0</v>
      </c>
      <c r="EA122">
        <f>IFERROR(VLOOKUP($B122,'Raw Stats'!$S$3:$AH$528,13,FALSE)+VLOOKUP($B122,'Raw Stats'!$S$3:$AH$528,14,FALSE),0)</f>
        <v>0</v>
      </c>
      <c r="EB122">
        <f>IFERROR(VLOOKUP($B122,'Raw Stats'!$S$3:$AH$528,15,FALSE),0)</f>
        <v>0</v>
      </c>
      <c r="EC122">
        <f>IFERROR(VLOOKUP($B122,'Raw Stats'!$S$3:$AH$528,16,FALSE),0)</f>
        <v>0</v>
      </c>
    </row>
    <row r="123" spans="1:133" x14ac:dyDescent="0.2">
      <c r="A123">
        <f>IFERROR(VLOOKUP(B123,Sheet2!$W$1:$X$300,2,FALSE),301)</f>
        <v>79</v>
      </c>
      <c r="B123" t="s">
        <v>115</v>
      </c>
      <c r="C123">
        <f t="shared" si="5"/>
        <v>0.8916945170298689</v>
      </c>
      <c r="D123">
        <f t="shared" si="6"/>
        <v>0.84785742309547518</v>
      </c>
      <c r="E123">
        <f t="shared" si="7"/>
        <v>0.75788446610105897</v>
      </c>
      <c r="F123">
        <f t="shared" si="8"/>
        <v>0.95967307695526771</v>
      </c>
      <c r="G123">
        <f t="shared" si="9"/>
        <v>0</v>
      </c>
      <c r="H123">
        <v>0.9</v>
      </c>
      <c r="J123">
        <f>BS123*'Value Calculations'!$D$3</f>
        <v>9.7856502870249091</v>
      </c>
      <c r="K123">
        <f>BT123*'Value Calculations'!$D$4</f>
        <v>10.419606529428798</v>
      </c>
      <c r="L123">
        <f>BU123*'Value Calculations'!$D$5</f>
        <v>14.858933882963607</v>
      </c>
      <c r="M123">
        <f>BV123*'Value Calculations'!$D$6</f>
        <v>-1.5007791830323542</v>
      </c>
      <c r="N123">
        <f>BW123*'Value Calculations'!$D$7</f>
        <v>2.1971219263648201</v>
      </c>
      <c r="O123">
        <f>BX123*'Value Calculations'!$D$8</f>
        <v>6.6140137088016608</v>
      </c>
      <c r="P123">
        <f>BY123*'Value Calculations'!$D$9</f>
        <v>4.6602427714881189</v>
      </c>
      <c r="Q123">
        <f>BZ123*'Value Calculations'!$D$10</f>
        <v>5.1144306370668655</v>
      </c>
      <c r="R123">
        <f>CA123*'Value Calculations'!$D$11</f>
        <v>0.9907141480249374</v>
      </c>
      <c r="S123">
        <f>CB123*'Value Calculations'!$D$12</f>
        <v>1.6277654791788281</v>
      </c>
      <c r="T123">
        <f>CC123*'Value Calculations'!$D$13</f>
        <v>13.001083106959854</v>
      </c>
      <c r="V123">
        <f>CF123*'Value Calculations'!$D$3</f>
        <v>7.7469731438947198</v>
      </c>
      <c r="W123">
        <f>CG123*'Value Calculations'!$D$4</f>
        <v>12.047670049652048</v>
      </c>
      <c r="X123">
        <f>CH123*'Value Calculations'!$D$5</f>
        <v>14.858933882963607</v>
      </c>
      <c r="Y123">
        <f>CI123*'Value Calculations'!$D$6</f>
        <v>-1.5007791830323542</v>
      </c>
      <c r="Z123">
        <f>CJ123*'Value Calculations'!$D$7</f>
        <v>2.2850068034194129</v>
      </c>
      <c r="AA123">
        <f>CK123*'Value Calculations'!$D$8</f>
        <v>5.176184641670865</v>
      </c>
      <c r="AB123">
        <f>CL123*'Value Calculations'!$D$9</f>
        <v>4.4083377568130855</v>
      </c>
      <c r="AC123">
        <f>CM123*'Value Calculations'!$D$10</f>
        <v>7.3063294815240942</v>
      </c>
      <c r="AD123">
        <f>CN123*'Value Calculations'!$D$11</f>
        <v>0</v>
      </c>
      <c r="AE123">
        <f>CO123*'Value Calculations'!$D$12</f>
        <v>3.2555309583576562</v>
      </c>
      <c r="AF123">
        <f>CP123*'Value Calculations'!$D$13</f>
        <v>12.244406312374888</v>
      </c>
      <c r="AH123">
        <f>CS123*'Value Calculations'!$D$3</f>
        <v>1.6309417145041516</v>
      </c>
      <c r="AI123">
        <f>CT123*'Value Calculations'!$D$4</f>
        <v>6.5122540808929985</v>
      </c>
      <c r="AJ123">
        <f>CU123*'Value Calculations'!$D$5</f>
        <v>6.3681145212701171</v>
      </c>
      <c r="AK123">
        <f>CV123*'Value Calculations'!$D$6</f>
        <v>0.37519479575808856</v>
      </c>
      <c r="AL123">
        <f>CW123*'Value Calculations'!$D$7</f>
        <v>0.70307901643674242</v>
      </c>
      <c r="AM123">
        <f>CX123*'Value Calculations'!$D$8</f>
        <v>1.9410692406265744</v>
      </c>
      <c r="AN123">
        <f>CY123*'Value Calculations'!$D$9</f>
        <v>3.4007176981129517</v>
      </c>
      <c r="AO123">
        <f>CZ123*'Value Calculations'!$D$10</f>
        <v>4.0184812148382516</v>
      </c>
      <c r="AP123">
        <f>DA123*'Value Calculations'!$D$11</f>
        <v>0</v>
      </c>
      <c r="AQ123">
        <f>DB123*'Value Calculations'!$D$12</f>
        <v>0</v>
      </c>
      <c r="AR123">
        <f>DC123*'Value Calculations'!$D$13</f>
        <v>5.3655263616024795</v>
      </c>
      <c r="AT123">
        <f>DF123*'Value Calculations'!$D$3</f>
        <v>7.3392377152686823</v>
      </c>
      <c r="AU123">
        <f>DG123*'Value Calculations'!$D$4</f>
        <v>11.070831937518097</v>
      </c>
      <c r="AV123">
        <f>DH123*'Value Calculations'!$D$5</f>
        <v>13.797581462751921</v>
      </c>
      <c r="AW123">
        <f>DI123*'Value Calculations'!$D$6</f>
        <v>-0.25012986383872571</v>
      </c>
      <c r="AX123">
        <f>DJ123*'Value Calculations'!$D$7</f>
        <v>1.4061580328734848</v>
      </c>
      <c r="AY123">
        <f>DK123*'Value Calculations'!$D$8</f>
        <v>2.7318752275485121</v>
      </c>
      <c r="AZ123">
        <f>DL123*'Value Calculations'!$D$9</f>
        <v>4.156432742138052</v>
      </c>
      <c r="BA123">
        <f>DM123*'Value Calculations'!$D$10</f>
        <v>8.402278903752709</v>
      </c>
      <c r="BB123">
        <f>DN123*'Value Calculations'!$D$11</f>
        <v>0</v>
      </c>
      <c r="BC123">
        <f>DO123*'Value Calculations'!$D$12</f>
        <v>1.6277654791788281</v>
      </c>
      <c r="BD123">
        <f>DP123*'Value Calculations'!$D$13</f>
        <v>9.2176991340350298</v>
      </c>
      <c r="BF123">
        <f>DS123*'Value Calculations'!$D$3</f>
        <v>0</v>
      </c>
      <c r="BG123">
        <f>DT123*'Value Calculations'!$D$4</f>
        <v>0</v>
      </c>
      <c r="BH123">
        <f>DU123*'Value Calculations'!$D$5</f>
        <v>0</v>
      </c>
      <c r="BI123">
        <f>DV123*'Value Calculations'!$D$6</f>
        <v>0</v>
      </c>
      <c r="BJ123">
        <f>DW123*'Value Calculations'!$D$7</f>
        <v>0</v>
      </c>
      <c r="BK123">
        <f>DX123*'Value Calculations'!$D$8</f>
        <v>0</v>
      </c>
      <c r="BL123">
        <f>DY123*'Value Calculations'!$D$9</f>
        <v>0</v>
      </c>
      <c r="BM123">
        <f>DZ123*'Value Calculations'!$D$10</f>
        <v>0</v>
      </c>
      <c r="BN123">
        <f>EA123*'Value Calculations'!$D$11</f>
        <v>0</v>
      </c>
      <c r="BO123">
        <f>EB123*'Value Calculations'!$D$12</f>
        <v>0</v>
      </c>
      <c r="BP123">
        <f>EC123*'Value Calculations'!$D$13</f>
        <v>0</v>
      </c>
      <c r="BR123">
        <f>IFERROR(VLOOKUP($B123,'Raw Stats'!$CM$3:$DC$884,3,FALSE),0)</f>
        <v>76</v>
      </c>
      <c r="BS123">
        <f>IFERROR(VLOOKUP($B123,'Raw Stats'!$CM$3:$DC$884,4,FALSE),0)</f>
        <v>24</v>
      </c>
      <c r="BT123">
        <f>IFERROR(VLOOKUP($B123,'Raw Stats'!$CM$3:$DC$884,5,FALSE),0)</f>
        <v>32</v>
      </c>
      <c r="BU123">
        <f>IFERROR(VLOOKUP($B123,'Raw Stats'!$CM$3:$DC$884,6,FALSE),0)</f>
        <v>56</v>
      </c>
      <c r="BV123">
        <f>IFERROR(VLOOKUP($B123,'Raw Stats'!$CM$3:$DC$884,7,FALSE),0)</f>
        <v>-12</v>
      </c>
      <c r="BW123">
        <f>IFERROR(VLOOKUP($B123,'Raw Stats'!$CM$3:$DC$884,8,FALSE),0)</f>
        <v>25</v>
      </c>
      <c r="BX123">
        <f>IFERROR(VLOOKUP($B123,'Raw Stats'!$CM$3:$DC$884,9,FALSE),0)</f>
        <v>92</v>
      </c>
      <c r="BY123">
        <f>IFERROR(VLOOKUP($B123,'Raw Stats'!$CM$3:$DC$884,10,FALSE),0)</f>
        <v>37</v>
      </c>
      <c r="BZ123">
        <f>IFERROR(VLOOKUP($B123,'Raw Stats'!$CM$3:$DC$884,11,FALSE)+VLOOKUP($B123,'Raw Stats'!$CM$3:$DC$884,12,FALSE),0)</f>
        <v>14</v>
      </c>
      <c r="CA123">
        <f>IFERROR(VLOOKUP($B123,'Raw Stats'!$CM$3:$DC$884,13,FALSE)+VLOOKUP($B123,'Raw Stats'!$CM$3:$DC$884,14,FALSE),0)</f>
        <v>1</v>
      </c>
      <c r="CB123">
        <f>IFERROR(VLOOKUP($B123,'Raw Stats'!$CM$3:$DC$884,15,FALSE),0)</f>
        <v>2</v>
      </c>
      <c r="CC123">
        <f>IFERROR(VLOOKUP($B123,'Raw Stats'!$CM$3:$DC$884,16,FALSE),0)</f>
        <v>189</v>
      </c>
      <c r="CE123">
        <f>IFERROR(VLOOKUP($B123,'Raw Stats'!$BU$3:$CJ$528,3,FALSE),0)</f>
        <v>80</v>
      </c>
      <c r="CF123">
        <f>IFERROR(VLOOKUP($B123,'Raw Stats'!$BU$3:$CJ$528,4,FALSE),0)</f>
        <v>19</v>
      </c>
      <c r="CG123">
        <f>IFERROR(VLOOKUP($B123,'Raw Stats'!$BU$3:$CJ$5288,5,FALSE),0)</f>
        <v>37</v>
      </c>
      <c r="CH123">
        <f>IFERROR(VLOOKUP($B123,'Raw Stats'!$BU$3:$CJ$528,6,FALSE),0)</f>
        <v>56</v>
      </c>
      <c r="CI123">
        <f>IFERROR(VLOOKUP($B123,'Raw Stats'!$BU$3:$CJ$528,7,FALSE),0)</f>
        <v>-12</v>
      </c>
      <c r="CJ123">
        <f>IFERROR(VLOOKUP($B123,'Raw Stats'!$BU$3:$CJ$528,8,FALSE),0)</f>
        <v>26</v>
      </c>
      <c r="CK123">
        <f>IFERROR(VLOOKUP($B123,'Raw Stats'!$BU$3:$CJ$528,9,FALSE),0)</f>
        <v>72</v>
      </c>
      <c r="CL123">
        <f>IFERROR(VLOOKUP($B123,'Raw Stats'!$BU$3:$CJ$528,10,FALSE),0)</f>
        <v>35</v>
      </c>
      <c r="CM123">
        <f>IFERROR(VLOOKUP($B123,'Raw Stats'!$BU$3:$CJ$528,11,FALSE)+VLOOKUP($B123,'Raw Stats'!$BU$3:$CJ$528,12,FALSE),0)</f>
        <v>20</v>
      </c>
      <c r="CN123">
        <f>IFERROR(VLOOKUP($B123,'Raw Stats'!$BU$3:$CJ$528,13,FALSE)+VLOOKUP($B123,'Raw Stats'!$BU$3:$CJ$528,14,FALSE),0)</f>
        <v>0</v>
      </c>
      <c r="CO123">
        <f>IFERROR(VLOOKUP($B123,'Raw Stats'!$BU$3:$CJ$528,15,FALSE),0)</f>
        <v>4</v>
      </c>
      <c r="CP123">
        <f>IFERROR(VLOOKUP($B123,'Raw Stats'!$BU$3:$CJ$528,16,FALSE),0)</f>
        <v>178</v>
      </c>
      <c r="CR123">
        <f>IFERROR(VLOOKUP($B123,'Raw Stats'!$BC$3:$BR$528,3,FALSE),0)</f>
        <v>40</v>
      </c>
      <c r="CS123">
        <f>IFERROR(VLOOKUP($B123,'Raw Stats'!$BC$3:$BR$528,4,FALSE),0)</f>
        <v>4</v>
      </c>
      <c r="CT123">
        <f>IFERROR(VLOOKUP($B123,'Raw Stats'!$BC$3:$BR$5288,5,FALSE),0)</f>
        <v>20</v>
      </c>
      <c r="CU123">
        <f>IFERROR(VLOOKUP($B123,'Raw Stats'!$BC$3:$BR$52888,6,FALSE),0)</f>
        <v>24</v>
      </c>
      <c r="CV123">
        <f>IFERROR(VLOOKUP($B123,'Raw Stats'!$BC$3:$BR$5288,7,FALSE),0)</f>
        <v>3</v>
      </c>
      <c r="CW123">
        <f>IFERROR(VLOOKUP($B123,'Raw Stats'!$BC$3:$BR$5288,8,FALSE),0)</f>
        <v>8</v>
      </c>
      <c r="CX123">
        <f>IFERROR(VLOOKUP($B123,'Raw Stats'!$BC$3:$BR$5288,9,FALSE),0)</f>
        <v>27</v>
      </c>
      <c r="CY123">
        <f>IFERROR(VLOOKUP($B123,'Raw Stats'!$BC$3:$BR$5288,10,FALSE),0)</f>
        <v>27</v>
      </c>
      <c r="CZ123">
        <f>IFERROR(VLOOKUP($B123,'Raw Stats'!$BC$3:$BR$5288,11,FALSE)+VLOOKUP($B123,'Raw Stats'!$BC$3:$BR$5288,12,FALSE),0)</f>
        <v>11</v>
      </c>
      <c r="DA123">
        <f>IFERROR(VLOOKUP($B123,'Raw Stats'!$BC$3:$BR$5288,13,FALSE)+VLOOKUP($B123,'Raw Stats'!$BC$3:$BR$5288,14,FALSE),0)</f>
        <v>0</v>
      </c>
      <c r="DB123">
        <f>IFERROR(VLOOKUP($B123,'Raw Stats'!$BC$3:$BR$5288,15,FALSE),0)</f>
        <v>0</v>
      </c>
      <c r="DC123">
        <f>IFERROR(VLOOKUP($B123,'Raw Stats'!$BC$3:$BR$5288,16,FALSE),0)</f>
        <v>78</v>
      </c>
      <c r="DE123">
        <f>IFERROR(VLOOKUP($B123,'Raw Stats'!$AK$3:$AZ$528,3,FALSE),0)</f>
        <v>62</v>
      </c>
      <c r="DF123">
        <f>IFERROR(VLOOKUP($B123,'Raw Stats'!$AK$3:$AZ$528,4,FALSE),0)</f>
        <v>18</v>
      </c>
      <c r="DG123">
        <f>IFERROR(VLOOKUP($B123,'Raw Stats'!$AK$3:$AZ$528,5,FALSE),0)</f>
        <v>34</v>
      </c>
      <c r="DH123">
        <f>IFERROR(VLOOKUP($B123,'Raw Stats'!$AK$3:$AZ$528,6,FALSE),0)</f>
        <v>52</v>
      </c>
      <c r="DI123">
        <f>IFERROR(VLOOKUP($B123,'Raw Stats'!$AK$3:$AZ$528,7,FALSE),0)</f>
        <v>-2</v>
      </c>
      <c r="DJ123">
        <f>IFERROR(VLOOKUP($B123,'Raw Stats'!$AK$3:$AZ$528,8,FALSE),0)</f>
        <v>16</v>
      </c>
      <c r="DK123">
        <f>IFERROR(VLOOKUP($B123,'Raw Stats'!$AK$3:$AZ$528,9,FALSE),0)</f>
        <v>38</v>
      </c>
      <c r="DL123">
        <f>IFERROR(VLOOKUP($B123,'Raw Stats'!$AK$3:$AZ$528,10,FALSE),0)</f>
        <v>33</v>
      </c>
      <c r="DM123">
        <f>IFERROR(VLOOKUP($B123,'Raw Stats'!$AK$3:$AZ$528,11,FALSE)+VLOOKUP($B123,'Raw Stats'!$AK$3:$AZ$528,12,FALSE),0)</f>
        <v>23</v>
      </c>
      <c r="DN123">
        <f>IFERROR(VLOOKUP($B123,'Raw Stats'!$AK$3:$AZ$528,13,FALSE)+VLOOKUP($B123,'Raw Stats'!$AK$3:$AZ$528,14,FALSE),0)</f>
        <v>0</v>
      </c>
      <c r="DO123">
        <f>IFERROR(VLOOKUP($B123,'Raw Stats'!$AK$3:$AZ$528,15,FALSE),0)</f>
        <v>2</v>
      </c>
      <c r="DP123">
        <f>IFERROR(VLOOKUP($B123,'Raw Stats'!$AK$3:$AZ$528,16,FALSE),0)</f>
        <v>134</v>
      </c>
      <c r="DR123">
        <f>IFERROR(VLOOKUP($B123,'Raw Stats'!$S$3:$AH$528,3,FALSE),0)</f>
        <v>0</v>
      </c>
      <c r="DS123">
        <f>IFERROR(VLOOKUP($B123,'Raw Stats'!$S$3:$AH$528,4,FALSE),0)</f>
        <v>0</v>
      </c>
      <c r="DT123">
        <f>IFERROR(VLOOKUP($B123,'Raw Stats'!$S$3:$AH$528,5,FALSE),0)</f>
        <v>0</v>
      </c>
      <c r="DU123">
        <f>IFERROR(VLOOKUP($B123,'Raw Stats'!$S$3:$AH$528,6,FALSE),0)</f>
        <v>0</v>
      </c>
      <c r="DV123">
        <f>IFERROR(VLOOKUP($B123,'Raw Stats'!$S$3:$AH$528,7,FALSE),0)</f>
        <v>0</v>
      </c>
      <c r="DW123">
        <f>IFERROR(VLOOKUP($B123,'Raw Stats'!$S$3:$AH$528,8,FALSE),0)</f>
        <v>0</v>
      </c>
      <c r="DX123">
        <f>IFERROR(VLOOKUP($B123,'Raw Stats'!$S$3:$AH$528,9,FALSE),0)</f>
        <v>0</v>
      </c>
      <c r="DY123">
        <f>IFERROR(VLOOKUP($B123,'Raw Stats'!$S$3:$AH$528,10,FALSE),0)</f>
        <v>0</v>
      </c>
      <c r="DZ123">
        <f>IFERROR(VLOOKUP($B123,'Raw Stats'!$S$3:$AH$528,11,FALSE)+VLOOKUP($B123,'Raw Stats'!$S$3:$AH$528,12,FALSE),0)</f>
        <v>0</v>
      </c>
      <c r="EA123">
        <f>IFERROR(VLOOKUP($B123,'Raw Stats'!$S$3:$AH$528,13,FALSE)+VLOOKUP($B123,'Raw Stats'!$S$3:$AH$528,14,FALSE),0)</f>
        <v>0</v>
      </c>
      <c r="EB123">
        <f>IFERROR(VLOOKUP($B123,'Raw Stats'!$S$3:$AH$528,15,FALSE),0)</f>
        <v>0</v>
      </c>
      <c r="EC123">
        <f>IFERROR(VLOOKUP($B123,'Raw Stats'!$S$3:$AH$528,16,FALSE),0)</f>
        <v>0</v>
      </c>
    </row>
    <row r="124" spans="1:133" x14ac:dyDescent="0.2">
      <c r="A124">
        <f>IFERROR(VLOOKUP(B124,Sheet2!$W$1:$X$300,2,FALSE),301)</f>
        <v>301</v>
      </c>
      <c r="B124" t="s">
        <v>317</v>
      </c>
      <c r="C124">
        <f t="shared" si="5"/>
        <v>0.87789448461315711</v>
      </c>
      <c r="D124">
        <f t="shared" si="6"/>
        <v>0.55101939608317096</v>
      </c>
      <c r="E124">
        <f t="shared" si="7"/>
        <v>0</v>
      </c>
      <c r="F124">
        <f t="shared" si="8"/>
        <v>0</v>
      </c>
      <c r="G124">
        <f t="shared" si="9"/>
        <v>0</v>
      </c>
      <c r="H124">
        <v>0.9</v>
      </c>
      <c r="J124">
        <f>BS124*'Value Calculations'!$D$3</f>
        <v>6.5237668580166064</v>
      </c>
      <c r="K124">
        <f>BT124*'Value Calculations'!$D$4</f>
        <v>5.8610286728036982</v>
      </c>
      <c r="L124">
        <f>BU124*'Value Calculations'!$D$5</f>
        <v>9.021495571799333</v>
      </c>
      <c r="M124">
        <f>BV124*'Value Calculations'!$D$6</f>
        <v>1.2506493191936285</v>
      </c>
      <c r="N124">
        <f>BW124*'Value Calculations'!$D$7</f>
        <v>4.7457833609480113</v>
      </c>
      <c r="O124">
        <f>BX124*'Value Calculations'!$D$8</f>
        <v>18.979343686126505</v>
      </c>
      <c r="P124">
        <f>BY124*'Value Calculations'!$D$9</f>
        <v>10.328105601676372</v>
      </c>
      <c r="Q124">
        <f>BZ124*'Value Calculations'!$D$10</f>
        <v>0.36531647407620471</v>
      </c>
      <c r="R124">
        <f>CA124*'Value Calculations'!$D$11</f>
        <v>0.9907141480249374</v>
      </c>
      <c r="S124">
        <f>CB124*'Value Calculations'!$D$12</f>
        <v>3.2555309583576562</v>
      </c>
      <c r="T124">
        <f>CC124*'Value Calculations'!$D$13</f>
        <v>7.154035148803306</v>
      </c>
      <c r="V124">
        <f>CF124*'Value Calculations'!$D$3</f>
        <v>2.0386771431301893</v>
      </c>
      <c r="W124">
        <f>CG124*'Value Calculations'!$D$4</f>
        <v>3.2561270404464993</v>
      </c>
      <c r="X124">
        <f>CH124*'Value Calculations'!$D$5</f>
        <v>3.980071575793823</v>
      </c>
      <c r="Y124">
        <f>CI124*'Value Calculations'!$D$6</f>
        <v>-0.50025972767745142</v>
      </c>
      <c r="Z124">
        <f>CJ124*'Value Calculations'!$D$7</f>
        <v>3.6032799592383049</v>
      </c>
      <c r="AA124">
        <f>CK124*'Value Calculations'!$D$8</f>
        <v>13.012353057533701</v>
      </c>
      <c r="AB124">
        <f>CL124*'Value Calculations'!$D$9</f>
        <v>10.957868138363956</v>
      </c>
      <c r="AC124">
        <f>CM124*'Value Calculations'!$D$10</f>
        <v>0</v>
      </c>
      <c r="AD124">
        <f>CN124*'Value Calculations'!$D$11</f>
        <v>0.9907141480249374</v>
      </c>
      <c r="AE124">
        <f>CO124*'Value Calculations'!$D$12</f>
        <v>0</v>
      </c>
      <c r="AF124">
        <f>CP124*'Value Calculations'!$D$13</f>
        <v>5.6406815596333759</v>
      </c>
      <c r="AH124">
        <f>CS124*'Value Calculations'!$D$3</f>
        <v>0</v>
      </c>
      <c r="AI124">
        <f>CT124*'Value Calculations'!$D$4</f>
        <v>0</v>
      </c>
      <c r="AJ124">
        <f>CU124*'Value Calculations'!$D$5</f>
        <v>0</v>
      </c>
      <c r="AK124">
        <f>CV124*'Value Calculations'!$D$6</f>
        <v>0</v>
      </c>
      <c r="AL124">
        <f>CW124*'Value Calculations'!$D$7</f>
        <v>0</v>
      </c>
      <c r="AM124">
        <f>CX124*'Value Calculations'!$D$8</f>
        <v>0</v>
      </c>
      <c r="AN124">
        <f>CY124*'Value Calculations'!$D$9</f>
        <v>0</v>
      </c>
      <c r="AO124">
        <f>CZ124*'Value Calculations'!$D$10</f>
        <v>0</v>
      </c>
      <c r="AP124">
        <f>DA124*'Value Calculations'!$D$11</f>
        <v>0</v>
      </c>
      <c r="AQ124">
        <f>DB124*'Value Calculations'!$D$12</f>
        <v>0</v>
      </c>
      <c r="AR124">
        <f>DC124*'Value Calculations'!$D$13</f>
        <v>0</v>
      </c>
      <c r="AT124">
        <f>DF124*'Value Calculations'!$D$3</f>
        <v>0</v>
      </c>
      <c r="AU124">
        <f>DG124*'Value Calculations'!$D$4</f>
        <v>0</v>
      </c>
      <c r="AV124">
        <f>DH124*'Value Calculations'!$D$5</f>
        <v>0</v>
      </c>
      <c r="AW124">
        <f>DI124*'Value Calculations'!$D$6</f>
        <v>0</v>
      </c>
      <c r="AX124">
        <f>DJ124*'Value Calculations'!$D$7</f>
        <v>0</v>
      </c>
      <c r="AY124">
        <f>DK124*'Value Calculations'!$D$8</f>
        <v>0</v>
      </c>
      <c r="AZ124">
        <f>DL124*'Value Calculations'!$D$9</f>
        <v>0</v>
      </c>
      <c r="BA124">
        <f>DM124*'Value Calculations'!$D$10</f>
        <v>0</v>
      </c>
      <c r="BB124">
        <f>DN124*'Value Calculations'!$D$11</f>
        <v>0</v>
      </c>
      <c r="BC124">
        <f>DO124*'Value Calculations'!$D$12</f>
        <v>0</v>
      </c>
      <c r="BD124">
        <f>DP124*'Value Calculations'!$D$13</f>
        <v>0</v>
      </c>
      <c r="BF124">
        <f>DS124*'Value Calculations'!$D$3</f>
        <v>0</v>
      </c>
      <c r="BG124">
        <f>DT124*'Value Calculations'!$D$4</f>
        <v>0</v>
      </c>
      <c r="BH124">
        <f>DU124*'Value Calculations'!$D$5</f>
        <v>0</v>
      </c>
      <c r="BI124">
        <f>DV124*'Value Calculations'!$D$6</f>
        <v>0</v>
      </c>
      <c r="BJ124">
        <f>DW124*'Value Calculations'!$D$7</f>
        <v>0</v>
      </c>
      <c r="BK124">
        <f>DX124*'Value Calculations'!$D$8</f>
        <v>0</v>
      </c>
      <c r="BL124">
        <f>DY124*'Value Calculations'!$D$9</f>
        <v>0</v>
      </c>
      <c r="BM124">
        <f>DZ124*'Value Calculations'!$D$10</f>
        <v>0</v>
      </c>
      <c r="BN124">
        <f>EA124*'Value Calculations'!$D$11</f>
        <v>0</v>
      </c>
      <c r="BO124">
        <f>EB124*'Value Calculations'!$D$12</f>
        <v>0</v>
      </c>
      <c r="BP124">
        <f>EC124*'Value Calculations'!$D$13</f>
        <v>0</v>
      </c>
      <c r="BR124">
        <f>IFERROR(VLOOKUP($B124,'Raw Stats'!$CM$3:$DC$884,3,FALSE),0)</f>
        <v>78</v>
      </c>
      <c r="BS124">
        <f>IFERROR(VLOOKUP($B124,'Raw Stats'!$CM$3:$DC$884,4,FALSE),0)</f>
        <v>16</v>
      </c>
      <c r="BT124">
        <f>IFERROR(VLOOKUP($B124,'Raw Stats'!$CM$3:$DC$884,5,FALSE),0)</f>
        <v>18</v>
      </c>
      <c r="BU124">
        <f>IFERROR(VLOOKUP($B124,'Raw Stats'!$CM$3:$DC$884,6,FALSE),0)</f>
        <v>34</v>
      </c>
      <c r="BV124">
        <f>IFERROR(VLOOKUP($B124,'Raw Stats'!$CM$3:$DC$884,7,FALSE),0)</f>
        <v>10</v>
      </c>
      <c r="BW124">
        <f>IFERROR(VLOOKUP($B124,'Raw Stats'!$CM$3:$DC$884,8,FALSE),0)</f>
        <v>54</v>
      </c>
      <c r="BX124">
        <f>IFERROR(VLOOKUP($B124,'Raw Stats'!$CM$3:$DC$884,9,FALSE),0)</f>
        <v>264</v>
      </c>
      <c r="BY124">
        <f>IFERROR(VLOOKUP($B124,'Raw Stats'!$CM$3:$DC$884,10,FALSE),0)</f>
        <v>82</v>
      </c>
      <c r="BZ124">
        <f>IFERROR(VLOOKUP($B124,'Raw Stats'!$CM$3:$DC$884,11,FALSE)+VLOOKUP($B124,'Raw Stats'!$CM$3:$DC$884,12,FALSE),0)</f>
        <v>1</v>
      </c>
      <c r="CA124">
        <f>IFERROR(VLOOKUP($B124,'Raw Stats'!$CM$3:$DC$884,13,FALSE)+VLOOKUP($B124,'Raw Stats'!$CM$3:$DC$884,14,FALSE),0)</f>
        <v>1</v>
      </c>
      <c r="CB124">
        <f>IFERROR(VLOOKUP($B124,'Raw Stats'!$CM$3:$DC$884,15,FALSE),0)</f>
        <v>4</v>
      </c>
      <c r="CC124">
        <f>IFERROR(VLOOKUP($B124,'Raw Stats'!$CM$3:$DC$884,16,FALSE),0)</f>
        <v>104</v>
      </c>
      <c r="CE124">
        <f>IFERROR(VLOOKUP($B124,'Raw Stats'!$BU$3:$CJ$528,3,FALSE),0)</f>
        <v>78</v>
      </c>
      <c r="CF124">
        <f>IFERROR(VLOOKUP($B124,'Raw Stats'!$BU$3:$CJ$528,4,FALSE),0)</f>
        <v>5</v>
      </c>
      <c r="CG124">
        <f>IFERROR(VLOOKUP($B124,'Raw Stats'!$BU$3:$CJ$5288,5,FALSE),0)</f>
        <v>10</v>
      </c>
      <c r="CH124">
        <f>IFERROR(VLOOKUP($B124,'Raw Stats'!$BU$3:$CJ$528,6,FALSE),0)</f>
        <v>15</v>
      </c>
      <c r="CI124">
        <f>IFERROR(VLOOKUP($B124,'Raw Stats'!$BU$3:$CJ$528,7,FALSE),0)</f>
        <v>-4</v>
      </c>
      <c r="CJ124">
        <f>IFERROR(VLOOKUP($B124,'Raw Stats'!$BU$3:$CJ$528,8,FALSE),0)</f>
        <v>41</v>
      </c>
      <c r="CK124">
        <f>IFERROR(VLOOKUP($B124,'Raw Stats'!$BU$3:$CJ$528,9,FALSE),0)</f>
        <v>181</v>
      </c>
      <c r="CL124">
        <f>IFERROR(VLOOKUP($B124,'Raw Stats'!$BU$3:$CJ$528,10,FALSE),0)</f>
        <v>87</v>
      </c>
      <c r="CM124">
        <f>IFERROR(VLOOKUP($B124,'Raw Stats'!$BU$3:$CJ$528,11,FALSE)+VLOOKUP($B124,'Raw Stats'!$BU$3:$CJ$528,12,FALSE),0)</f>
        <v>0</v>
      </c>
      <c r="CN124">
        <f>IFERROR(VLOOKUP($B124,'Raw Stats'!$BU$3:$CJ$528,13,FALSE)+VLOOKUP($B124,'Raw Stats'!$BU$3:$CJ$528,14,FALSE),0)</f>
        <v>1</v>
      </c>
      <c r="CO124">
        <f>IFERROR(VLOOKUP($B124,'Raw Stats'!$BU$3:$CJ$528,15,FALSE),0)</f>
        <v>0</v>
      </c>
      <c r="CP124">
        <f>IFERROR(VLOOKUP($B124,'Raw Stats'!$BU$3:$CJ$528,16,FALSE),0)</f>
        <v>82</v>
      </c>
      <c r="CR124">
        <f>IFERROR(VLOOKUP($B124,'Raw Stats'!$BC$3:$BR$528,3,FALSE),0)</f>
        <v>0</v>
      </c>
      <c r="CS124">
        <f>IFERROR(VLOOKUP($B124,'Raw Stats'!$BC$3:$BR$528,4,FALSE),0)</f>
        <v>0</v>
      </c>
      <c r="CT124">
        <f>IFERROR(VLOOKUP($B124,'Raw Stats'!$BC$3:$BR$5288,5,FALSE),0)</f>
        <v>0</v>
      </c>
      <c r="CU124">
        <f>IFERROR(VLOOKUP($B124,'Raw Stats'!$BC$3:$BR$52888,6,FALSE),0)</f>
        <v>0</v>
      </c>
      <c r="CV124">
        <f>IFERROR(VLOOKUP($B124,'Raw Stats'!$BC$3:$BR$5288,7,FALSE),0)</f>
        <v>0</v>
      </c>
      <c r="CW124">
        <f>IFERROR(VLOOKUP($B124,'Raw Stats'!$BC$3:$BR$5288,8,FALSE),0)</f>
        <v>0</v>
      </c>
      <c r="CX124">
        <f>IFERROR(VLOOKUP($B124,'Raw Stats'!$BC$3:$BR$5288,9,FALSE),0)</f>
        <v>0</v>
      </c>
      <c r="CY124">
        <f>IFERROR(VLOOKUP($B124,'Raw Stats'!$BC$3:$BR$5288,10,FALSE),0)</f>
        <v>0</v>
      </c>
      <c r="CZ124">
        <f>IFERROR(VLOOKUP($B124,'Raw Stats'!$BC$3:$BR$5288,11,FALSE)+VLOOKUP($B124,'Raw Stats'!$BC$3:$BR$5288,12,FALSE),0)</f>
        <v>0</v>
      </c>
      <c r="DA124">
        <f>IFERROR(VLOOKUP($B124,'Raw Stats'!$BC$3:$BR$5288,13,FALSE)+VLOOKUP($B124,'Raw Stats'!$BC$3:$BR$5288,14,FALSE),0)</f>
        <v>0</v>
      </c>
      <c r="DB124">
        <f>IFERROR(VLOOKUP($B124,'Raw Stats'!$BC$3:$BR$5288,15,FALSE),0)</f>
        <v>0</v>
      </c>
      <c r="DC124">
        <f>IFERROR(VLOOKUP($B124,'Raw Stats'!$BC$3:$BR$5288,16,FALSE),0)</f>
        <v>0</v>
      </c>
      <c r="DE124">
        <f>IFERROR(VLOOKUP($B124,'Raw Stats'!$AK$3:$AZ$528,3,FALSE),0)</f>
        <v>0</v>
      </c>
      <c r="DF124">
        <f>IFERROR(VLOOKUP($B124,'Raw Stats'!$AK$3:$AZ$528,4,FALSE),0)</f>
        <v>0</v>
      </c>
      <c r="DG124">
        <f>IFERROR(VLOOKUP($B124,'Raw Stats'!$AK$3:$AZ$528,5,FALSE),0)</f>
        <v>0</v>
      </c>
      <c r="DH124">
        <f>IFERROR(VLOOKUP($B124,'Raw Stats'!$AK$3:$AZ$528,6,FALSE),0)</f>
        <v>0</v>
      </c>
      <c r="DI124">
        <f>IFERROR(VLOOKUP($B124,'Raw Stats'!$AK$3:$AZ$528,7,FALSE),0)</f>
        <v>0</v>
      </c>
      <c r="DJ124">
        <f>IFERROR(VLOOKUP($B124,'Raw Stats'!$AK$3:$AZ$528,8,FALSE),0)</f>
        <v>0</v>
      </c>
      <c r="DK124">
        <f>IFERROR(VLOOKUP($B124,'Raw Stats'!$AK$3:$AZ$528,9,FALSE),0)</f>
        <v>0</v>
      </c>
      <c r="DL124">
        <f>IFERROR(VLOOKUP($B124,'Raw Stats'!$AK$3:$AZ$528,10,FALSE),0)</f>
        <v>0</v>
      </c>
      <c r="DM124">
        <f>IFERROR(VLOOKUP($B124,'Raw Stats'!$AK$3:$AZ$528,11,FALSE)+VLOOKUP($B124,'Raw Stats'!$AK$3:$AZ$528,12,FALSE),0)</f>
        <v>0</v>
      </c>
      <c r="DN124">
        <f>IFERROR(VLOOKUP($B124,'Raw Stats'!$AK$3:$AZ$528,13,FALSE)+VLOOKUP($B124,'Raw Stats'!$AK$3:$AZ$528,14,FALSE),0)</f>
        <v>0</v>
      </c>
      <c r="DO124">
        <f>IFERROR(VLOOKUP($B124,'Raw Stats'!$AK$3:$AZ$528,15,FALSE),0)</f>
        <v>0</v>
      </c>
      <c r="DP124">
        <f>IFERROR(VLOOKUP($B124,'Raw Stats'!$AK$3:$AZ$528,16,FALSE),0)</f>
        <v>0</v>
      </c>
      <c r="DR124">
        <f>IFERROR(VLOOKUP($B124,'Raw Stats'!$S$3:$AH$528,3,FALSE),0)</f>
        <v>0</v>
      </c>
      <c r="DS124">
        <f>IFERROR(VLOOKUP($B124,'Raw Stats'!$S$3:$AH$528,4,FALSE),0)</f>
        <v>0</v>
      </c>
      <c r="DT124">
        <f>IFERROR(VLOOKUP($B124,'Raw Stats'!$S$3:$AH$528,5,FALSE),0)</f>
        <v>0</v>
      </c>
      <c r="DU124">
        <f>IFERROR(VLOOKUP($B124,'Raw Stats'!$S$3:$AH$528,6,FALSE),0)</f>
        <v>0</v>
      </c>
      <c r="DV124">
        <f>IFERROR(VLOOKUP($B124,'Raw Stats'!$S$3:$AH$528,7,FALSE),0)</f>
        <v>0</v>
      </c>
      <c r="DW124">
        <f>IFERROR(VLOOKUP($B124,'Raw Stats'!$S$3:$AH$528,8,FALSE),0)</f>
        <v>0</v>
      </c>
      <c r="DX124">
        <f>IFERROR(VLOOKUP($B124,'Raw Stats'!$S$3:$AH$528,9,FALSE),0)</f>
        <v>0</v>
      </c>
      <c r="DY124">
        <f>IFERROR(VLOOKUP($B124,'Raw Stats'!$S$3:$AH$528,10,FALSE),0)</f>
        <v>0</v>
      </c>
      <c r="DZ124">
        <f>IFERROR(VLOOKUP($B124,'Raw Stats'!$S$3:$AH$528,11,FALSE)+VLOOKUP($B124,'Raw Stats'!$S$3:$AH$528,12,FALSE),0)</f>
        <v>0</v>
      </c>
      <c r="EA124">
        <f>IFERROR(VLOOKUP($B124,'Raw Stats'!$S$3:$AH$528,13,FALSE)+VLOOKUP($B124,'Raw Stats'!$S$3:$AH$528,14,FALSE),0)</f>
        <v>0</v>
      </c>
      <c r="EB124">
        <f>IFERROR(VLOOKUP($B124,'Raw Stats'!$S$3:$AH$528,15,FALSE),0)</f>
        <v>0</v>
      </c>
      <c r="EC124">
        <f>IFERROR(VLOOKUP($B124,'Raw Stats'!$S$3:$AH$528,16,FALSE),0)</f>
        <v>0</v>
      </c>
    </row>
    <row r="125" spans="1:133" x14ac:dyDescent="0.2">
      <c r="A125">
        <f>IFERROR(VLOOKUP(B125,Sheet2!$W$1:$X$300,2,FALSE),301)</f>
        <v>147</v>
      </c>
      <c r="B125" t="s">
        <v>223</v>
      </c>
      <c r="C125">
        <f t="shared" si="5"/>
        <v>0.8490473086163457</v>
      </c>
      <c r="D125">
        <f t="shared" si="6"/>
        <v>0.7132545820644971</v>
      </c>
      <c r="E125">
        <f t="shared" si="7"/>
        <v>0.93636759392614977</v>
      </c>
      <c r="F125">
        <f t="shared" si="8"/>
        <v>0</v>
      </c>
      <c r="G125">
        <f t="shared" si="9"/>
        <v>0</v>
      </c>
      <c r="H125">
        <v>0.9</v>
      </c>
      <c r="J125">
        <f>BS125*'Value Calculations'!$D$3</f>
        <v>9.7856502870249091</v>
      </c>
      <c r="K125">
        <f>BT125*'Value Calculations'!$D$4</f>
        <v>7.4890921930269485</v>
      </c>
      <c r="L125">
        <f>BU125*'Value Calculations'!$D$5</f>
        <v>12.470890937487313</v>
      </c>
      <c r="M125">
        <f>BV125*'Value Calculations'!$D$6</f>
        <v>2.2511687745485314</v>
      </c>
      <c r="N125">
        <f>BW125*'Value Calculations'!$D$7</f>
        <v>2.7244311886923769</v>
      </c>
      <c r="O125">
        <f>BX125*'Value Calculations'!$D$8</f>
        <v>3.45078976111391</v>
      </c>
      <c r="P125">
        <f>BY125*'Value Calculations'!$D$9</f>
        <v>6.1716728595383197</v>
      </c>
      <c r="Q125">
        <f>BZ125*'Value Calculations'!$D$10</f>
        <v>2.9225317926096377</v>
      </c>
      <c r="R125">
        <f>CA125*'Value Calculations'!$D$11</f>
        <v>0</v>
      </c>
      <c r="S125">
        <f>CB125*'Value Calculations'!$D$12</f>
        <v>4.883296437536484</v>
      </c>
      <c r="T125">
        <f>CC125*'Value Calculations'!$D$13</f>
        <v>17.472355074961921</v>
      </c>
      <c r="V125">
        <f>CF125*'Value Calculations'!$D$3</f>
        <v>7.7469731438947198</v>
      </c>
      <c r="W125">
        <f>CG125*'Value Calculations'!$D$4</f>
        <v>7.1634794889822988</v>
      </c>
      <c r="X125">
        <f>CH125*'Value Calculations'!$D$5</f>
        <v>10.878862307169783</v>
      </c>
      <c r="Y125">
        <f>CI125*'Value Calculations'!$D$6</f>
        <v>0.50025972767745142</v>
      </c>
      <c r="Z125">
        <f>CJ125*'Value Calculations'!$D$7</f>
        <v>6.415596024985275</v>
      </c>
      <c r="AA125">
        <f>CK125*'Value Calculations'!$D$8</f>
        <v>2.7318752275485121</v>
      </c>
      <c r="AB125">
        <f>CL125*'Value Calculations'!$D$9</f>
        <v>4.5342902641506022</v>
      </c>
      <c r="AC125">
        <f>CM125*'Value Calculations'!$D$10</f>
        <v>3.2878482666858426</v>
      </c>
      <c r="AD125">
        <f>CN125*'Value Calculations'!$D$11</f>
        <v>0</v>
      </c>
      <c r="AE125">
        <f>CO125*'Value Calculations'!$D$12</f>
        <v>0</v>
      </c>
      <c r="AF125">
        <f>CP125*'Value Calculations'!$D$13</f>
        <v>14.514436696129785</v>
      </c>
      <c r="AH125">
        <f>CS125*'Value Calculations'!$D$3</f>
        <v>6.1160314293905689</v>
      </c>
      <c r="AI125">
        <f>CT125*'Value Calculations'!$D$4</f>
        <v>4.2329651525804488</v>
      </c>
      <c r="AJ125">
        <f>CU125*'Value Calculations'!$D$5</f>
        <v>7.4294669414818033</v>
      </c>
      <c r="AK125">
        <f>CV125*'Value Calculations'!$D$6</f>
        <v>1.2506493191936285</v>
      </c>
      <c r="AL125">
        <f>CW125*'Value Calculations'!$D$7</f>
        <v>2.9002009428015625</v>
      </c>
      <c r="AM125">
        <f>CX125*'Value Calculations'!$D$8</f>
        <v>3.1632239476877508</v>
      </c>
      <c r="AN125">
        <f>CY125*'Value Calculations'!$D$9</f>
        <v>4.156432742138052</v>
      </c>
      <c r="AO125">
        <f>CZ125*'Value Calculations'!$D$10</f>
        <v>1.4612658963048188</v>
      </c>
      <c r="AP125">
        <f>DA125*'Value Calculations'!$D$11</f>
        <v>0</v>
      </c>
      <c r="AQ125">
        <f>DB125*'Value Calculations'!$D$12</f>
        <v>2.441648218768242</v>
      </c>
      <c r="AR125">
        <f>DC125*'Value Calculations'!$D$13</f>
        <v>8.0482895424037189</v>
      </c>
      <c r="AT125">
        <f>DF125*'Value Calculations'!$D$3</f>
        <v>0</v>
      </c>
      <c r="AU125">
        <f>DG125*'Value Calculations'!$D$4</f>
        <v>0</v>
      </c>
      <c r="AV125">
        <f>DH125*'Value Calculations'!$D$5</f>
        <v>0</v>
      </c>
      <c r="AW125">
        <f>DI125*'Value Calculations'!$D$6</f>
        <v>0</v>
      </c>
      <c r="AX125">
        <f>DJ125*'Value Calculations'!$D$7</f>
        <v>0</v>
      </c>
      <c r="AY125">
        <f>DK125*'Value Calculations'!$D$8</f>
        <v>0</v>
      </c>
      <c r="AZ125">
        <f>DL125*'Value Calculations'!$D$9</f>
        <v>0</v>
      </c>
      <c r="BA125">
        <f>DM125*'Value Calculations'!$D$10</f>
        <v>0</v>
      </c>
      <c r="BB125">
        <f>DN125*'Value Calculations'!$D$11</f>
        <v>0</v>
      </c>
      <c r="BC125">
        <f>DO125*'Value Calculations'!$D$12</f>
        <v>0</v>
      </c>
      <c r="BD125">
        <f>DP125*'Value Calculations'!$D$13</f>
        <v>0</v>
      </c>
      <c r="BF125">
        <f>DS125*'Value Calculations'!$D$3</f>
        <v>0</v>
      </c>
      <c r="BG125">
        <f>DT125*'Value Calculations'!$D$4</f>
        <v>0</v>
      </c>
      <c r="BH125">
        <f>DU125*'Value Calculations'!$D$5</f>
        <v>0</v>
      </c>
      <c r="BI125">
        <f>DV125*'Value Calculations'!$D$6</f>
        <v>0</v>
      </c>
      <c r="BJ125">
        <f>DW125*'Value Calculations'!$D$7</f>
        <v>0</v>
      </c>
      <c r="BK125">
        <f>DX125*'Value Calculations'!$D$8</f>
        <v>0</v>
      </c>
      <c r="BL125">
        <f>DY125*'Value Calculations'!$D$9</f>
        <v>0</v>
      </c>
      <c r="BM125">
        <f>DZ125*'Value Calculations'!$D$10</f>
        <v>0</v>
      </c>
      <c r="BN125">
        <f>EA125*'Value Calculations'!$D$11</f>
        <v>0</v>
      </c>
      <c r="BO125">
        <f>EB125*'Value Calculations'!$D$12</f>
        <v>0</v>
      </c>
      <c r="BP125">
        <f>EC125*'Value Calculations'!$D$13</f>
        <v>0</v>
      </c>
      <c r="BR125">
        <f>IFERROR(VLOOKUP($B125,'Raw Stats'!$CM$3:$DC$884,3,FALSE),0)</f>
        <v>82</v>
      </c>
      <c r="BS125">
        <f>IFERROR(VLOOKUP($B125,'Raw Stats'!$CM$3:$DC$884,4,FALSE),0)</f>
        <v>24</v>
      </c>
      <c r="BT125">
        <f>IFERROR(VLOOKUP($B125,'Raw Stats'!$CM$3:$DC$884,5,FALSE),0)</f>
        <v>23</v>
      </c>
      <c r="BU125">
        <f>IFERROR(VLOOKUP($B125,'Raw Stats'!$CM$3:$DC$884,6,FALSE),0)</f>
        <v>47</v>
      </c>
      <c r="BV125">
        <f>IFERROR(VLOOKUP($B125,'Raw Stats'!$CM$3:$DC$884,7,FALSE),0)</f>
        <v>18</v>
      </c>
      <c r="BW125">
        <f>IFERROR(VLOOKUP($B125,'Raw Stats'!$CM$3:$DC$884,8,FALSE),0)</f>
        <v>31</v>
      </c>
      <c r="BX125">
        <f>IFERROR(VLOOKUP($B125,'Raw Stats'!$CM$3:$DC$884,9,FALSE),0)</f>
        <v>48</v>
      </c>
      <c r="BY125">
        <f>IFERROR(VLOOKUP($B125,'Raw Stats'!$CM$3:$DC$884,10,FALSE),0)</f>
        <v>49</v>
      </c>
      <c r="BZ125">
        <f>IFERROR(VLOOKUP($B125,'Raw Stats'!$CM$3:$DC$884,11,FALSE)+VLOOKUP($B125,'Raw Stats'!$CM$3:$DC$884,12,FALSE),0)</f>
        <v>8</v>
      </c>
      <c r="CA125">
        <f>IFERROR(VLOOKUP($B125,'Raw Stats'!$CM$3:$DC$884,13,FALSE)+VLOOKUP($B125,'Raw Stats'!$CM$3:$DC$884,14,FALSE),0)</f>
        <v>0</v>
      </c>
      <c r="CB125">
        <f>IFERROR(VLOOKUP($B125,'Raw Stats'!$CM$3:$DC$884,15,FALSE),0)</f>
        <v>6</v>
      </c>
      <c r="CC125">
        <f>IFERROR(VLOOKUP($B125,'Raw Stats'!$CM$3:$DC$884,16,FALSE),0)</f>
        <v>254</v>
      </c>
      <c r="CE125">
        <f>IFERROR(VLOOKUP($B125,'Raw Stats'!$BU$3:$CJ$528,3,FALSE),0)</f>
        <v>81</v>
      </c>
      <c r="CF125">
        <f>IFERROR(VLOOKUP($B125,'Raw Stats'!$BU$3:$CJ$528,4,FALSE),0)</f>
        <v>19</v>
      </c>
      <c r="CG125">
        <f>IFERROR(VLOOKUP($B125,'Raw Stats'!$BU$3:$CJ$5288,5,FALSE),0)</f>
        <v>22</v>
      </c>
      <c r="CH125">
        <f>IFERROR(VLOOKUP($B125,'Raw Stats'!$BU$3:$CJ$528,6,FALSE),0)</f>
        <v>41</v>
      </c>
      <c r="CI125">
        <f>IFERROR(VLOOKUP($B125,'Raw Stats'!$BU$3:$CJ$528,7,FALSE),0)</f>
        <v>4</v>
      </c>
      <c r="CJ125">
        <f>IFERROR(VLOOKUP($B125,'Raw Stats'!$BU$3:$CJ$528,8,FALSE),0)</f>
        <v>73</v>
      </c>
      <c r="CK125">
        <f>IFERROR(VLOOKUP($B125,'Raw Stats'!$BU$3:$CJ$528,9,FALSE),0)</f>
        <v>38</v>
      </c>
      <c r="CL125">
        <f>IFERROR(VLOOKUP($B125,'Raw Stats'!$BU$3:$CJ$528,10,FALSE),0)</f>
        <v>36</v>
      </c>
      <c r="CM125">
        <f>IFERROR(VLOOKUP($B125,'Raw Stats'!$BU$3:$CJ$528,11,FALSE)+VLOOKUP($B125,'Raw Stats'!$BU$3:$CJ$528,12,FALSE),0)</f>
        <v>9</v>
      </c>
      <c r="CN125">
        <f>IFERROR(VLOOKUP($B125,'Raw Stats'!$BU$3:$CJ$528,13,FALSE)+VLOOKUP($B125,'Raw Stats'!$BU$3:$CJ$528,14,FALSE),0)</f>
        <v>0</v>
      </c>
      <c r="CO125">
        <f>IFERROR(VLOOKUP($B125,'Raw Stats'!$BU$3:$CJ$528,15,FALSE),0)</f>
        <v>0</v>
      </c>
      <c r="CP125">
        <f>IFERROR(VLOOKUP($B125,'Raw Stats'!$BU$3:$CJ$528,16,FALSE),0)</f>
        <v>211</v>
      </c>
      <c r="CR125">
        <f>IFERROR(VLOOKUP($B125,'Raw Stats'!$BC$3:$BR$528,3,FALSE),0)</f>
        <v>44</v>
      </c>
      <c r="CS125">
        <f>IFERROR(VLOOKUP($B125,'Raw Stats'!$BC$3:$BR$528,4,FALSE),0)</f>
        <v>15</v>
      </c>
      <c r="CT125">
        <f>IFERROR(VLOOKUP($B125,'Raw Stats'!$BC$3:$BR$5288,5,FALSE),0)</f>
        <v>13</v>
      </c>
      <c r="CU125">
        <f>IFERROR(VLOOKUP($B125,'Raw Stats'!$BC$3:$BR$52888,6,FALSE),0)</f>
        <v>28</v>
      </c>
      <c r="CV125">
        <f>IFERROR(VLOOKUP($B125,'Raw Stats'!$BC$3:$BR$5288,7,FALSE),0)</f>
        <v>10</v>
      </c>
      <c r="CW125">
        <f>IFERROR(VLOOKUP($B125,'Raw Stats'!$BC$3:$BR$5288,8,FALSE),0)</f>
        <v>33</v>
      </c>
      <c r="CX125">
        <f>IFERROR(VLOOKUP($B125,'Raw Stats'!$BC$3:$BR$5288,9,FALSE),0)</f>
        <v>44</v>
      </c>
      <c r="CY125">
        <f>IFERROR(VLOOKUP($B125,'Raw Stats'!$BC$3:$BR$5288,10,FALSE),0)</f>
        <v>33</v>
      </c>
      <c r="CZ125">
        <f>IFERROR(VLOOKUP($B125,'Raw Stats'!$BC$3:$BR$5288,11,FALSE)+VLOOKUP($B125,'Raw Stats'!$BC$3:$BR$5288,12,FALSE),0)</f>
        <v>4</v>
      </c>
      <c r="DA125">
        <f>IFERROR(VLOOKUP($B125,'Raw Stats'!$BC$3:$BR$5288,13,FALSE)+VLOOKUP($B125,'Raw Stats'!$BC$3:$BR$5288,14,FALSE),0)</f>
        <v>0</v>
      </c>
      <c r="DB125">
        <f>IFERROR(VLOOKUP($B125,'Raw Stats'!$BC$3:$BR$5288,15,FALSE),0)</f>
        <v>3</v>
      </c>
      <c r="DC125">
        <f>IFERROR(VLOOKUP($B125,'Raw Stats'!$BC$3:$BR$5288,16,FALSE),0)</f>
        <v>117</v>
      </c>
      <c r="DE125">
        <f>IFERROR(VLOOKUP($B125,'Raw Stats'!$AK$3:$AZ$528,3,FALSE),0)</f>
        <v>0</v>
      </c>
      <c r="DF125">
        <f>IFERROR(VLOOKUP($B125,'Raw Stats'!$AK$3:$AZ$528,4,FALSE),0)</f>
        <v>0</v>
      </c>
      <c r="DG125">
        <f>IFERROR(VLOOKUP($B125,'Raw Stats'!$AK$3:$AZ$528,5,FALSE),0)</f>
        <v>0</v>
      </c>
      <c r="DH125">
        <f>IFERROR(VLOOKUP($B125,'Raw Stats'!$AK$3:$AZ$528,6,FALSE),0)</f>
        <v>0</v>
      </c>
      <c r="DI125">
        <f>IFERROR(VLOOKUP($B125,'Raw Stats'!$AK$3:$AZ$528,7,FALSE),0)</f>
        <v>0</v>
      </c>
      <c r="DJ125">
        <f>IFERROR(VLOOKUP($B125,'Raw Stats'!$AK$3:$AZ$528,8,FALSE),0)</f>
        <v>0</v>
      </c>
      <c r="DK125">
        <f>IFERROR(VLOOKUP($B125,'Raw Stats'!$AK$3:$AZ$528,9,FALSE),0)</f>
        <v>0</v>
      </c>
      <c r="DL125">
        <f>IFERROR(VLOOKUP($B125,'Raw Stats'!$AK$3:$AZ$528,10,FALSE),0)</f>
        <v>0</v>
      </c>
      <c r="DM125">
        <f>IFERROR(VLOOKUP($B125,'Raw Stats'!$AK$3:$AZ$528,11,FALSE)+VLOOKUP($B125,'Raw Stats'!$AK$3:$AZ$528,12,FALSE),0)</f>
        <v>0</v>
      </c>
      <c r="DN125">
        <f>IFERROR(VLOOKUP($B125,'Raw Stats'!$AK$3:$AZ$528,13,FALSE)+VLOOKUP($B125,'Raw Stats'!$AK$3:$AZ$528,14,FALSE),0)</f>
        <v>0</v>
      </c>
      <c r="DO125">
        <f>IFERROR(VLOOKUP($B125,'Raw Stats'!$AK$3:$AZ$528,15,FALSE),0)</f>
        <v>0</v>
      </c>
      <c r="DP125">
        <f>IFERROR(VLOOKUP($B125,'Raw Stats'!$AK$3:$AZ$528,16,FALSE),0)</f>
        <v>0</v>
      </c>
      <c r="DR125">
        <f>IFERROR(VLOOKUP($B125,'Raw Stats'!$S$3:$AH$528,3,FALSE),0)</f>
        <v>0</v>
      </c>
      <c r="DS125">
        <f>IFERROR(VLOOKUP($B125,'Raw Stats'!$S$3:$AH$528,4,FALSE),0)</f>
        <v>0</v>
      </c>
      <c r="DT125">
        <f>IFERROR(VLOOKUP($B125,'Raw Stats'!$S$3:$AH$528,5,FALSE),0)</f>
        <v>0</v>
      </c>
      <c r="DU125">
        <f>IFERROR(VLOOKUP($B125,'Raw Stats'!$S$3:$AH$528,6,FALSE),0)</f>
        <v>0</v>
      </c>
      <c r="DV125">
        <f>IFERROR(VLOOKUP($B125,'Raw Stats'!$S$3:$AH$528,7,FALSE),0)</f>
        <v>0</v>
      </c>
      <c r="DW125">
        <f>IFERROR(VLOOKUP($B125,'Raw Stats'!$S$3:$AH$528,8,FALSE),0)</f>
        <v>0</v>
      </c>
      <c r="DX125">
        <f>IFERROR(VLOOKUP($B125,'Raw Stats'!$S$3:$AH$528,9,FALSE),0)</f>
        <v>0</v>
      </c>
      <c r="DY125">
        <f>IFERROR(VLOOKUP($B125,'Raw Stats'!$S$3:$AH$528,10,FALSE),0)</f>
        <v>0</v>
      </c>
      <c r="DZ125">
        <f>IFERROR(VLOOKUP($B125,'Raw Stats'!$S$3:$AH$528,11,FALSE)+VLOOKUP($B125,'Raw Stats'!$S$3:$AH$528,12,FALSE),0)</f>
        <v>0</v>
      </c>
      <c r="EA125">
        <f>IFERROR(VLOOKUP($B125,'Raw Stats'!$S$3:$AH$528,13,FALSE)+VLOOKUP($B125,'Raw Stats'!$S$3:$AH$528,14,FALSE),0)</f>
        <v>0</v>
      </c>
      <c r="EB125">
        <f>IFERROR(VLOOKUP($B125,'Raw Stats'!$S$3:$AH$528,15,FALSE),0)</f>
        <v>0</v>
      </c>
      <c r="EC125">
        <f>IFERROR(VLOOKUP($B125,'Raw Stats'!$S$3:$AH$528,16,FALSE),0)</f>
        <v>0</v>
      </c>
    </row>
    <row r="126" spans="1:133" x14ac:dyDescent="0.2">
      <c r="A126">
        <f>IFERROR(VLOOKUP(B126,Sheet2!$W$1:$X$300,2,FALSE),301)</f>
        <v>193</v>
      </c>
      <c r="B126" t="s">
        <v>1619</v>
      </c>
      <c r="C126">
        <f t="shared" si="5"/>
        <v>0.84247226975595857</v>
      </c>
      <c r="D126">
        <f t="shared" si="6"/>
        <v>0.94719196344111123</v>
      </c>
      <c r="E126">
        <f t="shared" si="7"/>
        <v>0.85928235843459821</v>
      </c>
      <c r="F126">
        <f t="shared" si="8"/>
        <v>0.76058206146139085</v>
      </c>
      <c r="G126">
        <f t="shared" si="9"/>
        <v>0.87576496548531924</v>
      </c>
      <c r="H126">
        <v>0.9</v>
      </c>
      <c r="J126">
        <f>BS126*'Value Calculations'!$D$3</f>
        <v>11.008856572903023</v>
      </c>
      <c r="K126">
        <f>BT126*'Value Calculations'!$D$4</f>
        <v>4.8841905606697491</v>
      </c>
      <c r="L126">
        <f>BU126*'Value Calculations'!$D$5</f>
        <v>11.144200412222705</v>
      </c>
      <c r="M126">
        <f>BV126*'Value Calculations'!$D$6</f>
        <v>0.25012986383872571</v>
      </c>
      <c r="N126">
        <f>BW126*'Value Calculations'!$D$7</f>
        <v>2.4607765575285985</v>
      </c>
      <c r="O126">
        <f>BX126*'Value Calculations'!$D$8</f>
        <v>2.1567436006961938</v>
      </c>
      <c r="P126">
        <f>BY126*'Value Calculations'!$D$9</f>
        <v>2.1411926247377844</v>
      </c>
      <c r="Q126">
        <f>BZ126*'Value Calculations'!$D$10</f>
        <v>4.0184812148382516</v>
      </c>
      <c r="R126">
        <f>CA126*'Value Calculations'!$D$11</f>
        <v>1.9814282960498748</v>
      </c>
      <c r="S126">
        <f>CB126*'Value Calculations'!$D$12</f>
        <v>6.5110619167153123</v>
      </c>
      <c r="T126">
        <f>CC126*'Value Calculations'!$D$13</f>
        <v>10.731052723204959</v>
      </c>
      <c r="V126">
        <f>CF126*'Value Calculations'!$D$3</f>
        <v>10.601121144276986</v>
      </c>
      <c r="W126">
        <f>CG126*'Value Calculations'!$D$4</f>
        <v>6.1866413768483488</v>
      </c>
      <c r="X126">
        <f>CH126*'Value Calculations'!$D$5</f>
        <v>11.94021472738147</v>
      </c>
      <c r="Y126">
        <f>CI126*'Value Calculations'!$D$6</f>
        <v>-1.6258441149517171</v>
      </c>
      <c r="Z126">
        <f>CJ126*'Value Calculations'!$D$7</f>
        <v>2.2850068034194129</v>
      </c>
      <c r="AA126">
        <f>CK126*'Value Calculations'!$D$8</f>
        <v>1.8691777872700346</v>
      </c>
      <c r="AB126">
        <f>CL126*'Value Calculations'!$D$9</f>
        <v>3.6526227127879851</v>
      </c>
      <c r="AC126">
        <f>CM126*'Value Calculations'!$D$10</f>
        <v>5.1144306370668655</v>
      </c>
      <c r="AD126">
        <f>CN126*'Value Calculations'!$D$11</f>
        <v>0</v>
      </c>
      <c r="AE126">
        <f>CO126*'Value Calculations'!$D$12</f>
        <v>6.5110619167153123</v>
      </c>
      <c r="AF126">
        <f>CP126*'Value Calculations'!$D$13</f>
        <v>13.138660705975303</v>
      </c>
      <c r="AH126">
        <f>CS126*'Value Calculations'!$D$3</f>
        <v>5.300560572138493</v>
      </c>
      <c r="AI126">
        <f>CT126*'Value Calculations'!$D$4</f>
        <v>6.1866413768483488</v>
      </c>
      <c r="AJ126">
        <f>CU126*'Value Calculations'!$D$5</f>
        <v>8.4908193616934895</v>
      </c>
      <c r="AK126">
        <f>CV126*'Value Calculations'!$D$6</f>
        <v>-1.8759739787904428</v>
      </c>
      <c r="AL126">
        <f>CW126*'Value Calculations'!$D$7</f>
        <v>2.1971219263648201</v>
      </c>
      <c r="AM126">
        <f>CX126*'Value Calculations'!$D$8</f>
        <v>1.4378290671307958</v>
      </c>
      <c r="AN126">
        <f>CY126*'Value Calculations'!$D$9</f>
        <v>1.1335725660376506</v>
      </c>
      <c r="AO126">
        <f>CZ126*'Value Calculations'!$D$10</f>
        <v>5.4797471111430704</v>
      </c>
      <c r="AP126">
        <f>DA126*'Value Calculations'!$D$11</f>
        <v>0</v>
      </c>
      <c r="AQ126">
        <f>DB126*'Value Calculations'!$D$12</f>
        <v>2.441648218768242</v>
      </c>
      <c r="AR126">
        <f>DC126*'Value Calculations'!$D$13</f>
        <v>7.0164575497878579</v>
      </c>
      <c r="AT126">
        <f>DF126*'Value Calculations'!$D$3</f>
        <v>8.1547085725207573</v>
      </c>
      <c r="AU126">
        <f>DG126*'Value Calculations'!$D$4</f>
        <v>6.8378667849376482</v>
      </c>
      <c r="AV126">
        <f>DH126*'Value Calculations'!$D$5</f>
        <v>10.878862307169783</v>
      </c>
      <c r="AW126">
        <f>DI126*'Value Calculations'!$D$6</f>
        <v>-1.2506493191936285</v>
      </c>
      <c r="AX126">
        <f>DJ126*'Value Calculations'!$D$7</f>
        <v>2.2850068034194129</v>
      </c>
      <c r="AY126">
        <f>DK126*'Value Calculations'!$D$8</f>
        <v>1.2221547070611765</v>
      </c>
      <c r="AZ126">
        <f>DL126*'Value Calculations'!$D$9</f>
        <v>2.3930976394128178</v>
      </c>
      <c r="BA126">
        <f>DM126*'Value Calculations'!$D$10</f>
        <v>4.3837976889144565</v>
      </c>
      <c r="BB126">
        <f>DN126*'Value Calculations'!$D$11</f>
        <v>0</v>
      </c>
      <c r="BC126">
        <f>DO126*'Value Calculations'!$D$12</f>
        <v>3.2555309583576562</v>
      </c>
      <c r="BD126">
        <f>DP126*'Value Calculations'!$D$13</f>
        <v>12.038039913851717</v>
      </c>
      <c r="BF126">
        <f>DS126*'Value Calculations'!$D$3</f>
        <v>7.7469731438947198</v>
      </c>
      <c r="BG126">
        <f>DT126*'Value Calculations'!$D$4</f>
        <v>9.1171557132501988</v>
      </c>
      <c r="BH126">
        <f>DU126*'Value Calculations'!$D$5</f>
        <v>12.470890937487313</v>
      </c>
      <c r="BI126">
        <f>DV126*'Value Calculations'!$D$6</f>
        <v>0.25012986383872571</v>
      </c>
      <c r="BJ126">
        <f>DW126*'Value Calculations'!$D$7</f>
        <v>2.9002009428015625</v>
      </c>
      <c r="BK126">
        <f>DX126*'Value Calculations'!$D$8</f>
        <v>1.2221547070611765</v>
      </c>
      <c r="BL126">
        <f>DY126*'Value Calculations'!$D$9</f>
        <v>2.3930976394128178</v>
      </c>
      <c r="BM126">
        <f>DZ126*'Value Calculations'!$D$10</f>
        <v>7.6716459556002992</v>
      </c>
      <c r="BN126">
        <f>EA126*'Value Calculations'!$D$11</f>
        <v>0</v>
      </c>
      <c r="BO126">
        <f>EB126*'Value Calculations'!$D$12</f>
        <v>1.6277654791788281</v>
      </c>
      <c r="BP126">
        <f>EC126*'Value Calculations'!$D$13</f>
        <v>13.27623830499075</v>
      </c>
      <c r="BR126">
        <f>IFERROR(VLOOKUP($B126,'Raw Stats'!$CM$3:$DC$884,3,FALSE),0)</f>
        <v>68</v>
      </c>
      <c r="BS126">
        <f>IFERROR(VLOOKUP($B126,'Raw Stats'!$CM$3:$DC$884,4,FALSE),0)</f>
        <v>27</v>
      </c>
      <c r="BT126">
        <f>IFERROR(VLOOKUP($B126,'Raw Stats'!$CM$3:$DC$884,5,FALSE),0)</f>
        <v>15</v>
      </c>
      <c r="BU126">
        <f>IFERROR(VLOOKUP($B126,'Raw Stats'!$CM$3:$DC$884,6,FALSE),0)</f>
        <v>42</v>
      </c>
      <c r="BV126">
        <f>IFERROR(VLOOKUP($B126,'Raw Stats'!$CM$3:$DC$884,7,FALSE),0)</f>
        <v>2</v>
      </c>
      <c r="BW126">
        <f>IFERROR(VLOOKUP($B126,'Raw Stats'!$CM$3:$DC$884,8,FALSE),0)</f>
        <v>28</v>
      </c>
      <c r="BX126">
        <f>IFERROR(VLOOKUP($B126,'Raw Stats'!$CM$3:$DC$884,9,FALSE),0)</f>
        <v>30</v>
      </c>
      <c r="BY126">
        <f>IFERROR(VLOOKUP($B126,'Raw Stats'!$CM$3:$DC$884,10,FALSE),0)</f>
        <v>17</v>
      </c>
      <c r="BZ126">
        <f>IFERROR(VLOOKUP($B126,'Raw Stats'!$CM$3:$DC$884,11,FALSE)+VLOOKUP($B126,'Raw Stats'!$CM$3:$DC$884,12,FALSE),0)</f>
        <v>11</v>
      </c>
      <c r="CA126">
        <f>IFERROR(VLOOKUP($B126,'Raw Stats'!$CM$3:$DC$884,13,FALSE)+VLOOKUP($B126,'Raw Stats'!$CM$3:$DC$884,14,FALSE),0)</f>
        <v>2</v>
      </c>
      <c r="CB126">
        <f>IFERROR(VLOOKUP($B126,'Raw Stats'!$CM$3:$DC$884,15,FALSE),0)</f>
        <v>8</v>
      </c>
      <c r="CC126">
        <f>IFERROR(VLOOKUP($B126,'Raw Stats'!$CM$3:$DC$884,16,FALSE),0)</f>
        <v>156</v>
      </c>
      <c r="CE126">
        <f>IFERROR(VLOOKUP($B126,'Raw Stats'!$BU$3:$CJ$528,3,FALSE),0)</f>
        <v>63</v>
      </c>
      <c r="CF126">
        <f>IFERROR(VLOOKUP($B126,'Raw Stats'!$BU$3:$CJ$528,4,FALSE),0)</f>
        <v>26</v>
      </c>
      <c r="CG126">
        <f>IFERROR(VLOOKUP($B126,'Raw Stats'!$BU$3:$CJ$5288,5,FALSE),0)</f>
        <v>19</v>
      </c>
      <c r="CH126">
        <f>IFERROR(VLOOKUP($B126,'Raw Stats'!$BU$3:$CJ$528,6,FALSE),0)</f>
        <v>45</v>
      </c>
      <c r="CI126">
        <f>IFERROR(VLOOKUP($B126,'Raw Stats'!$BU$3:$CJ$528,7,FALSE),0)</f>
        <v>-13</v>
      </c>
      <c r="CJ126">
        <f>IFERROR(VLOOKUP($B126,'Raw Stats'!$BU$3:$CJ$528,8,FALSE),0)</f>
        <v>26</v>
      </c>
      <c r="CK126">
        <f>IFERROR(VLOOKUP($B126,'Raw Stats'!$BU$3:$CJ$528,9,FALSE),0)</f>
        <v>26</v>
      </c>
      <c r="CL126">
        <f>IFERROR(VLOOKUP($B126,'Raw Stats'!$BU$3:$CJ$528,10,FALSE),0)</f>
        <v>29</v>
      </c>
      <c r="CM126">
        <f>IFERROR(VLOOKUP($B126,'Raw Stats'!$BU$3:$CJ$528,11,FALSE)+VLOOKUP($B126,'Raw Stats'!$BU$3:$CJ$528,12,FALSE),0)</f>
        <v>14</v>
      </c>
      <c r="CN126">
        <f>IFERROR(VLOOKUP($B126,'Raw Stats'!$BU$3:$CJ$528,13,FALSE)+VLOOKUP($B126,'Raw Stats'!$BU$3:$CJ$528,14,FALSE),0)</f>
        <v>0</v>
      </c>
      <c r="CO126">
        <f>IFERROR(VLOOKUP($B126,'Raw Stats'!$BU$3:$CJ$528,15,FALSE),0)</f>
        <v>8</v>
      </c>
      <c r="CP126">
        <f>IFERROR(VLOOKUP($B126,'Raw Stats'!$BU$3:$CJ$528,16,FALSE),0)</f>
        <v>191</v>
      </c>
      <c r="CR126">
        <f>IFERROR(VLOOKUP($B126,'Raw Stats'!$BC$3:$BR$528,3,FALSE),0)</f>
        <v>44</v>
      </c>
      <c r="CS126">
        <f>IFERROR(VLOOKUP($B126,'Raw Stats'!$BC$3:$BR$528,4,FALSE),0)</f>
        <v>13</v>
      </c>
      <c r="CT126">
        <f>IFERROR(VLOOKUP($B126,'Raw Stats'!$BC$3:$BR$5288,5,FALSE),0)</f>
        <v>19</v>
      </c>
      <c r="CU126">
        <f>IFERROR(VLOOKUP($B126,'Raw Stats'!$BC$3:$BR$52888,6,FALSE),0)</f>
        <v>32</v>
      </c>
      <c r="CV126">
        <f>IFERROR(VLOOKUP($B126,'Raw Stats'!$BC$3:$BR$5288,7,FALSE),0)</f>
        <v>-15</v>
      </c>
      <c r="CW126">
        <f>IFERROR(VLOOKUP($B126,'Raw Stats'!$BC$3:$BR$5288,8,FALSE),0)</f>
        <v>25</v>
      </c>
      <c r="CX126">
        <f>IFERROR(VLOOKUP($B126,'Raw Stats'!$BC$3:$BR$5288,9,FALSE),0)</f>
        <v>20</v>
      </c>
      <c r="CY126">
        <f>IFERROR(VLOOKUP($B126,'Raw Stats'!$BC$3:$BR$5288,10,FALSE),0)</f>
        <v>9</v>
      </c>
      <c r="CZ126">
        <f>IFERROR(VLOOKUP($B126,'Raw Stats'!$BC$3:$BR$5288,11,FALSE)+VLOOKUP($B126,'Raw Stats'!$BC$3:$BR$5288,12,FALSE),0)</f>
        <v>15</v>
      </c>
      <c r="DA126">
        <f>IFERROR(VLOOKUP($B126,'Raw Stats'!$BC$3:$BR$5288,13,FALSE)+VLOOKUP($B126,'Raw Stats'!$BC$3:$BR$5288,14,FALSE),0)</f>
        <v>0</v>
      </c>
      <c r="DB126">
        <f>IFERROR(VLOOKUP($B126,'Raw Stats'!$BC$3:$BR$5288,15,FALSE),0)</f>
        <v>3</v>
      </c>
      <c r="DC126">
        <f>IFERROR(VLOOKUP($B126,'Raw Stats'!$BC$3:$BR$5288,16,FALSE),0)</f>
        <v>102</v>
      </c>
      <c r="DE126">
        <f>IFERROR(VLOOKUP($B126,'Raw Stats'!$AK$3:$AZ$528,3,FALSE),0)</f>
        <v>66</v>
      </c>
      <c r="DF126">
        <f>IFERROR(VLOOKUP($B126,'Raw Stats'!$AK$3:$AZ$528,4,FALSE),0)</f>
        <v>20</v>
      </c>
      <c r="DG126">
        <f>IFERROR(VLOOKUP($B126,'Raw Stats'!$AK$3:$AZ$528,5,FALSE),0)</f>
        <v>21</v>
      </c>
      <c r="DH126">
        <f>IFERROR(VLOOKUP($B126,'Raw Stats'!$AK$3:$AZ$528,6,FALSE),0)</f>
        <v>41</v>
      </c>
      <c r="DI126">
        <f>IFERROR(VLOOKUP($B126,'Raw Stats'!$AK$3:$AZ$528,7,FALSE),0)</f>
        <v>-10</v>
      </c>
      <c r="DJ126">
        <f>IFERROR(VLOOKUP($B126,'Raw Stats'!$AK$3:$AZ$528,8,FALSE),0)</f>
        <v>26</v>
      </c>
      <c r="DK126">
        <f>IFERROR(VLOOKUP($B126,'Raw Stats'!$AK$3:$AZ$528,9,FALSE),0)</f>
        <v>17</v>
      </c>
      <c r="DL126">
        <f>IFERROR(VLOOKUP($B126,'Raw Stats'!$AK$3:$AZ$528,10,FALSE),0)</f>
        <v>19</v>
      </c>
      <c r="DM126">
        <f>IFERROR(VLOOKUP($B126,'Raw Stats'!$AK$3:$AZ$528,11,FALSE)+VLOOKUP($B126,'Raw Stats'!$AK$3:$AZ$528,12,FALSE),0)</f>
        <v>12</v>
      </c>
      <c r="DN126">
        <f>IFERROR(VLOOKUP($B126,'Raw Stats'!$AK$3:$AZ$528,13,FALSE)+VLOOKUP($B126,'Raw Stats'!$AK$3:$AZ$528,14,FALSE),0)</f>
        <v>0</v>
      </c>
      <c r="DO126">
        <f>IFERROR(VLOOKUP($B126,'Raw Stats'!$AK$3:$AZ$528,15,FALSE),0)</f>
        <v>4</v>
      </c>
      <c r="DP126">
        <f>IFERROR(VLOOKUP($B126,'Raw Stats'!$AK$3:$AZ$528,16,FALSE),0)</f>
        <v>175</v>
      </c>
      <c r="DR126">
        <f>IFERROR(VLOOKUP($B126,'Raw Stats'!$S$3:$AH$528,3,FALSE),0)</f>
        <v>67</v>
      </c>
      <c r="DS126">
        <f>IFERROR(VLOOKUP($B126,'Raw Stats'!$S$3:$AH$528,4,FALSE),0)</f>
        <v>19</v>
      </c>
      <c r="DT126">
        <f>IFERROR(VLOOKUP($B126,'Raw Stats'!$S$3:$AH$528,5,FALSE),0)</f>
        <v>28</v>
      </c>
      <c r="DU126">
        <f>IFERROR(VLOOKUP($B126,'Raw Stats'!$S$3:$AH$528,6,FALSE),0)</f>
        <v>47</v>
      </c>
      <c r="DV126">
        <f>IFERROR(VLOOKUP($B126,'Raw Stats'!$S$3:$AH$528,7,FALSE),0)</f>
        <v>2</v>
      </c>
      <c r="DW126">
        <f>IFERROR(VLOOKUP($B126,'Raw Stats'!$S$3:$AH$528,8,FALSE),0)</f>
        <v>33</v>
      </c>
      <c r="DX126">
        <f>IFERROR(VLOOKUP($B126,'Raw Stats'!$S$3:$AH$528,9,FALSE),0)</f>
        <v>17</v>
      </c>
      <c r="DY126">
        <f>IFERROR(VLOOKUP($B126,'Raw Stats'!$S$3:$AH$528,10,FALSE),0)</f>
        <v>19</v>
      </c>
      <c r="DZ126">
        <f>IFERROR(VLOOKUP($B126,'Raw Stats'!$S$3:$AH$528,11,FALSE)+VLOOKUP($B126,'Raw Stats'!$S$3:$AH$528,12,FALSE),0)</f>
        <v>21</v>
      </c>
      <c r="EA126">
        <f>IFERROR(VLOOKUP($B126,'Raw Stats'!$S$3:$AH$528,13,FALSE)+VLOOKUP($B126,'Raw Stats'!$S$3:$AH$528,14,FALSE),0)</f>
        <v>0</v>
      </c>
      <c r="EB126">
        <f>IFERROR(VLOOKUP($B126,'Raw Stats'!$S$3:$AH$528,15,FALSE),0)</f>
        <v>2</v>
      </c>
      <c r="EC126">
        <f>IFERROR(VLOOKUP($B126,'Raw Stats'!$S$3:$AH$528,16,FALSE),0)</f>
        <v>193</v>
      </c>
    </row>
    <row r="127" spans="1:133" x14ac:dyDescent="0.2">
      <c r="A127">
        <f>IFERROR(VLOOKUP(B127,Sheet2!$W$1:$X$300,2,FALSE),301)</f>
        <v>173</v>
      </c>
      <c r="B127" t="s">
        <v>72</v>
      </c>
      <c r="C127">
        <f t="shared" si="5"/>
        <v>0.83863276567901457</v>
      </c>
      <c r="D127">
        <f t="shared" si="6"/>
        <v>0.99050184795910401</v>
      </c>
      <c r="E127">
        <f t="shared" si="7"/>
        <v>0.93142586944360839</v>
      </c>
      <c r="F127">
        <f t="shared" si="8"/>
        <v>0</v>
      </c>
      <c r="G127">
        <f t="shared" si="9"/>
        <v>0.74372245708391016</v>
      </c>
      <c r="H127">
        <v>0.9</v>
      </c>
      <c r="J127">
        <f>BS127*'Value Calculations'!$D$3</f>
        <v>6.1160314293905689</v>
      </c>
      <c r="K127">
        <f>BT127*'Value Calculations'!$D$4</f>
        <v>11.070831937518097</v>
      </c>
      <c r="L127">
        <f>BU127*'Value Calculations'!$D$5</f>
        <v>13.001567147593155</v>
      </c>
      <c r="M127">
        <f>BV127*'Value Calculations'!$D$6</f>
        <v>2.1261038426291687</v>
      </c>
      <c r="N127">
        <f>BW127*'Value Calculations'!$D$7</f>
        <v>3.9548194674566761</v>
      </c>
      <c r="O127">
        <f>BX127*'Value Calculations'!$D$8</f>
        <v>8.626974402784775</v>
      </c>
      <c r="P127">
        <f>BY127*'Value Calculations'!$D$9</f>
        <v>5.2900053081757026</v>
      </c>
      <c r="Q127">
        <f>BZ127*'Value Calculations'!$D$10</f>
        <v>2.1918988444572283</v>
      </c>
      <c r="R127">
        <f>CA127*'Value Calculations'!$D$11</f>
        <v>0</v>
      </c>
      <c r="S127">
        <f>CB127*'Value Calculations'!$D$12</f>
        <v>2.441648218768242</v>
      </c>
      <c r="T127">
        <f>CC127*'Value Calculations'!$D$13</f>
        <v>10.59347512418951</v>
      </c>
      <c r="V127">
        <f>CF127*'Value Calculations'!$D$3</f>
        <v>7.7469731438947198</v>
      </c>
      <c r="W127">
        <f>CG127*'Value Calculations'!$D$4</f>
        <v>13.024508161785997</v>
      </c>
      <c r="X127">
        <f>CH127*'Value Calculations'!$D$5</f>
        <v>15.654948198122371</v>
      </c>
      <c r="Y127">
        <f>CI127*'Value Calculations'!$D$6</f>
        <v>1.3757142511129914</v>
      </c>
      <c r="Z127">
        <f>CJ127*'Value Calculations'!$D$7</f>
        <v>2.8123160657469697</v>
      </c>
      <c r="AA127">
        <f>CK127*'Value Calculations'!$D$8</f>
        <v>8.3394085893586158</v>
      </c>
      <c r="AB127">
        <f>CL127*'Value Calculations'!$D$9</f>
        <v>5.1640528008381859</v>
      </c>
      <c r="AC127">
        <f>CM127*'Value Calculations'!$D$10</f>
        <v>6.2103800592954803</v>
      </c>
      <c r="AD127">
        <f>CN127*'Value Calculations'!$D$11</f>
        <v>0.9907141480249374</v>
      </c>
      <c r="AE127">
        <f>CO127*'Value Calculations'!$D$12</f>
        <v>3.2555309583576562</v>
      </c>
      <c r="AF127">
        <f>CP127*'Value Calculations'!$D$13</f>
        <v>11.694095916313096</v>
      </c>
      <c r="AH127">
        <f>CS127*'Value Calculations'!$D$3</f>
        <v>1.2232062858781136</v>
      </c>
      <c r="AI127">
        <f>CT127*'Value Calculations'!$D$4</f>
        <v>1.6280635202232496</v>
      </c>
      <c r="AJ127">
        <f>CU127*'Value Calculations'!$D$5</f>
        <v>2.1227048404233724</v>
      </c>
      <c r="AK127">
        <f>CV127*'Value Calculations'!$D$6</f>
        <v>1.2506493191936285</v>
      </c>
      <c r="AL127">
        <f>CW127*'Value Calculations'!$D$7</f>
        <v>0.70307901643674242</v>
      </c>
      <c r="AM127">
        <f>CX127*'Value Calculations'!$D$8</f>
        <v>1.9410692406265744</v>
      </c>
      <c r="AN127">
        <f>CY127*'Value Calculations'!$D$9</f>
        <v>1.8892876100627509</v>
      </c>
      <c r="AO127">
        <f>CZ127*'Value Calculations'!$D$10</f>
        <v>0.36531647407620471</v>
      </c>
      <c r="AP127">
        <f>DA127*'Value Calculations'!$D$11</f>
        <v>0.9907141480249374</v>
      </c>
      <c r="AQ127">
        <f>DB127*'Value Calculations'!$D$12</f>
        <v>0</v>
      </c>
      <c r="AR127">
        <f>DC127*'Value Calculations'!$D$13</f>
        <v>1.8572975867085506</v>
      </c>
      <c r="AT127">
        <f>DF127*'Value Calculations'!$D$3</f>
        <v>0</v>
      </c>
      <c r="AU127">
        <f>DG127*'Value Calculations'!$D$4</f>
        <v>0</v>
      </c>
      <c r="AV127">
        <f>DH127*'Value Calculations'!$D$5</f>
        <v>0</v>
      </c>
      <c r="AW127">
        <f>DI127*'Value Calculations'!$D$6</f>
        <v>0</v>
      </c>
      <c r="AX127">
        <f>DJ127*'Value Calculations'!$D$7</f>
        <v>0</v>
      </c>
      <c r="AY127">
        <f>DK127*'Value Calculations'!$D$8</f>
        <v>0</v>
      </c>
      <c r="AZ127">
        <f>DL127*'Value Calculations'!$D$9</f>
        <v>0</v>
      </c>
      <c r="BA127">
        <f>DM127*'Value Calculations'!$D$10</f>
        <v>0</v>
      </c>
      <c r="BB127">
        <f>DN127*'Value Calculations'!$D$11</f>
        <v>0</v>
      </c>
      <c r="BC127">
        <f>DO127*'Value Calculations'!$D$12</f>
        <v>0</v>
      </c>
      <c r="BD127">
        <f>DP127*'Value Calculations'!$D$13</f>
        <v>0</v>
      </c>
      <c r="BF127">
        <f>DS127*'Value Calculations'!$D$3</f>
        <v>2.4464125717562273</v>
      </c>
      <c r="BG127">
        <f>DT127*'Value Calculations'!$D$4</f>
        <v>5.5354159687590485</v>
      </c>
      <c r="BH127">
        <f>DU127*'Value Calculations'!$D$5</f>
        <v>6.1027764162171954</v>
      </c>
      <c r="BI127">
        <f>DV127*'Value Calculations'!$D$6</f>
        <v>0.37519479575808856</v>
      </c>
      <c r="BJ127">
        <f>DW127*'Value Calculations'!$D$7</f>
        <v>0.35153950821837121</v>
      </c>
      <c r="BK127">
        <f>DX127*'Value Calculations'!$D$8</f>
        <v>4.0259213879662283</v>
      </c>
      <c r="BL127">
        <f>DY127*'Value Calculations'!$D$9</f>
        <v>2.3930976394128178</v>
      </c>
      <c r="BM127">
        <f>DZ127*'Value Calculations'!$D$10</f>
        <v>3.2878482666858426</v>
      </c>
      <c r="BN127">
        <f>EA127*'Value Calculations'!$D$11</f>
        <v>0</v>
      </c>
      <c r="BO127">
        <f>EB127*'Value Calculations'!$D$12</f>
        <v>1.6277654791788281</v>
      </c>
      <c r="BP127">
        <f>EC127*'Value Calculations'!$D$13</f>
        <v>5.0903711635715831</v>
      </c>
      <c r="BR127">
        <f>IFERROR(VLOOKUP($B127,'Raw Stats'!$CM$3:$DC$884,3,FALSE),0)</f>
        <v>78</v>
      </c>
      <c r="BS127">
        <f>IFERROR(VLOOKUP($B127,'Raw Stats'!$CM$3:$DC$884,4,FALSE),0)</f>
        <v>15</v>
      </c>
      <c r="BT127">
        <f>IFERROR(VLOOKUP($B127,'Raw Stats'!$CM$3:$DC$884,5,FALSE),0)</f>
        <v>34</v>
      </c>
      <c r="BU127">
        <f>IFERROR(VLOOKUP($B127,'Raw Stats'!$CM$3:$DC$884,6,FALSE),0)</f>
        <v>49</v>
      </c>
      <c r="BV127">
        <f>IFERROR(VLOOKUP($B127,'Raw Stats'!$CM$3:$DC$884,7,FALSE),0)</f>
        <v>17</v>
      </c>
      <c r="BW127">
        <f>IFERROR(VLOOKUP($B127,'Raw Stats'!$CM$3:$DC$884,8,FALSE),0)</f>
        <v>45</v>
      </c>
      <c r="BX127">
        <f>IFERROR(VLOOKUP($B127,'Raw Stats'!$CM$3:$DC$884,9,FALSE),0)</f>
        <v>120</v>
      </c>
      <c r="BY127">
        <f>IFERROR(VLOOKUP($B127,'Raw Stats'!$CM$3:$DC$884,10,FALSE),0)</f>
        <v>42</v>
      </c>
      <c r="BZ127">
        <f>IFERROR(VLOOKUP($B127,'Raw Stats'!$CM$3:$DC$884,11,FALSE)+VLOOKUP($B127,'Raw Stats'!$CM$3:$DC$884,12,FALSE),0)</f>
        <v>6</v>
      </c>
      <c r="CA127">
        <f>IFERROR(VLOOKUP($B127,'Raw Stats'!$CM$3:$DC$884,13,FALSE)+VLOOKUP($B127,'Raw Stats'!$CM$3:$DC$884,14,FALSE),0)</f>
        <v>0</v>
      </c>
      <c r="CB127">
        <f>IFERROR(VLOOKUP($B127,'Raw Stats'!$CM$3:$DC$884,15,FALSE),0)</f>
        <v>3</v>
      </c>
      <c r="CC127">
        <f>IFERROR(VLOOKUP($B127,'Raw Stats'!$CM$3:$DC$884,16,FALSE),0)</f>
        <v>154</v>
      </c>
      <c r="CE127">
        <f>IFERROR(VLOOKUP($B127,'Raw Stats'!$BU$3:$CJ$528,3,FALSE),0)</f>
        <v>77</v>
      </c>
      <c r="CF127">
        <f>IFERROR(VLOOKUP($B127,'Raw Stats'!$BU$3:$CJ$528,4,FALSE),0)</f>
        <v>19</v>
      </c>
      <c r="CG127">
        <f>IFERROR(VLOOKUP($B127,'Raw Stats'!$BU$3:$CJ$5288,5,FALSE),0)</f>
        <v>40</v>
      </c>
      <c r="CH127">
        <f>IFERROR(VLOOKUP($B127,'Raw Stats'!$BU$3:$CJ$528,6,FALSE),0)</f>
        <v>59</v>
      </c>
      <c r="CI127">
        <f>IFERROR(VLOOKUP($B127,'Raw Stats'!$BU$3:$CJ$528,7,FALSE),0)</f>
        <v>11</v>
      </c>
      <c r="CJ127">
        <f>IFERROR(VLOOKUP($B127,'Raw Stats'!$BU$3:$CJ$528,8,FALSE),0)</f>
        <v>32</v>
      </c>
      <c r="CK127">
        <f>IFERROR(VLOOKUP($B127,'Raw Stats'!$BU$3:$CJ$528,9,FALSE),0)</f>
        <v>116</v>
      </c>
      <c r="CL127">
        <f>IFERROR(VLOOKUP($B127,'Raw Stats'!$BU$3:$CJ$528,10,FALSE),0)</f>
        <v>41</v>
      </c>
      <c r="CM127">
        <f>IFERROR(VLOOKUP($B127,'Raw Stats'!$BU$3:$CJ$528,11,FALSE)+VLOOKUP($B127,'Raw Stats'!$BU$3:$CJ$528,12,FALSE),0)</f>
        <v>17</v>
      </c>
      <c r="CN127">
        <f>IFERROR(VLOOKUP($B127,'Raw Stats'!$BU$3:$CJ$528,13,FALSE)+VLOOKUP($B127,'Raw Stats'!$BU$3:$CJ$528,14,FALSE),0)</f>
        <v>1</v>
      </c>
      <c r="CO127">
        <f>IFERROR(VLOOKUP($B127,'Raw Stats'!$BU$3:$CJ$528,15,FALSE),0)</f>
        <v>4</v>
      </c>
      <c r="CP127">
        <f>IFERROR(VLOOKUP($B127,'Raw Stats'!$BU$3:$CJ$528,16,FALSE),0)</f>
        <v>170</v>
      </c>
      <c r="CR127">
        <f>IFERROR(VLOOKUP($B127,'Raw Stats'!$BC$3:$BR$528,3,FALSE),0)</f>
        <v>15</v>
      </c>
      <c r="CS127">
        <f>IFERROR(VLOOKUP($B127,'Raw Stats'!$BC$3:$BR$528,4,FALSE),0)</f>
        <v>3</v>
      </c>
      <c r="CT127">
        <f>IFERROR(VLOOKUP($B127,'Raw Stats'!$BC$3:$BR$5288,5,FALSE),0)</f>
        <v>5</v>
      </c>
      <c r="CU127">
        <f>IFERROR(VLOOKUP($B127,'Raw Stats'!$BC$3:$BR$52888,6,FALSE),0)</f>
        <v>8</v>
      </c>
      <c r="CV127">
        <f>IFERROR(VLOOKUP($B127,'Raw Stats'!$BC$3:$BR$5288,7,FALSE),0)</f>
        <v>10</v>
      </c>
      <c r="CW127">
        <f>IFERROR(VLOOKUP($B127,'Raw Stats'!$BC$3:$BR$5288,8,FALSE),0)</f>
        <v>8</v>
      </c>
      <c r="CX127">
        <f>IFERROR(VLOOKUP($B127,'Raw Stats'!$BC$3:$BR$5288,9,FALSE),0)</f>
        <v>27</v>
      </c>
      <c r="CY127">
        <f>IFERROR(VLOOKUP($B127,'Raw Stats'!$BC$3:$BR$5288,10,FALSE),0)</f>
        <v>15</v>
      </c>
      <c r="CZ127">
        <f>IFERROR(VLOOKUP($B127,'Raw Stats'!$BC$3:$BR$5288,11,FALSE)+VLOOKUP($B127,'Raw Stats'!$BC$3:$BR$5288,12,FALSE),0)</f>
        <v>1</v>
      </c>
      <c r="DA127">
        <f>IFERROR(VLOOKUP($B127,'Raw Stats'!$BC$3:$BR$5288,13,FALSE)+VLOOKUP($B127,'Raw Stats'!$BC$3:$BR$5288,14,FALSE),0)</f>
        <v>1</v>
      </c>
      <c r="DB127">
        <f>IFERROR(VLOOKUP($B127,'Raw Stats'!$BC$3:$BR$5288,15,FALSE),0)</f>
        <v>0</v>
      </c>
      <c r="DC127">
        <f>IFERROR(VLOOKUP($B127,'Raw Stats'!$BC$3:$BR$5288,16,FALSE),0)</f>
        <v>27</v>
      </c>
      <c r="DE127">
        <f>IFERROR(VLOOKUP($B127,'Raw Stats'!$AK$3:$AZ$528,3,FALSE),0)</f>
        <v>0</v>
      </c>
      <c r="DF127">
        <f>IFERROR(VLOOKUP($B127,'Raw Stats'!$AK$3:$AZ$528,4,FALSE),0)</f>
        <v>0</v>
      </c>
      <c r="DG127">
        <f>IFERROR(VLOOKUP($B127,'Raw Stats'!$AK$3:$AZ$528,5,FALSE),0)</f>
        <v>0</v>
      </c>
      <c r="DH127">
        <f>IFERROR(VLOOKUP($B127,'Raw Stats'!$AK$3:$AZ$528,6,FALSE),0)</f>
        <v>0</v>
      </c>
      <c r="DI127">
        <f>IFERROR(VLOOKUP($B127,'Raw Stats'!$AK$3:$AZ$528,7,FALSE),0)</f>
        <v>0</v>
      </c>
      <c r="DJ127">
        <f>IFERROR(VLOOKUP($B127,'Raw Stats'!$AK$3:$AZ$528,8,FALSE),0)</f>
        <v>0</v>
      </c>
      <c r="DK127">
        <f>IFERROR(VLOOKUP($B127,'Raw Stats'!$AK$3:$AZ$528,9,FALSE),0)</f>
        <v>0</v>
      </c>
      <c r="DL127">
        <f>IFERROR(VLOOKUP($B127,'Raw Stats'!$AK$3:$AZ$528,10,FALSE),0)</f>
        <v>0</v>
      </c>
      <c r="DM127">
        <f>IFERROR(VLOOKUP($B127,'Raw Stats'!$AK$3:$AZ$528,11,FALSE)+VLOOKUP($B127,'Raw Stats'!$AK$3:$AZ$528,12,FALSE),0)</f>
        <v>0</v>
      </c>
      <c r="DN127">
        <f>IFERROR(VLOOKUP($B127,'Raw Stats'!$AK$3:$AZ$528,13,FALSE)+VLOOKUP($B127,'Raw Stats'!$AK$3:$AZ$528,14,FALSE),0)</f>
        <v>0</v>
      </c>
      <c r="DO127">
        <f>IFERROR(VLOOKUP($B127,'Raw Stats'!$AK$3:$AZ$528,15,FALSE),0)</f>
        <v>0</v>
      </c>
      <c r="DP127">
        <f>IFERROR(VLOOKUP($B127,'Raw Stats'!$AK$3:$AZ$528,16,FALSE),0)</f>
        <v>0</v>
      </c>
      <c r="DR127">
        <f>IFERROR(VLOOKUP($B127,'Raw Stats'!$S$3:$AH$528,3,FALSE),0)</f>
        <v>42</v>
      </c>
      <c r="DS127">
        <f>IFERROR(VLOOKUP($B127,'Raw Stats'!$S$3:$AH$528,4,FALSE),0)</f>
        <v>6</v>
      </c>
      <c r="DT127">
        <f>IFERROR(VLOOKUP($B127,'Raw Stats'!$S$3:$AH$528,5,FALSE),0)</f>
        <v>17</v>
      </c>
      <c r="DU127">
        <f>IFERROR(VLOOKUP($B127,'Raw Stats'!$S$3:$AH$528,6,FALSE),0)</f>
        <v>23</v>
      </c>
      <c r="DV127">
        <f>IFERROR(VLOOKUP($B127,'Raw Stats'!$S$3:$AH$528,7,FALSE),0)</f>
        <v>3</v>
      </c>
      <c r="DW127">
        <f>IFERROR(VLOOKUP($B127,'Raw Stats'!$S$3:$AH$528,8,FALSE),0)</f>
        <v>4</v>
      </c>
      <c r="DX127">
        <f>IFERROR(VLOOKUP($B127,'Raw Stats'!$S$3:$AH$528,9,FALSE),0)</f>
        <v>56</v>
      </c>
      <c r="DY127">
        <f>IFERROR(VLOOKUP($B127,'Raw Stats'!$S$3:$AH$528,10,FALSE),0)</f>
        <v>19</v>
      </c>
      <c r="DZ127">
        <f>IFERROR(VLOOKUP($B127,'Raw Stats'!$S$3:$AH$528,11,FALSE)+VLOOKUP($B127,'Raw Stats'!$S$3:$AH$528,12,FALSE),0)</f>
        <v>9</v>
      </c>
      <c r="EA127">
        <f>IFERROR(VLOOKUP($B127,'Raw Stats'!$S$3:$AH$528,13,FALSE)+VLOOKUP($B127,'Raw Stats'!$S$3:$AH$528,14,FALSE),0)</f>
        <v>0</v>
      </c>
      <c r="EB127">
        <f>IFERROR(VLOOKUP($B127,'Raw Stats'!$S$3:$AH$528,15,FALSE),0)</f>
        <v>2</v>
      </c>
      <c r="EC127">
        <f>IFERROR(VLOOKUP($B127,'Raw Stats'!$S$3:$AH$528,16,FALSE),0)</f>
        <v>74</v>
      </c>
    </row>
    <row r="128" spans="1:133" x14ac:dyDescent="0.2">
      <c r="A128">
        <f>IFERROR(VLOOKUP(B128,Sheet2!$W$1:$X$300,2,FALSE),301)</f>
        <v>157</v>
      </c>
      <c r="B128" t="s">
        <v>74</v>
      </c>
      <c r="C128">
        <f t="shared" si="5"/>
        <v>0.77741620361524033</v>
      </c>
      <c r="D128">
        <f t="shared" si="6"/>
        <v>0.97309904956854387</v>
      </c>
      <c r="E128">
        <f t="shared" si="7"/>
        <v>0.97659687361116865</v>
      </c>
      <c r="F128">
        <f t="shared" si="8"/>
        <v>1.0499114773291527</v>
      </c>
      <c r="G128">
        <f t="shared" si="9"/>
        <v>1.0664691526624663</v>
      </c>
      <c r="H128">
        <v>0.9</v>
      </c>
      <c r="J128">
        <f>BS128*'Value Calculations'!$D$3</f>
        <v>5.7082960007645305</v>
      </c>
      <c r="K128">
        <f>BT128*'Value Calculations'!$D$4</f>
        <v>11.070831937518097</v>
      </c>
      <c r="L128">
        <f>BU128*'Value Calculations'!$D$5</f>
        <v>12.736229042540234</v>
      </c>
      <c r="M128">
        <f>BV128*'Value Calculations'!$D$6</f>
        <v>0.25012986383872571</v>
      </c>
      <c r="N128">
        <f>BW128*'Value Calculations'!$D$7</f>
        <v>3.3396253280745265</v>
      </c>
      <c r="O128">
        <f>BX128*'Value Calculations'!$D$8</f>
        <v>2.8756581342615917</v>
      </c>
      <c r="P128">
        <f>BY128*'Value Calculations'!$D$9</f>
        <v>5.1640528008381859</v>
      </c>
      <c r="Q128">
        <f>BZ128*'Value Calculations'!$D$10</f>
        <v>5.4797471111430704</v>
      </c>
      <c r="R128">
        <f>CA128*'Value Calculations'!$D$11</f>
        <v>0</v>
      </c>
      <c r="S128">
        <f>CB128*'Value Calculations'!$D$12</f>
        <v>3.2555309583576562</v>
      </c>
      <c r="T128">
        <f>CC128*'Value Calculations'!$D$13</f>
        <v>12.313195111882614</v>
      </c>
      <c r="V128">
        <f>CF128*'Value Calculations'!$D$3</f>
        <v>4.4850897148864171</v>
      </c>
      <c r="W128">
        <f>CG128*'Value Calculations'!$D$4</f>
        <v>14.001346273919946</v>
      </c>
      <c r="X128">
        <f>CH128*'Value Calculations'!$D$5</f>
        <v>14.328257672857763</v>
      </c>
      <c r="Y128">
        <f>CI128*'Value Calculations'!$D$6</f>
        <v>0</v>
      </c>
      <c r="Z128">
        <f>CJ128*'Value Calculations'!$D$7</f>
        <v>2.1092370493102273</v>
      </c>
      <c r="AA128">
        <f>CK128*'Value Calculations'!$D$8</f>
        <v>2.3724179607658131</v>
      </c>
      <c r="AB128">
        <f>CL128*'Value Calculations'!$D$9</f>
        <v>4.0304802348005353</v>
      </c>
      <c r="AC128">
        <f>CM128*'Value Calculations'!$D$10</f>
        <v>6.5756965333716852</v>
      </c>
      <c r="AD128">
        <f>CN128*'Value Calculations'!$D$11</f>
        <v>1.9814282960498748</v>
      </c>
      <c r="AE128">
        <f>CO128*'Value Calculations'!$D$12</f>
        <v>3.2555309583576562</v>
      </c>
      <c r="AF128">
        <f>CP128*'Value Calculations'!$D$13</f>
        <v>10.111953527635443</v>
      </c>
      <c r="AH128">
        <f>CS128*'Value Calculations'!$D$3</f>
        <v>4.4850897148864171</v>
      </c>
      <c r="AI128">
        <f>CT128*'Value Calculations'!$D$4</f>
        <v>8.4659303051608976</v>
      </c>
      <c r="AJ128">
        <f>CU128*'Value Calculations'!$D$5</f>
        <v>9.8175098869580975</v>
      </c>
      <c r="AK128">
        <f>CV128*'Value Calculations'!$D$6</f>
        <v>0.25012986383872571</v>
      </c>
      <c r="AL128">
        <f>CW128*'Value Calculations'!$D$7</f>
        <v>2.2850068034194129</v>
      </c>
      <c r="AM128">
        <f>CX128*'Value Calculations'!$D$8</f>
        <v>3.3788983077573702</v>
      </c>
      <c r="AN128">
        <f>CY128*'Value Calculations'!$D$9</f>
        <v>2.2671451320753011</v>
      </c>
      <c r="AO128">
        <f>CZ128*'Value Calculations'!$D$10</f>
        <v>4.7491141629906615</v>
      </c>
      <c r="AP128">
        <f>DA128*'Value Calculations'!$D$11</f>
        <v>0</v>
      </c>
      <c r="AQ128">
        <f>DB128*'Value Calculations'!$D$12</f>
        <v>2.441648218768242</v>
      </c>
      <c r="AR128">
        <f>DC128*'Value Calculations'!$D$13</f>
        <v>8.7361775374809607</v>
      </c>
      <c r="AT128">
        <f>DF128*'Value Calculations'!$D$3</f>
        <v>4.8928251435124546</v>
      </c>
      <c r="AU128">
        <f>DG128*'Value Calculations'!$D$4</f>
        <v>10.419606529428798</v>
      </c>
      <c r="AV128">
        <f>DH128*'Value Calculations'!$D$5</f>
        <v>11.674876622328547</v>
      </c>
      <c r="AW128">
        <f>DI128*'Value Calculations'!$D$6</f>
        <v>1.2506493191936285</v>
      </c>
      <c r="AX128">
        <f>DJ128*'Value Calculations'!$D$7</f>
        <v>2.4607765575285985</v>
      </c>
      <c r="AY128">
        <f>DK128*'Value Calculations'!$D$8</f>
        <v>4.4572701081054671</v>
      </c>
      <c r="AZ128">
        <f>DL128*'Value Calculations'!$D$9</f>
        <v>2.6450026540878513</v>
      </c>
      <c r="BA128">
        <f>DM128*'Value Calculations'!$D$10</f>
        <v>5.4797471111430704</v>
      </c>
      <c r="BB128">
        <f>DN128*'Value Calculations'!$D$11</f>
        <v>3.9628565920997496</v>
      </c>
      <c r="BC128">
        <f>DO128*'Value Calculations'!$D$12</f>
        <v>1.6277654791788281</v>
      </c>
      <c r="BD128">
        <f>DP128*'Value Calculations'!$D$13</f>
        <v>8.873755136496408</v>
      </c>
      <c r="BF128">
        <f>DS128*'Value Calculations'!$D$3</f>
        <v>6.9315022866426439</v>
      </c>
      <c r="BG128">
        <f>DT128*'Value Calculations'!$D$4</f>
        <v>14.652571682009247</v>
      </c>
      <c r="BH128">
        <f>DU128*'Value Calculations'!$D$5</f>
        <v>16.450962513281137</v>
      </c>
      <c r="BI128">
        <f>DV128*'Value Calculations'!$D$6</f>
        <v>0.50025972767745142</v>
      </c>
      <c r="BJ128">
        <f>DW128*'Value Calculations'!$D$7</f>
        <v>4.3942438527296401</v>
      </c>
      <c r="BK128">
        <f>DX128*'Value Calculations'!$D$8</f>
        <v>4.5291615614620069</v>
      </c>
      <c r="BL128">
        <f>DY128*'Value Calculations'!$D$9</f>
        <v>3.6526227127879851</v>
      </c>
      <c r="BM128">
        <f>DZ128*'Value Calculations'!$D$10</f>
        <v>8.0369624296765032</v>
      </c>
      <c r="BN128">
        <f>EA128*'Value Calculations'!$D$11</f>
        <v>0.9907141480249374</v>
      </c>
      <c r="BO128">
        <f>EB128*'Value Calculations'!$D$12</f>
        <v>2.441648218768242</v>
      </c>
      <c r="BP128">
        <f>EC128*'Value Calculations'!$D$13</f>
        <v>13.138660705975303</v>
      </c>
      <c r="BR128">
        <f>IFERROR(VLOOKUP($B128,'Raw Stats'!$CM$3:$DC$884,3,FALSE),0)</f>
        <v>80</v>
      </c>
      <c r="BS128">
        <f>IFERROR(VLOOKUP($B128,'Raw Stats'!$CM$3:$DC$884,4,FALSE),0)</f>
        <v>14</v>
      </c>
      <c r="BT128">
        <f>IFERROR(VLOOKUP($B128,'Raw Stats'!$CM$3:$DC$884,5,FALSE),0)</f>
        <v>34</v>
      </c>
      <c r="BU128">
        <f>IFERROR(VLOOKUP($B128,'Raw Stats'!$CM$3:$DC$884,6,FALSE),0)</f>
        <v>48</v>
      </c>
      <c r="BV128">
        <f>IFERROR(VLOOKUP($B128,'Raw Stats'!$CM$3:$DC$884,7,FALSE),0)</f>
        <v>2</v>
      </c>
      <c r="BW128">
        <f>IFERROR(VLOOKUP($B128,'Raw Stats'!$CM$3:$DC$884,8,FALSE),0)</f>
        <v>38</v>
      </c>
      <c r="BX128">
        <f>IFERROR(VLOOKUP($B128,'Raw Stats'!$CM$3:$DC$884,9,FALSE),0)</f>
        <v>40</v>
      </c>
      <c r="BY128">
        <f>IFERROR(VLOOKUP($B128,'Raw Stats'!$CM$3:$DC$884,10,FALSE),0)</f>
        <v>41</v>
      </c>
      <c r="BZ128">
        <f>IFERROR(VLOOKUP($B128,'Raw Stats'!$CM$3:$DC$884,11,FALSE)+VLOOKUP($B128,'Raw Stats'!$CM$3:$DC$884,12,FALSE),0)</f>
        <v>15</v>
      </c>
      <c r="CA128">
        <f>IFERROR(VLOOKUP($B128,'Raw Stats'!$CM$3:$DC$884,13,FALSE)+VLOOKUP($B128,'Raw Stats'!$CM$3:$DC$884,14,FALSE),0)</f>
        <v>0</v>
      </c>
      <c r="CB128">
        <f>IFERROR(VLOOKUP($B128,'Raw Stats'!$CM$3:$DC$884,15,FALSE),0)</f>
        <v>4</v>
      </c>
      <c r="CC128">
        <f>IFERROR(VLOOKUP($B128,'Raw Stats'!$CM$3:$DC$884,16,FALSE),0)</f>
        <v>179</v>
      </c>
      <c r="CE128">
        <f>IFERROR(VLOOKUP($B128,'Raw Stats'!$BU$3:$CJ$528,3,FALSE),0)</f>
        <v>65</v>
      </c>
      <c r="CF128">
        <f>IFERROR(VLOOKUP($B128,'Raw Stats'!$BU$3:$CJ$528,4,FALSE),0)</f>
        <v>11</v>
      </c>
      <c r="CG128">
        <f>IFERROR(VLOOKUP($B128,'Raw Stats'!$BU$3:$CJ$5288,5,FALSE),0)</f>
        <v>43</v>
      </c>
      <c r="CH128">
        <f>IFERROR(VLOOKUP($B128,'Raw Stats'!$BU$3:$CJ$528,6,FALSE),0)</f>
        <v>54</v>
      </c>
      <c r="CI128">
        <f>IFERROR(VLOOKUP($B128,'Raw Stats'!$BU$3:$CJ$528,7,FALSE),0)</f>
        <v>0</v>
      </c>
      <c r="CJ128">
        <f>IFERROR(VLOOKUP($B128,'Raw Stats'!$BU$3:$CJ$528,8,FALSE),0)</f>
        <v>24</v>
      </c>
      <c r="CK128">
        <f>IFERROR(VLOOKUP($B128,'Raw Stats'!$BU$3:$CJ$528,9,FALSE),0)</f>
        <v>33</v>
      </c>
      <c r="CL128">
        <f>IFERROR(VLOOKUP($B128,'Raw Stats'!$BU$3:$CJ$528,10,FALSE),0)</f>
        <v>32</v>
      </c>
      <c r="CM128">
        <f>IFERROR(VLOOKUP($B128,'Raw Stats'!$BU$3:$CJ$528,11,FALSE)+VLOOKUP($B128,'Raw Stats'!$BU$3:$CJ$528,12,FALSE),0)</f>
        <v>18</v>
      </c>
      <c r="CN128">
        <f>IFERROR(VLOOKUP($B128,'Raw Stats'!$BU$3:$CJ$528,13,FALSE)+VLOOKUP($B128,'Raw Stats'!$BU$3:$CJ$528,14,FALSE),0)</f>
        <v>2</v>
      </c>
      <c r="CO128">
        <f>IFERROR(VLOOKUP($B128,'Raw Stats'!$BU$3:$CJ$528,15,FALSE),0)</f>
        <v>4</v>
      </c>
      <c r="CP128">
        <f>IFERROR(VLOOKUP($B128,'Raw Stats'!$BU$3:$CJ$528,16,FALSE),0)</f>
        <v>147</v>
      </c>
      <c r="CR128">
        <f>IFERROR(VLOOKUP($B128,'Raw Stats'!$BC$3:$BR$528,3,FALSE),0)</f>
        <v>48</v>
      </c>
      <c r="CS128">
        <f>IFERROR(VLOOKUP($B128,'Raw Stats'!$BC$3:$BR$528,4,FALSE),0)</f>
        <v>11</v>
      </c>
      <c r="CT128">
        <f>IFERROR(VLOOKUP($B128,'Raw Stats'!$BC$3:$BR$5288,5,FALSE),0)</f>
        <v>26</v>
      </c>
      <c r="CU128">
        <f>IFERROR(VLOOKUP($B128,'Raw Stats'!$BC$3:$BR$52888,6,FALSE),0)</f>
        <v>37</v>
      </c>
      <c r="CV128">
        <f>IFERROR(VLOOKUP($B128,'Raw Stats'!$BC$3:$BR$5288,7,FALSE),0)</f>
        <v>2</v>
      </c>
      <c r="CW128">
        <f>IFERROR(VLOOKUP($B128,'Raw Stats'!$BC$3:$BR$5288,8,FALSE),0)</f>
        <v>26</v>
      </c>
      <c r="CX128">
        <f>IFERROR(VLOOKUP($B128,'Raw Stats'!$BC$3:$BR$5288,9,FALSE),0)</f>
        <v>47</v>
      </c>
      <c r="CY128">
        <f>IFERROR(VLOOKUP($B128,'Raw Stats'!$BC$3:$BR$5288,10,FALSE),0)</f>
        <v>18</v>
      </c>
      <c r="CZ128">
        <f>IFERROR(VLOOKUP($B128,'Raw Stats'!$BC$3:$BR$5288,11,FALSE)+VLOOKUP($B128,'Raw Stats'!$BC$3:$BR$5288,12,FALSE),0)</f>
        <v>13</v>
      </c>
      <c r="DA128">
        <f>IFERROR(VLOOKUP($B128,'Raw Stats'!$BC$3:$BR$5288,13,FALSE)+VLOOKUP($B128,'Raw Stats'!$BC$3:$BR$5288,14,FALSE),0)</f>
        <v>0</v>
      </c>
      <c r="DB128">
        <f>IFERROR(VLOOKUP($B128,'Raw Stats'!$BC$3:$BR$5288,15,FALSE),0)</f>
        <v>3</v>
      </c>
      <c r="DC128">
        <f>IFERROR(VLOOKUP($B128,'Raw Stats'!$BC$3:$BR$5288,16,FALSE),0)</f>
        <v>127</v>
      </c>
      <c r="DE128">
        <f>IFERROR(VLOOKUP($B128,'Raw Stats'!$AK$3:$AZ$528,3,FALSE),0)</f>
        <v>55</v>
      </c>
      <c r="DF128">
        <f>IFERROR(VLOOKUP($B128,'Raw Stats'!$AK$3:$AZ$528,4,FALSE),0)</f>
        <v>12</v>
      </c>
      <c r="DG128">
        <f>IFERROR(VLOOKUP($B128,'Raw Stats'!$AK$3:$AZ$528,5,FALSE),0)</f>
        <v>32</v>
      </c>
      <c r="DH128">
        <f>IFERROR(VLOOKUP($B128,'Raw Stats'!$AK$3:$AZ$528,6,FALSE),0)</f>
        <v>44</v>
      </c>
      <c r="DI128">
        <f>IFERROR(VLOOKUP($B128,'Raw Stats'!$AK$3:$AZ$528,7,FALSE),0)</f>
        <v>10</v>
      </c>
      <c r="DJ128">
        <f>IFERROR(VLOOKUP($B128,'Raw Stats'!$AK$3:$AZ$528,8,FALSE),0)</f>
        <v>28</v>
      </c>
      <c r="DK128">
        <f>IFERROR(VLOOKUP($B128,'Raw Stats'!$AK$3:$AZ$528,9,FALSE),0)</f>
        <v>62</v>
      </c>
      <c r="DL128">
        <f>IFERROR(VLOOKUP($B128,'Raw Stats'!$AK$3:$AZ$528,10,FALSE),0)</f>
        <v>21</v>
      </c>
      <c r="DM128">
        <f>IFERROR(VLOOKUP($B128,'Raw Stats'!$AK$3:$AZ$528,11,FALSE)+VLOOKUP($B128,'Raw Stats'!$AK$3:$AZ$528,12,FALSE),0)</f>
        <v>15</v>
      </c>
      <c r="DN128">
        <f>IFERROR(VLOOKUP($B128,'Raw Stats'!$AK$3:$AZ$528,13,FALSE)+VLOOKUP($B128,'Raw Stats'!$AK$3:$AZ$528,14,FALSE),0)</f>
        <v>4</v>
      </c>
      <c r="DO128">
        <f>IFERROR(VLOOKUP($B128,'Raw Stats'!$AK$3:$AZ$528,15,FALSE),0)</f>
        <v>2</v>
      </c>
      <c r="DP128">
        <f>IFERROR(VLOOKUP($B128,'Raw Stats'!$AK$3:$AZ$528,16,FALSE),0)</f>
        <v>129</v>
      </c>
      <c r="DR128">
        <f>IFERROR(VLOOKUP($B128,'Raw Stats'!$S$3:$AH$528,3,FALSE),0)</f>
        <v>71</v>
      </c>
      <c r="DS128">
        <f>IFERROR(VLOOKUP($B128,'Raw Stats'!$S$3:$AH$528,4,FALSE),0)</f>
        <v>17</v>
      </c>
      <c r="DT128">
        <f>IFERROR(VLOOKUP($B128,'Raw Stats'!$S$3:$AH$528,5,FALSE),0)</f>
        <v>45</v>
      </c>
      <c r="DU128">
        <f>IFERROR(VLOOKUP($B128,'Raw Stats'!$S$3:$AH$528,6,FALSE),0)</f>
        <v>62</v>
      </c>
      <c r="DV128">
        <f>IFERROR(VLOOKUP($B128,'Raw Stats'!$S$3:$AH$528,7,FALSE),0)</f>
        <v>4</v>
      </c>
      <c r="DW128">
        <f>IFERROR(VLOOKUP($B128,'Raw Stats'!$S$3:$AH$528,8,FALSE),0)</f>
        <v>50</v>
      </c>
      <c r="DX128">
        <f>IFERROR(VLOOKUP($B128,'Raw Stats'!$S$3:$AH$528,9,FALSE),0)</f>
        <v>63</v>
      </c>
      <c r="DY128">
        <f>IFERROR(VLOOKUP($B128,'Raw Stats'!$S$3:$AH$528,10,FALSE),0)</f>
        <v>29</v>
      </c>
      <c r="DZ128">
        <f>IFERROR(VLOOKUP($B128,'Raw Stats'!$S$3:$AH$528,11,FALSE)+VLOOKUP($B128,'Raw Stats'!$S$3:$AH$528,12,FALSE),0)</f>
        <v>22</v>
      </c>
      <c r="EA128">
        <f>IFERROR(VLOOKUP($B128,'Raw Stats'!$S$3:$AH$528,13,FALSE)+VLOOKUP($B128,'Raw Stats'!$S$3:$AH$528,14,FALSE),0)</f>
        <v>1</v>
      </c>
      <c r="EB128">
        <f>IFERROR(VLOOKUP($B128,'Raw Stats'!$S$3:$AH$528,15,FALSE),0)</f>
        <v>3</v>
      </c>
      <c r="EC128">
        <f>IFERROR(VLOOKUP($B128,'Raw Stats'!$S$3:$AH$528,16,FALSE),0)</f>
        <v>191</v>
      </c>
    </row>
    <row r="129" spans="1:133" x14ac:dyDescent="0.2">
      <c r="A129">
        <f>IFERROR(VLOOKUP(B129,Sheet2!$W$1:$X$300,2,FALSE),301)</f>
        <v>226</v>
      </c>
      <c r="B129" t="s">
        <v>742</v>
      </c>
      <c r="C129">
        <f t="shared" si="5"/>
        <v>0.9178176037971465</v>
      </c>
      <c r="D129">
        <f t="shared" si="6"/>
        <v>0.84327835865135625</v>
      </c>
      <c r="E129">
        <f t="shared" si="7"/>
        <v>0.87474258471972277</v>
      </c>
      <c r="F129">
        <f t="shared" si="8"/>
        <v>0.88195781156913844</v>
      </c>
      <c r="G129">
        <f t="shared" si="9"/>
        <v>0.86592616987536497</v>
      </c>
      <c r="H129">
        <v>0.89</v>
      </c>
      <c r="J129">
        <f>BS129*'Value Calculations'!$D$3</f>
        <v>3.2618834290083032</v>
      </c>
      <c r="K129">
        <f>BT129*'Value Calculations'!$D$4</f>
        <v>10.419606529428798</v>
      </c>
      <c r="L129">
        <f>BU129*'Value Calculations'!$D$5</f>
        <v>10.613524202116862</v>
      </c>
      <c r="M129">
        <f>BV129*'Value Calculations'!$D$6</f>
        <v>-1.6258441149517171</v>
      </c>
      <c r="N129">
        <f>BW129*'Value Calculations'!$D$7</f>
        <v>3.8669345904020833</v>
      </c>
      <c r="O129">
        <f>BX129*'Value Calculations'!$D$8</f>
        <v>11.286958176976746</v>
      </c>
      <c r="P129">
        <f>BY129*'Value Calculations'!$D$9</f>
        <v>16.499778461214692</v>
      </c>
      <c r="Q129">
        <f>BZ129*'Value Calculations'!$D$10</f>
        <v>7.6716459556002992</v>
      </c>
      <c r="R129">
        <f>CA129*'Value Calculations'!$D$11</f>
        <v>0</v>
      </c>
      <c r="S129">
        <f>CB129*'Value Calculations'!$D$12</f>
        <v>0.81388273958941404</v>
      </c>
      <c r="T129">
        <f>CC129*'Value Calculations'!$D$13</f>
        <v>9.6992207305890972</v>
      </c>
      <c r="V129">
        <f>CF129*'Value Calculations'!$D$3</f>
        <v>2.0386771431301893</v>
      </c>
      <c r="W129">
        <f>CG129*'Value Calculations'!$D$4</f>
        <v>9.1171557132501988</v>
      </c>
      <c r="X129">
        <f>CH129*'Value Calculations'!$D$5</f>
        <v>8.7561574667464104</v>
      </c>
      <c r="Y129">
        <f>CI129*'Value Calculations'!$D$6</f>
        <v>-0.87545452343553998</v>
      </c>
      <c r="Z129">
        <f>CJ129*'Value Calculations'!$D$7</f>
        <v>4.2184740986204545</v>
      </c>
      <c r="AA129">
        <f>CK129*'Value Calculations'!$D$8</f>
        <v>13.084244510890242</v>
      </c>
      <c r="AB129">
        <f>CL129*'Value Calculations'!$D$9</f>
        <v>16.121920939202141</v>
      </c>
      <c r="AC129">
        <f>CM129*'Value Calculations'!$D$10</f>
        <v>6.5756965333716852</v>
      </c>
      <c r="AD129">
        <f>CN129*'Value Calculations'!$D$11</f>
        <v>0</v>
      </c>
      <c r="AE129">
        <f>CO129*'Value Calculations'!$D$12</f>
        <v>0</v>
      </c>
      <c r="AF129">
        <f>CP129*'Value Calculations'!$D$13</f>
        <v>10.111953527635443</v>
      </c>
      <c r="AH129">
        <f>CS129*'Value Calculations'!$D$3</f>
        <v>2.0386771431301893</v>
      </c>
      <c r="AI129">
        <f>CT129*'Value Calculations'!$D$4</f>
        <v>4.5585778566250994</v>
      </c>
      <c r="AJ129">
        <f>CU129*'Value Calculations'!$D$5</f>
        <v>5.0414239960055092</v>
      </c>
      <c r="AK129">
        <f>CV129*'Value Calculations'!$D$6</f>
        <v>-0.62532465959681427</v>
      </c>
      <c r="AL129">
        <f>CW129*'Value Calculations'!$D$7</f>
        <v>1.0546185246551136</v>
      </c>
      <c r="AM129">
        <f>CX129*'Value Calculations'!$D$8</f>
        <v>4.7448359215316263</v>
      </c>
      <c r="AN129">
        <f>CY129*'Value Calculations'!$D$9</f>
        <v>11.335725660376506</v>
      </c>
      <c r="AO129">
        <f>CZ129*'Value Calculations'!$D$10</f>
        <v>2.9225317926096377</v>
      </c>
      <c r="AP129">
        <f>DA129*'Value Calculations'!$D$11</f>
        <v>0</v>
      </c>
      <c r="AQ129">
        <f>DB129*'Value Calculations'!$D$12</f>
        <v>0.81388273958941404</v>
      </c>
      <c r="AR129">
        <f>DC129*'Value Calculations'!$D$13</f>
        <v>6.6037247527415133</v>
      </c>
      <c r="AT129">
        <f>DF129*'Value Calculations'!$D$3</f>
        <v>4.8928251435124546</v>
      </c>
      <c r="AU129">
        <f>DG129*'Value Calculations'!$D$4</f>
        <v>8.4659303051608976</v>
      </c>
      <c r="AV129">
        <f>DH129*'Value Calculations'!$D$5</f>
        <v>10.082847992011018</v>
      </c>
      <c r="AW129">
        <f>DI129*'Value Calculations'!$D$6</f>
        <v>-0.87545452343553998</v>
      </c>
      <c r="AX129">
        <f>DJ129*'Value Calculations'!$D$7</f>
        <v>3.4275102051291193</v>
      </c>
      <c r="AY129">
        <f>DK129*'Value Calculations'!$D$8</f>
        <v>7.6923855091497577</v>
      </c>
      <c r="AZ129">
        <f>DL129*'Value Calculations'!$D$9</f>
        <v>16.247873446539657</v>
      </c>
      <c r="BA129">
        <f>DM129*'Value Calculations'!$D$10</f>
        <v>6.2103800592954803</v>
      </c>
      <c r="BB129">
        <f>DN129*'Value Calculations'!$D$11</f>
        <v>0</v>
      </c>
      <c r="BC129">
        <f>DO129*'Value Calculations'!$D$12</f>
        <v>4.0694136979470699</v>
      </c>
      <c r="BD129">
        <f>DP129*'Value Calculations'!$D$13</f>
        <v>12.106828713359441</v>
      </c>
      <c r="BF129">
        <f>DS129*'Value Calculations'!$D$3</f>
        <v>2.0386771431301893</v>
      </c>
      <c r="BG129">
        <f>DT129*'Value Calculations'!$D$4</f>
        <v>12.047670049652048</v>
      </c>
      <c r="BH129">
        <f>DU129*'Value Calculations'!$D$5</f>
        <v>11.144200412222705</v>
      </c>
      <c r="BI129">
        <f>DV129*'Value Calculations'!$D$6</f>
        <v>-2.6263635703066202</v>
      </c>
      <c r="BJ129">
        <f>DW129*'Value Calculations'!$D$7</f>
        <v>3.8669345904020833</v>
      </c>
      <c r="BK129">
        <f>DX129*'Value Calculations'!$D$8</f>
        <v>6.0388820819493425</v>
      </c>
      <c r="BL129">
        <f>DY129*'Value Calculations'!$D$9</f>
        <v>16.751683475889724</v>
      </c>
      <c r="BM129">
        <f>DZ129*'Value Calculations'!$D$10</f>
        <v>10.228861274133731</v>
      </c>
      <c r="BN129">
        <f>EA129*'Value Calculations'!$D$11</f>
        <v>0.9907141480249374</v>
      </c>
      <c r="BO129">
        <f>EB129*'Value Calculations'!$D$12</f>
        <v>0</v>
      </c>
      <c r="BP129">
        <f>EC129*'Value Calculations'!$D$13</f>
        <v>10.524686324681786</v>
      </c>
      <c r="BR129">
        <f>IFERROR(VLOOKUP($B129,'Raw Stats'!$CM$3:$DC$884,3,FALSE),0)</f>
        <v>79</v>
      </c>
      <c r="BS129">
        <f>IFERROR(VLOOKUP($B129,'Raw Stats'!$CM$3:$DC$884,4,FALSE),0)</f>
        <v>8</v>
      </c>
      <c r="BT129">
        <f>IFERROR(VLOOKUP($B129,'Raw Stats'!$CM$3:$DC$884,5,FALSE),0)</f>
        <v>32</v>
      </c>
      <c r="BU129">
        <f>IFERROR(VLOOKUP($B129,'Raw Stats'!$CM$3:$DC$884,6,FALSE),0)</f>
        <v>40</v>
      </c>
      <c r="BV129">
        <f>IFERROR(VLOOKUP($B129,'Raw Stats'!$CM$3:$DC$884,7,FALSE),0)</f>
        <v>-13</v>
      </c>
      <c r="BW129">
        <f>IFERROR(VLOOKUP($B129,'Raw Stats'!$CM$3:$DC$884,8,FALSE),0)</f>
        <v>44</v>
      </c>
      <c r="BX129">
        <f>IFERROR(VLOOKUP($B129,'Raw Stats'!$CM$3:$DC$884,9,FALSE),0)</f>
        <v>157</v>
      </c>
      <c r="BY129">
        <f>IFERROR(VLOOKUP($B129,'Raw Stats'!$CM$3:$DC$884,10,FALSE),0)</f>
        <v>131</v>
      </c>
      <c r="BZ129">
        <f>IFERROR(VLOOKUP($B129,'Raw Stats'!$CM$3:$DC$884,11,FALSE)+VLOOKUP($B129,'Raw Stats'!$CM$3:$DC$884,12,FALSE),0)</f>
        <v>21</v>
      </c>
      <c r="CA129">
        <f>IFERROR(VLOOKUP($B129,'Raw Stats'!$CM$3:$DC$884,13,FALSE)+VLOOKUP($B129,'Raw Stats'!$CM$3:$DC$884,14,FALSE),0)</f>
        <v>0</v>
      </c>
      <c r="CB129">
        <f>IFERROR(VLOOKUP($B129,'Raw Stats'!$CM$3:$DC$884,15,FALSE),0)</f>
        <v>1</v>
      </c>
      <c r="CC129">
        <f>IFERROR(VLOOKUP($B129,'Raw Stats'!$CM$3:$DC$884,16,FALSE),0)</f>
        <v>141</v>
      </c>
      <c r="CE129">
        <f>IFERROR(VLOOKUP($B129,'Raw Stats'!$BU$3:$CJ$528,3,FALSE),0)</f>
        <v>82</v>
      </c>
      <c r="CF129">
        <f>IFERROR(VLOOKUP($B129,'Raw Stats'!$BU$3:$CJ$528,4,FALSE),0)</f>
        <v>5</v>
      </c>
      <c r="CG129">
        <f>IFERROR(VLOOKUP($B129,'Raw Stats'!$BU$3:$CJ$5288,5,FALSE),0)</f>
        <v>28</v>
      </c>
      <c r="CH129">
        <f>IFERROR(VLOOKUP($B129,'Raw Stats'!$BU$3:$CJ$528,6,FALSE),0)</f>
        <v>33</v>
      </c>
      <c r="CI129">
        <f>IFERROR(VLOOKUP($B129,'Raw Stats'!$BU$3:$CJ$528,7,FALSE),0)</f>
        <v>-7</v>
      </c>
      <c r="CJ129">
        <f>IFERROR(VLOOKUP($B129,'Raw Stats'!$BU$3:$CJ$528,8,FALSE),0)</f>
        <v>48</v>
      </c>
      <c r="CK129">
        <f>IFERROR(VLOOKUP($B129,'Raw Stats'!$BU$3:$CJ$528,9,FALSE),0)</f>
        <v>182</v>
      </c>
      <c r="CL129">
        <f>IFERROR(VLOOKUP($B129,'Raw Stats'!$BU$3:$CJ$528,10,FALSE),0)</f>
        <v>128</v>
      </c>
      <c r="CM129">
        <f>IFERROR(VLOOKUP($B129,'Raw Stats'!$BU$3:$CJ$528,11,FALSE)+VLOOKUP($B129,'Raw Stats'!$BU$3:$CJ$528,12,FALSE),0)</f>
        <v>18</v>
      </c>
      <c r="CN129">
        <f>IFERROR(VLOOKUP($B129,'Raw Stats'!$BU$3:$CJ$528,13,FALSE)+VLOOKUP($B129,'Raw Stats'!$BU$3:$CJ$528,14,FALSE),0)</f>
        <v>0</v>
      </c>
      <c r="CO129">
        <f>IFERROR(VLOOKUP($B129,'Raw Stats'!$BU$3:$CJ$528,15,FALSE),0)</f>
        <v>0</v>
      </c>
      <c r="CP129">
        <f>IFERROR(VLOOKUP($B129,'Raw Stats'!$BU$3:$CJ$528,16,FALSE),0)</f>
        <v>147</v>
      </c>
      <c r="CR129">
        <f>IFERROR(VLOOKUP($B129,'Raw Stats'!$BC$3:$BR$528,3,FALSE),0)</f>
        <v>44</v>
      </c>
      <c r="CS129">
        <f>IFERROR(VLOOKUP($B129,'Raw Stats'!$BC$3:$BR$528,4,FALSE),0)</f>
        <v>5</v>
      </c>
      <c r="CT129">
        <f>IFERROR(VLOOKUP($B129,'Raw Stats'!$BC$3:$BR$5288,5,FALSE),0)</f>
        <v>14</v>
      </c>
      <c r="CU129">
        <f>IFERROR(VLOOKUP($B129,'Raw Stats'!$BC$3:$BR$52888,6,FALSE),0)</f>
        <v>19</v>
      </c>
      <c r="CV129">
        <f>IFERROR(VLOOKUP($B129,'Raw Stats'!$BC$3:$BR$5288,7,FALSE),0)</f>
        <v>-5</v>
      </c>
      <c r="CW129">
        <f>IFERROR(VLOOKUP($B129,'Raw Stats'!$BC$3:$BR$5288,8,FALSE),0)</f>
        <v>12</v>
      </c>
      <c r="CX129">
        <f>IFERROR(VLOOKUP($B129,'Raw Stats'!$BC$3:$BR$5288,9,FALSE),0)</f>
        <v>66</v>
      </c>
      <c r="CY129">
        <f>IFERROR(VLOOKUP($B129,'Raw Stats'!$BC$3:$BR$5288,10,FALSE),0)</f>
        <v>90</v>
      </c>
      <c r="CZ129">
        <f>IFERROR(VLOOKUP($B129,'Raw Stats'!$BC$3:$BR$5288,11,FALSE)+VLOOKUP($B129,'Raw Stats'!$BC$3:$BR$5288,12,FALSE),0)</f>
        <v>8</v>
      </c>
      <c r="DA129">
        <f>IFERROR(VLOOKUP($B129,'Raw Stats'!$BC$3:$BR$5288,13,FALSE)+VLOOKUP($B129,'Raw Stats'!$BC$3:$BR$5288,14,FALSE),0)</f>
        <v>0</v>
      </c>
      <c r="DB129">
        <f>IFERROR(VLOOKUP($B129,'Raw Stats'!$BC$3:$BR$5288,15,FALSE),0)</f>
        <v>1</v>
      </c>
      <c r="DC129">
        <f>IFERROR(VLOOKUP($B129,'Raw Stats'!$BC$3:$BR$5288,16,FALSE),0)</f>
        <v>96</v>
      </c>
      <c r="DE129">
        <f>IFERROR(VLOOKUP($B129,'Raw Stats'!$AK$3:$AZ$528,3,FALSE),0)</f>
        <v>82</v>
      </c>
      <c r="DF129">
        <f>IFERROR(VLOOKUP($B129,'Raw Stats'!$AK$3:$AZ$528,4,FALSE),0)</f>
        <v>12</v>
      </c>
      <c r="DG129">
        <f>IFERROR(VLOOKUP($B129,'Raw Stats'!$AK$3:$AZ$528,5,FALSE),0)</f>
        <v>26</v>
      </c>
      <c r="DH129">
        <f>IFERROR(VLOOKUP($B129,'Raw Stats'!$AK$3:$AZ$528,6,FALSE),0)</f>
        <v>38</v>
      </c>
      <c r="DI129">
        <f>IFERROR(VLOOKUP($B129,'Raw Stats'!$AK$3:$AZ$528,7,FALSE),0)</f>
        <v>-7</v>
      </c>
      <c r="DJ129">
        <f>IFERROR(VLOOKUP($B129,'Raw Stats'!$AK$3:$AZ$528,8,FALSE),0)</f>
        <v>39</v>
      </c>
      <c r="DK129">
        <f>IFERROR(VLOOKUP($B129,'Raw Stats'!$AK$3:$AZ$528,9,FALSE),0)</f>
        <v>107</v>
      </c>
      <c r="DL129">
        <f>IFERROR(VLOOKUP($B129,'Raw Stats'!$AK$3:$AZ$528,10,FALSE),0)</f>
        <v>129</v>
      </c>
      <c r="DM129">
        <f>IFERROR(VLOOKUP($B129,'Raw Stats'!$AK$3:$AZ$528,11,FALSE)+VLOOKUP($B129,'Raw Stats'!$AK$3:$AZ$528,12,FALSE),0)</f>
        <v>17</v>
      </c>
      <c r="DN129">
        <f>IFERROR(VLOOKUP($B129,'Raw Stats'!$AK$3:$AZ$528,13,FALSE)+VLOOKUP($B129,'Raw Stats'!$AK$3:$AZ$528,14,FALSE),0)</f>
        <v>0</v>
      </c>
      <c r="DO129">
        <f>IFERROR(VLOOKUP($B129,'Raw Stats'!$AK$3:$AZ$528,15,FALSE),0)</f>
        <v>5</v>
      </c>
      <c r="DP129">
        <f>IFERROR(VLOOKUP($B129,'Raw Stats'!$AK$3:$AZ$528,16,FALSE),0)</f>
        <v>176</v>
      </c>
      <c r="DR129">
        <f>IFERROR(VLOOKUP($B129,'Raw Stats'!$S$3:$AH$528,3,FALSE),0)</f>
        <v>82</v>
      </c>
      <c r="DS129">
        <f>IFERROR(VLOOKUP($B129,'Raw Stats'!$S$3:$AH$528,4,FALSE),0)</f>
        <v>5</v>
      </c>
      <c r="DT129">
        <f>IFERROR(VLOOKUP($B129,'Raw Stats'!$S$3:$AH$528,5,FALSE),0)</f>
        <v>37</v>
      </c>
      <c r="DU129">
        <f>IFERROR(VLOOKUP($B129,'Raw Stats'!$S$3:$AH$528,6,FALSE),0)</f>
        <v>42</v>
      </c>
      <c r="DV129">
        <f>IFERROR(VLOOKUP($B129,'Raw Stats'!$S$3:$AH$528,7,FALSE),0)</f>
        <v>-21</v>
      </c>
      <c r="DW129">
        <f>IFERROR(VLOOKUP($B129,'Raw Stats'!$S$3:$AH$528,8,FALSE),0)</f>
        <v>44</v>
      </c>
      <c r="DX129">
        <f>IFERROR(VLOOKUP($B129,'Raw Stats'!$S$3:$AH$528,9,FALSE),0)</f>
        <v>84</v>
      </c>
      <c r="DY129">
        <f>IFERROR(VLOOKUP($B129,'Raw Stats'!$S$3:$AH$528,10,FALSE),0)</f>
        <v>133</v>
      </c>
      <c r="DZ129">
        <f>IFERROR(VLOOKUP($B129,'Raw Stats'!$S$3:$AH$528,11,FALSE)+VLOOKUP($B129,'Raw Stats'!$S$3:$AH$528,12,FALSE),0)</f>
        <v>28</v>
      </c>
      <c r="EA129">
        <f>IFERROR(VLOOKUP($B129,'Raw Stats'!$S$3:$AH$528,13,FALSE)+VLOOKUP($B129,'Raw Stats'!$S$3:$AH$528,14,FALSE),0)</f>
        <v>1</v>
      </c>
      <c r="EB129">
        <f>IFERROR(VLOOKUP($B129,'Raw Stats'!$S$3:$AH$528,15,FALSE),0)</f>
        <v>0</v>
      </c>
      <c r="EC129">
        <f>IFERROR(VLOOKUP($B129,'Raw Stats'!$S$3:$AH$528,16,FALSE),0)</f>
        <v>153</v>
      </c>
    </row>
    <row r="130" spans="1:133" x14ac:dyDescent="0.2">
      <c r="A130">
        <f>IFERROR(VLOOKUP(B130,Sheet2!$W$1:$X$300,2,FALSE),301)</f>
        <v>301</v>
      </c>
      <c r="B130" t="s">
        <v>126</v>
      </c>
      <c r="C130">
        <f t="shared" si="5"/>
        <v>0.89687288708863888</v>
      </c>
      <c r="D130">
        <f t="shared" si="6"/>
        <v>0.83352179298109774</v>
      </c>
      <c r="E130">
        <f t="shared" si="7"/>
        <v>0.68265994201553126</v>
      </c>
      <c r="F130">
        <f t="shared" si="8"/>
        <v>0.43986531502667237</v>
      </c>
      <c r="G130">
        <f t="shared" si="9"/>
        <v>0.57627572001524019</v>
      </c>
      <c r="H130">
        <v>0.89</v>
      </c>
      <c r="J130">
        <f>BS130*'Value Calculations'!$D$3</f>
        <v>8.9701794297728341</v>
      </c>
      <c r="K130">
        <f>BT130*'Value Calculations'!$D$4</f>
        <v>3.2561270404464993</v>
      </c>
      <c r="L130">
        <f>BU130*'Value Calculations'!$D$5</f>
        <v>8.4908193616934895</v>
      </c>
      <c r="M130">
        <f>BV130*'Value Calculations'!$D$6</f>
        <v>1.6258441149517171</v>
      </c>
      <c r="N130">
        <f>BW130*'Value Calculations'!$D$7</f>
        <v>3.4275102051291193</v>
      </c>
      <c r="O130">
        <f>BX130*'Value Calculations'!$D$8</f>
        <v>11.430741083689828</v>
      </c>
      <c r="P130">
        <f>BY130*'Value Calculations'!$D$9</f>
        <v>3.1488126834379182</v>
      </c>
      <c r="Q130">
        <f>BZ130*'Value Calculations'!$D$10</f>
        <v>1.4612658963048188</v>
      </c>
      <c r="R130">
        <f>CA130*'Value Calculations'!$D$11</f>
        <v>0</v>
      </c>
      <c r="S130">
        <f>CB130*'Value Calculations'!$D$12</f>
        <v>6.5110619167153123</v>
      </c>
      <c r="T130">
        <f>CC130*'Value Calculations'!$D$13</f>
        <v>9.9743759286199936</v>
      </c>
      <c r="V130">
        <f>CF130*'Value Calculations'!$D$3</f>
        <v>3.6696188576343411</v>
      </c>
      <c r="W130">
        <f>CG130*'Value Calculations'!$D$4</f>
        <v>4.8841905606697491</v>
      </c>
      <c r="X130">
        <f>CH130*'Value Calculations'!$D$5</f>
        <v>6.3681145212701171</v>
      </c>
      <c r="Y130">
        <f>CI130*'Value Calculations'!$D$6</f>
        <v>1.0005194553549028</v>
      </c>
      <c r="Z130">
        <f>CJ130*'Value Calculations'!$D$7</f>
        <v>5.6246321314939394</v>
      </c>
      <c r="AA130">
        <f>CK130*'Value Calculations'!$D$8</f>
        <v>9.4896718430632525</v>
      </c>
      <c r="AB130">
        <f>CL130*'Value Calculations'!$D$9</f>
        <v>3.0228601761004015</v>
      </c>
      <c r="AC130">
        <f>CM130*'Value Calculations'!$D$10</f>
        <v>1.4612658963048188</v>
      </c>
      <c r="AD130">
        <f>CN130*'Value Calculations'!$D$11</f>
        <v>0.9907141480249374</v>
      </c>
      <c r="AE130">
        <f>CO130*'Value Calculations'!$D$12</f>
        <v>1.6277654791788281</v>
      </c>
      <c r="AF130">
        <f>CP130*'Value Calculations'!$D$13</f>
        <v>7.7043455448650988</v>
      </c>
      <c r="AH130">
        <f>CS130*'Value Calculations'!$D$3</f>
        <v>3.2618834290083032</v>
      </c>
      <c r="AI130">
        <f>CT130*'Value Calculations'!$D$4</f>
        <v>1.6280635202232496</v>
      </c>
      <c r="AJ130">
        <f>CU130*'Value Calculations'!$D$5</f>
        <v>3.4493953656879803</v>
      </c>
      <c r="AK130">
        <f>CV130*'Value Calculations'!$D$6</f>
        <v>0.25012986383872571</v>
      </c>
      <c r="AL130">
        <f>CW130*'Value Calculations'!$D$7</f>
        <v>4.9215531150571969</v>
      </c>
      <c r="AM130">
        <f>CX130*'Value Calculations'!$D$8</f>
        <v>7.4048196957235985</v>
      </c>
      <c r="AN130">
        <f>CY130*'Value Calculations'!$D$9</f>
        <v>2.0152401174002676</v>
      </c>
      <c r="AO130">
        <f>CZ130*'Value Calculations'!$D$10</f>
        <v>0.73063294815240942</v>
      </c>
      <c r="AP130">
        <f>DA130*'Value Calculations'!$D$11</f>
        <v>0</v>
      </c>
      <c r="AQ130">
        <f>DB130*'Value Calculations'!$D$12</f>
        <v>0.81388273958941404</v>
      </c>
      <c r="AR130">
        <f>DC130*'Value Calculations'!$D$13</f>
        <v>4.1961167699711694</v>
      </c>
      <c r="AT130">
        <f>DF130*'Value Calculations'!$D$3</f>
        <v>1.6309417145041516</v>
      </c>
      <c r="AU130">
        <f>DG130*'Value Calculations'!$D$4</f>
        <v>3.5817397444911494</v>
      </c>
      <c r="AV130">
        <f>DH130*'Value Calculations'!$D$5</f>
        <v>3.980071575793823</v>
      </c>
      <c r="AW130">
        <f>DI130*'Value Calculations'!$D$6</f>
        <v>-0.25012986383872571</v>
      </c>
      <c r="AX130">
        <f>DJ130*'Value Calculations'!$D$7</f>
        <v>6.3277111479306818</v>
      </c>
      <c r="AY130">
        <f>DK130*'Value Calculations'!$D$8</f>
        <v>7.4767111490801383</v>
      </c>
      <c r="AZ130">
        <f>DL130*'Value Calculations'!$D$9</f>
        <v>2.5190501467503346</v>
      </c>
      <c r="BA130">
        <f>DM130*'Value Calculations'!$D$10</f>
        <v>0.36531647407620471</v>
      </c>
      <c r="BB130">
        <f>DN130*'Value Calculations'!$D$11</f>
        <v>0</v>
      </c>
      <c r="BC130">
        <f>DO130*'Value Calculations'!$D$12</f>
        <v>0</v>
      </c>
      <c r="BD130">
        <f>DP130*'Value Calculations'!$D$13</f>
        <v>5.1591599630793077</v>
      </c>
      <c r="BF130">
        <f>DS130*'Value Calculations'!$D$3</f>
        <v>1.2232062858781136</v>
      </c>
      <c r="BG130">
        <f>DT130*'Value Calculations'!$D$4</f>
        <v>2.2792889283125497</v>
      </c>
      <c r="BH130">
        <f>DU130*'Value Calculations'!$D$5</f>
        <v>2.6533810505292155</v>
      </c>
      <c r="BI130">
        <f>DV130*'Value Calculations'!$D$6</f>
        <v>-1.2506493191936285</v>
      </c>
      <c r="BJ130">
        <f>DW130*'Value Calculations'!$D$7</f>
        <v>3.1638555739653409</v>
      </c>
      <c r="BK130">
        <f>DX130*'Value Calculations'!$D$8</f>
        <v>4.6010530148185467</v>
      </c>
      <c r="BL130">
        <f>DY130*'Value Calculations'!$D$9</f>
        <v>2.5190501467503346</v>
      </c>
      <c r="BM130">
        <f>DZ130*'Value Calculations'!$D$10</f>
        <v>0</v>
      </c>
      <c r="BN130">
        <f>EA130*'Value Calculations'!$D$11</f>
        <v>0.9907141480249374</v>
      </c>
      <c r="BO130">
        <f>EB130*'Value Calculations'!$D$12</f>
        <v>0</v>
      </c>
      <c r="BP130">
        <f>EC130*'Value Calculations'!$D$13</f>
        <v>3.9897503714479976</v>
      </c>
      <c r="BR130">
        <f>IFERROR(VLOOKUP($B130,'Raw Stats'!$CM$3:$DC$884,3,FALSE),0)</f>
        <v>65</v>
      </c>
      <c r="BS130">
        <f>IFERROR(VLOOKUP($B130,'Raw Stats'!$CM$3:$DC$884,4,FALSE),0)</f>
        <v>22</v>
      </c>
      <c r="BT130">
        <f>IFERROR(VLOOKUP($B130,'Raw Stats'!$CM$3:$DC$884,5,FALSE),0)</f>
        <v>10</v>
      </c>
      <c r="BU130">
        <f>IFERROR(VLOOKUP($B130,'Raw Stats'!$CM$3:$DC$884,6,FALSE),0)</f>
        <v>32</v>
      </c>
      <c r="BV130">
        <f>IFERROR(VLOOKUP($B130,'Raw Stats'!$CM$3:$DC$884,7,FALSE),0)</f>
        <v>13</v>
      </c>
      <c r="BW130">
        <f>IFERROR(VLOOKUP($B130,'Raw Stats'!$CM$3:$DC$884,8,FALSE),0)</f>
        <v>39</v>
      </c>
      <c r="BX130">
        <f>IFERROR(VLOOKUP($B130,'Raw Stats'!$CM$3:$DC$884,9,FALSE),0)</f>
        <v>159</v>
      </c>
      <c r="BY130">
        <f>IFERROR(VLOOKUP($B130,'Raw Stats'!$CM$3:$DC$884,10,FALSE),0)</f>
        <v>25</v>
      </c>
      <c r="BZ130">
        <f>IFERROR(VLOOKUP($B130,'Raw Stats'!$CM$3:$DC$884,11,FALSE)+VLOOKUP($B130,'Raw Stats'!$CM$3:$DC$884,12,FALSE),0)</f>
        <v>4</v>
      </c>
      <c r="CA130">
        <f>IFERROR(VLOOKUP($B130,'Raw Stats'!$CM$3:$DC$884,13,FALSE)+VLOOKUP($B130,'Raw Stats'!$CM$3:$DC$884,14,FALSE),0)</f>
        <v>0</v>
      </c>
      <c r="CB130">
        <f>IFERROR(VLOOKUP($B130,'Raw Stats'!$CM$3:$DC$884,15,FALSE),0)</f>
        <v>8</v>
      </c>
      <c r="CC130">
        <f>IFERROR(VLOOKUP($B130,'Raw Stats'!$CM$3:$DC$884,16,FALSE),0)</f>
        <v>145</v>
      </c>
      <c r="CE130">
        <f>IFERROR(VLOOKUP($B130,'Raw Stats'!$BU$3:$CJ$528,3,FALSE),0)</f>
        <v>55</v>
      </c>
      <c r="CF130">
        <f>IFERROR(VLOOKUP($B130,'Raw Stats'!$BU$3:$CJ$528,4,FALSE),0)</f>
        <v>9</v>
      </c>
      <c r="CG130">
        <f>IFERROR(VLOOKUP($B130,'Raw Stats'!$BU$3:$CJ$5288,5,FALSE),0)</f>
        <v>15</v>
      </c>
      <c r="CH130">
        <f>IFERROR(VLOOKUP($B130,'Raw Stats'!$BU$3:$CJ$528,6,FALSE),0)</f>
        <v>24</v>
      </c>
      <c r="CI130">
        <f>IFERROR(VLOOKUP($B130,'Raw Stats'!$BU$3:$CJ$528,7,FALSE),0)</f>
        <v>8</v>
      </c>
      <c r="CJ130">
        <f>IFERROR(VLOOKUP($B130,'Raw Stats'!$BU$3:$CJ$528,8,FALSE),0)</f>
        <v>64</v>
      </c>
      <c r="CK130">
        <f>IFERROR(VLOOKUP($B130,'Raw Stats'!$BU$3:$CJ$528,9,FALSE),0)</f>
        <v>132</v>
      </c>
      <c r="CL130">
        <f>IFERROR(VLOOKUP($B130,'Raw Stats'!$BU$3:$CJ$528,10,FALSE),0)</f>
        <v>24</v>
      </c>
      <c r="CM130">
        <f>IFERROR(VLOOKUP($B130,'Raw Stats'!$BU$3:$CJ$528,11,FALSE)+VLOOKUP($B130,'Raw Stats'!$BU$3:$CJ$528,12,FALSE),0)</f>
        <v>4</v>
      </c>
      <c r="CN130">
        <f>IFERROR(VLOOKUP($B130,'Raw Stats'!$BU$3:$CJ$528,13,FALSE)+VLOOKUP($B130,'Raw Stats'!$BU$3:$CJ$528,14,FALSE),0)</f>
        <v>1</v>
      </c>
      <c r="CO130">
        <f>IFERROR(VLOOKUP($B130,'Raw Stats'!$BU$3:$CJ$528,15,FALSE),0)</f>
        <v>2</v>
      </c>
      <c r="CP130">
        <f>IFERROR(VLOOKUP($B130,'Raw Stats'!$BU$3:$CJ$528,16,FALSE),0)</f>
        <v>112</v>
      </c>
      <c r="CR130">
        <f>IFERROR(VLOOKUP($B130,'Raw Stats'!$BC$3:$BR$528,3,FALSE),0)</f>
        <v>42</v>
      </c>
      <c r="CS130">
        <f>IFERROR(VLOOKUP($B130,'Raw Stats'!$BC$3:$BR$528,4,FALSE),0)</f>
        <v>8</v>
      </c>
      <c r="CT130">
        <f>IFERROR(VLOOKUP($B130,'Raw Stats'!$BC$3:$BR$5288,5,FALSE),0)</f>
        <v>5</v>
      </c>
      <c r="CU130">
        <f>IFERROR(VLOOKUP($B130,'Raw Stats'!$BC$3:$BR$52888,6,FALSE),0)</f>
        <v>13</v>
      </c>
      <c r="CV130">
        <f>IFERROR(VLOOKUP($B130,'Raw Stats'!$BC$3:$BR$5288,7,FALSE),0)</f>
        <v>2</v>
      </c>
      <c r="CW130">
        <f>IFERROR(VLOOKUP($B130,'Raw Stats'!$BC$3:$BR$5288,8,FALSE),0)</f>
        <v>56</v>
      </c>
      <c r="CX130">
        <f>IFERROR(VLOOKUP($B130,'Raw Stats'!$BC$3:$BR$5288,9,FALSE),0)</f>
        <v>103</v>
      </c>
      <c r="CY130">
        <f>IFERROR(VLOOKUP($B130,'Raw Stats'!$BC$3:$BR$5288,10,FALSE),0)</f>
        <v>16</v>
      </c>
      <c r="CZ130">
        <f>IFERROR(VLOOKUP($B130,'Raw Stats'!$BC$3:$BR$5288,11,FALSE)+VLOOKUP($B130,'Raw Stats'!$BC$3:$BR$5288,12,FALSE),0)</f>
        <v>2</v>
      </c>
      <c r="DA130">
        <f>IFERROR(VLOOKUP($B130,'Raw Stats'!$BC$3:$BR$5288,13,FALSE)+VLOOKUP($B130,'Raw Stats'!$BC$3:$BR$5288,14,FALSE),0)</f>
        <v>0</v>
      </c>
      <c r="DB130">
        <f>IFERROR(VLOOKUP($B130,'Raw Stats'!$BC$3:$BR$5288,15,FALSE),0)</f>
        <v>1</v>
      </c>
      <c r="DC130">
        <f>IFERROR(VLOOKUP($B130,'Raw Stats'!$BC$3:$BR$5288,16,FALSE),0)</f>
        <v>61</v>
      </c>
      <c r="DE130">
        <f>IFERROR(VLOOKUP($B130,'Raw Stats'!$AK$3:$AZ$528,3,FALSE),0)</f>
        <v>70</v>
      </c>
      <c r="DF130">
        <f>IFERROR(VLOOKUP($B130,'Raw Stats'!$AK$3:$AZ$528,4,FALSE),0)</f>
        <v>4</v>
      </c>
      <c r="DG130">
        <f>IFERROR(VLOOKUP($B130,'Raw Stats'!$AK$3:$AZ$528,5,FALSE),0)</f>
        <v>11</v>
      </c>
      <c r="DH130">
        <f>IFERROR(VLOOKUP($B130,'Raw Stats'!$AK$3:$AZ$528,6,FALSE),0)</f>
        <v>15</v>
      </c>
      <c r="DI130">
        <f>IFERROR(VLOOKUP($B130,'Raw Stats'!$AK$3:$AZ$528,7,FALSE),0)</f>
        <v>-2</v>
      </c>
      <c r="DJ130">
        <f>IFERROR(VLOOKUP($B130,'Raw Stats'!$AK$3:$AZ$528,8,FALSE),0)</f>
        <v>72</v>
      </c>
      <c r="DK130">
        <f>IFERROR(VLOOKUP($B130,'Raw Stats'!$AK$3:$AZ$528,9,FALSE),0)</f>
        <v>104</v>
      </c>
      <c r="DL130">
        <f>IFERROR(VLOOKUP($B130,'Raw Stats'!$AK$3:$AZ$528,10,FALSE),0)</f>
        <v>20</v>
      </c>
      <c r="DM130">
        <f>IFERROR(VLOOKUP($B130,'Raw Stats'!$AK$3:$AZ$528,11,FALSE)+VLOOKUP($B130,'Raw Stats'!$AK$3:$AZ$528,12,FALSE),0)</f>
        <v>1</v>
      </c>
      <c r="DN130">
        <f>IFERROR(VLOOKUP($B130,'Raw Stats'!$AK$3:$AZ$528,13,FALSE)+VLOOKUP($B130,'Raw Stats'!$AK$3:$AZ$528,14,FALSE),0)</f>
        <v>0</v>
      </c>
      <c r="DO130">
        <f>IFERROR(VLOOKUP($B130,'Raw Stats'!$AK$3:$AZ$528,15,FALSE),0)</f>
        <v>0</v>
      </c>
      <c r="DP130">
        <f>IFERROR(VLOOKUP($B130,'Raw Stats'!$AK$3:$AZ$528,16,FALSE),0)</f>
        <v>75</v>
      </c>
      <c r="DR130">
        <f>IFERROR(VLOOKUP($B130,'Raw Stats'!$S$3:$AH$528,3,FALSE),0)</f>
        <v>35</v>
      </c>
      <c r="DS130">
        <f>IFERROR(VLOOKUP($B130,'Raw Stats'!$S$3:$AH$528,4,FALSE),0)</f>
        <v>3</v>
      </c>
      <c r="DT130">
        <f>IFERROR(VLOOKUP($B130,'Raw Stats'!$S$3:$AH$528,5,FALSE),0)</f>
        <v>7</v>
      </c>
      <c r="DU130">
        <f>IFERROR(VLOOKUP($B130,'Raw Stats'!$S$3:$AH$528,6,FALSE),0)</f>
        <v>10</v>
      </c>
      <c r="DV130">
        <f>IFERROR(VLOOKUP($B130,'Raw Stats'!$S$3:$AH$528,7,FALSE),0)</f>
        <v>-10</v>
      </c>
      <c r="DW130">
        <f>IFERROR(VLOOKUP($B130,'Raw Stats'!$S$3:$AH$528,8,FALSE),0)</f>
        <v>36</v>
      </c>
      <c r="DX130">
        <f>IFERROR(VLOOKUP($B130,'Raw Stats'!$S$3:$AH$528,9,FALSE),0)</f>
        <v>64</v>
      </c>
      <c r="DY130">
        <f>IFERROR(VLOOKUP($B130,'Raw Stats'!$S$3:$AH$528,10,FALSE),0)</f>
        <v>20</v>
      </c>
      <c r="DZ130">
        <f>IFERROR(VLOOKUP($B130,'Raw Stats'!$S$3:$AH$528,11,FALSE)+VLOOKUP($B130,'Raw Stats'!$S$3:$AH$528,12,FALSE),0)</f>
        <v>0</v>
      </c>
      <c r="EA130">
        <f>IFERROR(VLOOKUP($B130,'Raw Stats'!$S$3:$AH$528,13,FALSE)+VLOOKUP($B130,'Raw Stats'!$S$3:$AH$528,14,FALSE),0)</f>
        <v>1</v>
      </c>
      <c r="EB130">
        <f>IFERROR(VLOOKUP($B130,'Raw Stats'!$S$3:$AH$528,15,FALSE),0)</f>
        <v>0</v>
      </c>
      <c r="EC130">
        <f>IFERROR(VLOOKUP($B130,'Raw Stats'!$S$3:$AH$528,16,FALSE),0)</f>
        <v>58</v>
      </c>
    </row>
    <row r="131" spans="1:133" x14ac:dyDescent="0.2">
      <c r="A131">
        <f>IFERROR(VLOOKUP(B131,Sheet2!$W$1:$X$300,2,FALSE),301)</f>
        <v>138</v>
      </c>
      <c r="B131" t="s">
        <v>189</v>
      </c>
      <c r="C131">
        <f t="shared" ref="C131:C194" si="10">IFERROR(IF(BR131=0,0,SUMIF(J131:T131,"&lt;&gt;#N/A")/BR131),0)</f>
        <v>0.88703487800811975</v>
      </c>
      <c r="D131">
        <f t="shared" ref="D131:D194" si="11">IFERROR(SUMIF(V131:AF131,"&lt;&gt;#N/A")/CE131,0)</f>
        <v>0.79555696455909763</v>
      </c>
      <c r="E131">
        <f t="shared" ref="E131:E194" si="12">IFERROR(SUMIF(AH131:AR131,"&lt;&gt;#N/A")/CR131,0)</f>
        <v>0.79818421536168926</v>
      </c>
      <c r="F131">
        <f t="shared" ref="F131:F194" si="13">IFERROR(SUMIF(AT131:BD131,"&lt;&gt;#N/A")/DE131,0)</f>
        <v>0.74260718933335867</v>
      </c>
      <c r="G131">
        <f t="shared" ref="G131:G194" si="14">IFERROR(SUMIF(BF131:BP131,"&lt;&gt;#N/A")/DR131,0)</f>
        <v>0.86440528925846827</v>
      </c>
      <c r="H131">
        <v>0.89</v>
      </c>
      <c r="J131">
        <f>BS131*'Value Calculations'!$D$3</f>
        <v>7.7469731438947198</v>
      </c>
      <c r="K131">
        <f>BT131*'Value Calculations'!$D$4</f>
        <v>13.350120865830647</v>
      </c>
      <c r="L131">
        <f>BU131*'Value Calculations'!$D$5</f>
        <v>15.920286303175292</v>
      </c>
      <c r="M131">
        <f>BV131*'Value Calculations'!$D$6</f>
        <v>1.1255843872742657</v>
      </c>
      <c r="N131">
        <f>BW131*'Value Calculations'!$D$7</f>
        <v>2.9880858198561553</v>
      </c>
      <c r="O131">
        <f>BX131*'Value Calculations'!$D$8</f>
        <v>7.6204940557932179</v>
      </c>
      <c r="P131">
        <f>BY131*'Value Calculations'!$D$9</f>
        <v>1.6373825953877175</v>
      </c>
      <c r="Q131">
        <f>BZ131*'Value Calculations'!$D$10</f>
        <v>6.5756965333716852</v>
      </c>
      <c r="R131">
        <f>CA131*'Value Calculations'!$D$11</f>
        <v>0</v>
      </c>
      <c r="S131">
        <f>CB131*'Value Calculations'!$D$12</f>
        <v>2.441648218768242</v>
      </c>
      <c r="T131">
        <f>CC131*'Value Calculations'!$D$13</f>
        <v>11.556518317297648</v>
      </c>
      <c r="V131">
        <f>CF131*'Value Calculations'!$D$3</f>
        <v>7.3392377152686823</v>
      </c>
      <c r="W131">
        <f>CG131*'Value Calculations'!$D$4</f>
        <v>8.7915430092055473</v>
      </c>
      <c r="X131">
        <f>CH131*'Value Calculations'!$D$5</f>
        <v>11.94021472738147</v>
      </c>
      <c r="Y131">
        <f>CI131*'Value Calculations'!$D$6</f>
        <v>0.25012986383872571</v>
      </c>
      <c r="Z131">
        <f>CJ131*'Value Calculations'!$D$7</f>
        <v>4.0427043445112689</v>
      </c>
      <c r="AA131">
        <f>CK131*'Value Calculations'!$D$8</f>
        <v>8.9145402162109342</v>
      </c>
      <c r="AB131">
        <f>CL131*'Value Calculations'!$D$9</f>
        <v>2.3930976394128178</v>
      </c>
      <c r="AC131">
        <f>CM131*'Value Calculations'!$D$10</f>
        <v>6.5756965333716852</v>
      </c>
      <c r="AD131">
        <f>CN131*'Value Calculations'!$D$11</f>
        <v>0</v>
      </c>
      <c r="AE131">
        <f>CO131*'Value Calculations'!$D$12</f>
        <v>3.2555309583576562</v>
      </c>
      <c r="AF131">
        <f>CP131*'Value Calculations'!$D$13</f>
        <v>10.937419121728132</v>
      </c>
      <c r="AH131">
        <f>CS131*'Value Calculations'!$D$3</f>
        <v>4.8928251435124546</v>
      </c>
      <c r="AI131">
        <f>CT131*'Value Calculations'!$D$4</f>
        <v>5.5354159687590485</v>
      </c>
      <c r="AJ131">
        <f>CU131*'Value Calculations'!$D$5</f>
        <v>7.6948050465347251</v>
      </c>
      <c r="AK131">
        <f>CV131*'Value Calculations'!$D$6</f>
        <v>0.12506493191936285</v>
      </c>
      <c r="AL131">
        <f>CW131*'Value Calculations'!$D$7</f>
        <v>1.4061580328734848</v>
      </c>
      <c r="AM131">
        <f>CX131*'Value Calculations'!$D$8</f>
        <v>5.9669906285928027</v>
      </c>
      <c r="AN131">
        <f>CY131*'Value Calculations'!$D$9</f>
        <v>1.0076200587001338</v>
      </c>
      <c r="AO131">
        <f>CZ131*'Value Calculations'!$D$10</f>
        <v>4.0184812148382516</v>
      </c>
      <c r="AP131">
        <f>DA131*'Value Calculations'!$D$11</f>
        <v>0</v>
      </c>
      <c r="AQ131">
        <f>DB131*'Value Calculations'!$D$12</f>
        <v>0.81388273958941404</v>
      </c>
      <c r="AR131">
        <f>DC131*'Value Calculations'!$D$13</f>
        <v>6.0534143566797205</v>
      </c>
      <c r="AT131">
        <f>DF131*'Value Calculations'!$D$3</f>
        <v>5.7082960007645305</v>
      </c>
      <c r="AU131">
        <f>DG131*'Value Calculations'!$D$4</f>
        <v>8.7915430092055473</v>
      </c>
      <c r="AV131">
        <f>DH131*'Value Calculations'!$D$5</f>
        <v>10.878862307169783</v>
      </c>
      <c r="AW131">
        <f>DI131*'Value Calculations'!$D$6</f>
        <v>-2.5012986383872571</v>
      </c>
      <c r="AX131">
        <f>DJ131*'Value Calculations'!$D$7</f>
        <v>3.6911648362928977</v>
      </c>
      <c r="AY131">
        <f>DK131*'Value Calculations'!$D$8</f>
        <v>9.8491291098459506</v>
      </c>
      <c r="AZ131">
        <f>DL131*'Value Calculations'!$D$9</f>
        <v>2.0152401174002676</v>
      </c>
      <c r="BA131">
        <f>DM131*'Value Calculations'!$D$10</f>
        <v>5.4797471111430704</v>
      </c>
      <c r="BB131">
        <f>DN131*'Value Calculations'!$D$11</f>
        <v>0</v>
      </c>
      <c r="BC131">
        <f>DO131*'Value Calculations'!$D$12</f>
        <v>2.441648218768242</v>
      </c>
      <c r="BD131">
        <f>DP131*'Value Calculations'!$D$13</f>
        <v>8.5985999384655116</v>
      </c>
      <c r="BF131">
        <f>DS131*'Value Calculations'!$D$3</f>
        <v>6.9315022866426439</v>
      </c>
      <c r="BG131">
        <f>DT131*'Value Calculations'!$D$4</f>
        <v>9.7683811213394982</v>
      </c>
      <c r="BH131">
        <f>DU131*'Value Calculations'!$D$5</f>
        <v>12.470890937487313</v>
      </c>
      <c r="BI131">
        <f>DV131*'Value Calculations'!$D$6</f>
        <v>-1.3757142511129914</v>
      </c>
      <c r="BJ131">
        <f>DW131*'Value Calculations'!$D$7</f>
        <v>4.8336682380026037</v>
      </c>
      <c r="BK131">
        <f>DX131*'Value Calculations'!$D$8</f>
        <v>8.6988658561413139</v>
      </c>
      <c r="BL131">
        <f>DY131*'Value Calculations'!$D$9</f>
        <v>1.7633351027252342</v>
      </c>
      <c r="BM131">
        <f>DZ131*'Value Calculations'!$D$10</f>
        <v>5.8450635852192754</v>
      </c>
      <c r="BN131">
        <f>EA131*'Value Calculations'!$D$11</f>
        <v>0</v>
      </c>
      <c r="BO131">
        <f>EB131*'Value Calculations'!$D$12</f>
        <v>2.441648218768242</v>
      </c>
      <c r="BP131">
        <f>EC131*'Value Calculations'!$D$13</f>
        <v>12.58835030991351</v>
      </c>
      <c r="BR131">
        <f>IFERROR(VLOOKUP($B131,'Raw Stats'!$CM$3:$DC$884,3,FALSE),0)</f>
        <v>80</v>
      </c>
      <c r="BS131">
        <f>IFERROR(VLOOKUP($B131,'Raw Stats'!$CM$3:$DC$884,4,FALSE),0)</f>
        <v>19</v>
      </c>
      <c r="BT131">
        <f>IFERROR(VLOOKUP($B131,'Raw Stats'!$CM$3:$DC$884,5,FALSE),0)</f>
        <v>41</v>
      </c>
      <c r="BU131">
        <f>IFERROR(VLOOKUP($B131,'Raw Stats'!$CM$3:$DC$884,6,FALSE),0)</f>
        <v>60</v>
      </c>
      <c r="BV131">
        <f>IFERROR(VLOOKUP($B131,'Raw Stats'!$CM$3:$DC$884,7,FALSE),0)</f>
        <v>9</v>
      </c>
      <c r="BW131">
        <f>IFERROR(VLOOKUP($B131,'Raw Stats'!$CM$3:$DC$884,8,FALSE),0)</f>
        <v>34</v>
      </c>
      <c r="BX131">
        <f>IFERROR(VLOOKUP($B131,'Raw Stats'!$CM$3:$DC$884,9,FALSE),0)</f>
        <v>106</v>
      </c>
      <c r="BY131">
        <f>IFERROR(VLOOKUP($B131,'Raw Stats'!$CM$3:$DC$884,10,FALSE),0)</f>
        <v>13</v>
      </c>
      <c r="BZ131">
        <f>IFERROR(VLOOKUP($B131,'Raw Stats'!$CM$3:$DC$884,11,FALSE)+VLOOKUP($B131,'Raw Stats'!$CM$3:$DC$884,12,FALSE),0)</f>
        <v>18</v>
      </c>
      <c r="CA131">
        <f>IFERROR(VLOOKUP($B131,'Raw Stats'!$CM$3:$DC$884,13,FALSE)+VLOOKUP($B131,'Raw Stats'!$CM$3:$DC$884,14,FALSE),0)</f>
        <v>0</v>
      </c>
      <c r="CB131">
        <f>IFERROR(VLOOKUP($B131,'Raw Stats'!$CM$3:$DC$884,15,FALSE),0)</f>
        <v>3</v>
      </c>
      <c r="CC131">
        <f>IFERROR(VLOOKUP($B131,'Raw Stats'!$CM$3:$DC$884,16,FALSE),0)</f>
        <v>168</v>
      </c>
      <c r="CE131">
        <f>IFERROR(VLOOKUP($B131,'Raw Stats'!$BU$3:$CJ$528,3,FALSE),0)</f>
        <v>81</v>
      </c>
      <c r="CF131">
        <f>IFERROR(VLOOKUP($B131,'Raw Stats'!$BU$3:$CJ$528,4,FALSE),0)</f>
        <v>18</v>
      </c>
      <c r="CG131">
        <f>IFERROR(VLOOKUP($B131,'Raw Stats'!$BU$3:$CJ$5288,5,FALSE),0)</f>
        <v>27</v>
      </c>
      <c r="CH131">
        <f>IFERROR(VLOOKUP($B131,'Raw Stats'!$BU$3:$CJ$528,6,FALSE),0)</f>
        <v>45</v>
      </c>
      <c r="CI131">
        <f>IFERROR(VLOOKUP($B131,'Raw Stats'!$BU$3:$CJ$528,7,FALSE),0)</f>
        <v>2</v>
      </c>
      <c r="CJ131">
        <f>IFERROR(VLOOKUP($B131,'Raw Stats'!$BU$3:$CJ$528,8,FALSE),0)</f>
        <v>46</v>
      </c>
      <c r="CK131">
        <f>IFERROR(VLOOKUP($B131,'Raw Stats'!$BU$3:$CJ$528,9,FALSE),0)</f>
        <v>124</v>
      </c>
      <c r="CL131">
        <f>IFERROR(VLOOKUP($B131,'Raw Stats'!$BU$3:$CJ$528,10,FALSE),0)</f>
        <v>19</v>
      </c>
      <c r="CM131">
        <f>IFERROR(VLOOKUP($B131,'Raw Stats'!$BU$3:$CJ$528,11,FALSE)+VLOOKUP($B131,'Raw Stats'!$BU$3:$CJ$528,12,FALSE),0)</f>
        <v>18</v>
      </c>
      <c r="CN131">
        <f>IFERROR(VLOOKUP($B131,'Raw Stats'!$BU$3:$CJ$528,13,FALSE)+VLOOKUP($B131,'Raw Stats'!$BU$3:$CJ$528,14,FALSE),0)</f>
        <v>0</v>
      </c>
      <c r="CO131">
        <f>IFERROR(VLOOKUP($B131,'Raw Stats'!$BU$3:$CJ$528,15,FALSE),0)</f>
        <v>4</v>
      </c>
      <c r="CP131">
        <f>IFERROR(VLOOKUP($B131,'Raw Stats'!$BU$3:$CJ$528,16,FALSE),0)</f>
        <v>159</v>
      </c>
      <c r="CR131">
        <f>IFERROR(VLOOKUP($B131,'Raw Stats'!$BC$3:$BR$528,3,FALSE),0)</f>
        <v>47</v>
      </c>
      <c r="CS131">
        <f>IFERROR(VLOOKUP($B131,'Raw Stats'!$BC$3:$BR$528,4,FALSE),0)</f>
        <v>12</v>
      </c>
      <c r="CT131">
        <f>IFERROR(VLOOKUP($B131,'Raw Stats'!$BC$3:$BR$5288,5,FALSE),0)</f>
        <v>17</v>
      </c>
      <c r="CU131">
        <f>IFERROR(VLOOKUP($B131,'Raw Stats'!$BC$3:$BR$52888,6,FALSE),0)</f>
        <v>29</v>
      </c>
      <c r="CV131">
        <f>IFERROR(VLOOKUP($B131,'Raw Stats'!$BC$3:$BR$5288,7,FALSE),0)</f>
        <v>1</v>
      </c>
      <c r="CW131">
        <f>IFERROR(VLOOKUP($B131,'Raw Stats'!$BC$3:$BR$5288,8,FALSE),0)</f>
        <v>16</v>
      </c>
      <c r="CX131">
        <f>IFERROR(VLOOKUP($B131,'Raw Stats'!$BC$3:$BR$5288,9,FALSE),0)</f>
        <v>83</v>
      </c>
      <c r="CY131">
        <f>IFERROR(VLOOKUP($B131,'Raw Stats'!$BC$3:$BR$5288,10,FALSE),0)</f>
        <v>8</v>
      </c>
      <c r="CZ131">
        <f>IFERROR(VLOOKUP($B131,'Raw Stats'!$BC$3:$BR$5288,11,FALSE)+VLOOKUP($B131,'Raw Stats'!$BC$3:$BR$5288,12,FALSE),0)</f>
        <v>11</v>
      </c>
      <c r="DA131">
        <f>IFERROR(VLOOKUP($B131,'Raw Stats'!$BC$3:$BR$5288,13,FALSE)+VLOOKUP($B131,'Raw Stats'!$BC$3:$BR$5288,14,FALSE),0)</f>
        <v>0</v>
      </c>
      <c r="DB131">
        <f>IFERROR(VLOOKUP($B131,'Raw Stats'!$BC$3:$BR$5288,15,FALSE),0)</f>
        <v>1</v>
      </c>
      <c r="DC131">
        <f>IFERROR(VLOOKUP($B131,'Raw Stats'!$BC$3:$BR$5288,16,FALSE),0)</f>
        <v>88</v>
      </c>
      <c r="DE131">
        <f>IFERROR(VLOOKUP($B131,'Raw Stats'!$AK$3:$AZ$528,3,FALSE),0)</f>
        <v>74</v>
      </c>
      <c r="DF131">
        <f>IFERROR(VLOOKUP($B131,'Raw Stats'!$AK$3:$AZ$528,4,FALSE),0)</f>
        <v>14</v>
      </c>
      <c r="DG131">
        <f>IFERROR(VLOOKUP($B131,'Raw Stats'!$AK$3:$AZ$528,5,FALSE),0)</f>
        <v>27</v>
      </c>
      <c r="DH131">
        <f>IFERROR(VLOOKUP($B131,'Raw Stats'!$AK$3:$AZ$528,6,FALSE),0)</f>
        <v>41</v>
      </c>
      <c r="DI131">
        <f>IFERROR(VLOOKUP($B131,'Raw Stats'!$AK$3:$AZ$528,7,FALSE),0)</f>
        <v>-20</v>
      </c>
      <c r="DJ131">
        <f>IFERROR(VLOOKUP($B131,'Raw Stats'!$AK$3:$AZ$528,8,FALSE),0)</f>
        <v>42</v>
      </c>
      <c r="DK131">
        <f>IFERROR(VLOOKUP($B131,'Raw Stats'!$AK$3:$AZ$528,9,FALSE),0)</f>
        <v>137</v>
      </c>
      <c r="DL131">
        <f>IFERROR(VLOOKUP($B131,'Raw Stats'!$AK$3:$AZ$528,10,FALSE),0)</f>
        <v>16</v>
      </c>
      <c r="DM131">
        <f>IFERROR(VLOOKUP($B131,'Raw Stats'!$AK$3:$AZ$528,11,FALSE)+VLOOKUP($B131,'Raw Stats'!$AK$3:$AZ$528,12,FALSE),0)</f>
        <v>15</v>
      </c>
      <c r="DN131">
        <f>IFERROR(VLOOKUP($B131,'Raw Stats'!$AK$3:$AZ$528,13,FALSE)+VLOOKUP($B131,'Raw Stats'!$AK$3:$AZ$528,14,FALSE),0)</f>
        <v>0</v>
      </c>
      <c r="DO131">
        <f>IFERROR(VLOOKUP($B131,'Raw Stats'!$AK$3:$AZ$528,15,FALSE),0)</f>
        <v>3</v>
      </c>
      <c r="DP131">
        <f>IFERROR(VLOOKUP($B131,'Raw Stats'!$AK$3:$AZ$528,16,FALSE),0)</f>
        <v>125</v>
      </c>
      <c r="DR131">
        <f>IFERROR(VLOOKUP($B131,'Raw Stats'!$S$3:$AH$528,3,FALSE),0)</f>
        <v>74</v>
      </c>
      <c r="DS131">
        <f>IFERROR(VLOOKUP($B131,'Raw Stats'!$S$3:$AH$528,4,FALSE),0)</f>
        <v>17</v>
      </c>
      <c r="DT131">
        <f>IFERROR(VLOOKUP($B131,'Raw Stats'!$S$3:$AH$528,5,FALSE),0)</f>
        <v>30</v>
      </c>
      <c r="DU131">
        <f>IFERROR(VLOOKUP($B131,'Raw Stats'!$S$3:$AH$528,6,FALSE),0)</f>
        <v>47</v>
      </c>
      <c r="DV131">
        <f>IFERROR(VLOOKUP($B131,'Raw Stats'!$S$3:$AH$528,7,FALSE),0)</f>
        <v>-11</v>
      </c>
      <c r="DW131">
        <f>IFERROR(VLOOKUP($B131,'Raw Stats'!$S$3:$AH$528,8,FALSE),0)</f>
        <v>55</v>
      </c>
      <c r="DX131">
        <f>IFERROR(VLOOKUP($B131,'Raw Stats'!$S$3:$AH$528,9,FALSE),0)</f>
        <v>121</v>
      </c>
      <c r="DY131">
        <f>IFERROR(VLOOKUP($B131,'Raw Stats'!$S$3:$AH$528,10,FALSE),0)</f>
        <v>14</v>
      </c>
      <c r="DZ131">
        <f>IFERROR(VLOOKUP($B131,'Raw Stats'!$S$3:$AH$528,11,FALSE)+VLOOKUP($B131,'Raw Stats'!$S$3:$AH$528,12,FALSE),0)</f>
        <v>16</v>
      </c>
      <c r="EA131">
        <f>IFERROR(VLOOKUP($B131,'Raw Stats'!$S$3:$AH$528,13,FALSE)+VLOOKUP($B131,'Raw Stats'!$S$3:$AH$528,14,FALSE),0)</f>
        <v>0</v>
      </c>
      <c r="EB131">
        <f>IFERROR(VLOOKUP($B131,'Raw Stats'!$S$3:$AH$528,15,FALSE),0)</f>
        <v>3</v>
      </c>
      <c r="EC131">
        <f>IFERROR(VLOOKUP($B131,'Raw Stats'!$S$3:$AH$528,16,FALSE),0)</f>
        <v>183</v>
      </c>
    </row>
    <row r="132" spans="1:133" x14ac:dyDescent="0.2">
      <c r="A132">
        <f>IFERROR(VLOOKUP(B132,Sheet2!$W$1:$X$300,2,FALSE),301)</f>
        <v>263</v>
      </c>
      <c r="B132" t="s">
        <v>752</v>
      </c>
      <c r="C132">
        <f t="shared" si="10"/>
        <v>0.86835238516809676</v>
      </c>
      <c r="D132">
        <f t="shared" si="11"/>
        <v>0.87073119790058051</v>
      </c>
      <c r="E132">
        <f t="shared" si="12"/>
        <v>0.99065491964277963</v>
      </c>
      <c r="F132">
        <f t="shared" si="13"/>
        <v>0.62571721745664144</v>
      </c>
      <c r="G132">
        <f t="shared" si="14"/>
        <v>0.60756507551979622</v>
      </c>
      <c r="H132">
        <v>0.89</v>
      </c>
      <c r="J132">
        <f>BS132*'Value Calculations'!$D$3</f>
        <v>2.8541480003822652</v>
      </c>
      <c r="K132">
        <f>BT132*'Value Calculations'!$D$4</f>
        <v>9.4427684172948485</v>
      </c>
      <c r="L132">
        <f>BU132*'Value Calculations'!$D$5</f>
        <v>9.5521717819051766</v>
      </c>
      <c r="M132">
        <f>BV132*'Value Calculations'!$D$6</f>
        <v>-0.87545452343553998</v>
      </c>
      <c r="N132">
        <f>BW132*'Value Calculations'!$D$7</f>
        <v>2.4607765575285985</v>
      </c>
      <c r="O132">
        <f>BX132*'Value Calculations'!$D$8</f>
        <v>12.724787244107542</v>
      </c>
      <c r="P132">
        <f>BY132*'Value Calculations'!$D$9</f>
        <v>16.625730968552208</v>
      </c>
      <c r="Q132">
        <f>BZ132*'Value Calculations'!$D$10</f>
        <v>6.2103800592954803</v>
      </c>
      <c r="R132">
        <f>CA132*'Value Calculations'!$D$11</f>
        <v>0</v>
      </c>
      <c r="S132">
        <f>CB132*'Value Calculations'!$D$12</f>
        <v>0</v>
      </c>
      <c r="T132">
        <f>CC132*'Value Calculations'!$D$13</f>
        <v>8.7361775374809607</v>
      </c>
      <c r="V132">
        <f>CF132*'Value Calculations'!$D$3</f>
        <v>2.0386771431301893</v>
      </c>
      <c r="W132">
        <f>CG132*'Value Calculations'!$D$4</f>
        <v>9.1171557132501988</v>
      </c>
      <c r="X132">
        <f>CH132*'Value Calculations'!$D$5</f>
        <v>8.7561574667464104</v>
      </c>
      <c r="Y132">
        <f>CI132*'Value Calculations'!$D$6</f>
        <v>-2.5012986383872571</v>
      </c>
      <c r="Z132">
        <f>CJ132*'Value Calculations'!$D$7</f>
        <v>2.6365463116377841</v>
      </c>
      <c r="AA132">
        <f>CK132*'Value Calculations'!$D$8</f>
        <v>20.273389846544219</v>
      </c>
      <c r="AB132">
        <f>CL132*'Value Calculations'!$D$9</f>
        <v>13.980728314464358</v>
      </c>
      <c r="AC132">
        <f>CM132*'Value Calculations'!$D$10</f>
        <v>6.5756965333716852</v>
      </c>
      <c r="AD132">
        <f>CN132*'Value Calculations'!$D$11</f>
        <v>0</v>
      </c>
      <c r="AE132">
        <f>CO132*'Value Calculations'!$D$12</f>
        <v>0</v>
      </c>
      <c r="AF132">
        <f>CP132*'Value Calculations'!$D$13</f>
        <v>7.9107119433882715</v>
      </c>
      <c r="AH132">
        <f>CS132*'Value Calculations'!$D$3</f>
        <v>1.6309417145041516</v>
      </c>
      <c r="AI132">
        <f>CT132*'Value Calculations'!$D$4</f>
        <v>8.1403176011162479</v>
      </c>
      <c r="AJ132">
        <f>CU132*'Value Calculations'!$D$5</f>
        <v>7.6948050465347251</v>
      </c>
      <c r="AK132">
        <f>CV132*'Value Calculations'!$D$6</f>
        <v>0.50025972767745142</v>
      </c>
      <c r="AL132">
        <f>CW132*'Value Calculations'!$D$7</f>
        <v>0.70307901643674242</v>
      </c>
      <c r="AM132">
        <f>CX132*'Value Calculations'!$D$8</f>
        <v>8.9145402162109342</v>
      </c>
      <c r="AN132">
        <f>CY132*'Value Calculations'!$D$9</f>
        <v>7.431197932913487</v>
      </c>
      <c r="AO132">
        <f>CZ132*'Value Calculations'!$D$10</f>
        <v>4.7491141629906615</v>
      </c>
      <c r="AP132">
        <f>DA132*'Value Calculations'!$D$11</f>
        <v>0</v>
      </c>
      <c r="AQ132">
        <f>DB132*'Value Calculations'!$D$12</f>
        <v>0</v>
      </c>
      <c r="AR132">
        <f>DC132*'Value Calculations'!$D$13</f>
        <v>4.8152159655406868</v>
      </c>
      <c r="AT132">
        <f>DF132*'Value Calculations'!$D$3</f>
        <v>2.0386771431301893</v>
      </c>
      <c r="AU132">
        <f>DG132*'Value Calculations'!$D$4</f>
        <v>5.2098032647143988</v>
      </c>
      <c r="AV132">
        <f>DH132*'Value Calculations'!$D$5</f>
        <v>5.5721002061113527</v>
      </c>
      <c r="AW132">
        <f>DI132*'Value Calculations'!$D$6</f>
        <v>-0.12506493191936285</v>
      </c>
      <c r="AX132">
        <f>DJ132*'Value Calculations'!$D$7</f>
        <v>1.9334672952010417</v>
      </c>
      <c r="AY132">
        <f>DK132*'Value Calculations'!$D$8</f>
        <v>7.3329282423670588</v>
      </c>
      <c r="AZ132">
        <f>DL132*'Value Calculations'!$D$9</f>
        <v>6.6754828888883866</v>
      </c>
      <c r="BA132">
        <f>DM132*'Value Calculations'!$D$10</f>
        <v>2.5572153185334328</v>
      </c>
      <c r="BB132">
        <f>DN132*'Value Calculations'!$D$11</f>
        <v>0</v>
      </c>
      <c r="BC132">
        <f>DO132*'Value Calculations'!$D$12</f>
        <v>0</v>
      </c>
      <c r="BD132">
        <f>DP132*'Value Calculations'!$D$13</f>
        <v>4.4712719680020658</v>
      </c>
      <c r="BF132">
        <f>DS132*'Value Calculations'!$D$3</f>
        <v>3.2618834290083032</v>
      </c>
      <c r="BG132">
        <f>DT132*'Value Calculations'!$D$4</f>
        <v>6.8378667849376482</v>
      </c>
      <c r="BH132">
        <f>DU132*'Value Calculations'!$D$5</f>
        <v>7.6948050465347251</v>
      </c>
      <c r="BI132">
        <f>DV132*'Value Calculations'!$D$6</f>
        <v>1.2506493191936285</v>
      </c>
      <c r="BJ132">
        <f>DW132*'Value Calculations'!$D$7</f>
        <v>2.6365463116377841</v>
      </c>
      <c r="BK132">
        <f>DX132*'Value Calculations'!$D$8</f>
        <v>5.8232077218797231</v>
      </c>
      <c r="BL132">
        <f>DY132*'Value Calculations'!$D$9</f>
        <v>6.5495303815508699</v>
      </c>
      <c r="BM132">
        <f>DZ132*'Value Calculations'!$D$10</f>
        <v>2.1918988444572283</v>
      </c>
      <c r="BN132">
        <f>EA132*'Value Calculations'!$D$11</f>
        <v>0</v>
      </c>
      <c r="BO132">
        <f>EB132*'Value Calculations'!$D$12</f>
        <v>1.6277654791788281</v>
      </c>
      <c r="BP132">
        <f>EC132*'Value Calculations'!$D$13</f>
        <v>10.731052723204959</v>
      </c>
      <c r="BR132">
        <f>IFERROR(VLOOKUP($B132,'Raw Stats'!$CM$3:$DC$884,3,FALSE),0)</f>
        <v>78</v>
      </c>
      <c r="BS132">
        <f>IFERROR(VLOOKUP($B132,'Raw Stats'!$CM$3:$DC$884,4,FALSE),0)</f>
        <v>7</v>
      </c>
      <c r="BT132">
        <f>IFERROR(VLOOKUP($B132,'Raw Stats'!$CM$3:$DC$884,5,FALSE),0)</f>
        <v>29</v>
      </c>
      <c r="BU132">
        <f>IFERROR(VLOOKUP($B132,'Raw Stats'!$CM$3:$DC$884,6,FALSE),0)</f>
        <v>36</v>
      </c>
      <c r="BV132">
        <f>IFERROR(VLOOKUP($B132,'Raw Stats'!$CM$3:$DC$884,7,FALSE),0)</f>
        <v>-7</v>
      </c>
      <c r="BW132">
        <f>IFERROR(VLOOKUP($B132,'Raw Stats'!$CM$3:$DC$884,8,FALSE),0)</f>
        <v>28</v>
      </c>
      <c r="BX132">
        <f>IFERROR(VLOOKUP($B132,'Raw Stats'!$CM$3:$DC$884,9,FALSE),0)</f>
        <v>177</v>
      </c>
      <c r="BY132">
        <f>IFERROR(VLOOKUP($B132,'Raw Stats'!$CM$3:$DC$884,10,FALSE),0)</f>
        <v>132</v>
      </c>
      <c r="BZ132">
        <f>IFERROR(VLOOKUP($B132,'Raw Stats'!$CM$3:$DC$884,11,FALSE)+VLOOKUP($B132,'Raw Stats'!$CM$3:$DC$884,12,FALSE),0)</f>
        <v>17</v>
      </c>
      <c r="CA132">
        <f>IFERROR(VLOOKUP($B132,'Raw Stats'!$CM$3:$DC$884,13,FALSE)+VLOOKUP($B132,'Raw Stats'!$CM$3:$DC$884,14,FALSE),0)</f>
        <v>0</v>
      </c>
      <c r="CB132">
        <f>IFERROR(VLOOKUP($B132,'Raw Stats'!$CM$3:$DC$884,15,FALSE),0)</f>
        <v>0</v>
      </c>
      <c r="CC132">
        <f>IFERROR(VLOOKUP($B132,'Raw Stats'!$CM$3:$DC$884,16,FALSE),0)</f>
        <v>127</v>
      </c>
      <c r="CE132">
        <f>IFERROR(VLOOKUP($B132,'Raw Stats'!$BU$3:$CJ$528,3,FALSE),0)</f>
        <v>79</v>
      </c>
      <c r="CF132">
        <f>IFERROR(VLOOKUP($B132,'Raw Stats'!$BU$3:$CJ$528,4,FALSE),0)</f>
        <v>5</v>
      </c>
      <c r="CG132">
        <f>IFERROR(VLOOKUP($B132,'Raw Stats'!$BU$3:$CJ$5288,5,FALSE),0)</f>
        <v>28</v>
      </c>
      <c r="CH132">
        <f>IFERROR(VLOOKUP($B132,'Raw Stats'!$BU$3:$CJ$528,6,FALSE),0)</f>
        <v>33</v>
      </c>
      <c r="CI132">
        <f>IFERROR(VLOOKUP($B132,'Raw Stats'!$BU$3:$CJ$528,7,FALSE),0)</f>
        <v>-20</v>
      </c>
      <c r="CJ132">
        <f>IFERROR(VLOOKUP($B132,'Raw Stats'!$BU$3:$CJ$528,8,FALSE),0)</f>
        <v>30</v>
      </c>
      <c r="CK132">
        <f>IFERROR(VLOOKUP($B132,'Raw Stats'!$BU$3:$CJ$528,9,FALSE),0)</f>
        <v>282</v>
      </c>
      <c r="CL132">
        <f>IFERROR(VLOOKUP($B132,'Raw Stats'!$BU$3:$CJ$528,10,FALSE),0)</f>
        <v>111</v>
      </c>
      <c r="CM132">
        <f>IFERROR(VLOOKUP($B132,'Raw Stats'!$BU$3:$CJ$528,11,FALSE)+VLOOKUP($B132,'Raw Stats'!$BU$3:$CJ$528,12,FALSE),0)</f>
        <v>18</v>
      </c>
      <c r="CN132">
        <f>IFERROR(VLOOKUP($B132,'Raw Stats'!$BU$3:$CJ$528,13,FALSE)+VLOOKUP($B132,'Raw Stats'!$BU$3:$CJ$528,14,FALSE),0)</f>
        <v>0</v>
      </c>
      <c r="CO132">
        <f>IFERROR(VLOOKUP($B132,'Raw Stats'!$BU$3:$CJ$528,15,FALSE),0)</f>
        <v>0</v>
      </c>
      <c r="CP132">
        <f>IFERROR(VLOOKUP($B132,'Raw Stats'!$BU$3:$CJ$528,16,FALSE),0)</f>
        <v>115</v>
      </c>
      <c r="CR132">
        <f>IFERROR(VLOOKUP($B132,'Raw Stats'!$BC$3:$BR$528,3,FALSE),0)</f>
        <v>45</v>
      </c>
      <c r="CS132">
        <f>IFERROR(VLOOKUP($B132,'Raw Stats'!$BC$3:$BR$528,4,FALSE),0)</f>
        <v>4</v>
      </c>
      <c r="CT132">
        <f>IFERROR(VLOOKUP($B132,'Raw Stats'!$BC$3:$BR$5288,5,FALSE),0)</f>
        <v>25</v>
      </c>
      <c r="CU132">
        <f>IFERROR(VLOOKUP($B132,'Raw Stats'!$BC$3:$BR$52888,6,FALSE),0)</f>
        <v>29</v>
      </c>
      <c r="CV132">
        <f>IFERROR(VLOOKUP($B132,'Raw Stats'!$BC$3:$BR$5288,7,FALSE),0)</f>
        <v>4</v>
      </c>
      <c r="CW132">
        <f>IFERROR(VLOOKUP($B132,'Raw Stats'!$BC$3:$BR$5288,8,FALSE),0)</f>
        <v>8</v>
      </c>
      <c r="CX132">
        <f>IFERROR(VLOOKUP($B132,'Raw Stats'!$BC$3:$BR$5288,9,FALSE),0)</f>
        <v>124</v>
      </c>
      <c r="CY132">
        <f>IFERROR(VLOOKUP($B132,'Raw Stats'!$BC$3:$BR$5288,10,FALSE),0)</f>
        <v>59</v>
      </c>
      <c r="CZ132">
        <f>IFERROR(VLOOKUP($B132,'Raw Stats'!$BC$3:$BR$5288,11,FALSE)+VLOOKUP($B132,'Raw Stats'!$BC$3:$BR$5288,12,FALSE),0)</f>
        <v>13</v>
      </c>
      <c r="DA132">
        <f>IFERROR(VLOOKUP($B132,'Raw Stats'!$BC$3:$BR$5288,13,FALSE)+VLOOKUP($B132,'Raw Stats'!$BC$3:$BR$5288,14,FALSE),0)</f>
        <v>0</v>
      </c>
      <c r="DB132">
        <f>IFERROR(VLOOKUP($B132,'Raw Stats'!$BC$3:$BR$5288,15,FALSE),0)</f>
        <v>0</v>
      </c>
      <c r="DC132">
        <f>IFERROR(VLOOKUP($B132,'Raw Stats'!$BC$3:$BR$5288,16,FALSE),0)</f>
        <v>70</v>
      </c>
      <c r="DE132">
        <f>IFERROR(VLOOKUP($B132,'Raw Stats'!$AK$3:$AZ$528,3,FALSE),0)</f>
        <v>57</v>
      </c>
      <c r="DF132">
        <f>IFERROR(VLOOKUP($B132,'Raw Stats'!$AK$3:$AZ$528,4,FALSE),0)</f>
        <v>5</v>
      </c>
      <c r="DG132">
        <f>IFERROR(VLOOKUP($B132,'Raw Stats'!$AK$3:$AZ$528,5,FALSE),0)</f>
        <v>16</v>
      </c>
      <c r="DH132">
        <f>IFERROR(VLOOKUP($B132,'Raw Stats'!$AK$3:$AZ$528,6,FALSE),0)</f>
        <v>21</v>
      </c>
      <c r="DI132">
        <f>IFERROR(VLOOKUP($B132,'Raw Stats'!$AK$3:$AZ$528,7,FALSE),0)</f>
        <v>-1</v>
      </c>
      <c r="DJ132">
        <f>IFERROR(VLOOKUP($B132,'Raw Stats'!$AK$3:$AZ$528,8,FALSE),0)</f>
        <v>22</v>
      </c>
      <c r="DK132">
        <f>IFERROR(VLOOKUP($B132,'Raw Stats'!$AK$3:$AZ$528,9,FALSE),0)</f>
        <v>102</v>
      </c>
      <c r="DL132">
        <f>IFERROR(VLOOKUP($B132,'Raw Stats'!$AK$3:$AZ$528,10,FALSE),0)</f>
        <v>53</v>
      </c>
      <c r="DM132">
        <f>IFERROR(VLOOKUP($B132,'Raw Stats'!$AK$3:$AZ$528,11,FALSE)+VLOOKUP($B132,'Raw Stats'!$AK$3:$AZ$528,12,FALSE),0)</f>
        <v>7</v>
      </c>
      <c r="DN132">
        <f>IFERROR(VLOOKUP($B132,'Raw Stats'!$AK$3:$AZ$528,13,FALSE)+VLOOKUP($B132,'Raw Stats'!$AK$3:$AZ$528,14,FALSE),0)</f>
        <v>0</v>
      </c>
      <c r="DO132">
        <f>IFERROR(VLOOKUP($B132,'Raw Stats'!$AK$3:$AZ$528,15,FALSE),0)</f>
        <v>0</v>
      </c>
      <c r="DP132">
        <f>IFERROR(VLOOKUP($B132,'Raw Stats'!$AK$3:$AZ$528,16,FALSE),0)</f>
        <v>65</v>
      </c>
      <c r="DR132">
        <f>IFERROR(VLOOKUP($B132,'Raw Stats'!$S$3:$AH$528,3,FALSE),0)</f>
        <v>80</v>
      </c>
      <c r="DS132">
        <f>IFERROR(VLOOKUP($B132,'Raw Stats'!$S$3:$AH$528,4,FALSE),0)</f>
        <v>8</v>
      </c>
      <c r="DT132">
        <f>IFERROR(VLOOKUP($B132,'Raw Stats'!$S$3:$AH$528,5,FALSE),0)</f>
        <v>21</v>
      </c>
      <c r="DU132">
        <f>IFERROR(VLOOKUP($B132,'Raw Stats'!$S$3:$AH$528,6,FALSE),0)</f>
        <v>29</v>
      </c>
      <c r="DV132">
        <f>IFERROR(VLOOKUP($B132,'Raw Stats'!$S$3:$AH$528,7,FALSE),0)</f>
        <v>10</v>
      </c>
      <c r="DW132">
        <f>IFERROR(VLOOKUP($B132,'Raw Stats'!$S$3:$AH$528,8,FALSE),0)</f>
        <v>30</v>
      </c>
      <c r="DX132">
        <f>IFERROR(VLOOKUP($B132,'Raw Stats'!$S$3:$AH$528,9,FALSE),0)</f>
        <v>81</v>
      </c>
      <c r="DY132">
        <f>IFERROR(VLOOKUP($B132,'Raw Stats'!$S$3:$AH$528,10,FALSE),0)</f>
        <v>52</v>
      </c>
      <c r="DZ132">
        <f>IFERROR(VLOOKUP($B132,'Raw Stats'!$S$3:$AH$528,11,FALSE)+VLOOKUP($B132,'Raw Stats'!$S$3:$AH$528,12,FALSE),0)</f>
        <v>6</v>
      </c>
      <c r="EA132">
        <f>IFERROR(VLOOKUP($B132,'Raw Stats'!$S$3:$AH$528,13,FALSE)+VLOOKUP($B132,'Raw Stats'!$S$3:$AH$528,14,FALSE),0)</f>
        <v>0</v>
      </c>
      <c r="EB132">
        <f>IFERROR(VLOOKUP($B132,'Raw Stats'!$S$3:$AH$528,15,FALSE),0)</f>
        <v>2</v>
      </c>
      <c r="EC132">
        <f>IFERROR(VLOOKUP($B132,'Raw Stats'!$S$3:$AH$528,16,FALSE),0)</f>
        <v>156</v>
      </c>
    </row>
    <row r="133" spans="1:133" x14ac:dyDescent="0.2">
      <c r="A133">
        <f>IFERROR(VLOOKUP(B133,Sheet2!$W$1:$X$300,2,FALSE),301)</f>
        <v>301</v>
      </c>
      <c r="B133" t="s">
        <v>723</v>
      </c>
      <c r="C133">
        <f t="shared" si="10"/>
        <v>0.86554396328231087</v>
      </c>
      <c r="D133">
        <f t="shared" si="11"/>
        <v>1.0134356398454112</v>
      </c>
      <c r="E133">
        <f t="shared" si="12"/>
        <v>0</v>
      </c>
      <c r="F133">
        <f t="shared" si="13"/>
        <v>0</v>
      </c>
      <c r="G133">
        <f t="shared" si="14"/>
        <v>0</v>
      </c>
      <c r="H133">
        <v>0.89</v>
      </c>
      <c r="J133">
        <f>BS133*'Value Calculations'!$D$3</f>
        <v>0.8154708572520758</v>
      </c>
      <c r="K133">
        <f>BT133*'Value Calculations'!$D$4</f>
        <v>0.97683811213394978</v>
      </c>
      <c r="L133">
        <f>BU133*'Value Calculations'!$D$5</f>
        <v>1.3266905252646077</v>
      </c>
      <c r="M133">
        <f>BV133*'Value Calculations'!$D$6</f>
        <v>-0.62532465959681427</v>
      </c>
      <c r="N133">
        <f>BW133*'Value Calculations'!$D$7</f>
        <v>2.9880858198561553</v>
      </c>
      <c r="O133">
        <f>BX133*'Value Calculations'!$D$8</f>
        <v>8.2675171360020769</v>
      </c>
      <c r="P133">
        <f>BY133*'Value Calculations'!$D$9</f>
        <v>7.9350079622635539</v>
      </c>
      <c r="Q133">
        <f>BZ133*'Value Calculations'!$D$10</f>
        <v>0</v>
      </c>
      <c r="R133">
        <f>CA133*'Value Calculations'!$D$11</f>
        <v>0</v>
      </c>
      <c r="S133">
        <f>CB133*'Value Calculations'!$D$12</f>
        <v>0.81388273958941404</v>
      </c>
      <c r="T133">
        <f>CC133*'Value Calculations'!$D$13</f>
        <v>4.3336943689866185</v>
      </c>
      <c r="V133">
        <f>CF133*'Value Calculations'!$D$3</f>
        <v>1.2232062858781136</v>
      </c>
      <c r="W133">
        <f>CG133*'Value Calculations'!$D$4</f>
        <v>6.1866413768483488</v>
      </c>
      <c r="X133">
        <f>CH133*'Value Calculations'!$D$5</f>
        <v>5.8374383111642736</v>
      </c>
      <c r="Y133">
        <f>CI133*'Value Calculations'!$D$6</f>
        <v>0.25012986383872571</v>
      </c>
      <c r="Z133">
        <f>CJ133*'Value Calculations'!$D$7</f>
        <v>13.358501312298106</v>
      </c>
      <c r="AA133">
        <f>CK133*'Value Calculations'!$D$8</f>
        <v>19.626366766335362</v>
      </c>
      <c r="AB133">
        <f>CL133*'Value Calculations'!$D$9</f>
        <v>17.381446012577307</v>
      </c>
      <c r="AC133">
        <f>CM133*'Value Calculations'!$D$10</f>
        <v>1.4612658963048188</v>
      </c>
      <c r="AD133">
        <f>CN133*'Value Calculations'!$D$11</f>
        <v>0</v>
      </c>
      <c r="AE133">
        <f>CO133*'Value Calculations'!$D$12</f>
        <v>0.81388273958941404</v>
      </c>
      <c r="AF133">
        <f>CP133*'Value Calculations'!$D$13</f>
        <v>7.841923143880547</v>
      </c>
      <c r="AH133">
        <f>CS133*'Value Calculations'!$D$3</f>
        <v>0</v>
      </c>
      <c r="AI133">
        <f>CT133*'Value Calculations'!$D$4</f>
        <v>0.97683811213394978</v>
      </c>
      <c r="AJ133">
        <f>CU133*'Value Calculations'!$D$5</f>
        <v>1.3266905252646077</v>
      </c>
      <c r="AK133">
        <f>CV133*'Value Calculations'!$D$6</f>
        <v>0.37519479575808856</v>
      </c>
      <c r="AL133">
        <f>CW133*'Value Calculations'!$D$7</f>
        <v>3.3396253280745265</v>
      </c>
      <c r="AM133">
        <f>CX133*'Value Calculations'!$D$8</f>
        <v>6.2545564420189619</v>
      </c>
      <c r="AN133">
        <f>CY133*'Value Calculations'!$D$9</f>
        <v>3.5266702054504684</v>
      </c>
      <c r="AO133">
        <f>CZ133*'Value Calculations'!$D$10</f>
        <v>0</v>
      </c>
      <c r="AP133">
        <f>DA133*'Value Calculations'!$D$11</f>
        <v>0</v>
      </c>
      <c r="AQ133">
        <f>DB133*'Value Calculations'!$D$12</f>
        <v>0.81388273958941404</v>
      </c>
      <c r="AR133">
        <f>DC133*'Value Calculations'!$D$13</f>
        <v>2.132452784739447</v>
      </c>
      <c r="AT133">
        <f>DF133*'Value Calculations'!$D$3</f>
        <v>0</v>
      </c>
      <c r="AU133">
        <f>DG133*'Value Calculations'!$D$4</f>
        <v>0</v>
      </c>
      <c r="AV133">
        <f>DH133*'Value Calculations'!$D$5</f>
        <v>0</v>
      </c>
      <c r="AW133">
        <f>DI133*'Value Calculations'!$D$6</f>
        <v>0</v>
      </c>
      <c r="AX133">
        <f>DJ133*'Value Calculations'!$D$7</f>
        <v>0</v>
      </c>
      <c r="AY133">
        <f>DK133*'Value Calculations'!$D$8</f>
        <v>0</v>
      </c>
      <c r="AZ133">
        <f>DL133*'Value Calculations'!$D$9</f>
        <v>0</v>
      </c>
      <c r="BA133">
        <f>DM133*'Value Calculations'!$D$10</f>
        <v>0</v>
      </c>
      <c r="BB133">
        <f>DN133*'Value Calculations'!$D$11</f>
        <v>0</v>
      </c>
      <c r="BC133">
        <f>DO133*'Value Calculations'!$D$12</f>
        <v>0</v>
      </c>
      <c r="BD133">
        <f>DP133*'Value Calculations'!$D$13</f>
        <v>0</v>
      </c>
      <c r="BF133">
        <f>DS133*'Value Calculations'!$D$3</f>
        <v>0</v>
      </c>
      <c r="BG133">
        <f>DT133*'Value Calculations'!$D$4</f>
        <v>0</v>
      </c>
      <c r="BH133">
        <f>DU133*'Value Calculations'!$D$5</f>
        <v>0</v>
      </c>
      <c r="BI133">
        <f>DV133*'Value Calculations'!$D$6</f>
        <v>0</v>
      </c>
      <c r="BJ133">
        <f>DW133*'Value Calculations'!$D$7</f>
        <v>0</v>
      </c>
      <c r="BK133">
        <f>DX133*'Value Calculations'!$D$8</f>
        <v>0</v>
      </c>
      <c r="BL133">
        <f>DY133*'Value Calculations'!$D$9</f>
        <v>0</v>
      </c>
      <c r="BM133">
        <f>DZ133*'Value Calculations'!$D$10</f>
        <v>0</v>
      </c>
      <c r="BN133">
        <f>EA133*'Value Calculations'!$D$11</f>
        <v>0</v>
      </c>
      <c r="BO133">
        <f>EB133*'Value Calculations'!$D$12</f>
        <v>0</v>
      </c>
      <c r="BP133">
        <f>EC133*'Value Calculations'!$D$13</f>
        <v>0</v>
      </c>
      <c r="BR133">
        <f>IFERROR(VLOOKUP($B133,'Raw Stats'!$CM$3:$DC$884,3,FALSE),0)</f>
        <v>31</v>
      </c>
      <c r="BS133">
        <f>IFERROR(VLOOKUP($B133,'Raw Stats'!$CM$3:$DC$884,4,FALSE),0)</f>
        <v>2</v>
      </c>
      <c r="BT133">
        <f>IFERROR(VLOOKUP($B133,'Raw Stats'!$CM$3:$DC$884,5,FALSE),0)</f>
        <v>3</v>
      </c>
      <c r="BU133">
        <f>IFERROR(VLOOKUP($B133,'Raw Stats'!$CM$3:$DC$884,6,FALSE),0)</f>
        <v>5</v>
      </c>
      <c r="BV133">
        <f>IFERROR(VLOOKUP($B133,'Raw Stats'!$CM$3:$DC$884,7,FALSE),0)</f>
        <v>-5</v>
      </c>
      <c r="BW133">
        <f>IFERROR(VLOOKUP($B133,'Raw Stats'!$CM$3:$DC$884,8,FALSE),0)</f>
        <v>34</v>
      </c>
      <c r="BX133">
        <f>IFERROR(VLOOKUP($B133,'Raw Stats'!$CM$3:$DC$884,9,FALSE),0)</f>
        <v>115</v>
      </c>
      <c r="BY133">
        <f>IFERROR(VLOOKUP($B133,'Raw Stats'!$CM$3:$DC$884,10,FALSE),0)</f>
        <v>63</v>
      </c>
      <c r="BZ133">
        <f>IFERROR(VLOOKUP($B133,'Raw Stats'!$CM$3:$DC$884,11,FALSE)+VLOOKUP($B133,'Raw Stats'!$CM$3:$DC$884,12,FALSE),0)</f>
        <v>0</v>
      </c>
      <c r="CA133">
        <f>IFERROR(VLOOKUP($B133,'Raw Stats'!$CM$3:$DC$884,13,FALSE)+VLOOKUP($B133,'Raw Stats'!$CM$3:$DC$884,14,FALSE),0)</f>
        <v>0</v>
      </c>
      <c r="CB133">
        <f>IFERROR(VLOOKUP($B133,'Raw Stats'!$CM$3:$DC$884,15,FALSE),0)</f>
        <v>1</v>
      </c>
      <c r="CC133">
        <f>IFERROR(VLOOKUP($B133,'Raw Stats'!$CM$3:$DC$884,16,FALSE),0)</f>
        <v>63</v>
      </c>
      <c r="CE133">
        <f>IFERROR(VLOOKUP($B133,'Raw Stats'!$BU$3:$CJ$528,3,FALSE),0)</f>
        <v>73</v>
      </c>
      <c r="CF133">
        <f>IFERROR(VLOOKUP($B133,'Raw Stats'!$BU$3:$CJ$528,4,FALSE),0)</f>
        <v>3</v>
      </c>
      <c r="CG133">
        <f>IFERROR(VLOOKUP($B133,'Raw Stats'!$BU$3:$CJ$5288,5,FALSE),0)</f>
        <v>19</v>
      </c>
      <c r="CH133">
        <f>IFERROR(VLOOKUP($B133,'Raw Stats'!$BU$3:$CJ$528,6,FALSE),0)</f>
        <v>22</v>
      </c>
      <c r="CI133">
        <f>IFERROR(VLOOKUP($B133,'Raw Stats'!$BU$3:$CJ$528,7,FALSE),0)</f>
        <v>2</v>
      </c>
      <c r="CJ133">
        <f>IFERROR(VLOOKUP($B133,'Raw Stats'!$BU$3:$CJ$528,8,FALSE),0)</f>
        <v>152</v>
      </c>
      <c r="CK133">
        <f>IFERROR(VLOOKUP($B133,'Raw Stats'!$BU$3:$CJ$528,9,FALSE),0)</f>
        <v>273</v>
      </c>
      <c r="CL133">
        <f>IFERROR(VLOOKUP($B133,'Raw Stats'!$BU$3:$CJ$528,10,FALSE),0)</f>
        <v>138</v>
      </c>
      <c r="CM133">
        <f>IFERROR(VLOOKUP($B133,'Raw Stats'!$BU$3:$CJ$528,11,FALSE)+VLOOKUP($B133,'Raw Stats'!$BU$3:$CJ$528,12,FALSE),0)</f>
        <v>4</v>
      </c>
      <c r="CN133">
        <f>IFERROR(VLOOKUP($B133,'Raw Stats'!$BU$3:$CJ$528,13,FALSE)+VLOOKUP($B133,'Raw Stats'!$BU$3:$CJ$528,14,FALSE),0)</f>
        <v>0</v>
      </c>
      <c r="CO133">
        <f>IFERROR(VLOOKUP($B133,'Raw Stats'!$BU$3:$CJ$528,15,FALSE),0)</f>
        <v>1</v>
      </c>
      <c r="CP133">
        <f>IFERROR(VLOOKUP($B133,'Raw Stats'!$BU$3:$CJ$528,16,FALSE),0)</f>
        <v>114</v>
      </c>
      <c r="CR133">
        <f>IFERROR(VLOOKUP($B133,'Raw Stats'!$BC$3:$BR$528,3,FALSE),0)</f>
        <v>0</v>
      </c>
      <c r="CS133">
        <f>IFERROR(VLOOKUP($B133,'Raw Stats'!$BC$3:$BR$528,4,FALSE),0)</f>
        <v>0</v>
      </c>
      <c r="CT133">
        <f>IFERROR(VLOOKUP($B133,'Raw Stats'!$BC$3:$BR$5288,5,FALSE),0)</f>
        <v>3</v>
      </c>
      <c r="CU133">
        <f>IFERROR(VLOOKUP($B133,'Raw Stats'!$BC$3:$BR$52888,6,FALSE),0)</f>
        <v>5</v>
      </c>
      <c r="CV133">
        <f>IFERROR(VLOOKUP($B133,'Raw Stats'!$BC$3:$BR$5288,7,FALSE),0)</f>
        <v>3</v>
      </c>
      <c r="CW133">
        <f>IFERROR(VLOOKUP($B133,'Raw Stats'!$BC$3:$BR$5288,8,FALSE),0)</f>
        <v>38</v>
      </c>
      <c r="CX133">
        <f>IFERROR(VLOOKUP($B133,'Raw Stats'!$BC$3:$BR$5288,9,FALSE),0)</f>
        <v>87</v>
      </c>
      <c r="CY133">
        <f>IFERROR(VLOOKUP($B133,'Raw Stats'!$BC$3:$BR$5288,10,FALSE),0)</f>
        <v>28</v>
      </c>
      <c r="CZ133">
        <f>IFERROR(VLOOKUP($B133,'Raw Stats'!$BC$3:$BR$5288,11,FALSE)+VLOOKUP($B133,'Raw Stats'!$BC$3:$BR$5288,12,FALSE),0)</f>
        <v>0</v>
      </c>
      <c r="DA133">
        <f>IFERROR(VLOOKUP($B133,'Raw Stats'!$BC$3:$BR$5288,13,FALSE)+VLOOKUP($B133,'Raw Stats'!$BC$3:$BR$5288,14,FALSE),0)</f>
        <v>0</v>
      </c>
      <c r="DB133">
        <f>IFERROR(VLOOKUP($B133,'Raw Stats'!$BC$3:$BR$5288,15,FALSE),0)</f>
        <v>1</v>
      </c>
      <c r="DC133">
        <f>IFERROR(VLOOKUP($B133,'Raw Stats'!$BC$3:$BR$5288,16,FALSE),0)</f>
        <v>31</v>
      </c>
      <c r="DE133">
        <f>IFERROR(VLOOKUP($B133,'Raw Stats'!$AK$3:$AZ$528,3,FALSE),0)</f>
        <v>0</v>
      </c>
      <c r="DF133">
        <f>IFERROR(VLOOKUP($B133,'Raw Stats'!$AK$3:$AZ$528,4,FALSE),0)</f>
        <v>0</v>
      </c>
      <c r="DG133">
        <f>IFERROR(VLOOKUP($B133,'Raw Stats'!$AK$3:$AZ$528,5,FALSE),0)</f>
        <v>0</v>
      </c>
      <c r="DH133">
        <f>IFERROR(VLOOKUP($B133,'Raw Stats'!$AK$3:$AZ$528,6,FALSE),0)</f>
        <v>0</v>
      </c>
      <c r="DI133">
        <f>IFERROR(VLOOKUP($B133,'Raw Stats'!$AK$3:$AZ$528,7,FALSE),0)</f>
        <v>0</v>
      </c>
      <c r="DJ133">
        <f>IFERROR(VLOOKUP($B133,'Raw Stats'!$AK$3:$AZ$528,8,FALSE),0)</f>
        <v>0</v>
      </c>
      <c r="DK133">
        <f>IFERROR(VLOOKUP($B133,'Raw Stats'!$AK$3:$AZ$528,9,FALSE),0)</f>
        <v>0</v>
      </c>
      <c r="DL133">
        <f>IFERROR(VLOOKUP($B133,'Raw Stats'!$AK$3:$AZ$528,10,FALSE),0)</f>
        <v>0</v>
      </c>
      <c r="DM133">
        <f>IFERROR(VLOOKUP($B133,'Raw Stats'!$AK$3:$AZ$528,11,FALSE)+VLOOKUP($B133,'Raw Stats'!$AK$3:$AZ$528,12,FALSE),0)</f>
        <v>0</v>
      </c>
      <c r="DN133">
        <f>IFERROR(VLOOKUP($B133,'Raw Stats'!$AK$3:$AZ$528,13,FALSE)+VLOOKUP($B133,'Raw Stats'!$AK$3:$AZ$528,14,FALSE),0)</f>
        <v>0</v>
      </c>
      <c r="DO133">
        <f>IFERROR(VLOOKUP($B133,'Raw Stats'!$AK$3:$AZ$528,15,FALSE),0)</f>
        <v>0</v>
      </c>
      <c r="DP133">
        <f>IFERROR(VLOOKUP($B133,'Raw Stats'!$AK$3:$AZ$528,16,FALSE),0)</f>
        <v>0</v>
      </c>
      <c r="DR133">
        <f>IFERROR(VLOOKUP($B133,'Raw Stats'!$S$3:$AH$528,3,FALSE),0)</f>
        <v>0</v>
      </c>
      <c r="DS133">
        <f>IFERROR(VLOOKUP($B133,'Raw Stats'!$S$3:$AH$528,4,FALSE),0)</f>
        <v>0</v>
      </c>
      <c r="DT133">
        <f>IFERROR(VLOOKUP($B133,'Raw Stats'!$S$3:$AH$528,5,FALSE),0)</f>
        <v>0</v>
      </c>
      <c r="DU133">
        <f>IFERROR(VLOOKUP($B133,'Raw Stats'!$S$3:$AH$528,6,FALSE),0)</f>
        <v>0</v>
      </c>
      <c r="DV133">
        <f>IFERROR(VLOOKUP($B133,'Raw Stats'!$S$3:$AH$528,7,FALSE),0)</f>
        <v>0</v>
      </c>
      <c r="DW133">
        <f>IFERROR(VLOOKUP($B133,'Raw Stats'!$S$3:$AH$528,8,FALSE),0)</f>
        <v>0</v>
      </c>
      <c r="DX133">
        <f>IFERROR(VLOOKUP($B133,'Raw Stats'!$S$3:$AH$528,9,FALSE),0)</f>
        <v>0</v>
      </c>
      <c r="DY133">
        <f>IFERROR(VLOOKUP($B133,'Raw Stats'!$S$3:$AH$528,10,FALSE),0)</f>
        <v>0</v>
      </c>
      <c r="DZ133">
        <f>IFERROR(VLOOKUP($B133,'Raw Stats'!$S$3:$AH$528,11,FALSE)+VLOOKUP($B133,'Raw Stats'!$S$3:$AH$528,12,FALSE),0)</f>
        <v>0</v>
      </c>
      <c r="EA133">
        <f>IFERROR(VLOOKUP($B133,'Raw Stats'!$S$3:$AH$528,13,FALSE)+VLOOKUP($B133,'Raw Stats'!$S$3:$AH$528,14,FALSE),0)</f>
        <v>0</v>
      </c>
      <c r="EB133">
        <f>IFERROR(VLOOKUP($B133,'Raw Stats'!$S$3:$AH$528,15,FALSE),0)</f>
        <v>0</v>
      </c>
      <c r="EC133">
        <f>IFERROR(VLOOKUP($B133,'Raw Stats'!$S$3:$AH$528,16,FALSE),0)</f>
        <v>0</v>
      </c>
    </row>
    <row r="134" spans="1:133" x14ac:dyDescent="0.2">
      <c r="A134">
        <f>IFERROR(VLOOKUP(B134,Sheet2!$W$1:$X$300,2,FALSE),301)</f>
        <v>117</v>
      </c>
      <c r="B134" t="s">
        <v>107</v>
      </c>
      <c r="C134">
        <f t="shared" si="10"/>
        <v>0.83925058701974564</v>
      </c>
      <c r="D134">
        <f t="shared" si="11"/>
        <v>0.87376296285319932</v>
      </c>
      <c r="E134">
        <f t="shared" si="12"/>
        <v>1.044991940097787</v>
      </c>
      <c r="F134">
        <f t="shared" si="13"/>
        <v>0.96367545135189525</v>
      </c>
      <c r="G134">
        <f t="shared" si="14"/>
        <v>0.81372412859796595</v>
      </c>
      <c r="H134">
        <v>0.89</v>
      </c>
      <c r="J134">
        <f>BS134*'Value Calculations'!$D$3</f>
        <v>9.7856502870249091</v>
      </c>
      <c r="K134">
        <f>BT134*'Value Calculations'!$D$4</f>
        <v>5.8610286728036982</v>
      </c>
      <c r="L134">
        <f>BU134*'Value Calculations'!$D$5</f>
        <v>11.144200412222705</v>
      </c>
      <c r="M134">
        <f>BV134*'Value Calculations'!$D$6</f>
        <v>0.62532465959681427</v>
      </c>
      <c r="N134">
        <f>BW134*'Value Calculations'!$D$7</f>
        <v>8.3490633201863158</v>
      </c>
      <c r="O134">
        <f>BX134*'Value Calculations'!$D$8</f>
        <v>5.176184641670865</v>
      </c>
      <c r="P134">
        <f>BY134*'Value Calculations'!$D$9</f>
        <v>3.5266702054504684</v>
      </c>
      <c r="Q134">
        <f>BZ134*'Value Calculations'!$D$10</f>
        <v>0.73063294815240942</v>
      </c>
      <c r="R134">
        <f>CA134*'Value Calculations'!$D$11</f>
        <v>2.9721424440748123</v>
      </c>
      <c r="S134">
        <f>CB134*'Value Calculations'!$D$12</f>
        <v>4.0694136979470699</v>
      </c>
      <c r="T134">
        <f>CC134*'Value Calculations'!$D$13</f>
        <v>12.381983911390337</v>
      </c>
      <c r="V134">
        <f>CF134*'Value Calculations'!$D$3</f>
        <v>10.193385715650948</v>
      </c>
      <c r="W134">
        <f>CG134*'Value Calculations'!$D$4</f>
        <v>9.1171557132501988</v>
      </c>
      <c r="X134">
        <f>CH134*'Value Calculations'!$D$5</f>
        <v>14.062919567804842</v>
      </c>
      <c r="Y134">
        <f>CI134*'Value Calculations'!$D$6</f>
        <v>4.5023375490970627</v>
      </c>
      <c r="Z134">
        <f>CJ134*'Value Calculations'!$D$7</f>
        <v>5.6246321314939394</v>
      </c>
      <c r="AA134">
        <f>CK134*'Value Calculations'!$D$8</f>
        <v>5.2480760950274048</v>
      </c>
      <c r="AB134">
        <f>CL134*'Value Calculations'!$D$9</f>
        <v>2.8969076687628847</v>
      </c>
      <c r="AC134">
        <f>CM134*'Value Calculations'!$D$10</f>
        <v>0.73063294815240942</v>
      </c>
      <c r="AD134">
        <f>CN134*'Value Calculations'!$D$11</f>
        <v>4.9535707401246869</v>
      </c>
      <c r="AE134">
        <f>CO134*'Value Calculations'!$D$12</f>
        <v>4.0694136979470699</v>
      </c>
      <c r="AF134">
        <f>CP134*'Value Calculations'!$D$13</f>
        <v>10.24953112665089</v>
      </c>
      <c r="AH134">
        <f>CS134*'Value Calculations'!$D$3</f>
        <v>7.3392377152686823</v>
      </c>
      <c r="AI134">
        <f>CT134*'Value Calculations'!$D$4</f>
        <v>5.8610286728036982</v>
      </c>
      <c r="AJ134">
        <f>CU134*'Value Calculations'!$D$5</f>
        <v>9.5521717819051766</v>
      </c>
      <c r="AK134">
        <f>CV134*'Value Calculations'!$D$6</f>
        <v>2.8764934341453454</v>
      </c>
      <c r="AL134">
        <f>CW134*'Value Calculations'!$D$7</f>
        <v>2.3728916804740057</v>
      </c>
      <c r="AM134">
        <f>CX134*'Value Calculations'!$D$8</f>
        <v>2.7318752275485121</v>
      </c>
      <c r="AN134">
        <f>CY134*'Value Calculations'!$D$9</f>
        <v>2.5190501467503346</v>
      </c>
      <c r="AO134">
        <f>CZ134*'Value Calculations'!$D$10</f>
        <v>1.4612658963048188</v>
      </c>
      <c r="AP134">
        <f>DA134*'Value Calculations'!$D$11</f>
        <v>1.9814282960498748</v>
      </c>
      <c r="AQ134">
        <f>DB134*'Value Calculations'!$D$12</f>
        <v>4.0694136979470699</v>
      </c>
      <c r="AR134">
        <f>DC134*'Value Calculations'!$D$13</f>
        <v>6.2597807552028932</v>
      </c>
      <c r="AT134">
        <f>DF134*'Value Calculations'!$D$3</f>
        <v>11.416592001529061</v>
      </c>
      <c r="AU134">
        <f>DG134*'Value Calculations'!$D$4</f>
        <v>8.7915430092055473</v>
      </c>
      <c r="AV134">
        <f>DH134*'Value Calculations'!$D$5</f>
        <v>14.593595777910686</v>
      </c>
      <c r="AW134">
        <f>DI134*'Value Calculations'!$D$6</f>
        <v>3.8770128895002482</v>
      </c>
      <c r="AX134">
        <f>DJ134*'Value Calculations'!$D$7</f>
        <v>7.6459843037495734</v>
      </c>
      <c r="AY134">
        <f>DK134*'Value Calculations'!$D$8</f>
        <v>5.176184641670865</v>
      </c>
      <c r="AZ134">
        <f>DL134*'Value Calculations'!$D$9</f>
        <v>2.6450026540878513</v>
      </c>
      <c r="BA134">
        <f>DM134*'Value Calculations'!$D$10</f>
        <v>2.1918988444572283</v>
      </c>
      <c r="BB134">
        <f>DN134*'Value Calculations'!$D$11</f>
        <v>2.9721424440748123</v>
      </c>
      <c r="BC134">
        <f>DO134*'Value Calculations'!$D$12</f>
        <v>2.441648218768242</v>
      </c>
      <c r="BD134">
        <f>DP134*'Value Calculations'!$D$13</f>
        <v>11.487729517789925</v>
      </c>
      <c r="BF134">
        <f>DS134*'Value Calculations'!$D$3</f>
        <v>8.5624440011467957</v>
      </c>
      <c r="BG134">
        <f>DT134*'Value Calculations'!$D$4</f>
        <v>6.5122540808929985</v>
      </c>
      <c r="BH134">
        <f>DU134*'Value Calculations'!$D$5</f>
        <v>10.878862307169783</v>
      </c>
      <c r="BI134">
        <f>DV134*'Value Calculations'!$D$6</f>
        <v>3.1266232979840716</v>
      </c>
      <c r="BJ134">
        <f>DW134*'Value Calculations'!$D$7</f>
        <v>4.4821287297842325</v>
      </c>
      <c r="BK134">
        <f>DX134*'Value Calculations'!$D$8</f>
        <v>6.3983393487320415</v>
      </c>
      <c r="BL134">
        <f>DY134*'Value Calculations'!$D$9</f>
        <v>3.7785752201255018</v>
      </c>
      <c r="BM134">
        <f>DZ134*'Value Calculations'!$D$10</f>
        <v>1.0959494222286141</v>
      </c>
      <c r="BN134">
        <f>EA134*'Value Calculations'!$D$11</f>
        <v>5.9442848881496246</v>
      </c>
      <c r="BO134">
        <f>EB134*'Value Calculations'!$D$12</f>
        <v>1.6277654791788281</v>
      </c>
      <c r="BP134">
        <f>EC134*'Value Calculations'!$D$13</f>
        <v>10.24953112665089</v>
      </c>
      <c r="BR134">
        <f>IFERROR(VLOOKUP($B134,'Raw Stats'!$CM$3:$DC$884,3,FALSE),0)</f>
        <v>77</v>
      </c>
      <c r="BS134">
        <f>IFERROR(VLOOKUP($B134,'Raw Stats'!$CM$3:$DC$884,4,FALSE),0)</f>
        <v>24</v>
      </c>
      <c r="BT134">
        <f>IFERROR(VLOOKUP($B134,'Raw Stats'!$CM$3:$DC$884,5,FALSE),0)</f>
        <v>18</v>
      </c>
      <c r="BU134">
        <f>IFERROR(VLOOKUP($B134,'Raw Stats'!$CM$3:$DC$884,6,FALSE),0)</f>
        <v>42</v>
      </c>
      <c r="BV134">
        <f>IFERROR(VLOOKUP($B134,'Raw Stats'!$CM$3:$DC$884,7,FALSE),0)</f>
        <v>5</v>
      </c>
      <c r="BW134">
        <f>IFERROR(VLOOKUP($B134,'Raw Stats'!$CM$3:$DC$884,8,FALSE),0)</f>
        <v>95</v>
      </c>
      <c r="BX134">
        <f>IFERROR(VLOOKUP($B134,'Raw Stats'!$CM$3:$DC$884,9,FALSE),0)</f>
        <v>72</v>
      </c>
      <c r="BY134">
        <f>IFERROR(VLOOKUP($B134,'Raw Stats'!$CM$3:$DC$884,10,FALSE),0)</f>
        <v>28</v>
      </c>
      <c r="BZ134">
        <f>IFERROR(VLOOKUP($B134,'Raw Stats'!$CM$3:$DC$884,11,FALSE)+VLOOKUP($B134,'Raw Stats'!$CM$3:$DC$884,12,FALSE),0)</f>
        <v>2</v>
      </c>
      <c r="CA134">
        <f>IFERROR(VLOOKUP($B134,'Raw Stats'!$CM$3:$DC$884,13,FALSE)+VLOOKUP($B134,'Raw Stats'!$CM$3:$DC$884,14,FALSE),0)</f>
        <v>3</v>
      </c>
      <c r="CB134">
        <f>IFERROR(VLOOKUP($B134,'Raw Stats'!$CM$3:$DC$884,15,FALSE),0)</f>
        <v>5</v>
      </c>
      <c r="CC134">
        <f>IFERROR(VLOOKUP($B134,'Raw Stats'!$CM$3:$DC$884,16,FALSE),0)</f>
        <v>180</v>
      </c>
      <c r="CE134">
        <f>IFERROR(VLOOKUP($B134,'Raw Stats'!$BU$3:$CJ$528,3,FALSE),0)</f>
        <v>82</v>
      </c>
      <c r="CF134">
        <f>IFERROR(VLOOKUP($B134,'Raw Stats'!$BU$3:$CJ$528,4,FALSE),0)</f>
        <v>25</v>
      </c>
      <c r="CG134">
        <f>IFERROR(VLOOKUP($B134,'Raw Stats'!$BU$3:$CJ$5288,5,FALSE),0)</f>
        <v>28</v>
      </c>
      <c r="CH134">
        <f>IFERROR(VLOOKUP($B134,'Raw Stats'!$BU$3:$CJ$528,6,FALSE),0)</f>
        <v>53</v>
      </c>
      <c r="CI134">
        <f>IFERROR(VLOOKUP($B134,'Raw Stats'!$BU$3:$CJ$528,7,FALSE),0)</f>
        <v>36</v>
      </c>
      <c r="CJ134">
        <f>IFERROR(VLOOKUP($B134,'Raw Stats'!$BU$3:$CJ$528,8,FALSE),0)</f>
        <v>64</v>
      </c>
      <c r="CK134">
        <f>IFERROR(VLOOKUP($B134,'Raw Stats'!$BU$3:$CJ$528,9,FALSE),0)</f>
        <v>73</v>
      </c>
      <c r="CL134">
        <f>IFERROR(VLOOKUP($B134,'Raw Stats'!$BU$3:$CJ$528,10,FALSE),0)</f>
        <v>23</v>
      </c>
      <c r="CM134">
        <f>IFERROR(VLOOKUP($B134,'Raw Stats'!$BU$3:$CJ$528,11,FALSE)+VLOOKUP($B134,'Raw Stats'!$BU$3:$CJ$528,12,FALSE),0)</f>
        <v>2</v>
      </c>
      <c r="CN134">
        <f>IFERROR(VLOOKUP($B134,'Raw Stats'!$BU$3:$CJ$528,13,FALSE)+VLOOKUP($B134,'Raw Stats'!$BU$3:$CJ$528,14,FALSE),0)</f>
        <v>5</v>
      </c>
      <c r="CO134">
        <f>IFERROR(VLOOKUP($B134,'Raw Stats'!$BU$3:$CJ$528,15,FALSE),0)</f>
        <v>5</v>
      </c>
      <c r="CP134">
        <f>IFERROR(VLOOKUP($B134,'Raw Stats'!$BU$3:$CJ$528,16,FALSE),0)</f>
        <v>149</v>
      </c>
      <c r="CR134">
        <f>IFERROR(VLOOKUP($B134,'Raw Stats'!$BC$3:$BR$528,3,FALSE),0)</f>
        <v>45</v>
      </c>
      <c r="CS134">
        <f>IFERROR(VLOOKUP($B134,'Raw Stats'!$BC$3:$BR$528,4,FALSE),0)</f>
        <v>18</v>
      </c>
      <c r="CT134">
        <f>IFERROR(VLOOKUP($B134,'Raw Stats'!$BC$3:$BR$5288,5,FALSE),0)</f>
        <v>18</v>
      </c>
      <c r="CU134">
        <f>IFERROR(VLOOKUP($B134,'Raw Stats'!$BC$3:$BR$52888,6,FALSE),0)</f>
        <v>36</v>
      </c>
      <c r="CV134">
        <f>IFERROR(VLOOKUP($B134,'Raw Stats'!$BC$3:$BR$5288,7,FALSE),0)</f>
        <v>23</v>
      </c>
      <c r="CW134">
        <f>IFERROR(VLOOKUP($B134,'Raw Stats'!$BC$3:$BR$5288,8,FALSE),0)</f>
        <v>27</v>
      </c>
      <c r="CX134">
        <f>IFERROR(VLOOKUP($B134,'Raw Stats'!$BC$3:$BR$5288,9,FALSE),0)</f>
        <v>38</v>
      </c>
      <c r="CY134">
        <f>IFERROR(VLOOKUP($B134,'Raw Stats'!$BC$3:$BR$5288,10,FALSE),0)</f>
        <v>20</v>
      </c>
      <c r="CZ134">
        <f>IFERROR(VLOOKUP($B134,'Raw Stats'!$BC$3:$BR$5288,11,FALSE)+VLOOKUP($B134,'Raw Stats'!$BC$3:$BR$5288,12,FALSE),0)</f>
        <v>4</v>
      </c>
      <c r="DA134">
        <f>IFERROR(VLOOKUP($B134,'Raw Stats'!$BC$3:$BR$5288,13,FALSE)+VLOOKUP($B134,'Raw Stats'!$BC$3:$BR$5288,14,FALSE),0)</f>
        <v>2</v>
      </c>
      <c r="DB134">
        <f>IFERROR(VLOOKUP($B134,'Raw Stats'!$BC$3:$BR$5288,15,FALSE),0)</f>
        <v>5</v>
      </c>
      <c r="DC134">
        <f>IFERROR(VLOOKUP($B134,'Raw Stats'!$BC$3:$BR$5288,16,FALSE),0)</f>
        <v>91</v>
      </c>
      <c r="DE134">
        <f>IFERROR(VLOOKUP($B134,'Raw Stats'!$AK$3:$AZ$528,3,FALSE),0)</f>
        <v>76</v>
      </c>
      <c r="DF134">
        <f>IFERROR(VLOOKUP($B134,'Raw Stats'!$AK$3:$AZ$528,4,FALSE),0)</f>
        <v>28</v>
      </c>
      <c r="DG134">
        <f>IFERROR(VLOOKUP($B134,'Raw Stats'!$AK$3:$AZ$528,5,FALSE),0)</f>
        <v>27</v>
      </c>
      <c r="DH134">
        <f>IFERROR(VLOOKUP($B134,'Raw Stats'!$AK$3:$AZ$528,6,FALSE),0)</f>
        <v>55</v>
      </c>
      <c r="DI134">
        <f>IFERROR(VLOOKUP($B134,'Raw Stats'!$AK$3:$AZ$528,7,FALSE),0)</f>
        <v>31</v>
      </c>
      <c r="DJ134">
        <f>IFERROR(VLOOKUP($B134,'Raw Stats'!$AK$3:$AZ$528,8,FALSE),0)</f>
        <v>87</v>
      </c>
      <c r="DK134">
        <f>IFERROR(VLOOKUP($B134,'Raw Stats'!$AK$3:$AZ$528,9,FALSE),0)</f>
        <v>72</v>
      </c>
      <c r="DL134">
        <f>IFERROR(VLOOKUP($B134,'Raw Stats'!$AK$3:$AZ$528,10,FALSE),0)</f>
        <v>21</v>
      </c>
      <c r="DM134">
        <f>IFERROR(VLOOKUP($B134,'Raw Stats'!$AK$3:$AZ$528,11,FALSE)+VLOOKUP($B134,'Raw Stats'!$AK$3:$AZ$528,12,FALSE),0)</f>
        <v>6</v>
      </c>
      <c r="DN134">
        <f>IFERROR(VLOOKUP($B134,'Raw Stats'!$AK$3:$AZ$528,13,FALSE)+VLOOKUP($B134,'Raw Stats'!$AK$3:$AZ$528,14,FALSE),0)</f>
        <v>3</v>
      </c>
      <c r="DO134">
        <f>IFERROR(VLOOKUP($B134,'Raw Stats'!$AK$3:$AZ$528,15,FALSE),0)</f>
        <v>3</v>
      </c>
      <c r="DP134">
        <f>IFERROR(VLOOKUP($B134,'Raw Stats'!$AK$3:$AZ$528,16,FALSE),0)</f>
        <v>167</v>
      </c>
      <c r="DR134">
        <f>IFERROR(VLOOKUP($B134,'Raw Stats'!$S$3:$AH$528,3,FALSE),0)</f>
        <v>77</v>
      </c>
      <c r="DS134">
        <f>IFERROR(VLOOKUP($B134,'Raw Stats'!$S$3:$AH$528,4,FALSE),0)</f>
        <v>21</v>
      </c>
      <c r="DT134">
        <f>IFERROR(VLOOKUP($B134,'Raw Stats'!$S$3:$AH$528,5,FALSE),0)</f>
        <v>20</v>
      </c>
      <c r="DU134">
        <f>IFERROR(VLOOKUP($B134,'Raw Stats'!$S$3:$AH$528,6,FALSE),0)</f>
        <v>41</v>
      </c>
      <c r="DV134">
        <f>IFERROR(VLOOKUP($B134,'Raw Stats'!$S$3:$AH$528,7,FALSE),0)</f>
        <v>25</v>
      </c>
      <c r="DW134">
        <f>IFERROR(VLOOKUP($B134,'Raw Stats'!$S$3:$AH$528,8,FALSE),0)</f>
        <v>51</v>
      </c>
      <c r="DX134">
        <f>IFERROR(VLOOKUP($B134,'Raw Stats'!$S$3:$AH$528,9,FALSE),0)</f>
        <v>89</v>
      </c>
      <c r="DY134">
        <f>IFERROR(VLOOKUP($B134,'Raw Stats'!$S$3:$AH$528,10,FALSE),0)</f>
        <v>30</v>
      </c>
      <c r="DZ134">
        <f>IFERROR(VLOOKUP($B134,'Raw Stats'!$S$3:$AH$528,11,FALSE)+VLOOKUP($B134,'Raw Stats'!$S$3:$AH$528,12,FALSE),0)</f>
        <v>3</v>
      </c>
      <c r="EA134">
        <f>IFERROR(VLOOKUP($B134,'Raw Stats'!$S$3:$AH$528,13,FALSE)+VLOOKUP($B134,'Raw Stats'!$S$3:$AH$528,14,FALSE),0)</f>
        <v>6</v>
      </c>
      <c r="EB134">
        <f>IFERROR(VLOOKUP($B134,'Raw Stats'!$S$3:$AH$528,15,FALSE),0)</f>
        <v>2</v>
      </c>
      <c r="EC134">
        <f>IFERROR(VLOOKUP($B134,'Raw Stats'!$S$3:$AH$528,16,FALSE),0)</f>
        <v>149</v>
      </c>
    </row>
    <row r="135" spans="1:133" x14ac:dyDescent="0.2">
      <c r="A135">
        <f>IFERROR(VLOOKUP(B135,Sheet2!$W$1:$X$300,2,FALSE),301)</f>
        <v>110</v>
      </c>
      <c r="B135" t="s">
        <v>75</v>
      </c>
      <c r="C135">
        <f t="shared" si="10"/>
        <v>0.82281405206414326</v>
      </c>
      <c r="D135">
        <f t="shared" si="11"/>
        <v>0.9701434227765805</v>
      </c>
      <c r="E135">
        <f t="shared" si="12"/>
        <v>0.39708820204047707</v>
      </c>
      <c r="F135">
        <f t="shared" si="13"/>
        <v>0</v>
      </c>
      <c r="G135">
        <f t="shared" si="14"/>
        <v>0</v>
      </c>
      <c r="H135">
        <v>0.89</v>
      </c>
      <c r="J135">
        <f>BS135*'Value Calculations'!$D$3</f>
        <v>11.008856572903023</v>
      </c>
      <c r="K135">
        <f>BT135*'Value Calculations'!$D$4</f>
        <v>8.7915430092055473</v>
      </c>
      <c r="L135">
        <f>BU135*'Value Calculations'!$D$5</f>
        <v>14.328257672857763</v>
      </c>
      <c r="M135">
        <f>BV135*'Value Calculations'!$D$6</f>
        <v>-1.3757142511129914</v>
      </c>
      <c r="N135">
        <f>BW135*'Value Calculations'!$D$7</f>
        <v>2.2850068034194129</v>
      </c>
      <c r="O135">
        <f>BX135*'Value Calculations'!$D$8</f>
        <v>3.091332494331211</v>
      </c>
      <c r="P135">
        <f>BY135*'Value Calculations'!$D$9</f>
        <v>3.9045277274630186</v>
      </c>
      <c r="Q135">
        <f>BZ135*'Value Calculations'!$D$10</f>
        <v>8.7675953778289131</v>
      </c>
      <c r="R135">
        <f>CA135*'Value Calculations'!$D$11</f>
        <v>0</v>
      </c>
      <c r="S135">
        <f>CB135*'Value Calculations'!$D$12</f>
        <v>3.2555309583576562</v>
      </c>
      <c r="T135">
        <f>CC135*'Value Calculations'!$D$13</f>
        <v>13.413815904006199</v>
      </c>
      <c r="V135">
        <f>CF135*'Value Calculations'!$D$3</f>
        <v>11.416592001529061</v>
      </c>
      <c r="W135">
        <f>CG135*'Value Calculations'!$D$4</f>
        <v>6.5122540808929985</v>
      </c>
      <c r="X135">
        <f>CH135*'Value Calculations'!$D$5</f>
        <v>12.736229042540234</v>
      </c>
      <c r="Y135">
        <f>CI135*'Value Calculations'!$D$6</f>
        <v>2.0010389107098057</v>
      </c>
      <c r="Z135">
        <f>CJ135*'Value Calculations'!$D$7</f>
        <v>0.87884877054592803</v>
      </c>
      <c r="AA135">
        <f>CK135*'Value Calculations'!$D$8</f>
        <v>1.2940461604177163</v>
      </c>
      <c r="AB135">
        <f>CL135*'Value Calculations'!$D$9</f>
        <v>1.7633351027252342</v>
      </c>
      <c r="AC135">
        <f>CM135*'Value Calculations'!$D$10</f>
        <v>3.2878482666858426</v>
      </c>
      <c r="AD135">
        <f>CN135*'Value Calculations'!$D$11</f>
        <v>0</v>
      </c>
      <c r="AE135">
        <f>CO135*'Value Calculations'!$D$12</f>
        <v>4.883296437536484</v>
      </c>
      <c r="AF135">
        <f>CP135*'Value Calculations'!$D$13</f>
        <v>10.524686324681786</v>
      </c>
      <c r="AH135">
        <f>CS135*'Value Calculations'!$D$3</f>
        <v>1.2232062858781136</v>
      </c>
      <c r="AI135">
        <f>CT135*'Value Calculations'!$D$4</f>
        <v>0.97683811213394978</v>
      </c>
      <c r="AJ135">
        <f>CU135*'Value Calculations'!$D$5</f>
        <v>1.5920286303175293</v>
      </c>
      <c r="AK135">
        <f>CV135*'Value Calculations'!$D$6</f>
        <v>0</v>
      </c>
      <c r="AL135">
        <f>CW135*'Value Calculations'!$D$7</f>
        <v>0.52730926232755682</v>
      </c>
      <c r="AM135">
        <f>CX135*'Value Calculations'!$D$8</f>
        <v>0.14378290671307958</v>
      </c>
      <c r="AN135">
        <f>CY135*'Value Calculations'!$D$9</f>
        <v>0.37785752201255018</v>
      </c>
      <c r="AO135">
        <f>CZ135*'Value Calculations'!$D$10</f>
        <v>0.73063294815240942</v>
      </c>
      <c r="AP135">
        <f>DA135*'Value Calculations'!$D$11</f>
        <v>0</v>
      </c>
      <c r="AQ135">
        <f>DB135*'Value Calculations'!$D$12</f>
        <v>0</v>
      </c>
      <c r="AR135">
        <f>DC135*'Value Calculations'!$D$13</f>
        <v>3.1642847773553084</v>
      </c>
      <c r="AT135">
        <f>DF135*'Value Calculations'!$D$3</f>
        <v>0</v>
      </c>
      <c r="AU135">
        <f>DG135*'Value Calculations'!$D$4</f>
        <v>0</v>
      </c>
      <c r="AV135">
        <f>DH135*'Value Calculations'!$D$5</f>
        <v>0</v>
      </c>
      <c r="AW135">
        <f>DI135*'Value Calculations'!$D$6</f>
        <v>0</v>
      </c>
      <c r="AX135">
        <f>DJ135*'Value Calculations'!$D$7</f>
        <v>0</v>
      </c>
      <c r="AY135">
        <f>DK135*'Value Calculations'!$D$8</f>
        <v>0</v>
      </c>
      <c r="AZ135">
        <f>DL135*'Value Calculations'!$D$9</f>
        <v>0</v>
      </c>
      <c r="BA135">
        <f>DM135*'Value Calculations'!$D$10</f>
        <v>0</v>
      </c>
      <c r="BB135">
        <f>DN135*'Value Calculations'!$D$11</f>
        <v>0</v>
      </c>
      <c r="BC135">
        <f>DO135*'Value Calculations'!$D$12</f>
        <v>0</v>
      </c>
      <c r="BD135">
        <f>DP135*'Value Calculations'!$D$13</f>
        <v>0</v>
      </c>
      <c r="BF135">
        <f>DS135*'Value Calculations'!$D$3</f>
        <v>0</v>
      </c>
      <c r="BG135">
        <f>DT135*'Value Calculations'!$D$4</f>
        <v>0</v>
      </c>
      <c r="BH135">
        <f>DU135*'Value Calculations'!$D$5</f>
        <v>0</v>
      </c>
      <c r="BI135">
        <f>DV135*'Value Calculations'!$D$6</f>
        <v>0</v>
      </c>
      <c r="BJ135">
        <f>DW135*'Value Calculations'!$D$7</f>
        <v>0</v>
      </c>
      <c r="BK135">
        <f>DX135*'Value Calculations'!$D$8</f>
        <v>0</v>
      </c>
      <c r="BL135">
        <f>DY135*'Value Calculations'!$D$9</f>
        <v>0</v>
      </c>
      <c r="BM135">
        <f>DZ135*'Value Calculations'!$D$10</f>
        <v>0</v>
      </c>
      <c r="BN135">
        <f>EA135*'Value Calculations'!$D$11</f>
        <v>0</v>
      </c>
      <c r="BO135">
        <f>EB135*'Value Calculations'!$D$12</f>
        <v>0</v>
      </c>
      <c r="BP135">
        <f>EC135*'Value Calculations'!$D$13</f>
        <v>0</v>
      </c>
      <c r="BR135">
        <f>IFERROR(VLOOKUP($B135,'Raw Stats'!$CM$3:$DC$884,3,FALSE),0)</f>
        <v>82</v>
      </c>
      <c r="BS135">
        <f>IFERROR(VLOOKUP($B135,'Raw Stats'!$CM$3:$DC$884,4,FALSE),0)</f>
        <v>27</v>
      </c>
      <c r="BT135">
        <f>IFERROR(VLOOKUP($B135,'Raw Stats'!$CM$3:$DC$884,5,FALSE),0)</f>
        <v>27</v>
      </c>
      <c r="BU135">
        <f>IFERROR(VLOOKUP($B135,'Raw Stats'!$CM$3:$DC$884,6,FALSE),0)</f>
        <v>54</v>
      </c>
      <c r="BV135">
        <f>IFERROR(VLOOKUP($B135,'Raw Stats'!$CM$3:$DC$884,7,FALSE),0)</f>
        <v>-11</v>
      </c>
      <c r="BW135">
        <f>IFERROR(VLOOKUP($B135,'Raw Stats'!$CM$3:$DC$884,8,FALSE),0)</f>
        <v>26</v>
      </c>
      <c r="BX135">
        <f>IFERROR(VLOOKUP($B135,'Raw Stats'!$CM$3:$DC$884,9,FALSE),0)</f>
        <v>43</v>
      </c>
      <c r="BY135">
        <f>IFERROR(VLOOKUP($B135,'Raw Stats'!$CM$3:$DC$884,10,FALSE),0)</f>
        <v>31</v>
      </c>
      <c r="BZ135">
        <f>IFERROR(VLOOKUP($B135,'Raw Stats'!$CM$3:$DC$884,11,FALSE)+VLOOKUP($B135,'Raw Stats'!$CM$3:$DC$884,12,FALSE),0)</f>
        <v>24</v>
      </c>
      <c r="CA135">
        <f>IFERROR(VLOOKUP($B135,'Raw Stats'!$CM$3:$DC$884,13,FALSE)+VLOOKUP($B135,'Raw Stats'!$CM$3:$DC$884,14,FALSE),0)</f>
        <v>0</v>
      </c>
      <c r="CB135">
        <f>IFERROR(VLOOKUP($B135,'Raw Stats'!$CM$3:$DC$884,15,FALSE),0)</f>
        <v>4</v>
      </c>
      <c r="CC135">
        <f>IFERROR(VLOOKUP($B135,'Raw Stats'!$CM$3:$DC$884,16,FALSE),0)</f>
        <v>195</v>
      </c>
      <c r="CE135">
        <f>IFERROR(VLOOKUP($B135,'Raw Stats'!$BU$3:$CJ$528,3,FALSE),0)</f>
        <v>57</v>
      </c>
      <c r="CF135">
        <f>IFERROR(VLOOKUP($B135,'Raw Stats'!$BU$3:$CJ$528,4,FALSE),0)</f>
        <v>28</v>
      </c>
      <c r="CG135">
        <f>IFERROR(VLOOKUP($B135,'Raw Stats'!$BU$3:$CJ$5288,5,FALSE),0)</f>
        <v>20</v>
      </c>
      <c r="CH135">
        <f>IFERROR(VLOOKUP($B135,'Raw Stats'!$BU$3:$CJ$528,6,FALSE),0)</f>
        <v>48</v>
      </c>
      <c r="CI135">
        <f>IFERROR(VLOOKUP($B135,'Raw Stats'!$BU$3:$CJ$528,7,FALSE),0)</f>
        <v>16</v>
      </c>
      <c r="CJ135">
        <f>IFERROR(VLOOKUP($B135,'Raw Stats'!$BU$3:$CJ$528,8,FALSE),0)</f>
        <v>10</v>
      </c>
      <c r="CK135">
        <f>IFERROR(VLOOKUP($B135,'Raw Stats'!$BU$3:$CJ$528,9,FALSE),0)</f>
        <v>18</v>
      </c>
      <c r="CL135">
        <f>IFERROR(VLOOKUP($B135,'Raw Stats'!$BU$3:$CJ$528,10,FALSE),0)</f>
        <v>14</v>
      </c>
      <c r="CM135">
        <f>IFERROR(VLOOKUP($B135,'Raw Stats'!$BU$3:$CJ$528,11,FALSE)+VLOOKUP($B135,'Raw Stats'!$BU$3:$CJ$528,12,FALSE),0)</f>
        <v>9</v>
      </c>
      <c r="CN135">
        <f>IFERROR(VLOOKUP($B135,'Raw Stats'!$BU$3:$CJ$528,13,FALSE)+VLOOKUP($B135,'Raw Stats'!$BU$3:$CJ$528,14,FALSE),0)</f>
        <v>0</v>
      </c>
      <c r="CO135">
        <f>IFERROR(VLOOKUP($B135,'Raw Stats'!$BU$3:$CJ$528,15,FALSE),0)</f>
        <v>6</v>
      </c>
      <c r="CP135">
        <f>IFERROR(VLOOKUP($B135,'Raw Stats'!$BU$3:$CJ$528,16,FALSE),0)</f>
        <v>153</v>
      </c>
      <c r="CR135">
        <f>IFERROR(VLOOKUP($B135,'Raw Stats'!$BC$3:$BR$528,3,FALSE),0)</f>
        <v>22</v>
      </c>
      <c r="CS135">
        <f>IFERROR(VLOOKUP($B135,'Raw Stats'!$BC$3:$BR$528,4,FALSE),0)</f>
        <v>3</v>
      </c>
      <c r="CT135">
        <f>IFERROR(VLOOKUP($B135,'Raw Stats'!$BC$3:$BR$5288,5,FALSE),0)</f>
        <v>3</v>
      </c>
      <c r="CU135">
        <f>IFERROR(VLOOKUP($B135,'Raw Stats'!$BC$3:$BR$52888,6,FALSE),0)</f>
        <v>6</v>
      </c>
      <c r="CV135">
        <f>IFERROR(VLOOKUP($B135,'Raw Stats'!$BC$3:$BR$5288,7,FALSE),0)</f>
        <v>0</v>
      </c>
      <c r="CW135">
        <f>IFERROR(VLOOKUP($B135,'Raw Stats'!$BC$3:$BR$5288,8,FALSE),0)</f>
        <v>6</v>
      </c>
      <c r="CX135">
        <f>IFERROR(VLOOKUP($B135,'Raw Stats'!$BC$3:$BR$5288,9,FALSE),0)</f>
        <v>2</v>
      </c>
      <c r="CY135">
        <f>IFERROR(VLOOKUP($B135,'Raw Stats'!$BC$3:$BR$5288,10,FALSE),0)</f>
        <v>3</v>
      </c>
      <c r="CZ135">
        <f>IFERROR(VLOOKUP($B135,'Raw Stats'!$BC$3:$BR$5288,11,FALSE)+VLOOKUP($B135,'Raw Stats'!$BC$3:$BR$5288,12,FALSE),0)</f>
        <v>2</v>
      </c>
      <c r="DA135">
        <f>IFERROR(VLOOKUP($B135,'Raw Stats'!$BC$3:$BR$5288,13,FALSE)+VLOOKUP($B135,'Raw Stats'!$BC$3:$BR$5288,14,FALSE),0)</f>
        <v>0</v>
      </c>
      <c r="DB135">
        <f>IFERROR(VLOOKUP($B135,'Raw Stats'!$BC$3:$BR$5288,15,FALSE),0)</f>
        <v>0</v>
      </c>
      <c r="DC135">
        <f>IFERROR(VLOOKUP($B135,'Raw Stats'!$BC$3:$BR$5288,16,FALSE),0)</f>
        <v>46</v>
      </c>
      <c r="DE135">
        <f>IFERROR(VLOOKUP($B135,'Raw Stats'!$AK$3:$AZ$528,3,FALSE),0)</f>
        <v>0</v>
      </c>
      <c r="DF135">
        <f>IFERROR(VLOOKUP($B135,'Raw Stats'!$AK$3:$AZ$528,4,FALSE),0)</f>
        <v>0</v>
      </c>
      <c r="DG135">
        <f>IFERROR(VLOOKUP($B135,'Raw Stats'!$AK$3:$AZ$528,5,FALSE),0)</f>
        <v>0</v>
      </c>
      <c r="DH135">
        <f>IFERROR(VLOOKUP($B135,'Raw Stats'!$AK$3:$AZ$528,6,FALSE),0)</f>
        <v>0</v>
      </c>
      <c r="DI135">
        <f>IFERROR(VLOOKUP($B135,'Raw Stats'!$AK$3:$AZ$528,7,FALSE),0)</f>
        <v>0</v>
      </c>
      <c r="DJ135">
        <f>IFERROR(VLOOKUP($B135,'Raw Stats'!$AK$3:$AZ$528,8,FALSE),0)</f>
        <v>0</v>
      </c>
      <c r="DK135">
        <f>IFERROR(VLOOKUP($B135,'Raw Stats'!$AK$3:$AZ$528,9,FALSE),0)</f>
        <v>0</v>
      </c>
      <c r="DL135">
        <f>IFERROR(VLOOKUP($B135,'Raw Stats'!$AK$3:$AZ$528,10,FALSE),0)</f>
        <v>0</v>
      </c>
      <c r="DM135">
        <f>IFERROR(VLOOKUP($B135,'Raw Stats'!$AK$3:$AZ$528,11,FALSE)+VLOOKUP($B135,'Raw Stats'!$AK$3:$AZ$528,12,FALSE),0)</f>
        <v>0</v>
      </c>
      <c r="DN135">
        <f>IFERROR(VLOOKUP($B135,'Raw Stats'!$AK$3:$AZ$528,13,FALSE)+VLOOKUP($B135,'Raw Stats'!$AK$3:$AZ$528,14,FALSE),0)</f>
        <v>0</v>
      </c>
      <c r="DO135">
        <f>IFERROR(VLOOKUP($B135,'Raw Stats'!$AK$3:$AZ$528,15,FALSE),0)</f>
        <v>0</v>
      </c>
      <c r="DP135">
        <f>IFERROR(VLOOKUP($B135,'Raw Stats'!$AK$3:$AZ$528,16,FALSE),0)</f>
        <v>0</v>
      </c>
      <c r="DR135">
        <f>IFERROR(VLOOKUP($B135,'Raw Stats'!$S$3:$AH$528,3,FALSE),0)</f>
        <v>0</v>
      </c>
      <c r="DS135">
        <f>IFERROR(VLOOKUP($B135,'Raw Stats'!$S$3:$AH$528,4,FALSE),0)</f>
        <v>0</v>
      </c>
      <c r="DT135">
        <f>IFERROR(VLOOKUP($B135,'Raw Stats'!$S$3:$AH$528,5,FALSE),0)</f>
        <v>0</v>
      </c>
      <c r="DU135">
        <f>IFERROR(VLOOKUP($B135,'Raw Stats'!$S$3:$AH$528,6,FALSE),0)</f>
        <v>0</v>
      </c>
      <c r="DV135">
        <f>IFERROR(VLOOKUP($B135,'Raw Stats'!$S$3:$AH$528,7,FALSE),0)</f>
        <v>0</v>
      </c>
      <c r="DW135">
        <f>IFERROR(VLOOKUP($B135,'Raw Stats'!$S$3:$AH$528,8,FALSE),0)</f>
        <v>0</v>
      </c>
      <c r="DX135">
        <f>IFERROR(VLOOKUP($B135,'Raw Stats'!$S$3:$AH$528,9,FALSE),0)</f>
        <v>0</v>
      </c>
      <c r="DY135">
        <f>IFERROR(VLOOKUP($B135,'Raw Stats'!$S$3:$AH$528,10,FALSE),0)</f>
        <v>0</v>
      </c>
      <c r="DZ135">
        <f>IFERROR(VLOOKUP($B135,'Raw Stats'!$S$3:$AH$528,11,FALSE)+VLOOKUP($B135,'Raw Stats'!$S$3:$AH$528,12,FALSE),0)</f>
        <v>0</v>
      </c>
      <c r="EA135">
        <f>IFERROR(VLOOKUP($B135,'Raw Stats'!$S$3:$AH$528,13,FALSE)+VLOOKUP($B135,'Raw Stats'!$S$3:$AH$528,14,FALSE),0)</f>
        <v>0</v>
      </c>
      <c r="EB135">
        <f>IFERROR(VLOOKUP($B135,'Raw Stats'!$S$3:$AH$528,15,FALSE),0)</f>
        <v>0</v>
      </c>
      <c r="EC135">
        <f>IFERROR(VLOOKUP($B135,'Raw Stats'!$S$3:$AH$528,16,FALSE),0)</f>
        <v>0</v>
      </c>
    </row>
    <row r="136" spans="1:133" x14ac:dyDescent="0.2">
      <c r="A136">
        <f>IFERROR(VLOOKUP(B136,Sheet2!$W$1:$X$300,2,FALSE),301)</f>
        <v>208</v>
      </c>
      <c r="B136" t="s">
        <v>101</v>
      </c>
      <c r="C136">
        <f t="shared" si="10"/>
        <v>0.563172380794843</v>
      </c>
      <c r="D136">
        <f t="shared" si="11"/>
        <v>0.88445458753709094</v>
      </c>
      <c r="E136">
        <f t="shared" si="12"/>
        <v>1.4457895212436369</v>
      </c>
      <c r="F136">
        <f t="shared" si="13"/>
        <v>1.2166536179941354</v>
      </c>
      <c r="G136">
        <f t="shared" si="14"/>
        <v>0.82270553649571498</v>
      </c>
      <c r="H136">
        <v>0.89</v>
      </c>
      <c r="J136">
        <f>BS136*'Value Calculations'!$D$3</f>
        <v>4.0773542862603787</v>
      </c>
      <c r="K136">
        <f>BT136*'Value Calculations'!$D$4</f>
        <v>3.5817397444911494</v>
      </c>
      <c r="L136">
        <f>BU136*'Value Calculations'!$D$5</f>
        <v>5.5721002061113527</v>
      </c>
      <c r="M136">
        <f>BV136*'Value Calculations'!$D$6</f>
        <v>-1.2506493191936285</v>
      </c>
      <c r="N136">
        <f>BW136*'Value Calculations'!$D$7</f>
        <v>2.2850068034194129</v>
      </c>
      <c r="O136">
        <f>BX136*'Value Calculations'!$D$8</f>
        <v>5.6075333618101038</v>
      </c>
      <c r="P136">
        <f>BY136*'Value Calculations'!$D$9</f>
        <v>2.5190501467503346</v>
      </c>
      <c r="Q136">
        <f>BZ136*'Value Calculations'!$D$10</f>
        <v>1.0959494222286141</v>
      </c>
      <c r="R136">
        <f>CA136*'Value Calculations'!$D$11</f>
        <v>0</v>
      </c>
      <c r="S136">
        <f>CB136*'Value Calculations'!$D$12</f>
        <v>0.81388273958941404</v>
      </c>
      <c r="T136">
        <f>CC136*'Value Calculations'!$D$13</f>
        <v>6.6725135522492369</v>
      </c>
      <c r="V136">
        <f>CF136*'Value Calculations'!$D$3</f>
        <v>8.9701794297728341</v>
      </c>
      <c r="W136">
        <f>CG136*'Value Calculations'!$D$4</f>
        <v>7.1634794889822988</v>
      </c>
      <c r="X136">
        <f>CH136*'Value Calculations'!$D$5</f>
        <v>11.674876622328547</v>
      </c>
      <c r="Y136">
        <f>CI136*'Value Calculations'!$D$6</f>
        <v>-1.8759739787904428</v>
      </c>
      <c r="Z136">
        <f>CJ136*'Value Calculations'!$D$7</f>
        <v>3.8669345904020833</v>
      </c>
      <c r="AA136">
        <f>CK136*'Value Calculations'!$D$8</f>
        <v>8.4831914960716954</v>
      </c>
      <c r="AB136">
        <f>CL136*'Value Calculations'!$D$9</f>
        <v>4.4083377568130855</v>
      </c>
      <c r="AC136">
        <f>CM136*'Value Calculations'!$D$10</f>
        <v>4.3837976889144565</v>
      </c>
      <c r="AD136">
        <f>CN136*'Value Calculations'!$D$11</f>
        <v>0</v>
      </c>
      <c r="AE136">
        <f>CO136*'Value Calculations'!$D$12</f>
        <v>0.81388273958941404</v>
      </c>
      <c r="AF136">
        <f>CP136*'Value Calculations'!$D$13</f>
        <v>13.138660705975303</v>
      </c>
      <c r="AH136">
        <f>CS136*'Value Calculations'!$D$3</f>
        <v>4.4850897148864171</v>
      </c>
      <c r="AI136">
        <f>CT136*'Value Calculations'!$D$4</f>
        <v>2.2792889283125497</v>
      </c>
      <c r="AJ136">
        <f>CU136*'Value Calculations'!$D$5</f>
        <v>4.7760858909525883</v>
      </c>
      <c r="AK136">
        <f>CV136*'Value Calculations'!$D$6</f>
        <v>1.0005194553549028</v>
      </c>
      <c r="AL136">
        <f>CW136*'Value Calculations'!$D$7</f>
        <v>1.0546185246551136</v>
      </c>
      <c r="AM136">
        <f>CX136*'Value Calculations'!$D$8</f>
        <v>2.2286350540527335</v>
      </c>
      <c r="AN136">
        <f>CY136*'Value Calculations'!$D$9</f>
        <v>0.8816675513626171</v>
      </c>
      <c r="AO136">
        <f>CZ136*'Value Calculations'!$D$10</f>
        <v>1.0959494222286141</v>
      </c>
      <c r="AP136">
        <f>DA136*'Value Calculations'!$D$11</f>
        <v>0</v>
      </c>
      <c r="AQ136">
        <f>DB136*'Value Calculations'!$D$12</f>
        <v>2.441648218768242</v>
      </c>
      <c r="AR136">
        <f>DC136*'Value Calculations'!$D$13</f>
        <v>2.8891295793244121</v>
      </c>
      <c r="AT136">
        <f>DF136*'Value Calculations'!$D$3</f>
        <v>10.193385715650948</v>
      </c>
      <c r="AU136">
        <f>DG136*'Value Calculations'!$D$4</f>
        <v>13.675733569875296</v>
      </c>
      <c r="AV136">
        <f>DH136*'Value Calculations'!$D$5</f>
        <v>17.777653038545743</v>
      </c>
      <c r="AW136">
        <f>DI136*'Value Calculations'!$D$6</f>
        <v>0.12506493191936285</v>
      </c>
      <c r="AX136">
        <f>DJ136*'Value Calculations'!$D$7</f>
        <v>4.2184740986204545</v>
      </c>
      <c r="AY136">
        <f>DK136*'Value Calculations'!$D$8</f>
        <v>7.9080598692193771</v>
      </c>
      <c r="AZ136">
        <f>DL136*'Value Calculations'!$D$9</f>
        <v>3.1488126834379182</v>
      </c>
      <c r="BA136">
        <f>DM136*'Value Calculations'!$D$10</f>
        <v>7.6716459556002992</v>
      </c>
      <c r="BB136">
        <f>DN136*'Value Calculations'!$D$11</f>
        <v>0</v>
      </c>
      <c r="BC136">
        <f>DO136*'Value Calculations'!$D$12</f>
        <v>2.441648218768242</v>
      </c>
      <c r="BD136">
        <f>DP136*'Value Calculations'!$D$13</f>
        <v>13.138660705975303</v>
      </c>
      <c r="BF136">
        <f>DS136*'Value Calculations'!$D$3</f>
        <v>5.7082960007645305</v>
      </c>
      <c r="BG136">
        <f>DT136*'Value Calculations'!$D$4</f>
        <v>5.5354159687590485</v>
      </c>
      <c r="BH136">
        <f>DU136*'Value Calculations'!$D$5</f>
        <v>8.2254812566405686</v>
      </c>
      <c r="BI136">
        <f>DV136*'Value Calculations'!$D$6</f>
        <v>-1.3757142511129914</v>
      </c>
      <c r="BJ136">
        <f>DW136*'Value Calculations'!$D$7</f>
        <v>2.9002009428015625</v>
      </c>
      <c r="BK136">
        <f>DX136*'Value Calculations'!$D$8</f>
        <v>4.5291615614620069</v>
      </c>
      <c r="BL136">
        <f>DY136*'Value Calculations'!$D$9</f>
        <v>3.6526227127879851</v>
      </c>
      <c r="BM136">
        <f>DZ136*'Value Calculations'!$D$10</f>
        <v>4.7491141629906615</v>
      </c>
      <c r="BN136">
        <f>EA136*'Value Calculations'!$D$11</f>
        <v>0</v>
      </c>
      <c r="BO136">
        <f>EB136*'Value Calculations'!$D$12</f>
        <v>1.6277654791788281</v>
      </c>
      <c r="BP136">
        <f>EC136*'Value Calculations'!$D$13</f>
        <v>8.873755136496408</v>
      </c>
      <c r="BR136">
        <f>IFERROR(VLOOKUP($B136,'Raw Stats'!$CM$3:$DC$884,3,FALSE),0)</f>
        <v>55</v>
      </c>
      <c r="BS136">
        <f>IFERROR(VLOOKUP($B136,'Raw Stats'!$CM$3:$DC$884,4,FALSE),0)</f>
        <v>10</v>
      </c>
      <c r="BT136">
        <f>IFERROR(VLOOKUP($B136,'Raw Stats'!$CM$3:$DC$884,5,FALSE),0)</f>
        <v>11</v>
      </c>
      <c r="BU136">
        <f>IFERROR(VLOOKUP($B136,'Raw Stats'!$CM$3:$DC$884,6,FALSE),0)</f>
        <v>21</v>
      </c>
      <c r="BV136">
        <f>IFERROR(VLOOKUP($B136,'Raw Stats'!$CM$3:$DC$884,7,FALSE),0)</f>
        <v>-10</v>
      </c>
      <c r="BW136">
        <f>IFERROR(VLOOKUP($B136,'Raw Stats'!$CM$3:$DC$884,8,FALSE),0)</f>
        <v>26</v>
      </c>
      <c r="BX136">
        <f>IFERROR(VLOOKUP($B136,'Raw Stats'!$CM$3:$DC$884,9,FALSE),0)</f>
        <v>78</v>
      </c>
      <c r="BY136">
        <f>IFERROR(VLOOKUP($B136,'Raw Stats'!$CM$3:$DC$884,10,FALSE),0)</f>
        <v>20</v>
      </c>
      <c r="BZ136">
        <f>IFERROR(VLOOKUP($B136,'Raw Stats'!$CM$3:$DC$884,11,FALSE)+VLOOKUP($B136,'Raw Stats'!$CM$3:$DC$884,12,FALSE),0)</f>
        <v>3</v>
      </c>
      <c r="CA136">
        <f>IFERROR(VLOOKUP($B136,'Raw Stats'!$CM$3:$DC$884,13,FALSE)+VLOOKUP($B136,'Raw Stats'!$CM$3:$DC$884,14,FALSE),0)</f>
        <v>0</v>
      </c>
      <c r="CB136">
        <f>IFERROR(VLOOKUP($B136,'Raw Stats'!$CM$3:$DC$884,15,FALSE),0)</f>
        <v>1</v>
      </c>
      <c r="CC136">
        <f>IFERROR(VLOOKUP($B136,'Raw Stats'!$CM$3:$DC$884,16,FALSE),0)</f>
        <v>97</v>
      </c>
      <c r="CE136">
        <f>IFERROR(VLOOKUP($B136,'Raw Stats'!$BU$3:$CJ$528,3,FALSE),0)</f>
        <v>69</v>
      </c>
      <c r="CF136">
        <f>IFERROR(VLOOKUP($B136,'Raw Stats'!$BU$3:$CJ$528,4,FALSE),0)</f>
        <v>22</v>
      </c>
      <c r="CG136">
        <f>IFERROR(VLOOKUP($B136,'Raw Stats'!$BU$3:$CJ$5288,5,FALSE),0)</f>
        <v>22</v>
      </c>
      <c r="CH136">
        <f>IFERROR(VLOOKUP($B136,'Raw Stats'!$BU$3:$CJ$528,6,FALSE),0)</f>
        <v>44</v>
      </c>
      <c r="CI136">
        <f>IFERROR(VLOOKUP($B136,'Raw Stats'!$BU$3:$CJ$528,7,FALSE),0)</f>
        <v>-15</v>
      </c>
      <c r="CJ136">
        <f>IFERROR(VLOOKUP($B136,'Raw Stats'!$BU$3:$CJ$528,8,FALSE),0)</f>
        <v>44</v>
      </c>
      <c r="CK136">
        <f>IFERROR(VLOOKUP($B136,'Raw Stats'!$BU$3:$CJ$528,9,FALSE),0)</f>
        <v>118</v>
      </c>
      <c r="CL136">
        <f>IFERROR(VLOOKUP($B136,'Raw Stats'!$BU$3:$CJ$528,10,FALSE),0)</f>
        <v>35</v>
      </c>
      <c r="CM136">
        <f>IFERROR(VLOOKUP($B136,'Raw Stats'!$BU$3:$CJ$528,11,FALSE)+VLOOKUP($B136,'Raw Stats'!$BU$3:$CJ$528,12,FALSE),0)</f>
        <v>12</v>
      </c>
      <c r="CN136">
        <f>IFERROR(VLOOKUP($B136,'Raw Stats'!$BU$3:$CJ$528,13,FALSE)+VLOOKUP($B136,'Raw Stats'!$BU$3:$CJ$528,14,FALSE),0)</f>
        <v>0</v>
      </c>
      <c r="CO136">
        <f>IFERROR(VLOOKUP($B136,'Raw Stats'!$BU$3:$CJ$528,15,FALSE),0)</f>
        <v>1</v>
      </c>
      <c r="CP136">
        <f>IFERROR(VLOOKUP($B136,'Raw Stats'!$BU$3:$CJ$528,16,FALSE),0)</f>
        <v>191</v>
      </c>
      <c r="CR136">
        <f>IFERROR(VLOOKUP($B136,'Raw Stats'!$BC$3:$BR$528,3,FALSE),0)</f>
        <v>16</v>
      </c>
      <c r="CS136">
        <f>IFERROR(VLOOKUP($B136,'Raw Stats'!$BC$3:$BR$528,4,FALSE),0)</f>
        <v>11</v>
      </c>
      <c r="CT136">
        <f>IFERROR(VLOOKUP($B136,'Raw Stats'!$BC$3:$BR$5288,5,FALSE),0)</f>
        <v>7</v>
      </c>
      <c r="CU136">
        <f>IFERROR(VLOOKUP($B136,'Raw Stats'!$BC$3:$BR$52888,6,FALSE),0)</f>
        <v>18</v>
      </c>
      <c r="CV136">
        <f>IFERROR(VLOOKUP($B136,'Raw Stats'!$BC$3:$BR$5288,7,FALSE),0)</f>
        <v>8</v>
      </c>
      <c r="CW136">
        <f>IFERROR(VLOOKUP($B136,'Raw Stats'!$BC$3:$BR$5288,8,FALSE),0)</f>
        <v>12</v>
      </c>
      <c r="CX136">
        <f>IFERROR(VLOOKUP($B136,'Raw Stats'!$BC$3:$BR$5288,9,FALSE),0)</f>
        <v>31</v>
      </c>
      <c r="CY136">
        <f>IFERROR(VLOOKUP($B136,'Raw Stats'!$BC$3:$BR$5288,10,FALSE),0)</f>
        <v>7</v>
      </c>
      <c r="CZ136">
        <f>IFERROR(VLOOKUP($B136,'Raw Stats'!$BC$3:$BR$5288,11,FALSE)+VLOOKUP($B136,'Raw Stats'!$BC$3:$BR$5288,12,FALSE),0)</f>
        <v>3</v>
      </c>
      <c r="DA136">
        <f>IFERROR(VLOOKUP($B136,'Raw Stats'!$BC$3:$BR$5288,13,FALSE)+VLOOKUP($B136,'Raw Stats'!$BC$3:$BR$5288,14,FALSE),0)</f>
        <v>0</v>
      </c>
      <c r="DB136">
        <f>IFERROR(VLOOKUP($B136,'Raw Stats'!$BC$3:$BR$5288,15,FALSE),0)</f>
        <v>3</v>
      </c>
      <c r="DC136">
        <f>IFERROR(VLOOKUP($B136,'Raw Stats'!$BC$3:$BR$5288,16,FALSE),0)</f>
        <v>42</v>
      </c>
      <c r="DE136">
        <f>IFERROR(VLOOKUP($B136,'Raw Stats'!$AK$3:$AZ$528,3,FALSE),0)</f>
        <v>66</v>
      </c>
      <c r="DF136">
        <f>IFERROR(VLOOKUP($B136,'Raw Stats'!$AK$3:$AZ$528,4,FALSE),0)</f>
        <v>25</v>
      </c>
      <c r="DG136">
        <f>IFERROR(VLOOKUP($B136,'Raw Stats'!$AK$3:$AZ$528,5,FALSE),0)</f>
        <v>42</v>
      </c>
      <c r="DH136">
        <f>IFERROR(VLOOKUP($B136,'Raw Stats'!$AK$3:$AZ$528,6,FALSE),0)</f>
        <v>67</v>
      </c>
      <c r="DI136">
        <f>IFERROR(VLOOKUP($B136,'Raw Stats'!$AK$3:$AZ$528,7,FALSE),0)</f>
        <v>1</v>
      </c>
      <c r="DJ136">
        <f>IFERROR(VLOOKUP($B136,'Raw Stats'!$AK$3:$AZ$528,8,FALSE),0)</f>
        <v>48</v>
      </c>
      <c r="DK136">
        <f>IFERROR(VLOOKUP($B136,'Raw Stats'!$AK$3:$AZ$528,9,FALSE),0)</f>
        <v>110</v>
      </c>
      <c r="DL136">
        <f>IFERROR(VLOOKUP($B136,'Raw Stats'!$AK$3:$AZ$528,10,FALSE),0)</f>
        <v>25</v>
      </c>
      <c r="DM136">
        <f>IFERROR(VLOOKUP($B136,'Raw Stats'!$AK$3:$AZ$528,11,FALSE)+VLOOKUP($B136,'Raw Stats'!$AK$3:$AZ$528,12,FALSE),0)</f>
        <v>21</v>
      </c>
      <c r="DN136">
        <f>IFERROR(VLOOKUP($B136,'Raw Stats'!$AK$3:$AZ$528,13,FALSE)+VLOOKUP($B136,'Raw Stats'!$AK$3:$AZ$528,14,FALSE),0)</f>
        <v>0</v>
      </c>
      <c r="DO136">
        <f>IFERROR(VLOOKUP($B136,'Raw Stats'!$AK$3:$AZ$528,15,FALSE),0)</f>
        <v>3</v>
      </c>
      <c r="DP136">
        <f>IFERROR(VLOOKUP($B136,'Raw Stats'!$AK$3:$AZ$528,16,FALSE),0)</f>
        <v>191</v>
      </c>
      <c r="DR136">
        <f>IFERROR(VLOOKUP($B136,'Raw Stats'!$S$3:$AH$528,3,FALSE),0)</f>
        <v>54</v>
      </c>
      <c r="DS136">
        <f>IFERROR(VLOOKUP($B136,'Raw Stats'!$S$3:$AH$528,4,FALSE),0)</f>
        <v>14</v>
      </c>
      <c r="DT136">
        <f>IFERROR(VLOOKUP($B136,'Raw Stats'!$S$3:$AH$528,5,FALSE),0)</f>
        <v>17</v>
      </c>
      <c r="DU136">
        <f>IFERROR(VLOOKUP($B136,'Raw Stats'!$S$3:$AH$528,6,FALSE),0)</f>
        <v>31</v>
      </c>
      <c r="DV136">
        <f>IFERROR(VLOOKUP($B136,'Raw Stats'!$S$3:$AH$528,7,FALSE),0)</f>
        <v>-11</v>
      </c>
      <c r="DW136">
        <f>IFERROR(VLOOKUP($B136,'Raw Stats'!$S$3:$AH$528,8,FALSE),0)</f>
        <v>33</v>
      </c>
      <c r="DX136">
        <f>IFERROR(VLOOKUP($B136,'Raw Stats'!$S$3:$AH$528,9,FALSE),0)</f>
        <v>63</v>
      </c>
      <c r="DY136">
        <f>IFERROR(VLOOKUP($B136,'Raw Stats'!$S$3:$AH$528,10,FALSE),0)</f>
        <v>29</v>
      </c>
      <c r="DZ136">
        <f>IFERROR(VLOOKUP($B136,'Raw Stats'!$S$3:$AH$528,11,FALSE)+VLOOKUP($B136,'Raw Stats'!$S$3:$AH$528,12,FALSE),0)</f>
        <v>13</v>
      </c>
      <c r="EA136">
        <f>IFERROR(VLOOKUP($B136,'Raw Stats'!$S$3:$AH$528,13,FALSE)+VLOOKUP($B136,'Raw Stats'!$S$3:$AH$528,14,FALSE),0)</f>
        <v>0</v>
      </c>
      <c r="EB136">
        <f>IFERROR(VLOOKUP($B136,'Raw Stats'!$S$3:$AH$528,15,FALSE),0)</f>
        <v>2</v>
      </c>
      <c r="EC136">
        <f>IFERROR(VLOOKUP($B136,'Raw Stats'!$S$3:$AH$528,16,FALSE),0)</f>
        <v>129</v>
      </c>
    </row>
    <row r="137" spans="1:133" x14ac:dyDescent="0.2">
      <c r="A137">
        <f>IFERROR(VLOOKUP(B137,Sheet2!$W$1:$X$300,2,FALSE),301)</f>
        <v>132</v>
      </c>
      <c r="B137" t="s">
        <v>717</v>
      </c>
      <c r="C137">
        <f t="shared" si="10"/>
        <v>0.88887943063631214</v>
      </c>
      <c r="D137">
        <f t="shared" si="11"/>
        <v>0.76886060906211762</v>
      </c>
      <c r="E137">
        <f t="shared" si="12"/>
        <v>0.84268803750354759</v>
      </c>
      <c r="F137">
        <f t="shared" si="13"/>
        <v>0.86431450323623005</v>
      </c>
      <c r="G137">
        <f t="shared" si="14"/>
        <v>0</v>
      </c>
      <c r="H137">
        <v>0.88</v>
      </c>
      <c r="J137">
        <f>BS137*'Value Calculations'!$D$3</f>
        <v>3.6696188576343411</v>
      </c>
      <c r="K137">
        <f>BT137*'Value Calculations'!$D$4</f>
        <v>14.001346273919946</v>
      </c>
      <c r="L137">
        <f>BU137*'Value Calculations'!$D$5</f>
        <v>13.797581462751921</v>
      </c>
      <c r="M137">
        <f>BV137*'Value Calculations'!$D$6</f>
        <v>-1.0005194553549028</v>
      </c>
      <c r="N137">
        <f>BW137*'Value Calculations'!$D$7</f>
        <v>3.1638555739653409</v>
      </c>
      <c r="O137">
        <f>BX137*'Value Calculations'!$D$8</f>
        <v>4.5291615614620069</v>
      </c>
      <c r="P137">
        <f>BY137*'Value Calculations'!$D$9</f>
        <v>12.973108255764224</v>
      </c>
      <c r="Q137">
        <f>BZ137*'Value Calculations'!$D$10</f>
        <v>10.959494222286141</v>
      </c>
      <c r="R137">
        <f>CA137*'Value Calculations'!$D$11</f>
        <v>0</v>
      </c>
      <c r="S137">
        <f>CB137*'Value Calculations'!$D$12</f>
        <v>0</v>
      </c>
      <c r="T137">
        <f>CC137*'Value Calculations'!$D$13</f>
        <v>9.9055871291122699</v>
      </c>
      <c r="V137">
        <f>CF137*'Value Calculations'!$D$3</f>
        <v>4.0773542862603787</v>
      </c>
      <c r="W137">
        <f>CG137*'Value Calculations'!$D$4</f>
        <v>11.070831937518097</v>
      </c>
      <c r="X137">
        <f>CH137*'Value Calculations'!$D$5</f>
        <v>11.674876622328547</v>
      </c>
      <c r="Y137">
        <f>CI137*'Value Calculations'!$D$6</f>
        <v>0.37519479575808856</v>
      </c>
      <c r="Z137">
        <f>CJ137*'Value Calculations'!$D$7</f>
        <v>3.8669345904020833</v>
      </c>
      <c r="AA137">
        <f>CK137*'Value Calculations'!$D$8</f>
        <v>2.9475495876181315</v>
      </c>
      <c r="AB137">
        <f>CL137*'Value Calculations'!$D$9</f>
        <v>13.602870792451807</v>
      </c>
      <c r="AC137">
        <f>CM137*'Value Calculations'!$D$10</f>
        <v>5.4797471111430704</v>
      </c>
      <c r="AD137">
        <f>CN137*'Value Calculations'!$D$11</f>
        <v>0</v>
      </c>
      <c r="AE137">
        <f>CO137*'Value Calculations'!$D$12</f>
        <v>1.6277654791788281</v>
      </c>
      <c r="AF137">
        <f>CP137*'Value Calculations'!$D$13</f>
        <v>8.3234447404346152</v>
      </c>
      <c r="AH137">
        <f>CS137*'Value Calculations'!$D$3</f>
        <v>2.4464125717562273</v>
      </c>
      <c r="AI137">
        <f>CT137*'Value Calculations'!$D$4</f>
        <v>6.8378667849376482</v>
      </c>
      <c r="AJ137">
        <f>CU137*'Value Calculations'!$D$5</f>
        <v>7.1641288364288815</v>
      </c>
      <c r="AK137">
        <f>CV137*'Value Calculations'!$D$6</f>
        <v>-1.75090904687108</v>
      </c>
      <c r="AL137">
        <f>CW137*'Value Calculations'!$D$7</f>
        <v>1.9334672952010417</v>
      </c>
      <c r="AM137">
        <f>CX137*'Value Calculations'!$D$8</f>
        <v>2.4443094141223529</v>
      </c>
      <c r="AN137">
        <f>CY137*'Value Calculations'!$D$9</f>
        <v>10.831915631026439</v>
      </c>
      <c r="AO137">
        <f>CZ137*'Value Calculations'!$D$10</f>
        <v>4.0184812148382516</v>
      </c>
      <c r="AP137">
        <f>DA137*'Value Calculations'!$D$11</f>
        <v>0</v>
      </c>
      <c r="AQ137">
        <f>DB137*'Value Calculations'!$D$12</f>
        <v>0.81388273958941404</v>
      </c>
      <c r="AR137">
        <f>DC137*'Value Calculations'!$D$13</f>
        <v>5.7094703591411005</v>
      </c>
      <c r="AT137">
        <f>DF137*'Value Calculations'!$D$3</f>
        <v>2.8541480003822652</v>
      </c>
      <c r="AU137">
        <f>DG137*'Value Calculations'!$D$4</f>
        <v>13.024508161785997</v>
      </c>
      <c r="AV137">
        <f>DH137*'Value Calculations'!$D$5</f>
        <v>12.470890937487313</v>
      </c>
      <c r="AW137">
        <f>DI137*'Value Calculations'!$D$6</f>
        <v>-3.3767531618227968</v>
      </c>
      <c r="AX137">
        <f>DJ137*'Value Calculations'!$D$7</f>
        <v>4.0427043445112689</v>
      </c>
      <c r="AY137">
        <f>DK137*'Value Calculations'!$D$8</f>
        <v>7.9080598692193771</v>
      </c>
      <c r="AZ137">
        <f>DL137*'Value Calculations'!$D$9</f>
        <v>14.484538343814425</v>
      </c>
      <c r="BA137">
        <f>DM137*'Value Calculations'!$D$10</f>
        <v>8.402278903752709</v>
      </c>
      <c r="BB137">
        <f>DN137*'Value Calculations'!$D$11</f>
        <v>0</v>
      </c>
      <c r="BC137">
        <f>DO137*'Value Calculations'!$D$12</f>
        <v>0.81388273958941404</v>
      </c>
      <c r="BD137">
        <f>DP137*'Value Calculations'!$D$13</f>
        <v>10.24953112665089</v>
      </c>
      <c r="BF137">
        <f>DS137*'Value Calculations'!$D$3</f>
        <v>0</v>
      </c>
      <c r="BG137">
        <f>DT137*'Value Calculations'!$D$4</f>
        <v>0</v>
      </c>
      <c r="BH137">
        <f>DU137*'Value Calculations'!$D$5</f>
        <v>0</v>
      </c>
      <c r="BI137">
        <f>DV137*'Value Calculations'!$D$6</f>
        <v>0</v>
      </c>
      <c r="BJ137">
        <f>DW137*'Value Calculations'!$D$7</f>
        <v>0</v>
      </c>
      <c r="BK137">
        <f>DX137*'Value Calculations'!$D$8</f>
        <v>0</v>
      </c>
      <c r="BL137">
        <f>DY137*'Value Calculations'!$D$9</f>
        <v>0</v>
      </c>
      <c r="BM137">
        <f>DZ137*'Value Calculations'!$D$10</f>
        <v>0</v>
      </c>
      <c r="BN137">
        <f>EA137*'Value Calculations'!$D$11</f>
        <v>0</v>
      </c>
      <c r="BO137">
        <f>EB137*'Value Calculations'!$D$12</f>
        <v>0</v>
      </c>
      <c r="BP137">
        <f>EC137*'Value Calculations'!$D$13</f>
        <v>0</v>
      </c>
      <c r="BR137">
        <f>IFERROR(VLOOKUP($B137,'Raw Stats'!$CM$3:$DC$884,3,FALSE),0)</f>
        <v>81</v>
      </c>
      <c r="BS137">
        <f>IFERROR(VLOOKUP($B137,'Raw Stats'!$CM$3:$DC$884,4,FALSE),0)</f>
        <v>9</v>
      </c>
      <c r="BT137">
        <f>IFERROR(VLOOKUP($B137,'Raw Stats'!$CM$3:$DC$884,5,FALSE),0)</f>
        <v>43</v>
      </c>
      <c r="BU137">
        <f>IFERROR(VLOOKUP($B137,'Raw Stats'!$CM$3:$DC$884,6,FALSE),0)</f>
        <v>52</v>
      </c>
      <c r="BV137">
        <f>IFERROR(VLOOKUP($B137,'Raw Stats'!$CM$3:$DC$884,7,FALSE),0)</f>
        <v>-8</v>
      </c>
      <c r="BW137">
        <f>IFERROR(VLOOKUP($B137,'Raw Stats'!$CM$3:$DC$884,8,FALSE),0)</f>
        <v>36</v>
      </c>
      <c r="BX137">
        <f>IFERROR(VLOOKUP($B137,'Raw Stats'!$CM$3:$DC$884,9,FALSE),0)</f>
        <v>63</v>
      </c>
      <c r="BY137">
        <f>IFERROR(VLOOKUP($B137,'Raw Stats'!$CM$3:$DC$884,10,FALSE),0)</f>
        <v>103</v>
      </c>
      <c r="BZ137">
        <f>IFERROR(VLOOKUP($B137,'Raw Stats'!$CM$3:$DC$884,11,FALSE)+VLOOKUP($B137,'Raw Stats'!$CM$3:$DC$884,12,FALSE),0)</f>
        <v>30</v>
      </c>
      <c r="CA137">
        <f>IFERROR(VLOOKUP($B137,'Raw Stats'!$CM$3:$DC$884,13,FALSE)+VLOOKUP($B137,'Raw Stats'!$CM$3:$DC$884,14,FALSE),0)</f>
        <v>0</v>
      </c>
      <c r="CB137">
        <f>IFERROR(VLOOKUP($B137,'Raw Stats'!$CM$3:$DC$884,15,FALSE),0)</f>
        <v>0</v>
      </c>
      <c r="CC137">
        <f>IFERROR(VLOOKUP($B137,'Raw Stats'!$CM$3:$DC$884,16,FALSE),0)</f>
        <v>144</v>
      </c>
      <c r="CE137">
        <f>IFERROR(VLOOKUP($B137,'Raw Stats'!$BU$3:$CJ$528,3,FALSE),0)</f>
        <v>82</v>
      </c>
      <c r="CF137">
        <f>IFERROR(VLOOKUP($B137,'Raw Stats'!$BU$3:$CJ$528,4,FALSE),0)</f>
        <v>10</v>
      </c>
      <c r="CG137">
        <f>IFERROR(VLOOKUP($B137,'Raw Stats'!$BU$3:$CJ$5288,5,FALSE),0)</f>
        <v>34</v>
      </c>
      <c r="CH137">
        <f>IFERROR(VLOOKUP($B137,'Raw Stats'!$BU$3:$CJ$528,6,FALSE),0)</f>
        <v>44</v>
      </c>
      <c r="CI137">
        <f>IFERROR(VLOOKUP($B137,'Raw Stats'!$BU$3:$CJ$528,7,FALSE),0)</f>
        <v>3</v>
      </c>
      <c r="CJ137">
        <f>IFERROR(VLOOKUP($B137,'Raw Stats'!$BU$3:$CJ$528,8,FALSE),0)</f>
        <v>44</v>
      </c>
      <c r="CK137">
        <f>IFERROR(VLOOKUP($B137,'Raw Stats'!$BU$3:$CJ$528,9,FALSE),0)</f>
        <v>41</v>
      </c>
      <c r="CL137">
        <f>IFERROR(VLOOKUP($B137,'Raw Stats'!$BU$3:$CJ$528,10,FALSE),0)</f>
        <v>108</v>
      </c>
      <c r="CM137">
        <f>IFERROR(VLOOKUP($B137,'Raw Stats'!$BU$3:$CJ$528,11,FALSE)+VLOOKUP($B137,'Raw Stats'!$BU$3:$CJ$528,12,FALSE),0)</f>
        <v>15</v>
      </c>
      <c r="CN137">
        <f>IFERROR(VLOOKUP($B137,'Raw Stats'!$BU$3:$CJ$528,13,FALSE)+VLOOKUP($B137,'Raw Stats'!$BU$3:$CJ$528,14,FALSE),0)</f>
        <v>0</v>
      </c>
      <c r="CO137">
        <f>IFERROR(VLOOKUP($B137,'Raw Stats'!$BU$3:$CJ$528,15,FALSE),0)</f>
        <v>2</v>
      </c>
      <c r="CP137">
        <f>IFERROR(VLOOKUP($B137,'Raw Stats'!$BU$3:$CJ$528,16,FALSE),0)</f>
        <v>121</v>
      </c>
      <c r="CR137">
        <f>IFERROR(VLOOKUP($B137,'Raw Stats'!$BC$3:$BR$528,3,FALSE),0)</f>
        <v>48</v>
      </c>
      <c r="CS137">
        <f>IFERROR(VLOOKUP($B137,'Raw Stats'!$BC$3:$BR$528,4,FALSE),0)</f>
        <v>6</v>
      </c>
      <c r="CT137">
        <f>IFERROR(VLOOKUP($B137,'Raw Stats'!$BC$3:$BR$5288,5,FALSE),0)</f>
        <v>21</v>
      </c>
      <c r="CU137">
        <f>IFERROR(VLOOKUP($B137,'Raw Stats'!$BC$3:$BR$52888,6,FALSE),0)</f>
        <v>27</v>
      </c>
      <c r="CV137">
        <f>IFERROR(VLOOKUP($B137,'Raw Stats'!$BC$3:$BR$5288,7,FALSE),0)</f>
        <v>-14</v>
      </c>
      <c r="CW137">
        <f>IFERROR(VLOOKUP($B137,'Raw Stats'!$BC$3:$BR$5288,8,FALSE),0)</f>
        <v>22</v>
      </c>
      <c r="CX137">
        <f>IFERROR(VLOOKUP($B137,'Raw Stats'!$BC$3:$BR$5288,9,FALSE),0)</f>
        <v>34</v>
      </c>
      <c r="CY137">
        <f>IFERROR(VLOOKUP($B137,'Raw Stats'!$BC$3:$BR$5288,10,FALSE),0)</f>
        <v>86</v>
      </c>
      <c r="CZ137">
        <f>IFERROR(VLOOKUP($B137,'Raw Stats'!$BC$3:$BR$5288,11,FALSE)+VLOOKUP($B137,'Raw Stats'!$BC$3:$BR$5288,12,FALSE),0)</f>
        <v>11</v>
      </c>
      <c r="DA137">
        <f>IFERROR(VLOOKUP($B137,'Raw Stats'!$BC$3:$BR$5288,13,FALSE)+VLOOKUP($B137,'Raw Stats'!$BC$3:$BR$5288,14,FALSE),0)</f>
        <v>0</v>
      </c>
      <c r="DB137">
        <f>IFERROR(VLOOKUP($B137,'Raw Stats'!$BC$3:$BR$5288,15,FALSE),0)</f>
        <v>1</v>
      </c>
      <c r="DC137">
        <f>IFERROR(VLOOKUP($B137,'Raw Stats'!$BC$3:$BR$5288,16,FALSE),0)</f>
        <v>83</v>
      </c>
      <c r="DE137">
        <f>IFERROR(VLOOKUP($B137,'Raw Stats'!$AK$3:$AZ$528,3,FALSE),0)</f>
        <v>82</v>
      </c>
      <c r="DF137">
        <f>IFERROR(VLOOKUP($B137,'Raw Stats'!$AK$3:$AZ$528,4,FALSE),0)</f>
        <v>7</v>
      </c>
      <c r="DG137">
        <f>IFERROR(VLOOKUP($B137,'Raw Stats'!$AK$3:$AZ$528,5,FALSE),0)</f>
        <v>40</v>
      </c>
      <c r="DH137">
        <f>IFERROR(VLOOKUP($B137,'Raw Stats'!$AK$3:$AZ$528,6,FALSE),0)</f>
        <v>47</v>
      </c>
      <c r="DI137">
        <f>IFERROR(VLOOKUP($B137,'Raw Stats'!$AK$3:$AZ$528,7,FALSE),0)</f>
        <v>-27</v>
      </c>
      <c r="DJ137">
        <f>IFERROR(VLOOKUP($B137,'Raw Stats'!$AK$3:$AZ$528,8,FALSE),0)</f>
        <v>46</v>
      </c>
      <c r="DK137">
        <f>IFERROR(VLOOKUP($B137,'Raw Stats'!$AK$3:$AZ$528,9,FALSE),0)</f>
        <v>110</v>
      </c>
      <c r="DL137">
        <f>IFERROR(VLOOKUP($B137,'Raw Stats'!$AK$3:$AZ$528,10,FALSE),0)</f>
        <v>115</v>
      </c>
      <c r="DM137">
        <f>IFERROR(VLOOKUP($B137,'Raw Stats'!$AK$3:$AZ$528,11,FALSE)+VLOOKUP($B137,'Raw Stats'!$AK$3:$AZ$528,12,FALSE),0)</f>
        <v>23</v>
      </c>
      <c r="DN137">
        <f>IFERROR(VLOOKUP($B137,'Raw Stats'!$AK$3:$AZ$528,13,FALSE)+VLOOKUP($B137,'Raw Stats'!$AK$3:$AZ$528,14,FALSE),0)</f>
        <v>0</v>
      </c>
      <c r="DO137">
        <f>IFERROR(VLOOKUP($B137,'Raw Stats'!$AK$3:$AZ$528,15,FALSE),0)</f>
        <v>1</v>
      </c>
      <c r="DP137">
        <f>IFERROR(VLOOKUP($B137,'Raw Stats'!$AK$3:$AZ$528,16,FALSE),0)</f>
        <v>149</v>
      </c>
      <c r="DR137">
        <f>IFERROR(VLOOKUP($B137,'Raw Stats'!$S$3:$AH$528,3,FALSE),0)</f>
        <v>0</v>
      </c>
      <c r="DS137">
        <f>IFERROR(VLOOKUP($B137,'Raw Stats'!$S$3:$AH$528,4,FALSE),0)</f>
        <v>0</v>
      </c>
      <c r="DT137">
        <f>IFERROR(VLOOKUP($B137,'Raw Stats'!$S$3:$AH$528,5,FALSE),0)</f>
        <v>0</v>
      </c>
      <c r="DU137">
        <f>IFERROR(VLOOKUP($B137,'Raw Stats'!$S$3:$AH$528,6,FALSE),0)</f>
        <v>0</v>
      </c>
      <c r="DV137">
        <f>IFERROR(VLOOKUP($B137,'Raw Stats'!$S$3:$AH$528,7,FALSE),0)</f>
        <v>0</v>
      </c>
      <c r="DW137">
        <f>IFERROR(VLOOKUP($B137,'Raw Stats'!$S$3:$AH$528,8,FALSE),0)</f>
        <v>0</v>
      </c>
      <c r="DX137">
        <f>IFERROR(VLOOKUP($B137,'Raw Stats'!$S$3:$AH$528,9,FALSE),0)</f>
        <v>0</v>
      </c>
      <c r="DY137">
        <f>IFERROR(VLOOKUP($B137,'Raw Stats'!$S$3:$AH$528,10,FALSE),0)</f>
        <v>0</v>
      </c>
      <c r="DZ137">
        <f>IFERROR(VLOOKUP($B137,'Raw Stats'!$S$3:$AH$528,11,FALSE)+VLOOKUP($B137,'Raw Stats'!$S$3:$AH$528,12,FALSE),0)</f>
        <v>0</v>
      </c>
      <c r="EA137">
        <f>IFERROR(VLOOKUP($B137,'Raw Stats'!$S$3:$AH$528,13,FALSE)+VLOOKUP($B137,'Raw Stats'!$S$3:$AH$528,14,FALSE),0)</f>
        <v>0</v>
      </c>
      <c r="EB137">
        <f>IFERROR(VLOOKUP($B137,'Raw Stats'!$S$3:$AH$528,15,FALSE),0)</f>
        <v>0</v>
      </c>
      <c r="EC137">
        <f>IFERROR(VLOOKUP($B137,'Raw Stats'!$S$3:$AH$528,16,FALSE),0)</f>
        <v>0</v>
      </c>
    </row>
    <row r="138" spans="1:133" x14ac:dyDescent="0.2">
      <c r="A138">
        <f>IFERROR(VLOOKUP(B138,Sheet2!$W$1:$X$300,2,FALSE),301)</f>
        <v>111</v>
      </c>
      <c r="B138" t="s">
        <v>722</v>
      </c>
      <c r="C138">
        <f t="shared" si="10"/>
        <v>0.87784764213677402</v>
      </c>
      <c r="D138">
        <f t="shared" si="11"/>
        <v>0.6935424468087763</v>
      </c>
      <c r="E138">
        <f t="shared" si="12"/>
        <v>0.64679141239356319</v>
      </c>
      <c r="F138">
        <f t="shared" si="13"/>
        <v>0</v>
      </c>
      <c r="G138">
        <f t="shared" si="14"/>
        <v>0</v>
      </c>
      <c r="H138">
        <v>0.88</v>
      </c>
      <c r="J138">
        <f>BS138*'Value Calculations'!$D$3</f>
        <v>4.0773542862603787</v>
      </c>
      <c r="K138">
        <f>BT138*'Value Calculations'!$D$4</f>
        <v>10.419606529428798</v>
      </c>
      <c r="L138">
        <f>BU138*'Value Calculations'!$D$5</f>
        <v>11.144200412222705</v>
      </c>
      <c r="M138">
        <f>BV138*'Value Calculations'!$D$6</f>
        <v>-0.37519479575808856</v>
      </c>
      <c r="N138">
        <f>BW138*'Value Calculations'!$D$7</f>
        <v>3.6032799592383049</v>
      </c>
      <c r="O138">
        <f>BX138*'Value Calculations'!$D$8</f>
        <v>7.6204940557932179</v>
      </c>
      <c r="P138">
        <f>BY138*'Value Calculations'!$D$9</f>
        <v>6.6754828888883866</v>
      </c>
      <c r="Q138">
        <f>BZ138*'Value Calculations'!$D$10</f>
        <v>5.4797471111430704</v>
      </c>
      <c r="R138">
        <f>CA138*'Value Calculations'!$D$11</f>
        <v>0</v>
      </c>
      <c r="S138">
        <f>CB138*'Value Calculations'!$D$12</f>
        <v>1.6277654791788281</v>
      </c>
      <c r="T138">
        <f>CC138*'Value Calculations'!$D$13</f>
        <v>12.93229430745213</v>
      </c>
      <c r="V138">
        <f>CF138*'Value Calculations'!$D$3</f>
        <v>2.8541480003822652</v>
      </c>
      <c r="W138">
        <f>CG138*'Value Calculations'!$D$4</f>
        <v>5.8610286728036982</v>
      </c>
      <c r="X138">
        <f>CH138*'Value Calculations'!$D$5</f>
        <v>6.6334526263230389</v>
      </c>
      <c r="Y138">
        <f>CI138*'Value Calculations'!$D$6</f>
        <v>2.7514285022259828</v>
      </c>
      <c r="Z138">
        <f>CJ138*'Value Calculations'!$D$7</f>
        <v>3.5153950821837121</v>
      </c>
      <c r="AA138">
        <f>CK138*'Value Calculations'!$D$8</f>
        <v>5.2480760950274048</v>
      </c>
      <c r="AB138">
        <f>CL138*'Value Calculations'!$D$9</f>
        <v>6.6754828888883866</v>
      </c>
      <c r="AC138">
        <f>CM138*'Value Calculations'!$D$10</f>
        <v>2.1918988444572283</v>
      </c>
      <c r="AD138">
        <f>CN138*'Value Calculations'!$D$11</f>
        <v>0</v>
      </c>
      <c r="AE138">
        <f>CO138*'Value Calculations'!$D$12</f>
        <v>0.81388273958941404</v>
      </c>
      <c r="AF138">
        <f>CP138*'Value Calculations'!$D$13</f>
        <v>7.841923143880547</v>
      </c>
      <c r="AH138">
        <f>CS138*'Value Calculations'!$D$3</f>
        <v>2.0386771431301893</v>
      </c>
      <c r="AI138">
        <f>CT138*'Value Calculations'!$D$4</f>
        <v>3.5817397444911494</v>
      </c>
      <c r="AJ138">
        <f>CU138*'Value Calculations'!$D$5</f>
        <v>4.2454096808467447</v>
      </c>
      <c r="AK138">
        <f>CV138*'Value Calculations'!$D$6</f>
        <v>0.50025972767745142</v>
      </c>
      <c r="AL138">
        <f>CW138*'Value Calculations'!$D$7</f>
        <v>1.2303882787642992</v>
      </c>
      <c r="AM138">
        <f>CX138*'Value Calculations'!$D$8</f>
        <v>4.2415957480358477</v>
      </c>
      <c r="AN138">
        <f>CY138*'Value Calculations'!$D$9</f>
        <v>4.156432742138052</v>
      </c>
      <c r="AO138">
        <f>CZ138*'Value Calculations'!$D$10</f>
        <v>1.4612658963048188</v>
      </c>
      <c r="AP138">
        <f>DA138*'Value Calculations'!$D$11</f>
        <v>0</v>
      </c>
      <c r="AQ138">
        <f>DB138*'Value Calculations'!$D$12</f>
        <v>0</v>
      </c>
      <c r="AR138">
        <f>DC138*'Value Calculations'!$D$13</f>
        <v>5.7094703591411005</v>
      </c>
      <c r="AT138">
        <f>DF138*'Value Calculations'!$D$3</f>
        <v>0</v>
      </c>
      <c r="AU138">
        <f>DG138*'Value Calculations'!$D$4</f>
        <v>0</v>
      </c>
      <c r="AV138">
        <f>DH138*'Value Calculations'!$D$5</f>
        <v>0</v>
      </c>
      <c r="AW138">
        <f>DI138*'Value Calculations'!$D$6</f>
        <v>0</v>
      </c>
      <c r="AX138">
        <f>DJ138*'Value Calculations'!$D$7</f>
        <v>0</v>
      </c>
      <c r="AY138">
        <f>DK138*'Value Calculations'!$D$8</f>
        <v>0</v>
      </c>
      <c r="AZ138">
        <f>DL138*'Value Calculations'!$D$9</f>
        <v>0</v>
      </c>
      <c r="BA138">
        <f>DM138*'Value Calculations'!$D$10</f>
        <v>0</v>
      </c>
      <c r="BB138">
        <f>DN138*'Value Calculations'!$D$11</f>
        <v>0</v>
      </c>
      <c r="BC138">
        <f>DO138*'Value Calculations'!$D$12</f>
        <v>0</v>
      </c>
      <c r="BD138">
        <f>DP138*'Value Calculations'!$D$13</f>
        <v>0</v>
      </c>
      <c r="BF138">
        <f>DS138*'Value Calculations'!$D$3</f>
        <v>0</v>
      </c>
      <c r="BG138">
        <f>DT138*'Value Calculations'!$D$4</f>
        <v>0</v>
      </c>
      <c r="BH138">
        <f>DU138*'Value Calculations'!$D$5</f>
        <v>0</v>
      </c>
      <c r="BI138">
        <f>DV138*'Value Calculations'!$D$6</f>
        <v>0</v>
      </c>
      <c r="BJ138">
        <f>DW138*'Value Calculations'!$D$7</f>
        <v>0</v>
      </c>
      <c r="BK138">
        <f>DX138*'Value Calculations'!$D$8</f>
        <v>0</v>
      </c>
      <c r="BL138">
        <f>DY138*'Value Calculations'!$D$9</f>
        <v>0</v>
      </c>
      <c r="BM138">
        <f>DZ138*'Value Calculations'!$D$10</f>
        <v>0</v>
      </c>
      <c r="BN138">
        <f>EA138*'Value Calculations'!$D$11</f>
        <v>0</v>
      </c>
      <c r="BO138">
        <f>EB138*'Value Calculations'!$D$12</f>
        <v>0</v>
      </c>
      <c r="BP138">
        <f>EC138*'Value Calculations'!$D$13</f>
        <v>0</v>
      </c>
      <c r="BR138">
        <f>IFERROR(VLOOKUP($B138,'Raw Stats'!$CM$3:$DC$884,3,FALSE),0)</f>
        <v>72</v>
      </c>
      <c r="BS138">
        <f>IFERROR(VLOOKUP($B138,'Raw Stats'!$CM$3:$DC$884,4,FALSE),0)</f>
        <v>10</v>
      </c>
      <c r="BT138">
        <f>IFERROR(VLOOKUP($B138,'Raw Stats'!$CM$3:$DC$884,5,FALSE),0)</f>
        <v>32</v>
      </c>
      <c r="BU138">
        <f>IFERROR(VLOOKUP($B138,'Raw Stats'!$CM$3:$DC$884,6,FALSE),0)</f>
        <v>42</v>
      </c>
      <c r="BV138">
        <f>IFERROR(VLOOKUP($B138,'Raw Stats'!$CM$3:$DC$884,7,FALSE),0)</f>
        <v>-3</v>
      </c>
      <c r="BW138">
        <f>IFERROR(VLOOKUP($B138,'Raw Stats'!$CM$3:$DC$884,8,FALSE),0)</f>
        <v>41</v>
      </c>
      <c r="BX138">
        <f>IFERROR(VLOOKUP($B138,'Raw Stats'!$CM$3:$DC$884,9,FALSE),0)</f>
        <v>106</v>
      </c>
      <c r="BY138">
        <f>IFERROR(VLOOKUP($B138,'Raw Stats'!$CM$3:$DC$884,10,FALSE),0)</f>
        <v>53</v>
      </c>
      <c r="BZ138">
        <f>IFERROR(VLOOKUP($B138,'Raw Stats'!$CM$3:$DC$884,11,FALSE)+VLOOKUP($B138,'Raw Stats'!$CM$3:$DC$884,12,FALSE),0)</f>
        <v>15</v>
      </c>
      <c r="CA138">
        <f>IFERROR(VLOOKUP($B138,'Raw Stats'!$CM$3:$DC$884,13,FALSE)+VLOOKUP($B138,'Raw Stats'!$CM$3:$DC$884,14,FALSE),0)</f>
        <v>0</v>
      </c>
      <c r="CB138">
        <f>IFERROR(VLOOKUP($B138,'Raw Stats'!$CM$3:$DC$884,15,FALSE),0)</f>
        <v>2</v>
      </c>
      <c r="CC138">
        <f>IFERROR(VLOOKUP($B138,'Raw Stats'!$CM$3:$DC$884,16,FALSE),0)</f>
        <v>188</v>
      </c>
      <c r="CE138">
        <f>IFERROR(VLOOKUP($B138,'Raw Stats'!$BU$3:$CJ$528,3,FALSE),0)</f>
        <v>64</v>
      </c>
      <c r="CF138">
        <f>IFERROR(VLOOKUP($B138,'Raw Stats'!$BU$3:$CJ$528,4,FALSE),0)</f>
        <v>7</v>
      </c>
      <c r="CG138">
        <f>IFERROR(VLOOKUP($B138,'Raw Stats'!$BU$3:$CJ$5288,5,FALSE),0)</f>
        <v>18</v>
      </c>
      <c r="CH138">
        <f>IFERROR(VLOOKUP($B138,'Raw Stats'!$BU$3:$CJ$528,6,FALSE),0)</f>
        <v>25</v>
      </c>
      <c r="CI138">
        <f>IFERROR(VLOOKUP($B138,'Raw Stats'!$BU$3:$CJ$528,7,FALSE),0)</f>
        <v>22</v>
      </c>
      <c r="CJ138">
        <f>IFERROR(VLOOKUP($B138,'Raw Stats'!$BU$3:$CJ$528,8,FALSE),0)</f>
        <v>40</v>
      </c>
      <c r="CK138">
        <f>IFERROR(VLOOKUP($B138,'Raw Stats'!$BU$3:$CJ$528,9,FALSE),0)</f>
        <v>73</v>
      </c>
      <c r="CL138">
        <f>IFERROR(VLOOKUP($B138,'Raw Stats'!$BU$3:$CJ$528,10,FALSE),0)</f>
        <v>53</v>
      </c>
      <c r="CM138">
        <f>IFERROR(VLOOKUP($B138,'Raw Stats'!$BU$3:$CJ$528,11,FALSE)+VLOOKUP($B138,'Raw Stats'!$BU$3:$CJ$528,12,FALSE),0)</f>
        <v>6</v>
      </c>
      <c r="CN138">
        <f>IFERROR(VLOOKUP($B138,'Raw Stats'!$BU$3:$CJ$528,13,FALSE)+VLOOKUP($B138,'Raw Stats'!$BU$3:$CJ$528,14,FALSE),0)</f>
        <v>0</v>
      </c>
      <c r="CO138">
        <f>IFERROR(VLOOKUP($B138,'Raw Stats'!$BU$3:$CJ$528,15,FALSE),0)</f>
        <v>1</v>
      </c>
      <c r="CP138">
        <f>IFERROR(VLOOKUP($B138,'Raw Stats'!$BU$3:$CJ$528,16,FALSE),0)</f>
        <v>114</v>
      </c>
      <c r="CR138">
        <f>IFERROR(VLOOKUP($B138,'Raw Stats'!$BC$3:$BR$528,3,FALSE),0)</f>
        <v>42</v>
      </c>
      <c r="CS138">
        <f>IFERROR(VLOOKUP($B138,'Raw Stats'!$BC$3:$BR$528,4,FALSE),0)</f>
        <v>5</v>
      </c>
      <c r="CT138">
        <f>IFERROR(VLOOKUP($B138,'Raw Stats'!$BC$3:$BR$5288,5,FALSE),0)</f>
        <v>11</v>
      </c>
      <c r="CU138">
        <f>IFERROR(VLOOKUP($B138,'Raw Stats'!$BC$3:$BR$52888,6,FALSE),0)</f>
        <v>16</v>
      </c>
      <c r="CV138">
        <f>IFERROR(VLOOKUP($B138,'Raw Stats'!$BC$3:$BR$5288,7,FALSE),0)</f>
        <v>4</v>
      </c>
      <c r="CW138">
        <f>IFERROR(VLOOKUP($B138,'Raw Stats'!$BC$3:$BR$5288,8,FALSE),0)</f>
        <v>14</v>
      </c>
      <c r="CX138">
        <f>IFERROR(VLOOKUP($B138,'Raw Stats'!$BC$3:$BR$5288,9,FALSE),0)</f>
        <v>59</v>
      </c>
      <c r="CY138">
        <f>IFERROR(VLOOKUP($B138,'Raw Stats'!$BC$3:$BR$5288,10,FALSE),0)</f>
        <v>33</v>
      </c>
      <c r="CZ138">
        <f>IFERROR(VLOOKUP($B138,'Raw Stats'!$BC$3:$BR$5288,11,FALSE)+VLOOKUP($B138,'Raw Stats'!$BC$3:$BR$5288,12,FALSE),0)</f>
        <v>4</v>
      </c>
      <c r="DA138">
        <f>IFERROR(VLOOKUP($B138,'Raw Stats'!$BC$3:$BR$5288,13,FALSE)+VLOOKUP($B138,'Raw Stats'!$BC$3:$BR$5288,14,FALSE),0)</f>
        <v>0</v>
      </c>
      <c r="DB138">
        <f>IFERROR(VLOOKUP($B138,'Raw Stats'!$BC$3:$BR$5288,15,FALSE),0)</f>
        <v>0</v>
      </c>
      <c r="DC138">
        <f>IFERROR(VLOOKUP($B138,'Raw Stats'!$BC$3:$BR$5288,16,FALSE),0)</f>
        <v>83</v>
      </c>
      <c r="DE138">
        <f>IFERROR(VLOOKUP($B138,'Raw Stats'!$AK$3:$AZ$528,3,FALSE),0)</f>
        <v>0</v>
      </c>
      <c r="DF138">
        <f>IFERROR(VLOOKUP($B138,'Raw Stats'!$AK$3:$AZ$528,4,FALSE),0)</f>
        <v>0</v>
      </c>
      <c r="DG138">
        <f>IFERROR(VLOOKUP($B138,'Raw Stats'!$AK$3:$AZ$528,5,FALSE),0)</f>
        <v>0</v>
      </c>
      <c r="DH138">
        <f>IFERROR(VLOOKUP($B138,'Raw Stats'!$AK$3:$AZ$528,6,FALSE),0)</f>
        <v>0</v>
      </c>
      <c r="DI138">
        <f>IFERROR(VLOOKUP($B138,'Raw Stats'!$AK$3:$AZ$528,7,FALSE),0)</f>
        <v>0</v>
      </c>
      <c r="DJ138">
        <f>IFERROR(VLOOKUP($B138,'Raw Stats'!$AK$3:$AZ$528,8,FALSE),0)</f>
        <v>0</v>
      </c>
      <c r="DK138">
        <f>IFERROR(VLOOKUP($B138,'Raw Stats'!$AK$3:$AZ$528,9,FALSE),0)</f>
        <v>0</v>
      </c>
      <c r="DL138">
        <f>IFERROR(VLOOKUP($B138,'Raw Stats'!$AK$3:$AZ$528,10,FALSE),0)</f>
        <v>0</v>
      </c>
      <c r="DM138">
        <f>IFERROR(VLOOKUP($B138,'Raw Stats'!$AK$3:$AZ$528,11,FALSE)+VLOOKUP($B138,'Raw Stats'!$AK$3:$AZ$528,12,FALSE),0)</f>
        <v>0</v>
      </c>
      <c r="DN138">
        <f>IFERROR(VLOOKUP($B138,'Raw Stats'!$AK$3:$AZ$528,13,FALSE)+VLOOKUP($B138,'Raw Stats'!$AK$3:$AZ$528,14,FALSE),0)</f>
        <v>0</v>
      </c>
      <c r="DO138">
        <f>IFERROR(VLOOKUP($B138,'Raw Stats'!$AK$3:$AZ$528,15,FALSE),0)</f>
        <v>0</v>
      </c>
      <c r="DP138">
        <f>IFERROR(VLOOKUP($B138,'Raw Stats'!$AK$3:$AZ$528,16,FALSE),0)</f>
        <v>0</v>
      </c>
      <c r="DR138">
        <f>IFERROR(VLOOKUP($B138,'Raw Stats'!$S$3:$AH$528,3,FALSE),0)</f>
        <v>0</v>
      </c>
      <c r="DS138">
        <f>IFERROR(VLOOKUP($B138,'Raw Stats'!$S$3:$AH$528,4,FALSE),0)</f>
        <v>0</v>
      </c>
      <c r="DT138">
        <f>IFERROR(VLOOKUP($B138,'Raw Stats'!$S$3:$AH$528,5,FALSE),0)</f>
        <v>0</v>
      </c>
      <c r="DU138">
        <f>IFERROR(VLOOKUP($B138,'Raw Stats'!$S$3:$AH$528,6,FALSE),0)</f>
        <v>0</v>
      </c>
      <c r="DV138">
        <f>IFERROR(VLOOKUP($B138,'Raw Stats'!$S$3:$AH$528,7,FALSE),0)</f>
        <v>0</v>
      </c>
      <c r="DW138">
        <f>IFERROR(VLOOKUP($B138,'Raw Stats'!$S$3:$AH$528,8,FALSE),0)</f>
        <v>0</v>
      </c>
      <c r="DX138">
        <f>IFERROR(VLOOKUP($B138,'Raw Stats'!$S$3:$AH$528,9,FALSE),0)</f>
        <v>0</v>
      </c>
      <c r="DY138">
        <f>IFERROR(VLOOKUP($B138,'Raw Stats'!$S$3:$AH$528,10,FALSE),0)</f>
        <v>0</v>
      </c>
      <c r="DZ138">
        <f>IFERROR(VLOOKUP($B138,'Raw Stats'!$S$3:$AH$528,11,FALSE)+VLOOKUP($B138,'Raw Stats'!$S$3:$AH$528,12,FALSE),0)</f>
        <v>0</v>
      </c>
      <c r="EA138">
        <f>IFERROR(VLOOKUP($B138,'Raw Stats'!$S$3:$AH$528,13,FALSE)+VLOOKUP($B138,'Raw Stats'!$S$3:$AH$528,14,FALSE),0)</f>
        <v>0</v>
      </c>
      <c r="EB138">
        <f>IFERROR(VLOOKUP($B138,'Raw Stats'!$S$3:$AH$528,15,FALSE),0)</f>
        <v>0</v>
      </c>
      <c r="EC138">
        <f>IFERROR(VLOOKUP($B138,'Raw Stats'!$S$3:$AH$528,16,FALSE),0)</f>
        <v>0</v>
      </c>
    </row>
    <row r="139" spans="1:133" x14ac:dyDescent="0.2">
      <c r="A139">
        <f>IFERROR(VLOOKUP(B139,Sheet2!$W$1:$X$300,2,FALSE),301)</f>
        <v>151</v>
      </c>
      <c r="B139" t="s">
        <v>706</v>
      </c>
      <c r="C139">
        <f t="shared" si="10"/>
        <v>0.84131467012633354</v>
      </c>
      <c r="D139">
        <f t="shared" si="11"/>
        <v>0.90634867172773026</v>
      </c>
      <c r="E139">
        <f t="shared" si="12"/>
        <v>0.94540641854410379</v>
      </c>
      <c r="F139">
        <f t="shared" si="13"/>
        <v>0.9747771199698162</v>
      </c>
      <c r="G139">
        <f t="shared" si="14"/>
        <v>1.0773110618548785</v>
      </c>
      <c r="H139">
        <v>0.88</v>
      </c>
      <c r="J139">
        <f>BS139*'Value Calculations'!$D$3</f>
        <v>3.2618834290083032</v>
      </c>
      <c r="K139">
        <f>BT139*'Value Calculations'!$D$4</f>
        <v>7.4890921930269485</v>
      </c>
      <c r="L139">
        <f>BU139*'Value Calculations'!$D$5</f>
        <v>8.2254812566405686</v>
      </c>
      <c r="M139">
        <f>BV139*'Value Calculations'!$D$6</f>
        <v>-0.37519479575808856</v>
      </c>
      <c r="N139">
        <f>BW139*'Value Calculations'!$D$7</f>
        <v>2.3728916804740057</v>
      </c>
      <c r="O139">
        <f>BX139*'Value Calculations'!$D$8</f>
        <v>9.7053462031328728</v>
      </c>
      <c r="P139">
        <f>BY139*'Value Calculations'!$D$9</f>
        <v>17.759303534589858</v>
      </c>
      <c r="Q139">
        <f>BZ139*'Value Calculations'!$D$10</f>
        <v>5.4797471111430704</v>
      </c>
      <c r="R139">
        <f>CA139*'Value Calculations'!$D$11</f>
        <v>0.9907141480249374</v>
      </c>
      <c r="S139">
        <f>CB139*'Value Calculations'!$D$12</f>
        <v>1.6277654791788281</v>
      </c>
      <c r="T139">
        <f>CC139*'Value Calculations'!$D$13</f>
        <v>12.450772710898061</v>
      </c>
      <c r="V139">
        <f>CF139*'Value Calculations'!$D$3</f>
        <v>2.8541480003822652</v>
      </c>
      <c r="W139">
        <f>CG139*'Value Calculations'!$D$4</f>
        <v>11.070831937518097</v>
      </c>
      <c r="X139">
        <f>CH139*'Value Calculations'!$D$5</f>
        <v>10.878862307169783</v>
      </c>
      <c r="Y139">
        <f>CI139*'Value Calculations'!$D$6</f>
        <v>2.8764934341453454</v>
      </c>
      <c r="Z139">
        <f>CJ139*'Value Calculations'!$D$7</f>
        <v>1.9334672952010417</v>
      </c>
      <c r="AA139">
        <f>CK139*'Value Calculations'!$D$8</f>
        <v>12.293438523968305</v>
      </c>
      <c r="AB139">
        <f>CL139*'Value Calculations'!$D$9</f>
        <v>17.885256041927377</v>
      </c>
      <c r="AC139">
        <f>CM139*'Value Calculations'!$D$10</f>
        <v>3.2878482666858426</v>
      </c>
      <c r="AD139">
        <f>CN139*'Value Calculations'!$D$11</f>
        <v>0.9907141480249374</v>
      </c>
      <c r="AE139">
        <f>CO139*'Value Calculations'!$D$12</f>
        <v>0</v>
      </c>
      <c r="AF139">
        <f>CP139*'Value Calculations'!$D$13</f>
        <v>10.24953112665089</v>
      </c>
      <c r="AH139">
        <f>CS139*'Value Calculations'!$D$3</f>
        <v>3.2618834290083032</v>
      </c>
      <c r="AI139">
        <f>CT139*'Value Calculations'!$D$4</f>
        <v>3.9073524485357991</v>
      </c>
      <c r="AJ139">
        <f>CU139*'Value Calculations'!$D$5</f>
        <v>5.3067621010584309</v>
      </c>
      <c r="AK139">
        <f>CV139*'Value Calculations'!$D$6</f>
        <v>1.5007791830323542</v>
      </c>
      <c r="AL139">
        <f>CW139*'Value Calculations'!$D$7</f>
        <v>2.0213521722556345</v>
      </c>
      <c r="AM139">
        <f>CX139*'Value Calculations'!$D$8</f>
        <v>7.6204940557932179</v>
      </c>
      <c r="AN139">
        <f>CY139*'Value Calculations'!$D$9</f>
        <v>12.973108255764224</v>
      </c>
      <c r="AO139">
        <f>CZ139*'Value Calculations'!$D$10</f>
        <v>2.5572153185334328</v>
      </c>
      <c r="AP139">
        <f>DA139*'Value Calculations'!$D$11</f>
        <v>0</v>
      </c>
      <c r="AQ139">
        <f>DB139*'Value Calculations'!$D$12</f>
        <v>0.81388273958941404</v>
      </c>
      <c r="AR139">
        <f>DC139*'Value Calculations'!$D$13</f>
        <v>4.4712719680020658</v>
      </c>
      <c r="AT139">
        <f>DF139*'Value Calculations'!$D$3</f>
        <v>3.6696188576343411</v>
      </c>
      <c r="AU139">
        <f>DG139*'Value Calculations'!$D$4</f>
        <v>8.1403176011162479</v>
      </c>
      <c r="AV139">
        <f>DH139*'Value Calculations'!$D$5</f>
        <v>9.021495571799333</v>
      </c>
      <c r="AW139">
        <f>DI139*'Value Calculations'!$D$6</f>
        <v>2.6263635703066202</v>
      </c>
      <c r="AX139">
        <f>DJ139*'Value Calculations'!$D$7</f>
        <v>1.9334672952010417</v>
      </c>
      <c r="AY139">
        <f>DK139*'Value Calculations'!$D$8</f>
        <v>14.234507764594879</v>
      </c>
      <c r="AZ139">
        <f>DL139*'Value Calculations'!$D$9</f>
        <v>20.782163710690259</v>
      </c>
      <c r="BA139">
        <f>DM139*'Value Calculations'!$D$10</f>
        <v>1.4612658963048188</v>
      </c>
      <c r="BB139">
        <f>DN139*'Value Calculations'!$D$11</f>
        <v>0.9907141480249374</v>
      </c>
      <c r="BC139">
        <f>DO139*'Value Calculations'!$D$12</f>
        <v>2.441648218768242</v>
      </c>
      <c r="BD139">
        <f>DP139*'Value Calculations'!$D$13</f>
        <v>10.731052723204959</v>
      </c>
      <c r="BF139">
        <f>DS139*'Value Calculations'!$D$3</f>
        <v>3.6696188576343411</v>
      </c>
      <c r="BG139">
        <f>DT139*'Value Calculations'!$D$4</f>
        <v>12.698895457741347</v>
      </c>
      <c r="BH139">
        <f>DU139*'Value Calculations'!$D$5</f>
        <v>12.736229042540234</v>
      </c>
      <c r="BI139">
        <f>DV139*'Value Calculations'!$D$6</f>
        <v>0</v>
      </c>
      <c r="BJ139">
        <f>DW139*'Value Calculations'!$D$7</f>
        <v>4.1305892215658613</v>
      </c>
      <c r="BK139">
        <f>DX139*'Value Calculations'!$D$8</f>
        <v>16.319359911934534</v>
      </c>
      <c r="BL139">
        <f>DY139*'Value Calculations'!$D$9</f>
        <v>19.396686129977574</v>
      </c>
      <c r="BM139">
        <f>DZ139*'Value Calculations'!$D$10</f>
        <v>7.3063294815240942</v>
      </c>
      <c r="BN139">
        <f>EA139*'Value Calculations'!$D$11</f>
        <v>1.9814282960498748</v>
      </c>
      <c r="BO139">
        <f>EB139*'Value Calculations'!$D$12</f>
        <v>0.81388273958941404</v>
      </c>
      <c r="BP139">
        <f>EC139*'Value Calculations'!$D$13</f>
        <v>9.2864879335427535</v>
      </c>
      <c r="BR139">
        <f>IFERROR(VLOOKUP($B139,'Raw Stats'!$CM$3:$DC$884,3,FALSE),0)</f>
        <v>82</v>
      </c>
      <c r="BS139">
        <f>IFERROR(VLOOKUP($B139,'Raw Stats'!$CM$3:$DC$884,4,FALSE),0)</f>
        <v>8</v>
      </c>
      <c r="BT139">
        <f>IFERROR(VLOOKUP($B139,'Raw Stats'!$CM$3:$DC$884,5,FALSE),0)</f>
        <v>23</v>
      </c>
      <c r="BU139">
        <f>IFERROR(VLOOKUP($B139,'Raw Stats'!$CM$3:$DC$884,6,FALSE),0)</f>
        <v>31</v>
      </c>
      <c r="BV139">
        <f>IFERROR(VLOOKUP($B139,'Raw Stats'!$CM$3:$DC$884,7,FALSE),0)</f>
        <v>-3</v>
      </c>
      <c r="BW139">
        <f>IFERROR(VLOOKUP($B139,'Raw Stats'!$CM$3:$DC$884,8,FALSE),0)</f>
        <v>27</v>
      </c>
      <c r="BX139">
        <f>IFERROR(VLOOKUP($B139,'Raw Stats'!$CM$3:$DC$884,9,FALSE),0)</f>
        <v>135</v>
      </c>
      <c r="BY139">
        <f>IFERROR(VLOOKUP($B139,'Raw Stats'!$CM$3:$DC$884,10,FALSE),0)</f>
        <v>141</v>
      </c>
      <c r="BZ139">
        <f>IFERROR(VLOOKUP($B139,'Raw Stats'!$CM$3:$DC$884,11,FALSE)+VLOOKUP($B139,'Raw Stats'!$CM$3:$DC$884,12,FALSE),0)</f>
        <v>15</v>
      </c>
      <c r="CA139">
        <f>IFERROR(VLOOKUP($B139,'Raw Stats'!$CM$3:$DC$884,13,FALSE)+VLOOKUP($B139,'Raw Stats'!$CM$3:$DC$884,14,FALSE),0)</f>
        <v>1</v>
      </c>
      <c r="CB139">
        <f>IFERROR(VLOOKUP($B139,'Raw Stats'!$CM$3:$DC$884,15,FALSE),0)</f>
        <v>2</v>
      </c>
      <c r="CC139">
        <f>IFERROR(VLOOKUP($B139,'Raw Stats'!$CM$3:$DC$884,16,FALSE),0)</f>
        <v>181</v>
      </c>
      <c r="CE139">
        <f>IFERROR(VLOOKUP($B139,'Raw Stats'!$BU$3:$CJ$528,3,FALSE),0)</f>
        <v>82</v>
      </c>
      <c r="CF139">
        <f>IFERROR(VLOOKUP($B139,'Raw Stats'!$BU$3:$CJ$528,4,FALSE),0)</f>
        <v>7</v>
      </c>
      <c r="CG139">
        <f>IFERROR(VLOOKUP($B139,'Raw Stats'!$BU$3:$CJ$5288,5,FALSE),0)</f>
        <v>34</v>
      </c>
      <c r="CH139">
        <f>IFERROR(VLOOKUP($B139,'Raw Stats'!$BU$3:$CJ$528,6,FALSE),0)</f>
        <v>41</v>
      </c>
      <c r="CI139">
        <f>IFERROR(VLOOKUP($B139,'Raw Stats'!$BU$3:$CJ$528,7,FALSE),0)</f>
        <v>23</v>
      </c>
      <c r="CJ139">
        <f>IFERROR(VLOOKUP($B139,'Raw Stats'!$BU$3:$CJ$528,8,FALSE),0)</f>
        <v>22</v>
      </c>
      <c r="CK139">
        <f>IFERROR(VLOOKUP($B139,'Raw Stats'!$BU$3:$CJ$528,9,FALSE),0)</f>
        <v>171</v>
      </c>
      <c r="CL139">
        <f>IFERROR(VLOOKUP($B139,'Raw Stats'!$BU$3:$CJ$528,10,FALSE),0)</f>
        <v>142</v>
      </c>
      <c r="CM139">
        <f>IFERROR(VLOOKUP($B139,'Raw Stats'!$BU$3:$CJ$528,11,FALSE)+VLOOKUP($B139,'Raw Stats'!$BU$3:$CJ$528,12,FALSE),0)</f>
        <v>9</v>
      </c>
      <c r="CN139">
        <f>IFERROR(VLOOKUP($B139,'Raw Stats'!$BU$3:$CJ$528,13,FALSE)+VLOOKUP($B139,'Raw Stats'!$BU$3:$CJ$528,14,FALSE),0)</f>
        <v>1</v>
      </c>
      <c r="CO139">
        <f>IFERROR(VLOOKUP($B139,'Raw Stats'!$BU$3:$CJ$528,15,FALSE),0)</f>
        <v>0</v>
      </c>
      <c r="CP139">
        <f>IFERROR(VLOOKUP($B139,'Raw Stats'!$BU$3:$CJ$528,16,FALSE),0)</f>
        <v>149</v>
      </c>
      <c r="CR139">
        <f>IFERROR(VLOOKUP($B139,'Raw Stats'!$BC$3:$BR$528,3,FALSE),0)</f>
        <v>47</v>
      </c>
      <c r="CS139">
        <f>IFERROR(VLOOKUP($B139,'Raw Stats'!$BC$3:$BR$528,4,FALSE),0)</f>
        <v>8</v>
      </c>
      <c r="CT139">
        <f>IFERROR(VLOOKUP($B139,'Raw Stats'!$BC$3:$BR$5288,5,FALSE),0)</f>
        <v>12</v>
      </c>
      <c r="CU139">
        <f>IFERROR(VLOOKUP($B139,'Raw Stats'!$BC$3:$BR$52888,6,FALSE),0)</f>
        <v>20</v>
      </c>
      <c r="CV139">
        <f>IFERROR(VLOOKUP($B139,'Raw Stats'!$BC$3:$BR$5288,7,FALSE),0)</f>
        <v>12</v>
      </c>
      <c r="CW139">
        <f>IFERROR(VLOOKUP($B139,'Raw Stats'!$BC$3:$BR$5288,8,FALSE),0)</f>
        <v>23</v>
      </c>
      <c r="CX139">
        <f>IFERROR(VLOOKUP($B139,'Raw Stats'!$BC$3:$BR$5288,9,FALSE),0)</f>
        <v>106</v>
      </c>
      <c r="CY139">
        <f>IFERROR(VLOOKUP($B139,'Raw Stats'!$BC$3:$BR$5288,10,FALSE),0)</f>
        <v>103</v>
      </c>
      <c r="CZ139">
        <f>IFERROR(VLOOKUP($B139,'Raw Stats'!$BC$3:$BR$5288,11,FALSE)+VLOOKUP($B139,'Raw Stats'!$BC$3:$BR$5288,12,FALSE),0)</f>
        <v>7</v>
      </c>
      <c r="DA139">
        <f>IFERROR(VLOOKUP($B139,'Raw Stats'!$BC$3:$BR$5288,13,FALSE)+VLOOKUP($B139,'Raw Stats'!$BC$3:$BR$5288,14,FALSE),0)</f>
        <v>0</v>
      </c>
      <c r="DB139">
        <f>IFERROR(VLOOKUP($B139,'Raw Stats'!$BC$3:$BR$5288,15,FALSE),0)</f>
        <v>1</v>
      </c>
      <c r="DC139">
        <f>IFERROR(VLOOKUP($B139,'Raw Stats'!$BC$3:$BR$5288,16,FALSE),0)</f>
        <v>65</v>
      </c>
      <c r="DE139">
        <f>IFERROR(VLOOKUP($B139,'Raw Stats'!$AK$3:$AZ$528,3,FALSE),0)</f>
        <v>78</v>
      </c>
      <c r="DF139">
        <f>IFERROR(VLOOKUP($B139,'Raw Stats'!$AK$3:$AZ$528,4,FALSE),0)</f>
        <v>9</v>
      </c>
      <c r="DG139">
        <f>IFERROR(VLOOKUP($B139,'Raw Stats'!$AK$3:$AZ$528,5,FALSE),0)</f>
        <v>25</v>
      </c>
      <c r="DH139">
        <f>IFERROR(VLOOKUP($B139,'Raw Stats'!$AK$3:$AZ$528,6,FALSE),0)</f>
        <v>34</v>
      </c>
      <c r="DI139">
        <f>IFERROR(VLOOKUP($B139,'Raw Stats'!$AK$3:$AZ$528,7,FALSE),0)</f>
        <v>21</v>
      </c>
      <c r="DJ139">
        <f>IFERROR(VLOOKUP($B139,'Raw Stats'!$AK$3:$AZ$528,8,FALSE),0)</f>
        <v>22</v>
      </c>
      <c r="DK139">
        <f>IFERROR(VLOOKUP($B139,'Raw Stats'!$AK$3:$AZ$528,9,FALSE),0)</f>
        <v>198</v>
      </c>
      <c r="DL139">
        <f>IFERROR(VLOOKUP($B139,'Raw Stats'!$AK$3:$AZ$528,10,FALSE),0)</f>
        <v>165</v>
      </c>
      <c r="DM139">
        <f>IFERROR(VLOOKUP($B139,'Raw Stats'!$AK$3:$AZ$528,11,FALSE)+VLOOKUP($B139,'Raw Stats'!$AK$3:$AZ$528,12,FALSE),0)</f>
        <v>4</v>
      </c>
      <c r="DN139">
        <f>IFERROR(VLOOKUP($B139,'Raw Stats'!$AK$3:$AZ$528,13,FALSE)+VLOOKUP($B139,'Raw Stats'!$AK$3:$AZ$528,14,FALSE),0)</f>
        <v>1</v>
      </c>
      <c r="DO139">
        <f>IFERROR(VLOOKUP($B139,'Raw Stats'!$AK$3:$AZ$528,15,FALSE),0)</f>
        <v>3</v>
      </c>
      <c r="DP139">
        <f>IFERROR(VLOOKUP($B139,'Raw Stats'!$AK$3:$AZ$528,16,FALSE),0)</f>
        <v>156</v>
      </c>
      <c r="DR139">
        <f>IFERROR(VLOOKUP($B139,'Raw Stats'!$S$3:$AH$528,3,FALSE),0)</f>
        <v>82</v>
      </c>
      <c r="DS139">
        <f>IFERROR(VLOOKUP($B139,'Raw Stats'!$S$3:$AH$528,4,FALSE),0)</f>
        <v>9</v>
      </c>
      <c r="DT139">
        <f>IFERROR(VLOOKUP($B139,'Raw Stats'!$S$3:$AH$528,5,FALSE),0)</f>
        <v>39</v>
      </c>
      <c r="DU139">
        <f>IFERROR(VLOOKUP($B139,'Raw Stats'!$S$3:$AH$528,6,FALSE),0)</f>
        <v>48</v>
      </c>
      <c r="DV139">
        <f>IFERROR(VLOOKUP($B139,'Raw Stats'!$S$3:$AH$528,7,FALSE),0)</f>
        <v>0</v>
      </c>
      <c r="DW139">
        <f>IFERROR(VLOOKUP($B139,'Raw Stats'!$S$3:$AH$528,8,FALSE),0)</f>
        <v>47</v>
      </c>
      <c r="DX139">
        <f>IFERROR(VLOOKUP($B139,'Raw Stats'!$S$3:$AH$528,9,FALSE),0)</f>
        <v>227</v>
      </c>
      <c r="DY139">
        <f>IFERROR(VLOOKUP($B139,'Raw Stats'!$S$3:$AH$528,10,FALSE),0)</f>
        <v>154</v>
      </c>
      <c r="DZ139">
        <f>IFERROR(VLOOKUP($B139,'Raw Stats'!$S$3:$AH$528,11,FALSE)+VLOOKUP($B139,'Raw Stats'!$S$3:$AH$528,12,FALSE),0)</f>
        <v>20</v>
      </c>
      <c r="EA139">
        <f>IFERROR(VLOOKUP($B139,'Raw Stats'!$S$3:$AH$528,13,FALSE)+VLOOKUP($B139,'Raw Stats'!$S$3:$AH$528,14,FALSE),0)</f>
        <v>2</v>
      </c>
      <c r="EB139">
        <f>IFERROR(VLOOKUP($B139,'Raw Stats'!$S$3:$AH$528,15,FALSE),0)</f>
        <v>1</v>
      </c>
      <c r="EC139">
        <f>IFERROR(VLOOKUP($B139,'Raw Stats'!$S$3:$AH$528,16,FALSE),0)</f>
        <v>135</v>
      </c>
    </row>
    <row r="140" spans="1:133" x14ac:dyDescent="0.2">
      <c r="A140">
        <f>IFERROR(VLOOKUP(B140,Sheet2!$W$1:$X$300,2,FALSE),301)</f>
        <v>122</v>
      </c>
      <c r="B140" t="s">
        <v>97</v>
      </c>
      <c r="C140">
        <f t="shared" si="10"/>
        <v>0.83319076673684012</v>
      </c>
      <c r="D140">
        <f t="shared" si="11"/>
        <v>0.95194340013240308</v>
      </c>
      <c r="E140">
        <f t="shared" si="12"/>
        <v>0.95582022011547296</v>
      </c>
      <c r="F140">
        <f t="shared" si="13"/>
        <v>0.97412163244159844</v>
      </c>
      <c r="G140">
        <f t="shared" si="14"/>
        <v>1.0360536654130692</v>
      </c>
      <c r="H140">
        <v>0.88</v>
      </c>
      <c r="J140">
        <f>BS140*'Value Calculations'!$D$3</f>
        <v>6.5237668580166064</v>
      </c>
      <c r="K140">
        <f>BT140*'Value Calculations'!$D$4</f>
        <v>15.955022498187846</v>
      </c>
      <c r="L140">
        <f>BU140*'Value Calculations'!$D$5</f>
        <v>17.246976828439902</v>
      </c>
      <c r="M140">
        <f>BV140*'Value Calculations'!$D$6</f>
        <v>-0.50025972767745142</v>
      </c>
      <c r="N140">
        <f>BW140*'Value Calculations'!$D$7</f>
        <v>2.6365463116377841</v>
      </c>
      <c r="O140">
        <f>BX140*'Value Calculations'!$D$8</f>
        <v>2.8037666809050519</v>
      </c>
      <c r="P140">
        <f>BY140*'Value Calculations'!$D$9</f>
        <v>3.2747651907754349</v>
      </c>
      <c r="Q140">
        <f>BZ140*'Value Calculations'!$D$10</f>
        <v>8.0369624296765032</v>
      </c>
      <c r="R140">
        <f>CA140*'Value Calculations'!$D$11</f>
        <v>0</v>
      </c>
      <c r="S140">
        <f>CB140*'Value Calculations'!$D$12</f>
        <v>0</v>
      </c>
      <c r="T140">
        <f>CC140*'Value Calculations'!$D$13</f>
        <v>9.0113327355118571</v>
      </c>
      <c r="V140">
        <f>CF140*'Value Calculations'!$D$3</f>
        <v>4.4850897148864171</v>
      </c>
      <c r="W140">
        <f>CG140*'Value Calculations'!$D$4</f>
        <v>21.164825762902247</v>
      </c>
      <c r="X140">
        <f>CH140*'Value Calculations'!$D$5</f>
        <v>20.165695984022037</v>
      </c>
      <c r="Y140">
        <f>CI140*'Value Calculations'!$D$6</f>
        <v>2.5012986383872571</v>
      </c>
      <c r="Z140">
        <f>CJ140*'Value Calculations'!$D$7</f>
        <v>2.8123160657469697</v>
      </c>
      <c r="AA140">
        <f>CK140*'Value Calculations'!$D$8</f>
        <v>3.8821384812531488</v>
      </c>
      <c r="AB140">
        <f>CL140*'Value Calculations'!$D$9</f>
        <v>4.2823852494755688</v>
      </c>
      <c r="AC140">
        <f>CM140*'Value Calculations'!$D$10</f>
        <v>6.9410130074478893</v>
      </c>
      <c r="AD140">
        <f>CN140*'Value Calculations'!$D$11</f>
        <v>0.9907141480249374</v>
      </c>
      <c r="AE140">
        <f>CO140*'Value Calculations'!$D$12</f>
        <v>2.441648218768242</v>
      </c>
      <c r="AF140">
        <f>CP140*'Value Calculations'!$D$13</f>
        <v>8.3922335399423389</v>
      </c>
      <c r="AH140">
        <f>CS140*'Value Calculations'!$D$3</f>
        <v>2.8541480003822652</v>
      </c>
      <c r="AI140">
        <f>CT140*'Value Calculations'!$D$4</f>
        <v>10.745219233473447</v>
      </c>
      <c r="AJ140">
        <f>CU140*'Value Calculations'!$D$5</f>
        <v>10.613524202116862</v>
      </c>
      <c r="AK140">
        <f>CV140*'Value Calculations'!$D$6</f>
        <v>0.75038959151617712</v>
      </c>
      <c r="AL140">
        <f>CW140*'Value Calculations'!$D$7</f>
        <v>2.2850068034194129</v>
      </c>
      <c r="AM140">
        <f>CX140*'Value Calculations'!$D$8</f>
        <v>1.6535034272004152</v>
      </c>
      <c r="AN140">
        <f>CY140*'Value Calculations'!$D$9</f>
        <v>2.6450026540878513</v>
      </c>
      <c r="AO140">
        <f>CZ140*'Value Calculations'!$D$10</f>
        <v>7.6716459556002992</v>
      </c>
      <c r="AP140">
        <f>DA140*'Value Calculations'!$D$11</f>
        <v>0</v>
      </c>
      <c r="AQ140">
        <f>DB140*'Value Calculations'!$D$12</f>
        <v>0.81388273958941404</v>
      </c>
      <c r="AR140">
        <f>DC140*'Value Calculations'!$D$13</f>
        <v>5.8470479581565478</v>
      </c>
      <c r="AT140">
        <f>DF140*'Value Calculations'!$D$3</f>
        <v>7.3392377152686823</v>
      </c>
      <c r="AU140">
        <f>DG140*'Value Calculations'!$D$4</f>
        <v>19.211149538634345</v>
      </c>
      <c r="AV140">
        <f>DH140*'Value Calculations'!$D$5</f>
        <v>20.431034089074959</v>
      </c>
      <c r="AW140">
        <f>DI140*'Value Calculations'!$D$6</f>
        <v>2.1261038426291687</v>
      </c>
      <c r="AX140">
        <f>DJ140*'Value Calculations'!$D$7</f>
        <v>2.7244311886923769</v>
      </c>
      <c r="AY140">
        <f>DK140*'Value Calculations'!$D$8</f>
        <v>3.0194410409746713</v>
      </c>
      <c r="AZ140">
        <f>DL140*'Value Calculations'!$D$9</f>
        <v>3.2747651907754349</v>
      </c>
      <c r="BA140">
        <f>DM140*'Value Calculations'!$D$10</f>
        <v>8.402278903752709</v>
      </c>
      <c r="BB140">
        <f>DN140*'Value Calculations'!$D$11</f>
        <v>0.9907141480249374</v>
      </c>
      <c r="BC140">
        <f>DO140*'Value Calculations'!$D$12</f>
        <v>1.6277654791788281</v>
      </c>
      <c r="BD140">
        <f>DP140*'Value Calculations'!$D$13</f>
        <v>10.731052723204959</v>
      </c>
      <c r="BF140">
        <f>DS140*'Value Calculations'!$D$3</f>
        <v>8.5624440011467957</v>
      </c>
      <c r="BG140">
        <f>DT140*'Value Calculations'!$D$4</f>
        <v>15.955022498187846</v>
      </c>
      <c r="BH140">
        <f>DU140*'Value Calculations'!$D$5</f>
        <v>18.573667353704508</v>
      </c>
      <c r="BI140">
        <f>DV140*'Value Calculations'!$D$6</f>
        <v>0.50025972767745142</v>
      </c>
      <c r="BJ140">
        <f>DW140*'Value Calculations'!$D$7</f>
        <v>4.1305892215658613</v>
      </c>
      <c r="BK140">
        <f>DX140*'Value Calculations'!$D$8</f>
        <v>4.0259213879662283</v>
      </c>
      <c r="BL140">
        <f>DY140*'Value Calculations'!$D$9</f>
        <v>4.4083377568130855</v>
      </c>
      <c r="BM140">
        <f>DZ140*'Value Calculations'!$D$10</f>
        <v>12.055443644514755</v>
      </c>
      <c r="BN140">
        <f>EA140*'Value Calculations'!$D$11</f>
        <v>1.9814282960498748</v>
      </c>
      <c r="BO140">
        <f>EB140*'Value Calculations'!$D$12</f>
        <v>2.441648218768242</v>
      </c>
      <c r="BP140">
        <f>EC140*'Value Calculations'!$D$13</f>
        <v>10.24953112665089</v>
      </c>
      <c r="BR140">
        <f>IFERROR(VLOOKUP($B140,'Raw Stats'!$CM$3:$DC$884,3,FALSE),0)</f>
        <v>78</v>
      </c>
      <c r="BS140">
        <f>IFERROR(VLOOKUP($B140,'Raw Stats'!$CM$3:$DC$884,4,FALSE),0)</f>
        <v>16</v>
      </c>
      <c r="BT140">
        <f>IFERROR(VLOOKUP($B140,'Raw Stats'!$CM$3:$DC$884,5,FALSE),0)</f>
        <v>49</v>
      </c>
      <c r="BU140">
        <f>IFERROR(VLOOKUP($B140,'Raw Stats'!$CM$3:$DC$884,6,FALSE),0)</f>
        <v>65</v>
      </c>
      <c r="BV140">
        <f>IFERROR(VLOOKUP($B140,'Raw Stats'!$CM$3:$DC$884,7,FALSE),0)</f>
        <v>-4</v>
      </c>
      <c r="BW140">
        <f>IFERROR(VLOOKUP($B140,'Raw Stats'!$CM$3:$DC$884,8,FALSE),0)</f>
        <v>30</v>
      </c>
      <c r="BX140">
        <f>IFERROR(VLOOKUP($B140,'Raw Stats'!$CM$3:$DC$884,9,FALSE),0)</f>
        <v>39</v>
      </c>
      <c r="BY140">
        <f>IFERROR(VLOOKUP($B140,'Raw Stats'!$CM$3:$DC$884,10,FALSE),0)</f>
        <v>26</v>
      </c>
      <c r="BZ140">
        <f>IFERROR(VLOOKUP($B140,'Raw Stats'!$CM$3:$DC$884,11,FALSE)+VLOOKUP($B140,'Raw Stats'!$CM$3:$DC$884,12,FALSE),0)</f>
        <v>22</v>
      </c>
      <c r="CA140">
        <f>IFERROR(VLOOKUP($B140,'Raw Stats'!$CM$3:$DC$884,13,FALSE)+VLOOKUP($B140,'Raw Stats'!$CM$3:$DC$884,14,FALSE),0)</f>
        <v>0</v>
      </c>
      <c r="CB140">
        <f>IFERROR(VLOOKUP($B140,'Raw Stats'!$CM$3:$DC$884,15,FALSE),0)</f>
        <v>0</v>
      </c>
      <c r="CC140">
        <f>IFERROR(VLOOKUP($B140,'Raw Stats'!$CM$3:$DC$884,16,FALSE),0)</f>
        <v>131</v>
      </c>
      <c r="CE140">
        <f>IFERROR(VLOOKUP($B140,'Raw Stats'!$BU$3:$CJ$528,3,FALSE),0)</f>
        <v>82</v>
      </c>
      <c r="CF140">
        <f>IFERROR(VLOOKUP($B140,'Raw Stats'!$BU$3:$CJ$528,4,FALSE),0)</f>
        <v>11</v>
      </c>
      <c r="CG140">
        <f>IFERROR(VLOOKUP($B140,'Raw Stats'!$BU$3:$CJ$5288,5,FALSE),0)</f>
        <v>65</v>
      </c>
      <c r="CH140">
        <f>IFERROR(VLOOKUP($B140,'Raw Stats'!$BU$3:$CJ$528,6,FALSE),0)</f>
        <v>76</v>
      </c>
      <c r="CI140">
        <f>IFERROR(VLOOKUP($B140,'Raw Stats'!$BU$3:$CJ$528,7,FALSE),0)</f>
        <v>20</v>
      </c>
      <c r="CJ140">
        <f>IFERROR(VLOOKUP($B140,'Raw Stats'!$BU$3:$CJ$528,8,FALSE),0)</f>
        <v>32</v>
      </c>
      <c r="CK140">
        <f>IFERROR(VLOOKUP($B140,'Raw Stats'!$BU$3:$CJ$528,9,FALSE),0)</f>
        <v>54</v>
      </c>
      <c r="CL140">
        <f>IFERROR(VLOOKUP($B140,'Raw Stats'!$BU$3:$CJ$528,10,FALSE),0)</f>
        <v>34</v>
      </c>
      <c r="CM140">
        <f>IFERROR(VLOOKUP($B140,'Raw Stats'!$BU$3:$CJ$528,11,FALSE)+VLOOKUP($B140,'Raw Stats'!$BU$3:$CJ$528,12,FALSE),0)</f>
        <v>19</v>
      </c>
      <c r="CN140">
        <f>IFERROR(VLOOKUP($B140,'Raw Stats'!$BU$3:$CJ$528,13,FALSE)+VLOOKUP($B140,'Raw Stats'!$BU$3:$CJ$528,14,FALSE),0)</f>
        <v>1</v>
      </c>
      <c r="CO140">
        <f>IFERROR(VLOOKUP($B140,'Raw Stats'!$BU$3:$CJ$528,15,FALSE),0)</f>
        <v>3</v>
      </c>
      <c r="CP140">
        <f>IFERROR(VLOOKUP($B140,'Raw Stats'!$BU$3:$CJ$528,16,FALSE),0)</f>
        <v>122</v>
      </c>
      <c r="CR140">
        <f>IFERROR(VLOOKUP($B140,'Raw Stats'!$BC$3:$BR$528,3,FALSE),0)</f>
        <v>48</v>
      </c>
      <c r="CS140">
        <f>IFERROR(VLOOKUP($B140,'Raw Stats'!$BC$3:$BR$528,4,FALSE),0)</f>
        <v>7</v>
      </c>
      <c r="CT140">
        <f>IFERROR(VLOOKUP($B140,'Raw Stats'!$BC$3:$BR$5288,5,FALSE),0)</f>
        <v>33</v>
      </c>
      <c r="CU140">
        <f>IFERROR(VLOOKUP($B140,'Raw Stats'!$BC$3:$BR$52888,6,FALSE),0)</f>
        <v>40</v>
      </c>
      <c r="CV140">
        <f>IFERROR(VLOOKUP($B140,'Raw Stats'!$BC$3:$BR$5288,7,FALSE),0)</f>
        <v>6</v>
      </c>
      <c r="CW140">
        <f>IFERROR(VLOOKUP($B140,'Raw Stats'!$BC$3:$BR$5288,8,FALSE),0)</f>
        <v>26</v>
      </c>
      <c r="CX140">
        <f>IFERROR(VLOOKUP($B140,'Raw Stats'!$BC$3:$BR$5288,9,FALSE),0)</f>
        <v>23</v>
      </c>
      <c r="CY140">
        <f>IFERROR(VLOOKUP($B140,'Raw Stats'!$BC$3:$BR$5288,10,FALSE),0)</f>
        <v>21</v>
      </c>
      <c r="CZ140">
        <f>IFERROR(VLOOKUP($B140,'Raw Stats'!$BC$3:$BR$5288,11,FALSE)+VLOOKUP($B140,'Raw Stats'!$BC$3:$BR$5288,12,FALSE),0)</f>
        <v>21</v>
      </c>
      <c r="DA140">
        <f>IFERROR(VLOOKUP($B140,'Raw Stats'!$BC$3:$BR$5288,13,FALSE)+VLOOKUP($B140,'Raw Stats'!$BC$3:$BR$5288,14,FALSE),0)</f>
        <v>0</v>
      </c>
      <c r="DB140">
        <f>IFERROR(VLOOKUP($B140,'Raw Stats'!$BC$3:$BR$5288,15,FALSE),0)</f>
        <v>1</v>
      </c>
      <c r="DC140">
        <f>IFERROR(VLOOKUP($B140,'Raw Stats'!$BC$3:$BR$5288,16,FALSE),0)</f>
        <v>85</v>
      </c>
      <c r="DE140">
        <f>IFERROR(VLOOKUP($B140,'Raw Stats'!$AK$3:$AZ$528,3,FALSE),0)</f>
        <v>82</v>
      </c>
      <c r="DF140">
        <f>IFERROR(VLOOKUP($B140,'Raw Stats'!$AK$3:$AZ$528,4,FALSE),0)</f>
        <v>18</v>
      </c>
      <c r="DG140">
        <f>IFERROR(VLOOKUP($B140,'Raw Stats'!$AK$3:$AZ$528,5,FALSE),0)</f>
        <v>59</v>
      </c>
      <c r="DH140">
        <f>IFERROR(VLOOKUP($B140,'Raw Stats'!$AK$3:$AZ$528,6,FALSE),0)</f>
        <v>77</v>
      </c>
      <c r="DI140">
        <f>IFERROR(VLOOKUP($B140,'Raw Stats'!$AK$3:$AZ$528,7,FALSE),0)</f>
        <v>17</v>
      </c>
      <c r="DJ140">
        <f>IFERROR(VLOOKUP($B140,'Raw Stats'!$AK$3:$AZ$528,8,FALSE),0)</f>
        <v>31</v>
      </c>
      <c r="DK140">
        <f>IFERROR(VLOOKUP($B140,'Raw Stats'!$AK$3:$AZ$528,9,FALSE),0)</f>
        <v>42</v>
      </c>
      <c r="DL140">
        <f>IFERROR(VLOOKUP($B140,'Raw Stats'!$AK$3:$AZ$528,10,FALSE),0)</f>
        <v>26</v>
      </c>
      <c r="DM140">
        <f>IFERROR(VLOOKUP($B140,'Raw Stats'!$AK$3:$AZ$528,11,FALSE)+VLOOKUP($B140,'Raw Stats'!$AK$3:$AZ$528,12,FALSE),0)</f>
        <v>23</v>
      </c>
      <c r="DN140">
        <f>IFERROR(VLOOKUP($B140,'Raw Stats'!$AK$3:$AZ$528,13,FALSE)+VLOOKUP($B140,'Raw Stats'!$AK$3:$AZ$528,14,FALSE),0)</f>
        <v>1</v>
      </c>
      <c r="DO140">
        <f>IFERROR(VLOOKUP($B140,'Raw Stats'!$AK$3:$AZ$528,15,FALSE),0)</f>
        <v>2</v>
      </c>
      <c r="DP140">
        <f>IFERROR(VLOOKUP($B140,'Raw Stats'!$AK$3:$AZ$528,16,FALSE),0)</f>
        <v>156</v>
      </c>
      <c r="DR140">
        <f>IFERROR(VLOOKUP($B140,'Raw Stats'!$S$3:$AH$528,3,FALSE),0)</f>
        <v>80</v>
      </c>
      <c r="DS140">
        <f>IFERROR(VLOOKUP($B140,'Raw Stats'!$S$3:$AH$528,4,FALSE),0)</f>
        <v>21</v>
      </c>
      <c r="DT140">
        <f>IFERROR(VLOOKUP($B140,'Raw Stats'!$S$3:$AH$528,5,FALSE),0)</f>
        <v>49</v>
      </c>
      <c r="DU140">
        <f>IFERROR(VLOOKUP($B140,'Raw Stats'!$S$3:$AH$528,6,FALSE),0)</f>
        <v>70</v>
      </c>
      <c r="DV140">
        <f>IFERROR(VLOOKUP($B140,'Raw Stats'!$S$3:$AH$528,7,FALSE),0)</f>
        <v>4</v>
      </c>
      <c r="DW140">
        <f>IFERROR(VLOOKUP($B140,'Raw Stats'!$S$3:$AH$528,8,FALSE),0)</f>
        <v>47</v>
      </c>
      <c r="DX140">
        <f>IFERROR(VLOOKUP($B140,'Raw Stats'!$S$3:$AH$528,9,FALSE),0)</f>
        <v>56</v>
      </c>
      <c r="DY140">
        <f>IFERROR(VLOOKUP($B140,'Raw Stats'!$S$3:$AH$528,10,FALSE),0)</f>
        <v>35</v>
      </c>
      <c r="DZ140">
        <f>IFERROR(VLOOKUP($B140,'Raw Stats'!$S$3:$AH$528,11,FALSE)+VLOOKUP($B140,'Raw Stats'!$S$3:$AH$528,12,FALSE),0)</f>
        <v>33</v>
      </c>
      <c r="EA140">
        <f>IFERROR(VLOOKUP($B140,'Raw Stats'!$S$3:$AH$528,13,FALSE)+VLOOKUP($B140,'Raw Stats'!$S$3:$AH$528,14,FALSE),0)</f>
        <v>2</v>
      </c>
      <c r="EB140">
        <f>IFERROR(VLOOKUP($B140,'Raw Stats'!$S$3:$AH$528,15,FALSE),0)</f>
        <v>3</v>
      </c>
      <c r="EC140">
        <f>IFERROR(VLOOKUP($B140,'Raw Stats'!$S$3:$AH$528,16,FALSE),0)</f>
        <v>149</v>
      </c>
    </row>
    <row r="141" spans="1:133" x14ac:dyDescent="0.2">
      <c r="A141">
        <f>IFERROR(VLOOKUP(B141,Sheet2!$W$1:$X$300,2,FALSE),301)</f>
        <v>135</v>
      </c>
      <c r="B141" t="s">
        <v>119</v>
      </c>
      <c r="C141">
        <f t="shared" si="10"/>
        <v>0.78888168708977391</v>
      </c>
      <c r="D141">
        <f t="shared" si="11"/>
        <v>0.82101673920961082</v>
      </c>
      <c r="E141">
        <f t="shared" si="12"/>
        <v>0.46612997389642224</v>
      </c>
      <c r="F141">
        <f t="shared" si="13"/>
        <v>0.64769439147707886</v>
      </c>
      <c r="G141">
        <f t="shared" si="14"/>
        <v>0</v>
      </c>
      <c r="H141">
        <v>0.88</v>
      </c>
      <c r="J141">
        <f>BS141*'Value Calculations'!$D$3</f>
        <v>9.3779148583988725</v>
      </c>
      <c r="K141">
        <f>BT141*'Value Calculations'!$D$4</f>
        <v>6.8378667849376482</v>
      </c>
      <c r="L141">
        <f>BU141*'Value Calculations'!$D$5</f>
        <v>11.674876622328547</v>
      </c>
      <c r="M141">
        <f>BV141*'Value Calculations'!$D$6</f>
        <v>1.3757142511129914</v>
      </c>
      <c r="N141">
        <f>BW141*'Value Calculations'!$D$7</f>
        <v>3.8669345904020833</v>
      </c>
      <c r="O141">
        <f>BX141*'Value Calculations'!$D$8</f>
        <v>5.535641908453564</v>
      </c>
      <c r="P141">
        <f>BY141*'Value Calculations'!$D$9</f>
        <v>2.1411926247377844</v>
      </c>
      <c r="Q141">
        <f>BZ141*'Value Calculations'!$D$10</f>
        <v>3.2878482666858426</v>
      </c>
      <c r="R141">
        <f>CA141*'Value Calculations'!$D$11</f>
        <v>0</v>
      </c>
      <c r="S141">
        <f>CB141*'Value Calculations'!$D$12</f>
        <v>3.2555309583576562</v>
      </c>
      <c r="T141">
        <f>CC141*'Value Calculations'!$D$13</f>
        <v>17.334777475946474</v>
      </c>
      <c r="V141">
        <f>CF141*'Value Calculations'!$D$3</f>
        <v>9.7856502870249091</v>
      </c>
      <c r="W141">
        <f>CG141*'Value Calculations'!$D$4</f>
        <v>9.1171557132501988</v>
      </c>
      <c r="X141">
        <f>CH141*'Value Calculations'!$D$5</f>
        <v>13.797581462751921</v>
      </c>
      <c r="Y141">
        <f>CI141*'Value Calculations'!$D$6</f>
        <v>2.0010389107098057</v>
      </c>
      <c r="Z141">
        <f>CJ141*'Value Calculations'!$D$7</f>
        <v>1.9334672952010417</v>
      </c>
      <c r="AA141">
        <f>CK141*'Value Calculations'!$D$8</f>
        <v>3.8821384812531488</v>
      </c>
      <c r="AB141">
        <f>CL141*'Value Calculations'!$D$9</f>
        <v>2.6450026540878513</v>
      </c>
      <c r="AC141">
        <f>CM141*'Value Calculations'!$D$10</f>
        <v>3.6531647407620471</v>
      </c>
      <c r="AD141">
        <f>CN141*'Value Calculations'!$D$11</f>
        <v>0</v>
      </c>
      <c r="AE141">
        <f>CO141*'Value Calculations'!$D$12</f>
        <v>3.2555309583576562</v>
      </c>
      <c r="AF141">
        <f>CP141*'Value Calculations'!$D$13</f>
        <v>14.789591894160681</v>
      </c>
      <c r="AH141">
        <f>CS141*'Value Calculations'!$D$3</f>
        <v>1.6309417145041516</v>
      </c>
      <c r="AI141">
        <f>CT141*'Value Calculations'!$D$4</f>
        <v>2.6049016323571994</v>
      </c>
      <c r="AJ141">
        <f>CU141*'Value Calculations'!$D$5</f>
        <v>3.1840572606350586</v>
      </c>
      <c r="AK141">
        <f>CV141*'Value Calculations'!$D$6</f>
        <v>-1.3757142511129914</v>
      </c>
      <c r="AL141">
        <f>CW141*'Value Calculations'!$D$7</f>
        <v>1.7576975410918561</v>
      </c>
      <c r="AM141">
        <f>CX141*'Value Calculations'!$D$8</f>
        <v>2.8037666809050519</v>
      </c>
      <c r="AN141">
        <f>CY141*'Value Calculations'!$D$9</f>
        <v>1.6373825953877175</v>
      </c>
      <c r="AO141">
        <f>CZ141*'Value Calculations'!$D$10</f>
        <v>2.5572153185334328</v>
      </c>
      <c r="AP141">
        <f>DA141*'Value Calculations'!$D$11</f>
        <v>0</v>
      </c>
      <c r="AQ141">
        <f>DB141*'Value Calculations'!$D$12</f>
        <v>0</v>
      </c>
      <c r="AR141">
        <f>DC141*'Value Calculations'!$D$13</f>
        <v>5.7094703591411005</v>
      </c>
      <c r="AT141">
        <f>DF141*'Value Calculations'!$D$3</f>
        <v>5.7082960007645305</v>
      </c>
      <c r="AU141">
        <f>DG141*'Value Calculations'!$D$4</f>
        <v>7.1634794889822988</v>
      </c>
      <c r="AV141">
        <f>DH141*'Value Calculations'!$D$5</f>
        <v>9.5521717819051766</v>
      </c>
      <c r="AW141">
        <f>DI141*'Value Calculations'!$D$6</f>
        <v>-1.1255843872742657</v>
      </c>
      <c r="AX141">
        <f>DJ141*'Value Calculations'!$D$7</f>
        <v>2.6365463116377841</v>
      </c>
      <c r="AY141">
        <f>DK141*'Value Calculations'!$D$8</f>
        <v>3.1632239476877508</v>
      </c>
      <c r="AZ141">
        <f>DL141*'Value Calculations'!$D$9</f>
        <v>2.1411926247377844</v>
      </c>
      <c r="BA141">
        <f>DM141*'Value Calculations'!$D$10</f>
        <v>4.7491141629906615</v>
      </c>
      <c r="BB141">
        <f>DN141*'Value Calculations'!$D$11</f>
        <v>0</v>
      </c>
      <c r="BC141">
        <f>DO141*'Value Calculations'!$D$12</f>
        <v>0.81388273958941404</v>
      </c>
      <c r="BD141">
        <f>DP141*'Value Calculations'!$D$13</f>
        <v>11.831673515328545</v>
      </c>
      <c r="BF141">
        <f>DS141*'Value Calculations'!$D$3</f>
        <v>0</v>
      </c>
      <c r="BG141">
        <f>DT141*'Value Calculations'!$D$4</f>
        <v>0</v>
      </c>
      <c r="BH141">
        <f>DU141*'Value Calculations'!$D$5</f>
        <v>0</v>
      </c>
      <c r="BI141">
        <f>DV141*'Value Calculations'!$D$6</f>
        <v>0</v>
      </c>
      <c r="BJ141">
        <f>DW141*'Value Calculations'!$D$7</f>
        <v>0</v>
      </c>
      <c r="BK141">
        <f>DX141*'Value Calculations'!$D$8</f>
        <v>0</v>
      </c>
      <c r="BL141">
        <f>DY141*'Value Calculations'!$D$9</f>
        <v>0</v>
      </c>
      <c r="BM141">
        <f>DZ141*'Value Calculations'!$D$10</f>
        <v>0</v>
      </c>
      <c r="BN141">
        <f>EA141*'Value Calculations'!$D$11</f>
        <v>0</v>
      </c>
      <c r="BO141">
        <f>EB141*'Value Calculations'!$D$12</f>
        <v>0</v>
      </c>
      <c r="BP141">
        <f>EC141*'Value Calculations'!$D$13</f>
        <v>0</v>
      </c>
      <c r="BR141">
        <f>IFERROR(VLOOKUP($B141,'Raw Stats'!$CM$3:$DC$884,3,FALSE),0)</f>
        <v>82</v>
      </c>
      <c r="BS141">
        <f>IFERROR(VLOOKUP($B141,'Raw Stats'!$CM$3:$DC$884,4,FALSE),0)</f>
        <v>23</v>
      </c>
      <c r="BT141">
        <f>IFERROR(VLOOKUP($B141,'Raw Stats'!$CM$3:$DC$884,5,FALSE),0)</f>
        <v>21</v>
      </c>
      <c r="BU141">
        <f>IFERROR(VLOOKUP($B141,'Raw Stats'!$CM$3:$DC$884,6,FALSE),0)</f>
        <v>44</v>
      </c>
      <c r="BV141">
        <f>IFERROR(VLOOKUP($B141,'Raw Stats'!$CM$3:$DC$884,7,FALSE),0)</f>
        <v>11</v>
      </c>
      <c r="BW141">
        <f>IFERROR(VLOOKUP($B141,'Raw Stats'!$CM$3:$DC$884,8,FALSE),0)</f>
        <v>44</v>
      </c>
      <c r="BX141">
        <f>IFERROR(VLOOKUP($B141,'Raw Stats'!$CM$3:$DC$884,9,FALSE),0)</f>
        <v>77</v>
      </c>
      <c r="BY141">
        <f>IFERROR(VLOOKUP($B141,'Raw Stats'!$CM$3:$DC$884,10,FALSE),0)</f>
        <v>17</v>
      </c>
      <c r="BZ141">
        <f>IFERROR(VLOOKUP($B141,'Raw Stats'!$CM$3:$DC$884,11,FALSE)+VLOOKUP($B141,'Raw Stats'!$CM$3:$DC$884,12,FALSE),0)</f>
        <v>9</v>
      </c>
      <c r="CA141">
        <f>IFERROR(VLOOKUP($B141,'Raw Stats'!$CM$3:$DC$884,13,FALSE)+VLOOKUP($B141,'Raw Stats'!$CM$3:$DC$884,14,FALSE),0)</f>
        <v>0</v>
      </c>
      <c r="CB141">
        <f>IFERROR(VLOOKUP($B141,'Raw Stats'!$CM$3:$DC$884,15,FALSE),0)</f>
        <v>4</v>
      </c>
      <c r="CC141">
        <f>IFERROR(VLOOKUP($B141,'Raw Stats'!$CM$3:$DC$884,16,FALSE),0)</f>
        <v>252</v>
      </c>
      <c r="CE141">
        <f>IFERROR(VLOOKUP($B141,'Raw Stats'!$BU$3:$CJ$528,3,FALSE),0)</f>
        <v>79</v>
      </c>
      <c r="CF141">
        <f>IFERROR(VLOOKUP($B141,'Raw Stats'!$BU$3:$CJ$528,4,FALSE),0)</f>
        <v>24</v>
      </c>
      <c r="CG141">
        <f>IFERROR(VLOOKUP($B141,'Raw Stats'!$BU$3:$CJ$5288,5,FALSE),0)</f>
        <v>28</v>
      </c>
      <c r="CH141">
        <f>IFERROR(VLOOKUP($B141,'Raw Stats'!$BU$3:$CJ$528,6,FALSE),0)</f>
        <v>52</v>
      </c>
      <c r="CI141">
        <f>IFERROR(VLOOKUP($B141,'Raw Stats'!$BU$3:$CJ$528,7,FALSE),0)</f>
        <v>16</v>
      </c>
      <c r="CJ141">
        <f>IFERROR(VLOOKUP($B141,'Raw Stats'!$BU$3:$CJ$528,8,FALSE),0)</f>
        <v>22</v>
      </c>
      <c r="CK141">
        <f>IFERROR(VLOOKUP($B141,'Raw Stats'!$BU$3:$CJ$528,9,FALSE),0)</f>
        <v>54</v>
      </c>
      <c r="CL141">
        <f>IFERROR(VLOOKUP($B141,'Raw Stats'!$BU$3:$CJ$528,10,FALSE),0)</f>
        <v>21</v>
      </c>
      <c r="CM141">
        <f>IFERROR(VLOOKUP($B141,'Raw Stats'!$BU$3:$CJ$528,11,FALSE)+VLOOKUP($B141,'Raw Stats'!$BU$3:$CJ$528,12,FALSE),0)</f>
        <v>10</v>
      </c>
      <c r="CN141">
        <f>IFERROR(VLOOKUP($B141,'Raw Stats'!$BU$3:$CJ$528,13,FALSE)+VLOOKUP($B141,'Raw Stats'!$BU$3:$CJ$528,14,FALSE),0)</f>
        <v>0</v>
      </c>
      <c r="CO141">
        <f>IFERROR(VLOOKUP($B141,'Raw Stats'!$BU$3:$CJ$528,15,FALSE),0)</f>
        <v>4</v>
      </c>
      <c r="CP141">
        <f>IFERROR(VLOOKUP($B141,'Raw Stats'!$BU$3:$CJ$528,16,FALSE),0)</f>
        <v>215</v>
      </c>
      <c r="CR141">
        <f>IFERROR(VLOOKUP($B141,'Raw Stats'!$BC$3:$BR$528,3,FALSE),0)</f>
        <v>44</v>
      </c>
      <c r="CS141">
        <f>IFERROR(VLOOKUP($B141,'Raw Stats'!$BC$3:$BR$528,4,FALSE),0)</f>
        <v>4</v>
      </c>
      <c r="CT141">
        <f>IFERROR(VLOOKUP($B141,'Raw Stats'!$BC$3:$BR$5288,5,FALSE),0)</f>
        <v>8</v>
      </c>
      <c r="CU141">
        <f>IFERROR(VLOOKUP($B141,'Raw Stats'!$BC$3:$BR$52888,6,FALSE),0)</f>
        <v>12</v>
      </c>
      <c r="CV141">
        <f>IFERROR(VLOOKUP($B141,'Raw Stats'!$BC$3:$BR$5288,7,FALSE),0)</f>
        <v>-11</v>
      </c>
      <c r="CW141">
        <f>IFERROR(VLOOKUP($B141,'Raw Stats'!$BC$3:$BR$5288,8,FALSE),0)</f>
        <v>20</v>
      </c>
      <c r="CX141">
        <f>IFERROR(VLOOKUP($B141,'Raw Stats'!$BC$3:$BR$5288,9,FALSE),0)</f>
        <v>39</v>
      </c>
      <c r="CY141">
        <f>IFERROR(VLOOKUP($B141,'Raw Stats'!$BC$3:$BR$5288,10,FALSE),0)</f>
        <v>13</v>
      </c>
      <c r="CZ141">
        <f>IFERROR(VLOOKUP($B141,'Raw Stats'!$BC$3:$BR$5288,11,FALSE)+VLOOKUP($B141,'Raw Stats'!$BC$3:$BR$5288,12,FALSE),0)</f>
        <v>7</v>
      </c>
      <c r="DA141">
        <f>IFERROR(VLOOKUP($B141,'Raw Stats'!$BC$3:$BR$5288,13,FALSE)+VLOOKUP($B141,'Raw Stats'!$BC$3:$BR$5288,14,FALSE),0)</f>
        <v>0</v>
      </c>
      <c r="DB141">
        <f>IFERROR(VLOOKUP($B141,'Raw Stats'!$BC$3:$BR$5288,15,FALSE),0)</f>
        <v>0</v>
      </c>
      <c r="DC141">
        <f>IFERROR(VLOOKUP($B141,'Raw Stats'!$BC$3:$BR$5288,16,FALSE),0)</f>
        <v>83</v>
      </c>
      <c r="DE141">
        <f>IFERROR(VLOOKUP($B141,'Raw Stats'!$AK$3:$AZ$528,3,FALSE),0)</f>
        <v>72</v>
      </c>
      <c r="DF141">
        <f>IFERROR(VLOOKUP($B141,'Raw Stats'!$AK$3:$AZ$528,4,FALSE),0)</f>
        <v>14</v>
      </c>
      <c r="DG141">
        <f>IFERROR(VLOOKUP($B141,'Raw Stats'!$AK$3:$AZ$528,5,FALSE),0)</f>
        <v>22</v>
      </c>
      <c r="DH141">
        <f>IFERROR(VLOOKUP($B141,'Raw Stats'!$AK$3:$AZ$528,6,FALSE),0)</f>
        <v>36</v>
      </c>
      <c r="DI141">
        <f>IFERROR(VLOOKUP($B141,'Raw Stats'!$AK$3:$AZ$528,7,FALSE),0)</f>
        <v>-9</v>
      </c>
      <c r="DJ141">
        <f>IFERROR(VLOOKUP($B141,'Raw Stats'!$AK$3:$AZ$528,8,FALSE),0)</f>
        <v>30</v>
      </c>
      <c r="DK141">
        <f>IFERROR(VLOOKUP($B141,'Raw Stats'!$AK$3:$AZ$528,9,FALSE),0)</f>
        <v>44</v>
      </c>
      <c r="DL141">
        <f>IFERROR(VLOOKUP($B141,'Raw Stats'!$AK$3:$AZ$528,10,FALSE),0)</f>
        <v>17</v>
      </c>
      <c r="DM141">
        <f>IFERROR(VLOOKUP($B141,'Raw Stats'!$AK$3:$AZ$528,11,FALSE)+VLOOKUP($B141,'Raw Stats'!$AK$3:$AZ$528,12,FALSE),0)</f>
        <v>13</v>
      </c>
      <c r="DN141">
        <f>IFERROR(VLOOKUP($B141,'Raw Stats'!$AK$3:$AZ$528,13,FALSE)+VLOOKUP($B141,'Raw Stats'!$AK$3:$AZ$528,14,FALSE),0)</f>
        <v>0</v>
      </c>
      <c r="DO141">
        <f>IFERROR(VLOOKUP($B141,'Raw Stats'!$AK$3:$AZ$528,15,FALSE),0)</f>
        <v>1</v>
      </c>
      <c r="DP141">
        <f>IFERROR(VLOOKUP($B141,'Raw Stats'!$AK$3:$AZ$528,16,FALSE),0)</f>
        <v>172</v>
      </c>
      <c r="DR141">
        <f>IFERROR(VLOOKUP($B141,'Raw Stats'!$S$3:$AH$528,3,FALSE),0)</f>
        <v>0</v>
      </c>
      <c r="DS141">
        <f>IFERROR(VLOOKUP($B141,'Raw Stats'!$S$3:$AH$528,4,FALSE),0)</f>
        <v>0</v>
      </c>
      <c r="DT141">
        <f>IFERROR(VLOOKUP($B141,'Raw Stats'!$S$3:$AH$528,5,FALSE),0)</f>
        <v>0</v>
      </c>
      <c r="DU141">
        <f>IFERROR(VLOOKUP($B141,'Raw Stats'!$S$3:$AH$528,6,FALSE),0)</f>
        <v>0</v>
      </c>
      <c r="DV141">
        <f>IFERROR(VLOOKUP($B141,'Raw Stats'!$S$3:$AH$528,7,FALSE),0)</f>
        <v>0</v>
      </c>
      <c r="DW141">
        <f>IFERROR(VLOOKUP($B141,'Raw Stats'!$S$3:$AH$528,8,FALSE),0)</f>
        <v>0</v>
      </c>
      <c r="DX141">
        <f>IFERROR(VLOOKUP($B141,'Raw Stats'!$S$3:$AH$528,9,FALSE),0)</f>
        <v>0</v>
      </c>
      <c r="DY141">
        <f>IFERROR(VLOOKUP($B141,'Raw Stats'!$S$3:$AH$528,10,FALSE),0)</f>
        <v>0</v>
      </c>
      <c r="DZ141">
        <f>IFERROR(VLOOKUP($B141,'Raw Stats'!$S$3:$AH$528,11,FALSE)+VLOOKUP($B141,'Raw Stats'!$S$3:$AH$528,12,FALSE),0)</f>
        <v>0</v>
      </c>
      <c r="EA141">
        <f>IFERROR(VLOOKUP($B141,'Raw Stats'!$S$3:$AH$528,13,FALSE)+VLOOKUP($B141,'Raw Stats'!$S$3:$AH$528,14,FALSE),0)</f>
        <v>0</v>
      </c>
      <c r="EB141">
        <f>IFERROR(VLOOKUP($B141,'Raw Stats'!$S$3:$AH$528,15,FALSE),0)</f>
        <v>0</v>
      </c>
      <c r="EC141">
        <f>IFERROR(VLOOKUP($B141,'Raw Stats'!$S$3:$AH$528,16,FALSE),0)</f>
        <v>0</v>
      </c>
    </row>
    <row r="142" spans="1:133" x14ac:dyDescent="0.2">
      <c r="A142">
        <f>IFERROR(VLOOKUP(B142,Sheet2!$W$1:$X$300,2,FALSE),301)</f>
        <v>292</v>
      </c>
      <c r="B142" t="s">
        <v>82</v>
      </c>
      <c r="C142">
        <f t="shared" si="10"/>
        <v>0.4462987533833801</v>
      </c>
      <c r="D142">
        <f t="shared" si="11"/>
        <v>0.89330552057538259</v>
      </c>
      <c r="E142">
        <f t="shared" si="12"/>
        <v>1.1801202839266309</v>
      </c>
      <c r="F142">
        <f t="shared" si="13"/>
        <v>0.80162993983917141</v>
      </c>
      <c r="G142">
        <f t="shared" si="14"/>
        <v>1.0800517750856871</v>
      </c>
      <c r="H142">
        <v>0.88</v>
      </c>
      <c r="J142">
        <f>BS142*'Value Calculations'!$D$3</f>
        <v>2.4464125717562273</v>
      </c>
      <c r="K142">
        <f>BT142*'Value Calculations'!$D$4</f>
        <v>4.2329651525804488</v>
      </c>
      <c r="L142">
        <f>BU142*'Value Calculations'!$D$5</f>
        <v>5.0414239960055092</v>
      </c>
      <c r="M142">
        <f>BV142*'Value Calculations'!$D$6</f>
        <v>-1.2506493191936285</v>
      </c>
      <c r="N142">
        <f>BW142*'Value Calculations'!$D$7</f>
        <v>2.8123160657469697</v>
      </c>
      <c r="O142">
        <f>BX142*'Value Calculations'!$D$8</f>
        <v>2.1567436006961938</v>
      </c>
      <c r="P142">
        <f>BY142*'Value Calculations'!$D$9</f>
        <v>2.1411926247377844</v>
      </c>
      <c r="Q142">
        <f>BZ142*'Value Calculations'!$D$10</f>
        <v>1.4612658963048188</v>
      </c>
      <c r="R142">
        <f>CA142*'Value Calculations'!$D$11</f>
        <v>0</v>
      </c>
      <c r="S142">
        <f>CB142*'Value Calculations'!$D$12</f>
        <v>0</v>
      </c>
      <c r="T142">
        <f>CC142*'Value Calculations'!$D$13</f>
        <v>6.3973583542183405</v>
      </c>
      <c r="V142">
        <f>CF142*'Value Calculations'!$D$3</f>
        <v>8.9701794297728341</v>
      </c>
      <c r="W142">
        <f>CG142*'Value Calculations'!$D$4</f>
        <v>6.5122540808929985</v>
      </c>
      <c r="X142">
        <f>CH142*'Value Calculations'!$D$5</f>
        <v>11.144200412222705</v>
      </c>
      <c r="Y142">
        <f>CI142*'Value Calculations'!$D$6</f>
        <v>0.12506493191936285</v>
      </c>
      <c r="Z142">
        <f>CJ142*'Value Calculations'!$D$7</f>
        <v>3.6911648362928977</v>
      </c>
      <c r="AA142">
        <f>CK142*'Value Calculations'!$D$8</f>
        <v>1.5816119738438754</v>
      </c>
      <c r="AB142">
        <f>CL142*'Value Calculations'!$D$9</f>
        <v>3.7785752201255018</v>
      </c>
      <c r="AC142">
        <f>CM142*'Value Calculations'!$D$10</f>
        <v>4.3837976889144565</v>
      </c>
      <c r="AD142">
        <f>CN142*'Value Calculations'!$D$11</f>
        <v>0.9907141480249374</v>
      </c>
      <c r="AE142">
        <f>CO142*'Value Calculations'!$D$12</f>
        <v>2.441648218768242</v>
      </c>
      <c r="AF142">
        <f>CP142*'Value Calculations'!$D$13</f>
        <v>14.445647896622059</v>
      </c>
      <c r="AH142">
        <f>CS142*'Value Calculations'!$D$3</f>
        <v>5.300560572138493</v>
      </c>
      <c r="AI142">
        <f>CT142*'Value Calculations'!$D$4</f>
        <v>10.093993825384148</v>
      </c>
      <c r="AJ142">
        <f>CU142*'Value Calculations'!$D$5</f>
        <v>11.674876622328547</v>
      </c>
      <c r="AK142">
        <f>CV142*'Value Calculations'!$D$6</f>
        <v>1.75090904687108</v>
      </c>
      <c r="AL142">
        <f>CW142*'Value Calculations'!$D$7</f>
        <v>4.0427043445112689</v>
      </c>
      <c r="AM142">
        <f>CX142*'Value Calculations'!$D$8</f>
        <v>1.0064803469915571</v>
      </c>
      <c r="AN142">
        <f>CY142*'Value Calculations'!$D$9</f>
        <v>2.6450026540878513</v>
      </c>
      <c r="AO142">
        <f>CZ142*'Value Calculations'!$D$10</f>
        <v>3.2878482666858426</v>
      </c>
      <c r="AP142">
        <f>DA142*'Value Calculations'!$D$11</f>
        <v>0.9907141480249374</v>
      </c>
      <c r="AQ142">
        <f>DB142*'Value Calculations'!$D$12</f>
        <v>0.81388273958941404</v>
      </c>
      <c r="AR142">
        <f>DC142*'Value Calculations'!$D$13</f>
        <v>10.318319926158615</v>
      </c>
      <c r="AT142">
        <f>DF142*'Value Calculations'!$D$3</f>
        <v>8.5624440011467957</v>
      </c>
      <c r="AU142">
        <f>DG142*'Value Calculations'!$D$4</f>
        <v>10.745219233473447</v>
      </c>
      <c r="AV142">
        <f>DH142*'Value Calculations'!$D$5</f>
        <v>14.328257672857763</v>
      </c>
      <c r="AW142">
        <f>DI142*'Value Calculations'!$D$6</f>
        <v>1.1255843872742657</v>
      </c>
      <c r="AX142">
        <f>DJ142*'Value Calculations'!$D$7</f>
        <v>4.9215531150571969</v>
      </c>
      <c r="AY142">
        <f>DK142*'Value Calculations'!$D$8</f>
        <v>2.2286350540527335</v>
      </c>
      <c r="AZ142">
        <f>DL142*'Value Calculations'!$D$9</f>
        <v>2.3930976394128178</v>
      </c>
      <c r="BA142">
        <f>DM142*'Value Calculations'!$D$10</f>
        <v>4.0184812148382516</v>
      </c>
      <c r="BB142">
        <f>DN142*'Value Calculations'!$D$11</f>
        <v>0</v>
      </c>
      <c r="BC142">
        <f>DO142*'Value Calculations'!$D$12</f>
        <v>0.81388273958941404</v>
      </c>
      <c r="BD142">
        <f>DP142*'Value Calculations'!$D$13</f>
        <v>12.58835030991351</v>
      </c>
      <c r="BF142">
        <f>DS142*'Value Calculations'!$D$3</f>
        <v>11.416592001529061</v>
      </c>
      <c r="BG142">
        <f>DT142*'Value Calculations'!$D$4</f>
        <v>8.4659303051608976</v>
      </c>
      <c r="BH142">
        <f>DU142*'Value Calculations'!$D$5</f>
        <v>14.328257672857763</v>
      </c>
      <c r="BI142">
        <f>DV142*'Value Calculations'!$D$6</f>
        <v>2.7514285022259828</v>
      </c>
      <c r="BJ142">
        <f>DW142*'Value Calculations'!$D$7</f>
        <v>6.2398262708760885</v>
      </c>
      <c r="BK142">
        <f>DX142*'Value Calculations'!$D$8</f>
        <v>1.9410692406265744</v>
      </c>
      <c r="BL142">
        <f>DY142*'Value Calculations'!$D$9</f>
        <v>0.75571504402510037</v>
      </c>
      <c r="BM142">
        <f>DZ142*'Value Calculations'!$D$10</f>
        <v>6.5756965333716852</v>
      </c>
      <c r="BN142">
        <f>EA142*'Value Calculations'!$D$11</f>
        <v>0.9907141480249374</v>
      </c>
      <c r="BO142">
        <f>EB142*'Value Calculations'!$D$12</f>
        <v>3.2555309583576562</v>
      </c>
      <c r="BP142">
        <f>EC142*'Value Calculations'!$D$13</f>
        <v>13.482604703513923</v>
      </c>
      <c r="BR142">
        <f>IFERROR(VLOOKUP($B142,'Raw Stats'!$CM$3:$DC$884,3,FALSE),0)</f>
        <v>57</v>
      </c>
      <c r="BS142">
        <f>IFERROR(VLOOKUP($B142,'Raw Stats'!$CM$3:$DC$884,4,FALSE),0)</f>
        <v>6</v>
      </c>
      <c r="BT142">
        <f>IFERROR(VLOOKUP($B142,'Raw Stats'!$CM$3:$DC$884,5,FALSE),0)</f>
        <v>13</v>
      </c>
      <c r="BU142">
        <f>IFERROR(VLOOKUP($B142,'Raw Stats'!$CM$3:$DC$884,6,FALSE),0)</f>
        <v>19</v>
      </c>
      <c r="BV142">
        <f>IFERROR(VLOOKUP($B142,'Raw Stats'!$CM$3:$DC$884,7,FALSE),0)</f>
        <v>-10</v>
      </c>
      <c r="BW142">
        <f>IFERROR(VLOOKUP($B142,'Raw Stats'!$CM$3:$DC$884,8,FALSE),0)</f>
        <v>32</v>
      </c>
      <c r="BX142">
        <f>IFERROR(VLOOKUP($B142,'Raw Stats'!$CM$3:$DC$884,9,FALSE),0)</f>
        <v>30</v>
      </c>
      <c r="BY142">
        <f>IFERROR(VLOOKUP($B142,'Raw Stats'!$CM$3:$DC$884,10,FALSE),0)</f>
        <v>17</v>
      </c>
      <c r="BZ142">
        <f>IFERROR(VLOOKUP($B142,'Raw Stats'!$CM$3:$DC$884,11,FALSE)+VLOOKUP($B142,'Raw Stats'!$CM$3:$DC$884,12,FALSE),0)</f>
        <v>4</v>
      </c>
      <c r="CA142">
        <f>IFERROR(VLOOKUP($B142,'Raw Stats'!$CM$3:$DC$884,13,FALSE)+VLOOKUP($B142,'Raw Stats'!$CM$3:$DC$884,14,FALSE),0)</f>
        <v>0</v>
      </c>
      <c r="CB142">
        <f>IFERROR(VLOOKUP($B142,'Raw Stats'!$CM$3:$DC$884,15,FALSE),0)</f>
        <v>0</v>
      </c>
      <c r="CC142">
        <f>IFERROR(VLOOKUP($B142,'Raw Stats'!$CM$3:$DC$884,16,FALSE),0)</f>
        <v>93</v>
      </c>
      <c r="CE142">
        <f>IFERROR(VLOOKUP($B142,'Raw Stats'!$BU$3:$CJ$528,3,FALSE),0)</f>
        <v>65</v>
      </c>
      <c r="CF142">
        <f>IFERROR(VLOOKUP($B142,'Raw Stats'!$BU$3:$CJ$528,4,FALSE),0)</f>
        <v>22</v>
      </c>
      <c r="CG142">
        <f>IFERROR(VLOOKUP($B142,'Raw Stats'!$BU$3:$CJ$5288,5,FALSE),0)</f>
        <v>20</v>
      </c>
      <c r="CH142">
        <f>IFERROR(VLOOKUP($B142,'Raw Stats'!$BU$3:$CJ$528,6,FALSE),0)</f>
        <v>42</v>
      </c>
      <c r="CI142">
        <f>IFERROR(VLOOKUP($B142,'Raw Stats'!$BU$3:$CJ$528,7,FALSE),0)</f>
        <v>1</v>
      </c>
      <c r="CJ142">
        <f>IFERROR(VLOOKUP($B142,'Raw Stats'!$BU$3:$CJ$528,8,FALSE),0)</f>
        <v>42</v>
      </c>
      <c r="CK142">
        <f>IFERROR(VLOOKUP($B142,'Raw Stats'!$BU$3:$CJ$528,9,FALSE),0)</f>
        <v>22</v>
      </c>
      <c r="CL142">
        <f>IFERROR(VLOOKUP($B142,'Raw Stats'!$BU$3:$CJ$528,10,FALSE),0)</f>
        <v>30</v>
      </c>
      <c r="CM142">
        <f>IFERROR(VLOOKUP($B142,'Raw Stats'!$BU$3:$CJ$528,11,FALSE)+VLOOKUP($B142,'Raw Stats'!$BU$3:$CJ$528,12,FALSE),0)</f>
        <v>12</v>
      </c>
      <c r="CN142">
        <f>IFERROR(VLOOKUP($B142,'Raw Stats'!$BU$3:$CJ$528,13,FALSE)+VLOOKUP($B142,'Raw Stats'!$BU$3:$CJ$528,14,FALSE),0)</f>
        <v>1</v>
      </c>
      <c r="CO142">
        <f>IFERROR(VLOOKUP($B142,'Raw Stats'!$BU$3:$CJ$528,15,FALSE),0)</f>
        <v>3</v>
      </c>
      <c r="CP142">
        <f>IFERROR(VLOOKUP($B142,'Raw Stats'!$BU$3:$CJ$528,16,FALSE),0)</f>
        <v>210</v>
      </c>
      <c r="CR142">
        <f>IFERROR(VLOOKUP($B142,'Raw Stats'!$BC$3:$BR$528,3,FALSE),0)</f>
        <v>44</v>
      </c>
      <c r="CS142">
        <f>IFERROR(VLOOKUP($B142,'Raw Stats'!$BC$3:$BR$528,4,FALSE),0)</f>
        <v>13</v>
      </c>
      <c r="CT142">
        <f>IFERROR(VLOOKUP($B142,'Raw Stats'!$BC$3:$BR$5288,5,FALSE),0)</f>
        <v>31</v>
      </c>
      <c r="CU142">
        <f>IFERROR(VLOOKUP($B142,'Raw Stats'!$BC$3:$BR$52888,6,FALSE),0)</f>
        <v>44</v>
      </c>
      <c r="CV142">
        <f>IFERROR(VLOOKUP($B142,'Raw Stats'!$BC$3:$BR$5288,7,FALSE),0)</f>
        <v>14</v>
      </c>
      <c r="CW142">
        <f>IFERROR(VLOOKUP($B142,'Raw Stats'!$BC$3:$BR$5288,8,FALSE),0)</f>
        <v>46</v>
      </c>
      <c r="CX142">
        <f>IFERROR(VLOOKUP($B142,'Raw Stats'!$BC$3:$BR$5288,9,FALSE),0)</f>
        <v>14</v>
      </c>
      <c r="CY142">
        <f>IFERROR(VLOOKUP($B142,'Raw Stats'!$BC$3:$BR$5288,10,FALSE),0)</f>
        <v>21</v>
      </c>
      <c r="CZ142">
        <f>IFERROR(VLOOKUP($B142,'Raw Stats'!$BC$3:$BR$5288,11,FALSE)+VLOOKUP($B142,'Raw Stats'!$BC$3:$BR$5288,12,FALSE),0)</f>
        <v>9</v>
      </c>
      <c r="DA142">
        <f>IFERROR(VLOOKUP($B142,'Raw Stats'!$BC$3:$BR$5288,13,FALSE)+VLOOKUP($B142,'Raw Stats'!$BC$3:$BR$5288,14,FALSE),0)</f>
        <v>1</v>
      </c>
      <c r="DB142">
        <f>IFERROR(VLOOKUP($B142,'Raw Stats'!$BC$3:$BR$5288,15,FALSE),0)</f>
        <v>1</v>
      </c>
      <c r="DC142">
        <f>IFERROR(VLOOKUP($B142,'Raw Stats'!$BC$3:$BR$5288,16,FALSE),0)</f>
        <v>150</v>
      </c>
      <c r="DE142">
        <f>IFERROR(VLOOKUP($B142,'Raw Stats'!$AK$3:$AZ$528,3,FALSE),0)</f>
        <v>77</v>
      </c>
      <c r="DF142">
        <f>IFERROR(VLOOKUP($B142,'Raw Stats'!$AK$3:$AZ$528,4,FALSE),0)</f>
        <v>21</v>
      </c>
      <c r="DG142">
        <f>IFERROR(VLOOKUP($B142,'Raw Stats'!$AK$3:$AZ$528,5,FALSE),0)</f>
        <v>33</v>
      </c>
      <c r="DH142">
        <f>IFERROR(VLOOKUP($B142,'Raw Stats'!$AK$3:$AZ$528,6,FALSE),0)</f>
        <v>54</v>
      </c>
      <c r="DI142">
        <f>IFERROR(VLOOKUP($B142,'Raw Stats'!$AK$3:$AZ$528,7,FALSE),0)</f>
        <v>9</v>
      </c>
      <c r="DJ142">
        <f>IFERROR(VLOOKUP($B142,'Raw Stats'!$AK$3:$AZ$528,8,FALSE),0)</f>
        <v>56</v>
      </c>
      <c r="DK142">
        <f>IFERROR(VLOOKUP($B142,'Raw Stats'!$AK$3:$AZ$528,9,FALSE),0)</f>
        <v>31</v>
      </c>
      <c r="DL142">
        <f>IFERROR(VLOOKUP($B142,'Raw Stats'!$AK$3:$AZ$528,10,FALSE),0)</f>
        <v>19</v>
      </c>
      <c r="DM142">
        <f>IFERROR(VLOOKUP($B142,'Raw Stats'!$AK$3:$AZ$528,11,FALSE)+VLOOKUP($B142,'Raw Stats'!$AK$3:$AZ$528,12,FALSE),0)</f>
        <v>11</v>
      </c>
      <c r="DN142">
        <f>IFERROR(VLOOKUP($B142,'Raw Stats'!$AK$3:$AZ$528,13,FALSE)+VLOOKUP($B142,'Raw Stats'!$AK$3:$AZ$528,14,FALSE),0)</f>
        <v>0</v>
      </c>
      <c r="DO142">
        <f>IFERROR(VLOOKUP($B142,'Raw Stats'!$AK$3:$AZ$528,15,FALSE),0)</f>
        <v>1</v>
      </c>
      <c r="DP142">
        <f>IFERROR(VLOOKUP($B142,'Raw Stats'!$AK$3:$AZ$528,16,FALSE),0)</f>
        <v>183</v>
      </c>
      <c r="DR142">
        <f>IFERROR(VLOOKUP($B142,'Raw Stats'!$S$3:$AH$528,3,FALSE),0)</f>
        <v>65</v>
      </c>
      <c r="DS142">
        <f>IFERROR(VLOOKUP($B142,'Raw Stats'!$S$3:$AH$528,4,FALSE),0)</f>
        <v>28</v>
      </c>
      <c r="DT142">
        <f>IFERROR(VLOOKUP($B142,'Raw Stats'!$S$3:$AH$528,5,FALSE),0)</f>
        <v>26</v>
      </c>
      <c r="DU142">
        <f>IFERROR(VLOOKUP($B142,'Raw Stats'!$S$3:$AH$528,6,FALSE),0)</f>
        <v>54</v>
      </c>
      <c r="DV142">
        <f>IFERROR(VLOOKUP($B142,'Raw Stats'!$S$3:$AH$528,7,FALSE),0)</f>
        <v>22</v>
      </c>
      <c r="DW142">
        <f>IFERROR(VLOOKUP($B142,'Raw Stats'!$S$3:$AH$528,8,FALSE),0)</f>
        <v>71</v>
      </c>
      <c r="DX142">
        <f>IFERROR(VLOOKUP($B142,'Raw Stats'!$S$3:$AH$528,9,FALSE),0)</f>
        <v>27</v>
      </c>
      <c r="DY142">
        <f>IFERROR(VLOOKUP($B142,'Raw Stats'!$S$3:$AH$528,10,FALSE),0)</f>
        <v>6</v>
      </c>
      <c r="DZ142">
        <f>IFERROR(VLOOKUP($B142,'Raw Stats'!$S$3:$AH$528,11,FALSE)+VLOOKUP($B142,'Raw Stats'!$S$3:$AH$528,12,FALSE),0)</f>
        <v>18</v>
      </c>
      <c r="EA142">
        <f>IFERROR(VLOOKUP($B142,'Raw Stats'!$S$3:$AH$528,13,FALSE)+VLOOKUP($B142,'Raw Stats'!$S$3:$AH$528,14,FALSE),0)</f>
        <v>1</v>
      </c>
      <c r="EB142">
        <f>IFERROR(VLOOKUP($B142,'Raw Stats'!$S$3:$AH$528,15,FALSE),0)</f>
        <v>4</v>
      </c>
      <c r="EC142">
        <f>IFERROR(VLOOKUP($B142,'Raw Stats'!$S$3:$AH$528,16,FALSE),0)</f>
        <v>196</v>
      </c>
    </row>
    <row r="143" spans="1:133" x14ac:dyDescent="0.2">
      <c r="A143">
        <f>IFERROR(VLOOKUP(B143,Sheet2!$W$1:$X$300,2,FALSE),301)</f>
        <v>301</v>
      </c>
      <c r="B143" t="s">
        <v>854</v>
      </c>
      <c r="C143">
        <f t="shared" si="10"/>
        <v>1.0089120568806194</v>
      </c>
      <c r="D143">
        <f t="shared" si="11"/>
        <v>0.49596224264498151</v>
      </c>
      <c r="E143">
        <f t="shared" si="12"/>
        <v>0.82761725265449715</v>
      </c>
      <c r="F143">
        <f t="shared" si="13"/>
        <v>0.92705704489018881</v>
      </c>
      <c r="G143">
        <f t="shared" si="14"/>
        <v>0.63886462037905101</v>
      </c>
      <c r="H143">
        <v>0.87</v>
      </c>
      <c r="J143">
        <f>BS143*'Value Calculations'!$D$3</f>
        <v>4.0773542862603787</v>
      </c>
      <c r="K143">
        <f>BT143*'Value Calculations'!$D$4</f>
        <v>7.1634794889822988</v>
      </c>
      <c r="L143">
        <f>BU143*'Value Calculations'!$D$5</f>
        <v>8.4908193616934895</v>
      </c>
      <c r="M143">
        <f>BV143*'Value Calculations'!$D$6</f>
        <v>-0.62532465959681427</v>
      </c>
      <c r="N143">
        <f>BW143*'Value Calculations'!$D$7</f>
        <v>2.9880858198561553</v>
      </c>
      <c r="O143">
        <f>BX143*'Value Calculations'!$D$8</f>
        <v>10.999392363550587</v>
      </c>
      <c r="P143">
        <f>BY143*'Value Calculations'!$D$9</f>
        <v>16.121920939202141</v>
      </c>
      <c r="Q143">
        <f>BZ143*'Value Calculations'!$D$10</f>
        <v>2.9225317926096377</v>
      </c>
      <c r="R143">
        <f>CA143*'Value Calculations'!$D$11</f>
        <v>0.9907141480249374</v>
      </c>
      <c r="S143">
        <f>CB143*'Value Calculations'!$D$12</f>
        <v>3.2555309583576562</v>
      </c>
      <c r="T143">
        <f>CC143*'Value Calculations'!$D$13</f>
        <v>8.1858671414191679</v>
      </c>
      <c r="V143">
        <f>CF143*'Value Calculations'!$D$3</f>
        <v>1.2232062858781136</v>
      </c>
      <c r="W143">
        <f>CG143*'Value Calculations'!$D$4</f>
        <v>4.2329651525804488</v>
      </c>
      <c r="X143">
        <f>CH143*'Value Calculations'!$D$5</f>
        <v>4.2454096808467447</v>
      </c>
      <c r="Y143">
        <f>CI143*'Value Calculations'!$D$6</f>
        <v>-1.1255843872742657</v>
      </c>
      <c r="Z143">
        <f>CJ143*'Value Calculations'!$D$7</f>
        <v>1.5819277869826704</v>
      </c>
      <c r="AA143">
        <f>CK143*'Value Calculations'!$D$8</f>
        <v>5.6075333618101038</v>
      </c>
      <c r="AB143">
        <f>CL143*'Value Calculations'!$D$9</f>
        <v>9.4464380503137555</v>
      </c>
      <c r="AC143">
        <f>CM143*'Value Calculations'!$D$10</f>
        <v>1.8265823703810236</v>
      </c>
      <c r="AD143">
        <f>CN143*'Value Calculations'!$D$11</f>
        <v>0</v>
      </c>
      <c r="AE143">
        <f>CO143*'Value Calculations'!$D$12</f>
        <v>0</v>
      </c>
      <c r="AF143">
        <f>CP143*'Value Calculations'!$D$13</f>
        <v>6.1909919556951687</v>
      </c>
      <c r="AH143">
        <f>CS143*'Value Calculations'!$D$3</f>
        <v>1.2232062858781136</v>
      </c>
      <c r="AI143">
        <f>CT143*'Value Calculations'!$D$4</f>
        <v>5.8610286728036982</v>
      </c>
      <c r="AJ143">
        <f>CU143*'Value Calculations'!$D$5</f>
        <v>5.5721002061113527</v>
      </c>
      <c r="AK143">
        <f>CV143*'Value Calculations'!$D$6</f>
        <v>0.75038959151617712</v>
      </c>
      <c r="AL143">
        <f>CW143*'Value Calculations'!$D$7</f>
        <v>1.5819277869826704</v>
      </c>
      <c r="AM143">
        <f>CX143*'Value Calculations'!$D$8</f>
        <v>5.535641908453564</v>
      </c>
      <c r="AN143">
        <f>CY143*'Value Calculations'!$D$9</f>
        <v>8.0609604696010706</v>
      </c>
      <c r="AO143">
        <f>CZ143*'Value Calculations'!$D$10</f>
        <v>2.9225317926096377</v>
      </c>
      <c r="AP143">
        <f>DA143*'Value Calculations'!$D$11</f>
        <v>0.9907141480249374</v>
      </c>
      <c r="AQ143">
        <f>DB143*'Value Calculations'!$D$12</f>
        <v>0</v>
      </c>
      <c r="AR143">
        <f>DC143*'Value Calculations'!$D$13</f>
        <v>5.5718927601256514</v>
      </c>
      <c r="AT143">
        <f>DF143*'Value Calculations'!$D$3</f>
        <v>4.0773542862603787</v>
      </c>
      <c r="AU143">
        <f>DG143*'Value Calculations'!$D$4</f>
        <v>10.093993825384148</v>
      </c>
      <c r="AV143">
        <f>DH143*'Value Calculations'!$D$5</f>
        <v>10.878862307169783</v>
      </c>
      <c r="AW143">
        <f>DI143*'Value Calculations'!$D$6</f>
        <v>2.5012986383872571</v>
      </c>
      <c r="AX143">
        <f>DJ143*'Value Calculations'!$D$7</f>
        <v>3.1638555739653409</v>
      </c>
      <c r="AY143">
        <f>DK143*'Value Calculations'!$D$8</f>
        <v>11.215066723620208</v>
      </c>
      <c r="AZ143">
        <f>DL143*'Value Calculations'!$D$9</f>
        <v>11.96548819706409</v>
      </c>
      <c r="BA143">
        <f>DM143*'Value Calculations'!$D$10</f>
        <v>5.1144306370668655</v>
      </c>
      <c r="BB143">
        <f>DN143*'Value Calculations'!$D$11</f>
        <v>2.9721424440748123</v>
      </c>
      <c r="BC143">
        <f>DO143*'Value Calculations'!$D$12</f>
        <v>1.6277654791788281</v>
      </c>
      <c r="BD143">
        <f>DP143*'Value Calculations'!$D$13</f>
        <v>7.7731343443728225</v>
      </c>
      <c r="BF143">
        <f>DS143*'Value Calculations'!$D$3</f>
        <v>0.8154708572520758</v>
      </c>
      <c r="BG143">
        <f>DT143*'Value Calculations'!$D$4</f>
        <v>2.9305143364018491</v>
      </c>
      <c r="BH143">
        <f>DU143*'Value Calculations'!$D$5</f>
        <v>2.9187191555821368</v>
      </c>
      <c r="BI143">
        <f>DV143*'Value Calculations'!$D$6</f>
        <v>-0.62532465959681427</v>
      </c>
      <c r="BJ143">
        <f>DW143*'Value Calculations'!$D$7</f>
        <v>1.7576975410918561</v>
      </c>
      <c r="BK143">
        <f>DX143*'Value Calculations'!$D$8</f>
        <v>6.6140137088016608</v>
      </c>
      <c r="BL143">
        <f>DY143*'Value Calculations'!$D$9</f>
        <v>9.0685805283012044</v>
      </c>
      <c r="BM143">
        <f>DZ143*'Value Calculations'!$D$10</f>
        <v>2.5572153185334328</v>
      </c>
      <c r="BN143">
        <f>EA143*'Value Calculations'!$D$11</f>
        <v>0</v>
      </c>
      <c r="BO143">
        <f>EB143*'Value Calculations'!$D$12</f>
        <v>0</v>
      </c>
      <c r="BP143">
        <f>EC143*'Value Calculations'!$D$13</f>
        <v>3.9897503714479976</v>
      </c>
      <c r="BR143">
        <f>IFERROR(VLOOKUP($B143,'Raw Stats'!$CM$3:$DC$884,3,FALSE),0)</f>
        <v>64</v>
      </c>
      <c r="BS143">
        <f>IFERROR(VLOOKUP($B143,'Raw Stats'!$CM$3:$DC$884,4,FALSE),0)</f>
        <v>10</v>
      </c>
      <c r="BT143">
        <f>IFERROR(VLOOKUP($B143,'Raw Stats'!$CM$3:$DC$884,5,FALSE),0)</f>
        <v>22</v>
      </c>
      <c r="BU143">
        <f>IFERROR(VLOOKUP($B143,'Raw Stats'!$CM$3:$DC$884,6,FALSE),0)</f>
        <v>32</v>
      </c>
      <c r="BV143">
        <f>IFERROR(VLOOKUP($B143,'Raw Stats'!$CM$3:$DC$884,7,FALSE),0)</f>
        <v>-5</v>
      </c>
      <c r="BW143">
        <f>IFERROR(VLOOKUP($B143,'Raw Stats'!$CM$3:$DC$884,8,FALSE),0)</f>
        <v>34</v>
      </c>
      <c r="BX143">
        <f>IFERROR(VLOOKUP($B143,'Raw Stats'!$CM$3:$DC$884,9,FALSE),0)</f>
        <v>153</v>
      </c>
      <c r="BY143">
        <f>IFERROR(VLOOKUP($B143,'Raw Stats'!$CM$3:$DC$884,10,FALSE),0)</f>
        <v>128</v>
      </c>
      <c r="BZ143">
        <f>IFERROR(VLOOKUP($B143,'Raw Stats'!$CM$3:$DC$884,11,FALSE)+VLOOKUP($B143,'Raw Stats'!$CM$3:$DC$884,12,FALSE),0)</f>
        <v>8</v>
      </c>
      <c r="CA143">
        <f>IFERROR(VLOOKUP($B143,'Raw Stats'!$CM$3:$DC$884,13,FALSE)+VLOOKUP($B143,'Raw Stats'!$CM$3:$DC$884,14,FALSE),0)</f>
        <v>1</v>
      </c>
      <c r="CB143">
        <f>IFERROR(VLOOKUP($B143,'Raw Stats'!$CM$3:$DC$884,15,FALSE),0)</f>
        <v>4</v>
      </c>
      <c r="CC143">
        <f>IFERROR(VLOOKUP($B143,'Raw Stats'!$CM$3:$DC$884,16,FALSE),0)</f>
        <v>119</v>
      </c>
      <c r="CE143">
        <f>IFERROR(VLOOKUP($B143,'Raw Stats'!$BU$3:$CJ$528,3,FALSE),0)</f>
        <v>67</v>
      </c>
      <c r="CF143">
        <f>IFERROR(VLOOKUP($B143,'Raw Stats'!$BU$3:$CJ$528,4,FALSE),0)</f>
        <v>3</v>
      </c>
      <c r="CG143">
        <f>IFERROR(VLOOKUP($B143,'Raw Stats'!$BU$3:$CJ$5288,5,FALSE),0)</f>
        <v>13</v>
      </c>
      <c r="CH143">
        <f>IFERROR(VLOOKUP($B143,'Raw Stats'!$BU$3:$CJ$528,6,FALSE),0)</f>
        <v>16</v>
      </c>
      <c r="CI143">
        <f>IFERROR(VLOOKUP($B143,'Raw Stats'!$BU$3:$CJ$528,7,FALSE),0)</f>
        <v>-9</v>
      </c>
      <c r="CJ143">
        <f>IFERROR(VLOOKUP($B143,'Raw Stats'!$BU$3:$CJ$528,8,FALSE),0)</f>
        <v>18</v>
      </c>
      <c r="CK143">
        <f>IFERROR(VLOOKUP($B143,'Raw Stats'!$BU$3:$CJ$528,9,FALSE),0)</f>
        <v>78</v>
      </c>
      <c r="CL143">
        <f>IFERROR(VLOOKUP($B143,'Raw Stats'!$BU$3:$CJ$528,10,FALSE),0)</f>
        <v>75</v>
      </c>
      <c r="CM143">
        <f>IFERROR(VLOOKUP($B143,'Raw Stats'!$BU$3:$CJ$528,11,FALSE)+VLOOKUP($B143,'Raw Stats'!$BU$3:$CJ$528,12,FALSE),0)</f>
        <v>5</v>
      </c>
      <c r="CN143">
        <f>IFERROR(VLOOKUP($B143,'Raw Stats'!$BU$3:$CJ$528,13,FALSE)+VLOOKUP($B143,'Raw Stats'!$BU$3:$CJ$528,14,FALSE),0)</f>
        <v>0</v>
      </c>
      <c r="CO143">
        <f>IFERROR(VLOOKUP($B143,'Raw Stats'!$BU$3:$CJ$528,15,FALSE),0)</f>
        <v>0</v>
      </c>
      <c r="CP143">
        <f>IFERROR(VLOOKUP($B143,'Raw Stats'!$BU$3:$CJ$528,16,FALSE),0)</f>
        <v>90</v>
      </c>
      <c r="CR143">
        <f>IFERROR(VLOOKUP($B143,'Raw Stats'!$BC$3:$BR$528,3,FALSE),0)</f>
        <v>46</v>
      </c>
      <c r="CS143">
        <f>IFERROR(VLOOKUP($B143,'Raw Stats'!$BC$3:$BR$528,4,FALSE),0)</f>
        <v>3</v>
      </c>
      <c r="CT143">
        <f>IFERROR(VLOOKUP($B143,'Raw Stats'!$BC$3:$BR$5288,5,FALSE),0)</f>
        <v>18</v>
      </c>
      <c r="CU143">
        <f>IFERROR(VLOOKUP($B143,'Raw Stats'!$BC$3:$BR$52888,6,FALSE),0)</f>
        <v>21</v>
      </c>
      <c r="CV143">
        <f>IFERROR(VLOOKUP($B143,'Raw Stats'!$BC$3:$BR$5288,7,FALSE),0)</f>
        <v>6</v>
      </c>
      <c r="CW143">
        <f>IFERROR(VLOOKUP($B143,'Raw Stats'!$BC$3:$BR$5288,8,FALSE),0)</f>
        <v>18</v>
      </c>
      <c r="CX143">
        <f>IFERROR(VLOOKUP($B143,'Raw Stats'!$BC$3:$BR$5288,9,FALSE),0)</f>
        <v>77</v>
      </c>
      <c r="CY143">
        <f>IFERROR(VLOOKUP($B143,'Raw Stats'!$BC$3:$BR$5288,10,FALSE),0)</f>
        <v>64</v>
      </c>
      <c r="CZ143">
        <f>IFERROR(VLOOKUP($B143,'Raw Stats'!$BC$3:$BR$5288,11,FALSE)+VLOOKUP($B143,'Raw Stats'!$BC$3:$BR$5288,12,FALSE),0)</f>
        <v>8</v>
      </c>
      <c r="DA143">
        <f>IFERROR(VLOOKUP($B143,'Raw Stats'!$BC$3:$BR$5288,13,FALSE)+VLOOKUP($B143,'Raw Stats'!$BC$3:$BR$5288,14,FALSE),0)</f>
        <v>1</v>
      </c>
      <c r="DB143">
        <f>IFERROR(VLOOKUP($B143,'Raw Stats'!$BC$3:$BR$5288,15,FALSE),0)</f>
        <v>0</v>
      </c>
      <c r="DC143">
        <f>IFERROR(VLOOKUP($B143,'Raw Stats'!$BC$3:$BR$5288,16,FALSE),0)</f>
        <v>81</v>
      </c>
      <c r="DE143">
        <f>IFERROR(VLOOKUP($B143,'Raw Stats'!$AK$3:$AZ$528,3,FALSE),0)</f>
        <v>77</v>
      </c>
      <c r="DF143">
        <f>IFERROR(VLOOKUP($B143,'Raw Stats'!$AK$3:$AZ$528,4,FALSE),0)</f>
        <v>10</v>
      </c>
      <c r="DG143">
        <f>IFERROR(VLOOKUP($B143,'Raw Stats'!$AK$3:$AZ$528,5,FALSE),0)</f>
        <v>31</v>
      </c>
      <c r="DH143">
        <f>IFERROR(VLOOKUP($B143,'Raw Stats'!$AK$3:$AZ$528,6,FALSE),0)</f>
        <v>41</v>
      </c>
      <c r="DI143">
        <f>IFERROR(VLOOKUP($B143,'Raw Stats'!$AK$3:$AZ$528,7,FALSE),0)</f>
        <v>20</v>
      </c>
      <c r="DJ143">
        <f>IFERROR(VLOOKUP($B143,'Raw Stats'!$AK$3:$AZ$528,8,FALSE),0)</f>
        <v>36</v>
      </c>
      <c r="DK143">
        <f>IFERROR(VLOOKUP($B143,'Raw Stats'!$AK$3:$AZ$528,9,FALSE),0)</f>
        <v>156</v>
      </c>
      <c r="DL143">
        <f>IFERROR(VLOOKUP($B143,'Raw Stats'!$AK$3:$AZ$528,10,FALSE),0)</f>
        <v>95</v>
      </c>
      <c r="DM143">
        <f>IFERROR(VLOOKUP($B143,'Raw Stats'!$AK$3:$AZ$528,11,FALSE)+VLOOKUP($B143,'Raw Stats'!$AK$3:$AZ$528,12,FALSE),0)</f>
        <v>14</v>
      </c>
      <c r="DN143">
        <f>IFERROR(VLOOKUP($B143,'Raw Stats'!$AK$3:$AZ$528,13,FALSE)+VLOOKUP($B143,'Raw Stats'!$AK$3:$AZ$528,14,FALSE),0)</f>
        <v>3</v>
      </c>
      <c r="DO143">
        <f>IFERROR(VLOOKUP($B143,'Raw Stats'!$AK$3:$AZ$528,15,FALSE),0)</f>
        <v>2</v>
      </c>
      <c r="DP143">
        <f>IFERROR(VLOOKUP($B143,'Raw Stats'!$AK$3:$AZ$528,16,FALSE),0)</f>
        <v>113</v>
      </c>
      <c r="DR143">
        <f>IFERROR(VLOOKUP($B143,'Raw Stats'!$S$3:$AH$528,3,FALSE),0)</f>
        <v>47</v>
      </c>
      <c r="DS143">
        <f>IFERROR(VLOOKUP($B143,'Raw Stats'!$S$3:$AH$528,4,FALSE),0)</f>
        <v>2</v>
      </c>
      <c r="DT143">
        <f>IFERROR(VLOOKUP($B143,'Raw Stats'!$S$3:$AH$528,5,FALSE),0)</f>
        <v>9</v>
      </c>
      <c r="DU143">
        <f>IFERROR(VLOOKUP($B143,'Raw Stats'!$S$3:$AH$528,6,FALSE),0)</f>
        <v>11</v>
      </c>
      <c r="DV143">
        <f>IFERROR(VLOOKUP($B143,'Raw Stats'!$S$3:$AH$528,7,FALSE),0)</f>
        <v>-5</v>
      </c>
      <c r="DW143">
        <f>IFERROR(VLOOKUP($B143,'Raw Stats'!$S$3:$AH$528,8,FALSE),0)</f>
        <v>20</v>
      </c>
      <c r="DX143">
        <f>IFERROR(VLOOKUP($B143,'Raw Stats'!$S$3:$AH$528,9,FALSE),0)</f>
        <v>92</v>
      </c>
      <c r="DY143">
        <f>IFERROR(VLOOKUP($B143,'Raw Stats'!$S$3:$AH$528,10,FALSE),0)</f>
        <v>72</v>
      </c>
      <c r="DZ143">
        <f>IFERROR(VLOOKUP($B143,'Raw Stats'!$S$3:$AH$528,11,FALSE)+VLOOKUP($B143,'Raw Stats'!$S$3:$AH$528,12,FALSE),0)</f>
        <v>7</v>
      </c>
      <c r="EA143">
        <f>IFERROR(VLOOKUP($B143,'Raw Stats'!$S$3:$AH$528,13,FALSE)+VLOOKUP($B143,'Raw Stats'!$S$3:$AH$528,14,FALSE),0)</f>
        <v>0</v>
      </c>
      <c r="EB143">
        <f>IFERROR(VLOOKUP($B143,'Raw Stats'!$S$3:$AH$528,15,FALSE),0)</f>
        <v>0</v>
      </c>
      <c r="EC143">
        <f>IFERROR(VLOOKUP($B143,'Raw Stats'!$S$3:$AH$528,16,FALSE),0)</f>
        <v>58</v>
      </c>
    </row>
    <row r="144" spans="1:133" x14ac:dyDescent="0.2">
      <c r="A144">
        <f>IFERROR(VLOOKUP(B144,Sheet2!$W$1:$X$300,2,FALSE),301)</f>
        <v>177</v>
      </c>
      <c r="B144" t="s">
        <v>698</v>
      </c>
      <c r="C144">
        <f t="shared" si="10"/>
        <v>0.84171664362342302</v>
      </c>
      <c r="D144">
        <f t="shared" si="11"/>
        <v>0.85674702597799246</v>
      </c>
      <c r="E144">
        <f t="shared" si="12"/>
        <v>0.95509578775571313</v>
      </c>
      <c r="F144">
        <f t="shared" si="13"/>
        <v>0.90296881402681595</v>
      </c>
      <c r="G144">
        <f t="shared" si="14"/>
        <v>0.88184867105620235</v>
      </c>
      <c r="H144">
        <v>0.87</v>
      </c>
      <c r="J144">
        <f>BS144*'Value Calculations'!$D$3</f>
        <v>0.8154708572520758</v>
      </c>
      <c r="K144">
        <f>BT144*'Value Calculations'!$D$4</f>
        <v>11.722057345607396</v>
      </c>
      <c r="L144">
        <f>BU144*'Value Calculations'!$D$5</f>
        <v>10.082847992011018</v>
      </c>
      <c r="M144">
        <f>BV144*'Value Calculations'!$D$6</f>
        <v>0.87545452343553998</v>
      </c>
      <c r="N144">
        <f>BW144*'Value Calculations'!$D$7</f>
        <v>4.2184740986204545</v>
      </c>
      <c r="O144">
        <f>BX144*'Value Calculations'!$D$8</f>
        <v>4.9605102816012456</v>
      </c>
      <c r="P144">
        <f>BY144*'Value Calculations'!$D$9</f>
        <v>15.995968431864625</v>
      </c>
      <c r="Q144">
        <f>BZ144*'Value Calculations'!$D$10</f>
        <v>4.0184812148382516</v>
      </c>
      <c r="R144">
        <f>CA144*'Value Calculations'!$D$11</f>
        <v>0.9907141480249374</v>
      </c>
      <c r="S144">
        <f>CB144*'Value Calculations'!$D$12</f>
        <v>0.81388273958941404</v>
      </c>
      <c r="T144">
        <f>CC144*'Value Calculations'!$D$13</f>
        <v>10.318319926158615</v>
      </c>
      <c r="V144">
        <f>CF144*'Value Calculations'!$D$3</f>
        <v>3.2618834290083032</v>
      </c>
      <c r="W144">
        <f>CG144*'Value Calculations'!$D$4</f>
        <v>11.396444641562747</v>
      </c>
      <c r="X144">
        <f>CH144*'Value Calculations'!$D$5</f>
        <v>11.409538517275626</v>
      </c>
      <c r="Y144">
        <f>CI144*'Value Calculations'!$D$6</f>
        <v>1.8759739787904428</v>
      </c>
      <c r="Z144">
        <f>CJ144*'Value Calculations'!$D$7</f>
        <v>2.9880858198561553</v>
      </c>
      <c r="AA144">
        <f>CK144*'Value Calculations'!$D$8</f>
        <v>5.176184641670865</v>
      </c>
      <c r="AB144">
        <f>CL144*'Value Calculations'!$D$9</f>
        <v>16.625730968552208</v>
      </c>
      <c r="AC144">
        <f>CM144*'Value Calculations'!$D$10</f>
        <v>6.2103800592954803</v>
      </c>
      <c r="AD144">
        <f>CN144*'Value Calculations'!$D$11</f>
        <v>0.9907141480249374</v>
      </c>
      <c r="AE144">
        <f>CO144*'Value Calculations'!$D$12</f>
        <v>0</v>
      </c>
      <c r="AF144">
        <f>CP144*'Value Calculations'!$D$13</f>
        <v>10.318319926158615</v>
      </c>
      <c r="AH144">
        <f>CS144*'Value Calculations'!$D$3</f>
        <v>1.6309417145041516</v>
      </c>
      <c r="AI144">
        <f>CT144*'Value Calculations'!$D$4</f>
        <v>9.1171557132501988</v>
      </c>
      <c r="AJ144">
        <f>CU144*'Value Calculations'!$D$5</f>
        <v>8.4908193616934895</v>
      </c>
      <c r="AK144">
        <f>CV144*'Value Calculations'!$D$6</f>
        <v>0.25012986383872571</v>
      </c>
      <c r="AL144">
        <f>CW144*'Value Calculations'!$D$7</f>
        <v>2.1092370493102273</v>
      </c>
      <c r="AM144">
        <f>CX144*'Value Calculations'!$D$8</f>
        <v>2.3724179607658131</v>
      </c>
      <c r="AN144">
        <f>CY144*'Value Calculations'!$D$9</f>
        <v>9.3204855429762379</v>
      </c>
      <c r="AO144">
        <f>CZ144*'Value Calculations'!$D$10</f>
        <v>5.4797471111430704</v>
      </c>
      <c r="AP144">
        <f>DA144*'Value Calculations'!$D$11</f>
        <v>0</v>
      </c>
      <c r="AQ144">
        <f>DB144*'Value Calculations'!$D$12</f>
        <v>0.81388273958941404</v>
      </c>
      <c r="AR144">
        <f>DC144*'Value Calculations'!$D$13</f>
        <v>6.2597807552028932</v>
      </c>
      <c r="AT144">
        <f>DF144*'Value Calculations'!$D$3</f>
        <v>2.8541480003822652</v>
      </c>
      <c r="AU144">
        <f>DG144*'Value Calculations'!$D$4</f>
        <v>12.698895457741347</v>
      </c>
      <c r="AV144">
        <f>DH144*'Value Calculations'!$D$5</f>
        <v>12.205552832434391</v>
      </c>
      <c r="AW144">
        <f>DI144*'Value Calculations'!$D$6</f>
        <v>1.8759739787904428</v>
      </c>
      <c r="AX144">
        <f>DJ144*'Value Calculations'!$D$7</f>
        <v>2.6365463116377841</v>
      </c>
      <c r="AY144">
        <f>DK144*'Value Calculations'!$D$8</f>
        <v>3.3070068544008304</v>
      </c>
      <c r="AZ144">
        <f>DL144*'Value Calculations'!$D$9</f>
        <v>14.61049085115194</v>
      </c>
      <c r="BA144">
        <f>DM144*'Value Calculations'!$D$10</f>
        <v>9.1329118519051171</v>
      </c>
      <c r="BB144">
        <f>DN144*'Value Calculations'!$D$11</f>
        <v>1.9814282960498748</v>
      </c>
      <c r="BC144">
        <f>DO144*'Value Calculations'!$D$12</f>
        <v>0.81388273958941404</v>
      </c>
      <c r="BD144">
        <f>DP144*'Value Calculations'!$D$13</f>
        <v>9.2176991340350298</v>
      </c>
      <c r="BF144">
        <f>DS144*'Value Calculations'!$D$3</f>
        <v>1.6309417145041516</v>
      </c>
      <c r="BG144">
        <f>DT144*'Value Calculations'!$D$4</f>
        <v>11.396444641562747</v>
      </c>
      <c r="BH144">
        <f>DU144*'Value Calculations'!$D$5</f>
        <v>10.348186097063941</v>
      </c>
      <c r="BI144">
        <f>DV144*'Value Calculations'!$D$6</f>
        <v>2.5012986383872571</v>
      </c>
      <c r="BJ144">
        <f>DW144*'Value Calculations'!$D$7</f>
        <v>4.7457833609480113</v>
      </c>
      <c r="BK144">
        <f>DX144*'Value Calculations'!$D$8</f>
        <v>4.6010530148185467</v>
      </c>
      <c r="BL144">
        <f>DY144*'Value Calculations'!$D$9</f>
        <v>10.580010616351405</v>
      </c>
      <c r="BM144">
        <f>DZ144*'Value Calculations'!$D$10</f>
        <v>6.2103800592954803</v>
      </c>
      <c r="BN144">
        <f>EA144*'Value Calculations'!$D$11</f>
        <v>0.9907141480249374</v>
      </c>
      <c r="BO144">
        <f>EB144*'Value Calculations'!$D$12</f>
        <v>0.81388273958941404</v>
      </c>
      <c r="BP144">
        <f>EC144*'Value Calculations'!$D$13</f>
        <v>7.9107119433882715</v>
      </c>
      <c r="BR144">
        <f>IFERROR(VLOOKUP($B144,'Raw Stats'!$CM$3:$DC$884,3,FALSE),0)</f>
        <v>77</v>
      </c>
      <c r="BS144">
        <f>IFERROR(VLOOKUP($B144,'Raw Stats'!$CM$3:$DC$884,4,FALSE),0)</f>
        <v>2</v>
      </c>
      <c r="BT144">
        <f>IFERROR(VLOOKUP($B144,'Raw Stats'!$CM$3:$DC$884,5,FALSE),0)</f>
        <v>36</v>
      </c>
      <c r="BU144">
        <f>IFERROR(VLOOKUP($B144,'Raw Stats'!$CM$3:$DC$884,6,FALSE),0)</f>
        <v>38</v>
      </c>
      <c r="BV144">
        <f>IFERROR(VLOOKUP($B144,'Raw Stats'!$CM$3:$DC$884,7,FALSE),0)</f>
        <v>7</v>
      </c>
      <c r="BW144">
        <f>IFERROR(VLOOKUP($B144,'Raw Stats'!$CM$3:$DC$884,8,FALSE),0)</f>
        <v>48</v>
      </c>
      <c r="BX144">
        <f>IFERROR(VLOOKUP($B144,'Raw Stats'!$CM$3:$DC$884,9,FALSE),0)</f>
        <v>69</v>
      </c>
      <c r="BY144">
        <f>IFERROR(VLOOKUP($B144,'Raw Stats'!$CM$3:$DC$884,10,FALSE),0)</f>
        <v>127</v>
      </c>
      <c r="BZ144">
        <f>IFERROR(VLOOKUP($B144,'Raw Stats'!$CM$3:$DC$884,11,FALSE)+VLOOKUP($B144,'Raw Stats'!$CM$3:$DC$884,12,FALSE),0)</f>
        <v>11</v>
      </c>
      <c r="CA144">
        <f>IFERROR(VLOOKUP($B144,'Raw Stats'!$CM$3:$DC$884,13,FALSE)+VLOOKUP($B144,'Raw Stats'!$CM$3:$DC$884,14,FALSE),0)</f>
        <v>1</v>
      </c>
      <c r="CB144">
        <f>IFERROR(VLOOKUP($B144,'Raw Stats'!$CM$3:$DC$884,15,FALSE),0)</f>
        <v>1</v>
      </c>
      <c r="CC144">
        <f>IFERROR(VLOOKUP($B144,'Raw Stats'!$CM$3:$DC$884,16,FALSE),0)</f>
        <v>150</v>
      </c>
      <c r="CE144">
        <f>IFERROR(VLOOKUP($B144,'Raw Stats'!$BU$3:$CJ$528,3,FALSE),0)</f>
        <v>82</v>
      </c>
      <c r="CF144">
        <f>IFERROR(VLOOKUP($B144,'Raw Stats'!$BU$3:$CJ$528,4,FALSE),0)</f>
        <v>8</v>
      </c>
      <c r="CG144">
        <f>IFERROR(VLOOKUP($B144,'Raw Stats'!$BU$3:$CJ$5288,5,FALSE),0)</f>
        <v>35</v>
      </c>
      <c r="CH144">
        <f>IFERROR(VLOOKUP($B144,'Raw Stats'!$BU$3:$CJ$528,6,FALSE),0)</f>
        <v>43</v>
      </c>
      <c r="CI144">
        <f>IFERROR(VLOOKUP($B144,'Raw Stats'!$BU$3:$CJ$528,7,FALSE),0)</f>
        <v>15</v>
      </c>
      <c r="CJ144">
        <f>IFERROR(VLOOKUP($B144,'Raw Stats'!$BU$3:$CJ$528,8,FALSE),0)</f>
        <v>34</v>
      </c>
      <c r="CK144">
        <f>IFERROR(VLOOKUP($B144,'Raw Stats'!$BU$3:$CJ$528,9,FALSE),0)</f>
        <v>72</v>
      </c>
      <c r="CL144">
        <f>IFERROR(VLOOKUP($B144,'Raw Stats'!$BU$3:$CJ$528,10,FALSE),0)</f>
        <v>132</v>
      </c>
      <c r="CM144">
        <f>IFERROR(VLOOKUP($B144,'Raw Stats'!$BU$3:$CJ$528,11,FALSE)+VLOOKUP($B144,'Raw Stats'!$BU$3:$CJ$528,12,FALSE),0)</f>
        <v>17</v>
      </c>
      <c r="CN144">
        <f>IFERROR(VLOOKUP($B144,'Raw Stats'!$BU$3:$CJ$528,13,FALSE)+VLOOKUP($B144,'Raw Stats'!$BU$3:$CJ$528,14,FALSE),0)</f>
        <v>1</v>
      </c>
      <c r="CO144">
        <f>IFERROR(VLOOKUP($B144,'Raw Stats'!$BU$3:$CJ$528,15,FALSE),0)</f>
        <v>0</v>
      </c>
      <c r="CP144">
        <f>IFERROR(VLOOKUP($B144,'Raw Stats'!$BU$3:$CJ$528,16,FALSE),0)</f>
        <v>150</v>
      </c>
      <c r="CR144">
        <f>IFERROR(VLOOKUP($B144,'Raw Stats'!$BC$3:$BR$528,3,FALSE),0)</f>
        <v>48</v>
      </c>
      <c r="CS144">
        <f>IFERROR(VLOOKUP($B144,'Raw Stats'!$BC$3:$BR$528,4,FALSE),0)</f>
        <v>4</v>
      </c>
      <c r="CT144">
        <f>IFERROR(VLOOKUP($B144,'Raw Stats'!$BC$3:$BR$5288,5,FALSE),0)</f>
        <v>28</v>
      </c>
      <c r="CU144">
        <f>IFERROR(VLOOKUP($B144,'Raw Stats'!$BC$3:$BR$52888,6,FALSE),0)</f>
        <v>32</v>
      </c>
      <c r="CV144">
        <f>IFERROR(VLOOKUP($B144,'Raw Stats'!$BC$3:$BR$5288,7,FALSE),0)</f>
        <v>2</v>
      </c>
      <c r="CW144">
        <f>IFERROR(VLOOKUP($B144,'Raw Stats'!$BC$3:$BR$5288,8,FALSE),0)</f>
        <v>24</v>
      </c>
      <c r="CX144">
        <f>IFERROR(VLOOKUP($B144,'Raw Stats'!$BC$3:$BR$5288,9,FALSE),0)</f>
        <v>33</v>
      </c>
      <c r="CY144">
        <f>IFERROR(VLOOKUP($B144,'Raw Stats'!$BC$3:$BR$5288,10,FALSE),0)</f>
        <v>74</v>
      </c>
      <c r="CZ144">
        <f>IFERROR(VLOOKUP($B144,'Raw Stats'!$BC$3:$BR$5288,11,FALSE)+VLOOKUP($B144,'Raw Stats'!$BC$3:$BR$5288,12,FALSE),0)</f>
        <v>15</v>
      </c>
      <c r="DA144">
        <f>IFERROR(VLOOKUP($B144,'Raw Stats'!$BC$3:$BR$5288,13,FALSE)+VLOOKUP($B144,'Raw Stats'!$BC$3:$BR$5288,14,FALSE),0)</f>
        <v>0</v>
      </c>
      <c r="DB144">
        <f>IFERROR(VLOOKUP($B144,'Raw Stats'!$BC$3:$BR$5288,15,FALSE),0)</f>
        <v>1</v>
      </c>
      <c r="DC144">
        <f>IFERROR(VLOOKUP($B144,'Raw Stats'!$BC$3:$BR$5288,16,FALSE),0)</f>
        <v>91</v>
      </c>
      <c r="DE144">
        <f>IFERROR(VLOOKUP($B144,'Raw Stats'!$AK$3:$AZ$528,3,FALSE),0)</f>
        <v>79</v>
      </c>
      <c r="DF144">
        <f>IFERROR(VLOOKUP($B144,'Raw Stats'!$AK$3:$AZ$528,4,FALSE),0)</f>
        <v>7</v>
      </c>
      <c r="DG144">
        <f>IFERROR(VLOOKUP($B144,'Raw Stats'!$AK$3:$AZ$528,5,FALSE),0)</f>
        <v>39</v>
      </c>
      <c r="DH144">
        <f>IFERROR(VLOOKUP($B144,'Raw Stats'!$AK$3:$AZ$528,6,FALSE),0)</f>
        <v>46</v>
      </c>
      <c r="DI144">
        <f>IFERROR(VLOOKUP($B144,'Raw Stats'!$AK$3:$AZ$528,7,FALSE),0)</f>
        <v>15</v>
      </c>
      <c r="DJ144">
        <f>IFERROR(VLOOKUP($B144,'Raw Stats'!$AK$3:$AZ$528,8,FALSE),0)</f>
        <v>30</v>
      </c>
      <c r="DK144">
        <f>IFERROR(VLOOKUP($B144,'Raw Stats'!$AK$3:$AZ$528,9,FALSE),0)</f>
        <v>46</v>
      </c>
      <c r="DL144">
        <f>IFERROR(VLOOKUP($B144,'Raw Stats'!$AK$3:$AZ$528,10,FALSE),0)</f>
        <v>116</v>
      </c>
      <c r="DM144">
        <f>IFERROR(VLOOKUP($B144,'Raw Stats'!$AK$3:$AZ$528,11,FALSE)+VLOOKUP($B144,'Raw Stats'!$AK$3:$AZ$528,12,FALSE),0)</f>
        <v>25</v>
      </c>
      <c r="DN144">
        <f>IFERROR(VLOOKUP($B144,'Raw Stats'!$AK$3:$AZ$528,13,FALSE)+VLOOKUP($B144,'Raw Stats'!$AK$3:$AZ$528,14,FALSE),0)</f>
        <v>2</v>
      </c>
      <c r="DO144">
        <f>IFERROR(VLOOKUP($B144,'Raw Stats'!$AK$3:$AZ$528,15,FALSE),0)</f>
        <v>1</v>
      </c>
      <c r="DP144">
        <f>IFERROR(VLOOKUP($B144,'Raw Stats'!$AK$3:$AZ$528,16,FALSE),0)</f>
        <v>134</v>
      </c>
      <c r="DR144">
        <f>IFERROR(VLOOKUP($B144,'Raw Stats'!$S$3:$AH$528,3,FALSE),0)</f>
        <v>70</v>
      </c>
      <c r="DS144">
        <f>IFERROR(VLOOKUP($B144,'Raw Stats'!$S$3:$AH$528,4,FALSE),0)</f>
        <v>4</v>
      </c>
      <c r="DT144">
        <f>IFERROR(VLOOKUP($B144,'Raw Stats'!$S$3:$AH$528,5,FALSE),0)</f>
        <v>35</v>
      </c>
      <c r="DU144">
        <f>IFERROR(VLOOKUP($B144,'Raw Stats'!$S$3:$AH$528,6,FALSE),0)</f>
        <v>39</v>
      </c>
      <c r="DV144">
        <f>IFERROR(VLOOKUP($B144,'Raw Stats'!$S$3:$AH$528,7,FALSE),0)</f>
        <v>20</v>
      </c>
      <c r="DW144">
        <f>IFERROR(VLOOKUP($B144,'Raw Stats'!$S$3:$AH$528,8,FALSE),0)</f>
        <v>54</v>
      </c>
      <c r="DX144">
        <f>IFERROR(VLOOKUP($B144,'Raw Stats'!$S$3:$AH$528,9,FALSE),0)</f>
        <v>64</v>
      </c>
      <c r="DY144">
        <f>IFERROR(VLOOKUP($B144,'Raw Stats'!$S$3:$AH$528,10,FALSE),0)</f>
        <v>84</v>
      </c>
      <c r="DZ144">
        <f>IFERROR(VLOOKUP($B144,'Raw Stats'!$S$3:$AH$528,11,FALSE)+VLOOKUP($B144,'Raw Stats'!$S$3:$AH$528,12,FALSE),0)</f>
        <v>17</v>
      </c>
      <c r="EA144">
        <f>IFERROR(VLOOKUP($B144,'Raw Stats'!$S$3:$AH$528,13,FALSE)+VLOOKUP($B144,'Raw Stats'!$S$3:$AH$528,14,FALSE),0)</f>
        <v>1</v>
      </c>
      <c r="EB144">
        <f>IFERROR(VLOOKUP($B144,'Raw Stats'!$S$3:$AH$528,15,FALSE),0)</f>
        <v>1</v>
      </c>
      <c r="EC144">
        <f>IFERROR(VLOOKUP($B144,'Raw Stats'!$S$3:$AH$528,16,FALSE),0)</f>
        <v>115</v>
      </c>
    </row>
    <row r="145" spans="1:133" x14ac:dyDescent="0.2">
      <c r="A145">
        <f>IFERROR(VLOOKUP(B145,Sheet2!$W$1:$X$300,2,FALSE),301)</f>
        <v>140</v>
      </c>
      <c r="B145" t="s">
        <v>57</v>
      </c>
      <c r="C145">
        <f t="shared" si="10"/>
        <v>0.73117886882348437</v>
      </c>
      <c r="D145">
        <f t="shared" si="11"/>
        <v>1.006524531350744</v>
      </c>
      <c r="E145">
        <f t="shared" si="12"/>
        <v>1.1805591211177779</v>
      </c>
      <c r="F145">
        <f t="shared" si="13"/>
        <v>0.94984619179858987</v>
      </c>
      <c r="G145">
        <f t="shared" si="14"/>
        <v>1.0308110763442702</v>
      </c>
      <c r="H145">
        <v>0.87</v>
      </c>
      <c r="J145">
        <f>BS145*'Value Calculations'!$D$3</f>
        <v>8.5624440011467957</v>
      </c>
      <c r="K145">
        <f>BT145*'Value Calculations'!$D$4</f>
        <v>10.093993825384148</v>
      </c>
      <c r="L145">
        <f>BU145*'Value Calculations'!$D$5</f>
        <v>13.797581462751921</v>
      </c>
      <c r="M145">
        <f>BV145*'Value Calculations'!$D$6</f>
        <v>-0.75038959151617712</v>
      </c>
      <c r="N145">
        <f>BW145*'Value Calculations'!$D$7</f>
        <v>3.2517404510199337</v>
      </c>
      <c r="O145">
        <f>BX145*'Value Calculations'!$D$8</f>
        <v>2.3005265074092733</v>
      </c>
      <c r="P145">
        <f>BY145*'Value Calculations'!$D$9</f>
        <v>1.6373825953877175</v>
      </c>
      <c r="Q145">
        <f>BZ145*'Value Calculations'!$D$10</f>
        <v>6.2103800592954803</v>
      </c>
      <c r="R145">
        <f>CA145*'Value Calculations'!$D$11</f>
        <v>0</v>
      </c>
      <c r="S145">
        <f>CB145*'Value Calculations'!$D$12</f>
        <v>1.6277654791788281</v>
      </c>
      <c r="T145">
        <f>CC145*'Value Calculations'!$D$13</f>
        <v>11.762884715820821</v>
      </c>
      <c r="V145">
        <f>CF145*'Value Calculations'!$D$3</f>
        <v>11.008856572903023</v>
      </c>
      <c r="W145">
        <f>CG145*'Value Calculations'!$D$4</f>
        <v>13.350120865830647</v>
      </c>
      <c r="X145">
        <f>CH145*'Value Calculations'!$D$5</f>
        <v>18.042991143598666</v>
      </c>
      <c r="Y145">
        <f>CI145*'Value Calculations'!$D$6</f>
        <v>0.87545452343553998</v>
      </c>
      <c r="Z145">
        <f>CJ145*'Value Calculations'!$D$7</f>
        <v>4.0427043445112689</v>
      </c>
      <c r="AA145">
        <f>CK145*'Value Calculations'!$D$8</f>
        <v>2.1567436006961938</v>
      </c>
      <c r="AB145">
        <f>CL145*'Value Calculations'!$D$9</f>
        <v>2.1411926247377844</v>
      </c>
      <c r="AC145">
        <f>CM145*'Value Calculations'!$D$10</f>
        <v>6.5756965333716852</v>
      </c>
      <c r="AD145">
        <f>CN145*'Value Calculations'!$D$11</f>
        <v>0</v>
      </c>
      <c r="AE145">
        <f>CO145*'Value Calculations'!$D$12</f>
        <v>3.2555309583576562</v>
      </c>
      <c r="AF145">
        <f>CP145*'Value Calculations'!$D$13</f>
        <v>17.059622277915576</v>
      </c>
      <c r="AH145">
        <f>CS145*'Value Calculations'!$D$3</f>
        <v>8.1547085725207573</v>
      </c>
      <c r="AI145">
        <f>CT145*'Value Calculations'!$D$4</f>
        <v>6.8378667849376482</v>
      </c>
      <c r="AJ145">
        <f>CU145*'Value Calculations'!$D$5</f>
        <v>10.878862307169783</v>
      </c>
      <c r="AK145">
        <f>CV145*'Value Calculations'!$D$6</f>
        <v>-0.12506493191936285</v>
      </c>
      <c r="AL145">
        <f>CW145*'Value Calculations'!$D$7</f>
        <v>1.7576975410918561</v>
      </c>
      <c r="AM145">
        <f>CX145*'Value Calculations'!$D$8</f>
        <v>0.93458889363501729</v>
      </c>
      <c r="AN145">
        <f>CY145*'Value Calculations'!$D$9</f>
        <v>0.50381002935006691</v>
      </c>
      <c r="AO145">
        <f>CZ145*'Value Calculations'!$D$10</f>
        <v>5.1144306370668655</v>
      </c>
      <c r="AP145">
        <f>DA145*'Value Calculations'!$D$11</f>
        <v>0.9907141480249374</v>
      </c>
      <c r="AQ145">
        <f>DB145*'Value Calculations'!$D$12</f>
        <v>1.6277654791788281</v>
      </c>
      <c r="AR145">
        <f>DC145*'Value Calculations'!$D$13</f>
        <v>8.1858671414191679</v>
      </c>
      <c r="AT145">
        <f>DF145*'Value Calculations'!$D$3</f>
        <v>10.601121144276986</v>
      </c>
      <c r="AU145">
        <f>DG145*'Value Calculations'!$D$4</f>
        <v>11.396444641562747</v>
      </c>
      <c r="AV145">
        <f>DH145*'Value Calculations'!$D$5</f>
        <v>16.185624408228215</v>
      </c>
      <c r="AW145">
        <f>DI145*'Value Calculations'!$D$6</f>
        <v>-0.75038959151617712</v>
      </c>
      <c r="AX145">
        <f>DJ145*'Value Calculations'!$D$7</f>
        <v>4.5700136068388257</v>
      </c>
      <c r="AY145">
        <f>DK145*'Value Calculations'!$D$8</f>
        <v>2.4443094141223529</v>
      </c>
      <c r="AZ145">
        <f>DL145*'Value Calculations'!$D$9</f>
        <v>2.770955161425368</v>
      </c>
      <c r="BA145">
        <f>DM145*'Value Calculations'!$D$10</f>
        <v>8.7675953778289131</v>
      </c>
      <c r="BB145">
        <f>DN145*'Value Calculations'!$D$11</f>
        <v>0</v>
      </c>
      <c r="BC145">
        <f>DO145*'Value Calculations'!$D$12</f>
        <v>4.0694136979470699</v>
      </c>
      <c r="BD145">
        <f>DP145*'Value Calculations'!$D$13</f>
        <v>14.032915099575716</v>
      </c>
      <c r="BF145">
        <f>DS145*'Value Calculations'!$D$3</f>
        <v>13.047533716033213</v>
      </c>
      <c r="BG145">
        <f>DT145*'Value Calculations'!$D$4</f>
        <v>13.350120865830647</v>
      </c>
      <c r="BH145">
        <f>DU145*'Value Calculations'!$D$5</f>
        <v>19.369681668863272</v>
      </c>
      <c r="BI145">
        <f>DV145*'Value Calculations'!$D$6</f>
        <v>0.25012986383872571</v>
      </c>
      <c r="BJ145">
        <f>DW145*'Value Calculations'!$D$7</f>
        <v>2.1092370493102273</v>
      </c>
      <c r="BK145">
        <f>DX145*'Value Calculations'!$D$8</f>
        <v>2.1567436006961938</v>
      </c>
      <c r="BL145">
        <f>DY145*'Value Calculations'!$D$9</f>
        <v>1.5114300880502007</v>
      </c>
      <c r="BM145">
        <f>DZ145*'Value Calculations'!$D$10</f>
        <v>10.228861274133731</v>
      </c>
      <c r="BN145">
        <f>EA145*'Value Calculations'!$D$11</f>
        <v>0</v>
      </c>
      <c r="BO145">
        <f>EB145*'Value Calculations'!$D$12</f>
        <v>4.0694136979470699</v>
      </c>
      <c r="BP145">
        <f>EC145*'Value Calculations'!$D$13</f>
        <v>16.371734282838336</v>
      </c>
      <c r="BR145">
        <f>IFERROR(VLOOKUP($B145,'Raw Stats'!$CM$3:$DC$884,3,FALSE),0)</f>
        <v>80</v>
      </c>
      <c r="BS145">
        <f>IFERROR(VLOOKUP($B145,'Raw Stats'!$CM$3:$DC$884,4,FALSE),0)</f>
        <v>21</v>
      </c>
      <c r="BT145">
        <f>IFERROR(VLOOKUP($B145,'Raw Stats'!$CM$3:$DC$884,5,FALSE),0)</f>
        <v>31</v>
      </c>
      <c r="BU145">
        <f>IFERROR(VLOOKUP($B145,'Raw Stats'!$CM$3:$DC$884,6,FALSE),0)</f>
        <v>52</v>
      </c>
      <c r="BV145">
        <f>IFERROR(VLOOKUP($B145,'Raw Stats'!$CM$3:$DC$884,7,FALSE),0)</f>
        <v>-6</v>
      </c>
      <c r="BW145">
        <f>IFERROR(VLOOKUP($B145,'Raw Stats'!$CM$3:$DC$884,8,FALSE),0)</f>
        <v>37</v>
      </c>
      <c r="BX145">
        <f>IFERROR(VLOOKUP($B145,'Raw Stats'!$CM$3:$DC$884,9,FALSE),0)</f>
        <v>32</v>
      </c>
      <c r="BY145">
        <f>IFERROR(VLOOKUP($B145,'Raw Stats'!$CM$3:$DC$884,10,FALSE),0)</f>
        <v>13</v>
      </c>
      <c r="BZ145">
        <f>IFERROR(VLOOKUP($B145,'Raw Stats'!$CM$3:$DC$884,11,FALSE)+VLOOKUP($B145,'Raw Stats'!$CM$3:$DC$884,12,FALSE),0)</f>
        <v>17</v>
      </c>
      <c r="CA145">
        <f>IFERROR(VLOOKUP($B145,'Raw Stats'!$CM$3:$DC$884,13,FALSE)+VLOOKUP($B145,'Raw Stats'!$CM$3:$DC$884,14,FALSE),0)</f>
        <v>0</v>
      </c>
      <c r="CB145">
        <f>IFERROR(VLOOKUP($B145,'Raw Stats'!$CM$3:$DC$884,15,FALSE),0)</f>
        <v>2</v>
      </c>
      <c r="CC145">
        <f>IFERROR(VLOOKUP($B145,'Raw Stats'!$CM$3:$DC$884,16,FALSE),0)</f>
        <v>171</v>
      </c>
      <c r="CE145">
        <f>IFERROR(VLOOKUP($B145,'Raw Stats'!$BU$3:$CJ$528,3,FALSE),0)</f>
        <v>78</v>
      </c>
      <c r="CF145">
        <f>IFERROR(VLOOKUP($B145,'Raw Stats'!$BU$3:$CJ$528,4,FALSE),0)</f>
        <v>27</v>
      </c>
      <c r="CG145">
        <f>IFERROR(VLOOKUP($B145,'Raw Stats'!$BU$3:$CJ$5288,5,FALSE),0)</f>
        <v>41</v>
      </c>
      <c r="CH145">
        <f>IFERROR(VLOOKUP($B145,'Raw Stats'!$BU$3:$CJ$528,6,FALSE),0)</f>
        <v>68</v>
      </c>
      <c r="CI145">
        <f>IFERROR(VLOOKUP($B145,'Raw Stats'!$BU$3:$CJ$528,7,FALSE),0)</f>
        <v>7</v>
      </c>
      <c r="CJ145">
        <f>IFERROR(VLOOKUP($B145,'Raw Stats'!$BU$3:$CJ$528,8,FALSE),0)</f>
        <v>46</v>
      </c>
      <c r="CK145">
        <f>IFERROR(VLOOKUP($B145,'Raw Stats'!$BU$3:$CJ$528,9,FALSE),0)</f>
        <v>30</v>
      </c>
      <c r="CL145">
        <f>IFERROR(VLOOKUP($B145,'Raw Stats'!$BU$3:$CJ$528,10,FALSE),0)</f>
        <v>17</v>
      </c>
      <c r="CM145">
        <f>IFERROR(VLOOKUP($B145,'Raw Stats'!$BU$3:$CJ$528,11,FALSE)+VLOOKUP($B145,'Raw Stats'!$BU$3:$CJ$528,12,FALSE),0)</f>
        <v>18</v>
      </c>
      <c r="CN145">
        <f>IFERROR(VLOOKUP($B145,'Raw Stats'!$BU$3:$CJ$528,13,FALSE)+VLOOKUP($B145,'Raw Stats'!$BU$3:$CJ$528,14,FALSE),0)</f>
        <v>0</v>
      </c>
      <c r="CO145">
        <f>IFERROR(VLOOKUP($B145,'Raw Stats'!$BU$3:$CJ$528,15,FALSE),0)</f>
        <v>4</v>
      </c>
      <c r="CP145">
        <f>IFERROR(VLOOKUP($B145,'Raw Stats'!$BU$3:$CJ$528,16,FALSE),0)</f>
        <v>248</v>
      </c>
      <c r="CR145">
        <f>IFERROR(VLOOKUP($B145,'Raw Stats'!$BC$3:$BR$528,3,FALSE),0)</f>
        <v>38</v>
      </c>
      <c r="CS145">
        <f>IFERROR(VLOOKUP($B145,'Raw Stats'!$BC$3:$BR$528,4,FALSE),0)</f>
        <v>20</v>
      </c>
      <c r="CT145">
        <f>IFERROR(VLOOKUP($B145,'Raw Stats'!$BC$3:$BR$5288,5,FALSE),0)</f>
        <v>21</v>
      </c>
      <c r="CU145">
        <f>IFERROR(VLOOKUP($B145,'Raw Stats'!$BC$3:$BR$52888,6,FALSE),0)</f>
        <v>41</v>
      </c>
      <c r="CV145">
        <f>IFERROR(VLOOKUP($B145,'Raw Stats'!$BC$3:$BR$5288,7,FALSE),0)</f>
        <v>-1</v>
      </c>
      <c r="CW145">
        <f>IFERROR(VLOOKUP($B145,'Raw Stats'!$BC$3:$BR$5288,8,FALSE),0)</f>
        <v>20</v>
      </c>
      <c r="CX145">
        <f>IFERROR(VLOOKUP($B145,'Raw Stats'!$BC$3:$BR$5288,9,FALSE),0)</f>
        <v>13</v>
      </c>
      <c r="CY145">
        <f>IFERROR(VLOOKUP($B145,'Raw Stats'!$BC$3:$BR$5288,10,FALSE),0)</f>
        <v>4</v>
      </c>
      <c r="CZ145">
        <f>IFERROR(VLOOKUP($B145,'Raw Stats'!$BC$3:$BR$5288,11,FALSE)+VLOOKUP($B145,'Raw Stats'!$BC$3:$BR$5288,12,FALSE),0)</f>
        <v>14</v>
      </c>
      <c r="DA145">
        <f>IFERROR(VLOOKUP($B145,'Raw Stats'!$BC$3:$BR$5288,13,FALSE)+VLOOKUP($B145,'Raw Stats'!$BC$3:$BR$5288,14,FALSE),0)</f>
        <v>1</v>
      </c>
      <c r="DB145">
        <f>IFERROR(VLOOKUP($B145,'Raw Stats'!$BC$3:$BR$5288,15,FALSE),0)</f>
        <v>2</v>
      </c>
      <c r="DC145">
        <f>IFERROR(VLOOKUP($B145,'Raw Stats'!$BC$3:$BR$5288,16,FALSE),0)</f>
        <v>119</v>
      </c>
      <c r="DE145">
        <f>IFERROR(VLOOKUP($B145,'Raw Stats'!$AK$3:$AZ$528,3,FALSE),0)</f>
        <v>78</v>
      </c>
      <c r="DF145">
        <f>IFERROR(VLOOKUP($B145,'Raw Stats'!$AK$3:$AZ$528,4,FALSE),0)</f>
        <v>26</v>
      </c>
      <c r="DG145">
        <f>IFERROR(VLOOKUP($B145,'Raw Stats'!$AK$3:$AZ$528,5,FALSE),0)</f>
        <v>35</v>
      </c>
      <c r="DH145">
        <f>IFERROR(VLOOKUP($B145,'Raw Stats'!$AK$3:$AZ$528,6,FALSE),0)</f>
        <v>61</v>
      </c>
      <c r="DI145">
        <f>IFERROR(VLOOKUP($B145,'Raw Stats'!$AK$3:$AZ$528,7,FALSE),0)</f>
        <v>-6</v>
      </c>
      <c r="DJ145">
        <f>IFERROR(VLOOKUP($B145,'Raw Stats'!$AK$3:$AZ$528,8,FALSE),0)</f>
        <v>52</v>
      </c>
      <c r="DK145">
        <f>IFERROR(VLOOKUP($B145,'Raw Stats'!$AK$3:$AZ$528,9,FALSE),0)</f>
        <v>34</v>
      </c>
      <c r="DL145">
        <f>IFERROR(VLOOKUP($B145,'Raw Stats'!$AK$3:$AZ$528,10,FALSE),0)</f>
        <v>22</v>
      </c>
      <c r="DM145">
        <f>IFERROR(VLOOKUP($B145,'Raw Stats'!$AK$3:$AZ$528,11,FALSE)+VLOOKUP($B145,'Raw Stats'!$AK$3:$AZ$528,12,FALSE),0)</f>
        <v>24</v>
      </c>
      <c r="DN145">
        <f>IFERROR(VLOOKUP($B145,'Raw Stats'!$AK$3:$AZ$528,13,FALSE)+VLOOKUP($B145,'Raw Stats'!$AK$3:$AZ$528,14,FALSE),0)</f>
        <v>0</v>
      </c>
      <c r="DO145">
        <f>IFERROR(VLOOKUP($B145,'Raw Stats'!$AK$3:$AZ$528,15,FALSE),0)</f>
        <v>5</v>
      </c>
      <c r="DP145">
        <f>IFERROR(VLOOKUP($B145,'Raw Stats'!$AK$3:$AZ$528,16,FALSE),0)</f>
        <v>204</v>
      </c>
      <c r="DR145">
        <f>IFERROR(VLOOKUP($B145,'Raw Stats'!$S$3:$AH$528,3,FALSE),0)</f>
        <v>80</v>
      </c>
      <c r="DS145">
        <f>IFERROR(VLOOKUP($B145,'Raw Stats'!$S$3:$AH$528,4,FALSE),0)</f>
        <v>32</v>
      </c>
      <c r="DT145">
        <f>IFERROR(VLOOKUP($B145,'Raw Stats'!$S$3:$AH$528,5,FALSE),0)</f>
        <v>41</v>
      </c>
      <c r="DU145">
        <f>IFERROR(VLOOKUP($B145,'Raw Stats'!$S$3:$AH$528,6,FALSE),0)</f>
        <v>73</v>
      </c>
      <c r="DV145">
        <f>IFERROR(VLOOKUP($B145,'Raw Stats'!$S$3:$AH$528,7,FALSE),0)</f>
        <v>2</v>
      </c>
      <c r="DW145">
        <f>IFERROR(VLOOKUP($B145,'Raw Stats'!$S$3:$AH$528,8,FALSE),0)</f>
        <v>24</v>
      </c>
      <c r="DX145">
        <f>IFERROR(VLOOKUP($B145,'Raw Stats'!$S$3:$AH$528,9,FALSE),0)</f>
        <v>30</v>
      </c>
      <c r="DY145">
        <f>IFERROR(VLOOKUP($B145,'Raw Stats'!$S$3:$AH$528,10,FALSE),0)</f>
        <v>12</v>
      </c>
      <c r="DZ145">
        <f>IFERROR(VLOOKUP($B145,'Raw Stats'!$S$3:$AH$528,11,FALSE)+VLOOKUP($B145,'Raw Stats'!$S$3:$AH$528,12,FALSE),0)</f>
        <v>28</v>
      </c>
      <c r="EA145">
        <f>IFERROR(VLOOKUP($B145,'Raw Stats'!$S$3:$AH$528,13,FALSE)+VLOOKUP($B145,'Raw Stats'!$S$3:$AH$528,14,FALSE),0)</f>
        <v>0</v>
      </c>
      <c r="EB145">
        <f>IFERROR(VLOOKUP($B145,'Raw Stats'!$S$3:$AH$528,15,FALSE),0)</f>
        <v>5</v>
      </c>
      <c r="EC145">
        <f>IFERROR(VLOOKUP($B145,'Raw Stats'!$S$3:$AH$528,16,FALSE),0)</f>
        <v>238</v>
      </c>
    </row>
    <row r="146" spans="1:133" x14ac:dyDescent="0.2">
      <c r="A146">
        <f>IFERROR(VLOOKUP(B146,Sheet2!$W$1:$X$300,2,FALSE),301)</f>
        <v>123</v>
      </c>
      <c r="B146" t="s">
        <v>90</v>
      </c>
      <c r="C146">
        <f t="shared" si="10"/>
        <v>0.56647702108107345</v>
      </c>
      <c r="D146">
        <f t="shared" si="11"/>
        <v>0.9638160685564171</v>
      </c>
      <c r="E146">
        <f t="shared" si="12"/>
        <v>0.76260770382444154</v>
      </c>
      <c r="F146">
        <f t="shared" si="13"/>
        <v>0.93565642292083573</v>
      </c>
      <c r="G146">
        <f t="shared" si="14"/>
        <v>0.92372841978730291</v>
      </c>
      <c r="H146">
        <v>0.87</v>
      </c>
      <c r="J146">
        <f>BS146*'Value Calculations'!$D$3</f>
        <v>7.3392377152686823</v>
      </c>
      <c r="K146">
        <f>BT146*'Value Calculations'!$D$4</f>
        <v>4.2329651525804488</v>
      </c>
      <c r="L146">
        <f>BU146*'Value Calculations'!$D$5</f>
        <v>8.2254812566405686</v>
      </c>
      <c r="M146">
        <f>BV146*'Value Calculations'!$D$6</f>
        <v>-3.0015583660647085</v>
      </c>
      <c r="N146">
        <f>BW146*'Value Calculations'!$D$7</f>
        <v>1.5819277869826704</v>
      </c>
      <c r="O146">
        <f>BX146*'Value Calculations'!$D$8</f>
        <v>3.3788983077573702</v>
      </c>
      <c r="P146">
        <f>BY146*'Value Calculations'!$D$9</f>
        <v>1.5114300880502007</v>
      </c>
      <c r="Q146">
        <f>BZ146*'Value Calculations'!$D$10</f>
        <v>2.5572153185334328</v>
      </c>
      <c r="R146">
        <f>CA146*'Value Calculations'!$D$11</f>
        <v>0</v>
      </c>
      <c r="S146">
        <f>CB146*'Value Calculations'!$D$12</f>
        <v>1.6277654791788281</v>
      </c>
      <c r="T146">
        <f>CC146*'Value Calculations'!$D$13</f>
        <v>16.165367884315163</v>
      </c>
      <c r="V146">
        <f>CF146*'Value Calculations'!$D$3</f>
        <v>13.455269144659251</v>
      </c>
      <c r="W146">
        <f>CG146*'Value Calculations'!$D$4</f>
        <v>6.8378667849376482</v>
      </c>
      <c r="X146">
        <f>CH146*'Value Calculations'!$D$5</f>
        <v>14.328257672857763</v>
      </c>
      <c r="Y146">
        <f>CI146*'Value Calculations'!$D$6</f>
        <v>-1.75090904687108</v>
      </c>
      <c r="Z146">
        <f>CJ146*'Value Calculations'!$D$7</f>
        <v>1.9334672952010417</v>
      </c>
      <c r="AA146">
        <f>CK146*'Value Calculations'!$D$8</f>
        <v>1.5816119738438754</v>
      </c>
      <c r="AB146">
        <f>CL146*'Value Calculations'!$D$9</f>
        <v>1.0076200587001338</v>
      </c>
      <c r="AC146">
        <f>CM146*'Value Calculations'!$D$10</f>
        <v>7.3063294815240942</v>
      </c>
      <c r="AD146">
        <f>CN146*'Value Calculations'!$D$11</f>
        <v>0</v>
      </c>
      <c r="AE146">
        <f>CO146*'Value Calculations'!$D$12</f>
        <v>4.883296437536484</v>
      </c>
      <c r="AF146">
        <f>CP146*'Value Calculations'!$D$13</f>
        <v>18.848131065116402</v>
      </c>
      <c r="AH146">
        <f>CS146*'Value Calculations'!$D$3</f>
        <v>5.300560572138493</v>
      </c>
      <c r="AI146">
        <f>CT146*'Value Calculations'!$D$4</f>
        <v>3.5817397444911494</v>
      </c>
      <c r="AJ146">
        <f>CU146*'Value Calculations'!$D$5</f>
        <v>6.3681145212701171</v>
      </c>
      <c r="AK146">
        <f>CV146*'Value Calculations'!$D$6</f>
        <v>-2.6263635703066202</v>
      </c>
      <c r="AL146">
        <f>CW146*'Value Calculations'!$D$7</f>
        <v>2.2850068034194129</v>
      </c>
      <c r="AM146">
        <f>CX146*'Value Calculations'!$D$8</f>
        <v>1.5097205204873356</v>
      </c>
      <c r="AN146">
        <f>CY146*'Value Calculations'!$D$9</f>
        <v>1.385477580712684</v>
      </c>
      <c r="AO146">
        <f>CZ146*'Value Calculations'!$D$10</f>
        <v>3.2878482666858426</v>
      </c>
      <c r="AP146">
        <f>DA146*'Value Calculations'!$D$11</f>
        <v>0</v>
      </c>
      <c r="AQ146">
        <f>DB146*'Value Calculations'!$D$12</f>
        <v>0</v>
      </c>
      <c r="AR146">
        <f>DC146*'Value Calculations'!$D$13</f>
        <v>10.937419121728132</v>
      </c>
      <c r="AT146">
        <f>DF146*'Value Calculations'!$D$3</f>
        <v>8.1547085725207573</v>
      </c>
      <c r="AU146">
        <f>DG146*'Value Calculations'!$D$4</f>
        <v>7.8147048970715982</v>
      </c>
      <c r="AV146">
        <f>DH146*'Value Calculations'!$D$5</f>
        <v>11.674876622328547</v>
      </c>
      <c r="AW146">
        <f>DI146*'Value Calculations'!$D$6</f>
        <v>-1.0005194553549028</v>
      </c>
      <c r="AX146">
        <f>DJ146*'Value Calculations'!$D$7</f>
        <v>4.9215531150571969</v>
      </c>
      <c r="AY146">
        <f>DK146*'Value Calculations'!$D$8</f>
        <v>3.1632239476877508</v>
      </c>
      <c r="AZ146">
        <f>DL146*'Value Calculations'!$D$9</f>
        <v>1.8892876100627509</v>
      </c>
      <c r="BA146">
        <f>DM146*'Value Calculations'!$D$10</f>
        <v>4.7491141629906615</v>
      </c>
      <c r="BB146">
        <f>DN146*'Value Calculations'!$D$11</f>
        <v>0</v>
      </c>
      <c r="BC146">
        <f>DO146*'Value Calculations'!$D$12</f>
        <v>4.0694136979470699</v>
      </c>
      <c r="BD146">
        <f>DP146*'Value Calculations'!$D$13</f>
        <v>14.445647896622059</v>
      </c>
      <c r="BF146">
        <f>DS146*'Value Calculations'!$D$3</f>
        <v>12.639798287407174</v>
      </c>
      <c r="BG146">
        <f>DT146*'Value Calculations'!$D$4</f>
        <v>10.419606529428798</v>
      </c>
      <c r="BH146">
        <f>DU146*'Value Calculations'!$D$5</f>
        <v>16.716300618334056</v>
      </c>
      <c r="BI146">
        <f>DV146*'Value Calculations'!$D$6</f>
        <v>0.37519479575808856</v>
      </c>
      <c r="BJ146">
        <f>DW146*'Value Calculations'!$D$7</f>
        <v>4.0427043445112689</v>
      </c>
      <c r="BK146">
        <f>DX146*'Value Calculations'!$D$8</f>
        <v>5.0324017349577854</v>
      </c>
      <c r="BL146">
        <f>DY146*'Value Calculations'!$D$9</f>
        <v>3.5266702054504684</v>
      </c>
      <c r="BM146">
        <f>DZ146*'Value Calculations'!$D$10</f>
        <v>6.5756965333716852</v>
      </c>
      <c r="BN146">
        <f>EA146*'Value Calculations'!$D$11</f>
        <v>0</v>
      </c>
      <c r="BO146">
        <f>EB146*'Value Calculations'!$D$12</f>
        <v>1.6277654791788281</v>
      </c>
      <c r="BP146">
        <f>EC146*'Value Calculations'!$D$13</f>
        <v>14.789591894160681</v>
      </c>
      <c r="BR146">
        <f>IFERROR(VLOOKUP($B146,'Raw Stats'!$CM$3:$DC$884,3,FALSE),0)</f>
        <v>77</v>
      </c>
      <c r="BS146">
        <f>IFERROR(VLOOKUP($B146,'Raw Stats'!$CM$3:$DC$884,4,FALSE),0)</f>
        <v>18</v>
      </c>
      <c r="BT146">
        <f>IFERROR(VLOOKUP($B146,'Raw Stats'!$CM$3:$DC$884,5,FALSE),0)</f>
        <v>13</v>
      </c>
      <c r="BU146">
        <f>IFERROR(VLOOKUP($B146,'Raw Stats'!$CM$3:$DC$884,6,FALSE),0)</f>
        <v>31</v>
      </c>
      <c r="BV146">
        <f>IFERROR(VLOOKUP($B146,'Raw Stats'!$CM$3:$DC$884,7,FALSE),0)</f>
        <v>-24</v>
      </c>
      <c r="BW146">
        <f>IFERROR(VLOOKUP($B146,'Raw Stats'!$CM$3:$DC$884,8,FALSE),0)</f>
        <v>18</v>
      </c>
      <c r="BX146">
        <f>IFERROR(VLOOKUP($B146,'Raw Stats'!$CM$3:$DC$884,9,FALSE),0)</f>
        <v>47</v>
      </c>
      <c r="BY146">
        <f>IFERROR(VLOOKUP($B146,'Raw Stats'!$CM$3:$DC$884,10,FALSE),0)</f>
        <v>12</v>
      </c>
      <c r="BZ146">
        <f>IFERROR(VLOOKUP($B146,'Raw Stats'!$CM$3:$DC$884,11,FALSE)+VLOOKUP($B146,'Raw Stats'!$CM$3:$DC$884,12,FALSE),0)</f>
        <v>7</v>
      </c>
      <c r="CA146">
        <f>IFERROR(VLOOKUP($B146,'Raw Stats'!$CM$3:$DC$884,13,FALSE)+VLOOKUP($B146,'Raw Stats'!$CM$3:$DC$884,14,FALSE),0)</f>
        <v>0</v>
      </c>
      <c r="CB146">
        <f>IFERROR(VLOOKUP($B146,'Raw Stats'!$CM$3:$DC$884,15,FALSE),0)</f>
        <v>2</v>
      </c>
      <c r="CC146">
        <f>IFERROR(VLOOKUP($B146,'Raw Stats'!$CM$3:$DC$884,16,FALSE),0)</f>
        <v>235</v>
      </c>
      <c r="CE146">
        <f>IFERROR(VLOOKUP($B146,'Raw Stats'!$BU$3:$CJ$528,3,FALSE),0)</f>
        <v>71</v>
      </c>
      <c r="CF146">
        <f>IFERROR(VLOOKUP($B146,'Raw Stats'!$BU$3:$CJ$528,4,FALSE),0)</f>
        <v>33</v>
      </c>
      <c r="CG146">
        <f>IFERROR(VLOOKUP($B146,'Raw Stats'!$BU$3:$CJ$5288,5,FALSE),0)</f>
        <v>21</v>
      </c>
      <c r="CH146">
        <f>IFERROR(VLOOKUP($B146,'Raw Stats'!$BU$3:$CJ$528,6,FALSE),0)</f>
        <v>54</v>
      </c>
      <c r="CI146">
        <f>IFERROR(VLOOKUP($B146,'Raw Stats'!$BU$3:$CJ$528,7,FALSE),0)</f>
        <v>-14</v>
      </c>
      <c r="CJ146">
        <f>IFERROR(VLOOKUP($B146,'Raw Stats'!$BU$3:$CJ$528,8,FALSE),0)</f>
        <v>22</v>
      </c>
      <c r="CK146">
        <f>IFERROR(VLOOKUP($B146,'Raw Stats'!$BU$3:$CJ$528,9,FALSE),0)</f>
        <v>22</v>
      </c>
      <c r="CL146">
        <f>IFERROR(VLOOKUP($B146,'Raw Stats'!$BU$3:$CJ$528,10,FALSE),0)</f>
        <v>8</v>
      </c>
      <c r="CM146">
        <f>IFERROR(VLOOKUP($B146,'Raw Stats'!$BU$3:$CJ$528,11,FALSE)+VLOOKUP($B146,'Raw Stats'!$BU$3:$CJ$528,12,FALSE),0)</f>
        <v>20</v>
      </c>
      <c r="CN146">
        <f>IFERROR(VLOOKUP($B146,'Raw Stats'!$BU$3:$CJ$528,13,FALSE)+VLOOKUP($B146,'Raw Stats'!$BU$3:$CJ$528,14,FALSE),0)</f>
        <v>0</v>
      </c>
      <c r="CO146">
        <f>IFERROR(VLOOKUP($B146,'Raw Stats'!$BU$3:$CJ$528,15,FALSE),0)</f>
        <v>6</v>
      </c>
      <c r="CP146">
        <f>IFERROR(VLOOKUP($B146,'Raw Stats'!$BU$3:$CJ$528,16,FALSE),0)</f>
        <v>274</v>
      </c>
      <c r="CR146">
        <f>IFERROR(VLOOKUP($B146,'Raw Stats'!$BC$3:$BR$528,3,FALSE),0)</f>
        <v>42</v>
      </c>
      <c r="CS146">
        <f>IFERROR(VLOOKUP($B146,'Raw Stats'!$BC$3:$BR$528,4,FALSE),0)</f>
        <v>13</v>
      </c>
      <c r="CT146">
        <f>IFERROR(VLOOKUP($B146,'Raw Stats'!$BC$3:$BR$5288,5,FALSE),0)</f>
        <v>11</v>
      </c>
      <c r="CU146">
        <f>IFERROR(VLOOKUP($B146,'Raw Stats'!$BC$3:$BR$52888,6,FALSE),0)</f>
        <v>24</v>
      </c>
      <c r="CV146">
        <f>IFERROR(VLOOKUP($B146,'Raw Stats'!$BC$3:$BR$5288,7,FALSE),0)</f>
        <v>-21</v>
      </c>
      <c r="CW146">
        <f>IFERROR(VLOOKUP($B146,'Raw Stats'!$BC$3:$BR$5288,8,FALSE),0)</f>
        <v>26</v>
      </c>
      <c r="CX146">
        <f>IFERROR(VLOOKUP($B146,'Raw Stats'!$BC$3:$BR$5288,9,FALSE),0)</f>
        <v>21</v>
      </c>
      <c r="CY146">
        <f>IFERROR(VLOOKUP($B146,'Raw Stats'!$BC$3:$BR$5288,10,FALSE),0)</f>
        <v>11</v>
      </c>
      <c r="CZ146">
        <f>IFERROR(VLOOKUP($B146,'Raw Stats'!$BC$3:$BR$5288,11,FALSE)+VLOOKUP($B146,'Raw Stats'!$BC$3:$BR$5288,12,FALSE),0)</f>
        <v>9</v>
      </c>
      <c r="DA146">
        <f>IFERROR(VLOOKUP($B146,'Raw Stats'!$BC$3:$BR$5288,13,FALSE)+VLOOKUP($B146,'Raw Stats'!$BC$3:$BR$5288,14,FALSE),0)</f>
        <v>0</v>
      </c>
      <c r="DB146">
        <f>IFERROR(VLOOKUP($B146,'Raw Stats'!$BC$3:$BR$5288,15,FALSE),0)</f>
        <v>0</v>
      </c>
      <c r="DC146">
        <f>IFERROR(VLOOKUP($B146,'Raw Stats'!$BC$3:$BR$5288,16,FALSE),0)</f>
        <v>159</v>
      </c>
      <c r="DE146">
        <f>IFERROR(VLOOKUP($B146,'Raw Stats'!$AK$3:$AZ$528,3,FALSE),0)</f>
        <v>64</v>
      </c>
      <c r="DF146">
        <f>IFERROR(VLOOKUP($B146,'Raw Stats'!$AK$3:$AZ$528,4,FALSE),0)</f>
        <v>20</v>
      </c>
      <c r="DG146">
        <f>IFERROR(VLOOKUP($B146,'Raw Stats'!$AK$3:$AZ$528,5,FALSE),0)</f>
        <v>24</v>
      </c>
      <c r="DH146">
        <f>IFERROR(VLOOKUP($B146,'Raw Stats'!$AK$3:$AZ$528,6,FALSE),0)</f>
        <v>44</v>
      </c>
      <c r="DI146">
        <f>IFERROR(VLOOKUP($B146,'Raw Stats'!$AK$3:$AZ$528,7,FALSE),0)</f>
        <v>-8</v>
      </c>
      <c r="DJ146">
        <f>IFERROR(VLOOKUP($B146,'Raw Stats'!$AK$3:$AZ$528,8,FALSE),0)</f>
        <v>56</v>
      </c>
      <c r="DK146">
        <f>IFERROR(VLOOKUP($B146,'Raw Stats'!$AK$3:$AZ$528,9,FALSE),0)</f>
        <v>44</v>
      </c>
      <c r="DL146">
        <f>IFERROR(VLOOKUP($B146,'Raw Stats'!$AK$3:$AZ$528,10,FALSE),0)</f>
        <v>15</v>
      </c>
      <c r="DM146">
        <f>IFERROR(VLOOKUP($B146,'Raw Stats'!$AK$3:$AZ$528,11,FALSE)+VLOOKUP($B146,'Raw Stats'!$AK$3:$AZ$528,12,FALSE),0)</f>
        <v>13</v>
      </c>
      <c r="DN146">
        <f>IFERROR(VLOOKUP($B146,'Raw Stats'!$AK$3:$AZ$528,13,FALSE)+VLOOKUP($B146,'Raw Stats'!$AK$3:$AZ$528,14,FALSE),0)</f>
        <v>0</v>
      </c>
      <c r="DO146">
        <f>IFERROR(VLOOKUP($B146,'Raw Stats'!$AK$3:$AZ$528,15,FALSE),0)</f>
        <v>5</v>
      </c>
      <c r="DP146">
        <f>IFERROR(VLOOKUP($B146,'Raw Stats'!$AK$3:$AZ$528,16,FALSE),0)</f>
        <v>210</v>
      </c>
      <c r="DR146">
        <f>IFERROR(VLOOKUP($B146,'Raw Stats'!$S$3:$AH$528,3,FALSE),0)</f>
        <v>82</v>
      </c>
      <c r="DS146">
        <f>IFERROR(VLOOKUP($B146,'Raw Stats'!$S$3:$AH$528,4,FALSE),0)</f>
        <v>31</v>
      </c>
      <c r="DT146">
        <f>IFERROR(VLOOKUP($B146,'Raw Stats'!$S$3:$AH$528,5,FALSE),0)</f>
        <v>32</v>
      </c>
      <c r="DU146">
        <f>IFERROR(VLOOKUP($B146,'Raw Stats'!$S$3:$AH$528,6,FALSE),0)</f>
        <v>63</v>
      </c>
      <c r="DV146">
        <f>IFERROR(VLOOKUP($B146,'Raw Stats'!$S$3:$AH$528,7,FALSE),0)</f>
        <v>3</v>
      </c>
      <c r="DW146">
        <f>IFERROR(VLOOKUP($B146,'Raw Stats'!$S$3:$AH$528,8,FALSE),0)</f>
        <v>46</v>
      </c>
      <c r="DX146">
        <f>IFERROR(VLOOKUP($B146,'Raw Stats'!$S$3:$AH$528,9,FALSE),0)</f>
        <v>70</v>
      </c>
      <c r="DY146">
        <f>IFERROR(VLOOKUP($B146,'Raw Stats'!$S$3:$AH$528,10,FALSE),0)</f>
        <v>28</v>
      </c>
      <c r="DZ146">
        <f>IFERROR(VLOOKUP($B146,'Raw Stats'!$S$3:$AH$528,11,FALSE)+VLOOKUP($B146,'Raw Stats'!$S$3:$AH$528,12,FALSE),0)</f>
        <v>18</v>
      </c>
      <c r="EA146">
        <f>IFERROR(VLOOKUP($B146,'Raw Stats'!$S$3:$AH$528,13,FALSE)+VLOOKUP($B146,'Raw Stats'!$S$3:$AH$528,14,FALSE),0)</f>
        <v>0</v>
      </c>
      <c r="EB146">
        <f>IFERROR(VLOOKUP($B146,'Raw Stats'!$S$3:$AH$528,15,FALSE),0)</f>
        <v>2</v>
      </c>
      <c r="EC146">
        <f>IFERROR(VLOOKUP($B146,'Raw Stats'!$S$3:$AH$528,16,FALSE),0)</f>
        <v>215</v>
      </c>
    </row>
    <row r="147" spans="1:133" x14ac:dyDescent="0.2">
      <c r="A147">
        <f>IFERROR(VLOOKUP(B147,Sheet2!$W$1:$X$300,2,FALSE),301)</f>
        <v>183</v>
      </c>
      <c r="B147" t="s">
        <v>113</v>
      </c>
      <c r="C147">
        <f t="shared" si="10"/>
        <v>0.83069096818663568</v>
      </c>
      <c r="D147">
        <f t="shared" si="11"/>
        <v>0.86690459405584308</v>
      </c>
      <c r="E147">
        <f t="shared" si="12"/>
        <v>0.89386498116839219</v>
      </c>
      <c r="F147">
        <f t="shared" si="13"/>
        <v>1.0633375748457239</v>
      </c>
      <c r="G147">
        <f t="shared" si="14"/>
        <v>0.89473710266285678</v>
      </c>
      <c r="H147">
        <v>0.86</v>
      </c>
      <c r="J147">
        <f>BS147*'Value Calculations'!$D$3</f>
        <v>7.3392377152686823</v>
      </c>
      <c r="K147">
        <f>BT147*'Value Calculations'!$D$4</f>
        <v>11.722057345607396</v>
      </c>
      <c r="L147">
        <f>BU147*'Value Calculations'!$D$5</f>
        <v>14.328257672857763</v>
      </c>
      <c r="M147">
        <f>BV147*'Value Calculations'!$D$6</f>
        <v>1.1255843872742657</v>
      </c>
      <c r="N147">
        <f>BW147*'Value Calculations'!$D$7</f>
        <v>0.70307901643674242</v>
      </c>
      <c r="O147">
        <f>BX147*'Value Calculations'!$D$8</f>
        <v>3.1632239476877508</v>
      </c>
      <c r="P147">
        <f>BY147*'Value Calculations'!$D$9</f>
        <v>4.0304802348005353</v>
      </c>
      <c r="Q147">
        <f>BZ147*'Value Calculations'!$D$10</f>
        <v>5.1144306370668655</v>
      </c>
      <c r="R147">
        <f>CA147*'Value Calculations'!$D$11</f>
        <v>0</v>
      </c>
      <c r="S147">
        <f>CB147*'Value Calculations'!$D$12</f>
        <v>3.2555309583576562</v>
      </c>
      <c r="T147">
        <f>CC147*'Value Calculations'!$D$13</f>
        <v>17.334777475946474</v>
      </c>
      <c r="V147">
        <f>CF147*'Value Calculations'!$D$3</f>
        <v>12.232062858781138</v>
      </c>
      <c r="W147">
        <f>CG147*'Value Calculations'!$D$4</f>
        <v>9.7683811213394982</v>
      </c>
      <c r="X147">
        <f>CH147*'Value Calculations'!$D$5</f>
        <v>15.920286303175292</v>
      </c>
      <c r="Y147">
        <f>CI147*'Value Calculations'!$D$6</f>
        <v>0.37519479575808856</v>
      </c>
      <c r="Z147">
        <f>CJ147*'Value Calculations'!$D$7</f>
        <v>1.4061580328734848</v>
      </c>
      <c r="AA147">
        <f>CK147*'Value Calculations'!$D$8</f>
        <v>1.6535034272004152</v>
      </c>
      <c r="AB147">
        <f>CL147*'Value Calculations'!$D$9</f>
        <v>3.9045277274630186</v>
      </c>
      <c r="AC147">
        <f>CM147*'Value Calculations'!$D$10</f>
        <v>6.2103800592954803</v>
      </c>
      <c r="AD147">
        <f>CN147*'Value Calculations'!$D$11</f>
        <v>0</v>
      </c>
      <c r="AE147">
        <f>CO147*'Value Calculations'!$D$12</f>
        <v>4.0694136979470699</v>
      </c>
      <c r="AF147">
        <f>CP147*'Value Calculations'!$D$13</f>
        <v>15.546268688745645</v>
      </c>
      <c r="AH147">
        <f>CS147*'Value Calculations'!$D$3</f>
        <v>5.7082960007645305</v>
      </c>
      <c r="AI147">
        <f>CT147*'Value Calculations'!$D$4</f>
        <v>6.5122540808929985</v>
      </c>
      <c r="AJ147">
        <f>CU147*'Value Calculations'!$D$5</f>
        <v>9.021495571799333</v>
      </c>
      <c r="AK147">
        <f>CV147*'Value Calculations'!$D$6</f>
        <v>0.12506493191936285</v>
      </c>
      <c r="AL147">
        <f>CW147*'Value Calculations'!$D$7</f>
        <v>0.70307901643674242</v>
      </c>
      <c r="AM147">
        <f>CX147*'Value Calculations'!$D$8</f>
        <v>1.5097205204873356</v>
      </c>
      <c r="AN147">
        <f>CY147*'Value Calculations'!$D$9</f>
        <v>4.4083377568130855</v>
      </c>
      <c r="AO147">
        <f>CZ147*'Value Calculations'!$D$10</f>
        <v>3.2878482666858426</v>
      </c>
      <c r="AP147">
        <f>DA147*'Value Calculations'!$D$11</f>
        <v>0.9907141480249374</v>
      </c>
      <c r="AQ147">
        <f>DB147*'Value Calculations'!$D$12</f>
        <v>1.6277654791788281</v>
      </c>
      <c r="AR147">
        <f>DC147*'Value Calculations'!$D$13</f>
        <v>8.1170783419114443</v>
      </c>
      <c r="AT147">
        <f>DF147*'Value Calculations'!$D$3</f>
        <v>12.232062858781138</v>
      </c>
      <c r="AU147">
        <f>DG147*'Value Calculations'!$D$4</f>
        <v>14.001346273919946</v>
      </c>
      <c r="AV147">
        <f>DH147*'Value Calculations'!$D$5</f>
        <v>19.369681668863272</v>
      </c>
      <c r="AW147">
        <f>DI147*'Value Calculations'!$D$6</f>
        <v>-0.87545452343553998</v>
      </c>
      <c r="AX147">
        <f>DJ147*'Value Calculations'!$D$7</f>
        <v>1.0546185246551136</v>
      </c>
      <c r="AY147">
        <f>DK147*'Value Calculations'!$D$8</f>
        <v>2.1567436006961938</v>
      </c>
      <c r="AZ147">
        <f>DL147*'Value Calculations'!$D$9</f>
        <v>6.5495303815508699</v>
      </c>
      <c r="BA147">
        <f>DM147*'Value Calculations'!$D$10</f>
        <v>9.4982283259813229</v>
      </c>
      <c r="BB147">
        <f>DN147*'Value Calculations'!$D$11</f>
        <v>2.9721424440748123</v>
      </c>
      <c r="BC147">
        <f>DO147*'Value Calculations'!$D$12</f>
        <v>4.0694136979470699</v>
      </c>
      <c r="BD147">
        <f>DP147*'Value Calculations'!$D$13</f>
        <v>16.165367884315163</v>
      </c>
      <c r="BF147">
        <f>DS147*'Value Calculations'!$D$3</f>
        <v>8.9701794297728341</v>
      </c>
      <c r="BG147">
        <f>DT147*'Value Calculations'!$D$4</f>
        <v>9.7683811213394982</v>
      </c>
      <c r="BH147">
        <f>DU147*'Value Calculations'!$D$5</f>
        <v>13.797581462751921</v>
      </c>
      <c r="BI147">
        <f>DV147*'Value Calculations'!$D$6</f>
        <v>0.12506493191936285</v>
      </c>
      <c r="BJ147">
        <f>DW147*'Value Calculations'!$D$7</f>
        <v>1.318273155818892</v>
      </c>
      <c r="BK147">
        <f>DX147*'Value Calculations'!$D$8</f>
        <v>2.5162008674788927</v>
      </c>
      <c r="BL147">
        <f>DY147*'Value Calculations'!$D$9</f>
        <v>6.2976253668758364</v>
      </c>
      <c r="BM147">
        <f>DZ147*'Value Calculations'!$D$10</f>
        <v>5.1144306370668655</v>
      </c>
      <c r="BN147">
        <f>EA147*'Value Calculations'!$D$11</f>
        <v>0.9907141480249374</v>
      </c>
      <c r="BO147">
        <f>EB147*'Value Calculations'!$D$12</f>
        <v>1.6277654791788281</v>
      </c>
      <c r="BP147">
        <f>EC147*'Value Calculations'!$D$13</f>
        <v>14.789591894160681</v>
      </c>
      <c r="BR147">
        <f>IFERROR(VLOOKUP($B147,'Raw Stats'!$CM$3:$DC$884,3,FALSE),0)</f>
        <v>82</v>
      </c>
      <c r="BS147">
        <f>IFERROR(VLOOKUP($B147,'Raw Stats'!$CM$3:$DC$884,4,FALSE),0)</f>
        <v>18</v>
      </c>
      <c r="BT147">
        <f>IFERROR(VLOOKUP($B147,'Raw Stats'!$CM$3:$DC$884,5,FALSE),0)</f>
        <v>36</v>
      </c>
      <c r="BU147">
        <f>IFERROR(VLOOKUP($B147,'Raw Stats'!$CM$3:$DC$884,6,FALSE),0)</f>
        <v>54</v>
      </c>
      <c r="BV147">
        <f>IFERROR(VLOOKUP($B147,'Raw Stats'!$CM$3:$DC$884,7,FALSE),0)</f>
        <v>9</v>
      </c>
      <c r="BW147">
        <f>IFERROR(VLOOKUP($B147,'Raw Stats'!$CM$3:$DC$884,8,FALSE),0)</f>
        <v>8</v>
      </c>
      <c r="BX147">
        <f>IFERROR(VLOOKUP($B147,'Raw Stats'!$CM$3:$DC$884,9,FALSE),0)</f>
        <v>44</v>
      </c>
      <c r="BY147">
        <f>IFERROR(VLOOKUP($B147,'Raw Stats'!$CM$3:$DC$884,10,FALSE),0)</f>
        <v>32</v>
      </c>
      <c r="BZ147">
        <f>IFERROR(VLOOKUP($B147,'Raw Stats'!$CM$3:$DC$884,11,FALSE)+VLOOKUP($B147,'Raw Stats'!$CM$3:$DC$884,12,FALSE),0)</f>
        <v>14</v>
      </c>
      <c r="CA147">
        <f>IFERROR(VLOOKUP($B147,'Raw Stats'!$CM$3:$DC$884,13,FALSE)+VLOOKUP($B147,'Raw Stats'!$CM$3:$DC$884,14,FALSE),0)</f>
        <v>0</v>
      </c>
      <c r="CB147">
        <f>IFERROR(VLOOKUP($B147,'Raw Stats'!$CM$3:$DC$884,15,FALSE),0)</f>
        <v>4</v>
      </c>
      <c r="CC147">
        <f>IFERROR(VLOOKUP($B147,'Raw Stats'!$CM$3:$DC$884,16,FALSE),0)</f>
        <v>252</v>
      </c>
      <c r="CE147">
        <f>IFERROR(VLOOKUP($B147,'Raw Stats'!$BU$3:$CJ$528,3,FALSE),0)</f>
        <v>82</v>
      </c>
      <c r="CF147">
        <f>IFERROR(VLOOKUP($B147,'Raw Stats'!$BU$3:$CJ$528,4,FALSE),0)</f>
        <v>30</v>
      </c>
      <c r="CG147">
        <f>IFERROR(VLOOKUP($B147,'Raw Stats'!$BU$3:$CJ$5288,5,FALSE),0)</f>
        <v>30</v>
      </c>
      <c r="CH147">
        <f>IFERROR(VLOOKUP($B147,'Raw Stats'!$BU$3:$CJ$528,6,FALSE),0)</f>
        <v>60</v>
      </c>
      <c r="CI147">
        <f>IFERROR(VLOOKUP($B147,'Raw Stats'!$BU$3:$CJ$528,7,FALSE),0)</f>
        <v>3</v>
      </c>
      <c r="CJ147">
        <f>IFERROR(VLOOKUP($B147,'Raw Stats'!$BU$3:$CJ$528,8,FALSE),0)</f>
        <v>16</v>
      </c>
      <c r="CK147">
        <f>IFERROR(VLOOKUP($B147,'Raw Stats'!$BU$3:$CJ$528,9,FALSE),0)</f>
        <v>23</v>
      </c>
      <c r="CL147">
        <f>IFERROR(VLOOKUP($B147,'Raw Stats'!$BU$3:$CJ$528,10,FALSE),0)</f>
        <v>31</v>
      </c>
      <c r="CM147">
        <f>IFERROR(VLOOKUP($B147,'Raw Stats'!$BU$3:$CJ$528,11,FALSE)+VLOOKUP($B147,'Raw Stats'!$BU$3:$CJ$528,12,FALSE),0)</f>
        <v>17</v>
      </c>
      <c r="CN147">
        <f>IFERROR(VLOOKUP($B147,'Raw Stats'!$BU$3:$CJ$528,13,FALSE)+VLOOKUP($B147,'Raw Stats'!$BU$3:$CJ$528,14,FALSE),0)</f>
        <v>0</v>
      </c>
      <c r="CO147">
        <f>IFERROR(VLOOKUP($B147,'Raw Stats'!$BU$3:$CJ$528,15,FALSE),0)</f>
        <v>5</v>
      </c>
      <c r="CP147">
        <f>IFERROR(VLOOKUP($B147,'Raw Stats'!$BU$3:$CJ$528,16,FALSE),0)</f>
        <v>226</v>
      </c>
      <c r="CR147">
        <f>IFERROR(VLOOKUP($B147,'Raw Stats'!$BC$3:$BR$528,3,FALSE),0)</f>
        <v>47</v>
      </c>
      <c r="CS147">
        <f>IFERROR(VLOOKUP($B147,'Raw Stats'!$BC$3:$BR$528,4,FALSE),0)</f>
        <v>14</v>
      </c>
      <c r="CT147">
        <f>IFERROR(VLOOKUP($B147,'Raw Stats'!$BC$3:$BR$5288,5,FALSE),0)</f>
        <v>20</v>
      </c>
      <c r="CU147">
        <f>IFERROR(VLOOKUP($B147,'Raw Stats'!$BC$3:$BR$52888,6,FALSE),0)</f>
        <v>34</v>
      </c>
      <c r="CV147">
        <f>IFERROR(VLOOKUP($B147,'Raw Stats'!$BC$3:$BR$5288,7,FALSE),0)</f>
        <v>1</v>
      </c>
      <c r="CW147">
        <f>IFERROR(VLOOKUP($B147,'Raw Stats'!$BC$3:$BR$5288,8,FALSE),0)</f>
        <v>8</v>
      </c>
      <c r="CX147">
        <f>IFERROR(VLOOKUP($B147,'Raw Stats'!$BC$3:$BR$5288,9,FALSE),0)</f>
        <v>21</v>
      </c>
      <c r="CY147">
        <f>IFERROR(VLOOKUP($B147,'Raw Stats'!$BC$3:$BR$5288,10,FALSE),0)</f>
        <v>35</v>
      </c>
      <c r="CZ147">
        <f>IFERROR(VLOOKUP($B147,'Raw Stats'!$BC$3:$BR$5288,11,FALSE)+VLOOKUP($B147,'Raw Stats'!$BC$3:$BR$5288,12,FALSE),0)</f>
        <v>9</v>
      </c>
      <c r="DA147">
        <f>IFERROR(VLOOKUP($B147,'Raw Stats'!$BC$3:$BR$5288,13,FALSE)+VLOOKUP($B147,'Raw Stats'!$BC$3:$BR$5288,14,FALSE),0)</f>
        <v>1</v>
      </c>
      <c r="DB147">
        <f>IFERROR(VLOOKUP($B147,'Raw Stats'!$BC$3:$BR$5288,15,FALSE),0)</f>
        <v>2</v>
      </c>
      <c r="DC147">
        <f>IFERROR(VLOOKUP($B147,'Raw Stats'!$BC$3:$BR$5288,16,FALSE),0)</f>
        <v>118</v>
      </c>
      <c r="DE147">
        <f>IFERROR(VLOOKUP($B147,'Raw Stats'!$AK$3:$AZ$528,3,FALSE),0)</f>
        <v>82</v>
      </c>
      <c r="DF147">
        <f>IFERROR(VLOOKUP($B147,'Raw Stats'!$AK$3:$AZ$528,4,FALSE),0)</f>
        <v>30</v>
      </c>
      <c r="DG147">
        <f>IFERROR(VLOOKUP($B147,'Raw Stats'!$AK$3:$AZ$528,5,FALSE),0)</f>
        <v>43</v>
      </c>
      <c r="DH147">
        <f>IFERROR(VLOOKUP($B147,'Raw Stats'!$AK$3:$AZ$528,6,FALSE),0)</f>
        <v>73</v>
      </c>
      <c r="DI147">
        <f>IFERROR(VLOOKUP($B147,'Raw Stats'!$AK$3:$AZ$528,7,FALSE),0)</f>
        <v>-7</v>
      </c>
      <c r="DJ147">
        <f>IFERROR(VLOOKUP($B147,'Raw Stats'!$AK$3:$AZ$528,8,FALSE),0)</f>
        <v>12</v>
      </c>
      <c r="DK147">
        <f>IFERROR(VLOOKUP($B147,'Raw Stats'!$AK$3:$AZ$528,9,FALSE),0)</f>
        <v>30</v>
      </c>
      <c r="DL147">
        <f>IFERROR(VLOOKUP($B147,'Raw Stats'!$AK$3:$AZ$528,10,FALSE),0)</f>
        <v>52</v>
      </c>
      <c r="DM147">
        <f>IFERROR(VLOOKUP($B147,'Raw Stats'!$AK$3:$AZ$528,11,FALSE)+VLOOKUP($B147,'Raw Stats'!$AK$3:$AZ$528,12,FALSE),0)</f>
        <v>26</v>
      </c>
      <c r="DN147">
        <f>IFERROR(VLOOKUP($B147,'Raw Stats'!$AK$3:$AZ$528,13,FALSE)+VLOOKUP($B147,'Raw Stats'!$AK$3:$AZ$528,14,FALSE),0)</f>
        <v>3</v>
      </c>
      <c r="DO147">
        <f>IFERROR(VLOOKUP($B147,'Raw Stats'!$AK$3:$AZ$528,15,FALSE),0)</f>
        <v>5</v>
      </c>
      <c r="DP147">
        <f>IFERROR(VLOOKUP($B147,'Raw Stats'!$AK$3:$AZ$528,16,FALSE),0)</f>
        <v>235</v>
      </c>
      <c r="DR147">
        <f>IFERROR(VLOOKUP($B147,'Raw Stats'!$S$3:$AH$528,3,FALSE),0)</f>
        <v>73</v>
      </c>
      <c r="DS147">
        <f>IFERROR(VLOOKUP($B147,'Raw Stats'!$S$3:$AH$528,4,FALSE),0)</f>
        <v>22</v>
      </c>
      <c r="DT147">
        <f>IFERROR(VLOOKUP($B147,'Raw Stats'!$S$3:$AH$528,5,FALSE),0)</f>
        <v>30</v>
      </c>
      <c r="DU147">
        <f>IFERROR(VLOOKUP($B147,'Raw Stats'!$S$3:$AH$528,6,FALSE),0)</f>
        <v>52</v>
      </c>
      <c r="DV147">
        <f>IFERROR(VLOOKUP($B147,'Raw Stats'!$S$3:$AH$528,7,FALSE),0)</f>
        <v>1</v>
      </c>
      <c r="DW147">
        <f>IFERROR(VLOOKUP($B147,'Raw Stats'!$S$3:$AH$528,8,FALSE),0)</f>
        <v>15</v>
      </c>
      <c r="DX147">
        <f>IFERROR(VLOOKUP($B147,'Raw Stats'!$S$3:$AH$528,9,FALSE),0)</f>
        <v>35</v>
      </c>
      <c r="DY147">
        <f>IFERROR(VLOOKUP($B147,'Raw Stats'!$S$3:$AH$528,10,FALSE),0)</f>
        <v>50</v>
      </c>
      <c r="DZ147">
        <f>IFERROR(VLOOKUP($B147,'Raw Stats'!$S$3:$AH$528,11,FALSE)+VLOOKUP($B147,'Raw Stats'!$S$3:$AH$528,12,FALSE),0)</f>
        <v>14</v>
      </c>
      <c r="EA147">
        <f>IFERROR(VLOOKUP($B147,'Raw Stats'!$S$3:$AH$528,13,FALSE)+VLOOKUP($B147,'Raw Stats'!$S$3:$AH$528,14,FALSE),0)</f>
        <v>1</v>
      </c>
      <c r="EB147">
        <f>IFERROR(VLOOKUP($B147,'Raw Stats'!$S$3:$AH$528,15,FALSE),0)</f>
        <v>2</v>
      </c>
      <c r="EC147">
        <f>IFERROR(VLOOKUP($B147,'Raw Stats'!$S$3:$AH$528,16,FALSE),0)</f>
        <v>215</v>
      </c>
    </row>
    <row r="148" spans="1:133" x14ac:dyDescent="0.2">
      <c r="A148">
        <f>IFERROR(VLOOKUP(B148,Sheet2!$W$1:$X$300,2,FALSE),301)</f>
        <v>212</v>
      </c>
      <c r="B148" t="s">
        <v>123</v>
      </c>
      <c r="C148">
        <f t="shared" si="10"/>
        <v>0.6398140979291761</v>
      </c>
      <c r="D148">
        <f t="shared" si="11"/>
        <v>0.89474332935615208</v>
      </c>
      <c r="E148">
        <f t="shared" si="12"/>
        <v>1.03266613835775</v>
      </c>
      <c r="F148">
        <f t="shared" si="13"/>
        <v>0.97191064059930921</v>
      </c>
      <c r="G148">
        <f t="shared" si="14"/>
        <v>0.86626497953296322</v>
      </c>
      <c r="H148">
        <v>0.86</v>
      </c>
      <c r="J148">
        <f>BS148*'Value Calculations'!$D$3</f>
        <v>5.300560572138493</v>
      </c>
      <c r="K148">
        <f>BT148*'Value Calculations'!$D$4</f>
        <v>9.1171557132501988</v>
      </c>
      <c r="L148">
        <f>BU148*'Value Calculations'!$D$5</f>
        <v>10.878862307169783</v>
      </c>
      <c r="M148">
        <f>BV148*'Value Calculations'!$D$6</f>
        <v>-1.3757142511129914</v>
      </c>
      <c r="N148">
        <f>BW148*'Value Calculations'!$D$7</f>
        <v>0.35153950821837121</v>
      </c>
      <c r="O148">
        <f>BX148*'Value Calculations'!$D$8</f>
        <v>2.4443094141223529</v>
      </c>
      <c r="P148">
        <f>BY148*'Value Calculations'!$D$9</f>
        <v>6.1716728595383197</v>
      </c>
      <c r="Q148">
        <f>BZ148*'Value Calculations'!$D$10</f>
        <v>4.0184812148382516</v>
      </c>
      <c r="R148">
        <f>CA148*'Value Calculations'!$D$11</f>
        <v>0</v>
      </c>
      <c r="S148">
        <f>CB148*'Value Calculations'!$D$12</f>
        <v>1.6277654791788281</v>
      </c>
      <c r="T148">
        <f>CC148*'Value Calculations'!$D$13</f>
        <v>10.731052723204959</v>
      </c>
      <c r="V148">
        <f>CF148*'Value Calculations'!$D$3</f>
        <v>9.3779148583988725</v>
      </c>
      <c r="W148">
        <f>CG148*'Value Calculations'!$D$4</f>
        <v>9.1171557132501988</v>
      </c>
      <c r="X148">
        <f>CH148*'Value Calculations'!$D$5</f>
        <v>13.532243357698999</v>
      </c>
      <c r="Y148">
        <f>CI148*'Value Calculations'!$D$6</f>
        <v>0.25012986383872571</v>
      </c>
      <c r="Z148">
        <f>CJ148*'Value Calculations'!$D$7</f>
        <v>2.9880858198561553</v>
      </c>
      <c r="AA148">
        <f>CK148*'Value Calculations'!$D$8</f>
        <v>3.3070068544008304</v>
      </c>
      <c r="AB148">
        <f>CL148*'Value Calculations'!$D$9</f>
        <v>5.4159578155132193</v>
      </c>
      <c r="AC148">
        <f>CM148*'Value Calculations'!$D$10</f>
        <v>6.9410130074478893</v>
      </c>
      <c r="AD148">
        <f>CN148*'Value Calculations'!$D$11</f>
        <v>0</v>
      </c>
      <c r="AE148">
        <f>CO148*'Value Calculations'!$D$12</f>
        <v>4.0694136979470699</v>
      </c>
      <c r="AF148">
        <f>CP148*'Value Calculations'!$D$13</f>
        <v>12.106828713359441</v>
      </c>
      <c r="AH148">
        <f>CS148*'Value Calculations'!$D$3</f>
        <v>6.1160314293905689</v>
      </c>
      <c r="AI148">
        <f>CT148*'Value Calculations'!$D$4</f>
        <v>9.4427684172948485</v>
      </c>
      <c r="AJ148">
        <f>CU148*'Value Calculations'!$D$5</f>
        <v>11.674876622328547</v>
      </c>
      <c r="AK148">
        <f>CV148*'Value Calculations'!$D$6</f>
        <v>-0.37519479575808856</v>
      </c>
      <c r="AL148">
        <f>CW148*'Value Calculations'!$D$7</f>
        <v>0.35153950821837121</v>
      </c>
      <c r="AM148">
        <f>CX148*'Value Calculations'!$D$8</f>
        <v>1.725394880556955</v>
      </c>
      <c r="AN148">
        <f>CY148*'Value Calculations'!$D$9</f>
        <v>3.5266702054504684</v>
      </c>
      <c r="AO148">
        <f>CZ148*'Value Calculations'!$D$10</f>
        <v>5.4797471111430704</v>
      </c>
      <c r="AP148">
        <f>DA148*'Value Calculations'!$D$11</f>
        <v>0</v>
      </c>
      <c r="AQ148">
        <f>DB148*'Value Calculations'!$D$12</f>
        <v>0</v>
      </c>
      <c r="AR148">
        <f>DC148*'Value Calculations'!$D$13</f>
        <v>10.59347512418951</v>
      </c>
      <c r="AT148">
        <f>DF148*'Value Calculations'!$D$3</f>
        <v>14.678475430537365</v>
      </c>
      <c r="AU148">
        <f>DG148*'Value Calculations'!$D$4</f>
        <v>10.745219233473447</v>
      </c>
      <c r="AV148">
        <f>DH148*'Value Calculations'!$D$5</f>
        <v>18.308329248651585</v>
      </c>
      <c r="AW148">
        <f>DI148*'Value Calculations'!$D$6</f>
        <v>0.12506493191936285</v>
      </c>
      <c r="AX148">
        <f>DJ148*'Value Calculations'!$D$7</f>
        <v>0.52730926232755682</v>
      </c>
      <c r="AY148">
        <f>DK148*'Value Calculations'!$D$8</f>
        <v>2.3724179607658131</v>
      </c>
      <c r="AZ148">
        <f>DL148*'Value Calculations'!$D$9</f>
        <v>5.0381002935006691</v>
      </c>
      <c r="BA148">
        <f>DM148*'Value Calculations'!$D$10</f>
        <v>8.7675953778289131</v>
      </c>
      <c r="BB148">
        <f>DN148*'Value Calculations'!$D$11</f>
        <v>0</v>
      </c>
      <c r="BC148">
        <f>DO148*'Value Calculations'!$D$12</f>
        <v>4.0694136979470699</v>
      </c>
      <c r="BD148">
        <f>DP148*'Value Calculations'!$D$13</f>
        <v>15.064747092191578</v>
      </c>
      <c r="BF148">
        <f>DS148*'Value Calculations'!$D$3</f>
        <v>12.639798287407174</v>
      </c>
      <c r="BG148">
        <f>DT148*'Value Calculations'!$D$4</f>
        <v>7.1634794889822988</v>
      </c>
      <c r="BH148">
        <f>DU148*'Value Calculations'!$D$5</f>
        <v>14.062919567804842</v>
      </c>
      <c r="BI148">
        <f>DV148*'Value Calculations'!$D$6</f>
        <v>-1.2506493191936285</v>
      </c>
      <c r="BJ148">
        <f>DW148*'Value Calculations'!$D$7</f>
        <v>2.1092370493102273</v>
      </c>
      <c r="BK148">
        <f>DX148*'Value Calculations'!$D$8</f>
        <v>6.0388820819493425</v>
      </c>
      <c r="BL148">
        <f>DY148*'Value Calculations'!$D$9</f>
        <v>6.0457203522008029</v>
      </c>
      <c r="BM148">
        <f>DZ148*'Value Calculations'!$D$10</f>
        <v>5.4797471111430704</v>
      </c>
      <c r="BN148">
        <f>EA148*'Value Calculations'!$D$11</f>
        <v>0</v>
      </c>
      <c r="BO148">
        <f>EB148*'Value Calculations'!$D$12</f>
        <v>2.441648218768242</v>
      </c>
      <c r="BP148">
        <f>EC148*'Value Calculations'!$D$13</f>
        <v>16.30294548333061</v>
      </c>
      <c r="BR148">
        <f>IFERROR(VLOOKUP($B148,'Raw Stats'!$CM$3:$DC$884,3,FALSE),0)</f>
        <v>77</v>
      </c>
      <c r="BS148">
        <f>IFERROR(VLOOKUP($B148,'Raw Stats'!$CM$3:$DC$884,4,FALSE),0)</f>
        <v>13</v>
      </c>
      <c r="BT148">
        <f>IFERROR(VLOOKUP($B148,'Raw Stats'!$CM$3:$DC$884,5,FALSE),0)</f>
        <v>28</v>
      </c>
      <c r="BU148">
        <f>IFERROR(VLOOKUP($B148,'Raw Stats'!$CM$3:$DC$884,6,FALSE),0)</f>
        <v>41</v>
      </c>
      <c r="BV148">
        <f>IFERROR(VLOOKUP($B148,'Raw Stats'!$CM$3:$DC$884,7,FALSE),0)</f>
        <v>-11</v>
      </c>
      <c r="BW148">
        <f>IFERROR(VLOOKUP($B148,'Raw Stats'!$CM$3:$DC$884,8,FALSE),0)</f>
        <v>4</v>
      </c>
      <c r="BX148">
        <f>IFERROR(VLOOKUP($B148,'Raw Stats'!$CM$3:$DC$884,9,FALSE),0)</f>
        <v>34</v>
      </c>
      <c r="BY148">
        <f>IFERROR(VLOOKUP($B148,'Raw Stats'!$CM$3:$DC$884,10,FALSE),0)</f>
        <v>49</v>
      </c>
      <c r="BZ148">
        <f>IFERROR(VLOOKUP($B148,'Raw Stats'!$CM$3:$DC$884,11,FALSE)+VLOOKUP($B148,'Raw Stats'!$CM$3:$DC$884,12,FALSE),0)</f>
        <v>11</v>
      </c>
      <c r="CA148">
        <f>IFERROR(VLOOKUP($B148,'Raw Stats'!$CM$3:$DC$884,13,FALSE)+VLOOKUP($B148,'Raw Stats'!$CM$3:$DC$884,14,FALSE),0)</f>
        <v>0</v>
      </c>
      <c r="CB148">
        <f>IFERROR(VLOOKUP($B148,'Raw Stats'!$CM$3:$DC$884,15,FALSE),0)</f>
        <v>2</v>
      </c>
      <c r="CC148">
        <f>IFERROR(VLOOKUP($B148,'Raw Stats'!$CM$3:$DC$884,16,FALSE),0)</f>
        <v>156</v>
      </c>
      <c r="CE148">
        <f>IFERROR(VLOOKUP($B148,'Raw Stats'!$BU$3:$CJ$528,3,FALSE),0)</f>
        <v>75</v>
      </c>
      <c r="CF148">
        <f>IFERROR(VLOOKUP($B148,'Raw Stats'!$BU$3:$CJ$528,4,FALSE),0)</f>
        <v>23</v>
      </c>
      <c r="CG148">
        <f>IFERROR(VLOOKUP($B148,'Raw Stats'!$BU$3:$CJ$5288,5,FALSE),0)</f>
        <v>28</v>
      </c>
      <c r="CH148">
        <f>IFERROR(VLOOKUP($B148,'Raw Stats'!$BU$3:$CJ$528,6,FALSE),0)</f>
        <v>51</v>
      </c>
      <c r="CI148">
        <f>IFERROR(VLOOKUP($B148,'Raw Stats'!$BU$3:$CJ$528,7,FALSE),0)</f>
        <v>2</v>
      </c>
      <c r="CJ148">
        <f>IFERROR(VLOOKUP($B148,'Raw Stats'!$BU$3:$CJ$528,8,FALSE),0)</f>
        <v>34</v>
      </c>
      <c r="CK148">
        <f>IFERROR(VLOOKUP($B148,'Raw Stats'!$BU$3:$CJ$528,9,FALSE),0)</f>
        <v>46</v>
      </c>
      <c r="CL148">
        <f>IFERROR(VLOOKUP($B148,'Raw Stats'!$BU$3:$CJ$528,10,FALSE),0)</f>
        <v>43</v>
      </c>
      <c r="CM148">
        <f>IFERROR(VLOOKUP($B148,'Raw Stats'!$BU$3:$CJ$528,11,FALSE)+VLOOKUP($B148,'Raw Stats'!$BU$3:$CJ$528,12,FALSE),0)</f>
        <v>19</v>
      </c>
      <c r="CN148">
        <f>IFERROR(VLOOKUP($B148,'Raw Stats'!$BU$3:$CJ$528,13,FALSE)+VLOOKUP($B148,'Raw Stats'!$BU$3:$CJ$528,14,FALSE),0)</f>
        <v>0</v>
      </c>
      <c r="CO148">
        <f>IFERROR(VLOOKUP($B148,'Raw Stats'!$BU$3:$CJ$528,15,FALSE),0)</f>
        <v>5</v>
      </c>
      <c r="CP148">
        <f>IFERROR(VLOOKUP($B148,'Raw Stats'!$BU$3:$CJ$528,16,FALSE),0)</f>
        <v>176</v>
      </c>
      <c r="CR148">
        <f>IFERROR(VLOOKUP($B148,'Raw Stats'!$BC$3:$BR$528,3,FALSE),0)</f>
        <v>47</v>
      </c>
      <c r="CS148">
        <f>IFERROR(VLOOKUP($B148,'Raw Stats'!$BC$3:$BR$528,4,FALSE),0)</f>
        <v>15</v>
      </c>
      <c r="CT148">
        <f>IFERROR(VLOOKUP($B148,'Raw Stats'!$BC$3:$BR$5288,5,FALSE),0)</f>
        <v>29</v>
      </c>
      <c r="CU148">
        <f>IFERROR(VLOOKUP($B148,'Raw Stats'!$BC$3:$BR$52888,6,FALSE),0)</f>
        <v>44</v>
      </c>
      <c r="CV148">
        <f>IFERROR(VLOOKUP($B148,'Raw Stats'!$BC$3:$BR$5288,7,FALSE),0)</f>
        <v>-3</v>
      </c>
      <c r="CW148">
        <f>IFERROR(VLOOKUP($B148,'Raw Stats'!$BC$3:$BR$5288,8,FALSE),0)</f>
        <v>4</v>
      </c>
      <c r="CX148">
        <f>IFERROR(VLOOKUP($B148,'Raw Stats'!$BC$3:$BR$5288,9,FALSE),0)</f>
        <v>24</v>
      </c>
      <c r="CY148">
        <f>IFERROR(VLOOKUP($B148,'Raw Stats'!$BC$3:$BR$5288,10,FALSE),0)</f>
        <v>28</v>
      </c>
      <c r="CZ148">
        <f>IFERROR(VLOOKUP($B148,'Raw Stats'!$BC$3:$BR$5288,11,FALSE)+VLOOKUP($B148,'Raw Stats'!$BC$3:$BR$5288,12,FALSE),0)</f>
        <v>15</v>
      </c>
      <c r="DA148">
        <f>IFERROR(VLOOKUP($B148,'Raw Stats'!$BC$3:$BR$5288,13,FALSE)+VLOOKUP($B148,'Raw Stats'!$BC$3:$BR$5288,14,FALSE),0)</f>
        <v>0</v>
      </c>
      <c r="DB148">
        <f>IFERROR(VLOOKUP($B148,'Raw Stats'!$BC$3:$BR$5288,15,FALSE),0)</f>
        <v>0</v>
      </c>
      <c r="DC148">
        <f>IFERROR(VLOOKUP($B148,'Raw Stats'!$BC$3:$BR$5288,16,FALSE),0)</f>
        <v>154</v>
      </c>
      <c r="DE148">
        <f>IFERROR(VLOOKUP($B148,'Raw Stats'!$AK$3:$AZ$528,3,FALSE),0)</f>
        <v>82</v>
      </c>
      <c r="DF148">
        <f>IFERROR(VLOOKUP($B148,'Raw Stats'!$AK$3:$AZ$528,4,FALSE),0)</f>
        <v>36</v>
      </c>
      <c r="DG148">
        <f>IFERROR(VLOOKUP($B148,'Raw Stats'!$AK$3:$AZ$528,5,FALSE),0)</f>
        <v>33</v>
      </c>
      <c r="DH148">
        <f>IFERROR(VLOOKUP($B148,'Raw Stats'!$AK$3:$AZ$528,6,FALSE),0)</f>
        <v>69</v>
      </c>
      <c r="DI148">
        <f>IFERROR(VLOOKUP($B148,'Raw Stats'!$AK$3:$AZ$528,7,FALSE),0)</f>
        <v>1</v>
      </c>
      <c r="DJ148">
        <f>IFERROR(VLOOKUP($B148,'Raw Stats'!$AK$3:$AZ$528,8,FALSE),0)</f>
        <v>6</v>
      </c>
      <c r="DK148">
        <f>IFERROR(VLOOKUP($B148,'Raw Stats'!$AK$3:$AZ$528,9,FALSE),0)</f>
        <v>33</v>
      </c>
      <c r="DL148">
        <f>IFERROR(VLOOKUP($B148,'Raw Stats'!$AK$3:$AZ$528,10,FALSE),0)</f>
        <v>40</v>
      </c>
      <c r="DM148">
        <f>IFERROR(VLOOKUP($B148,'Raw Stats'!$AK$3:$AZ$528,11,FALSE)+VLOOKUP($B148,'Raw Stats'!$AK$3:$AZ$528,12,FALSE),0)</f>
        <v>24</v>
      </c>
      <c r="DN148">
        <f>IFERROR(VLOOKUP($B148,'Raw Stats'!$AK$3:$AZ$528,13,FALSE)+VLOOKUP($B148,'Raw Stats'!$AK$3:$AZ$528,14,FALSE),0)</f>
        <v>0</v>
      </c>
      <c r="DO148">
        <f>IFERROR(VLOOKUP($B148,'Raw Stats'!$AK$3:$AZ$528,15,FALSE),0)</f>
        <v>5</v>
      </c>
      <c r="DP148">
        <f>IFERROR(VLOOKUP($B148,'Raw Stats'!$AK$3:$AZ$528,16,FALSE),0)</f>
        <v>219</v>
      </c>
      <c r="DR148">
        <f>IFERROR(VLOOKUP($B148,'Raw Stats'!$S$3:$AH$528,3,FALSE),0)</f>
        <v>82</v>
      </c>
      <c r="DS148">
        <f>IFERROR(VLOOKUP($B148,'Raw Stats'!$S$3:$AH$528,4,FALSE),0)</f>
        <v>31</v>
      </c>
      <c r="DT148">
        <f>IFERROR(VLOOKUP($B148,'Raw Stats'!$S$3:$AH$528,5,FALSE),0)</f>
        <v>22</v>
      </c>
      <c r="DU148">
        <f>IFERROR(VLOOKUP($B148,'Raw Stats'!$S$3:$AH$528,6,FALSE),0)</f>
        <v>53</v>
      </c>
      <c r="DV148">
        <f>IFERROR(VLOOKUP($B148,'Raw Stats'!$S$3:$AH$528,7,FALSE),0)</f>
        <v>-10</v>
      </c>
      <c r="DW148">
        <f>IFERROR(VLOOKUP($B148,'Raw Stats'!$S$3:$AH$528,8,FALSE),0)</f>
        <v>24</v>
      </c>
      <c r="DX148">
        <f>IFERROR(VLOOKUP($B148,'Raw Stats'!$S$3:$AH$528,9,FALSE),0)</f>
        <v>84</v>
      </c>
      <c r="DY148">
        <f>IFERROR(VLOOKUP($B148,'Raw Stats'!$S$3:$AH$528,10,FALSE),0)</f>
        <v>48</v>
      </c>
      <c r="DZ148">
        <f>IFERROR(VLOOKUP($B148,'Raw Stats'!$S$3:$AH$528,11,FALSE)+VLOOKUP($B148,'Raw Stats'!$S$3:$AH$528,12,FALSE),0)</f>
        <v>15</v>
      </c>
      <c r="EA148">
        <f>IFERROR(VLOOKUP($B148,'Raw Stats'!$S$3:$AH$528,13,FALSE)+VLOOKUP($B148,'Raw Stats'!$S$3:$AH$528,14,FALSE),0)</f>
        <v>0</v>
      </c>
      <c r="EB148">
        <f>IFERROR(VLOOKUP($B148,'Raw Stats'!$S$3:$AH$528,15,FALSE),0)</f>
        <v>3</v>
      </c>
      <c r="EC148">
        <f>IFERROR(VLOOKUP($B148,'Raw Stats'!$S$3:$AH$528,16,FALSE),0)</f>
        <v>237</v>
      </c>
    </row>
    <row r="149" spans="1:133" x14ac:dyDescent="0.2">
      <c r="A149">
        <f>IFERROR(VLOOKUP(B149,Sheet2!$W$1:$X$300,2,FALSE),301)</f>
        <v>84</v>
      </c>
      <c r="B149" t="s">
        <v>708</v>
      </c>
      <c r="C149">
        <f t="shared" si="10"/>
        <v>0.84637432107320976</v>
      </c>
      <c r="D149">
        <f t="shared" si="11"/>
        <v>0.82580688006314795</v>
      </c>
      <c r="E149">
        <f t="shared" si="12"/>
        <v>0.60098284995111606</v>
      </c>
      <c r="F149">
        <f t="shared" si="13"/>
        <v>0</v>
      </c>
      <c r="G149">
        <f t="shared" si="14"/>
        <v>0</v>
      </c>
      <c r="H149">
        <v>0.85</v>
      </c>
      <c r="J149">
        <f>BS149*'Value Calculations'!$D$3</f>
        <v>4.8928251435124546</v>
      </c>
      <c r="K149">
        <f>BT149*'Value Calculations'!$D$4</f>
        <v>13.350120865830647</v>
      </c>
      <c r="L149">
        <f>BU149*'Value Calculations'!$D$5</f>
        <v>14.062919567804842</v>
      </c>
      <c r="M149">
        <f>BV149*'Value Calculations'!$D$6</f>
        <v>0.62532465959681427</v>
      </c>
      <c r="N149">
        <f>BW149*'Value Calculations'!$D$7</f>
        <v>2.2850068034194129</v>
      </c>
      <c r="O149">
        <f>BX149*'Value Calculations'!$D$8</f>
        <v>5.7513162685231833</v>
      </c>
      <c r="P149">
        <f>BY149*'Value Calculations'!$D$9</f>
        <v>11.335725660376506</v>
      </c>
      <c r="Q149">
        <f>BZ149*'Value Calculations'!$D$10</f>
        <v>5.8450635852192754</v>
      </c>
      <c r="R149">
        <f>CA149*'Value Calculations'!$D$11</f>
        <v>0</v>
      </c>
      <c r="S149">
        <f>CB149*'Value Calculations'!$D$12</f>
        <v>0</v>
      </c>
      <c r="T149">
        <f>CC149*'Value Calculations'!$D$13</f>
        <v>9.5616431315736499</v>
      </c>
      <c r="V149">
        <f>CF149*'Value Calculations'!$D$3</f>
        <v>5.300560572138493</v>
      </c>
      <c r="W149">
        <f>CG149*'Value Calculations'!$D$4</f>
        <v>8.1403176011162479</v>
      </c>
      <c r="X149">
        <f>CH149*'Value Calculations'!$D$5</f>
        <v>10.082847992011018</v>
      </c>
      <c r="Y149">
        <f>CI149*'Value Calculations'!$D$6</f>
        <v>2.1261038426291687</v>
      </c>
      <c r="Z149">
        <f>CJ149*'Value Calculations'!$D$7</f>
        <v>1.7576975410918561</v>
      </c>
      <c r="AA149">
        <f>CK149*'Value Calculations'!$D$8</f>
        <v>3.5945726678269896</v>
      </c>
      <c r="AB149">
        <f>CL149*'Value Calculations'!$D$9</f>
        <v>7.1792929182384535</v>
      </c>
      <c r="AC149">
        <f>CM149*'Value Calculations'!$D$10</f>
        <v>3.6531647407620471</v>
      </c>
      <c r="AD149">
        <f>CN149*'Value Calculations'!$D$11</f>
        <v>0</v>
      </c>
      <c r="AE149">
        <f>CO149*'Value Calculations'!$D$12</f>
        <v>4.0694136979470699</v>
      </c>
      <c r="AF149">
        <f>CP149*'Value Calculations'!$D$13</f>
        <v>6.9476687502801333</v>
      </c>
      <c r="AH149">
        <f>CS149*'Value Calculations'!$D$3</f>
        <v>0.8154708572520758</v>
      </c>
      <c r="AI149">
        <f>CT149*'Value Calculations'!$D$4</f>
        <v>3.5817397444911494</v>
      </c>
      <c r="AJ149">
        <f>CU149*'Value Calculations'!$D$5</f>
        <v>3.4493953656879803</v>
      </c>
      <c r="AK149">
        <f>CV149*'Value Calculations'!$D$6</f>
        <v>-1.3757142511129914</v>
      </c>
      <c r="AL149">
        <f>CW149*'Value Calculations'!$D$7</f>
        <v>0.87884877054592803</v>
      </c>
      <c r="AM149">
        <f>CX149*'Value Calculations'!$D$8</f>
        <v>2.2286350540527335</v>
      </c>
      <c r="AN149">
        <f>CY149*'Value Calculations'!$D$9</f>
        <v>3.0228601761004015</v>
      </c>
      <c r="AO149">
        <f>CZ149*'Value Calculations'!$D$10</f>
        <v>1.8265823703810236</v>
      </c>
      <c r="AP149">
        <f>DA149*'Value Calculations'!$D$11</f>
        <v>0</v>
      </c>
      <c r="AQ149">
        <f>DB149*'Value Calculations'!$D$12</f>
        <v>0.81388273958941404</v>
      </c>
      <c r="AR149">
        <f>DC149*'Value Calculations'!$D$13</f>
        <v>3.9897503714479976</v>
      </c>
      <c r="AT149">
        <f>DF149*'Value Calculations'!$D$3</f>
        <v>0</v>
      </c>
      <c r="AU149">
        <f>DG149*'Value Calculations'!$D$4</f>
        <v>0</v>
      </c>
      <c r="AV149">
        <f>DH149*'Value Calculations'!$D$5</f>
        <v>0</v>
      </c>
      <c r="AW149">
        <f>DI149*'Value Calculations'!$D$6</f>
        <v>0</v>
      </c>
      <c r="AX149">
        <f>DJ149*'Value Calculations'!$D$7</f>
        <v>0</v>
      </c>
      <c r="AY149">
        <f>DK149*'Value Calculations'!$D$8</f>
        <v>0</v>
      </c>
      <c r="AZ149">
        <f>DL149*'Value Calculations'!$D$9</f>
        <v>0</v>
      </c>
      <c r="BA149">
        <f>DM149*'Value Calculations'!$D$10</f>
        <v>0</v>
      </c>
      <c r="BB149">
        <f>DN149*'Value Calculations'!$D$11</f>
        <v>0</v>
      </c>
      <c r="BC149">
        <f>DO149*'Value Calculations'!$D$12</f>
        <v>0</v>
      </c>
      <c r="BD149">
        <f>DP149*'Value Calculations'!$D$13</f>
        <v>0</v>
      </c>
      <c r="BF149">
        <f>DS149*'Value Calculations'!$D$3</f>
        <v>0</v>
      </c>
      <c r="BG149">
        <f>DT149*'Value Calculations'!$D$4</f>
        <v>0</v>
      </c>
      <c r="BH149">
        <f>DU149*'Value Calculations'!$D$5</f>
        <v>0</v>
      </c>
      <c r="BI149">
        <f>DV149*'Value Calculations'!$D$6</f>
        <v>0</v>
      </c>
      <c r="BJ149">
        <f>DW149*'Value Calculations'!$D$7</f>
        <v>0</v>
      </c>
      <c r="BK149">
        <f>DX149*'Value Calculations'!$D$8</f>
        <v>0</v>
      </c>
      <c r="BL149">
        <f>DY149*'Value Calculations'!$D$9</f>
        <v>0</v>
      </c>
      <c r="BM149">
        <f>DZ149*'Value Calculations'!$D$10</f>
        <v>0</v>
      </c>
      <c r="BN149">
        <f>EA149*'Value Calculations'!$D$11</f>
        <v>0</v>
      </c>
      <c r="BO149">
        <f>EB149*'Value Calculations'!$D$12</f>
        <v>0</v>
      </c>
      <c r="BP149">
        <f>EC149*'Value Calculations'!$D$13</f>
        <v>0</v>
      </c>
      <c r="BR149">
        <f>IFERROR(VLOOKUP($B149,'Raw Stats'!$CM$3:$DC$884,3,FALSE),0)</f>
        <v>80</v>
      </c>
      <c r="BS149">
        <f>IFERROR(VLOOKUP($B149,'Raw Stats'!$CM$3:$DC$884,4,FALSE),0)</f>
        <v>12</v>
      </c>
      <c r="BT149">
        <f>IFERROR(VLOOKUP($B149,'Raw Stats'!$CM$3:$DC$884,5,FALSE),0)</f>
        <v>41</v>
      </c>
      <c r="BU149">
        <f>IFERROR(VLOOKUP($B149,'Raw Stats'!$CM$3:$DC$884,6,FALSE),0)</f>
        <v>53</v>
      </c>
      <c r="BV149">
        <f>IFERROR(VLOOKUP($B149,'Raw Stats'!$CM$3:$DC$884,7,FALSE),0)</f>
        <v>5</v>
      </c>
      <c r="BW149">
        <f>IFERROR(VLOOKUP($B149,'Raw Stats'!$CM$3:$DC$884,8,FALSE),0)</f>
        <v>26</v>
      </c>
      <c r="BX149">
        <f>IFERROR(VLOOKUP($B149,'Raw Stats'!$CM$3:$DC$884,9,FALSE),0)</f>
        <v>80</v>
      </c>
      <c r="BY149">
        <f>IFERROR(VLOOKUP($B149,'Raw Stats'!$CM$3:$DC$884,10,FALSE),0)</f>
        <v>90</v>
      </c>
      <c r="BZ149">
        <f>IFERROR(VLOOKUP($B149,'Raw Stats'!$CM$3:$DC$884,11,FALSE)+VLOOKUP($B149,'Raw Stats'!$CM$3:$DC$884,12,FALSE),0)</f>
        <v>16</v>
      </c>
      <c r="CA149">
        <f>IFERROR(VLOOKUP($B149,'Raw Stats'!$CM$3:$DC$884,13,FALSE)+VLOOKUP($B149,'Raw Stats'!$CM$3:$DC$884,14,FALSE),0)</f>
        <v>0</v>
      </c>
      <c r="CB149">
        <f>IFERROR(VLOOKUP($B149,'Raw Stats'!$CM$3:$DC$884,15,FALSE),0)</f>
        <v>0</v>
      </c>
      <c r="CC149">
        <f>IFERROR(VLOOKUP($B149,'Raw Stats'!$CM$3:$DC$884,16,FALSE),0)</f>
        <v>139</v>
      </c>
      <c r="CE149">
        <f>IFERROR(VLOOKUP($B149,'Raw Stats'!$BU$3:$CJ$528,3,FALSE),0)</f>
        <v>64</v>
      </c>
      <c r="CF149">
        <f>IFERROR(VLOOKUP($B149,'Raw Stats'!$BU$3:$CJ$528,4,FALSE),0)</f>
        <v>13</v>
      </c>
      <c r="CG149">
        <f>IFERROR(VLOOKUP($B149,'Raw Stats'!$BU$3:$CJ$5288,5,FALSE),0)</f>
        <v>25</v>
      </c>
      <c r="CH149">
        <f>IFERROR(VLOOKUP($B149,'Raw Stats'!$BU$3:$CJ$528,6,FALSE),0)</f>
        <v>38</v>
      </c>
      <c r="CI149">
        <f>IFERROR(VLOOKUP($B149,'Raw Stats'!$BU$3:$CJ$528,7,FALSE),0)</f>
        <v>17</v>
      </c>
      <c r="CJ149">
        <f>IFERROR(VLOOKUP($B149,'Raw Stats'!$BU$3:$CJ$528,8,FALSE),0)</f>
        <v>20</v>
      </c>
      <c r="CK149">
        <f>IFERROR(VLOOKUP($B149,'Raw Stats'!$BU$3:$CJ$528,9,FALSE),0)</f>
        <v>50</v>
      </c>
      <c r="CL149">
        <f>IFERROR(VLOOKUP($B149,'Raw Stats'!$BU$3:$CJ$528,10,FALSE),0)</f>
        <v>57</v>
      </c>
      <c r="CM149">
        <f>IFERROR(VLOOKUP($B149,'Raw Stats'!$BU$3:$CJ$528,11,FALSE)+VLOOKUP($B149,'Raw Stats'!$BU$3:$CJ$528,12,FALSE),0)</f>
        <v>10</v>
      </c>
      <c r="CN149">
        <f>IFERROR(VLOOKUP($B149,'Raw Stats'!$BU$3:$CJ$528,13,FALSE)+VLOOKUP($B149,'Raw Stats'!$BU$3:$CJ$528,14,FALSE),0)</f>
        <v>0</v>
      </c>
      <c r="CO149">
        <f>IFERROR(VLOOKUP($B149,'Raw Stats'!$BU$3:$CJ$528,15,FALSE),0)</f>
        <v>5</v>
      </c>
      <c r="CP149">
        <f>IFERROR(VLOOKUP($B149,'Raw Stats'!$BU$3:$CJ$528,16,FALSE),0)</f>
        <v>101</v>
      </c>
      <c r="CR149">
        <f>IFERROR(VLOOKUP($B149,'Raw Stats'!$BC$3:$BR$528,3,FALSE),0)</f>
        <v>32</v>
      </c>
      <c r="CS149">
        <f>IFERROR(VLOOKUP($B149,'Raw Stats'!$BC$3:$BR$528,4,FALSE),0)</f>
        <v>2</v>
      </c>
      <c r="CT149">
        <f>IFERROR(VLOOKUP($B149,'Raw Stats'!$BC$3:$BR$5288,5,FALSE),0)</f>
        <v>11</v>
      </c>
      <c r="CU149">
        <f>IFERROR(VLOOKUP($B149,'Raw Stats'!$BC$3:$BR$52888,6,FALSE),0)</f>
        <v>13</v>
      </c>
      <c r="CV149">
        <f>IFERROR(VLOOKUP($B149,'Raw Stats'!$BC$3:$BR$5288,7,FALSE),0)</f>
        <v>-11</v>
      </c>
      <c r="CW149">
        <f>IFERROR(VLOOKUP($B149,'Raw Stats'!$BC$3:$BR$5288,8,FALSE),0)</f>
        <v>10</v>
      </c>
      <c r="CX149">
        <f>IFERROR(VLOOKUP($B149,'Raw Stats'!$BC$3:$BR$5288,9,FALSE),0)</f>
        <v>31</v>
      </c>
      <c r="CY149">
        <f>IFERROR(VLOOKUP($B149,'Raw Stats'!$BC$3:$BR$5288,10,FALSE),0)</f>
        <v>24</v>
      </c>
      <c r="CZ149">
        <f>IFERROR(VLOOKUP($B149,'Raw Stats'!$BC$3:$BR$5288,11,FALSE)+VLOOKUP($B149,'Raw Stats'!$BC$3:$BR$5288,12,FALSE),0)</f>
        <v>5</v>
      </c>
      <c r="DA149">
        <f>IFERROR(VLOOKUP($B149,'Raw Stats'!$BC$3:$BR$5288,13,FALSE)+VLOOKUP($B149,'Raw Stats'!$BC$3:$BR$5288,14,FALSE),0)</f>
        <v>0</v>
      </c>
      <c r="DB149">
        <f>IFERROR(VLOOKUP($B149,'Raw Stats'!$BC$3:$BR$5288,15,FALSE),0)</f>
        <v>1</v>
      </c>
      <c r="DC149">
        <f>IFERROR(VLOOKUP($B149,'Raw Stats'!$BC$3:$BR$5288,16,FALSE),0)</f>
        <v>58</v>
      </c>
      <c r="DE149">
        <f>IFERROR(VLOOKUP($B149,'Raw Stats'!$AK$3:$AZ$528,3,FALSE),0)</f>
        <v>0</v>
      </c>
      <c r="DF149">
        <f>IFERROR(VLOOKUP($B149,'Raw Stats'!$AK$3:$AZ$528,4,FALSE),0)</f>
        <v>0</v>
      </c>
      <c r="DG149">
        <f>IFERROR(VLOOKUP($B149,'Raw Stats'!$AK$3:$AZ$528,5,FALSE),0)</f>
        <v>0</v>
      </c>
      <c r="DH149">
        <f>IFERROR(VLOOKUP($B149,'Raw Stats'!$AK$3:$AZ$528,6,FALSE),0)</f>
        <v>0</v>
      </c>
      <c r="DI149">
        <f>IFERROR(VLOOKUP($B149,'Raw Stats'!$AK$3:$AZ$528,7,FALSE),0)</f>
        <v>0</v>
      </c>
      <c r="DJ149">
        <f>IFERROR(VLOOKUP($B149,'Raw Stats'!$AK$3:$AZ$528,8,FALSE),0)</f>
        <v>0</v>
      </c>
      <c r="DK149">
        <f>IFERROR(VLOOKUP($B149,'Raw Stats'!$AK$3:$AZ$528,9,FALSE),0)</f>
        <v>0</v>
      </c>
      <c r="DL149">
        <f>IFERROR(VLOOKUP($B149,'Raw Stats'!$AK$3:$AZ$528,10,FALSE),0)</f>
        <v>0</v>
      </c>
      <c r="DM149">
        <f>IFERROR(VLOOKUP($B149,'Raw Stats'!$AK$3:$AZ$528,11,FALSE)+VLOOKUP($B149,'Raw Stats'!$AK$3:$AZ$528,12,FALSE),0)</f>
        <v>0</v>
      </c>
      <c r="DN149">
        <f>IFERROR(VLOOKUP($B149,'Raw Stats'!$AK$3:$AZ$528,13,FALSE)+VLOOKUP($B149,'Raw Stats'!$AK$3:$AZ$528,14,FALSE),0)</f>
        <v>0</v>
      </c>
      <c r="DO149">
        <f>IFERROR(VLOOKUP($B149,'Raw Stats'!$AK$3:$AZ$528,15,FALSE),0)</f>
        <v>0</v>
      </c>
      <c r="DP149">
        <f>IFERROR(VLOOKUP($B149,'Raw Stats'!$AK$3:$AZ$528,16,FALSE),0)</f>
        <v>0</v>
      </c>
      <c r="DR149">
        <f>IFERROR(VLOOKUP($B149,'Raw Stats'!$S$3:$AH$528,3,FALSE),0)</f>
        <v>0</v>
      </c>
      <c r="DS149">
        <f>IFERROR(VLOOKUP($B149,'Raw Stats'!$S$3:$AH$528,4,FALSE),0)</f>
        <v>0</v>
      </c>
      <c r="DT149">
        <f>IFERROR(VLOOKUP($B149,'Raw Stats'!$S$3:$AH$528,5,FALSE),0)</f>
        <v>0</v>
      </c>
      <c r="DU149">
        <f>IFERROR(VLOOKUP($B149,'Raw Stats'!$S$3:$AH$528,6,FALSE),0)</f>
        <v>0</v>
      </c>
      <c r="DV149">
        <f>IFERROR(VLOOKUP($B149,'Raw Stats'!$S$3:$AH$528,7,FALSE),0)</f>
        <v>0</v>
      </c>
      <c r="DW149">
        <f>IFERROR(VLOOKUP($B149,'Raw Stats'!$S$3:$AH$528,8,FALSE),0)</f>
        <v>0</v>
      </c>
      <c r="DX149">
        <f>IFERROR(VLOOKUP($B149,'Raw Stats'!$S$3:$AH$528,9,FALSE),0)</f>
        <v>0</v>
      </c>
      <c r="DY149">
        <f>IFERROR(VLOOKUP($B149,'Raw Stats'!$S$3:$AH$528,10,FALSE),0)</f>
        <v>0</v>
      </c>
      <c r="DZ149">
        <f>IFERROR(VLOOKUP($B149,'Raw Stats'!$S$3:$AH$528,11,FALSE)+VLOOKUP($B149,'Raw Stats'!$S$3:$AH$528,12,FALSE),0)</f>
        <v>0</v>
      </c>
      <c r="EA149">
        <f>IFERROR(VLOOKUP($B149,'Raw Stats'!$S$3:$AH$528,13,FALSE)+VLOOKUP($B149,'Raw Stats'!$S$3:$AH$528,14,FALSE),0)</f>
        <v>0</v>
      </c>
      <c r="EB149">
        <f>IFERROR(VLOOKUP($B149,'Raw Stats'!$S$3:$AH$528,15,FALSE),0)</f>
        <v>0</v>
      </c>
      <c r="EC149">
        <f>IFERROR(VLOOKUP($B149,'Raw Stats'!$S$3:$AH$528,16,FALSE),0)</f>
        <v>0</v>
      </c>
    </row>
    <row r="150" spans="1:133" x14ac:dyDescent="0.2">
      <c r="A150">
        <f>IFERROR(VLOOKUP(B150,Sheet2!$W$1:$X$300,2,FALSE),301)</f>
        <v>232</v>
      </c>
      <c r="B150" t="s">
        <v>108</v>
      </c>
      <c r="C150">
        <f t="shared" si="10"/>
        <v>0.79884295859274201</v>
      </c>
      <c r="D150">
        <f t="shared" si="11"/>
        <v>0.96925429073113989</v>
      </c>
      <c r="E150">
        <f t="shared" si="12"/>
        <v>0.66821913352259155</v>
      </c>
      <c r="F150">
        <f t="shared" si="13"/>
        <v>0.74469706763381172</v>
      </c>
      <c r="G150">
        <f t="shared" si="14"/>
        <v>0.87808264230095701</v>
      </c>
      <c r="H150">
        <v>0.85</v>
      </c>
      <c r="J150">
        <f>BS150*'Value Calculations'!$D$3</f>
        <v>6.5237668580166064</v>
      </c>
      <c r="K150">
        <f>BT150*'Value Calculations'!$D$4</f>
        <v>6.5122540808929985</v>
      </c>
      <c r="L150">
        <f>BU150*'Value Calculations'!$D$5</f>
        <v>9.5521717819051766</v>
      </c>
      <c r="M150">
        <f>BV150*'Value Calculations'!$D$6</f>
        <v>-0.75038959151617712</v>
      </c>
      <c r="N150">
        <f>BW150*'Value Calculations'!$D$7</f>
        <v>3.1638555739653409</v>
      </c>
      <c r="O150">
        <f>BX150*'Value Calculations'!$D$8</f>
        <v>5.0324017349577854</v>
      </c>
      <c r="P150">
        <f>BY150*'Value Calculations'!$D$9</f>
        <v>2.1411926247377844</v>
      </c>
      <c r="Q150">
        <f>BZ150*'Value Calculations'!$D$10</f>
        <v>3.6531647407620471</v>
      </c>
      <c r="R150">
        <f>CA150*'Value Calculations'!$D$11</f>
        <v>0</v>
      </c>
      <c r="S150">
        <f>CB150*'Value Calculations'!$D$12</f>
        <v>4.0694136979470699</v>
      </c>
      <c r="T150">
        <f>CC150*'Value Calculations'!$D$13</f>
        <v>9.6304319310813735</v>
      </c>
      <c r="V150">
        <f>CF150*'Value Calculations'!$D$3</f>
        <v>9.7856502870249091</v>
      </c>
      <c r="W150">
        <f>CG150*'Value Calculations'!$D$4</f>
        <v>10.093993825384148</v>
      </c>
      <c r="X150">
        <f>CH150*'Value Calculations'!$D$5</f>
        <v>14.593595777910686</v>
      </c>
      <c r="Y150">
        <f>CI150*'Value Calculations'!$D$6</f>
        <v>1.5007791830323542</v>
      </c>
      <c r="Z150">
        <f>CJ150*'Value Calculations'!$D$7</f>
        <v>6.8550204102582386</v>
      </c>
      <c r="AA150">
        <f>CK150*'Value Calculations'!$D$8</f>
        <v>7.7642769625062975</v>
      </c>
      <c r="AB150">
        <f>CL150*'Value Calculations'!$D$9</f>
        <v>2.5190501467503346</v>
      </c>
      <c r="AC150">
        <f>CM150*'Value Calculations'!$D$10</f>
        <v>5.4797471111430704</v>
      </c>
      <c r="AD150">
        <f>CN150*'Value Calculations'!$D$11</f>
        <v>2.9721424440748123</v>
      </c>
      <c r="AE150">
        <f>CO150*'Value Calculations'!$D$12</f>
        <v>4.0694136979470699</v>
      </c>
      <c r="AF150">
        <f>CP150*'Value Calculations'!$D$13</f>
        <v>10.937419121728132</v>
      </c>
      <c r="AH150">
        <f>CS150*'Value Calculations'!$D$3</f>
        <v>3.2618834290083032</v>
      </c>
      <c r="AI150">
        <f>CT150*'Value Calculations'!$D$4</f>
        <v>3.9073524485357991</v>
      </c>
      <c r="AJ150">
        <f>CU150*'Value Calculations'!$D$5</f>
        <v>5.3067621010584309</v>
      </c>
      <c r="AK150">
        <f>CV150*'Value Calculations'!$D$6</f>
        <v>0.37519479575808856</v>
      </c>
      <c r="AL150">
        <f>CW150*'Value Calculations'!$D$7</f>
        <v>2.2850068034194129</v>
      </c>
      <c r="AM150">
        <f>CX150*'Value Calculations'!$D$8</f>
        <v>3.1632239476877508</v>
      </c>
      <c r="AN150">
        <f>CY150*'Value Calculations'!$D$9</f>
        <v>1.8892876100627509</v>
      </c>
      <c r="AO150">
        <f>CZ150*'Value Calculations'!$D$10</f>
        <v>1.4612658963048188</v>
      </c>
      <c r="AP150">
        <f>DA150*'Value Calculations'!$D$11</f>
        <v>0</v>
      </c>
      <c r="AQ150">
        <f>DB150*'Value Calculations'!$D$12</f>
        <v>0.81388273958941404</v>
      </c>
      <c r="AR150">
        <f>DC150*'Value Calculations'!$D$13</f>
        <v>4.264905569478894</v>
      </c>
      <c r="AT150">
        <f>DF150*'Value Calculations'!$D$3</f>
        <v>8.1547085725207573</v>
      </c>
      <c r="AU150">
        <f>DG150*'Value Calculations'!$D$4</f>
        <v>7.4890921930269485</v>
      </c>
      <c r="AV150">
        <f>DH150*'Value Calculations'!$D$5</f>
        <v>11.409538517275626</v>
      </c>
      <c r="AW150">
        <f>DI150*'Value Calculations'!$D$6</f>
        <v>0.37519479575808856</v>
      </c>
      <c r="AX150">
        <f>DJ150*'Value Calculations'!$D$7</f>
        <v>3.2517404510199337</v>
      </c>
      <c r="AY150">
        <f>DK150*'Value Calculations'!$D$8</f>
        <v>4.3134872013923875</v>
      </c>
      <c r="AZ150">
        <f>DL150*'Value Calculations'!$D$9</f>
        <v>2.6450026540878513</v>
      </c>
      <c r="BA150">
        <f>DM150*'Value Calculations'!$D$10</f>
        <v>3.2878482666858426</v>
      </c>
      <c r="BB150">
        <f>DN150*'Value Calculations'!$D$11</f>
        <v>0</v>
      </c>
      <c r="BC150">
        <f>DO150*'Value Calculations'!$D$12</f>
        <v>3.2555309583576562</v>
      </c>
      <c r="BD150">
        <f>DP150*'Value Calculations'!$D$13</f>
        <v>10.180742327143166</v>
      </c>
      <c r="BF150">
        <f>DS150*'Value Calculations'!$D$3</f>
        <v>8.5624440011467957</v>
      </c>
      <c r="BG150">
        <f>DT150*'Value Calculations'!$D$4</f>
        <v>13.350120865830647</v>
      </c>
      <c r="BH150">
        <f>DU150*'Value Calculations'!$D$5</f>
        <v>16.450962513281137</v>
      </c>
      <c r="BI150">
        <f>DV150*'Value Calculations'!$D$6</f>
        <v>-0.37519479575808856</v>
      </c>
      <c r="BJ150">
        <f>DW150*'Value Calculations'!$D$7</f>
        <v>3.2517404510199337</v>
      </c>
      <c r="BK150">
        <f>DX150*'Value Calculations'!$D$8</f>
        <v>8.2675171360020769</v>
      </c>
      <c r="BL150">
        <f>DY150*'Value Calculations'!$D$9</f>
        <v>2.5190501467503346</v>
      </c>
      <c r="BM150">
        <f>DZ150*'Value Calculations'!$D$10</f>
        <v>6.9410130074478893</v>
      </c>
      <c r="BN150">
        <f>EA150*'Value Calculations'!$D$11</f>
        <v>0</v>
      </c>
      <c r="BO150">
        <f>EB150*'Value Calculations'!$D$12</f>
        <v>2.441648218768242</v>
      </c>
      <c r="BP150">
        <f>EC150*'Value Calculations'!$D$13</f>
        <v>10.59347512418951</v>
      </c>
      <c r="BR150">
        <f>IFERROR(VLOOKUP($B150,'Raw Stats'!$CM$3:$DC$884,3,FALSE),0)</f>
        <v>62</v>
      </c>
      <c r="BS150">
        <f>IFERROR(VLOOKUP($B150,'Raw Stats'!$CM$3:$DC$884,4,FALSE),0)</f>
        <v>16</v>
      </c>
      <c r="BT150">
        <f>IFERROR(VLOOKUP($B150,'Raw Stats'!$CM$3:$DC$884,5,FALSE),0)</f>
        <v>20</v>
      </c>
      <c r="BU150">
        <f>IFERROR(VLOOKUP($B150,'Raw Stats'!$CM$3:$DC$884,6,FALSE),0)</f>
        <v>36</v>
      </c>
      <c r="BV150">
        <f>IFERROR(VLOOKUP($B150,'Raw Stats'!$CM$3:$DC$884,7,FALSE),0)</f>
        <v>-6</v>
      </c>
      <c r="BW150">
        <f>IFERROR(VLOOKUP($B150,'Raw Stats'!$CM$3:$DC$884,8,FALSE),0)</f>
        <v>36</v>
      </c>
      <c r="BX150">
        <f>IFERROR(VLOOKUP($B150,'Raw Stats'!$CM$3:$DC$884,9,FALSE),0)</f>
        <v>70</v>
      </c>
      <c r="BY150">
        <f>IFERROR(VLOOKUP($B150,'Raw Stats'!$CM$3:$DC$884,10,FALSE),0)</f>
        <v>17</v>
      </c>
      <c r="BZ150">
        <f>IFERROR(VLOOKUP($B150,'Raw Stats'!$CM$3:$DC$884,11,FALSE)+VLOOKUP($B150,'Raw Stats'!$CM$3:$DC$884,12,FALSE),0)</f>
        <v>10</v>
      </c>
      <c r="CA150">
        <f>IFERROR(VLOOKUP($B150,'Raw Stats'!$CM$3:$DC$884,13,FALSE)+VLOOKUP($B150,'Raw Stats'!$CM$3:$DC$884,14,FALSE),0)</f>
        <v>0</v>
      </c>
      <c r="CB150">
        <f>IFERROR(VLOOKUP($B150,'Raw Stats'!$CM$3:$DC$884,15,FALSE),0)</f>
        <v>5</v>
      </c>
      <c r="CC150">
        <f>IFERROR(VLOOKUP($B150,'Raw Stats'!$CM$3:$DC$884,16,FALSE),0)</f>
        <v>140</v>
      </c>
      <c r="CE150">
        <f>IFERROR(VLOOKUP($B150,'Raw Stats'!$BU$3:$CJ$528,3,FALSE),0)</f>
        <v>79</v>
      </c>
      <c r="CF150">
        <f>IFERROR(VLOOKUP($B150,'Raw Stats'!$BU$3:$CJ$528,4,FALSE),0)</f>
        <v>24</v>
      </c>
      <c r="CG150">
        <f>IFERROR(VLOOKUP($B150,'Raw Stats'!$BU$3:$CJ$5288,5,FALSE),0)</f>
        <v>31</v>
      </c>
      <c r="CH150">
        <f>IFERROR(VLOOKUP($B150,'Raw Stats'!$BU$3:$CJ$528,6,FALSE),0)</f>
        <v>55</v>
      </c>
      <c r="CI150">
        <f>IFERROR(VLOOKUP($B150,'Raw Stats'!$BU$3:$CJ$528,7,FALSE),0)</f>
        <v>12</v>
      </c>
      <c r="CJ150">
        <f>IFERROR(VLOOKUP($B150,'Raw Stats'!$BU$3:$CJ$528,8,FALSE),0)</f>
        <v>78</v>
      </c>
      <c r="CK150">
        <f>IFERROR(VLOOKUP($B150,'Raw Stats'!$BU$3:$CJ$528,9,FALSE),0)</f>
        <v>108</v>
      </c>
      <c r="CL150">
        <f>IFERROR(VLOOKUP($B150,'Raw Stats'!$BU$3:$CJ$528,10,FALSE),0)</f>
        <v>20</v>
      </c>
      <c r="CM150">
        <f>IFERROR(VLOOKUP($B150,'Raw Stats'!$BU$3:$CJ$528,11,FALSE)+VLOOKUP($B150,'Raw Stats'!$BU$3:$CJ$528,12,FALSE),0)</f>
        <v>15</v>
      </c>
      <c r="CN150">
        <f>IFERROR(VLOOKUP($B150,'Raw Stats'!$BU$3:$CJ$528,13,FALSE)+VLOOKUP($B150,'Raw Stats'!$BU$3:$CJ$528,14,FALSE),0)</f>
        <v>3</v>
      </c>
      <c r="CO150">
        <f>IFERROR(VLOOKUP($B150,'Raw Stats'!$BU$3:$CJ$528,15,FALSE),0)</f>
        <v>5</v>
      </c>
      <c r="CP150">
        <f>IFERROR(VLOOKUP($B150,'Raw Stats'!$BU$3:$CJ$528,16,FALSE),0)</f>
        <v>159</v>
      </c>
      <c r="CR150">
        <f>IFERROR(VLOOKUP($B150,'Raw Stats'!$BC$3:$BR$528,3,FALSE),0)</f>
        <v>40</v>
      </c>
      <c r="CS150">
        <f>IFERROR(VLOOKUP($B150,'Raw Stats'!$BC$3:$BR$528,4,FALSE),0)</f>
        <v>8</v>
      </c>
      <c r="CT150">
        <f>IFERROR(VLOOKUP($B150,'Raw Stats'!$BC$3:$BR$5288,5,FALSE),0)</f>
        <v>12</v>
      </c>
      <c r="CU150">
        <f>IFERROR(VLOOKUP($B150,'Raw Stats'!$BC$3:$BR$52888,6,FALSE),0)</f>
        <v>20</v>
      </c>
      <c r="CV150">
        <f>IFERROR(VLOOKUP($B150,'Raw Stats'!$BC$3:$BR$5288,7,FALSE),0)</f>
        <v>3</v>
      </c>
      <c r="CW150">
        <f>IFERROR(VLOOKUP($B150,'Raw Stats'!$BC$3:$BR$5288,8,FALSE),0)</f>
        <v>26</v>
      </c>
      <c r="CX150">
        <f>IFERROR(VLOOKUP($B150,'Raw Stats'!$BC$3:$BR$5288,9,FALSE),0)</f>
        <v>44</v>
      </c>
      <c r="CY150">
        <f>IFERROR(VLOOKUP($B150,'Raw Stats'!$BC$3:$BR$5288,10,FALSE),0)</f>
        <v>15</v>
      </c>
      <c r="CZ150">
        <f>IFERROR(VLOOKUP($B150,'Raw Stats'!$BC$3:$BR$5288,11,FALSE)+VLOOKUP($B150,'Raw Stats'!$BC$3:$BR$5288,12,FALSE),0)</f>
        <v>4</v>
      </c>
      <c r="DA150">
        <f>IFERROR(VLOOKUP($B150,'Raw Stats'!$BC$3:$BR$5288,13,FALSE)+VLOOKUP($B150,'Raw Stats'!$BC$3:$BR$5288,14,FALSE),0)</f>
        <v>0</v>
      </c>
      <c r="DB150">
        <f>IFERROR(VLOOKUP($B150,'Raw Stats'!$BC$3:$BR$5288,15,FALSE),0)</f>
        <v>1</v>
      </c>
      <c r="DC150">
        <f>IFERROR(VLOOKUP($B150,'Raw Stats'!$BC$3:$BR$5288,16,FALSE),0)</f>
        <v>62</v>
      </c>
      <c r="DE150">
        <f>IFERROR(VLOOKUP($B150,'Raw Stats'!$AK$3:$AZ$528,3,FALSE),0)</f>
        <v>73</v>
      </c>
      <c r="DF150">
        <f>IFERROR(VLOOKUP($B150,'Raw Stats'!$AK$3:$AZ$528,4,FALSE),0)</f>
        <v>20</v>
      </c>
      <c r="DG150">
        <f>IFERROR(VLOOKUP($B150,'Raw Stats'!$AK$3:$AZ$528,5,FALSE),0)</f>
        <v>23</v>
      </c>
      <c r="DH150">
        <f>IFERROR(VLOOKUP($B150,'Raw Stats'!$AK$3:$AZ$528,6,FALSE),0)</f>
        <v>43</v>
      </c>
      <c r="DI150">
        <f>IFERROR(VLOOKUP($B150,'Raw Stats'!$AK$3:$AZ$528,7,FALSE),0)</f>
        <v>3</v>
      </c>
      <c r="DJ150">
        <f>IFERROR(VLOOKUP($B150,'Raw Stats'!$AK$3:$AZ$528,8,FALSE),0)</f>
        <v>37</v>
      </c>
      <c r="DK150">
        <f>IFERROR(VLOOKUP($B150,'Raw Stats'!$AK$3:$AZ$528,9,FALSE),0)</f>
        <v>60</v>
      </c>
      <c r="DL150">
        <f>IFERROR(VLOOKUP($B150,'Raw Stats'!$AK$3:$AZ$528,10,FALSE),0)</f>
        <v>21</v>
      </c>
      <c r="DM150">
        <f>IFERROR(VLOOKUP($B150,'Raw Stats'!$AK$3:$AZ$528,11,FALSE)+VLOOKUP($B150,'Raw Stats'!$AK$3:$AZ$528,12,FALSE),0)</f>
        <v>9</v>
      </c>
      <c r="DN150">
        <f>IFERROR(VLOOKUP($B150,'Raw Stats'!$AK$3:$AZ$528,13,FALSE)+VLOOKUP($B150,'Raw Stats'!$AK$3:$AZ$528,14,FALSE),0)</f>
        <v>0</v>
      </c>
      <c r="DO150">
        <f>IFERROR(VLOOKUP($B150,'Raw Stats'!$AK$3:$AZ$528,15,FALSE),0)</f>
        <v>4</v>
      </c>
      <c r="DP150">
        <f>IFERROR(VLOOKUP($B150,'Raw Stats'!$AK$3:$AZ$528,16,FALSE),0)</f>
        <v>148</v>
      </c>
      <c r="DR150">
        <f>IFERROR(VLOOKUP($B150,'Raw Stats'!$S$3:$AH$528,3,FALSE),0)</f>
        <v>82</v>
      </c>
      <c r="DS150">
        <f>IFERROR(VLOOKUP($B150,'Raw Stats'!$S$3:$AH$528,4,FALSE),0)</f>
        <v>21</v>
      </c>
      <c r="DT150">
        <f>IFERROR(VLOOKUP($B150,'Raw Stats'!$S$3:$AH$528,5,FALSE),0)</f>
        <v>41</v>
      </c>
      <c r="DU150">
        <f>IFERROR(VLOOKUP($B150,'Raw Stats'!$S$3:$AH$528,6,FALSE),0)</f>
        <v>62</v>
      </c>
      <c r="DV150">
        <f>IFERROR(VLOOKUP($B150,'Raw Stats'!$S$3:$AH$528,7,FALSE),0)</f>
        <v>-3</v>
      </c>
      <c r="DW150">
        <f>IFERROR(VLOOKUP($B150,'Raw Stats'!$S$3:$AH$528,8,FALSE),0)</f>
        <v>37</v>
      </c>
      <c r="DX150">
        <f>IFERROR(VLOOKUP($B150,'Raw Stats'!$S$3:$AH$528,9,FALSE),0)</f>
        <v>115</v>
      </c>
      <c r="DY150">
        <f>IFERROR(VLOOKUP($B150,'Raw Stats'!$S$3:$AH$528,10,FALSE),0)</f>
        <v>20</v>
      </c>
      <c r="DZ150">
        <f>IFERROR(VLOOKUP($B150,'Raw Stats'!$S$3:$AH$528,11,FALSE)+VLOOKUP($B150,'Raw Stats'!$S$3:$AH$528,12,FALSE),0)</f>
        <v>19</v>
      </c>
      <c r="EA150">
        <f>IFERROR(VLOOKUP($B150,'Raw Stats'!$S$3:$AH$528,13,FALSE)+VLOOKUP($B150,'Raw Stats'!$S$3:$AH$528,14,FALSE),0)</f>
        <v>0</v>
      </c>
      <c r="EB150">
        <f>IFERROR(VLOOKUP($B150,'Raw Stats'!$S$3:$AH$528,15,FALSE),0)</f>
        <v>3</v>
      </c>
      <c r="EC150">
        <f>IFERROR(VLOOKUP($B150,'Raw Stats'!$S$3:$AH$528,16,FALSE),0)</f>
        <v>154</v>
      </c>
    </row>
    <row r="151" spans="1:133" x14ac:dyDescent="0.2">
      <c r="A151">
        <f>IFERROR(VLOOKUP(B151,Sheet2!$W$1:$X$300,2,FALSE),301)</f>
        <v>227</v>
      </c>
      <c r="B151" t="s">
        <v>178</v>
      </c>
      <c r="C151">
        <f t="shared" si="10"/>
        <v>0.84289670156380903</v>
      </c>
      <c r="D151">
        <f t="shared" si="11"/>
        <v>0.8268164472084345</v>
      </c>
      <c r="E151">
        <f t="shared" si="12"/>
        <v>0.78621093322652857</v>
      </c>
      <c r="F151">
        <f t="shared" si="13"/>
        <v>0.67272130035261557</v>
      </c>
      <c r="G151">
        <f t="shared" si="14"/>
        <v>0.9016421449569707</v>
      </c>
      <c r="H151">
        <v>0.84</v>
      </c>
      <c r="J151">
        <f>BS151*'Value Calculations'!$D$3</f>
        <v>5.7082960007645305</v>
      </c>
      <c r="K151">
        <f>BT151*'Value Calculations'!$D$4</f>
        <v>9.4427684172948485</v>
      </c>
      <c r="L151">
        <f>BU151*'Value Calculations'!$D$5</f>
        <v>11.409538517275626</v>
      </c>
      <c r="M151">
        <f>BV151*'Value Calculations'!$D$6</f>
        <v>1.0005194553549028</v>
      </c>
      <c r="N151">
        <f>BW151*'Value Calculations'!$D$7</f>
        <v>1.0546185246551136</v>
      </c>
      <c r="O151">
        <f>BX151*'Value Calculations'!$D$8</f>
        <v>3.45078976111391</v>
      </c>
      <c r="P151">
        <f>BY151*'Value Calculations'!$D$9</f>
        <v>10.076200587001338</v>
      </c>
      <c r="Q151">
        <f>BZ151*'Value Calculations'!$D$10</f>
        <v>6.5756965333716852</v>
      </c>
      <c r="R151">
        <f>CA151*'Value Calculations'!$D$11</f>
        <v>2.9721424440748123</v>
      </c>
      <c r="S151">
        <f>CB151*'Value Calculations'!$D$12</f>
        <v>3.2555309583576562</v>
      </c>
      <c r="T151">
        <f>CC151*'Value Calculations'!$D$13</f>
        <v>10.799841522712683</v>
      </c>
      <c r="V151">
        <f>CF151*'Value Calculations'!$D$3</f>
        <v>10.193385715650948</v>
      </c>
      <c r="W151">
        <f>CG151*'Value Calculations'!$D$4</f>
        <v>10.745219233473447</v>
      </c>
      <c r="X151">
        <f>CH151*'Value Calculations'!$D$5</f>
        <v>15.38961009306945</v>
      </c>
      <c r="Y151">
        <f>CI151*'Value Calculations'!$D$6</f>
        <v>-1.3757142511129914</v>
      </c>
      <c r="Z151">
        <f>CJ151*'Value Calculations'!$D$7</f>
        <v>0.70307901643674242</v>
      </c>
      <c r="AA151">
        <f>CK151*'Value Calculations'!$D$8</f>
        <v>2.8037666809050519</v>
      </c>
      <c r="AB151">
        <f>CL151*'Value Calculations'!$D$9</f>
        <v>5.9197678448632862</v>
      </c>
      <c r="AC151">
        <f>CM151*'Value Calculations'!$D$10</f>
        <v>7.3063294815240942</v>
      </c>
      <c r="AD151">
        <f>CN151*'Value Calculations'!$D$11</f>
        <v>2.9721424440748123</v>
      </c>
      <c r="AE151">
        <f>CO151*'Value Calculations'!$D$12</f>
        <v>0</v>
      </c>
      <c r="AF151">
        <f>CP151*'Value Calculations'!$D$13</f>
        <v>11.487729517789925</v>
      </c>
      <c r="AH151">
        <f>CS151*'Value Calculations'!$D$3</f>
        <v>2.4464125717562273</v>
      </c>
      <c r="AI151">
        <f>CT151*'Value Calculations'!$D$4</f>
        <v>7.4890921930269485</v>
      </c>
      <c r="AJ151">
        <f>CU151*'Value Calculations'!$D$5</f>
        <v>7.6948050465347251</v>
      </c>
      <c r="AK151">
        <f>CV151*'Value Calculations'!$D$6</f>
        <v>-0.37519479575808856</v>
      </c>
      <c r="AL151">
        <f>CW151*'Value Calculations'!$D$7</f>
        <v>1.0546185246551136</v>
      </c>
      <c r="AM151">
        <f>CX151*'Value Calculations'!$D$8</f>
        <v>1.6535034272004152</v>
      </c>
      <c r="AN151">
        <f>CY151*'Value Calculations'!$D$9</f>
        <v>5.9197678448632862</v>
      </c>
      <c r="AO151">
        <f>CZ151*'Value Calculations'!$D$10</f>
        <v>3.6531647407620471</v>
      </c>
      <c r="AP151">
        <f>DA151*'Value Calculations'!$D$11</f>
        <v>0.9907141480249374</v>
      </c>
      <c r="AQ151">
        <f>DB151*'Value Calculations'!$D$12</f>
        <v>0.81388273958941404</v>
      </c>
      <c r="AR151">
        <f>DC151*'Value Calculations'!$D$13</f>
        <v>6.3973583542183405</v>
      </c>
      <c r="AT151">
        <f>DF151*'Value Calculations'!$D$3</f>
        <v>6.9315022866426439</v>
      </c>
      <c r="AU151">
        <f>DG151*'Value Calculations'!$D$4</f>
        <v>9.7683811213394982</v>
      </c>
      <c r="AV151">
        <f>DH151*'Value Calculations'!$D$5</f>
        <v>12.470890937487313</v>
      </c>
      <c r="AW151">
        <f>DI151*'Value Calculations'!$D$6</f>
        <v>-0.37519479575808856</v>
      </c>
      <c r="AX151">
        <f>DJ151*'Value Calculations'!$D$7</f>
        <v>0.52730926232755682</v>
      </c>
      <c r="AY151">
        <f>DK151*'Value Calculations'!$D$8</f>
        <v>2.084852147339654</v>
      </c>
      <c r="AZ151">
        <f>DL151*'Value Calculations'!$D$9</f>
        <v>8.3128654842761041</v>
      </c>
      <c r="BA151">
        <f>DM151*'Value Calculations'!$D$10</f>
        <v>5.4797471111430704</v>
      </c>
      <c r="BB151">
        <f>DN151*'Value Calculations'!$D$11</f>
        <v>0</v>
      </c>
      <c r="BC151">
        <f>DO151*'Value Calculations'!$D$12</f>
        <v>0.81388273958941404</v>
      </c>
      <c r="BD151">
        <f>DP151*'Value Calculations'!$D$13</f>
        <v>9.1489103345273044</v>
      </c>
      <c r="BF151">
        <f>DS151*'Value Calculations'!$D$3</f>
        <v>5.300560572138493</v>
      </c>
      <c r="BG151">
        <f>DT151*'Value Calculations'!$D$4</f>
        <v>10.093993825384148</v>
      </c>
      <c r="BH151">
        <f>DU151*'Value Calculations'!$D$5</f>
        <v>11.674876622328547</v>
      </c>
      <c r="BI151">
        <f>DV151*'Value Calculations'!$D$6</f>
        <v>1.6258441149517171</v>
      </c>
      <c r="BJ151">
        <f>DW151*'Value Calculations'!$D$7</f>
        <v>3.3396253280745265</v>
      </c>
      <c r="BK151">
        <f>DX151*'Value Calculations'!$D$8</f>
        <v>1.6535034272004152</v>
      </c>
      <c r="BL151">
        <f>DY151*'Value Calculations'!$D$9</f>
        <v>7.9350079622635539</v>
      </c>
      <c r="BM151">
        <f>DZ151*'Value Calculations'!$D$10</f>
        <v>2.9225317926096377</v>
      </c>
      <c r="BN151">
        <f>EA151*'Value Calculations'!$D$11</f>
        <v>7.9257131841994992</v>
      </c>
      <c r="BO151">
        <f>EB151*'Value Calculations'!$D$12</f>
        <v>0.81388273958941404</v>
      </c>
      <c r="BP151">
        <f>EC151*'Value Calculations'!$D$13</f>
        <v>10.731052723204959</v>
      </c>
      <c r="BR151">
        <f>IFERROR(VLOOKUP($B151,'Raw Stats'!$CM$3:$DC$884,3,FALSE),0)</f>
        <v>78</v>
      </c>
      <c r="BS151">
        <f>IFERROR(VLOOKUP($B151,'Raw Stats'!$CM$3:$DC$884,4,FALSE),0)</f>
        <v>14</v>
      </c>
      <c r="BT151">
        <f>IFERROR(VLOOKUP($B151,'Raw Stats'!$CM$3:$DC$884,5,FALSE),0)</f>
        <v>29</v>
      </c>
      <c r="BU151">
        <f>IFERROR(VLOOKUP($B151,'Raw Stats'!$CM$3:$DC$884,6,FALSE),0)</f>
        <v>43</v>
      </c>
      <c r="BV151">
        <f>IFERROR(VLOOKUP($B151,'Raw Stats'!$CM$3:$DC$884,7,FALSE),0)</f>
        <v>8</v>
      </c>
      <c r="BW151">
        <f>IFERROR(VLOOKUP($B151,'Raw Stats'!$CM$3:$DC$884,8,FALSE),0)</f>
        <v>12</v>
      </c>
      <c r="BX151">
        <f>IFERROR(VLOOKUP($B151,'Raw Stats'!$CM$3:$DC$884,9,FALSE),0)</f>
        <v>48</v>
      </c>
      <c r="BY151">
        <f>IFERROR(VLOOKUP($B151,'Raw Stats'!$CM$3:$DC$884,10,FALSE),0)</f>
        <v>80</v>
      </c>
      <c r="BZ151">
        <f>IFERROR(VLOOKUP($B151,'Raw Stats'!$CM$3:$DC$884,11,FALSE)+VLOOKUP($B151,'Raw Stats'!$CM$3:$DC$884,12,FALSE),0)</f>
        <v>18</v>
      </c>
      <c r="CA151">
        <f>IFERROR(VLOOKUP($B151,'Raw Stats'!$CM$3:$DC$884,13,FALSE)+VLOOKUP($B151,'Raw Stats'!$CM$3:$DC$884,14,FALSE),0)</f>
        <v>3</v>
      </c>
      <c r="CB151">
        <f>IFERROR(VLOOKUP($B151,'Raw Stats'!$CM$3:$DC$884,15,FALSE),0)</f>
        <v>4</v>
      </c>
      <c r="CC151">
        <f>IFERROR(VLOOKUP($B151,'Raw Stats'!$CM$3:$DC$884,16,FALSE),0)</f>
        <v>157</v>
      </c>
      <c r="CE151">
        <f>IFERROR(VLOOKUP($B151,'Raw Stats'!$BU$3:$CJ$528,3,FALSE),0)</f>
        <v>80</v>
      </c>
      <c r="CF151">
        <f>IFERROR(VLOOKUP($B151,'Raw Stats'!$BU$3:$CJ$528,4,FALSE),0)</f>
        <v>25</v>
      </c>
      <c r="CG151">
        <f>IFERROR(VLOOKUP($B151,'Raw Stats'!$BU$3:$CJ$5288,5,FALSE),0)</f>
        <v>33</v>
      </c>
      <c r="CH151">
        <f>IFERROR(VLOOKUP($B151,'Raw Stats'!$BU$3:$CJ$528,6,FALSE),0)</f>
        <v>58</v>
      </c>
      <c r="CI151">
        <f>IFERROR(VLOOKUP($B151,'Raw Stats'!$BU$3:$CJ$528,7,FALSE),0)</f>
        <v>-11</v>
      </c>
      <c r="CJ151">
        <f>IFERROR(VLOOKUP($B151,'Raw Stats'!$BU$3:$CJ$528,8,FALSE),0)</f>
        <v>8</v>
      </c>
      <c r="CK151">
        <f>IFERROR(VLOOKUP($B151,'Raw Stats'!$BU$3:$CJ$528,9,FALSE),0)</f>
        <v>39</v>
      </c>
      <c r="CL151">
        <f>IFERROR(VLOOKUP($B151,'Raw Stats'!$BU$3:$CJ$528,10,FALSE),0)</f>
        <v>47</v>
      </c>
      <c r="CM151">
        <f>IFERROR(VLOOKUP($B151,'Raw Stats'!$BU$3:$CJ$528,11,FALSE)+VLOOKUP($B151,'Raw Stats'!$BU$3:$CJ$528,12,FALSE),0)</f>
        <v>20</v>
      </c>
      <c r="CN151">
        <f>IFERROR(VLOOKUP($B151,'Raw Stats'!$BU$3:$CJ$528,13,FALSE)+VLOOKUP($B151,'Raw Stats'!$BU$3:$CJ$528,14,FALSE),0)</f>
        <v>3</v>
      </c>
      <c r="CO151">
        <f>IFERROR(VLOOKUP($B151,'Raw Stats'!$BU$3:$CJ$528,15,FALSE),0)</f>
        <v>0</v>
      </c>
      <c r="CP151">
        <f>IFERROR(VLOOKUP($B151,'Raw Stats'!$BU$3:$CJ$528,16,FALSE),0)</f>
        <v>167</v>
      </c>
      <c r="CR151">
        <f>IFERROR(VLOOKUP($B151,'Raw Stats'!$BC$3:$BR$528,3,FALSE),0)</f>
        <v>48</v>
      </c>
      <c r="CS151">
        <f>IFERROR(VLOOKUP($B151,'Raw Stats'!$BC$3:$BR$528,4,FALSE),0)</f>
        <v>6</v>
      </c>
      <c r="CT151">
        <f>IFERROR(VLOOKUP($B151,'Raw Stats'!$BC$3:$BR$5288,5,FALSE),0)</f>
        <v>23</v>
      </c>
      <c r="CU151">
        <f>IFERROR(VLOOKUP($B151,'Raw Stats'!$BC$3:$BR$52888,6,FALSE),0)</f>
        <v>29</v>
      </c>
      <c r="CV151">
        <f>IFERROR(VLOOKUP($B151,'Raw Stats'!$BC$3:$BR$5288,7,FALSE),0)</f>
        <v>-3</v>
      </c>
      <c r="CW151">
        <f>IFERROR(VLOOKUP($B151,'Raw Stats'!$BC$3:$BR$5288,8,FALSE),0)</f>
        <v>12</v>
      </c>
      <c r="CX151">
        <f>IFERROR(VLOOKUP($B151,'Raw Stats'!$BC$3:$BR$5288,9,FALSE),0)</f>
        <v>23</v>
      </c>
      <c r="CY151">
        <f>IFERROR(VLOOKUP($B151,'Raw Stats'!$BC$3:$BR$5288,10,FALSE),0)</f>
        <v>47</v>
      </c>
      <c r="CZ151">
        <f>IFERROR(VLOOKUP($B151,'Raw Stats'!$BC$3:$BR$5288,11,FALSE)+VLOOKUP($B151,'Raw Stats'!$BC$3:$BR$5288,12,FALSE),0)</f>
        <v>10</v>
      </c>
      <c r="DA151">
        <f>IFERROR(VLOOKUP($B151,'Raw Stats'!$BC$3:$BR$5288,13,FALSE)+VLOOKUP($B151,'Raw Stats'!$BC$3:$BR$5288,14,FALSE),0)</f>
        <v>1</v>
      </c>
      <c r="DB151">
        <f>IFERROR(VLOOKUP($B151,'Raw Stats'!$BC$3:$BR$5288,15,FALSE),0)</f>
        <v>1</v>
      </c>
      <c r="DC151">
        <f>IFERROR(VLOOKUP($B151,'Raw Stats'!$BC$3:$BR$5288,16,FALSE),0)</f>
        <v>93</v>
      </c>
      <c r="DE151">
        <f>IFERROR(VLOOKUP($B151,'Raw Stats'!$AK$3:$AZ$528,3,FALSE),0)</f>
        <v>82</v>
      </c>
      <c r="DF151">
        <f>IFERROR(VLOOKUP($B151,'Raw Stats'!$AK$3:$AZ$528,4,FALSE),0)</f>
        <v>17</v>
      </c>
      <c r="DG151">
        <f>IFERROR(VLOOKUP($B151,'Raw Stats'!$AK$3:$AZ$528,5,FALSE),0)</f>
        <v>30</v>
      </c>
      <c r="DH151">
        <f>IFERROR(VLOOKUP($B151,'Raw Stats'!$AK$3:$AZ$528,6,FALSE),0)</f>
        <v>47</v>
      </c>
      <c r="DI151">
        <f>IFERROR(VLOOKUP($B151,'Raw Stats'!$AK$3:$AZ$528,7,FALSE),0)</f>
        <v>-3</v>
      </c>
      <c r="DJ151">
        <f>IFERROR(VLOOKUP($B151,'Raw Stats'!$AK$3:$AZ$528,8,FALSE),0)</f>
        <v>6</v>
      </c>
      <c r="DK151">
        <f>IFERROR(VLOOKUP($B151,'Raw Stats'!$AK$3:$AZ$528,9,FALSE),0)</f>
        <v>29</v>
      </c>
      <c r="DL151">
        <f>IFERROR(VLOOKUP($B151,'Raw Stats'!$AK$3:$AZ$528,10,FALSE),0)</f>
        <v>66</v>
      </c>
      <c r="DM151">
        <f>IFERROR(VLOOKUP($B151,'Raw Stats'!$AK$3:$AZ$528,11,FALSE)+VLOOKUP($B151,'Raw Stats'!$AK$3:$AZ$528,12,FALSE),0)</f>
        <v>15</v>
      </c>
      <c r="DN151">
        <f>IFERROR(VLOOKUP($B151,'Raw Stats'!$AK$3:$AZ$528,13,FALSE)+VLOOKUP($B151,'Raw Stats'!$AK$3:$AZ$528,14,FALSE),0)</f>
        <v>0</v>
      </c>
      <c r="DO151">
        <f>IFERROR(VLOOKUP($B151,'Raw Stats'!$AK$3:$AZ$528,15,FALSE),0)</f>
        <v>1</v>
      </c>
      <c r="DP151">
        <f>IFERROR(VLOOKUP($B151,'Raw Stats'!$AK$3:$AZ$528,16,FALSE),0)</f>
        <v>133</v>
      </c>
      <c r="DR151">
        <f>IFERROR(VLOOKUP($B151,'Raw Stats'!$S$3:$AH$528,3,FALSE),0)</f>
        <v>71</v>
      </c>
      <c r="DS151">
        <f>IFERROR(VLOOKUP($B151,'Raw Stats'!$S$3:$AH$528,4,FALSE),0)</f>
        <v>13</v>
      </c>
      <c r="DT151">
        <f>IFERROR(VLOOKUP($B151,'Raw Stats'!$S$3:$AH$528,5,FALSE),0)</f>
        <v>31</v>
      </c>
      <c r="DU151">
        <f>IFERROR(VLOOKUP($B151,'Raw Stats'!$S$3:$AH$528,6,FALSE),0)</f>
        <v>44</v>
      </c>
      <c r="DV151">
        <f>IFERROR(VLOOKUP($B151,'Raw Stats'!$S$3:$AH$528,7,FALSE),0)</f>
        <v>13</v>
      </c>
      <c r="DW151">
        <f>IFERROR(VLOOKUP($B151,'Raw Stats'!$S$3:$AH$528,8,FALSE),0)</f>
        <v>38</v>
      </c>
      <c r="DX151">
        <f>IFERROR(VLOOKUP($B151,'Raw Stats'!$S$3:$AH$528,9,FALSE),0)</f>
        <v>23</v>
      </c>
      <c r="DY151">
        <f>IFERROR(VLOOKUP($B151,'Raw Stats'!$S$3:$AH$528,10,FALSE),0)</f>
        <v>63</v>
      </c>
      <c r="DZ151">
        <f>IFERROR(VLOOKUP($B151,'Raw Stats'!$S$3:$AH$528,11,FALSE)+VLOOKUP($B151,'Raw Stats'!$S$3:$AH$528,12,FALSE),0)</f>
        <v>8</v>
      </c>
      <c r="EA151">
        <f>IFERROR(VLOOKUP($B151,'Raw Stats'!$S$3:$AH$528,13,FALSE)+VLOOKUP($B151,'Raw Stats'!$S$3:$AH$528,14,FALSE),0)</f>
        <v>8</v>
      </c>
      <c r="EB151">
        <f>IFERROR(VLOOKUP($B151,'Raw Stats'!$S$3:$AH$528,15,FALSE),0)</f>
        <v>1</v>
      </c>
      <c r="EC151">
        <f>IFERROR(VLOOKUP($B151,'Raw Stats'!$S$3:$AH$528,16,FALSE),0)</f>
        <v>156</v>
      </c>
    </row>
    <row r="152" spans="1:133" x14ac:dyDescent="0.2">
      <c r="A152">
        <f>IFERROR(VLOOKUP(B152,Sheet2!$W$1:$X$300,2,FALSE),301)</f>
        <v>139</v>
      </c>
      <c r="B152" t="s">
        <v>78</v>
      </c>
      <c r="C152">
        <f t="shared" si="10"/>
        <v>0.81167839129589869</v>
      </c>
      <c r="D152">
        <f t="shared" si="11"/>
        <v>0.78942770924039429</v>
      </c>
      <c r="E152">
        <f t="shared" si="12"/>
        <v>0.83654413545700379</v>
      </c>
      <c r="F152">
        <f t="shared" si="13"/>
        <v>1.1593310810941422</v>
      </c>
      <c r="G152">
        <f t="shared" si="14"/>
        <v>0.98614180781770477</v>
      </c>
      <c r="H152">
        <v>0.84</v>
      </c>
      <c r="J152">
        <f>BS152*'Value Calculations'!$D$3</f>
        <v>11.008856572903023</v>
      </c>
      <c r="K152">
        <f>BT152*'Value Calculations'!$D$4</f>
        <v>6.5122540808929985</v>
      </c>
      <c r="L152">
        <f>BU152*'Value Calculations'!$D$5</f>
        <v>12.470890937487313</v>
      </c>
      <c r="M152">
        <f>BV152*'Value Calculations'!$D$6</f>
        <v>0.87545452343553998</v>
      </c>
      <c r="N152">
        <f>BW152*'Value Calculations'!$D$7</f>
        <v>1.4061580328734848</v>
      </c>
      <c r="O152">
        <f>BX152*'Value Calculations'!$D$8</f>
        <v>2.8037666809050519</v>
      </c>
      <c r="P152">
        <f>BY152*'Value Calculations'!$D$9</f>
        <v>0.75571504402510037</v>
      </c>
      <c r="Q152">
        <f>BZ152*'Value Calculations'!$D$10</f>
        <v>6.5756965333716852</v>
      </c>
      <c r="R152">
        <f>CA152*'Value Calculations'!$D$11</f>
        <v>0</v>
      </c>
      <c r="S152">
        <f>CB152*'Value Calculations'!$D$12</f>
        <v>1.6277654791788281</v>
      </c>
      <c r="T152">
        <f>CC152*'Value Calculations'!$D$13</f>
        <v>11.969251114343994</v>
      </c>
      <c r="V152">
        <f>CF152*'Value Calculations'!$D$3</f>
        <v>4.4850897148864171</v>
      </c>
      <c r="W152">
        <f>CG152*'Value Calculations'!$D$4</f>
        <v>6.1866413768483488</v>
      </c>
      <c r="X152">
        <f>CH152*'Value Calculations'!$D$5</f>
        <v>7.960143151587646</v>
      </c>
      <c r="Y152">
        <f>CI152*'Value Calculations'!$D$6</f>
        <v>0.87545452343553998</v>
      </c>
      <c r="Z152">
        <f>CJ152*'Value Calculations'!$D$7</f>
        <v>0.87884877054592803</v>
      </c>
      <c r="AA152">
        <f>CK152*'Value Calculations'!$D$8</f>
        <v>1.0783718003480969</v>
      </c>
      <c r="AB152">
        <f>CL152*'Value Calculations'!$D$9</f>
        <v>1.2595250733751673</v>
      </c>
      <c r="AC152">
        <f>CM152*'Value Calculations'!$D$10</f>
        <v>2.5572153185334328</v>
      </c>
      <c r="AD152">
        <f>CN152*'Value Calculations'!$D$11</f>
        <v>0</v>
      </c>
      <c r="AE152">
        <f>CO152*'Value Calculations'!$D$12</f>
        <v>0</v>
      </c>
      <c r="AF152">
        <f>CP152*'Value Calculations'!$D$13</f>
        <v>7.0852463492955824</v>
      </c>
      <c r="AH152">
        <f>CS152*'Value Calculations'!$D$3</f>
        <v>4.8928251435124546</v>
      </c>
      <c r="AI152">
        <f>CT152*'Value Calculations'!$D$4</f>
        <v>4.8841905606697491</v>
      </c>
      <c r="AJ152">
        <f>CU152*'Value Calculations'!$D$5</f>
        <v>7.1641288364288815</v>
      </c>
      <c r="AK152">
        <f>CV152*'Value Calculations'!$D$6</f>
        <v>-0.37519479575808856</v>
      </c>
      <c r="AL152">
        <f>CW152*'Value Calculations'!$D$7</f>
        <v>1.2303882787642992</v>
      </c>
      <c r="AM152">
        <f>CX152*'Value Calculations'!$D$8</f>
        <v>1.5097205204873356</v>
      </c>
      <c r="AN152">
        <f>CY152*'Value Calculations'!$D$9</f>
        <v>2.2671451320753011</v>
      </c>
      <c r="AO152">
        <f>CZ152*'Value Calculations'!$D$10</f>
        <v>3.2878482666858426</v>
      </c>
      <c r="AP152">
        <f>DA152*'Value Calculations'!$D$11</f>
        <v>0</v>
      </c>
      <c r="AQ152">
        <f>DB152*'Value Calculations'!$D$12</f>
        <v>4.0694136979470699</v>
      </c>
      <c r="AR152">
        <f>DC152*'Value Calculations'!$D$13</f>
        <v>10.387108725666339</v>
      </c>
      <c r="AT152">
        <f>DF152*'Value Calculations'!$D$3</f>
        <v>16.717152573667555</v>
      </c>
      <c r="AU152">
        <f>DG152*'Value Calculations'!$D$4</f>
        <v>11.396444641562747</v>
      </c>
      <c r="AV152">
        <f>DH152*'Value Calculations'!$D$5</f>
        <v>20.165695984022037</v>
      </c>
      <c r="AW152">
        <f>DI152*'Value Calculations'!$D$6</f>
        <v>1.8759739787904428</v>
      </c>
      <c r="AX152">
        <f>DJ152*'Value Calculations'!$D$7</f>
        <v>2.9880858198561553</v>
      </c>
      <c r="AY152">
        <f>DK152*'Value Calculations'!$D$8</f>
        <v>4.5291615614620069</v>
      </c>
      <c r="AZ152">
        <f>DL152*'Value Calculations'!$D$9</f>
        <v>5.0381002935006691</v>
      </c>
      <c r="BA152">
        <f>DM152*'Value Calculations'!$D$10</f>
        <v>7.6716459556002992</v>
      </c>
      <c r="BB152">
        <f>DN152*'Value Calculations'!$D$11</f>
        <v>0</v>
      </c>
      <c r="BC152">
        <f>DO152*'Value Calculations'!$D$12</f>
        <v>5.6971791771258982</v>
      </c>
      <c r="BD152">
        <f>DP152*'Value Calculations'!$D$13</f>
        <v>18.985708664131849</v>
      </c>
      <c r="BF152">
        <f>DS152*'Value Calculations'!$D$3</f>
        <v>8.9701794297728341</v>
      </c>
      <c r="BG152">
        <f>DT152*'Value Calculations'!$D$4</f>
        <v>8.4659303051608976</v>
      </c>
      <c r="BH152">
        <f>DU152*'Value Calculations'!$D$5</f>
        <v>12.736229042540234</v>
      </c>
      <c r="BI152">
        <f>DV152*'Value Calculations'!$D$6</f>
        <v>1.0005194553549028</v>
      </c>
      <c r="BJ152">
        <f>DW152*'Value Calculations'!$D$7</f>
        <v>1.5819277869826704</v>
      </c>
      <c r="BK152">
        <f>DX152*'Value Calculations'!$D$8</f>
        <v>3.3070068544008304</v>
      </c>
      <c r="BL152">
        <f>DY152*'Value Calculations'!$D$9</f>
        <v>2.770955161425368</v>
      </c>
      <c r="BM152">
        <f>DZ152*'Value Calculations'!$D$10</f>
        <v>5.8450635852192754</v>
      </c>
      <c r="BN152">
        <f>EA152*'Value Calculations'!$D$11</f>
        <v>0</v>
      </c>
      <c r="BO152">
        <f>EB152*'Value Calculations'!$D$12</f>
        <v>3.2555309583576562</v>
      </c>
      <c r="BP152">
        <f>EC152*'Value Calculations'!$D$13</f>
        <v>13.207449505483027</v>
      </c>
      <c r="BR152">
        <f>IFERROR(VLOOKUP($B152,'Raw Stats'!$CM$3:$DC$884,3,FALSE),0)</f>
        <v>69</v>
      </c>
      <c r="BS152">
        <f>IFERROR(VLOOKUP($B152,'Raw Stats'!$CM$3:$DC$884,4,FALSE),0)</f>
        <v>27</v>
      </c>
      <c r="BT152">
        <f>IFERROR(VLOOKUP($B152,'Raw Stats'!$CM$3:$DC$884,5,FALSE),0)</f>
        <v>20</v>
      </c>
      <c r="BU152">
        <f>IFERROR(VLOOKUP($B152,'Raw Stats'!$CM$3:$DC$884,6,FALSE),0)</f>
        <v>47</v>
      </c>
      <c r="BV152">
        <f>IFERROR(VLOOKUP($B152,'Raw Stats'!$CM$3:$DC$884,7,FALSE),0)</f>
        <v>7</v>
      </c>
      <c r="BW152">
        <f>IFERROR(VLOOKUP($B152,'Raw Stats'!$CM$3:$DC$884,8,FALSE),0)</f>
        <v>16</v>
      </c>
      <c r="BX152">
        <f>IFERROR(VLOOKUP($B152,'Raw Stats'!$CM$3:$DC$884,9,FALSE),0)</f>
        <v>39</v>
      </c>
      <c r="BY152">
        <f>IFERROR(VLOOKUP($B152,'Raw Stats'!$CM$3:$DC$884,10,FALSE),0)</f>
        <v>6</v>
      </c>
      <c r="BZ152">
        <f>IFERROR(VLOOKUP($B152,'Raw Stats'!$CM$3:$DC$884,11,FALSE)+VLOOKUP($B152,'Raw Stats'!$CM$3:$DC$884,12,FALSE),0)</f>
        <v>18</v>
      </c>
      <c r="CA152">
        <f>IFERROR(VLOOKUP($B152,'Raw Stats'!$CM$3:$DC$884,13,FALSE)+VLOOKUP($B152,'Raw Stats'!$CM$3:$DC$884,14,FALSE),0)</f>
        <v>0</v>
      </c>
      <c r="CB152">
        <f>IFERROR(VLOOKUP($B152,'Raw Stats'!$CM$3:$DC$884,15,FALSE),0)</f>
        <v>2</v>
      </c>
      <c r="CC152">
        <f>IFERROR(VLOOKUP($B152,'Raw Stats'!$CM$3:$DC$884,16,FALSE),0)</f>
        <v>174</v>
      </c>
      <c r="CE152">
        <f>IFERROR(VLOOKUP($B152,'Raw Stats'!$BU$3:$CJ$528,3,FALSE),0)</f>
        <v>41</v>
      </c>
      <c r="CF152">
        <f>IFERROR(VLOOKUP($B152,'Raw Stats'!$BU$3:$CJ$528,4,FALSE),0)</f>
        <v>11</v>
      </c>
      <c r="CG152">
        <f>IFERROR(VLOOKUP($B152,'Raw Stats'!$BU$3:$CJ$5288,5,FALSE),0)</f>
        <v>19</v>
      </c>
      <c r="CH152">
        <f>IFERROR(VLOOKUP($B152,'Raw Stats'!$BU$3:$CJ$528,6,FALSE),0)</f>
        <v>30</v>
      </c>
      <c r="CI152">
        <f>IFERROR(VLOOKUP($B152,'Raw Stats'!$BU$3:$CJ$528,7,FALSE),0)</f>
        <v>7</v>
      </c>
      <c r="CJ152">
        <f>IFERROR(VLOOKUP($B152,'Raw Stats'!$BU$3:$CJ$528,8,FALSE),0)</f>
        <v>10</v>
      </c>
      <c r="CK152">
        <f>IFERROR(VLOOKUP($B152,'Raw Stats'!$BU$3:$CJ$528,9,FALSE),0)</f>
        <v>15</v>
      </c>
      <c r="CL152">
        <f>IFERROR(VLOOKUP($B152,'Raw Stats'!$BU$3:$CJ$528,10,FALSE),0)</f>
        <v>10</v>
      </c>
      <c r="CM152">
        <f>IFERROR(VLOOKUP($B152,'Raw Stats'!$BU$3:$CJ$528,11,FALSE)+VLOOKUP($B152,'Raw Stats'!$BU$3:$CJ$528,12,FALSE),0)</f>
        <v>7</v>
      </c>
      <c r="CN152">
        <f>IFERROR(VLOOKUP($B152,'Raw Stats'!$BU$3:$CJ$528,13,FALSE)+VLOOKUP($B152,'Raw Stats'!$BU$3:$CJ$528,14,FALSE),0)</f>
        <v>0</v>
      </c>
      <c r="CO152">
        <f>IFERROR(VLOOKUP($B152,'Raw Stats'!$BU$3:$CJ$528,15,FALSE),0)</f>
        <v>0</v>
      </c>
      <c r="CP152">
        <f>IFERROR(VLOOKUP($B152,'Raw Stats'!$BU$3:$CJ$528,16,FALSE),0)</f>
        <v>103</v>
      </c>
      <c r="CR152">
        <f>IFERROR(VLOOKUP($B152,'Raw Stats'!$BC$3:$BR$528,3,FALSE),0)</f>
        <v>47</v>
      </c>
      <c r="CS152">
        <f>IFERROR(VLOOKUP($B152,'Raw Stats'!$BC$3:$BR$528,4,FALSE),0)</f>
        <v>12</v>
      </c>
      <c r="CT152">
        <f>IFERROR(VLOOKUP($B152,'Raw Stats'!$BC$3:$BR$5288,5,FALSE),0)</f>
        <v>15</v>
      </c>
      <c r="CU152">
        <f>IFERROR(VLOOKUP($B152,'Raw Stats'!$BC$3:$BR$52888,6,FALSE),0)</f>
        <v>27</v>
      </c>
      <c r="CV152">
        <f>IFERROR(VLOOKUP($B152,'Raw Stats'!$BC$3:$BR$5288,7,FALSE),0)</f>
        <v>-3</v>
      </c>
      <c r="CW152">
        <f>IFERROR(VLOOKUP($B152,'Raw Stats'!$BC$3:$BR$5288,8,FALSE),0)</f>
        <v>14</v>
      </c>
      <c r="CX152">
        <f>IFERROR(VLOOKUP($B152,'Raw Stats'!$BC$3:$BR$5288,9,FALSE),0)</f>
        <v>21</v>
      </c>
      <c r="CY152">
        <f>IFERROR(VLOOKUP($B152,'Raw Stats'!$BC$3:$BR$5288,10,FALSE),0)</f>
        <v>18</v>
      </c>
      <c r="CZ152">
        <f>IFERROR(VLOOKUP($B152,'Raw Stats'!$BC$3:$BR$5288,11,FALSE)+VLOOKUP($B152,'Raw Stats'!$BC$3:$BR$5288,12,FALSE),0)</f>
        <v>9</v>
      </c>
      <c r="DA152">
        <f>IFERROR(VLOOKUP($B152,'Raw Stats'!$BC$3:$BR$5288,13,FALSE)+VLOOKUP($B152,'Raw Stats'!$BC$3:$BR$5288,14,FALSE),0)</f>
        <v>0</v>
      </c>
      <c r="DB152">
        <f>IFERROR(VLOOKUP($B152,'Raw Stats'!$BC$3:$BR$5288,15,FALSE),0)</f>
        <v>5</v>
      </c>
      <c r="DC152">
        <f>IFERROR(VLOOKUP($B152,'Raw Stats'!$BC$3:$BR$5288,16,FALSE),0)</f>
        <v>151</v>
      </c>
      <c r="DE152">
        <f>IFERROR(VLOOKUP($B152,'Raw Stats'!$AK$3:$AZ$528,3,FALSE),0)</f>
        <v>82</v>
      </c>
      <c r="DF152">
        <f>IFERROR(VLOOKUP($B152,'Raw Stats'!$AK$3:$AZ$528,4,FALSE),0)</f>
        <v>41</v>
      </c>
      <c r="DG152">
        <f>IFERROR(VLOOKUP($B152,'Raw Stats'!$AK$3:$AZ$528,5,FALSE),0)</f>
        <v>35</v>
      </c>
      <c r="DH152">
        <f>IFERROR(VLOOKUP($B152,'Raw Stats'!$AK$3:$AZ$528,6,FALSE),0)</f>
        <v>76</v>
      </c>
      <c r="DI152">
        <f>IFERROR(VLOOKUP($B152,'Raw Stats'!$AK$3:$AZ$528,7,FALSE),0)</f>
        <v>15</v>
      </c>
      <c r="DJ152">
        <f>IFERROR(VLOOKUP($B152,'Raw Stats'!$AK$3:$AZ$528,8,FALSE),0)</f>
        <v>34</v>
      </c>
      <c r="DK152">
        <f>IFERROR(VLOOKUP($B152,'Raw Stats'!$AK$3:$AZ$528,9,FALSE),0)</f>
        <v>63</v>
      </c>
      <c r="DL152">
        <f>IFERROR(VLOOKUP($B152,'Raw Stats'!$AK$3:$AZ$528,10,FALSE),0)</f>
        <v>40</v>
      </c>
      <c r="DM152">
        <f>IFERROR(VLOOKUP($B152,'Raw Stats'!$AK$3:$AZ$528,11,FALSE)+VLOOKUP($B152,'Raw Stats'!$AK$3:$AZ$528,12,FALSE),0)</f>
        <v>21</v>
      </c>
      <c r="DN152">
        <f>IFERROR(VLOOKUP($B152,'Raw Stats'!$AK$3:$AZ$528,13,FALSE)+VLOOKUP($B152,'Raw Stats'!$AK$3:$AZ$528,14,FALSE),0)</f>
        <v>0</v>
      </c>
      <c r="DO152">
        <f>IFERROR(VLOOKUP($B152,'Raw Stats'!$AK$3:$AZ$528,15,FALSE),0)</f>
        <v>7</v>
      </c>
      <c r="DP152">
        <f>IFERROR(VLOOKUP($B152,'Raw Stats'!$AK$3:$AZ$528,16,FALSE),0)</f>
        <v>276</v>
      </c>
      <c r="DR152">
        <f>IFERROR(VLOOKUP($B152,'Raw Stats'!$S$3:$AH$528,3,FALSE),0)</f>
        <v>62</v>
      </c>
      <c r="DS152">
        <f>IFERROR(VLOOKUP($B152,'Raw Stats'!$S$3:$AH$528,4,FALSE),0)</f>
        <v>22</v>
      </c>
      <c r="DT152">
        <f>IFERROR(VLOOKUP($B152,'Raw Stats'!$S$3:$AH$528,5,FALSE),0)</f>
        <v>26</v>
      </c>
      <c r="DU152">
        <f>IFERROR(VLOOKUP($B152,'Raw Stats'!$S$3:$AH$528,6,FALSE),0)</f>
        <v>48</v>
      </c>
      <c r="DV152">
        <f>IFERROR(VLOOKUP($B152,'Raw Stats'!$S$3:$AH$528,7,FALSE),0)</f>
        <v>8</v>
      </c>
      <c r="DW152">
        <f>IFERROR(VLOOKUP($B152,'Raw Stats'!$S$3:$AH$528,8,FALSE),0)</f>
        <v>18</v>
      </c>
      <c r="DX152">
        <f>IFERROR(VLOOKUP($B152,'Raw Stats'!$S$3:$AH$528,9,FALSE),0)</f>
        <v>46</v>
      </c>
      <c r="DY152">
        <f>IFERROR(VLOOKUP($B152,'Raw Stats'!$S$3:$AH$528,10,FALSE),0)</f>
        <v>22</v>
      </c>
      <c r="DZ152">
        <f>IFERROR(VLOOKUP($B152,'Raw Stats'!$S$3:$AH$528,11,FALSE)+VLOOKUP($B152,'Raw Stats'!$S$3:$AH$528,12,FALSE),0)</f>
        <v>16</v>
      </c>
      <c r="EA152">
        <f>IFERROR(VLOOKUP($B152,'Raw Stats'!$S$3:$AH$528,13,FALSE)+VLOOKUP($B152,'Raw Stats'!$S$3:$AH$528,14,FALSE),0)</f>
        <v>0</v>
      </c>
      <c r="EB152">
        <f>IFERROR(VLOOKUP($B152,'Raw Stats'!$S$3:$AH$528,15,FALSE),0)</f>
        <v>4</v>
      </c>
      <c r="EC152">
        <f>IFERROR(VLOOKUP($B152,'Raw Stats'!$S$3:$AH$528,16,FALSE),0)</f>
        <v>192</v>
      </c>
    </row>
    <row r="153" spans="1:133" x14ac:dyDescent="0.2">
      <c r="A153">
        <f>IFERROR(VLOOKUP(B153,Sheet2!$W$1:$X$300,2,FALSE),301)</f>
        <v>238</v>
      </c>
      <c r="B153" t="s">
        <v>121</v>
      </c>
      <c r="C153">
        <f t="shared" si="10"/>
        <v>0.77820967505847027</v>
      </c>
      <c r="D153">
        <f t="shared" si="11"/>
        <v>0.90797992426949525</v>
      </c>
      <c r="E153">
        <f t="shared" si="12"/>
        <v>0.79175041783706557</v>
      </c>
      <c r="F153">
        <f t="shared" si="13"/>
        <v>0.77658861447777805</v>
      </c>
      <c r="G153">
        <f t="shared" si="14"/>
        <v>0.56611766051951573</v>
      </c>
      <c r="H153">
        <v>0.84</v>
      </c>
      <c r="J153">
        <f>BS153*'Value Calculations'!$D$3</f>
        <v>9.3779148583988725</v>
      </c>
      <c r="K153">
        <f>BT153*'Value Calculations'!$D$4</f>
        <v>8.4659303051608976</v>
      </c>
      <c r="L153">
        <f>BU153*'Value Calculations'!$D$5</f>
        <v>13.001567147593155</v>
      </c>
      <c r="M153">
        <f>BV153*'Value Calculations'!$D$6</f>
        <v>-4.2522076852583375</v>
      </c>
      <c r="N153">
        <f>BW153*'Value Calculations'!$D$7</f>
        <v>3.8669345904020833</v>
      </c>
      <c r="O153">
        <f>BX153*'Value Calculations'!$D$8</f>
        <v>5.9669906285928027</v>
      </c>
      <c r="P153">
        <f>BY153*'Value Calculations'!$D$9</f>
        <v>5.7938153375257695</v>
      </c>
      <c r="Q153">
        <f>BZ153*'Value Calculations'!$D$10</f>
        <v>6.5756965333716852</v>
      </c>
      <c r="R153">
        <f>CA153*'Value Calculations'!$D$11</f>
        <v>1.9814282960498748</v>
      </c>
      <c r="S153">
        <f>CB153*'Value Calculations'!$D$12</f>
        <v>2.441648218768242</v>
      </c>
      <c r="T153">
        <f>CC153*'Value Calculations'!$D$13</f>
        <v>10.59347512418951</v>
      </c>
      <c r="V153">
        <f>CF153*'Value Calculations'!$D$3</f>
        <v>7.7469731438947198</v>
      </c>
      <c r="W153">
        <f>CG153*'Value Calculations'!$D$4</f>
        <v>9.7683811213394982</v>
      </c>
      <c r="X153">
        <f>CH153*'Value Calculations'!$D$5</f>
        <v>13.001567147593155</v>
      </c>
      <c r="Y153">
        <f>CI153*'Value Calculations'!$D$6</f>
        <v>0.25012986383872571</v>
      </c>
      <c r="Z153">
        <f>CJ153*'Value Calculations'!$D$7</f>
        <v>1.2303882787642992</v>
      </c>
      <c r="AA153">
        <f>CK153*'Value Calculations'!$D$8</f>
        <v>4.4572701081054671</v>
      </c>
      <c r="AB153">
        <f>CL153*'Value Calculations'!$D$9</f>
        <v>5.2900053081757026</v>
      </c>
      <c r="AC153">
        <f>CM153*'Value Calculations'!$D$10</f>
        <v>2.9225317926096377</v>
      </c>
      <c r="AD153">
        <f>CN153*'Value Calculations'!$D$11</f>
        <v>0.9907141480249374</v>
      </c>
      <c r="AE153">
        <f>CO153*'Value Calculations'!$D$12</f>
        <v>0.81388273958941404</v>
      </c>
      <c r="AF153">
        <f>CP153*'Value Calculations'!$D$13</f>
        <v>6.1909919556951687</v>
      </c>
      <c r="AH153">
        <f>CS153*'Value Calculations'!$D$3</f>
        <v>4.8928251435124546</v>
      </c>
      <c r="AI153">
        <f>CT153*'Value Calculations'!$D$4</f>
        <v>5.2098032647143988</v>
      </c>
      <c r="AJ153">
        <f>CU153*'Value Calculations'!$D$5</f>
        <v>7.4294669414818033</v>
      </c>
      <c r="AK153">
        <f>CV153*'Value Calculations'!$D$6</f>
        <v>-0.12506493191936285</v>
      </c>
      <c r="AL153">
        <f>CW153*'Value Calculations'!$D$7</f>
        <v>0.52730926232755682</v>
      </c>
      <c r="AM153">
        <f>CX153*'Value Calculations'!$D$8</f>
        <v>4.6729444681750865</v>
      </c>
      <c r="AN153">
        <f>CY153*'Value Calculations'!$D$9</f>
        <v>2.8969076687628847</v>
      </c>
      <c r="AO153">
        <f>CZ153*'Value Calculations'!$D$10</f>
        <v>3.2878482666858426</v>
      </c>
      <c r="AP153">
        <f>DA153*'Value Calculations'!$D$11</f>
        <v>0.9907141480249374</v>
      </c>
      <c r="AQ153">
        <f>DB153*'Value Calculations'!$D$12</f>
        <v>2.441648218768242</v>
      </c>
      <c r="AR153">
        <f>DC153*'Value Calculations'!$D$13</f>
        <v>4.1961167699711694</v>
      </c>
      <c r="AT153">
        <f>DF153*'Value Calculations'!$D$3</f>
        <v>7.3392377152686823</v>
      </c>
      <c r="AU153">
        <f>DG153*'Value Calculations'!$D$4</f>
        <v>9.4427684172948485</v>
      </c>
      <c r="AV153">
        <f>DH153*'Value Calculations'!$D$5</f>
        <v>12.470890937487313</v>
      </c>
      <c r="AW153">
        <f>DI153*'Value Calculations'!$D$6</f>
        <v>-0.87545452343553998</v>
      </c>
      <c r="AX153">
        <f>DJ153*'Value Calculations'!$D$7</f>
        <v>1.9334672952010417</v>
      </c>
      <c r="AY153">
        <f>DK153*'Value Calculations'!$D$8</f>
        <v>8.4113000427151547</v>
      </c>
      <c r="AZ153">
        <f>DL153*'Value Calculations'!$D$9</f>
        <v>4.2823852494755688</v>
      </c>
      <c r="BA153">
        <f>DM153*'Value Calculations'!$D$10</f>
        <v>4.3837976889144565</v>
      </c>
      <c r="BB153">
        <f>DN153*'Value Calculations'!$D$11</f>
        <v>0.9907141480249374</v>
      </c>
      <c r="BC153">
        <f>DO153*'Value Calculations'!$D$12</f>
        <v>0.81388273958941404</v>
      </c>
      <c r="BD153">
        <f>DP153*'Value Calculations'!$D$13</f>
        <v>7.4979791463419261</v>
      </c>
      <c r="BF153">
        <f>DS153*'Value Calculations'!$D$3</f>
        <v>6.1160314293905689</v>
      </c>
      <c r="BG153">
        <f>DT153*'Value Calculations'!$D$4</f>
        <v>5.5354159687590485</v>
      </c>
      <c r="BH153">
        <f>DU153*'Value Calculations'!$D$5</f>
        <v>8.4908193616934895</v>
      </c>
      <c r="BI153">
        <f>DV153*'Value Calculations'!$D$6</f>
        <v>-3.626883025661523</v>
      </c>
      <c r="BJ153">
        <f>DW153*'Value Calculations'!$D$7</f>
        <v>1.2303882787642992</v>
      </c>
      <c r="BK153">
        <f>DX153*'Value Calculations'!$D$8</f>
        <v>6.1107735353058823</v>
      </c>
      <c r="BL153">
        <f>DY153*'Value Calculations'!$D$9</f>
        <v>6.0457203522008029</v>
      </c>
      <c r="BM153">
        <f>DZ153*'Value Calculations'!$D$10</f>
        <v>4.0184812148382516</v>
      </c>
      <c r="BN153">
        <f>EA153*'Value Calculations'!$D$11</f>
        <v>0.9907141480249374</v>
      </c>
      <c r="BO153">
        <f>EB153*'Value Calculations'!$D$12</f>
        <v>3.2555309583576562</v>
      </c>
      <c r="BP153">
        <f>EC153*'Value Calculations'!$D$13</f>
        <v>8.2546559409268916</v>
      </c>
      <c r="BR153">
        <f>IFERROR(VLOOKUP($B153,'Raw Stats'!$CM$3:$DC$884,3,FALSE),0)</f>
        <v>82</v>
      </c>
      <c r="BS153">
        <f>IFERROR(VLOOKUP($B153,'Raw Stats'!$CM$3:$DC$884,4,FALSE),0)</f>
        <v>23</v>
      </c>
      <c r="BT153">
        <f>IFERROR(VLOOKUP($B153,'Raw Stats'!$CM$3:$DC$884,5,FALSE),0)</f>
        <v>26</v>
      </c>
      <c r="BU153">
        <f>IFERROR(VLOOKUP($B153,'Raw Stats'!$CM$3:$DC$884,6,FALSE),0)</f>
        <v>49</v>
      </c>
      <c r="BV153">
        <f>IFERROR(VLOOKUP($B153,'Raw Stats'!$CM$3:$DC$884,7,FALSE),0)</f>
        <v>-34</v>
      </c>
      <c r="BW153">
        <f>IFERROR(VLOOKUP($B153,'Raw Stats'!$CM$3:$DC$884,8,FALSE),0)</f>
        <v>44</v>
      </c>
      <c r="BX153">
        <f>IFERROR(VLOOKUP($B153,'Raw Stats'!$CM$3:$DC$884,9,FALSE),0)</f>
        <v>83</v>
      </c>
      <c r="BY153">
        <f>IFERROR(VLOOKUP($B153,'Raw Stats'!$CM$3:$DC$884,10,FALSE),0)</f>
        <v>46</v>
      </c>
      <c r="BZ153">
        <f>IFERROR(VLOOKUP($B153,'Raw Stats'!$CM$3:$DC$884,11,FALSE)+VLOOKUP($B153,'Raw Stats'!$CM$3:$DC$884,12,FALSE),0)</f>
        <v>18</v>
      </c>
      <c r="CA153">
        <f>IFERROR(VLOOKUP($B153,'Raw Stats'!$CM$3:$DC$884,13,FALSE)+VLOOKUP($B153,'Raw Stats'!$CM$3:$DC$884,14,FALSE),0)</f>
        <v>2</v>
      </c>
      <c r="CB153">
        <f>IFERROR(VLOOKUP($B153,'Raw Stats'!$CM$3:$DC$884,15,FALSE),0)</f>
        <v>3</v>
      </c>
      <c r="CC153">
        <f>IFERROR(VLOOKUP($B153,'Raw Stats'!$CM$3:$DC$884,16,FALSE),0)</f>
        <v>154</v>
      </c>
      <c r="CE153">
        <f>IFERROR(VLOOKUP($B153,'Raw Stats'!$BU$3:$CJ$528,3,FALSE),0)</f>
        <v>58</v>
      </c>
      <c r="CF153">
        <f>IFERROR(VLOOKUP($B153,'Raw Stats'!$BU$3:$CJ$528,4,FALSE),0)</f>
        <v>19</v>
      </c>
      <c r="CG153">
        <f>IFERROR(VLOOKUP($B153,'Raw Stats'!$BU$3:$CJ$5288,5,FALSE),0)</f>
        <v>30</v>
      </c>
      <c r="CH153">
        <f>IFERROR(VLOOKUP($B153,'Raw Stats'!$BU$3:$CJ$528,6,FALSE),0)</f>
        <v>49</v>
      </c>
      <c r="CI153">
        <f>IFERROR(VLOOKUP($B153,'Raw Stats'!$BU$3:$CJ$528,7,FALSE),0)</f>
        <v>2</v>
      </c>
      <c r="CJ153">
        <f>IFERROR(VLOOKUP($B153,'Raw Stats'!$BU$3:$CJ$528,8,FALSE),0)</f>
        <v>14</v>
      </c>
      <c r="CK153">
        <f>IFERROR(VLOOKUP($B153,'Raw Stats'!$BU$3:$CJ$528,9,FALSE),0)</f>
        <v>62</v>
      </c>
      <c r="CL153">
        <f>IFERROR(VLOOKUP($B153,'Raw Stats'!$BU$3:$CJ$528,10,FALSE),0)</f>
        <v>42</v>
      </c>
      <c r="CM153">
        <f>IFERROR(VLOOKUP($B153,'Raw Stats'!$BU$3:$CJ$528,11,FALSE)+VLOOKUP($B153,'Raw Stats'!$BU$3:$CJ$528,12,FALSE),0)</f>
        <v>8</v>
      </c>
      <c r="CN153">
        <f>IFERROR(VLOOKUP($B153,'Raw Stats'!$BU$3:$CJ$528,13,FALSE)+VLOOKUP($B153,'Raw Stats'!$BU$3:$CJ$528,14,FALSE),0)</f>
        <v>1</v>
      </c>
      <c r="CO153">
        <f>IFERROR(VLOOKUP($B153,'Raw Stats'!$BU$3:$CJ$528,15,FALSE),0)</f>
        <v>1</v>
      </c>
      <c r="CP153">
        <f>IFERROR(VLOOKUP($B153,'Raw Stats'!$BU$3:$CJ$528,16,FALSE),0)</f>
        <v>90</v>
      </c>
      <c r="CR153">
        <f>IFERROR(VLOOKUP($B153,'Raw Stats'!$BC$3:$BR$528,3,FALSE),0)</f>
        <v>46</v>
      </c>
      <c r="CS153">
        <f>IFERROR(VLOOKUP($B153,'Raw Stats'!$BC$3:$BR$528,4,FALSE),0)</f>
        <v>12</v>
      </c>
      <c r="CT153">
        <f>IFERROR(VLOOKUP($B153,'Raw Stats'!$BC$3:$BR$5288,5,FALSE),0)</f>
        <v>16</v>
      </c>
      <c r="CU153">
        <f>IFERROR(VLOOKUP($B153,'Raw Stats'!$BC$3:$BR$52888,6,FALSE),0)</f>
        <v>28</v>
      </c>
      <c r="CV153">
        <f>IFERROR(VLOOKUP($B153,'Raw Stats'!$BC$3:$BR$5288,7,FALSE),0)</f>
        <v>-1</v>
      </c>
      <c r="CW153">
        <f>IFERROR(VLOOKUP($B153,'Raw Stats'!$BC$3:$BR$5288,8,FALSE),0)</f>
        <v>6</v>
      </c>
      <c r="CX153">
        <f>IFERROR(VLOOKUP($B153,'Raw Stats'!$BC$3:$BR$5288,9,FALSE),0)</f>
        <v>65</v>
      </c>
      <c r="CY153">
        <f>IFERROR(VLOOKUP($B153,'Raw Stats'!$BC$3:$BR$5288,10,FALSE),0)</f>
        <v>23</v>
      </c>
      <c r="CZ153">
        <f>IFERROR(VLOOKUP($B153,'Raw Stats'!$BC$3:$BR$5288,11,FALSE)+VLOOKUP($B153,'Raw Stats'!$BC$3:$BR$5288,12,FALSE),0)</f>
        <v>9</v>
      </c>
      <c r="DA153">
        <f>IFERROR(VLOOKUP($B153,'Raw Stats'!$BC$3:$BR$5288,13,FALSE)+VLOOKUP($B153,'Raw Stats'!$BC$3:$BR$5288,14,FALSE),0)</f>
        <v>1</v>
      </c>
      <c r="DB153">
        <f>IFERROR(VLOOKUP($B153,'Raw Stats'!$BC$3:$BR$5288,15,FALSE),0)</f>
        <v>3</v>
      </c>
      <c r="DC153">
        <f>IFERROR(VLOOKUP($B153,'Raw Stats'!$BC$3:$BR$5288,16,FALSE),0)</f>
        <v>61</v>
      </c>
      <c r="DE153">
        <f>IFERROR(VLOOKUP($B153,'Raw Stats'!$AK$3:$AZ$528,3,FALSE),0)</f>
        <v>73</v>
      </c>
      <c r="DF153">
        <f>IFERROR(VLOOKUP($B153,'Raw Stats'!$AK$3:$AZ$528,4,FALSE),0)</f>
        <v>18</v>
      </c>
      <c r="DG153">
        <f>IFERROR(VLOOKUP($B153,'Raw Stats'!$AK$3:$AZ$528,5,FALSE),0)</f>
        <v>29</v>
      </c>
      <c r="DH153">
        <f>IFERROR(VLOOKUP($B153,'Raw Stats'!$AK$3:$AZ$528,6,FALSE),0)</f>
        <v>47</v>
      </c>
      <c r="DI153">
        <f>IFERROR(VLOOKUP($B153,'Raw Stats'!$AK$3:$AZ$528,7,FALSE),0)</f>
        <v>-7</v>
      </c>
      <c r="DJ153">
        <f>IFERROR(VLOOKUP($B153,'Raw Stats'!$AK$3:$AZ$528,8,FALSE),0)</f>
        <v>22</v>
      </c>
      <c r="DK153">
        <f>IFERROR(VLOOKUP($B153,'Raw Stats'!$AK$3:$AZ$528,9,FALSE),0)</f>
        <v>117</v>
      </c>
      <c r="DL153">
        <f>IFERROR(VLOOKUP($B153,'Raw Stats'!$AK$3:$AZ$528,10,FALSE),0)</f>
        <v>34</v>
      </c>
      <c r="DM153">
        <f>IFERROR(VLOOKUP($B153,'Raw Stats'!$AK$3:$AZ$528,11,FALSE)+VLOOKUP($B153,'Raw Stats'!$AK$3:$AZ$528,12,FALSE),0)</f>
        <v>12</v>
      </c>
      <c r="DN153">
        <f>IFERROR(VLOOKUP($B153,'Raw Stats'!$AK$3:$AZ$528,13,FALSE)+VLOOKUP($B153,'Raw Stats'!$AK$3:$AZ$528,14,FALSE),0)</f>
        <v>1</v>
      </c>
      <c r="DO153">
        <f>IFERROR(VLOOKUP($B153,'Raw Stats'!$AK$3:$AZ$528,15,FALSE),0)</f>
        <v>1</v>
      </c>
      <c r="DP153">
        <f>IFERROR(VLOOKUP($B153,'Raw Stats'!$AK$3:$AZ$528,16,FALSE),0)</f>
        <v>109</v>
      </c>
      <c r="DR153">
        <f>IFERROR(VLOOKUP($B153,'Raw Stats'!$S$3:$AH$528,3,FALSE),0)</f>
        <v>82</v>
      </c>
      <c r="DS153">
        <f>IFERROR(VLOOKUP($B153,'Raw Stats'!$S$3:$AH$528,4,FALSE),0)</f>
        <v>15</v>
      </c>
      <c r="DT153">
        <f>IFERROR(VLOOKUP($B153,'Raw Stats'!$S$3:$AH$528,5,FALSE),0)</f>
        <v>17</v>
      </c>
      <c r="DU153">
        <f>IFERROR(VLOOKUP($B153,'Raw Stats'!$S$3:$AH$528,6,FALSE),0)</f>
        <v>32</v>
      </c>
      <c r="DV153">
        <f>IFERROR(VLOOKUP($B153,'Raw Stats'!$S$3:$AH$528,7,FALSE),0)</f>
        <v>-29</v>
      </c>
      <c r="DW153">
        <f>IFERROR(VLOOKUP($B153,'Raw Stats'!$S$3:$AH$528,8,FALSE),0)</f>
        <v>14</v>
      </c>
      <c r="DX153">
        <f>IFERROR(VLOOKUP($B153,'Raw Stats'!$S$3:$AH$528,9,FALSE),0)</f>
        <v>85</v>
      </c>
      <c r="DY153">
        <f>IFERROR(VLOOKUP($B153,'Raw Stats'!$S$3:$AH$528,10,FALSE),0)</f>
        <v>48</v>
      </c>
      <c r="DZ153">
        <f>IFERROR(VLOOKUP($B153,'Raw Stats'!$S$3:$AH$528,11,FALSE)+VLOOKUP($B153,'Raw Stats'!$S$3:$AH$528,12,FALSE),0)</f>
        <v>11</v>
      </c>
      <c r="EA153">
        <f>IFERROR(VLOOKUP($B153,'Raw Stats'!$S$3:$AH$528,13,FALSE)+VLOOKUP($B153,'Raw Stats'!$S$3:$AH$528,14,FALSE),0)</f>
        <v>1</v>
      </c>
      <c r="EB153">
        <f>IFERROR(VLOOKUP($B153,'Raw Stats'!$S$3:$AH$528,15,FALSE),0)</f>
        <v>4</v>
      </c>
      <c r="EC153">
        <f>IFERROR(VLOOKUP($B153,'Raw Stats'!$S$3:$AH$528,16,FALSE),0)</f>
        <v>120</v>
      </c>
    </row>
    <row r="154" spans="1:133" x14ac:dyDescent="0.2">
      <c r="A154">
        <f>IFERROR(VLOOKUP(B154,Sheet2!$W$1:$X$300,2,FALSE),301)</f>
        <v>182</v>
      </c>
      <c r="B154" t="s">
        <v>111</v>
      </c>
      <c r="C154">
        <f t="shared" si="10"/>
        <v>0.57764190736860455</v>
      </c>
      <c r="D154">
        <f t="shared" si="11"/>
        <v>0.87710578714967735</v>
      </c>
      <c r="E154">
        <f t="shared" si="12"/>
        <v>0</v>
      </c>
      <c r="F154">
        <f t="shared" si="13"/>
        <v>0</v>
      </c>
      <c r="G154">
        <f t="shared" si="14"/>
        <v>0</v>
      </c>
      <c r="H154">
        <v>0.83</v>
      </c>
      <c r="J154">
        <f>BS154*'Value Calculations'!$D$3</f>
        <v>5.300560572138493</v>
      </c>
      <c r="K154">
        <f>BT154*'Value Calculations'!$D$4</f>
        <v>5.8610286728036982</v>
      </c>
      <c r="L154">
        <f>BU154*'Value Calculations'!$D$5</f>
        <v>8.2254812566405686</v>
      </c>
      <c r="M154">
        <f>BV154*'Value Calculations'!$D$6</f>
        <v>-0.62532465959681427</v>
      </c>
      <c r="N154">
        <f>BW154*'Value Calculations'!$D$7</f>
        <v>1.4061580328734848</v>
      </c>
      <c r="O154">
        <f>BX154*'Value Calculations'!$D$8</f>
        <v>7.6204940557932179</v>
      </c>
      <c r="P154">
        <f>BY154*'Value Calculations'!$D$9</f>
        <v>4.156432742138052</v>
      </c>
      <c r="Q154">
        <f>BZ154*'Value Calculations'!$D$10</f>
        <v>2.1918988444572283</v>
      </c>
      <c r="R154">
        <f>CA154*'Value Calculations'!$D$11</f>
        <v>0</v>
      </c>
      <c r="S154">
        <f>CB154*'Value Calculations'!$D$12</f>
        <v>3.2555309583576562</v>
      </c>
      <c r="T154">
        <f>CC154*'Value Calculations'!$D$13</f>
        <v>9.9743759286199936</v>
      </c>
      <c r="V154">
        <f>CF154*'Value Calculations'!$D$3</f>
        <v>6.1160314293905689</v>
      </c>
      <c r="W154">
        <f>CG154*'Value Calculations'!$D$4</f>
        <v>3.2561270404464993</v>
      </c>
      <c r="X154">
        <f>CH154*'Value Calculations'!$D$5</f>
        <v>6.6334526263230389</v>
      </c>
      <c r="Y154">
        <f>CI154*'Value Calculations'!$D$6</f>
        <v>1.3757142511129914</v>
      </c>
      <c r="Z154">
        <f>CJ154*'Value Calculations'!$D$7</f>
        <v>0.35153950821837121</v>
      </c>
      <c r="AA154">
        <f>CK154*'Value Calculations'!$D$8</f>
        <v>2.8037666809050519</v>
      </c>
      <c r="AB154">
        <f>CL154*'Value Calculations'!$D$9</f>
        <v>1.6373825953877175</v>
      </c>
      <c r="AC154">
        <f>CM154*'Value Calculations'!$D$10</f>
        <v>1.0959494222286141</v>
      </c>
      <c r="AD154">
        <f>CN154*'Value Calculations'!$D$11</f>
        <v>0</v>
      </c>
      <c r="AE154">
        <f>CO154*'Value Calculations'!$D$12</f>
        <v>2.441648218768242</v>
      </c>
      <c r="AF154">
        <f>CP154*'Value Calculations'!$D$13</f>
        <v>6.7413023517569615</v>
      </c>
      <c r="AH154">
        <f>CS154*'Value Calculations'!$D$3</f>
        <v>0</v>
      </c>
      <c r="AI154">
        <f>CT154*'Value Calculations'!$D$4</f>
        <v>0</v>
      </c>
      <c r="AJ154">
        <f>CU154*'Value Calculations'!$D$5</f>
        <v>0</v>
      </c>
      <c r="AK154">
        <f>CV154*'Value Calculations'!$D$6</f>
        <v>0</v>
      </c>
      <c r="AL154">
        <f>CW154*'Value Calculations'!$D$7</f>
        <v>0</v>
      </c>
      <c r="AM154">
        <f>CX154*'Value Calculations'!$D$8</f>
        <v>0</v>
      </c>
      <c r="AN154">
        <f>CY154*'Value Calculations'!$D$9</f>
        <v>0</v>
      </c>
      <c r="AO154">
        <f>CZ154*'Value Calculations'!$D$10</f>
        <v>0</v>
      </c>
      <c r="AP154">
        <f>DA154*'Value Calculations'!$D$11</f>
        <v>0</v>
      </c>
      <c r="AQ154">
        <f>DB154*'Value Calculations'!$D$12</f>
        <v>0</v>
      </c>
      <c r="AR154">
        <f>DC154*'Value Calculations'!$D$13</f>
        <v>0</v>
      </c>
      <c r="AT154">
        <f>DF154*'Value Calculations'!$D$3</f>
        <v>0</v>
      </c>
      <c r="AU154">
        <f>DG154*'Value Calculations'!$D$4</f>
        <v>0</v>
      </c>
      <c r="AV154">
        <f>DH154*'Value Calculations'!$D$5</f>
        <v>0</v>
      </c>
      <c r="AW154">
        <f>DI154*'Value Calculations'!$D$6</f>
        <v>0</v>
      </c>
      <c r="AX154">
        <f>DJ154*'Value Calculations'!$D$7</f>
        <v>0</v>
      </c>
      <c r="AY154">
        <f>DK154*'Value Calculations'!$D$8</f>
        <v>0</v>
      </c>
      <c r="AZ154">
        <f>DL154*'Value Calculations'!$D$9</f>
        <v>0</v>
      </c>
      <c r="BA154">
        <f>DM154*'Value Calculations'!$D$10</f>
        <v>0</v>
      </c>
      <c r="BB154">
        <f>DN154*'Value Calculations'!$D$11</f>
        <v>0</v>
      </c>
      <c r="BC154">
        <f>DO154*'Value Calculations'!$D$12</f>
        <v>0</v>
      </c>
      <c r="BD154">
        <f>DP154*'Value Calculations'!$D$13</f>
        <v>0</v>
      </c>
      <c r="BF154">
        <f>DS154*'Value Calculations'!$D$3</f>
        <v>0</v>
      </c>
      <c r="BG154">
        <f>DT154*'Value Calculations'!$D$4</f>
        <v>0</v>
      </c>
      <c r="BH154">
        <f>DU154*'Value Calculations'!$D$5</f>
        <v>0</v>
      </c>
      <c r="BI154">
        <f>DV154*'Value Calculations'!$D$6</f>
        <v>0</v>
      </c>
      <c r="BJ154">
        <f>DW154*'Value Calculations'!$D$7</f>
        <v>0</v>
      </c>
      <c r="BK154">
        <f>DX154*'Value Calculations'!$D$8</f>
        <v>0</v>
      </c>
      <c r="BL154">
        <f>DY154*'Value Calculations'!$D$9</f>
        <v>0</v>
      </c>
      <c r="BM154">
        <f>DZ154*'Value Calculations'!$D$10</f>
        <v>0</v>
      </c>
      <c r="BN154">
        <f>EA154*'Value Calculations'!$D$11</f>
        <v>0</v>
      </c>
      <c r="BO154">
        <f>EB154*'Value Calculations'!$D$12</f>
        <v>0</v>
      </c>
      <c r="BP154">
        <f>EC154*'Value Calculations'!$D$13</f>
        <v>0</v>
      </c>
      <c r="BR154">
        <f>IFERROR(VLOOKUP($B154,'Raw Stats'!$CM$3:$DC$884,3,FALSE),0)</f>
        <v>82</v>
      </c>
      <c r="BS154">
        <f>IFERROR(VLOOKUP($B154,'Raw Stats'!$CM$3:$DC$884,4,FALSE),0)</f>
        <v>13</v>
      </c>
      <c r="BT154">
        <f>IFERROR(VLOOKUP($B154,'Raw Stats'!$CM$3:$DC$884,5,FALSE),0)</f>
        <v>18</v>
      </c>
      <c r="BU154">
        <f>IFERROR(VLOOKUP($B154,'Raw Stats'!$CM$3:$DC$884,6,FALSE),0)</f>
        <v>31</v>
      </c>
      <c r="BV154">
        <f>IFERROR(VLOOKUP($B154,'Raw Stats'!$CM$3:$DC$884,7,FALSE),0)</f>
        <v>-5</v>
      </c>
      <c r="BW154">
        <f>IFERROR(VLOOKUP($B154,'Raw Stats'!$CM$3:$DC$884,8,FALSE),0)</f>
        <v>16</v>
      </c>
      <c r="BX154">
        <f>IFERROR(VLOOKUP($B154,'Raw Stats'!$CM$3:$DC$884,9,FALSE),0)</f>
        <v>106</v>
      </c>
      <c r="BY154">
        <f>IFERROR(VLOOKUP($B154,'Raw Stats'!$CM$3:$DC$884,10,FALSE),0)</f>
        <v>33</v>
      </c>
      <c r="BZ154">
        <f>IFERROR(VLOOKUP($B154,'Raw Stats'!$CM$3:$DC$884,11,FALSE)+VLOOKUP($B154,'Raw Stats'!$CM$3:$DC$884,12,FALSE),0)</f>
        <v>6</v>
      </c>
      <c r="CA154">
        <f>IFERROR(VLOOKUP($B154,'Raw Stats'!$CM$3:$DC$884,13,FALSE)+VLOOKUP($B154,'Raw Stats'!$CM$3:$DC$884,14,FALSE),0)</f>
        <v>0</v>
      </c>
      <c r="CB154">
        <f>IFERROR(VLOOKUP($B154,'Raw Stats'!$CM$3:$DC$884,15,FALSE),0)</f>
        <v>4</v>
      </c>
      <c r="CC154">
        <f>IFERROR(VLOOKUP($B154,'Raw Stats'!$CM$3:$DC$884,16,FALSE),0)</f>
        <v>145</v>
      </c>
      <c r="CE154">
        <f>IFERROR(VLOOKUP($B154,'Raw Stats'!$BU$3:$CJ$528,3,FALSE),0)</f>
        <v>37</v>
      </c>
      <c r="CF154">
        <f>IFERROR(VLOOKUP($B154,'Raw Stats'!$BU$3:$CJ$528,4,FALSE),0)</f>
        <v>15</v>
      </c>
      <c r="CG154">
        <f>IFERROR(VLOOKUP($B154,'Raw Stats'!$BU$3:$CJ$5288,5,FALSE),0)</f>
        <v>10</v>
      </c>
      <c r="CH154">
        <f>IFERROR(VLOOKUP($B154,'Raw Stats'!$BU$3:$CJ$528,6,FALSE),0)</f>
        <v>25</v>
      </c>
      <c r="CI154">
        <f>IFERROR(VLOOKUP($B154,'Raw Stats'!$BU$3:$CJ$528,7,FALSE),0)</f>
        <v>11</v>
      </c>
      <c r="CJ154">
        <f>IFERROR(VLOOKUP($B154,'Raw Stats'!$BU$3:$CJ$528,8,FALSE),0)</f>
        <v>4</v>
      </c>
      <c r="CK154">
        <f>IFERROR(VLOOKUP($B154,'Raw Stats'!$BU$3:$CJ$528,9,FALSE),0)</f>
        <v>39</v>
      </c>
      <c r="CL154">
        <f>IFERROR(VLOOKUP($B154,'Raw Stats'!$BU$3:$CJ$528,10,FALSE),0)</f>
        <v>13</v>
      </c>
      <c r="CM154">
        <f>IFERROR(VLOOKUP($B154,'Raw Stats'!$BU$3:$CJ$528,11,FALSE)+VLOOKUP($B154,'Raw Stats'!$BU$3:$CJ$528,12,FALSE),0)</f>
        <v>3</v>
      </c>
      <c r="CN154">
        <f>IFERROR(VLOOKUP($B154,'Raw Stats'!$BU$3:$CJ$528,13,FALSE)+VLOOKUP($B154,'Raw Stats'!$BU$3:$CJ$528,14,FALSE),0)</f>
        <v>0</v>
      </c>
      <c r="CO154">
        <f>IFERROR(VLOOKUP($B154,'Raw Stats'!$BU$3:$CJ$528,15,FALSE),0)</f>
        <v>3</v>
      </c>
      <c r="CP154">
        <f>IFERROR(VLOOKUP($B154,'Raw Stats'!$BU$3:$CJ$528,16,FALSE),0)</f>
        <v>98</v>
      </c>
      <c r="CR154">
        <f>IFERROR(VLOOKUP($B154,'Raw Stats'!$BC$3:$BR$528,3,FALSE),0)</f>
        <v>0</v>
      </c>
      <c r="CS154">
        <f>IFERROR(VLOOKUP($B154,'Raw Stats'!$BC$3:$BR$528,4,FALSE),0)</f>
        <v>0</v>
      </c>
      <c r="CT154">
        <f>IFERROR(VLOOKUP($B154,'Raw Stats'!$BC$3:$BR$5288,5,FALSE),0)</f>
        <v>0</v>
      </c>
      <c r="CU154">
        <f>IFERROR(VLOOKUP($B154,'Raw Stats'!$BC$3:$BR$52888,6,FALSE),0)</f>
        <v>0</v>
      </c>
      <c r="CV154">
        <f>IFERROR(VLOOKUP($B154,'Raw Stats'!$BC$3:$BR$5288,7,FALSE),0)</f>
        <v>0</v>
      </c>
      <c r="CW154">
        <f>IFERROR(VLOOKUP($B154,'Raw Stats'!$BC$3:$BR$5288,8,FALSE),0)</f>
        <v>0</v>
      </c>
      <c r="CX154">
        <f>IFERROR(VLOOKUP($B154,'Raw Stats'!$BC$3:$BR$5288,9,FALSE),0)</f>
        <v>0</v>
      </c>
      <c r="CY154">
        <f>IFERROR(VLOOKUP($B154,'Raw Stats'!$BC$3:$BR$5288,10,FALSE),0)</f>
        <v>0</v>
      </c>
      <c r="CZ154">
        <f>IFERROR(VLOOKUP($B154,'Raw Stats'!$BC$3:$BR$5288,11,FALSE)+VLOOKUP($B154,'Raw Stats'!$BC$3:$BR$5288,12,FALSE),0)</f>
        <v>0</v>
      </c>
      <c r="DA154">
        <f>IFERROR(VLOOKUP($B154,'Raw Stats'!$BC$3:$BR$5288,13,FALSE)+VLOOKUP($B154,'Raw Stats'!$BC$3:$BR$5288,14,FALSE),0)</f>
        <v>0</v>
      </c>
      <c r="DB154">
        <f>IFERROR(VLOOKUP($B154,'Raw Stats'!$BC$3:$BR$5288,15,FALSE),0)</f>
        <v>0</v>
      </c>
      <c r="DC154">
        <f>IFERROR(VLOOKUP($B154,'Raw Stats'!$BC$3:$BR$5288,16,FALSE),0)</f>
        <v>0</v>
      </c>
      <c r="DE154">
        <f>IFERROR(VLOOKUP($B154,'Raw Stats'!$AK$3:$AZ$528,3,FALSE),0)</f>
        <v>0</v>
      </c>
      <c r="DF154">
        <f>IFERROR(VLOOKUP($B154,'Raw Stats'!$AK$3:$AZ$528,4,FALSE),0)</f>
        <v>0</v>
      </c>
      <c r="DG154">
        <f>IFERROR(VLOOKUP($B154,'Raw Stats'!$AK$3:$AZ$528,5,FALSE),0)</f>
        <v>0</v>
      </c>
      <c r="DH154">
        <f>IFERROR(VLOOKUP($B154,'Raw Stats'!$AK$3:$AZ$528,6,FALSE),0)</f>
        <v>0</v>
      </c>
      <c r="DI154">
        <f>IFERROR(VLOOKUP($B154,'Raw Stats'!$AK$3:$AZ$528,7,FALSE),0)</f>
        <v>0</v>
      </c>
      <c r="DJ154">
        <f>IFERROR(VLOOKUP($B154,'Raw Stats'!$AK$3:$AZ$528,8,FALSE),0)</f>
        <v>0</v>
      </c>
      <c r="DK154">
        <f>IFERROR(VLOOKUP($B154,'Raw Stats'!$AK$3:$AZ$528,9,FALSE),0)</f>
        <v>0</v>
      </c>
      <c r="DL154">
        <f>IFERROR(VLOOKUP($B154,'Raw Stats'!$AK$3:$AZ$528,10,FALSE),0)</f>
        <v>0</v>
      </c>
      <c r="DM154">
        <f>IFERROR(VLOOKUP($B154,'Raw Stats'!$AK$3:$AZ$528,11,FALSE)+VLOOKUP($B154,'Raw Stats'!$AK$3:$AZ$528,12,FALSE),0)</f>
        <v>0</v>
      </c>
      <c r="DN154">
        <f>IFERROR(VLOOKUP($B154,'Raw Stats'!$AK$3:$AZ$528,13,FALSE)+VLOOKUP($B154,'Raw Stats'!$AK$3:$AZ$528,14,FALSE),0)</f>
        <v>0</v>
      </c>
      <c r="DO154">
        <f>IFERROR(VLOOKUP($B154,'Raw Stats'!$AK$3:$AZ$528,15,FALSE),0)</f>
        <v>0</v>
      </c>
      <c r="DP154">
        <f>IFERROR(VLOOKUP($B154,'Raw Stats'!$AK$3:$AZ$528,16,FALSE),0)</f>
        <v>0</v>
      </c>
      <c r="DR154">
        <f>IFERROR(VLOOKUP($B154,'Raw Stats'!$S$3:$AH$528,3,FALSE),0)</f>
        <v>0</v>
      </c>
      <c r="DS154">
        <f>IFERROR(VLOOKUP($B154,'Raw Stats'!$S$3:$AH$528,4,FALSE),0)</f>
        <v>0</v>
      </c>
      <c r="DT154">
        <f>IFERROR(VLOOKUP($B154,'Raw Stats'!$S$3:$AH$528,5,FALSE),0)</f>
        <v>0</v>
      </c>
      <c r="DU154">
        <f>IFERROR(VLOOKUP($B154,'Raw Stats'!$S$3:$AH$528,6,FALSE),0)</f>
        <v>0</v>
      </c>
      <c r="DV154">
        <f>IFERROR(VLOOKUP($B154,'Raw Stats'!$S$3:$AH$528,7,FALSE),0)</f>
        <v>0</v>
      </c>
      <c r="DW154">
        <f>IFERROR(VLOOKUP($B154,'Raw Stats'!$S$3:$AH$528,8,FALSE),0)</f>
        <v>0</v>
      </c>
      <c r="DX154">
        <f>IFERROR(VLOOKUP($B154,'Raw Stats'!$S$3:$AH$528,9,FALSE),0)</f>
        <v>0</v>
      </c>
      <c r="DY154">
        <f>IFERROR(VLOOKUP($B154,'Raw Stats'!$S$3:$AH$528,10,FALSE),0)</f>
        <v>0</v>
      </c>
      <c r="DZ154">
        <f>IFERROR(VLOOKUP($B154,'Raw Stats'!$S$3:$AH$528,11,FALSE)+VLOOKUP($B154,'Raw Stats'!$S$3:$AH$528,12,FALSE),0)</f>
        <v>0</v>
      </c>
      <c r="EA154">
        <f>IFERROR(VLOOKUP($B154,'Raw Stats'!$S$3:$AH$528,13,FALSE)+VLOOKUP($B154,'Raw Stats'!$S$3:$AH$528,14,FALSE),0)</f>
        <v>0</v>
      </c>
      <c r="EB154">
        <f>IFERROR(VLOOKUP($B154,'Raw Stats'!$S$3:$AH$528,15,FALSE),0)</f>
        <v>0</v>
      </c>
      <c r="EC154">
        <f>IFERROR(VLOOKUP($B154,'Raw Stats'!$S$3:$AH$528,16,FALSE),0)</f>
        <v>0</v>
      </c>
    </row>
    <row r="155" spans="1:133" x14ac:dyDescent="0.2">
      <c r="A155">
        <f>IFERROR(VLOOKUP(B155,Sheet2!$W$1:$X$300,2,FALSE),301)</f>
        <v>98</v>
      </c>
      <c r="B155" t="s">
        <v>65</v>
      </c>
      <c r="C155">
        <f t="shared" si="10"/>
        <v>0.8340294283616172</v>
      </c>
      <c r="D155">
        <f t="shared" si="11"/>
        <v>0.98167720661469504</v>
      </c>
      <c r="E155">
        <f t="shared" si="12"/>
        <v>1.0955935202876077</v>
      </c>
      <c r="F155">
        <f t="shared" si="13"/>
        <v>1.1029480141323407</v>
      </c>
      <c r="G155">
        <f t="shared" si="14"/>
        <v>1.0126546755791468</v>
      </c>
      <c r="H155">
        <v>0.82</v>
      </c>
      <c r="J155">
        <f>BS155*'Value Calculations'!$D$3</f>
        <v>6.9315022866426439</v>
      </c>
      <c r="K155">
        <f>BT155*'Value Calculations'!$D$4</f>
        <v>14.652571682009247</v>
      </c>
      <c r="L155">
        <f>BU155*'Value Calculations'!$D$5</f>
        <v>16.450962513281137</v>
      </c>
      <c r="M155">
        <f>BV155*'Value Calculations'!$D$6</f>
        <v>-0.87545452343553998</v>
      </c>
      <c r="N155">
        <f>BW155*'Value Calculations'!$D$7</f>
        <v>2.4607765575285985</v>
      </c>
      <c r="O155">
        <f>BX155*'Value Calculations'!$D$8</f>
        <v>1.1502632537046367</v>
      </c>
      <c r="P155">
        <f>BY155*'Value Calculations'!$D$9</f>
        <v>3.2747651907754349</v>
      </c>
      <c r="Q155">
        <f>BZ155*'Value Calculations'!$D$10</f>
        <v>9.4982283259813229</v>
      </c>
      <c r="R155">
        <f>CA155*'Value Calculations'!$D$11</f>
        <v>0</v>
      </c>
      <c r="S155">
        <f>CB155*'Value Calculations'!$D$12</f>
        <v>0.81388273958941404</v>
      </c>
      <c r="T155">
        <f>CC155*'Value Calculations'!$D$13</f>
        <v>14.032915099575716</v>
      </c>
      <c r="V155">
        <f>CF155*'Value Calculations'!$D$3</f>
        <v>9.3779148583988725</v>
      </c>
      <c r="W155">
        <f>CG155*'Value Calculations'!$D$4</f>
        <v>14.001346273919946</v>
      </c>
      <c r="X155">
        <f>CH155*'Value Calculations'!$D$5</f>
        <v>17.512314933492821</v>
      </c>
      <c r="Y155">
        <f>CI155*'Value Calculations'!$D$6</f>
        <v>-3.2516882299034342</v>
      </c>
      <c r="Z155">
        <f>CJ155*'Value Calculations'!$D$7</f>
        <v>4.0427043445112689</v>
      </c>
      <c r="AA155">
        <f>CK155*'Value Calculations'!$D$8</f>
        <v>1.2221547070611765</v>
      </c>
      <c r="AB155">
        <f>CL155*'Value Calculations'!$D$9</f>
        <v>3.2747651907754349</v>
      </c>
      <c r="AC155">
        <f>CM155*'Value Calculations'!$D$10</f>
        <v>8.0369624296765032</v>
      </c>
      <c r="AD155">
        <f>CN155*'Value Calculations'!$D$11</f>
        <v>0</v>
      </c>
      <c r="AE155">
        <f>CO155*'Value Calculations'!$D$12</f>
        <v>4.0694136979470699</v>
      </c>
      <c r="AF155">
        <f>CP155*'Value Calculations'!$D$13</f>
        <v>15.339902290222474</v>
      </c>
      <c r="AH155">
        <f>CS155*'Value Calculations'!$D$3</f>
        <v>0.8154708572520758</v>
      </c>
      <c r="AI155">
        <f>CT155*'Value Calculations'!$D$4</f>
        <v>0.97683811213394978</v>
      </c>
      <c r="AJ155">
        <f>CU155*'Value Calculations'!$D$5</f>
        <v>1.3266905252646077</v>
      </c>
      <c r="AK155">
        <f>CV155*'Value Calculations'!$D$6</f>
        <v>0.37519479575808856</v>
      </c>
      <c r="AL155">
        <f>CW155*'Value Calculations'!$D$7</f>
        <v>0.17576975410918561</v>
      </c>
      <c r="AM155">
        <f>CX155*'Value Calculations'!$D$8</f>
        <v>0</v>
      </c>
      <c r="AN155">
        <f>CY155*'Value Calculations'!$D$9</f>
        <v>0.25190501467503346</v>
      </c>
      <c r="AO155">
        <f>CZ155*'Value Calculations'!$D$10</f>
        <v>0.73063294815240942</v>
      </c>
      <c r="AP155">
        <f>DA155*'Value Calculations'!$D$11</f>
        <v>0</v>
      </c>
      <c r="AQ155">
        <f>DB155*'Value Calculations'!$D$12</f>
        <v>0</v>
      </c>
      <c r="AR155">
        <f>DC155*'Value Calculations'!$D$13</f>
        <v>0.82546559409268916</v>
      </c>
      <c r="AT155">
        <f>DF155*'Value Calculations'!$D$3</f>
        <v>13.863004573285288</v>
      </c>
      <c r="AU155">
        <f>DG155*'Value Calculations'!$D$4</f>
        <v>16.280635202232496</v>
      </c>
      <c r="AV155">
        <f>DH155*'Value Calculations'!$D$5</f>
        <v>22.288400824445411</v>
      </c>
      <c r="AW155">
        <f>DI155*'Value Calculations'!$D$6</f>
        <v>1.3757142511129914</v>
      </c>
      <c r="AX155">
        <f>DJ155*'Value Calculations'!$D$7</f>
        <v>3.1638555739653409</v>
      </c>
      <c r="AY155">
        <f>DK155*'Value Calculations'!$D$8</f>
        <v>2.0129606939831142</v>
      </c>
      <c r="AZ155">
        <f>DL155*'Value Calculations'!$D$9</f>
        <v>2.8969076687628847</v>
      </c>
      <c r="BA155">
        <f>DM155*'Value Calculations'!$D$10</f>
        <v>8.7675953778289131</v>
      </c>
      <c r="BB155">
        <f>DN155*'Value Calculations'!$D$11</f>
        <v>0</v>
      </c>
      <c r="BC155">
        <f>DO155*'Value Calculations'!$D$12</f>
        <v>1.6277654791788281</v>
      </c>
      <c r="BD155">
        <f>DP155*'Value Calculations'!$D$13</f>
        <v>15.95900148579199</v>
      </c>
      <c r="BF155">
        <f>DS155*'Value Calculations'!$D$3</f>
        <v>8.5624440011467957</v>
      </c>
      <c r="BG155">
        <f>DT155*'Value Calculations'!$D$4</f>
        <v>11.722057345607396</v>
      </c>
      <c r="BH155">
        <f>DU155*'Value Calculations'!$D$5</f>
        <v>15.124271988016528</v>
      </c>
      <c r="BI155">
        <f>DV155*'Value Calculations'!$D$6</f>
        <v>-0.87545452343553998</v>
      </c>
      <c r="BJ155">
        <f>DW155*'Value Calculations'!$D$7</f>
        <v>2.4607765575285985</v>
      </c>
      <c r="BK155">
        <f>DX155*'Value Calculations'!$D$8</f>
        <v>1.0064803469915571</v>
      </c>
      <c r="BL155">
        <f>DY155*'Value Calculations'!$D$9</f>
        <v>3.0228601761004015</v>
      </c>
      <c r="BM155">
        <f>DZ155*'Value Calculations'!$D$10</f>
        <v>6.2103800592954803</v>
      </c>
      <c r="BN155">
        <f>EA155*'Value Calculations'!$D$11</f>
        <v>0.9907141480249374</v>
      </c>
      <c r="BO155">
        <f>EB155*'Value Calculations'!$D$12</f>
        <v>1.6277654791788281</v>
      </c>
      <c r="BP155">
        <f>EC155*'Value Calculations'!$D$13</f>
        <v>12.93229430745213</v>
      </c>
      <c r="BR155">
        <f>IFERROR(VLOOKUP($B155,'Raw Stats'!$CM$3:$DC$884,3,FALSE),0)</f>
        <v>82</v>
      </c>
      <c r="BS155">
        <f>IFERROR(VLOOKUP($B155,'Raw Stats'!$CM$3:$DC$884,4,FALSE),0)</f>
        <v>17</v>
      </c>
      <c r="BT155">
        <f>IFERROR(VLOOKUP($B155,'Raw Stats'!$CM$3:$DC$884,5,FALSE),0)</f>
        <v>45</v>
      </c>
      <c r="BU155">
        <f>IFERROR(VLOOKUP($B155,'Raw Stats'!$CM$3:$DC$884,6,FALSE),0)</f>
        <v>62</v>
      </c>
      <c r="BV155">
        <f>IFERROR(VLOOKUP($B155,'Raw Stats'!$CM$3:$DC$884,7,FALSE),0)</f>
        <v>-7</v>
      </c>
      <c r="BW155">
        <f>IFERROR(VLOOKUP($B155,'Raw Stats'!$CM$3:$DC$884,8,FALSE),0)</f>
        <v>28</v>
      </c>
      <c r="BX155">
        <f>IFERROR(VLOOKUP($B155,'Raw Stats'!$CM$3:$DC$884,9,FALSE),0)</f>
        <v>16</v>
      </c>
      <c r="BY155">
        <f>IFERROR(VLOOKUP($B155,'Raw Stats'!$CM$3:$DC$884,10,FALSE),0)</f>
        <v>26</v>
      </c>
      <c r="BZ155">
        <f>IFERROR(VLOOKUP($B155,'Raw Stats'!$CM$3:$DC$884,11,FALSE)+VLOOKUP($B155,'Raw Stats'!$CM$3:$DC$884,12,FALSE),0)</f>
        <v>26</v>
      </c>
      <c r="CA155">
        <f>IFERROR(VLOOKUP($B155,'Raw Stats'!$CM$3:$DC$884,13,FALSE)+VLOOKUP($B155,'Raw Stats'!$CM$3:$DC$884,14,FALSE),0)</f>
        <v>0</v>
      </c>
      <c r="CB155">
        <f>IFERROR(VLOOKUP($B155,'Raw Stats'!$CM$3:$DC$884,15,FALSE),0)</f>
        <v>1</v>
      </c>
      <c r="CC155">
        <f>IFERROR(VLOOKUP($B155,'Raw Stats'!$CM$3:$DC$884,16,FALSE),0)</f>
        <v>204</v>
      </c>
      <c r="CE155">
        <f>IFERROR(VLOOKUP($B155,'Raw Stats'!$BU$3:$CJ$528,3,FALSE),0)</f>
        <v>75</v>
      </c>
      <c r="CF155">
        <f>IFERROR(VLOOKUP($B155,'Raw Stats'!$BU$3:$CJ$528,4,FALSE),0)</f>
        <v>23</v>
      </c>
      <c r="CG155">
        <f>IFERROR(VLOOKUP($B155,'Raw Stats'!$BU$3:$CJ$5288,5,FALSE),0)</f>
        <v>43</v>
      </c>
      <c r="CH155">
        <f>IFERROR(VLOOKUP($B155,'Raw Stats'!$BU$3:$CJ$528,6,FALSE),0)</f>
        <v>66</v>
      </c>
      <c r="CI155">
        <f>IFERROR(VLOOKUP($B155,'Raw Stats'!$BU$3:$CJ$528,7,FALSE),0)</f>
        <v>-26</v>
      </c>
      <c r="CJ155">
        <f>IFERROR(VLOOKUP($B155,'Raw Stats'!$BU$3:$CJ$528,8,FALSE),0)</f>
        <v>46</v>
      </c>
      <c r="CK155">
        <f>IFERROR(VLOOKUP($B155,'Raw Stats'!$BU$3:$CJ$528,9,FALSE),0)</f>
        <v>17</v>
      </c>
      <c r="CL155">
        <f>IFERROR(VLOOKUP($B155,'Raw Stats'!$BU$3:$CJ$528,10,FALSE),0)</f>
        <v>26</v>
      </c>
      <c r="CM155">
        <f>IFERROR(VLOOKUP($B155,'Raw Stats'!$BU$3:$CJ$528,11,FALSE)+VLOOKUP($B155,'Raw Stats'!$BU$3:$CJ$528,12,FALSE),0)</f>
        <v>22</v>
      </c>
      <c r="CN155">
        <f>IFERROR(VLOOKUP($B155,'Raw Stats'!$BU$3:$CJ$528,13,FALSE)+VLOOKUP($B155,'Raw Stats'!$BU$3:$CJ$528,14,FALSE),0)</f>
        <v>0</v>
      </c>
      <c r="CO155">
        <f>IFERROR(VLOOKUP($B155,'Raw Stats'!$BU$3:$CJ$528,15,FALSE),0)</f>
        <v>5</v>
      </c>
      <c r="CP155">
        <f>IFERROR(VLOOKUP($B155,'Raw Stats'!$BU$3:$CJ$528,16,FALSE),0)</f>
        <v>223</v>
      </c>
      <c r="CR155">
        <f>IFERROR(VLOOKUP($B155,'Raw Stats'!$BC$3:$BR$528,3,FALSE),0)</f>
        <v>5</v>
      </c>
      <c r="CS155">
        <f>IFERROR(VLOOKUP($B155,'Raw Stats'!$BC$3:$BR$528,4,FALSE),0)</f>
        <v>2</v>
      </c>
      <c r="CT155">
        <f>IFERROR(VLOOKUP($B155,'Raw Stats'!$BC$3:$BR$5288,5,FALSE),0)</f>
        <v>3</v>
      </c>
      <c r="CU155">
        <f>IFERROR(VLOOKUP($B155,'Raw Stats'!$BC$3:$BR$52888,6,FALSE),0)</f>
        <v>5</v>
      </c>
      <c r="CV155">
        <f>IFERROR(VLOOKUP($B155,'Raw Stats'!$BC$3:$BR$5288,7,FALSE),0)</f>
        <v>3</v>
      </c>
      <c r="CW155">
        <f>IFERROR(VLOOKUP($B155,'Raw Stats'!$BC$3:$BR$5288,8,FALSE),0)</f>
        <v>2</v>
      </c>
      <c r="CX155">
        <f>IFERROR(VLOOKUP($B155,'Raw Stats'!$BC$3:$BR$5288,9,FALSE),0)</f>
        <v>0</v>
      </c>
      <c r="CY155">
        <f>IFERROR(VLOOKUP($B155,'Raw Stats'!$BC$3:$BR$5288,10,FALSE),0)</f>
        <v>2</v>
      </c>
      <c r="CZ155">
        <f>IFERROR(VLOOKUP($B155,'Raw Stats'!$BC$3:$BR$5288,11,FALSE)+VLOOKUP($B155,'Raw Stats'!$BC$3:$BR$5288,12,FALSE),0)</f>
        <v>2</v>
      </c>
      <c r="DA155">
        <f>IFERROR(VLOOKUP($B155,'Raw Stats'!$BC$3:$BR$5288,13,FALSE)+VLOOKUP($B155,'Raw Stats'!$BC$3:$BR$5288,14,FALSE),0)</f>
        <v>0</v>
      </c>
      <c r="DB155">
        <f>IFERROR(VLOOKUP($B155,'Raw Stats'!$BC$3:$BR$5288,15,FALSE),0)</f>
        <v>0</v>
      </c>
      <c r="DC155">
        <f>IFERROR(VLOOKUP($B155,'Raw Stats'!$BC$3:$BR$5288,16,FALSE),0)</f>
        <v>12</v>
      </c>
      <c r="DE155">
        <f>IFERROR(VLOOKUP($B155,'Raw Stats'!$AK$3:$AZ$528,3,FALSE),0)</f>
        <v>80</v>
      </c>
      <c r="DF155">
        <f>IFERROR(VLOOKUP($B155,'Raw Stats'!$AK$3:$AZ$528,4,FALSE),0)</f>
        <v>34</v>
      </c>
      <c r="DG155">
        <f>IFERROR(VLOOKUP($B155,'Raw Stats'!$AK$3:$AZ$528,5,FALSE),0)</f>
        <v>50</v>
      </c>
      <c r="DH155">
        <f>IFERROR(VLOOKUP($B155,'Raw Stats'!$AK$3:$AZ$528,6,FALSE),0)</f>
        <v>84</v>
      </c>
      <c r="DI155">
        <f>IFERROR(VLOOKUP($B155,'Raw Stats'!$AK$3:$AZ$528,7,FALSE),0)</f>
        <v>11</v>
      </c>
      <c r="DJ155">
        <f>IFERROR(VLOOKUP($B155,'Raw Stats'!$AK$3:$AZ$528,8,FALSE),0)</f>
        <v>36</v>
      </c>
      <c r="DK155">
        <f>IFERROR(VLOOKUP($B155,'Raw Stats'!$AK$3:$AZ$528,9,FALSE),0)</f>
        <v>28</v>
      </c>
      <c r="DL155">
        <f>IFERROR(VLOOKUP($B155,'Raw Stats'!$AK$3:$AZ$528,10,FALSE),0)</f>
        <v>23</v>
      </c>
      <c r="DM155">
        <f>IFERROR(VLOOKUP($B155,'Raw Stats'!$AK$3:$AZ$528,11,FALSE)+VLOOKUP($B155,'Raw Stats'!$AK$3:$AZ$528,12,FALSE),0)</f>
        <v>24</v>
      </c>
      <c r="DN155">
        <f>IFERROR(VLOOKUP($B155,'Raw Stats'!$AK$3:$AZ$528,13,FALSE)+VLOOKUP($B155,'Raw Stats'!$AK$3:$AZ$528,14,FALSE),0)</f>
        <v>0</v>
      </c>
      <c r="DO155">
        <f>IFERROR(VLOOKUP($B155,'Raw Stats'!$AK$3:$AZ$528,15,FALSE),0)</f>
        <v>2</v>
      </c>
      <c r="DP155">
        <f>IFERROR(VLOOKUP($B155,'Raw Stats'!$AK$3:$AZ$528,16,FALSE),0)</f>
        <v>232</v>
      </c>
      <c r="DR155">
        <f>IFERROR(VLOOKUP($B155,'Raw Stats'!$S$3:$AH$528,3,FALSE),0)</f>
        <v>62</v>
      </c>
      <c r="DS155">
        <f>IFERROR(VLOOKUP($B155,'Raw Stats'!$S$3:$AH$528,4,FALSE),0)</f>
        <v>21</v>
      </c>
      <c r="DT155">
        <f>IFERROR(VLOOKUP($B155,'Raw Stats'!$S$3:$AH$528,5,FALSE),0)</f>
        <v>36</v>
      </c>
      <c r="DU155">
        <f>IFERROR(VLOOKUP($B155,'Raw Stats'!$S$3:$AH$528,6,FALSE),0)</f>
        <v>57</v>
      </c>
      <c r="DV155">
        <f>IFERROR(VLOOKUP($B155,'Raw Stats'!$S$3:$AH$528,7,FALSE),0)</f>
        <v>-7</v>
      </c>
      <c r="DW155">
        <f>IFERROR(VLOOKUP($B155,'Raw Stats'!$S$3:$AH$528,8,FALSE),0)</f>
        <v>28</v>
      </c>
      <c r="DX155">
        <f>IFERROR(VLOOKUP($B155,'Raw Stats'!$S$3:$AH$528,9,FALSE),0)</f>
        <v>14</v>
      </c>
      <c r="DY155">
        <f>IFERROR(VLOOKUP($B155,'Raw Stats'!$S$3:$AH$528,10,FALSE),0)</f>
        <v>24</v>
      </c>
      <c r="DZ155">
        <f>IFERROR(VLOOKUP($B155,'Raw Stats'!$S$3:$AH$528,11,FALSE)+VLOOKUP($B155,'Raw Stats'!$S$3:$AH$528,12,FALSE),0)</f>
        <v>17</v>
      </c>
      <c r="EA155">
        <f>IFERROR(VLOOKUP($B155,'Raw Stats'!$S$3:$AH$528,13,FALSE)+VLOOKUP($B155,'Raw Stats'!$S$3:$AH$528,14,FALSE),0)</f>
        <v>1</v>
      </c>
      <c r="EB155">
        <f>IFERROR(VLOOKUP($B155,'Raw Stats'!$S$3:$AH$528,15,FALSE),0)</f>
        <v>2</v>
      </c>
      <c r="EC155">
        <f>IFERROR(VLOOKUP($B155,'Raw Stats'!$S$3:$AH$528,16,FALSE),0)</f>
        <v>188</v>
      </c>
    </row>
    <row r="156" spans="1:133" x14ac:dyDescent="0.2">
      <c r="A156">
        <f>IFERROR(VLOOKUP(B156,Sheet2!$W$1:$X$300,2,FALSE),301)</f>
        <v>144</v>
      </c>
      <c r="B156" t="s">
        <v>195</v>
      </c>
      <c r="C156">
        <f t="shared" si="10"/>
        <v>0.79383820831959406</v>
      </c>
      <c r="D156">
        <f t="shared" si="11"/>
        <v>0.76330671581469145</v>
      </c>
      <c r="E156">
        <f t="shared" si="12"/>
        <v>0.77662437606730006</v>
      </c>
      <c r="F156">
        <f t="shared" si="13"/>
        <v>0.74963383380809345</v>
      </c>
      <c r="G156">
        <f t="shared" si="14"/>
        <v>0.73206963977332329</v>
      </c>
      <c r="H156">
        <v>0.82</v>
      </c>
      <c r="J156">
        <f>BS156*'Value Calculations'!$D$3</f>
        <v>8.1547085725207573</v>
      </c>
      <c r="K156">
        <f>BT156*'Value Calculations'!$D$4</f>
        <v>8.4659303051608976</v>
      </c>
      <c r="L156">
        <f>BU156*'Value Calculations'!$D$5</f>
        <v>12.205552832434391</v>
      </c>
      <c r="M156">
        <f>BV156*'Value Calculations'!$D$6</f>
        <v>-2.376233706467894</v>
      </c>
      <c r="N156">
        <f>BW156*'Value Calculations'!$D$7</f>
        <v>3.2517404510199337</v>
      </c>
      <c r="O156">
        <f>BX156*'Value Calculations'!$D$8</f>
        <v>6.2545564420189619</v>
      </c>
      <c r="P156">
        <f>BY156*'Value Calculations'!$D$9</f>
        <v>4.4083377568130855</v>
      </c>
      <c r="Q156">
        <f>BZ156*'Value Calculations'!$D$10</f>
        <v>6.2103800592954803</v>
      </c>
      <c r="R156">
        <f>CA156*'Value Calculations'!$D$11</f>
        <v>0.9907141480249374</v>
      </c>
      <c r="S156">
        <f>CB156*'Value Calculations'!$D$12</f>
        <v>1.6277654791788281</v>
      </c>
      <c r="T156">
        <f>CC156*'Value Calculations'!$D$13</f>
        <v>12.725927908928957</v>
      </c>
      <c r="V156">
        <f>CF156*'Value Calculations'!$D$3</f>
        <v>8.5624440011467957</v>
      </c>
      <c r="W156">
        <f>CG156*'Value Calculations'!$D$4</f>
        <v>7.1634794889822988</v>
      </c>
      <c r="X156">
        <f>CH156*'Value Calculations'!$D$5</f>
        <v>11.409538517275626</v>
      </c>
      <c r="Y156">
        <f>CI156*'Value Calculations'!$D$6</f>
        <v>-3.1266232979840716</v>
      </c>
      <c r="Z156">
        <f>CJ156*'Value Calculations'!$D$7</f>
        <v>3.6911648362928977</v>
      </c>
      <c r="AA156">
        <f>CK156*'Value Calculations'!$D$8</f>
        <v>6.3983393487320415</v>
      </c>
      <c r="AB156">
        <f>CL156*'Value Calculations'!$D$9</f>
        <v>6.6754828888883866</v>
      </c>
      <c r="AC156">
        <f>CM156*'Value Calculations'!$D$10</f>
        <v>5.8450635852192754</v>
      </c>
      <c r="AD156">
        <f>CN156*'Value Calculations'!$D$11</f>
        <v>0</v>
      </c>
      <c r="AE156">
        <f>CO156*'Value Calculations'!$D$12</f>
        <v>0</v>
      </c>
      <c r="AF156">
        <f>CP156*'Value Calculations'!$D$13</f>
        <v>14.445647896622059</v>
      </c>
      <c r="AH156">
        <f>CS156*'Value Calculations'!$D$3</f>
        <v>4.0773542862603787</v>
      </c>
      <c r="AI156">
        <f>CT156*'Value Calculations'!$D$4</f>
        <v>6.8378667849376482</v>
      </c>
      <c r="AJ156">
        <f>CU156*'Value Calculations'!$D$5</f>
        <v>8.2254812566405686</v>
      </c>
      <c r="AK156">
        <f>CV156*'Value Calculations'!$D$6</f>
        <v>-1.75090904687108</v>
      </c>
      <c r="AL156">
        <f>CW156*'Value Calculations'!$D$7</f>
        <v>1.4061580328734848</v>
      </c>
      <c r="AM156">
        <f>CX156*'Value Calculations'!$D$8</f>
        <v>2.0129606939831142</v>
      </c>
      <c r="AN156">
        <f>CY156*'Value Calculations'!$D$9</f>
        <v>3.1488126834379182</v>
      </c>
      <c r="AO156">
        <f>CZ156*'Value Calculations'!$D$10</f>
        <v>5.1144306370668655</v>
      </c>
      <c r="AP156">
        <f>DA156*'Value Calculations'!$D$11</f>
        <v>0</v>
      </c>
      <c r="AQ156">
        <f>DB156*'Value Calculations'!$D$12</f>
        <v>0</v>
      </c>
      <c r="AR156">
        <f>DC156*'Value Calculations'!$D$13</f>
        <v>7.4291903468342024</v>
      </c>
      <c r="AT156">
        <f>DF156*'Value Calculations'!$D$3</f>
        <v>6.1160314293905689</v>
      </c>
      <c r="AU156">
        <f>DG156*'Value Calculations'!$D$4</f>
        <v>6.1866413768483488</v>
      </c>
      <c r="AV156">
        <f>DH156*'Value Calculations'!$D$5</f>
        <v>9.021495571799333</v>
      </c>
      <c r="AW156">
        <f>DI156*'Value Calculations'!$D$6</f>
        <v>1.3757142511129914</v>
      </c>
      <c r="AX156">
        <f>DJ156*'Value Calculations'!$D$7</f>
        <v>1.2303882787642992</v>
      </c>
      <c r="AY156">
        <f>DK156*'Value Calculations'!$D$8</f>
        <v>1.8691777872700346</v>
      </c>
      <c r="AZ156">
        <f>DL156*'Value Calculations'!$D$9</f>
        <v>2.2671451320753011</v>
      </c>
      <c r="BA156">
        <f>DM156*'Value Calculations'!$D$10</f>
        <v>1.4612658963048188</v>
      </c>
      <c r="BB156">
        <f>DN156*'Value Calculations'!$D$11</f>
        <v>0</v>
      </c>
      <c r="BC156">
        <f>DO156*'Value Calculations'!$D$12</f>
        <v>0.81388273958941404</v>
      </c>
      <c r="BD156">
        <f>DP156*'Value Calculations'!$D$13</f>
        <v>5.6406815596333759</v>
      </c>
      <c r="BF156">
        <f>DS156*'Value Calculations'!$D$3</f>
        <v>8.1547085725207573</v>
      </c>
      <c r="BG156">
        <f>DT156*'Value Calculations'!$D$4</f>
        <v>9.4427684172948485</v>
      </c>
      <c r="BH156">
        <f>DU156*'Value Calculations'!$D$5</f>
        <v>13.001567147593155</v>
      </c>
      <c r="BI156">
        <f>DV156*'Value Calculations'!$D$6</f>
        <v>0</v>
      </c>
      <c r="BJ156">
        <f>DW156*'Value Calculations'!$D$7</f>
        <v>2.6365463116377841</v>
      </c>
      <c r="BK156">
        <f>DX156*'Value Calculations'!$D$8</f>
        <v>3.0194410409746713</v>
      </c>
      <c r="BL156">
        <f>DY156*'Value Calculations'!$D$9</f>
        <v>3.4007176981129517</v>
      </c>
      <c r="BM156">
        <f>DZ156*'Value Calculations'!$D$10</f>
        <v>5.1144306370668655</v>
      </c>
      <c r="BN156">
        <f>EA156*'Value Calculations'!$D$11</f>
        <v>0</v>
      </c>
      <c r="BO156">
        <f>EB156*'Value Calculations'!$D$12</f>
        <v>0.81388273958941404</v>
      </c>
      <c r="BP156">
        <f>EC156*'Value Calculations'!$D$13</f>
        <v>14.445647896622059</v>
      </c>
      <c r="BR156">
        <f>IFERROR(VLOOKUP($B156,'Raw Stats'!$CM$3:$DC$884,3,FALSE),0)</f>
        <v>78</v>
      </c>
      <c r="BS156">
        <f>IFERROR(VLOOKUP($B156,'Raw Stats'!$CM$3:$DC$884,4,FALSE),0)</f>
        <v>20</v>
      </c>
      <c r="BT156">
        <f>IFERROR(VLOOKUP($B156,'Raw Stats'!$CM$3:$DC$884,5,FALSE),0)</f>
        <v>26</v>
      </c>
      <c r="BU156">
        <f>IFERROR(VLOOKUP($B156,'Raw Stats'!$CM$3:$DC$884,6,FALSE),0)</f>
        <v>46</v>
      </c>
      <c r="BV156">
        <f>IFERROR(VLOOKUP($B156,'Raw Stats'!$CM$3:$DC$884,7,FALSE),0)</f>
        <v>-19</v>
      </c>
      <c r="BW156">
        <f>IFERROR(VLOOKUP($B156,'Raw Stats'!$CM$3:$DC$884,8,FALSE),0)</f>
        <v>37</v>
      </c>
      <c r="BX156">
        <f>IFERROR(VLOOKUP($B156,'Raw Stats'!$CM$3:$DC$884,9,FALSE),0)</f>
        <v>87</v>
      </c>
      <c r="BY156">
        <f>IFERROR(VLOOKUP($B156,'Raw Stats'!$CM$3:$DC$884,10,FALSE),0)</f>
        <v>35</v>
      </c>
      <c r="BZ156">
        <f>IFERROR(VLOOKUP($B156,'Raw Stats'!$CM$3:$DC$884,11,FALSE)+VLOOKUP($B156,'Raw Stats'!$CM$3:$DC$884,12,FALSE),0)</f>
        <v>17</v>
      </c>
      <c r="CA156">
        <f>IFERROR(VLOOKUP($B156,'Raw Stats'!$CM$3:$DC$884,13,FALSE)+VLOOKUP($B156,'Raw Stats'!$CM$3:$DC$884,14,FALSE),0)</f>
        <v>1</v>
      </c>
      <c r="CB156">
        <f>IFERROR(VLOOKUP($B156,'Raw Stats'!$CM$3:$DC$884,15,FALSE),0)</f>
        <v>2</v>
      </c>
      <c r="CC156">
        <f>IFERROR(VLOOKUP($B156,'Raw Stats'!$CM$3:$DC$884,16,FALSE),0)</f>
        <v>185</v>
      </c>
      <c r="CE156">
        <f>IFERROR(VLOOKUP($B156,'Raw Stats'!$BU$3:$CJ$528,3,FALSE),0)</f>
        <v>80</v>
      </c>
      <c r="CF156">
        <f>IFERROR(VLOOKUP($B156,'Raw Stats'!$BU$3:$CJ$528,4,FALSE),0)</f>
        <v>21</v>
      </c>
      <c r="CG156">
        <f>IFERROR(VLOOKUP($B156,'Raw Stats'!$BU$3:$CJ$5288,5,FALSE),0)</f>
        <v>22</v>
      </c>
      <c r="CH156">
        <f>IFERROR(VLOOKUP($B156,'Raw Stats'!$BU$3:$CJ$528,6,FALSE),0)</f>
        <v>43</v>
      </c>
      <c r="CI156">
        <f>IFERROR(VLOOKUP($B156,'Raw Stats'!$BU$3:$CJ$528,7,FALSE),0)</f>
        <v>-25</v>
      </c>
      <c r="CJ156">
        <f>IFERROR(VLOOKUP($B156,'Raw Stats'!$BU$3:$CJ$528,8,FALSE),0)</f>
        <v>42</v>
      </c>
      <c r="CK156">
        <f>IFERROR(VLOOKUP($B156,'Raw Stats'!$BU$3:$CJ$528,9,FALSE),0)</f>
        <v>89</v>
      </c>
      <c r="CL156">
        <f>IFERROR(VLOOKUP($B156,'Raw Stats'!$BU$3:$CJ$528,10,FALSE),0)</f>
        <v>53</v>
      </c>
      <c r="CM156">
        <f>IFERROR(VLOOKUP($B156,'Raw Stats'!$BU$3:$CJ$528,11,FALSE)+VLOOKUP($B156,'Raw Stats'!$BU$3:$CJ$528,12,FALSE),0)</f>
        <v>16</v>
      </c>
      <c r="CN156">
        <f>IFERROR(VLOOKUP($B156,'Raw Stats'!$BU$3:$CJ$528,13,FALSE)+VLOOKUP($B156,'Raw Stats'!$BU$3:$CJ$528,14,FALSE),0)</f>
        <v>0</v>
      </c>
      <c r="CO156">
        <f>IFERROR(VLOOKUP($B156,'Raw Stats'!$BU$3:$CJ$528,15,FALSE),0)</f>
        <v>0</v>
      </c>
      <c r="CP156">
        <f>IFERROR(VLOOKUP($B156,'Raw Stats'!$BU$3:$CJ$528,16,FALSE),0)</f>
        <v>210</v>
      </c>
      <c r="CR156">
        <f>IFERROR(VLOOKUP($B156,'Raw Stats'!$BC$3:$BR$528,3,FALSE),0)</f>
        <v>47</v>
      </c>
      <c r="CS156">
        <f>IFERROR(VLOOKUP($B156,'Raw Stats'!$BC$3:$BR$528,4,FALSE),0)</f>
        <v>10</v>
      </c>
      <c r="CT156">
        <f>IFERROR(VLOOKUP($B156,'Raw Stats'!$BC$3:$BR$5288,5,FALSE),0)</f>
        <v>21</v>
      </c>
      <c r="CU156">
        <f>IFERROR(VLOOKUP($B156,'Raw Stats'!$BC$3:$BR$52888,6,FALSE),0)</f>
        <v>31</v>
      </c>
      <c r="CV156">
        <f>IFERROR(VLOOKUP($B156,'Raw Stats'!$BC$3:$BR$5288,7,FALSE),0)</f>
        <v>-14</v>
      </c>
      <c r="CW156">
        <f>IFERROR(VLOOKUP($B156,'Raw Stats'!$BC$3:$BR$5288,8,FALSE),0)</f>
        <v>16</v>
      </c>
      <c r="CX156">
        <f>IFERROR(VLOOKUP($B156,'Raw Stats'!$BC$3:$BR$5288,9,FALSE),0)</f>
        <v>28</v>
      </c>
      <c r="CY156">
        <f>IFERROR(VLOOKUP($B156,'Raw Stats'!$BC$3:$BR$5288,10,FALSE),0)</f>
        <v>25</v>
      </c>
      <c r="CZ156">
        <f>IFERROR(VLOOKUP($B156,'Raw Stats'!$BC$3:$BR$5288,11,FALSE)+VLOOKUP($B156,'Raw Stats'!$BC$3:$BR$5288,12,FALSE),0)</f>
        <v>14</v>
      </c>
      <c r="DA156">
        <f>IFERROR(VLOOKUP($B156,'Raw Stats'!$BC$3:$BR$5288,13,FALSE)+VLOOKUP($B156,'Raw Stats'!$BC$3:$BR$5288,14,FALSE),0)</f>
        <v>0</v>
      </c>
      <c r="DB156">
        <f>IFERROR(VLOOKUP($B156,'Raw Stats'!$BC$3:$BR$5288,15,FALSE),0)</f>
        <v>0</v>
      </c>
      <c r="DC156">
        <f>IFERROR(VLOOKUP($B156,'Raw Stats'!$BC$3:$BR$5288,16,FALSE),0)</f>
        <v>108</v>
      </c>
      <c r="DE156">
        <f>IFERROR(VLOOKUP($B156,'Raw Stats'!$AK$3:$AZ$528,3,FALSE),0)</f>
        <v>48</v>
      </c>
      <c r="DF156">
        <f>IFERROR(VLOOKUP($B156,'Raw Stats'!$AK$3:$AZ$528,4,FALSE),0)</f>
        <v>15</v>
      </c>
      <c r="DG156">
        <f>IFERROR(VLOOKUP($B156,'Raw Stats'!$AK$3:$AZ$528,5,FALSE),0)</f>
        <v>19</v>
      </c>
      <c r="DH156">
        <f>IFERROR(VLOOKUP($B156,'Raw Stats'!$AK$3:$AZ$528,6,FALSE),0)</f>
        <v>34</v>
      </c>
      <c r="DI156">
        <f>IFERROR(VLOOKUP($B156,'Raw Stats'!$AK$3:$AZ$528,7,FALSE),0)</f>
        <v>11</v>
      </c>
      <c r="DJ156">
        <f>IFERROR(VLOOKUP($B156,'Raw Stats'!$AK$3:$AZ$528,8,FALSE),0)</f>
        <v>14</v>
      </c>
      <c r="DK156">
        <f>IFERROR(VLOOKUP($B156,'Raw Stats'!$AK$3:$AZ$528,9,FALSE),0)</f>
        <v>26</v>
      </c>
      <c r="DL156">
        <f>IFERROR(VLOOKUP($B156,'Raw Stats'!$AK$3:$AZ$528,10,FALSE),0)</f>
        <v>18</v>
      </c>
      <c r="DM156">
        <f>IFERROR(VLOOKUP($B156,'Raw Stats'!$AK$3:$AZ$528,11,FALSE)+VLOOKUP($B156,'Raw Stats'!$AK$3:$AZ$528,12,FALSE),0)</f>
        <v>4</v>
      </c>
      <c r="DN156">
        <f>IFERROR(VLOOKUP($B156,'Raw Stats'!$AK$3:$AZ$528,13,FALSE)+VLOOKUP($B156,'Raw Stats'!$AK$3:$AZ$528,14,FALSE),0)</f>
        <v>0</v>
      </c>
      <c r="DO156">
        <f>IFERROR(VLOOKUP($B156,'Raw Stats'!$AK$3:$AZ$528,15,FALSE),0)</f>
        <v>1</v>
      </c>
      <c r="DP156">
        <f>IFERROR(VLOOKUP($B156,'Raw Stats'!$AK$3:$AZ$528,16,FALSE),0)</f>
        <v>82</v>
      </c>
      <c r="DR156">
        <f>IFERROR(VLOOKUP($B156,'Raw Stats'!$S$3:$AH$528,3,FALSE),0)</f>
        <v>82</v>
      </c>
      <c r="DS156">
        <f>IFERROR(VLOOKUP($B156,'Raw Stats'!$S$3:$AH$528,4,FALSE),0)</f>
        <v>20</v>
      </c>
      <c r="DT156">
        <f>IFERROR(VLOOKUP($B156,'Raw Stats'!$S$3:$AH$528,5,FALSE),0)</f>
        <v>29</v>
      </c>
      <c r="DU156">
        <f>IFERROR(VLOOKUP($B156,'Raw Stats'!$S$3:$AH$528,6,FALSE),0)</f>
        <v>49</v>
      </c>
      <c r="DV156">
        <f>IFERROR(VLOOKUP($B156,'Raw Stats'!$S$3:$AH$528,7,FALSE),0)</f>
        <v>0</v>
      </c>
      <c r="DW156">
        <f>IFERROR(VLOOKUP($B156,'Raw Stats'!$S$3:$AH$528,8,FALSE),0)</f>
        <v>30</v>
      </c>
      <c r="DX156">
        <f>IFERROR(VLOOKUP($B156,'Raw Stats'!$S$3:$AH$528,9,FALSE),0)</f>
        <v>42</v>
      </c>
      <c r="DY156">
        <f>IFERROR(VLOOKUP($B156,'Raw Stats'!$S$3:$AH$528,10,FALSE),0)</f>
        <v>27</v>
      </c>
      <c r="DZ156">
        <f>IFERROR(VLOOKUP($B156,'Raw Stats'!$S$3:$AH$528,11,FALSE)+VLOOKUP($B156,'Raw Stats'!$S$3:$AH$528,12,FALSE),0)</f>
        <v>14</v>
      </c>
      <c r="EA156">
        <f>IFERROR(VLOOKUP($B156,'Raw Stats'!$S$3:$AH$528,13,FALSE)+VLOOKUP($B156,'Raw Stats'!$S$3:$AH$528,14,FALSE),0)</f>
        <v>0</v>
      </c>
      <c r="EB156">
        <f>IFERROR(VLOOKUP($B156,'Raw Stats'!$S$3:$AH$528,15,FALSE),0)</f>
        <v>1</v>
      </c>
      <c r="EC156">
        <f>IFERROR(VLOOKUP($B156,'Raw Stats'!$S$3:$AH$528,16,FALSE),0)</f>
        <v>210</v>
      </c>
    </row>
    <row r="157" spans="1:133" x14ac:dyDescent="0.2">
      <c r="A157">
        <f>IFERROR(VLOOKUP(B157,Sheet2!$W$1:$X$300,2,FALSE),301)</f>
        <v>301</v>
      </c>
      <c r="B157" t="s">
        <v>109</v>
      </c>
      <c r="C157">
        <f t="shared" si="10"/>
        <v>0.55711074452155562</v>
      </c>
      <c r="D157">
        <f t="shared" si="11"/>
        <v>0.92531095946476882</v>
      </c>
      <c r="E157">
        <f t="shared" si="12"/>
        <v>0.88346096923560691</v>
      </c>
      <c r="F157">
        <f t="shared" si="13"/>
        <v>1.0441380500014108</v>
      </c>
      <c r="G157">
        <f t="shared" si="14"/>
        <v>0.9046281593095038</v>
      </c>
      <c r="H157">
        <v>0.82</v>
      </c>
      <c r="J157">
        <f>BS157*'Value Calculations'!$D$3</f>
        <v>5.300560572138493</v>
      </c>
      <c r="K157">
        <f>BT157*'Value Calculations'!$D$4</f>
        <v>6.8378667849376482</v>
      </c>
      <c r="L157">
        <f>BU157*'Value Calculations'!$D$5</f>
        <v>9.021495571799333</v>
      </c>
      <c r="M157">
        <f>BV157*'Value Calculations'!$D$6</f>
        <v>-2.5012986383872571</v>
      </c>
      <c r="N157">
        <f>BW157*'Value Calculations'!$D$7</f>
        <v>1.0546185246551136</v>
      </c>
      <c r="O157">
        <f>BX157*'Value Calculations'!$D$8</f>
        <v>1.6535034272004152</v>
      </c>
      <c r="P157">
        <f>BY157*'Value Calculations'!$D$9</f>
        <v>3.1488126834379182</v>
      </c>
      <c r="Q157">
        <f>BZ157*'Value Calculations'!$D$10</f>
        <v>3.2878482666858426</v>
      </c>
      <c r="R157">
        <f>CA157*'Value Calculations'!$D$11</f>
        <v>1.9814282960498748</v>
      </c>
      <c r="S157">
        <f>CB157*'Value Calculations'!$D$12</f>
        <v>0.81388273958941404</v>
      </c>
      <c r="T157">
        <f>CC157*'Value Calculations'!$D$13</f>
        <v>7.841923143880547</v>
      </c>
      <c r="V157">
        <f>CF157*'Value Calculations'!$D$3</f>
        <v>7.3392377152686823</v>
      </c>
      <c r="W157">
        <f>CG157*'Value Calculations'!$D$4</f>
        <v>11.396444641562747</v>
      </c>
      <c r="X157">
        <f>CH157*'Value Calculations'!$D$5</f>
        <v>14.062919567804842</v>
      </c>
      <c r="Y157">
        <f>CI157*'Value Calculations'!$D$6</f>
        <v>-0.50025972767745142</v>
      </c>
      <c r="Z157">
        <f>CJ157*'Value Calculations'!$D$7</f>
        <v>2.6365463116377841</v>
      </c>
      <c r="AA157">
        <f>CK157*'Value Calculations'!$D$8</f>
        <v>1.8691777872700346</v>
      </c>
      <c r="AB157">
        <f>CL157*'Value Calculations'!$D$9</f>
        <v>2.3930976394128178</v>
      </c>
      <c r="AC157">
        <f>CM157*'Value Calculations'!$D$10</f>
        <v>6.2103800592954803</v>
      </c>
      <c r="AD157">
        <f>CN157*'Value Calculations'!$D$11</f>
        <v>5.9442848881496246</v>
      </c>
      <c r="AE157">
        <f>CO157*'Value Calculations'!$D$12</f>
        <v>0.81388273958941404</v>
      </c>
      <c r="AF157">
        <f>CP157*'Value Calculations'!$D$13</f>
        <v>7.9795007428959952</v>
      </c>
      <c r="AH157">
        <f>CS157*'Value Calculations'!$D$3</f>
        <v>5.7082960007645305</v>
      </c>
      <c r="AI157">
        <f>CT157*'Value Calculations'!$D$4</f>
        <v>7.1634794889822988</v>
      </c>
      <c r="AJ157">
        <f>CU157*'Value Calculations'!$D$5</f>
        <v>9.5521717819051766</v>
      </c>
      <c r="AK157">
        <f>CV157*'Value Calculations'!$D$6</f>
        <v>0.62532465959681427</v>
      </c>
      <c r="AL157">
        <f>CW157*'Value Calculations'!$D$7</f>
        <v>1.9334672952010417</v>
      </c>
      <c r="AM157">
        <f>CX157*'Value Calculations'!$D$8</f>
        <v>1.4378290671307958</v>
      </c>
      <c r="AN157">
        <f>CY157*'Value Calculations'!$D$9</f>
        <v>1.7633351027252342</v>
      </c>
      <c r="AO157">
        <f>CZ157*'Value Calculations'!$D$10</f>
        <v>5.1144306370668655</v>
      </c>
      <c r="AP157">
        <f>DA157*'Value Calculations'!$D$11</f>
        <v>0.9907141480249374</v>
      </c>
      <c r="AQ157">
        <f>DB157*'Value Calculations'!$D$12</f>
        <v>0</v>
      </c>
      <c r="AR157">
        <f>DC157*'Value Calculations'!$D$13</f>
        <v>8.1170783419114443</v>
      </c>
      <c r="AT157">
        <f>DF157*'Value Calculations'!$D$3</f>
        <v>10.601121144276986</v>
      </c>
      <c r="AU157">
        <f>DG157*'Value Calculations'!$D$4</f>
        <v>16.931860610321795</v>
      </c>
      <c r="AV157">
        <f>DH157*'Value Calculations'!$D$5</f>
        <v>20.696372194127882</v>
      </c>
      <c r="AW157">
        <f>DI157*'Value Calculations'!$D$6</f>
        <v>-1.0005194553549028</v>
      </c>
      <c r="AX157">
        <f>DJ157*'Value Calculations'!$D$7</f>
        <v>1.4061580328734848</v>
      </c>
      <c r="AY157">
        <f>DK157*'Value Calculations'!$D$8</f>
        <v>4.3853786547489273</v>
      </c>
      <c r="AZ157">
        <f>DL157*'Value Calculations'!$D$9</f>
        <v>3.2747651907754349</v>
      </c>
      <c r="BA157">
        <f>DM157*'Value Calculations'!$D$10</f>
        <v>10.594177748209937</v>
      </c>
      <c r="BB157">
        <f>DN157*'Value Calculations'!$D$11</f>
        <v>3.9628565920997496</v>
      </c>
      <c r="BC157">
        <f>DO157*'Value Calculations'!$D$12</f>
        <v>2.441648218768242</v>
      </c>
      <c r="BD157">
        <f>DP157*'Value Calculations'!$D$13</f>
        <v>11.281363119266752</v>
      </c>
      <c r="BF157">
        <f>DS157*'Value Calculations'!$D$3</f>
        <v>8.5624440011467957</v>
      </c>
      <c r="BG157">
        <f>DT157*'Value Calculations'!$D$4</f>
        <v>13.350120865830647</v>
      </c>
      <c r="BH157">
        <f>DU157*'Value Calculations'!$D$5</f>
        <v>16.450962513281137</v>
      </c>
      <c r="BI157">
        <f>DV157*'Value Calculations'!$D$6</f>
        <v>-0.50025972767745142</v>
      </c>
      <c r="BJ157">
        <f>DW157*'Value Calculations'!$D$7</f>
        <v>1.4061580328734848</v>
      </c>
      <c r="BK157">
        <f>DX157*'Value Calculations'!$D$8</f>
        <v>4.4572701081054671</v>
      </c>
      <c r="BL157">
        <f>DY157*'Value Calculations'!$D$9</f>
        <v>3.1488126834379182</v>
      </c>
      <c r="BM157">
        <f>DZ157*'Value Calculations'!$D$10</f>
        <v>7.3063294815240942</v>
      </c>
      <c r="BN157">
        <f>EA157*'Value Calculations'!$D$11</f>
        <v>0.9907141480249374</v>
      </c>
      <c r="BO157">
        <f>EB157*'Value Calculations'!$D$12</f>
        <v>4.0694136979470699</v>
      </c>
      <c r="BP157">
        <f>EC157*'Value Calculations'!$D$13</f>
        <v>14.032915099575716</v>
      </c>
      <c r="BR157">
        <f>IFERROR(VLOOKUP($B157,'Raw Stats'!$CM$3:$DC$884,3,FALSE),0)</f>
        <v>69</v>
      </c>
      <c r="BS157">
        <f>IFERROR(VLOOKUP($B157,'Raw Stats'!$CM$3:$DC$884,4,FALSE),0)</f>
        <v>13</v>
      </c>
      <c r="BT157">
        <f>IFERROR(VLOOKUP($B157,'Raw Stats'!$CM$3:$DC$884,5,FALSE),0)</f>
        <v>21</v>
      </c>
      <c r="BU157">
        <f>IFERROR(VLOOKUP($B157,'Raw Stats'!$CM$3:$DC$884,6,FALSE),0)</f>
        <v>34</v>
      </c>
      <c r="BV157">
        <f>IFERROR(VLOOKUP($B157,'Raw Stats'!$CM$3:$DC$884,7,FALSE),0)</f>
        <v>-20</v>
      </c>
      <c r="BW157">
        <f>IFERROR(VLOOKUP($B157,'Raw Stats'!$CM$3:$DC$884,8,FALSE),0)</f>
        <v>12</v>
      </c>
      <c r="BX157">
        <f>IFERROR(VLOOKUP($B157,'Raw Stats'!$CM$3:$DC$884,9,FALSE),0)</f>
        <v>23</v>
      </c>
      <c r="BY157">
        <f>IFERROR(VLOOKUP($B157,'Raw Stats'!$CM$3:$DC$884,10,FALSE),0)</f>
        <v>25</v>
      </c>
      <c r="BZ157">
        <f>IFERROR(VLOOKUP($B157,'Raw Stats'!$CM$3:$DC$884,11,FALSE)+VLOOKUP($B157,'Raw Stats'!$CM$3:$DC$884,12,FALSE),0)</f>
        <v>9</v>
      </c>
      <c r="CA157">
        <f>IFERROR(VLOOKUP($B157,'Raw Stats'!$CM$3:$DC$884,13,FALSE)+VLOOKUP($B157,'Raw Stats'!$CM$3:$DC$884,14,FALSE),0)</f>
        <v>2</v>
      </c>
      <c r="CB157">
        <f>IFERROR(VLOOKUP($B157,'Raw Stats'!$CM$3:$DC$884,15,FALSE),0)</f>
        <v>1</v>
      </c>
      <c r="CC157">
        <f>IFERROR(VLOOKUP($B157,'Raw Stats'!$CM$3:$DC$884,16,FALSE),0)</f>
        <v>114</v>
      </c>
      <c r="CE157">
        <f>IFERROR(VLOOKUP($B157,'Raw Stats'!$BU$3:$CJ$528,3,FALSE),0)</f>
        <v>65</v>
      </c>
      <c r="CF157">
        <f>IFERROR(VLOOKUP($B157,'Raw Stats'!$BU$3:$CJ$528,4,FALSE),0)</f>
        <v>18</v>
      </c>
      <c r="CG157">
        <f>IFERROR(VLOOKUP($B157,'Raw Stats'!$BU$3:$CJ$5288,5,FALSE),0)</f>
        <v>35</v>
      </c>
      <c r="CH157">
        <f>IFERROR(VLOOKUP($B157,'Raw Stats'!$BU$3:$CJ$528,6,FALSE),0)</f>
        <v>53</v>
      </c>
      <c r="CI157">
        <f>IFERROR(VLOOKUP($B157,'Raw Stats'!$BU$3:$CJ$528,7,FALSE),0)</f>
        <v>-4</v>
      </c>
      <c r="CJ157">
        <f>IFERROR(VLOOKUP($B157,'Raw Stats'!$BU$3:$CJ$528,8,FALSE),0)</f>
        <v>30</v>
      </c>
      <c r="CK157">
        <f>IFERROR(VLOOKUP($B157,'Raw Stats'!$BU$3:$CJ$528,9,FALSE),0)</f>
        <v>26</v>
      </c>
      <c r="CL157">
        <f>IFERROR(VLOOKUP($B157,'Raw Stats'!$BU$3:$CJ$528,10,FALSE),0)</f>
        <v>19</v>
      </c>
      <c r="CM157">
        <f>IFERROR(VLOOKUP($B157,'Raw Stats'!$BU$3:$CJ$528,11,FALSE)+VLOOKUP($B157,'Raw Stats'!$BU$3:$CJ$528,12,FALSE),0)</f>
        <v>17</v>
      </c>
      <c r="CN157">
        <f>IFERROR(VLOOKUP($B157,'Raw Stats'!$BU$3:$CJ$528,13,FALSE)+VLOOKUP($B157,'Raw Stats'!$BU$3:$CJ$528,14,FALSE),0)</f>
        <v>6</v>
      </c>
      <c r="CO157">
        <f>IFERROR(VLOOKUP($B157,'Raw Stats'!$BU$3:$CJ$528,15,FALSE),0)</f>
        <v>1</v>
      </c>
      <c r="CP157">
        <f>IFERROR(VLOOKUP($B157,'Raw Stats'!$BU$3:$CJ$528,16,FALSE),0)</f>
        <v>116</v>
      </c>
      <c r="CR157">
        <f>IFERROR(VLOOKUP($B157,'Raw Stats'!$BC$3:$BR$528,3,FALSE),0)</f>
        <v>48</v>
      </c>
      <c r="CS157">
        <f>IFERROR(VLOOKUP($B157,'Raw Stats'!$BC$3:$BR$528,4,FALSE),0)</f>
        <v>14</v>
      </c>
      <c r="CT157">
        <f>IFERROR(VLOOKUP($B157,'Raw Stats'!$BC$3:$BR$5288,5,FALSE),0)</f>
        <v>22</v>
      </c>
      <c r="CU157">
        <f>IFERROR(VLOOKUP($B157,'Raw Stats'!$BC$3:$BR$52888,6,FALSE),0)</f>
        <v>36</v>
      </c>
      <c r="CV157">
        <f>IFERROR(VLOOKUP($B157,'Raw Stats'!$BC$3:$BR$5288,7,FALSE),0)</f>
        <v>5</v>
      </c>
      <c r="CW157">
        <f>IFERROR(VLOOKUP($B157,'Raw Stats'!$BC$3:$BR$5288,8,FALSE),0)</f>
        <v>22</v>
      </c>
      <c r="CX157">
        <f>IFERROR(VLOOKUP($B157,'Raw Stats'!$BC$3:$BR$5288,9,FALSE),0)</f>
        <v>20</v>
      </c>
      <c r="CY157">
        <f>IFERROR(VLOOKUP($B157,'Raw Stats'!$BC$3:$BR$5288,10,FALSE),0)</f>
        <v>14</v>
      </c>
      <c r="CZ157">
        <f>IFERROR(VLOOKUP($B157,'Raw Stats'!$BC$3:$BR$5288,11,FALSE)+VLOOKUP($B157,'Raw Stats'!$BC$3:$BR$5288,12,FALSE),0)</f>
        <v>14</v>
      </c>
      <c r="DA157">
        <f>IFERROR(VLOOKUP($B157,'Raw Stats'!$BC$3:$BR$5288,13,FALSE)+VLOOKUP($B157,'Raw Stats'!$BC$3:$BR$5288,14,FALSE),0)</f>
        <v>1</v>
      </c>
      <c r="DB157">
        <f>IFERROR(VLOOKUP($B157,'Raw Stats'!$BC$3:$BR$5288,15,FALSE),0)</f>
        <v>0</v>
      </c>
      <c r="DC157">
        <f>IFERROR(VLOOKUP($B157,'Raw Stats'!$BC$3:$BR$5288,16,FALSE),0)</f>
        <v>118</v>
      </c>
      <c r="DE157">
        <f>IFERROR(VLOOKUP($B157,'Raw Stats'!$AK$3:$AZ$528,3,FALSE),0)</f>
        <v>81</v>
      </c>
      <c r="DF157">
        <f>IFERROR(VLOOKUP($B157,'Raw Stats'!$AK$3:$AZ$528,4,FALSE),0)</f>
        <v>26</v>
      </c>
      <c r="DG157">
        <f>IFERROR(VLOOKUP($B157,'Raw Stats'!$AK$3:$AZ$528,5,FALSE),0)</f>
        <v>52</v>
      </c>
      <c r="DH157">
        <f>IFERROR(VLOOKUP($B157,'Raw Stats'!$AK$3:$AZ$528,6,FALSE),0)</f>
        <v>78</v>
      </c>
      <c r="DI157">
        <f>IFERROR(VLOOKUP($B157,'Raw Stats'!$AK$3:$AZ$528,7,FALSE),0)</f>
        <v>-8</v>
      </c>
      <c r="DJ157">
        <f>IFERROR(VLOOKUP($B157,'Raw Stats'!$AK$3:$AZ$528,8,FALSE),0)</f>
        <v>16</v>
      </c>
      <c r="DK157">
        <f>IFERROR(VLOOKUP($B157,'Raw Stats'!$AK$3:$AZ$528,9,FALSE),0)</f>
        <v>61</v>
      </c>
      <c r="DL157">
        <f>IFERROR(VLOOKUP($B157,'Raw Stats'!$AK$3:$AZ$528,10,FALSE),0)</f>
        <v>26</v>
      </c>
      <c r="DM157">
        <f>IFERROR(VLOOKUP($B157,'Raw Stats'!$AK$3:$AZ$528,11,FALSE)+VLOOKUP($B157,'Raw Stats'!$AK$3:$AZ$528,12,FALSE),0)</f>
        <v>29</v>
      </c>
      <c r="DN157">
        <f>IFERROR(VLOOKUP($B157,'Raw Stats'!$AK$3:$AZ$528,13,FALSE)+VLOOKUP($B157,'Raw Stats'!$AK$3:$AZ$528,14,FALSE),0)</f>
        <v>4</v>
      </c>
      <c r="DO157">
        <f>IFERROR(VLOOKUP($B157,'Raw Stats'!$AK$3:$AZ$528,15,FALSE),0)</f>
        <v>3</v>
      </c>
      <c r="DP157">
        <f>IFERROR(VLOOKUP($B157,'Raw Stats'!$AK$3:$AZ$528,16,FALSE),0)</f>
        <v>164</v>
      </c>
      <c r="DR157">
        <f>IFERROR(VLOOKUP($B157,'Raw Stats'!$S$3:$AH$528,3,FALSE),0)</f>
        <v>81</v>
      </c>
      <c r="DS157">
        <f>IFERROR(VLOOKUP($B157,'Raw Stats'!$S$3:$AH$528,4,FALSE),0)</f>
        <v>21</v>
      </c>
      <c r="DT157">
        <f>IFERROR(VLOOKUP($B157,'Raw Stats'!$S$3:$AH$528,5,FALSE),0)</f>
        <v>41</v>
      </c>
      <c r="DU157">
        <f>IFERROR(VLOOKUP($B157,'Raw Stats'!$S$3:$AH$528,6,FALSE),0)</f>
        <v>62</v>
      </c>
      <c r="DV157">
        <f>IFERROR(VLOOKUP($B157,'Raw Stats'!$S$3:$AH$528,7,FALSE),0)</f>
        <v>-4</v>
      </c>
      <c r="DW157">
        <f>IFERROR(VLOOKUP($B157,'Raw Stats'!$S$3:$AH$528,8,FALSE),0)</f>
        <v>16</v>
      </c>
      <c r="DX157">
        <f>IFERROR(VLOOKUP($B157,'Raw Stats'!$S$3:$AH$528,9,FALSE),0)</f>
        <v>62</v>
      </c>
      <c r="DY157">
        <f>IFERROR(VLOOKUP($B157,'Raw Stats'!$S$3:$AH$528,10,FALSE),0)</f>
        <v>25</v>
      </c>
      <c r="DZ157">
        <f>IFERROR(VLOOKUP($B157,'Raw Stats'!$S$3:$AH$528,11,FALSE)+VLOOKUP($B157,'Raw Stats'!$S$3:$AH$528,12,FALSE),0)</f>
        <v>20</v>
      </c>
      <c r="EA157">
        <f>IFERROR(VLOOKUP($B157,'Raw Stats'!$S$3:$AH$528,13,FALSE)+VLOOKUP($B157,'Raw Stats'!$S$3:$AH$528,14,FALSE),0)</f>
        <v>1</v>
      </c>
      <c r="EB157">
        <f>IFERROR(VLOOKUP($B157,'Raw Stats'!$S$3:$AH$528,15,FALSE),0)</f>
        <v>5</v>
      </c>
      <c r="EC157">
        <f>IFERROR(VLOOKUP($B157,'Raw Stats'!$S$3:$AH$528,16,FALSE),0)</f>
        <v>204</v>
      </c>
    </row>
    <row r="158" spans="1:133" x14ac:dyDescent="0.2">
      <c r="A158">
        <f>IFERROR(VLOOKUP(B158,Sheet2!$W$1:$X$300,2,FALSE),301)</f>
        <v>301</v>
      </c>
      <c r="B158" t="s">
        <v>755</v>
      </c>
      <c r="C158">
        <f t="shared" si="10"/>
        <v>0.84552352267448561</v>
      </c>
      <c r="D158">
        <f t="shared" si="11"/>
        <v>0.67504993167519489</v>
      </c>
      <c r="E158">
        <f t="shared" si="12"/>
        <v>0.89476694811172597</v>
      </c>
      <c r="F158">
        <f t="shared" si="13"/>
        <v>0.90799119935613248</v>
      </c>
      <c r="G158">
        <f t="shared" si="14"/>
        <v>0.59165813662264022</v>
      </c>
      <c r="H158">
        <v>0.81</v>
      </c>
      <c r="J158">
        <f>BS158*'Value Calculations'!$D$3</f>
        <v>1.2232062858781136</v>
      </c>
      <c r="K158">
        <f>BT158*'Value Calculations'!$D$4</f>
        <v>5.5354159687590485</v>
      </c>
      <c r="L158">
        <f>BU158*'Value Calculations'!$D$5</f>
        <v>5.3067621010584309</v>
      </c>
      <c r="M158">
        <f>BV158*'Value Calculations'!$D$6</f>
        <v>-0.75038959151617712</v>
      </c>
      <c r="N158">
        <f>BW158*'Value Calculations'!$D$7</f>
        <v>6.8550204102582386</v>
      </c>
      <c r="O158">
        <f>BX158*'Value Calculations'!$D$8</f>
        <v>13.58748468438602</v>
      </c>
      <c r="P158">
        <f>BY158*'Value Calculations'!$D$9</f>
        <v>11.335725660376506</v>
      </c>
      <c r="Q158">
        <f>BZ158*'Value Calculations'!$D$10</f>
        <v>0.73063294815240942</v>
      </c>
      <c r="R158">
        <f>CA158*'Value Calculations'!$D$11</f>
        <v>0</v>
      </c>
      <c r="S158">
        <f>CB158*'Value Calculations'!$D$12</f>
        <v>0</v>
      </c>
      <c r="T158">
        <f>CC158*'Value Calculations'!$D$13</f>
        <v>8.5985999384655116</v>
      </c>
      <c r="V158">
        <f>CF158*'Value Calculations'!$D$3</f>
        <v>1.2232062858781136</v>
      </c>
      <c r="W158">
        <f>CG158*'Value Calculations'!$D$4</f>
        <v>2.6049016323571994</v>
      </c>
      <c r="X158">
        <f>CH158*'Value Calculations'!$D$5</f>
        <v>2.9187191555821368</v>
      </c>
      <c r="Y158">
        <f>CI158*'Value Calculations'!$D$6</f>
        <v>0.37519479575808856</v>
      </c>
      <c r="Z158">
        <f>CJ158*'Value Calculations'!$D$7</f>
        <v>4.2184740986204545</v>
      </c>
      <c r="AA158">
        <f>CK158*'Value Calculations'!$D$8</f>
        <v>6.7577966155147404</v>
      </c>
      <c r="AB158">
        <f>CL158*'Value Calculations'!$D$9</f>
        <v>9.4464380503137555</v>
      </c>
      <c r="AC158">
        <f>CM158*'Value Calculations'!$D$10</f>
        <v>0.36531647407620471</v>
      </c>
      <c r="AD158">
        <f>CN158*'Value Calculations'!$D$11</f>
        <v>0</v>
      </c>
      <c r="AE158">
        <f>CO158*'Value Calculations'!$D$12</f>
        <v>0</v>
      </c>
      <c r="AF158">
        <f>CP158*'Value Calculations'!$D$13</f>
        <v>9.2176991340350298</v>
      </c>
      <c r="AH158">
        <f>CS158*'Value Calculations'!$D$3</f>
        <v>2.0386771431301893</v>
      </c>
      <c r="AI158">
        <f>CT158*'Value Calculations'!$D$4</f>
        <v>2.9305143364018491</v>
      </c>
      <c r="AJ158">
        <f>CU158*'Value Calculations'!$D$5</f>
        <v>3.7147334707409017</v>
      </c>
      <c r="AK158">
        <f>CV158*'Value Calculations'!$D$6</f>
        <v>-0.62532465959681427</v>
      </c>
      <c r="AL158">
        <f>CW158*'Value Calculations'!$D$7</f>
        <v>2.5486614345831913</v>
      </c>
      <c r="AM158">
        <f>CX158*'Value Calculations'!$D$8</f>
        <v>5.6794248151666435</v>
      </c>
      <c r="AN158">
        <f>CY158*'Value Calculations'!$D$9</f>
        <v>6.2976253668758364</v>
      </c>
      <c r="AO158">
        <f>CZ158*'Value Calculations'!$D$10</f>
        <v>1.0959494222286141</v>
      </c>
      <c r="AP158">
        <f>DA158*'Value Calculations'!$D$11</f>
        <v>0</v>
      </c>
      <c r="AQ158">
        <f>DB158*'Value Calculations'!$D$12</f>
        <v>0</v>
      </c>
      <c r="AR158">
        <f>DC158*'Value Calculations'!$D$13</f>
        <v>5.8470479581565478</v>
      </c>
      <c r="AT158">
        <f>DF158*'Value Calculations'!$D$3</f>
        <v>2.0386771431301893</v>
      </c>
      <c r="AU158">
        <f>DG158*'Value Calculations'!$D$4</f>
        <v>8.1403176011162479</v>
      </c>
      <c r="AV158">
        <f>DH158*'Value Calculations'!$D$5</f>
        <v>7.960143151587646</v>
      </c>
      <c r="AW158">
        <f>DI158*'Value Calculations'!$D$6</f>
        <v>-0.37519479575808856</v>
      </c>
      <c r="AX158">
        <f>DJ158*'Value Calculations'!$D$7</f>
        <v>6.2398262708760885</v>
      </c>
      <c r="AY158">
        <f>DK158*'Value Calculations'!$D$8</f>
        <v>8.4113000427151547</v>
      </c>
      <c r="AZ158">
        <f>DL158*'Value Calculations'!$D$9</f>
        <v>13.728823299789322</v>
      </c>
      <c r="BA158">
        <f>DM158*'Value Calculations'!$D$10</f>
        <v>2.5572153185334328</v>
      </c>
      <c r="BB158">
        <f>DN158*'Value Calculations'!$D$11</f>
        <v>0</v>
      </c>
      <c r="BC158">
        <f>DO158*'Value Calculations'!$D$12</f>
        <v>0</v>
      </c>
      <c r="BD158">
        <f>DP158*'Value Calculations'!$D$13</f>
        <v>10.318319926158615</v>
      </c>
      <c r="BF158">
        <f>DS158*'Value Calculations'!$D$3</f>
        <v>2.0386771431301893</v>
      </c>
      <c r="BG158">
        <f>DT158*'Value Calculations'!$D$4</f>
        <v>3.9073524485357991</v>
      </c>
      <c r="BH158">
        <f>DU158*'Value Calculations'!$D$5</f>
        <v>4.5107477858996665</v>
      </c>
      <c r="BI158">
        <f>DV158*'Value Calculations'!$D$6</f>
        <v>-3.3767531618227968</v>
      </c>
      <c r="BJ158">
        <f>DW158*'Value Calculations'!$D$7</f>
        <v>2.5486614345831913</v>
      </c>
      <c r="BK158">
        <f>DX158*'Value Calculations'!$D$8</f>
        <v>7.9799513225759169</v>
      </c>
      <c r="BL158">
        <f>DY158*'Value Calculations'!$D$9</f>
        <v>11.461678167714023</v>
      </c>
      <c r="BM158">
        <f>DZ158*'Value Calculations'!$D$10</f>
        <v>1.4612658963048188</v>
      </c>
      <c r="BN158">
        <f>EA158*'Value Calculations'!$D$11</f>
        <v>0</v>
      </c>
      <c r="BO158">
        <f>EB158*'Value Calculations'!$D$12</f>
        <v>0.81388273958941404</v>
      </c>
      <c r="BP158">
        <f>EC158*'Value Calculations'!$D$13</f>
        <v>10.662263923697235</v>
      </c>
      <c r="BR158">
        <f>IFERROR(VLOOKUP($B158,'Raw Stats'!$CM$3:$DC$884,3,FALSE),0)</f>
        <v>62</v>
      </c>
      <c r="BS158">
        <f>IFERROR(VLOOKUP($B158,'Raw Stats'!$CM$3:$DC$884,4,FALSE),0)</f>
        <v>3</v>
      </c>
      <c r="BT158">
        <f>IFERROR(VLOOKUP($B158,'Raw Stats'!$CM$3:$DC$884,5,FALSE),0)</f>
        <v>17</v>
      </c>
      <c r="BU158">
        <f>IFERROR(VLOOKUP($B158,'Raw Stats'!$CM$3:$DC$884,6,FALSE),0)</f>
        <v>20</v>
      </c>
      <c r="BV158">
        <f>IFERROR(VLOOKUP($B158,'Raw Stats'!$CM$3:$DC$884,7,FALSE),0)</f>
        <v>-6</v>
      </c>
      <c r="BW158">
        <f>IFERROR(VLOOKUP($B158,'Raw Stats'!$CM$3:$DC$884,8,FALSE),0)</f>
        <v>78</v>
      </c>
      <c r="BX158">
        <f>IFERROR(VLOOKUP($B158,'Raw Stats'!$CM$3:$DC$884,9,FALSE),0)</f>
        <v>189</v>
      </c>
      <c r="BY158">
        <f>IFERROR(VLOOKUP($B158,'Raw Stats'!$CM$3:$DC$884,10,FALSE),0)</f>
        <v>90</v>
      </c>
      <c r="BZ158">
        <f>IFERROR(VLOOKUP($B158,'Raw Stats'!$CM$3:$DC$884,11,FALSE)+VLOOKUP($B158,'Raw Stats'!$CM$3:$DC$884,12,FALSE),0)</f>
        <v>2</v>
      </c>
      <c r="CA158">
        <f>IFERROR(VLOOKUP($B158,'Raw Stats'!$CM$3:$DC$884,13,FALSE)+VLOOKUP($B158,'Raw Stats'!$CM$3:$DC$884,14,FALSE),0)</f>
        <v>0</v>
      </c>
      <c r="CB158">
        <f>IFERROR(VLOOKUP($B158,'Raw Stats'!$CM$3:$DC$884,15,FALSE),0)</f>
        <v>0</v>
      </c>
      <c r="CC158">
        <f>IFERROR(VLOOKUP($B158,'Raw Stats'!$CM$3:$DC$884,16,FALSE),0)</f>
        <v>125</v>
      </c>
      <c r="CE158">
        <f>IFERROR(VLOOKUP($B158,'Raw Stats'!$BU$3:$CJ$528,3,FALSE),0)</f>
        <v>55</v>
      </c>
      <c r="CF158">
        <f>IFERROR(VLOOKUP($B158,'Raw Stats'!$BU$3:$CJ$528,4,FALSE),0)</f>
        <v>3</v>
      </c>
      <c r="CG158">
        <f>IFERROR(VLOOKUP($B158,'Raw Stats'!$BU$3:$CJ$5288,5,FALSE),0)</f>
        <v>8</v>
      </c>
      <c r="CH158">
        <f>IFERROR(VLOOKUP($B158,'Raw Stats'!$BU$3:$CJ$528,6,FALSE),0)</f>
        <v>11</v>
      </c>
      <c r="CI158">
        <f>IFERROR(VLOOKUP($B158,'Raw Stats'!$BU$3:$CJ$528,7,FALSE),0)</f>
        <v>3</v>
      </c>
      <c r="CJ158">
        <f>IFERROR(VLOOKUP($B158,'Raw Stats'!$BU$3:$CJ$528,8,FALSE),0)</f>
        <v>48</v>
      </c>
      <c r="CK158">
        <f>IFERROR(VLOOKUP($B158,'Raw Stats'!$BU$3:$CJ$528,9,FALSE),0)</f>
        <v>94</v>
      </c>
      <c r="CL158">
        <f>IFERROR(VLOOKUP($B158,'Raw Stats'!$BU$3:$CJ$528,10,FALSE),0)</f>
        <v>75</v>
      </c>
      <c r="CM158">
        <f>IFERROR(VLOOKUP($B158,'Raw Stats'!$BU$3:$CJ$528,11,FALSE)+VLOOKUP($B158,'Raw Stats'!$BU$3:$CJ$528,12,FALSE),0)</f>
        <v>1</v>
      </c>
      <c r="CN158">
        <f>IFERROR(VLOOKUP($B158,'Raw Stats'!$BU$3:$CJ$528,13,FALSE)+VLOOKUP($B158,'Raw Stats'!$BU$3:$CJ$528,14,FALSE),0)</f>
        <v>0</v>
      </c>
      <c r="CO158">
        <f>IFERROR(VLOOKUP($B158,'Raw Stats'!$BU$3:$CJ$528,15,FALSE),0)</f>
        <v>0</v>
      </c>
      <c r="CP158">
        <f>IFERROR(VLOOKUP($B158,'Raw Stats'!$BU$3:$CJ$528,16,FALSE),0)</f>
        <v>134</v>
      </c>
      <c r="CR158">
        <f>IFERROR(VLOOKUP($B158,'Raw Stats'!$BC$3:$BR$528,3,FALSE),0)</f>
        <v>33</v>
      </c>
      <c r="CS158">
        <f>IFERROR(VLOOKUP($B158,'Raw Stats'!$BC$3:$BR$528,4,FALSE),0)</f>
        <v>5</v>
      </c>
      <c r="CT158">
        <f>IFERROR(VLOOKUP($B158,'Raw Stats'!$BC$3:$BR$5288,5,FALSE),0)</f>
        <v>9</v>
      </c>
      <c r="CU158">
        <f>IFERROR(VLOOKUP($B158,'Raw Stats'!$BC$3:$BR$52888,6,FALSE),0)</f>
        <v>14</v>
      </c>
      <c r="CV158">
        <f>IFERROR(VLOOKUP($B158,'Raw Stats'!$BC$3:$BR$5288,7,FALSE),0)</f>
        <v>-5</v>
      </c>
      <c r="CW158">
        <f>IFERROR(VLOOKUP($B158,'Raw Stats'!$BC$3:$BR$5288,8,FALSE),0)</f>
        <v>29</v>
      </c>
      <c r="CX158">
        <f>IFERROR(VLOOKUP($B158,'Raw Stats'!$BC$3:$BR$5288,9,FALSE),0)</f>
        <v>79</v>
      </c>
      <c r="CY158">
        <f>IFERROR(VLOOKUP($B158,'Raw Stats'!$BC$3:$BR$5288,10,FALSE),0)</f>
        <v>50</v>
      </c>
      <c r="CZ158">
        <f>IFERROR(VLOOKUP($B158,'Raw Stats'!$BC$3:$BR$5288,11,FALSE)+VLOOKUP($B158,'Raw Stats'!$BC$3:$BR$5288,12,FALSE),0)</f>
        <v>3</v>
      </c>
      <c r="DA158">
        <f>IFERROR(VLOOKUP($B158,'Raw Stats'!$BC$3:$BR$5288,13,FALSE)+VLOOKUP($B158,'Raw Stats'!$BC$3:$BR$5288,14,FALSE),0)</f>
        <v>0</v>
      </c>
      <c r="DB158">
        <f>IFERROR(VLOOKUP($B158,'Raw Stats'!$BC$3:$BR$5288,15,FALSE),0)</f>
        <v>0</v>
      </c>
      <c r="DC158">
        <f>IFERROR(VLOOKUP($B158,'Raw Stats'!$BC$3:$BR$5288,16,FALSE),0)</f>
        <v>85</v>
      </c>
      <c r="DE158">
        <f>IFERROR(VLOOKUP($B158,'Raw Stats'!$AK$3:$AZ$528,3,FALSE),0)</f>
        <v>65</v>
      </c>
      <c r="DF158">
        <f>IFERROR(VLOOKUP($B158,'Raw Stats'!$AK$3:$AZ$528,4,FALSE),0)</f>
        <v>5</v>
      </c>
      <c r="DG158">
        <f>IFERROR(VLOOKUP($B158,'Raw Stats'!$AK$3:$AZ$528,5,FALSE),0)</f>
        <v>25</v>
      </c>
      <c r="DH158">
        <f>IFERROR(VLOOKUP($B158,'Raw Stats'!$AK$3:$AZ$528,6,FALSE),0)</f>
        <v>30</v>
      </c>
      <c r="DI158">
        <f>IFERROR(VLOOKUP($B158,'Raw Stats'!$AK$3:$AZ$528,7,FALSE),0)</f>
        <v>-3</v>
      </c>
      <c r="DJ158">
        <f>IFERROR(VLOOKUP($B158,'Raw Stats'!$AK$3:$AZ$528,8,FALSE),0)</f>
        <v>71</v>
      </c>
      <c r="DK158">
        <f>IFERROR(VLOOKUP($B158,'Raw Stats'!$AK$3:$AZ$528,9,FALSE),0)</f>
        <v>117</v>
      </c>
      <c r="DL158">
        <f>IFERROR(VLOOKUP($B158,'Raw Stats'!$AK$3:$AZ$528,10,FALSE),0)</f>
        <v>109</v>
      </c>
      <c r="DM158">
        <f>IFERROR(VLOOKUP($B158,'Raw Stats'!$AK$3:$AZ$528,11,FALSE)+VLOOKUP($B158,'Raw Stats'!$AK$3:$AZ$528,12,FALSE),0)</f>
        <v>7</v>
      </c>
      <c r="DN158">
        <f>IFERROR(VLOOKUP($B158,'Raw Stats'!$AK$3:$AZ$528,13,FALSE)+VLOOKUP($B158,'Raw Stats'!$AK$3:$AZ$528,14,FALSE),0)</f>
        <v>0</v>
      </c>
      <c r="DO158">
        <f>IFERROR(VLOOKUP($B158,'Raw Stats'!$AK$3:$AZ$528,15,FALSE),0)</f>
        <v>0</v>
      </c>
      <c r="DP158">
        <f>IFERROR(VLOOKUP($B158,'Raw Stats'!$AK$3:$AZ$528,16,FALSE),0)</f>
        <v>150</v>
      </c>
      <c r="DR158">
        <f>IFERROR(VLOOKUP($B158,'Raw Stats'!$S$3:$AH$528,3,FALSE),0)</f>
        <v>71</v>
      </c>
      <c r="DS158">
        <f>IFERROR(VLOOKUP($B158,'Raw Stats'!$S$3:$AH$528,4,FALSE),0)</f>
        <v>5</v>
      </c>
      <c r="DT158">
        <f>IFERROR(VLOOKUP($B158,'Raw Stats'!$S$3:$AH$528,5,FALSE),0)</f>
        <v>12</v>
      </c>
      <c r="DU158">
        <f>IFERROR(VLOOKUP($B158,'Raw Stats'!$S$3:$AH$528,6,FALSE),0)</f>
        <v>17</v>
      </c>
      <c r="DV158">
        <f>IFERROR(VLOOKUP($B158,'Raw Stats'!$S$3:$AH$528,7,FALSE),0)</f>
        <v>-27</v>
      </c>
      <c r="DW158">
        <f>IFERROR(VLOOKUP($B158,'Raw Stats'!$S$3:$AH$528,8,FALSE),0)</f>
        <v>29</v>
      </c>
      <c r="DX158">
        <f>IFERROR(VLOOKUP($B158,'Raw Stats'!$S$3:$AH$528,9,FALSE),0)</f>
        <v>111</v>
      </c>
      <c r="DY158">
        <f>IFERROR(VLOOKUP($B158,'Raw Stats'!$S$3:$AH$528,10,FALSE),0)</f>
        <v>91</v>
      </c>
      <c r="DZ158">
        <f>IFERROR(VLOOKUP($B158,'Raw Stats'!$S$3:$AH$528,11,FALSE)+VLOOKUP($B158,'Raw Stats'!$S$3:$AH$528,12,FALSE),0)</f>
        <v>4</v>
      </c>
      <c r="EA158">
        <f>IFERROR(VLOOKUP($B158,'Raw Stats'!$S$3:$AH$528,13,FALSE)+VLOOKUP($B158,'Raw Stats'!$S$3:$AH$528,14,FALSE),0)</f>
        <v>0</v>
      </c>
      <c r="EB158">
        <f>IFERROR(VLOOKUP($B158,'Raw Stats'!$S$3:$AH$528,15,FALSE),0)</f>
        <v>1</v>
      </c>
      <c r="EC158">
        <f>IFERROR(VLOOKUP($B158,'Raw Stats'!$S$3:$AH$528,16,FALSE),0)</f>
        <v>155</v>
      </c>
    </row>
    <row r="159" spans="1:133" x14ac:dyDescent="0.2">
      <c r="A159">
        <f>IFERROR(VLOOKUP(B159,Sheet2!$W$1:$X$300,2,FALSE),301)</f>
        <v>301</v>
      </c>
      <c r="B159" t="s">
        <v>776</v>
      </c>
      <c r="C159">
        <f t="shared" si="10"/>
        <v>0.87660921565984584</v>
      </c>
      <c r="D159">
        <f t="shared" si="11"/>
        <v>0.6785107671198719</v>
      </c>
      <c r="E159">
        <f t="shared" si="12"/>
        <v>0.75610732068063091</v>
      </c>
      <c r="F159">
        <f t="shared" si="13"/>
        <v>0.80388051349781575</v>
      </c>
      <c r="G159">
        <f t="shared" si="14"/>
        <v>0.75676916141091988</v>
      </c>
      <c r="H159">
        <v>0.8</v>
      </c>
      <c r="J159">
        <f>BS159*'Value Calculations'!$D$3</f>
        <v>0</v>
      </c>
      <c r="K159">
        <f>BT159*'Value Calculations'!$D$4</f>
        <v>6.1866413768483488</v>
      </c>
      <c r="L159">
        <f>BU159*'Value Calculations'!$D$5</f>
        <v>5.0414239960055092</v>
      </c>
      <c r="M159">
        <f>BV159*'Value Calculations'!$D$6</f>
        <v>0.62532465959681427</v>
      </c>
      <c r="N159">
        <f>BW159*'Value Calculations'!$D$7</f>
        <v>5.800401885603125</v>
      </c>
      <c r="O159">
        <f>BX159*'Value Calculations'!$D$8</f>
        <v>21.998784727101174</v>
      </c>
      <c r="P159">
        <f>BY159*'Value Calculations'!$D$9</f>
        <v>24.182881408803212</v>
      </c>
      <c r="Q159">
        <f>BZ159*'Value Calculations'!$D$10</f>
        <v>0</v>
      </c>
      <c r="R159">
        <f>CA159*'Value Calculations'!$D$11</f>
        <v>0</v>
      </c>
      <c r="S159">
        <f>CB159*'Value Calculations'!$D$12</f>
        <v>0</v>
      </c>
      <c r="T159">
        <f>CC159*'Value Calculations'!$D$13</f>
        <v>4.5400607675097904</v>
      </c>
      <c r="V159">
        <f>CF159*'Value Calculations'!$D$3</f>
        <v>0.8154708572520758</v>
      </c>
      <c r="W159">
        <f>CG159*'Value Calculations'!$D$4</f>
        <v>3.5817397444911494</v>
      </c>
      <c r="X159">
        <f>CH159*'Value Calculations'!$D$5</f>
        <v>3.4493953656879803</v>
      </c>
      <c r="Y159">
        <f>CI159*'Value Calculations'!$D$6</f>
        <v>-0.37519479575808856</v>
      </c>
      <c r="Z159">
        <f>CJ159*'Value Calculations'!$D$7</f>
        <v>4.0427043445112689</v>
      </c>
      <c r="AA159">
        <f>CK159*'Value Calculations'!$D$8</f>
        <v>15.888011191795293</v>
      </c>
      <c r="AB159">
        <f>CL159*'Value Calculations'!$D$9</f>
        <v>18.011208549264893</v>
      </c>
      <c r="AC159">
        <f>CM159*'Value Calculations'!$D$10</f>
        <v>0</v>
      </c>
      <c r="AD159">
        <f>CN159*'Value Calculations'!$D$11</f>
        <v>0</v>
      </c>
      <c r="AE159">
        <f>CO159*'Value Calculations'!$D$12</f>
        <v>0</v>
      </c>
      <c r="AF159">
        <f>CP159*'Value Calculations'!$D$13</f>
        <v>3.4394399753862048</v>
      </c>
      <c r="AH159">
        <f>CS159*'Value Calculations'!$D$3</f>
        <v>0</v>
      </c>
      <c r="AI159">
        <f>CT159*'Value Calculations'!$D$4</f>
        <v>2.6049016323571994</v>
      </c>
      <c r="AJ159">
        <f>CU159*'Value Calculations'!$D$5</f>
        <v>2.1227048404233724</v>
      </c>
      <c r="AK159">
        <f>CV159*'Value Calculations'!$D$6</f>
        <v>2.1261038426291687</v>
      </c>
      <c r="AL159">
        <f>CW159*'Value Calculations'!$D$7</f>
        <v>2.8123160657469697</v>
      </c>
      <c r="AM159">
        <f>CX159*'Value Calculations'!$D$8</f>
        <v>8.5550829494282361</v>
      </c>
      <c r="AN159">
        <f>CY159*'Value Calculations'!$D$9</f>
        <v>14.358585836476907</v>
      </c>
      <c r="AO159">
        <f>CZ159*'Value Calculations'!$D$10</f>
        <v>0</v>
      </c>
      <c r="AP159">
        <f>DA159*'Value Calculations'!$D$11</f>
        <v>0</v>
      </c>
      <c r="AQ159">
        <f>DB159*'Value Calculations'!$D$12</f>
        <v>0</v>
      </c>
      <c r="AR159">
        <f>DC159*'Value Calculations'!$D$13</f>
        <v>2.2012415842471711</v>
      </c>
      <c r="AT159">
        <f>DF159*'Value Calculations'!$D$3</f>
        <v>0.8154708572520758</v>
      </c>
      <c r="AU159">
        <f>DG159*'Value Calculations'!$D$4</f>
        <v>5.2098032647143988</v>
      </c>
      <c r="AV159">
        <f>DH159*'Value Calculations'!$D$5</f>
        <v>4.7760858909525883</v>
      </c>
      <c r="AW159">
        <f>DI159*'Value Calculations'!$D$6</f>
        <v>2.376233706467894</v>
      </c>
      <c r="AX159">
        <f>DJ159*'Value Calculations'!$D$7</f>
        <v>5.3609775003301614</v>
      </c>
      <c r="AY159">
        <f>DK159*'Value Calculations'!$D$8</f>
        <v>18.619886419343807</v>
      </c>
      <c r="AZ159">
        <f>DL159*'Value Calculations'!$D$9</f>
        <v>17.507398519914826</v>
      </c>
      <c r="BA159">
        <f>DM159*'Value Calculations'!$D$10</f>
        <v>0</v>
      </c>
      <c r="BB159">
        <f>DN159*'Value Calculations'!$D$11</f>
        <v>0.9907141480249374</v>
      </c>
      <c r="BC159">
        <f>DO159*'Value Calculations'!$D$12</f>
        <v>0</v>
      </c>
      <c r="BD159">
        <f>DP159*'Value Calculations'!$D$13</f>
        <v>3.0267071783398602</v>
      </c>
      <c r="BF159">
        <f>DS159*'Value Calculations'!$D$3</f>
        <v>0.4077354286260379</v>
      </c>
      <c r="BG159">
        <f>DT159*'Value Calculations'!$D$4</f>
        <v>3.9073524485357991</v>
      </c>
      <c r="BH159">
        <f>DU159*'Value Calculations'!$D$5</f>
        <v>3.4493953656879803</v>
      </c>
      <c r="BI159">
        <f>DV159*'Value Calculations'!$D$6</f>
        <v>1.5007791830323542</v>
      </c>
      <c r="BJ159">
        <f>DW159*'Value Calculations'!$D$7</f>
        <v>5.800401885603125</v>
      </c>
      <c r="BK159">
        <f>DX159*'Value Calculations'!$D$8</f>
        <v>13.94694195116872</v>
      </c>
      <c r="BL159">
        <f>DY159*'Value Calculations'!$D$9</f>
        <v>11.839535689726572</v>
      </c>
      <c r="BM159">
        <f>DZ159*'Value Calculations'!$D$10</f>
        <v>0</v>
      </c>
      <c r="BN159">
        <f>EA159*'Value Calculations'!$D$11</f>
        <v>2.9721424440748123</v>
      </c>
      <c r="BO159">
        <f>EB159*'Value Calculations'!$D$12</f>
        <v>0</v>
      </c>
      <c r="BP159">
        <f>EC159*'Value Calculations'!$D$13</f>
        <v>3.8521727724325494</v>
      </c>
      <c r="BR159">
        <f>IFERROR(VLOOKUP($B159,'Raw Stats'!$CM$3:$DC$884,3,FALSE),0)</f>
        <v>78</v>
      </c>
      <c r="BS159">
        <f>IFERROR(VLOOKUP($B159,'Raw Stats'!$CM$3:$DC$884,4,FALSE),0)</f>
        <v>0</v>
      </c>
      <c r="BT159">
        <f>IFERROR(VLOOKUP($B159,'Raw Stats'!$CM$3:$DC$884,5,FALSE),0)</f>
        <v>19</v>
      </c>
      <c r="BU159">
        <f>IFERROR(VLOOKUP($B159,'Raw Stats'!$CM$3:$DC$884,6,FALSE),0)</f>
        <v>19</v>
      </c>
      <c r="BV159">
        <f>IFERROR(VLOOKUP($B159,'Raw Stats'!$CM$3:$DC$884,7,FALSE),0)</f>
        <v>5</v>
      </c>
      <c r="BW159">
        <f>IFERROR(VLOOKUP($B159,'Raw Stats'!$CM$3:$DC$884,8,FALSE),0)</f>
        <v>66</v>
      </c>
      <c r="BX159">
        <f>IFERROR(VLOOKUP($B159,'Raw Stats'!$CM$3:$DC$884,9,FALSE),0)</f>
        <v>306</v>
      </c>
      <c r="BY159">
        <f>IFERROR(VLOOKUP($B159,'Raw Stats'!$CM$3:$DC$884,10,FALSE),0)</f>
        <v>192</v>
      </c>
      <c r="BZ159">
        <f>IFERROR(VLOOKUP($B159,'Raw Stats'!$CM$3:$DC$884,11,FALSE)+VLOOKUP($B159,'Raw Stats'!$CM$3:$DC$884,12,FALSE),0)</f>
        <v>0</v>
      </c>
      <c r="CA159">
        <f>IFERROR(VLOOKUP($B159,'Raw Stats'!$CM$3:$DC$884,13,FALSE)+VLOOKUP($B159,'Raw Stats'!$CM$3:$DC$884,14,FALSE),0)</f>
        <v>0</v>
      </c>
      <c r="CB159">
        <f>IFERROR(VLOOKUP($B159,'Raw Stats'!$CM$3:$DC$884,15,FALSE),0)</f>
        <v>0</v>
      </c>
      <c r="CC159">
        <f>IFERROR(VLOOKUP($B159,'Raw Stats'!$CM$3:$DC$884,16,FALSE),0)</f>
        <v>66</v>
      </c>
      <c r="CE159">
        <f>IFERROR(VLOOKUP($B159,'Raw Stats'!$BU$3:$CJ$528,3,FALSE),0)</f>
        <v>72</v>
      </c>
      <c r="CF159">
        <f>IFERROR(VLOOKUP($B159,'Raw Stats'!$BU$3:$CJ$528,4,FALSE),0)</f>
        <v>2</v>
      </c>
      <c r="CG159">
        <f>IFERROR(VLOOKUP($B159,'Raw Stats'!$BU$3:$CJ$5288,5,FALSE),0)</f>
        <v>11</v>
      </c>
      <c r="CH159">
        <f>IFERROR(VLOOKUP($B159,'Raw Stats'!$BU$3:$CJ$528,6,FALSE),0)</f>
        <v>13</v>
      </c>
      <c r="CI159">
        <f>IFERROR(VLOOKUP($B159,'Raw Stats'!$BU$3:$CJ$528,7,FALSE),0)</f>
        <v>-3</v>
      </c>
      <c r="CJ159">
        <f>IFERROR(VLOOKUP($B159,'Raw Stats'!$BU$3:$CJ$528,8,FALSE),0)</f>
        <v>46</v>
      </c>
      <c r="CK159">
        <f>IFERROR(VLOOKUP($B159,'Raw Stats'!$BU$3:$CJ$528,9,FALSE),0)</f>
        <v>221</v>
      </c>
      <c r="CL159">
        <f>IFERROR(VLOOKUP($B159,'Raw Stats'!$BU$3:$CJ$528,10,FALSE),0)</f>
        <v>143</v>
      </c>
      <c r="CM159">
        <f>IFERROR(VLOOKUP($B159,'Raw Stats'!$BU$3:$CJ$528,11,FALSE)+VLOOKUP($B159,'Raw Stats'!$BU$3:$CJ$528,12,FALSE),0)</f>
        <v>0</v>
      </c>
      <c r="CN159">
        <f>IFERROR(VLOOKUP($B159,'Raw Stats'!$BU$3:$CJ$528,13,FALSE)+VLOOKUP($B159,'Raw Stats'!$BU$3:$CJ$528,14,FALSE),0)</f>
        <v>0</v>
      </c>
      <c r="CO159">
        <f>IFERROR(VLOOKUP($B159,'Raw Stats'!$BU$3:$CJ$528,15,FALSE),0)</f>
        <v>0</v>
      </c>
      <c r="CP159">
        <f>IFERROR(VLOOKUP($B159,'Raw Stats'!$BU$3:$CJ$528,16,FALSE),0)</f>
        <v>50</v>
      </c>
      <c r="CR159">
        <f>IFERROR(VLOOKUP($B159,'Raw Stats'!$BC$3:$BR$528,3,FALSE),0)</f>
        <v>46</v>
      </c>
      <c r="CS159">
        <f>IFERROR(VLOOKUP($B159,'Raw Stats'!$BC$3:$BR$528,4,FALSE),0)</f>
        <v>0</v>
      </c>
      <c r="CT159">
        <f>IFERROR(VLOOKUP($B159,'Raw Stats'!$BC$3:$BR$5288,5,FALSE),0)</f>
        <v>8</v>
      </c>
      <c r="CU159">
        <f>IFERROR(VLOOKUP($B159,'Raw Stats'!$BC$3:$BR$52888,6,FALSE),0)</f>
        <v>8</v>
      </c>
      <c r="CV159">
        <f>IFERROR(VLOOKUP($B159,'Raw Stats'!$BC$3:$BR$5288,7,FALSE),0)</f>
        <v>17</v>
      </c>
      <c r="CW159">
        <f>IFERROR(VLOOKUP($B159,'Raw Stats'!$BC$3:$BR$5288,8,FALSE),0)</f>
        <v>32</v>
      </c>
      <c r="CX159">
        <f>IFERROR(VLOOKUP($B159,'Raw Stats'!$BC$3:$BR$5288,9,FALSE),0)</f>
        <v>119</v>
      </c>
      <c r="CY159">
        <f>IFERROR(VLOOKUP($B159,'Raw Stats'!$BC$3:$BR$5288,10,FALSE),0)</f>
        <v>114</v>
      </c>
      <c r="CZ159">
        <f>IFERROR(VLOOKUP($B159,'Raw Stats'!$BC$3:$BR$5288,11,FALSE)+VLOOKUP($B159,'Raw Stats'!$BC$3:$BR$5288,12,FALSE),0)</f>
        <v>0</v>
      </c>
      <c r="DA159">
        <f>IFERROR(VLOOKUP($B159,'Raw Stats'!$BC$3:$BR$5288,13,FALSE)+VLOOKUP($B159,'Raw Stats'!$BC$3:$BR$5288,14,FALSE),0)</f>
        <v>0</v>
      </c>
      <c r="DB159">
        <f>IFERROR(VLOOKUP($B159,'Raw Stats'!$BC$3:$BR$5288,15,FALSE),0)</f>
        <v>0</v>
      </c>
      <c r="DC159">
        <f>IFERROR(VLOOKUP($B159,'Raw Stats'!$BC$3:$BR$5288,16,FALSE),0)</f>
        <v>32</v>
      </c>
      <c r="DE159">
        <f>IFERROR(VLOOKUP($B159,'Raw Stats'!$AK$3:$AZ$528,3,FALSE),0)</f>
        <v>73</v>
      </c>
      <c r="DF159">
        <f>IFERROR(VLOOKUP($B159,'Raw Stats'!$AK$3:$AZ$528,4,FALSE),0)</f>
        <v>2</v>
      </c>
      <c r="DG159">
        <f>IFERROR(VLOOKUP($B159,'Raw Stats'!$AK$3:$AZ$528,5,FALSE),0)</f>
        <v>16</v>
      </c>
      <c r="DH159">
        <f>IFERROR(VLOOKUP($B159,'Raw Stats'!$AK$3:$AZ$528,6,FALSE),0)</f>
        <v>18</v>
      </c>
      <c r="DI159">
        <f>IFERROR(VLOOKUP($B159,'Raw Stats'!$AK$3:$AZ$528,7,FALSE),0)</f>
        <v>19</v>
      </c>
      <c r="DJ159">
        <f>IFERROR(VLOOKUP($B159,'Raw Stats'!$AK$3:$AZ$528,8,FALSE),0)</f>
        <v>61</v>
      </c>
      <c r="DK159">
        <f>IFERROR(VLOOKUP($B159,'Raw Stats'!$AK$3:$AZ$528,9,FALSE),0)</f>
        <v>259</v>
      </c>
      <c r="DL159">
        <f>IFERROR(VLOOKUP($B159,'Raw Stats'!$AK$3:$AZ$528,10,FALSE),0)</f>
        <v>139</v>
      </c>
      <c r="DM159">
        <f>IFERROR(VLOOKUP($B159,'Raw Stats'!$AK$3:$AZ$528,11,FALSE)+VLOOKUP($B159,'Raw Stats'!$AK$3:$AZ$528,12,FALSE),0)</f>
        <v>0</v>
      </c>
      <c r="DN159">
        <f>IFERROR(VLOOKUP($B159,'Raw Stats'!$AK$3:$AZ$528,13,FALSE)+VLOOKUP($B159,'Raw Stats'!$AK$3:$AZ$528,14,FALSE),0)</f>
        <v>1</v>
      </c>
      <c r="DO159">
        <f>IFERROR(VLOOKUP($B159,'Raw Stats'!$AK$3:$AZ$528,15,FALSE),0)</f>
        <v>0</v>
      </c>
      <c r="DP159">
        <f>IFERROR(VLOOKUP($B159,'Raw Stats'!$AK$3:$AZ$528,16,FALSE),0)</f>
        <v>44</v>
      </c>
      <c r="DR159">
        <f>IFERROR(VLOOKUP($B159,'Raw Stats'!$S$3:$AH$528,3,FALSE),0)</f>
        <v>63</v>
      </c>
      <c r="DS159">
        <f>IFERROR(VLOOKUP($B159,'Raw Stats'!$S$3:$AH$528,4,FALSE),0)</f>
        <v>1</v>
      </c>
      <c r="DT159">
        <f>IFERROR(VLOOKUP($B159,'Raw Stats'!$S$3:$AH$528,5,FALSE),0)</f>
        <v>12</v>
      </c>
      <c r="DU159">
        <f>IFERROR(VLOOKUP($B159,'Raw Stats'!$S$3:$AH$528,6,FALSE),0)</f>
        <v>13</v>
      </c>
      <c r="DV159">
        <f>IFERROR(VLOOKUP($B159,'Raw Stats'!$S$3:$AH$528,7,FALSE),0)</f>
        <v>12</v>
      </c>
      <c r="DW159">
        <f>IFERROR(VLOOKUP($B159,'Raw Stats'!$S$3:$AH$528,8,FALSE),0)</f>
        <v>66</v>
      </c>
      <c r="DX159">
        <f>IFERROR(VLOOKUP($B159,'Raw Stats'!$S$3:$AH$528,9,FALSE),0)</f>
        <v>194</v>
      </c>
      <c r="DY159">
        <f>IFERROR(VLOOKUP($B159,'Raw Stats'!$S$3:$AH$528,10,FALSE),0)</f>
        <v>94</v>
      </c>
      <c r="DZ159">
        <f>IFERROR(VLOOKUP($B159,'Raw Stats'!$S$3:$AH$528,11,FALSE)+VLOOKUP($B159,'Raw Stats'!$S$3:$AH$528,12,FALSE),0)</f>
        <v>0</v>
      </c>
      <c r="EA159">
        <f>IFERROR(VLOOKUP($B159,'Raw Stats'!$S$3:$AH$528,13,FALSE)+VLOOKUP($B159,'Raw Stats'!$S$3:$AH$528,14,FALSE),0)</f>
        <v>3</v>
      </c>
      <c r="EB159">
        <f>IFERROR(VLOOKUP($B159,'Raw Stats'!$S$3:$AH$528,15,FALSE),0)</f>
        <v>0</v>
      </c>
      <c r="EC159">
        <f>IFERROR(VLOOKUP($B159,'Raw Stats'!$S$3:$AH$528,16,FALSE),0)</f>
        <v>56</v>
      </c>
    </row>
    <row r="160" spans="1:133" x14ac:dyDescent="0.2">
      <c r="A160">
        <f>IFERROR(VLOOKUP(B160,Sheet2!$W$1:$X$300,2,FALSE),301)</f>
        <v>279</v>
      </c>
      <c r="B160" t="s">
        <v>225</v>
      </c>
      <c r="C160">
        <f t="shared" si="10"/>
        <v>0.79671712847220721</v>
      </c>
      <c r="D160">
        <f t="shared" si="11"/>
        <v>0.7119924495923502</v>
      </c>
      <c r="E160">
        <f t="shared" si="12"/>
        <v>0.70893725392828799</v>
      </c>
      <c r="F160">
        <f t="shared" si="13"/>
        <v>0.63124916025382571</v>
      </c>
      <c r="G160">
        <f t="shared" si="14"/>
        <v>0.62802463854396795</v>
      </c>
      <c r="H160">
        <v>0.8</v>
      </c>
      <c r="J160">
        <f>BS160*'Value Calculations'!$D$3</f>
        <v>7.7469731438947198</v>
      </c>
      <c r="K160">
        <f>BT160*'Value Calculations'!$D$4</f>
        <v>4.8841905606697491</v>
      </c>
      <c r="L160">
        <f>BU160*'Value Calculations'!$D$5</f>
        <v>9.021495571799333</v>
      </c>
      <c r="M160">
        <f>BV160*'Value Calculations'!$D$6</f>
        <v>-0.12506493191936285</v>
      </c>
      <c r="N160">
        <f>BW160*'Value Calculations'!$D$7</f>
        <v>2.4607765575285985</v>
      </c>
      <c r="O160">
        <f>BX160*'Value Calculations'!$D$8</f>
        <v>5.1042931883143252</v>
      </c>
      <c r="P160">
        <f>BY160*'Value Calculations'!$D$9</f>
        <v>3.9045277274630186</v>
      </c>
      <c r="Q160">
        <f>BZ160*'Value Calculations'!$D$10</f>
        <v>2.5572153185334328</v>
      </c>
      <c r="R160">
        <f>CA160*'Value Calculations'!$D$11</f>
        <v>0.9907141480249374</v>
      </c>
      <c r="S160">
        <f>CB160*'Value Calculations'!$D$12</f>
        <v>2.441648218768242</v>
      </c>
      <c r="T160">
        <f>CC160*'Value Calculations'!$D$13</f>
        <v>7.2228239483110297</v>
      </c>
      <c r="V160">
        <f>CF160*'Value Calculations'!$D$3</f>
        <v>6.1160314293905689</v>
      </c>
      <c r="W160">
        <f>CG160*'Value Calculations'!$D$4</f>
        <v>6.8378667849376482</v>
      </c>
      <c r="X160">
        <f>CH160*'Value Calculations'!$D$5</f>
        <v>9.5521717819051766</v>
      </c>
      <c r="Y160">
        <f>CI160*'Value Calculations'!$D$6</f>
        <v>1.2506493191936285</v>
      </c>
      <c r="Z160">
        <f>CJ160*'Value Calculations'!$D$7</f>
        <v>4.9215531150571969</v>
      </c>
      <c r="AA160">
        <f>CK160*'Value Calculations'!$D$8</f>
        <v>10.13669492327211</v>
      </c>
      <c r="AB160">
        <f>CL160*'Value Calculations'!$D$9</f>
        <v>2.2671451320753011</v>
      </c>
      <c r="AC160">
        <f>CM160*'Value Calculations'!$D$10</f>
        <v>2.9225317926096377</v>
      </c>
      <c r="AD160">
        <f>CN160*'Value Calculations'!$D$11</f>
        <v>0</v>
      </c>
      <c r="AE160">
        <f>CO160*'Value Calculations'!$D$12</f>
        <v>3.2555309583576562</v>
      </c>
      <c r="AF160">
        <f>CP160*'Value Calculations'!$D$13</f>
        <v>9.6992207305890972</v>
      </c>
      <c r="AH160">
        <f>CS160*'Value Calculations'!$D$3</f>
        <v>3.2618834290083032</v>
      </c>
      <c r="AI160">
        <f>CT160*'Value Calculations'!$D$4</f>
        <v>3.9073524485357991</v>
      </c>
      <c r="AJ160">
        <f>CU160*'Value Calculations'!$D$5</f>
        <v>5.3067621010584309</v>
      </c>
      <c r="AK160">
        <f>CV160*'Value Calculations'!$D$6</f>
        <v>1.0005194553549028</v>
      </c>
      <c r="AL160">
        <f>CW160*'Value Calculations'!$D$7</f>
        <v>1.318273155818892</v>
      </c>
      <c r="AM160">
        <f>CX160*'Value Calculations'!$D$8</f>
        <v>2.5162008674788927</v>
      </c>
      <c r="AN160">
        <f>CY160*'Value Calculations'!$D$9</f>
        <v>0.75571504402510037</v>
      </c>
      <c r="AO160">
        <f>CZ160*'Value Calculations'!$D$10</f>
        <v>1.0959494222286141</v>
      </c>
      <c r="AP160">
        <f>DA160*'Value Calculations'!$D$11</f>
        <v>0</v>
      </c>
      <c r="AQ160">
        <f>DB160*'Value Calculations'!$D$12</f>
        <v>0.81388273958941404</v>
      </c>
      <c r="AR160">
        <f>DC160*'Value Calculations'!$D$13</f>
        <v>4.1273279704634458</v>
      </c>
      <c r="AT160">
        <f>DF160*'Value Calculations'!$D$3</f>
        <v>6.5237668580166064</v>
      </c>
      <c r="AU160">
        <f>DG160*'Value Calculations'!$D$4</f>
        <v>5.2098032647143988</v>
      </c>
      <c r="AV160">
        <f>DH160*'Value Calculations'!$D$5</f>
        <v>8.4908193616934895</v>
      </c>
      <c r="AW160">
        <f>DI160*'Value Calculations'!$D$6</f>
        <v>2.2511687745485314</v>
      </c>
      <c r="AX160">
        <f>DJ160*'Value Calculations'!$D$7</f>
        <v>3.3396253280745265</v>
      </c>
      <c r="AY160">
        <f>DK160*'Value Calculations'!$D$8</f>
        <v>6.9734709755843598</v>
      </c>
      <c r="AZ160">
        <f>DL160*'Value Calculations'!$D$9</f>
        <v>1.7633351027252342</v>
      </c>
      <c r="BA160">
        <f>DM160*'Value Calculations'!$D$10</f>
        <v>0.73063294815240942</v>
      </c>
      <c r="BB160">
        <f>DN160*'Value Calculations'!$D$11</f>
        <v>0</v>
      </c>
      <c r="BC160">
        <f>DO160*'Value Calculations'!$D$12</f>
        <v>4.0694136979470699</v>
      </c>
      <c r="BD160">
        <f>DP160*'Value Calculations'!$D$13</f>
        <v>7.3604015473264788</v>
      </c>
      <c r="BF160">
        <f>DS160*'Value Calculations'!$D$3</f>
        <v>5.300560572138493</v>
      </c>
      <c r="BG160">
        <f>DT160*'Value Calculations'!$D$4</f>
        <v>5.5354159687590485</v>
      </c>
      <c r="BH160">
        <f>DU160*'Value Calculations'!$D$5</f>
        <v>7.960143151587646</v>
      </c>
      <c r="BI160">
        <f>DV160*'Value Calculations'!$D$6</f>
        <v>0.25012986383872571</v>
      </c>
      <c r="BJ160">
        <f>DW160*'Value Calculations'!$D$7</f>
        <v>7.6459843037495734</v>
      </c>
      <c r="BK160">
        <f>DX160*'Value Calculations'!$D$8</f>
        <v>7.9080598692193771</v>
      </c>
      <c r="BL160">
        <f>DY160*'Value Calculations'!$D$9</f>
        <v>2.5190501467503346</v>
      </c>
      <c r="BM160">
        <f>DZ160*'Value Calculations'!$D$10</f>
        <v>0.36531647407620471</v>
      </c>
      <c r="BN160">
        <f>EA160*'Value Calculations'!$D$11</f>
        <v>0</v>
      </c>
      <c r="BO160">
        <f>EB160*'Value Calculations'!$D$12</f>
        <v>3.2555309583576562</v>
      </c>
      <c r="BP160">
        <f>EC160*'Value Calculations'!$D$13</f>
        <v>8.873755136496408</v>
      </c>
      <c r="BR160">
        <f>IFERROR(VLOOKUP($B160,'Raw Stats'!$CM$3:$DC$884,3,FALSE),0)</f>
        <v>58</v>
      </c>
      <c r="BS160">
        <f>IFERROR(VLOOKUP($B160,'Raw Stats'!$CM$3:$DC$884,4,FALSE),0)</f>
        <v>19</v>
      </c>
      <c r="BT160">
        <f>IFERROR(VLOOKUP($B160,'Raw Stats'!$CM$3:$DC$884,5,FALSE),0)</f>
        <v>15</v>
      </c>
      <c r="BU160">
        <f>IFERROR(VLOOKUP($B160,'Raw Stats'!$CM$3:$DC$884,6,FALSE),0)</f>
        <v>34</v>
      </c>
      <c r="BV160">
        <f>IFERROR(VLOOKUP($B160,'Raw Stats'!$CM$3:$DC$884,7,FALSE),0)</f>
        <v>-1</v>
      </c>
      <c r="BW160">
        <f>IFERROR(VLOOKUP($B160,'Raw Stats'!$CM$3:$DC$884,8,FALSE),0)</f>
        <v>28</v>
      </c>
      <c r="BX160">
        <f>IFERROR(VLOOKUP($B160,'Raw Stats'!$CM$3:$DC$884,9,FALSE),0)</f>
        <v>71</v>
      </c>
      <c r="BY160">
        <f>IFERROR(VLOOKUP($B160,'Raw Stats'!$CM$3:$DC$884,10,FALSE),0)</f>
        <v>31</v>
      </c>
      <c r="BZ160">
        <f>IFERROR(VLOOKUP($B160,'Raw Stats'!$CM$3:$DC$884,11,FALSE)+VLOOKUP($B160,'Raw Stats'!$CM$3:$DC$884,12,FALSE),0)</f>
        <v>7</v>
      </c>
      <c r="CA160">
        <f>IFERROR(VLOOKUP($B160,'Raw Stats'!$CM$3:$DC$884,13,FALSE)+VLOOKUP($B160,'Raw Stats'!$CM$3:$DC$884,14,FALSE),0)</f>
        <v>1</v>
      </c>
      <c r="CB160">
        <f>IFERROR(VLOOKUP($B160,'Raw Stats'!$CM$3:$DC$884,15,FALSE),0)</f>
        <v>3</v>
      </c>
      <c r="CC160">
        <f>IFERROR(VLOOKUP($B160,'Raw Stats'!$CM$3:$DC$884,16,FALSE),0)</f>
        <v>105</v>
      </c>
      <c r="CE160">
        <f>IFERROR(VLOOKUP($B160,'Raw Stats'!$BU$3:$CJ$528,3,FALSE),0)</f>
        <v>80</v>
      </c>
      <c r="CF160">
        <f>IFERROR(VLOOKUP($B160,'Raw Stats'!$BU$3:$CJ$528,4,FALSE),0)</f>
        <v>15</v>
      </c>
      <c r="CG160">
        <f>IFERROR(VLOOKUP($B160,'Raw Stats'!$BU$3:$CJ$5288,5,FALSE),0)</f>
        <v>21</v>
      </c>
      <c r="CH160">
        <f>IFERROR(VLOOKUP($B160,'Raw Stats'!$BU$3:$CJ$528,6,FALSE),0)</f>
        <v>36</v>
      </c>
      <c r="CI160">
        <f>IFERROR(VLOOKUP($B160,'Raw Stats'!$BU$3:$CJ$528,7,FALSE),0)</f>
        <v>10</v>
      </c>
      <c r="CJ160">
        <f>IFERROR(VLOOKUP($B160,'Raw Stats'!$BU$3:$CJ$528,8,FALSE),0)</f>
        <v>56</v>
      </c>
      <c r="CK160">
        <f>IFERROR(VLOOKUP($B160,'Raw Stats'!$BU$3:$CJ$528,9,FALSE),0)</f>
        <v>141</v>
      </c>
      <c r="CL160">
        <f>IFERROR(VLOOKUP($B160,'Raw Stats'!$BU$3:$CJ$528,10,FALSE),0)</f>
        <v>18</v>
      </c>
      <c r="CM160">
        <f>IFERROR(VLOOKUP($B160,'Raw Stats'!$BU$3:$CJ$528,11,FALSE)+VLOOKUP($B160,'Raw Stats'!$BU$3:$CJ$528,12,FALSE),0)</f>
        <v>8</v>
      </c>
      <c r="CN160">
        <f>IFERROR(VLOOKUP($B160,'Raw Stats'!$BU$3:$CJ$528,13,FALSE)+VLOOKUP($B160,'Raw Stats'!$BU$3:$CJ$528,14,FALSE),0)</f>
        <v>0</v>
      </c>
      <c r="CO160">
        <f>IFERROR(VLOOKUP($B160,'Raw Stats'!$BU$3:$CJ$528,15,FALSE),0)</f>
        <v>4</v>
      </c>
      <c r="CP160">
        <f>IFERROR(VLOOKUP($B160,'Raw Stats'!$BU$3:$CJ$528,16,FALSE),0)</f>
        <v>141</v>
      </c>
      <c r="CR160">
        <f>IFERROR(VLOOKUP($B160,'Raw Stats'!$BC$3:$BR$528,3,FALSE),0)</f>
        <v>34</v>
      </c>
      <c r="CS160">
        <f>IFERROR(VLOOKUP($B160,'Raw Stats'!$BC$3:$BR$528,4,FALSE),0)</f>
        <v>8</v>
      </c>
      <c r="CT160">
        <f>IFERROR(VLOOKUP($B160,'Raw Stats'!$BC$3:$BR$5288,5,FALSE),0)</f>
        <v>12</v>
      </c>
      <c r="CU160">
        <f>IFERROR(VLOOKUP($B160,'Raw Stats'!$BC$3:$BR$52888,6,FALSE),0)</f>
        <v>20</v>
      </c>
      <c r="CV160">
        <f>IFERROR(VLOOKUP($B160,'Raw Stats'!$BC$3:$BR$5288,7,FALSE),0)</f>
        <v>8</v>
      </c>
      <c r="CW160">
        <f>IFERROR(VLOOKUP($B160,'Raw Stats'!$BC$3:$BR$5288,8,FALSE),0)</f>
        <v>15</v>
      </c>
      <c r="CX160">
        <f>IFERROR(VLOOKUP($B160,'Raw Stats'!$BC$3:$BR$5288,9,FALSE),0)</f>
        <v>35</v>
      </c>
      <c r="CY160">
        <f>IFERROR(VLOOKUP($B160,'Raw Stats'!$BC$3:$BR$5288,10,FALSE),0)</f>
        <v>6</v>
      </c>
      <c r="CZ160">
        <f>IFERROR(VLOOKUP($B160,'Raw Stats'!$BC$3:$BR$5288,11,FALSE)+VLOOKUP($B160,'Raw Stats'!$BC$3:$BR$5288,12,FALSE),0)</f>
        <v>3</v>
      </c>
      <c r="DA160">
        <f>IFERROR(VLOOKUP($B160,'Raw Stats'!$BC$3:$BR$5288,13,FALSE)+VLOOKUP($B160,'Raw Stats'!$BC$3:$BR$5288,14,FALSE),0)</f>
        <v>0</v>
      </c>
      <c r="DB160">
        <f>IFERROR(VLOOKUP($B160,'Raw Stats'!$BC$3:$BR$5288,15,FALSE),0)</f>
        <v>1</v>
      </c>
      <c r="DC160">
        <f>IFERROR(VLOOKUP($B160,'Raw Stats'!$BC$3:$BR$5288,16,FALSE),0)</f>
        <v>60</v>
      </c>
      <c r="DE160">
        <f>IFERROR(VLOOKUP($B160,'Raw Stats'!$AK$3:$AZ$528,3,FALSE),0)</f>
        <v>74</v>
      </c>
      <c r="DF160">
        <f>IFERROR(VLOOKUP($B160,'Raw Stats'!$AK$3:$AZ$528,4,FALSE),0)</f>
        <v>16</v>
      </c>
      <c r="DG160">
        <f>IFERROR(VLOOKUP($B160,'Raw Stats'!$AK$3:$AZ$528,5,FALSE),0)</f>
        <v>16</v>
      </c>
      <c r="DH160">
        <f>IFERROR(VLOOKUP($B160,'Raw Stats'!$AK$3:$AZ$528,6,FALSE),0)</f>
        <v>32</v>
      </c>
      <c r="DI160">
        <f>IFERROR(VLOOKUP($B160,'Raw Stats'!$AK$3:$AZ$528,7,FALSE),0)</f>
        <v>18</v>
      </c>
      <c r="DJ160">
        <f>IFERROR(VLOOKUP($B160,'Raw Stats'!$AK$3:$AZ$528,8,FALSE),0)</f>
        <v>38</v>
      </c>
      <c r="DK160">
        <f>IFERROR(VLOOKUP($B160,'Raw Stats'!$AK$3:$AZ$528,9,FALSE),0)</f>
        <v>97</v>
      </c>
      <c r="DL160">
        <f>IFERROR(VLOOKUP($B160,'Raw Stats'!$AK$3:$AZ$528,10,FALSE),0)</f>
        <v>14</v>
      </c>
      <c r="DM160">
        <f>IFERROR(VLOOKUP($B160,'Raw Stats'!$AK$3:$AZ$528,11,FALSE)+VLOOKUP($B160,'Raw Stats'!$AK$3:$AZ$528,12,FALSE),0)</f>
        <v>2</v>
      </c>
      <c r="DN160">
        <f>IFERROR(VLOOKUP($B160,'Raw Stats'!$AK$3:$AZ$528,13,FALSE)+VLOOKUP($B160,'Raw Stats'!$AK$3:$AZ$528,14,FALSE),0)</f>
        <v>0</v>
      </c>
      <c r="DO160">
        <f>IFERROR(VLOOKUP($B160,'Raw Stats'!$AK$3:$AZ$528,15,FALSE),0)</f>
        <v>5</v>
      </c>
      <c r="DP160">
        <f>IFERROR(VLOOKUP($B160,'Raw Stats'!$AK$3:$AZ$528,16,FALSE),0)</f>
        <v>107</v>
      </c>
      <c r="DR160">
        <f>IFERROR(VLOOKUP($B160,'Raw Stats'!$S$3:$AH$528,3,FALSE),0)</f>
        <v>79</v>
      </c>
      <c r="DS160">
        <f>IFERROR(VLOOKUP($B160,'Raw Stats'!$S$3:$AH$528,4,FALSE),0)</f>
        <v>13</v>
      </c>
      <c r="DT160">
        <f>IFERROR(VLOOKUP($B160,'Raw Stats'!$S$3:$AH$528,5,FALSE),0)</f>
        <v>17</v>
      </c>
      <c r="DU160">
        <f>IFERROR(VLOOKUP($B160,'Raw Stats'!$S$3:$AH$528,6,FALSE),0)</f>
        <v>30</v>
      </c>
      <c r="DV160">
        <f>IFERROR(VLOOKUP($B160,'Raw Stats'!$S$3:$AH$528,7,FALSE),0)</f>
        <v>2</v>
      </c>
      <c r="DW160">
        <f>IFERROR(VLOOKUP($B160,'Raw Stats'!$S$3:$AH$528,8,FALSE),0)</f>
        <v>87</v>
      </c>
      <c r="DX160">
        <f>IFERROR(VLOOKUP($B160,'Raw Stats'!$S$3:$AH$528,9,FALSE),0)</f>
        <v>110</v>
      </c>
      <c r="DY160">
        <f>IFERROR(VLOOKUP($B160,'Raw Stats'!$S$3:$AH$528,10,FALSE),0)</f>
        <v>20</v>
      </c>
      <c r="DZ160">
        <f>IFERROR(VLOOKUP($B160,'Raw Stats'!$S$3:$AH$528,11,FALSE)+VLOOKUP($B160,'Raw Stats'!$S$3:$AH$528,12,FALSE),0)</f>
        <v>1</v>
      </c>
      <c r="EA160">
        <f>IFERROR(VLOOKUP($B160,'Raw Stats'!$S$3:$AH$528,13,FALSE)+VLOOKUP($B160,'Raw Stats'!$S$3:$AH$528,14,FALSE),0)</f>
        <v>0</v>
      </c>
      <c r="EB160">
        <f>IFERROR(VLOOKUP($B160,'Raw Stats'!$S$3:$AH$528,15,FALSE),0)</f>
        <v>4</v>
      </c>
      <c r="EC160">
        <f>IFERROR(VLOOKUP($B160,'Raw Stats'!$S$3:$AH$528,16,FALSE),0)</f>
        <v>129</v>
      </c>
    </row>
    <row r="161" spans="1:133" x14ac:dyDescent="0.2">
      <c r="A161">
        <f>IFERROR(VLOOKUP(B161,Sheet2!$W$1:$X$300,2,FALSE),301)</f>
        <v>241</v>
      </c>
      <c r="B161" t="s">
        <v>118</v>
      </c>
      <c r="C161">
        <f t="shared" si="10"/>
        <v>0.77951623338601905</v>
      </c>
      <c r="D161">
        <f t="shared" si="11"/>
        <v>0.91492120494667217</v>
      </c>
      <c r="E161">
        <f t="shared" si="12"/>
        <v>0.7634465603731625</v>
      </c>
      <c r="F161">
        <f t="shared" si="13"/>
        <v>0.88348248046281819</v>
      </c>
      <c r="G161">
        <f t="shared" si="14"/>
        <v>0.8720901778777389</v>
      </c>
      <c r="H161">
        <v>0.8</v>
      </c>
      <c r="J161">
        <f>BS161*'Value Calculations'!$D$3</f>
        <v>8.9701794297728341</v>
      </c>
      <c r="K161">
        <f>BT161*'Value Calculations'!$D$4</f>
        <v>10.745219233473447</v>
      </c>
      <c r="L161">
        <f>BU161*'Value Calculations'!$D$5</f>
        <v>14.593595777910686</v>
      </c>
      <c r="M161">
        <f>BV161*'Value Calculations'!$D$6</f>
        <v>-0.12506493191936285</v>
      </c>
      <c r="N161">
        <f>BW161*'Value Calculations'!$D$7</f>
        <v>3.5153950821837121</v>
      </c>
      <c r="O161">
        <f>BX161*'Value Calculations'!$D$8</f>
        <v>3.2351154010442906</v>
      </c>
      <c r="P161">
        <f>BY161*'Value Calculations'!$D$9</f>
        <v>4.9121477861631524</v>
      </c>
      <c r="Q161">
        <f>BZ161*'Value Calculations'!$D$10</f>
        <v>5.1144306370668655</v>
      </c>
      <c r="R161">
        <f>CA161*'Value Calculations'!$D$11</f>
        <v>0.9907141480249374</v>
      </c>
      <c r="S161">
        <f>CB161*'Value Calculations'!$D$12</f>
        <v>3.2555309583576562</v>
      </c>
      <c r="T161">
        <f>CC161*'Value Calculations'!$D$13</f>
        <v>7.154035148803306</v>
      </c>
      <c r="V161">
        <f>CF161*'Value Calculations'!$D$3</f>
        <v>1.6309417145041516</v>
      </c>
      <c r="W161">
        <f>CG161*'Value Calculations'!$D$4</f>
        <v>2.2792889283125497</v>
      </c>
      <c r="X161">
        <f>CH161*'Value Calculations'!$D$5</f>
        <v>2.9187191555821368</v>
      </c>
      <c r="Y161">
        <f>CI161*'Value Calculations'!$D$6</f>
        <v>0.87545452343553998</v>
      </c>
      <c r="Z161">
        <f>CJ161*'Value Calculations'!$D$7</f>
        <v>0.35153950821837121</v>
      </c>
      <c r="AA161">
        <f>CK161*'Value Calculations'!$D$8</f>
        <v>0.57513162685231833</v>
      </c>
      <c r="AB161">
        <f>CL161*'Value Calculations'!$D$9</f>
        <v>1.0076200587001338</v>
      </c>
      <c r="AC161">
        <f>CM161*'Value Calculations'!$D$10</f>
        <v>0.73063294815240942</v>
      </c>
      <c r="AD161">
        <f>CN161*'Value Calculations'!$D$11</f>
        <v>0.9907141480249374</v>
      </c>
      <c r="AE161">
        <f>CO161*'Value Calculations'!$D$12</f>
        <v>1.6277654791788281</v>
      </c>
      <c r="AF161">
        <f>CP161*'Value Calculations'!$D$13</f>
        <v>1.6509311881853783</v>
      </c>
      <c r="AH161">
        <f>CS161*'Value Calculations'!$D$3</f>
        <v>4.4850897148864171</v>
      </c>
      <c r="AI161">
        <f>CT161*'Value Calculations'!$D$4</f>
        <v>5.2098032647143988</v>
      </c>
      <c r="AJ161">
        <f>CU161*'Value Calculations'!$D$5</f>
        <v>7.1641288364288815</v>
      </c>
      <c r="AK161">
        <f>CV161*'Value Calculations'!$D$6</f>
        <v>-1.6258441149517171</v>
      </c>
      <c r="AL161">
        <f>CW161*'Value Calculations'!$D$7</f>
        <v>1.9334672952010417</v>
      </c>
      <c r="AM161">
        <f>CX161*'Value Calculations'!$D$8</f>
        <v>1.725394880556955</v>
      </c>
      <c r="AN161">
        <f>CY161*'Value Calculations'!$D$9</f>
        <v>3.5266702054504684</v>
      </c>
      <c r="AO161">
        <f>CZ161*'Value Calculations'!$D$10</f>
        <v>3.2878482666858426</v>
      </c>
      <c r="AP161">
        <f>DA161*'Value Calculations'!$D$11</f>
        <v>0.9907141480249374</v>
      </c>
      <c r="AQ161">
        <f>DB161*'Value Calculations'!$D$12</f>
        <v>0.81388273958941404</v>
      </c>
      <c r="AR161">
        <f>DC161*'Value Calculations'!$D$13</f>
        <v>3.0267071783398602</v>
      </c>
      <c r="AT161">
        <f>DF161*'Value Calculations'!$D$3</f>
        <v>5.300560572138493</v>
      </c>
      <c r="AU161">
        <f>DG161*'Value Calculations'!$D$4</f>
        <v>11.722057345607396</v>
      </c>
      <c r="AV161">
        <f>DH161*'Value Calculations'!$D$5</f>
        <v>13.001567147593155</v>
      </c>
      <c r="AW161">
        <f>DI161*'Value Calculations'!$D$6</f>
        <v>0.87545452343553998</v>
      </c>
      <c r="AX161">
        <f>DJ161*'Value Calculations'!$D$7</f>
        <v>2.4607765575285985</v>
      </c>
      <c r="AY161">
        <f>DK161*'Value Calculations'!$D$8</f>
        <v>1.5816119738438754</v>
      </c>
      <c r="AZ161">
        <f>DL161*'Value Calculations'!$D$9</f>
        <v>5.9197678448632862</v>
      </c>
      <c r="BA161">
        <f>DM161*'Value Calculations'!$D$10</f>
        <v>5.4797471111430704</v>
      </c>
      <c r="BB161">
        <f>DN161*'Value Calculations'!$D$11</f>
        <v>1.9814282960498748</v>
      </c>
      <c r="BC161">
        <f>DO161*'Value Calculations'!$D$12</f>
        <v>2.441648218768242</v>
      </c>
      <c r="BD161">
        <f>DP161*'Value Calculations'!$D$13</f>
        <v>5.7782591586488241</v>
      </c>
      <c r="BF161">
        <f>DS161*'Value Calculations'!$D$3</f>
        <v>8.9701794297728341</v>
      </c>
      <c r="BG161">
        <f>DT161*'Value Calculations'!$D$4</f>
        <v>15.303797090098547</v>
      </c>
      <c r="BH161">
        <f>DU161*'Value Calculations'!$D$5</f>
        <v>18.308329248651585</v>
      </c>
      <c r="BI161">
        <f>DV161*'Value Calculations'!$D$6</f>
        <v>0</v>
      </c>
      <c r="BJ161">
        <f>DW161*'Value Calculations'!$D$7</f>
        <v>2.1092370493102273</v>
      </c>
      <c r="BK161">
        <f>DX161*'Value Calculations'!$D$8</f>
        <v>2.2286350540527335</v>
      </c>
      <c r="BL161">
        <f>DY161*'Value Calculations'!$D$9</f>
        <v>4.7861952788256357</v>
      </c>
      <c r="BM161">
        <f>DZ161*'Value Calculations'!$D$10</f>
        <v>7.3063294815240942</v>
      </c>
      <c r="BN161">
        <f>EA161*'Value Calculations'!$D$11</f>
        <v>0</v>
      </c>
      <c r="BO161">
        <f>EB161*'Value Calculations'!$D$12</f>
        <v>1.6277654791788281</v>
      </c>
      <c r="BP161">
        <f>EC161*'Value Calculations'!$D$13</f>
        <v>8.2546559409268916</v>
      </c>
      <c r="BR161">
        <f>IFERROR(VLOOKUP($B161,'Raw Stats'!$CM$3:$DC$884,3,FALSE),0)</f>
        <v>80</v>
      </c>
      <c r="BS161">
        <f>IFERROR(VLOOKUP($B161,'Raw Stats'!$CM$3:$DC$884,4,FALSE),0)</f>
        <v>22</v>
      </c>
      <c r="BT161">
        <f>IFERROR(VLOOKUP($B161,'Raw Stats'!$CM$3:$DC$884,5,FALSE),0)</f>
        <v>33</v>
      </c>
      <c r="BU161">
        <f>IFERROR(VLOOKUP($B161,'Raw Stats'!$CM$3:$DC$884,6,FALSE),0)</f>
        <v>55</v>
      </c>
      <c r="BV161">
        <f>IFERROR(VLOOKUP($B161,'Raw Stats'!$CM$3:$DC$884,7,FALSE),0)</f>
        <v>-1</v>
      </c>
      <c r="BW161">
        <f>IFERROR(VLOOKUP($B161,'Raw Stats'!$CM$3:$DC$884,8,FALSE),0)</f>
        <v>40</v>
      </c>
      <c r="BX161">
        <f>IFERROR(VLOOKUP($B161,'Raw Stats'!$CM$3:$DC$884,9,FALSE),0)</f>
        <v>45</v>
      </c>
      <c r="BY161">
        <f>IFERROR(VLOOKUP($B161,'Raw Stats'!$CM$3:$DC$884,10,FALSE),0)</f>
        <v>39</v>
      </c>
      <c r="BZ161">
        <f>IFERROR(VLOOKUP($B161,'Raw Stats'!$CM$3:$DC$884,11,FALSE)+VLOOKUP($B161,'Raw Stats'!$CM$3:$DC$884,12,FALSE),0)</f>
        <v>14</v>
      </c>
      <c r="CA161">
        <f>IFERROR(VLOOKUP($B161,'Raw Stats'!$CM$3:$DC$884,13,FALSE)+VLOOKUP($B161,'Raw Stats'!$CM$3:$DC$884,14,FALSE),0)</f>
        <v>1</v>
      </c>
      <c r="CB161">
        <f>IFERROR(VLOOKUP($B161,'Raw Stats'!$CM$3:$DC$884,15,FALSE),0)</f>
        <v>4</v>
      </c>
      <c r="CC161">
        <f>IFERROR(VLOOKUP($B161,'Raw Stats'!$CM$3:$DC$884,16,FALSE),0)</f>
        <v>104</v>
      </c>
      <c r="CE161">
        <f>IFERROR(VLOOKUP($B161,'Raw Stats'!$BU$3:$CJ$528,3,FALSE),0)</f>
        <v>16</v>
      </c>
      <c r="CF161">
        <f>IFERROR(VLOOKUP($B161,'Raw Stats'!$BU$3:$CJ$528,4,FALSE),0)</f>
        <v>4</v>
      </c>
      <c r="CG161">
        <f>IFERROR(VLOOKUP($B161,'Raw Stats'!$BU$3:$CJ$5288,5,FALSE),0)</f>
        <v>7</v>
      </c>
      <c r="CH161">
        <f>IFERROR(VLOOKUP($B161,'Raw Stats'!$BU$3:$CJ$528,6,FALSE),0)</f>
        <v>11</v>
      </c>
      <c r="CI161">
        <f>IFERROR(VLOOKUP($B161,'Raw Stats'!$BU$3:$CJ$528,7,FALSE),0)</f>
        <v>7</v>
      </c>
      <c r="CJ161">
        <f>IFERROR(VLOOKUP($B161,'Raw Stats'!$BU$3:$CJ$528,8,FALSE),0)</f>
        <v>4</v>
      </c>
      <c r="CK161">
        <f>IFERROR(VLOOKUP($B161,'Raw Stats'!$BU$3:$CJ$528,9,FALSE),0)</f>
        <v>8</v>
      </c>
      <c r="CL161">
        <f>IFERROR(VLOOKUP($B161,'Raw Stats'!$BU$3:$CJ$528,10,FALSE),0)</f>
        <v>8</v>
      </c>
      <c r="CM161">
        <f>IFERROR(VLOOKUP($B161,'Raw Stats'!$BU$3:$CJ$528,11,FALSE)+VLOOKUP($B161,'Raw Stats'!$BU$3:$CJ$528,12,FALSE),0)</f>
        <v>2</v>
      </c>
      <c r="CN161">
        <f>IFERROR(VLOOKUP($B161,'Raw Stats'!$BU$3:$CJ$528,13,FALSE)+VLOOKUP($B161,'Raw Stats'!$BU$3:$CJ$528,14,FALSE),0)</f>
        <v>1</v>
      </c>
      <c r="CO161">
        <f>IFERROR(VLOOKUP($B161,'Raw Stats'!$BU$3:$CJ$528,15,FALSE),0)</f>
        <v>2</v>
      </c>
      <c r="CP161">
        <f>IFERROR(VLOOKUP($B161,'Raw Stats'!$BU$3:$CJ$528,16,FALSE),0)</f>
        <v>24</v>
      </c>
      <c r="CR161">
        <f>IFERROR(VLOOKUP($B161,'Raw Stats'!$BC$3:$BR$528,3,FALSE),0)</f>
        <v>40</v>
      </c>
      <c r="CS161">
        <f>IFERROR(VLOOKUP($B161,'Raw Stats'!$BC$3:$BR$528,4,FALSE),0)</f>
        <v>11</v>
      </c>
      <c r="CT161">
        <f>IFERROR(VLOOKUP($B161,'Raw Stats'!$BC$3:$BR$5288,5,FALSE),0)</f>
        <v>16</v>
      </c>
      <c r="CU161">
        <f>IFERROR(VLOOKUP($B161,'Raw Stats'!$BC$3:$BR$52888,6,FALSE),0)</f>
        <v>27</v>
      </c>
      <c r="CV161">
        <f>IFERROR(VLOOKUP($B161,'Raw Stats'!$BC$3:$BR$5288,7,FALSE),0)</f>
        <v>-13</v>
      </c>
      <c r="CW161">
        <f>IFERROR(VLOOKUP($B161,'Raw Stats'!$BC$3:$BR$5288,8,FALSE),0)</f>
        <v>22</v>
      </c>
      <c r="CX161">
        <f>IFERROR(VLOOKUP($B161,'Raw Stats'!$BC$3:$BR$5288,9,FALSE),0)</f>
        <v>24</v>
      </c>
      <c r="CY161">
        <f>IFERROR(VLOOKUP($B161,'Raw Stats'!$BC$3:$BR$5288,10,FALSE),0)</f>
        <v>28</v>
      </c>
      <c r="CZ161">
        <f>IFERROR(VLOOKUP($B161,'Raw Stats'!$BC$3:$BR$5288,11,FALSE)+VLOOKUP($B161,'Raw Stats'!$BC$3:$BR$5288,12,FALSE),0)</f>
        <v>9</v>
      </c>
      <c r="DA161">
        <f>IFERROR(VLOOKUP($B161,'Raw Stats'!$BC$3:$BR$5288,13,FALSE)+VLOOKUP($B161,'Raw Stats'!$BC$3:$BR$5288,14,FALSE),0)</f>
        <v>1</v>
      </c>
      <c r="DB161">
        <f>IFERROR(VLOOKUP($B161,'Raw Stats'!$BC$3:$BR$5288,15,FALSE),0)</f>
        <v>1</v>
      </c>
      <c r="DC161">
        <f>IFERROR(VLOOKUP($B161,'Raw Stats'!$BC$3:$BR$5288,16,FALSE),0)</f>
        <v>44</v>
      </c>
      <c r="DE161">
        <f>IFERROR(VLOOKUP($B161,'Raw Stats'!$AK$3:$AZ$528,3,FALSE),0)</f>
        <v>64</v>
      </c>
      <c r="DF161">
        <f>IFERROR(VLOOKUP($B161,'Raw Stats'!$AK$3:$AZ$528,4,FALSE),0)</f>
        <v>13</v>
      </c>
      <c r="DG161">
        <f>IFERROR(VLOOKUP($B161,'Raw Stats'!$AK$3:$AZ$528,5,FALSE),0)</f>
        <v>36</v>
      </c>
      <c r="DH161">
        <f>IFERROR(VLOOKUP($B161,'Raw Stats'!$AK$3:$AZ$528,6,FALSE),0)</f>
        <v>49</v>
      </c>
      <c r="DI161">
        <f>IFERROR(VLOOKUP($B161,'Raw Stats'!$AK$3:$AZ$528,7,FALSE),0)</f>
        <v>7</v>
      </c>
      <c r="DJ161">
        <f>IFERROR(VLOOKUP($B161,'Raw Stats'!$AK$3:$AZ$528,8,FALSE),0)</f>
        <v>28</v>
      </c>
      <c r="DK161">
        <f>IFERROR(VLOOKUP($B161,'Raw Stats'!$AK$3:$AZ$528,9,FALSE),0)</f>
        <v>22</v>
      </c>
      <c r="DL161">
        <f>IFERROR(VLOOKUP($B161,'Raw Stats'!$AK$3:$AZ$528,10,FALSE),0)</f>
        <v>47</v>
      </c>
      <c r="DM161">
        <f>IFERROR(VLOOKUP($B161,'Raw Stats'!$AK$3:$AZ$528,11,FALSE)+VLOOKUP($B161,'Raw Stats'!$AK$3:$AZ$528,12,FALSE),0)</f>
        <v>15</v>
      </c>
      <c r="DN161">
        <f>IFERROR(VLOOKUP($B161,'Raw Stats'!$AK$3:$AZ$528,13,FALSE)+VLOOKUP($B161,'Raw Stats'!$AK$3:$AZ$528,14,FALSE),0)</f>
        <v>2</v>
      </c>
      <c r="DO161">
        <f>IFERROR(VLOOKUP($B161,'Raw Stats'!$AK$3:$AZ$528,15,FALSE),0)</f>
        <v>3</v>
      </c>
      <c r="DP161">
        <f>IFERROR(VLOOKUP($B161,'Raw Stats'!$AK$3:$AZ$528,16,FALSE),0)</f>
        <v>84</v>
      </c>
      <c r="DR161">
        <f>IFERROR(VLOOKUP($B161,'Raw Stats'!$S$3:$AH$528,3,FALSE),0)</f>
        <v>79</v>
      </c>
      <c r="DS161">
        <f>IFERROR(VLOOKUP($B161,'Raw Stats'!$S$3:$AH$528,4,FALSE),0)</f>
        <v>22</v>
      </c>
      <c r="DT161">
        <f>IFERROR(VLOOKUP($B161,'Raw Stats'!$S$3:$AH$528,5,FALSE),0)</f>
        <v>47</v>
      </c>
      <c r="DU161">
        <f>IFERROR(VLOOKUP($B161,'Raw Stats'!$S$3:$AH$528,6,FALSE),0)</f>
        <v>69</v>
      </c>
      <c r="DV161">
        <f>IFERROR(VLOOKUP($B161,'Raw Stats'!$S$3:$AH$528,7,FALSE),0)</f>
        <v>0</v>
      </c>
      <c r="DW161">
        <f>IFERROR(VLOOKUP($B161,'Raw Stats'!$S$3:$AH$528,8,FALSE),0)</f>
        <v>24</v>
      </c>
      <c r="DX161">
        <f>IFERROR(VLOOKUP($B161,'Raw Stats'!$S$3:$AH$528,9,FALSE),0)</f>
        <v>31</v>
      </c>
      <c r="DY161">
        <f>IFERROR(VLOOKUP($B161,'Raw Stats'!$S$3:$AH$528,10,FALSE),0)</f>
        <v>38</v>
      </c>
      <c r="DZ161">
        <f>IFERROR(VLOOKUP($B161,'Raw Stats'!$S$3:$AH$528,11,FALSE)+VLOOKUP($B161,'Raw Stats'!$S$3:$AH$528,12,FALSE),0)</f>
        <v>20</v>
      </c>
      <c r="EA161">
        <f>IFERROR(VLOOKUP($B161,'Raw Stats'!$S$3:$AH$528,13,FALSE)+VLOOKUP($B161,'Raw Stats'!$S$3:$AH$528,14,FALSE),0)</f>
        <v>0</v>
      </c>
      <c r="EB161">
        <f>IFERROR(VLOOKUP($B161,'Raw Stats'!$S$3:$AH$528,15,FALSE),0)</f>
        <v>2</v>
      </c>
      <c r="EC161">
        <f>IFERROR(VLOOKUP($B161,'Raw Stats'!$S$3:$AH$528,16,FALSE),0)</f>
        <v>120</v>
      </c>
    </row>
    <row r="162" spans="1:133" x14ac:dyDescent="0.2">
      <c r="A162">
        <f>IFERROR(VLOOKUP(B162,Sheet2!$W$1:$X$300,2,FALSE),301)</f>
        <v>301</v>
      </c>
      <c r="B162" t="s">
        <v>77</v>
      </c>
      <c r="C162">
        <f t="shared" si="10"/>
        <v>0.7027948753636386</v>
      </c>
      <c r="D162">
        <f t="shared" si="11"/>
        <v>0.82783377892790022</v>
      </c>
      <c r="E162">
        <f t="shared" si="12"/>
        <v>0.77689882097871155</v>
      </c>
      <c r="F162">
        <f t="shared" si="13"/>
        <v>0.47244903778563191</v>
      </c>
      <c r="G162">
        <f t="shared" si="14"/>
        <v>0.48983470421693764</v>
      </c>
      <c r="H162">
        <v>0.8</v>
      </c>
      <c r="J162">
        <f>BS162*'Value Calculations'!$D$3</f>
        <v>4.0773542862603787</v>
      </c>
      <c r="K162">
        <f>BT162*'Value Calculations'!$D$4</f>
        <v>5.5354159687590485</v>
      </c>
      <c r="L162">
        <f>BU162*'Value Calculations'!$D$5</f>
        <v>7.1641288364288815</v>
      </c>
      <c r="M162">
        <f>BV162*'Value Calculations'!$D$6</f>
        <v>0.50025972767745142</v>
      </c>
      <c r="N162">
        <f>BW162*'Value Calculations'!$D$7</f>
        <v>1.2303882787642992</v>
      </c>
      <c r="O162">
        <f>BX162*'Value Calculations'!$D$8</f>
        <v>2.9475495876181315</v>
      </c>
      <c r="P162">
        <f>BY162*'Value Calculations'!$D$9</f>
        <v>4.0304802348005353</v>
      </c>
      <c r="Q162">
        <f>BZ162*'Value Calculations'!$D$10</f>
        <v>0.36531647407620471</v>
      </c>
      <c r="R162">
        <f>CA162*'Value Calculations'!$D$11</f>
        <v>1.9814282960498748</v>
      </c>
      <c r="S162">
        <f>CB162*'Value Calculations'!$D$12</f>
        <v>1.6277654791788281</v>
      </c>
      <c r="T162">
        <f>CC162*'Value Calculations'!$D$13</f>
        <v>7.0852463492955824</v>
      </c>
      <c r="V162">
        <f>CF162*'Value Calculations'!$D$3</f>
        <v>7.3392377152686823</v>
      </c>
      <c r="W162">
        <f>CG162*'Value Calculations'!$D$4</f>
        <v>6.8378667849376482</v>
      </c>
      <c r="X162">
        <f>CH162*'Value Calculations'!$D$5</f>
        <v>10.348186097063941</v>
      </c>
      <c r="Y162">
        <f>CI162*'Value Calculations'!$D$6</f>
        <v>0.50025972767745142</v>
      </c>
      <c r="Z162">
        <f>CJ162*'Value Calculations'!$D$7</f>
        <v>2.8123160657469697</v>
      </c>
      <c r="AA162">
        <f>CK162*'Value Calculations'!$D$8</f>
        <v>4.6010530148185467</v>
      </c>
      <c r="AB162">
        <f>CL162*'Value Calculations'!$D$9</f>
        <v>7.8090554549260371</v>
      </c>
      <c r="AC162">
        <f>CM162*'Value Calculations'!$D$10</f>
        <v>4.0184812148382516</v>
      </c>
      <c r="AD162">
        <f>CN162*'Value Calculations'!$D$11</f>
        <v>3.9628565920997496</v>
      </c>
      <c r="AE162">
        <f>CO162*'Value Calculations'!$D$12</f>
        <v>2.441648218768242</v>
      </c>
      <c r="AF162">
        <f>CP162*'Value Calculations'!$D$13</f>
        <v>12.244406312374888</v>
      </c>
      <c r="AH162">
        <f>CS162*'Value Calculations'!$D$3</f>
        <v>3.2618834290083032</v>
      </c>
      <c r="AI162">
        <f>CT162*'Value Calculations'!$D$4</f>
        <v>2.6049016323571994</v>
      </c>
      <c r="AJ162">
        <f>CU162*'Value Calculations'!$D$5</f>
        <v>4.2454096808467447</v>
      </c>
      <c r="AK162">
        <f>CV162*'Value Calculations'!$D$6</f>
        <v>-0.75038959151617712</v>
      </c>
      <c r="AL162">
        <f>CW162*'Value Calculations'!$D$7</f>
        <v>2.5486614345831913</v>
      </c>
      <c r="AM162">
        <f>CX162*'Value Calculations'!$D$8</f>
        <v>2.2286350540527335</v>
      </c>
      <c r="AN162">
        <f>CY162*'Value Calculations'!$D$9</f>
        <v>2.3930976394128178</v>
      </c>
      <c r="AO162">
        <f>CZ162*'Value Calculations'!$D$10</f>
        <v>1.4612658963048188</v>
      </c>
      <c r="AP162">
        <f>DA162*'Value Calculations'!$D$11</f>
        <v>0</v>
      </c>
      <c r="AQ162">
        <f>DB162*'Value Calculations'!$D$12</f>
        <v>0.81388273958941404</v>
      </c>
      <c r="AR162">
        <f>DC162*'Value Calculations'!$D$13</f>
        <v>6.0534143566797205</v>
      </c>
      <c r="AT162">
        <f>DF162*'Value Calculations'!$D$3</f>
        <v>1.6309417145041516</v>
      </c>
      <c r="AU162">
        <f>DG162*'Value Calculations'!$D$4</f>
        <v>2.2792889283125497</v>
      </c>
      <c r="AV162">
        <f>DH162*'Value Calculations'!$D$5</f>
        <v>2.9187191555821368</v>
      </c>
      <c r="AW162">
        <f>DI162*'Value Calculations'!$D$6</f>
        <v>-1.6258441149517171</v>
      </c>
      <c r="AX162">
        <f>DJ162*'Value Calculations'!$D$7</f>
        <v>1.4061580328734848</v>
      </c>
      <c r="AY162">
        <f>DK162*'Value Calculations'!$D$8</f>
        <v>1.7972863339134948</v>
      </c>
      <c r="AZ162">
        <f>DL162*'Value Calculations'!$D$9</f>
        <v>2.3930976394128178</v>
      </c>
      <c r="BA162">
        <f>DM162*'Value Calculations'!$D$10</f>
        <v>1.0959494222286141</v>
      </c>
      <c r="BB162">
        <f>DN162*'Value Calculations'!$D$11</f>
        <v>0</v>
      </c>
      <c r="BC162">
        <f>DO162*'Value Calculations'!$D$12</f>
        <v>1.6277654791788281</v>
      </c>
      <c r="BD162">
        <f>DP162*'Value Calculations'!$D$13</f>
        <v>5.8470479581565478</v>
      </c>
      <c r="BF162">
        <f>DS162*'Value Calculations'!$D$3</f>
        <v>4.0773542862603787</v>
      </c>
      <c r="BG162">
        <f>DT162*'Value Calculations'!$D$4</f>
        <v>4.8841905606697491</v>
      </c>
      <c r="BH162">
        <f>DU162*'Value Calculations'!$D$5</f>
        <v>6.6334526263230389</v>
      </c>
      <c r="BI162">
        <f>DV162*'Value Calculations'!$D$6</f>
        <v>0.50025972767745142</v>
      </c>
      <c r="BJ162">
        <f>DW162*'Value Calculations'!$D$7</f>
        <v>1.5819277869826704</v>
      </c>
      <c r="BK162">
        <f>DX162*'Value Calculations'!$D$8</f>
        <v>2.5162008674788927</v>
      </c>
      <c r="BL162">
        <f>DY162*'Value Calculations'!$D$9</f>
        <v>2.3930976394128178</v>
      </c>
      <c r="BM162">
        <f>DZ162*'Value Calculations'!$D$10</f>
        <v>1.4612658963048188</v>
      </c>
      <c r="BN162">
        <f>EA162*'Value Calculations'!$D$11</f>
        <v>0.9907141480249374</v>
      </c>
      <c r="BO162">
        <f>EB162*'Value Calculations'!$D$12</f>
        <v>0.81388273958941404</v>
      </c>
      <c r="BP162">
        <f>EC162*'Value Calculations'!$D$13</f>
        <v>9.9055871291122699</v>
      </c>
      <c r="BR162">
        <f>IFERROR(VLOOKUP($B162,'Raw Stats'!$CM$3:$DC$884,3,FALSE),0)</f>
        <v>52</v>
      </c>
      <c r="BS162">
        <f>IFERROR(VLOOKUP($B162,'Raw Stats'!$CM$3:$DC$884,4,FALSE),0)</f>
        <v>10</v>
      </c>
      <c r="BT162">
        <f>IFERROR(VLOOKUP($B162,'Raw Stats'!$CM$3:$DC$884,5,FALSE),0)</f>
        <v>17</v>
      </c>
      <c r="BU162">
        <f>IFERROR(VLOOKUP($B162,'Raw Stats'!$CM$3:$DC$884,6,FALSE),0)</f>
        <v>27</v>
      </c>
      <c r="BV162">
        <f>IFERROR(VLOOKUP($B162,'Raw Stats'!$CM$3:$DC$884,7,FALSE),0)</f>
        <v>4</v>
      </c>
      <c r="BW162">
        <f>IFERROR(VLOOKUP($B162,'Raw Stats'!$CM$3:$DC$884,8,FALSE),0)</f>
        <v>14</v>
      </c>
      <c r="BX162">
        <f>IFERROR(VLOOKUP($B162,'Raw Stats'!$CM$3:$DC$884,9,FALSE),0)</f>
        <v>41</v>
      </c>
      <c r="BY162">
        <f>IFERROR(VLOOKUP($B162,'Raw Stats'!$CM$3:$DC$884,10,FALSE),0)</f>
        <v>32</v>
      </c>
      <c r="BZ162">
        <f>IFERROR(VLOOKUP($B162,'Raw Stats'!$CM$3:$DC$884,11,FALSE)+VLOOKUP($B162,'Raw Stats'!$CM$3:$DC$884,12,FALSE),0)</f>
        <v>1</v>
      </c>
      <c r="CA162">
        <f>IFERROR(VLOOKUP($B162,'Raw Stats'!$CM$3:$DC$884,13,FALSE)+VLOOKUP($B162,'Raw Stats'!$CM$3:$DC$884,14,FALSE),0)</f>
        <v>2</v>
      </c>
      <c r="CB162">
        <f>IFERROR(VLOOKUP($B162,'Raw Stats'!$CM$3:$DC$884,15,FALSE),0)</f>
        <v>2</v>
      </c>
      <c r="CC162">
        <f>IFERROR(VLOOKUP($B162,'Raw Stats'!$CM$3:$DC$884,16,FALSE),0)</f>
        <v>103</v>
      </c>
      <c r="CE162">
        <f>IFERROR(VLOOKUP($B162,'Raw Stats'!$BU$3:$CJ$528,3,FALSE),0)</f>
        <v>76</v>
      </c>
      <c r="CF162">
        <f>IFERROR(VLOOKUP($B162,'Raw Stats'!$BU$3:$CJ$528,4,FALSE),0)</f>
        <v>18</v>
      </c>
      <c r="CG162">
        <f>IFERROR(VLOOKUP($B162,'Raw Stats'!$BU$3:$CJ$5288,5,FALSE),0)</f>
        <v>21</v>
      </c>
      <c r="CH162">
        <f>IFERROR(VLOOKUP($B162,'Raw Stats'!$BU$3:$CJ$528,6,FALSE),0)</f>
        <v>39</v>
      </c>
      <c r="CI162">
        <f>IFERROR(VLOOKUP($B162,'Raw Stats'!$BU$3:$CJ$528,7,FALSE),0)</f>
        <v>4</v>
      </c>
      <c r="CJ162">
        <f>IFERROR(VLOOKUP($B162,'Raw Stats'!$BU$3:$CJ$528,8,FALSE),0)</f>
        <v>32</v>
      </c>
      <c r="CK162">
        <f>IFERROR(VLOOKUP($B162,'Raw Stats'!$BU$3:$CJ$528,9,FALSE),0)</f>
        <v>64</v>
      </c>
      <c r="CL162">
        <f>IFERROR(VLOOKUP($B162,'Raw Stats'!$BU$3:$CJ$528,10,FALSE),0)</f>
        <v>62</v>
      </c>
      <c r="CM162">
        <f>IFERROR(VLOOKUP($B162,'Raw Stats'!$BU$3:$CJ$528,11,FALSE)+VLOOKUP($B162,'Raw Stats'!$BU$3:$CJ$528,12,FALSE),0)</f>
        <v>11</v>
      </c>
      <c r="CN162">
        <f>IFERROR(VLOOKUP($B162,'Raw Stats'!$BU$3:$CJ$528,13,FALSE)+VLOOKUP($B162,'Raw Stats'!$BU$3:$CJ$528,14,FALSE),0)</f>
        <v>4</v>
      </c>
      <c r="CO162">
        <f>IFERROR(VLOOKUP($B162,'Raw Stats'!$BU$3:$CJ$528,15,FALSE),0)</f>
        <v>3</v>
      </c>
      <c r="CP162">
        <f>IFERROR(VLOOKUP($B162,'Raw Stats'!$BU$3:$CJ$528,16,FALSE),0)</f>
        <v>178</v>
      </c>
      <c r="CR162">
        <f>IFERROR(VLOOKUP($B162,'Raw Stats'!$BC$3:$BR$528,3,FALSE),0)</f>
        <v>32</v>
      </c>
      <c r="CS162">
        <f>IFERROR(VLOOKUP($B162,'Raw Stats'!$BC$3:$BR$528,4,FALSE),0)</f>
        <v>8</v>
      </c>
      <c r="CT162">
        <f>IFERROR(VLOOKUP($B162,'Raw Stats'!$BC$3:$BR$5288,5,FALSE),0)</f>
        <v>8</v>
      </c>
      <c r="CU162">
        <f>IFERROR(VLOOKUP($B162,'Raw Stats'!$BC$3:$BR$52888,6,FALSE),0)</f>
        <v>16</v>
      </c>
      <c r="CV162">
        <f>IFERROR(VLOOKUP($B162,'Raw Stats'!$BC$3:$BR$5288,7,FALSE),0)</f>
        <v>-6</v>
      </c>
      <c r="CW162">
        <f>IFERROR(VLOOKUP($B162,'Raw Stats'!$BC$3:$BR$5288,8,FALSE),0)</f>
        <v>29</v>
      </c>
      <c r="CX162">
        <f>IFERROR(VLOOKUP($B162,'Raw Stats'!$BC$3:$BR$5288,9,FALSE),0)</f>
        <v>31</v>
      </c>
      <c r="CY162">
        <f>IFERROR(VLOOKUP($B162,'Raw Stats'!$BC$3:$BR$5288,10,FALSE),0)</f>
        <v>19</v>
      </c>
      <c r="CZ162">
        <f>IFERROR(VLOOKUP($B162,'Raw Stats'!$BC$3:$BR$5288,11,FALSE)+VLOOKUP($B162,'Raw Stats'!$BC$3:$BR$5288,12,FALSE),0)</f>
        <v>4</v>
      </c>
      <c r="DA162">
        <f>IFERROR(VLOOKUP($B162,'Raw Stats'!$BC$3:$BR$5288,13,FALSE)+VLOOKUP($B162,'Raw Stats'!$BC$3:$BR$5288,14,FALSE),0)</f>
        <v>0</v>
      </c>
      <c r="DB162">
        <f>IFERROR(VLOOKUP($B162,'Raw Stats'!$BC$3:$BR$5288,15,FALSE),0)</f>
        <v>1</v>
      </c>
      <c r="DC162">
        <f>IFERROR(VLOOKUP($B162,'Raw Stats'!$BC$3:$BR$5288,16,FALSE),0)</f>
        <v>88</v>
      </c>
      <c r="DE162">
        <f>IFERROR(VLOOKUP($B162,'Raw Stats'!$AK$3:$AZ$528,3,FALSE),0)</f>
        <v>41</v>
      </c>
      <c r="DF162">
        <f>IFERROR(VLOOKUP($B162,'Raw Stats'!$AK$3:$AZ$528,4,FALSE),0)</f>
        <v>4</v>
      </c>
      <c r="DG162">
        <f>IFERROR(VLOOKUP($B162,'Raw Stats'!$AK$3:$AZ$528,5,FALSE),0)</f>
        <v>7</v>
      </c>
      <c r="DH162">
        <f>IFERROR(VLOOKUP($B162,'Raw Stats'!$AK$3:$AZ$528,6,FALSE),0)</f>
        <v>11</v>
      </c>
      <c r="DI162">
        <f>IFERROR(VLOOKUP($B162,'Raw Stats'!$AK$3:$AZ$528,7,FALSE),0)</f>
        <v>-13</v>
      </c>
      <c r="DJ162">
        <f>IFERROR(VLOOKUP($B162,'Raw Stats'!$AK$3:$AZ$528,8,FALSE),0)</f>
        <v>16</v>
      </c>
      <c r="DK162">
        <f>IFERROR(VLOOKUP($B162,'Raw Stats'!$AK$3:$AZ$528,9,FALSE),0)</f>
        <v>25</v>
      </c>
      <c r="DL162">
        <f>IFERROR(VLOOKUP($B162,'Raw Stats'!$AK$3:$AZ$528,10,FALSE),0)</f>
        <v>19</v>
      </c>
      <c r="DM162">
        <f>IFERROR(VLOOKUP($B162,'Raw Stats'!$AK$3:$AZ$528,11,FALSE)+VLOOKUP($B162,'Raw Stats'!$AK$3:$AZ$528,12,FALSE),0)</f>
        <v>3</v>
      </c>
      <c r="DN162">
        <f>IFERROR(VLOOKUP($B162,'Raw Stats'!$AK$3:$AZ$528,13,FALSE)+VLOOKUP($B162,'Raw Stats'!$AK$3:$AZ$528,14,FALSE),0)</f>
        <v>0</v>
      </c>
      <c r="DO162">
        <f>IFERROR(VLOOKUP($B162,'Raw Stats'!$AK$3:$AZ$528,15,FALSE),0)</f>
        <v>2</v>
      </c>
      <c r="DP162">
        <f>IFERROR(VLOOKUP($B162,'Raw Stats'!$AK$3:$AZ$528,16,FALSE),0)</f>
        <v>85</v>
      </c>
      <c r="DR162">
        <f>IFERROR(VLOOKUP($B162,'Raw Stats'!$S$3:$AH$528,3,FALSE),0)</f>
        <v>73</v>
      </c>
      <c r="DS162">
        <f>IFERROR(VLOOKUP($B162,'Raw Stats'!$S$3:$AH$528,4,FALSE),0)</f>
        <v>10</v>
      </c>
      <c r="DT162">
        <f>IFERROR(VLOOKUP($B162,'Raw Stats'!$S$3:$AH$528,5,FALSE),0)</f>
        <v>15</v>
      </c>
      <c r="DU162">
        <f>IFERROR(VLOOKUP($B162,'Raw Stats'!$S$3:$AH$528,6,FALSE),0)</f>
        <v>25</v>
      </c>
      <c r="DV162">
        <f>IFERROR(VLOOKUP($B162,'Raw Stats'!$S$3:$AH$528,7,FALSE),0)</f>
        <v>4</v>
      </c>
      <c r="DW162">
        <f>IFERROR(VLOOKUP($B162,'Raw Stats'!$S$3:$AH$528,8,FALSE),0)</f>
        <v>18</v>
      </c>
      <c r="DX162">
        <f>IFERROR(VLOOKUP($B162,'Raw Stats'!$S$3:$AH$528,9,FALSE),0)</f>
        <v>35</v>
      </c>
      <c r="DY162">
        <f>IFERROR(VLOOKUP($B162,'Raw Stats'!$S$3:$AH$528,10,FALSE),0)</f>
        <v>19</v>
      </c>
      <c r="DZ162">
        <f>IFERROR(VLOOKUP($B162,'Raw Stats'!$S$3:$AH$528,11,FALSE)+VLOOKUP($B162,'Raw Stats'!$S$3:$AH$528,12,FALSE),0)</f>
        <v>4</v>
      </c>
      <c r="EA162">
        <f>IFERROR(VLOOKUP($B162,'Raw Stats'!$S$3:$AH$528,13,FALSE)+VLOOKUP($B162,'Raw Stats'!$S$3:$AH$528,14,FALSE),0)</f>
        <v>1</v>
      </c>
      <c r="EB162">
        <f>IFERROR(VLOOKUP($B162,'Raw Stats'!$S$3:$AH$528,15,FALSE),0)</f>
        <v>1</v>
      </c>
      <c r="EC162">
        <f>IFERROR(VLOOKUP($B162,'Raw Stats'!$S$3:$AH$528,16,FALSE),0)</f>
        <v>144</v>
      </c>
    </row>
    <row r="163" spans="1:133" x14ac:dyDescent="0.2">
      <c r="A163">
        <f>IFERROR(VLOOKUP(B163,Sheet2!$W$1:$X$300,2,FALSE),301)</f>
        <v>301</v>
      </c>
      <c r="B163" t="s">
        <v>124</v>
      </c>
      <c r="C163">
        <f t="shared" si="10"/>
        <v>0.75252877399460694</v>
      </c>
      <c r="D163">
        <f t="shared" si="11"/>
        <v>0.85096170176032937</v>
      </c>
      <c r="E163">
        <f t="shared" si="12"/>
        <v>0.86042043300105386</v>
      </c>
      <c r="F163">
        <f t="shared" si="13"/>
        <v>0.9411595096016272</v>
      </c>
      <c r="G163">
        <f t="shared" si="14"/>
        <v>0.83507914451915199</v>
      </c>
      <c r="H163">
        <v>0.75</v>
      </c>
      <c r="J163">
        <f>BS163*'Value Calculations'!$D$3</f>
        <v>5.300560572138493</v>
      </c>
      <c r="K163">
        <f>BT163*'Value Calculations'!$D$4</f>
        <v>7.1634794889822988</v>
      </c>
      <c r="L163">
        <f>BU163*'Value Calculations'!$D$5</f>
        <v>9.2868336768522539</v>
      </c>
      <c r="M163">
        <f>BV163*'Value Calculations'!$D$6</f>
        <v>0.25012986383872571</v>
      </c>
      <c r="N163">
        <f>BW163*'Value Calculations'!$D$7</f>
        <v>3.9548194674566761</v>
      </c>
      <c r="O163">
        <f>BX163*'Value Calculations'!$D$8</f>
        <v>8.9145402162109342</v>
      </c>
      <c r="P163">
        <f>BY163*'Value Calculations'!$D$9</f>
        <v>6.2976253668758364</v>
      </c>
      <c r="Q163">
        <f>BZ163*'Value Calculations'!$D$10</f>
        <v>4.0184812148382516</v>
      </c>
      <c r="R163">
        <f>CA163*'Value Calculations'!$D$11</f>
        <v>0</v>
      </c>
      <c r="S163">
        <f>CB163*'Value Calculations'!$D$12</f>
        <v>0.81388273958941404</v>
      </c>
      <c r="T163">
        <f>CC163*'Value Calculations'!$D$13</f>
        <v>7.4291903468342024</v>
      </c>
      <c r="V163">
        <f>CF163*'Value Calculations'!$D$3</f>
        <v>4.8928251435124546</v>
      </c>
      <c r="W163">
        <f>CG163*'Value Calculations'!$D$4</f>
        <v>3.9073524485357991</v>
      </c>
      <c r="X163">
        <f>CH163*'Value Calculations'!$D$5</f>
        <v>6.3681145212701171</v>
      </c>
      <c r="Y163">
        <f>CI163*'Value Calculations'!$D$6</f>
        <v>-1.3757142511129914</v>
      </c>
      <c r="Z163">
        <f>CJ163*'Value Calculations'!$D$7</f>
        <v>1.0546185246551136</v>
      </c>
      <c r="AA163">
        <f>CK163*'Value Calculations'!$D$8</f>
        <v>4.2415957480358477</v>
      </c>
      <c r="AB163">
        <f>CL163*'Value Calculations'!$D$9</f>
        <v>3.4007176981129517</v>
      </c>
      <c r="AC163">
        <f>CM163*'Value Calculations'!$D$10</f>
        <v>2.9225317926096377</v>
      </c>
      <c r="AD163">
        <f>CN163*'Value Calculations'!$D$11</f>
        <v>0</v>
      </c>
      <c r="AE163">
        <f>CO163*'Value Calculations'!$D$12</f>
        <v>1.6277654791788281</v>
      </c>
      <c r="AF163">
        <f>CP163*'Value Calculations'!$D$13</f>
        <v>5.296737562094755</v>
      </c>
      <c r="AH163">
        <f>CS163*'Value Calculations'!$D$3</f>
        <v>6.1160314293905689</v>
      </c>
      <c r="AI163">
        <f>CT163*'Value Calculations'!$D$4</f>
        <v>3.5817397444911494</v>
      </c>
      <c r="AJ163">
        <f>CU163*'Value Calculations'!$D$5</f>
        <v>6.8987907313759607</v>
      </c>
      <c r="AK163">
        <f>CV163*'Value Calculations'!$D$6</f>
        <v>-1.0005194553549028</v>
      </c>
      <c r="AL163">
        <f>CW163*'Value Calculations'!$D$7</f>
        <v>1.5819277869826704</v>
      </c>
      <c r="AM163">
        <f>CX163*'Value Calculations'!$D$8</f>
        <v>3.5226812144704498</v>
      </c>
      <c r="AN163">
        <f>CY163*'Value Calculations'!$D$9</f>
        <v>1.7633351027252342</v>
      </c>
      <c r="AO163">
        <f>CZ163*'Value Calculations'!$D$10</f>
        <v>2.1918988444572283</v>
      </c>
      <c r="AP163">
        <f>DA163*'Value Calculations'!$D$11</f>
        <v>0.9907141480249374</v>
      </c>
      <c r="AQ163">
        <f>DB163*'Value Calculations'!$D$12</f>
        <v>2.441648218768242</v>
      </c>
      <c r="AR163">
        <f>DC163*'Value Calculations'!$D$13</f>
        <v>6.3285695547106169</v>
      </c>
      <c r="AT163">
        <f>DF163*'Value Calculations'!$D$3</f>
        <v>10.601121144276986</v>
      </c>
      <c r="AU163">
        <f>DG163*'Value Calculations'!$D$4</f>
        <v>7.1634794889822988</v>
      </c>
      <c r="AV163">
        <f>DH163*'Value Calculations'!$D$5</f>
        <v>12.736229042540234</v>
      </c>
      <c r="AW163">
        <f>DI163*'Value Calculations'!$D$6</f>
        <v>-1.6258441149517171</v>
      </c>
      <c r="AX163">
        <f>DJ163*'Value Calculations'!$D$7</f>
        <v>5.4488623773847538</v>
      </c>
      <c r="AY163">
        <f>DK163*'Value Calculations'!$D$8</f>
        <v>5.8232077218797231</v>
      </c>
      <c r="AZ163">
        <f>DL163*'Value Calculations'!$D$9</f>
        <v>6.1716728595383197</v>
      </c>
      <c r="BA163">
        <f>DM163*'Value Calculations'!$D$10</f>
        <v>4.7491141629906615</v>
      </c>
      <c r="BB163">
        <f>DN163*'Value Calculations'!$D$11</f>
        <v>1.9814282960498748</v>
      </c>
      <c r="BC163">
        <f>DO163*'Value Calculations'!$D$12</f>
        <v>2.441648218768242</v>
      </c>
      <c r="BD163">
        <f>DP163*'Value Calculations'!$D$13</f>
        <v>7.5667679458496506</v>
      </c>
      <c r="BF163">
        <f>DS163*'Value Calculations'!$D$3</f>
        <v>9.7856502870249091</v>
      </c>
      <c r="BG163">
        <f>DT163*'Value Calculations'!$D$4</f>
        <v>6.1866413768483488</v>
      </c>
      <c r="BH163">
        <f>DU163*'Value Calculations'!$D$5</f>
        <v>11.409538517275626</v>
      </c>
      <c r="BI163">
        <f>DV163*'Value Calculations'!$D$6</f>
        <v>0.75038959151617712</v>
      </c>
      <c r="BJ163">
        <f>DW163*'Value Calculations'!$D$7</f>
        <v>5.1852077462209749</v>
      </c>
      <c r="BK163">
        <f>DX163*'Value Calculations'!$D$8</f>
        <v>7.5486026024366781</v>
      </c>
      <c r="BL163">
        <f>DY163*'Value Calculations'!$D$9</f>
        <v>6.8014353962259033</v>
      </c>
      <c r="BM163">
        <f>DZ163*'Value Calculations'!$D$10</f>
        <v>1.8265823703810236</v>
      </c>
      <c r="BN163">
        <f>EA163*'Value Calculations'!$D$11</f>
        <v>2.9721424440748123</v>
      </c>
      <c r="BO163">
        <f>EB163*'Value Calculations'!$D$12</f>
        <v>3.2555309583576562</v>
      </c>
      <c r="BP163">
        <f>EC163*'Value Calculations'!$D$13</f>
        <v>10.24953112665089</v>
      </c>
      <c r="BR163">
        <f>IFERROR(VLOOKUP($B163,'Raw Stats'!$CM$3:$DC$884,3,FALSE),0)</f>
        <v>71</v>
      </c>
      <c r="BS163">
        <f>IFERROR(VLOOKUP($B163,'Raw Stats'!$CM$3:$DC$884,4,FALSE),0)</f>
        <v>13</v>
      </c>
      <c r="BT163">
        <f>IFERROR(VLOOKUP($B163,'Raw Stats'!$CM$3:$DC$884,5,FALSE),0)</f>
        <v>22</v>
      </c>
      <c r="BU163">
        <f>IFERROR(VLOOKUP($B163,'Raw Stats'!$CM$3:$DC$884,6,FALSE),0)</f>
        <v>35</v>
      </c>
      <c r="BV163">
        <f>IFERROR(VLOOKUP($B163,'Raw Stats'!$CM$3:$DC$884,7,FALSE),0)</f>
        <v>2</v>
      </c>
      <c r="BW163">
        <f>IFERROR(VLOOKUP($B163,'Raw Stats'!$CM$3:$DC$884,8,FALSE),0)</f>
        <v>45</v>
      </c>
      <c r="BX163">
        <f>IFERROR(VLOOKUP($B163,'Raw Stats'!$CM$3:$DC$884,9,FALSE),0)</f>
        <v>124</v>
      </c>
      <c r="BY163">
        <f>IFERROR(VLOOKUP($B163,'Raw Stats'!$CM$3:$DC$884,10,FALSE),0)</f>
        <v>50</v>
      </c>
      <c r="BZ163">
        <f>IFERROR(VLOOKUP($B163,'Raw Stats'!$CM$3:$DC$884,11,FALSE)+VLOOKUP($B163,'Raw Stats'!$CM$3:$DC$884,12,FALSE),0)</f>
        <v>11</v>
      </c>
      <c r="CA163">
        <f>IFERROR(VLOOKUP($B163,'Raw Stats'!$CM$3:$DC$884,13,FALSE)+VLOOKUP($B163,'Raw Stats'!$CM$3:$DC$884,14,FALSE),0)</f>
        <v>0</v>
      </c>
      <c r="CB163">
        <f>IFERROR(VLOOKUP($B163,'Raw Stats'!$CM$3:$DC$884,15,FALSE),0)</f>
        <v>1</v>
      </c>
      <c r="CC163">
        <f>IFERROR(VLOOKUP($B163,'Raw Stats'!$CM$3:$DC$884,16,FALSE),0)</f>
        <v>108</v>
      </c>
      <c r="CE163">
        <f>IFERROR(VLOOKUP($B163,'Raw Stats'!$BU$3:$CJ$528,3,FALSE),0)</f>
        <v>38</v>
      </c>
      <c r="CF163">
        <f>IFERROR(VLOOKUP($B163,'Raw Stats'!$BU$3:$CJ$528,4,FALSE),0)</f>
        <v>12</v>
      </c>
      <c r="CG163">
        <f>IFERROR(VLOOKUP($B163,'Raw Stats'!$BU$3:$CJ$5288,5,FALSE),0)</f>
        <v>12</v>
      </c>
      <c r="CH163">
        <f>IFERROR(VLOOKUP($B163,'Raw Stats'!$BU$3:$CJ$528,6,FALSE),0)</f>
        <v>24</v>
      </c>
      <c r="CI163">
        <f>IFERROR(VLOOKUP($B163,'Raw Stats'!$BU$3:$CJ$528,7,FALSE),0)</f>
        <v>-11</v>
      </c>
      <c r="CJ163">
        <f>IFERROR(VLOOKUP($B163,'Raw Stats'!$BU$3:$CJ$528,8,FALSE),0)</f>
        <v>12</v>
      </c>
      <c r="CK163">
        <f>IFERROR(VLOOKUP($B163,'Raw Stats'!$BU$3:$CJ$528,9,FALSE),0)</f>
        <v>59</v>
      </c>
      <c r="CL163">
        <f>IFERROR(VLOOKUP($B163,'Raw Stats'!$BU$3:$CJ$528,10,FALSE),0)</f>
        <v>27</v>
      </c>
      <c r="CM163">
        <f>IFERROR(VLOOKUP($B163,'Raw Stats'!$BU$3:$CJ$528,11,FALSE)+VLOOKUP($B163,'Raw Stats'!$BU$3:$CJ$528,12,FALSE),0)</f>
        <v>8</v>
      </c>
      <c r="CN163">
        <f>IFERROR(VLOOKUP($B163,'Raw Stats'!$BU$3:$CJ$528,13,FALSE)+VLOOKUP($B163,'Raw Stats'!$BU$3:$CJ$528,14,FALSE),0)</f>
        <v>0</v>
      </c>
      <c r="CO163">
        <f>IFERROR(VLOOKUP($B163,'Raw Stats'!$BU$3:$CJ$528,15,FALSE),0)</f>
        <v>2</v>
      </c>
      <c r="CP163">
        <f>IFERROR(VLOOKUP($B163,'Raw Stats'!$BU$3:$CJ$528,16,FALSE),0)</f>
        <v>77</v>
      </c>
      <c r="CR163">
        <f>IFERROR(VLOOKUP($B163,'Raw Stats'!$BC$3:$BR$528,3,FALSE),0)</f>
        <v>40</v>
      </c>
      <c r="CS163">
        <f>IFERROR(VLOOKUP($B163,'Raw Stats'!$BC$3:$BR$528,4,FALSE),0)</f>
        <v>15</v>
      </c>
      <c r="CT163">
        <f>IFERROR(VLOOKUP($B163,'Raw Stats'!$BC$3:$BR$5288,5,FALSE),0)</f>
        <v>11</v>
      </c>
      <c r="CU163">
        <f>IFERROR(VLOOKUP($B163,'Raw Stats'!$BC$3:$BR$52888,6,FALSE),0)</f>
        <v>26</v>
      </c>
      <c r="CV163">
        <f>IFERROR(VLOOKUP($B163,'Raw Stats'!$BC$3:$BR$5288,7,FALSE),0)</f>
        <v>-8</v>
      </c>
      <c r="CW163">
        <f>IFERROR(VLOOKUP($B163,'Raw Stats'!$BC$3:$BR$5288,8,FALSE),0)</f>
        <v>18</v>
      </c>
      <c r="CX163">
        <f>IFERROR(VLOOKUP($B163,'Raw Stats'!$BC$3:$BR$5288,9,FALSE),0)</f>
        <v>49</v>
      </c>
      <c r="CY163">
        <f>IFERROR(VLOOKUP($B163,'Raw Stats'!$BC$3:$BR$5288,10,FALSE),0)</f>
        <v>14</v>
      </c>
      <c r="CZ163">
        <f>IFERROR(VLOOKUP($B163,'Raw Stats'!$BC$3:$BR$5288,11,FALSE)+VLOOKUP($B163,'Raw Stats'!$BC$3:$BR$5288,12,FALSE),0)</f>
        <v>6</v>
      </c>
      <c r="DA163">
        <f>IFERROR(VLOOKUP($B163,'Raw Stats'!$BC$3:$BR$5288,13,FALSE)+VLOOKUP($B163,'Raw Stats'!$BC$3:$BR$5288,14,FALSE),0)</f>
        <v>1</v>
      </c>
      <c r="DB163">
        <f>IFERROR(VLOOKUP($B163,'Raw Stats'!$BC$3:$BR$5288,15,FALSE),0)</f>
        <v>3</v>
      </c>
      <c r="DC163">
        <f>IFERROR(VLOOKUP($B163,'Raw Stats'!$BC$3:$BR$5288,16,FALSE),0)</f>
        <v>92</v>
      </c>
      <c r="DE163">
        <f>IFERROR(VLOOKUP($B163,'Raw Stats'!$AK$3:$AZ$528,3,FALSE),0)</f>
        <v>67</v>
      </c>
      <c r="DF163">
        <f>IFERROR(VLOOKUP($B163,'Raw Stats'!$AK$3:$AZ$528,4,FALSE),0)</f>
        <v>26</v>
      </c>
      <c r="DG163">
        <f>IFERROR(VLOOKUP($B163,'Raw Stats'!$AK$3:$AZ$528,5,FALSE),0)</f>
        <v>22</v>
      </c>
      <c r="DH163">
        <f>IFERROR(VLOOKUP($B163,'Raw Stats'!$AK$3:$AZ$528,6,FALSE),0)</f>
        <v>48</v>
      </c>
      <c r="DI163">
        <f>IFERROR(VLOOKUP($B163,'Raw Stats'!$AK$3:$AZ$528,7,FALSE),0)</f>
        <v>-13</v>
      </c>
      <c r="DJ163">
        <f>IFERROR(VLOOKUP($B163,'Raw Stats'!$AK$3:$AZ$528,8,FALSE),0)</f>
        <v>62</v>
      </c>
      <c r="DK163">
        <f>IFERROR(VLOOKUP($B163,'Raw Stats'!$AK$3:$AZ$528,9,FALSE),0)</f>
        <v>81</v>
      </c>
      <c r="DL163">
        <f>IFERROR(VLOOKUP($B163,'Raw Stats'!$AK$3:$AZ$528,10,FALSE),0)</f>
        <v>49</v>
      </c>
      <c r="DM163">
        <f>IFERROR(VLOOKUP($B163,'Raw Stats'!$AK$3:$AZ$528,11,FALSE)+VLOOKUP($B163,'Raw Stats'!$AK$3:$AZ$528,12,FALSE),0)</f>
        <v>13</v>
      </c>
      <c r="DN163">
        <f>IFERROR(VLOOKUP($B163,'Raw Stats'!$AK$3:$AZ$528,13,FALSE)+VLOOKUP($B163,'Raw Stats'!$AK$3:$AZ$528,14,FALSE),0)</f>
        <v>2</v>
      </c>
      <c r="DO163">
        <f>IFERROR(VLOOKUP($B163,'Raw Stats'!$AK$3:$AZ$528,15,FALSE),0)</f>
        <v>3</v>
      </c>
      <c r="DP163">
        <f>IFERROR(VLOOKUP($B163,'Raw Stats'!$AK$3:$AZ$528,16,FALSE),0)</f>
        <v>110</v>
      </c>
      <c r="DR163">
        <f>IFERROR(VLOOKUP($B163,'Raw Stats'!$S$3:$AH$528,3,FALSE),0)</f>
        <v>79</v>
      </c>
      <c r="DS163">
        <f>IFERROR(VLOOKUP($B163,'Raw Stats'!$S$3:$AH$528,4,FALSE),0)</f>
        <v>24</v>
      </c>
      <c r="DT163">
        <f>IFERROR(VLOOKUP($B163,'Raw Stats'!$S$3:$AH$528,5,FALSE),0)</f>
        <v>19</v>
      </c>
      <c r="DU163">
        <f>IFERROR(VLOOKUP($B163,'Raw Stats'!$S$3:$AH$528,6,FALSE),0)</f>
        <v>43</v>
      </c>
      <c r="DV163">
        <f>IFERROR(VLOOKUP($B163,'Raw Stats'!$S$3:$AH$528,7,FALSE),0)</f>
        <v>6</v>
      </c>
      <c r="DW163">
        <f>IFERROR(VLOOKUP($B163,'Raw Stats'!$S$3:$AH$528,8,FALSE),0)</f>
        <v>59</v>
      </c>
      <c r="DX163">
        <f>IFERROR(VLOOKUP($B163,'Raw Stats'!$S$3:$AH$528,9,FALSE),0)</f>
        <v>105</v>
      </c>
      <c r="DY163">
        <f>IFERROR(VLOOKUP($B163,'Raw Stats'!$S$3:$AH$528,10,FALSE),0)</f>
        <v>54</v>
      </c>
      <c r="DZ163">
        <f>IFERROR(VLOOKUP($B163,'Raw Stats'!$S$3:$AH$528,11,FALSE)+VLOOKUP($B163,'Raw Stats'!$S$3:$AH$528,12,FALSE),0)</f>
        <v>5</v>
      </c>
      <c r="EA163">
        <f>IFERROR(VLOOKUP($B163,'Raw Stats'!$S$3:$AH$528,13,FALSE)+VLOOKUP($B163,'Raw Stats'!$S$3:$AH$528,14,FALSE),0)</f>
        <v>3</v>
      </c>
      <c r="EB163">
        <f>IFERROR(VLOOKUP($B163,'Raw Stats'!$S$3:$AH$528,15,FALSE),0)</f>
        <v>4</v>
      </c>
      <c r="EC163">
        <f>IFERROR(VLOOKUP($B163,'Raw Stats'!$S$3:$AH$528,16,FALSE),0)</f>
        <v>149</v>
      </c>
    </row>
    <row r="164" spans="1:133" x14ac:dyDescent="0.2">
      <c r="A164">
        <f>IFERROR(VLOOKUP(B164,Sheet2!$W$1:$X$300,2,FALSE),301)</f>
        <v>273</v>
      </c>
      <c r="B164" t="s">
        <v>96</v>
      </c>
      <c r="C164">
        <f t="shared" si="10"/>
        <v>0.73450732882813119</v>
      </c>
      <c r="D164">
        <f t="shared" si="11"/>
        <v>0.95560459184829161</v>
      </c>
      <c r="E164">
        <f t="shared" si="12"/>
        <v>0.88261633156415187</v>
      </c>
      <c r="F164">
        <f t="shared" si="13"/>
        <v>0.99280364363193385</v>
      </c>
      <c r="G164">
        <f t="shared" si="14"/>
        <v>1.2119775239841071</v>
      </c>
      <c r="H164">
        <v>0.75</v>
      </c>
      <c r="J164">
        <f>BS164*'Value Calculations'!$D$3</f>
        <v>5.7082960007645305</v>
      </c>
      <c r="K164">
        <f>BT164*'Value Calculations'!$D$4</f>
        <v>7.1634794889822988</v>
      </c>
      <c r="L164">
        <f>BU164*'Value Calculations'!$D$5</f>
        <v>9.5521717819051766</v>
      </c>
      <c r="M164">
        <f>BV164*'Value Calculations'!$D$6</f>
        <v>-3.626883025661523</v>
      </c>
      <c r="N164">
        <f>BW164*'Value Calculations'!$D$7</f>
        <v>5.7125170085485326</v>
      </c>
      <c r="O164">
        <f>BX164*'Value Calculations'!$D$8</f>
        <v>13.58748468438602</v>
      </c>
      <c r="P164">
        <f>BY164*'Value Calculations'!$D$9</f>
        <v>3.2747651907754349</v>
      </c>
      <c r="Q164">
        <f>BZ164*'Value Calculations'!$D$10</f>
        <v>3.6531647407620471</v>
      </c>
      <c r="R164">
        <f>CA164*'Value Calculations'!$D$11</f>
        <v>0</v>
      </c>
      <c r="S164">
        <f>CB164*'Value Calculations'!$D$12</f>
        <v>0</v>
      </c>
      <c r="T164">
        <f>CC164*'Value Calculations'!$D$13</f>
        <v>13.001083106959854</v>
      </c>
      <c r="V164">
        <f>CF164*'Value Calculations'!$D$3</f>
        <v>9.3779148583988725</v>
      </c>
      <c r="W164">
        <f>CG164*'Value Calculations'!$D$4</f>
        <v>7.8147048970715982</v>
      </c>
      <c r="X164">
        <f>CH164*'Value Calculations'!$D$5</f>
        <v>12.470890937487313</v>
      </c>
      <c r="Y164">
        <f>CI164*'Value Calculations'!$D$6</f>
        <v>-0.87545452343553998</v>
      </c>
      <c r="Z164">
        <f>CJ164*'Value Calculations'!$D$7</f>
        <v>2.9880858198561553</v>
      </c>
      <c r="AA164">
        <f>CK164*'Value Calculations'!$D$8</f>
        <v>9.7053462031328728</v>
      </c>
      <c r="AB164">
        <f>CL164*'Value Calculations'!$D$9</f>
        <v>2.770955161425368</v>
      </c>
      <c r="AC164">
        <f>CM164*'Value Calculations'!$D$10</f>
        <v>6.9410130074478893</v>
      </c>
      <c r="AD164">
        <f>CN164*'Value Calculations'!$D$11</f>
        <v>0</v>
      </c>
      <c r="AE164">
        <f>CO164*'Value Calculations'!$D$12</f>
        <v>3.2555309583576562</v>
      </c>
      <c r="AF164">
        <f>CP164*'Value Calculations'!$D$13</f>
        <v>11.487729517789925</v>
      </c>
      <c r="AH164">
        <f>CS164*'Value Calculations'!$D$3</f>
        <v>5.300560572138493</v>
      </c>
      <c r="AI164">
        <f>CT164*'Value Calculations'!$D$4</f>
        <v>4.5585778566250994</v>
      </c>
      <c r="AJ164">
        <f>CU164*'Value Calculations'!$D$5</f>
        <v>7.1641288364288815</v>
      </c>
      <c r="AK164">
        <f>CV164*'Value Calculations'!$D$6</f>
        <v>0.75038959151617712</v>
      </c>
      <c r="AL164">
        <f>CW164*'Value Calculations'!$D$7</f>
        <v>3.2517404510199337</v>
      </c>
      <c r="AM164">
        <f>CX164*'Value Calculations'!$D$8</f>
        <v>8.4831914960716954</v>
      </c>
      <c r="AN164">
        <f>CY164*'Value Calculations'!$D$9</f>
        <v>1.2595250733751673</v>
      </c>
      <c r="AO164">
        <f>CZ164*'Value Calculations'!$D$10</f>
        <v>1.0959494222286141</v>
      </c>
      <c r="AP164">
        <f>DA164*'Value Calculations'!$D$11</f>
        <v>0</v>
      </c>
      <c r="AQ164">
        <f>DB164*'Value Calculations'!$D$12</f>
        <v>1.6277654791788281</v>
      </c>
      <c r="AR164">
        <f>DC164*'Value Calculations'!$D$13</f>
        <v>8.873755136496408</v>
      </c>
      <c r="AT164">
        <f>DF164*'Value Calculations'!$D$3</f>
        <v>8.9701794297728341</v>
      </c>
      <c r="AU164">
        <f>DG164*'Value Calculations'!$D$4</f>
        <v>9.1171557132501988</v>
      </c>
      <c r="AV164">
        <f>DH164*'Value Calculations'!$D$5</f>
        <v>13.266905252646078</v>
      </c>
      <c r="AW164">
        <f>DI164*'Value Calculations'!$D$6</f>
        <v>-1.0005194553549028</v>
      </c>
      <c r="AX164">
        <f>DJ164*'Value Calculations'!$D$7</f>
        <v>4.2184740986204545</v>
      </c>
      <c r="AY164">
        <f>DK164*'Value Calculations'!$D$8</f>
        <v>14.737747938090656</v>
      </c>
      <c r="AZ164">
        <f>DL164*'Value Calculations'!$D$9</f>
        <v>3.4007176981129517</v>
      </c>
      <c r="BA164">
        <f>DM164*'Value Calculations'!$D$10</f>
        <v>5.1144306370668655</v>
      </c>
      <c r="BB164">
        <f>DN164*'Value Calculations'!$D$11</f>
        <v>0.9907141480249374</v>
      </c>
      <c r="BC164">
        <f>DO164*'Value Calculations'!$D$12</f>
        <v>4.0694136979470699</v>
      </c>
      <c r="BD164">
        <f>DP164*'Value Calculations'!$D$13</f>
        <v>15.546268688745645</v>
      </c>
      <c r="BF164">
        <f>DS164*'Value Calculations'!$D$3</f>
        <v>8.1547085725207573</v>
      </c>
      <c r="BG164">
        <f>DT164*'Value Calculations'!$D$4</f>
        <v>13.024508161785997</v>
      </c>
      <c r="BH164">
        <f>DU164*'Value Calculations'!$D$5</f>
        <v>15.920286303175292</v>
      </c>
      <c r="BI164">
        <f>DV164*'Value Calculations'!$D$6</f>
        <v>0.62532465959681427</v>
      </c>
      <c r="BJ164">
        <f>DW164*'Value Calculations'!$D$7</f>
        <v>5.8882867626577173</v>
      </c>
      <c r="BK164">
        <f>DX164*'Value Calculations'!$D$8</f>
        <v>12.365329977324844</v>
      </c>
      <c r="BL164">
        <f>DY164*'Value Calculations'!$D$9</f>
        <v>3.5266702054504684</v>
      </c>
      <c r="BM164">
        <f>DZ164*'Value Calculations'!$D$10</f>
        <v>7.6716459556002992</v>
      </c>
      <c r="BN164">
        <f>EA164*'Value Calculations'!$D$11</f>
        <v>0</v>
      </c>
      <c r="BO164">
        <f>EB164*'Value Calculations'!$D$12</f>
        <v>4.883296437536484</v>
      </c>
      <c r="BP164">
        <f>EC164*'Value Calculations'!$D$13</f>
        <v>15.202324691207025</v>
      </c>
      <c r="BR164">
        <f>IFERROR(VLOOKUP($B164,'Raw Stats'!$CM$3:$DC$884,3,FALSE),0)</f>
        <v>79</v>
      </c>
      <c r="BS164">
        <f>IFERROR(VLOOKUP($B164,'Raw Stats'!$CM$3:$DC$884,4,FALSE),0)</f>
        <v>14</v>
      </c>
      <c r="BT164">
        <f>IFERROR(VLOOKUP($B164,'Raw Stats'!$CM$3:$DC$884,5,FALSE),0)</f>
        <v>22</v>
      </c>
      <c r="BU164">
        <f>IFERROR(VLOOKUP($B164,'Raw Stats'!$CM$3:$DC$884,6,FALSE),0)</f>
        <v>36</v>
      </c>
      <c r="BV164">
        <f>IFERROR(VLOOKUP($B164,'Raw Stats'!$CM$3:$DC$884,7,FALSE),0)</f>
        <v>-29</v>
      </c>
      <c r="BW164">
        <f>IFERROR(VLOOKUP($B164,'Raw Stats'!$CM$3:$DC$884,8,FALSE),0)</f>
        <v>65</v>
      </c>
      <c r="BX164">
        <f>IFERROR(VLOOKUP($B164,'Raw Stats'!$CM$3:$DC$884,9,FALSE),0)</f>
        <v>189</v>
      </c>
      <c r="BY164">
        <f>IFERROR(VLOOKUP($B164,'Raw Stats'!$CM$3:$DC$884,10,FALSE),0)</f>
        <v>26</v>
      </c>
      <c r="BZ164">
        <f>IFERROR(VLOOKUP($B164,'Raw Stats'!$CM$3:$DC$884,11,FALSE)+VLOOKUP($B164,'Raw Stats'!$CM$3:$DC$884,12,FALSE),0)</f>
        <v>10</v>
      </c>
      <c r="CA164">
        <f>IFERROR(VLOOKUP($B164,'Raw Stats'!$CM$3:$DC$884,13,FALSE)+VLOOKUP($B164,'Raw Stats'!$CM$3:$DC$884,14,FALSE),0)</f>
        <v>0</v>
      </c>
      <c r="CB164">
        <f>IFERROR(VLOOKUP($B164,'Raw Stats'!$CM$3:$DC$884,15,FALSE),0)</f>
        <v>0</v>
      </c>
      <c r="CC164">
        <f>IFERROR(VLOOKUP($B164,'Raw Stats'!$CM$3:$DC$884,16,FALSE),0)</f>
        <v>189</v>
      </c>
      <c r="CE164">
        <f>IFERROR(VLOOKUP($B164,'Raw Stats'!$BU$3:$CJ$528,3,FALSE),0)</f>
        <v>69</v>
      </c>
      <c r="CF164">
        <f>IFERROR(VLOOKUP($B164,'Raw Stats'!$BU$3:$CJ$528,4,FALSE),0)</f>
        <v>23</v>
      </c>
      <c r="CG164">
        <f>IFERROR(VLOOKUP($B164,'Raw Stats'!$BU$3:$CJ$5288,5,FALSE),0)</f>
        <v>24</v>
      </c>
      <c r="CH164">
        <f>IFERROR(VLOOKUP($B164,'Raw Stats'!$BU$3:$CJ$528,6,FALSE),0)</f>
        <v>47</v>
      </c>
      <c r="CI164">
        <f>IFERROR(VLOOKUP($B164,'Raw Stats'!$BU$3:$CJ$528,7,FALSE),0)</f>
        <v>-7</v>
      </c>
      <c r="CJ164">
        <f>IFERROR(VLOOKUP($B164,'Raw Stats'!$BU$3:$CJ$528,8,FALSE),0)</f>
        <v>34</v>
      </c>
      <c r="CK164">
        <f>IFERROR(VLOOKUP($B164,'Raw Stats'!$BU$3:$CJ$528,9,FALSE),0)</f>
        <v>135</v>
      </c>
      <c r="CL164">
        <f>IFERROR(VLOOKUP($B164,'Raw Stats'!$BU$3:$CJ$528,10,FALSE),0)</f>
        <v>22</v>
      </c>
      <c r="CM164">
        <f>IFERROR(VLOOKUP($B164,'Raw Stats'!$BU$3:$CJ$528,11,FALSE)+VLOOKUP($B164,'Raw Stats'!$BU$3:$CJ$528,12,FALSE),0)</f>
        <v>19</v>
      </c>
      <c r="CN164">
        <f>IFERROR(VLOOKUP($B164,'Raw Stats'!$BU$3:$CJ$528,13,FALSE)+VLOOKUP($B164,'Raw Stats'!$BU$3:$CJ$528,14,FALSE),0)</f>
        <v>0</v>
      </c>
      <c r="CO164">
        <f>IFERROR(VLOOKUP($B164,'Raw Stats'!$BU$3:$CJ$528,15,FALSE),0)</f>
        <v>4</v>
      </c>
      <c r="CP164">
        <f>IFERROR(VLOOKUP($B164,'Raw Stats'!$BU$3:$CJ$528,16,FALSE),0)</f>
        <v>167</v>
      </c>
      <c r="CR164">
        <f>IFERROR(VLOOKUP($B164,'Raw Stats'!$BC$3:$BR$528,3,FALSE),0)</f>
        <v>48</v>
      </c>
      <c r="CS164">
        <f>IFERROR(VLOOKUP($B164,'Raw Stats'!$BC$3:$BR$528,4,FALSE),0)</f>
        <v>13</v>
      </c>
      <c r="CT164">
        <f>IFERROR(VLOOKUP($B164,'Raw Stats'!$BC$3:$BR$5288,5,FALSE),0)</f>
        <v>14</v>
      </c>
      <c r="CU164">
        <f>IFERROR(VLOOKUP($B164,'Raw Stats'!$BC$3:$BR$52888,6,FALSE),0)</f>
        <v>27</v>
      </c>
      <c r="CV164">
        <f>IFERROR(VLOOKUP($B164,'Raw Stats'!$BC$3:$BR$5288,7,FALSE),0)</f>
        <v>6</v>
      </c>
      <c r="CW164">
        <f>IFERROR(VLOOKUP($B164,'Raw Stats'!$BC$3:$BR$5288,8,FALSE),0)</f>
        <v>37</v>
      </c>
      <c r="CX164">
        <f>IFERROR(VLOOKUP($B164,'Raw Stats'!$BC$3:$BR$5288,9,FALSE),0)</f>
        <v>118</v>
      </c>
      <c r="CY164">
        <f>IFERROR(VLOOKUP($B164,'Raw Stats'!$BC$3:$BR$5288,10,FALSE),0)</f>
        <v>10</v>
      </c>
      <c r="CZ164">
        <f>IFERROR(VLOOKUP($B164,'Raw Stats'!$BC$3:$BR$5288,11,FALSE)+VLOOKUP($B164,'Raw Stats'!$BC$3:$BR$5288,12,FALSE),0)</f>
        <v>3</v>
      </c>
      <c r="DA164">
        <f>IFERROR(VLOOKUP($B164,'Raw Stats'!$BC$3:$BR$5288,13,FALSE)+VLOOKUP($B164,'Raw Stats'!$BC$3:$BR$5288,14,FALSE),0)</f>
        <v>0</v>
      </c>
      <c r="DB164">
        <f>IFERROR(VLOOKUP($B164,'Raw Stats'!$BC$3:$BR$5288,15,FALSE),0)</f>
        <v>2</v>
      </c>
      <c r="DC164">
        <f>IFERROR(VLOOKUP($B164,'Raw Stats'!$BC$3:$BR$5288,16,FALSE),0)</f>
        <v>129</v>
      </c>
      <c r="DE164">
        <f>IFERROR(VLOOKUP($B164,'Raw Stats'!$AK$3:$AZ$528,3,FALSE),0)</f>
        <v>79</v>
      </c>
      <c r="DF164">
        <f>IFERROR(VLOOKUP($B164,'Raw Stats'!$AK$3:$AZ$528,4,FALSE),0)</f>
        <v>22</v>
      </c>
      <c r="DG164">
        <f>IFERROR(VLOOKUP($B164,'Raw Stats'!$AK$3:$AZ$528,5,FALSE),0)</f>
        <v>28</v>
      </c>
      <c r="DH164">
        <f>IFERROR(VLOOKUP($B164,'Raw Stats'!$AK$3:$AZ$528,6,FALSE),0)</f>
        <v>50</v>
      </c>
      <c r="DI164">
        <f>IFERROR(VLOOKUP($B164,'Raw Stats'!$AK$3:$AZ$528,7,FALSE),0)</f>
        <v>-8</v>
      </c>
      <c r="DJ164">
        <f>IFERROR(VLOOKUP($B164,'Raw Stats'!$AK$3:$AZ$528,8,FALSE),0)</f>
        <v>48</v>
      </c>
      <c r="DK164">
        <f>IFERROR(VLOOKUP($B164,'Raw Stats'!$AK$3:$AZ$528,9,FALSE),0)</f>
        <v>205</v>
      </c>
      <c r="DL164">
        <f>IFERROR(VLOOKUP($B164,'Raw Stats'!$AK$3:$AZ$528,10,FALSE),0)</f>
        <v>27</v>
      </c>
      <c r="DM164">
        <f>IFERROR(VLOOKUP($B164,'Raw Stats'!$AK$3:$AZ$528,11,FALSE)+VLOOKUP($B164,'Raw Stats'!$AK$3:$AZ$528,12,FALSE),0)</f>
        <v>14</v>
      </c>
      <c r="DN164">
        <f>IFERROR(VLOOKUP($B164,'Raw Stats'!$AK$3:$AZ$528,13,FALSE)+VLOOKUP($B164,'Raw Stats'!$AK$3:$AZ$528,14,FALSE),0)</f>
        <v>1</v>
      </c>
      <c r="DO164">
        <f>IFERROR(VLOOKUP($B164,'Raw Stats'!$AK$3:$AZ$528,15,FALSE),0)</f>
        <v>5</v>
      </c>
      <c r="DP164">
        <f>IFERROR(VLOOKUP($B164,'Raw Stats'!$AK$3:$AZ$528,16,FALSE),0)</f>
        <v>226</v>
      </c>
      <c r="DR164">
        <f>IFERROR(VLOOKUP($B164,'Raw Stats'!$S$3:$AH$528,3,FALSE),0)</f>
        <v>72</v>
      </c>
      <c r="DS164">
        <f>IFERROR(VLOOKUP($B164,'Raw Stats'!$S$3:$AH$528,4,FALSE),0)</f>
        <v>20</v>
      </c>
      <c r="DT164">
        <f>IFERROR(VLOOKUP($B164,'Raw Stats'!$S$3:$AH$528,5,FALSE),0)</f>
        <v>40</v>
      </c>
      <c r="DU164">
        <f>IFERROR(VLOOKUP($B164,'Raw Stats'!$S$3:$AH$528,6,FALSE),0)</f>
        <v>60</v>
      </c>
      <c r="DV164">
        <f>IFERROR(VLOOKUP($B164,'Raw Stats'!$S$3:$AH$528,7,FALSE),0)</f>
        <v>5</v>
      </c>
      <c r="DW164">
        <f>IFERROR(VLOOKUP($B164,'Raw Stats'!$S$3:$AH$528,8,FALSE),0)</f>
        <v>67</v>
      </c>
      <c r="DX164">
        <f>IFERROR(VLOOKUP($B164,'Raw Stats'!$S$3:$AH$528,9,FALSE),0)</f>
        <v>172</v>
      </c>
      <c r="DY164">
        <f>IFERROR(VLOOKUP($B164,'Raw Stats'!$S$3:$AH$528,10,FALSE),0)</f>
        <v>28</v>
      </c>
      <c r="DZ164">
        <f>IFERROR(VLOOKUP($B164,'Raw Stats'!$S$3:$AH$528,11,FALSE)+VLOOKUP($B164,'Raw Stats'!$S$3:$AH$528,12,FALSE),0)</f>
        <v>21</v>
      </c>
      <c r="EA164">
        <f>IFERROR(VLOOKUP($B164,'Raw Stats'!$S$3:$AH$528,13,FALSE)+VLOOKUP($B164,'Raw Stats'!$S$3:$AH$528,14,FALSE),0)</f>
        <v>0</v>
      </c>
      <c r="EB164">
        <f>IFERROR(VLOOKUP($B164,'Raw Stats'!$S$3:$AH$528,15,FALSE),0)</f>
        <v>6</v>
      </c>
      <c r="EC164">
        <f>IFERROR(VLOOKUP($B164,'Raw Stats'!$S$3:$AH$528,16,FALSE),0)</f>
        <v>221</v>
      </c>
    </row>
    <row r="165" spans="1:133" x14ac:dyDescent="0.2">
      <c r="A165">
        <f>IFERROR(VLOOKUP(B165,Sheet2!$W$1:$X$300,2,FALSE),301)</f>
        <v>169</v>
      </c>
      <c r="B165" t="s">
        <v>106</v>
      </c>
      <c r="C165">
        <f t="shared" si="10"/>
        <v>0.73567966729018119</v>
      </c>
      <c r="D165">
        <f t="shared" si="11"/>
        <v>0.92699293191819176</v>
      </c>
      <c r="E165">
        <f t="shared" si="12"/>
        <v>0.91243149837053084</v>
      </c>
      <c r="F165">
        <f t="shared" si="13"/>
        <v>0.82026914714530963</v>
      </c>
      <c r="G165">
        <f t="shared" si="14"/>
        <v>0</v>
      </c>
      <c r="H165">
        <v>0.7</v>
      </c>
      <c r="J165">
        <f>BS165*'Value Calculations'!$D$3</f>
        <v>6.9315022866426439</v>
      </c>
      <c r="K165">
        <f>BT165*'Value Calculations'!$D$4</f>
        <v>9.7683811213394982</v>
      </c>
      <c r="L165">
        <f>BU165*'Value Calculations'!$D$5</f>
        <v>12.470890937487313</v>
      </c>
      <c r="M165">
        <f>BV165*'Value Calculations'!$D$6</f>
        <v>-0.37519479575808856</v>
      </c>
      <c r="N165">
        <f>BW165*'Value Calculations'!$D$7</f>
        <v>4.2184740986204545</v>
      </c>
      <c r="O165">
        <f>BX165*'Value Calculations'!$D$8</f>
        <v>2.1567436006961938</v>
      </c>
      <c r="P165">
        <f>BY165*'Value Calculations'!$D$9</f>
        <v>1.7633351027252342</v>
      </c>
      <c r="Q165">
        <f>BZ165*'Value Calculations'!$D$10</f>
        <v>4.0184812148382516</v>
      </c>
      <c r="R165">
        <f>CA165*'Value Calculations'!$D$11</f>
        <v>0</v>
      </c>
      <c r="S165">
        <f>CB165*'Value Calculations'!$D$12</f>
        <v>4.0694136979470699</v>
      </c>
      <c r="T165">
        <f>CC165*'Value Calculations'!$D$13</f>
        <v>11.625307116805372</v>
      </c>
      <c r="V165">
        <f>CF165*'Value Calculations'!$D$3</f>
        <v>9.7856502870249091</v>
      </c>
      <c r="W165">
        <f>CG165*'Value Calculations'!$D$4</f>
        <v>14.001346273919946</v>
      </c>
      <c r="X165">
        <f>CH165*'Value Calculations'!$D$5</f>
        <v>17.777653038545743</v>
      </c>
      <c r="Y165">
        <f>CI165*'Value Calculations'!$D$6</f>
        <v>2.0010389107098057</v>
      </c>
      <c r="Z165">
        <f>CJ165*'Value Calculations'!$D$7</f>
        <v>4.0427043445112689</v>
      </c>
      <c r="AA165">
        <f>CK165*'Value Calculations'!$D$8</f>
        <v>0.28756581342615917</v>
      </c>
      <c r="AB165">
        <f>CL165*'Value Calculations'!$D$9</f>
        <v>1.1335725660376506</v>
      </c>
      <c r="AC165">
        <f>CM165*'Value Calculations'!$D$10</f>
        <v>6.2103800592954803</v>
      </c>
      <c r="AD165">
        <f>CN165*'Value Calculations'!$D$11</f>
        <v>0</v>
      </c>
      <c r="AE165">
        <f>CO165*'Value Calculations'!$D$12</f>
        <v>4.883296437536484</v>
      </c>
      <c r="AF165">
        <f>CP165*'Value Calculations'!$D$13</f>
        <v>15.890212686284267</v>
      </c>
      <c r="AH165">
        <f>CS165*'Value Calculations'!$D$3</f>
        <v>6.5237668580166064</v>
      </c>
      <c r="AI165">
        <f>CT165*'Value Calculations'!$D$4</f>
        <v>6.1866413768483488</v>
      </c>
      <c r="AJ165">
        <f>CU165*'Value Calculations'!$D$5</f>
        <v>9.2868336768522539</v>
      </c>
      <c r="AK165">
        <f>CV165*'Value Calculations'!$D$6</f>
        <v>-0.25012986383872571</v>
      </c>
      <c r="AL165">
        <f>CW165*'Value Calculations'!$D$7</f>
        <v>1.9334672952010417</v>
      </c>
      <c r="AM165">
        <f>CX165*'Value Calculations'!$D$8</f>
        <v>0.93458889363501729</v>
      </c>
      <c r="AN165">
        <f>CY165*'Value Calculations'!$D$9</f>
        <v>1.2595250733751673</v>
      </c>
      <c r="AO165">
        <f>CZ165*'Value Calculations'!$D$10</f>
        <v>4.0184812148382516</v>
      </c>
      <c r="AP165">
        <f>DA165*'Value Calculations'!$D$11</f>
        <v>0</v>
      </c>
      <c r="AQ165">
        <f>DB165*'Value Calculations'!$D$12</f>
        <v>3.2555309583576562</v>
      </c>
      <c r="AR165">
        <f>DC165*'Value Calculations'!$D$13</f>
        <v>7.9107119433882715</v>
      </c>
      <c r="AT165">
        <f>DF165*'Value Calculations'!$D$3</f>
        <v>7.7469731438947198</v>
      </c>
      <c r="AU165">
        <f>DG165*'Value Calculations'!$D$4</f>
        <v>11.396444641562747</v>
      </c>
      <c r="AV165">
        <f>DH165*'Value Calculations'!$D$5</f>
        <v>14.328257672857763</v>
      </c>
      <c r="AW165">
        <f>DI165*'Value Calculations'!$D$6</f>
        <v>0.62532465959681427</v>
      </c>
      <c r="AX165">
        <f>DJ165*'Value Calculations'!$D$7</f>
        <v>2.6365463116377841</v>
      </c>
      <c r="AY165">
        <f>DK165*'Value Calculations'!$D$8</f>
        <v>1.0064803469915571</v>
      </c>
      <c r="AZ165">
        <f>DL165*'Value Calculations'!$D$9</f>
        <v>1.5114300880502007</v>
      </c>
      <c r="BA165">
        <f>DM165*'Value Calculations'!$D$10</f>
        <v>7.3063294815240942</v>
      </c>
      <c r="BB165">
        <f>DN165*'Value Calculations'!$D$11</f>
        <v>0</v>
      </c>
      <c r="BC165">
        <f>DO165*'Value Calculations'!$D$12</f>
        <v>1.6277654791788281</v>
      </c>
      <c r="BD165">
        <f>DP165*'Value Calculations'!$D$13</f>
        <v>11.694095916313096</v>
      </c>
      <c r="BF165">
        <f>DS165*'Value Calculations'!$D$3</f>
        <v>0</v>
      </c>
      <c r="BG165">
        <f>DT165*'Value Calculations'!$D$4</f>
        <v>0</v>
      </c>
      <c r="BH165">
        <f>DU165*'Value Calculations'!$D$5</f>
        <v>0</v>
      </c>
      <c r="BI165">
        <f>DV165*'Value Calculations'!$D$6</f>
        <v>0</v>
      </c>
      <c r="BJ165">
        <f>DW165*'Value Calculations'!$D$7</f>
        <v>0</v>
      </c>
      <c r="BK165">
        <f>DX165*'Value Calculations'!$D$8</f>
        <v>0</v>
      </c>
      <c r="BL165">
        <f>DY165*'Value Calculations'!$D$9</f>
        <v>0</v>
      </c>
      <c r="BM165">
        <f>DZ165*'Value Calculations'!$D$10</f>
        <v>0</v>
      </c>
      <c r="BN165">
        <f>EA165*'Value Calculations'!$D$11</f>
        <v>0</v>
      </c>
      <c r="BO165">
        <f>EB165*'Value Calculations'!$D$12</f>
        <v>0</v>
      </c>
      <c r="BP165">
        <f>EC165*'Value Calculations'!$D$13</f>
        <v>0</v>
      </c>
      <c r="BR165">
        <f>IFERROR(VLOOKUP($B165,'Raw Stats'!$CM$3:$DC$884,3,FALSE),0)</f>
        <v>77</v>
      </c>
      <c r="BS165">
        <f>IFERROR(VLOOKUP($B165,'Raw Stats'!$CM$3:$DC$884,4,FALSE),0)</f>
        <v>17</v>
      </c>
      <c r="BT165">
        <f>IFERROR(VLOOKUP($B165,'Raw Stats'!$CM$3:$DC$884,5,FALSE),0)</f>
        <v>30</v>
      </c>
      <c r="BU165">
        <f>IFERROR(VLOOKUP($B165,'Raw Stats'!$CM$3:$DC$884,6,FALSE),0)</f>
        <v>47</v>
      </c>
      <c r="BV165">
        <f>IFERROR(VLOOKUP($B165,'Raw Stats'!$CM$3:$DC$884,7,FALSE),0)</f>
        <v>-3</v>
      </c>
      <c r="BW165">
        <f>IFERROR(VLOOKUP($B165,'Raw Stats'!$CM$3:$DC$884,8,FALSE),0)</f>
        <v>48</v>
      </c>
      <c r="BX165">
        <f>IFERROR(VLOOKUP($B165,'Raw Stats'!$CM$3:$DC$884,9,FALSE),0)</f>
        <v>30</v>
      </c>
      <c r="BY165">
        <f>IFERROR(VLOOKUP($B165,'Raw Stats'!$CM$3:$DC$884,10,FALSE),0)</f>
        <v>14</v>
      </c>
      <c r="BZ165">
        <f>IFERROR(VLOOKUP($B165,'Raw Stats'!$CM$3:$DC$884,11,FALSE)+VLOOKUP($B165,'Raw Stats'!$CM$3:$DC$884,12,FALSE),0)</f>
        <v>11</v>
      </c>
      <c r="CA165">
        <f>IFERROR(VLOOKUP($B165,'Raw Stats'!$CM$3:$DC$884,13,FALSE)+VLOOKUP($B165,'Raw Stats'!$CM$3:$DC$884,14,FALSE),0)</f>
        <v>0</v>
      </c>
      <c r="CB165">
        <f>IFERROR(VLOOKUP($B165,'Raw Stats'!$CM$3:$DC$884,15,FALSE),0)</f>
        <v>5</v>
      </c>
      <c r="CC165">
        <f>IFERROR(VLOOKUP($B165,'Raw Stats'!$CM$3:$DC$884,16,FALSE),0)</f>
        <v>169</v>
      </c>
      <c r="CE165">
        <f>IFERROR(VLOOKUP($B165,'Raw Stats'!$BU$3:$CJ$528,3,FALSE),0)</f>
        <v>82</v>
      </c>
      <c r="CF165">
        <f>IFERROR(VLOOKUP($B165,'Raw Stats'!$BU$3:$CJ$528,4,FALSE),0)</f>
        <v>24</v>
      </c>
      <c r="CG165">
        <f>IFERROR(VLOOKUP($B165,'Raw Stats'!$BU$3:$CJ$5288,5,FALSE),0)</f>
        <v>43</v>
      </c>
      <c r="CH165">
        <f>IFERROR(VLOOKUP($B165,'Raw Stats'!$BU$3:$CJ$528,6,FALSE),0)</f>
        <v>67</v>
      </c>
      <c r="CI165">
        <f>IFERROR(VLOOKUP($B165,'Raw Stats'!$BU$3:$CJ$528,7,FALSE),0)</f>
        <v>16</v>
      </c>
      <c r="CJ165">
        <f>IFERROR(VLOOKUP($B165,'Raw Stats'!$BU$3:$CJ$528,8,FALSE),0)</f>
        <v>46</v>
      </c>
      <c r="CK165">
        <f>IFERROR(VLOOKUP($B165,'Raw Stats'!$BU$3:$CJ$528,9,FALSE),0)</f>
        <v>4</v>
      </c>
      <c r="CL165">
        <f>IFERROR(VLOOKUP($B165,'Raw Stats'!$BU$3:$CJ$528,10,FALSE),0)</f>
        <v>9</v>
      </c>
      <c r="CM165">
        <f>IFERROR(VLOOKUP($B165,'Raw Stats'!$BU$3:$CJ$528,11,FALSE)+VLOOKUP($B165,'Raw Stats'!$BU$3:$CJ$528,12,FALSE),0)</f>
        <v>17</v>
      </c>
      <c r="CN165">
        <f>IFERROR(VLOOKUP($B165,'Raw Stats'!$BU$3:$CJ$528,13,FALSE)+VLOOKUP($B165,'Raw Stats'!$BU$3:$CJ$528,14,FALSE),0)</f>
        <v>0</v>
      </c>
      <c r="CO165">
        <f>IFERROR(VLOOKUP($B165,'Raw Stats'!$BU$3:$CJ$528,15,FALSE),0)</f>
        <v>6</v>
      </c>
      <c r="CP165">
        <f>IFERROR(VLOOKUP($B165,'Raw Stats'!$BU$3:$CJ$528,16,FALSE),0)</f>
        <v>231</v>
      </c>
      <c r="CR165">
        <f>IFERROR(VLOOKUP($B165,'Raw Stats'!$BC$3:$BR$528,3,FALSE),0)</f>
        <v>45</v>
      </c>
      <c r="CS165">
        <f>IFERROR(VLOOKUP($B165,'Raw Stats'!$BC$3:$BR$528,4,FALSE),0)</f>
        <v>16</v>
      </c>
      <c r="CT165">
        <f>IFERROR(VLOOKUP($B165,'Raw Stats'!$BC$3:$BR$5288,5,FALSE),0)</f>
        <v>19</v>
      </c>
      <c r="CU165">
        <f>IFERROR(VLOOKUP($B165,'Raw Stats'!$BC$3:$BR$52888,6,FALSE),0)</f>
        <v>35</v>
      </c>
      <c r="CV165">
        <f>IFERROR(VLOOKUP($B165,'Raw Stats'!$BC$3:$BR$5288,7,FALSE),0)</f>
        <v>-2</v>
      </c>
      <c r="CW165">
        <f>IFERROR(VLOOKUP($B165,'Raw Stats'!$BC$3:$BR$5288,8,FALSE),0)</f>
        <v>22</v>
      </c>
      <c r="CX165">
        <f>IFERROR(VLOOKUP($B165,'Raw Stats'!$BC$3:$BR$5288,9,FALSE),0)</f>
        <v>13</v>
      </c>
      <c r="CY165">
        <f>IFERROR(VLOOKUP($B165,'Raw Stats'!$BC$3:$BR$5288,10,FALSE),0)</f>
        <v>10</v>
      </c>
      <c r="CZ165">
        <f>IFERROR(VLOOKUP($B165,'Raw Stats'!$BC$3:$BR$5288,11,FALSE)+VLOOKUP($B165,'Raw Stats'!$BC$3:$BR$5288,12,FALSE),0)</f>
        <v>11</v>
      </c>
      <c r="DA165">
        <f>IFERROR(VLOOKUP($B165,'Raw Stats'!$BC$3:$BR$5288,13,FALSE)+VLOOKUP($B165,'Raw Stats'!$BC$3:$BR$5288,14,FALSE),0)</f>
        <v>0</v>
      </c>
      <c r="DB165">
        <f>IFERROR(VLOOKUP($B165,'Raw Stats'!$BC$3:$BR$5288,15,FALSE),0)</f>
        <v>4</v>
      </c>
      <c r="DC165">
        <f>IFERROR(VLOOKUP($B165,'Raw Stats'!$BC$3:$BR$5288,16,FALSE),0)</f>
        <v>115</v>
      </c>
      <c r="DE165">
        <f>IFERROR(VLOOKUP($B165,'Raw Stats'!$AK$3:$AZ$528,3,FALSE),0)</f>
        <v>73</v>
      </c>
      <c r="DF165">
        <f>IFERROR(VLOOKUP($B165,'Raw Stats'!$AK$3:$AZ$528,4,FALSE),0)</f>
        <v>19</v>
      </c>
      <c r="DG165">
        <f>IFERROR(VLOOKUP($B165,'Raw Stats'!$AK$3:$AZ$528,5,FALSE),0)</f>
        <v>35</v>
      </c>
      <c r="DH165">
        <f>IFERROR(VLOOKUP($B165,'Raw Stats'!$AK$3:$AZ$528,6,FALSE),0)</f>
        <v>54</v>
      </c>
      <c r="DI165">
        <f>IFERROR(VLOOKUP($B165,'Raw Stats'!$AK$3:$AZ$528,7,FALSE),0)</f>
        <v>5</v>
      </c>
      <c r="DJ165">
        <f>IFERROR(VLOOKUP($B165,'Raw Stats'!$AK$3:$AZ$528,8,FALSE),0)</f>
        <v>30</v>
      </c>
      <c r="DK165">
        <f>IFERROR(VLOOKUP($B165,'Raw Stats'!$AK$3:$AZ$528,9,FALSE),0)</f>
        <v>14</v>
      </c>
      <c r="DL165">
        <f>IFERROR(VLOOKUP($B165,'Raw Stats'!$AK$3:$AZ$528,10,FALSE),0)</f>
        <v>12</v>
      </c>
      <c r="DM165">
        <f>IFERROR(VLOOKUP($B165,'Raw Stats'!$AK$3:$AZ$528,11,FALSE)+VLOOKUP($B165,'Raw Stats'!$AK$3:$AZ$528,12,FALSE),0)</f>
        <v>20</v>
      </c>
      <c r="DN165">
        <f>IFERROR(VLOOKUP($B165,'Raw Stats'!$AK$3:$AZ$528,13,FALSE)+VLOOKUP($B165,'Raw Stats'!$AK$3:$AZ$528,14,FALSE),0)</f>
        <v>0</v>
      </c>
      <c r="DO165">
        <f>IFERROR(VLOOKUP($B165,'Raw Stats'!$AK$3:$AZ$528,15,FALSE),0)</f>
        <v>2</v>
      </c>
      <c r="DP165">
        <f>IFERROR(VLOOKUP($B165,'Raw Stats'!$AK$3:$AZ$528,16,FALSE),0)</f>
        <v>170</v>
      </c>
      <c r="DR165">
        <f>IFERROR(VLOOKUP($B165,'Raw Stats'!$S$3:$AH$528,3,FALSE),0)</f>
        <v>0</v>
      </c>
      <c r="DS165">
        <f>IFERROR(VLOOKUP($B165,'Raw Stats'!$S$3:$AH$528,4,FALSE),0)</f>
        <v>0</v>
      </c>
      <c r="DT165">
        <f>IFERROR(VLOOKUP($B165,'Raw Stats'!$S$3:$AH$528,5,FALSE),0)</f>
        <v>0</v>
      </c>
      <c r="DU165">
        <f>IFERROR(VLOOKUP($B165,'Raw Stats'!$S$3:$AH$528,6,FALSE),0)</f>
        <v>0</v>
      </c>
      <c r="DV165">
        <f>IFERROR(VLOOKUP($B165,'Raw Stats'!$S$3:$AH$528,7,FALSE),0)</f>
        <v>0</v>
      </c>
      <c r="DW165">
        <f>IFERROR(VLOOKUP($B165,'Raw Stats'!$S$3:$AH$528,8,FALSE),0)</f>
        <v>0</v>
      </c>
      <c r="DX165">
        <f>IFERROR(VLOOKUP($B165,'Raw Stats'!$S$3:$AH$528,9,FALSE),0)</f>
        <v>0</v>
      </c>
      <c r="DY165">
        <f>IFERROR(VLOOKUP($B165,'Raw Stats'!$S$3:$AH$528,10,FALSE),0)</f>
        <v>0</v>
      </c>
      <c r="DZ165">
        <f>IFERROR(VLOOKUP($B165,'Raw Stats'!$S$3:$AH$528,11,FALSE)+VLOOKUP($B165,'Raw Stats'!$S$3:$AH$528,12,FALSE),0)</f>
        <v>0</v>
      </c>
      <c r="EA165">
        <f>IFERROR(VLOOKUP($B165,'Raw Stats'!$S$3:$AH$528,13,FALSE)+VLOOKUP($B165,'Raw Stats'!$S$3:$AH$528,14,FALSE),0)</f>
        <v>0</v>
      </c>
      <c r="EB165">
        <f>IFERROR(VLOOKUP($B165,'Raw Stats'!$S$3:$AH$528,15,FALSE),0)</f>
        <v>0</v>
      </c>
      <c r="EC165">
        <f>IFERROR(VLOOKUP($B165,'Raw Stats'!$S$3:$AH$528,16,FALSE),0)</f>
        <v>0</v>
      </c>
    </row>
    <row r="166" spans="1:133" x14ac:dyDescent="0.2">
      <c r="A166">
        <f>IFERROR(VLOOKUP(B166,Sheet2!$W$1:$X$300,2,FALSE),301)</f>
        <v>258</v>
      </c>
      <c r="B166" t="s">
        <v>127</v>
      </c>
      <c r="C166">
        <f t="shared" si="10"/>
        <v>0.60228941594954433</v>
      </c>
      <c r="D166">
        <f t="shared" si="11"/>
        <v>0.85154293535923598</v>
      </c>
      <c r="E166">
        <f t="shared" si="12"/>
        <v>0.72918960215185713</v>
      </c>
      <c r="F166">
        <f t="shared" si="13"/>
        <v>0.69924465324071083</v>
      </c>
      <c r="G166">
        <f t="shared" si="14"/>
        <v>0.84200495662310026</v>
      </c>
      <c r="H166">
        <v>0.7</v>
      </c>
      <c r="J166">
        <f>BS166*'Value Calculations'!$D$3</f>
        <v>5.300560572138493</v>
      </c>
      <c r="K166">
        <f>BT166*'Value Calculations'!$D$4</f>
        <v>8.1403176011162479</v>
      </c>
      <c r="L166">
        <f>BU166*'Value Calculations'!$D$5</f>
        <v>10.082847992011018</v>
      </c>
      <c r="M166">
        <f>BV166*'Value Calculations'!$D$6</f>
        <v>-3.1266232979840716</v>
      </c>
      <c r="N166">
        <f>BW166*'Value Calculations'!$D$7</f>
        <v>3.5153950821837121</v>
      </c>
      <c r="O166">
        <f>BX166*'Value Calculations'!$D$8</f>
        <v>5.7513162685231833</v>
      </c>
      <c r="P166">
        <f>BY166*'Value Calculations'!$D$9</f>
        <v>6.2976253668758364</v>
      </c>
      <c r="Q166">
        <f>BZ166*'Value Calculations'!$D$10</f>
        <v>5.1144306370668655</v>
      </c>
      <c r="R166">
        <f>CA166*'Value Calculations'!$D$11</f>
        <v>0</v>
      </c>
      <c r="S166">
        <f>CB166*'Value Calculations'!$D$12</f>
        <v>0.81388273958941404</v>
      </c>
      <c r="T166">
        <f>CC166*'Value Calculations'!$D$13</f>
        <v>7.4979791463419261</v>
      </c>
      <c r="V166">
        <f>CF166*'Value Calculations'!$D$3</f>
        <v>9.7856502870249091</v>
      </c>
      <c r="W166">
        <f>CG166*'Value Calculations'!$D$4</f>
        <v>6.8378667849376482</v>
      </c>
      <c r="X166">
        <f>CH166*'Value Calculations'!$D$5</f>
        <v>11.94021472738147</v>
      </c>
      <c r="Y166">
        <f>CI166*'Value Calculations'!$D$6</f>
        <v>0</v>
      </c>
      <c r="Z166">
        <f>CJ166*'Value Calculations'!$D$7</f>
        <v>3.8669345904020833</v>
      </c>
      <c r="AA166">
        <f>CK166*'Value Calculations'!$D$8</f>
        <v>6.4702308020885813</v>
      </c>
      <c r="AB166">
        <f>CL166*'Value Calculations'!$D$9</f>
        <v>8.9426280209636886</v>
      </c>
      <c r="AC166">
        <f>CM166*'Value Calculations'!$D$10</f>
        <v>4.7491141629906615</v>
      </c>
      <c r="AD166">
        <f>CN166*'Value Calculations'!$D$11</f>
        <v>2.9721424440748123</v>
      </c>
      <c r="AE166">
        <f>CO166*'Value Calculations'!$D$12</f>
        <v>3.2555309583576562</v>
      </c>
      <c r="AF166">
        <f>CP166*'Value Calculations'!$D$13</f>
        <v>11.006207921235855</v>
      </c>
      <c r="AH166">
        <f>CS166*'Value Calculations'!$D$3</f>
        <v>5.300560572138493</v>
      </c>
      <c r="AI166">
        <f>CT166*'Value Calculations'!$D$4</f>
        <v>2.6049016323571994</v>
      </c>
      <c r="AJ166">
        <f>CU166*'Value Calculations'!$D$5</f>
        <v>5.5721002061113527</v>
      </c>
      <c r="AK166">
        <f>CV166*'Value Calculations'!$D$6</f>
        <v>-0.37519479575808856</v>
      </c>
      <c r="AL166">
        <f>CW166*'Value Calculations'!$D$7</f>
        <v>3.1638555739653409</v>
      </c>
      <c r="AM166">
        <f>CX166*'Value Calculations'!$D$8</f>
        <v>4.5291615614620069</v>
      </c>
      <c r="AN166">
        <f>CY166*'Value Calculations'!$D$9</f>
        <v>4.4083377568130855</v>
      </c>
      <c r="AO166">
        <f>CZ166*'Value Calculations'!$D$10</f>
        <v>1.0959494222286141</v>
      </c>
      <c r="AP166">
        <f>DA166*'Value Calculations'!$D$11</f>
        <v>0</v>
      </c>
      <c r="AQ166">
        <f>DB166*'Value Calculations'!$D$12</f>
        <v>2.441648218768242</v>
      </c>
      <c r="AR166">
        <f>DC166*'Value Calculations'!$D$13</f>
        <v>6.2597807552028932</v>
      </c>
      <c r="AT166">
        <f>DF166*'Value Calculations'!$D$3</f>
        <v>4.4850897148864171</v>
      </c>
      <c r="AU166">
        <f>DG166*'Value Calculations'!$D$4</f>
        <v>8.4659303051608976</v>
      </c>
      <c r="AV166">
        <f>DH166*'Value Calculations'!$D$5</f>
        <v>9.8175098869580975</v>
      </c>
      <c r="AW166">
        <f>DI166*'Value Calculations'!$D$6</f>
        <v>-1.6258441149517171</v>
      </c>
      <c r="AX166">
        <f>DJ166*'Value Calculations'!$D$7</f>
        <v>2.4607765575285985</v>
      </c>
      <c r="AY166">
        <f>DK166*'Value Calculations'!$D$8</f>
        <v>8.9145402162109342</v>
      </c>
      <c r="AZ166">
        <f>DL166*'Value Calculations'!$D$9</f>
        <v>6.0457203522008029</v>
      </c>
      <c r="BA166">
        <f>DM166*'Value Calculations'!$D$10</f>
        <v>3.2878482666858426</v>
      </c>
      <c r="BB166">
        <f>DN166*'Value Calculations'!$D$11</f>
        <v>1.9814282960498748</v>
      </c>
      <c r="BC166">
        <f>DO166*'Value Calculations'!$D$12</f>
        <v>3.2555309583576562</v>
      </c>
      <c r="BD166">
        <f>DP166*'Value Calculations'!$D$13</f>
        <v>10.24953112665089</v>
      </c>
      <c r="BF166">
        <f>DS166*'Value Calculations'!$D$3</f>
        <v>7.7469731438947198</v>
      </c>
      <c r="BG166">
        <f>DT166*'Value Calculations'!$D$4</f>
        <v>9.1171557132501988</v>
      </c>
      <c r="BH166">
        <f>DU166*'Value Calculations'!$D$5</f>
        <v>12.470890937487313</v>
      </c>
      <c r="BI166">
        <f>DV166*'Value Calculations'!$D$6</f>
        <v>0</v>
      </c>
      <c r="BJ166">
        <f>DW166*'Value Calculations'!$D$7</f>
        <v>5.2730926232755682</v>
      </c>
      <c r="BK166">
        <f>DX166*'Value Calculations'!$D$8</f>
        <v>8.8426487628543953</v>
      </c>
      <c r="BL166">
        <f>DY166*'Value Calculations'!$D$9</f>
        <v>5.9197678448632862</v>
      </c>
      <c r="BM166">
        <f>DZ166*'Value Calculations'!$D$10</f>
        <v>3.6531647407620471</v>
      </c>
      <c r="BN166">
        <f>EA166*'Value Calculations'!$D$11</f>
        <v>0.9907141480249374</v>
      </c>
      <c r="BO166">
        <f>EB166*'Value Calculations'!$D$12</f>
        <v>2.441648218768242</v>
      </c>
      <c r="BP166">
        <f>EC166*'Value Calculations'!$D$13</f>
        <v>12.58835030991351</v>
      </c>
      <c r="BR166">
        <f>IFERROR(VLOOKUP($B166,'Raw Stats'!$CM$3:$DC$884,3,FALSE),0)</f>
        <v>82</v>
      </c>
      <c r="BS166">
        <f>IFERROR(VLOOKUP($B166,'Raw Stats'!$CM$3:$DC$884,4,FALSE),0)</f>
        <v>13</v>
      </c>
      <c r="BT166">
        <f>IFERROR(VLOOKUP($B166,'Raw Stats'!$CM$3:$DC$884,5,FALSE),0)</f>
        <v>25</v>
      </c>
      <c r="BU166">
        <f>IFERROR(VLOOKUP($B166,'Raw Stats'!$CM$3:$DC$884,6,FALSE),0)</f>
        <v>38</v>
      </c>
      <c r="BV166">
        <f>IFERROR(VLOOKUP($B166,'Raw Stats'!$CM$3:$DC$884,7,FALSE),0)</f>
        <v>-25</v>
      </c>
      <c r="BW166">
        <f>IFERROR(VLOOKUP($B166,'Raw Stats'!$CM$3:$DC$884,8,FALSE),0)</f>
        <v>40</v>
      </c>
      <c r="BX166">
        <f>IFERROR(VLOOKUP($B166,'Raw Stats'!$CM$3:$DC$884,9,FALSE),0)</f>
        <v>80</v>
      </c>
      <c r="BY166">
        <f>IFERROR(VLOOKUP($B166,'Raw Stats'!$CM$3:$DC$884,10,FALSE),0)</f>
        <v>50</v>
      </c>
      <c r="BZ166">
        <f>IFERROR(VLOOKUP($B166,'Raw Stats'!$CM$3:$DC$884,11,FALSE)+VLOOKUP($B166,'Raw Stats'!$CM$3:$DC$884,12,FALSE),0)</f>
        <v>14</v>
      </c>
      <c r="CA166">
        <f>IFERROR(VLOOKUP($B166,'Raw Stats'!$CM$3:$DC$884,13,FALSE)+VLOOKUP($B166,'Raw Stats'!$CM$3:$DC$884,14,FALSE),0)</f>
        <v>0</v>
      </c>
      <c r="CB166">
        <f>IFERROR(VLOOKUP($B166,'Raw Stats'!$CM$3:$DC$884,15,FALSE),0)</f>
        <v>1</v>
      </c>
      <c r="CC166">
        <f>IFERROR(VLOOKUP($B166,'Raw Stats'!$CM$3:$DC$884,16,FALSE),0)</f>
        <v>109</v>
      </c>
      <c r="CE166">
        <f>IFERROR(VLOOKUP($B166,'Raw Stats'!$BU$3:$CJ$528,3,FALSE),0)</f>
        <v>82</v>
      </c>
      <c r="CF166">
        <f>IFERROR(VLOOKUP($B166,'Raw Stats'!$BU$3:$CJ$528,4,FALSE),0)</f>
        <v>24</v>
      </c>
      <c r="CG166">
        <f>IFERROR(VLOOKUP($B166,'Raw Stats'!$BU$3:$CJ$5288,5,FALSE),0)</f>
        <v>21</v>
      </c>
      <c r="CH166">
        <f>IFERROR(VLOOKUP($B166,'Raw Stats'!$BU$3:$CJ$528,6,FALSE),0)</f>
        <v>45</v>
      </c>
      <c r="CI166">
        <f>IFERROR(VLOOKUP($B166,'Raw Stats'!$BU$3:$CJ$528,7,FALSE),0)</f>
        <v>0</v>
      </c>
      <c r="CJ166">
        <f>IFERROR(VLOOKUP($B166,'Raw Stats'!$BU$3:$CJ$528,8,FALSE),0)</f>
        <v>44</v>
      </c>
      <c r="CK166">
        <f>IFERROR(VLOOKUP($B166,'Raw Stats'!$BU$3:$CJ$528,9,FALSE),0)</f>
        <v>90</v>
      </c>
      <c r="CL166">
        <f>IFERROR(VLOOKUP($B166,'Raw Stats'!$BU$3:$CJ$528,10,FALSE),0)</f>
        <v>71</v>
      </c>
      <c r="CM166">
        <f>IFERROR(VLOOKUP($B166,'Raw Stats'!$BU$3:$CJ$528,11,FALSE)+VLOOKUP($B166,'Raw Stats'!$BU$3:$CJ$528,12,FALSE),0)</f>
        <v>13</v>
      </c>
      <c r="CN166">
        <f>IFERROR(VLOOKUP($B166,'Raw Stats'!$BU$3:$CJ$528,13,FALSE)+VLOOKUP($B166,'Raw Stats'!$BU$3:$CJ$528,14,FALSE),0)</f>
        <v>3</v>
      </c>
      <c r="CO166">
        <f>IFERROR(VLOOKUP($B166,'Raw Stats'!$BU$3:$CJ$528,15,FALSE),0)</f>
        <v>4</v>
      </c>
      <c r="CP166">
        <f>IFERROR(VLOOKUP($B166,'Raw Stats'!$BU$3:$CJ$528,16,FALSE),0)</f>
        <v>160</v>
      </c>
      <c r="CR166">
        <f>IFERROR(VLOOKUP($B166,'Raw Stats'!$BC$3:$BR$528,3,FALSE),0)</f>
        <v>48</v>
      </c>
      <c r="CS166">
        <f>IFERROR(VLOOKUP($B166,'Raw Stats'!$BC$3:$BR$528,4,FALSE),0)</f>
        <v>13</v>
      </c>
      <c r="CT166">
        <f>IFERROR(VLOOKUP($B166,'Raw Stats'!$BC$3:$BR$5288,5,FALSE),0)</f>
        <v>8</v>
      </c>
      <c r="CU166">
        <f>IFERROR(VLOOKUP($B166,'Raw Stats'!$BC$3:$BR$52888,6,FALSE),0)</f>
        <v>21</v>
      </c>
      <c r="CV166">
        <f>IFERROR(VLOOKUP($B166,'Raw Stats'!$BC$3:$BR$5288,7,FALSE),0)</f>
        <v>-3</v>
      </c>
      <c r="CW166">
        <f>IFERROR(VLOOKUP($B166,'Raw Stats'!$BC$3:$BR$5288,8,FALSE),0)</f>
        <v>36</v>
      </c>
      <c r="CX166">
        <f>IFERROR(VLOOKUP($B166,'Raw Stats'!$BC$3:$BR$5288,9,FALSE),0)</f>
        <v>63</v>
      </c>
      <c r="CY166">
        <f>IFERROR(VLOOKUP($B166,'Raw Stats'!$BC$3:$BR$5288,10,FALSE),0)</f>
        <v>35</v>
      </c>
      <c r="CZ166">
        <f>IFERROR(VLOOKUP($B166,'Raw Stats'!$BC$3:$BR$5288,11,FALSE)+VLOOKUP($B166,'Raw Stats'!$BC$3:$BR$5288,12,FALSE),0)</f>
        <v>3</v>
      </c>
      <c r="DA166">
        <f>IFERROR(VLOOKUP($B166,'Raw Stats'!$BC$3:$BR$5288,13,FALSE)+VLOOKUP($B166,'Raw Stats'!$BC$3:$BR$5288,14,FALSE),0)</f>
        <v>0</v>
      </c>
      <c r="DB166">
        <f>IFERROR(VLOOKUP($B166,'Raw Stats'!$BC$3:$BR$5288,15,FALSE),0)</f>
        <v>3</v>
      </c>
      <c r="DC166">
        <f>IFERROR(VLOOKUP($B166,'Raw Stats'!$BC$3:$BR$5288,16,FALSE),0)</f>
        <v>91</v>
      </c>
      <c r="DE166">
        <f>IFERROR(VLOOKUP($B166,'Raw Stats'!$AK$3:$AZ$528,3,FALSE),0)</f>
        <v>82</v>
      </c>
      <c r="DF166">
        <f>IFERROR(VLOOKUP($B166,'Raw Stats'!$AK$3:$AZ$528,4,FALSE),0)</f>
        <v>11</v>
      </c>
      <c r="DG166">
        <f>IFERROR(VLOOKUP($B166,'Raw Stats'!$AK$3:$AZ$528,5,FALSE),0)</f>
        <v>26</v>
      </c>
      <c r="DH166">
        <f>IFERROR(VLOOKUP($B166,'Raw Stats'!$AK$3:$AZ$528,6,FALSE),0)</f>
        <v>37</v>
      </c>
      <c r="DI166">
        <f>IFERROR(VLOOKUP($B166,'Raw Stats'!$AK$3:$AZ$528,7,FALSE),0)</f>
        <v>-13</v>
      </c>
      <c r="DJ166">
        <f>IFERROR(VLOOKUP($B166,'Raw Stats'!$AK$3:$AZ$528,8,FALSE),0)</f>
        <v>28</v>
      </c>
      <c r="DK166">
        <f>IFERROR(VLOOKUP($B166,'Raw Stats'!$AK$3:$AZ$528,9,FALSE),0)</f>
        <v>124</v>
      </c>
      <c r="DL166">
        <f>IFERROR(VLOOKUP($B166,'Raw Stats'!$AK$3:$AZ$528,10,FALSE),0)</f>
        <v>48</v>
      </c>
      <c r="DM166">
        <f>IFERROR(VLOOKUP($B166,'Raw Stats'!$AK$3:$AZ$528,11,FALSE)+VLOOKUP($B166,'Raw Stats'!$AK$3:$AZ$528,12,FALSE),0)</f>
        <v>9</v>
      </c>
      <c r="DN166">
        <f>IFERROR(VLOOKUP($B166,'Raw Stats'!$AK$3:$AZ$528,13,FALSE)+VLOOKUP($B166,'Raw Stats'!$AK$3:$AZ$528,14,FALSE),0)</f>
        <v>2</v>
      </c>
      <c r="DO166">
        <f>IFERROR(VLOOKUP($B166,'Raw Stats'!$AK$3:$AZ$528,15,FALSE),0)</f>
        <v>4</v>
      </c>
      <c r="DP166">
        <f>IFERROR(VLOOKUP($B166,'Raw Stats'!$AK$3:$AZ$528,16,FALSE),0)</f>
        <v>149</v>
      </c>
      <c r="DR166">
        <f>IFERROR(VLOOKUP($B166,'Raw Stats'!$S$3:$AH$528,3,FALSE),0)</f>
        <v>82</v>
      </c>
      <c r="DS166">
        <f>IFERROR(VLOOKUP($B166,'Raw Stats'!$S$3:$AH$528,4,FALSE),0)</f>
        <v>19</v>
      </c>
      <c r="DT166">
        <f>IFERROR(VLOOKUP($B166,'Raw Stats'!$S$3:$AH$528,5,FALSE),0)</f>
        <v>28</v>
      </c>
      <c r="DU166">
        <f>IFERROR(VLOOKUP($B166,'Raw Stats'!$S$3:$AH$528,6,FALSE),0)</f>
        <v>47</v>
      </c>
      <c r="DV166">
        <f>IFERROR(VLOOKUP($B166,'Raw Stats'!$S$3:$AH$528,7,FALSE),0)</f>
        <v>0</v>
      </c>
      <c r="DW166">
        <f>IFERROR(VLOOKUP($B166,'Raw Stats'!$S$3:$AH$528,8,FALSE),0)</f>
        <v>60</v>
      </c>
      <c r="DX166">
        <f>IFERROR(VLOOKUP($B166,'Raw Stats'!$S$3:$AH$528,9,FALSE),0)</f>
        <v>123</v>
      </c>
      <c r="DY166">
        <f>IFERROR(VLOOKUP($B166,'Raw Stats'!$S$3:$AH$528,10,FALSE),0)</f>
        <v>47</v>
      </c>
      <c r="DZ166">
        <f>IFERROR(VLOOKUP($B166,'Raw Stats'!$S$3:$AH$528,11,FALSE)+VLOOKUP($B166,'Raw Stats'!$S$3:$AH$528,12,FALSE),0)</f>
        <v>10</v>
      </c>
      <c r="EA166">
        <f>IFERROR(VLOOKUP($B166,'Raw Stats'!$S$3:$AH$528,13,FALSE)+VLOOKUP($B166,'Raw Stats'!$S$3:$AH$528,14,FALSE),0)</f>
        <v>1</v>
      </c>
      <c r="EB166">
        <f>IFERROR(VLOOKUP($B166,'Raw Stats'!$S$3:$AH$528,15,FALSE),0)</f>
        <v>3</v>
      </c>
      <c r="EC166">
        <f>IFERROR(VLOOKUP($B166,'Raw Stats'!$S$3:$AH$528,16,FALSE),0)</f>
        <v>183</v>
      </c>
    </row>
    <row r="167" spans="1:133" x14ac:dyDescent="0.2">
      <c r="A167">
        <f>IFERROR(VLOOKUP(B167,Sheet2!$W$1:$X$300,2,FALSE),301)</f>
        <v>251</v>
      </c>
      <c r="B167" t="s">
        <v>117</v>
      </c>
      <c r="C167">
        <f t="shared" si="10"/>
        <v>0.57640927934626218</v>
      </c>
      <c r="D167">
        <f t="shared" si="11"/>
        <v>0.70244440298610678</v>
      </c>
      <c r="E167">
        <f t="shared" si="12"/>
        <v>1.0456171783201906</v>
      </c>
      <c r="F167">
        <f t="shared" si="13"/>
        <v>0.65289168598339564</v>
      </c>
      <c r="G167">
        <f t="shared" si="14"/>
        <v>0.30818588774562233</v>
      </c>
      <c r="H167">
        <v>0.7</v>
      </c>
      <c r="J167">
        <f>BS167*'Value Calculations'!$D$3</f>
        <v>5.7082960007645305</v>
      </c>
      <c r="K167">
        <f>BT167*'Value Calculations'!$D$4</f>
        <v>5.5354159687590485</v>
      </c>
      <c r="L167">
        <f>BU167*'Value Calculations'!$D$5</f>
        <v>8.2254812566405686</v>
      </c>
      <c r="M167">
        <f>BV167*'Value Calculations'!$D$6</f>
        <v>-2.2511687745485314</v>
      </c>
      <c r="N167">
        <f>BW167*'Value Calculations'!$D$7</f>
        <v>1.7576975410918561</v>
      </c>
      <c r="O167">
        <f>BX167*'Value Calculations'!$D$8</f>
        <v>5.7513162685231833</v>
      </c>
      <c r="P167">
        <f>BY167*'Value Calculations'!$D$9</f>
        <v>4.6602427714881189</v>
      </c>
      <c r="Q167">
        <f>BZ167*'Value Calculations'!$D$10</f>
        <v>3.6531647407620471</v>
      </c>
      <c r="R167">
        <f>CA167*'Value Calculations'!$D$11</f>
        <v>0</v>
      </c>
      <c r="S167">
        <f>CB167*'Value Calculations'!$D$12</f>
        <v>0</v>
      </c>
      <c r="T167">
        <f>CC167*'Value Calculations'!$D$13</f>
        <v>8.4610223394500643</v>
      </c>
      <c r="V167">
        <f>CF167*'Value Calculations'!$D$3</f>
        <v>6.5237668580166064</v>
      </c>
      <c r="W167">
        <f>CG167*'Value Calculations'!$D$4</f>
        <v>4.5585778566250994</v>
      </c>
      <c r="X167">
        <f>CH167*'Value Calculations'!$D$5</f>
        <v>7.960143151587646</v>
      </c>
      <c r="Y167">
        <f>CI167*'Value Calculations'!$D$6</f>
        <v>0.25012986383872571</v>
      </c>
      <c r="Z167">
        <f>CJ167*'Value Calculations'!$D$7</f>
        <v>1.9334672952010417</v>
      </c>
      <c r="AA167">
        <f>CK167*'Value Calculations'!$D$8</f>
        <v>6.3264478953755017</v>
      </c>
      <c r="AB167">
        <f>CL167*'Value Calculations'!$D$9</f>
        <v>4.7861952788256357</v>
      </c>
      <c r="AC167">
        <f>CM167*'Value Calculations'!$D$10</f>
        <v>0.36531647407620471</v>
      </c>
      <c r="AD167">
        <f>CN167*'Value Calculations'!$D$11</f>
        <v>1.9814282960498748</v>
      </c>
      <c r="AE167">
        <f>CO167*'Value Calculations'!$D$12</f>
        <v>4.0694136979470699</v>
      </c>
      <c r="AF167">
        <f>CP167*'Value Calculations'!$D$13</f>
        <v>9.0113327355118571</v>
      </c>
      <c r="AH167">
        <f>CS167*'Value Calculations'!$D$3</f>
        <v>9.3779148583988725</v>
      </c>
      <c r="AI167">
        <f>CT167*'Value Calculations'!$D$4</f>
        <v>4.8841905606697491</v>
      </c>
      <c r="AJ167">
        <f>CU167*'Value Calculations'!$D$5</f>
        <v>10.082847992011018</v>
      </c>
      <c r="AK167">
        <f>CV167*'Value Calculations'!$D$6</f>
        <v>1.8759739787904428</v>
      </c>
      <c r="AL167">
        <f>CW167*'Value Calculations'!$D$7</f>
        <v>1.5819277869826704</v>
      </c>
      <c r="AM167">
        <f>CX167*'Value Calculations'!$D$8</f>
        <v>3.810247027896609</v>
      </c>
      <c r="AN167">
        <f>CY167*'Value Calculations'!$D$9</f>
        <v>5.1640528008381859</v>
      </c>
      <c r="AO167">
        <f>CZ167*'Value Calculations'!$D$10</f>
        <v>2.9225317926096377</v>
      </c>
      <c r="AP167">
        <f>DA167*'Value Calculations'!$D$11</f>
        <v>0</v>
      </c>
      <c r="AQ167">
        <f>DB167*'Value Calculations'!$D$12</f>
        <v>2.441648218768242</v>
      </c>
      <c r="AR167">
        <f>DC167*'Value Calculations'!$D$13</f>
        <v>8.0482895424037189</v>
      </c>
      <c r="AT167">
        <f>DF167*'Value Calculations'!$D$3</f>
        <v>6.9315022866426439</v>
      </c>
      <c r="AU167">
        <f>DG167*'Value Calculations'!$D$4</f>
        <v>6.1866413768483488</v>
      </c>
      <c r="AV167">
        <f>DH167*'Value Calculations'!$D$5</f>
        <v>9.5521717819051766</v>
      </c>
      <c r="AW167">
        <f>DI167*'Value Calculations'!$D$6</f>
        <v>0.12506493191936285</v>
      </c>
      <c r="AX167">
        <f>DJ167*'Value Calculations'!$D$7</f>
        <v>2.2850068034194129</v>
      </c>
      <c r="AY167">
        <f>DK167*'Value Calculations'!$D$8</f>
        <v>5.9669906285928027</v>
      </c>
      <c r="AZ167">
        <f>DL167*'Value Calculations'!$D$9</f>
        <v>7.1792929182384535</v>
      </c>
      <c r="BA167">
        <f>DM167*'Value Calculations'!$D$10</f>
        <v>2.1918988444572283</v>
      </c>
      <c r="BB167">
        <f>DN167*'Value Calculations'!$D$11</f>
        <v>0.9907141480249374</v>
      </c>
      <c r="BC167">
        <f>DO167*'Value Calculations'!$D$12</f>
        <v>0.81388273958941404</v>
      </c>
      <c r="BD167">
        <f>DP167*'Value Calculations'!$D$13</f>
        <v>9.3552767330504771</v>
      </c>
      <c r="BF167">
        <f>DS167*'Value Calculations'!$D$3</f>
        <v>2.4464125717562273</v>
      </c>
      <c r="BG167">
        <f>DT167*'Value Calculations'!$D$4</f>
        <v>1.9536762242678996</v>
      </c>
      <c r="BH167">
        <f>DU167*'Value Calculations'!$D$5</f>
        <v>3.1840572606350586</v>
      </c>
      <c r="BI167">
        <f>DV167*'Value Calculations'!$D$6</f>
        <v>0.12506493191936285</v>
      </c>
      <c r="BJ167">
        <f>DW167*'Value Calculations'!$D$7</f>
        <v>1.2303882787642992</v>
      </c>
      <c r="BK167">
        <f>DX167*'Value Calculations'!$D$8</f>
        <v>2.5880923208354325</v>
      </c>
      <c r="BL167">
        <f>DY167*'Value Calculations'!$D$9</f>
        <v>2.3930976394128178</v>
      </c>
      <c r="BM167">
        <f>DZ167*'Value Calculations'!$D$10</f>
        <v>0</v>
      </c>
      <c r="BN167">
        <f>EA167*'Value Calculations'!$D$11</f>
        <v>0</v>
      </c>
      <c r="BO167">
        <f>EB167*'Value Calculations'!$D$12</f>
        <v>0</v>
      </c>
      <c r="BP167">
        <f>EC167*'Value Calculations'!$D$13</f>
        <v>3.6458063739093771</v>
      </c>
      <c r="BR167">
        <f>IFERROR(VLOOKUP($B167,'Raw Stats'!$CM$3:$DC$884,3,FALSE),0)</f>
        <v>72</v>
      </c>
      <c r="BS167">
        <f>IFERROR(VLOOKUP($B167,'Raw Stats'!$CM$3:$DC$884,4,FALSE),0)</f>
        <v>14</v>
      </c>
      <c r="BT167">
        <f>IFERROR(VLOOKUP($B167,'Raw Stats'!$CM$3:$DC$884,5,FALSE),0)</f>
        <v>17</v>
      </c>
      <c r="BU167">
        <f>IFERROR(VLOOKUP($B167,'Raw Stats'!$CM$3:$DC$884,6,FALSE),0)</f>
        <v>31</v>
      </c>
      <c r="BV167">
        <f>IFERROR(VLOOKUP($B167,'Raw Stats'!$CM$3:$DC$884,7,FALSE),0)</f>
        <v>-18</v>
      </c>
      <c r="BW167">
        <f>IFERROR(VLOOKUP($B167,'Raw Stats'!$CM$3:$DC$884,8,FALSE),0)</f>
        <v>20</v>
      </c>
      <c r="BX167">
        <f>IFERROR(VLOOKUP($B167,'Raw Stats'!$CM$3:$DC$884,9,FALSE),0)</f>
        <v>80</v>
      </c>
      <c r="BY167">
        <f>IFERROR(VLOOKUP($B167,'Raw Stats'!$CM$3:$DC$884,10,FALSE),0)</f>
        <v>37</v>
      </c>
      <c r="BZ167">
        <f>IFERROR(VLOOKUP($B167,'Raw Stats'!$CM$3:$DC$884,11,FALSE)+VLOOKUP($B167,'Raw Stats'!$CM$3:$DC$884,12,FALSE),0)</f>
        <v>10</v>
      </c>
      <c r="CA167">
        <f>IFERROR(VLOOKUP($B167,'Raw Stats'!$CM$3:$DC$884,13,FALSE)+VLOOKUP($B167,'Raw Stats'!$CM$3:$DC$884,14,FALSE),0)</f>
        <v>0</v>
      </c>
      <c r="CB167">
        <f>IFERROR(VLOOKUP($B167,'Raw Stats'!$CM$3:$DC$884,15,FALSE),0)</f>
        <v>0</v>
      </c>
      <c r="CC167">
        <f>IFERROR(VLOOKUP($B167,'Raw Stats'!$CM$3:$DC$884,16,FALSE),0)</f>
        <v>123</v>
      </c>
      <c r="CE167">
        <f>IFERROR(VLOOKUP($B167,'Raw Stats'!$BU$3:$CJ$528,3,FALSE),0)</f>
        <v>68</v>
      </c>
      <c r="CF167">
        <f>IFERROR(VLOOKUP($B167,'Raw Stats'!$BU$3:$CJ$528,4,FALSE),0)</f>
        <v>16</v>
      </c>
      <c r="CG167">
        <f>IFERROR(VLOOKUP($B167,'Raw Stats'!$BU$3:$CJ$5288,5,FALSE),0)</f>
        <v>14</v>
      </c>
      <c r="CH167">
        <f>IFERROR(VLOOKUP($B167,'Raw Stats'!$BU$3:$CJ$528,6,FALSE),0)</f>
        <v>30</v>
      </c>
      <c r="CI167">
        <f>IFERROR(VLOOKUP($B167,'Raw Stats'!$BU$3:$CJ$528,7,FALSE),0)</f>
        <v>2</v>
      </c>
      <c r="CJ167">
        <f>IFERROR(VLOOKUP($B167,'Raw Stats'!$BU$3:$CJ$528,8,FALSE),0)</f>
        <v>22</v>
      </c>
      <c r="CK167">
        <f>IFERROR(VLOOKUP($B167,'Raw Stats'!$BU$3:$CJ$528,9,FALSE),0)</f>
        <v>88</v>
      </c>
      <c r="CL167">
        <f>IFERROR(VLOOKUP($B167,'Raw Stats'!$BU$3:$CJ$528,10,FALSE),0)</f>
        <v>38</v>
      </c>
      <c r="CM167">
        <f>IFERROR(VLOOKUP($B167,'Raw Stats'!$BU$3:$CJ$528,11,FALSE)+VLOOKUP($B167,'Raw Stats'!$BU$3:$CJ$528,12,FALSE),0)</f>
        <v>1</v>
      </c>
      <c r="CN167">
        <f>IFERROR(VLOOKUP($B167,'Raw Stats'!$BU$3:$CJ$528,13,FALSE)+VLOOKUP($B167,'Raw Stats'!$BU$3:$CJ$528,14,FALSE),0)</f>
        <v>2</v>
      </c>
      <c r="CO167">
        <f>IFERROR(VLOOKUP($B167,'Raw Stats'!$BU$3:$CJ$528,15,FALSE),0)</f>
        <v>5</v>
      </c>
      <c r="CP167">
        <f>IFERROR(VLOOKUP($B167,'Raw Stats'!$BU$3:$CJ$528,16,FALSE),0)</f>
        <v>131</v>
      </c>
      <c r="CR167">
        <f>IFERROR(VLOOKUP($B167,'Raw Stats'!$BC$3:$BR$528,3,FALSE),0)</f>
        <v>48</v>
      </c>
      <c r="CS167">
        <f>IFERROR(VLOOKUP($B167,'Raw Stats'!$BC$3:$BR$528,4,FALSE),0)</f>
        <v>23</v>
      </c>
      <c r="CT167">
        <f>IFERROR(VLOOKUP($B167,'Raw Stats'!$BC$3:$BR$5288,5,FALSE),0)</f>
        <v>15</v>
      </c>
      <c r="CU167">
        <f>IFERROR(VLOOKUP($B167,'Raw Stats'!$BC$3:$BR$52888,6,FALSE),0)</f>
        <v>38</v>
      </c>
      <c r="CV167">
        <f>IFERROR(VLOOKUP($B167,'Raw Stats'!$BC$3:$BR$5288,7,FALSE),0)</f>
        <v>15</v>
      </c>
      <c r="CW167">
        <f>IFERROR(VLOOKUP($B167,'Raw Stats'!$BC$3:$BR$5288,8,FALSE),0)</f>
        <v>18</v>
      </c>
      <c r="CX167">
        <f>IFERROR(VLOOKUP($B167,'Raw Stats'!$BC$3:$BR$5288,9,FALSE),0)</f>
        <v>53</v>
      </c>
      <c r="CY167">
        <f>IFERROR(VLOOKUP($B167,'Raw Stats'!$BC$3:$BR$5288,10,FALSE),0)</f>
        <v>41</v>
      </c>
      <c r="CZ167">
        <f>IFERROR(VLOOKUP($B167,'Raw Stats'!$BC$3:$BR$5288,11,FALSE)+VLOOKUP($B167,'Raw Stats'!$BC$3:$BR$5288,12,FALSE),0)</f>
        <v>8</v>
      </c>
      <c r="DA167">
        <f>IFERROR(VLOOKUP($B167,'Raw Stats'!$BC$3:$BR$5288,13,FALSE)+VLOOKUP($B167,'Raw Stats'!$BC$3:$BR$5288,14,FALSE),0)</f>
        <v>0</v>
      </c>
      <c r="DB167">
        <f>IFERROR(VLOOKUP($B167,'Raw Stats'!$BC$3:$BR$5288,15,FALSE),0)</f>
        <v>3</v>
      </c>
      <c r="DC167">
        <f>IFERROR(VLOOKUP($B167,'Raw Stats'!$BC$3:$BR$5288,16,FALSE),0)</f>
        <v>117</v>
      </c>
      <c r="DE167">
        <f>IFERROR(VLOOKUP($B167,'Raw Stats'!$AK$3:$AZ$528,3,FALSE),0)</f>
        <v>79</v>
      </c>
      <c r="DF167">
        <f>IFERROR(VLOOKUP($B167,'Raw Stats'!$AK$3:$AZ$528,4,FALSE),0)</f>
        <v>17</v>
      </c>
      <c r="DG167">
        <f>IFERROR(VLOOKUP($B167,'Raw Stats'!$AK$3:$AZ$528,5,FALSE),0)</f>
        <v>19</v>
      </c>
      <c r="DH167">
        <f>IFERROR(VLOOKUP($B167,'Raw Stats'!$AK$3:$AZ$528,6,FALSE),0)</f>
        <v>36</v>
      </c>
      <c r="DI167">
        <f>IFERROR(VLOOKUP($B167,'Raw Stats'!$AK$3:$AZ$528,7,FALSE),0)</f>
        <v>1</v>
      </c>
      <c r="DJ167">
        <f>IFERROR(VLOOKUP($B167,'Raw Stats'!$AK$3:$AZ$528,8,FALSE),0)</f>
        <v>26</v>
      </c>
      <c r="DK167">
        <f>IFERROR(VLOOKUP($B167,'Raw Stats'!$AK$3:$AZ$528,9,FALSE),0)</f>
        <v>83</v>
      </c>
      <c r="DL167">
        <f>IFERROR(VLOOKUP($B167,'Raw Stats'!$AK$3:$AZ$528,10,FALSE),0)</f>
        <v>57</v>
      </c>
      <c r="DM167">
        <f>IFERROR(VLOOKUP($B167,'Raw Stats'!$AK$3:$AZ$528,11,FALSE)+VLOOKUP($B167,'Raw Stats'!$AK$3:$AZ$528,12,FALSE),0)</f>
        <v>6</v>
      </c>
      <c r="DN167">
        <f>IFERROR(VLOOKUP($B167,'Raw Stats'!$AK$3:$AZ$528,13,FALSE)+VLOOKUP($B167,'Raw Stats'!$AK$3:$AZ$528,14,FALSE),0)</f>
        <v>1</v>
      </c>
      <c r="DO167">
        <f>IFERROR(VLOOKUP($B167,'Raw Stats'!$AK$3:$AZ$528,15,FALSE),0)</f>
        <v>1</v>
      </c>
      <c r="DP167">
        <f>IFERROR(VLOOKUP($B167,'Raw Stats'!$AK$3:$AZ$528,16,FALSE),0)</f>
        <v>136</v>
      </c>
      <c r="DR167">
        <f>IFERROR(VLOOKUP($B167,'Raw Stats'!$S$3:$AH$528,3,FALSE),0)</f>
        <v>57</v>
      </c>
      <c r="DS167">
        <f>IFERROR(VLOOKUP($B167,'Raw Stats'!$S$3:$AH$528,4,FALSE),0)</f>
        <v>6</v>
      </c>
      <c r="DT167">
        <f>IFERROR(VLOOKUP($B167,'Raw Stats'!$S$3:$AH$528,5,FALSE),0)</f>
        <v>6</v>
      </c>
      <c r="DU167">
        <f>IFERROR(VLOOKUP($B167,'Raw Stats'!$S$3:$AH$528,6,FALSE),0)</f>
        <v>12</v>
      </c>
      <c r="DV167">
        <f>IFERROR(VLOOKUP($B167,'Raw Stats'!$S$3:$AH$528,7,FALSE),0)</f>
        <v>1</v>
      </c>
      <c r="DW167">
        <f>IFERROR(VLOOKUP($B167,'Raw Stats'!$S$3:$AH$528,8,FALSE),0)</f>
        <v>14</v>
      </c>
      <c r="DX167">
        <f>IFERROR(VLOOKUP($B167,'Raw Stats'!$S$3:$AH$528,9,FALSE),0)</f>
        <v>36</v>
      </c>
      <c r="DY167">
        <f>IFERROR(VLOOKUP($B167,'Raw Stats'!$S$3:$AH$528,10,FALSE),0)</f>
        <v>19</v>
      </c>
      <c r="DZ167">
        <f>IFERROR(VLOOKUP($B167,'Raw Stats'!$S$3:$AH$528,11,FALSE)+VLOOKUP($B167,'Raw Stats'!$S$3:$AH$528,12,FALSE),0)</f>
        <v>0</v>
      </c>
      <c r="EA167">
        <f>IFERROR(VLOOKUP($B167,'Raw Stats'!$S$3:$AH$528,13,FALSE)+VLOOKUP($B167,'Raw Stats'!$S$3:$AH$528,14,FALSE),0)</f>
        <v>0</v>
      </c>
      <c r="EB167">
        <f>IFERROR(VLOOKUP($B167,'Raw Stats'!$S$3:$AH$528,15,FALSE),0)</f>
        <v>0</v>
      </c>
      <c r="EC167">
        <f>IFERROR(VLOOKUP($B167,'Raw Stats'!$S$3:$AH$528,16,FALSE),0)</f>
        <v>53</v>
      </c>
    </row>
    <row r="168" spans="1:133" x14ac:dyDescent="0.2">
      <c r="A168">
        <f>IFERROR(VLOOKUP(B168,Sheet2!$W$1:$X$300,2,FALSE),301)</f>
        <v>301</v>
      </c>
      <c r="B168" t="s">
        <v>120</v>
      </c>
      <c r="C168">
        <f t="shared" si="10"/>
        <v>0.5342475065929585</v>
      </c>
      <c r="D168">
        <f t="shared" si="11"/>
        <v>0.7363803274056927</v>
      </c>
      <c r="E168">
        <f t="shared" si="12"/>
        <v>0.54667719306914375</v>
      </c>
      <c r="F168">
        <f t="shared" si="13"/>
        <v>0</v>
      </c>
      <c r="G168">
        <f t="shared" si="14"/>
        <v>0.66716665468673275</v>
      </c>
      <c r="H168">
        <v>0.7</v>
      </c>
      <c r="J168">
        <f>BS168*'Value Calculations'!$D$3</f>
        <v>4.4850897148864171</v>
      </c>
      <c r="K168">
        <f>BT168*'Value Calculations'!$D$4</f>
        <v>4.5585778566250994</v>
      </c>
      <c r="L168">
        <f>BU168*'Value Calculations'!$D$5</f>
        <v>6.6334526263230389</v>
      </c>
      <c r="M168">
        <f>BV168*'Value Calculations'!$D$6</f>
        <v>-0.37519479575808856</v>
      </c>
      <c r="N168">
        <f>BW168*'Value Calculations'!$D$7</f>
        <v>2.5486614345831913</v>
      </c>
      <c r="O168">
        <f>BX168*'Value Calculations'!$D$8</f>
        <v>5.0324017349577854</v>
      </c>
      <c r="P168">
        <f>BY168*'Value Calculations'!$D$9</f>
        <v>4.4083377568130855</v>
      </c>
      <c r="Q168">
        <f>BZ168*'Value Calculations'!$D$10</f>
        <v>2.5572153185334328</v>
      </c>
      <c r="R168">
        <f>CA168*'Value Calculations'!$D$11</f>
        <v>1.9814282960498748</v>
      </c>
      <c r="S168">
        <f>CB168*'Value Calculations'!$D$12</f>
        <v>0</v>
      </c>
      <c r="T168">
        <f>CC168*'Value Calculations'!$D$13</f>
        <v>7.7043455448650988</v>
      </c>
      <c r="V168">
        <f>CF168*'Value Calculations'!$D$3</f>
        <v>7.3392377152686823</v>
      </c>
      <c r="W168">
        <f>CG168*'Value Calculations'!$D$4</f>
        <v>9.7683811213394982</v>
      </c>
      <c r="X168">
        <f>CH168*'Value Calculations'!$D$5</f>
        <v>12.736229042540234</v>
      </c>
      <c r="Y168">
        <f>CI168*'Value Calculations'!$D$6</f>
        <v>0.37519479575808856</v>
      </c>
      <c r="Z168">
        <f>CJ168*'Value Calculations'!$D$7</f>
        <v>2.4607765575285985</v>
      </c>
      <c r="AA168">
        <f>CK168*'Value Calculations'!$D$8</f>
        <v>3.810247027896609</v>
      </c>
      <c r="AB168">
        <f>CL168*'Value Calculations'!$D$9</f>
        <v>3.1488126834379182</v>
      </c>
      <c r="AC168">
        <f>CM168*'Value Calculations'!$D$10</f>
        <v>5.4797471111430704</v>
      </c>
      <c r="AD168">
        <f>CN168*'Value Calculations'!$D$11</f>
        <v>0</v>
      </c>
      <c r="AE168">
        <f>CO168*'Value Calculations'!$D$12</f>
        <v>2.441648218768242</v>
      </c>
      <c r="AF168">
        <f>CP168*'Value Calculations'!$D$13</f>
        <v>11.350151918774475</v>
      </c>
      <c r="AH168">
        <f>CS168*'Value Calculations'!$D$3</f>
        <v>2.8541480003822652</v>
      </c>
      <c r="AI168">
        <f>CT168*'Value Calculations'!$D$4</f>
        <v>4.2329651525804488</v>
      </c>
      <c r="AJ168">
        <f>CU168*'Value Calculations'!$D$5</f>
        <v>5.3067621010584309</v>
      </c>
      <c r="AK168">
        <f>CV168*'Value Calculations'!$D$6</f>
        <v>-0.62532465959681427</v>
      </c>
      <c r="AL168">
        <f>CW168*'Value Calculations'!$D$7</f>
        <v>1.9334672952010417</v>
      </c>
      <c r="AM168">
        <f>CX168*'Value Calculations'!$D$8</f>
        <v>2.3724179607658131</v>
      </c>
      <c r="AN168">
        <f>CY168*'Value Calculations'!$D$9</f>
        <v>1.2595250733751673</v>
      </c>
      <c r="AO168">
        <f>CZ168*'Value Calculations'!$D$10</f>
        <v>1.4612658963048188</v>
      </c>
      <c r="AP168">
        <f>DA168*'Value Calculations'!$D$11</f>
        <v>0.9907141480249374</v>
      </c>
      <c r="AQ168">
        <f>DB168*'Value Calculations'!$D$12</f>
        <v>0.81388273958941404</v>
      </c>
      <c r="AR168">
        <f>DC168*'Value Calculations'!$D$13</f>
        <v>5.6406815596333759</v>
      </c>
      <c r="AT168">
        <f>DF168*'Value Calculations'!$D$3</f>
        <v>0</v>
      </c>
      <c r="AU168">
        <f>DG168*'Value Calculations'!$D$4</f>
        <v>0</v>
      </c>
      <c r="AV168">
        <f>DH168*'Value Calculations'!$D$5</f>
        <v>0</v>
      </c>
      <c r="AW168">
        <f>DI168*'Value Calculations'!$D$6</f>
        <v>0</v>
      </c>
      <c r="AX168">
        <f>DJ168*'Value Calculations'!$D$7</f>
        <v>0</v>
      </c>
      <c r="AY168">
        <f>DK168*'Value Calculations'!$D$8</f>
        <v>0</v>
      </c>
      <c r="AZ168">
        <f>DL168*'Value Calculations'!$D$9</f>
        <v>0</v>
      </c>
      <c r="BA168">
        <f>DM168*'Value Calculations'!$D$10</f>
        <v>0</v>
      </c>
      <c r="BB168">
        <f>DN168*'Value Calculations'!$D$11</f>
        <v>0</v>
      </c>
      <c r="BC168">
        <f>DO168*'Value Calculations'!$D$12</f>
        <v>0</v>
      </c>
      <c r="BD168">
        <f>DP168*'Value Calculations'!$D$13</f>
        <v>0</v>
      </c>
      <c r="BF168">
        <f>DS168*'Value Calculations'!$D$3</f>
        <v>5.300560572138493</v>
      </c>
      <c r="BG168">
        <f>DT168*'Value Calculations'!$D$4</f>
        <v>10.093993825384148</v>
      </c>
      <c r="BH168">
        <f>DU168*'Value Calculations'!$D$5</f>
        <v>11.674876622328547</v>
      </c>
      <c r="BI168">
        <f>DV168*'Value Calculations'!$D$6</f>
        <v>-0.75038959151617712</v>
      </c>
      <c r="BJ168">
        <f>DW168*'Value Calculations'!$D$7</f>
        <v>2.1092370493102273</v>
      </c>
      <c r="BK168">
        <f>DX168*'Value Calculations'!$D$8</f>
        <v>4.0259213879662283</v>
      </c>
      <c r="BL168">
        <f>DY168*'Value Calculations'!$D$9</f>
        <v>3.9045277274630186</v>
      </c>
      <c r="BM168">
        <f>DZ168*'Value Calculations'!$D$10</f>
        <v>3.6531647407620471</v>
      </c>
      <c r="BN168">
        <f>EA168*'Value Calculations'!$D$11</f>
        <v>1.9814282960498748</v>
      </c>
      <c r="BO168">
        <f>EB168*'Value Calculations'!$D$12</f>
        <v>0.81388273958941404</v>
      </c>
      <c r="BP168">
        <f>EC168*'Value Calculations'!$D$13</f>
        <v>11.900462314836268</v>
      </c>
      <c r="BR168">
        <f>IFERROR(VLOOKUP($B168,'Raw Stats'!$CM$3:$DC$884,3,FALSE),0)</f>
        <v>74</v>
      </c>
      <c r="BS168">
        <f>IFERROR(VLOOKUP($B168,'Raw Stats'!$CM$3:$DC$884,4,FALSE),0)</f>
        <v>11</v>
      </c>
      <c r="BT168">
        <f>IFERROR(VLOOKUP($B168,'Raw Stats'!$CM$3:$DC$884,5,FALSE),0)</f>
        <v>14</v>
      </c>
      <c r="BU168">
        <f>IFERROR(VLOOKUP($B168,'Raw Stats'!$CM$3:$DC$884,6,FALSE),0)</f>
        <v>25</v>
      </c>
      <c r="BV168">
        <f>IFERROR(VLOOKUP($B168,'Raw Stats'!$CM$3:$DC$884,7,FALSE),0)</f>
        <v>-3</v>
      </c>
      <c r="BW168">
        <f>IFERROR(VLOOKUP($B168,'Raw Stats'!$CM$3:$DC$884,8,FALSE),0)</f>
        <v>29</v>
      </c>
      <c r="BX168">
        <f>IFERROR(VLOOKUP($B168,'Raw Stats'!$CM$3:$DC$884,9,FALSE),0)</f>
        <v>70</v>
      </c>
      <c r="BY168">
        <f>IFERROR(VLOOKUP($B168,'Raw Stats'!$CM$3:$DC$884,10,FALSE),0)</f>
        <v>35</v>
      </c>
      <c r="BZ168">
        <f>IFERROR(VLOOKUP($B168,'Raw Stats'!$CM$3:$DC$884,11,FALSE)+VLOOKUP($B168,'Raw Stats'!$CM$3:$DC$884,12,FALSE),0)</f>
        <v>7</v>
      </c>
      <c r="CA168">
        <f>IFERROR(VLOOKUP($B168,'Raw Stats'!$CM$3:$DC$884,13,FALSE)+VLOOKUP($B168,'Raw Stats'!$CM$3:$DC$884,14,FALSE),0)</f>
        <v>2</v>
      </c>
      <c r="CB168">
        <f>IFERROR(VLOOKUP($B168,'Raw Stats'!$CM$3:$DC$884,15,FALSE),0)</f>
        <v>0</v>
      </c>
      <c r="CC168">
        <f>IFERROR(VLOOKUP($B168,'Raw Stats'!$CM$3:$DC$884,16,FALSE),0)</f>
        <v>112</v>
      </c>
      <c r="CE168">
        <f>IFERROR(VLOOKUP($B168,'Raw Stats'!$BU$3:$CJ$528,3,FALSE),0)</f>
        <v>80</v>
      </c>
      <c r="CF168">
        <f>IFERROR(VLOOKUP($B168,'Raw Stats'!$BU$3:$CJ$528,4,FALSE),0)</f>
        <v>18</v>
      </c>
      <c r="CG168">
        <f>IFERROR(VLOOKUP($B168,'Raw Stats'!$BU$3:$CJ$5288,5,FALSE),0)</f>
        <v>30</v>
      </c>
      <c r="CH168">
        <f>IFERROR(VLOOKUP($B168,'Raw Stats'!$BU$3:$CJ$528,6,FALSE),0)</f>
        <v>48</v>
      </c>
      <c r="CI168">
        <f>IFERROR(VLOOKUP($B168,'Raw Stats'!$BU$3:$CJ$528,7,FALSE),0)</f>
        <v>3</v>
      </c>
      <c r="CJ168">
        <f>IFERROR(VLOOKUP($B168,'Raw Stats'!$BU$3:$CJ$528,8,FALSE),0)</f>
        <v>28</v>
      </c>
      <c r="CK168">
        <f>IFERROR(VLOOKUP($B168,'Raw Stats'!$BU$3:$CJ$528,9,FALSE),0)</f>
        <v>53</v>
      </c>
      <c r="CL168">
        <f>IFERROR(VLOOKUP($B168,'Raw Stats'!$BU$3:$CJ$528,10,FALSE),0)</f>
        <v>25</v>
      </c>
      <c r="CM168">
        <f>IFERROR(VLOOKUP($B168,'Raw Stats'!$BU$3:$CJ$528,11,FALSE)+VLOOKUP($B168,'Raw Stats'!$BU$3:$CJ$528,12,FALSE),0)</f>
        <v>15</v>
      </c>
      <c r="CN168">
        <f>IFERROR(VLOOKUP($B168,'Raw Stats'!$BU$3:$CJ$528,13,FALSE)+VLOOKUP($B168,'Raw Stats'!$BU$3:$CJ$528,14,FALSE),0)</f>
        <v>0</v>
      </c>
      <c r="CO168">
        <f>IFERROR(VLOOKUP($B168,'Raw Stats'!$BU$3:$CJ$528,15,FALSE),0)</f>
        <v>3</v>
      </c>
      <c r="CP168">
        <f>IFERROR(VLOOKUP($B168,'Raw Stats'!$BU$3:$CJ$528,16,FALSE),0)</f>
        <v>165</v>
      </c>
      <c r="CR168">
        <f>IFERROR(VLOOKUP($B168,'Raw Stats'!$BC$3:$BR$528,3,FALSE),0)</f>
        <v>48</v>
      </c>
      <c r="CS168">
        <f>IFERROR(VLOOKUP($B168,'Raw Stats'!$BC$3:$BR$528,4,FALSE),0)</f>
        <v>7</v>
      </c>
      <c r="CT168">
        <f>IFERROR(VLOOKUP($B168,'Raw Stats'!$BC$3:$BR$5288,5,FALSE),0)</f>
        <v>13</v>
      </c>
      <c r="CU168">
        <f>IFERROR(VLOOKUP($B168,'Raw Stats'!$BC$3:$BR$52888,6,FALSE),0)</f>
        <v>20</v>
      </c>
      <c r="CV168">
        <f>IFERROR(VLOOKUP($B168,'Raw Stats'!$BC$3:$BR$5288,7,FALSE),0)</f>
        <v>-5</v>
      </c>
      <c r="CW168">
        <f>IFERROR(VLOOKUP($B168,'Raw Stats'!$BC$3:$BR$5288,8,FALSE),0)</f>
        <v>22</v>
      </c>
      <c r="CX168">
        <f>IFERROR(VLOOKUP($B168,'Raw Stats'!$BC$3:$BR$5288,9,FALSE),0)</f>
        <v>33</v>
      </c>
      <c r="CY168">
        <f>IFERROR(VLOOKUP($B168,'Raw Stats'!$BC$3:$BR$5288,10,FALSE),0)</f>
        <v>10</v>
      </c>
      <c r="CZ168">
        <f>IFERROR(VLOOKUP($B168,'Raw Stats'!$BC$3:$BR$5288,11,FALSE)+VLOOKUP($B168,'Raw Stats'!$BC$3:$BR$5288,12,FALSE),0)</f>
        <v>4</v>
      </c>
      <c r="DA168">
        <f>IFERROR(VLOOKUP($B168,'Raw Stats'!$BC$3:$BR$5288,13,FALSE)+VLOOKUP($B168,'Raw Stats'!$BC$3:$BR$5288,14,FALSE),0)</f>
        <v>1</v>
      </c>
      <c r="DB168">
        <f>IFERROR(VLOOKUP($B168,'Raw Stats'!$BC$3:$BR$5288,15,FALSE),0)</f>
        <v>1</v>
      </c>
      <c r="DC168">
        <f>IFERROR(VLOOKUP($B168,'Raw Stats'!$BC$3:$BR$5288,16,FALSE),0)</f>
        <v>82</v>
      </c>
      <c r="DE168">
        <f>IFERROR(VLOOKUP($B168,'Raw Stats'!$AK$3:$AZ$528,3,FALSE),0)</f>
        <v>0</v>
      </c>
      <c r="DF168">
        <f>IFERROR(VLOOKUP($B168,'Raw Stats'!$AK$3:$AZ$528,4,FALSE),0)</f>
        <v>0</v>
      </c>
      <c r="DG168">
        <f>IFERROR(VLOOKUP($B168,'Raw Stats'!$AK$3:$AZ$528,5,FALSE),0)</f>
        <v>0</v>
      </c>
      <c r="DH168">
        <f>IFERROR(VLOOKUP($B168,'Raw Stats'!$AK$3:$AZ$528,6,FALSE),0)</f>
        <v>0</v>
      </c>
      <c r="DI168">
        <f>IFERROR(VLOOKUP($B168,'Raw Stats'!$AK$3:$AZ$528,7,FALSE),0)</f>
        <v>0</v>
      </c>
      <c r="DJ168">
        <f>IFERROR(VLOOKUP($B168,'Raw Stats'!$AK$3:$AZ$528,8,FALSE),0)</f>
        <v>0</v>
      </c>
      <c r="DK168">
        <f>IFERROR(VLOOKUP($B168,'Raw Stats'!$AK$3:$AZ$528,9,FALSE),0)</f>
        <v>0</v>
      </c>
      <c r="DL168">
        <f>IFERROR(VLOOKUP($B168,'Raw Stats'!$AK$3:$AZ$528,10,FALSE),0)</f>
        <v>0</v>
      </c>
      <c r="DM168">
        <f>IFERROR(VLOOKUP($B168,'Raw Stats'!$AK$3:$AZ$528,11,FALSE)+VLOOKUP($B168,'Raw Stats'!$AK$3:$AZ$528,12,FALSE),0)</f>
        <v>0</v>
      </c>
      <c r="DN168">
        <f>IFERROR(VLOOKUP($B168,'Raw Stats'!$AK$3:$AZ$528,13,FALSE)+VLOOKUP($B168,'Raw Stats'!$AK$3:$AZ$528,14,FALSE),0)</f>
        <v>0</v>
      </c>
      <c r="DO168">
        <f>IFERROR(VLOOKUP($B168,'Raw Stats'!$AK$3:$AZ$528,15,FALSE),0)</f>
        <v>0</v>
      </c>
      <c r="DP168">
        <f>IFERROR(VLOOKUP($B168,'Raw Stats'!$AK$3:$AZ$528,16,FALSE),0)</f>
        <v>0</v>
      </c>
      <c r="DR168">
        <f>IFERROR(VLOOKUP($B168,'Raw Stats'!$S$3:$AH$528,3,FALSE),0)</f>
        <v>82</v>
      </c>
      <c r="DS168">
        <f>IFERROR(VLOOKUP($B168,'Raw Stats'!$S$3:$AH$528,4,FALSE),0)</f>
        <v>13</v>
      </c>
      <c r="DT168">
        <f>IFERROR(VLOOKUP($B168,'Raw Stats'!$S$3:$AH$528,5,FALSE),0)</f>
        <v>31</v>
      </c>
      <c r="DU168">
        <f>IFERROR(VLOOKUP($B168,'Raw Stats'!$S$3:$AH$528,6,FALSE),0)</f>
        <v>44</v>
      </c>
      <c r="DV168">
        <f>IFERROR(VLOOKUP($B168,'Raw Stats'!$S$3:$AH$528,7,FALSE),0)</f>
        <v>-6</v>
      </c>
      <c r="DW168">
        <f>IFERROR(VLOOKUP($B168,'Raw Stats'!$S$3:$AH$528,8,FALSE),0)</f>
        <v>24</v>
      </c>
      <c r="DX168">
        <f>IFERROR(VLOOKUP($B168,'Raw Stats'!$S$3:$AH$528,9,FALSE),0)</f>
        <v>56</v>
      </c>
      <c r="DY168">
        <f>IFERROR(VLOOKUP($B168,'Raw Stats'!$S$3:$AH$528,10,FALSE),0)</f>
        <v>31</v>
      </c>
      <c r="DZ168">
        <f>IFERROR(VLOOKUP($B168,'Raw Stats'!$S$3:$AH$528,11,FALSE)+VLOOKUP($B168,'Raw Stats'!$S$3:$AH$528,12,FALSE),0)</f>
        <v>10</v>
      </c>
      <c r="EA168">
        <f>IFERROR(VLOOKUP($B168,'Raw Stats'!$S$3:$AH$528,13,FALSE)+VLOOKUP($B168,'Raw Stats'!$S$3:$AH$528,14,FALSE),0)</f>
        <v>2</v>
      </c>
      <c r="EB168">
        <f>IFERROR(VLOOKUP($B168,'Raw Stats'!$S$3:$AH$528,15,FALSE),0)</f>
        <v>1</v>
      </c>
      <c r="EC168">
        <f>IFERROR(VLOOKUP($B168,'Raw Stats'!$S$3:$AH$528,16,FALSE),0)</f>
        <v>173</v>
      </c>
    </row>
    <row r="169" spans="1:133" x14ac:dyDescent="0.2">
      <c r="A169">
        <f>IFERROR(VLOOKUP(B169,Sheet2!$W$1:$X$300,2,FALSE),301)</f>
        <v>134</v>
      </c>
      <c r="B169" t="s">
        <v>872</v>
      </c>
      <c r="C169">
        <f t="shared" si="10"/>
        <v>0.88711133635289718</v>
      </c>
      <c r="D169">
        <f t="shared" si="11"/>
        <v>0.6699955310193092</v>
      </c>
      <c r="E169">
        <f t="shared" si="12"/>
        <v>0.51658591174513901</v>
      </c>
      <c r="F169">
        <f t="shared" si="13"/>
        <v>0.45864887270710986</v>
      </c>
      <c r="G169">
        <f t="shared" si="14"/>
        <v>0</v>
      </c>
      <c r="J169">
        <f>BS169*'Value Calculations'!$D$3</f>
        <v>4.4850897148864171</v>
      </c>
      <c r="K169">
        <f>BT169*'Value Calculations'!$D$4</f>
        <v>9.7683811213394982</v>
      </c>
      <c r="L169">
        <f>BU169*'Value Calculations'!$D$5</f>
        <v>10.878862307169783</v>
      </c>
      <c r="M169">
        <f>BV169*'Value Calculations'!$D$6</f>
        <v>1.8759739787904428</v>
      </c>
      <c r="N169">
        <f>BW169*'Value Calculations'!$D$7</f>
        <v>2.6365463116377841</v>
      </c>
      <c r="O169">
        <f>BX169*'Value Calculations'!$D$8</f>
        <v>1.9410692406265744</v>
      </c>
      <c r="P169">
        <f>BY169*'Value Calculations'!$D$9</f>
        <v>22.419546306077976</v>
      </c>
      <c r="Q169">
        <f>BZ169*'Value Calculations'!$D$10</f>
        <v>3.2878482666858426</v>
      </c>
      <c r="R169">
        <f>CA169*'Value Calculations'!$D$11</f>
        <v>2.9721424440748123</v>
      </c>
      <c r="S169">
        <f>CB169*'Value Calculations'!$D$12</f>
        <v>2.441648218768242</v>
      </c>
      <c r="T169">
        <f>CC169*'Value Calculations'!$D$13</f>
        <v>9.1489103345273044</v>
      </c>
      <c r="V169">
        <f>CF169*'Value Calculations'!$D$3</f>
        <v>1.6309417145041516</v>
      </c>
      <c r="W169">
        <f>CG169*'Value Calculations'!$D$4</f>
        <v>8.7915430092055473</v>
      </c>
      <c r="X169">
        <f>CH169*'Value Calculations'!$D$5</f>
        <v>8.2254812566405686</v>
      </c>
      <c r="Y169">
        <f>CI169*'Value Calculations'!$D$6</f>
        <v>0</v>
      </c>
      <c r="Z169">
        <f>CJ169*'Value Calculations'!$D$7</f>
        <v>1.7576975410918561</v>
      </c>
      <c r="AA169">
        <f>CK169*'Value Calculations'!$D$8</f>
        <v>4.1697042946793079</v>
      </c>
      <c r="AB169">
        <f>CL169*'Value Calculations'!$D$9</f>
        <v>16.373825953877173</v>
      </c>
      <c r="AC169">
        <f>CM169*'Value Calculations'!$D$10</f>
        <v>2.5572153185334328</v>
      </c>
      <c r="AD169">
        <f>CN169*'Value Calculations'!$D$11</f>
        <v>1.9814282960498748</v>
      </c>
      <c r="AE169">
        <f>CO169*'Value Calculations'!$D$12</f>
        <v>1.6277654791788281</v>
      </c>
      <c r="AF169">
        <f>CP169*'Value Calculations'!$D$13</f>
        <v>7.154035148803306</v>
      </c>
      <c r="AH169">
        <f>CS169*'Value Calculations'!$D$3</f>
        <v>0.8154708572520758</v>
      </c>
      <c r="AI169">
        <f>CT169*'Value Calculations'!$D$4</f>
        <v>3.9073524485357991</v>
      </c>
      <c r="AJ169">
        <f>CU169*'Value Calculations'!$D$5</f>
        <v>3.7147334707409017</v>
      </c>
      <c r="AK169">
        <f>CV169*'Value Calculations'!$D$6</f>
        <v>-1.1255843872742657</v>
      </c>
      <c r="AL169">
        <f>CW169*'Value Calculations'!$D$7</f>
        <v>0.70307901643674242</v>
      </c>
      <c r="AM169">
        <f>CX169*'Value Calculations'!$D$8</f>
        <v>1.725394880556955</v>
      </c>
      <c r="AN169">
        <f>CY169*'Value Calculations'!$D$9</f>
        <v>9.3204855429762379</v>
      </c>
      <c r="AO169">
        <f>CZ169*'Value Calculations'!$D$10</f>
        <v>2.1918988444572283</v>
      </c>
      <c r="AP169">
        <f>DA169*'Value Calculations'!$D$11</f>
        <v>0</v>
      </c>
      <c r="AQ169">
        <f>DB169*'Value Calculations'!$D$12</f>
        <v>0</v>
      </c>
      <c r="AR169">
        <f>DC169*'Value Calculations'!$D$13</f>
        <v>3.0267071783398602</v>
      </c>
      <c r="AT169">
        <f>DF169*'Value Calculations'!$D$3</f>
        <v>0.8154708572520758</v>
      </c>
      <c r="AU169">
        <f>DG169*'Value Calculations'!$D$4</f>
        <v>3.9073524485357991</v>
      </c>
      <c r="AV169">
        <f>DH169*'Value Calculations'!$D$5</f>
        <v>3.7147334707409017</v>
      </c>
      <c r="AW169">
        <f>DI169*'Value Calculations'!$D$6</f>
        <v>0.37519479575808856</v>
      </c>
      <c r="AX169">
        <f>DJ169*'Value Calculations'!$D$7</f>
        <v>1.2303882787642992</v>
      </c>
      <c r="AY169">
        <f>DK169*'Value Calculations'!$D$8</f>
        <v>3.091332494331211</v>
      </c>
      <c r="AZ169">
        <f>DL169*'Value Calculations'!$D$9</f>
        <v>4.7861952788256357</v>
      </c>
      <c r="BA169">
        <f>DM169*'Value Calculations'!$D$10</f>
        <v>2.1918988444572283</v>
      </c>
      <c r="BB169">
        <f>DN169*'Value Calculations'!$D$11</f>
        <v>0</v>
      </c>
      <c r="BC169">
        <f>DO169*'Value Calculations'!$D$12</f>
        <v>1.6277654791788281</v>
      </c>
      <c r="BD169">
        <f>DP169*'Value Calculations'!$D$13</f>
        <v>3.0267071783398602</v>
      </c>
      <c r="BF169">
        <f>DS169*'Value Calculations'!$D$3</f>
        <v>0</v>
      </c>
      <c r="BG169">
        <f>DT169*'Value Calculations'!$D$4</f>
        <v>0</v>
      </c>
      <c r="BH169">
        <f>DU169*'Value Calculations'!$D$5</f>
        <v>0</v>
      </c>
      <c r="BI169">
        <f>DV169*'Value Calculations'!$D$6</f>
        <v>0</v>
      </c>
      <c r="BJ169">
        <f>DW169*'Value Calculations'!$D$7</f>
        <v>0</v>
      </c>
      <c r="BK169">
        <f>DX169*'Value Calculations'!$D$8</f>
        <v>0</v>
      </c>
      <c r="BL169">
        <f>DY169*'Value Calculations'!$D$9</f>
        <v>0</v>
      </c>
      <c r="BM169">
        <f>DZ169*'Value Calculations'!$D$10</f>
        <v>0</v>
      </c>
      <c r="BN169">
        <f>EA169*'Value Calculations'!$D$11</f>
        <v>0</v>
      </c>
      <c r="BO169">
        <f>EB169*'Value Calculations'!$D$12</f>
        <v>0</v>
      </c>
      <c r="BP169">
        <f>EC169*'Value Calculations'!$D$13</f>
        <v>0</v>
      </c>
      <c r="BR169">
        <f>IFERROR(VLOOKUP($B169,'Raw Stats'!$CM$3:$DC$884,3,FALSE),0)</f>
        <v>81</v>
      </c>
      <c r="BS169">
        <f>IFERROR(VLOOKUP($B169,'Raw Stats'!$CM$3:$DC$884,4,FALSE),0)</f>
        <v>11</v>
      </c>
      <c r="BT169">
        <f>IFERROR(VLOOKUP($B169,'Raw Stats'!$CM$3:$DC$884,5,FALSE),0)</f>
        <v>30</v>
      </c>
      <c r="BU169">
        <f>IFERROR(VLOOKUP($B169,'Raw Stats'!$CM$3:$DC$884,6,FALSE),0)</f>
        <v>41</v>
      </c>
      <c r="BV169">
        <f>IFERROR(VLOOKUP($B169,'Raw Stats'!$CM$3:$DC$884,7,FALSE),0)</f>
        <v>15</v>
      </c>
      <c r="BW169">
        <f>IFERROR(VLOOKUP($B169,'Raw Stats'!$CM$3:$DC$884,8,FALSE),0)</f>
        <v>30</v>
      </c>
      <c r="BX169">
        <f>IFERROR(VLOOKUP($B169,'Raw Stats'!$CM$3:$DC$884,9,FALSE),0)</f>
        <v>27</v>
      </c>
      <c r="BY169">
        <f>IFERROR(VLOOKUP($B169,'Raw Stats'!$CM$3:$DC$884,10,FALSE),0)</f>
        <v>178</v>
      </c>
      <c r="BZ169">
        <f>IFERROR(VLOOKUP($B169,'Raw Stats'!$CM$3:$DC$884,11,FALSE)+VLOOKUP($B169,'Raw Stats'!$CM$3:$DC$884,12,FALSE),0)</f>
        <v>9</v>
      </c>
      <c r="CA169">
        <f>IFERROR(VLOOKUP($B169,'Raw Stats'!$CM$3:$DC$884,13,FALSE)+VLOOKUP($B169,'Raw Stats'!$CM$3:$DC$884,14,FALSE),0)</f>
        <v>3</v>
      </c>
      <c r="CB169">
        <f>IFERROR(VLOOKUP($B169,'Raw Stats'!$CM$3:$DC$884,15,FALSE),0)</f>
        <v>3</v>
      </c>
      <c r="CC169">
        <f>IFERROR(VLOOKUP($B169,'Raw Stats'!$CM$3:$DC$884,16,FALSE),0)</f>
        <v>133</v>
      </c>
      <c r="CE169">
        <f>IFERROR(VLOOKUP($B169,'Raw Stats'!$BU$3:$CJ$528,3,FALSE),0)</f>
        <v>81</v>
      </c>
      <c r="CF169">
        <f>IFERROR(VLOOKUP($B169,'Raw Stats'!$BU$3:$CJ$528,4,FALSE),0)</f>
        <v>4</v>
      </c>
      <c r="CG169">
        <f>IFERROR(VLOOKUP($B169,'Raw Stats'!$BU$3:$CJ$5288,5,FALSE),0)</f>
        <v>27</v>
      </c>
      <c r="CH169">
        <f>IFERROR(VLOOKUP($B169,'Raw Stats'!$BU$3:$CJ$528,6,FALSE),0)</f>
        <v>31</v>
      </c>
      <c r="CI169">
        <f>IFERROR(VLOOKUP($B169,'Raw Stats'!$BU$3:$CJ$528,7,FALSE),0)</f>
        <v>0</v>
      </c>
      <c r="CJ169">
        <f>IFERROR(VLOOKUP($B169,'Raw Stats'!$BU$3:$CJ$528,8,FALSE),0)</f>
        <v>20</v>
      </c>
      <c r="CK169">
        <f>IFERROR(VLOOKUP($B169,'Raw Stats'!$BU$3:$CJ$528,9,FALSE),0)</f>
        <v>58</v>
      </c>
      <c r="CL169">
        <f>IFERROR(VLOOKUP($B169,'Raw Stats'!$BU$3:$CJ$528,10,FALSE),0)</f>
        <v>130</v>
      </c>
      <c r="CM169">
        <f>IFERROR(VLOOKUP($B169,'Raw Stats'!$BU$3:$CJ$528,11,FALSE)+VLOOKUP($B169,'Raw Stats'!$BU$3:$CJ$528,12,FALSE),0)</f>
        <v>7</v>
      </c>
      <c r="CN169">
        <f>IFERROR(VLOOKUP($B169,'Raw Stats'!$BU$3:$CJ$528,13,FALSE)+VLOOKUP($B169,'Raw Stats'!$BU$3:$CJ$528,14,FALSE),0)</f>
        <v>2</v>
      </c>
      <c r="CO169">
        <f>IFERROR(VLOOKUP($B169,'Raw Stats'!$BU$3:$CJ$528,15,FALSE),0)</f>
        <v>2</v>
      </c>
      <c r="CP169">
        <f>IFERROR(VLOOKUP($B169,'Raw Stats'!$BU$3:$CJ$528,16,FALSE),0)</f>
        <v>104</v>
      </c>
      <c r="CR169">
        <f>IFERROR(VLOOKUP($B169,'Raw Stats'!$BC$3:$BR$528,3,FALSE),0)</f>
        <v>47</v>
      </c>
      <c r="CS169">
        <f>IFERROR(VLOOKUP($B169,'Raw Stats'!$BC$3:$BR$528,4,FALSE),0)</f>
        <v>2</v>
      </c>
      <c r="CT169">
        <f>IFERROR(VLOOKUP($B169,'Raw Stats'!$BC$3:$BR$5288,5,FALSE),0)</f>
        <v>12</v>
      </c>
      <c r="CU169">
        <f>IFERROR(VLOOKUP($B169,'Raw Stats'!$BC$3:$BR$52888,6,FALSE),0)</f>
        <v>14</v>
      </c>
      <c r="CV169">
        <f>IFERROR(VLOOKUP($B169,'Raw Stats'!$BC$3:$BR$5288,7,FALSE),0)</f>
        <v>-9</v>
      </c>
      <c r="CW169">
        <f>IFERROR(VLOOKUP($B169,'Raw Stats'!$BC$3:$BR$5288,8,FALSE),0)</f>
        <v>8</v>
      </c>
      <c r="CX169">
        <f>IFERROR(VLOOKUP($B169,'Raw Stats'!$BC$3:$BR$5288,9,FALSE),0)</f>
        <v>24</v>
      </c>
      <c r="CY169">
        <f>IFERROR(VLOOKUP($B169,'Raw Stats'!$BC$3:$BR$5288,10,FALSE),0)</f>
        <v>74</v>
      </c>
      <c r="CZ169">
        <f>IFERROR(VLOOKUP($B169,'Raw Stats'!$BC$3:$BR$5288,11,FALSE)+VLOOKUP($B169,'Raw Stats'!$BC$3:$BR$5288,12,FALSE),0)</f>
        <v>6</v>
      </c>
      <c r="DA169">
        <f>IFERROR(VLOOKUP($B169,'Raw Stats'!$BC$3:$BR$5288,13,FALSE)+VLOOKUP($B169,'Raw Stats'!$BC$3:$BR$5288,14,FALSE),0)</f>
        <v>0</v>
      </c>
      <c r="DB169">
        <f>IFERROR(VLOOKUP($B169,'Raw Stats'!$BC$3:$BR$5288,15,FALSE),0)</f>
        <v>0</v>
      </c>
      <c r="DC169">
        <f>IFERROR(VLOOKUP($B169,'Raw Stats'!$BC$3:$BR$5288,16,FALSE),0)</f>
        <v>44</v>
      </c>
      <c r="DE169">
        <f>IFERROR(VLOOKUP($B169,'Raw Stats'!$AK$3:$AZ$528,3,FALSE),0)</f>
        <v>54</v>
      </c>
      <c r="DF169">
        <f>IFERROR(VLOOKUP($B169,'Raw Stats'!$AK$3:$AZ$528,4,FALSE),0)</f>
        <v>2</v>
      </c>
      <c r="DG169">
        <f>IFERROR(VLOOKUP($B169,'Raw Stats'!$AK$3:$AZ$528,5,FALSE),0)</f>
        <v>12</v>
      </c>
      <c r="DH169">
        <f>IFERROR(VLOOKUP($B169,'Raw Stats'!$AK$3:$AZ$528,6,FALSE),0)</f>
        <v>14</v>
      </c>
      <c r="DI169">
        <f>IFERROR(VLOOKUP($B169,'Raw Stats'!$AK$3:$AZ$528,7,FALSE),0)</f>
        <v>3</v>
      </c>
      <c r="DJ169">
        <f>IFERROR(VLOOKUP($B169,'Raw Stats'!$AK$3:$AZ$528,8,FALSE),0)</f>
        <v>14</v>
      </c>
      <c r="DK169">
        <f>IFERROR(VLOOKUP($B169,'Raw Stats'!$AK$3:$AZ$528,9,FALSE),0)</f>
        <v>43</v>
      </c>
      <c r="DL169">
        <f>IFERROR(VLOOKUP($B169,'Raw Stats'!$AK$3:$AZ$528,10,FALSE),0)</f>
        <v>38</v>
      </c>
      <c r="DM169">
        <f>IFERROR(VLOOKUP($B169,'Raw Stats'!$AK$3:$AZ$528,11,FALSE)+VLOOKUP($B169,'Raw Stats'!$AK$3:$AZ$528,12,FALSE),0)</f>
        <v>6</v>
      </c>
      <c r="DN169">
        <f>IFERROR(VLOOKUP($B169,'Raw Stats'!$AK$3:$AZ$528,13,FALSE)+VLOOKUP($B169,'Raw Stats'!$AK$3:$AZ$528,14,FALSE),0)</f>
        <v>0</v>
      </c>
      <c r="DO169">
        <f>IFERROR(VLOOKUP($B169,'Raw Stats'!$AK$3:$AZ$528,15,FALSE),0)</f>
        <v>2</v>
      </c>
      <c r="DP169">
        <f>IFERROR(VLOOKUP($B169,'Raw Stats'!$AK$3:$AZ$528,16,FALSE),0)</f>
        <v>44</v>
      </c>
      <c r="DR169">
        <f>IFERROR(VLOOKUP($B169,'Raw Stats'!$S$3:$AH$528,3,FALSE),0)</f>
        <v>0</v>
      </c>
      <c r="DS169">
        <f>IFERROR(VLOOKUP($B169,'Raw Stats'!$S$3:$AH$528,4,FALSE),0)</f>
        <v>0</v>
      </c>
      <c r="DT169">
        <f>IFERROR(VLOOKUP($B169,'Raw Stats'!$S$3:$AH$528,5,FALSE),0)</f>
        <v>0</v>
      </c>
      <c r="DU169">
        <f>IFERROR(VLOOKUP($B169,'Raw Stats'!$S$3:$AH$528,6,FALSE),0)</f>
        <v>0</v>
      </c>
      <c r="DV169">
        <f>IFERROR(VLOOKUP($B169,'Raw Stats'!$S$3:$AH$528,7,FALSE),0)</f>
        <v>0</v>
      </c>
      <c r="DW169">
        <f>IFERROR(VLOOKUP($B169,'Raw Stats'!$S$3:$AH$528,8,FALSE),0)</f>
        <v>0</v>
      </c>
      <c r="DX169">
        <f>IFERROR(VLOOKUP($B169,'Raw Stats'!$S$3:$AH$528,9,FALSE),0)</f>
        <v>0</v>
      </c>
      <c r="DY169">
        <f>IFERROR(VLOOKUP($B169,'Raw Stats'!$S$3:$AH$528,10,FALSE),0)</f>
        <v>0</v>
      </c>
      <c r="DZ169">
        <f>IFERROR(VLOOKUP($B169,'Raw Stats'!$S$3:$AH$528,11,FALSE)+VLOOKUP($B169,'Raw Stats'!$S$3:$AH$528,12,FALSE),0)</f>
        <v>0</v>
      </c>
      <c r="EA169">
        <f>IFERROR(VLOOKUP($B169,'Raw Stats'!$S$3:$AH$528,13,FALSE)+VLOOKUP($B169,'Raw Stats'!$S$3:$AH$528,14,FALSE),0)</f>
        <v>0</v>
      </c>
      <c r="EB169">
        <f>IFERROR(VLOOKUP($B169,'Raw Stats'!$S$3:$AH$528,15,FALSE),0)</f>
        <v>0</v>
      </c>
      <c r="EC169">
        <f>IFERROR(VLOOKUP($B169,'Raw Stats'!$S$3:$AH$528,16,FALSE),0)</f>
        <v>0</v>
      </c>
    </row>
    <row r="170" spans="1:133" x14ac:dyDescent="0.2">
      <c r="A170">
        <f>IFERROR(VLOOKUP(B170,Sheet2!$W$1:$X$300,2,FALSE),301)</f>
        <v>301</v>
      </c>
      <c r="B170" t="s">
        <v>893</v>
      </c>
      <c r="C170">
        <f t="shared" si="10"/>
        <v>0.85993341768065523</v>
      </c>
      <c r="D170">
        <f t="shared" si="11"/>
        <v>0.69745151967747432</v>
      </c>
      <c r="E170">
        <f t="shared" si="12"/>
        <v>0.59260251854305501</v>
      </c>
      <c r="F170">
        <f t="shared" si="13"/>
        <v>0.63197010076386861</v>
      </c>
      <c r="G170">
        <f t="shared" si="14"/>
        <v>0.61032474693074235</v>
      </c>
      <c r="J170">
        <f>BS170*'Value Calculations'!$D$3</f>
        <v>6.5237668580166064</v>
      </c>
      <c r="K170">
        <f>BT170*'Value Calculations'!$D$4</f>
        <v>7.1634794889822988</v>
      </c>
      <c r="L170">
        <f>BU170*'Value Calculations'!$D$5</f>
        <v>10.082847992011018</v>
      </c>
      <c r="M170">
        <f>BV170*'Value Calculations'!$D$6</f>
        <v>-1.6258441149517171</v>
      </c>
      <c r="N170">
        <f>BW170*'Value Calculations'!$D$7</f>
        <v>2.9880858198561553</v>
      </c>
      <c r="O170">
        <f>BX170*'Value Calculations'!$D$8</f>
        <v>2.084852147339654</v>
      </c>
      <c r="P170">
        <f>BY170*'Value Calculations'!$D$9</f>
        <v>15.492158402514558</v>
      </c>
      <c r="Q170">
        <f>BZ170*'Value Calculations'!$D$10</f>
        <v>4.3837976889144565</v>
      </c>
      <c r="R170">
        <f>CA170*'Value Calculations'!$D$11</f>
        <v>1.9814282960498748</v>
      </c>
      <c r="S170">
        <f>CB170*'Value Calculations'!$D$12</f>
        <v>1.6277654791788281</v>
      </c>
      <c r="T170">
        <f>CC170*'Value Calculations'!$D$13</f>
        <v>7.7731343443728225</v>
      </c>
      <c r="V170">
        <f>CF170*'Value Calculations'!$D$3</f>
        <v>3.6696188576343411</v>
      </c>
      <c r="W170">
        <f>CG170*'Value Calculations'!$D$4</f>
        <v>5.2098032647143988</v>
      </c>
      <c r="X170">
        <f>CH170*'Value Calculations'!$D$5</f>
        <v>6.6334526263230389</v>
      </c>
      <c r="Y170">
        <f>CI170*'Value Calculations'!$D$6</f>
        <v>1.2506493191936285</v>
      </c>
      <c r="Z170">
        <f>CJ170*'Value Calculations'!$D$7</f>
        <v>3.3396253280745265</v>
      </c>
      <c r="AA170">
        <f>CK170*'Value Calculations'!$D$8</f>
        <v>3.0194410409746713</v>
      </c>
      <c r="AB170">
        <f>CL170*'Value Calculations'!$D$9</f>
        <v>12.343345719076639</v>
      </c>
      <c r="AC170">
        <f>CM170*'Value Calculations'!$D$10</f>
        <v>1.4612658963048188</v>
      </c>
      <c r="AD170">
        <f>CN170*'Value Calculations'!$D$11</f>
        <v>0</v>
      </c>
      <c r="AE170">
        <f>CO170*'Value Calculations'!$D$12</f>
        <v>2.441648218768242</v>
      </c>
      <c r="AF170">
        <f>CP170*'Value Calculations'!$D$13</f>
        <v>7.3604015473264788</v>
      </c>
      <c r="AH170">
        <f>CS170*'Value Calculations'!$D$3</f>
        <v>1.6309417145041516</v>
      </c>
      <c r="AI170">
        <f>CT170*'Value Calculations'!$D$4</f>
        <v>2.9305143364018491</v>
      </c>
      <c r="AJ170">
        <f>CU170*'Value Calculations'!$D$5</f>
        <v>3.4493953656879803</v>
      </c>
      <c r="AK170">
        <f>CV170*'Value Calculations'!$D$6</f>
        <v>0.12506493191936285</v>
      </c>
      <c r="AL170">
        <f>CW170*'Value Calculations'!$D$7</f>
        <v>1.2303882787642992</v>
      </c>
      <c r="AM170">
        <f>CX170*'Value Calculations'!$D$8</f>
        <v>1.9410692406265744</v>
      </c>
      <c r="AN170">
        <f>CY170*'Value Calculations'!$D$9</f>
        <v>8.6907230062886534</v>
      </c>
      <c r="AO170">
        <f>CZ170*'Value Calculations'!$D$10</f>
        <v>1.0959494222286141</v>
      </c>
      <c r="AP170">
        <f>DA170*'Value Calculations'!$D$11</f>
        <v>0.9907141480249374</v>
      </c>
      <c r="AQ170">
        <f>DB170*'Value Calculations'!$D$12</f>
        <v>0</v>
      </c>
      <c r="AR170">
        <f>DC170*'Value Calculations'!$D$13</f>
        <v>3.9897503714479976</v>
      </c>
      <c r="AT170">
        <f>DF170*'Value Calculations'!$D$3</f>
        <v>1.6309417145041516</v>
      </c>
      <c r="AU170">
        <f>DG170*'Value Calculations'!$D$4</f>
        <v>6.8378667849376482</v>
      </c>
      <c r="AV170">
        <f>DH170*'Value Calculations'!$D$5</f>
        <v>6.6334526263230389</v>
      </c>
      <c r="AW170">
        <f>DI170*'Value Calculations'!$D$6</f>
        <v>0.37519479575808856</v>
      </c>
      <c r="AX170">
        <f>DJ170*'Value Calculations'!$D$7</f>
        <v>3.6911648362928977</v>
      </c>
      <c r="AY170">
        <f>DK170*'Value Calculations'!$D$8</f>
        <v>3.2351154010442906</v>
      </c>
      <c r="AZ170">
        <f>DL170*'Value Calculations'!$D$9</f>
        <v>14.484538343814425</v>
      </c>
      <c r="BA170">
        <f>DM170*'Value Calculations'!$D$10</f>
        <v>2.1918988444572283</v>
      </c>
      <c r="BB170">
        <f>DN170*'Value Calculations'!$D$11</f>
        <v>0</v>
      </c>
      <c r="BC170">
        <f>DO170*'Value Calculations'!$D$12</f>
        <v>1.6277654791788281</v>
      </c>
      <c r="BD170">
        <f>DP170*'Value Calculations'!$D$13</f>
        <v>9.2176991340350298</v>
      </c>
      <c r="BF170">
        <f>DS170*'Value Calculations'!$D$3</f>
        <v>3.2618834290083032</v>
      </c>
      <c r="BG170">
        <f>DT170*'Value Calculations'!$D$4</f>
        <v>6.1866413768483488</v>
      </c>
      <c r="BH170">
        <f>DU170*'Value Calculations'!$D$5</f>
        <v>7.1641288364288815</v>
      </c>
      <c r="BI170">
        <f>DV170*'Value Calculations'!$D$6</f>
        <v>0.87545452343553998</v>
      </c>
      <c r="BJ170">
        <f>DW170*'Value Calculations'!$D$7</f>
        <v>2.9880858198561553</v>
      </c>
      <c r="BK170">
        <f>DX170*'Value Calculations'!$D$8</f>
        <v>2.3005265074092733</v>
      </c>
      <c r="BL170">
        <f>DY170*'Value Calculations'!$D$9</f>
        <v>15.618110909852074</v>
      </c>
      <c r="BM170">
        <f>DZ170*'Value Calculations'!$D$10</f>
        <v>1.8265823703810236</v>
      </c>
      <c r="BN170">
        <f>EA170*'Value Calculations'!$D$11</f>
        <v>0</v>
      </c>
      <c r="BO170">
        <f>EB170*'Value Calculations'!$D$12</f>
        <v>0.81388273958941404</v>
      </c>
      <c r="BP170">
        <f>EC170*'Value Calculations'!$D$13</f>
        <v>9.0113327355118571</v>
      </c>
      <c r="BR170">
        <f>IFERROR(VLOOKUP($B170,'Raw Stats'!$CM$3:$DC$884,3,FALSE),0)</f>
        <v>68</v>
      </c>
      <c r="BS170">
        <f>IFERROR(VLOOKUP($B170,'Raw Stats'!$CM$3:$DC$884,4,FALSE),0)</f>
        <v>16</v>
      </c>
      <c r="BT170">
        <f>IFERROR(VLOOKUP($B170,'Raw Stats'!$CM$3:$DC$884,5,FALSE),0)</f>
        <v>22</v>
      </c>
      <c r="BU170">
        <f>IFERROR(VLOOKUP($B170,'Raw Stats'!$CM$3:$DC$884,6,FALSE),0)</f>
        <v>38</v>
      </c>
      <c r="BV170">
        <f>IFERROR(VLOOKUP($B170,'Raw Stats'!$CM$3:$DC$884,7,FALSE),0)</f>
        <v>-13</v>
      </c>
      <c r="BW170">
        <f>IFERROR(VLOOKUP($B170,'Raw Stats'!$CM$3:$DC$884,8,FALSE),0)</f>
        <v>34</v>
      </c>
      <c r="BX170">
        <f>IFERROR(VLOOKUP($B170,'Raw Stats'!$CM$3:$DC$884,9,FALSE),0)</f>
        <v>29</v>
      </c>
      <c r="BY170">
        <f>IFERROR(VLOOKUP($B170,'Raw Stats'!$CM$3:$DC$884,10,FALSE),0)</f>
        <v>123</v>
      </c>
      <c r="BZ170">
        <f>IFERROR(VLOOKUP($B170,'Raw Stats'!$CM$3:$DC$884,11,FALSE)+VLOOKUP($B170,'Raw Stats'!$CM$3:$DC$884,12,FALSE),0)</f>
        <v>12</v>
      </c>
      <c r="CA170">
        <f>IFERROR(VLOOKUP($B170,'Raw Stats'!$CM$3:$DC$884,13,FALSE)+VLOOKUP($B170,'Raw Stats'!$CM$3:$DC$884,14,FALSE),0)</f>
        <v>2</v>
      </c>
      <c r="CB170">
        <f>IFERROR(VLOOKUP($B170,'Raw Stats'!$CM$3:$DC$884,15,FALSE),0)</f>
        <v>2</v>
      </c>
      <c r="CC170">
        <f>IFERROR(VLOOKUP($B170,'Raw Stats'!$CM$3:$DC$884,16,FALSE),0)</f>
        <v>113</v>
      </c>
      <c r="CE170">
        <f>IFERROR(VLOOKUP($B170,'Raw Stats'!$BU$3:$CJ$528,3,FALSE),0)</f>
        <v>67</v>
      </c>
      <c r="CF170">
        <f>IFERROR(VLOOKUP($B170,'Raw Stats'!$BU$3:$CJ$528,4,FALSE),0)</f>
        <v>9</v>
      </c>
      <c r="CG170">
        <f>IFERROR(VLOOKUP($B170,'Raw Stats'!$BU$3:$CJ$5288,5,FALSE),0)</f>
        <v>16</v>
      </c>
      <c r="CH170">
        <f>IFERROR(VLOOKUP($B170,'Raw Stats'!$BU$3:$CJ$528,6,FALSE),0)</f>
        <v>25</v>
      </c>
      <c r="CI170">
        <f>IFERROR(VLOOKUP($B170,'Raw Stats'!$BU$3:$CJ$528,7,FALSE),0)</f>
        <v>10</v>
      </c>
      <c r="CJ170">
        <f>IFERROR(VLOOKUP($B170,'Raw Stats'!$BU$3:$CJ$528,8,FALSE),0)</f>
        <v>38</v>
      </c>
      <c r="CK170">
        <f>IFERROR(VLOOKUP($B170,'Raw Stats'!$BU$3:$CJ$528,9,FALSE),0)</f>
        <v>42</v>
      </c>
      <c r="CL170">
        <f>IFERROR(VLOOKUP($B170,'Raw Stats'!$BU$3:$CJ$528,10,FALSE),0)</f>
        <v>98</v>
      </c>
      <c r="CM170">
        <f>IFERROR(VLOOKUP($B170,'Raw Stats'!$BU$3:$CJ$528,11,FALSE)+VLOOKUP($B170,'Raw Stats'!$BU$3:$CJ$528,12,FALSE),0)</f>
        <v>4</v>
      </c>
      <c r="CN170">
        <f>IFERROR(VLOOKUP($B170,'Raw Stats'!$BU$3:$CJ$528,13,FALSE)+VLOOKUP($B170,'Raw Stats'!$BU$3:$CJ$528,14,FALSE),0)</f>
        <v>0</v>
      </c>
      <c r="CO170">
        <f>IFERROR(VLOOKUP($B170,'Raw Stats'!$BU$3:$CJ$528,15,FALSE),0)</f>
        <v>3</v>
      </c>
      <c r="CP170">
        <f>IFERROR(VLOOKUP($B170,'Raw Stats'!$BU$3:$CJ$528,16,FALSE),0)</f>
        <v>107</v>
      </c>
      <c r="CR170">
        <f>IFERROR(VLOOKUP($B170,'Raw Stats'!$BC$3:$BR$528,3,FALSE),0)</f>
        <v>44</v>
      </c>
      <c r="CS170">
        <f>IFERROR(VLOOKUP($B170,'Raw Stats'!$BC$3:$BR$528,4,FALSE),0)</f>
        <v>4</v>
      </c>
      <c r="CT170">
        <f>IFERROR(VLOOKUP($B170,'Raw Stats'!$BC$3:$BR$5288,5,FALSE),0)</f>
        <v>9</v>
      </c>
      <c r="CU170">
        <f>IFERROR(VLOOKUP($B170,'Raw Stats'!$BC$3:$BR$52888,6,FALSE),0)</f>
        <v>13</v>
      </c>
      <c r="CV170">
        <f>IFERROR(VLOOKUP($B170,'Raw Stats'!$BC$3:$BR$5288,7,FALSE),0)</f>
        <v>1</v>
      </c>
      <c r="CW170">
        <f>IFERROR(VLOOKUP($B170,'Raw Stats'!$BC$3:$BR$5288,8,FALSE),0)</f>
        <v>14</v>
      </c>
      <c r="CX170">
        <f>IFERROR(VLOOKUP($B170,'Raw Stats'!$BC$3:$BR$5288,9,FALSE),0)</f>
        <v>27</v>
      </c>
      <c r="CY170">
        <f>IFERROR(VLOOKUP($B170,'Raw Stats'!$BC$3:$BR$5288,10,FALSE),0)</f>
        <v>69</v>
      </c>
      <c r="CZ170">
        <f>IFERROR(VLOOKUP($B170,'Raw Stats'!$BC$3:$BR$5288,11,FALSE)+VLOOKUP($B170,'Raw Stats'!$BC$3:$BR$5288,12,FALSE),0)</f>
        <v>3</v>
      </c>
      <c r="DA170">
        <f>IFERROR(VLOOKUP($B170,'Raw Stats'!$BC$3:$BR$5288,13,FALSE)+VLOOKUP($B170,'Raw Stats'!$BC$3:$BR$5288,14,FALSE),0)</f>
        <v>1</v>
      </c>
      <c r="DB170">
        <f>IFERROR(VLOOKUP($B170,'Raw Stats'!$BC$3:$BR$5288,15,FALSE),0)</f>
        <v>0</v>
      </c>
      <c r="DC170">
        <f>IFERROR(VLOOKUP($B170,'Raw Stats'!$BC$3:$BR$5288,16,FALSE),0)</f>
        <v>58</v>
      </c>
      <c r="DE170">
        <f>IFERROR(VLOOKUP($B170,'Raw Stats'!$AK$3:$AZ$528,3,FALSE),0)</f>
        <v>79</v>
      </c>
      <c r="DF170">
        <f>IFERROR(VLOOKUP($B170,'Raw Stats'!$AK$3:$AZ$528,4,FALSE),0)</f>
        <v>4</v>
      </c>
      <c r="DG170">
        <f>IFERROR(VLOOKUP($B170,'Raw Stats'!$AK$3:$AZ$528,5,FALSE),0)</f>
        <v>21</v>
      </c>
      <c r="DH170">
        <f>IFERROR(VLOOKUP($B170,'Raw Stats'!$AK$3:$AZ$528,6,FALSE),0)</f>
        <v>25</v>
      </c>
      <c r="DI170">
        <f>IFERROR(VLOOKUP($B170,'Raw Stats'!$AK$3:$AZ$528,7,FALSE),0)</f>
        <v>3</v>
      </c>
      <c r="DJ170">
        <f>IFERROR(VLOOKUP($B170,'Raw Stats'!$AK$3:$AZ$528,8,FALSE),0)</f>
        <v>42</v>
      </c>
      <c r="DK170">
        <f>IFERROR(VLOOKUP($B170,'Raw Stats'!$AK$3:$AZ$528,9,FALSE),0)</f>
        <v>45</v>
      </c>
      <c r="DL170">
        <f>IFERROR(VLOOKUP($B170,'Raw Stats'!$AK$3:$AZ$528,10,FALSE),0)</f>
        <v>115</v>
      </c>
      <c r="DM170">
        <f>IFERROR(VLOOKUP($B170,'Raw Stats'!$AK$3:$AZ$528,11,FALSE)+VLOOKUP($B170,'Raw Stats'!$AK$3:$AZ$528,12,FALSE),0)</f>
        <v>6</v>
      </c>
      <c r="DN170">
        <f>IFERROR(VLOOKUP($B170,'Raw Stats'!$AK$3:$AZ$528,13,FALSE)+VLOOKUP($B170,'Raw Stats'!$AK$3:$AZ$528,14,FALSE),0)</f>
        <v>0</v>
      </c>
      <c r="DO170">
        <f>IFERROR(VLOOKUP($B170,'Raw Stats'!$AK$3:$AZ$528,15,FALSE),0)</f>
        <v>2</v>
      </c>
      <c r="DP170">
        <f>IFERROR(VLOOKUP($B170,'Raw Stats'!$AK$3:$AZ$528,16,FALSE),0)</f>
        <v>134</v>
      </c>
      <c r="DR170">
        <f>IFERROR(VLOOKUP($B170,'Raw Stats'!$S$3:$AH$528,3,FALSE),0)</f>
        <v>82</v>
      </c>
      <c r="DS170">
        <f>IFERROR(VLOOKUP($B170,'Raw Stats'!$S$3:$AH$528,4,FALSE),0)</f>
        <v>8</v>
      </c>
      <c r="DT170">
        <f>IFERROR(VLOOKUP($B170,'Raw Stats'!$S$3:$AH$528,5,FALSE),0)</f>
        <v>19</v>
      </c>
      <c r="DU170">
        <f>IFERROR(VLOOKUP($B170,'Raw Stats'!$S$3:$AH$528,6,FALSE),0)</f>
        <v>27</v>
      </c>
      <c r="DV170">
        <f>IFERROR(VLOOKUP($B170,'Raw Stats'!$S$3:$AH$528,7,FALSE),0)</f>
        <v>7</v>
      </c>
      <c r="DW170">
        <f>IFERROR(VLOOKUP($B170,'Raw Stats'!$S$3:$AH$528,8,FALSE),0)</f>
        <v>34</v>
      </c>
      <c r="DX170">
        <f>IFERROR(VLOOKUP($B170,'Raw Stats'!$S$3:$AH$528,9,FALSE),0)</f>
        <v>32</v>
      </c>
      <c r="DY170">
        <f>IFERROR(VLOOKUP($B170,'Raw Stats'!$S$3:$AH$528,10,FALSE),0)</f>
        <v>124</v>
      </c>
      <c r="DZ170">
        <f>IFERROR(VLOOKUP($B170,'Raw Stats'!$S$3:$AH$528,11,FALSE)+VLOOKUP($B170,'Raw Stats'!$S$3:$AH$528,12,FALSE),0)</f>
        <v>5</v>
      </c>
      <c r="EA170">
        <f>IFERROR(VLOOKUP($B170,'Raw Stats'!$S$3:$AH$528,13,FALSE)+VLOOKUP($B170,'Raw Stats'!$S$3:$AH$528,14,FALSE),0)</f>
        <v>0</v>
      </c>
      <c r="EB170">
        <f>IFERROR(VLOOKUP($B170,'Raw Stats'!$S$3:$AH$528,15,FALSE),0)</f>
        <v>1</v>
      </c>
      <c r="EC170">
        <f>IFERROR(VLOOKUP($B170,'Raw Stats'!$S$3:$AH$528,16,FALSE),0)</f>
        <v>131</v>
      </c>
    </row>
    <row r="171" spans="1:133" x14ac:dyDescent="0.2">
      <c r="A171">
        <f>IFERROR(VLOOKUP(B171,Sheet2!$W$1:$X$300,2,FALSE),301)</f>
        <v>168</v>
      </c>
      <c r="B171" t="s">
        <v>1620</v>
      </c>
      <c r="C171">
        <f t="shared" si="10"/>
        <v>0.84809619792805402</v>
      </c>
      <c r="D171">
        <f t="shared" si="11"/>
        <v>0</v>
      </c>
      <c r="E171">
        <f t="shared" si="12"/>
        <v>0</v>
      </c>
      <c r="F171">
        <f t="shared" si="13"/>
        <v>0</v>
      </c>
      <c r="G171">
        <f t="shared" si="14"/>
        <v>0</v>
      </c>
      <c r="J171">
        <f>BS171*'Value Calculations'!$D$3</f>
        <v>4.4850897148864171</v>
      </c>
      <c r="K171">
        <f>BT171*'Value Calculations'!$D$4</f>
        <v>9.4427684172948485</v>
      </c>
      <c r="L171">
        <f>BU171*'Value Calculations'!$D$5</f>
        <v>10.613524202116862</v>
      </c>
      <c r="M171">
        <f>BV171*'Value Calculations'!$D$6</f>
        <v>0.62532465959681427</v>
      </c>
      <c r="N171">
        <f>BW171*'Value Calculations'!$D$7</f>
        <v>2.8123160657469697</v>
      </c>
      <c r="O171">
        <f>BX171*'Value Calculations'!$D$8</f>
        <v>3.8821384812531488</v>
      </c>
      <c r="P171">
        <f>BY171*'Value Calculations'!$D$9</f>
        <v>9.6983430649887872</v>
      </c>
      <c r="Q171">
        <f>BZ171*'Value Calculations'!$D$10</f>
        <v>4.3837976889144565</v>
      </c>
      <c r="R171">
        <f>CA171*'Value Calculations'!$D$11</f>
        <v>0</v>
      </c>
      <c r="S171">
        <f>CB171*'Value Calculations'!$D$12</f>
        <v>2.441648218768242</v>
      </c>
      <c r="T171">
        <f>CC171*'Value Calculations'!$D$13</f>
        <v>6.7413023517569615</v>
      </c>
      <c r="V171">
        <f>CF171*'Value Calculations'!$D$3</f>
        <v>0</v>
      </c>
      <c r="W171">
        <f>CG171*'Value Calculations'!$D$4</f>
        <v>0</v>
      </c>
      <c r="X171">
        <f>CH171*'Value Calculations'!$D$5</f>
        <v>0</v>
      </c>
      <c r="Y171">
        <f>CI171*'Value Calculations'!$D$6</f>
        <v>0</v>
      </c>
      <c r="Z171">
        <f>CJ171*'Value Calculations'!$D$7</f>
        <v>0</v>
      </c>
      <c r="AA171">
        <f>CK171*'Value Calculations'!$D$8</f>
        <v>0</v>
      </c>
      <c r="AB171">
        <f>CL171*'Value Calculations'!$D$9</f>
        <v>0</v>
      </c>
      <c r="AC171">
        <f>CM171*'Value Calculations'!$D$10</f>
        <v>0</v>
      </c>
      <c r="AD171">
        <f>CN171*'Value Calculations'!$D$11</f>
        <v>0</v>
      </c>
      <c r="AE171">
        <f>CO171*'Value Calculations'!$D$12</f>
        <v>0</v>
      </c>
      <c r="AF171">
        <f>CP171*'Value Calculations'!$D$13</f>
        <v>0</v>
      </c>
      <c r="AH171">
        <f>CS171*'Value Calculations'!$D$3</f>
        <v>0</v>
      </c>
      <c r="AI171">
        <f>CT171*'Value Calculations'!$D$4</f>
        <v>0</v>
      </c>
      <c r="AJ171">
        <f>CU171*'Value Calculations'!$D$5</f>
        <v>0</v>
      </c>
      <c r="AK171">
        <f>CV171*'Value Calculations'!$D$6</f>
        <v>0</v>
      </c>
      <c r="AL171">
        <f>CW171*'Value Calculations'!$D$7</f>
        <v>0</v>
      </c>
      <c r="AM171">
        <f>CX171*'Value Calculations'!$D$8</f>
        <v>0</v>
      </c>
      <c r="AN171">
        <f>CY171*'Value Calculations'!$D$9</f>
        <v>0</v>
      </c>
      <c r="AO171">
        <f>CZ171*'Value Calculations'!$D$10</f>
        <v>0</v>
      </c>
      <c r="AP171">
        <f>DA171*'Value Calculations'!$D$11</f>
        <v>0</v>
      </c>
      <c r="AQ171">
        <f>DB171*'Value Calculations'!$D$12</f>
        <v>0</v>
      </c>
      <c r="AR171">
        <f>DC171*'Value Calculations'!$D$13</f>
        <v>0</v>
      </c>
      <c r="AT171">
        <f>DF171*'Value Calculations'!$D$3</f>
        <v>0</v>
      </c>
      <c r="AU171">
        <f>DG171*'Value Calculations'!$D$4</f>
        <v>0</v>
      </c>
      <c r="AV171">
        <f>DH171*'Value Calculations'!$D$5</f>
        <v>0</v>
      </c>
      <c r="AW171">
        <f>DI171*'Value Calculations'!$D$6</f>
        <v>0</v>
      </c>
      <c r="AX171">
        <f>DJ171*'Value Calculations'!$D$7</f>
        <v>0</v>
      </c>
      <c r="AY171">
        <f>DK171*'Value Calculations'!$D$8</f>
        <v>0</v>
      </c>
      <c r="AZ171">
        <f>DL171*'Value Calculations'!$D$9</f>
        <v>0</v>
      </c>
      <c r="BA171">
        <f>DM171*'Value Calculations'!$D$10</f>
        <v>0</v>
      </c>
      <c r="BB171">
        <f>DN171*'Value Calculations'!$D$11</f>
        <v>0</v>
      </c>
      <c r="BC171">
        <f>DO171*'Value Calculations'!$D$12</f>
        <v>0</v>
      </c>
      <c r="BD171">
        <f>DP171*'Value Calculations'!$D$13</f>
        <v>0</v>
      </c>
      <c r="BF171">
        <f>DS171*'Value Calculations'!$D$3</f>
        <v>0</v>
      </c>
      <c r="BG171">
        <f>DT171*'Value Calculations'!$D$4</f>
        <v>0</v>
      </c>
      <c r="BH171">
        <f>DU171*'Value Calculations'!$D$5</f>
        <v>0</v>
      </c>
      <c r="BI171">
        <f>DV171*'Value Calculations'!$D$6</f>
        <v>0</v>
      </c>
      <c r="BJ171">
        <f>DW171*'Value Calculations'!$D$7</f>
        <v>0</v>
      </c>
      <c r="BK171">
        <f>DX171*'Value Calculations'!$D$8</f>
        <v>0</v>
      </c>
      <c r="BL171">
        <f>DY171*'Value Calculations'!$D$9</f>
        <v>0</v>
      </c>
      <c r="BM171">
        <f>DZ171*'Value Calculations'!$D$10</f>
        <v>0</v>
      </c>
      <c r="BN171">
        <f>EA171*'Value Calculations'!$D$11</f>
        <v>0</v>
      </c>
      <c r="BO171">
        <f>EB171*'Value Calculations'!$D$12</f>
        <v>0</v>
      </c>
      <c r="BP171">
        <f>EC171*'Value Calculations'!$D$13</f>
        <v>0</v>
      </c>
      <c r="BR171">
        <f>IFERROR(VLOOKUP($B171,'Raw Stats'!$CM$3:$DC$884,3,FALSE),0)</f>
        <v>65</v>
      </c>
      <c r="BS171">
        <f>IFERROR(VLOOKUP($B171,'Raw Stats'!$CM$3:$DC$884,4,FALSE),0)</f>
        <v>11</v>
      </c>
      <c r="BT171">
        <f>IFERROR(VLOOKUP($B171,'Raw Stats'!$CM$3:$DC$884,5,FALSE),0)</f>
        <v>29</v>
      </c>
      <c r="BU171">
        <f>IFERROR(VLOOKUP($B171,'Raw Stats'!$CM$3:$DC$884,6,FALSE),0)</f>
        <v>40</v>
      </c>
      <c r="BV171">
        <f>IFERROR(VLOOKUP($B171,'Raw Stats'!$CM$3:$DC$884,7,FALSE),0)</f>
        <v>5</v>
      </c>
      <c r="BW171">
        <f>IFERROR(VLOOKUP($B171,'Raw Stats'!$CM$3:$DC$884,8,FALSE),0)</f>
        <v>32</v>
      </c>
      <c r="BX171">
        <f>IFERROR(VLOOKUP($B171,'Raw Stats'!$CM$3:$DC$884,9,FALSE),0)</f>
        <v>54</v>
      </c>
      <c r="BY171">
        <f>IFERROR(VLOOKUP($B171,'Raw Stats'!$CM$3:$DC$884,10,FALSE),0)</f>
        <v>77</v>
      </c>
      <c r="BZ171">
        <f>IFERROR(VLOOKUP($B171,'Raw Stats'!$CM$3:$DC$884,11,FALSE)+VLOOKUP($B171,'Raw Stats'!$CM$3:$DC$884,12,FALSE),0)</f>
        <v>12</v>
      </c>
      <c r="CA171">
        <f>IFERROR(VLOOKUP($B171,'Raw Stats'!$CM$3:$DC$884,13,FALSE)+VLOOKUP($B171,'Raw Stats'!$CM$3:$DC$884,14,FALSE),0)</f>
        <v>0</v>
      </c>
      <c r="CB171">
        <f>IFERROR(VLOOKUP($B171,'Raw Stats'!$CM$3:$DC$884,15,FALSE),0)</f>
        <v>3</v>
      </c>
      <c r="CC171">
        <f>IFERROR(VLOOKUP($B171,'Raw Stats'!$CM$3:$DC$884,16,FALSE),0)</f>
        <v>98</v>
      </c>
      <c r="CE171">
        <f>IFERROR(VLOOKUP($B171,'Raw Stats'!$BU$3:$CJ$528,3,FALSE),0)</f>
        <v>0</v>
      </c>
      <c r="CF171">
        <f>IFERROR(VLOOKUP($B171,'Raw Stats'!$BU$3:$CJ$528,4,FALSE),0)</f>
        <v>0</v>
      </c>
      <c r="CG171">
        <f>IFERROR(VLOOKUP($B171,'Raw Stats'!$BU$3:$CJ$5288,5,FALSE),0)</f>
        <v>0</v>
      </c>
      <c r="CH171">
        <f>IFERROR(VLOOKUP($B171,'Raw Stats'!$BU$3:$CJ$528,6,FALSE),0)</f>
        <v>0</v>
      </c>
      <c r="CI171">
        <f>IFERROR(VLOOKUP($B171,'Raw Stats'!$BU$3:$CJ$528,7,FALSE),0)</f>
        <v>0</v>
      </c>
      <c r="CJ171">
        <f>IFERROR(VLOOKUP($B171,'Raw Stats'!$BU$3:$CJ$528,8,FALSE),0)</f>
        <v>0</v>
      </c>
      <c r="CK171">
        <f>IFERROR(VLOOKUP($B171,'Raw Stats'!$BU$3:$CJ$528,9,FALSE),0)</f>
        <v>0</v>
      </c>
      <c r="CL171">
        <f>IFERROR(VLOOKUP($B171,'Raw Stats'!$BU$3:$CJ$528,10,FALSE),0)</f>
        <v>0</v>
      </c>
      <c r="CM171">
        <f>IFERROR(VLOOKUP($B171,'Raw Stats'!$BU$3:$CJ$528,11,FALSE)+VLOOKUP($B171,'Raw Stats'!$BU$3:$CJ$528,12,FALSE),0)</f>
        <v>0</v>
      </c>
      <c r="CN171">
        <f>IFERROR(VLOOKUP($B171,'Raw Stats'!$BU$3:$CJ$528,13,FALSE)+VLOOKUP($B171,'Raw Stats'!$BU$3:$CJ$528,14,FALSE),0)</f>
        <v>0</v>
      </c>
      <c r="CO171">
        <f>IFERROR(VLOOKUP($B171,'Raw Stats'!$BU$3:$CJ$528,15,FALSE),0)</f>
        <v>0</v>
      </c>
      <c r="CP171">
        <f>IFERROR(VLOOKUP($B171,'Raw Stats'!$BU$3:$CJ$528,16,FALSE),0)</f>
        <v>0</v>
      </c>
      <c r="CR171">
        <f>IFERROR(VLOOKUP($B171,'Raw Stats'!$BC$3:$BR$528,3,FALSE),0)</f>
        <v>0</v>
      </c>
      <c r="CS171">
        <f>IFERROR(VLOOKUP($B171,'Raw Stats'!$BC$3:$BR$528,4,FALSE),0)</f>
        <v>0</v>
      </c>
      <c r="CT171">
        <f>IFERROR(VLOOKUP($B171,'Raw Stats'!$BC$3:$BR$5288,5,FALSE),0)</f>
        <v>0</v>
      </c>
      <c r="CU171">
        <f>IFERROR(VLOOKUP($B171,'Raw Stats'!$BC$3:$BR$52888,6,FALSE),0)</f>
        <v>0</v>
      </c>
      <c r="CV171">
        <f>IFERROR(VLOOKUP($B171,'Raw Stats'!$BC$3:$BR$5288,7,FALSE),0)</f>
        <v>0</v>
      </c>
      <c r="CW171">
        <f>IFERROR(VLOOKUP($B171,'Raw Stats'!$BC$3:$BR$5288,8,FALSE),0)</f>
        <v>0</v>
      </c>
      <c r="CX171">
        <f>IFERROR(VLOOKUP($B171,'Raw Stats'!$BC$3:$BR$5288,9,FALSE),0)</f>
        <v>0</v>
      </c>
      <c r="CY171">
        <f>IFERROR(VLOOKUP($B171,'Raw Stats'!$BC$3:$BR$5288,10,FALSE),0)</f>
        <v>0</v>
      </c>
      <c r="CZ171">
        <f>IFERROR(VLOOKUP($B171,'Raw Stats'!$BC$3:$BR$5288,11,FALSE)+VLOOKUP($B171,'Raw Stats'!$BC$3:$BR$5288,12,FALSE),0)</f>
        <v>0</v>
      </c>
      <c r="DA171">
        <f>IFERROR(VLOOKUP($B171,'Raw Stats'!$BC$3:$BR$5288,13,FALSE)+VLOOKUP($B171,'Raw Stats'!$BC$3:$BR$5288,14,FALSE),0)</f>
        <v>0</v>
      </c>
      <c r="DB171">
        <f>IFERROR(VLOOKUP($B171,'Raw Stats'!$BC$3:$BR$5288,15,FALSE),0)</f>
        <v>0</v>
      </c>
      <c r="DC171">
        <f>IFERROR(VLOOKUP($B171,'Raw Stats'!$BC$3:$BR$5288,16,FALSE),0)</f>
        <v>0</v>
      </c>
      <c r="DE171">
        <f>IFERROR(VLOOKUP($B171,'Raw Stats'!$AK$3:$AZ$528,3,FALSE),0)</f>
        <v>0</v>
      </c>
      <c r="DF171">
        <f>IFERROR(VLOOKUP($B171,'Raw Stats'!$AK$3:$AZ$528,4,FALSE),0)</f>
        <v>0</v>
      </c>
      <c r="DG171">
        <f>IFERROR(VLOOKUP($B171,'Raw Stats'!$AK$3:$AZ$528,5,FALSE),0)</f>
        <v>0</v>
      </c>
      <c r="DH171">
        <f>IFERROR(VLOOKUP($B171,'Raw Stats'!$AK$3:$AZ$528,6,FALSE),0)</f>
        <v>0</v>
      </c>
      <c r="DI171">
        <f>IFERROR(VLOOKUP($B171,'Raw Stats'!$AK$3:$AZ$528,7,FALSE),0)</f>
        <v>0</v>
      </c>
      <c r="DJ171">
        <f>IFERROR(VLOOKUP($B171,'Raw Stats'!$AK$3:$AZ$528,8,FALSE),0)</f>
        <v>0</v>
      </c>
      <c r="DK171">
        <f>IFERROR(VLOOKUP($B171,'Raw Stats'!$AK$3:$AZ$528,9,FALSE),0)</f>
        <v>0</v>
      </c>
      <c r="DL171">
        <f>IFERROR(VLOOKUP($B171,'Raw Stats'!$AK$3:$AZ$528,10,FALSE),0)</f>
        <v>0</v>
      </c>
      <c r="DM171">
        <f>IFERROR(VLOOKUP($B171,'Raw Stats'!$AK$3:$AZ$528,11,FALSE)+VLOOKUP($B171,'Raw Stats'!$AK$3:$AZ$528,12,FALSE),0)</f>
        <v>0</v>
      </c>
      <c r="DN171">
        <f>IFERROR(VLOOKUP($B171,'Raw Stats'!$AK$3:$AZ$528,13,FALSE)+VLOOKUP($B171,'Raw Stats'!$AK$3:$AZ$528,14,FALSE),0)</f>
        <v>0</v>
      </c>
      <c r="DO171">
        <f>IFERROR(VLOOKUP($B171,'Raw Stats'!$AK$3:$AZ$528,15,FALSE),0)</f>
        <v>0</v>
      </c>
      <c r="DP171">
        <f>IFERROR(VLOOKUP($B171,'Raw Stats'!$AK$3:$AZ$528,16,FALSE),0)</f>
        <v>0</v>
      </c>
      <c r="DR171">
        <f>IFERROR(VLOOKUP($B171,'Raw Stats'!$S$3:$AH$528,3,FALSE),0)</f>
        <v>0</v>
      </c>
      <c r="DS171">
        <f>IFERROR(VLOOKUP($B171,'Raw Stats'!$S$3:$AH$528,4,FALSE),0)</f>
        <v>0</v>
      </c>
      <c r="DT171">
        <f>IFERROR(VLOOKUP($B171,'Raw Stats'!$S$3:$AH$528,5,FALSE),0)</f>
        <v>0</v>
      </c>
      <c r="DU171">
        <f>IFERROR(VLOOKUP($B171,'Raw Stats'!$S$3:$AH$528,6,FALSE),0)</f>
        <v>0</v>
      </c>
      <c r="DV171">
        <f>IFERROR(VLOOKUP($B171,'Raw Stats'!$S$3:$AH$528,7,FALSE),0)</f>
        <v>0</v>
      </c>
      <c r="DW171">
        <f>IFERROR(VLOOKUP($B171,'Raw Stats'!$S$3:$AH$528,8,FALSE),0)</f>
        <v>0</v>
      </c>
      <c r="DX171">
        <f>IFERROR(VLOOKUP($B171,'Raw Stats'!$S$3:$AH$528,9,FALSE),0)</f>
        <v>0</v>
      </c>
      <c r="DY171">
        <f>IFERROR(VLOOKUP($B171,'Raw Stats'!$S$3:$AH$528,10,FALSE),0)</f>
        <v>0</v>
      </c>
      <c r="DZ171">
        <f>IFERROR(VLOOKUP($B171,'Raw Stats'!$S$3:$AH$528,11,FALSE)+VLOOKUP($B171,'Raw Stats'!$S$3:$AH$528,12,FALSE),0)</f>
        <v>0</v>
      </c>
      <c r="EA171">
        <f>IFERROR(VLOOKUP($B171,'Raw Stats'!$S$3:$AH$528,13,FALSE)+VLOOKUP($B171,'Raw Stats'!$S$3:$AH$528,14,FALSE),0)</f>
        <v>0</v>
      </c>
      <c r="EB171">
        <f>IFERROR(VLOOKUP($B171,'Raw Stats'!$S$3:$AH$528,15,FALSE),0)</f>
        <v>0</v>
      </c>
      <c r="EC171">
        <f>IFERROR(VLOOKUP($B171,'Raw Stats'!$S$3:$AH$528,16,FALSE),0)</f>
        <v>0</v>
      </c>
    </row>
    <row r="172" spans="1:133" x14ac:dyDescent="0.2">
      <c r="A172">
        <f>IFERROR(VLOOKUP(B172,Sheet2!$W$1:$X$300,2,FALSE),301)</f>
        <v>262</v>
      </c>
      <c r="B172" t="s">
        <v>1010</v>
      </c>
      <c r="C172">
        <f t="shared" si="10"/>
        <v>0.84707817741638836</v>
      </c>
      <c r="D172">
        <f t="shared" si="11"/>
        <v>0.56440864042974248</v>
      </c>
      <c r="E172">
        <f t="shared" si="12"/>
        <v>0</v>
      </c>
      <c r="F172">
        <f t="shared" si="13"/>
        <v>0.49438799559155988</v>
      </c>
      <c r="G172">
        <f t="shared" si="14"/>
        <v>0</v>
      </c>
      <c r="J172">
        <f>BS172*'Value Calculations'!$D$3</f>
        <v>4.4850897148864171</v>
      </c>
      <c r="K172">
        <f>BT172*'Value Calculations'!$D$4</f>
        <v>8.1403176011162479</v>
      </c>
      <c r="L172">
        <f>BU172*'Value Calculations'!$D$5</f>
        <v>9.5521717819051766</v>
      </c>
      <c r="M172">
        <f>BV172*'Value Calculations'!$D$6</f>
        <v>0</v>
      </c>
      <c r="N172">
        <f>BW172*'Value Calculations'!$D$7</f>
        <v>6.2398262708760885</v>
      </c>
      <c r="O172">
        <f>BX172*'Value Calculations'!$D$8</f>
        <v>14.01883340452526</v>
      </c>
      <c r="P172">
        <f>BY172*'Value Calculations'!$D$9</f>
        <v>13.225013270439256</v>
      </c>
      <c r="Q172">
        <f>BZ172*'Value Calculations'!$D$10</f>
        <v>3.6531647407620471</v>
      </c>
      <c r="R172">
        <f>CA172*'Value Calculations'!$D$11</f>
        <v>0</v>
      </c>
      <c r="S172">
        <f>CB172*'Value Calculations'!$D$12</f>
        <v>2.441648218768242</v>
      </c>
      <c r="T172">
        <f>CC172*'Value Calculations'!$D$13</f>
        <v>7.7043455448650988</v>
      </c>
      <c r="V172">
        <f>CF172*'Value Calculations'!$D$3</f>
        <v>2.0386771431301893</v>
      </c>
      <c r="W172">
        <f>CG172*'Value Calculations'!$D$4</f>
        <v>3.2561270404464993</v>
      </c>
      <c r="X172">
        <f>CH172*'Value Calculations'!$D$5</f>
        <v>3.980071575793823</v>
      </c>
      <c r="Y172">
        <f>CI172*'Value Calculations'!$D$6</f>
        <v>0.25012986383872571</v>
      </c>
      <c r="Z172">
        <f>CJ172*'Value Calculations'!$D$7</f>
        <v>2.4607765575285985</v>
      </c>
      <c r="AA172">
        <f>CK172*'Value Calculations'!$D$8</f>
        <v>10.711826550124428</v>
      </c>
      <c r="AB172">
        <f>CL172*'Value Calculations'!$D$9</f>
        <v>10.202153094338854</v>
      </c>
      <c r="AC172">
        <f>CM172*'Value Calculations'!$D$10</f>
        <v>1.4612658963048188</v>
      </c>
      <c r="AD172">
        <f>CN172*'Value Calculations'!$D$11</f>
        <v>0</v>
      </c>
      <c r="AE172">
        <f>CO172*'Value Calculations'!$D$12</f>
        <v>0.81388273958941404</v>
      </c>
      <c r="AF172">
        <f>CP172*'Value Calculations'!$D$13</f>
        <v>4.3336943689866185</v>
      </c>
      <c r="AH172">
        <f>CS172*'Value Calculations'!$D$3</f>
        <v>0</v>
      </c>
      <c r="AI172">
        <f>CT172*'Value Calculations'!$D$4</f>
        <v>0</v>
      </c>
      <c r="AJ172">
        <f>CU172*'Value Calculations'!$D$5</f>
        <v>0</v>
      </c>
      <c r="AK172">
        <f>CV172*'Value Calculations'!$D$6</f>
        <v>-0.37519479575808856</v>
      </c>
      <c r="AL172">
        <f>CW172*'Value Calculations'!$D$7</f>
        <v>0</v>
      </c>
      <c r="AM172">
        <f>CX172*'Value Calculations'!$D$8</f>
        <v>0.28756581342615917</v>
      </c>
      <c r="AN172">
        <f>CY172*'Value Calculations'!$D$9</f>
        <v>0.25190501467503346</v>
      </c>
      <c r="AO172">
        <f>CZ172*'Value Calculations'!$D$10</f>
        <v>0</v>
      </c>
      <c r="AP172">
        <f>DA172*'Value Calculations'!$D$11</f>
        <v>0</v>
      </c>
      <c r="AQ172">
        <f>DB172*'Value Calculations'!$D$12</f>
        <v>0</v>
      </c>
      <c r="AR172">
        <f>DC172*'Value Calculations'!$D$13</f>
        <v>6.8788799507724097E-2</v>
      </c>
      <c r="AT172">
        <f>DF172*'Value Calculations'!$D$3</f>
        <v>0.8154708572520758</v>
      </c>
      <c r="AU172">
        <f>DG172*'Value Calculations'!$D$4</f>
        <v>2.6049016323571994</v>
      </c>
      <c r="AV172">
        <f>DH172*'Value Calculations'!$D$5</f>
        <v>2.6533810505292155</v>
      </c>
      <c r="AW172">
        <f>DI172*'Value Calculations'!$D$6</f>
        <v>0</v>
      </c>
      <c r="AX172">
        <f>DJ172*'Value Calculations'!$D$7</f>
        <v>1.4061580328734848</v>
      </c>
      <c r="AY172">
        <f>DK172*'Value Calculations'!$D$8</f>
        <v>2.1567436006961938</v>
      </c>
      <c r="AZ172">
        <f>DL172*'Value Calculations'!$D$9</f>
        <v>1.8892876100627509</v>
      </c>
      <c r="BA172">
        <f>DM172*'Value Calculations'!$D$10</f>
        <v>1.4612658963048188</v>
      </c>
      <c r="BB172">
        <f>DN172*'Value Calculations'!$D$11</f>
        <v>0</v>
      </c>
      <c r="BC172">
        <f>DO172*'Value Calculations'!$D$12</f>
        <v>0</v>
      </c>
      <c r="BD172">
        <f>DP172*'Value Calculations'!$D$13</f>
        <v>2.3388191832626193</v>
      </c>
      <c r="BF172">
        <f>DS172*'Value Calculations'!$D$3</f>
        <v>0</v>
      </c>
      <c r="BG172">
        <f>DT172*'Value Calculations'!$D$4</f>
        <v>0</v>
      </c>
      <c r="BH172">
        <f>DU172*'Value Calculations'!$D$5</f>
        <v>0</v>
      </c>
      <c r="BI172">
        <f>DV172*'Value Calculations'!$D$6</f>
        <v>0</v>
      </c>
      <c r="BJ172">
        <f>DW172*'Value Calculations'!$D$7</f>
        <v>0</v>
      </c>
      <c r="BK172">
        <f>DX172*'Value Calculations'!$D$8</f>
        <v>0</v>
      </c>
      <c r="BL172">
        <f>DY172*'Value Calculations'!$D$9</f>
        <v>0</v>
      </c>
      <c r="BM172">
        <f>DZ172*'Value Calculations'!$D$10</f>
        <v>0</v>
      </c>
      <c r="BN172">
        <f>EA172*'Value Calculations'!$D$11</f>
        <v>0</v>
      </c>
      <c r="BO172">
        <f>EB172*'Value Calculations'!$D$12</f>
        <v>0</v>
      </c>
      <c r="BP172">
        <f>EC172*'Value Calculations'!$D$13</f>
        <v>0</v>
      </c>
      <c r="BR172">
        <f>IFERROR(VLOOKUP($B172,'Raw Stats'!$CM$3:$DC$884,3,FALSE),0)</f>
        <v>82</v>
      </c>
      <c r="BS172">
        <f>IFERROR(VLOOKUP($B172,'Raw Stats'!$CM$3:$DC$884,4,FALSE),0)</f>
        <v>11</v>
      </c>
      <c r="BT172">
        <f>IFERROR(VLOOKUP($B172,'Raw Stats'!$CM$3:$DC$884,5,FALSE),0)</f>
        <v>25</v>
      </c>
      <c r="BU172">
        <f>IFERROR(VLOOKUP($B172,'Raw Stats'!$CM$3:$DC$884,6,FALSE),0)</f>
        <v>36</v>
      </c>
      <c r="BV172">
        <f>IFERROR(VLOOKUP($B172,'Raw Stats'!$CM$3:$DC$884,7,FALSE),0)</f>
        <v>0</v>
      </c>
      <c r="BW172">
        <f>IFERROR(VLOOKUP($B172,'Raw Stats'!$CM$3:$DC$884,8,FALSE),0)</f>
        <v>71</v>
      </c>
      <c r="BX172">
        <f>IFERROR(VLOOKUP($B172,'Raw Stats'!$CM$3:$DC$884,9,FALSE),0)</f>
        <v>195</v>
      </c>
      <c r="BY172">
        <f>IFERROR(VLOOKUP($B172,'Raw Stats'!$CM$3:$DC$884,10,FALSE),0)</f>
        <v>105</v>
      </c>
      <c r="BZ172">
        <f>IFERROR(VLOOKUP($B172,'Raw Stats'!$CM$3:$DC$884,11,FALSE)+VLOOKUP($B172,'Raw Stats'!$CM$3:$DC$884,12,FALSE),0)</f>
        <v>10</v>
      </c>
      <c r="CA172">
        <f>IFERROR(VLOOKUP($B172,'Raw Stats'!$CM$3:$DC$884,13,FALSE)+VLOOKUP($B172,'Raw Stats'!$CM$3:$DC$884,14,FALSE),0)</f>
        <v>0</v>
      </c>
      <c r="CB172">
        <f>IFERROR(VLOOKUP($B172,'Raw Stats'!$CM$3:$DC$884,15,FALSE),0)</f>
        <v>3</v>
      </c>
      <c r="CC172">
        <f>IFERROR(VLOOKUP($B172,'Raw Stats'!$CM$3:$DC$884,16,FALSE),0)</f>
        <v>112</v>
      </c>
      <c r="CE172">
        <f>IFERROR(VLOOKUP($B172,'Raw Stats'!$BU$3:$CJ$528,3,FALSE),0)</f>
        <v>70</v>
      </c>
      <c r="CF172">
        <f>IFERROR(VLOOKUP($B172,'Raw Stats'!$BU$3:$CJ$528,4,FALSE),0)</f>
        <v>5</v>
      </c>
      <c r="CG172">
        <f>IFERROR(VLOOKUP($B172,'Raw Stats'!$BU$3:$CJ$5288,5,FALSE),0)</f>
        <v>10</v>
      </c>
      <c r="CH172">
        <f>IFERROR(VLOOKUP($B172,'Raw Stats'!$BU$3:$CJ$528,6,FALSE),0)</f>
        <v>15</v>
      </c>
      <c r="CI172">
        <f>IFERROR(VLOOKUP($B172,'Raw Stats'!$BU$3:$CJ$528,7,FALSE),0)</f>
        <v>2</v>
      </c>
      <c r="CJ172">
        <f>IFERROR(VLOOKUP($B172,'Raw Stats'!$BU$3:$CJ$528,8,FALSE),0)</f>
        <v>28</v>
      </c>
      <c r="CK172">
        <f>IFERROR(VLOOKUP($B172,'Raw Stats'!$BU$3:$CJ$528,9,FALSE),0)</f>
        <v>149</v>
      </c>
      <c r="CL172">
        <f>IFERROR(VLOOKUP($B172,'Raw Stats'!$BU$3:$CJ$528,10,FALSE),0)</f>
        <v>81</v>
      </c>
      <c r="CM172">
        <f>IFERROR(VLOOKUP($B172,'Raw Stats'!$BU$3:$CJ$528,11,FALSE)+VLOOKUP($B172,'Raw Stats'!$BU$3:$CJ$528,12,FALSE),0)</f>
        <v>4</v>
      </c>
      <c r="CN172">
        <f>IFERROR(VLOOKUP($B172,'Raw Stats'!$BU$3:$CJ$528,13,FALSE)+VLOOKUP($B172,'Raw Stats'!$BU$3:$CJ$528,14,FALSE),0)</f>
        <v>0</v>
      </c>
      <c r="CO172">
        <f>IFERROR(VLOOKUP($B172,'Raw Stats'!$BU$3:$CJ$528,15,FALSE),0)</f>
        <v>1</v>
      </c>
      <c r="CP172">
        <f>IFERROR(VLOOKUP($B172,'Raw Stats'!$BU$3:$CJ$528,16,FALSE),0)</f>
        <v>63</v>
      </c>
      <c r="CR172">
        <f>IFERROR(VLOOKUP($B172,'Raw Stats'!$BC$3:$BR$528,3,FALSE),0)</f>
        <v>0</v>
      </c>
      <c r="CS172">
        <f>IFERROR(VLOOKUP($B172,'Raw Stats'!$BC$3:$BR$528,4,FALSE),0)</f>
        <v>0</v>
      </c>
      <c r="CT172">
        <f>IFERROR(VLOOKUP($B172,'Raw Stats'!$BC$3:$BR$5288,5,FALSE),0)</f>
        <v>0</v>
      </c>
      <c r="CU172">
        <f>IFERROR(VLOOKUP($B172,'Raw Stats'!$BC$3:$BR$52888,6,FALSE),0)</f>
        <v>0</v>
      </c>
      <c r="CV172">
        <f>IFERROR(VLOOKUP($B172,'Raw Stats'!$BC$3:$BR$5288,7,FALSE),0)</f>
        <v>-3</v>
      </c>
      <c r="CW172">
        <f>IFERROR(VLOOKUP($B172,'Raw Stats'!$BC$3:$BR$5288,8,FALSE),0)</f>
        <v>0</v>
      </c>
      <c r="CX172">
        <f>IFERROR(VLOOKUP($B172,'Raw Stats'!$BC$3:$BR$5288,9,FALSE),0)</f>
        <v>4</v>
      </c>
      <c r="CY172">
        <f>IFERROR(VLOOKUP($B172,'Raw Stats'!$BC$3:$BR$5288,10,FALSE),0)</f>
        <v>2</v>
      </c>
      <c r="CZ172">
        <f>IFERROR(VLOOKUP($B172,'Raw Stats'!$BC$3:$BR$5288,11,FALSE)+VLOOKUP($B172,'Raw Stats'!$BC$3:$BR$5288,12,FALSE),0)</f>
        <v>0</v>
      </c>
      <c r="DA172">
        <f>IFERROR(VLOOKUP($B172,'Raw Stats'!$BC$3:$BR$5288,13,FALSE)+VLOOKUP($B172,'Raw Stats'!$BC$3:$BR$5288,14,FALSE),0)</f>
        <v>0</v>
      </c>
      <c r="DB172">
        <f>IFERROR(VLOOKUP($B172,'Raw Stats'!$BC$3:$BR$5288,15,FALSE),0)</f>
        <v>0</v>
      </c>
      <c r="DC172">
        <f>IFERROR(VLOOKUP($B172,'Raw Stats'!$BC$3:$BR$5288,16,FALSE),0)</f>
        <v>1</v>
      </c>
      <c r="DE172">
        <f>IFERROR(VLOOKUP($B172,'Raw Stats'!$AK$3:$AZ$528,3,FALSE),0)</f>
        <v>31</v>
      </c>
      <c r="DF172">
        <f>IFERROR(VLOOKUP($B172,'Raw Stats'!$AK$3:$AZ$528,4,FALSE),0)</f>
        <v>2</v>
      </c>
      <c r="DG172">
        <f>IFERROR(VLOOKUP($B172,'Raw Stats'!$AK$3:$AZ$528,5,FALSE),0)</f>
        <v>8</v>
      </c>
      <c r="DH172">
        <f>IFERROR(VLOOKUP($B172,'Raw Stats'!$AK$3:$AZ$528,6,FALSE),0)</f>
        <v>10</v>
      </c>
      <c r="DI172">
        <f>IFERROR(VLOOKUP($B172,'Raw Stats'!$AK$3:$AZ$528,7,FALSE),0)</f>
        <v>0</v>
      </c>
      <c r="DJ172">
        <f>IFERROR(VLOOKUP($B172,'Raw Stats'!$AK$3:$AZ$528,8,FALSE),0)</f>
        <v>16</v>
      </c>
      <c r="DK172">
        <f>IFERROR(VLOOKUP($B172,'Raw Stats'!$AK$3:$AZ$528,9,FALSE),0)</f>
        <v>30</v>
      </c>
      <c r="DL172">
        <f>IFERROR(VLOOKUP($B172,'Raw Stats'!$AK$3:$AZ$528,10,FALSE),0)</f>
        <v>15</v>
      </c>
      <c r="DM172">
        <f>IFERROR(VLOOKUP($B172,'Raw Stats'!$AK$3:$AZ$528,11,FALSE)+VLOOKUP($B172,'Raw Stats'!$AK$3:$AZ$528,12,FALSE),0)</f>
        <v>4</v>
      </c>
      <c r="DN172">
        <f>IFERROR(VLOOKUP($B172,'Raw Stats'!$AK$3:$AZ$528,13,FALSE)+VLOOKUP($B172,'Raw Stats'!$AK$3:$AZ$528,14,FALSE),0)</f>
        <v>0</v>
      </c>
      <c r="DO172">
        <f>IFERROR(VLOOKUP($B172,'Raw Stats'!$AK$3:$AZ$528,15,FALSE),0)</f>
        <v>0</v>
      </c>
      <c r="DP172">
        <f>IFERROR(VLOOKUP($B172,'Raw Stats'!$AK$3:$AZ$528,16,FALSE),0)</f>
        <v>34</v>
      </c>
      <c r="DR172">
        <f>IFERROR(VLOOKUP($B172,'Raw Stats'!$S$3:$AH$528,3,FALSE),0)</f>
        <v>0</v>
      </c>
      <c r="DS172">
        <f>IFERROR(VLOOKUP($B172,'Raw Stats'!$S$3:$AH$528,4,FALSE),0)</f>
        <v>0</v>
      </c>
      <c r="DT172">
        <f>IFERROR(VLOOKUP($B172,'Raw Stats'!$S$3:$AH$528,5,FALSE),0)</f>
        <v>0</v>
      </c>
      <c r="DU172">
        <f>IFERROR(VLOOKUP($B172,'Raw Stats'!$S$3:$AH$528,6,FALSE),0)</f>
        <v>0</v>
      </c>
      <c r="DV172">
        <f>IFERROR(VLOOKUP($B172,'Raw Stats'!$S$3:$AH$528,7,FALSE),0)</f>
        <v>0</v>
      </c>
      <c r="DW172">
        <f>IFERROR(VLOOKUP($B172,'Raw Stats'!$S$3:$AH$528,8,FALSE),0)</f>
        <v>0</v>
      </c>
      <c r="DX172">
        <f>IFERROR(VLOOKUP($B172,'Raw Stats'!$S$3:$AH$528,9,FALSE),0)</f>
        <v>0</v>
      </c>
      <c r="DY172">
        <f>IFERROR(VLOOKUP($B172,'Raw Stats'!$S$3:$AH$528,10,FALSE),0)</f>
        <v>0</v>
      </c>
      <c r="DZ172">
        <f>IFERROR(VLOOKUP($B172,'Raw Stats'!$S$3:$AH$528,11,FALSE)+VLOOKUP($B172,'Raw Stats'!$S$3:$AH$528,12,FALSE),0)</f>
        <v>0</v>
      </c>
      <c r="EA172">
        <f>IFERROR(VLOOKUP($B172,'Raw Stats'!$S$3:$AH$528,13,FALSE)+VLOOKUP($B172,'Raw Stats'!$S$3:$AH$528,14,FALSE),0)</f>
        <v>0</v>
      </c>
      <c r="EB172">
        <f>IFERROR(VLOOKUP($B172,'Raw Stats'!$S$3:$AH$528,15,FALSE),0)</f>
        <v>0</v>
      </c>
      <c r="EC172">
        <f>IFERROR(VLOOKUP($B172,'Raw Stats'!$S$3:$AH$528,16,FALSE),0)</f>
        <v>0</v>
      </c>
    </row>
    <row r="173" spans="1:133" x14ac:dyDescent="0.2">
      <c r="A173">
        <f>IFERROR(VLOOKUP(B173,Sheet2!$W$1:$X$300,2,FALSE),301)</f>
        <v>253</v>
      </c>
      <c r="B173" t="s">
        <v>207</v>
      </c>
      <c r="C173">
        <f t="shared" si="10"/>
        <v>0.83955655368972559</v>
      </c>
      <c r="D173">
        <f t="shared" si="11"/>
        <v>0.74163107499811487</v>
      </c>
      <c r="E173">
        <f t="shared" si="12"/>
        <v>0.54706509379586521</v>
      </c>
      <c r="F173">
        <f t="shared" si="13"/>
        <v>0.5869703922975904</v>
      </c>
      <c r="G173">
        <f t="shared" si="14"/>
        <v>0.48654307274505332</v>
      </c>
      <c r="J173">
        <f>BS173*'Value Calculations'!$D$3</f>
        <v>7.3392377152686823</v>
      </c>
      <c r="K173">
        <f>BT173*'Value Calculations'!$D$4</f>
        <v>7.4890921930269485</v>
      </c>
      <c r="L173">
        <f>BU173*'Value Calculations'!$D$5</f>
        <v>10.878862307169783</v>
      </c>
      <c r="M173">
        <f>BV173*'Value Calculations'!$D$6</f>
        <v>0.87545452343553998</v>
      </c>
      <c r="N173">
        <f>BW173*'Value Calculations'!$D$7</f>
        <v>3.3396253280745265</v>
      </c>
      <c r="O173">
        <f>BX173*'Value Calculations'!$D$8</f>
        <v>5.6075333618101038</v>
      </c>
      <c r="P173">
        <f>BY173*'Value Calculations'!$D$9</f>
        <v>1.6373825953877175</v>
      </c>
      <c r="Q173">
        <f>BZ173*'Value Calculations'!$D$10</f>
        <v>4.3837976889144565</v>
      </c>
      <c r="R173">
        <f>CA173*'Value Calculations'!$D$11</f>
        <v>0</v>
      </c>
      <c r="S173">
        <f>CB173*'Value Calculations'!$D$12</f>
        <v>1.6277654791788281</v>
      </c>
      <c r="T173">
        <f>CC173*'Value Calculations'!$D$13</f>
        <v>8.873755136496408</v>
      </c>
      <c r="V173">
        <f>CF173*'Value Calculations'!$D$3</f>
        <v>7.3392377152686823</v>
      </c>
      <c r="W173">
        <f>CG173*'Value Calculations'!$D$4</f>
        <v>8.1403176011162479</v>
      </c>
      <c r="X173">
        <f>CH173*'Value Calculations'!$D$5</f>
        <v>11.409538517275626</v>
      </c>
      <c r="Y173">
        <f>CI173*'Value Calculations'!$D$6</f>
        <v>1.6258441149517171</v>
      </c>
      <c r="Z173">
        <f>CJ173*'Value Calculations'!$D$7</f>
        <v>3.1638555739653409</v>
      </c>
      <c r="AA173">
        <f>CK173*'Value Calculations'!$D$8</f>
        <v>5.2480760950274048</v>
      </c>
      <c r="AB173">
        <f>CL173*'Value Calculations'!$D$9</f>
        <v>1.8892876100627509</v>
      </c>
      <c r="AC173">
        <f>CM173*'Value Calculations'!$D$10</f>
        <v>3.2878482666858426</v>
      </c>
      <c r="AD173">
        <f>CN173*'Value Calculations'!$D$11</f>
        <v>0</v>
      </c>
      <c r="AE173">
        <f>CO173*'Value Calculations'!$D$12</f>
        <v>0.81388273958941404</v>
      </c>
      <c r="AF173">
        <f>CP173*'Value Calculations'!$D$13</f>
        <v>8.2546559409268916</v>
      </c>
      <c r="AH173">
        <f>CS173*'Value Calculations'!$D$3</f>
        <v>2.4464125717562273</v>
      </c>
      <c r="AI173">
        <f>CT173*'Value Calculations'!$D$4</f>
        <v>3.5817397444911494</v>
      </c>
      <c r="AJ173">
        <f>CU173*'Value Calculations'!$D$5</f>
        <v>4.5107477858996665</v>
      </c>
      <c r="AK173">
        <f>CV173*'Value Calculations'!$D$6</f>
        <v>0.87545452343553998</v>
      </c>
      <c r="AL173">
        <f>CW173*'Value Calculations'!$D$7</f>
        <v>1.7576975410918561</v>
      </c>
      <c r="AM173">
        <f>CX173*'Value Calculations'!$D$8</f>
        <v>2.0129606939831142</v>
      </c>
      <c r="AN173">
        <f>CY173*'Value Calculations'!$D$9</f>
        <v>1.0076200587001338</v>
      </c>
      <c r="AO173">
        <f>CZ173*'Value Calculations'!$D$10</f>
        <v>1.0959494222286141</v>
      </c>
      <c r="AP173">
        <f>DA173*'Value Calculations'!$D$11</f>
        <v>0</v>
      </c>
      <c r="AQ173">
        <f>DB173*'Value Calculations'!$D$12</f>
        <v>0.81388273958941404</v>
      </c>
      <c r="AR173">
        <f>DC173*'Value Calculations'!$D$13</f>
        <v>3.2330735768630325</v>
      </c>
      <c r="AT173">
        <f>DF173*'Value Calculations'!$D$3</f>
        <v>6.5237668580166064</v>
      </c>
      <c r="AU173">
        <f>DG173*'Value Calculations'!$D$4</f>
        <v>4.5585778566250994</v>
      </c>
      <c r="AV173">
        <f>DH173*'Value Calculations'!$D$5</f>
        <v>7.960143151587646</v>
      </c>
      <c r="AW173">
        <f>DI173*'Value Calculations'!$D$6</f>
        <v>1.1255843872742657</v>
      </c>
      <c r="AX173">
        <f>DJ173*'Value Calculations'!$D$7</f>
        <v>2.1092370493102273</v>
      </c>
      <c r="AY173">
        <f>DK173*'Value Calculations'!$D$8</f>
        <v>3.5226812144704498</v>
      </c>
      <c r="AZ173">
        <f>DL173*'Value Calculations'!$D$9</f>
        <v>3.6526227127879851</v>
      </c>
      <c r="BA173">
        <f>DM173*'Value Calculations'!$D$10</f>
        <v>0.73063294815240942</v>
      </c>
      <c r="BB173">
        <f>DN173*'Value Calculations'!$D$11</f>
        <v>0</v>
      </c>
      <c r="BC173">
        <f>DO173*'Value Calculations'!$D$12</f>
        <v>3.2555309583576562</v>
      </c>
      <c r="BD173">
        <f>DP173*'Value Calculations'!$D$13</f>
        <v>4.1273279704634458</v>
      </c>
      <c r="BF173">
        <f>DS173*'Value Calculations'!$D$3</f>
        <v>2.8541480003822652</v>
      </c>
      <c r="BG173">
        <f>DT173*'Value Calculations'!$D$4</f>
        <v>2.2792889283125497</v>
      </c>
      <c r="BH173">
        <f>DU173*'Value Calculations'!$D$5</f>
        <v>3.7147334707409017</v>
      </c>
      <c r="BI173">
        <f>DV173*'Value Calculations'!$D$6</f>
        <v>-0.37519479575808856</v>
      </c>
      <c r="BJ173">
        <f>DW173*'Value Calculations'!$D$7</f>
        <v>1.7576975410918561</v>
      </c>
      <c r="BK173">
        <f>DX173*'Value Calculations'!$D$8</f>
        <v>0.93458889363501729</v>
      </c>
      <c r="BL173">
        <f>DY173*'Value Calculations'!$D$9</f>
        <v>1.1335725660376506</v>
      </c>
      <c r="BM173">
        <f>DZ173*'Value Calculations'!$D$10</f>
        <v>1.0959494222286141</v>
      </c>
      <c r="BN173">
        <f>EA173*'Value Calculations'!$D$11</f>
        <v>0</v>
      </c>
      <c r="BO173">
        <f>EB173*'Value Calculations'!$D$12</f>
        <v>0.81388273958941404</v>
      </c>
      <c r="BP173">
        <f>EC173*'Value Calculations'!$D$13</f>
        <v>2.820340779816688</v>
      </c>
      <c r="BR173">
        <f>IFERROR(VLOOKUP($B173,'Raw Stats'!$CM$3:$DC$884,3,FALSE),0)</f>
        <v>62</v>
      </c>
      <c r="BS173">
        <f>IFERROR(VLOOKUP($B173,'Raw Stats'!$CM$3:$DC$884,4,FALSE),0)</f>
        <v>18</v>
      </c>
      <c r="BT173">
        <f>IFERROR(VLOOKUP($B173,'Raw Stats'!$CM$3:$DC$884,5,FALSE),0)</f>
        <v>23</v>
      </c>
      <c r="BU173">
        <f>IFERROR(VLOOKUP($B173,'Raw Stats'!$CM$3:$DC$884,6,FALSE),0)</f>
        <v>41</v>
      </c>
      <c r="BV173">
        <f>IFERROR(VLOOKUP($B173,'Raw Stats'!$CM$3:$DC$884,7,FALSE),0)</f>
        <v>7</v>
      </c>
      <c r="BW173">
        <f>IFERROR(VLOOKUP($B173,'Raw Stats'!$CM$3:$DC$884,8,FALSE),0)</f>
        <v>38</v>
      </c>
      <c r="BX173">
        <f>IFERROR(VLOOKUP($B173,'Raw Stats'!$CM$3:$DC$884,9,FALSE),0)</f>
        <v>78</v>
      </c>
      <c r="BY173">
        <f>IFERROR(VLOOKUP($B173,'Raw Stats'!$CM$3:$DC$884,10,FALSE),0)</f>
        <v>13</v>
      </c>
      <c r="BZ173">
        <f>IFERROR(VLOOKUP($B173,'Raw Stats'!$CM$3:$DC$884,11,FALSE)+VLOOKUP($B173,'Raw Stats'!$CM$3:$DC$884,12,FALSE),0)</f>
        <v>12</v>
      </c>
      <c r="CA173">
        <f>IFERROR(VLOOKUP($B173,'Raw Stats'!$CM$3:$DC$884,13,FALSE)+VLOOKUP($B173,'Raw Stats'!$CM$3:$DC$884,14,FALSE),0)</f>
        <v>0</v>
      </c>
      <c r="CB173">
        <f>IFERROR(VLOOKUP($B173,'Raw Stats'!$CM$3:$DC$884,15,FALSE),0)</f>
        <v>2</v>
      </c>
      <c r="CC173">
        <f>IFERROR(VLOOKUP($B173,'Raw Stats'!$CM$3:$DC$884,16,FALSE),0)</f>
        <v>129</v>
      </c>
      <c r="CE173">
        <f>IFERROR(VLOOKUP($B173,'Raw Stats'!$BU$3:$CJ$528,3,FALSE),0)</f>
        <v>69</v>
      </c>
      <c r="CF173">
        <f>IFERROR(VLOOKUP($B173,'Raw Stats'!$BU$3:$CJ$528,4,FALSE),0)</f>
        <v>18</v>
      </c>
      <c r="CG173">
        <f>IFERROR(VLOOKUP($B173,'Raw Stats'!$BU$3:$CJ$5288,5,FALSE),0)</f>
        <v>25</v>
      </c>
      <c r="CH173">
        <f>IFERROR(VLOOKUP($B173,'Raw Stats'!$BU$3:$CJ$528,6,FALSE),0)</f>
        <v>43</v>
      </c>
      <c r="CI173">
        <f>IFERROR(VLOOKUP($B173,'Raw Stats'!$BU$3:$CJ$528,7,FALSE),0)</f>
        <v>13</v>
      </c>
      <c r="CJ173">
        <f>IFERROR(VLOOKUP($B173,'Raw Stats'!$BU$3:$CJ$528,8,FALSE),0)</f>
        <v>36</v>
      </c>
      <c r="CK173">
        <f>IFERROR(VLOOKUP($B173,'Raw Stats'!$BU$3:$CJ$528,9,FALSE),0)</f>
        <v>73</v>
      </c>
      <c r="CL173">
        <f>IFERROR(VLOOKUP($B173,'Raw Stats'!$BU$3:$CJ$528,10,FALSE),0)</f>
        <v>15</v>
      </c>
      <c r="CM173">
        <f>IFERROR(VLOOKUP($B173,'Raw Stats'!$BU$3:$CJ$528,11,FALSE)+VLOOKUP($B173,'Raw Stats'!$BU$3:$CJ$528,12,FALSE),0)</f>
        <v>9</v>
      </c>
      <c r="CN173">
        <f>IFERROR(VLOOKUP($B173,'Raw Stats'!$BU$3:$CJ$528,13,FALSE)+VLOOKUP($B173,'Raw Stats'!$BU$3:$CJ$528,14,FALSE),0)</f>
        <v>0</v>
      </c>
      <c r="CO173">
        <f>IFERROR(VLOOKUP($B173,'Raw Stats'!$BU$3:$CJ$528,15,FALSE),0)</f>
        <v>1</v>
      </c>
      <c r="CP173">
        <f>IFERROR(VLOOKUP($B173,'Raw Stats'!$BU$3:$CJ$528,16,FALSE),0)</f>
        <v>120</v>
      </c>
      <c r="CR173">
        <f>IFERROR(VLOOKUP($B173,'Raw Stats'!$BC$3:$BR$528,3,FALSE),0)</f>
        <v>39</v>
      </c>
      <c r="CS173">
        <f>IFERROR(VLOOKUP($B173,'Raw Stats'!$BC$3:$BR$528,4,FALSE),0)</f>
        <v>6</v>
      </c>
      <c r="CT173">
        <f>IFERROR(VLOOKUP($B173,'Raw Stats'!$BC$3:$BR$5288,5,FALSE),0)</f>
        <v>11</v>
      </c>
      <c r="CU173">
        <f>IFERROR(VLOOKUP($B173,'Raw Stats'!$BC$3:$BR$52888,6,FALSE),0)</f>
        <v>17</v>
      </c>
      <c r="CV173">
        <f>IFERROR(VLOOKUP($B173,'Raw Stats'!$BC$3:$BR$5288,7,FALSE),0)</f>
        <v>7</v>
      </c>
      <c r="CW173">
        <f>IFERROR(VLOOKUP($B173,'Raw Stats'!$BC$3:$BR$5288,8,FALSE),0)</f>
        <v>20</v>
      </c>
      <c r="CX173">
        <f>IFERROR(VLOOKUP($B173,'Raw Stats'!$BC$3:$BR$5288,9,FALSE),0)</f>
        <v>28</v>
      </c>
      <c r="CY173">
        <f>IFERROR(VLOOKUP($B173,'Raw Stats'!$BC$3:$BR$5288,10,FALSE),0)</f>
        <v>8</v>
      </c>
      <c r="CZ173">
        <f>IFERROR(VLOOKUP($B173,'Raw Stats'!$BC$3:$BR$5288,11,FALSE)+VLOOKUP($B173,'Raw Stats'!$BC$3:$BR$5288,12,FALSE),0)</f>
        <v>3</v>
      </c>
      <c r="DA173">
        <f>IFERROR(VLOOKUP($B173,'Raw Stats'!$BC$3:$BR$5288,13,FALSE)+VLOOKUP($B173,'Raw Stats'!$BC$3:$BR$5288,14,FALSE),0)</f>
        <v>0</v>
      </c>
      <c r="DB173">
        <f>IFERROR(VLOOKUP($B173,'Raw Stats'!$BC$3:$BR$5288,15,FALSE),0)</f>
        <v>1</v>
      </c>
      <c r="DC173">
        <f>IFERROR(VLOOKUP($B173,'Raw Stats'!$BC$3:$BR$5288,16,FALSE),0)</f>
        <v>47</v>
      </c>
      <c r="DE173">
        <f>IFERROR(VLOOKUP($B173,'Raw Stats'!$AK$3:$AZ$528,3,FALSE),0)</f>
        <v>64</v>
      </c>
      <c r="DF173">
        <f>IFERROR(VLOOKUP($B173,'Raw Stats'!$AK$3:$AZ$528,4,FALSE),0)</f>
        <v>16</v>
      </c>
      <c r="DG173">
        <f>IFERROR(VLOOKUP($B173,'Raw Stats'!$AK$3:$AZ$528,5,FALSE),0)</f>
        <v>14</v>
      </c>
      <c r="DH173">
        <f>IFERROR(VLOOKUP($B173,'Raw Stats'!$AK$3:$AZ$528,6,FALSE),0)</f>
        <v>30</v>
      </c>
      <c r="DI173">
        <f>IFERROR(VLOOKUP($B173,'Raw Stats'!$AK$3:$AZ$528,7,FALSE),0)</f>
        <v>9</v>
      </c>
      <c r="DJ173">
        <f>IFERROR(VLOOKUP($B173,'Raw Stats'!$AK$3:$AZ$528,8,FALSE),0)</f>
        <v>24</v>
      </c>
      <c r="DK173">
        <f>IFERROR(VLOOKUP($B173,'Raw Stats'!$AK$3:$AZ$528,9,FALSE),0)</f>
        <v>49</v>
      </c>
      <c r="DL173">
        <f>IFERROR(VLOOKUP($B173,'Raw Stats'!$AK$3:$AZ$528,10,FALSE),0)</f>
        <v>29</v>
      </c>
      <c r="DM173">
        <f>IFERROR(VLOOKUP($B173,'Raw Stats'!$AK$3:$AZ$528,11,FALSE)+VLOOKUP($B173,'Raw Stats'!$AK$3:$AZ$528,12,FALSE),0)</f>
        <v>2</v>
      </c>
      <c r="DN173">
        <f>IFERROR(VLOOKUP($B173,'Raw Stats'!$AK$3:$AZ$528,13,FALSE)+VLOOKUP($B173,'Raw Stats'!$AK$3:$AZ$528,14,FALSE),0)</f>
        <v>0</v>
      </c>
      <c r="DO173">
        <f>IFERROR(VLOOKUP($B173,'Raw Stats'!$AK$3:$AZ$528,15,FALSE),0)</f>
        <v>4</v>
      </c>
      <c r="DP173">
        <f>IFERROR(VLOOKUP($B173,'Raw Stats'!$AK$3:$AZ$528,16,FALSE),0)</f>
        <v>60</v>
      </c>
      <c r="DR173">
        <f>IFERROR(VLOOKUP($B173,'Raw Stats'!$S$3:$AH$528,3,FALSE),0)</f>
        <v>35</v>
      </c>
      <c r="DS173">
        <f>IFERROR(VLOOKUP($B173,'Raw Stats'!$S$3:$AH$528,4,FALSE),0)</f>
        <v>7</v>
      </c>
      <c r="DT173">
        <f>IFERROR(VLOOKUP($B173,'Raw Stats'!$S$3:$AH$528,5,FALSE),0)</f>
        <v>7</v>
      </c>
      <c r="DU173">
        <f>IFERROR(VLOOKUP($B173,'Raw Stats'!$S$3:$AH$528,6,FALSE),0)</f>
        <v>14</v>
      </c>
      <c r="DV173">
        <f>IFERROR(VLOOKUP($B173,'Raw Stats'!$S$3:$AH$528,7,FALSE),0)</f>
        <v>-3</v>
      </c>
      <c r="DW173">
        <f>IFERROR(VLOOKUP($B173,'Raw Stats'!$S$3:$AH$528,8,FALSE),0)</f>
        <v>20</v>
      </c>
      <c r="DX173">
        <f>IFERROR(VLOOKUP($B173,'Raw Stats'!$S$3:$AH$528,9,FALSE),0)</f>
        <v>13</v>
      </c>
      <c r="DY173">
        <f>IFERROR(VLOOKUP($B173,'Raw Stats'!$S$3:$AH$528,10,FALSE),0)</f>
        <v>9</v>
      </c>
      <c r="DZ173">
        <f>IFERROR(VLOOKUP($B173,'Raw Stats'!$S$3:$AH$528,11,FALSE)+VLOOKUP($B173,'Raw Stats'!$S$3:$AH$528,12,FALSE),0)</f>
        <v>3</v>
      </c>
      <c r="EA173">
        <f>IFERROR(VLOOKUP($B173,'Raw Stats'!$S$3:$AH$528,13,FALSE)+VLOOKUP($B173,'Raw Stats'!$S$3:$AH$528,14,FALSE),0)</f>
        <v>0</v>
      </c>
      <c r="EB173">
        <f>IFERROR(VLOOKUP($B173,'Raw Stats'!$S$3:$AH$528,15,FALSE),0)</f>
        <v>1</v>
      </c>
      <c r="EC173">
        <f>IFERROR(VLOOKUP($B173,'Raw Stats'!$S$3:$AH$528,16,FALSE),0)</f>
        <v>41</v>
      </c>
    </row>
    <row r="174" spans="1:133" x14ac:dyDescent="0.2">
      <c r="A174">
        <f>IFERROR(VLOOKUP(B174,Sheet2!$W$1:$X$300,2,FALSE),301)</f>
        <v>82</v>
      </c>
      <c r="B174" t="s">
        <v>193</v>
      </c>
      <c r="C174">
        <f t="shared" si="10"/>
        <v>0.83936008250123018</v>
      </c>
      <c r="D174">
        <f t="shared" si="11"/>
        <v>0.77233961451827404</v>
      </c>
      <c r="E174">
        <f t="shared" si="12"/>
        <v>0.95970247274148601</v>
      </c>
      <c r="F174">
        <f t="shared" si="13"/>
        <v>1.017377261416351</v>
      </c>
      <c r="G174">
        <f t="shared" si="14"/>
        <v>1.1517270080790081</v>
      </c>
      <c r="J174">
        <f>BS174*'Value Calculations'!$D$3</f>
        <v>7.3392377152686823</v>
      </c>
      <c r="K174">
        <f>BT174*'Value Calculations'!$D$4</f>
        <v>17.908698722455746</v>
      </c>
      <c r="L174">
        <f>BU174*'Value Calculations'!$D$5</f>
        <v>19.369681668863272</v>
      </c>
      <c r="M174">
        <f>BV174*'Value Calculations'!$D$6</f>
        <v>1.3757142511129914</v>
      </c>
      <c r="N174">
        <f>BW174*'Value Calculations'!$D$7</f>
        <v>1.9334672952010417</v>
      </c>
      <c r="O174">
        <f>BX174*'Value Calculations'!$D$8</f>
        <v>1.7972863339134948</v>
      </c>
      <c r="P174">
        <f>BY174*'Value Calculations'!$D$9</f>
        <v>3.0228601761004015</v>
      </c>
      <c r="Q174">
        <f>BZ174*'Value Calculations'!$D$10</f>
        <v>9.1329118519051171</v>
      </c>
      <c r="R174">
        <f>CA174*'Value Calculations'!$D$11</f>
        <v>0</v>
      </c>
      <c r="S174">
        <f>CB174*'Value Calculations'!$D$12</f>
        <v>0</v>
      </c>
      <c r="T174">
        <f>CC174*'Value Calculations'!$D$13</f>
        <v>6.9476687502801333</v>
      </c>
      <c r="V174">
        <f>CF174*'Value Calculations'!$D$3</f>
        <v>4.4850897148864171</v>
      </c>
      <c r="W174">
        <f>CG174*'Value Calculations'!$D$4</f>
        <v>12.698895457741347</v>
      </c>
      <c r="X174">
        <f>CH174*'Value Calculations'!$D$5</f>
        <v>13.266905252646078</v>
      </c>
      <c r="Y174">
        <f>CI174*'Value Calculations'!$D$6</f>
        <v>0.37519479575808856</v>
      </c>
      <c r="Z174">
        <f>CJ174*'Value Calculations'!$D$7</f>
        <v>3.6911648362928977</v>
      </c>
      <c r="AA174">
        <f>CK174*'Value Calculations'!$D$8</f>
        <v>3.091332494331211</v>
      </c>
      <c r="AB174">
        <f>CL174*'Value Calculations'!$D$9</f>
        <v>2.3930976394128178</v>
      </c>
      <c r="AC174">
        <f>CM174*'Value Calculations'!$D$10</f>
        <v>6.5756965333716852</v>
      </c>
      <c r="AD174">
        <f>CN174*'Value Calculations'!$D$11</f>
        <v>0</v>
      </c>
      <c r="AE174">
        <f>CO174*'Value Calculations'!$D$12</f>
        <v>0.81388273958941404</v>
      </c>
      <c r="AF174">
        <f>CP174*'Value Calculations'!$D$13</f>
        <v>6.6725135522492369</v>
      </c>
      <c r="AH174">
        <f>CS174*'Value Calculations'!$D$3</f>
        <v>4.4850897148864171</v>
      </c>
      <c r="AI174">
        <f>CT174*'Value Calculations'!$D$4</f>
        <v>11.070831937518097</v>
      </c>
      <c r="AJ174">
        <f>CU174*'Value Calculations'!$D$5</f>
        <v>11.94021472738147</v>
      </c>
      <c r="AK174">
        <f>CV174*'Value Calculations'!$D$6</f>
        <v>2.376233706467894</v>
      </c>
      <c r="AL174">
        <f>CW174*'Value Calculations'!$D$7</f>
        <v>2.1092370493102273</v>
      </c>
      <c r="AM174">
        <f>CX174*'Value Calculations'!$D$8</f>
        <v>1.5816119738438754</v>
      </c>
      <c r="AN174">
        <f>CY174*'Value Calculations'!$D$9</f>
        <v>1.1335725660376506</v>
      </c>
      <c r="AO174">
        <f>CZ174*'Value Calculations'!$D$10</f>
        <v>4.7491141629906615</v>
      </c>
      <c r="AP174">
        <f>DA174*'Value Calculations'!$D$11</f>
        <v>0.9907141480249374</v>
      </c>
      <c r="AQ174">
        <f>DB174*'Value Calculations'!$D$12</f>
        <v>0.81388273958941404</v>
      </c>
      <c r="AR174">
        <f>DC174*'Value Calculations'!$D$13</f>
        <v>4.8152159655406868</v>
      </c>
      <c r="AT174">
        <f>DF174*'Value Calculations'!$D$3</f>
        <v>5.7082960007645305</v>
      </c>
      <c r="AU174">
        <f>DG174*'Value Calculations'!$D$4</f>
        <v>21.816051170991546</v>
      </c>
      <c r="AV174">
        <f>DH174*'Value Calculations'!$D$5</f>
        <v>21.492386509286646</v>
      </c>
      <c r="AW174">
        <f>DI174*'Value Calculations'!$D$6</f>
        <v>2.8764934341453454</v>
      </c>
      <c r="AX174">
        <f>DJ174*'Value Calculations'!$D$7</f>
        <v>4.5700136068388257</v>
      </c>
      <c r="AY174">
        <f>DK174*'Value Calculations'!$D$8</f>
        <v>2.3005265074092733</v>
      </c>
      <c r="AZ174">
        <f>DL174*'Value Calculations'!$D$9</f>
        <v>2.1411926247377844</v>
      </c>
      <c r="BA174">
        <f>DM174*'Value Calculations'!$D$10</f>
        <v>9.863544800057527</v>
      </c>
      <c r="BB174">
        <f>DN174*'Value Calculations'!$D$11</f>
        <v>0</v>
      </c>
      <c r="BC174">
        <f>DO174*'Value Calculations'!$D$12</f>
        <v>4.883296437536484</v>
      </c>
      <c r="BD174">
        <f>DP174*'Value Calculations'!$D$13</f>
        <v>7.7731343443728225</v>
      </c>
      <c r="BF174">
        <f>DS174*'Value Calculations'!$D$3</f>
        <v>7.7469731438947198</v>
      </c>
      <c r="BG174">
        <f>DT174*'Value Calculations'!$D$4</f>
        <v>24.420952803348744</v>
      </c>
      <c r="BH174">
        <f>DU174*'Value Calculations'!$D$5</f>
        <v>24.941781874974627</v>
      </c>
      <c r="BI174">
        <f>DV174*'Value Calculations'!$D$6</f>
        <v>3.2516882299034342</v>
      </c>
      <c r="BJ174">
        <f>DW174*'Value Calculations'!$D$7</f>
        <v>3.5153950821837121</v>
      </c>
      <c r="BK174">
        <f>DX174*'Value Calculations'!$D$8</f>
        <v>1.0783718003480969</v>
      </c>
      <c r="BL174">
        <f>DY174*'Value Calculations'!$D$9</f>
        <v>2.6450026540878513</v>
      </c>
      <c r="BM174">
        <f>DZ174*'Value Calculations'!$D$10</f>
        <v>12.786076592667165</v>
      </c>
      <c r="BN174">
        <f>EA174*'Value Calculations'!$D$11</f>
        <v>0</v>
      </c>
      <c r="BO174">
        <f>EB174*'Value Calculations'!$D$12</f>
        <v>3.2555309583576562</v>
      </c>
      <c r="BP174">
        <f>EC174*'Value Calculations'!$D$13</f>
        <v>10.799841522712683</v>
      </c>
      <c r="BR174">
        <f>IFERROR(VLOOKUP($B174,'Raw Stats'!$CM$3:$DC$884,3,FALSE),0)</f>
        <v>82</v>
      </c>
      <c r="BS174">
        <f>IFERROR(VLOOKUP($B174,'Raw Stats'!$CM$3:$DC$884,4,FALSE),0)</f>
        <v>18</v>
      </c>
      <c r="BT174">
        <f>IFERROR(VLOOKUP($B174,'Raw Stats'!$CM$3:$DC$884,5,FALSE),0)</f>
        <v>55</v>
      </c>
      <c r="BU174">
        <f>IFERROR(VLOOKUP($B174,'Raw Stats'!$CM$3:$DC$884,6,FALSE),0)</f>
        <v>73</v>
      </c>
      <c r="BV174">
        <f>IFERROR(VLOOKUP($B174,'Raw Stats'!$CM$3:$DC$884,7,FALSE),0)</f>
        <v>11</v>
      </c>
      <c r="BW174">
        <f>IFERROR(VLOOKUP($B174,'Raw Stats'!$CM$3:$DC$884,8,FALSE),0)</f>
        <v>22</v>
      </c>
      <c r="BX174">
        <f>IFERROR(VLOOKUP($B174,'Raw Stats'!$CM$3:$DC$884,9,FALSE),0)</f>
        <v>25</v>
      </c>
      <c r="BY174">
        <f>IFERROR(VLOOKUP($B174,'Raw Stats'!$CM$3:$DC$884,10,FALSE),0)</f>
        <v>24</v>
      </c>
      <c r="BZ174">
        <f>IFERROR(VLOOKUP($B174,'Raw Stats'!$CM$3:$DC$884,11,FALSE)+VLOOKUP($B174,'Raw Stats'!$CM$3:$DC$884,12,FALSE),0)</f>
        <v>25</v>
      </c>
      <c r="CA174">
        <f>IFERROR(VLOOKUP($B174,'Raw Stats'!$CM$3:$DC$884,13,FALSE)+VLOOKUP($B174,'Raw Stats'!$CM$3:$DC$884,14,FALSE),0)</f>
        <v>0</v>
      </c>
      <c r="CB174">
        <f>IFERROR(VLOOKUP($B174,'Raw Stats'!$CM$3:$DC$884,15,FALSE),0)</f>
        <v>0</v>
      </c>
      <c r="CC174">
        <f>IFERROR(VLOOKUP($B174,'Raw Stats'!$CM$3:$DC$884,16,FALSE),0)</f>
        <v>101</v>
      </c>
      <c r="CE174">
        <f>IFERROR(VLOOKUP($B174,'Raw Stats'!$BU$3:$CJ$528,3,FALSE),0)</f>
        <v>70</v>
      </c>
      <c r="CF174">
        <f>IFERROR(VLOOKUP($B174,'Raw Stats'!$BU$3:$CJ$528,4,FALSE),0)</f>
        <v>11</v>
      </c>
      <c r="CG174">
        <f>IFERROR(VLOOKUP($B174,'Raw Stats'!$BU$3:$CJ$5288,5,FALSE),0)</f>
        <v>39</v>
      </c>
      <c r="CH174">
        <f>IFERROR(VLOOKUP($B174,'Raw Stats'!$BU$3:$CJ$528,6,FALSE),0)</f>
        <v>50</v>
      </c>
      <c r="CI174">
        <f>IFERROR(VLOOKUP($B174,'Raw Stats'!$BU$3:$CJ$528,7,FALSE),0)</f>
        <v>3</v>
      </c>
      <c r="CJ174">
        <f>IFERROR(VLOOKUP($B174,'Raw Stats'!$BU$3:$CJ$528,8,FALSE),0)</f>
        <v>42</v>
      </c>
      <c r="CK174">
        <f>IFERROR(VLOOKUP($B174,'Raw Stats'!$BU$3:$CJ$528,9,FALSE),0)</f>
        <v>43</v>
      </c>
      <c r="CL174">
        <f>IFERROR(VLOOKUP($B174,'Raw Stats'!$BU$3:$CJ$528,10,FALSE),0)</f>
        <v>19</v>
      </c>
      <c r="CM174">
        <f>IFERROR(VLOOKUP($B174,'Raw Stats'!$BU$3:$CJ$528,11,FALSE)+VLOOKUP($B174,'Raw Stats'!$BU$3:$CJ$528,12,FALSE),0)</f>
        <v>18</v>
      </c>
      <c r="CN174">
        <f>IFERROR(VLOOKUP($B174,'Raw Stats'!$BU$3:$CJ$528,13,FALSE)+VLOOKUP($B174,'Raw Stats'!$BU$3:$CJ$528,14,FALSE),0)</f>
        <v>0</v>
      </c>
      <c r="CO174">
        <f>IFERROR(VLOOKUP($B174,'Raw Stats'!$BU$3:$CJ$528,15,FALSE),0)</f>
        <v>1</v>
      </c>
      <c r="CP174">
        <f>IFERROR(VLOOKUP($B174,'Raw Stats'!$BU$3:$CJ$528,16,FALSE),0)</f>
        <v>97</v>
      </c>
      <c r="CR174">
        <f>IFERROR(VLOOKUP($B174,'Raw Stats'!$BC$3:$BR$528,3,FALSE),0)</f>
        <v>48</v>
      </c>
      <c r="CS174">
        <f>IFERROR(VLOOKUP($B174,'Raw Stats'!$BC$3:$BR$528,4,FALSE),0)</f>
        <v>11</v>
      </c>
      <c r="CT174">
        <f>IFERROR(VLOOKUP($B174,'Raw Stats'!$BC$3:$BR$5288,5,FALSE),0)</f>
        <v>34</v>
      </c>
      <c r="CU174">
        <f>IFERROR(VLOOKUP($B174,'Raw Stats'!$BC$3:$BR$52888,6,FALSE),0)</f>
        <v>45</v>
      </c>
      <c r="CV174">
        <f>IFERROR(VLOOKUP($B174,'Raw Stats'!$BC$3:$BR$5288,7,FALSE),0)</f>
        <v>19</v>
      </c>
      <c r="CW174">
        <f>IFERROR(VLOOKUP($B174,'Raw Stats'!$BC$3:$BR$5288,8,FALSE),0)</f>
        <v>24</v>
      </c>
      <c r="CX174">
        <f>IFERROR(VLOOKUP($B174,'Raw Stats'!$BC$3:$BR$5288,9,FALSE),0)</f>
        <v>22</v>
      </c>
      <c r="CY174">
        <f>IFERROR(VLOOKUP($B174,'Raw Stats'!$BC$3:$BR$5288,10,FALSE),0)</f>
        <v>9</v>
      </c>
      <c r="CZ174">
        <f>IFERROR(VLOOKUP($B174,'Raw Stats'!$BC$3:$BR$5288,11,FALSE)+VLOOKUP($B174,'Raw Stats'!$BC$3:$BR$5288,12,FALSE),0)</f>
        <v>13</v>
      </c>
      <c r="DA174">
        <f>IFERROR(VLOOKUP($B174,'Raw Stats'!$BC$3:$BR$5288,13,FALSE)+VLOOKUP($B174,'Raw Stats'!$BC$3:$BR$5288,14,FALSE),0)</f>
        <v>1</v>
      </c>
      <c r="DB174">
        <f>IFERROR(VLOOKUP($B174,'Raw Stats'!$BC$3:$BR$5288,15,FALSE),0)</f>
        <v>1</v>
      </c>
      <c r="DC174">
        <f>IFERROR(VLOOKUP($B174,'Raw Stats'!$BC$3:$BR$5288,16,FALSE),0)</f>
        <v>70</v>
      </c>
      <c r="DE174">
        <f>IFERROR(VLOOKUP($B174,'Raw Stats'!$AK$3:$AZ$528,3,FALSE),0)</f>
        <v>82</v>
      </c>
      <c r="DF174">
        <f>IFERROR(VLOOKUP($B174,'Raw Stats'!$AK$3:$AZ$528,4,FALSE),0)</f>
        <v>14</v>
      </c>
      <c r="DG174">
        <f>IFERROR(VLOOKUP($B174,'Raw Stats'!$AK$3:$AZ$528,5,FALSE),0)</f>
        <v>67</v>
      </c>
      <c r="DH174">
        <f>IFERROR(VLOOKUP($B174,'Raw Stats'!$AK$3:$AZ$528,6,FALSE),0)</f>
        <v>81</v>
      </c>
      <c r="DI174">
        <f>IFERROR(VLOOKUP($B174,'Raw Stats'!$AK$3:$AZ$528,7,FALSE),0)</f>
        <v>23</v>
      </c>
      <c r="DJ174">
        <f>IFERROR(VLOOKUP($B174,'Raw Stats'!$AK$3:$AZ$528,8,FALSE),0)</f>
        <v>52</v>
      </c>
      <c r="DK174">
        <f>IFERROR(VLOOKUP($B174,'Raw Stats'!$AK$3:$AZ$528,9,FALSE),0)</f>
        <v>32</v>
      </c>
      <c r="DL174">
        <f>IFERROR(VLOOKUP($B174,'Raw Stats'!$AK$3:$AZ$528,10,FALSE),0)</f>
        <v>17</v>
      </c>
      <c r="DM174">
        <f>IFERROR(VLOOKUP($B174,'Raw Stats'!$AK$3:$AZ$528,11,FALSE)+VLOOKUP($B174,'Raw Stats'!$AK$3:$AZ$528,12,FALSE),0)</f>
        <v>27</v>
      </c>
      <c r="DN174">
        <f>IFERROR(VLOOKUP($B174,'Raw Stats'!$AK$3:$AZ$528,13,FALSE)+VLOOKUP($B174,'Raw Stats'!$AK$3:$AZ$528,14,FALSE),0)</f>
        <v>0</v>
      </c>
      <c r="DO174">
        <f>IFERROR(VLOOKUP($B174,'Raw Stats'!$AK$3:$AZ$528,15,FALSE),0)</f>
        <v>6</v>
      </c>
      <c r="DP174">
        <f>IFERROR(VLOOKUP($B174,'Raw Stats'!$AK$3:$AZ$528,16,FALSE),0)</f>
        <v>113</v>
      </c>
      <c r="DR174">
        <f>IFERROR(VLOOKUP($B174,'Raw Stats'!$S$3:$AH$528,3,FALSE),0)</f>
        <v>82</v>
      </c>
      <c r="DS174">
        <f>IFERROR(VLOOKUP($B174,'Raw Stats'!$S$3:$AH$528,4,FALSE),0)</f>
        <v>19</v>
      </c>
      <c r="DT174">
        <f>IFERROR(VLOOKUP($B174,'Raw Stats'!$S$3:$AH$528,5,FALSE),0)</f>
        <v>75</v>
      </c>
      <c r="DU174">
        <f>IFERROR(VLOOKUP($B174,'Raw Stats'!$S$3:$AH$528,6,FALSE),0)</f>
        <v>94</v>
      </c>
      <c r="DV174">
        <f>IFERROR(VLOOKUP($B174,'Raw Stats'!$S$3:$AH$528,7,FALSE),0)</f>
        <v>26</v>
      </c>
      <c r="DW174">
        <f>IFERROR(VLOOKUP($B174,'Raw Stats'!$S$3:$AH$528,8,FALSE),0)</f>
        <v>40</v>
      </c>
      <c r="DX174">
        <f>IFERROR(VLOOKUP($B174,'Raw Stats'!$S$3:$AH$528,9,FALSE),0)</f>
        <v>15</v>
      </c>
      <c r="DY174">
        <f>IFERROR(VLOOKUP($B174,'Raw Stats'!$S$3:$AH$528,10,FALSE),0)</f>
        <v>21</v>
      </c>
      <c r="DZ174">
        <f>IFERROR(VLOOKUP($B174,'Raw Stats'!$S$3:$AH$528,11,FALSE)+VLOOKUP($B174,'Raw Stats'!$S$3:$AH$528,12,FALSE),0)</f>
        <v>35</v>
      </c>
      <c r="EA174">
        <f>IFERROR(VLOOKUP($B174,'Raw Stats'!$S$3:$AH$528,13,FALSE)+VLOOKUP($B174,'Raw Stats'!$S$3:$AH$528,14,FALSE),0)</f>
        <v>0</v>
      </c>
      <c r="EB174">
        <f>IFERROR(VLOOKUP($B174,'Raw Stats'!$S$3:$AH$528,15,FALSE),0)</f>
        <v>4</v>
      </c>
      <c r="EC174">
        <f>IFERROR(VLOOKUP($B174,'Raw Stats'!$S$3:$AH$528,16,FALSE),0)</f>
        <v>157</v>
      </c>
    </row>
    <row r="175" spans="1:133" x14ac:dyDescent="0.2">
      <c r="A175">
        <f>IFERROR(VLOOKUP(B175,Sheet2!$W$1:$X$300,2,FALSE),301)</f>
        <v>275</v>
      </c>
      <c r="B175" t="s">
        <v>978</v>
      </c>
      <c r="C175">
        <f t="shared" si="10"/>
        <v>0.83218665168000738</v>
      </c>
      <c r="D175">
        <f t="shared" si="11"/>
        <v>0.49338714437210796</v>
      </c>
      <c r="E175">
        <f t="shared" si="12"/>
        <v>0</v>
      </c>
      <c r="F175">
        <f t="shared" si="13"/>
        <v>0.49550244163563972</v>
      </c>
      <c r="G175">
        <f t="shared" si="14"/>
        <v>0</v>
      </c>
      <c r="J175">
        <f>BS175*'Value Calculations'!$D$3</f>
        <v>4.4850897148864171</v>
      </c>
      <c r="K175">
        <f>BT175*'Value Calculations'!$D$4</f>
        <v>3.9073524485357991</v>
      </c>
      <c r="L175">
        <f>BU175*'Value Calculations'!$D$5</f>
        <v>6.1027764162171954</v>
      </c>
      <c r="M175">
        <f>BV175*'Value Calculations'!$D$6</f>
        <v>1.0005194553549028</v>
      </c>
      <c r="N175">
        <f>BW175*'Value Calculations'!$D$7</f>
        <v>4.9215531150571969</v>
      </c>
      <c r="O175">
        <f>BX175*'Value Calculations'!$D$8</f>
        <v>6.4702308020885813</v>
      </c>
      <c r="P175">
        <f>BY175*'Value Calculations'!$D$9</f>
        <v>12.595250733751673</v>
      </c>
      <c r="Q175">
        <f>BZ175*'Value Calculations'!$D$10</f>
        <v>1.8265823703810236</v>
      </c>
      <c r="R175">
        <f>CA175*'Value Calculations'!$D$11</f>
        <v>0.9907141480249374</v>
      </c>
      <c r="S175">
        <f>CB175*'Value Calculations'!$D$12</f>
        <v>3.2555309583576562</v>
      </c>
      <c r="T175">
        <f>CC175*'Value Calculations'!$D$13</f>
        <v>7.7043455448650988</v>
      </c>
      <c r="V175">
        <f>CF175*'Value Calculations'!$D$3</f>
        <v>1.2232062858781136</v>
      </c>
      <c r="W175">
        <f>CG175*'Value Calculations'!$D$4</f>
        <v>4.5585778566250994</v>
      </c>
      <c r="X175">
        <f>CH175*'Value Calculations'!$D$5</f>
        <v>4.5107477858996665</v>
      </c>
      <c r="Y175">
        <f>CI175*'Value Calculations'!$D$6</f>
        <v>1.2506493191936285</v>
      </c>
      <c r="Z175">
        <f>CJ175*'Value Calculations'!$D$7</f>
        <v>1.7576975410918561</v>
      </c>
      <c r="AA175">
        <f>CK175*'Value Calculations'!$D$8</f>
        <v>5.0324017349577854</v>
      </c>
      <c r="AB175">
        <f>CL175*'Value Calculations'!$D$9</f>
        <v>12.847155748426706</v>
      </c>
      <c r="AC175">
        <f>CM175*'Value Calculations'!$D$10</f>
        <v>0</v>
      </c>
      <c r="AD175">
        <f>CN175*'Value Calculations'!$D$11</f>
        <v>0</v>
      </c>
      <c r="AE175">
        <f>CO175*'Value Calculations'!$D$12</f>
        <v>0.81388273958941404</v>
      </c>
      <c r="AF175">
        <f>CP175*'Value Calculations'!$D$13</f>
        <v>5.5031039606179277</v>
      </c>
      <c r="AH175">
        <f>CS175*'Value Calculations'!$D$3</f>
        <v>0</v>
      </c>
      <c r="AI175">
        <f>CT175*'Value Calculations'!$D$4</f>
        <v>0</v>
      </c>
      <c r="AJ175">
        <f>CU175*'Value Calculations'!$D$5</f>
        <v>0.26533810505292155</v>
      </c>
      <c r="AK175">
        <f>CV175*'Value Calculations'!$D$6</f>
        <v>-0.12506493191936285</v>
      </c>
      <c r="AL175">
        <f>CW175*'Value Calculations'!$D$7</f>
        <v>0.35153950821837121</v>
      </c>
      <c r="AM175">
        <f>CX175*'Value Calculations'!$D$8</f>
        <v>0.57513162685231833</v>
      </c>
      <c r="AN175">
        <f>CY175*'Value Calculations'!$D$9</f>
        <v>0.50381002935006691</v>
      </c>
      <c r="AO175">
        <f>CZ175*'Value Calculations'!$D$10</f>
        <v>0</v>
      </c>
      <c r="AP175">
        <f>DA175*'Value Calculations'!$D$11</f>
        <v>0</v>
      </c>
      <c r="AQ175">
        <f>DB175*'Value Calculations'!$D$12</f>
        <v>0</v>
      </c>
      <c r="AR175">
        <f>DC175*'Value Calculations'!$D$13</f>
        <v>0.48152159655406868</v>
      </c>
      <c r="AT175">
        <f>DF175*'Value Calculations'!$D$3</f>
        <v>1.2232062858781136</v>
      </c>
      <c r="AU175">
        <f>DG175*'Value Calculations'!$D$4</f>
        <v>2.9305143364018491</v>
      </c>
      <c r="AV175">
        <f>DH175*'Value Calculations'!$D$5</f>
        <v>3.1840572606350586</v>
      </c>
      <c r="AW175">
        <f>DI175*'Value Calculations'!$D$6</f>
        <v>-2.7514285022259828</v>
      </c>
      <c r="AX175">
        <f>DJ175*'Value Calculations'!$D$7</f>
        <v>1.6698126640372633</v>
      </c>
      <c r="AY175">
        <f>DK175*'Value Calculations'!$D$8</f>
        <v>3.3070068544008304</v>
      </c>
      <c r="AZ175">
        <f>DL175*'Value Calculations'!$D$9</f>
        <v>13.350965777776773</v>
      </c>
      <c r="BA175">
        <f>DM175*'Value Calculations'!$D$10</f>
        <v>2.1918988444572283</v>
      </c>
      <c r="BB175">
        <f>DN175*'Value Calculations'!$D$11</f>
        <v>0</v>
      </c>
      <c r="BC175">
        <f>DO175*'Value Calculations'!$D$12</f>
        <v>0.81388273958941404</v>
      </c>
      <c r="BD175">
        <f>DP175*'Value Calculations'!$D$13</f>
        <v>5.296737562094755</v>
      </c>
      <c r="BF175">
        <f>DS175*'Value Calculations'!$D$3</f>
        <v>0</v>
      </c>
      <c r="BG175">
        <f>DT175*'Value Calculations'!$D$4</f>
        <v>0</v>
      </c>
      <c r="BH175">
        <f>DU175*'Value Calculations'!$D$5</f>
        <v>0</v>
      </c>
      <c r="BI175">
        <f>DV175*'Value Calculations'!$D$6</f>
        <v>0</v>
      </c>
      <c r="BJ175">
        <f>DW175*'Value Calculations'!$D$7</f>
        <v>0</v>
      </c>
      <c r="BK175">
        <f>DX175*'Value Calculations'!$D$8</f>
        <v>0</v>
      </c>
      <c r="BL175">
        <f>DY175*'Value Calculations'!$D$9</f>
        <v>0</v>
      </c>
      <c r="BM175">
        <f>DZ175*'Value Calculations'!$D$10</f>
        <v>0</v>
      </c>
      <c r="BN175">
        <f>EA175*'Value Calculations'!$D$11</f>
        <v>0</v>
      </c>
      <c r="BO175">
        <f>EB175*'Value Calculations'!$D$12</f>
        <v>0</v>
      </c>
      <c r="BP175">
        <f>EC175*'Value Calculations'!$D$13</f>
        <v>0</v>
      </c>
      <c r="BR175">
        <f>IFERROR(VLOOKUP($B175,'Raw Stats'!$CM$3:$DC$884,3,FALSE),0)</f>
        <v>64</v>
      </c>
      <c r="BS175">
        <f>IFERROR(VLOOKUP($B175,'Raw Stats'!$CM$3:$DC$884,4,FALSE),0)</f>
        <v>11</v>
      </c>
      <c r="BT175">
        <f>IFERROR(VLOOKUP($B175,'Raw Stats'!$CM$3:$DC$884,5,FALSE),0)</f>
        <v>12</v>
      </c>
      <c r="BU175">
        <f>IFERROR(VLOOKUP($B175,'Raw Stats'!$CM$3:$DC$884,6,FALSE),0)</f>
        <v>23</v>
      </c>
      <c r="BV175">
        <f>IFERROR(VLOOKUP($B175,'Raw Stats'!$CM$3:$DC$884,7,FALSE),0)</f>
        <v>8</v>
      </c>
      <c r="BW175">
        <f>IFERROR(VLOOKUP($B175,'Raw Stats'!$CM$3:$DC$884,8,FALSE),0)</f>
        <v>56</v>
      </c>
      <c r="BX175">
        <f>IFERROR(VLOOKUP($B175,'Raw Stats'!$CM$3:$DC$884,9,FALSE),0)</f>
        <v>90</v>
      </c>
      <c r="BY175">
        <f>IFERROR(VLOOKUP($B175,'Raw Stats'!$CM$3:$DC$884,10,FALSE),0)</f>
        <v>100</v>
      </c>
      <c r="BZ175">
        <f>IFERROR(VLOOKUP($B175,'Raw Stats'!$CM$3:$DC$884,11,FALSE)+VLOOKUP($B175,'Raw Stats'!$CM$3:$DC$884,12,FALSE),0)</f>
        <v>5</v>
      </c>
      <c r="CA175">
        <f>IFERROR(VLOOKUP($B175,'Raw Stats'!$CM$3:$DC$884,13,FALSE)+VLOOKUP($B175,'Raw Stats'!$CM$3:$DC$884,14,FALSE),0)</f>
        <v>1</v>
      </c>
      <c r="CB175">
        <f>IFERROR(VLOOKUP($B175,'Raw Stats'!$CM$3:$DC$884,15,FALSE),0)</f>
        <v>4</v>
      </c>
      <c r="CC175">
        <f>IFERROR(VLOOKUP($B175,'Raw Stats'!$CM$3:$DC$884,16,FALSE),0)</f>
        <v>112</v>
      </c>
      <c r="CE175">
        <f>IFERROR(VLOOKUP($B175,'Raw Stats'!$BU$3:$CJ$528,3,FALSE),0)</f>
        <v>76</v>
      </c>
      <c r="CF175">
        <f>IFERROR(VLOOKUP($B175,'Raw Stats'!$BU$3:$CJ$528,4,FALSE),0)</f>
        <v>3</v>
      </c>
      <c r="CG175">
        <f>IFERROR(VLOOKUP($B175,'Raw Stats'!$BU$3:$CJ$5288,5,FALSE),0)</f>
        <v>14</v>
      </c>
      <c r="CH175">
        <f>IFERROR(VLOOKUP($B175,'Raw Stats'!$BU$3:$CJ$528,6,FALSE),0)</f>
        <v>17</v>
      </c>
      <c r="CI175">
        <f>IFERROR(VLOOKUP($B175,'Raw Stats'!$BU$3:$CJ$528,7,FALSE),0)</f>
        <v>10</v>
      </c>
      <c r="CJ175">
        <f>IFERROR(VLOOKUP($B175,'Raw Stats'!$BU$3:$CJ$528,8,FALSE),0)</f>
        <v>20</v>
      </c>
      <c r="CK175">
        <f>IFERROR(VLOOKUP($B175,'Raw Stats'!$BU$3:$CJ$528,9,FALSE),0)</f>
        <v>70</v>
      </c>
      <c r="CL175">
        <f>IFERROR(VLOOKUP($B175,'Raw Stats'!$BU$3:$CJ$528,10,FALSE),0)</f>
        <v>102</v>
      </c>
      <c r="CM175">
        <f>IFERROR(VLOOKUP($B175,'Raw Stats'!$BU$3:$CJ$528,11,FALSE)+VLOOKUP($B175,'Raw Stats'!$BU$3:$CJ$528,12,FALSE),0)</f>
        <v>0</v>
      </c>
      <c r="CN175">
        <f>IFERROR(VLOOKUP($B175,'Raw Stats'!$BU$3:$CJ$528,13,FALSE)+VLOOKUP($B175,'Raw Stats'!$BU$3:$CJ$528,14,FALSE),0)</f>
        <v>0</v>
      </c>
      <c r="CO175">
        <f>IFERROR(VLOOKUP($B175,'Raw Stats'!$BU$3:$CJ$528,15,FALSE),0)</f>
        <v>1</v>
      </c>
      <c r="CP175">
        <f>IFERROR(VLOOKUP($B175,'Raw Stats'!$BU$3:$CJ$528,16,FALSE),0)</f>
        <v>80</v>
      </c>
      <c r="CR175">
        <f>IFERROR(VLOOKUP($B175,'Raw Stats'!$BC$3:$BR$528,3,FALSE),0)</f>
        <v>0</v>
      </c>
      <c r="CS175">
        <f>IFERROR(VLOOKUP($B175,'Raw Stats'!$BC$3:$BR$528,4,FALSE),0)</f>
        <v>0</v>
      </c>
      <c r="CT175">
        <f>IFERROR(VLOOKUP($B175,'Raw Stats'!$BC$3:$BR$5288,5,FALSE),0)</f>
        <v>0</v>
      </c>
      <c r="CU175">
        <f>IFERROR(VLOOKUP($B175,'Raw Stats'!$BC$3:$BR$52888,6,FALSE),0)</f>
        <v>1</v>
      </c>
      <c r="CV175">
        <f>IFERROR(VLOOKUP($B175,'Raw Stats'!$BC$3:$BR$5288,7,FALSE),0)</f>
        <v>-1</v>
      </c>
      <c r="CW175">
        <f>IFERROR(VLOOKUP($B175,'Raw Stats'!$BC$3:$BR$5288,8,FALSE),0)</f>
        <v>4</v>
      </c>
      <c r="CX175">
        <f>IFERROR(VLOOKUP($B175,'Raw Stats'!$BC$3:$BR$5288,9,FALSE),0)</f>
        <v>8</v>
      </c>
      <c r="CY175">
        <f>IFERROR(VLOOKUP($B175,'Raw Stats'!$BC$3:$BR$5288,10,FALSE),0)</f>
        <v>4</v>
      </c>
      <c r="CZ175">
        <f>IFERROR(VLOOKUP($B175,'Raw Stats'!$BC$3:$BR$5288,11,FALSE)+VLOOKUP($B175,'Raw Stats'!$BC$3:$BR$5288,12,FALSE),0)</f>
        <v>0</v>
      </c>
      <c r="DA175">
        <f>IFERROR(VLOOKUP($B175,'Raw Stats'!$BC$3:$BR$5288,13,FALSE)+VLOOKUP($B175,'Raw Stats'!$BC$3:$BR$5288,14,FALSE),0)</f>
        <v>0</v>
      </c>
      <c r="DB175">
        <f>IFERROR(VLOOKUP($B175,'Raw Stats'!$BC$3:$BR$5288,15,FALSE),0)</f>
        <v>0</v>
      </c>
      <c r="DC175">
        <f>IFERROR(VLOOKUP($B175,'Raw Stats'!$BC$3:$BR$5288,16,FALSE),0)</f>
        <v>7</v>
      </c>
      <c r="DE175">
        <f>IFERROR(VLOOKUP($B175,'Raw Stats'!$AK$3:$AZ$528,3,FALSE),0)</f>
        <v>63</v>
      </c>
      <c r="DF175">
        <f>IFERROR(VLOOKUP($B175,'Raw Stats'!$AK$3:$AZ$528,4,FALSE),0)</f>
        <v>3</v>
      </c>
      <c r="DG175">
        <f>IFERROR(VLOOKUP($B175,'Raw Stats'!$AK$3:$AZ$528,5,FALSE),0)</f>
        <v>9</v>
      </c>
      <c r="DH175">
        <f>IFERROR(VLOOKUP($B175,'Raw Stats'!$AK$3:$AZ$528,6,FALSE),0)</f>
        <v>12</v>
      </c>
      <c r="DI175">
        <f>IFERROR(VLOOKUP($B175,'Raw Stats'!$AK$3:$AZ$528,7,FALSE),0)</f>
        <v>-22</v>
      </c>
      <c r="DJ175">
        <f>IFERROR(VLOOKUP($B175,'Raw Stats'!$AK$3:$AZ$528,8,FALSE),0)</f>
        <v>19</v>
      </c>
      <c r="DK175">
        <f>IFERROR(VLOOKUP($B175,'Raw Stats'!$AK$3:$AZ$528,9,FALSE),0)</f>
        <v>46</v>
      </c>
      <c r="DL175">
        <f>IFERROR(VLOOKUP($B175,'Raw Stats'!$AK$3:$AZ$528,10,FALSE),0)</f>
        <v>106</v>
      </c>
      <c r="DM175">
        <f>IFERROR(VLOOKUP($B175,'Raw Stats'!$AK$3:$AZ$528,11,FALSE)+VLOOKUP($B175,'Raw Stats'!$AK$3:$AZ$528,12,FALSE),0)</f>
        <v>6</v>
      </c>
      <c r="DN175">
        <f>IFERROR(VLOOKUP($B175,'Raw Stats'!$AK$3:$AZ$528,13,FALSE)+VLOOKUP($B175,'Raw Stats'!$AK$3:$AZ$528,14,FALSE),0)</f>
        <v>0</v>
      </c>
      <c r="DO175">
        <f>IFERROR(VLOOKUP($B175,'Raw Stats'!$AK$3:$AZ$528,15,FALSE),0)</f>
        <v>1</v>
      </c>
      <c r="DP175">
        <f>IFERROR(VLOOKUP($B175,'Raw Stats'!$AK$3:$AZ$528,16,FALSE),0)</f>
        <v>77</v>
      </c>
      <c r="DR175">
        <f>IFERROR(VLOOKUP($B175,'Raw Stats'!$S$3:$AH$528,3,FALSE),0)</f>
        <v>0</v>
      </c>
      <c r="DS175">
        <f>IFERROR(VLOOKUP($B175,'Raw Stats'!$S$3:$AH$528,4,FALSE),0)</f>
        <v>0</v>
      </c>
      <c r="DT175">
        <f>IFERROR(VLOOKUP($B175,'Raw Stats'!$S$3:$AH$528,5,FALSE),0)</f>
        <v>0</v>
      </c>
      <c r="DU175">
        <f>IFERROR(VLOOKUP($B175,'Raw Stats'!$S$3:$AH$528,6,FALSE),0)</f>
        <v>0</v>
      </c>
      <c r="DV175">
        <f>IFERROR(VLOOKUP($B175,'Raw Stats'!$S$3:$AH$528,7,FALSE),0)</f>
        <v>0</v>
      </c>
      <c r="DW175">
        <f>IFERROR(VLOOKUP($B175,'Raw Stats'!$S$3:$AH$528,8,FALSE),0)</f>
        <v>0</v>
      </c>
      <c r="DX175">
        <f>IFERROR(VLOOKUP($B175,'Raw Stats'!$S$3:$AH$528,9,FALSE),0)</f>
        <v>0</v>
      </c>
      <c r="DY175">
        <f>IFERROR(VLOOKUP($B175,'Raw Stats'!$S$3:$AH$528,10,FALSE),0)</f>
        <v>0</v>
      </c>
      <c r="DZ175">
        <f>IFERROR(VLOOKUP($B175,'Raw Stats'!$S$3:$AH$528,11,FALSE)+VLOOKUP($B175,'Raw Stats'!$S$3:$AH$528,12,FALSE),0)</f>
        <v>0</v>
      </c>
      <c r="EA175">
        <f>IFERROR(VLOOKUP($B175,'Raw Stats'!$S$3:$AH$528,13,FALSE)+VLOOKUP($B175,'Raw Stats'!$S$3:$AH$528,14,FALSE),0)</f>
        <v>0</v>
      </c>
      <c r="EB175">
        <f>IFERROR(VLOOKUP($B175,'Raw Stats'!$S$3:$AH$528,15,FALSE),0)</f>
        <v>0</v>
      </c>
      <c r="EC175">
        <f>IFERROR(VLOOKUP($B175,'Raw Stats'!$S$3:$AH$528,16,FALSE),0)</f>
        <v>0</v>
      </c>
    </row>
    <row r="176" spans="1:133" x14ac:dyDescent="0.2">
      <c r="A176">
        <f>IFERROR(VLOOKUP(B176,Sheet2!$W$1:$X$300,2,FALSE),301)</f>
        <v>269</v>
      </c>
      <c r="B176" t="s">
        <v>731</v>
      </c>
      <c r="C176">
        <f t="shared" si="10"/>
        <v>0.82901095925010082</v>
      </c>
      <c r="D176">
        <f t="shared" si="11"/>
        <v>0.71464573602254999</v>
      </c>
      <c r="E176">
        <f t="shared" si="12"/>
        <v>0</v>
      </c>
      <c r="F176">
        <f t="shared" si="13"/>
        <v>0.50582522146464337</v>
      </c>
      <c r="G176">
        <f t="shared" si="14"/>
        <v>0.56492442429593859</v>
      </c>
      <c r="J176">
        <f>BS176*'Value Calculations'!$D$3</f>
        <v>2.4464125717562273</v>
      </c>
      <c r="K176">
        <f>BT176*'Value Calculations'!$D$4</f>
        <v>5.2098032647143988</v>
      </c>
      <c r="L176">
        <f>BU176*'Value Calculations'!$D$5</f>
        <v>5.8374383111642736</v>
      </c>
      <c r="M176">
        <f>BV176*'Value Calculations'!$D$6</f>
        <v>1.1255843872742657</v>
      </c>
      <c r="N176">
        <f>BW176*'Value Calculations'!$D$7</f>
        <v>0.87884877054592803</v>
      </c>
      <c r="O176">
        <f>BX176*'Value Calculations'!$D$8</f>
        <v>6.8296880688712802</v>
      </c>
      <c r="P176">
        <f>BY176*'Value Calculations'!$D$9</f>
        <v>14.736443358489456</v>
      </c>
      <c r="Q176">
        <f>BZ176*'Value Calculations'!$D$10</f>
        <v>1.4612658963048188</v>
      </c>
      <c r="R176">
        <f>CA176*'Value Calculations'!$D$11</f>
        <v>0</v>
      </c>
      <c r="S176">
        <f>CB176*'Value Calculations'!$D$12</f>
        <v>0.81388273958941404</v>
      </c>
      <c r="T176">
        <f>CC176*'Value Calculations'!$D$13</f>
        <v>7.0852463492955824</v>
      </c>
      <c r="V176">
        <f>CF176*'Value Calculations'!$D$3</f>
        <v>4.4850897148864171</v>
      </c>
      <c r="W176">
        <f>CG176*'Value Calculations'!$D$4</f>
        <v>3.5817397444911494</v>
      </c>
      <c r="X176">
        <f>CH176*'Value Calculations'!$D$5</f>
        <v>5.8374383111642736</v>
      </c>
      <c r="Y176">
        <f>CI176*'Value Calculations'!$D$6</f>
        <v>2.1261038426291687</v>
      </c>
      <c r="Z176">
        <f>CJ176*'Value Calculations'!$D$7</f>
        <v>1.2303882787642992</v>
      </c>
      <c r="AA176">
        <f>CK176*'Value Calculations'!$D$8</f>
        <v>6.90157952222782</v>
      </c>
      <c r="AB176">
        <f>CL176*'Value Calculations'!$D$9</f>
        <v>9.4464380503137555</v>
      </c>
      <c r="AC176">
        <f>CM176*'Value Calculations'!$D$10</f>
        <v>2.9225317926096377</v>
      </c>
      <c r="AD176">
        <f>CN176*'Value Calculations'!$D$11</f>
        <v>0</v>
      </c>
      <c r="AE176">
        <f>CO176*'Value Calculations'!$D$12</f>
        <v>1.6277654791788281</v>
      </c>
      <c r="AF176">
        <f>CP176*'Value Calculations'!$D$13</f>
        <v>5.4343151611102041</v>
      </c>
      <c r="AH176">
        <f>CS176*'Value Calculations'!$D$3</f>
        <v>0</v>
      </c>
      <c r="AI176">
        <f>CT176*'Value Calculations'!$D$4</f>
        <v>1.3024508161785997</v>
      </c>
      <c r="AJ176">
        <f>CU176*'Value Calculations'!$D$5</f>
        <v>1.3266905252646077</v>
      </c>
      <c r="AK176">
        <f>CV176*'Value Calculations'!$D$6</f>
        <v>-0.25012986383872571</v>
      </c>
      <c r="AL176">
        <f>CW176*'Value Calculations'!$D$7</f>
        <v>0.87884877054592803</v>
      </c>
      <c r="AM176">
        <f>CX176*'Value Calculations'!$D$8</f>
        <v>2.2286350540527335</v>
      </c>
      <c r="AN176">
        <f>CY176*'Value Calculations'!$D$9</f>
        <v>3.9045277274630186</v>
      </c>
      <c r="AO176">
        <f>CZ176*'Value Calculations'!$D$10</f>
        <v>0.36531647407620471</v>
      </c>
      <c r="AP176">
        <f>DA176*'Value Calculations'!$D$11</f>
        <v>0</v>
      </c>
      <c r="AQ176">
        <f>DB176*'Value Calculations'!$D$12</f>
        <v>0</v>
      </c>
      <c r="AR176">
        <f>DC176*'Value Calculations'!$D$13</f>
        <v>2.0636639852317229</v>
      </c>
      <c r="AT176">
        <f>DF176*'Value Calculations'!$D$3</f>
        <v>2.4464125717562273</v>
      </c>
      <c r="AU176">
        <f>DG176*'Value Calculations'!$D$4</f>
        <v>1.9536762242678996</v>
      </c>
      <c r="AV176">
        <f>DH176*'Value Calculations'!$D$5</f>
        <v>3.1840572606350586</v>
      </c>
      <c r="AW176">
        <f>DI176*'Value Calculations'!$D$6</f>
        <v>-0.12506493191936285</v>
      </c>
      <c r="AX176">
        <f>DJ176*'Value Calculations'!$D$7</f>
        <v>0.70307901643674242</v>
      </c>
      <c r="AY176">
        <f>DK176*'Value Calculations'!$D$8</f>
        <v>3.6664641211835294</v>
      </c>
      <c r="AZ176">
        <f>DL176*'Value Calculations'!$D$9</f>
        <v>6.0457203522008029</v>
      </c>
      <c r="BA176">
        <f>DM176*'Value Calculations'!$D$10</f>
        <v>2.5572153185334328</v>
      </c>
      <c r="BB176">
        <f>DN176*'Value Calculations'!$D$11</f>
        <v>0</v>
      </c>
      <c r="BC176">
        <f>DO176*'Value Calculations'!$D$12</f>
        <v>0</v>
      </c>
      <c r="BD176">
        <f>DP176*'Value Calculations'!$D$13</f>
        <v>5.3655263616024795</v>
      </c>
      <c r="BF176">
        <f>DS176*'Value Calculations'!$D$3</f>
        <v>2.0386771431301893</v>
      </c>
      <c r="BG176">
        <f>DT176*'Value Calculations'!$D$4</f>
        <v>3.5817397444911494</v>
      </c>
      <c r="BH176">
        <f>DU176*'Value Calculations'!$D$5</f>
        <v>4.2454096808467447</v>
      </c>
      <c r="BI176">
        <f>DV176*'Value Calculations'!$D$6</f>
        <v>1.3757142511129914</v>
      </c>
      <c r="BJ176">
        <f>DW176*'Value Calculations'!$D$7</f>
        <v>1.5819277869826704</v>
      </c>
      <c r="BK176">
        <f>DX176*'Value Calculations'!$D$8</f>
        <v>4.9605102816012456</v>
      </c>
      <c r="BL176">
        <f>DY176*'Value Calculations'!$D$9</f>
        <v>9.1945330356387203</v>
      </c>
      <c r="BM176">
        <f>DZ176*'Value Calculations'!$D$10</f>
        <v>1.8265823703810236</v>
      </c>
      <c r="BN176">
        <f>EA176*'Value Calculations'!$D$11</f>
        <v>0</v>
      </c>
      <c r="BO176">
        <f>EB176*'Value Calculations'!$D$12</f>
        <v>0</v>
      </c>
      <c r="BP176">
        <f>EC176*'Value Calculations'!$D$13</f>
        <v>5.0903711635715831</v>
      </c>
      <c r="BR176">
        <f>IFERROR(VLOOKUP($B176,'Raw Stats'!$CM$3:$DC$884,3,FALSE),0)</f>
        <v>56</v>
      </c>
      <c r="BS176">
        <f>IFERROR(VLOOKUP($B176,'Raw Stats'!$CM$3:$DC$884,4,FALSE),0)</f>
        <v>6</v>
      </c>
      <c r="BT176">
        <f>IFERROR(VLOOKUP($B176,'Raw Stats'!$CM$3:$DC$884,5,FALSE),0)</f>
        <v>16</v>
      </c>
      <c r="BU176">
        <f>IFERROR(VLOOKUP($B176,'Raw Stats'!$CM$3:$DC$884,6,FALSE),0)</f>
        <v>22</v>
      </c>
      <c r="BV176">
        <f>IFERROR(VLOOKUP($B176,'Raw Stats'!$CM$3:$DC$884,7,FALSE),0)</f>
        <v>9</v>
      </c>
      <c r="BW176">
        <f>IFERROR(VLOOKUP($B176,'Raw Stats'!$CM$3:$DC$884,8,FALSE),0)</f>
        <v>10</v>
      </c>
      <c r="BX176">
        <f>IFERROR(VLOOKUP($B176,'Raw Stats'!$CM$3:$DC$884,9,FALSE),0)</f>
        <v>95</v>
      </c>
      <c r="BY176">
        <f>IFERROR(VLOOKUP($B176,'Raw Stats'!$CM$3:$DC$884,10,FALSE),0)</f>
        <v>117</v>
      </c>
      <c r="BZ176">
        <f>IFERROR(VLOOKUP($B176,'Raw Stats'!$CM$3:$DC$884,11,FALSE)+VLOOKUP($B176,'Raw Stats'!$CM$3:$DC$884,12,FALSE),0)</f>
        <v>4</v>
      </c>
      <c r="CA176">
        <f>IFERROR(VLOOKUP($B176,'Raw Stats'!$CM$3:$DC$884,13,FALSE)+VLOOKUP($B176,'Raw Stats'!$CM$3:$DC$884,14,FALSE),0)</f>
        <v>0</v>
      </c>
      <c r="CB176">
        <f>IFERROR(VLOOKUP($B176,'Raw Stats'!$CM$3:$DC$884,15,FALSE),0)</f>
        <v>1</v>
      </c>
      <c r="CC176">
        <f>IFERROR(VLOOKUP($B176,'Raw Stats'!$CM$3:$DC$884,16,FALSE),0)</f>
        <v>103</v>
      </c>
      <c r="CE176">
        <f>IFERROR(VLOOKUP($B176,'Raw Stats'!$BU$3:$CJ$528,3,FALSE),0)</f>
        <v>61</v>
      </c>
      <c r="CF176">
        <f>IFERROR(VLOOKUP($B176,'Raw Stats'!$BU$3:$CJ$528,4,FALSE),0)</f>
        <v>11</v>
      </c>
      <c r="CG176">
        <f>IFERROR(VLOOKUP($B176,'Raw Stats'!$BU$3:$CJ$5288,5,FALSE),0)</f>
        <v>11</v>
      </c>
      <c r="CH176">
        <f>IFERROR(VLOOKUP($B176,'Raw Stats'!$BU$3:$CJ$528,6,FALSE),0)</f>
        <v>22</v>
      </c>
      <c r="CI176">
        <f>IFERROR(VLOOKUP($B176,'Raw Stats'!$BU$3:$CJ$528,7,FALSE),0)</f>
        <v>17</v>
      </c>
      <c r="CJ176">
        <f>IFERROR(VLOOKUP($B176,'Raw Stats'!$BU$3:$CJ$528,8,FALSE),0)</f>
        <v>14</v>
      </c>
      <c r="CK176">
        <f>IFERROR(VLOOKUP($B176,'Raw Stats'!$BU$3:$CJ$528,9,FALSE),0)</f>
        <v>96</v>
      </c>
      <c r="CL176">
        <f>IFERROR(VLOOKUP($B176,'Raw Stats'!$BU$3:$CJ$528,10,FALSE),0)</f>
        <v>75</v>
      </c>
      <c r="CM176">
        <f>IFERROR(VLOOKUP($B176,'Raw Stats'!$BU$3:$CJ$528,11,FALSE)+VLOOKUP($B176,'Raw Stats'!$BU$3:$CJ$528,12,FALSE),0)</f>
        <v>8</v>
      </c>
      <c r="CN176">
        <f>IFERROR(VLOOKUP($B176,'Raw Stats'!$BU$3:$CJ$528,13,FALSE)+VLOOKUP($B176,'Raw Stats'!$BU$3:$CJ$528,14,FALSE),0)</f>
        <v>0</v>
      </c>
      <c r="CO176">
        <f>IFERROR(VLOOKUP($B176,'Raw Stats'!$BU$3:$CJ$528,15,FALSE),0)</f>
        <v>2</v>
      </c>
      <c r="CP176">
        <f>IFERROR(VLOOKUP($B176,'Raw Stats'!$BU$3:$CJ$528,16,FALSE),0)</f>
        <v>79</v>
      </c>
      <c r="CR176">
        <f>IFERROR(VLOOKUP($B176,'Raw Stats'!$BC$3:$BR$528,3,FALSE),0)</f>
        <v>0</v>
      </c>
      <c r="CS176">
        <f>IFERROR(VLOOKUP($B176,'Raw Stats'!$BC$3:$BR$528,4,FALSE),0)</f>
        <v>0</v>
      </c>
      <c r="CT176">
        <f>IFERROR(VLOOKUP($B176,'Raw Stats'!$BC$3:$BR$5288,5,FALSE),0)</f>
        <v>4</v>
      </c>
      <c r="CU176">
        <f>IFERROR(VLOOKUP($B176,'Raw Stats'!$BC$3:$BR$52888,6,FALSE),0)</f>
        <v>5</v>
      </c>
      <c r="CV176">
        <f>IFERROR(VLOOKUP($B176,'Raw Stats'!$BC$3:$BR$5288,7,FALSE),0)</f>
        <v>-2</v>
      </c>
      <c r="CW176">
        <f>IFERROR(VLOOKUP($B176,'Raw Stats'!$BC$3:$BR$5288,8,FALSE),0)</f>
        <v>10</v>
      </c>
      <c r="CX176">
        <f>IFERROR(VLOOKUP($B176,'Raw Stats'!$BC$3:$BR$5288,9,FALSE),0)</f>
        <v>31</v>
      </c>
      <c r="CY176">
        <f>IFERROR(VLOOKUP($B176,'Raw Stats'!$BC$3:$BR$5288,10,FALSE),0)</f>
        <v>31</v>
      </c>
      <c r="CZ176">
        <f>IFERROR(VLOOKUP($B176,'Raw Stats'!$BC$3:$BR$5288,11,FALSE)+VLOOKUP($B176,'Raw Stats'!$BC$3:$BR$5288,12,FALSE),0)</f>
        <v>1</v>
      </c>
      <c r="DA176">
        <f>IFERROR(VLOOKUP($B176,'Raw Stats'!$BC$3:$BR$5288,13,FALSE)+VLOOKUP($B176,'Raw Stats'!$BC$3:$BR$5288,14,FALSE),0)</f>
        <v>0</v>
      </c>
      <c r="DB176">
        <f>IFERROR(VLOOKUP($B176,'Raw Stats'!$BC$3:$BR$5288,15,FALSE),0)</f>
        <v>0</v>
      </c>
      <c r="DC176">
        <f>IFERROR(VLOOKUP($B176,'Raw Stats'!$BC$3:$BR$5288,16,FALSE),0)</f>
        <v>30</v>
      </c>
      <c r="DE176">
        <f>IFERROR(VLOOKUP($B176,'Raw Stats'!$AK$3:$AZ$528,3,FALSE),0)</f>
        <v>51</v>
      </c>
      <c r="DF176">
        <f>IFERROR(VLOOKUP($B176,'Raw Stats'!$AK$3:$AZ$528,4,FALSE),0)</f>
        <v>6</v>
      </c>
      <c r="DG176">
        <f>IFERROR(VLOOKUP($B176,'Raw Stats'!$AK$3:$AZ$528,5,FALSE),0)</f>
        <v>6</v>
      </c>
      <c r="DH176">
        <f>IFERROR(VLOOKUP($B176,'Raw Stats'!$AK$3:$AZ$528,6,FALSE),0)</f>
        <v>12</v>
      </c>
      <c r="DI176">
        <f>IFERROR(VLOOKUP($B176,'Raw Stats'!$AK$3:$AZ$528,7,FALSE),0)</f>
        <v>-1</v>
      </c>
      <c r="DJ176">
        <f>IFERROR(VLOOKUP($B176,'Raw Stats'!$AK$3:$AZ$528,8,FALSE),0)</f>
        <v>8</v>
      </c>
      <c r="DK176">
        <f>IFERROR(VLOOKUP($B176,'Raw Stats'!$AK$3:$AZ$528,9,FALSE),0)</f>
        <v>51</v>
      </c>
      <c r="DL176">
        <f>IFERROR(VLOOKUP($B176,'Raw Stats'!$AK$3:$AZ$528,10,FALSE),0)</f>
        <v>48</v>
      </c>
      <c r="DM176">
        <f>IFERROR(VLOOKUP($B176,'Raw Stats'!$AK$3:$AZ$528,11,FALSE)+VLOOKUP($B176,'Raw Stats'!$AK$3:$AZ$528,12,FALSE),0)</f>
        <v>7</v>
      </c>
      <c r="DN176">
        <f>IFERROR(VLOOKUP($B176,'Raw Stats'!$AK$3:$AZ$528,13,FALSE)+VLOOKUP($B176,'Raw Stats'!$AK$3:$AZ$528,14,FALSE),0)</f>
        <v>0</v>
      </c>
      <c r="DO176">
        <f>IFERROR(VLOOKUP($B176,'Raw Stats'!$AK$3:$AZ$528,15,FALSE),0)</f>
        <v>0</v>
      </c>
      <c r="DP176">
        <f>IFERROR(VLOOKUP($B176,'Raw Stats'!$AK$3:$AZ$528,16,FALSE),0)</f>
        <v>78</v>
      </c>
      <c r="DR176">
        <f>IFERROR(VLOOKUP($B176,'Raw Stats'!$S$3:$AH$528,3,FALSE),0)</f>
        <v>60</v>
      </c>
      <c r="DS176">
        <f>IFERROR(VLOOKUP($B176,'Raw Stats'!$S$3:$AH$528,4,FALSE),0)</f>
        <v>5</v>
      </c>
      <c r="DT176">
        <f>IFERROR(VLOOKUP($B176,'Raw Stats'!$S$3:$AH$528,5,FALSE),0)</f>
        <v>11</v>
      </c>
      <c r="DU176">
        <f>IFERROR(VLOOKUP($B176,'Raw Stats'!$S$3:$AH$528,6,FALSE),0)</f>
        <v>16</v>
      </c>
      <c r="DV176">
        <f>IFERROR(VLOOKUP($B176,'Raw Stats'!$S$3:$AH$528,7,FALSE),0)</f>
        <v>11</v>
      </c>
      <c r="DW176">
        <f>IFERROR(VLOOKUP($B176,'Raw Stats'!$S$3:$AH$528,8,FALSE),0)</f>
        <v>18</v>
      </c>
      <c r="DX176">
        <f>IFERROR(VLOOKUP($B176,'Raw Stats'!$S$3:$AH$528,9,FALSE),0)</f>
        <v>69</v>
      </c>
      <c r="DY176">
        <f>IFERROR(VLOOKUP($B176,'Raw Stats'!$S$3:$AH$528,10,FALSE),0)</f>
        <v>73</v>
      </c>
      <c r="DZ176">
        <f>IFERROR(VLOOKUP($B176,'Raw Stats'!$S$3:$AH$528,11,FALSE)+VLOOKUP($B176,'Raw Stats'!$S$3:$AH$528,12,FALSE),0)</f>
        <v>5</v>
      </c>
      <c r="EA176">
        <f>IFERROR(VLOOKUP($B176,'Raw Stats'!$S$3:$AH$528,13,FALSE)+VLOOKUP($B176,'Raw Stats'!$S$3:$AH$528,14,FALSE),0)</f>
        <v>0</v>
      </c>
      <c r="EB176">
        <f>IFERROR(VLOOKUP($B176,'Raw Stats'!$S$3:$AH$528,15,FALSE),0)</f>
        <v>0</v>
      </c>
      <c r="EC176">
        <f>IFERROR(VLOOKUP($B176,'Raw Stats'!$S$3:$AH$528,16,FALSE),0)</f>
        <v>74</v>
      </c>
    </row>
    <row r="177" spans="1:133" x14ac:dyDescent="0.2">
      <c r="A177">
        <f>IFERROR(VLOOKUP(B177,Sheet2!$W$1:$X$300,2,FALSE),301)</f>
        <v>205</v>
      </c>
      <c r="B177" t="s">
        <v>691</v>
      </c>
      <c r="C177">
        <f t="shared" si="10"/>
        <v>0.82403923583172733</v>
      </c>
      <c r="D177">
        <f t="shared" si="11"/>
        <v>1.0291836275431854</v>
      </c>
      <c r="E177">
        <f t="shared" si="12"/>
        <v>0.98527885019073924</v>
      </c>
      <c r="F177">
        <f t="shared" si="13"/>
        <v>1.1299633938577305</v>
      </c>
      <c r="G177">
        <f t="shared" si="14"/>
        <v>1.1264428433703899</v>
      </c>
      <c r="J177">
        <f>BS177*'Value Calculations'!$D$3</f>
        <v>3.2618834290083032</v>
      </c>
      <c r="K177">
        <f>BT177*'Value Calculations'!$D$4</f>
        <v>3.9073524485357991</v>
      </c>
      <c r="L177">
        <f>BU177*'Value Calculations'!$D$5</f>
        <v>5.3067621010584309</v>
      </c>
      <c r="M177">
        <f>BV177*'Value Calculations'!$D$6</f>
        <v>0</v>
      </c>
      <c r="N177">
        <f>BW177*'Value Calculations'!$D$7</f>
        <v>3.6911648362928977</v>
      </c>
      <c r="O177">
        <f>BX177*'Value Calculations'!$D$8</f>
        <v>8.9864316695674731</v>
      </c>
      <c r="P177">
        <f>BY177*'Value Calculations'!$D$9</f>
        <v>12.469298226414157</v>
      </c>
      <c r="Q177">
        <f>BZ177*'Value Calculations'!$D$10</f>
        <v>1.8265823703810236</v>
      </c>
      <c r="R177">
        <f>CA177*'Value Calculations'!$D$11</f>
        <v>2.9721424440748123</v>
      </c>
      <c r="S177">
        <f>CB177*'Value Calculations'!$D$12</f>
        <v>0</v>
      </c>
      <c r="T177">
        <f>CC177*'Value Calculations'!$D$13</f>
        <v>9.4928543320659244</v>
      </c>
      <c r="V177">
        <f>CF177*'Value Calculations'!$D$3</f>
        <v>6.9315022866426439</v>
      </c>
      <c r="W177">
        <f>CG177*'Value Calculations'!$D$4</f>
        <v>7.4890921930269485</v>
      </c>
      <c r="X177">
        <f>CH177*'Value Calculations'!$D$5</f>
        <v>10.613524202116862</v>
      </c>
      <c r="Y177">
        <f>CI177*'Value Calculations'!$D$6</f>
        <v>3.1266232979840716</v>
      </c>
      <c r="Z177">
        <f>CJ177*'Value Calculations'!$D$7</f>
        <v>5.800401885603125</v>
      </c>
      <c r="AA177">
        <f>CK177*'Value Calculations'!$D$8</f>
        <v>11.718306897115987</v>
      </c>
      <c r="AB177">
        <f>CL177*'Value Calculations'!$D$9</f>
        <v>13.09906076310174</v>
      </c>
      <c r="AC177">
        <f>CM177*'Value Calculations'!$D$10</f>
        <v>5.4797471111430704</v>
      </c>
      <c r="AD177">
        <f>CN177*'Value Calculations'!$D$11</f>
        <v>0.9907141480249374</v>
      </c>
      <c r="AE177">
        <f>CO177*'Value Calculations'!$D$12</f>
        <v>2.441648218768242</v>
      </c>
      <c r="AF177">
        <f>CP177*'Value Calculations'!$D$13</f>
        <v>11.556518317297648</v>
      </c>
      <c r="AH177">
        <f>CS177*'Value Calculations'!$D$3</f>
        <v>2.8541480003822652</v>
      </c>
      <c r="AI177">
        <f>CT177*'Value Calculations'!$D$4</f>
        <v>3.9073524485357991</v>
      </c>
      <c r="AJ177">
        <f>CU177*'Value Calculations'!$D$5</f>
        <v>5.0414239960055092</v>
      </c>
      <c r="AK177">
        <f>CV177*'Value Calculations'!$D$6</f>
        <v>1.75090904687108</v>
      </c>
      <c r="AL177">
        <f>CW177*'Value Calculations'!$D$7</f>
        <v>6.1519413938214962</v>
      </c>
      <c r="AM177">
        <f>CX177*'Value Calculations'!$D$8</f>
        <v>7.261036789010519</v>
      </c>
      <c r="AN177">
        <f>CY177*'Value Calculations'!$D$9</f>
        <v>8.0609604696010706</v>
      </c>
      <c r="AO177">
        <f>CZ177*'Value Calculations'!$D$10</f>
        <v>1.4612658963048188</v>
      </c>
      <c r="AP177">
        <f>DA177*'Value Calculations'!$D$11</f>
        <v>0.9907141480249374</v>
      </c>
      <c r="AQ177">
        <f>DB177*'Value Calculations'!$D$12</f>
        <v>1.6277654791788281</v>
      </c>
      <c r="AR177">
        <f>DC177*'Value Calculations'!$D$13</f>
        <v>8.1858671414191679</v>
      </c>
      <c r="AT177">
        <f>DF177*'Value Calculations'!$D$3</f>
        <v>4.8928251435124546</v>
      </c>
      <c r="AU177">
        <f>DG177*'Value Calculations'!$D$4</f>
        <v>13.024508161785997</v>
      </c>
      <c r="AV177">
        <f>DH177*'Value Calculations'!$D$5</f>
        <v>13.797581462751921</v>
      </c>
      <c r="AW177">
        <f>DI177*'Value Calculations'!$D$6</f>
        <v>4.1271427533389744</v>
      </c>
      <c r="AX177">
        <f>DJ177*'Value Calculations'!$D$7</f>
        <v>7.558099426694981</v>
      </c>
      <c r="AY177">
        <f>DK177*'Value Calculations'!$D$8</f>
        <v>11.933981257185605</v>
      </c>
      <c r="AZ177">
        <f>DL177*'Value Calculations'!$D$9</f>
        <v>10.957868138363956</v>
      </c>
      <c r="BA177">
        <f>DM177*'Value Calculations'!$D$10</f>
        <v>6.5756965333716852</v>
      </c>
      <c r="BB177">
        <f>DN177*'Value Calculations'!$D$11</f>
        <v>0.9907141480249374</v>
      </c>
      <c r="BC177">
        <f>DO177*'Value Calculations'!$D$12</f>
        <v>0</v>
      </c>
      <c r="BD177">
        <f>DP177*'Value Calculations'!$D$13</f>
        <v>15.408691089730198</v>
      </c>
      <c r="BF177">
        <f>DS177*'Value Calculations'!$D$3</f>
        <v>5.7082960007645305</v>
      </c>
      <c r="BG177">
        <f>DT177*'Value Calculations'!$D$4</f>
        <v>9.7683811213394982</v>
      </c>
      <c r="BH177">
        <f>DU177*'Value Calculations'!$D$5</f>
        <v>11.674876622328547</v>
      </c>
      <c r="BI177">
        <f>DV177*'Value Calculations'!$D$6</f>
        <v>4.1271427533389744</v>
      </c>
      <c r="BJ177">
        <f>DW177*'Value Calculations'!$D$7</f>
        <v>7.7338691808041666</v>
      </c>
      <c r="BK177">
        <f>DX177*'Value Calculations'!$D$8</f>
        <v>10.999392363550587</v>
      </c>
      <c r="BL177">
        <f>DY177*'Value Calculations'!$D$9</f>
        <v>13.980728314464358</v>
      </c>
      <c r="BM177">
        <f>DZ177*'Value Calculations'!$D$10</f>
        <v>5.4797471111430704</v>
      </c>
      <c r="BN177">
        <f>EA177*'Value Calculations'!$D$11</f>
        <v>1.9814282960498748</v>
      </c>
      <c r="BO177">
        <f>EB177*'Value Calculations'!$D$12</f>
        <v>1.6277654791788281</v>
      </c>
      <c r="BP177">
        <f>EC177*'Value Calculations'!$D$13</f>
        <v>18.160243070039161</v>
      </c>
      <c r="BR177">
        <f>IFERROR(VLOOKUP($B177,'Raw Stats'!$CM$3:$DC$884,3,FALSE),0)</f>
        <v>63</v>
      </c>
      <c r="BS177">
        <f>IFERROR(VLOOKUP($B177,'Raw Stats'!$CM$3:$DC$884,4,FALSE),0)</f>
        <v>8</v>
      </c>
      <c r="BT177">
        <f>IFERROR(VLOOKUP($B177,'Raw Stats'!$CM$3:$DC$884,5,FALSE),0)</f>
        <v>12</v>
      </c>
      <c r="BU177">
        <f>IFERROR(VLOOKUP($B177,'Raw Stats'!$CM$3:$DC$884,6,FALSE),0)</f>
        <v>20</v>
      </c>
      <c r="BV177">
        <f>IFERROR(VLOOKUP($B177,'Raw Stats'!$CM$3:$DC$884,7,FALSE),0)</f>
        <v>0</v>
      </c>
      <c r="BW177">
        <f>IFERROR(VLOOKUP($B177,'Raw Stats'!$CM$3:$DC$884,8,FALSE),0)</f>
        <v>42</v>
      </c>
      <c r="BX177">
        <f>IFERROR(VLOOKUP($B177,'Raw Stats'!$CM$3:$DC$884,9,FALSE),0)</f>
        <v>125</v>
      </c>
      <c r="BY177">
        <f>IFERROR(VLOOKUP($B177,'Raw Stats'!$CM$3:$DC$884,10,FALSE),0)</f>
        <v>99</v>
      </c>
      <c r="BZ177">
        <f>IFERROR(VLOOKUP($B177,'Raw Stats'!$CM$3:$DC$884,11,FALSE)+VLOOKUP($B177,'Raw Stats'!$CM$3:$DC$884,12,FALSE),0)</f>
        <v>5</v>
      </c>
      <c r="CA177">
        <f>IFERROR(VLOOKUP($B177,'Raw Stats'!$CM$3:$DC$884,13,FALSE)+VLOOKUP($B177,'Raw Stats'!$CM$3:$DC$884,14,FALSE),0)</f>
        <v>3</v>
      </c>
      <c r="CB177">
        <f>IFERROR(VLOOKUP($B177,'Raw Stats'!$CM$3:$DC$884,15,FALSE),0)</f>
        <v>0</v>
      </c>
      <c r="CC177">
        <f>IFERROR(VLOOKUP($B177,'Raw Stats'!$CM$3:$DC$884,16,FALSE),0)</f>
        <v>138</v>
      </c>
      <c r="CE177">
        <f>IFERROR(VLOOKUP($B177,'Raw Stats'!$BU$3:$CJ$528,3,FALSE),0)</f>
        <v>77</v>
      </c>
      <c r="CF177">
        <f>IFERROR(VLOOKUP($B177,'Raw Stats'!$BU$3:$CJ$528,4,FALSE),0)</f>
        <v>17</v>
      </c>
      <c r="CG177">
        <f>IFERROR(VLOOKUP($B177,'Raw Stats'!$BU$3:$CJ$5288,5,FALSE),0)</f>
        <v>23</v>
      </c>
      <c r="CH177">
        <f>IFERROR(VLOOKUP($B177,'Raw Stats'!$BU$3:$CJ$528,6,FALSE),0)</f>
        <v>40</v>
      </c>
      <c r="CI177">
        <f>IFERROR(VLOOKUP($B177,'Raw Stats'!$BU$3:$CJ$528,7,FALSE),0)</f>
        <v>25</v>
      </c>
      <c r="CJ177">
        <f>IFERROR(VLOOKUP($B177,'Raw Stats'!$BU$3:$CJ$528,8,FALSE),0)</f>
        <v>66</v>
      </c>
      <c r="CK177">
        <f>IFERROR(VLOOKUP($B177,'Raw Stats'!$BU$3:$CJ$528,9,FALSE),0)</f>
        <v>163</v>
      </c>
      <c r="CL177">
        <f>IFERROR(VLOOKUP($B177,'Raw Stats'!$BU$3:$CJ$528,10,FALSE),0)</f>
        <v>104</v>
      </c>
      <c r="CM177">
        <f>IFERROR(VLOOKUP($B177,'Raw Stats'!$BU$3:$CJ$528,11,FALSE)+VLOOKUP($B177,'Raw Stats'!$BU$3:$CJ$528,12,FALSE),0)</f>
        <v>15</v>
      </c>
      <c r="CN177">
        <f>IFERROR(VLOOKUP($B177,'Raw Stats'!$BU$3:$CJ$528,13,FALSE)+VLOOKUP($B177,'Raw Stats'!$BU$3:$CJ$528,14,FALSE),0)</f>
        <v>1</v>
      </c>
      <c r="CO177">
        <f>IFERROR(VLOOKUP($B177,'Raw Stats'!$BU$3:$CJ$528,15,FALSE),0)</f>
        <v>3</v>
      </c>
      <c r="CP177">
        <f>IFERROR(VLOOKUP($B177,'Raw Stats'!$BU$3:$CJ$528,16,FALSE),0)</f>
        <v>168</v>
      </c>
      <c r="CR177">
        <f>IFERROR(VLOOKUP($B177,'Raw Stats'!$BC$3:$BR$528,3,FALSE),0)</f>
        <v>48</v>
      </c>
      <c r="CS177">
        <f>IFERROR(VLOOKUP($B177,'Raw Stats'!$BC$3:$BR$528,4,FALSE),0)</f>
        <v>7</v>
      </c>
      <c r="CT177">
        <f>IFERROR(VLOOKUP($B177,'Raw Stats'!$BC$3:$BR$5288,5,FALSE),0)</f>
        <v>12</v>
      </c>
      <c r="CU177">
        <f>IFERROR(VLOOKUP($B177,'Raw Stats'!$BC$3:$BR$52888,6,FALSE),0)</f>
        <v>19</v>
      </c>
      <c r="CV177">
        <f>IFERROR(VLOOKUP($B177,'Raw Stats'!$BC$3:$BR$5288,7,FALSE),0)</f>
        <v>14</v>
      </c>
      <c r="CW177">
        <f>IFERROR(VLOOKUP($B177,'Raw Stats'!$BC$3:$BR$5288,8,FALSE),0)</f>
        <v>70</v>
      </c>
      <c r="CX177">
        <f>IFERROR(VLOOKUP($B177,'Raw Stats'!$BC$3:$BR$5288,9,FALSE),0)</f>
        <v>101</v>
      </c>
      <c r="CY177">
        <f>IFERROR(VLOOKUP($B177,'Raw Stats'!$BC$3:$BR$5288,10,FALSE),0)</f>
        <v>64</v>
      </c>
      <c r="CZ177">
        <f>IFERROR(VLOOKUP($B177,'Raw Stats'!$BC$3:$BR$5288,11,FALSE)+VLOOKUP($B177,'Raw Stats'!$BC$3:$BR$5288,12,FALSE),0)</f>
        <v>4</v>
      </c>
      <c r="DA177">
        <f>IFERROR(VLOOKUP($B177,'Raw Stats'!$BC$3:$BR$5288,13,FALSE)+VLOOKUP($B177,'Raw Stats'!$BC$3:$BR$5288,14,FALSE),0)</f>
        <v>1</v>
      </c>
      <c r="DB177">
        <f>IFERROR(VLOOKUP($B177,'Raw Stats'!$BC$3:$BR$5288,15,FALSE),0)</f>
        <v>2</v>
      </c>
      <c r="DC177">
        <f>IFERROR(VLOOKUP($B177,'Raw Stats'!$BC$3:$BR$5288,16,FALSE),0)</f>
        <v>119</v>
      </c>
      <c r="DE177">
        <f>IFERROR(VLOOKUP($B177,'Raw Stats'!$AK$3:$AZ$528,3,FALSE),0)</f>
        <v>79</v>
      </c>
      <c r="DF177">
        <f>IFERROR(VLOOKUP($B177,'Raw Stats'!$AK$3:$AZ$528,4,FALSE),0)</f>
        <v>12</v>
      </c>
      <c r="DG177">
        <f>IFERROR(VLOOKUP($B177,'Raw Stats'!$AK$3:$AZ$528,5,FALSE),0)</f>
        <v>40</v>
      </c>
      <c r="DH177">
        <f>IFERROR(VLOOKUP($B177,'Raw Stats'!$AK$3:$AZ$528,6,FALSE),0)</f>
        <v>52</v>
      </c>
      <c r="DI177">
        <f>IFERROR(VLOOKUP($B177,'Raw Stats'!$AK$3:$AZ$528,7,FALSE),0)</f>
        <v>33</v>
      </c>
      <c r="DJ177">
        <f>IFERROR(VLOOKUP($B177,'Raw Stats'!$AK$3:$AZ$528,8,FALSE),0)</f>
        <v>86</v>
      </c>
      <c r="DK177">
        <f>IFERROR(VLOOKUP($B177,'Raw Stats'!$AK$3:$AZ$528,9,FALSE),0)</f>
        <v>166</v>
      </c>
      <c r="DL177">
        <f>IFERROR(VLOOKUP($B177,'Raw Stats'!$AK$3:$AZ$528,10,FALSE),0)</f>
        <v>87</v>
      </c>
      <c r="DM177">
        <f>IFERROR(VLOOKUP($B177,'Raw Stats'!$AK$3:$AZ$528,11,FALSE)+VLOOKUP($B177,'Raw Stats'!$AK$3:$AZ$528,12,FALSE),0)</f>
        <v>18</v>
      </c>
      <c r="DN177">
        <f>IFERROR(VLOOKUP($B177,'Raw Stats'!$AK$3:$AZ$528,13,FALSE)+VLOOKUP($B177,'Raw Stats'!$AK$3:$AZ$528,14,FALSE),0)</f>
        <v>1</v>
      </c>
      <c r="DO177">
        <f>IFERROR(VLOOKUP($B177,'Raw Stats'!$AK$3:$AZ$528,15,FALSE),0)</f>
        <v>0</v>
      </c>
      <c r="DP177">
        <f>IFERROR(VLOOKUP($B177,'Raw Stats'!$AK$3:$AZ$528,16,FALSE),0)</f>
        <v>224</v>
      </c>
      <c r="DR177">
        <f>IFERROR(VLOOKUP($B177,'Raw Stats'!$S$3:$AH$528,3,FALSE),0)</f>
        <v>81</v>
      </c>
      <c r="DS177">
        <f>IFERROR(VLOOKUP($B177,'Raw Stats'!$S$3:$AH$528,4,FALSE),0)</f>
        <v>14</v>
      </c>
      <c r="DT177">
        <f>IFERROR(VLOOKUP($B177,'Raw Stats'!$S$3:$AH$528,5,FALSE),0)</f>
        <v>30</v>
      </c>
      <c r="DU177">
        <f>IFERROR(VLOOKUP($B177,'Raw Stats'!$S$3:$AH$528,6,FALSE),0)</f>
        <v>44</v>
      </c>
      <c r="DV177">
        <f>IFERROR(VLOOKUP($B177,'Raw Stats'!$S$3:$AH$528,7,FALSE),0)</f>
        <v>33</v>
      </c>
      <c r="DW177">
        <f>IFERROR(VLOOKUP($B177,'Raw Stats'!$S$3:$AH$528,8,FALSE),0)</f>
        <v>88</v>
      </c>
      <c r="DX177">
        <f>IFERROR(VLOOKUP($B177,'Raw Stats'!$S$3:$AH$528,9,FALSE),0)</f>
        <v>153</v>
      </c>
      <c r="DY177">
        <f>IFERROR(VLOOKUP($B177,'Raw Stats'!$S$3:$AH$528,10,FALSE),0)</f>
        <v>111</v>
      </c>
      <c r="DZ177">
        <f>IFERROR(VLOOKUP($B177,'Raw Stats'!$S$3:$AH$528,11,FALSE)+VLOOKUP($B177,'Raw Stats'!$S$3:$AH$528,12,FALSE),0)</f>
        <v>15</v>
      </c>
      <c r="EA177">
        <f>IFERROR(VLOOKUP($B177,'Raw Stats'!$S$3:$AH$528,13,FALSE)+VLOOKUP($B177,'Raw Stats'!$S$3:$AH$528,14,FALSE),0)</f>
        <v>2</v>
      </c>
      <c r="EB177">
        <f>IFERROR(VLOOKUP($B177,'Raw Stats'!$S$3:$AH$528,15,FALSE),0)</f>
        <v>2</v>
      </c>
      <c r="EC177">
        <f>IFERROR(VLOOKUP($B177,'Raw Stats'!$S$3:$AH$528,16,FALSE),0)</f>
        <v>264</v>
      </c>
    </row>
    <row r="178" spans="1:133" x14ac:dyDescent="0.2">
      <c r="A178">
        <f>IFERROR(VLOOKUP(B178,Sheet2!$W$1:$X$300,2,FALSE),301)</f>
        <v>141</v>
      </c>
      <c r="B178" t="s">
        <v>697</v>
      </c>
      <c r="C178">
        <f t="shared" si="10"/>
        <v>0.82266242378595056</v>
      </c>
      <c r="D178">
        <f t="shared" si="11"/>
        <v>0.97789229456645144</v>
      </c>
      <c r="E178">
        <f t="shared" si="12"/>
        <v>0.96552030831137425</v>
      </c>
      <c r="F178">
        <f t="shared" si="13"/>
        <v>0.93305632963009744</v>
      </c>
      <c r="G178">
        <f t="shared" si="14"/>
        <v>0.87183653160606467</v>
      </c>
      <c r="J178">
        <f>BS178*'Value Calculations'!$D$3</f>
        <v>3.6696188576343411</v>
      </c>
      <c r="K178">
        <f>BT178*'Value Calculations'!$D$4</f>
        <v>11.396444641562747</v>
      </c>
      <c r="L178">
        <f>BU178*'Value Calculations'!$D$5</f>
        <v>11.674876622328547</v>
      </c>
      <c r="M178">
        <f>BV178*'Value Calculations'!$D$6</f>
        <v>-0.50025972767745142</v>
      </c>
      <c r="N178">
        <f>BW178*'Value Calculations'!$D$7</f>
        <v>3.5153950821837121</v>
      </c>
      <c r="O178">
        <f>BX178*'Value Calculations'!$D$8</f>
        <v>6.542122255445121</v>
      </c>
      <c r="P178">
        <f>BY178*'Value Calculations'!$D$9</f>
        <v>13.350965777776773</v>
      </c>
      <c r="Q178">
        <f>BZ178*'Value Calculations'!$D$10</f>
        <v>8.402278903752709</v>
      </c>
      <c r="R178">
        <f>CA178*'Value Calculations'!$D$11</f>
        <v>0</v>
      </c>
      <c r="S178">
        <f>CB178*'Value Calculations'!$D$12</f>
        <v>0.81388273958941404</v>
      </c>
      <c r="T178">
        <f>CC178*'Value Calculations'!$D$13</f>
        <v>6.9476687502801333</v>
      </c>
      <c r="V178">
        <f>CF178*'Value Calculations'!$D$3</f>
        <v>3.2618834290083032</v>
      </c>
      <c r="W178">
        <f>CG178*'Value Calculations'!$D$4</f>
        <v>13.350120865830647</v>
      </c>
      <c r="X178">
        <f>CH178*'Value Calculations'!$D$5</f>
        <v>13.001567147593155</v>
      </c>
      <c r="Y178">
        <f>CI178*'Value Calculations'!$D$6</f>
        <v>0</v>
      </c>
      <c r="Z178">
        <f>CJ178*'Value Calculations'!$D$7</f>
        <v>3.8669345904020833</v>
      </c>
      <c r="AA178">
        <f>CK178*'Value Calculations'!$D$8</f>
        <v>6.6859051621582006</v>
      </c>
      <c r="AB178">
        <f>CL178*'Value Calculations'!$D$9</f>
        <v>19.396686129977574</v>
      </c>
      <c r="AC178">
        <f>CM178*'Value Calculations'!$D$10</f>
        <v>9.1329118519051171</v>
      </c>
      <c r="AD178">
        <f>CN178*'Value Calculations'!$D$11</f>
        <v>0.9907141480249374</v>
      </c>
      <c r="AE178">
        <f>CO178*'Value Calculations'!$D$12</f>
        <v>0</v>
      </c>
      <c r="AF178">
        <f>CP178*'Value Calculations'!$D$13</f>
        <v>7.5667679458496506</v>
      </c>
      <c r="AH178">
        <f>CS178*'Value Calculations'!$D$3</f>
        <v>2.0386771431301893</v>
      </c>
      <c r="AI178">
        <f>CT178*'Value Calculations'!$D$4</f>
        <v>7.8147048970715982</v>
      </c>
      <c r="AJ178">
        <f>CU178*'Value Calculations'!$D$5</f>
        <v>7.6948050465347251</v>
      </c>
      <c r="AK178">
        <f>CV178*'Value Calculations'!$D$6</f>
        <v>-0.62532465959681427</v>
      </c>
      <c r="AL178">
        <f>CW178*'Value Calculations'!$D$7</f>
        <v>3.8669345904020833</v>
      </c>
      <c r="AM178">
        <f>CX178*'Value Calculations'!$D$8</f>
        <v>3.0194410409746713</v>
      </c>
      <c r="AN178">
        <f>CY178*'Value Calculations'!$D$9</f>
        <v>10.454058109013889</v>
      </c>
      <c r="AO178">
        <f>CZ178*'Value Calculations'!$D$10</f>
        <v>5.8450635852192754</v>
      </c>
      <c r="AP178">
        <f>DA178*'Value Calculations'!$D$11</f>
        <v>0</v>
      </c>
      <c r="AQ178">
        <f>DB178*'Value Calculations'!$D$12</f>
        <v>1.6277654791788281</v>
      </c>
      <c r="AR178">
        <f>DC178*'Value Calculations'!$D$13</f>
        <v>4.6088495670175149</v>
      </c>
      <c r="AT178">
        <f>DF178*'Value Calculations'!$D$3</f>
        <v>6.1160314293905689</v>
      </c>
      <c r="AU178">
        <f>DG178*'Value Calculations'!$D$4</f>
        <v>6.8378667849376482</v>
      </c>
      <c r="AV178">
        <f>DH178*'Value Calculations'!$D$5</f>
        <v>9.5521717819051766</v>
      </c>
      <c r="AW178">
        <f>DI178*'Value Calculations'!$D$6</f>
        <v>-0.25012986383872571</v>
      </c>
      <c r="AX178">
        <f>DJ178*'Value Calculations'!$D$7</f>
        <v>3.3396253280745265</v>
      </c>
      <c r="AY178">
        <f>DK178*'Value Calculations'!$D$8</f>
        <v>9.5615632964197914</v>
      </c>
      <c r="AZ178">
        <f>DL178*'Value Calculations'!$D$9</f>
        <v>22.29359379874046</v>
      </c>
      <c r="BA178">
        <f>DM178*'Value Calculations'!$D$10</f>
        <v>5.1144306370668655</v>
      </c>
      <c r="BB178">
        <f>DN178*'Value Calculations'!$D$11</f>
        <v>0.9907141480249374</v>
      </c>
      <c r="BC178">
        <f>DO178*'Value Calculations'!$D$12</f>
        <v>3.2555309583576562</v>
      </c>
      <c r="BD178">
        <f>DP178*'Value Calculations'!$D$13</f>
        <v>9.6992207305890972</v>
      </c>
      <c r="BF178">
        <f>DS178*'Value Calculations'!$D$3</f>
        <v>4.4850897148864171</v>
      </c>
      <c r="BG178">
        <f>DT178*'Value Calculations'!$D$4</f>
        <v>8.4659303051608976</v>
      </c>
      <c r="BH178">
        <f>DU178*'Value Calculations'!$D$5</f>
        <v>9.8175098869580975</v>
      </c>
      <c r="BI178">
        <f>DV178*'Value Calculations'!$D$6</f>
        <v>0.62532465959681427</v>
      </c>
      <c r="BJ178">
        <f>DW178*'Value Calculations'!$D$7</f>
        <v>3.1638555739653409</v>
      </c>
      <c r="BK178">
        <f>DX178*'Value Calculations'!$D$8</f>
        <v>8.1237342292889956</v>
      </c>
      <c r="BL178">
        <f>DY178*'Value Calculations'!$D$9</f>
        <v>16.247873446539657</v>
      </c>
      <c r="BM178">
        <f>DZ178*'Value Calculations'!$D$10</f>
        <v>4.7491141629906615</v>
      </c>
      <c r="BN178">
        <f>EA178*'Value Calculations'!$D$11</f>
        <v>0</v>
      </c>
      <c r="BO178">
        <f>EB178*'Value Calculations'!$D$12</f>
        <v>2.441648218768242</v>
      </c>
      <c r="BP178">
        <f>EC178*'Value Calculations'!$D$13</f>
        <v>9.0113327355118571</v>
      </c>
      <c r="BR178">
        <f>IFERROR(VLOOKUP($B178,'Raw Stats'!$CM$3:$DC$884,3,FALSE),0)</f>
        <v>80</v>
      </c>
      <c r="BS178">
        <f>IFERROR(VLOOKUP($B178,'Raw Stats'!$CM$3:$DC$884,4,FALSE),0)</f>
        <v>9</v>
      </c>
      <c r="BT178">
        <f>IFERROR(VLOOKUP($B178,'Raw Stats'!$CM$3:$DC$884,5,FALSE),0)</f>
        <v>35</v>
      </c>
      <c r="BU178">
        <f>IFERROR(VLOOKUP($B178,'Raw Stats'!$CM$3:$DC$884,6,FALSE),0)</f>
        <v>44</v>
      </c>
      <c r="BV178">
        <f>IFERROR(VLOOKUP($B178,'Raw Stats'!$CM$3:$DC$884,7,FALSE),0)</f>
        <v>-4</v>
      </c>
      <c r="BW178">
        <f>IFERROR(VLOOKUP($B178,'Raw Stats'!$CM$3:$DC$884,8,FALSE),0)</f>
        <v>40</v>
      </c>
      <c r="BX178">
        <f>IFERROR(VLOOKUP($B178,'Raw Stats'!$CM$3:$DC$884,9,FALSE),0)</f>
        <v>91</v>
      </c>
      <c r="BY178">
        <f>IFERROR(VLOOKUP($B178,'Raw Stats'!$CM$3:$DC$884,10,FALSE),0)</f>
        <v>106</v>
      </c>
      <c r="BZ178">
        <f>IFERROR(VLOOKUP($B178,'Raw Stats'!$CM$3:$DC$884,11,FALSE)+VLOOKUP($B178,'Raw Stats'!$CM$3:$DC$884,12,FALSE),0)</f>
        <v>23</v>
      </c>
      <c r="CA178">
        <f>IFERROR(VLOOKUP($B178,'Raw Stats'!$CM$3:$DC$884,13,FALSE)+VLOOKUP($B178,'Raw Stats'!$CM$3:$DC$884,14,FALSE),0)</f>
        <v>0</v>
      </c>
      <c r="CB178">
        <f>IFERROR(VLOOKUP($B178,'Raw Stats'!$CM$3:$DC$884,15,FALSE),0)</f>
        <v>1</v>
      </c>
      <c r="CC178">
        <f>IFERROR(VLOOKUP($B178,'Raw Stats'!$CM$3:$DC$884,16,FALSE),0)</f>
        <v>101</v>
      </c>
      <c r="CE178">
        <f>IFERROR(VLOOKUP($B178,'Raw Stats'!$BU$3:$CJ$528,3,FALSE),0)</f>
        <v>79</v>
      </c>
      <c r="CF178">
        <f>IFERROR(VLOOKUP($B178,'Raw Stats'!$BU$3:$CJ$528,4,FALSE),0)</f>
        <v>8</v>
      </c>
      <c r="CG178">
        <f>IFERROR(VLOOKUP($B178,'Raw Stats'!$BU$3:$CJ$5288,5,FALSE),0)</f>
        <v>41</v>
      </c>
      <c r="CH178">
        <f>IFERROR(VLOOKUP($B178,'Raw Stats'!$BU$3:$CJ$528,6,FALSE),0)</f>
        <v>49</v>
      </c>
      <c r="CI178">
        <f>IFERROR(VLOOKUP($B178,'Raw Stats'!$BU$3:$CJ$528,7,FALSE),0)</f>
        <v>0</v>
      </c>
      <c r="CJ178">
        <f>IFERROR(VLOOKUP($B178,'Raw Stats'!$BU$3:$CJ$528,8,FALSE),0)</f>
        <v>44</v>
      </c>
      <c r="CK178">
        <f>IFERROR(VLOOKUP($B178,'Raw Stats'!$BU$3:$CJ$528,9,FALSE),0)</f>
        <v>93</v>
      </c>
      <c r="CL178">
        <f>IFERROR(VLOOKUP($B178,'Raw Stats'!$BU$3:$CJ$528,10,FALSE),0)</f>
        <v>154</v>
      </c>
      <c r="CM178">
        <f>IFERROR(VLOOKUP($B178,'Raw Stats'!$BU$3:$CJ$528,11,FALSE)+VLOOKUP($B178,'Raw Stats'!$BU$3:$CJ$528,12,FALSE),0)</f>
        <v>25</v>
      </c>
      <c r="CN178">
        <f>IFERROR(VLOOKUP($B178,'Raw Stats'!$BU$3:$CJ$528,13,FALSE)+VLOOKUP($B178,'Raw Stats'!$BU$3:$CJ$528,14,FALSE),0)</f>
        <v>1</v>
      </c>
      <c r="CO178">
        <f>IFERROR(VLOOKUP($B178,'Raw Stats'!$BU$3:$CJ$528,15,FALSE),0)</f>
        <v>0</v>
      </c>
      <c r="CP178">
        <f>IFERROR(VLOOKUP($B178,'Raw Stats'!$BU$3:$CJ$528,16,FALSE),0)</f>
        <v>110</v>
      </c>
      <c r="CR178">
        <f>IFERROR(VLOOKUP($B178,'Raw Stats'!$BC$3:$BR$528,3,FALSE),0)</f>
        <v>48</v>
      </c>
      <c r="CS178">
        <f>IFERROR(VLOOKUP($B178,'Raw Stats'!$BC$3:$BR$528,4,FALSE),0)</f>
        <v>5</v>
      </c>
      <c r="CT178">
        <f>IFERROR(VLOOKUP($B178,'Raw Stats'!$BC$3:$BR$5288,5,FALSE),0)</f>
        <v>24</v>
      </c>
      <c r="CU178">
        <f>IFERROR(VLOOKUP($B178,'Raw Stats'!$BC$3:$BR$52888,6,FALSE),0)</f>
        <v>29</v>
      </c>
      <c r="CV178">
        <f>IFERROR(VLOOKUP($B178,'Raw Stats'!$BC$3:$BR$5288,7,FALSE),0)</f>
        <v>-5</v>
      </c>
      <c r="CW178">
        <f>IFERROR(VLOOKUP($B178,'Raw Stats'!$BC$3:$BR$5288,8,FALSE),0)</f>
        <v>44</v>
      </c>
      <c r="CX178">
        <f>IFERROR(VLOOKUP($B178,'Raw Stats'!$BC$3:$BR$5288,9,FALSE),0)</f>
        <v>42</v>
      </c>
      <c r="CY178">
        <f>IFERROR(VLOOKUP($B178,'Raw Stats'!$BC$3:$BR$5288,10,FALSE),0)</f>
        <v>83</v>
      </c>
      <c r="CZ178">
        <f>IFERROR(VLOOKUP($B178,'Raw Stats'!$BC$3:$BR$5288,11,FALSE)+VLOOKUP($B178,'Raw Stats'!$BC$3:$BR$5288,12,FALSE),0)</f>
        <v>16</v>
      </c>
      <c r="DA178">
        <f>IFERROR(VLOOKUP($B178,'Raw Stats'!$BC$3:$BR$5288,13,FALSE)+VLOOKUP($B178,'Raw Stats'!$BC$3:$BR$5288,14,FALSE),0)</f>
        <v>0</v>
      </c>
      <c r="DB178">
        <f>IFERROR(VLOOKUP($B178,'Raw Stats'!$BC$3:$BR$5288,15,FALSE),0)</f>
        <v>2</v>
      </c>
      <c r="DC178">
        <f>IFERROR(VLOOKUP($B178,'Raw Stats'!$BC$3:$BR$5288,16,FALSE),0)</f>
        <v>67</v>
      </c>
      <c r="DE178">
        <f>IFERROR(VLOOKUP($B178,'Raw Stats'!$AK$3:$AZ$528,3,FALSE),0)</f>
        <v>82</v>
      </c>
      <c r="DF178">
        <f>IFERROR(VLOOKUP($B178,'Raw Stats'!$AK$3:$AZ$528,4,FALSE),0)</f>
        <v>15</v>
      </c>
      <c r="DG178">
        <f>IFERROR(VLOOKUP($B178,'Raw Stats'!$AK$3:$AZ$528,5,FALSE),0)</f>
        <v>21</v>
      </c>
      <c r="DH178">
        <f>IFERROR(VLOOKUP($B178,'Raw Stats'!$AK$3:$AZ$528,6,FALSE),0)</f>
        <v>36</v>
      </c>
      <c r="DI178">
        <f>IFERROR(VLOOKUP($B178,'Raw Stats'!$AK$3:$AZ$528,7,FALSE),0)</f>
        <v>-2</v>
      </c>
      <c r="DJ178">
        <f>IFERROR(VLOOKUP($B178,'Raw Stats'!$AK$3:$AZ$528,8,FALSE),0)</f>
        <v>38</v>
      </c>
      <c r="DK178">
        <f>IFERROR(VLOOKUP($B178,'Raw Stats'!$AK$3:$AZ$528,9,FALSE),0)</f>
        <v>133</v>
      </c>
      <c r="DL178">
        <f>IFERROR(VLOOKUP($B178,'Raw Stats'!$AK$3:$AZ$528,10,FALSE),0)</f>
        <v>177</v>
      </c>
      <c r="DM178">
        <f>IFERROR(VLOOKUP($B178,'Raw Stats'!$AK$3:$AZ$528,11,FALSE)+VLOOKUP($B178,'Raw Stats'!$AK$3:$AZ$528,12,FALSE),0)</f>
        <v>14</v>
      </c>
      <c r="DN178">
        <f>IFERROR(VLOOKUP($B178,'Raw Stats'!$AK$3:$AZ$528,13,FALSE)+VLOOKUP($B178,'Raw Stats'!$AK$3:$AZ$528,14,FALSE),0)</f>
        <v>1</v>
      </c>
      <c r="DO178">
        <f>IFERROR(VLOOKUP($B178,'Raw Stats'!$AK$3:$AZ$528,15,FALSE),0)</f>
        <v>4</v>
      </c>
      <c r="DP178">
        <f>IFERROR(VLOOKUP($B178,'Raw Stats'!$AK$3:$AZ$528,16,FALSE),0)</f>
        <v>141</v>
      </c>
      <c r="DR178">
        <f>IFERROR(VLOOKUP($B178,'Raw Stats'!$S$3:$AH$528,3,FALSE),0)</f>
        <v>77</v>
      </c>
      <c r="DS178">
        <f>IFERROR(VLOOKUP($B178,'Raw Stats'!$S$3:$AH$528,4,FALSE),0)</f>
        <v>11</v>
      </c>
      <c r="DT178">
        <f>IFERROR(VLOOKUP($B178,'Raw Stats'!$S$3:$AH$528,5,FALSE),0)</f>
        <v>26</v>
      </c>
      <c r="DU178">
        <f>IFERROR(VLOOKUP($B178,'Raw Stats'!$S$3:$AH$528,6,FALSE),0)</f>
        <v>37</v>
      </c>
      <c r="DV178">
        <f>IFERROR(VLOOKUP($B178,'Raw Stats'!$S$3:$AH$528,7,FALSE),0)</f>
        <v>5</v>
      </c>
      <c r="DW178">
        <f>IFERROR(VLOOKUP($B178,'Raw Stats'!$S$3:$AH$528,8,FALSE),0)</f>
        <v>36</v>
      </c>
      <c r="DX178">
        <f>IFERROR(VLOOKUP($B178,'Raw Stats'!$S$3:$AH$528,9,FALSE),0)</f>
        <v>113</v>
      </c>
      <c r="DY178">
        <f>IFERROR(VLOOKUP($B178,'Raw Stats'!$S$3:$AH$528,10,FALSE),0)</f>
        <v>129</v>
      </c>
      <c r="DZ178">
        <f>IFERROR(VLOOKUP($B178,'Raw Stats'!$S$3:$AH$528,11,FALSE)+VLOOKUP($B178,'Raw Stats'!$S$3:$AH$528,12,FALSE),0)</f>
        <v>13</v>
      </c>
      <c r="EA178">
        <f>IFERROR(VLOOKUP($B178,'Raw Stats'!$S$3:$AH$528,13,FALSE)+VLOOKUP($B178,'Raw Stats'!$S$3:$AH$528,14,FALSE),0)</f>
        <v>0</v>
      </c>
      <c r="EB178">
        <f>IFERROR(VLOOKUP($B178,'Raw Stats'!$S$3:$AH$528,15,FALSE),0)</f>
        <v>3</v>
      </c>
      <c r="EC178">
        <f>IFERROR(VLOOKUP($B178,'Raw Stats'!$S$3:$AH$528,16,FALSE),0)</f>
        <v>131</v>
      </c>
    </row>
    <row r="179" spans="1:133" x14ac:dyDescent="0.2">
      <c r="A179">
        <f>IFERROR(VLOOKUP(B179,Sheet2!$W$1:$X$300,2,FALSE),301)</f>
        <v>259</v>
      </c>
      <c r="B179" t="s">
        <v>902</v>
      </c>
      <c r="C179">
        <f t="shared" si="10"/>
        <v>0.82044380058279998</v>
      </c>
      <c r="D179">
        <f t="shared" si="11"/>
        <v>0</v>
      </c>
      <c r="E179">
        <f t="shared" si="12"/>
        <v>0.61393154703552877</v>
      </c>
      <c r="F179">
        <f t="shared" si="13"/>
        <v>0.70289038619144328</v>
      </c>
      <c r="G179">
        <f t="shared" si="14"/>
        <v>0.65220835244223041</v>
      </c>
      <c r="J179">
        <f>BS179*'Value Calculations'!$D$3</f>
        <v>3.6696188576343411</v>
      </c>
      <c r="K179">
        <f>BT179*'Value Calculations'!$D$4</f>
        <v>5.5354159687590485</v>
      </c>
      <c r="L179">
        <f>BU179*'Value Calculations'!$D$5</f>
        <v>6.8987907313759607</v>
      </c>
      <c r="M179">
        <f>BV179*'Value Calculations'!$D$6</f>
        <v>3.0015583660647085</v>
      </c>
      <c r="N179">
        <f>BW179*'Value Calculations'!$D$7</f>
        <v>2.1971219263648201</v>
      </c>
      <c r="O179">
        <f>BX179*'Value Calculations'!$D$8</f>
        <v>9.0583231229240138</v>
      </c>
      <c r="P179">
        <f>BY179*'Value Calculations'!$D$9</f>
        <v>14.484538343814425</v>
      </c>
      <c r="Q179">
        <f>BZ179*'Value Calculations'!$D$10</f>
        <v>0</v>
      </c>
      <c r="R179">
        <f>CA179*'Value Calculations'!$D$11</f>
        <v>0</v>
      </c>
      <c r="S179">
        <f>CB179*'Value Calculations'!$D$12</f>
        <v>3.2555309583576562</v>
      </c>
      <c r="T179">
        <f>CC179*'Value Calculations'!$D$13</f>
        <v>5.2279487625870313</v>
      </c>
      <c r="V179">
        <f>CF179*'Value Calculations'!$D$3</f>
        <v>0</v>
      </c>
      <c r="W179">
        <f>CG179*'Value Calculations'!$D$4</f>
        <v>2.2792889283125497</v>
      </c>
      <c r="X179">
        <f>CH179*'Value Calculations'!$D$5</f>
        <v>0</v>
      </c>
      <c r="Y179">
        <f>CI179*'Value Calculations'!$D$6</f>
        <v>0</v>
      </c>
      <c r="Z179">
        <f>CJ179*'Value Calculations'!$D$7</f>
        <v>0</v>
      </c>
      <c r="AA179">
        <f>CK179*'Value Calculations'!$D$8</f>
        <v>0</v>
      </c>
      <c r="AB179">
        <f>CL179*'Value Calculations'!$D$9</f>
        <v>0</v>
      </c>
      <c r="AC179">
        <f>CM179*'Value Calculations'!$D$10</f>
        <v>0</v>
      </c>
      <c r="AD179">
        <f>CN179*'Value Calculations'!$D$11</f>
        <v>0</v>
      </c>
      <c r="AE179">
        <f>CO179*'Value Calculations'!$D$12</f>
        <v>0</v>
      </c>
      <c r="AF179">
        <f>CP179*'Value Calculations'!$D$13</f>
        <v>0</v>
      </c>
      <c r="AH179">
        <f>CS179*'Value Calculations'!$D$3</f>
        <v>1.2232062858781136</v>
      </c>
      <c r="AI179">
        <f>CT179*'Value Calculations'!$D$4</f>
        <v>3.5817397444911494</v>
      </c>
      <c r="AJ179">
        <f>CU179*'Value Calculations'!$D$5</f>
        <v>3.7147334707409017</v>
      </c>
      <c r="AK179">
        <f>CV179*'Value Calculations'!$D$6</f>
        <v>-0.12506493191936285</v>
      </c>
      <c r="AL179">
        <f>CW179*'Value Calculations'!$D$7</f>
        <v>0.79096389349133522</v>
      </c>
      <c r="AM179">
        <f>CX179*'Value Calculations'!$D$8</f>
        <v>4.7448359215316263</v>
      </c>
      <c r="AN179">
        <f>CY179*'Value Calculations'!$D$9</f>
        <v>11.209773153038988</v>
      </c>
      <c r="AO179">
        <f>CZ179*'Value Calculations'!$D$10</f>
        <v>0</v>
      </c>
      <c r="AP179">
        <f>DA179*'Value Calculations'!$D$11</f>
        <v>0</v>
      </c>
      <c r="AQ179">
        <f>DB179*'Value Calculations'!$D$12</f>
        <v>0</v>
      </c>
      <c r="AR179">
        <f>DC179*'Value Calculations'!$D$13</f>
        <v>3.7145951734171012</v>
      </c>
      <c r="AT179">
        <f>DF179*'Value Calculations'!$D$3</f>
        <v>1.6309417145041516</v>
      </c>
      <c r="AU179">
        <f>DG179*'Value Calculations'!$D$4</f>
        <v>5.5354159687590485</v>
      </c>
      <c r="AV179">
        <f>DH179*'Value Calculations'!$D$5</f>
        <v>5.5721002061113527</v>
      </c>
      <c r="AW179">
        <f>DI179*'Value Calculations'!$D$6</f>
        <v>-1.0005194553549028</v>
      </c>
      <c r="AX179">
        <f>DJ179*'Value Calculations'!$D$7</f>
        <v>0.35153950821837121</v>
      </c>
      <c r="AY179">
        <f>DK179*'Value Calculations'!$D$8</f>
        <v>6.0388820819493425</v>
      </c>
      <c r="AZ179">
        <f>DL179*'Value Calculations'!$D$9</f>
        <v>19.018828607965027</v>
      </c>
      <c r="BA179">
        <f>DM179*'Value Calculations'!$D$10</f>
        <v>0.36531647407620471</v>
      </c>
      <c r="BB179">
        <f>DN179*'Value Calculations'!$D$11</f>
        <v>0.9907141480249374</v>
      </c>
      <c r="BC179">
        <f>DO179*'Value Calculations'!$D$12</f>
        <v>1.6277654791788281</v>
      </c>
      <c r="BD179">
        <f>DP179*'Value Calculations'!$D$13</f>
        <v>6.2597807552028932</v>
      </c>
      <c r="BF179">
        <f>DS179*'Value Calculations'!$D$3</f>
        <v>0.8154708572520758</v>
      </c>
      <c r="BG179">
        <f>DT179*'Value Calculations'!$D$4</f>
        <v>5.2098032647143988</v>
      </c>
      <c r="BH179">
        <f>DU179*'Value Calculations'!$D$5</f>
        <v>4.7760858909525883</v>
      </c>
      <c r="BI179">
        <f>DV179*'Value Calculations'!$D$6</f>
        <v>1.1255843872742657</v>
      </c>
      <c r="BJ179">
        <f>DW179*'Value Calculations'!$D$7</f>
        <v>2.1092370493102273</v>
      </c>
      <c r="BK179">
        <f>DX179*'Value Calculations'!$D$8</f>
        <v>9.2021060296370933</v>
      </c>
      <c r="BL179">
        <f>DY179*'Value Calculations'!$D$9</f>
        <v>21.789783769390393</v>
      </c>
      <c r="BM179">
        <f>DZ179*'Value Calculations'!$D$10</f>
        <v>0</v>
      </c>
      <c r="BN179">
        <f>EA179*'Value Calculations'!$D$11</f>
        <v>0.9907141480249374</v>
      </c>
      <c r="BO179">
        <f>EB179*'Value Calculations'!$D$12</f>
        <v>0</v>
      </c>
      <c r="BP179">
        <f>EC179*'Value Calculations'!$D$13</f>
        <v>6.810091151264686</v>
      </c>
      <c r="BR179">
        <f>IFERROR(VLOOKUP($B179,'Raw Stats'!$CM$3:$DC$884,3,FALSE),0)</f>
        <v>65</v>
      </c>
      <c r="BS179">
        <f>IFERROR(VLOOKUP($B179,'Raw Stats'!$CM$3:$DC$884,4,FALSE),0)</f>
        <v>9</v>
      </c>
      <c r="BT179">
        <f>IFERROR(VLOOKUP($B179,'Raw Stats'!$CM$3:$DC$884,5,FALSE),0)</f>
        <v>17</v>
      </c>
      <c r="BU179">
        <f>IFERROR(VLOOKUP($B179,'Raw Stats'!$CM$3:$DC$884,6,FALSE),0)</f>
        <v>26</v>
      </c>
      <c r="BV179">
        <f>IFERROR(VLOOKUP($B179,'Raw Stats'!$CM$3:$DC$884,7,FALSE),0)</f>
        <v>24</v>
      </c>
      <c r="BW179">
        <f>IFERROR(VLOOKUP($B179,'Raw Stats'!$CM$3:$DC$884,8,FALSE),0)</f>
        <v>25</v>
      </c>
      <c r="BX179">
        <f>IFERROR(VLOOKUP($B179,'Raw Stats'!$CM$3:$DC$884,9,FALSE),0)</f>
        <v>126</v>
      </c>
      <c r="BY179">
        <f>IFERROR(VLOOKUP($B179,'Raw Stats'!$CM$3:$DC$884,10,FALSE),0)</f>
        <v>115</v>
      </c>
      <c r="BZ179">
        <f>IFERROR(VLOOKUP($B179,'Raw Stats'!$CM$3:$DC$884,11,FALSE)+VLOOKUP($B179,'Raw Stats'!$CM$3:$DC$884,12,FALSE),0)</f>
        <v>0</v>
      </c>
      <c r="CA179">
        <f>IFERROR(VLOOKUP($B179,'Raw Stats'!$CM$3:$DC$884,13,FALSE)+VLOOKUP($B179,'Raw Stats'!$CM$3:$DC$884,14,FALSE),0)</f>
        <v>0</v>
      </c>
      <c r="CB179">
        <f>IFERROR(VLOOKUP($B179,'Raw Stats'!$CM$3:$DC$884,15,FALSE),0)</f>
        <v>4</v>
      </c>
      <c r="CC179">
        <f>IFERROR(VLOOKUP($B179,'Raw Stats'!$CM$3:$DC$884,16,FALSE),0)</f>
        <v>76</v>
      </c>
      <c r="CE179">
        <f>IFERROR(VLOOKUP($B179,'Raw Stats'!$BU$3:$CJ$528,3,FALSE),0)</f>
        <v>0</v>
      </c>
      <c r="CF179">
        <f>IFERROR(VLOOKUP($B179,'Raw Stats'!$BU$3:$CJ$528,4,FALSE),0)</f>
        <v>0</v>
      </c>
      <c r="CG179">
        <f>IFERROR(VLOOKUP($B179,'Raw Stats'!$BU$3:$CJ$5288,5,FALSE),0)</f>
        <v>7</v>
      </c>
      <c r="CH179">
        <f>IFERROR(VLOOKUP($B179,'Raw Stats'!$BU$3:$CJ$528,6,FALSE),0)</f>
        <v>0</v>
      </c>
      <c r="CI179">
        <f>IFERROR(VLOOKUP($B179,'Raw Stats'!$BU$3:$CJ$528,7,FALSE),0)</f>
        <v>0</v>
      </c>
      <c r="CJ179">
        <f>IFERROR(VLOOKUP($B179,'Raw Stats'!$BU$3:$CJ$528,8,FALSE),0)</f>
        <v>0</v>
      </c>
      <c r="CK179">
        <f>IFERROR(VLOOKUP($B179,'Raw Stats'!$BU$3:$CJ$528,9,FALSE),0)</f>
        <v>0</v>
      </c>
      <c r="CL179">
        <f>IFERROR(VLOOKUP($B179,'Raw Stats'!$BU$3:$CJ$528,10,FALSE),0)</f>
        <v>0</v>
      </c>
      <c r="CM179">
        <f>IFERROR(VLOOKUP($B179,'Raw Stats'!$BU$3:$CJ$528,11,FALSE)+VLOOKUP($B179,'Raw Stats'!$BU$3:$CJ$528,12,FALSE),0)</f>
        <v>0</v>
      </c>
      <c r="CN179">
        <f>IFERROR(VLOOKUP($B179,'Raw Stats'!$BU$3:$CJ$528,13,FALSE)+VLOOKUP($B179,'Raw Stats'!$BU$3:$CJ$528,14,FALSE),0)</f>
        <v>0</v>
      </c>
      <c r="CO179">
        <f>IFERROR(VLOOKUP($B179,'Raw Stats'!$BU$3:$CJ$528,15,FALSE),0)</f>
        <v>0</v>
      </c>
      <c r="CP179">
        <f>IFERROR(VLOOKUP($B179,'Raw Stats'!$BU$3:$CJ$528,16,FALSE),0)</f>
        <v>0</v>
      </c>
      <c r="CR179">
        <f>IFERROR(VLOOKUP($B179,'Raw Stats'!$BC$3:$BR$528,3,FALSE),0)</f>
        <v>47</v>
      </c>
      <c r="CS179">
        <f>IFERROR(VLOOKUP($B179,'Raw Stats'!$BC$3:$BR$528,4,FALSE),0)</f>
        <v>3</v>
      </c>
      <c r="CT179">
        <f>IFERROR(VLOOKUP($B179,'Raw Stats'!$BC$3:$BR$5288,5,FALSE),0)</f>
        <v>11</v>
      </c>
      <c r="CU179">
        <f>IFERROR(VLOOKUP($B179,'Raw Stats'!$BC$3:$BR$52888,6,FALSE),0)</f>
        <v>14</v>
      </c>
      <c r="CV179">
        <f>IFERROR(VLOOKUP($B179,'Raw Stats'!$BC$3:$BR$5288,7,FALSE),0)</f>
        <v>-1</v>
      </c>
      <c r="CW179">
        <f>IFERROR(VLOOKUP($B179,'Raw Stats'!$BC$3:$BR$5288,8,FALSE),0)</f>
        <v>9</v>
      </c>
      <c r="CX179">
        <f>IFERROR(VLOOKUP($B179,'Raw Stats'!$BC$3:$BR$5288,9,FALSE),0)</f>
        <v>66</v>
      </c>
      <c r="CY179">
        <f>IFERROR(VLOOKUP($B179,'Raw Stats'!$BC$3:$BR$5288,10,FALSE),0)</f>
        <v>89</v>
      </c>
      <c r="CZ179">
        <f>IFERROR(VLOOKUP($B179,'Raw Stats'!$BC$3:$BR$5288,11,FALSE)+VLOOKUP($B179,'Raw Stats'!$BC$3:$BR$5288,12,FALSE),0)</f>
        <v>0</v>
      </c>
      <c r="DA179">
        <f>IFERROR(VLOOKUP($B179,'Raw Stats'!$BC$3:$BR$5288,13,FALSE)+VLOOKUP($B179,'Raw Stats'!$BC$3:$BR$5288,14,FALSE),0)</f>
        <v>0</v>
      </c>
      <c r="DB179">
        <f>IFERROR(VLOOKUP($B179,'Raw Stats'!$BC$3:$BR$5288,15,FALSE),0)</f>
        <v>0</v>
      </c>
      <c r="DC179">
        <f>IFERROR(VLOOKUP($B179,'Raw Stats'!$BC$3:$BR$5288,16,FALSE),0)</f>
        <v>54</v>
      </c>
      <c r="DE179">
        <f>IFERROR(VLOOKUP($B179,'Raw Stats'!$AK$3:$AZ$528,3,FALSE),0)</f>
        <v>66</v>
      </c>
      <c r="DF179">
        <f>IFERROR(VLOOKUP($B179,'Raw Stats'!$AK$3:$AZ$528,4,FALSE),0)</f>
        <v>4</v>
      </c>
      <c r="DG179">
        <f>IFERROR(VLOOKUP($B179,'Raw Stats'!$AK$3:$AZ$528,5,FALSE),0)</f>
        <v>17</v>
      </c>
      <c r="DH179">
        <f>IFERROR(VLOOKUP($B179,'Raw Stats'!$AK$3:$AZ$528,6,FALSE),0)</f>
        <v>21</v>
      </c>
      <c r="DI179">
        <f>IFERROR(VLOOKUP($B179,'Raw Stats'!$AK$3:$AZ$528,7,FALSE),0)</f>
        <v>-8</v>
      </c>
      <c r="DJ179">
        <f>IFERROR(VLOOKUP($B179,'Raw Stats'!$AK$3:$AZ$528,8,FALSE),0)</f>
        <v>4</v>
      </c>
      <c r="DK179">
        <f>IFERROR(VLOOKUP($B179,'Raw Stats'!$AK$3:$AZ$528,9,FALSE),0)</f>
        <v>84</v>
      </c>
      <c r="DL179">
        <f>IFERROR(VLOOKUP($B179,'Raw Stats'!$AK$3:$AZ$528,10,FALSE),0)</f>
        <v>151</v>
      </c>
      <c r="DM179">
        <f>IFERROR(VLOOKUP($B179,'Raw Stats'!$AK$3:$AZ$528,11,FALSE)+VLOOKUP($B179,'Raw Stats'!$AK$3:$AZ$528,12,FALSE),0)</f>
        <v>1</v>
      </c>
      <c r="DN179">
        <f>IFERROR(VLOOKUP($B179,'Raw Stats'!$AK$3:$AZ$528,13,FALSE)+VLOOKUP($B179,'Raw Stats'!$AK$3:$AZ$528,14,FALSE),0)</f>
        <v>1</v>
      </c>
      <c r="DO179">
        <f>IFERROR(VLOOKUP($B179,'Raw Stats'!$AK$3:$AZ$528,15,FALSE),0)</f>
        <v>2</v>
      </c>
      <c r="DP179">
        <f>IFERROR(VLOOKUP($B179,'Raw Stats'!$AK$3:$AZ$528,16,FALSE),0)</f>
        <v>91</v>
      </c>
      <c r="DR179">
        <f>IFERROR(VLOOKUP($B179,'Raw Stats'!$S$3:$AH$528,3,FALSE),0)</f>
        <v>81</v>
      </c>
      <c r="DS179">
        <f>IFERROR(VLOOKUP($B179,'Raw Stats'!$S$3:$AH$528,4,FALSE),0)</f>
        <v>2</v>
      </c>
      <c r="DT179">
        <f>IFERROR(VLOOKUP($B179,'Raw Stats'!$S$3:$AH$528,5,FALSE),0)</f>
        <v>16</v>
      </c>
      <c r="DU179">
        <f>IFERROR(VLOOKUP($B179,'Raw Stats'!$S$3:$AH$528,6,FALSE),0)</f>
        <v>18</v>
      </c>
      <c r="DV179">
        <f>IFERROR(VLOOKUP($B179,'Raw Stats'!$S$3:$AH$528,7,FALSE),0)</f>
        <v>9</v>
      </c>
      <c r="DW179">
        <f>IFERROR(VLOOKUP($B179,'Raw Stats'!$S$3:$AH$528,8,FALSE),0)</f>
        <v>24</v>
      </c>
      <c r="DX179">
        <f>IFERROR(VLOOKUP($B179,'Raw Stats'!$S$3:$AH$528,9,FALSE),0)</f>
        <v>128</v>
      </c>
      <c r="DY179">
        <f>IFERROR(VLOOKUP($B179,'Raw Stats'!$S$3:$AH$528,10,FALSE),0)</f>
        <v>173</v>
      </c>
      <c r="DZ179">
        <f>IFERROR(VLOOKUP($B179,'Raw Stats'!$S$3:$AH$528,11,FALSE)+VLOOKUP($B179,'Raw Stats'!$S$3:$AH$528,12,FALSE),0)</f>
        <v>0</v>
      </c>
      <c r="EA179">
        <f>IFERROR(VLOOKUP($B179,'Raw Stats'!$S$3:$AH$528,13,FALSE)+VLOOKUP($B179,'Raw Stats'!$S$3:$AH$528,14,FALSE),0)</f>
        <v>1</v>
      </c>
      <c r="EB179">
        <f>IFERROR(VLOOKUP($B179,'Raw Stats'!$S$3:$AH$528,15,FALSE),0)</f>
        <v>0</v>
      </c>
      <c r="EC179">
        <f>IFERROR(VLOOKUP($B179,'Raw Stats'!$S$3:$AH$528,16,FALSE),0)</f>
        <v>99</v>
      </c>
    </row>
    <row r="180" spans="1:133" x14ac:dyDescent="0.2">
      <c r="A180">
        <f>IFERROR(VLOOKUP(B180,Sheet2!$W$1:$X$300,2,FALSE),301)</f>
        <v>301</v>
      </c>
      <c r="B180" t="s">
        <v>733</v>
      </c>
      <c r="C180">
        <f t="shared" si="10"/>
        <v>0.81769736975207219</v>
      </c>
      <c r="D180">
        <f t="shared" si="11"/>
        <v>0.80082406293148312</v>
      </c>
      <c r="E180">
        <f t="shared" si="12"/>
        <v>0.97504366166717249</v>
      </c>
      <c r="F180">
        <f t="shared" si="13"/>
        <v>0.79054094242074946</v>
      </c>
      <c r="G180">
        <f t="shared" si="14"/>
        <v>0.64629938028309863</v>
      </c>
      <c r="J180">
        <f>BS180*'Value Calculations'!$D$3</f>
        <v>4.4850897148864171</v>
      </c>
      <c r="K180">
        <f>BT180*'Value Calculations'!$D$4</f>
        <v>3.9073524485357991</v>
      </c>
      <c r="L180">
        <f>BU180*'Value Calculations'!$D$5</f>
        <v>6.1027764162171954</v>
      </c>
      <c r="M180">
        <f>BV180*'Value Calculations'!$D$6</f>
        <v>2.1261038426291687</v>
      </c>
      <c r="N180">
        <f>BW180*'Value Calculations'!$D$7</f>
        <v>4.2184740986204545</v>
      </c>
      <c r="O180">
        <f>BX180*'Value Calculations'!$D$8</f>
        <v>7.5486026024366781</v>
      </c>
      <c r="P180">
        <f>BY180*'Value Calculations'!$D$9</f>
        <v>13.476918285114291</v>
      </c>
      <c r="Q180">
        <f>BZ180*'Value Calculations'!$D$10</f>
        <v>1.0959494222286141</v>
      </c>
      <c r="R180">
        <f>CA180*'Value Calculations'!$D$11</f>
        <v>0.9907141480249374</v>
      </c>
      <c r="S180">
        <f>CB180*'Value Calculations'!$D$12</f>
        <v>0.81388273958941404</v>
      </c>
      <c r="T180">
        <f>CC180*'Value Calculations'!$D$13</f>
        <v>7.5667679458496506</v>
      </c>
      <c r="V180">
        <f>CF180*'Value Calculations'!$D$3</f>
        <v>1.6309417145041516</v>
      </c>
      <c r="W180">
        <f>CG180*'Value Calculations'!$D$4</f>
        <v>4.2329651525804488</v>
      </c>
      <c r="X180">
        <f>CH180*'Value Calculations'!$D$5</f>
        <v>4.5107477858996665</v>
      </c>
      <c r="Y180">
        <f>CI180*'Value Calculations'!$D$6</f>
        <v>3.2516882299034342</v>
      </c>
      <c r="Z180">
        <f>CJ180*'Value Calculations'!$D$7</f>
        <v>3.4275102051291193</v>
      </c>
      <c r="AA180">
        <f>CK180*'Value Calculations'!$D$8</f>
        <v>8.0518427759324567</v>
      </c>
      <c r="AB180">
        <f>CL180*'Value Calculations'!$D$9</f>
        <v>21.537878754715361</v>
      </c>
      <c r="AC180">
        <f>CM180*'Value Calculations'!$D$10</f>
        <v>0.73063294815240942</v>
      </c>
      <c r="AD180">
        <f>CN180*'Value Calculations'!$D$11</f>
        <v>0.9907141480249374</v>
      </c>
      <c r="AE180">
        <f>CO180*'Value Calculations'!$D$12</f>
        <v>0.81388273958941404</v>
      </c>
      <c r="AF180">
        <f>CP180*'Value Calculations'!$D$13</f>
        <v>6.8788799507724097</v>
      </c>
      <c r="AH180">
        <f>CS180*'Value Calculations'!$D$3</f>
        <v>2.4464125717562273</v>
      </c>
      <c r="AI180">
        <f>CT180*'Value Calculations'!$D$4</f>
        <v>5.8610286728036982</v>
      </c>
      <c r="AJ180">
        <f>CU180*'Value Calculations'!$D$5</f>
        <v>6.3681145212701171</v>
      </c>
      <c r="AK180">
        <f>CV180*'Value Calculations'!$D$6</f>
        <v>2.376233706467894</v>
      </c>
      <c r="AL180">
        <f>CW180*'Value Calculations'!$D$7</f>
        <v>1.9334672952010417</v>
      </c>
      <c r="AM180">
        <f>CX180*'Value Calculations'!$D$8</f>
        <v>5.8232077218797231</v>
      </c>
      <c r="AN180">
        <f>CY180*'Value Calculations'!$D$9</f>
        <v>13.980728314464358</v>
      </c>
      <c r="AO180">
        <f>CZ180*'Value Calculations'!$D$10</f>
        <v>2.9225317926096377</v>
      </c>
      <c r="AP180">
        <f>DA180*'Value Calculations'!$D$11</f>
        <v>0</v>
      </c>
      <c r="AQ180">
        <f>DB180*'Value Calculations'!$D$12</f>
        <v>0</v>
      </c>
      <c r="AR180">
        <f>DC180*'Value Calculations'!$D$13</f>
        <v>5.0903711635715831</v>
      </c>
      <c r="AT180">
        <f>DF180*'Value Calculations'!$D$3</f>
        <v>3.2618834290083032</v>
      </c>
      <c r="AU180">
        <f>DG180*'Value Calculations'!$D$4</f>
        <v>4.5585778566250994</v>
      </c>
      <c r="AV180">
        <f>DH180*'Value Calculations'!$D$5</f>
        <v>5.8374383111642736</v>
      </c>
      <c r="AW180">
        <f>DI180*'Value Calculations'!$D$6</f>
        <v>-1.75090904687108</v>
      </c>
      <c r="AX180">
        <f>DJ180*'Value Calculations'!$D$7</f>
        <v>4.2184740986204545</v>
      </c>
      <c r="AY180">
        <f>DK180*'Value Calculations'!$D$8</f>
        <v>11.071283816907128</v>
      </c>
      <c r="AZ180">
        <f>DL180*'Value Calculations'!$D$9</f>
        <v>24.434786423478243</v>
      </c>
      <c r="BA180">
        <f>DM180*'Value Calculations'!$D$10</f>
        <v>1.8265823703810236</v>
      </c>
      <c r="BB180">
        <f>DN180*'Value Calculations'!$D$11</f>
        <v>0.9907141480249374</v>
      </c>
      <c r="BC180">
        <f>DO180*'Value Calculations'!$D$12</f>
        <v>0.81388273958941404</v>
      </c>
      <c r="BD180">
        <f>DP180*'Value Calculations'!$D$13</f>
        <v>9.5616431315736499</v>
      </c>
      <c r="BF180">
        <f>DS180*'Value Calculations'!$D$3</f>
        <v>2.0386771431301893</v>
      </c>
      <c r="BG180">
        <f>DT180*'Value Calculations'!$D$4</f>
        <v>3.9073524485357991</v>
      </c>
      <c r="BH180">
        <f>DU180*'Value Calculations'!$D$5</f>
        <v>4.5107477858996665</v>
      </c>
      <c r="BI180">
        <f>DV180*'Value Calculations'!$D$6</f>
        <v>-1.0005194553549028</v>
      </c>
      <c r="BJ180">
        <f>DW180*'Value Calculations'!$D$7</f>
        <v>2.8123160657469697</v>
      </c>
      <c r="BK180">
        <f>DX180*'Value Calculations'!$D$8</f>
        <v>8.7707573094978546</v>
      </c>
      <c r="BL180">
        <f>DY180*'Value Calculations'!$D$9</f>
        <v>22.923356335428046</v>
      </c>
      <c r="BM180">
        <f>DZ180*'Value Calculations'!$D$10</f>
        <v>1.0959494222286141</v>
      </c>
      <c r="BN180">
        <f>EA180*'Value Calculations'!$D$11</f>
        <v>0</v>
      </c>
      <c r="BO180">
        <f>EB180*'Value Calculations'!$D$12</f>
        <v>0</v>
      </c>
      <c r="BP180">
        <f>EC180*'Value Calculations'!$D$13</f>
        <v>7.2916127478187542</v>
      </c>
      <c r="BR180">
        <f>IFERROR(VLOOKUP($B180,'Raw Stats'!$CM$3:$DC$884,3,FALSE),0)</f>
        <v>64</v>
      </c>
      <c r="BS180">
        <f>IFERROR(VLOOKUP($B180,'Raw Stats'!$CM$3:$DC$884,4,FALSE),0)</f>
        <v>11</v>
      </c>
      <c r="BT180">
        <f>IFERROR(VLOOKUP($B180,'Raw Stats'!$CM$3:$DC$884,5,FALSE),0)</f>
        <v>12</v>
      </c>
      <c r="BU180">
        <f>IFERROR(VLOOKUP($B180,'Raw Stats'!$CM$3:$DC$884,6,FALSE),0)</f>
        <v>23</v>
      </c>
      <c r="BV180">
        <f>IFERROR(VLOOKUP($B180,'Raw Stats'!$CM$3:$DC$884,7,FALSE),0)</f>
        <v>17</v>
      </c>
      <c r="BW180">
        <f>IFERROR(VLOOKUP($B180,'Raw Stats'!$CM$3:$DC$884,8,FALSE),0)</f>
        <v>48</v>
      </c>
      <c r="BX180">
        <f>IFERROR(VLOOKUP($B180,'Raw Stats'!$CM$3:$DC$884,9,FALSE),0)</f>
        <v>105</v>
      </c>
      <c r="BY180">
        <f>IFERROR(VLOOKUP($B180,'Raw Stats'!$CM$3:$DC$884,10,FALSE),0)</f>
        <v>107</v>
      </c>
      <c r="BZ180">
        <f>IFERROR(VLOOKUP($B180,'Raw Stats'!$CM$3:$DC$884,11,FALSE)+VLOOKUP($B180,'Raw Stats'!$CM$3:$DC$884,12,FALSE),0)</f>
        <v>3</v>
      </c>
      <c r="CA180">
        <f>IFERROR(VLOOKUP($B180,'Raw Stats'!$CM$3:$DC$884,13,FALSE)+VLOOKUP($B180,'Raw Stats'!$CM$3:$DC$884,14,FALSE),0)</f>
        <v>1</v>
      </c>
      <c r="CB180">
        <f>IFERROR(VLOOKUP($B180,'Raw Stats'!$CM$3:$DC$884,15,FALSE),0)</f>
        <v>1</v>
      </c>
      <c r="CC180">
        <f>IFERROR(VLOOKUP($B180,'Raw Stats'!$CM$3:$DC$884,16,FALSE),0)</f>
        <v>110</v>
      </c>
      <c r="CE180">
        <f>IFERROR(VLOOKUP($B180,'Raw Stats'!$BU$3:$CJ$528,3,FALSE),0)</f>
        <v>70</v>
      </c>
      <c r="CF180">
        <f>IFERROR(VLOOKUP($B180,'Raw Stats'!$BU$3:$CJ$528,4,FALSE),0)</f>
        <v>4</v>
      </c>
      <c r="CG180">
        <f>IFERROR(VLOOKUP($B180,'Raw Stats'!$BU$3:$CJ$5288,5,FALSE),0)</f>
        <v>13</v>
      </c>
      <c r="CH180">
        <f>IFERROR(VLOOKUP($B180,'Raw Stats'!$BU$3:$CJ$528,6,FALSE),0)</f>
        <v>17</v>
      </c>
      <c r="CI180">
        <f>IFERROR(VLOOKUP($B180,'Raw Stats'!$BU$3:$CJ$528,7,FALSE),0)</f>
        <v>26</v>
      </c>
      <c r="CJ180">
        <f>IFERROR(VLOOKUP($B180,'Raw Stats'!$BU$3:$CJ$528,8,FALSE),0)</f>
        <v>39</v>
      </c>
      <c r="CK180">
        <f>IFERROR(VLOOKUP($B180,'Raw Stats'!$BU$3:$CJ$528,9,FALSE),0)</f>
        <v>112</v>
      </c>
      <c r="CL180">
        <f>IFERROR(VLOOKUP($B180,'Raw Stats'!$BU$3:$CJ$528,10,FALSE),0)</f>
        <v>171</v>
      </c>
      <c r="CM180">
        <f>IFERROR(VLOOKUP($B180,'Raw Stats'!$BU$3:$CJ$528,11,FALSE)+VLOOKUP($B180,'Raw Stats'!$BU$3:$CJ$528,12,FALSE),0)</f>
        <v>2</v>
      </c>
      <c r="CN180">
        <f>IFERROR(VLOOKUP($B180,'Raw Stats'!$BU$3:$CJ$528,13,FALSE)+VLOOKUP($B180,'Raw Stats'!$BU$3:$CJ$528,14,FALSE),0)</f>
        <v>1</v>
      </c>
      <c r="CO180">
        <f>IFERROR(VLOOKUP($B180,'Raw Stats'!$BU$3:$CJ$528,15,FALSE),0)</f>
        <v>1</v>
      </c>
      <c r="CP180">
        <f>IFERROR(VLOOKUP($B180,'Raw Stats'!$BU$3:$CJ$528,16,FALSE),0)</f>
        <v>100</v>
      </c>
      <c r="CR180">
        <f>IFERROR(VLOOKUP($B180,'Raw Stats'!$BC$3:$BR$528,3,FALSE),0)</f>
        <v>48</v>
      </c>
      <c r="CS180">
        <f>IFERROR(VLOOKUP($B180,'Raw Stats'!$BC$3:$BR$528,4,FALSE),0)</f>
        <v>6</v>
      </c>
      <c r="CT180">
        <f>IFERROR(VLOOKUP($B180,'Raw Stats'!$BC$3:$BR$5288,5,FALSE),0)</f>
        <v>18</v>
      </c>
      <c r="CU180">
        <f>IFERROR(VLOOKUP($B180,'Raw Stats'!$BC$3:$BR$52888,6,FALSE),0)</f>
        <v>24</v>
      </c>
      <c r="CV180">
        <f>IFERROR(VLOOKUP($B180,'Raw Stats'!$BC$3:$BR$5288,7,FALSE),0)</f>
        <v>19</v>
      </c>
      <c r="CW180">
        <f>IFERROR(VLOOKUP($B180,'Raw Stats'!$BC$3:$BR$5288,8,FALSE),0)</f>
        <v>22</v>
      </c>
      <c r="CX180">
        <f>IFERROR(VLOOKUP($B180,'Raw Stats'!$BC$3:$BR$5288,9,FALSE),0)</f>
        <v>81</v>
      </c>
      <c r="CY180">
        <f>IFERROR(VLOOKUP($B180,'Raw Stats'!$BC$3:$BR$5288,10,FALSE),0)</f>
        <v>111</v>
      </c>
      <c r="CZ180">
        <f>IFERROR(VLOOKUP($B180,'Raw Stats'!$BC$3:$BR$5288,11,FALSE)+VLOOKUP($B180,'Raw Stats'!$BC$3:$BR$5288,12,FALSE),0)</f>
        <v>8</v>
      </c>
      <c r="DA180">
        <f>IFERROR(VLOOKUP($B180,'Raw Stats'!$BC$3:$BR$5288,13,FALSE)+VLOOKUP($B180,'Raw Stats'!$BC$3:$BR$5288,14,FALSE),0)</f>
        <v>0</v>
      </c>
      <c r="DB180">
        <f>IFERROR(VLOOKUP($B180,'Raw Stats'!$BC$3:$BR$5288,15,FALSE),0)</f>
        <v>0</v>
      </c>
      <c r="DC180">
        <f>IFERROR(VLOOKUP($B180,'Raw Stats'!$BC$3:$BR$5288,16,FALSE),0)</f>
        <v>74</v>
      </c>
      <c r="DE180">
        <f>IFERROR(VLOOKUP($B180,'Raw Stats'!$AK$3:$AZ$528,3,FALSE),0)</f>
        <v>82</v>
      </c>
      <c r="DF180">
        <f>IFERROR(VLOOKUP($B180,'Raw Stats'!$AK$3:$AZ$528,4,FALSE),0)</f>
        <v>8</v>
      </c>
      <c r="DG180">
        <f>IFERROR(VLOOKUP($B180,'Raw Stats'!$AK$3:$AZ$528,5,FALSE),0)</f>
        <v>14</v>
      </c>
      <c r="DH180">
        <f>IFERROR(VLOOKUP($B180,'Raw Stats'!$AK$3:$AZ$528,6,FALSE),0)</f>
        <v>22</v>
      </c>
      <c r="DI180">
        <f>IFERROR(VLOOKUP($B180,'Raw Stats'!$AK$3:$AZ$528,7,FALSE),0)</f>
        <v>-14</v>
      </c>
      <c r="DJ180">
        <f>IFERROR(VLOOKUP($B180,'Raw Stats'!$AK$3:$AZ$528,8,FALSE),0)</f>
        <v>48</v>
      </c>
      <c r="DK180">
        <f>IFERROR(VLOOKUP($B180,'Raw Stats'!$AK$3:$AZ$528,9,FALSE),0)</f>
        <v>154</v>
      </c>
      <c r="DL180">
        <f>IFERROR(VLOOKUP($B180,'Raw Stats'!$AK$3:$AZ$528,10,FALSE),0)</f>
        <v>194</v>
      </c>
      <c r="DM180">
        <f>IFERROR(VLOOKUP($B180,'Raw Stats'!$AK$3:$AZ$528,11,FALSE)+VLOOKUP($B180,'Raw Stats'!$AK$3:$AZ$528,12,FALSE),0)</f>
        <v>5</v>
      </c>
      <c r="DN180">
        <f>IFERROR(VLOOKUP($B180,'Raw Stats'!$AK$3:$AZ$528,13,FALSE)+VLOOKUP($B180,'Raw Stats'!$AK$3:$AZ$528,14,FALSE),0)</f>
        <v>1</v>
      </c>
      <c r="DO180">
        <f>IFERROR(VLOOKUP($B180,'Raw Stats'!$AK$3:$AZ$528,15,FALSE),0)</f>
        <v>1</v>
      </c>
      <c r="DP180">
        <f>IFERROR(VLOOKUP($B180,'Raw Stats'!$AK$3:$AZ$528,16,FALSE),0)</f>
        <v>139</v>
      </c>
      <c r="DR180">
        <f>IFERROR(VLOOKUP($B180,'Raw Stats'!$S$3:$AH$528,3,FALSE),0)</f>
        <v>81</v>
      </c>
      <c r="DS180">
        <f>IFERROR(VLOOKUP($B180,'Raw Stats'!$S$3:$AH$528,4,FALSE),0)</f>
        <v>5</v>
      </c>
      <c r="DT180">
        <f>IFERROR(VLOOKUP($B180,'Raw Stats'!$S$3:$AH$528,5,FALSE),0)</f>
        <v>12</v>
      </c>
      <c r="DU180">
        <f>IFERROR(VLOOKUP($B180,'Raw Stats'!$S$3:$AH$528,6,FALSE),0)</f>
        <v>17</v>
      </c>
      <c r="DV180">
        <f>IFERROR(VLOOKUP($B180,'Raw Stats'!$S$3:$AH$528,7,FALSE),0)</f>
        <v>-8</v>
      </c>
      <c r="DW180">
        <f>IFERROR(VLOOKUP($B180,'Raw Stats'!$S$3:$AH$528,8,FALSE),0)</f>
        <v>32</v>
      </c>
      <c r="DX180">
        <f>IFERROR(VLOOKUP($B180,'Raw Stats'!$S$3:$AH$528,9,FALSE),0)</f>
        <v>122</v>
      </c>
      <c r="DY180">
        <f>IFERROR(VLOOKUP($B180,'Raw Stats'!$S$3:$AH$528,10,FALSE),0)</f>
        <v>182</v>
      </c>
      <c r="DZ180">
        <f>IFERROR(VLOOKUP($B180,'Raw Stats'!$S$3:$AH$528,11,FALSE)+VLOOKUP($B180,'Raw Stats'!$S$3:$AH$528,12,FALSE),0)</f>
        <v>3</v>
      </c>
      <c r="EA180">
        <f>IFERROR(VLOOKUP($B180,'Raw Stats'!$S$3:$AH$528,13,FALSE)+VLOOKUP($B180,'Raw Stats'!$S$3:$AH$528,14,FALSE),0)</f>
        <v>0</v>
      </c>
      <c r="EB180">
        <f>IFERROR(VLOOKUP($B180,'Raw Stats'!$S$3:$AH$528,15,FALSE),0)</f>
        <v>0</v>
      </c>
      <c r="EC180">
        <f>IFERROR(VLOOKUP($B180,'Raw Stats'!$S$3:$AH$528,16,FALSE),0)</f>
        <v>106</v>
      </c>
    </row>
    <row r="181" spans="1:133" x14ac:dyDescent="0.2">
      <c r="A181">
        <f>IFERROR(VLOOKUP(B181,Sheet2!$W$1:$X$300,2,FALSE),301)</f>
        <v>89</v>
      </c>
      <c r="B181" t="s">
        <v>737</v>
      </c>
      <c r="C181">
        <f t="shared" si="10"/>
        <v>0.81428098196403509</v>
      </c>
      <c r="D181">
        <f t="shared" si="11"/>
        <v>0</v>
      </c>
      <c r="E181">
        <f t="shared" si="12"/>
        <v>0</v>
      </c>
      <c r="F181">
        <f t="shared" si="13"/>
        <v>0</v>
      </c>
      <c r="G181">
        <f t="shared" si="14"/>
        <v>0</v>
      </c>
      <c r="J181">
        <f>BS181*'Value Calculations'!$D$3</f>
        <v>4.8928251435124546</v>
      </c>
      <c r="K181">
        <f>BT181*'Value Calculations'!$D$4</f>
        <v>8.7915430092055473</v>
      </c>
      <c r="L181">
        <f>BU181*'Value Calculations'!$D$5</f>
        <v>10.348186097063941</v>
      </c>
      <c r="M181">
        <f>BV181*'Value Calculations'!$D$6</f>
        <v>1.5007791830323542</v>
      </c>
      <c r="N181">
        <f>BW181*'Value Calculations'!$D$7</f>
        <v>2.8123160657469697</v>
      </c>
      <c r="O181">
        <f>BX181*'Value Calculations'!$D$8</f>
        <v>7.8361684158628373</v>
      </c>
      <c r="P181">
        <f>BY181*'Value Calculations'!$D$9</f>
        <v>10.076200587001338</v>
      </c>
      <c r="Q181">
        <f>BZ181*'Value Calculations'!$D$10</f>
        <v>4.7491141629906615</v>
      </c>
      <c r="R181">
        <f>CA181*'Value Calculations'!$D$11</f>
        <v>0</v>
      </c>
      <c r="S181">
        <f>CB181*'Value Calculations'!$D$12</f>
        <v>3.2555309583576562</v>
      </c>
      <c r="T181">
        <f>CC181*'Value Calculations'!$D$13</f>
        <v>11.694095916313096</v>
      </c>
      <c r="V181">
        <f>CF181*'Value Calculations'!$D$3</f>
        <v>0</v>
      </c>
      <c r="W181">
        <f>CG181*'Value Calculations'!$D$4</f>
        <v>0</v>
      </c>
      <c r="X181">
        <f>CH181*'Value Calculations'!$D$5</f>
        <v>0</v>
      </c>
      <c r="Y181">
        <f>CI181*'Value Calculations'!$D$6</f>
        <v>0</v>
      </c>
      <c r="Z181">
        <f>CJ181*'Value Calculations'!$D$7</f>
        <v>0</v>
      </c>
      <c r="AA181">
        <f>CK181*'Value Calculations'!$D$8</f>
        <v>0</v>
      </c>
      <c r="AB181">
        <f>CL181*'Value Calculations'!$D$9</f>
        <v>0</v>
      </c>
      <c r="AC181">
        <f>CM181*'Value Calculations'!$D$10</f>
        <v>0</v>
      </c>
      <c r="AD181">
        <f>CN181*'Value Calculations'!$D$11</f>
        <v>0</v>
      </c>
      <c r="AE181">
        <f>CO181*'Value Calculations'!$D$12</f>
        <v>0</v>
      </c>
      <c r="AF181">
        <f>CP181*'Value Calculations'!$D$13</f>
        <v>0</v>
      </c>
      <c r="AH181">
        <f>CS181*'Value Calculations'!$D$3</f>
        <v>0</v>
      </c>
      <c r="AI181">
        <f>CT181*'Value Calculations'!$D$4</f>
        <v>0</v>
      </c>
      <c r="AJ181">
        <f>CU181*'Value Calculations'!$D$5</f>
        <v>0</v>
      </c>
      <c r="AK181">
        <f>CV181*'Value Calculations'!$D$6</f>
        <v>0</v>
      </c>
      <c r="AL181">
        <f>CW181*'Value Calculations'!$D$7</f>
        <v>0</v>
      </c>
      <c r="AM181">
        <f>CX181*'Value Calculations'!$D$8</f>
        <v>0</v>
      </c>
      <c r="AN181">
        <f>CY181*'Value Calculations'!$D$9</f>
        <v>0</v>
      </c>
      <c r="AO181">
        <f>CZ181*'Value Calculations'!$D$10</f>
        <v>0</v>
      </c>
      <c r="AP181">
        <f>DA181*'Value Calculations'!$D$11</f>
        <v>0</v>
      </c>
      <c r="AQ181">
        <f>DB181*'Value Calculations'!$D$12</f>
        <v>0</v>
      </c>
      <c r="AR181">
        <f>DC181*'Value Calculations'!$D$13</f>
        <v>0</v>
      </c>
      <c r="AT181">
        <f>DF181*'Value Calculations'!$D$3</f>
        <v>0</v>
      </c>
      <c r="AU181">
        <f>DG181*'Value Calculations'!$D$4</f>
        <v>0</v>
      </c>
      <c r="AV181">
        <f>DH181*'Value Calculations'!$D$5</f>
        <v>0</v>
      </c>
      <c r="AW181">
        <f>DI181*'Value Calculations'!$D$6</f>
        <v>0</v>
      </c>
      <c r="AX181">
        <f>DJ181*'Value Calculations'!$D$7</f>
        <v>0</v>
      </c>
      <c r="AY181">
        <f>DK181*'Value Calculations'!$D$8</f>
        <v>0</v>
      </c>
      <c r="AZ181">
        <f>DL181*'Value Calculations'!$D$9</f>
        <v>0</v>
      </c>
      <c r="BA181">
        <f>DM181*'Value Calculations'!$D$10</f>
        <v>0</v>
      </c>
      <c r="BB181">
        <f>DN181*'Value Calculations'!$D$11</f>
        <v>0</v>
      </c>
      <c r="BC181">
        <f>DO181*'Value Calculations'!$D$12</f>
        <v>0</v>
      </c>
      <c r="BD181">
        <f>DP181*'Value Calculations'!$D$13</f>
        <v>0</v>
      </c>
      <c r="BF181">
        <f>DS181*'Value Calculations'!$D$3</f>
        <v>0</v>
      </c>
      <c r="BG181">
        <f>DT181*'Value Calculations'!$D$4</f>
        <v>0</v>
      </c>
      <c r="BH181">
        <f>DU181*'Value Calculations'!$D$5</f>
        <v>0</v>
      </c>
      <c r="BI181">
        <f>DV181*'Value Calculations'!$D$6</f>
        <v>0</v>
      </c>
      <c r="BJ181">
        <f>DW181*'Value Calculations'!$D$7</f>
        <v>0</v>
      </c>
      <c r="BK181">
        <f>DX181*'Value Calculations'!$D$8</f>
        <v>0</v>
      </c>
      <c r="BL181">
        <f>DY181*'Value Calculations'!$D$9</f>
        <v>0</v>
      </c>
      <c r="BM181">
        <f>DZ181*'Value Calculations'!$D$10</f>
        <v>0</v>
      </c>
      <c r="BN181">
        <f>EA181*'Value Calculations'!$D$11</f>
        <v>0</v>
      </c>
      <c r="BO181">
        <f>EB181*'Value Calculations'!$D$12</f>
        <v>0</v>
      </c>
      <c r="BP181">
        <f>EC181*'Value Calculations'!$D$13</f>
        <v>0</v>
      </c>
      <c r="BR181">
        <f>IFERROR(VLOOKUP($B181,'Raw Stats'!$CM$3:$DC$884,3,FALSE),0)</f>
        <v>81</v>
      </c>
      <c r="BS181">
        <f>IFERROR(VLOOKUP($B181,'Raw Stats'!$CM$3:$DC$884,4,FALSE),0)</f>
        <v>12</v>
      </c>
      <c r="BT181">
        <f>IFERROR(VLOOKUP($B181,'Raw Stats'!$CM$3:$DC$884,5,FALSE),0)</f>
        <v>27</v>
      </c>
      <c r="BU181">
        <f>IFERROR(VLOOKUP($B181,'Raw Stats'!$CM$3:$DC$884,6,FALSE),0)</f>
        <v>39</v>
      </c>
      <c r="BV181">
        <f>IFERROR(VLOOKUP($B181,'Raw Stats'!$CM$3:$DC$884,7,FALSE),0)</f>
        <v>12</v>
      </c>
      <c r="BW181">
        <f>IFERROR(VLOOKUP($B181,'Raw Stats'!$CM$3:$DC$884,8,FALSE),0)</f>
        <v>32</v>
      </c>
      <c r="BX181">
        <f>IFERROR(VLOOKUP($B181,'Raw Stats'!$CM$3:$DC$884,9,FALSE),0)</f>
        <v>109</v>
      </c>
      <c r="BY181">
        <f>IFERROR(VLOOKUP($B181,'Raw Stats'!$CM$3:$DC$884,10,FALSE),0)</f>
        <v>80</v>
      </c>
      <c r="BZ181">
        <f>IFERROR(VLOOKUP($B181,'Raw Stats'!$CM$3:$DC$884,11,FALSE)+VLOOKUP($B181,'Raw Stats'!$CM$3:$DC$884,12,FALSE),0)</f>
        <v>13</v>
      </c>
      <c r="CA181">
        <f>IFERROR(VLOOKUP($B181,'Raw Stats'!$CM$3:$DC$884,13,FALSE)+VLOOKUP($B181,'Raw Stats'!$CM$3:$DC$884,14,FALSE),0)</f>
        <v>0</v>
      </c>
      <c r="CB181">
        <f>IFERROR(VLOOKUP($B181,'Raw Stats'!$CM$3:$DC$884,15,FALSE),0)</f>
        <v>4</v>
      </c>
      <c r="CC181">
        <f>IFERROR(VLOOKUP($B181,'Raw Stats'!$CM$3:$DC$884,16,FALSE),0)</f>
        <v>170</v>
      </c>
      <c r="CE181">
        <f>IFERROR(VLOOKUP($B181,'Raw Stats'!$BU$3:$CJ$528,3,FALSE),0)</f>
        <v>0</v>
      </c>
      <c r="CF181">
        <f>IFERROR(VLOOKUP($B181,'Raw Stats'!$BU$3:$CJ$528,4,FALSE),0)</f>
        <v>0</v>
      </c>
      <c r="CG181">
        <f>IFERROR(VLOOKUP($B181,'Raw Stats'!$BU$3:$CJ$5288,5,FALSE),0)</f>
        <v>0</v>
      </c>
      <c r="CH181">
        <f>IFERROR(VLOOKUP($B181,'Raw Stats'!$BU$3:$CJ$528,6,FALSE),0)</f>
        <v>0</v>
      </c>
      <c r="CI181">
        <f>IFERROR(VLOOKUP($B181,'Raw Stats'!$BU$3:$CJ$528,7,FALSE),0)</f>
        <v>0</v>
      </c>
      <c r="CJ181">
        <f>IFERROR(VLOOKUP($B181,'Raw Stats'!$BU$3:$CJ$528,8,FALSE),0)</f>
        <v>0</v>
      </c>
      <c r="CK181">
        <f>IFERROR(VLOOKUP($B181,'Raw Stats'!$BU$3:$CJ$528,9,FALSE),0)</f>
        <v>0</v>
      </c>
      <c r="CL181">
        <f>IFERROR(VLOOKUP($B181,'Raw Stats'!$BU$3:$CJ$528,10,FALSE),0)</f>
        <v>0</v>
      </c>
      <c r="CM181">
        <f>IFERROR(VLOOKUP($B181,'Raw Stats'!$BU$3:$CJ$528,11,FALSE)+VLOOKUP($B181,'Raw Stats'!$BU$3:$CJ$528,12,FALSE),0)</f>
        <v>0</v>
      </c>
      <c r="CN181">
        <f>IFERROR(VLOOKUP($B181,'Raw Stats'!$BU$3:$CJ$528,13,FALSE)+VLOOKUP($B181,'Raw Stats'!$BU$3:$CJ$528,14,FALSE),0)</f>
        <v>0</v>
      </c>
      <c r="CO181">
        <f>IFERROR(VLOOKUP($B181,'Raw Stats'!$BU$3:$CJ$528,15,FALSE),0)</f>
        <v>0</v>
      </c>
      <c r="CP181">
        <f>IFERROR(VLOOKUP($B181,'Raw Stats'!$BU$3:$CJ$528,16,FALSE),0)</f>
        <v>0</v>
      </c>
      <c r="CR181">
        <f>IFERROR(VLOOKUP($B181,'Raw Stats'!$BC$3:$BR$528,3,FALSE),0)</f>
        <v>0</v>
      </c>
      <c r="CS181">
        <f>IFERROR(VLOOKUP($B181,'Raw Stats'!$BC$3:$BR$528,4,FALSE),0)</f>
        <v>0</v>
      </c>
      <c r="CT181">
        <f>IFERROR(VLOOKUP($B181,'Raw Stats'!$BC$3:$BR$5288,5,FALSE),0)</f>
        <v>0</v>
      </c>
      <c r="CU181">
        <f>IFERROR(VLOOKUP($B181,'Raw Stats'!$BC$3:$BR$52888,6,FALSE),0)</f>
        <v>0</v>
      </c>
      <c r="CV181">
        <f>IFERROR(VLOOKUP($B181,'Raw Stats'!$BC$3:$BR$5288,7,FALSE),0)</f>
        <v>0</v>
      </c>
      <c r="CW181">
        <f>IFERROR(VLOOKUP($B181,'Raw Stats'!$BC$3:$BR$5288,8,FALSE),0)</f>
        <v>0</v>
      </c>
      <c r="CX181">
        <f>IFERROR(VLOOKUP($B181,'Raw Stats'!$BC$3:$BR$5288,9,FALSE),0)</f>
        <v>0</v>
      </c>
      <c r="CY181">
        <f>IFERROR(VLOOKUP($B181,'Raw Stats'!$BC$3:$BR$5288,10,FALSE),0)</f>
        <v>0</v>
      </c>
      <c r="CZ181">
        <f>IFERROR(VLOOKUP($B181,'Raw Stats'!$BC$3:$BR$5288,11,FALSE)+VLOOKUP($B181,'Raw Stats'!$BC$3:$BR$5288,12,FALSE),0)</f>
        <v>0</v>
      </c>
      <c r="DA181">
        <f>IFERROR(VLOOKUP($B181,'Raw Stats'!$BC$3:$BR$5288,13,FALSE)+VLOOKUP($B181,'Raw Stats'!$BC$3:$BR$5288,14,FALSE),0)</f>
        <v>0</v>
      </c>
      <c r="DB181">
        <f>IFERROR(VLOOKUP($B181,'Raw Stats'!$BC$3:$BR$5288,15,FALSE),0)</f>
        <v>0</v>
      </c>
      <c r="DC181">
        <f>IFERROR(VLOOKUP($B181,'Raw Stats'!$BC$3:$BR$5288,16,FALSE),0)</f>
        <v>0</v>
      </c>
      <c r="DE181">
        <f>IFERROR(VLOOKUP($B181,'Raw Stats'!$AK$3:$AZ$528,3,FALSE),0)</f>
        <v>0</v>
      </c>
      <c r="DF181">
        <f>IFERROR(VLOOKUP($B181,'Raw Stats'!$AK$3:$AZ$528,4,FALSE),0)</f>
        <v>0</v>
      </c>
      <c r="DG181">
        <f>IFERROR(VLOOKUP($B181,'Raw Stats'!$AK$3:$AZ$528,5,FALSE),0)</f>
        <v>0</v>
      </c>
      <c r="DH181">
        <f>IFERROR(VLOOKUP($B181,'Raw Stats'!$AK$3:$AZ$528,6,FALSE),0)</f>
        <v>0</v>
      </c>
      <c r="DI181">
        <f>IFERROR(VLOOKUP($B181,'Raw Stats'!$AK$3:$AZ$528,7,FALSE),0)</f>
        <v>0</v>
      </c>
      <c r="DJ181">
        <f>IFERROR(VLOOKUP($B181,'Raw Stats'!$AK$3:$AZ$528,8,FALSE),0)</f>
        <v>0</v>
      </c>
      <c r="DK181">
        <f>IFERROR(VLOOKUP($B181,'Raw Stats'!$AK$3:$AZ$528,9,FALSE),0)</f>
        <v>0</v>
      </c>
      <c r="DL181">
        <f>IFERROR(VLOOKUP($B181,'Raw Stats'!$AK$3:$AZ$528,10,FALSE),0)</f>
        <v>0</v>
      </c>
      <c r="DM181">
        <f>IFERROR(VLOOKUP($B181,'Raw Stats'!$AK$3:$AZ$528,11,FALSE)+VLOOKUP($B181,'Raw Stats'!$AK$3:$AZ$528,12,FALSE),0)</f>
        <v>0</v>
      </c>
      <c r="DN181">
        <f>IFERROR(VLOOKUP($B181,'Raw Stats'!$AK$3:$AZ$528,13,FALSE)+VLOOKUP($B181,'Raw Stats'!$AK$3:$AZ$528,14,FALSE),0)</f>
        <v>0</v>
      </c>
      <c r="DO181">
        <f>IFERROR(VLOOKUP($B181,'Raw Stats'!$AK$3:$AZ$528,15,FALSE),0)</f>
        <v>0</v>
      </c>
      <c r="DP181">
        <f>IFERROR(VLOOKUP($B181,'Raw Stats'!$AK$3:$AZ$528,16,FALSE),0)</f>
        <v>0</v>
      </c>
      <c r="DR181">
        <f>IFERROR(VLOOKUP($B181,'Raw Stats'!$S$3:$AH$528,3,FALSE),0)</f>
        <v>0</v>
      </c>
      <c r="DS181">
        <f>IFERROR(VLOOKUP($B181,'Raw Stats'!$S$3:$AH$528,4,FALSE),0)</f>
        <v>0</v>
      </c>
      <c r="DT181">
        <f>IFERROR(VLOOKUP($B181,'Raw Stats'!$S$3:$AH$528,5,FALSE),0)</f>
        <v>0</v>
      </c>
      <c r="DU181">
        <f>IFERROR(VLOOKUP($B181,'Raw Stats'!$S$3:$AH$528,6,FALSE),0)</f>
        <v>0</v>
      </c>
      <c r="DV181">
        <f>IFERROR(VLOOKUP($B181,'Raw Stats'!$S$3:$AH$528,7,FALSE),0)</f>
        <v>0</v>
      </c>
      <c r="DW181">
        <f>IFERROR(VLOOKUP($B181,'Raw Stats'!$S$3:$AH$528,8,FALSE),0)</f>
        <v>0</v>
      </c>
      <c r="DX181">
        <f>IFERROR(VLOOKUP($B181,'Raw Stats'!$S$3:$AH$528,9,FALSE),0)</f>
        <v>0</v>
      </c>
      <c r="DY181">
        <f>IFERROR(VLOOKUP($B181,'Raw Stats'!$S$3:$AH$528,10,FALSE),0)</f>
        <v>0</v>
      </c>
      <c r="DZ181">
        <f>IFERROR(VLOOKUP($B181,'Raw Stats'!$S$3:$AH$528,11,FALSE)+VLOOKUP($B181,'Raw Stats'!$S$3:$AH$528,12,FALSE),0)</f>
        <v>0</v>
      </c>
      <c r="EA181">
        <f>IFERROR(VLOOKUP($B181,'Raw Stats'!$S$3:$AH$528,13,FALSE)+VLOOKUP($B181,'Raw Stats'!$S$3:$AH$528,14,FALSE),0)</f>
        <v>0</v>
      </c>
      <c r="EB181">
        <f>IFERROR(VLOOKUP($B181,'Raw Stats'!$S$3:$AH$528,15,FALSE),0)</f>
        <v>0</v>
      </c>
      <c r="EC181">
        <f>IFERROR(VLOOKUP($B181,'Raw Stats'!$S$3:$AH$528,16,FALSE),0)</f>
        <v>0</v>
      </c>
    </row>
    <row r="182" spans="1:133" x14ac:dyDescent="0.2">
      <c r="A182">
        <f>IFERROR(VLOOKUP(B182,Sheet2!$W$1:$X$300,2,FALSE),301)</f>
        <v>128</v>
      </c>
      <c r="B182" t="s">
        <v>248</v>
      </c>
      <c r="C182">
        <f t="shared" si="10"/>
        <v>0.81239762995914799</v>
      </c>
      <c r="D182">
        <f t="shared" si="11"/>
        <v>0.68135105188563894</v>
      </c>
      <c r="E182">
        <f t="shared" si="12"/>
        <v>0</v>
      </c>
      <c r="F182">
        <f t="shared" si="13"/>
        <v>0</v>
      </c>
      <c r="G182">
        <f t="shared" si="14"/>
        <v>0</v>
      </c>
      <c r="J182">
        <f>BS182*'Value Calculations'!$D$3</f>
        <v>6.1160314293905689</v>
      </c>
      <c r="K182">
        <f>BT182*'Value Calculations'!$D$4</f>
        <v>11.070831937518097</v>
      </c>
      <c r="L182">
        <f>BU182*'Value Calculations'!$D$5</f>
        <v>13.001567147593155</v>
      </c>
      <c r="M182">
        <f>BV182*'Value Calculations'!$D$6</f>
        <v>1.3757142511129914</v>
      </c>
      <c r="N182">
        <f>BW182*'Value Calculations'!$D$7</f>
        <v>2.1092370493102273</v>
      </c>
      <c r="O182">
        <f>BX182*'Value Calculations'!$D$8</f>
        <v>7.1891453356539792</v>
      </c>
      <c r="P182">
        <f>BY182*'Value Calculations'!$D$9</f>
        <v>7.6831029475885204</v>
      </c>
      <c r="Q182">
        <f>BZ182*'Value Calculations'!$D$10</f>
        <v>4.7491141629906615</v>
      </c>
      <c r="R182">
        <f>CA182*'Value Calculations'!$D$11</f>
        <v>0</v>
      </c>
      <c r="S182">
        <f>CB182*'Value Calculations'!$D$12</f>
        <v>1.6277654791788281</v>
      </c>
      <c r="T182">
        <f>CC182*'Value Calculations'!$D$13</f>
        <v>11.694095916313096</v>
      </c>
      <c r="V182">
        <f>CF182*'Value Calculations'!$D$3</f>
        <v>5.300560572138493</v>
      </c>
      <c r="W182">
        <f>CG182*'Value Calculations'!$D$4</f>
        <v>6.8378667849376482</v>
      </c>
      <c r="X182">
        <f>CH182*'Value Calculations'!$D$5</f>
        <v>9.021495571799333</v>
      </c>
      <c r="Y182">
        <f>CI182*'Value Calculations'!$D$6</f>
        <v>1.1255843872742657</v>
      </c>
      <c r="Z182">
        <f>CJ182*'Value Calculations'!$D$7</f>
        <v>1.2303882787642992</v>
      </c>
      <c r="AA182">
        <f>CK182*'Value Calculations'!$D$8</f>
        <v>4.5291615614620069</v>
      </c>
      <c r="AB182">
        <f>CL182*'Value Calculations'!$D$9</f>
        <v>4.9121477861631524</v>
      </c>
      <c r="AC182">
        <f>CM182*'Value Calculations'!$D$10</f>
        <v>1.4612658963048188</v>
      </c>
      <c r="AD182">
        <f>CN182*'Value Calculations'!$D$11</f>
        <v>0</v>
      </c>
      <c r="AE182">
        <f>CO182*'Value Calculations'!$D$12</f>
        <v>1.6277654791788281</v>
      </c>
      <c r="AF182">
        <f>CP182*'Value Calculations'!$D$13</f>
        <v>6.8788799507724097</v>
      </c>
      <c r="AH182">
        <f>CS182*'Value Calculations'!$D$3</f>
        <v>0</v>
      </c>
      <c r="AI182">
        <f>CT182*'Value Calculations'!$D$4</f>
        <v>0</v>
      </c>
      <c r="AJ182">
        <f>CU182*'Value Calculations'!$D$5</f>
        <v>0</v>
      </c>
      <c r="AK182">
        <f>CV182*'Value Calculations'!$D$6</f>
        <v>0</v>
      </c>
      <c r="AL182">
        <f>CW182*'Value Calculations'!$D$7</f>
        <v>0</v>
      </c>
      <c r="AM182">
        <f>CX182*'Value Calculations'!$D$8</f>
        <v>0.28756581342615917</v>
      </c>
      <c r="AN182">
        <f>CY182*'Value Calculations'!$D$9</f>
        <v>0</v>
      </c>
      <c r="AO182">
        <f>CZ182*'Value Calculations'!$D$10</f>
        <v>0</v>
      </c>
      <c r="AP182">
        <f>DA182*'Value Calculations'!$D$11</f>
        <v>0</v>
      </c>
      <c r="AQ182">
        <f>DB182*'Value Calculations'!$D$12</f>
        <v>0</v>
      </c>
      <c r="AR182">
        <f>DC182*'Value Calculations'!$D$13</f>
        <v>0.41273279704634458</v>
      </c>
      <c r="AT182">
        <f>DF182*'Value Calculations'!$D$3</f>
        <v>0</v>
      </c>
      <c r="AU182">
        <f>DG182*'Value Calculations'!$D$4</f>
        <v>0</v>
      </c>
      <c r="AV182">
        <f>DH182*'Value Calculations'!$D$5</f>
        <v>0</v>
      </c>
      <c r="AW182">
        <f>DI182*'Value Calculations'!$D$6</f>
        <v>0</v>
      </c>
      <c r="AX182">
        <f>DJ182*'Value Calculations'!$D$7</f>
        <v>0</v>
      </c>
      <c r="AY182">
        <f>DK182*'Value Calculations'!$D$8</f>
        <v>0</v>
      </c>
      <c r="AZ182">
        <f>DL182*'Value Calculations'!$D$9</f>
        <v>0</v>
      </c>
      <c r="BA182">
        <f>DM182*'Value Calculations'!$D$10</f>
        <v>0</v>
      </c>
      <c r="BB182">
        <f>DN182*'Value Calculations'!$D$11</f>
        <v>0</v>
      </c>
      <c r="BC182">
        <f>DO182*'Value Calculations'!$D$12</f>
        <v>0</v>
      </c>
      <c r="BD182">
        <f>DP182*'Value Calculations'!$D$13</f>
        <v>0</v>
      </c>
      <c r="BF182">
        <f>DS182*'Value Calculations'!$D$3</f>
        <v>0</v>
      </c>
      <c r="BG182">
        <f>DT182*'Value Calculations'!$D$4</f>
        <v>0</v>
      </c>
      <c r="BH182">
        <f>DU182*'Value Calculations'!$D$5</f>
        <v>0</v>
      </c>
      <c r="BI182">
        <f>DV182*'Value Calculations'!$D$6</f>
        <v>0</v>
      </c>
      <c r="BJ182">
        <f>DW182*'Value Calculations'!$D$7</f>
        <v>0</v>
      </c>
      <c r="BK182">
        <f>DX182*'Value Calculations'!$D$8</f>
        <v>0</v>
      </c>
      <c r="BL182">
        <f>DY182*'Value Calculations'!$D$9</f>
        <v>0</v>
      </c>
      <c r="BM182">
        <f>DZ182*'Value Calculations'!$D$10</f>
        <v>0</v>
      </c>
      <c r="BN182">
        <f>EA182*'Value Calculations'!$D$11</f>
        <v>0</v>
      </c>
      <c r="BO182">
        <f>EB182*'Value Calculations'!$D$12</f>
        <v>0</v>
      </c>
      <c r="BP182">
        <f>EC182*'Value Calculations'!$D$13</f>
        <v>0</v>
      </c>
      <c r="BR182">
        <f>IFERROR(VLOOKUP($B182,'Raw Stats'!$CM$3:$DC$884,3,FALSE),0)</f>
        <v>82</v>
      </c>
      <c r="BS182">
        <f>IFERROR(VLOOKUP($B182,'Raw Stats'!$CM$3:$DC$884,4,FALSE),0)</f>
        <v>15</v>
      </c>
      <c r="BT182">
        <f>IFERROR(VLOOKUP($B182,'Raw Stats'!$CM$3:$DC$884,5,FALSE),0)</f>
        <v>34</v>
      </c>
      <c r="BU182">
        <f>IFERROR(VLOOKUP($B182,'Raw Stats'!$CM$3:$DC$884,6,FALSE),0)</f>
        <v>49</v>
      </c>
      <c r="BV182">
        <f>IFERROR(VLOOKUP($B182,'Raw Stats'!$CM$3:$DC$884,7,FALSE),0)</f>
        <v>11</v>
      </c>
      <c r="BW182">
        <f>IFERROR(VLOOKUP($B182,'Raw Stats'!$CM$3:$DC$884,8,FALSE),0)</f>
        <v>24</v>
      </c>
      <c r="BX182">
        <f>IFERROR(VLOOKUP($B182,'Raw Stats'!$CM$3:$DC$884,9,FALSE),0)</f>
        <v>100</v>
      </c>
      <c r="BY182">
        <f>IFERROR(VLOOKUP($B182,'Raw Stats'!$CM$3:$DC$884,10,FALSE),0)</f>
        <v>61</v>
      </c>
      <c r="BZ182">
        <f>IFERROR(VLOOKUP($B182,'Raw Stats'!$CM$3:$DC$884,11,FALSE)+VLOOKUP($B182,'Raw Stats'!$CM$3:$DC$884,12,FALSE),0)</f>
        <v>13</v>
      </c>
      <c r="CA182">
        <f>IFERROR(VLOOKUP($B182,'Raw Stats'!$CM$3:$DC$884,13,FALSE)+VLOOKUP($B182,'Raw Stats'!$CM$3:$DC$884,14,FALSE),0)</f>
        <v>0</v>
      </c>
      <c r="CB182">
        <f>IFERROR(VLOOKUP($B182,'Raw Stats'!$CM$3:$DC$884,15,FALSE),0)</f>
        <v>2</v>
      </c>
      <c r="CC182">
        <f>IFERROR(VLOOKUP($B182,'Raw Stats'!$CM$3:$DC$884,16,FALSE),0)</f>
        <v>170</v>
      </c>
      <c r="CE182">
        <f>IFERROR(VLOOKUP($B182,'Raw Stats'!$BU$3:$CJ$528,3,FALSE),0)</f>
        <v>63</v>
      </c>
      <c r="CF182">
        <f>IFERROR(VLOOKUP($B182,'Raw Stats'!$BU$3:$CJ$528,4,FALSE),0)</f>
        <v>13</v>
      </c>
      <c r="CG182">
        <f>IFERROR(VLOOKUP($B182,'Raw Stats'!$BU$3:$CJ$5288,5,FALSE),0)</f>
        <v>21</v>
      </c>
      <c r="CH182">
        <f>IFERROR(VLOOKUP($B182,'Raw Stats'!$BU$3:$CJ$528,6,FALSE),0)</f>
        <v>34</v>
      </c>
      <c r="CI182">
        <f>IFERROR(VLOOKUP($B182,'Raw Stats'!$BU$3:$CJ$528,7,FALSE),0)</f>
        <v>9</v>
      </c>
      <c r="CJ182">
        <f>IFERROR(VLOOKUP($B182,'Raw Stats'!$BU$3:$CJ$528,8,FALSE),0)</f>
        <v>14</v>
      </c>
      <c r="CK182">
        <f>IFERROR(VLOOKUP($B182,'Raw Stats'!$BU$3:$CJ$528,9,FALSE),0)</f>
        <v>63</v>
      </c>
      <c r="CL182">
        <f>IFERROR(VLOOKUP($B182,'Raw Stats'!$BU$3:$CJ$528,10,FALSE),0)</f>
        <v>39</v>
      </c>
      <c r="CM182">
        <f>IFERROR(VLOOKUP($B182,'Raw Stats'!$BU$3:$CJ$528,11,FALSE)+VLOOKUP($B182,'Raw Stats'!$BU$3:$CJ$528,12,FALSE),0)</f>
        <v>4</v>
      </c>
      <c r="CN182">
        <f>IFERROR(VLOOKUP($B182,'Raw Stats'!$BU$3:$CJ$528,13,FALSE)+VLOOKUP($B182,'Raw Stats'!$BU$3:$CJ$528,14,FALSE),0)</f>
        <v>0</v>
      </c>
      <c r="CO182">
        <f>IFERROR(VLOOKUP($B182,'Raw Stats'!$BU$3:$CJ$528,15,FALSE),0)</f>
        <v>2</v>
      </c>
      <c r="CP182">
        <f>IFERROR(VLOOKUP($B182,'Raw Stats'!$BU$3:$CJ$528,16,FALSE),0)</f>
        <v>100</v>
      </c>
      <c r="CR182">
        <f>IFERROR(VLOOKUP($B182,'Raw Stats'!$BC$3:$BR$528,3,FALSE),0)</f>
        <v>0</v>
      </c>
      <c r="CS182">
        <f>IFERROR(VLOOKUP($B182,'Raw Stats'!$BC$3:$BR$528,4,FALSE),0)</f>
        <v>0</v>
      </c>
      <c r="CT182">
        <f>IFERROR(VLOOKUP($B182,'Raw Stats'!$BC$3:$BR$5288,5,FALSE),0)</f>
        <v>0</v>
      </c>
      <c r="CU182">
        <f>IFERROR(VLOOKUP($B182,'Raw Stats'!$BC$3:$BR$52888,6,FALSE),0)</f>
        <v>0</v>
      </c>
      <c r="CV182">
        <f>IFERROR(VLOOKUP($B182,'Raw Stats'!$BC$3:$BR$5288,7,FALSE),0)</f>
        <v>0</v>
      </c>
      <c r="CW182">
        <f>IFERROR(VLOOKUP($B182,'Raw Stats'!$BC$3:$BR$5288,8,FALSE),0)</f>
        <v>0</v>
      </c>
      <c r="CX182">
        <f>IFERROR(VLOOKUP($B182,'Raw Stats'!$BC$3:$BR$5288,9,FALSE),0)</f>
        <v>4</v>
      </c>
      <c r="CY182">
        <f>IFERROR(VLOOKUP($B182,'Raw Stats'!$BC$3:$BR$5288,10,FALSE),0)</f>
        <v>0</v>
      </c>
      <c r="CZ182">
        <f>IFERROR(VLOOKUP($B182,'Raw Stats'!$BC$3:$BR$5288,11,FALSE)+VLOOKUP($B182,'Raw Stats'!$BC$3:$BR$5288,12,FALSE),0)</f>
        <v>0</v>
      </c>
      <c r="DA182">
        <f>IFERROR(VLOOKUP($B182,'Raw Stats'!$BC$3:$BR$5288,13,FALSE)+VLOOKUP($B182,'Raw Stats'!$BC$3:$BR$5288,14,FALSE),0)</f>
        <v>0</v>
      </c>
      <c r="DB182">
        <f>IFERROR(VLOOKUP($B182,'Raw Stats'!$BC$3:$BR$5288,15,FALSE),0)</f>
        <v>0</v>
      </c>
      <c r="DC182">
        <f>IFERROR(VLOOKUP($B182,'Raw Stats'!$BC$3:$BR$5288,16,FALSE),0)</f>
        <v>6</v>
      </c>
      <c r="DE182">
        <f>IFERROR(VLOOKUP($B182,'Raw Stats'!$AK$3:$AZ$528,3,FALSE),0)</f>
        <v>0</v>
      </c>
      <c r="DF182">
        <f>IFERROR(VLOOKUP($B182,'Raw Stats'!$AK$3:$AZ$528,4,FALSE),0)</f>
        <v>0</v>
      </c>
      <c r="DG182">
        <f>IFERROR(VLOOKUP($B182,'Raw Stats'!$AK$3:$AZ$528,5,FALSE),0)</f>
        <v>0</v>
      </c>
      <c r="DH182">
        <f>IFERROR(VLOOKUP($B182,'Raw Stats'!$AK$3:$AZ$528,6,FALSE),0)</f>
        <v>0</v>
      </c>
      <c r="DI182">
        <f>IFERROR(VLOOKUP($B182,'Raw Stats'!$AK$3:$AZ$528,7,FALSE),0)</f>
        <v>0</v>
      </c>
      <c r="DJ182">
        <f>IFERROR(VLOOKUP($B182,'Raw Stats'!$AK$3:$AZ$528,8,FALSE),0)</f>
        <v>0</v>
      </c>
      <c r="DK182">
        <f>IFERROR(VLOOKUP($B182,'Raw Stats'!$AK$3:$AZ$528,9,FALSE),0)</f>
        <v>0</v>
      </c>
      <c r="DL182">
        <f>IFERROR(VLOOKUP($B182,'Raw Stats'!$AK$3:$AZ$528,10,FALSE),0)</f>
        <v>0</v>
      </c>
      <c r="DM182">
        <f>IFERROR(VLOOKUP($B182,'Raw Stats'!$AK$3:$AZ$528,11,FALSE)+VLOOKUP($B182,'Raw Stats'!$AK$3:$AZ$528,12,FALSE),0)</f>
        <v>0</v>
      </c>
      <c r="DN182">
        <f>IFERROR(VLOOKUP($B182,'Raw Stats'!$AK$3:$AZ$528,13,FALSE)+VLOOKUP($B182,'Raw Stats'!$AK$3:$AZ$528,14,FALSE),0)</f>
        <v>0</v>
      </c>
      <c r="DO182">
        <f>IFERROR(VLOOKUP($B182,'Raw Stats'!$AK$3:$AZ$528,15,FALSE),0)</f>
        <v>0</v>
      </c>
      <c r="DP182">
        <f>IFERROR(VLOOKUP($B182,'Raw Stats'!$AK$3:$AZ$528,16,FALSE),0)</f>
        <v>0</v>
      </c>
      <c r="DR182">
        <f>IFERROR(VLOOKUP($B182,'Raw Stats'!$S$3:$AH$528,3,FALSE),0)</f>
        <v>0</v>
      </c>
      <c r="DS182">
        <f>IFERROR(VLOOKUP($B182,'Raw Stats'!$S$3:$AH$528,4,FALSE),0)</f>
        <v>0</v>
      </c>
      <c r="DT182">
        <f>IFERROR(VLOOKUP($B182,'Raw Stats'!$S$3:$AH$528,5,FALSE),0)</f>
        <v>0</v>
      </c>
      <c r="DU182">
        <f>IFERROR(VLOOKUP($B182,'Raw Stats'!$S$3:$AH$528,6,FALSE),0)</f>
        <v>0</v>
      </c>
      <c r="DV182">
        <f>IFERROR(VLOOKUP($B182,'Raw Stats'!$S$3:$AH$528,7,FALSE),0)</f>
        <v>0</v>
      </c>
      <c r="DW182">
        <f>IFERROR(VLOOKUP($B182,'Raw Stats'!$S$3:$AH$528,8,FALSE),0)</f>
        <v>0</v>
      </c>
      <c r="DX182">
        <f>IFERROR(VLOOKUP($B182,'Raw Stats'!$S$3:$AH$528,9,FALSE),0)</f>
        <v>0</v>
      </c>
      <c r="DY182">
        <f>IFERROR(VLOOKUP($B182,'Raw Stats'!$S$3:$AH$528,10,FALSE),0)</f>
        <v>0</v>
      </c>
      <c r="DZ182">
        <f>IFERROR(VLOOKUP($B182,'Raw Stats'!$S$3:$AH$528,11,FALSE)+VLOOKUP($B182,'Raw Stats'!$S$3:$AH$528,12,FALSE),0)</f>
        <v>0</v>
      </c>
      <c r="EA182">
        <f>IFERROR(VLOOKUP($B182,'Raw Stats'!$S$3:$AH$528,13,FALSE)+VLOOKUP($B182,'Raw Stats'!$S$3:$AH$528,14,FALSE),0)</f>
        <v>0</v>
      </c>
      <c r="EB182">
        <f>IFERROR(VLOOKUP($B182,'Raw Stats'!$S$3:$AH$528,15,FALSE),0)</f>
        <v>0</v>
      </c>
      <c r="EC182">
        <f>IFERROR(VLOOKUP($B182,'Raw Stats'!$S$3:$AH$528,16,FALSE),0)</f>
        <v>0</v>
      </c>
    </row>
    <row r="183" spans="1:133" x14ac:dyDescent="0.2">
      <c r="A183">
        <f>IFERROR(VLOOKUP(B183,Sheet2!$W$1:$X$300,2,FALSE),301)</f>
        <v>128</v>
      </c>
      <c r="B183" t="s">
        <v>248</v>
      </c>
      <c r="C183">
        <f t="shared" si="10"/>
        <v>0.81239762995914799</v>
      </c>
      <c r="D183">
        <f t="shared" si="11"/>
        <v>0.68135105188563894</v>
      </c>
      <c r="E183">
        <f t="shared" si="12"/>
        <v>0</v>
      </c>
      <c r="F183">
        <f t="shared" si="13"/>
        <v>0</v>
      </c>
      <c r="G183">
        <f t="shared" si="14"/>
        <v>0</v>
      </c>
      <c r="J183">
        <f>BS183*'Value Calculations'!$D$3</f>
        <v>6.1160314293905689</v>
      </c>
      <c r="K183">
        <f>BT183*'Value Calculations'!$D$4</f>
        <v>11.070831937518097</v>
      </c>
      <c r="L183">
        <f>BU183*'Value Calculations'!$D$5</f>
        <v>13.001567147593155</v>
      </c>
      <c r="M183">
        <f>BV183*'Value Calculations'!$D$6</f>
        <v>1.3757142511129914</v>
      </c>
      <c r="N183">
        <f>BW183*'Value Calculations'!$D$7</f>
        <v>2.1092370493102273</v>
      </c>
      <c r="O183">
        <f>BX183*'Value Calculations'!$D$8</f>
        <v>7.1891453356539792</v>
      </c>
      <c r="P183">
        <f>BY183*'Value Calculations'!$D$9</f>
        <v>7.6831029475885204</v>
      </c>
      <c r="Q183">
        <f>BZ183*'Value Calculations'!$D$10</f>
        <v>4.7491141629906615</v>
      </c>
      <c r="R183">
        <f>CA183*'Value Calculations'!$D$11</f>
        <v>0</v>
      </c>
      <c r="S183">
        <f>CB183*'Value Calculations'!$D$12</f>
        <v>1.6277654791788281</v>
      </c>
      <c r="T183">
        <f>CC183*'Value Calculations'!$D$13</f>
        <v>11.694095916313096</v>
      </c>
      <c r="V183">
        <f>CF183*'Value Calculations'!$D$3</f>
        <v>5.300560572138493</v>
      </c>
      <c r="W183">
        <f>CG183*'Value Calculations'!$D$4</f>
        <v>6.8378667849376482</v>
      </c>
      <c r="X183">
        <f>CH183*'Value Calculations'!$D$5</f>
        <v>9.021495571799333</v>
      </c>
      <c r="Y183">
        <f>CI183*'Value Calculations'!$D$6</f>
        <v>1.1255843872742657</v>
      </c>
      <c r="Z183">
        <f>CJ183*'Value Calculations'!$D$7</f>
        <v>1.2303882787642992</v>
      </c>
      <c r="AA183">
        <f>CK183*'Value Calculations'!$D$8</f>
        <v>4.5291615614620069</v>
      </c>
      <c r="AB183">
        <f>CL183*'Value Calculations'!$D$9</f>
        <v>4.9121477861631524</v>
      </c>
      <c r="AC183">
        <f>CM183*'Value Calculations'!$D$10</f>
        <v>1.4612658963048188</v>
      </c>
      <c r="AD183">
        <f>CN183*'Value Calculations'!$D$11</f>
        <v>0</v>
      </c>
      <c r="AE183">
        <f>CO183*'Value Calculations'!$D$12</f>
        <v>1.6277654791788281</v>
      </c>
      <c r="AF183">
        <f>CP183*'Value Calculations'!$D$13</f>
        <v>6.8788799507724097</v>
      </c>
      <c r="AH183">
        <f>CS183*'Value Calculations'!$D$3</f>
        <v>0</v>
      </c>
      <c r="AI183">
        <f>CT183*'Value Calculations'!$D$4</f>
        <v>0</v>
      </c>
      <c r="AJ183">
        <f>CU183*'Value Calculations'!$D$5</f>
        <v>0</v>
      </c>
      <c r="AK183">
        <f>CV183*'Value Calculations'!$D$6</f>
        <v>0</v>
      </c>
      <c r="AL183">
        <f>CW183*'Value Calculations'!$D$7</f>
        <v>0</v>
      </c>
      <c r="AM183">
        <f>CX183*'Value Calculations'!$D$8</f>
        <v>0.28756581342615917</v>
      </c>
      <c r="AN183">
        <f>CY183*'Value Calculations'!$D$9</f>
        <v>0</v>
      </c>
      <c r="AO183">
        <f>CZ183*'Value Calculations'!$D$10</f>
        <v>0</v>
      </c>
      <c r="AP183">
        <f>DA183*'Value Calculations'!$D$11</f>
        <v>0</v>
      </c>
      <c r="AQ183">
        <f>DB183*'Value Calculations'!$D$12</f>
        <v>0</v>
      </c>
      <c r="AR183">
        <f>DC183*'Value Calculations'!$D$13</f>
        <v>0.41273279704634458</v>
      </c>
      <c r="AT183">
        <f>DF183*'Value Calculations'!$D$3</f>
        <v>0</v>
      </c>
      <c r="AU183">
        <f>DG183*'Value Calculations'!$D$4</f>
        <v>0</v>
      </c>
      <c r="AV183">
        <f>DH183*'Value Calculations'!$D$5</f>
        <v>0</v>
      </c>
      <c r="AW183">
        <f>DI183*'Value Calculations'!$D$6</f>
        <v>0</v>
      </c>
      <c r="AX183">
        <f>DJ183*'Value Calculations'!$D$7</f>
        <v>0</v>
      </c>
      <c r="AY183">
        <f>DK183*'Value Calculations'!$D$8</f>
        <v>0</v>
      </c>
      <c r="AZ183">
        <f>DL183*'Value Calculations'!$D$9</f>
        <v>0</v>
      </c>
      <c r="BA183">
        <f>DM183*'Value Calculations'!$D$10</f>
        <v>0</v>
      </c>
      <c r="BB183">
        <f>DN183*'Value Calculations'!$D$11</f>
        <v>0</v>
      </c>
      <c r="BC183">
        <f>DO183*'Value Calculations'!$D$12</f>
        <v>0</v>
      </c>
      <c r="BD183">
        <f>DP183*'Value Calculations'!$D$13</f>
        <v>0</v>
      </c>
      <c r="BF183">
        <f>DS183*'Value Calculations'!$D$3</f>
        <v>0</v>
      </c>
      <c r="BG183">
        <f>DT183*'Value Calculations'!$D$4</f>
        <v>0</v>
      </c>
      <c r="BH183">
        <f>DU183*'Value Calculations'!$D$5</f>
        <v>0</v>
      </c>
      <c r="BI183">
        <f>DV183*'Value Calculations'!$D$6</f>
        <v>0</v>
      </c>
      <c r="BJ183">
        <f>DW183*'Value Calculations'!$D$7</f>
        <v>0</v>
      </c>
      <c r="BK183">
        <f>DX183*'Value Calculations'!$D$8</f>
        <v>0</v>
      </c>
      <c r="BL183">
        <f>DY183*'Value Calculations'!$D$9</f>
        <v>0</v>
      </c>
      <c r="BM183">
        <f>DZ183*'Value Calculations'!$D$10</f>
        <v>0</v>
      </c>
      <c r="BN183">
        <f>EA183*'Value Calculations'!$D$11</f>
        <v>0</v>
      </c>
      <c r="BO183">
        <f>EB183*'Value Calculations'!$D$12</f>
        <v>0</v>
      </c>
      <c r="BP183">
        <f>EC183*'Value Calculations'!$D$13</f>
        <v>0</v>
      </c>
      <c r="BR183">
        <f>IFERROR(VLOOKUP($B183,'Raw Stats'!$CM$3:$DC$884,3,FALSE),0)</f>
        <v>82</v>
      </c>
      <c r="BS183">
        <f>IFERROR(VLOOKUP($B183,'Raw Stats'!$CM$3:$DC$884,4,FALSE),0)</f>
        <v>15</v>
      </c>
      <c r="BT183">
        <f>IFERROR(VLOOKUP($B183,'Raw Stats'!$CM$3:$DC$884,5,FALSE),0)</f>
        <v>34</v>
      </c>
      <c r="BU183">
        <f>IFERROR(VLOOKUP($B183,'Raw Stats'!$CM$3:$DC$884,6,FALSE),0)</f>
        <v>49</v>
      </c>
      <c r="BV183">
        <f>IFERROR(VLOOKUP($B183,'Raw Stats'!$CM$3:$DC$884,7,FALSE),0)</f>
        <v>11</v>
      </c>
      <c r="BW183">
        <f>IFERROR(VLOOKUP($B183,'Raw Stats'!$CM$3:$DC$884,8,FALSE),0)</f>
        <v>24</v>
      </c>
      <c r="BX183">
        <f>IFERROR(VLOOKUP($B183,'Raw Stats'!$CM$3:$DC$884,9,FALSE),0)</f>
        <v>100</v>
      </c>
      <c r="BY183">
        <f>IFERROR(VLOOKUP($B183,'Raw Stats'!$CM$3:$DC$884,10,FALSE),0)</f>
        <v>61</v>
      </c>
      <c r="BZ183">
        <f>IFERROR(VLOOKUP($B183,'Raw Stats'!$CM$3:$DC$884,11,FALSE)+VLOOKUP($B183,'Raw Stats'!$CM$3:$DC$884,12,FALSE),0)</f>
        <v>13</v>
      </c>
      <c r="CA183">
        <f>IFERROR(VLOOKUP($B183,'Raw Stats'!$CM$3:$DC$884,13,FALSE)+VLOOKUP($B183,'Raw Stats'!$CM$3:$DC$884,14,FALSE),0)</f>
        <v>0</v>
      </c>
      <c r="CB183">
        <f>IFERROR(VLOOKUP($B183,'Raw Stats'!$CM$3:$DC$884,15,FALSE),0)</f>
        <v>2</v>
      </c>
      <c r="CC183">
        <f>IFERROR(VLOOKUP($B183,'Raw Stats'!$CM$3:$DC$884,16,FALSE),0)</f>
        <v>170</v>
      </c>
      <c r="CE183">
        <f>IFERROR(VLOOKUP($B183,'Raw Stats'!$BU$3:$CJ$528,3,FALSE),0)</f>
        <v>63</v>
      </c>
      <c r="CF183">
        <f>IFERROR(VLOOKUP($B183,'Raw Stats'!$BU$3:$CJ$528,4,FALSE),0)</f>
        <v>13</v>
      </c>
      <c r="CG183">
        <f>IFERROR(VLOOKUP($B183,'Raw Stats'!$BU$3:$CJ$5288,5,FALSE),0)</f>
        <v>21</v>
      </c>
      <c r="CH183">
        <f>IFERROR(VLOOKUP($B183,'Raw Stats'!$BU$3:$CJ$528,6,FALSE),0)</f>
        <v>34</v>
      </c>
      <c r="CI183">
        <f>IFERROR(VLOOKUP($B183,'Raw Stats'!$BU$3:$CJ$528,7,FALSE),0)</f>
        <v>9</v>
      </c>
      <c r="CJ183">
        <f>IFERROR(VLOOKUP($B183,'Raw Stats'!$BU$3:$CJ$528,8,FALSE),0)</f>
        <v>14</v>
      </c>
      <c r="CK183">
        <f>IFERROR(VLOOKUP($B183,'Raw Stats'!$BU$3:$CJ$528,9,FALSE),0)</f>
        <v>63</v>
      </c>
      <c r="CL183">
        <f>IFERROR(VLOOKUP($B183,'Raw Stats'!$BU$3:$CJ$528,10,FALSE),0)</f>
        <v>39</v>
      </c>
      <c r="CM183">
        <f>IFERROR(VLOOKUP($B183,'Raw Stats'!$BU$3:$CJ$528,11,FALSE)+VLOOKUP($B183,'Raw Stats'!$BU$3:$CJ$528,12,FALSE),0)</f>
        <v>4</v>
      </c>
      <c r="CN183">
        <f>IFERROR(VLOOKUP($B183,'Raw Stats'!$BU$3:$CJ$528,13,FALSE)+VLOOKUP($B183,'Raw Stats'!$BU$3:$CJ$528,14,FALSE),0)</f>
        <v>0</v>
      </c>
      <c r="CO183">
        <f>IFERROR(VLOOKUP($B183,'Raw Stats'!$BU$3:$CJ$528,15,FALSE),0)</f>
        <v>2</v>
      </c>
      <c r="CP183">
        <f>IFERROR(VLOOKUP($B183,'Raw Stats'!$BU$3:$CJ$528,16,FALSE),0)</f>
        <v>100</v>
      </c>
      <c r="CR183">
        <f>IFERROR(VLOOKUP($B183,'Raw Stats'!$BC$3:$BR$528,3,FALSE),0)</f>
        <v>0</v>
      </c>
      <c r="CS183">
        <f>IFERROR(VLOOKUP($B183,'Raw Stats'!$BC$3:$BR$528,4,FALSE),0)</f>
        <v>0</v>
      </c>
      <c r="CT183">
        <f>IFERROR(VLOOKUP($B183,'Raw Stats'!$BC$3:$BR$5288,5,FALSE),0)</f>
        <v>0</v>
      </c>
      <c r="CU183">
        <f>IFERROR(VLOOKUP($B183,'Raw Stats'!$BC$3:$BR$52888,6,FALSE),0)</f>
        <v>0</v>
      </c>
      <c r="CV183">
        <f>IFERROR(VLOOKUP($B183,'Raw Stats'!$BC$3:$BR$5288,7,FALSE),0)</f>
        <v>0</v>
      </c>
      <c r="CW183">
        <f>IFERROR(VLOOKUP($B183,'Raw Stats'!$BC$3:$BR$5288,8,FALSE),0)</f>
        <v>0</v>
      </c>
      <c r="CX183">
        <f>IFERROR(VLOOKUP($B183,'Raw Stats'!$BC$3:$BR$5288,9,FALSE),0)</f>
        <v>4</v>
      </c>
      <c r="CY183">
        <f>IFERROR(VLOOKUP($B183,'Raw Stats'!$BC$3:$BR$5288,10,FALSE),0)</f>
        <v>0</v>
      </c>
      <c r="CZ183">
        <f>IFERROR(VLOOKUP($B183,'Raw Stats'!$BC$3:$BR$5288,11,FALSE)+VLOOKUP($B183,'Raw Stats'!$BC$3:$BR$5288,12,FALSE),0)</f>
        <v>0</v>
      </c>
      <c r="DA183">
        <f>IFERROR(VLOOKUP($B183,'Raw Stats'!$BC$3:$BR$5288,13,FALSE)+VLOOKUP($B183,'Raw Stats'!$BC$3:$BR$5288,14,FALSE),0)</f>
        <v>0</v>
      </c>
      <c r="DB183">
        <f>IFERROR(VLOOKUP($B183,'Raw Stats'!$BC$3:$BR$5288,15,FALSE),0)</f>
        <v>0</v>
      </c>
      <c r="DC183">
        <f>IFERROR(VLOOKUP($B183,'Raw Stats'!$BC$3:$BR$5288,16,FALSE),0)</f>
        <v>6</v>
      </c>
      <c r="DE183">
        <f>IFERROR(VLOOKUP($B183,'Raw Stats'!$AK$3:$AZ$528,3,FALSE),0)</f>
        <v>0</v>
      </c>
      <c r="DF183">
        <f>IFERROR(VLOOKUP($B183,'Raw Stats'!$AK$3:$AZ$528,4,FALSE),0)</f>
        <v>0</v>
      </c>
      <c r="DG183">
        <f>IFERROR(VLOOKUP($B183,'Raw Stats'!$AK$3:$AZ$528,5,FALSE),0)</f>
        <v>0</v>
      </c>
      <c r="DH183">
        <f>IFERROR(VLOOKUP($B183,'Raw Stats'!$AK$3:$AZ$528,6,FALSE),0)</f>
        <v>0</v>
      </c>
      <c r="DI183">
        <f>IFERROR(VLOOKUP($B183,'Raw Stats'!$AK$3:$AZ$528,7,FALSE),0)</f>
        <v>0</v>
      </c>
      <c r="DJ183">
        <f>IFERROR(VLOOKUP($B183,'Raw Stats'!$AK$3:$AZ$528,8,FALSE),0)</f>
        <v>0</v>
      </c>
      <c r="DK183">
        <f>IFERROR(VLOOKUP($B183,'Raw Stats'!$AK$3:$AZ$528,9,FALSE),0)</f>
        <v>0</v>
      </c>
      <c r="DL183">
        <f>IFERROR(VLOOKUP($B183,'Raw Stats'!$AK$3:$AZ$528,10,FALSE),0)</f>
        <v>0</v>
      </c>
      <c r="DM183">
        <f>IFERROR(VLOOKUP($B183,'Raw Stats'!$AK$3:$AZ$528,11,FALSE)+VLOOKUP($B183,'Raw Stats'!$AK$3:$AZ$528,12,FALSE),0)</f>
        <v>0</v>
      </c>
      <c r="DN183">
        <f>IFERROR(VLOOKUP($B183,'Raw Stats'!$AK$3:$AZ$528,13,FALSE)+VLOOKUP($B183,'Raw Stats'!$AK$3:$AZ$528,14,FALSE),0)</f>
        <v>0</v>
      </c>
      <c r="DO183">
        <f>IFERROR(VLOOKUP($B183,'Raw Stats'!$AK$3:$AZ$528,15,FALSE),0)</f>
        <v>0</v>
      </c>
      <c r="DP183">
        <f>IFERROR(VLOOKUP($B183,'Raw Stats'!$AK$3:$AZ$528,16,FALSE),0)</f>
        <v>0</v>
      </c>
      <c r="DR183">
        <f>IFERROR(VLOOKUP($B183,'Raw Stats'!$S$3:$AH$528,3,FALSE),0)</f>
        <v>0</v>
      </c>
      <c r="DS183">
        <f>IFERROR(VLOOKUP($B183,'Raw Stats'!$S$3:$AH$528,4,FALSE),0)</f>
        <v>0</v>
      </c>
      <c r="DT183">
        <f>IFERROR(VLOOKUP($B183,'Raw Stats'!$S$3:$AH$528,5,FALSE),0)</f>
        <v>0</v>
      </c>
      <c r="DU183">
        <f>IFERROR(VLOOKUP($B183,'Raw Stats'!$S$3:$AH$528,6,FALSE),0)</f>
        <v>0</v>
      </c>
      <c r="DV183">
        <f>IFERROR(VLOOKUP($B183,'Raw Stats'!$S$3:$AH$528,7,FALSE),0)</f>
        <v>0</v>
      </c>
      <c r="DW183">
        <f>IFERROR(VLOOKUP($B183,'Raw Stats'!$S$3:$AH$528,8,FALSE),0)</f>
        <v>0</v>
      </c>
      <c r="DX183">
        <f>IFERROR(VLOOKUP($B183,'Raw Stats'!$S$3:$AH$528,9,FALSE),0)</f>
        <v>0</v>
      </c>
      <c r="DY183">
        <f>IFERROR(VLOOKUP($B183,'Raw Stats'!$S$3:$AH$528,10,FALSE),0)</f>
        <v>0</v>
      </c>
      <c r="DZ183">
        <f>IFERROR(VLOOKUP($B183,'Raw Stats'!$S$3:$AH$528,11,FALSE)+VLOOKUP($B183,'Raw Stats'!$S$3:$AH$528,12,FALSE),0)</f>
        <v>0</v>
      </c>
      <c r="EA183">
        <f>IFERROR(VLOOKUP($B183,'Raw Stats'!$S$3:$AH$528,13,FALSE)+VLOOKUP($B183,'Raw Stats'!$S$3:$AH$528,14,FALSE),0)</f>
        <v>0</v>
      </c>
      <c r="EB183">
        <f>IFERROR(VLOOKUP($B183,'Raw Stats'!$S$3:$AH$528,15,FALSE),0)</f>
        <v>0</v>
      </c>
      <c r="EC183">
        <f>IFERROR(VLOOKUP($B183,'Raw Stats'!$S$3:$AH$528,16,FALSE),0)</f>
        <v>0</v>
      </c>
    </row>
    <row r="184" spans="1:133" x14ac:dyDescent="0.2">
      <c r="A184">
        <f>IFERROR(VLOOKUP(B184,Sheet2!$W$1:$X$300,2,FALSE),301)</f>
        <v>301</v>
      </c>
      <c r="B184" t="s">
        <v>250</v>
      </c>
      <c r="C184">
        <f t="shared" si="10"/>
        <v>0.81164194850694693</v>
      </c>
      <c r="D184">
        <f t="shared" si="11"/>
        <v>0.67757738981967419</v>
      </c>
      <c r="E184">
        <f t="shared" si="12"/>
        <v>0.72563179770400765</v>
      </c>
      <c r="F184">
        <f t="shared" si="13"/>
        <v>0</v>
      </c>
      <c r="G184">
        <f t="shared" si="14"/>
        <v>0</v>
      </c>
      <c r="J184">
        <f>BS184*'Value Calculations'!$D$3</f>
        <v>5.7082960007645305</v>
      </c>
      <c r="K184">
        <f>BT184*'Value Calculations'!$D$4</f>
        <v>4.8841905606697491</v>
      </c>
      <c r="L184">
        <f>BU184*'Value Calculations'!$D$5</f>
        <v>7.6948050465347251</v>
      </c>
      <c r="M184">
        <f>BV184*'Value Calculations'!$D$6</f>
        <v>-0.25012986383872571</v>
      </c>
      <c r="N184">
        <f>BW184*'Value Calculations'!$D$7</f>
        <v>3.2517404510199337</v>
      </c>
      <c r="O184">
        <f>BX184*'Value Calculations'!$D$8</f>
        <v>6.9734709755843598</v>
      </c>
      <c r="P184">
        <f>BY184*'Value Calculations'!$D$9</f>
        <v>3.0228601761004015</v>
      </c>
      <c r="Q184">
        <f>BZ184*'Value Calculations'!$D$10</f>
        <v>4.0184812148382516</v>
      </c>
      <c r="R184">
        <f>CA184*'Value Calculations'!$D$11</f>
        <v>0</v>
      </c>
      <c r="S184">
        <f>CB184*'Value Calculations'!$D$12</f>
        <v>3.2555309583576562</v>
      </c>
      <c r="T184">
        <f>CC184*'Value Calculations'!$D$13</f>
        <v>7.7043455448650988</v>
      </c>
      <c r="V184">
        <f>CF184*'Value Calculations'!$D$3</f>
        <v>5.7082960007645305</v>
      </c>
      <c r="W184">
        <f>CG184*'Value Calculations'!$D$4</f>
        <v>5.5354159687590485</v>
      </c>
      <c r="X184">
        <f>CH184*'Value Calculations'!$D$5</f>
        <v>8.2254812566405686</v>
      </c>
      <c r="Y184">
        <f>CI184*'Value Calculations'!$D$6</f>
        <v>1.1255843872742657</v>
      </c>
      <c r="Z184">
        <f>CJ184*'Value Calculations'!$D$7</f>
        <v>3.3396253280745265</v>
      </c>
      <c r="AA184">
        <f>CK184*'Value Calculations'!$D$8</f>
        <v>6.90157952222782</v>
      </c>
      <c r="AB184">
        <f>CL184*'Value Calculations'!$D$9</f>
        <v>3.9045277274630186</v>
      </c>
      <c r="AC184">
        <f>CM184*'Value Calculations'!$D$10</f>
        <v>0</v>
      </c>
      <c r="AD184">
        <f>CN184*'Value Calculations'!$D$11</f>
        <v>0</v>
      </c>
      <c r="AE184">
        <f>CO184*'Value Calculations'!$D$12</f>
        <v>3.2555309583576562</v>
      </c>
      <c r="AF184">
        <f>CP184*'Value Calculations'!$D$13</f>
        <v>10.111953527635443</v>
      </c>
      <c r="AH184">
        <f>CS184*'Value Calculations'!$D$3</f>
        <v>4.0773542862603787</v>
      </c>
      <c r="AI184">
        <f>CT184*'Value Calculations'!$D$4</f>
        <v>3.5817397444911494</v>
      </c>
      <c r="AJ184">
        <f>CU184*'Value Calculations'!$D$5</f>
        <v>5.5721002061113527</v>
      </c>
      <c r="AK184">
        <f>CV184*'Value Calculations'!$D$6</f>
        <v>0.25012986383872571</v>
      </c>
      <c r="AL184">
        <f>CW184*'Value Calculations'!$D$7</f>
        <v>0.79096389349133522</v>
      </c>
      <c r="AM184">
        <f>CX184*'Value Calculations'!$D$8</f>
        <v>3.45078976111391</v>
      </c>
      <c r="AN184">
        <f>CY184*'Value Calculations'!$D$9</f>
        <v>1.2595250733751673</v>
      </c>
      <c r="AO184">
        <f>CZ184*'Value Calculations'!$D$10</f>
        <v>1.0959494222286141</v>
      </c>
      <c r="AP184">
        <f>DA184*'Value Calculations'!$D$11</f>
        <v>0</v>
      </c>
      <c r="AQ184">
        <f>DB184*'Value Calculations'!$D$12</f>
        <v>4.0694136979470699</v>
      </c>
      <c r="AR184">
        <f>DC184*'Value Calculations'!$D$13</f>
        <v>6.3285695547106169</v>
      </c>
      <c r="AT184">
        <f>DF184*'Value Calculations'!$D$3</f>
        <v>0</v>
      </c>
      <c r="AU184">
        <f>DG184*'Value Calculations'!$D$4</f>
        <v>0</v>
      </c>
      <c r="AV184">
        <f>DH184*'Value Calculations'!$D$5</f>
        <v>0</v>
      </c>
      <c r="AW184">
        <f>DI184*'Value Calculations'!$D$6</f>
        <v>0</v>
      </c>
      <c r="AX184">
        <f>DJ184*'Value Calculations'!$D$7</f>
        <v>0</v>
      </c>
      <c r="AY184">
        <f>DK184*'Value Calculations'!$D$8</f>
        <v>0</v>
      </c>
      <c r="AZ184">
        <f>DL184*'Value Calculations'!$D$9</f>
        <v>0</v>
      </c>
      <c r="BA184">
        <f>DM184*'Value Calculations'!$D$10</f>
        <v>0</v>
      </c>
      <c r="BB184">
        <f>DN184*'Value Calculations'!$D$11</f>
        <v>0</v>
      </c>
      <c r="BC184">
        <f>DO184*'Value Calculations'!$D$12</f>
        <v>0</v>
      </c>
      <c r="BD184">
        <f>DP184*'Value Calculations'!$D$13</f>
        <v>0</v>
      </c>
      <c r="BF184">
        <f>DS184*'Value Calculations'!$D$3</f>
        <v>0</v>
      </c>
      <c r="BG184">
        <f>DT184*'Value Calculations'!$D$4</f>
        <v>0</v>
      </c>
      <c r="BH184">
        <f>DU184*'Value Calculations'!$D$5</f>
        <v>0</v>
      </c>
      <c r="BI184">
        <f>DV184*'Value Calculations'!$D$6</f>
        <v>0</v>
      </c>
      <c r="BJ184">
        <f>DW184*'Value Calculations'!$D$7</f>
        <v>0</v>
      </c>
      <c r="BK184">
        <f>DX184*'Value Calculations'!$D$8</f>
        <v>0</v>
      </c>
      <c r="BL184">
        <f>DY184*'Value Calculations'!$D$9</f>
        <v>0</v>
      </c>
      <c r="BM184">
        <f>DZ184*'Value Calculations'!$D$10</f>
        <v>0</v>
      </c>
      <c r="BN184">
        <f>EA184*'Value Calculations'!$D$11</f>
        <v>0</v>
      </c>
      <c r="BO184">
        <f>EB184*'Value Calculations'!$D$12</f>
        <v>0</v>
      </c>
      <c r="BP184">
        <f>EC184*'Value Calculations'!$D$13</f>
        <v>0</v>
      </c>
      <c r="BR184">
        <f>IFERROR(VLOOKUP($B184,'Raw Stats'!$CM$3:$DC$884,3,FALSE),0)</f>
        <v>57</v>
      </c>
      <c r="BS184">
        <f>IFERROR(VLOOKUP($B184,'Raw Stats'!$CM$3:$DC$884,4,FALSE),0)</f>
        <v>14</v>
      </c>
      <c r="BT184">
        <f>IFERROR(VLOOKUP($B184,'Raw Stats'!$CM$3:$DC$884,5,FALSE),0)</f>
        <v>15</v>
      </c>
      <c r="BU184">
        <f>IFERROR(VLOOKUP($B184,'Raw Stats'!$CM$3:$DC$884,6,FALSE),0)</f>
        <v>29</v>
      </c>
      <c r="BV184">
        <f>IFERROR(VLOOKUP($B184,'Raw Stats'!$CM$3:$DC$884,7,FALSE),0)</f>
        <v>-2</v>
      </c>
      <c r="BW184">
        <f>IFERROR(VLOOKUP($B184,'Raw Stats'!$CM$3:$DC$884,8,FALSE),0)</f>
        <v>37</v>
      </c>
      <c r="BX184">
        <f>IFERROR(VLOOKUP($B184,'Raw Stats'!$CM$3:$DC$884,9,FALSE),0)</f>
        <v>97</v>
      </c>
      <c r="BY184">
        <f>IFERROR(VLOOKUP($B184,'Raw Stats'!$CM$3:$DC$884,10,FALSE),0)</f>
        <v>24</v>
      </c>
      <c r="BZ184">
        <f>IFERROR(VLOOKUP($B184,'Raw Stats'!$CM$3:$DC$884,11,FALSE)+VLOOKUP($B184,'Raw Stats'!$CM$3:$DC$884,12,FALSE),0)</f>
        <v>11</v>
      </c>
      <c r="CA184">
        <f>IFERROR(VLOOKUP($B184,'Raw Stats'!$CM$3:$DC$884,13,FALSE)+VLOOKUP($B184,'Raw Stats'!$CM$3:$DC$884,14,FALSE),0)</f>
        <v>0</v>
      </c>
      <c r="CB184">
        <f>IFERROR(VLOOKUP($B184,'Raw Stats'!$CM$3:$DC$884,15,FALSE),0)</f>
        <v>4</v>
      </c>
      <c r="CC184">
        <f>IFERROR(VLOOKUP($B184,'Raw Stats'!$CM$3:$DC$884,16,FALSE),0)</f>
        <v>112</v>
      </c>
      <c r="CE184">
        <f>IFERROR(VLOOKUP($B184,'Raw Stats'!$BU$3:$CJ$528,3,FALSE),0)</f>
        <v>71</v>
      </c>
      <c r="CF184">
        <f>IFERROR(VLOOKUP($B184,'Raw Stats'!$BU$3:$CJ$528,4,FALSE),0)</f>
        <v>14</v>
      </c>
      <c r="CG184">
        <f>IFERROR(VLOOKUP($B184,'Raw Stats'!$BU$3:$CJ$5288,5,FALSE),0)</f>
        <v>17</v>
      </c>
      <c r="CH184">
        <f>IFERROR(VLOOKUP($B184,'Raw Stats'!$BU$3:$CJ$528,6,FALSE),0)</f>
        <v>31</v>
      </c>
      <c r="CI184">
        <f>IFERROR(VLOOKUP($B184,'Raw Stats'!$BU$3:$CJ$528,7,FALSE),0)</f>
        <v>9</v>
      </c>
      <c r="CJ184">
        <f>IFERROR(VLOOKUP($B184,'Raw Stats'!$BU$3:$CJ$528,8,FALSE),0)</f>
        <v>38</v>
      </c>
      <c r="CK184">
        <f>IFERROR(VLOOKUP($B184,'Raw Stats'!$BU$3:$CJ$528,9,FALSE),0)</f>
        <v>96</v>
      </c>
      <c r="CL184">
        <f>IFERROR(VLOOKUP($B184,'Raw Stats'!$BU$3:$CJ$528,10,FALSE),0)</f>
        <v>31</v>
      </c>
      <c r="CM184">
        <f>IFERROR(VLOOKUP($B184,'Raw Stats'!$BU$3:$CJ$528,11,FALSE)+VLOOKUP($B184,'Raw Stats'!$BU$3:$CJ$528,12,FALSE),0)</f>
        <v>0</v>
      </c>
      <c r="CN184">
        <f>IFERROR(VLOOKUP($B184,'Raw Stats'!$BU$3:$CJ$528,13,FALSE)+VLOOKUP($B184,'Raw Stats'!$BU$3:$CJ$528,14,FALSE),0)</f>
        <v>0</v>
      </c>
      <c r="CO184">
        <f>IFERROR(VLOOKUP($B184,'Raw Stats'!$BU$3:$CJ$528,15,FALSE),0)</f>
        <v>4</v>
      </c>
      <c r="CP184">
        <f>IFERROR(VLOOKUP($B184,'Raw Stats'!$BU$3:$CJ$528,16,FALSE),0)</f>
        <v>147</v>
      </c>
      <c r="CR184">
        <f>IFERROR(VLOOKUP($B184,'Raw Stats'!$BC$3:$BR$528,3,FALSE),0)</f>
        <v>42</v>
      </c>
      <c r="CS184">
        <f>IFERROR(VLOOKUP($B184,'Raw Stats'!$BC$3:$BR$528,4,FALSE),0)</f>
        <v>10</v>
      </c>
      <c r="CT184">
        <f>IFERROR(VLOOKUP($B184,'Raw Stats'!$BC$3:$BR$5288,5,FALSE),0)</f>
        <v>11</v>
      </c>
      <c r="CU184">
        <f>IFERROR(VLOOKUP($B184,'Raw Stats'!$BC$3:$BR$52888,6,FALSE),0)</f>
        <v>21</v>
      </c>
      <c r="CV184">
        <f>IFERROR(VLOOKUP($B184,'Raw Stats'!$BC$3:$BR$5288,7,FALSE),0)</f>
        <v>2</v>
      </c>
      <c r="CW184">
        <f>IFERROR(VLOOKUP($B184,'Raw Stats'!$BC$3:$BR$5288,8,FALSE),0)</f>
        <v>9</v>
      </c>
      <c r="CX184">
        <f>IFERROR(VLOOKUP($B184,'Raw Stats'!$BC$3:$BR$5288,9,FALSE),0)</f>
        <v>48</v>
      </c>
      <c r="CY184">
        <f>IFERROR(VLOOKUP($B184,'Raw Stats'!$BC$3:$BR$5288,10,FALSE),0)</f>
        <v>10</v>
      </c>
      <c r="CZ184">
        <f>IFERROR(VLOOKUP($B184,'Raw Stats'!$BC$3:$BR$5288,11,FALSE)+VLOOKUP($B184,'Raw Stats'!$BC$3:$BR$5288,12,FALSE),0)</f>
        <v>3</v>
      </c>
      <c r="DA184">
        <f>IFERROR(VLOOKUP($B184,'Raw Stats'!$BC$3:$BR$5288,13,FALSE)+VLOOKUP($B184,'Raw Stats'!$BC$3:$BR$5288,14,FALSE),0)</f>
        <v>0</v>
      </c>
      <c r="DB184">
        <f>IFERROR(VLOOKUP($B184,'Raw Stats'!$BC$3:$BR$5288,15,FALSE),0)</f>
        <v>5</v>
      </c>
      <c r="DC184">
        <f>IFERROR(VLOOKUP($B184,'Raw Stats'!$BC$3:$BR$5288,16,FALSE),0)</f>
        <v>92</v>
      </c>
      <c r="DE184">
        <f>IFERROR(VLOOKUP($B184,'Raw Stats'!$AK$3:$AZ$528,3,FALSE),0)</f>
        <v>0</v>
      </c>
      <c r="DF184">
        <f>IFERROR(VLOOKUP($B184,'Raw Stats'!$AK$3:$AZ$528,4,FALSE),0)</f>
        <v>0</v>
      </c>
      <c r="DG184">
        <f>IFERROR(VLOOKUP($B184,'Raw Stats'!$AK$3:$AZ$528,5,FALSE),0)</f>
        <v>0</v>
      </c>
      <c r="DH184">
        <f>IFERROR(VLOOKUP($B184,'Raw Stats'!$AK$3:$AZ$528,6,FALSE),0)</f>
        <v>0</v>
      </c>
      <c r="DI184">
        <f>IFERROR(VLOOKUP($B184,'Raw Stats'!$AK$3:$AZ$528,7,FALSE),0)</f>
        <v>0</v>
      </c>
      <c r="DJ184">
        <f>IFERROR(VLOOKUP($B184,'Raw Stats'!$AK$3:$AZ$528,8,FALSE),0)</f>
        <v>0</v>
      </c>
      <c r="DK184">
        <f>IFERROR(VLOOKUP($B184,'Raw Stats'!$AK$3:$AZ$528,9,FALSE),0)</f>
        <v>0</v>
      </c>
      <c r="DL184">
        <f>IFERROR(VLOOKUP($B184,'Raw Stats'!$AK$3:$AZ$528,10,FALSE),0)</f>
        <v>0</v>
      </c>
      <c r="DM184">
        <f>IFERROR(VLOOKUP($B184,'Raw Stats'!$AK$3:$AZ$528,11,FALSE)+VLOOKUP($B184,'Raw Stats'!$AK$3:$AZ$528,12,FALSE),0)</f>
        <v>0</v>
      </c>
      <c r="DN184">
        <f>IFERROR(VLOOKUP($B184,'Raw Stats'!$AK$3:$AZ$528,13,FALSE)+VLOOKUP($B184,'Raw Stats'!$AK$3:$AZ$528,14,FALSE),0)</f>
        <v>0</v>
      </c>
      <c r="DO184">
        <f>IFERROR(VLOOKUP($B184,'Raw Stats'!$AK$3:$AZ$528,15,FALSE),0)</f>
        <v>0</v>
      </c>
      <c r="DP184">
        <f>IFERROR(VLOOKUP($B184,'Raw Stats'!$AK$3:$AZ$528,16,FALSE),0)</f>
        <v>0</v>
      </c>
      <c r="DR184">
        <f>IFERROR(VLOOKUP($B184,'Raw Stats'!$S$3:$AH$528,3,FALSE),0)</f>
        <v>0</v>
      </c>
      <c r="DS184">
        <f>IFERROR(VLOOKUP($B184,'Raw Stats'!$S$3:$AH$528,4,FALSE),0)</f>
        <v>0</v>
      </c>
      <c r="DT184">
        <f>IFERROR(VLOOKUP($B184,'Raw Stats'!$S$3:$AH$528,5,FALSE),0)</f>
        <v>0</v>
      </c>
      <c r="DU184">
        <f>IFERROR(VLOOKUP($B184,'Raw Stats'!$S$3:$AH$528,6,FALSE),0)</f>
        <v>0</v>
      </c>
      <c r="DV184">
        <f>IFERROR(VLOOKUP($B184,'Raw Stats'!$S$3:$AH$528,7,FALSE),0)</f>
        <v>0</v>
      </c>
      <c r="DW184">
        <f>IFERROR(VLOOKUP($B184,'Raw Stats'!$S$3:$AH$528,8,FALSE),0)</f>
        <v>0</v>
      </c>
      <c r="DX184">
        <f>IFERROR(VLOOKUP($B184,'Raw Stats'!$S$3:$AH$528,9,FALSE),0)</f>
        <v>0</v>
      </c>
      <c r="DY184">
        <f>IFERROR(VLOOKUP($B184,'Raw Stats'!$S$3:$AH$528,10,FALSE),0)</f>
        <v>0</v>
      </c>
      <c r="DZ184">
        <f>IFERROR(VLOOKUP($B184,'Raw Stats'!$S$3:$AH$528,11,FALSE)+VLOOKUP($B184,'Raw Stats'!$S$3:$AH$528,12,FALSE),0)</f>
        <v>0</v>
      </c>
      <c r="EA184">
        <f>IFERROR(VLOOKUP($B184,'Raw Stats'!$S$3:$AH$528,13,FALSE)+VLOOKUP($B184,'Raw Stats'!$S$3:$AH$528,14,FALSE),0)</f>
        <v>0</v>
      </c>
      <c r="EB184">
        <f>IFERROR(VLOOKUP($B184,'Raw Stats'!$S$3:$AH$528,15,FALSE),0)</f>
        <v>0</v>
      </c>
      <c r="EC184">
        <f>IFERROR(VLOOKUP($B184,'Raw Stats'!$S$3:$AH$528,16,FALSE),0)</f>
        <v>0</v>
      </c>
    </row>
    <row r="185" spans="1:133" x14ac:dyDescent="0.2">
      <c r="A185">
        <f>IFERROR(VLOOKUP(B185,Sheet2!$W$1:$X$300,2,FALSE),301)</f>
        <v>301</v>
      </c>
      <c r="B185" t="s">
        <v>734</v>
      </c>
      <c r="C185">
        <f t="shared" si="10"/>
        <v>0.8093453395943605</v>
      </c>
      <c r="D185">
        <f t="shared" si="11"/>
        <v>0.73386424258870941</v>
      </c>
      <c r="E185">
        <f t="shared" si="12"/>
        <v>0.81499047764543764</v>
      </c>
      <c r="F185">
        <f t="shared" si="13"/>
        <v>0.66678948445995467</v>
      </c>
      <c r="G185">
        <f t="shared" si="14"/>
        <v>0</v>
      </c>
      <c r="J185">
        <f>BS185*'Value Calculations'!$D$3</f>
        <v>0</v>
      </c>
      <c r="K185">
        <f>BT185*'Value Calculations'!$D$4</f>
        <v>0.65122540808929985</v>
      </c>
      <c r="L185">
        <f>BU185*'Value Calculations'!$D$5</f>
        <v>0.53067621010584309</v>
      </c>
      <c r="M185">
        <f>BV185*'Value Calculations'!$D$6</f>
        <v>0</v>
      </c>
      <c r="N185">
        <f>BW185*'Value Calculations'!$D$7</f>
        <v>0.17576975410918561</v>
      </c>
      <c r="O185">
        <f>BX185*'Value Calculations'!$D$8</f>
        <v>0.79080598692193771</v>
      </c>
      <c r="P185">
        <f>BY185*'Value Calculations'!$D$9</f>
        <v>1.0076200587001338</v>
      </c>
      <c r="Q185">
        <f>BZ185*'Value Calculations'!$D$10</f>
        <v>0.36531647407620471</v>
      </c>
      <c r="R185">
        <f>CA185*'Value Calculations'!$D$11</f>
        <v>0.9907141480249374</v>
      </c>
      <c r="S185">
        <f>CB185*'Value Calculations'!$D$12</f>
        <v>0</v>
      </c>
      <c r="T185">
        <f>CC185*'Value Calculations'!$D$13</f>
        <v>0.34394399753862048</v>
      </c>
      <c r="V185">
        <f>CF185*'Value Calculations'!$D$3</f>
        <v>1.6309417145041516</v>
      </c>
      <c r="W185">
        <f>CG185*'Value Calculations'!$D$4</f>
        <v>9.7683811213394982</v>
      </c>
      <c r="X185">
        <f>CH185*'Value Calculations'!$D$5</f>
        <v>9.021495571799333</v>
      </c>
      <c r="Y185">
        <f>CI185*'Value Calculations'!$D$6</f>
        <v>0.75038959151617712</v>
      </c>
      <c r="Z185">
        <f>CJ185*'Value Calculations'!$D$7</f>
        <v>3.8669345904020833</v>
      </c>
      <c r="AA185">
        <f>CK185*'Value Calculations'!$D$8</f>
        <v>11.862089803829065</v>
      </c>
      <c r="AB185">
        <f>CL185*'Value Calculations'!$D$9</f>
        <v>8.6907230062886534</v>
      </c>
      <c r="AC185">
        <f>CM185*'Value Calculations'!$D$10</f>
        <v>4.7491141629906615</v>
      </c>
      <c r="AD185">
        <f>CN185*'Value Calculations'!$D$11</f>
        <v>0</v>
      </c>
      <c r="AE185">
        <f>CO185*'Value Calculations'!$D$12</f>
        <v>0</v>
      </c>
      <c r="AF185">
        <f>CP185*'Value Calculations'!$D$13</f>
        <v>9.8367983296045463</v>
      </c>
      <c r="AH185">
        <f>CS185*'Value Calculations'!$D$3</f>
        <v>2.4464125717562273</v>
      </c>
      <c r="AI185">
        <f>CT185*'Value Calculations'!$D$4</f>
        <v>6.1866413768483488</v>
      </c>
      <c r="AJ185">
        <f>CU185*'Value Calculations'!$D$5</f>
        <v>6.6334526263230389</v>
      </c>
      <c r="AK185">
        <f>CV185*'Value Calculations'!$D$6</f>
        <v>0.62532465959681427</v>
      </c>
      <c r="AL185">
        <f>CW185*'Value Calculations'!$D$7</f>
        <v>1.2303882787642992</v>
      </c>
      <c r="AM185">
        <f>CX185*'Value Calculations'!$D$8</f>
        <v>5.9669906285928027</v>
      </c>
      <c r="AN185">
        <f>CY185*'Value Calculations'!$D$9</f>
        <v>6.0457203522008029</v>
      </c>
      <c r="AO185">
        <f>CZ185*'Value Calculations'!$D$10</f>
        <v>2.9225317926096377</v>
      </c>
      <c r="AP185">
        <f>DA185*'Value Calculations'!$D$11</f>
        <v>0</v>
      </c>
      <c r="AQ185">
        <f>DB185*'Value Calculations'!$D$12</f>
        <v>1.6277654791788281</v>
      </c>
      <c r="AR185">
        <f>DC185*'Value Calculations'!$D$13</f>
        <v>5.4343151611102041</v>
      </c>
      <c r="AT185">
        <f>DF185*'Value Calculations'!$D$3</f>
        <v>3.2618834290083032</v>
      </c>
      <c r="AU185">
        <f>DG185*'Value Calculations'!$D$4</f>
        <v>3.9073524485357991</v>
      </c>
      <c r="AV185">
        <f>DH185*'Value Calculations'!$D$5</f>
        <v>5.3067621010584309</v>
      </c>
      <c r="AW185">
        <f>DI185*'Value Calculations'!$D$6</f>
        <v>1.5007791830323542</v>
      </c>
      <c r="AX185">
        <f>DJ185*'Value Calculations'!$D$7</f>
        <v>1.0546185246551136</v>
      </c>
      <c r="AY185">
        <f>DK185*'Value Calculations'!$D$8</f>
        <v>5.3199675483839446</v>
      </c>
      <c r="AZ185">
        <f>DL185*'Value Calculations'!$D$9</f>
        <v>5.9197678448632862</v>
      </c>
      <c r="BA185">
        <f>DM185*'Value Calculations'!$D$10</f>
        <v>2.1918988444572283</v>
      </c>
      <c r="BB185">
        <f>DN185*'Value Calculations'!$D$11</f>
        <v>0</v>
      </c>
      <c r="BC185">
        <f>DO185*'Value Calculations'!$D$12</f>
        <v>1.6277654791788281</v>
      </c>
      <c r="BD185">
        <f>DP185*'Value Calculations'!$D$13</f>
        <v>5.9158367576642723</v>
      </c>
      <c r="BF185">
        <f>DS185*'Value Calculations'!$D$3</f>
        <v>0</v>
      </c>
      <c r="BG185">
        <f>DT185*'Value Calculations'!$D$4</f>
        <v>0</v>
      </c>
      <c r="BH185">
        <f>DU185*'Value Calculations'!$D$5</f>
        <v>0</v>
      </c>
      <c r="BI185">
        <f>DV185*'Value Calculations'!$D$6</f>
        <v>0</v>
      </c>
      <c r="BJ185">
        <f>DW185*'Value Calculations'!$D$7</f>
        <v>0</v>
      </c>
      <c r="BK185">
        <f>DX185*'Value Calculations'!$D$8</f>
        <v>0</v>
      </c>
      <c r="BL185">
        <f>DY185*'Value Calculations'!$D$9</f>
        <v>0</v>
      </c>
      <c r="BM185">
        <f>DZ185*'Value Calculations'!$D$10</f>
        <v>0</v>
      </c>
      <c r="BN185">
        <f>EA185*'Value Calculations'!$D$11</f>
        <v>0</v>
      </c>
      <c r="BO185">
        <f>EB185*'Value Calculations'!$D$12</f>
        <v>0</v>
      </c>
      <c r="BP185">
        <f>EC185*'Value Calculations'!$D$13</f>
        <v>0</v>
      </c>
      <c r="BR185">
        <f>IFERROR(VLOOKUP($B185,'Raw Stats'!$CM$3:$DC$884,3,FALSE),0)</f>
        <v>6</v>
      </c>
      <c r="BS185">
        <f>IFERROR(VLOOKUP($B185,'Raw Stats'!$CM$3:$DC$884,4,FALSE),0)</f>
        <v>0</v>
      </c>
      <c r="BT185">
        <f>IFERROR(VLOOKUP($B185,'Raw Stats'!$CM$3:$DC$884,5,FALSE),0)</f>
        <v>2</v>
      </c>
      <c r="BU185">
        <f>IFERROR(VLOOKUP($B185,'Raw Stats'!$CM$3:$DC$884,6,FALSE),0)</f>
        <v>2</v>
      </c>
      <c r="BV185">
        <f>IFERROR(VLOOKUP($B185,'Raw Stats'!$CM$3:$DC$884,7,FALSE),0)</f>
        <v>0</v>
      </c>
      <c r="BW185">
        <f>IFERROR(VLOOKUP($B185,'Raw Stats'!$CM$3:$DC$884,8,FALSE),0)</f>
        <v>2</v>
      </c>
      <c r="BX185">
        <f>IFERROR(VLOOKUP($B185,'Raw Stats'!$CM$3:$DC$884,9,FALSE),0)</f>
        <v>11</v>
      </c>
      <c r="BY185">
        <f>IFERROR(VLOOKUP($B185,'Raw Stats'!$CM$3:$DC$884,10,FALSE),0)</f>
        <v>8</v>
      </c>
      <c r="BZ185">
        <f>IFERROR(VLOOKUP($B185,'Raw Stats'!$CM$3:$DC$884,11,FALSE)+VLOOKUP($B185,'Raw Stats'!$CM$3:$DC$884,12,FALSE),0)</f>
        <v>1</v>
      </c>
      <c r="CA185">
        <f>IFERROR(VLOOKUP($B185,'Raw Stats'!$CM$3:$DC$884,13,FALSE)+VLOOKUP($B185,'Raw Stats'!$CM$3:$DC$884,14,FALSE),0)</f>
        <v>1</v>
      </c>
      <c r="CB185">
        <f>IFERROR(VLOOKUP($B185,'Raw Stats'!$CM$3:$DC$884,15,FALSE),0)</f>
        <v>0</v>
      </c>
      <c r="CC185">
        <f>IFERROR(VLOOKUP($B185,'Raw Stats'!$CM$3:$DC$884,16,FALSE),0)</f>
        <v>5</v>
      </c>
      <c r="CE185">
        <f>IFERROR(VLOOKUP($B185,'Raw Stats'!$BU$3:$CJ$528,3,FALSE),0)</f>
        <v>82</v>
      </c>
      <c r="CF185">
        <f>IFERROR(VLOOKUP($B185,'Raw Stats'!$BU$3:$CJ$528,4,FALSE),0)</f>
        <v>4</v>
      </c>
      <c r="CG185">
        <f>IFERROR(VLOOKUP($B185,'Raw Stats'!$BU$3:$CJ$5288,5,FALSE),0)</f>
        <v>30</v>
      </c>
      <c r="CH185">
        <f>IFERROR(VLOOKUP($B185,'Raw Stats'!$BU$3:$CJ$528,6,FALSE),0)</f>
        <v>34</v>
      </c>
      <c r="CI185">
        <f>IFERROR(VLOOKUP($B185,'Raw Stats'!$BU$3:$CJ$528,7,FALSE),0)</f>
        <v>6</v>
      </c>
      <c r="CJ185">
        <f>IFERROR(VLOOKUP($B185,'Raw Stats'!$BU$3:$CJ$528,8,FALSE),0)</f>
        <v>44</v>
      </c>
      <c r="CK185">
        <f>IFERROR(VLOOKUP($B185,'Raw Stats'!$BU$3:$CJ$528,9,FALSE),0)</f>
        <v>165</v>
      </c>
      <c r="CL185">
        <f>IFERROR(VLOOKUP($B185,'Raw Stats'!$BU$3:$CJ$528,10,FALSE),0)</f>
        <v>69</v>
      </c>
      <c r="CM185">
        <f>IFERROR(VLOOKUP($B185,'Raw Stats'!$BU$3:$CJ$528,11,FALSE)+VLOOKUP($B185,'Raw Stats'!$BU$3:$CJ$528,12,FALSE),0)</f>
        <v>13</v>
      </c>
      <c r="CN185">
        <f>IFERROR(VLOOKUP($B185,'Raw Stats'!$BU$3:$CJ$528,13,FALSE)+VLOOKUP($B185,'Raw Stats'!$BU$3:$CJ$528,14,FALSE),0)</f>
        <v>0</v>
      </c>
      <c r="CO185">
        <f>IFERROR(VLOOKUP($B185,'Raw Stats'!$BU$3:$CJ$528,15,FALSE),0)</f>
        <v>0</v>
      </c>
      <c r="CP185">
        <f>IFERROR(VLOOKUP($B185,'Raw Stats'!$BU$3:$CJ$528,16,FALSE),0)</f>
        <v>143</v>
      </c>
      <c r="CR185">
        <f>IFERROR(VLOOKUP($B185,'Raw Stats'!$BC$3:$BR$528,3,FALSE),0)</f>
        <v>48</v>
      </c>
      <c r="CS185">
        <f>IFERROR(VLOOKUP($B185,'Raw Stats'!$BC$3:$BR$528,4,FALSE),0)</f>
        <v>6</v>
      </c>
      <c r="CT185">
        <f>IFERROR(VLOOKUP($B185,'Raw Stats'!$BC$3:$BR$5288,5,FALSE),0)</f>
        <v>19</v>
      </c>
      <c r="CU185">
        <f>IFERROR(VLOOKUP($B185,'Raw Stats'!$BC$3:$BR$52888,6,FALSE),0)</f>
        <v>25</v>
      </c>
      <c r="CV185">
        <f>IFERROR(VLOOKUP($B185,'Raw Stats'!$BC$3:$BR$5288,7,FALSE),0)</f>
        <v>5</v>
      </c>
      <c r="CW185">
        <f>IFERROR(VLOOKUP($B185,'Raw Stats'!$BC$3:$BR$5288,8,FALSE),0)</f>
        <v>14</v>
      </c>
      <c r="CX185">
        <f>IFERROR(VLOOKUP($B185,'Raw Stats'!$BC$3:$BR$5288,9,FALSE),0)</f>
        <v>83</v>
      </c>
      <c r="CY185">
        <f>IFERROR(VLOOKUP($B185,'Raw Stats'!$BC$3:$BR$5288,10,FALSE),0)</f>
        <v>48</v>
      </c>
      <c r="CZ185">
        <f>IFERROR(VLOOKUP($B185,'Raw Stats'!$BC$3:$BR$5288,11,FALSE)+VLOOKUP($B185,'Raw Stats'!$BC$3:$BR$5288,12,FALSE),0)</f>
        <v>8</v>
      </c>
      <c r="DA185">
        <f>IFERROR(VLOOKUP($B185,'Raw Stats'!$BC$3:$BR$5288,13,FALSE)+VLOOKUP($B185,'Raw Stats'!$BC$3:$BR$5288,14,FALSE),0)</f>
        <v>0</v>
      </c>
      <c r="DB185">
        <f>IFERROR(VLOOKUP($B185,'Raw Stats'!$BC$3:$BR$5288,15,FALSE),0)</f>
        <v>2</v>
      </c>
      <c r="DC185">
        <f>IFERROR(VLOOKUP($B185,'Raw Stats'!$BC$3:$BR$5288,16,FALSE),0)</f>
        <v>79</v>
      </c>
      <c r="DE185">
        <f>IFERROR(VLOOKUP($B185,'Raw Stats'!$AK$3:$AZ$528,3,FALSE),0)</f>
        <v>54</v>
      </c>
      <c r="DF185">
        <f>IFERROR(VLOOKUP($B185,'Raw Stats'!$AK$3:$AZ$528,4,FALSE),0)</f>
        <v>8</v>
      </c>
      <c r="DG185">
        <f>IFERROR(VLOOKUP($B185,'Raw Stats'!$AK$3:$AZ$528,5,FALSE),0)</f>
        <v>12</v>
      </c>
      <c r="DH185">
        <f>IFERROR(VLOOKUP($B185,'Raw Stats'!$AK$3:$AZ$528,6,FALSE),0)</f>
        <v>20</v>
      </c>
      <c r="DI185">
        <f>IFERROR(VLOOKUP($B185,'Raw Stats'!$AK$3:$AZ$528,7,FALSE),0)</f>
        <v>12</v>
      </c>
      <c r="DJ185">
        <f>IFERROR(VLOOKUP($B185,'Raw Stats'!$AK$3:$AZ$528,8,FALSE),0)</f>
        <v>12</v>
      </c>
      <c r="DK185">
        <f>IFERROR(VLOOKUP($B185,'Raw Stats'!$AK$3:$AZ$528,9,FALSE),0)</f>
        <v>74</v>
      </c>
      <c r="DL185">
        <f>IFERROR(VLOOKUP($B185,'Raw Stats'!$AK$3:$AZ$528,10,FALSE),0)</f>
        <v>47</v>
      </c>
      <c r="DM185">
        <f>IFERROR(VLOOKUP($B185,'Raw Stats'!$AK$3:$AZ$528,11,FALSE)+VLOOKUP($B185,'Raw Stats'!$AK$3:$AZ$528,12,FALSE),0)</f>
        <v>6</v>
      </c>
      <c r="DN185">
        <f>IFERROR(VLOOKUP($B185,'Raw Stats'!$AK$3:$AZ$528,13,FALSE)+VLOOKUP($B185,'Raw Stats'!$AK$3:$AZ$528,14,FALSE),0)</f>
        <v>0</v>
      </c>
      <c r="DO185">
        <f>IFERROR(VLOOKUP($B185,'Raw Stats'!$AK$3:$AZ$528,15,FALSE),0)</f>
        <v>2</v>
      </c>
      <c r="DP185">
        <f>IFERROR(VLOOKUP($B185,'Raw Stats'!$AK$3:$AZ$528,16,FALSE),0)</f>
        <v>86</v>
      </c>
      <c r="DR185">
        <f>IFERROR(VLOOKUP($B185,'Raw Stats'!$S$3:$AH$528,3,FALSE),0)</f>
        <v>0</v>
      </c>
      <c r="DS185">
        <f>IFERROR(VLOOKUP($B185,'Raw Stats'!$S$3:$AH$528,4,FALSE),0)</f>
        <v>0</v>
      </c>
      <c r="DT185">
        <f>IFERROR(VLOOKUP($B185,'Raw Stats'!$S$3:$AH$528,5,FALSE),0)</f>
        <v>0</v>
      </c>
      <c r="DU185">
        <f>IFERROR(VLOOKUP($B185,'Raw Stats'!$S$3:$AH$528,6,FALSE),0)</f>
        <v>0</v>
      </c>
      <c r="DV185">
        <f>IFERROR(VLOOKUP($B185,'Raw Stats'!$S$3:$AH$528,7,FALSE),0)</f>
        <v>0</v>
      </c>
      <c r="DW185">
        <f>IFERROR(VLOOKUP($B185,'Raw Stats'!$S$3:$AH$528,8,FALSE),0)</f>
        <v>0</v>
      </c>
      <c r="DX185">
        <f>IFERROR(VLOOKUP($B185,'Raw Stats'!$S$3:$AH$528,9,FALSE),0)</f>
        <v>0</v>
      </c>
      <c r="DY185">
        <f>IFERROR(VLOOKUP($B185,'Raw Stats'!$S$3:$AH$528,10,FALSE),0)</f>
        <v>0</v>
      </c>
      <c r="DZ185">
        <f>IFERROR(VLOOKUP($B185,'Raw Stats'!$S$3:$AH$528,11,FALSE)+VLOOKUP($B185,'Raw Stats'!$S$3:$AH$528,12,FALSE),0)</f>
        <v>0</v>
      </c>
      <c r="EA185">
        <f>IFERROR(VLOOKUP($B185,'Raw Stats'!$S$3:$AH$528,13,FALSE)+VLOOKUP($B185,'Raw Stats'!$S$3:$AH$528,14,FALSE),0)</f>
        <v>0</v>
      </c>
      <c r="EB185">
        <f>IFERROR(VLOOKUP($B185,'Raw Stats'!$S$3:$AH$528,15,FALSE),0)</f>
        <v>0</v>
      </c>
      <c r="EC185">
        <f>IFERROR(VLOOKUP($B185,'Raw Stats'!$S$3:$AH$528,16,FALSE),0)</f>
        <v>0</v>
      </c>
    </row>
    <row r="186" spans="1:133" x14ac:dyDescent="0.2">
      <c r="A186">
        <f>IFERROR(VLOOKUP(B186,Sheet2!$W$1:$X$300,2,FALSE),301)</f>
        <v>288</v>
      </c>
      <c r="B186" t="s">
        <v>295</v>
      </c>
      <c r="C186">
        <f t="shared" si="10"/>
        <v>0.80743805265355539</v>
      </c>
      <c r="D186">
        <f t="shared" si="11"/>
        <v>0.59763432955699269</v>
      </c>
      <c r="E186">
        <f t="shared" si="12"/>
        <v>0</v>
      </c>
      <c r="F186">
        <f t="shared" si="13"/>
        <v>0</v>
      </c>
      <c r="G186">
        <f t="shared" si="14"/>
        <v>0</v>
      </c>
      <c r="J186">
        <f>BS186*'Value Calculations'!$D$3</f>
        <v>6.1160314293905689</v>
      </c>
      <c r="K186">
        <f>BT186*'Value Calculations'!$D$4</f>
        <v>4.8841905606697491</v>
      </c>
      <c r="L186">
        <f>BU186*'Value Calculations'!$D$5</f>
        <v>7.960143151587646</v>
      </c>
      <c r="M186">
        <f>BV186*'Value Calculations'!$D$6</f>
        <v>-2.0010389107098057</v>
      </c>
      <c r="N186">
        <f>BW186*'Value Calculations'!$D$7</f>
        <v>2.1971219263648201</v>
      </c>
      <c r="O186">
        <f>BX186*'Value Calculations'!$D$8</f>
        <v>9.1302145762805544</v>
      </c>
      <c r="P186">
        <f>BY186*'Value Calculations'!$D$9</f>
        <v>7.8090554549260371</v>
      </c>
      <c r="Q186">
        <f>BZ186*'Value Calculations'!$D$10</f>
        <v>1.4612658963048188</v>
      </c>
      <c r="R186">
        <f>CA186*'Value Calculations'!$D$11</f>
        <v>2.9721424440748123</v>
      </c>
      <c r="S186">
        <f>CB186*'Value Calculations'!$D$12</f>
        <v>0.81388273958941404</v>
      </c>
      <c r="T186">
        <f>CC186*'Value Calculations'!$D$13</f>
        <v>7.9107119433882715</v>
      </c>
      <c r="V186">
        <f>CF186*'Value Calculations'!$D$3</f>
        <v>3.2618834290083032</v>
      </c>
      <c r="W186">
        <f>CG186*'Value Calculations'!$D$4</f>
        <v>4.5585778566250994</v>
      </c>
      <c r="X186">
        <f>CH186*'Value Calculations'!$D$5</f>
        <v>5.8374383111642736</v>
      </c>
      <c r="Y186">
        <f>CI186*'Value Calculations'!$D$6</f>
        <v>-0.75038959151617712</v>
      </c>
      <c r="Z186">
        <f>CJ186*'Value Calculations'!$D$7</f>
        <v>1.2303882787642992</v>
      </c>
      <c r="AA186">
        <f>CK186*'Value Calculations'!$D$8</f>
        <v>11.574523990402906</v>
      </c>
      <c r="AB186">
        <f>CL186*'Value Calculations'!$D$9</f>
        <v>5.4159578155132193</v>
      </c>
      <c r="AC186">
        <f>CM186*'Value Calculations'!$D$10</f>
        <v>0</v>
      </c>
      <c r="AD186">
        <f>CN186*'Value Calculations'!$D$11</f>
        <v>1.9814282960498748</v>
      </c>
      <c r="AE186">
        <f>CO186*'Value Calculations'!$D$12</f>
        <v>0.81388273958941404</v>
      </c>
      <c r="AF186">
        <f>CP186*'Value Calculations'!$D$13</f>
        <v>7.9107119433882715</v>
      </c>
      <c r="AH186">
        <f>CS186*'Value Calculations'!$D$3</f>
        <v>0</v>
      </c>
      <c r="AI186">
        <f>CT186*'Value Calculations'!$D$4</f>
        <v>0</v>
      </c>
      <c r="AJ186">
        <f>CU186*'Value Calculations'!$D$5</f>
        <v>0</v>
      </c>
      <c r="AK186">
        <f>CV186*'Value Calculations'!$D$6</f>
        <v>0</v>
      </c>
      <c r="AL186">
        <f>CW186*'Value Calculations'!$D$7</f>
        <v>0</v>
      </c>
      <c r="AM186">
        <f>CX186*'Value Calculations'!$D$8</f>
        <v>0</v>
      </c>
      <c r="AN186">
        <f>CY186*'Value Calculations'!$D$9</f>
        <v>0</v>
      </c>
      <c r="AO186">
        <f>CZ186*'Value Calculations'!$D$10</f>
        <v>0</v>
      </c>
      <c r="AP186">
        <f>DA186*'Value Calculations'!$D$11</f>
        <v>0</v>
      </c>
      <c r="AQ186">
        <f>DB186*'Value Calculations'!$D$12</f>
        <v>0</v>
      </c>
      <c r="AR186">
        <f>DC186*'Value Calculations'!$D$13</f>
        <v>0</v>
      </c>
      <c r="AT186">
        <f>DF186*'Value Calculations'!$D$3</f>
        <v>0</v>
      </c>
      <c r="AU186">
        <f>DG186*'Value Calculations'!$D$4</f>
        <v>0</v>
      </c>
      <c r="AV186">
        <f>DH186*'Value Calculations'!$D$5</f>
        <v>0</v>
      </c>
      <c r="AW186">
        <f>DI186*'Value Calculations'!$D$6</f>
        <v>0</v>
      </c>
      <c r="AX186">
        <f>DJ186*'Value Calculations'!$D$7</f>
        <v>0</v>
      </c>
      <c r="AY186">
        <f>DK186*'Value Calculations'!$D$8</f>
        <v>0</v>
      </c>
      <c r="AZ186">
        <f>DL186*'Value Calculations'!$D$9</f>
        <v>0</v>
      </c>
      <c r="BA186">
        <f>DM186*'Value Calculations'!$D$10</f>
        <v>0</v>
      </c>
      <c r="BB186">
        <f>DN186*'Value Calculations'!$D$11</f>
        <v>0</v>
      </c>
      <c r="BC186">
        <f>DO186*'Value Calculations'!$D$12</f>
        <v>0</v>
      </c>
      <c r="BD186">
        <f>DP186*'Value Calculations'!$D$13</f>
        <v>0</v>
      </c>
      <c r="BF186">
        <f>DS186*'Value Calculations'!$D$3</f>
        <v>0</v>
      </c>
      <c r="BG186">
        <f>DT186*'Value Calculations'!$D$4</f>
        <v>0</v>
      </c>
      <c r="BH186">
        <f>DU186*'Value Calculations'!$D$5</f>
        <v>0</v>
      </c>
      <c r="BI186">
        <f>DV186*'Value Calculations'!$D$6</f>
        <v>0</v>
      </c>
      <c r="BJ186">
        <f>DW186*'Value Calculations'!$D$7</f>
        <v>0</v>
      </c>
      <c r="BK186">
        <f>DX186*'Value Calculations'!$D$8</f>
        <v>0</v>
      </c>
      <c r="BL186">
        <f>DY186*'Value Calculations'!$D$9</f>
        <v>0</v>
      </c>
      <c r="BM186">
        <f>DZ186*'Value Calculations'!$D$10</f>
        <v>0</v>
      </c>
      <c r="BN186">
        <f>EA186*'Value Calculations'!$D$11</f>
        <v>0</v>
      </c>
      <c r="BO186">
        <f>EB186*'Value Calculations'!$D$12</f>
        <v>0</v>
      </c>
      <c r="BP186">
        <f>EC186*'Value Calculations'!$D$13</f>
        <v>0</v>
      </c>
      <c r="BR186">
        <f>IFERROR(VLOOKUP($B186,'Raw Stats'!$CM$3:$DC$884,3,FALSE),0)</f>
        <v>61</v>
      </c>
      <c r="BS186">
        <f>IFERROR(VLOOKUP($B186,'Raw Stats'!$CM$3:$DC$884,4,FALSE),0)</f>
        <v>15</v>
      </c>
      <c r="BT186">
        <f>IFERROR(VLOOKUP($B186,'Raw Stats'!$CM$3:$DC$884,5,FALSE),0)</f>
        <v>15</v>
      </c>
      <c r="BU186">
        <f>IFERROR(VLOOKUP($B186,'Raw Stats'!$CM$3:$DC$884,6,FALSE),0)</f>
        <v>30</v>
      </c>
      <c r="BV186">
        <f>IFERROR(VLOOKUP($B186,'Raw Stats'!$CM$3:$DC$884,7,FALSE),0)</f>
        <v>-16</v>
      </c>
      <c r="BW186">
        <f>IFERROR(VLOOKUP($B186,'Raw Stats'!$CM$3:$DC$884,8,FALSE),0)</f>
        <v>25</v>
      </c>
      <c r="BX186">
        <f>IFERROR(VLOOKUP($B186,'Raw Stats'!$CM$3:$DC$884,9,FALSE),0)</f>
        <v>127</v>
      </c>
      <c r="BY186">
        <f>IFERROR(VLOOKUP($B186,'Raw Stats'!$CM$3:$DC$884,10,FALSE),0)</f>
        <v>62</v>
      </c>
      <c r="BZ186">
        <f>IFERROR(VLOOKUP($B186,'Raw Stats'!$CM$3:$DC$884,11,FALSE)+VLOOKUP($B186,'Raw Stats'!$CM$3:$DC$884,12,FALSE),0)</f>
        <v>4</v>
      </c>
      <c r="CA186">
        <f>IFERROR(VLOOKUP($B186,'Raw Stats'!$CM$3:$DC$884,13,FALSE)+VLOOKUP($B186,'Raw Stats'!$CM$3:$DC$884,14,FALSE),0)</f>
        <v>3</v>
      </c>
      <c r="CB186">
        <f>IFERROR(VLOOKUP($B186,'Raw Stats'!$CM$3:$DC$884,15,FALSE),0)</f>
        <v>1</v>
      </c>
      <c r="CC186">
        <f>IFERROR(VLOOKUP($B186,'Raw Stats'!$CM$3:$DC$884,16,FALSE),0)</f>
        <v>115</v>
      </c>
      <c r="CE186">
        <f>IFERROR(VLOOKUP($B186,'Raw Stats'!$BU$3:$CJ$528,3,FALSE),0)</f>
        <v>70</v>
      </c>
      <c r="CF186">
        <f>IFERROR(VLOOKUP($B186,'Raw Stats'!$BU$3:$CJ$528,4,FALSE),0)</f>
        <v>8</v>
      </c>
      <c r="CG186">
        <f>IFERROR(VLOOKUP($B186,'Raw Stats'!$BU$3:$CJ$5288,5,FALSE),0)</f>
        <v>14</v>
      </c>
      <c r="CH186">
        <f>IFERROR(VLOOKUP($B186,'Raw Stats'!$BU$3:$CJ$528,6,FALSE),0)</f>
        <v>22</v>
      </c>
      <c r="CI186">
        <f>IFERROR(VLOOKUP($B186,'Raw Stats'!$BU$3:$CJ$528,7,FALSE),0)</f>
        <v>-6</v>
      </c>
      <c r="CJ186">
        <f>IFERROR(VLOOKUP($B186,'Raw Stats'!$BU$3:$CJ$528,8,FALSE),0)</f>
        <v>14</v>
      </c>
      <c r="CK186">
        <f>IFERROR(VLOOKUP($B186,'Raw Stats'!$BU$3:$CJ$528,9,FALSE),0)</f>
        <v>161</v>
      </c>
      <c r="CL186">
        <f>IFERROR(VLOOKUP($B186,'Raw Stats'!$BU$3:$CJ$528,10,FALSE),0)</f>
        <v>43</v>
      </c>
      <c r="CM186">
        <f>IFERROR(VLOOKUP($B186,'Raw Stats'!$BU$3:$CJ$528,11,FALSE)+VLOOKUP($B186,'Raw Stats'!$BU$3:$CJ$528,12,FALSE),0)</f>
        <v>0</v>
      </c>
      <c r="CN186">
        <f>IFERROR(VLOOKUP($B186,'Raw Stats'!$BU$3:$CJ$528,13,FALSE)+VLOOKUP($B186,'Raw Stats'!$BU$3:$CJ$528,14,FALSE),0)</f>
        <v>2</v>
      </c>
      <c r="CO186">
        <f>IFERROR(VLOOKUP($B186,'Raw Stats'!$BU$3:$CJ$528,15,FALSE),0)</f>
        <v>1</v>
      </c>
      <c r="CP186">
        <f>IFERROR(VLOOKUP($B186,'Raw Stats'!$BU$3:$CJ$528,16,FALSE),0)</f>
        <v>115</v>
      </c>
      <c r="CR186">
        <f>IFERROR(VLOOKUP($B186,'Raw Stats'!$BC$3:$BR$528,3,FALSE),0)</f>
        <v>0</v>
      </c>
      <c r="CS186">
        <f>IFERROR(VLOOKUP($B186,'Raw Stats'!$BC$3:$BR$528,4,FALSE),0)</f>
        <v>0</v>
      </c>
      <c r="CT186">
        <f>IFERROR(VLOOKUP($B186,'Raw Stats'!$BC$3:$BR$5288,5,FALSE),0)</f>
        <v>0</v>
      </c>
      <c r="CU186">
        <f>IFERROR(VLOOKUP($B186,'Raw Stats'!$BC$3:$BR$52888,6,FALSE),0)</f>
        <v>0</v>
      </c>
      <c r="CV186">
        <f>IFERROR(VLOOKUP($B186,'Raw Stats'!$BC$3:$BR$5288,7,FALSE),0)</f>
        <v>0</v>
      </c>
      <c r="CW186">
        <f>IFERROR(VLOOKUP($B186,'Raw Stats'!$BC$3:$BR$5288,8,FALSE),0)</f>
        <v>0</v>
      </c>
      <c r="CX186">
        <f>IFERROR(VLOOKUP($B186,'Raw Stats'!$BC$3:$BR$5288,9,FALSE),0)</f>
        <v>0</v>
      </c>
      <c r="CY186">
        <f>IFERROR(VLOOKUP($B186,'Raw Stats'!$BC$3:$BR$5288,10,FALSE),0)</f>
        <v>0</v>
      </c>
      <c r="CZ186">
        <f>IFERROR(VLOOKUP($B186,'Raw Stats'!$BC$3:$BR$5288,11,FALSE)+VLOOKUP($B186,'Raw Stats'!$BC$3:$BR$5288,12,FALSE),0)</f>
        <v>0</v>
      </c>
      <c r="DA186">
        <f>IFERROR(VLOOKUP($B186,'Raw Stats'!$BC$3:$BR$5288,13,FALSE)+VLOOKUP($B186,'Raw Stats'!$BC$3:$BR$5288,14,FALSE),0)</f>
        <v>0</v>
      </c>
      <c r="DB186">
        <f>IFERROR(VLOOKUP($B186,'Raw Stats'!$BC$3:$BR$5288,15,FALSE),0)</f>
        <v>0</v>
      </c>
      <c r="DC186">
        <f>IFERROR(VLOOKUP($B186,'Raw Stats'!$BC$3:$BR$5288,16,FALSE),0)</f>
        <v>0</v>
      </c>
      <c r="DE186">
        <f>IFERROR(VLOOKUP($B186,'Raw Stats'!$AK$3:$AZ$528,3,FALSE),0)</f>
        <v>0</v>
      </c>
      <c r="DF186">
        <f>IFERROR(VLOOKUP($B186,'Raw Stats'!$AK$3:$AZ$528,4,FALSE),0)</f>
        <v>0</v>
      </c>
      <c r="DG186">
        <f>IFERROR(VLOOKUP($B186,'Raw Stats'!$AK$3:$AZ$528,5,FALSE),0)</f>
        <v>0</v>
      </c>
      <c r="DH186">
        <f>IFERROR(VLOOKUP($B186,'Raw Stats'!$AK$3:$AZ$528,6,FALSE),0)</f>
        <v>0</v>
      </c>
      <c r="DI186">
        <f>IFERROR(VLOOKUP($B186,'Raw Stats'!$AK$3:$AZ$528,7,FALSE),0)</f>
        <v>0</v>
      </c>
      <c r="DJ186">
        <f>IFERROR(VLOOKUP($B186,'Raw Stats'!$AK$3:$AZ$528,8,FALSE),0)</f>
        <v>0</v>
      </c>
      <c r="DK186">
        <f>IFERROR(VLOOKUP($B186,'Raw Stats'!$AK$3:$AZ$528,9,FALSE),0)</f>
        <v>0</v>
      </c>
      <c r="DL186">
        <f>IFERROR(VLOOKUP($B186,'Raw Stats'!$AK$3:$AZ$528,10,FALSE),0)</f>
        <v>0</v>
      </c>
      <c r="DM186">
        <f>IFERROR(VLOOKUP($B186,'Raw Stats'!$AK$3:$AZ$528,11,FALSE)+VLOOKUP($B186,'Raw Stats'!$AK$3:$AZ$528,12,FALSE),0)</f>
        <v>0</v>
      </c>
      <c r="DN186">
        <f>IFERROR(VLOOKUP($B186,'Raw Stats'!$AK$3:$AZ$528,13,FALSE)+VLOOKUP($B186,'Raw Stats'!$AK$3:$AZ$528,14,FALSE),0)</f>
        <v>0</v>
      </c>
      <c r="DO186">
        <f>IFERROR(VLOOKUP($B186,'Raw Stats'!$AK$3:$AZ$528,15,FALSE),0)</f>
        <v>0</v>
      </c>
      <c r="DP186">
        <f>IFERROR(VLOOKUP($B186,'Raw Stats'!$AK$3:$AZ$528,16,FALSE),0)</f>
        <v>0</v>
      </c>
      <c r="DR186">
        <f>IFERROR(VLOOKUP($B186,'Raw Stats'!$S$3:$AH$528,3,FALSE),0)</f>
        <v>0</v>
      </c>
      <c r="DS186">
        <f>IFERROR(VLOOKUP($B186,'Raw Stats'!$S$3:$AH$528,4,FALSE),0)</f>
        <v>0</v>
      </c>
      <c r="DT186">
        <f>IFERROR(VLOOKUP($B186,'Raw Stats'!$S$3:$AH$528,5,FALSE),0)</f>
        <v>0</v>
      </c>
      <c r="DU186">
        <f>IFERROR(VLOOKUP($B186,'Raw Stats'!$S$3:$AH$528,6,FALSE),0)</f>
        <v>0</v>
      </c>
      <c r="DV186">
        <f>IFERROR(VLOOKUP($B186,'Raw Stats'!$S$3:$AH$528,7,FALSE),0)</f>
        <v>0</v>
      </c>
      <c r="DW186">
        <f>IFERROR(VLOOKUP($B186,'Raw Stats'!$S$3:$AH$528,8,FALSE),0)</f>
        <v>0</v>
      </c>
      <c r="DX186">
        <f>IFERROR(VLOOKUP($B186,'Raw Stats'!$S$3:$AH$528,9,FALSE),0)</f>
        <v>0</v>
      </c>
      <c r="DY186">
        <f>IFERROR(VLOOKUP($B186,'Raw Stats'!$S$3:$AH$528,10,FALSE),0)</f>
        <v>0</v>
      </c>
      <c r="DZ186">
        <f>IFERROR(VLOOKUP($B186,'Raw Stats'!$S$3:$AH$528,11,FALSE)+VLOOKUP($B186,'Raw Stats'!$S$3:$AH$528,12,FALSE),0)</f>
        <v>0</v>
      </c>
      <c r="EA186">
        <f>IFERROR(VLOOKUP($B186,'Raw Stats'!$S$3:$AH$528,13,FALSE)+VLOOKUP($B186,'Raw Stats'!$S$3:$AH$528,14,FALSE),0)</f>
        <v>0</v>
      </c>
      <c r="EB186">
        <f>IFERROR(VLOOKUP($B186,'Raw Stats'!$S$3:$AH$528,15,FALSE),0)</f>
        <v>0</v>
      </c>
      <c r="EC186">
        <f>IFERROR(VLOOKUP($B186,'Raw Stats'!$S$3:$AH$528,16,FALSE),0)</f>
        <v>0</v>
      </c>
    </row>
    <row r="187" spans="1:133" x14ac:dyDescent="0.2">
      <c r="A187">
        <f>IFERROR(VLOOKUP(B187,Sheet2!$W$1:$X$300,2,FALSE),301)</f>
        <v>301</v>
      </c>
      <c r="B187" t="s">
        <v>1033</v>
      </c>
      <c r="C187">
        <f t="shared" si="10"/>
        <v>0.8067787719589391</v>
      </c>
      <c r="D187">
        <f t="shared" si="11"/>
        <v>0</v>
      </c>
      <c r="E187">
        <f t="shared" si="12"/>
        <v>0.52044992083696751</v>
      </c>
      <c r="F187">
        <f t="shared" si="13"/>
        <v>0</v>
      </c>
      <c r="G187">
        <f t="shared" si="14"/>
        <v>0</v>
      </c>
      <c r="J187">
        <f>BS187*'Value Calculations'!$D$3</f>
        <v>1.2232062858781136</v>
      </c>
      <c r="K187">
        <f>BT187*'Value Calculations'!$D$4</f>
        <v>6.5122540808929985</v>
      </c>
      <c r="L187">
        <f>BU187*'Value Calculations'!$D$5</f>
        <v>6.1027764162171954</v>
      </c>
      <c r="M187">
        <f>BV187*'Value Calculations'!$D$6</f>
        <v>1.3757142511129914</v>
      </c>
      <c r="N187">
        <f>BW187*'Value Calculations'!$D$7</f>
        <v>7.558099426694981</v>
      </c>
      <c r="O187">
        <f>BX187*'Value Calculations'!$D$8</f>
        <v>16.750708632073771</v>
      </c>
      <c r="P187">
        <f>BY187*'Value Calculations'!$D$9</f>
        <v>12.721203241089189</v>
      </c>
      <c r="Q187">
        <f>BZ187*'Value Calculations'!$D$10</f>
        <v>0.36531647407620471</v>
      </c>
      <c r="R187">
        <f>CA187*'Value Calculations'!$D$11</f>
        <v>0</v>
      </c>
      <c r="S187">
        <f>CB187*'Value Calculations'!$D$12</f>
        <v>0.81388273958941404</v>
      </c>
      <c r="T187">
        <f>CC187*'Value Calculations'!$D$13</f>
        <v>7.0852463492955824</v>
      </c>
      <c r="V187">
        <f>CF187*'Value Calculations'!$D$3</f>
        <v>0</v>
      </c>
      <c r="W187">
        <f>CG187*'Value Calculations'!$D$4</f>
        <v>1.6280635202232496</v>
      </c>
      <c r="X187">
        <f>CH187*'Value Calculations'!$D$5</f>
        <v>0</v>
      </c>
      <c r="Y187">
        <f>CI187*'Value Calculations'!$D$6</f>
        <v>0</v>
      </c>
      <c r="Z187">
        <f>CJ187*'Value Calculations'!$D$7</f>
        <v>0</v>
      </c>
      <c r="AA187">
        <f>CK187*'Value Calculations'!$D$8</f>
        <v>0</v>
      </c>
      <c r="AB187">
        <f>CL187*'Value Calculations'!$D$9</f>
        <v>0</v>
      </c>
      <c r="AC187">
        <f>CM187*'Value Calculations'!$D$10</f>
        <v>0</v>
      </c>
      <c r="AD187">
        <f>CN187*'Value Calculations'!$D$11</f>
        <v>0</v>
      </c>
      <c r="AE187">
        <f>CO187*'Value Calculations'!$D$12</f>
        <v>0</v>
      </c>
      <c r="AF187">
        <f>CP187*'Value Calculations'!$D$13</f>
        <v>0</v>
      </c>
      <c r="AH187">
        <f>CS187*'Value Calculations'!$D$3</f>
        <v>0.8154708572520758</v>
      </c>
      <c r="AI187">
        <f>CT187*'Value Calculations'!$D$4</f>
        <v>1.6280635202232496</v>
      </c>
      <c r="AJ187">
        <f>CU187*'Value Calculations'!$D$5</f>
        <v>1.8573667353704508</v>
      </c>
      <c r="AK187">
        <f>CV187*'Value Calculations'!$D$6</f>
        <v>1.1255843872742657</v>
      </c>
      <c r="AL187">
        <f>CW187*'Value Calculations'!$D$7</f>
        <v>1.7576975410918561</v>
      </c>
      <c r="AM187">
        <f>CX187*'Value Calculations'!$D$8</f>
        <v>3.45078976111391</v>
      </c>
      <c r="AN187">
        <f>CY187*'Value Calculations'!$D$9</f>
        <v>3.9045277274630186</v>
      </c>
      <c r="AO187">
        <f>CZ187*'Value Calculations'!$D$10</f>
        <v>0.36531647407620471</v>
      </c>
      <c r="AP187">
        <f>DA187*'Value Calculations'!$D$11</f>
        <v>0</v>
      </c>
      <c r="AQ187">
        <f>DB187*'Value Calculations'!$D$12</f>
        <v>0</v>
      </c>
      <c r="AR187">
        <f>DC187*'Value Calculations'!$D$13</f>
        <v>2.2700303837548952</v>
      </c>
      <c r="AT187">
        <f>DF187*'Value Calculations'!$D$3</f>
        <v>0</v>
      </c>
      <c r="AU187">
        <f>DG187*'Value Calculations'!$D$4</f>
        <v>0</v>
      </c>
      <c r="AV187">
        <f>DH187*'Value Calculations'!$D$5</f>
        <v>0</v>
      </c>
      <c r="AW187">
        <f>DI187*'Value Calculations'!$D$6</f>
        <v>0</v>
      </c>
      <c r="AX187">
        <f>DJ187*'Value Calculations'!$D$7</f>
        <v>0</v>
      </c>
      <c r="AY187">
        <f>DK187*'Value Calculations'!$D$8</f>
        <v>0</v>
      </c>
      <c r="AZ187">
        <f>DL187*'Value Calculations'!$D$9</f>
        <v>0</v>
      </c>
      <c r="BA187">
        <f>DM187*'Value Calculations'!$D$10</f>
        <v>0</v>
      </c>
      <c r="BB187">
        <f>DN187*'Value Calculations'!$D$11</f>
        <v>0</v>
      </c>
      <c r="BC187">
        <f>DO187*'Value Calculations'!$D$12</f>
        <v>0</v>
      </c>
      <c r="BD187">
        <f>DP187*'Value Calculations'!$D$13</f>
        <v>0</v>
      </c>
      <c r="BF187">
        <f>DS187*'Value Calculations'!$D$3</f>
        <v>0</v>
      </c>
      <c r="BG187">
        <f>DT187*'Value Calculations'!$D$4</f>
        <v>0</v>
      </c>
      <c r="BH187">
        <f>DU187*'Value Calculations'!$D$5</f>
        <v>0</v>
      </c>
      <c r="BI187">
        <f>DV187*'Value Calculations'!$D$6</f>
        <v>0</v>
      </c>
      <c r="BJ187">
        <f>DW187*'Value Calculations'!$D$7</f>
        <v>0</v>
      </c>
      <c r="BK187">
        <f>DX187*'Value Calculations'!$D$8</f>
        <v>0</v>
      </c>
      <c r="BL187">
        <f>DY187*'Value Calculations'!$D$9</f>
        <v>0</v>
      </c>
      <c r="BM187">
        <f>DZ187*'Value Calculations'!$D$10</f>
        <v>0</v>
      </c>
      <c r="BN187">
        <f>EA187*'Value Calculations'!$D$11</f>
        <v>0</v>
      </c>
      <c r="BO187">
        <f>EB187*'Value Calculations'!$D$12</f>
        <v>0</v>
      </c>
      <c r="BP187">
        <f>EC187*'Value Calculations'!$D$13</f>
        <v>0</v>
      </c>
      <c r="BR187">
        <f>IFERROR(VLOOKUP($B187,'Raw Stats'!$CM$3:$DC$884,3,FALSE),0)</f>
        <v>75</v>
      </c>
      <c r="BS187">
        <f>IFERROR(VLOOKUP($B187,'Raw Stats'!$CM$3:$DC$884,4,FALSE),0)</f>
        <v>3</v>
      </c>
      <c r="BT187">
        <f>IFERROR(VLOOKUP($B187,'Raw Stats'!$CM$3:$DC$884,5,FALSE),0)</f>
        <v>20</v>
      </c>
      <c r="BU187">
        <f>IFERROR(VLOOKUP($B187,'Raw Stats'!$CM$3:$DC$884,6,FALSE),0)</f>
        <v>23</v>
      </c>
      <c r="BV187">
        <f>IFERROR(VLOOKUP($B187,'Raw Stats'!$CM$3:$DC$884,7,FALSE),0)</f>
        <v>11</v>
      </c>
      <c r="BW187">
        <f>IFERROR(VLOOKUP($B187,'Raw Stats'!$CM$3:$DC$884,8,FALSE),0)</f>
        <v>86</v>
      </c>
      <c r="BX187">
        <f>IFERROR(VLOOKUP($B187,'Raw Stats'!$CM$3:$DC$884,9,FALSE),0)</f>
        <v>233</v>
      </c>
      <c r="BY187">
        <f>IFERROR(VLOOKUP($B187,'Raw Stats'!$CM$3:$DC$884,10,FALSE),0)</f>
        <v>101</v>
      </c>
      <c r="BZ187">
        <f>IFERROR(VLOOKUP($B187,'Raw Stats'!$CM$3:$DC$884,11,FALSE)+VLOOKUP($B187,'Raw Stats'!$CM$3:$DC$884,12,FALSE),0)</f>
        <v>1</v>
      </c>
      <c r="CA187">
        <f>IFERROR(VLOOKUP($B187,'Raw Stats'!$CM$3:$DC$884,13,FALSE)+VLOOKUP($B187,'Raw Stats'!$CM$3:$DC$884,14,FALSE),0)</f>
        <v>0</v>
      </c>
      <c r="CB187">
        <f>IFERROR(VLOOKUP($B187,'Raw Stats'!$CM$3:$DC$884,15,FALSE),0)</f>
        <v>1</v>
      </c>
      <c r="CC187">
        <f>IFERROR(VLOOKUP($B187,'Raw Stats'!$CM$3:$DC$884,16,FALSE),0)</f>
        <v>103</v>
      </c>
      <c r="CE187">
        <f>IFERROR(VLOOKUP($B187,'Raw Stats'!$BU$3:$CJ$528,3,FALSE),0)</f>
        <v>0</v>
      </c>
      <c r="CF187">
        <f>IFERROR(VLOOKUP($B187,'Raw Stats'!$BU$3:$CJ$528,4,FALSE),0)</f>
        <v>0</v>
      </c>
      <c r="CG187">
        <f>IFERROR(VLOOKUP($B187,'Raw Stats'!$BU$3:$CJ$5288,5,FALSE),0)</f>
        <v>5</v>
      </c>
      <c r="CH187">
        <f>IFERROR(VLOOKUP($B187,'Raw Stats'!$BU$3:$CJ$528,6,FALSE),0)</f>
        <v>0</v>
      </c>
      <c r="CI187">
        <f>IFERROR(VLOOKUP($B187,'Raw Stats'!$BU$3:$CJ$528,7,FALSE),0)</f>
        <v>0</v>
      </c>
      <c r="CJ187">
        <f>IFERROR(VLOOKUP($B187,'Raw Stats'!$BU$3:$CJ$528,8,FALSE),0)</f>
        <v>0</v>
      </c>
      <c r="CK187">
        <f>IFERROR(VLOOKUP($B187,'Raw Stats'!$BU$3:$CJ$528,9,FALSE),0)</f>
        <v>0</v>
      </c>
      <c r="CL187">
        <f>IFERROR(VLOOKUP($B187,'Raw Stats'!$BU$3:$CJ$528,10,FALSE),0)</f>
        <v>0</v>
      </c>
      <c r="CM187">
        <f>IFERROR(VLOOKUP($B187,'Raw Stats'!$BU$3:$CJ$528,11,FALSE)+VLOOKUP($B187,'Raw Stats'!$BU$3:$CJ$528,12,FALSE),0)</f>
        <v>0</v>
      </c>
      <c r="CN187">
        <f>IFERROR(VLOOKUP($B187,'Raw Stats'!$BU$3:$CJ$528,13,FALSE)+VLOOKUP($B187,'Raw Stats'!$BU$3:$CJ$528,14,FALSE),0)</f>
        <v>0</v>
      </c>
      <c r="CO187">
        <f>IFERROR(VLOOKUP($B187,'Raw Stats'!$BU$3:$CJ$528,15,FALSE),0)</f>
        <v>0</v>
      </c>
      <c r="CP187">
        <f>IFERROR(VLOOKUP($B187,'Raw Stats'!$BU$3:$CJ$528,16,FALSE),0)</f>
        <v>0</v>
      </c>
      <c r="CR187">
        <f>IFERROR(VLOOKUP($B187,'Raw Stats'!$BC$3:$BR$528,3,FALSE),0)</f>
        <v>33</v>
      </c>
      <c r="CS187">
        <f>IFERROR(VLOOKUP($B187,'Raw Stats'!$BC$3:$BR$528,4,FALSE),0)</f>
        <v>2</v>
      </c>
      <c r="CT187">
        <f>IFERROR(VLOOKUP($B187,'Raw Stats'!$BC$3:$BR$5288,5,FALSE),0)</f>
        <v>5</v>
      </c>
      <c r="CU187">
        <f>IFERROR(VLOOKUP($B187,'Raw Stats'!$BC$3:$BR$52888,6,FALSE),0)</f>
        <v>7</v>
      </c>
      <c r="CV187">
        <f>IFERROR(VLOOKUP($B187,'Raw Stats'!$BC$3:$BR$5288,7,FALSE),0)</f>
        <v>9</v>
      </c>
      <c r="CW187">
        <f>IFERROR(VLOOKUP($B187,'Raw Stats'!$BC$3:$BR$5288,8,FALSE),0)</f>
        <v>20</v>
      </c>
      <c r="CX187">
        <f>IFERROR(VLOOKUP($B187,'Raw Stats'!$BC$3:$BR$5288,9,FALSE),0)</f>
        <v>48</v>
      </c>
      <c r="CY187">
        <f>IFERROR(VLOOKUP($B187,'Raw Stats'!$BC$3:$BR$5288,10,FALSE),0)</f>
        <v>31</v>
      </c>
      <c r="CZ187">
        <f>IFERROR(VLOOKUP($B187,'Raw Stats'!$BC$3:$BR$5288,11,FALSE)+VLOOKUP($B187,'Raw Stats'!$BC$3:$BR$5288,12,FALSE),0)</f>
        <v>1</v>
      </c>
      <c r="DA187">
        <f>IFERROR(VLOOKUP($B187,'Raw Stats'!$BC$3:$BR$5288,13,FALSE)+VLOOKUP($B187,'Raw Stats'!$BC$3:$BR$5288,14,FALSE),0)</f>
        <v>0</v>
      </c>
      <c r="DB187">
        <f>IFERROR(VLOOKUP($B187,'Raw Stats'!$BC$3:$BR$5288,15,FALSE),0)</f>
        <v>0</v>
      </c>
      <c r="DC187">
        <f>IFERROR(VLOOKUP($B187,'Raw Stats'!$BC$3:$BR$5288,16,FALSE),0)</f>
        <v>33</v>
      </c>
      <c r="DE187">
        <f>IFERROR(VLOOKUP($B187,'Raw Stats'!$AK$3:$AZ$528,3,FALSE),0)</f>
        <v>0</v>
      </c>
      <c r="DF187">
        <f>IFERROR(VLOOKUP($B187,'Raw Stats'!$AK$3:$AZ$528,4,FALSE),0)</f>
        <v>0</v>
      </c>
      <c r="DG187">
        <f>IFERROR(VLOOKUP($B187,'Raw Stats'!$AK$3:$AZ$528,5,FALSE),0)</f>
        <v>0</v>
      </c>
      <c r="DH187">
        <f>IFERROR(VLOOKUP($B187,'Raw Stats'!$AK$3:$AZ$528,6,FALSE),0)</f>
        <v>0</v>
      </c>
      <c r="DI187">
        <f>IFERROR(VLOOKUP($B187,'Raw Stats'!$AK$3:$AZ$528,7,FALSE),0)</f>
        <v>0</v>
      </c>
      <c r="DJ187">
        <f>IFERROR(VLOOKUP($B187,'Raw Stats'!$AK$3:$AZ$528,8,FALSE),0)</f>
        <v>0</v>
      </c>
      <c r="DK187">
        <f>IFERROR(VLOOKUP($B187,'Raw Stats'!$AK$3:$AZ$528,9,FALSE),0)</f>
        <v>0</v>
      </c>
      <c r="DL187">
        <f>IFERROR(VLOOKUP($B187,'Raw Stats'!$AK$3:$AZ$528,10,FALSE),0)</f>
        <v>0</v>
      </c>
      <c r="DM187">
        <f>IFERROR(VLOOKUP($B187,'Raw Stats'!$AK$3:$AZ$528,11,FALSE)+VLOOKUP($B187,'Raw Stats'!$AK$3:$AZ$528,12,FALSE),0)</f>
        <v>0</v>
      </c>
      <c r="DN187">
        <f>IFERROR(VLOOKUP($B187,'Raw Stats'!$AK$3:$AZ$528,13,FALSE)+VLOOKUP($B187,'Raw Stats'!$AK$3:$AZ$528,14,FALSE),0)</f>
        <v>0</v>
      </c>
      <c r="DO187">
        <f>IFERROR(VLOOKUP($B187,'Raw Stats'!$AK$3:$AZ$528,15,FALSE),0)</f>
        <v>0</v>
      </c>
      <c r="DP187">
        <f>IFERROR(VLOOKUP($B187,'Raw Stats'!$AK$3:$AZ$528,16,FALSE),0)</f>
        <v>0</v>
      </c>
      <c r="DR187">
        <f>IFERROR(VLOOKUP($B187,'Raw Stats'!$S$3:$AH$528,3,FALSE),0)</f>
        <v>0</v>
      </c>
      <c r="DS187">
        <f>IFERROR(VLOOKUP($B187,'Raw Stats'!$S$3:$AH$528,4,FALSE),0)</f>
        <v>0</v>
      </c>
      <c r="DT187">
        <f>IFERROR(VLOOKUP($B187,'Raw Stats'!$S$3:$AH$528,5,FALSE),0)</f>
        <v>0</v>
      </c>
      <c r="DU187">
        <f>IFERROR(VLOOKUP($B187,'Raw Stats'!$S$3:$AH$528,6,FALSE),0)</f>
        <v>0</v>
      </c>
      <c r="DV187">
        <f>IFERROR(VLOOKUP($B187,'Raw Stats'!$S$3:$AH$528,7,FALSE),0)</f>
        <v>0</v>
      </c>
      <c r="DW187">
        <f>IFERROR(VLOOKUP($B187,'Raw Stats'!$S$3:$AH$528,8,FALSE),0)</f>
        <v>0</v>
      </c>
      <c r="DX187">
        <f>IFERROR(VLOOKUP($B187,'Raw Stats'!$S$3:$AH$528,9,FALSE),0)</f>
        <v>0</v>
      </c>
      <c r="DY187">
        <f>IFERROR(VLOOKUP($B187,'Raw Stats'!$S$3:$AH$528,10,FALSE),0)</f>
        <v>0</v>
      </c>
      <c r="DZ187">
        <f>IFERROR(VLOOKUP($B187,'Raw Stats'!$S$3:$AH$528,11,FALSE)+VLOOKUP($B187,'Raw Stats'!$S$3:$AH$528,12,FALSE),0)</f>
        <v>0</v>
      </c>
      <c r="EA187">
        <f>IFERROR(VLOOKUP($B187,'Raw Stats'!$S$3:$AH$528,13,FALSE)+VLOOKUP($B187,'Raw Stats'!$S$3:$AH$528,14,FALSE),0)</f>
        <v>0</v>
      </c>
      <c r="EB187">
        <f>IFERROR(VLOOKUP($B187,'Raw Stats'!$S$3:$AH$528,15,FALSE),0)</f>
        <v>0</v>
      </c>
      <c r="EC187">
        <f>IFERROR(VLOOKUP($B187,'Raw Stats'!$S$3:$AH$528,16,FALSE),0)</f>
        <v>0</v>
      </c>
    </row>
    <row r="188" spans="1:133" x14ac:dyDescent="0.2">
      <c r="A188">
        <f>IFERROR(VLOOKUP(B188,Sheet2!$W$1:$X$300,2,FALSE),301)</f>
        <v>300</v>
      </c>
      <c r="B188" t="s">
        <v>745</v>
      </c>
      <c r="C188">
        <f t="shared" si="10"/>
        <v>0.80478931527720232</v>
      </c>
      <c r="D188">
        <f t="shared" si="11"/>
        <v>0.7028731448722767</v>
      </c>
      <c r="E188">
        <f t="shared" si="12"/>
        <v>0.61626649334039085</v>
      </c>
      <c r="F188">
        <f t="shared" si="13"/>
        <v>0.7517807654636649</v>
      </c>
      <c r="G188">
        <f t="shared" si="14"/>
        <v>0.79767014209738007</v>
      </c>
      <c r="J188">
        <f>BS188*'Value Calculations'!$D$3</f>
        <v>2.8541480003822652</v>
      </c>
      <c r="K188">
        <f>BT188*'Value Calculations'!$D$4</f>
        <v>6.8378667849376482</v>
      </c>
      <c r="L188">
        <f>BU188*'Value Calculations'!$D$5</f>
        <v>7.4294669414818033</v>
      </c>
      <c r="M188">
        <f>BV188*'Value Calculations'!$D$6</f>
        <v>-0.75038959151617712</v>
      </c>
      <c r="N188">
        <f>BW188*'Value Calculations'!$D$7</f>
        <v>6.7671355332036462</v>
      </c>
      <c r="O188">
        <f>BX188*'Value Calculations'!$D$8</f>
        <v>4.6729444681750865</v>
      </c>
      <c r="P188">
        <f>BY188*'Value Calculations'!$D$9</f>
        <v>16.625730968552208</v>
      </c>
      <c r="Q188">
        <f>BZ188*'Value Calculations'!$D$10</f>
        <v>2.1918988444572283</v>
      </c>
      <c r="R188">
        <f>CA188*'Value Calculations'!$D$11</f>
        <v>1.9814282960498748</v>
      </c>
      <c r="S188">
        <f>CB188*'Value Calculations'!$D$12</f>
        <v>0</v>
      </c>
      <c r="T188">
        <f>CC188*'Value Calculations'!$D$13</f>
        <v>8.529811138957788</v>
      </c>
      <c r="V188">
        <f>CF188*'Value Calculations'!$D$3</f>
        <v>3.6696188576343411</v>
      </c>
      <c r="W188">
        <f>CG188*'Value Calculations'!$D$4</f>
        <v>4.2329651525804488</v>
      </c>
      <c r="X188">
        <f>CH188*'Value Calculations'!$D$5</f>
        <v>5.8374383111642736</v>
      </c>
      <c r="Y188">
        <f>CI188*'Value Calculations'!$D$6</f>
        <v>-3.2516882299034342</v>
      </c>
      <c r="Z188">
        <f>CJ188*'Value Calculations'!$D$7</f>
        <v>5.0973228691663826</v>
      </c>
      <c r="AA188">
        <f>CK188*'Value Calculations'!$D$8</f>
        <v>7.6923855091497577</v>
      </c>
      <c r="AB188">
        <f>CL188*'Value Calculations'!$D$9</f>
        <v>10.202153094338854</v>
      </c>
      <c r="AC188">
        <f>CM188*'Value Calculations'!$D$10</f>
        <v>3.2878482666858426</v>
      </c>
      <c r="AD188">
        <f>CN188*'Value Calculations'!$D$11</f>
        <v>0</v>
      </c>
      <c r="AE188">
        <f>CO188*'Value Calculations'!$D$12</f>
        <v>0</v>
      </c>
      <c r="AF188">
        <f>CP188*'Value Calculations'!$D$13</f>
        <v>6.810091151264686</v>
      </c>
      <c r="AH188">
        <f>CS188*'Value Calculations'!$D$3</f>
        <v>1.2232062858781136</v>
      </c>
      <c r="AI188">
        <f>CT188*'Value Calculations'!$D$4</f>
        <v>1.6280635202232496</v>
      </c>
      <c r="AJ188">
        <f>CU188*'Value Calculations'!$D$5</f>
        <v>2.1227048404233724</v>
      </c>
      <c r="AK188">
        <f>CV188*'Value Calculations'!$D$6</f>
        <v>-1.0005194553549028</v>
      </c>
      <c r="AL188">
        <f>CW188*'Value Calculations'!$D$7</f>
        <v>2.8123160657469697</v>
      </c>
      <c r="AM188">
        <f>CX188*'Value Calculations'!$D$8</f>
        <v>4.1697042946793079</v>
      </c>
      <c r="AN188">
        <f>CY188*'Value Calculations'!$D$9</f>
        <v>7.0533404109009368</v>
      </c>
      <c r="AO188">
        <f>CZ188*'Value Calculations'!$D$10</f>
        <v>1.0959494222286141</v>
      </c>
      <c r="AP188">
        <f>DA188*'Value Calculations'!$D$11</f>
        <v>0</v>
      </c>
      <c r="AQ188">
        <f>DB188*'Value Calculations'!$D$12</f>
        <v>1.6277654791788281</v>
      </c>
      <c r="AR188">
        <f>DC188*'Value Calculations'!$D$13</f>
        <v>3.3018623763707566</v>
      </c>
      <c r="AT188">
        <f>DF188*'Value Calculations'!$D$3</f>
        <v>3.2618834290083032</v>
      </c>
      <c r="AU188">
        <f>DG188*'Value Calculations'!$D$4</f>
        <v>4.8841905606697491</v>
      </c>
      <c r="AV188">
        <f>DH188*'Value Calculations'!$D$5</f>
        <v>6.1027764162171954</v>
      </c>
      <c r="AW188">
        <f>DI188*'Value Calculations'!$D$6</f>
        <v>0.62532465959681427</v>
      </c>
      <c r="AX188">
        <f>DJ188*'Value Calculations'!$D$7</f>
        <v>2.9002009428015625</v>
      </c>
      <c r="AY188">
        <f>DK188*'Value Calculations'!$D$8</f>
        <v>5.6075333618101038</v>
      </c>
      <c r="AZ188">
        <f>DL188*'Value Calculations'!$D$9</f>
        <v>8.816675513626171</v>
      </c>
      <c r="BA188">
        <f>DM188*'Value Calculations'!$D$10</f>
        <v>2.5572153185334328</v>
      </c>
      <c r="BB188">
        <f>DN188*'Value Calculations'!$D$11</f>
        <v>0</v>
      </c>
      <c r="BC188">
        <f>DO188*'Value Calculations'!$D$12</f>
        <v>0.81388273958941404</v>
      </c>
      <c r="BD188">
        <f>DP188*'Value Calculations'!$D$13</f>
        <v>5.7782591586488241</v>
      </c>
      <c r="BF188">
        <f>DS188*'Value Calculations'!$D$3</f>
        <v>4.0773542862603787</v>
      </c>
      <c r="BG188">
        <f>DT188*'Value Calculations'!$D$4</f>
        <v>8.7915430092055473</v>
      </c>
      <c r="BH188">
        <f>DU188*'Value Calculations'!$D$5</f>
        <v>9.8175098869580975</v>
      </c>
      <c r="BI188">
        <f>DV188*'Value Calculations'!$D$6</f>
        <v>0</v>
      </c>
      <c r="BJ188">
        <f>DW188*'Value Calculations'!$D$7</f>
        <v>3.5153950821837121</v>
      </c>
      <c r="BK188">
        <f>DX188*'Value Calculations'!$D$8</f>
        <v>7.6923855091497577</v>
      </c>
      <c r="BL188">
        <f>DY188*'Value Calculations'!$D$9</f>
        <v>12.343345719076639</v>
      </c>
      <c r="BM188">
        <f>DZ188*'Value Calculations'!$D$10</f>
        <v>5.1144306370668655</v>
      </c>
      <c r="BN188">
        <f>EA188*'Value Calculations'!$D$11</f>
        <v>0</v>
      </c>
      <c r="BO188">
        <f>EB188*'Value Calculations'!$D$12</f>
        <v>4.0694136979470699</v>
      </c>
      <c r="BP188">
        <f>EC188*'Value Calculations'!$D$13</f>
        <v>8.3922335399423389</v>
      </c>
      <c r="BR188">
        <f>IFERROR(VLOOKUP($B188,'Raw Stats'!$CM$3:$DC$884,3,FALSE),0)</f>
        <v>71</v>
      </c>
      <c r="BS188">
        <f>IFERROR(VLOOKUP($B188,'Raw Stats'!$CM$3:$DC$884,4,FALSE),0)</f>
        <v>7</v>
      </c>
      <c r="BT188">
        <f>IFERROR(VLOOKUP($B188,'Raw Stats'!$CM$3:$DC$884,5,FALSE),0)</f>
        <v>21</v>
      </c>
      <c r="BU188">
        <f>IFERROR(VLOOKUP($B188,'Raw Stats'!$CM$3:$DC$884,6,FALSE),0)</f>
        <v>28</v>
      </c>
      <c r="BV188">
        <f>IFERROR(VLOOKUP($B188,'Raw Stats'!$CM$3:$DC$884,7,FALSE),0)</f>
        <v>-6</v>
      </c>
      <c r="BW188">
        <f>IFERROR(VLOOKUP($B188,'Raw Stats'!$CM$3:$DC$884,8,FALSE),0)</f>
        <v>77</v>
      </c>
      <c r="BX188">
        <f>IFERROR(VLOOKUP($B188,'Raw Stats'!$CM$3:$DC$884,9,FALSE),0)</f>
        <v>65</v>
      </c>
      <c r="BY188">
        <f>IFERROR(VLOOKUP($B188,'Raw Stats'!$CM$3:$DC$884,10,FALSE),0)</f>
        <v>132</v>
      </c>
      <c r="BZ188">
        <f>IFERROR(VLOOKUP($B188,'Raw Stats'!$CM$3:$DC$884,11,FALSE)+VLOOKUP($B188,'Raw Stats'!$CM$3:$DC$884,12,FALSE),0)</f>
        <v>6</v>
      </c>
      <c r="CA188">
        <f>IFERROR(VLOOKUP($B188,'Raw Stats'!$CM$3:$DC$884,13,FALSE)+VLOOKUP($B188,'Raw Stats'!$CM$3:$DC$884,14,FALSE),0)</f>
        <v>2</v>
      </c>
      <c r="CB188">
        <f>IFERROR(VLOOKUP($B188,'Raw Stats'!$CM$3:$DC$884,15,FALSE),0)</f>
        <v>0</v>
      </c>
      <c r="CC188">
        <f>IFERROR(VLOOKUP($B188,'Raw Stats'!$CM$3:$DC$884,16,FALSE),0)</f>
        <v>124</v>
      </c>
      <c r="CE188">
        <f>IFERROR(VLOOKUP($B188,'Raw Stats'!$BU$3:$CJ$528,3,FALSE),0)</f>
        <v>62</v>
      </c>
      <c r="CF188">
        <f>IFERROR(VLOOKUP($B188,'Raw Stats'!$BU$3:$CJ$528,4,FALSE),0)</f>
        <v>9</v>
      </c>
      <c r="CG188">
        <f>IFERROR(VLOOKUP($B188,'Raw Stats'!$BU$3:$CJ$5288,5,FALSE),0)</f>
        <v>13</v>
      </c>
      <c r="CH188">
        <f>IFERROR(VLOOKUP($B188,'Raw Stats'!$BU$3:$CJ$528,6,FALSE),0)</f>
        <v>22</v>
      </c>
      <c r="CI188">
        <f>IFERROR(VLOOKUP($B188,'Raw Stats'!$BU$3:$CJ$528,7,FALSE),0)</f>
        <v>-26</v>
      </c>
      <c r="CJ188">
        <f>IFERROR(VLOOKUP($B188,'Raw Stats'!$BU$3:$CJ$528,8,FALSE),0)</f>
        <v>58</v>
      </c>
      <c r="CK188">
        <f>IFERROR(VLOOKUP($B188,'Raw Stats'!$BU$3:$CJ$528,9,FALSE),0)</f>
        <v>107</v>
      </c>
      <c r="CL188">
        <f>IFERROR(VLOOKUP($B188,'Raw Stats'!$BU$3:$CJ$528,10,FALSE),0)</f>
        <v>81</v>
      </c>
      <c r="CM188">
        <f>IFERROR(VLOOKUP($B188,'Raw Stats'!$BU$3:$CJ$528,11,FALSE)+VLOOKUP($B188,'Raw Stats'!$BU$3:$CJ$528,12,FALSE),0)</f>
        <v>9</v>
      </c>
      <c r="CN188">
        <f>IFERROR(VLOOKUP($B188,'Raw Stats'!$BU$3:$CJ$528,13,FALSE)+VLOOKUP($B188,'Raw Stats'!$BU$3:$CJ$528,14,FALSE),0)</f>
        <v>0</v>
      </c>
      <c r="CO188">
        <f>IFERROR(VLOOKUP($B188,'Raw Stats'!$BU$3:$CJ$528,15,FALSE),0)</f>
        <v>0</v>
      </c>
      <c r="CP188">
        <f>IFERROR(VLOOKUP($B188,'Raw Stats'!$BU$3:$CJ$528,16,FALSE),0)</f>
        <v>99</v>
      </c>
      <c r="CR188">
        <f>IFERROR(VLOOKUP($B188,'Raw Stats'!$BC$3:$BR$528,3,FALSE),0)</f>
        <v>39</v>
      </c>
      <c r="CS188">
        <f>IFERROR(VLOOKUP($B188,'Raw Stats'!$BC$3:$BR$528,4,FALSE),0)</f>
        <v>3</v>
      </c>
      <c r="CT188">
        <f>IFERROR(VLOOKUP($B188,'Raw Stats'!$BC$3:$BR$5288,5,FALSE),0)</f>
        <v>5</v>
      </c>
      <c r="CU188">
        <f>IFERROR(VLOOKUP($B188,'Raw Stats'!$BC$3:$BR$52888,6,FALSE),0)</f>
        <v>8</v>
      </c>
      <c r="CV188">
        <f>IFERROR(VLOOKUP($B188,'Raw Stats'!$BC$3:$BR$5288,7,FALSE),0)</f>
        <v>-8</v>
      </c>
      <c r="CW188">
        <f>IFERROR(VLOOKUP($B188,'Raw Stats'!$BC$3:$BR$5288,8,FALSE),0)</f>
        <v>32</v>
      </c>
      <c r="CX188">
        <f>IFERROR(VLOOKUP($B188,'Raw Stats'!$BC$3:$BR$5288,9,FALSE),0)</f>
        <v>58</v>
      </c>
      <c r="CY188">
        <f>IFERROR(VLOOKUP($B188,'Raw Stats'!$BC$3:$BR$5288,10,FALSE),0)</f>
        <v>56</v>
      </c>
      <c r="CZ188">
        <f>IFERROR(VLOOKUP($B188,'Raw Stats'!$BC$3:$BR$5288,11,FALSE)+VLOOKUP($B188,'Raw Stats'!$BC$3:$BR$5288,12,FALSE),0)</f>
        <v>3</v>
      </c>
      <c r="DA188">
        <f>IFERROR(VLOOKUP($B188,'Raw Stats'!$BC$3:$BR$5288,13,FALSE)+VLOOKUP($B188,'Raw Stats'!$BC$3:$BR$5288,14,FALSE),0)</f>
        <v>0</v>
      </c>
      <c r="DB188">
        <f>IFERROR(VLOOKUP($B188,'Raw Stats'!$BC$3:$BR$5288,15,FALSE),0)</f>
        <v>2</v>
      </c>
      <c r="DC188">
        <f>IFERROR(VLOOKUP($B188,'Raw Stats'!$BC$3:$BR$5288,16,FALSE),0)</f>
        <v>48</v>
      </c>
      <c r="DE188">
        <f>IFERROR(VLOOKUP($B188,'Raw Stats'!$AK$3:$AZ$528,3,FALSE),0)</f>
        <v>55</v>
      </c>
      <c r="DF188">
        <f>IFERROR(VLOOKUP($B188,'Raw Stats'!$AK$3:$AZ$528,4,FALSE),0)</f>
        <v>8</v>
      </c>
      <c r="DG188">
        <f>IFERROR(VLOOKUP($B188,'Raw Stats'!$AK$3:$AZ$528,5,FALSE),0)</f>
        <v>15</v>
      </c>
      <c r="DH188">
        <f>IFERROR(VLOOKUP($B188,'Raw Stats'!$AK$3:$AZ$528,6,FALSE),0)</f>
        <v>23</v>
      </c>
      <c r="DI188">
        <f>IFERROR(VLOOKUP($B188,'Raw Stats'!$AK$3:$AZ$528,7,FALSE),0)</f>
        <v>5</v>
      </c>
      <c r="DJ188">
        <f>IFERROR(VLOOKUP($B188,'Raw Stats'!$AK$3:$AZ$528,8,FALSE),0)</f>
        <v>33</v>
      </c>
      <c r="DK188">
        <f>IFERROR(VLOOKUP($B188,'Raw Stats'!$AK$3:$AZ$528,9,FALSE),0)</f>
        <v>78</v>
      </c>
      <c r="DL188">
        <f>IFERROR(VLOOKUP($B188,'Raw Stats'!$AK$3:$AZ$528,10,FALSE),0)</f>
        <v>70</v>
      </c>
      <c r="DM188">
        <f>IFERROR(VLOOKUP($B188,'Raw Stats'!$AK$3:$AZ$528,11,FALSE)+VLOOKUP($B188,'Raw Stats'!$AK$3:$AZ$528,12,FALSE),0)</f>
        <v>7</v>
      </c>
      <c r="DN188">
        <f>IFERROR(VLOOKUP($B188,'Raw Stats'!$AK$3:$AZ$528,13,FALSE)+VLOOKUP($B188,'Raw Stats'!$AK$3:$AZ$528,14,FALSE),0)</f>
        <v>0</v>
      </c>
      <c r="DO188">
        <f>IFERROR(VLOOKUP($B188,'Raw Stats'!$AK$3:$AZ$528,15,FALSE),0)</f>
        <v>1</v>
      </c>
      <c r="DP188">
        <f>IFERROR(VLOOKUP($B188,'Raw Stats'!$AK$3:$AZ$528,16,FALSE),0)</f>
        <v>84</v>
      </c>
      <c r="DR188">
        <f>IFERROR(VLOOKUP($B188,'Raw Stats'!$S$3:$AH$528,3,FALSE),0)</f>
        <v>80</v>
      </c>
      <c r="DS188">
        <f>IFERROR(VLOOKUP($B188,'Raw Stats'!$S$3:$AH$528,4,FALSE),0)</f>
        <v>10</v>
      </c>
      <c r="DT188">
        <f>IFERROR(VLOOKUP($B188,'Raw Stats'!$S$3:$AH$528,5,FALSE),0)</f>
        <v>27</v>
      </c>
      <c r="DU188">
        <f>IFERROR(VLOOKUP($B188,'Raw Stats'!$S$3:$AH$528,6,FALSE),0)</f>
        <v>37</v>
      </c>
      <c r="DV188">
        <f>IFERROR(VLOOKUP($B188,'Raw Stats'!$S$3:$AH$528,7,FALSE),0)</f>
        <v>0</v>
      </c>
      <c r="DW188">
        <f>IFERROR(VLOOKUP($B188,'Raw Stats'!$S$3:$AH$528,8,FALSE),0)</f>
        <v>40</v>
      </c>
      <c r="DX188">
        <f>IFERROR(VLOOKUP($B188,'Raw Stats'!$S$3:$AH$528,9,FALSE),0)</f>
        <v>107</v>
      </c>
      <c r="DY188">
        <f>IFERROR(VLOOKUP($B188,'Raw Stats'!$S$3:$AH$528,10,FALSE),0)</f>
        <v>98</v>
      </c>
      <c r="DZ188">
        <f>IFERROR(VLOOKUP($B188,'Raw Stats'!$S$3:$AH$528,11,FALSE)+VLOOKUP($B188,'Raw Stats'!$S$3:$AH$528,12,FALSE),0)</f>
        <v>14</v>
      </c>
      <c r="EA188">
        <f>IFERROR(VLOOKUP($B188,'Raw Stats'!$S$3:$AH$528,13,FALSE)+VLOOKUP($B188,'Raw Stats'!$S$3:$AH$528,14,FALSE),0)</f>
        <v>0</v>
      </c>
      <c r="EB188">
        <f>IFERROR(VLOOKUP($B188,'Raw Stats'!$S$3:$AH$528,15,FALSE),0)</f>
        <v>5</v>
      </c>
      <c r="EC188">
        <f>IFERROR(VLOOKUP($B188,'Raw Stats'!$S$3:$AH$528,16,FALSE),0)</f>
        <v>122</v>
      </c>
    </row>
    <row r="189" spans="1:133" x14ac:dyDescent="0.2">
      <c r="A189">
        <f>IFERROR(VLOOKUP(B189,Sheet2!$W$1:$X$300,2,FALSE),301)</f>
        <v>156</v>
      </c>
      <c r="B189" t="s">
        <v>263</v>
      </c>
      <c r="C189">
        <f t="shared" si="10"/>
        <v>0.80325842374146794</v>
      </c>
      <c r="D189">
        <f t="shared" si="11"/>
        <v>0.65880435515387736</v>
      </c>
      <c r="E189">
        <f t="shared" si="12"/>
        <v>0</v>
      </c>
      <c r="F189">
        <f t="shared" si="13"/>
        <v>0</v>
      </c>
      <c r="G189">
        <f t="shared" si="14"/>
        <v>0</v>
      </c>
      <c r="J189">
        <f>BS189*'Value Calculations'!$D$3</f>
        <v>6.9315022866426439</v>
      </c>
      <c r="K189">
        <f>BT189*'Value Calculations'!$D$4</f>
        <v>10.745219233473447</v>
      </c>
      <c r="L189">
        <f>BU189*'Value Calculations'!$D$5</f>
        <v>13.266905252646078</v>
      </c>
      <c r="M189">
        <f>BV189*'Value Calculations'!$D$6</f>
        <v>2.8764934341453454</v>
      </c>
      <c r="N189">
        <f>BW189*'Value Calculations'!$D$7</f>
        <v>4.1305892215658613</v>
      </c>
      <c r="O189">
        <f>BX189*'Value Calculations'!$D$8</f>
        <v>6.6140137088016608</v>
      </c>
      <c r="P189">
        <f>BY189*'Value Calculations'!$D$9</f>
        <v>2.6450026540878513</v>
      </c>
      <c r="Q189">
        <f>BZ189*'Value Calculations'!$D$10</f>
        <v>2.9225317926096377</v>
      </c>
      <c r="R189">
        <f>CA189*'Value Calculations'!$D$11</f>
        <v>0.9907141480249374</v>
      </c>
      <c r="S189">
        <f>CB189*'Value Calculations'!$D$12</f>
        <v>1.6277654791788281</v>
      </c>
      <c r="T189">
        <f>CC189*'Value Calculations'!$D$13</f>
        <v>12.313195111882614</v>
      </c>
      <c r="V189">
        <f>CF189*'Value Calculations'!$D$3</f>
        <v>2.8541480003822652</v>
      </c>
      <c r="W189">
        <f>CG189*'Value Calculations'!$D$4</f>
        <v>3.5817397444911494</v>
      </c>
      <c r="X189">
        <f>CH189*'Value Calculations'!$D$5</f>
        <v>4.7760858909525883</v>
      </c>
      <c r="Y189">
        <f>CI189*'Value Calculations'!$D$6</f>
        <v>-0.12506493191936285</v>
      </c>
      <c r="Z189">
        <f>CJ189*'Value Calculations'!$D$7</f>
        <v>0.70307901643674242</v>
      </c>
      <c r="AA189">
        <f>CK189*'Value Calculations'!$D$8</f>
        <v>2.084852147339654</v>
      </c>
      <c r="AB189">
        <f>CL189*'Value Calculations'!$D$9</f>
        <v>1.0076200587001338</v>
      </c>
      <c r="AC189">
        <f>CM189*'Value Calculations'!$D$10</f>
        <v>2.5572153185334328</v>
      </c>
      <c r="AD189">
        <f>CN189*'Value Calculations'!$D$11</f>
        <v>0</v>
      </c>
      <c r="AE189">
        <f>CO189*'Value Calculations'!$D$12</f>
        <v>0.81388273958941404</v>
      </c>
      <c r="AF189">
        <f>CP189*'Value Calculations'!$D$13</f>
        <v>6.1222031561874442</v>
      </c>
      <c r="AH189">
        <f>CS189*'Value Calculations'!$D$3</f>
        <v>0</v>
      </c>
      <c r="AI189">
        <f>CT189*'Value Calculations'!$D$4</f>
        <v>0</v>
      </c>
      <c r="AJ189">
        <f>CU189*'Value Calculations'!$D$5</f>
        <v>0</v>
      </c>
      <c r="AK189">
        <f>CV189*'Value Calculations'!$D$6</f>
        <v>0</v>
      </c>
      <c r="AL189">
        <f>CW189*'Value Calculations'!$D$7</f>
        <v>0</v>
      </c>
      <c r="AM189">
        <f>CX189*'Value Calculations'!$D$8</f>
        <v>0</v>
      </c>
      <c r="AN189">
        <f>CY189*'Value Calculations'!$D$9</f>
        <v>0</v>
      </c>
      <c r="AO189">
        <f>CZ189*'Value Calculations'!$D$10</f>
        <v>0</v>
      </c>
      <c r="AP189">
        <f>DA189*'Value Calculations'!$D$11</f>
        <v>0</v>
      </c>
      <c r="AQ189">
        <f>DB189*'Value Calculations'!$D$12</f>
        <v>0</v>
      </c>
      <c r="AR189">
        <f>DC189*'Value Calculations'!$D$13</f>
        <v>0</v>
      </c>
      <c r="AT189">
        <f>DF189*'Value Calculations'!$D$3</f>
        <v>0</v>
      </c>
      <c r="AU189">
        <f>DG189*'Value Calculations'!$D$4</f>
        <v>0</v>
      </c>
      <c r="AV189">
        <f>DH189*'Value Calculations'!$D$5</f>
        <v>0</v>
      </c>
      <c r="AW189">
        <f>DI189*'Value Calculations'!$D$6</f>
        <v>0</v>
      </c>
      <c r="AX189">
        <f>DJ189*'Value Calculations'!$D$7</f>
        <v>0</v>
      </c>
      <c r="AY189">
        <f>DK189*'Value Calculations'!$D$8</f>
        <v>0</v>
      </c>
      <c r="AZ189">
        <f>DL189*'Value Calculations'!$D$9</f>
        <v>0</v>
      </c>
      <c r="BA189">
        <f>DM189*'Value Calculations'!$D$10</f>
        <v>0</v>
      </c>
      <c r="BB189">
        <f>DN189*'Value Calculations'!$D$11</f>
        <v>0</v>
      </c>
      <c r="BC189">
        <f>DO189*'Value Calculations'!$D$12</f>
        <v>0</v>
      </c>
      <c r="BD189">
        <f>DP189*'Value Calculations'!$D$13</f>
        <v>0</v>
      </c>
      <c r="BF189">
        <f>DS189*'Value Calculations'!$D$3</f>
        <v>0</v>
      </c>
      <c r="BG189">
        <f>DT189*'Value Calculations'!$D$4</f>
        <v>0</v>
      </c>
      <c r="BH189">
        <f>DU189*'Value Calculations'!$D$5</f>
        <v>0</v>
      </c>
      <c r="BI189">
        <f>DV189*'Value Calculations'!$D$6</f>
        <v>0</v>
      </c>
      <c r="BJ189">
        <f>DW189*'Value Calculations'!$D$7</f>
        <v>0</v>
      </c>
      <c r="BK189">
        <f>DX189*'Value Calculations'!$D$8</f>
        <v>0</v>
      </c>
      <c r="BL189">
        <f>DY189*'Value Calculations'!$D$9</f>
        <v>0</v>
      </c>
      <c r="BM189">
        <f>DZ189*'Value Calculations'!$D$10</f>
        <v>0</v>
      </c>
      <c r="BN189">
        <f>EA189*'Value Calculations'!$D$11</f>
        <v>0</v>
      </c>
      <c r="BO189">
        <f>EB189*'Value Calculations'!$D$12</f>
        <v>0</v>
      </c>
      <c r="BP189">
        <f>EC189*'Value Calculations'!$D$13</f>
        <v>0</v>
      </c>
      <c r="BR189">
        <f>IFERROR(VLOOKUP($B189,'Raw Stats'!$CM$3:$DC$884,3,FALSE),0)</f>
        <v>81</v>
      </c>
      <c r="BS189">
        <f>IFERROR(VLOOKUP($B189,'Raw Stats'!$CM$3:$DC$884,4,FALSE),0)</f>
        <v>17</v>
      </c>
      <c r="BT189">
        <f>IFERROR(VLOOKUP($B189,'Raw Stats'!$CM$3:$DC$884,5,FALSE),0)</f>
        <v>33</v>
      </c>
      <c r="BU189">
        <f>IFERROR(VLOOKUP($B189,'Raw Stats'!$CM$3:$DC$884,6,FALSE),0)</f>
        <v>50</v>
      </c>
      <c r="BV189">
        <f>IFERROR(VLOOKUP($B189,'Raw Stats'!$CM$3:$DC$884,7,FALSE),0)</f>
        <v>23</v>
      </c>
      <c r="BW189">
        <f>IFERROR(VLOOKUP($B189,'Raw Stats'!$CM$3:$DC$884,8,FALSE),0)</f>
        <v>47</v>
      </c>
      <c r="BX189">
        <f>IFERROR(VLOOKUP($B189,'Raw Stats'!$CM$3:$DC$884,9,FALSE),0)</f>
        <v>92</v>
      </c>
      <c r="BY189">
        <f>IFERROR(VLOOKUP($B189,'Raw Stats'!$CM$3:$DC$884,10,FALSE),0)</f>
        <v>21</v>
      </c>
      <c r="BZ189">
        <f>IFERROR(VLOOKUP($B189,'Raw Stats'!$CM$3:$DC$884,11,FALSE)+VLOOKUP($B189,'Raw Stats'!$CM$3:$DC$884,12,FALSE),0)</f>
        <v>8</v>
      </c>
      <c r="CA189">
        <f>IFERROR(VLOOKUP($B189,'Raw Stats'!$CM$3:$DC$884,13,FALSE)+VLOOKUP($B189,'Raw Stats'!$CM$3:$DC$884,14,FALSE),0)</f>
        <v>1</v>
      </c>
      <c r="CB189">
        <f>IFERROR(VLOOKUP($B189,'Raw Stats'!$CM$3:$DC$884,15,FALSE),0)</f>
        <v>2</v>
      </c>
      <c r="CC189">
        <f>IFERROR(VLOOKUP($B189,'Raw Stats'!$CM$3:$DC$884,16,FALSE),0)</f>
        <v>179</v>
      </c>
      <c r="CE189">
        <f>IFERROR(VLOOKUP($B189,'Raw Stats'!$BU$3:$CJ$528,3,FALSE),0)</f>
        <v>37</v>
      </c>
      <c r="CF189">
        <f>IFERROR(VLOOKUP($B189,'Raw Stats'!$BU$3:$CJ$528,4,FALSE),0)</f>
        <v>7</v>
      </c>
      <c r="CG189">
        <f>IFERROR(VLOOKUP($B189,'Raw Stats'!$BU$3:$CJ$5288,5,FALSE),0)</f>
        <v>11</v>
      </c>
      <c r="CH189">
        <f>IFERROR(VLOOKUP($B189,'Raw Stats'!$BU$3:$CJ$528,6,FALSE),0)</f>
        <v>18</v>
      </c>
      <c r="CI189">
        <f>IFERROR(VLOOKUP($B189,'Raw Stats'!$BU$3:$CJ$528,7,FALSE),0)</f>
        <v>-1</v>
      </c>
      <c r="CJ189">
        <f>IFERROR(VLOOKUP($B189,'Raw Stats'!$BU$3:$CJ$528,8,FALSE),0)</f>
        <v>8</v>
      </c>
      <c r="CK189">
        <f>IFERROR(VLOOKUP($B189,'Raw Stats'!$BU$3:$CJ$528,9,FALSE),0)</f>
        <v>29</v>
      </c>
      <c r="CL189">
        <f>IFERROR(VLOOKUP($B189,'Raw Stats'!$BU$3:$CJ$528,10,FALSE),0)</f>
        <v>8</v>
      </c>
      <c r="CM189">
        <f>IFERROR(VLOOKUP($B189,'Raw Stats'!$BU$3:$CJ$528,11,FALSE)+VLOOKUP($B189,'Raw Stats'!$BU$3:$CJ$528,12,FALSE),0)</f>
        <v>7</v>
      </c>
      <c r="CN189">
        <f>IFERROR(VLOOKUP($B189,'Raw Stats'!$BU$3:$CJ$528,13,FALSE)+VLOOKUP($B189,'Raw Stats'!$BU$3:$CJ$528,14,FALSE),0)</f>
        <v>0</v>
      </c>
      <c r="CO189">
        <f>IFERROR(VLOOKUP($B189,'Raw Stats'!$BU$3:$CJ$528,15,FALSE),0)</f>
        <v>1</v>
      </c>
      <c r="CP189">
        <f>IFERROR(VLOOKUP($B189,'Raw Stats'!$BU$3:$CJ$528,16,FALSE),0)</f>
        <v>89</v>
      </c>
      <c r="CR189">
        <f>IFERROR(VLOOKUP($B189,'Raw Stats'!$BC$3:$BR$528,3,FALSE),0)</f>
        <v>0</v>
      </c>
      <c r="CS189">
        <f>IFERROR(VLOOKUP($B189,'Raw Stats'!$BC$3:$BR$528,4,FALSE),0)</f>
        <v>0</v>
      </c>
      <c r="CT189">
        <f>IFERROR(VLOOKUP($B189,'Raw Stats'!$BC$3:$BR$5288,5,FALSE),0)</f>
        <v>0</v>
      </c>
      <c r="CU189">
        <f>IFERROR(VLOOKUP($B189,'Raw Stats'!$BC$3:$BR$52888,6,FALSE),0)</f>
        <v>0</v>
      </c>
      <c r="CV189">
        <f>IFERROR(VLOOKUP($B189,'Raw Stats'!$BC$3:$BR$5288,7,FALSE),0)</f>
        <v>0</v>
      </c>
      <c r="CW189">
        <f>IFERROR(VLOOKUP($B189,'Raw Stats'!$BC$3:$BR$5288,8,FALSE),0)</f>
        <v>0</v>
      </c>
      <c r="CX189">
        <f>IFERROR(VLOOKUP($B189,'Raw Stats'!$BC$3:$BR$5288,9,FALSE),0)</f>
        <v>0</v>
      </c>
      <c r="CY189">
        <f>IFERROR(VLOOKUP($B189,'Raw Stats'!$BC$3:$BR$5288,10,FALSE),0)</f>
        <v>0</v>
      </c>
      <c r="CZ189">
        <f>IFERROR(VLOOKUP($B189,'Raw Stats'!$BC$3:$BR$5288,11,FALSE)+VLOOKUP($B189,'Raw Stats'!$BC$3:$BR$5288,12,FALSE),0)</f>
        <v>0</v>
      </c>
      <c r="DA189">
        <f>IFERROR(VLOOKUP($B189,'Raw Stats'!$BC$3:$BR$5288,13,FALSE)+VLOOKUP($B189,'Raw Stats'!$BC$3:$BR$5288,14,FALSE),0)</f>
        <v>0</v>
      </c>
      <c r="DB189">
        <f>IFERROR(VLOOKUP($B189,'Raw Stats'!$BC$3:$BR$5288,15,FALSE),0)</f>
        <v>0</v>
      </c>
      <c r="DC189">
        <f>IFERROR(VLOOKUP($B189,'Raw Stats'!$BC$3:$BR$5288,16,FALSE),0)</f>
        <v>0</v>
      </c>
      <c r="DE189">
        <f>IFERROR(VLOOKUP($B189,'Raw Stats'!$AK$3:$AZ$528,3,FALSE),0)</f>
        <v>0</v>
      </c>
      <c r="DF189">
        <f>IFERROR(VLOOKUP($B189,'Raw Stats'!$AK$3:$AZ$528,4,FALSE),0)</f>
        <v>0</v>
      </c>
      <c r="DG189">
        <f>IFERROR(VLOOKUP($B189,'Raw Stats'!$AK$3:$AZ$528,5,FALSE),0)</f>
        <v>0</v>
      </c>
      <c r="DH189">
        <f>IFERROR(VLOOKUP($B189,'Raw Stats'!$AK$3:$AZ$528,6,FALSE),0)</f>
        <v>0</v>
      </c>
      <c r="DI189">
        <f>IFERROR(VLOOKUP($B189,'Raw Stats'!$AK$3:$AZ$528,7,FALSE),0)</f>
        <v>0</v>
      </c>
      <c r="DJ189">
        <f>IFERROR(VLOOKUP($B189,'Raw Stats'!$AK$3:$AZ$528,8,FALSE),0)</f>
        <v>0</v>
      </c>
      <c r="DK189">
        <f>IFERROR(VLOOKUP($B189,'Raw Stats'!$AK$3:$AZ$528,9,FALSE),0)</f>
        <v>0</v>
      </c>
      <c r="DL189">
        <f>IFERROR(VLOOKUP($B189,'Raw Stats'!$AK$3:$AZ$528,10,FALSE),0)</f>
        <v>0</v>
      </c>
      <c r="DM189">
        <f>IFERROR(VLOOKUP($B189,'Raw Stats'!$AK$3:$AZ$528,11,FALSE)+VLOOKUP($B189,'Raw Stats'!$AK$3:$AZ$528,12,FALSE),0)</f>
        <v>0</v>
      </c>
      <c r="DN189">
        <f>IFERROR(VLOOKUP($B189,'Raw Stats'!$AK$3:$AZ$528,13,FALSE)+VLOOKUP($B189,'Raw Stats'!$AK$3:$AZ$528,14,FALSE),0)</f>
        <v>0</v>
      </c>
      <c r="DO189">
        <f>IFERROR(VLOOKUP($B189,'Raw Stats'!$AK$3:$AZ$528,15,FALSE),0)</f>
        <v>0</v>
      </c>
      <c r="DP189">
        <f>IFERROR(VLOOKUP($B189,'Raw Stats'!$AK$3:$AZ$528,16,FALSE),0)</f>
        <v>0</v>
      </c>
      <c r="DR189">
        <f>IFERROR(VLOOKUP($B189,'Raw Stats'!$S$3:$AH$528,3,FALSE),0)</f>
        <v>0</v>
      </c>
      <c r="DS189">
        <f>IFERROR(VLOOKUP($B189,'Raw Stats'!$S$3:$AH$528,4,FALSE),0)</f>
        <v>0</v>
      </c>
      <c r="DT189">
        <f>IFERROR(VLOOKUP($B189,'Raw Stats'!$S$3:$AH$528,5,FALSE),0)</f>
        <v>0</v>
      </c>
      <c r="DU189">
        <f>IFERROR(VLOOKUP($B189,'Raw Stats'!$S$3:$AH$528,6,FALSE),0)</f>
        <v>0</v>
      </c>
      <c r="DV189">
        <f>IFERROR(VLOOKUP($B189,'Raw Stats'!$S$3:$AH$528,7,FALSE),0)</f>
        <v>0</v>
      </c>
      <c r="DW189">
        <f>IFERROR(VLOOKUP($B189,'Raw Stats'!$S$3:$AH$528,8,FALSE),0)</f>
        <v>0</v>
      </c>
      <c r="DX189">
        <f>IFERROR(VLOOKUP($B189,'Raw Stats'!$S$3:$AH$528,9,FALSE),0)</f>
        <v>0</v>
      </c>
      <c r="DY189">
        <f>IFERROR(VLOOKUP($B189,'Raw Stats'!$S$3:$AH$528,10,FALSE),0)</f>
        <v>0</v>
      </c>
      <c r="DZ189">
        <f>IFERROR(VLOOKUP($B189,'Raw Stats'!$S$3:$AH$528,11,FALSE)+VLOOKUP($B189,'Raw Stats'!$S$3:$AH$528,12,FALSE),0)</f>
        <v>0</v>
      </c>
      <c r="EA189">
        <f>IFERROR(VLOOKUP($B189,'Raw Stats'!$S$3:$AH$528,13,FALSE)+VLOOKUP($B189,'Raw Stats'!$S$3:$AH$528,14,FALSE),0)</f>
        <v>0</v>
      </c>
      <c r="EB189">
        <f>IFERROR(VLOOKUP($B189,'Raw Stats'!$S$3:$AH$528,15,FALSE),0)</f>
        <v>0</v>
      </c>
      <c r="EC189">
        <f>IFERROR(VLOOKUP($B189,'Raw Stats'!$S$3:$AH$528,16,FALSE),0)</f>
        <v>0</v>
      </c>
    </row>
    <row r="190" spans="1:133" x14ac:dyDescent="0.2">
      <c r="A190">
        <f>IFERROR(VLOOKUP(B190,Sheet2!$W$1:$X$300,2,FALSE),301)</f>
        <v>270</v>
      </c>
      <c r="B190" t="s">
        <v>770</v>
      </c>
      <c r="C190">
        <f t="shared" si="10"/>
        <v>0.79752199409364288</v>
      </c>
      <c r="D190">
        <f t="shared" si="11"/>
        <v>0.76979311361131142</v>
      </c>
      <c r="E190">
        <f t="shared" si="12"/>
        <v>0.86765326054145697</v>
      </c>
      <c r="F190">
        <f t="shared" si="13"/>
        <v>0.90324289227266741</v>
      </c>
      <c r="G190">
        <f t="shared" si="14"/>
        <v>0.99297600488759152</v>
      </c>
      <c r="J190">
        <f>BS190*'Value Calculations'!$D$3</f>
        <v>1.6309417145041516</v>
      </c>
      <c r="K190">
        <f>BT190*'Value Calculations'!$D$4</f>
        <v>5.2098032647143988</v>
      </c>
      <c r="L190">
        <f>BU190*'Value Calculations'!$D$5</f>
        <v>5.3067621010584309</v>
      </c>
      <c r="M190">
        <f>BV190*'Value Calculations'!$D$6</f>
        <v>1.5007791830323542</v>
      </c>
      <c r="N190">
        <f>BW190*'Value Calculations'!$D$7</f>
        <v>1.9334672952010417</v>
      </c>
      <c r="O190">
        <f>BX190*'Value Calculations'!$D$8</f>
        <v>16.103685551864913</v>
      </c>
      <c r="P190">
        <f>BY190*'Value Calculations'!$D$9</f>
        <v>23.175261350103078</v>
      </c>
      <c r="Q190">
        <f>BZ190*'Value Calculations'!$D$10</f>
        <v>1.0959494222286141</v>
      </c>
      <c r="R190">
        <f>CA190*'Value Calculations'!$D$11</f>
        <v>0.9907141480249374</v>
      </c>
      <c r="S190">
        <f>CB190*'Value Calculations'!$D$12</f>
        <v>0.81388273958941404</v>
      </c>
      <c r="T190">
        <f>CC190*'Value Calculations'!$D$13</f>
        <v>7.6355567453573752</v>
      </c>
      <c r="V190">
        <f>CF190*'Value Calculations'!$D$3</f>
        <v>2.0386771431301893</v>
      </c>
      <c r="W190">
        <f>CG190*'Value Calculations'!$D$4</f>
        <v>6.1866413768483488</v>
      </c>
      <c r="X190">
        <f>CH190*'Value Calculations'!$D$5</f>
        <v>6.3681145212701171</v>
      </c>
      <c r="Y190">
        <f>CI190*'Value Calculations'!$D$6</f>
        <v>0.75038959151617712</v>
      </c>
      <c r="Z190">
        <f>CJ190*'Value Calculations'!$D$7</f>
        <v>1.4061580328734848</v>
      </c>
      <c r="AA190">
        <f>CK190*'Value Calculations'!$D$8</f>
        <v>13.731267591099101</v>
      </c>
      <c r="AB190">
        <f>CL190*'Value Calculations'!$D$9</f>
        <v>21.915736276727912</v>
      </c>
      <c r="AC190">
        <f>CM190*'Value Calculations'!$D$10</f>
        <v>1.0959494222286141</v>
      </c>
      <c r="AD190">
        <f>CN190*'Value Calculations'!$D$11</f>
        <v>1.9814282960498748</v>
      </c>
      <c r="AE190">
        <f>CO190*'Value Calculations'!$D$12</f>
        <v>0</v>
      </c>
      <c r="AF190">
        <f>CP190*'Value Calculations'!$D$13</f>
        <v>6.8788799507724097</v>
      </c>
      <c r="AH190">
        <f>CS190*'Value Calculations'!$D$3</f>
        <v>0.8154708572520758</v>
      </c>
      <c r="AI190">
        <f>CT190*'Value Calculations'!$D$4</f>
        <v>3.9073524485357991</v>
      </c>
      <c r="AJ190">
        <f>CU190*'Value Calculations'!$D$5</f>
        <v>3.7147334707409017</v>
      </c>
      <c r="AK190">
        <f>CV190*'Value Calculations'!$D$6</f>
        <v>-0.12506493191936285</v>
      </c>
      <c r="AL190">
        <f>CW190*'Value Calculations'!$D$7</f>
        <v>1.4061580328734848</v>
      </c>
      <c r="AM190">
        <f>CX190*'Value Calculations'!$D$8</f>
        <v>7.3329282423670588</v>
      </c>
      <c r="AN190">
        <f>CY190*'Value Calculations'!$D$9</f>
        <v>15.74406341718959</v>
      </c>
      <c r="AO190">
        <f>CZ190*'Value Calculations'!$D$10</f>
        <v>0.73063294815240942</v>
      </c>
      <c r="AP190">
        <f>DA190*'Value Calculations'!$D$11</f>
        <v>0</v>
      </c>
      <c r="AQ190">
        <f>DB190*'Value Calculations'!$D$12</f>
        <v>0.81388273958941404</v>
      </c>
      <c r="AR190">
        <f>DC190*'Value Calculations'!$D$13</f>
        <v>5.5718927601256514</v>
      </c>
      <c r="AT190">
        <f>DF190*'Value Calculations'!$D$3</f>
        <v>2.0386771431301893</v>
      </c>
      <c r="AU190">
        <f>DG190*'Value Calculations'!$D$4</f>
        <v>7.8147048970715982</v>
      </c>
      <c r="AV190">
        <f>DH190*'Value Calculations'!$D$5</f>
        <v>7.6948050465347251</v>
      </c>
      <c r="AW190">
        <f>DI190*'Value Calculations'!$D$6</f>
        <v>1.6258441149517171</v>
      </c>
      <c r="AX190">
        <f>DJ190*'Value Calculations'!$D$7</f>
        <v>1.7576975410918561</v>
      </c>
      <c r="AY190">
        <f>DK190*'Value Calculations'!$D$8</f>
        <v>15.169096658229897</v>
      </c>
      <c r="AZ190">
        <f>DL190*'Value Calculations'!$D$9</f>
        <v>23.301213857440594</v>
      </c>
      <c r="BA190">
        <f>DM190*'Value Calculations'!$D$10</f>
        <v>3.6531647407620471</v>
      </c>
      <c r="BB190">
        <f>DN190*'Value Calculations'!$D$11</f>
        <v>0.9907141480249374</v>
      </c>
      <c r="BC190">
        <f>DO190*'Value Calculations'!$D$12</f>
        <v>1.6277654791788281</v>
      </c>
      <c r="BD190">
        <f>DP190*'Value Calculations'!$D$13</f>
        <v>8.3922335399423389</v>
      </c>
      <c r="BF190">
        <f>DS190*'Value Calculations'!$D$3</f>
        <v>1.6309417145041516</v>
      </c>
      <c r="BG190">
        <f>DT190*'Value Calculations'!$D$4</f>
        <v>8.7915430092055473</v>
      </c>
      <c r="BH190">
        <f>DU190*'Value Calculations'!$D$5</f>
        <v>8.2254812566405686</v>
      </c>
      <c r="BI190">
        <f>DV190*'Value Calculations'!$D$6</f>
        <v>0.87545452343553998</v>
      </c>
      <c r="BJ190">
        <f>DW190*'Value Calculations'!$D$7</f>
        <v>3.2517404510199337</v>
      </c>
      <c r="BK190">
        <f>DX190*'Value Calculations'!$D$8</f>
        <v>14.01883340452526</v>
      </c>
      <c r="BL190">
        <f>DY190*'Value Calculations'!$D$9</f>
        <v>29.724791731653948</v>
      </c>
      <c r="BM190">
        <f>DZ190*'Value Calculations'!$D$10</f>
        <v>2.5572153185334328</v>
      </c>
      <c r="BN190">
        <f>EA190*'Value Calculations'!$D$11</f>
        <v>1.9814282960498748</v>
      </c>
      <c r="BO190">
        <f>EB190*'Value Calculations'!$D$12</f>
        <v>0.81388273958941404</v>
      </c>
      <c r="BP190">
        <f>EC190*'Value Calculations'!$D$13</f>
        <v>7.5667679458496506</v>
      </c>
      <c r="BR190">
        <f>IFERROR(VLOOKUP($B190,'Raw Stats'!$CM$3:$DC$884,3,FALSE),0)</f>
        <v>82</v>
      </c>
      <c r="BS190">
        <f>IFERROR(VLOOKUP($B190,'Raw Stats'!$CM$3:$DC$884,4,FALSE),0)</f>
        <v>4</v>
      </c>
      <c r="BT190">
        <f>IFERROR(VLOOKUP($B190,'Raw Stats'!$CM$3:$DC$884,5,FALSE),0)</f>
        <v>16</v>
      </c>
      <c r="BU190">
        <f>IFERROR(VLOOKUP($B190,'Raw Stats'!$CM$3:$DC$884,6,FALSE),0)</f>
        <v>20</v>
      </c>
      <c r="BV190">
        <f>IFERROR(VLOOKUP($B190,'Raw Stats'!$CM$3:$DC$884,7,FALSE),0)</f>
        <v>12</v>
      </c>
      <c r="BW190">
        <f>IFERROR(VLOOKUP($B190,'Raw Stats'!$CM$3:$DC$884,8,FALSE),0)</f>
        <v>22</v>
      </c>
      <c r="BX190">
        <f>IFERROR(VLOOKUP($B190,'Raw Stats'!$CM$3:$DC$884,9,FALSE),0)</f>
        <v>224</v>
      </c>
      <c r="BY190">
        <f>IFERROR(VLOOKUP($B190,'Raw Stats'!$CM$3:$DC$884,10,FALSE),0)</f>
        <v>184</v>
      </c>
      <c r="BZ190">
        <f>IFERROR(VLOOKUP($B190,'Raw Stats'!$CM$3:$DC$884,11,FALSE)+VLOOKUP($B190,'Raw Stats'!$CM$3:$DC$884,12,FALSE),0)</f>
        <v>3</v>
      </c>
      <c r="CA190">
        <f>IFERROR(VLOOKUP($B190,'Raw Stats'!$CM$3:$DC$884,13,FALSE)+VLOOKUP($B190,'Raw Stats'!$CM$3:$DC$884,14,FALSE),0)</f>
        <v>1</v>
      </c>
      <c r="CB190">
        <f>IFERROR(VLOOKUP($B190,'Raw Stats'!$CM$3:$DC$884,15,FALSE),0)</f>
        <v>1</v>
      </c>
      <c r="CC190">
        <f>IFERROR(VLOOKUP($B190,'Raw Stats'!$CM$3:$DC$884,16,FALSE),0)</f>
        <v>111</v>
      </c>
      <c r="CE190">
        <f>IFERROR(VLOOKUP($B190,'Raw Stats'!$BU$3:$CJ$528,3,FALSE),0)</f>
        <v>81</v>
      </c>
      <c r="CF190">
        <f>IFERROR(VLOOKUP($B190,'Raw Stats'!$BU$3:$CJ$528,4,FALSE),0)</f>
        <v>5</v>
      </c>
      <c r="CG190">
        <f>IFERROR(VLOOKUP($B190,'Raw Stats'!$BU$3:$CJ$5288,5,FALSE),0)</f>
        <v>19</v>
      </c>
      <c r="CH190">
        <f>IFERROR(VLOOKUP($B190,'Raw Stats'!$BU$3:$CJ$528,6,FALSE),0)</f>
        <v>24</v>
      </c>
      <c r="CI190">
        <f>IFERROR(VLOOKUP($B190,'Raw Stats'!$BU$3:$CJ$528,7,FALSE),0)</f>
        <v>6</v>
      </c>
      <c r="CJ190">
        <f>IFERROR(VLOOKUP($B190,'Raw Stats'!$BU$3:$CJ$528,8,FALSE),0)</f>
        <v>16</v>
      </c>
      <c r="CK190">
        <f>IFERROR(VLOOKUP($B190,'Raw Stats'!$BU$3:$CJ$528,9,FALSE),0)</f>
        <v>191</v>
      </c>
      <c r="CL190">
        <f>IFERROR(VLOOKUP($B190,'Raw Stats'!$BU$3:$CJ$528,10,FALSE),0)</f>
        <v>174</v>
      </c>
      <c r="CM190">
        <f>IFERROR(VLOOKUP($B190,'Raw Stats'!$BU$3:$CJ$528,11,FALSE)+VLOOKUP($B190,'Raw Stats'!$BU$3:$CJ$528,12,FALSE),0)</f>
        <v>3</v>
      </c>
      <c r="CN190">
        <f>IFERROR(VLOOKUP($B190,'Raw Stats'!$BU$3:$CJ$528,13,FALSE)+VLOOKUP($B190,'Raw Stats'!$BU$3:$CJ$528,14,FALSE),0)</f>
        <v>2</v>
      </c>
      <c r="CO190">
        <f>IFERROR(VLOOKUP($B190,'Raw Stats'!$BU$3:$CJ$528,15,FALSE),0)</f>
        <v>0</v>
      </c>
      <c r="CP190">
        <f>IFERROR(VLOOKUP($B190,'Raw Stats'!$BU$3:$CJ$528,16,FALSE),0)</f>
        <v>100</v>
      </c>
      <c r="CR190">
        <f>IFERROR(VLOOKUP($B190,'Raw Stats'!$BC$3:$BR$528,3,FALSE),0)</f>
        <v>46</v>
      </c>
      <c r="CS190">
        <f>IFERROR(VLOOKUP($B190,'Raw Stats'!$BC$3:$BR$528,4,FALSE),0)</f>
        <v>2</v>
      </c>
      <c r="CT190">
        <f>IFERROR(VLOOKUP($B190,'Raw Stats'!$BC$3:$BR$5288,5,FALSE),0)</f>
        <v>12</v>
      </c>
      <c r="CU190">
        <f>IFERROR(VLOOKUP($B190,'Raw Stats'!$BC$3:$BR$52888,6,FALSE),0)</f>
        <v>14</v>
      </c>
      <c r="CV190">
        <f>IFERROR(VLOOKUP($B190,'Raw Stats'!$BC$3:$BR$5288,7,FALSE),0)</f>
        <v>-1</v>
      </c>
      <c r="CW190">
        <f>IFERROR(VLOOKUP($B190,'Raw Stats'!$BC$3:$BR$5288,8,FALSE),0)</f>
        <v>16</v>
      </c>
      <c r="CX190">
        <f>IFERROR(VLOOKUP($B190,'Raw Stats'!$BC$3:$BR$5288,9,FALSE),0)</f>
        <v>102</v>
      </c>
      <c r="CY190">
        <f>IFERROR(VLOOKUP($B190,'Raw Stats'!$BC$3:$BR$5288,10,FALSE),0)</f>
        <v>125</v>
      </c>
      <c r="CZ190">
        <f>IFERROR(VLOOKUP($B190,'Raw Stats'!$BC$3:$BR$5288,11,FALSE)+VLOOKUP($B190,'Raw Stats'!$BC$3:$BR$5288,12,FALSE),0)</f>
        <v>2</v>
      </c>
      <c r="DA190">
        <f>IFERROR(VLOOKUP($B190,'Raw Stats'!$BC$3:$BR$5288,13,FALSE)+VLOOKUP($B190,'Raw Stats'!$BC$3:$BR$5288,14,FALSE),0)</f>
        <v>0</v>
      </c>
      <c r="DB190">
        <f>IFERROR(VLOOKUP($B190,'Raw Stats'!$BC$3:$BR$5288,15,FALSE),0)</f>
        <v>1</v>
      </c>
      <c r="DC190">
        <f>IFERROR(VLOOKUP($B190,'Raw Stats'!$BC$3:$BR$5288,16,FALSE),0)</f>
        <v>81</v>
      </c>
      <c r="DE190">
        <f>IFERROR(VLOOKUP($B190,'Raw Stats'!$AK$3:$AZ$528,3,FALSE),0)</f>
        <v>82</v>
      </c>
      <c r="DF190">
        <f>IFERROR(VLOOKUP($B190,'Raw Stats'!$AK$3:$AZ$528,4,FALSE),0)</f>
        <v>5</v>
      </c>
      <c r="DG190">
        <f>IFERROR(VLOOKUP($B190,'Raw Stats'!$AK$3:$AZ$528,5,FALSE),0)</f>
        <v>24</v>
      </c>
      <c r="DH190">
        <f>IFERROR(VLOOKUP($B190,'Raw Stats'!$AK$3:$AZ$528,6,FALSE),0)</f>
        <v>29</v>
      </c>
      <c r="DI190">
        <f>IFERROR(VLOOKUP($B190,'Raw Stats'!$AK$3:$AZ$528,7,FALSE),0)</f>
        <v>13</v>
      </c>
      <c r="DJ190">
        <f>IFERROR(VLOOKUP($B190,'Raw Stats'!$AK$3:$AZ$528,8,FALSE),0)</f>
        <v>20</v>
      </c>
      <c r="DK190">
        <f>IFERROR(VLOOKUP($B190,'Raw Stats'!$AK$3:$AZ$528,9,FALSE),0)</f>
        <v>211</v>
      </c>
      <c r="DL190">
        <f>IFERROR(VLOOKUP($B190,'Raw Stats'!$AK$3:$AZ$528,10,FALSE),0)</f>
        <v>185</v>
      </c>
      <c r="DM190">
        <f>IFERROR(VLOOKUP($B190,'Raw Stats'!$AK$3:$AZ$528,11,FALSE)+VLOOKUP($B190,'Raw Stats'!$AK$3:$AZ$528,12,FALSE),0)</f>
        <v>10</v>
      </c>
      <c r="DN190">
        <f>IFERROR(VLOOKUP($B190,'Raw Stats'!$AK$3:$AZ$528,13,FALSE)+VLOOKUP($B190,'Raw Stats'!$AK$3:$AZ$528,14,FALSE),0)</f>
        <v>1</v>
      </c>
      <c r="DO190">
        <f>IFERROR(VLOOKUP($B190,'Raw Stats'!$AK$3:$AZ$528,15,FALSE),0)</f>
        <v>2</v>
      </c>
      <c r="DP190">
        <f>IFERROR(VLOOKUP($B190,'Raw Stats'!$AK$3:$AZ$528,16,FALSE),0)</f>
        <v>122</v>
      </c>
      <c r="DR190">
        <f>IFERROR(VLOOKUP($B190,'Raw Stats'!$S$3:$AH$528,3,FALSE),0)</f>
        <v>80</v>
      </c>
      <c r="DS190">
        <f>IFERROR(VLOOKUP($B190,'Raw Stats'!$S$3:$AH$528,4,FALSE),0)</f>
        <v>4</v>
      </c>
      <c r="DT190">
        <f>IFERROR(VLOOKUP($B190,'Raw Stats'!$S$3:$AH$528,5,FALSE),0)</f>
        <v>27</v>
      </c>
      <c r="DU190">
        <f>IFERROR(VLOOKUP($B190,'Raw Stats'!$S$3:$AH$528,6,FALSE),0)</f>
        <v>31</v>
      </c>
      <c r="DV190">
        <f>IFERROR(VLOOKUP($B190,'Raw Stats'!$S$3:$AH$528,7,FALSE),0)</f>
        <v>7</v>
      </c>
      <c r="DW190">
        <f>IFERROR(VLOOKUP($B190,'Raw Stats'!$S$3:$AH$528,8,FALSE),0)</f>
        <v>37</v>
      </c>
      <c r="DX190">
        <f>IFERROR(VLOOKUP($B190,'Raw Stats'!$S$3:$AH$528,9,FALSE),0)</f>
        <v>195</v>
      </c>
      <c r="DY190">
        <f>IFERROR(VLOOKUP($B190,'Raw Stats'!$S$3:$AH$528,10,FALSE),0)</f>
        <v>236</v>
      </c>
      <c r="DZ190">
        <f>IFERROR(VLOOKUP($B190,'Raw Stats'!$S$3:$AH$528,11,FALSE)+VLOOKUP($B190,'Raw Stats'!$S$3:$AH$528,12,FALSE),0)</f>
        <v>7</v>
      </c>
      <c r="EA190">
        <f>IFERROR(VLOOKUP($B190,'Raw Stats'!$S$3:$AH$528,13,FALSE)+VLOOKUP($B190,'Raw Stats'!$S$3:$AH$528,14,FALSE),0)</f>
        <v>2</v>
      </c>
      <c r="EB190">
        <f>IFERROR(VLOOKUP($B190,'Raw Stats'!$S$3:$AH$528,15,FALSE),0)</f>
        <v>1</v>
      </c>
      <c r="EC190">
        <f>IFERROR(VLOOKUP($B190,'Raw Stats'!$S$3:$AH$528,16,FALSE),0)</f>
        <v>110</v>
      </c>
    </row>
    <row r="191" spans="1:133" x14ac:dyDescent="0.2">
      <c r="A191">
        <f>IFERROR(VLOOKUP(B191,Sheet2!$W$1:$X$300,2,FALSE),301)</f>
        <v>228</v>
      </c>
      <c r="B191" t="s">
        <v>713</v>
      </c>
      <c r="C191">
        <f t="shared" si="10"/>
        <v>0.78977579865918901</v>
      </c>
      <c r="D191">
        <f t="shared" si="11"/>
        <v>0.86706767730387257</v>
      </c>
      <c r="E191">
        <f t="shared" si="12"/>
        <v>0.87521944105876948</v>
      </c>
      <c r="F191">
        <f t="shared" si="13"/>
        <v>0.70187222970808727</v>
      </c>
      <c r="G191">
        <f t="shared" si="14"/>
        <v>0.91879380384522669</v>
      </c>
      <c r="J191">
        <f>BS191*'Value Calculations'!$D$3</f>
        <v>1.6309417145041516</v>
      </c>
      <c r="K191">
        <f>BT191*'Value Calculations'!$D$4</f>
        <v>10.419606529428798</v>
      </c>
      <c r="L191">
        <f>BU191*'Value Calculations'!$D$5</f>
        <v>9.5521717819051766</v>
      </c>
      <c r="M191">
        <f>BV191*'Value Calculations'!$D$6</f>
        <v>0</v>
      </c>
      <c r="N191">
        <f>BW191*'Value Calculations'!$D$7</f>
        <v>2.1092370493102273</v>
      </c>
      <c r="O191">
        <f>BX191*'Value Calculations'!$D$8</f>
        <v>7.1891453356539792</v>
      </c>
      <c r="P191">
        <f>BY191*'Value Calculations'!$D$9</f>
        <v>19.774543651990125</v>
      </c>
      <c r="Q191">
        <f>BZ191*'Value Calculations'!$D$10</f>
        <v>2.9225317926096377</v>
      </c>
      <c r="R191">
        <f>CA191*'Value Calculations'!$D$11</f>
        <v>1.9814282960498748</v>
      </c>
      <c r="S191">
        <f>CB191*'Value Calculations'!$D$12</f>
        <v>0</v>
      </c>
      <c r="T191">
        <f>CC191*'Value Calculations'!$D$13</f>
        <v>8.3922335399423389</v>
      </c>
      <c r="V191">
        <f>CF191*'Value Calculations'!$D$3</f>
        <v>2.4464125717562273</v>
      </c>
      <c r="W191">
        <f>CG191*'Value Calculations'!$D$4</f>
        <v>11.722057345607396</v>
      </c>
      <c r="X191">
        <f>CH191*'Value Calculations'!$D$5</f>
        <v>11.144200412222705</v>
      </c>
      <c r="Y191">
        <f>CI191*'Value Calculations'!$D$6</f>
        <v>1.1255843872742657</v>
      </c>
      <c r="Z191">
        <f>CJ191*'Value Calculations'!$D$7</f>
        <v>2.4607765575285985</v>
      </c>
      <c r="AA191">
        <f>CK191*'Value Calculations'!$D$8</f>
        <v>6.7577966155147404</v>
      </c>
      <c r="AB191">
        <f>CL191*'Value Calculations'!$D$9</f>
        <v>19.396686129977574</v>
      </c>
      <c r="AC191">
        <f>CM191*'Value Calculations'!$D$10</f>
        <v>5.4797471111430704</v>
      </c>
      <c r="AD191">
        <f>CN191*'Value Calculations'!$D$11</f>
        <v>0</v>
      </c>
      <c r="AE191">
        <f>CO191*'Value Calculations'!$D$12</f>
        <v>0</v>
      </c>
      <c r="AF191">
        <f>CP191*'Value Calculations'!$D$13</f>
        <v>9.6992207305890972</v>
      </c>
      <c r="AH191">
        <f>CS191*'Value Calculations'!$D$3</f>
        <v>1.2232062858781136</v>
      </c>
      <c r="AI191">
        <f>CT191*'Value Calculations'!$D$4</f>
        <v>7.8147048970715982</v>
      </c>
      <c r="AJ191">
        <f>CU191*'Value Calculations'!$D$5</f>
        <v>7.1641288364288815</v>
      </c>
      <c r="AK191">
        <f>CV191*'Value Calculations'!$D$6</f>
        <v>0.50025972767745142</v>
      </c>
      <c r="AL191">
        <f>CW191*'Value Calculations'!$D$7</f>
        <v>1.5819277869826704</v>
      </c>
      <c r="AM191">
        <f>CX191*'Value Calculations'!$D$8</f>
        <v>4.0259213879662283</v>
      </c>
      <c r="AN191">
        <f>CY191*'Value Calculations'!$D$9</f>
        <v>8.3128654842761041</v>
      </c>
      <c r="AO191">
        <f>CZ191*'Value Calculations'!$D$10</f>
        <v>4.0184812148382516</v>
      </c>
      <c r="AP191">
        <f>DA191*'Value Calculations'!$D$11</f>
        <v>0.9907141480249374</v>
      </c>
      <c r="AQ191">
        <f>DB191*'Value Calculations'!$D$12</f>
        <v>0</v>
      </c>
      <c r="AR191">
        <f>DC191*'Value Calculations'!$D$13</f>
        <v>5.5031039606179277</v>
      </c>
      <c r="AT191">
        <f>DF191*'Value Calculations'!$D$3</f>
        <v>3.6696188576343411</v>
      </c>
      <c r="AU191">
        <f>DG191*'Value Calculations'!$D$4</f>
        <v>6.8378667849376482</v>
      </c>
      <c r="AV191">
        <f>DH191*'Value Calculations'!$D$5</f>
        <v>7.960143151587646</v>
      </c>
      <c r="AW191">
        <f>DI191*'Value Calculations'!$D$6</f>
        <v>0</v>
      </c>
      <c r="AX191">
        <f>DJ191*'Value Calculations'!$D$7</f>
        <v>1.4061580328734848</v>
      </c>
      <c r="AY191">
        <f>DK191*'Value Calculations'!$D$8</f>
        <v>3.5226812144704498</v>
      </c>
      <c r="AZ191">
        <f>DL191*'Value Calculations'!$D$9</f>
        <v>11.713583182389055</v>
      </c>
      <c r="BA191">
        <f>DM191*'Value Calculations'!$D$10</f>
        <v>3.2878482666858426</v>
      </c>
      <c r="BB191">
        <f>DN191*'Value Calculations'!$D$11</f>
        <v>0.9907141480249374</v>
      </c>
      <c r="BC191">
        <f>DO191*'Value Calculations'!$D$12</f>
        <v>0.81388273958941404</v>
      </c>
      <c r="BD191">
        <f>DP191*'Value Calculations'!$D$13</f>
        <v>9.6304319310813735</v>
      </c>
      <c r="BF191">
        <f>DS191*'Value Calculations'!$D$3</f>
        <v>5.7082960007645305</v>
      </c>
      <c r="BG191">
        <f>DT191*'Value Calculations'!$D$4</f>
        <v>10.419606529428798</v>
      </c>
      <c r="BH191">
        <f>DU191*'Value Calculations'!$D$5</f>
        <v>12.205552832434391</v>
      </c>
      <c r="BI191">
        <f>DV191*'Value Calculations'!$D$6</f>
        <v>2.5012986383872571</v>
      </c>
      <c r="BJ191">
        <f>DW191*'Value Calculations'!$D$7</f>
        <v>3.5153950821837121</v>
      </c>
      <c r="BK191">
        <f>DX191*'Value Calculations'!$D$8</f>
        <v>5.3918590017404844</v>
      </c>
      <c r="BL191">
        <f>DY191*'Value Calculations'!$D$9</f>
        <v>13.350965777776773</v>
      </c>
      <c r="BM191">
        <f>DZ191*'Value Calculations'!$D$10</f>
        <v>8.7675953778289131</v>
      </c>
      <c r="BN191">
        <f>EA191*'Value Calculations'!$D$11</f>
        <v>0</v>
      </c>
      <c r="BO191">
        <f>EB191*'Value Calculations'!$D$12</f>
        <v>3.2555309583576562</v>
      </c>
      <c r="BP191">
        <f>EC191*'Value Calculations'!$D$13</f>
        <v>11.143785520251303</v>
      </c>
      <c r="BR191">
        <f>IFERROR(VLOOKUP($B191,'Raw Stats'!$CM$3:$DC$884,3,FALSE),0)</f>
        <v>81</v>
      </c>
      <c r="BS191">
        <f>IFERROR(VLOOKUP($B191,'Raw Stats'!$CM$3:$DC$884,4,FALSE),0)</f>
        <v>4</v>
      </c>
      <c r="BT191">
        <f>IFERROR(VLOOKUP($B191,'Raw Stats'!$CM$3:$DC$884,5,FALSE),0)</f>
        <v>32</v>
      </c>
      <c r="BU191">
        <f>IFERROR(VLOOKUP($B191,'Raw Stats'!$CM$3:$DC$884,6,FALSE),0)</f>
        <v>36</v>
      </c>
      <c r="BV191">
        <f>IFERROR(VLOOKUP($B191,'Raw Stats'!$CM$3:$DC$884,7,FALSE),0)</f>
        <v>0</v>
      </c>
      <c r="BW191">
        <f>IFERROR(VLOOKUP($B191,'Raw Stats'!$CM$3:$DC$884,8,FALSE),0)</f>
        <v>24</v>
      </c>
      <c r="BX191">
        <f>IFERROR(VLOOKUP($B191,'Raw Stats'!$CM$3:$DC$884,9,FALSE),0)</f>
        <v>100</v>
      </c>
      <c r="BY191">
        <f>IFERROR(VLOOKUP($B191,'Raw Stats'!$CM$3:$DC$884,10,FALSE),0)</f>
        <v>157</v>
      </c>
      <c r="BZ191">
        <f>IFERROR(VLOOKUP($B191,'Raw Stats'!$CM$3:$DC$884,11,FALSE)+VLOOKUP($B191,'Raw Stats'!$CM$3:$DC$884,12,FALSE),0)</f>
        <v>8</v>
      </c>
      <c r="CA191">
        <f>IFERROR(VLOOKUP($B191,'Raw Stats'!$CM$3:$DC$884,13,FALSE)+VLOOKUP($B191,'Raw Stats'!$CM$3:$DC$884,14,FALSE),0)</f>
        <v>2</v>
      </c>
      <c r="CB191">
        <f>IFERROR(VLOOKUP($B191,'Raw Stats'!$CM$3:$DC$884,15,FALSE),0)</f>
        <v>0</v>
      </c>
      <c r="CC191">
        <f>IFERROR(VLOOKUP($B191,'Raw Stats'!$CM$3:$DC$884,16,FALSE),0)</f>
        <v>122</v>
      </c>
      <c r="CE191">
        <f>IFERROR(VLOOKUP($B191,'Raw Stats'!$BU$3:$CJ$528,3,FALSE),0)</f>
        <v>81</v>
      </c>
      <c r="CF191">
        <f>IFERROR(VLOOKUP($B191,'Raw Stats'!$BU$3:$CJ$528,4,FALSE),0)</f>
        <v>6</v>
      </c>
      <c r="CG191">
        <f>IFERROR(VLOOKUP($B191,'Raw Stats'!$BU$3:$CJ$5288,5,FALSE),0)</f>
        <v>36</v>
      </c>
      <c r="CH191">
        <f>IFERROR(VLOOKUP($B191,'Raw Stats'!$BU$3:$CJ$528,6,FALSE),0)</f>
        <v>42</v>
      </c>
      <c r="CI191">
        <f>IFERROR(VLOOKUP($B191,'Raw Stats'!$BU$3:$CJ$528,7,FALSE),0)</f>
        <v>9</v>
      </c>
      <c r="CJ191">
        <f>IFERROR(VLOOKUP($B191,'Raw Stats'!$BU$3:$CJ$528,8,FALSE),0)</f>
        <v>28</v>
      </c>
      <c r="CK191">
        <f>IFERROR(VLOOKUP($B191,'Raw Stats'!$BU$3:$CJ$528,9,FALSE),0)</f>
        <v>94</v>
      </c>
      <c r="CL191">
        <f>IFERROR(VLOOKUP($B191,'Raw Stats'!$BU$3:$CJ$528,10,FALSE),0)</f>
        <v>154</v>
      </c>
      <c r="CM191">
        <f>IFERROR(VLOOKUP($B191,'Raw Stats'!$BU$3:$CJ$528,11,FALSE)+VLOOKUP($B191,'Raw Stats'!$BU$3:$CJ$528,12,FALSE),0)</f>
        <v>15</v>
      </c>
      <c r="CN191">
        <f>IFERROR(VLOOKUP($B191,'Raw Stats'!$BU$3:$CJ$528,13,FALSE)+VLOOKUP($B191,'Raw Stats'!$BU$3:$CJ$528,14,FALSE),0)</f>
        <v>0</v>
      </c>
      <c r="CO191">
        <f>IFERROR(VLOOKUP($B191,'Raw Stats'!$BU$3:$CJ$528,15,FALSE),0)</f>
        <v>0</v>
      </c>
      <c r="CP191">
        <f>IFERROR(VLOOKUP($B191,'Raw Stats'!$BU$3:$CJ$528,16,FALSE),0)</f>
        <v>141</v>
      </c>
      <c r="CR191">
        <f>IFERROR(VLOOKUP($B191,'Raw Stats'!$BC$3:$BR$528,3,FALSE),0)</f>
        <v>47</v>
      </c>
      <c r="CS191">
        <f>IFERROR(VLOOKUP($B191,'Raw Stats'!$BC$3:$BR$528,4,FALSE),0)</f>
        <v>3</v>
      </c>
      <c r="CT191">
        <f>IFERROR(VLOOKUP($B191,'Raw Stats'!$BC$3:$BR$5288,5,FALSE),0)</f>
        <v>24</v>
      </c>
      <c r="CU191">
        <f>IFERROR(VLOOKUP($B191,'Raw Stats'!$BC$3:$BR$52888,6,FALSE),0)</f>
        <v>27</v>
      </c>
      <c r="CV191">
        <f>IFERROR(VLOOKUP($B191,'Raw Stats'!$BC$3:$BR$5288,7,FALSE),0)</f>
        <v>4</v>
      </c>
      <c r="CW191">
        <f>IFERROR(VLOOKUP($B191,'Raw Stats'!$BC$3:$BR$5288,8,FALSE),0)</f>
        <v>18</v>
      </c>
      <c r="CX191">
        <f>IFERROR(VLOOKUP($B191,'Raw Stats'!$BC$3:$BR$5288,9,FALSE),0)</f>
        <v>56</v>
      </c>
      <c r="CY191">
        <f>IFERROR(VLOOKUP($B191,'Raw Stats'!$BC$3:$BR$5288,10,FALSE),0)</f>
        <v>66</v>
      </c>
      <c r="CZ191">
        <f>IFERROR(VLOOKUP($B191,'Raw Stats'!$BC$3:$BR$5288,11,FALSE)+VLOOKUP($B191,'Raw Stats'!$BC$3:$BR$5288,12,FALSE),0)</f>
        <v>11</v>
      </c>
      <c r="DA191">
        <f>IFERROR(VLOOKUP($B191,'Raw Stats'!$BC$3:$BR$5288,13,FALSE)+VLOOKUP($B191,'Raw Stats'!$BC$3:$BR$5288,14,FALSE),0)</f>
        <v>1</v>
      </c>
      <c r="DB191">
        <f>IFERROR(VLOOKUP($B191,'Raw Stats'!$BC$3:$BR$5288,15,FALSE),0)</f>
        <v>0</v>
      </c>
      <c r="DC191">
        <f>IFERROR(VLOOKUP($B191,'Raw Stats'!$BC$3:$BR$5288,16,FALSE),0)</f>
        <v>80</v>
      </c>
      <c r="DE191">
        <f>IFERROR(VLOOKUP($B191,'Raw Stats'!$AK$3:$AZ$528,3,FALSE),0)</f>
        <v>71</v>
      </c>
      <c r="DF191">
        <f>IFERROR(VLOOKUP($B191,'Raw Stats'!$AK$3:$AZ$528,4,FALSE),0)</f>
        <v>9</v>
      </c>
      <c r="DG191">
        <f>IFERROR(VLOOKUP($B191,'Raw Stats'!$AK$3:$AZ$528,5,FALSE),0)</f>
        <v>21</v>
      </c>
      <c r="DH191">
        <f>IFERROR(VLOOKUP($B191,'Raw Stats'!$AK$3:$AZ$528,6,FALSE),0)</f>
        <v>30</v>
      </c>
      <c r="DI191">
        <f>IFERROR(VLOOKUP($B191,'Raw Stats'!$AK$3:$AZ$528,7,FALSE),0)</f>
        <v>0</v>
      </c>
      <c r="DJ191">
        <f>IFERROR(VLOOKUP($B191,'Raw Stats'!$AK$3:$AZ$528,8,FALSE),0)</f>
        <v>16</v>
      </c>
      <c r="DK191">
        <f>IFERROR(VLOOKUP($B191,'Raw Stats'!$AK$3:$AZ$528,9,FALSE),0)</f>
        <v>49</v>
      </c>
      <c r="DL191">
        <f>IFERROR(VLOOKUP($B191,'Raw Stats'!$AK$3:$AZ$528,10,FALSE),0)</f>
        <v>93</v>
      </c>
      <c r="DM191">
        <f>IFERROR(VLOOKUP($B191,'Raw Stats'!$AK$3:$AZ$528,11,FALSE)+VLOOKUP($B191,'Raw Stats'!$AK$3:$AZ$528,12,FALSE),0)</f>
        <v>9</v>
      </c>
      <c r="DN191">
        <f>IFERROR(VLOOKUP($B191,'Raw Stats'!$AK$3:$AZ$528,13,FALSE)+VLOOKUP($B191,'Raw Stats'!$AK$3:$AZ$528,14,FALSE),0)</f>
        <v>1</v>
      </c>
      <c r="DO191">
        <f>IFERROR(VLOOKUP($B191,'Raw Stats'!$AK$3:$AZ$528,15,FALSE),0)</f>
        <v>1</v>
      </c>
      <c r="DP191">
        <f>IFERROR(VLOOKUP($B191,'Raw Stats'!$AK$3:$AZ$528,16,FALSE),0)</f>
        <v>140</v>
      </c>
      <c r="DR191">
        <f>IFERROR(VLOOKUP($B191,'Raw Stats'!$S$3:$AH$528,3,FALSE),0)</f>
        <v>83</v>
      </c>
      <c r="DS191">
        <f>IFERROR(VLOOKUP($B191,'Raw Stats'!$S$3:$AH$528,4,FALSE),0)</f>
        <v>14</v>
      </c>
      <c r="DT191">
        <f>IFERROR(VLOOKUP($B191,'Raw Stats'!$S$3:$AH$528,5,FALSE),0)</f>
        <v>32</v>
      </c>
      <c r="DU191">
        <f>IFERROR(VLOOKUP($B191,'Raw Stats'!$S$3:$AH$528,6,FALSE),0)</f>
        <v>46</v>
      </c>
      <c r="DV191">
        <f>IFERROR(VLOOKUP($B191,'Raw Stats'!$S$3:$AH$528,7,FALSE),0)</f>
        <v>20</v>
      </c>
      <c r="DW191">
        <f>IFERROR(VLOOKUP($B191,'Raw Stats'!$S$3:$AH$528,8,FALSE),0)</f>
        <v>40</v>
      </c>
      <c r="DX191">
        <f>IFERROR(VLOOKUP($B191,'Raw Stats'!$S$3:$AH$528,9,FALSE),0)</f>
        <v>75</v>
      </c>
      <c r="DY191">
        <f>IFERROR(VLOOKUP($B191,'Raw Stats'!$S$3:$AH$528,10,FALSE),0)</f>
        <v>106</v>
      </c>
      <c r="DZ191">
        <f>IFERROR(VLOOKUP($B191,'Raw Stats'!$S$3:$AH$528,11,FALSE)+VLOOKUP($B191,'Raw Stats'!$S$3:$AH$528,12,FALSE),0)</f>
        <v>24</v>
      </c>
      <c r="EA191">
        <f>IFERROR(VLOOKUP($B191,'Raw Stats'!$S$3:$AH$528,13,FALSE)+VLOOKUP($B191,'Raw Stats'!$S$3:$AH$528,14,FALSE),0)</f>
        <v>0</v>
      </c>
      <c r="EB191">
        <f>IFERROR(VLOOKUP($B191,'Raw Stats'!$S$3:$AH$528,15,FALSE),0)</f>
        <v>4</v>
      </c>
      <c r="EC191">
        <f>IFERROR(VLOOKUP($B191,'Raw Stats'!$S$3:$AH$528,16,FALSE),0)</f>
        <v>162</v>
      </c>
    </row>
    <row r="192" spans="1:133" x14ac:dyDescent="0.2">
      <c r="A192">
        <f>IFERROR(VLOOKUP(B192,Sheet2!$W$1:$X$300,2,FALSE),301)</f>
        <v>191</v>
      </c>
      <c r="B192" t="s">
        <v>714</v>
      </c>
      <c r="C192">
        <f t="shared" si="10"/>
        <v>0.78918757100980264</v>
      </c>
      <c r="D192">
        <f t="shared" si="11"/>
        <v>0.8756541575133765</v>
      </c>
      <c r="E192">
        <f t="shared" si="12"/>
        <v>0</v>
      </c>
      <c r="F192">
        <f t="shared" si="13"/>
        <v>0</v>
      </c>
      <c r="G192">
        <f t="shared" si="14"/>
        <v>0</v>
      </c>
      <c r="J192">
        <f>BS192*'Value Calculations'!$D$3</f>
        <v>2.8541480003822652</v>
      </c>
      <c r="K192">
        <f>BT192*'Value Calculations'!$D$4</f>
        <v>4.8841905606697491</v>
      </c>
      <c r="L192">
        <f>BU192*'Value Calculations'!$D$5</f>
        <v>5.8374383111642736</v>
      </c>
      <c r="M192">
        <f>BV192*'Value Calculations'!$D$6</f>
        <v>0.25012986383872571</v>
      </c>
      <c r="N192">
        <f>BW192*'Value Calculations'!$D$7</f>
        <v>4.0427043445112689</v>
      </c>
      <c r="O192">
        <f>BX192*'Value Calculations'!$D$8</f>
        <v>6.9734709755843598</v>
      </c>
      <c r="P192">
        <f>BY192*'Value Calculations'!$D$9</f>
        <v>15.114300880502007</v>
      </c>
      <c r="Q192">
        <f>BZ192*'Value Calculations'!$D$10</f>
        <v>2.1918988444572283</v>
      </c>
      <c r="R192">
        <f>CA192*'Value Calculations'!$D$11</f>
        <v>0</v>
      </c>
      <c r="S192">
        <f>CB192*'Value Calculations'!$D$12</f>
        <v>0</v>
      </c>
      <c r="T192">
        <f>CC192*'Value Calculations'!$D$13</f>
        <v>9.1489103345273044</v>
      </c>
      <c r="V192">
        <f>CF192*'Value Calculations'!$D$3</f>
        <v>4.0773542862603787</v>
      </c>
      <c r="W192">
        <f>CG192*'Value Calculations'!$D$4</f>
        <v>6.1866413768483488</v>
      </c>
      <c r="X192">
        <f>CH192*'Value Calculations'!$D$5</f>
        <v>7.6948050465347251</v>
      </c>
      <c r="Y192">
        <f>CI192*'Value Calculations'!$D$6</f>
        <v>0.50025972767745142</v>
      </c>
      <c r="Z192">
        <f>CJ192*'Value Calculations'!$D$7</f>
        <v>3.7790497133474905</v>
      </c>
      <c r="AA192">
        <f>CK192*'Value Calculations'!$D$8</f>
        <v>6.8296880688712802</v>
      </c>
      <c r="AB192">
        <f>CL192*'Value Calculations'!$D$9</f>
        <v>16.625730968552208</v>
      </c>
      <c r="AC192">
        <f>CM192*'Value Calculations'!$D$10</f>
        <v>1.0959494222286141</v>
      </c>
      <c r="AD192">
        <f>CN192*'Value Calculations'!$D$11</f>
        <v>0.9907141480249374</v>
      </c>
      <c r="AE192">
        <f>CO192*'Value Calculations'!$D$12</f>
        <v>0.81388273958941404</v>
      </c>
      <c r="AF192">
        <f>CP192*'Value Calculations'!$D$13</f>
        <v>8.3234447404346152</v>
      </c>
      <c r="AH192">
        <f>CS192*'Value Calculations'!$D$3</f>
        <v>0</v>
      </c>
      <c r="AI192">
        <f>CT192*'Value Calculations'!$D$4</f>
        <v>0</v>
      </c>
      <c r="AJ192">
        <f>CU192*'Value Calculations'!$D$5</f>
        <v>0</v>
      </c>
      <c r="AK192">
        <f>CV192*'Value Calculations'!$D$6</f>
        <v>0</v>
      </c>
      <c r="AL192">
        <f>CW192*'Value Calculations'!$D$7</f>
        <v>0</v>
      </c>
      <c r="AM192">
        <f>CX192*'Value Calculations'!$D$8</f>
        <v>0</v>
      </c>
      <c r="AN192">
        <f>CY192*'Value Calculations'!$D$9</f>
        <v>0</v>
      </c>
      <c r="AO192">
        <f>CZ192*'Value Calculations'!$D$10</f>
        <v>0</v>
      </c>
      <c r="AP192">
        <f>DA192*'Value Calculations'!$D$11</f>
        <v>0</v>
      </c>
      <c r="AQ192">
        <f>DB192*'Value Calculations'!$D$12</f>
        <v>0</v>
      </c>
      <c r="AR192">
        <f>DC192*'Value Calculations'!$D$13</f>
        <v>0</v>
      </c>
      <c r="AT192">
        <f>DF192*'Value Calculations'!$D$3</f>
        <v>0</v>
      </c>
      <c r="AU192">
        <f>DG192*'Value Calculations'!$D$4</f>
        <v>0</v>
      </c>
      <c r="AV192">
        <f>DH192*'Value Calculations'!$D$5</f>
        <v>0</v>
      </c>
      <c r="AW192">
        <f>DI192*'Value Calculations'!$D$6</f>
        <v>0</v>
      </c>
      <c r="AX192">
        <f>DJ192*'Value Calculations'!$D$7</f>
        <v>0</v>
      </c>
      <c r="AY192">
        <f>DK192*'Value Calculations'!$D$8</f>
        <v>0</v>
      </c>
      <c r="AZ192">
        <f>DL192*'Value Calculations'!$D$9</f>
        <v>0</v>
      </c>
      <c r="BA192">
        <f>DM192*'Value Calculations'!$D$10</f>
        <v>0</v>
      </c>
      <c r="BB192">
        <f>DN192*'Value Calculations'!$D$11</f>
        <v>0</v>
      </c>
      <c r="BC192">
        <f>DO192*'Value Calculations'!$D$12</f>
        <v>0</v>
      </c>
      <c r="BD192">
        <f>DP192*'Value Calculations'!$D$13</f>
        <v>0</v>
      </c>
      <c r="BF192">
        <f>DS192*'Value Calculations'!$D$3</f>
        <v>0</v>
      </c>
      <c r="BG192">
        <f>DT192*'Value Calculations'!$D$4</f>
        <v>0</v>
      </c>
      <c r="BH192">
        <f>DU192*'Value Calculations'!$D$5</f>
        <v>0</v>
      </c>
      <c r="BI192">
        <f>DV192*'Value Calculations'!$D$6</f>
        <v>0</v>
      </c>
      <c r="BJ192">
        <f>DW192*'Value Calculations'!$D$7</f>
        <v>0</v>
      </c>
      <c r="BK192">
        <f>DX192*'Value Calculations'!$D$8</f>
        <v>0</v>
      </c>
      <c r="BL192">
        <f>DY192*'Value Calculations'!$D$9</f>
        <v>0</v>
      </c>
      <c r="BM192">
        <f>DZ192*'Value Calculations'!$D$10</f>
        <v>0</v>
      </c>
      <c r="BN192">
        <f>EA192*'Value Calculations'!$D$11</f>
        <v>0</v>
      </c>
      <c r="BO192">
        <f>EB192*'Value Calculations'!$D$12</f>
        <v>0</v>
      </c>
      <c r="BP192">
        <f>EC192*'Value Calculations'!$D$13</f>
        <v>0</v>
      </c>
      <c r="BR192">
        <f>IFERROR(VLOOKUP($B192,'Raw Stats'!$CM$3:$DC$884,3,FALSE),0)</f>
        <v>65</v>
      </c>
      <c r="BS192">
        <f>IFERROR(VLOOKUP($B192,'Raw Stats'!$CM$3:$DC$884,4,FALSE),0)</f>
        <v>7</v>
      </c>
      <c r="BT192">
        <f>IFERROR(VLOOKUP($B192,'Raw Stats'!$CM$3:$DC$884,5,FALSE),0)</f>
        <v>15</v>
      </c>
      <c r="BU192">
        <f>IFERROR(VLOOKUP($B192,'Raw Stats'!$CM$3:$DC$884,6,FALSE),0)</f>
        <v>22</v>
      </c>
      <c r="BV192">
        <f>IFERROR(VLOOKUP($B192,'Raw Stats'!$CM$3:$DC$884,7,FALSE),0)</f>
        <v>2</v>
      </c>
      <c r="BW192">
        <f>IFERROR(VLOOKUP($B192,'Raw Stats'!$CM$3:$DC$884,8,FALSE),0)</f>
        <v>46</v>
      </c>
      <c r="BX192">
        <f>IFERROR(VLOOKUP($B192,'Raw Stats'!$CM$3:$DC$884,9,FALSE),0)</f>
        <v>97</v>
      </c>
      <c r="BY192">
        <f>IFERROR(VLOOKUP($B192,'Raw Stats'!$CM$3:$DC$884,10,FALSE),0)</f>
        <v>120</v>
      </c>
      <c r="BZ192">
        <f>IFERROR(VLOOKUP($B192,'Raw Stats'!$CM$3:$DC$884,11,FALSE)+VLOOKUP($B192,'Raw Stats'!$CM$3:$DC$884,12,FALSE),0)</f>
        <v>6</v>
      </c>
      <c r="CA192">
        <f>IFERROR(VLOOKUP($B192,'Raw Stats'!$CM$3:$DC$884,13,FALSE)+VLOOKUP($B192,'Raw Stats'!$CM$3:$DC$884,14,FALSE),0)</f>
        <v>0</v>
      </c>
      <c r="CB192">
        <f>IFERROR(VLOOKUP($B192,'Raw Stats'!$CM$3:$DC$884,15,FALSE),0)</f>
        <v>0</v>
      </c>
      <c r="CC192">
        <f>IFERROR(VLOOKUP($B192,'Raw Stats'!$CM$3:$DC$884,16,FALSE),0)</f>
        <v>133</v>
      </c>
      <c r="CE192">
        <f>IFERROR(VLOOKUP($B192,'Raw Stats'!$BU$3:$CJ$528,3,FALSE),0)</f>
        <v>65</v>
      </c>
      <c r="CF192">
        <f>IFERROR(VLOOKUP($B192,'Raw Stats'!$BU$3:$CJ$528,4,FALSE),0)</f>
        <v>10</v>
      </c>
      <c r="CG192">
        <f>IFERROR(VLOOKUP($B192,'Raw Stats'!$BU$3:$CJ$5288,5,FALSE),0)</f>
        <v>19</v>
      </c>
      <c r="CH192">
        <f>IFERROR(VLOOKUP($B192,'Raw Stats'!$BU$3:$CJ$528,6,FALSE),0)</f>
        <v>29</v>
      </c>
      <c r="CI192">
        <f>IFERROR(VLOOKUP($B192,'Raw Stats'!$BU$3:$CJ$528,7,FALSE),0)</f>
        <v>4</v>
      </c>
      <c r="CJ192">
        <f>IFERROR(VLOOKUP($B192,'Raw Stats'!$BU$3:$CJ$528,8,FALSE),0)</f>
        <v>43</v>
      </c>
      <c r="CK192">
        <f>IFERROR(VLOOKUP($B192,'Raw Stats'!$BU$3:$CJ$528,9,FALSE),0)</f>
        <v>95</v>
      </c>
      <c r="CL192">
        <f>IFERROR(VLOOKUP($B192,'Raw Stats'!$BU$3:$CJ$528,10,FALSE),0)</f>
        <v>132</v>
      </c>
      <c r="CM192">
        <f>IFERROR(VLOOKUP($B192,'Raw Stats'!$BU$3:$CJ$528,11,FALSE)+VLOOKUP($B192,'Raw Stats'!$BU$3:$CJ$528,12,FALSE),0)</f>
        <v>3</v>
      </c>
      <c r="CN192">
        <f>IFERROR(VLOOKUP($B192,'Raw Stats'!$BU$3:$CJ$528,13,FALSE)+VLOOKUP($B192,'Raw Stats'!$BU$3:$CJ$528,14,FALSE),0)</f>
        <v>1</v>
      </c>
      <c r="CO192">
        <f>IFERROR(VLOOKUP($B192,'Raw Stats'!$BU$3:$CJ$528,15,FALSE),0)</f>
        <v>1</v>
      </c>
      <c r="CP192">
        <f>IFERROR(VLOOKUP($B192,'Raw Stats'!$BU$3:$CJ$528,16,FALSE),0)</f>
        <v>121</v>
      </c>
      <c r="CR192">
        <f>IFERROR(VLOOKUP($B192,'Raw Stats'!$BC$3:$BR$528,3,FALSE),0)</f>
        <v>0</v>
      </c>
      <c r="CS192">
        <f>IFERROR(VLOOKUP($B192,'Raw Stats'!$BC$3:$BR$528,4,FALSE),0)</f>
        <v>0</v>
      </c>
      <c r="CT192">
        <f>IFERROR(VLOOKUP($B192,'Raw Stats'!$BC$3:$BR$5288,5,FALSE),0)</f>
        <v>0</v>
      </c>
      <c r="CU192">
        <f>IFERROR(VLOOKUP($B192,'Raw Stats'!$BC$3:$BR$52888,6,FALSE),0)</f>
        <v>0</v>
      </c>
      <c r="CV192">
        <f>IFERROR(VLOOKUP($B192,'Raw Stats'!$BC$3:$BR$5288,7,FALSE),0)</f>
        <v>0</v>
      </c>
      <c r="CW192">
        <f>IFERROR(VLOOKUP($B192,'Raw Stats'!$BC$3:$BR$5288,8,FALSE),0)</f>
        <v>0</v>
      </c>
      <c r="CX192">
        <f>IFERROR(VLOOKUP($B192,'Raw Stats'!$BC$3:$BR$5288,9,FALSE),0)</f>
        <v>0</v>
      </c>
      <c r="CY192">
        <f>IFERROR(VLOOKUP($B192,'Raw Stats'!$BC$3:$BR$5288,10,FALSE),0)</f>
        <v>0</v>
      </c>
      <c r="CZ192">
        <f>IFERROR(VLOOKUP($B192,'Raw Stats'!$BC$3:$BR$5288,11,FALSE)+VLOOKUP($B192,'Raw Stats'!$BC$3:$BR$5288,12,FALSE),0)</f>
        <v>0</v>
      </c>
      <c r="DA192">
        <f>IFERROR(VLOOKUP($B192,'Raw Stats'!$BC$3:$BR$5288,13,FALSE)+VLOOKUP($B192,'Raw Stats'!$BC$3:$BR$5288,14,FALSE),0)</f>
        <v>0</v>
      </c>
      <c r="DB192">
        <f>IFERROR(VLOOKUP($B192,'Raw Stats'!$BC$3:$BR$5288,15,FALSE),0)</f>
        <v>0</v>
      </c>
      <c r="DC192">
        <f>IFERROR(VLOOKUP($B192,'Raw Stats'!$BC$3:$BR$5288,16,FALSE),0)</f>
        <v>0</v>
      </c>
      <c r="DE192">
        <f>IFERROR(VLOOKUP($B192,'Raw Stats'!$AK$3:$AZ$528,3,FALSE),0)</f>
        <v>0</v>
      </c>
      <c r="DF192">
        <f>IFERROR(VLOOKUP($B192,'Raw Stats'!$AK$3:$AZ$528,4,FALSE),0)</f>
        <v>0</v>
      </c>
      <c r="DG192">
        <f>IFERROR(VLOOKUP($B192,'Raw Stats'!$AK$3:$AZ$528,5,FALSE),0)</f>
        <v>0</v>
      </c>
      <c r="DH192">
        <f>IFERROR(VLOOKUP($B192,'Raw Stats'!$AK$3:$AZ$528,6,FALSE),0)</f>
        <v>0</v>
      </c>
      <c r="DI192">
        <f>IFERROR(VLOOKUP($B192,'Raw Stats'!$AK$3:$AZ$528,7,FALSE),0)</f>
        <v>0</v>
      </c>
      <c r="DJ192">
        <f>IFERROR(VLOOKUP($B192,'Raw Stats'!$AK$3:$AZ$528,8,FALSE),0)</f>
        <v>0</v>
      </c>
      <c r="DK192">
        <f>IFERROR(VLOOKUP($B192,'Raw Stats'!$AK$3:$AZ$528,9,FALSE),0)</f>
        <v>0</v>
      </c>
      <c r="DL192">
        <f>IFERROR(VLOOKUP($B192,'Raw Stats'!$AK$3:$AZ$528,10,FALSE),0)</f>
        <v>0</v>
      </c>
      <c r="DM192">
        <f>IFERROR(VLOOKUP($B192,'Raw Stats'!$AK$3:$AZ$528,11,FALSE)+VLOOKUP($B192,'Raw Stats'!$AK$3:$AZ$528,12,FALSE),0)</f>
        <v>0</v>
      </c>
      <c r="DN192">
        <f>IFERROR(VLOOKUP($B192,'Raw Stats'!$AK$3:$AZ$528,13,FALSE)+VLOOKUP($B192,'Raw Stats'!$AK$3:$AZ$528,14,FALSE),0)</f>
        <v>0</v>
      </c>
      <c r="DO192">
        <f>IFERROR(VLOOKUP($B192,'Raw Stats'!$AK$3:$AZ$528,15,FALSE),0)</f>
        <v>0</v>
      </c>
      <c r="DP192">
        <f>IFERROR(VLOOKUP($B192,'Raw Stats'!$AK$3:$AZ$528,16,FALSE),0)</f>
        <v>0</v>
      </c>
      <c r="DR192">
        <f>IFERROR(VLOOKUP($B192,'Raw Stats'!$S$3:$AH$528,3,FALSE),0)</f>
        <v>0</v>
      </c>
      <c r="DS192">
        <f>IFERROR(VLOOKUP($B192,'Raw Stats'!$S$3:$AH$528,4,FALSE),0)</f>
        <v>0</v>
      </c>
      <c r="DT192">
        <f>IFERROR(VLOOKUP($B192,'Raw Stats'!$S$3:$AH$528,5,FALSE),0)</f>
        <v>0</v>
      </c>
      <c r="DU192">
        <f>IFERROR(VLOOKUP($B192,'Raw Stats'!$S$3:$AH$528,6,FALSE),0)</f>
        <v>0</v>
      </c>
      <c r="DV192">
        <f>IFERROR(VLOOKUP($B192,'Raw Stats'!$S$3:$AH$528,7,FALSE),0)</f>
        <v>0</v>
      </c>
      <c r="DW192">
        <f>IFERROR(VLOOKUP($B192,'Raw Stats'!$S$3:$AH$528,8,FALSE),0)</f>
        <v>0</v>
      </c>
      <c r="DX192">
        <f>IFERROR(VLOOKUP($B192,'Raw Stats'!$S$3:$AH$528,9,FALSE),0)</f>
        <v>0</v>
      </c>
      <c r="DY192">
        <f>IFERROR(VLOOKUP($B192,'Raw Stats'!$S$3:$AH$528,10,FALSE),0)</f>
        <v>0</v>
      </c>
      <c r="DZ192">
        <f>IFERROR(VLOOKUP($B192,'Raw Stats'!$S$3:$AH$528,11,FALSE)+VLOOKUP($B192,'Raw Stats'!$S$3:$AH$528,12,FALSE),0)</f>
        <v>0</v>
      </c>
      <c r="EA192">
        <f>IFERROR(VLOOKUP($B192,'Raw Stats'!$S$3:$AH$528,13,FALSE)+VLOOKUP($B192,'Raw Stats'!$S$3:$AH$528,14,FALSE),0)</f>
        <v>0</v>
      </c>
      <c r="EB192">
        <f>IFERROR(VLOOKUP($B192,'Raw Stats'!$S$3:$AH$528,15,FALSE),0)</f>
        <v>0</v>
      </c>
      <c r="EC192">
        <f>IFERROR(VLOOKUP($B192,'Raw Stats'!$S$3:$AH$528,16,FALSE),0)</f>
        <v>0</v>
      </c>
    </row>
    <row r="193" spans="1:133" x14ac:dyDescent="0.2">
      <c r="A193">
        <f>IFERROR(VLOOKUP(B193,Sheet2!$W$1:$X$300,2,FALSE),301)</f>
        <v>260</v>
      </c>
      <c r="B193" t="s">
        <v>307</v>
      </c>
      <c r="C193">
        <f t="shared" si="10"/>
        <v>0.78709898965007918</v>
      </c>
      <c r="D193">
        <f t="shared" si="11"/>
        <v>0.58096897446962481</v>
      </c>
      <c r="E193">
        <f t="shared" si="12"/>
        <v>0</v>
      </c>
      <c r="F193">
        <f t="shared" si="13"/>
        <v>0</v>
      </c>
      <c r="G193">
        <f t="shared" si="14"/>
        <v>0</v>
      </c>
      <c r="J193">
        <f>BS193*'Value Calculations'!$D$3</f>
        <v>8.5624440011467957</v>
      </c>
      <c r="K193">
        <f>BT193*'Value Calculations'!$D$4</f>
        <v>2.2792889283125497</v>
      </c>
      <c r="L193">
        <f>BU193*'Value Calculations'!$D$5</f>
        <v>7.4294669414818033</v>
      </c>
      <c r="M193">
        <f>BV193*'Value Calculations'!$D$6</f>
        <v>0.75038959151617712</v>
      </c>
      <c r="N193">
        <f>BW193*'Value Calculations'!$D$7</f>
        <v>2.9880858198561553</v>
      </c>
      <c r="O193">
        <f>BX193*'Value Calculations'!$D$8</f>
        <v>12.365329977324844</v>
      </c>
      <c r="P193">
        <f>BY193*'Value Calculations'!$D$9</f>
        <v>5.7938153375257695</v>
      </c>
      <c r="Q193">
        <f>BZ193*'Value Calculations'!$D$10</f>
        <v>0.73063294815240942</v>
      </c>
      <c r="R193">
        <f>CA193*'Value Calculations'!$D$11</f>
        <v>0.9907141480249374</v>
      </c>
      <c r="S193">
        <f>CB193*'Value Calculations'!$D$12</f>
        <v>1.6277654791788281</v>
      </c>
      <c r="T193">
        <f>CC193*'Value Calculations'!$D$13</f>
        <v>9.2176991340350298</v>
      </c>
      <c r="V193">
        <f>CF193*'Value Calculations'!$D$3</f>
        <v>3.6696188576343411</v>
      </c>
      <c r="W193">
        <f>CG193*'Value Calculations'!$D$4</f>
        <v>4.2329651525804488</v>
      </c>
      <c r="X193">
        <f>CH193*'Value Calculations'!$D$5</f>
        <v>5.8374383111642736</v>
      </c>
      <c r="Y193">
        <f>CI193*'Value Calculations'!$D$6</f>
        <v>0.25012986383872571</v>
      </c>
      <c r="Z193">
        <f>CJ193*'Value Calculations'!$D$7</f>
        <v>2.4607765575285985</v>
      </c>
      <c r="AA193">
        <f>CK193*'Value Calculations'!$D$8</f>
        <v>8.1237342292889956</v>
      </c>
      <c r="AB193">
        <f>CL193*'Value Calculations'!$D$9</f>
        <v>5.541910322850736</v>
      </c>
      <c r="AC193">
        <f>CM193*'Value Calculations'!$D$10</f>
        <v>0</v>
      </c>
      <c r="AD193">
        <f>CN193*'Value Calculations'!$D$11</f>
        <v>0</v>
      </c>
      <c r="AE193">
        <f>CO193*'Value Calculations'!$D$12</f>
        <v>2.441648218768242</v>
      </c>
      <c r="AF193">
        <f>CP193*'Value Calculations'!$D$13</f>
        <v>6.9476687502801333</v>
      </c>
      <c r="AH193">
        <f>CS193*'Value Calculations'!$D$3</f>
        <v>0</v>
      </c>
      <c r="AI193">
        <f>CT193*'Value Calculations'!$D$4</f>
        <v>0</v>
      </c>
      <c r="AJ193">
        <f>CU193*'Value Calculations'!$D$5</f>
        <v>0</v>
      </c>
      <c r="AK193">
        <f>CV193*'Value Calculations'!$D$6</f>
        <v>0</v>
      </c>
      <c r="AL193">
        <f>CW193*'Value Calculations'!$D$7</f>
        <v>0</v>
      </c>
      <c r="AM193">
        <f>CX193*'Value Calculations'!$D$8</f>
        <v>0</v>
      </c>
      <c r="AN193">
        <f>CY193*'Value Calculations'!$D$9</f>
        <v>0</v>
      </c>
      <c r="AO193">
        <f>CZ193*'Value Calculations'!$D$10</f>
        <v>0</v>
      </c>
      <c r="AP193">
        <f>DA193*'Value Calculations'!$D$11</f>
        <v>0</v>
      </c>
      <c r="AQ193">
        <f>DB193*'Value Calculations'!$D$12</f>
        <v>0</v>
      </c>
      <c r="AR193">
        <f>DC193*'Value Calculations'!$D$13</f>
        <v>0</v>
      </c>
      <c r="AT193">
        <f>DF193*'Value Calculations'!$D$3</f>
        <v>0</v>
      </c>
      <c r="AU193">
        <f>DG193*'Value Calculations'!$D$4</f>
        <v>0</v>
      </c>
      <c r="AV193">
        <f>DH193*'Value Calculations'!$D$5</f>
        <v>0</v>
      </c>
      <c r="AW193">
        <f>DI193*'Value Calculations'!$D$6</f>
        <v>0</v>
      </c>
      <c r="AX193">
        <f>DJ193*'Value Calculations'!$D$7</f>
        <v>0</v>
      </c>
      <c r="AY193">
        <f>DK193*'Value Calculations'!$D$8</f>
        <v>0</v>
      </c>
      <c r="AZ193">
        <f>DL193*'Value Calculations'!$D$9</f>
        <v>0</v>
      </c>
      <c r="BA193">
        <f>DM193*'Value Calculations'!$D$10</f>
        <v>0</v>
      </c>
      <c r="BB193">
        <f>DN193*'Value Calculations'!$D$11</f>
        <v>0</v>
      </c>
      <c r="BC193">
        <f>DO193*'Value Calculations'!$D$12</f>
        <v>0</v>
      </c>
      <c r="BD193">
        <f>DP193*'Value Calculations'!$D$13</f>
        <v>0</v>
      </c>
      <c r="BF193">
        <f>DS193*'Value Calculations'!$D$3</f>
        <v>0</v>
      </c>
      <c r="BG193">
        <f>DT193*'Value Calculations'!$D$4</f>
        <v>0</v>
      </c>
      <c r="BH193">
        <f>DU193*'Value Calculations'!$D$5</f>
        <v>0</v>
      </c>
      <c r="BI193">
        <f>DV193*'Value Calculations'!$D$6</f>
        <v>0</v>
      </c>
      <c r="BJ193">
        <f>DW193*'Value Calculations'!$D$7</f>
        <v>0</v>
      </c>
      <c r="BK193">
        <f>DX193*'Value Calculations'!$D$8</f>
        <v>0</v>
      </c>
      <c r="BL193">
        <f>DY193*'Value Calculations'!$D$9</f>
        <v>0</v>
      </c>
      <c r="BM193">
        <f>DZ193*'Value Calculations'!$D$10</f>
        <v>0</v>
      </c>
      <c r="BN193">
        <f>EA193*'Value Calculations'!$D$11</f>
        <v>0</v>
      </c>
      <c r="BO193">
        <f>EB193*'Value Calculations'!$D$12</f>
        <v>0</v>
      </c>
      <c r="BP193">
        <f>EC193*'Value Calculations'!$D$13</f>
        <v>0</v>
      </c>
      <c r="BR193">
        <f>IFERROR(VLOOKUP($B193,'Raw Stats'!$CM$3:$DC$884,3,FALSE),0)</f>
        <v>67</v>
      </c>
      <c r="BS193">
        <f>IFERROR(VLOOKUP($B193,'Raw Stats'!$CM$3:$DC$884,4,FALSE),0)</f>
        <v>21</v>
      </c>
      <c r="BT193">
        <f>IFERROR(VLOOKUP($B193,'Raw Stats'!$CM$3:$DC$884,5,FALSE),0)</f>
        <v>7</v>
      </c>
      <c r="BU193">
        <f>IFERROR(VLOOKUP($B193,'Raw Stats'!$CM$3:$DC$884,6,FALSE),0)</f>
        <v>28</v>
      </c>
      <c r="BV193">
        <f>IFERROR(VLOOKUP($B193,'Raw Stats'!$CM$3:$DC$884,7,FALSE),0)</f>
        <v>6</v>
      </c>
      <c r="BW193">
        <f>IFERROR(VLOOKUP($B193,'Raw Stats'!$CM$3:$DC$884,8,FALSE),0)</f>
        <v>34</v>
      </c>
      <c r="BX193">
        <f>IFERROR(VLOOKUP($B193,'Raw Stats'!$CM$3:$DC$884,9,FALSE),0)</f>
        <v>172</v>
      </c>
      <c r="BY193">
        <f>IFERROR(VLOOKUP($B193,'Raw Stats'!$CM$3:$DC$884,10,FALSE),0)</f>
        <v>46</v>
      </c>
      <c r="BZ193">
        <f>IFERROR(VLOOKUP($B193,'Raw Stats'!$CM$3:$DC$884,11,FALSE)+VLOOKUP($B193,'Raw Stats'!$CM$3:$DC$884,12,FALSE),0)</f>
        <v>2</v>
      </c>
      <c r="CA193">
        <f>IFERROR(VLOOKUP($B193,'Raw Stats'!$CM$3:$DC$884,13,FALSE)+VLOOKUP($B193,'Raw Stats'!$CM$3:$DC$884,14,FALSE),0)</f>
        <v>1</v>
      </c>
      <c r="CB193">
        <f>IFERROR(VLOOKUP($B193,'Raw Stats'!$CM$3:$DC$884,15,FALSE),0)</f>
        <v>2</v>
      </c>
      <c r="CC193">
        <f>IFERROR(VLOOKUP($B193,'Raw Stats'!$CM$3:$DC$884,16,FALSE),0)</f>
        <v>134</v>
      </c>
      <c r="CE193">
        <f>IFERROR(VLOOKUP($B193,'Raw Stats'!$BU$3:$CJ$528,3,FALSE),0)</f>
        <v>68</v>
      </c>
      <c r="CF193">
        <f>IFERROR(VLOOKUP($B193,'Raw Stats'!$BU$3:$CJ$528,4,FALSE),0)</f>
        <v>9</v>
      </c>
      <c r="CG193">
        <f>IFERROR(VLOOKUP($B193,'Raw Stats'!$BU$3:$CJ$5288,5,FALSE),0)</f>
        <v>13</v>
      </c>
      <c r="CH193">
        <f>IFERROR(VLOOKUP($B193,'Raw Stats'!$BU$3:$CJ$528,6,FALSE),0)</f>
        <v>22</v>
      </c>
      <c r="CI193">
        <f>IFERROR(VLOOKUP($B193,'Raw Stats'!$BU$3:$CJ$528,7,FALSE),0)</f>
        <v>2</v>
      </c>
      <c r="CJ193">
        <f>IFERROR(VLOOKUP($B193,'Raw Stats'!$BU$3:$CJ$528,8,FALSE),0)</f>
        <v>28</v>
      </c>
      <c r="CK193">
        <f>IFERROR(VLOOKUP($B193,'Raw Stats'!$BU$3:$CJ$528,9,FALSE),0)</f>
        <v>113</v>
      </c>
      <c r="CL193">
        <f>IFERROR(VLOOKUP($B193,'Raw Stats'!$BU$3:$CJ$528,10,FALSE),0)</f>
        <v>44</v>
      </c>
      <c r="CM193">
        <f>IFERROR(VLOOKUP($B193,'Raw Stats'!$BU$3:$CJ$528,11,FALSE)+VLOOKUP($B193,'Raw Stats'!$BU$3:$CJ$528,12,FALSE),0)</f>
        <v>0</v>
      </c>
      <c r="CN193">
        <f>IFERROR(VLOOKUP($B193,'Raw Stats'!$BU$3:$CJ$528,13,FALSE)+VLOOKUP($B193,'Raw Stats'!$BU$3:$CJ$528,14,FALSE),0)</f>
        <v>0</v>
      </c>
      <c r="CO193">
        <f>IFERROR(VLOOKUP($B193,'Raw Stats'!$BU$3:$CJ$528,15,FALSE),0)</f>
        <v>3</v>
      </c>
      <c r="CP193">
        <f>IFERROR(VLOOKUP($B193,'Raw Stats'!$BU$3:$CJ$528,16,FALSE),0)</f>
        <v>101</v>
      </c>
      <c r="CR193">
        <f>IFERROR(VLOOKUP($B193,'Raw Stats'!$BC$3:$BR$528,3,FALSE),0)</f>
        <v>0</v>
      </c>
      <c r="CS193">
        <f>IFERROR(VLOOKUP($B193,'Raw Stats'!$BC$3:$BR$528,4,FALSE),0)</f>
        <v>0</v>
      </c>
      <c r="CT193">
        <f>IFERROR(VLOOKUP($B193,'Raw Stats'!$BC$3:$BR$5288,5,FALSE),0)</f>
        <v>0</v>
      </c>
      <c r="CU193">
        <f>IFERROR(VLOOKUP($B193,'Raw Stats'!$BC$3:$BR$52888,6,FALSE),0)</f>
        <v>0</v>
      </c>
      <c r="CV193">
        <f>IFERROR(VLOOKUP($B193,'Raw Stats'!$BC$3:$BR$5288,7,FALSE),0)</f>
        <v>0</v>
      </c>
      <c r="CW193">
        <f>IFERROR(VLOOKUP($B193,'Raw Stats'!$BC$3:$BR$5288,8,FALSE),0)</f>
        <v>0</v>
      </c>
      <c r="CX193">
        <f>IFERROR(VLOOKUP($B193,'Raw Stats'!$BC$3:$BR$5288,9,FALSE),0)</f>
        <v>0</v>
      </c>
      <c r="CY193">
        <f>IFERROR(VLOOKUP($B193,'Raw Stats'!$BC$3:$BR$5288,10,FALSE),0)</f>
        <v>0</v>
      </c>
      <c r="CZ193">
        <f>IFERROR(VLOOKUP($B193,'Raw Stats'!$BC$3:$BR$5288,11,FALSE)+VLOOKUP($B193,'Raw Stats'!$BC$3:$BR$5288,12,FALSE),0)</f>
        <v>0</v>
      </c>
      <c r="DA193">
        <f>IFERROR(VLOOKUP($B193,'Raw Stats'!$BC$3:$BR$5288,13,FALSE)+VLOOKUP($B193,'Raw Stats'!$BC$3:$BR$5288,14,FALSE),0)</f>
        <v>0</v>
      </c>
      <c r="DB193">
        <f>IFERROR(VLOOKUP($B193,'Raw Stats'!$BC$3:$BR$5288,15,FALSE),0)</f>
        <v>0</v>
      </c>
      <c r="DC193">
        <f>IFERROR(VLOOKUP($B193,'Raw Stats'!$BC$3:$BR$5288,16,FALSE),0)</f>
        <v>0</v>
      </c>
      <c r="DE193">
        <f>IFERROR(VLOOKUP($B193,'Raw Stats'!$AK$3:$AZ$528,3,FALSE),0)</f>
        <v>0</v>
      </c>
      <c r="DF193">
        <f>IFERROR(VLOOKUP($B193,'Raw Stats'!$AK$3:$AZ$528,4,FALSE),0)</f>
        <v>0</v>
      </c>
      <c r="DG193">
        <f>IFERROR(VLOOKUP($B193,'Raw Stats'!$AK$3:$AZ$528,5,FALSE),0)</f>
        <v>0</v>
      </c>
      <c r="DH193">
        <f>IFERROR(VLOOKUP($B193,'Raw Stats'!$AK$3:$AZ$528,6,FALSE),0)</f>
        <v>0</v>
      </c>
      <c r="DI193">
        <f>IFERROR(VLOOKUP($B193,'Raw Stats'!$AK$3:$AZ$528,7,FALSE),0)</f>
        <v>0</v>
      </c>
      <c r="DJ193">
        <f>IFERROR(VLOOKUP($B193,'Raw Stats'!$AK$3:$AZ$528,8,FALSE),0)</f>
        <v>0</v>
      </c>
      <c r="DK193">
        <f>IFERROR(VLOOKUP($B193,'Raw Stats'!$AK$3:$AZ$528,9,FALSE),0)</f>
        <v>0</v>
      </c>
      <c r="DL193">
        <f>IFERROR(VLOOKUP($B193,'Raw Stats'!$AK$3:$AZ$528,10,FALSE),0)</f>
        <v>0</v>
      </c>
      <c r="DM193">
        <f>IFERROR(VLOOKUP($B193,'Raw Stats'!$AK$3:$AZ$528,11,FALSE)+VLOOKUP($B193,'Raw Stats'!$AK$3:$AZ$528,12,FALSE),0)</f>
        <v>0</v>
      </c>
      <c r="DN193">
        <f>IFERROR(VLOOKUP($B193,'Raw Stats'!$AK$3:$AZ$528,13,FALSE)+VLOOKUP($B193,'Raw Stats'!$AK$3:$AZ$528,14,FALSE),0)</f>
        <v>0</v>
      </c>
      <c r="DO193">
        <f>IFERROR(VLOOKUP($B193,'Raw Stats'!$AK$3:$AZ$528,15,FALSE),0)</f>
        <v>0</v>
      </c>
      <c r="DP193">
        <f>IFERROR(VLOOKUP($B193,'Raw Stats'!$AK$3:$AZ$528,16,FALSE),0)</f>
        <v>0</v>
      </c>
      <c r="DR193">
        <f>IFERROR(VLOOKUP($B193,'Raw Stats'!$S$3:$AH$528,3,FALSE),0)</f>
        <v>0</v>
      </c>
      <c r="DS193">
        <f>IFERROR(VLOOKUP($B193,'Raw Stats'!$S$3:$AH$528,4,FALSE),0)</f>
        <v>0</v>
      </c>
      <c r="DT193">
        <f>IFERROR(VLOOKUP($B193,'Raw Stats'!$S$3:$AH$528,5,FALSE),0)</f>
        <v>0</v>
      </c>
      <c r="DU193">
        <f>IFERROR(VLOOKUP($B193,'Raw Stats'!$S$3:$AH$528,6,FALSE),0)</f>
        <v>0</v>
      </c>
      <c r="DV193">
        <f>IFERROR(VLOOKUP($B193,'Raw Stats'!$S$3:$AH$528,7,FALSE),0)</f>
        <v>0</v>
      </c>
      <c r="DW193">
        <f>IFERROR(VLOOKUP($B193,'Raw Stats'!$S$3:$AH$528,8,FALSE),0)</f>
        <v>0</v>
      </c>
      <c r="DX193">
        <f>IFERROR(VLOOKUP($B193,'Raw Stats'!$S$3:$AH$528,9,FALSE),0)</f>
        <v>0</v>
      </c>
      <c r="DY193">
        <f>IFERROR(VLOOKUP($B193,'Raw Stats'!$S$3:$AH$528,10,FALSE),0)</f>
        <v>0</v>
      </c>
      <c r="DZ193">
        <f>IFERROR(VLOOKUP($B193,'Raw Stats'!$S$3:$AH$528,11,FALSE)+VLOOKUP($B193,'Raw Stats'!$S$3:$AH$528,12,FALSE),0)</f>
        <v>0</v>
      </c>
      <c r="EA193">
        <f>IFERROR(VLOOKUP($B193,'Raw Stats'!$S$3:$AH$528,13,FALSE)+VLOOKUP($B193,'Raw Stats'!$S$3:$AH$528,14,FALSE),0)</f>
        <v>0</v>
      </c>
      <c r="EB193">
        <f>IFERROR(VLOOKUP($B193,'Raw Stats'!$S$3:$AH$528,15,FALSE),0)</f>
        <v>0</v>
      </c>
      <c r="EC193">
        <f>IFERROR(VLOOKUP($B193,'Raw Stats'!$S$3:$AH$528,16,FALSE),0)</f>
        <v>0</v>
      </c>
    </row>
    <row r="194" spans="1:133" x14ac:dyDescent="0.2">
      <c r="A194">
        <f>IFERROR(VLOOKUP(B194,Sheet2!$W$1:$X$300,2,FALSE),301)</f>
        <v>97</v>
      </c>
      <c r="B194" t="s">
        <v>210</v>
      </c>
      <c r="C194">
        <f t="shared" si="10"/>
        <v>0.78672920738521235</v>
      </c>
      <c r="D194">
        <f t="shared" si="11"/>
        <v>0.73587585955920853</v>
      </c>
      <c r="E194">
        <f t="shared" si="12"/>
        <v>0.75809418555631003</v>
      </c>
      <c r="F194">
        <f t="shared" si="13"/>
        <v>0</v>
      </c>
      <c r="G194">
        <f t="shared" si="14"/>
        <v>0</v>
      </c>
      <c r="J194">
        <f>BS194*'Value Calculations'!$D$3</f>
        <v>9.3779148583988725</v>
      </c>
      <c r="K194">
        <f>BT194*'Value Calculations'!$D$4</f>
        <v>9.4427684172948485</v>
      </c>
      <c r="L194">
        <f>BU194*'Value Calculations'!$D$5</f>
        <v>13.797581462751921</v>
      </c>
      <c r="M194">
        <f>BV194*'Value Calculations'!$D$6</f>
        <v>0.87545452343553998</v>
      </c>
      <c r="N194">
        <f>BW194*'Value Calculations'!$D$7</f>
        <v>1.0546185246551136</v>
      </c>
      <c r="O194">
        <f>BX194*'Value Calculations'!$D$8</f>
        <v>3.810247027896609</v>
      </c>
      <c r="P194">
        <f>BY194*'Value Calculations'!$D$9</f>
        <v>3.6526227127879851</v>
      </c>
      <c r="Q194">
        <f>BZ194*'Value Calculations'!$D$10</f>
        <v>3.6531647407620471</v>
      </c>
      <c r="R194">
        <f>CA194*'Value Calculations'!$D$11</f>
        <v>0</v>
      </c>
      <c r="S194">
        <f>CB194*'Value Calculations'!$D$12</f>
        <v>4.883296437536484</v>
      </c>
      <c r="T194">
        <f>CC194*'Value Calculations'!$D$13</f>
        <v>13.964126300067992</v>
      </c>
      <c r="V194">
        <f>CF194*'Value Calculations'!$D$3</f>
        <v>7.7469731438947198</v>
      </c>
      <c r="W194">
        <f>CG194*'Value Calculations'!$D$4</f>
        <v>9.1171557132501988</v>
      </c>
      <c r="X194">
        <f>CH194*'Value Calculations'!$D$5</f>
        <v>12.470890937487313</v>
      </c>
      <c r="Y194">
        <f>CI194*'Value Calculations'!$D$6</f>
        <v>2.5012986383872571</v>
      </c>
      <c r="Z194">
        <f>CJ194*'Value Calculations'!$D$7</f>
        <v>1.7576975410918561</v>
      </c>
      <c r="AA194">
        <f>CK194*'Value Calculations'!$D$8</f>
        <v>3.45078976111391</v>
      </c>
      <c r="AB194">
        <f>CL194*'Value Calculations'!$D$9</f>
        <v>2.5190501467503346</v>
      </c>
      <c r="AC194">
        <f>CM194*'Value Calculations'!$D$10</f>
        <v>3.2878482666858426</v>
      </c>
      <c r="AD194">
        <f>CN194*'Value Calculations'!$D$11</f>
        <v>1.9814282960498748</v>
      </c>
      <c r="AE194">
        <f>CO194*'Value Calculations'!$D$12</f>
        <v>1.6277654791788281</v>
      </c>
      <c r="AF194">
        <f>CP194*'Value Calculations'!$D$13</f>
        <v>10.937419121728132</v>
      </c>
      <c r="AH194">
        <f>CS194*'Value Calculations'!$D$3</f>
        <v>4.0773542862603787</v>
      </c>
      <c r="AI194">
        <f>CT194*'Value Calculations'!$D$4</f>
        <v>5.5354159687590485</v>
      </c>
      <c r="AJ194">
        <f>CU194*'Value Calculations'!$D$5</f>
        <v>7.1641288364288815</v>
      </c>
      <c r="AK194">
        <f>CV194*'Value Calculations'!$D$6</f>
        <v>2.1261038426291687</v>
      </c>
      <c r="AL194">
        <f>CW194*'Value Calculations'!$D$7</f>
        <v>1.0546185246551136</v>
      </c>
      <c r="AM194">
        <f>CX194*'Value Calculations'!$D$8</f>
        <v>2.9475495876181315</v>
      </c>
      <c r="AN194">
        <f>CY194*'Value Calculations'!$D$9</f>
        <v>1.5114300880502007</v>
      </c>
      <c r="AO194">
        <f>CZ194*'Value Calculations'!$D$10</f>
        <v>1.0959494222286141</v>
      </c>
      <c r="AP194">
        <f>DA194*'Value Calculations'!$D$11</f>
        <v>0.9907141480249374</v>
      </c>
      <c r="AQ194">
        <f>DB194*'Value Calculations'!$D$12</f>
        <v>1.6277654791788281</v>
      </c>
      <c r="AR194">
        <f>DC194*'Value Calculations'!$D$13</f>
        <v>6.7413023517569615</v>
      </c>
      <c r="AT194">
        <f>DF194*'Value Calculations'!$D$3</f>
        <v>0</v>
      </c>
      <c r="AU194">
        <f>DG194*'Value Calculations'!$D$4</f>
        <v>0</v>
      </c>
      <c r="AV194">
        <f>DH194*'Value Calculations'!$D$5</f>
        <v>0</v>
      </c>
      <c r="AW194">
        <f>DI194*'Value Calculations'!$D$6</f>
        <v>0</v>
      </c>
      <c r="AX194">
        <f>DJ194*'Value Calculations'!$D$7</f>
        <v>0</v>
      </c>
      <c r="AY194">
        <f>DK194*'Value Calculations'!$D$8</f>
        <v>0</v>
      </c>
      <c r="AZ194">
        <f>DL194*'Value Calculations'!$D$9</f>
        <v>0</v>
      </c>
      <c r="BA194">
        <f>DM194*'Value Calculations'!$D$10</f>
        <v>0</v>
      </c>
      <c r="BB194">
        <f>DN194*'Value Calculations'!$D$11</f>
        <v>0</v>
      </c>
      <c r="BC194">
        <f>DO194*'Value Calculations'!$D$12</f>
        <v>0</v>
      </c>
      <c r="BD194">
        <f>DP194*'Value Calculations'!$D$13</f>
        <v>0</v>
      </c>
      <c r="BF194">
        <f>DS194*'Value Calculations'!$D$3</f>
        <v>0</v>
      </c>
      <c r="BG194">
        <f>DT194*'Value Calculations'!$D$4</f>
        <v>0</v>
      </c>
      <c r="BH194">
        <f>DU194*'Value Calculations'!$D$5</f>
        <v>0</v>
      </c>
      <c r="BI194">
        <f>DV194*'Value Calculations'!$D$6</f>
        <v>0</v>
      </c>
      <c r="BJ194">
        <f>DW194*'Value Calculations'!$D$7</f>
        <v>0</v>
      </c>
      <c r="BK194">
        <f>DX194*'Value Calculations'!$D$8</f>
        <v>0</v>
      </c>
      <c r="BL194">
        <f>DY194*'Value Calculations'!$D$9</f>
        <v>0</v>
      </c>
      <c r="BM194">
        <f>DZ194*'Value Calculations'!$D$10</f>
        <v>0</v>
      </c>
      <c r="BN194">
        <f>EA194*'Value Calculations'!$D$11</f>
        <v>0</v>
      </c>
      <c r="BO194">
        <f>EB194*'Value Calculations'!$D$12</f>
        <v>0</v>
      </c>
      <c r="BP194">
        <f>EC194*'Value Calculations'!$D$13</f>
        <v>0</v>
      </c>
      <c r="BR194">
        <f>IFERROR(VLOOKUP($B194,'Raw Stats'!$CM$3:$DC$884,3,FALSE),0)</f>
        <v>82</v>
      </c>
      <c r="BS194">
        <f>IFERROR(VLOOKUP($B194,'Raw Stats'!$CM$3:$DC$884,4,FALSE),0)</f>
        <v>23</v>
      </c>
      <c r="BT194">
        <f>IFERROR(VLOOKUP($B194,'Raw Stats'!$CM$3:$DC$884,5,FALSE),0)</f>
        <v>29</v>
      </c>
      <c r="BU194">
        <f>IFERROR(VLOOKUP($B194,'Raw Stats'!$CM$3:$DC$884,6,FALSE),0)</f>
        <v>52</v>
      </c>
      <c r="BV194">
        <f>IFERROR(VLOOKUP($B194,'Raw Stats'!$CM$3:$DC$884,7,FALSE),0)</f>
        <v>7</v>
      </c>
      <c r="BW194">
        <f>IFERROR(VLOOKUP($B194,'Raw Stats'!$CM$3:$DC$884,8,FALSE),0)</f>
        <v>12</v>
      </c>
      <c r="BX194">
        <f>IFERROR(VLOOKUP($B194,'Raw Stats'!$CM$3:$DC$884,9,FALSE),0)</f>
        <v>53</v>
      </c>
      <c r="BY194">
        <f>IFERROR(VLOOKUP($B194,'Raw Stats'!$CM$3:$DC$884,10,FALSE),0)</f>
        <v>29</v>
      </c>
      <c r="BZ194">
        <f>IFERROR(VLOOKUP($B194,'Raw Stats'!$CM$3:$DC$884,11,FALSE)+VLOOKUP($B194,'Raw Stats'!$CM$3:$DC$884,12,FALSE),0)</f>
        <v>10</v>
      </c>
      <c r="CA194">
        <f>IFERROR(VLOOKUP($B194,'Raw Stats'!$CM$3:$DC$884,13,FALSE)+VLOOKUP($B194,'Raw Stats'!$CM$3:$DC$884,14,FALSE),0)</f>
        <v>0</v>
      </c>
      <c r="CB194">
        <f>IFERROR(VLOOKUP($B194,'Raw Stats'!$CM$3:$DC$884,15,FALSE),0)</f>
        <v>6</v>
      </c>
      <c r="CC194">
        <f>IFERROR(VLOOKUP($B194,'Raw Stats'!$CM$3:$DC$884,16,FALSE),0)</f>
        <v>203</v>
      </c>
      <c r="CE194">
        <f>IFERROR(VLOOKUP($B194,'Raw Stats'!$BU$3:$CJ$528,3,FALSE),0)</f>
        <v>78</v>
      </c>
      <c r="CF194">
        <f>IFERROR(VLOOKUP($B194,'Raw Stats'!$BU$3:$CJ$528,4,FALSE),0)</f>
        <v>19</v>
      </c>
      <c r="CG194">
        <f>IFERROR(VLOOKUP($B194,'Raw Stats'!$BU$3:$CJ$5288,5,FALSE),0)</f>
        <v>28</v>
      </c>
      <c r="CH194">
        <f>IFERROR(VLOOKUP($B194,'Raw Stats'!$BU$3:$CJ$528,6,FALSE),0)</f>
        <v>47</v>
      </c>
      <c r="CI194">
        <f>IFERROR(VLOOKUP($B194,'Raw Stats'!$BU$3:$CJ$528,7,FALSE),0)</f>
        <v>20</v>
      </c>
      <c r="CJ194">
        <f>IFERROR(VLOOKUP($B194,'Raw Stats'!$BU$3:$CJ$528,8,FALSE),0)</f>
        <v>20</v>
      </c>
      <c r="CK194">
        <f>IFERROR(VLOOKUP($B194,'Raw Stats'!$BU$3:$CJ$528,9,FALSE),0)</f>
        <v>48</v>
      </c>
      <c r="CL194">
        <f>IFERROR(VLOOKUP($B194,'Raw Stats'!$BU$3:$CJ$528,10,FALSE),0)</f>
        <v>20</v>
      </c>
      <c r="CM194">
        <f>IFERROR(VLOOKUP($B194,'Raw Stats'!$BU$3:$CJ$528,11,FALSE)+VLOOKUP($B194,'Raw Stats'!$BU$3:$CJ$528,12,FALSE),0)</f>
        <v>9</v>
      </c>
      <c r="CN194">
        <f>IFERROR(VLOOKUP($B194,'Raw Stats'!$BU$3:$CJ$528,13,FALSE)+VLOOKUP($B194,'Raw Stats'!$BU$3:$CJ$528,14,FALSE),0)</f>
        <v>2</v>
      </c>
      <c r="CO194">
        <f>IFERROR(VLOOKUP($B194,'Raw Stats'!$BU$3:$CJ$528,15,FALSE),0)</f>
        <v>2</v>
      </c>
      <c r="CP194">
        <f>IFERROR(VLOOKUP($B194,'Raw Stats'!$BU$3:$CJ$528,16,FALSE),0)</f>
        <v>159</v>
      </c>
      <c r="CR194">
        <f>IFERROR(VLOOKUP($B194,'Raw Stats'!$BC$3:$BR$528,3,FALSE),0)</f>
        <v>46</v>
      </c>
      <c r="CS194">
        <f>IFERROR(VLOOKUP($B194,'Raw Stats'!$BC$3:$BR$528,4,FALSE),0)</f>
        <v>10</v>
      </c>
      <c r="CT194">
        <f>IFERROR(VLOOKUP($B194,'Raw Stats'!$BC$3:$BR$5288,5,FALSE),0)</f>
        <v>17</v>
      </c>
      <c r="CU194">
        <f>IFERROR(VLOOKUP($B194,'Raw Stats'!$BC$3:$BR$52888,6,FALSE),0)</f>
        <v>27</v>
      </c>
      <c r="CV194">
        <f>IFERROR(VLOOKUP($B194,'Raw Stats'!$BC$3:$BR$5288,7,FALSE),0)</f>
        <v>17</v>
      </c>
      <c r="CW194">
        <f>IFERROR(VLOOKUP($B194,'Raw Stats'!$BC$3:$BR$5288,8,FALSE),0)</f>
        <v>12</v>
      </c>
      <c r="CX194">
        <f>IFERROR(VLOOKUP($B194,'Raw Stats'!$BC$3:$BR$5288,9,FALSE),0)</f>
        <v>41</v>
      </c>
      <c r="CY194">
        <f>IFERROR(VLOOKUP($B194,'Raw Stats'!$BC$3:$BR$5288,10,FALSE),0)</f>
        <v>12</v>
      </c>
      <c r="CZ194">
        <f>IFERROR(VLOOKUP($B194,'Raw Stats'!$BC$3:$BR$5288,11,FALSE)+VLOOKUP($B194,'Raw Stats'!$BC$3:$BR$5288,12,FALSE),0)</f>
        <v>3</v>
      </c>
      <c r="DA194">
        <f>IFERROR(VLOOKUP($B194,'Raw Stats'!$BC$3:$BR$5288,13,FALSE)+VLOOKUP($B194,'Raw Stats'!$BC$3:$BR$5288,14,FALSE),0)</f>
        <v>1</v>
      </c>
      <c r="DB194">
        <f>IFERROR(VLOOKUP($B194,'Raw Stats'!$BC$3:$BR$5288,15,FALSE),0)</f>
        <v>2</v>
      </c>
      <c r="DC194">
        <f>IFERROR(VLOOKUP($B194,'Raw Stats'!$BC$3:$BR$5288,16,FALSE),0)</f>
        <v>98</v>
      </c>
      <c r="DE194">
        <f>IFERROR(VLOOKUP($B194,'Raw Stats'!$AK$3:$AZ$528,3,FALSE),0)</f>
        <v>0</v>
      </c>
      <c r="DF194">
        <f>IFERROR(VLOOKUP($B194,'Raw Stats'!$AK$3:$AZ$528,4,FALSE),0)</f>
        <v>0</v>
      </c>
      <c r="DG194">
        <f>IFERROR(VLOOKUP($B194,'Raw Stats'!$AK$3:$AZ$528,5,FALSE),0)</f>
        <v>0</v>
      </c>
      <c r="DH194">
        <f>IFERROR(VLOOKUP($B194,'Raw Stats'!$AK$3:$AZ$528,6,FALSE),0)</f>
        <v>0</v>
      </c>
      <c r="DI194">
        <f>IFERROR(VLOOKUP($B194,'Raw Stats'!$AK$3:$AZ$528,7,FALSE),0)</f>
        <v>0</v>
      </c>
      <c r="DJ194">
        <f>IFERROR(VLOOKUP($B194,'Raw Stats'!$AK$3:$AZ$528,8,FALSE),0)</f>
        <v>0</v>
      </c>
      <c r="DK194">
        <f>IFERROR(VLOOKUP($B194,'Raw Stats'!$AK$3:$AZ$528,9,FALSE),0)</f>
        <v>0</v>
      </c>
      <c r="DL194">
        <f>IFERROR(VLOOKUP($B194,'Raw Stats'!$AK$3:$AZ$528,10,FALSE),0)</f>
        <v>0</v>
      </c>
      <c r="DM194">
        <f>IFERROR(VLOOKUP($B194,'Raw Stats'!$AK$3:$AZ$528,11,FALSE)+VLOOKUP($B194,'Raw Stats'!$AK$3:$AZ$528,12,FALSE),0)</f>
        <v>0</v>
      </c>
      <c r="DN194">
        <f>IFERROR(VLOOKUP($B194,'Raw Stats'!$AK$3:$AZ$528,13,FALSE)+VLOOKUP($B194,'Raw Stats'!$AK$3:$AZ$528,14,FALSE),0)</f>
        <v>0</v>
      </c>
      <c r="DO194">
        <f>IFERROR(VLOOKUP($B194,'Raw Stats'!$AK$3:$AZ$528,15,FALSE),0)</f>
        <v>0</v>
      </c>
      <c r="DP194">
        <f>IFERROR(VLOOKUP($B194,'Raw Stats'!$AK$3:$AZ$528,16,FALSE),0)</f>
        <v>0</v>
      </c>
      <c r="DR194">
        <f>IFERROR(VLOOKUP($B194,'Raw Stats'!$S$3:$AH$528,3,FALSE),0)</f>
        <v>0</v>
      </c>
      <c r="DS194">
        <f>IFERROR(VLOOKUP($B194,'Raw Stats'!$S$3:$AH$528,4,FALSE),0)</f>
        <v>0</v>
      </c>
      <c r="DT194">
        <f>IFERROR(VLOOKUP($B194,'Raw Stats'!$S$3:$AH$528,5,FALSE),0)</f>
        <v>0</v>
      </c>
      <c r="DU194">
        <f>IFERROR(VLOOKUP($B194,'Raw Stats'!$S$3:$AH$528,6,FALSE),0)</f>
        <v>0</v>
      </c>
      <c r="DV194">
        <f>IFERROR(VLOOKUP($B194,'Raw Stats'!$S$3:$AH$528,7,FALSE),0)</f>
        <v>0</v>
      </c>
      <c r="DW194">
        <f>IFERROR(VLOOKUP($B194,'Raw Stats'!$S$3:$AH$528,8,FALSE),0)</f>
        <v>0</v>
      </c>
      <c r="DX194">
        <f>IFERROR(VLOOKUP($B194,'Raw Stats'!$S$3:$AH$528,9,FALSE),0)</f>
        <v>0</v>
      </c>
      <c r="DY194">
        <f>IFERROR(VLOOKUP($B194,'Raw Stats'!$S$3:$AH$528,10,FALSE),0)</f>
        <v>0</v>
      </c>
      <c r="DZ194">
        <f>IFERROR(VLOOKUP($B194,'Raw Stats'!$S$3:$AH$528,11,FALSE)+VLOOKUP($B194,'Raw Stats'!$S$3:$AH$528,12,FALSE),0)</f>
        <v>0</v>
      </c>
      <c r="EA194">
        <f>IFERROR(VLOOKUP($B194,'Raw Stats'!$S$3:$AH$528,13,FALSE)+VLOOKUP($B194,'Raw Stats'!$S$3:$AH$528,14,FALSE),0)</f>
        <v>0</v>
      </c>
      <c r="EB194">
        <f>IFERROR(VLOOKUP($B194,'Raw Stats'!$S$3:$AH$528,15,FALSE),0)</f>
        <v>0</v>
      </c>
      <c r="EC194">
        <f>IFERROR(VLOOKUP($B194,'Raw Stats'!$S$3:$AH$528,16,FALSE),0)</f>
        <v>0</v>
      </c>
    </row>
    <row r="195" spans="1:133" x14ac:dyDescent="0.2">
      <c r="A195">
        <f>IFERROR(VLOOKUP(B195,Sheet2!$W$1:$X$300,2,FALSE),301)</f>
        <v>154</v>
      </c>
      <c r="B195" t="s">
        <v>208</v>
      </c>
      <c r="C195">
        <f t="shared" ref="C195:C258" si="15">IFERROR(IF(BR195=0,0,SUMIF(J195:T195,"&lt;&gt;#N/A")/BR195),0)</f>
        <v>0.78100680792793509</v>
      </c>
      <c r="D195">
        <f t="shared" ref="D195:D258" si="16">IFERROR(SUMIF(V195:AF195,"&lt;&gt;#N/A")/CE195,0)</f>
        <v>0.73912480581238993</v>
      </c>
      <c r="E195">
        <f t="shared" ref="E195:E258" si="17">IFERROR(SUMIF(AH195:AR195,"&lt;&gt;#N/A")/CR195,0)</f>
        <v>0.69709355489666724</v>
      </c>
      <c r="F195">
        <f t="shared" ref="F195:F258" si="18">IFERROR(SUMIF(AT195:BD195,"&lt;&gt;#N/A")/DE195,0)</f>
        <v>0.7136671621377696</v>
      </c>
      <c r="G195">
        <f t="shared" ref="G195:G258" si="19">IFERROR(SUMIF(BF195:BP195,"&lt;&gt;#N/A")/DR195,0)</f>
        <v>0</v>
      </c>
      <c r="J195">
        <f>BS195*'Value Calculations'!$D$3</f>
        <v>8.9701794297728341</v>
      </c>
      <c r="K195">
        <f>BT195*'Value Calculations'!$D$4</f>
        <v>5.8610286728036982</v>
      </c>
      <c r="L195">
        <f>BU195*'Value Calculations'!$D$5</f>
        <v>10.613524202116862</v>
      </c>
      <c r="M195">
        <f>BV195*'Value Calculations'!$D$6</f>
        <v>-0.25012986383872571</v>
      </c>
      <c r="N195">
        <f>BW195*'Value Calculations'!$D$7</f>
        <v>1.9334672952010417</v>
      </c>
      <c r="O195">
        <f>BX195*'Value Calculations'!$D$8</f>
        <v>3.9540299346096885</v>
      </c>
      <c r="P195">
        <f>BY195*'Value Calculations'!$D$9</f>
        <v>4.9121477861631524</v>
      </c>
      <c r="Q195">
        <f>BZ195*'Value Calculations'!$D$10</f>
        <v>3.6531647407620471</v>
      </c>
      <c r="R195">
        <f>CA195*'Value Calculations'!$D$11</f>
        <v>0.9907141480249374</v>
      </c>
      <c r="S195">
        <f>CB195*'Value Calculations'!$D$12</f>
        <v>5.6971791771258982</v>
      </c>
      <c r="T195">
        <f>CC195*'Value Calculations'!$D$13</f>
        <v>14.583225495637508</v>
      </c>
      <c r="V195">
        <f>CF195*'Value Calculations'!$D$3</f>
        <v>8.5624440011467957</v>
      </c>
      <c r="W195">
        <f>CG195*'Value Calculations'!$D$4</f>
        <v>6.1866413768483488</v>
      </c>
      <c r="X195">
        <f>CH195*'Value Calculations'!$D$5</f>
        <v>10.613524202116862</v>
      </c>
      <c r="Y195">
        <f>CI195*'Value Calculations'!$D$6</f>
        <v>-0.50025972767745142</v>
      </c>
      <c r="Z195">
        <f>CJ195*'Value Calculations'!$D$7</f>
        <v>1.5819277869826704</v>
      </c>
      <c r="AA195">
        <f>CK195*'Value Calculations'!$D$8</f>
        <v>3.9540299346096885</v>
      </c>
      <c r="AB195">
        <f>CL195*'Value Calculations'!$D$9</f>
        <v>4.7861952788256357</v>
      </c>
      <c r="AC195">
        <f>CM195*'Value Calculations'!$D$10</f>
        <v>3.2878482666858426</v>
      </c>
      <c r="AD195">
        <f>CN195*'Value Calculations'!$D$11</f>
        <v>0.9907141480249374</v>
      </c>
      <c r="AE195">
        <f>CO195*'Value Calculations'!$D$12</f>
        <v>4.0694136979470699</v>
      </c>
      <c r="AF195">
        <f>CP195*'Value Calculations'!$D$13</f>
        <v>14.858380693668405</v>
      </c>
      <c r="AH195">
        <f>CS195*'Value Calculations'!$D$3</f>
        <v>3.6696188576343411</v>
      </c>
      <c r="AI195">
        <f>CT195*'Value Calculations'!$D$4</f>
        <v>2.9305143364018491</v>
      </c>
      <c r="AJ195">
        <f>CU195*'Value Calculations'!$D$5</f>
        <v>4.7760858909525883</v>
      </c>
      <c r="AK195">
        <f>CV195*'Value Calculations'!$D$6</f>
        <v>1.1255843872742657</v>
      </c>
      <c r="AL195">
        <f>CW195*'Value Calculations'!$D$7</f>
        <v>0.35153950821837121</v>
      </c>
      <c r="AM195">
        <f>CX195*'Value Calculations'!$D$8</f>
        <v>1.725394880556955</v>
      </c>
      <c r="AN195">
        <f>CY195*'Value Calculations'!$D$9</f>
        <v>2.0152401174002676</v>
      </c>
      <c r="AO195">
        <f>CZ195*'Value Calculations'!$D$10</f>
        <v>0.73063294815240942</v>
      </c>
      <c r="AP195">
        <f>DA195*'Value Calculations'!$D$11</f>
        <v>0</v>
      </c>
      <c r="AQ195">
        <f>DB195*'Value Calculations'!$D$12</f>
        <v>0.81388273958941404</v>
      </c>
      <c r="AR195">
        <f>DC195*'Value Calculations'!$D$13</f>
        <v>6.2597807552028932</v>
      </c>
      <c r="AT195">
        <f>DF195*'Value Calculations'!$D$3</f>
        <v>2.8541480003822652</v>
      </c>
      <c r="AU195">
        <f>DG195*'Value Calculations'!$D$4</f>
        <v>2.2792889283125497</v>
      </c>
      <c r="AV195">
        <f>DH195*'Value Calculations'!$D$5</f>
        <v>3.7147334707409017</v>
      </c>
      <c r="AW195">
        <f>DI195*'Value Calculations'!$D$6</f>
        <v>0.12506493191936285</v>
      </c>
      <c r="AX195">
        <f>DJ195*'Value Calculations'!$D$7</f>
        <v>1.2303882787642992</v>
      </c>
      <c r="AY195">
        <f>DK195*'Value Calculations'!$D$8</f>
        <v>1.6535034272004152</v>
      </c>
      <c r="AZ195">
        <f>DL195*'Value Calculations'!$D$9</f>
        <v>2.1411926247377844</v>
      </c>
      <c r="BA195">
        <f>DM195*'Value Calculations'!$D$10</f>
        <v>0.73063294815240942</v>
      </c>
      <c r="BB195">
        <f>DN195*'Value Calculations'!$D$11</f>
        <v>0</v>
      </c>
      <c r="BC195">
        <f>DO195*'Value Calculations'!$D$12</f>
        <v>0</v>
      </c>
      <c r="BD195">
        <f>DP195*'Value Calculations'!$D$13</f>
        <v>4.5400607675097904</v>
      </c>
      <c r="BF195">
        <f>DS195*'Value Calculations'!$D$3</f>
        <v>0</v>
      </c>
      <c r="BG195">
        <f>DT195*'Value Calculations'!$D$4</f>
        <v>0</v>
      </c>
      <c r="BH195">
        <f>DU195*'Value Calculations'!$D$5</f>
        <v>0</v>
      </c>
      <c r="BI195">
        <f>DV195*'Value Calculations'!$D$6</f>
        <v>0</v>
      </c>
      <c r="BJ195">
        <f>DW195*'Value Calculations'!$D$7</f>
        <v>0</v>
      </c>
      <c r="BK195">
        <f>DX195*'Value Calculations'!$D$8</f>
        <v>0</v>
      </c>
      <c r="BL195">
        <f>DY195*'Value Calculations'!$D$9</f>
        <v>0</v>
      </c>
      <c r="BM195">
        <f>DZ195*'Value Calculations'!$D$10</f>
        <v>0</v>
      </c>
      <c r="BN195">
        <f>EA195*'Value Calculations'!$D$11</f>
        <v>0</v>
      </c>
      <c r="BO195">
        <f>EB195*'Value Calculations'!$D$12</f>
        <v>0</v>
      </c>
      <c r="BP195">
        <f>EC195*'Value Calculations'!$D$13</f>
        <v>0</v>
      </c>
      <c r="BR195">
        <f>IFERROR(VLOOKUP($B195,'Raw Stats'!$CM$3:$DC$884,3,FALSE),0)</f>
        <v>78</v>
      </c>
      <c r="BS195">
        <f>IFERROR(VLOOKUP($B195,'Raw Stats'!$CM$3:$DC$884,4,FALSE),0)</f>
        <v>22</v>
      </c>
      <c r="BT195">
        <f>IFERROR(VLOOKUP($B195,'Raw Stats'!$CM$3:$DC$884,5,FALSE),0)</f>
        <v>18</v>
      </c>
      <c r="BU195">
        <f>IFERROR(VLOOKUP($B195,'Raw Stats'!$CM$3:$DC$884,6,FALSE),0)</f>
        <v>40</v>
      </c>
      <c r="BV195">
        <f>IFERROR(VLOOKUP($B195,'Raw Stats'!$CM$3:$DC$884,7,FALSE),0)</f>
        <v>-2</v>
      </c>
      <c r="BW195">
        <f>IFERROR(VLOOKUP($B195,'Raw Stats'!$CM$3:$DC$884,8,FALSE),0)</f>
        <v>22</v>
      </c>
      <c r="BX195">
        <f>IFERROR(VLOOKUP($B195,'Raw Stats'!$CM$3:$DC$884,9,FALSE),0)</f>
        <v>55</v>
      </c>
      <c r="BY195">
        <f>IFERROR(VLOOKUP($B195,'Raw Stats'!$CM$3:$DC$884,10,FALSE),0)</f>
        <v>39</v>
      </c>
      <c r="BZ195">
        <f>IFERROR(VLOOKUP($B195,'Raw Stats'!$CM$3:$DC$884,11,FALSE)+VLOOKUP($B195,'Raw Stats'!$CM$3:$DC$884,12,FALSE),0)</f>
        <v>10</v>
      </c>
      <c r="CA195">
        <f>IFERROR(VLOOKUP($B195,'Raw Stats'!$CM$3:$DC$884,13,FALSE)+VLOOKUP($B195,'Raw Stats'!$CM$3:$DC$884,14,FALSE),0)</f>
        <v>1</v>
      </c>
      <c r="CB195">
        <f>IFERROR(VLOOKUP($B195,'Raw Stats'!$CM$3:$DC$884,15,FALSE),0)</f>
        <v>7</v>
      </c>
      <c r="CC195">
        <f>IFERROR(VLOOKUP($B195,'Raw Stats'!$CM$3:$DC$884,16,FALSE),0)</f>
        <v>212</v>
      </c>
      <c r="CE195">
        <f>IFERROR(VLOOKUP($B195,'Raw Stats'!$BU$3:$CJ$528,3,FALSE),0)</f>
        <v>79</v>
      </c>
      <c r="CF195">
        <f>IFERROR(VLOOKUP($B195,'Raw Stats'!$BU$3:$CJ$528,4,FALSE),0)</f>
        <v>21</v>
      </c>
      <c r="CG195">
        <f>IFERROR(VLOOKUP($B195,'Raw Stats'!$BU$3:$CJ$5288,5,FALSE),0)</f>
        <v>19</v>
      </c>
      <c r="CH195">
        <f>IFERROR(VLOOKUP($B195,'Raw Stats'!$BU$3:$CJ$528,6,FALSE),0)</f>
        <v>40</v>
      </c>
      <c r="CI195">
        <f>IFERROR(VLOOKUP($B195,'Raw Stats'!$BU$3:$CJ$528,7,FALSE),0)</f>
        <v>-4</v>
      </c>
      <c r="CJ195">
        <f>IFERROR(VLOOKUP($B195,'Raw Stats'!$BU$3:$CJ$528,8,FALSE),0)</f>
        <v>18</v>
      </c>
      <c r="CK195">
        <f>IFERROR(VLOOKUP($B195,'Raw Stats'!$BU$3:$CJ$528,9,FALSE),0)</f>
        <v>55</v>
      </c>
      <c r="CL195">
        <f>IFERROR(VLOOKUP($B195,'Raw Stats'!$BU$3:$CJ$528,10,FALSE),0)</f>
        <v>38</v>
      </c>
      <c r="CM195">
        <f>IFERROR(VLOOKUP($B195,'Raw Stats'!$BU$3:$CJ$528,11,FALSE)+VLOOKUP($B195,'Raw Stats'!$BU$3:$CJ$528,12,FALSE),0)</f>
        <v>9</v>
      </c>
      <c r="CN195">
        <f>IFERROR(VLOOKUP($B195,'Raw Stats'!$BU$3:$CJ$528,13,FALSE)+VLOOKUP($B195,'Raw Stats'!$BU$3:$CJ$528,14,FALSE),0)</f>
        <v>1</v>
      </c>
      <c r="CO195">
        <f>IFERROR(VLOOKUP($B195,'Raw Stats'!$BU$3:$CJ$528,15,FALSE),0)</f>
        <v>5</v>
      </c>
      <c r="CP195">
        <f>IFERROR(VLOOKUP($B195,'Raw Stats'!$BU$3:$CJ$528,16,FALSE),0)</f>
        <v>216</v>
      </c>
      <c r="CR195">
        <f>IFERROR(VLOOKUP($B195,'Raw Stats'!$BC$3:$BR$528,3,FALSE),0)</f>
        <v>35</v>
      </c>
      <c r="CS195">
        <f>IFERROR(VLOOKUP($B195,'Raw Stats'!$BC$3:$BR$528,4,FALSE),0)</f>
        <v>9</v>
      </c>
      <c r="CT195">
        <f>IFERROR(VLOOKUP($B195,'Raw Stats'!$BC$3:$BR$5288,5,FALSE),0)</f>
        <v>9</v>
      </c>
      <c r="CU195">
        <f>IFERROR(VLOOKUP($B195,'Raw Stats'!$BC$3:$BR$52888,6,FALSE),0)</f>
        <v>18</v>
      </c>
      <c r="CV195">
        <f>IFERROR(VLOOKUP($B195,'Raw Stats'!$BC$3:$BR$5288,7,FALSE),0)</f>
        <v>9</v>
      </c>
      <c r="CW195">
        <f>IFERROR(VLOOKUP($B195,'Raw Stats'!$BC$3:$BR$5288,8,FALSE),0)</f>
        <v>4</v>
      </c>
      <c r="CX195">
        <f>IFERROR(VLOOKUP($B195,'Raw Stats'!$BC$3:$BR$5288,9,FALSE),0)</f>
        <v>24</v>
      </c>
      <c r="CY195">
        <f>IFERROR(VLOOKUP($B195,'Raw Stats'!$BC$3:$BR$5288,10,FALSE),0)</f>
        <v>16</v>
      </c>
      <c r="CZ195">
        <f>IFERROR(VLOOKUP($B195,'Raw Stats'!$BC$3:$BR$5288,11,FALSE)+VLOOKUP($B195,'Raw Stats'!$BC$3:$BR$5288,12,FALSE),0)</f>
        <v>2</v>
      </c>
      <c r="DA195">
        <f>IFERROR(VLOOKUP($B195,'Raw Stats'!$BC$3:$BR$5288,13,FALSE)+VLOOKUP($B195,'Raw Stats'!$BC$3:$BR$5288,14,FALSE),0)</f>
        <v>0</v>
      </c>
      <c r="DB195">
        <f>IFERROR(VLOOKUP($B195,'Raw Stats'!$BC$3:$BR$5288,15,FALSE),0)</f>
        <v>1</v>
      </c>
      <c r="DC195">
        <f>IFERROR(VLOOKUP($B195,'Raw Stats'!$BC$3:$BR$5288,16,FALSE),0)</f>
        <v>91</v>
      </c>
      <c r="DE195">
        <f>IFERROR(VLOOKUP($B195,'Raw Stats'!$AK$3:$AZ$528,3,FALSE),0)</f>
        <v>27</v>
      </c>
      <c r="DF195">
        <f>IFERROR(VLOOKUP($B195,'Raw Stats'!$AK$3:$AZ$528,4,FALSE),0)</f>
        <v>7</v>
      </c>
      <c r="DG195">
        <f>IFERROR(VLOOKUP($B195,'Raw Stats'!$AK$3:$AZ$528,5,FALSE),0)</f>
        <v>7</v>
      </c>
      <c r="DH195">
        <f>IFERROR(VLOOKUP($B195,'Raw Stats'!$AK$3:$AZ$528,6,FALSE),0)</f>
        <v>14</v>
      </c>
      <c r="DI195">
        <f>IFERROR(VLOOKUP($B195,'Raw Stats'!$AK$3:$AZ$528,7,FALSE),0)</f>
        <v>1</v>
      </c>
      <c r="DJ195">
        <f>IFERROR(VLOOKUP($B195,'Raw Stats'!$AK$3:$AZ$528,8,FALSE),0)</f>
        <v>14</v>
      </c>
      <c r="DK195">
        <f>IFERROR(VLOOKUP($B195,'Raw Stats'!$AK$3:$AZ$528,9,FALSE),0)</f>
        <v>23</v>
      </c>
      <c r="DL195">
        <f>IFERROR(VLOOKUP($B195,'Raw Stats'!$AK$3:$AZ$528,10,FALSE),0)</f>
        <v>17</v>
      </c>
      <c r="DM195">
        <f>IFERROR(VLOOKUP($B195,'Raw Stats'!$AK$3:$AZ$528,11,FALSE)+VLOOKUP($B195,'Raw Stats'!$AK$3:$AZ$528,12,FALSE),0)</f>
        <v>2</v>
      </c>
      <c r="DN195">
        <f>IFERROR(VLOOKUP($B195,'Raw Stats'!$AK$3:$AZ$528,13,FALSE)+VLOOKUP($B195,'Raw Stats'!$AK$3:$AZ$528,14,FALSE),0)</f>
        <v>0</v>
      </c>
      <c r="DO195">
        <f>IFERROR(VLOOKUP($B195,'Raw Stats'!$AK$3:$AZ$528,15,FALSE),0)</f>
        <v>0</v>
      </c>
      <c r="DP195">
        <f>IFERROR(VLOOKUP($B195,'Raw Stats'!$AK$3:$AZ$528,16,FALSE),0)</f>
        <v>66</v>
      </c>
      <c r="DR195">
        <f>IFERROR(VLOOKUP($B195,'Raw Stats'!$S$3:$AH$528,3,FALSE),0)</f>
        <v>0</v>
      </c>
      <c r="DS195">
        <f>IFERROR(VLOOKUP($B195,'Raw Stats'!$S$3:$AH$528,4,FALSE),0)</f>
        <v>0</v>
      </c>
      <c r="DT195">
        <f>IFERROR(VLOOKUP($B195,'Raw Stats'!$S$3:$AH$528,5,FALSE),0)</f>
        <v>0</v>
      </c>
      <c r="DU195">
        <f>IFERROR(VLOOKUP($B195,'Raw Stats'!$S$3:$AH$528,6,FALSE),0)</f>
        <v>0</v>
      </c>
      <c r="DV195">
        <f>IFERROR(VLOOKUP($B195,'Raw Stats'!$S$3:$AH$528,7,FALSE),0)</f>
        <v>0</v>
      </c>
      <c r="DW195">
        <f>IFERROR(VLOOKUP($B195,'Raw Stats'!$S$3:$AH$528,8,FALSE),0)</f>
        <v>0</v>
      </c>
      <c r="DX195">
        <f>IFERROR(VLOOKUP($B195,'Raw Stats'!$S$3:$AH$528,9,FALSE),0)</f>
        <v>0</v>
      </c>
      <c r="DY195">
        <f>IFERROR(VLOOKUP($B195,'Raw Stats'!$S$3:$AH$528,10,FALSE),0)</f>
        <v>0</v>
      </c>
      <c r="DZ195">
        <f>IFERROR(VLOOKUP($B195,'Raw Stats'!$S$3:$AH$528,11,FALSE)+VLOOKUP($B195,'Raw Stats'!$S$3:$AH$528,12,FALSE),0)</f>
        <v>0</v>
      </c>
      <c r="EA195">
        <f>IFERROR(VLOOKUP($B195,'Raw Stats'!$S$3:$AH$528,13,FALSE)+VLOOKUP($B195,'Raw Stats'!$S$3:$AH$528,14,FALSE),0)</f>
        <v>0</v>
      </c>
      <c r="EB195">
        <f>IFERROR(VLOOKUP($B195,'Raw Stats'!$S$3:$AH$528,15,FALSE),0)</f>
        <v>0</v>
      </c>
      <c r="EC195">
        <f>IFERROR(VLOOKUP($B195,'Raw Stats'!$S$3:$AH$528,16,FALSE),0)</f>
        <v>0</v>
      </c>
    </row>
    <row r="196" spans="1:133" x14ac:dyDescent="0.2">
      <c r="A196">
        <f>IFERROR(VLOOKUP(B196,Sheet2!$W$1:$X$300,2,FALSE),301)</f>
        <v>130</v>
      </c>
      <c r="B196" t="s">
        <v>316</v>
      </c>
      <c r="C196">
        <f t="shared" si="15"/>
        <v>0.78043092426990845</v>
      </c>
      <c r="D196">
        <f t="shared" si="16"/>
        <v>0.55256206069539915</v>
      </c>
      <c r="E196">
        <f t="shared" si="17"/>
        <v>0.74472373303490336</v>
      </c>
      <c r="F196">
        <f t="shared" si="18"/>
        <v>0</v>
      </c>
      <c r="G196">
        <f t="shared" si="19"/>
        <v>0</v>
      </c>
      <c r="J196">
        <f>BS196*'Value Calculations'!$D$3</f>
        <v>6.1160314293905689</v>
      </c>
      <c r="K196">
        <f>BT196*'Value Calculations'!$D$4</f>
        <v>12.698895457741347</v>
      </c>
      <c r="L196">
        <f>BU196*'Value Calculations'!$D$5</f>
        <v>14.328257672857763</v>
      </c>
      <c r="M196">
        <f>BV196*'Value Calculations'!$D$6</f>
        <v>1.2506493191936285</v>
      </c>
      <c r="N196">
        <f>BW196*'Value Calculations'!$D$7</f>
        <v>3.3396253280745265</v>
      </c>
      <c r="O196">
        <f>BX196*'Value Calculations'!$D$8</f>
        <v>4.8886188282447058</v>
      </c>
      <c r="P196">
        <f>BY196*'Value Calculations'!$D$9</f>
        <v>3.0228601761004015</v>
      </c>
      <c r="Q196">
        <f>BZ196*'Value Calculations'!$D$10</f>
        <v>4.3837976889144565</v>
      </c>
      <c r="R196">
        <f>CA196*'Value Calculations'!$D$11</f>
        <v>0</v>
      </c>
      <c r="S196">
        <f>CB196*'Value Calculations'!$D$12</f>
        <v>0</v>
      </c>
      <c r="T196">
        <f>CC196*'Value Calculations'!$D$13</f>
        <v>11.625307116805372</v>
      </c>
      <c r="V196">
        <f>CF196*'Value Calculations'!$D$3</f>
        <v>3.6696188576343411</v>
      </c>
      <c r="W196">
        <f>CG196*'Value Calculations'!$D$4</f>
        <v>6.1866413768483488</v>
      </c>
      <c r="X196">
        <f>CH196*'Value Calculations'!$D$5</f>
        <v>7.4294669414818033</v>
      </c>
      <c r="Y196">
        <f>CI196*'Value Calculations'!$D$6</f>
        <v>-0.62532465959681427</v>
      </c>
      <c r="Z196">
        <f>CJ196*'Value Calculations'!$D$7</f>
        <v>3.2517404510199337</v>
      </c>
      <c r="AA196">
        <f>CK196*'Value Calculations'!$D$8</f>
        <v>5.2480760950274048</v>
      </c>
      <c r="AB196">
        <f>CL196*'Value Calculations'!$D$9</f>
        <v>2.8969076687628847</v>
      </c>
      <c r="AC196">
        <f>CM196*'Value Calculations'!$D$10</f>
        <v>1.8265823703810236</v>
      </c>
      <c r="AD196">
        <f>CN196*'Value Calculations'!$D$11</f>
        <v>0</v>
      </c>
      <c r="AE196">
        <f>CO196*'Value Calculations'!$D$12</f>
        <v>0.81388273958941404</v>
      </c>
      <c r="AF196">
        <f>CP196*'Value Calculations'!$D$13</f>
        <v>7.4291903468342024</v>
      </c>
      <c r="AH196">
        <f>CS196*'Value Calculations'!$D$3</f>
        <v>5.7082960007645305</v>
      </c>
      <c r="AI196">
        <f>CT196*'Value Calculations'!$D$4</f>
        <v>5.5354159687590485</v>
      </c>
      <c r="AJ196">
        <f>CU196*'Value Calculations'!$D$5</f>
        <v>8.2254812566405686</v>
      </c>
      <c r="AK196">
        <f>CV196*'Value Calculations'!$D$6</f>
        <v>-1.8759739787904428</v>
      </c>
      <c r="AL196">
        <f>CW196*'Value Calculations'!$D$7</f>
        <v>1.5819277869826704</v>
      </c>
      <c r="AM196">
        <f>CX196*'Value Calculations'!$D$8</f>
        <v>2.3724179607658131</v>
      </c>
      <c r="AN196">
        <f>CY196*'Value Calculations'!$D$9</f>
        <v>2.3930976394128178</v>
      </c>
      <c r="AO196">
        <f>CZ196*'Value Calculations'!$D$10</f>
        <v>3.2878482666858426</v>
      </c>
      <c r="AP196">
        <f>DA196*'Value Calculations'!$D$11</f>
        <v>0</v>
      </c>
      <c r="AQ196">
        <f>DB196*'Value Calculations'!$D$12</f>
        <v>0.81388273958941404</v>
      </c>
      <c r="AR196">
        <f>DC196*'Value Calculations'!$D$13</f>
        <v>7.7043455448650988</v>
      </c>
      <c r="AT196">
        <f>DF196*'Value Calculations'!$D$3</f>
        <v>0</v>
      </c>
      <c r="AU196">
        <f>DG196*'Value Calculations'!$D$4</f>
        <v>0</v>
      </c>
      <c r="AV196">
        <f>DH196*'Value Calculations'!$D$5</f>
        <v>0</v>
      </c>
      <c r="AW196">
        <f>DI196*'Value Calculations'!$D$6</f>
        <v>0</v>
      </c>
      <c r="AX196">
        <f>DJ196*'Value Calculations'!$D$7</f>
        <v>0</v>
      </c>
      <c r="AY196">
        <f>DK196*'Value Calculations'!$D$8</f>
        <v>0</v>
      </c>
      <c r="AZ196">
        <f>DL196*'Value Calculations'!$D$9</f>
        <v>0</v>
      </c>
      <c r="BA196">
        <f>DM196*'Value Calculations'!$D$10</f>
        <v>0</v>
      </c>
      <c r="BB196">
        <f>DN196*'Value Calculations'!$D$11</f>
        <v>0</v>
      </c>
      <c r="BC196">
        <f>DO196*'Value Calculations'!$D$12</f>
        <v>0</v>
      </c>
      <c r="BD196">
        <f>DP196*'Value Calculations'!$D$13</f>
        <v>0</v>
      </c>
      <c r="BF196">
        <f>DS196*'Value Calculations'!$D$3</f>
        <v>0</v>
      </c>
      <c r="BG196">
        <f>DT196*'Value Calculations'!$D$4</f>
        <v>0</v>
      </c>
      <c r="BH196">
        <f>DU196*'Value Calculations'!$D$5</f>
        <v>0</v>
      </c>
      <c r="BI196">
        <f>DV196*'Value Calculations'!$D$6</f>
        <v>0</v>
      </c>
      <c r="BJ196">
        <f>DW196*'Value Calculations'!$D$7</f>
        <v>0</v>
      </c>
      <c r="BK196">
        <f>DX196*'Value Calculations'!$D$8</f>
        <v>0</v>
      </c>
      <c r="BL196">
        <f>DY196*'Value Calculations'!$D$9</f>
        <v>0</v>
      </c>
      <c r="BM196">
        <f>DZ196*'Value Calculations'!$D$10</f>
        <v>0</v>
      </c>
      <c r="BN196">
        <f>EA196*'Value Calculations'!$D$11</f>
        <v>0</v>
      </c>
      <c r="BO196">
        <f>EB196*'Value Calculations'!$D$12</f>
        <v>0</v>
      </c>
      <c r="BP196">
        <f>EC196*'Value Calculations'!$D$13</f>
        <v>0</v>
      </c>
      <c r="BR196">
        <f>IFERROR(VLOOKUP($B196,'Raw Stats'!$CM$3:$DC$884,3,FALSE),0)</f>
        <v>79</v>
      </c>
      <c r="BS196">
        <f>IFERROR(VLOOKUP($B196,'Raw Stats'!$CM$3:$DC$884,4,FALSE),0)</f>
        <v>15</v>
      </c>
      <c r="BT196">
        <f>IFERROR(VLOOKUP($B196,'Raw Stats'!$CM$3:$DC$884,5,FALSE),0)</f>
        <v>39</v>
      </c>
      <c r="BU196">
        <f>IFERROR(VLOOKUP($B196,'Raw Stats'!$CM$3:$DC$884,6,FALSE),0)</f>
        <v>54</v>
      </c>
      <c r="BV196">
        <f>IFERROR(VLOOKUP($B196,'Raw Stats'!$CM$3:$DC$884,7,FALSE),0)</f>
        <v>10</v>
      </c>
      <c r="BW196">
        <f>IFERROR(VLOOKUP($B196,'Raw Stats'!$CM$3:$DC$884,8,FALSE),0)</f>
        <v>38</v>
      </c>
      <c r="BX196">
        <f>IFERROR(VLOOKUP($B196,'Raw Stats'!$CM$3:$DC$884,9,FALSE),0)</f>
        <v>68</v>
      </c>
      <c r="BY196">
        <f>IFERROR(VLOOKUP($B196,'Raw Stats'!$CM$3:$DC$884,10,FALSE),0)</f>
        <v>24</v>
      </c>
      <c r="BZ196">
        <f>IFERROR(VLOOKUP($B196,'Raw Stats'!$CM$3:$DC$884,11,FALSE)+VLOOKUP($B196,'Raw Stats'!$CM$3:$DC$884,12,FALSE),0)</f>
        <v>12</v>
      </c>
      <c r="CA196">
        <f>IFERROR(VLOOKUP($B196,'Raw Stats'!$CM$3:$DC$884,13,FALSE)+VLOOKUP($B196,'Raw Stats'!$CM$3:$DC$884,14,FALSE),0)</f>
        <v>0</v>
      </c>
      <c r="CB196">
        <f>IFERROR(VLOOKUP($B196,'Raw Stats'!$CM$3:$DC$884,15,FALSE),0)</f>
        <v>0</v>
      </c>
      <c r="CC196">
        <f>IFERROR(VLOOKUP($B196,'Raw Stats'!$CM$3:$DC$884,16,FALSE),0)</f>
        <v>169</v>
      </c>
      <c r="CE196">
        <f>IFERROR(VLOOKUP($B196,'Raw Stats'!$BU$3:$CJ$528,3,FALSE),0)</f>
        <v>69</v>
      </c>
      <c r="CF196">
        <f>IFERROR(VLOOKUP($B196,'Raw Stats'!$BU$3:$CJ$528,4,FALSE),0)</f>
        <v>9</v>
      </c>
      <c r="CG196">
        <f>IFERROR(VLOOKUP($B196,'Raw Stats'!$BU$3:$CJ$5288,5,FALSE),0)</f>
        <v>19</v>
      </c>
      <c r="CH196">
        <f>IFERROR(VLOOKUP($B196,'Raw Stats'!$BU$3:$CJ$528,6,FALSE),0)</f>
        <v>28</v>
      </c>
      <c r="CI196">
        <f>IFERROR(VLOOKUP($B196,'Raw Stats'!$BU$3:$CJ$528,7,FALSE),0)</f>
        <v>-5</v>
      </c>
      <c r="CJ196">
        <f>IFERROR(VLOOKUP($B196,'Raw Stats'!$BU$3:$CJ$528,8,FALSE),0)</f>
        <v>37</v>
      </c>
      <c r="CK196">
        <f>IFERROR(VLOOKUP($B196,'Raw Stats'!$BU$3:$CJ$528,9,FALSE),0)</f>
        <v>73</v>
      </c>
      <c r="CL196">
        <f>IFERROR(VLOOKUP($B196,'Raw Stats'!$BU$3:$CJ$528,10,FALSE),0)</f>
        <v>23</v>
      </c>
      <c r="CM196">
        <f>IFERROR(VLOOKUP($B196,'Raw Stats'!$BU$3:$CJ$528,11,FALSE)+VLOOKUP($B196,'Raw Stats'!$BU$3:$CJ$528,12,FALSE),0)</f>
        <v>5</v>
      </c>
      <c r="CN196">
        <f>IFERROR(VLOOKUP($B196,'Raw Stats'!$BU$3:$CJ$528,13,FALSE)+VLOOKUP($B196,'Raw Stats'!$BU$3:$CJ$528,14,FALSE),0)</f>
        <v>0</v>
      </c>
      <c r="CO196">
        <f>IFERROR(VLOOKUP($B196,'Raw Stats'!$BU$3:$CJ$528,15,FALSE),0)</f>
        <v>1</v>
      </c>
      <c r="CP196">
        <f>IFERROR(VLOOKUP($B196,'Raw Stats'!$BU$3:$CJ$528,16,FALSE),0)</f>
        <v>108</v>
      </c>
      <c r="CR196">
        <f>IFERROR(VLOOKUP($B196,'Raw Stats'!$BC$3:$BR$528,3,FALSE),0)</f>
        <v>48</v>
      </c>
      <c r="CS196">
        <f>IFERROR(VLOOKUP($B196,'Raw Stats'!$BC$3:$BR$528,4,FALSE),0)</f>
        <v>14</v>
      </c>
      <c r="CT196">
        <f>IFERROR(VLOOKUP($B196,'Raw Stats'!$BC$3:$BR$5288,5,FALSE),0)</f>
        <v>17</v>
      </c>
      <c r="CU196">
        <f>IFERROR(VLOOKUP($B196,'Raw Stats'!$BC$3:$BR$52888,6,FALSE),0)</f>
        <v>31</v>
      </c>
      <c r="CV196">
        <f>IFERROR(VLOOKUP($B196,'Raw Stats'!$BC$3:$BR$5288,7,FALSE),0)</f>
        <v>-15</v>
      </c>
      <c r="CW196">
        <f>IFERROR(VLOOKUP($B196,'Raw Stats'!$BC$3:$BR$5288,8,FALSE),0)</f>
        <v>18</v>
      </c>
      <c r="CX196">
        <f>IFERROR(VLOOKUP($B196,'Raw Stats'!$BC$3:$BR$5288,9,FALSE),0)</f>
        <v>33</v>
      </c>
      <c r="CY196">
        <f>IFERROR(VLOOKUP($B196,'Raw Stats'!$BC$3:$BR$5288,10,FALSE),0)</f>
        <v>19</v>
      </c>
      <c r="CZ196">
        <f>IFERROR(VLOOKUP($B196,'Raw Stats'!$BC$3:$BR$5288,11,FALSE)+VLOOKUP($B196,'Raw Stats'!$BC$3:$BR$5288,12,FALSE),0)</f>
        <v>9</v>
      </c>
      <c r="DA196">
        <f>IFERROR(VLOOKUP($B196,'Raw Stats'!$BC$3:$BR$5288,13,FALSE)+VLOOKUP($B196,'Raw Stats'!$BC$3:$BR$5288,14,FALSE),0)</f>
        <v>0</v>
      </c>
      <c r="DB196">
        <f>IFERROR(VLOOKUP($B196,'Raw Stats'!$BC$3:$BR$5288,15,FALSE),0)</f>
        <v>1</v>
      </c>
      <c r="DC196">
        <f>IFERROR(VLOOKUP($B196,'Raw Stats'!$BC$3:$BR$5288,16,FALSE),0)</f>
        <v>112</v>
      </c>
      <c r="DE196">
        <f>IFERROR(VLOOKUP($B196,'Raw Stats'!$AK$3:$AZ$528,3,FALSE),0)</f>
        <v>0</v>
      </c>
      <c r="DF196">
        <f>IFERROR(VLOOKUP($B196,'Raw Stats'!$AK$3:$AZ$528,4,FALSE),0)</f>
        <v>0</v>
      </c>
      <c r="DG196">
        <f>IFERROR(VLOOKUP($B196,'Raw Stats'!$AK$3:$AZ$528,5,FALSE),0)</f>
        <v>0</v>
      </c>
      <c r="DH196">
        <f>IFERROR(VLOOKUP($B196,'Raw Stats'!$AK$3:$AZ$528,6,FALSE),0)</f>
        <v>0</v>
      </c>
      <c r="DI196">
        <f>IFERROR(VLOOKUP($B196,'Raw Stats'!$AK$3:$AZ$528,7,FALSE),0)</f>
        <v>0</v>
      </c>
      <c r="DJ196">
        <f>IFERROR(VLOOKUP($B196,'Raw Stats'!$AK$3:$AZ$528,8,FALSE),0)</f>
        <v>0</v>
      </c>
      <c r="DK196">
        <f>IFERROR(VLOOKUP($B196,'Raw Stats'!$AK$3:$AZ$528,9,FALSE),0)</f>
        <v>0</v>
      </c>
      <c r="DL196">
        <f>IFERROR(VLOOKUP($B196,'Raw Stats'!$AK$3:$AZ$528,10,FALSE),0)</f>
        <v>0</v>
      </c>
      <c r="DM196">
        <f>IFERROR(VLOOKUP($B196,'Raw Stats'!$AK$3:$AZ$528,11,FALSE)+VLOOKUP($B196,'Raw Stats'!$AK$3:$AZ$528,12,FALSE),0)</f>
        <v>0</v>
      </c>
      <c r="DN196">
        <f>IFERROR(VLOOKUP($B196,'Raw Stats'!$AK$3:$AZ$528,13,FALSE)+VLOOKUP($B196,'Raw Stats'!$AK$3:$AZ$528,14,FALSE),0)</f>
        <v>0</v>
      </c>
      <c r="DO196">
        <f>IFERROR(VLOOKUP($B196,'Raw Stats'!$AK$3:$AZ$528,15,FALSE),0)</f>
        <v>0</v>
      </c>
      <c r="DP196">
        <f>IFERROR(VLOOKUP($B196,'Raw Stats'!$AK$3:$AZ$528,16,FALSE),0)</f>
        <v>0</v>
      </c>
      <c r="DR196">
        <f>IFERROR(VLOOKUP($B196,'Raw Stats'!$S$3:$AH$528,3,FALSE),0)</f>
        <v>0</v>
      </c>
      <c r="DS196">
        <f>IFERROR(VLOOKUP($B196,'Raw Stats'!$S$3:$AH$528,4,FALSE),0)</f>
        <v>0</v>
      </c>
      <c r="DT196">
        <f>IFERROR(VLOOKUP($B196,'Raw Stats'!$S$3:$AH$528,5,FALSE),0)</f>
        <v>0</v>
      </c>
      <c r="DU196">
        <f>IFERROR(VLOOKUP($B196,'Raw Stats'!$S$3:$AH$528,6,FALSE),0)</f>
        <v>0</v>
      </c>
      <c r="DV196">
        <f>IFERROR(VLOOKUP($B196,'Raw Stats'!$S$3:$AH$528,7,FALSE),0)</f>
        <v>0</v>
      </c>
      <c r="DW196">
        <f>IFERROR(VLOOKUP($B196,'Raw Stats'!$S$3:$AH$528,8,FALSE),0)</f>
        <v>0</v>
      </c>
      <c r="DX196">
        <f>IFERROR(VLOOKUP($B196,'Raw Stats'!$S$3:$AH$528,9,FALSE),0)</f>
        <v>0</v>
      </c>
      <c r="DY196">
        <f>IFERROR(VLOOKUP($B196,'Raw Stats'!$S$3:$AH$528,10,FALSE),0)</f>
        <v>0</v>
      </c>
      <c r="DZ196">
        <f>IFERROR(VLOOKUP($B196,'Raw Stats'!$S$3:$AH$528,11,FALSE)+VLOOKUP($B196,'Raw Stats'!$S$3:$AH$528,12,FALSE),0)</f>
        <v>0</v>
      </c>
      <c r="EA196">
        <f>IFERROR(VLOOKUP($B196,'Raw Stats'!$S$3:$AH$528,13,FALSE)+VLOOKUP($B196,'Raw Stats'!$S$3:$AH$528,14,FALSE),0)</f>
        <v>0</v>
      </c>
      <c r="EB196">
        <f>IFERROR(VLOOKUP($B196,'Raw Stats'!$S$3:$AH$528,15,FALSE),0)</f>
        <v>0</v>
      </c>
      <c r="EC196">
        <f>IFERROR(VLOOKUP($B196,'Raw Stats'!$S$3:$AH$528,16,FALSE),0)</f>
        <v>0</v>
      </c>
    </row>
    <row r="197" spans="1:133" x14ac:dyDescent="0.2">
      <c r="A197">
        <f>IFERROR(VLOOKUP(B197,Sheet2!$W$1:$X$300,2,FALSE),301)</f>
        <v>301</v>
      </c>
      <c r="B197" t="s">
        <v>757</v>
      </c>
      <c r="C197">
        <f t="shared" si="15"/>
        <v>0.78042325875328766</v>
      </c>
      <c r="D197">
        <f t="shared" si="16"/>
        <v>0.73904603824273007</v>
      </c>
      <c r="E197">
        <f t="shared" si="17"/>
        <v>0.65037078858422537</v>
      </c>
      <c r="F197">
        <f t="shared" si="18"/>
        <v>0</v>
      </c>
      <c r="G197">
        <f t="shared" si="19"/>
        <v>0</v>
      </c>
      <c r="J197">
        <f>BS197*'Value Calculations'!$D$3</f>
        <v>1.2232062858781136</v>
      </c>
      <c r="K197">
        <f>BT197*'Value Calculations'!$D$4</f>
        <v>4.8841905606697491</v>
      </c>
      <c r="L197">
        <f>BU197*'Value Calculations'!$D$5</f>
        <v>4.7760858909525883</v>
      </c>
      <c r="M197">
        <f>BV197*'Value Calculations'!$D$6</f>
        <v>-3.0015583660647085</v>
      </c>
      <c r="N197">
        <f>BW197*'Value Calculations'!$D$7</f>
        <v>5.2730926232755682</v>
      </c>
      <c r="O197">
        <f>BX197*'Value Calculations'!$D$8</f>
        <v>14.522073578021038</v>
      </c>
      <c r="P197">
        <f>BY197*'Value Calculations'!$D$9</f>
        <v>23.805023886790661</v>
      </c>
      <c r="Q197">
        <f>BZ197*'Value Calculations'!$D$10</f>
        <v>1.8265823703810236</v>
      </c>
      <c r="R197">
        <f>CA197*'Value Calculations'!$D$11</f>
        <v>0</v>
      </c>
      <c r="S197">
        <f>CB197*'Value Calculations'!$D$12</f>
        <v>0</v>
      </c>
      <c r="T197">
        <f>CC197*'Value Calculations'!$D$13</f>
        <v>9.9055871291122699</v>
      </c>
      <c r="V197">
        <f>CF197*'Value Calculations'!$D$3</f>
        <v>3.2618834290083032</v>
      </c>
      <c r="W197">
        <f>CG197*'Value Calculations'!$D$4</f>
        <v>4.2329651525804488</v>
      </c>
      <c r="X197">
        <f>CH197*'Value Calculations'!$D$5</f>
        <v>5.5721002061113527</v>
      </c>
      <c r="Y197">
        <f>CI197*'Value Calculations'!$D$6</f>
        <v>-1.2506493191936285</v>
      </c>
      <c r="Z197">
        <f>CJ197*'Value Calculations'!$D$7</f>
        <v>3.3396253280745265</v>
      </c>
      <c r="AA197">
        <f>CK197*'Value Calculations'!$D$8</f>
        <v>10.999392363550587</v>
      </c>
      <c r="AB197">
        <f>CL197*'Value Calculations'!$D$9</f>
        <v>14.358585836476907</v>
      </c>
      <c r="AC197">
        <f>CM197*'Value Calculations'!$D$10</f>
        <v>2.1918988444572283</v>
      </c>
      <c r="AD197">
        <f>CN197*'Value Calculations'!$D$11</f>
        <v>0.9907141480249374</v>
      </c>
      <c r="AE197">
        <f>CO197*'Value Calculations'!$D$12</f>
        <v>0.81388273958941404</v>
      </c>
      <c r="AF197">
        <f>CP197*'Value Calculations'!$D$13</f>
        <v>7.2228239483110297</v>
      </c>
      <c r="AH197">
        <f>CS197*'Value Calculations'!$D$3</f>
        <v>2.0386771431301893</v>
      </c>
      <c r="AI197">
        <f>CT197*'Value Calculations'!$D$4</f>
        <v>1.3024508161785997</v>
      </c>
      <c r="AJ197">
        <f>CU197*'Value Calculations'!$D$5</f>
        <v>2.3880429454762941</v>
      </c>
      <c r="AK197">
        <f>CV197*'Value Calculations'!$D$6</f>
        <v>0.25012986383872571</v>
      </c>
      <c r="AL197">
        <f>CW197*'Value Calculations'!$D$7</f>
        <v>1.4061580328734848</v>
      </c>
      <c r="AM197">
        <f>CX197*'Value Calculations'!$D$8</f>
        <v>6.3983393487320415</v>
      </c>
      <c r="AN197">
        <f>CY197*'Value Calculations'!$D$9</f>
        <v>8.0609604696010706</v>
      </c>
      <c r="AO197">
        <f>CZ197*'Value Calculations'!$D$10</f>
        <v>0.73063294815240942</v>
      </c>
      <c r="AP197">
        <f>DA197*'Value Calculations'!$D$11</f>
        <v>0</v>
      </c>
      <c r="AQ197">
        <f>DB197*'Value Calculations'!$D$12</f>
        <v>0</v>
      </c>
      <c r="AR197">
        <f>DC197*'Value Calculations'!$D$13</f>
        <v>3.4394399753862048</v>
      </c>
      <c r="AT197">
        <f>DF197*'Value Calculations'!$D$3</f>
        <v>0</v>
      </c>
      <c r="AU197">
        <f>DG197*'Value Calculations'!$D$4</f>
        <v>0</v>
      </c>
      <c r="AV197">
        <f>DH197*'Value Calculations'!$D$5</f>
        <v>0</v>
      </c>
      <c r="AW197">
        <f>DI197*'Value Calculations'!$D$6</f>
        <v>0</v>
      </c>
      <c r="AX197">
        <f>DJ197*'Value Calculations'!$D$7</f>
        <v>0</v>
      </c>
      <c r="AY197">
        <f>DK197*'Value Calculations'!$D$8</f>
        <v>0</v>
      </c>
      <c r="AZ197">
        <f>DL197*'Value Calculations'!$D$9</f>
        <v>0</v>
      </c>
      <c r="BA197">
        <f>DM197*'Value Calculations'!$D$10</f>
        <v>0</v>
      </c>
      <c r="BB197">
        <f>DN197*'Value Calculations'!$D$11</f>
        <v>0</v>
      </c>
      <c r="BC197">
        <f>DO197*'Value Calculations'!$D$12</f>
        <v>0</v>
      </c>
      <c r="BD197">
        <f>DP197*'Value Calculations'!$D$13</f>
        <v>0</v>
      </c>
      <c r="BF197">
        <f>DS197*'Value Calculations'!$D$3</f>
        <v>0</v>
      </c>
      <c r="BG197">
        <f>DT197*'Value Calculations'!$D$4</f>
        <v>0</v>
      </c>
      <c r="BH197">
        <f>DU197*'Value Calculations'!$D$5</f>
        <v>0</v>
      </c>
      <c r="BI197">
        <f>DV197*'Value Calculations'!$D$6</f>
        <v>0</v>
      </c>
      <c r="BJ197">
        <f>DW197*'Value Calculations'!$D$7</f>
        <v>0</v>
      </c>
      <c r="BK197">
        <f>DX197*'Value Calculations'!$D$8</f>
        <v>0</v>
      </c>
      <c r="BL197">
        <f>DY197*'Value Calculations'!$D$9</f>
        <v>0</v>
      </c>
      <c r="BM197">
        <f>DZ197*'Value Calculations'!$D$10</f>
        <v>0</v>
      </c>
      <c r="BN197">
        <f>EA197*'Value Calculations'!$D$11</f>
        <v>0</v>
      </c>
      <c r="BO197">
        <f>EB197*'Value Calculations'!$D$12</f>
        <v>0</v>
      </c>
      <c r="BP197">
        <f>EC197*'Value Calculations'!$D$13</f>
        <v>0</v>
      </c>
      <c r="BR197">
        <f>IFERROR(VLOOKUP($B197,'Raw Stats'!$CM$3:$DC$884,3,FALSE),0)</f>
        <v>81</v>
      </c>
      <c r="BS197">
        <f>IFERROR(VLOOKUP($B197,'Raw Stats'!$CM$3:$DC$884,4,FALSE),0)</f>
        <v>3</v>
      </c>
      <c r="BT197">
        <f>IFERROR(VLOOKUP($B197,'Raw Stats'!$CM$3:$DC$884,5,FALSE),0)</f>
        <v>15</v>
      </c>
      <c r="BU197">
        <f>IFERROR(VLOOKUP($B197,'Raw Stats'!$CM$3:$DC$884,6,FALSE),0)</f>
        <v>18</v>
      </c>
      <c r="BV197">
        <f>IFERROR(VLOOKUP($B197,'Raw Stats'!$CM$3:$DC$884,7,FALSE),0)</f>
        <v>-24</v>
      </c>
      <c r="BW197">
        <f>IFERROR(VLOOKUP($B197,'Raw Stats'!$CM$3:$DC$884,8,FALSE),0)</f>
        <v>60</v>
      </c>
      <c r="BX197">
        <f>IFERROR(VLOOKUP($B197,'Raw Stats'!$CM$3:$DC$884,9,FALSE),0)</f>
        <v>202</v>
      </c>
      <c r="BY197">
        <f>IFERROR(VLOOKUP($B197,'Raw Stats'!$CM$3:$DC$884,10,FALSE),0)</f>
        <v>189</v>
      </c>
      <c r="BZ197">
        <f>IFERROR(VLOOKUP($B197,'Raw Stats'!$CM$3:$DC$884,11,FALSE)+VLOOKUP($B197,'Raw Stats'!$CM$3:$DC$884,12,FALSE),0)</f>
        <v>5</v>
      </c>
      <c r="CA197">
        <f>IFERROR(VLOOKUP($B197,'Raw Stats'!$CM$3:$DC$884,13,FALSE)+VLOOKUP($B197,'Raw Stats'!$CM$3:$DC$884,14,FALSE),0)</f>
        <v>0</v>
      </c>
      <c r="CB197">
        <f>IFERROR(VLOOKUP($B197,'Raw Stats'!$CM$3:$DC$884,15,FALSE),0)</f>
        <v>0</v>
      </c>
      <c r="CC197">
        <f>IFERROR(VLOOKUP($B197,'Raw Stats'!$CM$3:$DC$884,16,FALSE),0)</f>
        <v>144</v>
      </c>
      <c r="CE197">
        <f>IFERROR(VLOOKUP($B197,'Raw Stats'!$BU$3:$CJ$528,3,FALSE),0)</f>
        <v>70</v>
      </c>
      <c r="CF197">
        <f>IFERROR(VLOOKUP($B197,'Raw Stats'!$BU$3:$CJ$528,4,FALSE),0)</f>
        <v>8</v>
      </c>
      <c r="CG197">
        <f>IFERROR(VLOOKUP($B197,'Raw Stats'!$BU$3:$CJ$5288,5,FALSE),0)</f>
        <v>13</v>
      </c>
      <c r="CH197">
        <f>IFERROR(VLOOKUP($B197,'Raw Stats'!$BU$3:$CJ$528,6,FALSE),0)</f>
        <v>21</v>
      </c>
      <c r="CI197">
        <f>IFERROR(VLOOKUP($B197,'Raw Stats'!$BU$3:$CJ$528,7,FALSE),0)</f>
        <v>-10</v>
      </c>
      <c r="CJ197">
        <f>IFERROR(VLOOKUP($B197,'Raw Stats'!$BU$3:$CJ$528,8,FALSE),0)</f>
        <v>38</v>
      </c>
      <c r="CK197">
        <f>IFERROR(VLOOKUP($B197,'Raw Stats'!$BU$3:$CJ$528,9,FALSE),0)</f>
        <v>153</v>
      </c>
      <c r="CL197">
        <f>IFERROR(VLOOKUP($B197,'Raw Stats'!$BU$3:$CJ$528,10,FALSE),0)</f>
        <v>114</v>
      </c>
      <c r="CM197">
        <f>IFERROR(VLOOKUP($B197,'Raw Stats'!$BU$3:$CJ$528,11,FALSE)+VLOOKUP($B197,'Raw Stats'!$BU$3:$CJ$528,12,FALSE),0)</f>
        <v>6</v>
      </c>
      <c r="CN197">
        <f>IFERROR(VLOOKUP($B197,'Raw Stats'!$BU$3:$CJ$528,13,FALSE)+VLOOKUP($B197,'Raw Stats'!$BU$3:$CJ$528,14,FALSE),0)</f>
        <v>1</v>
      </c>
      <c r="CO197">
        <f>IFERROR(VLOOKUP($B197,'Raw Stats'!$BU$3:$CJ$528,15,FALSE),0)</f>
        <v>1</v>
      </c>
      <c r="CP197">
        <f>IFERROR(VLOOKUP($B197,'Raw Stats'!$BU$3:$CJ$528,16,FALSE),0)</f>
        <v>105</v>
      </c>
      <c r="CR197">
        <f>IFERROR(VLOOKUP($B197,'Raw Stats'!$BC$3:$BR$528,3,FALSE),0)</f>
        <v>40</v>
      </c>
      <c r="CS197">
        <f>IFERROR(VLOOKUP($B197,'Raw Stats'!$BC$3:$BR$528,4,FALSE),0)</f>
        <v>5</v>
      </c>
      <c r="CT197">
        <f>IFERROR(VLOOKUP($B197,'Raw Stats'!$BC$3:$BR$5288,5,FALSE),0)</f>
        <v>4</v>
      </c>
      <c r="CU197">
        <f>IFERROR(VLOOKUP($B197,'Raw Stats'!$BC$3:$BR$52888,6,FALSE),0)</f>
        <v>9</v>
      </c>
      <c r="CV197">
        <f>IFERROR(VLOOKUP($B197,'Raw Stats'!$BC$3:$BR$5288,7,FALSE),0)</f>
        <v>2</v>
      </c>
      <c r="CW197">
        <f>IFERROR(VLOOKUP($B197,'Raw Stats'!$BC$3:$BR$5288,8,FALSE),0)</f>
        <v>16</v>
      </c>
      <c r="CX197">
        <f>IFERROR(VLOOKUP($B197,'Raw Stats'!$BC$3:$BR$5288,9,FALSE),0)</f>
        <v>89</v>
      </c>
      <c r="CY197">
        <f>IFERROR(VLOOKUP($B197,'Raw Stats'!$BC$3:$BR$5288,10,FALSE),0)</f>
        <v>64</v>
      </c>
      <c r="CZ197">
        <f>IFERROR(VLOOKUP($B197,'Raw Stats'!$BC$3:$BR$5288,11,FALSE)+VLOOKUP($B197,'Raw Stats'!$BC$3:$BR$5288,12,FALSE),0)</f>
        <v>2</v>
      </c>
      <c r="DA197">
        <f>IFERROR(VLOOKUP($B197,'Raw Stats'!$BC$3:$BR$5288,13,FALSE)+VLOOKUP($B197,'Raw Stats'!$BC$3:$BR$5288,14,FALSE),0)</f>
        <v>0</v>
      </c>
      <c r="DB197">
        <f>IFERROR(VLOOKUP($B197,'Raw Stats'!$BC$3:$BR$5288,15,FALSE),0)</f>
        <v>0</v>
      </c>
      <c r="DC197">
        <f>IFERROR(VLOOKUP($B197,'Raw Stats'!$BC$3:$BR$5288,16,FALSE),0)</f>
        <v>50</v>
      </c>
      <c r="DE197">
        <f>IFERROR(VLOOKUP($B197,'Raw Stats'!$AK$3:$AZ$528,3,FALSE),0)</f>
        <v>0</v>
      </c>
      <c r="DF197">
        <f>IFERROR(VLOOKUP($B197,'Raw Stats'!$AK$3:$AZ$528,4,FALSE),0)</f>
        <v>0</v>
      </c>
      <c r="DG197">
        <f>IFERROR(VLOOKUP($B197,'Raw Stats'!$AK$3:$AZ$528,5,FALSE),0)</f>
        <v>0</v>
      </c>
      <c r="DH197">
        <f>IFERROR(VLOOKUP($B197,'Raw Stats'!$AK$3:$AZ$528,6,FALSE),0)</f>
        <v>0</v>
      </c>
      <c r="DI197">
        <f>IFERROR(VLOOKUP($B197,'Raw Stats'!$AK$3:$AZ$528,7,FALSE),0)</f>
        <v>0</v>
      </c>
      <c r="DJ197">
        <f>IFERROR(VLOOKUP($B197,'Raw Stats'!$AK$3:$AZ$528,8,FALSE),0)</f>
        <v>0</v>
      </c>
      <c r="DK197">
        <f>IFERROR(VLOOKUP($B197,'Raw Stats'!$AK$3:$AZ$528,9,FALSE),0)</f>
        <v>0</v>
      </c>
      <c r="DL197">
        <f>IFERROR(VLOOKUP($B197,'Raw Stats'!$AK$3:$AZ$528,10,FALSE),0)</f>
        <v>0</v>
      </c>
      <c r="DM197">
        <f>IFERROR(VLOOKUP($B197,'Raw Stats'!$AK$3:$AZ$528,11,FALSE)+VLOOKUP($B197,'Raw Stats'!$AK$3:$AZ$528,12,FALSE),0)</f>
        <v>0</v>
      </c>
      <c r="DN197">
        <f>IFERROR(VLOOKUP($B197,'Raw Stats'!$AK$3:$AZ$528,13,FALSE)+VLOOKUP($B197,'Raw Stats'!$AK$3:$AZ$528,14,FALSE),0)</f>
        <v>0</v>
      </c>
      <c r="DO197">
        <f>IFERROR(VLOOKUP($B197,'Raw Stats'!$AK$3:$AZ$528,15,FALSE),0)</f>
        <v>0</v>
      </c>
      <c r="DP197">
        <f>IFERROR(VLOOKUP($B197,'Raw Stats'!$AK$3:$AZ$528,16,FALSE),0)</f>
        <v>0</v>
      </c>
      <c r="DR197">
        <f>IFERROR(VLOOKUP($B197,'Raw Stats'!$S$3:$AH$528,3,FALSE),0)</f>
        <v>0</v>
      </c>
      <c r="DS197">
        <f>IFERROR(VLOOKUP($B197,'Raw Stats'!$S$3:$AH$528,4,FALSE),0)</f>
        <v>0</v>
      </c>
      <c r="DT197">
        <f>IFERROR(VLOOKUP($B197,'Raw Stats'!$S$3:$AH$528,5,FALSE),0)</f>
        <v>0</v>
      </c>
      <c r="DU197">
        <f>IFERROR(VLOOKUP($B197,'Raw Stats'!$S$3:$AH$528,6,FALSE),0)</f>
        <v>0</v>
      </c>
      <c r="DV197">
        <f>IFERROR(VLOOKUP($B197,'Raw Stats'!$S$3:$AH$528,7,FALSE),0)</f>
        <v>0</v>
      </c>
      <c r="DW197">
        <f>IFERROR(VLOOKUP($B197,'Raw Stats'!$S$3:$AH$528,8,FALSE),0)</f>
        <v>0</v>
      </c>
      <c r="DX197">
        <f>IFERROR(VLOOKUP($B197,'Raw Stats'!$S$3:$AH$528,9,FALSE),0)</f>
        <v>0</v>
      </c>
      <c r="DY197">
        <f>IFERROR(VLOOKUP($B197,'Raw Stats'!$S$3:$AH$528,10,FALSE),0)</f>
        <v>0</v>
      </c>
      <c r="DZ197">
        <f>IFERROR(VLOOKUP($B197,'Raw Stats'!$S$3:$AH$528,11,FALSE)+VLOOKUP($B197,'Raw Stats'!$S$3:$AH$528,12,FALSE),0)</f>
        <v>0</v>
      </c>
      <c r="EA197">
        <f>IFERROR(VLOOKUP($B197,'Raw Stats'!$S$3:$AH$528,13,FALSE)+VLOOKUP($B197,'Raw Stats'!$S$3:$AH$528,14,FALSE),0)</f>
        <v>0</v>
      </c>
      <c r="EB197">
        <f>IFERROR(VLOOKUP($B197,'Raw Stats'!$S$3:$AH$528,15,FALSE),0)</f>
        <v>0</v>
      </c>
      <c r="EC197">
        <f>IFERROR(VLOOKUP($B197,'Raw Stats'!$S$3:$AH$528,16,FALSE),0)</f>
        <v>0</v>
      </c>
    </row>
    <row r="198" spans="1:133" x14ac:dyDescent="0.2">
      <c r="A198">
        <f>IFERROR(VLOOKUP(B198,Sheet2!$W$1:$X$300,2,FALSE),301)</f>
        <v>235</v>
      </c>
      <c r="B198" t="s">
        <v>327</v>
      </c>
      <c r="C198">
        <f t="shared" si="15"/>
        <v>0.7802447148143824</v>
      </c>
      <c r="D198">
        <f t="shared" si="16"/>
        <v>0.53994153897902475</v>
      </c>
      <c r="E198">
        <f t="shared" si="17"/>
        <v>0</v>
      </c>
      <c r="F198">
        <f t="shared" si="18"/>
        <v>0</v>
      </c>
      <c r="G198">
        <f t="shared" si="19"/>
        <v>0</v>
      </c>
      <c r="J198">
        <f>BS198*'Value Calculations'!$D$3</f>
        <v>8.1547085725207573</v>
      </c>
      <c r="K198">
        <f>BT198*'Value Calculations'!$D$4</f>
        <v>7.1634794889822988</v>
      </c>
      <c r="L198">
        <f>BU198*'Value Calculations'!$D$5</f>
        <v>11.144200412222705</v>
      </c>
      <c r="M198">
        <f>BV198*'Value Calculations'!$D$6</f>
        <v>0.75038959151617712</v>
      </c>
      <c r="N198">
        <f>BW198*'Value Calculations'!$D$7</f>
        <v>2.1092370493102273</v>
      </c>
      <c r="O198">
        <f>BX198*'Value Calculations'!$D$8</f>
        <v>7.1172538822974394</v>
      </c>
      <c r="P198">
        <f>BY198*'Value Calculations'!$D$9</f>
        <v>6.5495303815508699</v>
      </c>
      <c r="Q198">
        <f>BZ198*'Value Calculations'!$D$10</f>
        <v>5.4797471111430704</v>
      </c>
      <c r="R198">
        <f>CA198*'Value Calculations'!$D$11</f>
        <v>0</v>
      </c>
      <c r="S198">
        <f>CB198*'Value Calculations'!$D$12</f>
        <v>2.441648218768242</v>
      </c>
      <c r="T198">
        <f>CC198*'Value Calculations'!$D$13</f>
        <v>13.069871906467579</v>
      </c>
      <c r="V198">
        <f>CF198*'Value Calculations'!$D$3</f>
        <v>5.7082960007645305</v>
      </c>
      <c r="W198">
        <f>CG198*'Value Calculations'!$D$4</f>
        <v>3.9073524485357991</v>
      </c>
      <c r="X198">
        <f>CH198*'Value Calculations'!$D$5</f>
        <v>6.8987907313759607</v>
      </c>
      <c r="Y198">
        <f>CI198*'Value Calculations'!$D$6</f>
        <v>-1.2506493191936285</v>
      </c>
      <c r="Z198">
        <f>CJ198*'Value Calculations'!$D$7</f>
        <v>1.0546185246551136</v>
      </c>
      <c r="AA198">
        <f>CK198*'Value Calculations'!$D$8</f>
        <v>5.3199675483839446</v>
      </c>
      <c r="AB198">
        <f>CL198*'Value Calculations'!$D$9</f>
        <v>4.7861952788256357</v>
      </c>
      <c r="AC198">
        <f>CM198*'Value Calculations'!$D$10</f>
        <v>2.5572153185334328</v>
      </c>
      <c r="AD198">
        <f>CN198*'Value Calculations'!$D$11</f>
        <v>0</v>
      </c>
      <c r="AE198">
        <f>CO198*'Value Calculations'!$D$12</f>
        <v>0.81388273958941404</v>
      </c>
      <c r="AF198">
        <f>CP198*'Value Calculations'!$D$13</f>
        <v>9.0801215350195807</v>
      </c>
      <c r="AH198">
        <f>CS198*'Value Calculations'!$D$3</f>
        <v>0</v>
      </c>
      <c r="AI198">
        <f>CT198*'Value Calculations'!$D$4</f>
        <v>0</v>
      </c>
      <c r="AJ198">
        <f>CU198*'Value Calculations'!$D$5</f>
        <v>0</v>
      </c>
      <c r="AK198">
        <f>CV198*'Value Calculations'!$D$6</f>
        <v>0</v>
      </c>
      <c r="AL198">
        <f>CW198*'Value Calculations'!$D$7</f>
        <v>0</v>
      </c>
      <c r="AM198">
        <f>CX198*'Value Calculations'!$D$8</f>
        <v>0</v>
      </c>
      <c r="AN198">
        <f>CY198*'Value Calculations'!$D$9</f>
        <v>0</v>
      </c>
      <c r="AO198">
        <f>CZ198*'Value Calculations'!$D$10</f>
        <v>0</v>
      </c>
      <c r="AP198">
        <f>DA198*'Value Calculations'!$D$11</f>
        <v>0</v>
      </c>
      <c r="AQ198">
        <f>DB198*'Value Calculations'!$D$12</f>
        <v>0</v>
      </c>
      <c r="AR198">
        <f>DC198*'Value Calculations'!$D$13</f>
        <v>0</v>
      </c>
      <c r="AT198">
        <f>DF198*'Value Calculations'!$D$3</f>
        <v>0</v>
      </c>
      <c r="AU198">
        <f>DG198*'Value Calculations'!$D$4</f>
        <v>0</v>
      </c>
      <c r="AV198">
        <f>DH198*'Value Calculations'!$D$5</f>
        <v>0</v>
      </c>
      <c r="AW198">
        <f>DI198*'Value Calculations'!$D$6</f>
        <v>0</v>
      </c>
      <c r="AX198">
        <f>DJ198*'Value Calculations'!$D$7</f>
        <v>0</v>
      </c>
      <c r="AY198">
        <f>DK198*'Value Calculations'!$D$8</f>
        <v>0</v>
      </c>
      <c r="AZ198">
        <f>DL198*'Value Calculations'!$D$9</f>
        <v>0</v>
      </c>
      <c r="BA198">
        <f>DM198*'Value Calculations'!$D$10</f>
        <v>0</v>
      </c>
      <c r="BB198">
        <f>DN198*'Value Calculations'!$D$11</f>
        <v>0</v>
      </c>
      <c r="BC198">
        <f>DO198*'Value Calculations'!$D$12</f>
        <v>0</v>
      </c>
      <c r="BD198">
        <f>DP198*'Value Calculations'!$D$13</f>
        <v>0</v>
      </c>
      <c r="BF198">
        <f>DS198*'Value Calculations'!$D$3</f>
        <v>0</v>
      </c>
      <c r="BG198">
        <f>DT198*'Value Calculations'!$D$4</f>
        <v>0</v>
      </c>
      <c r="BH198">
        <f>DU198*'Value Calculations'!$D$5</f>
        <v>0</v>
      </c>
      <c r="BI198">
        <f>DV198*'Value Calculations'!$D$6</f>
        <v>0</v>
      </c>
      <c r="BJ198">
        <f>DW198*'Value Calculations'!$D$7</f>
        <v>0</v>
      </c>
      <c r="BK198">
        <f>DX198*'Value Calculations'!$D$8</f>
        <v>0</v>
      </c>
      <c r="BL198">
        <f>DY198*'Value Calculations'!$D$9</f>
        <v>0</v>
      </c>
      <c r="BM198">
        <f>DZ198*'Value Calculations'!$D$10</f>
        <v>0</v>
      </c>
      <c r="BN198">
        <f>EA198*'Value Calculations'!$D$11</f>
        <v>0</v>
      </c>
      <c r="BO198">
        <f>EB198*'Value Calculations'!$D$12</f>
        <v>0</v>
      </c>
      <c r="BP198">
        <f>EC198*'Value Calculations'!$D$13</f>
        <v>0</v>
      </c>
      <c r="BR198">
        <f>IFERROR(VLOOKUP($B198,'Raw Stats'!$CM$3:$DC$884,3,FALSE),0)</f>
        <v>82</v>
      </c>
      <c r="BS198">
        <f>IFERROR(VLOOKUP($B198,'Raw Stats'!$CM$3:$DC$884,4,FALSE),0)</f>
        <v>20</v>
      </c>
      <c r="BT198">
        <f>IFERROR(VLOOKUP($B198,'Raw Stats'!$CM$3:$DC$884,5,FALSE),0)</f>
        <v>22</v>
      </c>
      <c r="BU198">
        <f>IFERROR(VLOOKUP($B198,'Raw Stats'!$CM$3:$DC$884,6,FALSE),0)</f>
        <v>42</v>
      </c>
      <c r="BV198">
        <f>IFERROR(VLOOKUP($B198,'Raw Stats'!$CM$3:$DC$884,7,FALSE),0)</f>
        <v>6</v>
      </c>
      <c r="BW198">
        <f>IFERROR(VLOOKUP($B198,'Raw Stats'!$CM$3:$DC$884,8,FALSE),0)</f>
        <v>24</v>
      </c>
      <c r="BX198">
        <f>IFERROR(VLOOKUP($B198,'Raw Stats'!$CM$3:$DC$884,9,FALSE),0)</f>
        <v>99</v>
      </c>
      <c r="BY198">
        <f>IFERROR(VLOOKUP($B198,'Raw Stats'!$CM$3:$DC$884,10,FALSE),0)</f>
        <v>52</v>
      </c>
      <c r="BZ198">
        <f>IFERROR(VLOOKUP($B198,'Raw Stats'!$CM$3:$DC$884,11,FALSE)+VLOOKUP($B198,'Raw Stats'!$CM$3:$DC$884,12,FALSE),0)</f>
        <v>15</v>
      </c>
      <c r="CA198">
        <f>IFERROR(VLOOKUP($B198,'Raw Stats'!$CM$3:$DC$884,13,FALSE)+VLOOKUP($B198,'Raw Stats'!$CM$3:$DC$884,14,FALSE),0)</f>
        <v>0</v>
      </c>
      <c r="CB198">
        <f>IFERROR(VLOOKUP($B198,'Raw Stats'!$CM$3:$DC$884,15,FALSE),0)</f>
        <v>3</v>
      </c>
      <c r="CC198">
        <f>IFERROR(VLOOKUP($B198,'Raw Stats'!$CM$3:$DC$884,16,FALSE),0)</f>
        <v>190</v>
      </c>
      <c r="CE198">
        <f>IFERROR(VLOOKUP($B198,'Raw Stats'!$BU$3:$CJ$528,3,FALSE),0)</f>
        <v>72</v>
      </c>
      <c r="CF198">
        <f>IFERROR(VLOOKUP($B198,'Raw Stats'!$BU$3:$CJ$528,4,FALSE),0)</f>
        <v>14</v>
      </c>
      <c r="CG198">
        <f>IFERROR(VLOOKUP($B198,'Raw Stats'!$BU$3:$CJ$5288,5,FALSE),0)</f>
        <v>12</v>
      </c>
      <c r="CH198">
        <f>IFERROR(VLOOKUP($B198,'Raw Stats'!$BU$3:$CJ$528,6,FALSE),0)</f>
        <v>26</v>
      </c>
      <c r="CI198">
        <f>IFERROR(VLOOKUP($B198,'Raw Stats'!$BU$3:$CJ$528,7,FALSE),0)</f>
        <v>-10</v>
      </c>
      <c r="CJ198">
        <f>IFERROR(VLOOKUP($B198,'Raw Stats'!$BU$3:$CJ$528,8,FALSE),0)</f>
        <v>12</v>
      </c>
      <c r="CK198">
        <f>IFERROR(VLOOKUP($B198,'Raw Stats'!$BU$3:$CJ$528,9,FALSE),0)</f>
        <v>74</v>
      </c>
      <c r="CL198">
        <f>IFERROR(VLOOKUP($B198,'Raw Stats'!$BU$3:$CJ$528,10,FALSE),0)</f>
        <v>38</v>
      </c>
      <c r="CM198">
        <f>IFERROR(VLOOKUP($B198,'Raw Stats'!$BU$3:$CJ$528,11,FALSE)+VLOOKUP($B198,'Raw Stats'!$BU$3:$CJ$528,12,FALSE),0)</f>
        <v>7</v>
      </c>
      <c r="CN198">
        <f>IFERROR(VLOOKUP($B198,'Raw Stats'!$BU$3:$CJ$528,13,FALSE)+VLOOKUP($B198,'Raw Stats'!$BU$3:$CJ$528,14,FALSE),0)</f>
        <v>0</v>
      </c>
      <c r="CO198">
        <f>IFERROR(VLOOKUP($B198,'Raw Stats'!$BU$3:$CJ$528,15,FALSE),0)</f>
        <v>1</v>
      </c>
      <c r="CP198">
        <f>IFERROR(VLOOKUP($B198,'Raw Stats'!$BU$3:$CJ$528,16,FALSE),0)</f>
        <v>132</v>
      </c>
      <c r="CR198">
        <f>IFERROR(VLOOKUP($B198,'Raw Stats'!$BC$3:$BR$528,3,FALSE),0)</f>
        <v>0</v>
      </c>
      <c r="CS198">
        <f>IFERROR(VLOOKUP($B198,'Raw Stats'!$BC$3:$BR$528,4,FALSE),0)</f>
        <v>0</v>
      </c>
      <c r="CT198">
        <f>IFERROR(VLOOKUP($B198,'Raw Stats'!$BC$3:$BR$5288,5,FALSE),0)</f>
        <v>0</v>
      </c>
      <c r="CU198">
        <f>IFERROR(VLOOKUP($B198,'Raw Stats'!$BC$3:$BR$52888,6,FALSE),0)</f>
        <v>0</v>
      </c>
      <c r="CV198">
        <f>IFERROR(VLOOKUP($B198,'Raw Stats'!$BC$3:$BR$5288,7,FALSE),0)</f>
        <v>0</v>
      </c>
      <c r="CW198">
        <f>IFERROR(VLOOKUP($B198,'Raw Stats'!$BC$3:$BR$5288,8,FALSE),0)</f>
        <v>0</v>
      </c>
      <c r="CX198">
        <f>IFERROR(VLOOKUP($B198,'Raw Stats'!$BC$3:$BR$5288,9,FALSE),0)</f>
        <v>0</v>
      </c>
      <c r="CY198">
        <f>IFERROR(VLOOKUP($B198,'Raw Stats'!$BC$3:$BR$5288,10,FALSE),0)</f>
        <v>0</v>
      </c>
      <c r="CZ198">
        <f>IFERROR(VLOOKUP($B198,'Raw Stats'!$BC$3:$BR$5288,11,FALSE)+VLOOKUP($B198,'Raw Stats'!$BC$3:$BR$5288,12,FALSE),0)</f>
        <v>0</v>
      </c>
      <c r="DA198">
        <f>IFERROR(VLOOKUP($B198,'Raw Stats'!$BC$3:$BR$5288,13,FALSE)+VLOOKUP($B198,'Raw Stats'!$BC$3:$BR$5288,14,FALSE),0)</f>
        <v>0</v>
      </c>
      <c r="DB198">
        <f>IFERROR(VLOOKUP($B198,'Raw Stats'!$BC$3:$BR$5288,15,FALSE),0)</f>
        <v>0</v>
      </c>
      <c r="DC198">
        <f>IFERROR(VLOOKUP($B198,'Raw Stats'!$BC$3:$BR$5288,16,FALSE),0)</f>
        <v>0</v>
      </c>
      <c r="DE198">
        <f>IFERROR(VLOOKUP($B198,'Raw Stats'!$AK$3:$AZ$528,3,FALSE),0)</f>
        <v>0</v>
      </c>
      <c r="DF198">
        <f>IFERROR(VLOOKUP($B198,'Raw Stats'!$AK$3:$AZ$528,4,FALSE),0)</f>
        <v>0</v>
      </c>
      <c r="DG198">
        <f>IFERROR(VLOOKUP($B198,'Raw Stats'!$AK$3:$AZ$528,5,FALSE),0)</f>
        <v>0</v>
      </c>
      <c r="DH198">
        <f>IFERROR(VLOOKUP($B198,'Raw Stats'!$AK$3:$AZ$528,6,FALSE),0)</f>
        <v>0</v>
      </c>
      <c r="DI198">
        <f>IFERROR(VLOOKUP($B198,'Raw Stats'!$AK$3:$AZ$528,7,FALSE),0)</f>
        <v>0</v>
      </c>
      <c r="DJ198">
        <f>IFERROR(VLOOKUP($B198,'Raw Stats'!$AK$3:$AZ$528,8,FALSE),0)</f>
        <v>0</v>
      </c>
      <c r="DK198">
        <f>IFERROR(VLOOKUP($B198,'Raw Stats'!$AK$3:$AZ$528,9,FALSE),0)</f>
        <v>0</v>
      </c>
      <c r="DL198">
        <f>IFERROR(VLOOKUP($B198,'Raw Stats'!$AK$3:$AZ$528,10,FALSE),0)</f>
        <v>0</v>
      </c>
      <c r="DM198">
        <f>IFERROR(VLOOKUP($B198,'Raw Stats'!$AK$3:$AZ$528,11,FALSE)+VLOOKUP($B198,'Raw Stats'!$AK$3:$AZ$528,12,FALSE),0)</f>
        <v>0</v>
      </c>
      <c r="DN198">
        <f>IFERROR(VLOOKUP($B198,'Raw Stats'!$AK$3:$AZ$528,13,FALSE)+VLOOKUP($B198,'Raw Stats'!$AK$3:$AZ$528,14,FALSE),0)</f>
        <v>0</v>
      </c>
      <c r="DO198">
        <f>IFERROR(VLOOKUP($B198,'Raw Stats'!$AK$3:$AZ$528,15,FALSE),0)</f>
        <v>0</v>
      </c>
      <c r="DP198">
        <f>IFERROR(VLOOKUP($B198,'Raw Stats'!$AK$3:$AZ$528,16,FALSE),0)</f>
        <v>0</v>
      </c>
      <c r="DR198">
        <f>IFERROR(VLOOKUP($B198,'Raw Stats'!$S$3:$AH$528,3,FALSE),0)</f>
        <v>0</v>
      </c>
      <c r="DS198">
        <f>IFERROR(VLOOKUP($B198,'Raw Stats'!$S$3:$AH$528,4,FALSE),0)</f>
        <v>0</v>
      </c>
      <c r="DT198">
        <f>IFERROR(VLOOKUP($B198,'Raw Stats'!$S$3:$AH$528,5,FALSE),0)</f>
        <v>0</v>
      </c>
      <c r="DU198">
        <f>IFERROR(VLOOKUP($B198,'Raw Stats'!$S$3:$AH$528,6,FALSE),0)</f>
        <v>0</v>
      </c>
      <c r="DV198">
        <f>IFERROR(VLOOKUP($B198,'Raw Stats'!$S$3:$AH$528,7,FALSE),0)</f>
        <v>0</v>
      </c>
      <c r="DW198">
        <f>IFERROR(VLOOKUP($B198,'Raw Stats'!$S$3:$AH$528,8,FALSE),0)</f>
        <v>0</v>
      </c>
      <c r="DX198">
        <f>IFERROR(VLOOKUP($B198,'Raw Stats'!$S$3:$AH$528,9,FALSE),0)</f>
        <v>0</v>
      </c>
      <c r="DY198">
        <f>IFERROR(VLOOKUP($B198,'Raw Stats'!$S$3:$AH$528,10,FALSE),0)</f>
        <v>0</v>
      </c>
      <c r="DZ198">
        <f>IFERROR(VLOOKUP($B198,'Raw Stats'!$S$3:$AH$528,11,FALSE)+VLOOKUP($B198,'Raw Stats'!$S$3:$AH$528,12,FALSE),0)</f>
        <v>0</v>
      </c>
      <c r="EA198">
        <f>IFERROR(VLOOKUP($B198,'Raw Stats'!$S$3:$AH$528,13,FALSE)+VLOOKUP($B198,'Raw Stats'!$S$3:$AH$528,14,FALSE),0)</f>
        <v>0</v>
      </c>
      <c r="EB198">
        <f>IFERROR(VLOOKUP($B198,'Raw Stats'!$S$3:$AH$528,15,FALSE),0)</f>
        <v>0</v>
      </c>
      <c r="EC198">
        <f>IFERROR(VLOOKUP($B198,'Raw Stats'!$S$3:$AH$528,16,FALSE),0)</f>
        <v>0</v>
      </c>
    </row>
    <row r="199" spans="1:133" x14ac:dyDescent="0.2">
      <c r="A199">
        <f>IFERROR(VLOOKUP(B199,Sheet2!$W$1:$X$300,2,FALSE),301)</f>
        <v>301</v>
      </c>
      <c r="B199" t="s">
        <v>215</v>
      </c>
      <c r="C199">
        <f t="shared" si="15"/>
        <v>0.77782008969800542</v>
      </c>
      <c r="D199">
        <f t="shared" si="16"/>
        <v>0.72965257382595317</v>
      </c>
      <c r="E199">
        <f t="shared" si="17"/>
        <v>0.69188467499919659</v>
      </c>
      <c r="F199">
        <f t="shared" si="18"/>
        <v>0.94015534767571507</v>
      </c>
      <c r="G199">
        <f t="shared" si="19"/>
        <v>0.98097176197141089</v>
      </c>
      <c r="J199">
        <f>BS199*'Value Calculations'!$D$3</f>
        <v>2.8541480003822652</v>
      </c>
      <c r="K199">
        <f>BT199*'Value Calculations'!$D$4</f>
        <v>2.9305143364018491</v>
      </c>
      <c r="L199">
        <f>BU199*'Value Calculations'!$D$5</f>
        <v>4.2454096808467447</v>
      </c>
      <c r="M199">
        <f>BV199*'Value Calculations'!$D$6</f>
        <v>0.12506493191936285</v>
      </c>
      <c r="N199">
        <f>BW199*'Value Calculations'!$D$7</f>
        <v>5.2730926232755682</v>
      </c>
      <c r="O199">
        <f>BX199*'Value Calculations'!$D$8</f>
        <v>24.658768501293149</v>
      </c>
      <c r="P199">
        <f>BY199*'Value Calculations'!$D$9</f>
        <v>3.9045277274630186</v>
      </c>
      <c r="Q199">
        <f>BZ199*'Value Calculations'!$D$10</f>
        <v>0.36531647407620471</v>
      </c>
      <c r="R199">
        <f>CA199*'Value Calculations'!$D$11</f>
        <v>2.9721424440748123</v>
      </c>
      <c r="S199">
        <f>CB199*'Value Calculations'!$D$12</f>
        <v>3.2555309583576562</v>
      </c>
      <c r="T199">
        <f>CC199*'Value Calculations'!$D$13</f>
        <v>8.529811138957788</v>
      </c>
      <c r="V199">
        <f>CF199*'Value Calculations'!$D$3</f>
        <v>4.8928251435124546</v>
      </c>
      <c r="W199">
        <f>CG199*'Value Calculations'!$D$4</f>
        <v>2.2792889283125497</v>
      </c>
      <c r="X199">
        <f>CH199*'Value Calculations'!$D$5</f>
        <v>5.0414239960055092</v>
      </c>
      <c r="Y199">
        <f>CI199*'Value Calculations'!$D$6</f>
        <v>-1.1255843872742657</v>
      </c>
      <c r="Z199">
        <f>CJ199*'Value Calculations'!$D$7</f>
        <v>4.3942438527296401</v>
      </c>
      <c r="AA199">
        <f>CK199*'Value Calculations'!$D$8</f>
        <v>19.410692406265746</v>
      </c>
      <c r="AB199">
        <f>CL199*'Value Calculations'!$D$9</f>
        <v>1.7633351027252342</v>
      </c>
      <c r="AC199">
        <f>CM199*'Value Calculations'!$D$10</f>
        <v>0</v>
      </c>
      <c r="AD199">
        <f>CN199*'Value Calculations'!$D$11</f>
        <v>3.9628565920997496</v>
      </c>
      <c r="AE199">
        <f>CO199*'Value Calculations'!$D$12</f>
        <v>0.81388273958941404</v>
      </c>
      <c r="AF199">
        <f>CP199*'Value Calculations'!$D$13</f>
        <v>11.831673515328545</v>
      </c>
      <c r="AH199">
        <f>CS199*'Value Calculations'!$D$3</f>
        <v>1.6309417145041516</v>
      </c>
      <c r="AI199">
        <f>CT199*'Value Calculations'!$D$4</f>
        <v>1.9536762242678996</v>
      </c>
      <c r="AJ199">
        <f>CU199*'Value Calculations'!$D$5</f>
        <v>2.6533810505292155</v>
      </c>
      <c r="AK199">
        <f>CV199*'Value Calculations'!$D$6</f>
        <v>-0.62532465959681427</v>
      </c>
      <c r="AL199">
        <f>CW199*'Value Calculations'!$D$7</f>
        <v>2.3728916804740057</v>
      </c>
      <c r="AM199">
        <f>CX199*'Value Calculations'!$D$8</f>
        <v>11.143175270263669</v>
      </c>
      <c r="AN199">
        <f>CY199*'Value Calculations'!$D$9</f>
        <v>2.1411926247377844</v>
      </c>
      <c r="AO199">
        <f>CZ199*'Value Calculations'!$D$10</f>
        <v>0</v>
      </c>
      <c r="AP199">
        <f>DA199*'Value Calculations'!$D$11</f>
        <v>0.9907141480249374</v>
      </c>
      <c r="AQ199">
        <f>DB199*'Value Calculations'!$D$12</f>
        <v>0.81388273958941404</v>
      </c>
      <c r="AR199">
        <f>DC199*'Value Calculations'!$D$13</f>
        <v>5.9846255571719968</v>
      </c>
      <c r="AT199">
        <f>DF199*'Value Calculations'!$D$3</f>
        <v>6.1160314293905689</v>
      </c>
      <c r="AU199">
        <f>DG199*'Value Calculations'!$D$4</f>
        <v>3.9073524485357991</v>
      </c>
      <c r="AV199">
        <f>DH199*'Value Calculations'!$D$5</f>
        <v>7.1641288364288815</v>
      </c>
      <c r="AW199">
        <f>DI199*'Value Calculations'!$D$6</f>
        <v>-0.50025972767745142</v>
      </c>
      <c r="AX199">
        <f>DJ199*'Value Calculations'!$D$7</f>
        <v>9.0521423366230582</v>
      </c>
      <c r="AY199">
        <f>DK199*'Value Calculations'!$D$8</f>
        <v>20.70473856668346</v>
      </c>
      <c r="AZ199">
        <f>DL199*'Value Calculations'!$D$9</f>
        <v>3.9045277274630186</v>
      </c>
      <c r="BA199">
        <f>DM199*'Value Calculations'!$D$10</f>
        <v>2.5572153185334328</v>
      </c>
      <c r="BB199">
        <f>DN199*'Value Calculations'!$D$11</f>
        <v>3.9628565920997496</v>
      </c>
      <c r="BC199">
        <f>DO199*'Value Calculations'!$D$12</f>
        <v>1.6277654791788281</v>
      </c>
      <c r="BD199">
        <f>DP199*'Value Calculations'!$D$13</f>
        <v>11.074996720743579</v>
      </c>
      <c r="BF199">
        <f>DS199*'Value Calculations'!$D$3</f>
        <v>7.7469731438947198</v>
      </c>
      <c r="BG199">
        <f>DT199*'Value Calculations'!$D$4</f>
        <v>4.8841905606697491</v>
      </c>
      <c r="BH199">
        <f>DU199*'Value Calculations'!$D$5</f>
        <v>9.021495571799333</v>
      </c>
      <c r="BI199">
        <f>DV199*'Value Calculations'!$D$6</f>
        <v>-0.62532465959681427</v>
      </c>
      <c r="BJ199">
        <f>DW199*'Value Calculations'!$D$7</f>
        <v>6.942905287312831</v>
      </c>
      <c r="BK199">
        <f>DX199*'Value Calculations'!$D$8</f>
        <v>24.15552832779737</v>
      </c>
      <c r="BL199">
        <f>DY199*'Value Calculations'!$D$9</f>
        <v>4.0304802348005353</v>
      </c>
      <c r="BM199">
        <f>DZ199*'Value Calculations'!$D$10</f>
        <v>1.8265823703810236</v>
      </c>
      <c r="BN199">
        <f>EA199*'Value Calculations'!$D$11</f>
        <v>0.9907141480249374</v>
      </c>
      <c r="BO199">
        <f>EB199*'Value Calculations'!$D$12</f>
        <v>2.441648218768242</v>
      </c>
      <c r="BP199">
        <f>EC199*'Value Calculations'!$D$13</f>
        <v>13.138660705975303</v>
      </c>
      <c r="BR199">
        <f>IFERROR(VLOOKUP($B199,'Raw Stats'!$CM$3:$DC$884,3,FALSE),0)</f>
        <v>76</v>
      </c>
      <c r="BS199">
        <f>IFERROR(VLOOKUP($B199,'Raw Stats'!$CM$3:$DC$884,4,FALSE),0)</f>
        <v>7</v>
      </c>
      <c r="BT199">
        <f>IFERROR(VLOOKUP($B199,'Raw Stats'!$CM$3:$DC$884,5,FALSE),0)</f>
        <v>9</v>
      </c>
      <c r="BU199">
        <f>IFERROR(VLOOKUP($B199,'Raw Stats'!$CM$3:$DC$884,6,FALSE),0)</f>
        <v>16</v>
      </c>
      <c r="BV199">
        <f>IFERROR(VLOOKUP($B199,'Raw Stats'!$CM$3:$DC$884,7,FALSE),0)</f>
        <v>1</v>
      </c>
      <c r="BW199">
        <f>IFERROR(VLOOKUP($B199,'Raw Stats'!$CM$3:$DC$884,8,FALSE),0)</f>
        <v>60</v>
      </c>
      <c r="BX199">
        <f>IFERROR(VLOOKUP($B199,'Raw Stats'!$CM$3:$DC$884,9,FALSE),0)</f>
        <v>343</v>
      </c>
      <c r="BY199">
        <f>IFERROR(VLOOKUP($B199,'Raw Stats'!$CM$3:$DC$884,10,FALSE),0)</f>
        <v>31</v>
      </c>
      <c r="BZ199">
        <f>IFERROR(VLOOKUP($B199,'Raw Stats'!$CM$3:$DC$884,11,FALSE)+VLOOKUP($B199,'Raw Stats'!$CM$3:$DC$884,12,FALSE),0)</f>
        <v>1</v>
      </c>
      <c r="CA199">
        <f>IFERROR(VLOOKUP($B199,'Raw Stats'!$CM$3:$DC$884,13,FALSE)+VLOOKUP($B199,'Raw Stats'!$CM$3:$DC$884,14,FALSE),0)</f>
        <v>3</v>
      </c>
      <c r="CB199">
        <f>IFERROR(VLOOKUP($B199,'Raw Stats'!$CM$3:$DC$884,15,FALSE),0)</f>
        <v>4</v>
      </c>
      <c r="CC199">
        <f>IFERROR(VLOOKUP($B199,'Raw Stats'!$CM$3:$DC$884,16,FALSE),0)</f>
        <v>124</v>
      </c>
      <c r="CE199">
        <f>IFERROR(VLOOKUP($B199,'Raw Stats'!$BU$3:$CJ$528,3,FALSE),0)</f>
        <v>73</v>
      </c>
      <c r="CF199">
        <f>IFERROR(VLOOKUP($B199,'Raw Stats'!$BU$3:$CJ$528,4,FALSE),0)</f>
        <v>12</v>
      </c>
      <c r="CG199">
        <f>IFERROR(VLOOKUP($B199,'Raw Stats'!$BU$3:$CJ$5288,5,FALSE),0)</f>
        <v>7</v>
      </c>
      <c r="CH199">
        <f>IFERROR(VLOOKUP($B199,'Raw Stats'!$BU$3:$CJ$528,6,FALSE),0)</f>
        <v>19</v>
      </c>
      <c r="CI199">
        <f>IFERROR(VLOOKUP($B199,'Raw Stats'!$BU$3:$CJ$528,7,FALSE),0)</f>
        <v>-9</v>
      </c>
      <c r="CJ199">
        <f>IFERROR(VLOOKUP($B199,'Raw Stats'!$BU$3:$CJ$528,8,FALSE),0)</f>
        <v>50</v>
      </c>
      <c r="CK199">
        <f>IFERROR(VLOOKUP($B199,'Raw Stats'!$BU$3:$CJ$528,9,FALSE),0)</f>
        <v>270</v>
      </c>
      <c r="CL199">
        <f>IFERROR(VLOOKUP($B199,'Raw Stats'!$BU$3:$CJ$528,10,FALSE),0)</f>
        <v>14</v>
      </c>
      <c r="CM199">
        <f>IFERROR(VLOOKUP($B199,'Raw Stats'!$BU$3:$CJ$528,11,FALSE)+VLOOKUP($B199,'Raw Stats'!$BU$3:$CJ$528,12,FALSE),0)</f>
        <v>0</v>
      </c>
      <c r="CN199">
        <f>IFERROR(VLOOKUP($B199,'Raw Stats'!$BU$3:$CJ$528,13,FALSE)+VLOOKUP($B199,'Raw Stats'!$BU$3:$CJ$528,14,FALSE),0)</f>
        <v>4</v>
      </c>
      <c r="CO199">
        <f>IFERROR(VLOOKUP($B199,'Raw Stats'!$BU$3:$CJ$528,15,FALSE),0)</f>
        <v>1</v>
      </c>
      <c r="CP199">
        <f>IFERROR(VLOOKUP($B199,'Raw Stats'!$BU$3:$CJ$528,16,FALSE),0)</f>
        <v>172</v>
      </c>
      <c r="CR199">
        <f>IFERROR(VLOOKUP($B199,'Raw Stats'!$BC$3:$BR$528,3,FALSE),0)</f>
        <v>42</v>
      </c>
      <c r="CS199">
        <f>IFERROR(VLOOKUP($B199,'Raw Stats'!$BC$3:$BR$528,4,FALSE),0)</f>
        <v>4</v>
      </c>
      <c r="CT199">
        <f>IFERROR(VLOOKUP($B199,'Raw Stats'!$BC$3:$BR$5288,5,FALSE),0)</f>
        <v>6</v>
      </c>
      <c r="CU199">
        <f>IFERROR(VLOOKUP($B199,'Raw Stats'!$BC$3:$BR$52888,6,FALSE),0)</f>
        <v>10</v>
      </c>
      <c r="CV199">
        <f>IFERROR(VLOOKUP($B199,'Raw Stats'!$BC$3:$BR$5288,7,FALSE),0)</f>
        <v>-5</v>
      </c>
      <c r="CW199">
        <f>IFERROR(VLOOKUP($B199,'Raw Stats'!$BC$3:$BR$5288,8,FALSE),0)</f>
        <v>27</v>
      </c>
      <c r="CX199">
        <f>IFERROR(VLOOKUP($B199,'Raw Stats'!$BC$3:$BR$5288,9,FALSE),0)</f>
        <v>155</v>
      </c>
      <c r="CY199">
        <f>IFERROR(VLOOKUP($B199,'Raw Stats'!$BC$3:$BR$5288,10,FALSE),0)</f>
        <v>17</v>
      </c>
      <c r="CZ199">
        <f>IFERROR(VLOOKUP($B199,'Raw Stats'!$BC$3:$BR$5288,11,FALSE)+VLOOKUP($B199,'Raw Stats'!$BC$3:$BR$5288,12,FALSE),0)</f>
        <v>0</v>
      </c>
      <c r="DA199">
        <f>IFERROR(VLOOKUP($B199,'Raw Stats'!$BC$3:$BR$5288,13,FALSE)+VLOOKUP($B199,'Raw Stats'!$BC$3:$BR$5288,14,FALSE),0)</f>
        <v>1</v>
      </c>
      <c r="DB199">
        <f>IFERROR(VLOOKUP($B199,'Raw Stats'!$BC$3:$BR$5288,15,FALSE),0)</f>
        <v>1</v>
      </c>
      <c r="DC199">
        <f>IFERROR(VLOOKUP($B199,'Raw Stats'!$BC$3:$BR$5288,16,FALSE),0)</f>
        <v>87</v>
      </c>
      <c r="DE199">
        <f>IFERROR(VLOOKUP($B199,'Raw Stats'!$AK$3:$AZ$528,3,FALSE),0)</f>
        <v>74</v>
      </c>
      <c r="DF199">
        <f>IFERROR(VLOOKUP($B199,'Raw Stats'!$AK$3:$AZ$528,4,FALSE),0)</f>
        <v>15</v>
      </c>
      <c r="DG199">
        <f>IFERROR(VLOOKUP($B199,'Raw Stats'!$AK$3:$AZ$528,5,FALSE),0)</f>
        <v>12</v>
      </c>
      <c r="DH199">
        <f>IFERROR(VLOOKUP($B199,'Raw Stats'!$AK$3:$AZ$528,6,FALSE),0)</f>
        <v>27</v>
      </c>
      <c r="DI199">
        <f>IFERROR(VLOOKUP($B199,'Raw Stats'!$AK$3:$AZ$528,7,FALSE),0)</f>
        <v>-4</v>
      </c>
      <c r="DJ199">
        <f>IFERROR(VLOOKUP($B199,'Raw Stats'!$AK$3:$AZ$528,8,FALSE),0)</f>
        <v>103</v>
      </c>
      <c r="DK199">
        <f>IFERROR(VLOOKUP($B199,'Raw Stats'!$AK$3:$AZ$528,9,FALSE),0)</f>
        <v>288</v>
      </c>
      <c r="DL199">
        <f>IFERROR(VLOOKUP($B199,'Raw Stats'!$AK$3:$AZ$528,10,FALSE),0)</f>
        <v>31</v>
      </c>
      <c r="DM199">
        <f>IFERROR(VLOOKUP($B199,'Raw Stats'!$AK$3:$AZ$528,11,FALSE)+VLOOKUP($B199,'Raw Stats'!$AK$3:$AZ$528,12,FALSE),0)</f>
        <v>7</v>
      </c>
      <c r="DN199">
        <f>IFERROR(VLOOKUP($B199,'Raw Stats'!$AK$3:$AZ$528,13,FALSE)+VLOOKUP($B199,'Raw Stats'!$AK$3:$AZ$528,14,FALSE),0)</f>
        <v>4</v>
      </c>
      <c r="DO199">
        <f>IFERROR(VLOOKUP($B199,'Raw Stats'!$AK$3:$AZ$528,15,FALSE),0)</f>
        <v>2</v>
      </c>
      <c r="DP199">
        <f>IFERROR(VLOOKUP($B199,'Raw Stats'!$AK$3:$AZ$528,16,FALSE),0)</f>
        <v>161</v>
      </c>
      <c r="DR199">
        <f>IFERROR(VLOOKUP($B199,'Raw Stats'!$S$3:$AH$528,3,FALSE),0)</f>
        <v>76</v>
      </c>
      <c r="DS199">
        <f>IFERROR(VLOOKUP($B199,'Raw Stats'!$S$3:$AH$528,4,FALSE),0)</f>
        <v>19</v>
      </c>
      <c r="DT199">
        <f>IFERROR(VLOOKUP($B199,'Raw Stats'!$S$3:$AH$528,5,FALSE),0)</f>
        <v>15</v>
      </c>
      <c r="DU199">
        <f>IFERROR(VLOOKUP($B199,'Raw Stats'!$S$3:$AH$528,6,FALSE),0)</f>
        <v>34</v>
      </c>
      <c r="DV199">
        <f>IFERROR(VLOOKUP($B199,'Raw Stats'!$S$3:$AH$528,7,FALSE),0)</f>
        <v>-5</v>
      </c>
      <c r="DW199">
        <f>IFERROR(VLOOKUP($B199,'Raw Stats'!$S$3:$AH$528,8,FALSE),0)</f>
        <v>79</v>
      </c>
      <c r="DX199">
        <f>IFERROR(VLOOKUP($B199,'Raw Stats'!$S$3:$AH$528,9,FALSE),0)</f>
        <v>336</v>
      </c>
      <c r="DY199">
        <f>IFERROR(VLOOKUP($B199,'Raw Stats'!$S$3:$AH$528,10,FALSE),0)</f>
        <v>32</v>
      </c>
      <c r="DZ199">
        <f>IFERROR(VLOOKUP($B199,'Raw Stats'!$S$3:$AH$528,11,FALSE)+VLOOKUP($B199,'Raw Stats'!$S$3:$AH$528,12,FALSE),0)</f>
        <v>5</v>
      </c>
      <c r="EA199">
        <f>IFERROR(VLOOKUP($B199,'Raw Stats'!$S$3:$AH$528,13,FALSE)+VLOOKUP($B199,'Raw Stats'!$S$3:$AH$528,14,FALSE),0)</f>
        <v>1</v>
      </c>
      <c r="EB199">
        <f>IFERROR(VLOOKUP($B199,'Raw Stats'!$S$3:$AH$528,15,FALSE),0)</f>
        <v>3</v>
      </c>
      <c r="EC199">
        <f>IFERROR(VLOOKUP($B199,'Raw Stats'!$S$3:$AH$528,16,FALSE),0)</f>
        <v>191</v>
      </c>
    </row>
    <row r="200" spans="1:133" x14ac:dyDescent="0.2">
      <c r="A200">
        <f>IFERROR(VLOOKUP(B200,Sheet2!$W$1:$X$300,2,FALSE),301)</f>
        <v>127</v>
      </c>
      <c r="B200" t="s">
        <v>700</v>
      </c>
      <c r="C200">
        <f t="shared" si="15"/>
        <v>0.77678025567522357</v>
      </c>
      <c r="D200">
        <f t="shared" si="16"/>
        <v>0.80949038442373955</v>
      </c>
      <c r="E200">
        <f t="shared" si="17"/>
        <v>0</v>
      </c>
      <c r="F200">
        <f t="shared" si="18"/>
        <v>0</v>
      </c>
      <c r="G200">
        <f t="shared" si="19"/>
        <v>0</v>
      </c>
      <c r="J200">
        <f>BS200*'Value Calculations'!$D$3</f>
        <v>4.8928251435124546</v>
      </c>
      <c r="K200">
        <f>BT200*'Value Calculations'!$D$4</f>
        <v>8.7915430092055473</v>
      </c>
      <c r="L200">
        <f>BU200*'Value Calculations'!$D$5</f>
        <v>10.348186097063941</v>
      </c>
      <c r="M200">
        <f>BV200*'Value Calculations'!$D$6</f>
        <v>1.6258441149517171</v>
      </c>
      <c r="N200">
        <f>BW200*'Value Calculations'!$D$7</f>
        <v>1.7576975410918561</v>
      </c>
      <c r="O200">
        <f>BX200*'Value Calculations'!$D$8</f>
        <v>5.3918590017404844</v>
      </c>
      <c r="P200">
        <f>BY200*'Value Calculations'!$D$9</f>
        <v>8.5647704989511375</v>
      </c>
      <c r="Q200">
        <f>BZ200*'Value Calculations'!$D$10</f>
        <v>5.1144306370668655</v>
      </c>
      <c r="R200">
        <f>CA200*'Value Calculations'!$D$11</f>
        <v>0</v>
      </c>
      <c r="S200">
        <f>CB200*'Value Calculations'!$D$12</f>
        <v>0</v>
      </c>
      <c r="T200">
        <f>CC200*'Value Calculations'!$D$13</f>
        <v>14.101703899083439</v>
      </c>
      <c r="V200">
        <f>CF200*'Value Calculations'!$D$3</f>
        <v>5.7082960007645305</v>
      </c>
      <c r="W200">
        <f>CG200*'Value Calculations'!$D$4</f>
        <v>8.4659303051608976</v>
      </c>
      <c r="X200">
        <f>CH200*'Value Calculations'!$D$5</f>
        <v>10.613524202116862</v>
      </c>
      <c r="Y200">
        <f>CI200*'Value Calculations'!$D$6</f>
        <v>2.2511687745485314</v>
      </c>
      <c r="Z200">
        <f>CJ200*'Value Calculations'!$D$7</f>
        <v>2.4607765575285985</v>
      </c>
      <c r="AA200">
        <f>CK200*'Value Calculations'!$D$8</f>
        <v>3.5945726678269896</v>
      </c>
      <c r="AB200">
        <f>CL200*'Value Calculations'!$D$9</f>
        <v>9.6983430649887872</v>
      </c>
      <c r="AC200">
        <f>CM200*'Value Calculations'!$D$10</f>
        <v>6.9410130074478893</v>
      </c>
      <c r="AD200">
        <f>CN200*'Value Calculations'!$D$11</f>
        <v>0</v>
      </c>
      <c r="AE200">
        <f>CO200*'Value Calculations'!$D$12</f>
        <v>1.6277654791788281</v>
      </c>
      <c r="AF200">
        <f>CP200*'Value Calculations'!$D$13</f>
        <v>12.58835030991351</v>
      </c>
      <c r="AH200">
        <f>CS200*'Value Calculations'!$D$3</f>
        <v>0</v>
      </c>
      <c r="AI200">
        <f>CT200*'Value Calculations'!$D$4</f>
        <v>0.32561270404464993</v>
      </c>
      <c r="AJ200">
        <f>CU200*'Value Calculations'!$D$5</f>
        <v>0.26533810505292155</v>
      </c>
      <c r="AK200">
        <f>CV200*'Value Calculations'!$D$6</f>
        <v>-0.12506493191936285</v>
      </c>
      <c r="AL200">
        <f>CW200*'Value Calculations'!$D$7</f>
        <v>0</v>
      </c>
      <c r="AM200">
        <f>CX200*'Value Calculations'!$D$8</f>
        <v>0</v>
      </c>
      <c r="AN200">
        <f>CY200*'Value Calculations'!$D$9</f>
        <v>0.12595250733751673</v>
      </c>
      <c r="AO200">
        <f>CZ200*'Value Calculations'!$D$10</f>
        <v>0.36531647407620471</v>
      </c>
      <c r="AP200">
        <f>DA200*'Value Calculations'!$D$11</f>
        <v>0</v>
      </c>
      <c r="AQ200">
        <f>DB200*'Value Calculations'!$D$12</f>
        <v>0</v>
      </c>
      <c r="AR200">
        <f>DC200*'Value Calculations'!$D$13</f>
        <v>0</v>
      </c>
      <c r="AT200">
        <f>DF200*'Value Calculations'!$D$3</f>
        <v>0</v>
      </c>
      <c r="AU200">
        <f>DG200*'Value Calculations'!$D$4</f>
        <v>0</v>
      </c>
      <c r="AV200">
        <f>DH200*'Value Calculations'!$D$5</f>
        <v>0</v>
      </c>
      <c r="AW200">
        <f>DI200*'Value Calculations'!$D$6</f>
        <v>0</v>
      </c>
      <c r="AX200">
        <f>DJ200*'Value Calculations'!$D$7</f>
        <v>0</v>
      </c>
      <c r="AY200">
        <f>DK200*'Value Calculations'!$D$8</f>
        <v>0</v>
      </c>
      <c r="AZ200">
        <f>DL200*'Value Calculations'!$D$9</f>
        <v>0</v>
      </c>
      <c r="BA200">
        <f>DM200*'Value Calculations'!$D$10</f>
        <v>0</v>
      </c>
      <c r="BB200">
        <f>DN200*'Value Calculations'!$D$11</f>
        <v>0</v>
      </c>
      <c r="BC200">
        <f>DO200*'Value Calculations'!$D$12</f>
        <v>0</v>
      </c>
      <c r="BD200">
        <f>DP200*'Value Calculations'!$D$13</f>
        <v>0</v>
      </c>
      <c r="BF200">
        <f>DS200*'Value Calculations'!$D$3</f>
        <v>0</v>
      </c>
      <c r="BG200">
        <f>DT200*'Value Calculations'!$D$4</f>
        <v>0</v>
      </c>
      <c r="BH200">
        <f>DU200*'Value Calculations'!$D$5</f>
        <v>0</v>
      </c>
      <c r="BI200">
        <f>DV200*'Value Calculations'!$D$6</f>
        <v>0</v>
      </c>
      <c r="BJ200">
        <f>DW200*'Value Calculations'!$D$7</f>
        <v>0</v>
      </c>
      <c r="BK200">
        <f>DX200*'Value Calculations'!$D$8</f>
        <v>0</v>
      </c>
      <c r="BL200">
        <f>DY200*'Value Calculations'!$D$9</f>
        <v>0</v>
      </c>
      <c r="BM200">
        <f>DZ200*'Value Calculations'!$D$10</f>
        <v>0</v>
      </c>
      <c r="BN200">
        <f>EA200*'Value Calculations'!$D$11</f>
        <v>0</v>
      </c>
      <c r="BO200">
        <f>EB200*'Value Calculations'!$D$12</f>
        <v>0</v>
      </c>
      <c r="BP200">
        <f>EC200*'Value Calculations'!$D$13</f>
        <v>0</v>
      </c>
      <c r="BR200">
        <f>IFERROR(VLOOKUP($B200,'Raw Stats'!$CM$3:$DC$884,3,FALSE),0)</f>
        <v>78</v>
      </c>
      <c r="BS200">
        <f>IFERROR(VLOOKUP($B200,'Raw Stats'!$CM$3:$DC$884,4,FALSE),0)</f>
        <v>12</v>
      </c>
      <c r="BT200">
        <f>IFERROR(VLOOKUP($B200,'Raw Stats'!$CM$3:$DC$884,5,FALSE),0)</f>
        <v>27</v>
      </c>
      <c r="BU200">
        <f>IFERROR(VLOOKUP($B200,'Raw Stats'!$CM$3:$DC$884,6,FALSE),0)</f>
        <v>39</v>
      </c>
      <c r="BV200">
        <f>IFERROR(VLOOKUP($B200,'Raw Stats'!$CM$3:$DC$884,7,FALSE),0)</f>
        <v>13</v>
      </c>
      <c r="BW200">
        <f>IFERROR(VLOOKUP($B200,'Raw Stats'!$CM$3:$DC$884,8,FALSE),0)</f>
        <v>20</v>
      </c>
      <c r="BX200">
        <f>IFERROR(VLOOKUP($B200,'Raw Stats'!$CM$3:$DC$884,9,FALSE),0)</f>
        <v>75</v>
      </c>
      <c r="BY200">
        <f>IFERROR(VLOOKUP($B200,'Raw Stats'!$CM$3:$DC$884,10,FALSE),0)</f>
        <v>68</v>
      </c>
      <c r="BZ200">
        <f>IFERROR(VLOOKUP($B200,'Raw Stats'!$CM$3:$DC$884,11,FALSE)+VLOOKUP($B200,'Raw Stats'!$CM$3:$DC$884,12,FALSE),0)</f>
        <v>14</v>
      </c>
      <c r="CA200">
        <f>IFERROR(VLOOKUP($B200,'Raw Stats'!$CM$3:$DC$884,13,FALSE)+VLOOKUP($B200,'Raw Stats'!$CM$3:$DC$884,14,FALSE),0)</f>
        <v>0</v>
      </c>
      <c r="CB200">
        <f>IFERROR(VLOOKUP($B200,'Raw Stats'!$CM$3:$DC$884,15,FALSE),0)</f>
        <v>0</v>
      </c>
      <c r="CC200">
        <f>IFERROR(VLOOKUP($B200,'Raw Stats'!$CM$3:$DC$884,16,FALSE),0)</f>
        <v>205</v>
      </c>
      <c r="CE200">
        <f>IFERROR(VLOOKUP($B200,'Raw Stats'!$BU$3:$CJ$528,3,FALSE),0)</f>
        <v>79</v>
      </c>
      <c r="CF200">
        <f>IFERROR(VLOOKUP($B200,'Raw Stats'!$BU$3:$CJ$528,4,FALSE),0)</f>
        <v>14</v>
      </c>
      <c r="CG200">
        <f>IFERROR(VLOOKUP($B200,'Raw Stats'!$BU$3:$CJ$5288,5,FALSE),0)</f>
        <v>26</v>
      </c>
      <c r="CH200">
        <f>IFERROR(VLOOKUP($B200,'Raw Stats'!$BU$3:$CJ$528,6,FALSE),0)</f>
        <v>40</v>
      </c>
      <c r="CI200">
        <f>IFERROR(VLOOKUP($B200,'Raw Stats'!$BU$3:$CJ$528,7,FALSE),0)</f>
        <v>18</v>
      </c>
      <c r="CJ200">
        <f>IFERROR(VLOOKUP($B200,'Raw Stats'!$BU$3:$CJ$528,8,FALSE),0)</f>
        <v>28</v>
      </c>
      <c r="CK200">
        <f>IFERROR(VLOOKUP($B200,'Raw Stats'!$BU$3:$CJ$528,9,FALSE),0)</f>
        <v>50</v>
      </c>
      <c r="CL200">
        <f>IFERROR(VLOOKUP($B200,'Raw Stats'!$BU$3:$CJ$528,10,FALSE),0)</f>
        <v>77</v>
      </c>
      <c r="CM200">
        <f>IFERROR(VLOOKUP($B200,'Raw Stats'!$BU$3:$CJ$528,11,FALSE)+VLOOKUP($B200,'Raw Stats'!$BU$3:$CJ$528,12,FALSE),0)</f>
        <v>19</v>
      </c>
      <c r="CN200">
        <f>IFERROR(VLOOKUP($B200,'Raw Stats'!$BU$3:$CJ$528,13,FALSE)+VLOOKUP($B200,'Raw Stats'!$BU$3:$CJ$528,14,FALSE),0)</f>
        <v>0</v>
      </c>
      <c r="CO200">
        <f>IFERROR(VLOOKUP($B200,'Raw Stats'!$BU$3:$CJ$528,15,FALSE),0)</f>
        <v>2</v>
      </c>
      <c r="CP200">
        <f>IFERROR(VLOOKUP($B200,'Raw Stats'!$BU$3:$CJ$528,16,FALSE),0)</f>
        <v>183</v>
      </c>
      <c r="CR200">
        <f>IFERROR(VLOOKUP($B200,'Raw Stats'!$BC$3:$BR$528,3,FALSE),0)</f>
        <v>0</v>
      </c>
      <c r="CS200">
        <f>IFERROR(VLOOKUP($B200,'Raw Stats'!$BC$3:$BR$528,4,FALSE),0)</f>
        <v>0</v>
      </c>
      <c r="CT200">
        <f>IFERROR(VLOOKUP($B200,'Raw Stats'!$BC$3:$BR$5288,5,FALSE),0)</f>
        <v>1</v>
      </c>
      <c r="CU200">
        <f>IFERROR(VLOOKUP($B200,'Raw Stats'!$BC$3:$BR$52888,6,FALSE),0)</f>
        <v>1</v>
      </c>
      <c r="CV200">
        <f>IFERROR(VLOOKUP($B200,'Raw Stats'!$BC$3:$BR$5288,7,FALSE),0)</f>
        <v>-1</v>
      </c>
      <c r="CW200">
        <f>IFERROR(VLOOKUP($B200,'Raw Stats'!$BC$3:$BR$5288,8,FALSE),0)</f>
        <v>0</v>
      </c>
      <c r="CX200">
        <f>IFERROR(VLOOKUP($B200,'Raw Stats'!$BC$3:$BR$5288,9,FALSE),0)</f>
        <v>0</v>
      </c>
      <c r="CY200">
        <f>IFERROR(VLOOKUP($B200,'Raw Stats'!$BC$3:$BR$5288,10,FALSE),0)</f>
        <v>1</v>
      </c>
      <c r="CZ200">
        <f>IFERROR(VLOOKUP($B200,'Raw Stats'!$BC$3:$BR$5288,11,FALSE)+VLOOKUP($B200,'Raw Stats'!$BC$3:$BR$5288,12,FALSE),0)</f>
        <v>1</v>
      </c>
      <c r="DA200">
        <f>IFERROR(VLOOKUP($B200,'Raw Stats'!$BC$3:$BR$5288,13,FALSE)+VLOOKUP($B200,'Raw Stats'!$BC$3:$BR$5288,14,FALSE),0)</f>
        <v>0</v>
      </c>
      <c r="DB200">
        <f>IFERROR(VLOOKUP($B200,'Raw Stats'!$BC$3:$BR$5288,15,FALSE),0)</f>
        <v>0</v>
      </c>
      <c r="DC200">
        <f>IFERROR(VLOOKUP($B200,'Raw Stats'!$BC$3:$BR$5288,16,FALSE),0)</f>
        <v>0</v>
      </c>
      <c r="DE200">
        <f>IFERROR(VLOOKUP($B200,'Raw Stats'!$AK$3:$AZ$528,3,FALSE),0)</f>
        <v>0</v>
      </c>
      <c r="DF200">
        <f>IFERROR(VLOOKUP($B200,'Raw Stats'!$AK$3:$AZ$528,4,FALSE),0)</f>
        <v>0</v>
      </c>
      <c r="DG200">
        <f>IFERROR(VLOOKUP($B200,'Raw Stats'!$AK$3:$AZ$528,5,FALSE),0)</f>
        <v>0</v>
      </c>
      <c r="DH200">
        <f>IFERROR(VLOOKUP($B200,'Raw Stats'!$AK$3:$AZ$528,6,FALSE),0)</f>
        <v>0</v>
      </c>
      <c r="DI200">
        <f>IFERROR(VLOOKUP($B200,'Raw Stats'!$AK$3:$AZ$528,7,FALSE),0)</f>
        <v>0</v>
      </c>
      <c r="DJ200">
        <f>IFERROR(VLOOKUP($B200,'Raw Stats'!$AK$3:$AZ$528,8,FALSE),0)</f>
        <v>0</v>
      </c>
      <c r="DK200">
        <f>IFERROR(VLOOKUP($B200,'Raw Stats'!$AK$3:$AZ$528,9,FALSE),0)</f>
        <v>0</v>
      </c>
      <c r="DL200">
        <f>IFERROR(VLOOKUP($B200,'Raw Stats'!$AK$3:$AZ$528,10,FALSE),0)</f>
        <v>0</v>
      </c>
      <c r="DM200">
        <f>IFERROR(VLOOKUP($B200,'Raw Stats'!$AK$3:$AZ$528,11,FALSE)+VLOOKUP($B200,'Raw Stats'!$AK$3:$AZ$528,12,FALSE),0)</f>
        <v>0</v>
      </c>
      <c r="DN200">
        <f>IFERROR(VLOOKUP($B200,'Raw Stats'!$AK$3:$AZ$528,13,FALSE)+VLOOKUP($B200,'Raw Stats'!$AK$3:$AZ$528,14,FALSE),0)</f>
        <v>0</v>
      </c>
      <c r="DO200">
        <f>IFERROR(VLOOKUP($B200,'Raw Stats'!$AK$3:$AZ$528,15,FALSE),0)</f>
        <v>0</v>
      </c>
      <c r="DP200">
        <f>IFERROR(VLOOKUP($B200,'Raw Stats'!$AK$3:$AZ$528,16,FALSE),0)</f>
        <v>0</v>
      </c>
      <c r="DR200">
        <f>IFERROR(VLOOKUP($B200,'Raw Stats'!$S$3:$AH$528,3,FALSE),0)</f>
        <v>0</v>
      </c>
      <c r="DS200">
        <f>IFERROR(VLOOKUP($B200,'Raw Stats'!$S$3:$AH$528,4,FALSE),0)</f>
        <v>0</v>
      </c>
      <c r="DT200">
        <f>IFERROR(VLOOKUP($B200,'Raw Stats'!$S$3:$AH$528,5,FALSE),0)</f>
        <v>0</v>
      </c>
      <c r="DU200">
        <f>IFERROR(VLOOKUP($B200,'Raw Stats'!$S$3:$AH$528,6,FALSE),0)</f>
        <v>0</v>
      </c>
      <c r="DV200">
        <f>IFERROR(VLOOKUP($B200,'Raw Stats'!$S$3:$AH$528,7,FALSE),0)</f>
        <v>0</v>
      </c>
      <c r="DW200">
        <f>IFERROR(VLOOKUP($B200,'Raw Stats'!$S$3:$AH$528,8,FALSE),0)</f>
        <v>0</v>
      </c>
      <c r="DX200">
        <f>IFERROR(VLOOKUP($B200,'Raw Stats'!$S$3:$AH$528,9,FALSE),0)</f>
        <v>0</v>
      </c>
      <c r="DY200">
        <f>IFERROR(VLOOKUP($B200,'Raw Stats'!$S$3:$AH$528,10,FALSE),0)</f>
        <v>0</v>
      </c>
      <c r="DZ200">
        <f>IFERROR(VLOOKUP($B200,'Raw Stats'!$S$3:$AH$528,11,FALSE)+VLOOKUP($B200,'Raw Stats'!$S$3:$AH$528,12,FALSE),0)</f>
        <v>0</v>
      </c>
      <c r="EA200">
        <f>IFERROR(VLOOKUP($B200,'Raw Stats'!$S$3:$AH$528,13,FALSE)+VLOOKUP($B200,'Raw Stats'!$S$3:$AH$528,14,FALSE),0)</f>
        <v>0</v>
      </c>
      <c r="EB200">
        <f>IFERROR(VLOOKUP($B200,'Raw Stats'!$S$3:$AH$528,15,FALSE),0)</f>
        <v>0</v>
      </c>
      <c r="EC200">
        <f>IFERROR(VLOOKUP($B200,'Raw Stats'!$S$3:$AH$528,16,FALSE),0)</f>
        <v>0</v>
      </c>
    </row>
    <row r="201" spans="1:133" x14ac:dyDescent="0.2">
      <c r="A201">
        <f>IFERROR(VLOOKUP(B201,Sheet2!$W$1:$X$300,2,FALSE),301)</f>
        <v>192</v>
      </c>
      <c r="B201" t="s">
        <v>306</v>
      </c>
      <c r="C201">
        <f t="shared" si="15"/>
        <v>0.77675492065716589</v>
      </c>
      <c r="D201">
        <f t="shared" si="16"/>
        <v>0.58376570511520642</v>
      </c>
      <c r="E201">
        <f t="shared" si="17"/>
        <v>0</v>
      </c>
      <c r="F201">
        <f t="shared" si="18"/>
        <v>0</v>
      </c>
      <c r="G201">
        <f t="shared" si="19"/>
        <v>0</v>
      </c>
      <c r="J201">
        <f>BS201*'Value Calculations'!$D$3</f>
        <v>8.9701794297728341</v>
      </c>
      <c r="K201">
        <f>BT201*'Value Calculations'!$D$4</f>
        <v>0.65122540808929985</v>
      </c>
      <c r="L201">
        <f>BU201*'Value Calculations'!$D$5</f>
        <v>6.3681145212701171</v>
      </c>
      <c r="M201">
        <f>BV201*'Value Calculations'!$D$6</f>
        <v>0.75038959151617712</v>
      </c>
      <c r="N201">
        <f>BW201*'Value Calculations'!$D$7</f>
        <v>1.2303882787642992</v>
      </c>
      <c r="O201">
        <f>BX201*'Value Calculations'!$D$8</f>
        <v>2.8037666809050519</v>
      </c>
      <c r="P201">
        <f>BY201*'Value Calculations'!$D$9</f>
        <v>1.6373825953877175</v>
      </c>
      <c r="Q201">
        <f>BZ201*'Value Calculations'!$D$10</f>
        <v>2.5572153185334328</v>
      </c>
      <c r="R201">
        <f>CA201*'Value Calculations'!$D$11</f>
        <v>0</v>
      </c>
      <c r="S201">
        <f>CB201*'Value Calculations'!$D$12</f>
        <v>3.2555309583576562</v>
      </c>
      <c r="T201">
        <f>CC201*'Value Calculations'!$D$13</f>
        <v>9.8367983296045463</v>
      </c>
      <c r="V201">
        <f>CF201*'Value Calculations'!$D$3</f>
        <v>5.300560572138493</v>
      </c>
      <c r="W201">
        <f>CG201*'Value Calculations'!$D$4</f>
        <v>3.9073524485357991</v>
      </c>
      <c r="X201">
        <f>CH201*'Value Calculations'!$D$5</f>
        <v>6.6334526263230389</v>
      </c>
      <c r="Y201">
        <f>CI201*'Value Calculations'!$D$6</f>
        <v>0.75038959151617712</v>
      </c>
      <c r="Z201">
        <f>CJ201*'Value Calculations'!$D$7</f>
        <v>0.70307901643674242</v>
      </c>
      <c r="AA201">
        <f>CK201*'Value Calculations'!$D$8</f>
        <v>1.725394880556955</v>
      </c>
      <c r="AB201">
        <f>CL201*'Value Calculations'!$D$9</f>
        <v>1.8892876100627509</v>
      </c>
      <c r="AC201">
        <f>CM201*'Value Calculations'!$D$10</f>
        <v>2.1918988444572283</v>
      </c>
      <c r="AD201">
        <f>CN201*'Value Calculations'!$D$11</f>
        <v>0</v>
      </c>
      <c r="AE201">
        <f>CO201*'Value Calculations'!$D$12</f>
        <v>0</v>
      </c>
      <c r="AF201">
        <f>CP201*'Value Calculations'!$D$13</f>
        <v>5.5031039606179277</v>
      </c>
      <c r="AH201">
        <f>CS201*'Value Calculations'!$D$3</f>
        <v>0</v>
      </c>
      <c r="AI201">
        <f>CT201*'Value Calculations'!$D$4</f>
        <v>0</v>
      </c>
      <c r="AJ201">
        <f>CU201*'Value Calculations'!$D$5</f>
        <v>0</v>
      </c>
      <c r="AK201">
        <f>CV201*'Value Calculations'!$D$6</f>
        <v>0</v>
      </c>
      <c r="AL201">
        <f>CW201*'Value Calculations'!$D$7</f>
        <v>0</v>
      </c>
      <c r="AM201">
        <f>CX201*'Value Calculations'!$D$8</f>
        <v>7.1891453356539792E-2</v>
      </c>
      <c r="AN201">
        <f>CY201*'Value Calculations'!$D$9</f>
        <v>0.12595250733751673</v>
      </c>
      <c r="AO201">
        <f>CZ201*'Value Calculations'!$D$10</f>
        <v>0</v>
      </c>
      <c r="AP201">
        <f>DA201*'Value Calculations'!$D$11</f>
        <v>0</v>
      </c>
      <c r="AQ201">
        <f>DB201*'Value Calculations'!$D$12</f>
        <v>0</v>
      </c>
      <c r="AR201">
        <f>DC201*'Value Calculations'!$D$13</f>
        <v>0.13757759901544819</v>
      </c>
      <c r="AT201">
        <f>DF201*'Value Calculations'!$D$3</f>
        <v>0</v>
      </c>
      <c r="AU201">
        <f>DG201*'Value Calculations'!$D$4</f>
        <v>0</v>
      </c>
      <c r="AV201">
        <f>DH201*'Value Calculations'!$D$5</f>
        <v>0</v>
      </c>
      <c r="AW201">
        <f>DI201*'Value Calculations'!$D$6</f>
        <v>0</v>
      </c>
      <c r="AX201">
        <f>DJ201*'Value Calculations'!$D$7</f>
        <v>0</v>
      </c>
      <c r="AY201">
        <f>DK201*'Value Calculations'!$D$8</f>
        <v>0</v>
      </c>
      <c r="AZ201">
        <f>DL201*'Value Calculations'!$D$9</f>
        <v>0</v>
      </c>
      <c r="BA201">
        <f>DM201*'Value Calculations'!$D$10</f>
        <v>0</v>
      </c>
      <c r="BB201">
        <f>DN201*'Value Calculations'!$D$11</f>
        <v>0</v>
      </c>
      <c r="BC201">
        <f>DO201*'Value Calculations'!$D$12</f>
        <v>0</v>
      </c>
      <c r="BD201">
        <f>DP201*'Value Calculations'!$D$13</f>
        <v>0</v>
      </c>
      <c r="BF201">
        <f>DS201*'Value Calculations'!$D$3</f>
        <v>0</v>
      </c>
      <c r="BG201">
        <f>DT201*'Value Calculations'!$D$4</f>
        <v>0</v>
      </c>
      <c r="BH201">
        <f>DU201*'Value Calculations'!$D$5</f>
        <v>0</v>
      </c>
      <c r="BI201">
        <f>DV201*'Value Calculations'!$D$6</f>
        <v>0</v>
      </c>
      <c r="BJ201">
        <f>DW201*'Value Calculations'!$D$7</f>
        <v>0</v>
      </c>
      <c r="BK201">
        <f>DX201*'Value Calculations'!$D$8</f>
        <v>0</v>
      </c>
      <c r="BL201">
        <f>DY201*'Value Calculations'!$D$9</f>
        <v>0</v>
      </c>
      <c r="BM201">
        <f>DZ201*'Value Calculations'!$D$10</f>
        <v>0</v>
      </c>
      <c r="BN201">
        <f>EA201*'Value Calculations'!$D$11</f>
        <v>0</v>
      </c>
      <c r="BO201">
        <f>EB201*'Value Calculations'!$D$12</f>
        <v>0</v>
      </c>
      <c r="BP201">
        <f>EC201*'Value Calculations'!$D$13</f>
        <v>0</v>
      </c>
      <c r="BR201">
        <f>IFERROR(VLOOKUP($B201,'Raw Stats'!$CM$3:$DC$884,3,FALSE),0)</f>
        <v>49</v>
      </c>
      <c r="BS201">
        <f>IFERROR(VLOOKUP($B201,'Raw Stats'!$CM$3:$DC$884,4,FALSE),0)</f>
        <v>22</v>
      </c>
      <c r="BT201">
        <f>IFERROR(VLOOKUP($B201,'Raw Stats'!$CM$3:$DC$884,5,FALSE),0)</f>
        <v>2</v>
      </c>
      <c r="BU201">
        <f>IFERROR(VLOOKUP($B201,'Raw Stats'!$CM$3:$DC$884,6,FALSE),0)</f>
        <v>24</v>
      </c>
      <c r="BV201">
        <f>IFERROR(VLOOKUP($B201,'Raw Stats'!$CM$3:$DC$884,7,FALSE),0)</f>
        <v>6</v>
      </c>
      <c r="BW201">
        <f>IFERROR(VLOOKUP($B201,'Raw Stats'!$CM$3:$DC$884,8,FALSE),0)</f>
        <v>14</v>
      </c>
      <c r="BX201">
        <f>IFERROR(VLOOKUP($B201,'Raw Stats'!$CM$3:$DC$884,9,FALSE),0)</f>
        <v>39</v>
      </c>
      <c r="BY201">
        <f>IFERROR(VLOOKUP($B201,'Raw Stats'!$CM$3:$DC$884,10,FALSE),0)</f>
        <v>13</v>
      </c>
      <c r="BZ201">
        <f>IFERROR(VLOOKUP($B201,'Raw Stats'!$CM$3:$DC$884,11,FALSE)+VLOOKUP($B201,'Raw Stats'!$CM$3:$DC$884,12,FALSE),0)</f>
        <v>7</v>
      </c>
      <c r="CA201">
        <f>IFERROR(VLOOKUP($B201,'Raw Stats'!$CM$3:$DC$884,13,FALSE)+VLOOKUP($B201,'Raw Stats'!$CM$3:$DC$884,14,FALSE),0)</f>
        <v>0</v>
      </c>
      <c r="CB201">
        <f>IFERROR(VLOOKUP($B201,'Raw Stats'!$CM$3:$DC$884,15,FALSE),0)</f>
        <v>4</v>
      </c>
      <c r="CC201">
        <f>IFERROR(VLOOKUP($B201,'Raw Stats'!$CM$3:$DC$884,16,FALSE),0)</f>
        <v>143</v>
      </c>
      <c r="CE201">
        <f>IFERROR(VLOOKUP($B201,'Raw Stats'!$BU$3:$CJ$528,3,FALSE),0)</f>
        <v>49</v>
      </c>
      <c r="CF201">
        <f>IFERROR(VLOOKUP($B201,'Raw Stats'!$BU$3:$CJ$528,4,FALSE),0)</f>
        <v>13</v>
      </c>
      <c r="CG201">
        <f>IFERROR(VLOOKUP($B201,'Raw Stats'!$BU$3:$CJ$5288,5,FALSE),0)</f>
        <v>12</v>
      </c>
      <c r="CH201">
        <f>IFERROR(VLOOKUP($B201,'Raw Stats'!$BU$3:$CJ$528,6,FALSE),0)</f>
        <v>25</v>
      </c>
      <c r="CI201">
        <f>IFERROR(VLOOKUP($B201,'Raw Stats'!$BU$3:$CJ$528,7,FALSE),0)</f>
        <v>6</v>
      </c>
      <c r="CJ201">
        <f>IFERROR(VLOOKUP($B201,'Raw Stats'!$BU$3:$CJ$528,8,FALSE),0)</f>
        <v>8</v>
      </c>
      <c r="CK201">
        <f>IFERROR(VLOOKUP($B201,'Raw Stats'!$BU$3:$CJ$528,9,FALSE),0)</f>
        <v>24</v>
      </c>
      <c r="CL201">
        <f>IFERROR(VLOOKUP($B201,'Raw Stats'!$BU$3:$CJ$528,10,FALSE),0)</f>
        <v>15</v>
      </c>
      <c r="CM201">
        <f>IFERROR(VLOOKUP($B201,'Raw Stats'!$BU$3:$CJ$528,11,FALSE)+VLOOKUP($B201,'Raw Stats'!$BU$3:$CJ$528,12,FALSE),0)</f>
        <v>6</v>
      </c>
      <c r="CN201">
        <f>IFERROR(VLOOKUP($B201,'Raw Stats'!$BU$3:$CJ$528,13,FALSE)+VLOOKUP($B201,'Raw Stats'!$BU$3:$CJ$528,14,FALSE),0)</f>
        <v>0</v>
      </c>
      <c r="CO201">
        <f>IFERROR(VLOOKUP($B201,'Raw Stats'!$BU$3:$CJ$528,15,FALSE),0)</f>
        <v>0</v>
      </c>
      <c r="CP201">
        <f>IFERROR(VLOOKUP($B201,'Raw Stats'!$BU$3:$CJ$528,16,FALSE),0)</f>
        <v>80</v>
      </c>
      <c r="CR201">
        <f>IFERROR(VLOOKUP($B201,'Raw Stats'!$BC$3:$BR$528,3,FALSE),0)</f>
        <v>0</v>
      </c>
      <c r="CS201">
        <f>IFERROR(VLOOKUP($B201,'Raw Stats'!$BC$3:$BR$528,4,FALSE),0)</f>
        <v>0</v>
      </c>
      <c r="CT201">
        <f>IFERROR(VLOOKUP($B201,'Raw Stats'!$BC$3:$BR$5288,5,FALSE),0)</f>
        <v>0</v>
      </c>
      <c r="CU201">
        <f>IFERROR(VLOOKUP($B201,'Raw Stats'!$BC$3:$BR$52888,6,FALSE),0)</f>
        <v>0</v>
      </c>
      <c r="CV201">
        <f>IFERROR(VLOOKUP($B201,'Raw Stats'!$BC$3:$BR$5288,7,FALSE),0)</f>
        <v>0</v>
      </c>
      <c r="CW201">
        <f>IFERROR(VLOOKUP($B201,'Raw Stats'!$BC$3:$BR$5288,8,FALSE),0)</f>
        <v>0</v>
      </c>
      <c r="CX201">
        <f>IFERROR(VLOOKUP($B201,'Raw Stats'!$BC$3:$BR$5288,9,FALSE),0)</f>
        <v>1</v>
      </c>
      <c r="CY201">
        <f>IFERROR(VLOOKUP($B201,'Raw Stats'!$BC$3:$BR$5288,10,FALSE),0)</f>
        <v>1</v>
      </c>
      <c r="CZ201">
        <f>IFERROR(VLOOKUP($B201,'Raw Stats'!$BC$3:$BR$5288,11,FALSE)+VLOOKUP($B201,'Raw Stats'!$BC$3:$BR$5288,12,FALSE),0)</f>
        <v>0</v>
      </c>
      <c r="DA201">
        <f>IFERROR(VLOOKUP($B201,'Raw Stats'!$BC$3:$BR$5288,13,FALSE)+VLOOKUP($B201,'Raw Stats'!$BC$3:$BR$5288,14,FALSE),0)</f>
        <v>0</v>
      </c>
      <c r="DB201">
        <f>IFERROR(VLOOKUP($B201,'Raw Stats'!$BC$3:$BR$5288,15,FALSE),0)</f>
        <v>0</v>
      </c>
      <c r="DC201">
        <f>IFERROR(VLOOKUP($B201,'Raw Stats'!$BC$3:$BR$5288,16,FALSE),0)</f>
        <v>2</v>
      </c>
      <c r="DE201">
        <f>IFERROR(VLOOKUP($B201,'Raw Stats'!$AK$3:$AZ$528,3,FALSE),0)</f>
        <v>0</v>
      </c>
      <c r="DF201">
        <f>IFERROR(VLOOKUP($B201,'Raw Stats'!$AK$3:$AZ$528,4,FALSE),0)</f>
        <v>0</v>
      </c>
      <c r="DG201">
        <f>IFERROR(VLOOKUP($B201,'Raw Stats'!$AK$3:$AZ$528,5,FALSE),0)</f>
        <v>0</v>
      </c>
      <c r="DH201">
        <f>IFERROR(VLOOKUP($B201,'Raw Stats'!$AK$3:$AZ$528,6,FALSE),0)</f>
        <v>0</v>
      </c>
      <c r="DI201">
        <f>IFERROR(VLOOKUP($B201,'Raw Stats'!$AK$3:$AZ$528,7,FALSE),0)</f>
        <v>0</v>
      </c>
      <c r="DJ201">
        <f>IFERROR(VLOOKUP($B201,'Raw Stats'!$AK$3:$AZ$528,8,FALSE),0)</f>
        <v>0</v>
      </c>
      <c r="DK201">
        <f>IFERROR(VLOOKUP($B201,'Raw Stats'!$AK$3:$AZ$528,9,FALSE),0)</f>
        <v>0</v>
      </c>
      <c r="DL201">
        <f>IFERROR(VLOOKUP($B201,'Raw Stats'!$AK$3:$AZ$528,10,FALSE),0)</f>
        <v>0</v>
      </c>
      <c r="DM201">
        <f>IFERROR(VLOOKUP($B201,'Raw Stats'!$AK$3:$AZ$528,11,FALSE)+VLOOKUP($B201,'Raw Stats'!$AK$3:$AZ$528,12,FALSE),0)</f>
        <v>0</v>
      </c>
      <c r="DN201">
        <f>IFERROR(VLOOKUP($B201,'Raw Stats'!$AK$3:$AZ$528,13,FALSE)+VLOOKUP($B201,'Raw Stats'!$AK$3:$AZ$528,14,FALSE),0)</f>
        <v>0</v>
      </c>
      <c r="DO201">
        <f>IFERROR(VLOOKUP($B201,'Raw Stats'!$AK$3:$AZ$528,15,FALSE),0)</f>
        <v>0</v>
      </c>
      <c r="DP201">
        <f>IFERROR(VLOOKUP($B201,'Raw Stats'!$AK$3:$AZ$528,16,FALSE),0)</f>
        <v>0</v>
      </c>
      <c r="DR201">
        <f>IFERROR(VLOOKUP($B201,'Raw Stats'!$S$3:$AH$528,3,FALSE),0)</f>
        <v>0</v>
      </c>
      <c r="DS201">
        <f>IFERROR(VLOOKUP($B201,'Raw Stats'!$S$3:$AH$528,4,FALSE),0)</f>
        <v>0</v>
      </c>
      <c r="DT201">
        <f>IFERROR(VLOOKUP($B201,'Raw Stats'!$S$3:$AH$528,5,FALSE),0)</f>
        <v>0</v>
      </c>
      <c r="DU201">
        <f>IFERROR(VLOOKUP($B201,'Raw Stats'!$S$3:$AH$528,6,FALSE),0)</f>
        <v>0</v>
      </c>
      <c r="DV201">
        <f>IFERROR(VLOOKUP($B201,'Raw Stats'!$S$3:$AH$528,7,FALSE),0)</f>
        <v>0</v>
      </c>
      <c r="DW201">
        <f>IFERROR(VLOOKUP($B201,'Raw Stats'!$S$3:$AH$528,8,FALSE),0)</f>
        <v>0</v>
      </c>
      <c r="DX201">
        <f>IFERROR(VLOOKUP($B201,'Raw Stats'!$S$3:$AH$528,9,FALSE),0)</f>
        <v>0</v>
      </c>
      <c r="DY201">
        <f>IFERROR(VLOOKUP($B201,'Raw Stats'!$S$3:$AH$528,10,FALSE),0)</f>
        <v>0</v>
      </c>
      <c r="DZ201">
        <f>IFERROR(VLOOKUP($B201,'Raw Stats'!$S$3:$AH$528,11,FALSE)+VLOOKUP($B201,'Raw Stats'!$S$3:$AH$528,12,FALSE),0)</f>
        <v>0</v>
      </c>
      <c r="EA201">
        <f>IFERROR(VLOOKUP($B201,'Raw Stats'!$S$3:$AH$528,13,FALSE)+VLOOKUP($B201,'Raw Stats'!$S$3:$AH$528,14,FALSE),0)</f>
        <v>0</v>
      </c>
      <c r="EB201">
        <f>IFERROR(VLOOKUP($B201,'Raw Stats'!$S$3:$AH$528,15,FALSE),0)</f>
        <v>0</v>
      </c>
      <c r="EC201">
        <f>IFERROR(VLOOKUP($B201,'Raw Stats'!$S$3:$AH$528,16,FALSE),0)</f>
        <v>0</v>
      </c>
    </row>
    <row r="202" spans="1:133" x14ac:dyDescent="0.2">
      <c r="A202">
        <f>IFERROR(VLOOKUP(B202,Sheet2!$W$1:$X$300,2,FALSE),301)</f>
        <v>301</v>
      </c>
      <c r="B202" t="s">
        <v>955</v>
      </c>
      <c r="C202">
        <f t="shared" si="15"/>
        <v>0.77252380943674304</v>
      </c>
      <c r="D202">
        <f t="shared" si="16"/>
        <v>0</v>
      </c>
      <c r="E202">
        <f t="shared" si="17"/>
        <v>0.43232172232108129</v>
      </c>
      <c r="F202">
        <f t="shared" si="18"/>
        <v>0.52322824690090364</v>
      </c>
      <c r="G202">
        <f t="shared" si="19"/>
        <v>0</v>
      </c>
      <c r="J202">
        <f>BS202*'Value Calculations'!$D$3</f>
        <v>1.2232062858781136</v>
      </c>
      <c r="K202">
        <f>BT202*'Value Calculations'!$D$4</f>
        <v>6.8378667849376482</v>
      </c>
      <c r="L202">
        <f>BU202*'Value Calculations'!$D$5</f>
        <v>6.3681145212701171</v>
      </c>
      <c r="M202">
        <f>BV202*'Value Calculations'!$D$6</f>
        <v>0.25012986383872571</v>
      </c>
      <c r="N202">
        <f>BW202*'Value Calculations'!$D$7</f>
        <v>2.9880858198561553</v>
      </c>
      <c r="O202">
        <f>BX202*'Value Calculations'!$D$8</f>
        <v>6.6140137088016608</v>
      </c>
      <c r="P202">
        <f>BY202*'Value Calculations'!$D$9</f>
        <v>15.114300880502007</v>
      </c>
      <c r="Q202">
        <f>BZ202*'Value Calculations'!$D$10</f>
        <v>0</v>
      </c>
      <c r="R202">
        <f>CA202*'Value Calculations'!$D$11</f>
        <v>2.9721424440748123</v>
      </c>
      <c r="S202">
        <f>CB202*'Value Calculations'!$D$12</f>
        <v>0.81388273958941404</v>
      </c>
      <c r="T202">
        <f>CC202*'Value Calculations'!$D$13</f>
        <v>6.2597807552028932</v>
      </c>
      <c r="V202">
        <f>CF202*'Value Calculations'!$D$3</f>
        <v>0</v>
      </c>
      <c r="W202">
        <f>CG202*'Value Calculations'!$D$4</f>
        <v>0.65122540808929985</v>
      </c>
      <c r="X202">
        <f>CH202*'Value Calculations'!$D$5</f>
        <v>0</v>
      </c>
      <c r="Y202">
        <f>CI202*'Value Calculations'!$D$6</f>
        <v>0</v>
      </c>
      <c r="Z202">
        <f>CJ202*'Value Calculations'!$D$7</f>
        <v>0</v>
      </c>
      <c r="AA202">
        <f>CK202*'Value Calculations'!$D$8</f>
        <v>0</v>
      </c>
      <c r="AB202">
        <f>CL202*'Value Calculations'!$D$9</f>
        <v>0</v>
      </c>
      <c r="AC202">
        <f>CM202*'Value Calculations'!$D$10</f>
        <v>0</v>
      </c>
      <c r="AD202">
        <f>CN202*'Value Calculations'!$D$11</f>
        <v>0</v>
      </c>
      <c r="AE202">
        <f>CO202*'Value Calculations'!$D$12</f>
        <v>0</v>
      </c>
      <c r="AF202">
        <f>CP202*'Value Calculations'!$D$13</f>
        <v>0</v>
      </c>
      <c r="AH202">
        <f>CS202*'Value Calculations'!$D$3</f>
        <v>0</v>
      </c>
      <c r="AI202">
        <f>CT202*'Value Calculations'!$D$4</f>
        <v>1.9536762242678996</v>
      </c>
      <c r="AJ202">
        <f>CU202*'Value Calculations'!$D$5</f>
        <v>1.5920286303175293</v>
      </c>
      <c r="AK202">
        <f>CV202*'Value Calculations'!$D$6</f>
        <v>0.50025972767745142</v>
      </c>
      <c r="AL202">
        <f>CW202*'Value Calculations'!$D$7</f>
        <v>1.0546185246551136</v>
      </c>
      <c r="AM202">
        <f>CX202*'Value Calculations'!$D$8</f>
        <v>2.6599837741919723</v>
      </c>
      <c r="AN202">
        <f>CY202*'Value Calculations'!$D$9</f>
        <v>6.1716728595383197</v>
      </c>
      <c r="AO202">
        <f>CZ202*'Value Calculations'!$D$10</f>
        <v>0</v>
      </c>
      <c r="AP202">
        <f>DA202*'Value Calculations'!$D$11</f>
        <v>0</v>
      </c>
      <c r="AQ202">
        <f>DB202*'Value Calculations'!$D$12</f>
        <v>0</v>
      </c>
      <c r="AR202">
        <f>DC202*'Value Calculations'!$D$13</f>
        <v>2.0636639852317229</v>
      </c>
      <c r="AT202">
        <f>DF202*'Value Calculations'!$D$3</f>
        <v>0.8154708572520758</v>
      </c>
      <c r="AU202">
        <f>DG202*'Value Calculations'!$D$4</f>
        <v>5.2098032647143988</v>
      </c>
      <c r="AV202">
        <f>DH202*'Value Calculations'!$D$5</f>
        <v>4.7760858909525883</v>
      </c>
      <c r="AW202">
        <f>DI202*'Value Calculations'!$D$6</f>
        <v>-0.87545452343553998</v>
      </c>
      <c r="AX202">
        <f>DJ202*'Value Calculations'!$D$7</f>
        <v>1.7576975410918561</v>
      </c>
      <c r="AY202">
        <f>DK202*'Value Calculations'!$D$8</f>
        <v>6.7577966155147404</v>
      </c>
      <c r="AZ202">
        <f>DL202*'Value Calculations'!$D$9</f>
        <v>8.4388179916136217</v>
      </c>
      <c r="BA202">
        <f>DM202*'Value Calculations'!$D$10</f>
        <v>1.4612658963048188</v>
      </c>
      <c r="BB202">
        <f>DN202*'Value Calculations'!$D$11</f>
        <v>0.9907141480249374</v>
      </c>
      <c r="BC202">
        <f>DO202*'Value Calculations'!$D$12</f>
        <v>0</v>
      </c>
      <c r="BD202">
        <f>DP202*'Value Calculations'!$D$13</f>
        <v>4.6776383665252386</v>
      </c>
      <c r="BF202">
        <f>DS202*'Value Calculations'!$D$3</f>
        <v>0</v>
      </c>
      <c r="BG202">
        <f>DT202*'Value Calculations'!$D$4</f>
        <v>0</v>
      </c>
      <c r="BH202">
        <f>DU202*'Value Calculations'!$D$5</f>
        <v>0</v>
      </c>
      <c r="BI202">
        <f>DV202*'Value Calculations'!$D$6</f>
        <v>0</v>
      </c>
      <c r="BJ202">
        <f>DW202*'Value Calculations'!$D$7</f>
        <v>0</v>
      </c>
      <c r="BK202">
        <f>DX202*'Value Calculations'!$D$8</f>
        <v>0</v>
      </c>
      <c r="BL202">
        <f>DY202*'Value Calculations'!$D$9</f>
        <v>0</v>
      </c>
      <c r="BM202">
        <f>DZ202*'Value Calculations'!$D$10</f>
        <v>0</v>
      </c>
      <c r="BN202">
        <f>EA202*'Value Calculations'!$D$11</f>
        <v>0</v>
      </c>
      <c r="BO202">
        <f>EB202*'Value Calculations'!$D$12</f>
        <v>0</v>
      </c>
      <c r="BP202">
        <f>EC202*'Value Calculations'!$D$13</f>
        <v>0</v>
      </c>
      <c r="BR202">
        <f>IFERROR(VLOOKUP($B202,'Raw Stats'!$CM$3:$DC$884,3,FALSE),0)</f>
        <v>64</v>
      </c>
      <c r="BS202">
        <f>IFERROR(VLOOKUP($B202,'Raw Stats'!$CM$3:$DC$884,4,FALSE),0)</f>
        <v>3</v>
      </c>
      <c r="BT202">
        <f>IFERROR(VLOOKUP($B202,'Raw Stats'!$CM$3:$DC$884,5,FALSE),0)</f>
        <v>21</v>
      </c>
      <c r="BU202">
        <f>IFERROR(VLOOKUP($B202,'Raw Stats'!$CM$3:$DC$884,6,FALSE),0)</f>
        <v>24</v>
      </c>
      <c r="BV202">
        <f>IFERROR(VLOOKUP($B202,'Raw Stats'!$CM$3:$DC$884,7,FALSE),0)</f>
        <v>2</v>
      </c>
      <c r="BW202">
        <f>IFERROR(VLOOKUP($B202,'Raw Stats'!$CM$3:$DC$884,8,FALSE),0)</f>
        <v>34</v>
      </c>
      <c r="BX202">
        <f>IFERROR(VLOOKUP($B202,'Raw Stats'!$CM$3:$DC$884,9,FALSE),0)</f>
        <v>92</v>
      </c>
      <c r="BY202">
        <f>IFERROR(VLOOKUP($B202,'Raw Stats'!$CM$3:$DC$884,10,FALSE),0)</f>
        <v>120</v>
      </c>
      <c r="BZ202">
        <f>IFERROR(VLOOKUP($B202,'Raw Stats'!$CM$3:$DC$884,11,FALSE)+VLOOKUP($B202,'Raw Stats'!$CM$3:$DC$884,12,FALSE),0)</f>
        <v>0</v>
      </c>
      <c r="CA202">
        <f>IFERROR(VLOOKUP($B202,'Raw Stats'!$CM$3:$DC$884,13,FALSE)+VLOOKUP($B202,'Raw Stats'!$CM$3:$DC$884,14,FALSE),0)</f>
        <v>3</v>
      </c>
      <c r="CB202">
        <f>IFERROR(VLOOKUP($B202,'Raw Stats'!$CM$3:$DC$884,15,FALSE),0)</f>
        <v>1</v>
      </c>
      <c r="CC202">
        <f>IFERROR(VLOOKUP($B202,'Raw Stats'!$CM$3:$DC$884,16,FALSE),0)</f>
        <v>91</v>
      </c>
      <c r="CE202">
        <f>IFERROR(VLOOKUP($B202,'Raw Stats'!$BU$3:$CJ$528,3,FALSE),0)</f>
        <v>0</v>
      </c>
      <c r="CF202">
        <f>IFERROR(VLOOKUP($B202,'Raw Stats'!$BU$3:$CJ$528,4,FALSE),0)</f>
        <v>0</v>
      </c>
      <c r="CG202">
        <f>IFERROR(VLOOKUP($B202,'Raw Stats'!$BU$3:$CJ$5288,5,FALSE),0)</f>
        <v>2</v>
      </c>
      <c r="CH202">
        <f>IFERROR(VLOOKUP($B202,'Raw Stats'!$BU$3:$CJ$528,6,FALSE),0)</f>
        <v>0</v>
      </c>
      <c r="CI202">
        <f>IFERROR(VLOOKUP($B202,'Raw Stats'!$BU$3:$CJ$528,7,FALSE),0)</f>
        <v>0</v>
      </c>
      <c r="CJ202">
        <f>IFERROR(VLOOKUP($B202,'Raw Stats'!$BU$3:$CJ$528,8,FALSE),0)</f>
        <v>0</v>
      </c>
      <c r="CK202">
        <f>IFERROR(VLOOKUP($B202,'Raw Stats'!$BU$3:$CJ$528,9,FALSE),0)</f>
        <v>0</v>
      </c>
      <c r="CL202">
        <f>IFERROR(VLOOKUP($B202,'Raw Stats'!$BU$3:$CJ$528,10,FALSE),0)</f>
        <v>0</v>
      </c>
      <c r="CM202">
        <f>IFERROR(VLOOKUP($B202,'Raw Stats'!$BU$3:$CJ$528,11,FALSE)+VLOOKUP($B202,'Raw Stats'!$BU$3:$CJ$528,12,FALSE),0)</f>
        <v>0</v>
      </c>
      <c r="CN202">
        <f>IFERROR(VLOOKUP($B202,'Raw Stats'!$BU$3:$CJ$528,13,FALSE)+VLOOKUP($B202,'Raw Stats'!$BU$3:$CJ$528,14,FALSE),0)</f>
        <v>0</v>
      </c>
      <c r="CO202">
        <f>IFERROR(VLOOKUP($B202,'Raw Stats'!$BU$3:$CJ$528,15,FALSE),0)</f>
        <v>0</v>
      </c>
      <c r="CP202">
        <f>IFERROR(VLOOKUP($B202,'Raw Stats'!$BU$3:$CJ$528,16,FALSE),0)</f>
        <v>0</v>
      </c>
      <c r="CR202">
        <f>IFERROR(VLOOKUP($B202,'Raw Stats'!$BC$3:$BR$528,3,FALSE),0)</f>
        <v>37</v>
      </c>
      <c r="CS202">
        <f>IFERROR(VLOOKUP($B202,'Raw Stats'!$BC$3:$BR$528,4,FALSE),0)</f>
        <v>0</v>
      </c>
      <c r="CT202">
        <f>IFERROR(VLOOKUP($B202,'Raw Stats'!$BC$3:$BR$5288,5,FALSE),0)</f>
        <v>6</v>
      </c>
      <c r="CU202">
        <f>IFERROR(VLOOKUP($B202,'Raw Stats'!$BC$3:$BR$52888,6,FALSE),0)</f>
        <v>6</v>
      </c>
      <c r="CV202">
        <f>IFERROR(VLOOKUP($B202,'Raw Stats'!$BC$3:$BR$5288,7,FALSE),0)</f>
        <v>4</v>
      </c>
      <c r="CW202">
        <f>IFERROR(VLOOKUP($B202,'Raw Stats'!$BC$3:$BR$5288,8,FALSE),0)</f>
        <v>12</v>
      </c>
      <c r="CX202">
        <f>IFERROR(VLOOKUP($B202,'Raw Stats'!$BC$3:$BR$5288,9,FALSE),0)</f>
        <v>37</v>
      </c>
      <c r="CY202">
        <f>IFERROR(VLOOKUP($B202,'Raw Stats'!$BC$3:$BR$5288,10,FALSE),0)</f>
        <v>49</v>
      </c>
      <c r="CZ202">
        <f>IFERROR(VLOOKUP($B202,'Raw Stats'!$BC$3:$BR$5288,11,FALSE)+VLOOKUP($B202,'Raw Stats'!$BC$3:$BR$5288,12,FALSE),0)</f>
        <v>0</v>
      </c>
      <c r="DA202">
        <f>IFERROR(VLOOKUP($B202,'Raw Stats'!$BC$3:$BR$5288,13,FALSE)+VLOOKUP($B202,'Raw Stats'!$BC$3:$BR$5288,14,FALSE),0)</f>
        <v>0</v>
      </c>
      <c r="DB202">
        <f>IFERROR(VLOOKUP($B202,'Raw Stats'!$BC$3:$BR$5288,15,FALSE),0)</f>
        <v>0</v>
      </c>
      <c r="DC202">
        <f>IFERROR(VLOOKUP($B202,'Raw Stats'!$BC$3:$BR$5288,16,FALSE),0)</f>
        <v>30</v>
      </c>
      <c r="DE202">
        <f>IFERROR(VLOOKUP($B202,'Raw Stats'!$AK$3:$AZ$528,3,FALSE),0)</f>
        <v>65</v>
      </c>
      <c r="DF202">
        <f>IFERROR(VLOOKUP($B202,'Raw Stats'!$AK$3:$AZ$528,4,FALSE),0)</f>
        <v>2</v>
      </c>
      <c r="DG202">
        <f>IFERROR(VLOOKUP($B202,'Raw Stats'!$AK$3:$AZ$528,5,FALSE),0)</f>
        <v>16</v>
      </c>
      <c r="DH202">
        <f>IFERROR(VLOOKUP($B202,'Raw Stats'!$AK$3:$AZ$528,6,FALSE),0)</f>
        <v>18</v>
      </c>
      <c r="DI202">
        <f>IFERROR(VLOOKUP($B202,'Raw Stats'!$AK$3:$AZ$528,7,FALSE),0)</f>
        <v>-7</v>
      </c>
      <c r="DJ202">
        <f>IFERROR(VLOOKUP($B202,'Raw Stats'!$AK$3:$AZ$528,8,FALSE),0)</f>
        <v>20</v>
      </c>
      <c r="DK202">
        <f>IFERROR(VLOOKUP($B202,'Raw Stats'!$AK$3:$AZ$528,9,FALSE),0)</f>
        <v>94</v>
      </c>
      <c r="DL202">
        <f>IFERROR(VLOOKUP($B202,'Raw Stats'!$AK$3:$AZ$528,10,FALSE),0)</f>
        <v>67</v>
      </c>
      <c r="DM202">
        <f>IFERROR(VLOOKUP($B202,'Raw Stats'!$AK$3:$AZ$528,11,FALSE)+VLOOKUP($B202,'Raw Stats'!$AK$3:$AZ$528,12,FALSE),0)</f>
        <v>4</v>
      </c>
      <c r="DN202">
        <f>IFERROR(VLOOKUP($B202,'Raw Stats'!$AK$3:$AZ$528,13,FALSE)+VLOOKUP($B202,'Raw Stats'!$AK$3:$AZ$528,14,FALSE),0)</f>
        <v>1</v>
      </c>
      <c r="DO202">
        <f>IFERROR(VLOOKUP($B202,'Raw Stats'!$AK$3:$AZ$528,15,FALSE),0)</f>
        <v>0</v>
      </c>
      <c r="DP202">
        <f>IFERROR(VLOOKUP($B202,'Raw Stats'!$AK$3:$AZ$528,16,FALSE),0)</f>
        <v>68</v>
      </c>
      <c r="DR202">
        <f>IFERROR(VLOOKUP($B202,'Raw Stats'!$S$3:$AH$528,3,FALSE),0)</f>
        <v>0</v>
      </c>
      <c r="DS202">
        <f>IFERROR(VLOOKUP($B202,'Raw Stats'!$S$3:$AH$528,4,FALSE),0)</f>
        <v>0</v>
      </c>
      <c r="DT202">
        <f>IFERROR(VLOOKUP($B202,'Raw Stats'!$S$3:$AH$528,5,FALSE),0)</f>
        <v>0</v>
      </c>
      <c r="DU202">
        <f>IFERROR(VLOOKUP($B202,'Raw Stats'!$S$3:$AH$528,6,FALSE),0)</f>
        <v>0</v>
      </c>
      <c r="DV202">
        <f>IFERROR(VLOOKUP($B202,'Raw Stats'!$S$3:$AH$528,7,FALSE),0)</f>
        <v>0</v>
      </c>
      <c r="DW202">
        <f>IFERROR(VLOOKUP($B202,'Raw Stats'!$S$3:$AH$528,8,FALSE),0)</f>
        <v>0</v>
      </c>
      <c r="DX202">
        <f>IFERROR(VLOOKUP($B202,'Raw Stats'!$S$3:$AH$528,9,FALSE),0)</f>
        <v>0</v>
      </c>
      <c r="DY202">
        <f>IFERROR(VLOOKUP($B202,'Raw Stats'!$S$3:$AH$528,10,FALSE),0)</f>
        <v>0</v>
      </c>
      <c r="DZ202">
        <f>IFERROR(VLOOKUP($B202,'Raw Stats'!$S$3:$AH$528,11,FALSE)+VLOOKUP($B202,'Raw Stats'!$S$3:$AH$528,12,FALSE),0)</f>
        <v>0</v>
      </c>
      <c r="EA202">
        <f>IFERROR(VLOOKUP($B202,'Raw Stats'!$S$3:$AH$528,13,FALSE)+VLOOKUP($B202,'Raw Stats'!$S$3:$AH$528,14,FALSE),0)</f>
        <v>0</v>
      </c>
      <c r="EB202">
        <f>IFERROR(VLOOKUP($B202,'Raw Stats'!$S$3:$AH$528,15,FALSE),0)</f>
        <v>0</v>
      </c>
      <c r="EC202">
        <f>IFERROR(VLOOKUP($B202,'Raw Stats'!$S$3:$AH$528,16,FALSE),0)</f>
        <v>0</v>
      </c>
    </row>
    <row r="203" spans="1:133" x14ac:dyDescent="0.2">
      <c r="A203">
        <f>IFERROR(VLOOKUP(B203,Sheet2!$W$1:$X$300,2,FALSE),301)</f>
        <v>142</v>
      </c>
      <c r="B203" t="s">
        <v>287</v>
      </c>
      <c r="C203">
        <f t="shared" si="15"/>
        <v>0.77185635871448532</v>
      </c>
      <c r="D203">
        <f t="shared" si="16"/>
        <v>0.61062292593336487</v>
      </c>
      <c r="E203">
        <f t="shared" si="17"/>
        <v>0.6756895037465297</v>
      </c>
      <c r="F203">
        <f t="shared" si="18"/>
        <v>0</v>
      </c>
      <c r="G203">
        <f t="shared" si="19"/>
        <v>0</v>
      </c>
      <c r="J203">
        <f>BS203*'Value Calculations'!$D$3</f>
        <v>8.1547085725207573</v>
      </c>
      <c r="K203">
        <f>BT203*'Value Calculations'!$D$4</f>
        <v>8.4659303051608976</v>
      </c>
      <c r="L203">
        <f>BU203*'Value Calculations'!$D$5</f>
        <v>12.205552832434391</v>
      </c>
      <c r="M203">
        <f>BV203*'Value Calculations'!$D$6</f>
        <v>1.0005194553549028</v>
      </c>
      <c r="N203">
        <f>BW203*'Value Calculations'!$D$7</f>
        <v>3.4275102051291193</v>
      </c>
      <c r="O203">
        <f>BX203*'Value Calculations'!$D$8</f>
        <v>6.542122255445121</v>
      </c>
      <c r="P203">
        <f>BY203*'Value Calculations'!$D$9</f>
        <v>5.541910322850736</v>
      </c>
      <c r="Q203">
        <f>BZ203*'Value Calculations'!$D$10</f>
        <v>4.3837976889144565</v>
      </c>
      <c r="R203">
        <f>CA203*'Value Calculations'!$D$11</f>
        <v>0</v>
      </c>
      <c r="S203">
        <f>CB203*'Value Calculations'!$D$12</f>
        <v>0.81388273958941404</v>
      </c>
      <c r="T203">
        <f>CC203*'Value Calculations'!$D$13</f>
        <v>11.212574319759028</v>
      </c>
      <c r="V203">
        <f>CF203*'Value Calculations'!$D$3</f>
        <v>5.300560572138493</v>
      </c>
      <c r="W203">
        <f>CG203*'Value Calculations'!$D$4</f>
        <v>5.8610286728036982</v>
      </c>
      <c r="X203">
        <f>CH203*'Value Calculations'!$D$5</f>
        <v>8.2254812566405686</v>
      </c>
      <c r="Y203">
        <f>CI203*'Value Calculations'!$D$6</f>
        <v>-1.5007791830323542</v>
      </c>
      <c r="Z203">
        <f>CJ203*'Value Calculations'!$D$7</f>
        <v>2.2850068034194129</v>
      </c>
      <c r="AA203">
        <f>CK203*'Value Calculations'!$D$8</f>
        <v>3.5226812144704498</v>
      </c>
      <c r="AB203">
        <f>CL203*'Value Calculations'!$D$9</f>
        <v>3.1488126834379182</v>
      </c>
      <c r="AC203">
        <f>CM203*'Value Calculations'!$D$10</f>
        <v>3.6531647407620471</v>
      </c>
      <c r="AD203">
        <f>CN203*'Value Calculations'!$D$11</f>
        <v>0</v>
      </c>
      <c r="AE203">
        <f>CO203*'Value Calculations'!$D$12</f>
        <v>1.6277654791788281</v>
      </c>
      <c r="AF203">
        <f>CP203*'Value Calculations'!$D$13</f>
        <v>7.5667679458496506</v>
      </c>
      <c r="AH203">
        <f>CS203*'Value Calculations'!$D$3</f>
        <v>3.6696188576343411</v>
      </c>
      <c r="AI203">
        <f>CT203*'Value Calculations'!$D$4</f>
        <v>5.8610286728036982</v>
      </c>
      <c r="AJ203">
        <f>CU203*'Value Calculations'!$D$5</f>
        <v>7.1641288364288815</v>
      </c>
      <c r="AK203">
        <f>CV203*'Value Calculations'!$D$6</f>
        <v>1.75090904687108</v>
      </c>
      <c r="AL203">
        <f>CW203*'Value Calculations'!$D$7</f>
        <v>1.7576975410918561</v>
      </c>
      <c r="AM203">
        <f>CX203*'Value Calculations'!$D$8</f>
        <v>1.6535034272004152</v>
      </c>
      <c r="AN203">
        <f>CY203*'Value Calculations'!$D$9</f>
        <v>3.1488126834379182</v>
      </c>
      <c r="AO203">
        <f>CZ203*'Value Calculations'!$D$10</f>
        <v>0.36531647407620471</v>
      </c>
      <c r="AP203">
        <f>DA203*'Value Calculations'!$D$11</f>
        <v>0</v>
      </c>
      <c r="AQ203">
        <f>DB203*'Value Calculations'!$D$12</f>
        <v>1.6277654791788281</v>
      </c>
      <c r="AR203">
        <f>DC203*'Value Calculations'!$D$13</f>
        <v>5.4343151611102041</v>
      </c>
      <c r="AT203">
        <f>DF203*'Value Calculations'!$D$3</f>
        <v>0</v>
      </c>
      <c r="AU203">
        <f>DG203*'Value Calculations'!$D$4</f>
        <v>0</v>
      </c>
      <c r="AV203">
        <f>DH203*'Value Calculations'!$D$5</f>
        <v>0</v>
      </c>
      <c r="AW203">
        <f>DI203*'Value Calculations'!$D$6</f>
        <v>0</v>
      </c>
      <c r="AX203">
        <f>DJ203*'Value Calculations'!$D$7</f>
        <v>0</v>
      </c>
      <c r="AY203">
        <f>DK203*'Value Calculations'!$D$8</f>
        <v>0</v>
      </c>
      <c r="AZ203">
        <f>DL203*'Value Calculations'!$D$9</f>
        <v>0</v>
      </c>
      <c r="BA203">
        <f>DM203*'Value Calculations'!$D$10</f>
        <v>0</v>
      </c>
      <c r="BB203">
        <f>DN203*'Value Calculations'!$D$11</f>
        <v>0</v>
      </c>
      <c r="BC203">
        <f>DO203*'Value Calculations'!$D$12</f>
        <v>0</v>
      </c>
      <c r="BD203">
        <f>DP203*'Value Calculations'!$D$13</f>
        <v>0</v>
      </c>
      <c r="BF203">
        <f>DS203*'Value Calculations'!$D$3</f>
        <v>0</v>
      </c>
      <c r="BG203">
        <f>DT203*'Value Calculations'!$D$4</f>
        <v>0</v>
      </c>
      <c r="BH203">
        <f>DU203*'Value Calculations'!$D$5</f>
        <v>0</v>
      </c>
      <c r="BI203">
        <f>DV203*'Value Calculations'!$D$6</f>
        <v>0</v>
      </c>
      <c r="BJ203">
        <f>DW203*'Value Calculations'!$D$7</f>
        <v>0</v>
      </c>
      <c r="BK203">
        <f>DX203*'Value Calculations'!$D$8</f>
        <v>0</v>
      </c>
      <c r="BL203">
        <f>DY203*'Value Calculations'!$D$9</f>
        <v>0</v>
      </c>
      <c r="BM203">
        <f>DZ203*'Value Calculations'!$D$10</f>
        <v>0</v>
      </c>
      <c r="BN203">
        <f>EA203*'Value Calculations'!$D$11</f>
        <v>0</v>
      </c>
      <c r="BO203">
        <f>EB203*'Value Calculations'!$D$12</f>
        <v>0</v>
      </c>
      <c r="BP203">
        <f>EC203*'Value Calculations'!$D$13</f>
        <v>0</v>
      </c>
      <c r="BR203">
        <f>IFERROR(VLOOKUP($B203,'Raw Stats'!$CM$3:$DC$884,3,FALSE),0)</f>
        <v>80</v>
      </c>
      <c r="BS203">
        <f>IFERROR(VLOOKUP($B203,'Raw Stats'!$CM$3:$DC$884,4,FALSE),0)</f>
        <v>20</v>
      </c>
      <c r="BT203">
        <f>IFERROR(VLOOKUP($B203,'Raw Stats'!$CM$3:$DC$884,5,FALSE),0)</f>
        <v>26</v>
      </c>
      <c r="BU203">
        <f>IFERROR(VLOOKUP($B203,'Raw Stats'!$CM$3:$DC$884,6,FALSE),0)</f>
        <v>46</v>
      </c>
      <c r="BV203">
        <f>IFERROR(VLOOKUP($B203,'Raw Stats'!$CM$3:$DC$884,7,FALSE),0)</f>
        <v>8</v>
      </c>
      <c r="BW203">
        <f>IFERROR(VLOOKUP($B203,'Raw Stats'!$CM$3:$DC$884,8,FALSE),0)</f>
        <v>39</v>
      </c>
      <c r="BX203">
        <f>IFERROR(VLOOKUP($B203,'Raw Stats'!$CM$3:$DC$884,9,FALSE),0)</f>
        <v>91</v>
      </c>
      <c r="BY203">
        <f>IFERROR(VLOOKUP($B203,'Raw Stats'!$CM$3:$DC$884,10,FALSE),0)</f>
        <v>44</v>
      </c>
      <c r="BZ203">
        <f>IFERROR(VLOOKUP($B203,'Raw Stats'!$CM$3:$DC$884,11,FALSE)+VLOOKUP($B203,'Raw Stats'!$CM$3:$DC$884,12,FALSE),0)</f>
        <v>12</v>
      </c>
      <c r="CA203">
        <f>IFERROR(VLOOKUP($B203,'Raw Stats'!$CM$3:$DC$884,13,FALSE)+VLOOKUP($B203,'Raw Stats'!$CM$3:$DC$884,14,FALSE),0)</f>
        <v>0</v>
      </c>
      <c r="CB203">
        <f>IFERROR(VLOOKUP($B203,'Raw Stats'!$CM$3:$DC$884,15,FALSE),0)</f>
        <v>1</v>
      </c>
      <c r="CC203">
        <f>IFERROR(VLOOKUP($B203,'Raw Stats'!$CM$3:$DC$884,16,FALSE),0)</f>
        <v>163</v>
      </c>
      <c r="CE203">
        <f>IFERROR(VLOOKUP($B203,'Raw Stats'!$BU$3:$CJ$528,3,FALSE),0)</f>
        <v>65</v>
      </c>
      <c r="CF203">
        <f>IFERROR(VLOOKUP($B203,'Raw Stats'!$BU$3:$CJ$528,4,FALSE),0)</f>
        <v>13</v>
      </c>
      <c r="CG203">
        <f>IFERROR(VLOOKUP($B203,'Raw Stats'!$BU$3:$CJ$5288,5,FALSE),0)</f>
        <v>18</v>
      </c>
      <c r="CH203">
        <f>IFERROR(VLOOKUP($B203,'Raw Stats'!$BU$3:$CJ$528,6,FALSE),0)</f>
        <v>31</v>
      </c>
      <c r="CI203">
        <f>IFERROR(VLOOKUP($B203,'Raw Stats'!$BU$3:$CJ$528,7,FALSE),0)</f>
        <v>-12</v>
      </c>
      <c r="CJ203">
        <f>IFERROR(VLOOKUP($B203,'Raw Stats'!$BU$3:$CJ$528,8,FALSE),0)</f>
        <v>26</v>
      </c>
      <c r="CK203">
        <f>IFERROR(VLOOKUP($B203,'Raw Stats'!$BU$3:$CJ$528,9,FALSE),0)</f>
        <v>49</v>
      </c>
      <c r="CL203">
        <f>IFERROR(VLOOKUP($B203,'Raw Stats'!$BU$3:$CJ$528,10,FALSE),0)</f>
        <v>25</v>
      </c>
      <c r="CM203">
        <f>IFERROR(VLOOKUP($B203,'Raw Stats'!$BU$3:$CJ$528,11,FALSE)+VLOOKUP($B203,'Raw Stats'!$BU$3:$CJ$528,12,FALSE),0)</f>
        <v>10</v>
      </c>
      <c r="CN203">
        <f>IFERROR(VLOOKUP($B203,'Raw Stats'!$BU$3:$CJ$528,13,FALSE)+VLOOKUP($B203,'Raw Stats'!$BU$3:$CJ$528,14,FALSE),0)</f>
        <v>0</v>
      </c>
      <c r="CO203">
        <f>IFERROR(VLOOKUP($B203,'Raw Stats'!$BU$3:$CJ$528,15,FALSE),0)</f>
        <v>2</v>
      </c>
      <c r="CP203">
        <f>IFERROR(VLOOKUP($B203,'Raw Stats'!$BU$3:$CJ$528,16,FALSE),0)</f>
        <v>110</v>
      </c>
      <c r="CR203">
        <f>IFERROR(VLOOKUP($B203,'Raw Stats'!$BC$3:$BR$528,3,FALSE),0)</f>
        <v>48</v>
      </c>
      <c r="CS203">
        <f>IFERROR(VLOOKUP($B203,'Raw Stats'!$BC$3:$BR$528,4,FALSE),0)</f>
        <v>9</v>
      </c>
      <c r="CT203">
        <f>IFERROR(VLOOKUP($B203,'Raw Stats'!$BC$3:$BR$5288,5,FALSE),0)</f>
        <v>18</v>
      </c>
      <c r="CU203">
        <f>IFERROR(VLOOKUP($B203,'Raw Stats'!$BC$3:$BR$52888,6,FALSE),0)</f>
        <v>27</v>
      </c>
      <c r="CV203">
        <f>IFERROR(VLOOKUP($B203,'Raw Stats'!$BC$3:$BR$5288,7,FALSE),0)</f>
        <v>14</v>
      </c>
      <c r="CW203">
        <f>IFERROR(VLOOKUP($B203,'Raw Stats'!$BC$3:$BR$5288,8,FALSE),0)</f>
        <v>20</v>
      </c>
      <c r="CX203">
        <f>IFERROR(VLOOKUP($B203,'Raw Stats'!$BC$3:$BR$5288,9,FALSE),0)</f>
        <v>23</v>
      </c>
      <c r="CY203">
        <f>IFERROR(VLOOKUP($B203,'Raw Stats'!$BC$3:$BR$5288,10,FALSE),0)</f>
        <v>25</v>
      </c>
      <c r="CZ203">
        <f>IFERROR(VLOOKUP($B203,'Raw Stats'!$BC$3:$BR$5288,11,FALSE)+VLOOKUP($B203,'Raw Stats'!$BC$3:$BR$5288,12,FALSE),0)</f>
        <v>1</v>
      </c>
      <c r="DA203">
        <f>IFERROR(VLOOKUP($B203,'Raw Stats'!$BC$3:$BR$5288,13,FALSE)+VLOOKUP($B203,'Raw Stats'!$BC$3:$BR$5288,14,FALSE),0)</f>
        <v>0</v>
      </c>
      <c r="DB203">
        <f>IFERROR(VLOOKUP($B203,'Raw Stats'!$BC$3:$BR$5288,15,FALSE),0)</f>
        <v>2</v>
      </c>
      <c r="DC203">
        <f>IFERROR(VLOOKUP($B203,'Raw Stats'!$BC$3:$BR$5288,16,FALSE),0)</f>
        <v>79</v>
      </c>
      <c r="DE203">
        <f>IFERROR(VLOOKUP($B203,'Raw Stats'!$AK$3:$AZ$528,3,FALSE),0)</f>
        <v>0</v>
      </c>
      <c r="DF203">
        <f>IFERROR(VLOOKUP($B203,'Raw Stats'!$AK$3:$AZ$528,4,FALSE),0)</f>
        <v>0</v>
      </c>
      <c r="DG203">
        <f>IFERROR(VLOOKUP($B203,'Raw Stats'!$AK$3:$AZ$528,5,FALSE),0)</f>
        <v>0</v>
      </c>
      <c r="DH203">
        <f>IFERROR(VLOOKUP($B203,'Raw Stats'!$AK$3:$AZ$528,6,FALSE),0)</f>
        <v>0</v>
      </c>
      <c r="DI203">
        <f>IFERROR(VLOOKUP($B203,'Raw Stats'!$AK$3:$AZ$528,7,FALSE),0)</f>
        <v>0</v>
      </c>
      <c r="DJ203">
        <f>IFERROR(VLOOKUP($B203,'Raw Stats'!$AK$3:$AZ$528,8,FALSE),0)</f>
        <v>0</v>
      </c>
      <c r="DK203">
        <f>IFERROR(VLOOKUP($B203,'Raw Stats'!$AK$3:$AZ$528,9,FALSE),0)</f>
        <v>0</v>
      </c>
      <c r="DL203">
        <f>IFERROR(VLOOKUP($B203,'Raw Stats'!$AK$3:$AZ$528,10,FALSE),0)</f>
        <v>0</v>
      </c>
      <c r="DM203">
        <f>IFERROR(VLOOKUP($B203,'Raw Stats'!$AK$3:$AZ$528,11,FALSE)+VLOOKUP($B203,'Raw Stats'!$AK$3:$AZ$528,12,FALSE),0)</f>
        <v>0</v>
      </c>
      <c r="DN203">
        <f>IFERROR(VLOOKUP($B203,'Raw Stats'!$AK$3:$AZ$528,13,FALSE)+VLOOKUP($B203,'Raw Stats'!$AK$3:$AZ$528,14,FALSE),0)</f>
        <v>0</v>
      </c>
      <c r="DO203">
        <f>IFERROR(VLOOKUP($B203,'Raw Stats'!$AK$3:$AZ$528,15,FALSE),0)</f>
        <v>0</v>
      </c>
      <c r="DP203">
        <f>IFERROR(VLOOKUP($B203,'Raw Stats'!$AK$3:$AZ$528,16,FALSE),0)</f>
        <v>0</v>
      </c>
      <c r="DR203">
        <f>IFERROR(VLOOKUP($B203,'Raw Stats'!$S$3:$AH$528,3,FALSE),0)</f>
        <v>0</v>
      </c>
      <c r="DS203">
        <f>IFERROR(VLOOKUP($B203,'Raw Stats'!$S$3:$AH$528,4,FALSE),0)</f>
        <v>0</v>
      </c>
      <c r="DT203">
        <f>IFERROR(VLOOKUP($B203,'Raw Stats'!$S$3:$AH$528,5,FALSE),0)</f>
        <v>0</v>
      </c>
      <c r="DU203">
        <f>IFERROR(VLOOKUP($B203,'Raw Stats'!$S$3:$AH$528,6,FALSE),0)</f>
        <v>0</v>
      </c>
      <c r="DV203">
        <f>IFERROR(VLOOKUP($B203,'Raw Stats'!$S$3:$AH$528,7,FALSE),0)</f>
        <v>0</v>
      </c>
      <c r="DW203">
        <f>IFERROR(VLOOKUP($B203,'Raw Stats'!$S$3:$AH$528,8,FALSE),0)</f>
        <v>0</v>
      </c>
      <c r="DX203">
        <f>IFERROR(VLOOKUP($B203,'Raw Stats'!$S$3:$AH$528,9,FALSE),0)</f>
        <v>0</v>
      </c>
      <c r="DY203">
        <f>IFERROR(VLOOKUP($B203,'Raw Stats'!$S$3:$AH$528,10,FALSE),0)</f>
        <v>0</v>
      </c>
      <c r="DZ203">
        <f>IFERROR(VLOOKUP($B203,'Raw Stats'!$S$3:$AH$528,11,FALSE)+VLOOKUP($B203,'Raw Stats'!$S$3:$AH$528,12,FALSE),0)</f>
        <v>0</v>
      </c>
      <c r="EA203">
        <f>IFERROR(VLOOKUP($B203,'Raw Stats'!$S$3:$AH$528,13,FALSE)+VLOOKUP($B203,'Raw Stats'!$S$3:$AH$528,14,FALSE),0)</f>
        <v>0</v>
      </c>
      <c r="EB203">
        <f>IFERROR(VLOOKUP($B203,'Raw Stats'!$S$3:$AH$528,15,FALSE),0)</f>
        <v>0</v>
      </c>
      <c r="EC203">
        <f>IFERROR(VLOOKUP($B203,'Raw Stats'!$S$3:$AH$528,16,FALSE),0)</f>
        <v>0</v>
      </c>
    </row>
    <row r="204" spans="1:133" x14ac:dyDescent="0.2">
      <c r="A204">
        <f>IFERROR(VLOOKUP(B204,Sheet2!$W$1:$X$300,2,FALSE),301)</f>
        <v>199</v>
      </c>
      <c r="B204" t="s">
        <v>174</v>
      </c>
      <c r="C204">
        <f t="shared" si="15"/>
        <v>0.76815486521547105</v>
      </c>
      <c r="D204">
        <f t="shared" si="16"/>
        <v>0.84281702862349295</v>
      </c>
      <c r="E204">
        <f t="shared" si="17"/>
        <v>0.70461008193809949</v>
      </c>
      <c r="F204">
        <f t="shared" si="18"/>
        <v>0.45562153849326054</v>
      </c>
      <c r="G204">
        <f t="shared" si="19"/>
        <v>0</v>
      </c>
      <c r="J204">
        <f>BS204*'Value Calculations'!$D$3</f>
        <v>6.1160314293905689</v>
      </c>
      <c r="K204">
        <f>BT204*'Value Calculations'!$D$4</f>
        <v>7.8147048970715982</v>
      </c>
      <c r="L204">
        <f>BU204*'Value Calculations'!$D$5</f>
        <v>10.348186097063941</v>
      </c>
      <c r="M204">
        <f>BV204*'Value Calculations'!$D$6</f>
        <v>0.87545452343553998</v>
      </c>
      <c r="N204">
        <f>BW204*'Value Calculations'!$D$7</f>
        <v>1.9334672952010417</v>
      </c>
      <c r="O204">
        <f>BX204*'Value Calculations'!$D$8</f>
        <v>2.2286350540527335</v>
      </c>
      <c r="P204">
        <f>BY204*'Value Calculations'!$D$9</f>
        <v>11.335725660376506</v>
      </c>
      <c r="Q204">
        <f>BZ204*'Value Calculations'!$D$10</f>
        <v>1.8265823703810236</v>
      </c>
      <c r="R204">
        <f>CA204*'Value Calculations'!$D$11</f>
        <v>0</v>
      </c>
      <c r="S204">
        <f>CB204*'Value Calculations'!$D$12</f>
        <v>4.883296437536484</v>
      </c>
      <c r="T204">
        <f>CC204*'Value Calculations'!$D$13</f>
        <v>10.24953112665089</v>
      </c>
      <c r="V204">
        <f>CF204*'Value Calculations'!$D$3</f>
        <v>8.9701794297728341</v>
      </c>
      <c r="W204">
        <f>CG204*'Value Calculations'!$D$4</f>
        <v>8.7915430092055473</v>
      </c>
      <c r="X204">
        <f>CH204*'Value Calculations'!$D$5</f>
        <v>13.001567147593155</v>
      </c>
      <c r="Y204">
        <f>CI204*'Value Calculations'!$D$6</f>
        <v>1.75090904687108</v>
      </c>
      <c r="Z204">
        <f>CJ204*'Value Calculations'!$D$7</f>
        <v>1.9334672952010417</v>
      </c>
      <c r="AA204">
        <f>CK204*'Value Calculations'!$D$8</f>
        <v>2.0129606939831142</v>
      </c>
      <c r="AB204">
        <f>CL204*'Value Calculations'!$D$9</f>
        <v>8.5647704989511375</v>
      </c>
      <c r="AC204">
        <f>CM204*'Value Calculations'!$D$10</f>
        <v>7.3063294815240942</v>
      </c>
      <c r="AD204">
        <f>CN204*'Value Calculations'!$D$11</f>
        <v>0</v>
      </c>
      <c r="AE204">
        <f>CO204*'Value Calculations'!$D$12</f>
        <v>1.6277654791788281</v>
      </c>
      <c r="AF204">
        <f>CP204*'Value Calculations'!$D$13</f>
        <v>10.937419121728132</v>
      </c>
      <c r="AH204">
        <f>CS204*'Value Calculations'!$D$3</f>
        <v>2.0386771431301893</v>
      </c>
      <c r="AI204">
        <f>CT204*'Value Calculations'!$D$4</f>
        <v>2.6049016323571994</v>
      </c>
      <c r="AJ204">
        <f>CU204*'Value Calculations'!$D$5</f>
        <v>3.4493953656879803</v>
      </c>
      <c r="AK204">
        <f>CV204*'Value Calculations'!$D$6</f>
        <v>-0.37519479575808856</v>
      </c>
      <c r="AL204">
        <f>CW204*'Value Calculations'!$D$7</f>
        <v>0.70307901643674242</v>
      </c>
      <c r="AM204">
        <f>CX204*'Value Calculations'!$D$8</f>
        <v>0.79080598692193771</v>
      </c>
      <c r="AN204">
        <f>CY204*'Value Calculations'!$D$9</f>
        <v>6.1716728595383197</v>
      </c>
      <c r="AO204">
        <f>CZ204*'Value Calculations'!$D$10</f>
        <v>1.0959494222286141</v>
      </c>
      <c r="AP204">
        <f>DA204*'Value Calculations'!$D$11</f>
        <v>0</v>
      </c>
      <c r="AQ204">
        <f>DB204*'Value Calculations'!$D$12</f>
        <v>0</v>
      </c>
      <c r="AR204">
        <f>DC204*'Value Calculations'!$D$13</f>
        <v>2.5451855817857916</v>
      </c>
      <c r="AT204">
        <f>DF204*'Value Calculations'!$D$3</f>
        <v>2.0386771431301893</v>
      </c>
      <c r="AU204">
        <f>DG204*'Value Calculations'!$D$4</f>
        <v>4.2329651525804488</v>
      </c>
      <c r="AV204">
        <f>DH204*'Value Calculations'!$D$5</f>
        <v>4.7760858909525883</v>
      </c>
      <c r="AW204">
        <f>DI204*'Value Calculations'!$D$6</f>
        <v>0.12506493191936285</v>
      </c>
      <c r="AX204">
        <f>DJ204*'Value Calculations'!$D$7</f>
        <v>0.70307901643674242</v>
      </c>
      <c r="AY204">
        <f>DK204*'Value Calculations'!$D$8</f>
        <v>1.2940461604177163</v>
      </c>
      <c r="AZ204">
        <f>DL204*'Value Calculations'!$D$9</f>
        <v>4.9121477861631524</v>
      </c>
      <c r="BA204">
        <f>DM204*'Value Calculations'!$D$10</f>
        <v>0.36531647407620471</v>
      </c>
      <c r="BB204">
        <f>DN204*'Value Calculations'!$D$11</f>
        <v>0</v>
      </c>
      <c r="BC204">
        <f>DO204*'Value Calculations'!$D$12</f>
        <v>0</v>
      </c>
      <c r="BD204">
        <f>DP204*'Value Calculations'!$D$13</f>
        <v>4.3336943689866185</v>
      </c>
      <c r="BF204">
        <f>DS204*'Value Calculations'!$D$3</f>
        <v>0</v>
      </c>
      <c r="BG204">
        <f>DT204*'Value Calculations'!$D$4</f>
        <v>0</v>
      </c>
      <c r="BH204">
        <f>DU204*'Value Calculations'!$D$5</f>
        <v>0</v>
      </c>
      <c r="BI204">
        <f>DV204*'Value Calculations'!$D$6</f>
        <v>0</v>
      </c>
      <c r="BJ204">
        <f>DW204*'Value Calculations'!$D$7</f>
        <v>0</v>
      </c>
      <c r="BK204">
        <f>DX204*'Value Calculations'!$D$8</f>
        <v>0</v>
      </c>
      <c r="BL204">
        <f>DY204*'Value Calculations'!$D$9</f>
        <v>0</v>
      </c>
      <c r="BM204">
        <f>DZ204*'Value Calculations'!$D$10</f>
        <v>0</v>
      </c>
      <c r="BN204">
        <f>EA204*'Value Calculations'!$D$11</f>
        <v>0</v>
      </c>
      <c r="BO204">
        <f>EB204*'Value Calculations'!$D$12</f>
        <v>0</v>
      </c>
      <c r="BP204">
        <f>EC204*'Value Calculations'!$D$13</f>
        <v>0</v>
      </c>
      <c r="BR204">
        <f>IFERROR(VLOOKUP($B204,'Raw Stats'!$CM$3:$DC$884,3,FALSE),0)</f>
        <v>75</v>
      </c>
      <c r="BS204">
        <f>IFERROR(VLOOKUP($B204,'Raw Stats'!$CM$3:$DC$884,4,FALSE),0)</f>
        <v>15</v>
      </c>
      <c r="BT204">
        <f>IFERROR(VLOOKUP($B204,'Raw Stats'!$CM$3:$DC$884,5,FALSE),0)</f>
        <v>24</v>
      </c>
      <c r="BU204">
        <f>IFERROR(VLOOKUP($B204,'Raw Stats'!$CM$3:$DC$884,6,FALSE),0)</f>
        <v>39</v>
      </c>
      <c r="BV204">
        <f>IFERROR(VLOOKUP($B204,'Raw Stats'!$CM$3:$DC$884,7,FALSE),0)</f>
        <v>7</v>
      </c>
      <c r="BW204">
        <f>IFERROR(VLOOKUP($B204,'Raw Stats'!$CM$3:$DC$884,8,FALSE),0)</f>
        <v>22</v>
      </c>
      <c r="BX204">
        <f>IFERROR(VLOOKUP($B204,'Raw Stats'!$CM$3:$DC$884,9,FALSE),0)</f>
        <v>31</v>
      </c>
      <c r="BY204">
        <f>IFERROR(VLOOKUP($B204,'Raw Stats'!$CM$3:$DC$884,10,FALSE),0)</f>
        <v>90</v>
      </c>
      <c r="BZ204">
        <f>IFERROR(VLOOKUP($B204,'Raw Stats'!$CM$3:$DC$884,11,FALSE)+VLOOKUP($B204,'Raw Stats'!$CM$3:$DC$884,12,FALSE),0)</f>
        <v>5</v>
      </c>
      <c r="CA204">
        <f>IFERROR(VLOOKUP($B204,'Raw Stats'!$CM$3:$DC$884,13,FALSE)+VLOOKUP($B204,'Raw Stats'!$CM$3:$DC$884,14,FALSE),0)</f>
        <v>0</v>
      </c>
      <c r="CB204">
        <f>IFERROR(VLOOKUP($B204,'Raw Stats'!$CM$3:$DC$884,15,FALSE),0)</f>
        <v>6</v>
      </c>
      <c r="CC204">
        <f>IFERROR(VLOOKUP($B204,'Raw Stats'!$CM$3:$DC$884,16,FALSE),0)</f>
        <v>149</v>
      </c>
      <c r="CE204">
        <f>IFERROR(VLOOKUP($B204,'Raw Stats'!$BU$3:$CJ$528,3,FALSE),0)</f>
        <v>77</v>
      </c>
      <c r="CF204">
        <f>IFERROR(VLOOKUP($B204,'Raw Stats'!$BU$3:$CJ$528,4,FALSE),0)</f>
        <v>22</v>
      </c>
      <c r="CG204">
        <f>IFERROR(VLOOKUP($B204,'Raw Stats'!$BU$3:$CJ$5288,5,FALSE),0)</f>
        <v>27</v>
      </c>
      <c r="CH204">
        <f>IFERROR(VLOOKUP($B204,'Raw Stats'!$BU$3:$CJ$528,6,FALSE),0)</f>
        <v>49</v>
      </c>
      <c r="CI204">
        <f>IFERROR(VLOOKUP($B204,'Raw Stats'!$BU$3:$CJ$528,7,FALSE),0)</f>
        <v>14</v>
      </c>
      <c r="CJ204">
        <f>IFERROR(VLOOKUP($B204,'Raw Stats'!$BU$3:$CJ$528,8,FALSE),0)</f>
        <v>22</v>
      </c>
      <c r="CK204">
        <f>IFERROR(VLOOKUP($B204,'Raw Stats'!$BU$3:$CJ$528,9,FALSE),0)</f>
        <v>28</v>
      </c>
      <c r="CL204">
        <f>IFERROR(VLOOKUP($B204,'Raw Stats'!$BU$3:$CJ$528,10,FALSE),0)</f>
        <v>68</v>
      </c>
      <c r="CM204">
        <f>IFERROR(VLOOKUP($B204,'Raw Stats'!$BU$3:$CJ$528,11,FALSE)+VLOOKUP($B204,'Raw Stats'!$BU$3:$CJ$528,12,FALSE),0)</f>
        <v>20</v>
      </c>
      <c r="CN204">
        <f>IFERROR(VLOOKUP($B204,'Raw Stats'!$BU$3:$CJ$528,13,FALSE)+VLOOKUP($B204,'Raw Stats'!$BU$3:$CJ$528,14,FALSE),0)</f>
        <v>0</v>
      </c>
      <c r="CO204">
        <f>IFERROR(VLOOKUP($B204,'Raw Stats'!$BU$3:$CJ$528,15,FALSE),0)</f>
        <v>2</v>
      </c>
      <c r="CP204">
        <f>IFERROR(VLOOKUP($B204,'Raw Stats'!$BU$3:$CJ$528,16,FALSE),0)</f>
        <v>159</v>
      </c>
      <c r="CR204">
        <f>IFERROR(VLOOKUP($B204,'Raw Stats'!$BC$3:$BR$528,3,FALSE),0)</f>
        <v>27</v>
      </c>
      <c r="CS204">
        <f>IFERROR(VLOOKUP($B204,'Raw Stats'!$BC$3:$BR$528,4,FALSE),0)</f>
        <v>5</v>
      </c>
      <c r="CT204">
        <f>IFERROR(VLOOKUP($B204,'Raw Stats'!$BC$3:$BR$5288,5,FALSE),0)</f>
        <v>8</v>
      </c>
      <c r="CU204">
        <f>IFERROR(VLOOKUP($B204,'Raw Stats'!$BC$3:$BR$52888,6,FALSE),0)</f>
        <v>13</v>
      </c>
      <c r="CV204">
        <f>IFERROR(VLOOKUP($B204,'Raw Stats'!$BC$3:$BR$5288,7,FALSE),0)</f>
        <v>-3</v>
      </c>
      <c r="CW204">
        <f>IFERROR(VLOOKUP($B204,'Raw Stats'!$BC$3:$BR$5288,8,FALSE),0)</f>
        <v>8</v>
      </c>
      <c r="CX204">
        <f>IFERROR(VLOOKUP($B204,'Raw Stats'!$BC$3:$BR$5288,9,FALSE),0)</f>
        <v>11</v>
      </c>
      <c r="CY204">
        <f>IFERROR(VLOOKUP($B204,'Raw Stats'!$BC$3:$BR$5288,10,FALSE),0)</f>
        <v>49</v>
      </c>
      <c r="CZ204">
        <f>IFERROR(VLOOKUP($B204,'Raw Stats'!$BC$3:$BR$5288,11,FALSE)+VLOOKUP($B204,'Raw Stats'!$BC$3:$BR$5288,12,FALSE),0)</f>
        <v>3</v>
      </c>
      <c r="DA204">
        <f>IFERROR(VLOOKUP($B204,'Raw Stats'!$BC$3:$BR$5288,13,FALSE)+VLOOKUP($B204,'Raw Stats'!$BC$3:$BR$5288,14,FALSE),0)</f>
        <v>0</v>
      </c>
      <c r="DB204">
        <f>IFERROR(VLOOKUP($B204,'Raw Stats'!$BC$3:$BR$5288,15,FALSE),0)</f>
        <v>0</v>
      </c>
      <c r="DC204">
        <f>IFERROR(VLOOKUP($B204,'Raw Stats'!$BC$3:$BR$5288,16,FALSE),0)</f>
        <v>37</v>
      </c>
      <c r="DE204">
        <f>IFERROR(VLOOKUP($B204,'Raw Stats'!$AK$3:$AZ$528,3,FALSE),0)</f>
        <v>50</v>
      </c>
      <c r="DF204">
        <f>IFERROR(VLOOKUP($B204,'Raw Stats'!$AK$3:$AZ$528,4,FALSE),0)</f>
        <v>5</v>
      </c>
      <c r="DG204">
        <f>IFERROR(VLOOKUP($B204,'Raw Stats'!$AK$3:$AZ$528,5,FALSE),0)</f>
        <v>13</v>
      </c>
      <c r="DH204">
        <f>IFERROR(VLOOKUP($B204,'Raw Stats'!$AK$3:$AZ$528,6,FALSE),0)</f>
        <v>18</v>
      </c>
      <c r="DI204">
        <f>IFERROR(VLOOKUP($B204,'Raw Stats'!$AK$3:$AZ$528,7,FALSE),0)</f>
        <v>1</v>
      </c>
      <c r="DJ204">
        <f>IFERROR(VLOOKUP($B204,'Raw Stats'!$AK$3:$AZ$528,8,FALSE),0)</f>
        <v>8</v>
      </c>
      <c r="DK204">
        <f>IFERROR(VLOOKUP($B204,'Raw Stats'!$AK$3:$AZ$528,9,FALSE),0)</f>
        <v>18</v>
      </c>
      <c r="DL204">
        <f>IFERROR(VLOOKUP($B204,'Raw Stats'!$AK$3:$AZ$528,10,FALSE),0)</f>
        <v>39</v>
      </c>
      <c r="DM204">
        <f>IFERROR(VLOOKUP($B204,'Raw Stats'!$AK$3:$AZ$528,11,FALSE)+VLOOKUP($B204,'Raw Stats'!$AK$3:$AZ$528,12,FALSE),0)</f>
        <v>1</v>
      </c>
      <c r="DN204">
        <f>IFERROR(VLOOKUP($B204,'Raw Stats'!$AK$3:$AZ$528,13,FALSE)+VLOOKUP($B204,'Raw Stats'!$AK$3:$AZ$528,14,FALSE),0)</f>
        <v>0</v>
      </c>
      <c r="DO204">
        <f>IFERROR(VLOOKUP($B204,'Raw Stats'!$AK$3:$AZ$528,15,FALSE),0)</f>
        <v>0</v>
      </c>
      <c r="DP204">
        <f>IFERROR(VLOOKUP($B204,'Raw Stats'!$AK$3:$AZ$528,16,FALSE),0)</f>
        <v>63</v>
      </c>
      <c r="DR204">
        <f>IFERROR(VLOOKUP($B204,'Raw Stats'!$S$3:$AH$528,3,FALSE),0)</f>
        <v>0</v>
      </c>
      <c r="DS204">
        <f>IFERROR(VLOOKUP($B204,'Raw Stats'!$S$3:$AH$528,4,FALSE),0)</f>
        <v>0</v>
      </c>
      <c r="DT204">
        <f>IFERROR(VLOOKUP($B204,'Raw Stats'!$S$3:$AH$528,5,FALSE),0)</f>
        <v>0</v>
      </c>
      <c r="DU204">
        <f>IFERROR(VLOOKUP($B204,'Raw Stats'!$S$3:$AH$528,6,FALSE),0)</f>
        <v>0</v>
      </c>
      <c r="DV204">
        <f>IFERROR(VLOOKUP($B204,'Raw Stats'!$S$3:$AH$528,7,FALSE),0)</f>
        <v>0</v>
      </c>
      <c r="DW204">
        <f>IFERROR(VLOOKUP($B204,'Raw Stats'!$S$3:$AH$528,8,FALSE),0)</f>
        <v>0</v>
      </c>
      <c r="DX204">
        <f>IFERROR(VLOOKUP($B204,'Raw Stats'!$S$3:$AH$528,9,FALSE),0)</f>
        <v>0</v>
      </c>
      <c r="DY204">
        <f>IFERROR(VLOOKUP($B204,'Raw Stats'!$S$3:$AH$528,10,FALSE),0)</f>
        <v>0</v>
      </c>
      <c r="DZ204">
        <f>IFERROR(VLOOKUP($B204,'Raw Stats'!$S$3:$AH$528,11,FALSE)+VLOOKUP($B204,'Raw Stats'!$S$3:$AH$528,12,FALSE),0)</f>
        <v>0</v>
      </c>
      <c r="EA204">
        <f>IFERROR(VLOOKUP($B204,'Raw Stats'!$S$3:$AH$528,13,FALSE)+VLOOKUP($B204,'Raw Stats'!$S$3:$AH$528,14,FALSE),0)</f>
        <v>0</v>
      </c>
      <c r="EB204">
        <f>IFERROR(VLOOKUP($B204,'Raw Stats'!$S$3:$AH$528,15,FALSE),0)</f>
        <v>0</v>
      </c>
      <c r="EC204">
        <f>IFERROR(VLOOKUP($B204,'Raw Stats'!$S$3:$AH$528,16,FALSE),0)</f>
        <v>0</v>
      </c>
    </row>
    <row r="205" spans="1:133" x14ac:dyDescent="0.2">
      <c r="A205">
        <f>IFERROR(VLOOKUP(B205,Sheet2!$W$1:$X$300,2,FALSE),301)</f>
        <v>229</v>
      </c>
      <c r="B205" t="s">
        <v>246</v>
      </c>
      <c r="C205">
        <f t="shared" si="15"/>
        <v>0.76412473453089957</v>
      </c>
      <c r="D205">
        <f t="shared" si="16"/>
        <v>0.68705392702852874</v>
      </c>
      <c r="E205">
        <f t="shared" si="17"/>
        <v>1.1833249661997136</v>
      </c>
      <c r="F205">
        <f t="shared" si="18"/>
        <v>1.0590345468488329</v>
      </c>
      <c r="G205">
        <f t="shared" si="19"/>
        <v>0.96582052971571175</v>
      </c>
      <c r="J205">
        <f>BS205*'Value Calculations'!$D$3</f>
        <v>6.1160314293905689</v>
      </c>
      <c r="K205">
        <f>BT205*'Value Calculations'!$D$4</f>
        <v>15.303797090098547</v>
      </c>
      <c r="L205">
        <f>BU205*'Value Calculations'!$D$5</f>
        <v>16.450962513281137</v>
      </c>
      <c r="M205">
        <f>BV205*'Value Calculations'!$D$6</f>
        <v>1.3757142511129914</v>
      </c>
      <c r="N205">
        <f>BW205*'Value Calculations'!$D$7</f>
        <v>4.5700136068388257</v>
      </c>
      <c r="O205">
        <f>BX205*'Value Calculations'!$D$8</f>
        <v>3.0194410409746713</v>
      </c>
      <c r="P205">
        <f>BY205*'Value Calculations'!$D$9</f>
        <v>2.3930976394128178</v>
      </c>
      <c r="Q205">
        <f>BZ205*'Value Calculations'!$D$10</f>
        <v>4.3837976889144565</v>
      </c>
      <c r="R205">
        <f>CA205*'Value Calculations'!$D$11</f>
        <v>0</v>
      </c>
      <c r="S205">
        <f>CB205*'Value Calculations'!$D$12</f>
        <v>2.441648218768242</v>
      </c>
      <c r="T205">
        <f>CC205*'Value Calculations'!$D$13</f>
        <v>6.6037247527415133</v>
      </c>
      <c r="V205">
        <f>CF205*'Value Calculations'!$D$3</f>
        <v>6.5237668580166064</v>
      </c>
      <c r="W205">
        <f>CG205*'Value Calculations'!$D$4</f>
        <v>10.093993825384148</v>
      </c>
      <c r="X205">
        <f>CH205*'Value Calculations'!$D$5</f>
        <v>12.470890937487313</v>
      </c>
      <c r="Y205">
        <f>CI205*'Value Calculations'!$D$6</f>
        <v>-1.6258441149517171</v>
      </c>
      <c r="Z205">
        <f>CJ205*'Value Calculations'!$D$7</f>
        <v>4.5700136068388257</v>
      </c>
      <c r="AA205">
        <f>CK205*'Value Calculations'!$D$8</f>
        <v>5.176184641670865</v>
      </c>
      <c r="AB205">
        <f>CL205*'Value Calculations'!$D$9</f>
        <v>2.2671451320753011</v>
      </c>
      <c r="AC205">
        <f>CM205*'Value Calculations'!$D$10</f>
        <v>5.4797471111430704</v>
      </c>
      <c r="AD205">
        <f>CN205*'Value Calculations'!$D$11</f>
        <v>0</v>
      </c>
      <c r="AE205">
        <f>CO205*'Value Calculations'!$D$12</f>
        <v>2.441648218768242</v>
      </c>
      <c r="AF205">
        <f>CP205*'Value Calculations'!$D$13</f>
        <v>7.5667679458496506</v>
      </c>
      <c r="AH205">
        <f>CS205*'Value Calculations'!$D$3</f>
        <v>5.300560572138493</v>
      </c>
      <c r="AI205">
        <f>CT205*'Value Calculations'!$D$4</f>
        <v>11.722057345607396</v>
      </c>
      <c r="AJ205">
        <f>CU205*'Value Calculations'!$D$5</f>
        <v>13.001567147593155</v>
      </c>
      <c r="AK205">
        <f>CV205*'Value Calculations'!$D$6</f>
        <v>-0.50025972767745142</v>
      </c>
      <c r="AL205">
        <f>CW205*'Value Calculations'!$D$7</f>
        <v>4.657898483893419</v>
      </c>
      <c r="AM205">
        <f>CX205*'Value Calculations'!$D$8</f>
        <v>3.9540299346096885</v>
      </c>
      <c r="AN205">
        <f>CY205*'Value Calculations'!$D$9</f>
        <v>3.6526227127879851</v>
      </c>
      <c r="AO205">
        <f>CZ205*'Value Calculations'!$D$10</f>
        <v>9.863544800057527</v>
      </c>
      <c r="AP205">
        <f>DA205*'Value Calculations'!$D$11</f>
        <v>0</v>
      </c>
      <c r="AQ205">
        <f>DB205*'Value Calculations'!$D$12</f>
        <v>0.81388273958941404</v>
      </c>
      <c r="AR205">
        <f>DC205*'Value Calculations'!$D$13</f>
        <v>4.3336943689866185</v>
      </c>
      <c r="AT205">
        <f>DF205*'Value Calculations'!$D$3</f>
        <v>7.3392377152686823</v>
      </c>
      <c r="AU205">
        <f>DG205*'Value Calculations'!$D$4</f>
        <v>14.652571682009247</v>
      </c>
      <c r="AV205">
        <f>DH205*'Value Calculations'!$D$5</f>
        <v>16.716300618334056</v>
      </c>
      <c r="AW205">
        <f>DI205*'Value Calculations'!$D$6</f>
        <v>0.62532465959681427</v>
      </c>
      <c r="AX205">
        <f>DJ205*'Value Calculations'!$D$7</f>
        <v>5.800401885603125</v>
      </c>
      <c r="AY205">
        <f>DK205*'Value Calculations'!$D$8</f>
        <v>8.1237342292889956</v>
      </c>
      <c r="AZ205">
        <f>DL205*'Value Calculations'!$D$9</f>
        <v>5.7938153375257695</v>
      </c>
      <c r="BA205">
        <f>DM205*'Value Calculations'!$D$10</f>
        <v>5.4797471111430704</v>
      </c>
      <c r="BB205">
        <f>DN205*'Value Calculations'!$D$11</f>
        <v>0</v>
      </c>
      <c r="BC205">
        <f>DO205*'Value Calculations'!$D$12</f>
        <v>4.0694136979470699</v>
      </c>
      <c r="BD205">
        <f>DP205*'Value Calculations'!$D$13</f>
        <v>9.7680095300968226</v>
      </c>
      <c r="BF205">
        <f>DS205*'Value Calculations'!$D$3</f>
        <v>7.7469731438947198</v>
      </c>
      <c r="BG205">
        <f>DT205*'Value Calculations'!$D$4</f>
        <v>16.931860610321795</v>
      </c>
      <c r="BH205">
        <f>DU205*'Value Calculations'!$D$5</f>
        <v>18.83900545875743</v>
      </c>
      <c r="BI205">
        <f>DV205*'Value Calculations'!$D$6</f>
        <v>-0.50025972767745142</v>
      </c>
      <c r="BJ205">
        <f>DW205*'Value Calculations'!$D$7</f>
        <v>2.4607765575285985</v>
      </c>
      <c r="BK205">
        <f>DX205*'Value Calculations'!$D$8</f>
        <v>6.8296880688712802</v>
      </c>
      <c r="BL205">
        <f>DY205*'Value Calculations'!$D$9</f>
        <v>4.156432742138052</v>
      </c>
      <c r="BM205">
        <f>DZ205*'Value Calculations'!$D$10</f>
        <v>8.402278903752709</v>
      </c>
      <c r="BN205">
        <f>EA205*'Value Calculations'!$D$11</f>
        <v>0</v>
      </c>
      <c r="BO205">
        <f>EB205*'Value Calculations'!$D$12</f>
        <v>3.2555309583576562</v>
      </c>
      <c r="BP205">
        <f>EC205*'Value Calculations'!$D$13</f>
        <v>11.074996720743579</v>
      </c>
      <c r="BR205">
        <f>IFERROR(VLOOKUP($B205,'Raw Stats'!$CM$3:$DC$884,3,FALSE),0)</f>
        <v>82</v>
      </c>
      <c r="BS205">
        <f>IFERROR(VLOOKUP($B205,'Raw Stats'!$CM$3:$DC$884,4,FALSE),0)</f>
        <v>15</v>
      </c>
      <c r="BT205">
        <f>IFERROR(VLOOKUP($B205,'Raw Stats'!$CM$3:$DC$884,5,FALSE),0)</f>
        <v>47</v>
      </c>
      <c r="BU205">
        <f>IFERROR(VLOOKUP($B205,'Raw Stats'!$CM$3:$DC$884,6,FALSE),0)</f>
        <v>62</v>
      </c>
      <c r="BV205">
        <f>IFERROR(VLOOKUP($B205,'Raw Stats'!$CM$3:$DC$884,7,FALSE),0)</f>
        <v>11</v>
      </c>
      <c r="BW205">
        <f>IFERROR(VLOOKUP($B205,'Raw Stats'!$CM$3:$DC$884,8,FALSE),0)</f>
        <v>52</v>
      </c>
      <c r="BX205">
        <f>IFERROR(VLOOKUP($B205,'Raw Stats'!$CM$3:$DC$884,9,FALSE),0)</f>
        <v>42</v>
      </c>
      <c r="BY205">
        <f>IFERROR(VLOOKUP($B205,'Raw Stats'!$CM$3:$DC$884,10,FALSE),0)</f>
        <v>19</v>
      </c>
      <c r="BZ205">
        <f>IFERROR(VLOOKUP($B205,'Raw Stats'!$CM$3:$DC$884,11,FALSE)+VLOOKUP($B205,'Raw Stats'!$CM$3:$DC$884,12,FALSE),0)</f>
        <v>12</v>
      </c>
      <c r="CA205">
        <f>IFERROR(VLOOKUP($B205,'Raw Stats'!$CM$3:$DC$884,13,FALSE)+VLOOKUP($B205,'Raw Stats'!$CM$3:$DC$884,14,FALSE),0)</f>
        <v>0</v>
      </c>
      <c r="CB205">
        <f>IFERROR(VLOOKUP($B205,'Raw Stats'!$CM$3:$DC$884,15,FALSE),0)</f>
        <v>3</v>
      </c>
      <c r="CC205">
        <f>IFERROR(VLOOKUP($B205,'Raw Stats'!$CM$3:$DC$884,16,FALSE),0)</f>
        <v>96</v>
      </c>
      <c r="CE205">
        <f>IFERROR(VLOOKUP($B205,'Raw Stats'!$BU$3:$CJ$528,3,FALSE),0)</f>
        <v>80</v>
      </c>
      <c r="CF205">
        <f>IFERROR(VLOOKUP($B205,'Raw Stats'!$BU$3:$CJ$528,4,FALSE),0)</f>
        <v>16</v>
      </c>
      <c r="CG205">
        <f>IFERROR(VLOOKUP($B205,'Raw Stats'!$BU$3:$CJ$5288,5,FALSE),0)</f>
        <v>31</v>
      </c>
      <c r="CH205">
        <f>IFERROR(VLOOKUP($B205,'Raw Stats'!$BU$3:$CJ$528,6,FALSE),0)</f>
        <v>47</v>
      </c>
      <c r="CI205">
        <f>IFERROR(VLOOKUP($B205,'Raw Stats'!$BU$3:$CJ$528,7,FALSE),0)</f>
        <v>-13</v>
      </c>
      <c r="CJ205">
        <f>IFERROR(VLOOKUP($B205,'Raw Stats'!$BU$3:$CJ$528,8,FALSE),0)</f>
        <v>52</v>
      </c>
      <c r="CK205">
        <f>IFERROR(VLOOKUP($B205,'Raw Stats'!$BU$3:$CJ$528,9,FALSE),0)</f>
        <v>72</v>
      </c>
      <c r="CL205">
        <f>IFERROR(VLOOKUP($B205,'Raw Stats'!$BU$3:$CJ$528,10,FALSE),0)</f>
        <v>18</v>
      </c>
      <c r="CM205">
        <f>IFERROR(VLOOKUP($B205,'Raw Stats'!$BU$3:$CJ$528,11,FALSE)+VLOOKUP($B205,'Raw Stats'!$BU$3:$CJ$528,12,FALSE),0)</f>
        <v>15</v>
      </c>
      <c r="CN205">
        <f>IFERROR(VLOOKUP($B205,'Raw Stats'!$BU$3:$CJ$528,13,FALSE)+VLOOKUP($B205,'Raw Stats'!$BU$3:$CJ$528,14,FALSE),0)</f>
        <v>0</v>
      </c>
      <c r="CO205">
        <f>IFERROR(VLOOKUP($B205,'Raw Stats'!$BU$3:$CJ$528,15,FALSE),0)</f>
        <v>3</v>
      </c>
      <c r="CP205">
        <f>IFERROR(VLOOKUP($B205,'Raw Stats'!$BU$3:$CJ$528,16,FALSE),0)</f>
        <v>110</v>
      </c>
      <c r="CR205">
        <f>IFERROR(VLOOKUP($B205,'Raw Stats'!$BC$3:$BR$528,3,FALSE),0)</f>
        <v>48</v>
      </c>
      <c r="CS205">
        <f>IFERROR(VLOOKUP($B205,'Raw Stats'!$BC$3:$BR$528,4,FALSE),0)</f>
        <v>13</v>
      </c>
      <c r="CT205">
        <f>IFERROR(VLOOKUP($B205,'Raw Stats'!$BC$3:$BR$5288,5,FALSE),0)</f>
        <v>36</v>
      </c>
      <c r="CU205">
        <f>IFERROR(VLOOKUP($B205,'Raw Stats'!$BC$3:$BR$52888,6,FALSE),0)</f>
        <v>49</v>
      </c>
      <c r="CV205">
        <f>IFERROR(VLOOKUP($B205,'Raw Stats'!$BC$3:$BR$5288,7,FALSE),0)</f>
        <v>-4</v>
      </c>
      <c r="CW205">
        <f>IFERROR(VLOOKUP($B205,'Raw Stats'!$BC$3:$BR$5288,8,FALSE),0)</f>
        <v>53</v>
      </c>
      <c r="CX205">
        <f>IFERROR(VLOOKUP($B205,'Raw Stats'!$BC$3:$BR$5288,9,FALSE),0)</f>
        <v>55</v>
      </c>
      <c r="CY205">
        <f>IFERROR(VLOOKUP($B205,'Raw Stats'!$BC$3:$BR$5288,10,FALSE),0)</f>
        <v>29</v>
      </c>
      <c r="CZ205">
        <f>IFERROR(VLOOKUP($B205,'Raw Stats'!$BC$3:$BR$5288,11,FALSE)+VLOOKUP($B205,'Raw Stats'!$BC$3:$BR$5288,12,FALSE),0)</f>
        <v>27</v>
      </c>
      <c r="DA205">
        <f>IFERROR(VLOOKUP($B205,'Raw Stats'!$BC$3:$BR$5288,13,FALSE)+VLOOKUP($B205,'Raw Stats'!$BC$3:$BR$5288,14,FALSE),0)</f>
        <v>0</v>
      </c>
      <c r="DB205">
        <f>IFERROR(VLOOKUP($B205,'Raw Stats'!$BC$3:$BR$5288,15,FALSE),0)</f>
        <v>1</v>
      </c>
      <c r="DC205">
        <f>IFERROR(VLOOKUP($B205,'Raw Stats'!$BC$3:$BR$5288,16,FALSE),0)</f>
        <v>63</v>
      </c>
      <c r="DE205">
        <f>IFERROR(VLOOKUP($B205,'Raw Stats'!$AK$3:$AZ$528,3,FALSE),0)</f>
        <v>74</v>
      </c>
      <c r="DF205">
        <f>IFERROR(VLOOKUP($B205,'Raw Stats'!$AK$3:$AZ$528,4,FALSE),0)</f>
        <v>18</v>
      </c>
      <c r="DG205">
        <f>IFERROR(VLOOKUP($B205,'Raw Stats'!$AK$3:$AZ$528,5,FALSE),0)</f>
        <v>45</v>
      </c>
      <c r="DH205">
        <f>IFERROR(VLOOKUP($B205,'Raw Stats'!$AK$3:$AZ$528,6,FALSE),0)</f>
        <v>63</v>
      </c>
      <c r="DI205">
        <f>IFERROR(VLOOKUP($B205,'Raw Stats'!$AK$3:$AZ$528,7,FALSE),0)</f>
        <v>5</v>
      </c>
      <c r="DJ205">
        <f>IFERROR(VLOOKUP($B205,'Raw Stats'!$AK$3:$AZ$528,8,FALSE),0)</f>
        <v>66</v>
      </c>
      <c r="DK205">
        <f>IFERROR(VLOOKUP($B205,'Raw Stats'!$AK$3:$AZ$528,9,FALSE),0)</f>
        <v>113</v>
      </c>
      <c r="DL205">
        <f>IFERROR(VLOOKUP($B205,'Raw Stats'!$AK$3:$AZ$528,10,FALSE),0)</f>
        <v>46</v>
      </c>
      <c r="DM205">
        <f>IFERROR(VLOOKUP($B205,'Raw Stats'!$AK$3:$AZ$528,11,FALSE)+VLOOKUP($B205,'Raw Stats'!$AK$3:$AZ$528,12,FALSE),0)</f>
        <v>15</v>
      </c>
      <c r="DN205">
        <f>IFERROR(VLOOKUP($B205,'Raw Stats'!$AK$3:$AZ$528,13,FALSE)+VLOOKUP($B205,'Raw Stats'!$AK$3:$AZ$528,14,FALSE),0)</f>
        <v>0</v>
      </c>
      <c r="DO205">
        <f>IFERROR(VLOOKUP($B205,'Raw Stats'!$AK$3:$AZ$528,15,FALSE),0)</f>
        <v>5</v>
      </c>
      <c r="DP205">
        <f>IFERROR(VLOOKUP($B205,'Raw Stats'!$AK$3:$AZ$528,16,FALSE),0)</f>
        <v>142</v>
      </c>
      <c r="DR205">
        <f>IFERROR(VLOOKUP($B205,'Raw Stats'!$S$3:$AH$528,3,FALSE),0)</f>
        <v>82</v>
      </c>
      <c r="DS205">
        <f>IFERROR(VLOOKUP($B205,'Raw Stats'!$S$3:$AH$528,4,FALSE),0)</f>
        <v>19</v>
      </c>
      <c r="DT205">
        <f>IFERROR(VLOOKUP($B205,'Raw Stats'!$S$3:$AH$528,5,FALSE),0)</f>
        <v>52</v>
      </c>
      <c r="DU205">
        <f>IFERROR(VLOOKUP($B205,'Raw Stats'!$S$3:$AH$528,6,FALSE),0)</f>
        <v>71</v>
      </c>
      <c r="DV205">
        <f>IFERROR(VLOOKUP($B205,'Raw Stats'!$S$3:$AH$528,7,FALSE),0)</f>
        <v>-4</v>
      </c>
      <c r="DW205">
        <f>IFERROR(VLOOKUP($B205,'Raw Stats'!$S$3:$AH$528,8,FALSE),0)</f>
        <v>28</v>
      </c>
      <c r="DX205">
        <f>IFERROR(VLOOKUP($B205,'Raw Stats'!$S$3:$AH$528,9,FALSE),0)</f>
        <v>95</v>
      </c>
      <c r="DY205">
        <f>IFERROR(VLOOKUP($B205,'Raw Stats'!$S$3:$AH$528,10,FALSE),0)</f>
        <v>33</v>
      </c>
      <c r="DZ205">
        <f>IFERROR(VLOOKUP($B205,'Raw Stats'!$S$3:$AH$528,11,FALSE)+VLOOKUP($B205,'Raw Stats'!$S$3:$AH$528,12,FALSE),0)</f>
        <v>23</v>
      </c>
      <c r="EA205">
        <f>IFERROR(VLOOKUP($B205,'Raw Stats'!$S$3:$AH$528,13,FALSE)+VLOOKUP($B205,'Raw Stats'!$S$3:$AH$528,14,FALSE),0)</f>
        <v>0</v>
      </c>
      <c r="EB205">
        <f>IFERROR(VLOOKUP($B205,'Raw Stats'!$S$3:$AH$528,15,FALSE),0)</f>
        <v>4</v>
      </c>
      <c r="EC205">
        <f>IFERROR(VLOOKUP($B205,'Raw Stats'!$S$3:$AH$528,16,FALSE),0)</f>
        <v>161</v>
      </c>
    </row>
    <row r="206" spans="1:133" x14ac:dyDescent="0.2">
      <c r="A206">
        <f>IFERROR(VLOOKUP(B206,Sheet2!$W$1:$X$300,2,FALSE),301)</f>
        <v>297</v>
      </c>
      <c r="B206" t="s">
        <v>213</v>
      </c>
      <c r="C206">
        <f t="shared" si="15"/>
        <v>0.76216194575062501</v>
      </c>
      <c r="D206">
        <f t="shared" si="16"/>
        <v>0.73137397497277989</v>
      </c>
      <c r="E206">
        <f t="shared" si="17"/>
        <v>0.72011425673554985</v>
      </c>
      <c r="F206">
        <f t="shared" si="18"/>
        <v>0.4171811753300832</v>
      </c>
      <c r="G206">
        <f t="shared" si="19"/>
        <v>0.52556316785866786</v>
      </c>
      <c r="J206">
        <f>BS206*'Value Calculations'!$D$3</f>
        <v>5.7082960007645305</v>
      </c>
      <c r="K206">
        <f>BT206*'Value Calculations'!$D$4</f>
        <v>4.5585778566250994</v>
      </c>
      <c r="L206">
        <f>BU206*'Value Calculations'!$D$5</f>
        <v>7.4294669414818033</v>
      </c>
      <c r="M206">
        <f>BV206*'Value Calculations'!$D$6</f>
        <v>-1.2506493191936285</v>
      </c>
      <c r="N206">
        <f>BW206*'Value Calculations'!$D$7</f>
        <v>0.52730926232755682</v>
      </c>
      <c r="O206">
        <f>BX206*'Value Calculations'!$D$8</f>
        <v>4.7448359215316263</v>
      </c>
      <c r="P206">
        <f>BY206*'Value Calculations'!$D$9</f>
        <v>1.1335725660376506</v>
      </c>
      <c r="Q206">
        <f>BZ206*'Value Calculations'!$D$10</f>
        <v>4.3837976889144565</v>
      </c>
      <c r="R206">
        <f>CA206*'Value Calculations'!$D$11</f>
        <v>0</v>
      </c>
      <c r="S206">
        <f>CB206*'Value Calculations'!$D$12</f>
        <v>1.6277654791788281</v>
      </c>
      <c r="T206">
        <f>CC206*'Value Calculations'!$D$13</f>
        <v>5.4343151611102041</v>
      </c>
      <c r="V206">
        <f>CF206*'Value Calculations'!$D$3</f>
        <v>7.7469731438947198</v>
      </c>
      <c r="W206">
        <f>CG206*'Value Calculations'!$D$4</f>
        <v>10.419606529428798</v>
      </c>
      <c r="X206">
        <f>CH206*'Value Calculations'!$D$5</f>
        <v>13.532243357698999</v>
      </c>
      <c r="Y206">
        <f>CI206*'Value Calculations'!$D$6</f>
        <v>-1.1255843872742657</v>
      </c>
      <c r="Z206">
        <f>CJ206*'Value Calculations'!$D$7</f>
        <v>1.7576975410918561</v>
      </c>
      <c r="AA206">
        <f>CK206*'Value Calculations'!$D$8</f>
        <v>7.5486026024366781</v>
      </c>
      <c r="AB206">
        <f>CL206*'Value Calculations'!$D$9</f>
        <v>2.0152401174002676</v>
      </c>
      <c r="AC206">
        <f>CM206*'Value Calculations'!$D$10</f>
        <v>5.8450635852192754</v>
      </c>
      <c r="AD206">
        <f>CN206*'Value Calculations'!$D$11</f>
        <v>0</v>
      </c>
      <c r="AE206">
        <f>CO206*'Value Calculations'!$D$12</f>
        <v>0.81388273958941404</v>
      </c>
      <c r="AF206">
        <f>CP206*'Value Calculations'!$D$13</f>
        <v>11.418940718282201</v>
      </c>
      <c r="AH206">
        <f>CS206*'Value Calculations'!$D$3</f>
        <v>2.8541480003822652</v>
      </c>
      <c r="AI206">
        <f>CT206*'Value Calculations'!$D$4</f>
        <v>6.1866413768483488</v>
      </c>
      <c r="AJ206">
        <f>CU206*'Value Calculations'!$D$5</f>
        <v>6.8987907313759607</v>
      </c>
      <c r="AK206">
        <f>CV206*'Value Calculations'!$D$6</f>
        <v>0</v>
      </c>
      <c r="AL206">
        <f>CW206*'Value Calculations'!$D$7</f>
        <v>1.0546185246551136</v>
      </c>
      <c r="AM206">
        <f>CX206*'Value Calculations'!$D$8</f>
        <v>5.535641908453564</v>
      </c>
      <c r="AN206">
        <f>CY206*'Value Calculations'!$D$9</f>
        <v>2.1411926247377844</v>
      </c>
      <c r="AO206">
        <f>CZ206*'Value Calculations'!$D$10</f>
        <v>2.5572153185334328</v>
      </c>
      <c r="AP206">
        <f>DA206*'Value Calculations'!$D$11</f>
        <v>0</v>
      </c>
      <c r="AQ206">
        <f>DB206*'Value Calculations'!$D$12</f>
        <v>1.6277654791788281</v>
      </c>
      <c r="AR206">
        <f>DC206*'Value Calculations'!$D$13</f>
        <v>5.7094703591411005</v>
      </c>
      <c r="AT206">
        <f>DF206*'Value Calculations'!$D$3</f>
        <v>4.4850897148864171</v>
      </c>
      <c r="AU206">
        <f>DG206*'Value Calculations'!$D$4</f>
        <v>4.2329651525804488</v>
      </c>
      <c r="AV206">
        <f>DH206*'Value Calculations'!$D$5</f>
        <v>6.3681145212701171</v>
      </c>
      <c r="AW206">
        <f>DI206*'Value Calculations'!$D$6</f>
        <v>-0.25012986383872571</v>
      </c>
      <c r="AX206">
        <f>DJ206*'Value Calculations'!$D$7</f>
        <v>1.0546185246551136</v>
      </c>
      <c r="AY206">
        <f>DK206*'Value Calculations'!$D$8</f>
        <v>7.7642769625062975</v>
      </c>
      <c r="AZ206">
        <f>DL206*'Value Calculations'!$D$9</f>
        <v>2.6450026540878513</v>
      </c>
      <c r="BA206">
        <f>DM206*'Value Calculations'!$D$10</f>
        <v>0.36531647407620471</v>
      </c>
      <c r="BB206">
        <f>DN206*'Value Calculations'!$D$11</f>
        <v>0</v>
      </c>
      <c r="BC206">
        <f>DO206*'Value Calculations'!$D$12</f>
        <v>1.6277654791788281</v>
      </c>
      <c r="BD206">
        <f>DP206*'Value Calculations'!$D$13</f>
        <v>5.9158367576642723</v>
      </c>
      <c r="BF206">
        <f>DS206*'Value Calculations'!$D$3</f>
        <v>1.6309417145041516</v>
      </c>
      <c r="BG206">
        <f>DT206*'Value Calculations'!$D$4</f>
        <v>3.2561270404464993</v>
      </c>
      <c r="BH206">
        <f>DU206*'Value Calculations'!$D$5</f>
        <v>3.7147334707409017</v>
      </c>
      <c r="BI206">
        <f>DV206*'Value Calculations'!$D$6</f>
        <v>1.3757142511129914</v>
      </c>
      <c r="BJ206">
        <f>DW206*'Value Calculations'!$D$7</f>
        <v>0.70307901643674242</v>
      </c>
      <c r="BK206">
        <f>DX206*'Value Calculations'!$D$8</f>
        <v>3.0194410409746713</v>
      </c>
      <c r="BL206">
        <f>DY206*'Value Calculations'!$D$9</f>
        <v>0.75571504402510037</v>
      </c>
      <c r="BM206">
        <f>DZ206*'Value Calculations'!$D$10</f>
        <v>0.73063294815240942</v>
      </c>
      <c r="BN206">
        <f>EA206*'Value Calculations'!$D$11</f>
        <v>0</v>
      </c>
      <c r="BO206">
        <f>EB206*'Value Calculations'!$D$12</f>
        <v>0</v>
      </c>
      <c r="BP206">
        <f>EC206*'Value Calculations'!$D$13</f>
        <v>2.6827631808012398</v>
      </c>
      <c r="BR206">
        <f>IFERROR(VLOOKUP($B206,'Raw Stats'!$CM$3:$DC$884,3,FALSE),0)</f>
        <v>45</v>
      </c>
      <c r="BS206">
        <f>IFERROR(VLOOKUP($B206,'Raw Stats'!$CM$3:$DC$884,4,FALSE),0)</f>
        <v>14</v>
      </c>
      <c r="BT206">
        <f>IFERROR(VLOOKUP($B206,'Raw Stats'!$CM$3:$DC$884,5,FALSE),0)</f>
        <v>14</v>
      </c>
      <c r="BU206">
        <f>IFERROR(VLOOKUP($B206,'Raw Stats'!$CM$3:$DC$884,6,FALSE),0)</f>
        <v>28</v>
      </c>
      <c r="BV206">
        <f>IFERROR(VLOOKUP($B206,'Raw Stats'!$CM$3:$DC$884,7,FALSE),0)</f>
        <v>-10</v>
      </c>
      <c r="BW206">
        <f>IFERROR(VLOOKUP($B206,'Raw Stats'!$CM$3:$DC$884,8,FALSE),0)</f>
        <v>6</v>
      </c>
      <c r="BX206">
        <f>IFERROR(VLOOKUP($B206,'Raw Stats'!$CM$3:$DC$884,9,FALSE),0)</f>
        <v>66</v>
      </c>
      <c r="BY206">
        <f>IFERROR(VLOOKUP($B206,'Raw Stats'!$CM$3:$DC$884,10,FALSE),0)</f>
        <v>9</v>
      </c>
      <c r="BZ206">
        <f>IFERROR(VLOOKUP($B206,'Raw Stats'!$CM$3:$DC$884,11,FALSE)+VLOOKUP($B206,'Raw Stats'!$CM$3:$DC$884,12,FALSE),0)</f>
        <v>12</v>
      </c>
      <c r="CA206">
        <f>IFERROR(VLOOKUP($B206,'Raw Stats'!$CM$3:$DC$884,13,FALSE)+VLOOKUP($B206,'Raw Stats'!$CM$3:$DC$884,14,FALSE),0)</f>
        <v>0</v>
      </c>
      <c r="CB206">
        <f>IFERROR(VLOOKUP($B206,'Raw Stats'!$CM$3:$DC$884,15,FALSE),0)</f>
        <v>2</v>
      </c>
      <c r="CC206">
        <f>IFERROR(VLOOKUP($B206,'Raw Stats'!$CM$3:$DC$884,16,FALSE),0)</f>
        <v>79</v>
      </c>
      <c r="CE206">
        <f>IFERROR(VLOOKUP($B206,'Raw Stats'!$BU$3:$CJ$528,3,FALSE),0)</f>
        <v>82</v>
      </c>
      <c r="CF206">
        <f>IFERROR(VLOOKUP($B206,'Raw Stats'!$BU$3:$CJ$528,4,FALSE),0)</f>
        <v>19</v>
      </c>
      <c r="CG206">
        <f>IFERROR(VLOOKUP($B206,'Raw Stats'!$BU$3:$CJ$5288,5,FALSE),0)</f>
        <v>32</v>
      </c>
      <c r="CH206">
        <f>IFERROR(VLOOKUP($B206,'Raw Stats'!$BU$3:$CJ$528,6,FALSE),0)</f>
        <v>51</v>
      </c>
      <c r="CI206">
        <f>IFERROR(VLOOKUP($B206,'Raw Stats'!$BU$3:$CJ$528,7,FALSE),0)</f>
        <v>-9</v>
      </c>
      <c r="CJ206">
        <f>IFERROR(VLOOKUP($B206,'Raw Stats'!$BU$3:$CJ$528,8,FALSE),0)</f>
        <v>20</v>
      </c>
      <c r="CK206">
        <f>IFERROR(VLOOKUP($B206,'Raw Stats'!$BU$3:$CJ$528,9,FALSE),0)</f>
        <v>105</v>
      </c>
      <c r="CL206">
        <f>IFERROR(VLOOKUP($B206,'Raw Stats'!$BU$3:$CJ$528,10,FALSE),0)</f>
        <v>16</v>
      </c>
      <c r="CM206">
        <f>IFERROR(VLOOKUP($B206,'Raw Stats'!$BU$3:$CJ$528,11,FALSE)+VLOOKUP($B206,'Raw Stats'!$BU$3:$CJ$528,12,FALSE),0)</f>
        <v>16</v>
      </c>
      <c r="CN206">
        <f>IFERROR(VLOOKUP($B206,'Raw Stats'!$BU$3:$CJ$528,13,FALSE)+VLOOKUP($B206,'Raw Stats'!$BU$3:$CJ$528,14,FALSE),0)</f>
        <v>0</v>
      </c>
      <c r="CO206">
        <f>IFERROR(VLOOKUP($B206,'Raw Stats'!$BU$3:$CJ$528,15,FALSE),0)</f>
        <v>1</v>
      </c>
      <c r="CP206">
        <f>IFERROR(VLOOKUP($B206,'Raw Stats'!$BU$3:$CJ$528,16,FALSE),0)</f>
        <v>166</v>
      </c>
      <c r="CR206">
        <f>IFERROR(VLOOKUP($B206,'Raw Stats'!$BC$3:$BR$528,3,FALSE),0)</f>
        <v>48</v>
      </c>
      <c r="CS206">
        <f>IFERROR(VLOOKUP($B206,'Raw Stats'!$BC$3:$BR$528,4,FALSE),0)</f>
        <v>7</v>
      </c>
      <c r="CT206">
        <f>IFERROR(VLOOKUP($B206,'Raw Stats'!$BC$3:$BR$5288,5,FALSE),0)</f>
        <v>19</v>
      </c>
      <c r="CU206">
        <f>IFERROR(VLOOKUP($B206,'Raw Stats'!$BC$3:$BR$52888,6,FALSE),0)</f>
        <v>26</v>
      </c>
      <c r="CV206">
        <f>IFERROR(VLOOKUP($B206,'Raw Stats'!$BC$3:$BR$5288,7,FALSE),0)</f>
        <v>0</v>
      </c>
      <c r="CW206">
        <f>IFERROR(VLOOKUP($B206,'Raw Stats'!$BC$3:$BR$5288,8,FALSE),0)</f>
        <v>12</v>
      </c>
      <c r="CX206">
        <f>IFERROR(VLOOKUP($B206,'Raw Stats'!$BC$3:$BR$5288,9,FALSE),0)</f>
        <v>77</v>
      </c>
      <c r="CY206">
        <f>IFERROR(VLOOKUP($B206,'Raw Stats'!$BC$3:$BR$5288,10,FALSE),0)</f>
        <v>17</v>
      </c>
      <c r="CZ206">
        <f>IFERROR(VLOOKUP($B206,'Raw Stats'!$BC$3:$BR$5288,11,FALSE)+VLOOKUP($B206,'Raw Stats'!$BC$3:$BR$5288,12,FALSE),0)</f>
        <v>7</v>
      </c>
      <c r="DA206">
        <f>IFERROR(VLOOKUP($B206,'Raw Stats'!$BC$3:$BR$5288,13,FALSE)+VLOOKUP($B206,'Raw Stats'!$BC$3:$BR$5288,14,FALSE),0)</f>
        <v>0</v>
      </c>
      <c r="DB206">
        <f>IFERROR(VLOOKUP($B206,'Raw Stats'!$BC$3:$BR$5288,15,FALSE),0)</f>
        <v>2</v>
      </c>
      <c r="DC206">
        <f>IFERROR(VLOOKUP($B206,'Raw Stats'!$BC$3:$BR$5288,16,FALSE),0)</f>
        <v>83</v>
      </c>
      <c r="DE206">
        <f>IFERROR(VLOOKUP($B206,'Raw Stats'!$AK$3:$AZ$528,3,FALSE),0)</f>
        <v>82</v>
      </c>
      <c r="DF206">
        <f>IFERROR(VLOOKUP($B206,'Raw Stats'!$AK$3:$AZ$528,4,FALSE),0)</f>
        <v>11</v>
      </c>
      <c r="DG206">
        <f>IFERROR(VLOOKUP($B206,'Raw Stats'!$AK$3:$AZ$528,5,FALSE),0)</f>
        <v>13</v>
      </c>
      <c r="DH206">
        <f>IFERROR(VLOOKUP($B206,'Raw Stats'!$AK$3:$AZ$528,6,FALSE),0)</f>
        <v>24</v>
      </c>
      <c r="DI206">
        <f>IFERROR(VLOOKUP($B206,'Raw Stats'!$AK$3:$AZ$528,7,FALSE),0)</f>
        <v>-2</v>
      </c>
      <c r="DJ206">
        <f>IFERROR(VLOOKUP($B206,'Raw Stats'!$AK$3:$AZ$528,8,FALSE),0)</f>
        <v>12</v>
      </c>
      <c r="DK206">
        <f>IFERROR(VLOOKUP($B206,'Raw Stats'!$AK$3:$AZ$528,9,FALSE),0)</f>
        <v>108</v>
      </c>
      <c r="DL206">
        <f>IFERROR(VLOOKUP($B206,'Raw Stats'!$AK$3:$AZ$528,10,FALSE),0)</f>
        <v>21</v>
      </c>
      <c r="DM206">
        <f>IFERROR(VLOOKUP($B206,'Raw Stats'!$AK$3:$AZ$528,11,FALSE)+VLOOKUP($B206,'Raw Stats'!$AK$3:$AZ$528,12,FALSE),0)</f>
        <v>1</v>
      </c>
      <c r="DN206">
        <f>IFERROR(VLOOKUP($B206,'Raw Stats'!$AK$3:$AZ$528,13,FALSE)+VLOOKUP($B206,'Raw Stats'!$AK$3:$AZ$528,14,FALSE),0)</f>
        <v>0</v>
      </c>
      <c r="DO206">
        <f>IFERROR(VLOOKUP($B206,'Raw Stats'!$AK$3:$AZ$528,15,FALSE),0)</f>
        <v>2</v>
      </c>
      <c r="DP206">
        <f>IFERROR(VLOOKUP($B206,'Raw Stats'!$AK$3:$AZ$528,16,FALSE),0)</f>
        <v>86</v>
      </c>
      <c r="DR206">
        <f>IFERROR(VLOOKUP($B206,'Raw Stats'!$S$3:$AH$528,3,FALSE),0)</f>
        <v>34</v>
      </c>
      <c r="DS206">
        <f>IFERROR(VLOOKUP($B206,'Raw Stats'!$S$3:$AH$528,4,FALSE),0)</f>
        <v>4</v>
      </c>
      <c r="DT206">
        <f>IFERROR(VLOOKUP($B206,'Raw Stats'!$S$3:$AH$528,5,FALSE),0)</f>
        <v>10</v>
      </c>
      <c r="DU206">
        <f>IFERROR(VLOOKUP($B206,'Raw Stats'!$S$3:$AH$528,6,FALSE),0)</f>
        <v>14</v>
      </c>
      <c r="DV206">
        <f>IFERROR(VLOOKUP($B206,'Raw Stats'!$S$3:$AH$528,7,FALSE),0)</f>
        <v>11</v>
      </c>
      <c r="DW206">
        <f>IFERROR(VLOOKUP($B206,'Raw Stats'!$S$3:$AH$528,8,FALSE),0)</f>
        <v>8</v>
      </c>
      <c r="DX206">
        <f>IFERROR(VLOOKUP($B206,'Raw Stats'!$S$3:$AH$528,9,FALSE),0)</f>
        <v>42</v>
      </c>
      <c r="DY206">
        <f>IFERROR(VLOOKUP($B206,'Raw Stats'!$S$3:$AH$528,10,FALSE),0)</f>
        <v>6</v>
      </c>
      <c r="DZ206">
        <f>IFERROR(VLOOKUP($B206,'Raw Stats'!$S$3:$AH$528,11,FALSE)+VLOOKUP($B206,'Raw Stats'!$S$3:$AH$528,12,FALSE),0)</f>
        <v>2</v>
      </c>
      <c r="EA206">
        <f>IFERROR(VLOOKUP($B206,'Raw Stats'!$S$3:$AH$528,13,FALSE)+VLOOKUP($B206,'Raw Stats'!$S$3:$AH$528,14,FALSE),0)</f>
        <v>0</v>
      </c>
      <c r="EB206">
        <f>IFERROR(VLOOKUP($B206,'Raw Stats'!$S$3:$AH$528,15,FALSE),0)</f>
        <v>0</v>
      </c>
      <c r="EC206">
        <f>IFERROR(VLOOKUP($B206,'Raw Stats'!$S$3:$AH$528,16,FALSE),0)</f>
        <v>39</v>
      </c>
    </row>
    <row r="207" spans="1:133" x14ac:dyDescent="0.2">
      <c r="A207">
        <f>IFERROR(VLOOKUP(B207,Sheet2!$W$1:$X$300,2,FALSE),301)</f>
        <v>210</v>
      </c>
      <c r="B207" t="s">
        <v>180</v>
      </c>
      <c r="C207">
        <f t="shared" si="15"/>
        <v>0.75679538897623688</v>
      </c>
      <c r="D207">
        <f t="shared" si="16"/>
        <v>0.82025339771997996</v>
      </c>
      <c r="E207">
        <f t="shared" si="17"/>
        <v>0.65243567211778974</v>
      </c>
      <c r="F207">
        <f t="shared" si="18"/>
        <v>0.91156993219463822</v>
      </c>
      <c r="G207">
        <f t="shared" si="19"/>
        <v>0</v>
      </c>
      <c r="J207">
        <f>BS207*'Value Calculations'!$D$3</f>
        <v>6.5237668580166064</v>
      </c>
      <c r="K207">
        <f>BT207*'Value Calculations'!$D$4</f>
        <v>8.7915430092055473</v>
      </c>
      <c r="L207">
        <f>BU207*'Value Calculations'!$D$5</f>
        <v>11.409538517275626</v>
      </c>
      <c r="M207">
        <f>BV207*'Value Calculations'!$D$6</f>
        <v>-0.75038959151617712</v>
      </c>
      <c r="N207">
        <f>BW207*'Value Calculations'!$D$7</f>
        <v>2.9880858198561553</v>
      </c>
      <c r="O207">
        <f>BX207*'Value Calculations'!$D$8</f>
        <v>4.2415957480358477</v>
      </c>
      <c r="P207">
        <f>BY207*'Value Calculations'!$D$9</f>
        <v>5.541910322850736</v>
      </c>
      <c r="Q207">
        <f>BZ207*'Value Calculations'!$D$10</f>
        <v>5.8450635852192754</v>
      </c>
      <c r="R207">
        <f>CA207*'Value Calculations'!$D$11</f>
        <v>0.9907141480249374</v>
      </c>
      <c r="S207">
        <f>CB207*'Value Calculations'!$D$12</f>
        <v>2.441648218768242</v>
      </c>
      <c r="T207">
        <f>CC207*'Value Calculations'!$D$13</f>
        <v>8.7361775374809607</v>
      </c>
      <c r="V207">
        <f>CF207*'Value Calculations'!$D$3</f>
        <v>10.193385715650948</v>
      </c>
      <c r="W207">
        <f>CG207*'Value Calculations'!$D$4</f>
        <v>5.8610286728036982</v>
      </c>
      <c r="X207">
        <f>CH207*'Value Calculations'!$D$5</f>
        <v>11.409538517275626</v>
      </c>
      <c r="Y207">
        <f>CI207*'Value Calculations'!$D$6</f>
        <v>0.37519479575808856</v>
      </c>
      <c r="Z207">
        <f>CJ207*'Value Calculations'!$D$7</f>
        <v>1.7576975410918561</v>
      </c>
      <c r="AA207">
        <f>CK207*'Value Calculations'!$D$8</f>
        <v>5.2480760950274048</v>
      </c>
      <c r="AB207">
        <f>CL207*'Value Calculations'!$D$9</f>
        <v>6.2976253668758364</v>
      </c>
      <c r="AC207">
        <f>CM207*'Value Calculations'!$D$10</f>
        <v>4.3837976889144565</v>
      </c>
      <c r="AD207">
        <f>CN207*'Value Calculations'!$D$11</f>
        <v>4.9535707401246869</v>
      </c>
      <c r="AE207">
        <f>CO207*'Value Calculations'!$D$12</f>
        <v>3.2555309583576562</v>
      </c>
      <c r="AF207">
        <f>CP207*'Value Calculations'!$D$13</f>
        <v>9.4240655325582008</v>
      </c>
      <c r="AH207">
        <f>CS207*'Value Calculations'!$D$3</f>
        <v>4.4850897148864171</v>
      </c>
      <c r="AI207">
        <f>CT207*'Value Calculations'!$D$4</f>
        <v>1.6280635202232496</v>
      </c>
      <c r="AJ207">
        <f>CU207*'Value Calculations'!$D$5</f>
        <v>4.2454096808467447</v>
      </c>
      <c r="AK207">
        <f>CV207*'Value Calculations'!$D$6</f>
        <v>-0.37519479575808856</v>
      </c>
      <c r="AL207">
        <f>CW207*'Value Calculations'!$D$7</f>
        <v>1.4061580328734848</v>
      </c>
      <c r="AM207">
        <f>CX207*'Value Calculations'!$D$8</f>
        <v>1.9410692406265744</v>
      </c>
      <c r="AN207">
        <f>CY207*'Value Calculations'!$D$9</f>
        <v>2.6450026540878513</v>
      </c>
      <c r="AO207">
        <f>CZ207*'Value Calculations'!$D$10</f>
        <v>1.4612658963048188</v>
      </c>
      <c r="AP207">
        <f>DA207*'Value Calculations'!$D$11</f>
        <v>2.9721424440748123</v>
      </c>
      <c r="AQ207">
        <f>DB207*'Value Calculations'!$D$12</f>
        <v>1.6277654791788281</v>
      </c>
      <c r="AR207">
        <f>DC207*'Value Calculations'!$D$13</f>
        <v>5.3655263616024795</v>
      </c>
      <c r="AT207">
        <f>DF207*'Value Calculations'!$D$3</f>
        <v>6.5237668580166064</v>
      </c>
      <c r="AU207">
        <f>DG207*'Value Calculations'!$D$4</f>
        <v>11.396444641562747</v>
      </c>
      <c r="AV207">
        <f>DH207*'Value Calculations'!$D$5</f>
        <v>13.532243357698999</v>
      </c>
      <c r="AW207">
        <f>DI207*'Value Calculations'!$D$6</f>
        <v>1.0005194553549028</v>
      </c>
      <c r="AX207">
        <f>DJ207*'Value Calculations'!$D$7</f>
        <v>0.61519413938214962</v>
      </c>
      <c r="AY207">
        <f>DK207*'Value Calculations'!$D$8</f>
        <v>5.9669906285928027</v>
      </c>
      <c r="AZ207">
        <f>DL207*'Value Calculations'!$D$9</f>
        <v>7.1792929182384535</v>
      </c>
      <c r="BA207">
        <f>DM207*'Value Calculations'!$D$10</f>
        <v>2.9225317926096377</v>
      </c>
      <c r="BB207">
        <f>DN207*'Value Calculations'!$D$11</f>
        <v>6.9349990361745615</v>
      </c>
      <c r="BC207">
        <f>DO207*'Value Calculations'!$D$12</f>
        <v>2.441648218768242</v>
      </c>
      <c r="BD207">
        <f>DP207*'Value Calculations'!$D$13</f>
        <v>8.9425439360041317</v>
      </c>
      <c r="BF207">
        <f>DS207*'Value Calculations'!$D$3</f>
        <v>0</v>
      </c>
      <c r="BG207">
        <f>DT207*'Value Calculations'!$D$4</f>
        <v>0</v>
      </c>
      <c r="BH207">
        <f>DU207*'Value Calculations'!$D$5</f>
        <v>0</v>
      </c>
      <c r="BI207">
        <f>DV207*'Value Calculations'!$D$6</f>
        <v>0</v>
      </c>
      <c r="BJ207">
        <f>DW207*'Value Calculations'!$D$7</f>
        <v>0</v>
      </c>
      <c r="BK207">
        <f>DX207*'Value Calculations'!$D$8</f>
        <v>0</v>
      </c>
      <c r="BL207">
        <f>DY207*'Value Calculations'!$D$9</f>
        <v>0</v>
      </c>
      <c r="BM207">
        <f>DZ207*'Value Calculations'!$D$10</f>
        <v>0</v>
      </c>
      <c r="BN207">
        <f>EA207*'Value Calculations'!$D$11</f>
        <v>0</v>
      </c>
      <c r="BO207">
        <f>EB207*'Value Calculations'!$D$12</f>
        <v>0</v>
      </c>
      <c r="BP207">
        <f>EC207*'Value Calculations'!$D$13</f>
        <v>0</v>
      </c>
      <c r="BR207">
        <f>IFERROR(VLOOKUP($B207,'Raw Stats'!$CM$3:$DC$884,3,FALSE),0)</f>
        <v>75</v>
      </c>
      <c r="BS207">
        <f>IFERROR(VLOOKUP($B207,'Raw Stats'!$CM$3:$DC$884,4,FALSE),0)</f>
        <v>16</v>
      </c>
      <c r="BT207">
        <f>IFERROR(VLOOKUP($B207,'Raw Stats'!$CM$3:$DC$884,5,FALSE),0)</f>
        <v>27</v>
      </c>
      <c r="BU207">
        <f>IFERROR(VLOOKUP($B207,'Raw Stats'!$CM$3:$DC$884,6,FALSE),0)</f>
        <v>43</v>
      </c>
      <c r="BV207">
        <f>IFERROR(VLOOKUP($B207,'Raw Stats'!$CM$3:$DC$884,7,FALSE),0)</f>
        <v>-6</v>
      </c>
      <c r="BW207">
        <f>IFERROR(VLOOKUP($B207,'Raw Stats'!$CM$3:$DC$884,8,FALSE),0)</f>
        <v>34</v>
      </c>
      <c r="BX207">
        <f>IFERROR(VLOOKUP($B207,'Raw Stats'!$CM$3:$DC$884,9,FALSE),0)</f>
        <v>59</v>
      </c>
      <c r="BY207">
        <f>IFERROR(VLOOKUP($B207,'Raw Stats'!$CM$3:$DC$884,10,FALSE),0)</f>
        <v>44</v>
      </c>
      <c r="BZ207">
        <f>IFERROR(VLOOKUP($B207,'Raw Stats'!$CM$3:$DC$884,11,FALSE)+VLOOKUP($B207,'Raw Stats'!$CM$3:$DC$884,12,FALSE),0)</f>
        <v>16</v>
      </c>
      <c r="CA207">
        <f>IFERROR(VLOOKUP($B207,'Raw Stats'!$CM$3:$DC$884,13,FALSE)+VLOOKUP($B207,'Raw Stats'!$CM$3:$DC$884,14,FALSE),0)</f>
        <v>1</v>
      </c>
      <c r="CB207">
        <f>IFERROR(VLOOKUP($B207,'Raw Stats'!$CM$3:$DC$884,15,FALSE),0)</f>
        <v>3</v>
      </c>
      <c r="CC207">
        <f>IFERROR(VLOOKUP($B207,'Raw Stats'!$CM$3:$DC$884,16,FALSE),0)</f>
        <v>127</v>
      </c>
      <c r="CE207">
        <f>IFERROR(VLOOKUP($B207,'Raw Stats'!$BU$3:$CJ$528,3,FALSE),0)</f>
        <v>77</v>
      </c>
      <c r="CF207">
        <f>IFERROR(VLOOKUP($B207,'Raw Stats'!$BU$3:$CJ$528,4,FALSE),0)</f>
        <v>25</v>
      </c>
      <c r="CG207">
        <f>IFERROR(VLOOKUP($B207,'Raw Stats'!$BU$3:$CJ$5288,5,FALSE),0)</f>
        <v>18</v>
      </c>
      <c r="CH207">
        <f>IFERROR(VLOOKUP($B207,'Raw Stats'!$BU$3:$CJ$528,6,FALSE),0)</f>
        <v>43</v>
      </c>
      <c r="CI207">
        <f>IFERROR(VLOOKUP($B207,'Raw Stats'!$BU$3:$CJ$528,7,FALSE),0)</f>
        <v>3</v>
      </c>
      <c r="CJ207">
        <f>IFERROR(VLOOKUP($B207,'Raw Stats'!$BU$3:$CJ$528,8,FALSE),0)</f>
        <v>20</v>
      </c>
      <c r="CK207">
        <f>IFERROR(VLOOKUP($B207,'Raw Stats'!$BU$3:$CJ$528,9,FALSE),0)</f>
        <v>73</v>
      </c>
      <c r="CL207">
        <f>IFERROR(VLOOKUP($B207,'Raw Stats'!$BU$3:$CJ$528,10,FALSE),0)</f>
        <v>50</v>
      </c>
      <c r="CM207">
        <f>IFERROR(VLOOKUP($B207,'Raw Stats'!$BU$3:$CJ$528,11,FALSE)+VLOOKUP($B207,'Raw Stats'!$BU$3:$CJ$528,12,FALSE),0)</f>
        <v>12</v>
      </c>
      <c r="CN207">
        <f>IFERROR(VLOOKUP($B207,'Raw Stats'!$BU$3:$CJ$528,13,FALSE)+VLOOKUP($B207,'Raw Stats'!$BU$3:$CJ$528,14,FALSE),0)</f>
        <v>5</v>
      </c>
      <c r="CO207">
        <f>IFERROR(VLOOKUP($B207,'Raw Stats'!$BU$3:$CJ$528,15,FALSE),0)</f>
        <v>4</v>
      </c>
      <c r="CP207">
        <f>IFERROR(VLOOKUP($B207,'Raw Stats'!$BU$3:$CJ$528,16,FALSE),0)</f>
        <v>137</v>
      </c>
      <c r="CR207">
        <f>IFERROR(VLOOKUP($B207,'Raw Stats'!$BC$3:$BR$528,3,FALSE),0)</f>
        <v>42</v>
      </c>
      <c r="CS207">
        <f>IFERROR(VLOOKUP($B207,'Raw Stats'!$BC$3:$BR$528,4,FALSE),0)</f>
        <v>11</v>
      </c>
      <c r="CT207">
        <f>IFERROR(VLOOKUP($B207,'Raw Stats'!$BC$3:$BR$5288,5,FALSE),0)</f>
        <v>5</v>
      </c>
      <c r="CU207">
        <f>IFERROR(VLOOKUP($B207,'Raw Stats'!$BC$3:$BR$52888,6,FALSE),0)</f>
        <v>16</v>
      </c>
      <c r="CV207">
        <f>IFERROR(VLOOKUP($B207,'Raw Stats'!$BC$3:$BR$5288,7,FALSE),0)</f>
        <v>-3</v>
      </c>
      <c r="CW207">
        <f>IFERROR(VLOOKUP($B207,'Raw Stats'!$BC$3:$BR$5288,8,FALSE),0)</f>
        <v>16</v>
      </c>
      <c r="CX207">
        <f>IFERROR(VLOOKUP($B207,'Raw Stats'!$BC$3:$BR$5288,9,FALSE),0)</f>
        <v>27</v>
      </c>
      <c r="CY207">
        <f>IFERROR(VLOOKUP($B207,'Raw Stats'!$BC$3:$BR$5288,10,FALSE),0)</f>
        <v>21</v>
      </c>
      <c r="CZ207">
        <f>IFERROR(VLOOKUP($B207,'Raw Stats'!$BC$3:$BR$5288,11,FALSE)+VLOOKUP($B207,'Raw Stats'!$BC$3:$BR$5288,12,FALSE),0)</f>
        <v>4</v>
      </c>
      <c r="DA207">
        <f>IFERROR(VLOOKUP($B207,'Raw Stats'!$BC$3:$BR$5288,13,FALSE)+VLOOKUP($B207,'Raw Stats'!$BC$3:$BR$5288,14,FALSE),0)</f>
        <v>3</v>
      </c>
      <c r="DB207">
        <f>IFERROR(VLOOKUP($B207,'Raw Stats'!$BC$3:$BR$5288,15,FALSE),0)</f>
        <v>2</v>
      </c>
      <c r="DC207">
        <f>IFERROR(VLOOKUP($B207,'Raw Stats'!$BC$3:$BR$5288,16,FALSE),0)</f>
        <v>78</v>
      </c>
      <c r="DE207">
        <f>IFERROR(VLOOKUP($B207,'Raw Stats'!$AK$3:$AZ$528,3,FALSE),0)</f>
        <v>74</v>
      </c>
      <c r="DF207">
        <f>IFERROR(VLOOKUP($B207,'Raw Stats'!$AK$3:$AZ$528,4,FALSE),0)</f>
        <v>16</v>
      </c>
      <c r="DG207">
        <f>IFERROR(VLOOKUP($B207,'Raw Stats'!$AK$3:$AZ$528,5,FALSE),0)</f>
        <v>35</v>
      </c>
      <c r="DH207">
        <f>IFERROR(VLOOKUP($B207,'Raw Stats'!$AK$3:$AZ$528,6,FALSE),0)</f>
        <v>51</v>
      </c>
      <c r="DI207">
        <f>IFERROR(VLOOKUP($B207,'Raw Stats'!$AK$3:$AZ$528,7,FALSE),0)</f>
        <v>8</v>
      </c>
      <c r="DJ207">
        <f>IFERROR(VLOOKUP($B207,'Raw Stats'!$AK$3:$AZ$528,8,FALSE),0)</f>
        <v>7</v>
      </c>
      <c r="DK207">
        <f>IFERROR(VLOOKUP($B207,'Raw Stats'!$AK$3:$AZ$528,9,FALSE),0)</f>
        <v>83</v>
      </c>
      <c r="DL207">
        <f>IFERROR(VLOOKUP($B207,'Raw Stats'!$AK$3:$AZ$528,10,FALSE),0)</f>
        <v>57</v>
      </c>
      <c r="DM207">
        <f>IFERROR(VLOOKUP($B207,'Raw Stats'!$AK$3:$AZ$528,11,FALSE)+VLOOKUP($B207,'Raw Stats'!$AK$3:$AZ$528,12,FALSE),0)</f>
        <v>8</v>
      </c>
      <c r="DN207">
        <f>IFERROR(VLOOKUP($B207,'Raw Stats'!$AK$3:$AZ$528,13,FALSE)+VLOOKUP($B207,'Raw Stats'!$AK$3:$AZ$528,14,FALSE),0)</f>
        <v>7</v>
      </c>
      <c r="DO207">
        <f>IFERROR(VLOOKUP($B207,'Raw Stats'!$AK$3:$AZ$528,15,FALSE),0)</f>
        <v>3</v>
      </c>
      <c r="DP207">
        <f>IFERROR(VLOOKUP($B207,'Raw Stats'!$AK$3:$AZ$528,16,FALSE),0)</f>
        <v>130</v>
      </c>
      <c r="DR207">
        <f>IFERROR(VLOOKUP($B207,'Raw Stats'!$S$3:$AH$528,3,FALSE),0)</f>
        <v>0</v>
      </c>
      <c r="DS207">
        <f>IFERROR(VLOOKUP($B207,'Raw Stats'!$S$3:$AH$528,4,FALSE),0)</f>
        <v>0</v>
      </c>
      <c r="DT207">
        <f>IFERROR(VLOOKUP($B207,'Raw Stats'!$S$3:$AH$528,5,FALSE),0)</f>
        <v>0</v>
      </c>
      <c r="DU207">
        <f>IFERROR(VLOOKUP($B207,'Raw Stats'!$S$3:$AH$528,6,FALSE),0)</f>
        <v>0</v>
      </c>
      <c r="DV207">
        <f>IFERROR(VLOOKUP($B207,'Raw Stats'!$S$3:$AH$528,7,FALSE),0)</f>
        <v>0</v>
      </c>
      <c r="DW207">
        <f>IFERROR(VLOOKUP($B207,'Raw Stats'!$S$3:$AH$528,8,FALSE),0)</f>
        <v>0</v>
      </c>
      <c r="DX207">
        <f>IFERROR(VLOOKUP($B207,'Raw Stats'!$S$3:$AH$528,9,FALSE),0)</f>
        <v>0</v>
      </c>
      <c r="DY207">
        <f>IFERROR(VLOOKUP($B207,'Raw Stats'!$S$3:$AH$528,10,FALSE),0)</f>
        <v>0</v>
      </c>
      <c r="DZ207">
        <f>IFERROR(VLOOKUP($B207,'Raw Stats'!$S$3:$AH$528,11,FALSE)+VLOOKUP($B207,'Raw Stats'!$S$3:$AH$528,12,FALSE),0)</f>
        <v>0</v>
      </c>
      <c r="EA207">
        <f>IFERROR(VLOOKUP($B207,'Raw Stats'!$S$3:$AH$528,13,FALSE)+VLOOKUP($B207,'Raw Stats'!$S$3:$AH$528,14,FALSE),0)</f>
        <v>0</v>
      </c>
      <c r="EB207">
        <f>IFERROR(VLOOKUP($B207,'Raw Stats'!$S$3:$AH$528,15,FALSE),0)</f>
        <v>0</v>
      </c>
      <c r="EC207">
        <f>IFERROR(VLOOKUP($B207,'Raw Stats'!$S$3:$AH$528,16,FALSE),0)</f>
        <v>0</v>
      </c>
    </row>
    <row r="208" spans="1:133" x14ac:dyDescent="0.2">
      <c r="A208">
        <f>IFERROR(VLOOKUP(B208,Sheet2!$W$1:$X$300,2,FALSE),301)</f>
        <v>301</v>
      </c>
      <c r="B208" t="s">
        <v>224</v>
      </c>
      <c r="C208">
        <f t="shared" si="15"/>
        <v>0.75270766153693458</v>
      </c>
      <c r="D208">
        <f t="shared" si="16"/>
        <v>0.71267511445602449</v>
      </c>
      <c r="E208">
        <f t="shared" si="17"/>
        <v>0.8479566424410605</v>
      </c>
      <c r="F208">
        <f t="shared" si="18"/>
        <v>0.98546040596767281</v>
      </c>
      <c r="G208">
        <f t="shared" si="19"/>
        <v>0.91166067986964072</v>
      </c>
      <c r="J208">
        <f>BS208*'Value Calculations'!$D$3</f>
        <v>7.3392377152686823</v>
      </c>
      <c r="K208">
        <f>BT208*'Value Calculations'!$D$4</f>
        <v>4.8841905606697491</v>
      </c>
      <c r="L208">
        <f>BU208*'Value Calculations'!$D$5</f>
        <v>8.7561574667464104</v>
      </c>
      <c r="M208">
        <f>BV208*'Value Calculations'!$D$6</f>
        <v>0</v>
      </c>
      <c r="N208">
        <f>BW208*'Value Calculations'!$D$7</f>
        <v>5.9761716397123106</v>
      </c>
      <c r="O208">
        <f>BX208*'Value Calculations'!$D$8</f>
        <v>5.2480760950274048</v>
      </c>
      <c r="P208">
        <f>BY208*'Value Calculations'!$D$9</f>
        <v>4.156432742138052</v>
      </c>
      <c r="Q208">
        <f>BZ208*'Value Calculations'!$D$10</f>
        <v>2.9225317926096377</v>
      </c>
      <c r="R208">
        <f>CA208*'Value Calculations'!$D$11</f>
        <v>0.9907141480249374</v>
      </c>
      <c r="S208">
        <f>CB208*'Value Calculations'!$D$12</f>
        <v>2.441648218768242</v>
      </c>
      <c r="T208">
        <f>CC208*'Value Calculations'!$D$13</f>
        <v>9.9743759286199936</v>
      </c>
      <c r="V208">
        <f>CF208*'Value Calculations'!$D$3</f>
        <v>2.0386771431301893</v>
      </c>
      <c r="W208">
        <f>CG208*'Value Calculations'!$D$4</f>
        <v>3.2561270404464993</v>
      </c>
      <c r="X208">
        <f>CH208*'Value Calculations'!$D$5</f>
        <v>3.980071575793823</v>
      </c>
      <c r="Y208">
        <f>CI208*'Value Calculations'!$D$6</f>
        <v>-1.1255843872742657</v>
      </c>
      <c r="Z208">
        <f>CJ208*'Value Calculations'!$D$7</f>
        <v>6.2398262708760885</v>
      </c>
      <c r="AA208">
        <f>CK208*'Value Calculations'!$D$8</f>
        <v>6.0388820819493425</v>
      </c>
      <c r="AB208">
        <f>CL208*'Value Calculations'!$D$9</f>
        <v>4.156432742138052</v>
      </c>
      <c r="AC208">
        <f>CM208*'Value Calculations'!$D$10</f>
        <v>2.1918988444572283</v>
      </c>
      <c r="AD208">
        <f>CN208*'Value Calculations'!$D$11</f>
        <v>0.9907141480249374</v>
      </c>
      <c r="AE208">
        <f>CO208*'Value Calculations'!$D$12</f>
        <v>0</v>
      </c>
      <c r="AF208">
        <f>CP208*'Value Calculations'!$D$13</f>
        <v>7.154035148803306</v>
      </c>
      <c r="AH208">
        <f>CS208*'Value Calculations'!$D$3</f>
        <v>5.300560572138493</v>
      </c>
      <c r="AI208">
        <f>CT208*'Value Calculations'!$D$4</f>
        <v>3.5817397444911494</v>
      </c>
      <c r="AJ208">
        <f>CU208*'Value Calculations'!$D$5</f>
        <v>6.3681145212701171</v>
      </c>
      <c r="AK208">
        <f>CV208*'Value Calculations'!$D$6</f>
        <v>1.8759739787904428</v>
      </c>
      <c r="AL208">
        <f>CW208*'Value Calculations'!$D$7</f>
        <v>4.7457833609480113</v>
      </c>
      <c r="AM208">
        <f>CX208*'Value Calculations'!$D$8</f>
        <v>3.7383555745400692</v>
      </c>
      <c r="AN208">
        <f>CY208*'Value Calculations'!$D$9</f>
        <v>1.8892876100627509</v>
      </c>
      <c r="AO208">
        <f>CZ208*'Value Calculations'!$D$10</f>
        <v>1.0959494222286141</v>
      </c>
      <c r="AP208">
        <f>DA208*'Value Calculations'!$D$11</f>
        <v>0</v>
      </c>
      <c r="AQ208">
        <f>DB208*'Value Calculations'!$D$12</f>
        <v>1.6277654791788281</v>
      </c>
      <c r="AR208">
        <f>DC208*'Value Calculations'!$D$13</f>
        <v>9.6304319310813735</v>
      </c>
      <c r="AT208">
        <f>DF208*'Value Calculations'!$D$3</f>
        <v>11.416592001529061</v>
      </c>
      <c r="AU208">
        <f>DG208*'Value Calculations'!$D$4</f>
        <v>7.8147048970715982</v>
      </c>
      <c r="AV208">
        <f>DH208*'Value Calculations'!$D$5</f>
        <v>13.797581462751921</v>
      </c>
      <c r="AW208">
        <f>DI208*'Value Calculations'!$D$6</f>
        <v>3.0015583660647085</v>
      </c>
      <c r="AX208">
        <f>DJ208*'Value Calculations'!$D$7</f>
        <v>7.9096389349133522</v>
      </c>
      <c r="AY208">
        <f>DK208*'Value Calculations'!$D$8</f>
        <v>6.2545564420189619</v>
      </c>
      <c r="AZ208">
        <f>DL208*'Value Calculations'!$D$9</f>
        <v>4.7861952788256357</v>
      </c>
      <c r="BA208">
        <f>DM208*'Value Calculations'!$D$10</f>
        <v>2.5572153185334328</v>
      </c>
      <c r="BB208">
        <f>DN208*'Value Calculations'!$D$11</f>
        <v>1.9814282960498748</v>
      </c>
      <c r="BC208">
        <f>DO208*'Value Calculations'!$D$12</f>
        <v>5.6971791771258982</v>
      </c>
      <c r="BD208">
        <f>DP208*'Value Calculations'!$D$13</f>
        <v>13.620182302529372</v>
      </c>
      <c r="BF208">
        <f>DS208*'Value Calculations'!$D$3</f>
        <v>10.601121144276986</v>
      </c>
      <c r="BG208">
        <f>DT208*'Value Calculations'!$D$4</f>
        <v>7.1634794889822988</v>
      </c>
      <c r="BH208">
        <f>DU208*'Value Calculations'!$D$5</f>
        <v>12.736229042540234</v>
      </c>
      <c r="BI208">
        <f>DV208*'Value Calculations'!$D$6</f>
        <v>3.2516882299034342</v>
      </c>
      <c r="BJ208">
        <f>DW208*'Value Calculations'!$D$7</f>
        <v>6.7671355332036462</v>
      </c>
      <c r="BK208">
        <f>DX208*'Value Calculations'!$D$8</f>
        <v>6.0388820819493425</v>
      </c>
      <c r="BL208">
        <f>DY208*'Value Calculations'!$D$9</f>
        <v>3.0228601761004015</v>
      </c>
      <c r="BM208">
        <f>DZ208*'Value Calculations'!$D$10</f>
        <v>0.36531647407620471</v>
      </c>
      <c r="BN208">
        <f>EA208*'Value Calculations'!$D$11</f>
        <v>1.9814282960498748</v>
      </c>
      <c r="BO208">
        <f>EB208*'Value Calculations'!$D$12</f>
        <v>3.2555309583576562</v>
      </c>
      <c r="BP208">
        <f>EC208*'Value Calculations'!$D$13</f>
        <v>10.455897525174063</v>
      </c>
      <c r="BR208">
        <f>IFERROR(VLOOKUP($B208,'Raw Stats'!$CM$3:$DC$884,3,FALSE),0)</f>
        <v>70</v>
      </c>
      <c r="BS208">
        <f>IFERROR(VLOOKUP($B208,'Raw Stats'!$CM$3:$DC$884,4,FALSE),0)</f>
        <v>18</v>
      </c>
      <c r="BT208">
        <f>IFERROR(VLOOKUP($B208,'Raw Stats'!$CM$3:$DC$884,5,FALSE),0)</f>
        <v>15</v>
      </c>
      <c r="BU208">
        <f>IFERROR(VLOOKUP($B208,'Raw Stats'!$CM$3:$DC$884,6,FALSE),0)</f>
        <v>33</v>
      </c>
      <c r="BV208">
        <f>IFERROR(VLOOKUP($B208,'Raw Stats'!$CM$3:$DC$884,7,FALSE),0)</f>
        <v>0</v>
      </c>
      <c r="BW208">
        <f>IFERROR(VLOOKUP($B208,'Raw Stats'!$CM$3:$DC$884,8,FALSE),0)</f>
        <v>68</v>
      </c>
      <c r="BX208">
        <f>IFERROR(VLOOKUP($B208,'Raw Stats'!$CM$3:$DC$884,9,FALSE),0)</f>
        <v>73</v>
      </c>
      <c r="BY208">
        <f>IFERROR(VLOOKUP($B208,'Raw Stats'!$CM$3:$DC$884,10,FALSE),0)</f>
        <v>33</v>
      </c>
      <c r="BZ208">
        <f>IFERROR(VLOOKUP($B208,'Raw Stats'!$CM$3:$DC$884,11,FALSE)+VLOOKUP($B208,'Raw Stats'!$CM$3:$DC$884,12,FALSE),0)</f>
        <v>8</v>
      </c>
      <c r="CA208">
        <f>IFERROR(VLOOKUP($B208,'Raw Stats'!$CM$3:$DC$884,13,FALSE)+VLOOKUP($B208,'Raw Stats'!$CM$3:$DC$884,14,FALSE),0)</f>
        <v>1</v>
      </c>
      <c r="CB208">
        <f>IFERROR(VLOOKUP($B208,'Raw Stats'!$CM$3:$DC$884,15,FALSE),0)</f>
        <v>3</v>
      </c>
      <c r="CC208">
        <f>IFERROR(VLOOKUP($B208,'Raw Stats'!$CM$3:$DC$884,16,FALSE),0)</f>
        <v>145</v>
      </c>
      <c r="CE208">
        <f>IFERROR(VLOOKUP($B208,'Raw Stats'!$BU$3:$CJ$528,3,FALSE),0)</f>
        <v>49</v>
      </c>
      <c r="CF208">
        <f>IFERROR(VLOOKUP($B208,'Raw Stats'!$BU$3:$CJ$528,4,FALSE),0)</f>
        <v>5</v>
      </c>
      <c r="CG208">
        <f>IFERROR(VLOOKUP($B208,'Raw Stats'!$BU$3:$CJ$5288,5,FALSE),0)</f>
        <v>10</v>
      </c>
      <c r="CH208">
        <f>IFERROR(VLOOKUP($B208,'Raw Stats'!$BU$3:$CJ$528,6,FALSE),0)</f>
        <v>15</v>
      </c>
      <c r="CI208">
        <f>IFERROR(VLOOKUP($B208,'Raw Stats'!$BU$3:$CJ$528,7,FALSE),0)</f>
        <v>-9</v>
      </c>
      <c r="CJ208">
        <f>IFERROR(VLOOKUP($B208,'Raw Stats'!$BU$3:$CJ$528,8,FALSE),0)</f>
        <v>71</v>
      </c>
      <c r="CK208">
        <f>IFERROR(VLOOKUP($B208,'Raw Stats'!$BU$3:$CJ$528,9,FALSE),0)</f>
        <v>84</v>
      </c>
      <c r="CL208">
        <f>IFERROR(VLOOKUP($B208,'Raw Stats'!$BU$3:$CJ$528,10,FALSE),0)</f>
        <v>33</v>
      </c>
      <c r="CM208">
        <f>IFERROR(VLOOKUP($B208,'Raw Stats'!$BU$3:$CJ$528,11,FALSE)+VLOOKUP($B208,'Raw Stats'!$BU$3:$CJ$528,12,FALSE),0)</f>
        <v>6</v>
      </c>
      <c r="CN208">
        <f>IFERROR(VLOOKUP($B208,'Raw Stats'!$BU$3:$CJ$528,13,FALSE)+VLOOKUP($B208,'Raw Stats'!$BU$3:$CJ$528,14,FALSE),0)</f>
        <v>1</v>
      </c>
      <c r="CO208">
        <f>IFERROR(VLOOKUP($B208,'Raw Stats'!$BU$3:$CJ$528,15,FALSE),0)</f>
        <v>0</v>
      </c>
      <c r="CP208">
        <f>IFERROR(VLOOKUP($B208,'Raw Stats'!$BU$3:$CJ$528,16,FALSE),0)</f>
        <v>104</v>
      </c>
      <c r="CR208">
        <f>IFERROR(VLOOKUP($B208,'Raw Stats'!$BC$3:$BR$528,3,FALSE),0)</f>
        <v>47</v>
      </c>
      <c r="CS208">
        <f>IFERROR(VLOOKUP($B208,'Raw Stats'!$BC$3:$BR$528,4,FALSE),0)</f>
        <v>13</v>
      </c>
      <c r="CT208">
        <f>IFERROR(VLOOKUP($B208,'Raw Stats'!$BC$3:$BR$5288,5,FALSE),0)</f>
        <v>11</v>
      </c>
      <c r="CU208">
        <f>IFERROR(VLOOKUP($B208,'Raw Stats'!$BC$3:$BR$52888,6,FALSE),0)</f>
        <v>24</v>
      </c>
      <c r="CV208">
        <f>IFERROR(VLOOKUP($B208,'Raw Stats'!$BC$3:$BR$5288,7,FALSE),0)</f>
        <v>15</v>
      </c>
      <c r="CW208">
        <f>IFERROR(VLOOKUP($B208,'Raw Stats'!$BC$3:$BR$5288,8,FALSE),0)</f>
        <v>54</v>
      </c>
      <c r="CX208">
        <f>IFERROR(VLOOKUP($B208,'Raw Stats'!$BC$3:$BR$5288,9,FALSE),0)</f>
        <v>52</v>
      </c>
      <c r="CY208">
        <f>IFERROR(VLOOKUP($B208,'Raw Stats'!$BC$3:$BR$5288,10,FALSE),0)</f>
        <v>15</v>
      </c>
      <c r="CZ208">
        <f>IFERROR(VLOOKUP($B208,'Raw Stats'!$BC$3:$BR$5288,11,FALSE)+VLOOKUP($B208,'Raw Stats'!$BC$3:$BR$5288,12,FALSE),0)</f>
        <v>3</v>
      </c>
      <c r="DA208">
        <f>IFERROR(VLOOKUP($B208,'Raw Stats'!$BC$3:$BR$5288,13,FALSE)+VLOOKUP($B208,'Raw Stats'!$BC$3:$BR$5288,14,FALSE),0)</f>
        <v>0</v>
      </c>
      <c r="DB208">
        <f>IFERROR(VLOOKUP($B208,'Raw Stats'!$BC$3:$BR$5288,15,FALSE),0)</f>
        <v>2</v>
      </c>
      <c r="DC208">
        <f>IFERROR(VLOOKUP($B208,'Raw Stats'!$BC$3:$BR$5288,16,FALSE),0)</f>
        <v>140</v>
      </c>
      <c r="DE208">
        <f>IFERROR(VLOOKUP($B208,'Raw Stats'!$AK$3:$AZ$528,3,FALSE),0)</f>
        <v>80</v>
      </c>
      <c r="DF208">
        <f>IFERROR(VLOOKUP($B208,'Raw Stats'!$AK$3:$AZ$528,4,FALSE),0)</f>
        <v>28</v>
      </c>
      <c r="DG208">
        <f>IFERROR(VLOOKUP($B208,'Raw Stats'!$AK$3:$AZ$528,5,FALSE),0)</f>
        <v>24</v>
      </c>
      <c r="DH208">
        <f>IFERROR(VLOOKUP($B208,'Raw Stats'!$AK$3:$AZ$528,6,FALSE),0)</f>
        <v>52</v>
      </c>
      <c r="DI208">
        <f>IFERROR(VLOOKUP($B208,'Raw Stats'!$AK$3:$AZ$528,7,FALSE),0)</f>
        <v>24</v>
      </c>
      <c r="DJ208">
        <f>IFERROR(VLOOKUP($B208,'Raw Stats'!$AK$3:$AZ$528,8,FALSE),0)</f>
        <v>90</v>
      </c>
      <c r="DK208">
        <f>IFERROR(VLOOKUP($B208,'Raw Stats'!$AK$3:$AZ$528,9,FALSE),0)</f>
        <v>87</v>
      </c>
      <c r="DL208">
        <f>IFERROR(VLOOKUP($B208,'Raw Stats'!$AK$3:$AZ$528,10,FALSE),0)</f>
        <v>38</v>
      </c>
      <c r="DM208">
        <f>IFERROR(VLOOKUP($B208,'Raw Stats'!$AK$3:$AZ$528,11,FALSE)+VLOOKUP($B208,'Raw Stats'!$AK$3:$AZ$528,12,FALSE),0)</f>
        <v>7</v>
      </c>
      <c r="DN208">
        <f>IFERROR(VLOOKUP($B208,'Raw Stats'!$AK$3:$AZ$528,13,FALSE)+VLOOKUP($B208,'Raw Stats'!$AK$3:$AZ$528,14,FALSE),0)</f>
        <v>2</v>
      </c>
      <c r="DO208">
        <f>IFERROR(VLOOKUP($B208,'Raw Stats'!$AK$3:$AZ$528,15,FALSE),0)</f>
        <v>7</v>
      </c>
      <c r="DP208">
        <f>IFERROR(VLOOKUP($B208,'Raw Stats'!$AK$3:$AZ$528,16,FALSE),0)</f>
        <v>198</v>
      </c>
      <c r="DR208">
        <f>IFERROR(VLOOKUP($B208,'Raw Stats'!$S$3:$AH$528,3,FALSE),0)</f>
        <v>72</v>
      </c>
      <c r="DS208">
        <f>IFERROR(VLOOKUP($B208,'Raw Stats'!$S$3:$AH$528,4,FALSE),0)</f>
        <v>26</v>
      </c>
      <c r="DT208">
        <f>IFERROR(VLOOKUP($B208,'Raw Stats'!$S$3:$AH$528,5,FALSE),0)</f>
        <v>22</v>
      </c>
      <c r="DU208">
        <f>IFERROR(VLOOKUP($B208,'Raw Stats'!$S$3:$AH$528,6,FALSE),0)</f>
        <v>48</v>
      </c>
      <c r="DV208">
        <f>IFERROR(VLOOKUP($B208,'Raw Stats'!$S$3:$AH$528,7,FALSE),0)</f>
        <v>26</v>
      </c>
      <c r="DW208">
        <f>IFERROR(VLOOKUP($B208,'Raw Stats'!$S$3:$AH$528,8,FALSE),0)</f>
        <v>77</v>
      </c>
      <c r="DX208">
        <f>IFERROR(VLOOKUP($B208,'Raw Stats'!$S$3:$AH$528,9,FALSE),0)</f>
        <v>84</v>
      </c>
      <c r="DY208">
        <f>IFERROR(VLOOKUP($B208,'Raw Stats'!$S$3:$AH$528,10,FALSE),0)</f>
        <v>24</v>
      </c>
      <c r="DZ208">
        <f>IFERROR(VLOOKUP($B208,'Raw Stats'!$S$3:$AH$528,11,FALSE)+VLOOKUP($B208,'Raw Stats'!$S$3:$AH$528,12,FALSE),0)</f>
        <v>1</v>
      </c>
      <c r="EA208">
        <f>IFERROR(VLOOKUP($B208,'Raw Stats'!$S$3:$AH$528,13,FALSE)+VLOOKUP($B208,'Raw Stats'!$S$3:$AH$528,14,FALSE),0)</f>
        <v>2</v>
      </c>
      <c r="EB208">
        <f>IFERROR(VLOOKUP($B208,'Raw Stats'!$S$3:$AH$528,15,FALSE),0)</f>
        <v>4</v>
      </c>
      <c r="EC208">
        <f>IFERROR(VLOOKUP($B208,'Raw Stats'!$S$3:$AH$528,16,FALSE),0)</f>
        <v>152</v>
      </c>
    </row>
    <row r="209" spans="1:133" x14ac:dyDescent="0.2">
      <c r="A209">
        <f>IFERROR(VLOOKUP(B209,Sheet2!$W$1:$X$300,2,FALSE),301)</f>
        <v>301</v>
      </c>
      <c r="B209" t="s">
        <v>312</v>
      </c>
      <c r="C209">
        <f t="shared" si="15"/>
        <v>0.75110996712937117</v>
      </c>
      <c r="D209">
        <f t="shared" si="16"/>
        <v>0.56667816222505474</v>
      </c>
      <c r="E209">
        <f t="shared" si="17"/>
        <v>0.61127827947386781</v>
      </c>
      <c r="F209">
        <f t="shared" si="18"/>
        <v>1.0761304434809833</v>
      </c>
      <c r="G209">
        <f t="shared" si="19"/>
        <v>1.0190163738616986</v>
      </c>
      <c r="J209">
        <f>BS209*'Value Calculations'!$D$3</f>
        <v>8.5624440011467957</v>
      </c>
      <c r="K209">
        <f>BT209*'Value Calculations'!$D$4</f>
        <v>5.8610286728036982</v>
      </c>
      <c r="L209">
        <f>BU209*'Value Calculations'!$D$5</f>
        <v>10.348186097063941</v>
      </c>
      <c r="M209">
        <f>BV209*'Value Calculations'!$D$6</f>
        <v>0.25012986383872571</v>
      </c>
      <c r="N209">
        <f>BW209*'Value Calculations'!$D$7</f>
        <v>1.2303882787642992</v>
      </c>
      <c r="O209">
        <f>BX209*'Value Calculations'!$D$8</f>
        <v>9.6334547497763321</v>
      </c>
      <c r="P209">
        <f>BY209*'Value Calculations'!$D$9</f>
        <v>2.5190501467503346</v>
      </c>
      <c r="Q209">
        <f>BZ209*'Value Calculations'!$D$10</f>
        <v>3.2878482666858426</v>
      </c>
      <c r="R209">
        <f>CA209*'Value Calculations'!$D$11</f>
        <v>0.9907141480249374</v>
      </c>
      <c r="S209">
        <f>CB209*'Value Calculations'!$D$12</f>
        <v>0</v>
      </c>
      <c r="T209">
        <f>CC209*'Value Calculations'!$D$13</f>
        <v>8.3922335399423389</v>
      </c>
      <c r="V209">
        <f>CF209*'Value Calculations'!$D$3</f>
        <v>6.5237668580166064</v>
      </c>
      <c r="W209">
        <f>CG209*'Value Calculations'!$D$4</f>
        <v>4.2329651525804488</v>
      </c>
      <c r="X209">
        <f>CH209*'Value Calculations'!$D$5</f>
        <v>7.6948050465347251</v>
      </c>
      <c r="Y209">
        <f>CI209*'Value Calculations'!$D$6</f>
        <v>-2.1261038426291687</v>
      </c>
      <c r="Z209">
        <f>CJ209*'Value Calculations'!$D$7</f>
        <v>1.7576975410918561</v>
      </c>
      <c r="AA209">
        <f>CK209*'Value Calculations'!$D$8</f>
        <v>6.3983393487320415</v>
      </c>
      <c r="AB209">
        <f>CL209*'Value Calculations'!$D$9</f>
        <v>2.6450026540878513</v>
      </c>
      <c r="AC209">
        <f>CM209*'Value Calculations'!$D$10</f>
        <v>2.5572153185334328</v>
      </c>
      <c r="AD209">
        <f>CN209*'Value Calculations'!$D$11</f>
        <v>0</v>
      </c>
      <c r="AE209">
        <f>CO209*'Value Calculations'!$D$12</f>
        <v>3.2555309583576562</v>
      </c>
      <c r="AF209">
        <f>CP209*'Value Calculations'!$D$13</f>
        <v>9.5616431315736499</v>
      </c>
      <c r="AH209">
        <f>CS209*'Value Calculations'!$D$3</f>
        <v>3.6696188576343411</v>
      </c>
      <c r="AI209">
        <f>CT209*'Value Calculations'!$D$4</f>
        <v>1.3024508161785997</v>
      </c>
      <c r="AJ209">
        <f>CU209*'Value Calculations'!$D$5</f>
        <v>3.4493953656879803</v>
      </c>
      <c r="AK209">
        <f>CV209*'Value Calculations'!$D$6</f>
        <v>-0.75038959151617712</v>
      </c>
      <c r="AL209">
        <f>CW209*'Value Calculations'!$D$7</f>
        <v>1.7576975410918561</v>
      </c>
      <c r="AM209">
        <f>CX209*'Value Calculations'!$D$8</f>
        <v>7.261036789010519</v>
      </c>
      <c r="AN209">
        <f>CY209*'Value Calculations'!$D$9</f>
        <v>3.4007176981129517</v>
      </c>
      <c r="AO209">
        <f>CZ209*'Value Calculations'!$D$10</f>
        <v>1.0959494222286141</v>
      </c>
      <c r="AP209">
        <f>DA209*'Value Calculations'!$D$11</f>
        <v>0</v>
      </c>
      <c r="AQ209">
        <f>DB209*'Value Calculations'!$D$12</f>
        <v>1.6277654791788281</v>
      </c>
      <c r="AR209">
        <f>DC209*'Value Calculations'!$D$13</f>
        <v>5.9158367576642723</v>
      </c>
      <c r="AT209">
        <f>DF209*'Value Calculations'!$D$3</f>
        <v>14.270740001911326</v>
      </c>
      <c r="AU209">
        <f>DG209*'Value Calculations'!$D$4</f>
        <v>8.4659303051608976</v>
      </c>
      <c r="AV209">
        <f>DH209*'Value Calculations'!$D$5</f>
        <v>16.185624408228215</v>
      </c>
      <c r="AW209">
        <f>DI209*'Value Calculations'!$D$6</f>
        <v>1.3757142511129914</v>
      </c>
      <c r="AX209">
        <f>DJ209*'Value Calculations'!$D$7</f>
        <v>4.2184740986204545</v>
      </c>
      <c r="AY209">
        <f>DK209*'Value Calculations'!$D$8</f>
        <v>13.371810324316401</v>
      </c>
      <c r="AZ209">
        <f>DL209*'Value Calculations'!$D$9</f>
        <v>3.7785752201255018</v>
      </c>
      <c r="BA209">
        <f>DM209*'Value Calculations'!$D$10</f>
        <v>5.1144306370668655</v>
      </c>
      <c r="BB209">
        <f>DN209*'Value Calculations'!$D$11</f>
        <v>0</v>
      </c>
      <c r="BC209">
        <f>DO209*'Value Calculations'!$D$12</f>
        <v>4.883296437536484</v>
      </c>
      <c r="BD209">
        <f>DP209*'Value Calculations'!$D$13</f>
        <v>16.578100681361509</v>
      </c>
      <c r="BF209">
        <f>DS209*'Value Calculations'!$D$3</f>
        <v>10.601121144276986</v>
      </c>
      <c r="BG209">
        <f>DT209*'Value Calculations'!$D$4</f>
        <v>8.4659303051608976</v>
      </c>
      <c r="BH209">
        <f>DU209*'Value Calculations'!$D$5</f>
        <v>13.797581462751921</v>
      </c>
      <c r="BI209">
        <f>DV209*'Value Calculations'!$D$6</f>
        <v>-0.12506493191936285</v>
      </c>
      <c r="BJ209">
        <f>DW209*'Value Calculations'!$D$7</f>
        <v>4.3063589756750478</v>
      </c>
      <c r="BK209">
        <f>DX209*'Value Calculations'!$D$8</f>
        <v>16.175577005221452</v>
      </c>
      <c r="BL209">
        <f>DY209*'Value Calculations'!$D$9</f>
        <v>4.2823852494755688</v>
      </c>
      <c r="BM209">
        <f>DZ209*'Value Calculations'!$D$10</f>
        <v>2.9225317926096377</v>
      </c>
      <c r="BN209">
        <f>EA209*'Value Calculations'!$D$11</f>
        <v>1.9814282960498748</v>
      </c>
      <c r="BO209">
        <f>EB209*'Value Calculations'!$D$12</f>
        <v>7.3249446563047265</v>
      </c>
      <c r="BP209">
        <f>EC209*'Value Calculations'!$D$13</f>
        <v>13.826548701052543</v>
      </c>
      <c r="BR209">
        <f>IFERROR(VLOOKUP($B209,'Raw Stats'!$CM$3:$DC$884,3,FALSE),0)</f>
        <v>68</v>
      </c>
      <c r="BS209">
        <f>IFERROR(VLOOKUP($B209,'Raw Stats'!$CM$3:$DC$884,4,FALSE),0)</f>
        <v>21</v>
      </c>
      <c r="BT209">
        <f>IFERROR(VLOOKUP($B209,'Raw Stats'!$CM$3:$DC$884,5,FALSE),0)</f>
        <v>18</v>
      </c>
      <c r="BU209">
        <f>IFERROR(VLOOKUP($B209,'Raw Stats'!$CM$3:$DC$884,6,FALSE),0)</f>
        <v>39</v>
      </c>
      <c r="BV209">
        <f>IFERROR(VLOOKUP($B209,'Raw Stats'!$CM$3:$DC$884,7,FALSE),0)</f>
        <v>2</v>
      </c>
      <c r="BW209">
        <f>IFERROR(VLOOKUP($B209,'Raw Stats'!$CM$3:$DC$884,8,FALSE),0)</f>
        <v>14</v>
      </c>
      <c r="BX209">
        <f>IFERROR(VLOOKUP($B209,'Raw Stats'!$CM$3:$DC$884,9,FALSE),0)</f>
        <v>134</v>
      </c>
      <c r="BY209">
        <f>IFERROR(VLOOKUP($B209,'Raw Stats'!$CM$3:$DC$884,10,FALSE),0)</f>
        <v>20</v>
      </c>
      <c r="BZ209">
        <f>IFERROR(VLOOKUP($B209,'Raw Stats'!$CM$3:$DC$884,11,FALSE)+VLOOKUP($B209,'Raw Stats'!$CM$3:$DC$884,12,FALSE),0)</f>
        <v>9</v>
      </c>
      <c r="CA209">
        <f>IFERROR(VLOOKUP($B209,'Raw Stats'!$CM$3:$DC$884,13,FALSE)+VLOOKUP($B209,'Raw Stats'!$CM$3:$DC$884,14,FALSE),0)</f>
        <v>1</v>
      </c>
      <c r="CB209">
        <f>IFERROR(VLOOKUP($B209,'Raw Stats'!$CM$3:$DC$884,15,FALSE),0)</f>
        <v>0</v>
      </c>
      <c r="CC209">
        <f>IFERROR(VLOOKUP($B209,'Raw Stats'!$CM$3:$DC$884,16,FALSE),0)</f>
        <v>122</v>
      </c>
      <c r="CE209">
        <f>IFERROR(VLOOKUP($B209,'Raw Stats'!$BU$3:$CJ$528,3,FALSE),0)</f>
        <v>75</v>
      </c>
      <c r="CF209">
        <f>IFERROR(VLOOKUP($B209,'Raw Stats'!$BU$3:$CJ$528,4,FALSE),0)</f>
        <v>16</v>
      </c>
      <c r="CG209">
        <f>IFERROR(VLOOKUP($B209,'Raw Stats'!$BU$3:$CJ$5288,5,FALSE),0)</f>
        <v>13</v>
      </c>
      <c r="CH209">
        <f>IFERROR(VLOOKUP($B209,'Raw Stats'!$BU$3:$CJ$528,6,FALSE),0)</f>
        <v>29</v>
      </c>
      <c r="CI209">
        <f>IFERROR(VLOOKUP($B209,'Raw Stats'!$BU$3:$CJ$528,7,FALSE),0)</f>
        <v>-17</v>
      </c>
      <c r="CJ209">
        <f>IFERROR(VLOOKUP($B209,'Raw Stats'!$BU$3:$CJ$528,8,FALSE),0)</f>
        <v>20</v>
      </c>
      <c r="CK209">
        <f>IFERROR(VLOOKUP($B209,'Raw Stats'!$BU$3:$CJ$528,9,FALSE),0)</f>
        <v>89</v>
      </c>
      <c r="CL209">
        <f>IFERROR(VLOOKUP($B209,'Raw Stats'!$BU$3:$CJ$528,10,FALSE),0)</f>
        <v>21</v>
      </c>
      <c r="CM209">
        <f>IFERROR(VLOOKUP($B209,'Raw Stats'!$BU$3:$CJ$528,11,FALSE)+VLOOKUP($B209,'Raw Stats'!$BU$3:$CJ$528,12,FALSE),0)</f>
        <v>7</v>
      </c>
      <c r="CN209">
        <f>IFERROR(VLOOKUP($B209,'Raw Stats'!$BU$3:$CJ$528,13,FALSE)+VLOOKUP($B209,'Raw Stats'!$BU$3:$CJ$528,14,FALSE),0)</f>
        <v>0</v>
      </c>
      <c r="CO209">
        <f>IFERROR(VLOOKUP($B209,'Raw Stats'!$BU$3:$CJ$528,15,FALSE),0)</f>
        <v>4</v>
      </c>
      <c r="CP209">
        <f>IFERROR(VLOOKUP($B209,'Raw Stats'!$BU$3:$CJ$528,16,FALSE),0)</f>
        <v>139</v>
      </c>
      <c r="CR209">
        <f>IFERROR(VLOOKUP($B209,'Raw Stats'!$BC$3:$BR$528,3,FALSE),0)</f>
        <v>47</v>
      </c>
      <c r="CS209">
        <f>IFERROR(VLOOKUP($B209,'Raw Stats'!$BC$3:$BR$528,4,FALSE),0)</f>
        <v>9</v>
      </c>
      <c r="CT209">
        <f>IFERROR(VLOOKUP($B209,'Raw Stats'!$BC$3:$BR$5288,5,FALSE),0)</f>
        <v>4</v>
      </c>
      <c r="CU209">
        <f>IFERROR(VLOOKUP($B209,'Raw Stats'!$BC$3:$BR$52888,6,FALSE),0)</f>
        <v>13</v>
      </c>
      <c r="CV209">
        <f>IFERROR(VLOOKUP($B209,'Raw Stats'!$BC$3:$BR$5288,7,FALSE),0)</f>
        <v>-6</v>
      </c>
      <c r="CW209">
        <f>IFERROR(VLOOKUP($B209,'Raw Stats'!$BC$3:$BR$5288,8,FALSE),0)</f>
        <v>20</v>
      </c>
      <c r="CX209">
        <f>IFERROR(VLOOKUP($B209,'Raw Stats'!$BC$3:$BR$5288,9,FALSE),0)</f>
        <v>101</v>
      </c>
      <c r="CY209">
        <f>IFERROR(VLOOKUP($B209,'Raw Stats'!$BC$3:$BR$5288,10,FALSE),0)</f>
        <v>27</v>
      </c>
      <c r="CZ209">
        <f>IFERROR(VLOOKUP($B209,'Raw Stats'!$BC$3:$BR$5288,11,FALSE)+VLOOKUP($B209,'Raw Stats'!$BC$3:$BR$5288,12,FALSE),0)</f>
        <v>3</v>
      </c>
      <c r="DA209">
        <f>IFERROR(VLOOKUP($B209,'Raw Stats'!$BC$3:$BR$5288,13,FALSE)+VLOOKUP($B209,'Raw Stats'!$BC$3:$BR$5288,14,FALSE),0)</f>
        <v>0</v>
      </c>
      <c r="DB209">
        <f>IFERROR(VLOOKUP($B209,'Raw Stats'!$BC$3:$BR$5288,15,FALSE),0)</f>
        <v>2</v>
      </c>
      <c r="DC209">
        <f>IFERROR(VLOOKUP($B209,'Raw Stats'!$BC$3:$BR$5288,16,FALSE),0)</f>
        <v>86</v>
      </c>
      <c r="DE209">
        <f>IFERROR(VLOOKUP($B209,'Raw Stats'!$AK$3:$AZ$528,3,FALSE),0)</f>
        <v>82</v>
      </c>
      <c r="DF209">
        <f>IFERROR(VLOOKUP($B209,'Raw Stats'!$AK$3:$AZ$528,4,FALSE),0)</f>
        <v>35</v>
      </c>
      <c r="DG209">
        <f>IFERROR(VLOOKUP($B209,'Raw Stats'!$AK$3:$AZ$528,5,FALSE),0)</f>
        <v>26</v>
      </c>
      <c r="DH209">
        <f>IFERROR(VLOOKUP($B209,'Raw Stats'!$AK$3:$AZ$528,6,FALSE),0)</f>
        <v>61</v>
      </c>
      <c r="DI209">
        <f>IFERROR(VLOOKUP($B209,'Raw Stats'!$AK$3:$AZ$528,7,FALSE),0)</f>
        <v>11</v>
      </c>
      <c r="DJ209">
        <f>IFERROR(VLOOKUP($B209,'Raw Stats'!$AK$3:$AZ$528,8,FALSE),0)</f>
        <v>48</v>
      </c>
      <c r="DK209">
        <f>IFERROR(VLOOKUP($B209,'Raw Stats'!$AK$3:$AZ$528,9,FALSE),0)</f>
        <v>186</v>
      </c>
      <c r="DL209">
        <f>IFERROR(VLOOKUP($B209,'Raw Stats'!$AK$3:$AZ$528,10,FALSE),0)</f>
        <v>30</v>
      </c>
      <c r="DM209">
        <f>IFERROR(VLOOKUP($B209,'Raw Stats'!$AK$3:$AZ$528,11,FALSE)+VLOOKUP($B209,'Raw Stats'!$AK$3:$AZ$528,12,FALSE),0)</f>
        <v>14</v>
      </c>
      <c r="DN209">
        <f>IFERROR(VLOOKUP($B209,'Raw Stats'!$AK$3:$AZ$528,13,FALSE)+VLOOKUP($B209,'Raw Stats'!$AK$3:$AZ$528,14,FALSE),0)</f>
        <v>0</v>
      </c>
      <c r="DO209">
        <f>IFERROR(VLOOKUP($B209,'Raw Stats'!$AK$3:$AZ$528,15,FALSE),0)</f>
        <v>6</v>
      </c>
      <c r="DP209">
        <f>IFERROR(VLOOKUP($B209,'Raw Stats'!$AK$3:$AZ$528,16,FALSE),0)</f>
        <v>241</v>
      </c>
      <c r="DR209">
        <f>IFERROR(VLOOKUP($B209,'Raw Stats'!$S$3:$AH$528,3,FALSE),0)</f>
        <v>82</v>
      </c>
      <c r="DS209">
        <f>IFERROR(VLOOKUP($B209,'Raw Stats'!$S$3:$AH$528,4,FALSE),0)</f>
        <v>26</v>
      </c>
      <c r="DT209">
        <f>IFERROR(VLOOKUP($B209,'Raw Stats'!$S$3:$AH$528,5,FALSE),0)</f>
        <v>26</v>
      </c>
      <c r="DU209">
        <f>IFERROR(VLOOKUP($B209,'Raw Stats'!$S$3:$AH$528,6,FALSE),0)</f>
        <v>52</v>
      </c>
      <c r="DV209">
        <f>IFERROR(VLOOKUP($B209,'Raw Stats'!$S$3:$AH$528,7,FALSE),0)</f>
        <v>-1</v>
      </c>
      <c r="DW209">
        <f>IFERROR(VLOOKUP($B209,'Raw Stats'!$S$3:$AH$528,8,FALSE),0)</f>
        <v>49</v>
      </c>
      <c r="DX209">
        <f>IFERROR(VLOOKUP($B209,'Raw Stats'!$S$3:$AH$528,9,FALSE),0)</f>
        <v>225</v>
      </c>
      <c r="DY209">
        <f>IFERROR(VLOOKUP($B209,'Raw Stats'!$S$3:$AH$528,10,FALSE),0)</f>
        <v>34</v>
      </c>
      <c r="DZ209">
        <f>IFERROR(VLOOKUP($B209,'Raw Stats'!$S$3:$AH$528,11,FALSE)+VLOOKUP($B209,'Raw Stats'!$S$3:$AH$528,12,FALSE),0)</f>
        <v>8</v>
      </c>
      <c r="EA209">
        <f>IFERROR(VLOOKUP($B209,'Raw Stats'!$S$3:$AH$528,13,FALSE)+VLOOKUP($B209,'Raw Stats'!$S$3:$AH$528,14,FALSE),0)</f>
        <v>2</v>
      </c>
      <c r="EB209">
        <f>IFERROR(VLOOKUP($B209,'Raw Stats'!$S$3:$AH$528,15,FALSE),0)</f>
        <v>9</v>
      </c>
      <c r="EC209">
        <f>IFERROR(VLOOKUP($B209,'Raw Stats'!$S$3:$AH$528,16,FALSE),0)</f>
        <v>201</v>
      </c>
    </row>
    <row r="210" spans="1:133" x14ac:dyDescent="0.2">
      <c r="A210">
        <f>IFERROR(VLOOKUP(B210,Sheet2!$W$1:$X$300,2,FALSE),301)</f>
        <v>264</v>
      </c>
      <c r="B210" t="s">
        <v>255</v>
      </c>
      <c r="C210">
        <f t="shared" si="15"/>
        <v>0.75004039444166559</v>
      </c>
      <c r="D210">
        <f t="shared" si="16"/>
        <v>0.6663532452250418</v>
      </c>
      <c r="E210">
        <f t="shared" si="17"/>
        <v>0.71398151357790562</v>
      </c>
      <c r="F210">
        <f t="shared" si="18"/>
        <v>0</v>
      </c>
      <c r="G210">
        <f t="shared" si="19"/>
        <v>0</v>
      </c>
      <c r="J210">
        <f>BS210*'Value Calculations'!$D$3</f>
        <v>8.1547085725207573</v>
      </c>
      <c r="K210">
        <f>BT210*'Value Calculations'!$D$4</f>
        <v>8.4659303051608976</v>
      </c>
      <c r="L210">
        <f>BU210*'Value Calculations'!$D$5</f>
        <v>12.205552832434391</v>
      </c>
      <c r="M210">
        <f>BV210*'Value Calculations'!$D$6</f>
        <v>0</v>
      </c>
      <c r="N210">
        <f>BW210*'Value Calculations'!$D$7</f>
        <v>1.7576975410918561</v>
      </c>
      <c r="O210">
        <f>BX210*'Value Calculations'!$D$8</f>
        <v>10.711826550124428</v>
      </c>
      <c r="P210">
        <f>BY210*'Value Calculations'!$D$9</f>
        <v>3.2747651907754349</v>
      </c>
      <c r="Q210">
        <f>BZ210*'Value Calculations'!$D$10</f>
        <v>5.1144306370668655</v>
      </c>
      <c r="R210">
        <f>CA210*'Value Calculations'!$D$11</f>
        <v>0</v>
      </c>
      <c r="S210">
        <f>CB210*'Value Calculations'!$D$12</f>
        <v>0</v>
      </c>
      <c r="T210">
        <f>CC210*'Value Calculations'!$D$13</f>
        <v>10.318319926158615</v>
      </c>
      <c r="V210">
        <f>CF210*'Value Calculations'!$D$3</f>
        <v>6.5237668580166064</v>
      </c>
      <c r="W210">
        <f>CG210*'Value Calculations'!$D$4</f>
        <v>5.5354159687590485</v>
      </c>
      <c r="X210">
        <f>CH210*'Value Calculations'!$D$5</f>
        <v>8.7561574667464104</v>
      </c>
      <c r="Y210">
        <f>CI210*'Value Calculations'!$D$6</f>
        <v>-1.8759739787904428</v>
      </c>
      <c r="Z210">
        <f>CJ210*'Value Calculations'!$D$7</f>
        <v>1.5819277869826704</v>
      </c>
      <c r="AA210">
        <f>CK210*'Value Calculations'!$D$8</f>
        <v>8.4831914960716954</v>
      </c>
      <c r="AB210">
        <f>CL210*'Value Calculations'!$D$9</f>
        <v>3.5266702054504684</v>
      </c>
      <c r="AC210">
        <f>CM210*'Value Calculations'!$D$10</f>
        <v>2.9225317926096377</v>
      </c>
      <c r="AD210">
        <f>CN210*'Value Calculations'!$D$11</f>
        <v>0</v>
      </c>
      <c r="AE210">
        <f>CO210*'Value Calculations'!$D$12</f>
        <v>0</v>
      </c>
      <c r="AF210">
        <f>CP210*'Value Calculations'!$D$13</f>
        <v>10.524686324681786</v>
      </c>
      <c r="AH210">
        <f>CS210*'Value Calculations'!$D$3</f>
        <v>2.8541480003822652</v>
      </c>
      <c r="AI210">
        <f>CT210*'Value Calculations'!$D$4</f>
        <v>4.2329651525804488</v>
      </c>
      <c r="AJ210">
        <f>CU210*'Value Calculations'!$D$5</f>
        <v>5.3067621010584309</v>
      </c>
      <c r="AK210">
        <f>CV210*'Value Calculations'!$D$6</f>
        <v>1.1255843872742657</v>
      </c>
      <c r="AL210">
        <f>CW210*'Value Calculations'!$D$7</f>
        <v>0.52730926232755682</v>
      </c>
      <c r="AM210">
        <f>CX210*'Value Calculations'!$D$8</f>
        <v>5.8950991752362629</v>
      </c>
      <c r="AN210">
        <f>CY210*'Value Calculations'!$D$9</f>
        <v>2.3930976394128178</v>
      </c>
      <c r="AO210">
        <f>CZ210*'Value Calculations'!$D$10</f>
        <v>1.4612658963048188</v>
      </c>
      <c r="AP210">
        <f>DA210*'Value Calculations'!$D$11</f>
        <v>0</v>
      </c>
      <c r="AQ210">
        <f>DB210*'Value Calculations'!$D$12</f>
        <v>0</v>
      </c>
      <c r="AR210">
        <f>DC210*'Value Calculations'!$D$13</f>
        <v>6.1909919556951687</v>
      </c>
      <c r="AT210">
        <f>DF210*'Value Calculations'!$D$3</f>
        <v>0</v>
      </c>
      <c r="AU210">
        <f>DG210*'Value Calculations'!$D$4</f>
        <v>0</v>
      </c>
      <c r="AV210">
        <f>DH210*'Value Calculations'!$D$5</f>
        <v>0</v>
      </c>
      <c r="AW210">
        <f>DI210*'Value Calculations'!$D$6</f>
        <v>0</v>
      </c>
      <c r="AX210">
        <f>DJ210*'Value Calculations'!$D$7</f>
        <v>0</v>
      </c>
      <c r="AY210">
        <f>DK210*'Value Calculations'!$D$8</f>
        <v>0</v>
      </c>
      <c r="AZ210">
        <f>DL210*'Value Calculations'!$D$9</f>
        <v>0</v>
      </c>
      <c r="BA210">
        <f>DM210*'Value Calculations'!$D$10</f>
        <v>0</v>
      </c>
      <c r="BB210">
        <f>DN210*'Value Calculations'!$D$11</f>
        <v>0</v>
      </c>
      <c r="BC210">
        <f>DO210*'Value Calculations'!$D$12</f>
        <v>0</v>
      </c>
      <c r="BD210">
        <f>DP210*'Value Calculations'!$D$13</f>
        <v>0</v>
      </c>
      <c r="BF210">
        <f>DS210*'Value Calculations'!$D$3</f>
        <v>0</v>
      </c>
      <c r="BG210">
        <f>DT210*'Value Calculations'!$D$4</f>
        <v>0</v>
      </c>
      <c r="BH210">
        <f>DU210*'Value Calculations'!$D$5</f>
        <v>0</v>
      </c>
      <c r="BI210">
        <f>DV210*'Value Calculations'!$D$6</f>
        <v>0</v>
      </c>
      <c r="BJ210">
        <f>DW210*'Value Calculations'!$D$7</f>
        <v>0</v>
      </c>
      <c r="BK210">
        <f>DX210*'Value Calculations'!$D$8</f>
        <v>0</v>
      </c>
      <c r="BL210">
        <f>DY210*'Value Calculations'!$D$9</f>
        <v>0</v>
      </c>
      <c r="BM210">
        <f>DZ210*'Value Calculations'!$D$10</f>
        <v>0</v>
      </c>
      <c r="BN210">
        <f>EA210*'Value Calculations'!$D$11</f>
        <v>0</v>
      </c>
      <c r="BO210">
        <f>EB210*'Value Calculations'!$D$12</f>
        <v>0</v>
      </c>
      <c r="BP210">
        <f>EC210*'Value Calculations'!$D$13</f>
        <v>0</v>
      </c>
      <c r="BR210">
        <f>IFERROR(VLOOKUP($B210,'Raw Stats'!$CM$3:$DC$884,3,FALSE),0)</f>
        <v>80</v>
      </c>
      <c r="BS210">
        <f>IFERROR(VLOOKUP($B210,'Raw Stats'!$CM$3:$DC$884,4,FALSE),0)</f>
        <v>20</v>
      </c>
      <c r="BT210">
        <f>IFERROR(VLOOKUP($B210,'Raw Stats'!$CM$3:$DC$884,5,FALSE),0)</f>
        <v>26</v>
      </c>
      <c r="BU210">
        <f>IFERROR(VLOOKUP($B210,'Raw Stats'!$CM$3:$DC$884,6,FALSE),0)</f>
        <v>46</v>
      </c>
      <c r="BV210">
        <f>IFERROR(VLOOKUP($B210,'Raw Stats'!$CM$3:$DC$884,7,FALSE),0)</f>
        <v>0</v>
      </c>
      <c r="BW210">
        <f>IFERROR(VLOOKUP($B210,'Raw Stats'!$CM$3:$DC$884,8,FALSE),0)</f>
        <v>20</v>
      </c>
      <c r="BX210">
        <f>IFERROR(VLOOKUP($B210,'Raw Stats'!$CM$3:$DC$884,9,FALSE),0)</f>
        <v>149</v>
      </c>
      <c r="BY210">
        <f>IFERROR(VLOOKUP($B210,'Raw Stats'!$CM$3:$DC$884,10,FALSE),0)</f>
        <v>26</v>
      </c>
      <c r="BZ210">
        <f>IFERROR(VLOOKUP($B210,'Raw Stats'!$CM$3:$DC$884,11,FALSE)+VLOOKUP($B210,'Raw Stats'!$CM$3:$DC$884,12,FALSE),0)</f>
        <v>14</v>
      </c>
      <c r="CA210">
        <f>IFERROR(VLOOKUP($B210,'Raw Stats'!$CM$3:$DC$884,13,FALSE)+VLOOKUP($B210,'Raw Stats'!$CM$3:$DC$884,14,FALSE),0)</f>
        <v>0</v>
      </c>
      <c r="CB210">
        <f>IFERROR(VLOOKUP($B210,'Raw Stats'!$CM$3:$DC$884,15,FALSE),0)</f>
        <v>0</v>
      </c>
      <c r="CC210">
        <f>IFERROR(VLOOKUP($B210,'Raw Stats'!$CM$3:$DC$884,16,FALSE),0)</f>
        <v>150</v>
      </c>
      <c r="CE210">
        <f>IFERROR(VLOOKUP($B210,'Raw Stats'!$BU$3:$CJ$528,3,FALSE),0)</f>
        <v>69</v>
      </c>
      <c r="CF210">
        <f>IFERROR(VLOOKUP($B210,'Raw Stats'!$BU$3:$CJ$528,4,FALSE),0)</f>
        <v>16</v>
      </c>
      <c r="CG210">
        <f>IFERROR(VLOOKUP($B210,'Raw Stats'!$BU$3:$CJ$5288,5,FALSE),0)</f>
        <v>17</v>
      </c>
      <c r="CH210">
        <f>IFERROR(VLOOKUP($B210,'Raw Stats'!$BU$3:$CJ$528,6,FALSE),0)</f>
        <v>33</v>
      </c>
      <c r="CI210">
        <f>IFERROR(VLOOKUP($B210,'Raw Stats'!$BU$3:$CJ$528,7,FALSE),0)</f>
        <v>-15</v>
      </c>
      <c r="CJ210">
        <f>IFERROR(VLOOKUP($B210,'Raw Stats'!$BU$3:$CJ$528,8,FALSE),0)</f>
        <v>18</v>
      </c>
      <c r="CK210">
        <f>IFERROR(VLOOKUP($B210,'Raw Stats'!$BU$3:$CJ$528,9,FALSE),0)</f>
        <v>118</v>
      </c>
      <c r="CL210">
        <f>IFERROR(VLOOKUP($B210,'Raw Stats'!$BU$3:$CJ$528,10,FALSE),0)</f>
        <v>28</v>
      </c>
      <c r="CM210">
        <f>IFERROR(VLOOKUP($B210,'Raw Stats'!$BU$3:$CJ$528,11,FALSE)+VLOOKUP($B210,'Raw Stats'!$BU$3:$CJ$528,12,FALSE),0)</f>
        <v>8</v>
      </c>
      <c r="CN210">
        <f>IFERROR(VLOOKUP($B210,'Raw Stats'!$BU$3:$CJ$528,13,FALSE)+VLOOKUP($B210,'Raw Stats'!$BU$3:$CJ$528,14,FALSE),0)</f>
        <v>0</v>
      </c>
      <c r="CO210">
        <f>IFERROR(VLOOKUP($B210,'Raw Stats'!$BU$3:$CJ$528,15,FALSE),0)</f>
        <v>0</v>
      </c>
      <c r="CP210">
        <f>IFERROR(VLOOKUP($B210,'Raw Stats'!$BU$3:$CJ$528,16,FALSE),0)</f>
        <v>153</v>
      </c>
      <c r="CR210">
        <f>IFERROR(VLOOKUP($B210,'Raw Stats'!$BC$3:$BR$528,3,FALSE),0)</f>
        <v>42</v>
      </c>
      <c r="CS210">
        <f>IFERROR(VLOOKUP($B210,'Raw Stats'!$BC$3:$BR$528,4,FALSE),0)</f>
        <v>7</v>
      </c>
      <c r="CT210">
        <f>IFERROR(VLOOKUP($B210,'Raw Stats'!$BC$3:$BR$5288,5,FALSE),0)</f>
        <v>13</v>
      </c>
      <c r="CU210">
        <f>IFERROR(VLOOKUP($B210,'Raw Stats'!$BC$3:$BR$52888,6,FALSE),0)</f>
        <v>20</v>
      </c>
      <c r="CV210">
        <f>IFERROR(VLOOKUP($B210,'Raw Stats'!$BC$3:$BR$5288,7,FALSE),0)</f>
        <v>9</v>
      </c>
      <c r="CW210">
        <f>IFERROR(VLOOKUP($B210,'Raw Stats'!$BC$3:$BR$5288,8,FALSE),0)</f>
        <v>6</v>
      </c>
      <c r="CX210">
        <f>IFERROR(VLOOKUP($B210,'Raw Stats'!$BC$3:$BR$5288,9,FALSE),0)</f>
        <v>82</v>
      </c>
      <c r="CY210">
        <f>IFERROR(VLOOKUP($B210,'Raw Stats'!$BC$3:$BR$5288,10,FALSE),0)</f>
        <v>19</v>
      </c>
      <c r="CZ210">
        <f>IFERROR(VLOOKUP($B210,'Raw Stats'!$BC$3:$BR$5288,11,FALSE)+VLOOKUP($B210,'Raw Stats'!$BC$3:$BR$5288,12,FALSE),0)</f>
        <v>4</v>
      </c>
      <c r="DA210">
        <f>IFERROR(VLOOKUP($B210,'Raw Stats'!$BC$3:$BR$5288,13,FALSE)+VLOOKUP($B210,'Raw Stats'!$BC$3:$BR$5288,14,FALSE),0)</f>
        <v>0</v>
      </c>
      <c r="DB210">
        <f>IFERROR(VLOOKUP($B210,'Raw Stats'!$BC$3:$BR$5288,15,FALSE),0)</f>
        <v>0</v>
      </c>
      <c r="DC210">
        <f>IFERROR(VLOOKUP($B210,'Raw Stats'!$BC$3:$BR$5288,16,FALSE),0)</f>
        <v>90</v>
      </c>
      <c r="DE210">
        <f>IFERROR(VLOOKUP($B210,'Raw Stats'!$AK$3:$AZ$528,3,FALSE),0)</f>
        <v>0</v>
      </c>
      <c r="DF210">
        <f>IFERROR(VLOOKUP($B210,'Raw Stats'!$AK$3:$AZ$528,4,FALSE),0)</f>
        <v>0</v>
      </c>
      <c r="DG210">
        <f>IFERROR(VLOOKUP($B210,'Raw Stats'!$AK$3:$AZ$528,5,FALSE),0)</f>
        <v>0</v>
      </c>
      <c r="DH210">
        <f>IFERROR(VLOOKUP($B210,'Raw Stats'!$AK$3:$AZ$528,6,FALSE),0)</f>
        <v>0</v>
      </c>
      <c r="DI210">
        <f>IFERROR(VLOOKUP($B210,'Raw Stats'!$AK$3:$AZ$528,7,FALSE),0)</f>
        <v>0</v>
      </c>
      <c r="DJ210">
        <f>IFERROR(VLOOKUP($B210,'Raw Stats'!$AK$3:$AZ$528,8,FALSE),0)</f>
        <v>0</v>
      </c>
      <c r="DK210">
        <f>IFERROR(VLOOKUP($B210,'Raw Stats'!$AK$3:$AZ$528,9,FALSE),0)</f>
        <v>0</v>
      </c>
      <c r="DL210">
        <f>IFERROR(VLOOKUP($B210,'Raw Stats'!$AK$3:$AZ$528,10,FALSE),0)</f>
        <v>0</v>
      </c>
      <c r="DM210">
        <f>IFERROR(VLOOKUP($B210,'Raw Stats'!$AK$3:$AZ$528,11,FALSE)+VLOOKUP($B210,'Raw Stats'!$AK$3:$AZ$528,12,FALSE),0)</f>
        <v>0</v>
      </c>
      <c r="DN210">
        <f>IFERROR(VLOOKUP($B210,'Raw Stats'!$AK$3:$AZ$528,13,FALSE)+VLOOKUP($B210,'Raw Stats'!$AK$3:$AZ$528,14,FALSE),0)</f>
        <v>0</v>
      </c>
      <c r="DO210">
        <f>IFERROR(VLOOKUP($B210,'Raw Stats'!$AK$3:$AZ$528,15,FALSE),0)</f>
        <v>0</v>
      </c>
      <c r="DP210">
        <f>IFERROR(VLOOKUP($B210,'Raw Stats'!$AK$3:$AZ$528,16,FALSE),0)</f>
        <v>0</v>
      </c>
      <c r="DR210">
        <f>IFERROR(VLOOKUP($B210,'Raw Stats'!$S$3:$AH$528,3,FALSE),0)</f>
        <v>0</v>
      </c>
      <c r="DS210">
        <f>IFERROR(VLOOKUP($B210,'Raw Stats'!$S$3:$AH$528,4,FALSE),0)</f>
        <v>0</v>
      </c>
      <c r="DT210">
        <f>IFERROR(VLOOKUP($B210,'Raw Stats'!$S$3:$AH$528,5,FALSE),0)</f>
        <v>0</v>
      </c>
      <c r="DU210">
        <f>IFERROR(VLOOKUP($B210,'Raw Stats'!$S$3:$AH$528,6,FALSE),0)</f>
        <v>0</v>
      </c>
      <c r="DV210">
        <f>IFERROR(VLOOKUP($B210,'Raw Stats'!$S$3:$AH$528,7,FALSE),0)</f>
        <v>0</v>
      </c>
      <c r="DW210">
        <f>IFERROR(VLOOKUP($B210,'Raw Stats'!$S$3:$AH$528,8,FALSE),0)</f>
        <v>0</v>
      </c>
      <c r="DX210">
        <f>IFERROR(VLOOKUP($B210,'Raw Stats'!$S$3:$AH$528,9,FALSE),0)</f>
        <v>0</v>
      </c>
      <c r="DY210">
        <f>IFERROR(VLOOKUP($B210,'Raw Stats'!$S$3:$AH$528,10,FALSE),0)</f>
        <v>0</v>
      </c>
      <c r="DZ210">
        <f>IFERROR(VLOOKUP($B210,'Raw Stats'!$S$3:$AH$528,11,FALSE)+VLOOKUP($B210,'Raw Stats'!$S$3:$AH$528,12,FALSE),0)</f>
        <v>0</v>
      </c>
      <c r="EA210">
        <f>IFERROR(VLOOKUP($B210,'Raw Stats'!$S$3:$AH$528,13,FALSE)+VLOOKUP($B210,'Raw Stats'!$S$3:$AH$528,14,FALSE),0)</f>
        <v>0</v>
      </c>
      <c r="EB210">
        <f>IFERROR(VLOOKUP($B210,'Raw Stats'!$S$3:$AH$528,15,FALSE),0)</f>
        <v>0</v>
      </c>
      <c r="EC210">
        <f>IFERROR(VLOOKUP($B210,'Raw Stats'!$S$3:$AH$528,16,FALSE),0)</f>
        <v>0</v>
      </c>
    </row>
    <row r="211" spans="1:133" x14ac:dyDescent="0.2">
      <c r="A211">
        <f>IFERROR(VLOOKUP(B211,Sheet2!$W$1:$X$300,2,FALSE),301)</f>
        <v>265</v>
      </c>
      <c r="B211" t="s">
        <v>238</v>
      </c>
      <c r="C211">
        <f t="shared" si="15"/>
        <v>0.74941097522784406</v>
      </c>
      <c r="D211">
        <f t="shared" si="16"/>
        <v>0.69274262919623431</v>
      </c>
      <c r="E211">
        <f t="shared" si="17"/>
        <v>0</v>
      </c>
      <c r="F211">
        <f t="shared" si="18"/>
        <v>0</v>
      </c>
      <c r="G211">
        <f t="shared" si="19"/>
        <v>0</v>
      </c>
      <c r="J211">
        <f>BS211*'Value Calculations'!$D$3</f>
        <v>9.7856502870249091</v>
      </c>
      <c r="K211">
        <f>BT211*'Value Calculations'!$D$4</f>
        <v>4.2329651525804488</v>
      </c>
      <c r="L211">
        <f>BU211*'Value Calculations'!$D$5</f>
        <v>9.8175098869580975</v>
      </c>
      <c r="M211">
        <f>BV211*'Value Calculations'!$D$6</f>
        <v>0.25012986383872571</v>
      </c>
      <c r="N211">
        <f>BW211*'Value Calculations'!$D$7</f>
        <v>2.4607765575285985</v>
      </c>
      <c r="O211">
        <f>BX211*'Value Calculations'!$D$8</f>
        <v>11.143175270263669</v>
      </c>
      <c r="P211">
        <f>BY211*'Value Calculations'!$D$9</f>
        <v>4.0304802348005353</v>
      </c>
      <c r="Q211">
        <f>BZ211*'Value Calculations'!$D$10</f>
        <v>2.9225317926096377</v>
      </c>
      <c r="R211">
        <f>CA211*'Value Calculations'!$D$11</f>
        <v>0.9907141480249374</v>
      </c>
      <c r="S211">
        <f>CB211*'Value Calculations'!$D$12</f>
        <v>4.0694136979470699</v>
      </c>
      <c r="T211">
        <f>CC211*'Value Calculations'!$D$13</f>
        <v>10.24953112665089</v>
      </c>
      <c r="V211">
        <f>CF211*'Value Calculations'!$D$3</f>
        <v>5.7082960007645305</v>
      </c>
      <c r="W211">
        <f>CG211*'Value Calculations'!$D$4</f>
        <v>7.1634794889822988</v>
      </c>
      <c r="X211">
        <f>CH211*'Value Calculations'!$D$5</f>
        <v>9.5521717819051766</v>
      </c>
      <c r="Y211">
        <f>CI211*'Value Calculations'!$D$6</f>
        <v>1.5007791830323542</v>
      </c>
      <c r="Z211">
        <f>CJ211*'Value Calculations'!$D$7</f>
        <v>3.8669345904020833</v>
      </c>
      <c r="AA211">
        <f>CK211*'Value Calculations'!$D$8</f>
        <v>12.581004337394464</v>
      </c>
      <c r="AB211">
        <f>CL211*'Value Calculations'!$D$9</f>
        <v>2.8969076687628847</v>
      </c>
      <c r="AC211">
        <f>CM211*'Value Calculations'!$D$10</f>
        <v>2.1918988444572283</v>
      </c>
      <c r="AD211">
        <f>CN211*'Value Calculations'!$D$11</f>
        <v>0</v>
      </c>
      <c r="AE211">
        <f>CO211*'Value Calculations'!$D$12</f>
        <v>0.81388273958941404</v>
      </c>
      <c r="AF211">
        <f>CP211*'Value Calculations'!$D$13</f>
        <v>9.8367983296045463</v>
      </c>
      <c r="AH211">
        <f>CS211*'Value Calculations'!$D$3</f>
        <v>0</v>
      </c>
      <c r="AI211">
        <f>CT211*'Value Calculations'!$D$4</f>
        <v>0</v>
      </c>
      <c r="AJ211">
        <f>CU211*'Value Calculations'!$D$5</f>
        <v>0</v>
      </c>
      <c r="AK211">
        <f>CV211*'Value Calculations'!$D$6</f>
        <v>0</v>
      </c>
      <c r="AL211">
        <f>CW211*'Value Calculations'!$D$7</f>
        <v>0</v>
      </c>
      <c r="AM211">
        <f>CX211*'Value Calculations'!$D$8</f>
        <v>0</v>
      </c>
      <c r="AN211">
        <f>CY211*'Value Calculations'!$D$9</f>
        <v>0</v>
      </c>
      <c r="AO211">
        <f>CZ211*'Value Calculations'!$D$10</f>
        <v>0</v>
      </c>
      <c r="AP211">
        <f>DA211*'Value Calculations'!$D$11</f>
        <v>0</v>
      </c>
      <c r="AQ211">
        <f>DB211*'Value Calculations'!$D$12</f>
        <v>0</v>
      </c>
      <c r="AR211">
        <f>DC211*'Value Calculations'!$D$13</f>
        <v>0</v>
      </c>
      <c r="AT211">
        <f>DF211*'Value Calculations'!$D$3</f>
        <v>0</v>
      </c>
      <c r="AU211">
        <f>DG211*'Value Calculations'!$D$4</f>
        <v>0</v>
      </c>
      <c r="AV211">
        <f>DH211*'Value Calculations'!$D$5</f>
        <v>0</v>
      </c>
      <c r="AW211">
        <f>DI211*'Value Calculations'!$D$6</f>
        <v>0</v>
      </c>
      <c r="AX211">
        <f>DJ211*'Value Calculations'!$D$7</f>
        <v>0</v>
      </c>
      <c r="AY211">
        <f>DK211*'Value Calculations'!$D$8</f>
        <v>0</v>
      </c>
      <c r="AZ211">
        <f>DL211*'Value Calculations'!$D$9</f>
        <v>0</v>
      </c>
      <c r="BA211">
        <f>DM211*'Value Calculations'!$D$10</f>
        <v>0</v>
      </c>
      <c r="BB211">
        <f>DN211*'Value Calculations'!$D$11</f>
        <v>0</v>
      </c>
      <c r="BC211">
        <f>DO211*'Value Calculations'!$D$12</f>
        <v>0</v>
      </c>
      <c r="BD211">
        <f>DP211*'Value Calculations'!$D$13</f>
        <v>0</v>
      </c>
      <c r="BF211">
        <f>DS211*'Value Calculations'!$D$3</f>
        <v>0</v>
      </c>
      <c r="BG211">
        <f>DT211*'Value Calculations'!$D$4</f>
        <v>0</v>
      </c>
      <c r="BH211">
        <f>DU211*'Value Calculations'!$D$5</f>
        <v>0</v>
      </c>
      <c r="BI211">
        <f>DV211*'Value Calculations'!$D$6</f>
        <v>0</v>
      </c>
      <c r="BJ211">
        <f>DW211*'Value Calculations'!$D$7</f>
        <v>0</v>
      </c>
      <c r="BK211">
        <f>DX211*'Value Calculations'!$D$8</f>
        <v>0</v>
      </c>
      <c r="BL211">
        <f>DY211*'Value Calculations'!$D$9</f>
        <v>0</v>
      </c>
      <c r="BM211">
        <f>DZ211*'Value Calculations'!$D$10</f>
        <v>0</v>
      </c>
      <c r="BN211">
        <f>EA211*'Value Calculations'!$D$11</f>
        <v>0</v>
      </c>
      <c r="BO211">
        <f>EB211*'Value Calculations'!$D$12</f>
        <v>0</v>
      </c>
      <c r="BP211">
        <f>EC211*'Value Calculations'!$D$13</f>
        <v>0</v>
      </c>
      <c r="BR211">
        <f>IFERROR(VLOOKUP($B211,'Raw Stats'!$CM$3:$DC$884,3,FALSE),0)</f>
        <v>80</v>
      </c>
      <c r="BS211">
        <f>IFERROR(VLOOKUP($B211,'Raw Stats'!$CM$3:$DC$884,4,FALSE),0)</f>
        <v>24</v>
      </c>
      <c r="BT211">
        <f>IFERROR(VLOOKUP($B211,'Raw Stats'!$CM$3:$DC$884,5,FALSE),0)</f>
        <v>13</v>
      </c>
      <c r="BU211">
        <f>IFERROR(VLOOKUP($B211,'Raw Stats'!$CM$3:$DC$884,6,FALSE),0)</f>
        <v>37</v>
      </c>
      <c r="BV211">
        <f>IFERROR(VLOOKUP($B211,'Raw Stats'!$CM$3:$DC$884,7,FALSE),0)</f>
        <v>2</v>
      </c>
      <c r="BW211">
        <f>IFERROR(VLOOKUP($B211,'Raw Stats'!$CM$3:$DC$884,8,FALSE),0)</f>
        <v>28</v>
      </c>
      <c r="BX211">
        <f>IFERROR(VLOOKUP($B211,'Raw Stats'!$CM$3:$DC$884,9,FALSE),0)</f>
        <v>155</v>
      </c>
      <c r="BY211">
        <f>IFERROR(VLOOKUP($B211,'Raw Stats'!$CM$3:$DC$884,10,FALSE),0)</f>
        <v>32</v>
      </c>
      <c r="BZ211">
        <f>IFERROR(VLOOKUP($B211,'Raw Stats'!$CM$3:$DC$884,11,FALSE)+VLOOKUP($B211,'Raw Stats'!$CM$3:$DC$884,12,FALSE),0)</f>
        <v>8</v>
      </c>
      <c r="CA211">
        <f>IFERROR(VLOOKUP($B211,'Raw Stats'!$CM$3:$DC$884,13,FALSE)+VLOOKUP($B211,'Raw Stats'!$CM$3:$DC$884,14,FALSE),0)</f>
        <v>1</v>
      </c>
      <c r="CB211">
        <f>IFERROR(VLOOKUP($B211,'Raw Stats'!$CM$3:$DC$884,15,FALSE),0)</f>
        <v>5</v>
      </c>
      <c r="CC211">
        <f>IFERROR(VLOOKUP($B211,'Raw Stats'!$CM$3:$DC$884,16,FALSE),0)</f>
        <v>149</v>
      </c>
      <c r="CE211">
        <f>IFERROR(VLOOKUP($B211,'Raw Stats'!$BU$3:$CJ$528,3,FALSE),0)</f>
        <v>81</v>
      </c>
      <c r="CF211">
        <f>IFERROR(VLOOKUP($B211,'Raw Stats'!$BU$3:$CJ$528,4,FALSE),0)</f>
        <v>14</v>
      </c>
      <c r="CG211">
        <f>IFERROR(VLOOKUP($B211,'Raw Stats'!$BU$3:$CJ$5288,5,FALSE),0)</f>
        <v>22</v>
      </c>
      <c r="CH211">
        <f>IFERROR(VLOOKUP($B211,'Raw Stats'!$BU$3:$CJ$528,6,FALSE),0)</f>
        <v>36</v>
      </c>
      <c r="CI211">
        <f>IFERROR(VLOOKUP($B211,'Raw Stats'!$BU$3:$CJ$528,7,FALSE),0)</f>
        <v>12</v>
      </c>
      <c r="CJ211">
        <f>IFERROR(VLOOKUP($B211,'Raw Stats'!$BU$3:$CJ$528,8,FALSE),0)</f>
        <v>44</v>
      </c>
      <c r="CK211">
        <f>IFERROR(VLOOKUP($B211,'Raw Stats'!$BU$3:$CJ$528,9,FALSE),0)</f>
        <v>175</v>
      </c>
      <c r="CL211">
        <f>IFERROR(VLOOKUP($B211,'Raw Stats'!$BU$3:$CJ$528,10,FALSE),0)</f>
        <v>23</v>
      </c>
      <c r="CM211">
        <f>IFERROR(VLOOKUP($B211,'Raw Stats'!$BU$3:$CJ$528,11,FALSE)+VLOOKUP($B211,'Raw Stats'!$BU$3:$CJ$528,12,FALSE),0)</f>
        <v>6</v>
      </c>
      <c r="CN211">
        <f>IFERROR(VLOOKUP($B211,'Raw Stats'!$BU$3:$CJ$528,13,FALSE)+VLOOKUP($B211,'Raw Stats'!$BU$3:$CJ$528,14,FALSE),0)</f>
        <v>0</v>
      </c>
      <c r="CO211">
        <f>IFERROR(VLOOKUP($B211,'Raw Stats'!$BU$3:$CJ$528,15,FALSE),0)</f>
        <v>1</v>
      </c>
      <c r="CP211">
        <f>IFERROR(VLOOKUP($B211,'Raw Stats'!$BU$3:$CJ$528,16,FALSE),0)</f>
        <v>143</v>
      </c>
      <c r="CR211">
        <f>IFERROR(VLOOKUP($B211,'Raw Stats'!$BC$3:$BR$528,3,FALSE),0)</f>
        <v>0</v>
      </c>
      <c r="CS211">
        <f>IFERROR(VLOOKUP($B211,'Raw Stats'!$BC$3:$BR$528,4,FALSE),0)</f>
        <v>0</v>
      </c>
      <c r="CT211">
        <f>IFERROR(VLOOKUP($B211,'Raw Stats'!$BC$3:$BR$5288,5,FALSE),0)</f>
        <v>0</v>
      </c>
      <c r="CU211">
        <f>IFERROR(VLOOKUP($B211,'Raw Stats'!$BC$3:$BR$52888,6,FALSE),0)</f>
        <v>0</v>
      </c>
      <c r="CV211">
        <f>IFERROR(VLOOKUP($B211,'Raw Stats'!$BC$3:$BR$5288,7,FALSE),0)</f>
        <v>0</v>
      </c>
      <c r="CW211">
        <f>IFERROR(VLOOKUP($B211,'Raw Stats'!$BC$3:$BR$5288,8,FALSE),0)</f>
        <v>0</v>
      </c>
      <c r="CX211">
        <f>IFERROR(VLOOKUP($B211,'Raw Stats'!$BC$3:$BR$5288,9,FALSE),0)</f>
        <v>0</v>
      </c>
      <c r="CY211">
        <f>IFERROR(VLOOKUP($B211,'Raw Stats'!$BC$3:$BR$5288,10,FALSE),0)</f>
        <v>0</v>
      </c>
      <c r="CZ211">
        <f>IFERROR(VLOOKUP($B211,'Raw Stats'!$BC$3:$BR$5288,11,FALSE)+VLOOKUP($B211,'Raw Stats'!$BC$3:$BR$5288,12,FALSE),0)</f>
        <v>0</v>
      </c>
      <c r="DA211">
        <f>IFERROR(VLOOKUP($B211,'Raw Stats'!$BC$3:$BR$5288,13,FALSE)+VLOOKUP($B211,'Raw Stats'!$BC$3:$BR$5288,14,FALSE),0)</f>
        <v>0</v>
      </c>
      <c r="DB211">
        <f>IFERROR(VLOOKUP($B211,'Raw Stats'!$BC$3:$BR$5288,15,FALSE),0)</f>
        <v>0</v>
      </c>
      <c r="DC211">
        <f>IFERROR(VLOOKUP($B211,'Raw Stats'!$BC$3:$BR$5288,16,FALSE),0)</f>
        <v>0</v>
      </c>
      <c r="DE211">
        <f>IFERROR(VLOOKUP($B211,'Raw Stats'!$AK$3:$AZ$528,3,FALSE),0)</f>
        <v>0</v>
      </c>
      <c r="DF211">
        <f>IFERROR(VLOOKUP($B211,'Raw Stats'!$AK$3:$AZ$528,4,FALSE),0)</f>
        <v>0</v>
      </c>
      <c r="DG211">
        <f>IFERROR(VLOOKUP($B211,'Raw Stats'!$AK$3:$AZ$528,5,FALSE),0)</f>
        <v>0</v>
      </c>
      <c r="DH211">
        <f>IFERROR(VLOOKUP($B211,'Raw Stats'!$AK$3:$AZ$528,6,FALSE),0)</f>
        <v>0</v>
      </c>
      <c r="DI211">
        <f>IFERROR(VLOOKUP($B211,'Raw Stats'!$AK$3:$AZ$528,7,FALSE),0)</f>
        <v>0</v>
      </c>
      <c r="DJ211">
        <f>IFERROR(VLOOKUP($B211,'Raw Stats'!$AK$3:$AZ$528,8,FALSE),0)</f>
        <v>0</v>
      </c>
      <c r="DK211">
        <f>IFERROR(VLOOKUP($B211,'Raw Stats'!$AK$3:$AZ$528,9,FALSE),0)</f>
        <v>0</v>
      </c>
      <c r="DL211">
        <f>IFERROR(VLOOKUP($B211,'Raw Stats'!$AK$3:$AZ$528,10,FALSE),0)</f>
        <v>0</v>
      </c>
      <c r="DM211">
        <f>IFERROR(VLOOKUP($B211,'Raw Stats'!$AK$3:$AZ$528,11,FALSE)+VLOOKUP($B211,'Raw Stats'!$AK$3:$AZ$528,12,FALSE),0)</f>
        <v>0</v>
      </c>
      <c r="DN211">
        <f>IFERROR(VLOOKUP($B211,'Raw Stats'!$AK$3:$AZ$528,13,FALSE)+VLOOKUP($B211,'Raw Stats'!$AK$3:$AZ$528,14,FALSE),0)</f>
        <v>0</v>
      </c>
      <c r="DO211">
        <f>IFERROR(VLOOKUP($B211,'Raw Stats'!$AK$3:$AZ$528,15,FALSE),0)</f>
        <v>0</v>
      </c>
      <c r="DP211">
        <f>IFERROR(VLOOKUP($B211,'Raw Stats'!$AK$3:$AZ$528,16,FALSE),0)</f>
        <v>0</v>
      </c>
      <c r="DR211">
        <f>IFERROR(VLOOKUP($B211,'Raw Stats'!$S$3:$AH$528,3,FALSE),0)</f>
        <v>0</v>
      </c>
      <c r="DS211">
        <f>IFERROR(VLOOKUP($B211,'Raw Stats'!$S$3:$AH$528,4,FALSE),0)</f>
        <v>0</v>
      </c>
      <c r="DT211">
        <f>IFERROR(VLOOKUP($B211,'Raw Stats'!$S$3:$AH$528,5,FALSE),0)</f>
        <v>0</v>
      </c>
      <c r="DU211">
        <f>IFERROR(VLOOKUP($B211,'Raw Stats'!$S$3:$AH$528,6,FALSE),0)</f>
        <v>0</v>
      </c>
      <c r="DV211">
        <f>IFERROR(VLOOKUP($B211,'Raw Stats'!$S$3:$AH$528,7,FALSE),0)</f>
        <v>0</v>
      </c>
      <c r="DW211">
        <f>IFERROR(VLOOKUP($B211,'Raw Stats'!$S$3:$AH$528,8,FALSE),0)</f>
        <v>0</v>
      </c>
      <c r="DX211">
        <f>IFERROR(VLOOKUP($B211,'Raw Stats'!$S$3:$AH$528,9,FALSE),0)</f>
        <v>0</v>
      </c>
      <c r="DY211">
        <f>IFERROR(VLOOKUP($B211,'Raw Stats'!$S$3:$AH$528,10,FALSE),0)</f>
        <v>0</v>
      </c>
      <c r="DZ211">
        <f>IFERROR(VLOOKUP($B211,'Raw Stats'!$S$3:$AH$528,11,FALSE)+VLOOKUP($B211,'Raw Stats'!$S$3:$AH$528,12,FALSE),0)</f>
        <v>0</v>
      </c>
      <c r="EA211">
        <f>IFERROR(VLOOKUP($B211,'Raw Stats'!$S$3:$AH$528,13,FALSE)+VLOOKUP($B211,'Raw Stats'!$S$3:$AH$528,14,FALSE),0)</f>
        <v>0</v>
      </c>
      <c r="EB211">
        <f>IFERROR(VLOOKUP($B211,'Raw Stats'!$S$3:$AH$528,15,FALSE),0)</f>
        <v>0</v>
      </c>
      <c r="EC211">
        <f>IFERROR(VLOOKUP($B211,'Raw Stats'!$S$3:$AH$528,16,FALSE),0)</f>
        <v>0</v>
      </c>
    </row>
    <row r="212" spans="1:133" x14ac:dyDescent="0.2">
      <c r="A212">
        <f>IFERROR(VLOOKUP(B212,Sheet2!$W$1:$X$300,2,FALSE),301)</f>
        <v>284</v>
      </c>
      <c r="B212" t="s">
        <v>258</v>
      </c>
      <c r="C212">
        <f t="shared" si="15"/>
        <v>0.74783959424975854</v>
      </c>
      <c r="D212">
        <f t="shared" si="16"/>
        <v>0.66380562928190057</v>
      </c>
      <c r="E212">
        <f t="shared" si="17"/>
        <v>0.68505775502002131</v>
      </c>
      <c r="F212">
        <f t="shared" si="18"/>
        <v>0</v>
      </c>
      <c r="G212">
        <f t="shared" si="19"/>
        <v>0</v>
      </c>
      <c r="J212">
        <f>BS212*'Value Calculations'!$D$3</f>
        <v>7.7469731438947198</v>
      </c>
      <c r="K212">
        <f>BT212*'Value Calculations'!$D$4</f>
        <v>6.8378667849376482</v>
      </c>
      <c r="L212">
        <f>BU212*'Value Calculations'!$D$5</f>
        <v>10.613524202116862</v>
      </c>
      <c r="M212">
        <f>BV212*'Value Calculations'!$D$6</f>
        <v>-0.12506493191936285</v>
      </c>
      <c r="N212">
        <f>BW212*'Value Calculations'!$D$7</f>
        <v>2.2850068034194129</v>
      </c>
      <c r="O212">
        <f>BX212*'Value Calculations'!$D$8</f>
        <v>4.4572701081054671</v>
      </c>
      <c r="P212">
        <f>BY212*'Value Calculations'!$D$9</f>
        <v>7.431197932913487</v>
      </c>
      <c r="Q212">
        <f>BZ212*'Value Calculations'!$D$10</f>
        <v>1.4612658963048188</v>
      </c>
      <c r="R212">
        <f>CA212*'Value Calculations'!$D$11</f>
        <v>2.9721424440748123</v>
      </c>
      <c r="S212">
        <f>CB212*'Value Calculations'!$D$12</f>
        <v>4.883296437536484</v>
      </c>
      <c r="T212">
        <f>CC212*'Value Calculations'!$D$13</f>
        <v>9.7680095300968226</v>
      </c>
      <c r="V212">
        <f>CF212*'Value Calculations'!$D$3</f>
        <v>6.5237668580166064</v>
      </c>
      <c r="W212">
        <f>CG212*'Value Calculations'!$D$4</f>
        <v>6.1866413768483488</v>
      </c>
      <c r="X212">
        <f>CH212*'Value Calculations'!$D$5</f>
        <v>9.2868336768522539</v>
      </c>
      <c r="Y212">
        <f>CI212*'Value Calculations'!$D$6</f>
        <v>-1.1255843872742657</v>
      </c>
      <c r="Z212">
        <f>CJ212*'Value Calculations'!$D$7</f>
        <v>3.1638555739653409</v>
      </c>
      <c r="AA212">
        <f>CK212*'Value Calculations'!$D$8</f>
        <v>6.542122255445121</v>
      </c>
      <c r="AB212">
        <f>CL212*'Value Calculations'!$D$9</f>
        <v>7.3052454255759702</v>
      </c>
      <c r="AC212">
        <f>CM212*'Value Calculations'!$D$10</f>
        <v>2.1918988444572283</v>
      </c>
      <c r="AD212">
        <f>CN212*'Value Calculations'!$D$11</f>
        <v>0.9907141480249374</v>
      </c>
      <c r="AE212">
        <f>CO212*'Value Calculations'!$D$12</f>
        <v>1.6277654791788281</v>
      </c>
      <c r="AF212">
        <f>CP212*'Value Calculations'!$D$13</f>
        <v>11.074996720743579</v>
      </c>
      <c r="AH212">
        <f>CS212*'Value Calculations'!$D$3</f>
        <v>2.8541480003822652</v>
      </c>
      <c r="AI212">
        <f>CT212*'Value Calculations'!$D$4</f>
        <v>5.5354159687590485</v>
      </c>
      <c r="AJ212">
        <f>CU212*'Value Calculations'!$D$5</f>
        <v>6.3681145212701171</v>
      </c>
      <c r="AK212">
        <f>CV212*'Value Calculations'!$D$6</f>
        <v>0.12506493191936285</v>
      </c>
      <c r="AL212">
        <f>CW212*'Value Calculations'!$D$7</f>
        <v>2.7244311886923769</v>
      </c>
      <c r="AM212">
        <f>CX212*'Value Calculations'!$D$8</f>
        <v>5.1042931883143252</v>
      </c>
      <c r="AN212">
        <f>CY212*'Value Calculations'!$D$9</f>
        <v>3.6526227127879851</v>
      </c>
      <c r="AO212">
        <f>CZ212*'Value Calculations'!$D$10</f>
        <v>1.0959494222286141</v>
      </c>
      <c r="AP212">
        <f>DA212*'Value Calculations'!$D$11</f>
        <v>0</v>
      </c>
      <c r="AQ212">
        <f>DB212*'Value Calculations'!$D$12</f>
        <v>0.81388273958941404</v>
      </c>
      <c r="AR212">
        <f>DC212*'Value Calculations'!$D$13</f>
        <v>4.6088495670175149</v>
      </c>
      <c r="AT212">
        <f>DF212*'Value Calculations'!$D$3</f>
        <v>0</v>
      </c>
      <c r="AU212">
        <f>DG212*'Value Calculations'!$D$4</f>
        <v>0</v>
      </c>
      <c r="AV212">
        <f>DH212*'Value Calculations'!$D$5</f>
        <v>0</v>
      </c>
      <c r="AW212">
        <f>DI212*'Value Calculations'!$D$6</f>
        <v>0</v>
      </c>
      <c r="AX212">
        <f>DJ212*'Value Calculations'!$D$7</f>
        <v>0</v>
      </c>
      <c r="AY212">
        <f>DK212*'Value Calculations'!$D$8</f>
        <v>0</v>
      </c>
      <c r="AZ212">
        <f>DL212*'Value Calculations'!$D$9</f>
        <v>0</v>
      </c>
      <c r="BA212">
        <f>DM212*'Value Calculations'!$D$10</f>
        <v>0</v>
      </c>
      <c r="BB212">
        <f>DN212*'Value Calculations'!$D$11</f>
        <v>0</v>
      </c>
      <c r="BC212">
        <f>DO212*'Value Calculations'!$D$12</f>
        <v>0</v>
      </c>
      <c r="BD212">
        <f>DP212*'Value Calculations'!$D$13</f>
        <v>0</v>
      </c>
      <c r="BF212">
        <f>DS212*'Value Calculations'!$D$3</f>
        <v>0</v>
      </c>
      <c r="BG212">
        <f>DT212*'Value Calculations'!$D$4</f>
        <v>0</v>
      </c>
      <c r="BH212">
        <f>DU212*'Value Calculations'!$D$5</f>
        <v>0</v>
      </c>
      <c r="BI212">
        <f>DV212*'Value Calculations'!$D$6</f>
        <v>0</v>
      </c>
      <c r="BJ212">
        <f>DW212*'Value Calculations'!$D$7</f>
        <v>0</v>
      </c>
      <c r="BK212">
        <f>DX212*'Value Calculations'!$D$8</f>
        <v>0</v>
      </c>
      <c r="BL212">
        <f>DY212*'Value Calculations'!$D$9</f>
        <v>0</v>
      </c>
      <c r="BM212">
        <f>DZ212*'Value Calculations'!$D$10</f>
        <v>0</v>
      </c>
      <c r="BN212">
        <f>EA212*'Value Calculations'!$D$11</f>
        <v>0</v>
      </c>
      <c r="BO212">
        <f>EB212*'Value Calculations'!$D$12</f>
        <v>0</v>
      </c>
      <c r="BP212">
        <f>EC212*'Value Calculations'!$D$13</f>
        <v>0</v>
      </c>
      <c r="BR212">
        <f>IFERROR(VLOOKUP($B212,'Raw Stats'!$CM$3:$DC$884,3,FALSE),0)</f>
        <v>78</v>
      </c>
      <c r="BS212">
        <f>IFERROR(VLOOKUP($B212,'Raw Stats'!$CM$3:$DC$884,4,FALSE),0)</f>
        <v>19</v>
      </c>
      <c r="BT212">
        <f>IFERROR(VLOOKUP($B212,'Raw Stats'!$CM$3:$DC$884,5,FALSE),0)</f>
        <v>21</v>
      </c>
      <c r="BU212">
        <f>IFERROR(VLOOKUP($B212,'Raw Stats'!$CM$3:$DC$884,6,FALSE),0)</f>
        <v>40</v>
      </c>
      <c r="BV212">
        <f>IFERROR(VLOOKUP($B212,'Raw Stats'!$CM$3:$DC$884,7,FALSE),0)</f>
        <v>-1</v>
      </c>
      <c r="BW212">
        <f>IFERROR(VLOOKUP($B212,'Raw Stats'!$CM$3:$DC$884,8,FALSE),0)</f>
        <v>26</v>
      </c>
      <c r="BX212">
        <f>IFERROR(VLOOKUP($B212,'Raw Stats'!$CM$3:$DC$884,9,FALSE),0)</f>
        <v>62</v>
      </c>
      <c r="BY212">
        <f>IFERROR(VLOOKUP($B212,'Raw Stats'!$CM$3:$DC$884,10,FALSE),0)</f>
        <v>59</v>
      </c>
      <c r="BZ212">
        <f>IFERROR(VLOOKUP($B212,'Raw Stats'!$CM$3:$DC$884,11,FALSE)+VLOOKUP($B212,'Raw Stats'!$CM$3:$DC$884,12,FALSE),0)</f>
        <v>4</v>
      </c>
      <c r="CA212">
        <f>IFERROR(VLOOKUP($B212,'Raw Stats'!$CM$3:$DC$884,13,FALSE)+VLOOKUP($B212,'Raw Stats'!$CM$3:$DC$884,14,FALSE),0)</f>
        <v>3</v>
      </c>
      <c r="CB212">
        <f>IFERROR(VLOOKUP($B212,'Raw Stats'!$CM$3:$DC$884,15,FALSE),0)</f>
        <v>6</v>
      </c>
      <c r="CC212">
        <f>IFERROR(VLOOKUP($B212,'Raw Stats'!$CM$3:$DC$884,16,FALSE),0)</f>
        <v>142</v>
      </c>
      <c r="CE212">
        <f>IFERROR(VLOOKUP($B212,'Raw Stats'!$BU$3:$CJ$528,3,FALSE),0)</f>
        <v>81</v>
      </c>
      <c r="CF212">
        <f>IFERROR(VLOOKUP($B212,'Raw Stats'!$BU$3:$CJ$528,4,FALSE),0)</f>
        <v>16</v>
      </c>
      <c r="CG212">
        <f>IFERROR(VLOOKUP($B212,'Raw Stats'!$BU$3:$CJ$5288,5,FALSE),0)</f>
        <v>19</v>
      </c>
      <c r="CH212">
        <f>IFERROR(VLOOKUP($B212,'Raw Stats'!$BU$3:$CJ$528,6,FALSE),0)</f>
        <v>35</v>
      </c>
      <c r="CI212">
        <f>IFERROR(VLOOKUP($B212,'Raw Stats'!$BU$3:$CJ$528,7,FALSE),0)</f>
        <v>-9</v>
      </c>
      <c r="CJ212">
        <f>IFERROR(VLOOKUP($B212,'Raw Stats'!$BU$3:$CJ$528,8,FALSE),0)</f>
        <v>36</v>
      </c>
      <c r="CK212">
        <f>IFERROR(VLOOKUP($B212,'Raw Stats'!$BU$3:$CJ$528,9,FALSE),0)</f>
        <v>91</v>
      </c>
      <c r="CL212">
        <f>IFERROR(VLOOKUP($B212,'Raw Stats'!$BU$3:$CJ$528,10,FALSE),0)</f>
        <v>58</v>
      </c>
      <c r="CM212">
        <f>IFERROR(VLOOKUP($B212,'Raw Stats'!$BU$3:$CJ$528,11,FALSE)+VLOOKUP($B212,'Raw Stats'!$BU$3:$CJ$528,12,FALSE),0)</f>
        <v>6</v>
      </c>
      <c r="CN212">
        <f>IFERROR(VLOOKUP($B212,'Raw Stats'!$BU$3:$CJ$528,13,FALSE)+VLOOKUP($B212,'Raw Stats'!$BU$3:$CJ$528,14,FALSE),0)</f>
        <v>1</v>
      </c>
      <c r="CO212">
        <f>IFERROR(VLOOKUP($B212,'Raw Stats'!$BU$3:$CJ$528,15,FALSE),0)</f>
        <v>2</v>
      </c>
      <c r="CP212">
        <f>IFERROR(VLOOKUP($B212,'Raw Stats'!$BU$3:$CJ$528,16,FALSE),0)</f>
        <v>161</v>
      </c>
      <c r="CR212">
        <f>IFERROR(VLOOKUP($B212,'Raw Stats'!$BC$3:$BR$528,3,FALSE),0)</f>
        <v>48</v>
      </c>
      <c r="CS212">
        <f>IFERROR(VLOOKUP($B212,'Raw Stats'!$BC$3:$BR$528,4,FALSE),0)</f>
        <v>7</v>
      </c>
      <c r="CT212">
        <f>IFERROR(VLOOKUP($B212,'Raw Stats'!$BC$3:$BR$5288,5,FALSE),0)</f>
        <v>17</v>
      </c>
      <c r="CU212">
        <f>IFERROR(VLOOKUP($B212,'Raw Stats'!$BC$3:$BR$52888,6,FALSE),0)</f>
        <v>24</v>
      </c>
      <c r="CV212">
        <f>IFERROR(VLOOKUP($B212,'Raw Stats'!$BC$3:$BR$5288,7,FALSE),0)</f>
        <v>1</v>
      </c>
      <c r="CW212">
        <f>IFERROR(VLOOKUP($B212,'Raw Stats'!$BC$3:$BR$5288,8,FALSE),0)</f>
        <v>31</v>
      </c>
      <c r="CX212">
        <f>IFERROR(VLOOKUP($B212,'Raw Stats'!$BC$3:$BR$5288,9,FALSE),0)</f>
        <v>71</v>
      </c>
      <c r="CY212">
        <f>IFERROR(VLOOKUP($B212,'Raw Stats'!$BC$3:$BR$5288,10,FALSE),0)</f>
        <v>29</v>
      </c>
      <c r="CZ212">
        <f>IFERROR(VLOOKUP($B212,'Raw Stats'!$BC$3:$BR$5288,11,FALSE)+VLOOKUP($B212,'Raw Stats'!$BC$3:$BR$5288,12,FALSE),0)</f>
        <v>3</v>
      </c>
      <c r="DA212">
        <f>IFERROR(VLOOKUP($B212,'Raw Stats'!$BC$3:$BR$5288,13,FALSE)+VLOOKUP($B212,'Raw Stats'!$BC$3:$BR$5288,14,FALSE),0)</f>
        <v>0</v>
      </c>
      <c r="DB212">
        <f>IFERROR(VLOOKUP($B212,'Raw Stats'!$BC$3:$BR$5288,15,FALSE),0)</f>
        <v>1</v>
      </c>
      <c r="DC212">
        <f>IFERROR(VLOOKUP($B212,'Raw Stats'!$BC$3:$BR$5288,16,FALSE),0)</f>
        <v>67</v>
      </c>
      <c r="DE212">
        <f>IFERROR(VLOOKUP($B212,'Raw Stats'!$AK$3:$AZ$528,3,FALSE),0)</f>
        <v>0</v>
      </c>
      <c r="DF212">
        <f>IFERROR(VLOOKUP($B212,'Raw Stats'!$AK$3:$AZ$528,4,FALSE),0)</f>
        <v>0</v>
      </c>
      <c r="DG212">
        <f>IFERROR(VLOOKUP($B212,'Raw Stats'!$AK$3:$AZ$528,5,FALSE),0)</f>
        <v>0</v>
      </c>
      <c r="DH212">
        <f>IFERROR(VLOOKUP($B212,'Raw Stats'!$AK$3:$AZ$528,6,FALSE),0)</f>
        <v>0</v>
      </c>
      <c r="DI212">
        <f>IFERROR(VLOOKUP($B212,'Raw Stats'!$AK$3:$AZ$528,7,FALSE),0)</f>
        <v>0</v>
      </c>
      <c r="DJ212">
        <f>IFERROR(VLOOKUP($B212,'Raw Stats'!$AK$3:$AZ$528,8,FALSE),0)</f>
        <v>0</v>
      </c>
      <c r="DK212">
        <f>IFERROR(VLOOKUP($B212,'Raw Stats'!$AK$3:$AZ$528,9,FALSE),0)</f>
        <v>0</v>
      </c>
      <c r="DL212">
        <f>IFERROR(VLOOKUP($B212,'Raw Stats'!$AK$3:$AZ$528,10,FALSE),0)</f>
        <v>0</v>
      </c>
      <c r="DM212">
        <f>IFERROR(VLOOKUP($B212,'Raw Stats'!$AK$3:$AZ$528,11,FALSE)+VLOOKUP($B212,'Raw Stats'!$AK$3:$AZ$528,12,FALSE),0)</f>
        <v>0</v>
      </c>
      <c r="DN212">
        <f>IFERROR(VLOOKUP($B212,'Raw Stats'!$AK$3:$AZ$528,13,FALSE)+VLOOKUP($B212,'Raw Stats'!$AK$3:$AZ$528,14,FALSE),0)</f>
        <v>0</v>
      </c>
      <c r="DO212">
        <f>IFERROR(VLOOKUP($B212,'Raw Stats'!$AK$3:$AZ$528,15,FALSE),0)</f>
        <v>0</v>
      </c>
      <c r="DP212">
        <f>IFERROR(VLOOKUP($B212,'Raw Stats'!$AK$3:$AZ$528,16,FALSE),0)</f>
        <v>0</v>
      </c>
      <c r="DR212">
        <f>IFERROR(VLOOKUP($B212,'Raw Stats'!$S$3:$AH$528,3,FALSE),0)</f>
        <v>0</v>
      </c>
      <c r="DS212">
        <f>IFERROR(VLOOKUP($B212,'Raw Stats'!$S$3:$AH$528,4,FALSE),0)</f>
        <v>0</v>
      </c>
      <c r="DT212">
        <f>IFERROR(VLOOKUP($B212,'Raw Stats'!$S$3:$AH$528,5,FALSE),0)</f>
        <v>0</v>
      </c>
      <c r="DU212">
        <f>IFERROR(VLOOKUP($B212,'Raw Stats'!$S$3:$AH$528,6,FALSE),0)</f>
        <v>0</v>
      </c>
      <c r="DV212">
        <f>IFERROR(VLOOKUP($B212,'Raw Stats'!$S$3:$AH$528,7,FALSE),0)</f>
        <v>0</v>
      </c>
      <c r="DW212">
        <f>IFERROR(VLOOKUP($B212,'Raw Stats'!$S$3:$AH$528,8,FALSE),0)</f>
        <v>0</v>
      </c>
      <c r="DX212">
        <f>IFERROR(VLOOKUP($B212,'Raw Stats'!$S$3:$AH$528,9,FALSE),0)</f>
        <v>0</v>
      </c>
      <c r="DY212">
        <f>IFERROR(VLOOKUP($B212,'Raw Stats'!$S$3:$AH$528,10,FALSE),0)</f>
        <v>0</v>
      </c>
      <c r="DZ212">
        <f>IFERROR(VLOOKUP($B212,'Raw Stats'!$S$3:$AH$528,11,FALSE)+VLOOKUP($B212,'Raw Stats'!$S$3:$AH$528,12,FALSE),0)</f>
        <v>0</v>
      </c>
      <c r="EA212">
        <f>IFERROR(VLOOKUP($B212,'Raw Stats'!$S$3:$AH$528,13,FALSE)+VLOOKUP($B212,'Raw Stats'!$S$3:$AH$528,14,FALSE),0)</f>
        <v>0</v>
      </c>
      <c r="EB212">
        <f>IFERROR(VLOOKUP($B212,'Raw Stats'!$S$3:$AH$528,15,FALSE),0)</f>
        <v>0</v>
      </c>
      <c r="EC212">
        <f>IFERROR(VLOOKUP($B212,'Raw Stats'!$S$3:$AH$528,16,FALSE),0)</f>
        <v>0</v>
      </c>
    </row>
    <row r="213" spans="1:133" x14ac:dyDescent="0.2">
      <c r="A213">
        <f>IFERROR(VLOOKUP(B213,Sheet2!$W$1:$X$300,2,FALSE),301)</f>
        <v>257</v>
      </c>
      <c r="B213" t="s">
        <v>716</v>
      </c>
      <c r="C213">
        <f t="shared" si="15"/>
        <v>0.74779728171720039</v>
      </c>
      <c r="D213">
        <f t="shared" si="16"/>
        <v>0.82059900425174515</v>
      </c>
      <c r="E213">
        <f t="shared" si="17"/>
        <v>0.74475083612899773</v>
      </c>
      <c r="F213">
        <f t="shared" si="18"/>
        <v>0.88959804947952104</v>
      </c>
      <c r="G213">
        <f t="shared" si="19"/>
        <v>0.69003985751357255</v>
      </c>
      <c r="J213">
        <f>BS213*'Value Calculations'!$D$3</f>
        <v>1.6309417145041516</v>
      </c>
      <c r="K213">
        <f>BT213*'Value Calculations'!$D$4</f>
        <v>8.4659303051608976</v>
      </c>
      <c r="L213">
        <f>BU213*'Value Calculations'!$D$5</f>
        <v>7.960143151587646</v>
      </c>
      <c r="M213">
        <f>BV213*'Value Calculations'!$D$6</f>
        <v>3.3767531618227968</v>
      </c>
      <c r="N213">
        <f>BW213*'Value Calculations'!$D$7</f>
        <v>1.6698126640372633</v>
      </c>
      <c r="O213">
        <f>BX213*'Value Calculations'!$D$8</f>
        <v>3.3070068544008304</v>
      </c>
      <c r="P213">
        <f>BY213*'Value Calculations'!$D$9</f>
        <v>11.839535689726572</v>
      </c>
      <c r="Q213">
        <f>BZ213*'Value Calculations'!$D$10</f>
        <v>4.0184812148382516</v>
      </c>
      <c r="R213">
        <f>CA213*'Value Calculations'!$D$11</f>
        <v>0</v>
      </c>
      <c r="S213">
        <f>CB213*'Value Calculations'!$D$12</f>
        <v>2.441648218768242</v>
      </c>
      <c r="T213">
        <f>CC213*'Value Calculations'!$D$13</f>
        <v>7.6355567453573752</v>
      </c>
      <c r="V213">
        <f>CF213*'Value Calculations'!$D$3</f>
        <v>2.8541480003822652</v>
      </c>
      <c r="W213">
        <f>CG213*'Value Calculations'!$D$4</f>
        <v>8.4659303051608976</v>
      </c>
      <c r="X213">
        <f>CH213*'Value Calculations'!$D$5</f>
        <v>8.7561574667464104</v>
      </c>
      <c r="Y213">
        <f>CI213*'Value Calculations'!$D$6</f>
        <v>-0.62532465959681427</v>
      </c>
      <c r="Z213">
        <f>CJ213*'Value Calculations'!$D$7</f>
        <v>5.0094379921117902</v>
      </c>
      <c r="AA213">
        <f>CK213*'Value Calculations'!$D$8</f>
        <v>4.1697042946793079</v>
      </c>
      <c r="AB213">
        <f>CL213*'Value Calculations'!$D$9</f>
        <v>16.121920939202141</v>
      </c>
      <c r="AC213">
        <f>CM213*'Value Calculations'!$D$10</f>
        <v>5.4797471111430704</v>
      </c>
      <c r="AD213">
        <f>CN213*'Value Calculations'!$D$11</f>
        <v>2.9721424440748123</v>
      </c>
      <c r="AE213">
        <f>CO213*'Value Calculations'!$D$12</f>
        <v>0.81388273958941404</v>
      </c>
      <c r="AF213">
        <f>CP213*'Value Calculations'!$D$13</f>
        <v>12.450772710898061</v>
      </c>
      <c r="AH213">
        <f>CS213*'Value Calculations'!$D$3</f>
        <v>3.2618834290083032</v>
      </c>
      <c r="AI213">
        <f>CT213*'Value Calculations'!$D$4</f>
        <v>2.6049016323571994</v>
      </c>
      <c r="AJ213">
        <f>CU213*'Value Calculations'!$D$5</f>
        <v>4.2454096808467447</v>
      </c>
      <c r="AK213">
        <f>CV213*'Value Calculations'!$D$6</f>
        <v>2.2511687745485314</v>
      </c>
      <c r="AL213">
        <f>CW213*'Value Calculations'!$D$7</f>
        <v>2.4607765575285985</v>
      </c>
      <c r="AM213">
        <f>CX213*'Value Calculations'!$D$8</f>
        <v>2.5880923208354325</v>
      </c>
      <c r="AN213">
        <f>CY213*'Value Calculations'!$D$9</f>
        <v>7.3052454255759702</v>
      </c>
      <c r="AO213">
        <f>CZ213*'Value Calculations'!$D$10</f>
        <v>2.1918988444572283</v>
      </c>
      <c r="AP213">
        <f>DA213*'Value Calculations'!$D$11</f>
        <v>0</v>
      </c>
      <c r="AQ213">
        <f>DB213*'Value Calculations'!$D$12</f>
        <v>1.6277654791788281</v>
      </c>
      <c r="AR213">
        <f>DC213*'Value Calculations'!$D$13</f>
        <v>6.4661471537260651</v>
      </c>
      <c r="AT213">
        <f>DF213*'Value Calculations'!$D$3</f>
        <v>6.5237668580166064</v>
      </c>
      <c r="AU213">
        <f>DG213*'Value Calculations'!$D$4</f>
        <v>5.5354159687590485</v>
      </c>
      <c r="AV213">
        <f>DH213*'Value Calculations'!$D$5</f>
        <v>8.7561574667464104</v>
      </c>
      <c r="AW213">
        <f>DI213*'Value Calculations'!$D$6</f>
        <v>0.75038959151617712</v>
      </c>
      <c r="AX213">
        <f>DJ213*'Value Calculations'!$D$7</f>
        <v>2.8123160657469697</v>
      </c>
      <c r="AY213">
        <f>DK213*'Value Calculations'!$D$8</f>
        <v>9.1302145762805544</v>
      </c>
      <c r="AZ213">
        <f>DL213*'Value Calculations'!$D$9</f>
        <v>15.618110909852074</v>
      </c>
      <c r="BA213">
        <f>DM213*'Value Calculations'!$D$10</f>
        <v>4.3837976889144565</v>
      </c>
      <c r="BB213">
        <f>DN213*'Value Calculations'!$D$11</f>
        <v>0.9907141480249374</v>
      </c>
      <c r="BC213">
        <f>DO213*'Value Calculations'!$D$12</f>
        <v>2.441648218768242</v>
      </c>
      <c r="BD213">
        <f>DP213*'Value Calculations'!$D$13</f>
        <v>11.556518317297648</v>
      </c>
      <c r="BF213">
        <f>DS213*'Value Calculations'!$D$3</f>
        <v>2.0386771431301893</v>
      </c>
      <c r="BG213">
        <f>DT213*'Value Calculations'!$D$4</f>
        <v>4.2329651525804488</v>
      </c>
      <c r="BH213">
        <f>DU213*'Value Calculations'!$D$5</f>
        <v>4.7760858909525883</v>
      </c>
      <c r="BI213">
        <f>DV213*'Value Calculations'!$D$6</f>
        <v>-0.25012986383872571</v>
      </c>
      <c r="BJ213">
        <f>DW213*'Value Calculations'!$D$7</f>
        <v>2.2850068034194129</v>
      </c>
      <c r="BK213">
        <f>DX213*'Value Calculations'!$D$8</f>
        <v>9.7772376564894117</v>
      </c>
      <c r="BL213">
        <f>DY213*'Value Calculations'!$D$9</f>
        <v>15.995968431864625</v>
      </c>
      <c r="BM213">
        <f>DZ213*'Value Calculations'!$D$10</f>
        <v>1.0959494222286141</v>
      </c>
      <c r="BN213">
        <f>EA213*'Value Calculations'!$D$11</f>
        <v>0</v>
      </c>
      <c r="BO213">
        <f>EB213*'Value Calculations'!$D$12</f>
        <v>2.441648218768242</v>
      </c>
      <c r="BP213">
        <f>EC213*'Value Calculations'!$D$13</f>
        <v>7.9795007428959952</v>
      </c>
      <c r="BR213">
        <f>IFERROR(VLOOKUP($B213,'Raw Stats'!$CM$3:$DC$884,3,FALSE),0)</f>
        <v>70</v>
      </c>
      <c r="BS213">
        <f>IFERROR(VLOOKUP($B213,'Raw Stats'!$CM$3:$DC$884,4,FALSE),0)</f>
        <v>4</v>
      </c>
      <c r="BT213">
        <f>IFERROR(VLOOKUP($B213,'Raw Stats'!$CM$3:$DC$884,5,FALSE),0)</f>
        <v>26</v>
      </c>
      <c r="BU213">
        <f>IFERROR(VLOOKUP($B213,'Raw Stats'!$CM$3:$DC$884,6,FALSE),0)</f>
        <v>30</v>
      </c>
      <c r="BV213">
        <f>IFERROR(VLOOKUP($B213,'Raw Stats'!$CM$3:$DC$884,7,FALSE),0)</f>
        <v>27</v>
      </c>
      <c r="BW213">
        <f>IFERROR(VLOOKUP($B213,'Raw Stats'!$CM$3:$DC$884,8,FALSE),0)</f>
        <v>19</v>
      </c>
      <c r="BX213">
        <f>IFERROR(VLOOKUP($B213,'Raw Stats'!$CM$3:$DC$884,9,FALSE),0)</f>
        <v>46</v>
      </c>
      <c r="BY213">
        <f>IFERROR(VLOOKUP($B213,'Raw Stats'!$CM$3:$DC$884,10,FALSE),0)</f>
        <v>94</v>
      </c>
      <c r="BZ213">
        <f>IFERROR(VLOOKUP($B213,'Raw Stats'!$CM$3:$DC$884,11,FALSE)+VLOOKUP($B213,'Raw Stats'!$CM$3:$DC$884,12,FALSE),0)</f>
        <v>11</v>
      </c>
      <c r="CA213">
        <f>IFERROR(VLOOKUP($B213,'Raw Stats'!$CM$3:$DC$884,13,FALSE)+VLOOKUP($B213,'Raw Stats'!$CM$3:$DC$884,14,FALSE),0)</f>
        <v>0</v>
      </c>
      <c r="CB213">
        <f>IFERROR(VLOOKUP($B213,'Raw Stats'!$CM$3:$DC$884,15,FALSE),0)</f>
        <v>3</v>
      </c>
      <c r="CC213">
        <f>IFERROR(VLOOKUP($B213,'Raw Stats'!$CM$3:$DC$884,16,FALSE),0)</f>
        <v>111</v>
      </c>
      <c r="CE213">
        <f>IFERROR(VLOOKUP($B213,'Raw Stats'!$BU$3:$CJ$528,3,FALSE),0)</f>
        <v>81</v>
      </c>
      <c r="CF213">
        <f>IFERROR(VLOOKUP($B213,'Raw Stats'!$BU$3:$CJ$528,4,FALSE),0)</f>
        <v>7</v>
      </c>
      <c r="CG213">
        <f>IFERROR(VLOOKUP($B213,'Raw Stats'!$BU$3:$CJ$5288,5,FALSE),0)</f>
        <v>26</v>
      </c>
      <c r="CH213">
        <f>IFERROR(VLOOKUP($B213,'Raw Stats'!$BU$3:$CJ$528,6,FALSE),0)</f>
        <v>33</v>
      </c>
      <c r="CI213">
        <f>IFERROR(VLOOKUP($B213,'Raw Stats'!$BU$3:$CJ$528,7,FALSE),0)</f>
        <v>-5</v>
      </c>
      <c r="CJ213">
        <f>IFERROR(VLOOKUP($B213,'Raw Stats'!$BU$3:$CJ$528,8,FALSE),0)</f>
        <v>57</v>
      </c>
      <c r="CK213">
        <f>IFERROR(VLOOKUP($B213,'Raw Stats'!$BU$3:$CJ$528,9,FALSE),0)</f>
        <v>58</v>
      </c>
      <c r="CL213">
        <f>IFERROR(VLOOKUP($B213,'Raw Stats'!$BU$3:$CJ$528,10,FALSE),0)</f>
        <v>128</v>
      </c>
      <c r="CM213">
        <f>IFERROR(VLOOKUP($B213,'Raw Stats'!$BU$3:$CJ$528,11,FALSE)+VLOOKUP($B213,'Raw Stats'!$BU$3:$CJ$528,12,FALSE),0)</f>
        <v>15</v>
      </c>
      <c r="CN213">
        <f>IFERROR(VLOOKUP($B213,'Raw Stats'!$BU$3:$CJ$528,13,FALSE)+VLOOKUP($B213,'Raw Stats'!$BU$3:$CJ$528,14,FALSE),0)</f>
        <v>3</v>
      </c>
      <c r="CO213">
        <f>IFERROR(VLOOKUP($B213,'Raw Stats'!$BU$3:$CJ$528,15,FALSE),0)</f>
        <v>1</v>
      </c>
      <c r="CP213">
        <f>IFERROR(VLOOKUP($B213,'Raw Stats'!$BU$3:$CJ$528,16,FALSE),0)</f>
        <v>181</v>
      </c>
      <c r="CR213">
        <f>IFERROR(VLOOKUP($B213,'Raw Stats'!$BC$3:$BR$528,3,FALSE),0)</f>
        <v>47</v>
      </c>
      <c r="CS213">
        <f>IFERROR(VLOOKUP($B213,'Raw Stats'!$BC$3:$BR$528,4,FALSE),0)</f>
        <v>8</v>
      </c>
      <c r="CT213">
        <f>IFERROR(VLOOKUP($B213,'Raw Stats'!$BC$3:$BR$5288,5,FALSE),0)</f>
        <v>8</v>
      </c>
      <c r="CU213">
        <f>IFERROR(VLOOKUP($B213,'Raw Stats'!$BC$3:$BR$52888,6,FALSE),0)</f>
        <v>16</v>
      </c>
      <c r="CV213">
        <f>IFERROR(VLOOKUP($B213,'Raw Stats'!$BC$3:$BR$5288,7,FALSE),0)</f>
        <v>18</v>
      </c>
      <c r="CW213">
        <f>IFERROR(VLOOKUP($B213,'Raw Stats'!$BC$3:$BR$5288,8,FALSE),0)</f>
        <v>28</v>
      </c>
      <c r="CX213">
        <f>IFERROR(VLOOKUP($B213,'Raw Stats'!$BC$3:$BR$5288,9,FALSE),0)</f>
        <v>36</v>
      </c>
      <c r="CY213">
        <f>IFERROR(VLOOKUP($B213,'Raw Stats'!$BC$3:$BR$5288,10,FALSE),0)</f>
        <v>58</v>
      </c>
      <c r="CZ213">
        <f>IFERROR(VLOOKUP($B213,'Raw Stats'!$BC$3:$BR$5288,11,FALSE)+VLOOKUP($B213,'Raw Stats'!$BC$3:$BR$5288,12,FALSE),0)</f>
        <v>6</v>
      </c>
      <c r="DA213">
        <f>IFERROR(VLOOKUP($B213,'Raw Stats'!$BC$3:$BR$5288,13,FALSE)+VLOOKUP($B213,'Raw Stats'!$BC$3:$BR$5288,14,FALSE),0)</f>
        <v>0</v>
      </c>
      <c r="DB213">
        <f>IFERROR(VLOOKUP($B213,'Raw Stats'!$BC$3:$BR$5288,15,FALSE),0)</f>
        <v>2</v>
      </c>
      <c r="DC213">
        <f>IFERROR(VLOOKUP($B213,'Raw Stats'!$BC$3:$BR$5288,16,FALSE),0)</f>
        <v>94</v>
      </c>
      <c r="DE213">
        <f>IFERROR(VLOOKUP($B213,'Raw Stats'!$AK$3:$AZ$528,3,FALSE),0)</f>
        <v>77</v>
      </c>
      <c r="DF213">
        <f>IFERROR(VLOOKUP($B213,'Raw Stats'!$AK$3:$AZ$528,4,FALSE),0)</f>
        <v>16</v>
      </c>
      <c r="DG213">
        <f>IFERROR(VLOOKUP($B213,'Raw Stats'!$AK$3:$AZ$528,5,FALSE),0)</f>
        <v>17</v>
      </c>
      <c r="DH213">
        <f>IFERROR(VLOOKUP($B213,'Raw Stats'!$AK$3:$AZ$528,6,FALSE),0)</f>
        <v>33</v>
      </c>
      <c r="DI213">
        <f>IFERROR(VLOOKUP($B213,'Raw Stats'!$AK$3:$AZ$528,7,FALSE),0)</f>
        <v>6</v>
      </c>
      <c r="DJ213">
        <f>IFERROR(VLOOKUP($B213,'Raw Stats'!$AK$3:$AZ$528,8,FALSE),0)</f>
        <v>32</v>
      </c>
      <c r="DK213">
        <f>IFERROR(VLOOKUP($B213,'Raw Stats'!$AK$3:$AZ$528,9,FALSE),0)</f>
        <v>127</v>
      </c>
      <c r="DL213">
        <f>IFERROR(VLOOKUP($B213,'Raw Stats'!$AK$3:$AZ$528,10,FALSE),0)</f>
        <v>124</v>
      </c>
      <c r="DM213">
        <f>IFERROR(VLOOKUP($B213,'Raw Stats'!$AK$3:$AZ$528,11,FALSE)+VLOOKUP($B213,'Raw Stats'!$AK$3:$AZ$528,12,FALSE),0)</f>
        <v>12</v>
      </c>
      <c r="DN213">
        <f>IFERROR(VLOOKUP($B213,'Raw Stats'!$AK$3:$AZ$528,13,FALSE)+VLOOKUP($B213,'Raw Stats'!$AK$3:$AZ$528,14,FALSE),0)</f>
        <v>1</v>
      </c>
      <c r="DO213">
        <f>IFERROR(VLOOKUP($B213,'Raw Stats'!$AK$3:$AZ$528,15,FALSE),0)</f>
        <v>3</v>
      </c>
      <c r="DP213">
        <f>IFERROR(VLOOKUP($B213,'Raw Stats'!$AK$3:$AZ$528,16,FALSE),0)</f>
        <v>168</v>
      </c>
      <c r="DR213">
        <f>IFERROR(VLOOKUP($B213,'Raw Stats'!$S$3:$AH$528,3,FALSE),0)</f>
        <v>73</v>
      </c>
      <c r="DS213">
        <f>IFERROR(VLOOKUP($B213,'Raw Stats'!$S$3:$AH$528,4,FALSE),0)</f>
        <v>5</v>
      </c>
      <c r="DT213">
        <f>IFERROR(VLOOKUP($B213,'Raw Stats'!$S$3:$AH$528,5,FALSE),0)</f>
        <v>13</v>
      </c>
      <c r="DU213">
        <f>IFERROR(VLOOKUP($B213,'Raw Stats'!$S$3:$AH$528,6,FALSE),0)</f>
        <v>18</v>
      </c>
      <c r="DV213">
        <f>IFERROR(VLOOKUP($B213,'Raw Stats'!$S$3:$AH$528,7,FALSE),0)</f>
        <v>-2</v>
      </c>
      <c r="DW213">
        <f>IFERROR(VLOOKUP($B213,'Raw Stats'!$S$3:$AH$528,8,FALSE),0)</f>
        <v>26</v>
      </c>
      <c r="DX213">
        <f>IFERROR(VLOOKUP($B213,'Raw Stats'!$S$3:$AH$528,9,FALSE),0)</f>
        <v>136</v>
      </c>
      <c r="DY213">
        <f>IFERROR(VLOOKUP($B213,'Raw Stats'!$S$3:$AH$528,10,FALSE),0)</f>
        <v>127</v>
      </c>
      <c r="DZ213">
        <f>IFERROR(VLOOKUP($B213,'Raw Stats'!$S$3:$AH$528,11,FALSE)+VLOOKUP($B213,'Raw Stats'!$S$3:$AH$528,12,FALSE),0)</f>
        <v>3</v>
      </c>
      <c r="EA213">
        <f>IFERROR(VLOOKUP($B213,'Raw Stats'!$S$3:$AH$528,13,FALSE)+VLOOKUP($B213,'Raw Stats'!$S$3:$AH$528,14,FALSE),0)</f>
        <v>0</v>
      </c>
      <c r="EB213">
        <f>IFERROR(VLOOKUP($B213,'Raw Stats'!$S$3:$AH$528,15,FALSE),0)</f>
        <v>3</v>
      </c>
      <c r="EC213">
        <f>IFERROR(VLOOKUP($B213,'Raw Stats'!$S$3:$AH$528,16,FALSE),0)</f>
        <v>116</v>
      </c>
    </row>
    <row r="214" spans="1:133" x14ac:dyDescent="0.2">
      <c r="A214">
        <f>IFERROR(VLOOKUP(B214,Sheet2!$W$1:$X$300,2,FALSE),301)</f>
        <v>301</v>
      </c>
      <c r="B214" t="s">
        <v>216</v>
      </c>
      <c r="C214">
        <f t="shared" si="15"/>
        <v>0.7469806700228977</v>
      </c>
      <c r="D214">
        <f t="shared" si="16"/>
        <v>0.72480454469222899</v>
      </c>
      <c r="E214">
        <f t="shared" si="17"/>
        <v>0.78119106701121399</v>
      </c>
      <c r="F214">
        <f t="shared" si="18"/>
        <v>0.76431810010299706</v>
      </c>
      <c r="G214">
        <f t="shared" si="19"/>
        <v>0.78788676519952772</v>
      </c>
      <c r="J214">
        <f>BS214*'Value Calculations'!$D$3</f>
        <v>3.2618834290083032</v>
      </c>
      <c r="K214">
        <f>BT214*'Value Calculations'!$D$4</f>
        <v>1.9536762242678996</v>
      </c>
      <c r="L214">
        <f>BU214*'Value Calculations'!$D$5</f>
        <v>3.7147334707409017</v>
      </c>
      <c r="M214">
        <f>BV214*'Value Calculations'!$D$6</f>
        <v>-0.50025972767745142</v>
      </c>
      <c r="N214">
        <f>BW214*'Value Calculations'!$D$7</f>
        <v>10.01887598422358</v>
      </c>
      <c r="O214">
        <f>BX214*'Value Calculations'!$D$8</f>
        <v>27.462535182198202</v>
      </c>
      <c r="P214">
        <f>BY214*'Value Calculations'!$D$9</f>
        <v>4.5342902641506022</v>
      </c>
      <c r="Q214">
        <f>BZ214*'Value Calculations'!$D$10</f>
        <v>0</v>
      </c>
      <c r="R214">
        <f>CA214*'Value Calculations'!$D$11</f>
        <v>0</v>
      </c>
      <c r="S214">
        <f>CB214*'Value Calculations'!$D$12</f>
        <v>1.6277654791788281</v>
      </c>
      <c r="T214">
        <f>CC214*'Value Calculations'!$D$13</f>
        <v>6.1909919556951687</v>
      </c>
      <c r="V214">
        <f>CF214*'Value Calculations'!$D$3</f>
        <v>3.2618834290083032</v>
      </c>
      <c r="W214">
        <f>CG214*'Value Calculations'!$D$4</f>
        <v>1.9536762242678996</v>
      </c>
      <c r="X214">
        <f>CH214*'Value Calculations'!$D$5</f>
        <v>3.7147334707409017</v>
      </c>
      <c r="Y214">
        <f>CI214*'Value Calculations'!$D$6</f>
        <v>-1.3757142511129914</v>
      </c>
      <c r="Z214">
        <f>CJ214*'Value Calculations'!$D$7</f>
        <v>7.9096389349133522</v>
      </c>
      <c r="AA214">
        <f>CK214*'Value Calculations'!$D$8</f>
        <v>25.809031754997786</v>
      </c>
      <c r="AB214">
        <f>CL214*'Value Calculations'!$D$9</f>
        <v>5.2900053081757026</v>
      </c>
      <c r="AC214">
        <f>CM214*'Value Calculations'!$D$10</f>
        <v>0</v>
      </c>
      <c r="AD214">
        <f>CN214*'Value Calculations'!$D$11</f>
        <v>0</v>
      </c>
      <c r="AE214">
        <f>CO214*'Value Calculations'!$D$12</f>
        <v>2.441648218768242</v>
      </c>
      <c r="AF214">
        <f>CP214*'Value Calculations'!$D$13</f>
        <v>8.2546559409268916</v>
      </c>
      <c r="AH214">
        <f>CS214*'Value Calculations'!$D$3</f>
        <v>1.6309417145041516</v>
      </c>
      <c r="AI214">
        <f>CT214*'Value Calculations'!$D$4</f>
        <v>2.2792889283125497</v>
      </c>
      <c r="AJ214">
        <f>CU214*'Value Calculations'!$D$5</f>
        <v>2.9187191555821368</v>
      </c>
      <c r="AK214">
        <f>CV214*'Value Calculations'!$D$6</f>
        <v>-0.25012986383872571</v>
      </c>
      <c r="AL214">
        <f>CW214*'Value Calculations'!$D$7</f>
        <v>5.5367472544393461</v>
      </c>
      <c r="AM214">
        <f>CX214*'Value Calculations'!$D$8</f>
        <v>16.822600085430309</v>
      </c>
      <c r="AN214">
        <f>CY214*'Value Calculations'!$D$9</f>
        <v>2.770955161425368</v>
      </c>
      <c r="AO214">
        <f>CZ214*'Value Calculations'!$D$10</f>
        <v>0.36531647407620471</v>
      </c>
      <c r="AP214">
        <f>DA214*'Value Calculations'!$D$11</f>
        <v>0</v>
      </c>
      <c r="AQ214">
        <f>DB214*'Value Calculations'!$D$12</f>
        <v>0.81388273958941404</v>
      </c>
      <c r="AR214">
        <f>DC214*'Value Calculations'!$D$13</f>
        <v>4.6088495670175149</v>
      </c>
      <c r="AT214">
        <f>DF214*'Value Calculations'!$D$3</f>
        <v>2.8541480003822652</v>
      </c>
      <c r="AU214">
        <f>DG214*'Value Calculations'!$D$4</f>
        <v>2.2792889283125497</v>
      </c>
      <c r="AV214">
        <f>DH214*'Value Calculations'!$D$5</f>
        <v>3.7147334707409017</v>
      </c>
      <c r="AW214">
        <f>DI214*'Value Calculations'!$D$6</f>
        <v>-2.1261038426291687</v>
      </c>
      <c r="AX214">
        <f>DJ214*'Value Calculations'!$D$7</f>
        <v>10.63407012360573</v>
      </c>
      <c r="AY214">
        <f>DK214*'Value Calculations'!$D$8</f>
        <v>26.887403555345884</v>
      </c>
      <c r="AZ214">
        <f>DL214*'Value Calculations'!$D$9</f>
        <v>5.1640528008381859</v>
      </c>
      <c r="BA214">
        <f>DM214*'Value Calculations'!$D$10</f>
        <v>0</v>
      </c>
      <c r="BB214">
        <f>DN214*'Value Calculations'!$D$11</f>
        <v>1.9814282960498748</v>
      </c>
      <c r="BC214">
        <f>DO214*'Value Calculations'!$D$12</f>
        <v>0.81388273958941404</v>
      </c>
      <c r="BD214">
        <f>DP214*'Value Calculations'!$D$13</f>
        <v>8.9425439360041317</v>
      </c>
      <c r="BF214">
        <f>DS214*'Value Calculations'!$D$3</f>
        <v>2.0386771431301893</v>
      </c>
      <c r="BG214">
        <f>DT214*'Value Calculations'!$D$4</f>
        <v>2.9305143364018491</v>
      </c>
      <c r="BH214">
        <f>DU214*'Value Calculations'!$D$5</f>
        <v>3.7147334707409017</v>
      </c>
      <c r="BI214">
        <f>DV214*'Value Calculations'!$D$6</f>
        <v>-1.6258441149517171</v>
      </c>
      <c r="BJ214">
        <f>DW214*'Value Calculations'!$D$7</f>
        <v>12.919076927025142</v>
      </c>
      <c r="BK214">
        <f>DX214*'Value Calculations'!$D$8</f>
        <v>21.495544553605399</v>
      </c>
      <c r="BL214">
        <f>DY214*'Value Calculations'!$D$9</f>
        <v>6.1716728595383197</v>
      </c>
      <c r="BM214">
        <f>DZ214*'Value Calculations'!$D$10</f>
        <v>0</v>
      </c>
      <c r="BN214">
        <f>EA214*'Value Calculations'!$D$11</f>
        <v>0.9907141480249374</v>
      </c>
      <c r="BO214">
        <f>EB214*'Value Calculations'!$D$12</f>
        <v>0.81388273958941404</v>
      </c>
      <c r="BP214">
        <f>EC214*'Value Calculations'!$D$13</f>
        <v>4.1273279704634458</v>
      </c>
      <c r="BR214">
        <f>IFERROR(VLOOKUP($B214,'Raw Stats'!$CM$3:$DC$884,3,FALSE),0)</f>
        <v>78</v>
      </c>
      <c r="BS214">
        <f>IFERROR(VLOOKUP($B214,'Raw Stats'!$CM$3:$DC$884,4,FALSE),0)</f>
        <v>8</v>
      </c>
      <c r="BT214">
        <f>IFERROR(VLOOKUP($B214,'Raw Stats'!$CM$3:$DC$884,5,FALSE),0)</f>
        <v>6</v>
      </c>
      <c r="BU214">
        <f>IFERROR(VLOOKUP($B214,'Raw Stats'!$CM$3:$DC$884,6,FALSE),0)</f>
        <v>14</v>
      </c>
      <c r="BV214">
        <f>IFERROR(VLOOKUP($B214,'Raw Stats'!$CM$3:$DC$884,7,FALSE),0)</f>
        <v>-4</v>
      </c>
      <c r="BW214">
        <f>IFERROR(VLOOKUP($B214,'Raw Stats'!$CM$3:$DC$884,8,FALSE),0)</f>
        <v>114</v>
      </c>
      <c r="BX214">
        <f>IFERROR(VLOOKUP($B214,'Raw Stats'!$CM$3:$DC$884,9,FALSE),0)</f>
        <v>382</v>
      </c>
      <c r="BY214">
        <f>IFERROR(VLOOKUP($B214,'Raw Stats'!$CM$3:$DC$884,10,FALSE),0)</f>
        <v>36</v>
      </c>
      <c r="BZ214">
        <f>IFERROR(VLOOKUP($B214,'Raw Stats'!$CM$3:$DC$884,11,FALSE)+VLOOKUP($B214,'Raw Stats'!$CM$3:$DC$884,12,FALSE),0)</f>
        <v>0</v>
      </c>
      <c r="CA214">
        <f>IFERROR(VLOOKUP($B214,'Raw Stats'!$CM$3:$DC$884,13,FALSE)+VLOOKUP($B214,'Raw Stats'!$CM$3:$DC$884,14,FALSE),0)</f>
        <v>0</v>
      </c>
      <c r="CB214">
        <f>IFERROR(VLOOKUP($B214,'Raw Stats'!$CM$3:$DC$884,15,FALSE),0)</f>
        <v>2</v>
      </c>
      <c r="CC214">
        <f>IFERROR(VLOOKUP($B214,'Raw Stats'!$CM$3:$DC$884,16,FALSE),0)</f>
        <v>90</v>
      </c>
      <c r="CE214">
        <f>IFERROR(VLOOKUP($B214,'Raw Stats'!$BU$3:$CJ$528,3,FALSE),0)</f>
        <v>79</v>
      </c>
      <c r="CF214">
        <f>IFERROR(VLOOKUP($B214,'Raw Stats'!$BU$3:$CJ$528,4,FALSE),0)</f>
        <v>8</v>
      </c>
      <c r="CG214">
        <f>IFERROR(VLOOKUP($B214,'Raw Stats'!$BU$3:$CJ$5288,5,FALSE),0)</f>
        <v>6</v>
      </c>
      <c r="CH214">
        <f>IFERROR(VLOOKUP($B214,'Raw Stats'!$BU$3:$CJ$528,6,FALSE),0)</f>
        <v>14</v>
      </c>
      <c r="CI214">
        <f>IFERROR(VLOOKUP($B214,'Raw Stats'!$BU$3:$CJ$528,7,FALSE),0)</f>
        <v>-11</v>
      </c>
      <c r="CJ214">
        <f>IFERROR(VLOOKUP($B214,'Raw Stats'!$BU$3:$CJ$528,8,FALSE),0)</f>
        <v>90</v>
      </c>
      <c r="CK214">
        <f>IFERROR(VLOOKUP($B214,'Raw Stats'!$BU$3:$CJ$528,9,FALSE),0)</f>
        <v>359</v>
      </c>
      <c r="CL214">
        <f>IFERROR(VLOOKUP($B214,'Raw Stats'!$BU$3:$CJ$528,10,FALSE),0)</f>
        <v>42</v>
      </c>
      <c r="CM214">
        <f>IFERROR(VLOOKUP($B214,'Raw Stats'!$BU$3:$CJ$528,11,FALSE)+VLOOKUP($B214,'Raw Stats'!$BU$3:$CJ$528,12,FALSE),0)</f>
        <v>0</v>
      </c>
      <c r="CN214">
        <f>IFERROR(VLOOKUP($B214,'Raw Stats'!$BU$3:$CJ$528,13,FALSE)+VLOOKUP($B214,'Raw Stats'!$BU$3:$CJ$528,14,FALSE),0)</f>
        <v>0</v>
      </c>
      <c r="CO214">
        <f>IFERROR(VLOOKUP($B214,'Raw Stats'!$BU$3:$CJ$528,15,FALSE),0)</f>
        <v>3</v>
      </c>
      <c r="CP214">
        <f>IFERROR(VLOOKUP($B214,'Raw Stats'!$BU$3:$CJ$528,16,FALSE),0)</f>
        <v>120</v>
      </c>
      <c r="CR214">
        <f>IFERROR(VLOOKUP($B214,'Raw Stats'!$BC$3:$BR$528,3,FALSE),0)</f>
        <v>48</v>
      </c>
      <c r="CS214">
        <f>IFERROR(VLOOKUP($B214,'Raw Stats'!$BC$3:$BR$528,4,FALSE),0)</f>
        <v>4</v>
      </c>
      <c r="CT214">
        <f>IFERROR(VLOOKUP($B214,'Raw Stats'!$BC$3:$BR$5288,5,FALSE),0)</f>
        <v>7</v>
      </c>
      <c r="CU214">
        <f>IFERROR(VLOOKUP($B214,'Raw Stats'!$BC$3:$BR$52888,6,FALSE),0)</f>
        <v>11</v>
      </c>
      <c r="CV214">
        <f>IFERROR(VLOOKUP($B214,'Raw Stats'!$BC$3:$BR$5288,7,FALSE),0)</f>
        <v>-2</v>
      </c>
      <c r="CW214">
        <f>IFERROR(VLOOKUP($B214,'Raw Stats'!$BC$3:$BR$5288,8,FALSE),0)</f>
        <v>63</v>
      </c>
      <c r="CX214">
        <f>IFERROR(VLOOKUP($B214,'Raw Stats'!$BC$3:$BR$5288,9,FALSE),0)</f>
        <v>234</v>
      </c>
      <c r="CY214">
        <f>IFERROR(VLOOKUP($B214,'Raw Stats'!$BC$3:$BR$5288,10,FALSE),0)</f>
        <v>22</v>
      </c>
      <c r="CZ214">
        <f>IFERROR(VLOOKUP($B214,'Raw Stats'!$BC$3:$BR$5288,11,FALSE)+VLOOKUP($B214,'Raw Stats'!$BC$3:$BR$5288,12,FALSE),0)</f>
        <v>1</v>
      </c>
      <c r="DA214">
        <f>IFERROR(VLOOKUP($B214,'Raw Stats'!$BC$3:$BR$5288,13,FALSE)+VLOOKUP($B214,'Raw Stats'!$BC$3:$BR$5288,14,FALSE),0)</f>
        <v>0</v>
      </c>
      <c r="DB214">
        <f>IFERROR(VLOOKUP($B214,'Raw Stats'!$BC$3:$BR$5288,15,FALSE),0)</f>
        <v>1</v>
      </c>
      <c r="DC214">
        <f>IFERROR(VLOOKUP($B214,'Raw Stats'!$BC$3:$BR$5288,16,FALSE),0)</f>
        <v>67</v>
      </c>
      <c r="DE214">
        <f>IFERROR(VLOOKUP($B214,'Raw Stats'!$AK$3:$AZ$528,3,FALSE),0)</f>
        <v>80</v>
      </c>
      <c r="DF214">
        <f>IFERROR(VLOOKUP($B214,'Raw Stats'!$AK$3:$AZ$528,4,FALSE),0)</f>
        <v>7</v>
      </c>
      <c r="DG214">
        <f>IFERROR(VLOOKUP($B214,'Raw Stats'!$AK$3:$AZ$528,5,FALSE),0)</f>
        <v>7</v>
      </c>
      <c r="DH214">
        <f>IFERROR(VLOOKUP($B214,'Raw Stats'!$AK$3:$AZ$528,6,FALSE),0)</f>
        <v>14</v>
      </c>
      <c r="DI214">
        <f>IFERROR(VLOOKUP($B214,'Raw Stats'!$AK$3:$AZ$528,7,FALSE),0)</f>
        <v>-17</v>
      </c>
      <c r="DJ214">
        <f>IFERROR(VLOOKUP($B214,'Raw Stats'!$AK$3:$AZ$528,8,FALSE),0)</f>
        <v>121</v>
      </c>
      <c r="DK214">
        <f>IFERROR(VLOOKUP($B214,'Raw Stats'!$AK$3:$AZ$528,9,FALSE),0)</f>
        <v>374</v>
      </c>
      <c r="DL214">
        <f>IFERROR(VLOOKUP($B214,'Raw Stats'!$AK$3:$AZ$528,10,FALSE),0)</f>
        <v>41</v>
      </c>
      <c r="DM214">
        <f>IFERROR(VLOOKUP($B214,'Raw Stats'!$AK$3:$AZ$528,11,FALSE)+VLOOKUP($B214,'Raw Stats'!$AK$3:$AZ$528,12,FALSE),0)</f>
        <v>0</v>
      </c>
      <c r="DN214">
        <f>IFERROR(VLOOKUP($B214,'Raw Stats'!$AK$3:$AZ$528,13,FALSE)+VLOOKUP($B214,'Raw Stats'!$AK$3:$AZ$528,14,FALSE),0)</f>
        <v>2</v>
      </c>
      <c r="DO214">
        <f>IFERROR(VLOOKUP($B214,'Raw Stats'!$AK$3:$AZ$528,15,FALSE),0)</f>
        <v>1</v>
      </c>
      <c r="DP214">
        <f>IFERROR(VLOOKUP($B214,'Raw Stats'!$AK$3:$AZ$528,16,FALSE),0)</f>
        <v>130</v>
      </c>
      <c r="DR214">
        <f>IFERROR(VLOOKUP($B214,'Raw Stats'!$S$3:$AH$528,3,FALSE),0)</f>
        <v>68</v>
      </c>
      <c r="DS214">
        <f>IFERROR(VLOOKUP($B214,'Raw Stats'!$S$3:$AH$528,4,FALSE),0)</f>
        <v>5</v>
      </c>
      <c r="DT214">
        <f>IFERROR(VLOOKUP($B214,'Raw Stats'!$S$3:$AH$528,5,FALSE),0)</f>
        <v>9</v>
      </c>
      <c r="DU214">
        <f>IFERROR(VLOOKUP($B214,'Raw Stats'!$S$3:$AH$528,6,FALSE),0)</f>
        <v>14</v>
      </c>
      <c r="DV214">
        <f>IFERROR(VLOOKUP($B214,'Raw Stats'!$S$3:$AH$528,7,FALSE),0)</f>
        <v>-13</v>
      </c>
      <c r="DW214">
        <f>IFERROR(VLOOKUP($B214,'Raw Stats'!$S$3:$AH$528,8,FALSE),0)</f>
        <v>147</v>
      </c>
      <c r="DX214">
        <f>IFERROR(VLOOKUP($B214,'Raw Stats'!$S$3:$AH$528,9,FALSE),0)</f>
        <v>299</v>
      </c>
      <c r="DY214">
        <f>IFERROR(VLOOKUP($B214,'Raw Stats'!$S$3:$AH$528,10,FALSE),0)</f>
        <v>49</v>
      </c>
      <c r="DZ214">
        <f>IFERROR(VLOOKUP($B214,'Raw Stats'!$S$3:$AH$528,11,FALSE)+VLOOKUP($B214,'Raw Stats'!$S$3:$AH$528,12,FALSE),0)</f>
        <v>0</v>
      </c>
      <c r="EA214">
        <f>IFERROR(VLOOKUP($B214,'Raw Stats'!$S$3:$AH$528,13,FALSE)+VLOOKUP($B214,'Raw Stats'!$S$3:$AH$528,14,FALSE),0)</f>
        <v>1</v>
      </c>
      <c r="EB214">
        <f>IFERROR(VLOOKUP($B214,'Raw Stats'!$S$3:$AH$528,15,FALSE),0)</f>
        <v>1</v>
      </c>
      <c r="EC214">
        <f>IFERROR(VLOOKUP($B214,'Raw Stats'!$S$3:$AH$528,16,FALSE),0)</f>
        <v>60</v>
      </c>
    </row>
    <row r="215" spans="1:133" x14ac:dyDescent="0.2">
      <c r="A215">
        <f>IFERROR(VLOOKUP(B215,Sheet2!$W$1:$X$300,2,FALSE),301)</f>
        <v>170</v>
      </c>
      <c r="B215" t="s">
        <v>143</v>
      </c>
      <c r="C215">
        <f t="shared" si="15"/>
        <v>0.74540407530225339</v>
      </c>
      <c r="D215">
        <f t="shared" si="16"/>
        <v>0</v>
      </c>
      <c r="E215">
        <f t="shared" si="17"/>
        <v>0</v>
      </c>
      <c r="F215">
        <f t="shared" si="18"/>
        <v>0</v>
      </c>
      <c r="G215">
        <f t="shared" si="19"/>
        <v>0</v>
      </c>
      <c r="J215">
        <f>BS215*'Value Calculations'!$D$3</f>
        <v>11.008856572903023</v>
      </c>
      <c r="K215">
        <f>BT215*'Value Calculations'!$D$4</f>
        <v>6.8378667849376482</v>
      </c>
      <c r="L215">
        <f>BU215*'Value Calculations'!$D$5</f>
        <v>12.736229042540234</v>
      </c>
      <c r="M215">
        <f>BV215*'Value Calculations'!$D$6</f>
        <v>2.0010389107098057</v>
      </c>
      <c r="N215">
        <f>BW215*'Value Calculations'!$D$7</f>
        <v>1.2303882787642992</v>
      </c>
      <c r="O215">
        <f>BX215*'Value Calculations'!$D$8</f>
        <v>2.8756581342615917</v>
      </c>
      <c r="P215">
        <f>BY215*'Value Calculations'!$D$9</f>
        <v>4.156432742138052</v>
      </c>
      <c r="Q215">
        <f>BZ215*'Value Calculations'!$D$10</f>
        <v>1.0959494222286141</v>
      </c>
      <c r="R215">
        <f>CA215*'Value Calculations'!$D$11</f>
        <v>0</v>
      </c>
      <c r="S215">
        <f>CB215*'Value Calculations'!$D$12</f>
        <v>3.2555309583576562</v>
      </c>
      <c r="T215">
        <f>CC215*'Value Calculations'!$D$13</f>
        <v>13.688971102037096</v>
      </c>
      <c r="V215">
        <f>CF215*'Value Calculations'!$D$3</f>
        <v>0</v>
      </c>
      <c r="W215">
        <f>CG215*'Value Calculations'!$D$4</f>
        <v>0.97683811213394978</v>
      </c>
      <c r="X215">
        <f>CH215*'Value Calculations'!$D$5</f>
        <v>0</v>
      </c>
      <c r="Y215">
        <f>CI215*'Value Calculations'!$D$6</f>
        <v>0</v>
      </c>
      <c r="Z215">
        <f>CJ215*'Value Calculations'!$D$7</f>
        <v>0</v>
      </c>
      <c r="AA215">
        <f>CK215*'Value Calculations'!$D$8</f>
        <v>0</v>
      </c>
      <c r="AB215">
        <f>CL215*'Value Calculations'!$D$9</f>
        <v>0</v>
      </c>
      <c r="AC215">
        <f>CM215*'Value Calculations'!$D$10</f>
        <v>0</v>
      </c>
      <c r="AD215">
        <f>CN215*'Value Calculations'!$D$11</f>
        <v>0</v>
      </c>
      <c r="AE215">
        <f>CO215*'Value Calculations'!$D$12</f>
        <v>0</v>
      </c>
      <c r="AF215">
        <f>CP215*'Value Calculations'!$D$13</f>
        <v>0</v>
      </c>
      <c r="AH215">
        <f>CS215*'Value Calculations'!$D$3</f>
        <v>0</v>
      </c>
      <c r="AI215">
        <f>CT215*'Value Calculations'!$D$4</f>
        <v>0</v>
      </c>
      <c r="AJ215">
        <f>CU215*'Value Calculations'!$D$5</f>
        <v>0</v>
      </c>
      <c r="AK215">
        <f>CV215*'Value Calculations'!$D$6</f>
        <v>-0.12506493191936285</v>
      </c>
      <c r="AL215">
        <f>CW215*'Value Calculations'!$D$7</f>
        <v>0.17576975410918561</v>
      </c>
      <c r="AM215">
        <f>CX215*'Value Calculations'!$D$8</f>
        <v>0.57513162685231833</v>
      </c>
      <c r="AN215">
        <f>CY215*'Value Calculations'!$D$9</f>
        <v>0.25190501467503346</v>
      </c>
      <c r="AO215">
        <f>CZ215*'Value Calculations'!$D$10</f>
        <v>0</v>
      </c>
      <c r="AP215">
        <f>DA215*'Value Calculations'!$D$11</f>
        <v>0</v>
      </c>
      <c r="AQ215">
        <f>DB215*'Value Calculations'!$D$12</f>
        <v>0</v>
      </c>
      <c r="AR215">
        <f>DC215*'Value Calculations'!$D$13</f>
        <v>0.41273279704634458</v>
      </c>
      <c r="AT215">
        <f>DF215*'Value Calculations'!$D$3</f>
        <v>0</v>
      </c>
      <c r="AU215">
        <f>DG215*'Value Calculations'!$D$4</f>
        <v>0</v>
      </c>
      <c r="AV215">
        <f>DH215*'Value Calculations'!$D$5</f>
        <v>0</v>
      </c>
      <c r="AW215">
        <f>DI215*'Value Calculations'!$D$6</f>
        <v>0</v>
      </c>
      <c r="AX215">
        <f>DJ215*'Value Calculations'!$D$7</f>
        <v>0</v>
      </c>
      <c r="AY215">
        <f>DK215*'Value Calculations'!$D$8</f>
        <v>0</v>
      </c>
      <c r="AZ215">
        <f>DL215*'Value Calculations'!$D$9</f>
        <v>0</v>
      </c>
      <c r="BA215">
        <f>DM215*'Value Calculations'!$D$10</f>
        <v>0</v>
      </c>
      <c r="BB215">
        <f>DN215*'Value Calculations'!$D$11</f>
        <v>0</v>
      </c>
      <c r="BC215">
        <f>DO215*'Value Calculations'!$D$12</f>
        <v>0</v>
      </c>
      <c r="BD215">
        <f>DP215*'Value Calculations'!$D$13</f>
        <v>0</v>
      </c>
      <c r="BF215">
        <f>DS215*'Value Calculations'!$D$3</f>
        <v>0</v>
      </c>
      <c r="BG215">
        <f>DT215*'Value Calculations'!$D$4</f>
        <v>0</v>
      </c>
      <c r="BH215">
        <f>DU215*'Value Calculations'!$D$5</f>
        <v>0</v>
      </c>
      <c r="BI215">
        <f>DV215*'Value Calculations'!$D$6</f>
        <v>0</v>
      </c>
      <c r="BJ215">
        <f>DW215*'Value Calculations'!$D$7</f>
        <v>0</v>
      </c>
      <c r="BK215">
        <f>DX215*'Value Calculations'!$D$8</f>
        <v>0</v>
      </c>
      <c r="BL215">
        <f>DY215*'Value Calculations'!$D$9</f>
        <v>0</v>
      </c>
      <c r="BM215">
        <f>DZ215*'Value Calculations'!$D$10</f>
        <v>0</v>
      </c>
      <c r="BN215">
        <f>EA215*'Value Calculations'!$D$11</f>
        <v>0</v>
      </c>
      <c r="BO215">
        <f>EB215*'Value Calculations'!$D$12</f>
        <v>0</v>
      </c>
      <c r="BP215">
        <f>EC215*'Value Calculations'!$D$13</f>
        <v>0</v>
      </c>
      <c r="BR215">
        <f>IFERROR(VLOOKUP($B215,'Raw Stats'!$CM$3:$DC$884,3,FALSE),0)</f>
        <v>79</v>
      </c>
      <c r="BS215">
        <f>IFERROR(VLOOKUP($B215,'Raw Stats'!$CM$3:$DC$884,4,FALSE),0)</f>
        <v>27</v>
      </c>
      <c r="BT215">
        <f>IFERROR(VLOOKUP($B215,'Raw Stats'!$CM$3:$DC$884,5,FALSE),0)</f>
        <v>21</v>
      </c>
      <c r="BU215">
        <f>IFERROR(VLOOKUP($B215,'Raw Stats'!$CM$3:$DC$884,6,FALSE),0)</f>
        <v>48</v>
      </c>
      <c r="BV215">
        <f>IFERROR(VLOOKUP($B215,'Raw Stats'!$CM$3:$DC$884,7,FALSE),0)</f>
        <v>16</v>
      </c>
      <c r="BW215">
        <f>IFERROR(VLOOKUP($B215,'Raw Stats'!$CM$3:$DC$884,8,FALSE),0)</f>
        <v>14</v>
      </c>
      <c r="BX215">
        <f>IFERROR(VLOOKUP($B215,'Raw Stats'!$CM$3:$DC$884,9,FALSE),0)</f>
        <v>40</v>
      </c>
      <c r="BY215">
        <f>IFERROR(VLOOKUP($B215,'Raw Stats'!$CM$3:$DC$884,10,FALSE),0)</f>
        <v>33</v>
      </c>
      <c r="BZ215">
        <f>IFERROR(VLOOKUP($B215,'Raw Stats'!$CM$3:$DC$884,11,FALSE)+VLOOKUP($B215,'Raw Stats'!$CM$3:$DC$884,12,FALSE),0)</f>
        <v>3</v>
      </c>
      <c r="CA215">
        <f>IFERROR(VLOOKUP($B215,'Raw Stats'!$CM$3:$DC$884,13,FALSE)+VLOOKUP($B215,'Raw Stats'!$CM$3:$DC$884,14,FALSE),0)</f>
        <v>0</v>
      </c>
      <c r="CB215">
        <f>IFERROR(VLOOKUP($B215,'Raw Stats'!$CM$3:$DC$884,15,FALSE),0)</f>
        <v>4</v>
      </c>
      <c r="CC215">
        <f>IFERROR(VLOOKUP($B215,'Raw Stats'!$CM$3:$DC$884,16,FALSE),0)</f>
        <v>199</v>
      </c>
      <c r="CE215">
        <f>IFERROR(VLOOKUP($B215,'Raw Stats'!$BU$3:$CJ$528,3,FALSE),0)</f>
        <v>0</v>
      </c>
      <c r="CF215">
        <f>IFERROR(VLOOKUP($B215,'Raw Stats'!$BU$3:$CJ$528,4,FALSE),0)</f>
        <v>0</v>
      </c>
      <c r="CG215">
        <f>IFERROR(VLOOKUP($B215,'Raw Stats'!$BU$3:$CJ$5288,5,FALSE),0)</f>
        <v>3</v>
      </c>
      <c r="CH215">
        <f>IFERROR(VLOOKUP($B215,'Raw Stats'!$BU$3:$CJ$528,6,FALSE),0)</f>
        <v>0</v>
      </c>
      <c r="CI215">
        <f>IFERROR(VLOOKUP($B215,'Raw Stats'!$BU$3:$CJ$528,7,FALSE),0)</f>
        <v>0</v>
      </c>
      <c r="CJ215">
        <f>IFERROR(VLOOKUP($B215,'Raw Stats'!$BU$3:$CJ$528,8,FALSE),0)</f>
        <v>0</v>
      </c>
      <c r="CK215">
        <f>IFERROR(VLOOKUP($B215,'Raw Stats'!$BU$3:$CJ$528,9,FALSE),0)</f>
        <v>0</v>
      </c>
      <c r="CL215">
        <f>IFERROR(VLOOKUP($B215,'Raw Stats'!$BU$3:$CJ$528,10,FALSE),0)</f>
        <v>0</v>
      </c>
      <c r="CM215">
        <f>IFERROR(VLOOKUP($B215,'Raw Stats'!$BU$3:$CJ$528,11,FALSE)+VLOOKUP($B215,'Raw Stats'!$BU$3:$CJ$528,12,FALSE),0)</f>
        <v>0</v>
      </c>
      <c r="CN215">
        <f>IFERROR(VLOOKUP($B215,'Raw Stats'!$BU$3:$CJ$528,13,FALSE)+VLOOKUP($B215,'Raw Stats'!$BU$3:$CJ$528,14,FALSE),0)</f>
        <v>0</v>
      </c>
      <c r="CO215">
        <f>IFERROR(VLOOKUP($B215,'Raw Stats'!$BU$3:$CJ$528,15,FALSE),0)</f>
        <v>0</v>
      </c>
      <c r="CP215">
        <f>IFERROR(VLOOKUP($B215,'Raw Stats'!$BU$3:$CJ$528,16,FALSE),0)</f>
        <v>0</v>
      </c>
      <c r="CR215">
        <f>IFERROR(VLOOKUP($B215,'Raw Stats'!$BC$3:$BR$528,3,FALSE),0)</f>
        <v>0</v>
      </c>
      <c r="CS215">
        <f>IFERROR(VLOOKUP($B215,'Raw Stats'!$BC$3:$BR$528,4,FALSE),0)</f>
        <v>0</v>
      </c>
      <c r="CT215">
        <f>IFERROR(VLOOKUP($B215,'Raw Stats'!$BC$3:$BR$5288,5,FALSE),0)</f>
        <v>0</v>
      </c>
      <c r="CU215">
        <f>IFERROR(VLOOKUP($B215,'Raw Stats'!$BC$3:$BR$52888,6,FALSE),0)</f>
        <v>0</v>
      </c>
      <c r="CV215">
        <f>IFERROR(VLOOKUP($B215,'Raw Stats'!$BC$3:$BR$5288,7,FALSE),0)</f>
        <v>-1</v>
      </c>
      <c r="CW215">
        <f>IFERROR(VLOOKUP($B215,'Raw Stats'!$BC$3:$BR$5288,8,FALSE),0)</f>
        <v>2</v>
      </c>
      <c r="CX215">
        <f>IFERROR(VLOOKUP($B215,'Raw Stats'!$BC$3:$BR$5288,9,FALSE),0)</f>
        <v>8</v>
      </c>
      <c r="CY215">
        <f>IFERROR(VLOOKUP($B215,'Raw Stats'!$BC$3:$BR$5288,10,FALSE),0)</f>
        <v>2</v>
      </c>
      <c r="CZ215">
        <f>IFERROR(VLOOKUP($B215,'Raw Stats'!$BC$3:$BR$5288,11,FALSE)+VLOOKUP($B215,'Raw Stats'!$BC$3:$BR$5288,12,FALSE),0)</f>
        <v>0</v>
      </c>
      <c r="DA215">
        <f>IFERROR(VLOOKUP($B215,'Raw Stats'!$BC$3:$BR$5288,13,FALSE)+VLOOKUP($B215,'Raw Stats'!$BC$3:$BR$5288,14,FALSE),0)</f>
        <v>0</v>
      </c>
      <c r="DB215">
        <f>IFERROR(VLOOKUP($B215,'Raw Stats'!$BC$3:$BR$5288,15,FALSE),0)</f>
        <v>0</v>
      </c>
      <c r="DC215">
        <f>IFERROR(VLOOKUP($B215,'Raw Stats'!$BC$3:$BR$5288,16,FALSE),0)</f>
        <v>6</v>
      </c>
      <c r="DE215">
        <f>IFERROR(VLOOKUP($B215,'Raw Stats'!$AK$3:$AZ$528,3,FALSE),0)</f>
        <v>0</v>
      </c>
      <c r="DF215">
        <f>IFERROR(VLOOKUP($B215,'Raw Stats'!$AK$3:$AZ$528,4,FALSE),0)</f>
        <v>0</v>
      </c>
      <c r="DG215">
        <f>IFERROR(VLOOKUP($B215,'Raw Stats'!$AK$3:$AZ$528,5,FALSE),0)</f>
        <v>0</v>
      </c>
      <c r="DH215">
        <f>IFERROR(VLOOKUP($B215,'Raw Stats'!$AK$3:$AZ$528,6,FALSE),0)</f>
        <v>0</v>
      </c>
      <c r="DI215">
        <f>IFERROR(VLOOKUP($B215,'Raw Stats'!$AK$3:$AZ$528,7,FALSE),0)</f>
        <v>0</v>
      </c>
      <c r="DJ215">
        <f>IFERROR(VLOOKUP($B215,'Raw Stats'!$AK$3:$AZ$528,8,FALSE),0)</f>
        <v>0</v>
      </c>
      <c r="DK215">
        <f>IFERROR(VLOOKUP($B215,'Raw Stats'!$AK$3:$AZ$528,9,FALSE),0)</f>
        <v>0</v>
      </c>
      <c r="DL215">
        <f>IFERROR(VLOOKUP($B215,'Raw Stats'!$AK$3:$AZ$528,10,FALSE),0)</f>
        <v>0</v>
      </c>
      <c r="DM215">
        <f>IFERROR(VLOOKUP($B215,'Raw Stats'!$AK$3:$AZ$528,11,FALSE)+VLOOKUP($B215,'Raw Stats'!$AK$3:$AZ$528,12,FALSE),0)</f>
        <v>0</v>
      </c>
      <c r="DN215">
        <f>IFERROR(VLOOKUP($B215,'Raw Stats'!$AK$3:$AZ$528,13,FALSE)+VLOOKUP($B215,'Raw Stats'!$AK$3:$AZ$528,14,FALSE),0)</f>
        <v>0</v>
      </c>
      <c r="DO215">
        <f>IFERROR(VLOOKUP($B215,'Raw Stats'!$AK$3:$AZ$528,15,FALSE),0)</f>
        <v>0</v>
      </c>
      <c r="DP215">
        <f>IFERROR(VLOOKUP($B215,'Raw Stats'!$AK$3:$AZ$528,16,FALSE),0)</f>
        <v>0</v>
      </c>
      <c r="DR215">
        <f>IFERROR(VLOOKUP($B215,'Raw Stats'!$S$3:$AH$528,3,FALSE),0)</f>
        <v>0</v>
      </c>
      <c r="DS215">
        <f>IFERROR(VLOOKUP($B215,'Raw Stats'!$S$3:$AH$528,4,FALSE),0)</f>
        <v>0</v>
      </c>
      <c r="DT215">
        <f>IFERROR(VLOOKUP($B215,'Raw Stats'!$S$3:$AH$528,5,FALSE),0)</f>
        <v>0</v>
      </c>
      <c r="DU215">
        <f>IFERROR(VLOOKUP($B215,'Raw Stats'!$S$3:$AH$528,6,FALSE),0)</f>
        <v>0</v>
      </c>
      <c r="DV215">
        <f>IFERROR(VLOOKUP($B215,'Raw Stats'!$S$3:$AH$528,7,FALSE),0)</f>
        <v>0</v>
      </c>
      <c r="DW215">
        <f>IFERROR(VLOOKUP($B215,'Raw Stats'!$S$3:$AH$528,8,FALSE),0)</f>
        <v>0</v>
      </c>
      <c r="DX215">
        <f>IFERROR(VLOOKUP($B215,'Raw Stats'!$S$3:$AH$528,9,FALSE),0)</f>
        <v>0</v>
      </c>
      <c r="DY215">
        <f>IFERROR(VLOOKUP($B215,'Raw Stats'!$S$3:$AH$528,10,FALSE),0)</f>
        <v>0</v>
      </c>
      <c r="DZ215">
        <f>IFERROR(VLOOKUP($B215,'Raw Stats'!$S$3:$AH$528,11,FALSE)+VLOOKUP($B215,'Raw Stats'!$S$3:$AH$528,12,FALSE),0)</f>
        <v>0</v>
      </c>
      <c r="EA215">
        <f>IFERROR(VLOOKUP($B215,'Raw Stats'!$S$3:$AH$528,13,FALSE)+VLOOKUP($B215,'Raw Stats'!$S$3:$AH$528,14,FALSE),0)</f>
        <v>0</v>
      </c>
      <c r="EB215">
        <f>IFERROR(VLOOKUP($B215,'Raw Stats'!$S$3:$AH$528,15,FALSE),0)</f>
        <v>0</v>
      </c>
      <c r="EC215">
        <f>IFERROR(VLOOKUP($B215,'Raw Stats'!$S$3:$AH$528,16,FALSE),0)</f>
        <v>0</v>
      </c>
    </row>
    <row r="216" spans="1:133" x14ac:dyDescent="0.2">
      <c r="A216">
        <f>IFERROR(VLOOKUP(B216,Sheet2!$W$1:$X$300,2,FALSE),301)</f>
        <v>301</v>
      </c>
      <c r="B216" t="s">
        <v>256</v>
      </c>
      <c r="C216">
        <f t="shared" si="15"/>
        <v>0.74525669567880171</v>
      </c>
      <c r="D216">
        <f t="shared" si="16"/>
        <v>0.66454612314785622</v>
      </c>
      <c r="E216">
        <f t="shared" si="17"/>
        <v>0.44970887129493264</v>
      </c>
      <c r="F216">
        <f t="shared" si="18"/>
        <v>0.42941427061227538</v>
      </c>
      <c r="G216">
        <f t="shared" si="19"/>
        <v>0.68645656872616345</v>
      </c>
      <c r="J216">
        <f>BS216*'Value Calculations'!$D$3</f>
        <v>7.7469731438947198</v>
      </c>
      <c r="K216">
        <f>BT216*'Value Calculations'!$D$4</f>
        <v>7.4890921930269485</v>
      </c>
      <c r="L216">
        <f>BU216*'Value Calculations'!$D$5</f>
        <v>11.144200412222705</v>
      </c>
      <c r="M216">
        <f>BV216*'Value Calculations'!$D$6</f>
        <v>0.50025972767745142</v>
      </c>
      <c r="N216">
        <f>BW216*'Value Calculations'!$D$7</f>
        <v>1.5819277869826704</v>
      </c>
      <c r="O216">
        <f>BX216*'Value Calculations'!$D$8</f>
        <v>4.5291615614620069</v>
      </c>
      <c r="P216">
        <f>BY216*'Value Calculations'!$D$9</f>
        <v>5.1640528008381859</v>
      </c>
      <c r="Q216">
        <f>BZ216*'Value Calculations'!$D$10</f>
        <v>2.5572153185334328</v>
      </c>
      <c r="R216">
        <f>CA216*'Value Calculations'!$D$11</f>
        <v>2.9721424440748123</v>
      </c>
      <c r="S216">
        <f>CB216*'Value Calculations'!$D$12</f>
        <v>3.2555309583576562</v>
      </c>
      <c r="T216">
        <f>CC216*'Value Calculations'!$D$13</f>
        <v>14.170492698591165</v>
      </c>
      <c r="V216">
        <f>CF216*'Value Calculations'!$D$3</f>
        <v>6.1160314293905689</v>
      </c>
      <c r="W216">
        <f>CG216*'Value Calculations'!$D$4</f>
        <v>8.7915430092055473</v>
      </c>
      <c r="X216">
        <f>CH216*'Value Calculations'!$D$5</f>
        <v>11.144200412222705</v>
      </c>
      <c r="Y216">
        <f>CI216*'Value Calculations'!$D$6</f>
        <v>1.0005194553549028</v>
      </c>
      <c r="Z216">
        <f>CJ216*'Value Calculations'!$D$7</f>
        <v>1.0546185246551136</v>
      </c>
      <c r="AA216">
        <f>CK216*'Value Calculations'!$D$8</f>
        <v>2.9475495876181315</v>
      </c>
      <c r="AB216">
        <f>CL216*'Value Calculations'!$D$9</f>
        <v>6.4235778742133531</v>
      </c>
      <c r="AC216">
        <f>CM216*'Value Calculations'!$D$10</f>
        <v>0.73063294815240942</v>
      </c>
      <c r="AD216">
        <f>CN216*'Value Calculations'!$D$11</f>
        <v>0.9907141480249374</v>
      </c>
      <c r="AE216">
        <f>CO216*'Value Calculations'!$D$12</f>
        <v>1.6277654791788281</v>
      </c>
      <c r="AF216">
        <f>CP216*'Value Calculations'!$D$13</f>
        <v>13.001083106959854</v>
      </c>
      <c r="AH216">
        <f>CS216*'Value Calculations'!$D$3</f>
        <v>1.2232062858781136</v>
      </c>
      <c r="AI216">
        <f>CT216*'Value Calculations'!$D$4</f>
        <v>2.2792889283125497</v>
      </c>
      <c r="AJ216">
        <f>CU216*'Value Calculations'!$D$5</f>
        <v>2.6533810505292155</v>
      </c>
      <c r="AK216">
        <f>CV216*'Value Calculations'!$D$6</f>
        <v>0.62532465959681427</v>
      </c>
      <c r="AL216">
        <f>CW216*'Value Calculations'!$D$7</f>
        <v>0.70307901643674242</v>
      </c>
      <c r="AM216">
        <f>CX216*'Value Calculations'!$D$8</f>
        <v>2.3005265074092733</v>
      </c>
      <c r="AN216">
        <f>CY216*'Value Calculations'!$D$9</f>
        <v>2.8969076687628847</v>
      </c>
      <c r="AO216">
        <f>CZ216*'Value Calculations'!$D$10</f>
        <v>0</v>
      </c>
      <c r="AP216">
        <f>DA216*'Value Calculations'!$D$11</f>
        <v>0</v>
      </c>
      <c r="AQ216">
        <f>DB216*'Value Calculations'!$D$12</f>
        <v>0.81388273958941404</v>
      </c>
      <c r="AR216">
        <f>DC216*'Value Calculations'!$D$13</f>
        <v>6.7413023517569615</v>
      </c>
      <c r="AT216">
        <f>DF216*'Value Calculations'!$D$3</f>
        <v>2.0386771431301893</v>
      </c>
      <c r="AU216">
        <f>DG216*'Value Calculations'!$D$4</f>
        <v>3.2561270404464993</v>
      </c>
      <c r="AV216">
        <f>DH216*'Value Calculations'!$D$5</f>
        <v>3.980071575793823</v>
      </c>
      <c r="AW216">
        <f>DI216*'Value Calculations'!$D$6</f>
        <v>-1.2506493191936285</v>
      </c>
      <c r="AX216">
        <f>DJ216*'Value Calculations'!$D$7</f>
        <v>1.9334672952010417</v>
      </c>
      <c r="AY216">
        <f>DK216*'Value Calculations'!$D$8</f>
        <v>4.0259213879662283</v>
      </c>
      <c r="AZ216">
        <f>DL216*'Value Calculations'!$D$9</f>
        <v>4.0304802348005353</v>
      </c>
      <c r="BA216">
        <f>DM216*'Value Calculations'!$D$10</f>
        <v>0</v>
      </c>
      <c r="BB216">
        <f>DN216*'Value Calculations'!$D$11</f>
        <v>0.9907141480249374</v>
      </c>
      <c r="BC216">
        <f>DO216*'Value Calculations'!$D$12</f>
        <v>0</v>
      </c>
      <c r="BD216">
        <f>DP216*'Value Calculations'!$D$13</f>
        <v>8.0482895424037189</v>
      </c>
      <c r="BF216">
        <f>DS216*'Value Calculations'!$D$3</f>
        <v>4.4850897148864171</v>
      </c>
      <c r="BG216">
        <f>DT216*'Value Calculations'!$D$4</f>
        <v>8.7915430092055473</v>
      </c>
      <c r="BH216">
        <f>DU216*'Value Calculations'!$D$5</f>
        <v>10.082847992011018</v>
      </c>
      <c r="BI216">
        <f>DV216*'Value Calculations'!$D$6</f>
        <v>0.25012986383872571</v>
      </c>
      <c r="BJ216">
        <f>DW216*'Value Calculations'!$D$7</f>
        <v>2.6365463116377841</v>
      </c>
      <c r="BK216">
        <f>DX216*'Value Calculations'!$D$8</f>
        <v>3.7383555745400692</v>
      </c>
      <c r="BL216">
        <f>DY216*'Value Calculations'!$D$9</f>
        <v>4.6602427714881189</v>
      </c>
      <c r="BM216">
        <f>DZ216*'Value Calculations'!$D$10</f>
        <v>2.1918988444572283</v>
      </c>
      <c r="BN216">
        <f>EA216*'Value Calculations'!$D$11</f>
        <v>0</v>
      </c>
      <c r="BO216">
        <f>EB216*'Value Calculations'!$D$12</f>
        <v>0.81388273958941404</v>
      </c>
      <c r="BP216">
        <f>EC216*'Value Calculations'!$D$13</f>
        <v>17.265988676438749</v>
      </c>
      <c r="BR216">
        <f>IFERROR(VLOOKUP($B216,'Raw Stats'!$CM$3:$DC$884,3,FALSE),0)</f>
        <v>82</v>
      </c>
      <c r="BS216">
        <f>IFERROR(VLOOKUP($B216,'Raw Stats'!$CM$3:$DC$884,4,FALSE),0)</f>
        <v>19</v>
      </c>
      <c r="BT216">
        <f>IFERROR(VLOOKUP($B216,'Raw Stats'!$CM$3:$DC$884,5,FALSE),0)</f>
        <v>23</v>
      </c>
      <c r="BU216">
        <f>IFERROR(VLOOKUP($B216,'Raw Stats'!$CM$3:$DC$884,6,FALSE),0)</f>
        <v>42</v>
      </c>
      <c r="BV216">
        <f>IFERROR(VLOOKUP($B216,'Raw Stats'!$CM$3:$DC$884,7,FALSE),0)</f>
        <v>4</v>
      </c>
      <c r="BW216">
        <f>IFERROR(VLOOKUP($B216,'Raw Stats'!$CM$3:$DC$884,8,FALSE),0)</f>
        <v>18</v>
      </c>
      <c r="BX216">
        <f>IFERROR(VLOOKUP($B216,'Raw Stats'!$CM$3:$DC$884,9,FALSE),0)</f>
        <v>63</v>
      </c>
      <c r="BY216">
        <f>IFERROR(VLOOKUP($B216,'Raw Stats'!$CM$3:$DC$884,10,FALSE),0)</f>
        <v>41</v>
      </c>
      <c r="BZ216">
        <f>IFERROR(VLOOKUP($B216,'Raw Stats'!$CM$3:$DC$884,11,FALSE)+VLOOKUP($B216,'Raw Stats'!$CM$3:$DC$884,12,FALSE),0)</f>
        <v>7</v>
      </c>
      <c r="CA216">
        <f>IFERROR(VLOOKUP($B216,'Raw Stats'!$CM$3:$DC$884,13,FALSE)+VLOOKUP($B216,'Raw Stats'!$CM$3:$DC$884,14,FALSE),0)</f>
        <v>3</v>
      </c>
      <c r="CB216">
        <f>IFERROR(VLOOKUP($B216,'Raw Stats'!$CM$3:$DC$884,15,FALSE),0)</f>
        <v>4</v>
      </c>
      <c r="CC216">
        <f>IFERROR(VLOOKUP($B216,'Raw Stats'!$CM$3:$DC$884,16,FALSE),0)</f>
        <v>206</v>
      </c>
      <c r="CE216">
        <f>IFERROR(VLOOKUP($B216,'Raw Stats'!$BU$3:$CJ$528,3,FALSE),0)</f>
        <v>81</v>
      </c>
      <c r="CF216">
        <f>IFERROR(VLOOKUP($B216,'Raw Stats'!$BU$3:$CJ$528,4,FALSE),0)</f>
        <v>15</v>
      </c>
      <c r="CG216">
        <f>IFERROR(VLOOKUP($B216,'Raw Stats'!$BU$3:$CJ$5288,5,FALSE),0)</f>
        <v>27</v>
      </c>
      <c r="CH216">
        <f>IFERROR(VLOOKUP($B216,'Raw Stats'!$BU$3:$CJ$528,6,FALSE),0)</f>
        <v>42</v>
      </c>
      <c r="CI216">
        <f>IFERROR(VLOOKUP($B216,'Raw Stats'!$BU$3:$CJ$528,7,FALSE),0)</f>
        <v>8</v>
      </c>
      <c r="CJ216">
        <f>IFERROR(VLOOKUP($B216,'Raw Stats'!$BU$3:$CJ$528,8,FALSE),0)</f>
        <v>12</v>
      </c>
      <c r="CK216">
        <f>IFERROR(VLOOKUP($B216,'Raw Stats'!$BU$3:$CJ$528,9,FALSE),0)</f>
        <v>41</v>
      </c>
      <c r="CL216">
        <f>IFERROR(VLOOKUP($B216,'Raw Stats'!$BU$3:$CJ$528,10,FALSE),0)</f>
        <v>51</v>
      </c>
      <c r="CM216">
        <f>IFERROR(VLOOKUP($B216,'Raw Stats'!$BU$3:$CJ$528,11,FALSE)+VLOOKUP($B216,'Raw Stats'!$BU$3:$CJ$528,12,FALSE),0)</f>
        <v>2</v>
      </c>
      <c r="CN216">
        <f>IFERROR(VLOOKUP($B216,'Raw Stats'!$BU$3:$CJ$528,13,FALSE)+VLOOKUP($B216,'Raw Stats'!$BU$3:$CJ$528,14,FALSE),0)</f>
        <v>1</v>
      </c>
      <c r="CO216">
        <f>IFERROR(VLOOKUP($B216,'Raw Stats'!$BU$3:$CJ$528,15,FALSE),0)</f>
        <v>2</v>
      </c>
      <c r="CP216">
        <f>IFERROR(VLOOKUP($B216,'Raw Stats'!$BU$3:$CJ$528,16,FALSE),0)</f>
        <v>189</v>
      </c>
      <c r="CR216">
        <f>IFERROR(VLOOKUP($B216,'Raw Stats'!$BC$3:$BR$528,3,FALSE),0)</f>
        <v>45</v>
      </c>
      <c r="CS216">
        <f>IFERROR(VLOOKUP($B216,'Raw Stats'!$BC$3:$BR$528,4,FALSE),0)</f>
        <v>3</v>
      </c>
      <c r="CT216">
        <f>IFERROR(VLOOKUP($B216,'Raw Stats'!$BC$3:$BR$5288,5,FALSE),0)</f>
        <v>7</v>
      </c>
      <c r="CU216">
        <f>IFERROR(VLOOKUP($B216,'Raw Stats'!$BC$3:$BR$52888,6,FALSE),0)</f>
        <v>10</v>
      </c>
      <c r="CV216">
        <f>IFERROR(VLOOKUP($B216,'Raw Stats'!$BC$3:$BR$5288,7,FALSE),0)</f>
        <v>5</v>
      </c>
      <c r="CW216">
        <f>IFERROR(VLOOKUP($B216,'Raw Stats'!$BC$3:$BR$5288,8,FALSE),0)</f>
        <v>8</v>
      </c>
      <c r="CX216">
        <f>IFERROR(VLOOKUP($B216,'Raw Stats'!$BC$3:$BR$5288,9,FALSE),0)</f>
        <v>32</v>
      </c>
      <c r="CY216">
        <f>IFERROR(VLOOKUP($B216,'Raw Stats'!$BC$3:$BR$5288,10,FALSE),0)</f>
        <v>23</v>
      </c>
      <c r="CZ216">
        <f>IFERROR(VLOOKUP($B216,'Raw Stats'!$BC$3:$BR$5288,11,FALSE)+VLOOKUP($B216,'Raw Stats'!$BC$3:$BR$5288,12,FALSE),0)</f>
        <v>0</v>
      </c>
      <c r="DA216">
        <f>IFERROR(VLOOKUP($B216,'Raw Stats'!$BC$3:$BR$5288,13,FALSE)+VLOOKUP($B216,'Raw Stats'!$BC$3:$BR$5288,14,FALSE),0)</f>
        <v>0</v>
      </c>
      <c r="DB216">
        <f>IFERROR(VLOOKUP($B216,'Raw Stats'!$BC$3:$BR$5288,15,FALSE),0)</f>
        <v>1</v>
      </c>
      <c r="DC216">
        <f>IFERROR(VLOOKUP($B216,'Raw Stats'!$BC$3:$BR$5288,16,FALSE),0)</f>
        <v>98</v>
      </c>
      <c r="DE216">
        <f>IFERROR(VLOOKUP($B216,'Raw Stats'!$AK$3:$AZ$528,3,FALSE),0)</f>
        <v>63</v>
      </c>
      <c r="DF216">
        <f>IFERROR(VLOOKUP($B216,'Raw Stats'!$AK$3:$AZ$528,4,FALSE),0)</f>
        <v>5</v>
      </c>
      <c r="DG216">
        <f>IFERROR(VLOOKUP($B216,'Raw Stats'!$AK$3:$AZ$528,5,FALSE),0)</f>
        <v>10</v>
      </c>
      <c r="DH216">
        <f>IFERROR(VLOOKUP($B216,'Raw Stats'!$AK$3:$AZ$528,6,FALSE),0)</f>
        <v>15</v>
      </c>
      <c r="DI216">
        <f>IFERROR(VLOOKUP($B216,'Raw Stats'!$AK$3:$AZ$528,7,FALSE),0)</f>
        <v>-10</v>
      </c>
      <c r="DJ216">
        <f>IFERROR(VLOOKUP($B216,'Raw Stats'!$AK$3:$AZ$528,8,FALSE),0)</f>
        <v>22</v>
      </c>
      <c r="DK216">
        <f>IFERROR(VLOOKUP($B216,'Raw Stats'!$AK$3:$AZ$528,9,FALSE),0)</f>
        <v>56</v>
      </c>
      <c r="DL216">
        <f>IFERROR(VLOOKUP($B216,'Raw Stats'!$AK$3:$AZ$528,10,FALSE),0)</f>
        <v>32</v>
      </c>
      <c r="DM216">
        <f>IFERROR(VLOOKUP($B216,'Raw Stats'!$AK$3:$AZ$528,11,FALSE)+VLOOKUP($B216,'Raw Stats'!$AK$3:$AZ$528,12,FALSE),0)</f>
        <v>0</v>
      </c>
      <c r="DN216">
        <f>IFERROR(VLOOKUP($B216,'Raw Stats'!$AK$3:$AZ$528,13,FALSE)+VLOOKUP($B216,'Raw Stats'!$AK$3:$AZ$528,14,FALSE),0)</f>
        <v>1</v>
      </c>
      <c r="DO216">
        <f>IFERROR(VLOOKUP($B216,'Raw Stats'!$AK$3:$AZ$528,15,FALSE),0)</f>
        <v>0</v>
      </c>
      <c r="DP216">
        <f>IFERROR(VLOOKUP($B216,'Raw Stats'!$AK$3:$AZ$528,16,FALSE),0)</f>
        <v>117</v>
      </c>
      <c r="DR216">
        <f>IFERROR(VLOOKUP($B216,'Raw Stats'!$S$3:$AH$528,3,FALSE),0)</f>
        <v>80</v>
      </c>
      <c r="DS216">
        <f>IFERROR(VLOOKUP($B216,'Raw Stats'!$S$3:$AH$528,4,FALSE),0)</f>
        <v>11</v>
      </c>
      <c r="DT216">
        <f>IFERROR(VLOOKUP($B216,'Raw Stats'!$S$3:$AH$528,5,FALSE),0)</f>
        <v>27</v>
      </c>
      <c r="DU216">
        <f>IFERROR(VLOOKUP($B216,'Raw Stats'!$S$3:$AH$528,6,FALSE),0)</f>
        <v>38</v>
      </c>
      <c r="DV216">
        <f>IFERROR(VLOOKUP($B216,'Raw Stats'!$S$3:$AH$528,7,FALSE),0)</f>
        <v>2</v>
      </c>
      <c r="DW216">
        <f>IFERROR(VLOOKUP($B216,'Raw Stats'!$S$3:$AH$528,8,FALSE),0)</f>
        <v>30</v>
      </c>
      <c r="DX216">
        <f>IFERROR(VLOOKUP($B216,'Raw Stats'!$S$3:$AH$528,9,FALSE),0)</f>
        <v>52</v>
      </c>
      <c r="DY216">
        <f>IFERROR(VLOOKUP($B216,'Raw Stats'!$S$3:$AH$528,10,FALSE),0)</f>
        <v>37</v>
      </c>
      <c r="DZ216">
        <f>IFERROR(VLOOKUP($B216,'Raw Stats'!$S$3:$AH$528,11,FALSE)+VLOOKUP($B216,'Raw Stats'!$S$3:$AH$528,12,FALSE),0)</f>
        <v>6</v>
      </c>
      <c r="EA216">
        <f>IFERROR(VLOOKUP($B216,'Raw Stats'!$S$3:$AH$528,13,FALSE)+VLOOKUP($B216,'Raw Stats'!$S$3:$AH$528,14,FALSE),0)</f>
        <v>0</v>
      </c>
      <c r="EB216">
        <f>IFERROR(VLOOKUP($B216,'Raw Stats'!$S$3:$AH$528,15,FALSE),0)</f>
        <v>1</v>
      </c>
      <c r="EC216">
        <f>IFERROR(VLOOKUP($B216,'Raw Stats'!$S$3:$AH$528,16,FALSE),0)</f>
        <v>251</v>
      </c>
    </row>
    <row r="217" spans="1:133" x14ac:dyDescent="0.2">
      <c r="A217">
        <f>IFERROR(VLOOKUP(B217,Sheet2!$W$1:$X$300,2,FALSE),301)</f>
        <v>223</v>
      </c>
      <c r="B217" t="s">
        <v>329</v>
      </c>
      <c r="C217">
        <f t="shared" si="15"/>
        <v>0.74249433030869483</v>
      </c>
      <c r="D217">
        <f t="shared" si="16"/>
        <v>0.53766803450569567</v>
      </c>
      <c r="E217">
        <f t="shared" si="17"/>
        <v>0</v>
      </c>
      <c r="F217">
        <f t="shared" si="18"/>
        <v>0.47294824457166668</v>
      </c>
      <c r="G217">
        <f t="shared" si="19"/>
        <v>0</v>
      </c>
      <c r="J217">
        <f>BS217*'Value Calculations'!$D$3</f>
        <v>7.7469731438947198</v>
      </c>
      <c r="K217">
        <f>BT217*'Value Calculations'!$D$4</f>
        <v>5.2098032647143988</v>
      </c>
      <c r="L217">
        <f>BU217*'Value Calculations'!$D$5</f>
        <v>9.2868336768522539</v>
      </c>
      <c r="M217">
        <f>BV217*'Value Calculations'!$D$6</f>
        <v>-0.50025972767745142</v>
      </c>
      <c r="N217">
        <f>BW217*'Value Calculations'!$D$7</f>
        <v>1.7576975410918561</v>
      </c>
      <c r="O217">
        <f>BX217*'Value Calculations'!$D$8</f>
        <v>10.56804364341135</v>
      </c>
      <c r="P217">
        <f>BY217*'Value Calculations'!$D$9</f>
        <v>1.5114300880502007</v>
      </c>
      <c r="Q217">
        <f>BZ217*'Value Calculations'!$D$10</f>
        <v>4.0184812148382516</v>
      </c>
      <c r="R217">
        <f>CA217*'Value Calculations'!$D$11</f>
        <v>0</v>
      </c>
      <c r="S217">
        <f>CB217*'Value Calculations'!$D$12</f>
        <v>2.441648218768242</v>
      </c>
      <c r="T217">
        <f>CC217*'Value Calculations'!$D$13</f>
        <v>11.418940718282201</v>
      </c>
      <c r="V217">
        <f>CF217*'Value Calculations'!$D$3</f>
        <v>4.4850897148864171</v>
      </c>
      <c r="W217">
        <f>CG217*'Value Calculations'!$D$4</f>
        <v>2.2792889283125497</v>
      </c>
      <c r="X217">
        <f>CH217*'Value Calculations'!$D$5</f>
        <v>4.7760858909525883</v>
      </c>
      <c r="Y217">
        <f>CI217*'Value Calculations'!$D$6</f>
        <v>-0.62532465959681427</v>
      </c>
      <c r="Z217">
        <f>CJ217*'Value Calculations'!$D$7</f>
        <v>1.5819277869826704</v>
      </c>
      <c r="AA217">
        <f>CK217*'Value Calculations'!$D$8</f>
        <v>8.2675171360020769</v>
      </c>
      <c r="AB217">
        <f>CL217*'Value Calculations'!$D$9</f>
        <v>2.3930976394128178</v>
      </c>
      <c r="AC217">
        <f>CM217*'Value Calculations'!$D$10</f>
        <v>1.4612658963048188</v>
      </c>
      <c r="AD217">
        <f>CN217*'Value Calculations'!$D$11</f>
        <v>0</v>
      </c>
      <c r="AE217">
        <f>CO217*'Value Calculations'!$D$12</f>
        <v>0</v>
      </c>
      <c r="AF217">
        <f>CP217*'Value Calculations'!$D$13</f>
        <v>4.952793564556135</v>
      </c>
      <c r="AH217">
        <f>CS217*'Value Calculations'!$D$3</f>
        <v>0</v>
      </c>
      <c r="AI217">
        <f>CT217*'Value Calculations'!$D$4</f>
        <v>0.97683811213394978</v>
      </c>
      <c r="AJ217">
        <f>CU217*'Value Calculations'!$D$5</f>
        <v>1.0613524202116862</v>
      </c>
      <c r="AK217">
        <f>CV217*'Value Calculations'!$D$6</f>
        <v>0</v>
      </c>
      <c r="AL217">
        <f>CW217*'Value Calculations'!$D$7</f>
        <v>0</v>
      </c>
      <c r="AM217">
        <f>CX217*'Value Calculations'!$D$8</f>
        <v>0.79080598692193771</v>
      </c>
      <c r="AN217">
        <f>CY217*'Value Calculations'!$D$9</f>
        <v>1.1335725660376506</v>
      </c>
      <c r="AO217">
        <f>CZ217*'Value Calculations'!$D$10</f>
        <v>0</v>
      </c>
      <c r="AP217">
        <f>DA217*'Value Calculations'!$D$11</f>
        <v>0</v>
      </c>
      <c r="AQ217">
        <f>DB217*'Value Calculations'!$D$12</f>
        <v>0</v>
      </c>
      <c r="AR217">
        <f>DC217*'Value Calculations'!$D$13</f>
        <v>0.89425439360041326</v>
      </c>
      <c r="AT217">
        <f>DF217*'Value Calculations'!$D$3</f>
        <v>2.0386771431301893</v>
      </c>
      <c r="AU217">
        <f>DG217*'Value Calculations'!$D$4</f>
        <v>1.3024508161785997</v>
      </c>
      <c r="AV217">
        <f>DH217*'Value Calculations'!$D$5</f>
        <v>2.3880429454762941</v>
      </c>
      <c r="AW217">
        <f>DI217*'Value Calculations'!$D$6</f>
        <v>-0.37519479575808856</v>
      </c>
      <c r="AX217">
        <f>DJ217*'Value Calculations'!$D$7</f>
        <v>1.4061580328734848</v>
      </c>
      <c r="AY217">
        <f>DK217*'Value Calculations'!$D$8</f>
        <v>3.5945726678269896</v>
      </c>
      <c r="AZ217">
        <f>DL217*'Value Calculations'!$D$9</f>
        <v>0.75571504402510037</v>
      </c>
      <c r="BA217">
        <f>DM217*'Value Calculations'!$D$10</f>
        <v>0.73063294815240942</v>
      </c>
      <c r="BB217">
        <f>DN217*'Value Calculations'!$D$11</f>
        <v>0</v>
      </c>
      <c r="BC217">
        <f>DO217*'Value Calculations'!$D$12</f>
        <v>0</v>
      </c>
      <c r="BD217">
        <f>DP217*'Value Calculations'!$D$13</f>
        <v>2.820340779816688</v>
      </c>
      <c r="BF217">
        <f>DS217*'Value Calculations'!$D$3</f>
        <v>0</v>
      </c>
      <c r="BG217">
        <f>DT217*'Value Calculations'!$D$4</f>
        <v>0</v>
      </c>
      <c r="BH217">
        <f>DU217*'Value Calculations'!$D$5</f>
        <v>0</v>
      </c>
      <c r="BI217">
        <f>DV217*'Value Calculations'!$D$6</f>
        <v>0</v>
      </c>
      <c r="BJ217">
        <f>DW217*'Value Calculations'!$D$7</f>
        <v>0</v>
      </c>
      <c r="BK217">
        <f>DX217*'Value Calculations'!$D$8</f>
        <v>0</v>
      </c>
      <c r="BL217">
        <f>DY217*'Value Calculations'!$D$9</f>
        <v>0</v>
      </c>
      <c r="BM217">
        <f>DZ217*'Value Calculations'!$D$10</f>
        <v>0</v>
      </c>
      <c r="BN217">
        <f>EA217*'Value Calculations'!$D$11</f>
        <v>0</v>
      </c>
      <c r="BO217">
        <f>EB217*'Value Calculations'!$D$12</f>
        <v>0</v>
      </c>
      <c r="BP217">
        <f>EC217*'Value Calculations'!$D$13</f>
        <v>0</v>
      </c>
      <c r="BR217">
        <f>IFERROR(VLOOKUP($B217,'Raw Stats'!$CM$3:$DC$884,3,FALSE),0)</f>
        <v>72</v>
      </c>
      <c r="BS217">
        <f>IFERROR(VLOOKUP($B217,'Raw Stats'!$CM$3:$DC$884,4,FALSE),0)</f>
        <v>19</v>
      </c>
      <c r="BT217">
        <f>IFERROR(VLOOKUP($B217,'Raw Stats'!$CM$3:$DC$884,5,FALSE),0)</f>
        <v>16</v>
      </c>
      <c r="BU217">
        <f>IFERROR(VLOOKUP($B217,'Raw Stats'!$CM$3:$DC$884,6,FALSE),0)</f>
        <v>35</v>
      </c>
      <c r="BV217">
        <f>IFERROR(VLOOKUP($B217,'Raw Stats'!$CM$3:$DC$884,7,FALSE),0)</f>
        <v>-4</v>
      </c>
      <c r="BW217">
        <f>IFERROR(VLOOKUP($B217,'Raw Stats'!$CM$3:$DC$884,8,FALSE),0)</f>
        <v>20</v>
      </c>
      <c r="BX217">
        <f>IFERROR(VLOOKUP($B217,'Raw Stats'!$CM$3:$DC$884,9,FALSE),0)</f>
        <v>147</v>
      </c>
      <c r="BY217">
        <f>IFERROR(VLOOKUP($B217,'Raw Stats'!$CM$3:$DC$884,10,FALSE),0)</f>
        <v>12</v>
      </c>
      <c r="BZ217">
        <f>IFERROR(VLOOKUP($B217,'Raw Stats'!$CM$3:$DC$884,11,FALSE)+VLOOKUP($B217,'Raw Stats'!$CM$3:$DC$884,12,FALSE),0)</f>
        <v>11</v>
      </c>
      <c r="CA217">
        <f>IFERROR(VLOOKUP($B217,'Raw Stats'!$CM$3:$DC$884,13,FALSE)+VLOOKUP($B217,'Raw Stats'!$CM$3:$DC$884,14,FALSE),0)</f>
        <v>0</v>
      </c>
      <c r="CB217">
        <f>IFERROR(VLOOKUP($B217,'Raw Stats'!$CM$3:$DC$884,15,FALSE),0)</f>
        <v>3</v>
      </c>
      <c r="CC217">
        <f>IFERROR(VLOOKUP($B217,'Raw Stats'!$CM$3:$DC$884,16,FALSE),0)</f>
        <v>166</v>
      </c>
      <c r="CE217">
        <f>IFERROR(VLOOKUP($B217,'Raw Stats'!$BU$3:$CJ$528,3,FALSE),0)</f>
        <v>55</v>
      </c>
      <c r="CF217">
        <f>IFERROR(VLOOKUP($B217,'Raw Stats'!$BU$3:$CJ$528,4,FALSE),0)</f>
        <v>11</v>
      </c>
      <c r="CG217">
        <f>IFERROR(VLOOKUP($B217,'Raw Stats'!$BU$3:$CJ$5288,5,FALSE),0)</f>
        <v>7</v>
      </c>
      <c r="CH217">
        <f>IFERROR(VLOOKUP($B217,'Raw Stats'!$BU$3:$CJ$528,6,FALSE),0)</f>
        <v>18</v>
      </c>
      <c r="CI217">
        <f>IFERROR(VLOOKUP($B217,'Raw Stats'!$BU$3:$CJ$528,7,FALSE),0)</f>
        <v>-5</v>
      </c>
      <c r="CJ217">
        <f>IFERROR(VLOOKUP($B217,'Raw Stats'!$BU$3:$CJ$528,8,FALSE),0)</f>
        <v>18</v>
      </c>
      <c r="CK217">
        <f>IFERROR(VLOOKUP($B217,'Raw Stats'!$BU$3:$CJ$528,9,FALSE),0)</f>
        <v>115</v>
      </c>
      <c r="CL217">
        <f>IFERROR(VLOOKUP($B217,'Raw Stats'!$BU$3:$CJ$528,10,FALSE),0)</f>
        <v>19</v>
      </c>
      <c r="CM217">
        <f>IFERROR(VLOOKUP($B217,'Raw Stats'!$BU$3:$CJ$528,11,FALSE)+VLOOKUP($B217,'Raw Stats'!$BU$3:$CJ$528,12,FALSE),0)</f>
        <v>4</v>
      </c>
      <c r="CN217">
        <f>IFERROR(VLOOKUP($B217,'Raw Stats'!$BU$3:$CJ$528,13,FALSE)+VLOOKUP($B217,'Raw Stats'!$BU$3:$CJ$528,14,FALSE),0)</f>
        <v>0</v>
      </c>
      <c r="CO217">
        <f>IFERROR(VLOOKUP($B217,'Raw Stats'!$BU$3:$CJ$528,15,FALSE),0)</f>
        <v>0</v>
      </c>
      <c r="CP217">
        <f>IFERROR(VLOOKUP($B217,'Raw Stats'!$BU$3:$CJ$528,16,FALSE),0)</f>
        <v>72</v>
      </c>
      <c r="CR217">
        <f>IFERROR(VLOOKUP($B217,'Raw Stats'!$BC$3:$BR$528,3,FALSE),0)</f>
        <v>0</v>
      </c>
      <c r="CS217">
        <f>IFERROR(VLOOKUP($B217,'Raw Stats'!$BC$3:$BR$528,4,FALSE),0)</f>
        <v>0</v>
      </c>
      <c r="CT217">
        <f>IFERROR(VLOOKUP($B217,'Raw Stats'!$BC$3:$BR$5288,5,FALSE),0)</f>
        <v>3</v>
      </c>
      <c r="CU217">
        <f>IFERROR(VLOOKUP($B217,'Raw Stats'!$BC$3:$BR$52888,6,FALSE),0)</f>
        <v>4</v>
      </c>
      <c r="CV217">
        <f>IFERROR(VLOOKUP($B217,'Raw Stats'!$BC$3:$BR$5288,7,FALSE),0)</f>
        <v>0</v>
      </c>
      <c r="CW217">
        <f>IFERROR(VLOOKUP($B217,'Raw Stats'!$BC$3:$BR$5288,8,FALSE),0)</f>
        <v>0</v>
      </c>
      <c r="CX217">
        <f>IFERROR(VLOOKUP($B217,'Raw Stats'!$BC$3:$BR$5288,9,FALSE),0)</f>
        <v>11</v>
      </c>
      <c r="CY217">
        <f>IFERROR(VLOOKUP($B217,'Raw Stats'!$BC$3:$BR$5288,10,FALSE),0)</f>
        <v>9</v>
      </c>
      <c r="CZ217">
        <f>IFERROR(VLOOKUP($B217,'Raw Stats'!$BC$3:$BR$5288,11,FALSE)+VLOOKUP($B217,'Raw Stats'!$BC$3:$BR$5288,12,FALSE),0)</f>
        <v>0</v>
      </c>
      <c r="DA217">
        <f>IFERROR(VLOOKUP($B217,'Raw Stats'!$BC$3:$BR$5288,13,FALSE)+VLOOKUP($B217,'Raw Stats'!$BC$3:$BR$5288,14,FALSE),0)</f>
        <v>0</v>
      </c>
      <c r="DB217">
        <f>IFERROR(VLOOKUP($B217,'Raw Stats'!$BC$3:$BR$5288,15,FALSE),0)</f>
        <v>0</v>
      </c>
      <c r="DC217">
        <f>IFERROR(VLOOKUP($B217,'Raw Stats'!$BC$3:$BR$5288,16,FALSE),0)</f>
        <v>13</v>
      </c>
      <c r="DE217">
        <f>IFERROR(VLOOKUP($B217,'Raw Stats'!$AK$3:$AZ$528,3,FALSE),0)</f>
        <v>31</v>
      </c>
      <c r="DF217">
        <f>IFERROR(VLOOKUP($B217,'Raw Stats'!$AK$3:$AZ$528,4,FALSE),0)</f>
        <v>5</v>
      </c>
      <c r="DG217">
        <f>IFERROR(VLOOKUP($B217,'Raw Stats'!$AK$3:$AZ$528,5,FALSE),0)</f>
        <v>4</v>
      </c>
      <c r="DH217">
        <f>IFERROR(VLOOKUP($B217,'Raw Stats'!$AK$3:$AZ$528,6,FALSE),0)</f>
        <v>9</v>
      </c>
      <c r="DI217">
        <f>IFERROR(VLOOKUP($B217,'Raw Stats'!$AK$3:$AZ$528,7,FALSE),0)</f>
        <v>-3</v>
      </c>
      <c r="DJ217">
        <f>IFERROR(VLOOKUP($B217,'Raw Stats'!$AK$3:$AZ$528,8,FALSE),0)</f>
        <v>16</v>
      </c>
      <c r="DK217">
        <f>IFERROR(VLOOKUP($B217,'Raw Stats'!$AK$3:$AZ$528,9,FALSE),0)</f>
        <v>50</v>
      </c>
      <c r="DL217">
        <f>IFERROR(VLOOKUP($B217,'Raw Stats'!$AK$3:$AZ$528,10,FALSE),0)</f>
        <v>6</v>
      </c>
      <c r="DM217">
        <f>IFERROR(VLOOKUP($B217,'Raw Stats'!$AK$3:$AZ$528,11,FALSE)+VLOOKUP($B217,'Raw Stats'!$AK$3:$AZ$528,12,FALSE),0)</f>
        <v>2</v>
      </c>
      <c r="DN217">
        <f>IFERROR(VLOOKUP($B217,'Raw Stats'!$AK$3:$AZ$528,13,FALSE)+VLOOKUP($B217,'Raw Stats'!$AK$3:$AZ$528,14,FALSE),0)</f>
        <v>0</v>
      </c>
      <c r="DO217">
        <f>IFERROR(VLOOKUP($B217,'Raw Stats'!$AK$3:$AZ$528,15,FALSE),0)</f>
        <v>0</v>
      </c>
      <c r="DP217">
        <f>IFERROR(VLOOKUP($B217,'Raw Stats'!$AK$3:$AZ$528,16,FALSE),0)</f>
        <v>41</v>
      </c>
      <c r="DR217">
        <f>IFERROR(VLOOKUP($B217,'Raw Stats'!$S$3:$AH$528,3,FALSE),0)</f>
        <v>0</v>
      </c>
      <c r="DS217">
        <f>IFERROR(VLOOKUP($B217,'Raw Stats'!$S$3:$AH$528,4,FALSE),0)</f>
        <v>0</v>
      </c>
      <c r="DT217">
        <f>IFERROR(VLOOKUP($B217,'Raw Stats'!$S$3:$AH$528,5,FALSE),0)</f>
        <v>0</v>
      </c>
      <c r="DU217">
        <f>IFERROR(VLOOKUP($B217,'Raw Stats'!$S$3:$AH$528,6,FALSE),0)</f>
        <v>0</v>
      </c>
      <c r="DV217">
        <f>IFERROR(VLOOKUP($B217,'Raw Stats'!$S$3:$AH$528,7,FALSE),0)</f>
        <v>0</v>
      </c>
      <c r="DW217">
        <f>IFERROR(VLOOKUP($B217,'Raw Stats'!$S$3:$AH$528,8,FALSE),0)</f>
        <v>0</v>
      </c>
      <c r="DX217">
        <f>IFERROR(VLOOKUP($B217,'Raw Stats'!$S$3:$AH$528,9,FALSE),0)</f>
        <v>0</v>
      </c>
      <c r="DY217">
        <f>IFERROR(VLOOKUP($B217,'Raw Stats'!$S$3:$AH$528,10,FALSE),0)</f>
        <v>0</v>
      </c>
      <c r="DZ217">
        <f>IFERROR(VLOOKUP($B217,'Raw Stats'!$S$3:$AH$528,11,FALSE)+VLOOKUP($B217,'Raw Stats'!$S$3:$AH$528,12,FALSE),0)</f>
        <v>0</v>
      </c>
      <c r="EA217">
        <f>IFERROR(VLOOKUP($B217,'Raw Stats'!$S$3:$AH$528,13,FALSE)+VLOOKUP($B217,'Raw Stats'!$S$3:$AH$528,14,FALSE),0)</f>
        <v>0</v>
      </c>
      <c r="EB217">
        <f>IFERROR(VLOOKUP($B217,'Raw Stats'!$S$3:$AH$528,15,FALSE),0)</f>
        <v>0</v>
      </c>
      <c r="EC217">
        <f>IFERROR(VLOOKUP($B217,'Raw Stats'!$S$3:$AH$528,16,FALSE),0)</f>
        <v>0</v>
      </c>
    </row>
    <row r="218" spans="1:133" x14ac:dyDescent="0.2">
      <c r="A218">
        <f>IFERROR(VLOOKUP(B218,Sheet2!$W$1:$X$300,2,FALSE),301)</f>
        <v>195</v>
      </c>
      <c r="B218" t="s">
        <v>339</v>
      </c>
      <c r="C218">
        <f t="shared" si="15"/>
        <v>0.74188545875171241</v>
      </c>
      <c r="D218">
        <f t="shared" si="16"/>
        <v>0.51887455879185318</v>
      </c>
      <c r="E218">
        <f t="shared" si="17"/>
        <v>0.77720465541047556</v>
      </c>
      <c r="F218">
        <f t="shared" si="18"/>
        <v>0.68261023447117974</v>
      </c>
      <c r="G218">
        <f t="shared" si="19"/>
        <v>0.49448764484618402</v>
      </c>
      <c r="J218">
        <f>BS218*'Value Calculations'!$D$3</f>
        <v>8.1547085725207573</v>
      </c>
      <c r="K218">
        <f>BT218*'Value Calculations'!$D$4</f>
        <v>7.1634794889822988</v>
      </c>
      <c r="L218">
        <f>BU218*'Value Calculations'!$D$5</f>
        <v>11.144200412222705</v>
      </c>
      <c r="M218">
        <f>BV218*'Value Calculations'!$D$6</f>
        <v>2.376233706467894</v>
      </c>
      <c r="N218">
        <f>BW218*'Value Calculations'!$D$7</f>
        <v>1.9334672952010417</v>
      </c>
      <c r="O218">
        <f>BX218*'Value Calculations'!$D$8</f>
        <v>3.7383555745400692</v>
      </c>
      <c r="P218">
        <f>BY218*'Value Calculations'!$D$9</f>
        <v>4.156432742138052</v>
      </c>
      <c r="Q218">
        <f>BZ218*'Value Calculations'!$D$10</f>
        <v>2.5572153185334328</v>
      </c>
      <c r="R218">
        <f>CA218*'Value Calculations'!$D$11</f>
        <v>0</v>
      </c>
      <c r="S218">
        <f>CB218*'Value Calculations'!$D$12</f>
        <v>4.0694136979470699</v>
      </c>
      <c r="T218">
        <f>CC218*'Value Calculations'!$D$13</f>
        <v>11.831673515328545</v>
      </c>
      <c r="V218">
        <f>CF218*'Value Calculations'!$D$3</f>
        <v>4.4850897148864171</v>
      </c>
      <c r="W218">
        <f>CG218*'Value Calculations'!$D$4</f>
        <v>7.1634794889822988</v>
      </c>
      <c r="X218">
        <f>CH218*'Value Calculations'!$D$5</f>
        <v>8.7561574667464104</v>
      </c>
      <c r="Y218">
        <f>CI218*'Value Calculations'!$D$6</f>
        <v>-0.12506493191936285</v>
      </c>
      <c r="Z218">
        <f>CJ218*'Value Calculations'!$D$7</f>
        <v>1.8455824181464489</v>
      </c>
      <c r="AA218">
        <f>CK218*'Value Calculations'!$D$8</f>
        <v>3.5226812144704498</v>
      </c>
      <c r="AB218">
        <f>CL218*'Value Calculations'!$D$9</f>
        <v>4.4083377568130855</v>
      </c>
      <c r="AC218">
        <f>CM218*'Value Calculations'!$D$10</f>
        <v>1.8265823703810236</v>
      </c>
      <c r="AD218">
        <f>CN218*'Value Calculations'!$D$11</f>
        <v>0</v>
      </c>
      <c r="AE218">
        <f>CO218*'Value Calculations'!$D$12</f>
        <v>2.441648218768242</v>
      </c>
      <c r="AF218">
        <f>CP218*'Value Calculations'!$D$13</f>
        <v>7.7043455448650988</v>
      </c>
      <c r="AH218">
        <f>CS218*'Value Calculations'!$D$3</f>
        <v>2.8541480003822652</v>
      </c>
      <c r="AI218">
        <f>CT218*'Value Calculations'!$D$4</f>
        <v>3.9073524485357991</v>
      </c>
      <c r="AJ218">
        <f>CU218*'Value Calculations'!$D$5</f>
        <v>5.0414239960055092</v>
      </c>
      <c r="AK218">
        <f>CV218*'Value Calculations'!$D$6</f>
        <v>0.12506493191936285</v>
      </c>
      <c r="AL218">
        <f>CW218*'Value Calculations'!$D$7</f>
        <v>0.35153950821837121</v>
      </c>
      <c r="AM218">
        <f>CX218*'Value Calculations'!$D$8</f>
        <v>0.71891453356539792</v>
      </c>
      <c r="AN218">
        <f>CY218*'Value Calculations'!$D$9</f>
        <v>1.6373825953877175</v>
      </c>
      <c r="AO218">
        <f>CZ218*'Value Calculations'!$D$10</f>
        <v>2.1918988444572283</v>
      </c>
      <c r="AP218">
        <f>DA218*'Value Calculations'!$D$11</f>
        <v>0</v>
      </c>
      <c r="AQ218">
        <f>DB218*'Value Calculations'!$D$12</f>
        <v>0.81388273958941404</v>
      </c>
      <c r="AR218">
        <f>DC218*'Value Calculations'!$D$13</f>
        <v>1.7885087872008265</v>
      </c>
      <c r="AT218">
        <f>DF218*'Value Calculations'!$D$3</f>
        <v>6.1160314293905689</v>
      </c>
      <c r="AU218">
        <f>DG218*'Value Calculations'!$D$4</f>
        <v>6.5122540808929985</v>
      </c>
      <c r="AV218">
        <f>DH218*'Value Calculations'!$D$5</f>
        <v>9.2868336768522539</v>
      </c>
      <c r="AW218">
        <f>DI218*'Value Calculations'!$D$6</f>
        <v>0.62532465959681427</v>
      </c>
      <c r="AX218">
        <f>DJ218*'Value Calculations'!$D$7</f>
        <v>1.8455824181464489</v>
      </c>
      <c r="AY218">
        <f>DK218*'Value Calculations'!$D$8</f>
        <v>3.091332494331211</v>
      </c>
      <c r="AZ218">
        <f>DL218*'Value Calculations'!$D$9</f>
        <v>2.6450026540878513</v>
      </c>
      <c r="BA218">
        <f>DM218*'Value Calculations'!$D$10</f>
        <v>4.3837976889144565</v>
      </c>
      <c r="BB218">
        <f>DN218*'Value Calculations'!$D$11</f>
        <v>0</v>
      </c>
      <c r="BC218">
        <f>DO218*'Value Calculations'!$D$12</f>
        <v>4.0694136979470699</v>
      </c>
      <c r="BD218">
        <f>DP218*'Value Calculations'!$D$13</f>
        <v>7.841923143880547</v>
      </c>
      <c r="BF218">
        <f>DS218*'Value Calculations'!$D$3</f>
        <v>6.5237668580166064</v>
      </c>
      <c r="BG218">
        <f>DT218*'Value Calculations'!$D$4</f>
        <v>5.8610286728036982</v>
      </c>
      <c r="BH218">
        <f>DU218*'Value Calculations'!$D$5</f>
        <v>9.021495571799333</v>
      </c>
      <c r="BI218">
        <f>DV218*'Value Calculations'!$D$6</f>
        <v>1.1255843872742657</v>
      </c>
      <c r="BJ218">
        <f>DW218*'Value Calculations'!$D$7</f>
        <v>1.4940429099280776</v>
      </c>
      <c r="BK218">
        <f>DX218*'Value Calculations'!$D$8</f>
        <v>2.7318752275485121</v>
      </c>
      <c r="BL218">
        <f>DY218*'Value Calculations'!$D$9</f>
        <v>3.0228601761004015</v>
      </c>
      <c r="BM218">
        <f>DZ218*'Value Calculations'!$D$10</f>
        <v>2.1918988444572283</v>
      </c>
      <c r="BN218">
        <f>EA218*'Value Calculations'!$D$11</f>
        <v>0</v>
      </c>
      <c r="BO218">
        <f>EB218*'Value Calculations'!$D$12</f>
        <v>1.6277654791788281</v>
      </c>
      <c r="BP218">
        <f>EC218*'Value Calculations'!$D$13</f>
        <v>6.9476687502801333</v>
      </c>
      <c r="BR218">
        <f>IFERROR(VLOOKUP($B218,'Raw Stats'!$CM$3:$DC$884,3,FALSE),0)</f>
        <v>77</v>
      </c>
      <c r="BS218">
        <f>IFERROR(VLOOKUP($B218,'Raw Stats'!$CM$3:$DC$884,4,FALSE),0)</f>
        <v>20</v>
      </c>
      <c r="BT218">
        <f>IFERROR(VLOOKUP($B218,'Raw Stats'!$CM$3:$DC$884,5,FALSE),0)</f>
        <v>22</v>
      </c>
      <c r="BU218">
        <f>IFERROR(VLOOKUP($B218,'Raw Stats'!$CM$3:$DC$884,6,FALSE),0)</f>
        <v>42</v>
      </c>
      <c r="BV218">
        <f>IFERROR(VLOOKUP($B218,'Raw Stats'!$CM$3:$DC$884,7,FALSE),0)</f>
        <v>19</v>
      </c>
      <c r="BW218">
        <f>IFERROR(VLOOKUP($B218,'Raw Stats'!$CM$3:$DC$884,8,FALSE),0)</f>
        <v>22</v>
      </c>
      <c r="BX218">
        <f>IFERROR(VLOOKUP($B218,'Raw Stats'!$CM$3:$DC$884,9,FALSE),0)</f>
        <v>52</v>
      </c>
      <c r="BY218">
        <f>IFERROR(VLOOKUP($B218,'Raw Stats'!$CM$3:$DC$884,10,FALSE),0)</f>
        <v>33</v>
      </c>
      <c r="BZ218">
        <f>IFERROR(VLOOKUP($B218,'Raw Stats'!$CM$3:$DC$884,11,FALSE)+VLOOKUP($B218,'Raw Stats'!$CM$3:$DC$884,12,FALSE),0)</f>
        <v>7</v>
      </c>
      <c r="CA218">
        <f>IFERROR(VLOOKUP($B218,'Raw Stats'!$CM$3:$DC$884,13,FALSE)+VLOOKUP($B218,'Raw Stats'!$CM$3:$DC$884,14,FALSE),0)</f>
        <v>0</v>
      </c>
      <c r="CB218">
        <f>IFERROR(VLOOKUP($B218,'Raw Stats'!$CM$3:$DC$884,15,FALSE),0)</f>
        <v>5</v>
      </c>
      <c r="CC218">
        <f>IFERROR(VLOOKUP($B218,'Raw Stats'!$CM$3:$DC$884,16,FALSE),0)</f>
        <v>172</v>
      </c>
      <c r="CE218">
        <f>IFERROR(VLOOKUP($B218,'Raw Stats'!$BU$3:$CJ$528,3,FALSE),0)</f>
        <v>81</v>
      </c>
      <c r="CF218">
        <f>IFERROR(VLOOKUP($B218,'Raw Stats'!$BU$3:$CJ$528,4,FALSE),0)</f>
        <v>11</v>
      </c>
      <c r="CG218">
        <f>IFERROR(VLOOKUP($B218,'Raw Stats'!$BU$3:$CJ$5288,5,FALSE),0)</f>
        <v>22</v>
      </c>
      <c r="CH218">
        <f>IFERROR(VLOOKUP($B218,'Raw Stats'!$BU$3:$CJ$528,6,FALSE),0)</f>
        <v>33</v>
      </c>
      <c r="CI218">
        <f>IFERROR(VLOOKUP($B218,'Raw Stats'!$BU$3:$CJ$528,7,FALSE),0)</f>
        <v>-1</v>
      </c>
      <c r="CJ218">
        <f>IFERROR(VLOOKUP($B218,'Raw Stats'!$BU$3:$CJ$528,8,FALSE),0)</f>
        <v>21</v>
      </c>
      <c r="CK218">
        <f>IFERROR(VLOOKUP($B218,'Raw Stats'!$BU$3:$CJ$528,9,FALSE),0)</f>
        <v>49</v>
      </c>
      <c r="CL218">
        <f>IFERROR(VLOOKUP($B218,'Raw Stats'!$BU$3:$CJ$528,10,FALSE),0)</f>
        <v>35</v>
      </c>
      <c r="CM218">
        <f>IFERROR(VLOOKUP($B218,'Raw Stats'!$BU$3:$CJ$528,11,FALSE)+VLOOKUP($B218,'Raw Stats'!$BU$3:$CJ$528,12,FALSE),0)</f>
        <v>5</v>
      </c>
      <c r="CN218">
        <f>IFERROR(VLOOKUP($B218,'Raw Stats'!$BU$3:$CJ$528,13,FALSE)+VLOOKUP($B218,'Raw Stats'!$BU$3:$CJ$528,14,FALSE),0)</f>
        <v>0</v>
      </c>
      <c r="CO218">
        <f>IFERROR(VLOOKUP($B218,'Raw Stats'!$BU$3:$CJ$528,15,FALSE),0)</f>
        <v>3</v>
      </c>
      <c r="CP218">
        <f>IFERROR(VLOOKUP($B218,'Raw Stats'!$BU$3:$CJ$528,16,FALSE),0)</f>
        <v>112</v>
      </c>
      <c r="CR218">
        <f>IFERROR(VLOOKUP($B218,'Raw Stats'!$BC$3:$BR$528,3,FALSE),0)</f>
        <v>25</v>
      </c>
      <c r="CS218">
        <f>IFERROR(VLOOKUP($B218,'Raw Stats'!$BC$3:$BR$528,4,FALSE),0)</f>
        <v>7</v>
      </c>
      <c r="CT218">
        <f>IFERROR(VLOOKUP($B218,'Raw Stats'!$BC$3:$BR$5288,5,FALSE),0)</f>
        <v>12</v>
      </c>
      <c r="CU218">
        <f>IFERROR(VLOOKUP($B218,'Raw Stats'!$BC$3:$BR$52888,6,FALSE),0)</f>
        <v>19</v>
      </c>
      <c r="CV218">
        <f>IFERROR(VLOOKUP($B218,'Raw Stats'!$BC$3:$BR$5288,7,FALSE),0)</f>
        <v>1</v>
      </c>
      <c r="CW218">
        <f>IFERROR(VLOOKUP($B218,'Raw Stats'!$BC$3:$BR$5288,8,FALSE),0)</f>
        <v>4</v>
      </c>
      <c r="CX218">
        <f>IFERROR(VLOOKUP($B218,'Raw Stats'!$BC$3:$BR$5288,9,FALSE),0)</f>
        <v>10</v>
      </c>
      <c r="CY218">
        <f>IFERROR(VLOOKUP($B218,'Raw Stats'!$BC$3:$BR$5288,10,FALSE),0)</f>
        <v>13</v>
      </c>
      <c r="CZ218">
        <f>IFERROR(VLOOKUP($B218,'Raw Stats'!$BC$3:$BR$5288,11,FALSE)+VLOOKUP($B218,'Raw Stats'!$BC$3:$BR$5288,12,FALSE),0)</f>
        <v>6</v>
      </c>
      <c r="DA218">
        <f>IFERROR(VLOOKUP($B218,'Raw Stats'!$BC$3:$BR$5288,13,FALSE)+VLOOKUP($B218,'Raw Stats'!$BC$3:$BR$5288,14,FALSE),0)</f>
        <v>0</v>
      </c>
      <c r="DB218">
        <f>IFERROR(VLOOKUP($B218,'Raw Stats'!$BC$3:$BR$5288,15,FALSE),0)</f>
        <v>1</v>
      </c>
      <c r="DC218">
        <f>IFERROR(VLOOKUP($B218,'Raw Stats'!$BC$3:$BR$5288,16,FALSE),0)</f>
        <v>26</v>
      </c>
      <c r="DE218">
        <f>IFERROR(VLOOKUP($B218,'Raw Stats'!$AK$3:$AZ$528,3,FALSE),0)</f>
        <v>68</v>
      </c>
      <c r="DF218">
        <f>IFERROR(VLOOKUP($B218,'Raw Stats'!$AK$3:$AZ$528,4,FALSE),0)</f>
        <v>15</v>
      </c>
      <c r="DG218">
        <f>IFERROR(VLOOKUP($B218,'Raw Stats'!$AK$3:$AZ$528,5,FALSE),0)</f>
        <v>20</v>
      </c>
      <c r="DH218">
        <f>IFERROR(VLOOKUP($B218,'Raw Stats'!$AK$3:$AZ$528,6,FALSE),0)</f>
        <v>35</v>
      </c>
      <c r="DI218">
        <f>IFERROR(VLOOKUP($B218,'Raw Stats'!$AK$3:$AZ$528,7,FALSE),0)</f>
        <v>5</v>
      </c>
      <c r="DJ218">
        <f>IFERROR(VLOOKUP($B218,'Raw Stats'!$AK$3:$AZ$528,8,FALSE),0)</f>
        <v>21</v>
      </c>
      <c r="DK218">
        <f>IFERROR(VLOOKUP($B218,'Raw Stats'!$AK$3:$AZ$528,9,FALSE),0)</f>
        <v>43</v>
      </c>
      <c r="DL218">
        <f>IFERROR(VLOOKUP($B218,'Raw Stats'!$AK$3:$AZ$528,10,FALSE),0)</f>
        <v>21</v>
      </c>
      <c r="DM218">
        <f>IFERROR(VLOOKUP($B218,'Raw Stats'!$AK$3:$AZ$528,11,FALSE)+VLOOKUP($B218,'Raw Stats'!$AK$3:$AZ$528,12,FALSE),0)</f>
        <v>12</v>
      </c>
      <c r="DN218">
        <f>IFERROR(VLOOKUP($B218,'Raw Stats'!$AK$3:$AZ$528,13,FALSE)+VLOOKUP($B218,'Raw Stats'!$AK$3:$AZ$528,14,FALSE),0)</f>
        <v>0</v>
      </c>
      <c r="DO218">
        <f>IFERROR(VLOOKUP($B218,'Raw Stats'!$AK$3:$AZ$528,15,FALSE),0)</f>
        <v>5</v>
      </c>
      <c r="DP218">
        <f>IFERROR(VLOOKUP($B218,'Raw Stats'!$AK$3:$AZ$528,16,FALSE),0)</f>
        <v>114</v>
      </c>
      <c r="DR218">
        <f>IFERROR(VLOOKUP($B218,'Raw Stats'!$S$3:$AH$528,3,FALSE),0)</f>
        <v>82</v>
      </c>
      <c r="DS218">
        <f>IFERROR(VLOOKUP($B218,'Raw Stats'!$S$3:$AH$528,4,FALSE),0)</f>
        <v>16</v>
      </c>
      <c r="DT218">
        <f>IFERROR(VLOOKUP($B218,'Raw Stats'!$S$3:$AH$528,5,FALSE),0)</f>
        <v>18</v>
      </c>
      <c r="DU218">
        <f>IFERROR(VLOOKUP($B218,'Raw Stats'!$S$3:$AH$528,6,FALSE),0)</f>
        <v>34</v>
      </c>
      <c r="DV218">
        <f>IFERROR(VLOOKUP($B218,'Raw Stats'!$S$3:$AH$528,7,FALSE),0)</f>
        <v>9</v>
      </c>
      <c r="DW218">
        <f>IFERROR(VLOOKUP($B218,'Raw Stats'!$S$3:$AH$528,8,FALSE),0)</f>
        <v>17</v>
      </c>
      <c r="DX218">
        <f>IFERROR(VLOOKUP($B218,'Raw Stats'!$S$3:$AH$528,9,FALSE),0)</f>
        <v>38</v>
      </c>
      <c r="DY218">
        <f>IFERROR(VLOOKUP($B218,'Raw Stats'!$S$3:$AH$528,10,FALSE),0)</f>
        <v>24</v>
      </c>
      <c r="DZ218">
        <f>IFERROR(VLOOKUP($B218,'Raw Stats'!$S$3:$AH$528,11,FALSE)+VLOOKUP($B218,'Raw Stats'!$S$3:$AH$528,12,FALSE),0)</f>
        <v>6</v>
      </c>
      <c r="EA218">
        <f>IFERROR(VLOOKUP($B218,'Raw Stats'!$S$3:$AH$528,13,FALSE)+VLOOKUP($B218,'Raw Stats'!$S$3:$AH$528,14,FALSE),0)</f>
        <v>0</v>
      </c>
      <c r="EB218">
        <f>IFERROR(VLOOKUP($B218,'Raw Stats'!$S$3:$AH$528,15,FALSE),0)</f>
        <v>2</v>
      </c>
      <c r="EC218">
        <f>IFERROR(VLOOKUP($B218,'Raw Stats'!$S$3:$AH$528,16,FALSE),0)</f>
        <v>101</v>
      </c>
    </row>
    <row r="219" spans="1:133" x14ac:dyDescent="0.2">
      <c r="A219">
        <f>IFERROR(VLOOKUP(B219,Sheet2!$W$1:$X$300,2,FALSE),301)</f>
        <v>301</v>
      </c>
      <c r="B219" t="s">
        <v>145</v>
      </c>
      <c r="C219">
        <f t="shared" si="15"/>
        <v>0.73966638313729094</v>
      </c>
      <c r="D219">
        <f t="shared" si="16"/>
        <v>0</v>
      </c>
      <c r="E219">
        <f t="shared" si="17"/>
        <v>0</v>
      </c>
      <c r="F219">
        <f t="shared" si="18"/>
        <v>0</v>
      </c>
      <c r="G219">
        <f t="shared" si="19"/>
        <v>0</v>
      </c>
      <c r="J219">
        <f>BS219*'Value Calculations'!$D$3</f>
        <v>2.4464125717562273</v>
      </c>
      <c r="K219">
        <f>BT219*'Value Calculations'!$D$4</f>
        <v>1.9536762242678996</v>
      </c>
      <c r="L219">
        <f>BU219*'Value Calculations'!$D$5</f>
        <v>3.1840572606350586</v>
      </c>
      <c r="M219">
        <f>BV219*'Value Calculations'!$D$6</f>
        <v>0.50025972767745142</v>
      </c>
      <c r="N219">
        <f>BW219*'Value Calculations'!$D$7</f>
        <v>2.6365463116377841</v>
      </c>
      <c r="O219">
        <f>BX219*'Value Calculations'!$D$8</f>
        <v>7.7642769625062975</v>
      </c>
      <c r="P219">
        <f>BY219*'Value Calculations'!$D$9</f>
        <v>1.7633351027252342</v>
      </c>
      <c r="Q219">
        <f>BZ219*'Value Calculations'!$D$10</f>
        <v>0</v>
      </c>
      <c r="R219">
        <f>CA219*'Value Calculations'!$D$11</f>
        <v>0.9907141480249374</v>
      </c>
      <c r="S219">
        <f>CB219*'Value Calculations'!$D$12</f>
        <v>0.81388273958941404</v>
      </c>
      <c r="T219">
        <f>CC219*'Value Calculations'!$D$13</f>
        <v>3.0954959778475843</v>
      </c>
      <c r="V219">
        <f>CF219*'Value Calculations'!$D$3</f>
        <v>0</v>
      </c>
      <c r="W219">
        <f>CG219*'Value Calculations'!$D$4</f>
        <v>1.3024508161785997</v>
      </c>
      <c r="X219">
        <f>CH219*'Value Calculations'!$D$5</f>
        <v>0</v>
      </c>
      <c r="Y219">
        <f>CI219*'Value Calculations'!$D$6</f>
        <v>0</v>
      </c>
      <c r="Z219">
        <f>CJ219*'Value Calculations'!$D$7</f>
        <v>0</v>
      </c>
      <c r="AA219">
        <f>CK219*'Value Calculations'!$D$8</f>
        <v>0</v>
      </c>
      <c r="AB219">
        <f>CL219*'Value Calculations'!$D$9</f>
        <v>0</v>
      </c>
      <c r="AC219">
        <f>CM219*'Value Calculations'!$D$10</f>
        <v>0</v>
      </c>
      <c r="AD219">
        <f>CN219*'Value Calculations'!$D$11</f>
        <v>0</v>
      </c>
      <c r="AE219">
        <f>CO219*'Value Calculations'!$D$12</f>
        <v>0</v>
      </c>
      <c r="AF219">
        <f>CP219*'Value Calculations'!$D$13</f>
        <v>0</v>
      </c>
      <c r="AH219">
        <f>CS219*'Value Calculations'!$D$3</f>
        <v>0</v>
      </c>
      <c r="AI219">
        <f>CT219*'Value Calculations'!$D$4</f>
        <v>0</v>
      </c>
      <c r="AJ219">
        <f>CU219*'Value Calculations'!$D$5</f>
        <v>0.26533810505292155</v>
      </c>
      <c r="AK219">
        <f>CV219*'Value Calculations'!$D$6</f>
        <v>0.12506493191936285</v>
      </c>
      <c r="AL219">
        <f>CW219*'Value Calculations'!$D$7</f>
        <v>5.8882867626577173</v>
      </c>
      <c r="AM219">
        <f>CX219*'Value Calculations'!$D$8</f>
        <v>3.5945726678269896</v>
      </c>
      <c r="AN219">
        <f>CY219*'Value Calculations'!$D$9</f>
        <v>1.8892876100627509</v>
      </c>
      <c r="AO219">
        <f>CZ219*'Value Calculations'!$D$10</f>
        <v>0</v>
      </c>
      <c r="AP219">
        <f>DA219*'Value Calculations'!$D$11</f>
        <v>0</v>
      </c>
      <c r="AQ219">
        <f>DB219*'Value Calculations'!$D$12</f>
        <v>0</v>
      </c>
      <c r="AR219">
        <f>DC219*'Value Calculations'!$D$13</f>
        <v>1.1006207921235855</v>
      </c>
      <c r="AT219">
        <f>DF219*'Value Calculations'!$D$3</f>
        <v>0</v>
      </c>
      <c r="AU219">
        <f>DG219*'Value Calculations'!$D$4</f>
        <v>0</v>
      </c>
      <c r="AV219">
        <f>DH219*'Value Calculations'!$D$5</f>
        <v>0</v>
      </c>
      <c r="AW219">
        <f>DI219*'Value Calculations'!$D$6</f>
        <v>0</v>
      </c>
      <c r="AX219">
        <f>DJ219*'Value Calculations'!$D$7</f>
        <v>0</v>
      </c>
      <c r="AY219">
        <f>DK219*'Value Calculations'!$D$8</f>
        <v>0</v>
      </c>
      <c r="AZ219">
        <f>DL219*'Value Calculations'!$D$9</f>
        <v>0</v>
      </c>
      <c r="BA219">
        <f>DM219*'Value Calculations'!$D$10</f>
        <v>0</v>
      </c>
      <c r="BB219">
        <f>DN219*'Value Calculations'!$D$11</f>
        <v>0</v>
      </c>
      <c r="BC219">
        <f>DO219*'Value Calculations'!$D$12</f>
        <v>0</v>
      </c>
      <c r="BD219">
        <f>DP219*'Value Calculations'!$D$13</f>
        <v>0</v>
      </c>
      <c r="BF219">
        <f>DS219*'Value Calculations'!$D$3</f>
        <v>0</v>
      </c>
      <c r="BG219">
        <f>DT219*'Value Calculations'!$D$4</f>
        <v>0</v>
      </c>
      <c r="BH219">
        <f>DU219*'Value Calculations'!$D$5</f>
        <v>0</v>
      </c>
      <c r="BI219">
        <f>DV219*'Value Calculations'!$D$6</f>
        <v>0</v>
      </c>
      <c r="BJ219">
        <f>DW219*'Value Calculations'!$D$7</f>
        <v>0</v>
      </c>
      <c r="BK219">
        <f>DX219*'Value Calculations'!$D$8</f>
        <v>0</v>
      </c>
      <c r="BL219">
        <f>DY219*'Value Calculations'!$D$9</f>
        <v>0</v>
      </c>
      <c r="BM219">
        <f>DZ219*'Value Calculations'!$D$10</f>
        <v>0</v>
      </c>
      <c r="BN219">
        <f>EA219*'Value Calculations'!$D$11</f>
        <v>0</v>
      </c>
      <c r="BO219">
        <f>EB219*'Value Calculations'!$D$12</f>
        <v>0</v>
      </c>
      <c r="BP219">
        <f>EC219*'Value Calculations'!$D$13</f>
        <v>0</v>
      </c>
      <c r="BR219">
        <f>IFERROR(VLOOKUP($B219,'Raw Stats'!$CM$3:$DC$884,3,FALSE),0)</f>
        <v>34</v>
      </c>
      <c r="BS219">
        <f>IFERROR(VLOOKUP($B219,'Raw Stats'!$CM$3:$DC$884,4,FALSE),0)</f>
        <v>6</v>
      </c>
      <c r="BT219">
        <f>IFERROR(VLOOKUP($B219,'Raw Stats'!$CM$3:$DC$884,5,FALSE),0)</f>
        <v>6</v>
      </c>
      <c r="BU219">
        <f>IFERROR(VLOOKUP($B219,'Raw Stats'!$CM$3:$DC$884,6,FALSE),0)</f>
        <v>12</v>
      </c>
      <c r="BV219">
        <f>IFERROR(VLOOKUP($B219,'Raw Stats'!$CM$3:$DC$884,7,FALSE),0)</f>
        <v>4</v>
      </c>
      <c r="BW219">
        <f>IFERROR(VLOOKUP($B219,'Raw Stats'!$CM$3:$DC$884,8,FALSE),0)</f>
        <v>30</v>
      </c>
      <c r="BX219">
        <f>IFERROR(VLOOKUP($B219,'Raw Stats'!$CM$3:$DC$884,9,FALSE),0)</f>
        <v>108</v>
      </c>
      <c r="BY219">
        <f>IFERROR(VLOOKUP($B219,'Raw Stats'!$CM$3:$DC$884,10,FALSE),0)</f>
        <v>14</v>
      </c>
      <c r="BZ219">
        <f>IFERROR(VLOOKUP($B219,'Raw Stats'!$CM$3:$DC$884,11,FALSE)+VLOOKUP($B219,'Raw Stats'!$CM$3:$DC$884,12,FALSE),0)</f>
        <v>0</v>
      </c>
      <c r="CA219">
        <f>IFERROR(VLOOKUP($B219,'Raw Stats'!$CM$3:$DC$884,13,FALSE)+VLOOKUP($B219,'Raw Stats'!$CM$3:$DC$884,14,FALSE),0)</f>
        <v>1</v>
      </c>
      <c r="CB219">
        <f>IFERROR(VLOOKUP($B219,'Raw Stats'!$CM$3:$DC$884,15,FALSE),0)</f>
        <v>1</v>
      </c>
      <c r="CC219">
        <f>IFERROR(VLOOKUP($B219,'Raw Stats'!$CM$3:$DC$884,16,FALSE),0)</f>
        <v>45</v>
      </c>
      <c r="CE219">
        <f>IFERROR(VLOOKUP($B219,'Raw Stats'!$BU$3:$CJ$528,3,FALSE),0)</f>
        <v>0</v>
      </c>
      <c r="CF219">
        <f>IFERROR(VLOOKUP($B219,'Raw Stats'!$BU$3:$CJ$528,4,FALSE),0)</f>
        <v>0</v>
      </c>
      <c r="CG219">
        <f>IFERROR(VLOOKUP($B219,'Raw Stats'!$BU$3:$CJ$5288,5,FALSE),0)</f>
        <v>4</v>
      </c>
      <c r="CH219">
        <f>IFERROR(VLOOKUP($B219,'Raw Stats'!$BU$3:$CJ$528,6,FALSE),0)</f>
        <v>0</v>
      </c>
      <c r="CI219">
        <f>IFERROR(VLOOKUP($B219,'Raw Stats'!$BU$3:$CJ$528,7,FALSE),0)</f>
        <v>0</v>
      </c>
      <c r="CJ219">
        <f>IFERROR(VLOOKUP($B219,'Raw Stats'!$BU$3:$CJ$528,8,FALSE),0)</f>
        <v>0</v>
      </c>
      <c r="CK219">
        <f>IFERROR(VLOOKUP($B219,'Raw Stats'!$BU$3:$CJ$528,9,FALSE),0)</f>
        <v>0</v>
      </c>
      <c r="CL219">
        <f>IFERROR(VLOOKUP($B219,'Raw Stats'!$BU$3:$CJ$528,10,FALSE),0)</f>
        <v>0</v>
      </c>
      <c r="CM219">
        <f>IFERROR(VLOOKUP($B219,'Raw Stats'!$BU$3:$CJ$528,11,FALSE)+VLOOKUP($B219,'Raw Stats'!$BU$3:$CJ$528,12,FALSE),0)</f>
        <v>0</v>
      </c>
      <c r="CN219">
        <f>IFERROR(VLOOKUP($B219,'Raw Stats'!$BU$3:$CJ$528,13,FALSE)+VLOOKUP($B219,'Raw Stats'!$BU$3:$CJ$528,14,FALSE),0)</f>
        <v>0</v>
      </c>
      <c r="CO219">
        <f>IFERROR(VLOOKUP($B219,'Raw Stats'!$BU$3:$CJ$528,15,FALSE),0)</f>
        <v>0</v>
      </c>
      <c r="CP219">
        <f>IFERROR(VLOOKUP($B219,'Raw Stats'!$BU$3:$CJ$528,16,FALSE),0)</f>
        <v>0</v>
      </c>
      <c r="CR219">
        <f>IFERROR(VLOOKUP($B219,'Raw Stats'!$BC$3:$BR$528,3,FALSE),0)</f>
        <v>0</v>
      </c>
      <c r="CS219">
        <f>IFERROR(VLOOKUP($B219,'Raw Stats'!$BC$3:$BR$528,4,FALSE),0)</f>
        <v>0</v>
      </c>
      <c r="CT219">
        <f>IFERROR(VLOOKUP($B219,'Raw Stats'!$BC$3:$BR$5288,5,FALSE),0)</f>
        <v>0</v>
      </c>
      <c r="CU219">
        <f>IFERROR(VLOOKUP($B219,'Raw Stats'!$BC$3:$BR$52888,6,FALSE),0)</f>
        <v>1</v>
      </c>
      <c r="CV219">
        <f>IFERROR(VLOOKUP($B219,'Raw Stats'!$BC$3:$BR$5288,7,FALSE),0)</f>
        <v>1</v>
      </c>
      <c r="CW219">
        <f>IFERROR(VLOOKUP($B219,'Raw Stats'!$BC$3:$BR$5288,8,FALSE),0)</f>
        <v>67</v>
      </c>
      <c r="CX219">
        <f>IFERROR(VLOOKUP($B219,'Raw Stats'!$BC$3:$BR$5288,9,FALSE),0)</f>
        <v>50</v>
      </c>
      <c r="CY219">
        <f>IFERROR(VLOOKUP($B219,'Raw Stats'!$BC$3:$BR$5288,10,FALSE),0)</f>
        <v>15</v>
      </c>
      <c r="CZ219">
        <f>IFERROR(VLOOKUP($B219,'Raw Stats'!$BC$3:$BR$5288,11,FALSE)+VLOOKUP($B219,'Raw Stats'!$BC$3:$BR$5288,12,FALSE),0)</f>
        <v>0</v>
      </c>
      <c r="DA219">
        <f>IFERROR(VLOOKUP($B219,'Raw Stats'!$BC$3:$BR$5288,13,FALSE)+VLOOKUP($B219,'Raw Stats'!$BC$3:$BR$5288,14,FALSE),0)</f>
        <v>0</v>
      </c>
      <c r="DB219">
        <f>IFERROR(VLOOKUP($B219,'Raw Stats'!$BC$3:$BR$5288,15,FALSE),0)</f>
        <v>0</v>
      </c>
      <c r="DC219">
        <f>IFERROR(VLOOKUP($B219,'Raw Stats'!$BC$3:$BR$5288,16,FALSE),0)</f>
        <v>16</v>
      </c>
      <c r="DE219">
        <f>IFERROR(VLOOKUP($B219,'Raw Stats'!$AK$3:$AZ$528,3,FALSE),0)</f>
        <v>0</v>
      </c>
      <c r="DF219">
        <f>IFERROR(VLOOKUP($B219,'Raw Stats'!$AK$3:$AZ$528,4,FALSE),0)</f>
        <v>0</v>
      </c>
      <c r="DG219">
        <f>IFERROR(VLOOKUP($B219,'Raw Stats'!$AK$3:$AZ$528,5,FALSE),0)</f>
        <v>0</v>
      </c>
      <c r="DH219">
        <f>IFERROR(VLOOKUP($B219,'Raw Stats'!$AK$3:$AZ$528,6,FALSE),0)</f>
        <v>0</v>
      </c>
      <c r="DI219">
        <f>IFERROR(VLOOKUP($B219,'Raw Stats'!$AK$3:$AZ$528,7,FALSE),0)</f>
        <v>0</v>
      </c>
      <c r="DJ219">
        <f>IFERROR(VLOOKUP($B219,'Raw Stats'!$AK$3:$AZ$528,8,FALSE),0)</f>
        <v>0</v>
      </c>
      <c r="DK219">
        <f>IFERROR(VLOOKUP($B219,'Raw Stats'!$AK$3:$AZ$528,9,FALSE),0)</f>
        <v>0</v>
      </c>
      <c r="DL219">
        <f>IFERROR(VLOOKUP($B219,'Raw Stats'!$AK$3:$AZ$528,10,FALSE),0)</f>
        <v>0</v>
      </c>
      <c r="DM219">
        <f>IFERROR(VLOOKUP($B219,'Raw Stats'!$AK$3:$AZ$528,11,FALSE)+VLOOKUP($B219,'Raw Stats'!$AK$3:$AZ$528,12,FALSE),0)</f>
        <v>0</v>
      </c>
      <c r="DN219">
        <f>IFERROR(VLOOKUP($B219,'Raw Stats'!$AK$3:$AZ$528,13,FALSE)+VLOOKUP($B219,'Raw Stats'!$AK$3:$AZ$528,14,FALSE),0)</f>
        <v>0</v>
      </c>
      <c r="DO219">
        <f>IFERROR(VLOOKUP($B219,'Raw Stats'!$AK$3:$AZ$528,15,FALSE),0)</f>
        <v>0</v>
      </c>
      <c r="DP219">
        <f>IFERROR(VLOOKUP($B219,'Raw Stats'!$AK$3:$AZ$528,16,FALSE),0)</f>
        <v>0</v>
      </c>
      <c r="DR219">
        <f>IFERROR(VLOOKUP($B219,'Raw Stats'!$S$3:$AH$528,3,FALSE),0)</f>
        <v>0</v>
      </c>
      <c r="DS219">
        <f>IFERROR(VLOOKUP($B219,'Raw Stats'!$S$3:$AH$528,4,FALSE),0)</f>
        <v>0</v>
      </c>
      <c r="DT219">
        <f>IFERROR(VLOOKUP($B219,'Raw Stats'!$S$3:$AH$528,5,FALSE),0)</f>
        <v>0</v>
      </c>
      <c r="DU219">
        <f>IFERROR(VLOOKUP($B219,'Raw Stats'!$S$3:$AH$528,6,FALSE),0)</f>
        <v>0</v>
      </c>
      <c r="DV219">
        <f>IFERROR(VLOOKUP($B219,'Raw Stats'!$S$3:$AH$528,7,FALSE),0)</f>
        <v>0</v>
      </c>
      <c r="DW219">
        <f>IFERROR(VLOOKUP($B219,'Raw Stats'!$S$3:$AH$528,8,FALSE),0)</f>
        <v>0</v>
      </c>
      <c r="DX219">
        <f>IFERROR(VLOOKUP($B219,'Raw Stats'!$S$3:$AH$528,9,FALSE),0)</f>
        <v>0</v>
      </c>
      <c r="DY219">
        <f>IFERROR(VLOOKUP($B219,'Raw Stats'!$S$3:$AH$528,10,FALSE),0)</f>
        <v>0</v>
      </c>
      <c r="DZ219">
        <f>IFERROR(VLOOKUP($B219,'Raw Stats'!$S$3:$AH$528,11,FALSE)+VLOOKUP($B219,'Raw Stats'!$S$3:$AH$528,12,FALSE),0)</f>
        <v>0</v>
      </c>
      <c r="EA219">
        <f>IFERROR(VLOOKUP($B219,'Raw Stats'!$S$3:$AH$528,13,FALSE)+VLOOKUP($B219,'Raw Stats'!$S$3:$AH$528,14,FALSE),0)</f>
        <v>0</v>
      </c>
      <c r="EB219">
        <f>IFERROR(VLOOKUP($B219,'Raw Stats'!$S$3:$AH$528,15,FALSE),0)</f>
        <v>0</v>
      </c>
      <c r="EC219">
        <f>IFERROR(VLOOKUP($B219,'Raw Stats'!$S$3:$AH$528,16,FALSE),0)</f>
        <v>0</v>
      </c>
    </row>
    <row r="220" spans="1:133" x14ac:dyDescent="0.2">
      <c r="A220">
        <f>IFERROR(VLOOKUP(B220,Sheet2!$W$1:$X$300,2,FALSE),301)</f>
        <v>221</v>
      </c>
      <c r="B220" t="s">
        <v>867</v>
      </c>
      <c r="C220">
        <f t="shared" si="15"/>
        <v>0.73908488493762059</v>
      </c>
      <c r="D220">
        <f t="shared" si="16"/>
        <v>0.39236949448997971</v>
      </c>
      <c r="E220">
        <f t="shared" si="17"/>
        <v>0.47591955664956448</v>
      </c>
      <c r="F220">
        <f t="shared" si="18"/>
        <v>0.62897491106746306</v>
      </c>
      <c r="G220">
        <f t="shared" si="19"/>
        <v>0.58519066258482222</v>
      </c>
      <c r="J220">
        <f>BS220*'Value Calculations'!$D$3</f>
        <v>3.6696188576343411</v>
      </c>
      <c r="K220">
        <f>BT220*'Value Calculations'!$D$4</f>
        <v>9.7683811213394982</v>
      </c>
      <c r="L220">
        <f>BU220*'Value Calculations'!$D$5</f>
        <v>10.348186097063941</v>
      </c>
      <c r="M220">
        <f>BV220*'Value Calculations'!$D$6</f>
        <v>2.7514285022259828</v>
      </c>
      <c r="N220">
        <f>BW220*'Value Calculations'!$D$7</f>
        <v>2.2850068034194129</v>
      </c>
      <c r="O220">
        <f>BX220*'Value Calculations'!$D$8</f>
        <v>7.4767111490801383</v>
      </c>
      <c r="P220">
        <f>BY220*'Value Calculations'!$D$9</f>
        <v>9.6983430649887872</v>
      </c>
      <c r="Q220">
        <f>BZ220*'Value Calculations'!$D$10</f>
        <v>5.1144306370668655</v>
      </c>
      <c r="R220">
        <f>CA220*'Value Calculations'!$D$11</f>
        <v>0</v>
      </c>
      <c r="S220">
        <f>CB220*'Value Calculations'!$D$12</f>
        <v>0</v>
      </c>
      <c r="T220">
        <f>CC220*'Value Calculations'!$D$13</f>
        <v>9.4928543320659244</v>
      </c>
      <c r="V220">
        <f>CF220*'Value Calculations'!$D$3</f>
        <v>0.4077354286260379</v>
      </c>
      <c r="W220">
        <f>CG220*'Value Calculations'!$D$4</f>
        <v>3.9073524485357991</v>
      </c>
      <c r="X220">
        <f>CH220*'Value Calculations'!$D$5</f>
        <v>3.4493953656879803</v>
      </c>
      <c r="Y220">
        <f>CI220*'Value Calculations'!$D$6</f>
        <v>1.1255843872742657</v>
      </c>
      <c r="Z220">
        <f>CJ220*'Value Calculations'!$D$7</f>
        <v>2.2850068034194129</v>
      </c>
      <c r="AA220">
        <f>CK220*'Value Calculations'!$D$8</f>
        <v>5.3918590017404844</v>
      </c>
      <c r="AB220">
        <f>CL220*'Value Calculations'!$D$9</f>
        <v>8.0609604696010706</v>
      </c>
      <c r="AC220">
        <f>CM220*'Value Calculations'!$D$10</f>
        <v>0</v>
      </c>
      <c r="AD220">
        <f>CN220*'Value Calculations'!$D$11</f>
        <v>0</v>
      </c>
      <c r="AE220">
        <f>CO220*'Value Calculations'!$D$12</f>
        <v>0</v>
      </c>
      <c r="AF220">
        <f>CP220*'Value Calculations'!$D$13</f>
        <v>7.154035148803306</v>
      </c>
      <c r="AH220">
        <f>CS220*'Value Calculations'!$D$3</f>
        <v>1.6309417145041516</v>
      </c>
      <c r="AI220">
        <f>CT220*'Value Calculations'!$D$4</f>
        <v>0.97683811213394978</v>
      </c>
      <c r="AJ220">
        <f>CU220*'Value Calculations'!$D$5</f>
        <v>1.8573667353704508</v>
      </c>
      <c r="AK220">
        <f>CV220*'Value Calculations'!$D$6</f>
        <v>1.75090904687108</v>
      </c>
      <c r="AL220">
        <f>CW220*'Value Calculations'!$D$7</f>
        <v>1.4061580328734848</v>
      </c>
      <c r="AM220">
        <f>CX220*'Value Calculations'!$D$8</f>
        <v>5.3918590017404844</v>
      </c>
      <c r="AN220">
        <f>CY220*'Value Calculations'!$D$9</f>
        <v>5.2900053081757026</v>
      </c>
      <c r="AO220">
        <f>CZ220*'Value Calculations'!$D$10</f>
        <v>0</v>
      </c>
      <c r="AP220">
        <f>DA220*'Value Calculations'!$D$11</f>
        <v>0</v>
      </c>
      <c r="AQ220">
        <f>DB220*'Value Calculations'!$D$12</f>
        <v>0</v>
      </c>
      <c r="AR220">
        <f>DC220*'Value Calculations'!$D$13</f>
        <v>4.5400607675097904</v>
      </c>
      <c r="AT220">
        <f>DF220*'Value Calculations'!$D$3</f>
        <v>0.8154708572520758</v>
      </c>
      <c r="AU220">
        <f>DG220*'Value Calculations'!$D$4</f>
        <v>5.2098032647143988</v>
      </c>
      <c r="AV220">
        <f>DH220*'Value Calculations'!$D$5</f>
        <v>4.7760858909525883</v>
      </c>
      <c r="AW220">
        <f>DI220*'Value Calculations'!$D$6</f>
        <v>1.1255843872742657</v>
      </c>
      <c r="AX220">
        <f>DJ220*'Value Calculations'!$D$7</f>
        <v>1.7576975410918561</v>
      </c>
      <c r="AY220">
        <f>DK220*'Value Calculations'!$D$8</f>
        <v>5.4637504550970242</v>
      </c>
      <c r="AZ220">
        <f>DL220*'Value Calculations'!$D$9</f>
        <v>8.9426280209636886</v>
      </c>
      <c r="BA220">
        <f>DM220*'Value Calculations'!$D$10</f>
        <v>1.4612658963048188</v>
      </c>
      <c r="BB220">
        <f>DN220*'Value Calculations'!$D$11</f>
        <v>0</v>
      </c>
      <c r="BC220">
        <f>DO220*'Value Calculations'!$D$12</f>
        <v>0</v>
      </c>
      <c r="BD220">
        <f>DP220*'Value Calculations'!$D$13</f>
        <v>3.7833839729248253</v>
      </c>
      <c r="BF220">
        <f>DS220*'Value Calculations'!$D$3</f>
        <v>0.4077354286260379</v>
      </c>
      <c r="BG220">
        <f>DT220*'Value Calculations'!$D$4</f>
        <v>5.5354159687590485</v>
      </c>
      <c r="BH220">
        <f>DU220*'Value Calculations'!$D$5</f>
        <v>4.7760858909525883</v>
      </c>
      <c r="BI220">
        <f>DV220*'Value Calculations'!$D$6</f>
        <v>-1.3757142511129914</v>
      </c>
      <c r="BJ220">
        <f>DW220*'Value Calculations'!$D$7</f>
        <v>1.9334672952010417</v>
      </c>
      <c r="BK220">
        <f>DX220*'Value Calculations'!$D$8</f>
        <v>2.8037666809050519</v>
      </c>
      <c r="BL220">
        <f>DY220*'Value Calculations'!$D$9</f>
        <v>5.7938153375257695</v>
      </c>
      <c r="BM220">
        <f>DZ220*'Value Calculations'!$D$10</f>
        <v>3.6531647407620471</v>
      </c>
      <c r="BN220">
        <f>EA220*'Value Calculations'!$D$11</f>
        <v>0</v>
      </c>
      <c r="BO220">
        <f>EB220*'Value Calculations'!$D$12</f>
        <v>0.81388273958941404</v>
      </c>
      <c r="BP220">
        <f>EC220*'Value Calculations'!$D$13</f>
        <v>5.5031039606179277</v>
      </c>
      <c r="BR220">
        <f>IFERROR(VLOOKUP($B220,'Raw Stats'!$CM$3:$DC$884,3,FALSE),0)</f>
        <v>82</v>
      </c>
      <c r="BS220">
        <f>IFERROR(VLOOKUP($B220,'Raw Stats'!$CM$3:$DC$884,4,FALSE),0)</f>
        <v>9</v>
      </c>
      <c r="BT220">
        <f>IFERROR(VLOOKUP($B220,'Raw Stats'!$CM$3:$DC$884,5,FALSE),0)</f>
        <v>30</v>
      </c>
      <c r="BU220">
        <f>IFERROR(VLOOKUP($B220,'Raw Stats'!$CM$3:$DC$884,6,FALSE),0)</f>
        <v>39</v>
      </c>
      <c r="BV220">
        <f>IFERROR(VLOOKUP($B220,'Raw Stats'!$CM$3:$DC$884,7,FALSE),0)</f>
        <v>22</v>
      </c>
      <c r="BW220">
        <f>IFERROR(VLOOKUP($B220,'Raw Stats'!$CM$3:$DC$884,8,FALSE),0)</f>
        <v>26</v>
      </c>
      <c r="BX220">
        <f>IFERROR(VLOOKUP($B220,'Raw Stats'!$CM$3:$DC$884,9,FALSE),0)</f>
        <v>104</v>
      </c>
      <c r="BY220">
        <f>IFERROR(VLOOKUP($B220,'Raw Stats'!$CM$3:$DC$884,10,FALSE),0)</f>
        <v>77</v>
      </c>
      <c r="BZ220">
        <f>IFERROR(VLOOKUP($B220,'Raw Stats'!$CM$3:$DC$884,11,FALSE)+VLOOKUP($B220,'Raw Stats'!$CM$3:$DC$884,12,FALSE),0)</f>
        <v>14</v>
      </c>
      <c r="CA220">
        <f>IFERROR(VLOOKUP($B220,'Raw Stats'!$CM$3:$DC$884,13,FALSE)+VLOOKUP($B220,'Raw Stats'!$CM$3:$DC$884,14,FALSE),0)</f>
        <v>0</v>
      </c>
      <c r="CB220">
        <f>IFERROR(VLOOKUP($B220,'Raw Stats'!$CM$3:$DC$884,15,FALSE),0)</f>
        <v>0</v>
      </c>
      <c r="CC220">
        <f>IFERROR(VLOOKUP($B220,'Raw Stats'!$CM$3:$DC$884,16,FALSE),0)</f>
        <v>138</v>
      </c>
      <c r="CE220">
        <f>IFERROR(VLOOKUP($B220,'Raw Stats'!$BU$3:$CJ$528,3,FALSE),0)</f>
        <v>81</v>
      </c>
      <c r="CF220">
        <f>IFERROR(VLOOKUP($B220,'Raw Stats'!$BU$3:$CJ$528,4,FALSE),0)</f>
        <v>1</v>
      </c>
      <c r="CG220">
        <f>IFERROR(VLOOKUP($B220,'Raw Stats'!$BU$3:$CJ$5288,5,FALSE),0)</f>
        <v>12</v>
      </c>
      <c r="CH220">
        <f>IFERROR(VLOOKUP($B220,'Raw Stats'!$BU$3:$CJ$528,6,FALSE),0)</f>
        <v>13</v>
      </c>
      <c r="CI220">
        <f>IFERROR(VLOOKUP($B220,'Raw Stats'!$BU$3:$CJ$528,7,FALSE),0)</f>
        <v>9</v>
      </c>
      <c r="CJ220">
        <f>IFERROR(VLOOKUP($B220,'Raw Stats'!$BU$3:$CJ$528,8,FALSE),0)</f>
        <v>26</v>
      </c>
      <c r="CK220">
        <f>IFERROR(VLOOKUP($B220,'Raw Stats'!$BU$3:$CJ$528,9,FALSE),0)</f>
        <v>75</v>
      </c>
      <c r="CL220">
        <f>IFERROR(VLOOKUP($B220,'Raw Stats'!$BU$3:$CJ$528,10,FALSE),0)</f>
        <v>64</v>
      </c>
      <c r="CM220">
        <f>IFERROR(VLOOKUP($B220,'Raw Stats'!$BU$3:$CJ$528,11,FALSE)+VLOOKUP($B220,'Raw Stats'!$BU$3:$CJ$528,12,FALSE),0)</f>
        <v>0</v>
      </c>
      <c r="CN220">
        <f>IFERROR(VLOOKUP($B220,'Raw Stats'!$BU$3:$CJ$528,13,FALSE)+VLOOKUP($B220,'Raw Stats'!$BU$3:$CJ$528,14,FALSE),0)</f>
        <v>0</v>
      </c>
      <c r="CO220">
        <f>IFERROR(VLOOKUP($B220,'Raw Stats'!$BU$3:$CJ$528,15,FALSE),0)</f>
        <v>0</v>
      </c>
      <c r="CP220">
        <f>IFERROR(VLOOKUP($B220,'Raw Stats'!$BU$3:$CJ$528,16,FALSE),0)</f>
        <v>104</v>
      </c>
      <c r="CR220">
        <f>IFERROR(VLOOKUP($B220,'Raw Stats'!$BC$3:$BR$528,3,FALSE),0)</f>
        <v>48</v>
      </c>
      <c r="CS220">
        <f>IFERROR(VLOOKUP($B220,'Raw Stats'!$BC$3:$BR$528,4,FALSE),0)</f>
        <v>4</v>
      </c>
      <c r="CT220">
        <f>IFERROR(VLOOKUP($B220,'Raw Stats'!$BC$3:$BR$5288,5,FALSE),0)</f>
        <v>3</v>
      </c>
      <c r="CU220">
        <f>IFERROR(VLOOKUP($B220,'Raw Stats'!$BC$3:$BR$52888,6,FALSE),0)</f>
        <v>7</v>
      </c>
      <c r="CV220">
        <f>IFERROR(VLOOKUP($B220,'Raw Stats'!$BC$3:$BR$5288,7,FALSE),0)</f>
        <v>14</v>
      </c>
      <c r="CW220">
        <f>IFERROR(VLOOKUP($B220,'Raw Stats'!$BC$3:$BR$5288,8,FALSE),0)</f>
        <v>16</v>
      </c>
      <c r="CX220">
        <f>IFERROR(VLOOKUP($B220,'Raw Stats'!$BC$3:$BR$5288,9,FALSE),0)</f>
        <v>75</v>
      </c>
      <c r="CY220">
        <f>IFERROR(VLOOKUP($B220,'Raw Stats'!$BC$3:$BR$5288,10,FALSE),0)</f>
        <v>42</v>
      </c>
      <c r="CZ220">
        <f>IFERROR(VLOOKUP($B220,'Raw Stats'!$BC$3:$BR$5288,11,FALSE)+VLOOKUP($B220,'Raw Stats'!$BC$3:$BR$5288,12,FALSE),0)</f>
        <v>0</v>
      </c>
      <c r="DA220">
        <f>IFERROR(VLOOKUP($B220,'Raw Stats'!$BC$3:$BR$5288,13,FALSE)+VLOOKUP($B220,'Raw Stats'!$BC$3:$BR$5288,14,FALSE),0)</f>
        <v>0</v>
      </c>
      <c r="DB220">
        <f>IFERROR(VLOOKUP($B220,'Raw Stats'!$BC$3:$BR$5288,15,FALSE),0)</f>
        <v>0</v>
      </c>
      <c r="DC220">
        <f>IFERROR(VLOOKUP($B220,'Raw Stats'!$BC$3:$BR$5288,16,FALSE),0)</f>
        <v>66</v>
      </c>
      <c r="DE220">
        <f>IFERROR(VLOOKUP($B220,'Raw Stats'!$AK$3:$AZ$528,3,FALSE),0)</f>
        <v>53</v>
      </c>
      <c r="DF220">
        <f>IFERROR(VLOOKUP($B220,'Raw Stats'!$AK$3:$AZ$528,4,FALSE),0)</f>
        <v>2</v>
      </c>
      <c r="DG220">
        <f>IFERROR(VLOOKUP($B220,'Raw Stats'!$AK$3:$AZ$528,5,FALSE),0)</f>
        <v>16</v>
      </c>
      <c r="DH220">
        <f>IFERROR(VLOOKUP($B220,'Raw Stats'!$AK$3:$AZ$528,6,FALSE),0)</f>
        <v>18</v>
      </c>
      <c r="DI220">
        <f>IFERROR(VLOOKUP($B220,'Raw Stats'!$AK$3:$AZ$528,7,FALSE),0)</f>
        <v>9</v>
      </c>
      <c r="DJ220">
        <f>IFERROR(VLOOKUP($B220,'Raw Stats'!$AK$3:$AZ$528,8,FALSE),0)</f>
        <v>20</v>
      </c>
      <c r="DK220">
        <f>IFERROR(VLOOKUP($B220,'Raw Stats'!$AK$3:$AZ$528,9,FALSE),0)</f>
        <v>76</v>
      </c>
      <c r="DL220">
        <f>IFERROR(VLOOKUP($B220,'Raw Stats'!$AK$3:$AZ$528,10,FALSE),0)</f>
        <v>71</v>
      </c>
      <c r="DM220">
        <f>IFERROR(VLOOKUP($B220,'Raw Stats'!$AK$3:$AZ$528,11,FALSE)+VLOOKUP($B220,'Raw Stats'!$AK$3:$AZ$528,12,FALSE),0)</f>
        <v>4</v>
      </c>
      <c r="DN220">
        <f>IFERROR(VLOOKUP($B220,'Raw Stats'!$AK$3:$AZ$528,13,FALSE)+VLOOKUP($B220,'Raw Stats'!$AK$3:$AZ$528,14,FALSE),0)</f>
        <v>0</v>
      </c>
      <c r="DO220">
        <f>IFERROR(VLOOKUP($B220,'Raw Stats'!$AK$3:$AZ$528,15,FALSE),0)</f>
        <v>0</v>
      </c>
      <c r="DP220">
        <f>IFERROR(VLOOKUP($B220,'Raw Stats'!$AK$3:$AZ$528,16,FALSE),0)</f>
        <v>55</v>
      </c>
      <c r="DR220">
        <f>IFERROR(VLOOKUP($B220,'Raw Stats'!$S$3:$AH$528,3,FALSE),0)</f>
        <v>51</v>
      </c>
      <c r="DS220">
        <f>IFERROR(VLOOKUP($B220,'Raw Stats'!$S$3:$AH$528,4,FALSE),0)</f>
        <v>1</v>
      </c>
      <c r="DT220">
        <f>IFERROR(VLOOKUP($B220,'Raw Stats'!$S$3:$AH$528,5,FALSE),0)</f>
        <v>17</v>
      </c>
      <c r="DU220">
        <f>IFERROR(VLOOKUP($B220,'Raw Stats'!$S$3:$AH$528,6,FALSE),0)</f>
        <v>18</v>
      </c>
      <c r="DV220">
        <f>IFERROR(VLOOKUP($B220,'Raw Stats'!$S$3:$AH$528,7,FALSE),0)</f>
        <v>-11</v>
      </c>
      <c r="DW220">
        <f>IFERROR(VLOOKUP($B220,'Raw Stats'!$S$3:$AH$528,8,FALSE),0)</f>
        <v>22</v>
      </c>
      <c r="DX220">
        <f>IFERROR(VLOOKUP($B220,'Raw Stats'!$S$3:$AH$528,9,FALSE),0)</f>
        <v>39</v>
      </c>
      <c r="DY220">
        <f>IFERROR(VLOOKUP($B220,'Raw Stats'!$S$3:$AH$528,10,FALSE),0)</f>
        <v>46</v>
      </c>
      <c r="DZ220">
        <f>IFERROR(VLOOKUP($B220,'Raw Stats'!$S$3:$AH$528,11,FALSE)+VLOOKUP($B220,'Raw Stats'!$S$3:$AH$528,12,FALSE),0)</f>
        <v>10</v>
      </c>
      <c r="EA220">
        <f>IFERROR(VLOOKUP($B220,'Raw Stats'!$S$3:$AH$528,13,FALSE)+VLOOKUP($B220,'Raw Stats'!$S$3:$AH$528,14,FALSE),0)</f>
        <v>0</v>
      </c>
      <c r="EB220">
        <f>IFERROR(VLOOKUP($B220,'Raw Stats'!$S$3:$AH$528,15,FALSE),0)</f>
        <v>1</v>
      </c>
      <c r="EC220">
        <f>IFERROR(VLOOKUP($B220,'Raw Stats'!$S$3:$AH$528,16,FALSE),0)</f>
        <v>80</v>
      </c>
    </row>
    <row r="221" spans="1:133" x14ac:dyDescent="0.2">
      <c r="A221">
        <f>IFERROR(VLOOKUP(B221,Sheet2!$W$1:$X$300,2,FALSE),301)</f>
        <v>301</v>
      </c>
      <c r="B221" t="s">
        <v>158</v>
      </c>
      <c r="C221">
        <f t="shared" si="15"/>
        <v>0.73883855963822143</v>
      </c>
      <c r="D221">
        <f t="shared" si="16"/>
        <v>0</v>
      </c>
      <c r="E221">
        <f t="shared" si="17"/>
        <v>0.69477662823671282</v>
      </c>
      <c r="F221">
        <f t="shared" si="18"/>
        <v>0.82793288425321643</v>
      </c>
      <c r="G221">
        <f t="shared" si="19"/>
        <v>0.71085608180516047</v>
      </c>
      <c r="J221">
        <f>BS221*'Value Calculations'!$D$3</f>
        <v>2.8541480003822652</v>
      </c>
      <c r="K221">
        <f>BT221*'Value Calculations'!$D$4</f>
        <v>5.8610286728036982</v>
      </c>
      <c r="L221">
        <f>BU221*'Value Calculations'!$D$5</f>
        <v>6.6334526263230389</v>
      </c>
      <c r="M221">
        <f>BV221*'Value Calculations'!$D$6</f>
        <v>0.50025972767745142</v>
      </c>
      <c r="N221">
        <f>BW221*'Value Calculations'!$D$7</f>
        <v>15.37985348455374</v>
      </c>
      <c r="O221">
        <f>BX221*'Value Calculations'!$D$8</f>
        <v>11.933981257185605</v>
      </c>
      <c r="P221">
        <f>BY221*'Value Calculations'!$D$9</f>
        <v>4.6602427714881189</v>
      </c>
      <c r="Q221">
        <f>BZ221*'Value Calculations'!$D$10</f>
        <v>0</v>
      </c>
      <c r="R221">
        <f>CA221*'Value Calculations'!$D$11</f>
        <v>1.9814282960498748</v>
      </c>
      <c r="S221">
        <f>CB221*'Value Calculations'!$D$12</f>
        <v>2.441648218768242</v>
      </c>
      <c r="T221">
        <f>CC221*'Value Calculations'!$D$13</f>
        <v>6.1222031561874442</v>
      </c>
      <c r="V221">
        <f>CF221*'Value Calculations'!$D$3</f>
        <v>0</v>
      </c>
      <c r="W221">
        <f>CG221*'Value Calculations'!$D$4</f>
        <v>1.3024508161785997</v>
      </c>
      <c r="X221">
        <f>CH221*'Value Calculations'!$D$5</f>
        <v>0</v>
      </c>
      <c r="Y221">
        <f>CI221*'Value Calculations'!$D$6</f>
        <v>0</v>
      </c>
      <c r="Z221">
        <f>CJ221*'Value Calculations'!$D$7</f>
        <v>0</v>
      </c>
      <c r="AA221">
        <f>CK221*'Value Calculations'!$D$8</f>
        <v>0</v>
      </c>
      <c r="AB221">
        <f>CL221*'Value Calculations'!$D$9</f>
        <v>0</v>
      </c>
      <c r="AC221">
        <f>CM221*'Value Calculations'!$D$10</f>
        <v>0</v>
      </c>
      <c r="AD221">
        <f>CN221*'Value Calculations'!$D$11</f>
        <v>0</v>
      </c>
      <c r="AE221">
        <f>CO221*'Value Calculations'!$D$12</f>
        <v>0</v>
      </c>
      <c r="AF221">
        <f>CP221*'Value Calculations'!$D$13</f>
        <v>0</v>
      </c>
      <c r="AH221">
        <f>CS221*'Value Calculations'!$D$3</f>
        <v>1.2232062858781136</v>
      </c>
      <c r="AI221">
        <f>CT221*'Value Calculations'!$D$4</f>
        <v>1.9536762242678996</v>
      </c>
      <c r="AJ221">
        <f>CU221*'Value Calculations'!$D$5</f>
        <v>2.3880429454762941</v>
      </c>
      <c r="AK221">
        <f>CV221*'Value Calculations'!$D$6</f>
        <v>-1.3757142511129914</v>
      </c>
      <c r="AL221">
        <f>CW221*'Value Calculations'!$D$7</f>
        <v>4.657898483893419</v>
      </c>
      <c r="AM221">
        <f>CX221*'Value Calculations'!$D$8</f>
        <v>3.9540299346096885</v>
      </c>
      <c r="AN221">
        <f>CY221*'Value Calculations'!$D$9</f>
        <v>1.2595250733751673</v>
      </c>
      <c r="AO221">
        <f>CZ221*'Value Calculations'!$D$10</f>
        <v>0</v>
      </c>
      <c r="AP221">
        <f>DA221*'Value Calculations'!$D$11</f>
        <v>0</v>
      </c>
      <c r="AQ221">
        <f>DB221*'Value Calculations'!$D$12</f>
        <v>0</v>
      </c>
      <c r="AR221">
        <f>DC221*'Value Calculations'!$D$13</f>
        <v>2.6139743812935157</v>
      </c>
      <c r="AT221">
        <f>DF221*'Value Calculations'!$D$3</f>
        <v>4.8928251435124546</v>
      </c>
      <c r="AU221">
        <f>DG221*'Value Calculations'!$D$4</f>
        <v>2.6049016323571994</v>
      </c>
      <c r="AV221">
        <f>DH221*'Value Calculations'!$D$5</f>
        <v>5.3067621010584309</v>
      </c>
      <c r="AW221">
        <f>DI221*'Value Calculations'!$D$6</f>
        <v>-1.3757142511129914</v>
      </c>
      <c r="AX221">
        <f>DJ221*'Value Calculations'!$D$7</f>
        <v>20.652946107829308</v>
      </c>
      <c r="AY221">
        <f>DK221*'Value Calculations'!$D$8</f>
        <v>14.306399217951419</v>
      </c>
      <c r="AZ221">
        <f>DL221*'Value Calculations'!$D$9</f>
        <v>5.0381002935006691</v>
      </c>
      <c r="BA221">
        <f>DM221*'Value Calculations'!$D$10</f>
        <v>1.0959494222286141</v>
      </c>
      <c r="BB221">
        <f>DN221*'Value Calculations'!$D$11</f>
        <v>0.9907141480249374</v>
      </c>
      <c r="BC221">
        <f>DO221*'Value Calculations'!$D$12</f>
        <v>0.81388273958941404</v>
      </c>
      <c r="BD221">
        <f>DP221*'Value Calculations'!$D$13</f>
        <v>9.4240655325582008</v>
      </c>
      <c r="BF221">
        <f>DS221*'Value Calculations'!$D$3</f>
        <v>1.6309417145041516</v>
      </c>
      <c r="BG221">
        <f>DT221*'Value Calculations'!$D$4</f>
        <v>4.2329651525804488</v>
      </c>
      <c r="BH221">
        <f>DU221*'Value Calculations'!$D$5</f>
        <v>4.5107477858996665</v>
      </c>
      <c r="BI221">
        <f>DV221*'Value Calculations'!$D$6</f>
        <v>-1.8759739787904428</v>
      </c>
      <c r="BJ221">
        <f>DW221*'Value Calculations'!$D$7</f>
        <v>16.170817378045076</v>
      </c>
      <c r="BK221">
        <f>DX221*'Value Calculations'!$D$8</f>
        <v>14.01883340452526</v>
      </c>
      <c r="BL221">
        <f>DY221*'Value Calculations'!$D$9</f>
        <v>4.6602427714881189</v>
      </c>
      <c r="BM221">
        <f>DZ221*'Value Calculations'!$D$10</f>
        <v>0</v>
      </c>
      <c r="BN221">
        <f>EA221*'Value Calculations'!$D$11</f>
        <v>2.9721424440748123</v>
      </c>
      <c r="BO221">
        <f>EB221*'Value Calculations'!$D$12</f>
        <v>0</v>
      </c>
      <c r="BP221">
        <f>EC221*'Value Calculations'!$D$13</f>
        <v>7.7043455448650988</v>
      </c>
      <c r="BR221">
        <f>IFERROR(VLOOKUP($B221,'Raw Stats'!$CM$3:$DC$884,3,FALSE),0)</f>
        <v>79</v>
      </c>
      <c r="BS221">
        <f>IFERROR(VLOOKUP($B221,'Raw Stats'!$CM$3:$DC$884,4,FALSE),0)</f>
        <v>7</v>
      </c>
      <c r="BT221">
        <f>IFERROR(VLOOKUP($B221,'Raw Stats'!$CM$3:$DC$884,5,FALSE),0)</f>
        <v>18</v>
      </c>
      <c r="BU221">
        <f>IFERROR(VLOOKUP($B221,'Raw Stats'!$CM$3:$DC$884,6,FALSE),0)</f>
        <v>25</v>
      </c>
      <c r="BV221">
        <f>IFERROR(VLOOKUP($B221,'Raw Stats'!$CM$3:$DC$884,7,FALSE),0)</f>
        <v>4</v>
      </c>
      <c r="BW221">
        <f>IFERROR(VLOOKUP($B221,'Raw Stats'!$CM$3:$DC$884,8,FALSE),0)</f>
        <v>175</v>
      </c>
      <c r="BX221">
        <f>IFERROR(VLOOKUP($B221,'Raw Stats'!$CM$3:$DC$884,9,FALSE),0)</f>
        <v>166</v>
      </c>
      <c r="BY221">
        <f>IFERROR(VLOOKUP($B221,'Raw Stats'!$CM$3:$DC$884,10,FALSE),0)</f>
        <v>37</v>
      </c>
      <c r="BZ221">
        <f>IFERROR(VLOOKUP($B221,'Raw Stats'!$CM$3:$DC$884,11,FALSE)+VLOOKUP($B221,'Raw Stats'!$CM$3:$DC$884,12,FALSE),0)</f>
        <v>0</v>
      </c>
      <c r="CA221">
        <f>IFERROR(VLOOKUP($B221,'Raw Stats'!$CM$3:$DC$884,13,FALSE)+VLOOKUP($B221,'Raw Stats'!$CM$3:$DC$884,14,FALSE),0)</f>
        <v>2</v>
      </c>
      <c r="CB221">
        <f>IFERROR(VLOOKUP($B221,'Raw Stats'!$CM$3:$DC$884,15,FALSE),0)</f>
        <v>3</v>
      </c>
      <c r="CC221">
        <f>IFERROR(VLOOKUP($B221,'Raw Stats'!$CM$3:$DC$884,16,FALSE),0)</f>
        <v>89</v>
      </c>
      <c r="CE221">
        <f>IFERROR(VLOOKUP($B221,'Raw Stats'!$BU$3:$CJ$528,3,FALSE),0)</f>
        <v>0</v>
      </c>
      <c r="CF221">
        <f>IFERROR(VLOOKUP($B221,'Raw Stats'!$BU$3:$CJ$528,4,FALSE),0)</f>
        <v>0</v>
      </c>
      <c r="CG221">
        <f>IFERROR(VLOOKUP($B221,'Raw Stats'!$BU$3:$CJ$5288,5,FALSE),0)</f>
        <v>4</v>
      </c>
      <c r="CH221">
        <f>IFERROR(VLOOKUP($B221,'Raw Stats'!$BU$3:$CJ$528,6,FALSE),0)</f>
        <v>0</v>
      </c>
      <c r="CI221">
        <f>IFERROR(VLOOKUP($B221,'Raw Stats'!$BU$3:$CJ$528,7,FALSE),0)</f>
        <v>0</v>
      </c>
      <c r="CJ221">
        <f>IFERROR(VLOOKUP($B221,'Raw Stats'!$BU$3:$CJ$528,8,FALSE),0)</f>
        <v>0</v>
      </c>
      <c r="CK221">
        <f>IFERROR(VLOOKUP($B221,'Raw Stats'!$BU$3:$CJ$528,9,FALSE),0)</f>
        <v>0</v>
      </c>
      <c r="CL221">
        <f>IFERROR(VLOOKUP($B221,'Raw Stats'!$BU$3:$CJ$528,10,FALSE),0)</f>
        <v>0</v>
      </c>
      <c r="CM221">
        <f>IFERROR(VLOOKUP($B221,'Raw Stats'!$BU$3:$CJ$528,11,FALSE)+VLOOKUP($B221,'Raw Stats'!$BU$3:$CJ$528,12,FALSE),0)</f>
        <v>0</v>
      </c>
      <c r="CN221">
        <f>IFERROR(VLOOKUP($B221,'Raw Stats'!$BU$3:$CJ$528,13,FALSE)+VLOOKUP($B221,'Raw Stats'!$BU$3:$CJ$528,14,FALSE),0)</f>
        <v>0</v>
      </c>
      <c r="CO221">
        <f>IFERROR(VLOOKUP($B221,'Raw Stats'!$BU$3:$CJ$528,15,FALSE),0)</f>
        <v>0</v>
      </c>
      <c r="CP221">
        <f>IFERROR(VLOOKUP($B221,'Raw Stats'!$BU$3:$CJ$528,16,FALSE),0)</f>
        <v>0</v>
      </c>
      <c r="CR221">
        <f>IFERROR(VLOOKUP($B221,'Raw Stats'!$BC$3:$BR$528,3,FALSE),0)</f>
        <v>24</v>
      </c>
      <c r="CS221">
        <f>IFERROR(VLOOKUP($B221,'Raw Stats'!$BC$3:$BR$528,4,FALSE),0)</f>
        <v>3</v>
      </c>
      <c r="CT221">
        <f>IFERROR(VLOOKUP($B221,'Raw Stats'!$BC$3:$BR$5288,5,FALSE),0)</f>
        <v>6</v>
      </c>
      <c r="CU221">
        <f>IFERROR(VLOOKUP($B221,'Raw Stats'!$BC$3:$BR$52888,6,FALSE),0)</f>
        <v>9</v>
      </c>
      <c r="CV221">
        <f>IFERROR(VLOOKUP($B221,'Raw Stats'!$BC$3:$BR$5288,7,FALSE),0)</f>
        <v>-11</v>
      </c>
      <c r="CW221">
        <f>IFERROR(VLOOKUP($B221,'Raw Stats'!$BC$3:$BR$5288,8,FALSE),0)</f>
        <v>53</v>
      </c>
      <c r="CX221">
        <f>IFERROR(VLOOKUP($B221,'Raw Stats'!$BC$3:$BR$5288,9,FALSE),0)</f>
        <v>55</v>
      </c>
      <c r="CY221">
        <f>IFERROR(VLOOKUP($B221,'Raw Stats'!$BC$3:$BR$5288,10,FALSE),0)</f>
        <v>10</v>
      </c>
      <c r="CZ221">
        <f>IFERROR(VLOOKUP($B221,'Raw Stats'!$BC$3:$BR$5288,11,FALSE)+VLOOKUP($B221,'Raw Stats'!$BC$3:$BR$5288,12,FALSE),0)</f>
        <v>0</v>
      </c>
      <c r="DA221">
        <f>IFERROR(VLOOKUP($B221,'Raw Stats'!$BC$3:$BR$5288,13,FALSE)+VLOOKUP($B221,'Raw Stats'!$BC$3:$BR$5288,14,FALSE),0)</f>
        <v>0</v>
      </c>
      <c r="DB221">
        <f>IFERROR(VLOOKUP($B221,'Raw Stats'!$BC$3:$BR$5288,15,FALSE),0)</f>
        <v>0</v>
      </c>
      <c r="DC221">
        <f>IFERROR(VLOOKUP($B221,'Raw Stats'!$BC$3:$BR$5288,16,FALSE),0)</f>
        <v>38</v>
      </c>
      <c r="DE221">
        <f>IFERROR(VLOOKUP($B221,'Raw Stats'!$AK$3:$AZ$528,3,FALSE),0)</f>
        <v>77</v>
      </c>
      <c r="DF221">
        <f>IFERROR(VLOOKUP($B221,'Raw Stats'!$AK$3:$AZ$528,4,FALSE),0)</f>
        <v>12</v>
      </c>
      <c r="DG221">
        <f>IFERROR(VLOOKUP($B221,'Raw Stats'!$AK$3:$AZ$528,5,FALSE),0)</f>
        <v>8</v>
      </c>
      <c r="DH221">
        <f>IFERROR(VLOOKUP($B221,'Raw Stats'!$AK$3:$AZ$528,6,FALSE),0)</f>
        <v>20</v>
      </c>
      <c r="DI221">
        <f>IFERROR(VLOOKUP($B221,'Raw Stats'!$AK$3:$AZ$528,7,FALSE),0)</f>
        <v>-11</v>
      </c>
      <c r="DJ221">
        <f>IFERROR(VLOOKUP($B221,'Raw Stats'!$AK$3:$AZ$528,8,FALSE),0)</f>
        <v>235</v>
      </c>
      <c r="DK221">
        <f>IFERROR(VLOOKUP($B221,'Raw Stats'!$AK$3:$AZ$528,9,FALSE),0)</f>
        <v>199</v>
      </c>
      <c r="DL221">
        <f>IFERROR(VLOOKUP($B221,'Raw Stats'!$AK$3:$AZ$528,10,FALSE),0)</f>
        <v>40</v>
      </c>
      <c r="DM221">
        <f>IFERROR(VLOOKUP($B221,'Raw Stats'!$AK$3:$AZ$528,11,FALSE)+VLOOKUP($B221,'Raw Stats'!$AK$3:$AZ$528,12,FALSE),0)</f>
        <v>3</v>
      </c>
      <c r="DN221">
        <f>IFERROR(VLOOKUP($B221,'Raw Stats'!$AK$3:$AZ$528,13,FALSE)+VLOOKUP($B221,'Raw Stats'!$AK$3:$AZ$528,14,FALSE),0)</f>
        <v>1</v>
      </c>
      <c r="DO221">
        <f>IFERROR(VLOOKUP($B221,'Raw Stats'!$AK$3:$AZ$528,15,FALSE),0)</f>
        <v>1</v>
      </c>
      <c r="DP221">
        <f>IFERROR(VLOOKUP($B221,'Raw Stats'!$AK$3:$AZ$528,16,FALSE),0)</f>
        <v>137</v>
      </c>
      <c r="DR221">
        <f>IFERROR(VLOOKUP($B221,'Raw Stats'!$S$3:$AH$528,3,FALSE),0)</f>
        <v>76</v>
      </c>
      <c r="DS221">
        <f>IFERROR(VLOOKUP($B221,'Raw Stats'!$S$3:$AH$528,4,FALSE),0)</f>
        <v>4</v>
      </c>
      <c r="DT221">
        <f>IFERROR(VLOOKUP($B221,'Raw Stats'!$S$3:$AH$528,5,FALSE),0)</f>
        <v>13</v>
      </c>
      <c r="DU221">
        <f>IFERROR(VLOOKUP($B221,'Raw Stats'!$S$3:$AH$528,6,FALSE),0)</f>
        <v>17</v>
      </c>
      <c r="DV221">
        <f>IFERROR(VLOOKUP($B221,'Raw Stats'!$S$3:$AH$528,7,FALSE),0)</f>
        <v>-15</v>
      </c>
      <c r="DW221">
        <f>IFERROR(VLOOKUP($B221,'Raw Stats'!$S$3:$AH$528,8,FALSE),0)</f>
        <v>184</v>
      </c>
      <c r="DX221">
        <f>IFERROR(VLOOKUP($B221,'Raw Stats'!$S$3:$AH$528,9,FALSE),0)</f>
        <v>195</v>
      </c>
      <c r="DY221">
        <f>IFERROR(VLOOKUP($B221,'Raw Stats'!$S$3:$AH$528,10,FALSE),0)</f>
        <v>37</v>
      </c>
      <c r="DZ221">
        <f>IFERROR(VLOOKUP($B221,'Raw Stats'!$S$3:$AH$528,11,FALSE)+VLOOKUP($B221,'Raw Stats'!$S$3:$AH$528,12,FALSE),0)</f>
        <v>0</v>
      </c>
      <c r="EA221">
        <f>IFERROR(VLOOKUP($B221,'Raw Stats'!$S$3:$AH$528,13,FALSE)+VLOOKUP($B221,'Raw Stats'!$S$3:$AH$528,14,FALSE),0)</f>
        <v>3</v>
      </c>
      <c r="EB221">
        <f>IFERROR(VLOOKUP($B221,'Raw Stats'!$S$3:$AH$528,15,FALSE),0)</f>
        <v>0</v>
      </c>
      <c r="EC221">
        <f>IFERROR(VLOOKUP($B221,'Raw Stats'!$S$3:$AH$528,16,FALSE),0)</f>
        <v>112</v>
      </c>
    </row>
    <row r="222" spans="1:133" x14ac:dyDescent="0.2">
      <c r="A222">
        <f>IFERROR(VLOOKUP(B222,Sheet2!$W$1:$X$300,2,FALSE),301)</f>
        <v>301</v>
      </c>
      <c r="B222" t="s">
        <v>280</v>
      </c>
      <c r="C222">
        <f t="shared" si="15"/>
        <v>0.73792595458525034</v>
      </c>
      <c r="D222">
        <f t="shared" si="16"/>
        <v>0.62622934769879746</v>
      </c>
      <c r="E222">
        <f t="shared" si="17"/>
        <v>0.64182190458266442</v>
      </c>
      <c r="F222">
        <f t="shared" si="18"/>
        <v>1.2683661735471703</v>
      </c>
      <c r="G222">
        <f t="shared" si="19"/>
        <v>0</v>
      </c>
      <c r="J222">
        <f>BS222*'Value Calculations'!$D$3</f>
        <v>3.2618834290083032</v>
      </c>
      <c r="K222">
        <f>BT222*'Value Calculations'!$D$4</f>
        <v>3.9073524485357991</v>
      </c>
      <c r="L222">
        <f>BU222*'Value Calculations'!$D$5</f>
        <v>5.3067621010584309</v>
      </c>
      <c r="M222">
        <f>BV222*'Value Calculations'!$D$6</f>
        <v>-0.62532465959681427</v>
      </c>
      <c r="N222">
        <f>BW222*'Value Calculations'!$D$7</f>
        <v>4.3942438527296401</v>
      </c>
      <c r="O222">
        <f>BX222*'Value Calculations'!$D$8</f>
        <v>13.875050497812179</v>
      </c>
      <c r="P222">
        <f>BY222*'Value Calculations'!$D$9</f>
        <v>6.0457203522008029</v>
      </c>
      <c r="Q222">
        <f>BZ222*'Value Calculations'!$D$10</f>
        <v>0.36531647407620471</v>
      </c>
      <c r="R222">
        <f>CA222*'Value Calculations'!$D$11</f>
        <v>0.9907141480249374</v>
      </c>
      <c r="S222">
        <f>CB222*'Value Calculations'!$D$12</f>
        <v>0</v>
      </c>
      <c r="T222">
        <f>CC222*'Value Calculations'!$D$13</f>
        <v>4.5400607675097904</v>
      </c>
      <c r="V222">
        <f>CF222*'Value Calculations'!$D$3</f>
        <v>2.8541480003822652</v>
      </c>
      <c r="W222">
        <f>CG222*'Value Calculations'!$D$4</f>
        <v>3.9073524485357991</v>
      </c>
      <c r="X222">
        <f>CH222*'Value Calculations'!$D$5</f>
        <v>5.0414239960055092</v>
      </c>
      <c r="Y222">
        <f>CI222*'Value Calculations'!$D$6</f>
        <v>-2.1261038426291687</v>
      </c>
      <c r="Z222">
        <f>CJ222*'Value Calculations'!$D$7</f>
        <v>7.2065599184766098</v>
      </c>
      <c r="AA222">
        <f>CK222*'Value Calculations'!$D$8</f>
        <v>14.809639391447197</v>
      </c>
      <c r="AB222">
        <f>CL222*'Value Calculations'!$D$9</f>
        <v>5.4159578155132193</v>
      </c>
      <c r="AC222">
        <f>CM222*'Value Calculations'!$D$10</f>
        <v>0.36531647407620471</v>
      </c>
      <c r="AD222">
        <f>CN222*'Value Calculations'!$D$11</f>
        <v>0.9907141480249374</v>
      </c>
      <c r="AE222">
        <f>CO222*'Value Calculations'!$D$12</f>
        <v>2.441648218768242</v>
      </c>
      <c r="AF222">
        <f>CP222*'Value Calculations'!$D$13</f>
        <v>5.4343151611102041</v>
      </c>
      <c r="AH222">
        <f>CS222*'Value Calculations'!$D$3</f>
        <v>2.0386771431301893</v>
      </c>
      <c r="AI222">
        <f>CT222*'Value Calculations'!$D$4</f>
        <v>4.2329651525804488</v>
      </c>
      <c r="AJ222">
        <f>CU222*'Value Calculations'!$D$5</f>
        <v>4.7760858909525883</v>
      </c>
      <c r="AK222">
        <f>CV222*'Value Calculations'!$D$6</f>
        <v>-0.50025972767745142</v>
      </c>
      <c r="AL222">
        <f>CW222*'Value Calculations'!$D$7</f>
        <v>3.6032799592383049</v>
      </c>
      <c r="AM222">
        <f>CX222*'Value Calculations'!$D$8</f>
        <v>7.7642769625062975</v>
      </c>
      <c r="AN222">
        <f>CY222*'Value Calculations'!$D$9</f>
        <v>2.0152401174002676</v>
      </c>
      <c r="AO222">
        <f>CZ222*'Value Calculations'!$D$10</f>
        <v>1.4612658963048188</v>
      </c>
      <c r="AP222">
        <f>DA222*'Value Calculations'!$D$11</f>
        <v>0.9907141480249374</v>
      </c>
      <c r="AQ222">
        <f>DB222*'Value Calculations'!$D$12</f>
        <v>0</v>
      </c>
      <c r="AR222">
        <f>DC222*'Value Calculations'!$D$13</f>
        <v>3.7833839729248253</v>
      </c>
      <c r="AT222">
        <f>DF222*'Value Calculations'!$D$3</f>
        <v>2.4464125717562273</v>
      </c>
      <c r="AU222">
        <f>DG222*'Value Calculations'!$D$4</f>
        <v>2.2792889283125497</v>
      </c>
      <c r="AV222">
        <f>DH222*'Value Calculations'!$D$5</f>
        <v>3.4493953656879803</v>
      </c>
      <c r="AW222">
        <f>DI222*'Value Calculations'!$D$6</f>
        <v>0.75038959151617712</v>
      </c>
      <c r="AX222">
        <f>DJ222*'Value Calculations'!$D$7</f>
        <v>0.79096389349133522</v>
      </c>
      <c r="AY222">
        <f>DK222*'Value Calculations'!$D$8</f>
        <v>3.1632239476877508</v>
      </c>
      <c r="AZ222">
        <f>DL222*'Value Calculations'!$D$9</f>
        <v>1.385477580712684</v>
      </c>
      <c r="BA222">
        <f>DM222*'Value Calculations'!$D$10</f>
        <v>1.0959494222286141</v>
      </c>
      <c r="BB222">
        <f>DN222*'Value Calculations'!$D$11</f>
        <v>0</v>
      </c>
      <c r="BC222">
        <f>DO222*'Value Calculations'!$D$12</f>
        <v>0.81388273958941404</v>
      </c>
      <c r="BD222">
        <f>DP222*'Value Calculations'!$D$13</f>
        <v>1.5821423886776542</v>
      </c>
      <c r="BF222">
        <f>DS222*'Value Calculations'!$D$3</f>
        <v>0</v>
      </c>
      <c r="BG222">
        <f>DT222*'Value Calculations'!$D$4</f>
        <v>0</v>
      </c>
      <c r="BH222">
        <f>DU222*'Value Calculations'!$D$5</f>
        <v>0</v>
      </c>
      <c r="BI222">
        <f>DV222*'Value Calculations'!$D$6</f>
        <v>0</v>
      </c>
      <c r="BJ222">
        <f>DW222*'Value Calculations'!$D$7</f>
        <v>0</v>
      </c>
      <c r="BK222">
        <f>DX222*'Value Calculations'!$D$8</f>
        <v>0</v>
      </c>
      <c r="BL222">
        <f>DY222*'Value Calculations'!$D$9</f>
        <v>0</v>
      </c>
      <c r="BM222">
        <f>DZ222*'Value Calculations'!$D$10</f>
        <v>0</v>
      </c>
      <c r="BN222">
        <f>EA222*'Value Calculations'!$D$11</f>
        <v>0</v>
      </c>
      <c r="BO222">
        <f>EB222*'Value Calculations'!$D$12</f>
        <v>0</v>
      </c>
      <c r="BP222">
        <f>EC222*'Value Calculations'!$D$13</f>
        <v>0</v>
      </c>
      <c r="BR222">
        <f>IFERROR(VLOOKUP($B222,'Raw Stats'!$CM$3:$DC$884,3,FALSE),0)</f>
        <v>57</v>
      </c>
      <c r="BS222">
        <f>IFERROR(VLOOKUP($B222,'Raw Stats'!$CM$3:$DC$884,4,FALSE),0)</f>
        <v>8</v>
      </c>
      <c r="BT222">
        <f>IFERROR(VLOOKUP($B222,'Raw Stats'!$CM$3:$DC$884,5,FALSE),0)</f>
        <v>12</v>
      </c>
      <c r="BU222">
        <f>IFERROR(VLOOKUP($B222,'Raw Stats'!$CM$3:$DC$884,6,FALSE),0)</f>
        <v>20</v>
      </c>
      <c r="BV222">
        <f>IFERROR(VLOOKUP($B222,'Raw Stats'!$CM$3:$DC$884,7,FALSE),0)</f>
        <v>-5</v>
      </c>
      <c r="BW222">
        <f>IFERROR(VLOOKUP($B222,'Raw Stats'!$CM$3:$DC$884,8,FALSE),0)</f>
        <v>50</v>
      </c>
      <c r="BX222">
        <f>IFERROR(VLOOKUP($B222,'Raw Stats'!$CM$3:$DC$884,9,FALSE),0)</f>
        <v>193</v>
      </c>
      <c r="BY222">
        <f>IFERROR(VLOOKUP($B222,'Raw Stats'!$CM$3:$DC$884,10,FALSE),0)</f>
        <v>48</v>
      </c>
      <c r="BZ222">
        <f>IFERROR(VLOOKUP($B222,'Raw Stats'!$CM$3:$DC$884,11,FALSE)+VLOOKUP($B222,'Raw Stats'!$CM$3:$DC$884,12,FALSE),0)</f>
        <v>1</v>
      </c>
      <c r="CA222">
        <f>IFERROR(VLOOKUP($B222,'Raw Stats'!$CM$3:$DC$884,13,FALSE)+VLOOKUP($B222,'Raw Stats'!$CM$3:$DC$884,14,FALSE),0)</f>
        <v>1</v>
      </c>
      <c r="CB222">
        <f>IFERROR(VLOOKUP($B222,'Raw Stats'!$CM$3:$DC$884,15,FALSE),0)</f>
        <v>0</v>
      </c>
      <c r="CC222">
        <f>IFERROR(VLOOKUP($B222,'Raw Stats'!$CM$3:$DC$884,16,FALSE),0)</f>
        <v>66</v>
      </c>
      <c r="CE222">
        <f>IFERROR(VLOOKUP($B222,'Raw Stats'!$BU$3:$CJ$528,3,FALSE),0)</f>
        <v>74</v>
      </c>
      <c r="CF222">
        <f>IFERROR(VLOOKUP($B222,'Raw Stats'!$BU$3:$CJ$528,4,FALSE),0)</f>
        <v>7</v>
      </c>
      <c r="CG222">
        <f>IFERROR(VLOOKUP($B222,'Raw Stats'!$BU$3:$CJ$5288,5,FALSE),0)</f>
        <v>12</v>
      </c>
      <c r="CH222">
        <f>IFERROR(VLOOKUP($B222,'Raw Stats'!$BU$3:$CJ$528,6,FALSE),0)</f>
        <v>19</v>
      </c>
      <c r="CI222">
        <f>IFERROR(VLOOKUP($B222,'Raw Stats'!$BU$3:$CJ$528,7,FALSE),0)</f>
        <v>-17</v>
      </c>
      <c r="CJ222">
        <f>IFERROR(VLOOKUP($B222,'Raw Stats'!$BU$3:$CJ$528,8,FALSE),0)</f>
        <v>82</v>
      </c>
      <c r="CK222">
        <f>IFERROR(VLOOKUP($B222,'Raw Stats'!$BU$3:$CJ$528,9,FALSE),0)</f>
        <v>206</v>
      </c>
      <c r="CL222">
        <f>IFERROR(VLOOKUP($B222,'Raw Stats'!$BU$3:$CJ$528,10,FALSE),0)</f>
        <v>43</v>
      </c>
      <c r="CM222">
        <f>IFERROR(VLOOKUP($B222,'Raw Stats'!$BU$3:$CJ$528,11,FALSE)+VLOOKUP($B222,'Raw Stats'!$BU$3:$CJ$528,12,FALSE),0)</f>
        <v>1</v>
      </c>
      <c r="CN222">
        <f>IFERROR(VLOOKUP($B222,'Raw Stats'!$BU$3:$CJ$528,13,FALSE)+VLOOKUP($B222,'Raw Stats'!$BU$3:$CJ$528,14,FALSE),0)</f>
        <v>1</v>
      </c>
      <c r="CO222">
        <f>IFERROR(VLOOKUP($B222,'Raw Stats'!$BU$3:$CJ$528,15,FALSE),0)</f>
        <v>3</v>
      </c>
      <c r="CP222">
        <f>IFERROR(VLOOKUP($B222,'Raw Stats'!$BU$3:$CJ$528,16,FALSE),0)</f>
        <v>79</v>
      </c>
      <c r="CR222">
        <f>IFERROR(VLOOKUP($B222,'Raw Stats'!$BC$3:$BR$528,3,FALSE),0)</f>
        <v>47</v>
      </c>
      <c r="CS222">
        <f>IFERROR(VLOOKUP($B222,'Raw Stats'!$BC$3:$BR$528,4,FALSE),0)</f>
        <v>5</v>
      </c>
      <c r="CT222">
        <f>IFERROR(VLOOKUP($B222,'Raw Stats'!$BC$3:$BR$5288,5,FALSE),0)</f>
        <v>13</v>
      </c>
      <c r="CU222">
        <f>IFERROR(VLOOKUP($B222,'Raw Stats'!$BC$3:$BR$52888,6,FALSE),0)</f>
        <v>18</v>
      </c>
      <c r="CV222">
        <f>IFERROR(VLOOKUP($B222,'Raw Stats'!$BC$3:$BR$5288,7,FALSE),0)</f>
        <v>-4</v>
      </c>
      <c r="CW222">
        <f>IFERROR(VLOOKUP($B222,'Raw Stats'!$BC$3:$BR$5288,8,FALSE),0)</f>
        <v>41</v>
      </c>
      <c r="CX222">
        <f>IFERROR(VLOOKUP($B222,'Raw Stats'!$BC$3:$BR$5288,9,FALSE),0)</f>
        <v>108</v>
      </c>
      <c r="CY222">
        <f>IFERROR(VLOOKUP($B222,'Raw Stats'!$BC$3:$BR$5288,10,FALSE),0)</f>
        <v>16</v>
      </c>
      <c r="CZ222">
        <f>IFERROR(VLOOKUP($B222,'Raw Stats'!$BC$3:$BR$5288,11,FALSE)+VLOOKUP($B222,'Raw Stats'!$BC$3:$BR$5288,12,FALSE),0)</f>
        <v>4</v>
      </c>
      <c r="DA222">
        <f>IFERROR(VLOOKUP($B222,'Raw Stats'!$BC$3:$BR$5288,13,FALSE)+VLOOKUP($B222,'Raw Stats'!$BC$3:$BR$5288,14,FALSE),0)</f>
        <v>1</v>
      </c>
      <c r="DB222">
        <f>IFERROR(VLOOKUP($B222,'Raw Stats'!$BC$3:$BR$5288,15,FALSE),0)</f>
        <v>0</v>
      </c>
      <c r="DC222">
        <f>IFERROR(VLOOKUP($B222,'Raw Stats'!$BC$3:$BR$5288,16,FALSE),0)</f>
        <v>55</v>
      </c>
      <c r="DE222">
        <f>IFERROR(VLOOKUP($B222,'Raw Stats'!$AK$3:$AZ$528,3,FALSE),0)</f>
        <v>14</v>
      </c>
      <c r="DF222">
        <f>IFERROR(VLOOKUP($B222,'Raw Stats'!$AK$3:$AZ$528,4,FALSE),0)</f>
        <v>6</v>
      </c>
      <c r="DG222">
        <f>IFERROR(VLOOKUP($B222,'Raw Stats'!$AK$3:$AZ$528,5,FALSE),0)</f>
        <v>7</v>
      </c>
      <c r="DH222">
        <f>IFERROR(VLOOKUP($B222,'Raw Stats'!$AK$3:$AZ$528,6,FALSE),0)</f>
        <v>13</v>
      </c>
      <c r="DI222">
        <f>IFERROR(VLOOKUP($B222,'Raw Stats'!$AK$3:$AZ$528,7,FALSE),0)</f>
        <v>6</v>
      </c>
      <c r="DJ222">
        <f>IFERROR(VLOOKUP($B222,'Raw Stats'!$AK$3:$AZ$528,8,FALSE),0)</f>
        <v>9</v>
      </c>
      <c r="DK222">
        <f>IFERROR(VLOOKUP($B222,'Raw Stats'!$AK$3:$AZ$528,9,FALSE),0)</f>
        <v>44</v>
      </c>
      <c r="DL222">
        <f>IFERROR(VLOOKUP($B222,'Raw Stats'!$AK$3:$AZ$528,10,FALSE),0)</f>
        <v>11</v>
      </c>
      <c r="DM222">
        <f>IFERROR(VLOOKUP($B222,'Raw Stats'!$AK$3:$AZ$528,11,FALSE)+VLOOKUP($B222,'Raw Stats'!$AK$3:$AZ$528,12,FALSE),0)</f>
        <v>3</v>
      </c>
      <c r="DN222">
        <f>IFERROR(VLOOKUP($B222,'Raw Stats'!$AK$3:$AZ$528,13,FALSE)+VLOOKUP($B222,'Raw Stats'!$AK$3:$AZ$528,14,FALSE),0)</f>
        <v>0</v>
      </c>
      <c r="DO222">
        <f>IFERROR(VLOOKUP($B222,'Raw Stats'!$AK$3:$AZ$528,15,FALSE),0)</f>
        <v>1</v>
      </c>
      <c r="DP222">
        <f>IFERROR(VLOOKUP($B222,'Raw Stats'!$AK$3:$AZ$528,16,FALSE),0)</f>
        <v>23</v>
      </c>
      <c r="DR222">
        <f>IFERROR(VLOOKUP($B222,'Raw Stats'!$S$3:$AH$528,3,FALSE),0)</f>
        <v>0</v>
      </c>
      <c r="DS222">
        <f>IFERROR(VLOOKUP($B222,'Raw Stats'!$S$3:$AH$528,4,FALSE),0)</f>
        <v>0</v>
      </c>
      <c r="DT222">
        <f>IFERROR(VLOOKUP($B222,'Raw Stats'!$S$3:$AH$528,5,FALSE),0)</f>
        <v>0</v>
      </c>
      <c r="DU222">
        <f>IFERROR(VLOOKUP($B222,'Raw Stats'!$S$3:$AH$528,6,FALSE),0)</f>
        <v>0</v>
      </c>
      <c r="DV222">
        <f>IFERROR(VLOOKUP($B222,'Raw Stats'!$S$3:$AH$528,7,FALSE),0)</f>
        <v>0</v>
      </c>
      <c r="DW222">
        <f>IFERROR(VLOOKUP($B222,'Raw Stats'!$S$3:$AH$528,8,FALSE),0)</f>
        <v>0</v>
      </c>
      <c r="DX222">
        <f>IFERROR(VLOOKUP($B222,'Raw Stats'!$S$3:$AH$528,9,FALSE),0)</f>
        <v>0</v>
      </c>
      <c r="DY222">
        <f>IFERROR(VLOOKUP($B222,'Raw Stats'!$S$3:$AH$528,10,FALSE),0)</f>
        <v>0</v>
      </c>
      <c r="DZ222">
        <f>IFERROR(VLOOKUP($B222,'Raw Stats'!$S$3:$AH$528,11,FALSE)+VLOOKUP($B222,'Raw Stats'!$S$3:$AH$528,12,FALSE),0)</f>
        <v>0</v>
      </c>
      <c r="EA222">
        <f>IFERROR(VLOOKUP($B222,'Raw Stats'!$S$3:$AH$528,13,FALSE)+VLOOKUP($B222,'Raw Stats'!$S$3:$AH$528,14,FALSE),0)</f>
        <v>0</v>
      </c>
      <c r="EB222">
        <f>IFERROR(VLOOKUP($B222,'Raw Stats'!$S$3:$AH$528,15,FALSE),0)</f>
        <v>0</v>
      </c>
      <c r="EC222">
        <f>IFERROR(VLOOKUP($B222,'Raw Stats'!$S$3:$AH$528,16,FALSE),0)</f>
        <v>0</v>
      </c>
    </row>
    <row r="223" spans="1:133" x14ac:dyDescent="0.2">
      <c r="A223">
        <f>IFERROR(VLOOKUP(B223,Sheet2!$W$1:$X$300,2,FALSE),301)</f>
        <v>246</v>
      </c>
      <c r="B223" t="s">
        <v>744</v>
      </c>
      <c r="C223">
        <f t="shared" si="15"/>
        <v>0.73526206585618747</v>
      </c>
      <c r="D223">
        <f t="shared" si="16"/>
        <v>0.60348902932319071</v>
      </c>
      <c r="E223">
        <f t="shared" si="17"/>
        <v>0.43890073771510624</v>
      </c>
      <c r="F223">
        <f t="shared" si="18"/>
        <v>0.62401650539260034</v>
      </c>
      <c r="G223">
        <f t="shared" si="19"/>
        <v>0</v>
      </c>
      <c r="J223">
        <f>BS223*'Value Calculations'!$D$3</f>
        <v>3.6696188576343411</v>
      </c>
      <c r="K223">
        <f>BT223*'Value Calculations'!$D$4</f>
        <v>5.8610286728036982</v>
      </c>
      <c r="L223">
        <f>BU223*'Value Calculations'!$D$5</f>
        <v>7.1641288364288815</v>
      </c>
      <c r="M223">
        <f>BV223*'Value Calculations'!$D$6</f>
        <v>1.0005194553549028</v>
      </c>
      <c r="N223">
        <f>BW223*'Value Calculations'!$D$7</f>
        <v>2.3728916804740057</v>
      </c>
      <c r="O223">
        <f>BX223*'Value Calculations'!$D$8</f>
        <v>2.9475495876181315</v>
      </c>
      <c r="P223">
        <f>BY223*'Value Calculations'!$D$9</f>
        <v>9.3204855429762379</v>
      </c>
      <c r="Q223">
        <f>BZ223*'Value Calculations'!$D$10</f>
        <v>2.1918988444572283</v>
      </c>
      <c r="R223">
        <f>CA223*'Value Calculations'!$D$11</f>
        <v>0</v>
      </c>
      <c r="S223">
        <f>CB223*'Value Calculations'!$D$12</f>
        <v>0</v>
      </c>
      <c r="T223">
        <f>CC223*'Value Calculations'!$D$13</f>
        <v>8.1170783419114443</v>
      </c>
      <c r="V223">
        <f>CF223*'Value Calculations'!$D$3</f>
        <v>2.4464125717562273</v>
      </c>
      <c r="W223">
        <f>CG223*'Value Calculations'!$D$4</f>
        <v>6.8378667849376482</v>
      </c>
      <c r="X223">
        <f>CH223*'Value Calculations'!$D$5</f>
        <v>7.1641288364288815</v>
      </c>
      <c r="Y223">
        <f>CI223*'Value Calculations'!$D$6</f>
        <v>1.1255843872742657</v>
      </c>
      <c r="Z223">
        <f>CJ223*'Value Calculations'!$D$7</f>
        <v>2.1092370493102273</v>
      </c>
      <c r="AA223">
        <f>CK223*'Value Calculations'!$D$8</f>
        <v>4.0978128413227681</v>
      </c>
      <c r="AB223">
        <f>CL223*'Value Calculations'!$D$9</f>
        <v>12.217393211739122</v>
      </c>
      <c r="AC223">
        <f>CM223*'Value Calculations'!$D$10</f>
        <v>2.1918988444572283</v>
      </c>
      <c r="AD223">
        <f>CN223*'Value Calculations'!$D$11</f>
        <v>0</v>
      </c>
      <c r="AE223">
        <f>CO223*'Value Calculations'!$D$12</f>
        <v>1.6277654791788281</v>
      </c>
      <c r="AF223">
        <f>CP223*'Value Calculations'!$D$13</f>
        <v>8.4610223394500643</v>
      </c>
      <c r="AH223">
        <f>CS223*'Value Calculations'!$D$3</f>
        <v>0.8154708572520758</v>
      </c>
      <c r="AI223">
        <f>CT223*'Value Calculations'!$D$4</f>
        <v>1.3024508161785997</v>
      </c>
      <c r="AJ223">
        <f>CU223*'Value Calculations'!$D$5</f>
        <v>1.5920286303175293</v>
      </c>
      <c r="AK223">
        <f>CV223*'Value Calculations'!$D$6</f>
        <v>-0.25012986383872571</v>
      </c>
      <c r="AL223">
        <f>CW223*'Value Calculations'!$D$7</f>
        <v>1.318273155818892</v>
      </c>
      <c r="AM223">
        <f>CX223*'Value Calculations'!$D$8</f>
        <v>1.5816119738438754</v>
      </c>
      <c r="AN223">
        <f>CY223*'Value Calculations'!$D$9</f>
        <v>3.6526227127879851</v>
      </c>
      <c r="AO223">
        <f>CZ223*'Value Calculations'!$D$10</f>
        <v>0.73063294815240942</v>
      </c>
      <c r="AP223">
        <f>DA223*'Value Calculations'!$D$11</f>
        <v>0</v>
      </c>
      <c r="AQ223">
        <f>DB223*'Value Calculations'!$D$12</f>
        <v>0</v>
      </c>
      <c r="AR223">
        <f>DC223*'Value Calculations'!$D$13</f>
        <v>3.3018623763707566</v>
      </c>
      <c r="AT223">
        <f>DF223*'Value Calculations'!$D$3</f>
        <v>1.2232062858781136</v>
      </c>
      <c r="AU223">
        <f>DG223*'Value Calculations'!$D$4</f>
        <v>2.6049016323571994</v>
      </c>
      <c r="AV223">
        <f>DH223*'Value Calculations'!$D$5</f>
        <v>2.9187191555821368</v>
      </c>
      <c r="AW223">
        <f>DI223*'Value Calculations'!$D$6</f>
        <v>0.62532465959681427</v>
      </c>
      <c r="AX223">
        <f>DJ223*'Value Calculations'!$D$7</f>
        <v>0.35153950821837121</v>
      </c>
      <c r="AY223">
        <f>DK223*'Value Calculations'!$D$8</f>
        <v>2.1567436006961938</v>
      </c>
      <c r="AZ223">
        <f>DL223*'Value Calculations'!$D$9</f>
        <v>4.6602427714881189</v>
      </c>
      <c r="BA223">
        <f>DM223*'Value Calculations'!$D$10</f>
        <v>1.4612658963048188</v>
      </c>
      <c r="BB223">
        <f>DN223*'Value Calculations'!$D$11</f>
        <v>0</v>
      </c>
      <c r="BC223">
        <f>DO223*'Value Calculations'!$D$12</f>
        <v>1.6277654791788281</v>
      </c>
      <c r="BD223">
        <f>DP223*'Value Calculations'!$D$13</f>
        <v>2.3388191832626193</v>
      </c>
      <c r="BF223">
        <f>DS223*'Value Calculations'!$D$3</f>
        <v>0</v>
      </c>
      <c r="BG223">
        <f>DT223*'Value Calculations'!$D$4</f>
        <v>0</v>
      </c>
      <c r="BH223">
        <f>DU223*'Value Calculations'!$D$5</f>
        <v>0</v>
      </c>
      <c r="BI223">
        <f>DV223*'Value Calculations'!$D$6</f>
        <v>0</v>
      </c>
      <c r="BJ223">
        <f>DW223*'Value Calculations'!$D$7</f>
        <v>0</v>
      </c>
      <c r="BK223">
        <f>DX223*'Value Calculations'!$D$8</f>
        <v>0</v>
      </c>
      <c r="BL223">
        <f>DY223*'Value Calculations'!$D$9</f>
        <v>0</v>
      </c>
      <c r="BM223">
        <f>DZ223*'Value Calculations'!$D$10</f>
        <v>0</v>
      </c>
      <c r="BN223">
        <f>EA223*'Value Calculations'!$D$11</f>
        <v>0</v>
      </c>
      <c r="BO223">
        <f>EB223*'Value Calculations'!$D$12</f>
        <v>0</v>
      </c>
      <c r="BP223">
        <f>EC223*'Value Calculations'!$D$13</f>
        <v>0</v>
      </c>
      <c r="BR223">
        <f>IFERROR(VLOOKUP($B223,'Raw Stats'!$CM$3:$DC$884,3,FALSE),0)</f>
        <v>58</v>
      </c>
      <c r="BS223">
        <f>IFERROR(VLOOKUP($B223,'Raw Stats'!$CM$3:$DC$884,4,FALSE),0)</f>
        <v>9</v>
      </c>
      <c r="BT223">
        <f>IFERROR(VLOOKUP($B223,'Raw Stats'!$CM$3:$DC$884,5,FALSE),0)</f>
        <v>18</v>
      </c>
      <c r="BU223">
        <f>IFERROR(VLOOKUP($B223,'Raw Stats'!$CM$3:$DC$884,6,FALSE),0)</f>
        <v>27</v>
      </c>
      <c r="BV223">
        <f>IFERROR(VLOOKUP($B223,'Raw Stats'!$CM$3:$DC$884,7,FALSE),0)</f>
        <v>8</v>
      </c>
      <c r="BW223">
        <f>IFERROR(VLOOKUP($B223,'Raw Stats'!$CM$3:$DC$884,8,FALSE),0)</f>
        <v>27</v>
      </c>
      <c r="BX223">
        <f>IFERROR(VLOOKUP($B223,'Raw Stats'!$CM$3:$DC$884,9,FALSE),0)</f>
        <v>41</v>
      </c>
      <c r="BY223">
        <f>IFERROR(VLOOKUP($B223,'Raw Stats'!$CM$3:$DC$884,10,FALSE),0)</f>
        <v>74</v>
      </c>
      <c r="BZ223">
        <f>IFERROR(VLOOKUP($B223,'Raw Stats'!$CM$3:$DC$884,11,FALSE)+VLOOKUP($B223,'Raw Stats'!$CM$3:$DC$884,12,FALSE),0)</f>
        <v>6</v>
      </c>
      <c r="CA223">
        <f>IFERROR(VLOOKUP($B223,'Raw Stats'!$CM$3:$DC$884,13,FALSE)+VLOOKUP($B223,'Raw Stats'!$CM$3:$DC$884,14,FALSE),0)</f>
        <v>0</v>
      </c>
      <c r="CB223">
        <f>IFERROR(VLOOKUP($B223,'Raw Stats'!$CM$3:$DC$884,15,FALSE),0)</f>
        <v>0</v>
      </c>
      <c r="CC223">
        <f>IFERROR(VLOOKUP($B223,'Raw Stats'!$CM$3:$DC$884,16,FALSE),0)</f>
        <v>118</v>
      </c>
      <c r="CE223">
        <f>IFERROR(VLOOKUP($B223,'Raw Stats'!$BU$3:$CJ$528,3,FALSE),0)</f>
        <v>80</v>
      </c>
      <c r="CF223">
        <f>IFERROR(VLOOKUP($B223,'Raw Stats'!$BU$3:$CJ$528,4,FALSE),0)</f>
        <v>6</v>
      </c>
      <c r="CG223">
        <f>IFERROR(VLOOKUP($B223,'Raw Stats'!$BU$3:$CJ$5288,5,FALSE),0)</f>
        <v>21</v>
      </c>
      <c r="CH223">
        <f>IFERROR(VLOOKUP($B223,'Raw Stats'!$BU$3:$CJ$528,6,FALSE),0)</f>
        <v>27</v>
      </c>
      <c r="CI223">
        <f>IFERROR(VLOOKUP($B223,'Raw Stats'!$BU$3:$CJ$528,7,FALSE),0)</f>
        <v>9</v>
      </c>
      <c r="CJ223">
        <f>IFERROR(VLOOKUP($B223,'Raw Stats'!$BU$3:$CJ$528,8,FALSE),0)</f>
        <v>24</v>
      </c>
      <c r="CK223">
        <f>IFERROR(VLOOKUP($B223,'Raw Stats'!$BU$3:$CJ$528,9,FALSE),0)</f>
        <v>57</v>
      </c>
      <c r="CL223">
        <f>IFERROR(VLOOKUP($B223,'Raw Stats'!$BU$3:$CJ$528,10,FALSE),0)</f>
        <v>97</v>
      </c>
      <c r="CM223">
        <f>IFERROR(VLOOKUP($B223,'Raw Stats'!$BU$3:$CJ$528,11,FALSE)+VLOOKUP($B223,'Raw Stats'!$BU$3:$CJ$528,12,FALSE),0)</f>
        <v>6</v>
      </c>
      <c r="CN223">
        <f>IFERROR(VLOOKUP($B223,'Raw Stats'!$BU$3:$CJ$528,13,FALSE)+VLOOKUP($B223,'Raw Stats'!$BU$3:$CJ$528,14,FALSE),0)</f>
        <v>0</v>
      </c>
      <c r="CO223">
        <f>IFERROR(VLOOKUP($B223,'Raw Stats'!$BU$3:$CJ$528,15,FALSE),0)</f>
        <v>2</v>
      </c>
      <c r="CP223">
        <f>IFERROR(VLOOKUP($B223,'Raw Stats'!$BU$3:$CJ$528,16,FALSE),0)</f>
        <v>123</v>
      </c>
      <c r="CR223">
        <f>IFERROR(VLOOKUP($B223,'Raw Stats'!$BC$3:$BR$528,3,FALSE),0)</f>
        <v>32</v>
      </c>
      <c r="CS223">
        <f>IFERROR(VLOOKUP($B223,'Raw Stats'!$BC$3:$BR$528,4,FALSE),0)</f>
        <v>2</v>
      </c>
      <c r="CT223">
        <f>IFERROR(VLOOKUP($B223,'Raw Stats'!$BC$3:$BR$5288,5,FALSE),0)</f>
        <v>4</v>
      </c>
      <c r="CU223">
        <f>IFERROR(VLOOKUP($B223,'Raw Stats'!$BC$3:$BR$52888,6,FALSE),0)</f>
        <v>6</v>
      </c>
      <c r="CV223">
        <f>IFERROR(VLOOKUP($B223,'Raw Stats'!$BC$3:$BR$5288,7,FALSE),0)</f>
        <v>-2</v>
      </c>
      <c r="CW223">
        <f>IFERROR(VLOOKUP($B223,'Raw Stats'!$BC$3:$BR$5288,8,FALSE),0)</f>
        <v>15</v>
      </c>
      <c r="CX223">
        <f>IFERROR(VLOOKUP($B223,'Raw Stats'!$BC$3:$BR$5288,9,FALSE),0)</f>
        <v>22</v>
      </c>
      <c r="CY223">
        <f>IFERROR(VLOOKUP($B223,'Raw Stats'!$BC$3:$BR$5288,10,FALSE),0)</f>
        <v>29</v>
      </c>
      <c r="CZ223">
        <f>IFERROR(VLOOKUP($B223,'Raw Stats'!$BC$3:$BR$5288,11,FALSE)+VLOOKUP($B223,'Raw Stats'!$BC$3:$BR$5288,12,FALSE),0)</f>
        <v>2</v>
      </c>
      <c r="DA223">
        <f>IFERROR(VLOOKUP($B223,'Raw Stats'!$BC$3:$BR$5288,13,FALSE)+VLOOKUP($B223,'Raw Stats'!$BC$3:$BR$5288,14,FALSE),0)</f>
        <v>0</v>
      </c>
      <c r="DB223">
        <f>IFERROR(VLOOKUP($B223,'Raw Stats'!$BC$3:$BR$5288,15,FALSE),0)</f>
        <v>0</v>
      </c>
      <c r="DC223">
        <f>IFERROR(VLOOKUP($B223,'Raw Stats'!$BC$3:$BR$5288,16,FALSE),0)</f>
        <v>48</v>
      </c>
      <c r="DE223">
        <f>IFERROR(VLOOKUP($B223,'Raw Stats'!$AK$3:$AZ$528,3,FALSE),0)</f>
        <v>32</v>
      </c>
      <c r="DF223">
        <f>IFERROR(VLOOKUP($B223,'Raw Stats'!$AK$3:$AZ$528,4,FALSE),0)</f>
        <v>3</v>
      </c>
      <c r="DG223">
        <f>IFERROR(VLOOKUP($B223,'Raw Stats'!$AK$3:$AZ$528,5,FALSE),0)</f>
        <v>8</v>
      </c>
      <c r="DH223">
        <f>IFERROR(VLOOKUP($B223,'Raw Stats'!$AK$3:$AZ$528,6,FALSE),0)</f>
        <v>11</v>
      </c>
      <c r="DI223">
        <f>IFERROR(VLOOKUP($B223,'Raw Stats'!$AK$3:$AZ$528,7,FALSE),0)</f>
        <v>5</v>
      </c>
      <c r="DJ223">
        <f>IFERROR(VLOOKUP($B223,'Raw Stats'!$AK$3:$AZ$528,8,FALSE),0)</f>
        <v>4</v>
      </c>
      <c r="DK223">
        <f>IFERROR(VLOOKUP($B223,'Raw Stats'!$AK$3:$AZ$528,9,FALSE),0)</f>
        <v>30</v>
      </c>
      <c r="DL223">
        <f>IFERROR(VLOOKUP($B223,'Raw Stats'!$AK$3:$AZ$528,10,FALSE),0)</f>
        <v>37</v>
      </c>
      <c r="DM223">
        <f>IFERROR(VLOOKUP($B223,'Raw Stats'!$AK$3:$AZ$528,11,FALSE)+VLOOKUP($B223,'Raw Stats'!$AK$3:$AZ$528,12,FALSE),0)</f>
        <v>4</v>
      </c>
      <c r="DN223">
        <f>IFERROR(VLOOKUP($B223,'Raw Stats'!$AK$3:$AZ$528,13,FALSE)+VLOOKUP($B223,'Raw Stats'!$AK$3:$AZ$528,14,FALSE),0)</f>
        <v>0</v>
      </c>
      <c r="DO223">
        <f>IFERROR(VLOOKUP($B223,'Raw Stats'!$AK$3:$AZ$528,15,FALSE),0)</f>
        <v>2</v>
      </c>
      <c r="DP223">
        <f>IFERROR(VLOOKUP($B223,'Raw Stats'!$AK$3:$AZ$528,16,FALSE),0)</f>
        <v>34</v>
      </c>
      <c r="DR223">
        <f>IFERROR(VLOOKUP($B223,'Raw Stats'!$S$3:$AH$528,3,FALSE),0)</f>
        <v>0</v>
      </c>
      <c r="DS223">
        <f>IFERROR(VLOOKUP($B223,'Raw Stats'!$S$3:$AH$528,4,FALSE),0)</f>
        <v>0</v>
      </c>
      <c r="DT223">
        <f>IFERROR(VLOOKUP($B223,'Raw Stats'!$S$3:$AH$528,5,FALSE),0)</f>
        <v>0</v>
      </c>
      <c r="DU223">
        <f>IFERROR(VLOOKUP($B223,'Raw Stats'!$S$3:$AH$528,6,FALSE),0)</f>
        <v>0</v>
      </c>
      <c r="DV223">
        <f>IFERROR(VLOOKUP($B223,'Raw Stats'!$S$3:$AH$528,7,FALSE),0)</f>
        <v>0</v>
      </c>
      <c r="DW223">
        <f>IFERROR(VLOOKUP($B223,'Raw Stats'!$S$3:$AH$528,8,FALSE),0)</f>
        <v>0</v>
      </c>
      <c r="DX223">
        <f>IFERROR(VLOOKUP($B223,'Raw Stats'!$S$3:$AH$528,9,FALSE),0)</f>
        <v>0</v>
      </c>
      <c r="DY223">
        <f>IFERROR(VLOOKUP($B223,'Raw Stats'!$S$3:$AH$528,10,FALSE),0)</f>
        <v>0</v>
      </c>
      <c r="DZ223">
        <f>IFERROR(VLOOKUP($B223,'Raw Stats'!$S$3:$AH$528,11,FALSE)+VLOOKUP($B223,'Raw Stats'!$S$3:$AH$528,12,FALSE),0)</f>
        <v>0</v>
      </c>
      <c r="EA223">
        <f>IFERROR(VLOOKUP($B223,'Raw Stats'!$S$3:$AH$528,13,FALSE)+VLOOKUP($B223,'Raw Stats'!$S$3:$AH$528,14,FALSE),0)</f>
        <v>0</v>
      </c>
      <c r="EB223">
        <f>IFERROR(VLOOKUP($B223,'Raw Stats'!$S$3:$AH$528,15,FALSE),0)</f>
        <v>0</v>
      </c>
      <c r="EC223">
        <f>IFERROR(VLOOKUP($B223,'Raw Stats'!$S$3:$AH$528,16,FALSE),0)</f>
        <v>0</v>
      </c>
    </row>
    <row r="224" spans="1:133" x14ac:dyDescent="0.2">
      <c r="A224">
        <f>IFERROR(VLOOKUP(B224,Sheet2!$W$1:$X$300,2,FALSE),301)</f>
        <v>301</v>
      </c>
      <c r="B224" t="s">
        <v>282</v>
      </c>
      <c r="C224">
        <f t="shared" si="15"/>
        <v>0.73446632636567977</v>
      </c>
      <c r="D224">
        <f t="shared" si="16"/>
        <v>0.6142529134033291</v>
      </c>
      <c r="E224">
        <f t="shared" si="17"/>
        <v>0.82070405974464489</v>
      </c>
      <c r="F224">
        <f t="shared" si="18"/>
        <v>0.96768670752710628</v>
      </c>
      <c r="G224">
        <f t="shared" si="19"/>
        <v>0.74823865995197969</v>
      </c>
      <c r="J224">
        <f>BS224*'Value Calculations'!$D$3</f>
        <v>5.300560572138493</v>
      </c>
      <c r="K224">
        <f>BT224*'Value Calculations'!$D$4</f>
        <v>6.8378667849376482</v>
      </c>
      <c r="L224">
        <f>BU224*'Value Calculations'!$D$5</f>
        <v>9.021495571799333</v>
      </c>
      <c r="M224">
        <f>BV224*'Value Calculations'!$D$6</f>
        <v>0.37519479575808856</v>
      </c>
      <c r="N224">
        <f>BW224*'Value Calculations'!$D$7</f>
        <v>2.9002009428015625</v>
      </c>
      <c r="O224">
        <f>BX224*'Value Calculations'!$D$8</f>
        <v>4.6010530148185467</v>
      </c>
      <c r="P224">
        <f>BY224*'Value Calculations'!$D$9</f>
        <v>5.0381002935006691</v>
      </c>
      <c r="Q224">
        <f>BZ224*'Value Calculations'!$D$10</f>
        <v>3.6531647407620471</v>
      </c>
      <c r="R224">
        <f>CA224*'Value Calculations'!$D$11</f>
        <v>0.9907141480249374</v>
      </c>
      <c r="S224">
        <f>CB224*'Value Calculations'!$D$12</f>
        <v>0.81388273958941404</v>
      </c>
      <c r="T224">
        <f>CC224*'Value Calculations'!$D$13</f>
        <v>8.9425439360041317</v>
      </c>
      <c r="V224">
        <f>CF224*'Value Calculations'!$D$3</f>
        <v>6.9315022866426439</v>
      </c>
      <c r="W224">
        <f>CG224*'Value Calculations'!$D$4</f>
        <v>7.1634794889822988</v>
      </c>
      <c r="X224">
        <f>CH224*'Value Calculations'!$D$5</f>
        <v>10.348186097063941</v>
      </c>
      <c r="Y224">
        <f>CI224*'Value Calculations'!$D$6</f>
        <v>-3.1266232979840716</v>
      </c>
      <c r="Z224">
        <f>CJ224*'Value Calculations'!$D$7</f>
        <v>3.6032799592383049</v>
      </c>
      <c r="AA224">
        <f>CK224*'Value Calculations'!$D$8</f>
        <v>6.1826649886624221</v>
      </c>
      <c r="AB224">
        <f>CL224*'Value Calculations'!$D$9</f>
        <v>3.9045277274630186</v>
      </c>
      <c r="AC224">
        <f>CM224*'Value Calculations'!$D$10</f>
        <v>2.9225317926096377</v>
      </c>
      <c r="AD224">
        <f>CN224*'Value Calculations'!$D$11</f>
        <v>0</v>
      </c>
      <c r="AE224">
        <f>CO224*'Value Calculations'!$D$12</f>
        <v>0.81388273958941404</v>
      </c>
      <c r="AF224">
        <f>CP224*'Value Calculations'!$D$13</f>
        <v>11.625307116805372</v>
      </c>
      <c r="AH224">
        <f>CS224*'Value Calculations'!$D$3</f>
        <v>1.6309417145041516</v>
      </c>
      <c r="AI224">
        <f>CT224*'Value Calculations'!$D$4</f>
        <v>3.2561270404464993</v>
      </c>
      <c r="AJ224">
        <f>CU224*'Value Calculations'!$D$5</f>
        <v>3.7147334707409017</v>
      </c>
      <c r="AK224">
        <f>CV224*'Value Calculations'!$D$6</f>
        <v>1.0005194553549028</v>
      </c>
      <c r="AL224">
        <f>CW224*'Value Calculations'!$D$7</f>
        <v>1.4940429099280776</v>
      </c>
      <c r="AM224">
        <f>CX224*'Value Calculations'!$D$8</f>
        <v>0.43134872013923875</v>
      </c>
      <c r="AN224">
        <f>CY224*'Value Calculations'!$D$9</f>
        <v>1.6373825953877175</v>
      </c>
      <c r="AO224">
        <f>CZ224*'Value Calculations'!$D$10</f>
        <v>0.73063294815240942</v>
      </c>
      <c r="AP224">
        <f>DA224*'Value Calculations'!$D$11</f>
        <v>0.9907141480249374</v>
      </c>
      <c r="AQ224">
        <f>DB224*'Value Calculations'!$D$12</f>
        <v>0</v>
      </c>
      <c r="AR224">
        <f>DC224*'Value Calculations'!$D$13</f>
        <v>3.9897503714479976</v>
      </c>
      <c r="AT224">
        <f>DF224*'Value Calculations'!$D$3</f>
        <v>14.270740001911326</v>
      </c>
      <c r="AU224">
        <f>DG224*'Value Calculations'!$D$4</f>
        <v>8.1403176011162479</v>
      </c>
      <c r="AV224">
        <f>DH224*'Value Calculations'!$D$5</f>
        <v>15.920286303175292</v>
      </c>
      <c r="AW224">
        <f>DI224*'Value Calculations'!$D$6</f>
        <v>0.50025972767745142</v>
      </c>
      <c r="AX224">
        <f>DJ224*'Value Calculations'!$D$7</f>
        <v>2.8123160657469697</v>
      </c>
      <c r="AY224">
        <f>DK224*'Value Calculations'!$D$8</f>
        <v>2.5880923208354325</v>
      </c>
      <c r="AZ224">
        <f>DL224*'Value Calculations'!$D$9</f>
        <v>5.7938153375257695</v>
      </c>
      <c r="BA224">
        <f>DM224*'Value Calculations'!$D$10</f>
        <v>5.4797471111430704</v>
      </c>
      <c r="BB224">
        <f>DN224*'Value Calculations'!$D$11</f>
        <v>1.9814282960498748</v>
      </c>
      <c r="BC224">
        <f>DO224*'Value Calculations'!$D$12</f>
        <v>2.441648218768242</v>
      </c>
      <c r="BD224">
        <f>DP224*'Value Calculations'!$D$13</f>
        <v>14.583225495637508</v>
      </c>
      <c r="BF224">
        <f>DS224*'Value Calculations'!$D$3</f>
        <v>7.3392377152686823</v>
      </c>
      <c r="BG224">
        <f>DT224*'Value Calculations'!$D$4</f>
        <v>4.8841905606697491</v>
      </c>
      <c r="BH224">
        <f>DU224*'Value Calculations'!$D$5</f>
        <v>8.7561574667464104</v>
      </c>
      <c r="BI224">
        <f>DV224*'Value Calculations'!$D$6</f>
        <v>-1.5007791830323542</v>
      </c>
      <c r="BJ224">
        <f>DW224*'Value Calculations'!$D$7</f>
        <v>4.3063589756750478</v>
      </c>
      <c r="BK224">
        <f>DX224*'Value Calculations'!$D$8</f>
        <v>3.5226812144704498</v>
      </c>
      <c r="BL224">
        <f>DY224*'Value Calculations'!$D$9</f>
        <v>5.1640528008381859</v>
      </c>
      <c r="BM224">
        <f>DZ224*'Value Calculations'!$D$10</f>
        <v>1.4612658963048188</v>
      </c>
      <c r="BN224">
        <f>EA224*'Value Calculations'!$D$11</f>
        <v>3.9628565920997496</v>
      </c>
      <c r="BO224">
        <f>EB224*'Value Calculations'!$D$12</f>
        <v>0</v>
      </c>
      <c r="BP224">
        <f>EC224*'Value Calculations'!$D$13</f>
        <v>11.487729517789925</v>
      </c>
      <c r="BR224">
        <f>IFERROR(VLOOKUP($B224,'Raw Stats'!$CM$3:$DC$884,3,FALSE),0)</f>
        <v>66</v>
      </c>
      <c r="BS224">
        <f>IFERROR(VLOOKUP($B224,'Raw Stats'!$CM$3:$DC$884,4,FALSE),0)</f>
        <v>13</v>
      </c>
      <c r="BT224">
        <f>IFERROR(VLOOKUP($B224,'Raw Stats'!$CM$3:$DC$884,5,FALSE),0)</f>
        <v>21</v>
      </c>
      <c r="BU224">
        <f>IFERROR(VLOOKUP($B224,'Raw Stats'!$CM$3:$DC$884,6,FALSE),0)</f>
        <v>34</v>
      </c>
      <c r="BV224">
        <f>IFERROR(VLOOKUP($B224,'Raw Stats'!$CM$3:$DC$884,7,FALSE),0)</f>
        <v>3</v>
      </c>
      <c r="BW224">
        <f>IFERROR(VLOOKUP($B224,'Raw Stats'!$CM$3:$DC$884,8,FALSE),0)</f>
        <v>33</v>
      </c>
      <c r="BX224">
        <f>IFERROR(VLOOKUP($B224,'Raw Stats'!$CM$3:$DC$884,9,FALSE),0)</f>
        <v>64</v>
      </c>
      <c r="BY224">
        <f>IFERROR(VLOOKUP($B224,'Raw Stats'!$CM$3:$DC$884,10,FALSE),0)</f>
        <v>40</v>
      </c>
      <c r="BZ224">
        <f>IFERROR(VLOOKUP($B224,'Raw Stats'!$CM$3:$DC$884,11,FALSE)+VLOOKUP($B224,'Raw Stats'!$CM$3:$DC$884,12,FALSE),0)</f>
        <v>10</v>
      </c>
      <c r="CA224">
        <f>IFERROR(VLOOKUP($B224,'Raw Stats'!$CM$3:$DC$884,13,FALSE)+VLOOKUP($B224,'Raw Stats'!$CM$3:$DC$884,14,FALSE),0)</f>
        <v>1</v>
      </c>
      <c r="CB224">
        <f>IFERROR(VLOOKUP($B224,'Raw Stats'!$CM$3:$DC$884,15,FALSE),0)</f>
        <v>1</v>
      </c>
      <c r="CC224">
        <f>IFERROR(VLOOKUP($B224,'Raw Stats'!$CM$3:$DC$884,16,FALSE),0)</f>
        <v>130</v>
      </c>
      <c r="CE224">
        <f>IFERROR(VLOOKUP($B224,'Raw Stats'!$BU$3:$CJ$528,3,FALSE),0)</f>
        <v>82</v>
      </c>
      <c r="CF224">
        <f>IFERROR(VLOOKUP($B224,'Raw Stats'!$BU$3:$CJ$528,4,FALSE),0)</f>
        <v>17</v>
      </c>
      <c r="CG224">
        <f>IFERROR(VLOOKUP($B224,'Raw Stats'!$BU$3:$CJ$5288,5,FALSE),0)</f>
        <v>22</v>
      </c>
      <c r="CH224">
        <f>IFERROR(VLOOKUP($B224,'Raw Stats'!$BU$3:$CJ$528,6,FALSE),0)</f>
        <v>39</v>
      </c>
      <c r="CI224">
        <f>IFERROR(VLOOKUP($B224,'Raw Stats'!$BU$3:$CJ$528,7,FALSE),0)</f>
        <v>-25</v>
      </c>
      <c r="CJ224">
        <f>IFERROR(VLOOKUP($B224,'Raw Stats'!$BU$3:$CJ$528,8,FALSE),0)</f>
        <v>41</v>
      </c>
      <c r="CK224">
        <f>IFERROR(VLOOKUP($B224,'Raw Stats'!$BU$3:$CJ$528,9,FALSE),0)</f>
        <v>86</v>
      </c>
      <c r="CL224">
        <f>IFERROR(VLOOKUP($B224,'Raw Stats'!$BU$3:$CJ$528,10,FALSE),0)</f>
        <v>31</v>
      </c>
      <c r="CM224">
        <f>IFERROR(VLOOKUP($B224,'Raw Stats'!$BU$3:$CJ$528,11,FALSE)+VLOOKUP($B224,'Raw Stats'!$BU$3:$CJ$528,12,FALSE),0)</f>
        <v>8</v>
      </c>
      <c r="CN224">
        <f>IFERROR(VLOOKUP($B224,'Raw Stats'!$BU$3:$CJ$528,13,FALSE)+VLOOKUP($B224,'Raw Stats'!$BU$3:$CJ$528,14,FALSE),0)</f>
        <v>0</v>
      </c>
      <c r="CO224">
        <f>IFERROR(VLOOKUP($B224,'Raw Stats'!$BU$3:$CJ$528,15,FALSE),0)</f>
        <v>1</v>
      </c>
      <c r="CP224">
        <f>IFERROR(VLOOKUP($B224,'Raw Stats'!$BU$3:$CJ$528,16,FALSE),0)</f>
        <v>169</v>
      </c>
      <c r="CR224">
        <f>IFERROR(VLOOKUP($B224,'Raw Stats'!$BC$3:$BR$528,3,FALSE),0)</f>
        <v>23</v>
      </c>
      <c r="CS224">
        <f>IFERROR(VLOOKUP($B224,'Raw Stats'!$BC$3:$BR$528,4,FALSE),0)</f>
        <v>4</v>
      </c>
      <c r="CT224">
        <f>IFERROR(VLOOKUP($B224,'Raw Stats'!$BC$3:$BR$5288,5,FALSE),0)</f>
        <v>10</v>
      </c>
      <c r="CU224">
        <f>IFERROR(VLOOKUP($B224,'Raw Stats'!$BC$3:$BR$52888,6,FALSE),0)</f>
        <v>14</v>
      </c>
      <c r="CV224">
        <f>IFERROR(VLOOKUP($B224,'Raw Stats'!$BC$3:$BR$5288,7,FALSE),0)</f>
        <v>8</v>
      </c>
      <c r="CW224">
        <f>IFERROR(VLOOKUP($B224,'Raw Stats'!$BC$3:$BR$5288,8,FALSE),0)</f>
        <v>17</v>
      </c>
      <c r="CX224">
        <f>IFERROR(VLOOKUP($B224,'Raw Stats'!$BC$3:$BR$5288,9,FALSE),0)</f>
        <v>6</v>
      </c>
      <c r="CY224">
        <f>IFERROR(VLOOKUP($B224,'Raw Stats'!$BC$3:$BR$5288,10,FALSE),0)</f>
        <v>13</v>
      </c>
      <c r="CZ224">
        <f>IFERROR(VLOOKUP($B224,'Raw Stats'!$BC$3:$BR$5288,11,FALSE)+VLOOKUP($B224,'Raw Stats'!$BC$3:$BR$5288,12,FALSE),0)</f>
        <v>2</v>
      </c>
      <c r="DA224">
        <f>IFERROR(VLOOKUP($B224,'Raw Stats'!$BC$3:$BR$5288,13,FALSE)+VLOOKUP($B224,'Raw Stats'!$BC$3:$BR$5288,14,FALSE),0)</f>
        <v>1</v>
      </c>
      <c r="DB224">
        <f>IFERROR(VLOOKUP($B224,'Raw Stats'!$BC$3:$BR$5288,15,FALSE),0)</f>
        <v>0</v>
      </c>
      <c r="DC224">
        <f>IFERROR(VLOOKUP($B224,'Raw Stats'!$BC$3:$BR$5288,16,FALSE),0)</f>
        <v>58</v>
      </c>
      <c r="DE224">
        <f>IFERROR(VLOOKUP($B224,'Raw Stats'!$AK$3:$AZ$528,3,FALSE),0)</f>
        <v>77</v>
      </c>
      <c r="DF224">
        <f>IFERROR(VLOOKUP($B224,'Raw Stats'!$AK$3:$AZ$528,4,FALSE),0)</f>
        <v>35</v>
      </c>
      <c r="DG224">
        <f>IFERROR(VLOOKUP($B224,'Raw Stats'!$AK$3:$AZ$528,5,FALSE),0)</f>
        <v>25</v>
      </c>
      <c r="DH224">
        <f>IFERROR(VLOOKUP($B224,'Raw Stats'!$AK$3:$AZ$528,6,FALSE),0)</f>
        <v>60</v>
      </c>
      <c r="DI224">
        <f>IFERROR(VLOOKUP($B224,'Raw Stats'!$AK$3:$AZ$528,7,FALSE),0)</f>
        <v>4</v>
      </c>
      <c r="DJ224">
        <f>IFERROR(VLOOKUP($B224,'Raw Stats'!$AK$3:$AZ$528,8,FALSE),0)</f>
        <v>32</v>
      </c>
      <c r="DK224">
        <f>IFERROR(VLOOKUP($B224,'Raw Stats'!$AK$3:$AZ$528,9,FALSE),0)</f>
        <v>36</v>
      </c>
      <c r="DL224">
        <f>IFERROR(VLOOKUP($B224,'Raw Stats'!$AK$3:$AZ$528,10,FALSE),0)</f>
        <v>46</v>
      </c>
      <c r="DM224">
        <f>IFERROR(VLOOKUP($B224,'Raw Stats'!$AK$3:$AZ$528,11,FALSE)+VLOOKUP($B224,'Raw Stats'!$AK$3:$AZ$528,12,FALSE),0)</f>
        <v>15</v>
      </c>
      <c r="DN224">
        <f>IFERROR(VLOOKUP($B224,'Raw Stats'!$AK$3:$AZ$528,13,FALSE)+VLOOKUP($B224,'Raw Stats'!$AK$3:$AZ$528,14,FALSE),0)</f>
        <v>2</v>
      </c>
      <c r="DO224">
        <f>IFERROR(VLOOKUP($B224,'Raw Stats'!$AK$3:$AZ$528,15,FALSE),0)</f>
        <v>3</v>
      </c>
      <c r="DP224">
        <f>IFERROR(VLOOKUP($B224,'Raw Stats'!$AK$3:$AZ$528,16,FALSE),0)</f>
        <v>212</v>
      </c>
      <c r="DR224">
        <f>IFERROR(VLOOKUP($B224,'Raw Stats'!$S$3:$AH$528,3,FALSE),0)</f>
        <v>66</v>
      </c>
      <c r="DS224">
        <f>IFERROR(VLOOKUP($B224,'Raw Stats'!$S$3:$AH$528,4,FALSE),0)</f>
        <v>18</v>
      </c>
      <c r="DT224">
        <f>IFERROR(VLOOKUP($B224,'Raw Stats'!$S$3:$AH$528,5,FALSE),0)</f>
        <v>15</v>
      </c>
      <c r="DU224">
        <f>IFERROR(VLOOKUP($B224,'Raw Stats'!$S$3:$AH$528,6,FALSE),0)</f>
        <v>33</v>
      </c>
      <c r="DV224">
        <f>IFERROR(VLOOKUP($B224,'Raw Stats'!$S$3:$AH$528,7,FALSE),0)</f>
        <v>-12</v>
      </c>
      <c r="DW224">
        <f>IFERROR(VLOOKUP($B224,'Raw Stats'!$S$3:$AH$528,8,FALSE),0)</f>
        <v>49</v>
      </c>
      <c r="DX224">
        <f>IFERROR(VLOOKUP($B224,'Raw Stats'!$S$3:$AH$528,9,FALSE),0)</f>
        <v>49</v>
      </c>
      <c r="DY224">
        <f>IFERROR(VLOOKUP($B224,'Raw Stats'!$S$3:$AH$528,10,FALSE),0)</f>
        <v>41</v>
      </c>
      <c r="DZ224">
        <f>IFERROR(VLOOKUP($B224,'Raw Stats'!$S$3:$AH$528,11,FALSE)+VLOOKUP($B224,'Raw Stats'!$S$3:$AH$528,12,FALSE),0)</f>
        <v>4</v>
      </c>
      <c r="EA224">
        <f>IFERROR(VLOOKUP($B224,'Raw Stats'!$S$3:$AH$528,13,FALSE)+VLOOKUP($B224,'Raw Stats'!$S$3:$AH$528,14,FALSE),0)</f>
        <v>4</v>
      </c>
      <c r="EB224">
        <f>IFERROR(VLOOKUP($B224,'Raw Stats'!$S$3:$AH$528,15,FALSE),0)</f>
        <v>0</v>
      </c>
      <c r="EC224">
        <f>IFERROR(VLOOKUP($B224,'Raw Stats'!$S$3:$AH$528,16,FALSE),0)</f>
        <v>167</v>
      </c>
    </row>
    <row r="225" spans="1:133" x14ac:dyDescent="0.2">
      <c r="A225">
        <f>IFERROR(VLOOKUP(B225,Sheet2!$W$1:$X$300,2,FALSE),301)</f>
        <v>149</v>
      </c>
      <c r="B225" t="s">
        <v>756</v>
      </c>
      <c r="C225">
        <f t="shared" si="15"/>
        <v>0.73326687831533921</v>
      </c>
      <c r="D225">
        <f t="shared" si="16"/>
        <v>0.52875756668736384</v>
      </c>
      <c r="E225">
        <f t="shared" si="17"/>
        <v>0.63646387321006637</v>
      </c>
      <c r="F225">
        <f t="shared" si="18"/>
        <v>0.56847889041032518</v>
      </c>
      <c r="G225">
        <f t="shared" si="19"/>
        <v>0</v>
      </c>
      <c r="J225">
        <f>BS225*'Value Calculations'!$D$3</f>
        <v>4.0773542862603787</v>
      </c>
      <c r="K225">
        <f>BT225*'Value Calculations'!$D$4</f>
        <v>8.7915430092055473</v>
      </c>
      <c r="L225">
        <f>BU225*'Value Calculations'!$D$5</f>
        <v>9.8175098869580975</v>
      </c>
      <c r="M225">
        <f>BV225*'Value Calculations'!$D$6</f>
        <v>2.2511687745485314</v>
      </c>
      <c r="N225">
        <f>BW225*'Value Calculations'!$D$7</f>
        <v>1.2303882787642992</v>
      </c>
      <c r="O225">
        <f>BX225*'Value Calculations'!$D$8</f>
        <v>5.2480760950274048</v>
      </c>
      <c r="P225">
        <f>BY225*'Value Calculations'!$D$9</f>
        <v>11.335725660376506</v>
      </c>
      <c r="Q225">
        <f>BZ225*'Value Calculations'!$D$10</f>
        <v>4.3837976889144565</v>
      </c>
      <c r="R225">
        <f>CA225*'Value Calculations'!$D$11</f>
        <v>0.9907141480249374</v>
      </c>
      <c r="S225">
        <f>CB225*'Value Calculations'!$D$12</f>
        <v>0.81388273958941404</v>
      </c>
      <c r="T225">
        <f>CC225*'Value Calculations'!$D$13</f>
        <v>8.2546559409268916</v>
      </c>
      <c r="V225">
        <f>CF225*'Value Calculations'!$D$3</f>
        <v>2.8541480003822652</v>
      </c>
      <c r="W225">
        <f>CG225*'Value Calculations'!$D$4</f>
        <v>7.8147048970715982</v>
      </c>
      <c r="X225">
        <f>CH225*'Value Calculations'!$D$5</f>
        <v>8.2254812566405686</v>
      </c>
      <c r="Y225">
        <f>CI225*'Value Calculations'!$D$6</f>
        <v>1.2506493191936285</v>
      </c>
      <c r="Z225">
        <f>CJ225*'Value Calculations'!$D$7</f>
        <v>0.87884877054592803</v>
      </c>
      <c r="AA225">
        <f>CK225*'Value Calculations'!$D$8</f>
        <v>3.7383555745400692</v>
      </c>
      <c r="AB225">
        <f>CL225*'Value Calculations'!$D$9</f>
        <v>5.6678628301882528</v>
      </c>
      <c r="AC225">
        <f>CM225*'Value Calculations'!$D$10</f>
        <v>3.6531647407620471</v>
      </c>
      <c r="AD225">
        <f>CN225*'Value Calculations'!$D$11</f>
        <v>0</v>
      </c>
      <c r="AE225">
        <f>CO225*'Value Calculations'!$D$12</f>
        <v>0.81388273958941404</v>
      </c>
      <c r="AF225">
        <f>CP225*'Value Calculations'!$D$13</f>
        <v>8.4610223394500643</v>
      </c>
      <c r="AH225">
        <f>CS225*'Value Calculations'!$D$3</f>
        <v>2.4464125717562273</v>
      </c>
      <c r="AI225">
        <f>CT225*'Value Calculations'!$D$4</f>
        <v>3.9073524485357991</v>
      </c>
      <c r="AJ225">
        <f>CU225*'Value Calculations'!$D$5</f>
        <v>4.7760858909525883</v>
      </c>
      <c r="AK225">
        <f>CV225*'Value Calculations'!$D$6</f>
        <v>1.8759739787904428</v>
      </c>
      <c r="AL225">
        <f>CW225*'Value Calculations'!$D$7</f>
        <v>0.87884877054592803</v>
      </c>
      <c r="AM225">
        <f>CX225*'Value Calculations'!$D$8</f>
        <v>2.7318752275485121</v>
      </c>
      <c r="AN225">
        <f>CY225*'Value Calculations'!$D$9</f>
        <v>4.9121477861631524</v>
      </c>
      <c r="AO225">
        <f>CZ225*'Value Calculations'!$D$10</f>
        <v>2.9225317926096377</v>
      </c>
      <c r="AP225">
        <f>DA225*'Value Calculations'!$D$11</f>
        <v>0</v>
      </c>
      <c r="AQ225">
        <f>DB225*'Value Calculations'!$D$12</f>
        <v>1.6277654791788281</v>
      </c>
      <c r="AR225">
        <f>DC225*'Value Calculations'!$D$13</f>
        <v>4.4712719680020658</v>
      </c>
      <c r="AT225">
        <f>DF225*'Value Calculations'!$D$3</f>
        <v>1.2232062858781136</v>
      </c>
      <c r="AU225">
        <f>DG225*'Value Calculations'!$D$4</f>
        <v>11.070831937518097</v>
      </c>
      <c r="AV225">
        <f>DH225*'Value Calculations'!$D$5</f>
        <v>9.8175098869580975</v>
      </c>
      <c r="AW225">
        <f>DI225*'Value Calculations'!$D$6</f>
        <v>-1.5007791830323542</v>
      </c>
      <c r="AX225">
        <f>DJ225*'Value Calculations'!$D$7</f>
        <v>0.87884877054592803</v>
      </c>
      <c r="AY225">
        <f>DK225*'Value Calculations'!$D$8</f>
        <v>4.816727374888166</v>
      </c>
      <c r="AZ225">
        <f>DL225*'Value Calculations'!$D$9</f>
        <v>9.8242955723263048</v>
      </c>
      <c r="BA225">
        <f>DM225*'Value Calculations'!$D$10</f>
        <v>4.0184812148382516</v>
      </c>
      <c r="BB225">
        <f>DN225*'Value Calculations'!$D$11</f>
        <v>0</v>
      </c>
      <c r="BC225">
        <f>DO225*'Value Calculations'!$D$12</f>
        <v>0</v>
      </c>
      <c r="BD225">
        <f>DP225*'Value Calculations'!$D$13</f>
        <v>6.4661471537260651</v>
      </c>
      <c r="BF225">
        <f>DS225*'Value Calculations'!$D$3</f>
        <v>0</v>
      </c>
      <c r="BG225">
        <f>DT225*'Value Calculations'!$D$4</f>
        <v>0</v>
      </c>
      <c r="BH225">
        <f>DU225*'Value Calculations'!$D$5</f>
        <v>0</v>
      </c>
      <c r="BI225">
        <f>DV225*'Value Calculations'!$D$6</f>
        <v>0</v>
      </c>
      <c r="BJ225">
        <f>DW225*'Value Calculations'!$D$7</f>
        <v>0</v>
      </c>
      <c r="BK225">
        <f>DX225*'Value Calculations'!$D$8</f>
        <v>0</v>
      </c>
      <c r="BL225">
        <f>DY225*'Value Calculations'!$D$9</f>
        <v>0</v>
      </c>
      <c r="BM225">
        <f>DZ225*'Value Calculations'!$D$10</f>
        <v>0</v>
      </c>
      <c r="BN225">
        <f>EA225*'Value Calculations'!$D$11</f>
        <v>0</v>
      </c>
      <c r="BO225">
        <f>EB225*'Value Calculations'!$D$12</f>
        <v>0</v>
      </c>
      <c r="BP225">
        <f>EC225*'Value Calculations'!$D$13</f>
        <v>0</v>
      </c>
      <c r="BR225">
        <f>IFERROR(VLOOKUP($B225,'Raw Stats'!$CM$3:$DC$884,3,FALSE),0)</f>
        <v>78</v>
      </c>
      <c r="BS225">
        <f>IFERROR(VLOOKUP($B225,'Raw Stats'!$CM$3:$DC$884,4,FALSE),0)</f>
        <v>10</v>
      </c>
      <c r="BT225">
        <f>IFERROR(VLOOKUP($B225,'Raw Stats'!$CM$3:$DC$884,5,FALSE),0)</f>
        <v>27</v>
      </c>
      <c r="BU225">
        <f>IFERROR(VLOOKUP($B225,'Raw Stats'!$CM$3:$DC$884,6,FALSE),0)</f>
        <v>37</v>
      </c>
      <c r="BV225">
        <f>IFERROR(VLOOKUP($B225,'Raw Stats'!$CM$3:$DC$884,7,FALSE),0)</f>
        <v>18</v>
      </c>
      <c r="BW225">
        <f>IFERROR(VLOOKUP($B225,'Raw Stats'!$CM$3:$DC$884,8,FALSE),0)</f>
        <v>14</v>
      </c>
      <c r="BX225">
        <f>IFERROR(VLOOKUP($B225,'Raw Stats'!$CM$3:$DC$884,9,FALSE),0)</f>
        <v>73</v>
      </c>
      <c r="BY225">
        <f>IFERROR(VLOOKUP($B225,'Raw Stats'!$CM$3:$DC$884,10,FALSE),0)</f>
        <v>90</v>
      </c>
      <c r="BZ225">
        <f>IFERROR(VLOOKUP($B225,'Raw Stats'!$CM$3:$DC$884,11,FALSE)+VLOOKUP($B225,'Raw Stats'!$CM$3:$DC$884,12,FALSE),0)</f>
        <v>12</v>
      </c>
      <c r="CA225">
        <f>IFERROR(VLOOKUP($B225,'Raw Stats'!$CM$3:$DC$884,13,FALSE)+VLOOKUP($B225,'Raw Stats'!$CM$3:$DC$884,14,FALSE),0)</f>
        <v>1</v>
      </c>
      <c r="CB225">
        <f>IFERROR(VLOOKUP($B225,'Raw Stats'!$CM$3:$DC$884,15,FALSE),0)</f>
        <v>1</v>
      </c>
      <c r="CC225">
        <f>IFERROR(VLOOKUP($B225,'Raw Stats'!$CM$3:$DC$884,16,FALSE),0)</f>
        <v>120</v>
      </c>
      <c r="CE225">
        <f>IFERROR(VLOOKUP($B225,'Raw Stats'!$BU$3:$CJ$528,3,FALSE),0)</f>
        <v>82</v>
      </c>
      <c r="CF225">
        <f>IFERROR(VLOOKUP($B225,'Raw Stats'!$BU$3:$CJ$528,4,FALSE),0)</f>
        <v>7</v>
      </c>
      <c r="CG225">
        <f>IFERROR(VLOOKUP($B225,'Raw Stats'!$BU$3:$CJ$5288,5,FALSE),0)</f>
        <v>24</v>
      </c>
      <c r="CH225">
        <f>IFERROR(VLOOKUP($B225,'Raw Stats'!$BU$3:$CJ$528,6,FALSE),0)</f>
        <v>31</v>
      </c>
      <c r="CI225">
        <f>IFERROR(VLOOKUP($B225,'Raw Stats'!$BU$3:$CJ$528,7,FALSE),0)</f>
        <v>10</v>
      </c>
      <c r="CJ225">
        <f>IFERROR(VLOOKUP($B225,'Raw Stats'!$BU$3:$CJ$528,8,FALSE),0)</f>
        <v>10</v>
      </c>
      <c r="CK225">
        <f>IFERROR(VLOOKUP($B225,'Raw Stats'!$BU$3:$CJ$528,9,FALSE),0)</f>
        <v>52</v>
      </c>
      <c r="CL225">
        <f>IFERROR(VLOOKUP($B225,'Raw Stats'!$BU$3:$CJ$528,10,FALSE),0)</f>
        <v>45</v>
      </c>
      <c r="CM225">
        <f>IFERROR(VLOOKUP($B225,'Raw Stats'!$BU$3:$CJ$528,11,FALSE)+VLOOKUP($B225,'Raw Stats'!$BU$3:$CJ$528,12,FALSE),0)</f>
        <v>10</v>
      </c>
      <c r="CN225">
        <f>IFERROR(VLOOKUP($B225,'Raw Stats'!$BU$3:$CJ$528,13,FALSE)+VLOOKUP($B225,'Raw Stats'!$BU$3:$CJ$528,14,FALSE),0)</f>
        <v>0</v>
      </c>
      <c r="CO225">
        <f>IFERROR(VLOOKUP($B225,'Raw Stats'!$BU$3:$CJ$528,15,FALSE),0)</f>
        <v>1</v>
      </c>
      <c r="CP225">
        <f>IFERROR(VLOOKUP($B225,'Raw Stats'!$BU$3:$CJ$528,16,FALSE),0)</f>
        <v>123</v>
      </c>
      <c r="CR225">
        <f>IFERROR(VLOOKUP($B225,'Raw Stats'!$BC$3:$BR$528,3,FALSE),0)</f>
        <v>48</v>
      </c>
      <c r="CS225">
        <f>IFERROR(VLOOKUP($B225,'Raw Stats'!$BC$3:$BR$528,4,FALSE),0)</f>
        <v>6</v>
      </c>
      <c r="CT225">
        <f>IFERROR(VLOOKUP($B225,'Raw Stats'!$BC$3:$BR$5288,5,FALSE),0)</f>
        <v>12</v>
      </c>
      <c r="CU225">
        <f>IFERROR(VLOOKUP($B225,'Raw Stats'!$BC$3:$BR$52888,6,FALSE),0)</f>
        <v>18</v>
      </c>
      <c r="CV225">
        <f>IFERROR(VLOOKUP($B225,'Raw Stats'!$BC$3:$BR$5288,7,FALSE),0)</f>
        <v>15</v>
      </c>
      <c r="CW225">
        <f>IFERROR(VLOOKUP($B225,'Raw Stats'!$BC$3:$BR$5288,8,FALSE),0)</f>
        <v>10</v>
      </c>
      <c r="CX225">
        <f>IFERROR(VLOOKUP($B225,'Raw Stats'!$BC$3:$BR$5288,9,FALSE),0)</f>
        <v>38</v>
      </c>
      <c r="CY225">
        <f>IFERROR(VLOOKUP($B225,'Raw Stats'!$BC$3:$BR$5288,10,FALSE),0)</f>
        <v>39</v>
      </c>
      <c r="CZ225">
        <f>IFERROR(VLOOKUP($B225,'Raw Stats'!$BC$3:$BR$5288,11,FALSE)+VLOOKUP($B225,'Raw Stats'!$BC$3:$BR$5288,12,FALSE),0)</f>
        <v>8</v>
      </c>
      <c r="DA225">
        <f>IFERROR(VLOOKUP($B225,'Raw Stats'!$BC$3:$BR$5288,13,FALSE)+VLOOKUP($B225,'Raw Stats'!$BC$3:$BR$5288,14,FALSE),0)</f>
        <v>0</v>
      </c>
      <c r="DB225">
        <f>IFERROR(VLOOKUP($B225,'Raw Stats'!$BC$3:$BR$5288,15,FALSE),0)</f>
        <v>2</v>
      </c>
      <c r="DC225">
        <f>IFERROR(VLOOKUP($B225,'Raw Stats'!$BC$3:$BR$5288,16,FALSE),0)</f>
        <v>65</v>
      </c>
      <c r="DE225">
        <f>IFERROR(VLOOKUP($B225,'Raw Stats'!$AK$3:$AZ$528,3,FALSE),0)</f>
        <v>82</v>
      </c>
      <c r="DF225">
        <f>IFERROR(VLOOKUP($B225,'Raw Stats'!$AK$3:$AZ$528,4,FALSE),0)</f>
        <v>3</v>
      </c>
      <c r="DG225">
        <f>IFERROR(VLOOKUP($B225,'Raw Stats'!$AK$3:$AZ$528,5,FALSE),0)</f>
        <v>34</v>
      </c>
      <c r="DH225">
        <f>IFERROR(VLOOKUP($B225,'Raw Stats'!$AK$3:$AZ$528,6,FALSE),0)</f>
        <v>37</v>
      </c>
      <c r="DI225">
        <f>IFERROR(VLOOKUP($B225,'Raw Stats'!$AK$3:$AZ$528,7,FALSE),0)</f>
        <v>-12</v>
      </c>
      <c r="DJ225">
        <f>IFERROR(VLOOKUP($B225,'Raw Stats'!$AK$3:$AZ$528,8,FALSE),0)</f>
        <v>10</v>
      </c>
      <c r="DK225">
        <f>IFERROR(VLOOKUP($B225,'Raw Stats'!$AK$3:$AZ$528,9,FALSE),0)</f>
        <v>67</v>
      </c>
      <c r="DL225">
        <f>IFERROR(VLOOKUP($B225,'Raw Stats'!$AK$3:$AZ$528,10,FALSE),0)</f>
        <v>78</v>
      </c>
      <c r="DM225">
        <f>IFERROR(VLOOKUP($B225,'Raw Stats'!$AK$3:$AZ$528,11,FALSE)+VLOOKUP($B225,'Raw Stats'!$AK$3:$AZ$528,12,FALSE),0)</f>
        <v>11</v>
      </c>
      <c r="DN225">
        <f>IFERROR(VLOOKUP($B225,'Raw Stats'!$AK$3:$AZ$528,13,FALSE)+VLOOKUP($B225,'Raw Stats'!$AK$3:$AZ$528,14,FALSE),0)</f>
        <v>0</v>
      </c>
      <c r="DO225">
        <f>IFERROR(VLOOKUP($B225,'Raw Stats'!$AK$3:$AZ$528,15,FALSE),0)</f>
        <v>0</v>
      </c>
      <c r="DP225">
        <f>IFERROR(VLOOKUP($B225,'Raw Stats'!$AK$3:$AZ$528,16,FALSE),0)</f>
        <v>94</v>
      </c>
      <c r="DR225">
        <f>IFERROR(VLOOKUP($B225,'Raw Stats'!$S$3:$AH$528,3,FALSE),0)</f>
        <v>0</v>
      </c>
      <c r="DS225">
        <f>IFERROR(VLOOKUP($B225,'Raw Stats'!$S$3:$AH$528,4,FALSE),0)</f>
        <v>0</v>
      </c>
      <c r="DT225">
        <f>IFERROR(VLOOKUP($B225,'Raw Stats'!$S$3:$AH$528,5,FALSE),0)</f>
        <v>0</v>
      </c>
      <c r="DU225">
        <f>IFERROR(VLOOKUP($B225,'Raw Stats'!$S$3:$AH$528,6,FALSE),0)</f>
        <v>0</v>
      </c>
      <c r="DV225">
        <f>IFERROR(VLOOKUP($B225,'Raw Stats'!$S$3:$AH$528,7,FALSE),0)</f>
        <v>0</v>
      </c>
      <c r="DW225">
        <f>IFERROR(VLOOKUP($B225,'Raw Stats'!$S$3:$AH$528,8,FALSE),0)</f>
        <v>0</v>
      </c>
      <c r="DX225">
        <f>IFERROR(VLOOKUP($B225,'Raw Stats'!$S$3:$AH$528,9,FALSE),0)</f>
        <v>0</v>
      </c>
      <c r="DY225">
        <f>IFERROR(VLOOKUP($B225,'Raw Stats'!$S$3:$AH$528,10,FALSE),0)</f>
        <v>0</v>
      </c>
      <c r="DZ225">
        <f>IFERROR(VLOOKUP($B225,'Raw Stats'!$S$3:$AH$528,11,FALSE)+VLOOKUP($B225,'Raw Stats'!$S$3:$AH$528,12,FALSE),0)</f>
        <v>0</v>
      </c>
      <c r="EA225">
        <f>IFERROR(VLOOKUP($B225,'Raw Stats'!$S$3:$AH$528,13,FALSE)+VLOOKUP($B225,'Raw Stats'!$S$3:$AH$528,14,FALSE),0)</f>
        <v>0</v>
      </c>
      <c r="EB225">
        <f>IFERROR(VLOOKUP($B225,'Raw Stats'!$S$3:$AH$528,15,FALSE),0)</f>
        <v>0</v>
      </c>
      <c r="EC225">
        <f>IFERROR(VLOOKUP($B225,'Raw Stats'!$S$3:$AH$528,16,FALSE),0)</f>
        <v>0</v>
      </c>
    </row>
    <row r="226" spans="1:133" x14ac:dyDescent="0.2">
      <c r="A226">
        <f>IFERROR(VLOOKUP(B226,Sheet2!$W$1:$X$300,2,FALSE),301)</f>
        <v>301</v>
      </c>
      <c r="B226" t="s">
        <v>300</v>
      </c>
      <c r="C226">
        <f t="shared" si="15"/>
        <v>0.73220554124615034</v>
      </c>
      <c r="D226">
        <f t="shared" si="16"/>
        <v>0.59058374625099919</v>
      </c>
      <c r="E226">
        <f t="shared" si="17"/>
        <v>0</v>
      </c>
      <c r="F226">
        <f t="shared" si="18"/>
        <v>0</v>
      </c>
      <c r="G226">
        <f t="shared" si="19"/>
        <v>0</v>
      </c>
      <c r="J226">
        <f>BS226*'Value Calculations'!$D$3</f>
        <v>3.2618834290083032</v>
      </c>
      <c r="K226">
        <f>BT226*'Value Calculations'!$D$4</f>
        <v>3.2561270404464993</v>
      </c>
      <c r="L226">
        <f>BU226*'Value Calculations'!$D$5</f>
        <v>4.7760858909525883</v>
      </c>
      <c r="M226">
        <f>BV226*'Value Calculations'!$D$6</f>
        <v>0.25012986383872571</v>
      </c>
      <c r="N226">
        <f>BW226*'Value Calculations'!$D$7</f>
        <v>0.17576975410918561</v>
      </c>
      <c r="O226">
        <f>BX226*'Value Calculations'!$D$8</f>
        <v>1.2221547070611765</v>
      </c>
      <c r="P226">
        <f>BY226*'Value Calculations'!$D$9</f>
        <v>0.62976253668758364</v>
      </c>
      <c r="Q226">
        <f>BZ226*'Value Calculations'!$D$10</f>
        <v>1.8265823703810236</v>
      </c>
      <c r="R226">
        <f>CA226*'Value Calculations'!$D$11</f>
        <v>0</v>
      </c>
      <c r="S226">
        <f>CB226*'Value Calculations'!$D$12</f>
        <v>0.81388273958941404</v>
      </c>
      <c r="T226">
        <f>CC226*'Value Calculations'!$D$13</f>
        <v>5.0215823640638586</v>
      </c>
      <c r="V226">
        <f>CF226*'Value Calculations'!$D$3</f>
        <v>0</v>
      </c>
      <c r="W226">
        <f>CG226*'Value Calculations'!$D$4</f>
        <v>3.5817397444911494</v>
      </c>
      <c r="X226">
        <f>CH226*'Value Calculations'!$D$5</f>
        <v>2.9187191555821368</v>
      </c>
      <c r="Y226">
        <f>CI226*'Value Calculations'!$D$6</f>
        <v>0</v>
      </c>
      <c r="Z226">
        <f>CJ226*'Value Calculations'!$D$7</f>
        <v>0.52730926232755682</v>
      </c>
      <c r="AA226">
        <f>CK226*'Value Calculations'!$D$8</f>
        <v>0.71891453356539792</v>
      </c>
      <c r="AB226">
        <f>CL226*'Value Calculations'!$D$9</f>
        <v>0.75571504402510037</v>
      </c>
      <c r="AC226">
        <f>CM226*'Value Calculations'!$D$10</f>
        <v>2.1918988444572283</v>
      </c>
      <c r="AD226">
        <f>CN226*'Value Calculations'!$D$11</f>
        <v>0</v>
      </c>
      <c r="AE226">
        <f>CO226*'Value Calculations'!$D$12</f>
        <v>0</v>
      </c>
      <c r="AF226">
        <f>CP226*'Value Calculations'!$D$13</f>
        <v>2.8891295793244121</v>
      </c>
      <c r="AH226">
        <f>CS226*'Value Calculations'!$D$3</f>
        <v>0</v>
      </c>
      <c r="AI226">
        <f>CT226*'Value Calculations'!$D$4</f>
        <v>0</v>
      </c>
      <c r="AJ226">
        <f>CU226*'Value Calculations'!$D$5</f>
        <v>0</v>
      </c>
      <c r="AK226">
        <f>CV226*'Value Calculations'!$D$6</f>
        <v>0</v>
      </c>
      <c r="AL226">
        <f>CW226*'Value Calculations'!$D$7</f>
        <v>0</v>
      </c>
      <c r="AM226">
        <f>CX226*'Value Calculations'!$D$8</f>
        <v>7.1891453356539792E-2</v>
      </c>
      <c r="AN226">
        <f>CY226*'Value Calculations'!$D$9</f>
        <v>0.25190501467503346</v>
      </c>
      <c r="AO226">
        <f>CZ226*'Value Calculations'!$D$10</f>
        <v>0</v>
      </c>
      <c r="AP226">
        <f>DA226*'Value Calculations'!$D$11</f>
        <v>0</v>
      </c>
      <c r="AQ226">
        <f>DB226*'Value Calculations'!$D$12</f>
        <v>0</v>
      </c>
      <c r="AR226">
        <f>DC226*'Value Calculations'!$D$13</f>
        <v>0.27515519803089639</v>
      </c>
      <c r="AT226">
        <f>DF226*'Value Calculations'!$D$3</f>
        <v>0</v>
      </c>
      <c r="AU226">
        <f>DG226*'Value Calculations'!$D$4</f>
        <v>0</v>
      </c>
      <c r="AV226">
        <f>DH226*'Value Calculations'!$D$5</f>
        <v>0</v>
      </c>
      <c r="AW226">
        <f>DI226*'Value Calculations'!$D$6</f>
        <v>0</v>
      </c>
      <c r="AX226">
        <f>DJ226*'Value Calculations'!$D$7</f>
        <v>0</v>
      </c>
      <c r="AY226">
        <f>DK226*'Value Calculations'!$D$8</f>
        <v>0</v>
      </c>
      <c r="AZ226">
        <f>DL226*'Value Calculations'!$D$9</f>
        <v>0</v>
      </c>
      <c r="BA226">
        <f>DM226*'Value Calculations'!$D$10</f>
        <v>0</v>
      </c>
      <c r="BB226">
        <f>DN226*'Value Calculations'!$D$11</f>
        <v>0</v>
      </c>
      <c r="BC226">
        <f>DO226*'Value Calculations'!$D$12</f>
        <v>0</v>
      </c>
      <c r="BD226">
        <f>DP226*'Value Calculations'!$D$13</f>
        <v>0</v>
      </c>
      <c r="BF226">
        <f>DS226*'Value Calculations'!$D$3</f>
        <v>0</v>
      </c>
      <c r="BG226">
        <f>DT226*'Value Calculations'!$D$4</f>
        <v>0</v>
      </c>
      <c r="BH226">
        <f>DU226*'Value Calculations'!$D$5</f>
        <v>0</v>
      </c>
      <c r="BI226">
        <f>DV226*'Value Calculations'!$D$6</f>
        <v>0</v>
      </c>
      <c r="BJ226">
        <f>DW226*'Value Calculations'!$D$7</f>
        <v>0</v>
      </c>
      <c r="BK226">
        <f>DX226*'Value Calculations'!$D$8</f>
        <v>0</v>
      </c>
      <c r="BL226">
        <f>DY226*'Value Calculations'!$D$9</f>
        <v>0</v>
      </c>
      <c r="BM226">
        <f>DZ226*'Value Calculations'!$D$10</f>
        <v>0</v>
      </c>
      <c r="BN226">
        <f>EA226*'Value Calculations'!$D$11</f>
        <v>0</v>
      </c>
      <c r="BO226">
        <f>EB226*'Value Calculations'!$D$12</f>
        <v>0</v>
      </c>
      <c r="BP226">
        <f>EC226*'Value Calculations'!$D$13</f>
        <v>0</v>
      </c>
      <c r="BR226">
        <f>IFERROR(VLOOKUP($B226,'Raw Stats'!$CM$3:$DC$884,3,FALSE),0)</f>
        <v>29</v>
      </c>
      <c r="BS226">
        <f>IFERROR(VLOOKUP($B226,'Raw Stats'!$CM$3:$DC$884,4,FALSE),0)</f>
        <v>8</v>
      </c>
      <c r="BT226">
        <f>IFERROR(VLOOKUP($B226,'Raw Stats'!$CM$3:$DC$884,5,FALSE),0)</f>
        <v>10</v>
      </c>
      <c r="BU226">
        <f>IFERROR(VLOOKUP($B226,'Raw Stats'!$CM$3:$DC$884,6,FALSE),0)</f>
        <v>18</v>
      </c>
      <c r="BV226">
        <f>IFERROR(VLOOKUP($B226,'Raw Stats'!$CM$3:$DC$884,7,FALSE),0)</f>
        <v>2</v>
      </c>
      <c r="BW226">
        <f>IFERROR(VLOOKUP($B226,'Raw Stats'!$CM$3:$DC$884,8,FALSE),0)</f>
        <v>2</v>
      </c>
      <c r="BX226">
        <f>IFERROR(VLOOKUP($B226,'Raw Stats'!$CM$3:$DC$884,9,FALSE),0)</f>
        <v>17</v>
      </c>
      <c r="BY226">
        <f>IFERROR(VLOOKUP($B226,'Raw Stats'!$CM$3:$DC$884,10,FALSE),0)</f>
        <v>5</v>
      </c>
      <c r="BZ226">
        <f>IFERROR(VLOOKUP($B226,'Raw Stats'!$CM$3:$DC$884,11,FALSE)+VLOOKUP($B226,'Raw Stats'!$CM$3:$DC$884,12,FALSE),0)</f>
        <v>5</v>
      </c>
      <c r="CA226">
        <f>IFERROR(VLOOKUP($B226,'Raw Stats'!$CM$3:$DC$884,13,FALSE)+VLOOKUP($B226,'Raw Stats'!$CM$3:$DC$884,14,FALSE),0)</f>
        <v>0</v>
      </c>
      <c r="CB226">
        <f>IFERROR(VLOOKUP($B226,'Raw Stats'!$CM$3:$DC$884,15,FALSE),0)</f>
        <v>1</v>
      </c>
      <c r="CC226">
        <f>IFERROR(VLOOKUP($B226,'Raw Stats'!$CM$3:$DC$884,16,FALSE),0)</f>
        <v>73</v>
      </c>
      <c r="CE226">
        <f>IFERROR(VLOOKUP($B226,'Raw Stats'!$BU$3:$CJ$528,3,FALSE),0)</f>
        <v>23</v>
      </c>
      <c r="CF226">
        <f>IFERROR(VLOOKUP($B226,'Raw Stats'!$BU$3:$CJ$528,4,FALSE),0)</f>
        <v>0</v>
      </c>
      <c r="CG226">
        <f>IFERROR(VLOOKUP($B226,'Raw Stats'!$BU$3:$CJ$5288,5,FALSE),0)</f>
        <v>11</v>
      </c>
      <c r="CH226">
        <f>IFERROR(VLOOKUP($B226,'Raw Stats'!$BU$3:$CJ$528,6,FALSE),0)</f>
        <v>11</v>
      </c>
      <c r="CI226">
        <f>IFERROR(VLOOKUP($B226,'Raw Stats'!$BU$3:$CJ$528,7,FALSE),0)</f>
        <v>0</v>
      </c>
      <c r="CJ226">
        <f>IFERROR(VLOOKUP($B226,'Raw Stats'!$BU$3:$CJ$528,8,FALSE),0)</f>
        <v>6</v>
      </c>
      <c r="CK226">
        <f>IFERROR(VLOOKUP($B226,'Raw Stats'!$BU$3:$CJ$528,9,FALSE),0)</f>
        <v>10</v>
      </c>
      <c r="CL226">
        <f>IFERROR(VLOOKUP($B226,'Raw Stats'!$BU$3:$CJ$528,10,FALSE),0)</f>
        <v>6</v>
      </c>
      <c r="CM226">
        <f>IFERROR(VLOOKUP($B226,'Raw Stats'!$BU$3:$CJ$528,11,FALSE)+VLOOKUP($B226,'Raw Stats'!$BU$3:$CJ$528,12,FALSE),0)</f>
        <v>6</v>
      </c>
      <c r="CN226">
        <f>IFERROR(VLOOKUP($B226,'Raw Stats'!$BU$3:$CJ$528,13,FALSE)+VLOOKUP($B226,'Raw Stats'!$BU$3:$CJ$528,14,FALSE),0)</f>
        <v>0</v>
      </c>
      <c r="CO226">
        <f>IFERROR(VLOOKUP($B226,'Raw Stats'!$BU$3:$CJ$528,15,FALSE),0)</f>
        <v>0</v>
      </c>
      <c r="CP226">
        <f>IFERROR(VLOOKUP($B226,'Raw Stats'!$BU$3:$CJ$528,16,FALSE),0)</f>
        <v>42</v>
      </c>
      <c r="CR226">
        <f>IFERROR(VLOOKUP($B226,'Raw Stats'!$BC$3:$BR$528,3,FALSE),0)</f>
        <v>0</v>
      </c>
      <c r="CS226">
        <f>IFERROR(VLOOKUP($B226,'Raw Stats'!$BC$3:$BR$528,4,FALSE),0)</f>
        <v>0</v>
      </c>
      <c r="CT226">
        <f>IFERROR(VLOOKUP($B226,'Raw Stats'!$BC$3:$BR$5288,5,FALSE),0)</f>
        <v>0</v>
      </c>
      <c r="CU226">
        <f>IFERROR(VLOOKUP($B226,'Raw Stats'!$BC$3:$BR$52888,6,FALSE),0)</f>
        <v>0</v>
      </c>
      <c r="CV226">
        <f>IFERROR(VLOOKUP($B226,'Raw Stats'!$BC$3:$BR$5288,7,FALSE),0)</f>
        <v>0</v>
      </c>
      <c r="CW226">
        <f>IFERROR(VLOOKUP($B226,'Raw Stats'!$BC$3:$BR$5288,8,FALSE),0)</f>
        <v>0</v>
      </c>
      <c r="CX226">
        <f>IFERROR(VLOOKUP($B226,'Raw Stats'!$BC$3:$BR$5288,9,FALSE),0)</f>
        <v>1</v>
      </c>
      <c r="CY226">
        <f>IFERROR(VLOOKUP($B226,'Raw Stats'!$BC$3:$BR$5288,10,FALSE),0)</f>
        <v>2</v>
      </c>
      <c r="CZ226">
        <f>IFERROR(VLOOKUP($B226,'Raw Stats'!$BC$3:$BR$5288,11,FALSE)+VLOOKUP($B226,'Raw Stats'!$BC$3:$BR$5288,12,FALSE),0)</f>
        <v>0</v>
      </c>
      <c r="DA226">
        <f>IFERROR(VLOOKUP($B226,'Raw Stats'!$BC$3:$BR$5288,13,FALSE)+VLOOKUP($B226,'Raw Stats'!$BC$3:$BR$5288,14,FALSE),0)</f>
        <v>0</v>
      </c>
      <c r="DB226">
        <f>IFERROR(VLOOKUP($B226,'Raw Stats'!$BC$3:$BR$5288,15,FALSE),0)</f>
        <v>0</v>
      </c>
      <c r="DC226">
        <f>IFERROR(VLOOKUP($B226,'Raw Stats'!$BC$3:$BR$5288,16,FALSE),0)</f>
        <v>4</v>
      </c>
      <c r="DE226">
        <f>IFERROR(VLOOKUP($B226,'Raw Stats'!$AK$3:$AZ$528,3,FALSE),0)</f>
        <v>0</v>
      </c>
      <c r="DF226">
        <f>IFERROR(VLOOKUP($B226,'Raw Stats'!$AK$3:$AZ$528,4,FALSE),0)</f>
        <v>0</v>
      </c>
      <c r="DG226">
        <f>IFERROR(VLOOKUP($B226,'Raw Stats'!$AK$3:$AZ$528,5,FALSE),0)</f>
        <v>0</v>
      </c>
      <c r="DH226">
        <f>IFERROR(VLOOKUP($B226,'Raw Stats'!$AK$3:$AZ$528,6,FALSE),0)</f>
        <v>0</v>
      </c>
      <c r="DI226">
        <f>IFERROR(VLOOKUP($B226,'Raw Stats'!$AK$3:$AZ$528,7,FALSE),0)</f>
        <v>0</v>
      </c>
      <c r="DJ226">
        <f>IFERROR(VLOOKUP($B226,'Raw Stats'!$AK$3:$AZ$528,8,FALSE),0)</f>
        <v>0</v>
      </c>
      <c r="DK226">
        <f>IFERROR(VLOOKUP($B226,'Raw Stats'!$AK$3:$AZ$528,9,FALSE),0)</f>
        <v>0</v>
      </c>
      <c r="DL226">
        <f>IFERROR(VLOOKUP($B226,'Raw Stats'!$AK$3:$AZ$528,10,FALSE),0)</f>
        <v>0</v>
      </c>
      <c r="DM226">
        <f>IFERROR(VLOOKUP($B226,'Raw Stats'!$AK$3:$AZ$528,11,FALSE)+VLOOKUP($B226,'Raw Stats'!$AK$3:$AZ$528,12,FALSE),0)</f>
        <v>0</v>
      </c>
      <c r="DN226">
        <f>IFERROR(VLOOKUP($B226,'Raw Stats'!$AK$3:$AZ$528,13,FALSE)+VLOOKUP($B226,'Raw Stats'!$AK$3:$AZ$528,14,FALSE),0)</f>
        <v>0</v>
      </c>
      <c r="DO226">
        <f>IFERROR(VLOOKUP($B226,'Raw Stats'!$AK$3:$AZ$528,15,FALSE),0)</f>
        <v>0</v>
      </c>
      <c r="DP226">
        <f>IFERROR(VLOOKUP($B226,'Raw Stats'!$AK$3:$AZ$528,16,FALSE),0)</f>
        <v>0</v>
      </c>
      <c r="DR226">
        <f>IFERROR(VLOOKUP($B226,'Raw Stats'!$S$3:$AH$528,3,FALSE),0)</f>
        <v>0</v>
      </c>
      <c r="DS226">
        <f>IFERROR(VLOOKUP($B226,'Raw Stats'!$S$3:$AH$528,4,FALSE),0)</f>
        <v>0</v>
      </c>
      <c r="DT226">
        <f>IFERROR(VLOOKUP($B226,'Raw Stats'!$S$3:$AH$528,5,FALSE),0)</f>
        <v>0</v>
      </c>
      <c r="DU226">
        <f>IFERROR(VLOOKUP($B226,'Raw Stats'!$S$3:$AH$528,6,FALSE),0)</f>
        <v>0</v>
      </c>
      <c r="DV226">
        <f>IFERROR(VLOOKUP($B226,'Raw Stats'!$S$3:$AH$528,7,FALSE),0)</f>
        <v>0</v>
      </c>
      <c r="DW226">
        <f>IFERROR(VLOOKUP($B226,'Raw Stats'!$S$3:$AH$528,8,FALSE),0)</f>
        <v>0</v>
      </c>
      <c r="DX226">
        <f>IFERROR(VLOOKUP($B226,'Raw Stats'!$S$3:$AH$528,9,FALSE),0)</f>
        <v>0</v>
      </c>
      <c r="DY226">
        <f>IFERROR(VLOOKUP($B226,'Raw Stats'!$S$3:$AH$528,10,FALSE),0)</f>
        <v>0</v>
      </c>
      <c r="DZ226">
        <f>IFERROR(VLOOKUP($B226,'Raw Stats'!$S$3:$AH$528,11,FALSE)+VLOOKUP($B226,'Raw Stats'!$S$3:$AH$528,12,FALSE),0)</f>
        <v>0</v>
      </c>
      <c r="EA226">
        <f>IFERROR(VLOOKUP($B226,'Raw Stats'!$S$3:$AH$528,13,FALSE)+VLOOKUP($B226,'Raw Stats'!$S$3:$AH$528,14,FALSE),0)</f>
        <v>0</v>
      </c>
      <c r="EB226">
        <f>IFERROR(VLOOKUP($B226,'Raw Stats'!$S$3:$AH$528,15,FALSE),0)</f>
        <v>0</v>
      </c>
      <c r="EC226">
        <f>IFERROR(VLOOKUP($B226,'Raw Stats'!$S$3:$AH$528,16,FALSE),0)</f>
        <v>0</v>
      </c>
    </row>
    <row r="227" spans="1:133" x14ac:dyDescent="0.2">
      <c r="A227">
        <f>IFERROR(VLOOKUP(B227,Sheet2!$W$1:$X$300,2,FALSE),301)</f>
        <v>301</v>
      </c>
      <c r="B227" t="s">
        <v>777</v>
      </c>
      <c r="C227">
        <f t="shared" si="15"/>
        <v>0.73164489783503883</v>
      </c>
      <c r="D227">
        <f t="shared" si="16"/>
        <v>0.85001522844997235</v>
      </c>
      <c r="E227">
        <f t="shared" si="17"/>
        <v>0.84363033441602286</v>
      </c>
      <c r="F227">
        <f t="shared" si="18"/>
        <v>0.99874811311279477</v>
      </c>
      <c r="G227">
        <f t="shared" si="19"/>
        <v>0.80376001780647666</v>
      </c>
      <c r="J227">
        <f>BS227*'Value Calculations'!$D$3</f>
        <v>1.6309417145041516</v>
      </c>
      <c r="K227">
        <f>BT227*'Value Calculations'!$D$4</f>
        <v>3.2561270404464993</v>
      </c>
      <c r="L227">
        <f>BU227*'Value Calculations'!$D$5</f>
        <v>3.7147334707409017</v>
      </c>
      <c r="M227">
        <f>BV227*'Value Calculations'!$D$6</f>
        <v>0</v>
      </c>
      <c r="N227">
        <f>BW227*'Value Calculations'!$D$7</f>
        <v>6.7671355332036462</v>
      </c>
      <c r="O227">
        <f>BX227*'Value Calculations'!$D$8</f>
        <v>7.8361684158628373</v>
      </c>
      <c r="P227">
        <f>BY227*'Value Calculations'!$D$9</f>
        <v>11.713583182389055</v>
      </c>
      <c r="Q227">
        <f>BZ227*'Value Calculations'!$D$10</f>
        <v>0.36531647407620471</v>
      </c>
      <c r="R227">
        <f>CA227*'Value Calculations'!$D$11</f>
        <v>0.9907141480249374</v>
      </c>
      <c r="S227">
        <f>CB227*'Value Calculations'!$D$12</f>
        <v>0.81388273958941404</v>
      </c>
      <c r="T227">
        <f>CC227*'Value Calculations'!$D$13</f>
        <v>6.810091151264686</v>
      </c>
      <c r="V227">
        <f>CF227*'Value Calculations'!$D$3</f>
        <v>1.6309417145041516</v>
      </c>
      <c r="W227">
        <f>CG227*'Value Calculations'!$D$4</f>
        <v>6.5122540808929985</v>
      </c>
      <c r="X227">
        <f>CH227*'Value Calculations'!$D$5</f>
        <v>6.3681145212701171</v>
      </c>
      <c r="Y227">
        <f>CI227*'Value Calculations'!$D$6</f>
        <v>-1.0005194553549028</v>
      </c>
      <c r="Z227">
        <f>CJ227*'Value Calculations'!$D$7</f>
        <v>9.1400272136776515</v>
      </c>
      <c r="AA227">
        <f>CK227*'Value Calculations'!$D$8</f>
        <v>10.35236928334173</v>
      </c>
      <c r="AB227">
        <f>CL227*'Value Calculations'!$D$9</f>
        <v>16.373825953877173</v>
      </c>
      <c r="AC227">
        <f>CM227*'Value Calculations'!$D$10</f>
        <v>2.9225317926096377</v>
      </c>
      <c r="AD227">
        <f>CN227*'Value Calculations'!$D$11</f>
        <v>0</v>
      </c>
      <c r="AE227">
        <f>CO227*'Value Calculations'!$D$12</f>
        <v>0.81388273958941404</v>
      </c>
      <c r="AF227">
        <f>CP227*'Value Calculations'!$D$13</f>
        <v>11.487729517789925</v>
      </c>
      <c r="AH227">
        <f>CS227*'Value Calculations'!$D$3</f>
        <v>2.4464125717562273</v>
      </c>
      <c r="AI227">
        <f>CT227*'Value Calculations'!$D$4</f>
        <v>1.9536762242678996</v>
      </c>
      <c r="AJ227">
        <f>CU227*'Value Calculations'!$D$5</f>
        <v>3.1840572606350586</v>
      </c>
      <c r="AK227">
        <f>CV227*'Value Calculations'!$D$6</f>
        <v>0.75038959151617712</v>
      </c>
      <c r="AL227">
        <f>CW227*'Value Calculations'!$D$7</f>
        <v>4.2184740986204545</v>
      </c>
      <c r="AM227">
        <f>CX227*'Value Calculations'!$D$8</f>
        <v>4.3134872013923875</v>
      </c>
      <c r="AN227">
        <f>CY227*'Value Calculations'!$D$9</f>
        <v>6.2976253668758364</v>
      </c>
      <c r="AO227">
        <f>CZ227*'Value Calculations'!$D$10</f>
        <v>1.0959494222286141</v>
      </c>
      <c r="AP227">
        <f>DA227*'Value Calculations'!$D$11</f>
        <v>0</v>
      </c>
      <c r="AQ227">
        <f>DB227*'Value Calculations'!$D$12</f>
        <v>0.81388273958941404</v>
      </c>
      <c r="AR227">
        <f>DC227*'Value Calculations'!$D$13</f>
        <v>5.296737562094755</v>
      </c>
      <c r="AT227">
        <f>DF227*'Value Calculations'!$D$3</f>
        <v>3.2618834290083032</v>
      </c>
      <c r="AU227">
        <f>DG227*'Value Calculations'!$D$4</f>
        <v>11.722057345607396</v>
      </c>
      <c r="AV227">
        <f>DH227*'Value Calculations'!$D$5</f>
        <v>11.674876622328547</v>
      </c>
      <c r="AW227">
        <f>DI227*'Value Calculations'!$D$6</f>
        <v>1.5007791830323542</v>
      </c>
      <c r="AX227">
        <f>DJ227*'Value Calculations'!$D$7</f>
        <v>8.2611784431317226</v>
      </c>
      <c r="AY227">
        <f>DK227*'Value Calculations'!$D$8</f>
        <v>11.430741083689828</v>
      </c>
      <c r="AZ227">
        <f>DL227*'Value Calculations'!$D$9</f>
        <v>13.350965777776773</v>
      </c>
      <c r="BA227">
        <f>DM227*'Value Calculations'!$D$10</f>
        <v>3.6531647407620471</v>
      </c>
      <c r="BB227">
        <f>DN227*'Value Calculations'!$D$11</f>
        <v>0</v>
      </c>
      <c r="BC227">
        <f>DO227*'Value Calculations'!$D$12</f>
        <v>1.6277654791788281</v>
      </c>
      <c r="BD227">
        <f>DP227*'Value Calculations'!$D$13</f>
        <v>11.418940718282201</v>
      </c>
      <c r="BF227">
        <f>DS227*'Value Calculations'!$D$3</f>
        <v>2.4464125717562273</v>
      </c>
      <c r="BG227">
        <f>DT227*'Value Calculations'!$D$4</f>
        <v>5.2098032647143988</v>
      </c>
      <c r="BH227">
        <f>DU227*'Value Calculations'!$D$5</f>
        <v>5.8374383111642736</v>
      </c>
      <c r="BI227">
        <f>DV227*'Value Calculations'!$D$6</f>
        <v>4.0020778214196113</v>
      </c>
      <c r="BJ227">
        <f>DW227*'Value Calculations'!$D$7</f>
        <v>6.415596024985275</v>
      </c>
      <c r="BK227">
        <f>DX227*'Value Calculations'!$D$8</f>
        <v>7.4767111490801383</v>
      </c>
      <c r="BL227">
        <f>DY227*'Value Calculations'!$D$9</f>
        <v>11.713583182389055</v>
      </c>
      <c r="BM227">
        <f>DZ227*'Value Calculations'!$D$10</f>
        <v>1.0959494222286141</v>
      </c>
      <c r="BN227">
        <f>EA227*'Value Calculations'!$D$11</f>
        <v>0</v>
      </c>
      <c r="BO227">
        <f>EB227*'Value Calculations'!$D$12</f>
        <v>1.6277654791788281</v>
      </c>
      <c r="BP227">
        <f>EC227*'Value Calculations'!$D$13</f>
        <v>7.2228239483110297</v>
      </c>
      <c r="BR227">
        <f>IFERROR(VLOOKUP($B227,'Raw Stats'!$CM$3:$DC$884,3,FALSE),0)</f>
        <v>60</v>
      </c>
      <c r="BS227">
        <f>IFERROR(VLOOKUP($B227,'Raw Stats'!$CM$3:$DC$884,4,FALSE),0)</f>
        <v>4</v>
      </c>
      <c r="BT227">
        <f>IFERROR(VLOOKUP($B227,'Raw Stats'!$CM$3:$DC$884,5,FALSE),0)</f>
        <v>10</v>
      </c>
      <c r="BU227">
        <f>IFERROR(VLOOKUP($B227,'Raw Stats'!$CM$3:$DC$884,6,FALSE),0)</f>
        <v>14</v>
      </c>
      <c r="BV227">
        <f>IFERROR(VLOOKUP($B227,'Raw Stats'!$CM$3:$DC$884,7,FALSE),0)</f>
        <v>0</v>
      </c>
      <c r="BW227">
        <f>IFERROR(VLOOKUP($B227,'Raw Stats'!$CM$3:$DC$884,8,FALSE),0)</f>
        <v>77</v>
      </c>
      <c r="BX227">
        <f>IFERROR(VLOOKUP($B227,'Raw Stats'!$CM$3:$DC$884,9,FALSE),0)</f>
        <v>109</v>
      </c>
      <c r="BY227">
        <f>IFERROR(VLOOKUP($B227,'Raw Stats'!$CM$3:$DC$884,10,FALSE),0)</f>
        <v>93</v>
      </c>
      <c r="BZ227">
        <f>IFERROR(VLOOKUP($B227,'Raw Stats'!$CM$3:$DC$884,11,FALSE)+VLOOKUP($B227,'Raw Stats'!$CM$3:$DC$884,12,FALSE),0)</f>
        <v>1</v>
      </c>
      <c r="CA227">
        <f>IFERROR(VLOOKUP($B227,'Raw Stats'!$CM$3:$DC$884,13,FALSE)+VLOOKUP($B227,'Raw Stats'!$CM$3:$DC$884,14,FALSE),0)</f>
        <v>1</v>
      </c>
      <c r="CB227">
        <f>IFERROR(VLOOKUP($B227,'Raw Stats'!$CM$3:$DC$884,15,FALSE),0)</f>
        <v>1</v>
      </c>
      <c r="CC227">
        <f>IFERROR(VLOOKUP($B227,'Raw Stats'!$CM$3:$DC$884,16,FALSE),0)</f>
        <v>99</v>
      </c>
      <c r="CE227">
        <f>IFERROR(VLOOKUP($B227,'Raw Stats'!$BU$3:$CJ$528,3,FALSE),0)</f>
        <v>76</v>
      </c>
      <c r="CF227">
        <f>IFERROR(VLOOKUP($B227,'Raw Stats'!$BU$3:$CJ$528,4,FALSE),0)</f>
        <v>4</v>
      </c>
      <c r="CG227">
        <f>IFERROR(VLOOKUP($B227,'Raw Stats'!$BU$3:$CJ$5288,5,FALSE),0)</f>
        <v>20</v>
      </c>
      <c r="CH227">
        <f>IFERROR(VLOOKUP($B227,'Raw Stats'!$BU$3:$CJ$528,6,FALSE),0)</f>
        <v>24</v>
      </c>
      <c r="CI227">
        <f>IFERROR(VLOOKUP($B227,'Raw Stats'!$BU$3:$CJ$528,7,FALSE),0)</f>
        <v>-8</v>
      </c>
      <c r="CJ227">
        <f>IFERROR(VLOOKUP($B227,'Raw Stats'!$BU$3:$CJ$528,8,FALSE),0)</f>
        <v>104</v>
      </c>
      <c r="CK227">
        <f>IFERROR(VLOOKUP($B227,'Raw Stats'!$BU$3:$CJ$528,9,FALSE),0)</f>
        <v>144</v>
      </c>
      <c r="CL227">
        <f>IFERROR(VLOOKUP($B227,'Raw Stats'!$BU$3:$CJ$528,10,FALSE),0)</f>
        <v>130</v>
      </c>
      <c r="CM227">
        <f>IFERROR(VLOOKUP($B227,'Raw Stats'!$BU$3:$CJ$528,11,FALSE)+VLOOKUP($B227,'Raw Stats'!$BU$3:$CJ$528,12,FALSE),0)</f>
        <v>8</v>
      </c>
      <c r="CN227">
        <f>IFERROR(VLOOKUP($B227,'Raw Stats'!$BU$3:$CJ$528,13,FALSE)+VLOOKUP($B227,'Raw Stats'!$BU$3:$CJ$528,14,FALSE),0)</f>
        <v>0</v>
      </c>
      <c r="CO227">
        <f>IFERROR(VLOOKUP($B227,'Raw Stats'!$BU$3:$CJ$528,15,FALSE),0)</f>
        <v>1</v>
      </c>
      <c r="CP227">
        <f>IFERROR(VLOOKUP($B227,'Raw Stats'!$BU$3:$CJ$528,16,FALSE),0)</f>
        <v>167</v>
      </c>
      <c r="CR227">
        <f>IFERROR(VLOOKUP($B227,'Raw Stats'!$BC$3:$BR$528,3,FALSE),0)</f>
        <v>36</v>
      </c>
      <c r="CS227">
        <f>IFERROR(VLOOKUP($B227,'Raw Stats'!$BC$3:$BR$528,4,FALSE),0)</f>
        <v>6</v>
      </c>
      <c r="CT227">
        <f>IFERROR(VLOOKUP($B227,'Raw Stats'!$BC$3:$BR$5288,5,FALSE),0)</f>
        <v>6</v>
      </c>
      <c r="CU227">
        <f>IFERROR(VLOOKUP($B227,'Raw Stats'!$BC$3:$BR$52888,6,FALSE),0)</f>
        <v>12</v>
      </c>
      <c r="CV227">
        <f>IFERROR(VLOOKUP($B227,'Raw Stats'!$BC$3:$BR$5288,7,FALSE),0)</f>
        <v>6</v>
      </c>
      <c r="CW227">
        <f>IFERROR(VLOOKUP($B227,'Raw Stats'!$BC$3:$BR$5288,8,FALSE),0)</f>
        <v>48</v>
      </c>
      <c r="CX227">
        <f>IFERROR(VLOOKUP($B227,'Raw Stats'!$BC$3:$BR$5288,9,FALSE),0)</f>
        <v>60</v>
      </c>
      <c r="CY227">
        <f>IFERROR(VLOOKUP($B227,'Raw Stats'!$BC$3:$BR$5288,10,FALSE),0)</f>
        <v>50</v>
      </c>
      <c r="CZ227">
        <f>IFERROR(VLOOKUP($B227,'Raw Stats'!$BC$3:$BR$5288,11,FALSE)+VLOOKUP($B227,'Raw Stats'!$BC$3:$BR$5288,12,FALSE),0)</f>
        <v>3</v>
      </c>
      <c r="DA227">
        <f>IFERROR(VLOOKUP($B227,'Raw Stats'!$BC$3:$BR$5288,13,FALSE)+VLOOKUP($B227,'Raw Stats'!$BC$3:$BR$5288,14,FALSE),0)</f>
        <v>0</v>
      </c>
      <c r="DB227">
        <f>IFERROR(VLOOKUP($B227,'Raw Stats'!$BC$3:$BR$5288,15,FALSE),0)</f>
        <v>1</v>
      </c>
      <c r="DC227">
        <f>IFERROR(VLOOKUP($B227,'Raw Stats'!$BC$3:$BR$5288,16,FALSE),0)</f>
        <v>77</v>
      </c>
      <c r="DE227">
        <f>IFERROR(VLOOKUP($B227,'Raw Stats'!$AK$3:$AZ$528,3,FALSE),0)</f>
        <v>78</v>
      </c>
      <c r="DF227">
        <f>IFERROR(VLOOKUP($B227,'Raw Stats'!$AK$3:$AZ$528,4,FALSE),0)</f>
        <v>8</v>
      </c>
      <c r="DG227">
        <f>IFERROR(VLOOKUP($B227,'Raw Stats'!$AK$3:$AZ$528,5,FALSE),0)</f>
        <v>36</v>
      </c>
      <c r="DH227">
        <f>IFERROR(VLOOKUP($B227,'Raw Stats'!$AK$3:$AZ$528,6,FALSE),0)</f>
        <v>44</v>
      </c>
      <c r="DI227">
        <f>IFERROR(VLOOKUP($B227,'Raw Stats'!$AK$3:$AZ$528,7,FALSE),0)</f>
        <v>12</v>
      </c>
      <c r="DJ227">
        <f>IFERROR(VLOOKUP($B227,'Raw Stats'!$AK$3:$AZ$528,8,FALSE),0)</f>
        <v>94</v>
      </c>
      <c r="DK227">
        <f>IFERROR(VLOOKUP($B227,'Raw Stats'!$AK$3:$AZ$528,9,FALSE),0)</f>
        <v>159</v>
      </c>
      <c r="DL227">
        <f>IFERROR(VLOOKUP($B227,'Raw Stats'!$AK$3:$AZ$528,10,FALSE),0)</f>
        <v>106</v>
      </c>
      <c r="DM227">
        <f>IFERROR(VLOOKUP($B227,'Raw Stats'!$AK$3:$AZ$528,11,FALSE)+VLOOKUP($B227,'Raw Stats'!$AK$3:$AZ$528,12,FALSE),0)</f>
        <v>10</v>
      </c>
      <c r="DN227">
        <f>IFERROR(VLOOKUP($B227,'Raw Stats'!$AK$3:$AZ$528,13,FALSE)+VLOOKUP($B227,'Raw Stats'!$AK$3:$AZ$528,14,FALSE),0)</f>
        <v>0</v>
      </c>
      <c r="DO227">
        <f>IFERROR(VLOOKUP($B227,'Raw Stats'!$AK$3:$AZ$528,15,FALSE),0)</f>
        <v>2</v>
      </c>
      <c r="DP227">
        <f>IFERROR(VLOOKUP($B227,'Raw Stats'!$AK$3:$AZ$528,16,FALSE),0)</f>
        <v>166</v>
      </c>
      <c r="DR227">
        <f>IFERROR(VLOOKUP($B227,'Raw Stats'!$S$3:$AH$528,3,FALSE),0)</f>
        <v>66</v>
      </c>
      <c r="DS227">
        <f>IFERROR(VLOOKUP($B227,'Raw Stats'!$S$3:$AH$528,4,FALSE),0)</f>
        <v>6</v>
      </c>
      <c r="DT227">
        <f>IFERROR(VLOOKUP($B227,'Raw Stats'!$S$3:$AH$528,5,FALSE),0)</f>
        <v>16</v>
      </c>
      <c r="DU227">
        <f>IFERROR(VLOOKUP($B227,'Raw Stats'!$S$3:$AH$528,6,FALSE),0)</f>
        <v>22</v>
      </c>
      <c r="DV227">
        <f>IFERROR(VLOOKUP($B227,'Raw Stats'!$S$3:$AH$528,7,FALSE),0)</f>
        <v>32</v>
      </c>
      <c r="DW227">
        <f>IFERROR(VLOOKUP($B227,'Raw Stats'!$S$3:$AH$528,8,FALSE),0)</f>
        <v>73</v>
      </c>
      <c r="DX227">
        <f>IFERROR(VLOOKUP($B227,'Raw Stats'!$S$3:$AH$528,9,FALSE),0)</f>
        <v>104</v>
      </c>
      <c r="DY227">
        <f>IFERROR(VLOOKUP($B227,'Raw Stats'!$S$3:$AH$528,10,FALSE),0)</f>
        <v>93</v>
      </c>
      <c r="DZ227">
        <f>IFERROR(VLOOKUP($B227,'Raw Stats'!$S$3:$AH$528,11,FALSE)+VLOOKUP($B227,'Raw Stats'!$S$3:$AH$528,12,FALSE),0)</f>
        <v>3</v>
      </c>
      <c r="EA227">
        <f>IFERROR(VLOOKUP($B227,'Raw Stats'!$S$3:$AH$528,13,FALSE)+VLOOKUP($B227,'Raw Stats'!$S$3:$AH$528,14,FALSE),0)</f>
        <v>0</v>
      </c>
      <c r="EB227">
        <f>IFERROR(VLOOKUP($B227,'Raw Stats'!$S$3:$AH$528,15,FALSE),0)</f>
        <v>2</v>
      </c>
      <c r="EC227">
        <f>IFERROR(VLOOKUP($B227,'Raw Stats'!$S$3:$AH$528,16,FALSE),0)</f>
        <v>105</v>
      </c>
    </row>
    <row r="228" spans="1:133" x14ac:dyDescent="0.2">
      <c r="A228">
        <f>IFERROR(VLOOKUP(B228,Sheet2!$W$1:$X$300,2,FALSE),301)</f>
        <v>174</v>
      </c>
      <c r="B228" t="s">
        <v>696</v>
      </c>
      <c r="C228">
        <f t="shared" si="15"/>
        <v>0.73143441175980894</v>
      </c>
      <c r="D228">
        <f t="shared" si="16"/>
        <v>0.94577772580516595</v>
      </c>
      <c r="E228">
        <f t="shared" si="17"/>
        <v>0.66415943829266511</v>
      </c>
      <c r="F228">
        <f t="shared" si="18"/>
        <v>0.60364756321948121</v>
      </c>
      <c r="G228">
        <f t="shared" si="19"/>
        <v>0.54313686664727601</v>
      </c>
      <c r="J228">
        <f>BS228*'Value Calculations'!$D$3</f>
        <v>1.6309417145041516</v>
      </c>
      <c r="K228">
        <f>BT228*'Value Calculations'!$D$4</f>
        <v>8.7915430092055473</v>
      </c>
      <c r="L228">
        <f>BU228*'Value Calculations'!$D$5</f>
        <v>8.2254812566405686</v>
      </c>
      <c r="M228">
        <f>BV228*'Value Calculations'!$D$6</f>
        <v>0.87545452343553998</v>
      </c>
      <c r="N228">
        <f>BW228*'Value Calculations'!$D$7</f>
        <v>4.1305892215658613</v>
      </c>
      <c r="O228">
        <f>BX228*'Value Calculations'!$D$8</f>
        <v>10.280477829985191</v>
      </c>
      <c r="P228">
        <f>BY228*'Value Calculations'!$D$9</f>
        <v>13.350965777776773</v>
      </c>
      <c r="Q228">
        <f>BZ228*'Value Calculations'!$D$10</f>
        <v>3.6531647407620471</v>
      </c>
      <c r="R228">
        <f>CA228*'Value Calculations'!$D$11</f>
        <v>0.9907141480249374</v>
      </c>
      <c r="S228">
        <f>CB228*'Value Calculations'!$D$12</f>
        <v>0</v>
      </c>
      <c r="T228">
        <f>CC228*'Value Calculations'!$D$13</f>
        <v>8.0482895424037189</v>
      </c>
      <c r="V228">
        <f>CF228*'Value Calculations'!$D$3</f>
        <v>4.0773542862603787</v>
      </c>
      <c r="W228">
        <f>CG228*'Value Calculations'!$D$4</f>
        <v>11.722057345607396</v>
      </c>
      <c r="X228">
        <f>CH228*'Value Calculations'!$D$5</f>
        <v>12.205552832434391</v>
      </c>
      <c r="Y228">
        <f>CI228*'Value Calculations'!$D$6</f>
        <v>4.1271427533389744</v>
      </c>
      <c r="Z228">
        <f>CJ228*'Value Calculations'!$D$7</f>
        <v>4.4821287297842325</v>
      </c>
      <c r="AA228">
        <f>CK228*'Value Calculations'!$D$8</f>
        <v>8.9145402162109342</v>
      </c>
      <c r="AB228">
        <f>CL228*'Value Calculations'!$D$9</f>
        <v>9.5723905576512713</v>
      </c>
      <c r="AC228">
        <f>CM228*'Value Calculations'!$D$10</f>
        <v>5.4797471111430704</v>
      </c>
      <c r="AD228">
        <f>CN228*'Value Calculations'!$D$11</f>
        <v>0</v>
      </c>
      <c r="AE228">
        <f>CO228*'Value Calculations'!$D$12</f>
        <v>4.883296437536484</v>
      </c>
      <c r="AF228">
        <f>CP228*'Value Calculations'!$D$13</f>
        <v>11.143785520251303</v>
      </c>
      <c r="AH228">
        <f>CS228*'Value Calculations'!$D$3</f>
        <v>1.6309417145041516</v>
      </c>
      <c r="AI228">
        <f>CT228*'Value Calculations'!$D$4</f>
        <v>3.2561270404464993</v>
      </c>
      <c r="AJ228">
        <f>CU228*'Value Calculations'!$D$5</f>
        <v>3.7147334707409017</v>
      </c>
      <c r="AK228">
        <f>CV228*'Value Calculations'!$D$6</f>
        <v>0.50025972767745142</v>
      </c>
      <c r="AL228">
        <f>CW228*'Value Calculations'!$D$7</f>
        <v>1.0546185246551136</v>
      </c>
      <c r="AM228">
        <f>CX228*'Value Calculations'!$D$8</f>
        <v>3.5226812144704498</v>
      </c>
      <c r="AN228">
        <f>CY228*'Value Calculations'!$D$9</f>
        <v>5.9197678448632862</v>
      </c>
      <c r="AO228">
        <f>CZ228*'Value Calculations'!$D$10</f>
        <v>0.73063294815240942</v>
      </c>
      <c r="AP228">
        <f>DA228*'Value Calculations'!$D$11</f>
        <v>0</v>
      </c>
      <c r="AQ228">
        <f>DB228*'Value Calculations'!$D$12</f>
        <v>1.6277654791788281</v>
      </c>
      <c r="AR228">
        <f>DC228*'Value Calculations'!$D$13</f>
        <v>4.6088495670175149</v>
      </c>
      <c r="AT228">
        <f>DF228*'Value Calculations'!$D$3</f>
        <v>1.6309417145041516</v>
      </c>
      <c r="AU228">
        <f>DG228*'Value Calculations'!$D$4</f>
        <v>5.5354159687590485</v>
      </c>
      <c r="AV228">
        <f>DH228*'Value Calculations'!$D$5</f>
        <v>5.5721002061113527</v>
      </c>
      <c r="AW228">
        <f>DI228*'Value Calculations'!$D$6</f>
        <v>1.1255843872742657</v>
      </c>
      <c r="AX228">
        <f>DJ228*'Value Calculations'!$D$7</f>
        <v>4.1305892215658613</v>
      </c>
      <c r="AY228">
        <f>DK228*'Value Calculations'!$D$8</f>
        <v>7.5486026024366781</v>
      </c>
      <c r="AZ228">
        <f>DL228*'Value Calculations'!$D$9</f>
        <v>8.6907230062886534</v>
      </c>
      <c r="BA228">
        <f>DM228*'Value Calculations'!$D$10</f>
        <v>2.9225317926096377</v>
      </c>
      <c r="BB228">
        <f>DN228*'Value Calculations'!$D$11</f>
        <v>0</v>
      </c>
      <c r="BC228">
        <f>DO228*'Value Calculations'!$D$12</f>
        <v>0</v>
      </c>
      <c r="BD228">
        <f>DP228*'Value Calculations'!$D$13</f>
        <v>8.1170783419114443</v>
      </c>
      <c r="BF228">
        <f>DS228*'Value Calculations'!$D$3</f>
        <v>0.4077354286260379</v>
      </c>
      <c r="BG228">
        <f>DT228*'Value Calculations'!$D$4</f>
        <v>2.9305143364018491</v>
      </c>
      <c r="BH228">
        <f>DU228*'Value Calculations'!$D$5</f>
        <v>2.6533810505292155</v>
      </c>
      <c r="BI228">
        <f>DV228*'Value Calculations'!$D$6</f>
        <v>-0.37519479575808856</v>
      </c>
      <c r="BJ228">
        <f>DW228*'Value Calculations'!$D$7</f>
        <v>4.3942438527296401</v>
      </c>
      <c r="BK228">
        <f>DX228*'Value Calculations'!$D$8</f>
        <v>8.7707573094978546</v>
      </c>
      <c r="BL228">
        <f>DY228*'Value Calculations'!$D$9</f>
        <v>8.3128654842761041</v>
      </c>
      <c r="BM228">
        <f>DZ228*'Value Calculations'!$D$10</f>
        <v>1.8265823703810236</v>
      </c>
      <c r="BN228">
        <f>EA228*'Value Calculations'!$D$11</f>
        <v>0</v>
      </c>
      <c r="BO228">
        <f>EB228*'Value Calculations'!$D$12</f>
        <v>0</v>
      </c>
      <c r="BP228">
        <f>EC228*'Value Calculations'!$D$13</f>
        <v>5.296737562094755</v>
      </c>
      <c r="BR228">
        <f>IFERROR(VLOOKUP($B228,'Raw Stats'!$CM$3:$DC$884,3,FALSE),0)</f>
        <v>82</v>
      </c>
      <c r="BS228">
        <f>IFERROR(VLOOKUP($B228,'Raw Stats'!$CM$3:$DC$884,4,FALSE),0)</f>
        <v>4</v>
      </c>
      <c r="BT228">
        <f>IFERROR(VLOOKUP($B228,'Raw Stats'!$CM$3:$DC$884,5,FALSE),0)</f>
        <v>27</v>
      </c>
      <c r="BU228">
        <f>IFERROR(VLOOKUP($B228,'Raw Stats'!$CM$3:$DC$884,6,FALSE),0)</f>
        <v>31</v>
      </c>
      <c r="BV228">
        <f>IFERROR(VLOOKUP($B228,'Raw Stats'!$CM$3:$DC$884,7,FALSE),0)</f>
        <v>7</v>
      </c>
      <c r="BW228">
        <f>IFERROR(VLOOKUP($B228,'Raw Stats'!$CM$3:$DC$884,8,FALSE),0)</f>
        <v>47</v>
      </c>
      <c r="BX228">
        <f>IFERROR(VLOOKUP($B228,'Raw Stats'!$CM$3:$DC$884,9,FALSE),0)</f>
        <v>143</v>
      </c>
      <c r="BY228">
        <f>IFERROR(VLOOKUP($B228,'Raw Stats'!$CM$3:$DC$884,10,FALSE),0)</f>
        <v>106</v>
      </c>
      <c r="BZ228">
        <f>IFERROR(VLOOKUP($B228,'Raw Stats'!$CM$3:$DC$884,11,FALSE)+VLOOKUP($B228,'Raw Stats'!$CM$3:$DC$884,12,FALSE),0)</f>
        <v>10</v>
      </c>
      <c r="CA228">
        <f>IFERROR(VLOOKUP($B228,'Raw Stats'!$CM$3:$DC$884,13,FALSE)+VLOOKUP($B228,'Raw Stats'!$CM$3:$DC$884,14,FALSE),0)</f>
        <v>1</v>
      </c>
      <c r="CB228">
        <f>IFERROR(VLOOKUP($B228,'Raw Stats'!$CM$3:$DC$884,15,FALSE),0)</f>
        <v>0</v>
      </c>
      <c r="CC228">
        <f>IFERROR(VLOOKUP($B228,'Raw Stats'!$CM$3:$DC$884,16,FALSE),0)</f>
        <v>117</v>
      </c>
      <c r="CE228">
        <f>IFERROR(VLOOKUP($B228,'Raw Stats'!$BU$3:$CJ$528,3,FALSE),0)</f>
        <v>81</v>
      </c>
      <c r="CF228">
        <f>IFERROR(VLOOKUP($B228,'Raw Stats'!$BU$3:$CJ$528,4,FALSE),0)</f>
        <v>10</v>
      </c>
      <c r="CG228">
        <f>IFERROR(VLOOKUP($B228,'Raw Stats'!$BU$3:$CJ$5288,5,FALSE),0)</f>
        <v>36</v>
      </c>
      <c r="CH228">
        <f>IFERROR(VLOOKUP($B228,'Raw Stats'!$BU$3:$CJ$528,6,FALSE),0)</f>
        <v>46</v>
      </c>
      <c r="CI228">
        <f>IFERROR(VLOOKUP($B228,'Raw Stats'!$BU$3:$CJ$528,7,FALSE),0)</f>
        <v>33</v>
      </c>
      <c r="CJ228">
        <f>IFERROR(VLOOKUP($B228,'Raw Stats'!$BU$3:$CJ$528,8,FALSE),0)</f>
        <v>51</v>
      </c>
      <c r="CK228">
        <f>IFERROR(VLOOKUP($B228,'Raw Stats'!$BU$3:$CJ$528,9,FALSE),0)</f>
        <v>124</v>
      </c>
      <c r="CL228">
        <f>IFERROR(VLOOKUP($B228,'Raw Stats'!$BU$3:$CJ$528,10,FALSE),0)</f>
        <v>76</v>
      </c>
      <c r="CM228">
        <f>IFERROR(VLOOKUP($B228,'Raw Stats'!$BU$3:$CJ$528,11,FALSE)+VLOOKUP($B228,'Raw Stats'!$BU$3:$CJ$528,12,FALSE),0)</f>
        <v>15</v>
      </c>
      <c r="CN228">
        <f>IFERROR(VLOOKUP($B228,'Raw Stats'!$BU$3:$CJ$528,13,FALSE)+VLOOKUP($B228,'Raw Stats'!$BU$3:$CJ$528,14,FALSE),0)</f>
        <v>0</v>
      </c>
      <c r="CO228">
        <f>IFERROR(VLOOKUP($B228,'Raw Stats'!$BU$3:$CJ$528,15,FALSE),0)</f>
        <v>6</v>
      </c>
      <c r="CP228">
        <f>IFERROR(VLOOKUP($B228,'Raw Stats'!$BU$3:$CJ$528,16,FALSE),0)</f>
        <v>162</v>
      </c>
      <c r="CR228">
        <f>IFERROR(VLOOKUP($B228,'Raw Stats'!$BC$3:$BR$528,3,FALSE),0)</f>
        <v>40</v>
      </c>
      <c r="CS228">
        <f>IFERROR(VLOOKUP($B228,'Raw Stats'!$BC$3:$BR$528,4,FALSE),0)</f>
        <v>4</v>
      </c>
      <c r="CT228">
        <f>IFERROR(VLOOKUP($B228,'Raw Stats'!$BC$3:$BR$5288,5,FALSE),0)</f>
        <v>10</v>
      </c>
      <c r="CU228">
        <f>IFERROR(VLOOKUP($B228,'Raw Stats'!$BC$3:$BR$52888,6,FALSE),0)</f>
        <v>14</v>
      </c>
      <c r="CV228">
        <f>IFERROR(VLOOKUP($B228,'Raw Stats'!$BC$3:$BR$5288,7,FALSE),0)</f>
        <v>4</v>
      </c>
      <c r="CW228">
        <f>IFERROR(VLOOKUP($B228,'Raw Stats'!$BC$3:$BR$5288,8,FALSE),0)</f>
        <v>12</v>
      </c>
      <c r="CX228">
        <f>IFERROR(VLOOKUP($B228,'Raw Stats'!$BC$3:$BR$5288,9,FALSE),0)</f>
        <v>49</v>
      </c>
      <c r="CY228">
        <f>IFERROR(VLOOKUP($B228,'Raw Stats'!$BC$3:$BR$5288,10,FALSE),0)</f>
        <v>47</v>
      </c>
      <c r="CZ228">
        <f>IFERROR(VLOOKUP($B228,'Raw Stats'!$BC$3:$BR$5288,11,FALSE)+VLOOKUP($B228,'Raw Stats'!$BC$3:$BR$5288,12,FALSE),0)</f>
        <v>2</v>
      </c>
      <c r="DA228">
        <f>IFERROR(VLOOKUP($B228,'Raw Stats'!$BC$3:$BR$5288,13,FALSE)+VLOOKUP($B228,'Raw Stats'!$BC$3:$BR$5288,14,FALSE),0)</f>
        <v>0</v>
      </c>
      <c r="DB228">
        <f>IFERROR(VLOOKUP($B228,'Raw Stats'!$BC$3:$BR$5288,15,FALSE),0)</f>
        <v>2</v>
      </c>
      <c r="DC228">
        <f>IFERROR(VLOOKUP($B228,'Raw Stats'!$BC$3:$BR$5288,16,FALSE),0)</f>
        <v>67</v>
      </c>
      <c r="DE228">
        <f>IFERROR(VLOOKUP($B228,'Raw Stats'!$AK$3:$AZ$528,3,FALSE),0)</f>
        <v>75</v>
      </c>
      <c r="DF228">
        <f>IFERROR(VLOOKUP($B228,'Raw Stats'!$AK$3:$AZ$528,4,FALSE),0)</f>
        <v>4</v>
      </c>
      <c r="DG228">
        <f>IFERROR(VLOOKUP($B228,'Raw Stats'!$AK$3:$AZ$528,5,FALSE),0)</f>
        <v>17</v>
      </c>
      <c r="DH228">
        <f>IFERROR(VLOOKUP($B228,'Raw Stats'!$AK$3:$AZ$528,6,FALSE),0)</f>
        <v>21</v>
      </c>
      <c r="DI228">
        <f>IFERROR(VLOOKUP($B228,'Raw Stats'!$AK$3:$AZ$528,7,FALSE),0)</f>
        <v>9</v>
      </c>
      <c r="DJ228">
        <f>IFERROR(VLOOKUP($B228,'Raw Stats'!$AK$3:$AZ$528,8,FALSE),0)</f>
        <v>47</v>
      </c>
      <c r="DK228">
        <f>IFERROR(VLOOKUP($B228,'Raw Stats'!$AK$3:$AZ$528,9,FALSE),0)</f>
        <v>105</v>
      </c>
      <c r="DL228">
        <f>IFERROR(VLOOKUP($B228,'Raw Stats'!$AK$3:$AZ$528,10,FALSE),0)</f>
        <v>69</v>
      </c>
      <c r="DM228">
        <f>IFERROR(VLOOKUP($B228,'Raw Stats'!$AK$3:$AZ$528,11,FALSE)+VLOOKUP($B228,'Raw Stats'!$AK$3:$AZ$528,12,FALSE),0)</f>
        <v>8</v>
      </c>
      <c r="DN228">
        <f>IFERROR(VLOOKUP($B228,'Raw Stats'!$AK$3:$AZ$528,13,FALSE)+VLOOKUP($B228,'Raw Stats'!$AK$3:$AZ$528,14,FALSE),0)</f>
        <v>0</v>
      </c>
      <c r="DO228">
        <f>IFERROR(VLOOKUP($B228,'Raw Stats'!$AK$3:$AZ$528,15,FALSE),0)</f>
        <v>0</v>
      </c>
      <c r="DP228">
        <f>IFERROR(VLOOKUP($B228,'Raw Stats'!$AK$3:$AZ$528,16,FALSE),0)</f>
        <v>118</v>
      </c>
      <c r="DR228">
        <f>IFERROR(VLOOKUP($B228,'Raw Stats'!$S$3:$AH$528,3,FALSE),0)</f>
        <v>63</v>
      </c>
      <c r="DS228">
        <f>IFERROR(VLOOKUP($B228,'Raw Stats'!$S$3:$AH$528,4,FALSE),0)</f>
        <v>1</v>
      </c>
      <c r="DT228">
        <f>IFERROR(VLOOKUP($B228,'Raw Stats'!$S$3:$AH$528,5,FALSE),0)</f>
        <v>9</v>
      </c>
      <c r="DU228">
        <f>IFERROR(VLOOKUP($B228,'Raw Stats'!$S$3:$AH$528,6,FALSE),0)</f>
        <v>10</v>
      </c>
      <c r="DV228">
        <f>IFERROR(VLOOKUP($B228,'Raw Stats'!$S$3:$AH$528,7,FALSE),0)</f>
        <v>-3</v>
      </c>
      <c r="DW228">
        <f>IFERROR(VLOOKUP($B228,'Raw Stats'!$S$3:$AH$528,8,FALSE),0)</f>
        <v>50</v>
      </c>
      <c r="DX228">
        <f>IFERROR(VLOOKUP($B228,'Raw Stats'!$S$3:$AH$528,9,FALSE),0)</f>
        <v>122</v>
      </c>
      <c r="DY228">
        <f>IFERROR(VLOOKUP($B228,'Raw Stats'!$S$3:$AH$528,10,FALSE),0)</f>
        <v>66</v>
      </c>
      <c r="DZ228">
        <f>IFERROR(VLOOKUP($B228,'Raw Stats'!$S$3:$AH$528,11,FALSE)+VLOOKUP($B228,'Raw Stats'!$S$3:$AH$528,12,FALSE),0)</f>
        <v>5</v>
      </c>
      <c r="EA228">
        <f>IFERROR(VLOOKUP($B228,'Raw Stats'!$S$3:$AH$528,13,FALSE)+VLOOKUP($B228,'Raw Stats'!$S$3:$AH$528,14,FALSE),0)</f>
        <v>0</v>
      </c>
      <c r="EB228">
        <f>IFERROR(VLOOKUP($B228,'Raw Stats'!$S$3:$AH$528,15,FALSE),0)</f>
        <v>0</v>
      </c>
      <c r="EC228">
        <f>IFERROR(VLOOKUP($B228,'Raw Stats'!$S$3:$AH$528,16,FALSE),0)</f>
        <v>77</v>
      </c>
    </row>
    <row r="229" spans="1:133" x14ac:dyDescent="0.2">
      <c r="A229">
        <f>IFERROR(VLOOKUP(B229,Sheet2!$W$1:$X$300,2,FALSE),301)</f>
        <v>247</v>
      </c>
      <c r="B229" t="s">
        <v>764</v>
      </c>
      <c r="C229">
        <f t="shared" si="15"/>
        <v>0.72892288088406276</v>
      </c>
      <c r="D229">
        <f t="shared" si="16"/>
        <v>0.71517283638911844</v>
      </c>
      <c r="E229">
        <f t="shared" si="17"/>
        <v>0.73794116210775051</v>
      </c>
      <c r="F229">
        <f t="shared" si="18"/>
        <v>0.57064452598217752</v>
      </c>
      <c r="G229">
        <f t="shared" si="19"/>
        <v>0.40411713206427574</v>
      </c>
      <c r="J229">
        <f>BS229*'Value Calculations'!$D$3</f>
        <v>3.6696188576343411</v>
      </c>
      <c r="K229">
        <f>BT229*'Value Calculations'!$D$4</f>
        <v>5.2098032647143988</v>
      </c>
      <c r="L229">
        <f>BU229*'Value Calculations'!$D$5</f>
        <v>6.6334526263230389</v>
      </c>
      <c r="M229">
        <f>BV229*'Value Calculations'!$D$6</f>
        <v>0.37519479575808856</v>
      </c>
      <c r="N229">
        <f>BW229*'Value Calculations'!$D$7</f>
        <v>0.52730926232755682</v>
      </c>
      <c r="O229">
        <f>BX229*'Value Calculations'!$D$8</f>
        <v>3.45078976111391</v>
      </c>
      <c r="P229">
        <f>BY229*'Value Calculations'!$D$9</f>
        <v>15.618110909852074</v>
      </c>
      <c r="Q229">
        <f>BZ229*'Value Calculations'!$D$10</f>
        <v>2.1918988444572283</v>
      </c>
      <c r="R229">
        <f>CA229*'Value Calculations'!$D$11</f>
        <v>0</v>
      </c>
      <c r="S229">
        <f>CB229*'Value Calculations'!$D$12</f>
        <v>1.6277654791788281</v>
      </c>
      <c r="T229">
        <f>CC229*'Value Calculations'!$D$13</f>
        <v>8.8049663369886844</v>
      </c>
      <c r="V229">
        <f>CF229*'Value Calculations'!$D$3</f>
        <v>2.0386771431301893</v>
      </c>
      <c r="W229">
        <f>CG229*'Value Calculations'!$D$4</f>
        <v>6.8378667849376482</v>
      </c>
      <c r="X229">
        <f>CH229*'Value Calculations'!$D$5</f>
        <v>6.8987907313759607</v>
      </c>
      <c r="Y229">
        <f>CI229*'Value Calculations'!$D$6</f>
        <v>1.8759739787904428</v>
      </c>
      <c r="Z229">
        <f>CJ229*'Value Calculations'!$D$7</f>
        <v>1.4061580328734848</v>
      </c>
      <c r="AA229">
        <f>CK229*'Value Calculations'!$D$8</f>
        <v>5.7513162685231833</v>
      </c>
      <c r="AB229">
        <f>CL229*'Value Calculations'!$D$9</f>
        <v>13.476918285114291</v>
      </c>
      <c r="AC229">
        <f>CM229*'Value Calculations'!$D$10</f>
        <v>2.5572153185334328</v>
      </c>
      <c r="AD229">
        <f>CN229*'Value Calculations'!$D$11</f>
        <v>0</v>
      </c>
      <c r="AE229">
        <f>CO229*'Value Calculations'!$D$12</f>
        <v>0.81388273958941404</v>
      </c>
      <c r="AF229">
        <f>CP229*'Value Calculations'!$D$13</f>
        <v>6.2597807552028932</v>
      </c>
      <c r="AH229">
        <f>CS229*'Value Calculations'!$D$3</f>
        <v>2.0386771431301893</v>
      </c>
      <c r="AI229">
        <f>CT229*'Value Calculations'!$D$4</f>
        <v>3.2561270404464993</v>
      </c>
      <c r="AJ229">
        <f>CU229*'Value Calculations'!$D$5</f>
        <v>3.980071575793823</v>
      </c>
      <c r="AK229">
        <f>CV229*'Value Calculations'!$D$6</f>
        <v>0.12506493191936285</v>
      </c>
      <c r="AL229">
        <f>CW229*'Value Calculations'!$D$7</f>
        <v>0.35153950821837121</v>
      </c>
      <c r="AM229">
        <f>CX229*'Value Calculations'!$D$8</f>
        <v>3.3070068544008304</v>
      </c>
      <c r="AN229">
        <f>CY229*'Value Calculations'!$D$9</f>
        <v>6.92738790356342</v>
      </c>
      <c r="AO229">
        <f>CZ229*'Value Calculations'!$D$10</f>
        <v>2.5572153185334328</v>
      </c>
      <c r="AP229">
        <f>DA229*'Value Calculations'!$D$11</f>
        <v>0</v>
      </c>
      <c r="AQ229">
        <f>DB229*'Value Calculations'!$D$12</f>
        <v>1.6277654791788281</v>
      </c>
      <c r="AR229">
        <f>DC229*'Value Calculations'!$D$13</f>
        <v>4.6088495670175149</v>
      </c>
      <c r="AT229">
        <f>DF229*'Value Calculations'!$D$3</f>
        <v>1.2232062858781136</v>
      </c>
      <c r="AU229">
        <f>DG229*'Value Calculations'!$D$4</f>
        <v>6.5122540808929985</v>
      </c>
      <c r="AV229">
        <f>DH229*'Value Calculations'!$D$5</f>
        <v>6.1027764162171954</v>
      </c>
      <c r="AW229">
        <f>DI229*'Value Calculations'!$D$6</f>
        <v>-0.50025972767745142</v>
      </c>
      <c r="AX229">
        <f>DJ229*'Value Calculations'!$D$7</f>
        <v>0.52730926232755682</v>
      </c>
      <c r="AY229">
        <f>DK229*'Value Calculations'!$D$8</f>
        <v>2.5880923208354325</v>
      </c>
      <c r="AZ229">
        <f>DL229*'Value Calculations'!$D$9</f>
        <v>11.96548819706409</v>
      </c>
      <c r="BA229">
        <f>DM229*'Value Calculations'!$D$10</f>
        <v>4.3837976889144565</v>
      </c>
      <c r="BB229">
        <f>DN229*'Value Calculations'!$D$11</f>
        <v>0</v>
      </c>
      <c r="BC229">
        <f>DO229*'Value Calculations'!$D$12</f>
        <v>0.81388273958941404</v>
      </c>
      <c r="BD229">
        <f>DP229*'Value Calculations'!$D$13</f>
        <v>6.3285695547106169</v>
      </c>
      <c r="BF229">
        <f>DS229*'Value Calculations'!$D$3</f>
        <v>1.6309417145041516</v>
      </c>
      <c r="BG229">
        <f>DT229*'Value Calculations'!$D$4</f>
        <v>2.6049016323571994</v>
      </c>
      <c r="BH229">
        <f>DU229*'Value Calculations'!$D$5</f>
        <v>3.1840572606350586</v>
      </c>
      <c r="BI229">
        <f>DV229*'Value Calculations'!$D$6</f>
        <v>-0.12506493191936285</v>
      </c>
      <c r="BJ229">
        <f>DW229*'Value Calculations'!$D$7</f>
        <v>0.17576975410918561</v>
      </c>
      <c r="BK229">
        <f>DX229*'Value Calculations'!$D$8</f>
        <v>2.6599837741919723</v>
      </c>
      <c r="BL229">
        <f>DY229*'Value Calculations'!$D$9</f>
        <v>5.6678628301882528</v>
      </c>
      <c r="BM229">
        <f>DZ229*'Value Calculations'!$D$10</f>
        <v>2.1918988444572283</v>
      </c>
      <c r="BN229">
        <f>EA229*'Value Calculations'!$D$11</f>
        <v>0</v>
      </c>
      <c r="BO229">
        <f>EB229*'Value Calculations'!$D$12</f>
        <v>0.81388273958941404</v>
      </c>
      <c r="BP229">
        <f>EC229*'Value Calculations'!$D$13</f>
        <v>2.6139743812935157</v>
      </c>
      <c r="BR229">
        <f>IFERROR(VLOOKUP($B229,'Raw Stats'!$CM$3:$DC$884,3,FALSE),0)</f>
        <v>66</v>
      </c>
      <c r="BS229">
        <f>IFERROR(VLOOKUP($B229,'Raw Stats'!$CM$3:$DC$884,4,FALSE),0)</f>
        <v>9</v>
      </c>
      <c r="BT229">
        <f>IFERROR(VLOOKUP($B229,'Raw Stats'!$CM$3:$DC$884,5,FALSE),0)</f>
        <v>16</v>
      </c>
      <c r="BU229">
        <f>IFERROR(VLOOKUP($B229,'Raw Stats'!$CM$3:$DC$884,6,FALSE),0)</f>
        <v>25</v>
      </c>
      <c r="BV229">
        <f>IFERROR(VLOOKUP($B229,'Raw Stats'!$CM$3:$DC$884,7,FALSE),0)</f>
        <v>3</v>
      </c>
      <c r="BW229">
        <f>IFERROR(VLOOKUP($B229,'Raw Stats'!$CM$3:$DC$884,8,FALSE),0)</f>
        <v>6</v>
      </c>
      <c r="BX229">
        <f>IFERROR(VLOOKUP($B229,'Raw Stats'!$CM$3:$DC$884,9,FALSE),0)</f>
        <v>48</v>
      </c>
      <c r="BY229">
        <f>IFERROR(VLOOKUP($B229,'Raw Stats'!$CM$3:$DC$884,10,FALSE),0)</f>
        <v>124</v>
      </c>
      <c r="BZ229">
        <f>IFERROR(VLOOKUP($B229,'Raw Stats'!$CM$3:$DC$884,11,FALSE)+VLOOKUP($B229,'Raw Stats'!$CM$3:$DC$884,12,FALSE),0)</f>
        <v>6</v>
      </c>
      <c r="CA229">
        <f>IFERROR(VLOOKUP($B229,'Raw Stats'!$CM$3:$DC$884,13,FALSE)+VLOOKUP($B229,'Raw Stats'!$CM$3:$DC$884,14,FALSE),0)</f>
        <v>0</v>
      </c>
      <c r="CB229">
        <f>IFERROR(VLOOKUP($B229,'Raw Stats'!$CM$3:$DC$884,15,FALSE),0)</f>
        <v>2</v>
      </c>
      <c r="CC229">
        <f>IFERROR(VLOOKUP($B229,'Raw Stats'!$CM$3:$DC$884,16,FALSE),0)</f>
        <v>128</v>
      </c>
      <c r="CE229">
        <f>IFERROR(VLOOKUP($B229,'Raw Stats'!$BU$3:$CJ$528,3,FALSE),0)</f>
        <v>67</v>
      </c>
      <c r="CF229">
        <f>IFERROR(VLOOKUP($B229,'Raw Stats'!$BU$3:$CJ$528,4,FALSE),0)</f>
        <v>5</v>
      </c>
      <c r="CG229">
        <f>IFERROR(VLOOKUP($B229,'Raw Stats'!$BU$3:$CJ$5288,5,FALSE),0)</f>
        <v>21</v>
      </c>
      <c r="CH229">
        <f>IFERROR(VLOOKUP($B229,'Raw Stats'!$BU$3:$CJ$528,6,FALSE),0)</f>
        <v>26</v>
      </c>
      <c r="CI229">
        <f>IFERROR(VLOOKUP($B229,'Raw Stats'!$BU$3:$CJ$528,7,FALSE),0)</f>
        <v>15</v>
      </c>
      <c r="CJ229">
        <f>IFERROR(VLOOKUP($B229,'Raw Stats'!$BU$3:$CJ$528,8,FALSE),0)</f>
        <v>16</v>
      </c>
      <c r="CK229">
        <f>IFERROR(VLOOKUP($B229,'Raw Stats'!$BU$3:$CJ$528,9,FALSE),0)</f>
        <v>80</v>
      </c>
      <c r="CL229">
        <f>IFERROR(VLOOKUP($B229,'Raw Stats'!$BU$3:$CJ$528,10,FALSE),0)</f>
        <v>107</v>
      </c>
      <c r="CM229">
        <f>IFERROR(VLOOKUP($B229,'Raw Stats'!$BU$3:$CJ$528,11,FALSE)+VLOOKUP($B229,'Raw Stats'!$BU$3:$CJ$528,12,FALSE),0)</f>
        <v>7</v>
      </c>
      <c r="CN229">
        <f>IFERROR(VLOOKUP($B229,'Raw Stats'!$BU$3:$CJ$528,13,FALSE)+VLOOKUP($B229,'Raw Stats'!$BU$3:$CJ$528,14,FALSE),0)</f>
        <v>0</v>
      </c>
      <c r="CO229">
        <f>IFERROR(VLOOKUP($B229,'Raw Stats'!$BU$3:$CJ$528,15,FALSE),0)</f>
        <v>1</v>
      </c>
      <c r="CP229">
        <f>IFERROR(VLOOKUP($B229,'Raw Stats'!$BU$3:$CJ$528,16,FALSE),0)</f>
        <v>91</v>
      </c>
      <c r="CR229">
        <f>IFERROR(VLOOKUP($B229,'Raw Stats'!$BC$3:$BR$528,3,FALSE),0)</f>
        <v>39</v>
      </c>
      <c r="CS229">
        <f>IFERROR(VLOOKUP($B229,'Raw Stats'!$BC$3:$BR$528,4,FALSE),0)</f>
        <v>5</v>
      </c>
      <c r="CT229">
        <f>IFERROR(VLOOKUP($B229,'Raw Stats'!$BC$3:$BR$5288,5,FALSE),0)</f>
        <v>10</v>
      </c>
      <c r="CU229">
        <f>IFERROR(VLOOKUP($B229,'Raw Stats'!$BC$3:$BR$52888,6,FALSE),0)</f>
        <v>15</v>
      </c>
      <c r="CV229">
        <f>IFERROR(VLOOKUP($B229,'Raw Stats'!$BC$3:$BR$5288,7,FALSE),0)</f>
        <v>1</v>
      </c>
      <c r="CW229">
        <f>IFERROR(VLOOKUP($B229,'Raw Stats'!$BC$3:$BR$5288,8,FALSE),0)</f>
        <v>4</v>
      </c>
      <c r="CX229">
        <f>IFERROR(VLOOKUP($B229,'Raw Stats'!$BC$3:$BR$5288,9,FALSE),0)</f>
        <v>46</v>
      </c>
      <c r="CY229">
        <f>IFERROR(VLOOKUP($B229,'Raw Stats'!$BC$3:$BR$5288,10,FALSE),0)</f>
        <v>55</v>
      </c>
      <c r="CZ229">
        <f>IFERROR(VLOOKUP($B229,'Raw Stats'!$BC$3:$BR$5288,11,FALSE)+VLOOKUP($B229,'Raw Stats'!$BC$3:$BR$5288,12,FALSE),0)</f>
        <v>7</v>
      </c>
      <c r="DA229">
        <f>IFERROR(VLOOKUP($B229,'Raw Stats'!$BC$3:$BR$5288,13,FALSE)+VLOOKUP($B229,'Raw Stats'!$BC$3:$BR$5288,14,FALSE),0)</f>
        <v>0</v>
      </c>
      <c r="DB229">
        <f>IFERROR(VLOOKUP($B229,'Raw Stats'!$BC$3:$BR$5288,15,FALSE),0)</f>
        <v>2</v>
      </c>
      <c r="DC229">
        <f>IFERROR(VLOOKUP($B229,'Raw Stats'!$BC$3:$BR$5288,16,FALSE),0)</f>
        <v>67</v>
      </c>
      <c r="DE229">
        <f>IFERROR(VLOOKUP($B229,'Raw Stats'!$AK$3:$AZ$528,3,FALSE),0)</f>
        <v>70</v>
      </c>
      <c r="DF229">
        <f>IFERROR(VLOOKUP($B229,'Raw Stats'!$AK$3:$AZ$528,4,FALSE),0)</f>
        <v>3</v>
      </c>
      <c r="DG229">
        <f>IFERROR(VLOOKUP($B229,'Raw Stats'!$AK$3:$AZ$528,5,FALSE),0)</f>
        <v>20</v>
      </c>
      <c r="DH229">
        <f>IFERROR(VLOOKUP($B229,'Raw Stats'!$AK$3:$AZ$528,6,FALSE),0)</f>
        <v>23</v>
      </c>
      <c r="DI229">
        <f>IFERROR(VLOOKUP($B229,'Raw Stats'!$AK$3:$AZ$528,7,FALSE),0)</f>
        <v>-4</v>
      </c>
      <c r="DJ229">
        <f>IFERROR(VLOOKUP($B229,'Raw Stats'!$AK$3:$AZ$528,8,FALSE),0)</f>
        <v>6</v>
      </c>
      <c r="DK229">
        <f>IFERROR(VLOOKUP($B229,'Raw Stats'!$AK$3:$AZ$528,9,FALSE),0)</f>
        <v>36</v>
      </c>
      <c r="DL229">
        <f>IFERROR(VLOOKUP($B229,'Raw Stats'!$AK$3:$AZ$528,10,FALSE),0)</f>
        <v>95</v>
      </c>
      <c r="DM229">
        <f>IFERROR(VLOOKUP($B229,'Raw Stats'!$AK$3:$AZ$528,11,FALSE)+VLOOKUP($B229,'Raw Stats'!$AK$3:$AZ$528,12,FALSE),0)</f>
        <v>12</v>
      </c>
      <c r="DN229">
        <f>IFERROR(VLOOKUP($B229,'Raw Stats'!$AK$3:$AZ$528,13,FALSE)+VLOOKUP($B229,'Raw Stats'!$AK$3:$AZ$528,14,FALSE),0)</f>
        <v>0</v>
      </c>
      <c r="DO229">
        <f>IFERROR(VLOOKUP($B229,'Raw Stats'!$AK$3:$AZ$528,15,FALSE),0)</f>
        <v>1</v>
      </c>
      <c r="DP229">
        <f>IFERROR(VLOOKUP($B229,'Raw Stats'!$AK$3:$AZ$528,16,FALSE),0)</f>
        <v>92</v>
      </c>
      <c r="DR229">
        <f>IFERROR(VLOOKUP($B229,'Raw Stats'!$S$3:$AH$528,3,FALSE),0)</f>
        <v>53</v>
      </c>
      <c r="DS229">
        <f>IFERROR(VLOOKUP($B229,'Raw Stats'!$S$3:$AH$528,4,FALSE),0)</f>
        <v>4</v>
      </c>
      <c r="DT229">
        <f>IFERROR(VLOOKUP($B229,'Raw Stats'!$S$3:$AH$528,5,FALSE),0)</f>
        <v>8</v>
      </c>
      <c r="DU229">
        <f>IFERROR(VLOOKUP($B229,'Raw Stats'!$S$3:$AH$528,6,FALSE),0)</f>
        <v>12</v>
      </c>
      <c r="DV229">
        <f>IFERROR(VLOOKUP($B229,'Raw Stats'!$S$3:$AH$528,7,FALSE),0)</f>
        <v>-1</v>
      </c>
      <c r="DW229">
        <f>IFERROR(VLOOKUP($B229,'Raw Stats'!$S$3:$AH$528,8,FALSE),0)</f>
        <v>2</v>
      </c>
      <c r="DX229">
        <f>IFERROR(VLOOKUP($B229,'Raw Stats'!$S$3:$AH$528,9,FALSE),0)</f>
        <v>37</v>
      </c>
      <c r="DY229">
        <f>IFERROR(VLOOKUP($B229,'Raw Stats'!$S$3:$AH$528,10,FALSE),0)</f>
        <v>45</v>
      </c>
      <c r="DZ229">
        <f>IFERROR(VLOOKUP($B229,'Raw Stats'!$S$3:$AH$528,11,FALSE)+VLOOKUP($B229,'Raw Stats'!$S$3:$AH$528,12,FALSE),0)</f>
        <v>6</v>
      </c>
      <c r="EA229">
        <f>IFERROR(VLOOKUP($B229,'Raw Stats'!$S$3:$AH$528,13,FALSE)+VLOOKUP($B229,'Raw Stats'!$S$3:$AH$528,14,FALSE),0)</f>
        <v>0</v>
      </c>
      <c r="EB229">
        <f>IFERROR(VLOOKUP($B229,'Raw Stats'!$S$3:$AH$528,15,FALSE),0)</f>
        <v>1</v>
      </c>
      <c r="EC229">
        <f>IFERROR(VLOOKUP($B229,'Raw Stats'!$S$3:$AH$528,16,FALSE),0)</f>
        <v>38</v>
      </c>
    </row>
    <row r="230" spans="1:133" x14ac:dyDescent="0.2">
      <c r="A230">
        <f>IFERROR(VLOOKUP(B230,Sheet2!$W$1:$X$300,2,FALSE),301)</f>
        <v>301</v>
      </c>
      <c r="B230" t="s">
        <v>364</v>
      </c>
      <c r="C230">
        <f t="shared" si="15"/>
        <v>0.72478674402621091</v>
      </c>
      <c r="D230">
        <f t="shared" si="16"/>
        <v>0.4884215534338005</v>
      </c>
      <c r="E230">
        <f t="shared" si="17"/>
        <v>0</v>
      </c>
      <c r="F230">
        <f t="shared" si="18"/>
        <v>0</v>
      </c>
      <c r="G230">
        <f t="shared" si="19"/>
        <v>0</v>
      </c>
      <c r="J230">
        <f>BS230*'Value Calculations'!$D$3</f>
        <v>1.6309417145041516</v>
      </c>
      <c r="K230">
        <f>BT230*'Value Calculations'!$D$4</f>
        <v>4.2329651525804488</v>
      </c>
      <c r="L230">
        <f>BU230*'Value Calculations'!$D$5</f>
        <v>4.5107477858996665</v>
      </c>
      <c r="M230">
        <f>BV230*'Value Calculations'!$D$6</f>
        <v>-0.12506493191936285</v>
      </c>
      <c r="N230">
        <f>BW230*'Value Calculations'!$D$7</f>
        <v>15.116198853389962</v>
      </c>
      <c r="O230">
        <f>BX230*'Value Calculations'!$D$8</f>
        <v>14.737747938090656</v>
      </c>
      <c r="P230">
        <f>BY230*'Value Calculations'!$D$9</f>
        <v>3.0228601761004015</v>
      </c>
      <c r="Q230">
        <f>BZ230*'Value Calculations'!$D$10</f>
        <v>0</v>
      </c>
      <c r="R230">
        <f>CA230*'Value Calculations'!$D$11</f>
        <v>0</v>
      </c>
      <c r="S230">
        <f>CB230*'Value Calculations'!$D$12</f>
        <v>0</v>
      </c>
      <c r="T230">
        <f>CC230*'Value Calculations'!$D$13</f>
        <v>5.4343151611102041</v>
      </c>
      <c r="V230">
        <f>CF230*'Value Calculations'!$D$3</f>
        <v>1.2232062858781136</v>
      </c>
      <c r="W230">
        <f>CG230*'Value Calculations'!$D$4</f>
        <v>2.2792889283125497</v>
      </c>
      <c r="X230">
        <f>CH230*'Value Calculations'!$D$5</f>
        <v>2.6533810505292155</v>
      </c>
      <c r="Y230">
        <f>CI230*'Value Calculations'!$D$6</f>
        <v>0.12506493191936285</v>
      </c>
      <c r="Z230">
        <f>CJ230*'Value Calculations'!$D$7</f>
        <v>13.270616435243513</v>
      </c>
      <c r="AA230">
        <f>CK230*'Value Calculations'!$D$8</f>
        <v>14.162616311238338</v>
      </c>
      <c r="AB230">
        <f>CL230*'Value Calculations'!$D$9</f>
        <v>1.6373825953877175</v>
      </c>
      <c r="AC230">
        <f>CM230*'Value Calculations'!$D$10</f>
        <v>0.36531647407620471</v>
      </c>
      <c r="AD230">
        <f>CN230*'Value Calculations'!$D$11</f>
        <v>0</v>
      </c>
      <c r="AE230">
        <f>CO230*'Value Calculations'!$D$12</f>
        <v>0</v>
      </c>
      <c r="AF230">
        <f>CP230*'Value Calculations'!$D$13</f>
        <v>4.3336943689866185</v>
      </c>
      <c r="AH230">
        <f>CS230*'Value Calculations'!$D$3</f>
        <v>0</v>
      </c>
      <c r="AI230">
        <f>CT230*'Value Calculations'!$D$4</f>
        <v>0</v>
      </c>
      <c r="AJ230">
        <f>CU230*'Value Calculations'!$D$5</f>
        <v>0</v>
      </c>
      <c r="AK230">
        <f>CV230*'Value Calculations'!$D$6</f>
        <v>0</v>
      </c>
      <c r="AL230">
        <f>CW230*'Value Calculations'!$D$7</f>
        <v>0</v>
      </c>
      <c r="AM230">
        <f>CX230*'Value Calculations'!$D$8</f>
        <v>0</v>
      </c>
      <c r="AN230">
        <f>CY230*'Value Calculations'!$D$9</f>
        <v>0</v>
      </c>
      <c r="AO230">
        <f>CZ230*'Value Calculations'!$D$10</f>
        <v>0</v>
      </c>
      <c r="AP230">
        <f>DA230*'Value Calculations'!$D$11</f>
        <v>0</v>
      </c>
      <c r="AQ230">
        <f>DB230*'Value Calculations'!$D$12</f>
        <v>0</v>
      </c>
      <c r="AR230">
        <f>DC230*'Value Calculations'!$D$13</f>
        <v>0</v>
      </c>
      <c r="AT230">
        <f>DF230*'Value Calculations'!$D$3</f>
        <v>0</v>
      </c>
      <c r="AU230">
        <f>DG230*'Value Calculations'!$D$4</f>
        <v>0</v>
      </c>
      <c r="AV230">
        <f>DH230*'Value Calculations'!$D$5</f>
        <v>0</v>
      </c>
      <c r="AW230">
        <f>DI230*'Value Calculations'!$D$6</f>
        <v>0</v>
      </c>
      <c r="AX230">
        <f>DJ230*'Value Calculations'!$D$7</f>
        <v>0</v>
      </c>
      <c r="AY230">
        <f>DK230*'Value Calculations'!$D$8</f>
        <v>0</v>
      </c>
      <c r="AZ230">
        <f>DL230*'Value Calculations'!$D$9</f>
        <v>0</v>
      </c>
      <c r="BA230">
        <f>DM230*'Value Calculations'!$D$10</f>
        <v>0</v>
      </c>
      <c r="BB230">
        <f>DN230*'Value Calculations'!$D$11</f>
        <v>0</v>
      </c>
      <c r="BC230">
        <f>DO230*'Value Calculations'!$D$12</f>
        <v>0</v>
      </c>
      <c r="BD230">
        <f>DP230*'Value Calculations'!$D$13</f>
        <v>0</v>
      </c>
      <c r="BF230">
        <f>DS230*'Value Calculations'!$D$3</f>
        <v>0</v>
      </c>
      <c r="BG230">
        <f>DT230*'Value Calculations'!$D$4</f>
        <v>0</v>
      </c>
      <c r="BH230">
        <f>DU230*'Value Calculations'!$D$5</f>
        <v>0</v>
      </c>
      <c r="BI230">
        <f>DV230*'Value Calculations'!$D$6</f>
        <v>0</v>
      </c>
      <c r="BJ230">
        <f>DW230*'Value Calculations'!$D$7</f>
        <v>0</v>
      </c>
      <c r="BK230">
        <f>DX230*'Value Calculations'!$D$8</f>
        <v>0</v>
      </c>
      <c r="BL230">
        <f>DY230*'Value Calculations'!$D$9</f>
        <v>0</v>
      </c>
      <c r="BM230">
        <f>DZ230*'Value Calculations'!$D$10</f>
        <v>0</v>
      </c>
      <c r="BN230">
        <f>EA230*'Value Calculations'!$D$11</f>
        <v>0</v>
      </c>
      <c r="BO230">
        <f>EB230*'Value Calculations'!$D$12</f>
        <v>0</v>
      </c>
      <c r="BP230">
        <f>EC230*'Value Calculations'!$D$13</f>
        <v>0</v>
      </c>
      <c r="BR230">
        <f>IFERROR(VLOOKUP($B230,'Raw Stats'!$CM$3:$DC$884,3,FALSE),0)</f>
        <v>67</v>
      </c>
      <c r="BS230">
        <f>IFERROR(VLOOKUP($B230,'Raw Stats'!$CM$3:$DC$884,4,FALSE),0)</f>
        <v>4</v>
      </c>
      <c r="BT230">
        <f>IFERROR(VLOOKUP($B230,'Raw Stats'!$CM$3:$DC$884,5,FALSE),0)</f>
        <v>13</v>
      </c>
      <c r="BU230">
        <f>IFERROR(VLOOKUP($B230,'Raw Stats'!$CM$3:$DC$884,6,FALSE),0)</f>
        <v>17</v>
      </c>
      <c r="BV230">
        <f>IFERROR(VLOOKUP($B230,'Raw Stats'!$CM$3:$DC$884,7,FALSE),0)</f>
        <v>-1</v>
      </c>
      <c r="BW230">
        <f>IFERROR(VLOOKUP($B230,'Raw Stats'!$CM$3:$DC$884,8,FALSE),0)</f>
        <v>172</v>
      </c>
      <c r="BX230">
        <f>IFERROR(VLOOKUP($B230,'Raw Stats'!$CM$3:$DC$884,9,FALSE),0)</f>
        <v>205</v>
      </c>
      <c r="BY230">
        <f>IFERROR(VLOOKUP($B230,'Raw Stats'!$CM$3:$DC$884,10,FALSE),0)</f>
        <v>24</v>
      </c>
      <c r="BZ230">
        <f>IFERROR(VLOOKUP($B230,'Raw Stats'!$CM$3:$DC$884,11,FALSE)+VLOOKUP($B230,'Raw Stats'!$CM$3:$DC$884,12,FALSE),0)</f>
        <v>0</v>
      </c>
      <c r="CA230">
        <f>IFERROR(VLOOKUP($B230,'Raw Stats'!$CM$3:$DC$884,13,FALSE)+VLOOKUP($B230,'Raw Stats'!$CM$3:$DC$884,14,FALSE),0)</f>
        <v>0</v>
      </c>
      <c r="CB230">
        <f>IFERROR(VLOOKUP($B230,'Raw Stats'!$CM$3:$DC$884,15,FALSE),0)</f>
        <v>0</v>
      </c>
      <c r="CC230">
        <f>IFERROR(VLOOKUP($B230,'Raw Stats'!$CM$3:$DC$884,16,FALSE),0)</f>
        <v>79</v>
      </c>
      <c r="CE230">
        <f>IFERROR(VLOOKUP($B230,'Raw Stats'!$BU$3:$CJ$528,3,FALSE),0)</f>
        <v>82</v>
      </c>
      <c r="CF230">
        <f>IFERROR(VLOOKUP($B230,'Raw Stats'!$BU$3:$CJ$528,4,FALSE),0)</f>
        <v>3</v>
      </c>
      <c r="CG230">
        <f>IFERROR(VLOOKUP($B230,'Raw Stats'!$BU$3:$CJ$5288,5,FALSE),0)</f>
        <v>7</v>
      </c>
      <c r="CH230">
        <f>IFERROR(VLOOKUP($B230,'Raw Stats'!$BU$3:$CJ$528,6,FALSE),0)</f>
        <v>10</v>
      </c>
      <c r="CI230">
        <f>IFERROR(VLOOKUP($B230,'Raw Stats'!$BU$3:$CJ$528,7,FALSE),0)</f>
        <v>1</v>
      </c>
      <c r="CJ230">
        <f>IFERROR(VLOOKUP($B230,'Raw Stats'!$BU$3:$CJ$528,8,FALSE),0)</f>
        <v>151</v>
      </c>
      <c r="CK230">
        <f>IFERROR(VLOOKUP($B230,'Raw Stats'!$BU$3:$CJ$528,9,FALSE),0)</f>
        <v>197</v>
      </c>
      <c r="CL230">
        <f>IFERROR(VLOOKUP($B230,'Raw Stats'!$BU$3:$CJ$528,10,FALSE),0)</f>
        <v>13</v>
      </c>
      <c r="CM230">
        <f>IFERROR(VLOOKUP($B230,'Raw Stats'!$BU$3:$CJ$528,11,FALSE)+VLOOKUP($B230,'Raw Stats'!$BU$3:$CJ$528,12,FALSE),0)</f>
        <v>1</v>
      </c>
      <c r="CN230">
        <f>IFERROR(VLOOKUP($B230,'Raw Stats'!$BU$3:$CJ$528,13,FALSE)+VLOOKUP($B230,'Raw Stats'!$BU$3:$CJ$528,14,FALSE),0)</f>
        <v>0</v>
      </c>
      <c r="CO230">
        <f>IFERROR(VLOOKUP($B230,'Raw Stats'!$BU$3:$CJ$528,15,FALSE),0)</f>
        <v>0</v>
      </c>
      <c r="CP230">
        <f>IFERROR(VLOOKUP($B230,'Raw Stats'!$BU$3:$CJ$528,16,FALSE),0)</f>
        <v>63</v>
      </c>
      <c r="CR230">
        <f>IFERROR(VLOOKUP($B230,'Raw Stats'!$BC$3:$BR$528,3,FALSE),0)</f>
        <v>0</v>
      </c>
      <c r="CS230">
        <f>IFERROR(VLOOKUP($B230,'Raw Stats'!$BC$3:$BR$528,4,FALSE),0)</f>
        <v>0</v>
      </c>
      <c r="CT230">
        <f>IFERROR(VLOOKUP($B230,'Raw Stats'!$BC$3:$BR$5288,5,FALSE),0)</f>
        <v>0</v>
      </c>
      <c r="CU230">
        <f>IFERROR(VLOOKUP($B230,'Raw Stats'!$BC$3:$BR$52888,6,FALSE),0)</f>
        <v>0</v>
      </c>
      <c r="CV230">
        <f>IFERROR(VLOOKUP($B230,'Raw Stats'!$BC$3:$BR$5288,7,FALSE),0)</f>
        <v>0</v>
      </c>
      <c r="CW230">
        <f>IFERROR(VLOOKUP($B230,'Raw Stats'!$BC$3:$BR$5288,8,FALSE),0)</f>
        <v>0</v>
      </c>
      <c r="CX230">
        <f>IFERROR(VLOOKUP($B230,'Raw Stats'!$BC$3:$BR$5288,9,FALSE),0)</f>
        <v>0</v>
      </c>
      <c r="CY230">
        <f>IFERROR(VLOOKUP($B230,'Raw Stats'!$BC$3:$BR$5288,10,FALSE),0)</f>
        <v>0</v>
      </c>
      <c r="CZ230">
        <f>IFERROR(VLOOKUP($B230,'Raw Stats'!$BC$3:$BR$5288,11,FALSE)+VLOOKUP($B230,'Raw Stats'!$BC$3:$BR$5288,12,FALSE),0)</f>
        <v>0</v>
      </c>
      <c r="DA230">
        <f>IFERROR(VLOOKUP($B230,'Raw Stats'!$BC$3:$BR$5288,13,FALSE)+VLOOKUP($B230,'Raw Stats'!$BC$3:$BR$5288,14,FALSE),0)</f>
        <v>0</v>
      </c>
      <c r="DB230">
        <f>IFERROR(VLOOKUP($B230,'Raw Stats'!$BC$3:$BR$5288,15,FALSE),0)</f>
        <v>0</v>
      </c>
      <c r="DC230">
        <f>IFERROR(VLOOKUP($B230,'Raw Stats'!$BC$3:$BR$5288,16,FALSE),0)</f>
        <v>0</v>
      </c>
      <c r="DE230">
        <f>IFERROR(VLOOKUP($B230,'Raw Stats'!$AK$3:$AZ$528,3,FALSE),0)</f>
        <v>0</v>
      </c>
      <c r="DF230">
        <f>IFERROR(VLOOKUP($B230,'Raw Stats'!$AK$3:$AZ$528,4,FALSE),0)</f>
        <v>0</v>
      </c>
      <c r="DG230">
        <f>IFERROR(VLOOKUP($B230,'Raw Stats'!$AK$3:$AZ$528,5,FALSE),0)</f>
        <v>0</v>
      </c>
      <c r="DH230">
        <f>IFERROR(VLOOKUP($B230,'Raw Stats'!$AK$3:$AZ$528,6,FALSE),0)</f>
        <v>0</v>
      </c>
      <c r="DI230">
        <f>IFERROR(VLOOKUP($B230,'Raw Stats'!$AK$3:$AZ$528,7,FALSE),0)</f>
        <v>0</v>
      </c>
      <c r="DJ230">
        <f>IFERROR(VLOOKUP($B230,'Raw Stats'!$AK$3:$AZ$528,8,FALSE),0)</f>
        <v>0</v>
      </c>
      <c r="DK230">
        <f>IFERROR(VLOOKUP($B230,'Raw Stats'!$AK$3:$AZ$528,9,FALSE),0)</f>
        <v>0</v>
      </c>
      <c r="DL230">
        <f>IFERROR(VLOOKUP($B230,'Raw Stats'!$AK$3:$AZ$528,10,FALSE),0)</f>
        <v>0</v>
      </c>
      <c r="DM230">
        <f>IFERROR(VLOOKUP($B230,'Raw Stats'!$AK$3:$AZ$528,11,FALSE)+VLOOKUP($B230,'Raw Stats'!$AK$3:$AZ$528,12,FALSE),0)</f>
        <v>0</v>
      </c>
      <c r="DN230">
        <f>IFERROR(VLOOKUP($B230,'Raw Stats'!$AK$3:$AZ$528,13,FALSE)+VLOOKUP($B230,'Raw Stats'!$AK$3:$AZ$528,14,FALSE),0)</f>
        <v>0</v>
      </c>
      <c r="DO230">
        <f>IFERROR(VLOOKUP($B230,'Raw Stats'!$AK$3:$AZ$528,15,FALSE),0)</f>
        <v>0</v>
      </c>
      <c r="DP230">
        <f>IFERROR(VLOOKUP($B230,'Raw Stats'!$AK$3:$AZ$528,16,FALSE),0)</f>
        <v>0</v>
      </c>
      <c r="DR230">
        <f>IFERROR(VLOOKUP($B230,'Raw Stats'!$S$3:$AH$528,3,FALSE),0)</f>
        <v>0</v>
      </c>
      <c r="DS230">
        <f>IFERROR(VLOOKUP($B230,'Raw Stats'!$S$3:$AH$528,4,FALSE),0)</f>
        <v>0</v>
      </c>
      <c r="DT230">
        <f>IFERROR(VLOOKUP($B230,'Raw Stats'!$S$3:$AH$528,5,FALSE),0)</f>
        <v>0</v>
      </c>
      <c r="DU230">
        <f>IFERROR(VLOOKUP($B230,'Raw Stats'!$S$3:$AH$528,6,FALSE),0)</f>
        <v>0</v>
      </c>
      <c r="DV230">
        <f>IFERROR(VLOOKUP($B230,'Raw Stats'!$S$3:$AH$528,7,FALSE),0)</f>
        <v>0</v>
      </c>
      <c r="DW230">
        <f>IFERROR(VLOOKUP($B230,'Raw Stats'!$S$3:$AH$528,8,FALSE),0)</f>
        <v>0</v>
      </c>
      <c r="DX230">
        <f>IFERROR(VLOOKUP($B230,'Raw Stats'!$S$3:$AH$528,9,FALSE),0)</f>
        <v>0</v>
      </c>
      <c r="DY230">
        <f>IFERROR(VLOOKUP($B230,'Raw Stats'!$S$3:$AH$528,10,FALSE),0)</f>
        <v>0</v>
      </c>
      <c r="DZ230">
        <f>IFERROR(VLOOKUP($B230,'Raw Stats'!$S$3:$AH$528,11,FALSE)+VLOOKUP($B230,'Raw Stats'!$S$3:$AH$528,12,FALSE),0)</f>
        <v>0</v>
      </c>
      <c r="EA230">
        <f>IFERROR(VLOOKUP($B230,'Raw Stats'!$S$3:$AH$528,13,FALSE)+VLOOKUP($B230,'Raw Stats'!$S$3:$AH$528,14,FALSE),0)</f>
        <v>0</v>
      </c>
      <c r="EB230">
        <f>IFERROR(VLOOKUP($B230,'Raw Stats'!$S$3:$AH$528,15,FALSE),0)</f>
        <v>0</v>
      </c>
      <c r="EC230">
        <f>IFERROR(VLOOKUP($B230,'Raw Stats'!$S$3:$AH$528,16,FALSE),0)</f>
        <v>0</v>
      </c>
    </row>
    <row r="231" spans="1:133" x14ac:dyDescent="0.2">
      <c r="A231">
        <f>IFERROR(VLOOKUP(B231,Sheet2!$W$1:$X$300,2,FALSE),301)</f>
        <v>301</v>
      </c>
      <c r="B231" t="s">
        <v>768</v>
      </c>
      <c r="C231">
        <f t="shared" si="15"/>
        <v>0.72463740616635519</v>
      </c>
      <c r="D231">
        <f t="shared" si="16"/>
        <v>0.77954646198671862</v>
      </c>
      <c r="E231">
        <f t="shared" si="17"/>
        <v>0.73681711309173237</v>
      </c>
      <c r="F231">
        <f t="shared" si="18"/>
        <v>0</v>
      </c>
      <c r="G231">
        <f t="shared" si="19"/>
        <v>0.68277560124765257</v>
      </c>
      <c r="J231">
        <f>BS231*'Value Calculations'!$D$3</f>
        <v>0.8154708572520758</v>
      </c>
      <c r="K231">
        <f>BT231*'Value Calculations'!$D$4</f>
        <v>3.9073524485357991</v>
      </c>
      <c r="L231">
        <f>BU231*'Value Calculations'!$D$5</f>
        <v>3.7147334707409017</v>
      </c>
      <c r="M231">
        <f>BV231*'Value Calculations'!$D$6</f>
        <v>-0.50025972767745142</v>
      </c>
      <c r="N231">
        <f>BW231*'Value Calculations'!$D$7</f>
        <v>2.1971219263648201</v>
      </c>
      <c r="O231">
        <f>BX231*'Value Calculations'!$D$8</f>
        <v>12.221547070611765</v>
      </c>
      <c r="P231">
        <f>BY231*'Value Calculations'!$D$9</f>
        <v>13.225013270439256</v>
      </c>
      <c r="Q231">
        <f>BZ231*'Value Calculations'!$D$10</f>
        <v>0</v>
      </c>
      <c r="R231">
        <f>CA231*'Value Calculations'!$D$11</f>
        <v>1.9814282960498748</v>
      </c>
      <c r="S231">
        <f>CB231*'Value Calculations'!$D$12</f>
        <v>0</v>
      </c>
      <c r="T231">
        <f>CC231*'Value Calculations'!$D$13</f>
        <v>5.9158367576642723</v>
      </c>
      <c r="V231">
        <f>CF231*'Value Calculations'!$D$3</f>
        <v>2.0386771431301893</v>
      </c>
      <c r="W231">
        <f>CG231*'Value Calculations'!$D$4</f>
        <v>4.2329651525804488</v>
      </c>
      <c r="X231">
        <f>CH231*'Value Calculations'!$D$5</f>
        <v>4.7760858909525883</v>
      </c>
      <c r="Y231">
        <f>CI231*'Value Calculations'!$D$6</f>
        <v>2.6263635703066202</v>
      </c>
      <c r="Z231">
        <f>CJ231*'Value Calculations'!$D$7</f>
        <v>3.4275102051291193</v>
      </c>
      <c r="AA231">
        <f>CK231*'Value Calculations'!$D$8</f>
        <v>15.456662471656056</v>
      </c>
      <c r="AB231">
        <f>CL231*'Value Calculations'!$D$9</f>
        <v>18.892876100627511</v>
      </c>
      <c r="AC231">
        <f>CM231*'Value Calculations'!$D$10</f>
        <v>0.36531647407620471</v>
      </c>
      <c r="AD231">
        <f>CN231*'Value Calculations'!$D$11</f>
        <v>0</v>
      </c>
      <c r="AE231">
        <f>CO231*'Value Calculations'!$D$12</f>
        <v>1.6277654791788281</v>
      </c>
      <c r="AF231">
        <f>CP231*'Value Calculations'!$D$13</f>
        <v>7.3604015473264788</v>
      </c>
      <c r="AH231">
        <f>CS231*'Value Calculations'!$D$3</f>
        <v>0</v>
      </c>
      <c r="AI231">
        <f>CT231*'Value Calculations'!$D$4</f>
        <v>3.2561270404464993</v>
      </c>
      <c r="AJ231">
        <f>CU231*'Value Calculations'!$D$5</f>
        <v>2.6533810505292155</v>
      </c>
      <c r="AK231">
        <f>CV231*'Value Calculations'!$D$6</f>
        <v>0.50025972767745142</v>
      </c>
      <c r="AL231">
        <f>CW231*'Value Calculations'!$D$7</f>
        <v>2.5486614345831913</v>
      </c>
      <c r="AM231">
        <f>CX231*'Value Calculations'!$D$8</f>
        <v>5.4637504550970242</v>
      </c>
      <c r="AN231">
        <f>CY231*'Value Calculations'!$D$9</f>
        <v>5.2900053081757026</v>
      </c>
      <c r="AO231">
        <f>CZ231*'Value Calculations'!$D$10</f>
        <v>1.0959494222286141</v>
      </c>
      <c r="AP231">
        <f>DA231*'Value Calculations'!$D$11</f>
        <v>0.9907141480249374</v>
      </c>
      <c r="AQ231">
        <f>DB231*'Value Calculations'!$D$12</f>
        <v>0</v>
      </c>
      <c r="AR231">
        <f>DC231*'Value Calculations'!$D$13</f>
        <v>3.9897503714479976</v>
      </c>
      <c r="AT231">
        <f>DF231*'Value Calculations'!$D$3</f>
        <v>0</v>
      </c>
      <c r="AU231">
        <f>DG231*'Value Calculations'!$D$4</f>
        <v>0</v>
      </c>
      <c r="AV231">
        <f>DH231*'Value Calculations'!$D$5</f>
        <v>0</v>
      </c>
      <c r="AW231">
        <f>DI231*'Value Calculations'!$D$6</f>
        <v>0</v>
      </c>
      <c r="AX231">
        <f>DJ231*'Value Calculations'!$D$7</f>
        <v>0</v>
      </c>
      <c r="AY231">
        <f>DK231*'Value Calculations'!$D$8</f>
        <v>0</v>
      </c>
      <c r="AZ231">
        <f>DL231*'Value Calculations'!$D$9</f>
        <v>0</v>
      </c>
      <c r="BA231">
        <f>DM231*'Value Calculations'!$D$10</f>
        <v>0</v>
      </c>
      <c r="BB231">
        <f>DN231*'Value Calculations'!$D$11</f>
        <v>0</v>
      </c>
      <c r="BC231">
        <f>DO231*'Value Calculations'!$D$12</f>
        <v>0</v>
      </c>
      <c r="BD231">
        <f>DP231*'Value Calculations'!$D$13</f>
        <v>0</v>
      </c>
      <c r="BF231">
        <f>DS231*'Value Calculations'!$D$3</f>
        <v>1.2232062858781136</v>
      </c>
      <c r="BG231">
        <f>DT231*'Value Calculations'!$D$4</f>
        <v>4.5585778566250994</v>
      </c>
      <c r="BH231">
        <f>DU231*'Value Calculations'!$D$5</f>
        <v>4.5107477858996665</v>
      </c>
      <c r="BI231">
        <f>DV231*'Value Calculations'!$D$6</f>
        <v>1.3757142511129914</v>
      </c>
      <c r="BJ231">
        <f>DW231*'Value Calculations'!$D$7</f>
        <v>4.2184740986204545</v>
      </c>
      <c r="BK231">
        <f>DX231*'Value Calculations'!$D$8</f>
        <v>3.1632239476877508</v>
      </c>
      <c r="BL231">
        <f>DY231*'Value Calculations'!$D$9</f>
        <v>7.5571504402510037</v>
      </c>
      <c r="BM231">
        <f>DZ231*'Value Calculations'!$D$10</f>
        <v>0.36531647407620471</v>
      </c>
      <c r="BN231">
        <f>EA231*'Value Calculations'!$D$11</f>
        <v>0.9907141480249374</v>
      </c>
      <c r="BO231">
        <f>EB231*'Value Calculations'!$D$12</f>
        <v>0</v>
      </c>
      <c r="BP231">
        <f>EC231*'Value Calculations'!$D$13</f>
        <v>4.1273279704634458</v>
      </c>
      <c r="BR231">
        <f>IFERROR(VLOOKUP($B231,'Raw Stats'!$CM$3:$DC$884,3,FALSE),0)</f>
        <v>60</v>
      </c>
      <c r="BS231">
        <f>IFERROR(VLOOKUP($B231,'Raw Stats'!$CM$3:$DC$884,4,FALSE),0)</f>
        <v>2</v>
      </c>
      <c r="BT231">
        <f>IFERROR(VLOOKUP($B231,'Raw Stats'!$CM$3:$DC$884,5,FALSE),0)</f>
        <v>12</v>
      </c>
      <c r="BU231">
        <f>IFERROR(VLOOKUP($B231,'Raw Stats'!$CM$3:$DC$884,6,FALSE),0)</f>
        <v>14</v>
      </c>
      <c r="BV231">
        <f>IFERROR(VLOOKUP($B231,'Raw Stats'!$CM$3:$DC$884,7,FALSE),0)</f>
        <v>-4</v>
      </c>
      <c r="BW231">
        <f>IFERROR(VLOOKUP($B231,'Raw Stats'!$CM$3:$DC$884,8,FALSE),0)</f>
        <v>25</v>
      </c>
      <c r="BX231">
        <f>IFERROR(VLOOKUP($B231,'Raw Stats'!$CM$3:$DC$884,9,FALSE),0)</f>
        <v>170</v>
      </c>
      <c r="BY231">
        <f>IFERROR(VLOOKUP($B231,'Raw Stats'!$CM$3:$DC$884,10,FALSE),0)</f>
        <v>105</v>
      </c>
      <c r="BZ231">
        <f>IFERROR(VLOOKUP($B231,'Raw Stats'!$CM$3:$DC$884,11,FALSE)+VLOOKUP($B231,'Raw Stats'!$CM$3:$DC$884,12,FALSE),0)</f>
        <v>0</v>
      </c>
      <c r="CA231">
        <f>IFERROR(VLOOKUP($B231,'Raw Stats'!$CM$3:$DC$884,13,FALSE)+VLOOKUP($B231,'Raw Stats'!$CM$3:$DC$884,14,FALSE),0)</f>
        <v>2</v>
      </c>
      <c r="CB231">
        <f>IFERROR(VLOOKUP($B231,'Raw Stats'!$CM$3:$DC$884,15,FALSE),0)</f>
        <v>0</v>
      </c>
      <c r="CC231">
        <f>IFERROR(VLOOKUP($B231,'Raw Stats'!$CM$3:$DC$884,16,FALSE),0)</f>
        <v>86</v>
      </c>
      <c r="CE231">
        <f>IFERROR(VLOOKUP($B231,'Raw Stats'!$BU$3:$CJ$528,3,FALSE),0)</f>
        <v>78</v>
      </c>
      <c r="CF231">
        <f>IFERROR(VLOOKUP($B231,'Raw Stats'!$BU$3:$CJ$528,4,FALSE),0)</f>
        <v>5</v>
      </c>
      <c r="CG231">
        <f>IFERROR(VLOOKUP($B231,'Raw Stats'!$BU$3:$CJ$5288,5,FALSE),0)</f>
        <v>13</v>
      </c>
      <c r="CH231">
        <f>IFERROR(VLOOKUP($B231,'Raw Stats'!$BU$3:$CJ$528,6,FALSE),0)</f>
        <v>18</v>
      </c>
      <c r="CI231">
        <f>IFERROR(VLOOKUP($B231,'Raw Stats'!$BU$3:$CJ$528,7,FALSE),0)</f>
        <v>21</v>
      </c>
      <c r="CJ231">
        <f>IFERROR(VLOOKUP($B231,'Raw Stats'!$BU$3:$CJ$528,8,FALSE),0)</f>
        <v>39</v>
      </c>
      <c r="CK231">
        <f>IFERROR(VLOOKUP($B231,'Raw Stats'!$BU$3:$CJ$528,9,FALSE),0)</f>
        <v>215</v>
      </c>
      <c r="CL231">
        <f>IFERROR(VLOOKUP($B231,'Raw Stats'!$BU$3:$CJ$528,10,FALSE),0)</f>
        <v>150</v>
      </c>
      <c r="CM231">
        <f>IFERROR(VLOOKUP($B231,'Raw Stats'!$BU$3:$CJ$528,11,FALSE)+VLOOKUP($B231,'Raw Stats'!$BU$3:$CJ$528,12,FALSE),0)</f>
        <v>1</v>
      </c>
      <c r="CN231">
        <f>IFERROR(VLOOKUP($B231,'Raw Stats'!$BU$3:$CJ$528,13,FALSE)+VLOOKUP($B231,'Raw Stats'!$BU$3:$CJ$528,14,FALSE),0)</f>
        <v>0</v>
      </c>
      <c r="CO231">
        <f>IFERROR(VLOOKUP($B231,'Raw Stats'!$BU$3:$CJ$528,15,FALSE),0)</f>
        <v>2</v>
      </c>
      <c r="CP231">
        <f>IFERROR(VLOOKUP($B231,'Raw Stats'!$BU$3:$CJ$528,16,FALSE),0)</f>
        <v>107</v>
      </c>
      <c r="CR231">
        <f>IFERROR(VLOOKUP($B231,'Raw Stats'!$BC$3:$BR$528,3,FALSE),0)</f>
        <v>35</v>
      </c>
      <c r="CS231">
        <f>IFERROR(VLOOKUP($B231,'Raw Stats'!$BC$3:$BR$528,4,FALSE),0)</f>
        <v>0</v>
      </c>
      <c r="CT231">
        <f>IFERROR(VLOOKUP($B231,'Raw Stats'!$BC$3:$BR$5288,5,FALSE),0)</f>
        <v>10</v>
      </c>
      <c r="CU231">
        <f>IFERROR(VLOOKUP($B231,'Raw Stats'!$BC$3:$BR$52888,6,FALSE),0)</f>
        <v>10</v>
      </c>
      <c r="CV231">
        <f>IFERROR(VLOOKUP($B231,'Raw Stats'!$BC$3:$BR$5288,7,FALSE),0)</f>
        <v>4</v>
      </c>
      <c r="CW231">
        <f>IFERROR(VLOOKUP($B231,'Raw Stats'!$BC$3:$BR$5288,8,FALSE),0)</f>
        <v>29</v>
      </c>
      <c r="CX231">
        <f>IFERROR(VLOOKUP($B231,'Raw Stats'!$BC$3:$BR$5288,9,FALSE),0)</f>
        <v>76</v>
      </c>
      <c r="CY231">
        <f>IFERROR(VLOOKUP($B231,'Raw Stats'!$BC$3:$BR$5288,10,FALSE),0)</f>
        <v>42</v>
      </c>
      <c r="CZ231">
        <f>IFERROR(VLOOKUP($B231,'Raw Stats'!$BC$3:$BR$5288,11,FALSE)+VLOOKUP($B231,'Raw Stats'!$BC$3:$BR$5288,12,FALSE),0)</f>
        <v>3</v>
      </c>
      <c r="DA231">
        <f>IFERROR(VLOOKUP($B231,'Raw Stats'!$BC$3:$BR$5288,13,FALSE)+VLOOKUP($B231,'Raw Stats'!$BC$3:$BR$5288,14,FALSE),0)</f>
        <v>1</v>
      </c>
      <c r="DB231">
        <f>IFERROR(VLOOKUP($B231,'Raw Stats'!$BC$3:$BR$5288,15,FALSE),0)</f>
        <v>0</v>
      </c>
      <c r="DC231">
        <f>IFERROR(VLOOKUP($B231,'Raw Stats'!$BC$3:$BR$5288,16,FALSE),0)</f>
        <v>58</v>
      </c>
      <c r="DE231">
        <f>IFERROR(VLOOKUP($B231,'Raw Stats'!$AK$3:$AZ$528,3,FALSE),0)</f>
        <v>0</v>
      </c>
      <c r="DF231">
        <f>IFERROR(VLOOKUP($B231,'Raw Stats'!$AK$3:$AZ$528,4,FALSE),0)</f>
        <v>0</v>
      </c>
      <c r="DG231">
        <f>IFERROR(VLOOKUP($B231,'Raw Stats'!$AK$3:$AZ$528,5,FALSE),0)</f>
        <v>0</v>
      </c>
      <c r="DH231">
        <f>IFERROR(VLOOKUP($B231,'Raw Stats'!$AK$3:$AZ$528,6,FALSE),0)</f>
        <v>0</v>
      </c>
      <c r="DI231">
        <f>IFERROR(VLOOKUP($B231,'Raw Stats'!$AK$3:$AZ$528,7,FALSE),0)</f>
        <v>0</v>
      </c>
      <c r="DJ231">
        <f>IFERROR(VLOOKUP($B231,'Raw Stats'!$AK$3:$AZ$528,8,FALSE),0)</f>
        <v>0</v>
      </c>
      <c r="DK231">
        <f>IFERROR(VLOOKUP($B231,'Raw Stats'!$AK$3:$AZ$528,9,FALSE),0)</f>
        <v>0</v>
      </c>
      <c r="DL231">
        <f>IFERROR(VLOOKUP($B231,'Raw Stats'!$AK$3:$AZ$528,10,FALSE),0)</f>
        <v>0</v>
      </c>
      <c r="DM231">
        <f>IFERROR(VLOOKUP($B231,'Raw Stats'!$AK$3:$AZ$528,11,FALSE)+VLOOKUP($B231,'Raw Stats'!$AK$3:$AZ$528,12,FALSE),0)</f>
        <v>0</v>
      </c>
      <c r="DN231">
        <f>IFERROR(VLOOKUP($B231,'Raw Stats'!$AK$3:$AZ$528,13,FALSE)+VLOOKUP($B231,'Raw Stats'!$AK$3:$AZ$528,14,FALSE),0)</f>
        <v>0</v>
      </c>
      <c r="DO231">
        <f>IFERROR(VLOOKUP($B231,'Raw Stats'!$AK$3:$AZ$528,15,FALSE),0)</f>
        <v>0</v>
      </c>
      <c r="DP231">
        <f>IFERROR(VLOOKUP($B231,'Raw Stats'!$AK$3:$AZ$528,16,FALSE),0)</f>
        <v>0</v>
      </c>
      <c r="DR231">
        <f>IFERROR(VLOOKUP($B231,'Raw Stats'!$S$3:$AH$528,3,FALSE),0)</f>
        <v>47</v>
      </c>
      <c r="DS231">
        <f>IFERROR(VLOOKUP($B231,'Raw Stats'!$S$3:$AH$528,4,FALSE),0)</f>
        <v>3</v>
      </c>
      <c r="DT231">
        <f>IFERROR(VLOOKUP($B231,'Raw Stats'!$S$3:$AH$528,5,FALSE),0)</f>
        <v>14</v>
      </c>
      <c r="DU231">
        <f>IFERROR(VLOOKUP($B231,'Raw Stats'!$S$3:$AH$528,6,FALSE),0)</f>
        <v>17</v>
      </c>
      <c r="DV231">
        <f>IFERROR(VLOOKUP($B231,'Raw Stats'!$S$3:$AH$528,7,FALSE),0)</f>
        <v>11</v>
      </c>
      <c r="DW231">
        <f>IFERROR(VLOOKUP($B231,'Raw Stats'!$S$3:$AH$528,8,FALSE),0)</f>
        <v>48</v>
      </c>
      <c r="DX231">
        <f>IFERROR(VLOOKUP($B231,'Raw Stats'!$S$3:$AH$528,9,FALSE),0)</f>
        <v>44</v>
      </c>
      <c r="DY231">
        <f>IFERROR(VLOOKUP($B231,'Raw Stats'!$S$3:$AH$528,10,FALSE),0)</f>
        <v>60</v>
      </c>
      <c r="DZ231">
        <f>IFERROR(VLOOKUP($B231,'Raw Stats'!$S$3:$AH$528,11,FALSE)+VLOOKUP($B231,'Raw Stats'!$S$3:$AH$528,12,FALSE),0)</f>
        <v>1</v>
      </c>
      <c r="EA231">
        <f>IFERROR(VLOOKUP($B231,'Raw Stats'!$S$3:$AH$528,13,FALSE)+VLOOKUP($B231,'Raw Stats'!$S$3:$AH$528,14,FALSE),0)</f>
        <v>1</v>
      </c>
      <c r="EB231">
        <f>IFERROR(VLOOKUP($B231,'Raw Stats'!$S$3:$AH$528,15,FALSE),0)</f>
        <v>0</v>
      </c>
      <c r="EC231">
        <f>IFERROR(VLOOKUP($B231,'Raw Stats'!$S$3:$AH$528,16,FALSE),0)</f>
        <v>60</v>
      </c>
    </row>
    <row r="232" spans="1:133" x14ac:dyDescent="0.2">
      <c r="A232">
        <f>IFERROR(VLOOKUP(B232,Sheet2!$W$1:$X$300,2,FALSE),301)</f>
        <v>155</v>
      </c>
      <c r="B232" t="s">
        <v>754</v>
      </c>
      <c r="C232">
        <f t="shared" si="15"/>
        <v>0.72215015731707755</v>
      </c>
      <c r="D232">
        <f t="shared" si="16"/>
        <v>0.63261767951400028</v>
      </c>
      <c r="E232">
        <f t="shared" si="17"/>
        <v>0</v>
      </c>
      <c r="F232">
        <f t="shared" si="18"/>
        <v>0</v>
      </c>
      <c r="G232">
        <f t="shared" si="19"/>
        <v>0</v>
      </c>
      <c r="J232">
        <f>BS232*'Value Calculations'!$D$3</f>
        <v>0.4077354286260379</v>
      </c>
      <c r="K232">
        <f>BT232*'Value Calculations'!$D$4</f>
        <v>2.6049016323571994</v>
      </c>
      <c r="L232">
        <f>BU232*'Value Calculations'!$D$5</f>
        <v>2.3880429454762941</v>
      </c>
      <c r="M232">
        <f>BV232*'Value Calculations'!$D$6</f>
        <v>0.12506493191936285</v>
      </c>
      <c r="N232">
        <f>BW232*'Value Calculations'!$D$7</f>
        <v>0.87884877054592803</v>
      </c>
      <c r="O232">
        <f>BX232*'Value Calculations'!$D$8</f>
        <v>1.2940461604177163</v>
      </c>
      <c r="P232">
        <f>BY232*'Value Calculations'!$D$9</f>
        <v>4.156432742138052</v>
      </c>
      <c r="Q232">
        <f>BZ232*'Value Calculations'!$D$10</f>
        <v>0.73063294815240942</v>
      </c>
      <c r="R232">
        <f>CA232*'Value Calculations'!$D$11</f>
        <v>0</v>
      </c>
      <c r="S232">
        <f>CB232*'Value Calculations'!$D$12</f>
        <v>0</v>
      </c>
      <c r="T232">
        <f>CC232*'Value Calculations'!$D$13</f>
        <v>1.8572975867085506</v>
      </c>
      <c r="V232">
        <f>CF232*'Value Calculations'!$D$3</f>
        <v>3.6696188576343411</v>
      </c>
      <c r="W232">
        <f>CG232*'Value Calculations'!$D$4</f>
        <v>6.5122540808929985</v>
      </c>
      <c r="X232">
        <f>CH232*'Value Calculations'!$D$5</f>
        <v>7.6948050465347251</v>
      </c>
      <c r="Y232">
        <f>CI232*'Value Calculations'!$D$6</f>
        <v>1.0005194553549028</v>
      </c>
      <c r="Z232">
        <f>CJ232*'Value Calculations'!$D$7</f>
        <v>1.2303882787642992</v>
      </c>
      <c r="AA232">
        <f>CK232*'Value Calculations'!$D$8</f>
        <v>2.9475495876181315</v>
      </c>
      <c r="AB232">
        <f>CL232*'Value Calculations'!$D$9</f>
        <v>14.106680821801874</v>
      </c>
      <c r="AC232">
        <f>CM232*'Value Calculations'!$D$10</f>
        <v>2.1918988444572283</v>
      </c>
      <c r="AD232">
        <f>CN232*'Value Calculations'!$D$11</f>
        <v>0.9907141480249374</v>
      </c>
      <c r="AE232">
        <f>CO232*'Value Calculations'!$D$12</f>
        <v>0.81388273958941404</v>
      </c>
      <c r="AF232">
        <f>CP232*'Value Calculations'!$D$13</f>
        <v>8.1858671414191679</v>
      </c>
      <c r="AH232">
        <f>CS232*'Value Calculations'!$D$3</f>
        <v>0</v>
      </c>
      <c r="AI232">
        <f>CT232*'Value Calculations'!$D$4</f>
        <v>0</v>
      </c>
      <c r="AJ232">
        <f>CU232*'Value Calculations'!$D$5</f>
        <v>0</v>
      </c>
      <c r="AK232">
        <f>CV232*'Value Calculations'!$D$6</f>
        <v>0</v>
      </c>
      <c r="AL232">
        <f>CW232*'Value Calculations'!$D$7</f>
        <v>0</v>
      </c>
      <c r="AM232">
        <f>CX232*'Value Calculations'!$D$8</f>
        <v>0</v>
      </c>
      <c r="AN232">
        <f>CY232*'Value Calculations'!$D$9</f>
        <v>0</v>
      </c>
      <c r="AO232">
        <f>CZ232*'Value Calculations'!$D$10</f>
        <v>0</v>
      </c>
      <c r="AP232">
        <f>DA232*'Value Calculations'!$D$11</f>
        <v>0</v>
      </c>
      <c r="AQ232">
        <f>DB232*'Value Calculations'!$D$12</f>
        <v>0</v>
      </c>
      <c r="AR232">
        <f>DC232*'Value Calculations'!$D$13</f>
        <v>0</v>
      </c>
      <c r="AT232">
        <f>DF232*'Value Calculations'!$D$3</f>
        <v>0</v>
      </c>
      <c r="AU232">
        <f>DG232*'Value Calculations'!$D$4</f>
        <v>0</v>
      </c>
      <c r="AV232">
        <f>DH232*'Value Calculations'!$D$5</f>
        <v>0</v>
      </c>
      <c r="AW232">
        <f>DI232*'Value Calculations'!$D$6</f>
        <v>0</v>
      </c>
      <c r="AX232">
        <f>DJ232*'Value Calculations'!$D$7</f>
        <v>0</v>
      </c>
      <c r="AY232">
        <f>DK232*'Value Calculations'!$D$8</f>
        <v>0</v>
      </c>
      <c r="AZ232">
        <f>DL232*'Value Calculations'!$D$9</f>
        <v>0</v>
      </c>
      <c r="BA232">
        <f>DM232*'Value Calculations'!$D$10</f>
        <v>0</v>
      </c>
      <c r="BB232">
        <f>DN232*'Value Calculations'!$D$11</f>
        <v>0</v>
      </c>
      <c r="BC232">
        <f>DO232*'Value Calculations'!$D$12</f>
        <v>0</v>
      </c>
      <c r="BD232">
        <f>DP232*'Value Calculations'!$D$13</f>
        <v>0</v>
      </c>
      <c r="BF232">
        <f>DS232*'Value Calculations'!$D$3</f>
        <v>0</v>
      </c>
      <c r="BG232">
        <f>DT232*'Value Calculations'!$D$4</f>
        <v>0</v>
      </c>
      <c r="BH232">
        <f>DU232*'Value Calculations'!$D$5</f>
        <v>0</v>
      </c>
      <c r="BI232">
        <f>DV232*'Value Calculations'!$D$6</f>
        <v>0</v>
      </c>
      <c r="BJ232">
        <f>DW232*'Value Calculations'!$D$7</f>
        <v>0</v>
      </c>
      <c r="BK232">
        <f>DX232*'Value Calculations'!$D$8</f>
        <v>0</v>
      </c>
      <c r="BL232">
        <f>DY232*'Value Calculations'!$D$9</f>
        <v>0</v>
      </c>
      <c r="BM232">
        <f>DZ232*'Value Calculations'!$D$10</f>
        <v>0</v>
      </c>
      <c r="BN232">
        <f>EA232*'Value Calculations'!$D$11</f>
        <v>0</v>
      </c>
      <c r="BO232">
        <f>EB232*'Value Calculations'!$D$12</f>
        <v>0</v>
      </c>
      <c r="BP232">
        <f>EC232*'Value Calculations'!$D$13</f>
        <v>0</v>
      </c>
      <c r="BR232">
        <f>IFERROR(VLOOKUP($B232,'Raw Stats'!$CM$3:$DC$884,3,FALSE),0)</f>
        <v>20</v>
      </c>
      <c r="BS232">
        <f>IFERROR(VLOOKUP($B232,'Raw Stats'!$CM$3:$DC$884,4,FALSE),0)</f>
        <v>1</v>
      </c>
      <c r="BT232">
        <f>IFERROR(VLOOKUP($B232,'Raw Stats'!$CM$3:$DC$884,5,FALSE),0)</f>
        <v>8</v>
      </c>
      <c r="BU232">
        <f>IFERROR(VLOOKUP($B232,'Raw Stats'!$CM$3:$DC$884,6,FALSE),0)</f>
        <v>9</v>
      </c>
      <c r="BV232">
        <f>IFERROR(VLOOKUP($B232,'Raw Stats'!$CM$3:$DC$884,7,FALSE),0)</f>
        <v>1</v>
      </c>
      <c r="BW232">
        <f>IFERROR(VLOOKUP($B232,'Raw Stats'!$CM$3:$DC$884,8,FALSE),0)</f>
        <v>10</v>
      </c>
      <c r="BX232">
        <f>IFERROR(VLOOKUP($B232,'Raw Stats'!$CM$3:$DC$884,9,FALSE),0)</f>
        <v>18</v>
      </c>
      <c r="BY232">
        <f>IFERROR(VLOOKUP($B232,'Raw Stats'!$CM$3:$DC$884,10,FALSE),0)</f>
        <v>33</v>
      </c>
      <c r="BZ232">
        <f>IFERROR(VLOOKUP($B232,'Raw Stats'!$CM$3:$DC$884,11,FALSE)+VLOOKUP($B232,'Raw Stats'!$CM$3:$DC$884,12,FALSE),0)</f>
        <v>2</v>
      </c>
      <c r="CA232">
        <f>IFERROR(VLOOKUP($B232,'Raw Stats'!$CM$3:$DC$884,13,FALSE)+VLOOKUP($B232,'Raw Stats'!$CM$3:$DC$884,14,FALSE),0)</f>
        <v>0</v>
      </c>
      <c r="CB232">
        <f>IFERROR(VLOOKUP($B232,'Raw Stats'!$CM$3:$DC$884,15,FALSE),0)</f>
        <v>0</v>
      </c>
      <c r="CC232">
        <f>IFERROR(VLOOKUP($B232,'Raw Stats'!$CM$3:$DC$884,16,FALSE),0)</f>
        <v>27</v>
      </c>
      <c r="CE232">
        <f>IFERROR(VLOOKUP($B232,'Raw Stats'!$BU$3:$CJ$528,3,FALSE),0)</f>
        <v>78</v>
      </c>
      <c r="CF232">
        <f>IFERROR(VLOOKUP($B232,'Raw Stats'!$BU$3:$CJ$528,4,FALSE),0)</f>
        <v>9</v>
      </c>
      <c r="CG232">
        <f>IFERROR(VLOOKUP($B232,'Raw Stats'!$BU$3:$CJ$5288,5,FALSE),0)</f>
        <v>20</v>
      </c>
      <c r="CH232">
        <f>IFERROR(VLOOKUP($B232,'Raw Stats'!$BU$3:$CJ$528,6,FALSE),0)</f>
        <v>29</v>
      </c>
      <c r="CI232">
        <f>IFERROR(VLOOKUP($B232,'Raw Stats'!$BU$3:$CJ$528,7,FALSE),0)</f>
        <v>8</v>
      </c>
      <c r="CJ232">
        <f>IFERROR(VLOOKUP($B232,'Raw Stats'!$BU$3:$CJ$528,8,FALSE),0)</f>
        <v>14</v>
      </c>
      <c r="CK232">
        <f>IFERROR(VLOOKUP($B232,'Raw Stats'!$BU$3:$CJ$528,9,FALSE),0)</f>
        <v>41</v>
      </c>
      <c r="CL232">
        <f>IFERROR(VLOOKUP($B232,'Raw Stats'!$BU$3:$CJ$528,10,FALSE),0)</f>
        <v>112</v>
      </c>
      <c r="CM232">
        <f>IFERROR(VLOOKUP($B232,'Raw Stats'!$BU$3:$CJ$528,11,FALSE)+VLOOKUP($B232,'Raw Stats'!$BU$3:$CJ$528,12,FALSE),0)</f>
        <v>6</v>
      </c>
      <c r="CN232">
        <f>IFERROR(VLOOKUP($B232,'Raw Stats'!$BU$3:$CJ$528,13,FALSE)+VLOOKUP($B232,'Raw Stats'!$BU$3:$CJ$528,14,FALSE),0)</f>
        <v>1</v>
      </c>
      <c r="CO232">
        <f>IFERROR(VLOOKUP($B232,'Raw Stats'!$BU$3:$CJ$528,15,FALSE),0)</f>
        <v>1</v>
      </c>
      <c r="CP232">
        <f>IFERROR(VLOOKUP($B232,'Raw Stats'!$BU$3:$CJ$528,16,FALSE),0)</f>
        <v>119</v>
      </c>
      <c r="CR232">
        <f>IFERROR(VLOOKUP($B232,'Raw Stats'!$BC$3:$BR$528,3,FALSE),0)</f>
        <v>0</v>
      </c>
      <c r="CS232">
        <f>IFERROR(VLOOKUP($B232,'Raw Stats'!$BC$3:$BR$528,4,FALSE),0)</f>
        <v>0</v>
      </c>
      <c r="CT232">
        <f>IFERROR(VLOOKUP($B232,'Raw Stats'!$BC$3:$BR$5288,5,FALSE),0)</f>
        <v>0</v>
      </c>
      <c r="CU232">
        <f>IFERROR(VLOOKUP($B232,'Raw Stats'!$BC$3:$BR$52888,6,FALSE),0)</f>
        <v>0</v>
      </c>
      <c r="CV232">
        <f>IFERROR(VLOOKUP($B232,'Raw Stats'!$BC$3:$BR$5288,7,FALSE),0)</f>
        <v>0</v>
      </c>
      <c r="CW232">
        <f>IFERROR(VLOOKUP($B232,'Raw Stats'!$BC$3:$BR$5288,8,FALSE),0)</f>
        <v>0</v>
      </c>
      <c r="CX232">
        <f>IFERROR(VLOOKUP($B232,'Raw Stats'!$BC$3:$BR$5288,9,FALSE),0)</f>
        <v>0</v>
      </c>
      <c r="CY232">
        <f>IFERROR(VLOOKUP($B232,'Raw Stats'!$BC$3:$BR$5288,10,FALSE),0)</f>
        <v>0</v>
      </c>
      <c r="CZ232">
        <f>IFERROR(VLOOKUP($B232,'Raw Stats'!$BC$3:$BR$5288,11,FALSE)+VLOOKUP($B232,'Raw Stats'!$BC$3:$BR$5288,12,FALSE),0)</f>
        <v>0</v>
      </c>
      <c r="DA232">
        <f>IFERROR(VLOOKUP($B232,'Raw Stats'!$BC$3:$BR$5288,13,FALSE)+VLOOKUP($B232,'Raw Stats'!$BC$3:$BR$5288,14,FALSE),0)</f>
        <v>0</v>
      </c>
      <c r="DB232">
        <f>IFERROR(VLOOKUP($B232,'Raw Stats'!$BC$3:$BR$5288,15,FALSE),0)</f>
        <v>0</v>
      </c>
      <c r="DC232">
        <f>IFERROR(VLOOKUP($B232,'Raw Stats'!$BC$3:$BR$5288,16,FALSE),0)</f>
        <v>0</v>
      </c>
      <c r="DE232">
        <f>IFERROR(VLOOKUP($B232,'Raw Stats'!$AK$3:$AZ$528,3,FALSE),0)</f>
        <v>0</v>
      </c>
      <c r="DF232">
        <f>IFERROR(VLOOKUP($B232,'Raw Stats'!$AK$3:$AZ$528,4,FALSE),0)</f>
        <v>0</v>
      </c>
      <c r="DG232">
        <f>IFERROR(VLOOKUP($B232,'Raw Stats'!$AK$3:$AZ$528,5,FALSE),0)</f>
        <v>0</v>
      </c>
      <c r="DH232">
        <f>IFERROR(VLOOKUP($B232,'Raw Stats'!$AK$3:$AZ$528,6,FALSE),0)</f>
        <v>0</v>
      </c>
      <c r="DI232">
        <f>IFERROR(VLOOKUP($B232,'Raw Stats'!$AK$3:$AZ$528,7,FALSE),0)</f>
        <v>0</v>
      </c>
      <c r="DJ232">
        <f>IFERROR(VLOOKUP($B232,'Raw Stats'!$AK$3:$AZ$528,8,FALSE),0)</f>
        <v>0</v>
      </c>
      <c r="DK232">
        <f>IFERROR(VLOOKUP($B232,'Raw Stats'!$AK$3:$AZ$528,9,FALSE),0)</f>
        <v>0</v>
      </c>
      <c r="DL232">
        <f>IFERROR(VLOOKUP($B232,'Raw Stats'!$AK$3:$AZ$528,10,FALSE),0)</f>
        <v>0</v>
      </c>
      <c r="DM232">
        <f>IFERROR(VLOOKUP($B232,'Raw Stats'!$AK$3:$AZ$528,11,FALSE)+VLOOKUP($B232,'Raw Stats'!$AK$3:$AZ$528,12,FALSE),0)</f>
        <v>0</v>
      </c>
      <c r="DN232">
        <f>IFERROR(VLOOKUP($B232,'Raw Stats'!$AK$3:$AZ$528,13,FALSE)+VLOOKUP($B232,'Raw Stats'!$AK$3:$AZ$528,14,FALSE),0)</f>
        <v>0</v>
      </c>
      <c r="DO232">
        <f>IFERROR(VLOOKUP($B232,'Raw Stats'!$AK$3:$AZ$528,15,FALSE),0)</f>
        <v>0</v>
      </c>
      <c r="DP232">
        <f>IFERROR(VLOOKUP($B232,'Raw Stats'!$AK$3:$AZ$528,16,FALSE),0)</f>
        <v>0</v>
      </c>
      <c r="DR232">
        <f>IFERROR(VLOOKUP($B232,'Raw Stats'!$S$3:$AH$528,3,FALSE),0)</f>
        <v>0</v>
      </c>
      <c r="DS232">
        <f>IFERROR(VLOOKUP($B232,'Raw Stats'!$S$3:$AH$528,4,FALSE),0)</f>
        <v>0</v>
      </c>
      <c r="DT232">
        <f>IFERROR(VLOOKUP($B232,'Raw Stats'!$S$3:$AH$528,5,FALSE),0)</f>
        <v>0</v>
      </c>
      <c r="DU232">
        <f>IFERROR(VLOOKUP($B232,'Raw Stats'!$S$3:$AH$528,6,FALSE),0)</f>
        <v>0</v>
      </c>
      <c r="DV232">
        <f>IFERROR(VLOOKUP($B232,'Raw Stats'!$S$3:$AH$528,7,FALSE),0)</f>
        <v>0</v>
      </c>
      <c r="DW232">
        <f>IFERROR(VLOOKUP($B232,'Raw Stats'!$S$3:$AH$528,8,FALSE),0)</f>
        <v>0</v>
      </c>
      <c r="DX232">
        <f>IFERROR(VLOOKUP($B232,'Raw Stats'!$S$3:$AH$528,9,FALSE),0)</f>
        <v>0</v>
      </c>
      <c r="DY232">
        <f>IFERROR(VLOOKUP($B232,'Raw Stats'!$S$3:$AH$528,10,FALSE),0)</f>
        <v>0</v>
      </c>
      <c r="DZ232">
        <f>IFERROR(VLOOKUP($B232,'Raw Stats'!$S$3:$AH$528,11,FALSE)+VLOOKUP($B232,'Raw Stats'!$S$3:$AH$528,12,FALSE),0)</f>
        <v>0</v>
      </c>
      <c r="EA232">
        <f>IFERROR(VLOOKUP($B232,'Raw Stats'!$S$3:$AH$528,13,FALSE)+VLOOKUP($B232,'Raw Stats'!$S$3:$AH$528,14,FALSE),0)</f>
        <v>0</v>
      </c>
      <c r="EB232">
        <f>IFERROR(VLOOKUP($B232,'Raw Stats'!$S$3:$AH$528,15,FALSE),0)</f>
        <v>0</v>
      </c>
      <c r="EC232">
        <f>IFERROR(VLOOKUP($B232,'Raw Stats'!$S$3:$AH$528,16,FALSE),0)</f>
        <v>0</v>
      </c>
    </row>
    <row r="233" spans="1:133" x14ac:dyDescent="0.2">
      <c r="A233">
        <f>IFERROR(VLOOKUP(B233,Sheet2!$W$1:$X$300,2,FALSE),301)</f>
        <v>301</v>
      </c>
      <c r="B233" t="s">
        <v>361</v>
      </c>
      <c r="C233">
        <f t="shared" si="15"/>
        <v>0.71664570156758434</v>
      </c>
      <c r="D233">
        <f t="shared" si="16"/>
        <v>0.49298143374270892</v>
      </c>
      <c r="E233">
        <f t="shared" si="17"/>
        <v>0</v>
      </c>
      <c r="F233">
        <f t="shared" si="18"/>
        <v>0</v>
      </c>
      <c r="G233">
        <f t="shared" si="19"/>
        <v>0</v>
      </c>
      <c r="J233">
        <f>BS233*'Value Calculations'!$D$3</f>
        <v>3.2618834290083032</v>
      </c>
      <c r="K233">
        <f>BT233*'Value Calculations'!$D$4</f>
        <v>6.5122540808929985</v>
      </c>
      <c r="L233">
        <f>BU233*'Value Calculations'!$D$5</f>
        <v>7.4294669414818033</v>
      </c>
      <c r="M233">
        <f>BV233*'Value Calculations'!$D$6</f>
        <v>0.87545452343553998</v>
      </c>
      <c r="N233">
        <f>BW233*'Value Calculations'!$D$7</f>
        <v>3.7790497133474905</v>
      </c>
      <c r="O233">
        <f>BX233*'Value Calculations'!$D$8</f>
        <v>11.358849630333287</v>
      </c>
      <c r="P233">
        <f>BY233*'Value Calculations'!$D$9</f>
        <v>4.4083377568130855</v>
      </c>
      <c r="Q233">
        <f>BZ233*'Value Calculations'!$D$10</f>
        <v>1.8265823703810236</v>
      </c>
      <c r="R233">
        <f>CA233*'Value Calculations'!$D$11</f>
        <v>0.9907141480249374</v>
      </c>
      <c r="S233">
        <f>CB233*'Value Calculations'!$D$12</f>
        <v>0.81388273958941404</v>
      </c>
      <c r="T233">
        <f>CC233*'Value Calculations'!$D$13</f>
        <v>4.6088495670175149</v>
      </c>
      <c r="V233">
        <f>CF233*'Value Calculations'!$D$3</f>
        <v>4.0773542862603787</v>
      </c>
      <c r="W233">
        <f>CG233*'Value Calculations'!$D$4</f>
        <v>5.8610286728036982</v>
      </c>
      <c r="X233">
        <f>CH233*'Value Calculations'!$D$5</f>
        <v>7.4294669414818033</v>
      </c>
      <c r="Y233">
        <f>CI233*'Value Calculations'!$D$6</f>
        <v>-2.1261038426291687</v>
      </c>
      <c r="Z233">
        <f>CJ233*'Value Calculations'!$D$7</f>
        <v>2.9880858198561553</v>
      </c>
      <c r="AA233">
        <f>CK233*'Value Calculations'!$D$8</f>
        <v>9.2739974829936322</v>
      </c>
      <c r="AB233">
        <f>CL233*'Value Calculations'!$D$9</f>
        <v>4.156432742138052</v>
      </c>
      <c r="AC233">
        <f>CM233*'Value Calculations'!$D$10</f>
        <v>1.4612658963048188</v>
      </c>
      <c r="AD233">
        <f>CN233*'Value Calculations'!$D$11</f>
        <v>0</v>
      </c>
      <c r="AE233">
        <f>CO233*'Value Calculations'!$D$12</f>
        <v>0.81388273958941404</v>
      </c>
      <c r="AF233">
        <f>CP233*'Value Calculations'!$D$13</f>
        <v>5.5031039606179277</v>
      </c>
      <c r="AH233">
        <f>CS233*'Value Calculations'!$D$3</f>
        <v>0</v>
      </c>
      <c r="AI233">
        <f>CT233*'Value Calculations'!$D$4</f>
        <v>0</v>
      </c>
      <c r="AJ233">
        <f>CU233*'Value Calculations'!$D$5</f>
        <v>0</v>
      </c>
      <c r="AK233">
        <f>CV233*'Value Calculations'!$D$6</f>
        <v>-0.12506493191936285</v>
      </c>
      <c r="AL233">
        <f>CW233*'Value Calculations'!$D$7</f>
        <v>0.17576975410918561</v>
      </c>
      <c r="AM233">
        <f>CX233*'Value Calculations'!$D$8</f>
        <v>0.79080598692193771</v>
      </c>
      <c r="AN233">
        <f>CY233*'Value Calculations'!$D$9</f>
        <v>0</v>
      </c>
      <c r="AO233">
        <f>CZ233*'Value Calculations'!$D$10</f>
        <v>0</v>
      </c>
      <c r="AP233">
        <f>DA233*'Value Calculations'!$D$11</f>
        <v>0</v>
      </c>
      <c r="AQ233">
        <f>DB233*'Value Calculations'!$D$12</f>
        <v>0</v>
      </c>
      <c r="AR233">
        <f>DC233*'Value Calculations'!$D$13</f>
        <v>0.27515519803089639</v>
      </c>
      <c r="AT233">
        <f>DF233*'Value Calculations'!$D$3</f>
        <v>0</v>
      </c>
      <c r="AU233">
        <f>DG233*'Value Calculations'!$D$4</f>
        <v>0</v>
      </c>
      <c r="AV233">
        <f>DH233*'Value Calculations'!$D$5</f>
        <v>0</v>
      </c>
      <c r="AW233">
        <f>DI233*'Value Calculations'!$D$6</f>
        <v>0</v>
      </c>
      <c r="AX233">
        <f>DJ233*'Value Calculations'!$D$7</f>
        <v>0</v>
      </c>
      <c r="AY233">
        <f>DK233*'Value Calculations'!$D$8</f>
        <v>0</v>
      </c>
      <c r="AZ233">
        <f>DL233*'Value Calculations'!$D$9</f>
        <v>0</v>
      </c>
      <c r="BA233">
        <f>DM233*'Value Calculations'!$D$10</f>
        <v>0</v>
      </c>
      <c r="BB233">
        <f>DN233*'Value Calculations'!$D$11</f>
        <v>0</v>
      </c>
      <c r="BC233">
        <f>DO233*'Value Calculations'!$D$12</f>
        <v>0</v>
      </c>
      <c r="BD233">
        <f>DP233*'Value Calculations'!$D$13</f>
        <v>0</v>
      </c>
      <c r="BF233">
        <f>DS233*'Value Calculations'!$D$3</f>
        <v>0</v>
      </c>
      <c r="BG233">
        <f>DT233*'Value Calculations'!$D$4</f>
        <v>0</v>
      </c>
      <c r="BH233">
        <f>DU233*'Value Calculations'!$D$5</f>
        <v>0</v>
      </c>
      <c r="BI233">
        <f>DV233*'Value Calculations'!$D$6</f>
        <v>0</v>
      </c>
      <c r="BJ233">
        <f>DW233*'Value Calculations'!$D$7</f>
        <v>0</v>
      </c>
      <c r="BK233">
        <f>DX233*'Value Calculations'!$D$8</f>
        <v>0</v>
      </c>
      <c r="BL233">
        <f>DY233*'Value Calculations'!$D$9</f>
        <v>0</v>
      </c>
      <c r="BM233">
        <f>DZ233*'Value Calculations'!$D$10</f>
        <v>0</v>
      </c>
      <c r="BN233">
        <f>EA233*'Value Calculations'!$D$11</f>
        <v>0</v>
      </c>
      <c r="BO233">
        <f>EB233*'Value Calculations'!$D$12</f>
        <v>0</v>
      </c>
      <c r="BP233">
        <f>EC233*'Value Calculations'!$D$13</f>
        <v>0</v>
      </c>
      <c r="BR233">
        <f>IFERROR(VLOOKUP($B233,'Raw Stats'!$CM$3:$DC$884,3,FALSE),0)</f>
        <v>64</v>
      </c>
      <c r="BS233">
        <f>IFERROR(VLOOKUP($B233,'Raw Stats'!$CM$3:$DC$884,4,FALSE),0)</f>
        <v>8</v>
      </c>
      <c r="BT233">
        <f>IFERROR(VLOOKUP($B233,'Raw Stats'!$CM$3:$DC$884,5,FALSE),0)</f>
        <v>20</v>
      </c>
      <c r="BU233">
        <f>IFERROR(VLOOKUP($B233,'Raw Stats'!$CM$3:$DC$884,6,FALSE),0)</f>
        <v>28</v>
      </c>
      <c r="BV233">
        <f>IFERROR(VLOOKUP($B233,'Raw Stats'!$CM$3:$DC$884,7,FALSE),0)</f>
        <v>7</v>
      </c>
      <c r="BW233">
        <f>IFERROR(VLOOKUP($B233,'Raw Stats'!$CM$3:$DC$884,8,FALSE),0)</f>
        <v>43</v>
      </c>
      <c r="BX233">
        <f>IFERROR(VLOOKUP($B233,'Raw Stats'!$CM$3:$DC$884,9,FALSE),0)</f>
        <v>158</v>
      </c>
      <c r="BY233">
        <f>IFERROR(VLOOKUP($B233,'Raw Stats'!$CM$3:$DC$884,10,FALSE),0)</f>
        <v>35</v>
      </c>
      <c r="BZ233">
        <f>IFERROR(VLOOKUP($B233,'Raw Stats'!$CM$3:$DC$884,11,FALSE)+VLOOKUP($B233,'Raw Stats'!$CM$3:$DC$884,12,FALSE),0)</f>
        <v>5</v>
      </c>
      <c r="CA233">
        <f>IFERROR(VLOOKUP($B233,'Raw Stats'!$CM$3:$DC$884,13,FALSE)+VLOOKUP($B233,'Raw Stats'!$CM$3:$DC$884,14,FALSE),0)</f>
        <v>1</v>
      </c>
      <c r="CB233">
        <f>IFERROR(VLOOKUP($B233,'Raw Stats'!$CM$3:$DC$884,15,FALSE),0)</f>
        <v>1</v>
      </c>
      <c r="CC233">
        <f>IFERROR(VLOOKUP($B233,'Raw Stats'!$CM$3:$DC$884,16,FALSE),0)</f>
        <v>67</v>
      </c>
      <c r="CE233">
        <f>IFERROR(VLOOKUP($B233,'Raw Stats'!$BU$3:$CJ$528,3,FALSE),0)</f>
        <v>80</v>
      </c>
      <c r="CF233">
        <f>IFERROR(VLOOKUP($B233,'Raw Stats'!$BU$3:$CJ$528,4,FALSE),0)</f>
        <v>10</v>
      </c>
      <c r="CG233">
        <f>IFERROR(VLOOKUP($B233,'Raw Stats'!$BU$3:$CJ$5288,5,FALSE),0)</f>
        <v>18</v>
      </c>
      <c r="CH233">
        <f>IFERROR(VLOOKUP($B233,'Raw Stats'!$BU$3:$CJ$528,6,FALSE),0)</f>
        <v>28</v>
      </c>
      <c r="CI233">
        <f>IFERROR(VLOOKUP($B233,'Raw Stats'!$BU$3:$CJ$528,7,FALSE),0)</f>
        <v>-17</v>
      </c>
      <c r="CJ233">
        <f>IFERROR(VLOOKUP($B233,'Raw Stats'!$BU$3:$CJ$528,8,FALSE),0)</f>
        <v>34</v>
      </c>
      <c r="CK233">
        <f>IFERROR(VLOOKUP($B233,'Raw Stats'!$BU$3:$CJ$528,9,FALSE),0)</f>
        <v>129</v>
      </c>
      <c r="CL233">
        <f>IFERROR(VLOOKUP($B233,'Raw Stats'!$BU$3:$CJ$528,10,FALSE),0)</f>
        <v>33</v>
      </c>
      <c r="CM233">
        <f>IFERROR(VLOOKUP($B233,'Raw Stats'!$BU$3:$CJ$528,11,FALSE)+VLOOKUP($B233,'Raw Stats'!$BU$3:$CJ$528,12,FALSE),0)</f>
        <v>4</v>
      </c>
      <c r="CN233">
        <f>IFERROR(VLOOKUP($B233,'Raw Stats'!$BU$3:$CJ$528,13,FALSE)+VLOOKUP($B233,'Raw Stats'!$BU$3:$CJ$528,14,FALSE),0)</f>
        <v>0</v>
      </c>
      <c r="CO233">
        <f>IFERROR(VLOOKUP($B233,'Raw Stats'!$BU$3:$CJ$528,15,FALSE),0)</f>
        <v>1</v>
      </c>
      <c r="CP233">
        <f>IFERROR(VLOOKUP($B233,'Raw Stats'!$BU$3:$CJ$528,16,FALSE),0)</f>
        <v>80</v>
      </c>
      <c r="CR233">
        <f>IFERROR(VLOOKUP($B233,'Raw Stats'!$BC$3:$BR$528,3,FALSE),0)</f>
        <v>0</v>
      </c>
      <c r="CS233">
        <f>IFERROR(VLOOKUP($B233,'Raw Stats'!$BC$3:$BR$528,4,FALSE),0)</f>
        <v>0</v>
      </c>
      <c r="CT233">
        <f>IFERROR(VLOOKUP($B233,'Raw Stats'!$BC$3:$BR$5288,5,FALSE),0)</f>
        <v>0</v>
      </c>
      <c r="CU233">
        <f>IFERROR(VLOOKUP($B233,'Raw Stats'!$BC$3:$BR$52888,6,FALSE),0)</f>
        <v>0</v>
      </c>
      <c r="CV233">
        <f>IFERROR(VLOOKUP($B233,'Raw Stats'!$BC$3:$BR$5288,7,FALSE),0)</f>
        <v>-1</v>
      </c>
      <c r="CW233">
        <f>IFERROR(VLOOKUP($B233,'Raw Stats'!$BC$3:$BR$5288,8,FALSE),0)</f>
        <v>2</v>
      </c>
      <c r="CX233">
        <f>IFERROR(VLOOKUP($B233,'Raw Stats'!$BC$3:$BR$5288,9,FALSE),0)</f>
        <v>11</v>
      </c>
      <c r="CY233">
        <f>IFERROR(VLOOKUP($B233,'Raw Stats'!$BC$3:$BR$5288,10,FALSE),0)</f>
        <v>0</v>
      </c>
      <c r="CZ233">
        <f>IFERROR(VLOOKUP($B233,'Raw Stats'!$BC$3:$BR$5288,11,FALSE)+VLOOKUP($B233,'Raw Stats'!$BC$3:$BR$5288,12,FALSE),0)</f>
        <v>0</v>
      </c>
      <c r="DA233">
        <f>IFERROR(VLOOKUP($B233,'Raw Stats'!$BC$3:$BR$5288,13,FALSE)+VLOOKUP($B233,'Raw Stats'!$BC$3:$BR$5288,14,FALSE),0)</f>
        <v>0</v>
      </c>
      <c r="DB233">
        <f>IFERROR(VLOOKUP($B233,'Raw Stats'!$BC$3:$BR$5288,15,FALSE),0)</f>
        <v>0</v>
      </c>
      <c r="DC233">
        <f>IFERROR(VLOOKUP($B233,'Raw Stats'!$BC$3:$BR$5288,16,FALSE),0)</f>
        <v>4</v>
      </c>
      <c r="DE233">
        <f>IFERROR(VLOOKUP($B233,'Raw Stats'!$AK$3:$AZ$528,3,FALSE),0)</f>
        <v>0</v>
      </c>
      <c r="DF233">
        <f>IFERROR(VLOOKUP($B233,'Raw Stats'!$AK$3:$AZ$528,4,FALSE),0)</f>
        <v>0</v>
      </c>
      <c r="DG233">
        <f>IFERROR(VLOOKUP($B233,'Raw Stats'!$AK$3:$AZ$528,5,FALSE),0)</f>
        <v>0</v>
      </c>
      <c r="DH233">
        <f>IFERROR(VLOOKUP($B233,'Raw Stats'!$AK$3:$AZ$528,6,FALSE),0)</f>
        <v>0</v>
      </c>
      <c r="DI233">
        <f>IFERROR(VLOOKUP($B233,'Raw Stats'!$AK$3:$AZ$528,7,FALSE),0)</f>
        <v>0</v>
      </c>
      <c r="DJ233">
        <f>IFERROR(VLOOKUP($B233,'Raw Stats'!$AK$3:$AZ$528,8,FALSE),0)</f>
        <v>0</v>
      </c>
      <c r="DK233">
        <f>IFERROR(VLOOKUP($B233,'Raw Stats'!$AK$3:$AZ$528,9,FALSE),0)</f>
        <v>0</v>
      </c>
      <c r="DL233">
        <f>IFERROR(VLOOKUP($B233,'Raw Stats'!$AK$3:$AZ$528,10,FALSE),0)</f>
        <v>0</v>
      </c>
      <c r="DM233">
        <f>IFERROR(VLOOKUP($B233,'Raw Stats'!$AK$3:$AZ$528,11,FALSE)+VLOOKUP($B233,'Raw Stats'!$AK$3:$AZ$528,12,FALSE),0)</f>
        <v>0</v>
      </c>
      <c r="DN233">
        <f>IFERROR(VLOOKUP($B233,'Raw Stats'!$AK$3:$AZ$528,13,FALSE)+VLOOKUP($B233,'Raw Stats'!$AK$3:$AZ$528,14,FALSE),0)</f>
        <v>0</v>
      </c>
      <c r="DO233">
        <f>IFERROR(VLOOKUP($B233,'Raw Stats'!$AK$3:$AZ$528,15,FALSE),0)</f>
        <v>0</v>
      </c>
      <c r="DP233">
        <f>IFERROR(VLOOKUP($B233,'Raw Stats'!$AK$3:$AZ$528,16,FALSE),0)</f>
        <v>0</v>
      </c>
      <c r="DR233">
        <f>IFERROR(VLOOKUP($B233,'Raw Stats'!$S$3:$AH$528,3,FALSE),0)</f>
        <v>0</v>
      </c>
      <c r="DS233">
        <f>IFERROR(VLOOKUP($B233,'Raw Stats'!$S$3:$AH$528,4,FALSE),0)</f>
        <v>0</v>
      </c>
      <c r="DT233">
        <f>IFERROR(VLOOKUP($B233,'Raw Stats'!$S$3:$AH$528,5,FALSE),0)</f>
        <v>0</v>
      </c>
      <c r="DU233">
        <f>IFERROR(VLOOKUP($B233,'Raw Stats'!$S$3:$AH$528,6,FALSE),0)</f>
        <v>0</v>
      </c>
      <c r="DV233">
        <f>IFERROR(VLOOKUP($B233,'Raw Stats'!$S$3:$AH$528,7,FALSE),0)</f>
        <v>0</v>
      </c>
      <c r="DW233">
        <f>IFERROR(VLOOKUP($B233,'Raw Stats'!$S$3:$AH$528,8,FALSE),0)</f>
        <v>0</v>
      </c>
      <c r="DX233">
        <f>IFERROR(VLOOKUP($B233,'Raw Stats'!$S$3:$AH$528,9,FALSE),0)</f>
        <v>0</v>
      </c>
      <c r="DY233">
        <f>IFERROR(VLOOKUP($B233,'Raw Stats'!$S$3:$AH$528,10,FALSE),0)</f>
        <v>0</v>
      </c>
      <c r="DZ233">
        <f>IFERROR(VLOOKUP($B233,'Raw Stats'!$S$3:$AH$528,11,FALSE)+VLOOKUP($B233,'Raw Stats'!$S$3:$AH$528,12,FALSE),0)</f>
        <v>0</v>
      </c>
      <c r="EA233">
        <f>IFERROR(VLOOKUP($B233,'Raw Stats'!$S$3:$AH$528,13,FALSE)+VLOOKUP($B233,'Raw Stats'!$S$3:$AH$528,14,FALSE),0)</f>
        <v>0</v>
      </c>
      <c r="EB233">
        <f>IFERROR(VLOOKUP($B233,'Raw Stats'!$S$3:$AH$528,15,FALSE),0)</f>
        <v>0</v>
      </c>
      <c r="EC233">
        <f>IFERROR(VLOOKUP($B233,'Raw Stats'!$S$3:$AH$528,16,FALSE),0)</f>
        <v>0</v>
      </c>
    </row>
    <row r="234" spans="1:133" x14ac:dyDescent="0.2">
      <c r="A234">
        <f>IFERROR(VLOOKUP(B234,Sheet2!$W$1:$X$300,2,FALSE),301)</f>
        <v>301</v>
      </c>
      <c r="B234" t="s">
        <v>179</v>
      </c>
      <c r="C234">
        <f t="shared" si="15"/>
        <v>0.71424528720174474</v>
      </c>
      <c r="D234">
        <f t="shared" si="16"/>
        <v>0.82084405329012811</v>
      </c>
      <c r="E234">
        <f t="shared" si="17"/>
        <v>0.8744424524635912</v>
      </c>
      <c r="F234">
        <f t="shared" si="18"/>
        <v>1.0303656497333038</v>
      </c>
      <c r="G234">
        <f t="shared" si="19"/>
        <v>1.008102511298989</v>
      </c>
      <c r="J234">
        <f>BS234*'Value Calculations'!$D$3</f>
        <v>2.4464125717562273</v>
      </c>
      <c r="K234">
        <f>BT234*'Value Calculations'!$D$4</f>
        <v>5.8610286728036982</v>
      </c>
      <c r="L234">
        <f>BU234*'Value Calculations'!$D$5</f>
        <v>6.3681145212701171</v>
      </c>
      <c r="M234">
        <f>BV234*'Value Calculations'!$D$6</f>
        <v>-0.75038959151617712</v>
      </c>
      <c r="N234">
        <f>BW234*'Value Calculations'!$D$7</f>
        <v>1.2303882787642992</v>
      </c>
      <c r="O234">
        <f>BX234*'Value Calculations'!$D$8</f>
        <v>6.1107735353058823</v>
      </c>
      <c r="P234">
        <f>BY234*'Value Calculations'!$D$9</f>
        <v>1.8892876100627509</v>
      </c>
      <c r="Q234">
        <f>BZ234*'Value Calculations'!$D$10</f>
        <v>2.5572153185334328</v>
      </c>
      <c r="R234">
        <f>CA234*'Value Calculations'!$D$11</f>
        <v>0</v>
      </c>
      <c r="S234">
        <f>CB234*'Value Calculations'!$D$12</f>
        <v>0.81388273958941404</v>
      </c>
      <c r="T234">
        <f>CC234*'Value Calculations'!$D$13</f>
        <v>6.3285695547106169</v>
      </c>
      <c r="V234">
        <f>CF234*'Value Calculations'!$D$3</f>
        <v>6.1160314293905689</v>
      </c>
      <c r="W234">
        <f>CG234*'Value Calculations'!$D$4</f>
        <v>8.1403176011162479</v>
      </c>
      <c r="X234">
        <f>CH234*'Value Calculations'!$D$5</f>
        <v>10.613524202116862</v>
      </c>
      <c r="Y234">
        <f>CI234*'Value Calculations'!$D$6</f>
        <v>0.25012986383872571</v>
      </c>
      <c r="Z234">
        <f>CJ234*'Value Calculations'!$D$7</f>
        <v>2.9880858198561553</v>
      </c>
      <c r="AA234">
        <f>CK234*'Value Calculations'!$D$8</f>
        <v>13.94694195116872</v>
      </c>
      <c r="AB234">
        <f>CL234*'Value Calculations'!$D$9</f>
        <v>4.6602427714881189</v>
      </c>
      <c r="AC234">
        <f>CM234*'Value Calculations'!$D$10</f>
        <v>3.6531647407620471</v>
      </c>
      <c r="AD234">
        <f>CN234*'Value Calculations'!$D$11</f>
        <v>3.9628565920997496</v>
      </c>
      <c r="AE234">
        <f>CO234*'Value Calculations'!$D$12</f>
        <v>1.6277654791788281</v>
      </c>
      <c r="AF234">
        <f>CP234*'Value Calculations'!$D$13</f>
        <v>11.350151918774475</v>
      </c>
      <c r="AH234">
        <f>CS234*'Value Calculations'!$D$3</f>
        <v>4.0773542862603787</v>
      </c>
      <c r="AI234">
        <f>CT234*'Value Calculations'!$D$4</f>
        <v>6.8378667849376482</v>
      </c>
      <c r="AJ234">
        <f>CU234*'Value Calculations'!$D$5</f>
        <v>8.2254812566405686</v>
      </c>
      <c r="AK234">
        <f>CV234*'Value Calculations'!$D$6</f>
        <v>-2.2511687745485314</v>
      </c>
      <c r="AL234">
        <f>CW234*'Value Calculations'!$D$7</f>
        <v>2.8123160657469697</v>
      </c>
      <c r="AM234">
        <f>CX234*'Value Calculations'!$D$8</f>
        <v>7.5486026024366781</v>
      </c>
      <c r="AN234">
        <f>CY234*'Value Calculations'!$D$9</f>
        <v>2.5190501467503346</v>
      </c>
      <c r="AO234">
        <f>CZ234*'Value Calculations'!$D$10</f>
        <v>2.5572153185334328</v>
      </c>
      <c r="AP234">
        <f>DA234*'Value Calculations'!$D$11</f>
        <v>0.9907141480249374</v>
      </c>
      <c r="AQ234">
        <f>DB234*'Value Calculations'!$D$12</f>
        <v>0.81388273958941404</v>
      </c>
      <c r="AR234">
        <f>DC234*'Value Calculations'!$D$13</f>
        <v>7.841923143880547</v>
      </c>
      <c r="AT234">
        <f>DF234*'Value Calculations'!$D$3</f>
        <v>10.193385715650948</v>
      </c>
      <c r="AU234">
        <f>DG234*'Value Calculations'!$D$4</f>
        <v>8.1403176011162479</v>
      </c>
      <c r="AV234">
        <f>DH234*'Value Calculations'!$D$5</f>
        <v>13.266905252646078</v>
      </c>
      <c r="AW234">
        <f>DI234*'Value Calculations'!$D$6</f>
        <v>1.3757142511129914</v>
      </c>
      <c r="AX234">
        <f>DJ234*'Value Calculations'!$D$7</f>
        <v>2.9880858198561553</v>
      </c>
      <c r="AY234">
        <f>DK234*'Value Calculations'!$D$8</f>
        <v>7.261036789010519</v>
      </c>
      <c r="AZ234">
        <f>DL234*'Value Calculations'!$D$9</f>
        <v>2.8969076687628847</v>
      </c>
      <c r="BA234">
        <f>DM234*'Value Calculations'!$D$10</f>
        <v>2.5572153185334328</v>
      </c>
      <c r="BB234">
        <f>DN234*'Value Calculations'!$D$11</f>
        <v>4.9535707401246869</v>
      </c>
      <c r="BC234">
        <f>DO234*'Value Calculations'!$D$12</f>
        <v>0</v>
      </c>
      <c r="BD234">
        <f>DP234*'Value Calculations'!$D$13</f>
        <v>10.24953112665089</v>
      </c>
      <c r="BF234">
        <f>DS234*'Value Calculations'!$D$3</f>
        <v>4.4850897148864171</v>
      </c>
      <c r="BG234">
        <f>DT234*'Value Calculations'!$D$4</f>
        <v>6.1866413768483488</v>
      </c>
      <c r="BH234">
        <f>DU234*'Value Calculations'!$D$5</f>
        <v>7.960143151587646</v>
      </c>
      <c r="BI234">
        <f>DV234*'Value Calculations'!$D$6</f>
        <v>0.87545452343553998</v>
      </c>
      <c r="BJ234">
        <f>DW234*'Value Calculations'!$D$7</f>
        <v>2.1092370493102273</v>
      </c>
      <c r="BK234">
        <f>DX234*'Value Calculations'!$D$8</f>
        <v>5.0324017349577854</v>
      </c>
      <c r="BL234">
        <f>DY234*'Value Calculations'!$D$9</f>
        <v>1.6373825953877175</v>
      </c>
      <c r="BM234">
        <f>DZ234*'Value Calculations'!$D$10</f>
        <v>2.5572153185334328</v>
      </c>
      <c r="BN234">
        <f>EA234*'Value Calculations'!$D$11</f>
        <v>1.9814282960498748</v>
      </c>
      <c r="BO234">
        <f>EB234*'Value Calculations'!$D$12</f>
        <v>3.2555309583576562</v>
      </c>
      <c r="BP234">
        <f>EC234*'Value Calculations'!$D$13</f>
        <v>6.2597807552028932</v>
      </c>
      <c r="BR234">
        <f>IFERROR(VLOOKUP($B234,'Raw Stats'!$CM$3:$DC$884,3,FALSE),0)</f>
        <v>46</v>
      </c>
      <c r="BS234">
        <f>IFERROR(VLOOKUP($B234,'Raw Stats'!$CM$3:$DC$884,4,FALSE),0)</f>
        <v>6</v>
      </c>
      <c r="BT234">
        <f>IFERROR(VLOOKUP($B234,'Raw Stats'!$CM$3:$DC$884,5,FALSE),0)</f>
        <v>18</v>
      </c>
      <c r="BU234">
        <f>IFERROR(VLOOKUP($B234,'Raw Stats'!$CM$3:$DC$884,6,FALSE),0)</f>
        <v>24</v>
      </c>
      <c r="BV234">
        <f>IFERROR(VLOOKUP($B234,'Raw Stats'!$CM$3:$DC$884,7,FALSE),0)</f>
        <v>-6</v>
      </c>
      <c r="BW234">
        <f>IFERROR(VLOOKUP($B234,'Raw Stats'!$CM$3:$DC$884,8,FALSE),0)</f>
        <v>14</v>
      </c>
      <c r="BX234">
        <f>IFERROR(VLOOKUP($B234,'Raw Stats'!$CM$3:$DC$884,9,FALSE),0)</f>
        <v>85</v>
      </c>
      <c r="BY234">
        <f>IFERROR(VLOOKUP($B234,'Raw Stats'!$CM$3:$DC$884,10,FALSE),0)</f>
        <v>15</v>
      </c>
      <c r="BZ234">
        <f>IFERROR(VLOOKUP($B234,'Raw Stats'!$CM$3:$DC$884,11,FALSE)+VLOOKUP($B234,'Raw Stats'!$CM$3:$DC$884,12,FALSE),0)</f>
        <v>7</v>
      </c>
      <c r="CA234">
        <f>IFERROR(VLOOKUP($B234,'Raw Stats'!$CM$3:$DC$884,13,FALSE)+VLOOKUP($B234,'Raw Stats'!$CM$3:$DC$884,14,FALSE),0)</f>
        <v>0</v>
      </c>
      <c r="CB234">
        <f>IFERROR(VLOOKUP($B234,'Raw Stats'!$CM$3:$DC$884,15,FALSE),0)</f>
        <v>1</v>
      </c>
      <c r="CC234">
        <f>IFERROR(VLOOKUP($B234,'Raw Stats'!$CM$3:$DC$884,16,FALSE),0)</f>
        <v>92</v>
      </c>
      <c r="CE234">
        <f>IFERROR(VLOOKUP($B234,'Raw Stats'!$BU$3:$CJ$528,3,FALSE),0)</f>
        <v>82</v>
      </c>
      <c r="CF234">
        <f>IFERROR(VLOOKUP($B234,'Raw Stats'!$BU$3:$CJ$528,4,FALSE),0)</f>
        <v>15</v>
      </c>
      <c r="CG234">
        <f>IFERROR(VLOOKUP($B234,'Raw Stats'!$BU$3:$CJ$5288,5,FALSE),0)</f>
        <v>25</v>
      </c>
      <c r="CH234">
        <f>IFERROR(VLOOKUP($B234,'Raw Stats'!$BU$3:$CJ$528,6,FALSE),0)</f>
        <v>40</v>
      </c>
      <c r="CI234">
        <f>IFERROR(VLOOKUP($B234,'Raw Stats'!$BU$3:$CJ$528,7,FALSE),0)</f>
        <v>2</v>
      </c>
      <c r="CJ234">
        <f>IFERROR(VLOOKUP($B234,'Raw Stats'!$BU$3:$CJ$528,8,FALSE),0)</f>
        <v>34</v>
      </c>
      <c r="CK234">
        <f>IFERROR(VLOOKUP($B234,'Raw Stats'!$BU$3:$CJ$528,9,FALSE),0)</f>
        <v>194</v>
      </c>
      <c r="CL234">
        <f>IFERROR(VLOOKUP($B234,'Raw Stats'!$BU$3:$CJ$528,10,FALSE),0)</f>
        <v>37</v>
      </c>
      <c r="CM234">
        <f>IFERROR(VLOOKUP($B234,'Raw Stats'!$BU$3:$CJ$528,11,FALSE)+VLOOKUP($B234,'Raw Stats'!$BU$3:$CJ$528,12,FALSE),0)</f>
        <v>10</v>
      </c>
      <c r="CN234">
        <f>IFERROR(VLOOKUP($B234,'Raw Stats'!$BU$3:$CJ$528,13,FALSE)+VLOOKUP($B234,'Raw Stats'!$BU$3:$CJ$528,14,FALSE),0)</f>
        <v>4</v>
      </c>
      <c r="CO234">
        <f>IFERROR(VLOOKUP($B234,'Raw Stats'!$BU$3:$CJ$528,15,FALSE),0)</f>
        <v>2</v>
      </c>
      <c r="CP234">
        <f>IFERROR(VLOOKUP($B234,'Raw Stats'!$BU$3:$CJ$528,16,FALSE),0)</f>
        <v>165</v>
      </c>
      <c r="CR234">
        <f>IFERROR(VLOOKUP($B234,'Raw Stats'!$BC$3:$BR$528,3,FALSE),0)</f>
        <v>48</v>
      </c>
      <c r="CS234">
        <f>IFERROR(VLOOKUP($B234,'Raw Stats'!$BC$3:$BR$528,4,FALSE),0)</f>
        <v>10</v>
      </c>
      <c r="CT234">
        <f>IFERROR(VLOOKUP($B234,'Raw Stats'!$BC$3:$BR$5288,5,FALSE),0)</f>
        <v>21</v>
      </c>
      <c r="CU234">
        <f>IFERROR(VLOOKUP($B234,'Raw Stats'!$BC$3:$BR$52888,6,FALSE),0)</f>
        <v>31</v>
      </c>
      <c r="CV234">
        <f>IFERROR(VLOOKUP($B234,'Raw Stats'!$BC$3:$BR$5288,7,FALSE),0)</f>
        <v>-18</v>
      </c>
      <c r="CW234">
        <f>IFERROR(VLOOKUP($B234,'Raw Stats'!$BC$3:$BR$5288,8,FALSE),0)</f>
        <v>32</v>
      </c>
      <c r="CX234">
        <f>IFERROR(VLOOKUP($B234,'Raw Stats'!$BC$3:$BR$5288,9,FALSE),0)</f>
        <v>105</v>
      </c>
      <c r="CY234">
        <f>IFERROR(VLOOKUP($B234,'Raw Stats'!$BC$3:$BR$5288,10,FALSE),0)</f>
        <v>20</v>
      </c>
      <c r="CZ234">
        <f>IFERROR(VLOOKUP($B234,'Raw Stats'!$BC$3:$BR$5288,11,FALSE)+VLOOKUP($B234,'Raw Stats'!$BC$3:$BR$5288,12,FALSE),0)</f>
        <v>7</v>
      </c>
      <c r="DA234">
        <f>IFERROR(VLOOKUP($B234,'Raw Stats'!$BC$3:$BR$5288,13,FALSE)+VLOOKUP($B234,'Raw Stats'!$BC$3:$BR$5288,14,FALSE),0)</f>
        <v>1</v>
      </c>
      <c r="DB234">
        <f>IFERROR(VLOOKUP($B234,'Raw Stats'!$BC$3:$BR$5288,15,FALSE),0)</f>
        <v>1</v>
      </c>
      <c r="DC234">
        <f>IFERROR(VLOOKUP($B234,'Raw Stats'!$BC$3:$BR$5288,16,FALSE),0)</f>
        <v>114</v>
      </c>
      <c r="DE234">
        <f>IFERROR(VLOOKUP($B234,'Raw Stats'!$AK$3:$AZ$528,3,FALSE),0)</f>
        <v>62</v>
      </c>
      <c r="DF234">
        <f>IFERROR(VLOOKUP($B234,'Raw Stats'!$AK$3:$AZ$528,4,FALSE),0)</f>
        <v>25</v>
      </c>
      <c r="DG234">
        <f>IFERROR(VLOOKUP($B234,'Raw Stats'!$AK$3:$AZ$528,5,FALSE),0)</f>
        <v>25</v>
      </c>
      <c r="DH234">
        <f>IFERROR(VLOOKUP($B234,'Raw Stats'!$AK$3:$AZ$528,6,FALSE),0)</f>
        <v>50</v>
      </c>
      <c r="DI234">
        <f>IFERROR(VLOOKUP($B234,'Raw Stats'!$AK$3:$AZ$528,7,FALSE),0)</f>
        <v>11</v>
      </c>
      <c r="DJ234">
        <f>IFERROR(VLOOKUP($B234,'Raw Stats'!$AK$3:$AZ$528,8,FALSE),0)</f>
        <v>34</v>
      </c>
      <c r="DK234">
        <f>IFERROR(VLOOKUP($B234,'Raw Stats'!$AK$3:$AZ$528,9,FALSE),0)</f>
        <v>101</v>
      </c>
      <c r="DL234">
        <f>IFERROR(VLOOKUP($B234,'Raw Stats'!$AK$3:$AZ$528,10,FALSE),0)</f>
        <v>23</v>
      </c>
      <c r="DM234">
        <f>IFERROR(VLOOKUP($B234,'Raw Stats'!$AK$3:$AZ$528,11,FALSE)+VLOOKUP($B234,'Raw Stats'!$AK$3:$AZ$528,12,FALSE),0)</f>
        <v>7</v>
      </c>
      <c r="DN234">
        <f>IFERROR(VLOOKUP($B234,'Raw Stats'!$AK$3:$AZ$528,13,FALSE)+VLOOKUP($B234,'Raw Stats'!$AK$3:$AZ$528,14,FALSE),0)</f>
        <v>5</v>
      </c>
      <c r="DO234">
        <f>IFERROR(VLOOKUP($B234,'Raw Stats'!$AK$3:$AZ$528,15,FALSE),0)</f>
        <v>0</v>
      </c>
      <c r="DP234">
        <f>IFERROR(VLOOKUP($B234,'Raw Stats'!$AK$3:$AZ$528,16,FALSE),0)</f>
        <v>149</v>
      </c>
      <c r="DR234">
        <f>IFERROR(VLOOKUP($B234,'Raw Stats'!$S$3:$AH$528,3,FALSE),0)</f>
        <v>42</v>
      </c>
      <c r="DS234">
        <f>IFERROR(VLOOKUP($B234,'Raw Stats'!$S$3:$AH$528,4,FALSE),0)</f>
        <v>11</v>
      </c>
      <c r="DT234">
        <f>IFERROR(VLOOKUP($B234,'Raw Stats'!$S$3:$AH$528,5,FALSE),0)</f>
        <v>19</v>
      </c>
      <c r="DU234">
        <f>IFERROR(VLOOKUP($B234,'Raw Stats'!$S$3:$AH$528,6,FALSE),0)</f>
        <v>30</v>
      </c>
      <c r="DV234">
        <f>IFERROR(VLOOKUP($B234,'Raw Stats'!$S$3:$AH$528,7,FALSE),0)</f>
        <v>7</v>
      </c>
      <c r="DW234">
        <f>IFERROR(VLOOKUP($B234,'Raw Stats'!$S$3:$AH$528,8,FALSE),0)</f>
        <v>24</v>
      </c>
      <c r="DX234">
        <f>IFERROR(VLOOKUP($B234,'Raw Stats'!$S$3:$AH$528,9,FALSE),0)</f>
        <v>70</v>
      </c>
      <c r="DY234">
        <f>IFERROR(VLOOKUP($B234,'Raw Stats'!$S$3:$AH$528,10,FALSE),0)</f>
        <v>13</v>
      </c>
      <c r="DZ234">
        <f>IFERROR(VLOOKUP($B234,'Raw Stats'!$S$3:$AH$528,11,FALSE)+VLOOKUP($B234,'Raw Stats'!$S$3:$AH$528,12,FALSE),0)</f>
        <v>7</v>
      </c>
      <c r="EA234">
        <f>IFERROR(VLOOKUP($B234,'Raw Stats'!$S$3:$AH$528,13,FALSE)+VLOOKUP($B234,'Raw Stats'!$S$3:$AH$528,14,FALSE),0)</f>
        <v>2</v>
      </c>
      <c r="EB234">
        <f>IFERROR(VLOOKUP($B234,'Raw Stats'!$S$3:$AH$528,15,FALSE),0)</f>
        <v>4</v>
      </c>
      <c r="EC234">
        <f>IFERROR(VLOOKUP($B234,'Raw Stats'!$S$3:$AH$528,16,FALSE),0)</f>
        <v>91</v>
      </c>
    </row>
    <row r="235" spans="1:133" x14ac:dyDescent="0.2">
      <c r="A235">
        <f>IFERROR(VLOOKUP(B235,Sheet2!$W$1:$X$300,2,FALSE),301)</f>
        <v>188</v>
      </c>
      <c r="B235" t="s">
        <v>743</v>
      </c>
      <c r="C235">
        <f t="shared" si="15"/>
        <v>0.71360988345488741</v>
      </c>
      <c r="D235">
        <f t="shared" si="16"/>
        <v>0.84950437605840745</v>
      </c>
      <c r="E235">
        <f t="shared" si="17"/>
        <v>0.69562319300116116</v>
      </c>
      <c r="F235">
        <f t="shared" si="18"/>
        <v>0.56693659538207142</v>
      </c>
      <c r="G235">
        <f t="shared" si="19"/>
        <v>0.78820290728094444</v>
      </c>
      <c r="J235">
        <f>BS235*'Value Calculations'!$D$3</f>
        <v>2.8541480003822652</v>
      </c>
      <c r="K235">
        <f>BT235*'Value Calculations'!$D$4</f>
        <v>8.7915430092055473</v>
      </c>
      <c r="L235">
        <f>BU235*'Value Calculations'!$D$5</f>
        <v>9.021495571799333</v>
      </c>
      <c r="M235">
        <f>BV235*'Value Calculations'!$D$6</f>
        <v>-1.1255843872742657</v>
      </c>
      <c r="N235">
        <f>BW235*'Value Calculations'!$D$7</f>
        <v>4.9215531150571969</v>
      </c>
      <c r="O235">
        <f>BX235*'Value Calculations'!$D$8</f>
        <v>6.8296880688712802</v>
      </c>
      <c r="P235">
        <f>BY235*'Value Calculations'!$D$9</f>
        <v>11.587630675051539</v>
      </c>
      <c r="Q235">
        <f>BZ235*'Value Calculations'!$D$10</f>
        <v>7.3063294815240942</v>
      </c>
      <c r="R235">
        <f>CA235*'Value Calculations'!$D$11</f>
        <v>0</v>
      </c>
      <c r="S235">
        <f>CB235*'Value Calculations'!$D$12</f>
        <v>0.81388273958941404</v>
      </c>
      <c r="T235">
        <f>CC235*'Value Calculations'!$D$13</f>
        <v>8.9425439360041317</v>
      </c>
      <c r="V235">
        <f>CF235*'Value Calculations'!$D$3</f>
        <v>4.8928251435124546</v>
      </c>
      <c r="W235">
        <f>CG235*'Value Calculations'!$D$4</f>
        <v>9.7683811213394982</v>
      </c>
      <c r="X235">
        <f>CH235*'Value Calculations'!$D$5</f>
        <v>11.144200412222705</v>
      </c>
      <c r="Y235">
        <f>CI235*'Value Calculations'!$D$6</f>
        <v>-0.37519479575808856</v>
      </c>
      <c r="Z235">
        <f>CJ235*'Value Calculations'!$D$7</f>
        <v>5.2730926232755682</v>
      </c>
      <c r="AA235">
        <f>CK235*'Value Calculations'!$D$8</f>
        <v>8.9145402162109342</v>
      </c>
      <c r="AB235">
        <f>CL235*'Value Calculations'!$D$9</f>
        <v>10.202153094338854</v>
      </c>
      <c r="AC235">
        <f>CM235*'Value Calculations'!$D$10</f>
        <v>6.5756965333716852</v>
      </c>
      <c r="AD235">
        <f>CN235*'Value Calculations'!$D$11</f>
        <v>1.9814282960498748</v>
      </c>
      <c r="AE235">
        <f>CO235*'Value Calculations'!$D$12</f>
        <v>1.6277654791788281</v>
      </c>
      <c r="AF235">
        <f>CP235*'Value Calculations'!$D$13</f>
        <v>8.8049663369886844</v>
      </c>
      <c r="AH235">
        <f>CS235*'Value Calculations'!$D$3</f>
        <v>1.6309417145041516</v>
      </c>
      <c r="AI235">
        <f>CT235*'Value Calculations'!$D$4</f>
        <v>4.8841905606697491</v>
      </c>
      <c r="AJ235">
        <f>CU235*'Value Calculations'!$D$5</f>
        <v>5.0414239960055092</v>
      </c>
      <c r="AK235">
        <f>CV235*'Value Calculations'!$D$6</f>
        <v>-1.5007791830323542</v>
      </c>
      <c r="AL235">
        <f>CW235*'Value Calculations'!$D$7</f>
        <v>3.3396253280745265</v>
      </c>
      <c r="AM235">
        <f>CX235*'Value Calculations'!$D$8</f>
        <v>3.7383555745400692</v>
      </c>
      <c r="AN235">
        <f>CY235*'Value Calculations'!$D$9</f>
        <v>5.2900053081757026</v>
      </c>
      <c r="AO235">
        <f>CZ235*'Value Calculations'!$D$10</f>
        <v>4.0184812148382516</v>
      </c>
      <c r="AP235">
        <f>DA235*'Value Calculations'!$D$11</f>
        <v>0</v>
      </c>
      <c r="AQ235">
        <f>DB235*'Value Calculations'!$D$12</f>
        <v>0</v>
      </c>
      <c r="AR235">
        <f>DC235*'Value Calculations'!$D$13</f>
        <v>6.9476687502801333</v>
      </c>
      <c r="AT235">
        <f>DF235*'Value Calculations'!$D$3</f>
        <v>0.8154708572520758</v>
      </c>
      <c r="AU235">
        <f>DG235*'Value Calculations'!$D$4</f>
        <v>6.5122540808929985</v>
      </c>
      <c r="AV235">
        <f>DH235*'Value Calculations'!$D$5</f>
        <v>5.8374383111642736</v>
      </c>
      <c r="AW235">
        <f>DI235*'Value Calculations'!$D$6</f>
        <v>-0.75038959151617712</v>
      </c>
      <c r="AX235">
        <f>DJ235*'Value Calculations'!$D$7</f>
        <v>2.9880858198561553</v>
      </c>
      <c r="AY235">
        <f>DK235*'Value Calculations'!$D$8</f>
        <v>4.4572701081054671</v>
      </c>
      <c r="AZ235">
        <f>DL235*'Value Calculations'!$D$9</f>
        <v>7.3052454255759702</v>
      </c>
      <c r="BA235">
        <f>DM235*'Value Calculations'!$D$10</f>
        <v>2.9225317926096377</v>
      </c>
      <c r="BB235">
        <f>DN235*'Value Calculations'!$D$11</f>
        <v>0</v>
      </c>
      <c r="BC235">
        <f>DO235*'Value Calculations'!$D$12</f>
        <v>0.81388273958941404</v>
      </c>
      <c r="BD235">
        <f>DP235*'Value Calculations'!$D$13</f>
        <v>4.8152159655406868</v>
      </c>
      <c r="BF235">
        <f>DS235*'Value Calculations'!$D$3</f>
        <v>2.8541480003822652</v>
      </c>
      <c r="BG235">
        <f>DT235*'Value Calculations'!$D$4</f>
        <v>5.5354159687590485</v>
      </c>
      <c r="BH235">
        <f>DU235*'Value Calculations'!$D$5</f>
        <v>6.3681145212701171</v>
      </c>
      <c r="BI235">
        <f>DV235*'Value Calculations'!$D$6</f>
        <v>-0.75038959151617712</v>
      </c>
      <c r="BJ235">
        <f>DW235*'Value Calculations'!$D$7</f>
        <v>2.6365463116377841</v>
      </c>
      <c r="BK235">
        <f>DX235*'Value Calculations'!$D$8</f>
        <v>4.7448359215316263</v>
      </c>
      <c r="BL235">
        <f>DY235*'Value Calculations'!$D$9</f>
        <v>7.9350079622635539</v>
      </c>
      <c r="BM235">
        <f>DZ235*'Value Calculations'!$D$10</f>
        <v>3.2878482666858426</v>
      </c>
      <c r="BN235">
        <f>EA235*'Value Calculations'!$D$11</f>
        <v>0</v>
      </c>
      <c r="BO235">
        <f>EB235*'Value Calculations'!$D$12</f>
        <v>0</v>
      </c>
      <c r="BP235">
        <f>EC235*'Value Calculations'!$D$13</f>
        <v>3.6458063739093771</v>
      </c>
      <c r="BR235">
        <f>IFERROR(VLOOKUP($B235,'Raw Stats'!$CM$3:$DC$884,3,FALSE),0)</f>
        <v>84</v>
      </c>
      <c r="BS235">
        <f>IFERROR(VLOOKUP($B235,'Raw Stats'!$CM$3:$DC$884,4,FALSE),0)</f>
        <v>7</v>
      </c>
      <c r="BT235">
        <f>IFERROR(VLOOKUP($B235,'Raw Stats'!$CM$3:$DC$884,5,FALSE),0)</f>
        <v>27</v>
      </c>
      <c r="BU235">
        <f>IFERROR(VLOOKUP($B235,'Raw Stats'!$CM$3:$DC$884,6,FALSE),0)</f>
        <v>34</v>
      </c>
      <c r="BV235">
        <f>IFERROR(VLOOKUP($B235,'Raw Stats'!$CM$3:$DC$884,7,FALSE),0)</f>
        <v>-9</v>
      </c>
      <c r="BW235">
        <f>IFERROR(VLOOKUP($B235,'Raw Stats'!$CM$3:$DC$884,8,FALSE),0)</f>
        <v>56</v>
      </c>
      <c r="BX235">
        <f>IFERROR(VLOOKUP($B235,'Raw Stats'!$CM$3:$DC$884,9,FALSE),0)</f>
        <v>95</v>
      </c>
      <c r="BY235">
        <f>IFERROR(VLOOKUP($B235,'Raw Stats'!$CM$3:$DC$884,10,FALSE),0)</f>
        <v>92</v>
      </c>
      <c r="BZ235">
        <f>IFERROR(VLOOKUP($B235,'Raw Stats'!$CM$3:$DC$884,11,FALSE)+VLOOKUP($B235,'Raw Stats'!$CM$3:$DC$884,12,FALSE),0)</f>
        <v>20</v>
      </c>
      <c r="CA235">
        <f>IFERROR(VLOOKUP($B235,'Raw Stats'!$CM$3:$DC$884,13,FALSE)+VLOOKUP($B235,'Raw Stats'!$CM$3:$DC$884,14,FALSE),0)</f>
        <v>0</v>
      </c>
      <c r="CB235">
        <f>IFERROR(VLOOKUP($B235,'Raw Stats'!$CM$3:$DC$884,15,FALSE),0)</f>
        <v>1</v>
      </c>
      <c r="CC235">
        <f>IFERROR(VLOOKUP($B235,'Raw Stats'!$CM$3:$DC$884,16,FALSE),0)</f>
        <v>130</v>
      </c>
      <c r="CE235">
        <f>IFERROR(VLOOKUP($B235,'Raw Stats'!$BU$3:$CJ$528,3,FALSE),0)</f>
        <v>81</v>
      </c>
      <c r="CF235">
        <f>IFERROR(VLOOKUP($B235,'Raw Stats'!$BU$3:$CJ$528,4,FALSE),0)</f>
        <v>12</v>
      </c>
      <c r="CG235">
        <f>IFERROR(VLOOKUP($B235,'Raw Stats'!$BU$3:$CJ$5288,5,FALSE),0)</f>
        <v>30</v>
      </c>
      <c r="CH235">
        <f>IFERROR(VLOOKUP($B235,'Raw Stats'!$BU$3:$CJ$528,6,FALSE),0)</f>
        <v>42</v>
      </c>
      <c r="CI235">
        <f>IFERROR(VLOOKUP($B235,'Raw Stats'!$BU$3:$CJ$528,7,FALSE),0)</f>
        <v>-3</v>
      </c>
      <c r="CJ235">
        <f>IFERROR(VLOOKUP($B235,'Raw Stats'!$BU$3:$CJ$528,8,FALSE),0)</f>
        <v>60</v>
      </c>
      <c r="CK235">
        <f>IFERROR(VLOOKUP($B235,'Raw Stats'!$BU$3:$CJ$528,9,FALSE),0)</f>
        <v>124</v>
      </c>
      <c r="CL235">
        <f>IFERROR(VLOOKUP($B235,'Raw Stats'!$BU$3:$CJ$528,10,FALSE),0)</f>
        <v>81</v>
      </c>
      <c r="CM235">
        <f>IFERROR(VLOOKUP($B235,'Raw Stats'!$BU$3:$CJ$528,11,FALSE)+VLOOKUP($B235,'Raw Stats'!$BU$3:$CJ$528,12,FALSE),0)</f>
        <v>18</v>
      </c>
      <c r="CN235">
        <f>IFERROR(VLOOKUP($B235,'Raw Stats'!$BU$3:$CJ$528,13,FALSE)+VLOOKUP($B235,'Raw Stats'!$BU$3:$CJ$528,14,FALSE),0)</f>
        <v>2</v>
      </c>
      <c r="CO235">
        <f>IFERROR(VLOOKUP($B235,'Raw Stats'!$BU$3:$CJ$528,15,FALSE),0)</f>
        <v>2</v>
      </c>
      <c r="CP235">
        <f>IFERROR(VLOOKUP($B235,'Raw Stats'!$BU$3:$CJ$528,16,FALSE),0)</f>
        <v>128</v>
      </c>
      <c r="CR235">
        <f>IFERROR(VLOOKUP($B235,'Raw Stats'!$BC$3:$BR$528,3,FALSE),0)</f>
        <v>48</v>
      </c>
      <c r="CS235">
        <f>IFERROR(VLOOKUP($B235,'Raw Stats'!$BC$3:$BR$528,4,FALSE),0)</f>
        <v>4</v>
      </c>
      <c r="CT235">
        <f>IFERROR(VLOOKUP($B235,'Raw Stats'!$BC$3:$BR$5288,5,FALSE),0)</f>
        <v>15</v>
      </c>
      <c r="CU235">
        <f>IFERROR(VLOOKUP($B235,'Raw Stats'!$BC$3:$BR$52888,6,FALSE),0)</f>
        <v>19</v>
      </c>
      <c r="CV235">
        <f>IFERROR(VLOOKUP($B235,'Raw Stats'!$BC$3:$BR$5288,7,FALSE),0)</f>
        <v>-12</v>
      </c>
      <c r="CW235">
        <f>IFERROR(VLOOKUP($B235,'Raw Stats'!$BC$3:$BR$5288,8,FALSE),0)</f>
        <v>38</v>
      </c>
      <c r="CX235">
        <f>IFERROR(VLOOKUP($B235,'Raw Stats'!$BC$3:$BR$5288,9,FALSE),0)</f>
        <v>52</v>
      </c>
      <c r="CY235">
        <f>IFERROR(VLOOKUP($B235,'Raw Stats'!$BC$3:$BR$5288,10,FALSE),0)</f>
        <v>42</v>
      </c>
      <c r="CZ235">
        <f>IFERROR(VLOOKUP($B235,'Raw Stats'!$BC$3:$BR$5288,11,FALSE)+VLOOKUP($B235,'Raw Stats'!$BC$3:$BR$5288,12,FALSE),0)</f>
        <v>11</v>
      </c>
      <c r="DA235">
        <f>IFERROR(VLOOKUP($B235,'Raw Stats'!$BC$3:$BR$5288,13,FALSE)+VLOOKUP($B235,'Raw Stats'!$BC$3:$BR$5288,14,FALSE),0)</f>
        <v>0</v>
      </c>
      <c r="DB235">
        <f>IFERROR(VLOOKUP($B235,'Raw Stats'!$BC$3:$BR$5288,15,FALSE),0)</f>
        <v>0</v>
      </c>
      <c r="DC235">
        <f>IFERROR(VLOOKUP($B235,'Raw Stats'!$BC$3:$BR$5288,16,FALSE),0)</f>
        <v>101</v>
      </c>
      <c r="DE235">
        <f>IFERROR(VLOOKUP($B235,'Raw Stats'!$AK$3:$AZ$528,3,FALSE),0)</f>
        <v>63</v>
      </c>
      <c r="DF235">
        <f>IFERROR(VLOOKUP($B235,'Raw Stats'!$AK$3:$AZ$528,4,FALSE),0)</f>
        <v>2</v>
      </c>
      <c r="DG235">
        <f>IFERROR(VLOOKUP($B235,'Raw Stats'!$AK$3:$AZ$528,5,FALSE),0)</f>
        <v>20</v>
      </c>
      <c r="DH235">
        <f>IFERROR(VLOOKUP($B235,'Raw Stats'!$AK$3:$AZ$528,6,FALSE),0)</f>
        <v>22</v>
      </c>
      <c r="DI235">
        <f>IFERROR(VLOOKUP($B235,'Raw Stats'!$AK$3:$AZ$528,7,FALSE),0)</f>
        <v>-6</v>
      </c>
      <c r="DJ235">
        <f>IFERROR(VLOOKUP($B235,'Raw Stats'!$AK$3:$AZ$528,8,FALSE),0)</f>
        <v>34</v>
      </c>
      <c r="DK235">
        <f>IFERROR(VLOOKUP($B235,'Raw Stats'!$AK$3:$AZ$528,9,FALSE),0)</f>
        <v>62</v>
      </c>
      <c r="DL235">
        <f>IFERROR(VLOOKUP($B235,'Raw Stats'!$AK$3:$AZ$528,10,FALSE),0)</f>
        <v>58</v>
      </c>
      <c r="DM235">
        <f>IFERROR(VLOOKUP($B235,'Raw Stats'!$AK$3:$AZ$528,11,FALSE)+VLOOKUP($B235,'Raw Stats'!$AK$3:$AZ$528,12,FALSE),0)</f>
        <v>8</v>
      </c>
      <c r="DN235">
        <f>IFERROR(VLOOKUP($B235,'Raw Stats'!$AK$3:$AZ$528,13,FALSE)+VLOOKUP($B235,'Raw Stats'!$AK$3:$AZ$528,14,FALSE),0)</f>
        <v>0</v>
      </c>
      <c r="DO235">
        <f>IFERROR(VLOOKUP($B235,'Raw Stats'!$AK$3:$AZ$528,15,FALSE),0)</f>
        <v>1</v>
      </c>
      <c r="DP235">
        <f>IFERROR(VLOOKUP($B235,'Raw Stats'!$AK$3:$AZ$528,16,FALSE),0)</f>
        <v>70</v>
      </c>
      <c r="DR235">
        <f>IFERROR(VLOOKUP($B235,'Raw Stats'!$S$3:$AH$528,3,FALSE),0)</f>
        <v>46</v>
      </c>
      <c r="DS235">
        <f>IFERROR(VLOOKUP($B235,'Raw Stats'!$S$3:$AH$528,4,FALSE),0)</f>
        <v>7</v>
      </c>
      <c r="DT235">
        <f>IFERROR(VLOOKUP($B235,'Raw Stats'!$S$3:$AH$528,5,FALSE),0)</f>
        <v>17</v>
      </c>
      <c r="DU235">
        <f>IFERROR(VLOOKUP($B235,'Raw Stats'!$S$3:$AH$528,6,FALSE),0)</f>
        <v>24</v>
      </c>
      <c r="DV235">
        <f>IFERROR(VLOOKUP($B235,'Raw Stats'!$S$3:$AH$528,7,FALSE),0)</f>
        <v>-6</v>
      </c>
      <c r="DW235">
        <f>IFERROR(VLOOKUP($B235,'Raw Stats'!$S$3:$AH$528,8,FALSE),0)</f>
        <v>30</v>
      </c>
      <c r="DX235">
        <f>IFERROR(VLOOKUP($B235,'Raw Stats'!$S$3:$AH$528,9,FALSE),0)</f>
        <v>66</v>
      </c>
      <c r="DY235">
        <f>IFERROR(VLOOKUP($B235,'Raw Stats'!$S$3:$AH$528,10,FALSE),0)</f>
        <v>63</v>
      </c>
      <c r="DZ235">
        <f>IFERROR(VLOOKUP($B235,'Raw Stats'!$S$3:$AH$528,11,FALSE)+VLOOKUP($B235,'Raw Stats'!$S$3:$AH$528,12,FALSE),0)</f>
        <v>9</v>
      </c>
      <c r="EA235">
        <f>IFERROR(VLOOKUP($B235,'Raw Stats'!$S$3:$AH$528,13,FALSE)+VLOOKUP($B235,'Raw Stats'!$S$3:$AH$528,14,FALSE),0)</f>
        <v>0</v>
      </c>
      <c r="EB235">
        <f>IFERROR(VLOOKUP($B235,'Raw Stats'!$S$3:$AH$528,15,FALSE),0)</f>
        <v>0</v>
      </c>
      <c r="EC235">
        <f>IFERROR(VLOOKUP($B235,'Raw Stats'!$S$3:$AH$528,16,FALSE),0)</f>
        <v>53</v>
      </c>
    </row>
    <row r="236" spans="1:133" x14ac:dyDescent="0.2">
      <c r="A236">
        <f>IFERROR(VLOOKUP(B236,Sheet2!$W$1:$X$300,2,FALSE),301)</f>
        <v>301</v>
      </c>
      <c r="B236" t="s">
        <v>291</v>
      </c>
      <c r="C236">
        <f t="shared" si="15"/>
        <v>0.71282124164333405</v>
      </c>
      <c r="D236">
        <f t="shared" si="16"/>
        <v>0.60596515949300278</v>
      </c>
      <c r="E236">
        <f t="shared" si="17"/>
        <v>0.55124839180759122</v>
      </c>
      <c r="F236">
        <f t="shared" si="18"/>
        <v>0.46548271210413078</v>
      </c>
      <c r="G236">
        <f t="shared" si="19"/>
        <v>0</v>
      </c>
      <c r="J236">
        <f>BS236*'Value Calculations'!$D$3</f>
        <v>4.0773542862603787</v>
      </c>
      <c r="K236">
        <f>BT236*'Value Calculations'!$D$4</f>
        <v>1.9536762242678996</v>
      </c>
      <c r="L236">
        <f>BU236*'Value Calculations'!$D$5</f>
        <v>4.2454096808467447</v>
      </c>
      <c r="M236">
        <f>BV236*'Value Calculations'!$D$6</f>
        <v>-0.62532465959681427</v>
      </c>
      <c r="N236">
        <f>BW236*'Value Calculations'!$D$7</f>
        <v>7.1186750414220175</v>
      </c>
      <c r="O236">
        <f>BX236*'Value Calculations'!$D$8</f>
        <v>6.3264478953755017</v>
      </c>
      <c r="P236">
        <f>BY236*'Value Calculations'!$D$9</f>
        <v>0.25190501467503346</v>
      </c>
      <c r="Q236">
        <f>BZ236*'Value Calculations'!$D$10</f>
        <v>0.36531647407620471</v>
      </c>
      <c r="R236">
        <f>CA236*'Value Calculations'!$D$11</f>
        <v>0</v>
      </c>
      <c r="S236">
        <f>CB236*'Value Calculations'!$D$12</f>
        <v>2.441648218768242</v>
      </c>
      <c r="T236">
        <f>CC236*'Value Calculations'!$D$13</f>
        <v>3.7833839729248253</v>
      </c>
      <c r="V236">
        <f>CF236*'Value Calculations'!$D$3</f>
        <v>5.7082960007645305</v>
      </c>
      <c r="W236">
        <f>CG236*'Value Calculations'!$D$4</f>
        <v>4.8841905606697491</v>
      </c>
      <c r="X236">
        <f>CH236*'Value Calculations'!$D$5</f>
        <v>7.6948050465347251</v>
      </c>
      <c r="Y236">
        <f>CI236*'Value Calculations'!$D$6</f>
        <v>-0.50025972767745142</v>
      </c>
      <c r="Z236">
        <f>CJ236*'Value Calculations'!$D$7</f>
        <v>10.897724754769508</v>
      </c>
      <c r="AA236">
        <f>CK236*'Value Calculations'!$D$8</f>
        <v>6.542122255445121</v>
      </c>
      <c r="AB236">
        <f>CL236*'Value Calculations'!$D$9</f>
        <v>0.75571504402510037</v>
      </c>
      <c r="AC236">
        <f>CM236*'Value Calculations'!$D$10</f>
        <v>0.36531647407620471</v>
      </c>
      <c r="AD236">
        <f>CN236*'Value Calculations'!$D$11</f>
        <v>0</v>
      </c>
      <c r="AE236">
        <f>CO236*'Value Calculations'!$D$12</f>
        <v>1.6277654791788281</v>
      </c>
      <c r="AF236">
        <f>CP236*'Value Calculations'!$D$13</f>
        <v>6.2597807552028932</v>
      </c>
      <c r="AH236">
        <f>CS236*'Value Calculations'!$D$3</f>
        <v>2.8541480003822652</v>
      </c>
      <c r="AI236">
        <f>CT236*'Value Calculations'!$D$4</f>
        <v>1.3024508161785997</v>
      </c>
      <c r="AJ236">
        <f>CU236*'Value Calculations'!$D$5</f>
        <v>2.9187191555821368</v>
      </c>
      <c r="AK236">
        <f>CV236*'Value Calculations'!$D$6</f>
        <v>-0.87545452343553998</v>
      </c>
      <c r="AL236">
        <f>CW236*'Value Calculations'!$D$7</f>
        <v>4.4821287297842325</v>
      </c>
      <c r="AM236">
        <f>CX236*'Value Calculations'!$D$8</f>
        <v>5.0324017349577854</v>
      </c>
      <c r="AN236">
        <f>CY236*'Value Calculations'!$D$9</f>
        <v>0.50381002935006691</v>
      </c>
      <c r="AO236">
        <f>CZ236*'Value Calculations'!$D$10</f>
        <v>1.0959494222286141</v>
      </c>
      <c r="AP236">
        <f>DA236*'Value Calculations'!$D$11</f>
        <v>0</v>
      </c>
      <c r="AQ236">
        <f>DB236*'Value Calculations'!$D$12</f>
        <v>0.81388273958941404</v>
      </c>
      <c r="AR236">
        <f>DC236*'Value Calculations'!$D$13</f>
        <v>3.3706511758784807</v>
      </c>
      <c r="AT236">
        <f>DF236*'Value Calculations'!$D$3</f>
        <v>1.6309417145041516</v>
      </c>
      <c r="AU236">
        <f>DG236*'Value Calculations'!$D$4</f>
        <v>1.9536762242678996</v>
      </c>
      <c r="AV236">
        <f>DH236*'Value Calculations'!$D$5</f>
        <v>2.6533810505292155</v>
      </c>
      <c r="AW236">
        <f>DI236*'Value Calculations'!$D$6</f>
        <v>-0.25012986383872571</v>
      </c>
      <c r="AX236">
        <f>DJ236*'Value Calculations'!$D$7</f>
        <v>4.4821287297842325</v>
      </c>
      <c r="AY236">
        <f>DK236*'Value Calculations'!$D$8</f>
        <v>5.6794248151666435</v>
      </c>
      <c r="AZ236">
        <f>DL236*'Value Calculations'!$D$9</f>
        <v>0.25190501467503346</v>
      </c>
      <c r="BA236">
        <f>DM236*'Value Calculations'!$D$10</f>
        <v>0.36531647407620471</v>
      </c>
      <c r="BB236">
        <f>DN236*'Value Calculations'!$D$11</f>
        <v>0</v>
      </c>
      <c r="BC236">
        <f>DO236*'Value Calculations'!$D$12</f>
        <v>0</v>
      </c>
      <c r="BD236">
        <f>DP236*'Value Calculations'!$D$13</f>
        <v>3.7145951734171012</v>
      </c>
      <c r="BF236">
        <f>DS236*'Value Calculations'!$D$3</f>
        <v>0</v>
      </c>
      <c r="BG236">
        <f>DT236*'Value Calculations'!$D$4</f>
        <v>0</v>
      </c>
      <c r="BH236">
        <f>DU236*'Value Calculations'!$D$5</f>
        <v>0</v>
      </c>
      <c r="BI236">
        <f>DV236*'Value Calculations'!$D$6</f>
        <v>0</v>
      </c>
      <c r="BJ236">
        <f>DW236*'Value Calculations'!$D$7</f>
        <v>0</v>
      </c>
      <c r="BK236">
        <f>DX236*'Value Calculations'!$D$8</f>
        <v>0</v>
      </c>
      <c r="BL236">
        <f>DY236*'Value Calculations'!$D$9</f>
        <v>0</v>
      </c>
      <c r="BM236">
        <f>DZ236*'Value Calculations'!$D$10</f>
        <v>0</v>
      </c>
      <c r="BN236">
        <f>EA236*'Value Calculations'!$D$11</f>
        <v>0</v>
      </c>
      <c r="BO236">
        <f>EB236*'Value Calculations'!$D$12</f>
        <v>0</v>
      </c>
      <c r="BP236">
        <f>EC236*'Value Calculations'!$D$13</f>
        <v>0</v>
      </c>
      <c r="BR236">
        <f>IFERROR(VLOOKUP($B236,'Raw Stats'!$CM$3:$DC$884,3,FALSE),0)</f>
        <v>42</v>
      </c>
      <c r="BS236">
        <f>IFERROR(VLOOKUP($B236,'Raw Stats'!$CM$3:$DC$884,4,FALSE),0)</f>
        <v>10</v>
      </c>
      <c r="BT236">
        <f>IFERROR(VLOOKUP($B236,'Raw Stats'!$CM$3:$DC$884,5,FALSE),0)</f>
        <v>6</v>
      </c>
      <c r="BU236">
        <f>IFERROR(VLOOKUP($B236,'Raw Stats'!$CM$3:$DC$884,6,FALSE),0)</f>
        <v>16</v>
      </c>
      <c r="BV236">
        <f>IFERROR(VLOOKUP($B236,'Raw Stats'!$CM$3:$DC$884,7,FALSE),0)</f>
        <v>-5</v>
      </c>
      <c r="BW236">
        <f>IFERROR(VLOOKUP($B236,'Raw Stats'!$CM$3:$DC$884,8,FALSE),0)</f>
        <v>81</v>
      </c>
      <c r="BX236">
        <f>IFERROR(VLOOKUP($B236,'Raw Stats'!$CM$3:$DC$884,9,FALSE),0)</f>
        <v>88</v>
      </c>
      <c r="BY236">
        <f>IFERROR(VLOOKUP($B236,'Raw Stats'!$CM$3:$DC$884,10,FALSE),0)</f>
        <v>2</v>
      </c>
      <c r="BZ236">
        <f>IFERROR(VLOOKUP($B236,'Raw Stats'!$CM$3:$DC$884,11,FALSE)+VLOOKUP($B236,'Raw Stats'!$CM$3:$DC$884,12,FALSE),0)</f>
        <v>1</v>
      </c>
      <c r="CA236">
        <f>IFERROR(VLOOKUP($B236,'Raw Stats'!$CM$3:$DC$884,13,FALSE)+VLOOKUP($B236,'Raw Stats'!$CM$3:$DC$884,14,FALSE),0)</f>
        <v>0</v>
      </c>
      <c r="CB236">
        <f>IFERROR(VLOOKUP($B236,'Raw Stats'!$CM$3:$DC$884,15,FALSE),0)</f>
        <v>3</v>
      </c>
      <c r="CC236">
        <f>IFERROR(VLOOKUP($B236,'Raw Stats'!$CM$3:$DC$884,16,FALSE),0)</f>
        <v>55</v>
      </c>
      <c r="CE236">
        <f>IFERROR(VLOOKUP($B236,'Raw Stats'!$BU$3:$CJ$528,3,FALSE),0)</f>
        <v>73</v>
      </c>
      <c r="CF236">
        <f>IFERROR(VLOOKUP($B236,'Raw Stats'!$BU$3:$CJ$528,4,FALSE),0)</f>
        <v>14</v>
      </c>
      <c r="CG236">
        <f>IFERROR(VLOOKUP($B236,'Raw Stats'!$BU$3:$CJ$5288,5,FALSE),0)</f>
        <v>15</v>
      </c>
      <c r="CH236">
        <f>IFERROR(VLOOKUP($B236,'Raw Stats'!$BU$3:$CJ$528,6,FALSE),0)</f>
        <v>29</v>
      </c>
      <c r="CI236">
        <f>IFERROR(VLOOKUP($B236,'Raw Stats'!$BU$3:$CJ$528,7,FALSE),0)</f>
        <v>-4</v>
      </c>
      <c r="CJ236">
        <f>IFERROR(VLOOKUP($B236,'Raw Stats'!$BU$3:$CJ$528,8,FALSE),0)</f>
        <v>124</v>
      </c>
      <c r="CK236">
        <f>IFERROR(VLOOKUP($B236,'Raw Stats'!$BU$3:$CJ$528,9,FALSE),0)</f>
        <v>91</v>
      </c>
      <c r="CL236">
        <f>IFERROR(VLOOKUP($B236,'Raw Stats'!$BU$3:$CJ$528,10,FALSE),0)</f>
        <v>6</v>
      </c>
      <c r="CM236">
        <f>IFERROR(VLOOKUP($B236,'Raw Stats'!$BU$3:$CJ$528,11,FALSE)+VLOOKUP($B236,'Raw Stats'!$BU$3:$CJ$528,12,FALSE),0)</f>
        <v>1</v>
      </c>
      <c r="CN236">
        <f>IFERROR(VLOOKUP($B236,'Raw Stats'!$BU$3:$CJ$528,13,FALSE)+VLOOKUP($B236,'Raw Stats'!$BU$3:$CJ$528,14,FALSE),0)</f>
        <v>0</v>
      </c>
      <c r="CO236">
        <f>IFERROR(VLOOKUP($B236,'Raw Stats'!$BU$3:$CJ$528,15,FALSE),0)</f>
        <v>2</v>
      </c>
      <c r="CP236">
        <f>IFERROR(VLOOKUP($B236,'Raw Stats'!$BU$3:$CJ$528,16,FALSE),0)</f>
        <v>91</v>
      </c>
      <c r="CR236">
        <f>IFERROR(VLOOKUP($B236,'Raw Stats'!$BC$3:$BR$528,3,FALSE),0)</f>
        <v>39</v>
      </c>
      <c r="CS236">
        <f>IFERROR(VLOOKUP($B236,'Raw Stats'!$BC$3:$BR$528,4,FALSE),0)</f>
        <v>7</v>
      </c>
      <c r="CT236">
        <f>IFERROR(VLOOKUP($B236,'Raw Stats'!$BC$3:$BR$5288,5,FALSE),0)</f>
        <v>4</v>
      </c>
      <c r="CU236">
        <f>IFERROR(VLOOKUP($B236,'Raw Stats'!$BC$3:$BR$52888,6,FALSE),0)</f>
        <v>11</v>
      </c>
      <c r="CV236">
        <f>IFERROR(VLOOKUP($B236,'Raw Stats'!$BC$3:$BR$5288,7,FALSE),0)</f>
        <v>-7</v>
      </c>
      <c r="CW236">
        <f>IFERROR(VLOOKUP($B236,'Raw Stats'!$BC$3:$BR$5288,8,FALSE),0)</f>
        <v>51</v>
      </c>
      <c r="CX236">
        <f>IFERROR(VLOOKUP($B236,'Raw Stats'!$BC$3:$BR$5288,9,FALSE),0)</f>
        <v>70</v>
      </c>
      <c r="CY236">
        <f>IFERROR(VLOOKUP($B236,'Raw Stats'!$BC$3:$BR$5288,10,FALSE),0)</f>
        <v>4</v>
      </c>
      <c r="CZ236">
        <f>IFERROR(VLOOKUP($B236,'Raw Stats'!$BC$3:$BR$5288,11,FALSE)+VLOOKUP($B236,'Raw Stats'!$BC$3:$BR$5288,12,FALSE),0)</f>
        <v>3</v>
      </c>
      <c r="DA236">
        <f>IFERROR(VLOOKUP($B236,'Raw Stats'!$BC$3:$BR$5288,13,FALSE)+VLOOKUP($B236,'Raw Stats'!$BC$3:$BR$5288,14,FALSE),0)</f>
        <v>0</v>
      </c>
      <c r="DB236">
        <f>IFERROR(VLOOKUP($B236,'Raw Stats'!$BC$3:$BR$5288,15,FALSE),0)</f>
        <v>1</v>
      </c>
      <c r="DC236">
        <f>IFERROR(VLOOKUP($B236,'Raw Stats'!$BC$3:$BR$5288,16,FALSE),0)</f>
        <v>49</v>
      </c>
      <c r="DE236">
        <f>IFERROR(VLOOKUP($B236,'Raw Stats'!$AK$3:$AZ$528,3,FALSE),0)</f>
        <v>44</v>
      </c>
      <c r="DF236">
        <f>IFERROR(VLOOKUP($B236,'Raw Stats'!$AK$3:$AZ$528,4,FALSE),0)</f>
        <v>4</v>
      </c>
      <c r="DG236">
        <f>IFERROR(VLOOKUP($B236,'Raw Stats'!$AK$3:$AZ$528,5,FALSE),0)</f>
        <v>6</v>
      </c>
      <c r="DH236">
        <f>IFERROR(VLOOKUP($B236,'Raw Stats'!$AK$3:$AZ$528,6,FALSE),0)</f>
        <v>10</v>
      </c>
      <c r="DI236">
        <f>IFERROR(VLOOKUP($B236,'Raw Stats'!$AK$3:$AZ$528,7,FALSE),0)</f>
        <v>-2</v>
      </c>
      <c r="DJ236">
        <f>IFERROR(VLOOKUP($B236,'Raw Stats'!$AK$3:$AZ$528,8,FALSE),0)</f>
        <v>51</v>
      </c>
      <c r="DK236">
        <f>IFERROR(VLOOKUP($B236,'Raw Stats'!$AK$3:$AZ$528,9,FALSE),0)</f>
        <v>79</v>
      </c>
      <c r="DL236">
        <f>IFERROR(VLOOKUP($B236,'Raw Stats'!$AK$3:$AZ$528,10,FALSE),0)</f>
        <v>2</v>
      </c>
      <c r="DM236">
        <f>IFERROR(VLOOKUP($B236,'Raw Stats'!$AK$3:$AZ$528,11,FALSE)+VLOOKUP($B236,'Raw Stats'!$AK$3:$AZ$528,12,FALSE),0)</f>
        <v>1</v>
      </c>
      <c r="DN236">
        <f>IFERROR(VLOOKUP($B236,'Raw Stats'!$AK$3:$AZ$528,13,FALSE)+VLOOKUP($B236,'Raw Stats'!$AK$3:$AZ$528,14,FALSE),0)</f>
        <v>0</v>
      </c>
      <c r="DO236">
        <f>IFERROR(VLOOKUP($B236,'Raw Stats'!$AK$3:$AZ$528,15,FALSE),0)</f>
        <v>0</v>
      </c>
      <c r="DP236">
        <f>IFERROR(VLOOKUP($B236,'Raw Stats'!$AK$3:$AZ$528,16,FALSE),0)</f>
        <v>54</v>
      </c>
      <c r="DR236">
        <f>IFERROR(VLOOKUP($B236,'Raw Stats'!$S$3:$AH$528,3,FALSE),0)</f>
        <v>0</v>
      </c>
      <c r="DS236">
        <f>IFERROR(VLOOKUP($B236,'Raw Stats'!$S$3:$AH$528,4,FALSE),0)</f>
        <v>0</v>
      </c>
      <c r="DT236">
        <f>IFERROR(VLOOKUP($B236,'Raw Stats'!$S$3:$AH$528,5,FALSE),0)</f>
        <v>0</v>
      </c>
      <c r="DU236">
        <f>IFERROR(VLOOKUP($B236,'Raw Stats'!$S$3:$AH$528,6,FALSE),0)</f>
        <v>0</v>
      </c>
      <c r="DV236">
        <f>IFERROR(VLOOKUP($B236,'Raw Stats'!$S$3:$AH$528,7,FALSE),0)</f>
        <v>0</v>
      </c>
      <c r="DW236">
        <f>IFERROR(VLOOKUP($B236,'Raw Stats'!$S$3:$AH$528,8,FALSE),0)</f>
        <v>0</v>
      </c>
      <c r="DX236">
        <f>IFERROR(VLOOKUP($B236,'Raw Stats'!$S$3:$AH$528,9,FALSE),0)</f>
        <v>0</v>
      </c>
      <c r="DY236">
        <f>IFERROR(VLOOKUP($B236,'Raw Stats'!$S$3:$AH$528,10,FALSE),0)</f>
        <v>0</v>
      </c>
      <c r="DZ236">
        <f>IFERROR(VLOOKUP($B236,'Raw Stats'!$S$3:$AH$528,11,FALSE)+VLOOKUP($B236,'Raw Stats'!$S$3:$AH$528,12,FALSE),0)</f>
        <v>0</v>
      </c>
      <c r="EA236">
        <f>IFERROR(VLOOKUP($B236,'Raw Stats'!$S$3:$AH$528,13,FALSE)+VLOOKUP($B236,'Raw Stats'!$S$3:$AH$528,14,FALSE),0)</f>
        <v>0</v>
      </c>
      <c r="EB236">
        <f>IFERROR(VLOOKUP($B236,'Raw Stats'!$S$3:$AH$528,15,FALSE),0)</f>
        <v>0</v>
      </c>
      <c r="EC236">
        <f>IFERROR(VLOOKUP($B236,'Raw Stats'!$S$3:$AH$528,16,FALSE),0)</f>
        <v>0</v>
      </c>
    </row>
    <row r="237" spans="1:133" x14ac:dyDescent="0.2">
      <c r="A237">
        <f>IFERROR(VLOOKUP(B237,Sheet2!$W$1:$X$300,2,FALSE),301)</f>
        <v>301</v>
      </c>
      <c r="B237" t="s">
        <v>135</v>
      </c>
      <c r="C237">
        <f t="shared" si="15"/>
        <v>0.71229885495210732</v>
      </c>
      <c r="D237">
        <f t="shared" si="16"/>
        <v>0</v>
      </c>
      <c r="E237">
        <f t="shared" si="17"/>
        <v>0</v>
      </c>
      <c r="F237">
        <f t="shared" si="18"/>
        <v>0</v>
      </c>
      <c r="G237">
        <f t="shared" si="19"/>
        <v>0</v>
      </c>
      <c r="J237">
        <f>BS237*'Value Calculations'!$D$3</f>
        <v>8.5624440011467957</v>
      </c>
      <c r="K237">
        <f>BT237*'Value Calculations'!$D$4</f>
        <v>1.6280635202232496</v>
      </c>
      <c r="L237">
        <f>BU237*'Value Calculations'!$D$5</f>
        <v>6.8987907313759607</v>
      </c>
      <c r="M237">
        <f>BV237*'Value Calculations'!$D$6</f>
        <v>-1.1255843872742657</v>
      </c>
      <c r="N237">
        <f>BW237*'Value Calculations'!$D$7</f>
        <v>1.5819277869826704</v>
      </c>
      <c r="O237">
        <f>BX237*'Value Calculations'!$D$8</f>
        <v>4.816727374888166</v>
      </c>
      <c r="P237">
        <f>BY237*'Value Calculations'!$D$9</f>
        <v>1.6373825953877175</v>
      </c>
      <c r="Q237">
        <f>BZ237*'Value Calculations'!$D$10</f>
        <v>0.36531647407620471</v>
      </c>
      <c r="R237">
        <f>CA237*'Value Calculations'!$D$11</f>
        <v>0.9907141480249374</v>
      </c>
      <c r="S237">
        <f>CB237*'Value Calculations'!$D$12</f>
        <v>2.441648218768242</v>
      </c>
      <c r="T237">
        <f>CC237*'Value Calculations'!$D$13</f>
        <v>8.529811138957788</v>
      </c>
      <c r="V237">
        <f>CF237*'Value Calculations'!$D$3</f>
        <v>0</v>
      </c>
      <c r="W237">
        <f>CG237*'Value Calculations'!$D$4</f>
        <v>0.32561270404464993</v>
      </c>
      <c r="X237">
        <f>CH237*'Value Calculations'!$D$5</f>
        <v>0</v>
      </c>
      <c r="Y237">
        <f>CI237*'Value Calculations'!$D$6</f>
        <v>0</v>
      </c>
      <c r="Z237">
        <f>CJ237*'Value Calculations'!$D$7</f>
        <v>0</v>
      </c>
      <c r="AA237">
        <f>CK237*'Value Calculations'!$D$8</f>
        <v>0</v>
      </c>
      <c r="AB237">
        <f>CL237*'Value Calculations'!$D$9</f>
        <v>0</v>
      </c>
      <c r="AC237">
        <f>CM237*'Value Calculations'!$D$10</f>
        <v>0</v>
      </c>
      <c r="AD237">
        <f>CN237*'Value Calculations'!$D$11</f>
        <v>0</v>
      </c>
      <c r="AE237">
        <f>CO237*'Value Calculations'!$D$12</f>
        <v>0</v>
      </c>
      <c r="AF237">
        <f>CP237*'Value Calculations'!$D$13</f>
        <v>0</v>
      </c>
      <c r="AH237">
        <f>CS237*'Value Calculations'!$D$3</f>
        <v>0</v>
      </c>
      <c r="AI237">
        <f>CT237*'Value Calculations'!$D$4</f>
        <v>0.32561270404464993</v>
      </c>
      <c r="AJ237">
        <f>CU237*'Value Calculations'!$D$5</f>
        <v>1.3266905252646077</v>
      </c>
      <c r="AK237">
        <f>CV237*'Value Calculations'!$D$6</f>
        <v>0.50025972767745142</v>
      </c>
      <c r="AL237">
        <f>CW237*'Value Calculations'!$D$7</f>
        <v>0.70307901643674242</v>
      </c>
      <c r="AM237">
        <f>CX237*'Value Calculations'!$D$8</f>
        <v>0.79080598692193771</v>
      </c>
      <c r="AN237">
        <f>CY237*'Value Calculations'!$D$9</f>
        <v>0.62976253668758364</v>
      </c>
      <c r="AO237">
        <f>CZ237*'Value Calculations'!$D$10</f>
        <v>0</v>
      </c>
      <c r="AP237">
        <f>DA237*'Value Calculations'!$D$11</f>
        <v>0</v>
      </c>
      <c r="AQ237">
        <f>DB237*'Value Calculations'!$D$12</f>
        <v>0</v>
      </c>
      <c r="AR237">
        <f>DC237*'Value Calculations'!$D$13</f>
        <v>2.3388191832626193</v>
      </c>
      <c r="AT237">
        <f>DF237*'Value Calculations'!$D$3</f>
        <v>0</v>
      </c>
      <c r="AU237">
        <f>DG237*'Value Calculations'!$D$4</f>
        <v>0</v>
      </c>
      <c r="AV237">
        <f>DH237*'Value Calculations'!$D$5</f>
        <v>0</v>
      </c>
      <c r="AW237">
        <f>DI237*'Value Calculations'!$D$6</f>
        <v>0</v>
      </c>
      <c r="AX237">
        <f>DJ237*'Value Calculations'!$D$7</f>
        <v>0</v>
      </c>
      <c r="AY237">
        <f>DK237*'Value Calculations'!$D$8</f>
        <v>0</v>
      </c>
      <c r="AZ237">
        <f>DL237*'Value Calculations'!$D$9</f>
        <v>0</v>
      </c>
      <c r="BA237">
        <f>DM237*'Value Calculations'!$D$10</f>
        <v>0</v>
      </c>
      <c r="BB237">
        <f>DN237*'Value Calculations'!$D$11</f>
        <v>0</v>
      </c>
      <c r="BC237">
        <f>DO237*'Value Calculations'!$D$12</f>
        <v>0</v>
      </c>
      <c r="BD237">
        <f>DP237*'Value Calculations'!$D$13</f>
        <v>0</v>
      </c>
      <c r="BF237">
        <f>DS237*'Value Calculations'!$D$3</f>
        <v>0</v>
      </c>
      <c r="BG237">
        <f>DT237*'Value Calculations'!$D$4</f>
        <v>0</v>
      </c>
      <c r="BH237">
        <f>DU237*'Value Calculations'!$D$5</f>
        <v>0</v>
      </c>
      <c r="BI237">
        <f>DV237*'Value Calculations'!$D$6</f>
        <v>0</v>
      </c>
      <c r="BJ237">
        <f>DW237*'Value Calculations'!$D$7</f>
        <v>0</v>
      </c>
      <c r="BK237">
        <f>DX237*'Value Calculations'!$D$8</f>
        <v>0</v>
      </c>
      <c r="BL237">
        <f>DY237*'Value Calculations'!$D$9</f>
        <v>0</v>
      </c>
      <c r="BM237">
        <f>DZ237*'Value Calculations'!$D$10</f>
        <v>0</v>
      </c>
      <c r="BN237">
        <f>EA237*'Value Calculations'!$D$11</f>
        <v>0</v>
      </c>
      <c r="BO237">
        <f>EB237*'Value Calculations'!$D$12</f>
        <v>0</v>
      </c>
      <c r="BP237">
        <f>EC237*'Value Calculations'!$D$13</f>
        <v>0</v>
      </c>
      <c r="BR237">
        <f>IFERROR(VLOOKUP($B237,'Raw Stats'!$CM$3:$DC$884,3,FALSE),0)</f>
        <v>51</v>
      </c>
      <c r="BS237">
        <f>IFERROR(VLOOKUP($B237,'Raw Stats'!$CM$3:$DC$884,4,FALSE),0)</f>
        <v>21</v>
      </c>
      <c r="BT237">
        <f>IFERROR(VLOOKUP($B237,'Raw Stats'!$CM$3:$DC$884,5,FALSE),0)</f>
        <v>5</v>
      </c>
      <c r="BU237">
        <f>IFERROR(VLOOKUP($B237,'Raw Stats'!$CM$3:$DC$884,6,FALSE),0)</f>
        <v>26</v>
      </c>
      <c r="BV237">
        <f>IFERROR(VLOOKUP($B237,'Raw Stats'!$CM$3:$DC$884,7,FALSE),0)</f>
        <v>-9</v>
      </c>
      <c r="BW237">
        <f>IFERROR(VLOOKUP($B237,'Raw Stats'!$CM$3:$DC$884,8,FALSE),0)</f>
        <v>18</v>
      </c>
      <c r="BX237">
        <f>IFERROR(VLOOKUP($B237,'Raw Stats'!$CM$3:$DC$884,9,FALSE),0)</f>
        <v>67</v>
      </c>
      <c r="BY237">
        <f>IFERROR(VLOOKUP($B237,'Raw Stats'!$CM$3:$DC$884,10,FALSE),0)</f>
        <v>13</v>
      </c>
      <c r="BZ237">
        <f>IFERROR(VLOOKUP($B237,'Raw Stats'!$CM$3:$DC$884,11,FALSE)+VLOOKUP($B237,'Raw Stats'!$CM$3:$DC$884,12,FALSE),0)</f>
        <v>1</v>
      </c>
      <c r="CA237">
        <f>IFERROR(VLOOKUP($B237,'Raw Stats'!$CM$3:$DC$884,13,FALSE)+VLOOKUP($B237,'Raw Stats'!$CM$3:$DC$884,14,FALSE),0)</f>
        <v>1</v>
      </c>
      <c r="CB237">
        <f>IFERROR(VLOOKUP($B237,'Raw Stats'!$CM$3:$DC$884,15,FALSE),0)</f>
        <v>3</v>
      </c>
      <c r="CC237">
        <f>IFERROR(VLOOKUP($B237,'Raw Stats'!$CM$3:$DC$884,16,FALSE),0)</f>
        <v>124</v>
      </c>
      <c r="CE237">
        <f>IFERROR(VLOOKUP($B237,'Raw Stats'!$BU$3:$CJ$528,3,FALSE),0)</f>
        <v>0</v>
      </c>
      <c r="CF237">
        <f>IFERROR(VLOOKUP($B237,'Raw Stats'!$BU$3:$CJ$528,4,FALSE),0)</f>
        <v>0</v>
      </c>
      <c r="CG237">
        <f>IFERROR(VLOOKUP($B237,'Raw Stats'!$BU$3:$CJ$5288,5,FALSE),0)</f>
        <v>1</v>
      </c>
      <c r="CH237">
        <f>IFERROR(VLOOKUP($B237,'Raw Stats'!$BU$3:$CJ$528,6,FALSE),0)</f>
        <v>0</v>
      </c>
      <c r="CI237">
        <f>IFERROR(VLOOKUP($B237,'Raw Stats'!$BU$3:$CJ$528,7,FALSE),0)</f>
        <v>0</v>
      </c>
      <c r="CJ237">
        <f>IFERROR(VLOOKUP($B237,'Raw Stats'!$BU$3:$CJ$528,8,FALSE),0)</f>
        <v>0</v>
      </c>
      <c r="CK237">
        <f>IFERROR(VLOOKUP($B237,'Raw Stats'!$BU$3:$CJ$528,9,FALSE),0)</f>
        <v>0</v>
      </c>
      <c r="CL237">
        <f>IFERROR(VLOOKUP($B237,'Raw Stats'!$BU$3:$CJ$528,10,FALSE),0)</f>
        <v>0</v>
      </c>
      <c r="CM237">
        <f>IFERROR(VLOOKUP($B237,'Raw Stats'!$BU$3:$CJ$528,11,FALSE)+VLOOKUP($B237,'Raw Stats'!$BU$3:$CJ$528,12,FALSE),0)</f>
        <v>0</v>
      </c>
      <c r="CN237">
        <f>IFERROR(VLOOKUP($B237,'Raw Stats'!$BU$3:$CJ$528,13,FALSE)+VLOOKUP($B237,'Raw Stats'!$BU$3:$CJ$528,14,FALSE),0)</f>
        <v>0</v>
      </c>
      <c r="CO237">
        <f>IFERROR(VLOOKUP($B237,'Raw Stats'!$BU$3:$CJ$528,15,FALSE),0)</f>
        <v>0</v>
      </c>
      <c r="CP237">
        <f>IFERROR(VLOOKUP($B237,'Raw Stats'!$BU$3:$CJ$528,16,FALSE),0)</f>
        <v>0</v>
      </c>
      <c r="CR237">
        <f>IFERROR(VLOOKUP($B237,'Raw Stats'!$BC$3:$BR$528,3,FALSE),0)</f>
        <v>0</v>
      </c>
      <c r="CS237">
        <f>IFERROR(VLOOKUP($B237,'Raw Stats'!$BC$3:$BR$528,4,FALSE),0)</f>
        <v>0</v>
      </c>
      <c r="CT237">
        <f>IFERROR(VLOOKUP($B237,'Raw Stats'!$BC$3:$BR$5288,5,FALSE),0)</f>
        <v>1</v>
      </c>
      <c r="CU237">
        <f>IFERROR(VLOOKUP($B237,'Raw Stats'!$BC$3:$BR$52888,6,FALSE),0)</f>
        <v>5</v>
      </c>
      <c r="CV237">
        <f>IFERROR(VLOOKUP($B237,'Raw Stats'!$BC$3:$BR$5288,7,FALSE),0)</f>
        <v>4</v>
      </c>
      <c r="CW237">
        <f>IFERROR(VLOOKUP($B237,'Raw Stats'!$BC$3:$BR$5288,8,FALSE),0)</f>
        <v>8</v>
      </c>
      <c r="CX237">
        <f>IFERROR(VLOOKUP($B237,'Raw Stats'!$BC$3:$BR$5288,9,FALSE),0)</f>
        <v>11</v>
      </c>
      <c r="CY237">
        <f>IFERROR(VLOOKUP($B237,'Raw Stats'!$BC$3:$BR$5288,10,FALSE),0)</f>
        <v>5</v>
      </c>
      <c r="CZ237">
        <f>IFERROR(VLOOKUP($B237,'Raw Stats'!$BC$3:$BR$5288,11,FALSE)+VLOOKUP($B237,'Raw Stats'!$BC$3:$BR$5288,12,FALSE),0)</f>
        <v>0</v>
      </c>
      <c r="DA237">
        <f>IFERROR(VLOOKUP($B237,'Raw Stats'!$BC$3:$BR$5288,13,FALSE)+VLOOKUP($B237,'Raw Stats'!$BC$3:$BR$5288,14,FALSE),0)</f>
        <v>0</v>
      </c>
      <c r="DB237">
        <f>IFERROR(VLOOKUP($B237,'Raw Stats'!$BC$3:$BR$5288,15,FALSE),0)</f>
        <v>0</v>
      </c>
      <c r="DC237">
        <f>IFERROR(VLOOKUP($B237,'Raw Stats'!$BC$3:$BR$5288,16,FALSE),0)</f>
        <v>34</v>
      </c>
      <c r="DE237">
        <f>IFERROR(VLOOKUP($B237,'Raw Stats'!$AK$3:$AZ$528,3,FALSE),0)</f>
        <v>0</v>
      </c>
      <c r="DF237">
        <f>IFERROR(VLOOKUP($B237,'Raw Stats'!$AK$3:$AZ$528,4,FALSE),0)</f>
        <v>0</v>
      </c>
      <c r="DG237">
        <f>IFERROR(VLOOKUP($B237,'Raw Stats'!$AK$3:$AZ$528,5,FALSE),0)</f>
        <v>0</v>
      </c>
      <c r="DH237">
        <f>IFERROR(VLOOKUP($B237,'Raw Stats'!$AK$3:$AZ$528,6,FALSE),0)</f>
        <v>0</v>
      </c>
      <c r="DI237">
        <f>IFERROR(VLOOKUP($B237,'Raw Stats'!$AK$3:$AZ$528,7,FALSE),0)</f>
        <v>0</v>
      </c>
      <c r="DJ237">
        <f>IFERROR(VLOOKUP($B237,'Raw Stats'!$AK$3:$AZ$528,8,FALSE),0)</f>
        <v>0</v>
      </c>
      <c r="DK237">
        <f>IFERROR(VLOOKUP($B237,'Raw Stats'!$AK$3:$AZ$528,9,FALSE),0)</f>
        <v>0</v>
      </c>
      <c r="DL237">
        <f>IFERROR(VLOOKUP($B237,'Raw Stats'!$AK$3:$AZ$528,10,FALSE),0)</f>
        <v>0</v>
      </c>
      <c r="DM237">
        <f>IFERROR(VLOOKUP($B237,'Raw Stats'!$AK$3:$AZ$528,11,FALSE)+VLOOKUP($B237,'Raw Stats'!$AK$3:$AZ$528,12,FALSE),0)</f>
        <v>0</v>
      </c>
      <c r="DN237">
        <f>IFERROR(VLOOKUP($B237,'Raw Stats'!$AK$3:$AZ$528,13,FALSE)+VLOOKUP($B237,'Raw Stats'!$AK$3:$AZ$528,14,FALSE),0)</f>
        <v>0</v>
      </c>
      <c r="DO237">
        <f>IFERROR(VLOOKUP($B237,'Raw Stats'!$AK$3:$AZ$528,15,FALSE),0)</f>
        <v>0</v>
      </c>
      <c r="DP237">
        <f>IFERROR(VLOOKUP($B237,'Raw Stats'!$AK$3:$AZ$528,16,FALSE),0)</f>
        <v>0</v>
      </c>
      <c r="DR237">
        <f>IFERROR(VLOOKUP($B237,'Raw Stats'!$S$3:$AH$528,3,FALSE),0)</f>
        <v>0</v>
      </c>
      <c r="DS237">
        <f>IFERROR(VLOOKUP($B237,'Raw Stats'!$S$3:$AH$528,4,FALSE),0)</f>
        <v>0</v>
      </c>
      <c r="DT237">
        <f>IFERROR(VLOOKUP($B237,'Raw Stats'!$S$3:$AH$528,5,FALSE),0)</f>
        <v>0</v>
      </c>
      <c r="DU237">
        <f>IFERROR(VLOOKUP($B237,'Raw Stats'!$S$3:$AH$528,6,FALSE),0)</f>
        <v>0</v>
      </c>
      <c r="DV237">
        <f>IFERROR(VLOOKUP($B237,'Raw Stats'!$S$3:$AH$528,7,FALSE),0)</f>
        <v>0</v>
      </c>
      <c r="DW237">
        <f>IFERROR(VLOOKUP($B237,'Raw Stats'!$S$3:$AH$528,8,FALSE),0)</f>
        <v>0</v>
      </c>
      <c r="DX237">
        <f>IFERROR(VLOOKUP($B237,'Raw Stats'!$S$3:$AH$528,9,FALSE),0)</f>
        <v>0</v>
      </c>
      <c r="DY237">
        <f>IFERROR(VLOOKUP($B237,'Raw Stats'!$S$3:$AH$528,10,FALSE),0)</f>
        <v>0</v>
      </c>
      <c r="DZ237">
        <f>IFERROR(VLOOKUP($B237,'Raw Stats'!$S$3:$AH$528,11,FALSE)+VLOOKUP($B237,'Raw Stats'!$S$3:$AH$528,12,FALSE),0)</f>
        <v>0</v>
      </c>
      <c r="EA237">
        <f>IFERROR(VLOOKUP($B237,'Raw Stats'!$S$3:$AH$528,13,FALSE)+VLOOKUP($B237,'Raw Stats'!$S$3:$AH$528,14,FALSE),0)</f>
        <v>0</v>
      </c>
      <c r="EB237">
        <f>IFERROR(VLOOKUP($B237,'Raw Stats'!$S$3:$AH$528,15,FALSE),0)</f>
        <v>0</v>
      </c>
      <c r="EC237">
        <f>IFERROR(VLOOKUP($B237,'Raw Stats'!$S$3:$AH$528,16,FALSE),0)</f>
        <v>0</v>
      </c>
    </row>
    <row r="238" spans="1:133" x14ac:dyDescent="0.2">
      <c r="A238">
        <f>IFERROR(VLOOKUP(B238,Sheet2!$W$1:$X$300,2,FALSE),301)</f>
        <v>301</v>
      </c>
      <c r="B238" t="s">
        <v>343</v>
      </c>
      <c r="C238">
        <f t="shared" si="15"/>
        <v>0.71077588699751837</v>
      </c>
      <c r="D238">
        <f t="shared" si="16"/>
        <v>0.51701426977450837</v>
      </c>
      <c r="E238">
        <f t="shared" si="17"/>
        <v>0.62951530492932462</v>
      </c>
      <c r="F238">
        <f t="shared" si="18"/>
        <v>0.63565959225736612</v>
      </c>
      <c r="G238">
        <f t="shared" si="19"/>
        <v>0.61912181322155224</v>
      </c>
      <c r="J238">
        <f>BS238*'Value Calculations'!$D$3</f>
        <v>8.5624440011467957</v>
      </c>
      <c r="K238">
        <f>BT238*'Value Calculations'!$D$4</f>
        <v>3.9073524485357991</v>
      </c>
      <c r="L238">
        <f>BU238*'Value Calculations'!$D$5</f>
        <v>8.7561574667464104</v>
      </c>
      <c r="M238">
        <f>BV238*'Value Calculations'!$D$6</f>
        <v>0.75038959151617712</v>
      </c>
      <c r="N238">
        <f>BW238*'Value Calculations'!$D$7</f>
        <v>1.2303882787642992</v>
      </c>
      <c r="O238">
        <f>BX238*'Value Calculations'!$D$8</f>
        <v>6.1826649886624221</v>
      </c>
      <c r="P238">
        <f>BY238*'Value Calculations'!$D$9</f>
        <v>6.0457203522008029</v>
      </c>
      <c r="Q238">
        <f>BZ238*'Value Calculations'!$D$10</f>
        <v>1.8265823703810236</v>
      </c>
      <c r="R238">
        <f>CA238*'Value Calculations'!$D$11</f>
        <v>3.9628565920997496</v>
      </c>
      <c r="S238">
        <f>CB238*'Value Calculations'!$D$12</f>
        <v>3.2555309583576562</v>
      </c>
      <c r="T238">
        <f>CC238*'Value Calculations'!$D$13</f>
        <v>12.381983911390337</v>
      </c>
      <c r="V238">
        <f>CF238*'Value Calculations'!$D$3</f>
        <v>5.300560572138493</v>
      </c>
      <c r="W238">
        <f>CG238*'Value Calculations'!$D$4</f>
        <v>4.2329651525804488</v>
      </c>
      <c r="X238">
        <f>CH238*'Value Calculations'!$D$5</f>
        <v>6.8987907313759607</v>
      </c>
      <c r="Y238">
        <f>CI238*'Value Calculations'!$D$6</f>
        <v>-1.1255843872742657</v>
      </c>
      <c r="Z238">
        <f>CJ238*'Value Calculations'!$D$7</f>
        <v>1.0546185246551136</v>
      </c>
      <c r="AA238">
        <f>CK238*'Value Calculations'!$D$8</f>
        <v>4.9605102816012456</v>
      </c>
      <c r="AB238">
        <f>CL238*'Value Calculations'!$D$9</f>
        <v>5.0381002935006691</v>
      </c>
      <c r="AC238">
        <f>CM238*'Value Calculations'!$D$10</f>
        <v>1.8265823703810236</v>
      </c>
      <c r="AD238">
        <f>CN238*'Value Calculations'!$D$11</f>
        <v>2.9721424440748123</v>
      </c>
      <c r="AE238">
        <f>CO238*'Value Calculations'!$D$12</f>
        <v>0.81388273958941404</v>
      </c>
      <c r="AF238">
        <f>CP238*'Value Calculations'!$D$13</f>
        <v>9.9055871291122699</v>
      </c>
      <c r="AH238">
        <f>CS238*'Value Calculations'!$D$3</f>
        <v>4.4850897148864171</v>
      </c>
      <c r="AI238">
        <f>CT238*'Value Calculations'!$D$4</f>
        <v>2.6049016323571994</v>
      </c>
      <c r="AJ238">
        <f>CU238*'Value Calculations'!$D$5</f>
        <v>5.0414239960055092</v>
      </c>
      <c r="AK238">
        <f>CV238*'Value Calculations'!$D$6</f>
        <v>0.37519479575808856</v>
      </c>
      <c r="AL238">
        <f>CW238*'Value Calculations'!$D$7</f>
        <v>0.35153950821837121</v>
      </c>
      <c r="AM238">
        <f>CX238*'Value Calculations'!$D$8</f>
        <v>2.1567436006961938</v>
      </c>
      <c r="AN238">
        <f>CY238*'Value Calculations'!$D$9</f>
        <v>4.0304802348005353</v>
      </c>
      <c r="AO238">
        <f>CZ238*'Value Calculations'!$D$10</f>
        <v>1.4612658963048188</v>
      </c>
      <c r="AP238">
        <f>DA238*'Value Calculations'!$D$11</f>
        <v>0</v>
      </c>
      <c r="AQ238">
        <f>DB238*'Value Calculations'!$D$12</f>
        <v>4.0694136979470699</v>
      </c>
      <c r="AR238">
        <f>DC238*'Value Calculations'!$D$13</f>
        <v>5.6406815596333759</v>
      </c>
      <c r="AT238">
        <f>DF238*'Value Calculations'!$D$3</f>
        <v>6.9315022866426439</v>
      </c>
      <c r="AU238">
        <f>DG238*'Value Calculations'!$D$4</f>
        <v>4.8841905606697491</v>
      </c>
      <c r="AV238">
        <f>DH238*'Value Calculations'!$D$5</f>
        <v>8.4908193616934895</v>
      </c>
      <c r="AW238">
        <f>DI238*'Value Calculations'!$D$6</f>
        <v>-0.37519479575808856</v>
      </c>
      <c r="AX238">
        <f>DJ238*'Value Calculations'!$D$7</f>
        <v>1.8455824181464489</v>
      </c>
      <c r="AY238">
        <f>DK238*'Value Calculations'!$D$8</f>
        <v>3.810247027896609</v>
      </c>
      <c r="AZ238">
        <f>DL238*'Value Calculations'!$D$9</f>
        <v>10.705963123688921</v>
      </c>
      <c r="BA238">
        <f>DM238*'Value Calculations'!$D$10</f>
        <v>1.0959494222286141</v>
      </c>
      <c r="BB238">
        <f>DN238*'Value Calculations'!$D$11</f>
        <v>2.9721424440748123</v>
      </c>
      <c r="BC238">
        <f>DO238*'Value Calculations'!$D$12</f>
        <v>0</v>
      </c>
      <c r="BD238">
        <f>DP238*'Value Calculations'!$D$13</f>
        <v>11.762884715820821</v>
      </c>
      <c r="BF238">
        <f>DS238*'Value Calculations'!$D$3</f>
        <v>5.7082960007645305</v>
      </c>
      <c r="BG238">
        <f>DT238*'Value Calculations'!$D$4</f>
        <v>4.8841905606697491</v>
      </c>
      <c r="BH238">
        <f>DU238*'Value Calculations'!$D$5</f>
        <v>7.6948050465347251</v>
      </c>
      <c r="BI238">
        <f>DV238*'Value Calculations'!$D$6</f>
        <v>1.6258441149517171</v>
      </c>
      <c r="BJ238">
        <f>DW238*'Value Calculations'!$D$7</f>
        <v>2.1971219263648201</v>
      </c>
      <c r="BK238">
        <f>DX238*'Value Calculations'!$D$8</f>
        <v>4.9605102816012456</v>
      </c>
      <c r="BL238">
        <f>DY238*'Value Calculations'!$D$9</f>
        <v>9.1945330356387203</v>
      </c>
      <c r="BM238">
        <f>DZ238*'Value Calculations'!$D$10</f>
        <v>1.0959494222286141</v>
      </c>
      <c r="BN238">
        <f>EA238*'Value Calculations'!$D$11</f>
        <v>0.9907141480249374</v>
      </c>
      <c r="BO238">
        <f>EB238*'Value Calculations'!$D$12</f>
        <v>2.441648218768242</v>
      </c>
      <c r="BP238">
        <f>EC238*'Value Calculations'!$D$13</f>
        <v>9.9743759286199936</v>
      </c>
      <c r="BR238">
        <f>IFERROR(VLOOKUP($B238,'Raw Stats'!$CM$3:$DC$884,3,FALSE),0)</f>
        <v>80</v>
      </c>
      <c r="BS238">
        <f>IFERROR(VLOOKUP($B238,'Raw Stats'!$CM$3:$DC$884,4,FALSE),0)</f>
        <v>21</v>
      </c>
      <c r="BT238">
        <f>IFERROR(VLOOKUP($B238,'Raw Stats'!$CM$3:$DC$884,5,FALSE),0)</f>
        <v>12</v>
      </c>
      <c r="BU238">
        <f>IFERROR(VLOOKUP($B238,'Raw Stats'!$CM$3:$DC$884,6,FALSE),0)</f>
        <v>33</v>
      </c>
      <c r="BV238">
        <f>IFERROR(VLOOKUP($B238,'Raw Stats'!$CM$3:$DC$884,7,FALSE),0)</f>
        <v>6</v>
      </c>
      <c r="BW238">
        <f>IFERROR(VLOOKUP($B238,'Raw Stats'!$CM$3:$DC$884,8,FALSE),0)</f>
        <v>14</v>
      </c>
      <c r="BX238">
        <f>IFERROR(VLOOKUP($B238,'Raw Stats'!$CM$3:$DC$884,9,FALSE),0)</f>
        <v>86</v>
      </c>
      <c r="BY238">
        <f>IFERROR(VLOOKUP($B238,'Raw Stats'!$CM$3:$DC$884,10,FALSE),0)</f>
        <v>48</v>
      </c>
      <c r="BZ238">
        <f>IFERROR(VLOOKUP($B238,'Raw Stats'!$CM$3:$DC$884,11,FALSE)+VLOOKUP($B238,'Raw Stats'!$CM$3:$DC$884,12,FALSE),0)</f>
        <v>5</v>
      </c>
      <c r="CA238">
        <f>IFERROR(VLOOKUP($B238,'Raw Stats'!$CM$3:$DC$884,13,FALSE)+VLOOKUP($B238,'Raw Stats'!$CM$3:$DC$884,14,FALSE),0)</f>
        <v>4</v>
      </c>
      <c r="CB238">
        <f>IFERROR(VLOOKUP($B238,'Raw Stats'!$CM$3:$DC$884,15,FALSE),0)</f>
        <v>4</v>
      </c>
      <c r="CC238">
        <f>IFERROR(VLOOKUP($B238,'Raw Stats'!$CM$3:$DC$884,16,FALSE),0)</f>
        <v>180</v>
      </c>
      <c r="CE238">
        <f>IFERROR(VLOOKUP($B238,'Raw Stats'!$BU$3:$CJ$528,3,FALSE),0)</f>
        <v>81</v>
      </c>
      <c r="CF238">
        <f>IFERROR(VLOOKUP($B238,'Raw Stats'!$BU$3:$CJ$528,4,FALSE),0)</f>
        <v>13</v>
      </c>
      <c r="CG238">
        <f>IFERROR(VLOOKUP($B238,'Raw Stats'!$BU$3:$CJ$5288,5,FALSE),0)</f>
        <v>13</v>
      </c>
      <c r="CH238">
        <f>IFERROR(VLOOKUP($B238,'Raw Stats'!$BU$3:$CJ$528,6,FALSE),0)</f>
        <v>26</v>
      </c>
      <c r="CI238">
        <f>IFERROR(VLOOKUP($B238,'Raw Stats'!$BU$3:$CJ$528,7,FALSE),0)</f>
        <v>-9</v>
      </c>
      <c r="CJ238">
        <f>IFERROR(VLOOKUP($B238,'Raw Stats'!$BU$3:$CJ$528,8,FALSE),0)</f>
        <v>12</v>
      </c>
      <c r="CK238">
        <f>IFERROR(VLOOKUP($B238,'Raw Stats'!$BU$3:$CJ$528,9,FALSE),0)</f>
        <v>69</v>
      </c>
      <c r="CL238">
        <f>IFERROR(VLOOKUP($B238,'Raw Stats'!$BU$3:$CJ$528,10,FALSE),0)</f>
        <v>40</v>
      </c>
      <c r="CM238">
        <f>IFERROR(VLOOKUP($B238,'Raw Stats'!$BU$3:$CJ$528,11,FALSE)+VLOOKUP($B238,'Raw Stats'!$BU$3:$CJ$528,12,FALSE),0)</f>
        <v>5</v>
      </c>
      <c r="CN238">
        <f>IFERROR(VLOOKUP($B238,'Raw Stats'!$BU$3:$CJ$528,13,FALSE)+VLOOKUP($B238,'Raw Stats'!$BU$3:$CJ$528,14,FALSE),0)</f>
        <v>3</v>
      </c>
      <c r="CO238">
        <f>IFERROR(VLOOKUP($B238,'Raw Stats'!$BU$3:$CJ$528,15,FALSE),0)</f>
        <v>1</v>
      </c>
      <c r="CP238">
        <f>IFERROR(VLOOKUP($B238,'Raw Stats'!$BU$3:$CJ$528,16,FALSE),0)</f>
        <v>144</v>
      </c>
      <c r="CR238">
        <f>IFERROR(VLOOKUP($B238,'Raw Stats'!$BC$3:$BR$528,3,FALSE),0)</f>
        <v>48</v>
      </c>
      <c r="CS238">
        <f>IFERROR(VLOOKUP($B238,'Raw Stats'!$BC$3:$BR$528,4,FALSE),0)</f>
        <v>11</v>
      </c>
      <c r="CT238">
        <f>IFERROR(VLOOKUP($B238,'Raw Stats'!$BC$3:$BR$5288,5,FALSE),0)</f>
        <v>8</v>
      </c>
      <c r="CU238">
        <f>IFERROR(VLOOKUP($B238,'Raw Stats'!$BC$3:$BR$52888,6,FALSE),0)</f>
        <v>19</v>
      </c>
      <c r="CV238">
        <f>IFERROR(VLOOKUP($B238,'Raw Stats'!$BC$3:$BR$5288,7,FALSE),0)</f>
        <v>3</v>
      </c>
      <c r="CW238">
        <f>IFERROR(VLOOKUP($B238,'Raw Stats'!$BC$3:$BR$5288,8,FALSE),0)</f>
        <v>4</v>
      </c>
      <c r="CX238">
        <f>IFERROR(VLOOKUP($B238,'Raw Stats'!$BC$3:$BR$5288,9,FALSE),0)</f>
        <v>30</v>
      </c>
      <c r="CY238">
        <f>IFERROR(VLOOKUP($B238,'Raw Stats'!$BC$3:$BR$5288,10,FALSE),0)</f>
        <v>32</v>
      </c>
      <c r="CZ238">
        <f>IFERROR(VLOOKUP($B238,'Raw Stats'!$BC$3:$BR$5288,11,FALSE)+VLOOKUP($B238,'Raw Stats'!$BC$3:$BR$5288,12,FALSE),0)</f>
        <v>4</v>
      </c>
      <c r="DA238">
        <f>IFERROR(VLOOKUP($B238,'Raw Stats'!$BC$3:$BR$5288,13,FALSE)+VLOOKUP($B238,'Raw Stats'!$BC$3:$BR$5288,14,FALSE),0)</f>
        <v>0</v>
      </c>
      <c r="DB238">
        <f>IFERROR(VLOOKUP($B238,'Raw Stats'!$BC$3:$BR$5288,15,FALSE),0)</f>
        <v>5</v>
      </c>
      <c r="DC238">
        <f>IFERROR(VLOOKUP($B238,'Raw Stats'!$BC$3:$BR$5288,16,FALSE),0)</f>
        <v>82</v>
      </c>
      <c r="DE238">
        <f>IFERROR(VLOOKUP($B238,'Raw Stats'!$AK$3:$AZ$528,3,FALSE),0)</f>
        <v>82</v>
      </c>
      <c r="DF238">
        <f>IFERROR(VLOOKUP($B238,'Raw Stats'!$AK$3:$AZ$528,4,FALSE),0)</f>
        <v>17</v>
      </c>
      <c r="DG238">
        <f>IFERROR(VLOOKUP($B238,'Raw Stats'!$AK$3:$AZ$528,5,FALSE),0)</f>
        <v>15</v>
      </c>
      <c r="DH238">
        <f>IFERROR(VLOOKUP($B238,'Raw Stats'!$AK$3:$AZ$528,6,FALSE),0)</f>
        <v>32</v>
      </c>
      <c r="DI238">
        <f>IFERROR(VLOOKUP($B238,'Raw Stats'!$AK$3:$AZ$528,7,FALSE),0)</f>
        <v>-3</v>
      </c>
      <c r="DJ238">
        <f>IFERROR(VLOOKUP($B238,'Raw Stats'!$AK$3:$AZ$528,8,FALSE),0)</f>
        <v>21</v>
      </c>
      <c r="DK238">
        <f>IFERROR(VLOOKUP($B238,'Raw Stats'!$AK$3:$AZ$528,9,FALSE),0)</f>
        <v>53</v>
      </c>
      <c r="DL238">
        <f>IFERROR(VLOOKUP($B238,'Raw Stats'!$AK$3:$AZ$528,10,FALSE),0)</f>
        <v>85</v>
      </c>
      <c r="DM238">
        <f>IFERROR(VLOOKUP($B238,'Raw Stats'!$AK$3:$AZ$528,11,FALSE)+VLOOKUP($B238,'Raw Stats'!$AK$3:$AZ$528,12,FALSE),0)</f>
        <v>3</v>
      </c>
      <c r="DN238">
        <f>IFERROR(VLOOKUP($B238,'Raw Stats'!$AK$3:$AZ$528,13,FALSE)+VLOOKUP($B238,'Raw Stats'!$AK$3:$AZ$528,14,FALSE),0)</f>
        <v>3</v>
      </c>
      <c r="DO238">
        <f>IFERROR(VLOOKUP($B238,'Raw Stats'!$AK$3:$AZ$528,15,FALSE),0)</f>
        <v>0</v>
      </c>
      <c r="DP238">
        <f>IFERROR(VLOOKUP($B238,'Raw Stats'!$AK$3:$AZ$528,16,FALSE),0)</f>
        <v>171</v>
      </c>
      <c r="DR238">
        <f>IFERROR(VLOOKUP($B238,'Raw Stats'!$S$3:$AH$528,3,FALSE),0)</f>
        <v>82</v>
      </c>
      <c r="DS238">
        <f>IFERROR(VLOOKUP($B238,'Raw Stats'!$S$3:$AH$528,4,FALSE),0)</f>
        <v>14</v>
      </c>
      <c r="DT238">
        <f>IFERROR(VLOOKUP($B238,'Raw Stats'!$S$3:$AH$528,5,FALSE),0)</f>
        <v>15</v>
      </c>
      <c r="DU238">
        <f>IFERROR(VLOOKUP($B238,'Raw Stats'!$S$3:$AH$528,6,FALSE),0)</f>
        <v>29</v>
      </c>
      <c r="DV238">
        <f>IFERROR(VLOOKUP($B238,'Raw Stats'!$S$3:$AH$528,7,FALSE),0)</f>
        <v>13</v>
      </c>
      <c r="DW238">
        <f>IFERROR(VLOOKUP($B238,'Raw Stats'!$S$3:$AH$528,8,FALSE),0)</f>
        <v>25</v>
      </c>
      <c r="DX238">
        <f>IFERROR(VLOOKUP($B238,'Raw Stats'!$S$3:$AH$528,9,FALSE),0)</f>
        <v>69</v>
      </c>
      <c r="DY238">
        <f>IFERROR(VLOOKUP($B238,'Raw Stats'!$S$3:$AH$528,10,FALSE),0)</f>
        <v>73</v>
      </c>
      <c r="DZ238">
        <f>IFERROR(VLOOKUP($B238,'Raw Stats'!$S$3:$AH$528,11,FALSE)+VLOOKUP($B238,'Raw Stats'!$S$3:$AH$528,12,FALSE),0)</f>
        <v>3</v>
      </c>
      <c r="EA238">
        <f>IFERROR(VLOOKUP($B238,'Raw Stats'!$S$3:$AH$528,13,FALSE)+VLOOKUP($B238,'Raw Stats'!$S$3:$AH$528,14,FALSE),0)</f>
        <v>1</v>
      </c>
      <c r="EB238">
        <f>IFERROR(VLOOKUP($B238,'Raw Stats'!$S$3:$AH$528,15,FALSE),0)</f>
        <v>3</v>
      </c>
      <c r="EC238">
        <f>IFERROR(VLOOKUP($B238,'Raw Stats'!$S$3:$AH$528,16,FALSE),0)</f>
        <v>145</v>
      </c>
    </row>
    <row r="239" spans="1:133" x14ac:dyDescent="0.2">
      <c r="A239">
        <f>IFERROR(VLOOKUP(B239,Sheet2!$W$1:$X$300,2,FALSE),301)</f>
        <v>301</v>
      </c>
      <c r="B239" t="s">
        <v>313</v>
      </c>
      <c r="C239">
        <f t="shared" si="15"/>
        <v>0.70694688452225329</v>
      </c>
      <c r="D239">
        <f t="shared" si="16"/>
        <v>0.56450830641115957</v>
      </c>
      <c r="E239">
        <f t="shared" si="17"/>
        <v>0.64800863218225047</v>
      </c>
      <c r="F239">
        <f t="shared" si="18"/>
        <v>0.4820166934964778</v>
      </c>
      <c r="G239">
        <f t="shared" si="19"/>
        <v>0</v>
      </c>
      <c r="J239">
        <f>BS239*'Value Calculations'!$D$3</f>
        <v>2.8541480003822652</v>
      </c>
      <c r="K239">
        <f>BT239*'Value Calculations'!$D$4</f>
        <v>1.6280635202232496</v>
      </c>
      <c r="L239">
        <f>BU239*'Value Calculations'!$D$5</f>
        <v>3.1840572606350586</v>
      </c>
      <c r="M239">
        <f>BV239*'Value Calculations'!$D$6</f>
        <v>-0.25012986383872571</v>
      </c>
      <c r="N239">
        <f>BW239*'Value Calculations'!$D$7</f>
        <v>16.786011517427227</v>
      </c>
      <c r="O239">
        <f>BX239*'Value Calculations'!$D$8</f>
        <v>19.266909499552664</v>
      </c>
      <c r="P239">
        <f>BY239*'Value Calculations'!$D$9</f>
        <v>5.4159578155132193</v>
      </c>
      <c r="Q239">
        <f>BZ239*'Value Calculations'!$D$10</f>
        <v>0</v>
      </c>
      <c r="R239">
        <f>CA239*'Value Calculations'!$D$11</f>
        <v>0.9907141480249374</v>
      </c>
      <c r="S239">
        <f>CB239*'Value Calculations'!$D$12</f>
        <v>1.6277654791788281</v>
      </c>
      <c r="T239">
        <f>CC239*'Value Calculations'!$D$13</f>
        <v>6.4661471537260651</v>
      </c>
      <c r="V239">
        <f>CF239*'Value Calculations'!$D$3</f>
        <v>2.0386771431301893</v>
      </c>
      <c r="W239">
        <f>CG239*'Value Calculations'!$D$4</f>
        <v>2.6049016323571994</v>
      </c>
      <c r="X239">
        <f>CH239*'Value Calculations'!$D$5</f>
        <v>3.4493953656879803</v>
      </c>
      <c r="Y239">
        <f>CI239*'Value Calculations'!$D$6</f>
        <v>0.25012986383872571</v>
      </c>
      <c r="Z239">
        <f>CJ239*'Value Calculations'!$D$7</f>
        <v>10.721955000660323</v>
      </c>
      <c r="AA239">
        <f>CK239*'Value Calculations'!$D$8</f>
        <v>10.639935096767889</v>
      </c>
      <c r="AB239">
        <f>CL239*'Value Calculations'!$D$9</f>
        <v>4.156432742138052</v>
      </c>
      <c r="AC239">
        <f>CM239*'Value Calculations'!$D$10</f>
        <v>0</v>
      </c>
      <c r="AD239">
        <f>CN239*'Value Calculations'!$D$11</f>
        <v>0.9907141480249374</v>
      </c>
      <c r="AE239">
        <f>CO239*'Value Calculations'!$D$12</f>
        <v>0</v>
      </c>
      <c r="AF239">
        <f>CP239*'Value Calculations'!$D$13</f>
        <v>5.2279487625870313</v>
      </c>
      <c r="AH239">
        <f>CS239*'Value Calculations'!$D$3</f>
        <v>3.2618834290083032</v>
      </c>
      <c r="AI239">
        <f>CT239*'Value Calculations'!$D$4</f>
        <v>1.3024508161785997</v>
      </c>
      <c r="AJ239">
        <f>CU239*'Value Calculations'!$D$5</f>
        <v>3.1840572606350586</v>
      </c>
      <c r="AK239">
        <f>CV239*'Value Calculations'!$D$6</f>
        <v>0.50025972767745142</v>
      </c>
      <c r="AL239">
        <f>CW239*'Value Calculations'!$D$7</f>
        <v>7.2944447955312022</v>
      </c>
      <c r="AM239">
        <f>CX239*'Value Calculations'!$D$8</f>
        <v>7.6204940557932179</v>
      </c>
      <c r="AN239">
        <f>CY239*'Value Calculations'!$D$9</f>
        <v>2.1411926247377844</v>
      </c>
      <c r="AO239">
        <f>CZ239*'Value Calculations'!$D$10</f>
        <v>0.36531647407620471</v>
      </c>
      <c r="AP239">
        <f>DA239*'Value Calculations'!$D$11</f>
        <v>0</v>
      </c>
      <c r="AQ239">
        <f>DB239*'Value Calculations'!$D$12</f>
        <v>0</v>
      </c>
      <c r="AR239">
        <f>DC239*'Value Calculations'!$D$13</f>
        <v>5.4343151611102041</v>
      </c>
      <c r="AT239">
        <f>DF239*'Value Calculations'!$D$3</f>
        <v>2.4464125717562273</v>
      </c>
      <c r="AU239">
        <f>DG239*'Value Calculations'!$D$4</f>
        <v>1.6280635202232496</v>
      </c>
      <c r="AV239">
        <f>DH239*'Value Calculations'!$D$5</f>
        <v>2.9187191555821368</v>
      </c>
      <c r="AW239">
        <f>DI239*'Value Calculations'!$D$6</f>
        <v>0</v>
      </c>
      <c r="AX239">
        <f>DJ239*'Value Calculations'!$D$7</f>
        <v>14.41311983695322</v>
      </c>
      <c r="AY239">
        <f>DK239*'Value Calculations'!$D$8</f>
        <v>8.8426487628543953</v>
      </c>
      <c r="AZ239">
        <f>DL239*'Value Calculations'!$D$9</f>
        <v>1.6373825953877175</v>
      </c>
      <c r="BA239">
        <f>DM239*'Value Calculations'!$D$10</f>
        <v>0</v>
      </c>
      <c r="BB239">
        <f>DN239*'Value Calculations'!$D$11</f>
        <v>0</v>
      </c>
      <c r="BC239">
        <f>DO239*'Value Calculations'!$D$12</f>
        <v>0</v>
      </c>
      <c r="BD239">
        <f>DP239*'Value Calculations'!$D$13</f>
        <v>4.264905569478894</v>
      </c>
      <c r="BF239">
        <f>DS239*'Value Calculations'!$D$3</f>
        <v>0</v>
      </c>
      <c r="BG239">
        <f>DT239*'Value Calculations'!$D$4</f>
        <v>0</v>
      </c>
      <c r="BH239">
        <f>DU239*'Value Calculations'!$D$5</f>
        <v>0</v>
      </c>
      <c r="BI239">
        <f>DV239*'Value Calculations'!$D$6</f>
        <v>0</v>
      </c>
      <c r="BJ239">
        <f>DW239*'Value Calculations'!$D$7</f>
        <v>0</v>
      </c>
      <c r="BK239">
        <f>DX239*'Value Calculations'!$D$8</f>
        <v>0</v>
      </c>
      <c r="BL239">
        <f>DY239*'Value Calculations'!$D$9</f>
        <v>0</v>
      </c>
      <c r="BM239">
        <f>DZ239*'Value Calculations'!$D$10</f>
        <v>0</v>
      </c>
      <c r="BN239">
        <f>EA239*'Value Calculations'!$D$11</f>
        <v>0</v>
      </c>
      <c r="BO239">
        <f>EB239*'Value Calculations'!$D$12</f>
        <v>0</v>
      </c>
      <c r="BP239">
        <f>EC239*'Value Calculations'!$D$13</f>
        <v>0</v>
      </c>
      <c r="BR239">
        <f>IFERROR(VLOOKUP($B239,'Raw Stats'!$CM$3:$DC$884,3,FALSE),0)</f>
        <v>82</v>
      </c>
      <c r="BS239">
        <f>IFERROR(VLOOKUP($B239,'Raw Stats'!$CM$3:$DC$884,4,FALSE),0)</f>
        <v>7</v>
      </c>
      <c r="BT239">
        <f>IFERROR(VLOOKUP($B239,'Raw Stats'!$CM$3:$DC$884,5,FALSE),0)</f>
        <v>5</v>
      </c>
      <c r="BU239">
        <f>IFERROR(VLOOKUP($B239,'Raw Stats'!$CM$3:$DC$884,6,FALSE),0)</f>
        <v>12</v>
      </c>
      <c r="BV239">
        <f>IFERROR(VLOOKUP($B239,'Raw Stats'!$CM$3:$DC$884,7,FALSE),0)</f>
        <v>-2</v>
      </c>
      <c r="BW239">
        <f>IFERROR(VLOOKUP($B239,'Raw Stats'!$CM$3:$DC$884,8,FALSE),0)</f>
        <v>191</v>
      </c>
      <c r="BX239">
        <f>IFERROR(VLOOKUP($B239,'Raw Stats'!$CM$3:$DC$884,9,FALSE),0)</f>
        <v>268</v>
      </c>
      <c r="BY239">
        <f>IFERROR(VLOOKUP($B239,'Raw Stats'!$CM$3:$DC$884,10,FALSE),0)</f>
        <v>43</v>
      </c>
      <c r="BZ239">
        <f>IFERROR(VLOOKUP($B239,'Raw Stats'!$CM$3:$DC$884,11,FALSE)+VLOOKUP($B239,'Raw Stats'!$CM$3:$DC$884,12,FALSE),0)</f>
        <v>0</v>
      </c>
      <c r="CA239">
        <f>IFERROR(VLOOKUP($B239,'Raw Stats'!$CM$3:$DC$884,13,FALSE)+VLOOKUP($B239,'Raw Stats'!$CM$3:$DC$884,14,FALSE),0)</f>
        <v>1</v>
      </c>
      <c r="CB239">
        <f>IFERROR(VLOOKUP($B239,'Raw Stats'!$CM$3:$DC$884,15,FALSE),0)</f>
        <v>2</v>
      </c>
      <c r="CC239">
        <f>IFERROR(VLOOKUP($B239,'Raw Stats'!$CM$3:$DC$884,16,FALSE),0)</f>
        <v>94</v>
      </c>
      <c r="CE239">
        <f>IFERROR(VLOOKUP($B239,'Raw Stats'!$BU$3:$CJ$528,3,FALSE),0)</f>
        <v>71</v>
      </c>
      <c r="CF239">
        <f>IFERROR(VLOOKUP($B239,'Raw Stats'!$BU$3:$CJ$528,4,FALSE),0)</f>
        <v>5</v>
      </c>
      <c r="CG239">
        <f>IFERROR(VLOOKUP($B239,'Raw Stats'!$BU$3:$CJ$5288,5,FALSE),0)</f>
        <v>8</v>
      </c>
      <c r="CH239">
        <f>IFERROR(VLOOKUP($B239,'Raw Stats'!$BU$3:$CJ$528,6,FALSE),0)</f>
        <v>13</v>
      </c>
      <c r="CI239">
        <f>IFERROR(VLOOKUP($B239,'Raw Stats'!$BU$3:$CJ$528,7,FALSE),0)</f>
        <v>2</v>
      </c>
      <c r="CJ239">
        <f>IFERROR(VLOOKUP($B239,'Raw Stats'!$BU$3:$CJ$528,8,FALSE),0)</f>
        <v>122</v>
      </c>
      <c r="CK239">
        <f>IFERROR(VLOOKUP($B239,'Raw Stats'!$BU$3:$CJ$528,9,FALSE),0)</f>
        <v>148</v>
      </c>
      <c r="CL239">
        <f>IFERROR(VLOOKUP($B239,'Raw Stats'!$BU$3:$CJ$528,10,FALSE),0)</f>
        <v>33</v>
      </c>
      <c r="CM239">
        <f>IFERROR(VLOOKUP($B239,'Raw Stats'!$BU$3:$CJ$528,11,FALSE)+VLOOKUP($B239,'Raw Stats'!$BU$3:$CJ$528,12,FALSE),0)</f>
        <v>0</v>
      </c>
      <c r="CN239">
        <f>IFERROR(VLOOKUP($B239,'Raw Stats'!$BU$3:$CJ$528,13,FALSE)+VLOOKUP($B239,'Raw Stats'!$BU$3:$CJ$528,14,FALSE),0)</f>
        <v>1</v>
      </c>
      <c r="CO239">
        <f>IFERROR(VLOOKUP($B239,'Raw Stats'!$BU$3:$CJ$528,15,FALSE),0)</f>
        <v>0</v>
      </c>
      <c r="CP239">
        <f>IFERROR(VLOOKUP($B239,'Raw Stats'!$BU$3:$CJ$528,16,FALSE),0)</f>
        <v>76</v>
      </c>
      <c r="CR239">
        <f>IFERROR(VLOOKUP($B239,'Raw Stats'!$BC$3:$BR$528,3,FALSE),0)</f>
        <v>48</v>
      </c>
      <c r="CS239">
        <f>IFERROR(VLOOKUP($B239,'Raw Stats'!$BC$3:$BR$528,4,FALSE),0)</f>
        <v>8</v>
      </c>
      <c r="CT239">
        <f>IFERROR(VLOOKUP($B239,'Raw Stats'!$BC$3:$BR$5288,5,FALSE),0)</f>
        <v>4</v>
      </c>
      <c r="CU239">
        <f>IFERROR(VLOOKUP($B239,'Raw Stats'!$BC$3:$BR$52888,6,FALSE),0)</f>
        <v>12</v>
      </c>
      <c r="CV239">
        <f>IFERROR(VLOOKUP($B239,'Raw Stats'!$BC$3:$BR$5288,7,FALSE),0)</f>
        <v>4</v>
      </c>
      <c r="CW239">
        <f>IFERROR(VLOOKUP($B239,'Raw Stats'!$BC$3:$BR$5288,8,FALSE),0)</f>
        <v>83</v>
      </c>
      <c r="CX239">
        <f>IFERROR(VLOOKUP($B239,'Raw Stats'!$BC$3:$BR$5288,9,FALSE),0)</f>
        <v>106</v>
      </c>
      <c r="CY239">
        <f>IFERROR(VLOOKUP($B239,'Raw Stats'!$BC$3:$BR$5288,10,FALSE),0)</f>
        <v>17</v>
      </c>
      <c r="CZ239">
        <f>IFERROR(VLOOKUP($B239,'Raw Stats'!$BC$3:$BR$5288,11,FALSE)+VLOOKUP($B239,'Raw Stats'!$BC$3:$BR$5288,12,FALSE),0)</f>
        <v>1</v>
      </c>
      <c r="DA239">
        <f>IFERROR(VLOOKUP($B239,'Raw Stats'!$BC$3:$BR$5288,13,FALSE)+VLOOKUP($B239,'Raw Stats'!$BC$3:$BR$5288,14,FALSE),0)</f>
        <v>0</v>
      </c>
      <c r="DB239">
        <f>IFERROR(VLOOKUP($B239,'Raw Stats'!$BC$3:$BR$5288,15,FALSE),0)</f>
        <v>0</v>
      </c>
      <c r="DC239">
        <f>IFERROR(VLOOKUP($B239,'Raw Stats'!$BC$3:$BR$5288,16,FALSE),0)</f>
        <v>79</v>
      </c>
      <c r="DE239">
        <f>IFERROR(VLOOKUP($B239,'Raw Stats'!$AK$3:$AZ$528,3,FALSE),0)</f>
        <v>75</v>
      </c>
      <c r="DF239">
        <f>IFERROR(VLOOKUP($B239,'Raw Stats'!$AK$3:$AZ$528,4,FALSE),0)</f>
        <v>6</v>
      </c>
      <c r="DG239">
        <f>IFERROR(VLOOKUP($B239,'Raw Stats'!$AK$3:$AZ$528,5,FALSE),0)</f>
        <v>5</v>
      </c>
      <c r="DH239">
        <f>IFERROR(VLOOKUP($B239,'Raw Stats'!$AK$3:$AZ$528,6,FALSE),0)</f>
        <v>11</v>
      </c>
      <c r="DI239">
        <f>IFERROR(VLOOKUP($B239,'Raw Stats'!$AK$3:$AZ$528,7,FALSE),0)</f>
        <v>0</v>
      </c>
      <c r="DJ239">
        <f>IFERROR(VLOOKUP($B239,'Raw Stats'!$AK$3:$AZ$528,8,FALSE),0)</f>
        <v>164</v>
      </c>
      <c r="DK239">
        <f>IFERROR(VLOOKUP($B239,'Raw Stats'!$AK$3:$AZ$528,9,FALSE),0)</f>
        <v>123</v>
      </c>
      <c r="DL239">
        <f>IFERROR(VLOOKUP($B239,'Raw Stats'!$AK$3:$AZ$528,10,FALSE),0)</f>
        <v>13</v>
      </c>
      <c r="DM239">
        <f>IFERROR(VLOOKUP($B239,'Raw Stats'!$AK$3:$AZ$528,11,FALSE)+VLOOKUP($B239,'Raw Stats'!$AK$3:$AZ$528,12,FALSE),0)</f>
        <v>0</v>
      </c>
      <c r="DN239">
        <f>IFERROR(VLOOKUP($B239,'Raw Stats'!$AK$3:$AZ$528,13,FALSE)+VLOOKUP($B239,'Raw Stats'!$AK$3:$AZ$528,14,FALSE),0)</f>
        <v>0</v>
      </c>
      <c r="DO239">
        <f>IFERROR(VLOOKUP($B239,'Raw Stats'!$AK$3:$AZ$528,15,FALSE),0)</f>
        <v>0</v>
      </c>
      <c r="DP239">
        <f>IFERROR(VLOOKUP($B239,'Raw Stats'!$AK$3:$AZ$528,16,FALSE),0)</f>
        <v>62</v>
      </c>
      <c r="DR239">
        <f>IFERROR(VLOOKUP($B239,'Raw Stats'!$S$3:$AH$528,3,FALSE),0)</f>
        <v>0</v>
      </c>
      <c r="DS239">
        <f>IFERROR(VLOOKUP($B239,'Raw Stats'!$S$3:$AH$528,4,FALSE),0)</f>
        <v>0</v>
      </c>
      <c r="DT239">
        <f>IFERROR(VLOOKUP($B239,'Raw Stats'!$S$3:$AH$528,5,FALSE),0)</f>
        <v>0</v>
      </c>
      <c r="DU239">
        <f>IFERROR(VLOOKUP($B239,'Raw Stats'!$S$3:$AH$528,6,FALSE),0)</f>
        <v>0</v>
      </c>
      <c r="DV239">
        <f>IFERROR(VLOOKUP($B239,'Raw Stats'!$S$3:$AH$528,7,FALSE),0)</f>
        <v>0</v>
      </c>
      <c r="DW239">
        <f>IFERROR(VLOOKUP($B239,'Raw Stats'!$S$3:$AH$528,8,FALSE),0)</f>
        <v>0</v>
      </c>
      <c r="DX239">
        <f>IFERROR(VLOOKUP($B239,'Raw Stats'!$S$3:$AH$528,9,FALSE),0)</f>
        <v>0</v>
      </c>
      <c r="DY239">
        <f>IFERROR(VLOOKUP($B239,'Raw Stats'!$S$3:$AH$528,10,FALSE),0)</f>
        <v>0</v>
      </c>
      <c r="DZ239">
        <f>IFERROR(VLOOKUP($B239,'Raw Stats'!$S$3:$AH$528,11,FALSE)+VLOOKUP($B239,'Raw Stats'!$S$3:$AH$528,12,FALSE),0)</f>
        <v>0</v>
      </c>
      <c r="EA239">
        <f>IFERROR(VLOOKUP($B239,'Raw Stats'!$S$3:$AH$528,13,FALSE)+VLOOKUP($B239,'Raw Stats'!$S$3:$AH$528,14,FALSE),0)</f>
        <v>0</v>
      </c>
      <c r="EB239">
        <f>IFERROR(VLOOKUP($B239,'Raw Stats'!$S$3:$AH$528,15,FALSE),0)</f>
        <v>0</v>
      </c>
      <c r="EC239">
        <f>IFERROR(VLOOKUP($B239,'Raw Stats'!$S$3:$AH$528,16,FALSE),0)</f>
        <v>0</v>
      </c>
    </row>
    <row r="240" spans="1:133" x14ac:dyDescent="0.2">
      <c r="A240">
        <f>IFERROR(VLOOKUP(B240,Sheet2!$W$1:$X$300,2,FALSE),301)</f>
        <v>301</v>
      </c>
      <c r="B240" t="s">
        <v>139</v>
      </c>
      <c r="C240">
        <f t="shared" si="15"/>
        <v>0.70630440449073528</v>
      </c>
      <c r="D240">
        <f t="shared" si="16"/>
        <v>0</v>
      </c>
      <c r="E240">
        <f t="shared" si="17"/>
        <v>0</v>
      </c>
      <c r="F240">
        <f t="shared" si="18"/>
        <v>0</v>
      </c>
      <c r="G240">
        <f t="shared" si="19"/>
        <v>0</v>
      </c>
      <c r="J240">
        <f>BS240*'Value Calculations'!$D$3</f>
        <v>0</v>
      </c>
      <c r="K240">
        <f>BT240*'Value Calculations'!$D$4</f>
        <v>0.32561270404464993</v>
      </c>
      <c r="L240">
        <f>BU240*'Value Calculations'!$D$5</f>
        <v>0.26533810505292155</v>
      </c>
      <c r="M240">
        <f>BV240*'Value Calculations'!$D$6</f>
        <v>0.12506493191936285</v>
      </c>
      <c r="N240">
        <f>BW240*'Value Calculations'!$D$7</f>
        <v>0.61519413938214962</v>
      </c>
      <c r="O240">
        <f>BX240*'Value Calculations'!$D$8</f>
        <v>0.71891453356539792</v>
      </c>
      <c r="P240">
        <f>BY240*'Value Calculations'!$D$9</f>
        <v>0</v>
      </c>
      <c r="Q240">
        <f>BZ240*'Value Calculations'!$D$10</f>
        <v>0</v>
      </c>
      <c r="R240">
        <f>CA240*'Value Calculations'!$D$11</f>
        <v>0</v>
      </c>
      <c r="S240">
        <f>CB240*'Value Calculations'!$D$12</f>
        <v>0</v>
      </c>
      <c r="T240">
        <f>CC240*'Value Calculations'!$D$13</f>
        <v>6.8788799507724097E-2</v>
      </c>
      <c r="V240">
        <f>CF240*'Value Calculations'!$D$3</f>
        <v>0</v>
      </c>
      <c r="W240">
        <f>CG240*'Value Calculations'!$D$4</f>
        <v>1.3024508161785997</v>
      </c>
      <c r="X240">
        <f>CH240*'Value Calculations'!$D$5</f>
        <v>0</v>
      </c>
      <c r="Y240">
        <f>CI240*'Value Calculations'!$D$6</f>
        <v>0</v>
      </c>
      <c r="Z240">
        <f>CJ240*'Value Calculations'!$D$7</f>
        <v>0</v>
      </c>
      <c r="AA240">
        <f>CK240*'Value Calculations'!$D$8</f>
        <v>0</v>
      </c>
      <c r="AB240">
        <f>CL240*'Value Calculations'!$D$9</f>
        <v>0</v>
      </c>
      <c r="AC240">
        <f>CM240*'Value Calculations'!$D$10</f>
        <v>0</v>
      </c>
      <c r="AD240">
        <f>CN240*'Value Calculations'!$D$11</f>
        <v>0</v>
      </c>
      <c r="AE240">
        <f>CO240*'Value Calculations'!$D$12</f>
        <v>0</v>
      </c>
      <c r="AF240">
        <f>CP240*'Value Calculations'!$D$13</f>
        <v>0</v>
      </c>
      <c r="AH240">
        <f>CS240*'Value Calculations'!$D$3</f>
        <v>0</v>
      </c>
      <c r="AI240">
        <f>CT240*'Value Calculations'!$D$4</f>
        <v>0</v>
      </c>
      <c r="AJ240">
        <f>CU240*'Value Calculations'!$D$5</f>
        <v>0.79601431515876464</v>
      </c>
      <c r="AK240">
        <f>CV240*'Value Calculations'!$D$6</f>
        <v>-0.25012986383872571</v>
      </c>
      <c r="AL240">
        <f>CW240*'Value Calculations'!$D$7</f>
        <v>5.7125170085485326</v>
      </c>
      <c r="AM240">
        <f>CX240*'Value Calculations'!$D$8</f>
        <v>2.8037666809050519</v>
      </c>
      <c r="AN240">
        <f>CY240*'Value Calculations'!$D$9</f>
        <v>0.25190501467503346</v>
      </c>
      <c r="AO240">
        <f>CZ240*'Value Calculations'!$D$10</f>
        <v>0</v>
      </c>
      <c r="AP240">
        <f>DA240*'Value Calculations'!$D$11</f>
        <v>0</v>
      </c>
      <c r="AQ240">
        <f>DB240*'Value Calculations'!$D$12</f>
        <v>0.81388273958941404</v>
      </c>
      <c r="AR240">
        <f>DC240*'Value Calculations'!$D$13</f>
        <v>0.96304319310813735</v>
      </c>
      <c r="AT240">
        <f>DF240*'Value Calculations'!$D$3</f>
        <v>0</v>
      </c>
      <c r="AU240">
        <f>DG240*'Value Calculations'!$D$4</f>
        <v>0</v>
      </c>
      <c r="AV240">
        <f>DH240*'Value Calculations'!$D$5</f>
        <v>0</v>
      </c>
      <c r="AW240">
        <f>DI240*'Value Calculations'!$D$6</f>
        <v>0</v>
      </c>
      <c r="AX240">
        <f>DJ240*'Value Calculations'!$D$7</f>
        <v>0</v>
      </c>
      <c r="AY240">
        <f>DK240*'Value Calculations'!$D$8</f>
        <v>0</v>
      </c>
      <c r="AZ240">
        <f>DL240*'Value Calculations'!$D$9</f>
        <v>0</v>
      </c>
      <c r="BA240">
        <f>DM240*'Value Calculations'!$D$10</f>
        <v>0</v>
      </c>
      <c r="BB240">
        <f>DN240*'Value Calculations'!$D$11</f>
        <v>0</v>
      </c>
      <c r="BC240">
        <f>DO240*'Value Calculations'!$D$12</f>
        <v>0</v>
      </c>
      <c r="BD240">
        <f>DP240*'Value Calculations'!$D$13</f>
        <v>0</v>
      </c>
      <c r="BF240">
        <f>DS240*'Value Calculations'!$D$3</f>
        <v>0</v>
      </c>
      <c r="BG240">
        <f>DT240*'Value Calculations'!$D$4</f>
        <v>0</v>
      </c>
      <c r="BH240">
        <f>DU240*'Value Calculations'!$D$5</f>
        <v>0</v>
      </c>
      <c r="BI240">
        <f>DV240*'Value Calculations'!$D$6</f>
        <v>0</v>
      </c>
      <c r="BJ240">
        <f>DW240*'Value Calculations'!$D$7</f>
        <v>0</v>
      </c>
      <c r="BK240">
        <f>DX240*'Value Calculations'!$D$8</f>
        <v>0</v>
      </c>
      <c r="BL240">
        <f>DY240*'Value Calculations'!$D$9</f>
        <v>0</v>
      </c>
      <c r="BM240">
        <f>DZ240*'Value Calculations'!$D$10</f>
        <v>0</v>
      </c>
      <c r="BN240">
        <f>EA240*'Value Calculations'!$D$11</f>
        <v>0</v>
      </c>
      <c r="BO240">
        <f>EB240*'Value Calculations'!$D$12</f>
        <v>0</v>
      </c>
      <c r="BP240">
        <f>EC240*'Value Calculations'!$D$13</f>
        <v>0</v>
      </c>
      <c r="BR240">
        <f>IFERROR(VLOOKUP($B240,'Raw Stats'!$CM$3:$DC$884,3,FALSE),0)</f>
        <v>3</v>
      </c>
      <c r="BS240">
        <f>IFERROR(VLOOKUP($B240,'Raw Stats'!$CM$3:$DC$884,4,FALSE),0)</f>
        <v>0</v>
      </c>
      <c r="BT240">
        <f>IFERROR(VLOOKUP($B240,'Raw Stats'!$CM$3:$DC$884,5,FALSE),0)</f>
        <v>1</v>
      </c>
      <c r="BU240">
        <f>IFERROR(VLOOKUP($B240,'Raw Stats'!$CM$3:$DC$884,6,FALSE),0)</f>
        <v>1</v>
      </c>
      <c r="BV240">
        <f>IFERROR(VLOOKUP($B240,'Raw Stats'!$CM$3:$DC$884,7,FALSE),0)</f>
        <v>1</v>
      </c>
      <c r="BW240">
        <f>IFERROR(VLOOKUP($B240,'Raw Stats'!$CM$3:$DC$884,8,FALSE),0)</f>
        <v>7</v>
      </c>
      <c r="BX240">
        <f>IFERROR(VLOOKUP($B240,'Raw Stats'!$CM$3:$DC$884,9,FALSE),0)</f>
        <v>10</v>
      </c>
      <c r="BY240">
        <f>IFERROR(VLOOKUP($B240,'Raw Stats'!$CM$3:$DC$884,10,FALSE),0)</f>
        <v>0</v>
      </c>
      <c r="BZ240">
        <f>IFERROR(VLOOKUP($B240,'Raw Stats'!$CM$3:$DC$884,11,FALSE)+VLOOKUP($B240,'Raw Stats'!$CM$3:$DC$884,12,FALSE),0)</f>
        <v>0</v>
      </c>
      <c r="CA240">
        <f>IFERROR(VLOOKUP($B240,'Raw Stats'!$CM$3:$DC$884,13,FALSE)+VLOOKUP($B240,'Raw Stats'!$CM$3:$DC$884,14,FALSE),0)</f>
        <v>0</v>
      </c>
      <c r="CB240">
        <f>IFERROR(VLOOKUP($B240,'Raw Stats'!$CM$3:$DC$884,15,FALSE),0)</f>
        <v>0</v>
      </c>
      <c r="CC240">
        <f>IFERROR(VLOOKUP($B240,'Raw Stats'!$CM$3:$DC$884,16,FALSE),0)</f>
        <v>1</v>
      </c>
      <c r="CE240">
        <f>IFERROR(VLOOKUP($B240,'Raw Stats'!$BU$3:$CJ$528,3,FALSE),0)</f>
        <v>0</v>
      </c>
      <c r="CF240">
        <f>IFERROR(VLOOKUP($B240,'Raw Stats'!$BU$3:$CJ$528,4,FALSE),0)</f>
        <v>0</v>
      </c>
      <c r="CG240">
        <f>IFERROR(VLOOKUP($B240,'Raw Stats'!$BU$3:$CJ$5288,5,FALSE),0)</f>
        <v>4</v>
      </c>
      <c r="CH240">
        <f>IFERROR(VLOOKUP($B240,'Raw Stats'!$BU$3:$CJ$528,6,FALSE),0)</f>
        <v>0</v>
      </c>
      <c r="CI240">
        <f>IFERROR(VLOOKUP($B240,'Raw Stats'!$BU$3:$CJ$528,7,FALSE),0)</f>
        <v>0</v>
      </c>
      <c r="CJ240">
        <f>IFERROR(VLOOKUP($B240,'Raw Stats'!$BU$3:$CJ$528,8,FALSE),0)</f>
        <v>0</v>
      </c>
      <c r="CK240">
        <f>IFERROR(VLOOKUP($B240,'Raw Stats'!$BU$3:$CJ$528,9,FALSE),0)</f>
        <v>0</v>
      </c>
      <c r="CL240">
        <f>IFERROR(VLOOKUP($B240,'Raw Stats'!$BU$3:$CJ$528,10,FALSE),0)</f>
        <v>0</v>
      </c>
      <c r="CM240">
        <f>IFERROR(VLOOKUP($B240,'Raw Stats'!$BU$3:$CJ$528,11,FALSE)+VLOOKUP($B240,'Raw Stats'!$BU$3:$CJ$528,12,FALSE),0)</f>
        <v>0</v>
      </c>
      <c r="CN240">
        <f>IFERROR(VLOOKUP($B240,'Raw Stats'!$BU$3:$CJ$528,13,FALSE)+VLOOKUP($B240,'Raw Stats'!$BU$3:$CJ$528,14,FALSE),0)</f>
        <v>0</v>
      </c>
      <c r="CO240">
        <f>IFERROR(VLOOKUP($B240,'Raw Stats'!$BU$3:$CJ$528,15,FALSE),0)</f>
        <v>0</v>
      </c>
      <c r="CP240">
        <f>IFERROR(VLOOKUP($B240,'Raw Stats'!$BU$3:$CJ$528,16,FALSE),0)</f>
        <v>0</v>
      </c>
      <c r="CR240">
        <f>IFERROR(VLOOKUP($B240,'Raw Stats'!$BC$3:$BR$528,3,FALSE),0)</f>
        <v>0</v>
      </c>
      <c r="CS240">
        <f>IFERROR(VLOOKUP($B240,'Raw Stats'!$BC$3:$BR$528,4,FALSE),0)</f>
        <v>0</v>
      </c>
      <c r="CT240">
        <f>IFERROR(VLOOKUP($B240,'Raw Stats'!$BC$3:$BR$5288,5,FALSE),0)</f>
        <v>0</v>
      </c>
      <c r="CU240">
        <f>IFERROR(VLOOKUP($B240,'Raw Stats'!$BC$3:$BR$52888,6,FALSE),0)</f>
        <v>3</v>
      </c>
      <c r="CV240">
        <f>IFERROR(VLOOKUP($B240,'Raw Stats'!$BC$3:$BR$5288,7,FALSE),0)</f>
        <v>-2</v>
      </c>
      <c r="CW240">
        <f>IFERROR(VLOOKUP($B240,'Raw Stats'!$BC$3:$BR$5288,8,FALSE),0)</f>
        <v>65</v>
      </c>
      <c r="CX240">
        <f>IFERROR(VLOOKUP($B240,'Raw Stats'!$BC$3:$BR$5288,9,FALSE),0)</f>
        <v>39</v>
      </c>
      <c r="CY240">
        <f>IFERROR(VLOOKUP($B240,'Raw Stats'!$BC$3:$BR$5288,10,FALSE),0)</f>
        <v>2</v>
      </c>
      <c r="CZ240">
        <f>IFERROR(VLOOKUP($B240,'Raw Stats'!$BC$3:$BR$5288,11,FALSE)+VLOOKUP($B240,'Raw Stats'!$BC$3:$BR$5288,12,FALSE),0)</f>
        <v>0</v>
      </c>
      <c r="DA240">
        <f>IFERROR(VLOOKUP($B240,'Raw Stats'!$BC$3:$BR$5288,13,FALSE)+VLOOKUP($B240,'Raw Stats'!$BC$3:$BR$5288,14,FALSE),0)</f>
        <v>0</v>
      </c>
      <c r="DB240">
        <f>IFERROR(VLOOKUP($B240,'Raw Stats'!$BC$3:$BR$5288,15,FALSE),0)</f>
        <v>1</v>
      </c>
      <c r="DC240">
        <f>IFERROR(VLOOKUP($B240,'Raw Stats'!$BC$3:$BR$5288,16,FALSE),0)</f>
        <v>14</v>
      </c>
      <c r="DE240">
        <f>IFERROR(VLOOKUP($B240,'Raw Stats'!$AK$3:$AZ$528,3,FALSE),0)</f>
        <v>0</v>
      </c>
      <c r="DF240">
        <f>IFERROR(VLOOKUP($B240,'Raw Stats'!$AK$3:$AZ$528,4,FALSE),0)</f>
        <v>0</v>
      </c>
      <c r="DG240">
        <f>IFERROR(VLOOKUP($B240,'Raw Stats'!$AK$3:$AZ$528,5,FALSE),0)</f>
        <v>0</v>
      </c>
      <c r="DH240">
        <f>IFERROR(VLOOKUP($B240,'Raw Stats'!$AK$3:$AZ$528,6,FALSE),0)</f>
        <v>0</v>
      </c>
      <c r="DI240">
        <f>IFERROR(VLOOKUP($B240,'Raw Stats'!$AK$3:$AZ$528,7,FALSE),0)</f>
        <v>0</v>
      </c>
      <c r="DJ240">
        <f>IFERROR(VLOOKUP($B240,'Raw Stats'!$AK$3:$AZ$528,8,FALSE),0)</f>
        <v>0</v>
      </c>
      <c r="DK240">
        <f>IFERROR(VLOOKUP($B240,'Raw Stats'!$AK$3:$AZ$528,9,FALSE),0)</f>
        <v>0</v>
      </c>
      <c r="DL240">
        <f>IFERROR(VLOOKUP($B240,'Raw Stats'!$AK$3:$AZ$528,10,FALSE),0)</f>
        <v>0</v>
      </c>
      <c r="DM240">
        <f>IFERROR(VLOOKUP($B240,'Raw Stats'!$AK$3:$AZ$528,11,FALSE)+VLOOKUP($B240,'Raw Stats'!$AK$3:$AZ$528,12,FALSE),0)</f>
        <v>0</v>
      </c>
      <c r="DN240">
        <f>IFERROR(VLOOKUP($B240,'Raw Stats'!$AK$3:$AZ$528,13,FALSE)+VLOOKUP($B240,'Raw Stats'!$AK$3:$AZ$528,14,FALSE),0)</f>
        <v>0</v>
      </c>
      <c r="DO240">
        <f>IFERROR(VLOOKUP($B240,'Raw Stats'!$AK$3:$AZ$528,15,FALSE),0)</f>
        <v>0</v>
      </c>
      <c r="DP240">
        <f>IFERROR(VLOOKUP($B240,'Raw Stats'!$AK$3:$AZ$528,16,FALSE),0)</f>
        <v>0</v>
      </c>
      <c r="DR240">
        <f>IFERROR(VLOOKUP($B240,'Raw Stats'!$S$3:$AH$528,3,FALSE),0)</f>
        <v>0</v>
      </c>
      <c r="DS240">
        <f>IFERROR(VLOOKUP($B240,'Raw Stats'!$S$3:$AH$528,4,FALSE),0)</f>
        <v>0</v>
      </c>
      <c r="DT240">
        <f>IFERROR(VLOOKUP($B240,'Raw Stats'!$S$3:$AH$528,5,FALSE),0)</f>
        <v>0</v>
      </c>
      <c r="DU240">
        <f>IFERROR(VLOOKUP($B240,'Raw Stats'!$S$3:$AH$528,6,FALSE),0)</f>
        <v>0</v>
      </c>
      <c r="DV240">
        <f>IFERROR(VLOOKUP($B240,'Raw Stats'!$S$3:$AH$528,7,FALSE),0)</f>
        <v>0</v>
      </c>
      <c r="DW240">
        <f>IFERROR(VLOOKUP($B240,'Raw Stats'!$S$3:$AH$528,8,FALSE),0)</f>
        <v>0</v>
      </c>
      <c r="DX240">
        <f>IFERROR(VLOOKUP($B240,'Raw Stats'!$S$3:$AH$528,9,FALSE),0)</f>
        <v>0</v>
      </c>
      <c r="DY240">
        <f>IFERROR(VLOOKUP($B240,'Raw Stats'!$S$3:$AH$528,10,FALSE),0)</f>
        <v>0</v>
      </c>
      <c r="DZ240">
        <f>IFERROR(VLOOKUP($B240,'Raw Stats'!$S$3:$AH$528,11,FALSE)+VLOOKUP($B240,'Raw Stats'!$S$3:$AH$528,12,FALSE),0)</f>
        <v>0</v>
      </c>
      <c r="EA240">
        <f>IFERROR(VLOOKUP($B240,'Raw Stats'!$S$3:$AH$528,13,FALSE)+VLOOKUP($B240,'Raw Stats'!$S$3:$AH$528,14,FALSE),0)</f>
        <v>0</v>
      </c>
      <c r="EB240">
        <f>IFERROR(VLOOKUP($B240,'Raw Stats'!$S$3:$AH$528,15,FALSE),0)</f>
        <v>0</v>
      </c>
      <c r="EC240">
        <f>IFERROR(VLOOKUP($B240,'Raw Stats'!$S$3:$AH$528,16,FALSE),0)</f>
        <v>0</v>
      </c>
    </row>
    <row r="241" spans="1:133" x14ac:dyDescent="0.2">
      <c r="A241">
        <f>IFERROR(VLOOKUP(B241,Sheet2!$W$1:$X$300,2,FALSE),301)</f>
        <v>202</v>
      </c>
      <c r="B241" t="s">
        <v>194</v>
      </c>
      <c r="C241">
        <f t="shared" si="15"/>
        <v>0.70580903376729698</v>
      </c>
      <c r="D241">
        <f t="shared" si="16"/>
        <v>0.7640559738264342</v>
      </c>
      <c r="E241">
        <f t="shared" si="17"/>
        <v>0.37821937207674666</v>
      </c>
      <c r="F241">
        <f t="shared" si="18"/>
        <v>0</v>
      </c>
      <c r="G241">
        <f t="shared" si="19"/>
        <v>0</v>
      </c>
      <c r="J241">
        <f>BS241*'Value Calculations'!$D$3</f>
        <v>3.2618834290083032</v>
      </c>
      <c r="K241">
        <f>BT241*'Value Calculations'!$D$4</f>
        <v>10.093993825384148</v>
      </c>
      <c r="L241">
        <f>BU241*'Value Calculations'!$D$5</f>
        <v>10.348186097063941</v>
      </c>
      <c r="M241">
        <f>BV241*'Value Calculations'!$D$6</f>
        <v>2.1261038426291687</v>
      </c>
      <c r="N241">
        <f>BW241*'Value Calculations'!$D$7</f>
        <v>1.7576975410918561</v>
      </c>
      <c r="O241">
        <f>BX241*'Value Calculations'!$D$8</f>
        <v>3.3788983077573702</v>
      </c>
      <c r="P241">
        <f>BY241*'Value Calculations'!$D$9</f>
        <v>5.6678628301882528</v>
      </c>
      <c r="Q241">
        <f>BZ241*'Value Calculations'!$D$10</f>
        <v>2.9225317926096377</v>
      </c>
      <c r="R241">
        <f>CA241*'Value Calculations'!$D$11</f>
        <v>0</v>
      </c>
      <c r="S241">
        <f>CB241*'Value Calculations'!$D$12</f>
        <v>1.6277654791788281</v>
      </c>
      <c r="T241">
        <f>CC241*'Value Calculations'!$D$13</f>
        <v>6.810091151264686</v>
      </c>
      <c r="V241">
        <f>CF241*'Value Calculations'!$D$3</f>
        <v>3.2618834290083032</v>
      </c>
      <c r="W241">
        <f>CG241*'Value Calculations'!$D$4</f>
        <v>10.745219233473447</v>
      </c>
      <c r="X241">
        <f>CH241*'Value Calculations'!$D$5</f>
        <v>10.878862307169783</v>
      </c>
      <c r="Y241">
        <f>CI241*'Value Calculations'!$D$6</f>
        <v>-0.37519479575808856</v>
      </c>
      <c r="Z241">
        <f>CJ241*'Value Calculations'!$D$7</f>
        <v>1.9334672952010417</v>
      </c>
      <c r="AA241">
        <f>CK241*'Value Calculations'!$D$8</f>
        <v>2.7318752275485121</v>
      </c>
      <c r="AB241">
        <f>CL241*'Value Calculations'!$D$9</f>
        <v>5.7938153375257695</v>
      </c>
      <c r="AC241">
        <f>CM241*'Value Calculations'!$D$10</f>
        <v>4.3837976889144565</v>
      </c>
      <c r="AD241">
        <f>CN241*'Value Calculations'!$D$11</f>
        <v>0</v>
      </c>
      <c r="AE241">
        <f>CO241*'Value Calculations'!$D$12</f>
        <v>1.6277654791788281</v>
      </c>
      <c r="AF241">
        <f>CP241*'Value Calculations'!$D$13</f>
        <v>7.154035148803306</v>
      </c>
      <c r="AH241">
        <f>CS241*'Value Calculations'!$D$3</f>
        <v>0.8154708572520758</v>
      </c>
      <c r="AI241">
        <f>CT241*'Value Calculations'!$D$4</f>
        <v>1.9536762242678996</v>
      </c>
      <c r="AJ241">
        <f>CU241*'Value Calculations'!$D$5</f>
        <v>2.1227048404233724</v>
      </c>
      <c r="AK241">
        <f>CV241*'Value Calculations'!$D$6</f>
        <v>-0.50025972767745142</v>
      </c>
      <c r="AL241">
        <f>CW241*'Value Calculations'!$D$7</f>
        <v>0.52730926232755682</v>
      </c>
      <c r="AM241">
        <f>CX241*'Value Calculations'!$D$8</f>
        <v>1.0783718003480969</v>
      </c>
      <c r="AN241">
        <f>CY241*'Value Calculations'!$D$9</f>
        <v>1.0076200587001338</v>
      </c>
      <c r="AO241">
        <f>CZ241*'Value Calculations'!$D$10</f>
        <v>0.73063294815240942</v>
      </c>
      <c r="AP241">
        <f>DA241*'Value Calculations'!$D$11</f>
        <v>0</v>
      </c>
      <c r="AQ241">
        <f>DB241*'Value Calculations'!$D$12</f>
        <v>0</v>
      </c>
      <c r="AR241">
        <f>DC241*'Value Calculations'!$D$13</f>
        <v>2.4763967822780675</v>
      </c>
      <c r="AT241">
        <f>DF241*'Value Calculations'!$D$3</f>
        <v>0</v>
      </c>
      <c r="AU241">
        <f>DG241*'Value Calculations'!$D$4</f>
        <v>0</v>
      </c>
      <c r="AV241">
        <f>DH241*'Value Calculations'!$D$5</f>
        <v>0</v>
      </c>
      <c r="AW241">
        <f>DI241*'Value Calculations'!$D$6</f>
        <v>0</v>
      </c>
      <c r="AX241">
        <f>DJ241*'Value Calculations'!$D$7</f>
        <v>0</v>
      </c>
      <c r="AY241">
        <f>DK241*'Value Calculations'!$D$8</f>
        <v>0</v>
      </c>
      <c r="AZ241">
        <f>DL241*'Value Calculations'!$D$9</f>
        <v>0</v>
      </c>
      <c r="BA241">
        <f>DM241*'Value Calculations'!$D$10</f>
        <v>0</v>
      </c>
      <c r="BB241">
        <f>DN241*'Value Calculations'!$D$11</f>
        <v>0</v>
      </c>
      <c r="BC241">
        <f>DO241*'Value Calculations'!$D$12</f>
        <v>0</v>
      </c>
      <c r="BD241">
        <f>DP241*'Value Calculations'!$D$13</f>
        <v>0</v>
      </c>
      <c r="BF241">
        <f>DS241*'Value Calculations'!$D$3</f>
        <v>0</v>
      </c>
      <c r="BG241">
        <f>DT241*'Value Calculations'!$D$4</f>
        <v>0</v>
      </c>
      <c r="BH241">
        <f>DU241*'Value Calculations'!$D$5</f>
        <v>0</v>
      </c>
      <c r="BI241">
        <f>DV241*'Value Calculations'!$D$6</f>
        <v>0</v>
      </c>
      <c r="BJ241">
        <f>DW241*'Value Calculations'!$D$7</f>
        <v>0</v>
      </c>
      <c r="BK241">
        <f>DX241*'Value Calculations'!$D$8</f>
        <v>0</v>
      </c>
      <c r="BL241">
        <f>DY241*'Value Calculations'!$D$9</f>
        <v>0</v>
      </c>
      <c r="BM241">
        <f>DZ241*'Value Calculations'!$D$10</f>
        <v>0</v>
      </c>
      <c r="BN241">
        <f>EA241*'Value Calculations'!$D$11</f>
        <v>0</v>
      </c>
      <c r="BO241">
        <f>EB241*'Value Calculations'!$D$12</f>
        <v>0</v>
      </c>
      <c r="BP241">
        <f>EC241*'Value Calculations'!$D$13</f>
        <v>0</v>
      </c>
      <c r="BR241">
        <f>IFERROR(VLOOKUP($B241,'Raw Stats'!$CM$3:$DC$884,3,FALSE),0)</f>
        <v>68</v>
      </c>
      <c r="BS241">
        <f>IFERROR(VLOOKUP($B241,'Raw Stats'!$CM$3:$DC$884,4,FALSE),0)</f>
        <v>8</v>
      </c>
      <c r="BT241">
        <f>IFERROR(VLOOKUP($B241,'Raw Stats'!$CM$3:$DC$884,5,FALSE),0)</f>
        <v>31</v>
      </c>
      <c r="BU241">
        <f>IFERROR(VLOOKUP($B241,'Raw Stats'!$CM$3:$DC$884,6,FALSE),0)</f>
        <v>39</v>
      </c>
      <c r="BV241">
        <f>IFERROR(VLOOKUP($B241,'Raw Stats'!$CM$3:$DC$884,7,FALSE),0)</f>
        <v>17</v>
      </c>
      <c r="BW241">
        <f>IFERROR(VLOOKUP($B241,'Raw Stats'!$CM$3:$DC$884,8,FALSE),0)</f>
        <v>20</v>
      </c>
      <c r="BX241">
        <f>IFERROR(VLOOKUP($B241,'Raw Stats'!$CM$3:$DC$884,9,FALSE),0)</f>
        <v>47</v>
      </c>
      <c r="BY241">
        <f>IFERROR(VLOOKUP($B241,'Raw Stats'!$CM$3:$DC$884,10,FALSE),0)</f>
        <v>45</v>
      </c>
      <c r="BZ241">
        <f>IFERROR(VLOOKUP($B241,'Raw Stats'!$CM$3:$DC$884,11,FALSE)+VLOOKUP($B241,'Raw Stats'!$CM$3:$DC$884,12,FALSE),0)</f>
        <v>8</v>
      </c>
      <c r="CA241">
        <f>IFERROR(VLOOKUP($B241,'Raw Stats'!$CM$3:$DC$884,13,FALSE)+VLOOKUP($B241,'Raw Stats'!$CM$3:$DC$884,14,FALSE),0)</f>
        <v>0</v>
      </c>
      <c r="CB241">
        <f>IFERROR(VLOOKUP($B241,'Raw Stats'!$CM$3:$DC$884,15,FALSE),0)</f>
        <v>2</v>
      </c>
      <c r="CC241">
        <f>IFERROR(VLOOKUP($B241,'Raw Stats'!$CM$3:$DC$884,16,FALSE),0)</f>
        <v>99</v>
      </c>
      <c r="CE241">
        <f>IFERROR(VLOOKUP($B241,'Raw Stats'!$BU$3:$CJ$528,3,FALSE),0)</f>
        <v>63</v>
      </c>
      <c r="CF241">
        <f>IFERROR(VLOOKUP($B241,'Raw Stats'!$BU$3:$CJ$528,4,FALSE),0)</f>
        <v>8</v>
      </c>
      <c r="CG241">
        <f>IFERROR(VLOOKUP($B241,'Raw Stats'!$BU$3:$CJ$5288,5,FALSE),0)</f>
        <v>33</v>
      </c>
      <c r="CH241">
        <f>IFERROR(VLOOKUP($B241,'Raw Stats'!$BU$3:$CJ$528,6,FALSE),0)</f>
        <v>41</v>
      </c>
      <c r="CI241">
        <f>IFERROR(VLOOKUP($B241,'Raw Stats'!$BU$3:$CJ$528,7,FALSE),0)</f>
        <v>-3</v>
      </c>
      <c r="CJ241">
        <f>IFERROR(VLOOKUP($B241,'Raw Stats'!$BU$3:$CJ$528,8,FALSE),0)</f>
        <v>22</v>
      </c>
      <c r="CK241">
        <f>IFERROR(VLOOKUP($B241,'Raw Stats'!$BU$3:$CJ$528,9,FALSE),0)</f>
        <v>38</v>
      </c>
      <c r="CL241">
        <f>IFERROR(VLOOKUP($B241,'Raw Stats'!$BU$3:$CJ$528,10,FALSE),0)</f>
        <v>46</v>
      </c>
      <c r="CM241">
        <f>IFERROR(VLOOKUP($B241,'Raw Stats'!$BU$3:$CJ$528,11,FALSE)+VLOOKUP($B241,'Raw Stats'!$BU$3:$CJ$528,12,FALSE),0)</f>
        <v>12</v>
      </c>
      <c r="CN241">
        <f>IFERROR(VLOOKUP($B241,'Raw Stats'!$BU$3:$CJ$528,13,FALSE)+VLOOKUP($B241,'Raw Stats'!$BU$3:$CJ$528,14,FALSE),0)</f>
        <v>0</v>
      </c>
      <c r="CO241">
        <f>IFERROR(VLOOKUP($B241,'Raw Stats'!$BU$3:$CJ$528,15,FALSE),0)</f>
        <v>2</v>
      </c>
      <c r="CP241">
        <f>IFERROR(VLOOKUP($B241,'Raw Stats'!$BU$3:$CJ$528,16,FALSE),0)</f>
        <v>104</v>
      </c>
      <c r="CR241">
        <f>IFERROR(VLOOKUP($B241,'Raw Stats'!$BC$3:$BR$528,3,FALSE),0)</f>
        <v>27</v>
      </c>
      <c r="CS241">
        <f>IFERROR(VLOOKUP($B241,'Raw Stats'!$BC$3:$BR$528,4,FALSE),0)</f>
        <v>2</v>
      </c>
      <c r="CT241">
        <f>IFERROR(VLOOKUP($B241,'Raw Stats'!$BC$3:$BR$5288,5,FALSE),0)</f>
        <v>6</v>
      </c>
      <c r="CU241">
        <f>IFERROR(VLOOKUP($B241,'Raw Stats'!$BC$3:$BR$52888,6,FALSE),0)</f>
        <v>8</v>
      </c>
      <c r="CV241">
        <f>IFERROR(VLOOKUP($B241,'Raw Stats'!$BC$3:$BR$5288,7,FALSE),0)</f>
        <v>-4</v>
      </c>
      <c r="CW241">
        <f>IFERROR(VLOOKUP($B241,'Raw Stats'!$BC$3:$BR$5288,8,FALSE),0)</f>
        <v>6</v>
      </c>
      <c r="CX241">
        <f>IFERROR(VLOOKUP($B241,'Raw Stats'!$BC$3:$BR$5288,9,FALSE),0)</f>
        <v>15</v>
      </c>
      <c r="CY241">
        <f>IFERROR(VLOOKUP($B241,'Raw Stats'!$BC$3:$BR$5288,10,FALSE),0)</f>
        <v>8</v>
      </c>
      <c r="CZ241">
        <f>IFERROR(VLOOKUP($B241,'Raw Stats'!$BC$3:$BR$5288,11,FALSE)+VLOOKUP($B241,'Raw Stats'!$BC$3:$BR$5288,12,FALSE),0)</f>
        <v>2</v>
      </c>
      <c r="DA241">
        <f>IFERROR(VLOOKUP($B241,'Raw Stats'!$BC$3:$BR$5288,13,FALSE)+VLOOKUP($B241,'Raw Stats'!$BC$3:$BR$5288,14,FALSE),0)</f>
        <v>0</v>
      </c>
      <c r="DB241">
        <f>IFERROR(VLOOKUP($B241,'Raw Stats'!$BC$3:$BR$5288,15,FALSE),0)</f>
        <v>0</v>
      </c>
      <c r="DC241">
        <f>IFERROR(VLOOKUP($B241,'Raw Stats'!$BC$3:$BR$5288,16,FALSE),0)</f>
        <v>36</v>
      </c>
      <c r="DE241">
        <f>IFERROR(VLOOKUP($B241,'Raw Stats'!$AK$3:$AZ$528,3,FALSE),0)</f>
        <v>0</v>
      </c>
      <c r="DF241">
        <f>IFERROR(VLOOKUP($B241,'Raw Stats'!$AK$3:$AZ$528,4,FALSE),0)</f>
        <v>0</v>
      </c>
      <c r="DG241">
        <f>IFERROR(VLOOKUP($B241,'Raw Stats'!$AK$3:$AZ$528,5,FALSE),0)</f>
        <v>0</v>
      </c>
      <c r="DH241">
        <f>IFERROR(VLOOKUP($B241,'Raw Stats'!$AK$3:$AZ$528,6,FALSE),0)</f>
        <v>0</v>
      </c>
      <c r="DI241">
        <f>IFERROR(VLOOKUP($B241,'Raw Stats'!$AK$3:$AZ$528,7,FALSE),0)</f>
        <v>0</v>
      </c>
      <c r="DJ241">
        <f>IFERROR(VLOOKUP($B241,'Raw Stats'!$AK$3:$AZ$528,8,FALSE),0)</f>
        <v>0</v>
      </c>
      <c r="DK241">
        <f>IFERROR(VLOOKUP($B241,'Raw Stats'!$AK$3:$AZ$528,9,FALSE),0)</f>
        <v>0</v>
      </c>
      <c r="DL241">
        <f>IFERROR(VLOOKUP($B241,'Raw Stats'!$AK$3:$AZ$528,10,FALSE),0)</f>
        <v>0</v>
      </c>
      <c r="DM241">
        <f>IFERROR(VLOOKUP($B241,'Raw Stats'!$AK$3:$AZ$528,11,FALSE)+VLOOKUP($B241,'Raw Stats'!$AK$3:$AZ$528,12,FALSE),0)</f>
        <v>0</v>
      </c>
      <c r="DN241">
        <f>IFERROR(VLOOKUP($B241,'Raw Stats'!$AK$3:$AZ$528,13,FALSE)+VLOOKUP($B241,'Raw Stats'!$AK$3:$AZ$528,14,FALSE),0)</f>
        <v>0</v>
      </c>
      <c r="DO241">
        <f>IFERROR(VLOOKUP($B241,'Raw Stats'!$AK$3:$AZ$528,15,FALSE),0)</f>
        <v>0</v>
      </c>
      <c r="DP241">
        <f>IFERROR(VLOOKUP($B241,'Raw Stats'!$AK$3:$AZ$528,16,FALSE),0)</f>
        <v>0</v>
      </c>
      <c r="DR241">
        <f>IFERROR(VLOOKUP($B241,'Raw Stats'!$S$3:$AH$528,3,FALSE),0)</f>
        <v>0</v>
      </c>
      <c r="DS241">
        <f>IFERROR(VLOOKUP($B241,'Raw Stats'!$S$3:$AH$528,4,FALSE),0)</f>
        <v>0</v>
      </c>
      <c r="DT241">
        <f>IFERROR(VLOOKUP($B241,'Raw Stats'!$S$3:$AH$528,5,FALSE),0)</f>
        <v>0</v>
      </c>
      <c r="DU241">
        <f>IFERROR(VLOOKUP($B241,'Raw Stats'!$S$3:$AH$528,6,FALSE),0)</f>
        <v>0</v>
      </c>
      <c r="DV241">
        <f>IFERROR(VLOOKUP($B241,'Raw Stats'!$S$3:$AH$528,7,FALSE),0)</f>
        <v>0</v>
      </c>
      <c r="DW241">
        <f>IFERROR(VLOOKUP($B241,'Raw Stats'!$S$3:$AH$528,8,FALSE),0)</f>
        <v>0</v>
      </c>
      <c r="DX241">
        <f>IFERROR(VLOOKUP($B241,'Raw Stats'!$S$3:$AH$528,9,FALSE),0)</f>
        <v>0</v>
      </c>
      <c r="DY241">
        <f>IFERROR(VLOOKUP($B241,'Raw Stats'!$S$3:$AH$528,10,FALSE),0)</f>
        <v>0</v>
      </c>
      <c r="DZ241">
        <f>IFERROR(VLOOKUP($B241,'Raw Stats'!$S$3:$AH$528,11,FALSE)+VLOOKUP($B241,'Raw Stats'!$S$3:$AH$528,12,FALSE),0)</f>
        <v>0</v>
      </c>
      <c r="EA241">
        <f>IFERROR(VLOOKUP($B241,'Raw Stats'!$S$3:$AH$528,13,FALSE)+VLOOKUP($B241,'Raw Stats'!$S$3:$AH$528,14,FALSE),0)</f>
        <v>0</v>
      </c>
      <c r="EB241">
        <f>IFERROR(VLOOKUP($B241,'Raw Stats'!$S$3:$AH$528,15,FALSE),0)</f>
        <v>0</v>
      </c>
      <c r="EC241">
        <f>IFERROR(VLOOKUP($B241,'Raw Stats'!$S$3:$AH$528,16,FALSE),0)</f>
        <v>0</v>
      </c>
    </row>
    <row r="242" spans="1:133" x14ac:dyDescent="0.2">
      <c r="A242">
        <f>IFERROR(VLOOKUP(B242,Sheet2!$W$1:$X$300,2,FALSE),301)</f>
        <v>204</v>
      </c>
      <c r="B242" t="s">
        <v>228</v>
      </c>
      <c r="C242">
        <f t="shared" si="15"/>
        <v>0.70295010849906725</v>
      </c>
      <c r="D242">
        <f t="shared" si="16"/>
        <v>0.7079666515026779</v>
      </c>
      <c r="E242">
        <f t="shared" si="17"/>
        <v>0.69194560233945979</v>
      </c>
      <c r="F242">
        <f t="shared" si="18"/>
        <v>0</v>
      </c>
      <c r="G242">
        <f t="shared" si="19"/>
        <v>0</v>
      </c>
      <c r="J242">
        <f>BS242*'Value Calculations'!$D$3</f>
        <v>6.1160314293905689</v>
      </c>
      <c r="K242">
        <f>BT242*'Value Calculations'!$D$4</f>
        <v>7.4890921930269485</v>
      </c>
      <c r="L242">
        <f>BU242*'Value Calculations'!$D$5</f>
        <v>10.082847992011018</v>
      </c>
      <c r="M242">
        <f>BV242*'Value Calculations'!$D$6</f>
        <v>1.0005194553549028</v>
      </c>
      <c r="N242">
        <f>BW242*'Value Calculations'!$D$7</f>
        <v>3.1638555739653409</v>
      </c>
      <c r="O242">
        <f>BX242*'Value Calculations'!$D$8</f>
        <v>4.3134872013923875</v>
      </c>
      <c r="P242">
        <f>BY242*'Value Calculations'!$D$9</f>
        <v>2.6450026540878513</v>
      </c>
      <c r="Q242">
        <f>BZ242*'Value Calculations'!$D$10</f>
        <v>1.0959494222286141</v>
      </c>
      <c r="R242">
        <f>CA242*'Value Calculations'!$D$11</f>
        <v>0.9907141480249374</v>
      </c>
      <c r="S242">
        <f>CB242*'Value Calculations'!$D$12</f>
        <v>4.0694136979470699</v>
      </c>
      <c r="T242">
        <f>CC242*'Value Calculations'!$D$13</f>
        <v>8.9425439360041317</v>
      </c>
      <c r="V242">
        <f>CF242*'Value Calculations'!$D$3</f>
        <v>6.9315022866426439</v>
      </c>
      <c r="W242">
        <f>CG242*'Value Calculations'!$D$4</f>
        <v>7.8147048970715982</v>
      </c>
      <c r="X242">
        <f>CH242*'Value Calculations'!$D$5</f>
        <v>10.878862307169783</v>
      </c>
      <c r="Y242">
        <f>CI242*'Value Calculations'!$D$6</f>
        <v>1.0005194553549028</v>
      </c>
      <c r="Z242">
        <f>CJ242*'Value Calculations'!$D$7</f>
        <v>5.5367472544393461</v>
      </c>
      <c r="AA242">
        <f>CK242*'Value Calculations'!$D$8</f>
        <v>5.535641908453564</v>
      </c>
      <c r="AB242">
        <f>CL242*'Value Calculations'!$D$9</f>
        <v>3.9045277274630186</v>
      </c>
      <c r="AC242">
        <f>CM242*'Value Calculations'!$D$10</f>
        <v>2.9225317926096377</v>
      </c>
      <c r="AD242">
        <f>CN242*'Value Calculations'!$D$11</f>
        <v>0</v>
      </c>
      <c r="AE242">
        <f>CO242*'Value Calculations'!$D$12</f>
        <v>1.6277654791788281</v>
      </c>
      <c r="AF242">
        <f>CP242*'Value Calculations'!$D$13</f>
        <v>11.900462314836268</v>
      </c>
      <c r="AH242">
        <f>CS242*'Value Calculations'!$D$3</f>
        <v>2.8541480003822652</v>
      </c>
      <c r="AI242">
        <f>CT242*'Value Calculations'!$D$4</f>
        <v>3.9073524485357991</v>
      </c>
      <c r="AJ242">
        <f>CU242*'Value Calculations'!$D$5</f>
        <v>5.0414239960055092</v>
      </c>
      <c r="AK242">
        <f>CV242*'Value Calculations'!$D$6</f>
        <v>-0.75038959151617712</v>
      </c>
      <c r="AL242">
        <f>CW242*'Value Calculations'!$D$7</f>
        <v>1.2303882787642992</v>
      </c>
      <c r="AM242">
        <f>CX242*'Value Calculations'!$D$8</f>
        <v>2.8756581342615917</v>
      </c>
      <c r="AN242">
        <f>CY242*'Value Calculations'!$D$9</f>
        <v>2.770955161425368</v>
      </c>
      <c r="AO242">
        <f>CZ242*'Value Calculations'!$D$10</f>
        <v>1.0959494222286141</v>
      </c>
      <c r="AP242">
        <f>DA242*'Value Calculations'!$D$11</f>
        <v>0</v>
      </c>
      <c r="AQ242">
        <f>DB242*'Value Calculations'!$D$12</f>
        <v>1.6277654791788281</v>
      </c>
      <c r="AR242">
        <f>DC242*'Value Calculations'!$D$13</f>
        <v>5.6406815596333759</v>
      </c>
      <c r="AT242">
        <f>DF242*'Value Calculations'!$D$3</f>
        <v>0</v>
      </c>
      <c r="AU242">
        <f>DG242*'Value Calculations'!$D$4</f>
        <v>0</v>
      </c>
      <c r="AV242">
        <f>DH242*'Value Calculations'!$D$5</f>
        <v>0</v>
      </c>
      <c r="AW242">
        <f>DI242*'Value Calculations'!$D$6</f>
        <v>0</v>
      </c>
      <c r="AX242">
        <f>DJ242*'Value Calculations'!$D$7</f>
        <v>0</v>
      </c>
      <c r="AY242">
        <f>DK242*'Value Calculations'!$D$8</f>
        <v>0</v>
      </c>
      <c r="AZ242">
        <f>DL242*'Value Calculations'!$D$9</f>
        <v>0</v>
      </c>
      <c r="BA242">
        <f>DM242*'Value Calculations'!$D$10</f>
        <v>0</v>
      </c>
      <c r="BB242">
        <f>DN242*'Value Calculations'!$D$11</f>
        <v>0</v>
      </c>
      <c r="BC242">
        <f>DO242*'Value Calculations'!$D$12</f>
        <v>0</v>
      </c>
      <c r="BD242">
        <f>DP242*'Value Calculations'!$D$13</f>
        <v>0</v>
      </c>
      <c r="BF242">
        <f>DS242*'Value Calculations'!$D$3</f>
        <v>0</v>
      </c>
      <c r="BG242">
        <f>DT242*'Value Calculations'!$D$4</f>
        <v>0</v>
      </c>
      <c r="BH242">
        <f>DU242*'Value Calculations'!$D$5</f>
        <v>0</v>
      </c>
      <c r="BI242">
        <f>DV242*'Value Calculations'!$D$6</f>
        <v>0</v>
      </c>
      <c r="BJ242">
        <f>DW242*'Value Calculations'!$D$7</f>
        <v>0</v>
      </c>
      <c r="BK242">
        <f>DX242*'Value Calculations'!$D$8</f>
        <v>0</v>
      </c>
      <c r="BL242">
        <f>DY242*'Value Calculations'!$D$9</f>
        <v>0</v>
      </c>
      <c r="BM242">
        <f>DZ242*'Value Calculations'!$D$10</f>
        <v>0</v>
      </c>
      <c r="BN242">
        <f>EA242*'Value Calculations'!$D$11</f>
        <v>0</v>
      </c>
      <c r="BO242">
        <f>EB242*'Value Calculations'!$D$12</f>
        <v>0</v>
      </c>
      <c r="BP242">
        <f>EC242*'Value Calculations'!$D$13</f>
        <v>0</v>
      </c>
      <c r="BR242">
        <f>IFERROR(VLOOKUP($B242,'Raw Stats'!$CM$3:$DC$884,3,FALSE),0)</f>
        <v>71</v>
      </c>
      <c r="BS242">
        <f>IFERROR(VLOOKUP($B242,'Raw Stats'!$CM$3:$DC$884,4,FALSE),0)</f>
        <v>15</v>
      </c>
      <c r="BT242">
        <f>IFERROR(VLOOKUP($B242,'Raw Stats'!$CM$3:$DC$884,5,FALSE),0)</f>
        <v>23</v>
      </c>
      <c r="BU242">
        <f>IFERROR(VLOOKUP($B242,'Raw Stats'!$CM$3:$DC$884,6,FALSE),0)</f>
        <v>38</v>
      </c>
      <c r="BV242">
        <f>IFERROR(VLOOKUP($B242,'Raw Stats'!$CM$3:$DC$884,7,FALSE),0)</f>
        <v>8</v>
      </c>
      <c r="BW242">
        <f>IFERROR(VLOOKUP($B242,'Raw Stats'!$CM$3:$DC$884,8,FALSE),0)</f>
        <v>36</v>
      </c>
      <c r="BX242">
        <f>IFERROR(VLOOKUP($B242,'Raw Stats'!$CM$3:$DC$884,9,FALSE),0)</f>
        <v>60</v>
      </c>
      <c r="BY242">
        <f>IFERROR(VLOOKUP($B242,'Raw Stats'!$CM$3:$DC$884,10,FALSE),0)</f>
        <v>21</v>
      </c>
      <c r="BZ242">
        <f>IFERROR(VLOOKUP($B242,'Raw Stats'!$CM$3:$DC$884,11,FALSE)+VLOOKUP($B242,'Raw Stats'!$CM$3:$DC$884,12,FALSE),0)</f>
        <v>3</v>
      </c>
      <c r="CA242">
        <f>IFERROR(VLOOKUP($B242,'Raw Stats'!$CM$3:$DC$884,13,FALSE)+VLOOKUP($B242,'Raw Stats'!$CM$3:$DC$884,14,FALSE),0)</f>
        <v>1</v>
      </c>
      <c r="CB242">
        <f>IFERROR(VLOOKUP($B242,'Raw Stats'!$CM$3:$DC$884,15,FALSE),0)</f>
        <v>5</v>
      </c>
      <c r="CC242">
        <f>IFERROR(VLOOKUP($B242,'Raw Stats'!$CM$3:$DC$884,16,FALSE),0)</f>
        <v>130</v>
      </c>
      <c r="CE242">
        <f>IFERROR(VLOOKUP($B242,'Raw Stats'!$BU$3:$CJ$528,3,FALSE),0)</f>
        <v>82</v>
      </c>
      <c r="CF242">
        <f>IFERROR(VLOOKUP($B242,'Raw Stats'!$BU$3:$CJ$528,4,FALSE),0)</f>
        <v>17</v>
      </c>
      <c r="CG242">
        <f>IFERROR(VLOOKUP($B242,'Raw Stats'!$BU$3:$CJ$5288,5,FALSE),0)</f>
        <v>24</v>
      </c>
      <c r="CH242">
        <f>IFERROR(VLOOKUP($B242,'Raw Stats'!$BU$3:$CJ$528,6,FALSE),0)</f>
        <v>41</v>
      </c>
      <c r="CI242">
        <f>IFERROR(VLOOKUP($B242,'Raw Stats'!$BU$3:$CJ$528,7,FALSE),0)</f>
        <v>8</v>
      </c>
      <c r="CJ242">
        <f>IFERROR(VLOOKUP($B242,'Raw Stats'!$BU$3:$CJ$528,8,FALSE),0)</f>
        <v>63</v>
      </c>
      <c r="CK242">
        <f>IFERROR(VLOOKUP($B242,'Raw Stats'!$BU$3:$CJ$528,9,FALSE),0)</f>
        <v>77</v>
      </c>
      <c r="CL242">
        <f>IFERROR(VLOOKUP($B242,'Raw Stats'!$BU$3:$CJ$528,10,FALSE),0)</f>
        <v>31</v>
      </c>
      <c r="CM242">
        <f>IFERROR(VLOOKUP($B242,'Raw Stats'!$BU$3:$CJ$528,11,FALSE)+VLOOKUP($B242,'Raw Stats'!$BU$3:$CJ$528,12,FALSE),0)</f>
        <v>8</v>
      </c>
      <c r="CN242">
        <f>IFERROR(VLOOKUP($B242,'Raw Stats'!$BU$3:$CJ$528,13,FALSE)+VLOOKUP($B242,'Raw Stats'!$BU$3:$CJ$528,14,FALSE),0)</f>
        <v>0</v>
      </c>
      <c r="CO242">
        <f>IFERROR(VLOOKUP($B242,'Raw Stats'!$BU$3:$CJ$528,15,FALSE),0)</f>
        <v>2</v>
      </c>
      <c r="CP242">
        <f>IFERROR(VLOOKUP($B242,'Raw Stats'!$BU$3:$CJ$528,16,FALSE),0)</f>
        <v>173</v>
      </c>
      <c r="CR242">
        <f>IFERROR(VLOOKUP($B242,'Raw Stats'!$BC$3:$BR$528,3,FALSE),0)</f>
        <v>38</v>
      </c>
      <c r="CS242">
        <f>IFERROR(VLOOKUP($B242,'Raw Stats'!$BC$3:$BR$528,4,FALSE),0)</f>
        <v>7</v>
      </c>
      <c r="CT242">
        <f>IFERROR(VLOOKUP($B242,'Raw Stats'!$BC$3:$BR$5288,5,FALSE),0)</f>
        <v>12</v>
      </c>
      <c r="CU242">
        <f>IFERROR(VLOOKUP($B242,'Raw Stats'!$BC$3:$BR$52888,6,FALSE),0)</f>
        <v>19</v>
      </c>
      <c r="CV242">
        <f>IFERROR(VLOOKUP($B242,'Raw Stats'!$BC$3:$BR$5288,7,FALSE),0)</f>
        <v>-6</v>
      </c>
      <c r="CW242">
        <f>IFERROR(VLOOKUP($B242,'Raw Stats'!$BC$3:$BR$5288,8,FALSE),0)</f>
        <v>14</v>
      </c>
      <c r="CX242">
        <f>IFERROR(VLOOKUP($B242,'Raw Stats'!$BC$3:$BR$5288,9,FALSE),0)</f>
        <v>40</v>
      </c>
      <c r="CY242">
        <f>IFERROR(VLOOKUP($B242,'Raw Stats'!$BC$3:$BR$5288,10,FALSE),0)</f>
        <v>22</v>
      </c>
      <c r="CZ242">
        <f>IFERROR(VLOOKUP($B242,'Raw Stats'!$BC$3:$BR$5288,11,FALSE)+VLOOKUP($B242,'Raw Stats'!$BC$3:$BR$5288,12,FALSE),0)</f>
        <v>3</v>
      </c>
      <c r="DA242">
        <f>IFERROR(VLOOKUP($B242,'Raw Stats'!$BC$3:$BR$5288,13,FALSE)+VLOOKUP($B242,'Raw Stats'!$BC$3:$BR$5288,14,FALSE),0)</f>
        <v>0</v>
      </c>
      <c r="DB242">
        <f>IFERROR(VLOOKUP($B242,'Raw Stats'!$BC$3:$BR$5288,15,FALSE),0)</f>
        <v>2</v>
      </c>
      <c r="DC242">
        <f>IFERROR(VLOOKUP($B242,'Raw Stats'!$BC$3:$BR$5288,16,FALSE),0)</f>
        <v>82</v>
      </c>
      <c r="DE242">
        <f>IFERROR(VLOOKUP($B242,'Raw Stats'!$AK$3:$AZ$528,3,FALSE),0)</f>
        <v>0</v>
      </c>
      <c r="DF242">
        <f>IFERROR(VLOOKUP($B242,'Raw Stats'!$AK$3:$AZ$528,4,FALSE),0)</f>
        <v>0</v>
      </c>
      <c r="DG242">
        <f>IFERROR(VLOOKUP($B242,'Raw Stats'!$AK$3:$AZ$528,5,FALSE),0)</f>
        <v>0</v>
      </c>
      <c r="DH242">
        <f>IFERROR(VLOOKUP($B242,'Raw Stats'!$AK$3:$AZ$528,6,FALSE),0)</f>
        <v>0</v>
      </c>
      <c r="DI242">
        <f>IFERROR(VLOOKUP($B242,'Raw Stats'!$AK$3:$AZ$528,7,FALSE),0)</f>
        <v>0</v>
      </c>
      <c r="DJ242">
        <f>IFERROR(VLOOKUP($B242,'Raw Stats'!$AK$3:$AZ$528,8,FALSE),0)</f>
        <v>0</v>
      </c>
      <c r="DK242">
        <f>IFERROR(VLOOKUP($B242,'Raw Stats'!$AK$3:$AZ$528,9,FALSE),0)</f>
        <v>0</v>
      </c>
      <c r="DL242">
        <f>IFERROR(VLOOKUP($B242,'Raw Stats'!$AK$3:$AZ$528,10,FALSE),0)</f>
        <v>0</v>
      </c>
      <c r="DM242">
        <f>IFERROR(VLOOKUP($B242,'Raw Stats'!$AK$3:$AZ$528,11,FALSE)+VLOOKUP($B242,'Raw Stats'!$AK$3:$AZ$528,12,FALSE),0)</f>
        <v>0</v>
      </c>
      <c r="DN242">
        <f>IFERROR(VLOOKUP($B242,'Raw Stats'!$AK$3:$AZ$528,13,FALSE)+VLOOKUP($B242,'Raw Stats'!$AK$3:$AZ$528,14,FALSE),0)</f>
        <v>0</v>
      </c>
      <c r="DO242">
        <f>IFERROR(VLOOKUP($B242,'Raw Stats'!$AK$3:$AZ$528,15,FALSE),0)</f>
        <v>0</v>
      </c>
      <c r="DP242">
        <f>IFERROR(VLOOKUP($B242,'Raw Stats'!$AK$3:$AZ$528,16,FALSE),0)</f>
        <v>0</v>
      </c>
      <c r="DR242">
        <f>IFERROR(VLOOKUP($B242,'Raw Stats'!$S$3:$AH$528,3,FALSE),0)</f>
        <v>0</v>
      </c>
      <c r="DS242">
        <f>IFERROR(VLOOKUP($B242,'Raw Stats'!$S$3:$AH$528,4,FALSE),0)</f>
        <v>0</v>
      </c>
      <c r="DT242">
        <f>IFERROR(VLOOKUP($B242,'Raw Stats'!$S$3:$AH$528,5,FALSE),0)</f>
        <v>0</v>
      </c>
      <c r="DU242">
        <f>IFERROR(VLOOKUP($B242,'Raw Stats'!$S$3:$AH$528,6,FALSE),0)</f>
        <v>0</v>
      </c>
      <c r="DV242">
        <f>IFERROR(VLOOKUP($B242,'Raw Stats'!$S$3:$AH$528,7,FALSE),0)</f>
        <v>0</v>
      </c>
      <c r="DW242">
        <f>IFERROR(VLOOKUP($B242,'Raw Stats'!$S$3:$AH$528,8,FALSE),0)</f>
        <v>0</v>
      </c>
      <c r="DX242">
        <f>IFERROR(VLOOKUP($B242,'Raw Stats'!$S$3:$AH$528,9,FALSE),0)</f>
        <v>0</v>
      </c>
      <c r="DY242">
        <f>IFERROR(VLOOKUP($B242,'Raw Stats'!$S$3:$AH$528,10,FALSE),0)</f>
        <v>0</v>
      </c>
      <c r="DZ242">
        <f>IFERROR(VLOOKUP($B242,'Raw Stats'!$S$3:$AH$528,11,FALSE)+VLOOKUP($B242,'Raw Stats'!$S$3:$AH$528,12,FALSE),0)</f>
        <v>0</v>
      </c>
      <c r="EA242">
        <f>IFERROR(VLOOKUP($B242,'Raw Stats'!$S$3:$AH$528,13,FALSE)+VLOOKUP($B242,'Raw Stats'!$S$3:$AH$528,14,FALSE),0)</f>
        <v>0</v>
      </c>
      <c r="EB242">
        <f>IFERROR(VLOOKUP($B242,'Raw Stats'!$S$3:$AH$528,15,FALSE),0)</f>
        <v>0</v>
      </c>
      <c r="EC242">
        <f>IFERROR(VLOOKUP($B242,'Raw Stats'!$S$3:$AH$528,16,FALSE),0)</f>
        <v>0</v>
      </c>
    </row>
    <row r="243" spans="1:133" x14ac:dyDescent="0.2">
      <c r="A243">
        <f>IFERROR(VLOOKUP(B243,Sheet2!$W$1:$X$300,2,FALSE),301)</f>
        <v>249</v>
      </c>
      <c r="B243" t="s">
        <v>315</v>
      </c>
      <c r="C243">
        <f t="shared" si="15"/>
        <v>0.69756532886826517</v>
      </c>
      <c r="D243">
        <f t="shared" si="16"/>
        <v>0.55483423786998576</v>
      </c>
      <c r="E243">
        <f t="shared" si="17"/>
        <v>0</v>
      </c>
      <c r="F243">
        <f t="shared" si="18"/>
        <v>0.96936387836884397</v>
      </c>
      <c r="G243">
        <f t="shared" si="19"/>
        <v>0.76677706933851841</v>
      </c>
      <c r="J243">
        <f>BS243*'Value Calculations'!$D$3</f>
        <v>5.7082960007645305</v>
      </c>
      <c r="K243">
        <f>BT243*'Value Calculations'!$D$4</f>
        <v>6.5122540808929985</v>
      </c>
      <c r="L243">
        <f>BU243*'Value Calculations'!$D$5</f>
        <v>9.021495571799333</v>
      </c>
      <c r="M243">
        <f>BV243*'Value Calculations'!$D$6</f>
        <v>1.3757142511129914</v>
      </c>
      <c r="N243">
        <f>BW243*'Value Calculations'!$D$7</f>
        <v>3.0759706969107481</v>
      </c>
      <c r="O243">
        <f>BX243*'Value Calculations'!$D$8</f>
        <v>2.2286350540527335</v>
      </c>
      <c r="P243">
        <f>BY243*'Value Calculations'!$D$9</f>
        <v>2.770955161425368</v>
      </c>
      <c r="Q243">
        <f>BZ243*'Value Calculations'!$D$10</f>
        <v>1.8265823703810236</v>
      </c>
      <c r="R243">
        <f>CA243*'Value Calculations'!$D$11</f>
        <v>0</v>
      </c>
      <c r="S243">
        <f>CB243*'Value Calculations'!$D$12</f>
        <v>0.81388273958941404</v>
      </c>
      <c r="T243">
        <f>CC243*'Value Calculations'!$D$13</f>
        <v>9.2176991340350298</v>
      </c>
      <c r="V243">
        <f>CF243*'Value Calculations'!$D$3</f>
        <v>4.8928251435124546</v>
      </c>
      <c r="W243">
        <f>CG243*'Value Calculations'!$D$4</f>
        <v>7.8147048970715982</v>
      </c>
      <c r="X243">
        <f>CH243*'Value Calculations'!$D$5</f>
        <v>9.5521717819051766</v>
      </c>
      <c r="Y243">
        <f>CI243*'Value Calculations'!$D$6</f>
        <v>0</v>
      </c>
      <c r="Z243">
        <f>CJ243*'Value Calculations'!$D$7</f>
        <v>3.1638555739653409</v>
      </c>
      <c r="AA243">
        <f>CK243*'Value Calculations'!$D$8</f>
        <v>2.084852147339654</v>
      </c>
      <c r="AB243">
        <f>CL243*'Value Calculations'!$D$9</f>
        <v>2.8969076687628847</v>
      </c>
      <c r="AC243">
        <f>CM243*'Value Calculations'!$D$10</f>
        <v>2.9225317926096377</v>
      </c>
      <c r="AD243">
        <f>CN243*'Value Calculations'!$D$11</f>
        <v>0</v>
      </c>
      <c r="AE243">
        <f>CO243*'Value Calculations'!$D$12</f>
        <v>0.81388273958941404</v>
      </c>
      <c r="AF243">
        <f>CP243*'Value Calculations'!$D$13</f>
        <v>10.799841522712683</v>
      </c>
      <c r="AH243">
        <f>CS243*'Value Calculations'!$D$3</f>
        <v>0</v>
      </c>
      <c r="AI243">
        <f>CT243*'Value Calculations'!$D$4</f>
        <v>0.65122540808929985</v>
      </c>
      <c r="AJ243">
        <f>CU243*'Value Calculations'!$D$5</f>
        <v>1.0613524202116862</v>
      </c>
      <c r="AK243">
        <f>CV243*'Value Calculations'!$D$6</f>
        <v>-1.0005194553549028</v>
      </c>
      <c r="AL243">
        <f>CW243*'Value Calculations'!$D$7</f>
        <v>0.70307901643674242</v>
      </c>
      <c r="AM243">
        <f>CX243*'Value Calculations'!$D$8</f>
        <v>0.35945726678269896</v>
      </c>
      <c r="AN243">
        <f>CY243*'Value Calculations'!$D$9</f>
        <v>0.37785752201255018</v>
      </c>
      <c r="AO243">
        <f>CZ243*'Value Calculations'!$D$10</f>
        <v>0.36531647407620471</v>
      </c>
      <c r="AP243">
        <f>DA243*'Value Calculations'!$D$11</f>
        <v>0</v>
      </c>
      <c r="AQ243">
        <f>DB243*'Value Calculations'!$D$12</f>
        <v>0</v>
      </c>
      <c r="AR243">
        <f>DC243*'Value Calculations'!$D$13</f>
        <v>1.3757759901544819</v>
      </c>
      <c r="AT243">
        <f>DF243*'Value Calculations'!$D$3</f>
        <v>9.3779148583988725</v>
      </c>
      <c r="AU243">
        <f>DG243*'Value Calculations'!$D$4</f>
        <v>10.093993825384148</v>
      </c>
      <c r="AV243">
        <f>DH243*'Value Calculations'!$D$5</f>
        <v>14.328257672857763</v>
      </c>
      <c r="AW243">
        <f>DI243*'Value Calculations'!$D$6</f>
        <v>0.50025972767745142</v>
      </c>
      <c r="AX243">
        <f>DJ243*'Value Calculations'!$D$7</f>
        <v>4.3063589756750478</v>
      </c>
      <c r="AY243">
        <f>DK243*'Value Calculations'!$D$8</f>
        <v>3.7383555745400692</v>
      </c>
      <c r="AZ243">
        <f>DL243*'Value Calculations'!$D$9</f>
        <v>2.3930976394128178</v>
      </c>
      <c r="BA243">
        <f>DM243*'Value Calculations'!$D$10</f>
        <v>6.5756965333716852</v>
      </c>
      <c r="BB243">
        <f>DN243*'Value Calculations'!$D$11</f>
        <v>0.9907141480249374</v>
      </c>
      <c r="BC243">
        <f>DO243*'Value Calculations'!$D$12</f>
        <v>4.0694136979470699</v>
      </c>
      <c r="BD243">
        <f>DP243*'Value Calculations'!$D$13</f>
        <v>12.450772710898061</v>
      </c>
      <c r="BF243">
        <f>DS243*'Value Calculations'!$D$3</f>
        <v>8.5624440011467957</v>
      </c>
      <c r="BG243">
        <f>DT243*'Value Calculations'!$D$4</f>
        <v>8.1403176011162479</v>
      </c>
      <c r="BH243">
        <f>DU243*'Value Calculations'!$D$5</f>
        <v>12.205552832434391</v>
      </c>
      <c r="BI243">
        <f>DV243*'Value Calculations'!$D$6</f>
        <v>-1.1255843872742657</v>
      </c>
      <c r="BJ243">
        <f>DW243*'Value Calculations'!$D$7</f>
        <v>4.657898483893419</v>
      </c>
      <c r="BK243">
        <f>DX243*'Value Calculations'!$D$8</f>
        <v>3.2351154010442906</v>
      </c>
      <c r="BL243">
        <f>DY243*'Value Calculations'!$D$9</f>
        <v>7.1792929182384535</v>
      </c>
      <c r="BM243">
        <f>DZ243*'Value Calculations'!$D$10</f>
        <v>5.1144306370668655</v>
      </c>
      <c r="BN243">
        <f>EA243*'Value Calculations'!$D$11</f>
        <v>0.9907141480249374</v>
      </c>
      <c r="BO243">
        <f>EB243*'Value Calculations'!$D$12</f>
        <v>0</v>
      </c>
      <c r="BP243">
        <f>EC243*'Value Calculations'!$D$13</f>
        <v>12.381983911390337</v>
      </c>
      <c r="BR243">
        <f>IFERROR(VLOOKUP($B243,'Raw Stats'!$CM$3:$DC$884,3,FALSE),0)</f>
        <v>61</v>
      </c>
      <c r="BS243">
        <f>IFERROR(VLOOKUP($B243,'Raw Stats'!$CM$3:$DC$884,4,FALSE),0)</f>
        <v>14</v>
      </c>
      <c r="BT243">
        <f>IFERROR(VLOOKUP($B243,'Raw Stats'!$CM$3:$DC$884,5,FALSE),0)</f>
        <v>20</v>
      </c>
      <c r="BU243">
        <f>IFERROR(VLOOKUP($B243,'Raw Stats'!$CM$3:$DC$884,6,FALSE),0)</f>
        <v>34</v>
      </c>
      <c r="BV243">
        <f>IFERROR(VLOOKUP($B243,'Raw Stats'!$CM$3:$DC$884,7,FALSE),0)</f>
        <v>11</v>
      </c>
      <c r="BW243">
        <f>IFERROR(VLOOKUP($B243,'Raw Stats'!$CM$3:$DC$884,8,FALSE),0)</f>
        <v>35</v>
      </c>
      <c r="BX243">
        <f>IFERROR(VLOOKUP($B243,'Raw Stats'!$CM$3:$DC$884,9,FALSE),0)</f>
        <v>31</v>
      </c>
      <c r="BY243">
        <f>IFERROR(VLOOKUP($B243,'Raw Stats'!$CM$3:$DC$884,10,FALSE),0)</f>
        <v>22</v>
      </c>
      <c r="BZ243">
        <f>IFERROR(VLOOKUP($B243,'Raw Stats'!$CM$3:$DC$884,11,FALSE)+VLOOKUP($B243,'Raw Stats'!$CM$3:$DC$884,12,FALSE),0)</f>
        <v>5</v>
      </c>
      <c r="CA243">
        <f>IFERROR(VLOOKUP($B243,'Raw Stats'!$CM$3:$DC$884,13,FALSE)+VLOOKUP($B243,'Raw Stats'!$CM$3:$DC$884,14,FALSE),0)</f>
        <v>0</v>
      </c>
      <c r="CB243">
        <f>IFERROR(VLOOKUP($B243,'Raw Stats'!$CM$3:$DC$884,15,FALSE),0)</f>
        <v>1</v>
      </c>
      <c r="CC243">
        <f>IFERROR(VLOOKUP($B243,'Raw Stats'!$CM$3:$DC$884,16,FALSE),0)</f>
        <v>134</v>
      </c>
      <c r="CE243">
        <f>IFERROR(VLOOKUP($B243,'Raw Stats'!$BU$3:$CJ$528,3,FALSE),0)</f>
        <v>81</v>
      </c>
      <c r="CF243">
        <f>IFERROR(VLOOKUP($B243,'Raw Stats'!$BU$3:$CJ$528,4,FALSE),0)</f>
        <v>12</v>
      </c>
      <c r="CG243">
        <f>IFERROR(VLOOKUP($B243,'Raw Stats'!$BU$3:$CJ$5288,5,FALSE),0)</f>
        <v>24</v>
      </c>
      <c r="CH243">
        <f>IFERROR(VLOOKUP($B243,'Raw Stats'!$BU$3:$CJ$528,6,FALSE),0)</f>
        <v>36</v>
      </c>
      <c r="CI243">
        <f>IFERROR(VLOOKUP($B243,'Raw Stats'!$BU$3:$CJ$528,7,FALSE),0)</f>
        <v>0</v>
      </c>
      <c r="CJ243">
        <f>IFERROR(VLOOKUP($B243,'Raw Stats'!$BU$3:$CJ$528,8,FALSE),0)</f>
        <v>36</v>
      </c>
      <c r="CK243">
        <f>IFERROR(VLOOKUP($B243,'Raw Stats'!$BU$3:$CJ$528,9,FALSE),0)</f>
        <v>29</v>
      </c>
      <c r="CL243">
        <f>IFERROR(VLOOKUP($B243,'Raw Stats'!$BU$3:$CJ$528,10,FALSE),0)</f>
        <v>23</v>
      </c>
      <c r="CM243">
        <f>IFERROR(VLOOKUP($B243,'Raw Stats'!$BU$3:$CJ$528,11,FALSE)+VLOOKUP($B243,'Raw Stats'!$BU$3:$CJ$528,12,FALSE),0)</f>
        <v>8</v>
      </c>
      <c r="CN243">
        <f>IFERROR(VLOOKUP($B243,'Raw Stats'!$BU$3:$CJ$528,13,FALSE)+VLOOKUP($B243,'Raw Stats'!$BU$3:$CJ$528,14,FALSE),0)</f>
        <v>0</v>
      </c>
      <c r="CO243">
        <f>IFERROR(VLOOKUP($B243,'Raw Stats'!$BU$3:$CJ$528,15,FALSE),0)</f>
        <v>1</v>
      </c>
      <c r="CP243">
        <f>IFERROR(VLOOKUP($B243,'Raw Stats'!$BU$3:$CJ$528,16,FALSE),0)</f>
        <v>157</v>
      </c>
      <c r="CR243">
        <f>IFERROR(VLOOKUP($B243,'Raw Stats'!$BC$3:$BR$528,3,FALSE),0)</f>
        <v>0</v>
      </c>
      <c r="CS243">
        <f>IFERROR(VLOOKUP($B243,'Raw Stats'!$BC$3:$BR$528,4,FALSE),0)</f>
        <v>0</v>
      </c>
      <c r="CT243">
        <f>IFERROR(VLOOKUP($B243,'Raw Stats'!$BC$3:$BR$5288,5,FALSE),0)</f>
        <v>2</v>
      </c>
      <c r="CU243">
        <f>IFERROR(VLOOKUP($B243,'Raw Stats'!$BC$3:$BR$52888,6,FALSE),0)</f>
        <v>4</v>
      </c>
      <c r="CV243">
        <f>IFERROR(VLOOKUP($B243,'Raw Stats'!$BC$3:$BR$5288,7,FALSE),0)</f>
        <v>-8</v>
      </c>
      <c r="CW243">
        <f>IFERROR(VLOOKUP($B243,'Raw Stats'!$BC$3:$BR$5288,8,FALSE),0)</f>
        <v>8</v>
      </c>
      <c r="CX243">
        <f>IFERROR(VLOOKUP($B243,'Raw Stats'!$BC$3:$BR$5288,9,FALSE),0)</f>
        <v>5</v>
      </c>
      <c r="CY243">
        <f>IFERROR(VLOOKUP($B243,'Raw Stats'!$BC$3:$BR$5288,10,FALSE),0)</f>
        <v>3</v>
      </c>
      <c r="CZ243">
        <f>IFERROR(VLOOKUP($B243,'Raw Stats'!$BC$3:$BR$5288,11,FALSE)+VLOOKUP($B243,'Raw Stats'!$BC$3:$BR$5288,12,FALSE),0)</f>
        <v>1</v>
      </c>
      <c r="DA243">
        <f>IFERROR(VLOOKUP($B243,'Raw Stats'!$BC$3:$BR$5288,13,FALSE)+VLOOKUP($B243,'Raw Stats'!$BC$3:$BR$5288,14,FALSE),0)</f>
        <v>0</v>
      </c>
      <c r="DB243">
        <f>IFERROR(VLOOKUP($B243,'Raw Stats'!$BC$3:$BR$5288,15,FALSE),0)</f>
        <v>0</v>
      </c>
      <c r="DC243">
        <f>IFERROR(VLOOKUP($B243,'Raw Stats'!$BC$3:$BR$5288,16,FALSE),0)</f>
        <v>20</v>
      </c>
      <c r="DE243">
        <f>IFERROR(VLOOKUP($B243,'Raw Stats'!$AK$3:$AZ$528,3,FALSE),0)</f>
        <v>71</v>
      </c>
      <c r="DF243">
        <f>IFERROR(VLOOKUP($B243,'Raw Stats'!$AK$3:$AZ$528,4,FALSE),0)</f>
        <v>23</v>
      </c>
      <c r="DG243">
        <f>IFERROR(VLOOKUP($B243,'Raw Stats'!$AK$3:$AZ$528,5,FALSE),0)</f>
        <v>31</v>
      </c>
      <c r="DH243">
        <f>IFERROR(VLOOKUP($B243,'Raw Stats'!$AK$3:$AZ$528,6,FALSE),0)</f>
        <v>54</v>
      </c>
      <c r="DI243">
        <f>IFERROR(VLOOKUP($B243,'Raw Stats'!$AK$3:$AZ$528,7,FALSE),0)</f>
        <v>4</v>
      </c>
      <c r="DJ243">
        <f>IFERROR(VLOOKUP($B243,'Raw Stats'!$AK$3:$AZ$528,8,FALSE),0)</f>
        <v>49</v>
      </c>
      <c r="DK243">
        <f>IFERROR(VLOOKUP($B243,'Raw Stats'!$AK$3:$AZ$528,9,FALSE),0)</f>
        <v>52</v>
      </c>
      <c r="DL243">
        <f>IFERROR(VLOOKUP($B243,'Raw Stats'!$AK$3:$AZ$528,10,FALSE),0)</f>
        <v>19</v>
      </c>
      <c r="DM243">
        <f>IFERROR(VLOOKUP($B243,'Raw Stats'!$AK$3:$AZ$528,11,FALSE)+VLOOKUP($B243,'Raw Stats'!$AK$3:$AZ$528,12,FALSE),0)</f>
        <v>18</v>
      </c>
      <c r="DN243">
        <f>IFERROR(VLOOKUP($B243,'Raw Stats'!$AK$3:$AZ$528,13,FALSE)+VLOOKUP($B243,'Raw Stats'!$AK$3:$AZ$528,14,FALSE),0)</f>
        <v>1</v>
      </c>
      <c r="DO243">
        <f>IFERROR(VLOOKUP($B243,'Raw Stats'!$AK$3:$AZ$528,15,FALSE),0)</f>
        <v>5</v>
      </c>
      <c r="DP243">
        <f>IFERROR(VLOOKUP($B243,'Raw Stats'!$AK$3:$AZ$528,16,FALSE),0)</f>
        <v>181</v>
      </c>
      <c r="DR243">
        <f>IFERROR(VLOOKUP($B243,'Raw Stats'!$S$3:$AH$528,3,FALSE),0)</f>
        <v>80</v>
      </c>
      <c r="DS243">
        <f>IFERROR(VLOOKUP($B243,'Raw Stats'!$S$3:$AH$528,4,FALSE),0)</f>
        <v>21</v>
      </c>
      <c r="DT243">
        <f>IFERROR(VLOOKUP($B243,'Raw Stats'!$S$3:$AH$528,5,FALSE),0)</f>
        <v>25</v>
      </c>
      <c r="DU243">
        <f>IFERROR(VLOOKUP($B243,'Raw Stats'!$S$3:$AH$528,6,FALSE),0)</f>
        <v>46</v>
      </c>
      <c r="DV243">
        <f>IFERROR(VLOOKUP($B243,'Raw Stats'!$S$3:$AH$528,7,FALSE),0)</f>
        <v>-9</v>
      </c>
      <c r="DW243">
        <f>IFERROR(VLOOKUP($B243,'Raw Stats'!$S$3:$AH$528,8,FALSE),0)</f>
        <v>53</v>
      </c>
      <c r="DX243">
        <f>IFERROR(VLOOKUP($B243,'Raw Stats'!$S$3:$AH$528,9,FALSE),0)</f>
        <v>45</v>
      </c>
      <c r="DY243">
        <f>IFERROR(VLOOKUP($B243,'Raw Stats'!$S$3:$AH$528,10,FALSE),0)</f>
        <v>57</v>
      </c>
      <c r="DZ243">
        <f>IFERROR(VLOOKUP($B243,'Raw Stats'!$S$3:$AH$528,11,FALSE)+VLOOKUP($B243,'Raw Stats'!$S$3:$AH$528,12,FALSE),0)</f>
        <v>14</v>
      </c>
      <c r="EA243">
        <f>IFERROR(VLOOKUP($B243,'Raw Stats'!$S$3:$AH$528,13,FALSE)+VLOOKUP($B243,'Raw Stats'!$S$3:$AH$528,14,FALSE),0)</f>
        <v>1</v>
      </c>
      <c r="EB243">
        <f>IFERROR(VLOOKUP($B243,'Raw Stats'!$S$3:$AH$528,15,FALSE),0)</f>
        <v>0</v>
      </c>
      <c r="EC243">
        <f>IFERROR(VLOOKUP($B243,'Raw Stats'!$S$3:$AH$528,16,FALSE),0)</f>
        <v>180</v>
      </c>
    </row>
    <row r="244" spans="1:133" x14ac:dyDescent="0.2">
      <c r="A244">
        <f>IFERROR(VLOOKUP(B244,Sheet2!$W$1:$X$300,2,FALSE),301)</f>
        <v>185</v>
      </c>
      <c r="B244" t="s">
        <v>184</v>
      </c>
      <c r="C244">
        <f t="shared" si="15"/>
        <v>0.69731563649815564</v>
      </c>
      <c r="D244">
        <f t="shared" si="16"/>
        <v>0.80516206179182226</v>
      </c>
      <c r="E244">
        <f t="shared" si="17"/>
        <v>0</v>
      </c>
      <c r="F244">
        <f t="shared" si="18"/>
        <v>0</v>
      </c>
      <c r="G244">
        <f t="shared" si="19"/>
        <v>0</v>
      </c>
      <c r="J244">
        <f>BS244*'Value Calculations'!$D$3</f>
        <v>5.300560572138493</v>
      </c>
      <c r="K244">
        <f>BT244*'Value Calculations'!$D$4</f>
        <v>10.093993825384148</v>
      </c>
      <c r="L244">
        <f>BU244*'Value Calculations'!$D$5</f>
        <v>11.674876622328547</v>
      </c>
      <c r="M244">
        <f>BV244*'Value Calculations'!$D$6</f>
        <v>1.2506493191936285</v>
      </c>
      <c r="N244">
        <f>BW244*'Value Calculations'!$D$7</f>
        <v>2.2850068034194129</v>
      </c>
      <c r="O244">
        <f>BX244*'Value Calculations'!$D$8</f>
        <v>5.4637504550970242</v>
      </c>
      <c r="P244">
        <f>BY244*'Value Calculations'!$D$9</f>
        <v>4.5342902641506022</v>
      </c>
      <c r="Q244">
        <f>BZ244*'Value Calculations'!$D$10</f>
        <v>2.9225317926096377</v>
      </c>
      <c r="R244">
        <f>CA244*'Value Calculations'!$D$11</f>
        <v>0</v>
      </c>
      <c r="S244">
        <f>CB244*'Value Calculations'!$D$12</f>
        <v>2.441648218768242</v>
      </c>
      <c r="T244">
        <f>CC244*'Value Calculations'!$D$13</f>
        <v>11.212574319759028</v>
      </c>
      <c r="V244">
        <f>CF244*'Value Calculations'!$D$3</f>
        <v>6.5237668580166064</v>
      </c>
      <c r="W244">
        <f>CG244*'Value Calculations'!$D$4</f>
        <v>10.419606529428798</v>
      </c>
      <c r="X244">
        <f>CH244*'Value Calculations'!$D$5</f>
        <v>12.736229042540234</v>
      </c>
      <c r="Y244">
        <f>CI244*'Value Calculations'!$D$6</f>
        <v>0.50025972767745142</v>
      </c>
      <c r="Z244">
        <f>CJ244*'Value Calculations'!$D$7</f>
        <v>3.1638555739653409</v>
      </c>
      <c r="AA244">
        <f>CK244*'Value Calculations'!$D$8</f>
        <v>3.7383555745400692</v>
      </c>
      <c r="AB244">
        <f>CL244*'Value Calculations'!$D$9</f>
        <v>4.5342902641506022</v>
      </c>
      <c r="AC244">
        <f>CM244*'Value Calculations'!$D$10</f>
        <v>5.8450635852192754</v>
      </c>
      <c r="AD244">
        <f>CN244*'Value Calculations'!$D$11</f>
        <v>0</v>
      </c>
      <c r="AE244">
        <f>CO244*'Value Calculations'!$D$12</f>
        <v>2.441648218768242</v>
      </c>
      <c r="AF244">
        <f>CP244*'Value Calculations'!$D$13</f>
        <v>8.873755136496408</v>
      </c>
      <c r="AH244">
        <f>CS244*'Value Calculations'!$D$3</f>
        <v>0</v>
      </c>
      <c r="AI244">
        <f>CT244*'Value Calculations'!$D$4</f>
        <v>0.65122540808929985</v>
      </c>
      <c r="AJ244">
        <f>CU244*'Value Calculations'!$D$5</f>
        <v>0.53067621010584309</v>
      </c>
      <c r="AK244">
        <f>CV244*'Value Calculations'!$D$6</f>
        <v>-0.25012986383872571</v>
      </c>
      <c r="AL244">
        <f>CW244*'Value Calculations'!$D$7</f>
        <v>0.52730926232755682</v>
      </c>
      <c r="AM244">
        <f>CX244*'Value Calculations'!$D$8</f>
        <v>0.21567436006961938</v>
      </c>
      <c r="AN244">
        <f>CY244*'Value Calculations'!$D$9</f>
        <v>0.37785752201255018</v>
      </c>
      <c r="AO244">
        <f>CZ244*'Value Calculations'!$D$10</f>
        <v>0</v>
      </c>
      <c r="AP244">
        <f>DA244*'Value Calculations'!$D$11</f>
        <v>0</v>
      </c>
      <c r="AQ244">
        <f>DB244*'Value Calculations'!$D$12</f>
        <v>0</v>
      </c>
      <c r="AR244">
        <f>DC244*'Value Calculations'!$D$13</f>
        <v>0.41273279704634458</v>
      </c>
      <c r="AT244">
        <f>DF244*'Value Calculations'!$D$3</f>
        <v>0</v>
      </c>
      <c r="AU244">
        <f>DG244*'Value Calculations'!$D$4</f>
        <v>0</v>
      </c>
      <c r="AV244">
        <f>DH244*'Value Calculations'!$D$5</f>
        <v>0</v>
      </c>
      <c r="AW244">
        <f>DI244*'Value Calculations'!$D$6</f>
        <v>0</v>
      </c>
      <c r="AX244">
        <f>DJ244*'Value Calculations'!$D$7</f>
        <v>0</v>
      </c>
      <c r="AY244">
        <f>DK244*'Value Calculations'!$D$8</f>
        <v>0</v>
      </c>
      <c r="AZ244">
        <f>DL244*'Value Calculations'!$D$9</f>
        <v>0</v>
      </c>
      <c r="BA244">
        <f>DM244*'Value Calculations'!$D$10</f>
        <v>0</v>
      </c>
      <c r="BB244">
        <f>DN244*'Value Calculations'!$D$11</f>
        <v>0</v>
      </c>
      <c r="BC244">
        <f>DO244*'Value Calculations'!$D$12</f>
        <v>0</v>
      </c>
      <c r="BD244">
        <f>DP244*'Value Calculations'!$D$13</f>
        <v>0</v>
      </c>
      <c r="BF244">
        <f>DS244*'Value Calculations'!$D$3</f>
        <v>0</v>
      </c>
      <c r="BG244">
        <f>DT244*'Value Calculations'!$D$4</f>
        <v>0</v>
      </c>
      <c r="BH244">
        <f>DU244*'Value Calculations'!$D$5</f>
        <v>0</v>
      </c>
      <c r="BI244">
        <f>DV244*'Value Calculations'!$D$6</f>
        <v>0</v>
      </c>
      <c r="BJ244">
        <f>DW244*'Value Calculations'!$D$7</f>
        <v>0</v>
      </c>
      <c r="BK244">
        <f>DX244*'Value Calculations'!$D$8</f>
        <v>0</v>
      </c>
      <c r="BL244">
        <f>DY244*'Value Calculations'!$D$9</f>
        <v>0</v>
      </c>
      <c r="BM244">
        <f>DZ244*'Value Calculations'!$D$10</f>
        <v>0</v>
      </c>
      <c r="BN244">
        <f>EA244*'Value Calculations'!$D$11</f>
        <v>0</v>
      </c>
      <c r="BO244">
        <f>EB244*'Value Calculations'!$D$12</f>
        <v>0</v>
      </c>
      <c r="BP244">
        <f>EC244*'Value Calculations'!$D$13</f>
        <v>0</v>
      </c>
      <c r="BR244">
        <f>IFERROR(VLOOKUP($B244,'Raw Stats'!$CM$3:$DC$884,3,FALSE),0)</f>
        <v>82</v>
      </c>
      <c r="BS244">
        <f>IFERROR(VLOOKUP($B244,'Raw Stats'!$CM$3:$DC$884,4,FALSE),0)</f>
        <v>13</v>
      </c>
      <c r="BT244">
        <f>IFERROR(VLOOKUP($B244,'Raw Stats'!$CM$3:$DC$884,5,FALSE),0)</f>
        <v>31</v>
      </c>
      <c r="BU244">
        <f>IFERROR(VLOOKUP($B244,'Raw Stats'!$CM$3:$DC$884,6,FALSE),0)</f>
        <v>44</v>
      </c>
      <c r="BV244">
        <f>IFERROR(VLOOKUP($B244,'Raw Stats'!$CM$3:$DC$884,7,FALSE),0)</f>
        <v>10</v>
      </c>
      <c r="BW244">
        <f>IFERROR(VLOOKUP($B244,'Raw Stats'!$CM$3:$DC$884,8,FALSE),0)</f>
        <v>26</v>
      </c>
      <c r="BX244">
        <f>IFERROR(VLOOKUP($B244,'Raw Stats'!$CM$3:$DC$884,9,FALSE),0)</f>
        <v>76</v>
      </c>
      <c r="BY244">
        <f>IFERROR(VLOOKUP($B244,'Raw Stats'!$CM$3:$DC$884,10,FALSE),0)</f>
        <v>36</v>
      </c>
      <c r="BZ244">
        <f>IFERROR(VLOOKUP($B244,'Raw Stats'!$CM$3:$DC$884,11,FALSE)+VLOOKUP($B244,'Raw Stats'!$CM$3:$DC$884,12,FALSE),0)</f>
        <v>8</v>
      </c>
      <c r="CA244">
        <f>IFERROR(VLOOKUP($B244,'Raw Stats'!$CM$3:$DC$884,13,FALSE)+VLOOKUP($B244,'Raw Stats'!$CM$3:$DC$884,14,FALSE),0)</f>
        <v>0</v>
      </c>
      <c r="CB244">
        <f>IFERROR(VLOOKUP($B244,'Raw Stats'!$CM$3:$DC$884,15,FALSE),0)</f>
        <v>3</v>
      </c>
      <c r="CC244">
        <f>IFERROR(VLOOKUP($B244,'Raw Stats'!$CM$3:$DC$884,16,FALSE),0)</f>
        <v>163</v>
      </c>
      <c r="CE244">
        <f>IFERROR(VLOOKUP($B244,'Raw Stats'!$BU$3:$CJ$528,3,FALSE),0)</f>
        <v>73</v>
      </c>
      <c r="CF244">
        <f>IFERROR(VLOOKUP($B244,'Raw Stats'!$BU$3:$CJ$528,4,FALSE),0)</f>
        <v>16</v>
      </c>
      <c r="CG244">
        <f>IFERROR(VLOOKUP($B244,'Raw Stats'!$BU$3:$CJ$5288,5,FALSE),0)</f>
        <v>32</v>
      </c>
      <c r="CH244">
        <f>IFERROR(VLOOKUP($B244,'Raw Stats'!$BU$3:$CJ$528,6,FALSE),0)</f>
        <v>48</v>
      </c>
      <c r="CI244">
        <f>IFERROR(VLOOKUP($B244,'Raw Stats'!$BU$3:$CJ$528,7,FALSE),0)</f>
        <v>4</v>
      </c>
      <c r="CJ244">
        <f>IFERROR(VLOOKUP($B244,'Raw Stats'!$BU$3:$CJ$528,8,FALSE),0)</f>
        <v>36</v>
      </c>
      <c r="CK244">
        <f>IFERROR(VLOOKUP($B244,'Raw Stats'!$BU$3:$CJ$528,9,FALSE),0)</f>
        <v>52</v>
      </c>
      <c r="CL244">
        <f>IFERROR(VLOOKUP($B244,'Raw Stats'!$BU$3:$CJ$528,10,FALSE),0)</f>
        <v>36</v>
      </c>
      <c r="CM244">
        <f>IFERROR(VLOOKUP($B244,'Raw Stats'!$BU$3:$CJ$528,11,FALSE)+VLOOKUP($B244,'Raw Stats'!$BU$3:$CJ$528,12,FALSE),0)</f>
        <v>16</v>
      </c>
      <c r="CN244">
        <f>IFERROR(VLOOKUP($B244,'Raw Stats'!$BU$3:$CJ$528,13,FALSE)+VLOOKUP($B244,'Raw Stats'!$BU$3:$CJ$528,14,FALSE),0)</f>
        <v>0</v>
      </c>
      <c r="CO244">
        <f>IFERROR(VLOOKUP($B244,'Raw Stats'!$BU$3:$CJ$528,15,FALSE),0)</f>
        <v>3</v>
      </c>
      <c r="CP244">
        <f>IFERROR(VLOOKUP($B244,'Raw Stats'!$BU$3:$CJ$528,16,FALSE),0)</f>
        <v>129</v>
      </c>
      <c r="CR244">
        <f>IFERROR(VLOOKUP($B244,'Raw Stats'!$BC$3:$BR$528,3,FALSE),0)</f>
        <v>0</v>
      </c>
      <c r="CS244">
        <f>IFERROR(VLOOKUP($B244,'Raw Stats'!$BC$3:$BR$528,4,FALSE),0)</f>
        <v>0</v>
      </c>
      <c r="CT244">
        <f>IFERROR(VLOOKUP($B244,'Raw Stats'!$BC$3:$BR$5288,5,FALSE),0)</f>
        <v>2</v>
      </c>
      <c r="CU244">
        <f>IFERROR(VLOOKUP($B244,'Raw Stats'!$BC$3:$BR$52888,6,FALSE),0)</f>
        <v>2</v>
      </c>
      <c r="CV244">
        <f>IFERROR(VLOOKUP($B244,'Raw Stats'!$BC$3:$BR$5288,7,FALSE),0)</f>
        <v>-2</v>
      </c>
      <c r="CW244">
        <f>IFERROR(VLOOKUP($B244,'Raw Stats'!$BC$3:$BR$5288,8,FALSE),0)</f>
        <v>6</v>
      </c>
      <c r="CX244">
        <f>IFERROR(VLOOKUP($B244,'Raw Stats'!$BC$3:$BR$5288,9,FALSE),0)</f>
        <v>3</v>
      </c>
      <c r="CY244">
        <f>IFERROR(VLOOKUP($B244,'Raw Stats'!$BC$3:$BR$5288,10,FALSE),0)</f>
        <v>3</v>
      </c>
      <c r="CZ244">
        <f>IFERROR(VLOOKUP($B244,'Raw Stats'!$BC$3:$BR$5288,11,FALSE)+VLOOKUP($B244,'Raw Stats'!$BC$3:$BR$5288,12,FALSE),0)</f>
        <v>0</v>
      </c>
      <c r="DA244">
        <f>IFERROR(VLOOKUP($B244,'Raw Stats'!$BC$3:$BR$5288,13,FALSE)+VLOOKUP($B244,'Raw Stats'!$BC$3:$BR$5288,14,FALSE),0)</f>
        <v>0</v>
      </c>
      <c r="DB244">
        <f>IFERROR(VLOOKUP($B244,'Raw Stats'!$BC$3:$BR$5288,15,FALSE),0)</f>
        <v>0</v>
      </c>
      <c r="DC244">
        <f>IFERROR(VLOOKUP($B244,'Raw Stats'!$BC$3:$BR$5288,16,FALSE),0)</f>
        <v>6</v>
      </c>
      <c r="DE244">
        <f>IFERROR(VLOOKUP($B244,'Raw Stats'!$AK$3:$AZ$528,3,FALSE),0)</f>
        <v>0</v>
      </c>
      <c r="DF244">
        <f>IFERROR(VLOOKUP($B244,'Raw Stats'!$AK$3:$AZ$528,4,FALSE),0)</f>
        <v>0</v>
      </c>
      <c r="DG244">
        <f>IFERROR(VLOOKUP($B244,'Raw Stats'!$AK$3:$AZ$528,5,FALSE),0)</f>
        <v>0</v>
      </c>
      <c r="DH244">
        <f>IFERROR(VLOOKUP($B244,'Raw Stats'!$AK$3:$AZ$528,6,FALSE),0)</f>
        <v>0</v>
      </c>
      <c r="DI244">
        <f>IFERROR(VLOOKUP($B244,'Raw Stats'!$AK$3:$AZ$528,7,FALSE),0)</f>
        <v>0</v>
      </c>
      <c r="DJ244">
        <f>IFERROR(VLOOKUP($B244,'Raw Stats'!$AK$3:$AZ$528,8,FALSE),0)</f>
        <v>0</v>
      </c>
      <c r="DK244">
        <f>IFERROR(VLOOKUP($B244,'Raw Stats'!$AK$3:$AZ$528,9,FALSE),0)</f>
        <v>0</v>
      </c>
      <c r="DL244">
        <f>IFERROR(VLOOKUP($B244,'Raw Stats'!$AK$3:$AZ$528,10,FALSE),0)</f>
        <v>0</v>
      </c>
      <c r="DM244">
        <f>IFERROR(VLOOKUP($B244,'Raw Stats'!$AK$3:$AZ$528,11,FALSE)+VLOOKUP($B244,'Raw Stats'!$AK$3:$AZ$528,12,FALSE),0)</f>
        <v>0</v>
      </c>
      <c r="DN244">
        <f>IFERROR(VLOOKUP($B244,'Raw Stats'!$AK$3:$AZ$528,13,FALSE)+VLOOKUP($B244,'Raw Stats'!$AK$3:$AZ$528,14,FALSE),0)</f>
        <v>0</v>
      </c>
      <c r="DO244">
        <f>IFERROR(VLOOKUP($B244,'Raw Stats'!$AK$3:$AZ$528,15,FALSE),0)</f>
        <v>0</v>
      </c>
      <c r="DP244">
        <f>IFERROR(VLOOKUP($B244,'Raw Stats'!$AK$3:$AZ$528,16,FALSE),0)</f>
        <v>0</v>
      </c>
      <c r="DR244">
        <f>IFERROR(VLOOKUP($B244,'Raw Stats'!$S$3:$AH$528,3,FALSE),0)</f>
        <v>0</v>
      </c>
      <c r="DS244">
        <f>IFERROR(VLOOKUP($B244,'Raw Stats'!$S$3:$AH$528,4,FALSE),0)</f>
        <v>0</v>
      </c>
      <c r="DT244">
        <f>IFERROR(VLOOKUP($B244,'Raw Stats'!$S$3:$AH$528,5,FALSE),0)</f>
        <v>0</v>
      </c>
      <c r="DU244">
        <f>IFERROR(VLOOKUP($B244,'Raw Stats'!$S$3:$AH$528,6,FALSE),0)</f>
        <v>0</v>
      </c>
      <c r="DV244">
        <f>IFERROR(VLOOKUP($B244,'Raw Stats'!$S$3:$AH$528,7,FALSE),0)</f>
        <v>0</v>
      </c>
      <c r="DW244">
        <f>IFERROR(VLOOKUP($B244,'Raw Stats'!$S$3:$AH$528,8,FALSE),0)</f>
        <v>0</v>
      </c>
      <c r="DX244">
        <f>IFERROR(VLOOKUP($B244,'Raw Stats'!$S$3:$AH$528,9,FALSE),0)</f>
        <v>0</v>
      </c>
      <c r="DY244">
        <f>IFERROR(VLOOKUP($B244,'Raw Stats'!$S$3:$AH$528,10,FALSE),0)</f>
        <v>0</v>
      </c>
      <c r="DZ244">
        <f>IFERROR(VLOOKUP($B244,'Raw Stats'!$S$3:$AH$528,11,FALSE)+VLOOKUP($B244,'Raw Stats'!$S$3:$AH$528,12,FALSE),0)</f>
        <v>0</v>
      </c>
      <c r="EA244">
        <f>IFERROR(VLOOKUP($B244,'Raw Stats'!$S$3:$AH$528,13,FALSE)+VLOOKUP($B244,'Raw Stats'!$S$3:$AH$528,14,FALSE),0)</f>
        <v>0</v>
      </c>
      <c r="EB244">
        <f>IFERROR(VLOOKUP($B244,'Raw Stats'!$S$3:$AH$528,15,FALSE),0)</f>
        <v>0</v>
      </c>
      <c r="EC244">
        <f>IFERROR(VLOOKUP($B244,'Raw Stats'!$S$3:$AH$528,16,FALSE),0)</f>
        <v>0</v>
      </c>
    </row>
    <row r="245" spans="1:133" x14ac:dyDescent="0.2">
      <c r="A245">
        <f>IFERROR(VLOOKUP(B245,Sheet2!$W$1:$X$300,2,FALSE),301)</f>
        <v>282</v>
      </c>
      <c r="B245" t="s">
        <v>236</v>
      </c>
      <c r="C245">
        <f t="shared" si="15"/>
        <v>0.69639063433072779</v>
      </c>
      <c r="D245">
        <f t="shared" si="16"/>
        <v>0.70001817080855744</v>
      </c>
      <c r="E245">
        <f t="shared" si="17"/>
        <v>0.68912445967257019</v>
      </c>
      <c r="F245">
        <f t="shared" si="18"/>
        <v>0.79289424855662771</v>
      </c>
      <c r="G245">
        <f t="shared" si="19"/>
        <v>0.57178139498480507</v>
      </c>
      <c r="J245">
        <f>BS245*'Value Calculations'!$D$3</f>
        <v>5.7082960007645305</v>
      </c>
      <c r="K245">
        <f>BT245*'Value Calculations'!$D$4</f>
        <v>11.070831937518097</v>
      </c>
      <c r="L245">
        <f>BU245*'Value Calculations'!$D$5</f>
        <v>12.736229042540234</v>
      </c>
      <c r="M245">
        <f>BV245*'Value Calculations'!$D$6</f>
        <v>2.7514285022259828</v>
      </c>
      <c r="N245">
        <f>BW245*'Value Calculations'!$D$7</f>
        <v>2.1092370493102273</v>
      </c>
      <c r="O245">
        <f>BX245*'Value Calculations'!$D$8</f>
        <v>3.091332494331211</v>
      </c>
      <c r="P245">
        <f>BY245*'Value Calculations'!$D$9</f>
        <v>6.1716728595383197</v>
      </c>
      <c r="Q245">
        <f>BZ245*'Value Calculations'!$D$10</f>
        <v>4.0184812148382516</v>
      </c>
      <c r="R245">
        <f>CA245*'Value Calculations'!$D$11</f>
        <v>0</v>
      </c>
      <c r="S245">
        <f>CB245*'Value Calculations'!$D$12</f>
        <v>3.2555309583576562</v>
      </c>
      <c r="T245">
        <f>CC245*'Value Calculations'!$D$13</f>
        <v>6.1909919556951687</v>
      </c>
      <c r="V245">
        <f>CF245*'Value Calculations'!$D$3</f>
        <v>6.5237668580166064</v>
      </c>
      <c r="W245">
        <f>CG245*'Value Calculations'!$D$4</f>
        <v>11.722057345607396</v>
      </c>
      <c r="X245">
        <f>CH245*'Value Calculations'!$D$5</f>
        <v>13.797581462751921</v>
      </c>
      <c r="Y245">
        <f>CI245*'Value Calculations'!$D$6</f>
        <v>1.3757142511129914</v>
      </c>
      <c r="Z245">
        <f>CJ245*'Value Calculations'!$D$7</f>
        <v>2.1092370493102273</v>
      </c>
      <c r="AA245">
        <f>CK245*'Value Calculations'!$D$8</f>
        <v>1.6535034272004152</v>
      </c>
      <c r="AB245">
        <f>CL245*'Value Calculations'!$D$9</f>
        <v>4.4083377568130855</v>
      </c>
      <c r="AC245">
        <f>CM245*'Value Calculations'!$D$10</f>
        <v>5.4797471111430704</v>
      </c>
      <c r="AD245">
        <f>CN245*'Value Calculations'!$D$11</f>
        <v>0</v>
      </c>
      <c r="AE245">
        <f>CO245*'Value Calculations'!$D$12</f>
        <v>1.6277654791788281</v>
      </c>
      <c r="AF245">
        <f>CP245*'Value Calculations'!$D$13</f>
        <v>6.6037247527415133</v>
      </c>
      <c r="AH245">
        <f>CS245*'Value Calculations'!$D$3</f>
        <v>4.0773542862603787</v>
      </c>
      <c r="AI245">
        <f>CT245*'Value Calculations'!$D$4</f>
        <v>5.8610286728036982</v>
      </c>
      <c r="AJ245">
        <f>CU245*'Value Calculations'!$D$5</f>
        <v>7.4294669414818033</v>
      </c>
      <c r="AK245">
        <f>CV245*'Value Calculations'!$D$6</f>
        <v>-0.25012986383872571</v>
      </c>
      <c r="AL245">
        <f>CW245*'Value Calculations'!$D$7</f>
        <v>2.2850068034194129</v>
      </c>
      <c r="AM245">
        <f>CX245*'Value Calculations'!$D$8</f>
        <v>1.8691777872700346</v>
      </c>
      <c r="AN245">
        <f>CY245*'Value Calculations'!$D$9</f>
        <v>2.2671451320753011</v>
      </c>
      <c r="AO245">
        <f>CZ245*'Value Calculations'!$D$10</f>
        <v>2.5572153185334328</v>
      </c>
      <c r="AP245">
        <f>DA245*'Value Calculations'!$D$11</f>
        <v>0</v>
      </c>
      <c r="AQ245">
        <f>DB245*'Value Calculations'!$D$12</f>
        <v>2.441648218768242</v>
      </c>
      <c r="AR245">
        <f>DC245*'Value Calculations'!$D$13</f>
        <v>4.5400607675097904</v>
      </c>
      <c r="AT245">
        <f>DF245*'Value Calculations'!$D$3</f>
        <v>6.5237668580166064</v>
      </c>
      <c r="AU245">
        <f>DG245*'Value Calculations'!$D$4</f>
        <v>14.326958977964598</v>
      </c>
      <c r="AV245">
        <f>DH245*'Value Calculations'!$D$5</f>
        <v>15.920286303175292</v>
      </c>
      <c r="AW245">
        <f>DI245*'Value Calculations'!$D$6</f>
        <v>1.2506493191936285</v>
      </c>
      <c r="AX245">
        <f>DJ245*'Value Calculations'!$D$7</f>
        <v>2.1092370493102273</v>
      </c>
      <c r="AY245">
        <f>DK245*'Value Calculations'!$D$8</f>
        <v>2.3724179607658131</v>
      </c>
      <c r="AZ245">
        <f>DL245*'Value Calculations'!$D$9</f>
        <v>6.0457203522008029</v>
      </c>
      <c r="BA245">
        <f>DM245*'Value Calculations'!$D$10</f>
        <v>7.3063294815240942</v>
      </c>
      <c r="BB245">
        <f>DN245*'Value Calculations'!$D$11</f>
        <v>0</v>
      </c>
      <c r="BC245">
        <f>DO245*'Value Calculations'!$D$12</f>
        <v>1.6277654791788281</v>
      </c>
      <c r="BD245">
        <f>DP245*'Value Calculations'!$D$13</f>
        <v>6.7413023517569615</v>
      </c>
      <c r="BF245">
        <f>DS245*'Value Calculations'!$D$3</f>
        <v>3.2618834290083032</v>
      </c>
      <c r="BG245">
        <f>DT245*'Value Calculations'!$D$4</f>
        <v>4.5585778566250994</v>
      </c>
      <c r="BH245">
        <f>DU245*'Value Calculations'!$D$5</f>
        <v>5.8374383111642736</v>
      </c>
      <c r="BI245">
        <f>DV245*'Value Calculations'!$D$6</f>
        <v>-0.37519479575808856</v>
      </c>
      <c r="BJ245">
        <f>DW245*'Value Calculations'!$D$7</f>
        <v>1.0546185246551136</v>
      </c>
      <c r="BK245">
        <f>DX245*'Value Calculations'!$D$8</f>
        <v>1.1502632537046367</v>
      </c>
      <c r="BL245">
        <f>DY245*'Value Calculations'!$D$9</f>
        <v>2.3930976394128178</v>
      </c>
      <c r="BM245">
        <f>DZ245*'Value Calculations'!$D$10</f>
        <v>2.9225317926096377</v>
      </c>
      <c r="BN245">
        <f>EA245*'Value Calculations'!$D$11</f>
        <v>0</v>
      </c>
      <c r="BO245">
        <f>EB245*'Value Calculations'!$D$12</f>
        <v>0</v>
      </c>
      <c r="BP245">
        <f>EC245*'Value Calculations'!$D$13</f>
        <v>3.7833839729248253</v>
      </c>
      <c r="BR245">
        <f>IFERROR(VLOOKUP($B245,'Raw Stats'!$CM$3:$DC$884,3,FALSE),0)</f>
        <v>82</v>
      </c>
      <c r="BS245">
        <f>IFERROR(VLOOKUP($B245,'Raw Stats'!$CM$3:$DC$884,4,FALSE),0)</f>
        <v>14</v>
      </c>
      <c r="BT245">
        <f>IFERROR(VLOOKUP($B245,'Raw Stats'!$CM$3:$DC$884,5,FALSE),0)</f>
        <v>34</v>
      </c>
      <c r="BU245">
        <f>IFERROR(VLOOKUP($B245,'Raw Stats'!$CM$3:$DC$884,6,FALSE),0)</f>
        <v>48</v>
      </c>
      <c r="BV245">
        <f>IFERROR(VLOOKUP($B245,'Raw Stats'!$CM$3:$DC$884,7,FALSE),0)</f>
        <v>22</v>
      </c>
      <c r="BW245">
        <f>IFERROR(VLOOKUP($B245,'Raw Stats'!$CM$3:$DC$884,8,FALSE),0)</f>
        <v>24</v>
      </c>
      <c r="BX245">
        <f>IFERROR(VLOOKUP($B245,'Raw Stats'!$CM$3:$DC$884,9,FALSE),0)</f>
        <v>43</v>
      </c>
      <c r="BY245">
        <f>IFERROR(VLOOKUP($B245,'Raw Stats'!$CM$3:$DC$884,10,FALSE),0)</f>
        <v>49</v>
      </c>
      <c r="BZ245">
        <f>IFERROR(VLOOKUP($B245,'Raw Stats'!$CM$3:$DC$884,11,FALSE)+VLOOKUP($B245,'Raw Stats'!$CM$3:$DC$884,12,FALSE),0)</f>
        <v>11</v>
      </c>
      <c r="CA245">
        <f>IFERROR(VLOOKUP($B245,'Raw Stats'!$CM$3:$DC$884,13,FALSE)+VLOOKUP($B245,'Raw Stats'!$CM$3:$DC$884,14,FALSE),0)</f>
        <v>0</v>
      </c>
      <c r="CB245">
        <f>IFERROR(VLOOKUP($B245,'Raw Stats'!$CM$3:$DC$884,15,FALSE),0)</f>
        <v>4</v>
      </c>
      <c r="CC245">
        <f>IFERROR(VLOOKUP($B245,'Raw Stats'!$CM$3:$DC$884,16,FALSE),0)</f>
        <v>90</v>
      </c>
      <c r="CE245">
        <f>IFERROR(VLOOKUP($B245,'Raw Stats'!$BU$3:$CJ$528,3,FALSE),0)</f>
        <v>79</v>
      </c>
      <c r="CF245">
        <f>IFERROR(VLOOKUP($B245,'Raw Stats'!$BU$3:$CJ$528,4,FALSE),0)</f>
        <v>16</v>
      </c>
      <c r="CG245">
        <f>IFERROR(VLOOKUP($B245,'Raw Stats'!$BU$3:$CJ$5288,5,FALSE),0)</f>
        <v>36</v>
      </c>
      <c r="CH245">
        <f>IFERROR(VLOOKUP($B245,'Raw Stats'!$BU$3:$CJ$528,6,FALSE),0)</f>
        <v>52</v>
      </c>
      <c r="CI245">
        <f>IFERROR(VLOOKUP($B245,'Raw Stats'!$BU$3:$CJ$528,7,FALSE),0)</f>
        <v>11</v>
      </c>
      <c r="CJ245">
        <f>IFERROR(VLOOKUP($B245,'Raw Stats'!$BU$3:$CJ$528,8,FALSE),0)</f>
        <v>24</v>
      </c>
      <c r="CK245">
        <f>IFERROR(VLOOKUP($B245,'Raw Stats'!$BU$3:$CJ$528,9,FALSE),0)</f>
        <v>23</v>
      </c>
      <c r="CL245">
        <f>IFERROR(VLOOKUP($B245,'Raw Stats'!$BU$3:$CJ$528,10,FALSE),0)</f>
        <v>35</v>
      </c>
      <c r="CM245">
        <f>IFERROR(VLOOKUP($B245,'Raw Stats'!$BU$3:$CJ$528,11,FALSE)+VLOOKUP($B245,'Raw Stats'!$BU$3:$CJ$528,12,FALSE),0)</f>
        <v>15</v>
      </c>
      <c r="CN245">
        <f>IFERROR(VLOOKUP($B245,'Raw Stats'!$BU$3:$CJ$528,13,FALSE)+VLOOKUP($B245,'Raw Stats'!$BU$3:$CJ$528,14,FALSE),0)</f>
        <v>0</v>
      </c>
      <c r="CO245">
        <f>IFERROR(VLOOKUP($B245,'Raw Stats'!$BU$3:$CJ$528,15,FALSE),0)</f>
        <v>2</v>
      </c>
      <c r="CP245">
        <f>IFERROR(VLOOKUP($B245,'Raw Stats'!$BU$3:$CJ$528,16,FALSE),0)</f>
        <v>96</v>
      </c>
      <c r="CR245">
        <f>IFERROR(VLOOKUP($B245,'Raw Stats'!$BC$3:$BR$528,3,FALSE),0)</f>
        <v>48</v>
      </c>
      <c r="CS245">
        <f>IFERROR(VLOOKUP($B245,'Raw Stats'!$BC$3:$BR$528,4,FALSE),0)</f>
        <v>10</v>
      </c>
      <c r="CT245">
        <f>IFERROR(VLOOKUP($B245,'Raw Stats'!$BC$3:$BR$5288,5,FALSE),0)</f>
        <v>18</v>
      </c>
      <c r="CU245">
        <f>IFERROR(VLOOKUP($B245,'Raw Stats'!$BC$3:$BR$52888,6,FALSE),0)</f>
        <v>28</v>
      </c>
      <c r="CV245">
        <f>IFERROR(VLOOKUP($B245,'Raw Stats'!$BC$3:$BR$5288,7,FALSE),0)</f>
        <v>-2</v>
      </c>
      <c r="CW245">
        <f>IFERROR(VLOOKUP($B245,'Raw Stats'!$BC$3:$BR$5288,8,FALSE),0)</f>
        <v>26</v>
      </c>
      <c r="CX245">
        <f>IFERROR(VLOOKUP($B245,'Raw Stats'!$BC$3:$BR$5288,9,FALSE),0)</f>
        <v>26</v>
      </c>
      <c r="CY245">
        <f>IFERROR(VLOOKUP($B245,'Raw Stats'!$BC$3:$BR$5288,10,FALSE),0)</f>
        <v>18</v>
      </c>
      <c r="CZ245">
        <f>IFERROR(VLOOKUP($B245,'Raw Stats'!$BC$3:$BR$5288,11,FALSE)+VLOOKUP($B245,'Raw Stats'!$BC$3:$BR$5288,12,FALSE),0)</f>
        <v>7</v>
      </c>
      <c r="DA245">
        <f>IFERROR(VLOOKUP($B245,'Raw Stats'!$BC$3:$BR$5288,13,FALSE)+VLOOKUP($B245,'Raw Stats'!$BC$3:$BR$5288,14,FALSE),0)</f>
        <v>0</v>
      </c>
      <c r="DB245">
        <f>IFERROR(VLOOKUP($B245,'Raw Stats'!$BC$3:$BR$5288,15,FALSE),0)</f>
        <v>3</v>
      </c>
      <c r="DC245">
        <f>IFERROR(VLOOKUP($B245,'Raw Stats'!$BC$3:$BR$5288,16,FALSE),0)</f>
        <v>66</v>
      </c>
      <c r="DE245">
        <f>IFERROR(VLOOKUP($B245,'Raw Stats'!$AK$3:$AZ$528,3,FALSE),0)</f>
        <v>81</v>
      </c>
      <c r="DF245">
        <f>IFERROR(VLOOKUP($B245,'Raw Stats'!$AK$3:$AZ$528,4,FALSE),0)</f>
        <v>16</v>
      </c>
      <c r="DG245">
        <f>IFERROR(VLOOKUP($B245,'Raw Stats'!$AK$3:$AZ$528,5,FALSE),0)</f>
        <v>44</v>
      </c>
      <c r="DH245">
        <f>IFERROR(VLOOKUP($B245,'Raw Stats'!$AK$3:$AZ$528,6,FALSE),0)</f>
        <v>60</v>
      </c>
      <c r="DI245">
        <f>IFERROR(VLOOKUP($B245,'Raw Stats'!$AK$3:$AZ$528,7,FALSE),0)</f>
        <v>10</v>
      </c>
      <c r="DJ245">
        <f>IFERROR(VLOOKUP($B245,'Raw Stats'!$AK$3:$AZ$528,8,FALSE),0)</f>
        <v>24</v>
      </c>
      <c r="DK245">
        <f>IFERROR(VLOOKUP($B245,'Raw Stats'!$AK$3:$AZ$528,9,FALSE),0)</f>
        <v>33</v>
      </c>
      <c r="DL245">
        <f>IFERROR(VLOOKUP($B245,'Raw Stats'!$AK$3:$AZ$528,10,FALSE),0)</f>
        <v>48</v>
      </c>
      <c r="DM245">
        <f>IFERROR(VLOOKUP($B245,'Raw Stats'!$AK$3:$AZ$528,11,FALSE)+VLOOKUP($B245,'Raw Stats'!$AK$3:$AZ$528,12,FALSE),0)</f>
        <v>20</v>
      </c>
      <c r="DN245">
        <f>IFERROR(VLOOKUP($B245,'Raw Stats'!$AK$3:$AZ$528,13,FALSE)+VLOOKUP($B245,'Raw Stats'!$AK$3:$AZ$528,14,FALSE),0)</f>
        <v>0</v>
      </c>
      <c r="DO245">
        <f>IFERROR(VLOOKUP($B245,'Raw Stats'!$AK$3:$AZ$528,15,FALSE),0)</f>
        <v>2</v>
      </c>
      <c r="DP245">
        <f>IFERROR(VLOOKUP($B245,'Raw Stats'!$AK$3:$AZ$528,16,FALSE),0)</f>
        <v>98</v>
      </c>
      <c r="DR245">
        <f>IFERROR(VLOOKUP($B245,'Raw Stats'!$S$3:$AH$528,3,FALSE),0)</f>
        <v>43</v>
      </c>
      <c r="DS245">
        <f>IFERROR(VLOOKUP($B245,'Raw Stats'!$S$3:$AH$528,4,FALSE),0)</f>
        <v>8</v>
      </c>
      <c r="DT245">
        <f>IFERROR(VLOOKUP($B245,'Raw Stats'!$S$3:$AH$528,5,FALSE),0)</f>
        <v>14</v>
      </c>
      <c r="DU245">
        <f>IFERROR(VLOOKUP($B245,'Raw Stats'!$S$3:$AH$528,6,FALSE),0)</f>
        <v>22</v>
      </c>
      <c r="DV245">
        <f>IFERROR(VLOOKUP($B245,'Raw Stats'!$S$3:$AH$528,7,FALSE),0)</f>
        <v>-3</v>
      </c>
      <c r="DW245">
        <f>IFERROR(VLOOKUP($B245,'Raw Stats'!$S$3:$AH$528,8,FALSE),0)</f>
        <v>12</v>
      </c>
      <c r="DX245">
        <f>IFERROR(VLOOKUP($B245,'Raw Stats'!$S$3:$AH$528,9,FALSE),0)</f>
        <v>16</v>
      </c>
      <c r="DY245">
        <f>IFERROR(VLOOKUP($B245,'Raw Stats'!$S$3:$AH$528,10,FALSE),0)</f>
        <v>19</v>
      </c>
      <c r="DZ245">
        <f>IFERROR(VLOOKUP($B245,'Raw Stats'!$S$3:$AH$528,11,FALSE)+VLOOKUP($B245,'Raw Stats'!$S$3:$AH$528,12,FALSE),0)</f>
        <v>8</v>
      </c>
      <c r="EA245">
        <f>IFERROR(VLOOKUP($B245,'Raw Stats'!$S$3:$AH$528,13,FALSE)+VLOOKUP($B245,'Raw Stats'!$S$3:$AH$528,14,FALSE),0)</f>
        <v>0</v>
      </c>
      <c r="EB245">
        <f>IFERROR(VLOOKUP($B245,'Raw Stats'!$S$3:$AH$528,15,FALSE),0)</f>
        <v>0</v>
      </c>
      <c r="EC245">
        <f>IFERROR(VLOOKUP($B245,'Raw Stats'!$S$3:$AH$528,16,FALSE),0)</f>
        <v>55</v>
      </c>
    </row>
    <row r="246" spans="1:133" x14ac:dyDescent="0.2">
      <c r="A246">
        <f>IFERROR(VLOOKUP(B246,Sheet2!$W$1:$X$300,2,FALSE),301)</f>
        <v>236</v>
      </c>
      <c r="B246" t="s">
        <v>701</v>
      </c>
      <c r="C246">
        <f t="shared" si="15"/>
        <v>0.69314293524939796</v>
      </c>
      <c r="D246">
        <f t="shared" si="16"/>
        <v>0.74084452068995599</v>
      </c>
      <c r="E246">
        <f t="shared" si="17"/>
        <v>0.89395971174395172</v>
      </c>
      <c r="F246">
        <f t="shared" si="18"/>
        <v>0.828868746119651</v>
      </c>
      <c r="G246">
        <f t="shared" si="19"/>
        <v>1.0527417458743156</v>
      </c>
      <c r="J246">
        <f>BS246*'Value Calculations'!$D$3</f>
        <v>1.2232062858781136</v>
      </c>
      <c r="K246">
        <f>BT246*'Value Calculations'!$D$4</f>
        <v>3.5817397444911494</v>
      </c>
      <c r="L246">
        <f>BU246*'Value Calculations'!$D$5</f>
        <v>3.7147334707409017</v>
      </c>
      <c r="M246">
        <f>BV246*'Value Calculations'!$D$6</f>
        <v>1.0005194553549028</v>
      </c>
      <c r="N246">
        <f>BW246*'Value Calculations'!$D$7</f>
        <v>2.2850068034194129</v>
      </c>
      <c r="O246">
        <f>BX246*'Value Calculations'!$D$8</f>
        <v>5.2480760950274048</v>
      </c>
      <c r="P246">
        <f>BY246*'Value Calculations'!$D$9</f>
        <v>6.1716728595383197</v>
      </c>
      <c r="Q246">
        <f>BZ246*'Value Calculations'!$D$10</f>
        <v>0.73063294815240942</v>
      </c>
      <c r="R246">
        <f>CA246*'Value Calculations'!$D$11</f>
        <v>0</v>
      </c>
      <c r="S246">
        <f>CB246*'Value Calculations'!$D$12</f>
        <v>2.441648218768242</v>
      </c>
      <c r="T246">
        <f>CC246*'Value Calculations'!$D$13</f>
        <v>7.5667679458496506</v>
      </c>
      <c r="V246">
        <f>CF246*'Value Calculations'!$D$3</f>
        <v>2.4464125717562273</v>
      </c>
      <c r="W246">
        <f>CG246*'Value Calculations'!$D$4</f>
        <v>8.7915430092055473</v>
      </c>
      <c r="X246">
        <f>CH246*'Value Calculations'!$D$5</f>
        <v>8.7561574667464104</v>
      </c>
      <c r="Y246">
        <f>CI246*'Value Calculations'!$D$6</f>
        <v>-3.3767531618227968</v>
      </c>
      <c r="Z246">
        <f>CJ246*'Value Calculations'!$D$7</f>
        <v>3.3396253280745265</v>
      </c>
      <c r="AA246">
        <f>CK246*'Value Calculations'!$D$8</f>
        <v>3.5226812144704498</v>
      </c>
      <c r="AB246">
        <f>CL246*'Value Calculations'!$D$9</f>
        <v>14.988348373164492</v>
      </c>
      <c r="AC246">
        <f>CM246*'Value Calculations'!$D$10</f>
        <v>4.3837976889144565</v>
      </c>
      <c r="AD246">
        <f>CN246*'Value Calculations'!$D$11</f>
        <v>2.9721424440748123</v>
      </c>
      <c r="AE246">
        <f>CO246*'Value Calculations'!$D$12</f>
        <v>1.6277654791788281</v>
      </c>
      <c r="AF246">
        <f>CP246*'Value Calculations'!$D$13</f>
        <v>11.074996720743579</v>
      </c>
      <c r="AH246">
        <f>CS246*'Value Calculations'!$D$3</f>
        <v>2.0386771431301893</v>
      </c>
      <c r="AI246">
        <f>CT246*'Value Calculations'!$D$4</f>
        <v>5.5354159687590485</v>
      </c>
      <c r="AJ246">
        <f>CU246*'Value Calculations'!$D$5</f>
        <v>5.8374383111642736</v>
      </c>
      <c r="AK246">
        <f>CV246*'Value Calculations'!$D$6</f>
        <v>0.75038959151617712</v>
      </c>
      <c r="AL246">
        <f>CW246*'Value Calculations'!$D$7</f>
        <v>2.9880858198561553</v>
      </c>
      <c r="AM246">
        <f>CX246*'Value Calculations'!$D$8</f>
        <v>2.7318752275485121</v>
      </c>
      <c r="AN246">
        <f>CY246*'Value Calculations'!$D$9</f>
        <v>10.202153094338854</v>
      </c>
      <c r="AO246">
        <f>CZ246*'Value Calculations'!$D$10</f>
        <v>3.2878482666858426</v>
      </c>
      <c r="AP246">
        <f>DA246*'Value Calculations'!$D$11</f>
        <v>0</v>
      </c>
      <c r="AQ246">
        <f>DB246*'Value Calculations'!$D$12</f>
        <v>1.6277654791788281</v>
      </c>
      <c r="AR246">
        <f>DC246*'Value Calculations'!$D$13</f>
        <v>7.0164575497878579</v>
      </c>
      <c r="AT246">
        <f>DF246*'Value Calculations'!$D$3</f>
        <v>2.0386771431301893</v>
      </c>
      <c r="AU246">
        <f>DG246*'Value Calculations'!$D$4</f>
        <v>8.7915430092055473</v>
      </c>
      <c r="AV246">
        <f>DH246*'Value Calculations'!$D$5</f>
        <v>8.4908193616934895</v>
      </c>
      <c r="AW246">
        <f>DI246*'Value Calculations'!$D$6</f>
        <v>-0.25012986383872571</v>
      </c>
      <c r="AX246">
        <f>DJ246*'Value Calculations'!$D$7</f>
        <v>4.1305892215658613</v>
      </c>
      <c r="AY246">
        <f>DK246*'Value Calculations'!$D$8</f>
        <v>3.3788983077573702</v>
      </c>
      <c r="AZ246">
        <f>DL246*'Value Calculations'!$D$9</f>
        <v>10.328105601676372</v>
      </c>
      <c r="BA246">
        <f>DM246*'Value Calculations'!$D$10</f>
        <v>4.0184812148382516</v>
      </c>
      <c r="BB246">
        <f>DN246*'Value Calculations'!$D$11</f>
        <v>1.9814282960498748</v>
      </c>
      <c r="BC246">
        <f>DO246*'Value Calculations'!$D$12</f>
        <v>2.441648218768242</v>
      </c>
      <c r="BD246">
        <f>DP246*'Value Calculations'!$D$13</f>
        <v>9.3552767330504771</v>
      </c>
      <c r="BF246">
        <f>DS246*'Value Calculations'!$D$3</f>
        <v>5.7082960007645305</v>
      </c>
      <c r="BG246">
        <f>DT246*'Value Calculations'!$D$4</f>
        <v>11.722057345607396</v>
      </c>
      <c r="BH246">
        <f>DU246*'Value Calculations'!$D$5</f>
        <v>13.266905252646078</v>
      </c>
      <c r="BI246">
        <f>DV246*'Value Calculations'!$D$6</f>
        <v>2.376233706467894</v>
      </c>
      <c r="BJ246">
        <f>DW246*'Value Calculations'!$D$7</f>
        <v>4.5700136068388257</v>
      </c>
      <c r="BK246">
        <f>DX246*'Value Calculations'!$D$8</f>
        <v>3.8821384812531488</v>
      </c>
      <c r="BL246">
        <f>DY246*'Value Calculations'!$D$9</f>
        <v>13.602870792451807</v>
      </c>
      <c r="BM246">
        <f>DZ246*'Value Calculations'!$D$10</f>
        <v>10.228861274133731</v>
      </c>
      <c r="BN246">
        <f>EA246*'Value Calculations'!$D$11</f>
        <v>0.9907141480249374</v>
      </c>
      <c r="BO246">
        <f>EB246*'Value Calculations'!$D$12</f>
        <v>2.441648218768242</v>
      </c>
      <c r="BP246">
        <f>EC246*'Value Calculations'!$D$13</f>
        <v>14.376859097114336</v>
      </c>
      <c r="BR246">
        <f>IFERROR(VLOOKUP($B246,'Raw Stats'!$CM$3:$DC$884,3,FALSE),0)</f>
        <v>49</v>
      </c>
      <c r="BS246">
        <f>IFERROR(VLOOKUP($B246,'Raw Stats'!$CM$3:$DC$884,4,FALSE),0)</f>
        <v>3</v>
      </c>
      <c r="BT246">
        <f>IFERROR(VLOOKUP($B246,'Raw Stats'!$CM$3:$DC$884,5,FALSE),0)</f>
        <v>11</v>
      </c>
      <c r="BU246">
        <f>IFERROR(VLOOKUP($B246,'Raw Stats'!$CM$3:$DC$884,6,FALSE),0)</f>
        <v>14</v>
      </c>
      <c r="BV246">
        <f>IFERROR(VLOOKUP($B246,'Raw Stats'!$CM$3:$DC$884,7,FALSE),0)</f>
        <v>8</v>
      </c>
      <c r="BW246">
        <f>IFERROR(VLOOKUP($B246,'Raw Stats'!$CM$3:$DC$884,8,FALSE),0)</f>
        <v>26</v>
      </c>
      <c r="BX246">
        <f>IFERROR(VLOOKUP($B246,'Raw Stats'!$CM$3:$DC$884,9,FALSE),0)</f>
        <v>73</v>
      </c>
      <c r="BY246">
        <f>IFERROR(VLOOKUP($B246,'Raw Stats'!$CM$3:$DC$884,10,FALSE),0)</f>
        <v>49</v>
      </c>
      <c r="BZ246">
        <f>IFERROR(VLOOKUP($B246,'Raw Stats'!$CM$3:$DC$884,11,FALSE)+VLOOKUP($B246,'Raw Stats'!$CM$3:$DC$884,12,FALSE),0)</f>
        <v>2</v>
      </c>
      <c r="CA246">
        <f>IFERROR(VLOOKUP($B246,'Raw Stats'!$CM$3:$DC$884,13,FALSE)+VLOOKUP($B246,'Raw Stats'!$CM$3:$DC$884,14,FALSE),0)</f>
        <v>0</v>
      </c>
      <c r="CB246">
        <f>IFERROR(VLOOKUP($B246,'Raw Stats'!$CM$3:$DC$884,15,FALSE),0)</f>
        <v>3</v>
      </c>
      <c r="CC246">
        <f>IFERROR(VLOOKUP($B246,'Raw Stats'!$CM$3:$DC$884,16,FALSE),0)</f>
        <v>110</v>
      </c>
      <c r="CE246">
        <f>IFERROR(VLOOKUP($B246,'Raw Stats'!$BU$3:$CJ$528,3,FALSE),0)</f>
        <v>79</v>
      </c>
      <c r="CF246">
        <f>IFERROR(VLOOKUP($B246,'Raw Stats'!$BU$3:$CJ$528,4,FALSE),0)</f>
        <v>6</v>
      </c>
      <c r="CG246">
        <f>IFERROR(VLOOKUP($B246,'Raw Stats'!$BU$3:$CJ$5288,5,FALSE),0)</f>
        <v>27</v>
      </c>
      <c r="CH246">
        <f>IFERROR(VLOOKUP($B246,'Raw Stats'!$BU$3:$CJ$528,6,FALSE),0)</f>
        <v>33</v>
      </c>
      <c r="CI246">
        <f>IFERROR(VLOOKUP($B246,'Raw Stats'!$BU$3:$CJ$528,7,FALSE),0)</f>
        <v>-27</v>
      </c>
      <c r="CJ246">
        <f>IFERROR(VLOOKUP($B246,'Raw Stats'!$BU$3:$CJ$528,8,FALSE),0)</f>
        <v>38</v>
      </c>
      <c r="CK246">
        <f>IFERROR(VLOOKUP($B246,'Raw Stats'!$BU$3:$CJ$528,9,FALSE),0)</f>
        <v>49</v>
      </c>
      <c r="CL246">
        <f>IFERROR(VLOOKUP($B246,'Raw Stats'!$BU$3:$CJ$528,10,FALSE),0)</f>
        <v>119</v>
      </c>
      <c r="CM246">
        <f>IFERROR(VLOOKUP($B246,'Raw Stats'!$BU$3:$CJ$528,11,FALSE)+VLOOKUP($B246,'Raw Stats'!$BU$3:$CJ$528,12,FALSE),0)</f>
        <v>12</v>
      </c>
      <c r="CN246">
        <f>IFERROR(VLOOKUP($B246,'Raw Stats'!$BU$3:$CJ$528,13,FALSE)+VLOOKUP($B246,'Raw Stats'!$BU$3:$CJ$528,14,FALSE),0)</f>
        <v>3</v>
      </c>
      <c r="CO246">
        <f>IFERROR(VLOOKUP($B246,'Raw Stats'!$BU$3:$CJ$528,15,FALSE),0)</f>
        <v>2</v>
      </c>
      <c r="CP246">
        <f>IFERROR(VLOOKUP($B246,'Raw Stats'!$BU$3:$CJ$528,16,FALSE),0)</f>
        <v>161</v>
      </c>
      <c r="CR246">
        <f>IFERROR(VLOOKUP($B246,'Raw Stats'!$BC$3:$BR$528,3,FALSE),0)</f>
        <v>47</v>
      </c>
      <c r="CS246">
        <f>IFERROR(VLOOKUP($B246,'Raw Stats'!$BC$3:$BR$528,4,FALSE),0)</f>
        <v>5</v>
      </c>
      <c r="CT246">
        <f>IFERROR(VLOOKUP($B246,'Raw Stats'!$BC$3:$BR$5288,5,FALSE),0)</f>
        <v>17</v>
      </c>
      <c r="CU246">
        <f>IFERROR(VLOOKUP($B246,'Raw Stats'!$BC$3:$BR$52888,6,FALSE),0)</f>
        <v>22</v>
      </c>
      <c r="CV246">
        <f>IFERROR(VLOOKUP($B246,'Raw Stats'!$BC$3:$BR$5288,7,FALSE),0)</f>
        <v>6</v>
      </c>
      <c r="CW246">
        <f>IFERROR(VLOOKUP($B246,'Raw Stats'!$BC$3:$BR$5288,8,FALSE),0)</f>
        <v>34</v>
      </c>
      <c r="CX246">
        <f>IFERROR(VLOOKUP($B246,'Raw Stats'!$BC$3:$BR$5288,9,FALSE),0)</f>
        <v>38</v>
      </c>
      <c r="CY246">
        <f>IFERROR(VLOOKUP($B246,'Raw Stats'!$BC$3:$BR$5288,10,FALSE),0)</f>
        <v>81</v>
      </c>
      <c r="CZ246">
        <f>IFERROR(VLOOKUP($B246,'Raw Stats'!$BC$3:$BR$5288,11,FALSE)+VLOOKUP($B246,'Raw Stats'!$BC$3:$BR$5288,12,FALSE),0)</f>
        <v>9</v>
      </c>
      <c r="DA246">
        <f>IFERROR(VLOOKUP($B246,'Raw Stats'!$BC$3:$BR$5288,13,FALSE)+VLOOKUP($B246,'Raw Stats'!$BC$3:$BR$5288,14,FALSE),0)</f>
        <v>0</v>
      </c>
      <c r="DB246">
        <f>IFERROR(VLOOKUP($B246,'Raw Stats'!$BC$3:$BR$5288,15,FALSE),0)</f>
        <v>2</v>
      </c>
      <c r="DC246">
        <f>IFERROR(VLOOKUP($B246,'Raw Stats'!$BC$3:$BR$5288,16,FALSE),0)</f>
        <v>102</v>
      </c>
      <c r="DE246">
        <f>IFERROR(VLOOKUP($B246,'Raw Stats'!$AK$3:$AZ$528,3,FALSE),0)</f>
        <v>66</v>
      </c>
      <c r="DF246">
        <f>IFERROR(VLOOKUP($B246,'Raw Stats'!$AK$3:$AZ$528,4,FALSE),0)</f>
        <v>5</v>
      </c>
      <c r="DG246">
        <f>IFERROR(VLOOKUP($B246,'Raw Stats'!$AK$3:$AZ$528,5,FALSE),0)</f>
        <v>27</v>
      </c>
      <c r="DH246">
        <f>IFERROR(VLOOKUP($B246,'Raw Stats'!$AK$3:$AZ$528,6,FALSE),0)</f>
        <v>32</v>
      </c>
      <c r="DI246">
        <f>IFERROR(VLOOKUP($B246,'Raw Stats'!$AK$3:$AZ$528,7,FALSE),0)</f>
        <v>-2</v>
      </c>
      <c r="DJ246">
        <f>IFERROR(VLOOKUP($B246,'Raw Stats'!$AK$3:$AZ$528,8,FALSE),0)</f>
        <v>47</v>
      </c>
      <c r="DK246">
        <f>IFERROR(VLOOKUP($B246,'Raw Stats'!$AK$3:$AZ$528,9,FALSE),0)</f>
        <v>47</v>
      </c>
      <c r="DL246">
        <f>IFERROR(VLOOKUP($B246,'Raw Stats'!$AK$3:$AZ$528,10,FALSE),0)</f>
        <v>82</v>
      </c>
      <c r="DM246">
        <f>IFERROR(VLOOKUP($B246,'Raw Stats'!$AK$3:$AZ$528,11,FALSE)+VLOOKUP($B246,'Raw Stats'!$AK$3:$AZ$528,12,FALSE),0)</f>
        <v>11</v>
      </c>
      <c r="DN246">
        <f>IFERROR(VLOOKUP($B246,'Raw Stats'!$AK$3:$AZ$528,13,FALSE)+VLOOKUP($B246,'Raw Stats'!$AK$3:$AZ$528,14,FALSE),0)</f>
        <v>2</v>
      </c>
      <c r="DO246">
        <f>IFERROR(VLOOKUP($B246,'Raw Stats'!$AK$3:$AZ$528,15,FALSE),0)</f>
        <v>3</v>
      </c>
      <c r="DP246">
        <f>IFERROR(VLOOKUP($B246,'Raw Stats'!$AK$3:$AZ$528,16,FALSE),0)</f>
        <v>136</v>
      </c>
      <c r="DR246">
        <f>IFERROR(VLOOKUP($B246,'Raw Stats'!$S$3:$AH$528,3,FALSE),0)</f>
        <v>79</v>
      </c>
      <c r="DS246">
        <f>IFERROR(VLOOKUP($B246,'Raw Stats'!$S$3:$AH$528,4,FALSE),0)</f>
        <v>14</v>
      </c>
      <c r="DT246">
        <f>IFERROR(VLOOKUP($B246,'Raw Stats'!$S$3:$AH$528,5,FALSE),0)</f>
        <v>36</v>
      </c>
      <c r="DU246">
        <f>IFERROR(VLOOKUP($B246,'Raw Stats'!$S$3:$AH$528,6,FALSE),0)</f>
        <v>50</v>
      </c>
      <c r="DV246">
        <f>IFERROR(VLOOKUP($B246,'Raw Stats'!$S$3:$AH$528,7,FALSE),0)</f>
        <v>19</v>
      </c>
      <c r="DW246">
        <f>IFERROR(VLOOKUP($B246,'Raw Stats'!$S$3:$AH$528,8,FALSE),0)</f>
        <v>52</v>
      </c>
      <c r="DX246">
        <f>IFERROR(VLOOKUP($B246,'Raw Stats'!$S$3:$AH$528,9,FALSE),0)</f>
        <v>54</v>
      </c>
      <c r="DY246">
        <f>IFERROR(VLOOKUP($B246,'Raw Stats'!$S$3:$AH$528,10,FALSE),0)</f>
        <v>108</v>
      </c>
      <c r="DZ246">
        <f>IFERROR(VLOOKUP($B246,'Raw Stats'!$S$3:$AH$528,11,FALSE)+VLOOKUP($B246,'Raw Stats'!$S$3:$AH$528,12,FALSE),0)</f>
        <v>28</v>
      </c>
      <c r="EA246">
        <f>IFERROR(VLOOKUP($B246,'Raw Stats'!$S$3:$AH$528,13,FALSE)+VLOOKUP($B246,'Raw Stats'!$S$3:$AH$528,14,FALSE),0)</f>
        <v>1</v>
      </c>
      <c r="EB246">
        <f>IFERROR(VLOOKUP($B246,'Raw Stats'!$S$3:$AH$528,15,FALSE),0)</f>
        <v>3</v>
      </c>
      <c r="EC246">
        <f>IFERROR(VLOOKUP($B246,'Raw Stats'!$S$3:$AH$528,16,FALSE),0)</f>
        <v>209</v>
      </c>
    </row>
    <row r="247" spans="1:133" x14ac:dyDescent="0.2">
      <c r="A247">
        <f>IFERROR(VLOOKUP(B247,Sheet2!$W$1:$X$300,2,FALSE),301)</f>
        <v>301</v>
      </c>
      <c r="B247" t="s">
        <v>348</v>
      </c>
      <c r="C247">
        <f t="shared" si="15"/>
        <v>0.69130177764473455</v>
      </c>
      <c r="D247">
        <f t="shared" si="16"/>
        <v>0.50891730598872809</v>
      </c>
      <c r="E247">
        <f t="shared" si="17"/>
        <v>0.64610708806862316</v>
      </c>
      <c r="F247">
        <f t="shared" si="18"/>
        <v>0</v>
      </c>
      <c r="G247">
        <f t="shared" si="19"/>
        <v>0</v>
      </c>
      <c r="J247">
        <f>BS247*'Value Calculations'!$D$3</f>
        <v>0.8154708572520758</v>
      </c>
      <c r="K247">
        <f>BT247*'Value Calculations'!$D$4</f>
        <v>1.9536762242678996</v>
      </c>
      <c r="L247">
        <f>BU247*'Value Calculations'!$D$5</f>
        <v>2.1227048404233724</v>
      </c>
      <c r="M247">
        <f>BV247*'Value Calculations'!$D$6</f>
        <v>-0.37519479575808856</v>
      </c>
      <c r="N247">
        <f>BW247*'Value Calculations'!$D$7</f>
        <v>0</v>
      </c>
      <c r="O247">
        <f>BX247*'Value Calculations'!$D$8</f>
        <v>5.176184641670865</v>
      </c>
      <c r="P247">
        <f>BY247*'Value Calculations'!$D$9</f>
        <v>0.75571504402510037</v>
      </c>
      <c r="Q247">
        <f>BZ247*'Value Calculations'!$D$10</f>
        <v>0</v>
      </c>
      <c r="R247">
        <f>CA247*'Value Calculations'!$D$11</f>
        <v>0</v>
      </c>
      <c r="S247">
        <f>CB247*'Value Calculations'!$D$12</f>
        <v>0</v>
      </c>
      <c r="T247">
        <f>CC247*'Value Calculations'!$D$13</f>
        <v>1.9948751857239988</v>
      </c>
      <c r="V247">
        <f>CF247*'Value Calculations'!$D$3</f>
        <v>3.2618834290083032</v>
      </c>
      <c r="W247">
        <f>CG247*'Value Calculations'!$D$4</f>
        <v>3.2561270404464993</v>
      </c>
      <c r="X247">
        <f>CH247*'Value Calculations'!$D$5</f>
        <v>4.7760858909525883</v>
      </c>
      <c r="Y247">
        <f>CI247*'Value Calculations'!$D$6</f>
        <v>-2.7514285022259828</v>
      </c>
      <c r="Z247">
        <f>CJ247*'Value Calculations'!$D$7</f>
        <v>2.9880858198561553</v>
      </c>
      <c r="AA247">
        <f>CK247*'Value Calculations'!$D$8</f>
        <v>15.600445378369134</v>
      </c>
      <c r="AB247">
        <f>CL247*'Value Calculations'!$D$9</f>
        <v>1.8892876100627509</v>
      </c>
      <c r="AC247">
        <f>CM247*'Value Calculations'!$D$10</f>
        <v>0</v>
      </c>
      <c r="AD247">
        <f>CN247*'Value Calculations'!$D$11</f>
        <v>0</v>
      </c>
      <c r="AE247">
        <f>CO247*'Value Calculations'!$D$12</f>
        <v>0</v>
      </c>
      <c r="AF247">
        <f>CP247*'Value Calculations'!$D$13</f>
        <v>6.6037247527415133</v>
      </c>
      <c r="AH247">
        <f>CS247*'Value Calculations'!$D$3</f>
        <v>2.8541480003822652</v>
      </c>
      <c r="AI247">
        <f>CT247*'Value Calculations'!$D$4</f>
        <v>3.2561270404464993</v>
      </c>
      <c r="AJ247">
        <f>CU247*'Value Calculations'!$D$5</f>
        <v>4.5107477858996665</v>
      </c>
      <c r="AK247">
        <f>CV247*'Value Calculations'!$D$6</f>
        <v>-0.12506493191936285</v>
      </c>
      <c r="AL247">
        <f>CW247*'Value Calculations'!$D$7</f>
        <v>2.8123160657469697</v>
      </c>
      <c r="AM247">
        <f>CX247*'Value Calculations'!$D$8</f>
        <v>8.626974402784775</v>
      </c>
      <c r="AN247">
        <f>CY247*'Value Calculations'!$D$9</f>
        <v>1.1335725660376506</v>
      </c>
      <c r="AO247">
        <f>CZ247*'Value Calculations'!$D$10</f>
        <v>0.36531647407620471</v>
      </c>
      <c r="AP247">
        <f>DA247*'Value Calculations'!$D$11</f>
        <v>0</v>
      </c>
      <c r="AQ247">
        <f>DB247*'Value Calculations'!$D$12</f>
        <v>0</v>
      </c>
      <c r="AR247">
        <f>DC247*'Value Calculations'!$D$13</f>
        <v>5.6406815596333759</v>
      </c>
      <c r="AT247">
        <f>DF247*'Value Calculations'!$D$3</f>
        <v>0</v>
      </c>
      <c r="AU247">
        <f>DG247*'Value Calculations'!$D$4</f>
        <v>0</v>
      </c>
      <c r="AV247">
        <f>DH247*'Value Calculations'!$D$5</f>
        <v>0</v>
      </c>
      <c r="AW247">
        <f>DI247*'Value Calculations'!$D$6</f>
        <v>0</v>
      </c>
      <c r="AX247">
        <f>DJ247*'Value Calculations'!$D$7</f>
        <v>0</v>
      </c>
      <c r="AY247">
        <f>DK247*'Value Calculations'!$D$8</f>
        <v>0</v>
      </c>
      <c r="AZ247">
        <f>DL247*'Value Calculations'!$D$9</f>
        <v>0</v>
      </c>
      <c r="BA247">
        <f>DM247*'Value Calculations'!$D$10</f>
        <v>0</v>
      </c>
      <c r="BB247">
        <f>DN247*'Value Calculations'!$D$11</f>
        <v>0</v>
      </c>
      <c r="BC247">
        <f>DO247*'Value Calculations'!$D$12</f>
        <v>0</v>
      </c>
      <c r="BD247">
        <f>DP247*'Value Calculations'!$D$13</f>
        <v>0</v>
      </c>
      <c r="BF247">
        <f>DS247*'Value Calculations'!$D$3</f>
        <v>0</v>
      </c>
      <c r="BG247">
        <f>DT247*'Value Calculations'!$D$4</f>
        <v>0</v>
      </c>
      <c r="BH247">
        <f>DU247*'Value Calculations'!$D$5</f>
        <v>0</v>
      </c>
      <c r="BI247">
        <f>DV247*'Value Calculations'!$D$6</f>
        <v>0</v>
      </c>
      <c r="BJ247">
        <f>DW247*'Value Calculations'!$D$7</f>
        <v>0</v>
      </c>
      <c r="BK247">
        <f>DX247*'Value Calculations'!$D$8</f>
        <v>0</v>
      </c>
      <c r="BL247">
        <f>DY247*'Value Calculations'!$D$9</f>
        <v>0</v>
      </c>
      <c r="BM247">
        <f>DZ247*'Value Calculations'!$D$10</f>
        <v>0</v>
      </c>
      <c r="BN247">
        <f>EA247*'Value Calculations'!$D$11</f>
        <v>0</v>
      </c>
      <c r="BO247">
        <f>EB247*'Value Calculations'!$D$12</f>
        <v>0</v>
      </c>
      <c r="BP247">
        <f>EC247*'Value Calculations'!$D$13</f>
        <v>0</v>
      </c>
      <c r="BR247">
        <f>IFERROR(VLOOKUP($B247,'Raw Stats'!$CM$3:$DC$884,3,FALSE),0)</f>
        <v>18</v>
      </c>
      <c r="BS247">
        <f>IFERROR(VLOOKUP($B247,'Raw Stats'!$CM$3:$DC$884,4,FALSE),0)</f>
        <v>2</v>
      </c>
      <c r="BT247">
        <f>IFERROR(VLOOKUP($B247,'Raw Stats'!$CM$3:$DC$884,5,FALSE),0)</f>
        <v>6</v>
      </c>
      <c r="BU247">
        <f>IFERROR(VLOOKUP($B247,'Raw Stats'!$CM$3:$DC$884,6,FALSE),0)</f>
        <v>8</v>
      </c>
      <c r="BV247">
        <f>IFERROR(VLOOKUP($B247,'Raw Stats'!$CM$3:$DC$884,7,FALSE),0)</f>
        <v>-3</v>
      </c>
      <c r="BW247">
        <f>IFERROR(VLOOKUP($B247,'Raw Stats'!$CM$3:$DC$884,8,FALSE),0)</f>
        <v>0</v>
      </c>
      <c r="BX247">
        <f>IFERROR(VLOOKUP($B247,'Raw Stats'!$CM$3:$DC$884,9,FALSE),0)</f>
        <v>72</v>
      </c>
      <c r="BY247">
        <f>IFERROR(VLOOKUP($B247,'Raw Stats'!$CM$3:$DC$884,10,FALSE),0)</f>
        <v>6</v>
      </c>
      <c r="BZ247">
        <f>IFERROR(VLOOKUP($B247,'Raw Stats'!$CM$3:$DC$884,11,FALSE)+VLOOKUP($B247,'Raw Stats'!$CM$3:$DC$884,12,FALSE),0)</f>
        <v>0</v>
      </c>
      <c r="CA247">
        <f>IFERROR(VLOOKUP($B247,'Raw Stats'!$CM$3:$DC$884,13,FALSE)+VLOOKUP($B247,'Raw Stats'!$CM$3:$DC$884,14,FALSE),0)</f>
        <v>0</v>
      </c>
      <c r="CB247">
        <f>IFERROR(VLOOKUP($B247,'Raw Stats'!$CM$3:$DC$884,15,FALSE),0)</f>
        <v>0</v>
      </c>
      <c r="CC247">
        <f>IFERROR(VLOOKUP($B247,'Raw Stats'!$CM$3:$DC$884,16,FALSE),0)</f>
        <v>29</v>
      </c>
      <c r="CE247">
        <f>IFERROR(VLOOKUP($B247,'Raw Stats'!$BU$3:$CJ$528,3,FALSE),0)</f>
        <v>70</v>
      </c>
      <c r="CF247">
        <f>IFERROR(VLOOKUP($B247,'Raw Stats'!$BU$3:$CJ$528,4,FALSE),0)</f>
        <v>8</v>
      </c>
      <c r="CG247">
        <f>IFERROR(VLOOKUP($B247,'Raw Stats'!$BU$3:$CJ$5288,5,FALSE),0)</f>
        <v>10</v>
      </c>
      <c r="CH247">
        <f>IFERROR(VLOOKUP($B247,'Raw Stats'!$BU$3:$CJ$528,6,FALSE),0)</f>
        <v>18</v>
      </c>
      <c r="CI247">
        <f>IFERROR(VLOOKUP($B247,'Raw Stats'!$BU$3:$CJ$528,7,FALSE),0)</f>
        <v>-22</v>
      </c>
      <c r="CJ247">
        <f>IFERROR(VLOOKUP($B247,'Raw Stats'!$BU$3:$CJ$528,8,FALSE),0)</f>
        <v>34</v>
      </c>
      <c r="CK247">
        <f>IFERROR(VLOOKUP($B247,'Raw Stats'!$BU$3:$CJ$528,9,FALSE),0)</f>
        <v>217</v>
      </c>
      <c r="CL247">
        <f>IFERROR(VLOOKUP($B247,'Raw Stats'!$BU$3:$CJ$528,10,FALSE),0)</f>
        <v>15</v>
      </c>
      <c r="CM247">
        <f>IFERROR(VLOOKUP($B247,'Raw Stats'!$BU$3:$CJ$528,11,FALSE)+VLOOKUP($B247,'Raw Stats'!$BU$3:$CJ$528,12,FALSE),0)</f>
        <v>0</v>
      </c>
      <c r="CN247">
        <f>IFERROR(VLOOKUP($B247,'Raw Stats'!$BU$3:$CJ$528,13,FALSE)+VLOOKUP($B247,'Raw Stats'!$BU$3:$CJ$528,14,FALSE),0)</f>
        <v>0</v>
      </c>
      <c r="CO247">
        <f>IFERROR(VLOOKUP($B247,'Raw Stats'!$BU$3:$CJ$528,15,FALSE),0)</f>
        <v>0</v>
      </c>
      <c r="CP247">
        <f>IFERROR(VLOOKUP($B247,'Raw Stats'!$BU$3:$CJ$528,16,FALSE),0)</f>
        <v>96</v>
      </c>
      <c r="CR247">
        <f>IFERROR(VLOOKUP($B247,'Raw Stats'!$BC$3:$BR$528,3,FALSE),0)</f>
        <v>45</v>
      </c>
      <c r="CS247">
        <f>IFERROR(VLOOKUP($B247,'Raw Stats'!$BC$3:$BR$528,4,FALSE),0)</f>
        <v>7</v>
      </c>
      <c r="CT247">
        <f>IFERROR(VLOOKUP($B247,'Raw Stats'!$BC$3:$BR$5288,5,FALSE),0)</f>
        <v>10</v>
      </c>
      <c r="CU247">
        <f>IFERROR(VLOOKUP($B247,'Raw Stats'!$BC$3:$BR$52888,6,FALSE),0)</f>
        <v>17</v>
      </c>
      <c r="CV247">
        <f>IFERROR(VLOOKUP($B247,'Raw Stats'!$BC$3:$BR$5288,7,FALSE),0)</f>
        <v>-1</v>
      </c>
      <c r="CW247">
        <f>IFERROR(VLOOKUP($B247,'Raw Stats'!$BC$3:$BR$5288,8,FALSE),0)</f>
        <v>32</v>
      </c>
      <c r="CX247">
        <f>IFERROR(VLOOKUP($B247,'Raw Stats'!$BC$3:$BR$5288,9,FALSE),0)</f>
        <v>120</v>
      </c>
      <c r="CY247">
        <f>IFERROR(VLOOKUP($B247,'Raw Stats'!$BC$3:$BR$5288,10,FALSE),0)</f>
        <v>9</v>
      </c>
      <c r="CZ247">
        <f>IFERROR(VLOOKUP($B247,'Raw Stats'!$BC$3:$BR$5288,11,FALSE)+VLOOKUP($B247,'Raw Stats'!$BC$3:$BR$5288,12,FALSE),0)</f>
        <v>1</v>
      </c>
      <c r="DA247">
        <f>IFERROR(VLOOKUP($B247,'Raw Stats'!$BC$3:$BR$5288,13,FALSE)+VLOOKUP($B247,'Raw Stats'!$BC$3:$BR$5288,14,FALSE),0)</f>
        <v>0</v>
      </c>
      <c r="DB247">
        <f>IFERROR(VLOOKUP($B247,'Raw Stats'!$BC$3:$BR$5288,15,FALSE),0)</f>
        <v>0</v>
      </c>
      <c r="DC247">
        <f>IFERROR(VLOOKUP($B247,'Raw Stats'!$BC$3:$BR$5288,16,FALSE),0)</f>
        <v>82</v>
      </c>
      <c r="DE247">
        <f>IFERROR(VLOOKUP($B247,'Raw Stats'!$AK$3:$AZ$528,3,FALSE),0)</f>
        <v>0</v>
      </c>
      <c r="DF247">
        <f>IFERROR(VLOOKUP($B247,'Raw Stats'!$AK$3:$AZ$528,4,FALSE),0)</f>
        <v>0</v>
      </c>
      <c r="DG247">
        <f>IFERROR(VLOOKUP($B247,'Raw Stats'!$AK$3:$AZ$528,5,FALSE),0)</f>
        <v>0</v>
      </c>
      <c r="DH247">
        <f>IFERROR(VLOOKUP($B247,'Raw Stats'!$AK$3:$AZ$528,6,FALSE),0)</f>
        <v>0</v>
      </c>
      <c r="DI247">
        <f>IFERROR(VLOOKUP($B247,'Raw Stats'!$AK$3:$AZ$528,7,FALSE),0)</f>
        <v>0</v>
      </c>
      <c r="DJ247">
        <f>IFERROR(VLOOKUP($B247,'Raw Stats'!$AK$3:$AZ$528,8,FALSE),0)</f>
        <v>0</v>
      </c>
      <c r="DK247">
        <f>IFERROR(VLOOKUP($B247,'Raw Stats'!$AK$3:$AZ$528,9,FALSE),0)</f>
        <v>0</v>
      </c>
      <c r="DL247">
        <f>IFERROR(VLOOKUP($B247,'Raw Stats'!$AK$3:$AZ$528,10,FALSE),0)</f>
        <v>0</v>
      </c>
      <c r="DM247">
        <f>IFERROR(VLOOKUP($B247,'Raw Stats'!$AK$3:$AZ$528,11,FALSE)+VLOOKUP($B247,'Raw Stats'!$AK$3:$AZ$528,12,FALSE),0)</f>
        <v>0</v>
      </c>
      <c r="DN247">
        <f>IFERROR(VLOOKUP($B247,'Raw Stats'!$AK$3:$AZ$528,13,FALSE)+VLOOKUP($B247,'Raw Stats'!$AK$3:$AZ$528,14,FALSE),0)</f>
        <v>0</v>
      </c>
      <c r="DO247">
        <f>IFERROR(VLOOKUP($B247,'Raw Stats'!$AK$3:$AZ$528,15,FALSE),0)</f>
        <v>0</v>
      </c>
      <c r="DP247">
        <f>IFERROR(VLOOKUP($B247,'Raw Stats'!$AK$3:$AZ$528,16,FALSE),0)</f>
        <v>0</v>
      </c>
      <c r="DR247">
        <f>IFERROR(VLOOKUP($B247,'Raw Stats'!$S$3:$AH$528,3,FALSE),0)</f>
        <v>0</v>
      </c>
      <c r="DS247">
        <f>IFERROR(VLOOKUP($B247,'Raw Stats'!$S$3:$AH$528,4,FALSE),0)</f>
        <v>0</v>
      </c>
      <c r="DT247">
        <f>IFERROR(VLOOKUP($B247,'Raw Stats'!$S$3:$AH$528,5,FALSE),0)</f>
        <v>0</v>
      </c>
      <c r="DU247">
        <f>IFERROR(VLOOKUP($B247,'Raw Stats'!$S$3:$AH$528,6,FALSE),0)</f>
        <v>0</v>
      </c>
      <c r="DV247">
        <f>IFERROR(VLOOKUP($B247,'Raw Stats'!$S$3:$AH$528,7,FALSE),0)</f>
        <v>0</v>
      </c>
      <c r="DW247">
        <f>IFERROR(VLOOKUP($B247,'Raw Stats'!$S$3:$AH$528,8,FALSE),0)</f>
        <v>0</v>
      </c>
      <c r="DX247">
        <f>IFERROR(VLOOKUP($B247,'Raw Stats'!$S$3:$AH$528,9,FALSE),0)</f>
        <v>0</v>
      </c>
      <c r="DY247">
        <f>IFERROR(VLOOKUP($B247,'Raw Stats'!$S$3:$AH$528,10,FALSE),0)</f>
        <v>0</v>
      </c>
      <c r="DZ247">
        <f>IFERROR(VLOOKUP($B247,'Raw Stats'!$S$3:$AH$528,11,FALSE)+VLOOKUP($B247,'Raw Stats'!$S$3:$AH$528,12,FALSE),0)</f>
        <v>0</v>
      </c>
      <c r="EA247">
        <f>IFERROR(VLOOKUP($B247,'Raw Stats'!$S$3:$AH$528,13,FALSE)+VLOOKUP($B247,'Raw Stats'!$S$3:$AH$528,14,FALSE),0)</f>
        <v>0</v>
      </c>
      <c r="EB247">
        <f>IFERROR(VLOOKUP($B247,'Raw Stats'!$S$3:$AH$528,15,FALSE),0)</f>
        <v>0</v>
      </c>
      <c r="EC247">
        <f>IFERROR(VLOOKUP($B247,'Raw Stats'!$S$3:$AH$528,16,FALSE),0)</f>
        <v>0</v>
      </c>
    </row>
    <row r="248" spans="1:133" x14ac:dyDescent="0.2">
      <c r="A248">
        <f>IFERROR(VLOOKUP(B248,Sheet2!$W$1:$X$300,2,FALSE),301)</f>
        <v>166</v>
      </c>
      <c r="B248" t="s">
        <v>242</v>
      </c>
      <c r="C248">
        <f t="shared" si="15"/>
        <v>0.68994470902726557</v>
      </c>
      <c r="D248">
        <f t="shared" si="16"/>
        <v>0.69002362516579474</v>
      </c>
      <c r="E248">
        <f t="shared" si="17"/>
        <v>0.53987756525615149</v>
      </c>
      <c r="F248">
        <f t="shared" si="18"/>
        <v>0.85389545585085647</v>
      </c>
      <c r="G248">
        <f t="shared" si="19"/>
        <v>1.0457891147125316</v>
      </c>
      <c r="J248">
        <f>BS248*'Value Calculations'!$D$3</f>
        <v>7.3392377152686823</v>
      </c>
      <c r="K248">
        <f>BT248*'Value Calculations'!$D$4</f>
        <v>8.1403176011162479</v>
      </c>
      <c r="L248">
        <f>BU248*'Value Calculations'!$D$5</f>
        <v>11.409538517275626</v>
      </c>
      <c r="M248">
        <f>BV248*'Value Calculations'!$D$6</f>
        <v>-1.5007791830323542</v>
      </c>
      <c r="N248">
        <f>BW248*'Value Calculations'!$D$7</f>
        <v>4.1305892215658613</v>
      </c>
      <c r="O248">
        <f>BX248*'Value Calculations'!$D$8</f>
        <v>5.8232077218797231</v>
      </c>
      <c r="P248">
        <f>BY248*'Value Calculations'!$D$9</f>
        <v>1.8892876100627509</v>
      </c>
      <c r="Q248">
        <f>BZ248*'Value Calculations'!$D$10</f>
        <v>3.2878482666858426</v>
      </c>
      <c r="R248">
        <f>CA248*'Value Calculations'!$D$11</f>
        <v>0.9907141480249374</v>
      </c>
      <c r="S248">
        <f>CB248*'Value Calculations'!$D$12</f>
        <v>0.81388273958941404</v>
      </c>
      <c r="T248">
        <f>CC248*'Value Calculations'!$D$13</f>
        <v>10.111953527635443</v>
      </c>
      <c r="V248">
        <f>CF248*'Value Calculations'!$D$3</f>
        <v>6.5237668580166064</v>
      </c>
      <c r="W248">
        <f>CG248*'Value Calculations'!$D$4</f>
        <v>5.8610286728036982</v>
      </c>
      <c r="X248">
        <f>CH248*'Value Calculations'!$D$5</f>
        <v>9.021495571799333</v>
      </c>
      <c r="Y248">
        <f>CI248*'Value Calculations'!$D$6</f>
        <v>-2.376233706467894</v>
      </c>
      <c r="Z248">
        <f>CJ248*'Value Calculations'!$D$7</f>
        <v>3.4275102051291193</v>
      </c>
      <c r="AA248">
        <f>CK248*'Value Calculations'!$D$8</f>
        <v>5.6075333618101038</v>
      </c>
      <c r="AB248">
        <f>CL248*'Value Calculations'!$D$9</f>
        <v>3.1488126834379182</v>
      </c>
      <c r="AC248">
        <f>CM248*'Value Calculations'!$D$10</f>
        <v>2.5572153185334328</v>
      </c>
      <c r="AD248">
        <f>CN248*'Value Calculations'!$D$11</f>
        <v>0.9907141480249374</v>
      </c>
      <c r="AE248">
        <f>CO248*'Value Calculations'!$D$12</f>
        <v>0.81388273958941404</v>
      </c>
      <c r="AF248">
        <f>CP248*'Value Calculations'!$D$13</f>
        <v>12.725927908928957</v>
      </c>
      <c r="AH248">
        <f>CS248*'Value Calculations'!$D$3</f>
        <v>2.4464125717562273</v>
      </c>
      <c r="AI248">
        <f>CT248*'Value Calculations'!$D$4</f>
        <v>3.9073524485357991</v>
      </c>
      <c r="AJ248">
        <f>CU248*'Value Calculations'!$D$5</f>
        <v>4.7760858909525883</v>
      </c>
      <c r="AK248">
        <f>CV248*'Value Calculations'!$D$6</f>
        <v>-2.0010389107098057</v>
      </c>
      <c r="AL248">
        <f>CW248*'Value Calculations'!$D$7</f>
        <v>1.8455824181464489</v>
      </c>
      <c r="AM248">
        <f>CX248*'Value Calculations'!$D$8</f>
        <v>3.3070068544008304</v>
      </c>
      <c r="AN248">
        <f>CY248*'Value Calculations'!$D$9</f>
        <v>1.1335725660376506</v>
      </c>
      <c r="AO248">
        <f>CZ248*'Value Calculations'!$D$10</f>
        <v>1.0959494222286141</v>
      </c>
      <c r="AP248">
        <f>DA248*'Value Calculations'!$D$11</f>
        <v>0</v>
      </c>
      <c r="AQ248">
        <f>DB248*'Value Calculations'!$D$12</f>
        <v>0</v>
      </c>
      <c r="AR248">
        <f>DC248*'Value Calculations'!$D$13</f>
        <v>8.3234447404346152</v>
      </c>
      <c r="AT248">
        <f>DF248*'Value Calculations'!$D$3</f>
        <v>8.1547085725207573</v>
      </c>
      <c r="AU248">
        <f>DG248*'Value Calculations'!$D$4</f>
        <v>9.7683811213394982</v>
      </c>
      <c r="AV248">
        <f>DH248*'Value Calculations'!$D$5</f>
        <v>13.266905252646078</v>
      </c>
      <c r="AW248">
        <f>DI248*'Value Calculations'!$D$6</f>
        <v>0.62532465959681427</v>
      </c>
      <c r="AX248">
        <f>DJ248*'Value Calculations'!$D$7</f>
        <v>4.0427043445112689</v>
      </c>
      <c r="AY248">
        <f>DK248*'Value Calculations'!$D$8</f>
        <v>7.3329282423670588</v>
      </c>
      <c r="AZ248">
        <f>DL248*'Value Calculations'!$D$9</f>
        <v>2.770955161425368</v>
      </c>
      <c r="BA248">
        <f>DM248*'Value Calculations'!$D$10</f>
        <v>2.5572153185334328</v>
      </c>
      <c r="BB248">
        <f>DN248*'Value Calculations'!$D$11</f>
        <v>0.9907141480249374</v>
      </c>
      <c r="BC248">
        <f>DO248*'Value Calculations'!$D$12</f>
        <v>3.2555309583576562</v>
      </c>
      <c r="BD248">
        <f>DP248*'Value Calculations'!$D$13</f>
        <v>15.546268688745645</v>
      </c>
      <c r="BF248">
        <f>DS248*'Value Calculations'!$D$3</f>
        <v>12.639798287407174</v>
      </c>
      <c r="BG248">
        <f>DT248*'Value Calculations'!$D$4</f>
        <v>6.8378667849376482</v>
      </c>
      <c r="BH248">
        <f>DU248*'Value Calculations'!$D$5</f>
        <v>13.797581462751921</v>
      </c>
      <c r="BI248">
        <f>DV248*'Value Calculations'!$D$6</f>
        <v>1.6258441149517171</v>
      </c>
      <c r="BJ248">
        <f>DW248*'Value Calculations'!$D$7</f>
        <v>2.9880858198561553</v>
      </c>
      <c r="BK248">
        <f>DX248*'Value Calculations'!$D$8</f>
        <v>3.810247027896609</v>
      </c>
      <c r="BL248">
        <f>DY248*'Value Calculations'!$D$9</f>
        <v>0.62976253668758364</v>
      </c>
      <c r="BM248">
        <f>DZ248*'Value Calculations'!$D$10</f>
        <v>6.9410130074478893</v>
      </c>
      <c r="BN248">
        <f>EA248*'Value Calculations'!$D$11</f>
        <v>0</v>
      </c>
      <c r="BO248">
        <f>EB248*'Value Calculations'!$D$12</f>
        <v>3.2555309583576562</v>
      </c>
      <c r="BP248">
        <f>EC248*'Value Calculations'!$D$13</f>
        <v>12.313195111882614</v>
      </c>
      <c r="BR248">
        <f>IFERROR(VLOOKUP($B248,'Raw Stats'!$CM$3:$DC$884,3,FALSE),0)</f>
        <v>76</v>
      </c>
      <c r="BS248">
        <f>IFERROR(VLOOKUP($B248,'Raw Stats'!$CM$3:$DC$884,4,FALSE),0)</f>
        <v>18</v>
      </c>
      <c r="BT248">
        <f>IFERROR(VLOOKUP($B248,'Raw Stats'!$CM$3:$DC$884,5,FALSE),0)</f>
        <v>25</v>
      </c>
      <c r="BU248">
        <f>IFERROR(VLOOKUP($B248,'Raw Stats'!$CM$3:$DC$884,6,FALSE),0)</f>
        <v>43</v>
      </c>
      <c r="BV248">
        <f>IFERROR(VLOOKUP($B248,'Raw Stats'!$CM$3:$DC$884,7,FALSE),0)</f>
        <v>-12</v>
      </c>
      <c r="BW248">
        <f>IFERROR(VLOOKUP($B248,'Raw Stats'!$CM$3:$DC$884,8,FALSE),0)</f>
        <v>47</v>
      </c>
      <c r="BX248">
        <f>IFERROR(VLOOKUP($B248,'Raw Stats'!$CM$3:$DC$884,9,FALSE),0)</f>
        <v>81</v>
      </c>
      <c r="BY248">
        <f>IFERROR(VLOOKUP($B248,'Raw Stats'!$CM$3:$DC$884,10,FALSE),0)</f>
        <v>15</v>
      </c>
      <c r="BZ248">
        <f>IFERROR(VLOOKUP($B248,'Raw Stats'!$CM$3:$DC$884,11,FALSE)+VLOOKUP($B248,'Raw Stats'!$CM$3:$DC$884,12,FALSE),0)</f>
        <v>9</v>
      </c>
      <c r="CA248">
        <f>IFERROR(VLOOKUP($B248,'Raw Stats'!$CM$3:$DC$884,13,FALSE)+VLOOKUP($B248,'Raw Stats'!$CM$3:$DC$884,14,FALSE),0)</f>
        <v>1</v>
      </c>
      <c r="CB248">
        <f>IFERROR(VLOOKUP($B248,'Raw Stats'!$CM$3:$DC$884,15,FALSE),0)</f>
        <v>1</v>
      </c>
      <c r="CC248">
        <f>IFERROR(VLOOKUP($B248,'Raw Stats'!$CM$3:$DC$884,16,FALSE),0)</f>
        <v>147</v>
      </c>
      <c r="CE248">
        <f>IFERROR(VLOOKUP($B248,'Raw Stats'!$BU$3:$CJ$528,3,FALSE),0)</f>
        <v>70</v>
      </c>
      <c r="CF248">
        <f>IFERROR(VLOOKUP($B248,'Raw Stats'!$BU$3:$CJ$528,4,FALSE),0)</f>
        <v>16</v>
      </c>
      <c r="CG248">
        <f>IFERROR(VLOOKUP($B248,'Raw Stats'!$BU$3:$CJ$5288,5,FALSE),0)</f>
        <v>18</v>
      </c>
      <c r="CH248">
        <f>IFERROR(VLOOKUP($B248,'Raw Stats'!$BU$3:$CJ$528,6,FALSE),0)</f>
        <v>34</v>
      </c>
      <c r="CI248">
        <f>IFERROR(VLOOKUP($B248,'Raw Stats'!$BU$3:$CJ$528,7,FALSE),0)</f>
        <v>-19</v>
      </c>
      <c r="CJ248">
        <f>IFERROR(VLOOKUP($B248,'Raw Stats'!$BU$3:$CJ$528,8,FALSE),0)</f>
        <v>39</v>
      </c>
      <c r="CK248">
        <f>IFERROR(VLOOKUP($B248,'Raw Stats'!$BU$3:$CJ$528,9,FALSE),0)</f>
        <v>78</v>
      </c>
      <c r="CL248">
        <f>IFERROR(VLOOKUP($B248,'Raw Stats'!$BU$3:$CJ$528,10,FALSE),0)</f>
        <v>25</v>
      </c>
      <c r="CM248">
        <f>IFERROR(VLOOKUP($B248,'Raw Stats'!$BU$3:$CJ$528,11,FALSE)+VLOOKUP($B248,'Raw Stats'!$BU$3:$CJ$528,12,FALSE),0)</f>
        <v>7</v>
      </c>
      <c r="CN248">
        <f>IFERROR(VLOOKUP($B248,'Raw Stats'!$BU$3:$CJ$528,13,FALSE)+VLOOKUP($B248,'Raw Stats'!$BU$3:$CJ$528,14,FALSE),0)</f>
        <v>1</v>
      </c>
      <c r="CO248">
        <f>IFERROR(VLOOKUP($B248,'Raw Stats'!$BU$3:$CJ$528,15,FALSE),0)</f>
        <v>1</v>
      </c>
      <c r="CP248">
        <f>IFERROR(VLOOKUP($B248,'Raw Stats'!$BU$3:$CJ$528,16,FALSE),0)</f>
        <v>185</v>
      </c>
      <c r="CR248">
        <f>IFERROR(VLOOKUP($B248,'Raw Stats'!$BC$3:$BR$528,3,FALSE),0)</f>
        <v>46</v>
      </c>
      <c r="CS248">
        <f>IFERROR(VLOOKUP($B248,'Raw Stats'!$BC$3:$BR$528,4,FALSE),0)</f>
        <v>6</v>
      </c>
      <c r="CT248">
        <f>IFERROR(VLOOKUP($B248,'Raw Stats'!$BC$3:$BR$5288,5,FALSE),0)</f>
        <v>12</v>
      </c>
      <c r="CU248">
        <f>IFERROR(VLOOKUP($B248,'Raw Stats'!$BC$3:$BR$52888,6,FALSE),0)</f>
        <v>18</v>
      </c>
      <c r="CV248">
        <f>IFERROR(VLOOKUP($B248,'Raw Stats'!$BC$3:$BR$5288,7,FALSE),0)</f>
        <v>-16</v>
      </c>
      <c r="CW248">
        <f>IFERROR(VLOOKUP($B248,'Raw Stats'!$BC$3:$BR$5288,8,FALSE),0)</f>
        <v>21</v>
      </c>
      <c r="CX248">
        <f>IFERROR(VLOOKUP($B248,'Raw Stats'!$BC$3:$BR$5288,9,FALSE),0)</f>
        <v>46</v>
      </c>
      <c r="CY248">
        <f>IFERROR(VLOOKUP($B248,'Raw Stats'!$BC$3:$BR$5288,10,FALSE),0)</f>
        <v>9</v>
      </c>
      <c r="CZ248">
        <f>IFERROR(VLOOKUP($B248,'Raw Stats'!$BC$3:$BR$5288,11,FALSE)+VLOOKUP($B248,'Raw Stats'!$BC$3:$BR$5288,12,FALSE),0)</f>
        <v>3</v>
      </c>
      <c r="DA248">
        <f>IFERROR(VLOOKUP($B248,'Raw Stats'!$BC$3:$BR$5288,13,FALSE)+VLOOKUP($B248,'Raw Stats'!$BC$3:$BR$5288,14,FALSE),0)</f>
        <v>0</v>
      </c>
      <c r="DB248">
        <f>IFERROR(VLOOKUP($B248,'Raw Stats'!$BC$3:$BR$5288,15,FALSE),0)</f>
        <v>0</v>
      </c>
      <c r="DC248">
        <f>IFERROR(VLOOKUP($B248,'Raw Stats'!$BC$3:$BR$5288,16,FALSE),0)</f>
        <v>121</v>
      </c>
      <c r="DE248">
        <f>IFERROR(VLOOKUP($B248,'Raw Stats'!$AK$3:$AZ$528,3,FALSE),0)</f>
        <v>80</v>
      </c>
      <c r="DF248">
        <f>IFERROR(VLOOKUP($B248,'Raw Stats'!$AK$3:$AZ$528,4,FALSE),0)</f>
        <v>20</v>
      </c>
      <c r="DG248">
        <f>IFERROR(VLOOKUP($B248,'Raw Stats'!$AK$3:$AZ$528,5,FALSE),0)</f>
        <v>30</v>
      </c>
      <c r="DH248">
        <f>IFERROR(VLOOKUP($B248,'Raw Stats'!$AK$3:$AZ$528,6,FALSE),0)</f>
        <v>50</v>
      </c>
      <c r="DI248">
        <f>IFERROR(VLOOKUP($B248,'Raw Stats'!$AK$3:$AZ$528,7,FALSE),0)</f>
        <v>5</v>
      </c>
      <c r="DJ248">
        <f>IFERROR(VLOOKUP($B248,'Raw Stats'!$AK$3:$AZ$528,8,FALSE),0)</f>
        <v>46</v>
      </c>
      <c r="DK248">
        <f>IFERROR(VLOOKUP($B248,'Raw Stats'!$AK$3:$AZ$528,9,FALSE),0)</f>
        <v>102</v>
      </c>
      <c r="DL248">
        <f>IFERROR(VLOOKUP($B248,'Raw Stats'!$AK$3:$AZ$528,10,FALSE),0)</f>
        <v>22</v>
      </c>
      <c r="DM248">
        <f>IFERROR(VLOOKUP($B248,'Raw Stats'!$AK$3:$AZ$528,11,FALSE)+VLOOKUP($B248,'Raw Stats'!$AK$3:$AZ$528,12,FALSE),0)</f>
        <v>7</v>
      </c>
      <c r="DN248">
        <f>IFERROR(VLOOKUP($B248,'Raw Stats'!$AK$3:$AZ$528,13,FALSE)+VLOOKUP($B248,'Raw Stats'!$AK$3:$AZ$528,14,FALSE),0)</f>
        <v>1</v>
      </c>
      <c r="DO248">
        <f>IFERROR(VLOOKUP($B248,'Raw Stats'!$AK$3:$AZ$528,15,FALSE),0)</f>
        <v>4</v>
      </c>
      <c r="DP248">
        <f>IFERROR(VLOOKUP($B248,'Raw Stats'!$AK$3:$AZ$528,16,FALSE),0)</f>
        <v>226</v>
      </c>
      <c r="DR248">
        <f>IFERROR(VLOOKUP($B248,'Raw Stats'!$S$3:$AH$528,3,FALSE),0)</f>
        <v>62</v>
      </c>
      <c r="DS248">
        <f>IFERROR(VLOOKUP($B248,'Raw Stats'!$S$3:$AH$528,4,FALSE),0)</f>
        <v>31</v>
      </c>
      <c r="DT248">
        <f>IFERROR(VLOOKUP($B248,'Raw Stats'!$S$3:$AH$528,5,FALSE),0)</f>
        <v>21</v>
      </c>
      <c r="DU248">
        <f>IFERROR(VLOOKUP($B248,'Raw Stats'!$S$3:$AH$528,6,FALSE),0)</f>
        <v>52</v>
      </c>
      <c r="DV248">
        <f>IFERROR(VLOOKUP($B248,'Raw Stats'!$S$3:$AH$528,7,FALSE),0)</f>
        <v>13</v>
      </c>
      <c r="DW248">
        <f>IFERROR(VLOOKUP($B248,'Raw Stats'!$S$3:$AH$528,8,FALSE),0)</f>
        <v>34</v>
      </c>
      <c r="DX248">
        <f>IFERROR(VLOOKUP($B248,'Raw Stats'!$S$3:$AH$528,9,FALSE),0)</f>
        <v>53</v>
      </c>
      <c r="DY248">
        <f>IFERROR(VLOOKUP($B248,'Raw Stats'!$S$3:$AH$528,10,FALSE),0)</f>
        <v>5</v>
      </c>
      <c r="DZ248">
        <f>IFERROR(VLOOKUP($B248,'Raw Stats'!$S$3:$AH$528,11,FALSE)+VLOOKUP($B248,'Raw Stats'!$S$3:$AH$528,12,FALSE),0)</f>
        <v>19</v>
      </c>
      <c r="EA248">
        <f>IFERROR(VLOOKUP($B248,'Raw Stats'!$S$3:$AH$528,13,FALSE)+VLOOKUP($B248,'Raw Stats'!$S$3:$AH$528,14,FALSE),0)</f>
        <v>0</v>
      </c>
      <c r="EB248">
        <f>IFERROR(VLOOKUP($B248,'Raw Stats'!$S$3:$AH$528,15,FALSE),0)</f>
        <v>4</v>
      </c>
      <c r="EC248">
        <f>IFERROR(VLOOKUP($B248,'Raw Stats'!$S$3:$AH$528,16,FALSE),0)</f>
        <v>179</v>
      </c>
    </row>
    <row r="249" spans="1:133" x14ac:dyDescent="0.2">
      <c r="A249">
        <f>IFERROR(VLOOKUP(B249,Sheet2!$W$1:$X$300,2,FALSE),301)</f>
        <v>301</v>
      </c>
      <c r="B249" t="s">
        <v>187</v>
      </c>
      <c r="C249">
        <f t="shared" si="15"/>
        <v>0.68908339105125904</v>
      </c>
      <c r="D249">
        <f t="shared" si="16"/>
        <v>0.79875908178635979</v>
      </c>
      <c r="E249">
        <f t="shared" si="17"/>
        <v>0</v>
      </c>
      <c r="F249">
        <f t="shared" si="18"/>
        <v>0</v>
      </c>
      <c r="G249">
        <f t="shared" si="19"/>
        <v>0</v>
      </c>
      <c r="J249">
        <f>BS249*'Value Calculations'!$D$3</f>
        <v>3.6696188576343411</v>
      </c>
      <c r="K249">
        <f>BT249*'Value Calculations'!$D$4</f>
        <v>8.1403176011162479</v>
      </c>
      <c r="L249">
        <f>BU249*'Value Calculations'!$D$5</f>
        <v>9.021495571799333</v>
      </c>
      <c r="M249">
        <f>BV249*'Value Calculations'!$D$6</f>
        <v>-0.62532465959681427</v>
      </c>
      <c r="N249">
        <f>BW249*'Value Calculations'!$D$7</f>
        <v>7.2065599184766098</v>
      </c>
      <c r="O249">
        <f>BX249*'Value Calculations'!$D$8</f>
        <v>8.626974402784775</v>
      </c>
      <c r="P249">
        <f>BY249*'Value Calculations'!$D$9</f>
        <v>1.2595250733751673</v>
      </c>
      <c r="Q249">
        <f>BZ249*'Value Calculations'!$D$10</f>
        <v>2.5572153185334328</v>
      </c>
      <c r="R249">
        <f>CA249*'Value Calculations'!$D$11</f>
        <v>0</v>
      </c>
      <c r="S249">
        <f>CB249*'Value Calculations'!$D$12</f>
        <v>0.81388273958941404</v>
      </c>
      <c r="T249">
        <f>CC249*'Value Calculations'!$D$13</f>
        <v>8.2546559409268916</v>
      </c>
      <c r="V249">
        <f>CF249*'Value Calculations'!$D$3</f>
        <v>4.4850897148864171</v>
      </c>
      <c r="W249">
        <f>CG249*'Value Calculations'!$D$4</f>
        <v>5.8610286728036982</v>
      </c>
      <c r="X249">
        <f>CH249*'Value Calculations'!$D$5</f>
        <v>7.6948050465347251</v>
      </c>
      <c r="Y249">
        <f>CI249*'Value Calculations'!$D$6</f>
        <v>1.3757142511129914</v>
      </c>
      <c r="Z249">
        <f>CJ249*'Value Calculations'!$D$7</f>
        <v>8.8763725825138735</v>
      </c>
      <c r="AA249">
        <f>CK249*'Value Calculations'!$D$8</f>
        <v>8.9145402162109342</v>
      </c>
      <c r="AB249">
        <f>CL249*'Value Calculations'!$D$9</f>
        <v>2.0152401174002676</v>
      </c>
      <c r="AC249">
        <f>CM249*'Value Calculations'!$D$10</f>
        <v>1.4612658963048188</v>
      </c>
      <c r="AD249">
        <f>CN249*'Value Calculations'!$D$11</f>
        <v>0</v>
      </c>
      <c r="AE249">
        <f>CO249*'Value Calculations'!$D$12</f>
        <v>2.441648218768242</v>
      </c>
      <c r="AF249">
        <f>CP249*'Value Calculations'!$D$13</f>
        <v>6.3973583542183405</v>
      </c>
      <c r="AH249">
        <f>CS249*'Value Calculations'!$D$3</f>
        <v>0</v>
      </c>
      <c r="AI249">
        <f>CT249*'Value Calculations'!$D$4</f>
        <v>0.32561270404464993</v>
      </c>
      <c r="AJ249">
        <f>CU249*'Value Calculations'!$D$5</f>
        <v>0.79601431515876464</v>
      </c>
      <c r="AK249">
        <f>CV249*'Value Calculations'!$D$6</f>
        <v>-0.12506493191936285</v>
      </c>
      <c r="AL249">
        <f>CW249*'Value Calculations'!$D$7</f>
        <v>0.87884877054592803</v>
      </c>
      <c r="AM249">
        <f>CX249*'Value Calculations'!$D$8</f>
        <v>1.5816119738438754</v>
      </c>
      <c r="AN249">
        <f>CY249*'Value Calculations'!$D$9</f>
        <v>0.8816675513626171</v>
      </c>
      <c r="AO249">
        <f>CZ249*'Value Calculations'!$D$10</f>
        <v>0</v>
      </c>
      <c r="AP249">
        <f>DA249*'Value Calculations'!$D$11</f>
        <v>0</v>
      </c>
      <c r="AQ249">
        <f>DB249*'Value Calculations'!$D$12</f>
        <v>0</v>
      </c>
      <c r="AR249">
        <f>DC249*'Value Calculations'!$D$13</f>
        <v>1.444564789662206</v>
      </c>
      <c r="AT249">
        <f>DF249*'Value Calculations'!$D$3</f>
        <v>0</v>
      </c>
      <c r="AU249">
        <f>DG249*'Value Calculations'!$D$4</f>
        <v>0</v>
      </c>
      <c r="AV249">
        <f>DH249*'Value Calculations'!$D$5</f>
        <v>0</v>
      </c>
      <c r="AW249">
        <f>DI249*'Value Calculations'!$D$6</f>
        <v>0</v>
      </c>
      <c r="AX249">
        <f>DJ249*'Value Calculations'!$D$7</f>
        <v>0</v>
      </c>
      <c r="AY249">
        <f>DK249*'Value Calculations'!$D$8</f>
        <v>0</v>
      </c>
      <c r="AZ249">
        <f>DL249*'Value Calculations'!$D$9</f>
        <v>0</v>
      </c>
      <c r="BA249">
        <f>DM249*'Value Calculations'!$D$10</f>
        <v>0</v>
      </c>
      <c r="BB249">
        <f>DN249*'Value Calculations'!$D$11</f>
        <v>0</v>
      </c>
      <c r="BC249">
        <f>DO249*'Value Calculations'!$D$12</f>
        <v>0</v>
      </c>
      <c r="BD249">
        <f>DP249*'Value Calculations'!$D$13</f>
        <v>0</v>
      </c>
      <c r="BF249">
        <f>DS249*'Value Calculations'!$D$3</f>
        <v>0</v>
      </c>
      <c r="BG249">
        <f>DT249*'Value Calculations'!$D$4</f>
        <v>0</v>
      </c>
      <c r="BH249">
        <f>DU249*'Value Calculations'!$D$5</f>
        <v>0</v>
      </c>
      <c r="BI249">
        <f>DV249*'Value Calculations'!$D$6</f>
        <v>0</v>
      </c>
      <c r="BJ249">
        <f>DW249*'Value Calculations'!$D$7</f>
        <v>0</v>
      </c>
      <c r="BK249">
        <f>DX249*'Value Calculations'!$D$8</f>
        <v>0</v>
      </c>
      <c r="BL249">
        <f>DY249*'Value Calculations'!$D$9</f>
        <v>0</v>
      </c>
      <c r="BM249">
        <f>DZ249*'Value Calculations'!$D$10</f>
        <v>0</v>
      </c>
      <c r="BN249">
        <f>EA249*'Value Calculations'!$D$11</f>
        <v>0</v>
      </c>
      <c r="BO249">
        <f>EB249*'Value Calculations'!$D$12</f>
        <v>0</v>
      </c>
      <c r="BP249">
        <f>EC249*'Value Calculations'!$D$13</f>
        <v>0</v>
      </c>
      <c r="BR249">
        <f>IFERROR(VLOOKUP($B249,'Raw Stats'!$CM$3:$DC$884,3,FALSE),0)</f>
        <v>71</v>
      </c>
      <c r="BS249">
        <f>IFERROR(VLOOKUP($B249,'Raw Stats'!$CM$3:$DC$884,4,FALSE),0)</f>
        <v>9</v>
      </c>
      <c r="BT249">
        <f>IFERROR(VLOOKUP($B249,'Raw Stats'!$CM$3:$DC$884,5,FALSE),0)</f>
        <v>25</v>
      </c>
      <c r="BU249">
        <f>IFERROR(VLOOKUP($B249,'Raw Stats'!$CM$3:$DC$884,6,FALSE),0)</f>
        <v>34</v>
      </c>
      <c r="BV249">
        <f>IFERROR(VLOOKUP($B249,'Raw Stats'!$CM$3:$DC$884,7,FALSE),0)</f>
        <v>-5</v>
      </c>
      <c r="BW249">
        <f>IFERROR(VLOOKUP($B249,'Raw Stats'!$CM$3:$DC$884,8,FALSE),0)</f>
        <v>82</v>
      </c>
      <c r="BX249">
        <f>IFERROR(VLOOKUP($B249,'Raw Stats'!$CM$3:$DC$884,9,FALSE),0)</f>
        <v>120</v>
      </c>
      <c r="BY249">
        <f>IFERROR(VLOOKUP($B249,'Raw Stats'!$CM$3:$DC$884,10,FALSE),0)</f>
        <v>10</v>
      </c>
      <c r="BZ249">
        <f>IFERROR(VLOOKUP($B249,'Raw Stats'!$CM$3:$DC$884,11,FALSE)+VLOOKUP($B249,'Raw Stats'!$CM$3:$DC$884,12,FALSE),0)</f>
        <v>7</v>
      </c>
      <c r="CA249">
        <f>IFERROR(VLOOKUP($B249,'Raw Stats'!$CM$3:$DC$884,13,FALSE)+VLOOKUP($B249,'Raw Stats'!$CM$3:$DC$884,14,FALSE),0)</f>
        <v>0</v>
      </c>
      <c r="CB249">
        <f>IFERROR(VLOOKUP($B249,'Raw Stats'!$CM$3:$DC$884,15,FALSE),0)</f>
        <v>1</v>
      </c>
      <c r="CC249">
        <f>IFERROR(VLOOKUP($B249,'Raw Stats'!$CM$3:$DC$884,16,FALSE),0)</f>
        <v>120</v>
      </c>
      <c r="CE249">
        <f>IFERROR(VLOOKUP($B249,'Raw Stats'!$BU$3:$CJ$528,3,FALSE),0)</f>
        <v>62</v>
      </c>
      <c r="CF249">
        <f>IFERROR(VLOOKUP($B249,'Raw Stats'!$BU$3:$CJ$528,4,FALSE),0)</f>
        <v>11</v>
      </c>
      <c r="CG249">
        <f>IFERROR(VLOOKUP($B249,'Raw Stats'!$BU$3:$CJ$5288,5,FALSE),0)</f>
        <v>18</v>
      </c>
      <c r="CH249">
        <f>IFERROR(VLOOKUP($B249,'Raw Stats'!$BU$3:$CJ$528,6,FALSE),0)</f>
        <v>29</v>
      </c>
      <c r="CI249">
        <f>IFERROR(VLOOKUP($B249,'Raw Stats'!$BU$3:$CJ$528,7,FALSE),0)</f>
        <v>11</v>
      </c>
      <c r="CJ249">
        <f>IFERROR(VLOOKUP($B249,'Raw Stats'!$BU$3:$CJ$528,8,FALSE),0)</f>
        <v>101</v>
      </c>
      <c r="CK249">
        <f>IFERROR(VLOOKUP($B249,'Raw Stats'!$BU$3:$CJ$528,9,FALSE),0)</f>
        <v>124</v>
      </c>
      <c r="CL249">
        <f>IFERROR(VLOOKUP($B249,'Raw Stats'!$BU$3:$CJ$528,10,FALSE),0)</f>
        <v>16</v>
      </c>
      <c r="CM249">
        <f>IFERROR(VLOOKUP($B249,'Raw Stats'!$BU$3:$CJ$528,11,FALSE)+VLOOKUP($B249,'Raw Stats'!$BU$3:$CJ$528,12,FALSE),0)</f>
        <v>4</v>
      </c>
      <c r="CN249">
        <f>IFERROR(VLOOKUP($B249,'Raw Stats'!$BU$3:$CJ$528,13,FALSE)+VLOOKUP($B249,'Raw Stats'!$BU$3:$CJ$528,14,FALSE),0)</f>
        <v>0</v>
      </c>
      <c r="CO249">
        <f>IFERROR(VLOOKUP($B249,'Raw Stats'!$BU$3:$CJ$528,15,FALSE),0)</f>
        <v>3</v>
      </c>
      <c r="CP249">
        <f>IFERROR(VLOOKUP($B249,'Raw Stats'!$BU$3:$CJ$528,16,FALSE),0)</f>
        <v>93</v>
      </c>
      <c r="CR249">
        <f>IFERROR(VLOOKUP($B249,'Raw Stats'!$BC$3:$BR$528,3,FALSE),0)</f>
        <v>0</v>
      </c>
      <c r="CS249">
        <f>IFERROR(VLOOKUP($B249,'Raw Stats'!$BC$3:$BR$528,4,FALSE),0)</f>
        <v>0</v>
      </c>
      <c r="CT249">
        <f>IFERROR(VLOOKUP($B249,'Raw Stats'!$BC$3:$BR$5288,5,FALSE),0)</f>
        <v>1</v>
      </c>
      <c r="CU249">
        <f>IFERROR(VLOOKUP($B249,'Raw Stats'!$BC$3:$BR$52888,6,FALSE),0)</f>
        <v>3</v>
      </c>
      <c r="CV249">
        <f>IFERROR(VLOOKUP($B249,'Raw Stats'!$BC$3:$BR$5288,7,FALSE),0)</f>
        <v>-1</v>
      </c>
      <c r="CW249">
        <f>IFERROR(VLOOKUP($B249,'Raw Stats'!$BC$3:$BR$5288,8,FALSE),0)</f>
        <v>10</v>
      </c>
      <c r="CX249">
        <f>IFERROR(VLOOKUP($B249,'Raw Stats'!$BC$3:$BR$5288,9,FALSE),0)</f>
        <v>22</v>
      </c>
      <c r="CY249">
        <f>IFERROR(VLOOKUP($B249,'Raw Stats'!$BC$3:$BR$5288,10,FALSE),0)</f>
        <v>7</v>
      </c>
      <c r="CZ249">
        <f>IFERROR(VLOOKUP($B249,'Raw Stats'!$BC$3:$BR$5288,11,FALSE)+VLOOKUP($B249,'Raw Stats'!$BC$3:$BR$5288,12,FALSE),0)</f>
        <v>0</v>
      </c>
      <c r="DA249">
        <f>IFERROR(VLOOKUP($B249,'Raw Stats'!$BC$3:$BR$5288,13,FALSE)+VLOOKUP($B249,'Raw Stats'!$BC$3:$BR$5288,14,FALSE),0)</f>
        <v>0</v>
      </c>
      <c r="DB249">
        <f>IFERROR(VLOOKUP($B249,'Raw Stats'!$BC$3:$BR$5288,15,FALSE),0)</f>
        <v>0</v>
      </c>
      <c r="DC249">
        <f>IFERROR(VLOOKUP($B249,'Raw Stats'!$BC$3:$BR$5288,16,FALSE),0)</f>
        <v>21</v>
      </c>
      <c r="DE249">
        <f>IFERROR(VLOOKUP($B249,'Raw Stats'!$AK$3:$AZ$528,3,FALSE),0)</f>
        <v>0</v>
      </c>
      <c r="DF249">
        <f>IFERROR(VLOOKUP($B249,'Raw Stats'!$AK$3:$AZ$528,4,FALSE),0)</f>
        <v>0</v>
      </c>
      <c r="DG249">
        <f>IFERROR(VLOOKUP($B249,'Raw Stats'!$AK$3:$AZ$528,5,FALSE),0)</f>
        <v>0</v>
      </c>
      <c r="DH249">
        <f>IFERROR(VLOOKUP($B249,'Raw Stats'!$AK$3:$AZ$528,6,FALSE),0)</f>
        <v>0</v>
      </c>
      <c r="DI249">
        <f>IFERROR(VLOOKUP($B249,'Raw Stats'!$AK$3:$AZ$528,7,FALSE),0)</f>
        <v>0</v>
      </c>
      <c r="DJ249">
        <f>IFERROR(VLOOKUP($B249,'Raw Stats'!$AK$3:$AZ$528,8,FALSE),0)</f>
        <v>0</v>
      </c>
      <c r="DK249">
        <f>IFERROR(VLOOKUP($B249,'Raw Stats'!$AK$3:$AZ$528,9,FALSE),0)</f>
        <v>0</v>
      </c>
      <c r="DL249">
        <f>IFERROR(VLOOKUP($B249,'Raw Stats'!$AK$3:$AZ$528,10,FALSE),0)</f>
        <v>0</v>
      </c>
      <c r="DM249">
        <f>IFERROR(VLOOKUP($B249,'Raw Stats'!$AK$3:$AZ$528,11,FALSE)+VLOOKUP($B249,'Raw Stats'!$AK$3:$AZ$528,12,FALSE),0)</f>
        <v>0</v>
      </c>
      <c r="DN249">
        <f>IFERROR(VLOOKUP($B249,'Raw Stats'!$AK$3:$AZ$528,13,FALSE)+VLOOKUP($B249,'Raw Stats'!$AK$3:$AZ$528,14,FALSE),0)</f>
        <v>0</v>
      </c>
      <c r="DO249">
        <f>IFERROR(VLOOKUP($B249,'Raw Stats'!$AK$3:$AZ$528,15,FALSE),0)</f>
        <v>0</v>
      </c>
      <c r="DP249">
        <f>IFERROR(VLOOKUP($B249,'Raw Stats'!$AK$3:$AZ$528,16,FALSE),0)</f>
        <v>0</v>
      </c>
      <c r="DR249">
        <f>IFERROR(VLOOKUP($B249,'Raw Stats'!$S$3:$AH$528,3,FALSE),0)</f>
        <v>0</v>
      </c>
      <c r="DS249">
        <f>IFERROR(VLOOKUP($B249,'Raw Stats'!$S$3:$AH$528,4,FALSE),0)</f>
        <v>0</v>
      </c>
      <c r="DT249">
        <f>IFERROR(VLOOKUP($B249,'Raw Stats'!$S$3:$AH$528,5,FALSE),0)</f>
        <v>0</v>
      </c>
      <c r="DU249">
        <f>IFERROR(VLOOKUP($B249,'Raw Stats'!$S$3:$AH$528,6,FALSE),0)</f>
        <v>0</v>
      </c>
      <c r="DV249">
        <f>IFERROR(VLOOKUP($B249,'Raw Stats'!$S$3:$AH$528,7,FALSE),0)</f>
        <v>0</v>
      </c>
      <c r="DW249">
        <f>IFERROR(VLOOKUP($B249,'Raw Stats'!$S$3:$AH$528,8,FALSE),0)</f>
        <v>0</v>
      </c>
      <c r="DX249">
        <f>IFERROR(VLOOKUP($B249,'Raw Stats'!$S$3:$AH$528,9,FALSE),0)</f>
        <v>0</v>
      </c>
      <c r="DY249">
        <f>IFERROR(VLOOKUP($B249,'Raw Stats'!$S$3:$AH$528,10,FALSE),0)</f>
        <v>0</v>
      </c>
      <c r="DZ249">
        <f>IFERROR(VLOOKUP($B249,'Raw Stats'!$S$3:$AH$528,11,FALSE)+VLOOKUP($B249,'Raw Stats'!$S$3:$AH$528,12,FALSE),0)</f>
        <v>0</v>
      </c>
      <c r="EA249">
        <f>IFERROR(VLOOKUP($B249,'Raw Stats'!$S$3:$AH$528,13,FALSE)+VLOOKUP($B249,'Raw Stats'!$S$3:$AH$528,14,FALSE),0)</f>
        <v>0</v>
      </c>
      <c r="EB249">
        <f>IFERROR(VLOOKUP($B249,'Raw Stats'!$S$3:$AH$528,15,FALSE),0)</f>
        <v>0</v>
      </c>
      <c r="EC249">
        <f>IFERROR(VLOOKUP($B249,'Raw Stats'!$S$3:$AH$528,16,FALSE),0)</f>
        <v>0</v>
      </c>
    </row>
    <row r="250" spans="1:133" x14ac:dyDescent="0.2">
      <c r="A250">
        <f>IFERROR(VLOOKUP(B250,Sheet2!$W$1:$X$300,2,FALSE),301)</f>
        <v>206</v>
      </c>
      <c r="B250" t="s">
        <v>243</v>
      </c>
      <c r="C250">
        <f t="shared" si="15"/>
        <v>0.68899548682949152</v>
      </c>
      <c r="D250">
        <f t="shared" si="16"/>
        <v>0.68872751332326454</v>
      </c>
      <c r="E250">
        <f t="shared" si="17"/>
        <v>0.72163743534462055</v>
      </c>
      <c r="F250">
        <f t="shared" si="18"/>
        <v>0.93335986347049615</v>
      </c>
      <c r="G250">
        <f t="shared" si="19"/>
        <v>1.066772024476524</v>
      </c>
      <c r="J250">
        <f>BS250*'Value Calculations'!$D$3</f>
        <v>8.9701794297728341</v>
      </c>
      <c r="K250">
        <f>BT250*'Value Calculations'!$D$4</f>
        <v>8.1403176011162479</v>
      </c>
      <c r="L250">
        <f>BU250*'Value Calculations'!$D$5</f>
        <v>12.470890937487313</v>
      </c>
      <c r="M250">
        <f>BV250*'Value Calculations'!$D$6</f>
        <v>0.12506493191936285</v>
      </c>
      <c r="N250">
        <f>BW250*'Value Calculations'!$D$7</f>
        <v>1.2303882787642992</v>
      </c>
      <c r="O250">
        <f>BX250*'Value Calculations'!$D$8</f>
        <v>2.084852147339654</v>
      </c>
      <c r="P250">
        <f>BY250*'Value Calculations'!$D$9</f>
        <v>2.8969076687628847</v>
      </c>
      <c r="Q250">
        <f>BZ250*'Value Calculations'!$D$10</f>
        <v>4.0184812148382516</v>
      </c>
      <c r="R250">
        <f>CA250*'Value Calculations'!$D$11</f>
        <v>0.9907141480249374</v>
      </c>
      <c r="S250">
        <f>CB250*'Value Calculations'!$D$12</f>
        <v>3.2555309583576562</v>
      </c>
      <c r="T250">
        <f>CC250*'Value Calculations'!$D$13</f>
        <v>11.625307116805372</v>
      </c>
      <c r="V250">
        <f>CF250*'Value Calculations'!$D$3</f>
        <v>4.0773542862603787</v>
      </c>
      <c r="W250">
        <f>CG250*'Value Calculations'!$D$4</f>
        <v>8.7915430092055473</v>
      </c>
      <c r="X250">
        <f>CH250*'Value Calculations'!$D$5</f>
        <v>9.8175098869580975</v>
      </c>
      <c r="Y250">
        <f>CI250*'Value Calculations'!$D$6</f>
        <v>1.75090904687108</v>
      </c>
      <c r="Z250">
        <f>CJ250*'Value Calculations'!$D$7</f>
        <v>0.52730926232755682</v>
      </c>
      <c r="AA250">
        <f>CK250*'Value Calculations'!$D$8</f>
        <v>0.8626974402784775</v>
      </c>
      <c r="AB250">
        <f>CL250*'Value Calculations'!$D$9</f>
        <v>1.6373825953877175</v>
      </c>
      <c r="AC250">
        <f>CM250*'Value Calculations'!$D$10</f>
        <v>4.0184812148382516</v>
      </c>
      <c r="AD250">
        <f>CN250*'Value Calculations'!$D$11</f>
        <v>0.9907141480249374</v>
      </c>
      <c r="AE250">
        <f>CO250*'Value Calculations'!$D$12</f>
        <v>1.6277654791788281</v>
      </c>
      <c r="AF250">
        <f>CP250*'Value Calculations'!$D$13</f>
        <v>7.9107119433882715</v>
      </c>
      <c r="AH250">
        <f>CS250*'Value Calculations'!$D$3</f>
        <v>4.8928251435124546</v>
      </c>
      <c r="AI250">
        <f>CT250*'Value Calculations'!$D$4</f>
        <v>5.5354159687590485</v>
      </c>
      <c r="AJ250">
        <f>CU250*'Value Calculations'!$D$5</f>
        <v>7.6948050465347251</v>
      </c>
      <c r="AK250">
        <f>CV250*'Value Calculations'!$D$6</f>
        <v>-1.1255843872742657</v>
      </c>
      <c r="AL250">
        <f>CW250*'Value Calculations'!$D$7</f>
        <v>0.70307901643674242</v>
      </c>
      <c r="AM250">
        <f>CX250*'Value Calculations'!$D$8</f>
        <v>0.43134872013923875</v>
      </c>
      <c r="AN250">
        <f>CY250*'Value Calculations'!$D$9</f>
        <v>2.2671451320753011</v>
      </c>
      <c r="AO250">
        <f>CZ250*'Value Calculations'!$D$10</f>
        <v>3.6531647407620471</v>
      </c>
      <c r="AP250">
        <f>DA250*'Value Calculations'!$D$11</f>
        <v>0.9907141480249374</v>
      </c>
      <c r="AQ250">
        <f>DB250*'Value Calculations'!$D$12</f>
        <v>2.441648218768242</v>
      </c>
      <c r="AR250">
        <f>DC250*'Value Calculations'!$D$13</f>
        <v>7.154035148803306</v>
      </c>
      <c r="AT250">
        <f>DF250*'Value Calculations'!$D$3</f>
        <v>10.601121144276986</v>
      </c>
      <c r="AU250">
        <f>DG250*'Value Calculations'!$D$4</f>
        <v>14.652571682009247</v>
      </c>
      <c r="AV250">
        <f>DH250*'Value Calculations'!$D$5</f>
        <v>18.83900545875743</v>
      </c>
      <c r="AW250">
        <f>DI250*'Value Calculations'!$D$6</f>
        <v>2.2511687745485314</v>
      </c>
      <c r="AX250">
        <f>DJ250*'Value Calculations'!$D$7</f>
        <v>1.0546185246551136</v>
      </c>
      <c r="AY250">
        <f>DK250*'Value Calculations'!$D$8</f>
        <v>1.4378290671307958</v>
      </c>
      <c r="AZ250">
        <f>DL250*'Value Calculations'!$D$9</f>
        <v>5.0381002935006691</v>
      </c>
      <c r="BA250">
        <f>DM250*'Value Calculations'!$D$10</f>
        <v>4.3837976889144565</v>
      </c>
      <c r="BB250">
        <f>DN250*'Value Calculations'!$D$11</f>
        <v>2.9721424440748123</v>
      </c>
      <c r="BC250">
        <f>DO250*'Value Calculations'!$D$12</f>
        <v>2.441648218768242</v>
      </c>
      <c r="BD250">
        <f>DP250*'Value Calculations'!$D$13</f>
        <v>12.863505507944407</v>
      </c>
      <c r="BF250">
        <f>DS250*'Value Calculations'!$D$3</f>
        <v>11.008856572903023</v>
      </c>
      <c r="BG250">
        <f>DT250*'Value Calculations'!$D$4</f>
        <v>14.978184386053897</v>
      </c>
      <c r="BH250">
        <f>DU250*'Value Calculations'!$D$5</f>
        <v>19.369681668863272</v>
      </c>
      <c r="BI250">
        <f>DV250*'Value Calculations'!$D$6</f>
        <v>1.2506493191936285</v>
      </c>
      <c r="BJ250">
        <f>DW250*'Value Calculations'!$D$7</f>
        <v>0.70307901643674242</v>
      </c>
      <c r="BK250">
        <f>DX250*'Value Calculations'!$D$8</f>
        <v>1.8691777872700346</v>
      </c>
      <c r="BL250">
        <f>DY250*'Value Calculations'!$D$9</f>
        <v>5.7938153375257695</v>
      </c>
      <c r="BM250">
        <f>DZ250*'Value Calculations'!$D$10</f>
        <v>9.1329118519051171</v>
      </c>
      <c r="BN250">
        <f>EA250*'Value Calculations'!$D$11</f>
        <v>2.9721424440748123</v>
      </c>
      <c r="BO250">
        <f>EB250*'Value Calculations'!$D$12</f>
        <v>4.883296437536484</v>
      </c>
      <c r="BP250">
        <f>EC250*'Value Calculations'!$D$13</f>
        <v>12.313195111882614</v>
      </c>
      <c r="BR250">
        <f>IFERROR(VLOOKUP($B250,'Raw Stats'!$CM$3:$DC$884,3,FALSE),0)</f>
        <v>81</v>
      </c>
      <c r="BS250">
        <f>IFERROR(VLOOKUP($B250,'Raw Stats'!$CM$3:$DC$884,4,FALSE),0)</f>
        <v>22</v>
      </c>
      <c r="BT250">
        <f>IFERROR(VLOOKUP($B250,'Raw Stats'!$CM$3:$DC$884,5,FALSE),0)</f>
        <v>25</v>
      </c>
      <c r="BU250">
        <f>IFERROR(VLOOKUP($B250,'Raw Stats'!$CM$3:$DC$884,6,FALSE),0)</f>
        <v>47</v>
      </c>
      <c r="BV250">
        <f>IFERROR(VLOOKUP($B250,'Raw Stats'!$CM$3:$DC$884,7,FALSE),0)</f>
        <v>1</v>
      </c>
      <c r="BW250">
        <f>IFERROR(VLOOKUP($B250,'Raw Stats'!$CM$3:$DC$884,8,FALSE),0)</f>
        <v>14</v>
      </c>
      <c r="BX250">
        <f>IFERROR(VLOOKUP($B250,'Raw Stats'!$CM$3:$DC$884,9,FALSE),0)</f>
        <v>29</v>
      </c>
      <c r="BY250">
        <f>IFERROR(VLOOKUP($B250,'Raw Stats'!$CM$3:$DC$884,10,FALSE),0)</f>
        <v>23</v>
      </c>
      <c r="BZ250">
        <f>IFERROR(VLOOKUP($B250,'Raw Stats'!$CM$3:$DC$884,11,FALSE)+VLOOKUP($B250,'Raw Stats'!$CM$3:$DC$884,12,FALSE),0)</f>
        <v>11</v>
      </c>
      <c r="CA250">
        <f>IFERROR(VLOOKUP($B250,'Raw Stats'!$CM$3:$DC$884,13,FALSE)+VLOOKUP($B250,'Raw Stats'!$CM$3:$DC$884,14,FALSE),0)</f>
        <v>1</v>
      </c>
      <c r="CB250">
        <f>IFERROR(VLOOKUP($B250,'Raw Stats'!$CM$3:$DC$884,15,FALSE),0)</f>
        <v>4</v>
      </c>
      <c r="CC250">
        <f>IFERROR(VLOOKUP($B250,'Raw Stats'!$CM$3:$DC$884,16,FALSE),0)</f>
        <v>169</v>
      </c>
      <c r="CE250">
        <f>IFERROR(VLOOKUP($B250,'Raw Stats'!$BU$3:$CJ$528,3,FALSE),0)</f>
        <v>61</v>
      </c>
      <c r="CF250">
        <f>IFERROR(VLOOKUP($B250,'Raw Stats'!$BU$3:$CJ$528,4,FALSE),0)</f>
        <v>10</v>
      </c>
      <c r="CG250">
        <f>IFERROR(VLOOKUP($B250,'Raw Stats'!$BU$3:$CJ$5288,5,FALSE),0)</f>
        <v>27</v>
      </c>
      <c r="CH250">
        <f>IFERROR(VLOOKUP($B250,'Raw Stats'!$BU$3:$CJ$528,6,FALSE),0)</f>
        <v>37</v>
      </c>
      <c r="CI250">
        <f>IFERROR(VLOOKUP($B250,'Raw Stats'!$BU$3:$CJ$528,7,FALSE),0)</f>
        <v>14</v>
      </c>
      <c r="CJ250">
        <f>IFERROR(VLOOKUP($B250,'Raw Stats'!$BU$3:$CJ$528,8,FALSE),0)</f>
        <v>6</v>
      </c>
      <c r="CK250">
        <f>IFERROR(VLOOKUP($B250,'Raw Stats'!$BU$3:$CJ$528,9,FALSE),0)</f>
        <v>12</v>
      </c>
      <c r="CL250">
        <f>IFERROR(VLOOKUP($B250,'Raw Stats'!$BU$3:$CJ$528,10,FALSE),0)</f>
        <v>13</v>
      </c>
      <c r="CM250">
        <f>IFERROR(VLOOKUP($B250,'Raw Stats'!$BU$3:$CJ$528,11,FALSE)+VLOOKUP($B250,'Raw Stats'!$BU$3:$CJ$528,12,FALSE),0)</f>
        <v>11</v>
      </c>
      <c r="CN250">
        <f>IFERROR(VLOOKUP($B250,'Raw Stats'!$BU$3:$CJ$528,13,FALSE)+VLOOKUP($B250,'Raw Stats'!$BU$3:$CJ$528,14,FALSE),0)</f>
        <v>1</v>
      </c>
      <c r="CO250">
        <f>IFERROR(VLOOKUP($B250,'Raw Stats'!$BU$3:$CJ$528,15,FALSE),0)</f>
        <v>2</v>
      </c>
      <c r="CP250">
        <f>IFERROR(VLOOKUP($B250,'Raw Stats'!$BU$3:$CJ$528,16,FALSE),0)</f>
        <v>115</v>
      </c>
      <c r="CR250">
        <f>IFERROR(VLOOKUP($B250,'Raw Stats'!$BC$3:$BR$528,3,FALSE),0)</f>
        <v>48</v>
      </c>
      <c r="CS250">
        <f>IFERROR(VLOOKUP($B250,'Raw Stats'!$BC$3:$BR$528,4,FALSE),0)</f>
        <v>12</v>
      </c>
      <c r="CT250">
        <f>IFERROR(VLOOKUP($B250,'Raw Stats'!$BC$3:$BR$5288,5,FALSE),0)</f>
        <v>17</v>
      </c>
      <c r="CU250">
        <f>IFERROR(VLOOKUP($B250,'Raw Stats'!$BC$3:$BR$52888,6,FALSE),0)</f>
        <v>29</v>
      </c>
      <c r="CV250">
        <f>IFERROR(VLOOKUP($B250,'Raw Stats'!$BC$3:$BR$5288,7,FALSE),0)</f>
        <v>-9</v>
      </c>
      <c r="CW250">
        <f>IFERROR(VLOOKUP($B250,'Raw Stats'!$BC$3:$BR$5288,8,FALSE),0)</f>
        <v>8</v>
      </c>
      <c r="CX250">
        <f>IFERROR(VLOOKUP($B250,'Raw Stats'!$BC$3:$BR$5288,9,FALSE),0)</f>
        <v>6</v>
      </c>
      <c r="CY250">
        <f>IFERROR(VLOOKUP($B250,'Raw Stats'!$BC$3:$BR$5288,10,FALSE),0)</f>
        <v>18</v>
      </c>
      <c r="CZ250">
        <f>IFERROR(VLOOKUP($B250,'Raw Stats'!$BC$3:$BR$5288,11,FALSE)+VLOOKUP($B250,'Raw Stats'!$BC$3:$BR$5288,12,FALSE),0)</f>
        <v>10</v>
      </c>
      <c r="DA250">
        <f>IFERROR(VLOOKUP($B250,'Raw Stats'!$BC$3:$BR$5288,13,FALSE)+VLOOKUP($B250,'Raw Stats'!$BC$3:$BR$5288,14,FALSE),0)</f>
        <v>1</v>
      </c>
      <c r="DB250">
        <f>IFERROR(VLOOKUP($B250,'Raw Stats'!$BC$3:$BR$5288,15,FALSE),0)</f>
        <v>3</v>
      </c>
      <c r="DC250">
        <f>IFERROR(VLOOKUP($B250,'Raw Stats'!$BC$3:$BR$5288,16,FALSE),0)</f>
        <v>104</v>
      </c>
      <c r="DE250">
        <f>IFERROR(VLOOKUP($B250,'Raw Stats'!$AK$3:$AZ$528,3,FALSE),0)</f>
        <v>82</v>
      </c>
      <c r="DF250">
        <f>IFERROR(VLOOKUP($B250,'Raw Stats'!$AK$3:$AZ$528,4,FALSE),0)</f>
        <v>26</v>
      </c>
      <c r="DG250">
        <f>IFERROR(VLOOKUP($B250,'Raw Stats'!$AK$3:$AZ$528,5,FALSE),0)</f>
        <v>45</v>
      </c>
      <c r="DH250">
        <f>IFERROR(VLOOKUP($B250,'Raw Stats'!$AK$3:$AZ$528,6,FALSE),0)</f>
        <v>71</v>
      </c>
      <c r="DI250">
        <f>IFERROR(VLOOKUP($B250,'Raw Stats'!$AK$3:$AZ$528,7,FALSE),0)</f>
        <v>18</v>
      </c>
      <c r="DJ250">
        <f>IFERROR(VLOOKUP($B250,'Raw Stats'!$AK$3:$AZ$528,8,FALSE),0)</f>
        <v>12</v>
      </c>
      <c r="DK250">
        <f>IFERROR(VLOOKUP($B250,'Raw Stats'!$AK$3:$AZ$528,9,FALSE),0)</f>
        <v>20</v>
      </c>
      <c r="DL250">
        <f>IFERROR(VLOOKUP($B250,'Raw Stats'!$AK$3:$AZ$528,10,FALSE),0)</f>
        <v>40</v>
      </c>
      <c r="DM250">
        <f>IFERROR(VLOOKUP($B250,'Raw Stats'!$AK$3:$AZ$528,11,FALSE)+VLOOKUP($B250,'Raw Stats'!$AK$3:$AZ$528,12,FALSE),0)</f>
        <v>12</v>
      </c>
      <c r="DN250">
        <f>IFERROR(VLOOKUP($B250,'Raw Stats'!$AK$3:$AZ$528,13,FALSE)+VLOOKUP($B250,'Raw Stats'!$AK$3:$AZ$528,14,FALSE),0)</f>
        <v>3</v>
      </c>
      <c r="DO250">
        <f>IFERROR(VLOOKUP($B250,'Raw Stats'!$AK$3:$AZ$528,15,FALSE),0)</f>
        <v>3</v>
      </c>
      <c r="DP250">
        <f>IFERROR(VLOOKUP($B250,'Raw Stats'!$AK$3:$AZ$528,16,FALSE),0)</f>
        <v>187</v>
      </c>
      <c r="DR250">
        <f>IFERROR(VLOOKUP($B250,'Raw Stats'!$S$3:$AH$528,3,FALSE),0)</f>
        <v>79</v>
      </c>
      <c r="DS250">
        <f>IFERROR(VLOOKUP($B250,'Raw Stats'!$S$3:$AH$528,4,FALSE),0)</f>
        <v>27</v>
      </c>
      <c r="DT250">
        <f>IFERROR(VLOOKUP($B250,'Raw Stats'!$S$3:$AH$528,5,FALSE),0)</f>
        <v>46</v>
      </c>
      <c r="DU250">
        <f>IFERROR(VLOOKUP($B250,'Raw Stats'!$S$3:$AH$528,6,FALSE),0)</f>
        <v>73</v>
      </c>
      <c r="DV250">
        <f>IFERROR(VLOOKUP($B250,'Raw Stats'!$S$3:$AH$528,7,FALSE),0)</f>
        <v>10</v>
      </c>
      <c r="DW250">
        <f>IFERROR(VLOOKUP($B250,'Raw Stats'!$S$3:$AH$528,8,FALSE),0)</f>
        <v>8</v>
      </c>
      <c r="DX250">
        <f>IFERROR(VLOOKUP($B250,'Raw Stats'!$S$3:$AH$528,9,FALSE),0)</f>
        <v>26</v>
      </c>
      <c r="DY250">
        <f>IFERROR(VLOOKUP($B250,'Raw Stats'!$S$3:$AH$528,10,FALSE),0)</f>
        <v>46</v>
      </c>
      <c r="DZ250">
        <f>IFERROR(VLOOKUP($B250,'Raw Stats'!$S$3:$AH$528,11,FALSE)+VLOOKUP($B250,'Raw Stats'!$S$3:$AH$528,12,FALSE),0)</f>
        <v>25</v>
      </c>
      <c r="EA250">
        <f>IFERROR(VLOOKUP($B250,'Raw Stats'!$S$3:$AH$528,13,FALSE)+VLOOKUP($B250,'Raw Stats'!$S$3:$AH$528,14,FALSE),0)</f>
        <v>3</v>
      </c>
      <c r="EB250">
        <f>IFERROR(VLOOKUP($B250,'Raw Stats'!$S$3:$AH$528,15,FALSE),0)</f>
        <v>6</v>
      </c>
      <c r="EC250">
        <f>IFERROR(VLOOKUP($B250,'Raw Stats'!$S$3:$AH$528,16,FALSE),0)</f>
        <v>179</v>
      </c>
    </row>
    <row r="251" spans="1:133" x14ac:dyDescent="0.2">
      <c r="A251">
        <f>IFERROR(VLOOKUP(B251,Sheet2!$W$1:$X$300,2,FALSE),301)</f>
        <v>274</v>
      </c>
      <c r="B251" t="s">
        <v>196</v>
      </c>
      <c r="C251">
        <f t="shared" si="15"/>
        <v>0.68880679225254771</v>
      </c>
      <c r="D251">
        <f t="shared" si="16"/>
        <v>0.76300444238081444</v>
      </c>
      <c r="E251">
        <f t="shared" si="17"/>
        <v>0</v>
      </c>
      <c r="F251">
        <f t="shared" si="18"/>
        <v>0.56346373579198838</v>
      </c>
      <c r="G251">
        <f t="shared" si="19"/>
        <v>0.63638838648939133</v>
      </c>
      <c r="J251">
        <f>BS251*'Value Calculations'!$D$3</f>
        <v>6.1160314293905689</v>
      </c>
      <c r="K251">
        <f>BT251*'Value Calculations'!$D$4</f>
        <v>5.8610286728036982</v>
      </c>
      <c r="L251">
        <f>BU251*'Value Calculations'!$D$5</f>
        <v>8.7561574667464104</v>
      </c>
      <c r="M251">
        <f>BV251*'Value Calculations'!$D$6</f>
        <v>0.87545452343553998</v>
      </c>
      <c r="N251">
        <f>BW251*'Value Calculations'!$D$7</f>
        <v>1.0546185246551136</v>
      </c>
      <c r="O251">
        <f>BX251*'Value Calculations'!$D$8</f>
        <v>9.4896718430632525</v>
      </c>
      <c r="P251">
        <f>BY251*'Value Calculations'!$D$9</f>
        <v>3.1488126834379182</v>
      </c>
      <c r="Q251">
        <f>BZ251*'Value Calculations'!$D$10</f>
        <v>2.5572153185334328</v>
      </c>
      <c r="R251">
        <f>CA251*'Value Calculations'!$D$11</f>
        <v>1.9814282960498748</v>
      </c>
      <c r="S251">
        <f>CB251*'Value Calculations'!$D$12</f>
        <v>0.81388273958941404</v>
      </c>
      <c r="T251">
        <f>CC251*'Value Calculations'!$D$13</f>
        <v>11.006207921235855</v>
      </c>
      <c r="V251">
        <f>CF251*'Value Calculations'!$D$3</f>
        <v>4.8928251435124546</v>
      </c>
      <c r="W251">
        <f>CG251*'Value Calculations'!$D$4</f>
        <v>2.6049016323571994</v>
      </c>
      <c r="X251">
        <f>CH251*'Value Calculations'!$D$5</f>
        <v>5.3067621010584309</v>
      </c>
      <c r="Y251">
        <f>CI251*'Value Calculations'!$D$6</f>
        <v>0.25012986383872571</v>
      </c>
      <c r="Z251">
        <f>CJ251*'Value Calculations'!$D$7</f>
        <v>1.2303882787642992</v>
      </c>
      <c r="AA251">
        <f>CK251*'Value Calculations'!$D$8</f>
        <v>5.2480760950274048</v>
      </c>
      <c r="AB251">
        <f>CL251*'Value Calculations'!$D$9</f>
        <v>2.0152401174002676</v>
      </c>
      <c r="AC251">
        <f>CM251*'Value Calculations'!$D$10</f>
        <v>0.36531647407620471</v>
      </c>
      <c r="AD251">
        <f>CN251*'Value Calculations'!$D$11</f>
        <v>1.9814282960498748</v>
      </c>
      <c r="AE251">
        <f>CO251*'Value Calculations'!$D$12</f>
        <v>2.441648218768242</v>
      </c>
      <c r="AF251">
        <f>CP251*'Value Calculations'!$D$13</f>
        <v>5.7094703591411005</v>
      </c>
      <c r="AH251">
        <f>CS251*'Value Calculations'!$D$3</f>
        <v>0</v>
      </c>
      <c r="AI251">
        <f>CT251*'Value Calculations'!$D$4</f>
        <v>0</v>
      </c>
      <c r="AJ251">
        <f>CU251*'Value Calculations'!$D$5</f>
        <v>0</v>
      </c>
      <c r="AK251">
        <f>CV251*'Value Calculations'!$D$6</f>
        <v>0</v>
      </c>
      <c r="AL251">
        <f>CW251*'Value Calculations'!$D$7</f>
        <v>0.17576975410918561</v>
      </c>
      <c r="AM251">
        <f>CX251*'Value Calculations'!$D$8</f>
        <v>0.28756581342615917</v>
      </c>
      <c r="AN251">
        <f>CY251*'Value Calculations'!$D$9</f>
        <v>0</v>
      </c>
      <c r="AO251">
        <f>CZ251*'Value Calculations'!$D$10</f>
        <v>0</v>
      </c>
      <c r="AP251">
        <f>DA251*'Value Calculations'!$D$11</f>
        <v>0</v>
      </c>
      <c r="AQ251">
        <f>DB251*'Value Calculations'!$D$12</f>
        <v>0</v>
      </c>
      <c r="AR251">
        <f>DC251*'Value Calculations'!$D$13</f>
        <v>6.8788799507724097E-2</v>
      </c>
      <c r="AT251">
        <f>DF251*'Value Calculations'!$D$3</f>
        <v>3.6696188576343411</v>
      </c>
      <c r="AU251">
        <f>DG251*'Value Calculations'!$D$4</f>
        <v>5.5354159687590485</v>
      </c>
      <c r="AV251">
        <f>DH251*'Value Calculations'!$D$5</f>
        <v>6.8987907313759607</v>
      </c>
      <c r="AW251">
        <f>DI251*'Value Calculations'!$D$6</f>
        <v>0.62532465959681427</v>
      </c>
      <c r="AX251">
        <f>DJ251*'Value Calculations'!$D$7</f>
        <v>1.0546185246551136</v>
      </c>
      <c r="AY251">
        <f>DK251*'Value Calculations'!$D$8</f>
        <v>6.9734709755843598</v>
      </c>
      <c r="AZ251">
        <f>DL251*'Value Calculations'!$D$9</f>
        <v>3.4007176981129517</v>
      </c>
      <c r="BA251">
        <f>DM251*'Value Calculations'!$D$10</f>
        <v>0</v>
      </c>
      <c r="BB251">
        <f>DN251*'Value Calculations'!$D$11</f>
        <v>0</v>
      </c>
      <c r="BC251">
        <f>DO251*'Value Calculations'!$D$12</f>
        <v>1.6277654791788281</v>
      </c>
      <c r="BD251">
        <f>DP251*'Value Calculations'!$D$13</f>
        <v>8.529811138957788</v>
      </c>
      <c r="BF251">
        <f>DS251*'Value Calculations'!$D$3</f>
        <v>4.8928251435124546</v>
      </c>
      <c r="BG251">
        <f>DT251*'Value Calculations'!$D$4</f>
        <v>6.5122540808929985</v>
      </c>
      <c r="BH251">
        <f>DU251*'Value Calculations'!$D$5</f>
        <v>8.4908193616934895</v>
      </c>
      <c r="BI251">
        <f>DV251*'Value Calculations'!$D$6</f>
        <v>1.1255843872742657</v>
      </c>
      <c r="BJ251">
        <f>DW251*'Value Calculations'!$D$7</f>
        <v>1.4061580328734848</v>
      </c>
      <c r="BK251">
        <f>DX251*'Value Calculations'!$D$8</f>
        <v>9.2021060296370933</v>
      </c>
      <c r="BL251">
        <f>DY251*'Value Calculations'!$D$9</f>
        <v>3.7785752201255018</v>
      </c>
      <c r="BM251">
        <f>DZ251*'Value Calculations'!$D$10</f>
        <v>0</v>
      </c>
      <c r="BN251">
        <f>EA251*'Value Calculations'!$D$11</f>
        <v>2.9721424440748123</v>
      </c>
      <c r="BO251">
        <f>EB251*'Value Calculations'!$D$12</f>
        <v>1.6277654791788281</v>
      </c>
      <c r="BP251">
        <f>EC251*'Value Calculations'!$D$13</f>
        <v>12.175617512867165</v>
      </c>
      <c r="BR251">
        <f>IFERROR(VLOOKUP($B251,'Raw Stats'!$CM$3:$DC$884,3,FALSE),0)</f>
        <v>75</v>
      </c>
      <c r="BS251">
        <f>IFERROR(VLOOKUP($B251,'Raw Stats'!$CM$3:$DC$884,4,FALSE),0)</f>
        <v>15</v>
      </c>
      <c r="BT251">
        <f>IFERROR(VLOOKUP($B251,'Raw Stats'!$CM$3:$DC$884,5,FALSE),0)</f>
        <v>18</v>
      </c>
      <c r="BU251">
        <f>IFERROR(VLOOKUP($B251,'Raw Stats'!$CM$3:$DC$884,6,FALSE),0)</f>
        <v>33</v>
      </c>
      <c r="BV251">
        <f>IFERROR(VLOOKUP($B251,'Raw Stats'!$CM$3:$DC$884,7,FALSE),0)</f>
        <v>7</v>
      </c>
      <c r="BW251">
        <f>IFERROR(VLOOKUP($B251,'Raw Stats'!$CM$3:$DC$884,8,FALSE),0)</f>
        <v>12</v>
      </c>
      <c r="BX251">
        <f>IFERROR(VLOOKUP($B251,'Raw Stats'!$CM$3:$DC$884,9,FALSE),0)</f>
        <v>132</v>
      </c>
      <c r="BY251">
        <f>IFERROR(VLOOKUP($B251,'Raw Stats'!$CM$3:$DC$884,10,FALSE),0)</f>
        <v>25</v>
      </c>
      <c r="BZ251">
        <f>IFERROR(VLOOKUP($B251,'Raw Stats'!$CM$3:$DC$884,11,FALSE)+VLOOKUP($B251,'Raw Stats'!$CM$3:$DC$884,12,FALSE),0)</f>
        <v>7</v>
      </c>
      <c r="CA251">
        <f>IFERROR(VLOOKUP($B251,'Raw Stats'!$CM$3:$DC$884,13,FALSE)+VLOOKUP($B251,'Raw Stats'!$CM$3:$DC$884,14,FALSE),0)</f>
        <v>2</v>
      </c>
      <c r="CB251">
        <f>IFERROR(VLOOKUP($B251,'Raw Stats'!$CM$3:$DC$884,15,FALSE),0)</f>
        <v>1</v>
      </c>
      <c r="CC251">
        <f>IFERROR(VLOOKUP($B251,'Raw Stats'!$CM$3:$DC$884,16,FALSE),0)</f>
        <v>160</v>
      </c>
      <c r="CE251">
        <f>IFERROR(VLOOKUP($B251,'Raw Stats'!$BU$3:$CJ$528,3,FALSE),0)</f>
        <v>42</v>
      </c>
      <c r="CF251">
        <f>IFERROR(VLOOKUP($B251,'Raw Stats'!$BU$3:$CJ$528,4,FALSE),0)</f>
        <v>12</v>
      </c>
      <c r="CG251">
        <f>IFERROR(VLOOKUP($B251,'Raw Stats'!$BU$3:$CJ$5288,5,FALSE),0)</f>
        <v>8</v>
      </c>
      <c r="CH251">
        <f>IFERROR(VLOOKUP($B251,'Raw Stats'!$BU$3:$CJ$528,6,FALSE),0)</f>
        <v>20</v>
      </c>
      <c r="CI251">
        <f>IFERROR(VLOOKUP($B251,'Raw Stats'!$BU$3:$CJ$528,7,FALSE),0)</f>
        <v>2</v>
      </c>
      <c r="CJ251">
        <f>IFERROR(VLOOKUP($B251,'Raw Stats'!$BU$3:$CJ$528,8,FALSE),0)</f>
        <v>14</v>
      </c>
      <c r="CK251">
        <f>IFERROR(VLOOKUP($B251,'Raw Stats'!$BU$3:$CJ$528,9,FALSE),0)</f>
        <v>73</v>
      </c>
      <c r="CL251">
        <f>IFERROR(VLOOKUP($B251,'Raw Stats'!$BU$3:$CJ$528,10,FALSE),0)</f>
        <v>16</v>
      </c>
      <c r="CM251">
        <f>IFERROR(VLOOKUP($B251,'Raw Stats'!$BU$3:$CJ$528,11,FALSE)+VLOOKUP($B251,'Raw Stats'!$BU$3:$CJ$528,12,FALSE),0)</f>
        <v>1</v>
      </c>
      <c r="CN251">
        <f>IFERROR(VLOOKUP($B251,'Raw Stats'!$BU$3:$CJ$528,13,FALSE)+VLOOKUP($B251,'Raw Stats'!$BU$3:$CJ$528,14,FALSE),0)</f>
        <v>2</v>
      </c>
      <c r="CO251">
        <f>IFERROR(VLOOKUP($B251,'Raw Stats'!$BU$3:$CJ$528,15,FALSE),0)</f>
        <v>3</v>
      </c>
      <c r="CP251">
        <f>IFERROR(VLOOKUP($B251,'Raw Stats'!$BU$3:$CJ$528,16,FALSE),0)</f>
        <v>83</v>
      </c>
      <c r="CR251">
        <f>IFERROR(VLOOKUP($B251,'Raw Stats'!$BC$3:$BR$528,3,FALSE),0)</f>
        <v>0</v>
      </c>
      <c r="CS251">
        <f>IFERROR(VLOOKUP($B251,'Raw Stats'!$BC$3:$BR$528,4,FALSE),0)</f>
        <v>0</v>
      </c>
      <c r="CT251">
        <f>IFERROR(VLOOKUP($B251,'Raw Stats'!$BC$3:$BR$5288,5,FALSE),0)</f>
        <v>0</v>
      </c>
      <c r="CU251">
        <f>IFERROR(VLOOKUP($B251,'Raw Stats'!$BC$3:$BR$52888,6,FALSE),0)</f>
        <v>0</v>
      </c>
      <c r="CV251">
        <f>IFERROR(VLOOKUP($B251,'Raw Stats'!$BC$3:$BR$5288,7,FALSE),0)</f>
        <v>0</v>
      </c>
      <c r="CW251">
        <f>IFERROR(VLOOKUP($B251,'Raw Stats'!$BC$3:$BR$5288,8,FALSE),0)</f>
        <v>2</v>
      </c>
      <c r="CX251">
        <f>IFERROR(VLOOKUP($B251,'Raw Stats'!$BC$3:$BR$5288,9,FALSE),0)</f>
        <v>4</v>
      </c>
      <c r="CY251">
        <f>IFERROR(VLOOKUP($B251,'Raw Stats'!$BC$3:$BR$5288,10,FALSE),0)</f>
        <v>0</v>
      </c>
      <c r="CZ251">
        <f>IFERROR(VLOOKUP($B251,'Raw Stats'!$BC$3:$BR$5288,11,FALSE)+VLOOKUP($B251,'Raw Stats'!$BC$3:$BR$5288,12,FALSE),0)</f>
        <v>0</v>
      </c>
      <c r="DA251">
        <f>IFERROR(VLOOKUP($B251,'Raw Stats'!$BC$3:$BR$5288,13,FALSE)+VLOOKUP($B251,'Raw Stats'!$BC$3:$BR$5288,14,FALSE),0)</f>
        <v>0</v>
      </c>
      <c r="DB251">
        <f>IFERROR(VLOOKUP($B251,'Raw Stats'!$BC$3:$BR$5288,15,FALSE),0)</f>
        <v>0</v>
      </c>
      <c r="DC251">
        <f>IFERROR(VLOOKUP($B251,'Raw Stats'!$BC$3:$BR$5288,16,FALSE),0)</f>
        <v>1</v>
      </c>
      <c r="DE251">
        <f>IFERROR(VLOOKUP($B251,'Raw Stats'!$AK$3:$AZ$528,3,FALSE),0)</f>
        <v>68</v>
      </c>
      <c r="DF251">
        <f>IFERROR(VLOOKUP($B251,'Raw Stats'!$AK$3:$AZ$528,4,FALSE),0)</f>
        <v>9</v>
      </c>
      <c r="DG251">
        <f>IFERROR(VLOOKUP($B251,'Raw Stats'!$AK$3:$AZ$528,5,FALSE),0)</f>
        <v>17</v>
      </c>
      <c r="DH251">
        <f>IFERROR(VLOOKUP($B251,'Raw Stats'!$AK$3:$AZ$528,6,FALSE),0)</f>
        <v>26</v>
      </c>
      <c r="DI251">
        <f>IFERROR(VLOOKUP($B251,'Raw Stats'!$AK$3:$AZ$528,7,FALSE),0)</f>
        <v>5</v>
      </c>
      <c r="DJ251">
        <f>IFERROR(VLOOKUP($B251,'Raw Stats'!$AK$3:$AZ$528,8,FALSE),0)</f>
        <v>12</v>
      </c>
      <c r="DK251">
        <f>IFERROR(VLOOKUP($B251,'Raw Stats'!$AK$3:$AZ$528,9,FALSE),0)</f>
        <v>97</v>
      </c>
      <c r="DL251">
        <f>IFERROR(VLOOKUP($B251,'Raw Stats'!$AK$3:$AZ$528,10,FALSE),0)</f>
        <v>27</v>
      </c>
      <c r="DM251">
        <f>IFERROR(VLOOKUP($B251,'Raw Stats'!$AK$3:$AZ$528,11,FALSE)+VLOOKUP($B251,'Raw Stats'!$AK$3:$AZ$528,12,FALSE),0)</f>
        <v>0</v>
      </c>
      <c r="DN251">
        <f>IFERROR(VLOOKUP($B251,'Raw Stats'!$AK$3:$AZ$528,13,FALSE)+VLOOKUP($B251,'Raw Stats'!$AK$3:$AZ$528,14,FALSE),0)</f>
        <v>0</v>
      </c>
      <c r="DO251">
        <f>IFERROR(VLOOKUP($B251,'Raw Stats'!$AK$3:$AZ$528,15,FALSE),0)</f>
        <v>2</v>
      </c>
      <c r="DP251">
        <f>IFERROR(VLOOKUP($B251,'Raw Stats'!$AK$3:$AZ$528,16,FALSE),0)</f>
        <v>124</v>
      </c>
      <c r="DR251">
        <f>IFERROR(VLOOKUP($B251,'Raw Stats'!$S$3:$AH$528,3,FALSE),0)</f>
        <v>82</v>
      </c>
      <c r="DS251">
        <f>IFERROR(VLOOKUP($B251,'Raw Stats'!$S$3:$AH$528,4,FALSE),0)</f>
        <v>12</v>
      </c>
      <c r="DT251">
        <f>IFERROR(VLOOKUP($B251,'Raw Stats'!$S$3:$AH$528,5,FALSE),0)</f>
        <v>20</v>
      </c>
      <c r="DU251">
        <f>IFERROR(VLOOKUP($B251,'Raw Stats'!$S$3:$AH$528,6,FALSE),0)</f>
        <v>32</v>
      </c>
      <c r="DV251">
        <f>IFERROR(VLOOKUP($B251,'Raw Stats'!$S$3:$AH$528,7,FALSE),0)</f>
        <v>9</v>
      </c>
      <c r="DW251">
        <f>IFERROR(VLOOKUP($B251,'Raw Stats'!$S$3:$AH$528,8,FALSE),0)</f>
        <v>16</v>
      </c>
      <c r="DX251">
        <f>IFERROR(VLOOKUP($B251,'Raw Stats'!$S$3:$AH$528,9,FALSE),0)</f>
        <v>128</v>
      </c>
      <c r="DY251">
        <f>IFERROR(VLOOKUP($B251,'Raw Stats'!$S$3:$AH$528,10,FALSE),0)</f>
        <v>30</v>
      </c>
      <c r="DZ251">
        <f>IFERROR(VLOOKUP($B251,'Raw Stats'!$S$3:$AH$528,11,FALSE)+VLOOKUP($B251,'Raw Stats'!$S$3:$AH$528,12,FALSE),0)</f>
        <v>0</v>
      </c>
      <c r="EA251">
        <f>IFERROR(VLOOKUP($B251,'Raw Stats'!$S$3:$AH$528,13,FALSE)+VLOOKUP($B251,'Raw Stats'!$S$3:$AH$528,14,FALSE),0)</f>
        <v>3</v>
      </c>
      <c r="EB251">
        <f>IFERROR(VLOOKUP($B251,'Raw Stats'!$S$3:$AH$528,15,FALSE),0)</f>
        <v>2</v>
      </c>
      <c r="EC251">
        <f>IFERROR(VLOOKUP($B251,'Raw Stats'!$S$3:$AH$528,16,FALSE),0)</f>
        <v>177</v>
      </c>
    </row>
    <row r="252" spans="1:133" x14ac:dyDescent="0.2">
      <c r="A252">
        <f>IFERROR(VLOOKUP(B252,Sheet2!$W$1:$X$300,2,FALSE),301)</f>
        <v>301</v>
      </c>
      <c r="B252" t="s">
        <v>980</v>
      </c>
      <c r="C252">
        <f t="shared" si="15"/>
        <v>0.68775736798175968</v>
      </c>
      <c r="D252">
        <f t="shared" si="16"/>
        <v>0.58458460773628362</v>
      </c>
      <c r="E252">
        <f t="shared" si="17"/>
        <v>0.43755229314562605</v>
      </c>
      <c r="F252">
        <f t="shared" si="18"/>
        <v>0.43825579943835363</v>
      </c>
      <c r="G252">
        <f t="shared" si="19"/>
        <v>0.53781504259402069</v>
      </c>
      <c r="J252">
        <f>BS252*'Value Calculations'!$D$3</f>
        <v>0.4077354286260379</v>
      </c>
      <c r="K252">
        <f>BT252*'Value Calculations'!$D$4</f>
        <v>7.1634794889822988</v>
      </c>
      <c r="L252">
        <f>BU252*'Value Calculations'!$D$5</f>
        <v>6.1027764162171954</v>
      </c>
      <c r="M252">
        <f>BV252*'Value Calculations'!$D$6</f>
        <v>1.0005194553549028</v>
      </c>
      <c r="N252">
        <f>BW252*'Value Calculations'!$D$7</f>
        <v>4.2184740986204545</v>
      </c>
      <c r="O252">
        <f>BX252*'Value Calculations'!$D$8</f>
        <v>5.6794248151666435</v>
      </c>
      <c r="P252">
        <f>BY252*'Value Calculations'!$D$9</f>
        <v>16.373825953877173</v>
      </c>
      <c r="Q252">
        <f>BZ252*'Value Calculations'!$D$10</f>
        <v>0.73063294815240942</v>
      </c>
      <c r="R252">
        <f>CA252*'Value Calculations'!$D$11</f>
        <v>0</v>
      </c>
      <c r="S252">
        <f>CB252*'Value Calculations'!$D$12</f>
        <v>0</v>
      </c>
      <c r="T252">
        <f>CC252*'Value Calculations'!$D$13</f>
        <v>6.4661471537260651</v>
      </c>
      <c r="V252">
        <f>CF252*'Value Calculations'!$D$3</f>
        <v>1.6309417145041516</v>
      </c>
      <c r="W252">
        <f>CG252*'Value Calculations'!$D$4</f>
        <v>4.2329651525804488</v>
      </c>
      <c r="X252">
        <f>CH252*'Value Calculations'!$D$5</f>
        <v>4.5107477858996665</v>
      </c>
      <c r="Y252">
        <f>CI252*'Value Calculations'!$D$6</f>
        <v>2.376233706467894</v>
      </c>
      <c r="Z252">
        <f>CJ252*'Value Calculations'!$D$7</f>
        <v>1.7576975410918561</v>
      </c>
      <c r="AA252">
        <f>CK252*'Value Calculations'!$D$8</f>
        <v>5.535641908453564</v>
      </c>
      <c r="AB252">
        <f>CL252*'Value Calculations'!$D$9</f>
        <v>18.389066071277441</v>
      </c>
      <c r="AC252">
        <f>CM252*'Value Calculations'!$D$10</f>
        <v>0.36531647407620471</v>
      </c>
      <c r="AD252">
        <f>CN252*'Value Calculations'!$D$11</f>
        <v>0</v>
      </c>
      <c r="AE252">
        <f>CO252*'Value Calculations'!$D$12</f>
        <v>0.81388273958941404</v>
      </c>
      <c r="AF252">
        <f>CP252*'Value Calculations'!$D$13</f>
        <v>8.3234447404346152</v>
      </c>
      <c r="AH252">
        <f>CS252*'Value Calculations'!$D$3</f>
        <v>0</v>
      </c>
      <c r="AI252">
        <f>CT252*'Value Calculations'!$D$4</f>
        <v>2.2792889283125497</v>
      </c>
      <c r="AJ252">
        <f>CU252*'Value Calculations'!$D$5</f>
        <v>1.8573667353704508</v>
      </c>
      <c r="AK252">
        <f>CV252*'Value Calculations'!$D$6</f>
        <v>-0.62532465959681427</v>
      </c>
      <c r="AL252">
        <f>CW252*'Value Calculations'!$D$7</f>
        <v>0.52730926232755682</v>
      </c>
      <c r="AM252">
        <f>CX252*'Value Calculations'!$D$8</f>
        <v>3.810247027896609</v>
      </c>
      <c r="AN252">
        <f>CY252*'Value Calculations'!$D$9</f>
        <v>6.4235778742133531</v>
      </c>
      <c r="AO252">
        <f>CZ252*'Value Calculations'!$D$10</f>
        <v>0.36531647407620471</v>
      </c>
      <c r="AP252">
        <f>DA252*'Value Calculations'!$D$11</f>
        <v>0</v>
      </c>
      <c r="AQ252">
        <f>DB252*'Value Calculations'!$D$12</f>
        <v>0</v>
      </c>
      <c r="AR252">
        <f>DC252*'Value Calculations'!$D$13</f>
        <v>3.3018623763707566</v>
      </c>
      <c r="AT252">
        <f>DF252*'Value Calculations'!$D$3</f>
        <v>0.8154708572520758</v>
      </c>
      <c r="AU252">
        <f>DG252*'Value Calculations'!$D$4</f>
        <v>2.9305143364018491</v>
      </c>
      <c r="AV252">
        <f>DH252*'Value Calculations'!$D$5</f>
        <v>2.9187191555821368</v>
      </c>
      <c r="AW252">
        <f>DI252*'Value Calculations'!$D$6</f>
        <v>-0.25012986383872571</v>
      </c>
      <c r="AX252">
        <f>DJ252*'Value Calculations'!$D$7</f>
        <v>2.0213521722556345</v>
      </c>
      <c r="AY252">
        <f>DK252*'Value Calculations'!$D$8</f>
        <v>3.3070068544008304</v>
      </c>
      <c r="AZ252">
        <f>DL252*'Value Calculations'!$D$9</f>
        <v>8.3128654842761041</v>
      </c>
      <c r="BA252">
        <f>DM252*'Value Calculations'!$D$10</f>
        <v>1.0959494222286141</v>
      </c>
      <c r="BB252">
        <f>DN252*'Value Calculations'!$D$11</f>
        <v>0</v>
      </c>
      <c r="BC252">
        <f>DO252*'Value Calculations'!$D$12</f>
        <v>0</v>
      </c>
      <c r="BD252">
        <f>DP252*'Value Calculations'!$D$13</f>
        <v>7.7731343443728225</v>
      </c>
      <c r="BF252">
        <f>DS252*'Value Calculations'!$D$3</f>
        <v>0.8154708572520758</v>
      </c>
      <c r="BG252">
        <f>DT252*'Value Calculations'!$D$4</f>
        <v>2.9305143364018491</v>
      </c>
      <c r="BH252">
        <f>DU252*'Value Calculations'!$D$5</f>
        <v>2.9187191555821368</v>
      </c>
      <c r="BI252">
        <f>DV252*'Value Calculations'!$D$6</f>
        <v>-0.12506493191936285</v>
      </c>
      <c r="BJ252">
        <f>DW252*'Value Calculations'!$D$7</f>
        <v>0.17576975410918561</v>
      </c>
      <c r="BK252">
        <f>DX252*'Value Calculations'!$D$8</f>
        <v>1.9410692406265744</v>
      </c>
      <c r="BL252">
        <f>DY252*'Value Calculations'!$D$9</f>
        <v>2.6450026540878513</v>
      </c>
      <c r="BM252">
        <f>DZ252*'Value Calculations'!$D$10</f>
        <v>0.73063294815240942</v>
      </c>
      <c r="BN252">
        <f>EA252*'Value Calculations'!$D$11</f>
        <v>0</v>
      </c>
      <c r="BO252">
        <f>EB252*'Value Calculations'!$D$12</f>
        <v>0</v>
      </c>
      <c r="BP252">
        <f>EC252*'Value Calculations'!$D$13</f>
        <v>3.0267071783398602</v>
      </c>
      <c r="BR252">
        <f>IFERROR(VLOOKUP($B252,'Raw Stats'!$CM$3:$DC$884,3,FALSE),0)</f>
        <v>70</v>
      </c>
      <c r="BS252">
        <f>IFERROR(VLOOKUP($B252,'Raw Stats'!$CM$3:$DC$884,4,FALSE),0)</f>
        <v>1</v>
      </c>
      <c r="BT252">
        <f>IFERROR(VLOOKUP($B252,'Raw Stats'!$CM$3:$DC$884,5,FALSE),0)</f>
        <v>22</v>
      </c>
      <c r="BU252">
        <f>IFERROR(VLOOKUP($B252,'Raw Stats'!$CM$3:$DC$884,6,FALSE),0)</f>
        <v>23</v>
      </c>
      <c r="BV252">
        <f>IFERROR(VLOOKUP($B252,'Raw Stats'!$CM$3:$DC$884,7,FALSE),0)</f>
        <v>8</v>
      </c>
      <c r="BW252">
        <f>IFERROR(VLOOKUP($B252,'Raw Stats'!$CM$3:$DC$884,8,FALSE),0)</f>
        <v>48</v>
      </c>
      <c r="BX252">
        <f>IFERROR(VLOOKUP($B252,'Raw Stats'!$CM$3:$DC$884,9,FALSE),0)</f>
        <v>79</v>
      </c>
      <c r="BY252">
        <f>IFERROR(VLOOKUP($B252,'Raw Stats'!$CM$3:$DC$884,10,FALSE),0)</f>
        <v>130</v>
      </c>
      <c r="BZ252">
        <f>IFERROR(VLOOKUP($B252,'Raw Stats'!$CM$3:$DC$884,11,FALSE)+VLOOKUP($B252,'Raw Stats'!$CM$3:$DC$884,12,FALSE),0)</f>
        <v>2</v>
      </c>
      <c r="CA252">
        <f>IFERROR(VLOOKUP($B252,'Raw Stats'!$CM$3:$DC$884,13,FALSE)+VLOOKUP($B252,'Raw Stats'!$CM$3:$DC$884,14,FALSE),0)</f>
        <v>0</v>
      </c>
      <c r="CB252">
        <f>IFERROR(VLOOKUP($B252,'Raw Stats'!$CM$3:$DC$884,15,FALSE),0)</f>
        <v>0</v>
      </c>
      <c r="CC252">
        <f>IFERROR(VLOOKUP($B252,'Raw Stats'!$CM$3:$DC$884,16,FALSE),0)</f>
        <v>94</v>
      </c>
      <c r="CE252">
        <f>IFERROR(VLOOKUP($B252,'Raw Stats'!$BU$3:$CJ$528,3,FALSE),0)</f>
        <v>82</v>
      </c>
      <c r="CF252">
        <f>IFERROR(VLOOKUP($B252,'Raw Stats'!$BU$3:$CJ$528,4,FALSE),0)</f>
        <v>4</v>
      </c>
      <c r="CG252">
        <f>IFERROR(VLOOKUP($B252,'Raw Stats'!$BU$3:$CJ$5288,5,FALSE),0)</f>
        <v>13</v>
      </c>
      <c r="CH252">
        <f>IFERROR(VLOOKUP($B252,'Raw Stats'!$BU$3:$CJ$528,6,FALSE),0)</f>
        <v>17</v>
      </c>
      <c r="CI252">
        <f>IFERROR(VLOOKUP($B252,'Raw Stats'!$BU$3:$CJ$528,7,FALSE),0)</f>
        <v>19</v>
      </c>
      <c r="CJ252">
        <f>IFERROR(VLOOKUP($B252,'Raw Stats'!$BU$3:$CJ$528,8,FALSE),0)</f>
        <v>20</v>
      </c>
      <c r="CK252">
        <f>IFERROR(VLOOKUP($B252,'Raw Stats'!$BU$3:$CJ$528,9,FALSE),0)</f>
        <v>77</v>
      </c>
      <c r="CL252">
        <f>IFERROR(VLOOKUP($B252,'Raw Stats'!$BU$3:$CJ$528,10,FALSE),0)</f>
        <v>146</v>
      </c>
      <c r="CM252">
        <f>IFERROR(VLOOKUP($B252,'Raw Stats'!$BU$3:$CJ$528,11,FALSE)+VLOOKUP($B252,'Raw Stats'!$BU$3:$CJ$528,12,FALSE),0)</f>
        <v>1</v>
      </c>
      <c r="CN252">
        <f>IFERROR(VLOOKUP($B252,'Raw Stats'!$BU$3:$CJ$528,13,FALSE)+VLOOKUP($B252,'Raw Stats'!$BU$3:$CJ$528,14,FALSE),0)</f>
        <v>0</v>
      </c>
      <c r="CO252">
        <f>IFERROR(VLOOKUP($B252,'Raw Stats'!$BU$3:$CJ$528,15,FALSE),0)</f>
        <v>1</v>
      </c>
      <c r="CP252">
        <f>IFERROR(VLOOKUP($B252,'Raw Stats'!$BU$3:$CJ$528,16,FALSE),0)</f>
        <v>121</v>
      </c>
      <c r="CR252">
        <f>IFERROR(VLOOKUP($B252,'Raw Stats'!$BC$3:$BR$528,3,FALSE),0)</f>
        <v>41</v>
      </c>
      <c r="CS252">
        <f>IFERROR(VLOOKUP($B252,'Raw Stats'!$BC$3:$BR$528,4,FALSE),0)</f>
        <v>0</v>
      </c>
      <c r="CT252">
        <f>IFERROR(VLOOKUP($B252,'Raw Stats'!$BC$3:$BR$5288,5,FALSE),0)</f>
        <v>7</v>
      </c>
      <c r="CU252">
        <f>IFERROR(VLOOKUP($B252,'Raw Stats'!$BC$3:$BR$52888,6,FALSE),0)</f>
        <v>7</v>
      </c>
      <c r="CV252">
        <f>IFERROR(VLOOKUP($B252,'Raw Stats'!$BC$3:$BR$5288,7,FALSE),0)</f>
        <v>-5</v>
      </c>
      <c r="CW252">
        <f>IFERROR(VLOOKUP($B252,'Raw Stats'!$BC$3:$BR$5288,8,FALSE),0)</f>
        <v>6</v>
      </c>
      <c r="CX252">
        <f>IFERROR(VLOOKUP($B252,'Raw Stats'!$BC$3:$BR$5288,9,FALSE),0)</f>
        <v>53</v>
      </c>
      <c r="CY252">
        <f>IFERROR(VLOOKUP($B252,'Raw Stats'!$BC$3:$BR$5288,10,FALSE),0)</f>
        <v>51</v>
      </c>
      <c r="CZ252">
        <f>IFERROR(VLOOKUP($B252,'Raw Stats'!$BC$3:$BR$5288,11,FALSE)+VLOOKUP($B252,'Raw Stats'!$BC$3:$BR$5288,12,FALSE),0)</f>
        <v>1</v>
      </c>
      <c r="DA252">
        <f>IFERROR(VLOOKUP($B252,'Raw Stats'!$BC$3:$BR$5288,13,FALSE)+VLOOKUP($B252,'Raw Stats'!$BC$3:$BR$5288,14,FALSE),0)</f>
        <v>0</v>
      </c>
      <c r="DB252">
        <f>IFERROR(VLOOKUP($B252,'Raw Stats'!$BC$3:$BR$5288,15,FALSE),0)</f>
        <v>0</v>
      </c>
      <c r="DC252">
        <f>IFERROR(VLOOKUP($B252,'Raw Stats'!$BC$3:$BR$5288,16,FALSE),0)</f>
        <v>48</v>
      </c>
      <c r="DE252">
        <f>IFERROR(VLOOKUP($B252,'Raw Stats'!$AK$3:$AZ$528,3,FALSE),0)</f>
        <v>66</v>
      </c>
      <c r="DF252">
        <f>IFERROR(VLOOKUP($B252,'Raw Stats'!$AK$3:$AZ$528,4,FALSE),0)</f>
        <v>2</v>
      </c>
      <c r="DG252">
        <f>IFERROR(VLOOKUP($B252,'Raw Stats'!$AK$3:$AZ$528,5,FALSE),0)</f>
        <v>9</v>
      </c>
      <c r="DH252">
        <f>IFERROR(VLOOKUP($B252,'Raw Stats'!$AK$3:$AZ$528,6,FALSE),0)</f>
        <v>11</v>
      </c>
      <c r="DI252">
        <f>IFERROR(VLOOKUP($B252,'Raw Stats'!$AK$3:$AZ$528,7,FALSE),0)</f>
        <v>-2</v>
      </c>
      <c r="DJ252">
        <f>IFERROR(VLOOKUP($B252,'Raw Stats'!$AK$3:$AZ$528,8,FALSE),0)</f>
        <v>23</v>
      </c>
      <c r="DK252">
        <f>IFERROR(VLOOKUP($B252,'Raw Stats'!$AK$3:$AZ$528,9,FALSE),0)</f>
        <v>46</v>
      </c>
      <c r="DL252">
        <f>IFERROR(VLOOKUP($B252,'Raw Stats'!$AK$3:$AZ$528,10,FALSE),0)</f>
        <v>66</v>
      </c>
      <c r="DM252">
        <f>IFERROR(VLOOKUP($B252,'Raw Stats'!$AK$3:$AZ$528,11,FALSE)+VLOOKUP($B252,'Raw Stats'!$AK$3:$AZ$528,12,FALSE),0)</f>
        <v>3</v>
      </c>
      <c r="DN252">
        <f>IFERROR(VLOOKUP($B252,'Raw Stats'!$AK$3:$AZ$528,13,FALSE)+VLOOKUP($B252,'Raw Stats'!$AK$3:$AZ$528,14,FALSE),0)</f>
        <v>0</v>
      </c>
      <c r="DO252">
        <f>IFERROR(VLOOKUP($B252,'Raw Stats'!$AK$3:$AZ$528,15,FALSE),0)</f>
        <v>0</v>
      </c>
      <c r="DP252">
        <f>IFERROR(VLOOKUP($B252,'Raw Stats'!$AK$3:$AZ$528,16,FALSE),0)</f>
        <v>113</v>
      </c>
      <c r="DR252">
        <f>IFERROR(VLOOKUP($B252,'Raw Stats'!$S$3:$AH$528,3,FALSE),0)</f>
        <v>28</v>
      </c>
      <c r="DS252">
        <f>IFERROR(VLOOKUP($B252,'Raw Stats'!$S$3:$AH$528,4,FALSE),0)</f>
        <v>2</v>
      </c>
      <c r="DT252">
        <f>IFERROR(VLOOKUP($B252,'Raw Stats'!$S$3:$AH$528,5,FALSE),0)</f>
        <v>9</v>
      </c>
      <c r="DU252">
        <f>IFERROR(VLOOKUP($B252,'Raw Stats'!$S$3:$AH$528,6,FALSE),0)</f>
        <v>11</v>
      </c>
      <c r="DV252">
        <f>IFERROR(VLOOKUP($B252,'Raw Stats'!$S$3:$AH$528,7,FALSE),0)</f>
        <v>-1</v>
      </c>
      <c r="DW252">
        <f>IFERROR(VLOOKUP($B252,'Raw Stats'!$S$3:$AH$528,8,FALSE),0)</f>
        <v>2</v>
      </c>
      <c r="DX252">
        <f>IFERROR(VLOOKUP($B252,'Raw Stats'!$S$3:$AH$528,9,FALSE),0)</f>
        <v>27</v>
      </c>
      <c r="DY252">
        <f>IFERROR(VLOOKUP($B252,'Raw Stats'!$S$3:$AH$528,10,FALSE),0)</f>
        <v>21</v>
      </c>
      <c r="DZ252">
        <f>IFERROR(VLOOKUP($B252,'Raw Stats'!$S$3:$AH$528,11,FALSE)+VLOOKUP($B252,'Raw Stats'!$S$3:$AH$528,12,FALSE),0)</f>
        <v>2</v>
      </c>
      <c r="EA252">
        <f>IFERROR(VLOOKUP($B252,'Raw Stats'!$S$3:$AH$528,13,FALSE)+VLOOKUP($B252,'Raw Stats'!$S$3:$AH$528,14,FALSE),0)</f>
        <v>0</v>
      </c>
      <c r="EB252">
        <f>IFERROR(VLOOKUP($B252,'Raw Stats'!$S$3:$AH$528,15,FALSE),0)</f>
        <v>0</v>
      </c>
      <c r="EC252">
        <f>IFERROR(VLOOKUP($B252,'Raw Stats'!$S$3:$AH$528,16,FALSE),0)</f>
        <v>44</v>
      </c>
    </row>
    <row r="253" spans="1:133" x14ac:dyDescent="0.2">
      <c r="A253">
        <f>IFERROR(VLOOKUP(B253,Sheet2!$W$1:$X$300,2,FALSE),301)</f>
        <v>194</v>
      </c>
      <c r="B253" t="s">
        <v>245</v>
      </c>
      <c r="C253">
        <f t="shared" si="15"/>
        <v>0.68726574444149557</v>
      </c>
      <c r="D253">
        <f t="shared" si="16"/>
        <v>0.68733496938751815</v>
      </c>
      <c r="E253">
        <f t="shared" si="17"/>
        <v>0.73219366539454189</v>
      </c>
      <c r="F253">
        <f t="shared" si="18"/>
        <v>0.77291276641839912</v>
      </c>
      <c r="G253">
        <f t="shared" si="19"/>
        <v>0</v>
      </c>
      <c r="J253">
        <f>BS253*'Value Calculations'!$D$3</f>
        <v>6.9315022866426439</v>
      </c>
      <c r="K253">
        <f>BT253*'Value Calculations'!$D$4</f>
        <v>5.8610286728036982</v>
      </c>
      <c r="L253">
        <f>BU253*'Value Calculations'!$D$5</f>
        <v>9.2868336768522539</v>
      </c>
      <c r="M253">
        <f>BV253*'Value Calculations'!$D$6</f>
        <v>2.2511687745485314</v>
      </c>
      <c r="N253">
        <f>BW253*'Value Calculations'!$D$7</f>
        <v>4.0427043445112689</v>
      </c>
      <c r="O253">
        <f>BX253*'Value Calculations'!$D$8</f>
        <v>6.1107735353058823</v>
      </c>
      <c r="P253">
        <f>BY253*'Value Calculations'!$D$9</f>
        <v>4.5342902641506022</v>
      </c>
      <c r="Q253">
        <f>BZ253*'Value Calculations'!$D$10</f>
        <v>0.36531647407620471</v>
      </c>
      <c r="R253">
        <f>CA253*'Value Calculations'!$D$11</f>
        <v>0.9907141480249374</v>
      </c>
      <c r="S253">
        <f>CB253*'Value Calculations'!$D$12</f>
        <v>3.2555309583576562</v>
      </c>
      <c r="T253">
        <f>CC253*'Value Calculations'!$D$13</f>
        <v>12.725927908928957</v>
      </c>
      <c r="V253">
        <f>CF253*'Value Calculations'!$D$3</f>
        <v>6.9315022866426439</v>
      </c>
      <c r="W253">
        <f>CG253*'Value Calculations'!$D$4</f>
        <v>5.2098032647143988</v>
      </c>
      <c r="X253">
        <f>CH253*'Value Calculations'!$D$5</f>
        <v>8.7561574667464104</v>
      </c>
      <c r="Y253">
        <f>CI253*'Value Calculations'!$D$6</f>
        <v>1.0005194553549028</v>
      </c>
      <c r="Z253">
        <f>CJ253*'Value Calculations'!$D$7</f>
        <v>3.8669345904020833</v>
      </c>
      <c r="AA253">
        <f>CK253*'Value Calculations'!$D$8</f>
        <v>4.6010530148185467</v>
      </c>
      <c r="AB253">
        <f>CL253*'Value Calculations'!$D$9</f>
        <v>4.156432742138052</v>
      </c>
      <c r="AC253">
        <f>CM253*'Value Calculations'!$D$10</f>
        <v>0</v>
      </c>
      <c r="AD253">
        <f>CN253*'Value Calculations'!$D$11</f>
        <v>0.9907141480249374</v>
      </c>
      <c r="AE253">
        <f>CO253*'Value Calculations'!$D$12</f>
        <v>4.0694136979470699</v>
      </c>
      <c r="AF253">
        <f>CP253*'Value Calculations'!$D$13</f>
        <v>9.9055871291122699</v>
      </c>
      <c r="AH253">
        <f>CS253*'Value Calculations'!$D$3</f>
        <v>4.0773542862603787</v>
      </c>
      <c r="AI253">
        <f>CT253*'Value Calculations'!$D$4</f>
        <v>4.5585778566250994</v>
      </c>
      <c r="AJ253">
        <f>CU253*'Value Calculations'!$D$5</f>
        <v>6.3681145212701171</v>
      </c>
      <c r="AK253">
        <f>CV253*'Value Calculations'!$D$6</f>
        <v>1.2506493191936285</v>
      </c>
      <c r="AL253">
        <f>CW253*'Value Calculations'!$D$7</f>
        <v>1.5819277869826704</v>
      </c>
      <c r="AM253">
        <f>CX253*'Value Calculations'!$D$8</f>
        <v>3.5226812144704498</v>
      </c>
      <c r="AN253">
        <f>CY253*'Value Calculations'!$D$9</f>
        <v>3.5266702054504684</v>
      </c>
      <c r="AO253">
        <f>CZ253*'Value Calculations'!$D$10</f>
        <v>0.36531647407620471</v>
      </c>
      <c r="AP253">
        <f>DA253*'Value Calculations'!$D$11</f>
        <v>0</v>
      </c>
      <c r="AQ253">
        <f>DB253*'Value Calculations'!$D$12</f>
        <v>0.81388273958941404</v>
      </c>
      <c r="AR253">
        <f>DC253*'Value Calculations'!$D$13</f>
        <v>9.0801215350195807</v>
      </c>
      <c r="AT253">
        <f>DF253*'Value Calculations'!$D$3</f>
        <v>5.7082960007645305</v>
      </c>
      <c r="AU253">
        <f>DG253*'Value Calculations'!$D$4</f>
        <v>7.8147048970715982</v>
      </c>
      <c r="AV253">
        <f>DH253*'Value Calculations'!$D$5</f>
        <v>10.082847992011018</v>
      </c>
      <c r="AW253">
        <f>DI253*'Value Calculations'!$D$6</f>
        <v>2.6263635703066202</v>
      </c>
      <c r="AX253">
        <f>DJ253*'Value Calculations'!$D$7</f>
        <v>2.1092370493102273</v>
      </c>
      <c r="AY253">
        <f>DK253*'Value Calculations'!$D$8</f>
        <v>5.6075333618101038</v>
      </c>
      <c r="AZ253">
        <f>DL253*'Value Calculations'!$D$9</f>
        <v>2.8969076687628847</v>
      </c>
      <c r="BA253">
        <f>DM253*'Value Calculations'!$D$10</f>
        <v>0</v>
      </c>
      <c r="BB253">
        <f>DN253*'Value Calculations'!$D$11</f>
        <v>1.9814282960498748</v>
      </c>
      <c r="BC253">
        <f>DO253*'Value Calculations'!$D$12</f>
        <v>1.6277654791788281</v>
      </c>
      <c r="BD253">
        <f>DP253*'Value Calculations'!$D$13</f>
        <v>9.0113327355118571</v>
      </c>
      <c r="BF253">
        <f>DS253*'Value Calculations'!$D$3</f>
        <v>0</v>
      </c>
      <c r="BG253">
        <f>DT253*'Value Calculations'!$D$4</f>
        <v>0</v>
      </c>
      <c r="BH253">
        <f>DU253*'Value Calculations'!$D$5</f>
        <v>0</v>
      </c>
      <c r="BI253">
        <f>DV253*'Value Calculations'!$D$6</f>
        <v>0</v>
      </c>
      <c r="BJ253">
        <f>DW253*'Value Calculations'!$D$7</f>
        <v>0</v>
      </c>
      <c r="BK253">
        <f>DX253*'Value Calculations'!$D$8</f>
        <v>0</v>
      </c>
      <c r="BL253">
        <f>DY253*'Value Calculations'!$D$9</f>
        <v>0</v>
      </c>
      <c r="BM253">
        <f>DZ253*'Value Calculations'!$D$10</f>
        <v>0</v>
      </c>
      <c r="BN253">
        <f>EA253*'Value Calculations'!$D$11</f>
        <v>0</v>
      </c>
      <c r="BO253">
        <f>EB253*'Value Calculations'!$D$12</f>
        <v>0</v>
      </c>
      <c r="BP253">
        <f>EC253*'Value Calculations'!$D$13</f>
        <v>0</v>
      </c>
      <c r="BR253">
        <f>IFERROR(VLOOKUP($B253,'Raw Stats'!$CM$3:$DC$884,3,FALSE),0)</f>
        <v>82</v>
      </c>
      <c r="BS253">
        <f>IFERROR(VLOOKUP($B253,'Raw Stats'!$CM$3:$DC$884,4,FALSE),0)</f>
        <v>17</v>
      </c>
      <c r="BT253">
        <f>IFERROR(VLOOKUP($B253,'Raw Stats'!$CM$3:$DC$884,5,FALSE),0)</f>
        <v>18</v>
      </c>
      <c r="BU253">
        <f>IFERROR(VLOOKUP($B253,'Raw Stats'!$CM$3:$DC$884,6,FALSE),0)</f>
        <v>35</v>
      </c>
      <c r="BV253">
        <f>IFERROR(VLOOKUP($B253,'Raw Stats'!$CM$3:$DC$884,7,FALSE),0)</f>
        <v>18</v>
      </c>
      <c r="BW253">
        <f>IFERROR(VLOOKUP($B253,'Raw Stats'!$CM$3:$DC$884,8,FALSE),0)</f>
        <v>46</v>
      </c>
      <c r="BX253">
        <f>IFERROR(VLOOKUP($B253,'Raw Stats'!$CM$3:$DC$884,9,FALSE),0)</f>
        <v>85</v>
      </c>
      <c r="BY253">
        <f>IFERROR(VLOOKUP($B253,'Raw Stats'!$CM$3:$DC$884,10,FALSE),0)</f>
        <v>36</v>
      </c>
      <c r="BZ253">
        <f>IFERROR(VLOOKUP($B253,'Raw Stats'!$CM$3:$DC$884,11,FALSE)+VLOOKUP($B253,'Raw Stats'!$CM$3:$DC$884,12,FALSE),0)</f>
        <v>1</v>
      </c>
      <c r="CA253">
        <f>IFERROR(VLOOKUP($B253,'Raw Stats'!$CM$3:$DC$884,13,FALSE)+VLOOKUP($B253,'Raw Stats'!$CM$3:$DC$884,14,FALSE),0)</f>
        <v>1</v>
      </c>
      <c r="CB253">
        <f>IFERROR(VLOOKUP($B253,'Raw Stats'!$CM$3:$DC$884,15,FALSE),0)</f>
        <v>4</v>
      </c>
      <c r="CC253">
        <f>IFERROR(VLOOKUP($B253,'Raw Stats'!$CM$3:$DC$884,16,FALSE),0)</f>
        <v>185</v>
      </c>
      <c r="CE253">
        <f>IFERROR(VLOOKUP($B253,'Raw Stats'!$BU$3:$CJ$528,3,FALSE),0)</f>
        <v>72</v>
      </c>
      <c r="CF253">
        <f>IFERROR(VLOOKUP($B253,'Raw Stats'!$BU$3:$CJ$528,4,FALSE),0)</f>
        <v>17</v>
      </c>
      <c r="CG253">
        <f>IFERROR(VLOOKUP($B253,'Raw Stats'!$BU$3:$CJ$5288,5,FALSE),0)</f>
        <v>16</v>
      </c>
      <c r="CH253">
        <f>IFERROR(VLOOKUP($B253,'Raw Stats'!$BU$3:$CJ$528,6,FALSE),0)</f>
        <v>33</v>
      </c>
      <c r="CI253">
        <f>IFERROR(VLOOKUP($B253,'Raw Stats'!$BU$3:$CJ$528,7,FALSE),0)</f>
        <v>8</v>
      </c>
      <c r="CJ253">
        <f>IFERROR(VLOOKUP($B253,'Raw Stats'!$BU$3:$CJ$528,8,FALSE),0)</f>
        <v>44</v>
      </c>
      <c r="CK253">
        <f>IFERROR(VLOOKUP($B253,'Raw Stats'!$BU$3:$CJ$528,9,FALSE),0)</f>
        <v>64</v>
      </c>
      <c r="CL253">
        <f>IFERROR(VLOOKUP($B253,'Raw Stats'!$BU$3:$CJ$528,10,FALSE),0)</f>
        <v>33</v>
      </c>
      <c r="CM253">
        <f>IFERROR(VLOOKUP($B253,'Raw Stats'!$BU$3:$CJ$528,11,FALSE)+VLOOKUP($B253,'Raw Stats'!$BU$3:$CJ$528,12,FALSE),0)</f>
        <v>0</v>
      </c>
      <c r="CN253">
        <f>IFERROR(VLOOKUP($B253,'Raw Stats'!$BU$3:$CJ$528,13,FALSE)+VLOOKUP($B253,'Raw Stats'!$BU$3:$CJ$528,14,FALSE),0)</f>
        <v>1</v>
      </c>
      <c r="CO253">
        <f>IFERROR(VLOOKUP($B253,'Raw Stats'!$BU$3:$CJ$528,15,FALSE),0)</f>
        <v>5</v>
      </c>
      <c r="CP253">
        <f>IFERROR(VLOOKUP($B253,'Raw Stats'!$BU$3:$CJ$528,16,FALSE),0)</f>
        <v>144</v>
      </c>
      <c r="CR253">
        <f>IFERROR(VLOOKUP($B253,'Raw Stats'!$BC$3:$BR$528,3,FALSE),0)</f>
        <v>48</v>
      </c>
      <c r="CS253">
        <f>IFERROR(VLOOKUP($B253,'Raw Stats'!$BC$3:$BR$528,4,FALSE),0)</f>
        <v>10</v>
      </c>
      <c r="CT253">
        <f>IFERROR(VLOOKUP($B253,'Raw Stats'!$BC$3:$BR$5288,5,FALSE),0)</f>
        <v>14</v>
      </c>
      <c r="CU253">
        <f>IFERROR(VLOOKUP($B253,'Raw Stats'!$BC$3:$BR$52888,6,FALSE),0)</f>
        <v>24</v>
      </c>
      <c r="CV253">
        <f>IFERROR(VLOOKUP($B253,'Raw Stats'!$BC$3:$BR$5288,7,FALSE),0)</f>
        <v>10</v>
      </c>
      <c r="CW253">
        <f>IFERROR(VLOOKUP($B253,'Raw Stats'!$BC$3:$BR$5288,8,FALSE),0)</f>
        <v>18</v>
      </c>
      <c r="CX253">
        <f>IFERROR(VLOOKUP($B253,'Raw Stats'!$BC$3:$BR$5288,9,FALSE),0)</f>
        <v>49</v>
      </c>
      <c r="CY253">
        <f>IFERROR(VLOOKUP($B253,'Raw Stats'!$BC$3:$BR$5288,10,FALSE),0)</f>
        <v>28</v>
      </c>
      <c r="CZ253">
        <f>IFERROR(VLOOKUP($B253,'Raw Stats'!$BC$3:$BR$5288,11,FALSE)+VLOOKUP($B253,'Raw Stats'!$BC$3:$BR$5288,12,FALSE),0)</f>
        <v>1</v>
      </c>
      <c r="DA253">
        <f>IFERROR(VLOOKUP($B253,'Raw Stats'!$BC$3:$BR$5288,13,FALSE)+VLOOKUP($B253,'Raw Stats'!$BC$3:$BR$5288,14,FALSE),0)</f>
        <v>0</v>
      </c>
      <c r="DB253">
        <f>IFERROR(VLOOKUP($B253,'Raw Stats'!$BC$3:$BR$5288,15,FALSE),0)</f>
        <v>1</v>
      </c>
      <c r="DC253">
        <f>IFERROR(VLOOKUP($B253,'Raw Stats'!$BC$3:$BR$5288,16,FALSE),0)</f>
        <v>132</v>
      </c>
      <c r="DE253">
        <f>IFERROR(VLOOKUP($B253,'Raw Stats'!$AK$3:$AZ$528,3,FALSE),0)</f>
        <v>64</v>
      </c>
      <c r="DF253">
        <f>IFERROR(VLOOKUP($B253,'Raw Stats'!$AK$3:$AZ$528,4,FALSE),0)</f>
        <v>14</v>
      </c>
      <c r="DG253">
        <f>IFERROR(VLOOKUP($B253,'Raw Stats'!$AK$3:$AZ$528,5,FALSE),0)</f>
        <v>24</v>
      </c>
      <c r="DH253">
        <f>IFERROR(VLOOKUP($B253,'Raw Stats'!$AK$3:$AZ$528,6,FALSE),0)</f>
        <v>38</v>
      </c>
      <c r="DI253">
        <f>IFERROR(VLOOKUP($B253,'Raw Stats'!$AK$3:$AZ$528,7,FALSE),0)</f>
        <v>21</v>
      </c>
      <c r="DJ253">
        <f>IFERROR(VLOOKUP($B253,'Raw Stats'!$AK$3:$AZ$528,8,FALSE),0)</f>
        <v>24</v>
      </c>
      <c r="DK253">
        <f>IFERROR(VLOOKUP($B253,'Raw Stats'!$AK$3:$AZ$528,9,FALSE),0)</f>
        <v>78</v>
      </c>
      <c r="DL253">
        <f>IFERROR(VLOOKUP($B253,'Raw Stats'!$AK$3:$AZ$528,10,FALSE),0)</f>
        <v>23</v>
      </c>
      <c r="DM253">
        <f>IFERROR(VLOOKUP($B253,'Raw Stats'!$AK$3:$AZ$528,11,FALSE)+VLOOKUP($B253,'Raw Stats'!$AK$3:$AZ$528,12,FALSE),0)</f>
        <v>0</v>
      </c>
      <c r="DN253">
        <f>IFERROR(VLOOKUP($B253,'Raw Stats'!$AK$3:$AZ$528,13,FALSE)+VLOOKUP($B253,'Raw Stats'!$AK$3:$AZ$528,14,FALSE),0)</f>
        <v>2</v>
      </c>
      <c r="DO253">
        <f>IFERROR(VLOOKUP($B253,'Raw Stats'!$AK$3:$AZ$528,15,FALSE),0)</f>
        <v>2</v>
      </c>
      <c r="DP253">
        <f>IFERROR(VLOOKUP($B253,'Raw Stats'!$AK$3:$AZ$528,16,FALSE),0)</f>
        <v>131</v>
      </c>
      <c r="DR253">
        <f>IFERROR(VLOOKUP($B253,'Raw Stats'!$S$3:$AH$528,3,FALSE),0)</f>
        <v>0</v>
      </c>
      <c r="DS253">
        <f>IFERROR(VLOOKUP($B253,'Raw Stats'!$S$3:$AH$528,4,FALSE),0)</f>
        <v>0</v>
      </c>
      <c r="DT253">
        <f>IFERROR(VLOOKUP($B253,'Raw Stats'!$S$3:$AH$528,5,FALSE),0)</f>
        <v>0</v>
      </c>
      <c r="DU253">
        <f>IFERROR(VLOOKUP($B253,'Raw Stats'!$S$3:$AH$528,6,FALSE),0)</f>
        <v>0</v>
      </c>
      <c r="DV253">
        <f>IFERROR(VLOOKUP($B253,'Raw Stats'!$S$3:$AH$528,7,FALSE),0)</f>
        <v>0</v>
      </c>
      <c r="DW253">
        <f>IFERROR(VLOOKUP($B253,'Raw Stats'!$S$3:$AH$528,8,FALSE),0)</f>
        <v>0</v>
      </c>
      <c r="DX253">
        <f>IFERROR(VLOOKUP($B253,'Raw Stats'!$S$3:$AH$528,9,FALSE),0)</f>
        <v>0</v>
      </c>
      <c r="DY253">
        <f>IFERROR(VLOOKUP($B253,'Raw Stats'!$S$3:$AH$528,10,FALSE),0)</f>
        <v>0</v>
      </c>
      <c r="DZ253">
        <f>IFERROR(VLOOKUP($B253,'Raw Stats'!$S$3:$AH$528,11,FALSE)+VLOOKUP($B253,'Raw Stats'!$S$3:$AH$528,12,FALSE),0)</f>
        <v>0</v>
      </c>
      <c r="EA253">
        <f>IFERROR(VLOOKUP($B253,'Raw Stats'!$S$3:$AH$528,13,FALSE)+VLOOKUP($B253,'Raw Stats'!$S$3:$AH$528,14,FALSE),0)</f>
        <v>0</v>
      </c>
      <c r="EB253">
        <f>IFERROR(VLOOKUP($B253,'Raw Stats'!$S$3:$AH$528,15,FALSE),0)</f>
        <v>0</v>
      </c>
      <c r="EC253">
        <f>IFERROR(VLOOKUP($B253,'Raw Stats'!$S$3:$AH$528,16,FALSE),0)</f>
        <v>0</v>
      </c>
    </row>
    <row r="254" spans="1:133" x14ac:dyDescent="0.2">
      <c r="A254">
        <f>IFERROR(VLOOKUP(B254,Sheet2!$W$1:$X$300,2,FALSE),301)</f>
        <v>301</v>
      </c>
      <c r="B254" t="s">
        <v>318</v>
      </c>
      <c r="C254">
        <f t="shared" si="15"/>
        <v>0.68679063021131825</v>
      </c>
      <c r="D254">
        <f t="shared" si="16"/>
        <v>0.55093242055853886</v>
      </c>
      <c r="E254">
        <f t="shared" si="17"/>
        <v>0.65271035845587899</v>
      </c>
      <c r="F254">
        <f t="shared" si="18"/>
        <v>0.53688006322047088</v>
      </c>
      <c r="G254">
        <f t="shared" si="19"/>
        <v>0.60747191156454827</v>
      </c>
      <c r="J254">
        <f>BS254*'Value Calculations'!$D$3</f>
        <v>6.1160314293905689</v>
      </c>
      <c r="K254">
        <f>BT254*'Value Calculations'!$D$4</f>
        <v>8.4659303051608976</v>
      </c>
      <c r="L254">
        <f>BU254*'Value Calculations'!$D$5</f>
        <v>10.878862307169783</v>
      </c>
      <c r="M254">
        <f>BV254*'Value Calculations'!$D$6</f>
        <v>0.37519479575808856</v>
      </c>
      <c r="N254">
        <f>BW254*'Value Calculations'!$D$7</f>
        <v>1.0546185246551136</v>
      </c>
      <c r="O254">
        <f>BX254*'Value Calculations'!$D$8</f>
        <v>4.7448359215316263</v>
      </c>
      <c r="P254">
        <f>BY254*'Value Calculations'!$D$9</f>
        <v>4.5342902641506022</v>
      </c>
      <c r="Q254">
        <f>BZ254*'Value Calculations'!$D$10</f>
        <v>1.4612658963048188</v>
      </c>
      <c r="R254">
        <f>CA254*'Value Calculations'!$D$11</f>
        <v>0</v>
      </c>
      <c r="S254">
        <f>CB254*'Value Calculations'!$D$12</f>
        <v>0.81388273958941404</v>
      </c>
      <c r="T254">
        <f>CC254*'Value Calculations'!$D$13</f>
        <v>9.6304319310813735</v>
      </c>
      <c r="V254">
        <f>CF254*'Value Calculations'!$D$3</f>
        <v>3.2618834290083032</v>
      </c>
      <c r="W254">
        <f>CG254*'Value Calculations'!$D$4</f>
        <v>9.7683811213394982</v>
      </c>
      <c r="X254">
        <f>CH254*'Value Calculations'!$D$5</f>
        <v>10.082847992011018</v>
      </c>
      <c r="Y254">
        <f>CI254*'Value Calculations'!$D$6</f>
        <v>-1.0005194553549028</v>
      </c>
      <c r="Z254">
        <f>CJ254*'Value Calculations'!$D$7</f>
        <v>2.2850068034194129</v>
      </c>
      <c r="AA254">
        <f>CK254*'Value Calculations'!$D$8</f>
        <v>3.1632239476877508</v>
      </c>
      <c r="AB254">
        <f>CL254*'Value Calculations'!$D$9</f>
        <v>3.6526227127879851</v>
      </c>
      <c r="AC254">
        <f>CM254*'Value Calculations'!$D$10</f>
        <v>3.6531647407620471</v>
      </c>
      <c r="AD254">
        <f>CN254*'Value Calculations'!$D$11</f>
        <v>0</v>
      </c>
      <c r="AE254">
        <f>CO254*'Value Calculations'!$D$12</f>
        <v>0.81388273958941404</v>
      </c>
      <c r="AF254">
        <f>CP254*'Value Calculations'!$D$13</f>
        <v>6.7413023517569615</v>
      </c>
      <c r="AH254">
        <f>CS254*'Value Calculations'!$D$3</f>
        <v>4.4850897148864171</v>
      </c>
      <c r="AI254">
        <f>CT254*'Value Calculations'!$D$4</f>
        <v>2.6049016323571994</v>
      </c>
      <c r="AJ254">
        <f>CU254*'Value Calculations'!$D$5</f>
        <v>5.0414239960055092</v>
      </c>
      <c r="AK254">
        <f>CV254*'Value Calculations'!$D$6</f>
        <v>0.87545452343553998</v>
      </c>
      <c r="AL254">
        <f>CW254*'Value Calculations'!$D$7</f>
        <v>0.52730926232755682</v>
      </c>
      <c r="AM254">
        <f>CX254*'Value Calculations'!$D$8</f>
        <v>1.725394880556955</v>
      </c>
      <c r="AN254">
        <f>CY254*'Value Calculations'!$D$9</f>
        <v>2.770955161425368</v>
      </c>
      <c r="AO254">
        <f>CZ254*'Value Calculations'!$D$10</f>
        <v>0.73063294815240942</v>
      </c>
      <c r="AP254">
        <f>DA254*'Value Calculations'!$D$11</f>
        <v>0</v>
      </c>
      <c r="AQ254">
        <f>DB254*'Value Calculations'!$D$12</f>
        <v>0.81388273958941404</v>
      </c>
      <c r="AR254">
        <f>DC254*'Value Calculations'!$D$13</f>
        <v>5.2279487625870313</v>
      </c>
      <c r="AT254">
        <f>DF254*'Value Calculations'!$D$3</f>
        <v>5.300560572138493</v>
      </c>
      <c r="AU254">
        <f>DG254*'Value Calculations'!$D$4</f>
        <v>6.1866413768483488</v>
      </c>
      <c r="AV254">
        <f>DH254*'Value Calculations'!$D$5</f>
        <v>8.4908193616934895</v>
      </c>
      <c r="AW254">
        <f>DI254*'Value Calculations'!$D$6</f>
        <v>-1.2506493191936285</v>
      </c>
      <c r="AX254">
        <f>DJ254*'Value Calculations'!$D$7</f>
        <v>2.8123160657469697</v>
      </c>
      <c r="AY254">
        <f>DK254*'Value Calculations'!$D$8</f>
        <v>4.6010530148185467</v>
      </c>
      <c r="AZ254">
        <f>DL254*'Value Calculations'!$D$9</f>
        <v>4.4083377568130855</v>
      </c>
      <c r="BA254">
        <f>DM254*'Value Calculations'!$D$10</f>
        <v>1.4612658963048188</v>
      </c>
      <c r="BB254">
        <f>DN254*'Value Calculations'!$D$11</f>
        <v>2.9721424440748123</v>
      </c>
      <c r="BC254">
        <f>DO254*'Value Calculations'!$D$12</f>
        <v>0.81388273958941404</v>
      </c>
      <c r="BD254">
        <f>DP254*'Value Calculations'!$D$13</f>
        <v>7.154035148803306</v>
      </c>
      <c r="BF254">
        <f>DS254*'Value Calculations'!$D$3</f>
        <v>4.4850897148864171</v>
      </c>
      <c r="BG254">
        <f>DT254*'Value Calculations'!$D$4</f>
        <v>5.5354159687590485</v>
      </c>
      <c r="BH254">
        <f>DU254*'Value Calculations'!$D$5</f>
        <v>7.4294669414818033</v>
      </c>
      <c r="BI254">
        <f>DV254*'Value Calculations'!$D$6</f>
        <v>-1.6258441149517171</v>
      </c>
      <c r="BJ254">
        <f>DW254*'Value Calculations'!$D$7</f>
        <v>3.2517404510199337</v>
      </c>
      <c r="BK254">
        <f>DX254*'Value Calculations'!$D$8</f>
        <v>3.3788983077573702</v>
      </c>
      <c r="BL254">
        <f>DY254*'Value Calculations'!$D$9</f>
        <v>5.1640528008381859</v>
      </c>
      <c r="BM254">
        <f>DZ254*'Value Calculations'!$D$10</f>
        <v>3.2878482666858426</v>
      </c>
      <c r="BN254">
        <f>EA254*'Value Calculations'!$D$11</f>
        <v>2.9721424440748123</v>
      </c>
      <c r="BO254">
        <f>EB254*'Value Calculations'!$D$12</f>
        <v>1.6277654791788281</v>
      </c>
      <c r="BP254">
        <f>EC254*'Value Calculations'!$D$13</f>
        <v>7.0164575497878579</v>
      </c>
      <c r="BR254">
        <f>IFERROR(VLOOKUP($B254,'Raw Stats'!$CM$3:$DC$884,3,FALSE),0)</f>
        <v>70</v>
      </c>
      <c r="BS254">
        <f>IFERROR(VLOOKUP($B254,'Raw Stats'!$CM$3:$DC$884,4,FALSE),0)</f>
        <v>15</v>
      </c>
      <c r="BT254">
        <f>IFERROR(VLOOKUP($B254,'Raw Stats'!$CM$3:$DC$884,5,FALSE),0)</f>
        <v>26</v>
      </c>
      <c r="BU254">
        <f>IFERROR(VLOOKUP($B254,'Raw Stats'!$CM$3:$DC$884,6,FALSE),0)</f>
        <v>41</v>
      </c>
      <c r="BV254">
        <f>IFERROR(VLOOKUP($B254,'Raw Stats'!$CM$3:$DC$884,7,FALSE),0)</f>
        <v>3</v>
      </c>
      <c r="BW254">
        <f>IFERROR(VLOOKUP($B254,'Raw Stats'!$CM$3:$DC$884,8,FALSE),0)</f>
        <v>12</v>
      </c>
      <c r="BX254">
        <f>IFERROR(VLOOKUP($B254,'Raw Stats'!$CM$3:$DC$884,9,FALSE),0)</f>
        <v>66</v>
      </c>
      <c r="BY254">
        <f>IFERROR(VLOOKUP($B254,'Raw Stats'!$CM$3:$DC$884,10,FALSE),0)</f>
        <v>36</v>
      </c>
      <c r="BZ254">
        <f>IFERROR(VLOOKUP($B254,'Raw Stats'!$CM$3:$DC$884,11,FALSE)+VLOOKUP($B254,'Raw Stats'!$CM$3:$DC$884,12,FALSE),0)</f>
        <v>4</v>
      </c>
      <c r="CA254">
        <f>IFERROR(VLOOKUP($B254,'Raw Stats'!$CM$3:$DC$884,13,FALSE)+VLOOKUP($B254,'Raw Stats'!$CM$3:$DC$884,14,FALSE),0)</f>
        <v>0</v>
      </c>
      <c r="CB254">
        <f>IFERROR(VLOOKUP($B254,'Raw Stats'!$CM$3:$DC$884,15,FALSE),0)</f>
        <v>1</v>
      </c>
      <c r="CC254">
        <f>IFERROR(VLOOKUP($B254,'Raw Stats'!$CM$3:$DC$884,16,FALSE),0)</f>
        <v>140</v>
      </c>
      <c r="CE254">
        <f>IFERROR(VLOOKUP($B254,'Raw Stats'!$BU$3:$CJ$528,3,FALSE),0)</f>
        <v>77</v>
      </c>
      <c r="CF254">
        <f>IFERROR(VLOOKUP($B254,'Raw Stats'!$BU$3:$CJ$528,4,FALSE),0)</f>
        <v>8</v>
      </c>
      <c r="CG254">
        <f>IFERROR(VLOOKUP($B254,'Raw Stats'!$BU$3:$CJ$5288,5,FALSE),0)</f>
        <v>30</v>
      </c>
      <c r="CH254">
        <f>IFERROR(VLOOKUP($B254,'Raw Stats'!$BU$3:$CJ$528,6,FALSE),0)</f>
        <v>38</v>
      </c>
      <c r="CI254">
        <f>IFERROR(VLOOKUP($B254,'Raw Stats'!$BU$3:$CJ$528,7,FALSE),0)</f>
        <v>-8</v>
      </c>
      <c r="CJ254">
        <f>IFERROR(VLOOKUP($B254,'Raw Stats'!$BU$3:$CJ$528,8,FALSE),0)</f>
        <v>26</v>
      </c>
      <c r="CK254">
        <f>IFERROR(VLOOKUP($B254,'Raw Stats'!$BU$3:$CJ$528,9,FALSE),0)</f>
        <v>44</v>
      </c>
      <c r="CL254">
        <f>IFERROR(VLOOKUP($B254,'Raw Stats'!$BU$3:$CJ$528,10,FALSE),0)</f>
        <v>29</v>
      </c>
      <c r="CM254">
        <f>IFERROR(VLOOKUP($B254,'Raw Stats'!$BU$3:$CJ$528,11,FALSE)+VLOOKUP($B254,'Raw Stats'!$BU$3:$CJ$528,12,FALSE),0)</f>
        <v>10</v>
      </c>
      <c r="CN254">
        <f>IFERROR(VLOOKUP($B254,'Raw Stats'!$BU$3:$CJ$528,13,FALSE)+VLOOKUP($B254,'Raw Stats'!$BU$3:$CJ$528,14,FALSE),0)</f>
        <v>0</v>
      </c>
      <c r="CO254">
        <f>IFERROR(VLOOKUP($B254,'Raw Stats'!$BU$3:$CJ$528,15,FALSE),0)</f>
        <v>1</v>
      </c>
      <c r="CP254">
        <f>IFERROR(VLOOKUP($B254,'Raw Stats'!$BU$3:$CJ$528,16,FALSE),0)</f>
        <v>98</v>
      </c>
      <c r="CR254">
        <f>IFERROR(VLOOKUP($B254,'Raw Stats'!$BC$3:$BR$528,3,FALSE),0)</f>
        <v>38</v>
      </c>
      <c r="CS254">
        <f>IFERROR(VLOOKUP($B254,'Raw Stats'!$BC$3:$BR$528,4,FALSE),0)</f>
        <v>11</v>
      </c>
      <c r="CT254">
        <f>IFERROR(VLOOKUP($B254,'Raw Stats'!$BC$3:$BR$5288,5,FALSE),0)</f>
        <v>8</v>
      </c>
      <c r="CU254">
        <f>IFERROR(VLOOKUP($B254,'Raw Stats'!$BC$3:$BR$52888,6,FALSE),0)</f>
        <v>19</v>
      </c>
      <c r="CV254">
        <f>IFERROR(VLOOKUP($B254,'Raw Stats'!$BC$3:$BR$5288,7,FALSE),0)</f>
        <v>7</v>
      </c>
      <c r="CW254">
        <f>IFERROR(VLOOKUP($B254,'Raw Stats'!$BC$3:$BR$5288,8,FALSE),0)</f>
        <v>6</v>
      </c>
      <c r="CX254">
        <f>IFERROR(VLOOKUP($B254,'Raw Stats'!$BC$3:$BR$5288,9,FALSE),0)</f>
        <v>24</v>
      </c>
      <c r="CY254">
        <f>IFERROR(VLOOKUP($B254,'Raw Stats'!$BC$3:$BR$5288,10,FALSE),0)</f>
        <v>22</v>
      </c>
      <c r="CZ254">
        <f>IFERROR(VLOOKUP($B254,'Raw Stats'!$BC$3:$BR$5288,11,FALSE)+VLOOKUP($B254,'Raw Stats'!$BC$3:$BR$5288,12,FALSE),0)</f>
        <v>2</v>
      </c>
      <c r="DA254">
        <f>IFERROR(VLOOKUP($B254,'Raw Stats'!$BC$3:$BR$5288,13,FALSE)+VLOOKUP($B254,'Raw Stats'!$BC$3:$BR$5288,14,FALSE),0)</f>
        <v>0</v>
      </c>
      <c r="DB254">
        <f>IFERROR(VLOOKUP($B254,'Raw Stats'!$BC$3:$BR$5288,15,FALSE),0)</f>
        <v>1</v>
      </c>
      <c r="DC254">
        <f>IFERROR(VLOOKUP($B254,'Raw Stats'!$BC$3:$BR$5288,16,FALSE),0)</f>
        <v>76</v>
      </c>
      <c r="DE254">
        <f>IFERROR(VLOOKUP($B254,'Raw Stats'!$AK$3:$AZ$528,3,FALSE),0)</f>
        <v>80</v>
      </c>
      <c r="DF254">
        <f>IFERROR(VLOOKUP($B254,'Raw Stats'!$AK$3:$AZ$528,4,FALSE),0)</f>
        <v>13</v>
      </c>
      <c r="DG254">
        <f>IFERROR(VLOOKUP($B254,'Raw Stats'!$AK$3:$AZ$528,5,FALSE),0)</f>
        <v>19</v>
      </c>
      <c r="DH254">
        <f>IFERROR(VLOOKUP($B254,'Raw Stats'!$AK$3:$AZ$528,6,FALSE),0)</f>
        <v>32</v>
      </c>
      <c r="DI254">
        <f>IFERROR(VLOOKUP($B254,'Raw Stats'!$AK$3:$AZ$528,7,FALSE),0)</f>
        <v>-10</v>
      </c>
      <c r="DJ254">
        <f>IFERROR(VLOOKUP($B254,'Raw Stats'!$AK$3:$AZ$528,8,FALSE),0)</f>
        <v>32</v>
      </c>
      <c r="DK254">
        <f>IFERROR(VLOOKUP($B254,'Raw Stats'!$AK$3:$AZ$528,9,FALSE),0)</f>
        <v>64</v>
      </c>
      <c r="DL254">
        <f>IFERROR(VLOOKUP($B254,'Raw Stats'!$AK$3:$AZ$528,10,FALSE),0)</f>
        <v>35</v>
      </c>
      <c r="DM254">
        <f>IFERROR(VLOOKUP($B254,'Raw Stats'!$AK$3:$AZ$528,11,FALSE)+VLOOKUP($B254,'Raw Stats'!$AK$3:$AZ$528,12,FALSE),0)</f>
        <v>4</v>
      </c>
      <c r="DN254">
        <f>IFERROR(VLOOKUP($B254,'Raw Stats'!$AK$3:$AZ$528,13,FALSE)+VLOOKUP($B254,'Raw Stats'!$AK$3:$AZ$528,14,FALSE),0)</f>
        <v>3</v>
      </c>
      <c r="DO254">
        <f>IFERROR(VLOOKUP($B254,'Raw Stats'!$AK$3:$AZ$528,15,FALSE),0)</f>
        <v>1</v>
      </c>
      <c r="DP254">
        <f>IFERROR(VLOOKUP($B254,'Raw Stats'!$AK$3:$AZ$528,16,FALSE),0)</f>
        <v>104</v>
      </c>
      <c r="DR254">
        <f>IFERROR(VLOOKUP($B254,'Raw Stats'!$S$3:$AH$528,3,FALSE),0)</f>
        <v>70</v>
      </c>
      <c r="DS254">
        <f>IFERROR(VLOOKUP($B254,'Raw Stats'!$S$3:$AH$528,4,FALSE),0)</f>
        <v>11</v>
      </c>
      <c r="DT254">
        <f>IFERROR(VLOOKUP($B254,'Raw Stats'!$S$3:$AH$528,5,FALSE),0)</f>
        <v>17</v>
      </c>
      <c r="DU254">
        <f>IFERROR(VLOOKUP($B254,'Raw Stats'!$S$3:$AH$528,6,FALSE),0)</f>
        <v>28</v>
      </c>
      <c r="DV254">
        <f>IFERROR(VLOOKUP($B254,'Raw Stats'!$S$3:$AH$528,7,FALSE),0)</f>
        <v>-13</v>
      </c>
      <c r="DW254">
        <f>IFERROR(VLOOKUP($B254,'Raw Stats'!$S$3:$AH$528,8,FALSE),0)</f>
        <v>37</v>
      </c>
      <c r="DX254">
        <f>IFERROR(VLOOKUP($B254,'Raw Stats'!$S$3:$AH$528,9,FALSE),0)</f>
        <v>47</v>
      </c>
      <c r="DY254">
        <f>IFERROR(VLOOKUP($B254,'Raw Stats'!$S$3:$AH$528,10,FALSE),0)</f>
        <v>41</v>
      </c>
      <c r="DZ254">
        <f>IFERROR(VLOOKUP($B254,'Raw Stats'!$S$3:$AH$528,11,FALSE)+VLOOKUP($B254,'Raw Stats'!$S$3:$AH$528,12,FALSE),0)</f>
        <v>9</v>
      </c>
      <c r="EA254">
        <f>IFERROR(VLOOKUP($B254,'Raw Stats'!$S$3:$AH$528,13,FALSE)+VLOOKUP($B254,'Raw Stats'!$S$3:$AH$528,14,FALSE),0)</f>
        <v>3</v>
      </c>
      <c r="EB254">
        <f>IFERROR(VLOOKUP($B254,'Raw Stats'!$S$3:$AH$528,15,FALSE),0)</f>
        <v>2</v>
      </c>
      <c r="EC254">
        <f>IFERROR(VLOOKUP($B254,'Raw Stats'!$S$3:$AH$528,16,FALSE),0)</f>
        <v>102</v>
      </c>
    </row>
    <row r="255" spans="1:133" x14ac:dyDescent="0.2">
      <c r="A255">
        <f>IFERROR(VLOOKUP(B255,Sheet2!$W$1:$X$300,2,FALSE),301)</f>
        <v>301</v>
      </c>
      <c r="B255" t="s">
        <v>729</v>
      </c>
      <c r="C255">
        <f t="shared" si="15"/>
        <v>0.68477172973009037</v>
      </c>
      <c r="D255">
        <f t="shared" si="16"/>
        <v>0.84782758733274155</v>
      </c>
      <c r="E255">
        <f t="shared" si="17"/>
        <v>0.69963070493139135</v>
      </c>
      <c r="F255">
        <f t="shared" si="18"/>
        <v>0</v>
      </c>
      <c r="G255">
        <f t="shared" si="19"/>
        <v>0</v>
      </c>
      <c r="J255">
        <f>BS255*'Value Calculations'!$D$3</f>
        <v>1.2232062858781136</v>
      </c>
      <c r="K255">
        <f>BT255*'Value Calculations'!$D$4</f>
        <v>3.5817397444911494</v>
      </c>
      <c r="L255">
        <f>BU255*'Value Calculations'!$D$5</f>
        <v>3.7147334707409017</v>
      </c>
      <c r="M255">
        <f>BV255*'Value Calculations'!$D$6</f>
        <v>0.62532465959681427</v>
      </c>
      <c r="N255">
        <f>BW255*'Value Calculations'!$D$7</f>
        <v>5.1852077462209749</v>
      </c>
      <c r="O255">
        <f>BX255*'Value Calculations'!$D$8</f>
        <v>14.665856484734118</v>
      </c>
      <c r="P255">
        <f>BY255*'Value Calculations'!$D$9</f>
        <v>14.61049085115194</v>
      </c>
      <c r="Q255">
        <f>BZ255*'Value Calculations'!$D$10</f>
        <v>0</v>
      </c>
      <c r="R255">
        <f>CA255*'Value Calculations'!$D$11</f>
        <v>0</v>
      </c>
      <c r="S255">
        <f>CB255*'Value Calculations'!$D$12</f>
        <v>0</v>
      </c>
      <c r="T255">
        <f>CC255*'Value Calculations'!$D$13</f>
        <v>2.9579183788321362</v>
      </c>
      <c r="V255">
        <f>CF255*'Value Calculations'!$D$3</f>
        <v>1.2232062858781136</v>
      </c>
      <c r="W255">
        <f>CG255*'Value Calculations'!$D$4</f>
        <v>4.5585778566250994</v>
      </c>
      <c r="X255">
        <f>CH255*'Value Calculations'!$D$5</f>
        <v>4.5107477858996665</v>
      </c>
      <c r="Y255">
        <f>CI255*'Value Calculations'!$D$6</f>
        <v>-0.12506493191936285</v>
      </c>
      <c r="Z255">
        <f>CJ255*'Value Calculations'!$D$7</f>
        <v>5.1852077462209749</v>
      </c>
      <c r="AA255">
        <f>CK255*'Value Calculations'!$D$8</f>
        <v>13.58748468438602</v>
      </c>
      <c r="AB255">
        <f>CL255*'Value Calculations'!$D$9</f>
        <v>15.995968431864625</v>
      </c>
      <c r="AC255">
        <f>CM255*'Value Calculations'!$D$10</f>
        <v>1.0959494222286141</v>
      </c>
      <c r="AD255">
        <f>CN255*'Value Calculations'!$D$11</f>
        <v>0</v>
      </c>
      <c r="AE255">
        <f>CO255*'Value Calculations'!$D$12</f>
        <v>0</v>
      </c>
      <c r="AF255">
        <f>CP255*'Value Calculations'!$D$13</f>
        <v>3.9897503714479976</v>
      </c>
      <c r="AH255">
        <f>CS255*'Value Calculations'!$D$3</f>
        <v>1.2232062858781136</v>
      </c>
      <c r="AI255">
        <f>CT255*'Value Calculations'!$D$4</f>
        <v>2.9305143364018491</v>
      </c>
      <c r="AJ255">
        <f>CU255*'Value Calculations'!$D$5</f>
        <v>3.1840572606350586</v>
      </c>
      <c r="AK255">
        <f>CV255*'Value Calculations'!$D$6</f>
        <v>0.25012986383872571</v>
      </c>
      <c r="AL255">
        <f>CW255*'Value Calculations'!$D$7</f>
        <v>2.9002009428015625</v>
      </c>
      <c r="AM255">
        <f>CX255*'Value Calculations'!$D$8</f>
        <v>7.9080598692193771</v>
      </c>
      <c r="AN255">
        <f>CY255*'Value Calculations'!$D$9</f>
        <v>5.9197678448632862</v>
      </c>
      <c r="AO255">
        <f>CZ255*'Value Calculations'!$D$10</f>
        <v>0</v>
      </c>
      <c r="AP255">
        <f>DA255*'Value Calculations'!$D$11</f>
        <v>0</v>
      </c>
      <c r="AQ255">
        <f>DB255*'Value Calculations'!$D$12</f>
        <v>0</v>
      </c>
      <c r="AR255">
        <f>DC255*'Value Calculations'!$D$13</f>
        <v>2.2700303837548952</v>
      </c>
      <c r="AT255">
        <f>DF255*'Value Calculations'!$D$3</f>
        <v>0</v>
      </c>
      <c r="AU255">
        <f>DG255*'Value Calculations'!$D$4</f>
        <v>0</v>
      </c>
      <c r="AV255">
        <f>DH255*'Value Calculations'!$D$5</f>
        <v>0</v>
      </c>
      <c r="AW255">
        <f>DI255*'Value Calculations'!$D$6</f>
        <v>0</v>
      </c>
      <c r="AX255">
        <f>DJ255*'Value Calculations'!$D$7</f>
        <v>0</v>
      </c>
      <c r="AY255">
        <f>DK255*'Value Calculations'!$D$8</f>
        <v>0</v>
      </c>
      <c r="AZ255">
        <f>DL255*'Value Calculations'!$D$9</f>
        <v>0</v>
      </c>
      <c r="BA255">
        <f>DM255*'Value Calculations'!$D$10</f>
        <v>0</v>
      </c>
      <c r="BB255">
        <f>DN255*'Value Calculations'!$D$11</f>
        <v>0</v>
      </c>
      <c r="BC255">
        <f>DO255*'Value Calculations'!$D$12</f>
        <v>0</v>
      </c>
      <c r="BD255">
        <f>DP255*'Value Calculations'!$D$13</f>
        <v>0</v>
      </c>
      <c r="BF255">
        <f>DS255*'Value Calculations'!$D$3</f>
        <v>0</v>
      </c>
      <c r="BG255">
        <f>DT255*'Value Calculations'!$D$4</f>
        <v>0</v>
      </c>
      <c r="BH255">
        <f>DU255*'Value Calculations'!$D$5</f>
        <v>0</v>
      </c>
      <c r="BI255">
        <f>DV255*'Value Calculations'!$D$6</f>
        <v>0</v>
      </c>
      <c r="BJ255">
        <f>DW255*'Value Calculations'!$D$7</f>
        <v>0</v>
      </c>
      <c r="BK255">
        <f>DX255*'Value Calculations'!$D$8</f>
        <v>0</v>
      </c>
      <c r="BL255">
        <f>DY255*'Value Calculations'!$D$9</f>
        <v>0</v>
      </c>
      <c r="BM255">
        <f>DZ255*'Value Calculations'!$D$10</f>
        <v>0</v>
      </c>
      <c r="BN255">
        <f>EA255*'Value Calculations'!$D$11</f>
        <v>0</v>
      </c>
      <c r="BO255">
        <f>EB255*'Value Calculations'!$D$12</f>
        <v>0</v>
      </c>
      <c r="BP255">
        <f>EC255*'Value Calculations'!$D$13</f>
        <v>0</v>
      </c>
      <c r="BR255">
        <f>IFERROR(VLOOKUP($B255,'Raw Stats'!$CM$3:$DC$884,3,FALSE),0)</f>
        <v>68</v>
      </c>
      <c r="BS255">
        <f>IFERROR(VLOOKUP($B255,'Raw Stats'!$CM$3:$DC$884,4,FALSE),0)</f>
        <v>3</v>
      </c>
      <c r="BT255">
        <f>IFERROR(VLOOKUP($B255,'Raw Stats'!$CM$3:$DC$884,5,FALSE),0)</f>
        <v>11</v>
      </c>
      <c r="BU255">
        <f>IFERROR(VLOOKUP($B255,'Raw Stats'!$CM$3:$DC$884,6,FALSE),0)</f>
        <v>14</v>
      </c>
      <c r="BV255">
        <f>IFERROR(VLOOKUP($B255,'Raw Stats'!$CM$3:$DC$884,7,FALSE),0)</f>
        <v>5</v>
      </c>
      <c r="BW255">
        <f>IFERROR(VLOOKUP($B255,'Raw Stats'!$CM$3:$DC$884,8,FALSE),0)</f>
        <v>59</v>
      </c>
      <c r="BX255">
        <f>IFERROR(VLOOKUP($B255,'Raw Stats'!$CM$3:$DC$884,9,FALSE),0)</f>
        <v>204</v>
      </c>
      <c r="BY255">
        <f>IFERROR(VLOOKUP($B255,'Raw Stats'!$CM$3:$DC$884,10,FALSE),0)</f>
        <v>116</v>
      </c>
      <c r="BZ255">
        <f>IFERROR(VLOOKUP($B255,'Raw Stats'!$CM$3:$DC$884,11,FALSE)+VLOOKUP($B255,'Raw Stats'!$CM$3:$DC$884,12,FALSE),0)</f>
        <v>0</v>
      </c>
      <c r="CA255">
        <f>IFERROR(VLOOKUP($B255,'Raw Stats'!$CM$3:$DC$884,13,FALSE)+VLOOKUP($B255,'Raw Stats'!$CM$3:$DC$884,14,FALSE),0)</f>
        <v>0</v>
      </c>
      <c r="CB255">
        <f>IFERROR(VLOOKUP($B255,'Raw Stats'!$CM$3:$DC$884,15,FALSE),0)</f>
        <v>0</v>
      </c>
      <c r="CC255">
        <f>IFERROR(VLOOKUP($B255,'Raw Stats'!$CM$3:$DC$884,16,FALSE),0)</f>
        <v>43</v>
      </c>
      <c r="CE255">
        <f>IFERROR(VLOOKUP($B255,'Raw Stats'!$BU$3:$CJ$528,3,FALSE),0)</f>
        <v>59</v>
      </c>
      <c r="CF255">
        <f>IFERROR(VLOOKUP($B255,'Raw Stats'!$BU$3:$CJ$528,4,FALSE),0)</f>
        <v>3</v>
      </c>
      <c r="CG255">
        <f>IFERROR(VLOOKUP($B255,'Raw Stats'!$BU$3:$CJ$5288,5,FALSE),0)</f>
        <v>14</v>
      </c>
      <c r="CH255">
        <f>IFERROR(VLOOKUP($B255,'Raw Stats'!$BU$3:$CJ$528,6,FALSE),0)</f>
        <v>17</v>
      </c>
      <c r="CI255">
        <f>IFERROR(VLOOKUP($B255,'Raw Stats'!$BU$3:$CJ$528,7,FALSE),0)</f>
        <v>-1</v>
      </c>
      <c r="CJ255">
        <f>IFERROR(VLOOKUP($B255,'Raw Stats'!$BU$3:$CJ$528,8,FALSE),0)</f>
        <v>59</v>
      </c>
      <c r="CK255">
        <f>IFERROR(VLOOKUP($B255,'Raw Stats'!$BU$3:$CJ$528,9,FALSE),0)</f>
        <v>189</v>
      </c>
      <c r="CL255">
        <f>IFERROR(VLOOKUP($B255,'Raw Stats'!$BU$3:$CJ$528,10,FALSE),0)</f>
        <v>127</v>
      </c>
      <c r="CM255">
        <f>IFERROR(VLOOKUP($B255,'Raw Stats'!$BU$3:$CJ$528,11,FALSE)+VLOOKUP($B255,'Raw Stats'!$BU$3:$CJ$528,12,FALSE),0)</f>
        <v>3</v>
      </c>
      <c r="CN255">
        <f>IFERROR(VLOOKUP($B255,'Raw Stats'!$BU$3:$CJ$528,13,FALSE)+VLOOKUP($B255,'Raw Stats'!$BU$3:$CJ$528,14,FALSE),0)</f>
        <v>0</v>
      </c>
      <c r="CO255">
        <f>IFERROR(VLOOKUP($B255,'Raw Stats'!$BU$3:$CJ$528,15,FALSE),0)</f>
        <v>0</v>
      </c>
      <c r="CP255">
        <f>IFERROR(VLOOKUP($B255,'Raw Stats'!$BU$3:$CJ$528,16,FALSE),0)</f>
        <v>58</v>
      </c>
      <c r="CR255">
        <f>IFERROR(VLOOKUP($B255,'Raw Stats'!$BC$3:$BR$528,3,FALSE),0)</f>
        <v>38</v>
      </c>
      <c r="CS255">
        <f>IFERROR(VLOOKUP($B255,'Raw Stats'!$BC$3:$BR$528,4,FALSE),0)</f>
        <v>3</v>
      </c>
      <c r="CT255">
        <f>IFERROR(VLOOKUP($B255,'Raw Stats'!$BC$3:$BR$5288,5,FALSE),0)</f>
        <v>9</v>
      </c>
      <c r="CU255">
        <f>IFERROR(VLOOKUP($B255,'Raw Stats'!$BC$3:$BR$52888,6,FALSE),0)</f>
        <v>12</v>
      </c>
      <c r="CV255">
        <f>IFERROR(VLOOKUP($B255,'Raw Stats'!$BC$3:$BR$5288,7,FALSE),0)</f>
        <v>2</v>
      </c>
      <c r="CW255">
        <f>IFERROR(VLOOKUP($B255,'Raw Stats'!$BC$3:$BR$5288,8,FALSE),0)</f>
        <v>33</v>
      </c>
      <c r="CX255">
        <f>IFERROR(VLOOKUP($B255,'Raw Stats'!$BC$3:$BR$5288,9,FALSE),0)</f>
        <v>110</v>
      </c>
      <c r="CY255">
        <f>IFERROR(VLOOKUP($B255,'Raw Stats'!$BC$3:$BR$5288,10,FALSE),0)</f>
        <v>47</v>
      </c>
      <c r="CZ255">
        <f>IFERROR(VLOOKUP($B255,'Raw Stats'!$BC$3:$BR$5288,11,FALSE)+VLOOKUP($B255,'Raw Stats'!$BC$3:$BR$5288,12,FALSE),0)</f>
        <v>0</v>
      </c>
      <c r="DA255">
        <f>IFERROR(VLOOKUP($B255,'Raw Stats'!$BC$3:$BR$5288,13,FALSE)+VLOOKUP($B255,'Raw Stats'!$BC$3:$BR$5288,14,FALSE),0)</f>
        <v>0</v>
      </c>
      <c r="DB255">
        <f>IFERROR(VLOOKUP($B255,'Raw Stats'!$BC$3:$BR$5288,15,FALSE),0)</f>
        <v>0</v>
      </c>
      <c r="DC255">
        <f>IFERROR(VLOOKUP($B255,'Raw Stats'!$BC$3:$BR$5288,16,FALSE),0)</f>
        <v>33</v>
      </c>
      <c r="DE255">
        <f>IFERROR(VLOOKUP($B255,'Raw Stats'!$AK$3:$AZ$528,3,FALSE),0)</f>
        <v>0</v>
      </c>
      <c r="DF255">
        <f>IFERROR(VLOOKUP($B255,'Raw Stats'!$AK$3:$AZ$528,4,FALSE),0)</f>
        <v>0</v>
      </c>
      <c r="DG255">
        <f>IFERROR(VLOOKUP($B255,'Raw Stats'!$AK$3:$AZ$528,5,FALSE),0)</f>
        <v>0</v>
      </c>
      <c r="DH255">
        <f>IFERROR(VLOOKUP($B255,'Raw Stats'!$AK$3:$AZ$528,6,FALSE),0)</f>
        <v>0</v>
      </c>
      <c r="DI255">
        <f>IFERROR(VLOOKUP($B255,'Raw Stats'!$AK$3:$AZ$528,7,FALSE),0)</f>
        <v>0</v>
      </c>
      <c r="DJ255">
        <f>IFERROR(VLOOKUP($B255,'Raw Stats'!$AK$3:$AZ$528,8,FALSE),0)</f>
        <v>0</v>
      </c>
      <c r="DK255">
        <f>IFERROR(VLOOKUP($B255,'Raw Stats'!$AK$3:$AZ$528,9,FALSE),0)</f>
        <v>0</v>
      </c>
      <c r="DL255">
        <f>IFERROR(VLOOKUP($B255,'Raw Stats'!$AK$3:$AZ$528,10,FALSE),0)</f>
        <v>0</v>
      </c>
      <c r="DM255">
        <f>IFERROR(VLOOKUP($B255,'Raw Stats'!$AK$3:$AZ$528,11,FALSE)+VLOOKUP($B255,'Raw Stats'!$AK$3:$AZ$528,12,FALSE),0)</f>
        <v>0</v>
      </c>
      <c r="DN255">
        <f>IFERROR(VLOOKUP($B255,'Raw Stats'!$AK$3:$AZ$528,13,FALSE)+VLOOKUP($B255,'Raw Stats'!$AK$3:$AZ$528,14,FALSE),0)</f>
        <v>0</v>
      </c>
      <c r="DO255">
        <f>IFERROR(VLOOKUP($B255,'Raw Stats'!$AK$3:$AZ$528,15,FALSE),0)</f>
        <v>0</v>
      </c>
      <c r="DP255">
        <f>IFERROR(VLOOKUP($B255,'Raw Stats'!$AK$3:$AZ$528,16,FALSE),0)</f>
        <v>0</v>
      </c>
      <c r="DR255">
        <f>IFERROR(VLOOKUP($B255,'Raw Stats'!$S$3:$AH$528,3,FALSE),0)</f>
        <v>0</v>
      </c>
      <c r="DS255">
        <f>IFERROR(VLOOKUP($B255,'Raw Stats'!$S$3:$AH$528,4,FALSE),0)</f>
        <v>0</v>
      </c>
      <c r="DT255">
        <f>IFERROR(VLOOKUP($B255,'Raw Stats'!$S$3:$AH$528,5,FALSE),0)</f>
        <v>0</v>
      </c>
      <c r="DU255">
        <f>IFERROR(VLOOKUP($B255,'Raw Stats'!$S$3:$AH$528,6,FALSE),0)</f>
        <v>0</v>
      </c>
      <c r="DV255">
        <f>IFERROR(VLOOKUP($B255,'Raw Stats'!$S$3:$AH$528,7,FALSE),0)</f>
        <v>0</v>
      </c>
      <c r="DW255">
        <f>IFERROR(VLOOKUP($B255,'Raw Stats'!$S$3:$AH$528,8,FALSE),0)</f>
        <v>0</v>
      </c>
      <c r="DX255">
        <f>IFERROR(VLOOKUP($B255,'Raw Stats'!$S$3:$AH$528,9,FALSE),0)</f>
        <v>0</v>
      </c>
      <c r="DY255">
        <f>IFERROR(VLOOKUP($B255,'Raw Stats'!$S$3:$AH$528,10,FALSE),0)</f>
        <v>0</v>
      </c>
      <c r="DZ255">
        <f>IFERROR(VLOOKUP($B255,'Raw Stats'!$S$3:$AH$528,11,FALSE)+VLOOKUP($B255,'Raw Stats'!$S$3:$AH$528,12,FALSE),0)</f>
        <v>0</v>
      </c>
      <c r="EA255">
        <f>IFERROR(VLOOKUP($B255,'Raw Stats'!$S$3:$AH$528,13,FALSE)+VLOOKUP($B255,'Raw Stats'!$S$3:$AH$528,14,FALSE),0)</f>
        <v>0</v>
      </c>
      <c r="EB255">
        <f>IFERROR(VLOOKUP($B255,'Raw Stats'!$S$3:$AH$528,15,FALSE),0)</f>
        <v>0</v>
      </c>
      <c r="EC255">
        <f>IFERROR(VLOOKUP($B255,'Raw Stats'!$S$3:$AH$528,16,FALSE),0)</f>
        <v>0</v>
      </c>
    </row>
    <row r="256" spans="1:133" x14ac:dyDescent="0.2">
      <c r="A256">
        <f>IFERROR(VLOOKUP(B256,Sheet2!$W$1:$X$300,2,FALSE),301)</f>
        <v>301</v>
      </c>
      <c r="B256" t="s">
        <v>162</v>
      </c>
      <c r="C256">
        <f t="shared" si="15"/>
        <v>0.68121850126235073</v>
      </c>
      <c r="D256">
        <f t="shared" si="16"/>
        <v>0</v>
      </c>
      <c r="E256">
        <f t="shared" si="17"/>
        <v>0.54004869441217385</v>
      </c>
      <c r="F256">
        <f t="shared" si="18"/>
        <v>0.55388087533052677</v>
      </c>
      <c r="G256">
        <f t="shared" si="19"/>
        <v>0.68586165932743626</v>
      </c>
      <c r="J256">
        <f>BS256*'Value Calculations'!$D$3</f>
        <v>3.2618834290083032</v>
      </c>
      <c r="K256">
        <f>BT256*'Value Calculations'!$D$4</f>
        <v>2.6049016323571994</v>
      </c>
      <c r="L256">
        <f>BU256*'Value Calculations'!$D$5</f>
        <v>4.2454096808467447</v>
      </c>
      <c r="M256">
        <f>BV256*'Value Calculations'!$D$6</f>
        <v>-1.75090904687108</v>
      </c>
      <c r="N256">
        <f>BW256*'Value Calculations'!$D$7</f>
        <v>6.679250656149053</v>
      </c>
      <c r="O256">
        <f>BX256*'Value Calculations'!$D$8</f>
        <v>15.816119738438754</v>
      </c>
      <c r="P256">
        <f>BY256*'Value Calculations'!$D$9</f>
        <v>9.0685805283012044</v>
      </c>
      <c r="Q256">
        <f>BZ256*'Value Calculations'!$D$10</f>
        <v>0.36531647407620471</v>
      </c>
      <c r="R256">
        <f>CA256*'Value Calculations'!$D$11</f>
        <v>0.9907141480249374</v>
      </c>
      <c r="S256">
        <f>CB256*'Value Calculations'!$D$12</f>
        <v>0</v>
      </c>
      <c r="T256">
        <f>CC256*'Value Calculations'!$D$13</f>
        <v>7.0852463492955824</v>
      </c>
      <c r="V256">
        <f>CF256*'Value Calculations'!$D$3</f>
        <v>0</v>
      </c>
      <c r="W256">
        <f>CG256*'Value Calculations'!$D$4</f>
        <v>0.65122540808929985</v>
      </c>
      <c r="X256">
        <f>CH256*'Value Calculations'!$D$5</f>
        <v>0</v>
      </c>
      <c r="Y256">
        <f>CI256*'Value Calculations'!$D$6</f>
        <v>0</v>
      </c>
      <c r="Z256">
        <f>CJ256*'Value Calculations'!$D$7</f>
        <v>0</v>
      </c>
      <c r="AA256">
        <f>CK256*'Value Calculations'!$D$8</f>
        <v>0</v>
      </c>
      <c r="AB256">
        <f>CL256*'Value Calculations'!$D$9</f>
        <v>0</v>
      </c>
      <c r="AC256">
        <f>CM256*'Value Calculations'!$D$10</f>
        <v>0</v>
      </c>
      <c r="AD256">
        <f>CN256*'Value Calculations'!$D$11</f>
        <v>0</v>
      </c>
      <c r="AE256">
        <f>CO256*'Value Calculations'!$D$12</f>
        <v>0</v>
      </c>
      <c r="AF256">
        <f>CP256*'Value Calculations'!$D$13</f>
        <v>0</v>
      </c>
      <c r="AH256">
        <f>CS256*'Value Calculations'!$D$3</f>
        <v>2.0386771431301893</v>
      </c>
      <c r="AI256">
        <f>CT256*'Value Calculations'!$D$4</f>
        <v>0.97683811213394978</v>
      </c>
      <c r="AJ256">
        <f>CU256*'Value Calculations'!$D$5</f>
        <v>2.1227048404233724</v>
      </c>
      <c r="AK256">
        <f>CV256*'Value Calculations'!$D$6</f>
        <v>-0.75038959151617712</v>
      </c>
      <c r="AL256">
        <f>CW256*'Value Calculations'!$D$7</f>
        <v>6.415596024985275</v>
      </c>
      <c r="AM256">
        <f>CX256*'Value Calculations'!$D$8</f>
        <v>6.6859051621582006</v>
      </c>
      <c r="AN256">
        <f>CY256*'Value Calculations'!$D$9</f>
        <v>3.9045277274630186</v>
      </c>
      <c r="AO256">
        <f>CZ256*'Value Calculations'!$D$10</f>
        <v>0</v>
      </c>
      <c r="AP256">
        <f>DA256*'Value Calculations'!$D$11</f>
        <v>0</v>
      </c>
      <c r="AQ256">
        <f>DB256*'Value Calculations'!$D$12</f>
        <v>0.81388273958941404</v>
      </c>
      <c r="AR256">
        <f>DC256*'Value Calculations'!$D$13</f>
        <v>3.7145951734171012</v>
      </c>
      <c r="AT256">
        <f>DF256*'Value Calculations'!$D$3</f>
        <v>1.6309417145041516</v>
      </c>
      <c r="AU256">
        <f>DG256*'Value Calculations'!$D$4</f>
        <v>1.6280635202232496</v>
      </c>
      <c r="AV256">
        <f>DH256*'Value Calculations'!$D$5</f>
        <v>2.3880429454762941</v>
      </c>
      <c r="AW256">
        <f>DI256*'Value Calculations'!$D$6</f>
        <v>-0.75038959151617712</v>
      </c>
      <c r="AX256">
        <f>DJ256*'Value Calculations'!$D$7</f>
        <v>8.3490633201863158</v>
      </c>
      <c r="AY256">
        <f>DK256*'Value Calculations'!$D$8</f>
        <v>15.744228285082215</v>
      </c>
      <c r="AZ256">
        <f>DL256*'Value Calculations'!$D$9</f>
        <v>6.5495303815508699</v>
      </c>
      <c r="BA256">
        <f>DM256*'Value Calculations'!$D$10</f>
        <v>0</v>
      </c>
      <c r="BB256">
        <f>DN256*'Value Calculations'!$D$11</f>
        <v>0.9907141480249374</v>
      </c>
      <c r="BC256">
        <f>DO256*'Value Calculations'!$D$12</f>
        <v>0</v>
      </c>
      <c r="BD256">
        <f>DP256*'Value Calculations'!$D$13</f>
        <v>6.6725135522492369</v>
      </c>
      <c r="BF256">
        <f>DS256*'Value Calculations'!$D$3</f>
        <v>3.6696188576343411</v>
      </c>
      <c r="BG256">
        <f>DT256*'Value Calculations'!$D$4</f>
        <v>5.2098032647143988</v>
      </c>
      <c r="BH256">
        <f>DU256*'Value Calculations'!$D$5</f>
        <v>6.6334526263230389</v>
      </c>
      <c r="BI256">
        <f>DV256*'Value Calculations'!$D$6</f>
        <v>-0.25012986383872571</v>
      </c>
      <c r="BJ256">
        <f>DW256*'Value Calculations'!$D$7</f>
        <v>9.6673364760052074</v>
      </c>
      <c r="BK256">
        <f>DX256*'Value Calculations'!$D$8</f>
        <v>12.149655617255224</v>
      </c>
      <c r="BL256">
        <f>DY256*'Value Calculations'!$D$9</f>
        <v>4.7861952788256357</v>
      </c>
      <c r="BM256">
        <f>DZ256*'Value Calculations'!$D$10</f>
        <v>0.73063294815240942</v>
      </c>
      <c r="BN256">
        <f>EA256*'Value Calculations'!$D$11</f>
        <v>0</v>
      </c>
      <c r="BO256">
        <f>EB256*'Value Calculations'!$D$12</f>
        <v>2.441648218768242</v>
      </c>
      <c r="BP256">
        <f>EC256*'Value Calculations'!$D$13</f>
        <v>7.7731343443728225</v>
      </c>
      <c r="BR256">
        <f>IFERROR(VLOOKUP($B256,'Raw Stats'!$CM$3:$DC$884,3,FALSE),0)</f>
        <v>71</v>
      </c>
      <c r="BS256">
        <f>IFERROR(VLOOKUP($B256,'Raw Stats'!$CM$3:$DC$884,4,FALSE),0)</f>
        <v>8</v>
      </c>
      <c r="BT256">
        <f>IFERROR(VLOOKUP($B256,'Raw Stats'!$CM$3:$DC$884,5,FALSE),0)</f>
        <v>8</v>
      </c>
      <c r="BU256">
        <f>IFERROR(VLOOKUP($B256,'Raw Stats'!$CM$3:$DC$884,6,FALSE),0)</f>
        <v>16</v>
      </c>
      <c r="BV256">
        <f>IFERROR(VLOOKUP($B256,'Raw Stats'!$CM$3:$DC$884,7,FALSE),0)</f>
        <v>-14</v>
      </c>
      <c r="BW256">
        <f>IFERROR(VLOOKUP($B256,'Raw Stats'!$CM$3:$DC$884,8,FALSE),0)</f>
        <v>76</v>
      </c>
      <c r="BX256">
        <f>IFERROR(VLOOKUP($B256,'Raw Stats'!$CM$3:$DC$884,9,FALSE),0)</f>
        <v>220</v>
      </c>
      <c r="BY256">
        <f>IFERROR(VLOOKUP($B256,'Raw Stats'!$CM$3:$DC$884,10,FALSE),0)</f>
        <v>72</v>
      </c>
      <c r="BZ256">
        <f>IFERROR(VLOOKUP($B256,'Raw Stats'!$CM$3:$DC$884,11,FALSE)+VLOOKUP($B256,'Raw Stats'!$CM$3:$DC$884,12,FALSE),0)</f>
        <v>1</v>
      </c>
      <c r="CA256">
        <f>IFERROR(VLOOKUP($B256,'Raw Stats'!$CM$3:$DC$884,13,FALSE)+VLOOKUP($B256,'Raw Stats'!$CM$3:$DC$884,14,FALSE),0)</f>
        <v>1</v>
      </c>
      <c r="CB256">
        <f>IFERROR(VLOOKUP($B256,'Raw Stats'!$CM$3:$DC$884,15,FALSE),0)</f>
        <v>0</v>
      </c>
      <c r="CC256">
        <f>IFERROR(VLOOKUP($B256,'Raw Stats'!$CM$3:$DC$884,16,FALSE),0)</f>
        <v>103</v>
      </c>
      <c r="CE256">
        <f>IFERROR(VLOOKUP($B256,'Raw Stats'!$BU$3:$CJ$528,3,FALSE),0)</f>
        <v>0</v>
      </c>
      <c r="CF256">
        <f>IFERROR(VLOOKUP($B256,'Raw Stats'!$BU$3:$CJ$528,4,FALSE),0)</f>
        <v>0</v>
      </c>
      <c r="CG256">
        <f>IFERROR(VLOOKUP($B256,'Raw Stats'!$BU$3:$CJ$5288,5,FALSE),0)</f>
        <v>2</v>
      </c>
      <c r="CH256">
        <f>IFERROR(VLOOKUP($B256,'Raw Stats'!$BU$3:$CJ$528,6,FALSE),0)</f>
        <v>0</v>
      </c>
      <c r="CI256">
        <f>IFERROR(VLOOKUP($B256,'Raw Stats'!$BU$3:$CJ$528,7,FALSE),0)</f>
        <v>0</v>
      </c>
      <c r="CJ256">
        <f>IFERROR(VLOOKUP($B256,'Raw Stats'!$BU$3:$CJ$528,8,FALSE),0)</f>
        <v>0</v>
      </c>
      <c r="CK256">
        <f>IFERROR(VLOOKUP($B256,'Raw Stats'!$BU$3:$CJ$528,9,FALSE),0)</f>
        <v>0</v>
      </c>
      <c r="CL256">
        <f>IFERROR(VLOOKUP($B256,'Raw Stats'!$BU$3:$CJ$528,10,FALSE),0)</f>
        <v>0</v>
      </c>
      <c r="CM256">
        <f>IFERROR(VLOOKUP($B256,'Raw Stats'!$BU$3:$CJ$528,11,FALSE)+VLOOKUP($B256,'Raw Stats'!$BU$3:$CJ$528,12,FALSE),0)</f>
        <v>0</v>
      </c>
      <c r="CN256">
        <f>IFERROR(VLOOKUP($B256,'Raw Stats'!$BU$3:$CJ$528,13,FALSE)+VLOOKUP($B256,'Raw Stats'!$BU$3:$CJ$528,14,FALSE),0)</f>
        <v>0</v>
      </c>
      <c r="CO256">
        <f>IFERROR(VLOOKUP($B256,'Raw Stats'!$BU$3:$CJ$528,15,FALSE),0)</f>
        <v>0</v>
      </c>
      <c r="CP256">
        <f>IFERROR(VLOOKUP($B256,'Raw Stats'!$BU$3:$CJ$528,16,FALSE),0)</f>
        <v>0</v>
      </c>
      <c r="CR256">
        <f>IFERROR(VLOOKUP($B256,'Raw Stats'!$BC$3:$BR$528,3,FALSE),0)</f>
        <v>48</v>
      </c>
      <c r="CS256">
        <f>IFERROR(VLOOKUP($B256,'Raw Stats'!$BC$3:$BR$528,4,FALSE),0)</f>
        <v>5</v>
      </c>
      <c r="CT256">
        <f>IFERROR(VLOOKUP($B256,'Raw Stats'!$BC$3:$BR$5288,5,FALSE),0)</f>
        <v>3</v>
      </c>
      <c r="CU256">
        <f>IFERROR(VLOOKUP($B256,'Raw Stats'!$BC$3:$BR$52888,6,FALSE),0)</f>
        <v>8</v>
      </c>
      <c r="CV256">
        <f>IFERROR(VLOOKUP($B256,'Raw Stats'!$BC$3:$BR$5288,7,FALSE),0)</f>
        <v>-6</v>
      </c>
      <c r="CW256">
        <f>IFERROR(VLOOKUP($B256,'Raw Stats'!$BC$3:$BR$5288,8,FALSE),0)</f>
        <v>73</v>
      </c>
      <c r="CX256">
        <f>IFERROR(VLOOKUP($B256,'Raw Stats'!$BC$3:$BR$5288,9,FALSE),0)</f>
        <v>93</v>
      </c>
      <c r="CY256">
        <f>IFERROR(VLOOKUP($B256,'Raw Stats'!$BC$3:$BR$5288,10,FALSE),0)</f>
        <v>31</v>
      </c>
      <c r="CZ256">
        <f>IFERROR(VLOOKUP($B256,'Raw Stats'!$BC$3:$BR$5288,11,FALSE)+VLOOKUP($B256,'Raw Stats'!$BC$3:$BR$5288,12,FALSE),0)</f>
        <v>0</v>
      </c>
      <c r="DA256">
        <f>IFERROR(VLOOKUP($B256,'Raw Stats'!$BC$3:$BR$5288,13,FALSE)+VLOOKUP($B256,'Raw Stats'!$BC$3:$BR$5288,14,FALSE),0)</f>
        <v>0</v>
      </c>
      <c r="DB256">
        <f>IFERROR(VLOOKUP($B256,'Raw Stats'!$BC$3:$BR$5288,15,FALSE),0)</f>
        <v>1</v>
      </c>
      <c r="DC256">
        <f>IFERROR(VLOOKUP($B256,'Raw Stats'!$BC$3:$BR$5288,16,FALSE),0)</f>
        <v>54</v>
      </c>
      <c r="DE256">
        <f>IFERROR(VLOOKUP($B256,'Raw Stats'!$AK$3:$AZ$528,3,FALSE),0)</f>
        <v>78</v>
      </c>
      <c r="DF256">
        <f>IFERROR(VLOOKUP($B256,'Raw Stats'!$AK$3:$AZ$528,4,FALSE),0)</f>
        <v>4</v>
      </c>
      <c r="DG256">
        <f>IFERROR(VLOOKUP($B256,'Raw Stats'!$AK$3:$AZ$528,5,FALSE),0)</f>
        <v>5</v>
      </c>
      <c r="DH256">
        <f>IFERROR(VLOOKUP($B256,'Raw Stats'!$AK$3:$AZ$528,6,FALSE),0)</f>
        <v>9</v>
      </c>
      <c r="DI256">
        <f>IFERROR(VLOOKUP($B256,'Raw Stats'!$AK$3:$AZ$528,7,FALSE),0)</f>
        <v>-6</v>
      </c>
      <c r="DJ256">
        <f>IFERROR(VLOOKUP($B256,'Raw Stats'!$AK$3:$AZ$528,8,FALSE),0)</f>
        <v>95</v>
      </c>
      <c r="DK256">
        <f>IFERROR(VLOOKUP($B256,'Raw Stats'!$AK$3:$AZ$528,9,FALSE),0)</f>
        <v>219</v>
      </c>
      <c r="DL256">
        <f>IFERROR(VLOOKUP($B256,'Raw Stats'!$AK$3:$AZ$528,10,FALSE),0)</f>
        <v>52</v>
      </c>
      <c r="DM256">
        <f>IFERROR(VLOOKUP($B256,'Raw Stats'!$AK$3:$AZ$528,11,FALSE)+VLOOKUP($B256,'Raw Stats'!$AK$3:$AZ$528,12,FALSE),0)</f>
        <v>0</v>
      </c>
      <c r="DN256">
        <f>IFERROR(VLOOKUP($B256,'Raw Stats'!$AK$3:$AZ$528,13,FALSE)+VLOOKUP($B256,'Raw Stats'!$AK$3:$AZ$528,14,FALSE),0)</f>
        <v>1</v>
      </c>
      <c r="DO256">
        <f>IFERROR(VLOOKUP($B256,'Raw Stats'!$AK$3:$AZ$528,15,FALSE),0)</f>
        <v>0</v>
      </c>
      <c r="DP256">
        <f>IFERROR(VLOOKUP($B256,'Raw Stats'!$AK$3:$AZ$528,16,FALSE),0)</f>
        <v>97</v>
      </c>
      <c r="DR256">
        <f>IFERROR(VLOOKUP($B256,'Raw Stats'!$S$3:$AH$528,3,FALSE),0)</f>
        <v>77</v>
      </c>
      <c r="DS256">
        <f>IFERROR(VLOOKUP($B256,'Raw Stats'!$S$3:$AH$528,4,FALSE),0)</f>
        <v>9</v>
      </c>
      <c r="DT256">
        <f>IFERROR(VLOOKUP($B256,'Raw Stats'!$S$3:$AH$528,5,FALSE),0)</f>
        <v>16</v>
      </c>
      <c r="DU256">
        <f>IFERROR(VLOOKUP($B256,'Raw Stats'!$S$3:$AH$528,6,FALSE),0)</f>
        <v>25</v>
      </c>
      <c r="DV256">
        <f>IFERROR(VLOOKUP($B256,'Raw Stats'!$S$3:$AH$528,7,FALSE),0)</f>
        <v>-2</v>
      </c>
      <c r="DW256">
        <f>IFERROR(VLOOKUP($B256,'Raw Stats'!$S$3:$AH$528,8,FALSE),0)</f>
        <v>110</v>
      </c>
      <c r="DX256">
        <f>IFERROR(VLOOKUP($B256,'Raw Stats'!$S$3:$AH$528,9,FALSE),0)</f>
        <v>169</v>
      </c>
      <c r="DY256">
        <f>IFERROR(VLOOKUP($B256,'Raw Stats'!$S$3:$AH$528,10,FALSE),0)</f>
        <v>38</v>
      </c>
      <c r="DZ256">
        <f>IFERROR(VLOOKUP($B256,'Raw Stats'!$S$3:$AH$528,11,FALSE)+VLOOKUP($B256,'Raw Stats'!$S$3:$AH$528,12,FALSE),0)</f>
        <v>2</v>
      </c>
      <c r="EA256">
        <f>IFERROR(VLOOKUP($B256,'Raw Stats'!$S$3:$AH$528,13,FALSE)+VLOOKUP($B256,'Raw Stats'!$S$3:$AH$528,14,FALSE),0)</f>
        <v>0</v>
      </c>
      <c r="EB256">
        <f>IFERROR(VLOOKUP($B256,'Raw Stats'!$S$3:$AH$528,15,FALSE),0)</f>
        <v>3</v>
      </c>
      <c r="EC256">
        <f>IFERROR(VLOOKUP($B256,'Raw Stats'!$S$3:$AH$528,16,FALSE),0)</f>
        <v>113</v>
      </c>
    </row>
    <row r="257" spans="1:133" x14ac:dyDescent="0.2">
      <c r="A257">
        <f>IFERROR(VLOOKUP(B257,Sheet2!$W$1:$X$300,2,FALSE),301)</f>
        <v>267</v>
      </c>
      <c r="B257" t="s">
        <v>271</v>
      </c>
      <c r="C257">
        <f t="shared" si="15"/>
        <v>0.67859485880245229</v>
      </c>
      <c r="D257">
        <f t="shared" si="16"/>
        <v>0.64533522794592046</v>
      </c>
      <c r="E257">
        <f t="shared" si="17"/>
        <v>0.59261977404890998</v>
      </c>
      <c r="F257">
        <f t="shared" si="18"/>
        <v>0</v>
      </c>
      <c r="G257">
        <f t="shared" si="19"/>
        <v>0</v>
      </c>
      <c r="J257">
        <f>BS257*'Value Calculations'!$D$3</f>
        <v>4.4850897148864171</v>
      </c>
      <c r="K257">
        <f>BT257*'Value Calculations'!$D$4</f>
        <v>7.8147048970715982</v>
      </c>
      <c r="L257">
        <f>BU257*'Value Calculations'!$D$5</f>
        <v>9.2868336768522539</v>
      </c>
      <c r="M257">
        <f>BV257*'Value Calculations'!$D$6</f>
        <v>1.6258441149517171</v>
      </c>
      <c r="N257">
        <f>BW257*'Value Calculations'!$D$7</f>
        <v>3.4275102051291193</v>
      </c>
      <c r="O257">
        <f>BX257*'Value Calculations'!$D$8</f>
        <v>9.8491291098459506</v>
      </c>
      <c r="P257">
        <f>BY257*'Value Calculations'!$D$9</f>
        <v>6.5495303815508699</v>
      </c>
      <c r="Q257">
        <f>BZ257*'Value Calculations'!$D$10</f>
        <v>1.0959494222286141</v>
      </c>
      <c r="R257">
        <f>CA257*'Value Calculations'!$D$11</f>
        <v>0</v>
      </c>
      <c r="S257">
        <f>CB257*'Value Calculations'!$D$12</f>
        <v>3.2555309583576562</v>
      </c>
      <c r="T257">
        <f>CC257*'Value Calculations'!$D$13</f>
        <v>8.2546559409268916</v>
      </c>
      <c r="V257">
        <f>CF257*'Value Calculations'!$D$3</f>
        <v>4.8928251435124546</v>
      </c>
      <c r="W257">
        <f>CG257*'Value Calculations'!$D$4</f>
        <v>5.8610286728036982</v>
      </c>
      <c r="X257">
        <f>CH257*'Value Calculations'!$D$5</f>
        <v>7.960143151587646</v>
      </c>
      <c r="Y257">
        <f>CI257*'Value Calculations'!$D$6</f>
        <v>-0.87545452343553998</v>
      </c>
      <c r="Z257">
        <f>CJ257*'Value Calculations'!$D$7</f>
        <v>2.9002009428015625</v>
      </c>
      <c r="AA257">
        <f>CK257*'Value Calculations'!$D$8</f>
        <v>7.7642769625062975</v>
      </c>
      <c r="AB257">
        <f>CL257*'Value Calculations'!$D$9</f>
        <v>4.6602427714881189</v>
      </c>
      <c r="AC257">
        <f>CM257*'Value Calculations'!$D$10</f>
        <v>1.0959494222286141</v>
      </c>
      <c r="AD257">
        <f>CN257*'Value Calculations'!$D$11</f>
        <v>0</v>
      </c>
      <c r="AE257">
        <f>CO257*'Value Calculations'!$D$12</f>
        <v>1.6277654791788281</v>
      </c>
      <c r="AF257">
        <f>CP257*'Value Calculations'!$D$13</f>
        <v>9.2864879335427535</v>
      </c>
      <c r="AH257">
        <f>CS257*'Value Calculations'!$D$3</f>
        <v>3.2618834290083032</v>
      </c>
      <c r="AI257">
        <f>CT257*'Value Calculations'!$D$4</f>
        <v>1.9536762242678996</v>
      </c>
      <c r="AJ257">
        <f>CU257*'Value Calculations'!$D$5</f>
        <v>3.7147334707409017</v>
      </c>
      <c r="AK257">
        <f>CV257*'Value Calculations'!$D$6</f>
        <v>0.37519479575808856</v>
      </c>
      <c r="AL257">
        <f>CW257*'Value Calculations'!$D$7</f>
        <v>2.4607765575285985</v>
      </c>
      <c r="AM257">
        <f>CX257*'Value Calculations'!$D$8</f>
        <v>3.5945726678269896</v>
      </c>
      <c r="AN257">
        <f>CY257*'Value Calculations'!$D$9</f>
        <v>1.1335725660376506</v>
      </c>
      <c r="AO257">
        <f>CZ257*'Value Calculations'!$D$10</f>
        <v>0.36531647407620471</v>
      </c>
      <c r="AP257">
        <f>DA257*'Value Calculations'!$D$11</f>
        <v>0</v>
      </c>
      <c r="AQ257">
        <f>DB257*'Value Calculations'!$D$12</f>
        <v>1.6277654791788281</v>
      </c>
      <c r="AR257">
        <f>DC257*'Value Calculations'!$D$13</f>
        <v>3.4394399753862048</v>
      </c>
      <c r="AT257">
        <f>DF257*'Value Calculations'!$D$3</f>
        <v>0</v>
      </c>
      <c r="AU257">
        <f>DG257*'Value Calculations'!$D$4</f>
        <v>0</v>
      </c>
      <c r="AV257">
        <f>DH257*'Value Calculations'!$D$5</f>
        <v>0</v>
      </c>
      <c r="AW257">
        <f>DI257*'Value Calculations'!$D$6</f>
        <v>0</v>
      </c>
      <c r="AX257">
        <f>DJ257*'Value Calculations'!$D$7</f>
        <v>0</v>
      </c>
      <c r="AY257">
        <f>DK257*'Value Calculations'!$D$8</f>
        <v>0</v>
      </c>
      <c r="AZ257">
        <f>DL257*'Value Calculations'!$D$9</f>
        <v>0</v>
      </c>
      <c r="BA257">
        <f>DM257*'Value Calculations'!$D$10</f>
        <v>0</v>
      </c>
      <c r="BB257">
        <f>DN257*'Value Calculations'!$D$11</f>
        <v>0</v>
      </c>
      <c r="BC257">
        <f>DO257*'Value Calculations'!$D$12</f>
        <v>0</v>
      </c>
      <c r="BD257">
        <f>DP257*'Value Calculations'!$D$13</f>
        <v>0</v>
      </c>
      <c r="BF257">
        <f>DS257*'Value Calculations'!$D$3</f>
        <v>0</v>
      </c>
      <c r="BG257">
        <f>DT257*'Value Calculations'!$D$4</f>
        <v>0</v>
      </c>
      <c r="BH257">
        <f>DU257*'Value Calculations'!$D$5</f>
        <v>0</v>
      </c>
      <c r="BI257">
        <f>DV257*'Value Calculations'!$D$6</f>
        <v>0</v>
      </c>
      <c r="BJ257">
        <f>DW257*'Value Calculations'!$D$7</f>
        <v>0</v>
      </c>
      <c r="BK257">
        <f>DX257*'Value Calculations'!$D$8</f>
        <v>0</v>
      </c>
      <c r="BL257">
        <f>DY257*'Value Calculations'!$D$9</f>
        <v>0</v>
      </c>
      <c r="BM257">
        <f>DZ257*'Value Calculations'!$D$10</f>
        <v>0</v>
      </c>
      <c r="BN257">
        <f>EA257*'Value Calculations'!$D$11</f>
        <v>0</v>
      </c>
      <c r="BO257">
        <f>EB257*'Value Calculations'!$D$12</f>
        <v>0</v>
      </c>
      <c r="BP257">
        <f>EC257*'Value Calculations'!$D$13</f>
        <v>0</v>
      </c>
      <c r="BR257">
        <f>IFERROR(VLOOKUP($B257,'Raw Stats'!$CM$3:$DC$884,3,FALSE),0)</f>
        <v>82</v>
      </c>
      <c r="BS257">
        <f>IFERROR(VLOOKUP($B257,'Raw Stats'!$CM$3:$DC$884,4,FALSE),0)</f>
        <v>11</v>
      </c>
      <c r="BT257">
        <f>IFERROR(VLOOKUP($B257,'Raw Stats'!$CM$3:$DC$884,5,FALSE),0)</f>
        <v>24</v>
      </c>
      <c r="BU257">
        <f>IFERROR(VLOOKUP($B257,'Raw Stats'!$CM$3:$DC$884,6,FALSE),0)</f>
        <v>35</v>
      </c>
      <c r="BV257">
        <f>IFERROR(VLOOKUP($B257,'Raw Stats'!$CM$3:$DC$884,7,FALSE),0)</f>
        <v>13</v>
      </c>
      <c r="BW257">
        <f>IFERROR(VLOOKUP($B257,'Raw Stats'!$CM$3:$DC$884,8,FALSE),0)</f>
        <v>39</v>
      </c>
      <c r="BX257">
        <f>IFERROR(VLOOKUP($B257,'Raw Stats'!$CM$3:$DC$884,9,FALSE),0)</f>
        <v>137</v>
      </c>
      <c r="BY257">
        <f>IFERROR(VLOOKUP($B257,'Raw Stats'!$CM$3:$DC$884,10,FALSE),0)</f>
        <v>52</v>
      </c>
      <c r="BZ257">
        <f>IFERROR(VLOOKUP($B257,'Raw Stats'!$CM$3:$DC$884,11,FALSE)+VLOOKUP($B257,'Raw Stats'!$CM$3:$DC$884,12,FALSE),0)</f>
        <v>3</v>
      </c>
      <c r="CA257">
        <f>IFERROR(VLOOKUP($B257,'Raw Stats'!$CM$3:$DC$884,13,FALSE)+VLOOKUP($B257,'Raw Stats'!$CM$3:$DC$884,14,FALSE),0)</f>
        <v>0</v>
      </c>
      <c r="CB257">
        <f>IFERROR(VLOOKUP($B257,'Raw Stats'!$CM$3:$DC$884,15,FALSE),0)</f>
        <v>4</v>
      </c>
      <c r="CC257">
        <f>IFERROR(VLOOKUP($B257,'Raw Stats'!$CM$3:$DC$884,16,FALSE),0)</f>
        <v>120</v>
      </c>
      <c r="CE257">
        <f>IFERROR(VLOOKUP($B257,'Raw Stats'!$BU$3:$CJ$528,3,FALSE),0)</f>
        <v>70</v>
      </c>
      <c r="CF257">
        <f>IFERROR(VLOOKUP($B257,'Raw Stats'!$BU$3:$CJ$528,4,FALSE),0)</f>
        <v>12</v>
      </c>
      <c r="CG257">
        <f>IFERROR(VLOOKUP($B257,'Raw Stats'!$BU$3:$CJ$5288,5,FALSE),0)</f>
        <v>18</v>
      </c>
      <c r="CH257">
        <f>IFERROR(VLOOKUP($B257,'Raw Stats'!$BU$3:$CJ$528,6,FALSE),0)</f>
        <v>30</v>
      </c>
      <c r="CI257">
        <f>IFERROR(VLOOKUP($B257,'Raw Stats'!$BU$3:$CJ$528,7,FALSE),0)</f>
        <v>-7</v>
      </c>
      <c r="CJ257">
        <f>IFERROR(VLOOKUP($B257,'Raw Stats'!$BU$3:$CJ$528,8,FALSE),0)</f>
        <v>33</v>
      </c>
      <c r="CK257">
        <f>IFERROR(VLOOKUP($B257,'Raw Stats'!$BU$3:$CJ$528,9,FALSE),0)</f>
        <v>108</v>
      </c>
      <c r="CL257">
        <f>IFERROR(VLOOKUP($B257,'Raw Stats'!$BU$3:$CJ$528,10,FALSE),0)</f>
        <v>37</v>
      </c>
      <c r="CM257">
        <f>IFERROR(VLOOKUP($B257,'Raw Stats'!$BU$3:$CJ$528,11,FALSE)+VLOOKUP($B257,'Raw Stats'!$BU$3:$CJ$528,12,FALSE),0)</f>
        <v>3</v>
      </c>
      <c r="CN257">
        <f>IFERROR(VLOOKUP($B257,'Raw Stats'!$BU$3:$CJ$528,13,FALSE)+VLOOKUP($B257,'Raw Stats'!$BU$3:$CJ$528,14,FALSE),0)</f>
        <v>0</v>
      </c>
      <c r="CO257">
        <f>IFERROR(VLOOKUP($B257,'Raw Stats'!$BU$3:$CJ$528,15,FALSE),0)</f>
        <v>2</v>
      </c>
      <c r="CP257">
        <f>IFERROR(VLOOKUP($B257,'Raw Stats'!$BU$3:$CJ$528,16,FALSE),0)</f>
        <v>135</v>
      </c>
      <c r="CR257">
        <f>IFERROR(VLOOKUP($B257,'Raw Stats'!$BC$3:$BR$528,3,FALSE),0)</f>
        <v>37</v>
      </c>
      <c r="CS257">
        <f>IFERROR(VLOOKUP($B257,'Raw Stats'!$BC$3:$BR$528,4,FALSE),0)</f>
        <v>8</v>
      </c>
      <c r="CT257">
        <f>IFERROR(VLOOKUP($B257,'Raw Stats'!$BC$3:$BR$5288,5,FALSE),0)</f>
        <v>6</v>
      </c>
      <c r="CU257">
        <f>IFERROR(VLOOKUP($B257,'Raw Stats'!$BC$3:$BR$52888,6,FALSE),0)</f>
        <v>14</v>
      </c>
      <c r="CV257">
        <f>IFERROR(VLOOKUP($B257,'Raw Stats'!$BC$3:$BR$5288,7,FALSE),0)</f>
        <v>3</v>
      </c>
      <c r="CW257">
        <f>IFERROR(VLOOKUP($B257,'Raw Stats'!$BC$3:$BR$5288,8,FALSE),0)</f>
        <v>28</v>
      </c>
      <c r="CX257">
        <f>IFERROR(VLOOKUP($B257,'Raw Stats'!$BC$3:$BR$5288,9,FALSE),0)</f>
        <v>50</v>
      </c>
      <c r="CY257">
        <f>IFERROR(VLOOKUP($B257,'Raw Stats'!$BC$3:$BR$5288,10,FALSE),0)</f>
        <v>9</v>
      </c>
      <c r="CZ257">
        <f>IFERROR(VLOOKUP($B257,'Raw Stats'!$BC$3:$BR$5288,11,FALSE)+VLOOKUP($B257,'Raw Stats'!$BC$3:$BR$5288,12,FALSE),0)</f>
        <v>1</v>
      </c>
      <c r="DA257">
        <f>IFERROR(VLOOKUP($B257,'Raw Stats'!$BC$3:$BR$5288,13,FALSE)+VLOOKUP($B257,'Raw Stats'!$BC$3:$BR$5288,14,FALSE),0)</f>
        <v>0</v>
      </c>
      <c r="DB257">
        <f>IFERROR(VLOOKUP($B257,'Raw Stats'!$BC$3:$BR$5288,15,FALSE),0)</f>
        <v>2</v>
      </c>
      <c r="DC257">
        <f>IFERROR(VLOOKUP($B257,'Raw Stats'!$BC$3:$BR$5288,16,FALSE),0)</f>
        <v>50</v>
      </c>
      <c r="DE257">
        <f>IFERROR(VLOOKUP($B257,'Raw Stats'!$AK$3:$AZ$528,3,FALSE),0)</f>
        <v>0</v>
      </c>
      <c r="DF257">
        <f>IFERROR(VLOOKUP($B257,'Raw Stats'!$AK$3:$AZ$528,4,FALSE),0)</f>
        <v>0</v>
      </c>
      <c r="DG257">
        <f>IFERROR(VLOOKUP($B257,'Raw Stats'!$AK$3:$AZ$528,5,FALSE),0)</f>
        <v>0</v>
      </c>
      <c r="DH257">
        <f>IFERROR(VLOOKUP($B257,'Raw Stats'!$AK$3:$AZ$528,6,FALSE),0)</f>
        <v>0</v>
      </c>
      <c r="DI257">
        <f>IFERROR(VLOOKUP($B257,'Raw Stats'!$AK$3:$AZ$528,7,FALSE),0)</f>
        <v>0</v>
      </c>
      <c r="DJ257">
        <f>IFERROR(VLOOKUP($B257,'Raw Stats'!$AK$3:$AZ$528,8,FALSE),0)</f>
        <v>0</v>
      </c>
      <c r="DK257">
        <f>IFERROR(VLOOKUP($B257,'Raw Stats'!$AK$3:$AZ$528,9,FALSE),0)</f>
        <v>0</v>
      </c>
      <c r="DL257">
        <f>IFERROR(VLOOKUP($B257,'Raw Stats'!$AK$3:$AZ$528,10,FALSE),0)</f>
        <v>0</v>
      </c>
      <c r="DM257">
        <f>IFERROR(VLOOKUP($B257,'Raw Stats'!$AK$3:$AZ$528,11,FALSE)+VLOOKUP($B257,'Raw Stats'!$AK$3:$AZ$528,12,FALSE),0)</f>
        <v>0</v>
      </c>
      <c r="DN257">
        <f>IFERROR(VLOOKUP($B257,'Raw Stats'!$AK$3:$AZ$528,13,FALSE)+VLOOKUP($B257,'Raw Stats'!$AK$3:$AZ$528,14,FALSE),0)</f>
        <v>0</v>
      </c>
      <c r="DO257">
        <f>IFERROR(VLOOKUP($B257,'Raw Stats'!$AK$3:$AZ$528,15,FALSE),0)</f>
        <v>0</v>
      </c>
      <c r="DP257">
        <f>IFERROR(VLOOKUP($B257,'Raw Stats'!$AK$3:$AZ$528,16,FALSE),0)</f>
        <v>0</v>
      </c>
      <c r="DR257">
        <f>IFERROR(VLOOKUP($B257,'Raw Stats'!$S$3:$AH$528,3,FALSE),0)</f>
        <v>0</v>
      </c>
      <c r="DS257">
        <f>IFERROR(VLOOKUP($B257,'Raw Stats'!$S$3:$AH$528,4,FALSE),0)</f>
        <v>0</v>
      </c>
      <c r="DT257">
        <f>IFERROR(VLOOKUP($B257,'Raw Stats'!$S$3:$AH$528,5,FALSE),0)</f>
        <v>0</v>
      </c>
      <c r="DU257">
        <f>IFERROR(VLOOKUP($B257,'Raw Stats'!$S$3:$AH$528,6,FALSE),0)</f>
        <v>0</v>
      </c>
      <c r="DV257">
        <f>IFERROR(VLOOKUP($B257,'Raw Stats'!$S$3:$AH$528,7,FALSE),0)</f>
        <v>0</v>
      </c>
      <c r="DW257">
        <f>IFERROR(VLOOKUP($B257,'Raw Stats'!$S$3:$AH$528,8,FALSE),0)</f>
        <v>0</v>
      </c>
      <c r="DX257">
        <f>IFERROR(VLOOKUP($B257,'Raw Stats'!$S$3:$AH$528,9,FALSE),0)</f>
        <v>0</v>
      </c>
      <c r="DY257">
        <f>IFERROR(VLOOKUP($B257,'Raw Stats'!$S$3:$AH$528,10,FALSE),0)</f>
        <v>0</v>
      </c>
      <c r="DZ257">
        <f>IFERROR(VLOOKUP($B257,'Raw Stats'!$S$3:$AH$528,11,FALSE)+VLOOKUP($B257,'Raw Stats'!$S$3:$AH$528,12,FALSE),0)</f>
        <v>0</v>
      </c>
      <c r="EA257">
        <f>IFERROR(VLOOKUP($B257,'Raw Stats'!$S$3:$AH$528,13,FALSE)+VLOOKUP($B257,'Raw Stats'!$S$3:$AH$528,14,FALSE),0)</f>
        <v>0</v>
      </c>
      <c r="EB257">
        <f>IFERROR(VLOOKUP($B257,'Raw Stats'!$S$3:$AH$528,15,FALSE),0)</f>
        <v>0</v>
      </c>
      <c r="EC257">
        <f>IFERROR(VLOOKUP($B257,'Raw Stats'!$S$3:$AH$528,16,FALSE),0)</f>
        <v>0</v>
      </c>
    </row>
    <row r="258" spans="1:133" x14ac:dyDescent="0.2">
      <c r="A258">
        <f>IFERROR(VLOOKUP(B258,Sheet2!$W$1:$X$300,2,FALSE),301)</f>
        <v>301</v>
      </c>
      <c r="B258" t="s">
        <v>309</v>
      </c>
      <c r="C258">
        <f t="shared" si="15"/>
        <v>0.67743456917454203</v>
      </c>
      <c r="D258">
        <f t="shared" si="16"/>
        <v>0.57316094741102586</v>
      </c>
      <c r="E258">
        <f t="shared" si="17"/>
        <v>0</v>
      </c>
      <c r="F258">
        <f t="shared" si="18"/>
        <v>0.77387558217321384</v>
      </c>
      <c r="G258">
        <f t="shared" si="19"/>
        <v>0.9670143536264143</v>
      </c>
      <c r="J258">
        <f>BS258*'Value Calculations'!$D$3</f>
        <v>6.1160314293905689</v>
      </c>
      <c r="K258">
        <f>BT258*'Value Calculations'!$D$4</f>
        <v>2.9305143364018491</v>
      </c>
      <c r="L258">
        <f>BU258*'Value Calculations'!$D$5</f>
        <v>6.3681145212701171</v>
      </c>
      <c r="M258">
        <f>BV258*'Value Calculations'!$D$6</f>
        <v>0.37519479575808856</v>
      </c>
      <c r="N258">
        <f>BW258*'Value Calculations'!$D$7</f>
        <v>4.7457833609480113</v>
      </c>
      <c r="O258">
        <f>BX258*'Value Calculations'!$D$8</f>
        <v>9.7772376564894117</v>
      </c>
      <c r="P258">
        <f>BY258*'Value Calculations'!$D$9</f>
        <v>8.5647704989511375</v>
      </c>
      <c r="Q258">
        <f>BZ258*'Value Calculations'!$D$10</f>
        <v>0</v>
      </c>
      <c r="R258">
        <f>CA258*'Value Calculations'!$D$11</f>
        <v>2.9721424440748123</v>
      </c>
      <c r="S258">
        <f>CB258*'Value Calculations'!$D$12</f>
        <v>4.0694136979470699</v>
      </c>
      <c r="T258">
        <f>CC258*'Value Calculations'!$D$13</f>
        <v>9.6304319310813735</v>
      </c>
      <c r="V258">
        <f>CF258*'Value Calculations'!$D$3</f>
        <v>2.4464125717562273</v>
      </c>
      <c r="W258">
        <f>CG258*'Value Calculations'!$D$4</f>
        <v>3.9073524485357991</v>
      </c>
      <c r="X258">
        <f>CH258*'Value Calculations'!$D$5</f>
        <v>4.7760858909525883</v>
      </c>
      <c r="Y258">
        <f>CI258*'Value Calculations'!$D$6</f>
        <v>0.12506493191936285</v>
      </c>
      <c r="Z258">
        <f>CJ258*'Value Calculations'!$D$7</f>
        <v>4.9215531150571969</v>
      </c>
      <c r="AA258">
        <f>CK258*'Value Calculations'!$D$8</f>
        <v>11.071283816907128</v>
      </c>
      <c r="AB258">
        <f>CL258*'Value Calculations'!$D$9</f>
        <v>6.8014353962259033</v>
      </c>
      <c r="AC258">
        <f>CM258*'Value Calculations'!$D$10</f>
        <v>0.73063294815240942</v>
      </c>
      <c r="AD258">
        <f>CN258*'Value Calculations'!$D$11</f>
        <v>1.9814282960498748</v>
      </c>
      <c r="AE258">
        <f>CO258*'Value Calculations'!$D$12</f>
        <v>0.81388273958941404</v>
      </c>
      <c r="AF258">
        <f>CP258*'Value Calculations'!$D$13</f>
        <v>9.4240655325582008</v>
      </c>
      <c r="AH258">
        <f>CS258*'Value Calculations'!$D$3</f>
        <v>0</v>
      </c>
      <c r="AI258">
        <f>CT258*'Value Calculations'!$D$4</f>
        <v>0.97683811213394978</v>
      </c>
      <c r="AJ258">
        <f>CU258*'Value Calculations'!$D$5</f>
        <v>1.3266905252646077</v>
      </c>
      <c r="AK258">
        <f>CV258*'Value Calculations'!$D$6</f>
        <v>-1.6258441149517171</v>
      </c>
      <c r="AL258">
        <f>CW258*'Value Calculations'!$D$7</f>
        <v>2.5486614345831913</v>
      </c>
      <c r="AM258">
        <f>CX258*'Value Calculations'!$D$8</f>
        <v>10.424260736698269</v>
      </c>
      <c r="AN258">
        <f>CY258*'Value Calculations'!$D$9</f>
        <v>3.7785752201255018</v>
      </c>
      <c r="AO258">
        <f>CZ258*'Value Calculations'!$D$10</f>
        <v>0.36531647407620471</v>
      </c>
      <c r="AP258">
        <f>DA258*'Value Calculations'!$D$11</f>
        <v>0</v>
      </c>
      <c r="AQ258">
        <f>DB258*'Value Calculations'!$D$12</f>
        <v>0.81388273958941404</v>
      </c>
      <c r="AR258">
        <f>DC258*'Value Calculations'!$D$13</f>
        <v>3.8521727724325494</v>
      </c>
      <c r="AT258">
        <f>DF258*'Value Calculations'!$D$3</f>
        <v>4.4850897148864171</v>
      </c>
      <c r="AU258">
        <f>DG258*'Value Calculations'!$D$4</f>
        <v>4.8841905606697491</v>
      </c>
      <c r="AV258">
        <f>DH258*'Value Calculations'!$D$5</f>
        <v>6.8987907313759607</v>
      </c>
      <c r="AW258">
        <f>DI258*'Value Calculations'!$D$6</f>
        <v>0.25012986383872571</v>
      </c>
      <c r="AX258">
        <f>DJ258*'Value Calculations'!$D$7</f>
        <v>5.1852077462209749</v>
      </c>
      <c r="AY258">
        <f>DK258*'Value Calculations'!$D$8</f>
        <v>16.966382992143391</v>
      </c>
      <c r="AZ258">
        <f>DL258*'Value Calculations'!$D$9</f>
        <v>10.454058109013889</v>
      </c>
      <c r="BA258">
        <f>DM258*'Value Calculations'!$D$10</f>
        <v>0.36531647407620471</v>
      </c>
      <c r="BB258">
        <f>DN258*'Value Calculations'!$D$11</f>
        <v>0.9907141480249374</v>
      </c>
      <c r="BC258">
        <f>DO258*'Value Calculations'!$D$12</f>
        <v>1.6277654791788281</v>
      </c>
      <c r="BD258">
        <f>DP258*'Value Calculations'!$D$13</f>
        <v>11.350151918774475</v>
      </c>
      <c r="BF258">
        <f>DS258*'Value Calculations'!$D$3</f>
        <v>8.5624440011467957</v>
      </c>
      <c r="BG258">
        <f>DT258*'Value Calculations'!$D$4</f>
        <v>4.5585778566250994</v>
      </c>
      <c r="BH258">
        <f>DU258*'Value Calculations'!$D$5</f>
        <v>9.2868336768522539</v>
      </c>
      <c r="BI258">
        <f>DV258*'Value Calculations'!$D$6</f>
        <v>0.25012986383872571</v>
      </c>
      <c r="BJ258">
        <f>DW258*'Value Calculations'!$D$7</f>
        <v>6.5034809020398674</v>
      </c>
      <c r="BK258">
        <f>DX258*'Value Calculations'!$D$8</f>
        <v>17.25394880556955</v>
      </c>
      <c r="BL258">
        <f>DY258*'Value Calculations'!$D$9</f>
        <v>10.831915631026439</v>
      </c>
      <c r="BM258">
        <f>DZ258*'Value Calculations'!$D$10</f>
        <v>1.4612658963048188</v>
      </c>
      <c r="BN258">
        <f>EA258*'Value Calculations'!$D$11</f>
        <v>3.9628565920997496</v>
      </c>
      <c r="BO258">
        <f>EB258*'Value Calculations'!$D$12</f>
        <v>1.6277654791788281</v>
      </c>
      <c r="BP258">
        <f>EC258*'Value Calculations'!$D$13</f>
        <v>14.995958292683852</v>
      </c>
      <c r="BR258">
        <f>IFERROR(VLOOKUP($B258,'Raw Stats'!$CM$3:$DC$884,3,FALSE),0)</f>
        <v>82</v>
      </c>
      <c r="BS258">
        <f>IFERROR(VLOOKUP($B258,'Raw Stats'!$CM$3:$DC$884,4,FALSE),0)</f>
        <v>15</v>
      </c>
      <c r="BT258">
        <f>IFERROR(VLOOKUP($B258,'Raw Stats'!$CM$3:$DC$884,5,FALSE),0)</f>
        <v>9</v>
      </c>
      <c r="BU258">
        <f>IFERROR(VLOOKUP($B258,'Raw Stats'!$CM$3:$DC$884,6,FALSE),0)</f>
        <v>24</v>
      </c>
      <c r="BV258">
        <f>IFERROR(VLOOKUP($B258,'Raw Stats'!$CM$3:$DC$884,7,FALSE),0)</f>
        <v>3</v>
      </c>
      <c r="BW258">
        <f>IFERROR(VLOOKUP($B258,'Raw Stats'!$CM$3:$DC$884,8,FALSE),0)</f>
        <v>54</v>
      </c>
      <c r="BX258">
        <f>IFERROR(VLOOKUP($B258,'Raw Stats'!$CM$3:$DC$884,9,FALSE),0)</f>
        <v>136</v>
      </c>
      <c r="BY258">
        <f>IFERROR(VLOOKUP($B258,'Raw Stats'!$CM$3:$DC$884,10,FALSE),0)</f>
        <v>68</v>
      </c>
      <c r="BZ258">
        <f>IFERROR(VLOOKUP($B258,'Raw Stats'!$CM$3:$DC$884,11,FALSE)+VLOOKUP($B258,'Raw Stats'!$CM$3:$DC$884,12,FALSE),0)</f>
        <v>0</v>
      </c>
      <c r="CA258">
        <f>IFERROR(VLOOKUP($B258,'Raw Stats'!$CM$3:$DC$884,13,FALSE)+VLOOKUP($B258,'Raw Stats'!$CM$3:$DC$884,14,FALSE),0)</f>
        <v>3</v>
      </c>
      <c r="CB258">
        <f>IFERROR(VLOOKUP($B258,'Raw Stats'!$CM$3:$DC$884,15,FALSE),0)</f>
        <v>5</v>
      </c>
      <c r="CC258">
        <f>IFERROR(VLOOKUP($B258,'Raw Stats'!$CM$3:$DC$884,16,FALSE),0)</f>
        <v>140</v>
      </c>
      <c r="CE258">
        <f>IFERROR(VLOOKUP($B258,'Raw Stats'!$BU$3:$CJ$528,3,FALSE),0)</f>
        <v>82</v>
      </c>
      <c r="CF258">
        <f>IFERROR(VLOOKUP($B258,'Raw Stats'!$BU$3:$CJ$528,4,FALSE),0)</f>
        <v>6</v>
      </c>
      <c r="CG258">
        <f>IFERROR(VLOOKUP($B258,'Raw Stats'!$BU$3:$CJ$5288,5,FALSE),0)</f>
        <v>12</v>
      </c>
      <c r="CH258">
        <f>IFERROR(VLOOKUP($B258,'Raw Stats'!$BU$3:$CJ$528,6,FALSE),0)</f>
        <v>18</v>
      </c>
      <c r="CI258">
        <f>IFERROR(VLOOKUP($B258,'Raw Stats'!$BU$3:$CJ$528,7,FALSE),0)</f>
        <v>1</v>
      </c>
      <c r="CJ258">
        <f>IFERROR(VLOOKUP($B258,'Raw Stats'!$BU$3:$CJ$528,8,FALSE),0)</f>
        <v>56</v>
      </c>
      <c r="CK258">
        <f>IFERROR(VLOOKUP($B258,'Raw Stats'!$BU$3:$CJ$528,9,FALSE),0)</f>
        <v>154</v>
      </c>
      <c r="CL258">
        <f>IFERROR(VLOOKUP($B258,'Raw Stats'!$BU$3:$CJ$528,10,FALSE),0)</f>
        <v>54</v>
      </c>
      <c r="CM258">
        <f>IFERROR(VLOOKUP($B258,'Raw Stats'!$BU$3:$CJ$528,11,FALSE)+VLOOKUP($B258,'Raw Stats'!$BU$3:$CJ$528,12,FALSE),0)</f>
        <v>2</v>
      </c>
      <c r="CN258">
        <f>IFERROR(VLOOKUP($B258,'Raw Stats'!$BU$3:$CJ$528,13,FALSE)+VLOOKUP($B258,'Raw Stats'!$BU$3:$CJ$528,14,FALSE),0)</f>
        <v>2</v>
      </c>
      <c r="CO258">
        <f>IFERROR(VLOOKUP($B258,'Raw Stats'!$BU$3:$CJ$528,15,FALSE),0)</f>
        <v>1</v>
      </c>
      <c r="CP258">
        <f>IFERROR(VLOOKUP($B258,'Raw Stats'!$BU$3:$CJ$528,16,FALSE),0)</f>
        <v>137</v>
      </c>
      <c r="CR258">
        <f>IFERROR(VLOOKUP($B258,'Raw Stats'!$BC$3:$BR$528,3,FALSE),0)</f>
        <v>0</v>
      </c>
      <c r="CS258">
        <f>IFERROR(VLOOKUP($B258,'Raw Stats'!$BC$3:$BR$528,4,FALSE),0)</f>
        <v>0</v>
      </c>
      <c r="CT258">
        <f>IFERROR(VLOOKUP($B258,'Raw Stats'!$BC$3:$BR$5288,5,FALSE),0)</f>
        <v>3</v>
      </c>
      <c r="CU258">
        <f>IFERROR(VLOOKUP($B258,'Raw Stats'!$BC$3:$BR$52888,6,FALSE),0)</f>
        <v>5</v>
      </c>
      <c r="CV258">
        <f>IFERROR(VLOOKUP($B258,'Raw Stats'!$BC$3:$BR$5288,7,FALSE),0)</f>
        <v>-13</v>
      </c>
      <c r="CW258">
        <f>IFERROR(VLOOKUP($B258,'Raw Stats'!$BC$3:$BR$5288,8,FALSE),0)</f>
        <v>29</v>
      </c>
      <c r="CX258">
        <f>IFERROR(VLOOKUP($B258,'Raw Stats'!$BC$3:$BR$5288,9,FALSE),0)</f>
        <v>145</v>
      </c>
      <c r="CY258">
        <f>IFERROR(VLOOKUP($B258,'Raw Stats'!$BC$3:$BR$5288,10,FALSE),0)</f>
        <v>30</v>
      </c>
      <c r="CZ258">
        <f>IFERROR(VLOOKUP($B258,'Raw Stats'!$BC$3:$BR$5288,11,FALSE)+VLOOKUP($B258,'Raw Stats'!$BC$3:$BR$5288,12,FALSE),0)</f>
        <v>1</v>
      </c>
      <c r="DA258">
        <f>IFERROR(VLOOKUP($B258,'Raw Stats'!$BC$3:$BR$5288,13,FALSE)+VLOOKUP($B258,'Raw Stats'!$BC$3:$BR$5288,14,FALSE),0)</f>
        <v>0</v>
      </c>
      <c r="DB258">
        <f>IFERROR(VLOOKUP($B258,'Raw Stats'!$BC$3:$BR$5288,15,FALSE),0)</f>
        <v>1</v>
      </c>
      <c r="DC258">
        <f>IFERROR(VLOOKUP($B258,'Raw Stats'!$BC$3:$BR$5288,16,FALSE),0)</f>
        <v>56</v>
      </c>
      <c r="DE258">
        <f>IFERROR(VLOOKUP($B258,'Raw Stats'!$AK$3:$AZ$528,3,FALSE),0)</f>
        <v>82</v>
      </c>
      <c r="DF258">
        <f>IFERROR(VLOOKUP($B258,'Raw Stats'!$AK$3:$AZ$528,4,FALSE),0)</f>
        <v>11</v>
      </c>
      <c r="DG258">
        <f>IFERROR(VLOOKUP($B258,'Raw Stats'!$AK$3:$AZ$528,5,FALSE),0)</f>
        <v>15</v>
      </c>
      <c r="DH258">
        <f>IFERROR(VLOOKUP($B258,'Raw Stats'!$AK$3:$AZ$528,6,FALSE),0)</f>
        <v>26</v>
      </c>
      <c r="DI258">
        <f>IFERROR(VLOOKUP($B258,'Raw Stats'!$AK$3:$AZ$528,7,FALSE),0)</f>
        <v>2</v>
      </c>
      <c r="DJ258">
        <f>IFERROR(VLOOKUP($B258,'Raw Stats'!$AK$3:$AZ$528,8,FALSE),0)</f>
        <v>59</v>
      </c>
      <c r="DK258">
        <f>IFERROR(VLOOKUP($B258,'Raw Stats'!$AK$3:$AZ$528,9,FALSE),0)</f>
        <v>236</v>
      </c>
      <c r="DL258">
        <f>IFERROR(VLOOKUP($B258,'Raw Stats'!$AK$3:$AZ$528,10,FALSE),0)</f>
        <v>83</v>
      </c>
      <c r="DM258">
        <f>IFERROR(VLOOKUP($B258,'Raw Stats'!$AK$3:$AZ$528,11,FALSE)+VLOOKUP($B258,'Raw Stats'!$AK$3:$AZ$528,12,FALSE),0)</f>
        <v>1</v>
      </c>
      <c r="DN258">
        <f>IFERROR(VLOOKUP($B258,'Raw Stats'!$AK$3:$AZ$528,13,FALSE)+VLOOKUP($B258,'Raw Stats'!$AK$3:$AZ$528,14,FALSE),0)</f>
        <v>1</v>
      </c>
      <c r="DO258">
        <f>IFERROR(VLOOKUP($B258,'Raw Stats'!$AK$3:$AZ$528,15,FALSE),0)</f>
        <v>2</v>
      </c>
      <c r="DP258">
        <f>IFERROR(VLOOKUP($B258,'Raw Stats'!$AK$3:$AZ$528,16,FALSE),0)</f>
        <v>165</v>
      </c>
      <c r="DR258">
        <f>IFERROR(VLOOKUP($B258,'Raw Stats'!$S$3:$AH$528,3,FALSE),0)</f>
        <v>82</v>
      </c>
      <c r="DS258">
        <f>IFERROR(VLOOKUP($B258,'Raw Stats'!$S$3:$AH$528,4,FALSE),0)</f>
        <v>21</v>
      </c>
      <c r="DT258">
        <f>IFERROR(VLOOKUP($B258,'Raw Stats'!$S$3:$AH$528,5,FALSE),0)</f>
        <v>14</v>
      </c>
      <c r="DU258">
        <f>IFERROR(VLOOKUP($B258,'Raw Stats'!$S$3:$AH$528,6,FALSE),0)</f>
        <v>35</v>
      </c>
      <c r="DV258">
        <f>IFERROR(VLOOKUP($B258,'Raw Stats'!$S$3:$AH$528,7,FALSE),0)</f>
        <v>2</v>
      </c>
      <c r="DW258">
        <f>IFERROR(VLOOKUP($B258,'Raw Stats'!$S$3:$AH$528,8,FALSE),0)</f>
        <v>74</v>
      </c>
      <c r="DX258">
        <f>IFERROR(VLOOKUP($B258,'Raw Stats'!$S$3:$AH$528,9,FALSE),0)</f>
        <v>240</v>
      </c>
      <c r="DY258">
        <f>IFERROR(VLOOKUP($B258,'Raw Stats'!$S$3:$AH$528,10,FALSE),0)</f>
        <v>86</v>
      </c>
      <c r="DZ258">
        <f>IFERROR(VLOOKUP($B258,'Raw Stats'!$S$3:$AH$528,11,FALSE)+VLOOKUP($B258,'Raw Stats'!$S$3:$AH$528,12,FALSE),0)</f>
        <v>4</v>
      </c>
      <c r="EA258">
        <f>IFERROR(VLOOKUP($B258,'Raw Stats'!$S$3:$AH$528,13,FALSE)+VLOOKUP($B258,'Raw Stats'!$S$3:$AH$528,14,FALSE),0)</f>
        <v>4</v>
      </c>
      <c r="EB258">
        <f>IFERROR(VLOOKUP($B258,'Raw Stats'!$S$3:$AH$528,15,FALSE),0)</f>
        <v>2</v>
      </c>
      <c r="EC258">
        <f>IFERROR(VLOOKUP($B258,'Raw Stats'!$S$3:$AH$528,16,FALSE),0)</f>
        <v>218</v>
      </c>
    </row>
    <row r="259" spans="1:133" x14ac:dyDescent="0.2">
      <c r="A259">
        <f>IFERROR(VLOOKUP(B259,Sheet2!$W$1:$X$300,2,FALSE),301)</f>
        <v>213</v>
      </c>
      <c r="B259" t="s">
        <v>285</v>
      </c>
      <c r="C259">
        <f t="shared" ref="C259:C322" si="20">IFERROR(IF(BR259=0,0,SUMIF(J259:T259,"&lt;&gt;#N/A")/BR259),0)</f>
        <v>0.67705961409191484</v>
      </c>
      <c r="D259">
        <f t="shared" ref="D259:D322" si="21">IFERROR(SUMIF(V259:AF259,"&lt;&gt;#N/A")/CE259,0)</f>
        <v>0.6117696941440306</v>
      </c>
      <c r="E259">
        <f t="shared" ref="E259:E322" si="22">IFERROR(SUMIF(AH259:AR259,"&lt;&gt;#N/A")/CR259,0)</f>
        <v>0.6568933653541823</v>
      </c>
      <c r="F259">
        <f t="shared" ref="F259:F322" si="23">IFERROR(SUMIF(AT259:BD259,"&lt;&gt;#N/A")/DE259,0)</f>
        <v>0</v>
      </c>
      <c r="G259">
        <f t="shared" ref="G259:G322" si="24">IFERROR(SUMIF(BF259:BP259,"&lt;&gt;#N/A")/DR259,0)</f>
        <v>0</v>
      </c>
      <c r="J259">
        <f>BS259*'Value Calculations'!$D$3</f>
        <v>5.300560572138493</v>
      </c>
      <c r="K259">
        <f>BT259*'Value Calculations'!$D$4</f>
        <v>8.4659303051608976</v>
      </c>
      <c r="L259">
        <f>BU259*'Value Calculations'!$D$5</f>
        <v>10.348186097063941</v>
      </c>
      <c r="M259">
        <f>BV259*'Value Calculations'!$D$6</f>
        <v>1.8759739787904428</v>
      </c>
      <c r="N259">
        <f>BW259*'Value Calculations'!$D$7</f>
        <v>2.1092370493102273</v>
      </c>
      <c r="O259">
        <f>BX259*'Value Calculations'!$D$8</f>
        <v>3.0194410409746713</v>
      </c>
      <c r="P259">
        <f>BY259*'Value Calculations'!$D$9</f>
        <v>4.6602427714881189</v>
      </c>
      <c r="Q259">
        <f>BZ259*'Value Calculations'!$D$10</f>
        <v>1.4612658963048188</v>
      </c>
      <c r="R259">
        <f>CA259*'Value Calculations'!$D$11</f>
        <v>2.9721424440748123</v>
      </c>
      <c r="S259">
        <f>CB259*'Value Calculations'!$D$12</f>
        <v>1.6277654791788281</v>
      </c>
      <c r="T259">
        <f>CC259*'Value Calculations'!$D$13</f>
        <v>13.001083106959854</v>
      </c>
      <c r="V259">
        <f>CF259*'Value Calculations'!$D$3</f>
        <v>4.0773542862603787</v>
      </c>
      <c r="W259">
        <f>CG259*'Value Calculations'!$D$4</f>
        <v>4.2329651525804488</v>
      </c>
      <c r="X259">
        <f>CH259*'Value Calculations'!$D$5</f>
        <v>6.1027764162171954</v>
      </c>
      <c r="Y259">
        <f>CI259*'Value Calculations'!$D$6</f>
        <v>0.25012986383872571</v>
      </c>
      <c r="Z259">
        <f>CJ259*'Value Calculations'!$D$7</f>
        <v>1.0546185246551136</v>
      </c>
      <c r="AA259">
        <f>CK259*'Value Calculations'!$D$8</f>
        <v>2.2286350540527335</v>
      </c>
      <c r="AB259">
        <f>CL259*'Value Calculations'!$D$9</f>
        <v>2.5190501467503346</v>
      </c>
      <c r="AC259">
        <f>CM259*'Value Calculations'!$D$10</f>
        <v>0.36531647407620471</v>
      </c>
      <c r="AD259">
        <f>CN259*'Value Calculations'!$D$11</f>
        <v>1.9814282960498748</v>
      </c>
      <c r="AE259">
        <f>CO259*'Value Calculations'!$D$12</f>
        <v>0.81388273958941404</v>
      </c>
      <c r="AF259">
        <f>CP259*'Value Calculations'!$D$13</f>
        <v>8.1858671414191679</v>
      </c>
      <c r="AH259">
        <f>CS259*'Value Calculations'!$D$3</f>
        <v>4.0773542862603787</v>
      </c>
      <c r="AI259">
        <f>CT259*'Value Calculations'!$D$4</f>
        <v>2.9305143364018491</v>
      </c>
      <c r="AJ259">
        <f>CU259*'Value Calculations'!$D$5</f>
        <v>5.0414239960055092</v>
      </c>
      <c r="AK259">
        <f>CV259*'Value Calculations'!$D$6</f>
        <v>1.1255843872742657</v>
      </c>
      <c r="AL259">
        <f>CW259*'Value Calculations'!$D$7</f>
        <v>1.0546185246551136</v>
      </c>
      <c r="AM259">
        <f>CX259*'Value Calculations'!$D$8</f>
        <v>2.7318752275485121</v>
      </c>
      <c r="AN259">
        <f>CY259*'Value Calculations'!$D$9</f>
        <v>1.6373825953877175</v>
      </c>
      <c r="AO259">
        <f>CZ259*'Value Calculations'!$D$10</f>
        <v>1.0959494222286141</v>
      </c>
      <c r="AP259">
        <f>DA259*'Value Calculations'!$D$11</f>
        <v>0.9907141480249374</v>
      </c>
      <c r="AQ259">
        <f>DB259*'Value Calculations'!$D$12</f>
        <v>1.6277654791788281</v>
      </c>
      <c r="AR259">
        <f>DC259*'Value Calculations'!$D$13</f>
        <v>9.2176991340350298</v>
      </c>
      <c r="AT259">
        <f>DF259*'Value Calculations'!$D$3</f>
        <v>0</v>
      </c>
      <c r="AU259">
        <f>DG259*'Value Calculations'!$D$4</f>
        <v>0</v>
      </c>
      <c r="AV259">
        <f>DH259*'Value Calculations'!$D$5</f>
        <v>0</v>
      </c>
      <c r="AW259">
        <f>DI259*'Value Calculations'!$D$6</f>
        <v>0</v>
      </c>
      <c r="AX259">
        <f>DJ259*'Value Calculations'!$D$7</f>
        <v>0</v>
      </c>
      <c r="AY259">
        <f>DK259*'Value Calculations'!$D$8</f>
        <v>0</v>
      </c>
      <c r="AZ259">
        <f>DL259*'Value Calculations'!$D$9</f>
        <v>0</v>
      </c>
      <c r="BA259">
        <f>DM259*'Value Calculations'!$D$10</f>
        <v>0</v>
      </c>
      <c r="BB259">
        <f>DN259*'Value Calculations'!$D$11</f>
        <v>0</v>
      </c>
      <c r="BC259">
        <f>DO259*'Value Calculations'!$D$12</f>
        <v>0</v>
      </c>
      <c r="BD259">
        <f>DP259*'Value Calculations'!$D$13</f>
        <v>0</v>
      </c>
      <c r="BF259">
        <f>DS259*'Value Calculations'!$D$3</f>
        <v>0</v>
      </c>
      <c r="BG259">
        <f>DT259*'Value Calculations'!$D$4</f>
        <v>0</v>
      </c>
      <c r="BH259">
        <f>DU259*'Value Calculations'!$D$5</f>
        <v>0</v>
      </c>
      <c r="BI259">
        <f>DV259*'Value Calculations'!$D$6</f>
        <v>0</v>
      </c>
      <c r="BJ259">
        <f>DW259*'Value Calculations'!$D$7</f>
        <v>0</v>
      </c>
      <c r="BK259">
        <f>DX259*'Value Calculations'!$D$8</f>
        <v>0</v>
      </c>
      <c r="BL259">
        <f>DY259*'Value Calculations'!$D$9</f>
        <v>0</v>
      </c>
      <c r="BM259">
        <f>DZ259*'Value Calculations'!$D$10</f>
        <v>0</v>
      </c>
      <c r="BN259">
        <f>EA259*'Value Calculations'!$D$11</f>
        <v>0</v>
      </c>
      <c r="BO259">
        <f>EB259*'Value Calculations'!$D$12</f>
        <v>0</v>
      </c>
      <c r="BP259">
        <f>EC259*'Value Calculations'!$D$13</f>
        <v>0</v>
      </c>
      <c r="BR259">
        <f>IFERROR(VLOOKUP($B259,'Raw Stats'!$CM$3:$DC$884,3,FALSE),0)</f>
        <v>81</v>
      </c>
      <c r="BS259">
        <f>IFERROR(VLOOKUP($B259,'Raw Stats'!$CM$3:$DC$884,4,FALSE),0)</f>
        <v>13</v>
      </c>
      <c r="BT259">
        <f>IFERROR(VLOOKUP($B259,'Raw Stats'!$CM$3:$DC$884,5,FALSE),0)</f>
        <v>26</v>
      </c>
      <c r="BU259">
        <f>IFERROR(VLOOKUP($B259,'Raw Stats'!$CM$3:$DC$884,6,FALSE),0)</f>
        <v>39</v>
      </c>
      <c r="BV259">
        <f>IFERROR(VLOOKUP($B259,'Raw Stats'!$CM$3:$DC$884,7,FALSE),0)</f>
        <v>15</v>
      </c>
      <c r="BW259">
        <f>IFERROR(VLOOKUP($B259,'Raw Stats'!$CM$3:$DC$884,8,FALSE),0)</f>
        <v>24</v>
      </c>
      <c r="BX259">
        <f>IFERROR(VLOOKUP($B259,'Raw Stats'!$CM$3:$DC$884,9,FALSE),0)</f>
        <v>42</v>
      </c>
      <c r="BY259">
        <f>IFERROR(VLOOKUP($B259,'Raw Stats'!$CM$3:$DC$884,10,FALSE),0)</f>
        <v>37</v>
      </c>
      <c r="BZ259">
        <f>IFERROR(VLOOKUP($B259,'Raw Stats'!$CM$3:$DC$884,11,FALSE)+VLOOKUP($B259,'Raw Stats'!$CM$3:$DC$884,12,FALSE),0)</f>
        <v>4</v>
      </c>
      <c r="CA259">
        <f>IFERROR(VLOOKUP($B259,'Raw Stats'!$CM$3:$DC$884,13,FALSE)+VLOOKUP($B259,'Raw Stats'!$CM$3:$DC$884,14,FALSE),0)</f>
        <v>3</v>
      </c>
      <c r="CB259">
        <f>IFERROR(VLOOKUP($B259,'Raw Stats'!$CM$3:$DC$884,15,FALSE),0)</f>
        <v>2</v>
      </c>
      <c r="CC259">
        <f>IFERROR(VLOOKUP($B259,'Raw Stats'!$CM$3:$DC$884,16,FALSE),0)</f>
        <v>189</v>
      </c>
      <c r="CE259">
        <f>IFERROR(VLOOKUP($B259,'Raw Stats'!$BU$3:$CJ$528,3,FALSE),0)</f>
        <v>52</v>
      </c>
      <c r="CF259">
        <f>IFERROR(VLOOKUP($B259,'Raw Stats'!$BU$3:$CJ$528,4,FALSE),0)</f>
        <v>10</v>
      </c>
      <c r="CG259">
        <f>IFERROR(VLOOKUP($B259,'Raw Stats'!$BU$3:$CJ$5288,5,FALSE),0)</f>
        <v>13</v>
      </c>
      <c r="CH259">
        <f>IFERROR(VLOOKUP($B259,'Raw Stats'!$BU$3:$CJ$528,6,FALSE),0)</f>
        <v>23</v>
      </c>
      <c r="CI259">
        <f>IFERROR(VLOOKUP($B259,'Raw Stats'!$BU$3:$CJ$528,7,FALSE),0)</f>
        <v>2</v>
      </c>
      <c r="CJ259">
        <f>IFERROR(VLOOKUP($B259,'Raw Stats'!$BU$3:$CJ$528,8,FALSE),0)</f>
        <v>12</v>
      </c>
      <c r="CK259">
        <f>IFERROR(VLOOKUP($B259,'Raw Stats'!$BU$3:$CJ$528,9,FALSE),0)</f>
        <v>31</v>
      </c>
      <c r="CL259">
        <f>IFERROR(VLOOKUP($B259,'Raw Stats'!$BU$3:$CJ$528,10,FALSE),0)</f>
        <v>20</v>
      </c>
      <c r="CM259">
        <f>IFERROR(VLOOKUP($B259,'Raw Stats'!$BU$3:$CJ$528,11,FALSE)+VLOOKUP($B259,'Raw Stats'!$BU$3:$CJ$528,12,FALSE),0)</f>
        <v>1</v>
      </c>
      <c r="CN259">
        <f>IFERROR(VLOOKUP($B259,'Raw Stats'!$BU$3:$CJ$528,13,FALSE)+VLOOKUP($B259,'Raw Stats'!$BU$3:$CJ$528,14,FALSE),0)</f>
        <v>2</v>
      </c>
      <c r="CO259">
        <f>IFERROR(VLOOKUP($B259,'Raw Stats'!$BU$3:$CJ$528,15,FALSE),0)</f>
        <v>1</v>
      </c>
      <c r="CP259">
        <f>IFERROR(VLOOKUP($B259,'Raw Stats'!$BU$3:$CJ$528,16,FALSE),0)</f>
        <v>119</v>
      </c>
      <c r="CR259">
        <f>IFERROR(VLOOKUP($B259,'Raw Stats'!$BC$3:$BR$528,3,FALSE),0)</f>
        <v>48</v>
      </c>
      <c r="CS259">
        <f>IFERROR(VLOOKUP($B259,'Raw Stats'!$BC$3:$BR$528,4,FALSE),0)</f>
        <v>10</v>
      </c>
      <c r="CT259">
        <f>IFERROR(VLOOKUP($B259,'Raw Stats'!$BC$3:$BR$5288,5,FALSE),0)</f>
        <v>9</v>
      </c>
      <c r="CU259">
        <f>IFERROR(VLOOKUP($B259,'Raw Stats'!$BC$3:$BR$52888,6,FALSE),0)</f>
        <v>19</v>
      </c>
      <c r="CV259">
        <f>IFERROR(VLOOKUP($B259,'Raw Stats'!$BC$3:$BR$5288,7,FALSE),0)</f>
        <v>9</v>
      </c>
      <c r="CW259">
        <f>IFERROR(VLOOKUP($B259,'Raw Stats'!$BC$3:$BR$5288,8,FALSE),0)</f>
        <v>12</v>
      </c>
      <c r="CX259">
        <f>IFERROR(VLOOKUP($B259,'Raw Stats'!$BC$3:$BR$5288,9,FALSE),0)</f>
        <v>38</v>
      </c>
      <c r="CY259">
        <f>IFERROR(VLOOKUP($B259,'Raw Stats'!$BC$3:$BR$5288,10,FALSE),0)</f>
        <v>13</v>
      </c>
      <c r="CZ259">
        <f>IFERROR(VLOOKUP($B259,'Raw Stats'!$BC$3:$BR$5288,11,FALSE)+VLOOKUP($B259,'Raw Stats'!$BC$3:$BR$5288,12,FALSE),0)</f>
        <v>3</v>
      </c>
      <c r="DA259">
        <f>IFERROR(VLOOKUP($B259,'Raw Stats'!$BC$3:$BR$5288,13,FALSE)+VLOOKUP($B259,'Raw Stats'!$BC$3:$BR$5288,14,FALSE),0)</f>
        <v>1</v>
      </c>
      <c r="DB259">
        <f>IFERROR(VLOOKUP($B259,'Raw Stats'!$BC$3:$BR$5288,15,FALSE),0)</f>
        <v>2</v>
      </c>
      <c r="DC259">
        <f>IFERROR(VLOOKUP($B259,'Raw Stats'!$BC$3:$BR$5288,16,FALSE),0)</f>
        <v>134</v>
      </c>
      <c r="DE259">
        <f>IFERROR(VLOOKUP($B259,'Raw Stats'!$AK$3:$AZ$528,3,FALSE),0)</f>
        <v>0</v>
      </c>
      <c r="DF259">
        <f>IFERROR(VLOOKUP($B259,'Raw Stats'!$AK$3:$AZ$528,4,FALSE),0)</f>
        <v>0</v>
      </c>
      <c r="DG259">
        <f>IFERROR(VLOOKUP($B259,'Raw Stats'!$AK$3:$AZ$528,5,FALSE),0)</f>
        <v>0</v>
      </c>
      <c r="DH259">
        <f>IFERROR(VLOOKUP($B259,'Raw Stats'!$AK$3:$AZ$528,6,FALSE),0)</f>
        <v>0</v>
      </c>
      <c r="DI259">
        <f>IFERROR(VLOOKUP($B259,'Raw Stats'!$AK$3:$AZ$528,7,FALSE),0)</f>
        <v>0</v>
      </c>
      <c r="DJ259">
        <f>IFERROR(VLOOKUP($B259,'Raw Stats'!$AK$3:$AZ$528,8,FALSE),0)</f>
        <v>0</v>
      </c>
      <c r="DK259">
        <f>IFERROR(VLOOKUP($B259,'Raw Stats'!$AK$3:$AZ$528,9,FALSE),0)</f>
        <v>0</v>
      </c>
      <c r="DL259">
        <f>IFERROR(VLOOKUP($B259,'Raw Stats'!$AK$3:$AZ$528,10,FALSE),0)</f>
        <v>0</v>
      </c>
      <c r="DM259">
        <f>IFERROR(VLOOKUP($B259,'Raw Stats'!$AK$3:$AZ$528,11,FALSE)+VLOOKUP($B259,'Raw Stats'!$AK$3:$AZ$528,12,FALSE),0)</f>
        <v>0</v>
      </c>
      <c r="DN259">
        <f>IFERROR(VLOOKUP($B259,'Raw Stats'!$AK$3:$AZ$528,13,FALSE)+VLOOKUP($B259,'Raw Stats'!$AK$3:$AZ$528,14,FALSE),0)</f>
        <v>0</v>
      </c>
      <c r="DO259">
        <f>IFERROR(VLOOKUP($B259,'Raw Stats'!$AK$3:$AZ$528,15,FALSE),0)</f>
        <v>0</v>
      </c>
      <c r="DP259">
        <f>IFERROR(VLOOKUP($B259,'Raw Stats'!$AK$3:$AZ$528,16,FALSE),0)</f>
        <v>0</v>
      </c>
      <c r="DR259">
        <f>IFERROR(VLOOKUP($B259,'Raw Stats'!$S$3:$AH$528,3,FALSE),0)</f>
        <v>0</v>
      </c>
      <c r="DS259">
        <f>IFERROR(VLOOKUP($B259,'Raw Stats'!$S$3:$AH$528,4,FALSE),0)</f>
        <v>0</v>
      </c>
      <c r="DT259">
        <f>IFERROR(VLOOKUP($B259,'Raw Stats'!$S$3:$AH$528,5,FALSE),0)</f>
        <v>0</v>
      </c>
      <c r="DU259">
        <f>IFERROR(VLOOKUP($B259,'Raw Stats'!$S$3:$AH$528,6,FALSE),0)</f>
        <v>0</v>
      </c>
      <c r="DV259">
        <f>IFERROR(VLOOKUP($B259,'Raw Stats'!$S$3:$AH$528,7,FALSE),0)</f>
        <v>0</v>
      </c>
      <c r="DW259">
        <f>IFERROR(VLOOKUP($B259,'Raw Stats'!$S$3:$AH$528,8,FALSE),0)</f>
        <v>0</v>
      </c>
      <c r="DX259">
        <f>IFERROR(VLOOKUP($B259,'Raw Stats'!$S$3:$AH$528,9,FALSE),0)</f>
        <v>0</v>
      </c>
      <c r="DY259">
        <f>IFERROR(VLOOKUP($B259,'Raw Stats'!$S$3:$AH$528,10,FALSE),0)</f>
        <v>0</v>
      </c>
      <c r="DZ259">
        <f>IFERROR(VLOOKUP($B259,'Raw Stats'!$S$3:$AH$528,11,FALSE)+VLOOKUP($B259,'Raw Stats'!$S$3:$AH$528,12,FALSE),0)</f>
        <v>0</v>
      </c>
      <c r="EA259">
        <f>IFERROR(VLOOKUP($B259,'Raw Stats'!$S$3:$AH$528,13,FALSE)+VLOOKUP($B259,'Raw Stats'!$S$3:$AH$528,14,FALSE),0)</f>
        <v>0</v>
      </c>
      <c r="EB259">
        <f>IFERROR(VLOOKUP($B259,'Raw Stats'!$S$3:$AH$528,15,FALSE),0)</f>
        <v>0</v>
      </c>
      <c r="EC259">
        <f>IFERROR(VLOOKUP($B259,'Raw Stats'!$S$3:$AH$528,16,FALSE),0)</f>
        <v>0</v>
      </c>
    </row>
    <row r="260" spans="1:133" x14ac:dyDescent="0.2">
      <c r="A260">
        <f>IFERROR(VLOOKUP(B260,Sheet2!$W$1:$X$300,2,FALSE),301)</f>
        <v>271</v>
      </c>
      <c r="B260" t="s">
        <v>289</v>
      </c>
      <c r="C260">
        <f t="shared" si="20"/>
        <v>0.67653116811512626</v>
      </c>
      <c r="D260">
        <f t="shared" si="21"/>
        <v>0.608101448001929</v>
      </c>
      <c r="E260">
        <f t="shared" si="22"/>
        <v>0.83495955322611637</v>
      </c>
      <c r="F260">
        <f t="shared" si="23"/>
        <v>0.46054482459820967</v>
      </c>
      <c r="G260">
        <f t="shared" si="24"/>
        <v>0.80839047371478423</v>
      </c>
      <c r="J260">
        <f>BS260*'Value Calculations'!$D$3</f>
        <v>5.7082960007645305</v>
      </c>
      <c r="K260">
        <f>BT260*'Value Calculations'!$D$4</f>
        <v>7.8147048970715982</v>
      </c>
      <c r="L260">
        <f>BU260*'Value Calculations'!$D$5</f>
        <v>10.082847992011018</v>
      </c>
      <c r="M260">
        <f>BV260*'Value Calculations'!$D$6</f>
        <v>1.3757142511129914</v>
      </c>
      <c r="N260">
        <f>BW260*'Value Calculations'!$D$7</f>
        <v>1.7576975410918561</v>
      </c>
      <c r="O260">
        <f>BX260*'Value Calculations'!$D$8</f>
        <v>4.3134872013923875</v>
      </c>
      <c r="P260">
        <f>BY260*'Value Calculations'!$D$9</f>
        <v>4.7861952788256357</v>
      </c>
      <c r="Q260">
        <f>BZ260*'Value Calculations'!$D$10</f>
        <v>3.2878482666858426</v>
      </c>
      <c r="R260">
        <f>CA260*'Value Calculations'!$D$11</f>
        <v>0</v>
      </c>
      <c r="S260">
        <f>CB260*'Value Calculations'!$D$12</f>
        <v>3.2555309583576562</v>
      </c>
      <c r="T260">
        <f>CC260*'Value Calculations'!$D$13</f>
        <v>10.387108725666339</v>
      </c>
      <c r="V260">
        <f>CF260*'Value Calculations'!$D$3</f>
        <v>8.5624440011467957</v>
      </c>
      <c r="W260">
        <f>CG260*'Value Calculations'!$D$4</f>
        <v>4.8841905606697491</v>
      </c>
      <c r="X260">
        <f>CH260*'Value Calculations'!$D$5</f>
        <v>9.5521717819051766</v>
      </c>
      <c r="Y260">
        <f>CI260*'Value Calculations'!$D$6</f>
        <v>-0.75038959151617712</v>
      </c>
      <c r="Z260">
        <f>CJ260*'Value Calculations'!$D$7</f>
        <v>2.4607765575285985</v>
      </c>
      <c r="AA260">
        <f>CK260*'Value Calculations'!$D$8</f>
        <v>3.3070068544008304</v>
      </c>
      <c r="AB260">
        <f>CL260*'Value Calculations'!$D$9</f>
        <v>4.4083377568130855</v>
      </c>
      <c r="AC260">
        <f>CM260*'Value Calculations'!$D$10</f>
        <v>1.0959494222286141</v>
      </c>
      <c r="AD260">
        <f>CN260*'Value Calculations'!$D$11</f>
        <v>0.9907141480249374</v>
      </c>
      <c r="AE260">
        <f>CO260*'Value Calculations'!$D$12</f>
        <v>0.81388273958941404</v>
      </c>
      <c r="AF260">
        <f>CP260*'Value Calculations'!$D$13</f>
        <v>12.106828713359441</v>
      </c>
      <c r="AH260">
        <f>CS260*'Value Calculations'!$D$3</f>
        <v>4.0773542862603787</v>
      </c>
      <c r="AI260">
        <f>CT260*'Value Calculations'!$D$4</f>
        <v>8.1403176011162479</v>
      </c>
      <c r="AJ260">
        <f>CU260*'Value Calculations'!$D$5</f>
        <v>9.2868336768522539</v>
      </c>
      <c r="AK260">
        <f>CV260*'Value Calculations'!$D$6</f>
        <v>-0.75038959151617712</v>
      </c>
      <c r="AL260">
        <f>CW260*'Value Calculations'!$D$7</f>
        <v>1.4061580328734848</v>
      </c>
      <c r="AM260">
        <f>CX260*'Value Calculations'!$D$8</f>
        <v>3.1632239476877508</v>
      </c>
      <c r="AN260">
        <f>CY260*'Value Calculations'!$D$9</f>
        <v>2.5190501467503346</v>
      </c>
      <c r="AO260">
        <f>CZ260*'Value Calculations'!$D$10</f>
        <v>4.7491141629906615</v>
      </c>
      <c r="AP260">
        <f>DA260*'Value Calculations'!$D$11</f>
        <v>0</v>
      </c>
      <c r="AQ260">
        <f>DB260*'Value Calculations'!$D$12</f>
        <v>0.81388273958941404</v>
      </c>
      <c r="AR260">
        <f>DC260*'Value Calculations'!$D$13</f>
        <v>6.6725135522492369</v>
      </c>
      <c r="AT260">
        <f>DF260*'Value Calculations'!$D$3</f>
        <v>3.2618834290083032</v>
      </c>
      <c r="AU260">
        <f>DG260*'Value Calculations'!$D$4</f>
        <v>4.8841905606697491</v>
      </c>
      <c r="AV260">
        <f>DH260*'Value Calculations'!$D$5</f>
        <v>6.1027764162171954</v>
      </c>
      <c r="AW260">
        <f>DI260*'Value Calculations'!$D$6</f>
        <v>0.25012986383872571</v>
      </c>
      <c r="AX260">
        <f>DJ260*'Value Calculations'!$D$7</f>
        <v>0.52730926232755682</v>
      </c>
      <c r="AY260">
        <f>DK260*'Value Calculations'!$D$8</f>
        <v>2.084852147339654</v>
      </c>
      <c r="AZ260">
        <f>DL260*'Value Calculations'!$D$9</f>
        <v>3.0228601761004015</v>
      </c>
      <c r="BA260">
        <f>DM260*'Value Calculations'!$D$10</f>
        <v>2.9225317926096377</v>
      </c>
      <c r="BB260">
        <f>DN260*'Value Calculations'!$D$11</f>
        <v>0</v>
      </c>
      <c r="BC260">
        <f>DO260*'Value Calculations'!$D$12</f>
        <v>0</v>
      </c>
      <c r="BD260">
        <f>DP260*'Value Calculations'!$D$13</f>
        <v>6.8788799507724097</v>
      </c>
      <c r="BF260">
        <f>DS260*'Value Calculations'!$D$3</f>
        <v>6.9315022866426439</v>
      </c>
      <c r="BG260">
        <f>DT260*'Value Calculations'!$D$4</f>
        <v>12.373282753696698</v>
      </c>
      <c r="BH260">
        <f>DU260*'Value Calculations'!$D$5</f>
        <v>14.593595777910686</v>
      </c>
      <c r="BI260">
        <f>DV260*'Value Calculations'!$D$6</f>
        <v>1.6258441149517171</v>
      </c>
      <c r="BJ260">
        <f>DW260*'Value Calculations'!$D$7</f>
        <v>3.1638555739653409</v>
      </c>
      <c r="BK260">
        <f>DX260*'Value Calculations'!$D$8</f>
        <v>4.816727374888166</v>
      </c>
      <c r="BL260">
        <f>DY260*'Value Calculations'!$D$9</f>
        <v>4.156432742138052</v>
      </c>
      <c r="BM260">
        <f>DZ260*'Value Calculations'!$D$10</f>
        <v>4.7491141629906615</v>
      </c>
      <c r="BN260">
        <f>EA260*'Value Calculations'!$D$11</f>
        <v>0</v>
      </c>
      <c r="BO260">
        <f>EB260*'Value Calculations'!$D$12</f>
        <v>2.441648218768242</v>
      </c>
      <c r="BP260">
        <f>EC260*'Value Calculations'!$D$13</f>
        <v>12.244406312374888</v>
      </c>
      <c r="BR260">
        <f>IFERROR(VLOOKUP($B260,'Raw Stats'!$CM$3:$DC$884,3,FALSE),0)</f>
        <v>78</v>
      </c>
      <c r="BS260">
        <f>IFERROR(VLOOKUP($B260,'Raw Stats'!$CM$3:$DC$884,4,FALSE),0)</f>
        <v>14</v>
      </c>
      <c r="BT260">
        <f>IFERROR(VLOOKUP($B260,'Raw Stats'!$CM$3:$DC$884,5,FALSE),0)</f>
        <v>24</v>
      </c>
      <c r="BU260">
        <f>IFERROR(VLOOKUP($B260,'Raw Stats'!$CM$3:$DC$884,6,FALSE),0)</f>
        <v>38</v>
      </c>
      <c r="BV260">
        <f>IFERROR(VLOOKUP($B260,'Raw Stats'!$CM$3:$DC$884,7,FALSE),0)</f>
        <v>11</v>
      </c>
      <c r="BW260">
        <f>IFERROR(VLOOKUP($B260,'Raw Stats'!$CM$3:$DC$884,8,FALSE),0)</f>
        <v>20</v>
      </c>
      <c r="BX260">
        <f>IFERROR(VLOOKUP($B260,'Raw Stats'!$CM$3:$DC$884,9,FALSE),0)</f>
        <v>60</v>
      </c>
      <c r="BY260">
        <f>IFERROR(VLOOKUP($B260,'Raw Stats'!$CM$3:$DC$884,10,FALSE),0)</f>
        <v>38</v>
      </c>
      <c r="BZ260">
        <f>IFERROR(VLOOKUP($B260,'Raw Stats'!$CM$3:$DC$884,11,FALSE)+VLOOKUP($B260,'Raw Stats'!$CM$3:$DC$884,12,FALSE),0)</f>
        <v>9</v>
      </c>
      <c r="CA260">
        <f>IFERROR(VLOOKUP($B260,'Raw Stats'!$CM$3:$DC$884,13,FALSE)+VLOOKUP($B260,'Raw Stats'!$CM$3:$DC$884,14,FALSE),0)</f>
        <v>0</v>
      </c>
      <c r="CB260">
        <f>IFERROR(VLOOKUP($B260,'Raw Stats'!$CM$3:$DC$884,15,FALSE),0)</f>
        <v>4</v>
      </c>
      <c r="CC260">
        <f>IFERROR(VLOOKUP($B260,'Raw Stats'!$CM$3:$DC$884,16,FALSE),0)</f>
        <v>151</v>
      </c>
      <c r="CE260">
        <f>IFERROR(VLOOKUP($B260,'Raw Stats'!$BU$3:$CJ$528,3,FALSE),0)</f>
        <v>78</v>
      </c>
      <c r="CF260">
        <f>IFERROR(VLOOKUP($B260,'Raw Stats'!$BU$3:$CJ$528,4,FALSE),0)</f>
        <v>21</v>
      </c>
      <c r="CG260">
        <f>IFERROR(VLOOKUP($B260,'Raw Stats'!$BU$3:$CJ$5288,5,FALSE),0)</f>
        <v>15</v>
      </c>
      <c r="CH260">
        <f>IFERROR(VLOOKUP($B260,'Raw Stats'!$BU$3:$CJ$528,6,FALSE),0)</f>
        <v>36</v>
      </c>
      <c r="CI260">
        <f>IFERROR(VLOOKUP($B260,'Raw Stats'!$BU$3:$CJ$528,7,FALSE),0)</f>
        <v>-6</v>
      </c>
      <c r="CJ260">
        <f>IFERROR(VLOOKUP($B260,'Raw Stats'!$BU$3:$CJ$528,8,FALSE),0)</f>
        <v>28</v>
      </c>
      <c r="CK260">
        <f>IFERROR(VLOOKUP($B260,'Raw Stats'!$BU$3:$CJ$528,9,FALSE),0)</f>
        <v>46</v>
      </c>
      <c r="CL260">
        <f>IFERROR(VLOOKUP($B260,'Raw Stats'!$BU$3:$CJ$528,10,FALSE),0)</f>
        <v>35</v>
      </c>
      <c r="CM260">
        <f>IFERROR(VLOOKUP($B260,'Raw Stats'!$BU$3:$CJ$528,11,FALSE)+VLOOKUP($B260,'Raw Stats'!$BU$3:$CJ$528,12,FALSE),0)</f>
        <v>3</v>
      </c>
      <c r="CN260">
        <f>IFERROR(VLOOKUP($B260,'Raw Stats'!$BU$3:$CJ$528,13,FALSE)+VLOOKUP($B260,'Raw Stats'!$BU$3:$CJ$528,14,FALSE),0)</f>
        <v>1</v>
      </c>
      <c r="CO260">
        <f>IFERROR(VLOOKUP($B260,'Raw Stats'!$BU$3:$CJ$528,15,FALSE),0)</f>
        <v>1</v>
      </c>
      <c r="CP260">
        <f>IFERROR(VLOOKUP($B260,'Raw Stats'!$BU$3:$CJ$528,16,FALSE),0)</f>
        <v>176</v>
      </c>
      <c r="CR260">
        <f>IFERROR(VLOOKUP($B260,'Raw Stats'!$BC$3:$BR$528,3,FALSE),0)</f>
        <v>48</v>
      </c>
      <c r="CS260">
        <f>IFERROR(VLOOKUP($B260,'Raw Stats'!$BC$3:$BR$528,4,FALSE),0)</f>
        <v>10</v>
      </c>
      <c r="CT260">
        <f>IFERROR(VLOOKUP($B260,'Raw Stats'!$BC$3:$BR$5288,5,FALSE),0)</f>
        <v>25</v>
      </c>
      <c r="CU260">
        <f>IFERROR(VLOOKUP($B260,'Raw Stats'!$BC$3:$BR$52888,6,FALSE),0)</f>
        <v>35</v>
      </c>
      <c r="CV260">
        <f>IFERROR(VLOOKUP($B260,'Raw Stats'!$BC$3:$BR$5288,7,FALSE),0)</f>
        <v>-6</v>
      </c>
      <c r="CW260">
        <f>IFERROR(VLOOKUP($B260,'Raw Stats'!$BC$3:$BR$5288,8,FALSE),0)</f>
        <v>16</v>
      </c>
      <c r="CX260">
        <f>IFERROR(VLOOKUP($B260,'Raw Stats'!$BC$3:$BR$5288,9,FALSE),0)</f>
        <v>44</v>
      </c>
      <c r="CY260">
        <f>IFERROR(VLOOKUP($B260,'Raw Stats'!$BC$3:$BR$5288,10,FALSE),0)</f>
        <v>20</v>
      </c>
      <c r="CZ260">
        <f>IFERROR(VLOOKUP($B260,'Raw Stats'!$BC$3:$BR$5288,11,FALSE)+VLOOKUP($B260,'Raw Stats'!$BC$3:$BR$5288,12,FALSE),0)</f>
        <v>13</v>
      </c>
      <c r="DA260">
        <f>IFERROR(VLOOKUP($B260,'Raw Stats'!$BC$3:$BR$5288,13,FALSE)+VLOOKUP($B260,'Raw Stats'!$BC$3:$BR$5288,14,FALSE),0)</f>
        <v>0</v>
      </c>
      <c r="DB260">
        <f>IFERROR(VLOOKUP($B260,'Raw Stats'!$BC$3:$BR$5288,15,FALSE),0)</f>
        <v>1</v>
      </c>
      <c r="DC260">
        <f>IFERROR(VLOOKUP($B260,'Raw Stats'!$BC$3:$BR$5288,16,FALSE),0)</f>
        <v>97</v>
      </c>
      <c r="DE260">
        <f>IFERROR(VLOOKUP($B260,'Raw Stats'!$AK$3:$AZ$528,3,FALSE),0)</f>
        <v>65</v>
      </c>
      <c r="DF260">
        <f>IFERROR(VLOOKUP($B260,'Raw Stats'!$AK$3:$AZ$528,4,FALSE),0)</f>
        <v>8</v>
      </c>
      <c r="DG260">
        <f>IFERROR(VLOOKUP($B260,'Raw Stats'!$AK$3:$AZ$528,5,FALSE),0)</f>
        <v>15</v>
      </c>
      <c r="DH260">
        <f>IFERROR(VLOOKUP($B260,'Raw Stats'!$AK$3:$AZ$528,6,FALSE),0)</f>
        <v>23</v>
      </c>
      <c r="DI260">
        <f>IFERROR(VLOOKUP($B260,'Raw Stats'!$AK$3:$AZ$528,7,FALSE),0)</f>
        <v>2</v>
      </c>
      <c r="DJ260">
        <f>IFERROR(VLOOKUP($B260,'Raw Stats'!$AK$3:$AZ$528,8,FALSE),0)</f>
        <v>6</v>
      </c>
      <c r="DK260">
        <f>IFERROR(VLOOKUP($B260,'Raw Stats'!$AK$3:$AZ$528,9,FALSE),0)</f>
        <v>29</v>
      </c>
      <c r="DL260">
        <f>IFERROR(VLOOKUP($B260,'Raw Stats'!$AK$3:$AZ$528,10,FALSE),0)</f>
        <v>24</v>
      </c>
      <c r="DM260">
        <f>IFERROR(VLOOKUP($B260,'Raw Stats'!$AK$3:$AZ$528,11,FALSE)+VLOOKUP($B260,'Raw Stats'!$AK$3:$AZ$528,12,FALSE),0)</f>
        <v>8</v>
      </c>
      <c r="DN260">
        <f>IFERROR(VLOOKUP($B260,'Raw Stats'!$AK$3:$AZ$528,13,FALSE)+VLOOKUP($B260,'Raw Stats'!$AK$3:$AZ$528,14,FALSE),0)</f>
        <v>0</v>
      </c>
      <c r="DO260">
        <f>IFERROR(VLOOKUP($B260,'Raw Stats'!$AK$3:$AZ$528,15,FALSE),0)</f>
        <v>0</v>
      </c>
      <c r="DP260">
        <f>IFERROR(VLOOKUP($B260,'Raw Stats'!$AK$3:$AZ$528,16,FALSE),0)</f>
        <v>100</v>
      </c>
      <c r="DR260">
        <f>IFERROR(VLOOKUP($B260,'Raw Stats'!$S$3:$AH$528,3,FALSE),0)</f>
        <v>83</v>
      </c>
      <c r="DS260">
        <f>IFERROR(VLOOKUP($B260,'Raw Stats'!$S$3:$AH$528,4,FALSE),0)</f>
        <v>17</v>
      </c>
      <c r="DT260">
        <f>IFERROR(VLOOKUP($B260,'Raw Stats'!$S$3:$AH$528,5,FALSE),0)</f>
        <v>38</v>
      </c>
      <c r="DU260">
        <f>IFERROR(VLOOKUP($B260,'Raw Stats'!$S$3:$AH$528,6,FALSE),0)</f>
        <v>55</v>
      </c>
      <c r="DV260">
        <f>IFERROR(VLOOKUP($B260,'Raw Stats'!$S$3:$AH$528,7,FALSE),0)</f>
        <v>13</v>
      </c>
      <c r="DW260">
        <f>IFERROR(VLOOKUP($B260,'Raw Stats'!$S$3:$AH$528,8,FALSE),0)</f>
        <v>36</v>
      </c>
      <c r="DX260">
        <f>IFERROR(VLOOKUP($B260,'Raw Stats'!$S$3:$AH$528,9,FALSE),0)</f>
        <v>67</v>
      </c>
      <c r="DY260">
        <f>IFERROR(VLOOKUP($B260,'Raw Stats'!$S$3:$AH$528,10,FALSE),0)</f>
        <v>33</v>
      </c>
      <c r="DZ260">
        <f>IFERROR(VLOOKUP($B260,'Raw Stats'!$S$3:$AH$528,11,FALSE)+VLOOKUP($B260,'Raw Stats'!$S$3:$AH$528,12,FALSE),0)</f>
        <v>13</v>
      </c>
      <c r="EA260">
        <f>IFERROR(VLOOKUP($B260,'Raw Stats'!$S$3:$AH$528,13,FALSE)+VLOOKUP($B260,'Raw Stats'!$S$3:$AH$528,14,FALSE),0)</f>
        <v>0</v>
      </c>
      <c r="EB260">
        <f>IFERROR(VLOOKUP($B260,'Raw Stats'!$S$3:$AH$528,15,FALSE),0)</f>
        <v>3</v>
      </c>
      <c r="EC260">
        <f>IFERROR(VLOOKUP($B260,'Raw Stats'!$S$3:$AH$528,16,FALSE),0)</f>
        <v>178</v>
      </c>
    </row>
    <row r="261" spans="1:133" x14ac:dyDescent="0.2">
      <c r="A261">
        <f>IFERROR(VLOOKUP(B261,Sheet2!$W$1:$X$300,2,FALSE),301)</f>
        <v>301</v>
      </c>
      <c r="B261" t="s">
        <v>128</v>
      </c>
      <c r="C261">
        <f t="shared" si="20"/>
        <v>0.67584970968842861</v>
      </c>
      <c r="D261">
        <f t="shared" si="21"/>
        <v>0.85743323501130986</v>
      </c>
      <c r="E261">
        <f t="shared" si="22"/>
        <v>0.60941405385160019</v>
      </c>
      <c r="F261">
        <f t="shared" si="23"/>
        <v>0.71267230064300857</v>
      </c>
      <c r="G261">
        <f t="shared" si="24"/>
        <v>0.77099747867250923</v>
      </c>
      <c r="J261">
        <f>BS261*'Value Calculations'!$D$3</f>
        <v>2.4464125717562273</v>
      </c>
      <c r="K261">
        <f>BT261*'Value Calculations'!$D$4</f>
        <v>5.5354159687590485</v>
      </c>
      <c r="L261">
        <f>BU261*'Value Calculations'!$D$5</f>
        <v>6.1027764162171954</v>
      </c>
      <c r="M261">
        <f>BV261*'Value Calculations'!$D$6</f>
        <v>0.50025972767745142</v>
      </c>
      <c r="N261">
        <f>BW261*'Value Calculations'!$D$7</f>
        <v>4.2184740986204545</v>
      </c>
      <c r="O261">
        <f>BX261*'Value Calculations'!$D$8</f>
        <v>6.3264478953755017</v>
      </c>
      <c r="P261">
        <f>BY261*'Value Calculations'!$D$9</f>
        <v>2.6450026540878513</v>
      </c>
      <c r="Q261">
        <f>BZ261*'Value Calculations'!$D$10</f>
        <v>1.8265823703810236</v>
      </c>
      <c r="R261">
        <f>CA261*'Value Calculations'!$D$11</f>
        <v>0.9907141480249374</v>
      </c>
      <c r="S261">
        <f>CB261*'Value Calculations'!$D$12</f>
        <v>0</v>
      </c>
      <c r="T261">
        <f>CC261*'Value Calculations'!$D$13</f>
        <v>5.2279487625870313</v>
      </c>
      <c r="V261">
        <f>CF261*'Value Calculations'!$D$3</f>
        <v>3.2618834290083032</v>
      </c>
      <c r="W261">
        <f>CG261*'Value Calculations'!$D$4</f>
        <v>1.3024508161785997</v>
      </c>
      <c r="X261">
        <f>CH261*'Value Calculations'!$D$5</f>
        <v>3.1840572606350586</v>
      </c>
      <c r="Y261">
        <f>CI261*'Value Calculations'!$D$6</f>
        <v>-0.12506493191936285</v>
      </c>
      <c r="Z261">
        <f>CJ261*'Value Calculations'!$D$7</f>
        <v>2.1092370493102273</v>
      </c>
      <c r="AA261">
        <f>CK261*'Value Calculations'!$D$8</f>
        <v>2.7318752275485121</v>
      </c>
      <c r="AB261">
        <f>CL261*'Value Calculations'!$D$9</f>
        <v>1.6373825953877175</v>
      </c>
      <c r="AC261">
        <f>CM261*'Value Calculations'!$D$10</f>
        <v>0.73063294815240942</v>
      </c>
      <c r="AD261">
        <f>CN261*'Value Calculations'!$D$11</f>
        <v>0.9907141480249374</v>
      </c>
      <c r="AE261">
        <f>CO261*'Value Calculations'!$D$12</f>
        <v>1.6277654791788281</v>
      </c>
      <c r="AF261">
        <f>CP261*'Value Calculations'!$D$13</f>
        <v>2.2700303837548952</v>
      </c>
      <c r="AH261">
        <f>CS261*'Value Calculations'!$D$3</f>
        <v>2.8541480003822652</v>
      </c>
      <c r="AI261">
        <f>CT261*'Value Calculations'!$D$4</f>
        <v>2.2792889283125497</v>
      </c>
      <c r="AJ261">
        <f>CU261*'Value Calculations'!$D$5</f>
        <v>3.7147334707409017</v>
      </c>
      <c r="AK261">
        <f>CV261*'Value Calculations'!$D$6</f>
        <v>-0.87545452343553998</v>
      </c>
      <c r="AL261">
        <f>CW261*'Value Calculations'!$D$7</f>
        <v>1.9334672952010417</v>
      </c>
      <c r="AM261">
        <f>CX261*'Value Calculations'!$D$8</f>
        <v>3.091332494331211</v>
      </c>
      <c r="AN261">
        <f>CY261*'Value Calculations'!$D$9</f>
        <v>2.2671451320753011</v>
      </c>
      <c r="AO261">
        <f>CZ261*'Value Calculations'!$D$10</f>
        <v>1.0959494222286141</v>
      </c>
      <c r="AP261">
        <f>DA261*'Value Calculations'!$D$11</f>
        <v>0.9907141480249374</v>
      </c>
      <c r="AQ261">
        <f>DB261*'Value Calculations'!$D$12</f>
        <v>0.81388273958941404</v>
      </c>
      <c r="AR261">
        <f>DC261*'Value Calculations'!$D$13</f>
        <v>3.1642847773553084</v>
      </c>
      <c r="AT261">
        <f>DF261*'Value Calculations'!$D$3</f>
        <v>7.7469731438947198</v>
      </c>
      <c r="AU261">
        <f>DG261*'Value Calculations'!$D$4</f>
        <v>5.8610286728036982</v>
      </c>
      <c r="AV261">
        <f>DH261*'Value Calculations'!$D$5</f>
        <v>9.8175098869580975</v>
      </c>
      <c r="AW261">
        <f>DI261*'Value Calculations'!$D$6</f>
        <v>0</v>
      </c>
      <c r="AX261">
        <f>DJ261*'Value Calculations'!$D$7</f>
        <v>4.1305892215658613</v>
      </c>
      <c r="AY261">
        <f>DK261*'Value Calculations'!$D$8</f>
        <v>4.1697042946793079</v>
      </c>
      <c r="AZ261">
        <f>DL261*'Value Calculations'!$D$9</f>
        <v>4.7861952788256357</v>
      </c>
      <c r="BA261">
        <f>DM261*'Value Calculations'!$D$10</f>
        <v>4.3837976889144565</v>
      </c>
      <c r="BB261">
        <f>DN261*'Value Calculations'!$D$11</f>
        <v>2.9721424440748123</v>
      </c>
      <c r="BC261">
        <f>DO261*'Value Calculations'!$D$12</f>
        <v>1.6277654791788281</v>
      </c>
      <c r="BD261">
        <f>DP261*'Value Calculations'!$D$13</f>
        <v>8.6673887379732371</v>
      </c>
      <c r="BF261">
        <f>DS261*'Value Calculations'!$D$3</f>
        <v>6.1160314293905689</v>
      </c>
      <c r="BG261">
        <f>DT261*'Value Calculations'!$D$4</f>
        <v>7.1634794889822988</v>
      </c>
      <c r="BH261">
        <f>DU261*'Value Calculations'!$D$5</f>
        <v>9.8175098869580975</v>
      </c>
      <c r="BI261">
        <f>DV261*'Value Calculations'!$D$6</f>
        <v>1.3757142511129914</v>
      </c>
      <c r="BJ261">
        <f>DW261*'Value Calculations'!$D$7</f>
        <v>2.9880858198561553</v>
      </c>
      <c r="BK261">
        <f>DX261*'Value Calculations'!$D$8</f>
        <v>2.9475495876181315</v>
      </c>
      <c r="BL261">
        <f>DY261*'Value Calculations'!$D$9</f>
        <v>4.4083377568130855</v>
      </c>
      <c r="BM261">
        <f>DZ261*'Value Calculations'!$D$10</f>
        <v>4.3837976889144565</v>
      </c>
      <c r="BN261">
        <f>EA261*'Value Calculations'!$D$11</f>
        <v>0</v>
      </c>
      <c r="BO261">
        <f>EB261*'Value Calculations'!$D$12</f>
        <v>0.81388273958941404</v>
      </c>
      <c r="BP261">
        <f>EC261*'Value Calculations'!$D$13</f>
        <v>7.0164575497878579</v>
      </c>
      <c r="BR261">
        <f>IFERROR(VLOOKUP($B261,'Raw Stats'!$CM$3:$DC$884,3,FALSE),0)</f>
        <v>53</v>
      </c>
      <c r="BS261">
        <f>IFERROR(VLOOKUP($B261,'Raw Stats'!$CM$3:$DC$884,4,FALSE),0)</f>
        <v>6</v>
      </c>
      <c r="BT261">
        <f>IFERROR(VLOOKUP($B261,'Raw Stats'!$CM$3:$DC$884,5,FALSE),0)</f>
        <v>17</v>
      </c>
      <c r="BU261">
        <f>IFERROR(VLOOKUP($B261,'Raw Stats'!$CM$3:$DC$884,6,FALSE),0)</f>
        <v>23</v>
      </c>
      <c r="BV261">
        <f>IFERROR(VLOOKUP($B261,'Raw Stats'!$CM$3:$DC$884,7,FALSE),0)</f>
        <v>4</v>
      </c>
      <c r="BW261">
        <f>IFERROR(VLOOKUP($B261,'Raw Stats'!$CM$3:$DC$884,8,FALSE),0)</f>
        <v>48</v>
      </c>
      <c r="BX261">
        <f>IFERROR(VLOOKUP($B261,'Raw Stats'!$CM$3:$DC$884,9,FALSE),0)</f>
        <v>88</v>
      </c>
      <c r="BY261">
        <f>IFERROR(VLOOKUP($B261,'Raw Stats'!$CM$3:$DC$884,10,FALSE),0)</f>
        <v>21</v>
      </c>
      <c r="BZ261">
        <f>IFERROR(VLOOKUP($B261,'Raw Stats'!$CM$3:$DC$884,11,FALSE)+VLOOKUP($B261,'Raw Stats'!$CM$3:$DC$884,12,FALSE),0)</f>
        <v>5</v>
      </c>
      <c r="CA261">
        <f>IFERROR(VLOOKUP($B261,'Raw Stats'!$CM$3:$DC$884,13,FALSE)+VLOOKUP($B261,'Raw Stats'!$CM$3:$DC$884,14,FALSE),0)</f>
        <v>1</v>
      </c>
      <c r="CB261">
        <f>IFERROR(VLOOKUP($B261,'Raw Stats'!$CM$3:$DC$884,15,FALSE),0)</f>
        <v>0</v>
      </c>
      <c r="CC261">
        <f>IFERROR(VLOOKUP($B261,'Raw Stats'!$CM$3:$DC$884,16,FALSE),0)</f>
        <v>76</v>
      </c>
      <c r="CE261">
        <f>IFERROR(VLOOKUP($B261,'Raw Stats'!$BU$3:$CJ$528,3,FALSE),0)</f>
        <v>23</v>
      </c>
      <c r="CF261">
        <f>IFERROR(VLOOKUP($B261,'Raw Stats'!$BU$3:$CJ$528,4,FALSE),0)</f>
        <v>8</v>
      </c>
      <c r="CG261">
        <f>IFERROR(VLOOKUP($B261,'Raw Stats'!$BU$3:$CJ$5288,5,FALSE),0)</f>
        <v>4</v>
      </c>
      <c r="CH261">
        <f>IFERROR(VLOOKUP($B261,'Raw Stats'!$BU$3:$CJ$528,6,FALSE),0)</f>
        <v>12</v>
      </c>
      <c r="CI261">
        <f>IFERROR(VLOOKUP($B261,'Raw Stats'!$BU$3:$CJ$528,7,FALSE),0)</f>
        <v>-1</v>
      </c>
      <c r="CJ261">
        <f>IFERROR(VLOOKUP($B261,'Raw Stats'!$BU$3:$CJ$528,8,FALSE),0)</f>
        <v>24</v>
      </c>
      <c r="CK261">
        <f>IFERROR(VLOOKUP($B261,'Raw Stats'!$BU$3:$CJ$528,9,FALSE),0)</f>
        <v>38</v>
      </c>
      <c r="CL261">
        <f>IFERROR(VLOOKUP($B261,'Raw Stats'!$BU$3:$CJ$528,10,FALSE),0)</f>
        <v>13</v>
      </c>
      <c r="CM261">
        <f>IFERROR(VLOOKUP($B261,'Raw Stats'!$BU$3:$CJ$528,11,FALSE)+VLOOKUP($B261,'Raw Stats'!$BU$3:$CJ$528,12,FALSE),0)</f>
        <v>2</v>
      </c>
      <c r="CN261">
        <f>IFERROR(VLOOKUP($B261,'Raw Stats'!$BU$3:$CJ$528,13,FALSE)+VLOOKUP($B261,'Raw Stats'!$BU$3:$CJ$528,14,FALSE),0)</f>
        <v>1</v>
      </c>
      <c r="CO261">
        <f>IFERROR(VLOOKUP($B261,'Raw Stats'!$BU$3:$CJ$528,15,FALSE),0)</f>
        <v>2</v>
      </c>
      <c r="CP261">
        <f>IFERROR(VLOOKUP($B261,'Raw Stats'!$BU$3:$CJ$528,16,FALSE),0)</f>
        <v>33</v>
      </c>
      <c r="CR261">
        <f>IFERROR(VLOOKUP($B261,'Raw Stats'!$BC$3:$BR$528,3,FALSE),0)</f>
        <v>35</v>
      </c>
      <c r="CS261">
        <f>IFERROR(VLOOKUP($B261,'Raw Stats'!$BC$3:$BR$528,4,FALSE),0)</f>
        <v>7</v>
      </c>
      <c r="CT261">
        <f>IFERROR(VLOOKUP($B261,'Raw Stats'!$BC$3:$BR$5288,5,FALSE),0)</f>
        <v>7</v>
      </c>
      <c r="CU261">
        <f>IFERROR(VLOOKUP($B261,'Raw Stats'!$BC$3:$BR$52888,6,FALSE),0)</f>
        <v>14</v>
      </c>
      <c r="CV261">
        <f>IFERROR(VLOOKUP($B261,'Raw Stats'!$BC$3:$BR$5288,7,FALSE),0)</f>
        <v>-7</v>
      </c>
      <c r="CW261">
        <f>IFERROR(VLOOKUP($B261,'Raw Stats'!$BC$3:$BR$5288,8,FALSE),0)</f>
        <v>22</v>
      </c>
      <c r="CX261">
        <f>IFERROR(VLOOKUP($B261,'Raw Stats'!$BC$3:$BR$5288,9,FALSE),0)</f>
        <v>43</v>
      </c>
      <c r="CY261">
        <f>IFERROR(VLOOKUP($B261,'Raw Stats'!$BC$3:$BR$5288,10,FALSE),0)</f>
        <v>18</v>
      </c>
      <c r="CZ261">
        <f>IFERROR(VLOOKUP($B261,'Raw Stats'!$BC$3:$BR$5288,11,FALSE)+VLOOKUP($B261,'Raw Stats'!$BC$3:$BR$5288,12,FALSE),0)</f>
        <v>3</v>
      </c>
      <c r="DA261">
        <f>IFERROR(VLOOKUP($B261,'Raw Stats'!$BC$3:$BR$5288,13,FALSE)+VLOOKUP($B261,'Raw Stats'!$BC$3:$BR$5288,14,FALSE),0)</f>
        <v>1</v>
      </c>
      <c r="DB261">
        <f>IFERROR(VLOOKUP($B261,'Raw Stats'!$BC$3:$BR$5288,15,FALSE),0)</f>
        <v>1</v>
      </c>
      <c r="DC261">
        <f>IFERROR(VLOOKUP($B261,'Raw Stats'!$BC$3:$BR$5288,16,FALSE),0)</f>
        <v>46</v>
      </c>
      <c r="DE261">
        <f>IFERROR(VLOOKUP($B261,'Raw Stats'!$AK$3:$AZ$528,3,FALSE),0)</f>
        <v>76</v>
      </c>
      <c r="DF261">
        <f>IFERROR(VLOOKUP($B261,'Raw Stats'!$AK$3:$AZ$528,4,FALSE),0)</f>
        <v>19</v>
      </c>
      <c r="DG261">
        <f>IFERROR(VLOOKUP($B261,'Raw Stats'!$AK$3:$AZ$528,5,FALSE),0)</f>
        <v>18</v>
      </c>
      <c r="DH261">
        <f>IFERROR(VLOOKUP($B261,'Raw Stats'!$AK$3:$AZ$528,6,FALSE),0)</f>
        <v>37</v>
      </c>
      <c r="DI261">
        <f>IFERROR(VLOOKUP($B261,'Raw Stats'!$AK$3:$AZ$528,7,FALSE),0)</f>
        <v>0</v>
      </c>
      <c r="DJ261">
        <f>IFERROR(VLOOKUP($B261,'Raw Stats'!$AK$3:$AZ$528,8,FALSE),0)</f>
        <v>47</v>
      </c>
      <c r="DK261">
        <f>IFERROR(VLOOKUP($B261,'Raw Stats'!$AK$3:$AZ$528,9,FALSE),0)</f>
        <v>58</v>
      </c>
      <c r="DL261">
        <f>IFERROR(VLOOKUP($B261,'Raw Stats'!$AK$3:$AZ$528,10,FALSE),0)</f>
        <v>38</v>
      </c>
      <c r="DM261">
        <f>IFERROR(VLOOKUP($B261,'Raw Stats'!$AK$3:$AZ$528,11,FALSE)+VLOOKUP($B261,'Raw Stats'!$AK$3:$AZ$528,12,FALSE),0)</f>
        <v>12</v>
      </c>
      <c r="DN261">
        <f>IFERROR(VLOOKUP($B261,'Raw Stats'!$AK$3:$AZ$528,13,FALSE)+VLOOKUP($B261,'Raw Stats'!$AK$3:$AZ$528,14,FALSE),0)</f>
        <v>3</v>
      </c>
      <c r="DO261">
        <f>IFERROR(VLOOKUP($B261,'Raw Stats'!$AK$3:$AZ$528,15,FALSE),0)</f>
        <v>2</v>
      </c>
      <c r="DP261">
        <f>IFERROR(VLOOKUP($B261,'Raw Stats'!$AK$3:$AZ$528,16,FALSE),0)</f>
        <v>126</v>
      </c>
      <c r="DR261">
        <f>IFERROR(VLOOKUP($B261,'Raw Stats'!$S$3:$AH$528,3,FALSE),0)</f>
        <v>61</v>
      </c>
      <c r="DS261">
        <f>IFERROR(VLOOKUP($B261,'Raw Stats'!$S$3:$AH$528,4,FALSE),0)</f>
        <v>15</v>
      </c>
      <c r="DT261">
        <f>IFERROR(VLOOKUP($B261,'Raw Stats'!$S$3:$AH$528,5,FALSE),0)</f>
        <v>22</v>
      </c>
      <c r="DU261">
        <f>IFERROR(VLOOKUP($B261,'Raw Stats'!$S$3:$AH$528,6,FALSE),0)</f>
        <v>37</v>
      </c>
      <c r="DV261">
        <f>IFERROR(VLOOKUP($B261,'Raw Stats'!$S$3:$AH$528,7,FALSE),0)</f>
        <v>11</v>
      </c>
      <c r="DW261">
        <f>IFERROR(VLOOKUP($B261,'Raw Stats'!$S$3:$AH$528,8,FALSE),0)</f>
        <v>34</v>
      </c>
      <c r="DX261">
        <f>IFERROR(VLOOKUP($B261,'Raw Stats'!$S$3:$AH$528,9,FALSE),0)</f>
        <v>41</v>
      </c>
      <c r="DY261">
        <f>IFERROR(VLOOKUP($B261,'Raw Stats'!$S$3:$AH$528,10,FALSE),0)</f>
        <v>35</v>
      </c>
      <c r="DZ261">
        <f>IFERROR(VLOOKUP($B261,'Raw Stats'!$S$3:$AH$528,11,FALSE)+VLOOKUP($B261,'Raw Stats'!$S$3:$AH$528,12,FALSE),0)</f>
        <v>12</v>
      </c>
      <c r="EA261">
        <f>IFERROR(VLOOKUP($B261,'Raw Stats'!$S$3:$AH$528,13,FALSE)+VLOOKUP($B261,'Raw Stats'!$S$3:$AH$528,14,FALSE),0)</f>
        <v>0</v>
      </c>
      <c r="EB261">
        <f>IFERROR(VLOOKUP($B261,'Raw Stats'!$S$3:$AH$528,15,FALSE),0)</f>
        <v>1</v>
      </c>
      <c r="EC261">
        <f>IFERROR(VLOOKUP($B261,'Raw Stats'!$S$3:$AH$528,16,FALSE),0)</f>
        <v>102</v>
      </c>
    </row>
    <row r="262" spans="1:133" x14ac:dyDescent="0.2">
      <c r="A262">
        <f>IFERROR(VLOOKUP(B262,Sheet2!$W$1:$X$300,2,FALSE),301)</f>
        <v>217</v>
      </c>
      <c r="B262" t="s">
        <v>381</v>
      </c>
      <c r="C262">
        <f t="shared" si="20"/>
        <v>0.67438896270420212</v>
      </c>
      <c r="D262">
        <f t="shared" si="21"/>
        <v>0.45788888763453528</v>
      </c>
      <c r="E262">
        <f t="shared" si="22"/>
        <v>0</v>
      </c>
      <c r="F262">
        <f t="shared" si="23"/>
        <v>0</v>
      </c>
      <c r="G262">
        <f t="shared" si="24"/>
        <v>0</v>
      </c>
      <c r="J262">
        <f>BS262*'Value Calculations'!$D$3</f>
        <v>6.9315022866426439</v>
      </c>
      <c r="K262">
        <f>BT262*'Value Calculations'!$D$4</f>
        <v>7.1634794889822988</v>
      </c>
      <c r="L262">
        <f>BU262*'Value Calculations'!$D$5</f>
        <v>10.348186097063941</v>
      </c>
      <c r="M262">
        <f>BV262*'Value Calculations'!$D$6</f>
        <v>-2.8764934341453454</v>
      </c>
      <c r="N262">
        <f>BW262*'Value Calculations'!$D$7</f>
        <v>1.2303882787642992</v>
      </c>
      <c r="O262">
        <f>BX262*'Value Calculations'!$D$8</f>
        <v>7.6204940557932179</v>
      </c>
      <c r="P262">
        <f>BY262*'Value Calculations'!$D$9</f>
        <v>3.7785752201255018</v>
      </c>
      <c r="Q262">
        <f>BZ262*'Value Calculations'!$D$10</f>
        <v>5.4797471111430704</v>
      </c>
      <c r="R262">
        <f>CA262*'Value Calculations'!$D$11</f>
        <v>0</v>
      </c>
      <c r="S262">
        <f>CB262*'Value Calculations'!$D$12</f>
        <v>3.2555309583576562</v>
      </c>
      <c r="T262">
        <f>CC262*'Value Calculations'!$D$13</f>
        <v>11.694095916313096</v>
      </c>
      <c r="V262">
        <f>CF262*'Value Calculations'!$D$3</f>
        <v>3.6696188576343411</v>
      </c>
      <c r="W262">
        <f>CG262*'Value Calculations'!$D$4</f>
        <v>3.9073524485357991</v>
      </c>
      <c r="X262">
        <f>CH262*'Value Calculations'!$D$5</f>
        <v>5.5721002061113527</v>
      </c>
      <c r="Y262">
        <f>CI262*'Value Calculations'!$D$6</f>
        <v>-1.75090904687108</v>
      </c>
      <c r="Z262">
        <f>CJ262*'Value Calculations'!$D$7</f>
        <v>0.35153950821837121</v>
      </c>
      <c r="AA262">
        <f>CK262*'Value Calculations'!$D$8</f>
        <v>3.6664641211835294</v>
      </c>
      <c r="AB262">
        <f>CL262*'Value Calculations'!$D$9</f>
        <v>2.1411926247377844</v>
      </c>
      <c r="AC262">
        <f>CM262*'Value Calculations'!$D$10</f>
        <v>2.5572153185334328</v>
      </c>
      <c r="AD262">
        <f>CN262*'Value Calculations'!$D$11</f>
        <v>0</v>
      </c>
      <c r="AE262">
        <f>CO262*'Value Calculations'!$D$12</f>
        <v>1.6277654791788281</v>
      </c>
      <c r="AF262">
        <f>CP262*'Value Calculations'!$D$13</f>
        <v>4.8152159655406868</v>
      </c>
      <c r="AH262">
        <f>CS262*'Value Calculations'!$D$3</f>
        <v>0</v>
      </c>
      <c r="AI262">
        <f>CT262*'Value Calculations'!$D$4</f>
        <v>0</v>
      </c>
      <c r="AJ262">
        <f>CU262*'Value Calculations'!$D$5</f>
        <v>0</v>
      </c>
      <c r="AK262">
        <f>CV262*'Value Calculations'!$D$6</f>
        <v>0</v>
      </c>
      <c r="AL262">
        <f>CW262*'Value Calculations'!$D$7</f>
        <v>0</v>
      </c>
      <c r="AM262">
        <f>CX262*'Value Calculations'!$D$8</f>
        <v>0</v>
      </c>
      <c r="AN262">
        <f>CY262*'Value Calculations'!$D$9</f>
        <v>0</v>
      </c>
      <c r="AO262">
        <f>CZ262*'Value Calculations'!$D$10</f>
        <v>0</v>
      </c>
      <c r="AP262">
        <f>DA262*'Value Calculations'!$D$11</f>
        <v>0</v>
      </c>
      <c r="AQ262">
        <f>DB262*'Value Calculations'!$D$12</f>
        <v>0</v>
      </c>
      <c r="AR262">
        <f>DC262*'Value Calculations'!$D$13</f>
        <v>0</v>
      </c>
      <c r="AT262">
        <f>DF262*'Value Calculations'!$D$3</f>
        <v>0</v>
      </c>
      <c r="AU262">
        <f>DG262*'Value Calculations'!$D$4</f>
        <v>0</v>
      </c>
      <c r="AV262">
        <f>DH262*'Value Calculations'!$D$5</f>
        <v>0</v>
      </c>
      <c r="AW262">
        <f>DI262*'Value Calculations'!$D$6</f>
        <v>0</v>
      </c>
      <c r="AX262">
        <f>DJ262*'Value Calculations'!$D$7</f>
        <v>0</v>
      </c>
      <c r="AY262">
        <f>DK262*'Value Calculations'!$D$8</f>
        <v>0</v>
      </c>
      <c r="AZ262">
        <f>DL262*'Value Calculations'!$D$9</f>
        <v>0</v>
      </c>
      <c r="BA262">
        <f>DM262*'Value Calculations'!$D$10</f>
        <v>0</v>
      </c>
      <c r="BB262">
        <f>DN262*'Value Calculations'!$D$11</f>
        <v>0</v>
      </c>
      <c r="BC262">
        <f>DO262*'Value Calculations'!$D$12</f>
        <v>0</v>
      </c>
      <c r="BD262">
        <f>DP262*'Value Calculations'!$D$13</f>
        <v>0</v>
      </c>
      <c r="BF262">
        <f>DS262*'Value Calculations'!$D$3</f>
        <v>0</v>
      </c>
      <c r="BG262">
        <f>DT262*'Value Calculations'!$D$4</f>
        <v>0</v>
      </c>
      <c r="BH262">
        <f>DU262*'Value Calculations'!$D$5</f>
        <v>0</v>
      </c>
      <c r="BI262">
        <f>DV262*'Value Calculations'!$D$6</f>
        <v>0</v>
      </c>
      <c r="BJ262">
        <f>DW262*'Value Calculations'!$D$7</f>
        <v>0</v>
      </c>
      <c r="BK262">
        <f>DX262*'Value Calculations'!$D$8</f>
        <v>0</v>
      </c>
      <c r="BL262">
        <f>DY262*'Value Calculations'!$D$9</f>
        <v>0</v>
      </c>
      <c r="BM262">
        <f>DZ262*'Value Calculations'!$D$10</f>
        <v>0</v>
      </c>
      <c r="BN262">
        <f>EA262*'Value Calculations'!$D$11</f>
        <v>0</v>
      </c>
      <c r="BO262">
        <f>EB262*'Value Calculations'!$D$12</f>
        <v>0</v>
      </c>
      <c r="BP262">
        <f>EC262*'Value Calculations'!$D$13</f>
        <v>0</v>
      </c>
      <c r="BR262">
        <f>IFERROR(VLOOKUP($B262,'Raw Stats'!$CM$3:$DC$884,3,FALSE),0)</f>
        <v>81</v>
      </c>
      <c r="BS262">
        <f>IFERROR(VLOOKUP($B262,'Raw Stats'!$CM$3:$DC$884,4,FALSE),0)</f>
        <v>17</v>
      </c>
      <c r="BT262">
        <f>IFERROR(VLOOKUP($B262,'Raw Stats'!$CM$3:$DC$884,5,FALSE),0)</f>
        <v>22</v>
      </c>
      <c r="BU262">
        <f>IFERROR(VLOOKUP($B262,'Raw Stats'!$CM$3:$DC$884,6,FALSE),0)</f>
        <v>39</v>
      </c>
      <c r="BV262">
        <f>IFERROR(VLOOKUP($B262,'Raw Stats'!$CM$3:$DC$884,7,FALSE),0)</f>
        <v>-23</v>
      </c>
      <c r="BW262">
        <f>IFERROR(VLOOKUP($B262,'Raw Stats'!$CM$3:$DC$884,8,FALSE),0)</f>
        <v>14</v>
      </c>
      <c r="BX262">
        <f>IFERROR(VLOOKUP($B262,'Raw Stats'!$CM$3:$DC$884,9,FALSE),0)</f>
        <v>106</v>
      </c>
      <c r="BY262">
        <f>IFERROR(VLOOKUP($B262,'Raw Stats'!$CM$3:$DC$884,10,FALSE),0)</f>
        <v>30</v>
      </c>
      <c r="BZ262">
        <f>IFERROR(VLOOKUP($B262,'Raw Stats'!$CM$3:$DC$884,11,FALSE)+VLOOKUP($B262,'Raw Stats'!$CM$3:$DC$884,12,FALSE),0)</f>
        <v>15</v>
      </c>
      <c r="CA262">
        <f>IFERROR(VLOOKUP($B262,'Raw Stats'!$CM$3:$DC$884,13,FALSE)+VLOOKUP($B262,'Raw Stats'!$CM$3:$DC$884,14,FALSE),0)</f>
        <v>0</v>
      </c>
      <c r="CB262">
        <f>IFERROR(VLOOKUP($B262,'Raw Stats'!$CM$3:$DC$884,15,FALSE),0)</f>
        <v>4</v>
      </c>
      <c r="CC262">
        <f>IFERROR(VLOOKUP($B262,'Raw Stats'!$CM$3:$DC$884,16,FALSE),0)</f>
        <v>170</v>
      </c>
      <c r="CE262">
        <f>IFERROR(VLOOKUP($B262,'Raw Stats'!$BU$3:$CJ$528,3,FALSE),0)</f>
        <v>58</v>
      </c>
      <c r="CF262">
        <f>IFERROR(VLOOKUP($B262,'Raw Stats'!$BU$3:$CJ$528,4,FALSE),0)</f>
        <v>9</v>
      </c>
      <c r="CG262">
        <f>IFERROR(VLOOKUP($B262,'Raw Stats'!$BU$3:$CJ$5288,5,FALSE),0)</f>
        <v>12</v>
      </c>
      <c r="CH262">
        <f>IFERROR(VLOOKUP($B262,'Raw Stats'!$BU$3:$CJ$528,6,FALSE),0)</f>
        <v>21</v>
      </c>
      <c r="CI262">
        <f>IFERROR(VLOOKUP($B262,'Raw Stats'!$BU$3:$CJ$528,7,FALSE),0)</f>
        <v>-14</v>
      </c>
      <c r="CJ262">
        <f>IFERROR(VLOOKUP($B262,'Raw Stats'!$BU$3:$CJ$528,8,FALSE),0)</f>
        <v>4</v>
      </c>
      <c r="CK262">
        <f>IFERROR(VLOOKUP($B262,'Raw Stats'!$BU$3:$CJ$528,9,FALSE),0)</f>
        <v>51</v>
      </c>
      <c r="CL262">
        <f>IFERROR(VLOOKUP($B262,'Raw Stats'!$BU$3:$CJ$528,10,FALSE),0)</f>
        <v>17</v>
      </c>
      <c r="CM262">
        <f>IFERROR(VLOOKUP($B262,'Raw Stats'!$BU$3:$CJ$528,11,FALSE)+VLOOKUP($B262,'Raw Stats'!$BU$3:$CJ$528,12,FALSE),0)</f>
        <v>7</v>
      </c>
      <c r="CN262">
        <f>IFERROR(VLOOKUP($B262,'Raw Stats'!$BU$3:$CJ$528,13,FALSE)+VLOOKUP($B262,'Raw Stats'!$BU$3:$CJ$528,14,FALSE),0)</f>
        <v>0</v>
      </c>
      <c r="CO262">
        <f>IFERROR(VLOOKUP($B262,'Raw Stats'!$BU$3:$CJ$528,15,FALSE),0)</f>
        <v>2</v>
      </c>
      <c r="CP262">
        <f>IFERROR(VLOOKUP($B262,'Raw Stats'!$BU$3:$CJ$528,16,FALSE),0)</f>
        <v>70</v>
      </c>
      <c r="CR262">
        <f>IFERROR(VLOOKUP($B262,'Raw Stats'!$BC$3:$BR$528,3,FALSE),0)</f>
        <v>0</v>
      </c>
      <c r="CS262">
        <f>IFERROR(VLOOKUP($B262,'Raw Stats'!$BC$3:$BR$528,4,FALSE),0)</f>
        <v>0</v>
      </c>
      <c r="CT262">
        <f>IFERROR(VLOOKUP($B262,'Raw Stats'!$BC$3:$BR$5288,5,FALSE),0)</f>
        <v>0</v>
      </c>
      <c r="CU262">
        <f>IFERROR(VLOOKUP($B262,'Raw Stats'!$BC$3:$BR$52888,6,FALSE),0)</f>
        <v>0</v>
      </c>
      <c r="CV262">
        <f>IFERROR(VLOOKUP($B262,'Raw Stats'!$BC$3:$BR$5288,7,FALSE),0)</f>
        <v>0</v>
      </c>
      <c r="CW262">
        <f>IFERROR(VLOOKUP($B262,'Raw Stats'!$BC$3:$BR$5288,8,FALSE),0)</f>
        <v>0</v>
      </c>
      <c r="CX262">
        <f>IFERROR(VLOOKUP($B262,'Raw Stats'!$BC$3:$BR$5288,9,FALSE),0)</f>
        <v>0</v>
      </c>
      <c r="CY262">
        <f>IFERROR(VLOOKUP($B262,'Raw Stats'!$BC$3:$BR$5288,10,FALSE),0)</f>
        <v>0</v>
      </c>
      <c r="CZ262">
        <f>IFERROR(VLOOKUP($B262,'Raw Stats'!$BC$3:$BR$5288,11,FALSE)+VLOOKUP($B262,'Raw Stats'!$BC$3:$BR$5288,12,FALSE),0)</f>
        <v>0</v>
      </c>
      <c r="DA262">
        <f>IFERROR(VLOOKUP($B262,'Raw Stats'!$BC$3:$BR$5288,13,FALSE)+VLOOKUP($B262,'Raw Stats'!$BC$3:$BR$5288,14,FALSE),0)</f>
        <v>0</v>
      </c>
      <c r="DB262">
        <f>IFERROR(VLOOKUP($B262,'Raw Stats'!$BC$3:$BR$5288,15,FALSE),0)</f>
        <v>0</v>
      </c>
      <c r="DC262">
        <f>IFERROR(VLOOKUP($B262,'Raw Stats'!$BC$3:$BR$5288,16,FALSE),0)</f>
        <v>0</v>
      </c>
      <c r="DE262">
        <f>IFERROR(VLOOKUP($B262,'Raw Stats'!$AK$3:$AZ$528,3,FALSE),0)</f>
        <v>0</v>
      </c>
      <c r="DF262">
        <f>IFERROR(VLOOKUP($B262,'Raw Stats'!$AK$3:$AZ$528,4,FALSE),0)</f>
        <v>0</v>
      </c>
      <c r="DG262">
        <f>IFERROR(VLOOKUP($B262,'Raw Stats'!$AK$3:$AZ$528,5,FALSE),0)</f>
        <v>0</v>
      </c>
      <c r="DH262">
        <f>IFERROR(VLOOKUP($B262,'Raw Stats'!$AK$3:$AZ$528,6,FALSE),0)</f>
        <v>0</v>
      </c>
      <c r="DI262">
        <f>IFERROR(VLOOKUP($B262,'Raw Stats'!$AK$3:$AZ$528,7,FALSE),0)</f>
        <v>0</v>
      </c>
      <c r="DJ262">
        <f>IFERROR(VLOOKUP($B262,'Raw Stats'!$AK$3:$AZ$528,8,FALSE),0)</f>
        <v>0</v>
      </c>
      <c r="DK262">
        <f>IFERROR(VLOOKUP($B262,'Raw Stats'!$AK$3:$AZ$528,9,FALSE),0)</f>
        <v>0</v>
      </c>
      <c r="DL262">
        <f>IFERROR(VLOOKUP($B262,'Raw Stats'!$AK$3:$AZ$528,10,FALSE),0)</f>
        <v>0</v>
      </c>
      <c r="DM262">
        <f>IFERROR(VLOOKUP($B262,'Raw Stats'!$AK$3:$AZ$528,11,FALSE)+VLOOKUP($B262,'Raw Stats'!$AK$3:$AZ$528,12,FALSE),0)</f>
        <v>0</v>
      </c>
      <c r="DN262">
        <f>IFERROR(VLOOKUP($B262,'Raw Stats'!$AK$3:$AZ$528,13,FALSE)+VLOOKUP($B262,'Raw Stats'!$AK$3:$AZ$528,14,FALSE),0)</f>
        <v>0</v>
      </c>
      <c r="DO262">
        <f>IFERROR(VLOOKUP($B262,'Raw Stats'!$AK$3:$AZ$528,15,FALSE),0)</f>
        <v>0</v>
      </c>
      <c r="DP262">
        <f>IFERROR(VLOOKUP($B262,'Raw Stats'!$AK$3:$AZ$528,16,FALSE),0)</f>
        <v>0</v>
      </c>
      <c r="DR262">
        <f>IFERROR(VLOOKUP($B262,'Raw Stats'!$S$3:$AH$528,3,FALSE),0)</f>
        <v>0</v>
      </c>
      <c r="DS262">
        <f>IFERROR(VLOOKUP($B262,'Raw Stats'!$S$3:$AH$528,4,FALSE),0)</f>
        <v>0</v>
      </c>
      <c r="DT262">
        <f>IFERROR(VLOOKUP($B262,'Raw Stats'!$S$3:$AH$528,5,FALSE),0)</f>
        <v>0</v>
      </c>
      <c r="DU262">
        <f>IFERROR(VLOOKUP($B262,'Raw Stats'!$S$3:$AH$528,6,FALSE),0)</f>
        <v>0</v>
      </c>
      <c r="DV262">
        <f>IFERROR(VLOOKUP($B262,'Raw Stats'!$S$3:$AH$528,7,FALSE),0)</f>
        <v>0</v>
      </c>
      <c r="DW262">
        <f>IFERROR(VLOOKUP($B262,'Raw Stats'!$S$3:$AH$528,8,FALSE),0)</f>
        <v>0</v>
      </c>
      <c r="DX262">
        <f>IFERROR(VLOOKUP($B262,'Raw Stats'!$S$3:$AH$528,9,FALSE),0)</f>
        <v>0</v>
      </c>
      <c r="DY262">
        <f>IFERROR(VLOOKUP($B262,'Raw Stats'!$S$3:$AH$528,10,FALSE),0)</f>
        <v>0</v>
      </c>
      <c r="DZ262">
        <f>IFERROR(VLOOKUP($B262,'Raw Stats'!$S$3:$AH$528,11,FALSE)+VLOOKUP($B262,'Raw Stats'!$S$3:$AH$528,12,FALSE),0)</f>
        <v>0</v>
      </c>
      <c r="EA262">
        <f>IFERROR(VLOOKUP($B262,'Raw Stats'!$S$3:$AH$528,13,FALSE)+VLOOKUP($B262,'Raw Stats'!$S$3:$AH$528,14,FALSE),0)</f>
        <v>0</v>
      </c>
      <c r="EB262">
        <f>IFERROR(VLOOKUP($B262,'Raw Stats'!$S$3:$AH$528,15,FALSE),0)</f>
        <v>0</v>
      </c>
      <c r="EC262">
        <f>IFERROR(VLOOKUP($B262,'Raw Stats'!$S$3:$AH$528,16,FALSE),0)</f>
        <v>0</v>
      </c>
    </row>
    <row r="263" spans="1:133" x14ac:dyDescent="0.2">
      <c r="A263">
        <f>IFERROR(VLOOKUP(B263,Sheet2!$W$1:$X$300,2,FALSE),301)</f>
        <v>301</v>
      </c>
      <c r="B263" t="s">
        <v>254</v>
      </c>
      <c r="C263">
        <f t="shared" si="20"/>
        <v>0.67319570086060532</v>
      </c>
      <c r="D263">
        <f t="shared" si="21"/>
        <v>0.66871635729785694</v>
      </c>
      <c r="E263">
        <f t="shared" si="22"/>
        <v>0.72858155954318338</v>
      </c>
      <c r="F263">
        <f t="shared" si="23"/>
        <v>0.42463060424746352</v>
      </c>
      <c r="G263">
        <f t="shared" si="24"/>
        <v>0</v>
      </c>
      <c r="J263">
        <f>BS263*'Value Calculations'!$D$3</f>
        <v>4.4850897148864171</v>
      </c>
      <c r="K263">
        <f>BT263*'Value Calculations'!$D$4</f>
        <v>4.8841905606697491</v>
      </c>
      <c r="L263">
        <f>BU263*'Value Calculations'!$D$5</f>
        <v>6.8987907313759607</v>
      </c>
      <c r="M263">
        <f>BV263*'Value Calculations'!$D$6</f>
        <v>-1.1255843872742657</v>
      </c>
      <c r="N263">
        <f>BW263*'Value Calculations'!$D$7</f>
        <v>2.8123160657469697</v>
      </c>
      <c r="O263">
        <f>BX263*'Value Calculations'!$D$8</f>
        <v>10.280477829985191</v>
      </c>
      <c r="P263">
        <f>BY263*'Value Calculations'!$D$9</f>
        <v>7.0533404109009368</v>
      </c>
      <c r="Q263">
        <f>BZ263*'Value Calculations'!$D$10</f>
        <v>1.4612658963048188</v>
      </c>
      <c r="R263">
        <f>CA263*'Value Calculations'!$D$11</f>
        <v>0.9907141480249374</v>
      </c>
      <c r="S263">
        <f>CB263*'Value Calculations'!$D$12</f>
        <v>0.81388273958941404</v>
      </c>
      <c r="T263">
        <f>CC263*'Value Calculations'!$D$13</f>
        <v>7.2228239483110297</v>
      </c>
      <c r="V263">
        <f>CF263*'Value Calculations'!$D$3</f>
        <v>4.4850897148864171</v>
      </c>
      <c r="W263">
        <f>CG263*'Value Calculations'!$D$4</f>
        <v>6.8378667849376482</v>
      </c>
      <c r="X263">
        <f>CH263*'Value Calculations'!$D$5</f>
        <v>8.4908193616934895</v>
      </c>
      <c r="Y263">
        <f>CI263*'Value Calculations'!$D$6</f>
        <v>1.6258441149517171</v>
      </c>
      <c r="Z263">
        <f>CJ263*'Value Calculations'!$D$7</f>
        <v>3.1638555739653409</v>
      </c>
      <c r="AA263">
        <f>CK263*'Value Calculations'!$D$8</f>
        <v>8.0518427759324567</v>
      </c>
      <c r="AB263">
        <f>CL263*'Value Calculations'!$D$9</f>
        <v>6.4235778742133531</v>
      </c>
      <c r="AC263">
        <f>CM263*'Value Calculations'!$D$10</f>
        <v>1.0959494222286141</v>
      </c>
      <c r="AD263">
        <f>CN263*'Value Calculations'!$D$11</f>
        <v>0.9907141480249374</v>
      </c>
      <c r="AE263">
        <f>CO263*'Value Calculations'!$D$12</f>
        <v>1.6277654791788281</v>
      </c>
      <c r="AF263">
        <f>CP263*'Value Calculations'!$D$13</f>
        <v>7.3604015473264788</v>
      </c>
      <c r="AH263">
        <f>CS263*'Value Calculations'!$D$3</f>
        <v>4.0773542862603787</v>
      </c>
      <c r="AI263">
        <f>CT263*'Value Calculations'!$D$4</f>
        <v>3.2561270404464993</v>
      </c>
      <c r="AJ263">
        <f>CU263*'Value Calculations'!$D$5</f>
        <v>5.3067621010584309</v>
      </c>
      <c r="AK263">
        <f>CV263*'Value Calculations'!$D$6</f>
        <v>0.62532465959681427</v>
      </c>
      <c r="AL263">
        <f>CW263*'Value Calculations'!$D$7</f>
        <v>1.5819277869826704</v>
      </c>
      <c r="AM263">
        <f>CX263*'Value Calculations'!$D$8</f>
        <v>7.1172538822974394</v>
      </c>
      <c r="AN263">
        <f>CY263*'Value Calculations'!$D$9</f>
        <v>5.4159578155132193</v>
      </c>
      <c r="AO263">
        <f>CZ263*'Value Calculations'!$D$10</f>
        <v>1.0959494222286141</v>
      </c>
      <c r="AP263">
        <f>DA263*'Value Calculations'!$D$11</f>
        <v>0</v>
      </c>
      <c r="AQ263">
        <f>DB263*'Value Calculations'!$D$12</f>
        <v>0.81388273958941404</v>
      </c>
      <c r="AR263">
        <f>DC263*'Value Calculations'!$D$13</f>
        <v>4.952793564556135</v>
      </c>
      <c r="AT263">
        <f>DF263*'Value Calculations'!$D$3</f>
        <v>2.0386771431301893</v>
      </c>
      <c r="AU263">
        <f>DG263*'Value Calculations'!$D$4</f>
        <v>3.5817397444911494</v>
      </c>
      <c r="AV263">
        <f>DH263*'Value Calculations'!$D$5</f>
        <v>4.2454096808467447</v>
      </c>
      <c r="AW263">
        <f>DI263*'Value Calculations'!$D$6</f>
        <v>1.2506493191936285</v>
      </c>
      <c r="AX263">
        <f>DJ263*'Value Calculations'!$D$7</f>
        <v>0.70307901643674242</v>
      </c>
      <c r="AY263">
        <f>DK263*'Value Calculations'!$D$8</f>
        <v>6.3983393487320415</v>
      </c>
      <c r="AZ263">
        <f>DL263*'Value Calculations'!$D$9</f>
        <v>3.4007176981129517</v>
      </c>
      <c r="BA263">
        <f>DM263*'Value Calculations'!$D$10</f>
        <v>0.73063294815240942</v>
      </c>
      <c r="BB263">
        <f>DN263*'Value Calculations'!$D$11</f>
        <v>0</v>
      </c>
      <c r="BC263">
        <f>DO263*'Value Calculations'!$D$12</f>
        <v>0</v>
      </c>
      <c r="BD263">
        <f>DP263*'Value Calculations'!$D$13</f>
        <v>4.4024831684943422</v>
      </c>
      <c r="BF263">
        <f>DS263*'Value Calculations'!$D$3</f>
        <v>0</v>
      </c>
      <c r="BG263">
        <f>DT263*'Value Calculations'!$D$4</f>
        <v>0</v>
      </c>
      <c r="BH263">
        <f>DU263*'Value Calculations'!$D$5</f>
        <v>0</v>
      </c>
      <c r="BI263">
        <f>DV263*'Value Calculations'!$D$6</f>
        <v>0</v>
      </c>
      <c r="BJ263">
        <f>DW263*'Value Calculations'!$D$7</f>
        <v>0</v>
      </c>
      <c r="BK263">
        <f>DX263*'Value Calculations'!$D$8</f>
        <v>0</v>
      </c>
      <c r="BL263">
        <f>DY263*'Value Calculations'!$D$9</f>
        <v>0</v>
      </c>
      <c r="BM263">
        <f>DZ263*'Value Calculations'!$D$10</f>
        <v>0</v>
      </c>
      <c r="BN263">
        <f>EA263*'Value Calculations'!$D$11</f>
        <v>0</v>
      </c>
      <c r="BO263">
        <f>EB263*'Value Calculations'!$D$12</f>
        <v>0</v>
      </c>
      <c r="BP263">
        <f>EC263*'Value Calculations'!$D$13</f>
        <v>0</v>
      </c>
      <c r="BR263">
        <f>IFERROR(VLOOKUP($B263,'Raw Stats'!$CM$3:$DC$884,3,FALSE),0)</f>
        <v>68</v>
      </c>
      <c r="BS263">
        <f>IFERROR(VLOOKUP($B263,'Raw Stats'!$CM$3:$DC$884,4,FALSE),0)</f>
        <v>11</v>
      </c>
      <c r="BT263">
        <f>IFERROR(VLOOKUP($B263,'Raw Stats'!$CM$3:$DC$884,5,FALSE),0)</f>
        <v>15</v>
      </c>
      <c r="BU263">
        <f>IFERROR(VLOOKUP($B263,'Raw Stats'!$CM$3:$DC$884,6,FALSE),0)</f>
        <v>26</v>
      </c>
      <c r="BV263">
        <f>IFERROR(VLOOKUP($B263,'Raw Stats'!$CM$3:$DC$884,7,FALSE),0)</f>
        <v>-9</v>
      </c>
      <c r="BW263">
        <f>IFERROR(VLOOKUP($B263,'Raw Stats'!$CM$3:$DC$884,8,FALSE),0)</f>
        <v>32</v>
      </c>
      <c r="BX263">
        <f>IFERROR(VLOOKUP($B263,'Raw Stats'!$CM$3:$DC$884,9,FALSE),0)</f>
        <v>143</v>
      </c>
      <c r="BY263">
        <f>IFERROR(VLOOKUP($B263,'Raw Stats'!$CM$3:$DC$884,10,FALSE),0)</f>
        <v>56</v>
      </c>
      <c r="BZ263">
        <f>IFERROR(VLOOKUP($B263,'Raw Stats'!$CM$3:$DC$884,11,FALSE)+VLOOKUP($B263,'Raw Stats'!$CM$3:$DC$884,12,FALSE),0)</f>
        <v>4</v>
      </c>
      <c r="CA263">
        <f>IFERROR(VLOOKUP($B263,'Raw Stats'!$CM$3:$DC$884,13,FALSE)+VLOOKUP($B263,'Raw Stats'!$CM$3:$DC$884,14,FALSE),0)</f>
        <v>1</v>
      </c>
      <c r="CB263">
        <f>IFERROR(VLOOKUP($B263,'Raw Stats'!$CM$3:$DC$884,15,FALSE),0)</f>
        <v>1</v>
      </c>
      <c r="CC263">
        <f>IFERROR(VLOOKUP($B263,'Raw Stats'!$CM$3:$DC$884,16,FALSE),0)</f>
        <v>105</v>
      </c>
      <c r="CE263">
        <f>IFERROR(VLOOKUP($B263,'Raw Stats'!$BU$3:$CJ$528,3,FALSE),0)</f>
        <v>75</v>
      </c>
      <c r="CF263">
        <f>IFERROR(VLOOKUP($B263,'Raw Stats'!$BU$3:$CJ$528,4,FALSE),0)</f>
        <v>11</v>
      </c>
      <c r="CG263">
        <f>IFERROR(VLOOKUP($B263,'Raw Stats'!$BU$3:$CJ$5288,5,FALSE),0)</f>
        <v>21</v>
      </c>
      <c r="CH263">
        <f>IFERROR(VLOOKUP($B263,'Raw Stats'!$BU$3:$CJ$528,6,FALSE),0)</f>
        <v>32</v>
      </c>
      <c r="CI263">
        <f>IFERROR(VLOOKUP($B263,'Raw Stats'!$BU$3:$CJ$528,7,FALSE),0)</f>
        <v>13</v>
      </c>
      <c r="CJ263">
        <f>IFERROR(VLOOKUP($B263,'Raw Stats'!$BU$3:$CJ$528,8,FALSE),0)</f>
        <v>36</v>
      </c>
      <c r="CK263">
        <f>IFERROR(VLOOKUP($B263,'Raw Stats'!$BU$3:$CJ$528,9,FALSE),0)</f>
        <v>112</v>
      </c>
      <c r="CL263">
        <f>IFERROR(VLOOKUP($B263,'Raw Stats'!$BU$3:$CJ$528,10,FALSE),0)</f>
        <v>51</v>
      </c>
      <c r="CM263">
        <f>IFERROR(VLOOKUP($B263,'Raw Stats'!$BU$3:$CJ$528,11,FALSE)+VLOOKUP($B263,'Raw Stats'!$BU$3:$CJ$528,12,FALSE),0)</f>
        <v>3</v>
      </c>
      <c r="CN263">
        <f>IFERROR(VLOOKUP($B263,'Raw Stats'!$BU$3:$CJ$528,13,FALSE)+VLOOKUP($B263,'Raw Stats'!$BU$3:$CJ$528,14,FALSE),0)</f>
        <v>1</v>
      </c>
      <c r="CO263">
        <f>IFERROR(VLOOKUP($B263,'Raw Stats'!$BU$3:$CJ$528,15,FALSE),0)</f>
        <v>2</v>
      </c>
      <c r="CP263">
        <f>IFERROR(VLOOKUP($B263,'Raw Stats'!$BU$3:$CJ$528,16,FALSE),0)</f>
        <v>107</v>
      </c>
      <c r="CR263">
        <f>IFERROR(VLOOKUP($B263,'Raw Stats'!$BC$3:$BR$528,3,FALSE),0)</f>
        <v>47</v>
      </c>
      <c r="CS263">
        <f>IFERROR(VLOOKUP($B263,'Raw Stats'!$BC$3:$BR$528,4,FALSE),0)</f>
        <v>10</v>
      </c>
      <c r="CT263">
        <f>IFERROR(VLOOKUP($B263,'Raw Stats'!$BC$3:$BR$5288,5,FALSE),0)</f>
        <v>10</v>
      </c>
      <c r="CU263">
        <f>IFERROR(VLOOKUP($B263,'Raw Stats'!$BC$3:$BR$52888,6,FALSE),0)</f>
        <v>20</v>
      </c>
      <c r="CV263">
        <f>IFERROR(VLOOKUP($B263,'Raw Stats'!$BC$3:$BR$5288,7,FALSE),0)</f>
        <v>5</v>
      </c>
      <c r="CW263">
        <f>IFERROR(VLOOKUP($B263,'Raw Stats'!$BC$3:$BR$5288,8,FALSE),0)</f>
        <v>18</v>
      </c>
      <c r="CX263">
        <f>IFERROR(VLOOKUP($B263,'Raw Stats'!$BC$3:$BR$5288,9,FALSE),0)</f>
        <v>99</v>
      </c>
      <c r="CY263">
        <f>IFERROR(VLOOKUP($B263,'Raw Stats'!$BC$3:$BR$5288,10,FALSE),0)</f>
        <v>43</v>
      </c>
      <c r="CZ263">
        <f>IFERROR(VLOOKUP($B263,'Raw Stats'!$BC$3:$BR$5288,11,FALSE)+VLOOKUP($B263,'Raw Stats'!$BC$3:$BR$5288,12,FALSE),0)</f>
        <v>3</v>
      </c>
      <c r="DA263">
        <f>IFERROR(VLOOKUP($B263,'Raw Stats'!$BC$3:$BR$5288,13,FALSE)+VLOOKUP($B263,'Raw Stats'!$BC$3:$BR$5288,14,FALSE),0)</f>
        <v>0</v>
      </c>
      <c r="DB263">
        <f>IFERROR(VLOOKUP($B263,'Raw Stats'!$BC$3:$BR$5288,15,FALSE),0)</f>
        <v>1</v>
      </c>
      <c r="DC263">
        <f>IFERROR(VLOOKUP($B263,'Raw Stats'!$BC$3:$BR$5288,16,FALSE),0)</f>
        <v>72</v>
      </c>
      <c r="DE263">
        <f>IFERROR(VLOOKUP($B263,'Raw Stats'!$AK$3:$AZ$528,3,FALSE),0)</f>
        <v>63</v>
      </c>
      <c r="DF263">
        <f>IFERROR(VLOOKUP($B263,'Raw Stats'!$AK$3:$AZ$528,4,FALSE),0)</f>
        <v>5</v>
      </c>
      <c r="DG263">
        <f>IFERROR(VLOOKUP($B263,'Raw Stats'!$AK$3:$AZ$528,5,FALSE),0)</f>
        <v>11</v>
      </c>
      <c r="DH263">
        <f>IFERROR(VLOOKUP($B263,'Raw Stats'!$AK$3:$AZ$528,6,FALSE),0)</f>
        <v>16</v>
      </c>
      <c r="DI263">
        <f>IFERROR(VLOOKUP($B263,'Raw Stats'!$AK$3:$AZ$528,7,FALSE),0)</f>
        <v>10</v>
      </c>
      <c r="DJ263">
        <f>IFERROR(VLOOKUP($B263,'Raw Stats'!$AK$3:$AZ$528,8,FALSE),0)</f>
        <v>8</v>
      </c>
      <c r="DK263">
        <f>IFERROR(VLOOKUP($B263,'Raw Stats'!$AK$3:$AZ$528,9,FALSE),0)</f>
        <v>89</v>
      </c>
      <c r="DL263">
        <f>IFERROR(VLOOKUP($B263,'Raw Stats'!$AK$3:$AZ$528,10,FALSE),0)</f>
        <v>27</v>
      </c>
      <c r="DM263">
        <f>IFERROR(VLOOKUP($B263,'Raw Stats'!$AK$3:$AZ$528,11,FALSE)+VLOOKUP($B263,'Raw Stats'!$AK$3:$AZ$528,12,FALSE),0)</f>
        <v>2</v>
      </c>
      <c r="DN263">
        <f>IFERROR(VLOOKUP($B263,'Raw Stats'!$AK$3:$AZ$528,13,FALSE)+VLOOKUP($B263,'Raw Stats'!$AK$3:$AZ$528,14,FALSE),0)</f>
        <v>0</v>
      </c>
      <c r="DO263">
        <f>IFERROR(VLOOKUP($B263,'Raw Stats'!$AK$3:$AZ$528,15,FALSE),0)</f>
        <v>0</v>
      </c>
      <c r="DP263">
        <f>IFERROR(VLOOKUP($B263,'Raw Stats'!$AK$3:$AZ$528,16,FALSE),0)</f>
        <v>64</v>
      </c>
      <c r="DR263">
        <f>IFERROR(VLOOKUP($B263,'Raw Stats'!$S$3:$AH$528,3,FALSE),0)</f>
        <v>0</v>
      </c>
      <c r="DS263">
        <f>IFERROR(VLOOKUP($B263,'Raw Stats'!$S$3:$AH$528,4,FALSE),0)</f>
        <v>0</v>
      </c>
      <c r="DT263">
        <f>IFERROR(VLOOKUP($B263,'Raw Stats'!$S$3:$AH$528,5,FALSE),0)</f>
        <v>0</v>
      </c>
      <c r="DU263">
        <f>IFERROR(VLOOKUP($B263,'Raw Stats'!$S$3:$AH$528,6,FALSE),0)</f>
        <v>0</v>
      </c>
      <c r="DV263">
        <f>IFERROR(VLOOKUP($B263,'Raw Stats'!$S$3:$AH$528,7,FALSE),0)</f>
        <v>0</v>
      </c>
      <c r="DW263">
        <f>IFERROR(VLOOKUP($B263,'Raw Stats'!$S$3:$AH$528,8,FALSE),0)</f>
        <v>0</v>
      </c>
      <c r="DX263">
        <f>IFERROR(VLOOKUP($B263,'Raw Stats'!$S$3:$AH$528,9,FALSE),0)</f>
        <v>0</v>
      </c>
      <c r="DY263">
        <f>IFERROR(VLOOKUP($B263,'Raw Stats'!$S$3:$AH$528,10,FALSE),0)</f>
        <v>0</v>
      </c>
      <c r="DZ263">
        <f>IFERROR(VLOOKUP($B263,'Raw Stats'!$S$3:$AH$528,11,FALSE)+VLOOKUP($B263,'Raw Stats'!$S$3:$AH$528,12,FALSE),0)</f>
        <v>0</v>
      </c>
      <c r="EA263">
        <f>IFERROR(VLOOKUP($B263,'Raw Stats'!$S$3:$AH$528,13,FALSE)+VLOOKUP($B263,'Raw Stats'!$S$3:$AH$528,14,FALSE),0)</f>
        <v>0</v>
      </c>
      <c r="EB263">
        <f>IFERROR(VLOOKUP($B263,'Raw Stats'!$S$3:$AH$528,15,FALSE),0)</f>
        <v>0</v>
      </c>
      <c r="EC263">
        <f>IFERROR(VLOOKUP($B263,'Raw Stats'!$S$3:$AH$528,16,FALSE),0)</f>
        <v>0</v>
      </c>
    </row>
    <row r="264" spans="1:133" x14ac:dyDescent="0.2">
      <c r="A264">
        <f>IFERROR(VLOOKUP(B264,Sheet2!$W$1:$X$300,2,FALSE),301)</f>
        <v>301</v>
      </c>
      <c r="B264" t="s">
        <v>244</v>
      </c>
      <c r="C264">
        <f t="shared" si="20"/>
        <v>0.67286779725778756</v>
      </c>
      <c r="D264">
        <f t="shared" si="21"/>
        <v>0.68738305758256535</v>
      </c>
      <c r="E264">
        <f t="shared" si="22"/>
        <v>0.74693361495818245</v>
      </c>
      <c r="F264">
        <f t="shared" si="23"/>
        <v>0.66002065453958558</v>
      </c>
      <c r="G264">
        <f t="shared" si="24"/>
        <v>0.89745220058079545</v>
      </c>
      <c r="J264">
        <f>BS264*'Value Calculations'!$D$3</f>
        <v>5.300560572138493</v>
      </c>
      <c r="K264">
        <f>BT264*'Value Calculations'!$D$4</f>
        <v>7.1634794889822988</v>
      </c>
      <c r="L264">
        <f>BU264*'Value Calculations'!$D$5</f>
        <v>9.2868336768522539</v>
      </c>
      <c r="M264">
        <f>BV264*'Value Calculations'!$D$6</f>
        <v>-1.6258441149517171</v>
      </c>
      <c r="N264">
        <f>BW264*'Value Calculations'!$D$7</f>
        <v>1.5819277869826704</v>
      </c>
      <c r="O264">
        <f>BX264*'Value Calculations'!$D$8</f>
        <v>4.3853786547489273</v>
      </c>
      <c r="P264">
        <f>BY264*'Value Calculations'!$D$9</f>
        <v>3.9045277274630186</v>
      </c>
      <c r="Q264">
        <f>BZ264*'Value Calculations'!$D$10</f>
        <v>3.2878482666858426</v>
      </c>
      <c r="R264">
        <f>CA264*'Value Calculations'!$D$11</f>
        <v>0.9907141480249374</v>
      </c>
      <c r="S264">
        <f>CB264*'Value Calculations'!$D$12</f>
        <v>1.6277654791788281</v>
      </c>
      <c r="T264">
        <f>CC264*'Value Calculations'!$D$13</f>
        <v>10.524686324681786</v>
      </c>
      <c r="V264">
        <f>CF264*'Value Calculations'!$D$3</f>
        <v>7.3392377152686823</v>
      </c>
      <c r="W264">
        <f>CG264*'Value Calculations'!$D$4</f>
        <v>7.1634794889822988</v>
      </c>
      <c r="X264">
        <f>CH264*'Value Calculations'!$D$5</f>
        <v>10.613524202116862</v>
      </c>
      <c r="Y264">
        <f>CI264*'Value Calculations'!$D$6</f>
        <v>0.12506493191936285</v>
      </c>
      <c r="Z264">
        <f>CJ264*'Value Calculations'!$D$7</f>
        <v>1.9334672952010417</v>
      </c>
      <c r="AA264">
        <f>CK264*'Value Calculations'!$D$8</f>
        <v>3.3070068544008304</v>
      </c>
      <c r="AB264">
        <f>CL264*'Value Calculations'!$D$9</f>
        <v>6.5495303815508699</v>
      </c>
      <c r="AC264">
        <f>CM264*'Value Calculations'!$D$10</f>
        <v>2.5572153185334328</v>
      </c>
      <c r="AD264">
        <f>CN264*'Value Calculations'!$D$11</f>
        <v>0.9907141480249374</v>
      </c>
      <c r="AE264">
        <f>CO264*'Value Calculations'!$D$12</f>
        <v>2.441648218768242</v>
      </c>
      <c r="AF264">
        <f>CP264*'Value Calculations'!$D$13</f>
        <v>12.657139109421234</v>
      </c>
      <c r="AH264">
        <f>CS264*'Value Calculations'!$D$3</f>
        <v>5.7082960007645305</v>
      </c>
      <c r="AI264">
        <f>CT264*'Value Calculations'!$D$4</f>
        <v>3.9073524485357991</v>
      </c>
      <c r="AJ264">
        <f>CU264*'Value Calculations'!$D$5</f>
        <v>6.8987907313759607</v>
      </c>
      <c r="AK264">
        <f>CV264*'Value Calculations'!$D$6</f>
        <v>0.37519479575808856</v>
      </c>
      <c r="AL264">
        <f>CW264*'Value Calculations'!$D$7</f>
        <v>0.70307901643674242</v>
      </c>
      <c r="AM264">
        <f>CX264*'Value Calculations'!$D$8</f>
        <v>2.6599837741919723</v>
      </c>
      <c r="AN264">
        <f>CY264*'Value Calculations'!$D$9</f>
        <v>2.8969076687628847</v>
      </c>
      <c r="AO264">
        <f>CZ264*'Value Calculations'!$D$10</f>
        <v>2.5572153185334328</v>
      </c>
      <c r="AP264">
        <f>DA264*'Value Calculations'!$D$11</f>
        <v>0</v>
      </c>
      <c r="AQ264">
        <f>DB264*'Value Calculations'!$D$12</f>
        <v>2.441648218768242</v>
      </c>
      <c r="AR264">
        <f>DC264*'Value Calculations'!$D$13</f>
        <v>7.7043455448650988</v>
      </c>
      <c r="AT264">
        <f>DF264*'Value Calculations'!$D$3</f>
        <v>3.2618834290083032</v>
      </c>
      <c r="AU264">
        <f>DG264*'Value Calculations'!$D$4</f>
        <v>2.2792889283125497</v>
      </c>
      <c r="AV264">
        <f>DH264*'Value Calculations'!$D$5</f>
        <v>3.980071575793823</v>
      </c>
      <c r="AW264">
        <f>DI264*'Value Calculations'!$D$6</f>
        <v>-0.87545452343553998</v>
      </c>
      <c r="AX264">
        <f>DJ264*'Value Calculations'!$D$7</f>
        <v>1.4061580328734848</v>
      </c>
      <c r="AY264">
        <f>DK264*'Value Calculations'!$D$8</f>
        <v>2.5162008674788927</v>
      </c>
      <c r="AZ264">
        <f>DL264*'Value Calculations'!$D$9</f>
        <v>1.6373825953877175</v>
      </c>
      <c r="BA264">
        <f>DM264*'Value Calculations'!$D$10</f>
        <v>1.0959494222286141</v>
      </c>
      <c r="BB264">
        <f>DN264*'Value Calculations'!$D$11</f>
        <v>0</v>
      </c>
      <c r="BC264">
        <f>DO264*'Value Calculations'!$D$12</f>
        <v>0</v>
      </c>
      <c r="BD264">
        <f>DP264*'Value Calculations'!$D$13</f>
        <v>5.1591599630793077</v>
      </c>
      <c r="BF264">
        <f>DS264*'Value Calculations'!$D$3</f>
        <v>11.824327430155099</v>
      </c>
      <c r="BG264">
        <f>DT264*'Value Calculations'!$D$4</f>
        <v>5.5354159687590485</v>
      </c>
      <c r="BH264">
        <f>DU264*'Value Calculations'!$D$5</f>
        <v>12.205552832434391</v>
      </c>
      <c r="BI264">
        <f>DV264*'Value Calculations'!$D$6</f>
        <v>0.37519479575808856</v>
      </c>
      <c r="BJ264">
        <f>DW264*'Value Calculations'!$D$7</f>
        <v>2.1092370493102273</v>
      </c>
      <c r="BK264">
        <f>DX264*'Value Calculations'!$D$8</f>
        <v>6.2545564420189619</v>
      </c>
      <c r="BL264">
        <f>DY264*'Value Calculations'!$D$9</f>
        <v>3.9045277274630186</v>
      </c>
      <c r="BM264">
        <f>DZ264*'Value Calculations'!$D$10</f>
        <v>4.0184812148382516</v>
      </c>
      <c r="BN264">
        <f>EA264*'Value Calculations'!$D$11</f>
        <v>1.9814282960498748</v>
      </c>
      <c r="BO264">
        <f>EB264*'Value Calculations'!$D$12</f>
        <v>4.883296437536484</v>
      </c>
      <c r="BP264">
        <f>EC264*'Value Calculations'!$D$13</f>
        <v>20.49906225330178</v>
      </c>
      <c r="BR264">
        <f>IFERROR(VLOOKUP($B264,'Raw Stats'!$CM$3:$DC$884,3,FALSE),0)</f>
        <v>69</v>
      </c>
      <c r="BS264">
        <f>IFERROR(VLOOKUP($B264,'Raw Stats'!$CM$3:$DC$884,4,FALSE),0)</f>
        <v>13</v>
      </c>
      <c r="BT264">
        <f>IFERROR(VLOOKUP($B264,'Raw Stats'!$CM$3:$DC$884,5,FALSE),0)</f>
        <v>22</v>
      </c>
      <c r="BU264">
        <f>IFERROR(VLOOKUP($B264,'Raw Stats'!$CM$3:$DC$884,6,FALSE),0)</f>
        <v>35</v>
      </c>
      <c r="BV264">
        <f>IFERROR(VLOOKUP($B264,'Raw Stats'!$CM$3:$DC$884,7,FALSE),0)</f>
        <v>-13</v>
      </c>
      <c r="BW264">
        <f>IFERROR(VLOOKUP($B264,'Raw Stats'!$CM$3:$DC$884,8,FALSE),0)</f>
        <v>18</v>
      </c>
      <c r="BX264">
        <f>IFERROR(VLOOKUP($B264,'Raw Stats'!$CM$3:$DC$884,9,FALSE),0)</f>
        <v>61</v>
      </c>
      <c r="BY264">
        <f>IFERROR(VLOOKUP($B264,'Raw Stats'!$CM$3:$DC$884,10,FALSE),0)</f>
        <v>31</v>
      </c>
      <c r="BZ264">
        <f>IFERROR(VLOOKUP($B264,'Raw Stats'!$CM$3:$DC$884,11,FALSE)+VLOOKUP($B264,'Raw Stats'!$CM$3:$DC$884,12,FALSE),0)</f>
        <v>9</v>
      </c>
      <c r="CA264">
        <f>IFERROR(VLOOKUP($B264,'Raw Stats'!$CM$3:$DC$884,13,FALSE)+VLOOKUP($B264,'Raw Stats'!$CM$3:$DC$884,14,FALSE),0)</f>
        <v>1</v>
      </c>
      <c r="CB264">
        <f>IFERROR(VLOOKUP($B264,'Raw Stats'!$CM$3:$DC$884,15,FALSE),0)</f>
        <v>2</v>
      </c>
      <c r="CC264">
        <f>IFERROR(VLOOKUP($B264,'Raw Stats'!$CM$3:$DC$884,16,FALSE),0)</f>
        <v>153</v>
      </c>
      <c r="CE264">
        <f>IFERROR(VLOOKUP($B264,'Raw Stats'!$BU$3:$CJ$528,3,FALSE),0)</f>
        <v>81</v>
      </c>
      <c r="CF264">
        <f>IFERROR(VLOOKUP($B264,'Raw Stats'!$BU$3:$CJ$528,4,FALSE),0)</f>
        <v>18</v>
      </c>
      <c r="CG264">
        <f>IFERROR(VLOOKUP($B264,'Raw Stats'!$BU$3:$CJ$5288,5,FALSE),0)</f>
        <v>22</v>
      </c>
      <c r="CH264">
        <f>IFERROR(VLOOKUP($B264,'Raw Stats'!$BU$3:$CJ$528,6,FALSE),0)</f>
        <v>40</v>
      </c>
      <c r="CI264">
        <f>IFERROR(VLOOKUP($B264,'Raw Stats'!$BU$3:$CJ$528,7,FALSE),0)</f>
        <v>1</v>
      </c>
      <c r="CJ264">
        <f>IFERROR(VLOOKUP($B264,'Raw Stats'!$BU$3:$CJ$528,8,FALSE),0)</f>
        <v>22</v>
      </c>
      <c r="CK264">
        <f>IFERROR(VLOOKUP($B264,'Raw Stats'!$BU$3:$CJ$528,9,FALSE),0)</f>
        <v>46</v>
      </c>
      <c r="CL264">
        <f>IFERROR(VLOOKUP($B264,'Raw Stats'!$BU$3:$CJ$528,10,FALSE),0)</f>
        <v>52</v>
      </c>
      <c r="CM264">
        <f>IFERROR(VLOOKUP($B264,'Raw Stats'!$BU$3:$CJ$528,11,FALSE)+VLOOKUP($B264,'Raw Stats'!$BU$3:$CJ$528,12,FALSE),0)</f>
        <v>7</v>
      </c>
      <c r="CN264">
        <f>IFERROR(VLOOKUP($B264,'Raw Stats'!$BU$3:$CJ$528,13,FALSE)+VLOOKUP($B264,'Raw Stats'!$BU$3:$CJ$528,14,FALSE),0)</f>
        <v>1</v>
      </c>
      <c r="CO264">
        <f>IFERROR(VLOOKUP($B264,'Raw Stats'!$BU$3:$CJ$528,15,FALSE),0)</f>
        <v>3</v>
      </c>
      <c r="CP264">
        <f>IFERROR(VLOOKUP($B264,'Raw Stats'!$BU$3:$CJ$528,16,FALSE),0)</f>
        <v>184</v>
      </c>
      <c r="CR264">
        <f>IFERROR(VLOOKUP($B264,'Raw Stats'!$BC$3:$BR$528,3,FALSE),0)</f>
        <v>48</v>
      </c>
      <c r="CS264">
        <f>IFERROR(VLOOKUP($B264,'Raw Stats'!$BC$3:$BR$528,4,FALSE),0)</f>
        <v>14</v>
      </c>
      <c r="CT264">
        <f>IFERROR(VLOOKUP($B264,'Raw Stats'!$BC$3:$BR$5288,5,FALSE),0)</f>
        <v>12</v>
      </c>
      <c r="CU264">
        <f>IFERROR(VLOOKUP($B264,'Raw Stats'!$BC$3:$BR$52888,6,FALSE),0)</f>
        <v>26</v>
      </c>
      <c r="CV264">
        <f>IFERROR(VLOOKUP($B264,'Raw Stats'!$BC$3:$BR$5288,7,FALSE),0)</f>
        <v>3</v>
      </c>
      <c r="CW264">
        <f>IFERROR(VLOOKUP($B264,'Raw Stats'!$BC$3:$BR$5288,8,FALSE),0)</f>
        <v>8</v>
      </c>
      <c r="CX264">
        <f>IFERROR(VLOOKUP($B264,'Raw Stats'!$BC$3:$BR$5288,9,FALSE),0)</f>
        <v>37</v>
      </c>
      <c r="CY264">
        <f>IFERROR(VLOOKUP($B264,'Raw Stats'!$BC$3:$BR$5288,10,FALSE),0)</f>
        <v>23</v>
      </c>
      <c r="CZ264">
        <f>IFERROR(VLOOKUP($B264,'Raw Stats'!$BC$3:$BR$5288,11,FALSE)+VLOOKUP($B264,'Raw Stats'!$BC$3:$BR$5288,12,FALSE),0)</f>
        <v>7</v>
      </c>
      <c r="DA264">
        <f>IFERROR(VLOOKUP($B264,'Raw Stats'!$BC$3:$BR$5288,13,FALSE)+VLOOKUP($B264,'Raw Stats'!$BC$3:$BR$5288,14,FALSE),0)</f>
        <v>0</v>
      </c>
      <c r="DB264">
        <f>IFERROR(VLOOKUP($B264,'Raw Stats'!$BC$3:$BR$5288,15,FALSE),0)</f>
        <v>3</v>
      </c>
      <c r="DC264">
        <f>IFERROR(VLOOKUP($B264,'Raw Stats'!$BC$3:$BR$5288,16,FALSE),0)</f>
        <v>112</v>
      </c>
      <c r="DE264">
        <f>IFERROR(VLOOKUP($B264,'Raw Stats'!$AK$3:$AZ$528,3,FALSE),0)</f>
        <v>31</v>
      </c>
      <c r="DF264">
        <f>IFERROR(VLOOKUP($B264,'Raw Stats'!$AK$3:$AZ$528,4,FALSE),0)</f>
        <v>8</v>
      </c>
      <c r="DG264">
        <f>IFERROR(VLOOKUP($B264,'Raw Stats'!$AK$3:$AZ$528,5,FALSE),0)</f>
        <v>7</v>
      </c>
      <c r="DH264">
        <f>IFERROR(VLOOKUP($B264,'Raw Stats'!$AK$3:$AZ$528,6,FALSE),0)</f>
        <v>15</v>
      </c>
      <c r="DI264">
        <f>IFERROR(VLOOKUP($B264,'Raw Stats'!$AK$3:$AZ$528,7,FALSE),0)</f>
        <v>-7</v>
      </c>
      <c r="DJ264">
        <f>IFERROR(VLOOKUP($B264,'Raw Stats'!$AK$3:$AZ$528,8,FALSE),0)</f>
        <v>16</v>
      </c>
      <c r="DK264">
        <f>IFERROR(VLOOKUP($B264,'Raw Stats'!$AK$3:$AZ$528,9,FALSE),0)</f>
        <v>35</v>
      </c>
      <c r="DL264">
        <f>IFERROR(VLOOKUP($B264,'Raw Stats'!$AK$3:$AZ$528,10,FALSE),0)</f>
        <v>13</v>
      </c>
      <c r="DM264">
        <f>IFERROR(VLOOKUP($B264,'Raw Stats'!$AK$3:$AZ$528,11,FALSE)+VLOOKUP($B264,'Raw Stats'!$AK$3:$AZ$528,12,FALSE),0)</f>
        <v>3</v>
      </c>
      <c r="DN264">
        <f>IFERROR(VLOOKUP($B264,'Raw Stats'!$AK$3:$AZ$528,13,FALSE)+VLOOKUP($B264,'Raw Stats'!$AK$3:$AZ$528,14,FALSE),0)</f>
        <v>0</v>
      </c>
      <c r="DO264">
        <f>IFERROR(VLOOKUP($B264,'Raw Stats'!$AK$3:$AZ$528,15,FALSE),0)</f>
        <v>0</v>
      </c>
      <c r="DP264">
        <f>IFERROR(VLOOKUP($B264,'Raw Stats'!$AK$3:$AZ$528,16,FALSE),0)</f>
        <v>75</v>
      </c>
      <c r="DR264">
        <f>IFERROR(VLOOKUP($B264,'Raw Stats'!$S$3:$AH$528,3,FALSE),0)</f>
        <v>82</v>
      </c>
      <c r="DS264">
        <f>IFERROR(VLOOKUP($B264,'Raw Stats'!$S$3:$AH$528,4,FALSE),0)</f>
        <v>29</v>
      </c>
      <c r="DT264">
        <f>IFERROR(VLOOKUP($B264,'Raw Stats'!$S$3:$AH$528,5,FALSE),0)</f>
        <v>17</v>
      </c>
      <c r="DU264">
        <f>IFERROR(VLOOKUP($B264,'Raw Stats'!$S$3:$AH$528,6,FALSE),0)</f>
        <v>46</v>
      </c>
      <c r="DV264">
        <f>IFERROR(VLOOKUP($B264,'Raw Stats'!$S$3:$AH$528,7,FALSE),0)</f>
        <v>3</v>
      </c>
      <c r="DW264">
        <f>IFERROR(VLOOKUP($B264,'Raw Stats'!$S$3:$AH$528,8,FALSE),0)</f>
        <v>24</v>
      </c>
      <c r="DX264">
        <f>IFERROR(VLOOKUP($B264,'Raw Stats'!$S$3:$AH$528,9,FALSE),0)</f>
        <v>87</v>
      </c>
      <c r="DY264">
        <f>IFERROR(VLOOKUP($B264,'Raw Stats'!$S$3:$AH$528,10,FALSE),0)</f>
        <v>31</v>
      </c>
      <c r="DZ264">
        <f>IFERROR(VLOOKUP($B264,'Raw Stats'!$S$3:$AH$528,11,FALSE)+VLOOKUP($B264,'Raw Stats'!$S$3:$AH$528,12,FALSE),0)</f>
        <v>11</v>
      </c>
      <c r="EA264">
        <f>IFERROR(VLOOKUP($B264,'Raw Stats'!$S$3:$AH$528,13,FALSE)+VLOOKUP($B264,'Raw Stats'!$S$3:$AH$528,14,FALSE),0)</f>
        <v>2</v>
      </c>
      <c r="EB264">
        <f>IFERROR(VLOOKUP($B264,'Raw Stats'!$S$3:$AH$528,15,FALSE),0)</f>
        <v>6</v>
      </c>
      <c r="EC264">
        <f>IFERROR(VLOOKUP($B264,'Raw Stats'!$S$3:$AH$528,16,FALSE),0)</f>
        <v>298</v>
      </c>
    </row>
    <row r="265" spans="1:133" x14ac:dyDescent="0.2">
      <c r="A265">
        <f>IFERROR(VLOOKUP(B265,Sheet2!$W$1:$X$300,2,FALSE),301)</f>
        <v>261</v>
      </c>
      <c r="B265" t="s">
        <v>200</v>
      </c>
      <c r="C265">
        <f t="shared" si="20"/>
        <v>0.6716237418949792</v>
      </c>
      <c r="D265">
        <f t="shared" si="21"/>
        <v>0.7539613166663639</v>
      </c>
      <c r="E265">
        <f t="shared" si="22"/>
        <v>1.0620289697393264</v>
      </c>
      <c r="F265">
        <f t="shared" si="23"/>
        <v>1.1480864941494093</v>
      </c>
      <c r="G265">
        <f t="shared" si="24"/>
        <v>1.1220663489019544</v>
      </c>
      <c r="J265">
        <f>BS265*'Value Calculations'!$D$3</f>
        <v>4.4850897148864171</v>
      </c>
      <c r="K265">
        <f>BT265*'Value Calculations'!$D$4</f>
        <v>5.2098032647143988</v>
      </c>
      <c r="L265">
        <f>BU265*'Value Calculations'!$D$5</f>
        <v>7.1641288364288815</v>
      </c>
      <c r="M265">
        <f>BV265*'Value Calculations'!$D$6</f>
        <v>-2.1261038426291687</v>
      </c>
      <c r="N265">
        <f>BW265*'Value Calculations'!$D$7</f>
        <v>2.2850068034194129</v>
      </c>
      <c r="O265">
        <f>BX265*'Value Calculations'!$D$8</f>
        <v>17.397731712282628</v>
      </c>
      <c r="P265">
        <f>BY265*'Value Calculations'!$D$9</f>
        <v>3.0228601761004015</v>
      </c>
      <c r="Q265">
        <f>BZ265*'Value Calculations'!$D$10</f>
        <v>2.1918988444572283</v>
      </c>
      <c r="R265">
        <f>CA265*'Value Calculations'!$D$11</f>
        <v>0</v>
      </c>
      <c r="S265">
        <f>CB265*'Value Calculations'!$D$12</f>
        <v>2.441648218768242</v>
      </c>
      <c r="T265">
        <f>CC265*'Value Calculations'!$D$13</f>
        <v>13.001083106959854</v>
      </c>
      <c r="V265">
        <f>CF265*'Value Calculations'!$D$3</f>
        <v>6.1160314293905689</v>
      </c>
      <c r="W265">
        <f>CG265*'Value Calculations'!$D$4</f>
        <v>3.9073524485357991</v>
      </c>
      <c r="X265">
        <f>CH265*'Value Calculations'!$D$5</f>
        <v>7.1641288364288815</v>
      </c>
      <c r="Y265">
        <f>CI265*'Value Calculations'!$D$6</f>
        <v>0.87545452343553998</v>
      </c>
      <c r="Z265">
        <f>CJ265*'Value Calculations'!$D$7</f>
        <v>5.800401885603125</v>
      </c>
      <c r="AA265">
        <f>CK265*'Value Calculations'!$D$8</f>
        <v>17.685297525708791</v>
      </c>
      <c r="AB265">
        <f>CL265*'Value Calculations'!$D$9</f>
        <v>1.5114300880502007</v>
      </c>
      <c r="AC265">
        <f>CM265*'Value Calculations'!$D$10</f>
        <v>1.4612658963048188</v>
      </c>
      <c r="AD265">
        <f>CN265*'Value Calculations'!$D$11</f>
        <v>0</v>
      </c>
      <c r="AE265">
        <f>CO265*'Value Calculations'!$D$12</f>
        <v>1.6277654791788281</v>
      </c>
      <c r="AF265">
        <f>CP265*'Value Calculations'!$D$13</f>
        <v>13.413815904006199</v>
      </c>
      <c r="AH265">
        <f>CS265*'Value Calculations'!$D$3</f>
        <v>7.3392377152686823</v>
      </c>
      <c r="AI265">
        <f>CT265*'Value Calculations'!$D$4</f>
        <v>3.5817397444911494</v>
      </c>
      <c r="AJ265">
        <f>CU265*'Value Calculations'!$D$5</f>
        <v>7.6948050465347251</v>
      </c>
      <c r="AK265">
        <f>CV265*'Value Calculations'!$D$6</f>
        <v>0.75038959151617712</v>
      </c>
      <c r="AL265">
        <f>CW265*'Value Calculations'!$D$7</f>
        <v>1.9334672952010417</v>
      </c>
      <c r="AM265">
        <f>CX265*'Value Calculations'!$D$8</f>
        <v>11.215066723620208</v>
      </c>
      <c r="AN265">
        <f>CY265*'Value Calculations'!$D$9</f>
        <v>1.0076200587001338</v>
      </c>
      <c r="AO265">
        <f>CZ265*'Value Calculations'!$D$10</f>
        <v>4.7491141629906615</v>
      </c>
      <c r="AP265">
        <f>DA265*'Value Calculations'!$D$11</f>
        <v>0</v>
      </c>
      <c r="AQ265">
        <f>DB265*'Value Calculations'!$D$12</f>
        <v>0.81388273958941404</v>
      </c>
      <c r="AR265">
        <f>DC265*'Value Calculations'!$D$13</f>
        <v>9.7680095300968226</v>
      </c>
      <c r="AT265">
        <f>DF265*'Value Calculations'!$D$3</f>
        <v>8.9701794297728341</v>
      </c>
      <c r="AU265">
        <f>DG265*'Value Calculations'!$D$4</f>
        <v>10.419606529428798</v>
      </c>
      <c r="AV265">
        <f>DH265*'Value Calculations'!$D$5</f>
        <v>14.328257672857763</v>
      </c>
      <c r="AW265">
        <f>DI265*'Value Calculations'!$D$6</f>
        <v>2.2511687745485314</v>
      </c>
      <c r="AX265">
        <f>DJ265*'Value Calculations'!$D$7</f>
        <v>4.657898483893419</v>
      </c>
      <c r="AY265">
        <f>DK265*'Value Calculations'!$D$8</f>
        <v>21.064195833466158</v>
      </c>
      <c r="AZ265">
        <f>DL265*'Value Calculations'!$D$9</f>
        <v>4.0304802348005353</v>
      </c>
      <c r="BA265">
        <f>DM265*'Value Calculations'!$D$10</f>
        <v>5.8450635852192754</v>
      </c>
      <c r="BB265">
        <f>DN265*'Value Calculations'!$D$11</f>
        <v>2.9721424440748123</v>
      </c>
      <c r="BC265">
        <f>DO265*'Value Calculations'!$D$12</f>
        <v>4.883296437536484</v>
      </c>
      <c r="BD265">
        <f>DP265*'Value Calculations'!$D$13</f>
        <v>14.720803094652958</v>
      </c>
      <c r="BF265">
        <f>DS265*'Value Calculations'!$D$3</f>
        <v>11.416592001529061</v>
      </c>
      <c r="BG265">
        <f>DT265*'Value Calculations'!$D$4</f>
        <v>9.4427684172948485</v>
      </c>
      <c r="BH265">
        <f>DU265*'Value Calculations'!$D$5</f>
        <v>15.124271988016528</v>
      </c>
      <c r="BI265">
        <f>DV265*'Value Calculations'!$D$6</f>
        <v>2.1261038426291687</v>
      </c>
      <c r="BJ265">
        <f>DW265*'Value Calculations'!$D$7</f>
        <v>5.8882867626577173</v>
      </c>
      <c r="BK265">
        <f>DX265*'Value Calculations'!$D$8</f>
        <v>21.567436006961938</v>
      </c>
      <c r="BL265">
        <f>DY265*'Value Calculations'!$D$9</f>
        <v>3.6526227127879851</v>
      </c>
      <c r="BM265">
        <f>DZ265*'Value Calculations'!$D$10</f>
        <v>5.4797471111430704</v>
      </c>
      <c r="BN265">
        <f>EA265*'Value Calculations'!$D$11</f>
        <v>0</v>
      </c>
      <c r="BO265">
        <f>EB265*'Value Calculations'!$D$12</f>
        <v>1.6277654791788281</v>
      </c>
      <c r="BP265">
        <f>EC265*'Value Calculations'!$D$13</f>
        <v>15.683846287761094</v>
      </c>
      <c r="BR265">
        <f>IFERROR(VLOOKUP($B265,'Raw Stats'!$CM$3:$DC$884,3,FALSE),0)</f>
        <v>82</v>
      </c>
      <c r="BS265">
        <f>IFERROR(VLOOKUP($B265,'Raw Stats'!$CM$3:$DC$884,4,FALSE),0)</f>
        <v>11</v>
      </c>
      <c r="BT265">
        <f>IFERROR(VLOOKUP($B265,'Raw Stats'!$CM$3:$DC$884,5,FALSE),0)</f>
        <v>16</v>
      </c>
      <c r="BU265">
        <f>IFERROR(VLOOKUP($B265,'Raw Stats'!$CM$3:$DC$884,6,FALSE),0)</f>
        <v>27</v>
      </c>
      <c r="BV265">
        <f>IFERROR(VLOOKUP($B265,'Raw Stats'!$CM$3:$DC$884,7,FALSE),0)</f>
        <v>-17</v>
      </c>
      <c r="BW265">
        <f>IFERROR(VLOOKUP($B265,'Raw Stats'!$CM$3:$DC$884,8,FALSE),0)</f>
        <v>26</v>
      </c>
      <c r="BX265">
        <f>IFERROR(VLOOKUP($B265,'Raw Stats'!$CM$3:$DC$884,9,FALSE),0)</f>
        <v>242</v>
      </c>
      <c r="BY265">
        <f>IFERROR(VLOOKUP($B265,'Raw Stats'!$CM$3:$DC$884,10,FALSE),0)</f>
        <v>24</v>
      </c>
      <c r="BZ265">
        <f>IFERROR(VLOOKUP($B265,'Raw Stats'!$CM$3:$DC$884,11,FALSE)+VLOOKUP($B265,'Raw Stats'!$CM$3:$DC$884,12,FALSE),0)</f>
        <v>6</v>
      </c>
      <c r="CA265">
        <f>IFERROR(VLOOKUP($B265,'Raw Stats'!$CM$3:$DC$884,13,FALSE)+VLOOKUP($B265,'Raw Stats'!$CM$3:$DC$884,14,FALSE),0)</f>
        <v>0</v>
      </c>
      <c r="CB265">
        <f>IFERROR(VLOOKUP($B265,'Raw Stats'!$CM$3:$DC$884,15,FALSE),0)</f>
        <v>3</v>
      </c>
      <c r="CC265">
        <f>IFERROR(VLOOKUP($B265,'Raw Stats'!$CM$3:$DC$884,16,FALSE),0)</f>
        <v>189</v>
      </c>
      <c r="CE265">
        <f>IFERROR(VLOOKUP($B265,'Raw Stats'!$BU$3:$CJ$528,3,FALSE),0)</f>
        <v>79</v>
      </c>
      <c r="CF265">
        <f>IFERROR(VLOOKUP($B265,'Raw Stats'!$BU$3:$CJ$528,4,FALSE),0)</f>
        <v>15</v>
      </c>
      <c r="CG265">
        <f>IFERROR(VLOOKUP($B265,'Raw Stats'!$BU$3:$CJ$5288,5,FALSE),0)</f>
        <v>12</v>
      </c>
      <c r="CH265">
        <f>IFERROR(VLOOKUP($B265,'Raw Stats'!$BU$3:$CJ$528,6,FALSE),0)</f>
        <v>27</v>
      </c>
      <c r="CI265">
        <f>IFERROR(VLOOKUP($B265,'Raw Stats'!$BU$3:$CJ$528,7,FALSE),0)</f>
        <v>7</v>
      </c>
      <c r="CJ265">
        <f>IFERROR(VLOOKUP($B265,'Raw Stats'!$BU$3:$CJ$528,8,FALSE),0)</f>
        <v>66</v>
      </c>
      <c r="CK265">
        <f>IFERROR(VLOOKUP($B265,'Raw Stats'!$BU$3:$CJ$528,9,FALSE),0)</f>
        <v>246</v>
      </c>
      <c r="CL265">
        <f>IFERROR(VLOOKUP($B265,'Raw Stats'!$BU$3:$CJ$528,10,FALSE),0)</f>
        <v>12</v>
      </c>
      <c r="CM265">
        <f>IFERROR(VLOOKUP($B265,'Raw Stats'!$BU$3:$CJ$528,11,FALSE)+VLOOKUP($B265,'Raw Stats'!$BU$3:$CJ$528,12,FALSE),0)</f>
        <v>4</v>
      </c>
      <c r="CN265">
        <f>IFERROR(VLOOKUP($B265,'Raw Stats'!$BU$3:$CJ$528,13,FALSE)+VLOOKUP($B265,'Raw Stats'!$BU$3:$CJ$528,14,FALSE),0)</f>
        <v>0</v>
      </c>
      <c r="CO265">
        <f>IFERROR(VLOOKUP($B265,'Raw Stats'!$BU$3:$CJ$528,15,FALSE),0)</f>
        <v>2</v>
      </c>
      <c r="CP265">
        <f>IFERROR(VLOOKUP($B265,'Raw Stats'!$BU$3:$CJ$528,16,FALSE),0)</f>
        <v>195</v>
      </c>
      <c r="CR265">
        <f>IFERROR(VLOOKUP($B265,'Raw Stats'!$BC$3:$BR$528,3,FALSE),0)</f>
        <v>46</v>
      </c>
      <c r="CS265">
        <f>IFERROR(VLOOKUP($B265,'Raw Stats'!$BC$3:$BR$528,4,FALSE),0)</f>
        <v>18</v>
      </c>
      <c r="CT265">
        <f>IFERROR(VLOOKUP($B265,'Raw Stats'!$BC$3:$BR$5288,5,FALSE),0)</f>
        <v>11</v>
      </c>
      <c r="CU265">
        <f>IFERROR(VLOOKUP($B265,'Raw Stats'!$BC$3:$BR$52888,6,FALSE),0)</f>
        <v>29</v>
      </c>
      <c r="CV265">
        <f>IFERROR(VLOOKUP($B265,'Raw Stats'!$BC$3:$BR$5288,7,FALSE),0)</f>
        <v>6</v>
      </c>
      <c r="CW265">
        <f>IFERROR(VLOOKUP($B265,'Raw Stats'!$BC$3:$BR$5288,8,FALSE),0)</f>
        <v>22</v>
      </c>
      <c r="CX265">
        <f>IFERROR(VLOOKUP($B265,'Raw Stats'!$BC$3:$BR$5288,9,FALSE),0)</f>
        <v>156</v>
      </c>
      <c r="CY265">
        <f>IFERROR(VLOOKUP($B265,'Raw Stats'!$BC$3:$BR$5288,10,FALSE),0)</f>
        <v>8</v>
      </c>
      <c r="CZ265">
        <f>IFERROR(VLOOKUP($B265,'Raw Stats'!$BC$3:$BR$5288,11,FALSE)+VLOOKUP($B265,'Raw Stats'!$BC$3:$BR$5288,12,FALSE),0)</f>
        <v>13</v>
      </c>
      <c r="DA265">
        <f>IFERROR(VLOOKUP($B265,'Raw Stats'!$BC$3:$BR$5288,13,FALSE)+VLOOKUP($B265,'Raw Stats'!$BC$3:$BR$5288,14,FALSE),0)</f>
        <v>0</v>
      </c>
      <c r="DB265">
        <f>IFERROR(VLOOKUP($B265,'Raw Stats'!$BC$3:$BR$5288,15,FALSE),0)</f>
        <v>1</v>
      </c>
      <c r="DC265">
        <f>IFERROR(VLOOKUP($B265,'Raw Stats'!$BC$3:$BR$5288,16,FALSE),0)</f>
        <v>142</v>
      </c>
      <c r="DE265">
        <f>IFERROR(VLOOKUP($B265,'Raw Stats'!$AK$3:$AZ$528,3,FALSE),0)</f>
        <v>82</v>
      </c>
      <c r="DF265">
        <f>IFERROR(VLOOKUP($B265,'Raw Stats'!$AK$3:$AZ$528,4,FALSE),0)</f>
        <v>22</v>
      </c>
      <c r="DG265">
        <f>IFERROR(VLOOKUP($B265,'Raw Stats'!$AK$3:$AZ$528,5,FALSE),0)</f>
        <v>32</v>
      </c>
      <c r="DH265">
        <f>IFERROR(VLOOKUP($B265,'Raw Stats'!$AK$3:$AZ$528,6,FALSE),0)</f>
        <v>54</v>
      </c>
      <c r="DI265">
        <f>IFERROR(VLOOKUP($B265,'Raw Stats'!$AK$3:$AZ$528,7,FALSE),0)</f>
        <v>18</v>
      </c>
      <c r="DJ265">
        <f>IFERROR(VLOOKUP($B265,'Raw Stats'!$AK$3:$AZ$528,8,FALSE),0)</f>
        <v>53</v>
      </c>
      <c r="DK265">
        <f>IFERROR(VLOOKUP($B265,'Raw Stats'!$AK$3:$AZ$528,9,FALSE),0)</f>
        <v>293</v>
      </c>
      <c r="DL265">
        <f>IFERROR(VLOOKUP($B265,'Raw Stats'!$AK$3:$AZ$528,10,FALSE),0)</f>
        <v>32</v>
      </c>
      <c r="DM265">
        <f>IFERROR(VLOOKUP($B265,'Raw Stats'!$AK$3:$AZ$528,11,FALSE)+VLOOKUP($B265,'Raw Stats'!$AK$3:$AZ$528,12,FALSE),0)</f>
        <v>16</v>
      </c>
      <c r="DN265">
        <f>IFERROR(VLOOKUP($B265,'Raw Stats'!$AK$3:$AZ$528,13,FALSE)+VLOOKUP($B265,'Raw Stats'!$AK$3:$AZ$528,14,FALSE),0)</f>
        <v>3</v>
      </c>
      <c r="DO265">
        <f>IFERROR(VLOOKUP($B265,'Raw Stats'!$AK$3:$AZ$528,15,FALSE),0)</f>
        <v>6</v>
      </c>
      <c r="DP265">
        <f>IFERROR(VLOOKUP($B265,'Raw Stats'!$AK$3:$AZ$528,16,FALSE),0)</f>
        <v>214</v>
      </c>
      <c r="DR265">
        <f>IFERROR(VLOOKUP($B265,'Raw Stats'!$S$3:$AH$528,3,FALSE),0)</f>
        <v>82</v>
      </c>
      <c r="DS265">
        <f>IFERROR(VLOOKUP($B265,'Raw Stats'!$S$3:$AH$528,4,FALSE),0)</f>
        <v>28</v>
      </c>
      <c r="DT265">
        <f>IFERROR(VLOOKUP($B265,'Raw Stats'!$S$3:$AH$528,5,FALSE),0)</f>
        <v>29</v>
      </c>
      <c r="DU265">
        <f>IFERROR(VLOOKUP($B265,'Raw Stats'!$S$3:$AH$528,6,FALSE),0)</f>
        <v>57</v>
      </c>
      <c r="DV265">
        <f>IFERROR(VLOOKUP($B265,'Raw Stats'!$S$3:$AH$528,7,FALSE),0)</f>
        <v>17</v>
      </c>
      <c r="DW265">
        <f>IFERROR(VLOOKUP($B265,'Raw Stats'!$S$3:$AH$528,8,FALSE),0)</f>
        <v>67</v>
      </c>
      <c r="DX265">
        <f>IFERROR(VLOOKUP($B265,'Raw Stats'!$S$3:$AH$528,9,FALSE),0)</f>
        <v>300</v>
      </c>
      <c r="DY265">
        <f>IFERROR(VLOOKUP($B265,'Raw Stats'!$S$3:$AH$528,10,FALSE),0)</f>
        <v>29</v>
      </c>
      <c r="DZ265">
        <f>IFERROR(VLOOKUP($B265,'Raw Stats'!$S$3:$AH$528,11,FALSE)+VLOOKUP($B265,'Raw Stats'!$S$3:$AH$528,12,FALSE),0)</f>
        <v>15</v>
      </c>
      <c r="EA265">
        <f>IFERROR(VLOOKUP($B265,'Raw Stats'!$S$3:$AH$528,13,FALSE)+VLOOKUP($B265,'Raw Stats'!$S$3:$AH$528,14,FALSE),0)</f>
        <v>0</v>
      </c>
      <c r="EB265">
        <f>IFERROR(VLOOKUP($B265,'Raw Stats'!$S$3:$AH$528,15,FALSE),0)</f>
        <v>2</v>
      </c>
      <c r="EC265">
        <f>IFERROR(VLOOKUP($B265,'Raw Stats'!$S$3:$AH$528,16,FALSE),0)</f>
        <v>228</v>
      </c>
    </row>
    <row r="266" spans="1:133" x14ac:dyDescent="0.2">
      <c r="A266">
        <f>IFERROR(VLOOKUP(B266,Sheet2!$W$1:$X$300,2,FALSE),301)</f>
        <v>252</v>
      </c>
      <c r="B266" t="s">
        <v>1101</v>
      </c>
      <c r="C266">
        <f t="shared" si="20"/>
        <v>0.67123906686329193</v>
      </c>
      <c r="D266">
        <f t="shared" si="21"/>
        <v>0</v>
      </c>
      <c r="E266">
        <f t="shared" si="22"/>
        <v>0</v>
      </c>
      <c r="F266">
        <f t="shared" si="23"/>
        <v>0</v>
      </c>
      <c r="G266">
        <f t="shared" si="24"/>
        <v>0</v>
      </c>
      <c r="J266">
        <f>BS266*'Value Calculations'!$D$3</f>
        <v>0.8154708572520758</v>
      </c>
      <c r="K266">
        <f>BT266*'Value Calculations'!$D$4</f>
        <v>7.1634794889822988</v>
      </c>
      <c r="L266">
        <f>BU266*'Value Calculations'!$D$5</f>
        <v>6.3681145212701171</v>
      </c>
      <c r="M266">
        <f>BV266*'Value Calculations'!$D$6</f>
        <v>1.3757142511129914</v>
      </c>
      <c r="N266">
        <f>BW266*'Value Calculations'!$D$7</f>
        <v>4.5700136068388257</v>
      </c>
      <c r="O266">
        <f>BX266*'Value Calculations'!$D$8</f>
        <v>12.581004337394464</v>
      </c>
      <c r="P266">
        <f>BY266*'Value Calculations'!$D$9</f>
        <v>7.0533404109009368</v>
      </c>
      <c r="Q266">
        <f>BZ266*'Value Calculations'!$D$10</f>
        <v>1.8265823703810236</v>
      </c>
      <c r="R266">
        <f>CA266*'Value Calculations'!$D$11</f>
        <v>0</v>
      </c>
      <c r="S266">
        <f>CB266*'Value Calculations'!$D$12</f>
        <v>0.81388273958941404</v>
      </c>
      <c r="T266">
        <f>CC266*'Value Calculations'!$D$13</f>
        <v>5.0903711635715831</v>
      </c>
      <c r="V266">
        <f>CF266*'Value Calculations'!$D$3</f>
        <v>0</v>
      </c>
      <c r="W266">
        <f>CG266*'Value Calculations'!$D$4</f>
        <v>0</v>
      </c>
      <c r="X266">
        <f>CH266*'Value Calculations'!$D$5</f>
        <v>0</v>
      </c>
      <c r="Y266">
        <f>CI266*'Value Calculations'!$D$6</f>
        <v>0</v>
      </c>
      <c r="Z266">
        <f>CJ266*'Value Calculations'!$D$7</f>
        <v>0</v>
      </c>
      <c r="AA266">
        <f>CK266*'Value Calculations'!$D$8</f>
        <v>0</v>
      </c>
      <c r="AB266">
        <f>CL266*'Value Calculations'!$D$9</f>
        <v>0</v>
      </c>
      <c r="AC266">
        <f>CM266*'Value Calculations'!$D$10</f>
        <v>0</v>
      </c>
      <c r="AD266">
        <f>CN266*'Value Calculations'!$D$11</f>
        <v>0</v>
      </c>
      <c r="AE266">
        <f>CO266*'Value Calculations'!$D$12</f>
        <v>0</v>
      </c>
      <c r="AF266">
        <f>CP266*'Value Calculations'!$D$13</f>
        <v>0</v>
      </c>
      <c r="AH266">
        <f>CS266*'Value Calculations'!$D$3</f>
        <v>0</v>
      </c>
      <c r="AI266">
        <f>CT266*'Value Calculations'!$D$4</f>
        <v>0</v>
      </c>
      <c r="AJ266">
        <f>CU266*'Value Calculations'!$D$5</f>
        <v>0</v>
      </c>
      <c r="AK266">
        <f>CV266*'Value Calculations'!$D$6</f>
        <v>0</v>
      </c>
      <c r="AL266">
        <f>CW266*'Value Calculations'!$D$7</f>
        <v>0</v>
      </c>
      <c r="AM266">
        <f>CX266*'Value Calculations'!$D$8</f>
        <v>0</v>
      </c>
      <c r="AN266">
        <f>CY266*'Value Calculations'!$D$9</f>
        <v>0</v>
      </c>
      <c r="AO266">
        <f>CZ266*'Value Calculations'!$D$10</f>
        <v>0</v>
      </c>
      <c r="AP266">
        <f>DA266*'Value Calculations'!$D$11</f>
        <v>0</v>
      </c>
      <c r="AQ266">
        <f>DB266*'Value Calculations'!$D$12</f>
        <v>0</v>
      </c>
      <c r="AR266">
        <f>DC266*'Value Calculations'!$D$13</f>
        <v>0</v>
      </c>
      <c r="AT266">
        <f>DF266*'Value Calculations'!$D$3</f>
        <v>0</v>
      </c>
      <c r="AU266">
        <f>DG266*'Value Calculations'!$D$4</f>
        <v>0</v>
      </c>
      <c r="AV266">
        <f>DH266*'Value Calculations'!$D$5</f>
        <v>0</v>
      </c>
      <c r="AW266">
        <f>DI266*'Value Calculations'!$D$6</f>
        <v>0</v>
      </c>
      <c r="AX266">
        <f>DJ266*'Value Calculations'!$D$7</f>
        <v>0</v>
      </c>
      <c r="AY266">
        <f>DK266*'Value Calculations'!$D$8</f>
        <v>0</v>
      </c>
      <c r="AZ266">
        <f>DL266*'Value Calculations'!$D$9</f>
        <v>0</v>
      </c>
      <c r="BA266">
        <f>DM266*'Value Calculations'!$D$10</f>
        <v>0</v>
      </c>
      <c r="BB266">
        <f>DN266*'Value Calculations'!$D$11</f>
        <v>0</v>
      </c>
      <c r="BC266">
        <f>DO266*'Value Calculations'!$D$12</f>
        <v>0</v>
      </c>
      <c r="BD266">
        <f>DP266*'Value Calculations'!$D$13</f>
        <v>0</v>
      </c>
      <c r="BF266">
        <f>DS266*'Value Calculations'!$D$3</f>
        <v>0</v>
      </c>
      <c r="BG266">
        <f>DT266*'Value Calculations'!$D$4</f>
        <v>0</v>
      </c>
      <c r="BH266">
        <f>DU266*'Value Calculations'!$D$5</f>
        <v>0</v>
      </c>
      <c r="BI266">
        <f>DV266*'Value Calculations'!$D$6</f>
        <v>0</v>
      </c>
      <c r="BJ266">
        <f>DW266*'Value Calculations'!$D$7</f>
        <v>0</v>
      </c>
      <c r="BK266">
        <f>DX266*'Value Calculations'!$D$8</f>
        <v>0</v>
      </c>
      <c r="BL266">
        <f>DY266*'Value Calculations'!$D$9</f>
        <v>0</v>
      </c>
      <c r="BM266">
        <f>DZ266*'Value Calculations'!$D$10</f>
        <v>0</v>
      </c>
      <c r="BN266">
        <f>EA266*'Value Calculations'!$D$11</f>
        <v>0</v>
      </c>
      <c r="BO266">
        <f>EB266*'Value Calculations'!$D$12</f>
        <v>0</v>
      </c>
      <c r="BP266">
        <f>EC266*'Value Calculations'!$D$13</f>
        <v>0</v>
      </c>
      <c r="BR266">
        <f>IFERROR(VLOOKUP($B266,'Raw Stats'!$CM$3:$DC$884,3,FALSE),0)</f>
        <v>71</v>
      </c>
      <c r="BS266">
        <f>IFERROR(VLOOKUP($B266,'Raw Stats'!$CM$3:$DC$884,4,FALSE),0)</f>
        <v>2</v>
      </c>
      <c r="BT266">
        <f>IFERROR(VLOOKUP($B266,'Raw Stats'!$CM$3:$DC$884,5,FALSE),0)</f>
        <v>22</v>
      </c>
      <c r="BU266">
        <f>IFERROR(VLOOKUP($B266,'Raw Stats'!$CM$3:$DC$884,6,FALSE),0)</f>
        <v>24</v>
      </c>
      <c r="BV266">
        <f>IFERROR(VLOOKUP($B266,'Raw Stats'!$CM$3:$DC$884,7,FALSE),0)</f>
        <v>11</v>
      </c>
      <c r="BW266">
        <f>IFERROR(VLOOKUP($B266,'Raw Stats'!$CM$3:$DC$884,8,FALSE),0)</f>
        <v>52</v>
      </c>
      <c r="BX266">
        <f>IFERROR(VLOOKUP($B266,'Raw Stats'!$CM$3:$DC$884,9,FALSE),0)</f>
        <v>175</v>
      </c>
      <c r="BY266">
        <f>IFERROR(VLOOKUP($B266,'Raw Stats'!$CM$3:$DC$884,10,FALSE),0)</f>
        <v>56</v>
      </c>
      <c r="BZ266">
        <f>IFERROR(VLOOKUP($B266,'Raw Stats'!$CM$3:$DC$884,11,FALSE)+VLOOKUP($B266,'Raw Stats'!$CM$3:$DC$884,12,FALSE),0)</f>
        <v>5</v>
      </c>
      <c r="CA266">
        <f>IFERROR(VLOOKUP($B266,'Raw Stats'!$CM$3:$DC$884,13,FALSE)+VLOOKUP($B266,'Raw Stats'!$CM$3:$DC$884,14,FALSE),0)</f>
        <v>0</v>
      </c>
      <c r="CB266">
        <f>IFERROR(VLOOKUP($B266,'Raw Stats'!$CM$3:$DC$884,15,FALSE),0)</f>
        <v>1</v>
      </c>
      <c r="CC266">
        <f>IFERROR(VLOOKUP($B266,'Raw Stats'!$CM$3:$DC$884,16,FALSE),0)</f>
        <v>74</v>
      </c>
      <c r="CE266">
        <f>IFERROR(VLOOKUP($B266,'Raw Stats'!$BU$3:$CJ$528,3,FALSE),0)</f>
        <v>0</v>
      </c>
      <c r="CF266">
        <f>IFERROR(VLOOKUP($B266,'Raw Stats'!$BU$3:$CJ$528,4,FALSE),0)</f>
        <v>0</v>
      </c>
      <c r="CG266">
        <f>IFERROR(VLOOKUP($B266,'Raw Stats'!$BU$3:$CJ$5288,5,FALSE),0)</f>
        <v>0</v>
      </c>
      <c r="CH266">
        <f>IFERROR(VLOOKUP($B266,'Raw Stats'!$BU$3:$CJ$528,6,FALSE),0)</f>
        <v>0</v>
      </c>
      <c r="CI266">
        <f>IFERROR(VLOOKUP($B266,'Raw Stats'!$BU$3:$CJ$528,7,FALSE),0)</f>
        <v>0</v>
      </c>
      <c r="CJ266">
        <f>IFERROR(VLOOKUP($B266,'Raw Stats'!$BU$3:$CJ$528,8,FALSE),0)</f>
        <v>0</v>
      </c>
      <c r="CK266">
        <f>IFERROR(VLOOKUP($B266,'Raw Stats'!$BU$3:$CJ$528,9,FALSE),0)</f>
        <v>0</v>
      </c>
      <c r="CL266">
        <f>IFERROR(VLOOKUP($B266,'Raw Stats'!$BU$3:$CJ$528,10,FALSE),0)</f>
        <v>0</v>
      </c>
      <c r="CM266">
        <f>IFERROR(VLOOKUP($B266,'Raw Stats'!$BU$3:$CJ$528,11,FALSE)+VLOOKUP($B266,'Raw Stats'!$BU$3:$CJ$528,12,FALSE),0)</f>
        <v>0</v>
      </c>
      <c r="CN266">
        <f>IFERROR(VLOOKUP($B266,'Raw Stats'!$BU$3:$CJ$528,13,FALSE)+VLOOKUP($B266,'Raw Stats'!$BU$3:$CJ$528,14,FALSE),0)</f>
        <v>0</v>
      </c>
      <c r="CO266">
        <f>IFERROR(VLOOKUP($B266,'Raw Stats'!$BU$3:$CJ$528,15,FALSE),0)</f>
        <v>0</v>
      </c>
      <c r="CP266">
        <f>IFERROR(VLOOKUP($B266,'Raw Stats'!$BU$3:$CJ$528,16,FALSE),0)</f>
        <v>0</v>
      </c>
      <c r="CR266">
        <f>IFERROR(VLOOKUP($B266,'Raw Stats'!$BC$3:$BR$528,3,FALSE),0)</f>
        <v>0</v>
      </c>
      <c r="CS266">
        <f>IFERROR(VLOOKUP($B266,'Raw Stats'!$BC$3:$BR$528,4,FALSE),0)</f>
        <v>0</v>
      </c>
      <c r="CT266">
        <f>IFERROR(VLOOKUP($B266,'Raw Stats'!$BC$3:$BR$5288,5,FALSE),0)</f>
        <v>0</v>
      </c>
      <c r="CU266">
        <f>IFERROR(VLOOKUP($B266,'Raw Stats'!$BC$3:$BR$52888,6,FALSE),0)</f>
        <v>0</v>
      </c>
      <c r="CV266">
        <f>IFERROR(VLOOKUP($B266,'Raw Stats'!$BC$3:$BR$5288,7,FALSE),0)</f>
        <v>0</v>
      </c>
      <c r="CW266">
        <f>IFERROR(VLOOKUP($B266,'Raw Stats'!$BC$3:$BR$5288,8,FALSE),0)</f>
        <v>0</v>
      </c>
      <c r="CX266">
        <f>IFERROR(VLOOKUP($B266,'Raw Stats'!$BC$3:$BR$5288,9,FALSE),0)</f>
        <v>0</v>
      </c>
      <c r="CY266">
        <f>IFERROR(VLOOKUP($B266,'Raw Stats'!$BC$3:$BR$5288,10,FALSE),0)</f>
        <v>0</v>
      </c>
      <c r="CZ266">
        <f>IFERROR(VLOOKUP($B266,'Raw Stats'!$BC$3:$BR$5288,11,FALSE)+VLOOKUP($B266,'Raw Stats'!$BC$3:$BR$5288,12,FALSE),0)</f>
        <v>0</v>
      </c>
      <c r="DA266">
        <f>IFERROR(VLOOKUP($B266,'Raw Stats'!$BC$3:$BR$5288,13,FALSE)+VLOOKUP($B266,'Raw Stats'!$BC$3:$BR$5288,14,FALSE),0)</f>
        <v>0</v>
      </c>
      <c r="DB266">
        <f>IFERROR(VLOOKUP($B266,'Raw Stats'!$BC$3:$BR$5288,15,FALSE),0)</f>
        <v>0</v>
      </c>
      <c r="DC266">
        <f>IFERROR(VLOOKUP($B266,'Raw Stats'!$BC$3:$BR$5288,16,FALSE),0)</f>
        <v>0</v>
      </c>
      <c r="DE266">
        <f>IFERROR(VLOOKUP($B266,'Raw Stats'!$AK$3:$AZ$528,3,FALSE),0)</f>
        <v>0</v>
      </c>
      <c r="DF266">
        <f>IFERROR(VLOOKUP($B266,'Raw Stats'!$AK$3:$AZ$528,4,FALSE),0)</f>
        <v>0</v>
      </c>
      <c r="DG266">
        <f>IFERROR(VLOOKUP($B266,'Raw Stats'!$AK$3:$AZ$528,5,FALSE),0)</f>
        <v>0</v>
      </c>
      <c r="DH266">
        <f>IFERROR(VLOOKUP($B266,'Raw Stats'!$AK$3:$AZ$528,6,FALSE),0)</f>
        <v>0</v>
      </c>
      <c r="DI266">
        <f>IFERROR(VLOOKUP($B266,'Raw Stats'!$AK$3:$AZ$528,7,FALSE),0)</f>
        <v>0</v>
      </c>
      <c r="DJ266">
        <f>IFERROR(VLOOKUP($B266,'Raw Stats'!$AK$3:$AZ$528,8,FALSE),0)</f>
        <v>0</v>
      </c>
      <c r="DK266">
        <f>IFERROR(VLOOKUP($B266,'Raw Stats'!$AK$3:$AZ$528,9,FALSE),0)</f>
        <v>0</v>
      </c>
      <c r="DL266">
        <f>IFERROR(VLOOKUP($B266,'Raw Stats'!$AK$3:$AZ$528,10,FALSE),0)</f>
        <v>0</v>
      </c>
      <c r="DM266">
        <f>IFERROR(VLOOKUP($B266,'Raw Stats'!$AK$3:$AZ$528,11,FALSE)+VLOOKUP($B266,'Raw Stats'!$AK$3:$AZ$528,12,FALSE),0)</f>
        <v>0</v>
      </c>
      <c r="DN266">
        <f>IFERROR(VLOOKUP($B266,'Raw Stats'!$AK$3:$AZ$528,13,FALSE)+VLOOKUP($B266,'Raw Stats'!$AK$3:$AZ$528,14,FALSE),0)</f>
        <v>0</v>
      </c>
      <c r="DO266">
        <f>IFERROR(VLOOKUP($B266,'Raw Stats'!$AK$3:$AZ$528,15,FALSE),0)</f>
        <v>0</v>
      </c>
      <c r="DP266">
        <f>IFERROR(VLOOKUP($B266,'Raw Stats'!$AK$3:$AZ$528,16,FALSE),0)</f>
        <v>0</v>
      </c>
      <c r="DR266">
        <f>IFERROR(VLOOKUP($B266,'Raw Stats'!$S$3:$AH$528,3,FALSE),0)</f>
        <v>0</v>
      </c>
      <c r="DS266">
        <f>IFERROR(VLOOKUP($B266,'Raw Stats'!$S$3:$AH$528,4,FALSE),0)</f>
        <v>0</v>
      </c>
      <c r="DT266">
        <f>IFERROR(VLOOKUP($B266,'Raw Stats'!$S$3:$AH$528,5,FALSE),0)</f>
        <v>0</v>
      </c>
      <c r="DU266">
        <f>IFERROR(VLOOKUP($B266,'Raw Stats'!$S$3:$AH$528,6,FALSE),0)</f>
        <v>0</v>
      </c>
      <c r="DV266">
        <f>IFERROR(VLOOKUP($B266,'Raw Stats'!$S$3:$AH$528,7,FALSE),0)</f>
        <v>0</v>
      </c>
      <c r="DW266">
        <f>IFERROR(VLOOKUP($B266,'Raw Stats'!$S$3:$AH$528,8,FALSE),0)</f>
        <v>0</v>
      </c>
      <c r="DX266">
        <f>IFERROR(VLOOKUP($B266,'Raw Stats'!$S$3:$AH$528,9,FALSE),0)</f>
        <v>0</v>
      </c>
      <c r="DY266">
        <f>IFERROR(VLOOKUP($B266,'Raw Stats'!$S$3:$AH$528,10,FALSE),0)</f>
        <v>0</v>
      </c>
      <c r="DZ266">
        <f>IFERROR(VLOOKUP($B266,'Raw Stats'!$S$3:$AH$528,11,FALSE)+VLOOKUP($B266,'Raw Stats'!$S$3:$AH$528,12,FALSE),0)</f>
        <v>0</v>
      </c>
      <c r="EA266">
        <f>IFERROR(VLOOKUP($B266,'Raw Stats'!$S$3:$AH$528,13,FALSE)+VLOOKUP($B266,'Raw Stats'!$S$3:$AH$528,14,FALSE),0)</f>
        <v>0</v>
      </c>
      <c r="EB266">
        <f>IFERROR(VLOOKUP($B266,'Raw Stats'!$S$3:$AH$528,15,FALSE),0)</f>
        <v>0</v>
      </c>
      <c r="EC266">
        <f>IFERROR(VLOOKUP($B266,'Raw Stats'!$S$3:$AH$528,16,FALSE),0)</f>
        <v>0</v>
      </c>
    </row>
    <row r="267" spans="1:133" x14ac:dyDescent="0.2">
      <c r="A267">
        <f>IFERROR(VLOOKUP(B267,Sheet2!$W$1:$X$300,2,FALSE),301)</f>
        <v>301</v>
      </c>
      <c r="B267" t="s">
        <v>286</v>
      </c>
      <c r="C267">
        <f t="shared" si="20"/>
        <v>0.6687752866810831</v>
      </c>
      <c r="D267">
        <f t="shared" si="21"/>
        <v>0.6107792967833654</v>
      </c>
      <c r="E267">
        <f t="shared" si="22"/>
        <v>0.66929990706237874</v>
      </c>
      <c r="F267">
        <f t="shared" si="23"/>
        <v>0</v>
      </c>
      <c r="G267">
        <f t="shared" si="24"/>
        <v>0.58914451962617731</v>
      </c>
      <c r="J267">
        <f>BS267*'Value Calculations'!$D$3</f>
        <v>7.7469731438947198</v>
      </c>
      <c r="K267">
        <f>BT267*'Value Calculations'!$D$4</f>
        <v>4.5585778566250994</v>
      </c>
      <c r="L267">
        <f>BU267*'Value Calculations'!$D$5</f>
        <v>8.7561574667464104</v>
      </c>
      <c r="M267">
        <f>BV267*'Value Calculations'!$D$6</f>
        <v>1.0005194553549028</v>
      </c>
      <c r="N267">
        <f>BW267*'Value Calculations'!$D$7</f>
        <v>1.7576975410918561</v>
      </c>
      <c r="O267">
        <f>BX267*'Value Calculations'!$D$8</f>
        <v>6.0388820819493425</v>
      </c>
      <c r="P267">
        <f>BY267*'Value Calculations'!$D$9</f>
        <v>5.9197678448632862</v>
      </c>
      <c r="Q267">
        <f>BZ267*'Value Calculations'!$D$10</f>
        <v>0.36531647407620471</v>
      </c>
      <c r="R267">
        <f>CA267*'Value Calculations'!$D$11</f>
        <v>0.9907141480249374</v>
      </c>
      <c r="S267">
        <f>CB267*'Value Calculations'!$D$12</f>
        <v>3.2555309583576562</v>
      </c>
      <c r="T267">
        <f>CC267*'Value Calculations'!$D$13</f>
        <v>9.7680095300968226</v>
      </c>
      <c r="V267">
        <f>CF267*'Value Calculations'!$D$3</f>
        <v>5.300560572138493</v>
      </c>
      <c r="W267">
        <f>CG267*'Value Calculations'!$D$4</f>
        <v>5.8610286728036982</v>
      </c>
      <c r="X267">
        <f>CH267*'Value Calculations'!$D$5</f>
        <v>8.2254812566405686</v>
      </c>
      <c r="Y267">
        <f>CI267*'Value Calculations'!$D$6</f>
        <v>0</v>
      </c>
      <c r="Z267">
        <f>CJ267*'Value Calculations'!$D$7</f>
        <v>2.8123160657469697</v>
      </c>
      <c r="AA267">
        <f>CK267*'Value Calculations'!$D$8</f>
        <v>5.8232077218797231</v>
      </c>
      <c r="AB267">
        <f>CL267*'Value Calculations'!$D$9</f>
        <v>4.156432742138052</v>
      </c>
      <c r="AC267">
        <f>CM267*'Value Calculations'!$D$10</f>
        <v>0.36531647407620471</v>
      </c>
      <c r="AD267">
        <f>CN267*'Value Calculations'!$D$11</f>
        <v>0.9907141480249374</v>
      </c>
      <c r="AE267">
        <f>CO267*'Value Calculations'!$D$12</f>
        <v>1.6277654791788281</v>
      </c>
      <c r="AF267">
        <f>CP267*'Value Calculations'!$D$13</f>
        <v>9.4240655325582008</v>
      </c>
      <c r="AH267">
        <f>CS267*'Value Calculations'!$D$3</f>
        <v>3.6696188576343411</v>
      </c>
      <c r="AI267">
        <f>CT267*'Value Calculations'!$D$4</f>
        <v>2.6049016323571994</v>
      </c>
      <c r="AJ267">
        <f>CU267*'Value Calculations'!$D$5</f>
        <v>4.5107477858996665</v>
      </c>
      <c r="AK267">
        <f>CV267*'Value Calculations'!$D$6</f>
        <v>1.75090904687108</v>
      </c>
      <c r="AL267">
        <f>CW267*'Value Calculations'!$D$7</f>
        <v>0.87884877054592803</v>
      </c>
      <c r="AM267">
        <f>CX267*'Value Calculations'!$D$8</f>
        <v>2.5880923208354325</v>
      </c>
      <c r="AN267">
        <f>CY267*'Value Calculations'!$D$9</f>
        <v>2.770955161425368</v>
      </c>
      <c r="AO267">
        <f>CZ267*'Value Calculations'!$D$10</f>
        <v>1.0959494222286141</v>
      </c>
      <c r="AP267">
        <f>DA267*'Value Calculations'!$D$11</f>
        <v>0.9907141480249374</v>
      </c>
      <c r="AQ267">
        <f>DB267*'Value Calculations'!$D$12</f>
        <v>1.6277654791788281</v>
      </c>
      <c r="AR267">
        <f>DC267*'Value Calculations'!$D$13</f>
        <v>4.952793564556135</v>
      </c>
      <c r="AT267">
        <f>DF267*'Value Calculations'!$D$3</f>
        <v>0</v>
      </c>
      <c r="AU267">
        <f>DG267*'Value Calculations'!$D$4</f>
        <v>0</v>
      </c>
      <c r="AV267">
        <f>DH267*'Value Calculations'!$D$5</f>
        <v>0</v>
      </c>
      <c r="AW267">
        <f>DI267*'Value Calculations'!$D$6</f>
        <v>0</v>
      </c>
      <c r="AX267">
        <f>DJ267*'Value Calculations'!$D$7</f>
        <v>0</v>
      </c>
      <c r="AY267">
        <f>DK267*'Value Calculations'!$D$8</f>
        <v>0</v>
      </c>
      <c r="AZ267">
        <f>DL267*'Value Calculations'!$D$9</f>
        <v>0</v>
      </c>
      <c r="BA267">
        <f>DM267*'Value Calculations'!$D$10</f>
        <v>0</v>
      </c>
      <c r="BB267">
        <f>DN267*'Value Calculations'!$D$11</f>
        <v>0</v>
      </c>
      <c r="BC267">
        <f>DO267*'Value Calculations'!$D$12</f>
        <v>0</v>
      </c>
      <c r="BD267">
        <f>DP267*'Value Calculations'!$D$13</f>
        <v>0</v>
      </c>
      <c r="BF267">
        <f>DS267*'Value Calculations'!$D$3</f>
        <v>4.0773542862603787</v>
      </c>
      <c r="BG267">
        <f>DT267*'Value Calculations'!$D$4</f>
        <v>3.2561270404464993</v>
      </c>
      <c r="BH267">
        <f>DU267*'Value Calculations'!$D$5</f>
        <v>5.3067621010584309</v>
      </c>
      <c r="BI267">
        <f>DV267*'Value Calculations'!$D$6</f>
        <v>0</v>
      </c>
      <c r="BJ267">
        <f>DW267*'Value Calculations'!$D$7</f>
        <v>1.4061580328734848</v>
      </c>
      <c r="BK267">
        <f>DX267*'Value Calculations'!$D$8</f>
        <v>2.4443094141223529</v>
      </c>
      <c r="BL267">
        <f>DY267*'Value Calculations'!$D$9</f>
        <v>2.5190501467503346</v>
      </c>
      <c r="BM267">
        <f>DZ267*'Value Calculations'!$D$10</f>
        <v>2.5572153185334328</v>
      </c>
      <c r="BN267">
        <f>EA267*'Value Calculations'!$D$11</f>
        <v>0</v>
      </c>
      <c r="BO267">
        <f>EB267*'Value Calculations'!$D$12</f>
        <v>0.81388273958941404</v>
      </c>
      <c r="BP267">
        <f>EC267*'Value Calculations'!$D$13</f>
        <v>8.2546559409268916</v>
      </c>
      <c r="BR267">
        <f>IFERROR(VLOOKUP($B267,'Raw Stats'!$CM$3:$DC$884,3,FALSE),0)</f>
        <v>75</v>
      </c>
      <c r="BS267">
        <f>IFERROR(VLOOKUP($B267,'Raw Stats'!$CM$3:$DC$884,4,FALSE),0)</f>
        <v>19</v>
      </c>
      <c r="BT267">
        <f>IFERROR(VLOOKUP($B267,'Raw Stats'!$CM$3:$DC$884,5,FALSE),0)</f>
        <v>14</v>
      </c>
      <c r="BU267">
        <f>IFERROR(VLOOKUP($B267,'Raw Stats'!$CM$3:$DC$884,6,FALSE),0)</f>
        <v>33</v>
      </c>
      <c r="BV267">
        <f>IFERROR(VLOOKUP($B267,'Raw Stats'!$CM$3:$DC$884,7,FALSE),0)</f>
        <v>8</v>
      </c>
      <c r="BW267">
        <f>IFERROR(VLOOKUP($B267,'Raw Stats'!$CM$3:$DC$884,8,FALSE),0)</f>
        <v>20</v>
      </c>
      <c r="BX267">
        <f>IFERROR(VLOOKUP($B267,'Raw Stats'!$CM$3:$DC$884,9,FALSE),0)</f>
        <v>84</v>
      </c>
      <c r="BY267">
        <f>IFERROR(VLOOKUP($B267,'Raw Stats'!$CM$3:$DC$884,10,FALSE),0)</f>
        <v>47</v>
      </c>
      <c r="BZ267">
        <f>IFERROR(VLOOKUP($B267,'Raw Stats'!$CM$3:$DC$884,11,FALSE)+VLOOKUP($B267,'Raw Stats'!$CM$3:$DC$884,12,FALSE),0)</f>
        <v>1</v>
      </c>
      <c r="CA267">
        <f>IFERROR(VLOOKUP($B267,'Raw Stats'!$CM$3:$DC$884,13,FALSE)+VLOOKUP($B267,'Raw Stats'!$CM$3:$DC$884,14,FALSE),0)</f>
        <v>1</v>
      </c>
      <c r="CB267">
        <f>IFERROR(VLOOKUP($B267,'Raw Stats'!$CM$3:$DC$884,15,FALSE),0)</f>
        <v>4</v>
      </c>
      <c r="CC267">
        <f>IFERROR(VLOOKUP($B267,'Raw Stats'!$CM$3:$DC$884,16,FALSE),0)</f>
        <v>142</v>
      </c>
      <c r="CE267">
        <f>IFERROR(VLOOKUP($B267,'Raw Stats'!$BU$3:$CJ$528,3,FALSE),0)</f>
        <v>73</v>
      </c>
      <c r="CF267">
        <f>IFERROR(VLOOKUP($B267,'Raw Stats'!$BU$3:$CJ$528,4,FALSE),0)</f>
        <v>13</v>
      </c>
      <c r="CG267">
        <f>IFERROR(VLOOKUP($B267,'Raw Stats'!$BU$3:$CJ$5288,5,FALSE),0)</f>
        <v>18</v>
      </c>
      <c r="CH267">
        <f>IFERROR(VLOOKUP($B267,'Raw Stats'!$BU$3:$CJ$528,6,FALSE),0)</f>
        <v>31</v>
      </c>
      <c r="CI267">
        <f>IFERROR(VLOOKUP($B267,'Raw Stats'!$BU$3:$CJ$528,7,FALSE),0)</f>
        <v>0</v>
      </c>
      <c r="CJ267">
        <f>IFERROR(VLOOKUP($B267,'Raw Stats'!$BU$3:$CJ$528,8,FALSE),0)</f>
        <v>32</v>
      </c>
      <c r="CK267">
        <f>IFERROR(VLOOKUP($B267,'Raw Stats'!$BU$3:$CJ$528,9,FALSE),0)</f>
        <v>81</v>
      </c>
      <c r="CL267">
        <f>IFERROR(VLOOKUP($B267,'Raw Stats'!$BU$3:$CJ$528,10,FALSE),0)</f>
        <v>33</v>
      </c>
      <c r="CM267">
        <f>IFERROR(VLOOKUP($B267,'Raw Stats'!$BU$3:$CJ$528,11,FALSE)+VLOOKUP($B267,'Raw Stats'!$BU$3:$CJ$528,12,FALSE),0)</f>
        <v>1</v>
      </c>
      <c r="CN267">
        <f>IFERROR(VLOOKUP($B267,'Raw Stats'!$BU$3:$CJ$528,13,FALSE)+VLOOKUP($B267,'Raw Stats'!$BU$3:$CJ$528,14,FALSE),0)</f>
        <v>1</v>
      </c>
      <c r="CO267">
        <f>IFERROR(VLOOKUP($B267,'Raw Stats'!$BU$3:$CJ$528,15,FALSE),0)</f>
        <v>2</v>
      </c>
      <c r="CP267">
        <f>IFERROR(VLOOKUP($B267,'Raw Stats'!$BU$3:$CJ$528,16,FALSE),0)</f>
        <v>137</v>
      </c>
      <c r="CR267">
        <f>IFERROR(VLOOKUP($B267,'Raw Stats'!$BC$3:$BR$528,3,FALSE),0)</f>
        <v>41</v>
      </c>
      <c r="CS267">
        <f>IFERROR(VLOOKUP($B267,'Raw Stats'!$BC$3:$BR$528,4,FALSE),0)</f>
        <v>9</v>
      </c>
      <c r="CT267">
        <f>IFERROR(VLOOKUP($B267,'Raw Stats'!$BC$3:$BR$5288,5,FALSE),0)</f>
        <v>8</v>
      </c>
      <c r="CU267">
        <f>IFERROR(VLOOKUP($B267,'Raw Stats'!$BC$3:$BR$52888,6,FALSE),0)</f>
        <v>17</v>
      </c>
      <c r="CV267">
        <f>IFERROR(VLOOKUP($B267,'Raw Stats'!$BC$3:$BR$5288,7,FALSE),0)</f>
        <v>14</v>
      </c>
      <c r="CW267">
        <f>IFERROR(VLOOKUP($B267,'Raw Stats'!$BC$3:$BR$5288,8,FALSE),0)</f>
        <v>10</v>
      </c>
      <c r="CX267">
        <f>IFERROR(VLOOKUP($B267,'Raw Stats'!$BC$3:$BR$5288,9,FALSE),0)</f>
        <v>36</v>
      </c>
      <c r="CY267">
        <f>IFERROR(VLOOKUP($B267,'Raw Stats'!$BC$3:$BR$5288,10,FALSE),0)</f>
        <v>22</v>
      </c>
      <c r="CZ267">
        <f>IFERROR(VLOOKUP($B267,'Raw Stats'!$BC$3:$BR$5288,11,FALSE)+VLOOKUP($B267,'Raw Stats'!$BC$3:$BR$5288,12,FALSE),0)</f>
        <v>3</v>
      </c>
      <c r="DA267">
        <f>IFERROR(VLOOKUP($B267,'Raw Stats'!$BC$3:$BR$5288,13,FALSE)+VLOOKUP($B267,'Raw Stats'!$BC$3:$BR$5288,14,FALSE),0)</f>
        <v>1</v>
      </c>
      <c r="DB267">
        <f>IFERROR(VLOOKUP($B267,'Raw Stats'!$BC$3:$BR$5288,15,FALSE),0)</f>
        <v>2</v>
      </c>
      <c r="DC267">
        <f>IFERROR(VLOOKUP($B267,'Raw Stats'!$BC$3:$BR$5288,16,FALSE),0)</f>
        <v>72</v>
      </c>
      <c r="DE267">
        <f>IFERROR(VLOOKUP($B267,'Raw Stats'!$AK$3:$AZ$528,3,FALSE),0)</f>
        <v>0</v>
      </c>
      <c r="DF267">
        <f>IFERROR(VLOOKUP($B267,'Raw Stats'!$AK$3:$AZ$528,4,FALSE),0)</f>
        <v>0</v>
      </c>
      <c r="DG267">
        <f>IFERROR(VLOOKUP($B267,'Raw Stats'!$AK$3:$AZ$528,5,FALSE),0)</f>
        <v>0</v>
      </c>
      <c r="DH267">
        <f>IFERROR(VLOOKUP($B267,'Raw Stats'!$AK$3:$AZ$528,6,FALSE),0)</f>
        <v>0</v>
      </c>
      <c r="DI267">
        <f>IFERROR(VLOOKUP($B267,'Raw Stats'!$AK$3:$AZ$528,7,FALSE),0)</f>
        <v>0</v>
      </c>
      <c r="DJ267">
        <f>IFERROR(VLOOKUP($B267,'Raw Stats'!$AK$3:$AZ$528,8,FALSE),0)</f>
        <v>0</v>
      </c>
      <c r="DK267">
        <f>IFERROR(VLOOKUP($B267,'Raw Stats'!$AK$3:$AZ$528,9,FALSE),0)</f>
        <v>0</v>
      </c>
      <c r="DL267">
        <f>IFERROR(VLOOKUP($B267,'Raw Stats'!$AK$3:$AZ$528,10,FALSE),0)</f>
        <v>0</v>
      </c>
      <c r="DM267">
        <f>IFERROR(VLOOKUP($B267,'Raw Stats'!$AK$3:$AZ$528,11,FALSE)+VLOOKUP($B267,'Raw Stats'!$AK$3:$AZ$528,12,FALSE),0)</f>
        <v>0</v>
      </c>
      <c r="DN267">
        <f>IFERROR(VLOOKUP($B267,'Raw Stats'!$AK$3:$AZ$528,13,FALSE)+VLOOKUP($B267,'Raw Stats'!$AK$3:$AZ$528,14,FALSE),0)</f>
        <v>0</v>
      </c>
      <c r="DO267">
        <f>IFERROR(VLOOKUP($B267,'Raw Stats'!$AK$3:$AZ$528,15,FALSE),0)</f>
        <v>0</v>
      </c>
      <c r="DP267">
        <f>IFERROR(VLOOKUP($B267,'Raw Stats'!$AK$3:$AZ$528,16,FALSE),0)</f>
        <v>0</v>
      </c>
      <c r="DR267">
        <f>IFERROR(VLOOKUP($B267,'Raw Stats'!$S$3:$AH$528,3,FALSE),0)</f>
        <v>52</v>
      </c>
      <c r="DS267">
        <f>IFERROR(VLOOKUP($B267,'Raw Stats'!$S$3:$AH$528,4,FALSE),0)</f>
        <v>10</v>
      </c>
      <c r="DT267">
        <f>IFERROR(VLOOKUP($B267,'Raw Stats'!$S$3:$AH$528,5,FALSE),0)</f>
        <v>10</v>
      </c>
      <c r="DU267">
        <f>IFERROR(VLOOKUP($B267,'Raw Stats'!$S$3:$AH$528,6,FALSE),0)</f>
        <v>20</v>
      </c>
      <c r="DV267">
        <f>IFERROR(VLOOKUP($B267,'Raw Stats'!$S$3:$AH$528,7,FALSE),0)</f>
        <v>0</v>
      </c>
      <c r="DW267">
        <f>IFERROR(VLOOKUP($B267,'Raw Stats'!$S$3:$AH$528,8,FALSE),0)</f>
        <v>16</v>
      </c>
      <c r="DX267">
        <f>IFERROR(VLOOKUP($B267,'Raw Stats'!$S$3:$AH$528,9,FALSE),0)</f>
        <v>34</v>
      </c>
      <c r="DY267">
        <f>IFERROR(VLOOKUP($B267,'Raw Stats'!$S$3:$AH$528,10,FALSE),0)</f>
        <v>20</v>
      </c>
      <c r="DZ267">
        <f>IFERROR(VLOOKUP($B267,'Raw Stats'!$S$3:$AH$528,11,FALSE)+VLOOKUP($B267,'Raw Stats'!$S$3:$AH$528,12,FALSE),0)</f>
        <v>7</v>
      </c>
      <c r="EA267">
        <f>IFERROR(VLOOKUP($B267,'Raw Stats'!$S$3:$AH$528,13,FALSE)+VLOOKUP($B267,'Raw Stats'!$S$3:$AH$528,14,FALSE),0)</f>
        <v>0</v>
      </c>
      <c r="EB267">
        <f>IFERROR(VLOOKUP($B267,'Raw Stats'!$S$3:$AH$528,15,FALSE),0)</f>
        <v>1</v>
      </c>
      <c r="EC267">
        <f>IFERROR(VLOOKUP($B267,'Raw Stats'!$S$3:$AH$528,16,FALSE),0)</f>
        <v>120</v>
      </c>
    </row>
    <row r="268" spans="1:133" x14ac:dyDescent="0.2">
      <c r="A268">
        <f>IFERROR(VLOOKUP(B268,Sheet2!$W$1:$X$300,2,FALSE),301)</f>
        <v>196</v>
      </c>
      <c r="B268" t="s">
        <v>707</v>
      </c>
      <c r="C268">
        <f t="shared" si="20"/>
        <v>0.66743995488049923</v>
      </c>
      <c r="D268">
        <f t="shared" si="21"/>
        <v>0.759322538126457</v>
      </c>
      <c r="E268">
        <f t="shared" si="22"/>
        <v>0.86611540946079513</v>
      </c>
      <c r="F268">
        <f t="shared" si="23"/>
        <v>1.0118882899205091</v>
      </c>
      <c r="G268">
        <f t="shared" si="24"/>
        <v>1.0929838347158616</v>
      </c>
      <c r="J268">
        <f>BS268*'Value Calculations'!$D$3</f>
        <v>3.6696188576343411</v>
      </c>
      <c r="K268">
        <f>BT268*'Value Calculations'!$D$4</f>
        <v>3.5817397444911494</v>
      </c>
      <c r="L268">
        <f>BU268*'Value Calculations'!$D$5</f>
        <v>5.3067621010584309</v>
      </c>
      <c r="M268">
        <f>BV268*'Value Calculations'!$D$6</f>
        <v>2.2511687745485314</v>
      </c>
      <c r="N268">
        <f>BW268*'Value Calculations'!$D$7</f>
        <v>1.7576975410918561</v>
      </c>
      <c r="O268">
        <f>BX268*'Value Calculations'!$D$8</f>
        <v>3.5226812144704498</v>
      </c>
      <c r="P268">
        <f>BY268*'Value Calculations'!$D$9</f>
        <v>9.9502480796638224</v>
      </c>
      <c r="Q268">
        <f>BZ268*'Value Calculations'!$D$10</f>
        <v>2.9225317926096377</v>
      </c>
      <c r="R268">
        <f>CA268*'Value Calculations'!$D$11</f>
        <v>0</v>
      </c>
      <c r="S268">
        <f>CB268*'Value Calculations'!$D$12</f>
        <v>2.441648218768242</v>
      </c>
      <c r="T268">
        <f>CC268*'Value Calculations'!$D$13</f>
        <v>7.9795007428959952</v>
      </c>
      <c r="V268">
        <f>CF268*'Value Calculations'!$D$3</f>
        <v>4.8928251435124546</v>
      </c>
      <c r="W268">
        <f>CG268*'Value Calculations'!$D$4</f>
        <v>7.8147048970715982</v>
      </c>
      <c r="X268">
        <f>CH268*'Value Calculations'!$D$5</f>
        <v>9.5521717819051766</v>
      </c>
      <c r="Y268">
        <f>CI268*'Value Calculations'!$D$6</f>
        <v>-1.0005194553549028</v>
      </c>
      <c r="Z268">
        <f>CJ268*'Value Calculations'!$D$7</f>
        <v>2.8123160657469697</v>
      </c>
      <c r="AA268">
        <f>CK268*'Value Calculations'!$D$8</f>
        <v>3.3070068544008304</v>
      </c>
      <c r="AB268">
        <f>CL268*'Value Calculations'!$D$9</f>
        <v>11.587630675051539</v>
      </c>
      <c r="AC268">
        <f>CM268*'Value Calculations'!$D$10</f>
        <v>6.5756965333716852</v>
      </c>
      <c r="AD268">
        <f>CN268*'Value Calculations'!$D$11</f>
        <v>0</v>
      </c>
      <c r="AE268">
        <f>CO268*'Value Calculations'!$D$12</f>
        <v>0.81388273958941404</v>
      </c>
      <c r="AF268">
        <f>CP268*'Value Calculations'!$D$13</f>
        <v>10.59347512418951</v>
      </c>
      <c r="AH268">
        <f>CS268*'Value Calculations'!$D$3</f>
        <v>2.8541480003822652</v>
      </c>
      <c r="AI268">
        <f>CT268*'Value Calculations'!$D$4</f>
        <v>4.2329651525804488</v>
      </c>
      <c r="AJ268">
        <f>CU268*'Value Calculations'!$D$5</f>
        <v>5.3067621010584309</v>
      </c>
      <c r="AK268">
        <f>CV268*'Value Calculations'!$D$6</f>
        <v>0.37519479575808856</v>
      </c>
      <c r="AL268">
        <f>CW268*'Value Calculations'!$D$7</f>
        <v>2.3728916804740057</v>
      </c>
      <c r="AM268">
        <f>CX268*'Value Calculations'!$D$8</f>
        <v>2.084852147339654</v>
      </c>
      <c r="AN268">
        <f>CY268*'Value Calculations'!$D$9</f>
        <v>10.202153094338854</v>
      </c>
      <c r="AO268">
        <f>CZ268*'Value Calculations'!$D$10</f>
        <v>4.7491141629906615</v>
      </c>
      <c r="AP268">
        <f>DA268*'Value Calculations'!$D$11</f>
        <v>0.9907141480249374</v>
      </c>
      <c r="AQ268">
        <f>DB268*'Value Calculations'!$D$12</f>
        <v>0</v>
      </c>
      <c r="AR268">
        <f>DC268*'Value Calculations'!$D$13</f>
        <v>6.6725135522492369</v>
      </c>
      <c r="AT268">
        <f>DF268*'Value Calculations'!$D$3</f>
        <v>3.6696188576343411</v>
      </c>
      <c r="AU268">
        <f>DG268*'Value Calculations'!$D$4</f>
        <v>12.698895457741347</v>
      </c>
      <c r="AV268">
        <f>DH268*'Value Calculations'!$D$5</f>
        <v>12.736229042540234</v>
      </c>
      <c r="AW268">
        <f>DI268*'Value Calculations'!$D$6</f>
        <v>1.2506493191936285</v>
      </c>
      <c r="AX268">
        <f>DJ268*'Value Calculations'!$D$7</f>
        <v>5.0094379921117902</v>
      </c>
      <c r="AY268">
        <f>DK268*'Value Calculations'!$D$8</f>
        <v>4.1697042946793079</v>
      </c>
      <c r="AZ268">
        <f>DL268*'Value Calculations'!$D$9</f>
        <v>17.255493505239791</v>
      </c>
      <c r="BA268">
        <f>DM268*'Value Calculations'!$D$10</f>
        <v>6.2103800592954803</v>
      </c>
      <c r="BB268">
        <f>DN268*'Value Calculations'!$D$11</f>
        <v>0</v>
      </c>
      <c r="BC268">
        <f>DO268*'Value Calculations'!$D$12</f>
        <v>1.6277654791788281</v>
      </c>
      <c r="BD268">
        <f>DP268*'Value Calculations'!$D$13</f>
        <v>17.334777475946474</v>
      </c>
      <c r="BF268">
        <f>DS268*'Value Calculations'!$D$3</f>
        <v>3.6696188576343411</v>
      </c>
      <c r="BG268">
        <f>DT268*'Value Calculations'!$D$4</f>
        <v>13.350120865830647</v>
      </c>
      <c r="BH268">
        <f>DU268*'Value Calculations'!$D$5</f>
        <v>13.266905252646078</v>
      </c>
      <c r="BI268">
        <f>DV268*'Value Calculations'!$D$6</f>
        <v>0.25012986383872571</v>
      </c>
      <c r="BJ268">
        <f>DW268*'Value Calculations'!$D$7</f>
        <v>5.8882867626577173</v>
      </c>
      <c r="BK268">
        <f>DX268*'Value Calculations'!$D$8</f>
        <v>3.9540299346096885</v>
      </c>
      <c r="BL268">
        <f>DY268*'Value Calculations'!$D$9</f>
        <v>17.507398519914826</v>
      </c>
      <c r="BM268">
        <f>DZ268*'Value Calculations'!$D$10</f>
        <v>9.863544800057527</v>
      </c>
      <c r="BN268">
        <f>EA268*'Value Calculations'!$D$11</f>
        <v>0</v>
      </c>
      <c r="BO268">
        <f>EB268*'Value Calculations'!$D$12</f>
        <v>1.6277654791788281</v>
      </c>
      <c r="BP268">
        <f>EC268*'Value Calculations'!$D$13</f>
        <v>13.688971102037096</v>
      </c>
      <c r="BR268">
        <f>IFERROR(VLOOKUP($B268,'Raw Stats'!$CM$3:$DC$884,3,FALSE),0)</f>
        <v>65</v>
      </c>
      <c r="BS268">
        <f>IFERROR(VLOOKUP($B268,'Raw Stats'!$CM$3:$DC$884,4,FALSE),0)</f>
        <v>9</v>
      </c>
      <c r="BT268">
        <f>IFERROR(VLOOKUP($B268,'Raw Stats'!$CM$3:$DC$884,5,FALSE),0)</f>
        <v>11</v>
      </c>
      <c r="BU268">
        <f>IFERROR(VLOOKUP($B268,'Raw Stats'!$CM$3:$DC$884,6,FALSE),0)</f>
        <v>20</v>
      </c>
      <c r="BV268">
        <f>IFERROR(VLOOKUP($B268,'Raw Stats'!$CM$3:$DC$884,7,FALSE),0)</f>
        <v>18</v>
      </c>
      <c r="BW268">
        <f>IFERROR(VLOOKUP($B268,'Raw Stats'!$CM$3:$DC$884,8,FALSE),0)</f>
        <v>20</v>
      </c>
      <c r="BX268">
        <f>IFERROR(VLOOKUP($B268,'Raw Stats'!$CM$3:$DC$884,9,FALSE),0)</f>
        <v>49</v>
      </c>
      <c r="BY268">
        <f>IFERROR(VLOOKUP($B268,'Raw Stats'!$CM$3:$DC$884,10,FALSE),0)</f>
        <v>79</v>
      </c>
      <c r="BZ268">
        <f>IFERROR(VLOOKUP($B268,'Raw Stats'!$CM$3:$DC$884,11,FALSE)+VLOOKUP($B268,'Raw Stats'!$CM$3:$DC$884,12,FALSE),0)</f>
        <v>8</v>
      </c>
      <c r="CA268">
        <f>IFERROR(VLOOKUP($B268,'Raw Stats'!$CM$3:$DC$884,13,FALSE)+VLOOKUP($B268,'Raw Stats'!$CM$3:$DC$884,14,FALSE),0)</f>
        <v>0</v>
      </c>
      <c r="CB268">
        <f>IFERROR(VLOOKUP($B268,'Raw Stats'!$CM$3:$DC$884,15,FALSE),0)</f>
        <v>3</v>
      </c>
      <c r="CC268">
        <f>IFERROR(VLOOKUP($B268,'Raw Stats'!$CM$3:$DC$884,16,FALSE),0)</f>
        <v>116</v>
      </c>
      <c r="CE268">
        <f>IFERROR(VLOOKUP($B268,'Raw Stats'!$BU$3:$CJ$528,3,FALSE),0)</f>
        <v>75</v>
      </c>
      <c r="CF268">
        <f>IFERROR(VLOOKUP($B268,'Raw Stats'!$BU$3:$CJ$528,4,FALSE),0)</f>
        <v>12</v>
      </c>
      <c r="CG268">
        <f>IFERROR(VLOOKUP($B268,'Raw Stats'!$BU$3:$CJ$5288,5,FALSE),0)</f>
        <v>24</v>
      </c>
      <c r="CH268">
        <f>IFERROR(VLOOKUP($B268,'Raw Stats'!$BU$3:$CJ$528,6,FALSE),0)</f>
        <v>36</v>
      </c>
      <c r="CI268">
        <f>IFERROR(VLOOKUP($B268,'Raw Stats'!$BU$3:$CJ$528,7,FALSE),0)</f>
        <v>-8</v>
      </c>
      <c r="CJ268">
        <f>IFERROR(VLOOKUP($B268,'Raw Stats'!$BU$3:$CJ$528,8,FALSE),0)</f>
        <v>32</v>
      </c>
      <c r="CK268">
        <f>IFERROR(VLOOKUP($B268,'Raw Stats'!$BU$3:$CJ$528,9,FALSE),0)</f>
        <v>46</v>
      </c>
      <c r="CL268">
        <f>IFERROR(VLOOKUP($B268,'Raw Stats'!$BU$3:$CJ$528,10,FALSE),0)</f>
        <v>92</v>
      </c>
      <c r="CM268">
        <f>IFERROR(VLOOKUP($B268,'Raw Stats'!$BU$3:$CJ$528,11,FALSE)+VLOOKUP($B268,'Raw Stats'!$BU$3:$CJ$528,12,FALSE),0)</f>
        <v>18</v>
      </c>
      <c r="CN268">
        <f>IFERROR(VLOOKUP($B268,'Raw Stats'!$BU$3:$CJ$528,13,FALSE)+VLOOKUP($B268,'Raw Stats'!$BU$3:$CJ$528,14,FALSE),0)</f>
        <v>0</v>
      </c>
      <c r="CO268">
        <f>IFERROR(VLOOKUP($B268,'Raw Stats'!$BU$3:$CJ$528,15,FALSE),0)</f>
        <v>1</v>
      </c>
      <c r="CP268">
        <f>IFERROR(VLOOKUP($B268,'Raw Stats'!$BU$3:$CJ$528,16,FALSE),0)</f>
        <v>154</v>
      </c>
      <c r="CR268">
        <f>IFERROR(VLOOKUP($B268,'Raw Stats'!$BC$3:$BR$528,3,FALSE),0)</f>
        <v>46</v>
      </c>
      <c r="CS268">
        <f>IFERROR(VLOOKUP($B268,'Raw Stats'!$BC$3:$BR$528,4,FALSE),0)</f>
        <v>7</v>
      </c>
      <c r="CT268">
        <f>IFERROR(VLOOKUP($B268,'Raw Stats'!$BC$3:$BR$5288,5,FALSE),0)</f>
        <v>13</v>
      </c>
      <c r="CU268">
        <f>IFERROR(VLOOKUP($B268,'Raw Stats'!$BC$3:$BR$52888,6,FALSE),0)</f>
        <v>20</v>
      </c>
      <c r="CV268">
        <f>IFERROR(VLOOKUP($B268,'Raw Stats'!$BC$3:$BR$5288,7,FALSE),0)</f>
        <v>3</v>
      </c>
      <c r="CW268">
        <f>IFERROR(VLOOKUP($B268,'Raw Stats'!$BC$3:$BR$5288,8,FALSE),0)</f>
        <v>27</v>
      </c>
      <c r="CX268">
        <f>IFERROR(VLOOKUP($B268,'Raw Stats'!$BC$3:$BR$5288,9,FALSE),0)</f>
        <v>29</v>
      </c>
      <c r="CY268">
        <f>IFERROR(VLOOKUP($B268,'Raw Stats'!$BC$3:$BR$5288,10,FALSE),0)</f>
        <v>81</v>
      </c>
      <c r="CZ268">
        <f>IFERROR(VLOOKUP($B268,'Raw Stats'!$BC$3:$BR$5288,11,FALSE)+VLOOKUP($B268,'Raw Stats'!$BC$3:$BR$5288,12,FALSE),0)</f>
        <v>13</v>
      </c>
      <c r="DA268">
        <f>IFERROR(VLOOKUP($B268,'Raw Stats'!$BC$3:$BR$5288,13,FALSE)+VLOOKUP($B268,'Raw Stats'!$BC$3:$BR$5288,14,FALSE),0)</f>
        <v>1</v>
      </c>
      <c r="DB268">
        <f>IFERROR(VLOOKUP($B268,'Raw Stats'!$BC$3:$BR$5288,15,FALSE),0)</f>
        <v>0</v>
      </c>
      <c r="DC268">
        <f>IFERROR(VLOOKUP($B268,'Raw Stats'!$BC$3:$BR$5288,16,FALSE),0)</f>
        <v>97</v>
      </c>
      <c r="DE268">
        <f>IFERROR(VLOOKUP($B268,'Raw Stats'!$AK$3:$AZ$528,3,FALSE),0)</f>
        <v>81</v>
      </c>
      <c r="DF268">
        <f>IFERROR(VLOOKUP($B268,'Raw Stats'!$AK$3:$AZ$528,4,FALSE),0)</f>
        <v>9</v>
      </c>
      <c r="DG268">
        <f>IFERROR(VLOOKUP($B268,'Raw Stats'!$AK$3:$AZ$528,5,FALSE),0)</f>
        <v>39</v>
      </c>
      <c r="DH268">
        <f>IFERROR(VLOOKUP($B268,'Raw Stats'!$AK$3:$AZ$528,6,FALSE),0)</f>
        <v>48</v>
      </c>
      <c r="DI268">
        <f>IFERROR(VLOOKUP($B268,'Raw Stats'!$AK$3:$AZ$528,7,FALSE),0)</f>
        <v>10</v>
      </c>
      <c r="DJ268">
        <f>IFERROR(VLOOKUP($B268,'Raw Stats'!$AK$3:$AZ$528,8,FALSE),0)</f>
        <v>57</v>
      </c>
      <c r="DK268">
        <f>IFERROR(VLOOKUP($B268,'Raw Stats'!$AK$3:$AZ$528,9,FALSE),0)</f>
        <v>58</v>
      </c>
      <c r="DL268">
        <f>IFERROR(VLOOKUP($B268,'Raw Stats'!$AK$3:$AZ$528,10,FALSE),0)</f>
        <v>137</v>
      </c>
      <c r="DM268">
        <f>IFERROR(VLOOKUP($B268,'Raw Stats'!$AK$3:$AZ$528,11,FALSE)+VLOOKUP($B268,'Raw Stats'!$AK$3:$AZ$528,12,FALSE),0)</f>
        <v>17</v>
      </c>
      <c r="DN268">
        <f>IFERROR(VLOOKUP($B268,'Raw Stats'!$AK$3:$AZ$528,13,FALSE)+VLOOKUP($B268,'Raw Stats'!$AK$3:$AZ$528,14,FALSE),0)</f>
        <v>0</v>
      </c>
      <c r="DO268">
        <f>IFERROR(VLOOKUP($B268,'Raw Stats'!$AK$3:$AZ$528,15,FALSE),0)</f>
        <v>2</v>
      </c>
      <c r="DP268">
        <f>IFERROR(VLOOKUP($B268,'Raw Stats'!$AK$3:$AZ$528,16,FALSE),0)</f>
        <v>252</v>
      </c>
      <c r="DR268">
        <f>IFERROR(VLOOKUP($B268,'Raw Stats'!$S$3:$AH$528,3,FALSE),0)</f>
        <v>76</v>
      </c>
      <c r="DS268">
        <f>IFERROR(VLOOKUP($B268,'Raw Stats'!$S$3:$AH$528,4,FALSE),0)</f>
        <v>9</v>
      </c>
      <c r="DT268">
        <f>IFERROR(VLOOKUP($B268,'Raw Stats'!$S$3:$AH$528,5,FALSE),0)</f>
        <v>41</v>
      </c>
      <c r="DU268">
        <f>IFERROR(VLOOKUP($B268,'Raw Stats'!$S$3:$AH$528,6,FALSE),0)</f>
        <v>50</v>
      </c>
      <c r="DV268">
        <f>IFERROR(VLOOKUP($B268,'Raw Stats'!$S$3:$AH$528,7,FALSE),0)</f>
        <v>2</v>
      </c>
      <c r="DW268">
        <f>IFERROR(VLOOKUP($B268,'Raw Stats'!$S$3:$AH$528,8,FALSE),0)</f>
        <v>67</v>
      </c>
      <c r="DX268">
        <f>IFERROR(VLOOKUP($B268,'Raw Stats'!$S$3:$AH$528,9,FALSE),0)</f>
        <v>55</v>
      </c>
      <c r="DY268">
        <f>IFERROR(VLOOKUP($B268,'Raw Stats'!$S$3:$AH$528,10,FALSE),0)</f>
        <v>139</v>
      </c>
      <c r="DZ268">
        <f>IFERROR(VLOOKUP($B268,'Raw Stats'!$S$3:$AH$528,11,FALSE)+VLOOKUP($B268,'Raw Stats'!$S$3:$AH$528,12,FALSE),0)</f>
        <v>27</v>
      </c>
      <c r="EA268">
        <f>IFERROR(VLOOKUP($B268,'Raw Stats'!$S$3:$AH$528,13,FALSE)+VLOOKUP($B268,'Raw Stats'!$S$3:$AH$528,14,FALSE),0)</f>
        <v>0</v>
      </c>
      <c r="EB268">
        <f>IFERROR(VLOOKUP($B268,'Raw Stats'!$S$3:$AH$528,15,FALSE),0)</f>
        <v>2</v>
      </c>
      <c r="EC268">
        <f>IFERROR(VLOOKUP($B268,'Raw Stats'!$S$3:$AH$528,16,FALSE),0)</f>
        <v>199</v>
      </c>
    </row>
    <row r="269" spans="1:133" x14ac:dyDescent="0.2">
      <c r="A269">
        <f>IFERROR(VLOOKUP(B269,Sheet2!$W$1:$X$300,2,FALSE),301)</f>
        <v>301</v>
      </c>
      <c r="B269" t="s">
        <v>188</v>
      </c>
      <c r="C269">
        <f t="shared" si="20"/>
        <v>0.66550175594808025</v>
      </c>
      <c r="D269">
        <f t="shared" si="21"/>
        <v>0.79728789073647144</v>
      </c>
      <c r="E269">
        <f t="shared" si="22"/>
        <v>0.699101631828981</v>
      </c>
      <c r="F269">
        <f t="shared" si="23"/>
        <v>0</v>
      </c>
      <c r="G269">
        <f t="shared" si="24"/>
        <v>0</v>
      </c>
      <c r="J269">
        <f>BS269*'Value Calculations'!$D$3</f>
        <v>5.300560572138493</v>
      </c>
      <c r="K269">
        <f>BT269*'Value Calculations'!$D$4</f>
        <v>3.9073524485357991</v>
      </c>
      <c r="L269">
        <f>BU269*'Value Calculations'!$D$5</f>
        <v>6.6334526263230389</v>
      </c>
      <c r="M269">
        <f>BV269*'Value Calculations'!$D$6</f>
        <v>-2.5012986383872571</v>
      </c>
      <c r="N269">
        <f>BW269*'Value Calculations'!$D$7</f>
        <v>13.006961804079735</v>
      </c>
      <c r="O269">
        <f>BX269*'Value Calculations'!$D$8</f>
        <v>8.2675171360020769</v>
      </c>
      <c r="P269">
        <f>BY269*'Value Calculations'!$D$9</f>
        <v>8.9426280209636886</v>
      </c>
      <c r="Q269">
        <f>BZ269*'Value Calculations'!$D$10</f>
        <v>1.0959494222286141</v>
      </c>
      <c r="R269">
        <f>CA269*'Value Calculations'!$D$11</f>
        <v>0</v>
      </c>
      <c r="S269">
        <f>CB269*'Value Calculations'!$D$12</f>
        <v>0.81388273958941404</v>
      </c>
      <c r="T269">
        <f>CC269*'Value Calculations'!$D$13</f>
        <v>7.7731343443728225</v>
      </c>
      <c r="V269">
        <f>CF269*'Value Calculations'!$D$3</f>
        <v>5.7082960007645305</v>
      </c>
      <c r="W269">
        <f>CG269*'Value Calculations'!$D$4</f>
        <v>4.8841905606697491</v>
      </c>
      <c r="X269">
        <f>CH269*'Value Calculations'!$D$5</f>
        <v>7.6948050465347251</v>
      </c>
      <c r="Y269">
        <f>CI269*'Value Calculations'!$D$6</f>
        <v>-0.12506493191936285</v>
      </c>
      <c r="Z269">
        <f>CJ269*'Value Calculations'!$D$7</f>
        <v>18.367939304409894</v>
      </c>
      <c r="AA269">
        <f>CK269*'Value Calculations'!$D$8</f>
        <v>10.49615219005481</v>
      </c>
      <c r="AB269">
        <f>CL269*'Value Calculations'!$D$9</f>
        <v>6.1716728595383197</v>
      </c>
      <c r="AC269">
        <f>CM269*'Value Calculations'!$D$10</f>
        <v>0</v>
      </c>
      <c r="AD269">
        <f>CN269*'Value Calculations'!$D$11</f>
        <v>1.9814282960498748</v>
      </c>
      <c r="AE269">
        <f>CO269*'Value Calculations'!$D$12</f>
        <v>1.6277654791788281</v>
      </c>
      <c r="AF269">
        <f>CP269*'Value Calculations'!$D$13</f>
        <v>7.7731343443728225</v>
      </c>
      <c r="AH269">
        <f>CS269*'Value Calculations'!$D$3</f>
        <v>2.8541480003822652</v>
      </c>
      <c r="AI269">
        <f>CT269*'Value Calculations'!$D$4</f>
        <v>2.2792889283125497</v>
      </c>
      <c r="AJ269">
        <f>CU269*'Value Calculations'!$D$5</f>
        <v>3.7147334707409017</v>
      </c>
      <c r="AK269">
        <f>CV269*'Value Calculations'!$D$6</f>
        <v>0.37519479575808856</v>
      </c>
      <c r="AL269">
        <f>CW269*'Value Calculations'!$D$7</f>
        <v>7.4702145496403887</v>
      </c>
      <c r="AM269">
        <f>CX269*'Value Calculations'!$D$8</f>
        <v>5.3918590017404844</v>
      </c>
      <c r="AN269">
        <f>CY269*'Value Calculations'!$D$9</f>
        <v>2.0152401174002676</v>
      </c>
      <c r="AO269">
        <f>CZ269*'Value Calculations'!$D$10</f>
        <v>0</v>
      </c>
      <c r="AP269">
        <f>DA269*'Value Calculations'!$D$11</f>
        <v>0</v>
      </c>
      <c r="AQ269">
        <f>DB269*'Value Calculations'!$D$12</f>
        <v>0</v>
      </c>
      <c r="AR269">
        <f>DC269*'Value Calculations'!$D$13</f>
        <v>3.1642847773553084</v>
      </c>
      <c r="AT269">
        <f>DF269*'Value Calculations'!$D$3</f>
        <v>0</v>
      </c>
      <c r="AU269">
        <f>DG269*'Value Calculations'!$D$4</f>
        <v>0</v>
      </c>
      <c r="AV269">
        <f>DH269*'Value Calculations'!$D$5</f>
        <v>0</v>
      </c>
      <c r="AW269">
        <f>DI269*'Value Calculations'!$D$6</f>
        <v>0</v>
      </c>
      <c r="AX269">
        <f>DJ269*'Value Calculations'!$D$7</f>
        <v>0</v>
      </c>
      <c r="AY269">
        <f>DK269*'Value Calculations'!$D$8</f>
        <v>0</v>
      </c>
      <c r="AZ269">
        <f>DL269*'Value Calculations'!$D$9</f>
        <v>0</v>
      </c>
      <c r="BA269">
        <f>DM269*'Value Calculations'!$D$10</f>
        <v>0</v>
      </c>
      <c r="BB269">
        <f>DN269*'Value Calculations'!$D$11</f>
        <v>0</v>
      </c>
      <c r="BC269">
        <f>DO269*'Value Calculations'!$D$12</f>
        <v>0</v>
      </c>
      <c r="BD269">
        <f>DP269*'Value Calculations'!$D$13</f>
        <v>0</v>
      </c>
      <c r="BF269">
        <f>DS269*'Value Calculations'!$D$3</f>
        <v>0</v>
      </c>
      <c r="BG269">
        <f>DT269*'Value Calculations'!$D$4</f>
        <v>0</v>
      </c>
      <c r="BH269">
        <f>DU269*'Value Calculations'!$D$5</f>
        <v>0</v>
      </c>
      <c r="BI269">
        <f>DV269*'Value Calculations'!$D$6</f>
        <v>0</v>
      </c>
      <c r="BJ269">
        <f>DW269*'Value Calculations'!$D$7</f>
        <v>0</v>
      </c>
      <c r="BK269">
        <f>DX269*'Value Calculations'!$D$8</f>
        <v>0</v>
      </c>
      <c r="BL269">
        <f>DY269*'Value Calculations'!$D$9</f>
        <v>0</v>
      </c>
      <c r="BM269">
        <f>DZ269*'Value Calculations'!$D$10</f>
        <v>0</v>
      </c>
      <c r="BN269">
        <f>EA269*'Value Calculations'!$D$11</f>
        <v>0</v>
      </c>
      <c r="BO269">
        <f>EB269*'Value Calculations'!$D$12</f>
        <v>0</v>
      </c>
      <c r="BP269">
        <f>EC269*'Value Calculations'!$D$13</f>
        <v>0</v>
      </c>
      <c r="BR269">
        <f>IFERROR(VLOOKUP($B269,'Raw Stats'!$CM$3:$DC$884,3,FALSE),0)</f>
        <v>80</v>
      </c>
      <c r="BS269">
        <f>IFERROR(VLOOKUP($B269,'Raw Stats'!$CM$3:$DC$884,4,FALSE),0)</f>
        <v>13</v>
      </c>
      <c r="BT269">
        <f>IFERROR(VLOOKUP($B269,'Raw Stats'!$CM$3:$DC$884,5,FALSE),0)</f>
        <v>12</v>
      </c>
      <c r="BU269">
        <f>IFERROR(VLOOKUP($B269,'Raw Stats'!$CM$3:$DC$884,6,FALSE),0)</f>
        <v>25</v>
      </c>
      <c r="BV269">
        <f>IFERROR(VLOOKUP($B269,'Raw Stats'!$CM$3:$DC$884,7,FALSE),0)</f>
        <v>-20</v>
      </c>
      <c r="BW269">
        <f>IFERROR(VLOOKUP($B269,'Raw Stats'!$CM$3:$DC$884,8,FALSE),0)</f>
        <v>148</v>
      </c>
      <c r="BX269">
        <f>IFERROR(VLOOKUP($B269,'Raw Stats'!$CM$3:$DC$884,9,FALSE),0)</f>
        <v>115</v>
      </c>
      <c r="BY269">
        <f>IFERROR(VLOOKUP($B269,'Raw Stats'!$CM$3:$DC$884,10,FALSE),0)</f>
        <v>71</v>
      </c>
      <c r="BZ269">
        <f>IFERROR(VLOOKUP($B269,'Raw Stats'!$CM$3:$DC$884,11,FALSE)+VLOOKUP($B269,'Raw Stats'!$CM$3:$DC$884,12,FALSE),0)</f>
        <v>3</v>
      </c>
      <c r="CA269">
        <f>IFERROR(VLOOKUP($B269,'Raw Stats'!$CM$3:$DC$884,13,FALSE)+VLOOKUP($B269,'Raw Stats'!$CM$3:$DC$884,14,FALSE),0)</f>
        <v>0</v>
      </c>
      <c r="CB269">
        <f>IFERROR(VLOOKUP($B269,'Raw Stats'!$CM$3:$DC$884,15,FALSE),0)</f>
        <v>1</v>
      </c>
      <c r="CC269">
        <f>IFERROR(VLOOKUP($B269,'Raw Stats'!$CM$3:$DC$884,16,FALSE),0)</f>
        <v>113</v>
      </c>
      <c r="CE269">
        <f>IFERROR(VLOOKUP($B269,'Raw Stats'!$BU$3:$CJ$528,3,FALSE),0)</f>
        <v>81</v>
      </c>
      <c r="CF269">
        <f>IFERROR(VLOOKUP($B269,'Raw Stats'!$BU$3:$CJ$528,4,FALSE),0)</f>
        <v>14</v>
      </c>
      <c r="CG269">
        <f>IFERROR(VLOOKUP($B269,'Raw Stats'!$BU$3:$CJ$5288,5,FALSE),0)</f>
        <v>15</v>
      </c>
      <c r="CH269">
        <f>IFERROR(VLOOKUP($B269,'Raw Stats'!$BU$3:$CJ$528,6,FALSE),0)</f>
        <v>29</v>
      </c>
      <c r="CI269">
        <f>IFERROR(VLOOKUP($B269,'Raw Stats'!$BU$3:$CJ$528,7,FALSE),0)</f>
        <v>-1</v>
      </c>
      <c r="CJ269">
        <f>IFERROR(VLOOKUP($B269,'Raw Stats'!$BU$3:$CJ$528,8,FALSE),0)</f>
        <v>209</v>
      </c>
      <c r="CK269">
        <f>IFERROR(VLOOKUP($B269,'Raw Stats'!$BU$3:$CJ$528,9,FALSE),0)</f>
        <v>146</v>
      </c>
      <c r="CL269">
        <f>IFERROR(VLOOKUP($B269,'Raw Stats'!$BU$3:$CJ$528,10,FALSE),0)</f>
        <v>49</v>
      </c>
      <c r="CM269">
        <f>IFERROR(VLOOKUP($B269,'Raw Stats'!$BU$3:$CJ$528,11,FALSE)+VLOOKUP($B269,'Raw Stats'!$BU$3:$CJ$528,12,FALSE),0)</f>
        <v>0</v>
      </c>
      <c r="CN269">
        <f>IFERROR(VLOOKUP($B269,'Raw Stats'!$BU$3:$CJ$528,13,FALSE)+VLOOKUP($B269,'Raw Stats'!$BU$3:$CJ$528,14,FALSE),0)</f>
        <v>2</v>
      </c>
      <c r="CO269">
        <f>IFERROR(VLOOKUP($B269,'Raw Stats'!$BU$3:$CJ$528,15,FALSE),0)</f>
        <v>2</v>
      </c>
      <c r="CP269">
        <f>IFERROR(VLOOKUP($B269,'Raw Stats'!$BU$3:$CJ$528,16,FALSE),0)</f>
        <v>113</v>
      </c>
      <c r="CR269">
        <f>IFERROR(VLOOKUP($B269,'Raw Stats'!$BC$3:$BR$528,3,FALSE),0)</f>
        <v>39</v>
      </c>
      <c r="CS269">
        <f>IFERROR(VLOOKUP($B269,'Raw Stats'!$BC$3:$BR$528,4,FALSE),0)</f>
        <v>7</v>
      </c>
      <c r="CT269">
        <f>IFERROR(VLOOKUP($B269,'Raw Stats'!$BC$3:$BR$5288,5,FALSE),0)</f>
        <v>7</v>
      </c>
      <c r="CU269">
        <f>IFERROR(VLOOKUP($B269,'Raw Stats'!$BC$3:$BR$52888,6,FALSE),0)</f>
        <v>14</v>
      </c>
      <c r="CV269">
        <f>IFERROR(VLOOKUP($B269,'Raw Stats'!$BC$3:$BR$5288,7,FALSE),0)</f>
        <v>3</v>
      </c>
      <c r="CW269">
        <f>IFERROR(VLOOKUP($B269,'Raw Stats'!$BC$3:$BR$5288,8,FALSE),0)</f>
        <v>85</v>
      </c>
      <c r="CX269">
        <f>IFERROR(VLOOKUP($B269,'Raw Stats'!$BC$3:$BR$5288,9,FALSE),0)</f>
        <v>75</v>
      </c>
      <c r="CY269">
        <f>IFERROR(VLOOKUP($B269,'Raw Stats'!$BC$3:$BR$5288,10,FALSE),0)</f>
        <v>16</v>
      </c>
      <c r="CZ269">
        <f>IFERROR(VLOOKUP($B269,'Raw Stats'!$BC$3:$BR$5288,11,FALSE)+VLOOKUP($B269,'Raw Stats'!$BC$3:$BR$5288,12,FALSE),0)</f>
        <v>0</v>
      </c>
      <c r="DA269">
        <f>IFERROR(VLOOKUP($B269,'Raw Stats'!$BC$3:$BR$5288,13,FALSE)+VLOOKUP($B269,'Raw Stats'!$BC$3:$BR$5288,14,FALSE),0)</f>
        <v>0</v>
      </c>
      <c r="DB269">
        <f>IFERROR(VLOOKUP($B269,'Raw Stats'!$BC$3:$BR$5288,15,FALSE),0)</f>
        <v>0</v>
      </c>
      <c r="DC269">
        <f>IFERROR(VLOOKUP($B269,'Raw Stats'!$BC$3:$BR$5288,16,FALSE),0)</f>
        <v>46</v>
      </c>
      <c r="DE269">
        <f>IFERROR(VLOOKUP($B269,'Raw Stats'!$AK$3:$AZ$528,3,FALSE),0)</f>
        <v>0</v>
      </c>
      <c r="DF269">
        <f>IFERROR(VLOOKUP($B269,'Raw Stats'!$AK$3:$AZ$528,4,FALSE),0)</f>
        <v>0</v>
      </c>
      <c r="DG269">
        <f>IFERROR(VLOOKUP($B269,'Raw Stats'!$AK$3:$AZ$528,5,FALSE),0)</f>
        <v>0</v>
      </c>
      <c r="DH269">
        <f>IFERROR(VLOOKUP($B269,'Raw Stats'!$AK$3:$AZ$528,6,FALSE),0)</f>
        <v>0</v>
      </c>
      <c r="DI269">
        <f>IFERROR(VLOOKUP($B269,'Raw Stats'!$AK$3:$AZ$528,7,FALSE),0)</f>
        <v>0</v>
      </c>
      <c r="DJ269">
        <f>IFERROR(VLOOKUP($B269,'Raw Stats'!$AK$3:$AZ$528,8,FALSE),0)</f>
        <v>0</v>
      </c>
      <c r="DK269">
        <f>IFERROR(VLOOKUP($B269,'Raw Stats'!$AK$3:$AZ$528,9,FALSE),0)</f>
        <v>0</v>
      </c>
      <c r="DL269">
        <f>IFERROR(VLOOKUP($B269,'Raw Stats'!$AK$3:$AZ$528,10,FALSE),0)</f>
        <v>0</v>
      </c>
      <c r="DM269">
        <f>IFERROR(VLOOKUP($B269,'Raw Stats'!$AK$3:$AZ$528,11,FALSE)+VLOOKUP($B269,'Raw Stats'!$AK$3:$AZ$528,12,FALSE),0)</f>
        <v>0</v>
      </c>
      <c r="DN269">
        <f>IFERROR(VLOOKUP($B269,'Raw Stats'!$AK$3:$AZ$528,13,FALSE)+VLOOKUP($B269,'Raw Stats'!$AK$3:$AZ$528,14,FALSE),0)</f>
        <v>0</v>
      </c>
      <c r="DO269">
        <f>IFERROR(VLOOKUP($B269,'Raw Stats'!$AK$3:$AZ$528,15,FALSE),0)</f>
        <v>0</v>
      </c>
      <c r="DP269">
        <f>IFERROR(VLOOKUP($B269,'Raw Stats'!$AK$3:$AZ$528,16,FALSE),0)</f>
        <v>0</v>
      </c>
      <c r="DR269">
        <f>IFERROR(VLOOKUP($B269,'Raw Stats'!$S$3:$AH$528,3,FALSE),0)</f>
        <v>0</v>
      </c>
      <c r="DS269">
        <f>IFERROR(VLOOKUP($B269,'Raw Stats'!$S$3:$AH$528,4,FALSE),0)</f>
        <v>0</v>
      </c>
      <c r="DT269">
        <f>IFERROR(VLOOKUP($B269,'Raw Stats'!$S$3:$AH$528,5,FALSE),0)</f>
        <v>0</v>
      </c>
      <c r="DU269">
        <f>IFERROR(VLOOKUP($B269,'Raw Stats'!$S$3:$AH$528,6,FALSE),0)</f>
        <v>0</v>
      </c>
      <c r="DV269">
        <f>IFERROR(VLOOKUP($B269,'Raw Stats'!$S$3:$AH$528,7,FALSE),0)</f>
        <v>0</v>
      </c>
      <c r="DW269">
        <f>IFERROR(VLOOKUP($B269,'Raw Stats'!$S$3:$AH$528,8,FALSE),0)</f>
        <v>0</v>
      </c>
      <c r="DX269">
        <f>IFERROR(VLOOKUP($B269,'Raw Stats'!$S$3:$AH$528,9,FALSE),0)</f>
        <v>0</v>
      </c>
      <c r="DY269">
        <f>IFERROR(VLOOKUP($B269,'Raw Stats'!$S$3:$AH$528,10,FALSE),0)</f>
        <v>0</v>
      </c>
      <c r="DZ269">
        <f>IFERROR(VLOOKUP($B269,'Raw Stats'!$S$3:$AH$528,11,FALSE)+VLOOKUP($B269,'Raw Stats'!$S$3:$AH$528,12,FALSE),0)</f>
        <v>0</v>
      </c>
      <c r="EA269">
        <f>IFERROR(VLOOKUP($B269,'Raw Stats'!$S$3:$AH$528,13,FALSE)+VLOOKUP($B269,'Raw Stats'!$S$3:$AH$528,14,FALSE),0)</f>
        <v>0</v>
      </c>
      <c r="EB269">
        <f>IFERROR(VLOOKUP($B269,'Raw Stats'!$S$3:$AH$528,15,FALSE),0)</f>
        <v>0</v>
      </c>
      <c r="EC269">
        <f>IFERROR(VLOOKUP($B269,'Raw Stats'!$S$3:$AH$528,16,FALSE),0)</f>
        <v>0</v>
      </c>
    </row>
    <row r="270" spans="1:133" x14ac:dyDescent="0.2">
      <c r="A270">
        <f>IFERROR(VLOOKUP(B270,Sheet2!$W$1:$X$300,2,FALSE),301)</f>
        <v>301</v>
      </c>
      <c r="B270" t="s">
        <v>774</v>
      </c>
      <c r="C270">
        <f t="shared" si="20"/>
        <v>0.66357913819739378</v>
      </c>
      <c r="D270">
        <f t="shared" si="21"/>
        <v>0.7116084277752448</v>
      </c>
      <c r="E270">
        <f t="shared" si="22"/>
        <v>0.70634958043493146</v>
      </c>
      <c r="F270">
        <f t="shared" si="23"/>
        <v>0</v>
      </c>
      <c r="G270">
        <f t="shared" si="24"/>
        <v>0.5971408229563413</v>
      </c>
      <c r="J270">
        <f>BS270*'Value Calculations'!$D$3</f>
        <v>0.4077354286260379</v>
      </c>
      <c r="K270">
        <f>BT270*'Value Calculations'!$D$4</f>
        <v>3.2561270404464993</v>
      </c>
      <c r="L270">
        <f>BU270*'Value Calculations'!$D$5</f>
        <v>2.9187191555821368</v>
      </c>
      <c r="M270">
        <f>BV270*'Value Calculations'!$D$6</f>
        <v>2.7514285022259828</v>
      </c>
      <c r="N270">
        <f>BW270*'Value Calculations'!$D$7</f>
        <v>1.5819277869826704</v>
      </c>
      <c r="O270">
        <f>BX270*'Value Calculations'!$D$8</f>
        <v>6.7577966155147404</v>
      </c>
      <c r="P270">
        <f>BY270*'Value Calculations'!$D$9</f>
        <v>8.816675513626171</v>
      </c>
      <c r="Q270">
        <f>BZ270*'Value Calculations'!$D$10</f>
        <v>0</v>
      </c>
      <c r="R270">
        <f>CA270*'Value Calculations'!$D$11</f>
        <v>0</v>
      </c>
      <c r="S270">
        <f>CB270*'Value Calculations'!$D$12</f>
        <v>0</v>
      </c>
      <c r="T270">
        <f>CC270*'Value Calculations'!$D$13</f>
        <v>3.3706511758784807</v>
      </c>
      <c r="V270">
        <f>CF270*'Value Calculations'!$D$3</f>
        <v>2.4464125717562273</v>
      </c>
      <c r="W270">
        <f>CG270*'Value Calculations'!$D$4</f>
        <v>5.5354159687590485</v>
      </c>
      <c r="X270">
        <f>CH270*'Value Calculations'!$D$5</f>
        <v>6.1027764162171954</v>
      </c>
      <c r="Y270">
        <f>CI270*'Value Calculations'!$D$6</f>
        <v>0</v>
      </c>
      <c r="Z270">
        <f>CJ270*'Value Calculations'!$D$7</f>
        <v>2.4607765575285985</v>
      </c>
      <c r="AA270">
        <f>CK270*'Value Calculations'!$D$8</f>
        <v>13.012353057533701</v>
      </c>
      <c r="AB270">
        <f>CL270*'Value Calculations'!$D$9</f>
        <v>13.85477580712684</v>
      </c>
      <c r="AC270">
        <f>CM270*'Value Calculations'!$D$10</f>
        <v>1.0959494222286141</v>
      </c>
      <c r="AD270">
        <f>CN270*'Value Calculations'!$D$11</f>
        <v>0</v>
      </c>
      <c r="AE270">
        <f>CO270*'Value Calculations'!$D$12</f>
        <v>0.81388273958941404</v>
      </c>
      <c r="AF270">
        <f>CP270*'Value Calculations'!$D$13</f>
        <v>8.0482895424037189</v>
      </c>
      <c r="AH270">
        <f>CS270*'Value Calculations'!$D$3</f>
        <v>0.8154708572520758</v>
      </c>
      <c r="AI270">
        <f>CT270*'Value Calculations'!$D$4</f>
        <v>2.9305143364018491</v>
      </c>
      <c r="AJ270">
        <f>CU270*'Value Calculations'!$D$5</f>
        <v>2.9187191555821368</v>
      </c>
      <c r="AK270">
        <f>CV270*'Value Calculations'!$D$6</f>
        <v>0.25012986383872571</v>
      </c>
      <c r="AL270">
        <f>CW270*'Value Calculations'!$D$7</f>
        <v>2.7244311886923769</v>
      </c>
      <c r="AM270">
        <f>CX270*'Value Calculations'!$D$8</f>
        <v>9.3458889363501729</v>
      </c>
      <c r="AN270">
        <f>CY270*'Value Calculations'!$D$9</f>
        <v>10.202153094338854</v>
      </c>
      <c r="AO270">
        <f>CZ270*'Value Calculations'!$D$10</f>
        <v>0.36531647407620471</v>
      </c>
      <c r="AP270">
        <f>DA270*'Value Calculations'!$D$11</f>
        <v>0</v>
      </c>
      <c r="AQ270">
        <f>DB270*'Value Calculations'!$D$12</f>
        <v>0</v>
      </c>
      <c r="AR270">
        <f>DC270*'Value Calculations'!$D$13</f>
        <v>3.6458063739093771</v>
      </c>
      <c r="AT270">
        <f>DF270*'Value Calculations'!$D$3</f>
        <v>0</v>
      </c>
      <c r="AU270">
        <f>DG270*'Value Calculations'!$D$4</f>
        <v>0</v>
      </c>
      <c r="AV270">
        <f>DH270*'Value Calculations'!$D$5</f>
        <v>0</v>
      </c>
      <c r="AW270">
        <f>DI270*'Value Calculations'!$D$6</f>
        <v>0</v>
      </c>
      <c r="AX270">
        <f>DJ270*'Value Calculations'!$D$7</f>
        <v>0</v>
      </c>
      <c r="AY270">
        <f>DK270*'Value Calculations'!$D$8</f>
        <v>0</v>
      </c>
      <c r="AZ270">
        <f>DL270*'Value Calculations'!$D$9</f>
        <v>0</v>
      </c>
      <c r="BA270">
        <f>DM270*'Value Calculations'!$D$10</f>
        <v>0</v>
      </c>
      <c r="BB270">
        <f>DN270*'Value Calculations'!$D$11</f>
        <v>0</v>
      </c>
      <c r="BC270">
        <f>DO270*'Value Calculations'!$D$12</f>
        <v>0</v>
      </c>
      <c r="BD270">
        <f>DP270*'Value Calculations'!$D$13</f>
        <v>0</v>
      </c>
      <c r="BF270">
        <f>DS270*'Value Calculations'!$D$3</f>
        <v>0</v>
      </c>
      <c r="BG270">
        <f>DT270*'Value Calculations'!$D$4</f>
        <v>4.8841905606697491</v>
      </c>
      <c r="BH270">
        <f>DU270*'Value Calculations'!$D$5</f>
        <v>3.980071575793823</v>
      </c>
      <c r="BI270">
        <f>DV270*'Value Calculations'!$D$6</f>
        <v>0.25012986383872571</v>
      </c>
      <c r="BJ270">
        <f>DW270*'Value Calculations'!$D$7</f>
        <v>5.0973228691663826</v>
      </c>
      <c r="BK270">
        <f>DX270*'Value Calculations'!$D$8</f>
        <v>12.652895790751003</v>
      </c>
      <c r="BL270">
        <f>DY270*'Value Calculations'!$D$9</f>
        <v>12.343345719076639</v>
      </c>
      <c r="BM270">
        <f>DZ270*'Value Calculations'!$D$10</f>
        <v>0</v>
      </c>
      <c r="BN270">
        <f>EA270*'Value Calculations'!$D$11</f>
        <v>0.9907141480249374</v>
      </c>
      <c r="BO270">
        <f>EB270*'Value Calculations'!$D$12</f>
        <v>0</v>
      </c>
      <c r="BP270">
        <f>EC270*'Value Calculations'!$D$13</f>
        <v>3.9897503714479976</v>
      </c>
      <c r="BR270">
        <f>IFERROR(VLOOKUP($B270,'Raw Stats'!$CM$3:$DC$884,3,FALSE),0)</f>
        <v>45</v>
      </c>
      <c r="BS270">
        <f>IFERROR(VLOOKUP($B270,'Raw Stats'!$CM$3:$DC$884,4,FALSE),0)</f>
        <v>1</v>
      </c>
      <c r="BT270">
        <f>IFERROR(VLOOKUP($B270,'Raw Stats'!$CM$3:$DC$884,5,FALSE),0)</f>
        <v>10</v>
      </c>
      <c r="BU270">
        <f>IFERROR(VLOOKUP($B270,'Raw Stats'!$CM$3:$DC$884,6,FALSE),0)</f>
        <v>11</v>
      </c>
      <c r="BV270">
        <f>IFERROR(VLOOKUP($B270,'Raw Stats'!$CM$3:$DC$884,7,FALSE),0)</f>
        <v>22</v>
      </c>
      <c r="BW270">
        <f>IFERROR(VLOOKUP($B270,'Raw Stats'!$CM$3:$DC$884,8,FALSE),0)</f>
        <v>18</v>
      </c>
      <c r="BX270">
        <f>IFERROR(VLOOKUP($B270,'Raw Stats'!$CM$3:$DC$884,9,FALSE),0)</f>
        <v>94</v>
      </c>
      <c r="BY270">
        <f>IFERROR(VLOOKUP($B270,'Raw Stats'!$CM$3:$DC$884,10,FALSE),0)</f>
        <v>70</v>
      </c>
      <c r="BZ270">
        <f>IFERROR(VLOOKUP($B270,'Raw Stats'!$CM$3:$DC$884,11,FALSE)+VLOOKUP($B270,'Raw Stats'!$CM$3:$DC$884,12,FALSE),0)</f>
        <v>0</v>
      </c>
      <c r="CA270">
        <f>IFERROR(VLOOKUP($B270,'Raw Stats'!$CM$3:$DC$884,13,FALSE)+VLOOKUP($B270,'Raw Stats'!$CM$3:$DC$884,14,FALSE),0)</f>
        <v>0</v>
      </c>
      <c r="CB270">
        <f>IFERROR(VLOOKUP($B270,'Raw Stats'!$CM$3:$DC$884,15,FALSE),0)</f>
        <v>0</v>
      </c>
      <c r="CC270">
        <f>IFERROR(VLOOKUP($B270,'Raw Stats'!$CM$3:$DC$884,16,FALSE),0)</f>
        <v>49</v>
      </c>
      <c r="CE270">
        <f>IFERROR(VLOOKUP($B270,'Raw Stats'!$BU$3:$CJ$528,3,FALSE),0)</f>
        <v>75</v>
      </c>
      <c r="CF270">
        <f>IFERROR(VLOOKUP($B270,'Raw Stats'!$BU$3:$CJ$528,4,FALSE),0)</f>
        <v>6</v>
      </c>
      <c r="CG270">
        <f>IFERROR(VLOOKUP($B270,'Raw Stats'!$BU$3:$CJ$5288,5,FALSE),0)</f>
        <v>17</v>
      </c>
      <c r="CH270">
        <f>IFERROR(VLOOKUP($B270,'Raw Stats'!$BU$3:$CJ$528,6,FALSE),0)</f>
        <v>23</v>
      </c>
      <c r="CI270">
        <f>IFERROR(VLOOKUP($B270,'Raw Stats'!$BU$3:$CJ$528,7,FALSE),0)</f>
        <v>0</v>
      </c>
      <c r="CJ270">
        <f>IFERROR(VLOOKUP($B270,'Raw Stats'!$BU$3:$CJ$528,8,FALSE),0)</f>
        <v>28</v>
      </c>
      <c r="CK270">
        <f>IFERROR(VLOOKUP($B270,'Raw Stats'!$BU$3:$CJ$528,9,FALSE),0)</f>
        <v>181</v>
      </c>
      <c r="CL270">
        <f>IFERROR(VLOOKUP($B270,'Raw Stats'!$BU$3:$CJ$528,10,FALSE),0)</f>
        <v>110</v>
      </c>
      <c r="CM270">
        <f>IFERROR(VLOOKUP($B270,'Raw Stats'!$BU$3:$CJ$528,11,FALSE)+VLOOKUP($B270,'Raw Stats'!$BU$3:$CJ$528,12,FALSE),0)</f>
        <v>3</v>
      </c>
      <c r="CN270">
        <f>IFERROR(VLOOKUP($B270,'Raw Stats'!$BU$3:$CJ$528,13,FALSE)+VLOOKUP($B270,'Raw Stats'!$BU$3:$CJ$528,14,FALSE),0)</f>
        <v>0</v>
      </c>
      <c r="CO270">
        <f>IFERROR(VLOOKUP($B270,'Raw Stats'!$BU$3:$CJ$528,15,FALSE),0)</f>
        <v>1</v>
      </c>
      <c r="CP270">
        <f>IFERROR(VLOOKUP($B270,'Raw Stats'!$BU$3:$CJ$528,16,FALSE),0)</f>
        <v>117</v>
      </c>
      <c r="CR270">
        <f>IFERROR(VLOOKUP($B270,'Raw Stats'!$BC$3:$BR$528,3,FALSE),0)</f>
        <v>47</v>
      </c>
      <c r="CS270">
        <f>IFERROR(VLOOKUP($B270,'Raw Stats'!$BC$3:$BR$528,4,FALSE),0)</f>
        <v>2</v>
      </c>
      <c r="CT270">
        <f>IFERROR(VLOOKUP($B270,'Raw Stats'!$BC$3:$BR$5288,5,FALSE),0)</f>
        <v>9</v>
      </c>
      <c r="CU270">
        <f>IFERROR(VLOOKUP($B270,'Raw Stats'!$BC$3:$BR$52888,6,FALSE),0)</f>
        <v>11</v>
      </c>
      <c r="CV270">
        <f>IFERROR(VLOOKUP($B270,'Raw Stats'!$BC$3:$BR$5288,7,FALSE),0)</f>
        <v>2</v>
      </c>
      <c r="CW270">
        <f>IFERROR(VLOOKUP($B270,'Raw Stats'!$BC$3:$BR$5288,8,FALSE),0)</f>
        <v>31</v>
      </c>
      <c r="CX270">
        <f>IFERROR(VLOOKUP($B270,'Raw Stats'!$BC$3:$BR$5288,9,FALSE),0)</f>
        <v>130</v>
      </c>
      <c r="CY270">
        <f>IFERROR(VLOOKUP($B270,'Raw Stats'!$BC$3:$BR$5288,10,FALSE),0)</f>
        <v>81</v>
      </c>
      <c r="CZ270">
        <f>IFERROR(VLOOKUP($B270,'Raw Stats'!$BC$3:$BR$5288,11,FALSE)+VLOOKUP($B270,'Raw Stats'!$BC$3:$BR$5288,12,FALSE),0)</f>
        <v>1</v>
      </c>
      <c r="DA270">
        <f>IFERROR(VLOOKUP($B270,'Raw Stats'!$BC$3:$BR$5288,13,FALSE)+VLOOKUP($B270,'Raw Stats'!$BC$3:$BR$5288,14,FALSE),0)</f>
        <v>0</v>
      </c>
      <c r="DB270">
        <f>IFERROR(VLOOKUP($B270,'Raw Stats'!$BC$3:$BR$5288,15,FALSE),0)</f>
        <v>0</v>
      </c>
      <c r="DC270">
        <f>IFERROR(VLOOKUP($B270,'Raw Stats'!$BC$3:$BR$5288,16,FALSE),0)</f>
        <v>53</v>
      </c>
      <c r="DE270">
        <f>IFERROR(VLOOKUP($B270,'Raw Stats'!$AK$3:$AZ$528,3,FALSE),0)</f>
        <v>0</v>
      </c>
      <c r="DF270">
        <f>IFERROR(VLOOKUP($B270,'Raw Stats'!$AK$3:$AZ$528,4,FALSE),0)</f>
        <v>0</v>
      </c>
      <c r="DG270">
        <f>IFERROR(VLOOKUP($B270,'Raw Stats'!$AK$3:$AZ$528,5,FALSE),0)</f>
        <v>0</v>
      </c>
      <c r="DH270">
        <f>IFERROR(VLOOKUP($B270,'Raw Stats'!$AK$3:$AZ$528,6,FALSE),0)</f>
        <v>0</v>
      </c>
      <c r="DI270">
        <f>IFERROR(VLOOKUP($B270,'Raw Stats'!$AK$3:$AZ$528,7,FALSE),0)</f>
        <v>0</v>
      </c>
      <c r="DJ270">
        <f>IFERROR(VLOOKUP($B270,'Raw Stats'!$AK$3:$AZ$528,8,FALSE),0)</f>
        <v>0</v>
      </c>
      <c r="DK270">
        <f>IFERROR(VLOOKUP($B270,'Raw Stats'!$AK$3:$AZ$528,9,FALSE),0)</f>
        <v>0</v>
      </c>
      <c r="DL270">
        <f>IFERROR(VLOOKUP($B270,'Raw Stats'!$AK$3:$AZ$528,10,FALSE),0)</f>
        <v>0</v>
      </c>
      <c r="DM270">
        <f>IFERROR(VLOOKUP($B270,'Raw Stats'!$AK$3:$AZ$528,11,FALSE)+VLOOKUP($B270,'Raw Stats'!$AK$3:$AZ$528,12,FALSE),0)</f>
        <v>0</v>
      </c>
      <c r="DN270">
        <f>IFERROR(VLOOKUP($B270,'Raw Stats'!$AK$3:$AZ$528,13,FALSE)+VLOOKUP($B270,'Raw Stats'!$AK$3:$AZ$528,14,FALSE),0)</f>
        <v>0</v>
      </c>
      <c r="DO270">
        <f>IFERROR(VLOOKUP($B270,'Raw Stats'!$AK$3:$AZ$528,15,FALSE),0)</f>
        <v>0</v>
      </c>
      <c r="DP270">
        <f>IFERROR(VLOOKUP($B270,'Raw Stats'!$AK$3:$AZ$528,16,FALSE),0)</f>
        <v>0</v>
      </c>
      <c r="DR270">
        <f>IFERROR(VLOOKUP($B270,'Raw Stats'!$S$3:$AH$528,3,FALSE),0)</f>
        <v>74</v>
      </c>
      <c r="DS270">
        <f>IFERROR(VLOOKUP($B270,'Raw Stats'!$S$3:$AH$528,4,FALSE),0)</f>
        <v>0</v>
      </c>
      <c r="DT270">
        <f>IFERROR(VLOOKUP($B270,'Raw Stats'!$S$3:$AH$528,5,FALSE),0)</f>
        <v>15</v>
      </c>
      <c r="DU270">
        <f>IFERROR(VLOOKUP($B270,'Raw Stats'!$S$3:$AH$528,6,FALSE),0)</f>
        <v>15</v>
      </c>
      <c r="DV270">
        <f>IFERROR(VLOOKUP($B270,'Raw Stats'!$S$3:$AH$528,7,FALSE),0)</f>
        <v>2</v>
      </c>
      <c r="DW270">
        <f>IFERROR(VLOOKUP($B270,'Raw Stats'!$S$3:$AH$528,8,FALSE),0)</f>
        <v>58</v>
      </c>
      <c r="DX270">
        <f>IFERROR(VLOOKUP($B270,'Raw Stats'!$S$3:$AH$528,9,FALSE),0)</f>
        <v>176</v>
      </c>
      <c r="DY270">
        <f>IFERROR(VLOOKUP($B270,'Raw Stats'!$S$3:$AH$528,10,FALSE),0)</f>
        <v>98</v>
      </c>
      <c r="DZ270">
        <f>IFERROR(VLOOKUP($B270,'Raw Stats'!$S$3:$AH$528,11,FALSE)+VLOOKUP($B270,'Raw Stats'!$S$3:$AH$528,12,FALSE),0)</f>
        <v>0</v>
      </c>
      <c r="EA270">
        <f>IFERROR(VLOOKUP($B270,'Raw Stats'!$S$3:$AH$528,13,FALSE)+VLOOKUP($B270,'Raw Stats'!$S$3:$AH$528,14,FALSE),0)</f>
        <v>1</v>
      </c>
      <c r="EB270">
        <f>IFERROR(VLOOKUP($B270,'Raw Stats'!$S$3:$AH$528,15,FALSE),0)</f>
        <v>0</v>
      </c>
      <c r="EC270">
        <f>IFERROR(VLOOKUP($B270,'Raw Stats'!$S$3:$AH$528,16,FALSE),0)</f>
        <v>58</v>
      </c>
    </row>
    <row r="271" spans="1:133" x14ac:dyDescent="0.2">
      <c r="A271">
        <f>IFERROR(VLOOKUP(B271,Sheet2!$W$1:$X$300,2,FALSE),301)</f>
        <v>301</v>
      </c>
      <c r="B271" t="s">
        <v>748</v>
      </c>
      <c r="C271">
        <f t="shared" si="20"/>
        <v>0.66297091698795863</v>
      </c>
      <c r="D271">
        <f t="shared" si="21"/>
        <v>0.65019030488237983</v>
      </c>
      <c r="E271">
        <f t="shared" si="22"/>
        <v>0.75285423959725339</v>
      </c>
      <c r="F271">
        <f t="shared" si="23"/>
        <v>0.7971672874294603</v>
      </c>
      <c r="G271">
        <f t="shared" si="24"/>
        <v>0.75378397835704591</v>
      </c>
      <c r="J271">
        <f>BS271*'Value Calculations'!$D$3</f>
        <v>0.4077354286260379</v>
      </c>
      <c r="K271">
        <f>BT271*'Value Calculations'!$D$4</f>
        <v>7.1634794889822988</v>
      </c>
      <c r="L271">
        <f>BU271*'Value Calculations'!$D$5</f>
        <v>6.1027764162171954</v>
      </c>
      <c r="M271">
        <f>BV271*'Value Calculations'!$D$6</f>
        <v>0</v>
      </c>
      <c r="N271">
        <f>BW271*'Value Calculations'!$D$7</f>
        <v>3.8669345904020833</v>
      </c>
      <c r="O271">
        <f>BX271*'Value Calculations'!$D$8</f>
        <v>5.8950991752362629</v>
      </c>
      <c r="P271">
        <f>BY271*'Value Calculations'!$D$9</f>
        <v>8.9426280209636886</v>
      </c>
      <c r="Q271">
        <f>BZ271*'Value Calculations'!$D$10</f>
        <v>1.0959494222286141</v>
      </c>
      <c r="R271">
        <f>CA271*'Value Calculations'!$D$11</f>
        <v>0</v>
      </c>
      <c r="S271">
        <f>CB271*'Value Calculations'!$D$12</f>
        <v>0</v>
      </c>
      <c r="T271">
        <f>CC271*'Value Calculations'!$D$13</f>
        <v>5.6406815596333759</v>
      </c>
      <c r="V271">
        <f>CF271*'Value Calculations'!$D$3</f>
        <v>2.0386771431301893</v>
      </c>
      <c r="W271">
        <f>CG271*'Value Calculations'!$D$4</f>
        <v>5.5354159687590485</v>
      </c>
      <c r="X271">
        <f>CH271*'Value Calculations'!$D$5</f>
        <v>5.8374383111642736</v>
      </c>
      <c r="Y271">
        <f>CI271*'Value Calculations'!$D$6</f>
        <v>1.6258441149517171</v>
      </c>
      <c r="Z271">
        <f>CJ271*'Value Calculations'!$D$7</f>
        <v>2.2850068034194129</v>
      </c>
      <c r="AA271">
        <f>CK271*'Value Calculations'!$D$8</f>
        <v>6.2545564420189619</v>
      </c>
      <c r="AB271">
        <f>CL271*'Value Calculations'!$D$9</f>
        <v>16.373825953877173</v>
      </c>
      <c r="AC271">
        <f>CM271*'Value Calculations'!$D$10</f>
        <v>1.0959494222286141</v>
      </c>
      <c r="AD271">
        <f>CN271*'Value Calculations'!$D$11</f>
        <v>0</v>
      </c>
      <c r="AE271">
        <f>CO271*'Value Calculations'!$D$12</f>
        <v>0</v>
      </c>
      <c r="AF271">
        <f>CP271*'Value Calculations'!$D$13</f>
        <v>10.318319926158615</v>
      </c>
      <c r="AH271">
        <f>CS271*'Value Calculations'!$D$3</f>
        <v>1.6309417145041516</v>
      </c>
      <c r="AI271">
        <f>CT271*'Value Calculations'!$D$4</f>
        <v>6.5122540808929985</v>
      </c>
      <c r="AJ271">
        <f>CU271*'Value Calculations'!$D$5</f>
        <v>6.3681145212701171</v>
      </c>
      <c r="AK271">
        <f>CV271*'Value Calculations'!$D$6</f>
        <v>1.1255843872742657</v>
      </c>
      <c r="AL271">
        <f>CW271*'Value Calculations'!$D$7</f>
        <v>1.0546185246551136</v>
      </c>
      <c r="AM271">
        <f>CX271*'Value Calculations'!$D$8</f>
        <v>3.3788983077573702</v>
      </c>
      <c r="AN271">
        <f>CY271*'Value Calculations'!$D$9</f>
        <v>7.9350079622635539</v>
      </c>
      <c r="AO271">
        <f>CZ271*'Value Calculations'!$D$10</f>
        <v>2.1918988444572283</v>
      </c>
      <c r="AP271">
        <f>DA271*'Value Calculations'!$D$11</f>
        <v>0.9907141480249374</v>
      </c>
      <c r="AQ271">
        <f>DB271*'Value Calculations'!$D$12</f>
        <v>0</v>
      </c>
      <c r="AR271">
        <f>DC271*'Value Calculations'!$D$13</f>
        <v>4.1961167699711694</v>
      </c>
      <c r="AT271">
        <f>DF271*'Value Calculations'!$D$3</f>
        <v>1.6309417145041516</v>
      </c>
      <c r="AU271">
        <f>DG271*'Value Calculations'!$D$4</f>
        <v>10.745219233473447</v>
      </c>
      <c r="AV271">
        <f>DH271*'Value Calculations'!$D$5</f>
        <v>9.8175098869580975</v>
      </c>
      <c r="AW271">
        <f>DI271*'Value Calculations'!$D$6</f>
        <v>3.626883025661523</v>
      </c>
      <c r="AX271">
        <f>DJ271*'Value Calculations'!$D$7</f>
        <v>4.0427043445112689</v>
      </c>
      <c r="AY271">
        <f>DK271*'Value Calculations'!$D$8</f>
        <v>7.4048196957235985</v>
      </c>
      <c r="AZ271">
        <f>DL271*'Value Calculations'!$D$9</f>
        <v>12.469298226414157</v>
      </c>
      <c r="BA271">
        <f>DM271*'Value Calculations'!$D$10</f>
        <v>4.0184812148382516</v>
      </c>
      <c r="BB271">
        <f>DN271*'Value Calculations'!$D$11</f>
        <v>1.9814282960498748</v>
      </c>
      <c r="BC271">
        <f>DO271*'Value Calculations'!$D$12</f>
        <v>0</v>
      </c>
      <c r="BD271">
        <f>DP271*'Value Calculations'!$D$13</f>
        <v>9.6304319310813735</v>
      </c>
      <c r="BF271">
        <f>DS271*'Value Calculations'!$D$3</f>
        <v>2.4464125717562273</v>
      </c>
      <c r="BG271">
        <f>DT271*'Value Calculations'!$D$4</f>
        <v>5.5354159687590485</v>
      </c>
      <c r="BH271">
        <f>DU271*'Value Calculations'!$D$5</f>
        <v>6.1027764162171954</v>
      </c>
      <c r="BI271">
        <f>DV271*'Value Calculations'!$D$6</f>
        <v>3.626883025661523</v>
      </c>
      <c r="BJ271">
        <f>DW271*'Value Calculations'!$D$7</f>
        <v>2.9880858198561553</v>
      </c>
      <c r="BK271">
        <f>DX271*'Value Calculations'!$D$8</f>
        <v>5.4637504550970242</v>
      </c>
      <c r="BL271">
        <f>DY271*'Value Calculations'!$D$9</f>
        <v>11.209773153038988</v>
      </c>
      <c r="BM271">
        <f>DZ271*'Value Calculations'!$D$10</f>
        <v>2.5572153185334328</v>
      </c>
      <c r="BN271">
        <f>EA271*'Value Calculations'!$D$11</f>
        <v>0</v>
      </c>
      <c r="BO271">
        <f>EB271*'Value Calculations'!$D$12</f>
        <v>0.81388273958941404</v>
      </c>
      <c r="BP271">
        <f>EC271*'Value Calculations'!$D$13</f>
        <v>7.4979791463419261</v>
      </c>
      <c r="BR271">
        <f>IFERROR(VLOOKUP($B271,'Raw Stats'!$CM$3:$DC$884,3,FALSE),0)</f>
        <v>59</v>
      </c>
      <c r="BS271">
        <f>IFERROR(VLOOKUP($B271,'Raw Stats'!$CM$3:$DC$884,4,FALSE),0)</f>
        <v>1</v>
      </c>
      <c r="BT271">
        <f>IFERROR(VLOOKUP($B271,'Raw Stats'!$CM$3:$DC$884,5,FALSE),0)</f>
        <v>22</v>
      </c>
      <c r="BU271">
        <f>IFERROR(VLOOKUP($B271,'Raw Stats'!$CM$3:$DC$884,6,FALSE),0)</f>
        <v>23</v>
      </c>
      <c r="BV271">
        <f>IFERROR(VLOOKUP($B271,'Raw Stats'!$CM$3:$DC$884,7,FALSE),0)</f>
        <v>0</v>
      </c>
      <c r="BW271">
        <f>IFERROR(VLOOKUP($B271,'Raw Stats'!$CM$3:$DC$884,8,FALSE),0)</f>
        <v>44</v>
      </c>
      <c r="BX271">
        <f>IFERROR(VLOOKUP($B271,'Raw Stats'!$CM$3:$DC$884,9,FALSE),0)</f>
        <v>82</v>
      </c>
      <c r="BY271">
        <f>IFERROR(VLOOKUP($B271,'Raw Stats'!$CM$3:$DC$884,10,FALSE),0)</f>
        <v>71</v>
      </c>
      <c r="BZ271">
        <f>IFERROR(VLOOKUP($B271,'Raw Stats'!$CM$3:$DC$884,11,FALSE)+VLOOKUP($B271,'Raw Stats'!$CM$3:$DC$884,12,FALSE),0)</f>
        <v>3</v>
      </c>
      <c r="CA271">
        <f>IFERROR(VLOOKUP($B271,'Raw Stats'!$CM$3:$DC$884,13,FALSE)+VLOOKUP($B271,'Raw Stats'!$CM$3:$DC$884,14,FALSE),0)</f>
        <v>0</v>
      </c>
      <c r="CB271">
        <f>IFERROR(VLOOKUP($B271,'Raw Stats'!$CM$3:$DC$884,15,FALSE),0)</f>
        <v>0</v>
      </c>
      <c r="CC271">
        <f>IFERROR(VLOOKUP($B271,'Raw Stats'!$CM$3:$DC$884,16,FALSE),0)</f>
        <v>82</v>
      </c>
      <c r="CE271">
        <f>IFERROR(VLOOKUP($B271,'Raw Stats'!$BU$3:$CJ$528,3,FALSE),0)</f>
        <v>79</v>
      </c>
      <c r="CF271">
        <f>IFERROR(VLOOKUP($B271,'Raw Stats'!$BU$3:$CJ$528,4,FALSE),0)</f>
        <v>5</v>
      </c>
      <c r="CG271">
        <f>IFERROR(VLOOKUP($B271,'Raw Stats'!$BU$3:$CJ$5288,5,FALSE),0)</f>
        <v>17</v>
      </c>
      <c r="CH271">
        <f>IFERROR(VLOOKUP($B271,'Raw Stats'!$BU$3:$CJ$528,6,FALSE),0)</f>
        <v>22</v>
      </c>
      <c r="CI271">
        <f>IFERROR(VLOOKUP($B271,'Raw Stats'!$BU$3:$CJ$528,7,FALSE),0)</f>
        <v>13</v>
      </c>
      <c r="CJ271">
        <f>IFERROR(VLOOKUP($B271,'Raw Stats'!$BU$3:$CJ$528,8,FALSE),0)</f>
        <v>26</v>
      </c>
      <c r="CK271">
        <f>IFERROR(VLOOKUP($B271,'Raw Stats'!$BU$3:$CJ$528,9,FALSE),0)</f>
        <v>87</v>
      </c>
      <c r="CL271">
        <f>IFERROR(VLOOKUP($B271,'Raw Stats'!$BU$3:$CJ$528,10,FALSE),0)</f>
        <v>130</v>
      </c>
      <c r="CM271">
        <f>IFERROR(VLOOKUP($B271,'Raw Stats'!$BU$3:$CJ$528,11,FALSE)+VLOOKUP($B271,'Raw Stats'!$BU$3:$CJ$528,12,FALSE),0)</f>
        <v>3</v>
      </c>
      <c r="CN271">
        <f>IFERROR(VLOOKUP($B271,'Raw Stats'!$BU$3:$CJ$528,13,FALSE)+VLOOKUP($B271,'Raw Stats'!$BU$3:$CJ$528,14,FALSE),0)</f>
        <v>0</v>
      </c>
      <c r="CO271">
        <f>IFERROR(VLOOKUP($B271,'Raw Stats'!$BU$3:$CJ$528,15,FALSE),0)</f>
        <v>0</v>
      </c>
      <c r="CP271">
        <f>IFERROR(VLOOKUP($B271,'Raw Stats'!$BU$3:$CJ$528,16,FALSE),0)</f>
        <v>150</v>
      </c>
      <c r="CR271">
        <f>IFERROR(VLOOKUP($B271,'Raw Stats'!$BC$3:$BR$528,3,FALSE),0)</f>
        <v>47</v>
      </c>
      <c r="CS271">
        <f>IFERROR(VLOOKUP($B271,'Raw Stats'!$BC$3:$BR$528,4,FALSE),0)</f>
        <v>4</v>
      </c>
      <c r="CT271">
        <f>IFERROR(VLOOKUP($B271,'Raw Stats'!$BC$3:$BR$5288,5,FALSE),0)</f>
        <v>20</v>
      </c>
      <c r="CU271">
        <f>IFERROR(VLOOKUP($B271,'Raw Stats'!$BC$3:$BR$52888,6,FALSE),0)</f>
        <v>24</v>
      </c>
      <c r="CV271">
        <f>IFERROR(VLOOKUP($B271,'Raw Stats'!$BC$3:$BR$5288,7,FALSE),0)</f>
        <v>9</v>
      </c>
      <c r="CW271">
        <f>IFERROR(VLOOKUP($B271,'Raw Stats'!$BC$3:$BR$5288,8,FALSE),0)</f>
        <v>12</v>
      </c>
      <c r="CX271">
        <f>IFERROR(VLOOKUP($B271,'Raw Stats'!$BC$3:$BR$5288,9,FALSE),0)</f>
        <v>47</v>
      </c>
      <c r="CY271">
        <f>IFERROR(VLOOKUP($B271,'Raw Stats'!$BC$3:$BR$5288,10,FALSE),0)</f>
        <v>63</v>
      </c>
      <c r="CZ271">
        <f>IFERROR(VLOOKUP($B271,'Raw Stats'!$BC$3:$BR$5288,11,FALSE)+VLOOKUP($B271,'Raw Stats'!$BC$3:$BR$5288,12,FALSE),0)</f>
        <v>6</v>
      </c>
      <c r="DA271">
        <f>IFERROR(VLOOKUP($B271,'Raw Stats'!$BC$3:$BR$5288,13,FALSE)+VLOOKUP($B271,'Raw Stats'!$BC$3:$BR$5288,14,FALSE),0)</f>
        <v>1</v>
      </c>
      <c r="DB271">
        <f>IFERROR(VLOOKUP($B271,'Raw Stats'!$BC$3:$BR$5288,15,FALSE),0)</f>
        <v>0</v>
      </c>
      <c r="DC271">
        <f>IFERROR(VLOOKUP($B271,'Raw Stats'!$BC$3:$BR$5288,16,FALSE),0)</f>
        <v>61</v>
      </c>
      <c r="DE271">
        <f>IFERROR(VLOOKUP($B271,'Raw Stats'!$AK$3:$AZ$528,3,FALSE),0)</f>
        <v>82</v>
      </c>
      <c r="DF271">
        <f>IFERROR(VLOOKUP($B271,'Raw Stats'!$AK$3:$AZ$528,4,FALSE),0)</f>
        <v>4</v>
      </c>
      <c r="DG271">
        <f>IFERROR(VLOOKUP($B271,'Raw Stats'!$AK$3:$AZ$528,5,FALSE),0)</f>
        <v>33</v>
      </c>
      <c r="DH271">
        <f>IFERROR(VLOOKUP($B271,'Raw Stats'!$AK$3:$AZ$528,6,FALSE),0)</f>
        <v>37</v>
      </c>
      <c r="DI271">
        <f>IFERROR(VLOOKUP($B271,'Raw Stats'!$AK$3:$AZ$528,7,FALSE),0)</f>
        <v>29</v>
      </c>
      <c r="DJ271">
        <f>IFERROR(VLOOKUP($B271,'Raw Stats'!$AK$3:$AZ$528,8,FALSE),0)</f>
        <v>46</v>
      </c>
      <c r="DK271">
        <f>IFERROR(VLOOKUP($B271,'Raw Stats'!$AK$3:$AZ$528,9,FALSE),0)</f>
        <v>103</v>
      </c>
      <c r="DL271">
        <f>IFERROR(VLOOKUP($B271,'Raw Stats'!$AK$3:$AZ$528,10,FALSE),0)</f>
        <v>99</v>
      </c>
      <c r="DM271">
        <f>IFERROR(VLOOKUP($B271,'Raw Stats'!$AK$3:$AZ$528,11,FALSE)+VLOOKUP($B271,'Raw Stats'!$AK$3:$AZ$528,12,FALSE),0)</f>
        <v>11</v>
      </c>
      <c r="DN271">
        <f>IFERROR(VLOOKUP($B271,'Raw Stats'!$AK$3:$AZ$528,13,FALSE)+VLOOKUP($B271,'Raw Stats'!$AK$3:$AZ$528,14,FALSE),0)</f>
        <v>2</v>
      </c>
      <c r="DO271">
        <f>IFERROR(VLOOKUP($B271,'Raw Stats'!$AK$3:$AZ$528,15,FALSE),0)</f>
        <v>0</v>
      </c>
      <c r="DP271">
        <f>IFERROR(VLOOKUP($B271,'Raw Stats'!$AK$3:$AZ$528,16,FALSE),0)</f>
        <v>140</v>
      </c>
      <c r="DR271">
        <f>IFERROR(VLOOKUP($B271,'Raw Stats'!$S$3:$AH$528,3,FALSE),0)</f>
        <v>64</v>
      </c>
      <c r="DS271">
        <f>IFERROR(VLOOKUP($B271,'Raw Stats'!$S$3:$AH$528,4,FALSE),0)</f>
        <v>6</v>
      </c>
      <c r="DT271">
        <f>IFERROR(VLOOKUP($B271,'Raw Stats'!$S$3:$AH$528,5,FALSE),0)</f>
        <v>17</v>
      </c>
      <c r="DU271">
        <f>IFERROR(VLOOKUP($B271,'Raw Stats'!$S$3:$AH$528,6,FALSE),0)</f>
        <v>23</v>
      </c>
      <c r="DV271">
        <f>IFERROR(VLOOKUP($B271,'Raw Stats'!$S$3:$AH$528,7,FALSE),0)</f>
        <v>29</v>
      </c>
      <c r="DW271">
        <f>IFERROR(VLOOKUP($B271,'Raw Stats'!$S$3:$AH$528,8,FALSE),0)</f>
        <v>34</v>
      </c>
      <c r="DX271">
        <f>IFERROR(VLOOKUP($B271,'Raw Stats'!$S$3:$AH$528,9,FALSE),0)</f>
        <v>76</v>
      </c>
      <c r="DY271">
        <f>IFERROR(VLOOKUP($B271,'Raw Stats'!$S$3:$AH$528,10,FALSE),0)</f>
        <v>89</v>
      </c>
      <c r="DZ271">
        <f>IFERROR(VLOOKUP($B271,'Raw Stats'!$S$3:$AH$528,11,FALSE)+VLOOKUP($B271,'Raw Stats'!$S$3:$AH$528,12,FALSE),0)</f>
        <v>7</v>
      </c>
      <c r="EA271">
        <f>IFERROR(VLOOKUP($B271,'Raw Stats'!$S$3:$AH$528,13,FALSE)+VLOOKUP($B271,'Raw Stats'!$S$3:$AH$528,14,FALSE),0)</f>
        <v>0</v>
      </c>
      <c r="EB271">
        <f>IFERROR(VLOOKUP($B271,'Raw Stats'!$S$3:$AH$528,15,FALSE),0)</f>
        <v>1</v>
      </c>
      <c r="EC271">
        <f>IFERROR(VLOOKUP($B271,'Raw Stats'!$S$3:$AH$528,16,FALSE),0)</f>
        <v>109</v>
      </c>
    </row>
    <row r="272" spans="1:133" x14ac:dyDescent="0.2">
      <c r="A272">
        <f>IFERROR(VLOOKUP(B272,Sheet2!$W$1:$X$300,2,FALSE),301)</f>
        <v>301</v>
      </c>
      <c r="B272" t="s">
        <v>281</v>
      </c>
      <c r="C272">
        <f t="shared" si="20"/>
        <v>0.66029355452572702</v>
      </c>
      <c r="D272">
        <f t="shared" si="21"/>
        <v>0.6143259277438039</v>
      </c>
      <c r="E272">
        <f t="shared" si="22"/>
        <v>0.65189639362376495</v>
      </c>
      <c r="F272">
        <f t="shared" si="23"/>
        <v>0.54789182550510385</v>
      </c>
      <c r="G272">
        <f t="shared" si="24"/>
        <v>0.58282397218304172</v>
      </c>
      <c r="J272">
        <f>BS272*'Value Calculations'!$D$3</f>
        <v>3.6696188576343411</v>
      </c>
      <c r="K272">
        <f>BT272*'Value Calculations'!$D$4</f>
        <v>8.1403176011162479</v>
      </c>
      <c r="L272">
        <f>BU272*'Value Calculations'!$D$5</f>
        <v>9.021495571799333</v>
      </c>
      <c r="M272">
        <f>BV272*'Value Calculations'!$D$6</f>
        <v>2.8764934341453454</v>
      </c>
      <c r="N272">
        <f>BW272*'Value Calculations'!$D$7</f>
        <v>2.3728916804740057</v>
      </c>
      <c r="O272">
        <f>BX272*'Value Calculations'!$D$8</f>
        <v>8.9145402162109342</v>
      </c>
      <c r="P272">
        <f>BY272*'Value Calculations'!$D$9</f>
        <v>8.6907230062886534</v>
      </c>
      <c r="Q272">
        <f>BZ272*'Value Calculations'!$D$10</f>
        <v>0</v>
      </c>
      <c r="R272">
        <f>CA272*'Value Calculations'!$D$11</f>
        <v>0.9907141480249374</v>
      </c>
      <c r="S272">
        <f>CB272*'Value Calculations'!$D$12</f>
        <v>0.81388273958941404</v>
      </c>
      <c r="T272">
        <f>CC272*'Value Calculations'!$D$13</f>
        <v>6.6725135522492369</v>
      </c>
      <c r="V272">
        <f>CF272*'Value Calculations'!$D$3</f>
        <v>2.4464125717562273</v>
      </c>
      <c r="W272">
        <f>CG272*'Value Calculations'!$D$4</f>
        <v>7.8147048970715982</v>
      </c>
      <c r="X272">
        <f>CH272*'Value Calculations'!$D$5</f>
        <v>7.960143151587646</v>
      </c>
      <c r="Y272">
        <f>CI272*'Value Calculations'!$D$6</f>
        <v>0.75038959151617712</v>
      </c>
      <c r="Z272">
        <f>CJ272*'Value Calculations'!$D$7</f>
        <v>2.0213521722556345</v>
      </c>
      <c r="AA272">
        <f>CK272*'Value Calculations'!$D$8</f>
        <v>4.3853786547489273</v>
      </c>
      <c r="AB272">
        <f>CL272*'Value Calculations'!$D$9</f>
        <v>7.8090554549260371</v>
      </c>
      <c r="AC272">
        <f>CM272*'Value Calculations'!$D$10</f>
        <v>0</v>
      </c>
      <c r="AD272">
        <f>CN272*'Value Calculations'!$D$11</f>
        <v>3.9628565920997496</v>
      </c>
      <c r="AE272">
        <f>CO272*'Value Calculations'!$D$12</f>
        <v>1.6277654791788281</v>
      </c>
      <c r="AF272">
        <f>CP272*'Value Calculations'!$D$13</f>
        <v>7.9107119433882715</v>
      </c>
      <c r="AH272">
        <f>CS272*'Value Calculations'!$D$3</f>
        <v>2.4464125717562273</v>
      </c>
      <c r="AI272">
        <f>CT272*'Value Calculations'!$D$4</f>
        <v>4.2329651525804488</v>
      </c>
      <c r="AJ272">
        <f>CU272*'Value Calculations'!$D$5</f>
        <v>5.0414239960055092</v>
      </c>
      <c r="AK272">
        <f>CV272*'Value Calculations'!$D$6</f>
        <v>1.6258441149517171</v>
      </c>
      <c r="AL272">
        <f>CW272*'Value Calculations'!$D$7</f>
        <v>1.4061580328734848</v>
      </c>
      <c r="AM272">
        <f>CX272*'Value Calculations'!$D$8</f>
        <v>4.5291615614620069</v>
      </c>
      <c r="AN272">
        <f>CY272*'Value Calculations'!$D$9</f>
        <v>4.6602427714881189</v>
      </c>
      <c r="AO272">
        <f>CZ272*'Value Calculations'!$D$10</f>
        <v>0</v>
      </c>
      <c r="AP272">
        <f>DA272*'Value Calculations'!$D$11</f>
        <v>0</v>
      </c>
      <c r="AQ272">
        <f>DB272*'Value Calculations'!$D$12</f>
        <v>0.81388273958941404</v>
      </c>
      <c r="AR272">
        <f>DC272*'Value Calculations'!$D$13</f>
        <v>6.5349359532337896</v>
      </c>
      <c r="AT272">
        <f>DF272*'Value Calculations'!$D$3</f>
        <v>3.2618834290083032</v>
      </c>
      <c r="AU272">
        <f>DG272*'Value Calculations'!$D$4</f>
        <v>4.8841905606697491</v>
      </c>
      <c r="AV272">
        <f>DH272*'Value Calculations'!$D$5</f>
        <v>6.1027764162171954</v>
      </c>
      <c r="AW272">
        <f>DI272*'Value Calculations'!$D$6</f>
        <v>-1.3757142511129914</v>
      </c>
      <c r="AX272">
        <f>DJ272*'Value Calculations'!$D$7</f>
        <v>4.5700136068388257</v>
      </c>
      <c r="AY272">
        <f>DK272*'Value Calculations'!$D$8</f>
        <v>6.8296880688712802</v>
      </c>
      <c r="AZ272">
        <f>DL272*'Value Calculations'!$D$9</f>
        <v>6.2976253668758364</v>
      </c>
      <c r="BA272">
        <f>DM272*'Value Calculations'!$D$10</f>
        <v>0</v>
      </c>
      <c r="BB272">
        <f>DN272*'Value Calculations'!$D$11</f>
        <v>1.9814282960498748</v>
      </c>
      <c r="BC272">
        <f>DO272*'Value Calculations'!$D$12</f>
        <v>0.81388273958941404</v>
      </c>
      <c r="BD272">
        <f>DP272*'Value Calculations'!$D$13</f>
        <v>12.657139109421234</v>
      </c>
      <c r="BF272">
        <f>DS272*'Value Calculations'!$D$3</f>
        <v>4.4850897148864171</v>
      </c>
      <c r="BG272">
        <f>DT272*'Value Calculations'!$D$4</f>
        <v>4.8841905606697491</v>
      </c>
      <c r="BH272">
        <f>DU272*'Value Calculations'!$D$5</f>
        <v>6.8987907313759607</v>
      </c>
      <c r="BI272">
        <f>DV272*'Value Calculations'!$D$6</f>
        <v>-0.25012986383872571</v>
      </c>
      <c r="BJ272">
        <f>DW272*'Value Calculations'!$D$7</f>
        <v>3.0759706969107481</v>
      </c>
      <c r="BK272">
        <f>DX272*'Value Calculations'!$D$8</f>
        <v>3.8821384812531488</v>
      </c>
      <c r="BL272">
        <f>DY272*'Value Calculations'!$D$9</f>
        <v>6.5495303815508699</v>
      </c>
      <c r="BM272">
        <f>DZ272*'Value Calculations'!$D$10</f>
        <v>1.8265823703810236</v>
      </c>
      <c r="BN272">
        <f>EA272*'Value Calculations'!$D$11</f>
        <v>2.9721424440748123</v>
      </c>
      <c r="BO272">
        <f>EB272*'Value Calculations'!$D$12</f>
        <v>0.81388273958941404</v>
      </c>
      <c r="BP272">
        <f>EC272*'Value Calculations'!$D$13</f>
        <v>11.487729517789925</v>
      </c>
      <c r="BR272">
        <f>IFERROR(VLOOKUP($B272,'Raw Stats'!$CM$3:$DC$884,3,FALSE),0)</f>
        <v>79</v>
      </c>
      <c r="BS272">
        <f>IFERROR(VLOOKUP($B272,'Raw Stats'!$CM$3:$DC$884,4,FALSE),0)</f>
        <v>9</v>
      </c>
      <c r="BT272">
        <f>IFERROR(VLOOKUP($B272,'Raw Stats'!$CM$3:$DC$884,5,FALSE),0)</f>
        <v>25</v>
      </c>
      <c r="BU272">
        <f>IFERROR(VLOOKUP($B272,'Raw Stats'!$CM$3:$DC$884,6,FALSE),0)</f>
        <v>34</v>
      </c>
      <c r="BV272">
        <f>IFERROR(VLOOKUP($B272,'Raw Stats'!$CM$3:$DC$884,7,FALSE),0)</f>
        <v>23</v>
      </c>
      <c r="BW272">
        <f>IFERROR(VLOOKUP($B272,'Raw Stats'!$CM$3:$DC$884,8,FALSE),0)</f>
        <v>27</v>
      </c>
      <c r="BX272">
        <f>IFERROR(VLOOKUP($B272,'Raw Stats'!$CM$3:$DC$884,9,FALSE),0)</f>
        <v>124</v>
      </c>
      <c r="BY272">
        <f>IFERROR(VLOOKUP($B272,'Raw Stats'!$CM$3:$DC$884,10,FALSE),0)</f>
        <v>69</v>
      </c>
      <c r="BZ272">
        <f>IFERROR(VLOOKUP($B272,'Raw Stats'!$CM$3:$DC$884,11,FALSE)+VLOOKUP($B272,'Raw Stats'!$CM$3:$DC$884,12,FALSE),0)</f>
        <v>0</v>
      </c>
      <c r="CA272">
        <f>IFERROR(VLOOKUP($B272,'Raw Stats'!$CM$3:$DC$884,13,FALSE)+VLOOKUP($B272,'Raw Stats'!$CM$3:$DC$884,14,FALSE),0)</f>
        <v>1</v>
      </c>
      <c r="CB272">
        <f>IFERROR(VLOOKUP($B272,'Raw Stats'!$CM$3:$DC$884,15,FALSE),0)</f>
        <v>1</v>
      </c>
      <c r="CC272">
        <f>IFERROR(VLOOKUP($B272,'Raw Stats'!$CM$3:$DC$884,16,FALSE),0)</f>
        <v>97</v>
      </c>
      <c r="CE272">
        <f>IFERROR(VLOOKUP($B272,'Raw Stats'!$BU$3:$CJ$528,3,FALSE),0)</f>
        <v>76</v>
      </c>
      <c r="CF272">
        <f>IFERROR(VLOOKUP($B272,'Raw Stats'!$BU$3:$CJ$528,4,FALSE),0)</f>
        <v>6</v>
      </c>
      <c r="CG272">
        <f>IFERROR(VLOOKUP($B272,'Raw Stats'!$BU$3:$CJ$5288,5,FALSE),0)</f>
        <v>24</v>
      </c>
      <c r="CH272">
        <f>IFERROR(VLOOKUP($B272,'Raw Stats'!$BU$3:$CJ$528,6,FALSE),0)</f>
        <v>30</v>
      </c>
      <c r="CI272">
        <f>IFERROR(VLOOKUP($B272,'Raw Stats'!$BU$3:$CJ$528,7,FALSE),0)</f>
        <v>6</v>
      </c>
      <c r="CJ272">
        <f>IFERROR(VLOOKUP($B272,'Raw Stats'!$BU$3:$CJ$528,8,FALSE),0)</f>
        <v>23</v>
      </c>
      <c r="CK272">
        <f>IFERROR(VLOOKUP($B272,'Raw Stats'!$BU$3:$CJ$528,9,FALSE),0)</f>
        <v>61</v>
      </c>
      <c r="CL272">
        <f>IFERROR(VLOOKUP($B272,'Raw Stats'!$BU$3:$CJ$528,10,FALSE),0)</f>
        <v>62</v>
      </c>
      <c r="CM272">
        <f>IFERROR(VLOOKUP($B272,'Raw Stats'!$BU$3:$CJ$528,11,FALSE)+VLOOKUP($B272,'Raw Stats'!$BU$3:$CJ$528,12,FALSE),0)</f>
        <v>0</v>
      </c>
      <c r="CN272">
        <f>IFERROR(VLOOKUP($B272,'Raw Stats'!$BU$3:$CJ$528,13,FALSE)+VLOOKUP($B272,'Raw Stats'!$BU$3:$CJ$528,14,FALSE),0)</f>
        <v>4</v>
      </c>
      <c r="CO272">
        <f>IFERROR(VLOOKUP($B272,'Raw Stats'!$BU$3:$CJ$528,15,FALSE),0)</f>
        <v>2</v>
      </c>
      <c r="CP272">
        <f>IFERROR(VLOOKUP($B272,'Raw Stats'!$BU$3:$CJ$528,16,FALSE),0)</f>
        <v>115</v>
      </c>
      <c r="CR272">
        <f>IFERROR(VLOOKUP($B272,'Raw Stats'!$BC$3:$BR$528,3,FALSE),0)</f>
        <v>48</v>
      </c>
      <c r="CS272">
        <f>IFERROR(VLOOKUP($B272,'Raw Stats'!$BC$3:$BR$528,4,FALSE),0)</f>
        <v>6</v>
      </c>
      <c r="CT272">
        <f>IFERROR(VLOOKUP($B272,'Raw Stats'!$BC$3:$BR$5288,5,FALSE),0)</f>
        <v>13</v>
      </c>
      <c r="CU272">
        <f>IFERROR(VLOOKUP($B272,'Raw Stats'!$BC$3:$BR$52888,6,FALSE),0)</f>
        <v>19</v>
      </c>
      <c r="CV272">
        <f>IFERROR(VLOOKUP($B272,'Raw Stats'!$BC$3:$BR$5288,7,FALSE),0)</f>
        <v>13</v>
      </c>
      <c r="CW272">
        <f>IFERROR(VLOOKUP($B272,'Raw Stats'!$BC$3:$BR$5288,8,FALSE),0)</f>
        <v>16</v>
      </c>
      <c r="CX272">
        <f>IFERROR(VLOOKUP($B272,'Raw Stats'!$BC$3:$BR$5288,9,FALSE),0)</f>
        <v>63</v>
      </c>
      <c r="CY272">
        <f>IFERROR(VLOOKUP($B272,'Raw Stats'!$BC$3:$BR$5288,10,FALSE),0)</f>
        <v>37</v>
      </c>
      <c r="CZ272">
        <f>IFERROR(VLOOKUP($B272,'Raw Stats'!$BC$3:$BR$5288,11,FALSE)+VLOOKUP($B272,'Raw Stats'!$BC$3:$BR$5288,12,FALSE),0)</f>
        <v>0</v>
      </c>
      <c r="DA272">
        <f>IFERROR(VLOOKUP($B272,'Raw Stats'!$BC$3:$BR$5288,13,FALSE)+VLOOKUP($B272,'Raw Stats'!$BC$3:$BR$5288,14,FALSE),0)</f>
        <v>0</v>
      </c>
      <c r="DB272">
        <f>IFERROR(VLOOKUP($B272,'Raw Stats'!$BC$3:$BR$5288,15,FALSE),0)</f>
        <v>1</v>
      </c>
      <c r="DC272">
        <f>IFERROR(VLOOKUP($B272,'Raw Stats'!$BC$3:$BR$5288,16,FALSE),0)</f>
        <v>95</v>
      </c>
      <c r="DE272">
        <f>IFERROR(VLOOKUP($B272,'Raw Stats'!$AK$3:$AZ$528,3,FALSE),0)</f>
        <v>84</v>
      </c>
      <c r="DF272">
        <f>IFERROR(VLOOKUP($B272,'Raw Stats'!$AK$3:$AZ$528,4,FALSE),0)</f>
        <v>8</v>
      </c>
      <c r="DG272">
        <f>IFERROR(VLOOKUP($B272,'Raw Stats'!$AK$3:$AZ$528,5,FALSE),0)</f>
        <v>15</v>
      </c>
      <c r="DH272">
        <f>IFERROR(VLOOKUP($B272,'Raw Stats'!$AK$3:$AZ$528,6,FALSE),0)</f>
        <v>23</v>
      </c>
      <c r="DI272">
        <f>IFERROR(VLOOKUP($B272,'Raw Stats'!$AK$3:$AZ$528,7,FALSE),0)</f>
        <v>-11</v>
      </c>
      <c r="DJ272">
        <f>IFERROR(VLOOKUP($B272,'Raw Stats'!$AK$3:$AZ$528,8,FALSE),0)</f>
        <v>52</v>
      </c>
      <c r="DK272">
        <f>IFERROR(VLOOKUP($B272,'Raw Stats'!$AK$3:$AZ$528,9,FALSE),0)</f>
        <v>95</v>
      </c>
      <c r="DL272">
        <f>IFERROR(VLOOKUP($B272,'Raw Stats'!$AK$3:$AZ$528,10,FALSE),0)</f>
        <v>50</v>
      </c>
      <c r="DM272">
        <f>IFERROR(VLOOKUP($B272,'Raw Stats'!$AK$3:$AZ$528,11,FALSE)+VLOOKUP($B272,'Raw Stats'!$AK$3:$AZ$528,12,FALSE),0)</f>
        <v>0</v>
      </c>
      <c r="DN272">
        <f>IFERROR(VLOOKUP($B272,'Raw Stats'!$AK$3:$AZ$528,13,FALSE)+VLOOKUP($B272,'Raw Stats'!$AK$3:$AZ$528,14,FALSE),0)</f>
        <v>2</v>
      </c>
      <c r="DO272">
        <f>IFERROR(VLOOKUP($B272,'Raw Stats'!$AK$3:$AZ$528,15,FALSE),0)</f>
        <v>1</v>
      </c>
      <c r="DP272">
        <f>IFERROR(VLOOKUP($B272,'Raw Stats'!$AK$3:$AZ$528,16,FALSE),0)</f>
        <v>184</v>
      </c>
      <c r="DR272">
        <f>IFERROR(VLOOKUP($B272,'Raw Stats'!$S$3:$AH$528,3,FALSE),0)</f>
        <v>80</v>
      </c>
      <c r="DS272">
        <f>IFERROR(VLOOKUP($B272,'Raw Stats'!$S$3:$AH$528,4,FALSE),0)</f>
        <v>11</v>
      </c>
      <c r="DT272">
        <f>IFERROR(VLOOKUP($B272,'Raw Stats'!$S$3:$AH$528,5,FALSE),0)</f>
        <v>15</v>
      </c>
      <c r="DU272">
        <f>IFERROR(VLOOKUP($B272,'Raw Stats'!$S$3:$AH$528,6,FALSE),0)</f>
        <v>26</v>
      </c>
      <c r="DV272">
        <f>IFERROR(VLOOKUP($B272,'Raw Stats'!$S$3:$AH$528,7,FALSE),0)</f>
        <v>-2</v>
      </c>
      <c r="DW272">
        <f>IFERROR(VLOOKUP($B272,'Raw Stats'!$S$3:$AH$528,8,FALSE),0)</f>
        <v>35</v>
      </c>
      <c r="DX272">
        <f>IFERROR(VLOOKUP($B272,'Raw Stats'!$S$3:$AH$528,9,FALSE),0)</f>
        <v>54</v>
      </c>
      <c r="DY272">
        <f>IFERROR(VLOOKUP($B272,'Raw Stats'!$S$3:$AH$528,10,FALSE),0)</f>
        <v>52</v>
      </c>
      <c r="DZ272">
        <f>IFERROR(VLOOKUP($B272,'Raw Stats'!$S$3:$AH$528,11,FALSE)+VLOOKUP($B272,'Raw Stats'!$S$3:$AH$528,12,FALSE),0)</f>
        <v>5</v>
      </c>
      <c r="EA272">
        <f>IFERROR(VLOOKUP($B272,'Raw Stats'!$S$3:$AH$528,13,FALSE)+VLOOKUP($B272,'Raw Stats'!$S$3:$AH$528,14,FALSE),0)</f>
        <v>3</v>
      </c>
      <c r="EB272">
        <f>IFERROR(VLOOKUP($B272,'Raw Stats'!$S$3:$AH$528,15,FALSE),0)</f>
        <v>1</v>
      </c>
      <c r="EC272">
        <f>IFERROR(VLOOKUP($B272,'Raw Stats'!$S$3:$AH$528,16,FALSE),0)</f>
        <v>167</v>
      </c>
    </row>
    <row r="273" spans="1:133" x14ac:dyDescent="0.2">
      <c r="A273">
        <f>IFERROR(VLOOKUP(B273,Sheet2!$W$1:$X$300,2,FALSE),301)</f>
        <v>301</v>
      </c>
      <c r="B273" t="s">
        <v>227</v>
      </c>
      <c r="C273">
        <f t="shared" si="20"/>
        <v>0.65935962452156738</v>
      </c>
      <c r="D273">
        <f t="shared" si="21"/>
        <v>0.70861109631530672</v>
      </c>
      <c r="E273">
        <f t="shared" si="22"/>
        <v>0.95138980346560398</v>
      </c>
      <c r="F273">
        <f t="shared" si="23"/>
        <v>0.901899823043399</v>
      </c>
      <c r="G273">
        <f t="shared" si="24"/>
        <v>0.70870564344009823</v>
      </c>
      <c r="J273">
        <f>BS273*'Value Calculations'!$D$3</f>
        <v>1.6309417145041516</v>
      </c>
      <c r="K273">
        <f>BT273*'Value Calculations'!$D$4</f>
        <v>0.97683811213394978</v>
      </c>
      <c r="L273">
        <f>BU273*'Value Calculations'!$D$5</f>
        <v>1.8573667353704508</v>
      </c>
      <c r="M273">
        <f>BV273*'Value Calculations'!$D$6</f>
        <v>0.62532465959681427</v>
      </c>
      <c r="N273">
        <f>BW273*'Value Calculations'!$D$7</f>
        <v>6.8550204102582386</v>
      </c>
      <c r="O273">
        <f>BX273*'Value Calculations'!$D$8</f>
        <v>9.7772376564894117</v>
      </c>
      <c r="P273">
        <f>BY273*'Value Calculations'!$D$9</f>
        <v>1.385477580712684</v>
      </c>
      <c r="Q273">
        <f>BZ273*'Value Calculations'!$D$10</f>
        <v>0.36531647407620471</v>
      </c>
      <c r="R273">
        <f>CA273*'Value Calculations'!$D$11</f>
        <v>0</v>
      </c>
      <c r="S273">
        <f>CB273*'Value Calculations'!$D$12</f>
        <v>0</v>
      </c>
      <c r="T273">
        <f>CC273*'Value Calculations'!$D$13</f>
        <v>1.5821423886776542</v>
      </c>
      <c r="V273">
        <f>CF273*'Value Calculations'!$D$3</f>
        <v>3.2618834290083032</v>
      </c>
      <c r="W273">
        <f>CG273*'Value Calculations'!$D$4</f>
        <v>1.9536762242678996</v>
      </c>
      <c r="X273">
        <f>CH273*'Value Calculations'!$D$5</f>
        <v>3.7147334707409017</v>
      </c>
      <c r="Y273">
        <f>CI273*'Value Calculations'!$D$6</f>
        <v>-1.2506493191936285</v>
      </c>
      <c r="Z273">
        <f>CJ273*'Value Calculations'!$D$7</f>
        <v>18.543709058519081</v>
      </c>
      <c r="AA273">
        <f>CK273*'Value Calculations'!$D$8</f>
        <v>18.188537699204566</v>
      </c>
      <c r="AB273">
        <f>CL273*'Value Calculations'!$D$9</f>
        <v>2.2671451320753011</v>
      </c>
      <c r="AC273">
        <f>CM273*'Value Calculations'!$D$10</f>
        <v>0.36531647407620471</v>
      </c>
      <c r="AD273">
        <f>CN273*'Value Calculations'!$D$11</f>
        <v>0</v>
      </c>
      <c r="AE273">
        <f>CO273*'Value Calculations'!$D$12</f>
        <v>0</v>
      </c>
      <c r="AF273">
        <f>CP273*'Value Calculations'!$D$13</f>
        <v>6.810091151264686</v>
      </c>
      <c r="AH273">
        <f>CS273*'Value Calculations'!$D$3</f>
        <v>1.6309417145041516</v>
      </c>
      <c r="AI273">
        <f>CT273*'Value Calculations'!$D$4</f>
        <v>2.6049016323571994</v>
      </c>
      <c r="AJ273">
        <f>CU273*'Value Calculations'!$D$5</f>
        <v>3.1840572606350586</v>
      </c>
      <c r="AK273">
        <f>CV273*'Value Calculations'!$D$6</f>
        <v>0</v>
      </c>
      <c r="AL273">
        <f>CW273*'Value Calculations'!$D$7</f>
        <v>12.655422295861364</v>
      </c>
      <c r="AM273">
        <f>CX273*'Value Calculations'!$D$8</f>
        <v>14.809639391447197</v>
      </c>
      <c r="AN273">
        <f>CY273*'Value Calculations'!$D$9</f>
        <v>1.2595250733751673</v>
      </c>
      <c r="AO273">
        <f>CZ273*'Value Calculations'!$D$10</f>
        <v>1.0959494222286141</v>
      </c>
      <c r="AP273">
        <f>DA273*'Value Calculations'!$D$11</f>
        <v>0</v>
      </c>
      <c r="AQ273">
        <f>DB273*'Value Calculations'!$D$12</f>
        <v>2.441648218768242</v>
      </c>
      <c r="AR273">
        <f>DC273*'Value Calculations'!$D$13</f>
        <v>5.9846255571719968</v>
      </c>
      <c r="AT273">
        <f>DF273*'Value Calculations'!$D$3</f>
        <v>5.300560572138493</v>
      </c>
      <c r="AU273">
        <f>DG273*'Value Calculations'!$D$4</f>
        <v>4.8841905606697491</v>
      </c>
      <c r="AV273">
        <f>DH273*'Value Calculations'!$D$5</f>
        <v>7.4294669414818033</v>
      </c>
      <c r="AW273">
        <f>DI273*'Value Calculations'!$D$6</f>
        <v>-1.2506493191936285</v>
      </c>
      <c r="AX273">
        <f>DJ273*'Value Calculations'!$D$7</f>
        <v>15.64350811571752</v>
      </c>
      <c r="AY273">
        <f>DK273*'Value Calculations'!$D$8</f>
        <v>19.482583859622284</v>
      </c>
      <c r="AZ273">
        <f>DL273*'Value Calculations'!$D$9</f>
        <v>2.5190501467503346</v>
      </c>
      <c r="BA273">
        <f>DM273*'Value Calculations'!$D$10</f>
        <v>2.1918988444572283</v>
      </c>
      <c r="BB273">
        <f>DN273*'Value Calculations'!$D$11</f>
        <v>0</v>
      </c>
      <c r="BC273">
        <f>DO273*'Value Calculations'!$D$12</f>
        <v>0</v>
      </c>
      <c r="BD273">
        <f>DP273*'Value Calculations'!$D$13</f>
        <v>8.7361775374809607</v>
      </c>
      <c r="BF273">
        <f>DS273*'Value Calculations'!$D$3</f>
        <v>2.4464125717562273</v>
      </c>
      <c r="BG273">
        <f>DT273*'Value Calculations'!$D$4</f>
        <v>3.2561270404464993</v>
      </c>
      <c r="BH273">
        <f>DU273*'Value Calculations'!$D$5</f>
        <v>4.2454096808467447</v>
      </c>
      <c r="BI273">
        <f>DV273*'Value Calculations'!$D$6</f>
        <v>-1.75090904687108</v>
      </c>
      <c r="BJ273">
        <f>DW273*'Value Calculations'!$D$7</f>
        <v>18.455824181464489</v>
      </c>
      <c r="BK273">
        <f>DX273*'Value Calculations'!$D$8</f>
        <v>18.547994965987264</v>
      </c>
      <c r="BL273">
        <f>DY273*'Value Calculations'!$D$9</f>
        <v>2.6450026540878513</v>
      </c>
      <c r="BM273">
        <f>DZ273*'Value Calculations'!$D$10</f>
        <v>0</v>
      </c>
      <c r="BN273">
        <f>EA273*'Value Calculations'!$D$11</f>
        <v>0</v>
      </c>
      <c r="BO273">
        <f>EB273*'Value Calculations'!$D$12</f>
        <v>1.6277654791788281</v>
      </c>
      <c r="BP273">
        <f>EC273*'Value Calculations'!$D$13</f>
        <v>7.2228239483110297</v>
      </c>
      <c r="BR273">
        <f>IFERROR(VLOOKUP($B273,'Raw Stats'!$CM$3:$DC$884,3,FALSE),0)</f>
        <v>38</v>
      </c>
      <c r="BS273">
        <f>IFERROR(VLOOKUP($B273,'Raw Stats'!$CM$3:$DC$884,4,FALSE),0)</f>
        <v>4</v>
      </c>
      <c r="BT273">
        <f>IFERROR(VLOOKUP($B273,'Raw Stats'!$CM$3:$DC$884,5,FALSE),0)</f>
        <v>3</v>
      </c>
      <c r="BU273">
        <f>IFERROR(VLOOKUP($B273,'Raw Stats'!$CM$3:$DC$884,6,FALSE),0)</f>
        <v>7</v>
      </c>
      <c r="BV273">
        <f>IFERROR(VLOOKUP($B273,'Raw Stats'!$CM$3:$DC$884,7,FALSE),0)</f>
        <v>5</v>
      </c>
      <c r="BW273">
        <f>IFERROR(VLOOKUP($B273,'Raw Stats'!$CM$3:$DC$884,8,FALSE),0)</f>
        <v>78</v>
      </c>
      <c r="BX273">
        <f>IFERROR(VLOOKUP($B273,'Raw Stats'!$CM$3:$DC$884,9,FALSE),0)</f>
        <v>136</v>
      </c>
      <c r="BY273">
        <f>IFERROR(VLOOKUP($B273,'Raw Stats'!$CM$3:$DC$884,10,FALSE),0)</f>
        <v>11</v>
      </c>
      <c r="BZ273">
        <f>IFERROR(VLOOKUP($B273,'Raw Stats'!$CM$3:$DC$884,11,FALSE)+VLOOKUP($B273,'Raw Stats'!$CM$3:$DC$884,12,FALSE),0)</f>
        <v>1</v>
      </c>
      <c r="CA273">
        <f>IFERROR(VLOOKUP($B273,'Raw Stats'!$CM$3:$DC$884,13,FALSE)+VLOOKUP($B273,'Raw Stats'!$CM$3:$DC$884,14,FALSE),0)</f>
        <v>0</v>
      </c>
      <c r="CB273">
        <f>IFERROR(VLOOKUP($B273,'Raw Stats'!$CM$3:$DC$884,15,FALSE),0)</f>
        <v>0</v>
      </c>
      <c r="CC273">
        <f>IFERROR(VLOOKUP($B273,'Raw Stats'!$CM$3:$DC$884,16,FALSE),0)</f>
        <v>23</v>
      </c>
      <c r="CE273">
        <f>IFERROR(VLOOKUP($B273,'Raw Stats'!$BU$3:$CJ$528,3,FALSE),0)</f>
        <v>76</v>
      </c>
      <c r="CF273">
        <f>IFERROR(VLOOKUP($B273,'Raw Stats'!$BU$3:$CJ$528,4,FALSE),0)</f>
        <v>8</v>
      </c>
      <c r="CG273">
        <f>IFERROR(VLOOKUP($B273,'Raw Stats'!$BU$3:$CJ$5288,5,FALSE),0)</f>
        <v>6</v>
      </c>
      <c r="CH273">
        <f>IFERROR(VLOOKUP($B273,'Raw Stats'!$BU$3:$CJ$528,6,FALSE),0)</f>
        <v>14</v>
      </c>
      <c r="CI273">
        <f>IFERROR(VLOOKUP($B273,'Raw Stats'!$BU$3:$CJ$528,7,FALSE),0)</f>
        <v>-10</v>
      </c>
      <c r="CJ273">
        <f>IFERROR(VLOOKUP($B273,'Raw Stats'!$BU$3:$CJ$528,8,FALSE),0)</f>
        <v>211</v>
      </c>
      <c r="CK273">
        <f>IFERROR(VLOOKUP($B273,'Raw Stats'!$BU$3:$CJ$528,9,FALSE),0)</f>
        <v>253</v>
      </c>
      <c r="CL273">
        <f>IFERROR(VLOOKUP($B273,'Raw Stats'!$BU$3:$CJ$528,10,FALSE),0)</f>
        <v>18</v>
      </c>
      <c r="CM273">
        <f>IFERROR(VLOOKUP($B273,'Raw Stats'!$BU$3:$CJ$528,11,FALSE)+VLOOKUP($B273,'Raw Stats'!$BU$3:$CJ$528,12,FALSE),0)</f>
        <v>1</v>
      </c>
      <c r="CN273">
        <f>IFERROR(VLOOKUP($B273,'Raw Stats'!$BU$3:$CJ$528,13,FALSE)+VLOOKUP($B273,'Raw Stats'!$BU$3:$CJ$528,14,FALSE),0)</f>
        <v>0</v>
      </c>
      <c r="CO273">
        <f>IFERROR(VLOOKUP($B273,'Raw Stats'!$BU$3:$CJ$528,15,FALSE),0)</f>
        <v>0</v>
      </c>
      <c r="CP273">
        <f>IFERROR(VLOOKUP($B273,'Raw Stats'!$BU$3:$CJ$528,16,FALSE),0)</f>
        <v>99</v>
      </c>
      <c r="CR273">
        <f>IFERROR(VLOOKUP($B273,'Raw Stats'!$BC$3:$BR$528,3,FALSE),0)</f>
        <v>48</v>
      </c>
      <c r="CS273">
        <f>IFERROR(VLOOKUP($B273,'Raw Stats'!$BC$3:$BR$528,4,FALSE),0)</f>
        <v>4</v>
      </c>
      <c r="CT273">
        <f>IFERROR(VLOOKUP($B273,'Raw Stats'!$BC$3:$BR$5288,5,FALSE),0)</f>
        <v>8</v>
      </c>
      <c r="CU273">
        <f>IFERROR(VLOOKUP($B273,'Raw Stats'!$BC$3:$BR$52888,6,FALSE),0)</f>
        <v>12</v>
      </c>
      <c r="CV273">
        <f>IFERROR(VLOOKUP($B273,'Raw Stats'!$BC$3:$BR$5288,7,FALSE),0)</f>
        <v>0</v>
      </c>
      <c r="CW273">
        <f>IFERROR(VLOOKUP($B273,'Raw Stats'!$BC$3:$BR$5288,8,FALSE),0)</f>
        <v>144</v>
      </c>
      <c r="CX273">
        <f>IFERROR(VLOOKUP($B273,'Raw Stats'!$BC$3:$BR$5288,9,FALSE),0)</f>
        <v>206</v>
      </c>
      <c r="CY273">
        <f>IFERROR(VLOOKUP($B273,'Raw Stats'!$BC$3:$BR$5288,10,FALSE),0)</f>
        <v>10</v>
      </c>
      <c r="CZ273">
        <f>IFERROR(VLOOKUP($B273,'Raw Stats'!$BC$3:$BR$5288,11,FALSE)+VLOOKUP($B273,'Raw Stats'!$BC$3:$BR$5288,12,FALSE),0)</f>
        <v>3</v>
      </c>
      <c r="DA273">
        <f>IFERROR(VLOOKUP($B273,'Raw Stats'!$BC$3:$BR$5288,13,FALSE)+VLOOKUP($B273,'Raw Stats'!$BC$3:$BR$5288,14,FALSE),0)</f>
        <v>0</v>
      </c>
      <c r="DB273">
        <f>IFERROR(VLOOKUP($B273,'Raw Stats'!$BC$3:$BR$5288,15,FALSE),0)</f>
        <v>3</v>
      </c>
      <c r="DC273">
        <f>IFERROR(VLOOKUP($B273,'Raw Stats'!$BC$3:$BR$5288,16,FALSE),0)</f>
        <v>87</v>
      </c>
      <c r="DE273">
        <f>IFERROR(VLOOKUP($B273,'Raw Stats'!$AK$3:$AZ$528,3,FALSE),0)</f>
        <v>72</v>
      </c>
      <c r="DF273">
        <f>IFERROR(VLOOKUP($B273,'Raw Stats'!$AK$3:$AZ$528,4,FALSE),0)</f>
        <v>13</v>
      </c>
      <c r="DG273">
        <f>IFERROR(VLOOKUP($B273,'Raw Stats'!$AK$3:$AZ$528,5,FALSE),0)</f>
        <v>15</v>
      </c>
      <c r="DH273">
        <f>IFERROR(VLOOKUP($B273,'Raw Stats'!$AK$3:$AZ$528,6,FALSE),0)</f>
        <v>28</v>
      </c>
      <c r="DI273">
        <f>IFERROR(VLOOKUP($B273,'Raw Stats'!$AK$3:$AZ$528,7,FALSE),0)</f>
        <v>-10</v>
      </c>
      <c r="DJ273">
        <f>IFERROR(VLOOKUP($B273,'Raw Stats'!$AK$3:$AZ$528,8,FALSE),0)</f>
        <v>178</v>
      </c>
      <c r="DK273">
        <f>IFERROR(VLOOKUP($B273,'Raw Stats'!$AK$3:$AZ$528,9,FALSE),0)</f>
        <v>271</v>
      </c>
      <c r="DL273">
        <f>IFERROR(VLOOKUP($B273,'Raw Stats'!$AK$3:$AZ$528,10,FALSE),0)</f>
        <v>20</v>
      </c>
      <c r="DM273">
        <f>IFERROR(VLOOKUP($B273,'Raw Stats'!$AK$3:$AZ$528,11,FALSE)+VLOOKUP($B273,'Raw Stats'!$AK$3:$AZ$528,12,FALSE),0)</f>
        <v>6</v>
      </c>
      <c r="DN273">
        <f>IFERROR(VLOOKUP($B273,'Raw Stats'!$AK$3:$AZ$528,13,FALSE)+VLOOKUP($B273,'Raw Stats'!$AK$3:$AZ$528,14,FALSE),0)</f>
        <v>0</v>
      </c>
      <c r="DO273">
        <f>IFERROR(VLOOKUP($B273,'Raw Stats'!$AK$3:$AZ$528,15,FALSE),0)</f>
        <v>0</v>
      </c>
      <c r="DP273">
        <f>IFERROR(VLOOKUP($B273,'Raw Stats'!$AK$3:$AZ$528,16,FALSE),0)</f>
        <v>127</v>
      </c>
      <c r="DR273">
        <f>IFERROR(VLOOKUP($B273,'Raw Stats'!$S$3:$AH$528,3,FALSE),0)</f>
        <v>80</v>
      </c>
      <c r="DS273">
        <f>IFERROR(VLOOKUP($B273,'Raw Stats'!$S$3:$AH$528,4,FALSE),0)</f>
        <v>6</v>
      </c>
      <c r="DT273">
        <f>IFERROR(VLOOKUP($B273,'Raw Stats'!$S$3:$AH$528,5,FALSE),0)</f>
        <v>10</v>
      </c>
      <c r="DU273">
        <f>IFERROR(VLOOKUP($B273,'Raw Stats'!$S$3:$AH$528,6,FALSE),0)</f>
        <v>16</v>
      </c>
      <c r="DV273">
        <f>IFERROR(VLOOKUP($B273,'Raw Stats'!$S$3:$AH$528,7,FALSE),0)</f>
        <v>-14</v>
      </c>
      <c r="DW273">
        <f>IFERROR(VLOOKUP($B273,'Raw Stats'!$S$3:$AH$528,8,FALSE),0)</f>
        <v>210</v>
      </c>
      <c r="DX273">
        <f>IFERROR(VLOOKUP($B273,'Raw Stats'!$S$3:$AH$528,9,FALSE),0)</f>
        <v>258</v>
      </c>
      <c r="DY273">
        <f>IFERROR(VLOOKUP($B273,'Raw Stats'!$S$3:$AH$528,10,FALSE),0)</f>
        <v>21</v>
      </c>
      <c r="DZ273">
        <f>IFERROR(VLOOKUP($B273,'Raw Stats'!$S$3:$AH$528,11,FALSE)+VLOOKUP($B273,'Raw Stats'!$S$3:$AH$528,12,FALSE),0)</f>
        <v>0</v>
      </c>
      <c r="EA273">
        <f>IFERROR(VLOOKUP($B273,'Raw Stats'!$S$3:$AH$528,13,FALSE)+VLOOKUP($B273,'Raw Stats'!$S$3:$AH$528,14,FALSE),0)</f>
        <v>0</v>
      </c>
      <c r="EB273">
        <f>IFERROR(VLOOKUP($B273,'Raw Stats'!$S$3:$AH$528,15,FALSE),0)</f>
        <v>2</v>
      </c>
      <c r="EC273">
        <f>IFERROR(VLOOKUP($B273,'Raw Stats'!$S$3:$AH$528,16,FALSE),0)</f>
        <v>105</v>
      </c>
    </row>
    <row r="274" spans="1:133" x14ac:dyDescent="0.2">
      <c r="A274">
        <f>IFERROR(VLOOKUP(B274,Sheet2!$W$1:$X$300,2,FALSE),301)</f>
        <v>242</v>
      </c>
      <c r="B274" t="s">
        <v>303</v>
      </c>
      <c r="C274">
        <f t="shared" si="20"/>
        <v>0.6592746399725693</v>
      </c>
      <c r="D274">
        <f t="shared" si="21"/>
        <v>0.58941653112444503</v>
      </c>
      <c r="E274">
        <f t="shared" si="22"/>
        <v>0.6470587825545927</v>
      </c>
      <c r="F274">
        <f t="shared" si="23"/>
        <v>0.59848038183425112</v>
      </c>
      <c r="G274">
        <f t="shared" si="24"/>
        <v>0.50772443431855219</v>
      </c>
      <c r="J274">
        <f>BS274*'Value Calculations'!$D$3</f>
        <v>8.1547085725207573</v>
      </c>
      <c r="K274">
        <f>BT274*'Value Calculations'!$D$4</f>
        <v>8.7915430092055473</v>
      </c>
      <c r="L274">
        <f>BU274*'Value Calculations'!$D$5</f>
        <v>12.470890937487313</v>
      </c>
      <c r="M274">
        <f>BV274*'Value Calculations'!$D$6</f>
        <v>0.75038959151617712</v>
      </c>
      <c r="N274">
        <f>BW274*'Value Calculations'!$D$7</f>
        <v>0.87884877054592803</v>
      </c>
      <c r="O274">
        <f>BX274*'Value Calculations'!$D$8</f>
        <v>4.9605102816012456</v>
      </c>
      <c r="P274">
        <f>BY274*'Value Calculations'!$D$9</f>
        <v>2.2671451320753011</v>
      </c>
      <c r="Q274">
        <f>BZ274*'Value Calculations'!$D$10</f>
        <v>5.4797471111430704</v>
      </c>
      <c r="R274">
        <f>CA274*'Value Calculations'!$D$11</f>
        <v>0</v>
      </c>
      <c r="S274">
        <f>CB274*'Value Calculations'!$D$12</f>
        <v>0.81388273958941404</v>
      </c>
      <c r="T274">
        <f>CC274*'Value Calculations'!$D$13</f>
        <v>9.4928543320659244</v>
      </c>
      <c r="V274">
        <f>CF274*'Value Calculations'!$D$3</f>
        <v>3.2618834290083032</v>
      </c>
      <c r="W274">
        <f>CG274*'Value Calculations'!$D$4</f>
        <v>11.722057345607396</v>
      </c>
      <c r="X274">
        <f>CH274*'Value Calculations'!$D$5</f>
        <v>11.674876622328547</v>
      </c>
      <c r="Y274">
        <f>CI274*'Value Calculations'!$D$6</f>
        <v>-2.6263635703066202</v>
      </c>
      <c r="Z274">
        <f>CJ274*'Value Calculations'!$D$7</f>
        <v>0.35153950821837121</v>
      </c>
      <c r="AA274">
        <f>CK274*'Value Calculations'!$D$8</f>
        <v>3.5226812144704498</v>
      </c>
      <c r="AB274">
        <f>CL274*'Value Calculations'!$D$9</f>
        <v>3.4007176981129517</v>
      </c>
      <c r="AC274">
        <f>CM274*'Value Calculations'!$D$10</f>
        <v>7.6716459556002992</v>
      </c>
      <c r="AD274">
        <f>CN274*'Value Calculations'!$D$11</f>
        <v>0</v>
      </c>
      <c r="AE274">
        <f>CO274*'Value Calculations'!$D$12</f>
        <v>0.81388273958941404</v>
      </c>
      <c r="AF274">
        <f>CP274*'Value Calculations'!$D$13</f>
        <v>7.3604015473264788</v>
      </c>
      <c r="AH274">
        <f>CS274*'Value Calculations'!$D$3</f>
        <v>2.4464125717562273</v>
      </c>
      <c r="AI274">
        <f>CT274*'Value Calculations'!$D$4</f>
        <v>5.2098032647143988</v>
      </c>
      <c r="AJ274">
        <f>CU274*'Value Calculations'!$D$5</f>
        <v>5.8374383111642736</v>
      </c>
      <c r="AK274">
        <f>CV274*'Value Calculations'!$D$6</f>
        <v>0.37519479575808856</v>
      </c>
      <c r="AL274">
        <f>CW274*'Value Calculations'!$D$7</f>
        <v>0.35153950821837121</v>
      </c>
      <c r="AM274">
        <f>CX274*'Value Calculations'!$D$8</f>
        <v>1.0064803469915571</v>
      </c>
      <c r="AN274">
        <f>CY274*'Value Calculations'!$D$9</f>
        <v>0.75571504402510037</v>
      </c>
      <c r="AO274">
        <f>CZ274*'Value Calculations'!$D$10</f>
        <v>1.4612658963048188</v>
      </c>
      <c r="AP274">
        <f>DA274*'Value Calculations'!$D$11</f>
        <v>0.9907141480249374</v>
      </c>
      <c r="AQ274">
        <f>DB274*'Value Calculations'!$D$12</f>
        <v>0.81388273958941404</v>
      </c>
      <c r="AR274">
        <f>DC274*'Value Calculations'!$D$13</f>
        <v>2.7515519803089639</v>
      </c>
      <c r="AT274">
        <f>DF274*'Value Calculations'!$D$3</f>
        <v>5.7082960007645305</v>
      </c>
      <c r="AU274">
        <f>DG274*'Value Calculations'!$D$4</f>
        <v>10.419606529428798</v>
      </c>
      <c r="AV274">
        <f>DH274*'Value Calculations'!$D$5</f>
        <v>12.205552832434391</v>
      </c>
      <c r="AW274">
        <f>DI274*'Value Calculations'!$D$6</f>
        <v>-0.62532465959681427</v>
      </c>
      <c r="AX274">
        <f>DJ274*'Value Calculations'!$D$7</f>
        <v>0.70307901643674242</v>
      </c>
      <c r="AY274">
        <f>DK274*'Value Calculations'!$D$8</f>
        <v>4.3853786547489273</v>
      </c>
      <c r="AZ274">
        <f>DL274*'Value Calculations'!$D$9</f>
        <v>3.5266702054504684</v>
      </c>
      <c r="BA274">
        <f>DM274*'Value Calculations'!$D$10</f>
        <v>2.9225317926096377</v>
      </c>
      <c r="BB274">
        <f>DN274*'Value Calculations'!$D$11</f>
        <v>0</v>
      </c>
      <c r="BC274">
        <f>DO274*'Value Calculations'!$D$12</f>
        <v>2.441648218768242</v>
      </c>
      <c r="BD274">
        <f>DP274*'Value Calculations'!$D$13</f>
        <v>6.1909919556951687</v>
      </c>
      <c r="BF274">
        <f>DS274*'Value Calculations'!$D$3</f>
        <v>5.300560572138493</v>
      </c>
      <c r="BG274">
        <f>DT274*'Value Calculations'!$D$4</f>
        <v>4.5585778566250994</v>
      </c>
      <c r="BH274">
        <f>DU274*'Value Calculations'!$D$5</f>
        <v>7.1641288364288815</v>
      </c>
      <c r="BI274">
        <f>DV274*'Value Calculations'!$D$6</f>
        <v>0.25012986383872571</v>
      </c>
      <c r="BJ274">
        <f>DW274*'Value Calculations'!$D$7</f>
        <v>0.87884877054592803</v>
      </c>
      <c r="BK274">
        <f>DX274*'Value Calculations'!$D$8</f>
        <v>3.3788983077573702</v>
      </c>
      <c r="BL274">
        <f>DY274*'Value Calculations'!$D$9</f>
        <v>2.770955161425368</v>
      </c>
      <c r="BM274">
        <f>DZ274*'Value Calculations'!$D$10</f>
        <v>1.0959494222286141</v>
      </c>
      <c r="BN274">
        <f>EA274*'Value Calculations'!$D$11</f>
        <v>0.9907141480249374</v>
      </c>
      <c r="BO274">
        <f>EB274*'Value Calculations'!$D$12</f>
        <v>1.6277654791788281</v>
      </c>
      <c r="BP274">
        <f>EC274*'Value Calculations'!$D$13</f>
        <v>7.0164575497878579</v>
      </c>
      <c r="BR274">
        <f>IFERROR(VLOOKUP($B274,'Raw Stats'!$CM$3:$DC$884,3,FALSE),0)</f>
        <v>82</v>
      </c>
      <c r="BS274">
        <f>IFERROR(VLOOKUP($B274,'Raw Stats'!$CM$3:$DC$884,4,FALSE),0)</f>
        <v>20</v>
      </c>
      <c r="BT274">
        <f>IFERROR(VLOOKUP($B274,'Raw Stats'!$CM$3:$DC$884,5,FALSE),0)</f>
        <v>27</v>
      </c>
      <c r="BU274">
        <f>IFERROR(VLOOKUP($B274,'Raw Stats'!$CM$3:$DC$884,6,FALSE),0)</f>
        <v>47</v>
      </c>
      <c r="BV274">
        <f>IFERROR(VLOOKUP($B274,'Raw Stats'!$CM$3:$DC$884,7,FALSE),0)</f>
        <v>6</v>
      </c>
      <c r="BW274">
        <f>IFERROR(VLOOKUP($B274,'Raw Stats'!$CM$3:$DC$884,8,FALSE),0)</f>
        <v>10</v>
      </c>
      <c r="BX274">
        <f>IFERROR(VLOOKUP($B274,'Raw Stats'!$CM$3:$DC$884,9,FALSE),0)</f>
        <v>69</v>
      </c>
      <c r="BY274">
        <f>IFERROR(VLOOKUP($B274,'Raw Stats'!$CM$3:$DC$884,10,FALSE),0)</f>
        <v>18</v>
      </c>
      <c r="BZ274">
        <f>IFERROR(VLOOKUP($B274,'Raw Stats'!$CM$3:$DC$884,11,FALSE)+VLOOKUP($B274,'Raw Stats'!$CM$3:$DC$884,12,FALSE),0)</f>
        <v>15</v>
      </c>
      <c r="CA274">
        <f>IFERROR(VLOOKUP($B274,'Raw Stats'!$CM$3:$DC$884,13,FALSE)+VLOOKUP($B274,'Raw Stats'!$CM$3:$DC$884,14,FALSE),0)</f>
        <v>0</v>
      </c>
      <c r="CB274">
        <f>IFERROR(VLOOKUP($B274,'Raw Stats'!$CM$3:$DC$884,15,FALSE),0)</f>
        <v>1</v>
      </c>
      <c r="CC274">
        <f>IFERROR(VLOOKUP($B274,'Raw Stats'!$CM$3:$DC$884,16,FALSE),0)</f>
        <v>138</v>
      </c>
      <c r="CE274">
        <f>IFERROR(VLOOKUP($B274,'Raw Stats'!$BU$3:$CJ$528,3,FALSE),0)</f>
        <v>80</v>
      </c>
      <c r="CF274">
        <f>IFERROR(VLOOKUP($B274,'Raw Stats'!$BU$3:$CJ$528,4,FALSE),0)</f>
        <v>8</v>
      </c>
      <c r="CG274">
        <f>IFERROR(VLOOKUP($B274,'Raw Stats'!$BU$3:$CJ$5288,5,FALSE),0)</f>
        <v>36</v>
      </c>
      <c r="CH274">
        <f>IFERROR(VLOOKUP($B274,'Raw Stats'!$BU$3:$CJ$528,6,FALSE),0)</f>
        <v>44</v>
      </c>
      <c r="CI274">
        <f>IFERROR(VLOOKUP($B274,'Raw Stats'!$BU$3:$CJ$528,7,FALSE),0)</f>
        <v>-21</v>
      </c>
      <c r="CJ274">
        <f>IFERROR(VLOOKUP($B274,'Raw Stats'!$BU$3:$CJ$528,8,FALSE),0)</f>
        <v>4</v>
      </c>
      <c r="CK274">
        <f>IFERROR(VLOOKUP($B274,'Raw Stats'!$BU$3:$CJ$528,9,FALSE),0)</f>
        <v>49</v>
      </c>
      <c r="CL274">
        <f>IFERROR(VLOOKUP($B274,'Raw Stats'!$BU$3:$CJ$528,10,FALSE),0)</f>
        <v>27</v>
      </c>
      <c r="CM274">
        <f>IFERROR(VLOOKUP($B274,'Raw Stats'!$BU$3:$CJ$528,11,FALSE)+VLOOKUP($B274,'Raw Stats'!$BU$3:$CJ$528,12,FALSE),0)</f>
        <v>21</v>
      </c>
      <c r="CN274">
        <f>IFERROR(VLOOKUP($B274,'Raw Stats'!$BU$3:$CJ$528,13,FALSE)+VLOOKUP($B274,'Raw Stats'!$BU$3:$CJ$528,14,FALSE),0)</f>
        <v>0</v>
      </c>
      <c r="CO274">
        <f>IFERROR(VLOOKUP($B274,'Raw Stats'!$BU$3:$CJ$528,15,FALSE),0)</f>
        <v>1</v>
      </c>
      <c r="CP274">
        <f>IFERROR(VLOOKUP($B274,'Raw Stats'!$BU$3:$CJ$528,16,FALSE),0)</f>
        <v>107</v>
      </c>
      <c r="CR274">
        <f>IFERROR(VLOOKUP($B274,'Raw Stats'!$BC$3:$BR$528,3,FALSE),0)</f>
        <v>34</v>
      </c>
      <c r="CS274">
        <f>IFERROR(VLOOKUP($B274,'Raw Stats'!$BC$3:$BR$528,4,FALSE),0)</f>
        <v>6</v>
      </c>
      <c r="CT274">
        <f>IFERROR(VLOOKUP($B274,'Raw Stats'!$BC$3:$BR$5288,5,FALSE),0)</f>
        <v>16</v>
      </c>
      <c r="CU274">
        <f>IFERROR(VLOOKUP($B274,'Raw Stats'!$BC$3:$BR$52888,6,FALSE),0)</f>
        <v>22</v>
      </c>
      <c r="CV274">
        <f>IFERROR(VLOOKUP($B274,'Raw Stats'!$BC$3:$BR$5288,7,FALSE),0)</f>
        <v>3</v>
      </c>
      <c r="CW274">
        <f>IFERROR(VLOOKUP($B274,'Raw Stats'!$BC$3:$BR$5288,8,FALSE),0)</f>
        <v>4</v>
      </c>
      <c r="CX274">
        <f>IFERROR(VLOOKUP($B274,'Raw Stats'!$BC$3:$BR$5288,9,FALSE),0)</f>
        <v>14</v>
      </c>
      <c r="CY274">
        <f>IFERROR(VLOOKUP($B274,'Raw Stats'!$BC$3:$BR$5288,10,FALSE),0)</f>
        <v>6</v>
      </c>
      <c r="CZ274">
        <f>IFERROR(VLOOKUP($B274,'Raw Stats'!$BC$3:$BR$5288,11,FALSE)+VLOOKUP($B274,'Raw Stats'!$BC$3:$BR$5288,12,FALSE),0)</f>
        <v>4</v>
      </c>
      <c r="DA274">
        <f>IFERROR(VLOOKUP($B274,'Raw Stats'!$BC$3:$BR$5288,13,FALSE)+VLOOKUP($B274,'Raw Stats'!$BC$3:$BR$5288,14,FALSE),0)</f>
        <v>1</v>
      </c>
      <c r="DB274">
        <f>IFERROR(VLOOKUP($B274,'Raw Stats'!$BC$3:$BR$5288,15,FALSE),0)</f>
        <v>1</v>
      </c>
      <c r="DC274">
        <f>IFERROR(VLOOKUP($B274,'Raw Stats'!$BC$3:$BR$5288,16,FALSE),0)</f>
        <v>40</v>
      </c>
      <c r="DE274">
        <f>IFERROR(VLOOKUP($B274,'Raw Stats'!$AK$3:$AZ$528,3,FALSE),0)</f>
        <v>80</v>
      </c>
      <c r="DF274">
        <f>IFERROR(VLOOKUP($B274,'Raw Stats'!$AK$3:$AZ$528,4,FALSE),0)</f>
        <v>14</v>
      </c>
      <c r="DG274">
        <f>IFERROR(VLOOKUP($B274,'Raw Stats'!$AK$3:$AZ$528,5,FALSE),0)</f>
        <v>32</v>
      </c>
      <c r="DH274">
        <f>IFERROR(VLOOKUP($B274,'Raw Stats'!$AK$3:$AZ$528,6,FALSE),0)</f>
        <v>46</v>
      </c>
      <c r="DI274">
        <f>IFERROR(VLOOKUP($B274,'Raw Stats'!$AK$3:$AZ$528,7,FALSE),0)</f>
        <v>-5</v>
      </c>
      <c r="DJ274">
        <f>IFERROR(VLOOKUP($B274,'Raw Stats'!$AK$3:$AZ$528,8,FALSE),0)</f>
        <v>8</v>
      </c>
      <c r="DK274">
        <f>IFERROR(VLOOKUP($B274,'Raw Stats'!$AK$3:$AZ$528,9,FALSE),0)</f>
        <v>61</v>
      </c>
      <c r="DL274">
        <f>IFERROR(VLOOKUP($B274,'Raw Stats'!$AK$3:$AZ$528,10,FALSE),0)</f>
        <v>28</v>
      </c>
      <c r="DM274">
        <f>IFERROR(VLOOKUP($B274,'Raw Stats'!$AK$3:$AZ$528,11,FALSE)+VLOOKUP($B274,'Raw Stats'!$AK$3:$AZ$528,12,FALSE),0)</f>
        <v>8</v>
      </c>
      <c r="DN274">
        <f>IFERROR(VLOOKUP($B274,'Raw Stats'!$AK$3:$AZ$528,13,FALSE)+VLOOKUP($B274,'Raw Stats'!$AK$3:$AZ$528,14,FALSE),0)</f>
        <v>0</v>
      </c>
      <c r="DO274">
        <f>IFERROR(VLOOKUP($B274,'Raw Stats'!$AK$3:$AZ$528,15,FALSE),0)</f>
        <v>3</v>
      </c>
      <c r="DP274">
        <f>IFERROR(VLOOKUP($B274,'Raw Stats'!$AK$3:$AZ$528,16,FALSE),0)</f>
        <v>90</v>
      </c>
      <c r="DR274">
        <f>IFERROR(VLOOKUP($B274,'Raw Stats'!$S$3:$AH$528,3,FALSE),0)</f>
        <v>69</v>
      </c>
      <c r="DS274">
        <f>IFERROR(VLOOKUP($B274,'Raw Stats'!$S$3:$AH$528,4,FALSE),0)</f>
        <v>13</v>
      </c>
      <c r="DT274">
        <f>IFERROR(VLOOKUP($B274,'Raw Stats'!$S$3:$AH$528,5,FALSE),0)</f>
        <v>14</v>
      </c>
      <c r="DU274">
        <f>IFERROR(VLOOKUP($B274,'Raw Stats'!$S$3:$AH$528,6,FALSE),0)</f>
        <v>27</v>
      </c>
      <c r="DV274">
        <f>IFERROR(VLOOKUP($B274,'Raw Stats'!$S$3:$AH$528,7,FALSE),0)</f>
        <v>2</v>
      </c>
      <c r="DW274">
        <f>IFERROR(VLOOKUP($B274,'Raw Stats'!$S$3:$AH$528,8,FALSE),0)</f>
        <v>10</v>
      </c>
      <c r="DX274">
        <f>IFERROR(VLOOKUP($B274,'Raw Stats'!$S$3:$AH$528,9,FALSE),0)</f>
        <v>47</v>
      </c>
      <c r="DY274">
        <f>IFERROR(VLOOKUP($B274,'Raw Stats'!$S$3:$AH$528,10,FALSE),0)</f>
        <v>22</v>
      </c>
      <c r="DZ274">
        <f>IFERROR(VLOOKUP($B274,'Raw Stats'!$S$3:$AH$528,11,FALSE)+VLOOKUP($B274,'Raw Stats'!$S$3:$AH$528,12,FALSE),0)</f>
        <v>3</v>
      </c>
      <c r="EA274">
        <f>IFERROR(VLOOKUP($B274,'Raw Stats'!$S$3:$AH$528,13,FALSE)+VLOOKUP($B274,'Raw Stats'!$S$3:$AH$528,14,FALSE),0)</f>
        <v>1</v>
      </c>
      <c r="EB274">
        <f>IFERROR(VLOOKUP($B274,'Raw Stats'!$S$3:$AH$528,15,FALSE),0)</f>
        <v>2</v>
      </c>
      <c r="EC274">
        <f>IFERROR(VLOOKUP($B274,'Raw Stats'!$S$3:$AH$528,16,FALSE),0)</f>
        <v>102</v>
      </c>
    </row>
    <row r="275" spans="1:133" x14ac:dyDescent="0.2">
      <c r="A275">
        <f>IFERROR(VLOOKUP(B275,Sheet2!$W$1:$X$300,2,FALSE),301)</f>
        <v>301</v>
      </c>
      <c r="B275" t="s">
        <v>261</v>
      </c>
      <c r="C275">
        <f t="shared" si="20"/>
        <v>0.65859266775625769</v>
      </c>
      <c r="D275">
        <f t="shared" si="21"/>
        <v>0.66094143301524377</v>
      </c>
      <c r="E275">
        <f t="shared" si="22"/>
        <v>0.50692950113228552</v>
      </c>
      <c r="F275">
        <f t="shared" si="23"/>
        <v>0.70917178018772176</v>
      </c>
      <c r="G275">
        <f t="shared" si="24"/>
        <v>0.78638476370794952</v>
      </c>
      <c r="J275">
        <f>BS275*'Value Calculations'!$D$3</f>
        <v>5.7082960007645305</v>
      </c>
      <c r="K275">
        <f>BT275*'Value Calculations'!$D$4</f>
        <v>5.2098032647143988</v>
      </c>
      <c r="L275">
        <f>BU275*'Value Calculations'!$D$5</f>
        <v>7.960143151587646</v>
      </c>
      <c r="M275">
        <f>BV275*'Value Calculations'!$D$6</f>
        <v>-0.37519479575808856</v>
      </c>
      <c r="N275">
        <f>BW275*'Value Calculations'!$D$7</f>
        <v>1.5819277869826704</v>
      </c>
      <c r="O275">
        <f>BX275*'Value Calculations'!$D$8</f>
        <v>8.9864316695674731</v>
      </c>
      <c r="P275">
        <f>BY275*'Value Calculations'!$D$9</f>
        <v>5.6678628301882528</v>
      </c>
      <c r="Q275">
        <f>BZ275*'Value Calculations'!$D$10</f>
        <v>0.73063294815240942</v>
      </c>
      <c r="R275">
        <f>CA275*'Value Calculations'!$D$11</f>
        <v>0</v>
      </c>
      <c r="S275">
        <f>CB275*'Value Calculations'!$D$12</f>
        <v>0.81388273958941404</v>
      </c>
      <c r="T275">
        <f>CC275*'Value Calculations'!$D$13</f>
        <v>7.841923143880547</v>
      </c>
      <c r="V275">
        <f>CF275*'Value Calculations'!$D$3</f>
        <v>3.6696188576343411</v>
      </c>
      <c r="W275">
        <f>CG275*'Value Calculations'!$D$4</f>
        <v>2.6049016323571994</v>
      </c>
      <c r="X275">
        <f>CH275*'Value Calculations'!$D$5</f>
        <v>4.5107477858996665</v>
      </c>
      <c r="Y275">
        <f>CI275*'Value Calculations'!$D$6</f>
        <v>0.12506493191936285</v>
      </c>
      <c r="Z275">
        <f>CJ275*'Value Calculations'!$D$7</f>
        <v>0.87884877054592803</v>
      </c>
      <c r="AA275">
        <f>CK275*'Value Calculations'!$D$8</f>
        <v>7.3329282423670588</v>
      </c>
      <c r="AB275">
        <f>CL275*'Value Calculations'!$D$9</f>
        <v>3.9045277274630186</v>
      </c>
      <c r="AC275">
        <f>CM275*'Value Calculations'!$D$10</f>
        <v>0.73063294815240942</v>
      </c>
      <c r="AD275">
        <f>CN275*'Value Calculations'!$D$11</f>
        <v>0</v>
      </c>
      <c r="AE275">
        <f>CO275*'Value Calculations'!$D$12</f>
        <v>0.81388273958941404</v>
      </c>
      <c r="AF275">
        <f>CP275*'Value Calculations'!$D$13</f>
        <v>7.154035148803306</v>
      </c>
      <c r="AH275">
        <f>CS275*'Value Calculations'!$D$3</f>
        <v>1.2232062858781136</v>
      </c>
      <c r="AI275">
        <f>CT275*'Value Calculations'!$D$4</f>
        <v>1.9536762242678996</v>
      </c>
      <c r="AJ275">
        <f>CU275*'Value Calculations'!$D$5</f>
        <v>2.3880429454762941</v>
      </c>
      <c r="AK275">
        <f>CV275*'Value Calculations'!$D$6</f>
        <v>-1.3757142511129914</v>
      </c>
      <c r="AL275">
        <f>CW275*'Value Calculations'!$D$7</f>
        <v>0.52730926232755682</v>
      </c>
      <c r="AM275">
        <f>CX275*'Value Calculations'!$D$8</f>
        <v>3.2351154010442906</v>
      </c>
      <c r="AN275">
        <f>CY275*'Value Calculations'!$D$9</f>
        <v>2.5190501467503346</v>
      </c>
      <c r="AO275">
        <f>CZ275*'Value Calculations'!$D$10</f>
        <v>0.36531647407620471</v>
      </c>
      <c r="AP275">
        <f>DA275*'Value Calculations'!$D$11</f>
        <v>0</v>
      </c>
      <c r="AQ275">
        <f>DB275*'Value Calculations'!$D$12</f>
        <v>1.6277654791788281</v>
      </c>
      <c r="AR275">
        <f>DC275*'Value Calculations'!$D$13</f>
        <v>4.264905569478894</v>
      </c>
      <c r="AT275">
        <f>DF275*'Value Calculations'!$D$3</f>
        <v>8.1547085725207573</v>
      </c>
      <c r="AU275">
        <f>DG275*'Value Calculations'!$D$4</f>
        <v>5.5354159687590485</v>
      </c>
      <c r="AV275">
        <f>DH275*'Value Calculations'!$D$5</f>
        <v>9.8175098869580975</v>
      </c>
      <c r="AW275">
        <f>DI275*'Value Calculations'!$D$6</f>
        <v>-1.0005194553549028</v>
      </c>
      <c r="AX275">
        <f>DJ275*'Value Calculations'!$D$7</f>
        <v>2.8123160657469697</v>
      </c>
      <c r="AY275">
        <f>DK275*'Value Calculations'!$D$8</f>
        <v>6.1107735353058823</v>
      </c>
      <c r="AZ275">
        <f>DL275*'Value Calculations'!$D$9</f>
        <v>3.0228601761004015</v>
      </c>
      <c r="BA275">
        <f>DM275*'Value Calculations'!$D$10</f>
        <v>2.1918988444572283</v>
      </c>
      <c r="BB275">
        <f>DN275*'Value Calculations'!$D$11</f>
        <v>0.9907141480249374</v>
      </c>
      <c r="BC275">
        <f>DO275*'Value Calculations'!$D$12</f>
        <v>4.0694136979470699</v>
      </c>
      <c r="BD275">
        <f>DP275*'Value Calculations'!$D$13</f>
        <v>9.3552767330504771</v>
      </c>
      <c r="BF275">
        <f>DS275*'Value Calculations'!$D$3</f>
        <v>11.008856572903023</v>
      </c>
      <c r="BG275">
        <f>DT275*'Value Calculations'!$D$4</f>
        <v>5.8610286728036982</v>
      </c>
      <c r="BH275">
        <f>DU275*'Value Calculations'!$D$5</f>
        <v>11.94021472738147</v>
      </c>
      <c r="BI275">
        <f>DV275*'Value Calculations'!$D$6</f>
        <v>-0.25012986383872571</v>
      </c>
      <c r="BJ275">
        <f>DW275*'Value Calculations'!$D$7</f>
        <v>2.4607765575285985</v>
      </c>
      <c r="BK275">
        <f>DX275*'Value Calculations'!$D$8</f>
        <v>6.6859051621582006</v>
      </c>
      <c r="BL275">
        <f>DY275*'Value Calculations'!$D$9</f>
        <v>4.7861952788256357</v>
      </c>
      <c r="BM275">
        <f>DZ275*'Value Calculations'!$D$10</f>
        <v>3.2878482666858426</v>
      </c>
      <c r="BN275">
        <f>EA275*'Value Calculations'!$D$11</f>
        <v>0.9907141480249374</v>
      </c>
      <c r="BO275">
        <f>EB275*'Value Calculations'!$D$12</f>
        <v>3.2555309583576562</v>
      </c>
      <c r="BP275">
        <f>EC275*'Value Calculations'!$D$13</f>
        <v>10.524686324681786</v>
      </c>
      <c r="BR275">
        <f>IFERROR(VLOOKUP($B275,'Raw Stats'!$CM$3:$DC$884,3,FALSE),0)</f>
        <v>67</v>
      </c>
      <c r="BS275">
        <f>IFERROR(VLOOKUP($B275,'Raw Stats'!$CM$3:$DC$884,4,FALSE),0)</f>
        <v>14</v>
      </c>
      <c r="BT275">
        <f>IFERROR(VLOOKUP($B275,'Raw Stats'!$CM$3:$DC$884,5,FALSE),0)</f>
        <v>16</v>
      </c>
      <c r="BU275">
        <f>IFERROR(VLOOKUP($B275,'Raw Stats'!$CM$3:$DC$884,6,FALSE),0)</f>
        <v>30</v>
      </c>
      <c r="BV275">
        <f>IFERROR(VLOOKUP($B275,'Raw Stats'!$CM$3:$DC$884,7,FALSE),0)</f>
        <v>-3</v>
      </c>
      <c r="BW275">
        <f>IFERROR(VLOOKUP($B275,'Raw Stats'!$CM$3:$DC$884,8,FALSE),0)</f>
        <v>18</v>
      </c>
      <c r="BX275">
        <f>IFERROR(VLOOKUP($B275,'Raw Stats'!$CM$3:$DC$884,9,FALSE),0)</f>
        <v>125</v>
      </c>
      <c r="BY275">
        <f>IFERROR(VLOOKUP($B275,'Raw Stats'!$CM$3:$DC$884,10,FALSE),0)</f>
        <v>45</v>
      </c>
      <c r="BZ275">
        <f>IFERROR(VLOOKUP($B275,'Raw Stats'!$CM$3:$DC$884,11,FALSE)+VLOOKUP($B275,'Raw Stats'!$CM$3:$DC$884,12,FALSE),0)</f>
        <v>2</v>
      </c>
      <c r="CA275">
        <f>IFERROR(VLOOKUP($B275,'Raw Stats'!$CM$3:$DC$884,13,FALSE)+VLOOKUP($B275,'Raw Stats'!$CM$3:$DC$884,14,FALSE),0)</f>
        <v>0</v>
      </c>
      <c r="CB275">
        <f>IFERROR(VLOOKUP($B275,'Raw Stats'!$CM$3:$DC$884,15,FALSE),0)</f>
        <v>1</v>
      </c>
      <c r="CC275">
        <f>IFERROR(VLOOKUP($B275,'Raw Stats'!$CM$3:$DC$884,16,FALSE),0)</f>
        <v>114</v>
      </c>
      <c r="CE275">
        <f>IFERROR(VLOOKUP($B275,'Raw Stats'!$BU$3:$CJ$528,3,FALSE),0)</f>
        <v>48</v>
      </c>
      <c r="CF275">
        <f>IFERROR(VLOOKUP($B275,'Raw Stats'!$BU$3:$CJ$528,4,FALSE),0)</f>
        <v>9</v>
      </c>
      <c r="CG275">
        <f>IFERROR(VLOOKUP($B275,'Raw Stats'!$BU$3:$CJ$5288,5,FALSE),0)</f>
        <v>8</v>
      </c>
      <c r="CH275">
        <f>IFERROR(VLOOKUP($B275,'Raw Stats'!$BU$3:$CJ$528,6,FALSE),0)</f>
        <v>17</v>
      </c>
      <c r="CI275">
        <f>IFERROR(VLOOKUP($B275,'Raw Stats'!$BU$3:$CJ$528,7,FALSE),0)</f>
        <v>1</v>
      </c>
      <c r="CJ275">
        <f>IFERROR(VLOOKUP($B275,'Raw Stats'!$BU$3:$CJ$528,8,FALSE),0)</f>
        <v>10</v>
      </c>
      <c r="CK275">
        <f>IFERROR(VLOOKUP($B275,'Raw Stats'!$BU$3:$CJ$528,9,FALSE),0)</f>
        <v>102</v>
      </c>
      <c r="CL275">
        <f>IFERROR(VLOOKUP($B275,'Raw Stats'!$BU$3:$CJ$528,10,FALSE),0)</f>
        <v>31</v>
      </c>
      <c r="CM275">
        <f>IFERROR(VLOOKUP($B275,'Raw Stats'!$BU$3:$CJ$528,11,FALSE)+VLOOKUP($B275,'Raw Stats'!$BU$3:$CJ$528,12,FALSE),0)</f>
        <v>2</v>
      </c>
      <c r="CN275">
        <f>IFERROR(VLOOKUP($B275,'Raw Stats'!$BU$3:$CJ$528,13,FALSE)+VLOOKUP($B275,'Raw Stats'!$BU$3:$CJ$528,14,FALSE),0)</f>
        <v>0</v>
      </c>
      <c r="CO275">
        <f>IFERROR(VLOOKUP($B275,'Raw Stats'!$BU$3:$CJ$528,15,FALSE),0)</f>
        <v>1</v>
      </c>
      <c r="CP275">
        <f>IFERROR(VLOOKUP($B275,'Raw Stats'!$BU$3:$CJ$528,16,FALSE),0)</f>
        <v>104</v>
      </c>
      <c r="CR275">
        <f>IFERROR(VLOOKUP($B275,'Raw Stats'!$BC$3:$BR$528,3,FALSE),0)</f>
        <v>33</v>
      </c>
      <c r="CS275">
        <f>IFERROR(VLOOKUP($B275,'Raw Stats'!$BC$3:$BR$528,4,FALSE),0)</f>
        <v>3</v>
      </c>
      <c r="CT275">
        <f>IFERROR(VLOOKUP($B275,'Raw Stats'!$BC$3:$BR$5288,5,FALSE),0)</f>
        <v>6</v>
      </c>
      <c r="CU275">
        <f>IFERROR(VLOOKUP($B275,'Raw Stats'!$BC$3:$BR$52888,6,FALSE),0)</f>
        <v>9</v>
      </c>
      <c r="CV275">
        <f>IFERROR(VLOOKUP($B275,'Raw Stats'!$BC$3:$BR$5288,7,FALSE),0)</f>
        <v>-11</v>
      </c>
      <c r="CW275">
        <f>IFERROR(VLOOKUP($B275,'Raw Stats'!$BC$3:$BR$5288,8,FALSE),0)</f>
        <v>6</v>
      </c>
      <c r="CX275">
        <f>IFERROR(VLOOKUP($B275,'Raw Stats'!$BC$3:$BR$5288,9,FALSE),0)</f>
        <v>45</v>
      </c>
      <c r="CY275">
        <f>IFERROR(VLOOKUP($B275,'Raw Stats'!$BC$3:$BR$5288,10,FALSE),0)</f>
        <v>20</v>
      </c>
      <c r="CZ275">
        <f>IFERROR(VLOOKUP($B275,'Raw Stats'!$BC$3:$BR$5288,11,FALSE)+VLOOKUP($B275,'Raw Stats'!$BC$3:$BR$5288,12,FALSE),0)</f>
        <v>1</v>
      </c>
      <c r="DA275">
        <f>IFERROR(VLOOKUP($B275,'Raw Stats'!$BC$3:$BR$5288,13,FALSE)+VLOOKUP($B275,'Raw Stats'!$BC$3:$BR$5288,14,FALSE),0)</f>
        <v>0</v>
      </c>
      <c r="DB275">
        <f>IFERROR(VLOOKUP($B275,'Raw Stats'!$BC$3:$BR$5288,15,FALSE),0)</f>
        <v>2</v>
      </c>
      <c r="DC275">
        <f>IFERROR(VLOOKUP($B275,'Raw Stats'!$BC$3:$BR$5288,16,FALSE),0)</f>
        <v>62</v>
      </c>
      <c r="DE275">
        <f>IFERROR(VLOOKUP($B275,'Raw Stats'!$AK$3:$AZ$528,3,FALSE),0)</f>
        <v>72</v>
      </c>
      <c r="DF275">
        <f>IFERROR(VLOOKUP($B275,'Raw Stats'!$AK$3:$AZ$528,4,FALSE),0)</f>
        <v>20</v>
      </c>
      <c r="DG275">
        <f>IFERROR(VLOOKUP($B275,'Raw Stats'!$AK$3:$AZ$528,5,FALSE),0)</f>
        <v>17</v>
      </c>
      <c r="DH275">
        <f>IFERROR(VLOOKUP($B275,'Raw Stats'!$AK$3:$AZ$528,6,FALSE),0)</f>
        <v>37</v>
      </c>
      <c r="DI275">
        <f>IFERROR(VLOOKUP($B275,'Raw Stats'!$AK$3:$AZ$528,7,FALSE),0)</f>
        <v>-8</v>
      </c>
      <c r="DJ275">
        <f>IFERROR(VLOOKUP($B275,'Raw Stats'!$AK$3:$AZ$528,8,FALSE),0)</f>
        <v>32</v>
      </c>
      <c r="DK275">
        <f>IFERROR(VLOOKUP($B275,'Raw Stats'!$AK$3:$AZ$528,9,FALSE),0)</f>
        <v>85</v>
      </c>
      <c r="DL275">
        <f>IFERROR(VLOOKUP($B275,'Raw Stats'!$AK$3:$AZ$528,10,FALSE),0)</f>
        <v>24</v>
      </c>
      <c r="DM275">
        <f>IFERROR(VLOOKUP($B275,'Raw Stats'!$AK$3:$AZ$528,11,FALSE)+VLOOKUP($B275,'Raw Stats'!$AK$3:$AZ$528,12,FALSE),0)</f>
        <v>6</v>
      </c>
      <c r="DN275">
        <f>IFERROR(VLOOKUP($B275,'Raw Stats'!$AK$3:$AZ$528,13,FALSE)+VLOOKUP($B275,'Raw Stats'!$AK$3:$AZ$528,14,FALSE),0)</f>
        <v>1</v>
      </c>
      <c r="DO275">
        <f>IFERROR(VLOOKUP($B275,'Raw Stats'!$AK$3:$AZ$528,15,FALSE),0)</f>
        <v>5</v>
      </c>
      <c r="DP275">
        <f>IFERROR(VLOOKUP($B275,'Raw Stats'!$AK$3:$AZ$528,16,FALSE),0)</f>
        <v>136</v>
      </c>
      <c r="DR275">
        <f>IFERROR(VLOOKUP($B275,'Raw Stats'!$S$3:$AH$528,3,FALSE),0)</f>
        <v>77</v>
      </c>
      <c r="DS275">
        <f>IFERROR(VLOOKUP($B275,'Raw Stats'!$S$3:$AH$528,4,FALSE),0)</f>
        <v>27</v>
      </c>
      <c r="DT275">
        <f>IFERROR(VLOOKUP($B275,'Raw Stats'!$S$3:$AH$528,5,FALSE),0)</f>
        <v>18</v>
      </c>
      <c r="DU275">
        <f>IFERROR(VLOOKUP($B275,'Raw Stats'!$S$3:$AH$528,6,FALSE),0)</f>
        <v>45</v>
      </c>
      <c r="DV275">
        <f>IFERROR(VLOOKUP($B275,'Raw Stats'!$S$3:$AH$528,7,FALSE),0)</f>
        <v>-2</v>
      </c>
      <c r="DW275">
        <f>IFERROR(VLOOKUP($B275,'Raw Stats'!$S$3:$AH$528,8,FALSE),0)</f>
        <v>28</v>
      </c>
      <c r="DX275">
        <f>IFERROR(VLOOKUP($B275,'Raw Stats'!$S$3:$AH$528,9,FALSE),0)</f>
        <v>93</v>
      </c>
      <c r="DY275">
        <f>IFERROR(VLOOKUP($B275,'Raw Stats'!$S$3:$AH$528,10,FALSE),0)</f>
        <v>38</v>
      </c>
      <c r="DZ275">
        <f>IFERROR(VLOOKUP($B275,'Raw Stats'!$S$3:$AH$528,11,FALSE)+VLOOKUP($B275,'Raw Stats'!$S$3:$AH$528,12,FALSE),0)</f>
        <v>9</v>
      </c>
      <c r="EA275">
        <f>IFERROR(VLOOKUP($B275,'Raw Stats'!$S$3:$AH$528,13,FALSE)+VLOOKUP($B275,'Raw Stats'!$S$3:$AH$528,14,FALSE),0)</f>
        <v>1</v>
      </c>
      <c r="EB275">
        <f>IFERROR(VLOOKUP($B275,'Raw Stats'!$S$3:$AH$528,15,FALSE),0)</f>
        <v>4</v>
      </c>
      <c r="EC275">
        <f>IFERROR(VLOOKUP($B275,'Raw Stats'!$S$3:$AH$528,16,FALSE),0)</f>
        <v>153</v>
      </c>
    </row>
    <row r="276" spans="1:133" x14ac:dyDescent="0.2">
      <c r="A276">
        <f>IFERROR(VLOOKUP(B276,Sheet2!$W$1:$X$300,2,FALSE),301)</f>
        <v>301</v>
      </c>
      <c r="B276" t="s">
        <v>249</v>
      </c>
      <c r="C276">
        <f t="shared" si="20"/>
        <v>0.65855753212315649</v>
      </c>
      <c r="D276">
        <f t="shared" si="21"/>
        <v>0.67782590727371095</v>
      </c>
      <c r="E276">
        <f t="shared" si="22"/>
        <v>0.66533558846844565</v>
      </c>
      <c r="F276">
        <f t="shared" si="23"/>
        <v>0.64061666306213028</v>
      </c>
      <c r="G276">
        <f t="shared" si="24"/>
        <v>0.71001142117605254</v>
      </c>
      <c r="J276">
        <f>BS276*'Value Calculations'!$D$3</f>
        <v>2.8541480003822652</v>
      </c>
      <c r="K276">
        <f>BT276*'Value Calculations'!$D$4</f>
        <v>6.5122540808929985</v>
      </c>
      <c r="L276">
        <f>BU276*'Value Calculations'!$D$5</f>
        <v>7.1641288364288815</v>
      </c>
      <c r="M276">
        <f>BV276*'Value Calculations'!$D$6</f>
        <v>-0.75038959151617712</v>
      </c>
      <c r="N276">
        <f>BW276*'Value Calculations'!$D$7</f>
        <v>0.70307901643674242</v>
      </c>
      <c r="O276">
        <f>BX276*'Value Calculations'!$D$8</f>
        <v>2.3724179607658131</v>
      </c>
      <c r="P276">
        <f>BY276*'Value Calculations'!$D$9</f>
        <v>3.2747651907754349</v>
      </c>
      <c r="Q276">
        <f>BZ276*'Value Calculations'!$D$10</f>
        <v>1.4612658963048188</v>
      </c>
      <c r="R276">
        <f>CA276*'Value Calculations'!$D$11</f>
        <v>2.9721424440748123</v>
      </c>
      <c r="S276">
        <f>CB276*'Value Calculations'!$D$12</f>
        <v>1.6277654791788281</v>
      </c>
      <c r="T276">
        <f>CC276*'Value Calculations'!$D$13</f>
        <v>6.0534143566797205</v>
      </c>
      <c r="V276">
        <f>CF276*'Value Calculations'!$D$3</f>
        <v>8.9701794297728341</v>
      </c>
      <c r="W276">
        <f>CG276*'Value Calculations'!$D$4</f>
        <v>5.5354159687590485</v>
      </c>
      <c r="X276">
        <f>CH276*'Value Calculations'!$D$5</f>
        <v>10.348186097063941</v>
      </c>
      <c r="Y276">
        <f>CI276*'Value Calculations'!$D$6</f>
        <v>-0.25012986383872571</v>
      </c>
      <c r="Z276">
        <f>CJ276*'Value Calculations'!$D$7</f>
        <v>1.7576975410918561</v>
      </c>
      <c r="AA276">
        <f>CK276*'Value Calculations'!$D$8</f>
        <v>2.2286350540527335</v>
      </c>
      <c r="AB276">
        <f>CL276*'Value Calculations'!$D$9</f>
        <v>6.92738790356342</v>
      </c>
      <c r="AC276">
        <f>CM276*'Value Calculations'!$D$10</f>
        <v>2.1918988444572283</v>
      </c>
      <c r="AD276">
        <f>CN276*'Value Calculations'!$D$11</f>
        <v>1.9814282960498748</v>
      </c>
      <c r="AE276">
        <f>CO276*'Value Calculations'!$D$12</f>
        <v>4.0694136979470699</v>
      </c>
      <c r="AF276">
        <f>CP276*'Value Calculations'!$D$13</f>
        <v>11.143785520251303</v>
      </c>
      <c r="AH276">
        <f>CS276*'Value Calculations'!$D$3</f>
        <v>4.4850897148864171</v>
      </c>
      <c r="AI276">
        <f>CT276*'Value Calculations'!$D$4</f>
        <v>2.2792889283125497</v>
      </c>
      <c r="AJ276">
        <f>CU276*'Value Calculations'!$D$5</f>
        <v>4.7760858909525883</v>
      </c>
      <c r="AK276">
        <f>CV276*'Value Calculations'!$D$6</f>
        <v>-0.75038959151617712</v>
      </c>
      <c r="AL276">
        <f>CW276*'Value Calculations'!$D$7</f>
        <v>1.0546185246551136</v>
      </c>
      <c r="AM276">
        <f>CX276*'Value Calculations'!$D$8</f>
        <v>0.93458889363501729</v>
      </c>
      <c r="AN276">
        <f>CY276*'Value Calculations'!$D$9</f>
        <v>3.0228601761004015</v>
      </c>
      <c r="AO276">
        <f>CZ276*'Value Calculations'!$D$10</f>
        <v>0.36531647407620471</v>
      </c>
      <c r="AP276">
        <f>DA276*'Value Calculations'!$D$11</f>
        <v>0</v>
      </c>
      <c r="AQ276">
        <f>DB276*'Value Calculations'!$D$12</f>
        <v>2.441648218768242</v>
      </c>
      <c r="AR276">
        <f>DC276*'Value Calculations'!$D$13</f>
        <v>4.6776383665252386</v>
      </c>
      <c r="AT276">
        <f>DF276*'Value Calculations'!$D$3</f>
        <v>6.5237668580166064</v>
      </c>
      <c r="AU276">
        <f>DG276*'Value Calculations'!$D$4</f>
        <v>6.5122540808929985</v>
      </c>
      <c r="AV276">
        <f>DH276*'Value Calculations'!$D$5</f>
        <v>9.5521717819051766</v>
      </c>
      <c r="AW276">
        <f>DI276*'Value Calculations'!$D$6</f>
        <v>1.5007791830323542</v>
      </c>
      <c r="AX276">
        <f>DJ276*'Value Calculations'!$D$7</f>
        <v>2.9880858198561553</v>
      </c>
      <c r="AY276">
        <f>DK276*'Value Calculations'!$D$8</f>
        <v>5.3918590017404844</v>
      </c>
      <c r="AZ276">
        <f>DL276*'Value Calculations'!$D$9</f>
        <v>5.7938153375257695</v>
      </c>
      <c r="BA276">
        <f>DM276*'Value Calculations'!$D$10</f>
        <v>1.4612658963048188</v>
      </c>
      <c r="BB276">
        <f>DN276*'Value Calculations'!$D$11</f>
        <v>0.9907141480249374</v>
      </c>
      <c r="BC276">
        <f>DO276*'Value Calculations'!$D$12</f>
        <v>0.81388273958941404</v>
      </c>
      <c r="BD276">
        <f>DP276*'Value Calculations'!$D$13</f>
        <v>9.0801215350195807</v>
      </c>
      <c r="BF276">
        <f>DS276*'Value Calculations'!$D$3</f>
        <v>7.3392377152686823</v>
      </c>
      <c r="BG276">
        <f>DT276*'Value Calculations'!$D$4</f>
        <v>8.4659303051608976</v>
      </c>
      <c r="BH276">
        <f>DU276*'Value Calculations'!$D$5</f>
        <v>11.674876622328547</v>
      </c>
      <c r="BI276">
        <f>DV276*'Value Calculations'!$D$6</f>
        <v>0.37519479575808856</v>
      </c>
      <c r="BJ276">
        <f>DW276*'Value Calculations'!$D$7</f>
        <v>1.7576975410918561</v>
      </c>
      <c r="BK276">
        <f>DX276*'Value Calculations'!$D$8</f>
        <v>5.3199675483839446</v>
      </c>
      <c r="BL276">
        <f>DY276*'Value Calculations'!$D$9</f>
        <v>5.6678628301882528</v>
      </c>
      <c r="BM276">
        <f>DZ276*'Value Calculations'!$D$10</f>
        <v>2.9225317926096377</v>
      </c>
      <c r="BN276">
        <f>EA276*'Value Calculations'!$D$11</f>
        <v>0</v>
      </c>
      <c r="BO276">
        <f>EB276*'Value Calculations'!$D$12</f>
        <v>1.6277654791788281</v>
      </c>
      <c r="BP276">
        <f>EC276*'Value Calculations'!$D$13</f>
        <v>13.069871906467579</v>
      </c>
      <c r="BR276">
        <f>IFERROR(VLOOKUP($B276,'Raw Stats'!$CM$3:$DC$884,3,FALSE),0)</f>
        <v>52</v>
      </c>
      <c r="BS276">
        <f>IFERROR(VLOOKUP($B276,'Raw Stats'!$CM$3:$DC$884,4,FALSE),0)</f>
        <v>7</v>
      </c>
      <c r="BT276">
        <f>IFERROR(VLOOKUP($B276,'Raw Stats'!$CM$3:$DC$884,5,FALSE),0)</f>
        <v>20</v>
      </c>
      <c r="BU276">
        <f>IFERROR(VLOOKUP($B276,'Raw Stats'!$CM$3:$DC$884,6,FALSE),0)</f>
        <v>27</v>
      </c>
      <c r="BV276">
        <f>IFERROR(VLOOKUP($B276,'Raw Stats'!$CM$3:$DC$884,7,FALSE),0)</f>
        <v>-6</v>
      </c>
      <c r="BW276">
        <f>IFERROR(VLOOKUP($B276,'Raw Stats'!$CM$3:$DC$884,8,FALSE),0)</f>
        <v>8</v>
      </c>
      <c r="BX276">
        <f>IFERROR(VLOOKUP($B276,'Raw Stats'!$CM$3:$DC$884,9,FALSE),0)</f>
        <v>33</v>
      </c>
      <c r="BY276">
        <f>IFERROR(VLOOKUP($B276,'Raw Stats'!$CM$3:$DC$884,10,FALSE),0)</f>
        <v>26</v>
      </c>
      <c r="BZ276">
        <f>IFERROR(VLOOKUP($B276,'Raw Stats'!$CM$3:$DC$884,11,FALSE)+VLOOKUP($B276,'Raw Stats'!$CM$3:$DC$884,12,FALSE),0)</f>
        <v>4</v>
      </c>
      <c r="CA276">
        <f>IFERROR(VLOOKUP($B276,'Raw Stats'!$CM$3:$DC$884,13,FALSE)+VLOOKUP($B276,'Raw Stats'!$CM$3:$DC$884,14,FALSE),0)</f>
        <v>3</v>
      </c>
      <c r="CB276">
        <f>IFERROR(VLOOKUP($B276,'Raw Stats'!$CM$3:$DC$884,15,FALSE),0)</f>
        <v>2</v>
      </c>
      <c r="CC276">
        <f>IFERROR(VLOOKUP($B276,'Raw Stats'!$CM$3:$DC$884,16,FALSE),0)</f>
        <v>88</v>
      </c>
      <c r="CE276">
        <f>IFERROR(VLOOKUP($B276,'Raw Stats'!$BU$3:$CJ$528,3,FALSE),0)</f>
        <v>81</v>
      </c>
      <c r="CF276">
        <f>IFERROR(VLOOKUP($B276,'Raw Stats'!$BU$3:$CJ$528,4,FALSE),0)</f>
        <v>22</v>
      </c>
      <c r="CG276">
        <f>IFERROR(VLOOKUP($B276,'Raw Stats'!$BU$3:$CJ$5288,5,FALSE),0)</f>
        <v>17</v>
      </c>
      <c r="CH276">
        <f>IFERROR(VLOOKUP($B276,'Raw Stats'!$BU$3:$CJ$528,6,FALSE),0)</f>
        <v>39</v>
      </c>
      <c r="CI276">
        <f>IFERROR(VLOOKUP($B276,'Raw Stats'!$BU$3:$CJ$528,7,FALSE),0)</f>
        <v>-2</v>
      </c>
      <c r="CJ276">
        <f>IFERROR(VLOOKUP($B276,'Raw Stats'!$BU$3:$CJ$528,8,FALSE),0)</f>
        <v>20</v>
      </c>
      <c r="CK276">
        <f>IFERROR(VLOOKUP($B276,'Raw Stats'!$BU$3:$CJ$528,9,FALSE),0)</f>
        <v>31</v>
      </c>
      <c r="CL276">
        <f>IFERROR(VLOOKUP($B276,'Raw Stats'!$BU$3:$CJ$528,10,FALSE),0)</f>
        <v>55</v>
      </c>
      <c r="CM276">
        <f>IFERROR(VLOOKUP($B276,'Raw Stats'!$BU$3:$CJ$528,11,FALSE)+VLOOKUP($B276,'Raw Stats'!$BU$3:$CJ$528,12,FALSE),0)</f>
        <v>6</v>
      </c>
      <c r="CN276">
        <f>IFERROR(VLOOKUP($B276,'Raw Stats'!$BU$3:$CJ$528,13,FALSE)+VLOOKUP($B276,'Raw Stats'!$BU$3:$CJ$528,14,FALSE),0)</f>
        <v>2</v>
      </c>
      <c r="CO276">
        <f>IFERROR(VLOOKUP($B276,'Raw Stats'!$BU$3:$CJ$528,15,FALSE),0)</f>
        <v>5</v>
      </c>
      <c r="CP276">
        <f>IFERROR(VLOOKUP($B276,'Raw Stats'!$BU$3:$CJ$528,16,FALSE),0)</f>
        <v>162</v>
      </c>
      <c r="CR276">
        <f>IFERROR(VLOOKUP($B276,'Raw Stats'!$BC$3:$BR$528,3,FALSE),0)</f>
        <v>35</v>
      </c>
      <c r="CS276">
        <f>IFERROR(VLOOKUP($B276,'Raw Stats'!$BC$3:$BR$528,4,FALSE),0)</f>
        <v>11</v>
      </c>
      <c r="CT276">
        <f>IFERROR(VLOOKUP($B276,'Raw Stats'!$BC$3:$BR$5288,5,FALSE),0)</f>
        <v>7</v>
      </c>
      <c r="CU276">
        <f>IFERROR(VLOOKUP($B276,'Raw Stats'!$BC$3:$BR$52888,6,FALSE),0)</f>
        <v>18</v>
      </c>
      <c r="CV276">
        <f>IFERROR(VLOOKUP($B276,'Raw Stats'!$BC$3:$BR$5288,7,FALSE),0)</f>
        <v>-6</v>
      </c>
      <c r="CW276">
        <f>IFERROR(VLOOKUP($B276,'Raw Stats'!$BC$3:$BR$5288,8,FALSE),0)</f>
        <v>12</v>
      </c>
      <c r="CX276">
        <f>IFERROR(VLOOKUP($B276,'Raw Stats'!$BC$3:$BR$5288,9,FALSE),0)</f>
        <v>13</v>
      </c>
      <c r="CY276">
        <f>IFERROR(VLOOKUP($B276,'Raw Stats'!$BC$3:$BR$5288,10,FALSE),0)</f>
        <v>24</v>
      </c>
      <c r="CZ276">
        <f>IFERROR(VLOOKUP($B276,'Raw Stats'!$BC$3:$BR$5288,11,FALSE)+VLOOKUP($B276,'Raw Stats'!$BC$3:$BR$5288,12,FALSE),0)</f>
        <v>1</v>
      </c>
      <c r="DA276">
        <f>IFERROR(VLOOKUP($B276,'Raw Stats'!$BC$3:$BR$5288,13,FALSE)+VLOOKUP($B276,'Raw Stats'!$BC$3:$BR$5288,14,FALSE),0)</f>
        <v>0</v>
      </c>
      <c r="DB276">
        <f>IFERROR(VLOOKUP($B276,'Raw Stats'!$BC$3:$BR$5288,15,FALSE),0)</f>
        <v>3</v>
      </c>
      <c r="DC276">
        <f>IFERROR(VLOOKUP($B276,'Raw Stats'!$BC$3:$BR$5288,16,FALSE),0)</f>
        <v>68</v>
      </c>
      <c r="DE276">
        <f>IFERROR(VLOOKUP($B276,'Raw Stats'!$AK$3:$AZ$528,3,FALSE),0)</f>
        <v>79</v>
      </c>
      <c r="DF276">
        <f>IFERROR(VLOOKUP($B276,'Raw Stats'!$AK$3:$AZ$528,4,FALSE),0)</f>
        <v>16</v>
      </c>
      <c r="DG276">
        <f>IFERROR(VLOOKUP($B276,'Raw Stats'!$AK$3:$AZ$528,5,FALSE),0)</f>
        <v>20</v>
      </c>
      <c r="DH276">
        <f>IFERROR(VLOOKUP($B276,'Raw Stats'!$AK$3:$AZ$528,6,FALSE),0)</f>
        <v>36</v>
      </c>
      <c r="DI276">
        <f>IFERROR(VLOOKUP($B276,'Raw Stats'!$AK$3:$AZ$528,7,FALSE),0)</f>
        <v>12</v>
      </c>
      <c r="DJ276">
        <f>IFERROR(VLOOKUP($B276,'Raw Stats'!$AK$3:$AZ$528,8,FALSE),0)</f>
        <v>34</v>
      </c>
      <c r="DK276">
        <f>IFERROR(VLOOKUP($B276,'Raw Stats'!$AK$3:$AZ$528,9,FALSE),0)</f>
        <v>75</v>
      </c>
      <c r="DL276">
        <f>IFERROR(VLOOKUP($B276,'Raw Stats'!$AK$3:$AZ$528,10,FALSE),0)</f>
        <v>46</v>
      </c>
      <c r="DM276">
        <f>IFERROR(VLOOKUP($B276,'Raw Stats'!$AK$3:$AZ$528,11,FALSE)+VLOOKUP($B276,'Raw Stats'!$AK$3:$AZ$528,12,FALSE),0)</f>
        <v>4</v>
      </c>
      <c r="DN276">
        <f>IFERROR(VLOOKUP($B276,'Raw Stats'!$AK$3:$AZ$528,13,FALSE)+VLOOKUP($B276,'Raw Stats'!$AK$3:$AZ$528,14,FALSE),0)</f>
        <v>1</v>
      </c>
      <c r="DO276">
        <f>IFERROR(VLOOKUP($B276,'Raw Stats'!$AK$3:$AZ$528,15,FALSE),0)</f>
        <v>1</v>
      </c>
      <c r="DP276">
        <f>IFERROR(VLOOKUP($B276,'Raw Stats'!$AK$3:$AZ$528,16,FALSE),0)</f>
        <v>132</v>
      </c>
      <c r="DR276">
        <f>IFERROR(VLOOKUP($B276,'Raw Stats'!$S$3:$AH$528,3,FALSE),0)</f>
        <v>82</v>
      </c>
      <c r="DS276">
        <f>IFERROR(VLOOKUP($B276,'Raw Stats'!$S$3:$AH$528,4,FALSE),0)</f>
        <v>18</v>
      </c>
      <c r="DT276">
        <f>IFERROR(VLOOKUP($B276,'Raw Stats'!$S$3:$AH$528,5,FALSE),0)</f>
        <v>26</v>
      </c>
      <c r="DU276">
        <f>IFERROR(VLOOKUP($B276,'Raw Stats'!$S$3:$AH$528,6,FALSE),0)</f>
        <v>44</v>
      </c>
      <c r="DV276">
        <f>IFERROR(VLOOKUP($B276,'Raw Stats'!$S$3:$AH$528,7,FALSE),0)</f>
        <v>3</v>
      </c>
      <c r="DW276">
        <f>IFERROR(VLOOKUP($B276,'Raw Stats'!$S$3:$AH$528,8,FALSE),0)</f>
        <v>20</v>
      </c>
      <c r="DX276">
        <f>IFERROR(VLOOKUP($B276,'Raw Stats'!$S$3:$AH$528,9,FALSE),0)</f>
        <v>74</v>
      </c>
      <c r="DY276">
        <f>IFERROR(VLOOKUP($B276,'Raw Stats'!$S$3:$AH$528,10,FALSE),0)</f>
        <v>45</v>
      </c>
      <c r="DZ276">
        <f>IFERROR(VLOOKUP($B276,'Raw Stats'!$S$3:$AH$528,11,FALSE)+VLOOKUP($B276,'Raw Stats'!$S$3:$AH$528,12,FALSE),0)</f>
        <v>8</v>
      </c>
      <c r="EA276">
        <f>IFERROR(VLOOKUP($B276,'Raw Stats'!$S$3:$AH$528,13,FALSE)+VLOOKUP($B276,'Raw Stats'!$S$3:$AH$528,14,FALSE),0)</f>
        <v>0</v>
      </c>
      <c r="EB276">
        <f>IFERROR(VLOOKUP($B276,'Raw Stats'!$S$3:$AH$528,15,FALSE),0)</f>
        <v>2</v>
      </c>
      <c r="EC276">
        <f>IFERROR(VLOOKUP($B276,'Raw Stats'!$S$3:$AH$528,16,FALSE),0)</f>
        <v>190</v>
      </c>
    </row>
    <row r="277" spans="1:133" x14ac:dyDescent="0.2">
      <c r="A277">
        <f>IFERROR(VLOOKUP(B277,Sheet2!$W$1:$X$300,2,FALSE),301)</f>
        <v>301</v>
      </c>
      <c r="B277" t="s">
        <v>910</v>
      </c>
      <c r="C277">
        <f t="shared" si="20"/>
        <v>0.6557878488786264</v>
      </c>
      <c r="D277">
        <f t="shared" si="21"/>
        <v>0.69393840225711689</v>
      </c>
      <c r="E277">
        <f t="shared" si="22"/>
        <v>0.4949744049485067</v>
      </c>
      <c r="F277">
        <f t="shared" si="23"/>
        <v>0.65780784755775334</v>
      </c>
      <c r="G277">
        <f t="shared" si="24"/>
        <v>0.579757702981607</v>
      </c>
      <c r="J277">
        <f>BS277*'Value Calculations'!$D$3</f>
        <v>3.6696188576343411</v>
      </c>
      <c r="K277">
        <f>BT277*'Value Calculations'!$D$4</f>
        <v>4.5585778566250994</v>
      </c>
      <c r="L277">
        <f>BU277*'Value Calculations'!$D$5</f>
        <v>6.1027764162171954</v>
      </c>
      <c r="M277">
        <f>BV277*'Value Calculations'!$D$6</f>
        <v>1.5007791830323542</v>
      </c>
      <c r="N277">
        <f>BW277*'Value Calculations'!$D$7</f>
        <v>2.0213521722556345</v>
      </c>
      <c r="O277">
        <f>BX277*'Value Calculations'!$D$8</f>
        <v>3.6664641211835294</v>
      </c>
      <c r="P277">
        <f>BY277*'Value Calculations'!$D$9</f>
        <v>14.106680821801874</v>
      </c>
      <c r="Q277">
        <f>BZ277*'Value Calculations'!$D$10</f>
        <v>1.0959494222286141</v>
      </c>
      <c r="R277">
        <f>CA277*'Value Calculations'!$D$11</f>
        <v>0</v>
      </c>
      <c r="S277">
        <f>CB277*'Value Calculations'!$D$12</f>
        <v>2.441648218768242</v>
      </c>
      <c r="T277">
        <f>CC277*'Value Calculations'!$D$13</f>
        <v>6.7413023517569615</v>
      </c>
      <c r="V277">
        <f>CF277*'Value Calculations'!$D$3</f>
        <v>2.0386771431301893</v>
      </c>
      <c r="W277">
        <f>CG277*'Value Calculations'!$D$4</f>
        <v>6.1866413768483488</v>
      </c>
      <c r="X277">
        <f>CH277*'Value Calculations'!$D$5</f>
        <v>6.3681145212701171</v>
      </c>
      <c r="Y277">
        <f>CI277*'Value Calculations'!$D$6</f>
        <v>3.8770128895002482</v>
      </c>
      <c r="Z277">
        <f>CJ277*'Value Calculations'!$D$7</f>
        <v>3.3396253280745265</v>
      </c>
      <c r="AA277">
        <f>CK277*'Value Calculations'!$D$8</f>
        <v>3.6664641211835294</v>
      </c>
      <c r="AB277">
        <f>CL277*'Value Calculations'!$D$9</f>
        <v>18.892876100627511</v>
      </c>
      <c r="AC277">
        <f>CM277*'Value Calculations'!$D$10</f>
        <v>0.36531647407620471</v>
      </c>
      <c r="AD277">
        <f>CN277*'Value Calculations'!$D$11</f>
        <v>1.9814282960498748</v>
      </c>
      <c r="AE277">
        <f>CO277*'Value Calculations'!$D$12</f>
        <v>0</v>
      </c>
      <c r="AF277">
        <f>CP277*'Value Calculations'!$D$13</f>
        <v>9.4928543320659244</v>
      </c>
      <c r="AH277">
        <f>CS277*'Value Calculations'!$D$3</f>
        <v>1.2232062858781136</v>
      </c>
      <c r="AI277">
        <f>CT277*'Value Calculations'!$D$4</f>
        <v>1.3024508161785997</v>
      </c>
      <c r="AJ277">
        <f>CU277*'Value Calculations'!$D$5</f>
        <v>1.8573667353704508</v>
      </c>
      <c r="AK277">
        <f>CV277*'Value Calculations'!$D$6</f>
        <v>0.62532465959681427</v>
      </c>
      <c r="AL277">
        <f>CW277*'Value Calculations'!$D$7</f>
        <v>2.5486614345831913</v>
      </c>
      <c r="AM277">
        <f>CX277*'Value Calculations'!$D$8</f>
        <v>1.9410692406265744</v>
      </c>
      <c r="AN277">
        <f>CY277*'Value Calculations'!$D$9</f>
        <v>10.202153094338854</v>
      </c>
      <c r="AO277">
        <f>CZ277*'Value Calculations'!$D$10</f>
        <v>0</v>
      </c>
      <c r="AP277">
        <f>DA277*'Value Calculations'!$D$11</f>
        <v>0</v>
      </c>
      <c r="AQ277">
        <f>DB277*'Value Calculations'!$D$12</f>
        <v>0</v>
      </c>
      <c r="AR277">
        <f>DC277*'Value Calculations'!$D$13</f>
        <v>4.0585391709557221</v>
      </c>
      <c r="AT277">
        <f>DF277*'Value Calculations'!$D$3</f>
        <v>1.6309417145041516</v>
      </c>
      <c r="AU277">
        <f>DG277*'Value Calculations'!$D$4</f>
        <v>6.1866413768483488</v>
      </c>
      <c r="AV277">
        <f>DH277*'Value Calculations'!$D$5</f>
        <v>6.1027764162171954</v>
      </c>
      <c r="AW277">
        <f>DI277*'Value Calculations'!$D$6</f>
        <v>1.3757142511129914</v>
      </c>
      <c r="AX277">
        <f>DJ277*'Value Calculations'!$D$7</f>
        <v>3.5153950821837121</v>
      </c>
      <c r="AY277">
        <f>DK277*'Value Calculations'!$D$8</f>
        <v>3.2351154010442906</v>
      </c>
      <c r="AZ277">
        <f>DL277*'Value Calculations'!$D$9</f>
        <v>21.537878754715361</v>
      </c>
      <c r="BA277">
        <f>DM277*'Value Calculations'!$D$10</f>
        <v>0.36531647407620471</v>
      </c>
      <c r="BB277">
        <f>DN277*'Value Calculations'!$D$11</f>
        <v>0.9907141480249374</v>
      </c>
      <c r="BC277">
        <f>DO277*'Value Calculations'!$D$12</f>
        <v>0.81388273958941404</v>
      </c>
      <c r="BD277">
        <f>DP277*'Value Calculations'!$D$13</f>
        <v>8.1858671414191679</v>
      </c>
      <c r="BF277">
        <f>DS277*'Value Calculations'!$D$3</f>
        <v>1.6309417145041516</v>
      </c>
      <c r="BG277">
        <f>DT277*'Value Calculations'!$D$4</f>
        <v>4.5585778566250994</v>
      </c>
      <c r="BH277">
        <f>DU277*'Value Calculations'!$D$5</f>
        <v>4.7760858909525883</v>
      </c>
      <c r="BI277">
        <f>DV277*'Value Calculations'!$D$6</f>
        <v>1.75090904687108</v>
      </c>
      <c r="BJ277">
        <f>DW277*'Value Calculations'!$D$7</f>
        <v>1.5819277869826704</v>
      </c>
      <c r="BK277">
        <f>DX277*'Value Calculations'!$D$8</f>
        <v>3.5945726678269896</v>
      </c>
      <c r="BL277">
        <f>DY277*'Value Calculations'!$D$9</f>
        <v>18.51501857861496</v>
      </c>
      <c r="BM277">
        <f>DZ277*'Value Calculations'!$D$10</f>
        <v>0.36531647407620471</v>
      </c>
      <c r="BN277">
        <f>EA277*'Value Calculations'!$D$11</f>
        <v>0</v>
      </c>
      <c r="BO277">
        <f>EB277*'Value Calculations'!$D$12</f>
        <v>1.6277654791788281</v>
      </c>
      <c r="BP277">
        <f>EC277*'Value Calculations'!$D$13</f>
        <v>7.9795007428959952</v>
      </c>
      <c r="BR277">
        <f>IFERROR(VLOOKUP($B277,'Raw Stats'!$CM$3:$DC$884,3,FALSE),0)</f>
        <v>70</v>
      </c>
      <c r="BS277">
        <f>IFERROR(VLOOKUP($B277,'Raw Stats'!$CM$3:$DC$884,4,FALSE),0)</f>
        <v>9</v>
      </c>
      <c r="BT277">
        <f>IFERROR(VLOOKUP($B277,'Raw Stats'!$CM$3:$DC$884,5,FALSE),0)</f>
        <v>14</v>
      </c>
      <c r="BU277">
        <f>IFERROR(VLOOKUP($B277,'Raw Stats'!$CM$3:$DC$884,6,FALSE),0)</f>
        <v>23</v>
      </c>
      <c r="BV277">
        <f>IFERROR(VLOOKUP($B277,'Raw Stats'!$CM$3:$DC$884,7,FALSE),0)</f>
        <v>12</v>
      </c>
      <c r="BW277">
        <f>IFERROR(VLOOKUP($B277,'Raw Stats'!$CM$3:$DC$884,8,FALSE),0)</f>
        <v>23</v>
      </c>
      <c r="BX277">
        <f>IFERROR(VLOOKUP($B277,'Raw Stats'!$CM$3:$DC$884,9,FALSE),0)</f>
        <v>51</v>
      </c>
      <c r="BY277">
        <f>IFERROR(VLOOKUP($B277,'Raw Stats'!$CM$3:$DC$884,10,FALSE),0)</f>
        <v>112</v>
      </c>
      <c r="BZ277">
        <f>IFERROR(VLOOKUP($B277,'Raw Stats'!$CM$3:$DC$884,11,FALSE)+VLOOKUP($B277,'Raw Stats'!$CM$3:$DC$884,12,FALSE),0)</f>
        <v>3</v>
      </c>
      <c r="CA277">
        <f>IFERROR(VLOOKUP($B277,'Raw Stats'!$CM$3:$DC$884,13,FALSE)+VLOOKUP($B277,'Raw Stats'!$CM$3:$DC$884,14,FALSE),0)</f>
        <v>0</v>
      </c>
      <c r="CB277">
        <f>IFERROR(VLOOKUP($B277,'Raw Stats'!$CM$3:$DC$884,15,FALSE),0)</f>
        <v>3</v>
      </c>
      <c r="CC277">
        <f>IFERROR(VLOOKUP($B277,'Raw Stats'!$CM$3:$DC$884,16,FALSE),0)</f>
        <v>98</v>
      </c>
      <c r="CE277">
        <f>IFERROR(VLOOKUP($B277,'Raw Stats'!$BU$3:$CJ$528,3,FALSE),0)</f>
        <v>81</v>
      </c>
      <c r="CF277">
        <f>IFERROR(VLOOKUP($B277,'Raw Stats'!$BU$3:$CJ$528,4,FALSE),0)</f>
        <v>5</v>
      </c>
      <c r="CG277">
        <f>IFERROR(VLOOKUP($B277,'Raw Stats'!$BU$3:$CJ$5288,5,FALSE),0)</f>
        <v>19</v>
      </c>
      <c r="CH277">
        <f>IFERROR(VLOOKUP($B277,'Raw Stats'!$BU$3:$CJ$528,6,FALSE),0)</f>
        <v>24</v>
      </c>
      <c r="CI277">
        <f>IFERROR(VLOOKUP($B277,'Raw Stats'!$BU$3:$CJ$528,7,FALSE),0)</f>
        <v>31</v>
      </c>
      <c r="CJ277">
        <f>IFERROR(VLOOKUP($B277,'Raw Stats'!$BU$3:$CJ$528,8,FALSE),0)</f>
        <v>38</v>
      </c>
      <c r="CK277">
        <f>IFERROR(VLOOKUP($B277,'Raw Stats'!$BU$3:$CJ$528,9,FALSE),0)</f>
        <v>51</v>
      </c>
      <c r="CL277">
        <f>IFERROR(VLOOKUP($B277,'Raw Stats'!$BU$3:$CJ$528,10,FALSE),0)</f>
        <v>150</v>
      </c>
      <c r="CM277">
        <f>IFERROR(VLOOKUP($B277,'Raw Stats'!$BU$3:$CJ$528,11,FALSE)+VLOOKUP($B277,'Raw Stats'!$BU$3:$CJ$528,12,FALSE),0)</f>
        <v>1</v>
      </c>
      <c r="CN277">
        <f>IFERROR(VLOOKUP($B277,'Raw Stats'!$BU$3:$CJ$528,13,FALSE)+VLOOKUP($B277,'Raw Stats'!$BU$3:$CJ$528,14,FALSE),0)</f>
        <v>2</v>
      </c>
      <c r="CO277">
        <f>IFERROR(VLOOKUP($B277,'Raw Stats'!$BU$3:$CJ$528,15,FALSE),0)</f>
        <v>0</v>
      </c>
      <c r="CP277">
        <f>IFERROR(VLOOKUP($B277,'Raw Stats'!$BU$3:$CJ$528,16,FALSE),0)</f>
        <v>138</v>
      </c>
      <c r="CR277">
        <f>IFERROR(VLOOKUP($B277,'Raw Stats'!$BC$3:$BR$528,3,FALSE),0)</f>
        <v>48</v>
      </c>
      <c r="CS277">
        <f>IFERROR(VLOOKUP($B277,'Raw Stats'!$BC$3:$BR$528,4,FALSE),0)</f>
        <v>3</v>
      </c>
      <c r="CT277">
        <f>IFERROR(VLOOKUP($B277,'Raw Stats'!$BC$3:$BR$5288,5,FALSE),0)</f>
        <v>4</v>
      </c>
      <c r="CU277">
        <f>IFERROR(VLOOKUP($B277,'Raw Stats'!$BC$3:$BR$52888,6,FALSE),0)</f>
        <v>7</v>
      </c>
      <c r="CV277">
        <f>IFERROR(VLOOKUP($B277,'Raw Stats'!$BC$3:$BR$5288,7,FALSE),0)</f>
        <v>5</v>
      </c>
      <c r="CW277">
        <f>IFERROR(VLOOKUP($B277,'Raw Stats'!$BC$3:$BR$5288,8,FALSE),0)</f>
        <v>29</v>
      </c>
      <c r="CX277">
        <f>IFERROR(VLOOKUP($B277,'Raw Stats'!$BC$3:$BR$5288,9,FALSE),0)</f>
        <v>27</v>
      </c>
      <c r="CY277">
        <f>IFERROR(VLOOKUP($B277,'Raw Stats'!$BC$3:$BR$5288,10,FALSE),0)</f>
        <v>81</v>
      </c>
      <c r="CZ277">
        <f>IFERROR(VLOOKUP($B277,'Raw Stats'!$BC$3:$BR$5288,11,FALSE)+VLOOKUP($B277,'Raw Stats'!$BC$3:$BR$5288,12,FALSE),0)</f>
        <v>0</v>
      </c>
      <c r="DA277">
        <f>IFERROR(VLOOKUP($B277,'Raw Stats'!$BC$3:$BR$5288,13,FALSE)+VLOOKUP($B277,'Raw Stats'!$BC$3:$BR$5288,14,FALSE),0)</f>
        <v>0</v>
      </c>
      <c r="DB277">
        <f>IFERROR(VLOOKUP($B277,'Raw Stats'!$BC$3:$BR$5288,15,FALSE),0)</f>
        <v>0</v>
      </c>
      <c r="DC277">
        <f>IFERROR(VLOOKUP($B277,'Raw Stats'!$BC$3:$BR$5288,16,FALSE),0)</f>
        <v>59</v>
      </c>
      <c r="DE277">
        <f>IFERROR(VLOOKUP($B277,'Raw Stats'!$AK$3:$AZ$528,3,FALSE),0)</f>
        <v>82</v>
      </c>
      <c r="DF277">
        <f>IFERROR(VLOOKUP($B277,'Raw Stats'!$AK$3:$AZ$528,4,FALSE),0)</f>
        <v>4</v>
      </c>
      <c r="DG277">
        <f>IFERROR(VLOOKUP($B277,'Raw Stats'!$AK$3:$AZ$528,5,FALSE),0)</f>
        <v>19</v>
      </c>
      <c r="DH277">
        <f>IFERROR(VLOOKUP($B277,'Raw Stats'!$AK$3:$AZ$528,6,FALSE),0)</f>
        <v>23</v>
      </c>
      <c r="DI277">
        <f>IFERROR(VLOOKUP($B277,'Raw Stats'!$AK$3:$AZ$528,7,FALSE),0)</f>
        <v>11</v>
      </c>
      <c r="DJ277">
        <f>IFERROR(VLOOKUP($B277,'Raw Stats'!$AK$3:$AZ$528,8,FALSE),0)</f>
        <v>40</v>
      </c>
      <c r="DK277">
        <f>IFERROR(VLOOKUP($B277,'Raw Stats'!$AK$3:$AZ$528,9,FALSE),0)</f>
        <v>45</v>
      </c>
      <c r="DL277">
        <f>IFERROR(VLOOKUP($B277,'Raw Stats'!$AK$3:$AZ$528,10,FALSE),0)</f>
        <v>171</v>
      </c>
      <c r="DM277">
        <f>IFERROR(VLOOKUP($B277,'Raw Stats'!$AK$3:$AZ$528,11,FALSE)+VLOOKUP($B277,'Raw Stats'!$AK$3:$AZ$528,12,FALSE),0)</f>
        <v>1</v>
      </c>
      <c r="DN277">
        <f>IFERROR(VLOOKUP($B277,'Raw Stats'!$AK$3:$AZ$528,13,FALSE)+VLOOKUP($B277,'Raw Stats'!$AK$3:$AZ$528,14,FALSE),0)</f>
        <v>1</v>
      </c>
      <c r="DO277">
        <f>IFERROR(VLOOKUP($B277,'Raw Stats'!$AK$3:$AZ$528,15,FALSE),0)</f>
        <v>1</v>
      </c>
      <c r="DP277">
        <f>IFERROR(VLOOKUP($B277,'Raw Stats'!$AK$3:$AZ$528,16,FALSE),0)</f>
        <v>119</v>
      </c>
      <c r="DR277">
        <f>IFERROR(VLOOKUP($B277,'Raw Stats'!$S$3:$AH$528,3,FALSE),0)</f>
        <v>80</v>
      </c>
      <c r="DS277">
        <f>IFERROR(VLOOKUP($B277,'Raw Stats'!$S$3:$AH$528,4,FALSE),0)</f>
        <v>4</v>
      </c>
      <c r="DT277">
        <f>IFERROR(VLOOKUP($B277,'Raw Stats'!$S$3:$AH$528,5,FALSE),0)</f>
        <v>14</v>
      </c>
      <c r="DU277">
        <f>IFERROR(VLOOKUP($B277,'Raw Stats'!$S$3:$AH$528,6,FALSE),0)</f>
        <v>18</v>
      </c>
      <c r="DV277">
        <f>IFERROR(VLOOKUP($B277,'Raw Stats'!$S$3:$AH$528,7,FALSE),0)</f>
        <v>14</v>
      </c>
      <c r="DW277">
        <f>IFERROR(VLOOKUP($B277,'Raw Stats'!$S$3:$AH$528,8,FALSE),0)</f>
        <v>18</v>
      </c>
      <c r="DX277">
        <f>IFERROR(VLOOKUP($B277,'Raw Stats'!$S$3:$AH$528,9,FALSE),0)</f>
        <v>50</v>
      </c>
      <c r="DY277">
        <f>IFERROR(VLOOKUP($B277,'Raw Stats'!$S$3:$AH$528,10,FALSE),0)</f>
        <v>147</v>
      </c>
      <c r="DZ277">
        <f>IFERROR(VLOOKUP($B277,'Raw Stats'!$S$3:$AH$528,11,FALSE)+VLOOKUP($B277,'Raw Stats'!$S$3:$AH$528,12,FALSE),0)</f>
        <v>1</v>
      </c>
      <c r="EA277">
        <f>IFERROR(VLOOKUP($B277,'Raw Stats'!$S$3:$AH$528,13,FALSE)+VLOOKUP($B277,'Raw Stats'!$S$3:$AH$528,14,FALSE),0)</f>
        <v>0</v>
      </c>
      <c r="EB277">
        <f>IFERROR(VLOOKUP($B277,'Raw Stats'!$S$3:$AH$528,15,FALSE),0)</f>
        <v>2</v>
      </c>
      <c r="EC277">
        <f>IFERROR(VLOOKUP($B277,'Raw Stats'!$S$3:$AH$528,16,FALSE),0)</f>
        <v>116</v>
      </c>
    </row>
    <row r="278" spans="1:133" x14ac:dyDescent="0.2">
      <c r="A278">
        <f>IFERROR(VLOOKUP(B278,Sheet2!$W$1:$X$300,2,FALSE),301)</f>
        <v>301</v>
      </c>
      <c r="B278" t="s">
        <v>746</v>
      </c>
      <c r="C278">
        <f t="shared" si="20"/>
        <v>0.65532000861702</v>
      </c>
      <c r="D278">
        <f t="shared" si="21"/>
        <v>0.75458276236370192</v>
      </c>
      <c r="E278">
        <f t="shared" si="22"/>
        <v>0</v>
      </c>
      <c r="F278">
        <f t="shared" si="23"/>
        <v>0</v>
      </c>
      <c r="G278">
        <f t="shared" si="24"/>
        <v>0</v>
      </c>
      <c r="J278">
        <f>BS278*'Value Calculations'!$D$3</f>
        <v>2.4464125717562273</v>
      </c>
      <c r="K278">
        <f>BT278*'Value Calculations'!$D$4</f>
        <v>4.2329651525804488</v>
      </c>
      <c r="L278">
        <f>BU278*'Value Calculations'!$D$5</f>
        <v>5.0414239960055092</v>
      </c>
      <c r="M278">
        <f>BV278*'Value Calculations'!$D$6</f>
        <v>-0.25012986383872571</v>
      </c>
      <c r="N278">
        <f>BW278*'Value Calculations'!$D$7</f>
        <v>3.6911648362928977</v>
      </c>
      <c r="O278">
        <f>BX278*'Value Calculations'!$D$8</f>
        <v>5.8950991752362629</v>
      </c>
      <c r="P278">
        <f>BY278*'Value Calculations'!$D$9</f>
        <v>6.2976253668758364</v>
      </c>
      <c r="Q278">
        <f>BZ278*'Value Calculations'!$D$10</f>
        <v>3.2878482666858426</v>
      </c>
      <c r="R278">
        <f>CA278*'Value Calculations'!$D$11</f>
        <v>0</v>
      </c>
      <c r="S278">
        <f>CB278*'Value Calculations'!$D$12</f>
        <v>1.6277654791788281</v>
      </c>
      <c r="T278">
        <f>CC278*'Value Calculations'!$D$13</f>
        <v>7.7043455448650988</v>
      </c>
      <c r="V278">
        <f>CF278*'Value Calculations'!$D$3</f>
        <v>2.8541480003822652</v>
      </c>
      <c r="W278">
        <f>CG278*'Value Calculations'!$D$4</f>
        <v>7.1634794889822988</v>
      </c>
      <c r="X278">
        <f>CH278*'Value Calculations'!$D$5</f>
        <v>7.6948050465347251</v>
      </c>
      <c r="Y278">
        <f>CI278*'Value Calculations'!$D$6</f>
        <v>-0.37519479575808856</v>
      </c>
      <c r="Z278">
        <f>CJ278*'Value Calculations'!$D$7</f>
        <v>1.9334672952010417</v>
      </c>
      <c r="AA278">
        <f>CK278*'Value Calculations'!$D$8</f>
        <v>7.1172538822974394</v>
      </c>
      <c r="AB278">
        <f>CL278*'Value Calculations'!$D$9</f>
        <v>2.5190501467503346</v>
      </c>
      <c r="AC278">
        <f>CM278*'Value Calculations'!$D$10</f>
        <v>6.2103800592954803</v>
      </c>
      <c r="AD278">
        <f>CN278*'Value Calculations'!$D$11</f>
        <v>0</v>
      </c>
      <c r="AE278">
        <f>CO278*'Value Calculations'!$D$12</f>
        <v>1.6277654791788281</v>
      </c>
      <c r="AF278">
        <f>CP278*'Value Calculations'!$D$13</f>
        <v>8.529811138957788</v>
      </c>
      <c r="AH278">
        <f>CS278*'Value Calculations'!$D$3</f>
        <v>0</v>
      </c>
      <c r="AI278">
        <f>CT278*'Value Calculations'!$D$4</f>
        <v>0</v>
      </c>
      <c r="AJ278">
        <f>CU278*'Value Calculations'!$D$5</f>
        <v>0</v>
      </c>
      <c r="AK278">
        <f>CV278*'Value Calculations'!$D$6</f>
        <v>-0.12506493191936285</v>
      </c>
      <c r="AL278">
        <f>CW278*'Value Calculations'!$D$7</f>
        <v>0</v>
      </c>
      <c r="AM278">
        <f>CX278*'Value Calculations'!$D$8</f>
        <v>7.1891453356539792E-2</v>
      </c>
      <c r="AN278">
        <f>CY278*'Value Calculations'!$D$9</f>
        <v>0</v>
      </c>
      <c r="AO278">
        <f>CZ278*'Value Calculations'!$D$10</f>
        <v>0</v>
      </c>
      <c r="AP278">
        <f>DA278*'Value Calculations'!$D$11</f>
        <v>0</v>
      </c>
      <c r="AQ278">
        <f>DB278*'Value Calculations'!$D$12</f>
        <v>0</v>
      </c>
      <c r="AR278">
        <f>DC278*'Value Calculations'!$D$13</f>
        <v>6.8788799507724097E-2</v>
      </c>
      <c r="AT278">
        <f>DF278*'Value Calculations'!$D$3</f>
        <v>0</v>
      </c>
      <c r="AU278">
        <f>DG278*'Value Calculations'!$D$4</f>
        <v>0</v>
      </c>
      <c r="AV278">
        <f>DH278*'Value Calculations'!$D$5</f>
        <v>0</v>
      </c>
      <c r="AW278">
        <f>DI278*'Value Calculations'!$D$6</f>
        <v>0</v>
      </c>
      <c r="AX278">
        <f>DJ278*'Value Calculations'!$D$7</f>
        <v>0</v>
      </c>
      <c r="AY278">
        <f>DK278*'Value Calculations'!$D$8</f>
        <v>0</v>
      </c>
      <c r="AZ278">
        <f>DL278*'Value Calculations'!$D$9</f>
        <v>0</v>
      </c>
      <c r="BA278">
        <f>DM278*'Value Calculations'!$D$10</f>
        <v>0</v>
      </c>
      <c r="BB278">
        <f>DN278*'Value Calculations'!$D$11</f>
        <v>0</v>
      </c>
      <c r="BC278">
        <f>DO278*'Value Calculations'!$D$12</f>
        <v>0</v>
      </c>
      <c r="BD278">
        <f>DP278*'Value Calculations'!$D$13</f>
        <v>0</v>
      </c>
      <c r="BF278">
        <f>DS278*'Value Calculations'!$D$3</f>
        <v>0</v>
      </c>
      <c r="BG278">
        <f>DT278*'Value Calculations'!$D$4</f>
        <v>0</v>
      </c>
      <c r="BH278">
        <f>DU278*'Value Calculations'!$D$5</f>
        <v>0</v>
      </c>
      <c r="BI278">
        <f>DV278*'Value Calculations'!$D$6</f>
        <v>0</v>
      </c>
      <c r="BJ278">
        <f>DW278*'Value Calculations'!$D$7</f>
        <v>0</v>
      </c>
      <c r="BK278">
        <f>DX278*'Value Calculations'!$D$8</f>
        <v>0</v>
      </c>
      <c r="BL278">
        <f>DY278*'Value Calculations'!$D$9</f>
        <v>0</v>
      </c>
      <c r="BM278">
        <f>DZ278*'Value Calculations'!$D$10</f>
        <v>0</v>
      </c>
      <c r="BN278">
        <f>EA278*'Value Calculations'!$D$11</f>
        <v>0</v>
      </c>
      <c r="BO278">
        <f>EB278*'Value Calculations'!$D$12</f>
        <v>0</v>
      </c>
      <c r="BP278">
        <f>EC278*'Value Calculations'!$D$13</f>
        <v>0</v>
      </c>
      <c r="BR278">
        <f>IFERROR(VLOOKUP($B278,'Raw Stats'!$CM$3:$DC$884,3,FALSE),0)</f>
        <v>61</v>
      </c>
      <c r="BS278">
        <f>IFERROR(VLOOKUP($B278,'Raw Stats'!$CM$3:$DC$884,4,FALSE),0)</f>
        <v>6</v>
      </c>
      <c r="BT278">
        <f>IFERROR(VLOOKUP($B278,'Raw Stats'!$CM$3:$DC$884,5,FALSE),0)</f>
        <v>13</v>
      </c>
      <c r="BU278">
        <f>IFERROR(VLOOKUP($B278,'Raw Stats'!$CM$3:$DC$884,6,FALSE),0)</f>
        <v>19</v>
      </c>
      <c r="BV278">
        <f>IFERROR(VLOOKUP($B278,'Raw Stats'!$CM$3:$DC$884,7,FALSE),0)</f>
        <v>-2</v>
      </c>
      <c r="BW278">
        <f>IFERROR(VLOOKUP($B278,'Raw Stats'!$CM$3:$DC$884,8,FALSE),0)</f>
        <v>42</v>
      </c>
      <c r="BX278">
        <f>IFERROR(VLOOKUP($B278,'Raw Stats'!$CM$3:$DC$884,9,FALSE),0)</f>
        <v>82</v>
      </c>
      <c r="BY278">
        <f>IFERROR(VLOOKUP($B278,'Raw Stats'!$CM$3:$DC$884,10,FALSE),0)</f>
        <v>50</v>
      </c>
      <c r="BZ278">
        <f>IFERROR(VLOOKUP($B278,'Raw Stats'!$CM$3:$DC$884,11,FALSE)+VLOOKUP($B278,'Raw Stats'!$CM$3:$DC$884,12,FALSE),0)</f>
        <v>9</v>
      </c>
      <c r="CA278">
        <f>IFERROR(VLOOKUP($B278,'Raw Stats'!$CM$3:$DC$884,13,FALSE)+VLOOKUP($B278,'Raw Stats'!$CM$3:$DC$884,14,FALSE),0)</f>
        <v>0</v>
      </c>
      <c r="CB278">
        <f>IFERROR(VLOOKUP($B278,'Raw Stats'!$CM$3:$DC$884,15,FALSE),0)</f>
        <v>2</v>
      </c>
      <c r="CC278">
        <f>IFERROR(VLOOKUP($B278,'Raw Stats'!$CM$3:$DC$884,16,FALSE),0)</f>
        <v>112</v>
      </c>
      <c r="CE278">
        <f>IFERROR(VLOOKUP($B278,'Raw Stats'!$BU$3:$CJ$528,3,FALSE),0)</f>
        <v>60</v>
      </c>
      <c r="CF278">
        <f>IFERROR(VLOOKUP($B278,'Raw Stats'!$BU$3:$CJ$528,4,FALSE),0)</f>
        <v>7</v>
      </c>
      <c r="CG278">
        <f>IFERROR(VLOOKUP($B278,'Raw Stats'!$BU$3:$CJ$5288,5,FALSE),0)</f>
        <v>22</v>
      </c>
      <c r="CH278">
        <f>IFERROR(VLOOKUP($B278,'Raw Stats'!$BU$3:$CJ$528,6,FALSE),0)</f>
        <v>29</v>
      </c>
      <c r="CI278">
        <f>IFERROR(VLOOKUP($B278,'Raw Stats'!$BU$3:$CJ$528,7,FALSE),0)</f>
        <v>-3</v>
      </c>
      <c r="CJ278">
        <f>IFERROR(VLOOKUP($B278,'Raw Stats'!$BU$3:$CJ$528,8,FALSE),0)</f>
        <v>22</v>
      </c>
      <c r="CK278">
        <f>IFERROR(VLOOKUP($B278,'Raw Stats'!$BU$3:$CJ$528,9,FALSE),0)</f>
        <v>99</v>
      </c>
      <c r="CL278">
        <f>IFERROR(VLOOKUP($B278,'Raw Stats'!$BU$3:$CJ$528,10,FALSE),0)</f>
        <v>20</v>
      </c>
      <c r="CM278">
        <f>IFERROR(VLOOKUP($B278,'Raw Stats'!$BU$3:$CJ$528,11,FALSE)+VLOOKUP($B278,'Raw Stats'!$BU$3:$CJ$528,12,FALSE),0)</f>
        <v>17</v>
      </c>
      <c r="CN278">
        <f>IFERROR(VLOOKUP($B278,'Raw Stats'!$BU$3:$CJ$528,13,FALSE)+VLOOKUP($B278,'Raw Stats'!$BU$3:$CJ$528,14,FALSE),0)</f>
        <v>0</v>
      </c>
      <c r="CO278">
        <f>IFERROR(VLOOKUP($B278,'Raw Stats'!$BU$3:$CJ$528,15,FALSE),0)</f>
        <v>2</v>
      </c>
      <c r="CP278">
        <f>IFERROR(VLOOKUP($B278,'Raw Stats'!$BU$3:$CJ$528,16,FALSE),0)</f>
        <v>124</v>
      </c>
      <c r="CR278">
        <f>IFERROR(VLOOKUP($B278,'Raw Stats'!$BC$3:$BR$528,3,FALSE),0)</f>
        <v>0</v>
      </c>
      <c r="CS278">
        <f>IFERROR(VLOOKUP($B278,'Raw Stats'!$BC$3:$BR$528,4,FALSE),0)</f>
        <v>0</v>
      </c>
      <c r="CT278">
        <f>IFERROR(VLOOKUP($B278,'Raw Stats'!$BC$3:$BR$5288,5,FALSE),0)</f>
        <v>0</v>
      </c>
      <c r="CU278">
        <f>IFERROR(VLOOKUP($B278,'Raw Stats'!$BC$3:$BR$52888,6,FALSE),0)</f>
        <v>0</v>
      </c>
      <c r="CV278">
        <f>IFERROR(VLOOKUP($B278,'Raw Stats'!$BC$3:$BR$5288,7,FALSE),0)</f>
        <v>-1</v>
      </c>
      <c r="CW278">
        <f>IFERROR(VLOOKUP($B278,'Raw Stats'!$BC$3:$BR$5288,8,FALSE),0)</f>
        <v>0</v>
      </c>
      <c r="CX278">
        <f>IFERROR(VLOOKUP($B278,'Raw Stats'!$BC$3:$BR$5288,9,FALSE),0)</f>
        <v>1</v>
      </c>
      <c r="CY278">
        <f>IFERROR(VLOOKUP($B278,'Raw Stats'!$BC$3:$BR$5288,10,FALSE),0)</f>
        <v>0</v>
      </c>
      <c r="CZ278">
        <f>IFERROR(VLOOKUP($B278,'Raw Stats'!$BC$3:$BR$5288,11,FALSE)+VLOOKUP($B278,'Raw Stats'!$BC$3:$BR$5288,12,FALSE),0)</f>
        <v>0</v>
      </c>
      <c r="DA278">
        <f>IFERROR(VLOOKUP($B278,'Raw Stats'!$BC$3:$BR$5288,13,FALSE)+VLOOKUP($B278,'Raw Stats'!$BC$3:$BR$5288,14,FALSE),0)</f>
        <v>0</v>
      </c>
      <c r="DB278">
        <f>IFERROR(VLOOKUP($B278,'Raw Stats'!$BC$3:$BR$5288,15,FALSE),0)</f>
        <v>0</v>
      </c>
      <c r="DC278">
        <f>IFERROR(VLOOKUP($B278,'Raw Stats'!$BC$3:$BR$5288,16,FALSE),0)</f>
        <v>1</v>
      </c>
      <c r="DE278">
        <f>IFERROR(VLOOKUP($B278,'Raw Stats'!$AK$3:$AZ$528,3,FALSE),0)</f>
        <v>0</v>
      </c>
      <c r="DF278">
        <f>IFERROR(VLOOKUP($B278,'Raw Stats'!$AK$3:$AZ$528,4,FALSE),0)</f>
        <v>0</v>
      </c>
      <c r="DG278">
        <f>IFERROR(VLOOKUP($B278,'Raw Stats'!$AK$3:$AZ$528,5,FALSE),0)</f>
        <v>0</v>
      </c>
      <c r="DH278">
        <f>IFERROR(VLOOKUP($B278,'Raw Stats'!$AK$3:$AZ$528,6,FALSE),0)</f>
        <v>0</v>
      </c>
      <c r="DI278">
        <f>IFERROR(VLOOKUP($B278,'Raw Stats'!$AK$3:$AZ$528,7,FALSE),0)</f>
        <v>0</v>
      </c>
      <c r="DJ278">
        <f>IFERROR(VLOOKUP($B278,'Raw Stats'!$AK$3:$AZ$528,8,FALSE),0)</f>
        <v>0</v>
      </c>
      <c r="DK278">
        <f>IFERROR(VLOOKUP($B278,'Raw Stats'!$AK$3:$AZ$528,9,FALSE),0)</f>
        <v>0</v>
      </c>
      <c r="DL278">
        <f>IFERROR(VLOOKUP($B278,'Raw Stats'!$AK$3:$AZ$528,10,FALSE),0)</f>
        <v>0</v>
      </c>
      <c r="DM278">
        <f>IFERROR(VLOOKUP($B278,'Raw Stats'!$AK$3:$AZ$528,11,FALSE)+VLOOKUP($B278,'Raw Stats'!$AK$3:$AZ$528,12,FALSE),0)</f>
        <v>0</v>
      </c>
      <c r="DN278">
        <f>IFERROR(VLOOKUP($B278,'Raw Stats'!$AK$3:$AZ$528,13,FALSE)+VLOOKUP($B278,'Raw Stats'!$AK$3:$AZ$528,14,FALSE),0)</f>
        <v>0</v>
      </c>
      <c r="DO278">
        <f>IFERROR(VLOOKUP($B278,'Raw Stats'!$AK$3:$AZ$528,15,FALSE),0)</f>
        <v>0</v>
      </c>
      <c r="DP278">
        <f>IFERROR(VLOOKUP($B278,'Raw Stats'!$AK$3:$AZ$528,16,FALSE),0)</f>
        <v>0</v>
      </c>
      <c r="DR278">
        <f>IFERROR(VLOOKUP($B278,'Raw Stats'!$S$3:$AH$528,3,FALSE),0)</f>
        <v>0</v>
      </c>
      <c r="DS278">
        <f>IFERROR(VLOOKUP($B278,'Raw Stats'!$S$3:$AH$528,4,FALSE),0)</f>
        <v>0</v>
      </c>
      <c r="DT278">
        <f>IFERROR(VLOOKUP($B278,'Raw Stats'!$S$3:$AH$528,5,FALSE),0)</f>
        <v>0</v>
      </c>
      <c r="DU278">
        <f>IFERROR(VLOOKUP($B278,'Raw Stats'!$S$3:$AH$528,6,FALSE),0)</f>
        <v>0</v>
      </c>
      <c r="DV278">
        <f>IFERROR(VLOOKUP($B278,'Raw Stats'!$S$3:$AH$528,7,FALSE),0)</f>
        <v>0</v>
      </c>
      <c r="DW278">
        <f>IFERROR(VLOOKUP($B278,'Raw Stats'!$S$3:$AH$528,8,FALSE),0)</f>
        <v>0</v>
      </c>
      <c r="DX278">
        <f>IFERROR(VLOOKUP($B278,'Raw Stats'!$S$3:$AH$528,9,FALSE),0)</f>
        <v>0</v>
      </c>
      <c r="DY278">
        <f>IFERROR(VLOOKUP($B278,'Raw Stats'!$S$3:$AH$528,10,FALSE),0)</f>
        <v>0</v>
      </c>
      <c r="DZ278">
        <f>IFERROR(VLOOKUP($B278,'Raw Stats'!$S$3:$AH$528,11,FALSE)+VLOOKUP($B278,'Raw Stats'!$S$3:$AH$528,12,FALSE),0)</f>
        <v>0</v>
      </c>
      <c r="EA278">
        <f>IFERROR(VLOOKUP($B278,'Raw Stats'!$S$3:$AH$528,13,FALSE)+VLOOKUP($B278,'Raw Stats'!$S$3:$AH$528,14,FALSE),0)</f>
        <v>0</v>
      </c>
      <c r="EB278">
        <f>IFERROR(VLOOKUP($B278,'Raw Stats'!$S$3:$AH$528,15,FALSE),0)</f>
        <v>0</v>
      </c>
      <c r="EC278">
        <f>IFERROR(VLOOKUP($B278,'Raw Stats'!$S$3:$AH$528,16,FALSE),0)</f>
        <v>0</v>
      </c>
    </row>
    <row r="279" spans="1:133" x14ac:dyDescent="0.2">
      <c r="A279">
        <f>IFERROR(VLOOKUP(B279,Sheet2!$W$1:$X$300,2,FALSE),301)</f>
        <v>301</v>
      </c>
      <c r="B279" t="s">
        <v>322</v>
      </c>
      <c r="C279">
        <f t="shared" si="20"/>
        <v>0.65452807062636098</v>
      </c>
      <c r="D279">
        <f t="shared" si="21"/>
        <v>0.54710627418064606</v>
      </c>
      <c r="E279">
        <f t="shared" si="22"/>
        <v>0.53584833100727791</v>
      </c>
      <c r="F279">
        <f t="shared" si="23"/>
        <v>0</v>
      </c>
      <c r="G279">
        <f t="shared" si="24"/>
        <v>0.45032165369278943</v>
      </c>
      <c r="J279">
        <f>BS279*'Value Calculations'!$D$3</f>
        <v>3.2618834290083032</v>
      </c>
      <c r="K279">
        <f>BT279*'Value Calculations'!$D$4</f>
        <v>4.2329651525804488</v>
      </c>
      <c r="L279">
        <f>BU279*'Value Calculations'!$D$5</f>
        <v>5.5721002061113527</v>
      </c>
      <c r="M279">
        <f>BV279*'Value Calculations'!$D$6</f>
        <v>0</v>
      </c>
      <c r="N279">
        <f>BW279*'Value Calculations'!$D$7</f>
        <v>2.9880858198561553</v>
      </c>
      <c r="O279">
        <f>BX279*'Value Calculations'!$D$8</f>
        <v>4.1697042946793079</v>
      </c>
      <c r="P279">
        <f>BY279*'Value Calculations'!$D$9</f>
        <v>2.5190501467503346</v>
      </c>
      <c r="Q279">
        <f>BZ279*'Value Calculations'!$D$10</f>
        <v>0.36531647407620471</v>
      </c>
      <c r="R279">
        <f>CA279*'Value Calculations'!$D$11</f>
        <v>0.9907141480249374</v>
      </c>
      <c r="S279">
        <f>CB279*'Value Calculations'!$D$12</f>
        <v>0.81388273958941404</v>
      </c>
      <c r="T279">
        <f>CC279*'Value Calculations'!$D$13</f>
        <v>4.5400607675097904</v>
      </c>
      <c r="V279">
        <f>CF279*'Value Calculations'!$D$3</f>
        <v>4.4850897148864171</v>
      </c>
      <c r="W279">
        <f>CG279*'Value Calculations'!$D$4</f>
        <v>3.9073524485357991</v>
      </c>
      <c r="X279">
        <f>CH279*'Value Calculations'!$D$5</f>
        <v>6.1027764162171954</v>
      </c>
      <c r="Y279">
        <f>CI279*'Value Calculations'!$D$6</f>
        <v>0.12506493191936285</v>
      </c>
      <c r="Z279">
        <f>CJ279*'Value Calculations'!$D$7</f>
        <v>3.4275102051291193</v>
      </c>
      <c r="AA279">
        <f>CK279*'Value Calculations'!$D$8</f>
        <v>4.5291615614620069</v>
      </c>
      <c r="AB279">
        <f>CL279*'Value Calculations'!$D$9</f>
        <v>6.5495303815508699</v>
      </c>
      <c r="AC279">
        <f>CM279*'Value Calculations'!$D$10</f>
        <v>0.36531647407620471</v>
      </c>
      <c r="AD279">
        <f>CN279*'Value Calculations'!$D$11</f>
        <v>2.9721424440748123</v>
      </c>
      <c r="AE279">
        <f>CO279*'Value Calculations'!$D$12</f>
        <v>1.6277654791788281</v>
      </c>
      <c r="AF279">
        <f>CP279*'Value Calculations'!$D$13</f>
        <v>5.8470479581565478</v>
      </c>
      <c r="AH279">
        <f>CS279*'Value Calculations'!$D$3</f>
        <v>0.4077354286260379</v>
      </c>
      <c r="AI279">
        <f>CT279*'Value Calculations'!$D$4</f>
        <v>1.6280635202232496</v>
      </c>
      <c r="AJ279">
        <f>CU279*'Value Calculations'!$D$5</f>
        <v>1.5920286303175293</v>
      </c>
      <c r="AK279">
        <f>CV279*'Value Calculations'!$D$6</f>
        <v>0.25012986383872571</v>
      </c>
      <c r="AL279">
        <f>CW279*'Value Calculations'!$D$7</f>
        <v>0.87884877054592803</v>
      </c>
      <c r="AM279">
        <f>CX279*'Value Calculations'!$D$8</f>
        <v>1.5816119738438754</v>
      </c>
      <c r="AN279">
        <f>CY279*'Value Calculations'!$D$9</f>
        <v>0.37785752201255018</v>
      </c>
      <c r="AO279">
        <f>CZ279*'Value Calculations'!$D$10</f>
        <v>0</v>
      </c>
      <c r="AP279">
        <f>DA279*'Value Calculations'!$D$11</f>
        <v>0</v>
      </c>
      <c r="AQ279">
        <f>DB279*'Value Calculations'!$D$12</f>
        <v>0</v>
      </c>
      <c r="AR279">
        <f>DC279*'Value Calculations'!$D$13</f>
        <v>1.8572975867085506</v>
      </c>
      <c r="AT279">
        <f>DF279*'Value Calculations'!$D$3</f>
        <v>0</v>
      </c>
      <c r="AU279">
        <f>DG279*'Value Calculations'!$D$4</f>
        <v>0</v>
      </c>
      <c r="AV279">
        <f>DH279*'Value Calculations'!$D$5</f>
        <v>0</v>
      </c>
      <c r="AW279">
        <f>DI279*'Value Calculations'!$D$6</f>
        <v>0</v>
      </c>
      <c r="AX279">
        <f>DJ279*'Value Calculations'!$D$7</f>
        <v>0</v>
      </c>
      <c r="AY279">
        <f>DK279*'Value Calculations'!$D$8</f>
        <v>0</v>
      </c>
      <c r="AZ279">
        <f>DL279*'Value Calculations'!$D$9</f>
        <v>0</v>
      </c>
      <c r="BA279">
        <f>DM279*'Value Calculations'!$D$10</f>
        <v>0</v>
      </c>
      <c r="BB279">
        <f>DN279*'Value Calculations'!$D$11</f>
        <v>0</v>
      </c>
      <c r="BC279">
        <f>DO279*'Value Calculations'!$D$12</f>
        <v>0</v>
      </c>
      <c r="BD279">
        <f>DP279*'Value Calculations'!$D$13</f>
        <v>0</v>
      </c>
      <c r="BF279">
        <f>DS279*'Value Calculations'!$D$3</f>
        <v>2.8541480003822652</v>
      </c>
      <c r="BG279">
        <f>DT279*'Value Calculations'!$D$4</f>
        <v>3.9073524485357991</v>
      </c>
      <c r="BH279">
        <f>DU279*'Value Calculations'!$D$5</f>
        <v>5.0414239960055092</v>
      </c>
      <c r="BI279">
        <f>DV279*'Value Calculations'!$D$6</f>
        <v>-1.6258441149517171</v>
      </c>
      <c r="BJ279">
        <f>DW279*'Value Calculations'!$D$7</f>
        <v>4.1305892215658613</v>
      </c>
      <c r="BK279">
        <f>DX279*'Value Calculations'!$D$8</f>
        <v>6.0388820819493425</v>
      </c>
      <c r="BL279">
        <f>DY279*'Value Calculations'!$D$9</f>
        <v>1.385477580712684</v>
      </c>
      <c r="BM279">
        <f>DZ279*'Value Calculations'!$D$10</f>
        <v>0</v>
      </c>
      <c r="BN279">
        <f>EA279*'Value Calculations'!$D$11</f>
        <v>0.9907141480249374</v>
      </c>
      <c r="BO279">
        <f>EB279*'Value Calculations'!$D$12</f>
        <v>0.81388273958941404</v>
      </c>
      <c r="BP279">
        <f>EC279*'Value Calculations'!$D$13</f>
        <v>7.0852463492955824</v>
      </c>
      <c r="BR279">
        <f>IFERROR(VLOOKUP($B279,'Raw Stats'!$CM$3:$DC$884,3,FALSE),0)</f>
        <v>45</v>
      </c>
      <c r="BS279">
        <f>IFERROR(VLOOKUP($B279,'Raw Stats'!$CM$3:$DC$884,4,FALSE),0)</f>
        <v>8</v>
      </c>
      <c r="BT279">
        <f>IFERROR(VLOOKUP($B279,'Raw Stats'!$CM$3:$DC$884,5,FALSE),0)</f>
        <v>13</v>
      </c>
      <c r="BU279">
        <f>IFERROR(VLOOKUP($B279,'Raw Stats'!$CM$3:$DC$884,6,FALSE),0)</f>
        <v>21</v>
      </c>
      <c r="BV279">
        <f>IFERROR(VLOOKUP($B279,'Raw Stats'!$CM$3:$DC$884,7,FALSE),0)</f>
        <v>0</v>
      </c>
      <c r="BW279">
        <f>IFERROR(VLOOKUP($B279,'Raw Stats'!$CM$3:$DC$884,8,FALSE),0)</f>
        <v>34</v>
      </c>
      <c r="BX279">
        <f>IFERROR(VLOOKUP($B279,'Raw Stats'!$CM$3:$DC$884,9,FALSE),0)</f>
        <v>58</v>
      </c>
      <c r="BY279">
        <f>IFERROR(VLOOKUP($B279,'Raw Stats'!$CM$3:$DC$884,10,FALSE),0)</f>
        <v>20</v>
      </c>
      <c r="BZ279">
        <f>IFERROR(VLOOKUP($B279,'Raw Stats'!$CM$3:$DC$884,11,FALSE)+VLOOKUP($B279,'Raw Stats'!$CM$3:$DC$884,12,FALSE),0)</f>
        <v>1</v>
      </c>
      <c r="CA279">
        <f>IFERROR(VLOOKUP($B279,'Raw Stats'!$CM$3:$DC$884,13,FALSE)+VLOOKUP($B279,'Raw Stats'!$CM$3:$DC$884,14,FALSE),0)</f>
        <v>1</v>
      </c>
      <c r="CB279">
        <f>IFERROR(VLOOKUP($B279,'Raw Stats'!$CM$3:$DC$884,15,FALSE),0)</f>
        <v>1</v>
      </c>
      <c r="CC279">
        <f>IFERROR(VLOOKUP($B279,'Raw Stats'!$CM$3:$DC$884,16,FALSE),0)</f>
        <v>66</v>
      </c>
      <c r="CE279">
        <f>IFERROR(VLOOKUP($B279,'Raw Stats'!$BU$3:$CJ$528,3,FALSE),0)</f>
        <v>73</v>
      </c>
      <c r="CF279">
        <f>IFERROR(VLOOKUP($B279,'Raw Stats'!$BU$3:$CJ$528,4,FALSE),0)</f>
        <v>11</v>
      </c>
      <c r="CG279">
        <f>IFERROR(VLOOKUP($B279,'Raw Stats'!$BU$3:$CJ$5288,5,FALSE),0)</f>
        <v>12</v>
      </c>
      <c r="CH279">
        <f>IFERROR(VLOOKUP($B279,'Raw Stats'!$BU$3:$CJ$528,6,FALSE),0)</f>
        <v>23</v>
      </c>
      <c r="CI279">
        <f>IFERROR(VLOOKUP($B279,'Raw Stats'!$BU$3:$CJ$528,7,FALSE),0)</f>
        <v>1</v>
      </c>
      <c r="CJ279">
        <f>IFERROR(VLOOKUP($B279,'Raw Stats'!$BU$3:$CJ$528,8,FALSE),0)</f>
        <v>39</v>
      </c>
      <c r="CK279">
        <f>IFERROR(VLOOKUP($B279,'Raw Stats'!$BU$3:$CJ$528,9,FALSE),0)</f>
        <v>63</v>
      </c>
      <c r="CL279">
        <f>IFERROR(VLOOKUP($B279,'Raw Stats'!$BU$3:$CJ$528,10,FALSE),0)</f>
        <v>52</v>
      </c>
      <c r="CM279">
        <f>IFERROR(VLOOKUP($B279,'Raw Stats'!$BU$3:$CJ$528,11,FALSE)+VLOOKUP($B279,'Raw Stats'!$BU$3:$CJ$528,12,FALSE),0)</f>
        <v>1</v>
      </c>
      <c r="CN279">
        <f>IFERROR(VLOOKUP($B279,'Raw Stats'!$BU$3:$CJ$528,13,FALSE)+VLOOKUP($B279,'Raw Stats'!$BU$3:$CJ$528,14,FALSE),0)</f>
        <v>3</v>
      </c>
      <c r="CO279">
        <f>IFERROR(VLOOKUP($B279,'Raw Stats'!$BU$3:$CJ$528,15,FALSE),0)</f>
        <v>2</v>
      </c>
      <c r="CP279">
        <f>IFERROR(VLOOKUP($B279,'Raw Stats'!$BU$3:$CJ$528,16,FALSE),0)</f>
        <v>85</v>
      </c>
      <c r="CR279">
        <f>IFERROR(VLOOKUP($B279,'Raw Stats'!$BC$3:$BR$528,3,FALSE),0)</f>
        <v>16</v>
      </c>
      <c r="CS279">
        <f>IFERROR(VLOOKUP($B279,'Raw Stats'!$BC$3:$BR$528,4,FALSE),0)</f>
        <v>1</v>
      </c>
      <c r="CT279">
        <f>IFERROR(VLOOKUP($B279,'Raw Stats'!$BC$3:$BR$5288,5,FALSE),0)</f>
        <v>5</v>
      </c>
      <c r="CU279">
        <f>IFERROR(VLOOKUP($B279,'Raw Stats'!$BC$3:$BR$52888,6,FALSE),0)</f>
        <v>6</v>
      </c>
      <c r="CV279">
        <f>IFERROR(VLOOKUP($B279,'Raw Stats'!$BC$3:$BR$5288,7,FALSE),0)</f>
        <v>2</v>
      </c>
      <c r="CW279">
        <f>IFERROR(VLOOKUP($B279,'Raw Stats'!$BC$3:$BR$5288,8,FALSE),0)</f>
        <v>10</v>
      </c>
      <c r="CX279">
        <f>IFERROR(VLOOKUP($B279,'Raw Stats'!$BC$3:$BR$5288,9,FALSE),0)</f>
        <v>22</v>
      </c>
      <c r="CY279">
        <f>IFERROR(VLOOKUP($B279,'Raw Stats'!$BC$3:$BR$5288,10,FALSE),0)</f>
        <v>3</v>
      </c>
      <c r="CZ279">
        <f>IFERROR(VLOOKUP($B279,'Raw Stats'!$BC$3:$BR$5288,11,FALSE)+VLOOKUP($B279,'Raw Stats'!$BC$3:$BR$5288,12,FALSE),0)</f>
        <v>0</v>
      </c>
      <c r="DA279">
        <f>IFERROR(VLOOKUP($B279,'Raw Stats'!$BC$3:$BR$5288,13,FALSE)+VLOOKUP($B279,'Raw Stats'!$BC$3:$BR$5288,14,FALSE),0)</f>
        <v>0</v>
      </c>
      <c r="DB279">
        <f>IFERROR(VLOOKUP($B279,'Raw Stats'!$BC$3:$BR$5288,15,FALSE),0)</f>
        <v>0</v>
      </c>
      <c r="DC279">
        <f>IFERROR(VLOOKUP($B279,'Raw Stats'!$BC$3:$BR$5288,16,FALSE),0)</f>
        <v>27</v>
      </c>
      <c r="DE279">
        <f>IFERROR(VLOOKUP($B279,'Raw Stats'!$AK$3:$AZ$528,3,FALSE),0)</f>
        <v>0</v>
      </c>
      <c r="DF279">
        <f>IFERROR(VLOOKUP($B279,'Raw Stats'!$AK$3:$AZ$528,4,FALSE),0)</f>
        <v>0</v>
      </c>
      <c r="DG279">
        <f>IFERROR(VLOOKUP($B279,'Raw Stats'!$AK$3:$AZ$528,5,FALSE),0)</f>
        <v>0</v>
      </c>
      <c r="DH279">
        <f>IFERROR(VLOOKUP($B279,'Raw Stats'!$AK$3:$AZ$528,6,FALSE),0)</f>
        <v>0</v>
      </c>
      <c r="DI279">
        <f>IFERROR(VLOOKUP($B279,'Raw Stats'!$AK$3:$AZ$528,7,FALSE),0)</f>
        <v>0</v>
      </c>
      <c r="DJ279">
        <f>IFERROR(VLOOKUP($B279,'Raw Stats'!$AK$3:$AZ$528,8,FALSE),0)</f>
        <v>0</v>
      </c>
      <c r="DK279">
        <f>IFERROR(VLOOKUP($B279,'Raw Stats'!$AK$3:$AZ$528,9,FALSE),0)</f>
        <v>0</v>
      </c>
      <c r="DL279">
        <f>IFERROR(VLOOKUP($B279,'Raw Stats'!$AK$3:$AZ$528,10,FALSE),0)</f>
        <v>0</v>
      </c>
      <c r="DM279">
        <f>IFERROR(VLOOKUP($B279,'Raw Stats'!$AK$3:$AZ$528,11,FALSE)+VLOOKUP($B279,'Raw Stats'!$AK$3:$AZ$528,12,FALSE),0)</f>
        <v>0</v>
      </c>
      <c r="DN279">
        <f>IFERROR(VLOOKUP($B279,'Raw Stats'!$AK$3:$AZ$528,13,FALSE)+VLOOKUP($B279,'Raw Stats'!$AK$3:$AZ$528,14,FALSE),0)</f>
        <v>0</v>
      </c>
      <c r="DO279">
        <f>IFERROR(VLOOKUP($B279,'Raw Stats'!$AK$3:$AZ$528,15,FALSE),0)</f>
        <v>0</v>
      </c>
      <c r="DP279">
        <f>IFERROR(VLOOKUP($B279,'Raw Stats'!$AK$3:$AZ$528,16,FALSE),0)</f>
        <v>0</v>
      </c>
      <c r="DR279">
        <f>IFERROR(VLOOKUP($B279,'Raw Stats'!$S$3:$AH$528,3,FALSE),0)</f>
        <v>68</v>
      </c>
      <c r="DS279">
        <f>IFERROR(VLOOKUP($B279,'Raw Stats'!$S$3:$AH$528,4,FALSE),0)</f>
        <v>7</v>
      </c>
      <c r="DT279">
        <f>IFERROR(VLOOKUP($B279,'Raw Stats'!$S$3:$AH$528,5,FALSE),0)</f>
        <v>12</v>
      </c>
      <c r="DU279">
        <f>IFERROR(VLOOKUP($B279,'Raw Stats'!$S$3:$AH$528,6,FALSE),0)</f>
        <v>19</v>
      </c>
      <c r="DV279">
        <f>IFERROR(VLOOKUP($B279,'Raw Stats'!$S$3:$AH$528,7,FALSE),0)</f>
        <v>-13</v>
      </c>
      <c r="DW279">
        <f>IFERROR(VLOOKUP($B279,'Raw Stats'!$S$3:$AH$528,8,FALSE),0)</f>
        <v>47</v>
      </c>
      <c r="DX279">
        <f>IFERROR(VLOOKUP($B279,'Raw Stats'!$S$3:$AH$528,9,FALSE),0)</f>
        <v>84</v>
      </c>
      <c r="DY279">
        <f>IFERROR(VLOOKUP($B279,'Raw Stats'!$S$3:$AH$528,10,FALSE),0)</f>
        <v>11</v>
      </c>
      <c r="DZ279">
        <f>IFERROR(VLOOKUP($B279,'Raw Stats'!$S$3:$AH$528,11,FALSE)+VLOOKUP($B279,'Raw Stats'!$S$3:$AH$528,12,FALSE),0)</f>
        <v>0</v>
      </c>
      <c r="EA279">
        <f>IFERROR(VLOOKUP($B279,'Raw Stats'!$S$3:$AH$528,13,FALSE)+VLOOKUP($B279,'Raw Stats'!$S$3:$AH$528,14,FALSE),0)</f>
        <v>1</v>
      </c>
      <c r="EB279">
        <f>IFERROR(VLOOKUP($B279,'Raw Stats'!$S$3:$AH$528,15,FALSE),0)</f>
        <v>1</v>
      </c>
      <c r="EC279">
        <f>IFERROR(VLOOKUP($B279,'Raw Stats'!$S$3:$AH$528,16,FALSE),0)</f>
        <v>103</v>
      </c>
    </row>
    <row r="280" spans="1:133" x14ac:dyDescent="0.2">
      <c r="A280">
        <f>IFERROR(VLOOKUP(B280,Sheet2!$W$1:$X$300,2,FALSE),301)</f>
        <v>301</v>
      </c>
      <c r="B280" t="s">
        <v>750</v>
      </c>
      <c r="C280">
        <f t="shared" si="20"/>
        <v>0.65449975859204446</v>
      </c>
      <c r="D280">
        <f t="shared" si="21"/>
        <v>0.57483082994704426</v>
      </c>
      <c r="E280">
        <f t="shared" si="22"/>
        <v>0.79621340411321995</v>
      </c>
      <c r="F280">
        <f t="shared" si="23"/>
        <v>0.82468834118340051</v>
      </c>
      <c r="G280">
        <f t="shared" si="24"/>
        <v>0.62749335069180789</v>
      </c>
      <c r="J280">
        <f>BS280*'Value Calculations'!$D$3</f>
        <v>1.2232062858781136</v>
      </c>
      <c r="K280">
        <f>BT280*'Value Calculations'!$D$4</f>
        <v>6.1866413768483488</v>
      </c>
      <c r="L280">
        <f>BU280*'Value Calculations'!$D$5</f>
        <v>5.8374383111642736</v>
      </c>
      <c r="M280">
        <f>BV280*'Value Calculations'!$D$6</f>
        <v>0</v>
      </c>
      <c r="N280">
        <f>BW280*'Value Calculations'!$D$7</f>
        <v>4.2184740986204545</v>
      </c>
      <c r="O280">
        <f>BX280*'Value Calculations'!$D$8</f>
        <v>8.1956256826455363</v>
      </c>
      <c r="P280">
        <f>BY280*'Value Calculations'!$D$9</f>
        <v>13.225013270439256</v>
      </c>
      <c r="Q280">
        <f>BZ280*'Value Calculations'!$D$10</f>
        <v>2.1918988444572283</v>
      </c>
      <c r="R280">
        <f>CA280*'Value Calculations'!$D$11</f>
        <v>0.9907141480249374</v>
      </c>
      <c r="S280">
        <f>CB280*'Value Calculations'!$D$12</f>
        <v>0</v>
      </c>
      <c r="T280">
        <f>CC280*'Value Calculations'!$D$13</f>
        <v>5.7094703591411005</v>
      </c>
      <c r="V280">
        <f>CF280*'Value Calculations'!$D$3</f>
        <v>3.2618834290083032</v>
      </c>
      <c r="W280">
        <f>CG280*'Value Calculations'!$D$4</f>
        <v>3.5817397444911494</v>
      </c>
      <c r="X280">
        <f>CH280*'Value Calculations'!$D$5</f>
        <v>5.0414239960055092</v>
      </c>
      <c r="Y280">
        <f>CI280*'Value Calculations'!$D$6</f>
        <v>-3.2516882299034342</v>
      </c>
      <c r="Z280">
        <f>CJ280*'Value Calculations'!$D$7</f>
        <v>5.800401885603125</v>
      </c>
      <c r="AA280">
        <f>CK280*'Value Calculations'!$D$8</f>
        <v>8.9864316695674731</v>
      </c>
      <c r="AB280">
        <f>CL280*'Value Calculations'!$D$9</f>
        <v>11.587630675051539</v>
      </c>
      <c r="AC280">
        <f>CM280*'Value Calculations'!$D$10</f>
        <v>1.8265823703810236</v>
      </c>
      <c r="AD280">
        <f>CN280*'Value Calculations'!$D$11</f>
        <v>0.9907141480249374</v>
      </c>
      <c r="AE280">
        <f>CO280*'Value Calculations'!$D$12</f>
        <v>0</v>
      </c>
      <c r="AF280">
        <f>CP280*'Value Calculations'!$D$13</f>
        <v>8.7361775374809607</v>
      </c>
      <c r="AH280">
        <f>CS280*'Value Calculations'!$D$3</f>
        <v>1.2232062858781136</v>
      </c>
      <c r="AI280">
        <f>CT280*'Value Calculations'!$D$4</f>
        <v>2.2792889283125497</v>
      </c>
      <c r="AJ280">
        <f>CU280*'Value Calculations'!$D$5</f>
        <v>2.6533810505292155</v>
      </c>
      <c r="AK280">
        <f>CV280*'Value Calculations'!$D$6</f>
        <v>-0.62532465959681427</v>
      </c>
      <c r="AL280">
        <f>CW280*'Value Calculations'!$D$7</f>
        <v>1.9334672952010417</v>
      </c>
      <c r="AM280">
        <f>CX280*'Value Calculations'!$D$8</f>
        <v>6.0388820819493425</v>
      </c>
      <c r="AN280">
        <f>CY280*'Value Calculations'!$D$9</f>
        <v>6.1716728595383197</v>
      </c>
      <c r="AO280">
        <f>CZ280*'Value Calculations'!$D$10</f>
        <v>2.1918988444572283</v>
      </c>
      <c r="AP280">
        <f>DA280*'Value Calculations'!$D$11</f>
        <v>0</v>
      </c>
      <c r="AQ280">
        <f>DB280*'Value Calculations'!$D$12</f>
        <v>1.6277654791788281</v>
      </c>
      <c r="AR280">
        <f>DC280*'Value Calculations'!$D$13</f>
        <v>3.577017574401653</v>
      </c>
      <c r="AT280">
        <f>DF280*'Value Calculations'!$D$3</f>
        <v>1.6309417145041516</v>
      </c>
      <c r="AU280">
        <f>DG280*'Value Calculations'!$D$4</f>
        <v>7.8147048970715982</v>
      </c>
      <c r="AV280">
        <f>DH280*'Value Calculations'!$D$5</f>
        <v>7.4294669414818033</v>
      </c>
      <c r="AW280">
        <f>DI280*'Value Calculations'!$D$6</f>
        <v>-0.62532465959681427</v>
      </c>
      <c r="AX280">
        <f>DJ280*'Value Calculations'!$D$7</f>
        <v>3.1638555739653409</v>
      </c>
      <c r="AY280">
        <f>DK280*'Value Calculations'!$D$8</f>
        <v>7.4767111490801383</v>
      </c>
      <c r="AZ280">
        <f>DL280*'Value Calculations'!$D$9</f>
        <v>9.3204855429762379</v>
      </c>
      <c r="BA280">
        <f>DM280*'Value Calculations'!$D$10</f>
        <v>3.6531647407620471</v>
      </c>
      <c r="BB280">
        <f>DN280*'Value Calculations'!$D$11</f>
        <v>0</v>
      </c>
      <c r="BC280">
        <f>DO280*'Value Calculations'!$D$12</f>
        <v>0.81388273958941404</v>
      </c>
      <c r="BD280">
        <f>DP280*'Value Calculations'!$D$13</f>
        <v>7.154035148803306</v>
      </c>
      <c r="BF280">
        <f>DS280*'Value Calculations'!$D$3</f>
        <v>2.4464125717562273</v>
      </c>
      <c r="BG280">
        <f>DT280*'Value Calculations'!$D$4</f>
        <v>6.5122540808929985</v>
      </c>
      <c r="BH280">
        <f>DU280*'Value Calculations'!$D$5</f>
        <v>6.8987907313759607</v>
      </c>
      <c r="BI280">
        <f>DV280*'Value Calculations'!$D$6</f>
        <v>-0.62532465959681427</v>
      </c>
      <c r="BJ280">
        <f>DW280*'Value Calculations'!$D$7</f>
        <v>3.9548194674566761</v>
      </c>
      <c r="BK280">
        <f>DX280*'Value Calculations'!$D$8</f>
        <v>7.6923855091497577</v>
      </c>
      <c r="BL280">
        <f>DY280*'Value Calculations'!$D$9</f>
        <v>9.9502480796638224</v>
      </c>
      <c r="BM280">
        <f>DZ280*'Value Calculations'!$D$10</f>
        <v>1.8265823703810236</v>
      </c>
      <c r="BN280">
        <f>EA280*'Value Calculations'!$D$11</f>
        <v>0</v>
      </c>
      <c r="BO280">
        <f>EB280*'Value Calculations'!$D$12</f>
        <v>0.81388273958941404</v>
      </c>
      <c r="BP280">
        <f>EC280*'Value Calculations'!$D$13</f>
        <v>5.7094703591411005</v>
      </c>
      <c r="BR280">
        <f>IFERROR(VLOOKUP($B280,'Raw Stats'!$CM$3:$DC$884,3,FALSE),0)</f>
        <v>73</v>
      </c>
      <c r="BS280">
        <f>IFERROR(VLOOKUP($B280,'Raw Stats'!$CM$3:$DC$884,4,FALSE),0)</f>
        <v>3</v>
      </c>
      <c r="BT280">
        <f>IFERROR(VLOOKUP($B280,'Raw Stats'!$CM$3:$DC$884,5,FALSE),0)</f>
        <v>19</v>
      </c>
      <c r="BU280">
        <f>IFERROR(VLOOKUP($B280,'Raw Stats'!$CM$3:$DC$884,6,FALSE),0)</f>
        <v>22</v>
      </c>
      <c r="BV280">
        <f>IFERROR(VLOOKUP($B280,'Raw Stats'!$CM$3:$DC$884,7,FALSE),0)</f>
        <v>0</v>
      </c>
      <c r="BW280">
        <f>IFERROR(VLOOKUP($B280,'Raw Stats'!$CM$3:$DC$884,8,FALSE),0)</f>
        <v>48</v>
      </c>
      <c r="BX280">
        <f>IFERROR(VLOOKUP($B280,'Raw Stats'!$CM$3:$DC$884,9,FALSE),0)</f>
        <v>114</v>
      </c>
      <c r="BY280">
        <f>IFERROR(VLOOKUP($B280,'Raw Stats'!$CM$3:$DC$884,10,FALSE),0)</f>
        <v>105</v>
      </c>
      <c r="BZ280">
        <f>IFERROR(VLOOKUP($B280,'Raw Stats'!$CM$3:$DC$884,11,FALSE)+VLOOKUP($B280,'Raw Stats'!$CM$3:$DC$884,12,FALSE),0)</f>
        <v>6</v>
      </c>
      <c r="CA280">
        <f>IFERROR(VLOOKUP($B280,'Raw Stats'!$CM$3:$DC$884,13,FALSE)+VLOOKUP($B280,'Raw Stats'!$CM$3:$DC$884,14,FALSE),0)</f>
        <v>1</v>
      </c>
      <c r="CB280">
        <f>IFERROR(VLOOKUP($B280,'Raw Stats'!$CM$3:$DC$884,15,FALSE),0)</f>
        <v>0</v>
      </c>
      <c r="CC280">
        <f>IFERROR(VLOOKUP($B280,'Raw Stats'!$CM$3:$DC$884,16,FALSE),0)</f>
        <v>83</v>
      </c>
      <c r="CE280">
        <f>IFERROR(VLOOKUP($B280,'Raw Stats'!$BU$3:$CJ$528,3,FALSE),0)</f>
        <v>81</v>
      </c>
      <c r="CF280">
        <f>IFERROR(VLOOKUP($B280,'Raw Stats'!$BU$3:$CJ$528,4,FALSE),0)</f>
        <v>8</v>
      </c>
      <c r="CG280">
        <f>IFERROR(VLOOKUP($B280,'Raw Stats'!$BU$3:$CJ$5288,5,FALSE),0)</f>
        <v>11</v>
      </c>
      <c r="CH280">
        <f>IFERROR(VLOOKUP($B280,'Raw Stats'!$BU$3:$CJ$528,6,FALSE),0)</f>
        <v>19</v>
      </c>
      <c r="CI280">
        <f>IFERROR(VLOOKUP($B280,'Raw Stats'!$BU$3:$CJ$528,7,FALSE),0)</f>
        <v>-26</v>
      </c>
      <c r="CJ280">
        <f>IFERROR(VLOOKUP($B280,'Raw Stats'!$BU$3:$CJ$528,8,FALSE),0)</f>
        <v>66</v>
      </c>
      <c r="CK280">
        <f>IFERROR(VLOOKUP($B280,'Raw Stats'!$BU$3:$CJ$528,9,FALSE),0)</f>
        <v>125</v>
      </c>
      <c r="CL280">
        <f>IFERROR(VLOOKUP($B280,'Raw Stats'!$BU$3:$CJ$528,10,FALSE),0)</f>
        <v>92</v>
      </c>
      <c r="CM280">
        <f>IFERROR(VLOOKUP($B280,'Raw Stats'!$BU$3:$CJ$528,11,FALSE)+VLOOKUP($B280,'Raw Stats'!$BU$3:$CJ$528,12,FALSE),0)</f>
        <v>5</v>
      </c>
      <c r="CN280">
        <f>IFERROR(VLOOKUP($B280,'Raw Stats'!$BU$3:$CJ$528,13,FALSE)+VLOOKUP($B280,'Raw Stats'!$BU$3:$CJ$528,14,FALSE),0)</f>
        <v>1</v>
      </c>
      <c r="CO280">
        <f>IFERROR(VLOOKUP($B280,'Raw Stats'!$BU$3:$CJ$528,15,FALSE),0)</f>
        <v>0</v>
      </c>
      <c r="CP280">
        <f>IFERROR(VLOOKUP($B280,'Raw Stats'!$BU$3:$CJ$528,16,FALSE),0)</f>
        <v>127</v>
      </c>
      <c r="CR280">
        <f>IFERROR(VLOOKUP($B280,'Raw Stats'!$BC$3:$BR$528,3,FALSE),0)</f>
        <v>34</v>
      </c>
      <c r="CS280">
        <f>IFERROR(VLOOKUP($B280,'Raw Stats'!$BC$3:$BR$528,4,FALSE),0)</f>
        <v>3</v>
      </c>
      <c r="CT280">
        <f>IFERROR(VLOOKUP($B280,'Raw Stats'!$BC$3:$BR$5288,5,FALSE),0)</f>
        <v>7</v>
      </c>
      <c r="CU280">
        <f>IFERROR(VLOOKUP($B280,'Raw Stats'!$BC$3:$BR$52888,6,FALSE),0)</f>
        <v>10</v>
      </c>
      <c r="CV280">
        <f>IFERROR(VLOOKUP($B280,'Raw Stats'!$BC$3:$BR$5288,7,FALSE),0)</f>
        <v>-5</v>
      </c>
      <c r="CW280">
        <f>IFERROR(VLOOKUP($B280,'Raw Stats'!$BC$3:$BR$5288,8,FALSE),0)</f>
        <v>22</v>
      </c>
      <c r="CX280">
        <f>IFERROR(VLOOKUP($B280,'Raw Stats'!$BC$3:$BR$5288,9,FALSE),0)</f>
        <v>84</v>
      </c>
      <c r="CY280">
        <f>IFERROR(VLOOKUP($B280,'Raw Stats'!$BC$3:$BR$5288,10,FALSE),0)</f>
        <v>49</v>
      </c>
      <c r="CZ280">
        <f>IFERROR(VLOOKUP($B280,'Raw Stats'!$BC$3:$BR$5288,11,FALSE)+VLOOKUP($B280,'Raw Stats'!$BC$3:$BR$5288,12,FALSE),0)</f>
        <v>6</v>
      </c>
      <c r="DA280">
        <f>IFERROR(VLOOKUP($B280,'Raw Stats'!$BC$3:$BR$5288,13,FALSE)+VLOOKUP($B280,'Raw Stats'!$BC$3:$BR$5288,14,FALSE),0)</f>
        <v>0</v>
      </c>
      <c r="DB280">
        <f>IFERROR(VLOOKUP($B280,'Raw Stats'!$BC$3:$BR$5288,15,FALSE),0)</f>
        <v>2</v>
      </c>
      <c r="DC280">
        <f>IFERROR(VLOOKUP($B280,'Raw Stats'!$BC$3:$BR$5288,16,FALSE),0)</f>
        <v>52</v>
      </c>
      <c r="DE280">
        <f>IFERROR(VLOOKUP($B280,'Raw Stats'!$AK$3:$AZ$528,3,FALSE),0)</f>
        <v>58</v>
      </c>
      <c r="DF280">
        <f>IFERROR(VLOOKUP($B280,'Raw Stats'!$AK$3:$AZ$528,4,FALSE),0)</f>
        <v>4</v>
      </c>
      <c r="DG280">
        <f>IFERROR(VLOOKUP($B280,'Raw Stats'!$AK$3:$AZ$528,5,FALSE),0)</f>
        <v>24</v>
      </c>
      <c r="DH280">
        <f>IFERROR(VLOOKUP($B280,'Raw Stats'!$AK$3:$AZ$528,6,FALSE),0)</f>
        <v>28</v>
      </c>
      <c r="DI280">
        <f>IFERROR(VLOOKUP($B280,'Raw Stats'!$AK$3:$AZ$528,7,FALSE),0)</f>
        <v>-5</v>
      </c>
      <c r="DJ280">
        <f>IFERROR(VLOOKUP($B280,'Raw Stats'!$AK$3:$AZ$528,8,FALSE),0)</f>
        <v>36</v>
      </c>
      <c r="DK280">
        <f>IFERROR(VLOOKUP($B280,'Raw Stats'!$AK$3:$AZ$528,9,FALSE),0)</f>
        <v>104</v>
      </c>
      <c r="DL280">
        <f>IFERROR(VLOOKUP($B280,'Raw Stats'!$AK$3:$AZ$528,10,FALSE),0)</f>
        <v>74</v>
      </c>
      <c r="DM280">
        <f>IFERROR(VLOOKUP($B280,'Raw Stats'!$AK$3:$AZ$528,11,FALSE)+VLOOKUP($B280,'Raw Stats'!$AK$3:$AZ$528,12,FALSE),0)</f>
        <v>10</v>
      </c>
      <c r="DN280">
        <f>IFERROR(VLOOKUP($B280,'Raw Stats'!$AK$3:$AZ$528,13,FALSE)+VLOOKUP($B280,'Raw Stats'!$AK$3:$AZ$528,14,FALSE),0)</f>
        <v>0</v>
      </c>
      <c r="DO280">
        <f>IFERROR(VLOOKUP($B280,'Raw Stats'!$AK$3:$AZ$528,15,FALSE),0)</f>
        <v>1</v>
      </c>
      <c r="DP280">
        <f>IFERROR(VLOOKUP($B280,'Raw Stats'!$AK$3:$AZ$528,16,FALSE),0)</f>
        <v>104</v>
      </c>
      <c r="DR280">
        <f>IFERROR(VLOOKUP($B280,'Raw Stats'!$S$3:$AH$528,3,FALSE),0)</f>
        <v>72</v>
      </c>
      <c r="DS280">
        <f>IFERROR(VLOOKUP($B280,'Raw Stats'!$S$3:$AH$528,4,FALSE),0)</f>
        <v>6</v>
      </c>
      <c r="DT280">
        <f>IFERROR(VLOOKUP($B280,'Raw Stats'!$S$3:$AH$528,5,FALSE),0)</f>
        <v>20</v>
      </c>
      <c r="DU280">
        <f>IFERROR(VLOOKUP($B280,'Raw Stats'!$S$3:$AH$528,6,FALSE),0)</f>
        <v>26</v>
      </c>
      <c r="DV280">
        <f>IFERROR(VLOOKUP($B280,'Raw Stats'!$S$3:$AH$528,7,FALSE),0)</f>
        <v>-5</v>
      </c>
      <c r="DW280">
        <f>IFERROR(VLOOKUP($B280,'Raw Stats'!$S$3:$AH$528,8,FALSE),0)</f>
        <v>45</v>
      </c>
      <c r="DX280">
        <f>IFERROR(VLOOKUP($B280,'Raw Stats'!$S$3:$AH$528,9,FALSE),0)</f>
        <v>107</v>
      </c>
      <c r="DY280">
        <f>IFERROR(VLOOKUP($B280,'Raw Stats'!$S$3:$AH$528,10,FALSE),0)</f>
        <v>79</v>
      </c>
      <c r="DZ280">
        <f>IFERROR(VLOOKUP($B280,'Raw Stats'!$S$3:$AH$528,11,FALSE)+VLOOKUP($B280,'Raw Stats'!$S$3:$AH$528,12,FALSE),0)</f>
        <v>5</v>
      </c>
      <c r="EA280">
        <f>IFERROR(VLOOKUP($B280,'Raw Stats'!$S$3:$AH$528,13,FALSE)+VLOOKUP($B280,'Raw Stats'!$S$3:$AH$528,14,FALSE),0)</f>
        <v>0</v>
      </c>
      <c r="EB280">
        <f>IFERROR(VLOOKUP($B280,'Raw Stats'!$S$3:$AH$528,15,FALSE),0)</f>
        <v>1</v>
      </c>
      <c r="EC280">
        <f>IFERROR(VLOOKUP($B280,'Raw Stats'!$S$3:$AH$528,16,FALSE),0)</f>
        <v>83</v>
      </c>
    </row>
    <row r="281" spans="1:133" x14ac:dyDescent="0.2">
      <c r="A281">
        <f>IFERROR(VLOOKUP(B281,Sheet2!$W$1:$X$300,2,FALSE),301)</f>
        <v>197</v>
      </c>
      <c r="B281" t="s">
        <v>736</v>
      </c>
      <c r="C281">
        <f t="shared" si="20"/>
        <v>0.6527211267886659</v>
      </c>
      <c r="D281">
        <f t="shared" si="21"/>
        <v>0.60040884650864401</v>
      </c>
      <c r="E281">
        <f t="shared" si="22"/>
        <v>0</v>
      </c>
      <c r="F281">
        <f t="shared" si="23"/>
        <v>0</v>
      </c>
      <c r="G281">
        <f t="shared" si="24"/>
        <v>0</v>
      </c>
      <c r="J281">
        <f>BS281*'Value Calculations'!$D$3</f>
        <v>2.8541480003822652</v>
      </c>
      <c r="K281">
        <f>BT281*'Value Calculations'!$D$4</f>
        <v>8.7915430092055473</v>
      </c>
      <c r="L281">
        <f>BU281*'Value Calculations'!$D$5</f>
        <v>9.021495571799333</v>
      </c>
      <c r="M281">
        <f>BV281*'Value Calculations'!$D$6</f>
        <v>3.1266232979840716</v>
      </c>
      <c r="N281">
        <f>BW281*'Value Calculations'!$D$7</f>
        <v>2.8123160657469697</v>
      </c>
      <c r="O281">
        <f>BX281*'Value Calculations'!$D$8</f>
        <v>4.2415957480358477</v>
      </c>
      <c r="P281">
        <f>BY281*'Value Calculations'!$D$9</f>
        <v>9.6983430649887872</v>
      </c>
      <c r="Q281">
        <f>BZ281*'Value Calculations'!$D$10</f>
        <v>2.1918988444572283</v>
      </c>
      <c r="R281">
        <f>CA281*'Value Calculations'!$D$11</f>
        <v>0</v>
      </c>
      <c r="S281">
        <f>CB281*'Value Calculations'!$D$12</f>
        <v>0.81388273958941404</v>
      </c>
      <c r="T281">
        <f>CC281*'Value Calculations'!$D$13</f>
        <v>7.3604015473264788</v>
      </c>
      <c r="V281">
        <f>CF281*'Value Calculations'!$D$3</f>
        <v>2.4464125717562273</v>
      </c>
      <c r="W281">
        <f>CG281*'Value Calculations'!$D$4</f>
        <v>7.8147048970715982</v>
      </c>
      <c r="X281">
        <f>CH281*'Value Calculations'!$D$5</f>
        <v>7.960143151587646</v>
      </c>
      <c r="Y281">
        <f>CI281*'Value Calculations'!$D$6</f>
        <v>3.626883025661523</v>
      </c>
      <c r="Z281">
        <f>CJ281*'Value Calculations'!$D$7</f>
        <v>3.1638555739653409</v>
      </c>
      <c r="AA281">
        <f>CK281*'Value Calculations'!$D$8</f>
        <v>3.8821384812531488</v>
      </c>
      <c r="AB281">
        <f>CL281*'Value Calculations'!$D$9</f>
        <v>7.6831029475885204</v>
      </c>
      <c r="AC281">
        <f>CM281*'Value Calculations'!$D$10</f>
        <v>1.4612658963048188</v>
      </c>
      <c r="AD281">
        <f>CN281*'Value Calculations'!$D$11</f>
        <v>0</v>
      </c>
      <c r="AE281">
        <f>CO281*'Value Calculations'!$D$12</f>
        <v>0.81388273958941404</v>
      </c>
      <c r="AF281">
        <f>CP281*'Value Calculations'!$D$13</f>
        <v>7.9795007428959952</v>
      </c>
      <c r="AH281">
        <f>CS281*'Value Calculations'!$D$3</f>
        <v>0</v>
      </c>
      <c r="AI281">
        <f>CT281*'Value Calculations'!$D$4</f>
        <v>0</v>
      </c>
      <c r="AJ281">
        <f>CU281*'Value Calculations'!$D$5</f>
        <v>0</v>
      </c>
      <c r="AK281">
        <f>CV281*'Value Calculations'!$D$6</f>
        <v>0</v>
      </c>
      <c r="AL281">
        <f>CW281*'Value Calculations'!$D$7</f>
        <v>0</v>
      </c>
      <c r="AM281">
        <f>CX281*'Value Calculations'!$D$8</f>
        <v>0</v>
      </c>
      <c r="AN281">
        <f>CY281*'Value Calculations'!$D$9</f>
        <v>0</v>
      </c>
      <c r="AO281">
        <f>CZ281*'Value Calculations'!$D$10</f>
        <v>0</v>
      </c>
      <c r="AP281">
        <f>DA281*'Value Calculations'!$D$11</f>
        <v>0</v>
      </c>
      <c r="AQ281">
        <f>DB281*'Value Calculations'!$D$12</f>
        <v>0</v>
      </c>
      <c r="AR281">
        <f>DC281*'Value Calculations'!$D$13</f>
        <v>0</v>
      </c>
      <c r="AT281">
        <f>DF281*'Value Calculations'!$D$3</f>
        <v>0</v>
      </c>
      <c r="AU281">
        <f>DG281*'Value Calculations'!$D$4</f>
        <v>0</v>
      </c>
      <c r="AV281">
        <f>DH281*'Value Calculations'!$D$5</f>
        <v>0</v>
      </c>
      <c r="AW281">
        <f>DI281*'Value Calculations'!$D$6</f>
        <v>0</v>
      </c>
      <c r="AX281">
        <f>DJ281*'Value Calculations'!$D$7</f>
        <v>0</v>
      </c>
      <c r="AY281">
        <f>DK281*'Value Calculations'!$D$8</f>
        <v>0</v>
      </c>
      <c r="AZ281">
        <f>DL281*'Value Calculations'!$D$9</f>
        <v>0</v>
      </c>
      <c r="BA281">
        <f>DM281*'Value Calculations'!$D$10</f>
        <v>0</v>
      </c>
      <c r="BB281">
        <f>DN281*'Value Calculations'!$D$11</f>
        <v>0</v>
      </c>
      <c r="BC281">
        <f>DO281*'Value Calculations'!$D$12</f>
        <v>0</v>
      </c>
      <c r="BD281">
        <f>DP281*'Value Calculations'!$D$13</f>
        <v>0</v>
      </c>
      <c r="BF281">
        <f>DS281*'Value Calculations'!$D$3</f>
        <v>0</v>
      </c>
      <c r="BG281">
        <f>DT281*'Value Calculations'!$D$4</f>
        <v>0</v>
      </c>
      <c r="BH281">
        <f>DU281*'Value Calculations'!$D$5</f>
        <v>0</v>
      </c>
      <c r="BI281">
        <f>DV281*'Value Calculations'!$D$6</f>
        <v>0</v>
      </c>
      <c r="BJ281">
        <f>DW281*'Value Calculations'!$D$7</f>
        <v>0</v>
      </c>
      <c r="BK281">
        <f>DX281*'Value Calculations'!$D$8</f>
        <v>0</v>
      </c>
      <c r="BL281">
        <f>DY281*'Value Calculations'!$D$9</f>
        <v>0</v>
      </c>
      <c r="BM281">
        <f>DZ281*'Value Calculations'!$D$10</f>
        <v>0</v>
      </c>
      <c r="BN281">
        <f>EA281*'Value Calculations'!$D$11</f>
        <v>0</v>
      </c>
      <c r="BO281">
        <f>EB281*'Value Calculations'!$D$12</f>
        <v>0</v>
      </c>
      <c r="BP281">
        <f>EC281*'Value Calculations'!$D$13</f>
        <v>0</v>
      </c>
      <c r="BR281">
        <f>IFERROR(VLOOKUP($B281,'Raw Stats'!$CM$3:$DC$884,3,FALSE),0)</f>
        <v>78</v>
      </c>
      <c r="BS281">
        <f>IFERROR(VLOOKUP($B281,'Raw Stats'!$CM$3:$DC$884,4,FALSE),0)</f>
        <v>7</v>
      </c>
      <c r="BT281">
        <f>IFERROR(VLOOKUP($B281,'Raw Stats'!$CM$3:$DC$884,5,FALSE),0)</f>
        <v>27</v>
      </c>
      <c r="BU281">
        <f>IFERROR(VLOOKUP($B281,'Raw Stats'!$CM$3:$DC$884,6,FALSE),0)</f>
        <v>34</v>
      </c>
      <c r="BV281">
        <f>IFERROR(VLOOKUP($B281,'Raw Stats'!$CM$3:$DC$884,7,FALSE),0)</f>
        <v>25</v>
      </c>
      <c r="BW281">
        <f>IFERROR(VLOOKUP($B281,'Raw Stats'!$CM$3:$DC$884,8,FALSE),0)</f>
        <v>32</v>
      </c>
      <c r="BX281">
        <f>IFERROR(VLOOKUP($B281,'Raw Stats'!$CM$3:$DC$884,9,FALSE),0)</f>
        <v>59</v>
      </c>
      <c r="BY281">
        <f>IFERROR(VLOOKUP($B281,'Raw Stats'!$CM$3:$DC$884,10,FALSE),0)</f>
        <v>77</v>
      </c>
      <c r="BZ281">
        <f>IFERROR(VLOOKUP($B281,'Raw Stats'!$CM$3:$DC$884,11,FALSE)+VLOOKUP($B281,'Raw Stats'!$CM$3:$DC$884,12,FALSE),0)</f>
        <v>6</v>
      </c>
      <c r="CA281">
        <f>IFERROR(VLOOKUP($B281,'Raw Stats'!$CM$3:$DC$884,13,FALSE)+VLOOKUP($B281,'Raw Stats'!$CM$3:$DC$884,14,FALSE),0)</f>
        <v>0</v>
      </c>
      <c r="CB281">
        <f>IFERROR(VLOOKUP($B281,'Raw Stats'!$CM$3:$DC$884,15,FALSE),0)</f>
        <v>1</v>
      </c>
      <c r="CC281">
        <f>IFERROR(VLOOKUP($B281,'Raw Stats'!$CM$3:$DC$884,16,FALSE),0)</f>
        <v>107</v>
      </c>
      <c r="CE281">
        <f>IFERROR(VLOOKUP($B281,'Raw Stats'!$BU$3:$CJ$528,3,FALSE),0)</f>
        <v>78</v>
      </c>
      <c r="CF281">
        <f>IFERROR(VLOOKUP($B281,'Raw Stats'!$BU$3:$CJ$528,4,FALSE),0)</f>
        <v>6</v>
      </c>
      <c r="CG281">
        <f>IFERROR(VLOOKUP($B281,'Raw Stats'!$BU$3:$CJ$5288,5,FALSE),0)</f>
        <v>24</v>
      </c>
      <c r="CH281">
        <f>IFERROR(VLOOKUP($B281,'Raw Stats'!$BU$3:$CJ$528,6,FALSE),0)</f>
        <v>30</v>
      </c>
      <c r="CI281">
        <f>IFERROR(VLOOKUP($B281,'Raw Stats'!$BU$3:$CJ$528,7,FALSE),0)</f>
        <v>29</v>
      </c>
      <c r="CJ281">
        <f>IFERROR(VLOOKUP($B281,'Raw Stats'!$BU$3:$CJ$528,8,FALSE),0)</f>
        <v>36</v>
      </c>
      <c r="CK281">
        <f>IFERROR(VLOOKUP($B281,'Raw Stats'!$BU$3:$CJ$528,9,FALSE),0)</f>
        <v>54</v>
      </c>
      <c r="CL281">
        <f>IFERROR(VLOOKUP($B281,'Raw Stats'!$BU$3:$CJ$528,10,FALSE),0)</f>
        <v>61</v>
      </c>
      <c r="CM281">
        <f>IFERROR(VLOOKUP($B281,'Raw Stats'!$BU$3:$CJ$528,11,FALSE)+VLOOKUP($B281,'Raw Stats'!$BU$3:$CJ$528,12,FALSE),0)</f>
        <v>4</v>
      </c>
      <c r="CN281">
        <f>IFERROR(VLOOKUP($B281,'Raw Stats'!$BU$3:$CJ$528,13,FALSE)+VLOOKUP($B281,'Raw Stats'!$BU$3:$CJ$528,14,FALSE),0)</f>
        <v>0</v>
      </c>
      <c r="CO281">
        <f>IFERROR(VLOOKUP($B281,'Raw Stats'!$BU$3:$CJ$528,15,FALSE),0)</f>
        <v>1</v>
      </c>
      <c r="CP281">
        <f>IFERROR(VLOOKUP($B281,'Raw Stats'!$BU$3:$CJ$528,16,FALSE),0)</f>
        <v>116</v>
      </c>
      <c r="CR281">
        <f>IFERROR(VLOOKUP($B281,'Raw Stats'!$BC$3:$BR$528,3,FALSE),0)</f>
        <v>0</v>
      </c>
      <c r="CS281">
        <f>IFERROR(VLOOKUP($B281,'Raw Stats'!$BC$3:$BR$528,4,FALSE),0)</f>
        <v>0</v>
      </c>
      <c r="CT281">
        <f>IFERROR(VLOOKUP($B281,'Raw Stats'!$BC$3:$BR$5288,5,FALSE),0)</f>
        <v>0</v>
      </c>
      <c r="CU281">
        <f>IFERROR(VLOOKUP($B281,'Raw Stats'!$BC$3:$BR$52888,6,FALSE),0)</f>
        <v>0</v>
      </c>
      <c r="CV281">
        <f>IFERROR(VLOOKUP($B281,'Raw Stats'!$BC$3:$BR$5288,7,FALSE),0)</f>
        <v>0</v>
      </c>
      <c r="CW281">
        <f>IFERROR(VLOOKUP($B281,'Raw Stats'!$BC$3:$BR$5288,8,FALSE),0)</f>
        <v>0</v>
      </c>
      <c r="CX281">
        <f>IFERROR(VLOOKUP($B281,'Raw Stats'!$BC$3:$BR$5288,9,FALSE),0)</f>
        <v>0</v>
      </c>
      <c r="CY281">
        <f>IFERROR(VLOOKUP($B281,'Raw Stats'!$BC$3:$BR$5288,10,FALSE),0)</f>
        <v>0</v>
      </c>
      <c r="CZ281">
        <f>IFERROR(VLOOKUP($B281,'Raw Stats'!$BC$3:$BR$5288,11,FALSE)+VLOOKUP($B281,'Raw Stats'!$BC$3:$BR$5288,12,FALSE),0)</f>
        <v>0</v>
      </c>
      <c r="DA281">
        <f>IFERROR(VLOOKUP($B281,'Raw Stats'!$BC$3:$BR$5288,13,FALSE)+VLOOKUP($B281,'Raw Stats'!$BC$3:$BR$5288,14,FALSE),0)</f>
        <v>0</v>
      </c>
      <c r="DB281">
        <f>IFERROR(VLOOKUP($B281,'Raw Stats'!$BC$3:$BR$5288,15,FALSE),0)</f>
        <v>0</v>
      </c>
      <c r="DC281">
        <f>IFERROR(VLOOKUP($B281,'Raw Stats'!$BC$3:$BR$5288,16,FALSE),0)</f>
        <v>0</v>
      </c>
      <c r="DE281">
        <f>IFERROR(VLOOKUP($B281,'Raw Stats'!$AK$3:$AZ$528,3,FALSE),0)</f>
        <v>0</v>
      </c>
      <c r="DF281">
        <f>IFERROR(VLOOKUP($B281,'Raw Stats'!$AK$3:$AZ$528,4,FALSE),0)</f>
        <v>0</v>
      </c>
      <c r="DG281">
        <f>IFERROR(VLOOKUP($B281,'Raw Stats'!$AK$3:$AZ$528,5,FALSE),0)</f>
        <v>0</v>
      </c>
      <c r="DH281">
        <f>IFERROR(VLOOKUP($B281,'Raw Stats'!$AK$3:$AZ$528,6,FALSE),0)</f>
        <v>0</v>
      </c>
      <c r="DI281">
        <f>IFERROR(VLOOKUP($B281,'Raw Stats'!$AK$3:$AZ$528,7,FALSE),0)</f>
        <v>0</v>
      </c>
      <c r="DJ281">
        <f>IFERROR(VLOOKUP($B281,'Raw Stats'!$AK$3:$AZ$528,8,FALSE),0)</f>
        <v>0</v>
      </c>
      <c r="DK281">
        <f>IFERROR(VLOOKUP($B281,'Raw Stats'!$AK$3:$AZ$528,9,FALSE),0)</f>
        <v>0</v>
      </c>
      <c r="DL281">
        <f>IFERROR(VLOOKUP($B281,'Raw Stats'!$AK$3:$AZ$528,10,FALSE),0)</f>
        <v>0</v>
      </c>
      <c r="DM281">
        <f>IFERROR(VLOOKUP($B281,'Raw Stats'!$AK$3:$AZ$528,11,FALSE)+VLOOKUP($B281,'Raw Stats'!$AK$3:$AZ$528,12,FALSE),0)</f>
        <v>0</v>
      </c>
      <c r="DN281">
        <f>IFERROR(VLOOKUP($B281,'Raw Stats'!$AK$3:$AZ$528,13,FALSE)+VLOOKUP($B281,'Raw Stats'!$AK$3:$AZ$528,14,FALSE),0)</f>
        <v>0</v>
      </c>
      <c r="DO281">
        <f>IFERROR(VLOOKUP($B281,'Raw Stats'!$AK$3:$AZ$528,15,FALSE),0)</f>
        <v>0</v>
      </c>
      <c r="DP281">
        <f>IFERROR(VLOOKUP($B281,'Raw Stats'!$AK$3:$AZ$528,16,FALSE),0)</f>
        <v>0</v>
      </c>
      <c r="DR281">
        <f>IFERROR(VLOOKUP($B281,'Raw Stats'!$S$3:$AH$528,3,FALSE),0)</f>
        <v>0</v>
      </c>
      <c r="DS281">
        <f>IFERROR(VLOOKUP($B281,'Raw Stats'!$S$3:$AH$528,4,FALSE),0)</f>
        <v>0</v>
      </c>
      <c r="DT281">
        <f>IFERROR(VLOOKUP($B281,'Raw Stats'!$S$3:$AH$528,5,FALSE),0)</f>
        <v>0</v>
      </c>
      <c r="DU281">
        <f>IFERROR(VLOOKUP($B281,'Raw Stats'!$S$3:$AH$528,6,FALSE),0)</f>
        <v>0</v>
      </c>
      <c r="DV281">
        <f>IFERROR(VLOOKUP($B281,'Raw Stats'!$S$3:$AH$528,7,FALSE),0)</f>
        <v>0</v>
      </c>
      <c r="DW281">
        <f>IFERROR(VLOOKUP($B281,'Raw Stats'!$S$3:$AH$528,8,FALSE),0)</f>
        <v>0</v>
      </c>
      <c r="DX281">
        <f>IFERROR(VLOOKUP($B281,'Raw Stats'!$S$3:$AH$528,9,FALSE),0)</f>
        <v>0</v>
      </c>
      <c r="DY281">
        <f>IFERROR(VLOOKUP($B281,'Raw Stats'!$S$3:$AH$528,10,FALSE),0)</f>
        <v>0</v>
      </c>
      <c r="DZ281">
        <f>IFERROR(VLOOKUP($B281,'Raw Stats'!$S$3:$AH$528,11,FALSE)+VLOOKUP($B281,'Raw Stats'!$S$3:$AH$528,12,FALSE),0)</f>
        <v>0</v>
      </c>
      <c r="EA281">
        <f>IFERROR(VLOOKUP($B281,'Raw Stats'!$S$3:$AH$528,13,FALSE)+VLOOKUP($B281,'Raw Stats'!$S$3:$AH$528,14,FALSE),0)</f>
        <v>0</v>
      </c>
      <c r="EB281">
        <f>IFERROR(VLOOKUP($B281,'Raw Stats'!$S$3:$AH$528,15,FALSE),0)</f>
        <v>0</v>
      </c>
      <c r="EC281">
        <f>IFERROR(VLOOKUP($B281,'Raw Stats'!$S$3:$AH$528,16,FALSE),0)</f>
        <v>0</v>
      </c>
    </row>
    <row r="282" spans="1:133" x14ac:dyDescent="0.2">
      <c r="A282">
        <f>IFERROR(VLOOKUP(B282,Sheet2!$W$1:$X$300,2,FALSE),301)</f>
        <v>203</v>
      </c>
      <c r="B282" t="s">
        <v>710</v>
      </c>
      <c r="C282">
        <f t="shared" si="20"/>
        <v>0.65169148474733873</v>
      </c>
      <c r="D282">
        <f t="shared" si="21"/>
        <v>0.83605210244646788</v>
      </c>
      <c r="E282">
        <f t="shared" si="22"/>
        <v>0.50257271999058017</v>
      </c>
      <c r="F282">
        <f t="shared" si="23"/>
        <v>0.5248618111990625</v>
      </c>
      <c r="G282">
        <f t="shared" si="24"/>
        <v>0.75452607760827484</v>
      </c>
      <c r="J282">
        <f>BS282*'Value Calculations'!$D$3</f>
        <v>2.8541480003822652</v>
      </c>
      <c r="K282">
        <f>BT282*'Value Calculations'!$D$4</f>
        <v>8.7915430092055473</v>
      </c>
      <c r="L282">
        <f>BU282*'Value Calculations'!$D$5</f>
        <v>9.021495571799333</v>
      </c>
      <c r="M282">
        <f>BV282*'Value Calculations'!$D$6</f>
        <v>0.50025972767745142</v>
      </c>
      <c r="N282">
        <f>BW282*'Value Calculations'!$D$7</f>
        <v>1.2303882787642992</v>
      </c>
      <c r="O282">
        <f>BX282*'Value Calculations'!$D$8</f>
        <v>3.3788983077573702</v>
      </c>
      <c r="P282">
        <f>BY282*'Value Calculations'!$D$9</f>
        <v>13.476918285114291</v>
      </c>
      <c r="Q282">
        <f>BZ282*'Value Calculations'!$D$10</f>
        <v>3.2878482666858426</v>
      </c>
      <c r="R282">
        <f>CA282*'Value Calculations'!$D$11</f>
        <v>1.9814282960498748</v>
      </c>
      <c r="S282">
        <f>CB282*'Value Calculations'!$D$12</f>
        <v>1.6277654791788281</v>
      </c>
      <c r="T282">
        <f>CC282*'Value Calculations'!$D$13</f>
        <v>5.9846255571719968</v>
      </c>
      <c r="V282">
        <f>CF282*'Value Calculations'!$D$3</f>
        <v>2.4464125717562273</v>
      </c>
      <c r="W282">
        <f>CG282*'Value Calculations'!$D$4</f>
        <v>9.7683811213394982</v>
      </c>
      <c r="X282">
        <f>CH282*'Value Calculations'!$D$5</f>
        <v>9.5521717819051766</v>
      </c>
      <c r="Y282">
        <f>CI282*'Value Calculations'!$D$6</f>
        <v>1.8759739787904428</v>
      </c>
      <c r="Z282">
        <f>CJ282*'Value Calculations'!$D$7</f>
        <v>1.2303882787642992</v>
      </c>
      <c r="AA282">
        <f>CK282*'Value Calculations'!$D$8</f>
        <v>3.3070068544008304</v>
      </c>
      <c r="AB282">
        <f>CL282*'Value Calculations'!$D$9</f>
        <v>15.366205895177041</v>
      </c>
      <c r="AC282">
        <f>CM282*'Value Calculations'!$D$10</f>
        <v>5.4797471111430704</v>
      </c>
      <c r="AD282">
        <f>CN282*'Value Calculations'!$D$11</f>
        <v>0.9907141480249374</v>
      </c>
      <c r="AE282">
        <f>CO282*'Value Calculations'!$D$12</f>
        <v>1.6277654791788281</v>
      </c>
      <c r="AF282">
        <f>CP282*'Value Calculations'!$D$13</f>
        <v>6.8788799507724097</v>
      </c>
      <c r="AH282">
        <f>CS282*'Value Calculations'!$D$3</f>
        <v>0.4077354286260379</v>
      </c>
      <c r="AI282">
        <f>CT282*'Value Calculations'!$D$4</f>
        <v>3.2561270404464993</v>
      </c>
      <c r="AJ282">
        <f>CU282*'Value Calculations'!$D$5</f>
        <v>2.9187191555821368</v>
      </c>
      <c r="AK282">
        <f>CV282*'Value Calculations'!$D$6</f>
        <v>-0.50025972767745142</v>
      </c>
      <c r="AL282">
        <f>CW282*'Value Calculations'!$D$7</f>
        <v>0.35153950821837121</v>
      </c>
      <c r="AM282">
        <f>CX282*'Value Calculations'!$D$8</f>
        <v>1.365937613774256</v>
      </c>
      <c r="AN282">
        <f>CY282*'Value Calculations'!$D$9</f>
        <v>5.1640528008381859</v>
      </c>
      <c r="AO282">
        <f>CZ282*'Value Calculations'!$D$10</f>
        <v>2.1918988444572283</v>
      </c>
      <c r="AP282">
        <f>DA282*'Value Calculations'!$D$11</f>
        <v>0</v>
      </c>
      <c r="AQ282">
        <f>DB282*'Value Calculations'!$D$12</f>
        <v>0</v>
      </c>
      <c r="AR282">
        <f>DC282*'Value Calculations'!$D$13</f>
        <v>3.4394399753862048</v>
      </c>
      <c r="AT282">
        <f>DF282*'Value Calculations'!$D$3</f>
        <v>2.0386771431301893</v>
      </c>
      <c r="AU282">
        <f>DG282*'Value Calculations'!$D$4</f>
        <v>7.8147048970715982</v>
      </c>
      <c r="AV282">
        <f>DH282*'Value Calculations'!$D$5</f>
        <v>7.6948050465347251</v>
      </c>
      <c r="AW282">
        <f>DI282*'Value Calculations'!$D$6</f>
        <v>-3.5018180937421599</v>
      </c>
      <c r="AX282">
        <f>DJ282*'Value Calculations'!$D$7</f>
        <v>1.5819277869826704</v>
      </c>
      <c r="AY282">
        <f>DK282*'Value Calculations'!$D$8</f>
        <v>3.091332494331211</v>
      </c>
      <c r="AZ282">
        <f>DL282*'Value Calculations'!$D$9</f>
        <v>11.839535689726572</v>
      </c>
      <c r="BA282">
        <f>DM282*'Value Calculations'!$D$10</f>
        <v>4.0184812148382516</v>
      </c>
      <c r="BB282">
        <f>DN282*'Value Calculations'!$D$11</f>
        <v>0</v>
      </c>
      <c r="BC282">
        <f>DO282*'Value Calculations'!$D$12</f>
        <v>0</v>
      </c>
      <c r="BD282">
        <f>DP282*'Value Calculations'!$D$13</f>
        <v>8.4610223394500643</v>
      </c>
      <c r="BF282">
        <f>DS282*'Value Calculations'!$D$3</f>
        <v>4.0773542862603787</v>
      </c>
      <c r="BG282">
        <f>DT282*'Value Calculations'!$D$4</f>
        <v>9.7683811213394982</v>
      </c>
      <c r="BH282">
        <f>DU282*'Value Calculations'!$D$5</f>
        <v>10.613524202116862</v>
      </c>
      <c r="BI282">
        <f>DV282*'Value Calculations'!$D$6</f>
        <v>-3.1266232979840716</v>
      </c>
      <c r="BJ282">
        <f>DW282*'Value Calculations'!$D$7</f>
        <v>1.7576975410918561</v>
      </c>
      <c r="BK282">
        <f>DX282*'Value Calculations'!$D$8</f>
        <v>3.2351154010442906</v>
      </c>
      <c r="BL282">
        <f>DY282*'Value Calculations'!$D$9</f>
        <v>11.713583182389055</v>
      </c>
      <c r="BM282">
        <f>DZ282*'Value Calculations'!$D$10</f>
        <v>8.402278903752709</v>
      </c>
      <c r="BN282">
        <f>EA282*'Value Calculations'!$D$11</f>
        <v>0</v>
      </c>
      <c r="BO282">
        <f>EB282*'Value Calculations'!$D$12</f>
        <v>2.441648218768242</v>
      </c>
      <c r="BP282">
        <f>EC282*'Value Calculations'!$D$13</f>
        <v>8.4610223394500643</v>
      </c>
      <c r="BR282">
        <f>IFERROR(VLOOKUP($B282,'Raw Stats'!$CM$3:$DC$884,3,FALSE),0)</f>
        <v>80</v>
      </c>
      <c r="BS282">
        <f>IFERROR(VLOOKUP($B282,'Raw Stats'!$CM$3:$DC$884,4,FALSE),0)</f>
        <v>7</v>
      </c>
      <c r="BT282">
        <f>IFERROR(VLOOKUP($B282,'Raw Stats'!$CM$3:$DC$884,5,FALSE),0)</f>
        <v>27</v>
      </c>
      <c r="BU282">
        <f>IFERROR(VLOOKUP($B282,'Raw Stats'!$CM$3:$DC$884,6,FALSE),0)</f>
        <v>34</v>
      </c>
      <c r="BV282">
        <f>IFERROR(VLOOKUP($B282,'Raw Stats'!$CM$3:$DC$884,7,FALSE),0)</f>
        <v>4</v>
      </c>
      <c r="BW282">
        <f>IFERROR(VLOOKUP($B282,'Raw Stats'!$CM$3:$DC$884,8,FALSE),0)</f>
        <v>14</v>
      </c>
      <c r="BX282">
        <f>IFERROR(VLOOKUP($B282,'Raw Stats'!$CM$3:$DC$884,9,FALSE),0)</f>
        <v>47</v>
      </c>
      <c r="BY282">
        <f>IFERROR(VLOOKUP($B282,'Raw Stats'!$CM$3:$DC$884,10,FALSE),0)</f>
        <v>107</v>
      </c>
      <c r="BZ282">
        <f>IFERROR(VLOOKUP($B282,'Raw Stats'!$CM$3:$DC$884,11,FALSE)+VLOOKUP($B282,'Raw Stats'!$CM$3:$DC$884,12,FALSE),0)</f>
        <v>9</v>
      </c>
      <c r="CA282">
        <f>IFERROR(VLOOKUP($B282,'Raw Stats'!$CM$3:$DC$884,13,FALSE)+VLOOKUP($B282,'Raw Stats'!$CM$3:$DC$884,14,FALSE),0)</f>
        <v>2</v>
      </c>
      <c r="CB282">
        <f>IFERROR(VLOOKUP($B282,'Raw Stats'!$CM$3:$DC$884,15,FALSE),0)</f>
        <v>2</v>
      </c>
      <c r="CC282">
        <f>IFERROR(VLOOKUP($B282,'Raw Stats'!$CM$3:$DC$884,16,FALSE),0)</f>
        <v>87</v>
      </c>
      <c r="CE282">
        <f>IFERROR(VLOOKUP($B282,'Raw Stats'!$BU$3:$CJ$528,3,FALSE),0)</f>
        <v>70</v>
      </c>
      <c r="CF282">
        <f>IFERROR(VLOOKUP($B282,'Raw Stats'!$BU$3:$CJ$528,4,FALSE),0)</f>
        <v>6</v>
      </c>
      <c r="CG282">
        <f>IFERROR(VLOOKUP($B282,'Raw Stats'!$BU$3:$CJ$5288,5,FALSE),0)</f>
        <v>30</v>
      </c>
      <c r="CH282">
        <f>IFERROR(VLOOKUP($B282,'Raw Stats'!$BU$3:$CJ$528,6,FALSE),0)</f>
        <v>36</v>
      </c>
      <c r="CI282">
        <f>IFERROR(VLOOKUP($B282,'Raw Stats'!$BU$3:$CJ$528,7,FALSE),0)</f>
        <v>15</v>
      </c>
      <c r="CJ282">
        <f>IFERROR(VLOOKUP($B282,'Raw Stats'!$BU$3:$CJ$528,8,FALSE),0)</f>
        <v>14</v>
      </c>
      <c r="CK282">
        <f>IFERROR(VLOOKUP($B282,'Raw Stats'!$BU$3:$CJ$528,9,FALSE),0)</f>
        <v>46</v>
      </c>
      <c r="CL282">
        <f>IFERROR(VLOOKUP($B282,'Raw Stats'!$BU$3:$CJ$528,10,FALSE),0)</f>
        <v>122</v>
      </c>
      <c r="CM282">
        <f>IFERROR(VLOOKUP($B282,'Raw Stats'!$BU$3:$CJ$528,11,FALSE)+VLOOKUP($B282,'Raw Stats'!$BU$3:$CJ$528,12,FALSE),0)</f>
        <v>15</v>
      </c>
      <c r="CN282">
        <f>IFERROR(VLOOKUP($B282,'Raw Stats'!$BU$3:$CJ$528,13,FALSE)+VLOOKUP($B282,'Raw Stats'!$BU$3:$CJ$528,14,FALSE),0)</f>
        <v>1</v>
      </c>
      <c r="CO282">
        <f>IFERROR(VLOOKUP($B282,'Raw Stats'!$BU$3:$CJ$528,15,FALSE),0)</f>
        <v>2</v>
      </c>
      <c r="CP282">
        <f>IFERROR(VLOOKUP($B282,'Raw Stats'!$BU$3:$CJ$528,16,FALSE),0)</f>
        <v>100</v>
      </c>
      <c r="CR282">
        <f>IFERROR(VLOOKUP($B282,'Raw Stats'!$BC$3:$BR$528,3,FALSE),0)</f>
        <v>37</v>
      </c>
      <c r="CS282">
        <f>IFERROR(VLOOKUP($B282,'Raw Stats'!$BC$3:$BR$528,4,FALSE),0)</f>
        <v>1</v>
      </c>
      <c r="CT282">
        <f>IFERROR(VLOOKUP($B282,'Raw Stats'!$BC$3:$BR$5288,5,FALSE),0)</f>
        <v>10</v>
      </c>
      <c r="CU282">
        <f>IFERROR(VLOOKUP($B282,'Raw Stats'!$BC$3:$BR$52888,6,FALSE),0)</f>
        <v>11</v>
      </c>
      <c r="CV282">
        <f>IFERROR(VLOOKUP($B282,'Raw Stats'!$BC$3:$BR$5288,7,FALSE),0)</f>
        <v>-4</v>
      </c>
      <c r="CW282">
        <f>IFERROR(VLOOKUP($B282,'Raw Stats'!$BC$3:$BR$5288,8,FALSE),0)</f>
        <v>4</v>
      </c>
      <c r="CX282">
        <f>IFERROR(VLOOKUP($B282,'Raw Stats'!$BC$3:$BR$5288,9,FALSE),0)</f>
        <v>19</v>
      </c>
      <c r="CY282">
        <f>IFERROR(VLOOKUP($B282,'Raw Stats'!$BC$3:$BR$5288,10,FALSE),0)</f>
        <v>41</v>
      </c>
      <c r="CZ282">
        <f>IFERROR(VLOOKUP($B282,'Raw Stats'!$BC$3:$BR$5288,11,FALSE)+VLOOKUP($B282,'Raw Stats'!$BC$3:$BR$5288,12,FALSE),0)</f>
        <v>6</v>
      </c>
      <c r="DA282">
        <f>IFERROR(VLOOKUP($B282,'Raw Stats'!$BC$3:$BR$5288,13,FALSE)+VLOOKUP($B282,'Raw Stats'!$BC$3:$BR$5288,14,FALSE),0)</f>
        <v>0</v>
      </c>
      <c r="DB282">
        <f>IFERROR(VLOOKUP($B282,'Raw Stats'!$BC$3:$BR$5288,15,FALSE),0)</f>
        <v>0</v>
      </c>
      <c r="DC282">
        <f>IFERROR(VLOOKUP($B282,'Raw Stats'!$BC$3:$BR$5288,16,FALSE),0)</f>
        <v>50</v>
      </c>
      <c r="DE282">
        <f>IFERROR(VLOOKUP($B282,'Raw Stats'!$AK$3:$AZ$528,3,FALSE),0)</f>
        <v>82</v>
      </c>
      <c r="DF282">
        <f>IFERROR(VLOOKUP($B282,'Raw Stats'!$AK$3:$AZ$528,4,FALSE),0)</f>
        <v>5</v>
      </c>
      <c r="DG282">
        <f>IFERROR(VLOOKUP($B282,'Raw Stats'!$AK$3:$AZ$528,5,FALSE),0)</f>
        <v>24</v>
      </c>
      <c r="DH282">
        <f>IFERROR(VLOOKUP($B282,'Raw Stats'!$AK$3:$AZ$528,6,FALSE),0)</f>
        <v>29</v>
      </c>
      <c r="DI282">
        <f>IFERROR(VLOOKUP($B282,'Raw Stats'!$AK$3:$AZ$528,7,FALSE),0)</f>
        <v>-28</v>
      </c>
      <c r="DJ282">
        <f>IFERROR(VLOOKUP($B282,'Raw Stats'!$AK$3:$AZ$528,8,FALSE),0)</f>
        <v>18</v>
      </c>
      <c r="DK282">
        <f>IFERROR(VLOOKUP($B282,'Raw Stats'!$AK$3:$AZ$528,9,FALSE),0)</f>
        <v>43</v>
      </c>
      <c r="DL282">
        <f>IFERROR(VLOOKUP($B282,'Raw Stats'!$AK$3:$AZ$528,10,FALSE),0)</f>
        <v>94</v>
      </c>
      <c r="DM282">
        <f>IFERROR(VLOOKUP($B282,'Raw Stats'!$AK$3:$AZ$528,11,FALSE)+VLOOKUP($B282,'Raw Stats'!$AK$3:$AZ$528,12,FALSE),0)</f>
        <v>11</v>
      </c>
      <c r="DN282">
        <f>IFERROR(VLOOKUP($B282,'Raw Stats'!$AK$3:$AZ$528,13,FALSE)+VLOOKUP($B282,'Raw Stats'!$AK$3:$AZ$528,14,FALSE),0)</f>
        <v>0</v>
      </c>
      <c r="DO282">
        <f>IFERROR(VLOOKUP($B282,'Raw Stats'!$AK$3:$AZ$528,15,FALSE),0)</f>
        <v>0</v>
      </c>
      <c r="DP282">
        <f>IFERROR(VLOOKUP($B282,'Raw Stats'!$AK$3:$AZ$528,16,FALSE),0)</f>
        <v>123</v>
      </c>
      <c r="DR282">
        <f>IFERROR(VLOOKUP($B282,'Raw Stats'!$S$3:$AH$528,3,FALSE),0)</f>
        <v>76</v>
      </c>
      <c r="DS282">
        <f>IFERROR(VLOOKUP($B282,'Raw Stats'!$S$3:$AH$528,4,FALSE),0)</f>
        <v>10</v>
      </c>
      <c r="DT282">
        <f>IFERROR(VLOOKUP($B282,'Raw Stats'!$S$3:$AH$528,5,FALSE),0)</f>
        <v>30</v>
      </c>
      <c r="DU282">
        <f>IFERROR(VLOOKUP($B282,'Raw Stats'!$S$3:$AH$528,6,FALSE),0)</f>
        <v>40</v>
      </c>
      <c r="DV282">
        <f>IFERROR(VLOOKUP($B282,'Raw Stats'!$S$3:$AH$528,7,FALSE),0)</f>
        <v>-25</v>
      </c>
      <c r="DW282">
        <f>IFERROR(VLOOKUP($B282,'Raw Stats'!$S$3:$AH$528,8,FALSE),0)</f>
        <v>20</v>
      </c>
      <c r="DX282">
        <f>IFERROR(VLOOKUP($B282,'Raw Stats'!$S$3:$AH$528,9,FALSE),0)</f>
        <v>45</v>
      </c>
      <c r="DY282">
        <f>IFERROR(VLOOKUP($B282,'Raw Stats'!$S$3:$AH$528,10,FALSE),0)</f>
        <v>93</v>
      </c>
      <c r="DZ282">
        <f>IFERROR(VLOOKUP($B282,'Raw Stats'!$S$3:$AH$528,11,FALSE)+VLOOKUP($B282,'Raw Stats'!$S$3:$AH$528,12,FALSE),0)</f>
        <v>23</v>
      </c>
      <c r="EA282">
        <f>IFERROR(VLOOKUP($B282,'Raw Stats'!$S$3:$AH$528,13,FALSE)+VLOOKUP($B282,'Raw Stats'!$S$3:$AH$528,14,FALSE),0)</f>
        <v>0</v>
      </c>
      <c r="EB282">
        <f>IFERROR(VLOOKUP($B282,'Raw Stats'!$S$3:$AH$528,15,FALSE),0)</f>
        <v>3</v>
      </c>
      <c r="EC282">
        <f>IFERROR(VLOOKUP($B282,'Raw Stats'!$S$3:$AH$528,16,FALSE),0)</f>
        <v>123</v>
      </c>
    </row>
    <row r="283" spans="1:133" x14ac:dyDescent="0.2">
      <c r="A283">
        <f>IFERROR(VLOOKUP(B283,Sheet2!$W$1:$X$300,2,FALSE),301)</f>
        <v>180</v>
      </c>
      <c r="B283" t="s">
        <v>222</v>
      </c>
      <c r="C283">
        <f t="shared" si="20"/>
        <v>0.65074340969576616</v>
      </c>
      <c r="D283">
        <f t="shared" si="21"/>
        <v>0.71415179812168272</v>
      </c>
      <c r="E283">
        <f t="shared" si="22"/>
        <v>0.87941680777747422</v>
      </c>
      <c r="F283">
        <f t="shared" si="23"/>
        <v>0.90470238838359429</v>
      </c>
      <c r="G283">
        <f t="shared" si="24"/>
        <v>0.98066953922355904</v>
      </c>
      <c r="J283">
        <f>BS283*'Value Calculations'!$D$3</f>
        <v>7.3392377152686823</v>
      </c>
      <c r="K283">
        <f>BT283*'Value Calculations'!$D$4</f>
        <v>7.4890921930269485</v>
      </c>
      <c r="L283">
        <f>BU283*'Value Calculations'!$D$5</f>
        <v>10.878862307169783</v>
      </c>
      <c r="M283">
        <f>BV283*'Value Calculations'!$D$6</f>
        <v>1.0005194553549028</v>
      </c>
      <c r="N283">
        <f>BW283*'Value Calculations'!$D$7</f>
        <v>2.5486614345831913</v>
      </c>
      <c r="O283">
        <f>BX283*'Value Calculations'!$D$8</f>
        <v>2.084852147339654</v>
      </c>
      <c r="P283">
        <f>BY283*'Value Calculations'!$D$9</f>
        <v>3.0228601761004015</v>
      </c>
      <c r="Q283">
        <f>BZ283*'Value Calculations'!$D$10</f>
        <v>4.7491141629906615</v>
      </c>
      <c r="R283">
        <f>CA283*'Value Calculations'!$D$11</f>
        <v>0</v>
      </c>
      <c r="S283">
        <f>CB283*'Value Calculations'!$D$12</f>
        <v>1.6277654791788281</v>
      </c>
      <c r="T283">
        <f>CC283*'Value Calculations'!$D$13</f>
        <v>11.969251114343994</v>
      </c>
      <c r="V283">
        <f>CF283*'Value Calculations'!$D$3</f>
        <v>7.7469731438947198</v>
      </c>
      <c r="W283">
        <f>CG283*'Value Calculations'!$D$4</f>
        <v>7.8147048970715982</v>
      </c>
      <c r="X283">
        <f>CH283*'Value Calculations'!$D$5</f>
        <v>11.409538517275626</v>
      </c>
      <c r="Y283">
        <f>CI283*'Value Calculations'!$D$6</f>
        <v>1.75090904687108</v>
      </c>
      <c r="Z283">
        <f>CJ283*'Value Calculations'!$D$7</f>
        <v>4.2184740986204545</v>
      </c>
      <c r="AA283">
        <f>CK283*'Value Calculations'!$D$8</f>
        <v>3.1632239476877508</v>
      </c>
      <c r="AB283">
        <f>CL283*'Value Calculations'!$D$9</f>
        <v>2.6450026540878513</v>
      </c>
      <c r="AC283">
        <f>CM283*'Value Calculations'!$D$10</f>
        <v>2.5572153185334328</v>
      </c>
      <c r="AD283">
        <f>CN283*'Value Calculations'!$D$11</f>
        <v>0</v>
      </c>
      <c r="AE283">
        <f>CO283*'Value Calculations'!$D$12</f>
        <v>0.81388273958941404</v>
      </c>
      <c r="AF283">
        <f>CP283*'Value Calculations'!$D$13</f>
        <v>16.440523082346058</v>
      </c>
      <c r="AH283">
        <f>CS283*'Value Calculations'!$D$3</f>
        <v>4.4850897148864171</v>
      </c>
      <c r="AI283">
        <f>CT283*'Value Calculations'!$D$4</f>
        <v>7.1634794889822988</v>
      </c>
      <c r="AJ283">
        <f>CU283*'Value Calculations'!$D$5</f>
        <v>8.7561574667464104</v>
      </c>
      <c r="AK283">
        <f>CV283*'Value Calculations'!$D$6</f>
        <v>1.8759739787904428</v>
      </c>
      <c r="AL283">
        <f>CW283*'Value Calculations'!$D$7</f>
        <v>1.9334672952010417</v>
      </c>
      <c r="AM283">
        <f>CX283*'Value Calculations'!$D$8</f>
        <v>2.084852147339654</v>
      </c>
      <c r="AN283">
        <f>CY283*'Value Calculations'!$D$9</f>
        <v>1.5114300880502007</v>
      </c>
      <c r="AO283">
        <f>CZ283*'Value Calculations'!$D$10</f>
        <v>2.1918988444572283</v>
      </c>
      <c r="AP283">
        <f>DA283*'Value Calculations'!$D$11</f>
        <v>0</v>
      </c>
      <c r="AQ283">
        <f>DB283*'Value Calculations'!$D$12</f>
        <v>2.441648218768242</v>
      </c>
      <c r="AR283">
        <f>DC283*'Value Calculations'!$D$13</f>
        <v>9.7680095300968226</v>
      </c>
      <c r="AT283">
        <f>DF283*'Value Calculations'!$D$3</f>
        <v>8.9701794297728341</v>
      </c>
      <c r="AU283">
        <f>DG283*'Value Calculations'!$D$4</f>
        <v>12.047670049652048</v>
      </c>
      <c r="AV283">
        <f>DH283*'Value Calculations'!$D$5</f>
        <v>15.654948198122371</v>
      </c>
      <c r="AW283">
        <f>DI283*'Value Calculations'!$D$6</f>
        <v>1.2506493191936285</v>
      </c>
      <c r="AX283">
        <f>DJ283*'Value Calculations'!$D$7</f>
        <v>3.8669345904020833</v>
      </c>
      <c r="AY283">
        <f>DK283*'Value Calculations'!$D$8</f>
        <v>2.5880923208354325</v>
      </c>
      <c r="AZ283">
        <f>DL283*'Value Calculations'!$D$9</f>
        <v>4.6602427714881189</v>
      </c>
      <c r="BA283">
        <f>DM283*'Value Calculations'!$D$10</f>
        <v>6.9410130074478893</v>
      </c>
      <c r="BB283">
        <f>DN283*'Value Calculations'!$D$11</f>
        <v>0</v>
      </c>
      <c r="BC283">
        <f>DO283*'Value Calculations'!$D$12</f>
        <v>1.6277654791788281</v>
      </c>
      <c r="BD283">
        <f>DP283*'Value Calculations'!$D$13</f>
        <v>16.578100681361509</v>
      </c>
      <c r="BF283">
        <f>DS283*'Value Calculations'!$D$3</f>
        <v>8.9701794297728341</v>
      </c>
      <c r="BG283">
        <f>DT283*'Value Calculations'!$D$4</f>
        <v>11.396444641562747</v>
      </c>
      <c r="BH283">
        <f>DU283*'Value Calculations'!$D$5</f>
        <v>15.124271988016528</v>
      </c>
      <c r="BI283">
        <f>DV283*'Value Calculations'!$D$6</f>
        <v>1.75090904687108</v>
      </c>
      <c r="BJ283">
        <f>DW283*'Value Calculations'!$D$7</f>
        <v>5.1852077462209749</v>
      </c>
      <c r="BK283">
        <f>DX283*'Value Calculations'!$D$8</f>
        <v>3.6664641211835294</v>
      </c>
      <c r="BL283">
        <f>DY283*'Value Calculations'!$D$9</f>
        <v>3.6526227127879851</v>
      </c>
      <c r="BM283">
        <f>DZ283*'Value Calculations'!$D$10</f>
        <v>4.7491141629906615</v>
      </c>
      <c r="BN283">
        <f>EA283*'Value Calculations'!$D$11</f>
        <v>0</v>
      </c>
      <c r="BO283">
        <f>EB283*'Value Calculations'!$D$12</f>
        <v>2.441648218768242</v>
      </c>
      <c r="BP283">
        <f>EC283*'Value Calculations'!$D$13</f>
        <v>14.652014295145232</v>
      </c>
      <c r="BR283">
        <f>IFERROR(VLOOKUP($B283,'Raw Stats'!$CM$3:$DC$884,3,FALSE),0)</f>
        <v>81</v>
      </c>
      <c r="BS283">
        <f>IFERROR(VLOOKUP($B283,'Raw Stats'!$CM$3:$DC$884,4,FALSE),0)</f>
        <v>18</v>
      </c>
      <c r="BT283">
        <f>IFERROR(VLOOKUP($B283,'Raw Stats'!$CM$3:$DC$884,5,FALSE),0)</f>
        <v>23</v>
      </c>
      <c r="BU283">
        <f>IFERROR(VLOOKUP($B283,'Raw Stats'!$CM$3:$DC$884,6,FALSE),0)</f>
        <v>41</v>
      </c>
      <c r="BV283">
        <f>IFERROR(VLOOKUP($B283,'Raw Stats'!$CM$3:$DC$884,7,FALSE),0)</f>
        <v>8</v>
      </c>
      <c r="BW283">
        <f>IFERROR(VLOOKUP($B283,'Raw Stats'!$CM$3:$DC$884,8,FALSE),0)</f>
        <v>29</v>
      </c>
      <c r="BX283">
        <f>IFERROR(VLOOKUP($B283,'Raw Stats'!$CM$3:$DC$884,9,FALSE),0)</f>
        <v>29</v>
      </c>
      <c r="BY283">
        <f>IFERROR(VLOOKUP($B283,'Raw Stats'!$CM$3:$DC$884,10,FALSE),0)</f>
        <v>24</v>
      </c>
      <c r="BZ283">
        <f>IFERROR(VLOOKUP($B283,'Raw Stats'!$CM$3:$DC$884,11,FALSE)+VLOOKUP($B283,'Raw Stats'!$CM$3:$DC$884,12,FALSE),0)</f>
        <v>13</v>
      </c>
      <c r="CA283">
        <f>IFERROR(VLOOKUP($B283,'Raw Stats'!$CM$3:$DC$884,13,FALSE)+VLOOKUP($B283,'Raw Stats'!$CM$3:$DC$884,14,FALSE),0)</f>
        <v>0</v>
      </c>
      <c r="CB283">
        <f>IFERROR(VLOOKUP($B283,'Raw Stats'!$CM$3:$DC$884,15,FALSE),0)</f>
        <v>2</v>
      </c>
      <c r="CC283">
        <f>IFERROR(VLOOKUP($B283,'Raw Stats'!$CM$3:$DC$884,16,FALSE),0)</f>
        <v>174</v>
      </c>
      <c r="CE283">
        <f>IFERROR(VLOOKUP($B283,'Raw Stats'!$BU$3:$CJ$528,3,FALSE),0)</f>
        <v>82</v>
      </c>
      <c r="CF283">
        <f>IFERROR(VLOOKUP($B283,'Raw Stats'!$BU$3:$CJ$528,4,FALSE),0)</f>
        <v>19</v>
      </c>
      <c r="CG283">
        <f>IFERROR(VLOOKUP($B283,'Raw Stats'!$BU$3:$CJ$5288,5,FALSE),0)</f>
        <v>24</v>
      </c>
      <c r="CH283">
        <f>IFERROR(VLOOKUP($B283,'Raw Stats'!$BU$3:$CJ$528,6,FALSE),0)</f>
        <v>43</v>
      </c>
      <c r="CI283">
        <f>IFERROR(VLOOKUP($B283,'Raw Stats'!$BU$3:$CJ$528,7,FALSE),0)</f>
        <v>14</v>
      </c>
      <c r="CJ283">
        <f>IFERROR(VLOOKUP($B283,'Raw Stats'!$BU$3:$CJ$528,8,FALSE),0)</f>
        <v>48</v>
      </c>
      <c r="CK283">
        <f>IFERROR(VLOOKUP($B283,'Raw Stats'!$BU$3:$CJ$528,9,FALSE),0)</f>
        <v>44</v>
      </c>
      <c r="CL283">
        <f>IFERROR(VLOOKUP($B283,'Raw Stats'!$BU$3:$CJ$528,10,FALSE),0)</f>
        <v>21</v>
      </c>
      <c r="CM283">
        <f>IFERROR(VLOOKUP($B283,'Raw Stats'!$BU$3:$CJ$528,11,FALSE)+VLOOKUP($B283,'Raw Stats'!$BU$3:$CJ$528,12,FALSE),0)</f>
        <v>7</v>
      </c>
      <c r="CN283">
        <f>IFERROR(VLOOKUP($B283,'Raw Stats'!$BU$3:$CJ$528,13,FALSE)+VLOOKUP($B283,'Raw Stats'!$BU$3:$CJ$528,14,FALSE),0)</f>
        <v>0</v>
      </c>
      <c r="CO283">
        <f>IFERROR(VLOOKUP($B283,'Raw Stats'!$BU$3:$CJ$528,15,FALSE),0)</f>
        <v>1</v>
      </c>
      <c r="CP283">
        <f>IFERROR(VLOOKUP($B283,'Raw Stats'!$BU$3:$CJ$528,16,FALSE),0)</f>
        <v>239</v>
      </c>
      <c r="CR283">
        <f>IFERROR(VLOOKUP($B283,'Raw Stats'!$BC$3:$BR$528,3,FALSE),0)</f>
        <v>48</v>
      </c>
      <c r="CS283">
        <f>IFERROR(VLOOKUP($B283,'Raw Stats'!$BC$3:$BR$528,4,FALSE),0)</f>
        <v>11</v>
      </c>
      <c r="CT283">
        <f>IFERROR(VLOOKUP($B283,'Raw Stats'!$BC$3:$BR$5288,5,FALSE),0)</f>
        <v>22</v>
      </c>
      <c r="CU283">
        <f>IFERROR(VLOOKUP($B283,'Raw Stats'!$BC$3:$BR$52888,6,FALSE),0)</f>
        <v>33</v>
      </c>
      <c r="CV283">
        <f>IFERROR(VLOOKUP($B283,'Raw Stats'!$BC$3:$BR$5288,7,FALSE),0)</f>
        <v>15</v>
      </c>
      <c r="CW283">
        <f>IFERROR(VLOOKUP($B283,'Raw Stats'!$BC$3:$BR$5288,8,FALSE),0)</f>
        <v>22</v>
      </c>
      <c r="CX283">
        <f>IFERROR(VLOOKUP($B283,'Raw Stats'!$BC$3:$BR$5288,9,FALSE),0)</f>
        <v>29</v>
      </c>
      <c r="CY283">
        <f>IFERROR(VLOOKUP($B283,'Raw Stats'!$BC$3:$BR$5288,10,FALSE),0)</f>
        <v>12</v>
      </c>
      <c r="CZ283">
        <f>IFERROR(VLOOKUP($B283,'Raw Stats'!$BC$3:$BR$5288,11,FALSE)+VLOOKUP($B283,'Raw Stats'!$BC$3:$BR$5288,12,FALSE),0)</f>
        <v>6</v>
      </c>
      <c r="DA283">
        <f>IFERROR(VLOOKUP($B283,'Raw Stats'!$BC$3:$BR$5288,13,FALSE)+VLOOKUP($B283,'Raw Stats'!$BC$3:$BR$5288,14,FALSE),0)</f>
        <v>0</v>
      </c>
      <c r="DB283">
        <f>IFERROR(VLOOKUP($B283,'Raw Stats'!$BC$3:$BR$5288,15,FALSE),0)</f>
        <v>3</v>
      </c>
      <c r="DC283">
        <f>IFERROR(VLOOKUP($B283,'Raw Stats'!$BC$3:$BR$5288,16,FALSE),0)</f>
        <v>142</v>
      </c>
      <c r="DE283">
        <f>IFERROR(VLOOKUP($B283,'Raw Stats'!$AK$3:$AZ$528,3,FALSE),0)</f>
        <v>82</v>
      </c>
      <c r="DF283">
        <f>IFERROR(VLOOKUP($B283,'Raw Stats'!$AK$3:$AZ$528,4,FALSE),0)</f>
        <v>22</v>
      </c>
      <c r="DG283">
        <f>IFERROR(VLOOKUP($B283,'Raw Stats'!$AK$3:$AZ$528,5,FALSE),0)</f>
        <v>37</v>
      </c>
      <c r="DH283">
        <f>IFERROR(VLOOKUP($B283,'Raw Stats'!$AK$3:$AZ$528,6,FALSE),0)</f>
        <v>59</v>
      </c>
      <c r="DI283">
        <f>IFERROR(VLOOKUP($B283,'Raw Stats'!$AK$3:$AZ$528,7,FALSE),0)</f>
        <v>10</v>
      </c>
      <c r="DJ283">
        <f>IFERROR(VLOOKUP($B283,'Raw Stats'!$AK$3:$AZ$528,8,FALSE),0)</f>
        <v>44</v>
      </c>
      <c r="DK283">
        <f>IFERROR(VLOOKUP($B283,'Raw Stats'!$AK$3:$AZ$528,9,FALSE),0)</f>
        <v>36</v>
      </c>
      <c r="DL283">
        <f>IFERROR(VLOOKUP($B283,'Raw Stats'!$AK$3:$AZ$528,10,FALSE),0)</f>
        <v>37</v>
      </c>
      <c r="DM283">
        <f>IFERROR(VLOOKUP($B283,'Raw Stats'!$AK$3:$AZ$528,11,FALSE)+VLOOKUP($B283,'Raw Stats'!$AK$3:$AZ$528,12,FALSE),0)</f>
        <v>19</v>
      </c>
      <c r="DN283">
        <f>IFERROR(VLOOKUP($B283,'Raw Stats'!$AK$3:$AZ$528,13,FALSE)+VLOOKUP($B283,'Raw Stats'!$AK$3:$AZ$528,14,FALSE),0)</f>
        <v>0</v>
      </c>
      <c r="DO283">
        <f>IFERROR(VLOOKUP($B283,'Raw Stats'!$AK$3:$AZ$528,15,FALSE),0)</f>
        <v>2</v>
      </c>
      <c r="DP283">
        <f>IFERROR(VLOOKUP($B283,'Raw Stats'!$AK$3:$AZ$528,16,FALSE),0)</f>
        <v>241</v>
      </c>
      <c r="DR283">
        <f>IFERROR(VLOOKUP($B283,'Raw Stats'!$S$3:$AH$528,3,FALSE),0)</f>
        <v>73</v>
      </c>
      <c r="DS283">
        <f>IFERROR(VLOOKUP($B283,'Raw Stats'!$S$3:$AH$528,4,FALSE),0)</f>
        <v>22</v>
      </c>
      <c r="DT283">
        <f>IFERROR(VLOOKUP($B283,'Raw Stats'!$S$3:$AH$528,5,FALSE),0)</f>
        <v>35</v>
      </c>
      <c r="DU283">
        <f>IFERROR(VLOOKUP($B283,'Raw Stats'!$S$3:$AH$528,6,FALSE),0)</f>
        <v>57</v>
      </c>
      <c r="DV283">
        <f>IFERROR(VLOOKUP($B283,'Raw Stats'!$S$3:$AH$528,7,FALSE),0)</f>
        <v>14</v>
      </c>
      <c r="DW283">
        <f>IFERROR(VLOOKUP($B283,'Raw Stats'!$S$3:$AH$528,8,FALSE),0)</f>
        <v>59</v>
      </c>
      <c r="DX283">
        <f>IFERROR(VLOOKUP($B283,'Raw Stats'!$S$3:$AH$528,9,FALSE),0)</f>
        <v>51</v>
      </c>
      <c r="DY283">
        <f>IFERROR(VLOOKUP($B283,'Raw Stats'!$S$3:$AH$528,10,FALSE),0)</f>
        <v>29</v>
      </c>
      <c r="DZ283">
        <f>IFERROR(VLOOKUP($B283,'Raw Stats'!$S$3:$AH$528,11,FALSE)+VLOOKUP($B283,'Raw Stats'!$S$3:$AH$528,12,FALSE),0)</f>
        <v>13</v>
      </c>
      <c r="EA283">
        <f>IFERROR(VLOOKUP($B283,'Raw Stats'!$S$3:$AH$528,13,FALSE)+VLOOKUP($B283,'Raw Stats'!$S$3:$AH$528,14,FALSE),0)</f>
        <v>0</v>
      </c>
      <c r="EB283">
        <f>IFERROR(VLOOKUP($B283,'Raw Stats'!$S$3:$AH$528,15,FALSE),0)</f>
        <v>3</v>
      </c>
      <c r="EC283">
        <f>IFERROR(VLOOKUP($B283,'Raw Stats'!$S$3:$AH$528,16,FALSE),0)</f>
        <v>213</v>
      </c>
    </row>
    <row r="284" spans="1:133" x14ac:dyDescent="0.2">
      <c r="A284">
        <f>IFERROR(VLOOKUP(B284,Sheet2!$W$1:$X$300,2,FALSE),301)</f>
        <v>301</v>
      </c>
      <c r="B284" t="s">
        <v>181</v>
      </c>
      <c r="C284">
        <f t="shared" si="20"/>
        <v>0.64977512476215082</v>
      </c>
      <c r="D284">
        <f t="shared" si="21"/>
        <v>0.81433178958047359</v>
      </c>
      <c r="E284">
        <f t="shared" si="22"/>
        <v>0.5306137881741041</v>
      </c>
      <c r="F284">
        <f t="shared" si="23"/>
        <v>0</v>
      </c>
      <c r="G284">
        <f t="shared" si="24"/>
        <v>0</v>
      </c>
      <c r="J284">
        <f>BS284*'Value Calculations'!$D$3</f>
        <v>3.2618834290083032</v>
      </c>
      <c r="K284">
        <f>BT284*'Value Calculations'!$D$4</f>
        <v>5.5354159687590485</v>
      </c>
      <c r="L284">
        <f>BU284*'Value Calculations'!$D$5</f>
        <v>6.6334526263230389</v>
      </c>
      <c r="M284">
        <f>BV284*'Value Calculations'!$D$6</f>
        <v>-1.1255843872742657</v>
      </c>
      <c r="N284">
        <f>BW284*'Value Calculations'!$D$7</f>
        <v>4.8336682380026037</v>
      </c>
      <c r="O284">
        <f>BX284*'Value Calculations'!$D$8</f>
        <v>5.8950991752362629</v>
      </c>
      <c r="P284">
        <f>BY284*'Value Calculations'!$D$9</f>
        <v>6.0457203522008029</v>
      </c>
      <c r="Q284">
        <f>BZ284*'Value Calculations'!$D$10</f>
        <v>0</v>
      </c>
      <c r="R284">
        <f>CA284*'Value Calculations'!$D$11</f>
        <v>0.9907141480249374</v>
      </c>
      <c r="S284">
        <f>CB284*'Value Calculations'!$D$12</f>
        <v>1.6277654791788281</v>
      </c>
      <c r="T284">
        <f>CC284*'Value Calculations'!$D$13</f>
        <v>9.8367983296045463</v>
      </c>
      <c r="V284">
        <f>CF284*'Value Calculations'!$D$3</f>
        <v>6.9315022866426439</v>
      </c>
      <c r="W284">
        <f>CG284*'Value Calculations'!$D$4</f>
        <v>4.8841905606697491</v>
      </c>
      <c r="X284">
        <f>CH284*'Value Calculations'!$D$5</f>
        <v>8.4908193616934895</v>
      </c>
      <c r="Y284">
        <f>CI284*'Value Calculations'!$D$6</f>
        <v>1.2506493191936285</v>
      </c>
      <c r="Z284">
        <f>CJ284*'Value Calculations'!$D$7</f>
        <v>9.315796967786838</v>
      </c>
      <c r="AA284">
        <f>CK284*'Value Calculations'!$D$8</f>
        <v>10.13669492327211</v>
      </c>
      <c r="AB284">
        <f>CL284*'Value Calculations'!$D$9</f>
        <v>5.9197678448632862</v>
      </c>
      <c r="AC284">
        <f>CM284*'Value Calculations'!$D$10</f>
        <v>0</v>
      </c>
      <c r="AD284">
        <f>CN284*'Value Calculations'!$D$11</f>
        <v>1.9814282960498748</v>
      </c>
      <c r="AE284">
        <f>CO284*'Value Calculations'!$D$12</f>
        <v>0.81388273958941404</v>
      </c>
      <c r="AF284">
        <f>CP284*'Value Calculations'!$D$13</f>
        <v>11.350151918774475</v>
      </c>
      <c r="AH284">
        <f>CS284*'Value Calculations'!$D$3</f>
        <v>1.2232062858781136</v>
      </c>
      <c r="AI284">
        <f>CT284*'Value Calculations'!$D$4</f>
        <v>2.2792889283125497</v>
      </c>
      <c r="AJ284">
        <f>CU284*'Value Calculations'!$D$5</f>
        <v>2.6533810505292155</v>
      </c>
      <c r="AK284">
        <f>CV284*'Value Calculations'!$D$6</f>
        <v>0.12506493191936285</v>
      </c>
      <c r="AL284">
        <f>CW284*'Value Calculations'!$D$7</f>
        <v>2.8123160657469697</v>
      </c>
      <c r="AM284">
        <f>CX284*'Value Calculations'!$D$8</f>
        <v>4.816727374888166</v>
      </c>
      <c r="AN284">
        <f>CY284*'Value Calculations'!$D$9</f>
        <v>1.1335725660376506</v>
      </c>
      <c r="AO284">
        <f>CZ284*'Value Calculations'!$D$10</f>
        <v>0</v>
      </c>
      <c r="AP284">
        <f>DA284*'Value Calculations'!$D$11</f>
        <v>0</v>
      </c>
      <c r="AQ284">
        <f>DB284*'Value Calculations'!$D$12</f>
        <v>0</v>
      </c>
      <c r="AR284">
        <f>DC284*'Value Calculations'!$D$13</f>
        <v>4.0585391709557221</v>
      </c>
      <c r="AT284">
        <f>DF284*'Value Calculations'!$D$3</f>
        <v>0</v>
      </c>
      <c r="AU284">
        <f>DG284*'Value Calculations'!$D$4</f>
        <v>0</v>
      </c>
      <c r="AV284">
        <f>DH284*'Value Calculations'!$D$5</f>
        <v>0</v>
      </c>
      <c r="AW284">
        <f>DI284*'Value Calculations'!$D$6</f>
        <v>0</v>
      </c>
      <c r="AX284">
        <f>DJ284*'Value Calculations'!$D$7</f>
        <v>0</v>
      </c>
      <c r="AY284">
        <f>DK284*'Value Calculations'!$D$8</f>
        <v>0</v>
      </c>
      <c r="AZ284">
        <f>DL284*'Value Calculations'!$D$9</f>
        <v>0</v>
      </c>
      <c r="BA284">
        <f>DM284*'Value Calculations'!$D$10</f>
        <v>0</v>
      </c>
      <c r="BB284">
        <f>DN284*'Value Calculations'!$D$11</f>
        <v>0</v>
      </c>
      <c r="BC284">
        <f>DO284*'Value Calculations'!$D$12</f>
        <v>0</v>
      </c>
      <c r="BD284">
        <f>DP284*'Value Calculations'!$D$13</f>
        <v>0</v>
      </c>
      <c r="BF284">
        <f>DS284*'Value Calculations'!$D$3</f>
        <v>0</v>
      </c>
      <c r="BG284">
        <f>DT284*'Value Calculations'!$D$4</f>
        <v>0</v>
      </c>
      <c r="BH284">
        <f>DU284*'Value Calculations'!$D$5</f>
        <v>0</v>
      </c>
      <c r="BI284">
        <f>DV284*'Value Calculations'!$D$6</f>
        <v>0</v>
      </c>
      <c r="BJ284">
        <f>DW284*'Value Calculations'!$D$7</f>
        <v>0</v>
      </c>
      <c r="BK284">
        <f>DX284*'Value Calculations'!$D$8</f>
        <v>0</v>
      </c>
      <c r="BL284">
        <f>DY284*'Value Calculations'!$D$9</f>
        <v>0</v>
      </c>
      <c r="BM284">
        <f>DZ284*'Value Calculations'!$D$10</f>
        <v>0</v>
      </c>
      <c r="BN284">
        <f>EA284*'Value Calculations'!$D$11</f>
        <v>0</v>
      </c>
      <c r="BO284">
        <f>EB284*'Value Calculations'!$D$12</f>
        <v>0</v>
      </c>
      <c r="BP284">
        <f>EC284*'Value Calculations'!$D$13</f>
        <v>0</v>
      </c>
      <c r="BR284">
        <f>IFERROR(VLOOKUP($B284,'Raw Stats'!$CM$3:$DC$884,3,FALSE),0)</f>
        <v>67</v>
      </c>
      <c r="BS284">
        <f>IFERROR(VLOOKUP($B284,'Raw Stats'!$CM$3:$DC$884,4,FALSE),0)</f>
        <v>8</v>
      </c>
      <c r="BT284">
        <f>IFERROR(VLOOKUP($B284,'Raw Stats'!$CM$3:$DC$884,5,FALSE),0)</f>
        <v>17</v>
      </c>
      <c r="BU284">
        <f>IFERROR(VLOOKUP($B284,'Raw Stats'!$CM$3:$DC$884,6,FALSE),0)</f>
        <v>25</v>
      </c>
      <c r="BV284">
        <f>IFERROR(VLOOKUP($B284,'Raw Stats'!$CM$3:$DC$884,7,FALSE),0)</f>
        <v>-9</v>
      </c>
      <c r="BW284">
        <f>IFERROR(VLOOKUP($B284,'Raw Stats'!$CM$3:$DC$884,8,FALSE),0)</f>
        <v>55</v>
      </c>
      <c r="BX284">
        <f>IFERROR(VLOOKUP($B284,'Raw Stats'!$CM$3:$DC$884,9,FALSE),0)</f>
        <v>82</v>
      </c>
      <c r="BY284">
        <f>IFERROR(VLOOKUP($B284,'Raw Stats'!$CM$3:$DC$884,10,FALSE),0)</f>
        <v>48</v>
      </c>
      <c r="BZ284">
        <f>IFERROR(VLOOKUP($B284,'Raw Stats'!$CM$3:$DC$884,11,FALSE)+VLOOKUP($B284,'Raw Stats'!$CM$3:$DC$884,12,FALSE),0)</f>
        <v>0</v>
      </c>
      <c r="CA284">
        <f>IFERROR(VLOOKUP($B284,'Raw Stats'!$CM$3:$DC$884,13,FALSE)+VLOOKUP($B284,'Raw Stats'!$CM$3:$DC$884,14,FALSE),0)</f>
        <v>1</v>
      </c>
      <c r="CB284">
        <f>IFERROR(VLOOKUP($B284,'Raw Stats'!$CM$3:$DC$884,15,FALSE),0)</f>
        <v>2</v>
      </c>
      <c r="CC284">
        <f>IFERROR(VLOOKUP($B284,'Raw Stats'!$CM$3:$DC$884,16,FALSE),0)</f>
        <v>143</v>
      </c>
      <c r="CE284">
        <f>IFERROR(VLOOKUP($B284,'Raw Stats'!$BU$3:$CJ$528,3,FALSE),0)</f>
        <v>75</v>
      </c>
      <c r="CF284">
        <f>IFERROR(VLOOKUP($B284,'Raw Stats'!$BU$3:$CJ$528,4,FALSE),0)</f>
        <v>17</v>
      </c>
      <c r="CG284">
        <f>IFERROR(VLOOKUP($B284,'Raw Stats'!$BU$3:$CJ$5288,5,FALSE),0)</f>
        <v>15</v>
      </c>
      <c r="CH284">
        <f>IFERROR(VLOOKUP($B284,'Raw Stats'!$BU$3:$CJ$528,6,FALSE),0)</f>
        <v>32</v>
      </c>
      <c r="CI284">
        <f>IFERROR(VLOOKUP($B284,'Raw Stats'!$BU$3:$CJ$528,7,FALSE),0)</f>
        <v>10</v>
      </c>
      <c r="CJ284">
        <f>IFERROR(VLOOKUP($B284,'Raw Stats'!$BU$3:$CJ$528,8,FALSE),0)</f>
        <v>106</v>
      </c>
      <c r="CK284">
        <f>IFERROR(VLOOKUP($B284,'Raw Stats'!$BU$3:$CJ$528,9,FALSE),0)</f>
        <v>141</v>
      </c>
      <c r="CL284">
        <f>IFERROR(VLOOKUP($B284,'Raw Stats'!$BU$3:$CJ$528,10,FALSE),0)</f>
        <v>47</v>
      </c>
      <c r="CM284">
        <f>IFERROR(VLOOKUP($B284,'Raw Stats'!$BU$3:$CJ$528,11,FALSE)+VLOOKUP($B284,'Raw Stats'!$BU$3:$CJ$528,12,FALSE),0)</f>
        <v>0</v>
      </c>
      <c r="CN284">
        <f>IFERROR(VLOOKUP($B284,'Raw Stats'!$BU$3:$CJ$528,13,FALSE)+VLOOKUP($B284,'Raw Stats'!$BU$3:$CJ$528,14,FALSE),0)</f>
        <v>2</v>
      </c>
      <c r="CO284">
        <f>IFERROR(VLOOKUP($B284,'Raw Stats'!$BU$3:$CJ$528,15,FALSE),0)</f>
        <v>1</v>
      </c>
      <c r="CP284">
        <f>IFERROR(VLOOKUP($B284,'Raw Stats'!$BU$3:$CJ$528,16,FALSE),0)</f>
        <v>165</v>
      </c>
      <c r="CR284">
        <f>IFERROR(VLOOKUP($B284,'Raw Stats'!$BC$3:$BR$528,3,FALSE),0)</f>
        <v>36</v>
      </c>
      <c r="CS284">
        <f>IFERROR(VLOOKUP($B284,'Raw Stats'!$BC$3:$BR$528,4,FALSE),0)</f>
        <v>3</v>
      </c>
      <c r="CT284">
        <f>IFERROR(VLOOKUP($B284,'Raw Stats'!$BC$3:$BR$5288,5,FALSE),0)</f>
        <v>7</v>
      </c>
      <c r="CU284">
        <f>IFERROR(VLOOKUP($B284,'Raw Stats'!$BC$3:$BR$52888,6,FALSE),0)</f>
        <v>10</v>
      </c>
      <c r="CV284">
        <f>IFERROR(VLOOKUP($B284,'Raw Stats'!$BC$3:$BR$5288,7,FALSE),0)</f>
        <v>1</v>
      </c>
      <c r="CW284">
        <f>IFERROR(VLOOKUP($B284,'Raw Stats'!$BC$3:$BR$5288,8,FALSE),0)</f>
        <v>32</v>
      </c>
      <c r="CX284">
        <f>IFERROR(VLOOKUP($B284,'Raw Stats'!$BC$3:$BR$5288,9,FALSE),0)</f>
        <v>67</v>
      </c>
      <c r="CY284">
        <f>IFERROR(VLOOKUP($B284,'Raw Stats'!$BC$3:$BR$5288,10,FALSE),0)</f>
        <v>9</v>
      </c>
      <c r="CZ284">
        <f>IFERROR(VLOOKUP($B284,'Raw Stats'!$BC$3:$BR$5288,11,FALSE)+VLOOKUP($B284,'Raw Stats'!$BC$3:$BR$5288,12,FALSE),0)</f>
        <v>0</v>
      </c>
      <c r="DA284">
        <f>IFERROR(VLOOKUP($B284,'Raw Stats'!$BC$3:$BR$5288,13,FALSE)+VLOOKUP($B284,'Raw Stats'!$BC$3:$BR$5288,14,FALSE),0)</f>
        <v>0</v>
      </c>
      <c r="DB284">
        <f>IFERROR(VLOOKUP($B284,'Raw Stats'!$BC$3:$BR$5288,15,FALSE),0)</f>
        <v>0</v>
      </c>
      <c r="DC284">
        <f>IFERROR(VLOOKUP($B284,'Raw Stats'!$BC$3:$BR$5288,16,FALSE),0)</f>
        <v>59</v>
      </c>
      <c r="DE284">
        <f>IFERROR(VLOOKUP($B284,'Raw Stats'!$AK$3:$AZ$528,3,FALSE),0)</f>
        <v>0</v>
      </c>
      <c r="DF284">
        <f>IFERROR(VLOOKUP($B284,'Raw Stats'!$AK$3:$AZ$528,4,FALSE),0)</f>
        <v>0</v>
      </c>
      <c r="DG284">
        <f>IFERROR(VLOOKUP($B284,'Raw Stats'!$AK$3:$AZ$528,5,FALSE),0)</f>
        <v>0</v>
      </c>
      <c r="DH284">
        <f>IFERROR(VLOOKUP($B284,'Raw Stats'!$AK$3:$AZ$528,6,FALSE),0)</f>
        <v>0</v>
      </c>
      <c r="DI284">
        <f>IFERROR(VLOOKUP($B284,'Raw Stats'!$AK$3:$AZ$528,7,FALSE),0)</f>
        <v>0</v>
      </c>
      <c r="DJ284">
        <f>IFERROR(VLOOKUP($B284,'Raw Stats'!$AK$3:$AZ$528,8,FALSE),0)</f>
        <v>0</v>
      </c>
      <c r="DK284">
        <f>IFERROR(VLOOKUP($B284,'Raw Stats'!$AK$3:$AZ$528,9,FALSE),0)</f>
        <v>0</v>
      </c>
      <c r="DL284">
        <f>IFERROR(VLOOKUP($B284,'Raw Stats'!$AK$3:$AZ$528,10,FALSE),0)</f>
        <v>0</v>
      </c>
      <c r="DM284">
        <f>IFERROR(VLOOKUP($B284,'Raw Stats'!$AK$3:$AZ$528,11,FALSE)+VLOOKUP($B284,'Raw Stats'!$AK$3:$AZ$528,12,FALSE),0)</f>
        <v>0</v>
      </c>
      <c r="DN284">
        <f>IFERROR(VLOOKUP($B284,'Raw Stats'!$AK$3:$AZ$528,13,FALSE)+VLOOKUP($B284,'Raw Stats'!$AK$3:$AZ$528,14,FALSE),0)</f>
        <v>0</v>
      </c>
      <c r="DO284">
        <f>IFERROR(VLOOKUP($B284,'Raw Stats'!$AK$3:$AZ$528,15,FALSE),0)</f>
        <v>0</v>
      </c>
      <c r="DP284">
        <f>IFERROR(VLOOKUP($B284,'Raw Stats'!$AK$3:$AZ$528,16,FALSE),0)</f>
        <v>0</v>
      </c>
      <c r="DR284">
        <f>IFERROR(VLOOKUP($B284,'Raw Stats'!$S$3:$AH$528,3,FALSE),0)</f>
        <v>0</v>
      </c>
      <c r="DS284">
        <f>IFERROR(VLOOKUP($B284,'Raw Stats'!$S$3:$AH$528,4,FALSE),0)</f>
        <v>0</v>
      </c>
      <c r="DT284">
        <f>IFERROR(VLOOKUP($B284,'Raw Stats'!$S$3:$AH$528,5,FALSE),0)</f>
        <v>0</v>
      </c>
      <c r="DU284">
        <f>IFERROR(VLOOKUP($B284,'Raw Stats'!$S$3:$AH$528,6,FALSE),0)</f>
        <v>0</v>
      </c>
      <c r="DV284">
        <f>IFERROR(VLOOKUP($B284,'Raw Stats'!$S$3:$AH$528,7,FALSE),0)</f>
        <v>0</v>
      </c>
      <c r="DW284">
        <f>IFERROR(VLOOKUP($B284,'Raw Stats'!$S$3:$AH$528,8,FALSE),0)</f>
        <v>0</v>
      </c>
      <c r="DX284">
        <f>IFERROR(VLOOKUP($B284,'Raw Stats'!$S$3:$AH$528,9,FALSE),0)</f>
        <v>0</v>
      </c>
      <c r="DY284">
        <f>IFERROR(VLOOKUP($B284,'Raw Stats'!$S$3:$AH$528,10,FALSE),0)</f>
        <v>0</v>
      </c>
      <c r="DZ284">
        <f>IFERROR(VLOOKUP($B284,'Raw Stats'!$S$3:$AH$528,11,FALSE)+VLOOKUP($B284,'Raw Stats'!$S$3:$AH$528,12,FALSE),0)</f>
        <v>0</v>
      </c>
      <c r="EA284">
        <f>IFERROR(VLOOKUP($B284,'Raw Stats'!$S$3:$AH$528,13,FALSE)+VLOOKUP($B284,'Raw Stats'!$S$3:$AH$528,14,FALSE),0)</f>
        <v>0</v>
      </c>
      <c r="EB284">
        <f>IFERROR(VLOOKUP($B284,'Raw Stats'!$S$3:$AH$528,15,FALSE),0)</f>
        <v>0</v>
      </c>
      <c r="EC284">
        <f>IFERROR(VLOOKUP($B284,'Raw Stats'!$S$3:$AH$528,16,FALSE),0)</f>
        <v>0</v>
      </c>
    </row>
    <row r="285" spans="1:133" x14ac:dyDescent="0.2">
      <c r="A285">
        <f>IFERROR(VLOOKUP(B285,Sheet2!$W$1:$X$300,2,FALSE),301)</f>
        <v>301</v>
      </c>
      <c r="B285" t="s">
        <v>1628</v>
      </c>
      <c r="C285">
        <f t="shared" si="20"/>
        <v>0.64852795515806361</v>
      </c>
      <c r="D285">
        <f t="shared" si="21"/>
        <v>0.69967481941732879</v>
      </c>
      <c r="E285">
        <f t="shared" si="22"/>
        <v>0.95221775865022096</v>
      </c>
      <c r="F285">
        <f t="shared" si="23"/>
        <v>0.7691620092316287</v>
      </c>
      <c r="G285">
        <f t="shared" si="24"/>
        <v>1.0119416586668317</v>
      </c>
      <c r="J285">
        <f>BS285*'Value Calculations'!$D$3</f>
        <v>1.6309417145041516</v>
      </c>
      <c r="K285">
        <f>BT285*'Value Calculations'!$D$4</f>
        <v>6.1866413768483488</v>
      </c>
      <c r="L285">
        <f>BU285*'Value Calculations'!$D$5</f>
        <v>6.1027764162171954</v>
      </c>
      <c r="M285">
        <f>BV285*'Value Calculations'!$D$6</f>
        <v>1.6258441149517171</v>
      </c>
      <c r="N285">
        <f>BW285*'Value Calculations'!$D$7</f>
        <v>3.1638555739653409</v>
      </c>
      <c r="O285">
        <f>BX285*'Value Calculations'!$D$8</f>
        <v>1.9410692406265744</v>
      </c>
      <c r="P285">
        <f>BY285*'Value Calculations'!$D$9</f>
        <v>11.713583182389055</v>
      </c>
      <c r="Q285">
        <f>BZ285*'Value Calculations'!$D$10</f>
        <v>2.5572153185334328</v>
      </c>
      <c r="R285">
        <f>CA285*'Value Calculations'!$D$11</f>
        <v>0</v>
      </c>
      <c r="S285">
        <f>CB285*'Value Calculations'!$D$12</f>
        <v>0</v>
      </c>
      <c r="T285">
        <f>CC285*'Value Calculations'!$D$13</f>
        <v>3.9897503714479976</v>
      </c>
      <c r="V285">
        <f>CF285*'Value Calculations'!$D$3</f>
        <v>4.0773542862603787</v>
      </c>
      <c r="W285">
        <f>CG285*'Value Calculations'!$D$4</f>
        <v>6.5122540808929985</v>
      </c>
      <c r="X285">
        <f>CH285*'Value Calculations'!$D$5</f>
        <v>7.960143151587646</v>
      </c>
      <c r="Y285">
        <f>CI285*'Value Calculations'!$D$6</f>
        <v>-1.1255843872742657</v>
      </c>
      <c r="Z285">
        <f>CJ285*'Value Calculations'!$D$7</f>
        <v>4.9215531150571969</v>
      </c>
      <c r="AA285">
        <f>CK285*'Value Calculations'!$D$8</f>
        <v>2.6599837741919723</v>
      </c>
      <c r="AB285">
        <f>CL285*'Value Calculations'!$D$9</f>
        <v>17.885256041927377</v>
      </c>
      <c r="AC285">
        <f>CM285*'Value Calculations'!$D$10</f>
        <v>4.7491141629906615</v>
      </c>
      <c r="AD285">
        <f>CN285*'Value Calculations'!$D$11</f>
        <v>0</v>
      </c>
      <c r="AE285">
        <f>CO285*'Value Calculations'!$D$12</f>
        <v>2.441648218768242</v>
      </c>
      <c r="AF285">
        <f>CP285*'Value Calculations'!$D$13</f>
        <v>7.2916127478187542</v>
      </c>
      <c r="AH285">
        <f>CS285*'Value Calculations'!$D$3</f>
        <v>1.6309417145041516</v>
      </c>
      <c r="AI285">
        <f>CT285*'Value Calculations'!$D$4</f>
        <v>3.5817397444911494</v>
      </c>
      <c r="AJ285">
        <f>CU285*'Value Calculations'!$D$5</f>
        <v>3.980071575793823</v>
      </c>
      <c r="AK285">
        <f>CV285*'Value Calculations'!$D$6</f>
        <v>-1.0005194553549028</v>
      </c>
      <c r="AL285">
        <f>CW285*'Value Calculations'!$D$7</f>
        <v>0.70307901643674242</v>
      </c>
      <c r="AM285">
        <f>CX285*'Value Calculations'!$D$8</f>
        <v>0.64702308020885813</v>
      </c>
      <c r="AN285">
        <f>CY285*'Value Calculations'!$D$9</f>
        <v>4.7861952788256357</v>
      </c>
      <c r="AO285">
        <f>CZ285*'Value Calculations'!$D$10</f>
        <v>2.5572153185334328</v>
      </c>
      <c r="AP285">
        <f>DA285*'Value Calculations'!$D$11</f>
        <v>0.9907141480249374</v>
      </c>
      <c r="AQ285">
        <f>DB285*'Value Calculations'!$D$12</f>
        <v>1.6277654791788281</v>
      </c>
      <c r="AR285">
        <f>DC285*'Value Calculations'!$D$13</f>
        <v>1.444564789662206</v>
      </c>
      <c r="AT285">
        <f>DF285*'Value Calculations'!$D$3</f>
        <v>2.4464125717562273</v>
      </c>
      <c r="AU285">
        <f>DG285*'Value Calculations'!$D$4</f>
        <v>8.7915430092055473</v>
      </c>
      <c r="AV285">
        <f>DH285*'Value Calculations'!$D$5</f>
        <v>8.7561574667464104</v>
      </c>
      <c r="AW285">
        <f>DI285*'Value Calculations'!$D$6</f>
        <v>0.75038959151617712</v>
      </c>
      <c r="AX285">
        <f>DJ285*'Value Calculations'!$D$7</f>
        <v>3.3396253280745265</v>
      </c>
      <c r="AY285">
        <f>DK285*'Value Calculations'!$D$8</f>
        <v>1.725394880556955</v>
      </c>
      <c r="AZ285">
        <f>DL285*'Value Calculations'!$D$9</f>
        <v>10.580010616351405</v>
      </c>
      <c r="BA285">
        <f>DM285*'Value Calculations'!$D$10</f>
        <v>4.0184812148382516</v>
      </c>
      <c r="BB285">
        <f>DN285*'Value Calculations'!$D$11</f>
        <v>0</v>
      </c>
      <c r="BC285">
        <f>DO285*'Value Calculations'!$D$12</f>
        <v>0.81388273958941404</v>
      </c>
      <c r="BD285">
        <f>DP285*'Value Calculations'!$D$13</f>
        <v>6.4661471537260651</v>
      </c>
      <c r="BF285">
        <f>DS285*'Value Calculations'!$D$3</f>
        <v>4.0773542862603787</v>
      </c>
      <c r="BG285">
        <f>DT285*'Value Calculations'!$D$4</f>
        <v>13.350120865830647</v>
      </c>
      <c r="BH285">
        <f>DU285*'Value Calculations'!$D$5</f>
        <v>13.532243357698999</v>
      </c>
      <c r="BI285">
        <f>DV285*'Value Calculations'!$D$6</f>
        <v>-1.2506493191936285</v>
      </c>
      <c r="BJ285">
        <f>DW285*'Value Calculations'!$D$7</f>
        <v>4.7457833609480113</v>
      </c>
      <c r="BK285">
        <f>DX285*'Value Calculations'!$D$8</f>
        <v>2.1567436006961938</v>
      </c>
      <c r="BL285">
        <f>DY285*'Value Calculations'!$D$9</f>
        <v>17.255493505239791</v>
      </c>
      <c r="BM285">
        <f>DZ285*'Value Calculations'!$D$10</f>
        <v>10.228861274133731</v>
      </c>
      <c r="BN285">
        <f>EA285*'Value Calculations'!$D$11</f>
        <v>0.9907141480249374</v>
      </c>
      <c r="BO285">
        <f>EB285*'Value Calculations'!$D$12</f>
        <v>0</v>
      </c>
      <c r="BP285">
        <f>EC285*'Value Calculations'!$D$13</f>
        <v>7.7731343443728225</v>
      </c>
      <c r="BR285">
        <f>IFERROR(VLOOKUP($B285,'Raw Stats'!$CM$3:$DC$884,3,FALSE),0)</f>
        <v>60</v>
      </c>
      <c r="BS285">
        <f>IFERROR(VLOOKUP($B285,'Raw Stats'!$CM$3:$DC$884,4,FALSE),0)</f>
        <v>4</v>
      </c>
      <c r="BT285">
        <f>IFERROR(VLOOKUP($B285,'Raw Stats'!$CM$3:$DC$884,5,FALSE),0)</f>
        <v>19</v>
      </c>
      <c r="BU285">
        <f>IFERROR(VLOOKUP($B285,'Raw Stats'!$CM$3:$DC$884,6,FALSE),0)</f>
        <v>23</v>
      </c>
      <c r="BV285">
        <f>IFERROR(VLOOKUP($B285,'Raw Stats'!$CM$3:$DC$884,7,FALSE),0)</f>
        <v>13</v>
      </c>
      <c r="BW285">
        <f>IFERROR(VLOOKUP($B285,'Raw Stats'!$CM$3:$DC$884,8,FALSE),0)</f>
        <v>36</v>
      </c>
      <c r="BX285">
        <f>IFERROR(VLOOKUP($B285,'Raw Stats'!$CM$3:$DC$884,9,FALSE),0)</f>
        <v>27</v>
      </c>
      <c r="BY285">
        <f>IFERROR(VLOOKUP($B285,'Raw Stats'!$CM$3:$DC$884,10,FALSE),0)</f>
        <v>93</v>
      </c>
      <c r="BZ285">
        <f>IFERROR(VLOOKUP($B285,'Raw Stats'!$CM$3:$DC$884,11,FALSE)+VLOOKUP($B285,'Raw Stats'!$CM$3:$DC$884,12,FALSE),0)</f>
        <v>7</v>
      </c>
      <c r="CA285">
        <f>IFERROR(VLOOKUP($B285,'Raw Stats'!$CM$3:$DC$884,13,FALSE)+VLOOKUP($B285,'Raw Stats'!$CM$3:$DC$884,14,FALSE),0)</f>
        <v>0</v>
      </c>
      <c r="CB285">
        <f>IFERROR(VLOOKUP($B285,'Raw Stats'!$CM$3:$DC$884,15,FALSE),0)</f>
        <v>0</v>
      </c>
      <c r="CC285">
        <f>IFERROR(VLOOKUP($B285,'Raw Stats'!$CM$3:$DC$884,16,FALSE),0)</f>
        <v>58</v>
      </c>
      <c r="CE285">
        <f>IFERROR(VLOOKUP($B285,'Raw Stats'!$BU$3:$CJ$528,3,FALSE),0)</f>
        <v>82</v>
      </c>
      <c r="CF285">
        <f>IFERROR(VLOOKUP($B285,'Raw Stats'!$BU$3:$CJ$528,4,FALSE),0)</f>
        <v>10</v>
      </c>
      <c r="CG285">
        <f>IFERROR(VLOOKUP($B285,'Raw Stats'!$BU$3:$CJ$5288,5,FALSE),0)</f>
        <v>20</v>
      </c>
      <c r="CH285">
        <f>IFERROR(VLOOKUP($B285,'Raw Stats'!$BU$3:$CJ$528,6,FALSE),0)</f>
        <v>30</v>
      </c>
      <c r="CI285">
        <f>IFERROR(VLOOKUP($B285,'Raw Stats'!$BU$3:$CJ$528,7,FALSE),0)</f>
        <v>-9</v>
      </c>
      <c r="CJ285">
        <f>IFERROR(VLOOKUP($B285,'Raw Stats'!$BU$3:$CJ$528,8,FALSE),0)</f>
        <v>56</v>
      </c>
      <c r="CK285">
        <f>IFERROR(VLOOKUP($B285,'Raw Stats'!$BU$3:$CJ$528,9,FALSE),0)</f>
        <v>37</v>
      </c>
      <c r="CL285">
        <f>IFERROR(VLOOKUP($B285,'Raw Stats'!$BU$3:$CJ$528,10,FALSE),0)</f>
        <v>142</v>
      </c>
      <c r="CM285">
        <f>IFERROR(VLOOKUP($B285,'Raw Stats'!$BU$3:$CJ$528,11,FALSE)+VLOOKUP($B285,'Raw Stats'!$BU$3:$CJ$528,12,FALSE),0)</f>
        <v>13</v>
      </c>
      <c r="CN285">
        <f>IFERROR(VLOOKUP($B285,'Raw Stats'!$BU$3:$CJ$528,13,FALSE)+VLOOKUP($B285,'Raw Stats'!$BU$3:$CJ$528,14,FALSE),0)</f>
        <v>0</v>
      </c>
      <c r="CO285">
        <f>IFERROR(VLOOKUP($B285,'Raw Stats'!$BU$3:$CJ$528,15,FALSE),0)</f>
        <v>3</v>
      </c>
      <c r="CP285">
        <f>IFERROR(VLOOKUP($B285,'Raw Stats'!$BU$3:$CJ$528,16,FALSE),0)</f>
        <v>106</v>
      </c>
      <c r="CR285">
        <f>IFERROR(VLOOKUP($B285,'Raw Stats'!$BC$3:$BR$528,3,FALSE),0)</f>
        <v>22</v>
      </c>
      <c r="CS285">
        <f>IFERROR(VLOOKUP($B285,'Raw Stats'!$BC$3:$BR$528,4,FALSE),0)</f>
        <v>4</v>
      </c>
      <c r="CT285">
        <f>IFERROR(VLOOKUP($B285,'Raw Stats'!$BC$3:$BR$5288,5,FALSE),0)</f>
        <v>11</v>
      </c>
      <c r="CU285">
        <f>IFERROR(VLOOKUP($B285,'Raw Stats'!$BC$3:$BR$52888,6,FALSE),0)</f>
        <v>15</v>
      </c>
      <c r="CV285">
        <f>IFERROR(VLOOKUP($B285,'Raw Stats'!$BC$3:$BR$5288,7,FALSE),0)</f>
        <v>-8</v>
      </c>
      <c r="CW285">
        <f>IFERROR(VLOOKUP($B285,'Raw Stats'!$BC$3:$BR$5288,8,FALSE),0)</f>
        <v>8</v>
      </c>
      <c r="CX285">
        <f>IFERROR(VLOOKUP($B285,'Raw Stats'!$BC$3:$BR$5288,9,FALSE),0)</f>
        <v>9</v>
      </c>
      <c r="CY285">
        <f>IFERROR(VLOOKUP($B285,'Raw Stats'!$BC$3:$BR$5288,10,FALSE),0)</f>
        <v>38</v>
      </c>
      <c r="CZ285">
        <f>IFERROR(VLOOKUP($B285,'Raw Stats'!$BC$3:$BR$5288,11,FALSE)+VLOOKUP($B285,'Raw Stats'!$BC$3:$BR$5288,12,FALSE),0)</f>
        <v>7</v>
      </c>
      <c r="DA285">
        <f>IFERROR(VLOOKUP($B285,'Raw Stats'!$BC$3:$BR$5288,13,FALSE)+VLOOKUP($B285,'Raw Stats'!$BC$3:$BR$5288,14,FALSE),0)</f>
        <v>1</v>
      </c>
      <c r="DB285">
        <f>IFERROR(VLOOKUP($B285,'Raw Stats'!$BC$3:$BR$5288,15,FALSE),0)</f>
        <v>2</v>
      </c>
      <c r="DC285">
        <f>IFERROR(VLOOKUP($B285,'Raw Stats'!$BC$3:$BR$5288,16,FALSE),0)</f>
        <v>21</v>
      </c>
      <c r="DE285">
        <f>IFERROR(VLOOKUP($B285,'Raw Stats'!$AK$3:$AZ$528,3,FALSE),0)</f>
        <v>62</v>
      </c>
      <c r="DF285">
        <f>IFERROR(VLOOKUP($B285,'Raw Stats'!$AK$3:$AZ$528,4,FALSE),0)</f>
        <v>6</v>
      </c>
      <c r="DG285">
        <f>IFERROR(VLOOKUP($B285,'Raw Stats'!$AK$3:$AZ$528,5,FALSE),0)</f>
        <v>27</v>
      </c>
      <c r="DH285">
        <f>IFERROR(VLOOKUP($B285,'Raw Stats'!$AK$3:$AZ$528,6,FALSE),0)</f>
        <v>33</v>
      </c>
      <c r="DI285">
        <f>IFERROR(VLOOKUP($B285,'Raw Stats'!$AK$3:$AZ$528,7,FALSE),0)</f>
        <v>6</v>
      </c>
      <c r="DJ285">
        <f>IFERROR(VLOOKUP($B285,'Raw Stats'!$AK$3:$AZ$528,8,FALSE),0)</f>
        <v>38</v>
      </c>
      <c r="DK285">
        <f>IFERROR(VLOOKUP($B285,'Raw Stats'!$AK$3:$AZ$528,9,FALSE),0)</f>
        <v>24</v>
      </c>
      <c r="DL285">
        <f>IFERROR(VLOOKUP($B285,'Raw Stats'!$AK$3:$AZ$528,10,FALSE),0)</f>
        <v>84</v>
      </c>
      <c r="DM285">
        <f>IFERROR(VLOOKUP($B285,'Raw Stats'!$AK$3:$AZ$528,11,FALSE)+VLOOKUP($B285,'Raw Stats'!$AK$3:$AZ$528,12,FALSE),0)</f>
        <v>11</v>
      </c>
      <c r="DN285">
        <f>IFERROR(VLOOKUP($B285,'Raw Stats'!$AK$3:$AZ$528,13,FALSE)+VLOOKUP($B285,'Raw Stats'!$AK$3:$AZ$528,14,FALSE),0)</f>
        <v>0</v>
      </c>
      <c r="DO285">
        <f>IFERROR(VLOOKUP($B285,'Raw Stats'!$AK$3:$AZ$528,15,FALSE),0)</f>
        <v>1</v>
      </c>
      <c r="DP285">
        <f>IFERROR(VLOOKUP($B285,'Raw Stats'!$AK$3:$AZ$528,16,FALSE),0)</f>
        <v>94</v>
      </c>
      <c r="DR285">
        <f>IFERROR(VLOOKUP($B285,'Raw Stats'!$S$3:$AH$528,3,FALSE),0)</f>
        <v>72</v>
      </c>
      <c r="DS285">
        <f>IFERROR(VLOOKUP($B285,'Raw Stats'!$S$3:$AH$528,4,FALSE),0)</f>
        <v>10</v>
      </c>
      <c r="DT285">
        <f>IFERROR(VLOOKUP($B285,'Raw Stats'!$S$3:$AH$528,5,FALSE),0)</f>
        <v>41</v>
      </c>
      <c r="DU285">
        <f>IFERROR(VLOOKUP($B285,'Raw Stats'!$S$3:$AH$528,6,FALSE),0)</f>
        <v>51</v>
      </c>
      <c r="DV285">
        <f>IFERROR(VLOOKUP($B285,'Raw Stats'!$S$3:$AH$528,7,FALSE),0)</f>
        <v>-10</v>
      </c>
      <c r="DW285">
        <f>IFERROR(VLOOKUP($B285,'Raw Stats'!$S$3:$AH$528,8,FALSE),0)</f>
        <v>54</v>
      </c>
      <c r="DX285">
        <f>IFERROR(VLOOKUP($B285,'Raw Stats'!$S$3:$AH$528,9,FALSE),0)</f>
        <v>30</v>
      </c>
      <c r="DY285">
        <f>IFERROR(VLOOKUP($B285,'Raw Stats'!$S$3:$AH$528,10,FALSE),0)</f>
        <v>137</v>
      </c>
      <c r="DZ285">
        <f>IFERROR(VLOOKUP($B285,'Raw Stats'!$S$3:$AH$528,11,FALSE)+VLOOKUP($B285,'Raw Stats'!$S$3:$AH$528,12,FALSE),0)</f>
        <v>28</v>
      </c>
      <c r="EA285">
        <f>IFERROR(VLOOKUP($B285,'Raw Stats'!$S$3:$AH$528,13,FALSE)+VLOOKUP($B285,'Raw Stats'!$S$3:$AH$528,14,FALSE),0)</f>
        <v>1</v>
      </c>
      <c r="EB285">
        <f>IFERROR(VLOOKUP($B285,'Raw Stats'!$S$3:$AH$528,15,FALSE),0)</f>
        <v>0</v>
      </c>
      <c r="EC285">
        <f>IFERROR(VLOOKUP($B285,'Raw Stats'!$S$3:$AH$528,16,FALSE),0)</f>
        <v>113</v>
      </c>
    </row>
    <row r="286" spans="1:133" x14ac:dyDescent="0.2">
      <c r="A286">
        <f>IFERROR(VLOOKUP(B286,Sheet2!$W$1:$X$300,2,FALSE),301)</f>
        <v>285</v>
      </c>
      <c r="B286" t="s">
        <v>935</v>
      </c>
      <c r="C286">
        <f t="shared" si="20"/>
        <v>0.64698685244962939</v>
      </c>
      <c r="D286">
        <f t="shared" si="21"/>
        <v>0.70271470711469985</v>
      </c>
      <c r="E286">
        <f t="shared" si="22"/>
        <v>0.69972387064791086</v>
      </c>
      <c r="F286">
        <f t="shared" si="23"/>
        <v>0</v>
      </c>
      <c r="G286">
        <f t="shared" si="24"/>
        <v>0</v>
      </c>
      <c r="J286">
        <f>BS286*'Value Calculations'!$D$3</f>
        <v>3.2618834290083032</v>
      </c>
      <c r="K286">
        <f>BT286*'Value Calculations'!$D$4</f>
        <v>3.5817397444911494</v>
      </c>
      <c r="L286">
        <f>BU286*'Value Calculations'!$D$5</f>
        <v>5.0414239960055092</v>
      </c>
      <c r="M286">
        <f>BV286*'Value Calculations'!$D$6</f>
        <v>0.37519479575808856</v>
      </c>
      <c r="N286">
        <f>BW286*'Value Calculations'!$D$7</f>
        <v>1.5819277869826704</v>
      </c>
      <c r="O286">
        <f>BX286*'Value Calculations'!$D$8</f>
        <v>3.9540299346096885</v>
      </c>
      <c r="P286">
        <f>BY286*'Value Calculations'!$D$9</f>
        <v>8.1869129769385864</v>
      </c>
      <c r="Q286">
        <f>BZ286*'Value Calculations'!$D$10</f>
        <v>1.0959494222286141</v>
      </c>
      <c r="R286">
        <f>CA286*'Value Calculations'!$D$11</f>
        <v>0</v>
      </c>
      <c r="S286">
        <f>CB286*'Value Calculations'!$D$12</f>
        <v>0.81388273958941404</v>
      </c>
      <c r="T286">
        <f>CC286*'Value Calculations'!$D$13</f>
        <v>6.3973583542183405</v>
      </c>
      <c r="V286">
        <f>CF286*'Value Calculations'!$D$3</f>
        <v>0.8154708572520758</v>
      </c>
      <c r="W286">
        <f>CG286*'Value Calculations'!$D$4</f>
        <v>5.5354159687590485</v>
      </c>
      <c r="X286">
        <f>CH286*'Value Calculations'!$D$5</f>
        <v>5.0414239960055092</v>
      </c>
      <c r="Y286">
        <f>CI286*'Value Calculations'!$D$6</f>
        <v>0.62532465959681427</v>
      </c>
      <c r="Z286">
        <f>CJ286*'Value Calculations'!$D$7</f>
        <v>3.0759706969107481</v>
      </c>
      <c r="AA286">
        <f>CK286*'Value Calculations'!$D$8</f>
        <v>4.4572701081054671</v>
      </c>
      <c r="AB286">
        <f>CL286*'Value Calculations'!$D$9</f>
        <v>11.713583182389055</v>
      </c>
      <c r="AC286">
        <f>CM286*'Value Calculations'!$D$10</f>
        <v>2.1918988444572283</v>
      </c>
      <c r="AD286">
        <f>CN286*'Value Calculations'!$D$11</f>
        <v>0</v>
      </c>
      <c r="AE286">
        <f>CO286*'Value Calculations'!$D$12</f>
        <v>0</v>
      </c>
      <c r="AF286">
        <f>CP286*'Value Calculations'!$D$13</f>
        <v>10.111953527635443</v>
      </c>
      <c r="AH286">
        <f>CS286*'Value Calculations'!$D$3</f>
        <v>2.4464125717562273</v>
      </c>
      <c r="AI286">
        <f>CT286*'Value Calculations'!$D$4</f>
        <v>1.9536762242678996</v>
      </c>
      <c r="AJ286">
        <f>CU286*'Value Calculations'!$D$5</f>
        <v>3.1840572606350586</v>
      </c>
      <c r="AK286">
        <f>CV286*'Value Calculations'!$D$6</f>
        <v>-0.12506493191936285</v>
      </c>
      <c r="AL286">
        <f>CW286*'Value Calculations'!$D$7</f>
        <v>0.87884877054592803</v>
      </c>
      <c r="AM286">
        <f>CX286*'Value Calculations'!$D$8</f>
        <v>2.8037666809050519</v>
      </c>
      <c r="AN286">
        <f>CY286*'Value Calculations'!$D$9</f>
        <v>8.1869129769385864</v>
      </c>
      <c r="AO286">
        <f>CZ286*'Value Calculations'!$D$10</f>
        <v>1.8265823703810236</v>
      </c>
      <c r="AP286">
        <f>DA286*'Value Calculations'!$D$11</f>
        <v>0</v>
      </c>
      <c r="AQ286">
        <f>DB286*'Value Calculations'!$D$12</f>
        <v>0</v>
      </c>
      <c r="AR286">
        <f>DC286*'Value Calculations'!$D$13</f>
        <v>5.4343151611102041</v>
      </c>
      <c r="AT286">
        <f>DF286*'Value Calculations'!$D$3</f>
        <v>0</v>
      </c>
      <c r="AU286">
        <f>DG286*'Value Calculations'!$D$4</f>
        <v>0</v>
      </c>
      <c r="AV286">
        <f>DH286*'Value Calculations'!$D$5</f>
        <v>0</v>
      </c>
      <c r="AW286">
        <f>DI286*'Value Calculations'!$D$6</f>
        <v>0</v>
      </c>
      <c r="AX286">
        <f>DJ286*'Value Calculations'!$D$7</f>
        <v>0</v>
      </c>
      <c r="AY286">
        <f>DK286*'Value Calculations'!$D$8</f>
        <v>0</v>
      </c>
      <c r="AZ286">
        <f>DL286*'Value Calculations'!$D$9</f>
        <v>0</v>
      </c>
      <c r="BA286">
        <f>DM286*'Value Calculations'!$D$10</f>
        <v>0</v>
      </c>
      <c r="BB286">
        <f>DN286*'Value Calculations'!$D$11</f>
        <v>0</v>
      </c>
      <c r="BC286">
        <f>DO286*'Value Calculations'!$D$12</f>
        <v>0</v>
      </c>
      <c r="BD286">
        <f>DP286*'Value Calculations'!$D$13</f>
        <v>0</v>
      </c>
      <c r="BF286">
        <f>DS286*'Value Calculations'!$D$3</f>
        <v>0</v>
      </c>
      <c r="BG286">
        <f>DT286*'Value Calculations'!$D$4</f>
        <v>0</v>
      </c>
      <c r="BH286">
        <f>DU286*'Value Calculations'!$D$5</f>
        <v>0</v>
      </c>
      <c r="BI286">
        <f>DV286*'Value Calculations'!$D$6</f>
        <v>0</v>
      </c>
      <c r="BJ286">
        <f>DW286*'Value Calculations'!$D$7</f>
        <v>0</v>
      </c>
      <c r="BK286">
        <f>DX286*'Value Calculations'!$D$8</f>
        <v>0</v>
      </c>
      <c r="BL286">
        <f>DY286*'Value Calculations'!$D$9</f>
        <v>0</v>
      </c>
      <c r="BM286">
        <f>DZ286*'Value Calculations'!$D$10</f>
        <v>0</v>
      </c>
      <c r="BN286">
        <f>EA286*'Value Calculations'!$D$11</f>
        <v>0</v>
      </c>
      <c r="BO286">
        <f>EB286*'Value Calculations'!$D$12</f>
        <v>0</v>
      </c>
      <c r="BP286">
        <f>EC286*'Value Calculations'!$D$13</f>
        <v>0</v>
      </c>
      <c r="BR286">
        <f>IFERROR(VLOOKUP($B286,'Raw Stats'!$CM$3:$DC$884,3,FALSE),0)</f>
        <v>53</v>
      </c>
      <c r="BS286">
        <f>IFERROR(VLOOKUP($B286,'Raw Stats'!$CM$3:$DC$884,4,FALSE),0)</f>
        <v>8</v>
      </c>
      <c r="BT286">
        <f>IFERROR(VLOOKUP($B286,'Raw Stats'!$CM$3:$DC$884,5,FALSE),0)</f>
        <v>11</v>
      </c>
      <c r="BU286">
        <f>IFERROR(VLOOKUP($B286,'Raw Stats'!$CM$3:$DC$884,6,FALSE),0)</f>
        <v>19</v>
      </c>
      <c r="BV286">
        <f>IFERROR(VLOOKUP($B286,'Raw Stats'!$CM$3:$DC$884,7,FALSE),0)</f>
        <v>3</v>
      </c>
      <c r="BW286">
        <f>IFERROR(VLOOKUP($B286,'Raw Stats'!$CM$3:$DC$884,8,FALSE),0)</f>
        <v>18</v>
      </c>
      <c r="BX286">
        <f>IFERROR(VLOOKUP($B286,'Raw Stats'!$CM$3:$DC$884,9,FALSE),0)</f>
        <v>55</v>
      </c>
      <c r="BY286">
        <f>IFERROR(VLOOKUP($B286,'Raw Stats'!$CM$3:$DC$884,10,FALSE),0)</f>
        <v>65</v>
      </c>
      <c r="BZ286">
        <f>IFERROR(VLOOKUP($B286,'Raw Stats'!$CM$3:$DC$884,11,FALSE)+VLOOKUP($B286,'Raw Stats'!$CM$3:$DC$884,12,FALSE),0)</f>
        <v>3</v>
      </c>
      <c r="CA286">
        <f>IFERROR(VLOOKUP($B286,'Raw Stats'!$CM$3:$DC$884,13,FALSE)+VLOOKUP($B286,'Raw Stats'!$CM$3:$DC$884,14,FALSE),0)</f>
        <v>0</v>
      </c>
      <c r="CB286">
        <f>IFERROR(VLOOKUP($B286,'Raw Stats'!$CM$3:$DC$884,15,FALSE),0)</f>
        <v>1</v>
      </c>
      <c r="CC286">
        <f>IFERROR(VLOOKUP($B286,'Raw Stats'!$CM$3:$DC$884,16,FALSE),0)</f>
        <v>93</v>
      </c>
      <c r="CE286">
        <f>IFERROR(VLOOKUP($B286,'Raw Stats'!$BU$3:$CJ$528,3,FALSE),0)</f>
        <v>62</v>
      </c>
      <c r="CF286">
        <f>IFERROR(VLOOKUP($B286,'Raw Stats'!$BU$3:$CJ$528,4,FALSE),0)</f>
        <v>2</v>
      </c>
      <c r="CG286">
        <f>IFERROR(VLOOKUP($B286,'Raw Stats'!$BU$3:$CJ$5288,5,FALSE),0)</f>
        <v>17</v>
      </c>
      <c r="CH286">
        <f>IFERROR(VLOOKUP($B286,'Raw Stats'!$BU$3:$CJ$528,6,FALSE),0)</f>
        <v>19</v>
      </c>
      <c r="CI286">
        <f>IFERROR(VLOOKUP($B286,'Raw Stats'!$BU$3:$CJ$528,7,FALSE),0)</f>
        <v>5</v>
      </c>
      <c r="CJ286">
        <f>IFERROR(VLOOKUP($B286,'Raw Stats'!$BU$3:$CJ$528,8,FALSE),0)</f>
        <v>35</v>
      </c>
      <c r="CK286">
        <f>IFERROR(VLOOKUP($B286,'Raw Stats'!$BU$3:$CJ$528,9,FALSE),0)</f>
        <v>62</v>
      </c>
      <c r="CL286">
        <f>IFERROR(VLOOKUP($B286,'Raw Stats'!$BU$3:$CJ$528,10,FALSE),0)</f>
        <v>93</v>
      </c>
      <c r="CM286">
        <f>IFERROR(VLOOKUP($B286,'Raw Stats'!$BU$3:$CJ$528,11,FALSE)+VLOOKUP($B286,'Raw Stats'!$BU$3:$CJ$528,12,FALSE),0)</f>
        <v>6</v>
      </c>
      <c r="CN286">
        <f>IFERROR(VLOOKUP($B286,'Raw Stats'!$BU$3:$CJ$528,13,FALSE)+VLOOKUP($B286,'Raw Stats'!$BU$3:$CJ$528,14,FALSE),0)</f>
        <v>0</v>
      </c>
      <c r="CO286">
        <f>IFERROR(VLOOKUP($B286,'Raw Stats'!$BU$3:$CJ$528,15,FALSE),0)</f>
        <v>0</v>
      </c>
      <c r="CP286">
        <f>IFERROR(VLOOKUP($B286,'Raw Stats'!$BU$3:$CJ$528,16,FALSE),0)</f>
        <v>147</v>
      </c>
      <c r="CR286">
        <f>IFERROR(VLOOKUP($B286,'Raw Stats'!$BC$3:$BR$528,3,FALSE),0)</f>
        <v>38</v>
      </c>
      <c r="CS286">
        <f>IFERROR(VLOOKUP($B286,'Raw Stats'!$BC$3:$BR$528,4,FALSE),0)</f>
        <v>6</v>
      </c>
      <c r="CT286">
        <f>IFERROR(VLOOKUP($B286,'Raw Stats'!$BC$3:$BR$5288,5,FALSE),0)</f>
        <v>6</v>
      </c>
      <c r="CU286">
        <f>IFERROR(VLOOKUP($B286,'Raw Stats'!$BC$3:$BR$52888,6,FALSE),0)</f>
        <v>12</v>
      </c>
      <c r="CV286">
        <f>IFERROR(VLOOKUP($B286,'Raw Stats'!$BC$3:$BR$5288,7,FALSE),0)</f>
        <v>-1</v>
      </c>
      <c r="CW286">
        <f>IFERROR(VLOOKUP($B286,'Raw Stats'!$BC$3:$BR$5288,8,FALSE),0)</f>
        <v>10</v>
      </c>
      <c r="CX286">
        <f>IFERROR(VLOOKUP($B286,'Raw Stats'!$BC$3:$BR$5288,9,FALSE),0)</f>
        <v>39</v>
      </c>
      <c r="CY286">
        <f>IFERROR(VLOOKUP($B286,'Raw Stats'!$BC$3:$BR$5288,10,FALSE),0)</f>
        <v>65</v>
      </c>
      <c r="CZ286">
        <f>IFERROR(VLOOKUP($B286,'Raw Stats'!$BC$3:$BR$5288,11,FALSE)+VLOOKUP($B286,'Raw Stats'!$BC$3:$BR$5288,12,FALSE),0)</f>
        <v>5</v>
      </c>
      <c r="DA286">
        <f>IFERROR(VLOOKUP($B286,'Raw Stats'!$BC$3:$BR$5288,13,FALSE)+VLOOKUP($B286,'Raw Stats'!$BC$3:$BR$5288,14,FALSE),0)</f>
        <v>0</v>
      </c>
      <c r="DB286">
        <f>IFERROR(VLOOKUP($B286,'Raw Stats'!$BC$3:$BR$5288,15,FALSE),0)</f>
        <v>0</v>
      </c>
      <c r="DC286">
        <f>IFERROR(VLOOKUP($B286,'Raw Stats'!$BC$3:$BR$5288,16,FALSE),0)</f>
        <v>79</v>
      </c>
      <c r="DE286">
        <f>IFERROR(VLOOKUP($B286,'Raw Stats'!$AK$3:$AZ$528,3,FALSE),0)</f>
        <v>0</v>
      </c>
      <c r="DF286">
        <f>IFERROR(VLOOKUP($B286,'Raw Stats'!$AK$3:$AZ$528,4,FALSE),0)</f>
        <v>0</v>
      </c>
      <c r="DG286">
        <f>IFERROR(VLOOKUP($B286,'Raw Stats'!$AK$3:$AZ$528,5,FALSE),0)</f>
        <v>0</v>
      </c>
      <c r="DH286">
        <f>IFERROR(VLOOKUP($B286,'Raw Stats'!$AK$3:$AZ$528,6,FALSE),0)</f>
        <v>0</v>
      </c>
      <c r="DI286">
        <f>IFERROR(VLOOKUP($B286,'Raw Stats'!$AK$3:$AZ$528,7,FALSE),0)</f>
        <v>0</v>
      </c>
      <c r="DJ286">
        <f>IFERROR(VLOOKUP($B286,'Raw Stats'!$AK$3:$AZ$528,8,FALSE),0)</f>
        <v>0</v>
      </c>
      <c r="DK286">
        <f>IFERROR(VLOOKUP($B286,'Raw Stats'!$AK$3:$AZ$528,9,FALSE),0)</f>
        <v>0</v>
      </c>
      <c r="DL286">
        <f>IFERROR(VLOOKUP($B286,'Raw Stats'!$AK$3:$AZ$528,10,FALSE),0)</f>
        <v>0</v>
      </c>
      <c r="DM286">
        <f>IFERROR(VLOOKUP($B286,'Raw Stats'!$AK$3:$AZ$528,11,FALSE)+VLOOKUP($B286,'Raw Stats'!$AK$3:$AZ$528,12,FALSE),0)</f>
        <v>0</v>
      </c>
      <c r="DN286">
        <f>IFERROR(VLOOKUP($B286,'Raw Stats'!$AK$3:$AZ$528,13,FALSE)+VLOOKUP($B286,'Raw Stats'!$AK$3:$AZ$528,14,FALSE),0)</f>
        <v>0</v>
      </c>
      <c r="DO286">
        <f>IFERROR(VLOOKUP($B286,'Raw Stats'!$AK$3:$AZ$528,15,FALSE),0)</f>
        <v>0</v>
      </c>
      <c r="DP286">
        <f>IFERROR(VLOOKUP($B286,'Raw Stats'!$AK$3:$AZ$528,16,FALSE),0)</f>
        <v>0</v>
      </c>
      <c r="DR286">
        <f>IFERROR(VLOOKUP($B286,'Raw Stats'!$S$3:$AH$528,3,FALSE),0)</f>
        <v>0</v>
      </c>
      <c r="DS286">
        <f>IFERROR(VLOOKUP($B286,'Raw Stats'!$S$3:$AH$528,4,FALSE),0)</f>
        <v>0</v>
      </c>
      <c r="DT286">
        <f>IFERROR(VLOOKUP($B286,'Raw Stats'!$S$3:$AH$528,5,FALSE),0)</f>
        <v>0</v>
      </c>
      <c r="DU286">
        <f>IFERROR(VLOOKUP($B286,'Raw Stats'!$S$3:$AH$528,6,FALSE),0)</f>
        <v>0</v>
      </c>
      <c r="DV286">
        <f>IFERROR(VLOOKUP($B286,'Raw Stats'!$S$3:$AH$528,7,FALSE),0)</f>
        <v>0</v>
      </c>
      <c r="DW286">
        <f>IFERROR(VLOOKUP($B286,'Raw Stats'!$S$3:$AH$528,8,FALSE),0)</f>
        <v>0</v>
      </c>
      <c r="DX286">
        <f>IFERROR(VLOOKUP($B286,'Raw Stats'!$S$3:$AH$528,9,FALSE),0)</f>
        <v>0</v>
      </c>
      <c r="DY286">
        <f>IFERROR(VLOOKUP($B286,'Raw Stats'!$S$3:$AH$528,10,FALSE),0)</f>
        <v>0</v>
      </c>
      <c r="DZ286">
        <f>IFERROR(VLOOKUP($B286,'Raw Stats'!$S$3:$AH$528,11,FALSE)+VLOOKUP($B286,'Raw Stats'!$S$3:$AH$528,12,FALSE),0)</f>
        <v>0</v>
      </c>
      <c r="EA286">
        <f>IFERROR(VLOOKUP($B286,'Raw Stats'!$S$3:$AH$528,13,FALSE)+VLOOKUP($B286,'Raw Stats'!$S$3:$AH$528,14,FALSE),0)</f>
        <v>0</v>
      </c>
      <c r="EB286">
        <f>IFERROR(VLOOKUP($B286,'Raw Stats'!$S$3:$AH$528,15,FALSE),0)</f>
        <v>0</v>
      </c>
      <c r="EC286">
        <f>IFERROR(VLOOKUP($B286,'Raw Stats'!$S$3:$AH$528,16,FALSE),0)</f>
        <v>0</v>
      </c>
    </row>
    <row r="287" spans="1:133" x14ac:dyDescent="0.2">
      <c r="A287">
        <f>IFERROR(VLOOKUP(B287,Sheet2!$W$1:$X$300,2,FALSE),301)</f>
        <v>301</v>
      </c>
      <c r="B287" t="s">
        <v>230</v>
      </c>
      <c r="C287">
        <f t="shared" si="20"/>
        <v>0.64657303740738692</v>
      </c>
      <c r="D287">
        <f t="shared" si="21"/>
        <v>0.70631200211609946</v>
      </c>
      <c r="E287">
        <f t="shared" si="22"/>
        <v>0.6179499085447594</v>
      </c>
      <c r="F287">
        <f t="shared" si="23"/>
        <v>0</v>
      </c>
      <c r="G287">
        <f t="shared" si="24"/>
        <v>0.58430600628390483</v>
      </c>
      <c r="J287">
        <f>BS287*'Value Calculations'!$D$3</f>
        <v>5.300560572138493</v>
      </c>
      <c r="K287">
        <f>BT287*'Value Calculations'!$D$4</f>
        <v>3.2561270404464993</v>
      </c>
      <c r="L287">
        <f>BU287*'Value Calculations'!$D$5</f>
        <v>6.1027764162171954</v>
      </c>
      <c r="M287">
        <f>BV287*'Value Calculations'!$D$6</f>
        <v>0.12506493191936285</v>
      </c>
      <c r="N287">
        <f>BW287*'Value Calculations'!$D$7</f>
        <v>2.4607765575285985</v>
      </c>
      <c r="O287">
        <f>BX287*'Value Calculations'!$D$8</f>
        <v>6.6140137088016608</v>
      </c>
      <c r="P287">
        <f>BY287*'Value Calculations'!$D$9</f>
        <v>2.5190501467503346</v>
      </c>
      <c r="Q287">
        <f>BZ287*'Value Calculations'!$D$10</f>
        <v>0</v>
      </c>
      <c r="R287">
        <f>CA287*'Value Calculations'!$D$11</f>
        <v>0.9907141480249374</v>
      </c>
      <c r="S287">
        <f>CB287*'Value Calculations'!$D$12</f>
        <v>2.441648218768242</v>
      </c>
      <c r="T287">
        <f>CC287*'Value Calculations'!$D$13</f>
        <v>6.3973583542183405</v>
      </c>
      <c r="V287">
        <f>CF287*'Value Calculations'!$D$3</f>
        <v>3.6696188576343411</v>
      </c>
      <c r="W287">
        <f>CG287*'Value Calculations'!$D$4</f>
        <v>4.8841905606697491</v>
      </c>
      <c r="X287">
        <f>CH287*'Value Calculations'!$D$5</f>
        <v>6.3681145212701171</v>
      </c>
      <c r="Y287">
        <f>CI287*'Value Calculations'!$D$6</f>
        <v>-0.12506493191936285</v>
      </c>
      <c r="Z287">
        <f>CJ287*'Value Calculations'!$D$7</f>
        <v>4.657898483893419</v>
      </c>
      <c r="AA287">
        <f>CK287*'Value Calculations'!$D$8</f>
        <v>7.9799513225759169</v>
      </c>
      <c r="AB287">
        <f>CL287*'Value Calculations'!$D$9</f>
        <v>3.6526227127879851</v>
      </c>
      <c r="AC287">
        <f>CM287*'Value Calculations'!$D$10</f>
        <v>1.4612658963048188</v>
      </c>
      <c r="AD287">
        <f>CN287*'Value Calculations'!$D$11</f>
        <v>0</v>
      </c>
      <c r="AE287">
        <f>CO287*'Value Calculations'!$D$12</f>
        <v>0.81388273958941404</v>
      </c>
      <c r="AF287">
        <f>CP287*'Value Calculations'!$D$13</f>
        <v>6.1909919556951687</v>
      </c>
      <c r="AH287">
        <f>CS287*'Value Calculations'!$D$3</f>
        <v>3.6696188576343411</v>
      </c>
      <c r="AI287">
        <f>CT287*'Value Calculations'!$D$4</f>
        <v>2.2792889283125497</v>
      </c>
      <c r="AJ287">
        <f>CU287*'Value Calculations'!$D$5</f>
        <v>4.2454096808467447</v>
      </c>
      <c r="AK287">
        <f>CV287*'Value Calculations'!$D$6</f>
        <v>-1.1255843872742657</v>
      </c>
      <c r="AL287">
        <f>CW287*'Value Calculations'!$D$7</f>
        <v>2.8123160657469697</v>
      </c>
      <c r="AM287">
        <f>CX287*'Value Calculations'!$D$8</f>
        <v>4.0978128413227681</v>
      </c>
      <c r="AN287">
        <f>CY287*'Value Calculations'!$D$9</f>
        <v>3.0228601761004015</v>
      </c>
      <c r="AO287">
        <f>CZ287*'Value Calculations'!$D$10</f>
        <v>0</v>
      </c>
      <c r="AP287">
        <f>DA287*'Value Calculations'!$D$11</f>
        <v>0.9907141480249374</v>
      </c>
      <c r="AQ287">
        <f>DB287*'Value Calculations'!$D$12</f>
        <v>1.6277654791788281</v>
      </c>
      <c r="AR287">
        <f>DC287*'Value Calculations'!$D$13</f>
        <v>4.3336943689866185</v>
      </c>
      <c r="AT287">
        <f>DF287*'Value Calculations'!$D$3</f>
        <v>0</v>
      </c>
      <c r="AU287">
        <f>DG287*'Value Calculations'!$D$4</f>
        <v>0</v>
      </c>
      <c r="AV287">
        <f>DH287*'Value Calculations'!$D$5</f>
        <v>0</v>
      </c>
      <c r="AW287">
        <f>DI287*'Value Calculations'!$D$6</f>
        <v>0</v>
      </c>
      <c r="AX287">
        <f>DJ287*'Value Calculations'!$D$7</f>
        <v>0</v>
      </c>
      <c r="AY287">
        <f>DK287*'Value Calculations'!$D$8</f>
        <v>0</v>
      </c>
      <c r="AZ287">
        <f>DL287*'Value Calculations'!$D$9</f>
        <v>0</v>
      </c>
      <c r="BA287">
        <f>DM287*'Value Calculations'!$D$10</f>
        <v>0</v>
      </c>
      <c r="BB287">
        <f>DN287*'Value Calculations'!$D$11</f>
        <v>0</v>
      </c>
      <c r="BC287">
        <f>DO287*'Value Calculations'!$D$12</f>
        <v>0</v>
      </c>
      <c r="BD287">
        <f>DP287*'Value Calculations'!$D$13</f>
        <v>0</v>
      </c>
      <c r="BF287">
        <f>DS287*'Value Calculations'!$D$3</f>
        <v>4.4850897148864171</v>
      </c>
      <c r="BG287">
        <f>DT287*'Value Calculations'!$D$4</f>
        <v>2.9305143364018491</v>
      </c>
      <c r="BH287">
        <f>DU287*'Value Calculations'!$D$5</f>
        <v>5.3067621010584309</v>
      </c>
      <c r="BI287">
        <f>DV287*'Value Calculations'!$D$6</f>
        <v>0.37519479575808856</v>
      </c>
      <c r="BJ287">
        <f>DW287*'Value Calculations'!$D$7</f>
        <v>1.0546185246551136</v>
      </c>
      <c r="BK287">
        <f>DX287*'Value Calculations'!$D$8</f>
        <v>3.6664641211835294</v>
      </c>
      <c r="BL287">
        <f>DY287*'Value Calculations'!$D$9</f>
        <v>1.0076200587001338</v>
      </c>
      <c r="BM287">
        <f>DZ287*'Value Calculations'!$D$10</f>
        <v>1.4612658963048188</v>
      </c>
      <c r="BN287">
        <f>EA287*'Value Calculations'!$D$11</f>
        <v>0</v>
      </c>
      <c r="BO287">
        <f>EB287*'Value Calculations'!$D$12</f>
        <v>0.81388273958941404</v>
      </c>
      <c r="BP287">
        <f>EC287*'Value Calculations'!$D$13</f>
        <v>3.4394399753862048</v>
      </c>
      <c r="BR287">
        <f>IFERROR(VLOOKUP($B287,'Raw Stats'!$CM$3:$DC$884,3,FALSE),0)</f>
        <v>56</v>
      </c>
      <c r="BS287">
        <f>IFERROR(VLOOKUP($B287,'Raw Stats'!$CM$3:$DC$884,4,FALSE),0)</f>
        <v>13</v>
      </c>
      <c r="BT287">
        <f>IFERROR(VLOOKUP($B287,'Raw Stats'!$CM$3:$DC$884,5,FALSE),0)</f>
        <v>10</v>
      </c>
      <c r="BU287">
        <f>IFERROR(VLOOKUP($B287,'Raw Stats'!$CM$3:$DC$884,6,FALSE),0)</f>
        <v>23</v>
      </c>
      <c r="BV287">
        <f>IFERROR(VLOOKUP($B287,'Raw Stats'!$CM$3:$DC$884,7,FALSE),0)</f>
        <v>1</v>
      </c>
      <c r="BW287">
        <f>IFERROR(VLOOKUP($B287,'Raw Stats'!$CM$3:$DC$884,8,FALSE),0)</f>
        <v>28</v>
      </c>
      <c r="BX287">
        <f>IFERROR(VLOOKUP($B287,'Raw Stats'!$CM$3:$DC$884,9,FALSE),0)</f>
        <v>92</v>
      </c>
      <c r="BY287">
        <f>IFERROR(VLOOKUP($B287,'Raw Stats'!$CM$3:$DC$884,10,FALSE),0)</f>
        <v>20</v>
      </c>
      <c r="BZ287">
        <f>IFERROR(VLOOKUP($B287,'Raw Stats'!$CM$3:$DC$884,11,FALSE)+VLOOKUP($B287,'Raw Stats'!$CM$3:$DC$884,12,FALSE),0)</f>
        <v>0</v>
      </c>
      <c r="CA287">
        <f>IFERROR(VLOOKUP($B287,'Raw Stats'!$CM$3:$DC$884,13,FALSE)+VLOOKUP($B287,'Raw Stats'!$CM$3:$DC$884,14,FALSE),0)</f>
        <v>1</v>
      </c>
      <c r="CB287">
        <f>IFERROR(VLOOKUP($B287,'Raw Stats'!$CM$3:$DC$884,15,FALSE),0)</f>
        <v>3</v>
      </c>
      <c r="CC287">
        <f>IFERROR(VLOOKUP($B287,'Raw Stats'!$CM$3:$DC$884,16,FALSE),0)</f>
        <v>93</v>
      </c>
      <c r="CE287">
        <f>IFERROR(VLOOKUP($B287,'Raw Stats'!$BU$3:$CJ$528,3,FALSE),0)</f>
        <v>56</v>
      </c>
      <c r="CF287">
        <f>IFERROR(VLOOKUP($B287,'Raw Stats'!$BU$3:$CJ$528,4,FALSE),0)</f>
        <v>9</v>
      </c>
      <c r="CG287">
        <f>IFERROR(VLOOKUP($B287,'Raw Stats'!$BU$3:$CJ$5288,5,FALSE),0)</f>
        <v>15</v>
      </c>
      <c r="CH287">
        <f>IFERROR(VLOOKUP($B287,'Raw Stats'!$BU$3:$CJ$528,6,FALSE),0)</f>
        <v>24</v>
      </c>
      <c r="CI287">
        <f>IFERROR(VLOOKUP($B287,'Raw Stats'!$BU$3:$CJ$528,7,FALSE),0)</f>
        <v>-1</v>
      </c>
      <c r="CJ287">
        <f>IFERROR(VLOOKUP($B287,'Raw Stats'!$BU$3:$CJ$528,8,FALSE),0)</f>
        <v>53</v>
      </c>
      <c r="CK287">
        <f>IFERROR(VLOOKUP($B287,'Raw Stats'!$BU$3:$CJ$528,9,FALSE),0)</f>
        <v>111</v>
      </c>
      <c r="CL287">
        <f>IFERROR(VLOOKUP($B287,'Raw Stats'!$BU$3:$CJ$528,10,FALSE),0)</f>
        <v>29</v>
      </c>
      <c r="CM287">
        <f>IFERROR(VLOOKUP($B287,'Raw Stats'!$BU$3:$CJ$528,11,FALSE)+VLOOKUP($B287,'Raw Stats'!$BU$3:$CJ$528,12,FALSE),0)</f>
        <v>4</v>
      </c>
      <c r="CN287">
        <f>IFERROR(VLOOKUP($B287,'Raw Stats'!$BU$3:$CJ$528,13,FALSE)+VLOOKUP($B287,'Raw Stats'!$BU$3:$CJ$528,14,FALSE),0)</f>
        <v>0</v>
      </c>
      <c r="CO287">
        <f>IFERROR(VLOOKUP($B287,'Raw Stats'!$BU$3:$CJ$528,15,FALSE),0)</f>
        <v>1</v>
      </c>
      <c r="CP287">
        <f>IFERROR(VLOOKUP($B287,'Raw Stats'!$BU$3:$CJ$528,16,FALSE),0)</f>
        <v>90</v>
      </c>
      <c r="CR287">
        <f>IFERROR(VLOOKUP($B287,'Raw Stats'!$BC$3:$BR$528,3,FALSE),0)</f>
        <v>42</v>
      </c>
      <c r="CS287">
        <f>IFERROR(VLOOKUP($B287,'Raw Stats'!$BC$3:$BR$528,4,FALSE),0)</f>
        <v>9</v>
      </c>
      <c r="CT287">
        <f>IFERROR(VLOOKUP($B287,'Raw Stats'!$BC$3:$BR$5288,5,FALSE),0)</f>
        <v>7</v>
      </c>
      <c r="CU287">
        <f>IFERROR(VLOOKUP($B287,'Raw Stats'!$BC$3:$BR$52888,6,FALSE),0)</f>
        <v>16</v>
      </c>
      <c r="CV287">
        <f>IFERROR(VLOOKUP($B287,'Raw Stats'!$BC$3:$BR$5288,7,FALSE),0)</f>
        <v>-9</v>
      </c>
      <c r="CW287">
        <f>IFERROR(VLOOKUP($B287,'Raw Stats'!$BC$3:$BR$5288,8,FALSE),0)</f>
        <v>32</v>
      </c>
      <c r="CX287">
        <f>IFERROR(VLOOKUP($B287,'Raw Stats'!$BC$3:$BR$5288,9,FALSE),0)</f>
        <v>57</v>
      </c>
      <c r="CY287">
        <f>IFERROR(VLOOKUP($B287,'Raw Stats'!$BC$3:$BR$5288,10,FALSE),0)</f>
        <v>24</v>
      </c>
      <c r="CZ287">
        <f>IFERROR(VLOOKUP($B287,'Raw Stats'!$BC$3:$BR$5288,11,FALSE)+VLOOKUP($B287,'Raw Stats'!$BC$3:$BR$5288,12,FALSE),0)</f>
        <v>0</v>
      </c>
      <c r="DA287">
        <f>IFERROR(VLOOKUP($B287,'Raw Stats'!$BC$3:$BR$5288,13,FALSE)+VLOOKUP($B287,'Raw Stats'!$BC$3:$BR$5288,14,FALSE),0)</f>
        <v>1</v>
      </c>
      <c r="DB287">
        <f>IFERROR(VLOOKUP($B287,'Raw Stats'!$BC$3:$BR$5288,15,FALSE),0)</f>
        <v>2</v>
      </c>
      <c r="DC287">
        <f>IFERROR(VLOOKUP($B287,'Raw Stats'!$BC$3:$BR$5288,16,FALSE),0)</f>
        <v>63</v>
      </c>
      <c r="DE287">
        <f>IFERROR(VLOOKUP($B287,'Raw Stats'!$AK$3:$AZ$528,3,FALSE),0)</f>
        <v>0</v>
      </c>
      <c r="DF287">
        <f>IFERROR(VLOOKUP($B287,'Raw Stats'!$AK$3:$AZ$528,4,FALSE),0)</f>
        <v>0</v>
      </c>
      <c r="DG287">
        <f>IFERROR(VLOOKUP($B287,'Raw Stats'!$AK$3:$AZ$528,5,FALSE),0)</f>
        <v>0</v>
      </c>
      <c r="DH287">
        <f>IFERROR(VLOOKUP($B287,'Raw Stats'!$AK$3:$AZ$528,6,FALSE),0)</f>
        <v>0</v>
      </c>
      <c r="DI287">
        <f>IFERROR(VLOOKUP($B287,'Raw Stats'!$AK$3:$AZ$528,7,FALSE),0)</f>
        <v>0</v>
      </c>
      <c r="DJ287">
        <f>IFERROR(VLOOKUP($B287,'Raw Stats'!$AK$3:$AZ$528,8,FALSE),0)</f>
        <v>0</v>
      </c>
      <c r="DK287">
        <f>IFERROR(VLOOKUP($B287,'Raw Stats'!$AK$3:$AZ$528,9,FALSE),0)</f>
        <v>0</v>
      </c>
      <c r="DL287">
        <f>IFERROR(VLOOKUP($B287,'Raw Stats'!$AK$3:$AZ$528,10,FALSE),0)</f>
        <v>0</v>
      </c>
      <c r="DM287">
        <f>IFERROR(VLOOKUP($B287,'Raw Stats'!$AK$3:$AZ$528,11,FALSE)+VLOOKUP($B287,'Raw Stats'!$AK$3:$AZ$528,12,FALSE),0)</f>
        <v>0</v>
      </c>
      <c r="DN287">
        <f>IFERROR(VLOOKUP($B287,'Raw Stats'!$AK$3:$AZ$528,13,FALSE)+VLOOKUP($B287,'Raw Stats'!$AK$3:$AZ$528,14,FALSE),0)</f>
        <v>0</v>
      </c>
      <c r="DO287">
        <f>IFERROR(VLOOKUP($B287,'Raw Stats'!$AK$3:$AZ$528,15,FALSE),0)</f>
        <v>0</v>
      </c>
      <c r="DP287">
        <f>IFERROR(VLOOKUP($B287,'Raw Stats'!$AK$3:$AZ$528,16,FALSE),0)</f>
        <v>0</v>
      </c>
      <c r="DR287">
        <f>IFERROR(VLOOKUP($B287,'Raw Stats'!$S$3:$AH$528,3,FALSE),0)</f>
        <v>42</v>
      </c>
      <c r="DS287">
        <f>IFERROR(VLOOKUP($B287,'Raw Stats'!$S$3:$AH$528,4,FALSE),0)</f>
        <v>11</v>
      </c>
      <c r="DT287">
        <f>IFERROR(VLOOKUP($B287,'Raw Stats'!$S$3:$AH$528,5,FALSE),0)</f>
        <v>9</v>
      </c>
      <c r="DU287">
        <f>IFERROR(VLOOKUP($B287,'Raw Stats'!$S$3:$AH$528,6,FALSE),0)</f>
        <v>20</v>
      </c>
      <c r="DV287">
        <f>IFERROR(VLOOKUP($B287,'Raw Stats'!$S$3:$AH$528,7,FALSE),0)</f>
        <v>3</v>
      </c>
      <c r="DW287">
        <f>IFERROR(VLOOKUP($B287,'Raw Stats'!$S$3:$AH$528,8,FALSE),0)</f>
        <v>12</v>
      </c>
      <c r="DX287">
        <f>IFERROR(VLOOKUP($B287,'Raw Stats'!$S$3:$AH$528,9,FALSE),0)</f>
        <v>51</v>
      </c>
      <c r="DY287">
        <f>IFERROR(VLOOKUP($B287,'Raw Stats'!$S$3:$AH$528,10,FALSE),0)</f>
        <v>8</v>
      </c>
      <c r="DZ287">
        <f>IFERROR(VLOOKUP($B287,'Raw Stats'!$S$3:$AH$528,11,FALSE)+VLOOKUP($B287,'Raw Stats'!$S$3:$AH$528,12,FALSE),0)</f>
        <v>4</v>
      </c>
      <c r="EA287">
        <f>IFERROR(VLOOKUP($B287,'Raw Stats'!$S$3:$AH$528,13,FALSE)+VLOOKUP($B287,'Raw Stats'!$S$3:$AH$528,14,FALSE),0)</f>
        <v>0</v>
      </c>
      <c r="EB287">
        <f>IFERROR(VLOOKUP($B287,'Raw Stats'!$S$3:$AH$528,15,FALSE),0)</f>
        <v>1</v>
      </c>
      <c r="EC287">
        <f>IFERROR(VLOOKUP($B287,'Raw Stats'!$S$3:$AH$528,16,FALSE),0)</f>
        <v>50</v>
      </c>
    </row>
    <row r="288" spans="1:133" x14ac:dyDescent="0.2">
      <c r="A288">
        <f>IFERROR(VLOOKUP(B288,Sheet2!$W$1:$X$300,2,FALSE),301)</f>
        <v>255</v>
      </c>
      <c r="B288" t="s">
        <v>398</v>
      </c>
      <c r="C288">
        <f t="shared" si="20"/>
        <v>0.64645471313189184</v>
      </c>
      <c r="D288">
        <f t="shared" si="21"/>
        <v>0.41805395123904232</v>
      </c>
      <c r="E288">
        <f t="shared" si="22"/>
        <v>0</v>
      </c>
      <c r="F288">
        <f t="shared" si="23"/>
        <v>0</v>
      </c>
      <c r="G288">
        <f t="shared" si="24"/>
        <v>0</v>
      </c>
      <c r="J288">
        <f>BS288*'Value Calculations'!$D$3</f>
        <v>4.4850897148864171</v>
      </c>
      <c r="K288">
        <f>BT288*'Value Calculations'!$D$4</f>
        <v>4.5585778566250994</v>
      </c>
      <c r="L288">
        <f>BU288*'Value Calculations'!$D$5</f>
        <v>6.6334526263230389</v>
      </c>
      <c r="M288">
        <f>BV288*'Value Calculations'!$D$6</f>
        <v>0</v>
      </c>
      <c r="N288">
        <f>BW288*'Value Calculations'!$D$7</f>
        <v>2.7244311886923769</v>
      </c>
      <c r="O288">
        <f>BX288*'Value Calculations'!$D$8</f>
        <v>7.1172538822974394</v>
      </c>
      <c r="P288">
        <f>BY288*'Value Calculations'!$D$9</f>
        <v>2.6450026540878513</v>
      </c>
      <c r="Q288">
        <f>BZ288*'Value Calculations'!$D$10</f>
        <v>1.0959494222286141</v>
      </c>
      <c r="R288">
        <f>CA288*'Value Calculations'!$D$11</f>
        <v>1.9814282960498748</v>
      </c>
      <c r="S288">
        <f>CB288*'Value Calculations'!$D$12</f>
        <v>2.441648218768242</v>
      </c>
      <c r="T288">
        <f>CC288*'Value Calculations'!$D$13</f>
        <v>6.3973583542183405</v>
      </c>
      <c r="V288">
        <f>CF288*'Value Calculations'!$D$3</f>
        <v>2.4464125717562273</v>
      </c>
      <c r="W288">
        <f>CG288*'Value Calculations'!$D$4</f>
        <v>1.6280635202232496</v>
      </c>
      <c r="X288">
        <f>CH288*'Value Calculations'!$D$5</f>
        <v>2.9187191555821368</v>
      </c>
      <c r="Y288">
        <f>CI288*'Value Calculations'!$D$6</f>
        <v>0</v>
      </c>
      <c r="Z288">
        <f>CJ288*'Value Calculations'!$D$7</f>
        <v>1.5819277869826704</v>
      </c>
      <c r="AA288">
        <f>CK288*'Value Calculations'!$D$8</f>
        <v>3.3070068544008304</v>
      </c>
      <c r="AB288">
        <f>CL288*'Value Calculations'!$D$9</f>
        <v>2.770955161425368</v>
      </c>
      <c r="AC288">
        <f>CM288*'Value Calculations'!$D$10</f>
        <v>0.36531647407620471</v>
      </c>
      <c r="AD288">
        <f>CN288*'Value Calculations'!$D$11</f>
        <v>0</v>
      </c>
      <c r="AE288">
        <f>CO288*'Value Calculations'!$D$12</f>
        <v>0</v>
      </c>
      <c r="AF288">
        <f>CP288*'Value Calculations'!$D$13</f>
        <v>2.9579183788321362</v>
      </c>
      <c r="AH288">
        <f>CS288*'Value Calculations'!$D$3</f>
        <v>0</v>
      </c>
      <c r="AI288">
        <f>CT288*'Value Calculations'!$D$4</f>
        <v>0.65122540808929985</v>
      </c>
      <c r="AJ288">
        <f>CU288*'Value Calculations'!$D$5</f>
        <v>1.3266905252646077</v>
      </c>
      <c r="AK288">
        <f>CV288*'Value Calculations'!$D$6</f>
        <v>0.50025972767745142</v>
      </c>
      <c r="AL288">
        <f>CW288*'Value Calculations'!$D$7</f>
        <v>0.35153950821837121</v>
      </c>
      <c r="AM288">
        <f>CX288*'Value Calculations'!$D$8</f>
        <v>1.2221547070611765</v>
      </c>
      <c r="AN288">
        <f>CY288*'Value Calculations'!$D$9</f>
        <v>1.0076200587001338</v>
      </c>
      <c r="AO288">
        <f>CZ288*'Value Calculations'!$D$10</f>
        <v>0.36531647407620471</v>
      </c>
      <c r="AP288">
        <f>DA288*'Value Calculations'!$D$11</f>
        <v>0</v>
      </c>
      <c r="AQ288">
        <f>DB288*'Value Calculations'!$D$12</f>
        <v>0</v>
      </c>
      <c r="AR288">
        <f>DC288*'Value Calculations'!$D$13</f>
        <v>1.7885087872008265</v>
      </c>
      <c r="AT288">
        <f>DF288*'Value Calculations'!$D$3</f>
        <v>0</v>
      </c>
      <c r="AU288">
        <f>DG288*'Value Calculations'!$D$4</f>
        <v>0</v>
      </c>
      <c r="AV288">
        <f>DH288*'Value Calculations'!$D$5</f>
        <v>0</v>
      </c>
      <c r="AW288">
        <f>DI288*'Value Calculations'!$D$6</f>
        <v>0</v>
      </c>
      <c r="AX288">
        <f>DJ288*'Value Calculations'!$D$7</f>
        <v>0</v>
      </c>
      <c r="AY288">
        <f>DK288*'Value Calculations'!$D$8</f>
        <v>0</v>
      </c>
      <c r="AZ288">
        <f>DL288*'Value Calculations'!$D$9</f>
        <v>0</v>
      </c>
      <c r="BA288">
        <f>DM288*'Value Calculations'!$D$10</f>
        <v>0</v>
      </c>
      <c r="BB288">
        <f>DN288*'Value Calculations'!$D$11</f>
        <v>0</v>
      </c>
      <c r="BC288">
        <f>DO288*'Value Calculations'!$D$12</f>
        <v>0</v>
      </c>
      <c r="BD288">
        <f>DP288*'Value Calculations'!$D$13</f>
        <v>0</v>
      </c>
      <c r="BF288">
        <f>DS288*'Value Calculations'!$D$3</f>
        <v>0</v>
      </c>
      <c r="BG288">
        <f>DT288*'Value Calculations'!$D$4</f>
        <v>0</v>
      </c>
      <c r="BH288">
        <f>DU288*'Value Calculations'!$D$5</f>
        <v>0</v>
      </c>
      <c r="BI288">
        <f>DV288*'Value Calculations'!$D$6</f>
        <v>0</v>
      </c>
      <c r="BJ288">
        <f>DW288*'Value Calculations'!$D$7</f>
        <v>0</v>
      </c>
      <c r="BK288">
        <f>DX288*'Value Calculations'!$D$8</f>
        <v>0</v>
      </c>
      <c r="BL288">
        <f>DY288*'Value Calculations'!$D$9</f>
        <v>0</v>
      </c>
      <c r="BM288">
        <f>DZ288*'Value Calculations'!$D$10</f>
        <v>0</v>
      </c>
      <c r="BN288">
        <f>EA288*'Value Calculations'!$D$11</f>
        <v>0</v>
      </c>
      <c r="BO288">
        <f>EB288*'Value Calculations'!$D$12</f>
        <v>0</v>
      </c>
      <c r="BP288">
        <f>EC288*'Value Calculations'!$D$13</f>
        <v>0</v>
      </c>
      <c r="BR288">
        <f>IFERROR(VLOOKUP($B288,'Raw Stats'!$CM$3:$DC$884,3,FALSE),0)</f>
        <v>62</v>
      </c>
      <c r="BS288">
        <f>IFERROR(VLOOKUP($B288,'Raw Stats'!$CM$3:$DC$884,4,FALSE),0)</f>
        <v>11</v>
      </c>
      <c r="BT288">
        <f>IFERROR(VLOOKUP($B288,'Raw Stats'!$CM$3:$DC$884,5,FALSE),0)</f>
        <v>14</v>
      </c>
      <c r="BU288">
        <f>IFERROR(VLOOKUP($B288,'Raw Stats'!$CM$3:$DC$884,6,FALSE),0)</f>
        <v>25</v>
      </c>
      <c r="BV288">
        <f>IFERROR(VLOOKUP($B288,'Raw Stats'!$CM$3:$DC$884,7,FALSE),0)</f>
        <v>0</v>
      </c>
      <c r="BW288">
        <f>IFERROR(VLOOKUP($B288,'Raw Stats'!$CM$3:$DC$884,8,FALSE),0)</f>
        <v>31</v>
      </c>
      <c r="BX288">
        <f>IFERROR(VLOOKUP($B288,'Raw Stats'!$CM$3:$DC$884,9,FALSE),0)</f>
        <v>99</v>
      </c>
      <c r="BY288">
        <f>IFERROR(VLOOKUP($B288,'Raw Stats'!$CM$3:$DC$884,10,FALSE),0)</f>
        <v>21</v>
      </c>
      <c r="BZ288">
        <f>IFERROR(VLOOKUP($B288,'Raw Stats'!$CM$3:$DC$884,11,FALSE)+VLOOKUP($B288,'Raw Stats'!$CM$3:$DC$884,12,FALSE),0)</f>
        <v>3</v>
      </c>
      <c r="CA288">
        <f>IFERROR(VLOOKUP($B288,'Raw Stats'!$CM$3:$DC$884,13,FALSE)+VLOOKUP($B288,'Raw Stats'!$CM$3:$DC$884,14,FALSE),0)</f>
        <v>2</v>
      </c>
      <c r="CB288">
        <f>IFERROR(VLOOKUP($B288,'Raw Stats'!$CM$3:$DC$884,15,FALSE),0)</f>
        <v>3</v>
      </c>
      <c r="CC288">
        <f>IFERROR(VLOOKUP($B288,'Raw Stats'!$CM$3:$DC$884,16,FALSE),0)</f>
        <v>93</v>
      </c>
      <c r="CE288">
        <f>IFERROR(VLOOKUP($B288,'Raw Stats'!$BU$3:$CJ$528,3,FALSE),0)</f>
        <v>43</v>
      </c>
      <c r="CF288">
        <f>IFERROR(VLOOKUP($B288,'Raw Stats'!$BU$3:$CJ$528,4,FALSE),0)</f>
        <v>6</v>
      </c>
      <c r="CG288">
        <f>IFERROR(VLOOKUP($B288,'Raw Stats'!$BU$3:$CJ$5288,5,FALSE),0)</f>
        <v>5</v>
      </c>
      <c r="CH288">
        <f>IFERROR(VLOOKUP($B288,'Raw Stats'!$BU$3:$CJ$528,6,FALSE),0)</f>
        <v>11</v>
      </c>
      <c r="CI288">
        <f>IFERROR(VLOOKUP($B288,'Raw Stats'!$BU$3:$CJ$528,7,FALSE),0)</f>
        <v>0</v>
      </c>
      <c r="CJ288">
        <f>IFERROR(VLOOKUP($B288,'Raw Stats'!$BU$3:$CJ$528,8,FALSE),0)</f>
        <v>18</v>
      </c>
      <c r="CK288">
        <f>IFERROR(VLOOKUP($B288,'Raw Stats'!$BU$3:$CJ$528,9,FALSE),0)</f>
        <v>46</v>
      </c>
      <c r="CL288">
        <f>IFERROR(VLOOKUP($B288,'Raw Stats'!$BU$3:$CJ$528,10,FALSE),0)</f>
        <v>22</v>
      </c>
      <c r="CM288">
        <f>IFERROR(VLOOKUP($B288,'Raw Stats'!$BU$3:$CJ$528,11,FALSE)+VLOOKUP($B288,'Raw Stats'!$BU$3:$CJ$528,12,FALSE),0)</f>
        <v>1</v>
      </c>
      <c r="CN288">
        <f>IFERROR(VLOOKUP($B288,'Raw Stats'!$BU$3:$CJ$528,13,FALSE)+VLOOKUP($B288,'Raw Stats'!$BU$3:$CJ$528,14,FALSE),0)</f>
        <v>0</v>
      </c>
      <c r="CO288">
        <f>IFERROR(VLOOKUP($B288,'Raw Stats'!$BU$3:$CJ$528,15,FALSE),0)</f>
        <v>0</v>
      </c>
      <c r="CP288">
        <f>IFERROR(VLOOKUP($B288,'Raw Stats'!$BU$3:$CJ$528,16,FALSE),0)</f>
        <v>43</v>
      </c>
      <c r="CR288">
        <f>IFERROR(VLOOKUP($B288,'Raw Stats'!$BC$3:$BR$528,3,FALSE),0)</f>
        <v>0</v>
      </c>
      <c r="CS288">
        <f>IFERROR(VLOOKUP($B288,'Raw Stats'!$BC$3:$BR$528,4,FALSE),0)</f>
        <v>0</v>
      </c>
      <c r="CT288">
        <f>IFERROR(VLOOKUP($B288,'Raw Stats'!$BC$3:$BR$5288,5,FALSE),0)</f>
        <v>2</v>
      </c>
      <c r="CU288">
        <f>IFERROR(VLOOKUP($B288,'Raw Stats'!$BC$3:$BR$52888,6,FALSE),0)</f>
        <v>5</v>
      </c>
      <c r="CV288">
        <f>IFERROR(VLOOKUP($B288,'Raw Stats'!$BC$3:$BR$5288,7,FALSE),0)</f>
        <v>4</v>
      </c>
      <c r="CW288">
        <f>IFERROR(VLOOKUP($B288,'Raw Stats'!$BC$3:$BR$5288,8,FALSE),0)</f>
        <v>4</v>
      </c>
      <c r="CX288">
        <f>IFERROR(VLOOKUP($B288,'Raw Stats'!$BC$3:$BR$5288,9,FALSE),0)</f>
        <v>17</v>
      </c>
      <c r="CY288">
        <f>IFERROR(VLOOKUP($B288,'Raw Stats'!$BC$3:$BR$5288,10,FALSE),0)</f>
        <v>8</v>
      </c>
      <c r="CZ288">
        <f>IFERROR(VLOOKUP($B288,'Raw Stats'!$BC$3:$BR$5288,11,FALSE)+VLOOKUP($B288,'Raw Stats'!$BC$3:$BR$5288,12,FALSE),0)</f>
        <v>1</v>
      </c>
      <c r="DA288">
        <f>IFERROR(VLOOKUP($B288,'Raw Stats'!$BC$3:$BR$5288,13,FALSE)+VLOOKUP($B288,'Raw Stats'!$BC$3:$BR$5288,14,FALSE),0)</f>
        <v>0</v>
      </c>
      <c r="DB288">
        <f>IFERROR(VLOOKUP($B288,'Raw Stats'!$BC$3:$BR$5288,15,FALSE),0)</f>
        <v>0</v>
      </c>
      <c r="DC288">
        <f>IFERROR(VLOOKUP($B288,'Raw Stats'!$BC$3:$BR$5288,16,FALSE),0)</f>
        <v>26</v>
      </c>
      <c r="DE288">
        <f>IFERROR(VLOOKUP($B288,'Raw Stats'!$AK$3:$AZ$528,3,FALSE),0)</f>
        <v>0</v>
      </c>
      <c r="DF288">
        <f>IFERROR(VLOOKUP($B288,'Raw Stats'!$AK$3:$AZ$528,4,FALSE),0)</f>
        <v>0</v>
      </c>
      <c r="DG288">
        <f>IFERROR(VLOOKUP($B288,'Raw Stats'!$AK$3:$AZ$528,5,FALSE),0)</f>
        <v>0</v>
      </c>
      <c r="DH288">
        <f>IFERROR(VLOOKUP($B288,'Raw Stats'!$AK$3:$AZ$528,6,FALSE),0)</f>
        <v>0</v>
      </c>
      <c r="DI288">
        <f>IFERROR(VLOOKUP($B288,'Raw Stats'!$AK$3:$AZ$528,7,FALSE),0)</f>
        <v>0</v>
      </c>
      <c r="DJ288">
        <f>IFERROR(VLOOKUP($B288,'Raw Stats'!$AK$3:$AZ$528,8,FALSE),0)</f>
        <v>0</v>
      </c>
      <c r="DK288">
        <f>IFERROR(VLOOKUP($B288,'Raw Stats'!$AK$3:$AZ$528,9,FALSE),0)</f>
        <v>0</v>
      </c>
      <c r="DL288">
        <f>IFERROR(VLOOKUP($B288,'Raw Stats'!$AK$3:$AZ$528,10,FALSE),0)</f>
        <v>0</v>
      </c>
      <c r="DM288">
        <f>IFERROR(VLOOKUP($B288,'Raw Stats'!$AK$3:$AZ$528,11,FALSE)+VLOOKUP($B288,'Raw Stats'!$AK$3:$AZ$528,12,FALSE),0)</f>
        <v>0</v>
      </c>
      <c r="DN288">
        <f>IFERROR(VLOOKUP($B288,'Raw Stats'!$AK$3:$AZ$528,13,FALSE)+VLOOKUP($B288,'Raw Stats'!$AK$3:$AZ$528,14,FALSE),0)</f>
        <v>0</v>
      </c>
      <c r="DO288">
        <f>IFERROR(VLOOKUP($B288,'Raw Stats'!$AK$3:$AZ$528,15,FALSE),0)</f>
        <v>0</v>
      </c>
      <c r="DP288">
        <f>IFERROR(VLOOKUP($B288,'Raw Stats'!$AK$3:$AZ$528,16,FALSE),0)</f>
        <v>0</v>
      </c>
      <c r="DR288">
        <f>IFERROR(VLOOKUP($B288,'Raw Stats'!$S$3:$AH$528,3,FALSE),0)</f>
        <v>0</v>
      </c>
      <c r="DS288">
        <f>IFERROR(VLOOKUP($B288,'Raw Stats'!$S$3:$AH$528,4,FALSE),0)</f>
        <v>0</v>
      </c>
      <c r="DT288">
        <f>IFERROR(VLOOKUP($B288,'Raw Stats'!$S$3:$AH$528,5,FALSE),0)</f>
        <v>0</v>
      </c>
      <c r="DU288">
        <f>IFERROR(VLOOKUP($B288,'Raw Stats'!$S$3:$AH$528,6,FALSE),0)</f>
        <v>0</v>
      </c>
      <c r="DV288">
        <f>IFERROR(VLOOKUP($B288,'Raw Stats'!$S$3:$AH$528,7,FALSE),0)</f>
        <v>0</v>
      </c>
      <c r="DW288">
        <f>IFERROR(VLOOKUP($B288,'Raw Stats'!$S$3:$AH$528,8,FALSE),0)</f>
        <v>0</v>
      </c>
      <c r="DX288">
        <f>IFERROR(VLOOKUP($B288,'Raw Stats'!$S$3:$AH$528,9,FALSE),0)</f>
        <v>0</v>
      </c>
      <c r="DY288">
        <f>IFERROR(VLOOKUP($B288,'Raw Stats'!$S$3:$AH$528,10,FALSE),0)</f>
        <v>0</v>
      </c>
      <c r="DZ288">
        <f>IFERROR(VLOOKUP($B288,'Raw Stats'!$S$3:$AH$528,11,FALSE)+VLOOKUP($B288,'Raw Stats'!$S$3:$AH$528,12,FALSE),0)</f>
        <v>0</v>
      </c>
      <c r="EA288">
        <f>IFERROR(VLOOKUP($B288,'Raw Stats'!$S$3:$AH$528,13,FALSE)+VLOOKUP($B288,'Raw Stats'!$S$3:$AH$528,14,FALSE),0)</f>
        <v>0</v>
      </c>
      <c r="EB288">
        <f>IFERROR(VLOOKUP($B288,'Raw Stats'!$S$3:$AH$528,15,FALSE),0)</f>
        <v>0</v>
      </c>
      <c r="EC288">
        <f>IFERROR(VLOOKUP($B288,'Raw Stats'!$S$3:$AH$528,16,FALSE),0)</f>
        <v>0</v>
      </c>
    </row>
    <row r="289" spans="1:133" x14ac:dyDescent="0.2">
      <c r="A289">
        <f>IFERROR(VLOOKUP(B289,Sheet2!$W$1:$X$300,2,FALSE),301)</f>
        <v>277</v>
      </c>
      <c r="B289" t="s">
        <v>177</v>
      </c>
      <c r="C289">
        <f t="shared" si="20"/>
        <v>0.64121360117405501</v>
      </c>
      <c r="D289">
        <f t="shared" si="21"/>
        <v>0.83455762809453826</v>
      </c>
      <c r="E289">
        <f t="shared" si="22"/>
        <v>0.68918070183204261</v>
      </c>
      <c r="F289">
        <f t="shared" si="23"/>
        <v>0.76929094608220772</v>
      </c>
      <c r="G289">
        <f t="shared" si="24"/>
        <v>0.85057674815814155</v>
      </c>
      <c r="J289">
        <f>BS289*'Value Calculations'!$D$3</f>
        <v>3.2618834290083032</v>
      </c>
      <c r="K289">
        <f>BT289*'Value Calculations'!$D$4</f>
        <v>11.722057345607396</v>
      </c>
      <c r="L289">
        <f>BU289*'Value Calculations'!$D$5</f>
        <v>11.674876622328547</v>
      </c>
      <c r="M289">
        <f>BV289*'Value Calculations'!$D$6</f>
        <v>-0.25012986383872571</v>
      </c>
      <c r="N289">
        <f>BW289*'Value Calculations'!$D$7</f>
        <v>2.9880858198561553</v>
      </c>
      <c r="O289">
        <f>BX289*'Value Calculations'!$D$8</f>
        <v>3.7383555745400692</v>
      </c>
      <c r="P289">
        <f>BY289*'Value Calculations'!$D$9</f>
        <v>6.2976253668758364</v>
      </c>
      <c r="Q289">
        <f>BZ289*'Value Calculations'!$D$10</f>
        <v>3.2878482666858426</v>
      </c>
      <c r="R289">
        <f>CA289*'Value Calculations'!$D$11</f>
        <v>0</v>
      </c>
      <c r="S289">
        <f>CB289*'Value Calculations'!$D$12</f>
        <v>0</v>
      </c>
      <c r="T289">
        <f>CC289*'Value Calculations'!$D$13</f>
        <v>9.2176991340350298</v>
      </c>
      <c r="V289">
        <f>CF289*'Value Calculations'!$D$3</f>
        <v>8.5624440011467957</v>
      </c>
      <c r="W289">
        <f>CG289*'Value Calculations'!$D$4</f>
        <v>11.722057345607396</v>
      </c>
      <c r="X289">
        <f>CH289*'Value Calculations'!$D$5</f>
        <v>15.124271988016528</v>
      </c>
      <c r="Y289">
        <f>CI289*'Value Calculations'!$D$6</f>
        <v>1.5007791830323542</v>
      </c>
      <c r="Z289">
        <f>CJ289*'Value Calculations'!$D$7</f>
        <v>1.5819277869826704</v>
      </c>
      <c r="AA289">
        <f>CK289*'Value Calculations'!$D$8</f>
        <v>2.4443094141223529</v>
      </c>
      <c r="AB289">
        <f>CL289*'Value Calculations'!$D$9</f>
        <v>3.9045277274630186</v>
      </c>
      <c r="AC289">
        <f>CM289*'Value Calculations'!$D$10</f>
        <v>7.6716459556002992</v>
      </c>
      <c r="AD289">
        <f>CN289*'Value Calculations'!$D$11</f>
        <v>0</v>
      </c>
      <c r="AE289">
        <f>CO289*'Value Calculations'!$D$12</f>
        <v>3.2555309583576562</v>
      </c>
      <c r="AF289">
        <f>CP289*'Value Calculations'!$D$13</f>
        <v>11.831673515328545</v>
      </c>
      <c r="AH289">
        <f>CS289*'Value Calculations'!$D$3</f>
        <v>5.300560572138493</v>
      </c>
      <c r="AI289">
        <f>CT289*'Value Calculations'!$D$4</f>
        <v>2.9305143364018491</v>
      </c>
      <c r="AJ289">
        <f>CU289*'Value Calculations'!$D$5</f>
        <v>5.8374383111642736</v>
      </c>
      <c r="AK289">
        <f>CV289*'Value Calculations'!$D$6</f>
        <v>-0.62532465959681427</v>
      </c>
      <c r="AL289">
        <f>CW289*'Value Calculations'!$D$7</f>
        <v>2.1092370493102273</v>
      </c>
      <c r="AM289">
        <f>CX289*'Value Calculations'!$D$8</f>
        <v>1.2221547070611765</v>
      </c>
      <c r="AN289">
        <f>CY289*'Value Calculations'!$D$9</f>
        <v>2.770955161425368</v>
      </c>
      <c r="AO289">
        <f>CZ289*'Value Calculations'!$D$10</f>
        <v>2.5572153185334328</v>
      </c>
      <c r="AP289">
        <f>DA289*'Value Calculations'!$D$11</f>
        <v>0</v>
      </c>
      <c r="AQ289">
        <f>DB289*'Value Calculations'!$D$12</f>
        <v>2.441648218768242</v>
      </c>
      <c r="AR289">
        <f>DC289*'Value Calculations'!$D$13</f>
        <v>5.0903711635715831</v>
      </c>
      <c r="AT289">
        <f>DF289*'Value Calculations'!$D$3</f>
        <v>4.8928251435124546</v>
      </c>
      <c r="AU289">
        <f>DG289*'Value Calculations'!$D$4</f>
        <v>11.070831937518097</v>
      </c>
      <c r="AV289">
        <f>DH289*'Value Calculations'!$D$5</f>
        <v>12.205552832434391</v>
      </c>
      <c r="AW289">
        <f>DI289*'Value Calculations'!$D$6</f>
        <v>-0.25012986383872571</v>
      </c>
      <c r="AX289">
        <f>DJ289*'Value Calculations'!$D$7</f>
        <v>4.7457833609480113</v>
      </c>
      <c r="AY289">
        <f>DK289*'Value Calculations'!$D$8</f>
        <v>2.9475495876181315</v>
      </c>
      <c r="AZ289">
        <f>DL289*'Value Calculations'!$D$9</f>
        <v>6.0457203522008029</v>
      </c>
      <c r="BA289">
        <f>DM289*'Value Calculations'!$D$10</f>
        <v>6.5756965333716852</v>
      </c>
      <c r="BB289">
        <f>DN289*'Value Calculations'!$D$11</f>
        <v>1.9814282960498748</v>
      </c>
      <c r="BC289">
        <f>DO289*'Value Calculations'!$D$12</f>
        <v>2.441648218768242</v>
      </c>
      <c r="BD289">
        <f>DP289*'Value Calculations'!$D$13</f>
        <v>8.1170783419114443</v>
      </c>
      <c r="BF289">
        <f>DS289*'Value Calculations'!$D$3</f>
        <v>7.7469731438947198</v>
      </c>
      <c r="BG289">
        <f>DT289*'Value Calculations'!$D$4</f>
        <v>10.745219233473447</v>
      </c>
      <c r="BH289">
        <f>DU289*'Value Calculations'!$D$5</f>
        <v>13.797581462751921</v>
      </c>
      <c r="BI289">
        <f>DV289*'Value Calculations'!$D$6</f>
        <v>0.37519479575808856</v>
      </c>
      <c r="BJ289">
        <f>DW289*'Value Calculations'!$D$7</f>
        <v>2.1092370493102273</v>
      </c>
      <c r="BK289">
        <f>DX289*'Value Calculations'!$D$8</f>
        <v>3.2351154010442906</v>
      </c>
      <c r="BL289">
        <f>DY289*'Value Calculations'!$D$9</f>
        <v>4.7861952788256357</v>
      </c>
      <c r="BM289">
        <f>DZ289*'Value Calculations'!$D$10</f>
        <v>6.5756965333716852</v>
      </c>
      <c r="BN289">
        <f>EA289*'Value Calculations'!$D$11</f>
        <v>0</v>
      </c>
      <c r="BO289">
        <f>EB289*'Value Calculations'!$D$12</f>
        <v>0.81388273958941404</v>
      </c>
      <c r="BP289">
        <f>EC289*'Value Calculations'!$D$13</f>
        <v>9.3552767330504771</v>
      </c>
      <c r="BR289">
        <f>IFERROR(VLOOKUP($B289,'Raw Stats'!$CM$3:$DC$884,3,FALSE),0)</f>
        <v>81</v>
      </c>
      <c r="BS289">
        <f>IFERROR(VLOOKUP($B289,'Raw Stats'!$CM$3:$DC$884,4,FALSE),0)</f>
        <v>8</v>
      </c>
      <c r="BT289">
        <f>IFERROR(VLOOKUP($B289,'Raw Stats'!$CM$3:$DC$884,5,FALSE),0)</f>
        <v>36</v>
      </c>
      <c r="BU289">
        <f>IFERROR(VLOOKUP($B289,'Raw Stats'!$CM$3:$DC$884,6,FALSE),0)</f>
        <v>44</v>
      </c>
      <c r="BV289">
        <f>IFERROR(VLOOKUP($B289,'Raw Stats'!$CM$3:$DC$884,7,FALSE),0)</f>
        <v>-2</v>
      </c>
      <c r="BW289">
        <f>IFERROR(VLOOKUP($B289,'Raw Stats'!$CM$3:$DC$884,8,FALSE),0)</f>
        <v>34</v>
      </c>
      <c r="BX289">
        <f>IFERROR(VLOOKUP($B289,'Raw Stats'!$CM$3:$DC$884,9,FALSE),0)</f>
        <v>52</v>
      </c>
      <c r="BY289">
        <f>IFERROR(VLOOKUP($B289,'Raw Stats'!$CM$3:$DC$884,10,FALSE),0)</f>
        <v>50</v>
      </c>
      <c r="BZ289">
        <f>IFERROR(VLOOKUP($B289,'Raw Stats'!$CM$3:$DC$884,11,FALSE)+VLOOKUP($B289,'Raw Stats'!$CM$3:$DC$884,12,FALSE),0)</f>
        <v>9</v>
      </c>
      <c r="CA289">
        <f>IFERROR(VLOOKUP($B289,'Raw Stats'!$CM$3:$DC$884,13,FALSE)+VLOOKUP($B289,'Raw Stats'!$CM$3:$DC$884,14,FALSE),0)</f>
        <v>0</v>
      </c>
      <c r="CB289">
        <f>IFERROR(VLOOKUP($B289,'Raw Stats'!$CM$3:$DC$884,15,FALSE),0)</f>
        <v>0</v>
      </c>
      <c r="CC289">
        <f>IFERROR(VLOOKUP($B289,'Raw Stats'!$CM$3:$DC$884,16,FALSE),0)</f>
        <v>134</v>
      </c>
      <c r="CE289">
        <f>IFERROR(VLOOKUP($B289,'Raw Stats'!$BU$3:$CJ$528,3,FALSE),0)</f>
        <v>81</v>
      </c>
      <c r="CF289">
        <f>IFERROR(VLOOKUP($B289,'Raw Stats'!$BU$3:$CJ$528,4,FALSE),0)</f>
        <v>21</v>
      </c>
      <c r="CG289">
        <f>IFERROR(VLOOKUP($B289,'Raw Stats'!$BU$3:$CJ$5288,5,FALSE),0)</f>
        <v>36</v>
      </c>
      <c r="CH289">
        <f>IFERROR(VLOOKUP($B289,'Raw Stats'!$BU$3:$CJ$528,6,FALSE),0)</f>
        <v>57</v>
      </c>
      <c r="CI289">
        <f>IFERROR(VLOOKUP($B289,'Raw Stats'!$BU$3:$CJ$528,7,FALSE),0)</f>
        <v>12</v>
      </c>
      <c r="CJ289">
        <f>IFERROR(VLOOKUP($B289,'Raw Stats'!$BU$3:$CJ$528,8,FALSE),0)</f>
        <v>18</v>
      </c>
      <c r="CK289">
        <f>IFERROR(VLOOKUP($B289,'Raw Stats'!$BU$3:$CJ$528,9,FALSE),0)</f>
        <v>34</v>
      </c>
      <c r="CL289">
        <f>IFERROR(VLOOKUP($B289,'Raw Stats'!$BU$3:$CJ$528,10,FALSE),0)</f>
        <v>31</v>
      </c>
      <c r="CM289">
        <f>IFERROR(VLOOKUP($B289,'Raw Stats'!$BU$3:$CJ$528,11,FALSE)+VLOOKUP($B289,'Raw Stats'!$BU$3:$CJ$528,12,FALSE),0)</f>
        <v>21</v>
      </c>
      <c r="CN289">
        <f>IFERROR(VLOOKUP($B289,'Raw Stats'!$BU$3:$CJ$528,13,FALSE)+VLOOKUP($B289,'Raw Stats'!$BU$3:$CJ$528,14,FALSE),0)</f>
        <v>0</v>
      </c>
      <c r="CO289">
        <f>IFERROR(VLOOKUP($B289,'Raw Stats'!$BU$3:$CJ$528,15,FALSE),0)</f>
        <v>4</v>
      </c>
      <c r="CP289">
        <f>IFERROR(VLOOKUP($B289,'Raw Stats'!$BU$3:$CJ$528,16,FALSE),0)</f>
        <v>172</v>
      </c>
      <c r="CR289">
        <f>IFERROR(VLOOKUP($B289,'Raw Stats'!$BC$3:$BR$528,3,FALSE),0)</f>
        <v>43</v>
      </c>
      <c r="CS289">
        <f>IFERROR(VLOOKUP($B289,'Raw Stats'!$BC$3:$BR$528,4,FALSE),0)</f>
        <v>13</v>
      </c>
      <c r="CT289">
        <f>IFERROR(VLOOKUP($B289,'Raw Stats'!$BC$3:$BR$5288,5,FALSE),0)</f>
        <v>9</v>
      </c>
      <c r="CU289">
        <f>IFERROR(VLOOKUP($B289,'Raw Stats'!$BC$3:$BR$52888,6,FALSE),0)</f>
        <v>22</v>
      </c>
      <c r="CV289">
        <f>IFERROR(VLOOKUP($B289,'Raw Stats'!$BC$3:$BR$5288,7,FALSE),0)</f>
        <v>-5</v>
      </c>
      <c r="CW289">
        <f>IFERROR(VLOOKUP($B289,'Raw Stats'!$BC$3:$BR$5288,8,FALSE),0)</f>
        <v>24</v>
      </c>
      <c r="CX289">
        <f>IFERROR(VLOOKUP($B289,'Raw Stats'!$BC$3:$BR$5288,9,FALSE),0)</f>
        <v>17</v>
      </c>
      <c r="CY289">
        <f>IFERROR(VLOOKUP($B289,'Raw Stats'!$BC$3:$BR$5288,10,FALSE),0)</f>
        <v>22</v>
      </c>
      <c r="CZ289">
        <f>IFERROR(VLOOKUP($B289,'Raw Stats'!$BC$3:$BR$5288,11,FALSE)+VLOOKUP($B289,'Raw Stats'!$BC$3:$BR$5288,12,FALSE),0)</f>
        <v>7</v>
      </c>
      <c r="DA289">
        <f>IFERROR(VLOOKUP($B289,'Raw Stats'!$BC$3:$BR$5288,13,FALSE)+VLOOKUP($B289,'Raw Stats'!$BC$3:$BR$5288,14,FALSE),0)</f>
        <v>0</v>
      </c>
      <c r="DB289">
        <f>IFERROR(VLOOKUP($B289,'Raw Stats'!$BC$3:$BR$5288,15,FALSE),0)</f>
        <v>3</v>
      </c>
      <c r="DC289">
        <f>IFERROR(VLOOKUP($B289,'Raw Stats'!$BC$3:$BR$5288,16,FALSE),0)</f>
        <v>74</v>
      </c>
      <c r="DE289">
        <f>IFERROR(VLOOKUP($B289,'Raw Stats'!$AK$3:$AZ$528,3,FALSE),0)</f>
        <v>79</v>
      </c>
      <c r="DF289">
        <f>IFERROR(VLOOKUP($B289,'Raw Stats'!$AK$3:$AZ$528,4,FALSE),0)</f>
        <v>12</v>
      </c>
      <c r="DG289">
        <f>IFERROR(VLOOKUP($B289,'Raw Stats'!$AK$3:$AZ$528,5,FALSE),0)</f>
        <v>34</v>
      </c>
      <c r="DH289">
        <f>IFERROR(VLOOKUP($B289,'Raw Stats'!$AK$3:$AZ$528,6,FALSE),0)</f>
        <v>46</v>
      </c>
      <c r="DI289">
        <f>IFERROR(VLOOKUP($B289,'Raw Stats'!$AK$3:$AZ$528,7,FALSE),0)</f>
        <v>-2</v>
      </c>
      <c r="DJ289">
        <f>IFERROR(VLOOKUP($B289,'Raw Stats'!$AK$3:$AZ$528,8,FALSE),0)</f>
        <v>54</v>
      </c>
      <c r="DK289">
        <f>IFERROR(VLOOKUP($B289,'Raw Stats'!$AK$3:$AZ$528,9,FALSE),0)</f>
        <v>41</v>
      </c>
      <c r="DL289">
        <f>IFERROR(VLOOKUP($B289,'Raw Stats'!$AK$3:$AZ$528,10,FALSE),0)</f>
        <v>48</v>
      </c>
      <c r="DM289">
        <f>IFERROR(VLOOKUP($B289,'Raw Stats'!$AK$3:$AZ$528,11,FALSE)+VLOOKUP($B289,'Raw Stats'!$AK$3:$AZ$528,12,FALSE),0)</f>
        <v>18</v>
      </c>
      <c r="DN289">
        <f>IFERROR(VLOOKUP($B289,'Raw Stats'!$AK$3:$AZ$528,13,FALSE)+VLOOKUP($B289,'Raw Stats'!$AK$3:$AZ$528,14,FALSE),0)</f>
        <v>2</v>
      </c>
      <c r="DO289">
        <f>IFERROR(VLOOKUP($B289,'Raw Stats'!$AK$3:$AZ$528,15,FALSE),0)</f>
        <v>3</v>
      </c>
      <c r="DP289">
        <f>IFERROR(VLOOKUP($B289,'Raw Stats'!$AK$3:$AZ$528,16,FALSE),0)</f>
        <v>118</v>
      </c>
      <c r="DR289">
        <f>IFERROR(VLOOKUP($B289,'Raw Stats'!$S$3:$AH$528,3,FALSE),0)</f>
        <v>70</v>
      </c>
      <c r="DS289">
        <f>IFERROR(VLOOKUP($B289,'Raw Stats'!$S$3:$AH$528,4,FALSE),0)</f>
        <v>19</v>
      </c>
      <c r="DT289">
        <f>IFERROR(VLOOKUP($B289,'Raw Stats'!$S$3:$AH$528,5,FALSE),0)</f>
        <v>33</v>
      </c>
      <c r="DU289">
        <f>IFERROR(VLOOKUP($B289,'Raw Stats'!$S$3:$AH$528,6,FALSE),0)</f>
        <v>52</v>
      </c>
      <c r="DV289">
        <f>IFERROR(VLOOKUP($B289,'Raw Stats'!$S$3:$AH$528,7,FALSE),0)</f>
        <v>3</v>
      </c>
      <c r="DW289">
        <f>IFERROR(VLOOKUP($B289,'Raw Stats'!$S$3:$AH$528,8,FALSE),0)</f>
        <v>24</v>
      </c>
      <c r="DX289">
        <f>IFERROR(VLOOKUP($B289,'Raw Stats'!$S$3:$AH$528,9,FALSE),0)</f>
        <v>45</v>
      </c>
      <c r="DY289">
        <f>IFERROR(VLOOKUP($B289,'Raw Stats'!$S$3:$AH$528,10,FALSE),0)</f>
        <v>38</v>
      </c>
      <c r="DZ289">
        <f>IFERROR(VLOOKUP($B289,'Raw Stats'!$S$3:$AH$528,11,FALSE)+VLOOKUP($B289,'Raw Stats'!$S$3:$AH$528,12,FALSE),0)</f>
        <v>18</v>
      </c>
      <c r="EA289">
        <f>IFERROR(VLOOKUP($B289,'Raw Stats'!$S$3:$AH$528,13,FALSE)+VLOOKUP($B289,'Raw Stats'!$S$3:$AH$528,14,FALSE),0)</f>
        <v>0</v>
      </c>
      <c r="EB289">
        <f>IFERROR(VLOOKUP($B289,'Raw Stats'!$S$3:$AH$528,15,FALSE),0)</f>
        <v>1</v>
      </c>
      <c r="EC289">
        <f>IFERROR(VLOOKUP($B289,'Raw Stats'!$S$3:$AH$528,16,FALSE),0)</f>
        <v>136</v>
      </c>
    </row>
    <row r="290" spans="1:133" x14ac:dyDescent="0.2">
      <c r="A290">
        <f>IFERROR(VLOOKUP(B290,Sheet2!$W$1:$X$300,2,FALSE),301)</f>
        <v>233</v>
      </c>
      <c r="B290" t="s">
        <v>185</v>
      </c>
      <c r="C290">
        <f t="shared" si="20"/>
        <v>0.64038874732711837</v>
      </c>
      <c r="D290">
        <f t="shared" si="21"/>
        <v>0.80352176027352551</v>
      </c>
      <c r="E290">
        <f t="shared" si="22"/>
        <v>0.91539844163877226</v>
      </c>
      <c r="F290">
        <f t="shared" si="23"/>
        <v>1.0310675119558583</v>
      </c>
      <c r="G290">
        <f t="shared" si="24"/>
        <v>1.1943349198841215</v>
      </c>
      <c r="J290">
        <f>BS290*'Value Calculations'!$D$3</f>
        <v>4.8928251435124546</v>
      </c>
      <c r="K290">
        <f>BT290*'Value Calculations'!$D$4</f>
        <v>8.1403176011162479</v>
      </c>
      <c r="L290">
        <f>BU290*'Value Calculations'!$D$5</f>
        <v>9.8175098869580975</v>
      </c>
      <c r="M290">
        <f>BV290*'Value Calculations'!$D$6</f>
        <v>0.37519479575808856</v>
      </c>
      <c r="N290">
        <f>BW290*'Value Calculations'!$D$7</f>
        <v>1.0546185246551136</v>
      </c>
      <c r="O290">
        <f>BX290*'Value Calculations'!$D$8</f>
        <v>2.3005265074092733</v>
      </c>
      <c r="P290">
        <f>BY290*'Value Calculations'!$D$9</f>
        <v>3.4007176981129517</v>
      </c>
      <c r="Q290">
        <f>BZ290*'Value Calculations'!$D$10</f>
        <v>2.5572153185334328</v>
      </c>
      <c r="R290">
        <f>CA290*'Value Calculations'!$D$11</f>
        <v>0</v>
      </c>
      <c r="S290">
        <f>CB290*'Value Calculations'!$D$12</f>
        <v>2.441648218768242</v>
      </c>
      <c r="T290">
        <f>CC290*'Value Calculations'!$D$13</f>
        <v>13.688971102037096</v>
      </c>
      <c r="V290">
        <f>CF290*'Value Calculations'!$D$3</f>
        <v>8.1547085725207573</v>
      </c>
      <c r="W290">
        <f>CG290*'Value Calculations'!$D$4</f>
        <v>10.093993825384148</v>
      </c>
      <c r="X290">
        <f>CH290*'Value Calculations'!$D$5</f>
        <v>13.532243357698999</v>
      </c>
      <c r="Y290">
        <f>CI290*'Value Calculations'!$D$6</f>
        <v>-1.0005194553549028</v>
      </c>
      <c r="Z290">
        <f>CJ290*'Value Calculations'!$D$7</f>
        <v>1.5819277869826704</v>
      </c>
      <c r="AA290">
        <f>CK290*'Value Calculations'!$D$8</f>
        <v>1.725394880556955</v>
      </c>
      <c r="AB290">
        <f>CL290*'Value Calculations'!$D$9</f>
        <v>5.4159578155132193</v>
      </c>
      <c r="AC290">
        <f>CM290*'Value Calculations'!$D$10</f>
        <v>6.9410130074478893</v>
      </c>
      <c r="AD290">
        <f>CN290*'Value Calculations'!$D$11</f>
        <v>0</v>
      </c>
      <c r="AE290">
        <f>CO290*'Value Calculations'!$D$12</f>
        <v>1.6277654791788281</v>
      </c>
      <c r="AF290">
        <f>CP290*'Value Calculations'!$D$13</f>
        <v>17.816299072500541</v>
      </c>
      <c r="AH290">
        <f>CS290*'Value Calculations'!$D$3</f>
        <v>4.4850897148864171</v>
      </c>
      <c r="AI290">
        <f>CT290*'Value Calculations'!$D$4</f>
        <v>7.4890921930269485</v>
      </c>
      <c r="AJ290">
        <f>CU290*'Value Calculations'!$D$5</f>
        <v>9.021495571799333</v>
      </c>
      <c r="AK290">
        <f>CV290*'Value Calculations'!$D$6</f>
        <v>1.0005194553549028</v>
      </c>
      <c r="AL290">
        <f>CW290*'Value Calculations'!$D$7</f>
        <v>1.2303882787642992</v>
      </c>
      <c r="AM290">
        <f>CX290*'Value Calculations'!$D$8</f>
        <v>1.7972863339134948</v>
      </c>
      <c r="AN290">
        <f>CY290*'Value Calculations'!$D$9</f>
        <v>5.4159578155132193</v>
      </c>
      <c r="AO290">
        <f>CZ290*'Value Calculations'!$D$10</f>
        <v>3.2878482666858426</v>
      </c>
      <c r="AP290">
        <f>DA290*'Value Calculations'!$D$11</f>
        <v>0</v>
      </c>
      <c r="AQ290">
        <f>DB290*'Value Calculations'!$D$12</f>
        <v>0.81388273958941404</v>
      </c>
      <c r="AR290">
        <f>DC290*'Value Calculations'!$D$13</f>
        <v>7.5667679458496506</v>
      </c>
      <c r="AT290">
        <f>DF290*'Value Calculations'!$D$3</f>
        <v>10.193385715650948</v>
      </c>
      <c r="AU290">
        <f>DG290*'Value Calculations'!$D$4</f>
        <v>13.350120865830647</v>
      </c>
      <c r="AV290">
        <f>DH290*'Value Calculations'!$D$5</f>
        <v>17.512314933492821</v>
      </c>
      <c r="AW290">
        <f>DI290*'Value Calculations'!$D$6</f>
        <v>-0.12506493191936285</v>
      </c>
      <c r="AX290">
        <f>DJ290*'Value Calculations'!$D$7</f>
        <v>1.9334672952010417</v>
      </c>
      <c r="AY290">
        <f>DK290*'Value Calculations'!$D$8</f>
        <v>3.6664641211835294</v>
      </c>
      <c r="AZ290">
        <f>DL290*'Value Calculations'!$D$9</f>
        <v>6.1716728595383197</v>
      </c>
      <c r="BA290">
        <f>DM290*'Value Calculations'!$D$10</f>
        <v>8.7675953778289131</v>
      </c>
      <c r="BB290">
        <f>DN290*'Value Calculations'!$D$11</f>
        <v>0</v>
      </c>
      <c r="BC290">
        <f>DO290*'Value Calculations'!$D$12</f>
        <v>7.3249446563047265</v>
      </c>
      <c r="BD290">
        <f>DP290*'Value Calculations'!$D$13</f>
        <v>15.752635087268818</v>
      </c>
      <c r="BF290">
        <f>DS290*'Value Calculations'!$D$3</f>
        <v>11.416592001529061</v>
      </c>
      <c r="BG290">
        <f>DT290*'Value Calculations'!$D$4</f>
        <v>15.955022498187846</v>
      </c>
      <c r="BH290">
        <f>DU290*'Value Calculations'!$D$5</f>
        <v>20.431034089074959</v>
      </c>
      <c r="BI290">
        <f>DV290*'Value Calculations'!$D$6</f>
        <v>0.12506493191936285</v>
      </c>
      <c r="BJ290">
        <f>DW290*'Value Calculations'!$D$7</f>
        <v>2.1092370493102273</v>
      </c>
      <c r="BK290">
        <f>DX290*'Value Calculations'!$D$8</f>
        <v>1.4378290671307958</v>
      </c>
      <c r="BL290">
        <f>DY290*'Value Calculations'!$D$9</f>
        <v>2.770955161425368</v>
      </c>
      <c r="BM290">
        <f>DZ290*'Value Calculations'!$D$10</f>
        <v>10.594177748209937</v>
      </c>
      <c r="BN290">
        <f>EA290*'Value Calculations'!$D$11</f>
        <v>0</v>
      </c>
      <c r="BO290">
        <f>EB290*'Value Calculations'!$D$12</f>
        <v>2.441648218768242</v>
      </c>
      <c r="BP290">
        <f>EC290*'Value Calculations'!$D$13</f>
        <v>18.710553466100954</v>
      </c>
      <c r="BR290">
        <f>IFERROR(VLOOKUP($B290,'Raw Stats'!$CM$3:$DC$884,3,FALSE),0)</f>
        <v>76</v>
      </c>
      <c r="BS290">
        <f>IFERROR(VLOOKUP($B290,'Raw Stats'!$CM$3:$DC$884,4,FALSE),0)</f>
        <v>12</v>
      </c>
      <c r="BT290">
        <f>IFERROR(VLOOKUP($B290,'Raw Stats'!$CM$3:$DC$884,5,FALSE),0)</f>
        <v>25</v>
      </c>
      <c r="BU290">
        <f>IFERROR(VLOOKUP($B290,'Raw Stats'!$CM$3:$DC$884,6,FALSE),0)</f>
        <v>37</v>
      </c>
      <c r="BV290">
        <f>IFERROR(VLOOKUP($B290,'Raw Stats'!$CM$3:$DC$884,7,FALSE),0)</f>
        <v>3</v>
      </c>
      <c r="BW290">
        <f>IFERROR(VLOOKUP($B290,'Raw Stats'!$CM$3:$DC$884,8,FALSE),0)</f>
        <v>12</v>
      </c>
      <c r="BX290">
        <f>IFERROR(VLOOKUP($B290,'Raw Stats'!$CM$3:$DC$884,9,FALSE),0)</f>
        <v>32</v>
      </c>
      <c r="BY290">
        <f>IFERROR(VLOOKUP($B290,'Raw Stats'!$CM$3:$DC$884,10,FALSE),0)</f>
        <v>27</v>
      </c>
      <c r="BZ290">
        <f>IFERROR(VLOOKUP($B290,'Raw Stats'!$CM$3:$DC$884,11,FALSE)+VLOOKUP($B290,'Raw Stats'!$CM$3:$DC$884,12,FALSE),0)</f>
        <v>7</v>
      </c>
      <c r="CA290">
        <f>IFERROR(VLOOKUP($B290,'Raw Stats'!$CM$3:$DC$884,13,FALSE)+VLOOKUP($B290,'Raw Stats'!$CM$3:$DC$884,14,FALSE),0)</f>
        <v>0</v>
      </c>
      <c r="CB290">
        <f>IFERROR(VLOOKUP($B290,'Raw Stats'!$CM$3:$DC$884,15,FALSE),0)</f>
        <v>3</v>
      </c>
      <c r="CC290">
        <f>IFERROR(VLOOKUP($B290,'Raw Stats'!$CM$3:$DC$884,16,FALSE),0)</f>
        <v>199</v>
      </c>
      <c r="CE290">
        <f>IFERROR(VLOOKUP($B290,'Raw Stats'!$BU$3:$CJ$528,3,FALSE),0)</f>
        <v>82</v>
      </c>
      <c r="CF290">
        <f>IFERROR(VLOOKUP($B290,'Raw Stats'!$BU$3:$CJ$528,4,FALSE),0)</f>
        <v>20</v>
      </c>
      <c r="CG290">
        <f>IFERROR(VLOOKUP($B290,'Raw Stats'!$BU$3:$CJ$5288,5,FALSE),0)</f>
        <v>31</v>
      </c>
      <c r="CH290">
        <f>IFERROR(VLOOKUP($B290,'Raw Stats'!$BU$3:$CJ$528,6,FALSE),0)</f>
        <v>51</v>
      </c>
      <c r="CI290">
        <f>IFERROR(VLOOKUP($B290,'Raw Stats'!$BU$3:$CJ$528,7,FALSE),0)</f>
        <v>-8</v>
      </c>
      <c r="CJ290">
        <f>IFERROR(VLOOKUP($B290,'Raw Stats'!$BU$3:$CJ$528,8,FALSE),0)</f>
        <v>18</v>
      </c>
      <c r="CK290">
        <f>IFERROR(VLOOKUP($B290,'Raw Stats'!$BU$3:$CJ$528,9,FALSE),0)</f>
        <v>24</v>
      </c>
      <c r="CL290">
        <f>IFERROR(VLOOKUP($B290,'Raw Stats'!$BU$3:$CJ$528,10,FALSE),0)</f>
        <v>43</v>
      </c>
      <c r="CM290">
        <f>IFERROR(VLOOKUP($B290,'Raw Stats'!$BU$3:$CJ$528,11,FALSE)+VLOOKUP($B290,'Raw Stats'!$BU$3:$CJ$528,12,FALSE),0)</f>
        <v>19</v>
      </c>
      <c r="CN290">
        <f>IFERROR(VLOOKUP($B290,'Raw Stats'!$BU$3:$CJ$528,13,FALSE)+VLOOKUP($B290,'Raw Stats'!$BU$3:$CJ$528,14,FALSE),0)</f>
        <v>0</v>
      </c>
      <c r="CO290">
        <f>IFERROR(VLOOKUP($B290,'Raw Stats'!$BU$3:$CJ$528,15,FALSE),0)</f>
        <v>2</v>
      </c>
      <c r="CP290">
        <f>IFERROR(VLOOKUP($B290,'Raw Stats'!$BU$3:$CJ$528,16,FALSE),0)</f>
        <v>259</v>
      </c>
      <c r="CR290">
        <f>IFERROR(VLOOKUP($B290,'Raw Stats'!$BC$3:$BR$528,3,FALSE),0)</f>
        <v>46</v>
      </c>
      <c r="CS290">
        <f>IFERROR(VLOOKUP($B290,'Raw Stats'!$BC$3:$BR$528,4,FALSE),0)</f>
        <v>11</v>
      </c>
      <c r="CT290">
        <f>IFERROR(VLOOKUP($B290,'Raw Stats'!$BC$3:$BR$5288,5,FALSE),0)</f>
        <v>23</v>
      </c>
      <c r="CU290">
        <f>IFERROR(VLOOKUP($B290,'Raw Stats'!$BC$3:$BR$52888,6,FALSE),0)</f>
        <v>34</v>
      </c>
      <c r="CV290">
        <f>IFERROR(VLOOKUP($B290,'Raw Stats'!$BC$3:$BR$5288,7,FALSE),0)</f>
        <v>8</v>
      </c>
      <c r="CW290">
        <f>IFERROR(VLOOKUP($B290,'Raw Stats'!$BC$3:$BR$5288,8,FALSE),0)</f>
        <v>14</v>
      </c>
      <c r="CX290">
        <f>IFERROR(VLOOKUP($B290,'Raw Stats'!$BC$3:$BR$5288,9,FALSE),0)</f>
        <v>25</v>
      </c>
      <c r="CY290">
        <f>IFERROR(VLOOKUP($B290,'Raw Stats'!$BC$3:$BR$5288,10,FALSE),0)</f>
        <v>43</v>
      </c>
      <c r="CZ290">
        <f>IFERROR(VLOOKUP($B290,'Raw Stats'!$BC$3:$BR$5288,11,FALSE)+VLOOKUP($B290,'Raw Stats'!$BC$3:$BR$5288,12,FALSE),0)</f>
        <v>9</v>
      </c>
      <c r="DA290">
        <f>IFERROR(VLOOKUP($B290,'Raw Stats'!$BC$3:$BR$5288,13,FALSE)+VLOOKUP($B290,'Raw Stats'!$BC$3:$BR$5288,14,FALSE),0)</f>
        <v>0</v>
      </c>
      <c r="DB290">
        <f>IFERROR(VLOOKUP($B290,'Raw Stats'!$BC$3:$BR$5288,15,FALSE),0)</f>
        <v>1</v>
      </c>
      <c r="DC290">
        <f>IFERROR(VLOOKUP($B290,'Raw Stats'!$BC$3:$BR$5288,16,FALSE),0)</f>
        <v>110</v>
      </c>
      <c r="DE290">
        <f>IFERROR(VLOOKUP($B290,'Raw Stats'!$AK$3:$AZ$528,3,FALSE),0)</f>
        <v>82</v>
      </c>
      <c r="DF290">
        <f>IFERROR(VLOOKUP($B290,'Raw Stats'!$AK$3:$AZ$528,4,FALSE),0)</f>
        <v>25</v>
      </c>
      <c r="DG290">
        <f>IFERROR(VLOOKUP($B290,'Raw Stats'!$AK$3:$AZ$528,5,FALSE),0)</f>
        <v>41</v>
      </c>
      <c r="DH290">
        <f>IFERROR(VLOOKUP($B290,'Raw Stats'!$AK$3:$AZ$528,6,FALSE),0)</f>
        <v>66</v>
      </c>
      <c r="DI290">
        <f>IFERROR(VLOOKUP($B290,'Raw Stats'!$AK$3:$AZ$528,7,FALSE),0)</f>
        <v>-1</v>
      </c>
      <c r="DJ290">
        <f>IFERROR(VLOOKUP($B290,'Raw Stats'!$AK$3:$AZ$528,8,FALSE),0)</f>
        <v>22</v>
      </c>
      <c r="DK290">
        <f>IFERROR(VLOOKUP($B290,'Raw Stats'!$AK$3:$AZ$528,9,FALSE),0)</f>
        <v>51</v>
      </c>
      <c r="DL290">
        <f>IFERROR(VLOOKUP($B290,'Raw Stats'!$AK$3:$AZ$528,10,FALSE),0)</f>
        <v>49</v>
      </c>
      <c r="DM290">
        <f>IFERROR(VLOOKUP($B290,'Raw Stats'!$AK$3:$AZ$528,11,FALSE)+VLOOKUP($B290,'Raw Stats'!$AK$3:$AZ$528,12,FALSE),0)</f>
        <v>24</v>
      </c>
      <c r="DN290">
        <f>IFERROR(VLOOKUP($B290,'Raw Stats'!$AK$3:$AZ$528,13,FALSE)+VLOOKUP($B290,'Raw Stats'!$AK$3:$AZ$528,14,FALSE),0)</f>
        <v>0</v>
      </c>
      <c r="DO290">
        <f>IFERROR(VLOOKUP($B290,'Raw Stats'!$AK$3:$AZ$528,15,FALSE),0)</f>
        <v>9</v>
      </c>
      <c r="DP290">
        <f>IFERROR(VLOOKUP($B290,'Raw Stats'!$AK$3:$AZ$528,16,FALSE),0)</f>
        <v>229</v>
      </c>
      <c r="DR290">
        <f>IFERROR(VLOOKUP($B290,'Raw Stats'!$S$3:$AH$528,3,FALSE),0)</f>
        <v>72</v>
      </c>
      <c r="DS290">
        <f>IFERROR(VLOOKUP($B290,'Raw Stats'!$S$3:$AH$528,4,FALSE),0)</f>
        <v>28</v>
      </c>
      <c r="DT290">
        <f>IFERROR(VLOOKUP($B290,'Raw Stats'!$S$3:$AH$528,5,FALSE),0)</f>
        <v>49</v>
      </c>
      <c r="DU290">
        <f>IFERROR(VLOOKUP($B290,'Raw Stats'!$S$3:$AH$528,6,FALSE),0)</f>
        <v>77</v>
      </c>
      <c r="DV290">
        <f>IFERROR(VLOOKUP($B290,'Raw Stats'!$S$3:$AH$528,7,FALSE),0)</f>
        <v>1</v>
      </c>
      <c r="DW290">
        <f>IFERROR(VLOOKUP($B290,'Raw Stats'!$S$3:$AH$528,8,FALSE),0)</f>
        <v>24</v>
      </c>
      <c r="DX290">
        <f>IFERROR(VLOOKUP($B290,'Raw Stats'!$S$3:$AH$528,9,FALSE),0)</f>
        <v>20</v>
      </c>
      <c r="DY290">
        <f>IFERROR(VLOOKUP($B290,'Raw Stats'!$S$3:$AH$528,10,FALSE),0)</f>
        <v>22</v>
      </c>
      <c r="DZ290">
        <f>IFERROR(VLOOKUP($B290,'Raw Stats'!$S$3:$AH$528,11,FALSE)+VLOOKUP($B290,'Raw Stats'!$S$3:$AH$528,12,FALSE),0)</f>
        <v>29</v>
      </c>
      <c r="EA290">
        <f>IFERROR(VLOOKUP($B290,'Raw Stats'!$S$3:$AH$528,13,FALSE)+VLOOKUP($B290,'Raw Stats'!$S$3:$AH$528,14,FALSE),0)</f>
        <v>0</v>
      </c>
      <c r="EB290">
        <f>IFERROR(VLOOKUP($B290,'Raw Stats'!$S$3:$AH$528,15,FALSE),0)</f>
        <v>3</v>
      </c>
      <c r="EC290">
        <f>IFERROR(VLOOKUP($B290,'Raw Stats'!$S$3:$AH$528,16,FALSE),0)</f>
        <v>272</v>
      </c>
    </row>
    <row r="291" spans="1:133" x14ac:dyDescent="0.2">
      <c r="A291">
        <f>IFERROR(VLOOKUP(B291,Sheet2!$W$1:$X$300,2,FALSE),301)</f>
        <v>301</v>
      </c>
      <c r="B291" t="s">
        <v>762</v>
      </c>
      <c r="C291">
        <f t="shared" si="20"/>
        <v>0.63912127145060282</v>
      </c>
      <c r="D291">
        <f t="shared" si="21"/>
        <v>0.60666501109718973</v>
      </c>
      <c r="E291">
        <f t="shared" si="22"/>
        <v>0.71720911608148341</v>
      </c>
      <c r="F291">
        <f t="shared" si="23"/>
        <v>0.7000460629294748</v>
      </c>
      <c r="G291">
        <f t="shared" si="24"/>
        <v>0</v>
      </c>
      <c r="J291">
        <f>BS291*'Value Calculations'!$D$3</f>
        <v>2.8541480003822652</v>
      </c>
      <c r="K291">
        <f>BT291*'Value Calculations'!$D$4</f>
        <v>4.8841905606697491</v>
      </c>
      <c r="L291">
        <f>BU291*'Value Calculations'!$D$5</f>
        <v>5.8374383111642736</v>
      </c>
      <c r="M291">
        <f>BV291*'Value Calculations'!$D$6</f>
        <v>-3.5018180937421599</v>
      </c>
      <c r="N291">
        <f>BW291*'Value Calculations'!$D$7</f>
        <v>3.6911648362928977</v>
      </c>
      <c r="O291">
        <f>BX291*'Value Calculations'!$D$8</f>
        <v>10.424260736698269</v>
      </c>
      <c r="P291">
        <f>BY291*'Value Calculations'!$D$9</f>
        <v>13.728823299789322</v>
      </c>
      <c r="Q291">
        <f>BZ291*'Value Calculations'!$D$10</f>
        <v>1.4612658963048188</v>
      </c>
      <c r="R291">
        <f>CA291*'Value Calculations'!$D$11</f>
        <v>0.9907141480249374</v>
      </c>
      <c r="S291">
        <f>CB291*'Value Calculations'!$D$12</f>
        <v>0.81388273958941404</v>
      </c>
      <c r="T291">
        <f>CC291*'Value Calculations'!$D$13</f>
        <v>8.6673887379732371</v>
      </c>
      <c r="V291">
        <f>CF291*'Value Calculations'!$D$3</f>
        <v>2.8541480003822652</v>
      </c>
      <c r="W291">
        <f>CG291*'Value Calculations'!$D$4</f>
        <v>3.2561270404464993</v>
      </c>
      <c r="X291">
        <f>CH291*'Value Calculations'!$D$5</f>
        <v>4.5107477858996665</v>
      </c>
      <c r="Y291">
        <f>CI291*'Value Calculations'!$D$6</f>
        <v>-2.7514285022259828</v>
      </c>
      <c r="Z291">
        <f>CJ291*'Value Calculations'!$D$7</f>
        <v>3.6911648362928977</v>
      </c>
      <c r="AA291">
        <f>CK291*'Value Calculations'!$D$8</f>
        <v>13.012353057533701</v>
      </c>
      <c r="AB291">
        <f>CL291*'Value Calculations'!$D$9</f>
        <v>16.625730968552208</v>
      </c>
      <c r="AC291">
        <f>CM291*'Value Calculations'!$D$10</f>
        <v>0.73063294815240942</v>
      </c>
      <c r="AD291">
        <f>CN291*'Value Calculations'!$D$11</f>
        <v>0</v>
      </c>
      <c r="AE291">
        <f>CO291*'Value Calculations'!$D$12</f>
        <v>0</v>
      </c>
      <c r="AF291">
        <f>CP291*'Value Calculations'!$D$13</f>
        <v>6.6037247527415133</v>
      </c>
      <c r="AH291">
        <f>CS291*'Value Calculations'!$D$3</f>
        <v>1.2232062858781136</v>
      </c>
      <c r="AI291">
        <f>CT291*'Value Calculations'!$D$4</f>
        <v>2.9305143364018491</v>
      </c>
      <c r="AJ291">
        <f>CU291*'Value Calculations'!$D$5</f>
        <v>3.1840572606350586</v>
      </c>
      <c r="AK291">
        <f>CV291*'Value Calculations'!$D$6</f>
        <v>0.12506493191936285</v>
      </c>
      <c r="AL291">
        <f>CW291*'Value Calculations'!$D$7</f>
        <v>2.5486614345831913</v>
      </c>
      <c r="AM291">
        <f>CX291*'Value Calculations'!$D$8</f>
        <v>8.0518427759324567</v>
      </c>
      <c r="AN291">
        <f>CY291*'Value Calculations'!$D$9</f>
        <v>10.831915631026439</v>
      </c>
      <c r="AO291">
        <f>CZ291*'Value Calculations'!$D$10</f>
        <v>0</v>
      </c>
      <c r="AP291">
        <f>DA291*'Value Calculations'!$D$11</f>
        <v>0.9907141480249374</v>
      </c>
      <c r="AQ291">
        <f>DB291*'Value Calculations'!$D$12</f>
        <v>0</v>
      </c>
      <c r="AR291">
        <f>DC291*'Value Calculations'!$D$13</f>
        <v>4.5400607675097904</v>
      </c>
      <c r="AT291">
        <f>DF291*'Value Calculations'!$D$3</f>
        <v>0.8154708572520758</v>
      </c>
      <c r="AU291">
        <f>DG291*'Value Calculations'!$D$4</f>
        <v>7.4890921930269485</v>
      </c>
      <c r="AV291">
        <f>DH291*'Value Calculations'!$D$5</f>
        <v>6.6334526263230389</v>
      </c>
      <c r="AW291">
        <f>DI291*'Value Calculations'!$D$6</f>
        <v>-0.87545452343553998</v>
      </c>
      <c r="AX291">
        <f>DJ291*'Value Calculations'!$D$7</f>
        <v>2.2850068034194129</v>
      </c>
      <c r="AY291">
        <f>DK291*'Value Calculations'!$D$8</f>
        <v>9.0583231229240138</v>
      </c>
      <c r="AZ291">
        <f>DL291*'Value Calculations'!$D$9</f>
        <v>15.870015924527108</v>
      </c>
      <c r="BA291">
        <f>DM291*'Value Calculations'!$D$10</f>
        <v>2.1918988444572283</v>
      </c>
      <c r="BB291">
        <f>DN291*'Value Calculations'!$D$11</f>
        <v>0</v>
      </c>
      <c r="BC291">
        <f>DO291*'Value Calculations'!$D$12</f>
        <v>0</v>
      </c>
      <c r="BD291">
        <f>DP291*'Value Calculations'!$D$13</f>
        <v>7.6355567453573752</v>
      </c>
      <c r="BF291">
        <f>DS291*'Value Calculations'!$D$3</f>
        <v>0</v>
      </c>
      <c r="BG291">
        <f>DT291*'Value Calculations'!$D$4</f>
        <v>0</v>
      </c>
      <c r="BH291">
        <f>DU291*'Value Calculations'!$D$5</f>
        <v>0</v>
      </c>
      <c r="BI291">
        <f>DV291*'Value Calculations'!$D$6</f>
        <v>0</v>
      </c>
      <c r="BJ291">
        <f>DW291*'Value Calculations'!$D$7</f>
        <v>0</v>
      </c>
      <c r="BK291">
        <f>DX291*'Value Calculations'!$D$8</f>
        <v>0</v>
      </c>
      <c r="BL291">
        <f>DY291*'Value Calculations'!$D$9</f>
        <v>0</v>
      </c>
      <c r="BM291">
        <f>DZ291*'Value Calculations'!$D$10</f>
        <v>0</v>
      </c>
      <c r="BN291">
        <f>EA291*'Value Calculations'!$D$11</f>
        <v>0</v>
      </c>
      <c r="BO291">
        <f>EB291*'Value Calculations'!$D$12</f>
        <v>0</v>
      </c>
      <c r="BP291">
        <f>EC291*'Value Calculations'!$D$13</f>
        <v>0</v>
      </c>
      <c r="BR291">
        <f>IFERROR(VLOOKUP($B291,'Raw Stats'!$CM$3:$DC$884,3,FALSE),0)</f>
        <v>78</v>
      </c>
      <c r="BS291">
        <f>IFERROR(VLOOKUP($B291,'Raw Stats'!$CM$3:$DC$884,4,FALSE),0)</f>
        <v>7</v>
      </c>
      <c r="BT291">
        <f>IFERROR(VLOOKUP($B291,'Raw Stats'!$CM$3:$DC$884,5,FALSE),0)</f>
        <v>15</v>
      </c>
      <c r="BU291">
        <f>IFERROR(VLOOKUP($B291,'Raw Stats'!$CM$3:$DC$884,6,FALSE),0)</f>
        <v>22</v>
      </c>
      <c r="BV291">
        <f>IFERROR(VLOOKUP($B291,'Raw Stats'!$CM$3:$DC$884,7,FALSE),0)</f>
        <v>-28</v>
      </c>
      <c r="BW291">
        <f>IFERROR(VLOOKUP($B291,'Raw Stats'!$CM$3:$DC$884,8,FALSE),0)</f>
        <v>42</v>
      </c>
      <c r="BX291">
        <f>IFERROR(VLOOKUP($B291,'Raw Stats'!$CM$3:$DC$884,9,FALSE),0)</f>
        <v>145</v>
      </c>
      <c r="BY291">
        <f>IFERROR(VLOOKUP($B291,'Raw Stats'!$CM$3:$DC$884,10,FALSE),0)</f>
        <v>109</v>
      </c>
      <c r="BZ291">
        <f>IFERROR(VLOOKUP($B291,'Raw Stats'!$CM$3:$DC$884,11,FALSE)+VLOOKUP($B291,'Raw Stats'!$CM$3:$DC$884,12,FALSE),0)</f>
        <v>4</v>
      </c>
      <c r="CA291">
        <f>IFERROR(VLOOKUP($B291,'Raw Stats'!$CM$3:$DC$884,13,FALSE)+VLOOKUP($B291,'Raw Stats'!$CM$3:$DC$884,14,FALSE),0)</f>
        <v>1</v>
      </c>
      <c r="CB291">
        <f>IFERROR(VLOOKUP($B291,'Raw Stats'!$CM$3:$DC$884,15,FALSE),0)</f>
        <v>1</v>
      </c>
      <c r="CC291">
        <f>IFERROR(VLOOKUP($B291,'Raw Stats'!$CM$3:$DC$884,16,FALSE),0)</f>
        <v>126</v>
      </c>
      <c r="CE291">
        <f>IFERROR(VLOOKUP($B291,'Raw Stats'!$BU$3:$CJ$528,3,FALSE),0)</f>
        <v>80</v>
      </c>
      <c r="CF291">
        <f>IFERROR(VLOOKUP($B291,'Raw Stats'!$BU$3:$CJ$528,4,FALSE),0)</f>
        <v>7</v>
      </c>
      <c r="CG291">
        <f>IFERROR(VLOOKUP($B291,'Raw Stats'!$BU$3:$CJ$5288,5,FALSE),0)</f>
        <v>10</v>
      </c>
      <c r="CH291">
        <f>IFERROR(VLOOKUP($B291,'Raw Stats'!$BU$3:$CJ$528,6,FALSE),0)</f>
        <v>17</v>
      </c>
      <c r="CI291">
        <f>IFERROR(VLOOKUP($B291,'Raw Stats'!$BU$3:$CJ$528,7,FALSE),0)</f>
        <v>-22</v>
      </c>
      <c r="CJ291">
        <f>IFERROR(VLOOKUP($B291,'Raw Stats'!$BU$3:$CJ$528,8,FALSE),0)</f>
        <v>42</v>
      </c>
      <c r="CK291">
        <f>IFERROR(VLOOKUP($B291,'Raw Stats'!$BU$3:$CJ$528,9,FALSE),0)</f>
        <v>181</v>
      </c>
      <c r="CL291">
        <f>IFERROR(VLOOKUP($B291,'Raw Stats'!$BU$3:$CJ$528,10,FALSE),0)</f>
        <v>132</v>
      </c>
      <c r="CM291">
        <f>IFERROR(VLOOKUP($B291,'Raw Stats'!$BU$3:$CJ$528,11,FALSE)+VLOOKUP($B291,'Raw Stats'!$BU$3:$CJ$528,12,FALSE),0)</f>
        <v>2</v>
      </c>
      <c r="CN291">
        <f>IFERROR(VLOOKUP($B291,'Raw Stats'!$BU$3:$CJ$528,13,FALSE)+VLOOKUP($B291,'Raw Stats'!$BU$3:$CJ$528,14,FALSE),0)</f>
        <v>0</v>
      </c>
      <c r="CO291">
        <f>IFERROR(VLOOKUP($B291,'Raw Stats'!$BU$3:$CJ$528,15,FALSE),0)</f>
        <v>0</v>
      </c>
      <c r="CP291">
        <f>IFERROR(VLOOKUP($B291,'Raw Stats'!$BU$3:$CJ$528,16,FALSE),0)</f>
        <v>96</v>
      </c>
      <c r="CR291">
        <f>IFERROR(VLOOKUP($B291,'Raw Stats'!$BC$3:$BR$528,3,FALSE),0)</f>
        <v>48</v>
      </c>
      <c r="CS291">
        <f>IFERROR(VLOOKUP($B291,'Raw Stats'!$BC$3:$BR$528,4,FALSE),0)</f>
        <v>3</v>
      </c>
      <c r="CT291">
        <f>IFERROR(VLOOKUP($B291,'Raw Stats'!$BC$3:$BR$5288,5,FALSE),0)</f>
        <v>9</v>
      </c>
      <c r="CU291">
        <f>IFERROR(VLOOKUP($B291,'Raw Stats'!$BC$3:$BR$52888,6,FALSE),0)</f>
        <v>12</v>
      </c>
      <c r="CV291">
        <f>IFERROR(VLOOKUP($B291,'Raw Stats'!$BC$3:$BR$5288,7,FALSE),0)</f>
        <v>1</v>
      </c>
      <c r="CW291">
        <f>IFERROR(VLOOKUP($B291,'Raw Stats'!$BC$3:$BR$5288,8,FALSE),0)</f>
        <v>29</v>
      </c>
      <c r="CX291">
        <f>IFERROR(VLOOKUP($B291,'Raw Stats'!$BC$3:$BR$5288,9,FALSE),0)</f>
        <v>112</v>
      </c>
      <c r="CY291">
        <f>IFERROR(VLOOKUP($B291,'Raw Stats'!$BC$3:$BR$5288,10,FALSE),0)</f>
        <v>86</v>
      </c>
      <c r="CZ291">
        <f>IFERROR(VLOOKUP($B291,'Raw Stats'!$BC$3:$BR$5288,11,FALSE)+VLOOKUP($B291,'Raw Stats'!$BC$3:$BR$5288,12,FALSE),0)</f>
        <v>0</v>
      </c>
      <c r="DA291">
        <f>IFERROR(VLOOKUP($B291,'Raw Stats'!$BC$3:$BR$5288,13,FALSE)+VLOOKUP($B291,'Raw Stats'!$BC$3:$BR$5288,14,FALSE),0)</f>
        <v>1</v>
      </c>
      <c r="DB291">
        <f>IFERROR(VLOOKUP($B291,'Raw Stats'!$BC$3:$BR$5288,15,FALSE),0)</f>
        <v>0</v>
      </c>
      <c r="DC291">
        <f>IFERROR(VLOOKUP($B291,'Raw Stats'!$BC$3:$BR$5288,16,FALSE),0)</f>
        <v>66</v>
      </c>
      <c r="DE291">
        <f>IFERROR(VLOOKUP($B291,'Raw Stats'!$AK$3:$AZ$528,3,FALSE),0)</f>
        <v>73</v>
      </c>
      <c r="DF291">
        <f>IFERROR(VLOOKUP($B291,'Raw Stats'!$AK$3:$AZ$528,4,FALSE),0)</f>
        <v>2</v>
      </c>
      <c r="DG291">
        <f>IFERROR(VLOOKUP($B291,'Raw Stats'!$AK$3:$AZ$528,5,FALSE),0)</f>
        <v>23</v>
      </c>
      <c r="DH291">
        <f>IFERROR(VLOOKUP($B291,'Raw Stats'!$AK$3:$AZ$528,6,FALSE),0)</f>
        <v>25</v>
      </c>
      <c r="DI291">
        <f>IFERROR(VLOOKUP($B291,'Raw Stats'!$AK$3:$AZ$528,7,FALSE),0)</f>
        <v>-7</v>
      </c>
      <c r="DJ291">
        <f>IFERROR(VLOOKUP($B291,'Raw Stats'!$AK$3:$AZ$528,8,FALSE),0)</f>
        <v>26</v>
      </c>
      <c r="DK291">
        <f>IFERROR(VLOOKUP($B291,'Raw Stats'!$AK$3:$AZ$528,9,FALSE),0)</f>
        <v>126</v>
      </c>
      <c r="DL291">
        <f>IFERROR(VLOOKUP($B291,'Raw Stats'!$AK$3:$AZ$528,10,FALSE),0)</f>
        <v>126</v>
      </c>
      <c r="DM291">
        <f>IFERROR(VLOOKUP($B291,'Raw Stats'!$AK$3:$AZ$528,11,FALSE)+VLOOKUP($B291,'Raw Stats'!$AK$3:$AZ$528,12,FALSE),0)</f>
        <v>6</v>
      </c>
      <c r="DN291">
        <f>IFERROR(VLOOKUP($B291,'Raw Stats'!$AK$3:$AZ$528,13,FALSE)+VLOOKUP($B291,'Raw Stats'!$AK$3:$AZ$528,14,FALSE),0)</f>
        <v>0</v>
      </c>
      <c r="DO291">
        <f>IFERROR(VLOOKUP($B291,'Raw Stats'!$AK$3:$AZ$528,15,FALSE),0)</f>
        <v>0</v>
      </c>
      <c r="DP291">
        <f>IFERROR(VLOOKUP($B291,'Raw Stats'!$AK$3:$AZ$528,16,FALSE),0)</f>
        <v>111</v>
      </c>
      <c r="DR291">
        <f>IFERROR(VLOOKUP($B291,'Raw Stats'!$S$3:$AH$528,3,FALSE),0)</f>
        <v>0</v>
      </c>
      <c r="DS291">
        <f>IFERROR(VLOOKUP($B291,'Raw Stats'!$S$3:$AH$528,4,FALSE),0)</f>
        <v>0</v>
      </c>
      <c r="DT291">
        <f>IFERROR(VLOOKUP($B291,'Raw Stats'!$S$3:$AH$528,5,FALSE),0)</f>
        <v>0</v>
      </c>
      <c r="DU291">
        <f>IFERROR(VLOOKUP($B291,'Raw Stats'!$S$3:$AH$528,6,FALSE),0)</f>
        <v>0</v>
      </c>
      <c r="DV291">
        <f>IFERROR(VLOOKUP($B291,'Raw Stats'!$S$3:$AH$528,7,FALSE),0)</f>
        <v>0</v>
      </c>
      <c r="DW291">
        <f>IFERROR(VLOOKUP($B291,'Raw Stats'!$S$3:$AH$528,8,FALSE),0)</f>
        <v>0</v>
      </c>
      <c r="DX291">
        <f>IFERROR(VLOOKUP($B291,'Raw Stats'!$S$3:$AH$528,9,FALSE),0)</f>
        <v>0</v>
      </c>
      <c r="DY291">
        <f>IFERROR(VLOOKUP($B291,'Raw Stats'!$S$3:$AH$528,10,FALSE),0)</f>
        <v>0</v>
      </c>
      <c r="DZ291">
        <f>IFERROR(VLOOKUP($B291,'Raw Stats'!$S$3:$AH$528,11,FALSE)+VLOOKUP($B291,'Raw Stats'!$S$3:$AH$528,12,FALSE),0)</f>
        <v>0</v>
      </c>
      <c r="EA291">
        <f>IFERROR(VLOOKUP($B291,'Raw Stats'!$S$3:$AH$528,13,FALSE)+VLOOKUP($B291,'Raw Stats'!$S$3:$AH$528,14,FALSE),0)</f>
        <v>0</v>
      </c>
      <c r="EB291">
        <f>IFERROR(VLOOKUP($B291,'Raw Stats'!$S$3:$AH$528,15,FALSE),0)</f>
        <v>0</v>
      </c>
      <c r="EC291">
        <f>IFERROR(VLOOKUP($B291,'Raw Stats'!$S$3:$AH$528,16,FALSE),0)</f>
        <v>0</v>
      </c>
    </row>
    <row r="292" spans="1:133" x14ac:dyDescent="0.2">
      <c r="A292">
        <f>IFERROR(VLOOKUP(B292,Sheet2!$W$1:$X$300,2,FALSE),301)</f>
        <v>301</v>
      </c>
      <c r="B292" t="s">
        <v>251</v>
      </c>
      <c r="C292">
        <f t="shared" si="20"/>
        <v>0.63610183809355725</v>
      </c>
      <c r="D292">
        <f t="shared" si="21"/>
        <v>0.67590411979177223</v>
      </c>
      <c r="E292">
        <f t="shared" si="22"/>
        <v>0.91518841286542529</v>
      </c>
      <c r="F292">
        <f t="shared" si="23"/>
        <v>0.62922593039561348</v>
      </c>
      <c r="G292">
        <f t="shared" si="24"/>
        <v>0.39328631863235991</v>
      </c>
      <c r="J292">
        <f>BS292*'Value Calculations'!$D$3</f>
        <v>6.1160314293905689</v>
      </c>
      <c r="K292">
        <f>BT292*'Value Calculations'!$D$4</f>
        <v>3.9073524485357991</v>
      </c>
      <c r="L292">
        <f>BU292*'Value Calculations'!$D$5</f>
        <v>7.1641288364288815</v>
      </c>
      <c r="M292">
        <f>BV292*'Value Calculations'!$D$6</f>
        <v>-0.75038959151617712</v>
      </c>
      <c r="N292">
        <f>BW292*'Value Calculations'!$D$7</f>
        <v>3.6911648362928977</v>
      </c>
      <c r="O292">
        <f>BX292*'Value Calculations'!$D$8</f>
        <v>5.4637504550970242</v>
      </c>
      <c r="P292">
        <f>BY292*'Value Calculations'!$D$9</f>
        <v>4.6602427714881189</v>
      </c>
      <c r="Q292">
        <f>BZ292*'Value Calculations'!$D$10</f>
        <v>0.73063294815240942</v>
      </c>
      <c r="R292">
        <f>CA292*'Value Calculations'!$D$11</f>
        <v>1.9814282960498748</v>
      </c>
      <c r="S292">
        <f>CB292*'Value Calculations'!$D$12</f>
        <v>5.6971791771258982</v>
      </c>
      <c r="T292">
        <f>CC292*'Value Calculations'!$D$13</f>
        <v>10.318319926158615</v>
      </c>
      <c r="V292">
        <f>CF292*'Value Calculations'!$D$3</f>
        <v>4.8928251435124546</v>
      </c>
      <c r="W292">
        <f>CG292*'Value Calculations'!$D$4</f>
        <v>4.5585778566250994</v>
      </c>
      <c r="X292">
        <f>CH292*'Value Calculations'!$D$5</f>
        <v>6.8987907313759607</v>
      </c>
      <c r="Y292">
        <f>CI292*'Value Calculations'!$D$6</f>
        <v>-1.8759739787904428</v>
      </c>
      <c r="Z292">
        <f>CJ292*'Value Calculations'!$D$7</f>
        <v>5.9761716397123106</v>
      </c>
      <c r="AA292">
        <f>CK292*'Value Calculations'!$D$8</f>
        <v>9.3458889363501729</v>
      </c>
      <c r="AB292">
        <f>CL292*'Value Calculations'!$D$9</f>
        <v>7.3052454255759702</v>
      </c>
      <c r="AC292">
        <f>CM292*'Value Calculations'!$D$10</f>
        <v>1.0959494222286141</v>
      </c>
      <c r="AD292">
        <f>CN292*'Value Calculations'!$D$11</f>
        <v>1.9814282960498748</v>
      </c>
      <c r="AE292">
        <f>CO292*'Value Calculations'!$D$12</f>
        <v>2.441648218768242</v>
      </c>
      <c r="AF292">
        <f>CP292*'Value Calculations'!$D$13</f>
        <v>9.4240655325582008</v>
      </c>
      <c r="AH292">
        <f>CS292*'Value Calculations'!$D$3</f>
        <v>3.2618834290083032</v>
      </c>
      <c r="AI292">
        <f>CT292*'Value Calculations'!$D$4</f>
        <v>7.1634794889822988</v>
      </c>
      <c r="AJ292">
        <f>CU292*'Value Calculations'!$D$5</f>
        <v>7.960143151587646</v>
      </c>
      <c r="AK292">
        <f>CV292*'Value Calculations'!$D$6</f>
        <v>1.0005194553549028</v>
      </c>
      <c r="AL292">
        <f>CW292*'Value Calculations'!$D$7</f>
        <v>3.9548194674566761</v>
      </c>
      <c r="AM292">
        <f>CX292*'Value Calculations'!$D$8</f>
        <v>6.1826649886624221</v>
      </c>
      <c r="AN292">
        <f>CY292*'Value Calculations'!$D$9</f>
        <v>4.156432742138052</v>
      </c>
      <c r="AO292">
        <f>CZ292*'Value Calculations'!$D$10</f>
        <v>1.8265823703810236</v>
      </c>
      <c r="AP292">
        <f>DA292*'Value Calculations'!$D$11</f>
        <v>0</v>
      </c>
      <c r="AQ292">
        <f>DB292*'Value Calculations'!$D$12</f>
        <v>0.81388273958941404</v>
      </c>
      <c r="AR292">
        <f>DC292*'Value Calculations'!$D$13</f>
        <v>5.7782591586488241</v>
      </c>
      <c r="AT292">
        <f>DF292*'Value Calculations'!$D$3</f>
        <v>6.5237668580166064</v>
      </c>
      <c r="AU292">
        <f>DG292*'Value Calculations'!$D$4</f>
        <v>3.9073524485357991</v>
      </c>
      <c r="AV292">
        <f>DH292*'Value Calculations'!$D$5</f>
        <v>7.4294669414818033</v>
      </c>
      <c r="AW292">
        <f>DI292*'Value Calculations'!$D$6</f>
        <v>-0.62532465959681427</v>
      </c>
      <c r="AX292">
        <f>DJ292*'Value Calculations'!$D$7</f>
        <v>5.800401885603125</v>
      </c>
      <c r="AY292">
        <f>DK292*'Value Calculations'!$D$8</f>
        <v>5.176184641670865</v>
      </c>
      <c r="AZ292">
        <f>DL292*'Value Calculations'!$D$9</f>
        <v>6.92738790356342</v>
      </c>
      <c r="BA292">
        <f>DM292*'Value Calculations'!$D$10</f>
        <v>1.0959494222286141</v>
      </c>
      <c r="BB292">
        <f>DN292*'Value Calculations'!$D$11</f>
        <v>2.9721424440748123</v>
      </c>
      <c r="BC292">
        <f>DO292*'Value Calculations'!$D$12</f>
        <v>1.6277654791788281</v>
      </c>
      <c r="BD292">
        <f>DP292*'Value Calculations'!$D$13</f>
        <v>8.873755136496408</v>
      </c>
      <c r="BF292">
        <f>DS292*'Value Calculations'!$D$3</f>
        <v>2.8541480003822652</v>
      </c>
      <c r="BG292">
        <f>DT292*'Value Calculations'!$D$4</f>
        <v>3.2561270404464993</v>
      </c>
      <c r="BH292">
        <f>DU292*'Value Calculations'!$D$5</f>
        <v>4.5107477858996665</v>
      </c>
      <c r="BI292">
        <f>DV292*'Value Calculations'!$D$6</f>
        <v>-0.50025972767745142</v>
      </c>
      <c r="BJ292">
        <f>DW292*'Value Calculations'!$D$7</f>
        <v>4.2184740986204545</v>
      </c>
      <c r="BK292">
        <f>DX292*'Value Calculations'!$D$8</f>
        <v>6.1107735353058823</v>
      </c>
      <c r="BL292">
        <f>DY292*'Value Calculations'!$D$9</f>
        <v>2.770955161425368</v>
      </c>
      <c r="BM292">
        <f>DZ292*'Value Calculations'!$D$10</f>
        <v>0</v>
      </c>
      <c r="BN292">
        <f>EA292*'Value Calculations'!$D$11</f>
        <v>0</v>
      </c>
      <c r="BO292">
        <f>EB292*'Value Calculations'!$D$12</f>
        <v>1.6277654791788281</v>
      </c>
      <c r="BP292">
        <f>EC292*'Value Calculations'!$D$13</f>
        <v>5.4343151611102041</v>
      </c>
      <c r="BR292">
        <f>IFERROR(VLOOKUP($B292,'Raw Stats'!$CM$3:$DC$884,3,FALSE),0)</f>
        <v>77</v>
      </c>
      <c r="BS292">
        <f>IFERROR(VLOOKUP($B292,'Raw Stats'!$CM$3:$DC$884,4,FALSE),0)</f>
        <v>15</v>
      </c>
      <c r="BT292">
        <f>IFERROR(VLOOKUP($B292,'Raw Stats'!$CM$3:$DC$884,5,FALSE),0)</f>
        <v>12</v>
      </c>
      <c r="BU292">
        <f>IFERROR(VLOOKUP($B292,'Raw Stats'!$CM$3:$DC$884,6,FALSE),0)</f>
        <v>27</v>
      </c>
      <c r="BV292">
        <f>IFERROR(VLOOKUP($B292,'Raw Stats'!$CM$3:$DC$884,7,FALSE),0)</f>
        <v>-6</v>
      </c>
      <c r="BW292">
        <f>IFERROR(VLOOKUP($B292,'Raw Stats'!$CM$3:$DC$884,8,FALSE),0)</f>
        <v>42</v>
      </c>
      <c r="BX292">
        <f>IFERROR(VLOOKUP($B292,'Raw Stats'!$CM$3:$DC$884,9,FALSE),0)</f>
        <v>76</v>
      </c>
      <c r="BY292">
        <f>IFERROR(VLOOKUP($B292,'Raw Stats'!$CM$3:$DC$884,10,FALSE),0)</f>
        <v>37</v>
      </c>
      <c r="BZ292">
        <f>IFERROR(VLOOKUP($B292,'Raw Stats'!$CM$3:$DC$884,11,FALSE)+VLOOKUP($B292,'Raw Stats'!$CM$3:$DC$884,12,FALSE),0)</f>
        <v>2</v>
      </c>
      <c r="CA292">
        <f>IFERROR(VLOOKUP($B292,'Raw Stats'!$CM$3:$DC$884,13,FALSE)+VLOOKUP($B292,'Raw Stats'!$CM$3:$DC$884,14,FALSE),0)</f>
        <v>2</v>
      </c>
      <c r="CB292">
        <f>IFERROR(VLOOKUP($B292,'Raw Stats'!$CM$3:$DC$884,15,FALSE),0)</f>
        <v>7</v>
      </c>
      <c r="CC292">
        <f>IFERROR(VLOOKUP($B292,'Raw Stats'!$CM$3:$DC$884,16,FALSE),0)</f>
        <v>150</v>
      </c>
      <c r="CE292">
        <f>IFERROR(VLOOKUP($B292,'Raw Stats'!$BU$3:$CJ$528,3,FALSE),0)</f>
        <v>77</v>
      </c>
      <c r="CF292">
        <f>IFERROR(VLOOKUP($B292,'Raw Stats'!$BU$3:$CJ$528,4,FALSE),0)</f>
        <v>12</v>
      </c>
      <c r="CG292">
        <f>IFERROR(VLOOKUP($B292,'Raw Stats'!$BU$3:$CJ$5288,5,FALSE),0)</f>
        <v>14</v>
      </c>
      <c r="CH292">
        <f>IFERROR(VLOOKUP($B292,'Raw Stats'!$BU$3:$CJ$528,6,FALSE),0)</f>
        <v>26</v>
      </c>
      <c r="CI292">
        <f>IFERROR(VLOOKUP($B292,'Raw Stats'!$BU$3:$CJ$528,7,FALSE),0)</f>
        <v>-15</v>
      </c>
      <c r="CJ292">
        <f>IFERROR(VLOOKUP($B292,'Raw Stats'!$BU$3:$CJ$528,8,FALSE),0)</f>
        <v>68</v>
      </c>
      <c r="CK292">
        <f>IFERROR(VLOOKUP($B292,'Raw Stats'!$BU$3:$CJ$528,9,FALSE),0)</f>
        <v>130</v>
      </c>
      <c r="CL292">
        <f>IFERROR(VLOOKUP($B292,'Raw Stats'!$BU$3:$CJ$528,10,FALSE),0)</f>
        <v>58</v>
      </c>
      <c r="CM292">
        <f>IFERROR(VLOOKUP($B292,'Raw Stats'!$BU$3:$CJ$528,11,FALSE)+VLOOKUP($B292,'Raw Stats'!$BU$3:$CJ$528,12,FALSE),0)</f>
        <v>3</v>
      </c>
      <c r="CN292">
        <f>IFERROR(VLOOKUP($B292,'Raw Stats'!$BU$3:$CJ$528,13,FALSE)+VLOOKUP($B292,'Raw Stats'!$BU$3:$CJ$528,14,FALSE),0)</f>
        <v>2</v>
      </c>
      <c r="CO292">
        <f>IFERROR(VLOOKUP($B292,'Raw Stats'!$BU$3:$CJ$528,15,FALSE),0)</f>
        <v>3</v>
      </c>
      <c r="CP292">
        <f>IFERROR(VLOOKUP($B292,'Raw Stats'!$BU$3:$CJ$528,16,FALSE),0)</f>
        <v>137</v>
      </c>
      <c r="CR292">
        <f>IFERROR(VLOOKUP($B292,'Raw Stats'!$BC$3:$BR$528,3,FALSE),0)</f>
        <v>46</v>
      </c>
      <c r="CS292">
        <f>IFERROR(VLOOKUP($B292,'Raw Stats'!$BC$3:$BR$528,4,FALSE),0)</f>
        <v>8</v>
      </c>
      <c r="CT292">
        <f>IFERROR(VLOOKUP($B292,'Raw Stats'!$BC$3:$BR$5288,5,FALSE),0)</f>
        <v>22</v>
      </c>
      <c r="CU292">
        <f>IFERROR(VLOOKUP($B292,'Raw Stats'!$BC$3:$BR$52888,6,FALSE),0)</f>
        <v>30</v>
      </c>
      <c r="CV292">
        <f>IFERROR(VLOOKUP($B292,'Raw Stats'!$BC$3:$BR$5288,7,FALSE),0)</f>
        <v>8</v>
      </c>
      <c r="CW292">
        <f>IFERROR(VLOOKUP($B292,'Raw Stats'!$BC$3:$BR$5288,8,FALSE),0)</f>
        <v>45</v>
      </c>
      <c r="CX292">
        <f>IFERROR(VLOOKUP($B292,'Raw Stats'!$BC$3:$BR$5288,9,FALSE),0)</f>
        <v>86</v>
      </c>
      <c r="CY292">
        <f>IFERROR(VLOOKUP($B292,'Raw Stats'!$BC$3:$BR$5288,10,FALSE),0)</f>
        <v>33</v>
      </c>
      <c r="CZ292">
        <f>IFERROR(VLOOKUP($B292,'Raw Stats'!$BC$3:$BR$5288,11,FALSE)+VLOOKUP($B292,'Raw Stats'!$BC$3:$BR$5288,12,FALSE),0)</f>
        <v>5</v>
      </c>
      <c r="DA292">
        <f>IFERROR(VLOOKUP($B292,'Raw Stats'!$BC$3:$BR$5288,13,FALSE)+VLOOKUP($B292,'Raw Stats'!$BC$3:$BR$5288,14,FALSE),0)</f>
        <v>0</v>
      </c>
      <c r="DB292">
        <f>IFERROR(VLOOKUP($B292,'Raw Stats'!$BC$3:$BR$5288,15,FALSE),0)</f>
        <v>1</v>
      </c>
      <c r="DC292">
        <f>IFERROR(VLOOKUP($B292,'Raw Stats'!$BC$3:$BR$5288,16,FALSE),0)</f>
        <v>84</v>
      </c>
      <c r="DE292">
        <f>IFERROR(VLOOKUP($B292,'Raw Stats'!$AK$3:$AZ$528,3,FALSE),0)</f>
        <v>79</v>
      </c>
      <c r="DF292">
        <f>IFERROR(VLOOKUP($B292,'Raw Stats'!$AK$3:$AZ$528,4,FALSE),0)</f>
        <v>16</v>
      </c>
      <c r="DG292">
        <f>IFERROR(VLOOKUP($B292,'Raw Stats'!$AK$3:$AZ$528,5,FALSE),0)</f>
        <v>12</v>
      </c>
      <c r="DH292">
        <f>IFERROR(VLOOKUP($B292,'Raw Stats'!$AK$3:$AZ$528,6,FALSE),0)</f>
        <v>28</v>
      </c>
      <c r="DI292">
        <f>IFERROR(VLOOKUP($B292,'Raw Stats'!$AK$3:$AZ$528,7,FALSE),0)</f>
        <v>-5</v>
      </c>
      <c r="DJ292">
        <f>IFERROR(VLOOKUP($B292,'Raw Stats'!$AK$3:$AZ$528,8,FALSE),0)</f>
        <v>66</v>
      </c>
      <c r="DK292">
        <f>IFERROR(VLOOKUP($B292,'Raw Stats'!$AK$3:$AZ$528,9,FALSE),0)</f>
        <v>72</v>
      </c>
      <c r="DL292">
        <f>IFERROR(VLOOKUP($B292,'Raw Stats'!$AK$3:$AZ$528,10,FALSE),0)</f>
        <v>55</v>
      </c>
      <c r="DM292">
        <f>IFERROR(VLOOKUP($B292,'Raw Stats'!$AK$3:$AZ$528,11,FALSE)+VLOOKUP($B292,'Raw Stats'!$AK$3:$AZ$528,12,FALSE),0)</f>
        <v>3</v>
      </c>
      <c r="DN292">
        <f>IFERROR(VLOOKUP($B292,'Raw Stats'!$AK$3:$AZ$528,13,FALSE)+VLOOKUP($B292,'Raw Stats'!$AK$3:$AZ$528,14,FALSE),0)</f>
        <v>3</v>
      </c>
      <c r="DO292">
        <f>IFERROR(VLOOKUP($B292,'Raw Stats'!$AK$3:$AZ$528,15,FALSE),0)</f>
        <v>2</v>
      </c>
      <c r="DP292">
        <f>IFERROR(VLOOKUP($B292,'Raw Stats'!$AK$3:$AZ$528,16,FALSE),0)</f>
        <v>129</v>
      </c>
      <c r="DR292">
        <f>IFERROR(VLOOKUP($B292,'Raw Stats'!$S$3:$AH$528,3,FALSE),0)</f>
        <v>77</v>
      </c>
      <c r="DS292">
        <f>IFERROR(VLOOKUP($B292,'Raw Stats'!$S$3:$AH$528,4,FALSE),0)</f>
        <v>7</v>
      </c>
      <c r="DT292">
        <f>IFERROR(VLOOKUP($B292,'Raw Stats'!$S$3:$AH$528,5,FALSE),0)</f>
        <v>10</v>
      </c>
      <c r="DU292">
        <f>IFERROR(VLOOKUP($B292,'Raw Stats'!$S$3:$AH$528,6,FALSE),0)</f>
        <v>17</v>
      </c>
      <c r="DV292">
        <f>IFERROR(VLOOKUP($B292,'Raw Stats'!$S$3:$AH$528,7,FALSE),0)</f>
        <v>-4</v>
      </c>
      <c r="DW292">
        <f>IFERROR(VLOOKUP($B292,'Raw Stats'!$S$3:$AH$528,8,FALSE),0)</f>
        <v>48</v>
      </c>
      <c r="DX292">
        <f>IFERROR(VLOOKUP($B292,'Raw Stats'!$S$3:$AH$528,9,FALSE),0)</f>
        <v>85</v>
      </c>
      <c r="DY292">
        <f>IFERROR(VLOOKUP($B292,'Raw Stats'!$S$3:$AH$528,10,FALSE),0)</f>
        <v>22</v>
      </c>
      <c r="DZ292">
        <f>IFERROR(VLOOKUP($B292,'Raw Stats'!$S$3:$AH$528,11,FALSE)+VLOOKUP($B292,'Raw Stats'!$S$3:$AH$528,12,FALSE),0)</f>
        <v>0</v>
      </c>
      <c r="EA292">
        <f>IFERROR(VLOOKUP($B292,'Raw Stats'!$S$3:$AH$528,13,FALSE)+VLOOKUP($B292,'Raw Stats'!$S$3:$AH$528,14,FALSE),0)</f>
        <v>0</v>
      </c>
      <c r="EB292">
        <f>IFERROR(VLOOKUP($B292,'Raw Stats'!$S$3:$AH$528,15,FALSE),0)</f>
        <v>2</v>
      </c>
      <c r="EC292">
        <f>IFERROR(VLOOKUP($B292,'Raw Stats'!$S$3:$AH$528,16,FALSE),0)</f>
        <v>79</v>
      </c>
    </row>
    <row r="293" spans="1:133" x14ac:dyDescent="0.2">
      <c r="A293">
        <f>IFERROR(VLOOKUP(B293,Sheet2!$W$1:$X$300,2,FALSE),301)</f>
        <v>301</v>
      </c>
      <c r="B293" t="s">
        <v>387</v>
      </c>
      <c r="C293">
        <f t="shared" si="20"/>
        <v>0.63555228936257191</v>
      </c>
      <c r="D293">
        <f t="shared" si="21"/>
        <v>0.44668530070383317</v>
      </c>
      <c r="E293">
        <f t="shared" si="22"/>
        <v>0.64142383249796164</v>
      </c>
      <c r="F293">
        <f t="shared" si="23"/>
        <v>0</v>
      </c>
      <c r="G293">
        <f t="shared" si="24"/>
        <v>0.36684241745169438</v>
      </c>
      <c r="J293">
        <f>BS293*'Value Calculations'!$D$3</f>
        <v>3.6696188576343411</v>
      </c>
      <c r="K293">
        <f>BT293*'Value Calculations'!$D$4</f>
        <v>5.2098032647143988</v>
      </c>
      <c r="L293">
        <f>BU293*'Value Calculations'!$D$5</f>
        <v>6.6334526263230389</v>
      </c>
      <c r="M293">
        <f>BV293*'Value Calculations'!$D$6</f>
        <v>1.0005194553549028</v>
      </c>
      <c r="N293">
        <f>BW293*'Value Calculations'!$D$7</f>
        <v>1.2303882787642992</v>
      </c>
      <c r="O293">
        <f>BX293*'Value Calculations'!$D$8</f>
        <v>13.80315904445564</v>
      </c>
      <c r="P293">
        <f>BY293*'Value Calculations'!$D$9</f>
        <v>2.3930976394128178</v>
      </c>
      <c r="Q293">
        <f>BZ293*'Value Calculations'!$D$10</f>
        <v>0</v>
      </c>
      <c r="R293">
        <f>CA293*'Value Calculations'!$D$11</f>
        <v>0.9907141480249374</v>
      </c>
      <c r="S293">
        <f>CB293*'Value Calculations'!$D$12</f>
        <v>1.6277654791788281</v>
      </c>
      <c r="T293">
        <f>CC293*'Value Calculations'!$D$13</f>
        <v>9.8367983296045463</v>
      </c>
      <c r="V293">
        <f>CF293*'Value Calculations'!$D$3</f>
        <v>2.4464125717562273</v>
      </c>
      <c r="W293">
        <f>CG293*'Value Calculations'!$D$4</f>
        <v>1.6280635202232496</v>
      </c>
      <c r="X293">
        <f>CH293*'Value Calculations'!$D$5</f>
        <v>2.9187191555821368</v>
      </c>
      <c r="Y293">
        <f>CI293*'Value Calculations'!$D$6</f>
        <v>-0.12506493191936285</v>
      </c>
      <c r="Z293">
        <f>CJ293*'Value Calculations'!$D$7</f>
        <v>0.52730926232755682</v>
      </c>
      <c r="AA293">
        <f>CK293*'Value Calculations'!$D$8</f>
        <v>10.424260736698269</v>
      </c>
      <c r="AB293">
        <f>CL293*'Value Calculations'!$D$9</f>
        <v>4.5342902641506022</v>
      </c>
      <c r="AC293">
        <f>CM293*'Value Calculations'!$D$10</f>
        <v>0</v>
      </c>
      <c r="AD293">
        <f>CN293*'Value Calculations'!$D$11</f>
        <v>0.9907141480249374</v>
      </c>
      <c r="AE293">
        <f>CO293*'Value Calculations'!$D$12</f>
        <v>1.6277654791788281</v>
      </c>
      <c r="AF293">
        <f>CP293*'Value Calculations'!$D$13</f>
        <v>7.6355567453573752</v>
      </c>
      <c r="AH293">
        <f>CS293*'Value Calculations'!$D$3</f>
        <v>2.0386771431301893</v>
      </c>
      <c r="AI293">
        <f>CT293*'Value Calculations'!$D$4</f>
        <v>2.9305143364018491</v>
      </c>
      <c r="AJ293">
        <f>CU293*'Value Calculations'!$D$5</f>
        <v>3.7147334707409017</v>
      </c>
      <c r="AK293">
        <f>CV293*'Value Calculations'!$D$6</f>
        <v>0.62532465959681427</v>
      </c>
      <c r="AL293">
        <f>CW293*'Value Calculations'!$D$7</f>
        <v>1.6698126640372633</v>
      </c>
      <c r="AM293">
        <f>CX293*'Value Calculations'!$D$8</f>
        <v>5.9669906285928027</v>
      </c>
      <c r="AN293">
        <f>CY293*'Value Calculations'!$D$9</f>
        <v>3.9045277274630186</v>
      </c>
      <c r="AO293">
        <f>CZ293*'Value Calculations'!$D$10</f>
        <v>0</v>
      </c>
      <c r="AP293">
        <f>DA293*'Value Calculations'!$D$11</f>
        <v>1.9814282960498748</v>
      </c>
      <c r="AQ293">
        <f>DB293*'Value Calculations'!$D$12</f>
        <v>1.6277654791788281</v>
      </c>
      <c r="AR293">
        <f>DC293*'Value Calculations'!$D$13</f>
        <v>6.3285695547106169</v>
      </c>
      <c r="AT293">
        <f>DF293*'Value Calculations'!$D$3</f>
        <v>0</v>
      </c>
      <c r="AU293">
        <f>DG293*'Value Calculations'!$D$4</f>
        <v>0</v>
      </c>
      <c r="AV293">
        <f>DH293*'Value Calculations'!$D$5</f>
        <v>0</v>
      </c>
      <c r="AW293">
        <f>DI293*'Value Calculations'!$D$6</f>
        <v>0</v>
      </c>
      <c r="AX293">
        <f>DJ293*'Value Calculations'!$D$7</f>
        <v>0</v>
      </c>
      <c r="AY293">
        <f>DK293*'Value Calculations'!$D$8</f>
        <v>0</v>
      </c>
      <c r="AZ293">
        <f>DL293*'Value Calculations'!$D$9</f>
        <v>0</v>
      </c>
      <c r="BA293">
        <f>DM293*'Value Calculations'!$D$10</f>
        <v>0</v>
      </c>
      <c r="BB293">
        <f>DN293*'Value Calculations'!$D$11</f>
        <v>0</v>
      </c>
      <c r="BC293">
        <f>DO293*'Value Calculations'!$D$12</f>
        <v>0</v>
      </c>
      <c r="BD293">
        <f>DP293*'Value Calculations'!$D$13</f>
        <v>0</v>
      </c>
      <c r="BF293">
        <f>DS293*'Value Calculations'!$D$3</f>
        <v>1.2232062858781136</v>
      </c>
      <c r="BG293">
        <f>DT293*'Value Calculations'!$D$4</f>
        <v>3.2561270404464993</v>
      </c>
      <c r="BH293">
        <f>DU293*'Value Calculations'!$D$5</f>
        <v>3.4493953656879803</v>
      </c>
      <c r="BI293">
        <f>DV293*'Value Calculations'!$D$6</f>
        <v>-1.3757142511129914</v>
      </c>
      <c r="BJ293">
        <f>DW293*'Value Calculations'!$D$7</f>
        <v>0.52730926232755682</v>
      </c>
      <c r="BK293">
        <f>DX293*'Value Calculations'!$D$8</f>
        <v>7.3329282423670588</v>
      </c>
      <c r="BL293">
        <f>DY293*'Value Calculations'!$D$9</f>
        <v>3.1488126834379182</v>
      </c>
      <c r="BM293">
        <f>DZ293*'Value Calculations'!$D$10</f>
        <v>0</v>
      </c>
      <c r="BN293">
        <f>EA293*'Value Calculations'!$D$11</f>
        <v>0</v>
      </c>
      <c r="BO293">
        <f>EB293*'Value Calculations'!$D$12</f>
        <v>1.6277654791788281</v>
      </c>
      <c r="BP293">
        <f>EC293*'Value Calculations'!$D$13</f>
        <v>7.2228239483110297</v>
      </c>
      <c r="BR293">
        <f>IFERROR(VLOOKUP($B293,'Raw Stats'!$CM$3:$DC$884,3,FALSE),0)</f>
        <v>73</v>
      </c>
      <c r="BS293">
        <f>IFERROR(VLOOKUP($B293,'Raw Stats'!$CM$3:$DC$884,4,FALSE),0)</f>
        <v>9</v>
      </c>
      <c r="BT293">
        <f>IFERROR(VLOOKUP($B293,'Raw Stats'!$CM$3:$DC$884,5,FALSE),0)</f>
        <v>16</v>
      </c>
      <c r="BU293">
        <f>IFERROR(VLOOKUP($B293,'Raw Stats'!$CM$3:$DC$884,6,FALSE),0)</f>
        <v>25</v>
      </c>
      <c r="BV293">
        <f>IFERROR(VLOOKUP($B293,'Raw Stats'!$CM$3:$DC$884,7,FALSE),0)</f>
        <v>8</v>
      </c>
      <c r="BW293">
        <f>IFERROR(VLOOKUP($B293,'Raw Stats'!$CM$3:$DC$884,8,FALSE),0)</f>
        <v>14</v>
      </c>
      <c r="BX293">
        <f>IFERROR(VLOOKUP($B293,'Raw Stats'!$CM$3:$DC$884,9,FALSE),0)</f>
        <v>192</v>
      </c>
      <c r="BY293">
        <f>IFERROR(VLOOKUP($B293,'Raw Stats'!$CM$3:$DC$884,10,FALSE),0)</f>
        <v>19</v>
      </c>
      <c r="BZ293">
        <f>IFERROR(VLOOKUP($B293,'Raw Stats'!$CM$3:$DC$884,11,FALSE)+VLOOKUP($B293,'Raw Stats'!$CM$3:$DC$884,12,FALSE),0)</f>
        <v>0</v>
      </c>
      <c r="CA293">
        <f>IFERROR(VLOOKUP($B293,'Raw Stats'!$CM$3:$DC$884,13,FALSE)+VLOOKUP($B293,'Raw Stats'!$CM$3:$DC$884,14,FALSE),0)</f>
        <v>1</v>
      </c>
      <c r="CB293">
        <f>IFERROR(VLOOKUP($B293,'Raw Stats'!$CM$3:$DC$884,15,FALSE),0)</f>
        <v>2</v>
      </c>
      <c r="CC293">
        <f>IFERROR(VLOOKUP($B293,'Raw Stats'!$CM$3:$DC$884,16,FALSE),0)</f>
        <v>143</v>
      </c>
      <c r="CE293">
        <f>IFERROR(VLOOKUP($B293,'Raw Stats'!$BU$3:$CJ$528,3,FALSE),0)</f>
        <v>73</v>
      </c>
      <c r="CF293">
        <f>IFERROR(VLOOKUP($B293,'Raw Stats'!$BU$3:$CJ$528,4,FALSE),0)</f>
        <v>6</v>
      </c>
      <c r="CG293">
        <f>IFERROR(VLOOKUP($B293,'Raw Stats'!$BU$3:$CJ$5288,5,FALSE),0)</f>
        <v>5</v>
      </c>
      <c r="CH293">
        <f>IFERROR(VLOOKUP($B293,'Raw Stats'!$BU$3:$CJ$528,6,FALSE),0)</f>
        <v>11</v>
      </c>
      <c r="CI293">
        <f>IFERROR(VLOOKUP($B293,'Raw Stats'!$BU$3:$CJ$528,7,FALSE),0)</f>
        <v>-1</v>
      </c>
      <c r="CJ293">
        <f>IFERROR(VLOOKUP($B293,'Raw Stats'!$BU$3:$CJ$528,8,FALSE),0)</f>
        <v>6</v>
      </c>
      <c r="CK293">
        <f>IFERROR(VLOOKUP($B293,'Raw Stats'!$BU$3:$CJ$528,9,FALSE),0)</f>
        <v>145</v>
      </c>
      <c r="CL293">
        <f>IFERROR(VLOOKUP($B293,'Raw Stats'!$BU$3:$CJ$528,10,FALSE),0)</f>
        <v>36</v>
      </c>
      <c r="CM293">
        <f>IFERROR(VLOOKUP($B293,'Raw Stats'!$BU$3:$CJ$528,11,FALSE)+VLOOKUP($B293,'Raw Stats'!$BU$3:$CJ$528,12,FALSE),0)</f>
        <v>0</v>
      </c>
      <c r="CN293">
        <f>IFERROR(VLOOKUP($B293,'Raw Stats'!$BU$3:$CJ$528,13,FALSE)+VLOOKUP($B293,'Raw Stats'!$BU$3:$CJ$528,14,FALSE),0)</f>
        <v>1</v>
      </c>
      <c r="CO293">
        <f>IFERROR(VLOOKUP($B293,'Raw Stats'!$BU$3:$CJ$528,15,FALSE),0)</f>
        <v>2</v>
      </c>
      <c r="CP293">
        <f>IFERROR(VLOOKUP($B293,'Raw Stats'!$BU$3:$CJ$528,16,FALSE),0)</f>
        <v>111</v>
      </c>
      <c r="CR293">
        <f>IFERROR(VLOOKUP($B293,'Raw Stats'!$BC$3:$BR$528,3,FALSE),0)</f>
        <v>48</v>
      </c>
      <c r="CS293">
        <f>IFERROR(VLOOKUP($B293,'Raw Stats'!$BC$3:$BR$528,4,FALSE),0)</f>
        <v>5</v>
      </c>
      <c r="CT293">
        <f>IFERROR(VLOOKUP($B293,'Raw Stats'!$BC$3:$BR$5288,5,FALSE),0)</f>
        <v>9</v>
      </c>
      <c r="CU293">
        <f>IFERROR(VLOOKUP($B293,'Raw Stats'!$BC$3:$BR$52888,6,FALSE),0)</f>
        <v>14</v>
      </c>
      <c r="CV293">
        <f>IFERROR(VLOOKUP($B293,'Raw Stats'!$BC$3:$BR$5288,7,FALSE),0)</f>
        <v>5</v>
      </c>
      <c r="CW293">
        <f>IFERROR(VLOOKUP($B293,'Raw Stats'!$BC$3:$BR$5288,8,FALSE),0)</f>
        <v>19</v>
      </c>
      <c r="CX293">
        <f>IFERROR(VLOOKUP($B293,'Raw Stats'!$BC$3:$BR$5288,9,FALSE),0)</f>
        <v>83</v>
      </c>
      <c r="CY293">
        <f>IFERROR(VLOOKUP($B293,'Raw Stats'!$BC$3:$BR$5288,10,FALSE),0)</f>
        <v>31</v>
      </c>
      <c r="CZ293">
        <f>IFERROR(VLOOKUP($B293,'Raw Stats'!$BC$3:$BR$5288,11,FALSE)+VLOOKUP($B293,'Raw Stats'!$BC$3:$BR$5288,12,FALSE),0)</f>
        <v>0</v>
      </c>
      <c r="DA293">
        <f>IFERROR(VLOOKUP($B293,'Raw Stats'!$BC$3:$BR$5288,13,FALSE)+VLOOKUP($B293,'Raw Stats'!$BC$3:$BR$5288,14,FALSE),0)</f>
        <v>2</v>
      </c>
      <c r="DB293">
        <f>IFERROR(VLOOKUP($B293,'Raw Stats'!$BC$3:$BR$5288,15,FALSE),0)</f>
        <v>2</v>
      </c>
      <c r="DC293">
        <f>IFERROR(VLOOKUP($B293,'Raw Stats'!$BC$3:$BR$5288,16,FALSE),0)</f>
        <v>92</v>
      </c>
      <c r="DE293">
        <f>IFERROR(VLOOKUP($B293,'Raw Stats'!$AK$3:$AZ$528,3,FALSE),0)</f>
        <v>0</v>
      </c>
      <c r="DF293">
        <f>IFERROR(VLOOKUP($B293,'Raw Stats'!$AK$3:$AZ$528,4,FALSE),0)</f>
        <v>0</v>
      </c>
      <c r="DG293">
        <f>IFERROR(VLOOKUP($B293,'Raw Stats'!$AK$3:$AZ$528,5,FALSE),0)</f>
        <v>0</v>
      </c>
      <c r="DH293">
        <f>IFERROR(VLOOKUP($B293,'Raw Stats'!$AK$3:$AZ$528,6,FALSE),0)</f>
        <v>0</v>
      </c>
      <c r="DI293">
        <f>IFERROR(VLOOKUP($B293,'Raw Stats'!$AK$3:$AZ$528,7,FALSE),0)</f>
        <v>0</v>
      </c>
      <c r="DJ293">
        <f>IFERROR(VLOOKUP($B293,'Raw Stats'!$AK$3:$AZ$528,8,FALSE),0)</f>
        <v>0</v>
      </c>
      <c r="DK293">
        <f>IFERROR(VLOOKUP($B293,'Raw Stats'!$AK$3:$AZ$528,9,FALSE),0)</f>
        <v>0</v>
      </c>
      <c r="DL293">
        <f>IFERROR(VLOOKUP($B293,'Raw Stats'!$AK$3:$AZ$528,10,FALSE),0)</f>
        <v>0</v>
      </c>
      <c r="DM293">
        <f>IFERROR(VLOOKUP($B293,'Raw Stats'!$AK$3:$AZ$528,11,FALSE)+VLOOKUP($B293,'Raw Stats'!$AK$3:$AZ$528,12,FALSE),0)</f>
        <v>0</v>
      </c>
      <c r="DN293">
        <f>IFERROR(VLOOKUP($B293,'Raw Stats'!$AK$3:$AZ$528,13,FALSE)+VLOOKUP($B293,'Raw Stats'!$AK$3:$AZ$528,14,FALSE),0)</f>
        <v>0</v>
      </c>
      <c r="DO293">
        <f>IFERROR(VLOOKUP($B293,'Raw Stats'!$AK$3:$AZ$528,15,FALSE),0)</f>
        <v>0</v>
      </c>
      <c r="DP293">
        <f>IFERROR(VLOOKUP($B293,'Raw Stats'!$AK$3:$AZ$528,16,FALSE),0)</f>
        <v>0</v>
      </c>
      <c r="DR293">
        <f>IFERROR(VLOOKUP($B293,'Raw Stats'!$S$3:$AH$528,3,FALSE),0)</f>
        <v>72</v>
      </c>
      <c r="DS293">
        <f>IFERROR(VLOOKUP($B293,'Raw Stats'!$S$3:$AH$528,4,FALSE),0)</f>
        <v>3</v>
      </c>
      <c r="DT293">
        <f>IFERROR(VLOOKUP($B293,'Raw Stats'!$S$3:$AH$528,5,FALSE),0)</f>
        <v>10</v>
      </c>
      <c r="DU293">
        <f>IFERROR(VLOOKUP($B293,'Raw Stats'!$S$3:$AH$528,6,FALSE),0)</f>
        <v>13</v>
      </c>
      <c r="DV293">
        <f>IFERROR(VLOOKUP($B293,'Raw Stats'!$S$3:$AH$528,7,FALSE),0)</f>
        <v>-11</v>
      </c>
      <c r="DW293">
        <f>IFERROR(VLOOKUP($B293,'Raw Stats'!$S$3:$AH$528,8,FALSE),0)</f>
        <v>6</v>
      </c>
      <c r="DX293">
        <f>IFERROR(VLOOKUP($B293,'Raw Stats'!$S$3:$AH$528,9,FALSE),0)</f>
        <v>102</v>
      </c>
      <c r="DY293">
        <f>IFERROR(VLOOKUP($B293,'Raw Stats'!$S$3:$AH$528,10,FALSE),0)</f>
        <v>25</v>
      </c>
      <c r="DZ293">
        <f>IFERROR(VLOOKUP($B293,'Raw Stats'!$S$3:$AH$528,11,FALSE)+VLOOKUP($B293,'Raw Stats'!$S$3:$AH$528,12,FALSE),0)</f>
        <v>0</v>
      </c>
      <c r="EA293">
        <f>IFERROR(VLOOKUP($B293,'Raw Stats'!$S$3:$AH$528,13,FALSE)+VLOOKUP($B293,'Raw Stats'!$S$3:$AH$528,14,FALSE),0)</f>
        <v>0</v>
      </c>
      <c r="EB293">
        <f>IFERROR(VLOOKUP($B293,'Raw Stats'!$S$3:$AH$528,15,FALSE),0)</f>
        <v>2</v>
      </c>
      <c r="EC293">
        <f>IFERROR(VLOOKUP($B293,'Raw Stats'!$S$3:$AH$528,16,FALSE),0)</f>
        <v>105</v>
      </c>
    </row>
    <row r="294" spans="1:133" x14ac:dyDescent="0.2">
      <c r="A294">
        <f>IFERROR(VLOOKUP(B294,Sheet2!$W$1:$X$300,2,FALSE),301)</f>
        <v>248</v>
      </c>
      <c r="B294" t="s">
        <v>142</v>
      </c>
      <c r="C294">
        <f t="shared" si="20"/>
        <v>0.63536119718621475</v>
      </c>
      <c r="D294">
        <f t="shared" si="21"/>
        <v>0</v>
      </c>
      <c r="E294">
        <f t="shared" si="22"/>
        <v>0</v>
      </c>
      <c r="F294">
        <f t="shared" si="23"/>
        <v>0</v>
      </c>
      <c r="G294">
        <f t="shared" si="24"/>
        <v>0</v>
      </c>
      <c r="J294">
        <f>BS294*'Value Calculations'!$D$3</f>
        <v>4.0773542862603787</v>
      </c>
      <c r="K294">
        <f>BT294*'Value Calculations'!$D$4</f>
        <v>4.2329651525804488</v>
      </c>
      <c r="L294">
        <f>BU294*'Value Calculations'!$D$5</f>
        <v>6.1027764162171954</v>
      </c>
      <c r="M294">
        <f>BV294*'Value Calculations'!$D$6</f>
        <v>0.62532465959681427</v>
      </c>
      <c r="N294">
        <f>BW294*'Value Calculations'!$D$7</f>
        <v>2.0213521722556345</v>
      </c>
      <c r="O294">
        <f>BX294*'Value Calculations'!$D$8</f>
        <v>6.3983393487320415</v>
      </c>
      <c r="P294">
        <f>BY294*'Value Calculations'!$D$9</f>
        <v>3.5266702054504684</v>
      </c>
      <c r="Q294">
        <f>BZ294*'Value Calculations'!$D$10</f>
        <v>1.0959494222286141</v>
      </c>
      <c r="R294">
        <f>CA294*'Value Calculations'!$D$11</f>
        <v>0</v>
      </c>
      <c r="S294">
        <f>CB294*'Value Calculations'!$D$12</f>
        <v>2.441648218768242</v>
      </c>
      <c r="T294">
        <f>CC294*'Value Calculations'!$D$13</f>
        <v>6.3285695547106169</v>
      </c>
      <c r="V294">
        <f>CF294*'Value Calculations'!$D$3</f>
        <v>0</v>
      </c>
      <c r="W294">
        <f>CG294*'Value Calculations'!$D$4</f>
        <v>0.97683811213394978</v>
      </c>
      <c r="X294">
        <f>CH294*'Value Calculations'!$D$5</f>
        <v>0</v>
      </c>
      <c r="Y294">
        <f>CI294*'Value Calculations'!$D$6</f>
        <v>0</v>
      </c>
      <c r="Z294">
        <f>CJ294*'Value Calculations'!$D$7</f>
        <v>0</v>
      </c>
      <c r="AA294">
        <f>CK294*'Value Calculations'!$D$8</f>
        <v>0</v>
      </c>
      <c r="AB294">
        <f>CL294*'Value Calculations'!$D$9</f>
        <v>0</v>
      </c>
      <c r="AC294">
        <f>CM294*'Value Calculations'!$D$10</f>
        <v>0</v>
      </c>
      <c r="AD294">
        <f>CN294*'Value Calculations'!$D$11</f>
        <v>0</v>
      </c>
      <c r="AE294">
        <f>CO294*'Value Calculations'!$D$12</f>
        <v>0</v>
      </c>
      <c r="AF294">
        <f>CP294*'Value Calculations'!$D$13</f>
        <v>0</v>
      </c>
      <c r="AH294">
        <f>CS294*'Value Calculations'!$D$3</f>
        <v>0</v>
      </c>
      <c r="AI294">
        <f>CT294*'Value Calculations'!$D$4</f>
        <v>0.65122540808929985</v>
      </c>
      <c r="AJ294">
        <f>CU294*'Value Calculations'!$D$5</f>
        <v>1.0613524202116862</v>
      </c>
      <c r="AK294">
        <f>CV294*'Value Calculations'!$D$6</f>
        <v>-0.87545452343553998</v>
      </c>
      <c r="AL294">
        <f>CW294*'Value Calculations'!$D$7</f>
        <v>0.70307901643674242</v>
      </c>
      <c r="AM294">
        <f>CX294*'Value Calculations'!$D$8</f>
        <v>3.3788983077573702</v>
      </c>
      <c r="AN294">
        <f>CY294*'Value Calculations'!$D$9</f>
        <v>1.5114300880502007</v>
      </c>
      <c r="AO294">
        <f>CZ294*'Value Calculations'!$D$10</f>
        <v>0.73063294815240942</v>
      </c>
      <c r="AP294">
        <f>DA294*'Value Calculations'!$D$11</f>
        <v>0</v>
      </c>
      <c r="AQ294">
        <f>DB294*'Value Calculations'!$D$12</f>
        <v>0</v>
      </c>
      <c r="AR294">
        <f>DC294*'Value Calculations'!$D$13</f>
        <v>2.9579183788321362</v>
      </c>
      <c r="AT294">
        <f>DF294*'Value Calculations'!$D$3</f>
        <v>0</v>
      </c>
      <c r="AU294">
        <f>DG294*'Value Calculations'!$D$4</f>
        <v>0</v>
      </c>
      <c r="AV294">
        <f>DH294*'Value Calculations'!$D$5</f>
        <v>0</v>
      </c>
      <c r="AW294">
        <f>DI294*'Value Calculations'!$D$6</f>
        <v>0</v>
      </c>
      <c r="AX294">
        <f>DJ294*'Value Calculations'!$D$7</f>
        <v>0</v>
      </c>
      <c r="AY294">
        <f>DK294*'Value Calculations'!$D$8</f>
        <v>0</v>
      </c>
      <c r="AZ294">
        <f>DL294*'Value Calculations'!$D$9</f>
        <v>0</v>
      </c>
      <c r="BA294">
        <f>DM294*'Value Calculations'!$D$10</f>
        <v>0</v>
      </c>
      <c r="BB294">
        <f>DN294*'Value Calculations'!$D$11</f>
        <v>0</v>
      </c>
      <c r="BC294">
        <f>DO294*'Value Calculations'!$D$12</f>
        <v>0</v>
      </c>
      <c r="BD294">
        <f>DP294*'Value Calculations'!$D$13</f>
        <v>0</v>
      </c>
      <c r="BF294">
        <f>DS294*'Value Calculations'!$D$3</f>
        <v>0</v>
      </c>
      <c r="BG294">
        <f>DT294*'Value Calculations'!$D$4</f>
        <v>0</v>
      </c>
      <c r="BH294">
        <f>DU294*'Value Calculations'!$D$5</f>
        <v>0</v>
      </c>
      <c r="BI294">
        <f>DV294*'Value Calculations'!$D$6</f>
        <v>0</v>
      </c>
      <c r="BJ294">
        <f>DW294*'Value Calculations'!$D$7</f>
        <v>0</v>
      </c>
      <c r="BK294">
        <f>DX294*'Value Calculations'!$D$8</f>
        <v>0</v>
      </c>
      <c r="BL294">
        <f>DY294*'Value Calculations'!$D$9</f>
        <v>0</v>
      </c>
      <c r="BM294">
        <f>DZ294*'Value Calculations'!$D$10</f>
        <v>0</v>
      </c>
      <c r="BN294">
        <f>EA294*'Value Calculations'!$D$11</f>
        <v>0</v>
      </c>
      <c r="BO294">
        <f>EB294*'Value Calculations'!$D$12</f>
        <v>0</v>
      </c>
      <c r="BP294">
        <f>EC294*'Value Calculations'!$D$13</f>
        <v>0</v>
      </c>
      <c r="BR294">
        <f>IFERROR(VLOOKUP($B294,'Raw Stats'!$CM$3:$DC$884,3,FALSE),0)</f>
        <v>58</v>
      </c>
      <c r="BS294">
        <f>IFERROR(VLOOKUP($B294,'Raw Stats'!$CM$3:$DC$884,4,FALSE),0)</f>
        <v>10</v>
      </c>
      <c r="BT294">
        <f>IFERROR(VLOOKUP($B294,'Raw Stats'!$CM$3:$DC$884,5,FALSE),0)</f>
        <v>13</v>
      </c>
      <c r="BU294">
        <f>IFERROR(VLOOKUP($B294,'Raw Stats'!$CM$3:$DC$884,6,FALSE),0)</f>
        <v>23</v>
      </c>
      <c r="BV294">
        <f>IFERROR(VLOOKUP($B294,'Raw Stats'!$CM$3:$DC$884,7,FALSE),0)</f>
        <v>5</v>
      </c>
      <c r="BW294">
        <f>IFERROR(VLOOKUP($B294,'Raw Stats'!$CM$3:$DC$884,8,FALSE),0)</f>
        <v>23</v>
      </c>
      <c r="BX294">
        <f>IFERROR(VLOOKUP($B294,'Raw Stats'!$CM$3:$DC$884,9,FALSE),0)</f>
        <v>89</v>
      </c>
      <c r="BY294">
        <f>IFERROR(VLOOKUP($B294,'Raw Stats'!$CM$3:$DC$884,10,FALSE),0)</f>
        <v>28</v>
      </c>
      <c r="BZ294">
        <f>IFERROR(VLOOKUP($B294,'Raw Stats'!$CM$3:$DC$884,11,FALSE)+VLOOKUP($B294,'Raw Stats'!$CM$3:$DC$884,12,FALSE),0)</f>
        <v>3</v>
      </c>
      <c r="CA294">
        <f>IFERROR(VLOOKUP($B294,'Raw Stats'!$CM$3:$DC$884,13,FALSE)+VLOOKUP($B294,'Raw Stats'!$CM$3:$DC$884,14,FALSE),0)</f>
        <v>0</v>
      </c>
      <c r="CB294">
        <f>IFERROR(VLOOKUP($B294,'Raw Stats'!$CM$3:$DC$884,15,FALSE),0)</f>
        <v>3</v>
      </c>
      <c r="CC294">
        <f>IFERROR(VLOOKUP($B294,'Raw Stats'!$CM$3:$DC$884,16,FALSE),0)</f>
        <v>92</v>
      </c>
      <c r="CE294">
        <f>IFERROR(VLOOKUP($B294,'Raw Stats'!$BU$3:$CJ$528,3,FALSE),0)</f>
        <v>0</v>
      </c>
      <c r="CF294">
        <f>IFERROR(VLOOKUP($B294,'Raw Stats'!$BU$3:$CJ$528,4,FALSE),0)</f>
        <v>0</v>
      </c>
      <c r="CG294">
        <f>IFERROR(VLOOKUP($B294,'Raw Stats'!$BU$3:$CJ$5288,5,FALSE),0)</f>
        <v>3</v>
      </c>
      <c r="CH294">
        <f>IFERROR(VLOOKUP($B294,'Raw Stats'!$BU$3:$CJ$528,6,FALSE),0)</f>
        <v>0</v>
      </c>
      <c r="CI294">
        <f>IFERROR(VLOOKUP($B294,'Raw Stats'!$BU$3:$CJ$528,7,FALSE),0)</f>
        <v>0</v>
      </c>
      <c r="CJ294">
        <f>IFERROR(VLOOKUP($B294,'Raw Stats'!$BU$3:$CJ$528,8,FALSE),0)</f>
        <v>0</v>
      </c>
      <c r="CK294">
        <f>IFERROR(VLOOKUP($B294,'Raw Stats'!$BU$3:$CJ$528,9,FALSE),0)</f>
        <v>0</v>
      </c>
      <c r="CL294">
        <f>IFERROR(VLOOKUP($B294,'Raw Stats'!$BU$3:$CJ$528,10,FALSE),0)</f>
        <v>0</v>
      </c>
      <c r="CM294">
        <f>IFERROR(VLOOKUP($B294,'Raw Stats'!$BU$3:$CJ$528,11,FALSE)+VLOOKUP($B294,'Raw Stats'!$BU$3:$CJ$528,12,FALSE),0)</f>
        <v>0</v>
      </c>
      <c r="CN294">
        <f>IFERROR(VLOOKUP($B294,'Raw Stats'!$BU$3:$CJ$528,13,FALSE)+VLOOKUP($B294,'Raw Stats'!$BU$3:$CJ$528,14,FALSE),0)</f>
        <v>0</v>
      </c>
      <c r="CO294">
        <f>IFERROR(VLOOKUP($B294,'Raw Stats'!$BU$3:$CJ$528,15,FALSE),0)</f>
        <v>0</v>
      </c>
      <c r="CP294">
        <f>IFERROR(VLOOKUP($B294,'Raw Stats'!$BU$3:$CJ$528,16,FALSE),0)</f>
        <v>0</v>
      </c>
      <c r="CR294">
        <f>IFERROR(VLOOKUP($B294,'Raw Stats'!$BC$3:$BR$528,3,FALSE),0)</f>
        <v>0</v>
      </c>
      <c r="CS294">
        <f>IFERROR(VLOOKUP($B294,'Raw Stats'!$BC$3:$BR$528,4,FALSE),0)</f>
        <v>0</v>
      </c>
      <c r="CT294">
        <f>IFERROR(VLOOKUP($B294,'Raw Stats'!$BC$3:$BR$5288,5,FALSE),0)</f>
        <v>2</v>
      </c>
      <c r="CU294">
        <f>IFERROR(VLOOKUP($B294,'Raw Stats'!$BC$3:$BR$52888,6,FALSE),0)</f>
        <v>4</v>
      </c>
      <c r="CV294">
        <f>IFERROR(VLOOKUP($B294,'Raw Stats'!$BC$3:$BR$5288,7,FALSE),0)</f>
        <v>-7</v>
      </c>
      <c r="CW294">
        <f>IFERROR(VLOOKUP($B294,'Raw Stats'!$BC$3:$BR$5288,8,FALSE),0)</f>
        <v>8</v>
      </c>
      <c r="CX294">
        <f>IFERROR(VLOOKUP($B294,'Raw Stats'!$BC$3:$BR$5288,9,FALSE),0)</f>
        <v>47</v>
      </c>
      <c r="CY294">
        <f>IFERROR(VLOOKUP($B294,'Raw Stats'!$BC$3:$BR$5288,10,FALSE),0)</f>
        <v>12</v>
      </c>
      <c r="CZ294">
        <f>IFERROR(VLOOKUP($B294,'Raw Stats'!$BC$3:$BR$5288,11,FALSE)+VLOOKUP($B294,'Raw Stats'!$BC$3:$BR$5288,12,FALSE),0)</f>
        <v>2</v>
      </c>
      <c r="DA294">
        <f>IFERROR(VLOOKUP($B294,'Raw Stats'!$BC$3:$BR$5288,13,FALSE)+VLOOKUP($B294,'Raw Stats'!$BC$3:$BR$5288,14,FALSE),0)</f>
        <v>0</v>
      </c>
      <c r="DB294">
        <f>IFERROR(VLOOKUP($B294,'Raw Stats'!$BC$3:$BR$5288,15,FALSE),0)</f>
        <v>0</v>
      </c>
      <c r="DC294">
        <f>IFERROR(VLOOKUP($B294,'Raw Stats'!$BC$3:$BR$5288,16,FALSE),0)</f>
        <v>43</v>
      </c>
      <c r="DE294">
        <f>IFERROR(VLOOKUP($B294,'Raw Stats'!$AK$3:$AZ$528,3,FALSE),0)</f>
        <v>0</v>
      </c>
      <c r="DF294">
        <f>IFERROR(VLOOKUP($B294,'Raw Stats'!$AK$3:$AZ$528,4,FALSE),0)</f>
        <v>0</v>
      </c>
      <c r="DG294">
        <f>IFERROR(VLOOKUP($B294,'Raw Stats'!$AK$3:$AZ$528,5,FALSE),0)</f>
        <v>0</v>
      </c>
      <c r="DH294">
        <f>IFERROR(VLOOKUP($B294,'Raw Stats'!$AK$3:$AZ$528,6,FALSE),0)</f>
        <v>0</v>
      </c>
      <c r="DI294">
        <f>IFERROR(VLOOKUP($B294,'Raw Stats'!$AK$3:$AZ$528,7,FALSE),0)</f>
        <v>0</v>
      </c>
      <c r="DJ294">
        <f>IFERROR(VLOOKUP($B294,'Raw Stats'!$AK$3:$AZ$528,8,FALSE),0)</f>
        <v>0</v>
      </c>
      <c r="DK294">
        <f>IFERROR(VLOOKUP($B294,'Raw Stats'!$AK$3:$AZ$528,9,FALSE),0)</f>
        <v>0</v>
      </c>
      <c r="DL294">
        <f>IFERROR(VLOOKUP($B294,'Raw Stats'!$AK$3:$AZ$528,10,FALSE),0)</f>
        <v>0</v>
      </c>
      <c r="DM294">
        <f>IFERROR(VLOOKUP($B294,'Raw Stats'!$AK$3:$AZ$528,11,FALSE)+VLOOKUP($B294,'Raw Stats'!$AK$3:$AZ$528,12,FALSE),0)</f>
        <v>0</v>
      </c>
      <c r="DN294">
        <f>IFERROR(VLOOKUP($B294,'Raw Stats'!$AK$3:$AZ$528,13,FALSE)+VLOOKUP($B294,'Raw Stats'!$AK$3:$AZ$528,14,FALSE),0)</f>
        <v>0</v>
      </c>
      <c r="DO294">
        <f>IFERROR(VLOOKUP($B294,'Raw Stats'!$AK$3:$AZ$528,15,FALSE),0)</f>
        <v>0</v>
      </c>
      <c r="DP294">
        <f>IFERROR(VLOOKUP($B294,'Raw Stats'!$AK$3:$AZ$528,16,FALSE),0)</f>
        <v>0</v>
      </c>
      <c r="DR294">
        <f>IFERROR(VLOOKUP($B294,'Raw Stats'!$S$3:$AH$528,3,FALSE),0)</f>
        <v>0</v>
      </c>
      <c r="DS294">
        <f>IFERROR(VLOOKUP($B294,'Raw Stats'!$S$3:$AH$528,4,FALSE),0)</f>
        <v>0</v>
      </c>
      <c r="DT294">
        <f>IFERROR(VLOOKUP($B294,'Raw Stats'!$S$3:$AH$528,5,FALSE),0)</f>
        <v>0</v>
      </c>
      <c r="DU294">
        <f>IFERROR(VLOOKUP($B294,'Raw Stats'!$S$3:$AH$528,6,FALSE),0)</f>
        <v>0</v>
      </c>
      <c r="DV294">
        <f>IFERROR(VLOOKUP($B294,'Raw Stats'!$S$3:$AH$528,7,FALSE),0)</f>
        <v>0</v>
      </c>
      <c r="DW294">
        <f>IFERROR(VLOOKUP($B294,'Raw Stats'!$S$3:$AH$528,8,FALSE),0)</f>
        <v>0</v>
      </c>
      <c r="DX294">
        <f>IFERROR(VLOOKUP($B294,'Raw Stats'!$S$3:$AH$528,9,FALSE),0)</f>
        <v>0</v>
      </c>
      <c r="DY294">
        <f>IFERROR(VLOOKUP($B294,'Raw Stats'!$S$3:$AH$528,10,FALSE),0)</f>
        <v>0</v>
      </c>
      <c r="DZ294">
        <f>IFERROR(VLOOKUP($B294,'Raw Stats'!$S$3:$AH$528,11,FALSE)+VLOOKUP($B294,'Raw Stats'!$S$3:$AH$528,12,FALSE),0)</f>
        <v>0</v>
      </c>
      <c r="EA294">
        <f>IFERROR(VLOOKUP($B294,'Raw Stats'!$S$3:$AH$528,13,FALSE)+VLOOKUP($B294,'Raw Stats'!$S$3:$AH$528,14,FALSE),0)</f>
        <v>0</v>
      </c>
      <c r="EB294">
        <f>IFERROR(VLOOKUP($B294,'Raw Stats'!$S$3:$AH$528,15,FALSE),0)</f>
        <v>0</v>
      </c>
      <c r="EC294">
        <f>IFERROR(VLOOKUP($B294,'Raw Stats'!$S$3:$AH$528,16,FALSE),0)</f>
        <v>0</v>
      </c>
    </row>
    <row r="295" spans="1:133" x14ac:dyDescent="0.2">
      <c r="A295">
        <f>IFERROR(VLOOKUP(B295,Sheet2!$W$1:$X$300,2,FALSE),301)</f>
        <v>219</v>
      </c>
      <c r="B295" t="s">
        <v>209</v>
      </c>
      <c r="C295">
        <f t="shared" si="20"/>
        <v>0.63489104601207647</v>
      </c>
      <c r="D295">
        <f t="shared" si="21"/>
        <v>0.73664502897878581</v>
      </c>
      <c r="E295">
        <f t="shared" si="22"/>
        <v>0.28801580702066176</v>
      </c>
      <c r="F295">
        <f t="shared" si="23"/>
        <v>0</v>
      </c>
      <c r="G295">
        <f t="shared" si="24"/>
        <v>0</v>
      </c>
      <c r="J295">
        <f>BS295*'Value Calculations'!$D$3</f>
        <v>5.300560572138493</v>
      </c>
      <c r="K295">
        <f>BT295*'Value Calculations'!$D$4</f>
        <v>8.7915430092055473</v>
      </c>
      <c r="L295">
        <f>BU295*'Value Calculations'!$D$5</f>
        <v>10.613524202116862</v>
      </c>
      <c r="M295">
        <f>BV295*'Value Calculations'!$D$6</f>
        <v>0.87545452343553998</v>
      </c>
      <c r="N295">
        <f>BW295*'Value Calculations'!$D$7</f>
        <v>1.7576975410918561</v>
      </c>
      <c r="O295">
        <f>BX295*'Value Calculations'!$D$8</f>
        <v>5.3199675483839446</v>
      </c>
      <c r="P295">
        <f>BY295*'Value Calculations'!$D$9</f>
        <v>4.9121477861631524</v>
      </c>
      <c r="Q295">
        <f>BZ295*'Value Calculations'!$D$10</f>
        <v>4.0184812148382516</v>
      </c>
      <c r="R295">
        <f>CA295*'Value Calculations'!$D$11</f>
        <v>0</v>
      </c>
      <c r="S295">
        <f>CB295*'Value Calculations'!$D$12</f>
        <v>0</v>
      </c>
      <c r="T295">
        <f>CC295*'Value Calculations'!$D$13</f>
        <v>9.8367983296045463</v>
      </c>
      <c r="V295">
        <f>CF295*'Value Calculations'!$D$3</f>
        <v>8.1547085725207573</v>
      </c>
      <c r="W295">
        <f>CG295*'Value Calculations'!$D$4</f>
        <v>10.093993825384148</v>
      </c>
      <c r="X295">
        <f>CH295*'Value Calculations'!$D$5</f>
        <v>13.532243357698999</v>
      </c>
      <c r="Y295">
        <f>CI295*'Value Calculations'!$D$6</f>
        <v>3.5018180937421599</v>
      </c>
      <c r="Z295">
        <f>CJ295*'Value Calculations'!$D$7</f>
        <v>1.2303882787642992</v>
      </c>
      <c r="AA295">
        <f>CK295*'Value Calculations'!$D$8</f>
        <v>4.5291615614620069</v>
      </c>
      <c r="AB295">
        <f>CL295*'Value Calculations'!$D$9</f>
        <v>1.7633351027252342</v>
      </c>
      <c r="AC295">
        <f>CM295*'Value Calculations'!$D$10</f>
        <v>5.1144306370668655</v>
      </c>
      <c r="AD295">
        <f>CN295*'Value Calculations'!$D$11</f>
        <v>0</v>
      </c>
      <c r="AE295">
        <f>CO295*'Value Calculations'!$D$12</f>
        <v>2.441648218768242</v>
      </c>
      <c r="AF295">
        <f>CP295*'Value Calculations'!$D$13</f>
        <v>10.043164728127717</v>
      </c>
      <c r="AH295">
        <f>CS295*'Value Calculations'!$D$3</f>
        <v>1.2232062858781136</v>
      </c>
      <c r="AI295">
        <f>CT295*'Value Calculations'!$D$4</f>
        <v>1.9536762242678996</v>
      </c>
      <c r="AJ295">
        <f>CU295*'Value Calculations'!$D$5</f>
        <v>2.3880429454762941</v>
      </c>
      <c r="AK295">
        <f>CV295*'Value Calculations'!$D$6</f>
        <v>0</v>
      </c>
      <c r="AL295">
        <f>CW295*'Value Calculations'!$D$7</f>
        <v>0.70307901643674242</v>
      </c>
      <c r="AM295">
        <f>CX295*'Value Calculations'!$D$8</f>
        <v>1.2940461604177163</v>
      </c>
      <c r="AN295">
        <f>CY295*'Value Calculations'!$D$9</f>
        <v>0.75571504402510037</v>
      </c>
      <c r="AO295">
        <f>CZ295*'Value Calculations'!$D$10</f>
        <v>0</v>
      </c>
      <c r="AP295">
        <f>DA295*'Value Calculations'!$D$11</f>
        <v>0</v>
      </c>
      <c r="AQ295">
        <f>DB295*'Value Calculations'!$D$12</f>
        <v>0</v>
      </c>
      <c r="AR295">
        <f>DC295*'Value Calculations'!$D$13</f>
        <v>2.3388191832626193</v>
      </c>
      <c r="AT295">
        <f>DF295*'Value Calculations'!$D$3</f>
        <v>0</v>
      </c>
      <c r="AU295">
        <f>DG295*'Value Calculations'!$D$4</f>
        <v>0</v>
      </c>
      <c r="AV295">
        <f>DH295*'Value Calculations'!$D$5</f>
        <v>0</v>
      </c>
      <c r="AW295">
        <f>DI295*'Value Calculations'!$D$6</f>
        <v>0</v>
      </c>
      <c r="AX295">
        <f>DJ295*'Value Calculations'!$D$7</f>
        <v>0</v>
      </c>
      <c r="AY295">
        <f>DK295*'Value Calculations'!$D$8</f>
        <v>0</v>
      </c>
      <c r="AZ295">
        <f>DL295*'Value Calculations'!$D$9</f>
        <v>0</v>
      </c>
      <c r="BA295">
        <f>DM295*'Value Calculations'!$D$10</f>
        <v>0</v>
      </c>
      <c r="BB295">
        <f>DN295*'Value Calculations'!$D$11</f>
        <v>0</v>
      </c>
      <c r="BC295">
        <f>DO295*'Value Calculations'!$D$12</f>
        <v>0</v>
      </c>
      <c r="BD295">
        <f>DP295*'Value Calculations'!$D$13</f>
        <v>0</v>
      </c>
      <c r="BF295">
        <f>DS295*'Value Calculations'!$D$3</f>
        <v>0</v>
      </c>
      <c r="BG295">
        <f>DT295*'Value Calculations'!$D$4</f>
        <v>0</v>
      </c>
      <c r="BH295">
        <f>DU295*'Value Calculations'!$D$5</f>
        <v>0</v>
      </c>
      <c r="BI295">
        <f>DV295*'Value Calculations'!$D$6</f>
        <v>0</v>
      </c>
      <c r="BJ295">
        <f>DW295*'Value Calculations'!$D$7</f>
        <v>0</v>
      </c>
      <c r="BK295">
        <f>DX295*'Value Calculations'!$D$8</f>
        <v>0</v>
      </c>
      <c r="BL295">
        <f>DY295*'Value Calculations'!$D$9</f>
        <v>0</v>
      </c>
      <c r="BM295">
        <f>DZ295*'Value Calculations'!$D$10</f>
        <v>0</v>
      </c>
      <c r="BN295">
        <f>EA295*'Value Calculations'!$D$11</f>
        <v>0</v>
      </c>
      <c r="BO295">
        <f>EB295*'Value Calculations'!$D$12</f>
        <v>0</v>
      </c>
      <c r="BP295">
        <f>EC295*'Value Calculations'!$D$13</f>
        <v>0</v>
      </c>
      <c r="BR295">
        <f>IFERROR(VLOOKUP($B295,'Raw Stats'!$CM$3:$DC$884,3,FALSE),0)</f>
        <v>81</v>
      </c>
      <c r="BS295">
        <f>IFERROR(VLOOKUP($B295,'Raw Stats'!$CM$3:$DC$884,4,FALSE),0)</f>
        <v>13</v>
      </c>
      <c r="BT295">
        <f>IFERROR(VLOOKUP($B295,'Raw Stats'!$CM$3:$DC$884,5,FALSE),0)</f>
        <v>27</v>
      </c>
      <c r="BU295">
        <f>IFERROR(VLOOKUP($B295,'Raw Stats'!$CM$3:$DC$884,6,FALSE),0)</f>
        <v>40</v>
      </c>
      <c r="BV295">
        <f>IFERROR(VLOOKUP($B295,'Raw Stats'!$CM$3:$DC$884,7,FALSE),0)</f>
        <v>7</v>
      </c>
      <c r="BW295">
        <f>IFERROR(VLOOKUP($B295,'Raw Stats'!$CM$3:$DC$884,8,FALSE),0)</f>
        <v>20</v>
      </c>
      <c r="BX295">
        <f>IFERROR(VLOOKUP($B295,'Raw Stats'!$CM$3:$DC$884,9,FALSE),0)</f>
        <v>74</v>
      </c>
      <c r="BY295">
        <f>IFERROR(VLOOKUP($B295,'Raw Stats'!$CM$3:$DC$884,10,FALSE),0)</f>
        <v>39</v>
      </c>
      <c r="BZ295">
        <f>IFERROR(VLOOKUP($B295,'Raw Stats'!$CM$3:$DC$884,11,FALSE)+VLOOKUP($B295,'Raw Stats'!$CM$3:$DC$884,12,FALSE),0)</f>
        <v>11</v>
      </c>
      <c r="CA295">
        <f>IFERROR(VLOOKUP($B295,'Raw Stats'!$CM$3:$DC$884,13,FALSE)+VLOOKUP($B295,'Raw Stats'!$CM$3:$DC$884,14,FALSE),0)</f>
        <v>0</v>
      </c>
      <c r="CB295">
        <f>IFERROR(VLOOKUP($B295,'Raw Stats'!$CM$3:$DC$884,15,FALSE),0)</f>
        <v>0</v>
      </c>
      <c r="CC295">
        <f>IFERROR(VLOOKUP($B295,'Raw Stats'!$CM$3:$DC$884,16,FALSE),0)</f>
        <v>143</v>
      </c>
      <c r="CE295">
        <f>IFERROR(VLOOKUP($B295,'Raw Stats'!$BU$3:$CJ$528,3,FALSE),0)</f>
        <v>82</v>
      </c>
      <c r="CF295">
        <f>IFERROR(VLOOKUP($B295,'Raw Stats'!$BU$3:$CJ$528,4,FALSE),0)</f>
        <v>20</v>
      </c>
      <c r="CG295">
        <f>IFERROR(VLOOKUP($B295,'Raw Stats'!$BU$3:$CJ$5288,5,FALSE),0)</f>
        <v>31</v>
      </c>
      <c r="CH295">
        <f>IFERROR(VLOOKUP($B295,'Raw Stats'!$BU$3:$CJ$528,6,FALSE),0)</f>
        <v>51</v>
      </c>
      <c r="CI295">
        <f>IFERROR(VLOOKUP($B295,'Raw Stats'!$BU$3:$CJ$528,7,FALSE),0)</f>
        <v>28</v>
      </c>
      <c r="CJ295">
        <f>IFERROR(VLOOKUP($B295,'Raw Stats'!$BU$3:$CJ$528,8,FALSE),0)</f>
        <v>14</v>
      </c>
      <c r="CK295">
        <f>IFERROR(VLOOKUP($B295,'Raw Stats'!$BU$3:$CJ$528,9,FALSE),0)</f>
        <v>63</v>
      </c>
      <c r="CL295">
        <f>IFERROR(VLOOKUP($B295,'Raw Stats'!$BU$3:$CJ$528,10,FALSE),0)</f>
        <v>14</v>
      </c>
      <c r="CM295">
        <f>IFERROR(VLOOKUP($B295,'Raw Stats'!$BU$3:$CJ$528,11,FALSE)+VLOOKUP($B295,'Raw Stats'!$BU$3:$CJ$528,12,FALSE),0)</f>
        <v>14</v>
      </c>
      <c r="CN295">
        <f>IFERROR(VLOOKUP($B295,'Raw Stats'!$BU$3:$CJ$528,13,FALSE)+VLOOKUP($B295,'Raw Stats'!$BU$3:$CJ$528,14,FALSE),0)</f>
        <v>0</v>
      </c>
      <c r="CO295">
        <f>IFERROR(VLOOKUP($B295,'Raw Stats'!$BU$3:$CJ$528,15,FALSE),0)</f>
        <v>3</v>
      </c>
      <c r="CP295">
        <f>IFERROR(VLOOKUP($B295,'Raw Stats'!$BU$3:$CJ$528,16,FALSE),0)</f>
        <v>146</v>
      </c>
      <c r="CR295">
        <f>IFERROR(VLOOKUP($B295,'Raw Stats'!$BC$3:$BR$528,3,FALSE),0)</f>
        <v>37</v>
      </c>
      <c r="CS295">
        <f>IFERROR(VLOOKUP($B295,'Raw Stats'!$BC$3:$BR$528,4,FALSE),0)</f>
        <v>3</v>
      </c>
      <c r="CT295">
        <f>IFERROR(VLOOKUP($B295,'Raw Stats'!$BC$3:$BR$5288,5,FALSE),0)</f>
        <v>6</v>
      </c>
      <c r="CU295">
        <f>IFERROR(VLOOKUP($B295,'Raw Stats'!$BC$3:$BR$52888,6,FALSE),0)</f>
        <v>9</v>
      </c>
      <c r="CV295">
        <f>IFERROR(VLOOKUP($B295,'Raw Stats'!$BC$3:$BR$5288,7,FALSE),0)</f>
        <v>0</v>
      </c>
      <c r="CW295">
        <f>IFERROR(VLOOKUP($B295,'Raw Stats'!$BC$3:$BR$5288,8,FALSE),0)</f>
        <v>8</v>
      </c>
      <c r="CX295">
        <f>IFERROR(VLOOKUP($B295,'Raw Stats'!$BC$3:$BR$5288,9,FALSE),0)</f>
        <v>18</v>
      </c>
      <c r="CY295">
        <f>IFERROR(VLOOKUP($B295,'Raw Stats'!$BC$3:$BR$5288,10,FALSE),0)</f>
        <v>6</v>
      </c>
      <c r="CZ295">
        <f>IFERROR(VLOOKUP($B295,'Raw Stats'!$BC$3:$BR$5288,11,FALSE)+VLOOKUP($B295,'Raw Stats'!$BC$3:$BR$5288,12,FALSE),0)</f>
        <v>0</v>
      </c>
      <c r="DA295">
        <f>IFERROR(VLOOKUP($B295,'Raw Stats'!$BC$3:$BR$5288,13,FALSE)+VLOOKUP($B295,'Raw Stats'!$BC$3:$BR$5288,14,FALSE),0)</f>
        <v>0</v>
      </c>
      <c r="DB295">
        <f>IFERROR(VLOOKUP($B295,'Raw Stats'!$BC$3:$BR$5288,15,FALSE),0)</f>
        <v>0</v>
      </c>
      <c r="DC295">
        <f>IFERROR(VLOOKUP($B295,'Raw Stats'!$BC$3:$BR$5288,16,FALSE),0)</f>
        <v>34</v>
      </c>
      <c r="DE295">
        <f>IFERROR(VLOOKUP($B295,'Raw Stats'!$AK$3:$AZ$528,3,FALSE),0)</f>
        <v>0</v>
      </c>
      <c r="DF295">
        <f>IFERROR(VLOOKUP($B295,'Raw Stats'!$AK$3:$AZ$528,4,FALSE),0)</f>
        <v>0</v>
      </c>
      <c r="DG295">
        <f>IFERROR(VLOOKUP($B295,'Raw Stats'!$AK$3:$AZ$528,5,FALSE),0)</f>
        <v>0</v>
      </c>
      <c r="DH295">
        <f>IFERROR(VLOOKUP($B295,'Raw Stats'!$AK$3:$AZ$528,6,FALSE),0)</f>
        <v>0</v>
      </c>
      <c r="DI295">
        <f>IFERROR(VLOOKUP($B295,'Raw Stats'!$AK$3:$AZ$528,7,FALSE),0)</f>
        <v>0</v>
      </c>
      <c r="DJ295">
        <f>IFERROR(VLOOKUP($B295,'Raw Stats'!$AK$3:$AZ$528,8,FALSE),0)</f>
        <v>0</v>
      </c>
      <c r="DK295">
        <f>IFERROR(VLOOKUP($B295,'Raw Stats'!$AK$3:$AZ$528,9,FALSE),0)</f>
        <v>0</v>
      </c>
      <c r="DL295">
        <f>IFERROR(VLOOKUP($B295,'Raw Stats'!$AK$3:$AZ$528,10,FALSE),0)</f>
        <v>0</v>
      </c>
      <c r="DM295">
        <f>IFERROR(VLOOKUP($B295,'Raw Stats'!$AK$3:$AZ$528,11,FALSE)+VLOOKUP($B295,'Raw Stats'!$AK$3:$AZ$528,12,FALSE),0)</f>
        <v>0</v>
      </c>
      <c r="DN295">
        <f>IFERROR(VLOOKUP($B295,'Raw Stats'!$AK$3:$AZ$528,13,FALSE)+VLOOKUP($B295,'Raw Stats'!$AK$3:$AZ$528,14,FALSE),0)</f>
        <v>0</v>
      </c>
      <c r="DO295">
        <f>IFERROR(VLOOKUP($B295,'Raw Stats'!$AK$3:$AZ$528,15,FALSE),0)</f>
        <v>0</v>
      </c>
      <c r="DP295">
        <f>IFERROR(VLOOKUP($B295,'Raw Stats'!$AK$3:$AZ$528,16,FALSE),0)</f>
        <v>0</v>
      </c>
      <c r="DR295">
        <f>IFERROR(VLOOKUP($B295,'Raw Stats'!$S$3:$AH$528,3,FALSE),0)</f>
        <v>0</v>
      </c>
      <c r="DS295">
        <f>IFERROR(VLOOKUP($B295,'Raw Stats'!$S$3:$AH$528,4,FALSE),0)</f>
        <v>0</v>
      </c>
      <c r="DT295">
        <f>IFERROR(VLOOKUP($B295,'Raw Stats'!$S$3:$AH$528,5,FALSE),0)</f>
        <v>0</v>
      </c>
      <c r="DU295">
        <f>IFERROR(VLOOKUP($B295,'Raw Stats'!$S$3:$AH$528,6,FALSE),0)</f>
        <v>0</v>
      </c>
      <c r="DV295">
        <f>IFERROR(VLOOKUP($B295,'Raw Stats'!$S$3:$AH$528,7,FALSE),0)</f>
        <v>0</v>
      </c>
      <c r="DW295">
        <f>IFERROR(VLOOKUP($B295,'Raw Stats'!$S$3:$AH$528,8,FALSE),0)</f>
        <v>0</v>
      </c>
      <c r="DX295">
        <f>IFERROR(VLOOKUP($B295,'Raw Stats'!$S$3:$AH$528,9,FALSE),0)</f>
        <v>0</v>
      </c>
      <c r="DY295">
        <f>IFERROR(VLOOKUP($B295,'Raw Stats'!$S$3:$AH$528,10,FALSE),0)</f>
        <v>0</v>
      </c>
      <c r="DZ295">
        <f>IFERROR(VLOOKUP($B295,'Raw Stats'!$S$3:$AH$528,11,FALSE)+VLOOKUP($B295,'Raw Stats'!$S$3:$AH$528,12,FALSE),0)</f>
        <v>0</v>
      </c>
      <c r="EA295">
        <f>IFERROR(VLOOKUP($B295,'Raw Stats'!$S$3:$AH$528,13,FALSE)+VLOOKUP($B295,'Raw Stats'!$S$3:$AH$528,14,FALSE),0)</f>
        <v>0</v>
      </c>
      <c r="EB295">
        <f>IFERROR(VLOOKUP($B295,'Raw Stats'!$S$3:$AH$528,15,FALSE),0)</f>
        <v>0</v>
      </c>
      <c r="EC295">
        <f>IFERROR(VLOOKUP($B295,'Raw Stats'!$S$3:$AH$528,16,FALSE),0)</f>
        <v>0</v>
      </c>
    </row>
    <row r="296" spans="1:133" x14ac:dyDescent="0.2">
      <c r="A296">
        <f>IFERROR(VLOOKUP(B296,Sheet2!$W$1:$X$300,2,FALSE),301)</f>
        <v>294</v>
      </c>
      <c r="B296" t="s">
        <v>214</v>
      </c>
      <c r="C296">
        <f t="shared" si="20"/>
        <v>0.63141798609421806</v>
      </c>
      <c r="D296">
        <f t="shared" si="21"/>
        <v>0.73098700383072357</v>
      </c>
      <c r="E296">
        <f t="shared" si="22"/>
        <v>0.92397343531456366</v>
      </c>
      <c r="F296">
        <f t="shared" si="23"/>
        <v>0.67159261337613518</v>
      </c>
      <c r="G296">
        <f t="shared" si="24"/>
        <v>1.0464301191336542</v>
      </c>
      <c r="J296">
        <f>BS296*'Value Calculations'!$D$3</f>
        <v>5.7082960007645305</v>
      </c>
      <c r="K296">
        <f>BT296*'Value Calculations'!$D$4</f>
        <v>7.1634794889822988</v>
      </c>
      <c r="L296">
        <f>BU296*'Value Calculations'!$D$5</f>
        <v>9.5521717819051766</v>
      </c>
      <c r="M296">
        <f>BV296*'Value Calculations'!$D$6</f>
        <v>-3.2516882299034342</v>
      </c>
      <c r="N296">
        <f>BW296*'Value Calculations'!$D$7</f>
        <v>7.7338691808041666</v>
      </c>
      <c r="O296">
        <f>BX296*'Value Calculations'!$D$8</f>
        <v>7.9080598692193771</v>
      </c>
      <c r="P296">
        <f>BY296*'Value Calculations'!$D$9</f>
        <v>2.0152401174002676</v>
      </c>
      <c r="Q296">
        <f>BZ296*'Value Calculations'!$D$10</f>
        <v>3.6531647407620471</v>
      </c>
      <c r="R296">
        <f>CA296*'Value Calculations'!$D$11</f>
        <v>0</v>
      </c>
      <c r="S296">
        <f>CB296*'Value Calculations'!$D$12</f>
        <v>0</v>
      </c>
      <c r="T296">
        <f>CC296*'Value Calculations'!$D$13</f>
        <v>10.662263923697235</v>
      </c>
      <c r="V296">
        <f>CF296*'Value Calculations'!$D$3</f>
        <v>6.1160314293905689</v>
      </c>
      <c r="W296">
        <f>CG296*'Value Calculations'!$D$4</f>
        <v>3.5817397444911494</v>
      </c>
      <c r="X296">
        <f>CH296*'Value Calculations'!$D$5</f>
        <v>6.8987907313759607</v>
      </c>
      <c r="Y296">
        <f>CI296*'Value Calculations'!$D$6</f>
        <v>0</v>
      </c>
      <c r="Z296">
        <f>CJ296*'Value Calculations'!$D$7</f>
        <v>10.37041549244195</v>
      </c>
      <c r="AA296">
        <f>CK296*'Value Calculations'!$D$8</f>
        <v>5.7513162685231833</v>
      </c>
      <c r="AB296">
        <f>CL296*'Value Calculations'!$D$9</f>
        <v>1.1335725660376506</v>
      </c>
      <c r="AC296">
        <f>CM296*'Value Calculations'!$D$10</f>
        <v>2.1918988444572283</v>
      </c>
      <c r="AD296">
        <f>CN296*'Value Calculations'!$D$11</f>
        <v>0</v>
      </c>
      <c r="AE296">
        <f>CO296*'Value Calculations'!$D$12</f>
        <v>2.441648218768242</v>
      </c>
      <c r="AF296">
        <f>CP296*'Value Calculations'!$D$13</f>
        <v>7.5667679458496506</v>
      </c>
      <c r="AH296">
        <f>CS296*'Value Calculations'!$D$3</f>
        <v>7.3392377152686823</v>
      </c>
      <c r="AI296">
        <f>CT296*'Value Calculations'!$D$4</f>
        <v>5.8610286728036982</v>
      </c>
      <c r="AJ296">
        <f>CU296*'Value Calculations'!$D$5</f>
        <v>9.5521717819051766</v>
      </c>
      <c r="AK296">
        <f>CV296*'Value Calculations'!$D$6</f>
        <v>0</v>
      </c>
      <c r="AL296">
        <f>CW296*'Value Calculations'!$D$7</f>
        <v>3.5153950821837121</v>
      </c>
      <c r="AM296">
        <f>CX296*'Value Calculations'!$D$8</f>
        <v>2.9475495876181315</v>
      </c>
      <c r="AN296">
        <f>CY296*'Value Calculations'!$D$9</f>
        <v>1.6373825953877175</v>
      </c>
      <c r="AO296">
        <f>CZ296*'Value Calculations'!$D$10</f>
        <v>4.3837976889144565</v>
      </c>
      <c r="AP296">
        <f>DA296*'Value Calculations'!$D$11</f>
        <v>0</v>
      </c>
      <c r="AQ296">
        <f>DB296*'Value Calculations'!$D$12</f>
        <v>2.441648218768242</v>
      </c>
      <c r="AR296">
        <f>DC296*'Value Calculations'!$D$13</f>
        <v>6.6725135522492369</v>
      </c>
      <c r="AT296">
        <f>DF296*'Value Calculations'!$D$3</f>
        <v>6.1160314293905689</v>
      </c>
      <c r="AU296">
        <f>DG296*'Value Calculations'!$D$4</f>
        <v>4.8841905606697491</v>
      </c>
      <c r="AV296">
        <f>DH296*'Value Calculations'!$D$5</f>
        <v>7.960143151587646</v>
      </c>
      <c r="AW296">
        <f>DI296*'Value Calculations'!$D$6</f>
        <v>0.12506493191936285</v>
      </c>
      <c r="AX296">
        <f>DJ296*'Value Calculations'!$D$7</f>
        <v>9.5794515989506159</v>
      </c>
      <c r="AY296">
        <f>DK296*'Value Calculations'!$D$8</f>
        <v>8.0518427759324567</v>
      </c>
      <c r="AZ296">
        <f>DL296*'Value Calculations'!$D$9</f>
        <v>2.6450026540878513</v>
      </c>
      <c r="BA296">
        <f>DM296*'Value Calculations'!$D$10</f>
        <v>1.4612658963048188</v>
      </c>
      <c r="BB296">
        <f>DN296*'Value Calculations'!$D$11</f>
        <v>0</v>
      </c>
      <c r="BC296">
        <f>DO296*'Value Calculations'!$D$12</f>
        <v>0.81388273958941404</v>
      </c>
      <c r="BD296">
        <f>DP296*'Value Calculations'!$D$13</f>
        <v>11.418940718282201</v>
      </c>
      <c r="BF296">
        <f>DS296*'Value Calculations'!$D$3</f>
        <v>11.416592001529061</v>
      </c>
      <c r="BG296">
        <f>DT296*'Value Calculations'!$D$4</f>
        <v>8.1403176011162479</v>
      </c>
      <c r="BH296">
        <f>DU296*'Value Calculations'!$D$5</f>
        <v>14.062919567804842</v>
      </c>
      <c r="BI296">
        <f>DV296*'Value Calculations'!$D$6</f>
        <v>-0.75038959151617712</v>
      </c>
      <c r="BJ296">
        <f>DW296*'Value Calculations'!$D$7</f>
        <v>4.657898483893419</v>
      </c>
      <c r="BK296">
        <f>DX296*'Value Calculations'!$D$8</f>
        <v>4.0259213879662283</v>
      </c>
      <c r="BL296">
        <f>DY296*'Value Calculations'!$D$9</f>
        <v>2.2671451320753011</v>
      </c>
      <c r="BM296">
        <f>DZ296*'Value Calculations'!$D$10</f>
        <v>5.8450635852192754</v>
      </c>
      <c r="BN296">
        <f>EA296*'Value Calculations'!$D$11</f>
        <v>0</v>
      </c>
      <c r="BO296">
        <f>EB296*'Value Calculations'!$D$12</f>
        <v>4.0694136979470699</v>
      </c>
      <c r="BP296">
        <f>EC296*'Value Calculations'!$D$13</f>
        <v>11.143785520251303</v>
      </c>
      <c r="BR296">
        <f>IFERROR(VLOOKUP($B296,'Raw Stats'!$CM$3:$DC$884,3,FALSE),0)</f>
        <v>81</v>
      </c>
      <c r="BS296">
        <f>IFERROR(VLOOKUP($B296,'Raw Stats'!$CM$3:$DC$884,4,FALSE),0)</f>
        <v>14</v>
      </c>
      <c r="BT296">
        <f>IFERROR(VLOOKUP($B296,'Raw Stats'!$CM$3:$DC$884,5,FALSE),0)</f>
        <v>22</v>
      </c>
      <c r="BU296">
        <f>IFERROR(VLOOKUP($B296,'Raw Stats'!$CM$3:$DC$884,6,FALSE),0)</f>
        <v>36</v>
      </c>
      <c r="BV296">
        <f>IFERROR(VLOOKUP($B296,'Raw Stats'!$CM$3:$DC$884,7,FALSE),0)</f>
        <v>-26</v>
      </c>
      <c r="BW296">
        <f>IFERROR(VLOOKUP($B296,'Raw Stats'!$CM$3:$DC$884,8,FALSE),0)</f>
        <v>88</v>
      </c>
      <c r="BX296">
        <f>IFERROR(VLOOKUP($B296,'Raw Stats'!$CM$3:$DC$884,9,FALSE),0)</f>
        <v>110</v>
      </c>
      <c r="BY296">
        <f>IFERROR(VLOOKUP($B296,'Raw Stats'!$CM$3:$DC$884,10,FALSE),0)</f>
        <v>16</v>
      </c>
      <c r="BZ296">
        <f>IFERROR(VLOOKUP($B296,'Raw Stats'!$CM$3:$DC$884,11,FALSE)+VLOOKUP($B296,'Raw Stats'!$CM$3:$DC$884,12,FALSE),0)</f>
        <v>10</v>
      </c>
      <c r="CA296">
        <f>IFERROR(VLOOKUP($B296,'Raw Stats'!$CM$3:$DC$884,13,FALSE)+VLOOKUP($B296,'Raw Stats'!$CM$3:$DC$884,14,FALSE),0)</f>
        <v>0</v>
      </c>
      <c r="CB296">
        <f>IFERROR(VLOOKUP($B296,'Raw Stats'!$CM$3:$DC$884,15,FALSE),0)</f>
        <v>0</v>
      </c>
      <c r="CC296">
        <f>IFERROR(VLOOKUP($B296,'Raw Stats'!$CM$3:$DC$884,16,FALSE),0)</f>
        <v>155</v>
      </c>
      <c r="CE296">
        <f>IFERROR(VLOOKUP($B296,'Raw Stats'!$BU$3:$CJ$528,3,FALSE),0)</f>
        <v>63</v>
      </c>
      <c r="CF296">
        <f>IFERROR(VLOOKUP($B296,'Raw Stats'!$BU$3:$CJ$528,4,FALSE),0)</f>
        <v>15</v>
      </c>
      <c r="CG296">
        <f>IFERROR(VLOOKUP($B296,'Raw Stats'!$BU$3:$CJ$5288,5,FALSE),0)</f>
        <v>11</v>
      </c>
      <c r="CH296">
        <f>IFERROR(VLOOKUP($B296,'Raw Stats'!$BU$3:$CJ$528,6,FALSE),0)</f>
        <v>26</v>
      </c>
      <c r="CI296">
        <f>IFERROR(VLOOKUP($B296,'Raw Stats'!$BU$3:$CJ$528,7,FALSE),0)</f>
        <v>0</v>
      </c>
      <c r="CJ296">
        <f>IFERROR(VLOOKUP($B296,'Raw Stats'!$BU$3:$CJ$528,8,FALSE),0)</f>
        <v>118</v>
      </c>
      <c r="CK296">
        <f>IFERROR(VLOOKUP($B296,'Raw Stats'!$BU$3:$CJ$528,9,FALSE),0)</f>
        <v>80</v>
      </c>
      <c r="CL296">
        <f>IFERROR(VLOOKUP($B296,'Raw Stats'!$BU$3:$CJ$528,10,FALSE),0)</f>
        <v>9</v>
      </c>
      <c r="CM296">
        <f>IFERROR(VLOOKUP($B296,'Raw Stats'!$BU$3:$CJ$528,11,FALSE)+VLOOKUP($B296,'Raw Stats'!$BU$3:$CJ$528,12,FALSE),0)</f>
        <v>6</v>
      </c>
      <c r="CN296">
        <f>IFERROR(VLOOKUP($B296,'Raw Stats'!$BU$3:$CJ$528,13,FALSE)+VLOOKUP($B296,'Raw Stats'!$BU$3:$CJ$528,14,FALSE),0)</f>
        <v>0</v>
      </c>
      <c r="CO296">
        <f>IFERROR(VLOOKUP($B296,'Raw Stats'!$BU$3:$CJ$528,15,FALSE),0)</f>
        <v>3</v>
      </c>
      <c r="CP296">
        <f>IFERROR(VLOOKUP($B296,'Raw Stats'!$BU$3:$CJ$528,16,FALSE),0)</f>
        <v>110</v>
      </c>
      <c r="CR296">
        <f>IFERROR(VLOOKUP($B296,'Raw Stats'!$BC$3:$BR$528,3,FALSE),0)</f>
        <v>48</v>
      </c>
      <c r="CS296">
        <f>IFERROR(VLOOKUP($B296,'Raw Stats'!$BC$3:$BR$528,4,FALSE),0)</f>
        <v>18</v>
      </c>
      <c r="CT296">
        <f>IFERROR(VLOOKUP($B296,'Raw Stats'!$BC$3:$BR$5288,5,FALSE),0)</f>
        <v>18</v>
      </c>
      <c r="CU296">
        <f>IFERROR(VLOOKUP($B296,'Raw Stats'!$BC$3:$BR$52888,6,FALSE),0)</f>
        <v>36</v>
      </c>
      <c r="CV296">
        <f>IFERROR(VLOOKUP($B296,'Raw Stats'!$BC$3:$BR$5288,7,FALSE),0)</f>
        <v>0</v>
      </c>
      <c r="CW296">
        <f>IFERROR(VLOOKUP($B296,'Raw Stats'!$BC$3:$BR$5288,8,FALSE),0)</f>
        <v>40</v>
      </c>
      <c r="CX296">
        <f>IFERROR(VLOOKUP($B296,'Raw Stats'!$BC$3:$BR$5288,9,FALSE),0)</f>
        <v>41</v>
      </c>
      <c r="CY296">
        <f>IFERROR(VLOOKUP($B296,'Raw Stats'!$BC$3:$BR$5288,10,FALSE),0)</f>
        <v>13</v>
      </c>
      <c r="CZ296">
        <f>IFERROR(VLOOKUP($B296,'Raw Stats'!$BC$3:$BR$5288,11,FALSE)+VLOOKUP($B296,'Raw Stats'!$BC$3:$BR$5288,12,FALSE),0)</f>
        <v>12</v>
      </c>
      <c r="DA296">
        <f>IFERROR(VLOOKUP($B296,'Raw Stats'!$BC$3:$BR$5288,13,FALSE)+VLOOKUP($B296,'Raw Stats'!$BC$3:$BR$5288,14,FALSE),0)</f>
        <v>0</v>
      </c>
      <c r="DB296">
        <f>IFERROR(VLOOKUP($B296,'Raw Stats'!$BC$3:$BR$5288,15,FALSE),0)</f>
        <v>3</v>
      </c>
      <c r="DC296">
        <f>IFERROR(VLOOKUP($B296,'Raw Stats'!$BC$3:$BR$5288,16,FALSE),0)</f>
        <v>97</v>
      </c>
      <c r="DE296">
        <f>IFERROR(VLOOKUP($B296,'Raw Stats'!$AK$3:$AZ$528,3,FALSE),0)</f>
        <v>79</v>
      </c>
      <c r="DF296">
        <f>IFERROR(VLOOKUP($B296,'Raw Stats'!$AK$3:$AZ$528,4,FALSE),0)</f>
        <v>15</v>
      </c>
      <c r="DG296">
        <f>IFERROR(VLOOKUP($B296,'Raw Stats'!$AK$3:$AZ$528,5,FALSE),0)</f>
        <v>15</v>
      </c>
      <c r="DH296">
        <f>IFERROR(VLOOKUP($B296,'Raw Stats'!$AK$3:$AZ$528,6,FALSE),0)</f>
        <v>30</v>
      </c>
      <c r="DI296">
        <f>IFERROR(VLOOKUP($B296,'Raw Stats'!$AK$3:$AZ$528,7,FALSE),0)</f>
        <v>1</v>
      </c>
      <c r="DJ296">
        <f>IFERROR(VLOOKUP($B296,'Raw Stats'!$AK$3:$AZ$528,8,FALSE),0)</f>
        <v>109</v>
      </c>
      <c r="DK296">
        <f>IFERROR(VLOOKUP($B296,'Raw Stats'!$AK$3:$AZ$528,9,FALSE),0)</f>
        <v>112</v>
      </c>
      <c r="DL296">
        <f>IFERROR(VLOOKUP($B296,'Raw Stats'!$AK$3:$AZ$528,10,FALSE),0)</f>
        <v>21</v>
      </c>
      <c r="DM296">
        <f>IFERROR(VLOOKUP($B296,'Raw Stats'!$AK$3:$AZ$528,11,FALSE)+VLOOKUP($B296,'Raw Stats'!$AK$3:$AZ$528,12,FALSE),0)</f>
        <v>4</v>
      </c>
      <c r="DN296">
        <f>IFERROR(VLOOKUP($B296,'Raw Stats'!$AK$3:$AZ$528,13,FALSE)+VLOOKUP($B296,'Raw Stats'!$AK$3:$AZ$528,14,FALSE),0)</f>
        <v>0</v>
      </c>
      <c r="DO296">
        <f>IFERROR(VLOOKUP($B296,'Raw Stats'!$AK$3:$AZ$528,15,FALSE),0)</f>
        <v>1</v>
      </c>
      <c r="DP296">
        <f>IFERROR(VLOOKUP($B296,'Raw Stats'!$AK$3:$AZ$528,16,FALSE),0)</f>
        <v>166</v>
      </c>
      <c r="DR296">
        <f>IFERROR(VLOOKUP($B296,'Raw Stats'!$S$3:$AH$528,3,FALSE),0)</f>
        <v>62</v>
      </c>
      <c r="DS296">
        <f>IFERROR(VLOOKUP($B296,'Raw Stats'!$S$3:$AH$528,4,FALSE),0)</f>
        <v>28</v>
      </c>
      <c r="DT296">
        <f>IFERROR(VLOOKUP($B296,'Raw Stats'!$S$3:$AH$528,5,FALSE),0)</f>
        <v>25</v>
      </c>
      <c r="DU296">
        <f>IFERROR(VLOOKUP($B296,'Raw Stats'!$S$3:$AH$528,6,FALSE),0)</f>
        <v>53</v>
      </c>
      <c r="DV296">
        <f>IFERROR(VLOOKUP($B296,'Raw Stats'!$S$3:$AH$528,7,FALSE),0)</f>
        <v>-6</v>
      </c>
      <c r="DW296">
        <f>IFERROR(VLOOKUP($B296,'Raw Stats'!$S$3:$AH$528,8,FALSE),0)</f>
        <v>53</v>
      </c>
      <c r="DX296">
        <f>IFERROR(VLOOKUP($B296,'Raw Stats'!$S$3:$AH$528,9,FALSE),0)</f>
        <v>56</v>
      </c>
      <c r="DY296">
        <f>IFERROR(VLOOKUP($B296,'Raw Stats'!$S$3:$AH$528,10,FALSE),0)</f>
        <v>18</v>
      </c>
      <c r="DZ296">
        <f>IFERROR(VLOOKUP($B296,'Raw Stats'!$S$3:$AH$528,11,FALSE)+VLOOKUP($B296,'Raw Stats'!$S$3:$AH$528,12,FALSE),0)</f>
        <v>16</v>
      </c>
      <c r="EA296">
        <f>IFERROR(VLOOKUP($B296,'Raw Stats'!$S$3:$AH$528,13,FALSE)+VLOOKUP($B296,'Raw Stats'!$S$3:$AH$528,14,FALSE),0)</f>
        <v>0</v>
      </c>
      <c r="EB296">
        <f>IFERROR(VLOOKUP($B296,'Raw Stats'!$S$3:$AH$528,15,FALSE),0)</f>
        <v>5</v>
      </c>
      <c r="EC296">
        <f>IFERROR(VLOOKUP($B296,'Raw Stats'!$S$3:$AH$528,16,FALSE),0)</f>
        <v>162</v>
      </c>
    </row>
    <row r="297" spans="1:133" x14ac:dyDescent="0.2">
      <c r="A297">
        <f>IFERROR(VLOOKUP(B297,Sheet2!$W$1:$X$300,2,FALSE),301)</f>
        <v>301</v>
      </c>
      <c r="B297" t="s">
        <v>203</v>
      </c>
      <c r="C297">
        <f t="shared" si="20"/>
        <v>0.63117130494820584</v>
      </c>
      <c r="D297">
        <f t="shared" si="21"/>
        <v>0.7467000720367224</v>
      </c>
      <c r="E297">
        <f t="shared" si="22"/>
        <v>0.54274782299161695</v>
      </c>
      <c r="F297">
        <f t="shared" si="23"/>
        <v>0.79194220145000926</v>
      </c>
      <c r="G297">
        <f t="shared" si="24"/>
        <v>0.68215396520598592</v>
      </c>
      <c r="J297">
        <f>BS297*'Value Calculations'!$D$3</f>
        <v>4.8928251435124546</v>
      </c>
      <c r="K297">
        <f>BT297*'Value Calculations'!$D$4</f>
        <v>7.8147048970715982</v>
      </c>
      <c r="L297">
        <f>BU297*'Value Calculations'!$D$5</f>
        <v>9.5521717819051766</v>
      </c>
      <c r="M297">
        <f>BV297*'Value Calculations'!$D$6</f>
        <v>1.0005194553549028</v>
      </c>
      <c r="N297">
        <f>BW297*'Value Calculations'!$D$7</f>
        <v>1.4061580328734848</v>
      </c>
      <c r="O297">
        <f>BX297*'Value Calculations'!$D$8</f>
        <v>5.2480760950274048</v>
      </c>
      <c r="P297">
        <f>BY297*'Value Calculations'!$D$9</f>
        <v>4.2823852494755688</v>
      </c>
      <c r="Q297">
        <f>BZ297*'Value Calculations'!$D$10</f>
        <v>1.8265823703810236</v>
      </c>
      <c r="R297">
        <f>CA297*'Value Calculations'!$D$11</f>
        <v>0</v>
      </c>
      <c r="S297">
        <f>CB297*'Value Calculations'!$D$12</f>
        <v>0.81388273958941404</v>
      </c>
      <c r="T297">
        <f>CC297*'Value Calculations'!$D$13</f>
        <v>11.762884715820821</v>
      </c>
      <c r="V297">
        <f>CF297*'Value Calculations'!$D$3</f>
        <v>6.9315022866426439</v>
      </c>
      <c r="W297">
        <f>CG297*'Value Calculations'!$D$4</f>
        <v>7.1634794889822988</v>
      </c>
      <c r="X297">
        <f>CH297*'Value Calculations'!$D$5</f>
        <v>10.348186097063941</v>
      </c>
      <c r="Y297">
        <f>CI297*'Value Calculations'!$D$6</f>
        <v>-1.75090904687108</v>
      </c>
      <c r="Z297">
        <f>CJ297*'Value Calculations'!$D$7</f>
        <v>2.6365463116377841</v>
      </c>
      <c r="AA297">
        <f>CK297*'Value Calculations'!$D$8</f>
        <v>7.0453624289408996</v>
      </c>
      <c r="AB297">
        <f>CL297*'Value Calculations'!$D$9</f>
        <v>5.6678628301882528</v>
      </c>
      <c r="AC297">
        <f>CM297*'Value Calculations'!$D$10</f>
        <v>1.0959494222286141</v>
      </c>
      <c r="AD297">
        <f>CN297*'Value Calculations'!$D$11</f>
        <v>0.9907141480249374</v>
      </c>
      <c r="AE297">
        <f>CO297*'Value Calculations'!$D$12</f>
        <v>3.2555309583576562</v>
      </c>
      <c r="AF297">
        <f>CP297*'Value Calculations'!$D$13</f>
        <v>14.858380693668405</v>
      </c>
      <c r="AH297">
        <f>CS297*'Value Calculations'!$D$3</f>
        <v>4.0773542862603787</v>
      </c>
      <c r="AI297">
        <f>CT297*'Value Calculations'!$D$4</f>
        <v>1.6280635202232496</v>
      </c>
      <c r="AJ297">
        <f>CU297*'Value Calculations'!$D$5</f>
        <v>3.980071575793823</v>
      </c>
      <c r="AK297">
        <f>CV297*'Value Calculations'!$D$6</f>
        <v>-0.50025972767745142</v>
      </c>
      <c r="AL297">
        <f>CW297*'Value Calculations'!$D$7</f>
        <v>0.87884877054592803</v>
      </c>
      <c r="AM297">
        <f>CX297*'Value Calculations'!$D$8</f>
        <v>3.3070068544008304</v>
      </c>
      <c r="AN297">
        <f>CY297*'Value Calculations'!$D$9</f>
        <v>2.770955161425368</v>
      </c>
      <c r="AO297">
        <f>CZ297*'Value Calculations'!$D$10</f>
        <v>0</v>
      </c>
      <c r="AP297">
        <f>DA297*'Value Calculations'!$D$11</f>
        <v>0</v>
      </c>
      <c r="AQ297">
        <f>DB297*'Value Calculations'!$D$12</f>
        <v>0.81388273958941404</v>
      </c>
      <c r="AR297">
        <f>DC297*'Value Calculations'!$D$13</f>
        <v>5.296737562094755</v>
      </c>
      <c r="AT297">
        <f>DF297*'Value Calculations'!$D$3</f>
        <v>7.3392377152686823</v>
      </c>
      <c r="AU297">
        <f>DG297*'Value Calculations'!$D$4</f>
        <v>8.1403176011162479</v>
      </c>
      <c r="AV297">
        <f>DH297*'Value Calculations'!$D$5</f>
        <v>11.409538517275626</v>
      </c>
      <c r="AW297">
        <f>DI297*'Value Calculations'!$D$6</f>
        <v>1.3757142511129914</v>
      </c>
      <c r="AX297">
        <f>DJ297*'Value Calculations'!$D$7</f>
        <v>1.4061580328734848</v>
      </c>
      <c r="AY297">
        <f>DK297*'Value Calculations'!$D$8</f>
        <v>4.3853786547489273</v>
      </c>
      <c r="AZ297">
        <f>DL297*'Value Calculations'!$D$9</f>
        <v>3.6526227127879851</v>
      </c>
      <c r="BA297">
        <f>DM297*'Value Calculations'!$D$10</f>
        <v>2.9225317926096377</v>
      </c>
      <c r="BB297">
        <f>DN297*'Value Calculations'!$D$11</f>
        <v>0.9907141480249374</v>
      </c>
      <c r="BC297">
        <f>DO297*'Value Calculations'!$D$12</f>
        <v>3.2555309583576562</v>
      </c>
      <c r="BD297">
        <f>DP297*'Value Calculations'!$D$13</f>
        <v>11.350151918774475</v>
      </c>
      <c r="BF297">
        <f>DS297*'Value Calculations'!$D$3</f>
        <v>5.300560572138493</v>
      </c>
      <c r="BG297">
        <f>DT297*'Value Calculations'!$D$4</f>
        <v>4.8841905606697491</v>
      </c>
      <c r="BH297">
        <f>DU297*'Value Calculations'!$D$5</f>
        <v>7.4294669414818033</v>
      </c>
      <c r="BI297">
        <f>DV297*'Value Calculations'!$D$6</f>
        <v>0.62532465959681427</v>
      </c>
      <c r="BJ297">
        <f>DW297*'Value Calculations'!$D$7</f>
        <v>1.4061580328734848</v>
      </c>
      <c r="BK297">
        <f>DX297*'Value Calculations'!$D$8</f>
        <v>5.7513162685231833</v>
      </c>
      <c r="BL297">
        <f>DY297*'Value Calculations'!$D$9</f>
        <v>4.5342902641506022</v>
      </c>
      <c r="BM297">
        <f>DZ297*'Value Calculations'!$D$10</f>
        <v>0.36531647407620471</v>
      </c>
      <c r="BN297">
        <f>EA297*'Value Calculations'!$D$11</f>
        <v>0.9907141480249374</v>
      </c>
      <c r="BO297">
        <f>EB297*'Value Calculations'!$D$12</f>
        <v>0</v>
      </c>
      <c r="BP297">
        <f>EC297*'Value Calculations'!$D$13</f>
        <v>11.006207921235855</v>
      </c>
      <c r="BR297">
        <f>IFERROR(VLOOKUP($B297,'Raw Stats'!$CM$3:$DC$884,3,FALSE),0)</f>
        <v>77</v>
      </c>
      <c r="BS297">
        <f>IFERROR(VLOOKUP($B297,'Raw Stats'!$CM$3:$DC$884,4,FALSE),0)</f>
        <v>12</v>
      </c>
      <c r="BT297">
        <f>IFERROR(VLOOKUP($B297,'Raw Stats'!$CM$3:$DC$884,5,FALSE),0)</f>
        <v>24</v>
      </c>
      <c r="BU297">
        <f>IFERROR(VLOOKUP($B297,'Raw Stats'!$CM$3:$DC$884,6,FALSE),0)</f>
        <v>36</v>
      </c>
      <c r="BV297">
        <f>IFERROR(VLOOKUP($B297,'Raw Stats'!$CM$3:$DC$884,7,FALSE),0)</f>
        <v>8</v>
      </c>
      <c r="BW297">
        <f>IFERROR(VLOOKUP($B297,'Raw Stats'!$CM$3:$DC$884,8,FALSE),0)</f>
        <v>16</v>
      </c>
      <c r="BX297">
        <f>IFERROR(VLOOKUP($B297,'Raw Stats'!$CM$3:$DC$884,9,FALSE),0)</f>
        <v>73</v>
      </c>
      <c r="BY297">
        <f>IFERROR(VLOOKUP($B297,'Raw Stats'!$CM$3:$DC$884,10,FALSE),0)</f>
        <v>34</v>
      </c>
      <c r="BZ297">
        <f>IFERROR(VLOOKUP($B297,'Raw Stats'!$CM$3:$DC$884,11,FALSE)+VLOOKUP($B297,'Raw Stats'!$CM$3:$DC$884,12,FALSE),0)</f>
        <v>5</v>
      </c>
      <c r="CA297">
        <f>IFERROR(VLOOKUP($B297,'Raw Stats'!$CM$3:$DC$884,13,FALSE)+VLOOKUP($B297,'Raw Stats'!$CM$3:$DC$884,14,FALSE),0)</f>
        <v>0</v>
      </c>
      <c r="CB297">
        <f>IFERROR(VLOOKUP($B297,'Raw Stats'!$CM$3:$DC$884,15,FALSE),0)</f>
        <v>1</v>
      </c>
      <c r="CC297">
        <f>IFERROR(VLOOKUP($B297,'Raw Stats'!$CM$3:$DC$884,16,FALSE),0)</f>
        <v>171</v>
      </c>
      <c r="CE297">
        <f>IFERROR(VLOOKUP($B297,'Raw Stats'!$BU$3:$CJ$528,3,FALSE),0)</f>
        <v>78</v>
      </c>
      <c r="CF297">
        <f>IFERROR(VLOOKUP($B297,'Raw Stats'!$BU$3:$CJ$528,4,FALSE),0)</f>
        <v>17</v>
      </c>
      <c r="CG297">
        <f>IFERROR(VLOOKUP($B297,'Raw Stats'!$BU$3:$CJ$5288,5,FALSE),0)</f>
        <v>22</v>
      </c>
      <c r="CH297">
        <f>IFERROR(VLOOKUP($B297,'Raw Stats'!$BU$3:$CJ$528,6,FALSE),0)</f>
        <v>39</v>
      </c>
      <c r="CI297">
        <f>IFERROR(VLOOKUP($B297,'Raw Stats'!$BU$3:$CJ$528,7,FALSE),0)</f>
        <v>-14</v>
      </c>
      <c r="CJ297">
        <f>IFERROR(VLOOKUP($B297,'Raw Stats'!$BU$3:$CJ$528,8,FALSE),0)</f>
        <v>30</v>
      </c>
      <c r="CK297">
        <f>IFERROR(VLOOKUP($B297,'Raw Stats'!$BU$3:$CJ$528,9,FALSE),0)</f>
        <v>98</v>
      </c>
      <c r="CL297">
        <f>IFERROR(VLOOKUP($B297,'Raw Stats'!$BU$3:$CJ$528,10,FALSE),0)</f>
        <v>45</v>
      </c>
      <c r="CM297">
        <f>IFERROR(VLOOKUP($B297,'Raw Stats'!$BU$3:$CJ$528,11,FALSE)+VLOOKUP($B297,'Raw Stats'!$BU$3:$CJ$528,12,FALSE),0)</f>
        <v>3</v>
      </c>
      <c r="CN297">
        <f>IFERROR(VLOOKUP($B297,'Raw Stats'!$BU$3:$CJ$528,13,FALSE)+VLOOKUP($B297,'Raw Stats'!$BU$3:$CJ$528,14,FALSE),0)</f>
        <v>1</v>
      </c>
      <c r="CO297">
        <f>IFERROR(VLOOKUP($B297,'Raw Stats'!$BU$3:$CJ$528,15,FALSE),0)</f>
        <v>4</v>
      </c>
      <c r="CP297">
        <f>IFERROR(VLOOKUP($B297,'Raw Stats'!$BU$3:$CJ$528,16,FALSE),0)</f>
        <v>216</v>
      </c>
      <c r="CR297">
        <f>IFERROR(VLOOKUP($B297,'Raw Stats'!$BC$3:$BR$528,3,FALSE),0)</f>
        <v>41</v>
      </c>
      <c r="CS297">
        <f>IFERROR(VLOOKUP($B297,'Raw Stats'!$BC$3:$BR$528,4,FALSE),0)</f>
        <v>10</v>
      </c>
      <c r="CT297">
        <f>IFERROR(VLOOKUP($B297,'Raw Stats'!$BC$3:$BR$5288,5,FALSE),0)</f>
        <v>5</v>
      </c>
      <c r="CU297">
        <f>IFERROR(VLOOKUP($B297,'Raw Stats'!$BC$3:$BR$52888,6,FALSE),0)</f>
        <v>15</v>
      </c>
      <c r="CV297">
        <f>IFERROR(VLOOKUP($B297,'Raw Stats'!$BC$3:$BR$5288,7,FALSE),0)</f>
        <v>-4</v>
      </c>
      <c r="CW297">
        <f>IFERROR(VLOOKUP($B297,'Raw Stats'!$BC$3:$BR$5288,8,FALSE),0)</f>
        <v>10</v>
      </c>
      <c r="CX297">
        <f>IFERROR(VLOOKUP($B297,'Raw Stats'!$BC$3:$BR$5288,9,FALSE),0)</f>
        <v>46</v>
      </c>
      <c r="CY297">
        <f>IFERROR(VLOOKUP($B297,'Raw Stats'!$BC$3:$BR$5288,10,FALSE),0)</f>
        <v>22</v>
      </c>
      <c r="CZ297">
        <f>IFERROR(VLOOKUP($B297,'Raw Stats'!$BC$3:$BR$5288,11,FALSE)+VLOOKUP($B297,'Raw Stats'!$BC$3:$BR$5288,12,FALSE),0)</f>
        <v>0</v>
      </c>
      <c r="DA297">
        <f>IFERROR(VLOOKUP($B297,'Raw Stats'!$BC$3:$BR$5288,13,FALSE)+VLOOKUP($B297,'Raw Stats'!$BC$3:$BR$5288,14,FALSE),0)</f>
        <v>0</v>
      </c>
      <c r="DB297">
        <f>IFERROR(VLOOKUP($B297,'Raw Stats'!$BC$3:$BR$5288,15,FALSE),0)</f>
        <v>1</v>
      </c>
      <c r="DC297">
        <f>IFERROR(VLOOKUP($B297,'Raw Stats'!$BC$3:$BR$5288,16,FALSE),0)</f>
        <v>77</v>
      </c>
      <c r="DE297">
        <f>IFERROR(VLOOKUP($B297,'Raw Stats'!$AK$3:$AZ$528,3,FALSE),0)</f>
        <v>71</v>
      </c>
      <c r="DF297">
        <f>IFERROR(VLOOKUP($B297,'Raw Stats'!$AK$3:$AZ$528,4,FALSE),0)</f>
        <v>18</v>
      </c>
      <c r="DG297">
        <f>IFERROR(VLOOKUP($B297,'Raw Stats'!$AK$3:$AZ$528,5,FALSE),0)</f>
        <v>25</v>
      </c>
      <c r="DH297">
        <f>IFERROR(VLOOKUP($B297,'Raw Stats'!$AK$3:$AZ$528,6,FALSE),0)</f>
        <v>43</v>
      </c>
      <c r="DI297">
        <f>IFERROR(VLOOKUP($B297,'Raw Stats'!$AK$3:$AZ$528,7,FALSE),0)</f>
        <v>11</v>
      </c>
      <c r="DJ297">
        <f>IFERROR(VLOOKUP($B297,'Raw Stats'!$AK$3:$AZ$528,8,FALSE),0)</f>
        <v>16</v>
      </c>
      <c r="DK297">
        <f>IFERROR(VLOOKUP($B297,'Raw Stats'!$AK$3:$AZ$528,9,FALSE),0)</f>
        <v>61</v>
      </c>
      <c r="DL297">
        <f>IFERROR(VLOOKUP($B297,'Raw Stats'!$AK$3:$AZ$528,10,FALSE),0)</f>
        <v>29</v>
      </c>
      <c r="DM297">
        <f>IFERROR(VLOOKUP($B297,'Raw Stats'!$AK$3:$AZ$528,11,FALSE)+VLOOKUP($B297,'Raw Stats'!$AK$3:$AZ$528,12,FALSE),0)</f>
        <v>8</v>
      </c>
      <c r="DN297">
        <f>IFERROR(VLOOKUP($B297,'Raw Stats'!$AK$3:$AZ$528,13,FALSE)+VLOOKUP($B297,'Raw Stats'!$AK$3:$AZ$528,14,FALSE),0)</f>
        <v>1</v>
      </c>
      <c r="DO297">
        <f>IFERROR(VLOOKUP($B297,'Raw Stats'!$AK$3:$AZ$528,15,FALSE),0)</f>
        <v>4</v>
      </c>
      <c r="DP297">
        <f>IFERROR(VLOOKUP($B297,'Raw Stats'!$AK$3:$AZ$528,16,FALSE),0)</f>
        <v>165</v>
      </c>
      <c r="DR297">
        <f>IFERROR(VLOOKUP($B297,'Raw Stats'!$S$3:$AH$528,3,FALSE),0)</f>
        <v>62</v>
      </c>
      <c r="DS297">
        <f>IFERROR(VLOOKUP($B297,'Raw Stats'!$S$3:$AH$528,4,FALSE),0)</f>
        <v>13</v>
      </c>
      <c r="DT297">
        <f>IFERROR(VLOOKUP($B297,'Raw Stats'!$S$3:$AH$528,5,FALSE),0)</f>
        <v>15</v>
      </c>
      <c r="DU297">
        <f>IFERROR(VLOOKUP($B297,'Raw Stats'!$S$3:$AH$528,6,FALSE),0)</f>
        <v>28</v>
      </c>
      <c r="DV297">
        <f>IFERROR(VLOOKUP($B297,'Raw Stats'!$S$3:$AH$528,7,FALSE),0)</f>
        <v>5</v>
      </c>
      <c r="DW297">
        <f>IFERROR(VLOOKUP($B297,'Raw Stats'!$S$3:$AH$528,8,FALSE),0)</f>
        <v>16</v>
      </c>
      <c r="DX297">
        <f>IFERROR(VLOOKUP($B297,'Raw Stats'!$S$3:$AH$528,9,FALSE),0)</f>
        <v>80</v>
      </c>
      <c r="DY297">
        <f>IFERROR(VLOOKUP($B297,'Raw Stats'!$S$3:$AH$528,10,FALSE),0)</f>
        <v>36</v>
      </c>
      <c r="DZ297">
        <f>IFERROR(VLOOKUP($B297,'Raw Stats'!$S$3:$AH$528,11,FALSE)+VLOOKUP($B297,'Raw Stats'!$S$3:$AH$528,12,FALSE),0)</f>
        <v>1</v>
      </c>
      <c r="EA297">
        <f>IFERROR(VLOOKUP($B297,'Raw Stats'!$S$3:$AH$528,13,FALSE)+VLOOKUP($B297,'Raw Stats'!$S$3:$AH$528,14,FALSE),0)</f>
        <v>1</v>
      </c>
      <c r="EB297">
        <f>IFERROR(VLOOKUP($B297,'Raw Stats'!$S$3:$AH$528,15,FALSE),0)</f>
        <v>0</v>
      </c>
      <c r="EC297">
        <f>IFERROR(VLOOKUP($B297,'Raw Stats'!$S$3:$AH$528,16,FALSE),0)</f>
        <v>160</v>
      </c>
    </row>
    <row r="298" spans="1:133" x14ac:dyDescent="0.2">
      <c r="A298">
        <f>IFERROR(VLOOKUP(B298,Sheet2!$W$1:$X$300,2,FALSE),301)</f>
        <v>301</v>
      </c>
      <c r="B298" t="s">
        <v>240</v>
      </c>
      <c r="C298">
        <f t="shared" si="20"/>
        <v>0.62981525241817449</v>
      </c>
      <c r="D298">
        <f t="shared" si="21"/>
        <v>0.69212686329646123</v>
      </c>
      <c r="E298">
        <f t="shared" si="22"/>
        <v>0.79798650430286366</v>
      </c>
      <c r="F298">
        <f t="shared" si="23"/>
        <v>0.61734965505312056</v>
      </c>
      <c r="G298">
        <f t="shared" si="24"/>
        <v>0.86874664655843292</v>
      </c>
      <c r="J298">
        <f>BS298*'Value Calculations'!$D$3</f>
        <v>2.4464125717562273</v>
      </c>
      <c r="K298">
        <f>BT298*'Value Calculations'!$D$4</f>
        <v>3.5817397444911494</v>
      </c>
      <c r="L298">
        <f>BU298*'Value Calculations'!$D$5</f>
        <v>4.5107477858996665</v>
      </c>
      <c r="M298">
        <f>BV298*'Value Calculations'!$D$6</f>
        <v>0.37519479575808856</v>
      </c>
      <c r="N298">
        <f>BW298*'Value Calculations'!$D$7</f>
        <v>5.0973228691663826</v>
      </c>
      <c r="O298">
        <f>BX298*'Value Calculations'!$D$8</f>
        <v>12.005872710542146</v>
      </c>
      <c r="P298">
        <f>BY298*'Value Calculations'!$D$9</f>
        <v>7.1792929182384535</v>
      </c>
      <c r="Q298">
        <f>BZ298*'Value Calculations'!$D$10</f>
        <v>1.4612658963048188</v>
      </c>
      <c r="R298">
        <f>CA298*'Value Calculations'!$D$11</f>
        <v>1.9814282960498748</v>
      </c>
      <c r="S298">
        <f>CB298*'Value Calculations'!$D$12</f>
        <v>1.6277654791788281</v>
      </c>
      <c r="T298">
        <f>CC298*'Value Calculations'!$D$13</f>
        <v>5.7094703591411005</v>
      </c>
      <c r="V298">
        <f>CF298*'Value Calculations'!$D$3</f>
        <v>3.2618834290083032</v>
      </c>
      <c r="W298">
        <f>CG298*'Value Calculations'!$D$4</f>
        <v>6.1866413768483488</v>
      </c>
      <c r="X298">
        <f>CH298*'Value Calculations'!$D$5</f>
        <v>7.1641288364288815</v>
      </c>
      <c r="Y298">
        <f>CI298*'Value Calculations'!$D$6</f>
        <v>1.1255843872742657</v>
      </c>
      <c r="Z298">
        <f>CJ298*'Value Calculations'!$D$7</f>
        <v>4.2184740986204545</v>
      </c>
      <c r="AA298">
        <f>CK298*'Value Calculations'!$D$8</f>
        <v>14.522073578021038</v>
      </c>
      <c r="AB298">
        <f>CL298*'Value Calculations'!$D$9</f>
        <v>7.5571504402510037</v>
      </c>
      <c r="AC298">
        <f>CM298*'Value Calculations'!$D$10</f>
        <v>1.4612658963048188</v>
      </c>
      <c r="AD298">
        <f>CN298*'Value Calculations'!$D$11</f>
        <v>0.9907141480249374</v>
      </c>
      <c r="AE298">
        <f>CO298*'Value Calculations'!$D$12</f>
        <v>0</v>
      </c>
      <c r="AF298">
        <f>CP298*'Value Calculations'!$D$13</f>
        <v>7.4979791463419261</v>
      </c>
      <c r="AH298">
        <f>CS298*'Value Calculations'!$D$3</f>
        <v>2.8541480003822652</v>
      </c>
      <c r="AI298">
        <f>CT298*'Value Calculations'!$D$4</f>
        <v>3.5817397444911494</v>
      </c>
      <c r="AJ298">
        <f>CU298*'Value Calculations'!$D$5</f>
        <v>4.7760858909525883</v>
      </c>
      <c r="AK298">
        <f>CV298*'Value Calculations'!$D$6</f>
        <v>0.12506493191936285</v>
      </c>
      <c r="AL298">
        <f>CW298*'Value Calculations'!$D$7</f>
        <v>2.4607765575285985</v>
      </c>
      <c r="AM298">
        <f>CX298*'Value Calculations'!$D$8</f>
        <v>7.6923855091497577</v>
      </c>
      <c r="AN298">
        <f>CY298*'Value Calculations'!$D$9</f>
        <v>5.541910322850736</v>
      </c>
      <c r="AO298">
        <f>CZ298*'Value Calculations'!$D$10</f>
        <v>1.8265823703810236</v>
      </c>
      <c r="AP298">
        <f>DA298*'Value Calculations'!$D$11</f>
        <v>1.9814282960498748</v>
      </c>
      <c r="AQ298">
        <f>DB298*'Value Calculations'!$D$12</f>
        <v>2.441648218768242</v>
      </c>
      <c r="AR298">
        <f>DC298*'Value Calculations'!$D$13</f>
        <v>5.0215823640638586</v>
      </c>
      <c r="AT298">
        <f>DF298*'Value Calculations'!$D$3</f>
        <v>2.4464125717562273</v>
      </c>
      <c r="AU298">
        <f>DG298*'Value Calculations'!$D$4</f>
        <v>4.8841905606697491</v>
      </c>
      <c r="AV298">
        <f>DH298*'Value Calculations'!$D$5</f>
        <v>5.5721002061113527</v>
      </c>
      <c r="AW298">
        <f>DI298*'Value Calculations'!$D$6</f>
        <v>0.25012986383872571</v>
      </c>
      <c r="AX298">
        <f>DJ298*'Value Calculations'!$D$7</f>
        <v>5.2730926232755682</v>
      </c>
      <c r="AY298">
        <f>DK298*'Value Calculations'!$D$8</f>
        <v>11.862089803829065</v>
      </c>
      <c r="AZ298">
        <f>DL298*'Value Calculations'!$D$9</f>
        <v>5.7938153375257695</v>
      </c>
      <c r="BA298">
        <f>DM298*'Value Calculations'!$D$10</f>
        <v>2.9225317926096377</v>
      </c>
      <c r="BB298">
        <f>DN298*'Value Calculations'!$D$11</f>
        <v>0</v>
      </c>
      <c r="BC298">
        <f>DO298*'Value Calculations'!$D$12</f>
        <v>0</v>
      </c>
      <c r="BD298">
        <f>DP298*'Value Calculations'!$D$13</f>
        <v>9.1489103345273044</v>
      </c>
      <c r="BF298">
        <f>DS298*'Value Calculations'!$D$3</f>
        <v>8.1547085725207573</v>
      </c>
      <c r="BG298">
        <f>DT298*'Value Calculations'!$D$4</f>
        <v>7.4890921930269485</v>
      </c>
      <c r="BH298">
        <f>DU298*'Value Calculations'!$D$5</f>
        <v>11.409538517275626</v>
      </c>
      <c r="BI298">
        <f>DV298*'Value Calculations'!$D$6</f>
        <v>-0.75038959151617712</v>
      </c>
      <c r="BJ298">
        <f>DW298*'Value Calculations'!$D$7</f>
        <v>3.6911648362928977</v>
      </c>
      <c r="BK298">
        <f>DX298*'Value Calculations'!$D$8</f>
        <v>11.790198350472526</v>
      </c>
      <c r="BL298">
        <f>DY298*'Value Calculations'!$D$9</f>
        <v>5.1640528008381859</v>
      </c>
      <c r="BM298">
        <f>DZ298*'Value Calculations'!$D$10</f>
        <v>4.3837976889144565</v>
      </c>
      <c r="BN298">
        <f>EA298*'Value Calculations'!$D$11</f>
        <v>2.9721424440748123</v>
      </c>
      <c r="BO298">
        <f>EB298*'Value Calculations'!$D$12</f>
        <v>4.0694136979470699</v>
      </c>
      <c r="BP298">
        <f>EC298*'Value Calculations'!$D$13</f>
        <v>12.863505507944407</v>
      </c>
      <c r="BR298">
        <f>IFERROR(VLOOKUP($B298,'Raw Stats'!$CM$3:$DC$884,3,FALSE),0)</f>
        <v>73</v>
      </c>
      <c r="BS298">
        <f>IFERROR(VLOOKUP($B298,'Raw Stats'!$CM$3:$DC$884,4,FALSE),0)</f>
        <v>6</v>
      </c>
      <c r="BT298">
        <f>IFERROR(VLOOKUP($B298,'Raw Stats'!$CM$3:$DC$884,5,FALSE),0)</f>
        <v>11</v>
      </c>
      <c r="BU298">
        <f>IFERROR(VLOOKUP($B298,'Raw Stats'!$CM$3:$DC$884,6,FALSE),0)</f>
        <v>17</v>
      </c>
      <c r="BV298">
        <f>IFERROR(VLOOKUP($B298,'Raw Stats'!$CM$3:$DC$884,7,FALSE),0)</f>
        <v>3</v>
      </c>
      <c r="BW298">
        <f>IFERROR(VLOOKUP($B298,'Raw Stats'!$CM$3:$DC$884,8,FALSE),0)</f>
        <v>58</v>
      </c>
      <c r="BX298">
        <f>IFERROR(VLOOKUP($B298,'Raw Stats'!$CM$3:$DC$884,9,FALSE),0)</f>
        <v>167</v>
      </c>
      <c r="BY298">
        <f>IFERROR(VLOOKUP($B298,'Raw Stats'!$CM$3:$DC$884,10,FALSE),0)</f>
        <v>57</v>
      </c>
      <c r="BZ298">
        <f>IFERROR(VLOOKUP($B298,'Raw Stats'!$CM$3:$DC$884,11,FALSE)+VLOOKUP($B298,'Raw Stats'!$CM$3:$DC$884,12,FALSE),0)</f>
        <v>4</v>
      </c>
      <c r="CA298">
        <f>IFERROR(VLOOKUP($B298,'Raw Stats'!$CM$3:$DC$884,13,FALSE)+VLOOKUP($B298,'Raw Stats'!$CM$3:$DC$884,14,FALSE),0)</f>
        <v>2</v>
      </c>
      <c r="CB298">
        <f>IFERROR(VLOOKUP($B298,'Raw Stats'!$CM$3:$DC$884,15,FALSE),0)</f>
        <v>2</v>
      </c>
      <c r="CC298">
        <f>IFERROR(VLOOKUP($B298,'Raw Stats'!$CM$3:$DC$884,16,FALSE),0)</f>
        <v>83</v>
      </c>
      <c r="CE298">
        <f>IFERROR(VLOOKUP($B298,'Raw Stats'!$BU$3:$CJ$528,3,FALSE),0)</f>
        <v>78</v>
      </c>
      <c r="CF298">
        <f>IFERROR(VLOOKUP($B298,'Raw Stats'!$BU$3:$CJ$528,4,FALSE),0)</f>
        <v>8</v>
      </c>
      <c r="CG298">
        <f>IFERROR(VLOOKUP($B298,'Raw Stats'!$BU$3:$CJ$5288,5,FALSE),0)</f>
        <v>19</v>
      </c>
      <c r="CH298">
        <f>IFERROR(VLOOKUP($B298,'Raw Stats'!$BU$3:$CJ$528,6,FALSE),0)</f>
        <v>27</v>
      </c>
      <c r="CI298">
        <f>IFERROR(VLOOKUP($B298,'Raw Stats'!$BU$3:$CJ$528,7,FALSE),0)</f>
        <v>9</v>
      </c>
      <c r="CJ298">
        <f>IFERROR(VLOOKUP($B298,'Raw Stats'!$BU$3:$CJ$528,8,FALSE),0)</f>
        <v>48</v>
      </c>
      <c r="CK298">
        <f>IFERROR(VLOOKUP($B298,'Raw Stats'!$BU$3:$CJ$528,9,FALSE),0)</f>
        <v>202</v>
      </c>
      <c r="CL298">
        <f>IFERROR(VLOOKUP($B298,'Raw Stats'!$BU$3:$CJ$528,10,FALSE),0)</f>
        <v>60</v>
      </c>
      <c r="CM298">
        <f>IFERROR(VLOOKUP($B298,'Raw Stats'!$BU$3:$CJ$528,11,FALSE)+VLOOKUP($B298,'Raw Stats'!$BU$3:$CJ$528,12,FALSE),0)</f>
        <v>4</v>
      </c>
      <c r="CN298">
        <f>IFERROR(VLOOKUP($B298,'Raw Stats'!$BU$3:$CJ$528,13,FALSE)+VLOOKUP($B298,'Raw Stats'!$BU$3:$CJ$528,14,FALSE),0)</f>
        <v>1</v>
      </c>
      <c r="CO298">
        <f>IFERROR(VLOOKUP($B298,'Raw Stats'!$BU$3:$CJ$528,15,FALSE),0)</f>
        <v>0</v>
      </c>
      <c r="CP298">
        <f>IFERROR(VLOOKUP($B298,'Raw Stats'!$BU$3:$CJ$528,16,FALSE),0)</f>
        <v>109</v>
      </c>
      <c r="CR298">
        <f>IFERROR(VLOOKUP($B298,'Raw Stats'!$BC$3:$BR$528,3,FALSE),0)</f>
        <v>48</v>
      </c>
      <c r="CS298">
        <f>IFERROR(VLOOKUP($B298,'Raw Stats'!$BC$3:$BR$528,4,FALSE),0)</f>
        <v>7</v>
      </c>
      <c r="CT298">
        <f>IFERROR(VLOOKUP($B298,'Raw Stats'!$BC$3:$BR$5288,5,FALSE),0)</f>
        <v>11</v>
      </c>
      <c r="CU298">
        <f>IFERROR(VLOOKUP($B298,'Raw Stats'!$BC$3:$BR$52888,6,FALSE),0)</f>
        <v>18</v>
      </c>
      <c r="CV298">
        <f>IFERROR(VLOOKUP($B298,'Raw Stats'!$BC$3:$BR$5288,7,FALSE),0)</f>
        <v>1</v>
      </c>
      <c r="CW298">
        <f>IFERROR(VLOOKUP($B298,'Raw Stats'!$BC$3:$BR$5288,8,FALSE),0)</f>
        <v>28</v>
      </c>
      <c r="CX298">
        <f>IFERROR(VLOOKUP($B298,'Raw Stats'!$BC$3:$BR$5288,9,FALSE),0)</f>
        <v>107</v>
      </c>
      <c r="CY298">
        <f>IFERROR(VLOOKUP($B298,'Raw Stats'!$BC$3:$BR$5288,10,FALSE),0)</f>
        <v>44</v>
      </c>
      <c r="CZ298">
        <f>IFERROR(VLOOKUP($B298,'Raw Stats'!$BC$3:$BR$5288,11,FALSE)+VLOOKUP($B298,'Raw Stats'!$BC$3:$BR$5288,12,FALSE),0)</f>
        <v>5</v>
      </c>
      <c r="DA298">
        <f>IFERROR(VLOOKUP($B298,'Raw Stats'!$BC$3:$BR$5288,13,FALSE)+VLOOKUP($B298,'Raw Stats'!$BC$3:$BR$5288,14,FALSE),0)</f>
        <v>2</v>
      </c>
      <c r="DB298">
        <f>IFERROR(VLOOKUP($B298,'Raw Stats'!$BC$3:$BR$5288,15,FALSE),0)</f>
        <v>3</v>
      </c>
      <c r="DC298">
        <f>IFERROR(VLOOKUP($B298,'Raw Stats'!$BC$3:$BR$5288,16,FALSE),0)</f>
        <v>73</v>
      </c>
      <c r="DE298">
        <f>IFERROR(VLOOKUP($B298,'Raw Stats'!$AK$3:$AZ$528,3,FALSE),0)</f>
        <v>78</v>
      </c>
      <c r="DF298">
        <f>IFERROR(VLOOKUP($B298,'Raw Stats'!$AK$3:$AZ$528,4,FALSE),0)</f>
        <v>6</v>
      </c>
      <c r="DG298">
        <f>IFERROR(VLOOKUP($B298,'Raw Stats'!$AK$3:$AZ$528,5,FALSE),0)</f>
        <v>15</v>
      </c>
      <c r="DH298">
        <f>IFERROR(VLOOKUP($B298,'Raw Stats'!$AK$3:$AZ$528,6,FALSE),0)</f>
        <v>21</v>
      </c>
      <c r="DI298">
        <f>IFERROR(VLOOKUP($B298,'Raw Stats'!$AK$3:$AZ$528,7,FALSE),0)</f>
        <v>2</v>
      </c>
      <c r="DJ298">
        <f>IFERROR(VLOOKUP($B298,'Raw Stats'!$AK$3:$AZ$528,8,FALSE),0)</f>
        <v>60</v>
      </c>
      <c r="DK298">
        <f>IFERROR(VLOOKUP($B298,'Raw Stats'!$AK$3:$AZ$528,9,FALSE),0)</f>
        <v>165</v>
      </c>
      <c r="DL298">
        <f>IFERROR(VLOOKUP($B298,'Raw Stats'!$AK$3:$AZ$528,10,FALSE),0)</f>
        <v>46</v>
      </c>
      <c r="DM298">
        <f>IFERROR(VLOOKUP($B298,'Raw Stats'!$AK$3:$AZ$528,11,FALSE)+VLOOKUP($B298,'Raw Stats'!$AK$3:$AZ$528,12,FALSE),0)</f>
        <v>8</v>
      </c>
      <c r="DN298">
        <f>IFERROR(VLOOKUP($B298,'Raw Stats'!$AK$3:$AZ$528,13,FALSE)+VLOOKUP($B298,'Raw Stats'!$AK$3:$AZ$528,14,FALSE),0)</f>
        <v>0</v>
      </c>
      <c r="DO298">
        <f>IFERROR(VLOOKUP($B298,'Raw Stats'!$AK$3:$AZ$528,15,FALSE),0)</f>
        <v>0</v>
      </c>
      <c r="DP298">
        <f>IFERROR(VLOOKUP($B298,'Raw Stats'!$AK$3:$AZ$528,16,FALSE),0)</f>
        <v>133</v>
      </c>
      <c r="DR298">
        <f>IFERROR(VLOOKUP($B298,'Raw Stats'!$S$3:$AH$528,3,FALSE),0)</f>
        <v>82</v>
      </c>
      <c r="DS298">
        <f>IFERROR(VLOOKUP($B298,'Raw Stats'!$S$3:$AH$528,4,FALSE),0)</f>
        <v>20</v>
      </c>
      <c r="DT298">
        <f>IFERROR(VLOOKUP($B298,'Raw Stats'!$S$3:$AH$528,5,FALSE),0)</f>
        <v>23</v>
      </c>
      <c r="DU298">
        <f>IFERROR(VLOOKUP($B298,'Raw Stats'!$S$3:$AH$528,6,FALSE),0)</f>
        <v>43</v>
      </c>
      <c r="DV298">
        <f>IFERROR(VLOOKUP($B298,'Raw Stats'!$S$3:$AH$528,7,FALSE),0)</f>
        <v>-6</v>
      </c>
      <c r="DW298">
        <f>IFERROR(VLOOKUP($B298,'Raw Stats'!$S$3:$AH$528,8,FALSE),0)</f>
        <v>42</v>
      </c>
      <c r="DX298">
        <f>IFERROR(VLOOKUP($B298,'Raw Stats'!$S$3:$AH$528,9,FALSE),0)</f>
        <v>164</v>
      </c>
      <c r="DY298">
        <f>IFERROR(VLOOKUP($B298,'Raw Stats'!$S$3:$AH$528,10,FALSE),0)</f>
        <v>41</v>
      </c>
      <c r="DZ298">
        <f>IFERROR(VLOOKUP($B298,'Raw Stats'!$S$3:$AH$528,11,FALSE)+VLOOKUP($B298,'Raw Stats'!$S$3:$AH$528,12,FALSE),0)</f>
        <v>12</v>
      </c>
      <c r="EA298">
        <f>IFERROR(VLOOKUP($B298,'Raw Stats'!$S$3:$AH$528,13,FALSE)+VLOOKUP($B298,'Raw Stats'!$S$3:$AH$528,14,FALSE),0)</f>
        <v>3</v>
      </c>
      <c r="EB298">
        <f>IFERROR(VLOOKUP($B298,'Raw Stats'!$S$3:$AH$528,15,FALSE),0)</f>
        <v>5</v>
      </c>
      <c r="EC298">
        <f>IFERROR(VLOOKUP($B298,'Raw Stats'!$S$3:$AH$528,16,FALSE),0)</f>
        <v>187</v>
      </c>
    </row>
    <row r="299" spans="1:133" x14ac:dyDescent="0.2">
      <c r="A299">
        <f>IFERROR(VLOOKUP(B299,Sheet2!$W$1:$X$300,2,FALSE),301)</f>
        <v>301</v>
      </c>
      <c r="B299" t="s">
        <v>772</v>
      </c>
      <c r="C299">
        <f t="shared" si="20"/>
        <v>0.62958805678489049</v>
      </c>
      <c r="D299">
        <f t="shared" si="21"/>
        <v>0.71472947311844204</v>
      </c>
      <c r="E299">
        <f t="shared" si="22"/>
        <v>0.74737648737412898</v>
      </c>
      <c r="F299">
        <f t="shared" si="23"/>
        <v>0.75773449309208196</v>
      </c>
      <c r="G299">
        <f t="shared" si="24"/>
        <v>0.6421423676436967</v>
      </c>
      <c r="J299">
        <f>BS299*'Value Calculations'!$D$3</f>
        <v>1.2232062858781136</v>
      </c>
      <c r="K299">
        <f>BT299*'Value Calculations'!$D$4</f>
        <v>3.9073524485357991</v>
      </c>
      <c r="L299">
        <f>BU299*'Value Calculations'!$D$5</f>
        <v>3.980071575793823</v>
      </c>
      <c r="M299">
        <f>BV299*'Value Calculations'!$D$6</f>
        <v>1.0005194553549028</v>
      </c>
      <c r="N299">
        <f>BW299*'Value Calculations'!$D$7</f>
        <v>3.5153950821837121</v>
      </c>
      <c r="O299">
        <f>BX299*'Value Calculations'!$D$8</f>
        <v>7.6204940557932179</v>
      </c>
      <c r="P299">
        <f>BY299*'Value Calculations'!$D$9</f>
        <v>14.736443358489456</v>
      </c>
      <c r="Q299">
        <f>BZ299*'Value Calculations'!$D$10</f>
        <v>0.36531647407620471</v>
      </c>
      <c r="R299">
        <f>CA299*'Value Calculations'!$D$11</f>
        <v>1.9814282960498748</v>
      </c>
      <c r="S299">
        <f>CB299*'Value Calculations'!$D$12</f>
        <v>0</v>
      </c>
      <c r="T299">
        <f>CC299*'Value Calculations'!$D$13</f>
        <v>3.8521727724325494</v>
      </c>
      <c r="V299">
        <f>CF299*'Value Calculations'!$D$3</f>
        <v>1.6309417145041516</v>
      </c>
      <c r="W299">
        <f>CG299*'Value Calculations'!$D$4</f>
        <v>7.1634794889822988</v>
      </c>
      <c r="X299">
        <f>CH299*'Value Calculations'!$D$5</f>
        <v>6.8987907313759607</v>
      </c>
      <c r="Y299">
        <f>CI299*'Value Calculations'!$D$6</f>
        <v>0.75038959151617712</v>
      </c>
      <c r="Z299">
        <f>CJ299*'Value Calculations'!$D$7</f>
        <v>3.8669345904020833</v>
      </c>
      <c r="AA299">
        <f>CK299*'Value Calculations'!$D$8</f>
        <v>6.542122255445121</v>
      </c>
      <c r="AB299">
        <f>CL299*'Value Calculations'!$D$9</f>
        <v>11.209773153038988</v>
      </c>
      <c r="AC299">
        <f>CM299*'Value Calculations'!$D$10</f>
        <v>3.2878482666858426</v>
      </c>
      <c r="AD299">
        <f>CN299*'Value Calculations'!$D$11</f>
        <v>1.9814282960498748</v>
      </c>
      <c r="AE299">
        <f>CO299*'Value Calculations'!$D$12</f>
        <v>0</v>
      </c>
      <c r="AF299">
        <f>CP299*'Value Calculations'!$D$13</f>
        <v>5.9846255571719968</v>
      </c>
      <c r="AH299">
        <f>CS299*'Value Calculations'!$D$3</f>
        <v>1.6309417145041516</v>
      </c>
      <c r="AI299">
        <f>CT299*'Value Calculations'!$D$4</f>
        <v>5.8610286728036982</v>
      </c>
      <c r="AJ299">
        <f>CU299*'Value Calculations'!$D$5</f>
        <v>5.8374383111642736</v>
      </c>
      <c r="AK299">
        <f>CV299*'Value Calculations'!$D$6</f>
        <v>1.1255843872742657</v>
      </c>
      <c r="AL299">
        <f>CW299*'Value Calculations'!$D$7</f>
        <v>2.4607765575285985</v>
      </c>
      <c r="AM299">
        <f>CX299*'Value Calculations'!$D$8</f>
        <v>4.1697042946793079</v>
      </c>
      <c r="AN299">
        <f>CY299*'Value Calculations'!$D$9</f>
        <v>7.3052454255759702</v>
      </c>
      <c r="AO299">
        <f>CZ299*'Value Calculations'!$D$10</f>
        <v>1.8265823703810236</v>
      </c>
      <c r="AP299">
        <f>DA299*'Value Calculations'!$D$11</f>
        <v>0.9907141480249374</v>
      </c>
      <c r="AQ299">
        <f>DB299*'Value Calculations'!$D$12</f>
        <v>0.81388273958941404</v>
      </c>
      <c r="AR299">
        <f>DC299*'Value Calculations'!$D$13</f>
        <v>3.8521727724325494</v>
      </c>
      <c r="AT299">
        <f>DF299*'Value Calculations'!$D$3</f>
        <v>2.0386771431301893</v>
      </c>
      <c r="AU299">
        <f>DG299*'Value Calculations'!$D$4</f>
        <v>6.8378667849376482</v>
      </c>
      <c r="AV299">
        <f>DH299*'Value Calculations'!$D$5</f>
        <v>6.8987907313759607</v>
      </c>
      <c r="AW299">
        <f>DI299*'Value Calculations'!$D$6</f>
        <v>-2.6263635703066202</v>
      </c>
      <c r="AX299">
        <f>DJ299*'Value Calculations'!$D$7</f>
        <v>4.3063589756750478</v>
      </c>
      <c r="AY299">
        <f>DK299*'Value Calculations'!$D$8</f>
        <v>7.1891453356539792</v>
      </c>
      <c r="AZ299">
        <f>DL299*'Value Calculations'!$D$9</f>
        <v>11.461678167714023</v>
      </c>
      <c r="BA299">
        <f>DM299*'Value Calculations'!$D$10</f>
        <v>4.3837976889144565</v>
      </c>
      <c r="BB299">
        <f>DN299*'Value Calculations'!$D$11</f>
        <v>0.9907141480249374</v>
      </c>
      <c r="BC299">
        <f>DO299*'Value Calculations'!$D$12</f>
        <v>0</v>
      </c>
      <c r="BD299">
        <f>DP299*'Value Calculations'!$D$13</f>
        <v>8.529811138957788</v>
      </c>
      <c r="BF299">
        <f>DS299*'Value Calculations'!$D$3</f>
        <v>2.8541480003822652</v>
      </c>
      <c r="BG299">
        <f>DT299*'Value Calculations'!$D$4</f>
        <v>6.5122540808929985</v>
      </c>
      <c r="BH299">
        <f>DU299*'Value Calculations'!$D$5</f>
        <v>7.1641288364288815</v>
      </c>
      <c r="BI299">
        <f>DV299*'Value Calculations'!$D$6</f>
        <v>-1.5007791830323542</v>
      </c>
      <c r="BJ299">
        <f>DW299*'Value Calculations'!$D$7</f>
        <v>2.8123160657469697</v>
      </c>
      <c r="BK299">
        <f>DX299*'Value Calculations'!$D$8</f>
        <v>8.626974402784775</v>
      </c>
      <c r="BL299">
        <f>DY299*'Value Calculations'!$D$9</f>
        <v>11.713583182389055</v>
      </c>
      <c r="BM299">
        <f>DZ299*'Value Calculations'!$D$10</f>
        <v>4.3837976889144565</v>
      </c>
      <c r="BN299">
        <f>EA299*'Value Calculations'!$D$11</f>
        <v>0</v>
      </c>
      <c r="BO299">
        <f>EB299*'Value Calculations'!$D$12</f>
        <v>0</v>
      </c>
      <c r="BP299">
        <f>EC299*'Value Calculations'!$D$13</f>
        <v>8.8049663369886844</v>
      </c>
      <c r="BR299">
        <f>IFERROR(VLOOKUP($B299,'Raw Stats'!$CM$3:$DC$884,3,FALSE),0)</f>
        <v>67</v>
      </c>
      <c r="BS299">
        <f>IFERROR(VLOOKUP($B299,'Raw Stats'!$CM$3:$DC$884,4,FALSE),0)</f>
        <v>3</v>
      </c>
      <c r="BT299">
        <f>IFERROR(VLOOKUP($B299,'Raw Stats'!$CM$3:$DC$884,5,FALSE),0)</f>
        <v>12</v>
      </c>
      <c r="BU299">
        <f>IFERROR(VLOOKUP($B299,'Raw Stats'!$CM$3:$DC$884,6,FALSE),0)</f>
        <v>15</v>
      </c>
      <c r="BV299">
        <f>IFERROR(VLOOKUP($B299,'Raw Stats'!$CM$3:$DC$884,7,FALSE),0)</f>
        <v>8</v>
      </c>
      <c r="BW299">
        <f>IFERROR(VLOOKUP($B299,'Raw Stats'!$CM$3:$DC$884,8,FALSE),0)</f>
        <v>40</v>
      </c>
      <c r="BX299">
        <f>IFERROR(VLOOKUP($B299,'Raw Stats'!$CM$3:$DC$884,9,FALSE),0)</f>
        <v>106</v>
      </c>
      <c r="BY299">
        <f>IFERROR(VLOOKUP($B299,'Raw Stats'!$CM$3:$DC$884,10,FALSE),0)</f>
        <v>117</v>
      </c>
      <c r="BZ299">
        <f>IFERROR(VLOOKUP($B299,'Raw Stats'!$CM$3:$DC$884,11,FALSE)+VLOOKUP($B299,'Raw Stats'!$CM$3:$DC$884,12,FALSE),0)</f>
        <v>1</v>
      </c>
      <c r="CA299">
        <f>IFERROR(VLOOKUP($B299,'Raw Stats'!$CM$3:$DC$884,13,FALSE)+VLOOKUP($B299,'Raw Stats'!$CM$3:$DC$884,14,FALSE),0)</f>
        <v>2</v>
      </c>
      <c r="CB299">
        <f>IFERROR(VLOOKUP($B299,'Raw Stats'!$CM$3:$DC$884,15,FALSE),0)</f>
        <v>0</v>
      </c>
      <c r="CC299">
        <f>IFERROR(VLOOKUP($B299,'Raw Stats'!$CM$3:$DC$884,16,FALSE),0)</f>
        <v>56</v>
      </c>
      <c r="CE299">
        <f>IFERROR(VLOOKUP($B299,'Raw Stats'!$BU$3:$CJ$528,3,FALSE),0)</f>
        <v>69</v>
      </c>
      <c r="CF299">
        <f>IFERROR(VLOOKUP($B299,'Raw Stats'!$BU$3:$CJ$528,4,FALSE),0)</f>
        <v>4</v>
      </c>
      <c r="CG299">
        <f>IFERROR(VLOOKUP($B299,'Raw Stats'!$BU$3:$CJ$5288,5,FALSE),0)</f>
        <v>22</v>
      </c>
      <c r="CH299">
        <f>IFERROR(VLOOKUP($B299,'Raw Stats'!$BU$3:$CJ$528,6,FALSE),0)</f>
        <v>26</v>
      </c>
      <c r="CI299">
        <f>IFERROR(VLOOKUP($B299,'Raw Stats'!$BU$3:$CJ$528,7,FALSE),0)</f>
        <v>6</v>
      </c>
      <c r="CJ299">
        <f>IFERROR(VLOOKUP($B299,'Raw Stats'!$BU$3:$CJ$528,8,FALSE),0)</f>
        <v>44</v>
      </c>
      <c r="CK299">
        <f>IFERROR(VLOOKUP($B299,'Raw Stats'!$BU$3:$CJ$528,9,FALSE),0)</f>
        <v>91</v>
      </c>
      <c r="CL299">
        <f>IFERROR(VLOOKUP($B299,'Raw Stats'!$BU$3:$CJ$528,10,FALSE),0)</f>
        <v>89</v>
      </c>
      <c r="CM299">
        <f>IFERROR(VLOOKUP($B299,'Raw Stats'!$BU$3:$CJ$528,11,FALSE)+VLOOKUP($B299,'Raw Stats'!$BU$3:$CJ$528,12,FALSE),0)</f>
        <v>9</v>
      </c>
      <c r="CN299">
        <f>IFERROR(VLOOKUP($B299,'Raw Stats'!$BU$3:$CJ$528,13,FALSE)+VLOOKUP($B299,'Raw Stats'!$BU$3:$CJ$528,14,FALSE),0)</f>
        <v>2</v>
      </c>
      <c r="CO299">
        <f>IFERROR(VLOOKUP($B299,'Raw Stats'!$BU$3:$CJ$528,15,FALSE),0)</f>
        <v>0</v>
      </c>
      <c r="CP299">
        <f>IFERROR(VLOOKUP($B299,'Raw Stats'!$BU$3:$CJ$528,16,FALSE),0)</f>
        <v>87</v>
      </c>
      <c r="CR299">
        <f>IFERROR(VLOOKUP($B299,'Raw Stats'!$BC$3:$BR$528,3,FALSE),0)</f>
        <v>48</v>
      </c>
      <c r="CS299">
        <f>IFERROR(VLOOKUP($B299,'Raw Stats'!$BC$3:$BR$528,4,FALSE),0)</f>
        <v>4</v>
      </c>
      <c r="CT299">
        <f>IFERROR(VLOOKUP($B299,'Raw Stats'!$BC$3:$BR$5288,5,FALSE),0)</f>
        <v>18</v>
      </c>
      <c r="CU299">
        <f>IFERROR(VLOOKUP($B299,'Raw Stats'!$BC$3:$BR$52888,6,FALSE),0)</f>
        <v>22</v>
      </c>
      <c r="CV299">
        <f>IFERROR(VLOOKUP($B299,'Raw Stats'!$BC$3:$BR$5288,7,FALSE),0)</f>
        <v>9</v>
      </c>
      <c r="CW299">
        <f>IFERROR(VLOOKUP($B299,'Raw Stats'!$BC$3:$BR$5288,8,FALSE),0)</f>
        <v>28</v>
      </c>
      <c r="CX299">
        <f>IFERROR(VLOOKUP($B299,'Raw Stats'!$BC$3:$BR$5288,9,FALSE),0)</f>
        <v>58</v>
      </c>
      <c r="CY299">
        <f>IFERROR(VLOOKUP($B299,'Raw Stats'!$BC$3:$BR$5288,10,FALSE),0)</f>
        <v>58</v>
      </c>
      <c r="CZ299">
        <f>IFERROR(VLOOKUP($B299,'Raw Stats'!$BC$3:$BR$5288,11,FALSE)+VLOOKUP($B299,'Raw Stats'!$BC$3:$BR$5288,12,FALSE),0)</f>
        <v>5</v>
      </c>
      <c r="DA299">
        <f>IFERROR(VLOOKUP($B299,'Raw Stats'!$BC$3:$BR$5288,13,FALSE)+VLOOKUP($B299,'Raw Stats'!$BC$3:$BR$5288,14,FALSE),0)</f>
        <v>1</v>
      </c>
      <c r="DB299">
        <f>IFERROR(VLOOKUP($B299,'Raw Stats'!$BC$3:$BR$5288,15,FALSE),0)</f>
        <v>1</v>
      </c>
      <c r="DC299">
        <f>IFERROR(VLOOKUP($B299,'Raw Stats'!$BC$3:$BR$5288,16,FALSE),0)</f>
        <v>56</v>
      </c>
      <c r="DE299">
        <f>IFERROR(VLOOKUP($B299,'Raw Stats'!$AK$3:$AZ$528,3,FALSE),0)</f>
        <v>66</v>
      </c>
      <c r="DF299">
        <f>IFERROR(VLOOKUP($B299,'Raw Stats'!$AK$3:$AZ$528,4,FALSE),0)</f>
        <v>5</v>
      </c>
      <c r="DG299">
        <f>IFERROR(VLOOKUP($B299,'Raw Stats'!$AK$3:$AZ$528,5,FALSE),0)</f>
        <v>21</v>
      </c>
      <c r="DH299">
        <f>IFERROR(VLOOKUP($B299,'Raw Stats'!$AK$3:$AZ$528,6,FALSE),0)</f>
        <v>26</v>
      </c>
      <c r="DI299">
        <f>IFERROR(VLOOKUP($B299,'Raw Stats'!$AK$3:$AZ$528,7,FALSE),0)</f>
        <v>-21</v>
      </c>
      <c r="DJ299">
        <f>IFERROR(VLOOKUP($B299,'Raw Stats'!$AK$3:$AZ$528,8,FALSE),0)</f>
        <v>49</v>
      </c>
      <c r="DK299">
        <f>IFERROR(VLOOKUP($B299,'Raw Stats'!$AK$3:$AZ$528,9,FALSE),0)</f>
        <v>100</v>
      </c>
      <c r="DL299">
        <f>IFERROR(VLOOKUP($B299,'Raw Stats'!$AK$3:$AZ$528,10,FALSE),0)</f>
        <v>91</v>
      </c>
      <c r="DM299">
        <f>IFERROR(VLOOKUP($B299,'Raw Stats'!$AK$3:$AZ$528,11,FALSE)+VLOOKUP($B299,'Raw Stats'!$AK$3:$AZ$528,12,FALSE),0)</f>
        <v>12</v>
      </c>
      <c r="DN299">
        <f>IFERROR(VLOOKUP($B299,'Raw Stats'!$AK$3:$AZ$528,13,FALSE)+VLOOKUP($B299,'Raw Stats'!$AK$3:$AZ$528,14,FALSE),0)</f>
        <v>1</v>
      </c>
      <c r="DO299">
        <f>IFERROR(VLOOKUP($B299,'Raw Stats'!$AK$3:$AZ$528,15,FALSE),0)</f>
        <v>0</v>
      </c>
      <c r="DP299">
        <f>IFERROR(VLOOKUP($B299,'Raw Stats'!$AK$3:$AZ$528,16,FALSE),0)</f>
        <v>124</v>
      </c>
      <c r="DR299">
        <f>IFERROR(VLOOKUP($B299,'Raw Stats'!$S$3:$AH$528,3,FALSE),0)</f>
        <v>80</v>
      </c>
      <c r="DS299">
        <f>IFERROR(VLOOKUP($B299,'Raw Stats'!$S$3:$AH$528,4,FALSE),0)</f>
        <v>7</v>
      </c>
      <c r="DT299">
        <f>IFERROR(VLOOKUP($B299,'Raw Stats'!$S$3:$AH$528,5,FALSE),0)</f>
        <v>20</v>
      </c>
      <c r="DU299">
        <f>IFERROR(VLOOKUP($B299,'Raw Stats'!$S$3:$AH$528,6,FALSE),0)</f>
        <v>27</v>
      </c>
      <c r="DV299">
        <f>IFERROR(VLOOKUP($B299,'Raw Stats'!$S$3:$AH$528,7,FALSE),0)</f>
        <v>-12</v>
      </c>
      <c r="DW299">
        <f>IFERROR(VLOOKUP($B299,'Raw Stats'!$S$3:$AH$528,8,FALSE),0)</f>
        <v>32</v>
      </c>
      <c r="DX299">
        <f>IFERROR(VLOOKUP($B299,'Raw Stats'!$S$3:$AH$528,9,FALSE),0)</f>
        <v>120</v>
      </c>
      <c r="DY299">
        <f>IFERROR(VLOOKUP($B299,'Raw Stats'!$S$3:$AH$528,10,FALSE),0)</f>
        <v>93</v>
      </c>
      <c r="DZ299">
        <f>IFERROR(VLOOKUP($B299,'Raw Stats'!$S$3:$AH$528,11,FALSE)+VLOOKUP($B299,'Raw Stats'!$S$3:$AH$528,12,FALSE),0)</f>
        <v>12</v>
      </c>
      <c r="EA299">
        <f>IFERROR(VLOOKUP($B299,'Raw Stats'!$S$3:$AH$528,13,FALSE)+VLOOKUP($B299,'Raw Stats'!$S$3:$AH$528,14,FALSE),0)</f>
        <v>0</v>
      </c>
      <c r="EB299">
        <f>IFERROR(VLOOKUP($B299,'Raw Stats'!$S$3:$AH$528,15,FALSE),0)</f>
        <v>0</v>
      </c>
      <c r="EC299">
        <f>IFERROR(VLOOKUP($B299,'Raw Stats'!$S$3:$AH$528,16,FALSE),0)</f>
        <v>128</v>
      </c>
    </row>
    <row r="300" spans="1:133" x14ac:dyDescent="0.2">
      <c r="A300">
        <f>IFERROR(VLOOKUP(B300,Sheet2!$W$1:$X$300,2,FALSE),301)</f>
        <v>301</v>
      </c>
      <c r="B300" t="s">
        <v>349</v>
      </c>
      <c r="C300">
        <f t="shared" si="20"/>
        <v>0.62681638509430859</v>
      </c>
      <c r="D300">
        <f t="shared" si="21"/>
        <v>0.50885287163317938</v>
      </c>
      <c r="E300">
        <f t="shared" si="22"/>
        <v>0.4322886802531648</v>
      </c>
      <c r="F300">
        <f t="shared" si="23"/>
        <v>0.74115852113027814</v>
      </c>
      <c r="G300">
        <f t="shared" si="24"/>
        <v>0.5428195433636217</v>
      </c>
      <c r="J300">
        <f>BS300*'Value Calculations'!$D$3</f>
        <v>2.8541480003822652</v>
      </c>
      <c r="K300">
        <f>BT300*'Value Calculations'!$D$4</f>
        <v>6.8378667849376482</v>
      </c>
      <c r="L300">
        <f>BU300*'Value Calculations'!$D$5</f>
        <v>7.4294669414818033</v>
      </c>
      <c r="M300">
        <f>BV300*'Value Calculations'!$D$6</f>
        <v>0.75038959151617712</v>
      </c>
      <c r="N300">
        <f>BW300*'Value Calculations'!$D$7</f>
        <v>4.2184740986204545</v>
      </c>
      <c r="O300">
        <f>BX300*'Value Calculations'!$D$8</f>
        <v>9.0583231229240138</v>
      </c>
      <c r="P300">
        <f>BY300*'Value Calculations'!$D$9</f>
        <v>7.6831029475885204</v>
      </c>
      <c r="Q300">
        <f>BZ300*'Value Calculations'!$D$10</f>
        <v>0</v>
      </c>
      <c r="R300">
        <f>CA300*'Value Calculations'!$D$11</f>
        <v>1.9814282960498748</v>
      </c>
      <c r="S300">
        <f>CB300*'Value Calculations'!$D$12</f>
        <v>1.6277654791788281</v>
      </c>
      <c r="T300">
        <f>CC300*'Value Calculations'!$D$13</f>
        <v>7.7043455448650988</v>
      </c>
      <c r="V300">
        <f>CF300*'Value Calculations'!$D$3</f>
        <v>3.6696188576343411</v>
      </c>
      <c r="W300">
        <f>CG300*'Value Calculations'!$D$4</f>
        <v>2.9305143364018491</v>
      </c>
      <c r="X300">
        <f>CH300*'Value Calculations'!$D$5</f>
        <v>4.7760858909525883</v>
      </c>
      <c r="Y300">
        <f>CI300*'Value Calculations'!$D$6</f>
        <v>0.25012986383872571</v>
      </c>
      <c r="Z300">
        <f>CJ300*'Value Calculations'!$D$7</f>
        <v>2.8123160657469697</v>
      </c>
      <c r="AA300">
        <f>CK300*'Value Calculations'!$D$8</f>
        <v>5.176184641670865</v>
      </c>
      <c r="AB300">
        <f>CL300*'Value Calculations'!$D$9</f>
        <v>3.6526227127879851</v>
      </c>
      <c r="AC300">
        <f>CM300*'Value Calculations'!$D$10</f>
        <v>0</v>
      </c>
      <c r="AD300">
        <f>CN300*'Value Calculations'!$D$11</f>
        <v>0.9907141480249374</v>
      </c>
      <c r="AE300">
        <f>CO300*'Value Calculations'!$D$12</f>
        <v>0</v>
      </c>
      <c r="AF300">
        <f>CP300*'Value Calculations'!$D$13</f>
        <v>4.7464271660329622</v>
      </c>
      <c r="AH300">
        <f>CS300*'Value Calculations'!$D$3</f>
        <v>1.2232062858781136</v>
      </c>
      <c r="AI300">
        <f>CT300*'Value Calculations'!$D$4</f>
        <v>1.9536762242678996</v>
      </c>
      <c r="AJ300">
        <f>CU300*'Value Calculations'!$D$5</f>
        <v>2.3880429454762941</v>
      </c>
      <c r="AK300">
        <f>CV300*'Value Calculations'!$D$6</f>
        <v>-1.0005194553549028</v>
      </c>
      <c r="AL300">
        <f>CW300*'Value Calculations'!$D$7</f>
        <v>1.4061580328734848</v>
      </c>
      <c r="AM300">
        <f>CX300*'Value Calculations'!$D$8</f>
        <v>3.091332494331211</v>
      </c>
      <c r="AN300">
        <f>CY300*'Value Calculations'!$D$9</f>
        <v>2.5190501467503346</v>
      </c>
      <c r="AO300">
        <f>CZ300*'Value Calculations'!$D$10</f>
        <v>0.36531647407620471</v>
      </c>
      <c r="AP300">
        <f>DA300*'Value Calculations'!$D$11</f>
        <v>0</v>
      </c>
      <c r="AQ300">
        <f>DB300*'Value Calculations'!$D$12</f>
        <v>0</v>
      </c>
      <c r="AR300">
        <f>DC300*'Value Calculations'!$D$13</f>
        <v>2.7515519803089639</v>
      </c>
      <c r="AT300">
        <f>DF300*'Value Calculations'!$D$3</f>
        <v>8.1547085725207573</v>
      </c>
      <c r="AU300">
        <f>DG300*'Value Calculations'!$D$4</f>
        <v>6.1866413768483488</v>
      </c>
      <c r="AV300">
        <f>DH300*'Value Calculations'!$D$5</f>
        <v>10.348186097063941</v>
      </c>
      <c r="AW300">
        <f>DI300*'Value Calculations'!$D$6</f>
        <v>4.1271427533389744</v>
      </c>
      <c r="AX300">
        <f>DJ300*'Value Calculations'!$D$7</f>
        <v>3.6032799592383049</v>
      </c>
      <c r="AY300">
        <f>DK300*'Value Calculations'!$D$8</f>
        <v>5.6794248151666435</v>
      </c>
      <c r="AZ300">
        <f>DL300*'Value Calculations'!$D$9</f>
        <v>7.0533404109009368</v>
      </c>
      <c r="BA300">
        <f>DM300*'Value Calculations'!$D$10</f>
        <v>0.36531647407620471</v>
      </c>
      <c r="BB300">
        <f>DN300*'Value Calculations'!$D$11</f>
        <v>1.9814282960498748</v>
      </c>
      <c r="BC300">
        <f>DO300*'Value Calculations'!$D$12</f>
        <v>4.883296437536484</v>
      </c>
      <c r="BD300">
        <f>DP300*'Value Calculations'!$D$13</f>
        <v>8.3922335399423389</v>
      </c>
      <c r="BF300">
        <f>DS300*'Value Calculations'!$D$3</f>
        <v>5.7082960007645305</v>
      </c>
      <c r="BG300">
        <f>DT300*'Value Calculations'!$D$4</f>
        <v>4.5585778566250994</v>
      </c>
      <c r="BH300">
        <f>DU300*'Value Calculations'!$D$5</f>
        <v>7.4294669414818033</v>
      </c>
      <c r="BI300">
        <f>DV300*'Value Calculations'!$D$6</f>
        <v>-1.6258441149517171</v>
      </c>
      <c r="BJ300">
        <f>DW300*'Value Calculations'!$D$7</f>
        <v>2.9002009428015625</v>
      </c>
      <c r="BK300">
        <f>DX300*'Value Calculations'!$D$8</f>
        <v>5.8232077218797231</v>
      </c>
      <c r="BL300">
        <f>DY300*'Value Calculations'!$D$9</f>
        <v>6.8014353962259033</v>
      </c>
      <c r="BM300">
        <f>DZ300*'Value Calculations'!$D$10</f>
        <v>0</v>
      </c>
      <c r="BN300">
        <f>EA300*'Value Calculations'!$D$11</f>
        <v>2.9721424440748123</v>
      </c>
      <c r="BO300">
        <f>EB300*'Value Calculations'!$D$12</f>
        <v>1.6277654791788281</v>
      </c>
      <c r="BP300">
        <f>EC300*'Value Calculations'!$D$13</f>
        <v>7.7731343443728225</v>
      </c>
      <c r="BR300">
        <f>IFERROR(VLOOKUP($B300,'Raw Stats'!$CM$3:$DC$884,3,FALSE),0)</f>
        <v>80</v>
      </c>
      <c r="BS300">
        <f>IFERROR(VLOOKUP($B300,'Raw Stats'!$CM$3:$DC$884,4,FALSE),0)</f>
        <v>7</v>
      </c>
      <c r="BT300">
        <f>IFERROR(VLOOKUP($B300,'Raw Stats'!$CM$3:$DC$884,5,FALSE),0)</f>
        <v>21</v>
      </c>
      <c r="BU300">
        <f>IFERROR(VLOOKUP($B300,'Raw Stats'!$CM$3:$DC$884,6,FALSE),0)</f>
        <v>28</v>
      </c>
      <c r="BV300">
        <f>IFERROR(VLOOKUP($B300,'Raw Stats'!$CM$3:$DC$884,7,FALSE),0)</f>
        <v>6</v>
      </c>
      <c r="BW300">
        <f>IFERROR(VLOOKUP($B300,'Raw Stats'!$CM$3:$DC$884,8,FALSE),0)</f>
        <v>48</v>
      </c>
      <c r="BX300">
        <f>IFERROR(VLOOKUP($B300,'Raw Stats'!$CM$3:$DC$884,9,FALSE),0)</f>
        <v>126</v>
      </c>
      <c r="BY300">
        <f>IFERROR(VLOOKUP($B300,'Raw Stats'!$CM$3:$DC$884,10,FALSE),0)</f>
        <v>61</v>
      </c>
      <c r="BZ300">
        <f>IFERROR(VLOOKUP($B300,'Raw Stats'!$CM$3:$DC$884,11,FALSE)+VLOOKUP($B300,'Raw Stats'!$CM$3:$DC$884,12,FALSE),0)</f>
        <v>0</v>
      </c>
      <c r="CA300">
        <f>IFERROR(VLOOKUP($B300,'Raw Stats'!$CM$3:$DC$884,13,FALSE)+VLOOKUP($B300,'Raw Stats'!$CM$3:$DC$884,14,FALSE),0)</f>
        <v>2</v>
      </c>
      <c r="CB300">
        <f>IFERROR(VLOOKUP($B300,'Raw Stats'!$CM$3:$DC$884,15,FALSE),0)</f>
        <v>2</v>
      </c>
      <c r="CC300">
        <f>IFERROR(VLOOKUP($B300,'Raw Stats'!$CM$3:$DC$884,16,FALSE),0)</f>
        <v>112</v>
      </c>
      <c r="CE300">
        <f>IFERROR(VLOOKUP($B300,'Raw Stats'!$BU$3:$CJ$528,3,FALSE),0)</f>
        <v>57</v>
      </c>
      <c r="CF300">
        <f>IFERROR(VLOOKUP($B300,'Raw Stats'!$BU$3:$CJ$528,4,FALSE),0)</f>
        <v>9</v>
      </c>
      <c r="CG300">
        <f>IFERROR(VLOOKUP($B300,'Raw Stats'!$BU$3:$CJ$5288,5,FALSE),0)</f>
        <v>9</v>
      </c>
      <c r="CH300">
        <f>IFERROR(VLOOKUP($B300,'Raw Stats'!$BU$3:$CJ$528,6,FALSE),0)</f>
        <v>18</v>
      </c>
      <c r="CI300">
        <f>IFERROR(VLOOKUP($B300,'Raw Stats'!$BU$3:$CJ$528,7,FALSE),0)</f>
        <v>2</v>
      </c>
      <c r="CJ300">
        <f>IFERROR(VLOOKUP($B300,'Raw Stats'!$BU$3:$CJ$528,8,FALSE),0)</f>
        <v>32</v>
      </c>
      <c r="CK300">
        <f>IFERROR(VLOOKUP($B300,'Raw Stats'!$BU$3:$CJ$528,9,FALSE),0)</f>
        <v>72</v>
      </c>
      <c r="CL300">
        <f>IFERROR(VLOOKUP($B300,'Raw Stats'!$BU$3:$CJ$528,10,FALSE),0)</f>
        <v>29</v>
      </c>
      <c r="CM300">
        <f>IFERROR(VLOOKUP($B300,'Raw Stats'!$BU$3:$CJ$528,11,FALSE)+VLOOKUP($B300,'Raw Stats'!$BU$3:$CJ$528,12,FALSE),0)</f>
        <v>0</v>
      </c>
      <c r="CN300">
        <f>IFERROR(VLOOKUP($B300,'Raw Stats'!$BU$3:$CJ$528,13,FALSE)+VLOOKUP($B300,'Raw Stats'!$BU$3:$CJ$528,14,FALSE),0)</f>
        <v>1</v>
      </c>
      <c r="CO300">
        <f>IFERROR(VLOOKUP($B300,'Raw Stats'!$BU$3:$CJ$528,15,FALSE),0)</f>
        <v>0</v>
      </c>
      <c r="CP300">
        <f>IFERROR(VLOOKUP($B300,'Raw Stats'!$BU$3:$CJ$528,16,FALSE),0)</f>
        <v>69</v>
      </c>
      <c r="CR300">
        <f>IFERROR(VLOOKUP($B300,'Raw Stats'!$BC$3:$BR$528,3,FALSE),0)</f>
        <v>34</v>
      </c>
      <c r="CS300">
        <f>IFERROR(VLOOKUP($B300,'Raw Stats'!$BC$3:$BR$528,4,FALSE),0)</f>
        <v>3</v>
      </c>
      <c r="CT300">
        <f>IFERROR(VLOOKUP($B300,'Raw Stats'!$BC$3:$BR$5288,5,FALSE),0)</f>
        <v>6</v>
      </c>
      <c r="CU300">
        <f>IFERROR(VLOOKUP($B300,'Raw Stats'!$BC$3:$BR$52888,6,FALSE),0)</f>
        <v>9</v>
      </c>
      <c r="CV300">
        <f>IFERROR(VLOOKUP($B300,'Raw Stats'!$BC$3:$BR$5288,7,FALSE),0)</f>
        <v>-8</v>
      </c>
      <c r="CW300">
        <f>IFERROR(VLOOKUP($B300,'Raw Stats'!$BC$3:$BR$5288,8,FALSE),0)</f>
        <v>16</v>
      </c>
      <c r="CX300">
        <f>IFERROR(VLOOKUP($B300,'Raw Stats'!$BC$3:$BR$5288,9,FALSE),0)</f>
        <v>43</v>
      </c>
      <c r="CY300">
        <f>IFERROR(VLOOKUP($B300,'Raw Stats'!$BC$3:$BR$5288,10,FALSE),0)</f>
        <v>20</v>
      </c>
      <c r="CZ300">
        <f>IFERROR(VLOOKUP($B300,'Raw Stats'!$BC$3:$BR$5288,11,FALSE)+VLOOKUP($B300,'Raw Stats'!$BC$3:$BR$5288,12,FALSE),0)</f>
        <v>1</v>
      </c>
      <c r="DA300">
        <f>IFERROR(VLOOKUP($B300,'Raw Stats'!$BC$3:$BR$5288,13,FALSE)+VLOOKUP($B300,'Raw Stats'!$BC$3:$BR$5288,14,FALSE),0)</f>
        <v>0</v>
      </c>
      <c r="DB300">
        <f>IFERROR(VLOOKUP($B300,'Raw Stats'!$BC$3:$BR$5288,15,FALSE),0)</f>
        <v>0</v>
      </c>
      <c r="DC300">
        <f>IFERROR(VLOOKUP($B300,'Raw Stats'!$BC$3:$BR$5288,16,FALSE),0)</f>
        <v>40</v>
      </c>
      <c r="DE300">
        <f>IFERROR(VLOOKUP($B300,'Raw Stats'!$AK$3:$AZ$528,3,FALSE),0)</f>
        <v>82</v>
      </c>
      <c r="DF300">
        <f>IFERROR(VLOOKUP($B300,'Raw Stats'!$AK$3:$AZ$528,4,FALSE),0)</f>
        <v>20</v>
      </c>
      <c r="DG300">
        <f>IFERROR(VLOOKUP($B300,'Raw Stats'!$AK$3:$AZ$528,5,FALSE),0)</f>
        <v>19</v>
      </c>
      <c r="DH300">
        <f>IFERROR(VLOOKUP($B300,'Raw Stats'!$AK$3:$AZ$528,6,FALSE),0)</f>
        <v>39</v>
      </c>
      <c r="DI300">
        <f>IFERROR(VLOOKUP($B300,'Raw Stats'!$AK$3:$AZ$528,7,FALSE),0)</f>
        <v>33</v>
      </c>
      <c r="DJ300">
        <f>IFERROR(VLOOKUP($B300,'Raw Stats'!$AK$3:$AZ$528,8,FALSE),0)</f>
        <v>41</v>
      </c>
      <c r="DK300">
        <f>IFERROR(VLOOKUP($B300,'Raw Stats'!$AK$3:$AZ$528,9,FALSE),0)</f>
        <v>79</v>
      </c>
      <c r="DL300">
        <f>IFERROR(VLOOKUP($B300,'Raw Stats'!$AK$3:$AZ$528,10,FALSE),0)</f>
        <v>56</v>
      </c>
      <c r="DM300">
        <f>IFERROR(VLOOKUP($B300,'Raw Stats'!$AK$3:$AZ$528,11,FALSE)+VLOOKUP($B300,'Raw Stats'!$AK$3:$AZ$528,12,FALSE),0)</f>
        <v>1</v>
      </c>
      <c r="DN300">
        <f>IFERROR(VLOOKUP($B300,'Raw Stats'!$AK$3:$AZ$528,13,FALSE)+VLOOKUP($B300,'Raw Stats'!$AK$3:$AZ$528,14,FALSE),0)</f>
        <v>2</v>
      </c>
      <c r="DO300">
        <f>IFERROR(VLOOKUP($B300,'Raw Stats'!$AK$3:$AZ$528,15,FALSE),0)</f>
        <v>6</v>
      </c>
      <c r="DP300">
        <f>IFERROR(VLOOKUP($B300,'Raw Stats'!$AK$3:$AZ$528,16,FALSE),0)</f>
        <v>122</v>
      </c>
      <c r="DR300">
        <f>IFERROR(VLOOKUP($B300,'Raw Stats'!$S$3:$AH$528,3,FALSE),0)</f>
        <v>81</v>
      </c>
      <c r="DS300">
        <f>IFERROR(VLOOKUP($B300,'Raw Stats'!$S$3:$AH$528,4,FALSE),0)</f>
        <v>14</v>
      </c>
      <c r="DT300">
        <f>IFERROR(VLOOKUP($B300,'Raw Stats'!$S$3:$AH$528,5,FALSE),0)</f>
        <v>14</v>
      </c>
      <c r="DU300">
        <f>IFERROR(VLOOKUP($B300,'Raw Stats'!$S$3:$AH$528,6,FALSE),0)</f>
        <v>28</v>
      </c>
      <c r="DV300">
        <f>IFERROR(VLOOKUP($B300,'Raw Stats'!$S$3:$AH$528,7,FALSE),0)</f>
        <v>-13</v>
      </c>
      <c r="DW300">
        <f>IFERROR(VLOOKUP($B300,'Raw Stats'!$S$3:$AH$528,8,FALSE),0)</f>
        <v>33</v>
      </c>
      <c r="DX300">
        <f>IFERROR(VLOOKUP($B300,'Raw Stats'!$S$3:$AH$528,9,FALSE),0)</f>
        <v>81</v>
      </c>
      <c r="DY300">
        <f>IFERROR(VLOOKUP($B300,'Raw Stats'!$S$3:$AH$528,10,FALSE),0)</f>
        <v>54</v>
      </c>
      <c r="DZ300">
        <f>IFERROR(VLOOKUP($B300,'Raw Stats'!$S$3:$AH$528,11,FALSE)+VLOOKUP($B300,'Raw Stats'!$S$3:$AH$528,12,FALSE),0)</f>
        <v>0</v>
      </c>
      <c r="EA300">
        <f>IFERROR(VLOOKUP($B300,'Raw Stats'!$S$3:$AH$528,13,FALSE)+VLOOKUP($B300,'Raw Stats'!$S$3:$AH$528,14,FALSE),0)</f>
        <v>3</v>
      </c>
      <c r="EB300">
        <f>IFERROR(VLOOKUP($B300,'Raw Stats'!$S$3:$AH$528,15,FALSE),0)</f>
        <v>2</v>
      </c>
      <c r="EC300">
        <f>IFERROR(VLOOKUP($B300,'Raw Stats'!$S$3:$AH$528,16,FALSE),0)</f>
        <v>113</v>
      </c>
    </row>
    <row r="301" spans="1:133" x14ac:dyDescent="0.2">
      <c r="A301">
        <f>IFERROR(VLOOKUP(B301,Sheet2!$W$1:$X$300,2,FALSE),301)</f>
        <v>301</v>
      </c>
      <c r="B301" t="s">
        <v>918</v>
      </c>
      <c r="C301">
        <f t="shared" si="20"/>
        <v>0.62645227227589495</v>
      </c>
      <c r="D301">
        <f t="shared" si="21"/>
        <v>0.47490424190757047</v>
      </c>
      <c r="E301">
        <f t="shared" si="22"/>
        <v>0.67713915154747251</v>
      </c>
      <c r="F301">
        <f t="shared" si="23"/>
        <v>0.4429938585874329</v>
      </c>
      <c r="G301">
        <f t="shared" si="24"/>
        <v>0</v>
      </c>
      <c r="J301">
        <f>BS301*'Value Calculations'!$D$3</f>
        <v>2.0386771431301893</v>
      </c>
      <c r="K301">
        <f>BT301*'Value Calculations'!$D$4</f>
        <v>2.6049016323571994</v>
      </c>
      <c r="L301">
        <f>BU301*'Value Calculations'!$D$5</f>
        <v>3.4493953656879803</v>
      </c>
      <c r="M301">
        <f>BV301*'Value Calculations'!$D$6</f>
        <v>0.25012986383872571</v>
      </c>
      <c r="N301">
        <f>BW301*'Value Calculations'!$D$7</f>
        <v>1.9334672952010417</v>
      </c>
      <c r="O301">
        <f>BX301*'Value Calculations'!$D$8</f>
        <v>2.2286350540527335</v>
      </c>
      <c r="P301">
        <f>BY301*'Value Calculations'!$D$9</f>
        <v>3.1488126834379182</v>
      </c>
      <c r="Q301">
        <f>BZ301*'Value Calculations'!$D$10</f>
        <v>2.5572153185334328</v>
      </c>
      <c r="R301">
        <f>CA301*'Value Calculations'!$D$11</f>
        <v>0</v>
      </c>
      <c r="S301">
        <f>CB301*'Value Calculations'!$D$12</f>
        <v>0</v>
      </c>
      <c r="T301">
        <f>CC301*'Value Calculations'!$D$13</f>
        <v>3.7145951734171012</v>
      </c>
      <c r="V301">
        <f>CF301*'Value Calculations'!$D$3</f>
        <v>0.8154708572520758</v>
      </c>
      <c r="W301">
        <f>CG301*'Value Calculations'!$D$4</f>
        <v>5.5354159687590485</v>
      </c>
      <c r="X301">
        <f>CH301*'Value Calculations'!$D$5</f>
        <v>5.0414239960055092</v>
      </c>
      <c r="Y301">
        <f>CI301*'Value Calculations'!$D$6</f>
        <v>-0.50025972767745142</v>
      </c>
      <c r="Z301">
        <f>CJ301*'Value Calculations'!$D$7</f>
        <v>2.1092370493102273</v>
      </c>
      <c r="AA301">
        <f>CK301*'Value Calculations'!$D$8</f>
        <v>4.0978128413227681</v>
      </c>
      <c r="AB301">
        <f>CL301*'Value Calculations'!$D$9</f>
        <v>5.2900053081757026</v>
      </c>
      <c r="AC301">
        <f>CM301*'Value Calculations'!$D$10</f>
        <v>2.5572153185334328</v>
      </c>
      <c r="AD301">
        <f>CN301*'Value Calculations'!$D$11</f>
        <v>0</v>
      </c>
      <c r="AE301">
        <f>CO301*'Value Calculations'!$D$12</f>
        <v>0</v>
      </c>
      <c r="AF301">
        <f>CP301*'Value Calculations'!$D$13</f>
        <v>6.3973583542183405</v>
      </c>
      <c r="AH301">
        <f>CS301*'Value Calculations'!$D$3</f>
        <v>1.6309417145041516</v>
      </c>
      <c r="AI301">
        <f>CT301*'Value Calculations'!$D$4</f>
        <v>2.9305143364018491</v>
      </c>
      <c r="AJ301">
        <f>CU301*'Value Calculations'!$D$5</f>
        <v>3.4493953656879803</v>
      </c>
      <c r="AK301">
        <f>CV301*'Value Calculations'!$D$6</f>
        <v>1.8759739787904428</v>
      </c>
      <c r="AL301">
        <f>CW301*'Value Calculations'!$D$7</f>
        <v>2.4607765575285985</v>
      </c>
      <c r="AM301">
        <f>CX301*'Value Calculations'!$D$8</f>
        <v>3.3070068544008304</v>
      </c>
      <c r="AN301">
        <f>CY301*'Value Calculations'!$D$9</f>
        <v>4.156432742138052</v>
      </c>
      <c r="AO301">
        <f>CZ301*'Value Calculations'!$D$10</f>
        <v>1.0959494222286141</v>
      </c>
      <c r="AP301">
        <f>DA301*'Value Calculations'!$D$11</f>
        <v>0</v>
      </c>
      <c r="AQ301">
        <f>DB301*'Value Calculations'!$D$12</f>
        <v>1.6277654791788281</v>
      </c>
      <c r="AR301">
        <f>DC301*'Value Calculations'!$D$13</f>
        <v>5.2279487625870313</v>
      </c>
      <c r="AT301">
        <f>DF301*'Value Calculations'!$D$3</f>
        <v>0.4077354286260379</v>
      </c>
      <c r="AU301">
        <f>DG301*'Value Calculations'!$D$4</f>
        <v>3.9073524485357991</v>
      </c>
      <c r="AV301">
        <f>DH301*'Value Calculations'!$D$5</f>
        <v>3.4493953656879803</v>
      </c>
      <c r="AW301">
        <f>DI301*'Value Calculations'!$D$6</f>
        <v>0.87545452343553998</v>
      </c>
      <c r="AX301">
        <f>DJ301*'Value Calculations'!$D$7</f>
        <v>2.1971219263648201</v>
      </c>
      <c r="AY301">
        <f>DK301*'Value Calculations'!$D$8</f>
        <v>4.3853786547489273</v>
      </c>
      <c r="AZ301">
        <f>DL301*'Value Calculations'!$D$9</f>
        <v>4.0304802348005353</v>
      </c>
      <c r="BA301">
        <f>DM301*'Value Calculations'!$D$10</f>
        <v>0.36531647407620471</v>
      </c>
      <c r="BB301">
        <f>DN301*'Value Calculations'!$D$11</f>
        <v>0</v>
      </c>
      <c r="BC301">
        <f>DO301*'Value Calculations'!$D$12</f>
        <v>0</v>
      </c>
      <c r="BD301">
        <f>DP301*'Value Calculations'!$D$13</f>
        <v>4.7464271660329622</v>
      </c>
      <c r="BF301">
        <f>DS301*'Value Calculations'!$D$3</f>
        <v>0</v>
      </c>
      <c r="BG301">
        <f>DT301*'Value Calculations'!$D$4</f>
        <v>0</v>
      </c>
      <c r="BH301">
        <f>DU301*'Value Calculations'!$D$5</f>
        <v>0</v>
      </c>
      <c r="BI301">
        <f>DV301*'Value Calculations'!$D$6</f>
        <v>0</v>
      </c>
      <c r="BJ301">
        <f>DW301*'Value Calculations'!$D$7</f>
        <v>0</v>
      </c>
      <c r="BK301">
        <f>DX301*'Value Calculations'!$D$8</f>
        <v>0</v>
      </c>
      <c r="BL301">
        <f>DY301*'Value Calculations'!$D$9</f>
        <v>0</v>
      </c>
      <c r="BM301">
        <f>DZ301*'Value Calculations'!$D$10</f>
        <v>0</v>
      </c>
      <c r="BN301">
        <f>EA301*'Value Calculations'!$D$11</f>
        <v>0</v>
      </c>
      <c r="BO301">
        <f>EB301*'Value Calculations'!$D$12</f>
        <v>0</v>
      </c>
      <c r="BP301">
        <f>EC301*'Value Calculations'!$D$13</f>
        <v>0</v>
      </c>
      <c r="BR301">
        <f>IFERROR(VLOOKUP($B301,'Raw Stats'!$CM$3:$DC$884,3,FALSE),0)</f>
        <v>35</v>
      </c>
      <c r="BS301">
        <f>IFERROR(VLOOKUP($B301,'Raw Stats'!$CM$3:$DC$884,4,FALSE),0)</f>
        <v>5</v>
      </c>
      <c r="BT301">
        <f>IFERROR(VLOOKUP($B301,'Raw Stats'!$CM$3:$DC$884,5,FALSE),0)</f>
        <v>8</v>
      </c>
      <c r="BU301">
        <f>IFERROR(VLOOKUP($B301,'Raw Stats'!$CM$3:$DC$884,6,FALSE),0)</f>
        <v>13</v>
      </c>
      <c r="BV301">
        <f>IFERROR(VLOOKUP($B301,'Raw Stats'!$CM$3:$DC$884,7,FALSE),0)</f>
        <v>2</v>
      </c>
      <c r="BW301">
        <f>IFERROR(VLOOKUP($B301,'Raw Stats'!$CM$3:$DC$884,8,FALSE),0)</f>
        <v>22</v>
      </c>
      <c r="BX301">
        <f>IFERROR(VLOOKUP($B301,'Raw Stats'!$CM$3:$DC$884,9,FALSE),0)</f>
        <v>31</v>
      </c>
      <c r="BY301">
        <f>IFERROR(VLOOKUP($B301,'Raw Stats'!$CM$3:$DC$884,10,FALSE),0)</f>
        <v>25</v>
      </c>
      <c r="BZ301">
        <f>IFERROR(VLOOKUP($B301,'Raw Stats'!$CM$3:$DC$884,11,FALSE)+VLOOKUP($B301,'Raw Stats'!$CM$3:$DC$884,12,FALSE),0)</f>
        <v>7</v>
      </c>
      <c r="CA301">
        <f>IFERROR(VLOOKUP($B301,'Raw Stats'!$CM$3:$DC$884,13,FALSE)+VLOOKUP($B301,'Raw Stats'!$CM$3:$DC$884,14,FALSE),0)</f>
        <v>0</v>
      </c>
      <c r="CB301">
        <f>IFERROR(VLOOKUP($B301,'Raw Stats'!$CM$3:$DC$884,15,FALSE),0)</f>
        <v>0</v>
      </c>
      <c r="CC301">
        <f>IFERROR(VLOOKUP($B301,'Raw Stats'!$CM$3:$DC$884,16,FALSE),0)</f>
        <v>54</v>
      </c>
      <c r="CE301">
        <f>IFERROR(VLOOKUP($B301,'Raw Stats'!$BU$3:$CJ$528,3,FALSE),0)</f>
        <v>66</v>
      </c>
      <c r="CF301">
        <f>IFERROR(VLOOKUP($B301,'Raw Stats'!$BU$3:$CJ$528,4,FALSE),0)</f>
        <v>2</v>
      </c>
      <c r="CG301">
        <f>IFERROR(VLOOKUP($B301,'Raw Stats'!$BU$3:$CJ$5288,5,FALSE),0)</f>
        <v>17</v>
      </c>
      <c r="CH301">
        <f>IFERROR(VLOOKUP($B301,'Raw Stats'!$BU$3:$CJ$528,6,FALSE),0)</f>
        <v>19</v>
      </c>
      <c r="CI301">
        <f>IFERROR(VLOOKUP($B301,'Raw Stats'!$BU$3:$CJ$528,7,FALSE),0)</f>
        <v>-4</v>
      </c>
      <c r="CJ301">
        <f>IFERROR(VLOOKUP($B301,'Raw Stats'!$BU$3:$CJ$528,8,FALSE),0)</f>
        <v>24</v>
      </c>
      <c r="CK301">
        <f>IFERROR(VLOOKUP($B301,'Raw Stats'!$BU$3:$CJ$528,9,FALSE),0)</f>
        <v>57</v>
      </c>
      <c r="CL301">
        <f>IFERROR(VLOOKUP($B301,'Raw Stats'!$BU$3:$CJ$528,10,FALSE),0)</f>
        <v>42</v>
      </c>
      <c r="CM301">
        <f>IFERROR(VLOOKUP($B301,'Raw Stats'!$BU$3:$CJ$528,11,FALSE)+VLOOKUP($B301,'Raw Stats'!$BU$3:$CJ$528,12,FALSE),0)</f>
        <v>7</v>
      </c>
      <c r="CN301">
        <f>IFERROR(VLOOKUP($B301,'Raw Stats'!$BU$3:$CJ$528,13,FALSE)+VLOOKUP($B301,'Raw Stats'!$BU$3:$CJ$528,14,FALSE),0)</f>
        <v>0</v>
      </c>
      <c r="CO301">
        <f>IFERROR(VLOOKUP($B301,'Raw Stats'!$BU$3:$CJ$528,15,FALSE),0)</f>
        <v>0</v>
      </c>
      <c r="CP301">
        <f>IFERROR(VLOOKUP($B301,'Raw Stats'!$BU$3:$CJ$528,16,FALSE),0)</f>
        <v>93</v>
      </c>
      <c r="CR301">
        <f>IFERROR(VLOOKUP($B301,'Raw Stats'!$BC$3:$BR$528,3,FALSE),0)</f>
        <v>41</v>
      </c>
      <c r="CS301">
        <f>IFERROR(VLOOKUP($B301,'Raw Stats'!$BC$3:$BR$528,4,FALSE),0)</f>
        <v>4</v>
      </c>
      <c r="CT301">
        <f>IFERROR(VLOOKUP($B301,'Raw Stats'!$BC$3:$BR$5288,5,FALSE),0)</f>
        <v>9</v>
      </c>
      <c r="CU301">
        <f>IFERROR(VLOOKUP($B301,'Raw Stats'!$BC$3:$BR$52888,6,FALSE),0)</f>
        <v>13</v>
      </c>
      <c r="CV301">
        <f>IFERROR(VLOOKUP($B301,'Raw Stats'!$BC$3:$BR$5288,7,FALSE),0)</f>
        <v>15</v>
      </c>
      <c r="CW301">
        <f>IFERROR(VLOOKUP($B301,'Raw Stats'!$BC$3:$BR$5288,8,FALSE),0)</f>
        <v>28</v>
      </c>
      <c r="CX301">
        <f>IFERROR(VLOOKUP($B301,'Raw Stats'!$BC$3:$BR$5288,9,FALSE),0)</f>
        <v>46</v>
      </c>
      <c r="CY301">
        <f>IFERROR(VLOOKUP($B301,'Raw Stats'!$BC$3:$BR$5288,10,FALSE),0)</f>
        <v>33</v>
      </c>
      <c r="CZ301">
        <f>IFERROR(VLOOKUP($B301,'Raw Stats'!$BC$3:$BR$5288,11,FALSE)+VLOOKUP($B301,'Raw Stats'!$BC$3:$BR$5288,12,FALSE),0)</f>
        <v>3</v>
      </c>
      <c r="DA301">
        <f>IFERROR(VLOOKUP($B301,'Raw Stats'!$BC$3:$BR$5288,13,FALSE)+VLOOKUP($B301,'Raw Stats'!$BC$3:$BR$5288,14,FALSE),0)</f>
        <v>0</v>
      </c>
      <c r="DB301">
        <f>IFERROR(VLOOKUP($B301,'Raw Stats'!$BC$3:$BR$5288,15,FALSE),0)</f>
        <v>2</v>
      </c>
      <c r="DC301">
        <f>IFERROR(VLOOKUP($B301,'Raw Stats'!$BC$3:$BR$5288,16,FALSE),0)</f>
        <v>76</v>
      </c>
      <c r="DE301">
        <f>IFERROR(VLOOKUP($B301,'Raw Stats'!$AK$3:$AZ$528,3,FALSE),0)</f>
        <v>55</v>
      </c>
      <c r="DF301">
        <f>IFERROR(VLOOKUP($B301,'Raw Stats'!$AK$3:$AZ$528,4,FALSE),0)</f>
        <v>1</v>
      </c>
      <c r="DG301">
        <f>IFERROR(VLOOKUP($B301,'Raw Stats'!$AK$3:$AZ$528,5,FALSE),0)</f>
        <v>12</v>
      </c>
      <c r="DH301">
        <f>IFERROR(VLOOKUP($B301,'Raw Stats'!$AK$3:$AZ$528,6,FALSE),0)</f>
        <v>13</v>
      </c>
      <c r="DI301">
        <f>IFERROR(VLOOKUP($B301,'Raw Stats'!$AK$3:$AZ$528,7,FALSE),0)</f>
        <v>7</v>
      </c>
      <c r="DJ301">
        <f>IFERROR(VLOOKUP($B301,'Raw Stats'!$AK$3:$AZ$528,8,FALSE),0)</f>
        <v>25</v>
      </c>
      <c r="DK301">
        <f>IFERROR(VLOOKUP($B301,'Raw Stats'!$AK$3:$AZ$528,9,FALSE),0)</f>
        <v>61</v>
      </c>
      <c r="DL301">
        <f>IFERROR(VLOOKUP($B301,'Raw Stats'!$AK$3:$AZ$528,10,FALSE),0)</f>
        <v>32</v>
      </c>
      <c r="DM301">
        <f>IFERROR(VLOOKUP($B301,'Raw Stats'!$AK$3:$AZ$528,11,FALSE)+VLOOKUP($B301,'Raw Stats'!$AK$3:$AZ$528,12,FALSE),0)</f>
        <v>1</v>
      </c>
      <c r="DN301">
        <f>IFERROR(VLOOKUP($B301,'Raw Stats'!$AK$3:$AZ$528,13,FALSE)+VLOOKUP($B301,'Raw Stats'!$AK$3:$AZ$528,14,FALSE),0)</f>
        <v>0</v>
      </c>
      <c r="DO301">
        <f>IFERROR(VLOOKUP($B301,'Raw Stats'!$AK$3:$AZ$528,15,FALSE),0)</f>
        <v>0</v>
      </c>
      <c r="DP301">
        <f>IFERROR(VLOOKUP($B301,'Raw Stats'!$AK$3:$AZ$528,16,FALSE),0)</f>
        <v>69</v>
      </c>
      <c r="DR301">
        <f>IFERROR(VLOOKUP($B301,'Raw Stats'!$S$3:$AH$528,3,FALSE),0)</f>
        <v>0</v>
      </c>
      <c r="DS301">
        <f>IFERROR(VLOOKUP($B301,'Raw Stats'!$S$3:$AH$528,4,FALSE),0)</f>
        <v>0</v>
      </c>
      <c r="DT301">
        <f>IFERROR(VLOOKUP($B301,'Raw Stats'!$S$3:$AH$528,5,FALSE),0)</f>
        <v>0</v>
      </c>
      <c r="DU301">
        <f>IFERROR(VLOOKUP($B301,'Raw Stats'!$S$3:$AH$528,6,FALSE),0)</f>
        <v>0</v>
      </c>
      <c r="DV301">
        <f>IFERROR(VLOOKUP($B301,'Raw Stats'!$S$3:$AH$528,7,FALSE),0)</f>
        <v>0</v>
      </c>
      <c r="DW301">
        <f>IFERROR(VLOOKUP($B301,'Raw Stats'!$S$3:$AH$528,8,FALSE),0)</f>
        <v>0</v>
      </c>
      <c r="DX301">
        <f>IFERROR(VLOOKUP($B301,'Raw Stats'!$S$3:$AH$528,9,FALSE),0)</f>
        <v>0</v>
      </c>
      <c r="DY301">
        <f>IFERROR(VLOOKUP($B301,'Raw Stats'!$S$3:$AH$528,10,FALSE),0)</f>
        <v>0</v>
      </c>
      <c r="DZ301">
        <f>IFERROR(VLOOKUP($B301,'Raw Stats'!$S$3:$AH$528,11,FALSE)+VLOOKUP($B301,'Raw Stats'!$S$3:$AH$528,12,FALSE),0)</f>
        <v>0</v>
      </c>
      <c r="EA301">
        <f>IFERROR(VLOOKUP($B301,'Raw Stats'!$S$3:$AH$528,13,FALSE)+VLOOKUP($B301,'Raw Stats'!$S$3:$AH$528,14,FALSE),0)</f>
        <v>0</v>
      </c>
      <c r="EB301">
        <f>IFERROR(VLOOKUP($B301,'Raw Stats'!$S$3:$AH$528,15,FALSE),0)</f>
        <v>0</v>
      </c>
      <c r="EC301">
        <f>IFERROR(VLOOKUP($B301,'Raw Stats'!$S$3:$AH$528,16,FALSE),0)</f>
        <v>0</v>
      </c>
    </row>
    <row r="302" spans="1:133" x14ac:dyDescent="0.2">
      <c r="A302">
        <f>IFERROR(VLOOKUP(B302,Sheet2!$W$1:$X$300,2,FALSE),301)</f>
        <v>256</v>
      </c>
      <c r="B302" t="s">
        <v>892</v>
      </c>
      <c r="C302">
        <f t="shared" si="20"/>
        <v>0.62359217169221359</v>
      </c>
      <c r="D302">
        <f t="shared" si="21"/>
        <v>0.61678663484158802</v>
      </c>
      <c r="E302">
        <f t="shared" si="22"/>
        <v>0</v>
      </c>
      <c r="F302">
        <f t="shared" si="23"/>
        <v>0</v>
      </c>
      <c r="G302">
        <f t="shared" si="24"/>
        <v>0</v>
      </c>
      <c r="J302">
        <f>BS302*'Value Calculations'!$D$3</f>
        <v>3.2618834290083032</v>
      </c>
      <c r="K302">
        <f>BT302*'Value Calculations'!$D$4</f>
        <v>6.8378667849376482</v>
      </c>
      <c r="L302">
        <f>BU302*'Value Calculations'!$D$5</f>
        <v>7.6948050465347251</v>
      </c>
      <c r="M302">
        <f>BV302*'Value Calculations'!$D$6</f>
        <v>-2.0010389107098057</v>
      </c>
      <c r="N302">
        <f>BW302*'Value Calculations'!$D$7</f>
        <v>1.2303882787642992</v>
      </c>
      <c r="O302">
        <f>BX302*'Value Calculations'!$D$8</f>
        <v>7.0453624289408996</v>
      </c>
      <c r="P302">
        <f>BY302*'Value Calculations'!$D$9</f>
        <v>12.973108255764224</v>
      </c>
      <c r="Q302">
        <f>BZ302*'Value Calculations'!$D$10</f>
        <v>3.2878482666858426</v>
      </c>
      <c r="R302">
        <f>CA302*'Value Calculations'!$D$11</f>
        <v>0</v>
      </c>
      <c r="S302">
        <f>CB302*'Value Calculations'!$D$12</f>
        <v>0</v>
      </c>
      <c r="T302">
        <f>CC302*'Value Calculations'!$D$13</f>
        <v>10.180742327143166</v>
      </c>
      <c r="V302">
        <f>CF302*'Value Calculations'!$D$3</f>
        <v>0.8154708572520758</v>
      </c>
      <c r="W302">
        <f>CG302*'Value Calculations'!$D$4</f>
        <v>8.1403176011162479</v>
      </c>
      <c r="X302">
        <f>CH302*'Value Calculations'!$D$5</f>
        <v>7.1641288364288815</v>
      </c>
      <c r="Y302">
        <f>CI302*'Value Calculations'!$D$6</f>
        <v>-1.6258441149517171</v>
      </c>
      <c r="Z302">
        <f>CJ302*'Value Calculations'!$D$7</f>
        <v>1.0546185246551136</v>
      </c>
      <c r="AA302">
        <f>CK302*'Value Calculations'!$D$8</f>
        <v>6.90157952222782</v>
      </c>
      <c r="AB302">
        <f>CL302*'Value Calculations'!$D$9</f>
        <v>11.587630675051539</v>
      </c>
      <c r="AC302">
        <f>CM302*'Value Calculations'!$D$10</f>
        <v>4.3837976889144565</v>
      </c>
      <c r="AD302">
        <f>CN302*'Value Calculations'!$D$11</f>
        <v>0</v>
      </c>
      <c r="AE302">
        <f>CO302*'Value Calculations'!$D$12</f>
        <v>0</v>
      </c>
      <c r="AF302">
        <f>CP302*'Value Calculations'!$D$13</f>
        <v>6.6037247527415133</v>
      </c>
      <c r="AH302">
        <f>CS302*'Value Calculations'!$D$3</f>
        <v>0</v>
      </c>
      <c r="AI302">
        <f>CT302*'Value Calculations'!$D$4</f>
        <v>0</v>
      </c>
      <c r="AJ302">
        <f>CU302*'Value Calculations'!$D$5</f>
        <v>0</v>
      </c>
      <c r="AK302">
        <f>CV302*'Value Calculations'!$D$6</f>
        <v>0</v>
      </c>
      <c r="AL302">
        <f>CW302*'Value Calculations'!$D$7</f>
        <v>0</v>
      </c>
      <c r="AM302">
        <f>CX302*'Value Calculations'!$D$8</f>
        <v>0</v>
      </c>
      <c r="AN302">
        <f>CY302*'Value Calculations'!$D$9</f>
        <v>0</v>
      </c>
      <c r="AO302">
        <f>CZ302*'Value Calculations'!$D$10</f>
        <v>0</v>
      </c>
      <c r="AP302">
        <f>DA302*'Value Calculations'!$D$11</f>
        <v>0</v>
      </c>
      <c r="AQ302">
        <f>DB302*'Value Calculations'!$D$12</f>
        <v>0</v>
      </c>
      <c r="AR302">
        <f>DC302*'Value Calculations'!$D$13</f>
        <v>0</v>
      </c>
      <c r="AT302">
        <f>DF302*'Value Calculations'!$D$3</f>
        <v>0</v>
      </c>
      <c r="AU302">
        <f>DG302*'Value Calculations'!$D$4</f>
        <v>0</v>
      </c>
      <c r="AV302">
        <f>DH302*'Value Calculations'!$D$5</f>
        <v>0</v>
      </c>
      <c r="AW302">
        <f>DI302*'Value Calculations'!$D$6</f>
        <v>0</v>
      </c>
      <c r="AX302">
        <f>DJ302*'Value Calculations'!$D$7</f>
        <v>0</v>
      </c>
      <c r="AY302">
        <f>DK302*'Value Calculations'!$D$8</f>
        <v>0</v>
      </c>
      <c r="AZ302">
        <f>DL302*'Value Calculations'!$D$9</f>
        <v>0</v>
      </c>
      <c r="BA302">
        <f>DM302*'Value Calculations'!$D$10</f>
        <v>0</v>
      </c>
      <c r="BB302">
        <f>DN302*'Value Calculations'!$D$11</f>
        <v>0</v>
      </c>
      <c r="BC302">
        <f>DO302*'Value Calculations'!$D$12</f>
        <v>0</v>
      </c>
      <c r="BD302">
        <f>DP302*'Value Calculations'!$D$13</f>
        <v>0</v>
      </c>
      <c r="BF302">
        <f>DS302*'Value Calculations'!$D$3</f>
        <v>0</v>
      </c>
      <c r="BG302">
        <f>DT302*'Value Calculations'!$D$4</f>
        <v>0</v>
      </c>
      <c r="BH302">
        <f>DU302*'Value Calculations'!$D$5</f>
        <v>0</v>
      </c>
      <c r="BI302">
        <f>DV302*'Value Calculations'!$D$6</f>
        <v>0</v>
      </c>
      <c r="BJ302">
        <f>DW302*'Value Calculations'!$D$7</f>
        <v>0</v>
      </c>
      <c r="BK302">
        <f>DX302*'Value Calculations'!$D$8</f>
        <v>0</v>
      </c>
      <c r="BL302">
        <f>DY302*'Value Calculations'!$D$9</f>
        <v>0</v>
      </c>
      <c r="BM302">
        <f>DZ302*'Value Calculations'!$D$10</f>
        <v>0</v>
      </c>
      <c r="BN302">
        <f>EA302*'Value Calculations'!$D$11</f>
        <v>0</v>
      </c>
      <c r="BO302">
        <f>EB302*'Value Calculations'!$D$12</f>
        <v>0</v>
      </c>
      <c r="BP302">
        <f>EC302*'Value Calculations'!$D$13</f>
        <v>0</v>
      </c>
      <c r="BR302">
        <f>IFERROR(VLOOKUP($B302,'Raw Stats'!$CM$3:$DC$884,3,FALSE),0)</f>
        <v>81</v>
      </c>
      <c r="BS302">
        <f>IFERROR(VLOOKUP($B302,'Raw Stats'!$CM$3:$DC$884,4,FALSE),0)</f>
        <v>8</v>
      </c>
      <c r="BT302">
        <f>IFERROR(VLOOKUP($B302,'Raw Stats'!$CM$3:$DC$884,5,FALSE),0)</f>
        <v>21</v>
      </c>
      <c r="BU302">
        <f>IFERROR(VLOOKUP($B302,'Raw Stats'!$CM$3:$DC$884,6,FALSE),0)</f>
        <v>29</v>
      </c>
      <c r="BV302">
        <f>IFERROR(VLOOKUP($B302,'Raw Stats'!$CM$3:$DC$884,7,FALSE),0)</f>
        <v>-16</v>
      </c>
      <c r="BW302">
        <f>IFERROR(VLOOKUP($B302,'Raw Stats'!$CM$3:$DC$884,8,FALSE),0)</f>
        <v>14</v>
      </c>
      <c r="BX302">
        <f>IFERROR(VLOOKUP($B302,'Raw Stats'!$CM$3:$DC$884,9,FALSE),0)</f>
        <v>98</v>
      </c>
      <c r="BY302">
        <f>IFERROR(VLOOKUP($B302,'Raw Stats'!$CM$3:$DC$884,10,FALSE),0)</f>
        <v>103</v>
      </c>
      <c r="BZ302">
        <f>IFERROR(VLOOKUP($B302,'Raw Stats'!$CM$3:$DC$884,11,FALSE)+VLOOKUP($B302,'Raw Stats'!$CM$3:$DC$884,12,FALSE),0)</f>
        <v>9</v>
      </c>
      <c r="CA302">
        <f>IFERROR(VLOOKUP($B302,'Raw Stats'!$CM$3:$DC$884,13,FALSE)+VLOOKUP($B302,'Raw Stats'!$CM$3:$DC$884,14,FALSE),0)</f>
        <v>0</v>
      </c>
      <c r="CB302">
        <f>IFERROR(VLOOKUP($B302,'Raw Stats'!$CM$3:$DC$884,15,FALSE),0)</f>
        <v>0</v>
      </c>
      <c r="CC302">
        <f>IFERROR(VLOOKUP($B302,'Raw Stats'!$CM$3:$DC$884,16,FALSE),0)</f>
        <v>148</v>
      </c>
      <c r="CE302">
        <f>IFERROR(VLOOKUP($B302,'Raw Stats'!$BU$3:$CJ$528,3,FALSE),0)</f>
        <v>73</v>
      </c>
      <c r="CF302">
        <f>IFERROR(VLOOKUP($B302,'Raw Stats'!$BU$3:$CJ$528,4,FALSE),0)</f>
        <v>2</v>
      </c>
      <c r="CG302">
        <f>IFERROR(VLOOKUP($B302,'Raw Stats'!$BU$3:$CJ$5288,5,FALSE),0)</f>
        <v>25</v>
      </c>
      <c r="CH302">
        <f>IFERROR(VLOOKUP($B302,'Raw Stats'!$BU$3:$CJ$528,6,FALSE),0)</f>
        <v>27</v>
      </c>
      <c r="CI302">
        <f>IFERROR(VLOOKUP($B302,'Raw Stats'!$BU$3:$CJ$528,7,FALSE),0)</f>
        <v>-13</v>
      </c>
      <c r="CJ302">
        <f>IFERROR(VLOOKUP($B302,'Raw Stats'!$BU$3:$CJ$528,8,FALSE),0)</f>
        <v>12</v>
      </c>
      <c r="CK302">
        <f>IFERROR(VLOOKUP($B302,'Raw Stats'!$BU$3:$CJ$528,9,FALSE),0)</f>
        <v>96</v>
      </c>
      <c r="CL302">
        <f>IFERROR(VLOOKUP($B302,'Raw Stats'!$BU$3:$CJ$528,10,FALSE),0)</f>
        <v>92</v>
      </c>
      <c r="CM302">
        <f>IFERROR(VLOOKUP($B302,'Raw Stats'!$BU$3:$CJ$528,11,FALSE)+VLOOKUP($B302,'Raw Stats'!$BU$3:$CJ$528,12,FALSE),0)</f>
        <v>12</v>
      </c>
      <c r="CN302">
        <f>IFERROR(VLOOKUP($B302,'Raw Stats'!$BU$3:$CJ$528,13,FALSE)+VLOOKUP($B302,'Raw Stats'!$BU$3:$CJ$528,14,FALSE),0)</f>
        <v>0</v>
      </c>
      <c r="CO302">
        <f>IFERROR(VLOOKUP($B302,'Raw Stats'!$BU$3:$CJ$528,15,FALSE),0)</f>
        <v>0</v>
      </c>
      <c r="CP302">
        <f>IFERROR(VLOOKUP($B302,'Raw Stats'!$BU$3:$CJ$528,16,FALSE),0)</f>
        <v>96</v>
      </c>
      <c r="CR302">
        <f>IFERROR(VLOOKUP($B302,'Raw Stats'!$BC$3:$BR$528,3,FALSE),0)</f>
        <v>0</v>
      </c>
      <c r="CS302">
        <f>IFERROR(VLOOKUP($B302,'Raw Stats'!$BC$3:$BR$528,4,FALSE),0)</f>
        <v>0</v>
      </c>
      <c r="CT302">
        <f>IFERROR(VLOOKUP($B302,'Raw Stats'!$BC$3:$BR$5288,5,FALSE),0)</f>
        <v>0</v>
      </c>
      <c r="CU302">
        <f>IFERROR(VLOOKUP($B302,'Raw Stats'!$BC$3:$BR$52888,6,FALSE),0)</f>
        <v>0</v>
      </c>
      <c r="CV302">
        <f>IFERROR(VLOOKUP($B302,'Raw Stats'!$BC$3:$BR$5288,7,FALSE),0)</f>
        <v>0</v>
      </c>
      <c r="CW302">
        <f>IFERROR(VLOOKUP($B302,'Raw Stats'!$BC$3:$BR$5288,8,FALSE),0)</f>
        <v>0</v>
      </c>
      <c r="CX302">
        <f>IFERROR(VLOOKUP($B302,'Raw Stats'!$BC$3:$BR$5288,9,FALSE),0)</f>
        <v>0</v>
      </c>
      <c r="CY302">
        <f>IFERROR(VLOOKUP($B302,'Raw Stats'!$BC$3:$BR$5288,10,FALSE),0)</f>
        <v>0</v>
      </c>
      <c r="CZ302">
        <f>IFERROR(VLOOKUP($B302,'Raw Stats'!$BC$3:$BR$5288,11,FALSE)+VLOOKUP($B302,'Raw Stats'!$BC$3:$BR$5288,12,FALSE),0)</f>
        <v>0</v>
      </c>
      <c r="DA302">
        <f>IFERROR(VLOOKUP($B302,'Raw Stats'!$BC$3:$BR$5288,13,FALSE)+VLOOKUP($B302,'Raw Stats'!$BC$3:$BR$5288,14,FALSE),0)</f>
        <v>0</v>
      </c>
      <c r="DB302">
        <f>IFERROR(VLOOKUP($B302,'Raw Stats'!$BC$3:$BR$5288,15,FALSE),0)</f>
        <v>0</v>
      </c>
      <c r="DC302">
        <f>IFERROR(VLOOKUP($B302,'Raw Stats'!$BC$3:$BR$5288,16,FALSE),0)</f>
        <v>0</v>
      </c>
      <c r="DE302">
        <f>IFERROR(VLOOKUP($B302,'Raw Stats'!$AK$3:$AZ$528,3,FALSE),0)</f>
        <v>0</v>
      </c>
      <c r="DF302">
        <f>IFERROR(VLOOKUP($B302,'Raw Stats'!$AK$3:$AZ$528,4,FALSE),0)</f>
        <v>0</v>
      </c>
      <c r="DG302">
        <f>IFERROR(VLOOKUP($B302,'Raw Stats'!$AK$3:$AZ$528,5,FALSE),0)</f>
        <v>0</v>
      </c>
      <c r="DH302">
        <f>IFERROR(VLOOKUP($B302,'Raw Stats'!$AK$3:$AZ$528,6,FALSE),0)</f>
        <v>0</v>
      </c>
      <c r="DI302">
        <f>IFERROR(VLOOKUP($B302,'Raw Stats'!$AK$3:$AZ$528,7,FALSE),0)</f>
        <v>0</v>
      </c>
      <c r="DJ302">
        <f>IFERROR(VLOOKUP($B302,'Raw Stats'!$AK$3:$AZ$528,8,FALSE),0)</f>
        <v>0</v>
      </c>
      <c r="DK302">
        <f>IFERROR(VLOOKUP($B302,'Raw Stats'!$AK$3:$AZ$528,9,FALSE),0)</f>
        <v>0</v>
      </c>
      <c r="DL302">
        <f>IFERROR(VLOOKUP($B302,'Raw Stats'!$AK$3:$AZ$528,10,FALSE),0)</f>
        <v>0</v>
      </c>
      <c r="DM302">
        <f>IFERROR(VLOOKUP($B302,'Raw Stats'!$AK$3:$AZ$528,11,FALSE)+VLOOKUP($B302,'Raw Stats'!$AK$3:$AZ$528,12,FALSE),0)</f>
        <v>0</v>
      </c>
      <c r="DN302">
        <f>IFERROR(VLOOKUP($B302,'Raw Stats'!$AK$3:$AZ$528,13,FALSE)+VLOOKUP($B302,'Raw Stats'!$AK$3:$AZ$528,14,FALSE),0)</f>
        <v>0</v>
      </c>
      <c r="DO302">
        <f>IFERROR(VLOOKUP($B302,'Raw Stats'!$AK$3:$AZ$528,15,FALSE),0)</f>
        <v>0</v>
      </c>
      <c r="DP302">
        <f>IFERROR(VLOOKUP($B302,'Raw Stats'!$AK$3:$AZ$528,16,FALSE),0)</f>
        <v>0</v>
      </c>
      <c r="DR302">
        <f>IFERROR(VLOOKUP($B302,'Raw Stats'!$S$3:$AH$528,3,FALSE),0)</f>
        <v>0</v>
      </c>
      <c r="DS302">
        <f>IFERROR(VLOOKUP($B302,'Raw Stats'!$S$3:$AH$528,4,FALSE),0)</f>
        <v>0</v>
      </c>
      <c r="DT302">
        <f>IFERROR(VLOOKUP($B302,'Raw Stats'!$S$3:$AH$528,5,FALSE),0)</f>
        <v>0</v>
      </c>
      <c r="DU302">
        <f>IFERROR(VLOOKUP($B302,'Raw Stats'!$S$3:$AH$528,6,FALSE),0)</f>
        <v>0</v>
      </c>
      <c r="DV302">
        <f>IFERROR(VLOOKUP($B302,'Raw Stats'!$S$3:$AH$528,7,FALSE),0)</f>
        <v>0</v>
      </c>
      <c r="DW302">
        <f>IFERROR(VLOOKUP($B302,'Raw Stats'!$S$3:$AH$528,8,FALSE),0)</f>
        <v>0</v>
      </c>
      <c r="DX302">
        <f>IFERROR(VLOOKUP($B302,'Raw Stats'!$S$3:$AH$528,9,FALSE),0)</f>
        <v>0</v>
      </c>
      <c r="DY302">
        <f>IFERROR(VLOOKUP($B302,'Raw Stats'!$S$3:$AH$528,10,FALSE),0)</f>
        <v>0</v>
      </c>
      <c r="DZ302">
        <f>IFERROR(VLOOKUP($B302,'Raw Stats'!$S$3:$AH$528,11,FALSE)+VLOOKUP($B302,'Raw Stats'!$S$3:$AH$528,12,FALSE),0)</f>
        <v>0</v>
      </c>
      <c r="EA302">
        <f>IFERROR(VLOOKUP($B302,'Raw Stats'!$S$3:$AH$528,13,FALSE)+VLOOKUP($B302,'Raw Stats'!$S$3:$AH$528,14,FALSE),0)</f>
        <v>0</v>
      </c>
      <c r="EB302">
        <f>IFERROR(VLOOKUP($B302,'Raw Stats'!$S$3:$AH$528,15,FALSE),0)</f>
        <v>0</v>
      </c>
      <c r="EC302">
        <f>IFERROR(VLOOKUP($B302,'Raw Stats'!$S$3:$AH$528,16,FALSE),0)</f>
        <v>0</v>
      </c>
    </row>
    <row r="303" spans="1:133" x14ac:dyDescent="0.2">
      <c r="A303">
        <f>IFERROR(VLOOKUP(B303,Sheet2!$W$1:$X$300,2,FALSE),301)</f>
        <v>301</v>
      </c>
      <c r="B303" t="s">
        <v>720</v>
      </c>
      <c r="C303">
        <f t="shared" si="20"/>
        <v>0.62348899933394297</v>
      </c>
      <c r="D303">
        <f t="shared" si="21"/>
        <v>0.73105615227294107</v>
      </c>
      <c r="E303">
        <f t="shared" si="22"/>
        <v>0</v>
      </c>
      <c r="F303">
        <f t="shared" si="23"/>
        <v>0.49516805890250476</v>
      </c>
      <c r="G303">
        <f t="shared" si="24"/>
        <v>0.58562579859452546</v>
      </c>
      <c r="J303">
        <f>BS303*'Value Calculations'!$D$3</f>
        <v>2.0386771431301893</v>
      </c>
      <c r="K303">
        <f>BT303*'Value Calculations'!$D$4</f>
        <v>6.5122540808929985</v>
      </c>
      <c r="L303">
        <f>BU303*'Value Calculations'!$D$5</f>
        <v>6.6334526263230389</v>
      </c>
      <c r="M303">
        <f>BV303*'Value Calculations'!$D$6</f>
        <v>-0.37519479575808856</v>
      </c>
      <c r="N303">
        <f>BW303*'Value Calculations'!$D$7</f>
        <v>6.2398262708760885</v>
      </c>
      <c r="O303">
        <f>BX303*'Value Calculations'!$D$8</f>
        <v>8.4831914960716954</v>
      </c>
      <c r="P303">
        <f>BY303*'Value Calculations'!$D$9</f>
        <v>10.705963123688921</v>
      </c>
      <c r="Q303">
        <f>BZ303*'Value Calculations'!$D$10</f>
        <v>1.8265823703810236</v>
      </c>
      <c r="R303">
        <f>CA303*'Value Calculations'!$D$11</f>
        <v>0</v>
      </c>
      <c r="S303">
        <f>CB303*'Value Calculations'!$D$12</f>
        <v>1.6277654791788281</v>
      </c>
      <c r="T303">
        <f>CC303*'Value Calculations'!$D$13</f>
        <v>6.810091151264686</v>
      </c>
      <c r="V303">
        <f>CF303*'Value Calculations'!$D$3</f>
        <v>2.0386771431301893</v>
      </c>
      <c r="W303">
        <f>CG303*'Value Calculations'!$D$4</f>
        <v>9.4427684172948485</v>
      </c>
      <c r="X303">
        <f>CH303*'Value Calculations'!$D$5</f>
        <v>9.021495571799333</v>
      </c>
      <c r="Y303">
        <f>CI303*'Value Calculations'!$D$6</f>
        <v>1.75090904687108</v>
      </c>
      <c r="Z303">
        <f>CJ303*'Value Calculations'!$D$7</f>
        <v>2.6365463116377841</v>
      </c>
      <c r="AA303">
        <f>CK303*'Value Calculations'!$D$8</f>
        <v>4.9605102816012456</v>
      </c>
      <c r="AB303">
        <f>CL303*'Value Calculations'!$D$9</f>
        <v>13.476918285114291</v>
      </c>
      <c r="AC303">
        <f>CM303*'Value Calculations'!$D$10</f>
        <v>3.2878482666858426</v>
      </c>
      <c r="AD303">
        <f>CN303*'Value Calculations'!$D$11</f>
        <v>0.9907141480249374</v>
      </c>
      <c r="AE303">
        <f>CO303*'Value Calculations'!$D$12</f>
        <v>0</v>
      </c>
      <c r="AF303">
        <f>CP303*'Value Calculations'!$D$13</f>
        <v>7.2228239483110297</v>
      </c>
      <c r="AH303">
        <f>CS303*'Value Calculations'!$D$3</f>
        <v>0</v>
      </c>
      <c r="AI303">
        <f>CT303*'Value Calculations'!$D$4</f>
        <v>0.65122540808929985</v>
      </c>
      <c r="AJ303">
        <f>CU303*'Value Calculations'!$D$5</f>
        <v>0.79601431515876464</v>
      </c>
      <c r="AK303">
        <f>CV303*'Value Calculations'!$D$6</f>
        <v>-0.50025972767745142</v>
      </c>
      <c r="AL303">
        <f>CW303*'Value Calculations'!$D$7</f>
        <v>0.87884877054592803</v>
      </c>
      <c r="AM303">
        <f>CX303*'Value Calculations'!$D$8</f>
        <v>2.3005265074092733</v>
      </c>
      <c r="AN303">
        <f>CY303*'Value Calculations'!$D$9</f>
        <v>3.0228601761004015</v>
      </c>
      <c r="AO303">
        <f>CZ303*'Value Calculations'!$D$10</f>
        <v>0</v>
      </c>
      <c r="AP303">
        <f>DA303*'Value Calculations'!$D$11</f>
        <v>0</v>
      </c>
      <c r="AQ303">
        <f>DB303*'Value Calculations'!$D$12</f>
        <v>0</v>
      </c>
      <c r="AR303">
        <f>DC303*'Value Calculations'!$D$13</f>
        <v>1.8572975867085506</v>
      </c>
      <c r="AT303">
        <f>DF303*'Value Calculations'!$D$3</f>
        <v>1.6309417145041516</v>
      </c>
      <c r="AU303">
        <f>DG303*'Value Calculations'!$D$4</f>
        <v>2.9305143364018491</v>
      </c>
      <c r="AV303">
        <f>DH303*'Value Calculations'!$D$5</f>
        <v>3.4493953656879803</v>
      </c>
      <c r="AW303">
        <f>DI303*'Value Calculations'!$D$6</f>
        <v>-1.0005194553549028</v>
      </c>
      <c r="AX303">
        <f>DJ303*'Value Calculations'!$D$7</f>
        <v>1.9334672952010417</v>
      </c>
      <c r="AY303">
        <f>DK303*'Value Calculations'!$D$8</f>
        <v>4.3134872013923875</v>
      </c>
      <c r="AZ303">
        <f>DL303*'Value Calculations'!$D$9</f>
        <v>7.3052454255759702</v>
      </c>
      <c r="BA303">
        <f>DM303*'Value Calculations'!$D$10</f>
        <v>1.8265823703810236</v>
      </c>
      <c r="BB303">
        <f>DN303*'Value Calculations'!$D$11</f>
        <v>0</v>
      </c>
      <c r="BC303">
        <f>DO303*'Value Calculations'!$D$12</f>
        <v>0.81388273958941404</v>
      </c>
      <c r="BD303">
        <f>DP303*'Value Calculations'!$D$13</f>
        <v>5.0215823640638586</v>
      </c>
      <c r="BF303">
        <f>DS303*'Value Calculations'!$D$3</f>
        <v>0.8154708572520758</v>
      </c>
      <c r="BG303">
        <f>DT303*'Value Calculations'!$D$4</f>
        <v>7.1634794889822988</v>
      </c>
      <c r="BH303">
        <f>DU303*'Value Calculations'!$D$5</f>
        <v>6.3681145212701171</v>
      </c>
      <c r="BI303">
        <f>DV303*'Value Calculations'!$D$6</f>
        <v>2.376233706467894</v>
      </c>
      <c r="BJ303">
        <f>DW303*'Value Calculations'!$D$7</f>
        <v>2.4607765575285985</v>
      </c>
      <c r="BK303">
        <f>DX303*'Value Calculations'!$D$8</f>
        <v>6.2545564420189619</v>
      </c>
      <c r="BL303">
        <f>DY303*'Value Calculations'!$D$9</f>
        <v>9.0685805283012044</v>
      </c>
      <c r="BM303">
        <f>DZ303*'Value Calculations'!$D$10</f>
        <v>2.1918988444572283</v>
      </c>
      <c r="BN303">
        <f>EA303*'Value Calculations'!$D$11</f>
        <v>0</v>
      </c>
      <c r="BO303">
        <f>EB303*'Value Calculations'!$D$12</f>
        <v>0</v>
      </c>
      <c r="BP303">
        <f>EC303*'Value Calculations'!$D$13</f>
        <v>7.2228239483110297</v>
      </c>
      <c r="BR303">
        <f>IFERROR(VLOOKUP($B303,'Raw Stats'!$CM$3:$DC$884,3,FALSE),0)</f>
        <v>81</v>
      </c>
      <c r="BS303">
        <f>IFERROR(VLOOKUP($B303,'Raw Stats'!$CM$3:$DC$884,4,FALSE),0)</f>
        <v>5</v>
      </c>
      <c r="BT303">
        <f>IFERROR(VLOOKUP($B303,'Raw Stats'!$CM$3:$DC$884,5,FALSE),0)</f>
        <v>20</v>
      </c>
      <c r="BU303">
        <f>IFERROR(VLOOKUP($B303,'Raw Stats'!$CM$3:$DC$884,6,FALSE),0)</f>
        <v>25</v>
      </c>
      <c r="BV303">
        <f>IFERROR(VLOOKUP($B303,'Raw Stats'!$CM$3:$DC$884,7,FALSE),0)</f>
        <v>-3</v>
      </c>
      <c r="BW303">
        <f>IFERROR(VLOOKUP($B303,'Raw Stats'!$CM$3:$DC$884,8,FALSE),0)</f>
        <v>71</v>
      </c>
      <c r="BX303">
        <f>IFERROR(VLOOKUP($B303,'Raw Stats'!$CM$3:$DC$884,9,FALSE),0)</f>
        <v>118</v>
      </c>
      <c r="BY303">
        <f>IFERROR(VLOOKUP($B303,'Raw Stats'!$CM$3:$DC$884,10,FALSE),0)</f>
        <v>85</v>
      </c>
      <c r="BZ303">
        <f>IFERROR(VLOOKUP($B303,'Raw Stats'!$CM$3:$DC$884,11,FALSE)+VLOOKUP($B303,'Raw Stats'!$CM$3:$DC$884,12,FALSE),0)</f>
        <v>5</v>
      </c>
      <c r="CA303">
        <f>IFERROR(VLOOKUP($B303,'Raw Stats'!$CM$3:$DC$884,13,FALSE)+VLOOKUP($B303,'Raw Stats'!$CM$3:$DC$884,14,FALSE),0)</f>
        <v>0</v>
      </c>
      <c r="CB303">
        <f>IFERROR(VLOOKUP($B303,'Raw Stats'!$CM$3:$DC$884,15,FALSE),0)</f>
        <v>2</v>
      </c>
      <c r="CC303">
        <f>IFERROR(VLOOKUP($B303,'Raw Stats'!$CM$3:$DC$884,16,FALSE),0)</f>
        <v>99</v>
      </c>
      <c r="CE303">
        <f>IFERROR(VLOOKUP($B303,'Raw Stats'!$BU$3:$CJ$528,3,FALSE),0)</f>
        <v>75</v>
      </c>
      <c r="CF303">
        <f>IFERROR(VLOOKUP($B303,'Raw Stats'!$BU$3:$CJ$528,4,FALSE),0)</f>
        <v>5</v>
      </c>
      <c r="CG303">
        <f>IFERROR(VLOOKUP($B303,'Raw Stats'!$BU$3:$CJ$5288,5,FALSE),0)</f>
        <v>29</v>
      </c>
      <c r="CH303">
        <f>IFERROR(VLOOKUP($B303,'Raw Stats'!$BU$3:$CJ$528,6,FALSE),0)</f>
        <v>34</v>
      </c>
      <c r="CI303">
        <f>IFERROR(VLOOKUP($B303,'Raw Stats'!$BU$3:$CJ$528,7,FALSE),0)</f>
        <v>14</v>
      </c>
      <c r="CJ303">
        <f>IFERROR(VLOOKUP($B303,'Raw Stats'!$BU$3:$CJ$528,8,FALSE),0)</f>
        <v>30</v>
      </c>
      <c r="CK303">
        <f>IFERROR(VLOOKUP($B303,'Raw Stats'!$BU$3:$CJ$528,9,FALSE),0)</f>
        <v>69</v>
      </c>
      <c r="CL303">
        <f>IFERROR(VLOOKUP($B303,'Raw Stats'!$BU$3:$CJ$528,10,FALSE),0)</f>
        <v>107</v>
      </c>
      <c r="CM303">
        <f>IFERROR(VLOOKUP($B303,'Raw Stats'!$BU$3:$CJ$528,11,FALSE)+VLOOKUP($B303,'Raw Stats'!$BU$3:$CJ$528,12,FALSE),0)</f>
        <v>9</v>
      </c>
      <c r="CN303">
        <f>IFERROR(VLOOKUP($B303,'Raw Stats'!$BU$3:$CJ$528,13,FALSE)+VLOOKUP($B303,'Raw Stats'!$BU$3:$CJ$528,14,FALSE),0)</f>
        <v>1</v>
      </c>
      <c r="CO303">
        <f>IFERROR(VLOOKUP($B303,'Raw Stats'!$BU$3:$CJ$528,15,FALSE),0)</f>
        <v>0</v>
      </c>
      <c r="CP303">
        <f>IFERROR(VLOOKUP($B303,'Raw Stats'!$BU$3:$CJ$528,16,FALSE),0)</f>
        <v>105</v>
      </c>
      <c r="CR303">
        <f>IFERROR(VLOOKUP($B303,'Raw Stats'!$BC$3:$BR$528,3,FALSE),0)</f>
        <v>0</v>
      </c>
      <c r="CS303">
        <f>IFERROR(VLOOKUP($B303,'Raw Stats'!$BC$3:$BR$528,4,FALSE),0)</f>
        <v>0</v>
      </c>
      <c r="CT303">
        <f>IFERROR(VLOOKUP($B303,'Raw Stats'!$BC$3:$BR$5288,5,FALSE),0)</f>
        <v>2</v>
      </c>
      <c r="CU303">
        <f>IFERROR(VLOOKUP($B303,'Raw Stats'!$BC$3:$BR$52888,6,FALSE),0)</f>
        <v>3</v>
      </c>
      <c r="CV303">
        <f>IFERROR(VLOOKUP($B303,'Raw Stats'!$BC$3:$BR$5288,7,FALSE),0)</f>
        <v>-4</v>
      </c>
      <c r="CW303">
        <f>IFERROR(VLOOKUP($B303,'Raw Stats'!$BC$3:$BR$5288,8,FALSE),0)</f>
        <v>10</v>
      </c>
      <c r="CX303">
        <f>IFERROR(VLOOKUP($B303,'Raw Stats'!$BC$3:$BR$5288,9,FALSE),0)</f>
        <v>32</v>
      </c>
      <c r="CY303">
        <f>IFERROR(VLOOKUP($B303,'Raw Stats'!$BC$3:$BR$5288,10,FALSE),0)</f>
        <v>24</v>
      </c>
      <c r="CZ303">
        <f>IFERROR(VLOOKUP($B303,'Raw Stats'!$BC$3:$BR$5288,11,FALSE)+VLOOKUP($B303,'Raw Stats'!$BC$3:$BR$5288,12,FALSE),0)</f>
        <v>0</v>
      </c>
      <c r="DA303">
        <f>IFERROR(VLOOKUP($B303,'Raw Stats'!$BC$3:$BR$5288,13,FALSE)+VLOOKUP($B303,'Raw Stats'!$BC$3:$BR$5288,14,FALSE),0)</f>
        <v>0</v>
      </c>
      <c r="DB303">
        <f>IFERROR(VLOOKUP($B303,'Raw Stats'!$BC$3:$BR$5288,15,FALSE),0)</f>
        <v>0</v>
      </c>
      <c r="DC303">
        <f>IFERROR(VLOOKUP($B303,'Raw Stats'!$BC$3:$BR$5288,16,FALSE),0)</f>
        <v>27</v>
      </c>
      <c r="DE303">
        <f>IFERROR(VLOOKUP($B303,'Raw Stats'!$AK$3:$AZ$528,3,FALSE),0)</f>
        <v>57</v>
      </c>
      <c r="DF303">
        <f>IFERROR(VLOOKUP($B303,'Raw Stats'!$AK$3:$AZ$528,4,FALSE),0)</f>
        <v>4</v>
      </c>
      <c r="DG303">
        <f>IFERROR(VLOOKUP($B303,'Raw Stats'!$AK$3:$AZ$528,5,FALSE),0)</f>
        <v>9</v>
      </c>
      <c r="DH303">
        <f>IFERROR(VLOOKUP($B303,'Raw Stats'!$AK$3:$AZ$528,6,FALSE),0)</f>
        <v>13</v>
      </c>
      <c r="DI303">
        <f>IFERROR(VLOOKUP($B303,'Raw Stats'!$AK$3:$AZ$528,7,FALSE),0)</f>
        <v>-8</v>
      </c>
      <c r="DJ303">
        <f>IFERROR(VLOOKUP($B303,'Raw Stats'!$AK$3:$AZ$528,8,FALSE),0)</f>
        <v>22</v>
      </c>
      <c r="DK303">
        <f>IFERROR(VLOOKUP($B303,'Raw Stats'!$AK$3:$AZ$528,9,FALSE),0)</f>
        <v>60</v>
      </c>
      <c r="DL303">
        <f>IFERROR(VLOOKUP($B303,'Raw Stats'!$AK$3:$AZ$528,10,FALSE),0)</f>
        <v>58</v>
      </c>
      <c r="DM303">
        <f>IFERROR(VLOOKUP($B303,'Raw Stats'!$AK$3:$AZ$528,11,FALSE)+VLOOKUP($B303,'Raw Stats'!$AK$3:$AZ$528,12,FALSE),0)</f>
        <v>5</v>
      </c>
      <c r="DN303">
        <f>IFERROR(VLOOKUP($B303,'Raw Stats'!$AK$3:$AZ$528,13,FALSE)+VLOOKUP($B303,'Raw Stats'!$AK$3:$AZ$528,14,FALSE),0)</f>
        <v>0</v>
      </c>
      <c r="DO303">
        <f>IFERROR(VLOOKUP($B303,'Raw Stats'!$AK$3:$AZ$528,15,FALSE),0)</f>
        <v>1</v>
      </c>
      <c r="DP303">
        <f>IFERROR(VLOOKUP($B303,'Raw Stats'!$AK$3:$AZ$528,16,FALSE),0)</f>
        <v>73</v>
      </c>
      <c r="DR303">
        <f>IFERROR(VLOOKUP($B303,'Raw Stats'!$S$3:$AH$528,3,FALSE),0)</f>
        <v>75</v>
      </c>
      <c r="DS303">
        <f>IFERROR(VLOOKUP($B303,'Raw Stats'!$S$3:$AH$528,4,FALSE),0)</f>
        <v>2</v>
      </c>
      <c r="DT303">
        <f>IFERROR(VLOOKUP($B303,'Raw Stats'!$S$3:$AH$528,5,FALSE),0)</f>
        <v>22</v>
      </c>
      <c r="DU303">
        <f>IFERROR(VLOOKUP($B303,'Raw Stats'!$S$3:$AH$528,6,FALSE),0)</f>
        <v>24</v>
      </c>
      <c r="DV303">
        <f>IFERROR(VLOOKUP($B303,'Raw Stats'!$S$3:$AH$528,7,FALSE),0)</f>
        <v>19</v>
      </c>
      <c r="DW303">
        <f>IFERROR(VLOOKUP($B303,'Raw Stats'!$S$3:$AH$528,8,FALSE),0)</f>
        <v>28</v>
      </c>
      <c r="DX303">
        <f>IFERROR(VLOOKUP($B303,'Raw Stats'!$S$3:$AH$528,9,FALSE),0)</f>
        <v>87</v>
      </c>
      <c r="DY303">
        <f>IFERROR(VLOOKUP($B303,'Raw Stats'!$S$3:$AH$528,10,FALSE),0)</f>
        <v>72</v>
      </c>
      <c r="DZ303">
        <f>IFERROR(VLOOKUP($B303,'Raw Stats'!$S$3:$AH$528,11,FALSE)+VLOOKUP($B303,'Raw Stats'!$S$3:$AH$528,12,FALSE),0)</f>
        <v>6</v>
      </c>
      <c r="EA303">
        <f>IFERROR(VLOOKUP($B303,'Raw Stats'!$S$3:$AH$528,13,FALSE)+VLOOKUP($B303,'Raw Stats'!$S$3:$AH$528,14,FALSE),0)</f>
        <v>0</v>
      </c>
      <c r="EB303">
        <f>IFERROR(VLOOKUP($B303,'Raw Stats'!$S$3:$AH$528,15,FALSE),0)</f>
        <v>0</v>
      </c>
      <c r="EC303">
        <f>IFERROR(VLOOKUP($B303,'Raw Stats'!$S$3:$AH$528,16,FALSE),0)</f>
        <v>105</v>
      </c>
    </row>
    <row r="304" spans="1:133" x14ac:dyDescent="0.2">
      <c r="A304">
        <f>IFERROR(VLOOKUP(B304,Sheet2!$W$1:$X$300,2,FALSE),301)</f>
        <v>301</v>
      </c>
      <c r="B304" t="s">
        <v>775</v>
      </c>
      <c r="C304">
        <f t="shared" si="20"/>
        <v>0.62312633650975802</v>
      </c>
      <c r="D304">
        <f t="shared" si="21"/>
        <v>0</v>
      </c>
      <c r="E304">
        <f t="shared" si="22"/>
        <v>0</v>
      </c>
      <c r="F304">
        <f t="shared" si="23"/>
        <v>0</v>
      </c>
      <c r="G304">
        <f t="shared" si="24"/>
        <v>0</v>
      </c>
      <c r="J304">
        <f>BS304*'Value Calculations'!$D$3</f>
        <v>1.2232062858781136</v>
      </c>
      <c r="K304">
        <f>BT304*'Value Calculations'!$D$4</f>
        <v>3.9073524485357991</v>
      </c>
      <c r="L304">
        <f>BU304*'Value Calculations'!$D$5</f>
        <v>3.980071575793823</v>
      </c>
      <c r="M304">
        <f>BV304*'Value Calculations'!$D$6</f>
        <v>-1.2506493191936285</v>
      </c>
      <c r="N304">
        <f>BW304*'Value Calculations'!$D$7</f>
        <v>4.4821287297842325</v>
      </c>
      <c r="O304">
        <f>BX304*'Value Calculations'!$D$8</f>
        <v>9.6334547497763321</v>
      </c>
      <c r="P304">
        <f>BY304*'Value Calculations'!$D$9</f>
        <v>9.1945330356387203</v>
      </c>
      <c r="Q304">
        <f>BZ304*'Value Calculations'!$D$10</f>
        <v>1.8265823703810236</v>
      </c>
      <c r="R304">
        <f>CA304*'Value Calculations'!$D$11</f>
        <v>0</v>
      </c>
      <c r="S304">
        <f>CB304*'Value Calculations'!$D$12</f>
        <v>0.81388273958941404</v>
      </c>
      <c r="T304">
        <f>CC304*'Value Calculations'!$D$13</f>
        <v>3.577017574401653</v>
      </c>
      <c r="V304">
        <f>CF304*'Value Calculations'!$D$3</f>
        <v>0</v>
      </c>
      <c r="W304">
        <f>CG304*'Value Calculations'!$D$4</f>
        <v>0</v>
      </c>
      <c r="X304">
        <f>CH304*'Value Calculations'!$D$5</f>
        <v>0</v>
      </c>
      <c r="Y304">
        <f>CI304*'Value Calculations'!$D$6</f>
        <v>0</v>
      </c>
      <c r="Z304">
        <f>CJ304*'Value Calculations'!$D$7</f>
        <v>0</v>
      </c>
      <c r="AA304">
        <f>CK304*'Value Calculations'!$D$8</f>
        <v>0</v>
      </c>
      <c r="AB304">
        <f>CL304*'Value Calculations'!$D$9</f>
        <v>0</v>
      </c>
      <c r="AC304">
        <f>CM304*'Value Calculations'!$D$10</f>
        <v>0</v>
      </c>
      <c r="AD304">
        <f>CN304*'Value Calculations'!$D$11</f>
        <v>0</v>
      </c>
      <c r="AE304">
        <f>CO304*'Value Calculations'!$D$12</f>
        <v>0</v>
      </c>
      <c r="AF304">
        <f>CP304*'Value Calculations'!$D$13</f>
        <v>0</v>
      </c>
      <c r="AH304">
        <f>CS304*'Value Calculations'!$D$3</f>
        <v>0</v>
      </c>
      <c r="AI304">
        <f>CT304*'Value Calculations'!$D$4</f>
        <v>0</v>
      </c>
      <c r="AJ304">
        <f>CU304*'Value Calculations'!$D$5</f>
        <v>0</v>
      </c>
      <c r="AK304">
        <f>CV304*'Value Calculations'!$D$6</f>
        <v>0</v>
      </c>
      <c r="AL304">
        <f>CW304*'Value Calculations'!$D$7</f>
        <v>0</v>
      </c>
      <c r="AM304">
        <f>CX304*'Value Calculations'!$D$8</f>
        <v>0</v>
      </c>
      <c r="AN304">
        <f>CY304*'Value Calculations'!$D$9</f>
        <v>0</v>
      </c>
      <c r="AO304">
        <f>CZ304*'Value Calculations'!$D$10</f>
        <v>0</v>
      </c>
      <c r="AP304">
        <f>DA304*'Value Calculations'!$D$11</f>
        <v>0</v>
      </c>
      <c r="AQ304">
        <f>DB304*'Value Calculations'!$D$12</f>
        <v>0</v>
      </c>
      <c r="AR304">
        <f>DC304*'Value Calculations'!$D$13</f>
        <v>0</v>
      </c>
      <c r="AT304">
        <f>DF304*'Value Calculations'!$D$3</f>
        <v>0</v>
      </c>
      <c r="AU304">
        <f>DG304*'Value Calculations'!$D$4</f>
        <v>0</v>
      </c>
      <c r="AV304">
        <f>DH304*'Value Calculations'!$D$5</f>
        <v>0</v>
      </c>
      <c r="AW304">
        <f>DI304*'Value Calculations'!$D$6</f>
        <v>0</v>
      </c>
      <c r="AX304">
        <f>DJ304*'Value Calculations'!$D$7</f>
        <v>0</v>
      </c>
      <c r="AY304">
        <f>DK304*'Value Calculations'!$D$8</f>
        <v>0</v>
      </c>
      <c r="AZ304">
        <f>DL304*'Value Calculations'!$D$9</f>
        <v>0</v>
      </c>
      <c r="BA304">
        <f>DM304*'Value Calculations'!$D$10</f>
        <v>0</v>
      </c>
      <c r="BB304">
        <f>DN304*'Value Calculations'!$D$11</f>
        <v>0</v>
      </c>
      <c r="BC304">
        <f>DO304*'Value Calculations'!$D$12</f>
        <v>0</v>
      </c>
      <c r="BD304">
        <f>DP304*'Value Calculations'!$D$13</f>
        <v>0</v>
      </c>
      <c r="BF304">
        <f>DS304*'Value Calculations'!$D$3</f>
        <v>0</v>
      </c>
      <c r="BG304">
        <f>DT304*'Value Calculations'!$D$4</f>
        <v>0</v>
      </c>
      <c r="BH304">
        <f>DU304*'Value Calculations'!$D$5</f>
        <v>0</v>
      </c>
      <c r="BI304">
        <f>DV304*'Value Calculations'!$D$6</f>
        <v>0</v>
      </c>
      <c r="BJ304">
        <f>DW304*'Value Calculations'!$D$7</f>
        <v>0</v>
      </c>
      <c r="BK304">
        <f>DX304*'Value Calculations'!$D$8</f>
        <v>0</v>
      </c>
      <c r="BL304">
        <f>DY304*'Value Calculations'!$D$9</f>
        <v>0</v>
      </c>
      <c r="BM304">
        <f>DZ304*'Value Calculations'!$D$10</f>
        <v>0</v>
      </c>
      <c r="BN304">
        <f>EA304*'Value Calculations'!$D$11</f>
        <v>0</v>
      </c>
      <c r="BO304">
        <f>EB304*'Value Calculations'!$D$12</f>
        <v>0</v>
      </c>
      <c r="BP304">
        <f>EC304*'Value Calculations'!$D$13</f>
        <v>0</v>
      </c>
      <c r="BR304">
        <f>IFERROR(VLOOKUP($B304,'Raw Stats'!$CM$3:$DC$884,3,FALSE),0)</f>
        <v>60</v>
      </c>
      <c r="BS304">
        <f>IFERROR(VLOOKUP($B304,'Raw Stats'!$CM$3:$DC$884,4,FALSE),0)</f>
        <v>3</v>
      </c>
      <c r="BT304">
        <f>IFERROR(VLOOKUP($B304,'Raw Stats'!$CM$3:$DC$884,5,FALSE),0)</f>
        <v>12</v>
      </c>
      <c r="BU304">
        <f>IFERROR(VLOOKUP($B304,'Raw Stats'!$CM$3:$DC$884,6,FALSE),0)</f>
        <v>15</v>
      </c>
      <c r="BV304">
        <f>IFERROR(VLOOKUP($B304,'Raw Stats'!$CM$3:$DC$884,7,FALSE),0)</f>
        <v>-10</v>
      </c>
      <c r="BW304">
        <f>IFERROR(VLOOKUP($B304,'Raw Stats'!$CM$3:$DC$884,8,FALSE),0)</f>
        <v>51</v>
      </c>
      <c r="BX304">
        <f>IFERROR(VLOOKUP($B304,'Raw Stats'!$CM$3:$DC$884,9,FALSE),0)</f>
        <v>134</v>
      </c>
      <c r="BY304">
        <f>IFERROR(VLOOKUP($B304,'Raw Stats'!$CM$3:$DC$884,10,FALSE),0)</f>
        <v>73</v>
      </c>
      <c r="BZ304">
        <f>IFERROR(VLOOKUP($B304,'Raw Stats'!$CM$3:$DC$884,11,FALSE)+VLOOKUP($B304,'Raw Stats'!$CM$3:$DC$884,12,FALSE),0)</f>
        <v>5</v>
      </c>
      <c r="CA304">
        <f>IFERROR(VLOOKUP($B304,'Raw Stats'!$CM$3:$DC$884,13,FALSE)+VLOOKUP($B304,'Raw Stats'!$CM$3:$DC$884,14,FALSE),0)</f>
        <v>0</v>
      </c>
      <c r="CB304">
        <f>IFERROR(VLOOKUP($B304,'Raw Stats'!$CM$3:$DC$884,15,FALSE),0)</f>
        <v>1</v>
      </c>
      <c r="CC304">
        <f>IFERROR(VLOOKUP($B304,'Raw Stats'!$CM$3:$DC$884,16,FALSE),0)</f>
        <v>52</v>
      </c>
      <c r="CE304">
        <f>IFERROR(VLOOKUP($B304,'Raw Stats'!$BU$3:$CJ$528,3,FALSE),0)</f>
        <v>0</v>
      </c>
      <c r="CF304">
        <f>IFERROR(VLOOKUP($B304,'Raw Stats'!$BU$3:$CJ$528,4,FALSE),0)</f>
        <v>0</v>
      </c>
      <c r="CG304">
        <f>IFERROR(VLOOKUP($B304,'Raw Stats'!$BU$3:$CJ$5288,5,FALSE),0)</f>
        <v>0</v>
      </c>
      <c r="CH304">
        <f>IFERROR(VLOOKUP($B304,'Raw Stats'!$BU$3:$CJ$528,6,FALSE),0)</f>
        <v>0</v>
      </c>
      <c r="CI304">
        <f>IFERROR(VLOOKUP($B304,'Raw Stats'!$BU$3:$CJ$528,7,FALSE),0)</f>
        <v>0</v>
      </c>
      <c r="CJ304">
        <f>IFERROR(VLOOKUP($B304,'Raw Stats'!$BU$3:$CJ$528,8,FALSE),0)</f>
        <v>0</v>
      </c>
      <c r="CK304">
        <f>IFERROR(VLOOKUP($B304,'Raw Stats'!$BU$3:$CJ$528,9,FALSE),0)</f>
        <v>0</v>
      </c>
      <c r="CL304">
        <f>IFERROR(VLOOKUP($B304,'Raw Stats'!$BU$3:$CJ$528,10,FALSE),0)</f>
        <v>0</v>
      </c>
      <c r="CM304">
        <f>IFERROR(VLOOKUP($B304,'Raw Stats'!$BU$3:$CJ$528,11,FALSE)+VLOOKUP($B304,'Raw Stats'!$BU$3:$CJ$528,12,FALSE),0)</f>
        <v>0</v>
      </c>
      <c r="CN304">
        <f>IFERROR(VLOOKUP($B304,'Raw Stats'!$BU$3:$CJ$528,13,FALSE)+VLOOKUP($B304,'Raw Stats'!$BU$3:$CJ$528,14,FALSE),0)</f>
        <v>0</v>
      </c>
      <c r="CO304">
        <f>IFERROR(VLOOKUP($B304,'Raw Stats'!$BU$3:$CJ$528,15,FALSE),0)</f>
        <v>0</v>
      </c>
      <c r="CP304">
        <f>IFERROR(VLOOKUP($B304,'Raw Stats'!$BU$3:$CJ$528,16,FALSE),0)</f>
        <v>0</v>
      </c>
      <c r="CR304">
        <f>IFERROR(VLOOKUP($B304,'Raw Stats'!$BC$3:$BR$528,3,FALSE),0)</f>
        <v>0</v>
      </c>
      <c r="CS304">
        <f>IFERROR(VLOOKUP($B304,'Raw Stats'!$BC$3:$BR$528,4,FALSE),0)</f>
        <v>0</v>
      </c>
      <c r="CT304">
        <f>IFERROR(VLOOKUP($B304,'Raw Stats'!$BC$3:$BR$5288,5,FALSE),0)</f>
        <v>0</v>
      </c>
      <c r="CU304">
        <f>IFERROR(VLOOKUP($B304,'Raw Stats'!$BC$3:$BR$52888,6,FALSE),0)</f>
        <v>0</v>
      </c>
      <c r="CV304">
        <f>IFERROR(VLOOKUP($B304,'Raw Stats'!$BC$3:$BR$5288,7,FALSE),0)</f>
        <v>0</v>
      </c>
      <c r="CW304">
        <f>IFERROR(VLOOKUP($B304,'Raw Stats'!$BC$3:$BR$5288,8,FALSE),0)</f>
        <v>0</v>
      </c>
      <c r="CX304">
        <f>IFERROR(VLOOKUP($B304,'Raw Stats'!$BC$3:$BR$5288,9,FALSE),0)</f>
        <v>0</v>
      </c>
      <c r="CY304">
        <f>IFERROR(VLOOKUP($B304,'Raw Stats'!$BC$3:$BR$5288,10,FALSE),0)</f>
        <v>0</v>
      </c>
      <c r="CZ304">
        <f>IFERROR(VLOOKUP($B304,'Raw Stats'!$BC$3:$BR$5288,11,FALSE)+VLOOKUP($B304,'Raw Stats'!$BC$3:$BR$5288,12,FALSE),0)</f>
        <v>0</v>
      </c>
      <c r="DA304">
        <f>IFERROR(VLOOKUP($B304,'Raw Stats'!$BC$3:$BR$5288,13,FALSE)+VLOOKUP($B304,'Raw Stats'!$BC$3:$BR$5288,14,FALSE),0)</f>
        <v>0</v>
      </c>
      <c r="DB304">
        <f>IFERROR(VLOOKUP($B304,'Raw Stats'!$BC$3:$BR$5288,15,FALSE),0)</f>
        <v>0</v>
      </c>
      <c r="DC304">
        <f>IFERROR(VLOOKUP($B304,'Raw Stats'!$BC$3:$BR$5288,16,FALSE),0)</f>
        <v>0</v>
      </c>
      <c r="DE304">
        <f>IFERROR(VLOOKUP($B304,'Raw Stats'!$AK$3:$AZ$528,3,FALSE),0)</f>
        <v>0</v>
      </c>
      <c r="DF304">
        <f>IFERROR(VLOOKUP($B304,'Raw Stats'!$AK$3:$AZ$528,4,FALSE),0)</f>
        <v>0</v>
      </c>
      <c r="DG304">
        <f>IFERROR(VLOOKUP($B304,'Raw Stats'!$AK$3:$AZ$528,5,FALSE),0)</f>
        <v>0</v>
      </c>
      <c r="DH304">
        <f>IFERROR(VLOOKUP($B304,'Raw Stats'!$AK$3:$AZ$528,6,FALSE),0)</f>
        <v>0</v>
      </c>
      <c r="DI304">
        <f>IFERROR(VLOOKUP($B304,'Raw Stats'!$AK$3:$AZ$528,7,FALSE),0)</f>
        <v>0</v>
      </c>
      <c r="DJ304">
        <f>IFERROR(VLOOKUP($B304,'Raw Stats'!$AK$3:$AZ$528,8,FALSE),0)</f>
        <v>0</v>
      </c>
      <c r="DK304">
        <f>IFERROR(VLOOKUP($B304,'Raw Stats'!$AK$3:$AZ$528,9,FALSE),0)</f>
        <v>0</v>
      </c>
      <c r="DL304">
        <f>IFERROR(VLOOKUP($B304,'Raw Stats'!$AK$3:$AZ$528,10,FALSE),0)</f>
        <v>0</v>
      </c>
      <c r="DM304">
        <f>IFERROR(VLOOKUP($B304,'Raw Stats'!$AK$3:$AZ$528,11,FALSE)+VLOOKUP($B304,'Raw Stats'!$AK$3:$AZ$528,12,FALSE),0)</f>
        <v>0</v>
      </c>
      <c r="DN304">
        <f>IFERROR(VLOOKUP($B304,'Raw Stats'!$AK$3:$AZ$528,13,FALSE)+VLOOKUP($B304,'Raw Stats'!$AK$3:$AZ$528,14,FALSE),0)</f>
        <v>0</v>
      </c>
      <c r="DO304">
        <f>IFERROR(VLOOKUP($B304,'Raw Stats'!$AK$3:$AZ$528,15,FALSE),0)</f>
        <v>0</v>
      </c>
      <c r="DP304">
        <f>IFERROR(VLOOKUP($B304,'Raw Stats'!$AK$3:$AZ$528,16,FALSE),0)</f>
        <v>0</v>
      </c>
      <c r="DR304">
        <f>IFERROR(VLOOKUP($B304,'Raw Stats'!$S$3:$AH$528,3,FALSE),0)</f>
        <v>0</v>
      </c>
      <c r="DS304">
        <f>IFERROR(VLOOKUP($B304,'Raw Stats'!$S$3:$AH$528,4,FALSE),0)</f>
        <v>0</v>
      </c>
      <c r="DT304">
        <f>IFERROR(VLOOKUP($B304,'Raw Stats'!$S$3:$AH$528,5,FALSE),0)</f>
        <v>0</v>
      </c>
      <c r="DU304">
        <f>IFERROR(VLOOKUP($B304,'Raw Stats'!$S$3:$AH$528,6,FALSE),0)</f>
        <v>0</v>
      </c>
      <c r="DV304">
        <f>IFERROR(VLOOKUP($B304,'Raw Stats'!$S$3:$AH$528,7,FALSE),0)</f>
        <v>0</v>
      </c>
      <c r="DW304">
        <f>IFERROR(VLOOKUP($B304,'Raw Stats'!$S$3:$AH$528,8,FALSE),0)</f>
        <v>0</v>
      </c>
      <c r="DX304">
        <f>IFERROR(VLOOKUP($B304,'Raw Stats'!$S$3:$AH$528,9,FALSE),0)</f>
        <v>0</v>
      </c>
      <c r="DY304">
        <f>IFERROR(VLOOKUP($B304,'Raw Stats'!$S$3:$AH$528,10,FALSE),0)</f>
        <v>0</v>
      </c>
      <c r="DZ304">
        <f>IFERROR(VLOOKUP($B304,'Raw Stats'!$S$3:$AH$528,11,FALSE)+VLOOKUP($B304,'Raw Stats'!$S$3:$AH$528,12,FALSE),0)</f>
        <v>0</v>
      </c>
      <c r="EA304">
        <f>IFERROR(VLOOKUP($B304,'Raw Stats'!$S$3:$AH$528,13,FALSE)+VLOOKUP($B304,'Raw Stats'!$S$3:$AH$528,14,FALSE),0)</f>
        <v>0</v>
      </c>
      <c r="EB304">
        <f>IFERROR(VLOOKUP($B304,'Raw Stats'!$S$3:$AH$528,15,FALSE),0)</f>
        <v>0</v>
      </c>
      <c r="EC304">
        <f>IFERROR(VLOOKUP($B304,'Raw Stats'!$S$3:$AH$528,16,FALSE),0)</f>
        <v>0</v>
      </c>
    </row>
    <row r="305" spans="1:133" x14ac:dyDescent="0.2">
      <c r="A305">
        <f>IFERROR(VLOOKUP(B305,Sheet2!$W$1:$X$300,2,FALSE),301)</f>
        <v>301</v>
      </c>
      <c r="B305" t="s">
        <v>404</v>
      </c>
      <c r="C305">
        <f t="shared" si="20"/>
        <v>0.6187410083218976</v>
      </c>
      <c r="D305">
        <f t="shared" si="21"/>
        <v>0.40163074115429781</v>
      </c>
      <c r="E305">
        <f t="shared" si="22"/>
        <v>0.69577556588770961</v>
      </c>
      <c r="F305">
        <f t="shared" si="23"/>
        <v>0.76194849248862195</v>
      </c>
      <c r="G305">
        <f t="shared" si="24"/>
        <v>0.54250214600904889</v>
      </c>
      <c r="J305">
        <f>BS305*'Value Calculations'!$D$3</f>
        <v>0.8154708572520758</v>
      </c>
      <c r="K305">
        <f>BT305*'Value Calculations'!$D$4</f>
        <v>2.6049016323571994</v>
      </c>
      <c r="L305">
        <f>BU305*'Value Calculations'!$D$5</f>
        <v>2.6533810505292155</v>
      </c>
      <c r="M305">
        <f>BV305*'Value Calculations'!$D$6</f>
        <v>0</v>
      </c>
      <c r="N305">
        <f>BW305*'Value Calculations'!$D$7</f>
        <v>1.5819277869826704</v>
      </c>
      <c r="O305">
        <f>BX305*'Value Calculations'!$D$8</f>
        <v>3.8821384812531488</v>
      </c>
      <c r="P305">
        <f>BY305*'Value Calculations'!$D$9</f>
        <v>1.2595250733751673</v>
      </c>
      <c r="Q305">
        <f>BZ305*'Value Calculations'!$D$10</f>
        <v>0</v>
      </c>
      <c r="R305">
        <f>CA305*'Value Calculations'!$D$11</f>
        <v>0</v>
      </c>
      <c r="S305">
        <f>CB305*'Value Calculations'!$D$12</f>
        <v>0.81388273958941404</v>
      </c>
      <c r="T305">
        <f>CC305*'Value Calculations'!$D$13</f>
        <v>1.8572975867085506</v>
      </c>
      <c r="V305">
        <f>CF305*'Value Calculations'!$D$3</f>
        <v>3.2618834290083032</v>
      </c>
      <c r="W305">
        <f>CG305*'Value Calculations'!$D$4</f>
        <v>3.2561270404464993</v>
      </c>
      <c r="X305">
        <f>CH305*'Value Calculations'!$D$5</f>
        <v>4.7760858909525883</v>
      </c>
      <c r="Y305">
        <f>CI305*'Value Calculations'!$D$6</f>
        <v>-1.75090904687108</v>
      </c>
      <c r="Z305">
        <f>CJ305*'Value Calculations'!$D$7</f>
        <v>2.8123160657469697</v>
      </c>
      <c r="AA305">
        <f>CK305*'Value Calculations'!$D$8</f>
        <v>3.9540299346096885</v>
      </c>
      <c r="AB305">
        <f>CL305*'Value Calculations'!$D$9</f>
        <v>3.1488126834379182</v>
      </c>
      <c r="AC305">
        <f>CM305*'Value Calculations'!$D$10</f>
        <v>0</v>
      </c>
      <c r="AD305">
        <f>CN305*'Value Calculations'!$D$11</f>
        <v>0</v>
      </c>
      <c r="AE305">
        <f>CO305*'Value Calculations'!$D$12</f>
        <v>0.81388273958941404</v>
      </c>
      <c r="AF305">
        <f>CP305*'Value Calculations'!$D$13</f>
        <v>7.841923143880547</v>
      </c>
      <c r="AH305">
        <f>CS305*'Value Calculations'!$D$3</f>
        <v>3.6696188576343411</v>
      </c>
      <c r="AI305">
        <f>CT305*'Value Calculations'!$D$4</f>
        <v>4.5585778566250994</v>
      </c>
      <c r="AJ305">
        <f>CU305*'Value Calculations'!$D$5</f>
        <v>6.1027764162171954</v>
      </c>
      <c r="AK305">
        <f>CV305*'Value Calculations'!$D$6</f>
        <v>2.0010389107098057</v>
      </c>
      <c r="AL305">
        <f>CW305*'Value Calculations'!$D$7</f>
        <v>2.1971219263648201</v>
      </c>
      <c r="AM305">
        <f>CX305*'Value Calculations'!$D$8</f>
        <v>3.091332494331211</v>
      </c>
      <c r="AN305">
        <f>CY305*'Value Calculations'!$D$9</f>
        <v>1.7633351027252342</v>
      </c>
      <c r="AO305">
        <f>CZ305*'Value Calculations'!$D$10</f>
        <v>0.73063294815240942</v>
      </c>
      <c r="AP305">
        <f>DA305*'Value Calculations'!$D$11</f>
        <v>0</v>
      </c>
      <c r="AQ305">
        <f>DB305*'Value Calculations'!$D$12</f>
        <v>0.81388273958941404</v>
      </c>
      <c r="AR305">
        <f>DC305*'Value Calculations'!$D$13</f>
        <v>7.7731343443728225</v>
      </c>
      <c r="AT305">
        <f>DF305*'Value Calculations'!$D$3</f>
        <v>8.9701794297728341</v>
      </c>
      <c r="AU305">
        <f>DG305*'Value Calculations'!$D$4</f>
        <v>6.8378667849376482</v>
      </c>
      <c r="AV305">
        <f>DH305*'Value Calculations'!$D$5</f>
        <v>11.409538517275626</v>
      </c>
      <c r="AW305">
        <f>DI305*'Value Calculations'!$D$6</f>
        <v>0.75038959151617712</v>
      </c>
      <c r="AX305">
        <f>DJ305*'Value Calculations'!$D$7</f>
        <v>2.9880858198561553</v>
      </c>
      <c r="AY305">
        <f>DK305*'Value Calculations'!$D$8</f>
        <v>6.542122255445121</v>
      </c>
      <c r="AZ305">
        <f>DL305*'Value Calculations'!$D$9</f>
        <v>3.0228601761004015</v>
      </c>
      <c r="BA305">
        <f>DM305*'Value Calculations'!$D$10</f>
        <v>0</v>
      </c>
      <c r="BB305">
        <f>DN305*'Value Calculations'!$D$11</f>
        <v>0</v>
      </c>
      <c r="BC305">
        <f>DO305*'Value Calculations'!$D$12</f>
        <v>4.883296437536484</v>
      </c>
      <c r="BD305">
        <f>DP305*'Value Calculations'!$D$13</f>
        <v>14.789591894160681</v>
      </c>
      <c r="BF305">
        <f>DS305*'Value Calculations'!$D$3</f>
        <v>4.8928251435124546</v>
      </c>
      <c r="BG305">
        <f>DT305*'Value Calculations'!$D$4</f>
        <v>3.9073524485357991</v>
      </c>
      <c r="BH305">
        <f>DU305*'Value Calculations'!$D$5</f>
        <v>6.3681145212701171</v>
      </c>
      <c r="BI305">
        <f>DV305*'Value Calculations'!$D$6</f>
        <v>0.25012986383872571</v>
      </c>
      <c r="BJ305">
        <f>DW305*'Value Calculations'!$D$7</f>
        <v>3.7790497133474905</v>
      </c>
      <c r="BK305">
        <f>DX305*'Value Calculations'!$D$8</f>
        <v>7.3329282423670588</v>
      </c>
      <c r="BL305">
        <f>DY305*'Value Calculations'!$D$9</f>
        <v>3.1488126834379182</v>
      </c>
      <c r="BM305">
        <f>DZ305*'Value Calculations'!$D$10</f>
        <v>0.36531647407620471</v>
      </c>
      <c r="BN305">
        <f>EA305*'Value Calculations'!$D$11</f>
        <v>0</v>
      </c>
      <c r="BO305">
        <f>EB305*'Value Calculations'!$D$12</f>
        <v>2.441648218768242</v>
      </c>
      <c r="BP305">
        <f>EC305*'Value Calculations'!$D$13</f>
        <v>9.2864879335427535</v>
      </c>
      <c r="BR305">
        <f>IFERROR(VLOOKUP($B305,'Raw Stats'!$CM$3:$DC$884,3,FALSE),0)</f>
        <v>25</v>
      </c>
      <c r="BS305">
        <f>IFERROR(VLOOKUP($B305,'Raw Stats'!$CM$3:$DC$884,4,FALSE),0)</f>
        <v>2</v>
      </c>
      <c r="BT305">
        <f>IFERROR(VLOOKUP($B305,'Raw Stats'!$CM$3:$DC$884,5,FALSE),0)</f>
        <v>8</v>
      </c>
      <c r="BU305">
        <f>IFERROR(VLOOKUP($B305,'Raw Stats'!$CM$3:$DC$884,6,FALSE),0)</f>
        <v>10</v>
      </c>
      <c r="BV305">
        <f>IFERROR(VLOOKUP($B305,'Raw Stats'!$CM$3:$DC$884,7,FALSE),0)</f>
        <v>0</v>
      </c>
      <c r="BW305">
        <f>IFERROR(VLOOKUP($B305,'Raw Stats'!$CM$3:$DC$884,8,FALSE),0)</f>
        <v>18</v>
      </c>
      <c r="BX305">
        <f>IFERROR(VLOOKUP($B305,'Raw Stats'!$CM$3:$DC$884,9,FALSE),0)</f>
        <v>54</v>
      </c>
      <c r="BY305">
        <f>IFERROR(VLOOKUP($B305,'Raw Stats'!$CM$3:$DC$884,10,FALSE),0)</f>
        <v>10</v>
      </c>
      <c r="BZ305">
        <f>IFERROR(VLOOKUP($B305,'Raw Stats'!$CM$3:$DC$884,11,FALSE)+VLOOKUP($B305,'Raw Stats'!$CM$3:$DC$884,12,FALSE),0)</f>
        <v>0</v>
      </c>
      <c r="CA305">
        <f>IFERROR(VLOOKUP($B305,'Raw Stats'!$CM$3:$DC$884,13,FALSE)+VLOOKUP($B305,'Raw Stats'!$CM$3:$DC$884,14,FALSE),0)</f>
        <v>0</v>
      </c>
      <c r="CB305">
        <f>IFERROR(VLOOKUP($B305,'Raw Stats'!$CM$3:$DC$884,15,FALSE),0)</f>
        <v>1</v>
      </c>
      <c r="CC305">
        <f>IFERROR(VLOOKUP($B305,'Raw Stats'!$CM$3:$DC$884,16,FALSE),0)</f>
        <v>27</v>
      </c>
      <c r="CE305">
        <f>IFERROR(VLOOKUP($B305,'Raw Stats'!$BU$3:$CJ$528,3,FALSE),0)</f>
        <v>70</v>
      </c>
      <c r="CF305">
        <f>IFERROR(VLOOKUP($B305,'Raw Stats'!$BU$3:$CJ$528,4,FALSE),0)</f>
        <v>8</v>
      </c>
      <c r="CG305">
        <f>IFERROR(VLOOKUP($B305,'Raw Stats'!$BU$3:$CJ$5288,5,FALSE),0)</f>
        <v>10</v>
      </c>
      <c r="CH305">
        <f>IFERROR(VLOOKUP($B305,'Raw Stats'!$BU$3:$CJ$528,6,FALSE),0)</f>
        <v>18</v>
      </c>
      <c r="CI305">
        <f>IFERROR(VLOOKUP($B305,'Raw Stats'!$BU$3:$CJ$528,7,FALSE),0)</f>
        <v>-14</v>
      </c>
      <c r="CJ305">
        <f>IFERROR(VLOOKUP($B305,'Raw Stats'!$BU$3:$CJ$528,8,FALSE),0)</f>
        <v>32</v>
      </c>
      <c r="CK305">
        <f>IFERROR(VLOOKUP($B305,'Raw Stats'!$BU$3:$CJ$528,9,FALSE),0)</f>
        <v>55</v>
      </c>
      <c r="CL305">
        <f>IFERROR(VLOOKUP($B305,'Raw Stats'!$BU$3:$CJ$528,10,FALSE),0)</f>
        <v>25</v>
      </c>
      <c r="CM305">
        <f>IFERROR(VLOOKUP($B305,'Raw Stats'!$BU$3:$CJ$528,11,FALSE)+VLOOKUP($B305,'Raw Stats'!$BU$3:$CJ$528,12,FALSE),0)</f>
        <v>0</v>
      </c>
      <c r="CN305">
        <f>IFERROR(VLOOKUP($B305,'Raw Stats'!$BU$3:$CJ$528,13,FALSE)+VLOOKUP($B305,'Raw Stats'!$BU$3:$CJ$528,14,FALSE),0)</f>
        <v>0</v>
      </c>
      <c r="CO305">
        <f>IFERROR(VLOOKUP($B305,'Raw Stats'!$BU$3:$CJ$528,15,FALSE),0)</f>
        <v>1</v>
      </c>
      <c r="CP305">
        <f>IFERROR(VLOOKUP($B305,'Raw Stats'!$BU$3:$CJ$528,16,FALSE),0)</f>
        <v>114</v>
      </c>
      <c r="CR305">
        <f>IFERROR(VLOOKUP($B305,'Raw Stats'!$BC$3:$BR$528,3,FALSE),0)</f>
        <v>47</v>
      </c>
      <c r="CS305">
        <f>IFERROR(VLOOKUP($B305,'Raw Stats'!$BC$3:$BR$528,4,FALSE),0)</f>
        <v>9</v>
      </c>
      <c r="CT305">
        <f>IFERROR(VLOOKUP($B305,'Raw Stats'!$BC$3:$BR$5288,5,FALSE),0)</f>
        <v>14</v>
      </c>
      <c r="CU305">
        <f>IFERROR(VLOOKUP($B305,'Raw Stats'!$BC$3:$BR$52888,6,FALSE),0)</f>
        <v>23</v>
      </c>
      <c r="CV305">
        <f>IFERROR(VLOOKUP($B305,'Raw Stats'!$BC$3:$BR$5288,7,FALSE),0)</f>
        <v>16</v>
      </c>
      <c r="CW305">
        <f>IFERROR(VLOOKUP($B305,'Raw Stats'!$BC$3:$BR$5288,8,FALSE),0)</f>
        <v>25</v>
      </c>
      <c r="CX305">
        <f>IFERROR(VLOOKUP($B305,'Raw Stats'!$BC$3:$BR$5288,9,FALSE),0)</f>
        <v>43</v>
      </c>
      <c r="CY305">
        <f>IFERROR(VLOOKUP($B305,'Raw Stats'!$BC$3:$BR$5288,10,FALSE),0)</f>
        <v>14</v>
      </c>
      <c r="CZ305">
        <f>IFERROR(VLOOKUP($B305,'Raw Stats'!$BC$3:$BR$5288,11,FALSE)+VLOOKUP($B305,'Raw Stats'!$BC$3:$BR$5288,12,FALSE),0)</f>
        <v>2</v>
      </c>
      <c r="DA305">
        <f>IFERROR(VLOOKUP($B305,'Raw Stats'!$BC$3:$BR$5288,13,FALSE)+VLOOKUP($B305,'Raw Stats'!$BC$3:$BR$5288,14,FALSE),0)</f>
        <v>0</v>
      </c>
      <c r="DB305">
        <f>IFERROR(VLOOKUP($B305,'Raw Stats'!$BC$3:$BR$5288,15,FALSE),0)</f>
        <v>1</v>
      </c>
      <c r="DC305">
        <f>IFERROR(VLOOKUP($B305,'Raw Stats'!$BC$3:$BR$5288,16,FALSE),0)</f>
        <v>113</v>
      </c>
      <c r="DE305">
        <f>IFERROR(VLOOKUP($B305,'Raw Stats'!$AK$3:$AZ$528,3,FALSE),0)</f>
        <v>79</v>
      </c>
      <c r="DF305">
        <f>IFERROR(VLOOKUP($B305,'Raw Stats'!$AK$3:$AZ$528,4,FALSE),0)</f>
        <v>22</v>
      </c>
      <c r="DG305">
        <f>IFERROR(VLOOKUP($B305,'Raw Stats'!$AK$3:$AZ$528,5,FALSE),0)</f>
        <v>21</v>
      </c>
      <c r="DH305">
        <f>IFERROR(VLOOKUP($B305,'Raw Stats'!$AK$3:$AZ$528,6,FALSE),0)</f>
        <v>43</v>
      </c>
      <c r="DI305">
        <f>IFERROR(VLOOKUP($B305,'Raw Stats'!$AK$3:$AZ$528,7,FALSE),0)</f>
        <v>6</v>
      </c>
      <c r="DJ305">
        <f>IFERROR(VLOOKUP($B305,'Raw Stats'!$AK$3:$AZ$528,8,FALSE),0)</f>
        <v>34</v>
      </c>
      <c r="DK305">
        <f>IFERROR(VLOOKUP($B305,'Raw Stats'!$AK$3:$AZ$528,9,FALSE),0)</f>
        <v>91</v>
      </c>
      <c r="DL305">
        <f>IFERROR(VLOOKUP($B305,'Raw Stats'!$AK$3:$AZ$528,10,FALSE),0)</f>
        <v>24</v>
      </c>
      <c r="DM305">
        <f>IFERROR(VLOOKUP($B305,'Raw Stats'!$AK$3:$AZ$528,11,FALSE)+VLOOKUP($B305,'Raw Stats'!$AK$3:$AZ$528,12,FALSE),0)</f>
        <v>0</v>
      </c>
      <c r="DN305">
        <f>IFERROR(VLOOKUP($B305,'Raw Stats'!$AK$3:$AZ$528,13,FALSE)+VLOOKUP($B305,'Raw Stats'!$AK$3:$AZ$528,14,FALSE),0)</f>
        <v>0</v>
      </c>
      <c r="DO305">
        <f>IFERROR(VLOOKUP($B305,'Raw Stats'!$AK$3:$AZ$528,15,FALSE),0)</f>
        <v>6</v>
      </c>
      <c r="DP305">
        <f>IFERROR(VLOOKUP($B305,'Raw Stats'!$AK$3:$AZ$528,16,FALSE),0)</f>
        <v>215</v>
      </c>
      <c r="DR305">
        <f>IFERROR(VLOOKUP($B305,'Raw Stats'!$S$3:$AH$528,3,FALSE),0)</f>
        <v>77</v>
      </c>
      <c r="DS305">
        <f>IFERROR(VLOOKUP($B305,'Raw Stats'!$S$3:$AH$528,4,FALSE),0)</f>
        <v>12</v>
      </c>
      <c r="DT305">
        <f>IFERROR(VLOOKUP($B305,'Raw Stats'!$S$3:$AH$528,5,FALSE),0)</f>
        <v>12</v>
      </c>
      <c r="DU305">
        <f>IFERROR(VLOOKUP($B305,'Raw Stats'!$S$3:$AH$528,6,FALSE),0)</f>
        <v>24</v>
      </c>
      <c r="DV305">
        <f>IFERROR(VLOOKUP($B305,'Raw Stats'!$S$3:$AH$528,7,FALSE),0)</f>
        <v>2</v>
      </c>
      <c r="DW305">
        <f>IFERROR(VLOOKUP($B305,'Raw Stats'!$S$3:$AH$528,8,FALSE),0)</f>
        <v>43</v>
      </c>
      <c r="DX305">
        <f>IFERROR(VLOOKUP($B305,'Raw Stats'!$S$3:$AH$528,9,FALSE),0)</f>
        <v>102</v>
      </c>
      <c r="DY305">
        <f>IFERROR(VLOOKUP($B305,'Raw Stats'!$S$3:$AH$528,10,FALSE),0)</f>
        <v>25</v>
      </c>
      <c r="DZ305">
        <f>IFERROR(VLOOKUP($B305,'Raw Stats'!$S$3:$AH$528,11,FALSE)+VLOOKUP($B305,'Raw Stats'!$S$3:$AH$528,12,FALSE),0)</f>
        <v>1</v>
      </c>
      <c r="EA305">
        <f>IFERROR(VLOOKUP($B305,'Raw Stats'!$S$3:$AH$528,13,FALSE)+VLOOKUP($B305,'Raw Stats'!$S$3:$AH$528,14,FALSE),0)</f>
        <v>0</v>
      </c>
      <c r="EB305">
        <f>IFERROR(VLOOKUP($B305,'Raw Stats'!$S$3:$AH$528,15,FALSE),0)</f>
        <v>3</v>
      </c>
      <c r="EC305">
        <f>IFERROR(VLOOKUP($B305,'Raw Stats'!$S$3:$AH$528,16,FALSE),0)</f>
        <v>135</v>
      </c>
    </row>
    <row r="306" spans="1:133" x14ac:dyDescent="0.2">
      <c r="A306">
        <f>IFERROR(VLOOKUP(B306,Sheet2!$W$1:$X$300,2,FALSE),301)</f>
        <v>201</v>
      </c>
      <c r="B306" t="s">
        <v>331</v>
      </c>
      <c r="C306">
        <f t="shared" si="20"/>
        <v>0.61800726094443004</v>
      </c>
      <c r="D306">
        <f t="shared" si="21"/>
        <v>0.53490450523734978</v>
      </c>
      <c r="E306">
        <f t="shared" si="22"/>
        <v>0</v>
      </c>
      <c r="F306">
        <f t="shared" si="23"/>
        <v>0</v>
      </c>
      <c r="G306">
        <f t="shared" si="24"/>
        <v>0</v>
      </c>
      <c r="J306">
        <f>BS306*'Value Calculations'!$D$3</f>
        <v>6.5237668580166064</v>
      </c>
      <c r="K306">
        <f>BT306*'Value Calculations'!$D$4</f>
        <v>6.5122540808929985</v>
      </c>
      <c r="L306">
        <f>BU306*'Value Calculations'!$D$5</f>
        <v>9.5521717819051766</v>
      </c>
      <c r="M306">
        <f>BV306*'Value Calculations'!$D$6</f>
        <v>-0.50025972767745142</v>
      </c>
      <c r="N306">
        <f>BW306*'Value Calculations'!$D$7</f>
        <v>1.4061580328734848</v>
      </c>
      <c r="O306">
        <f>BX306*'Value Calculations'!$D$8</f>
        <v>2.5162008674788927</v>
      </c>
      <c r="P306">
        <f>BY306*'Value Calculations'!$D$9</f>
        <v>4.4083377568130855</v>
      </c>
      <c r="Q306">
        <f>BZ306*'Value Calculations'!$D$10</f>
        <v>2.5572153185334328</v>
      </c>
      <c r="R306">
        <f>CA306*'Value Calculations'!$D$11</f>
        <v>0</v>
      </c>
      <c r="S306">
        <f>CB306*'Value Calculations'!$D$12</f>
        <v>2.441648218768242</v>
      </c>
      <c r="T306">
        <f>CC306*'Value Calculations'!$D$13</f>
        <v>8.4610223394500643</v>
      </c>
      <c r="V306">
        <f>CF306*'Value Calculations'!$D$3</f>
        <v>3.2618834290083032</v>
      </c>
      <c r="W306">
        <f>CG306*'Value Calculations'!$D$4</f>
        <v>5.2098032647143988</v>
      </c>
      <c r="X306">
        <f>CH306*'Value Calculations'!$D$5</f>
        <v>6.3681145212701171</v>
      </c>
      <c r="Y306">
        <f>CI306*'Value Calculations'!$D$6</f>
        <v>-0.37519479575808856</v>
      </c>
      <c r="Z306">
        <f>CJ306*'Value Calculations'!$D$7</f>
        <v>0.87884877054592803</v>
      </c>
      <c r="AA306">
        <f>CK306*'Value Calculations'!$D$8</f>
        <v>1.1502632537046367</v>
      </c>
      <c r="AB306">
        <f>CL306*'Value Calculations'!$D$9</f>
        <v>3.4007176981129517</v>
      </c>
      <c r="AC306">
        <f>CM306*'Value Calculations'!$D$10</f>
        <v>2.1918988444572283</v>
      </c>
      <c r="AD306">
        <f>CN306*'Value Calculations'!$D$11</f>
        <v>0</v>
      </c>
      <c r="AE306">
        <f>CO306*'Value Calculations'!$D$12</f>
        <v>0.81388273958941404</v>
      </c>
      <c r="AF306">
        <f>CP306*'Value Calculations'!$D$13</f>
        <v>5.9846255571719968</v>
      </c>
      <c r="AH306">
        <f>CS306*'Value Calculations'!$D$3</f>
        <v>0</v>
      </c>
      <c r="AI306">
        <f>CT306*'Value Calculations'!$D$4</f>
        <v>0</v>
      </c>
      <c r="AJ306">
        <f>CU306*'Value Calculations'!$D$5</f>
        <v>0</v>
      </c>
      <c r="AK306">
        <f>CV306*'Value Calculations'!$D$6</f>
        <v>0</v>
      </c>
      <c r="AL306">
        <f>CW306*'Value Calculations'!$D$7</f>
        <v>0</v>
      </c>
      <c r="AM306">
        <f>CX306*'Value Calculations'!$D$8</f>
        <v>0</v>
      </c>
      <c r="AN306">
        <f>CY306*'Value Calculations'!$D$9</f>
        <v>0</v>
      </c>
      <c r="AO306">
        <f>CZ306*'Value Calculations'!$D$10</f>
        <v>0</v>
      </c>
      <c r="AP306">
        <f>DA306*'Value Calculations'!$D$11</f>
        <v>0</v>
      </c>
      <c r="AQ306">
        <f>DB306*'Value Calculations'!$D$12</f>
        <v>0</v>
      </c>
      <c r="AR306">
        <f>DC306*'Value Calculations'!$D$13</f>
        <v>0</v>
      </c>
      <c r="AT306">
        <f>DF306*'Value Calculations'!$D$3</f>
        <v>0</v>
      </c>
      <c r="AU306">
        <f>DG306*'Value Calculations'!$D$4</f>
        <v>0</v>
      </c>
      <c r="AV306">
        <f>DH306*'Value Calculations'!$D$5</f>
        <v>0</v>
      </c>
      <c r="AW306">
        <f>DI306*'Value Calculations'!$D$6</f>
        <v>0</v>
      </c>
      <c r="AX306">
        <f>DJ306*'Value Calculations'!$D$7</f>
        <v>0</v>
      </c>
      <c r="AY306">
        <f>DK306*'Value Calculations'!$D$8</f>
        <v>0</v>
      </c>
      <c r="AZ306">
        <f>DL306*'Value Calculations'!$D$9</f>
        <v>0</v>
      </c>
      <c r="BA306">
        <f>DM306*'Value Calculations'!$D$10</f>
        <v>0</v>
      </c>
      <c r="BB306">
        <f>DN306*'Value Calculations'!$D$11</f>
        <v>0</v>
      </c>
      <c r="BC306">
        <f>DO306*'Value Calculations'!$D$12</f>
        <v>0</v>
      </c>
      <c r="BD306">
        <f>DP306*'Value Calculations'!$D$13</f>
        <v>0</v>
      </c>
      <c r="BF306">
        <f>DS306*'Value Calculations'!$D$3</f>
        <v>0</v>
      </c>
      <c r="BG306">
        <f>DT306*'Value Calculations'!$D$4</f>
        <v>0</v>
      </c>
      <c r="BH306">
        <f>DU306*'Value Calculations'!$D$5</f>
        <v>0</v>
      </c>
      <c r="BI306">
        <f>DV306*'Value Calculations'!$D$6</f>
        <v>0</v>
      </c>
      <c r="BJ306">
        <f>DW306*'Value Calculations'!$D$7</f>
        <v>0</v>
      </c>
      <c r="BK306">
        <f>DX306*'Value Calculations'!$D$8</f>
        <v>0</v>
      </c>
      <c r="BL306">
        <f>DY306*'Value Calculations'!$D$9</f>
        <v>0</v>
      </c>
      <c r="BM306">
        <f>DZ306*'Value Calculations'!$D$10</f>
        <v>0</v>
      </c>
      <c r="BN306">
        <f>EA306*'Value Calculations'!$D$11</f>
        <v>0</v>
      </c>
      <c r="BO306">
        <f>EB306*'Value Calculations'!$D$12</f>
        <v>0</v>
      </c>
      <c r="BP306">
        <f>EC306*'Value Calculations'!$D$13</f>
        <v>0</v>
      </c>
      <c r="BR306">
        <f>IFERROR(VLOOKUP($B306,'Raw Stats'!$CM$3:$DC$884,3,FALSE),0)</f>
        <v>71</v>
      </c>
      <c r="BS306">
        <f>IFERROR(VLOOKUP($B306,'Raw Stats'!$CM$3:$DC$884,4,FALSE),0)</f>
        <v>16</v>
      </c>
      <c r="BT306">
        <f>IFERROR(VLOOKUP($B306,'Raw Stats'!$CM$3:$DC$884,5,FALSE),0)</f>
        <v>20</v>
      </c>
      <c r="BU306">
        <f>IFERROR(VLOOKUP($B306,'Raw Stats'!$CM$3:$DC$884,6,FALSE),0)</f>
        <v>36</v>
      </c>
      <c r="BV306">
        <f>IFERROR(VLOOKUP($B306,'Raw Stats'!$CM$3:$DC$884,7,FALSE),0)</f>
        <v>-4</v>
      </c>
      <c r="BW306">
        <f>IFERROR(VLOOKUP($B306,'Raw Stats'!$CM$3:$DC$884,8,FALSE),0)</f>
        <v>16</v>
      </c>
      <c r="BX306">
        <f>IFERROR(VLOOKUP($B306,'Raw Stats'!$CM$3:$DC$884,9,FALSE),0)</f>
        <v>35</v>
      </c>
      <c r="BY306">
        <f>IFERROR(VLOOKUP($B306,'Raw Stats'!$CM$3:$DC$884,10,FALSE),0)</f>
        <v>35</v>
      </c>
      <c r="BZ306">
        <f>IFERROR(VLOOKUP($B306,'Raw Stats'!$CM$3:$DC$884,11,FALSE)+VLOOKUP($B306,'Raw Stats'!$CM$3:$DC$884,12,FALSE),0)</f>
        <v>7</v>
      </c>
      <c r="CA306">
        <f>IFERROR(VLOOKUP($B306,'Raw Stats'!$CM$3:$DC$884,13,FALSE)+VLOOKUP($B306,'Raw Stats'!$CM$3:$DC$884,14,FALSE),0)</f>
        <v>0</v>
      </c>
      <c r="CB306">
        <f>IFERROR(VLOOKUP($B306,'Raw Stats'!$CM$3:$DC$884,15,FALSE),0)</f>
        <v>3</v>
      </c>
      <c r="CC306">
        <f>IFERROR(VLOOKUP($B306,'Raw Stats'!$CM$3:$DC$884,16,FALSE),0)</f>
        <v>123</v>
      </c>
      <c r="CE306">
        <f>IFERROR(VLOOKUP($B306,'Raw Stats'!$BU$3:$CJ$528,3,FALSE),0)</f>
        <v>54</v>
      </c>
      <c r="CF306">
        <f>IFERROR(VLOOKUP($B306,'Raw Stats'!$BU$3:$CJ$528,4,FALSE),0)</f>
        <v>8</v>
      </c>
      <c r="CG306">
        <f>IFERROR(VLOOKUP($B306,'Raw Stats'!$BU$3:$CJ$5288,5,FALSE),0)</f>
        <v>16</v>
      </c>
      <c r="CH306">
        <f>IFERROR(VLOOKUP($B306,'Raw Stats'!$BU$3:$CJ$528,6,FALSE),0)</f>
        <v>24</v>
      </c>
      <c r="CI306">
        <f>IFERROR(VLOOKUP($B306,'Raw Stats'!$BU$3:$CJ$528,7,FALSE),0)</f>
        <v>-3</v>
      </c>
      <c r="CJ306">
        <f>IFERROR(VLOOKUP($B306,'Raw Stats'!$BU$3:$CJ$528,8,FALSE),0)</f>
        <v>10</v>
      </c>
      <c r="CK306">
        <f>IFERROR(VLOOKUP($B306,'Raw Stats'!$BU$3:$CJ$528,9,FALSE),0)</f>
        <v>16</v>
      </c>
      <c r="CL306">
        <f>IFERROR(VLOOKUP($B306,'Raw Stats'!$BU$3:$CJ$528,10,FALSE),0)</f>
        <v>27</v>
      </c>
      <c r="CM306">
        <f>IFERROR(VLOOKUP($B306,'Raw Stats'!$BU$3:$CJ$528,11,FALSE)+VLOOKUP($B306,'Raw Stats'!$BU$3:$CJ$528,12,FALSE),0)</f>
        <v>6</v>
      </c>
      <c r="CN306">
        <f>IFERROR(VLOOKUP($B306,'Raw Stats'!$BU$3:$CJ$528,13,FALSE)+VLOOKUP($B306,'Raw Stats'!$BU$3:$CJ$528,14,FALSE),0)</f>
        <v>0</v>
      </c>
      <c r="CO306">
        <f>IFERROR(VLOOKUP($B306,'Raw Stats'!$BU$3:$CJ$528,15,FALSE),0)</f>
        <v>1</v>
      </c>
      <c r="CP306">
        <f>IFERROR(VLOOKUP($B306,'Raw Stats'!$BU$3:$CJ$528,16,FALSE),0)</f>
        <v>87</v>
      </c>
      <c r="CR306">
        <f>IFERROR(VLOOKUP($B306,'Raw Stats'!$BC$3:$BR$528,3,FALSE),0)</f>
        <v>0</v>
      </c>
      <c r="CS306">
        <f>IFERROR(VLOOKUP($B306,'Raw Stats'!$BC$3:$BR$528,4,FALSE),0)</f>
        <v>0</v>
      </c>
      <c r="CT306">
        <f>IFERROR(VLOOKUP($B306,'Raw Stats'!$BC$3:$BR$5288,5,FALSE),0)</f>
        <v>0</v>
      </c>
      <c r="CU306">
        <f>IFERROR(VLOOKUP($B306,'Raw Stats'!$BC$3:$BR$52888,6,FALSE),0)</f>
        <v>0</v>
      </c>
      <c r="CV306">
        <f>IFERROR(VLOOKUP($B306,'Raw Stats'!$BC$3:$BR$5288,7,FALSE),0)</f>
        <v>0</v>
      </c>
      <c r="CW306">
        <f>IFERROR(VLOOKUP($B306,'Raw Stats'!$BC$3:$BR$5288,8,FALSE),0)</f>
        <v>0</v>
      </c>
      <c r="CX306">
        <f>IFERROR(VLOOKUP($B306,'Raw Stats'!$BC$3:$BR$5288,9,FALSE),0)</f>
        <v>0</v>
      </c>
      <c r="CY306">
        <f>IFERROR(VLOOKUP($B306,'Raw Stats'!$BC$3:$BR$5288,10,FALSE),0)</f>
        <v>0</v>
      </c>
      <c r="CZ306">
        <f>IFERROR(VLOOKUP($B306,'Raw Stats'!$BC$3:$BR$5288,11,FALSE)+VLOOKUP($B306,'Raw Stats'!$BC$3:$BR$5288,12,FALSE),0)</f>
        <v>0</v>
      </c>
      <c r="DA306">
        <f>IFERROR(VLOOKUP($B306,'Raw Stats'!$BC$3:$BR$5288,13,FALSE)+VLOOKUP($B306,'Raw Stats'!$BC$3:$BR$5288,14,FALSE),0)</f>
        <v>0</v>
      </c>
      <c r="DB306">
        <f>IFERROR(VLOOKUP($B306,'Raw Stats'!$BC$3:$BR$5288,15,FALSE),0)</f>
        <v>0</v>
      </c>
      <c r="DC306">
        <f>IFERROR(VLOOKUP($B306,'Raw Stats'!$BC$3:$BR$5288,16,FALSE),0)</f>
        <v>0</v>
      </c>
      <c r="DE306">
        <f>IFERROR(VLOOKUP($B306,'Raw Stats'!$AK$3:$AZ$528,3,FALSE),0)</f>
        <v>0</v>
      </c>
      <c r="DF306">
        <f>IFERROR(VLOOKUP($B306,'Raw Stats'!$AK$3:$AZ$528,4,FALSE),0)</f>
        <v>0</v>
      </c>
      <c r="DG306">
        <f>IFERROR(VLOOKUP($B306,'Raw Stats'!$AK$3:$AZ$528,5,FALSE),0)</f>
        <v>0</v>
      </c>
      <c r="DH306">
        <f>IFERROR(VLOOKUP($B306,'Raw Stats'!$AK$3:$AZ$528,6,FALSE),0)</f>
        <v>0</v>
      </c>
      <c r="DI306">
        <f>IFERROR(VLOOKUP($B306,'Raw Stats'!$AK$3:$AZ$528,7,FALSE),0)</f>
        <v>0</v>
      </c>
      <c r="DJ306">
        <f>IFERROR(VLOOKUP($B306,'Raw Stats'!$AK$3:$AZ$528,8,FALSE),0)</f>
        <v>0</v>
      </c>
      <c r="DK306">
        <f>IFERROR(VLOOKUP($B306,'Raw Stats'!$AK$3:$AZ$528,9,FALSE),0)</f>
        <v>0</v>
      </c>
      <c r="DL306">
        <f>IFERROR(VLOOKUP($B306,'Raw Stats'!$AK$3:$AZ$528,10,FALSE),0)</f>
        <v>0</v>
      </c>
      <c r="DM306">
        <f>IFERROR(VLOOKUP($B306,'Raw Stats'!$AK$3:$AZ$528,11,FALSE)+VLOOKUP($B306,'Raw Stats'!$AK$3:$AZ$528,12,FALSE),0)</f>
        <v>0</v>
      </c>
      <c r="DN306">
        <f>IFERROR(VLOOKUP($B306,'Raw Stats'!$AK$3:$AZ$528,13,FALSE)+VLOOKUP($B306,'Raw Stats'!$AK$3:$AZ$528,14,FALSE),0)</f>
        <v>0</v>
      </c>
      <c r="DO306">
        <f>IFERROR(VLOOKUP($B306,'Raw Stats'!$AK$3:$AZ$528,15,FALSE),0)</f>
        <v>0</v>
      </c>
      <c r="DP306">
        <f>IFERROR(VLOOKUP($B306,'Raw Stats'!$AK$3:$AZ$528,16,FALSE),0)</f>
        <v>0</v>
      </c>
      <c r="DR306">
        <f>IFERROR(VLOOKUP($B306,'Raw Stats'!$S$3:$AH$528,3,FALSE),0)</f>
        <v>0</v>
      </c>
      <c r="DS306">
        <f>IFERROR(VLOOKUP($B306,'Raw Stats'!$S$3:$AH$528,4,FALSE),0)</f>
        <v>0</v>
      </c>
      <c r="DT306">
        <f>IFERROR(VLOOKUP($B306,'Raw Stats'!$S$3:$AH$528,5,FALSE),0)</f>
        <v>0</v>
      </c>
      <c r="DU306">
        <f>IFERROR(VLOOKUP($B306,'Raw Stats'!$S$3:$AH$528,6,FALSE),0)</f>
        <v>0</v>
      </c>
      <c r="DV306">
        <f>IFERROR(VLOOKUP($B306,'Raw Stats'!$S$3:$AH$528,7,FALSE),0)</f>
        <v>0</v>
      </c>
      <c r="DW306">
        <f>IFERROR(VLOOKUP($B306,'Raw Stats'!$S$3:$AH$528,8,FALSE),0)</f>
        <v>0</v>
      </c>
      <c r="DX306">
        <f>IFERROR(VLOOKUP($B306,'Raw Stats'!$S$3:$AH$528,9,FALSE),0)</f>
        <v>0</v>
      </c>
      <c r="DY306">
        <f>IFERROR(VLOOKUP($B306,'Raw Stats'!$S$3:$AH$528,10,FALSE),0)</f>
        <v>0</v>
      </c>
      <c r="DZ306">
        <f>IFERROR(VLOOKUP($B306,'Raw Stats'!$S$3:$AH$528,11,FALSE)+VLOOKUP($B306,'Raw Stats'!$S$3:$AH$528,12,FALSE),0)</f>
        <v>0</v>
      </c>
      <c r="EA306">
        <f>IFERROR(VLOOKUP($B306,'Raw Stats'!$S$3:$AH$528,13,FALSE)+VLOOKUP($B306,'Raw Stats'!$S$3:$AH$528,14,FALSE),0)</f>
        <v>0</v>
      </c>
      <c r="EB306">
        <f>IFERROR(VLOOKUP($B306,'Raw Stats'!$S$3:$AH$528,15,FALSE),0)</f>
        <v>0</v>
      </c>
      <c r="EC306">
        <f>IFERROR(VLOOKUP($B306,'Raw Stats'!$S$3:$AH$528,16,FALSE),0)</f>
        <v>0</v>
      </c>
    </row>
    <row r="307" spans="1:133" x14ac:dyDescent="0.2">
      <c r="A307">
        <f>IFERROR(VLOOKUP(B307,Sheet2!$W$1:$X$300,2,FALSE),301)</f>
        <v>301</v>
      </c>
      <c r="B307" t="s">
        <v>888</v>
      </c>
      <c r="C307">
        <f t="shared" si="20"/>
        <v>0.61794146936013639</v>
      </c>
      <c r="D307">
        <f t="shared" si="21"/>
        <v>0.48243684778134721</v>
      </c>
      <c r="E307">
        <f t="shared" si="22"/>
        <v>0.89429839714137538</v>
      </c>
      <c r="F307">
        <f t="shared" si="23"/>
        <v>0</v>
      </c>
      <c r="G307">
        <f t="shared" si="24"/>
        <v>0.83752502133378648</v>
      </c>
      <c r="J307">
        <f>BS307*'Value Calculations'!$D$3</f>
        <v>2.0386771431301893</v>
      </c>
      <c r="K307">
        <f>BT307*'Value Calculations'!$D$4</f>
        <v>4.8841905606697491</v>
      </c>
      <c r="L307">
        <f>BU307*'Value Calculations'!$D$5</f>
        <v>5.3067621010584309</v>
      </c>
      <c r="M307">
        <f>BV307*'Value Calculations'!$D$6</f>
        <v>2.2511687745485314</v>
      </c>
      <c r="N307">
        <f>BW307*'Value Calculations'!$D$7</f>
        <v>3.6911648362928977</v>
      </c>
      <c r="O307">
        <f>BX307*'Value Calculations'!$D$8</f>
        <v>7.1172538822974394</v>
      </c>
      <c r="P307">
        <f>BY307*'Value Calculations'!$D$9</f>
        <v>15.492158402514558</v>
      </c>
      <c r="Q307">
        <f>BZ307*'Value Calculations'!$D$10</f>
        <v>0</v>
      </c>
      <c r="R307">
        <f>CA307*'Value Calculations'!$D$11</f>
        <v>1.9814282960498748</v>
      </c>
      <c r="S307">
        <f>CB307*'Value Calculations'!$D$12</f>
        <v>0</v>
      </c>
      <c r="T307">
        <f>CC307*'Value Calculations'!$D$13</f>
        <v>6.6725135522492369</v>
      </c>
      <c r="V307">
        <f>CF307*'Value Calculations'!$D$3</f>
        <v>1.2232062858781136</v>
      </c>
      <c r="W307">
        <f>CG307*'Value Calculations'!$D$4</f>
        <v>3.5817397444911494</v>
      </c>
      <c r="X307">
        <f>CH307*'Value Calculations'!$D$5</f>
        <v>3.7147334707409017</v>
      </c>
      <c r="Y307">
        <f>CI307*'Value Calculations'!$D$6</f>
        <v>-0.12506493191936285</v>
      </c>
      <c r="Z307">
        <f>CJ307*'Value Calculations'!$D$7</f>
        <v>2.1092370493102273</v>
      </c>
      <c r="AA307">
        <f>CK307*'Value Calculations'!$D$8</f>
        <v>5.9669906285928027</v>
      </c>
      <c r="AB307">
        <f>CL307*'Value Calculations'!$D$9</f>
        <v>10.580010616351405</v>
      </c>
      <c r="AC307">
        <f>CM307*'Value Calculations'!$D$10</f>
        <v>0.36531647407620471</v>
      </c>
      <c r="AD307">
        <f>CN307*'Value Calculations'!$D$11</f>
        <v>0.9907141480249374</v>
      </c>
      <c r="AE307">
        <f>CO307*'Value Calculations'!$D$12</f>
        <v>0</v>
      </c>
      <c r="AF307">
        <f>CP307*'Value Calculations'!$D$13</f>
        <v>6.3285695547106169</v>
      </c>
      <c r="AH307">
        <f>CS307*'Value Calculations'!$D$3</f>
        <v>0.8154708572520758</v>
      </c>
      <c r="AI307">
        <f>CT307*'Value Calculations'!$D$4</f>
        <v>2.9305143364018491</v>
      </c>
      <c r="AJ307">
        <f>CU307*'Value Calculations'!$D$5</f>
        <v>2.9187191555821368</v>
      </c>
      <c r="AK307">
        <f>CV307*'Value Calculations'!$D$6</f>
        <v>0.50025972767745142</v>
      </c>
      <c r="AL307">
        <f>CW307*'Value Calculations'!$D$7</f>
        <v>1.2303882787642992</v>
      </c>
      <c r="AM307">
        <f>CX307*'Value Calculations'!$D$8</f>
        <v>3.3788983077573702</v>
      </c>
      <c r="AN307">
        <f>CY307*'Value Calculations'!$D$9</f>
        <v>4.5342902641506022</v>
      </c>
      <c r="AO307">
        <f>CZ307*'Value Calculations'!$D$10</f>
        <v>1.0959494222286141</v>
      </c>
      <c r="AP307">
        <f>DA307*'Value Calculations'!$D$11</f>
        <v>0</v>
      </c>
      <c r="AQ307">
        <f>DB307*'Value Calculations'!$D$12</f>
        <v>0</v>
      </c>
      <c r="AR307">
        <f>DC307*'Value Calculations'!$D$13</f>
        <v>1.3757759901544819</v>
      </c>
      <c r="AT307">
        <f>DF307*'Value Calculations'!$D$3</f>
        <v>0</v>
      </c>
      <c r="AU307">
        <f>DG307*'Value Calculations'!$D$4</f>
        <v>0</v>
      </c>
      <c r="AV307">
        <f>DH307*'Value Calculations'!$D$5</f>
        <v>0</v>
      </c>
      <c r="AW307">
        <f>DI307*'Value Calculations'!$D$6</f>
        <v>0</v>
      </c>
      <c r="AX307">
        <f>DJ307*'Value Calculations'!$D$7</f>
        <v>0</v>
      </c>
      <c r="AY307">
        <f>DK307*'Value Calculations'!$D$8</f>
        <v>0</v>
      </c>
      <c r="AZ307">
        <f>DL307*'Value Calculations'!$D$9</f>
        <v>0</v>
      </c>
      <c r="BA307">
        <f>DM307*'Value Calculations'!$D$10</f>
        <v>0</v>
      </c>
      <c r="BB307">
        <f>DN307*'Value Calculations'!$D$11</f>
        <v>0</v>
      </c>
      <c r="BC307">
        <f>DO307*'Value Calculations'!$D$12</f>
        <v>0</v>
      </c>
      <c r="BD307">
        <f>DP307*'Value Calculations'!$D$13</f>
        <v>0</v>
      </c>
      <c r="BF307">
        <f>DS307*'Value Calculations'!$D$3</f>
        <v>2.8541480003822652</v>
      </c>
      <c r="BG307">
        <f>DT307*'Value Calculations'!$D$4</f>
        <v>7.1634794889822988</v>
      </c>
      <c r="BH307">
        <f>DU307*'Value Calculations'!$D$5</f>
        <v>7.6948050465347251</v>
      </c>
      <c r="BI307">
        <f>DV307*'Value Calculations'!$D$6</f>
        <v>1.0005194553549028</v>
      </c>
      <c r="BJ307">
        <f>DW307*'Value Calculations'!$D$7</f>
        <v>4.3942438527296401</v>
      </c>
      <c r="BK307">
        <f>DX307*'Value Calculations'!$D$8</f>
        <v>10.064803469915571</v>
      </c>
      <c r="BL307">
        <f>DY307*'Value Calculations'!$D$9</f>
        <v>13.728823299789322</v>
      </c>
      <c r="BM307">
        <f>DZ307*'Value Calculations'!$D$10</f>
        <v>4.0184812148382516</v>
      </c>
      <c r="BN307">
        <f>EA307*'Value Calculations'!$D$11</f>
        <v>3.9628565920997496</v>
      </c>
      <c r="BO307">
        <f>EB307*'Value Calculations'!$D$12</f>
        <v>1.6277654791788281</v>
      </c>
      <c r="BP307">
        <f>EC307*'Value Calculations'!$D$13</f>
        <v>7.9795007428959952</v>
      </c>
      <c r="BR307">
        <f>IFERROR(VLOOKUP($B307,'Raw Stats'!$CM$3:$DC$884,3,FALSE),0)</f>
        <v>80</v>
      </c>
      <c r="BS307">
        <f>IFERROR(VLOOKUP($B307,'Raw Stats'!$CM$3:$DC$884,4,FALSE),0)</f>
        <v>5</v>
      </c>
      <c r="BT307">
        <f>IFERROR(VLOOKUP($B307,'Raw Stats'!$CM$3:$DC$884,5,FALSE),0)</f>
        <v>15</v>
      </c>
      <c r="BU307">
        <f>IFERROR(VLOOKUP($B307,'Raw Stats'!$CM$3:$DC$884,6,FALSE),0)</f>
        <v>20</v>
      </c>
      <c r="BV307">
        <f>IFERROR(VLOOKUP($B307,'Raw Stats'!$CM$3:$DC$884,7,FALSE),0)</f>
        <v>18</v>
      </c>
      <c r="BW307">
        <f>IFERROR(VLOOKUP($B307,'Raw Stats'!$CM$3:$DC$884,8,FALSE),0)</f>
        <v>42</v>
      </c>
      <c r="BX307">
        <f>IFERROR(VLOOKUP($B307,'Raw Stats'!$CM$3:$DC$884,9,FALSE),0)</f>
        <v>99</v>
      </c>
      <c r="BY307">
        <f>IFERROR(VLOOKUP($B307,'Raw Stats'!$CM$3:$DC$884,10,FALSE),0)</f>
        <v>123</v>
      </c>
      <c r="BZ307">
        <f>IFERROR(VLOOKUP($B307,'Raw Stats'!$CM$3:$DC$884,11,FALSE)+VLOOKUP($B307,'Raw Stats'!$CM$3:$DC$884,12,FALSE),0)</f>
        <v>0</v>
      </c>
      <c r="CA307">
        <f>IFERROR(VLOOKUP($B307,'Raw Stats'!$CM$3:$DC$884,13,FALSE)+VLOOKUP($B307,'Raw Stats'!$CM$3:$DC$884,14,FALSE),0)</f>
        <v>2</v>
      </c>
      <c r="CB307">
        <f>IFERROR(VLOOKUP($B307,'Raw Stats'!$CM$3:$DC$884,15,FALSE),0)</f>
        <v>0</v>
      </c>
      <c r="CC307">
        <f>IFERROR(VLOOKUP($B307,'Raw Stats'!$CM$3:$DC$884,16,FALSE),0)</f>
        <v>97</v>
      </c>
      <c r="CE307">
        <f>IFERROR(VLOOKUP($B307,'Raw Stats'!$BU$3:$CJ$528,3,FALSE),0)</f>
        <v>72</v>
      </c>
      <c r="CF307">
        <f>IFERROR(VLOOKUP($B307,'Raw Stats'!$BU$3:$CJ$528,4,FALSE),0)</f>
        <v>3</v>
      </c>
      <c r="CG307">
        <f>IFERROR(VLOOKUP($B307,'Raw Stats'!$BU$3:$CJ$5288,5,FALSE),0)</f>
        <v>11</v>
      </c>
      <c r="CH307">
        <f>IFERROR(VLOOKUP($B307,'Raw Stats'!$BU$3:$CJ$528,6,FALSE),0)</f>
        <v>14</v>
      </c>
      <c r="CI307">
        <f>IFERROR(VLOOKUP($B307,'Raw Stats'!$BU$3:$CJ$528,7,FALSE),0)</f>
        <v>-1</v>
      </c>
      <c r="CJ307">
        <f>IFERROR(VLOOKUP($B307,'Raw Stats'!$BU$3:$CJ$528,8,FALSE),0)</f>
        <v>24</v>
      </c>
      <c r="CK307">
        <f>IFERROR(VLOOKUP($B307,'Raw Stats'!$BU$3:$CJ$528,9,FALSE),0)</f>
        <v>83</v>
      </c>
      <c r="CL307">
        <f>IFERROR(VLOOKUP($B307,'Raw Stats'!$BU$3:$CJ$528,10,FALSE),0)</f>
        <v>84</v>
      </c>
      <c r="CM307">
        <f>IFERROR(VLOOKUP($B307,'Raw Stats'!$BU$3:$CJ$528,11,FALSE)+VLOOKUP($B307,'Raw Stats'!$BU$3:$CJ$528,12,FALSE),0)</f>
        <v>1</v>
      </c>
      <c r="CN307">
        <f>IFERROR(VLOOKUP($B307,'Raw Stats'!$BU$3:$CJ$528,13,FALSE)+VLOOKUP($B307,'Raw Stats'!$BU$3:$CJ$528,14,FALSE),0)</f>
        <v>1</v>
      </c>
      <c r="CO307">
        <f>IFERROR(VLOOKUP($B307,'Raw Stats'!$BU$3:$CJ$528,15,FALSE),0)</f>
        <v>0</v>
      </c>
      <c r="CP307">
        <f>IFERROR(VLOOKUP($B307,'Raw Stats'!$BU$3:$CJ$528,16,FALSE),0)</f>
        <v>92</v>
      </c>
      <c r="CR307">
        <f>IFERROR(VLOOKUP($B307,'Raw Stats'!$BC$3:$BR$528,3,FALSE),0)</f>
        <v>21</v>
      </c>
      <c r="CS307">
        <f>IFERROR(VLOOKUP($B307,'Raw Stats'!$BC$3:$BR$528,4,FALSE),0)</f>
        <v>2</v>
      </c>
      <c r="CT307">
        <f>IFERROR(VLOOKUP($B307,'Raw Stats'!$BC$3:$BR$5288,5,FALSE),0)</f>
        <v>9</v>
      </c>
      <c r="CU307">
        <f>IFERROR(VLOOKUP($B307,'Raw Stats'!$BC$3:$BR$52888,6,FALSE),0)</f>
        <v>11</v>
      </c>
      <c r="CV307">
        <f>IFERROR(VLOOKUP($B307,'Raw Stats'!$BC$3:$BR$5288,7,FALSE),0)</f>
        <v>4</v>
      </c>
      <c r="CW307">
        <f>IFERROR(VLOOKUP($B307,'Raw Stats'!$BC$3:$BR$5288,8,FALSE),0)</f>
        <v>14</v>
      </c>
      <c r="CX307">
        <f>IFERROR(VLOOKUP($B307,'Raw Stats'!$BC$3:$BR$5288,9,FALSE),0)</f>
        <v>47</v>
      </c>
      <c r="CY307">
        <f>IFERROR(VLOOKUP($B307,'Raw Stats'!$BC$3:$BR$5288,10,FALSE),0)</f>
        <v>36</v>
      </c>
      <c r="CZ307">
        <f>IFERROR(VLOOKUP($B307,'Raw Stats'!$BC$3:$BR$5288,11,FALSE)+VLOOKUP($B307,'Raw Stats'!$BC$3:$BR$5288,12,FALSE),0)</f>
        <v>3</v>
      </c>
      <c r="DA307">
        <f>IFERROR(VLOOKUP($B307,'Raw Stats'!$BC$3:$BR$5288,13,FALSE)+VLOOKUP($B307,'Raw Stats'!$BC$3:$BR$5288,14,FALSE),0)</f>
        <v>0</v>
      </c>
      <c r="DB307">
        <f>IFERROR(VLOOKUP($B307,'Raw Stats'!$BC$3:$BR$5288,15,FALSE),0)</f>
        <v>0</v>
      </c>
      <c r="DC307">
        <f>IFERROR(VLOOKUP($B307,'Raw Stats'!$BC$3:$BR$5288,16,FALSE),0)</f>
        <v>20</v>
      </c>
      <c r="DE307">
        <f>IFERROR(VLOOKUP($B307,'Raw Stats'!$AK$3:$AZ$528,3,FALSE),0)</f>
        <v>0</v>
      </c>
      <c r="DF307">
        <f>IFERROR(VLOOKUP($B307,'Raw Stats'!$AK$3:$AZ$528,4,FALSE),0)</f>
        <v>0</v>
      </c>
      <c r="DG307">
        <f>IFERROR(VLOOKUP($B307,'Raw Stats'!$AK$3:$AZ$528,5,FALSE),0)</f>
        <v>0</v>
      </c>
      <c r="DH307">
        <f>IFERROR(VLOOKUP($B307,'Raw Stats'!$AK$3:$AZ$528,6,FALSE),0)</f>
        <v>0</v>
      </c>
      <c r="DI307">
        <f>IFERROR(VLOOKUP($B307,'Raw Stats'!$AK$3:$AZ$528,7,FALSE),0)</f>
        <v>0</v>
      </c>
      <c r="DJ307">
        <f>IFERROR(VLOOKUP($B307,'Raw Stats'!$AK$3:$AZ$528,8,FALSE),0)</f>
        <v>0</v>
      </c>
      <c r="DK307">
        <f>IFERROR(VLOOKUP($B307,'Raw Stats'!$AK$3:$AZ$528,9,FALSE),0)</f>
        <v>0</v>
      </c>
      <c r="DL307">
        <f>IFERROR(VLOOKUP($B307,'Raw Stats'!$AK$3:$AZ$528,10,FALSE),0)</f>
        <v>0</v>
      </c>
      <c r="DM307">
        <f>IFERROR(VLOOKUP($B307,'Raw Stats'!$AK$3:$AZ$528,11,FALSE)+VLOOKUP($B307,'Raw Stats'!$AK$3:$AZ$528,12,FALSE),0)</f>
        <v>0</v>
      </c>
      <c r="DN307">
        <f>IFERROR(VLOOKUP($B307,'Raw Stats'!$AK$3:$AZ$528,13,FALSE)+VLOOKUP($B307,'Raw Stats'!$AK$3:$AZ$528,14,FALSE),0)</f>
        <v>0</v>
      </c>
      <c r="DO307">
        <f>IFERROR(VLOOKUP($B307,'Raw Stats'!$AK$3:$AZ$528,15,FALSE),0)</f>
        <v>0</v>
      </c>
      <c r="DP307">
        <f>IFERROR(VLOOKUP($B307,'Raw Stats'!$AK$3:$AZ$528,16,FALSE),0)</f>
        <v>0</v>
      </c>
      <c r="DR307">
        <f>IFERROR(VLOOKUP($B307,'Raw Stats'!$S$3:$AH$528,3,FALSE),0)</f>
        <v>77</v>
      </c>
      <c r="DS307">
        <f>IFERROR(VLOOKUP($B307,'Raw Stats'!$S$3:$AH$528,4,FALSE),0)</f>
        <v>7</v>
      </c>
      <c r="DT307">
        <f>IFERROR(VLOOKUP($B307,'Raw Stats'!$S$3:$AH$528,5,FALSE),0)</f>
        <v>22</v>
      </c>
      <c r="DU307">
        <f>IFERROR(VLOOKUP($B307,'Raw Stats'!$S$3:$AH$528,6,FALSE),0)</f>
        <v>29</v>
      </c>
      <c r="DV307">
        <f>IFERROR(VLOOKUP($B307,'Raw Stats'!$S$3:$AH$528,7,FALSE),0)</f>
        <v>8</v>
      </c>
      <c r="DW307">
        <f>IFERROR(VLOOKUP($B307,'Raw Stats'!$S$3:$AH$528,8,FALSE),0)</f>
        <v>50</v>
      </c>
      <c r="DX307">
        <f>IFERROR(VLOOKUP($B307,'Raw Stats'!$S$3:$AH$528,9,FALSE),0)</f>
        <v>140</v>
      </c>
      <c r="DY307">
        <f>IFERROR(VLOOKUP($B307,'Raw Stats'!$S$3:$AH$528,10,FALSE),0)</f>
        <v>109</v>
      </c>
      <c r="DZ307">
        <f>IFERROR(VLOOKUP($B307,'Raw Stats'!$S$3:$AH$528,11,FALSE)+VLOOKUP($B307,'Raw Stats'!$S$3:$AH$528,12,FALSE),0)</f>
        <v>11</v>
      </c>
      <c r="EA307">
        <f>IFERROR(VLOOKUP($B307,'Raw Stats'!$S$3:$AH$528,13,FALSE)+VLOOKUP($B307,'Raw Stats'!$S$3:$AH$528,14,FALSE),0)</f>
        <v>4</v>
      </c>
      <c r="EB307">
        <f>IFERROR(VLOOKUP($B307,'Raw Stats'!$S$3:$AH$528,15,FALSE),0)</f>
        <v>2</v>
      </c>
      <c r="EC307">
        <f>IFERROR(VLOOKUP($B307,'Raw Stats'!$S$3:$AH$528,16,FALSE),0)</f>
        <v>116</v>
      </c>
    </row>
    <row r="308" spans="1:133" x14ac:dyDescent="0.2">
      <c r="A308">
        <f>IFERROR(VLOOKUP(B308,Sheet2!$W$1:$X$300,2,FALSE),301)</f>
        <v>293</v>
      </c>
      <c r="B308" t="s">
        <v>367</v>
      </c>
      <c r="C308">
        <f t="shared" si="20"/>
        <v>0.61683941631738537</v>
      </c>
      <c r="D308">
        <f t="shared" si="21"/>
        <v>0.47985170478102163</v>
      </c>
      <c r="E308">
        <f t="shared" si="22"/>
        <v>0.72289543409541723</v>
      </c>
      <c r="F308">
        <f t="shared" si="23"/>
        <v>0.5160912126688082</v>
      </c>
      <c r="G308">
        <f t="shared" si="24"/>
        <v>0.68753039818534611</v>
      </c>
      <c r="J308">
        <f>BS308*'Value Calculations'!$D$3</f>
        <v>5.7082960007645305</v>
      </c>
      <c r="K308">
        <f>BT308*'Value Calculations'!$D$4</f>
        <v>4.5585778566250994</v>
      </c>
      <c r="L308">
        <f>BU308*'Value Calculations'!$D$5</f>
        <v>7.4294669414818033</v>
      </c>
      <c r="M308">
        <f>BV308*'Value Calculations'!$D$6</f>
        <v>0.62532465959681427</v>
      </c>
      <c r="N308">
        <f>BW308*'Value Calculations'!$D$7</f>
        <v>3.3396253280745265</v>
      </c>
      <c r="O308">
        <f>BX308*'Value Calculations'!$D$8</f>
        <v>14.737747938090656</v>
      </c>
      <c r="P308">
        <f>BY308*'Value Calculations'!$D$9</f>
        <v>1.6373825953877175</v>
      </c>
      <c r="Q308">
        <f>BZ308*'Value Calculations'!$D$10</f>
        <v>1.0959494222286141</v>
      </c>
      <c r="R308">
        <f>CA308*'Value Calculations'!$D$11</f>
        <v>0</v>
      </c>
      <c r="S308">
        <f>CB308*'Value Calculations'!$D$12</f>
        <v>2.441648218768242</v>
      </c>
      <c r="T308">
        <f>CC308*'Value Calculations'!$D$13</f>
        <v>7.7731343443728225</v>
      </c>
      <c r="V308">
        <f>CF308*'Value Calculations'!$D$3</f>
        <v>4.4850897148864171</v>
      </c>
      <c r="W308">
        <f>CG308*'Value Calculations'!$D$4</f>
        <v>1.3024508161785997</v>
      </c>
      <c r="X308">
        <f>CH308*'Value Calculations'!$D$5</f>
        <v>3.980071575793823</v>
      </c>
      <c r="Y308">
        <f>CI308*'Value Calculations'!$D$6</f>
        <v>-0.75038959151617712</v>
      </c>
      <c r="Z308">
        <f>CJ308*'Value Calculations'!$D$7</f>
        <v>2.4607765575285985</v>
      </c>
      <c r="AA308">
        <f>CK308*'Value Calculations'!$D$8</f>
        <v>7.5486026024366781</v>
      </c>
      <c r="AB308">
        <f>CL308*'Value Calculations'!$D$9</f>
        <v>1.2595250733751673</v>
      </c>
      <c r="AC308">
        <f>CM308*'Value Calculations'!$D$10</f>
        <v>0</v>
      </c>
      <c r="AD308">
        <f>CN308*'Value Calculations'!$D$11</f>
        <v>0</v>
      </c>
      <c r="AE308">
        <f>CO308*'Value Calculations'!$D$12</f>
        <v>1.6277654791788281</v>
      </c>
      <c r="AF308">
        <f>CP308*'Value Calculations'!$D$13</f>
        <v>6.3973583542183405</v>
      </c>
      <c r="AH308">
        <f>CS308*'Value Calculations'!$D$3</f>
        <v>3.6696188576343411</v>
      </c>
      <c r="AI308">
        <f>CT308*'Value Calculations'!$D$4</f>
        <v>4.5585778566250994</v>
      </c>
      <c r="AJ308">
        <f>CU308*'Value Calculations'!$D$5</f>
        <v>6.1027764162171954</v>
      </c>
      <c r="AK308">
        <f>CV308*'Value Calculations'!$D$6</f>
        <v>1.5007791830323542</v>
      </c>
      <c r="AL308">
        <f>CW308*'Value Calculations'!$D$7</f>
        <v>2.1971219263648201</v>
      </c>
      <c r="AM308">
        <f>CX308*'Value Calculations'!$D$8</f>
        <v>7.7642769625062975</v>
      </c>
      <c r="AN308">
        <f>CY308*'Value Calculations'!$D$9</f>
        <v>1.6373825953877175</v>
      </c>
      <c r="AO308">
        <f>CZ308*'Value Calculations'!$D$10</f>
        <v>0</v>
      </c>
      <c r="AP308">
        <f>DA308*'Value Calculations'!$D$11</f>
        <v>0</v>
      </c>
      <c r="AQ308">
        <f>DB308*'Value Calculations'!$D$12</f>
        <v>1.6277654791788281</v>
      </c>
      <c r="AR308">
        <f>DC308*'Value Calculations'!$D$13</f>
        <v>5.6406815596333759</v>
      </c>
      <c r="AT308">
        <f>DF308*'Value Calculations'!$D$3</f>
        <v>3.6696188576343411</v>
      </c>
      <c r="AU308">
        <f>DG308*'Value Calculations'!$D$4</f>
        <v>4.8841905606697491</v>
      </c>
      <c r="AV308">
        <f>DH308*'Value Calculations'!$D$5</f>
        <v>6.3681145212701171</v>
      </c>
      <c r="AW308">
        <f>DI308*'Value Calculations'!$D$6</f>
        <v>-0.37519479575808856</v>
      </c>
      <c r="AX308">
        <f>DJ308*'Value Calculations'!$D$7</f>
        <v>4.2184740986204545</v>
      </c>
      <c r="AY308">
        <f>DK308*'Value Calculations'!$D$8</f>
        <v>9.2021060296370933</v>
      </c>
      <c r="AZ308">
        <f>DL308*'Value Calculations'!$D$9</f>
        <v>2.8969076687628847</v>
      </c>
      <c r="BA308">
        <f>DM308*'Value Calculations'!$D$10</f>
        <v>0</v>
      </c>
      <c r="BB308">
        <f>DN308*'Value Calculations'!$D$11</f>
        <v>0</v>
      </c>
      <c r="BC308">
        <f>DO308*'Value Calculations'!$D$12</f>
        <v>0</v>
      </c>
      <c r="BD308">
        <f>DP308*'Value Calculations'!$D$13</f>
        <v>5.7782591586488241</v>
      </c>
      <c r="BF308">
        <f>DS308*'Value Calculations'!$D$3</f>
        <v>6.9315022866426439</v>
      </c>
      <c r="BG308">
        <f>DT308*'Value Calculations'!$D$4</f>
        <v>6.5122540808929985</v>
      </c>
      <c r="BH308">
        <f>DU308*'Value Calculations'!$D$5</f>
        <v>9.8175098869580975</v>
      </c>
      <c r="BI308">
        <f>DV308*'Value Calculations'!$D$6</f>
        <v>0.75038959151617712</v>
      </c>
      <c r="BJ308">
        <f>DW308*'Value Calculations'!$D$7</f>
        <v>3.5153950821837121</v>
      </c>
      <c r="BK308">
        <f>DX308*'Value Calculations'!$D$8</f>
        <v>12.796678697464083</v>
      </c>
      <c r="BL308">
        <f>DY308*'Value Calculations'!$D$9</f>
        <v>1.6373825953877175</v>
      </c>
      <c r="BM308">
        <f>DZ308*'Value Calculations'!$D$10</f>
        <v>1.0959494222286141</v>
      </c>
      <c r="BN308">
        <f>EA308*'Value Calculations'!$D$11</f>
        <v>0</v>
      </c>
      <c r="BO308">
        <f>EB308*'Value Calculations'!$D$12</f>
        <v>1.6277654791788281</v>
      </c>
      <c r="BP308">
        <f>EC308*'Value Calculations'!$D$13</f>
        <v>8.9425439360041317</v>
      </c>
      <c r="BR308">
        <f>IFERROR(VLOOKUP($B308,'Raw Stats'!$CM$3:$DC$884,3,FALSE),0)</f>
        <v>80</v>
      </c>
      <c r="BS308">
        <f>IFERROR(VLOOKUP($B308,'Raw Stats'!$CM$3:$DC$884,4,FALSE),0)</f>
        <v>14</v>
      </c>
      <c r="BT308">
        <f>IFERROR(VLOOKUP($B308,'Raw Stats'!$CM$3:$DC$884,5,FALSE),0)</f>
        <v>14</v>
      </c>
      <c r="BU308">
        <f>IFERROR(VLOOKUP($B308,'Raw Stats'!$CM$3:$DC$884,6,FALSE),0)</f>
        <v>28</v>
      </c>
      <c r="BV308">
        <f>IFERROR(VLOOKUP($B308,'Raw Stats'!$CM$3:$DC$884,7,FALSE),0)</f>
        <v>5</v>
      </c>
      <c r="BW308">
        <f>IFERROR(VLOOKUP($B308,'Raw Stats'!$CM$3:$DC$884,8,FALSE),0)</f>
        <v>38</v>
      </c>
      <c r="BX308">
        <f>IFERROR(VLOOKUP($B308,'Raw Stats'!$CM$3:$DC$884,9,FALSE),0)</f>
        <v>205</v>
      </c>
      <c r="BY308">
        <f>IFERROR(VLOOKUP($B308,'Raw Stats'!$CM$3:$DC$884,10,FALSE),0)</f>
        <v>13</v>
      </c>
      <c r="BZ308">
        <f>IFERROR(VLOOKUP($B308,'Raw Stats'!$CM$3:$DC$884,11,FALSE)+VLOOKUP($B308,'Raw Stats'!$CM$3:$DC$884,12,FALSE),0)</f>
        <v>3</v>
      </c>
      <c r="CA308">
        <f>IFERROR(VLOOKUP($B308,'Raw Stats'!$CM$3:$DC$884,13,FALSE)+VLOOKUP($B308,'Raw Stats'!$CM$3:$DC$884,14,FALSE),0)</f>
        <v>0</v>
      </c>
      <c r="CB308">
        <f>IFERROR(VLOOKUP($B308,'Raw Stats'!$CM$3:$DC$884,15,FALSE),0)</f>
        <v>3</v>
      </c>
      <c r="CC308">
        <f>IFERROR(VLOOKUP($B308,'Raw Stats'!$CM$3:$DC$884,16,FALSE),0)</f>
        <v>113</v>
      </c>
      <c r="CE308">
        <f>IFERROR(VLOOKUP($B308,'Raw Stats'!$BU$3:$CJ$528,3,FALSE),0)</f>
        <v>59</v>
      </c>
      <c r="CF308">
        <f>IFERROR(VLOOKUP($B308,'Raw Stats'!$BU$3:$CJ$528,4,FALSE),0)</f>
        <v>11</v>
      </c>
      <c r="CG308">
        <f>IFERROR(VLOOKUP($B308,'Raw Stats'!$BU$3:$CJ$5288,5,FALSE),0)</f>
        <v>4</v>
      </c>
      <c r="CH308">
        <f>IFERROR(VLOOKUP($B308,'Raw Stats'!$BU$3:$CJ$528,6,FALSE),0)</f>
        <v>15</v>
      </c>
      <c r="CI308">
        <f>IFERROR(VLOOKUP($B308,'Raw Stats'!$BU$3:$CJ$528,7,FALSE),0)</f>
        <v>-6</v>
      </c>
      <c r="CJ308">
        <f>IFERROR(VLOOKUP($B308,'Raw Stats'!$BU$3:$CJ$528,8,FALSE),0)</f>
        <v>28</v>
      </c>
      <c r="CK308">
        <f>IFERROR(VLOOKUP($B308,'Raw Stats'!$BU$3:$CJ$528,9,FALSE),0)</f>
        <v>105</v>
      </c>
      <c r="CL308">
        <f>IFERROR(VLOOKUP($B308,'Raw Stats'!$BU$3:$CJ$528,10,FALSE),0)</f>
        <v>10</v>
      </c>
      <c r="CM308">
        <f>IFERROR(VLOOKUP($B308,'Raw Stats'!$BU$3:$CJ$528,11,FALSE)+VLOOKUP($B308,'Raw Stats'!$BU$3:$CJ$528,12,FALSE),0)</f>
        <v>0</v>
      </c>
      <c r="CN308">
        <f>IFERROR(VLOOKUP($B308,'Raw Stats'!$BU$3:$CJ$528,13,FALSE)+VLOOKUP($B308,'Raw Stats'!$BU$3:$CJ$528,14,FALSE),0)</f>
        <v>0</v>
      </c>
      <c r="CO308">
        <f>IFERROR(VLOOKUP($B308,'Raw Stats'!$BU$3:$CJ$528,15,FALSE),0)</f>
        <v>2</v>
      </c>
      <c r="CP308">
        <f>IFERROR(VLOOKUP($B308,'Raw Stats'!$BU$3:$CJ$528,16,FALSE),0)</f>
        <v>93</v>
      </c>
      <c r="CR308">
        <f>IFERROR(VLOOKUP($B308,'Raw Stats'!$BC$3:$BR$528,3,FALSE),0)</f>
        <v>48</v>
      </c>
      <c r="CS308">
        <f>IFERROR(VLOOKUP($B308,'Raw Stats'!$BC$3:$BR$528,4,FALSE),0)</f>
        <v>9</v>
      </c>
      <c r="CT308">
        <f>IFERROR(VLOOKUP($B308,'Raw Stats'!$BC$3:$BR$5288,5,FALSE),0)</f>
        <v>14</v>
      </c>
      <c r="CU308">
        <f>IFERROR(VLOOKUP($B308,'Raw Stats'!$BC$3:$BR$52888,6,FALSE),0)</f>
        <v>23</v>
      </c>
      <c r="CV308">
        <f>IFERROR(VLOOKUP($B308,'Raw Stats'!$BC$3:$BR$5288,7,FALSE),0)</f>
        <v>12</v>
      </c>
      <c r="CW308">
        <f>IFERROR(VLOOKUP($B308,'Raw Stats'!$BC$3:$BR$5288,8,FALSE),0)</f>
        <v>25</v>
      </c>
      <c r="CX308">
        <f>IFERROR(VLOOKUP($B308,'Raw Stats'!$BC$3:$BR$5288,9,FALSE),0)</f>
        <v>108</v>
      </c>
      <c r="CY308">
        <f>IFERROR(VLOOKUP($B308,'Raw Stats'!$BC$3:$BR$5288,10,FALSE),0)</f>
        <v>13</v>
      </c>
      <c r="CZ308">
        <f>IFERROR(VLOOKUP($B308,'Raw Stats'!$BC$3:$BR$5288,11,FALSE)+VLOOKUP($B308,'Raw Stats'!$BC$3:$BR$5288,12,FALSE),0)</f>
        <v>0</v>
      </c>
      <c r="DA308">
        <f>IFERROR(VLOOKUP($B308,'Raw Stats'!$BC$3:$BR$5288,13,FALSE)+VLOOKUP($B308,'Raw Stats'!$BC$3:$BR$5288,14,FALSE),0)</f>
        <v>0</v>
      </c>
      <c r="DB308">
        <f>IFERROR(VLOOKUP($B308,'Raw Stats'!$BC$3:$BR$5288,15,FALSE),0)</f>
        <v>2</v>
      </c>
      <c r="DC308">
        <f>IFERROR(VLOOKUP($B308,'Raw Stats'!$BC$3:$BR$5288,16,FALSE),0)</f>
        <v>82</v>
      </c>
      <c r="DE308">
        <f>IFERROR(VLOOKUP($B308,'Raw Stats'!$AK$3:$AZ$528,3,FALSE),0)</f>
        <v>71</v>
      </c>
      <c r="DF308">
        <f>IFERROR(VLOOKUP($B308,'Raw Stats'!$AK$3:$AZ$528,4,FALSE),0)</f>
        <v>9</v>
      </c>
      <c r="DG308">
        <f>IFERROR(VLOOKUP($B308,'Raw Stats'!$AK$3:$AZ$528,5,FALSE),0)</f>
        <v>15</v>
      </c>
      <c r="DH308">
        <f>IFERROR(VLOOKUP($B308,'Raw Stats'!$AK$3:$AZ$528,6,FALSE),0)</f>
        <v>24</v>
      </c>
      <c r="DI308">
        <f>IFERROR(VLOOKUP($B308,'Raw Stats'!$AK$3:$AZ$528,7,FALSE),0)</f>
        <v>-3</v>
      </c>
      <c r="DJ308">
        <f>IFERROR(VLOOKUP($B308,'Raw Stats'!$AK$3:$AZ$528,8,FALSE),0)</f>
        <v>48</v>
      </c>
      <c r="DK308">
        <f>IFERROR(VLOOKUP($B308,'Raw Stats'!$AK$3:$AZ$528,9,FALSE),0)</f>
        <v>128</v>
      </c>
      <c r="DL308">
        <f>IFERROR(VLOOKUP($B308,'Raw Stats'!$AK$3:$AZ$528,10,FALSE),0)</f>
        <v>23</v>
      </c>
      <c r="DM308">
        <f>IFERROR(VLOOKUP($B308,'Raw Stats'!$AK$3:$AZ$528,11,FALSE)+VLOOKUP($B308,'Raw Stats'!$AK$3:$AZ$528,12,FALSE),0)</f>
        <v>0</v>
      </c>
      <c r="DN308">
        <f>IFERROR(VLOOKUP($B308,'Raw Stats'!$AK$3:$AZ$528,13,FALSE)+VLOOKUP($B308,'Raw Stats'!$AK$3:$AZ$528,14,FALSE),0)</f>
        <v>0</v>
      </c>
      <c r="DO308">
        <f>IFERROR(VLOOKUP($B308,'Raw Stats'!$AK$3:$AZ$528,15,FALSE),0)</f>
        <v>0</v>
      </c>
      <c r="DP308">
        <f>IFERROR(VLOOKUP($B308,'Raw Stats'!$AK$3:$AZ$528,16,FALSE),0)</f>
        <v>84</v>
      </c>
      <c r="DR308">
        <f>IFERROR(VLOOKUP($B308,'Raw Stats'!$S$3:$AH$528,3,FALSE),0)</f>
        <v>78</v>
      </c>
      <c r="DS308">
        <f>IFERROR(VLOOKUP($B308,'Raw Stats'!$S$3:$AH$528,4,FALSE),0)</f>
        <v>17</v>
      </c>
      <c r="DT308">
        <f>IFERROR(VLOOKUP($B308,'Raw Stats'!$S$3:$AH$528,5,FALSE),0)</f>
        <v>20</v>
      </c>
      <c r="DU308">
        <f>IFERROR(VLOOKUP($B308,'Raw Stats'!$S$3:$AH$528,6,FALSE),0)</f>
        <v>37</v>
      </c>
      <c r="DV308">
        <f>IFERROR(VLOOKUP($B308,'Raw Stats'!$S$3:$AH$528,7,FALSE),0)</f>
        <v>6</v>
      </c>
      <c r="DW308">
        <f>IFERROR(VLOOKUP($B308,'Raw Stats'!$S$3:$AH$528,8,FALSE),0)</f>
        <v>40</v>
      </c>
      <c r="DX308">
        <f>IFERROR(VLOOKUP($B308,'Raw Stats'!$S$3:$AH$528,9,FALSE),0)</f>
        <v>178</v>
      </c>
      <c r="DY308">
        <f>IFERROR(VLOOKUP($B308,'Raw Stats'!$S$3:$AH$528,10,FALSE),0)</f>
        <v>13</v>
      </c>
      <c r="DZ308">
        <f>IFERROR(VLOOKUP($B308,'Raw Stats'!$S$3:$AH$528,11,FALSE)+VLOOKUP($B308,'Raw Stats'!$S$3:$AH$528,12,FALSE),0)</f>
        <v>3</v>
      </c>
      <c r="EA308">
        <f>IFERROR(VLOOKUP($B308,'Raw Stats'!$S$3:$AH$528,13,FALSE)+VLOOKUP($B308,'Raw Stats'!$S$3:$AH$528,14,FALSE),0)</f>
        <v>0</v>
      </c>
      <c r="EB308">
        <f>IFERROR(VLOOKUP($B308,'Raw Stats'!$S$3:$AH$528,15,FALSE),0)</f>
        <v>2</v>
      </c>
      <c r="EC308">
        <f>IFERROR(VLOOKUP($B308,'Raw Stats'!$S$3:$AH$528,16,FALSE),0)</f>
        <v>130</v>
      </c>
    </row>
    <row r="309" spans="1:133" x14ac:dyDescent="0.2">
      <c r="A309">
        <f>IFERROR(VLOOKUP(B309,Sheet2!$W$1:$X$300,2,FALSE),301)</f>
        <v>301</v>
      </c>
      <c r="B309" t="s">
        <v>751</v>
      </c>
      <c r="C309">
        <f t="shared" si="20"/>
        <v>0.61668734884174092</v>
      </c>
      <c r="D309">
        <f t="shared" si="21"/>
        <v>0.7761858323131815</v>
      </c>
      <c r="E309">
        <f t="shared" si="22"/>
        <v>0.69933217688443017</v>
      </c>
      <c r="F309">
        <f t="shared" si="23"/>
        <v>0.5345973735471462</v>
      </c>
      <c r="G309">
        <f t="shared" si="24"/>
        <v>0.55536732407726219</v>
      </c>
      <c r="J309">
        <f>BS309*'Value Calculations'!$D$3</f>
        <v>1.2232062858781136</v>
      </c>
      <c r="K309">
        <f>BT309*'Value Calculations'!$D$4</f>
        <v>6.1866413768483488</v>
      </c>
      <c r="L309">
        <f>BU309*'Value Calculations'!$D$5</f>
        <v>5.8374383111642736</v>
      </c>
      <c r="M309">
        <f>BV309*'Value Calculations'!$D$6</f>
        <v>0.12506493191936285</v>
      </c>
      <c r="N309">
        <f>BW309*'Value Calculations'!$D$7</f>
        <v>1.7576975410918561</v>
      </c>
      <c r="O309">
        <f>BX309*'Value Calculations'!$D$8</f>
        <v>5.8950991752362629</v>
      </c>
      <c r="P309">
        <f>BY309*'Value Calculations'!$D$9</f>
        <v>21.663831262052877</v>
      </c>
      <c r="Q309">
        <f>BZ309*'Value Calculations'!$D$10</f>
        <v>0.36531647407620471</v>
      </c>
      <c r="R309">
        <f>CA309*'Value Calculations'!$D$11</f>
        <v>0.9907141480249374</v>
      </c>
      <c r="S309">
        <f>CB309*'Value Calculations'!$D$12</f>
        <v>0.81388273958941404</v>
      </c>
      <c r="T309">
        <f>CC309*'Value Calculations'!$D$13</f>
        <v>5.7094703591411005</v>
      </c>
      <c r="V309">
        <f>CF309*'Value Calculations'!$D$3</f>
        <v>3.2618834290083032</v>
      </c>
      <c r="W309">
        <f>CG309*'Value Calculations'!$D$4</f>
        <v>7.8147048970715982</v>
      </c>
      <c r="X309">
        <f>CH309*'Value Calculations'!$D$5</f>
        <v>8.4908193616934895</v>
      </c>
      <c r="Y309">
        <f>CI309*'Value Calculations'!$D$6</f>
        <v>0.37519479575808856</v>
      </c>
      <c r="Z309">
        <f>CJ309*'Value Calculations'!$D$7</f>
        <v>2.8123160657469697</v>
      </c>
      <c r="AA309">
        <f>CK309*'Value Calculations'!$D$8</f>
        <v>6.2545564420189619</v>
      </c>
      <c r="AB309">
        <f>CL309*'Value Calculations'!$D$9</f>
        <v>16.247873446539657</v>
      </c>
      <c r="AC309">
        <f>CM309*'Value Calculations'!$D$10</f>
        <v>4.7491141629906615</v>
      </c>
      <c r="AD309">
        <f>CN309*'Value Calculations'!$D$11</f>
        <v>1.9814282960498748</v>
      </c>
      <c r="AE309">
        <f>CO309*'Value Calculations'!$D$12</f>
        <v>2.441648218768242</v>
      </c>
      <c r="AF309">
        <f>CP309*'Value Calculations'!$D$13</f>
        <v>9.2176991340350298</v>
      </c>
      <c r="AH309">
        <f>CS309*'Value Calculations'!$D$3</f>
        <v>1.6309417145041516</v>
      </c>
      <c r="AI309">
        <f>CT309*'Value Calculations'!$D$4</f>
        <v>3.9073524485357991</v>
      </c>
      <c r="AJ309">
        <f>CU309*'Value Calculations'!$D$5</f>
        <v>4.2454096808467447</v>
      </c>
      <c r="AK309">
        <f>CV309*'Value Calculations'!$D$6</f>
        <v>1.5007791830323542</v>
      </c>
      <c r="AL309">
        <f>CW309*'Value Calculations'!$D$7</f>
        <v>1.7576975410918561</v>
      </c>
      <c r="AM309">
        <f>CX309*'Value Calculations'!$D$8</f>
        <v>3.3788983077573702</v>
      </c>
      <c r="AN309">
        <f>CY309*'Value Calculations'!$D$9</f>
        <v>8.816675513626171</v>
      </c>
      <c r="AO309">
        <f>CZ309*'Value Calculations'!$D$10</f>
        <v>2.1918988444572283</v>
      </c>
      <c r="AP309">
        <f>DA309*'Value Calculations'!$D$11</f>
        <v>0.9907141480249374</v>
      </c>
      <c r="AQ309">
        <f>DB309*'Value Calculations'!$D$12</f>
        <v>0.81388273958941404</v>
      </c>
      <c r="AR309">
        <f>DC309*'Value Calculations'!$D$13</f>
        <v>4.3336943689866185</v>
      </c>
      <c r="AT309">
        <f>DF309*'Value Calculations'!$D$3</f>
        <v>0.4077354286260379</v>
      </c>
      <c r="AU309">
        <f>DG309*'Value Calculations'!$D$4</f>
        <v>4.8841905606697491</v>
      </c>
      <c r="AV309">
        <f>DH309*'Value Calculations'!$D$5</f>
        <v>4.2454096808467447</v>
      </c>
      <c r="AW309">
        <f>DI309*'Value Calculations'!$D$6</f>
        <v>0.37519479575808856</v>
      </c>
      <c r="AX309">
        <f>DJ309*'Value Calculations'!$D$7</f>
        <v>1.4061580328734848</v>
      </c>
      <c r="AY309">
        <f>DK309*'Value Calculations'!$D$8</f>
        <v>2.5162008674788927</v>
      </c>
      <c r="AZ309">
        <f>DL309*'Value Calculations'!$D$9</f>
        <v>12.091440704401606</v>
      </c>
      <c r="BA309">
        <f>DM309*'Value Calculations'!$D$10</f>
        <v>0.36531647407620471</v>
      </c>
      <c r="BB309">
        <f>DN309*'Value Calculations'!$D$11</f>
        <v>0</v>
      </c>
      <c r="BC309">
        <f>DO309*'Value Calculations'!$D$12</f>
        <v>0</v>
      </c>
      <c r="BD309">
        <f>DP309*'Value Calculations'!$D$13</f>
        <v>3.6458063739093771</v>
      </c>
      <c r="BF309">
        <f>DS309*'Value Calculations'!$D$3</f>
        <v>1.6309417145041516</v>
      </c>
      <c r="BG309">
        <f>DT309*'Value Calculations'!$D$4</f>
        <v>6.1866413768483488</v>
      </c>
      <c r="BH309">
        <f>DU309*'Value Calculations'!$D$5</f>
        <v>6.1027764162171954</v>
      </c>
      <c r="BI309">
        <f>DV309*'Value Calculations'!$D$6</f>
        <v>-2.8764934341453454</v>
      </c>
      <c r="BJ309">
        <f>DW309*'Value Calculations'!$D$7</f>
        <v>1.9334672952010417</v>
      </c>
      <c r="BK309">
        <f>DX309*'Value Calculations'!$D$8</f>
        <v>3.5226812144704498</v>
      </c>
      <c r="BL309">
        <f>DY309*'Value Calculations'!$D$9</f>
        <v>19.774543651990125</v>
      </c>
      <c r="BM309">
        <f>DZ309*'Value Calculations'!$D$10</f>
        <v>2.1918988444572283</v>
      </c>
      <c r="BN309">
        <f>EA309*'Value Calculations'!$D$11</f>
        <v>0</v>
      </c>
      <c r="BO309">
        <f>EB309*'Value Calculations'!$D$12</f>
        <v>0.81388273958941404</v>
      </c>
      <c r="BP309">
        <f>EC309*'Value Calculations'!$D$13</f>
        <v>6.2597807552028932</v>
      </c>
      <c r="BR309">
        <f>IFERROR(VLOOKUP($B309,'Raw Stats'!$CM$3:$DC$884,3,FALSE),0)</f>
        <v>82</v>
      </c>
      <c r="BS309">
        <f>IFERROR(VLOOKUP($B309,'Raw Stats'!$CM$3:$DC$884,4,FALSE),0)</f>
        <v>3</v>
      </c>
      <c r="BT309">
        <f>IFERROR(VLOOKUP($B309,'Raw Stats'!$CM$3:$DC$884,5,FALSE),0)</f>
        <v>19</v>
      </c>
      <c r="BU309">
        <f>IFERROR(VLOOKUP($B309,'Raw Stats'!$CM$3:$DC$884,6,FALSE),0)</f>
        <v>22</v>
      </c>
      <c r="BV309">
        <f>IFERROR(VLOOKUP($B309,'Raw Stats'!$CM$3:$DC$884,7,FALSE),0)</f>
        <v>1</v>
      </c>
      <c r="BW309">
        <f>IFERROR(VLOOKUP($B309,'Raw Stats'!$CM$3:$DC$884,8,FALSE),0)</f>
        <v>20</v>
      </c>
      <c r="BX309">
        <f>IFERROR(VLOOKUP($B309,'Raw Stats'!$CM$3:$DC$884,9,FALSE),0)</f>
        <v>82</v>
      </c>
      <c r="BY309">
        <f>IFERROR(VLOOKUP($B309,'Raw Stats'!$CM$3:$DC$884,10,FALSE),0)</f>
        <v>172</v>
      </c>
      <c r="BZ309">
        <f>IFERROR(VLOOKUP($B309,'Raw Stats'!$CM$3:$DC$884,11,FALSE)+VLOOKUP($B309,'Raw Stats'!$CM$3:$DC$884,12,FALSE),0)</f>
        <v>1</v>
      </c>
      <c r="CA309">
        <f>IFERROR(VLOOKUP($B309,'Raw Stats'!$CM$3:$DC$884,13,FALSE)+VLOOKUP($B309,'Raw Stats'!$CM$3:$DC$884,14,FALSE),0)</f>
        <v>1</v>
      </c>
      <c r="CB309">
        <f>IFERROR(VLOOKUP($B309,'Raw Stats'!$CM$3:$DC$884,15,FALSE),0)</f>
        <v>1</v>
      </c>
      <c r="CC309">
        <f>IFERROR(VLOOKUP($B309,'Raw Stats'!$CM$3:$DC$884,16,FALSE),0)</f>
        <v>83</v>
      </c>
      <c r="CE309">
        <f>IFERROR(VLOOKUP($B309,'Raw Stats'!$BU$3:$CJ$528,3,FALSE),0)</f>
        <v>82</v>
      </c>
      <c r="CF309">
        <f>IFERROR(VLOOKUP($B309,'Raw Stats'!$BU$3:$CJ$528,4,FALSE),0)</f>
        <v>8</v>
      </c>
      <c r="CG309">
        <f>IFERROR(VLOOKUP($B309,'Raw Stats'!$BU$3:$CJ$5288,5,FALSE),0)</f>
        <v>24</v>
      </c>
      <c r="CH309">
        <f>IFERROR(VLOOKUP($B309,'Raw Stats'!$BU$3:$CJ$528,6,FALSE),0)</f>
        <v>32</v>
      </c>
      <c r="CI309">
        <f>IFERROR(VLOOKUP($B309,'Raw Stats'!$BU$3:$CJ$528,7,FALSE),0)</f>
        <v>3</v>
      </c>
      <c r="CJ309">
        <f>IFERROR(VLOOKUP($B309,'Raw Stats'!$BU$3:$CJ$528,8,FALSE),0)</f>
        <v>32</v>
      </c>
      <c r="CK309">
        <f>IFERROR(VLOOKUP($B309,'Raw Stats'!$BU$3:$CJ$528,9,FALSE),0)</f>
        <v>87</v>
      </c>
      <c r="CL309">
        <f>IFERROR(VLOOKUP($B309,'Raw Stats'!$BU$3:$CJ$528,10,FALSE),0)</f>
        <v>129</v>
      </c>
      <c r="CM309">
        <f>IFERROR(VLOOKUP($B309,'Raw Stats'!$BU$3:$CJ$528,11,FALSE)+VLOOKUP($B309,'Raw Stats'!$BU$3:$CJ$528,12,FALSE),0)</f>
        <v>13</v>
      </c>
      <c r="CN309">
        <f>IFERROR(VLOOKUP($B309,'Raw Stats'!$BU$3:$CJ$528,13,FALSE)+VLOOKUP($B309,'Raw Stats'!$BU$3:$CJ$528,14,FALSE),0)</f>
        <v>2</v>
      </c>
      <c r="CO309">
        <f>IFERROR(VLOOKUP($B309,'Raw Stats'!$BU$3:$CJ$528,15,FALSE),0)</f>
        <v>3</v>
      </c>
      <c r="CP309">
        <f>IFERROR(VLOOKUP($B309,'Raw Stats'!$BU$3:$CJ$528,16,FALSE),0)</f>
        <v>134</v>
      </c>
      <c r="CR309">
        <f>IFERROR(VLOOKUP($B309,'Raw Stats'!$BC$3:$BR$528,3,FALSE),0)</f>
        <v>48</v>
      </c>
      <c r="CS309">
        <f>IFERROR(VLOOKUP($B309,'Raw Stats'!$BC$3:$BR$528,4,FALSE),0)</f>
        <v>4</v>
      </c>
      <c r="CT309">
        <f>IFERROR(VLOOKUP($B309,'Raw Stats'!$BC$3:$BR$5288,5,FALSE),0)</f>
        <v>12</v>
      </c>
      <c r="CU309">
        <f>IFERROR(VLOOKUP($B309,'Raw Stats'!$BC$3:$BR$52888,6,FALSE),0)</f>
        <v>16</v>
      </c>
      <c r="CV309">
        <f>IFERROR(VLOOKUP($B309,'Raw Stats'!$BC$3:$BR$5288,7,FALSE),0)</f>
        <v>12</v>
      </c>
      <c r="CW309">
        <f>IFERROR(VLOOKUP($B309,'Raw Stats'!$BC$3:$BR$5288,8,FALSE),0)</f>
        <v>20</v>
      </c>
      <c r="CX309">
        <f>IFERROR(VLOOKUP($B309,'Raw Stats'!$BC$3:$BR$5288,9,FALSE),0)</f>
        <v>47</v>
      </c>
      <c r="CY309">
        <f>IFERROR(VLOOKUP($B309,'Raw Stats'!$BC$3:$BR$5288,10,FALSE),0)</f>
        <v>70</v>
      </c>
      <c r="CZ309">
        <f>IFERROR(VLOOKUP($B309,'Raw Stats'!$BC$3:$BR$5288,11,FALSE)+VLOOKUP($B309,'Raw Stats'!$BC$3:$BR$5288,12,FALSE),0)</f>
        <v>6</v>
      </c>
      <c r="DA309">
        <f>IFERROR(VLOOKUP($B309,'Raw Stats'!$BC$3:$BR$5288,13,FALSE)+VLOOKUP($B309,'Raw Stats'!$BC$3:$BR$5288,14,FALSE),0)</f>
        <v>1</v>
      </c>
      <c r="DB309">
        <f>IFERROR(VLOOKUP($B309,'Raw Stats'!$BC$3:$BR$5288,15,FALSE),0)</f>
        <v>1</v>
      </c>
      <c r="DC309">
        <f>IFERROR(VLOOKUP($B309,'Raw Stats'!$BC$3:$BR$5288,16,FALSE),0)</f>
        <v>63</v>
      </c>
      <c r="DE309">
        <f>IFERROR(VLOOKUP($B309,'Raw Stats'!$AK$3:$AZ$528,3,FALSE),0)</f>
        <v>56</v>
      </c>
      <c r="DF309">
        <f>IFERROR(VLOOKUP($B309,'Raw Stats'!$AK$3:$AZ$528,4,FALSE),0)</f>
        <v>1</v>
      </c>
      <c r="DG309">
        <f>IFERROR(VLOOKUP($B309,'Raw Stats'!$AK$3:$AZ$528,5,FALSE),0)</f>
        <v>15</v>
      </c>
      <c r="DH309">
        <f>IFERROR(VLOOKUP($B309,'Raw Stats'!$AK$3:$AZ$528,6,FALSE),0)</f>
        <v>16</v>
      </c>
      <c r="DI309">
        <f>IFERROR(VLOOKUP($B309,'Raw Stats'!$AK$3:$AZ$528,7,FALSE),0)</f>
        <v>3</v>
      </c>
      <c r="DJ309">
        <f>IFERROR(VLOOKUP($B309,'Raw Stats'!$AK$3:$AZ$528,8,FALSE),0)</f>
        <v>16</v>
      </c>
      <c r="DK309">
        <f>IFERROR(VLOOKUP($B309,'Raw Stats'!$AK$3:$AZ$528,9,FALSE),0)</f>
        <v>35</v>
      </c>
      <c r="DL309">
        <f>IFERROR(VLOOKUP($B309,'Raw Stats'!$AK$3:$AZ$528,10,FALSE),0)</f>
        <v>96</v>
      </c>
      <c r="DM309">
        <f>IFERROR(VLOOKUP($B309,'Raw Stats'!$AK$3:$AZ$528,11,FALSE)+VLOOKUP($B309,'Raw Stats'!$AK$3:$AZ$528,12,FALSE),0)</f>
        <v>1</v>
      </c>
      <c r="DN309">
        <f>IFERROR(VLOOKUP($B309,'Raw Stats'!$AK$3:$AZ$528,13,FALSE)+VLOOKUP($B309,'Raw Stats'!$AK$3:$AZ$528,14,FALSE),0)</f>
        <v>0</v>
      </c>
      <c r="DO309">
        <f>IFERROR(VLOOKUP($B309,'Raw Stats'!$AK$3:$AZ$528,15,FALSE),0)</f>
        <v>0</v>
      </c>
      <c r="DP309">
        <f>IFERROR(VLOOKUP($B309,'Raw Stats'!$AK$3:$AZ$528,16,FALSE),0)</f>
        <v>53</v>
      </c>
      <c r="DR309">
        <f>IFERROR(VLOOKUP($B309,'Raw Stats'!$S$3:$AH$528,3,FALSE),0)</f>
        <v>82</v>
      </c>
      <c r="DS309">
        <f>IFERROR(VLOOKUP($B309,'Raw Stats'!$S$3:$AH$528,4,FALSE),0)</f>
        <v>4</v>
      </c>
      <c r="DT309">
        <f>IFERROR(VLOOKUP($B309,'Raw Stats'!$S$3:$AH$528,5,FALSE),0)</f>
        <v>19</v>
      </c>
      <c r="DU309">
        <f>IFERROR(VLOOKUP($B309,'Raw Stats'!$S$3:$AH$528,6,FALSE),0)</f>
        <v>23</v>
      </c>
      <c r="DV309">
        <f>IFERROR(VLOOKUP($B309,'Raw Stats'!$S$3:$AH$528,7,FALSE),0)</f>
        <v>-23</v>
      </c>
      <c r="DW309">
        <f>IFERROR(VLOOKUP($B309,'Raw Stats'!$S$3:$AH$528,8,FALSE),0)</f>
        <v>22</v>
      </c>
      <c r="DX309">
        <f>IFERROR(VLOOKUP($B309,'Raw Stats'!$S$3:$AH$528,9,FALSE),0)</f>
        <v>49</v>
      </c>
      <c r="DY309">
        <f>IFERROR(VLOOKUP($B309,'Raw Stats'!$S$3:$AH$528,10,FALSE),0)</f>
        <v>157</v>
      </c>
      <c r="DZ309">
        <f>IFERROR(VLOOKUP($B309,'Raw Stats'!$S$3:$AH$528,11,FALSE)+VLOOKUP($B309,'Raw Stats'!$S$3:$AH$528,12,FALSE),0)</f>
        <v>6</v>
      </c>
      <c r="EA309">
        <f>IFERROR(VLOOKUP($B309,'Raw Stats'!$S$3:$AH$528,13,FALSE)+VLOOKUP($B309,'Raw Stats'!$S$3:$AH$528,14,FALSE),0)</f>
        <v>0</v>
      </c>
      <c r="EB309">
        <f>IFERROR(VLOOKUP($B309,'Raw Stats'!$S$3:$AH$528,15,FALSE),0)</f>
        <v>1</v>
      </c>
      <c r="EC309">
        <f>IFERROR(VLOOKUP($B309,'Raw Stats'!$S$3:$AH$528,16,FALSE),0)</f>
        <v>91</v>
      </c>
    </row>
    <row r="310" spans="1:133" x14ac:dyDescent="0.2">
      <c r="A310">
        <f>IFERROR(VLOOKUP(B310,Sheet2!$W$1:$X$300,2,FALSE),301)</f>
        <v>301</v>
      </c>
      <c r="B310" t="s">
        <v>192</v>
      </c>
      <c r="C310">
        <f t="shared" si="20"/>
        <v>0.61561779218661872</v>
      </c>
      <c r="D310">
        <f t="shared" si="21"/>
        <v>0.77659643799286204</v>
      </c>
      <c r="E310">
        <f t="shared" si="22"/>
        <v>0.5677083335582368</v>
      </c>
      <c r="F310">
        <f t="shared" si="23"/>
        <v>0.96124390793001135</v>
      </c>
      <c r="G310">
        <f t="shared" si="24"/>
        <v>0</v>
      </c>
      <c r="J310">
        <f>BS310*'Value Calculations'!$D$3</f>
        <v>6.1160314293905689</v>
      </c>
      <c r="K310">
        <f>BT310*'Value Calculations'!$D$4</f>
        <v>3.5817397444911494</v>
      </c>
      <c r="L310">
        <f>BU310*'Value Calculations'!$D$5</f>
        <v>6.8987907313759607</v>
      </c>
      <c r="M310">
        <f>BV310*'Value Calculations'!$D$6</f>
        <v>-1.0005194553549028</v>
      </c>
      <c r="N310">
        <f>BW310*'Value Calculations'!$D$7</f>
        <v>5.8882867626577173</v>
      </c>
      <c r="O310">
        <f>BX310*'Value Calculations'!$D$8</f>
        <v>9.1302145762805544</v>
      </c>
      <c r="P310">
        <f>BY310*'Value Calculations'!$D$9</f>
        <v>4.156432742138052</v>
      </c>
      <c r="Q310">
        <f>BZ310*'Value Calculations'!$D$10</f>
        <v>2.1918988444572283</v>
      </c>
      <c r="R310">
        <f>CA310*'Value Calculations'!$D$11</f>
        <v>0</v>
      </c>
      <c r="S310">
        <f>CB310*'Value Calculations'!$D$12</f>
        <v>1.6277654791788281</v>
      </c>
      <c r="T310">
        <f>CC310*'Value Calculations'!$D$13</f>
        <v>10.043164728127717</v>
      </c>
      <c r="V310">
        <f>CF310*'Value Calculations'!$D$3</f>
        <v>8.1547085725207573</v>
      </c>
      <c r="W310">
        <f>CG310*'Value Calculations'!$D$4</f>
        <v>6.1866413768483488</v>
      </c>
      <c r="X310">
        <f>CH310*'Value Calculations'!$D$5</f>
        <v>10.348186097063941</v>
      </c>
      <c r="Y310">
        <f>CI310*'Value Calculations'!$D$6</f>
        <v>1.5007791830323542</v>
      </c>
      <c r="Z310">
        <f>CJ310*'Value Calculations'!$D$7</f>
        <v>6.679250656149053</v>
      </c>
      <c r="AA310">
        <f>CK310*'Value Calculations'!$D$8</f>
        <v>12.077764163898685</v>
      </c>
      <c r="AB310">
        <f>CL310*'Value Calculations'!$D$9</f>
        <v>2.0152401174002676</v>
      </c>
      <c r="AC310">
        <f>CM310*'Value Calculations'!$D$10</f>
        <v>3.2878482666858426</v>
      </c>
      <c r="AD310">
        <f>CN310*'Value Calculations'!$D$11</f>
        <v>0</v>
      </c>
      <c r="AE310">
        <f>CO310*'Value Calculations'!$D$12</f>
        <v>1.6277654791788281</v>
      </c>
      <c r="AF310">
        <f>CP310*'Value Calculations'!$D$13</f>
        <v>10.24953112665089</v>
      </c>
      <c r="AH310">
        <f>CS310*'Value Calculations'!$D$3</f>
        <v>3.6696188576343411</v>
      </c>
      <c r="AI310">
        <f>CT310*'Value Calculations'!$D$4</f>
        <v>1.9536762242678996</v>
      </c>
      <c r="AJ310">
        <f>CU310*'Value Calculations'!$D$5</f>
        <v>3.980071575793823</v>
      </c>
      <c r="AK310">
        <f>CV310*'Value Calculations'!$D$6</f>
        <v>0.75038959151617712</v>
      </c>
      <c r="AL310">
        <f>CW310*'Value Calculations'!$D$7</f>
        <v>3.3396253280745265</v>
      </c>
      <c r="AM310">
        <f>CX310*'Value Calculations'!$D$8</f>
        <v>5.0324017349577854</v>
      </c>
      <c r="AN310">
        <f>CY310*'Value Calculations'!$D$9</f>
        <v>1.7633351027252342</v>
      </c>
      <c r="AO310">
        <f>CZ310*'Value Calculations'!$D$10</f>
        <v>0.73063294815240942</v>
      </c>
      <c r="AP310">
        <f>DA310*'Value Calculations'!$D$11</f>
        <v>0</v>
      </c>
      <c r="AQ310">
        <f>DB310*'Value Calculations'!$D$12</f>
        <v>1.6277654791788281</v>
      </c>
      <c r="AR310">
        <f>DC310*'Value Calculations'!$D$13</f>
        <v>4.4024831684943422</v>
      </c>
      <c r="AT310">
        <f>DF310*'Value Calculations'!$D$3</f>
        <v>4.8928251435124546</v>
      </c>
      <c r="AU310">
        <f>DG310*'Value Calculations'!$D$4</f>
        <v>3.5817397444911494</v>
      </c>
      <c r="AV310">
        <f>DH310*'Value Calculations'!$D$5</f>
        <v>6.1027764162171954</v>
      </c>
      <c r="AW310">
        <f>DI310*'Value Calculations'!$D$6</f>
        <v>-0.12506493191936285</v>
      </c>
      <c r="AX310">
        <f>DJ310*'Value Calculations'!$D$7</f>
        <v>4.3942438527296401</v>
      </c>
      <c r="AY310">
        <f>DK310*'Value Calculations'!$D$8</f>
        <v>5.8950991752362629</v>
      </c>
      <c r="AZ310">
        <f>DL310*'Value Calculations'!$D$9</f>
        <v>2.6450026540878513</v>
      </c>
      <c r="BA310">
        <f>DM310*'Value Calculations'!$D$10</f>
        <v>1.4612658963048188</v>
      </c>
      <c r="BB310">
        <f>DN310*'Value Calculations'!$D$11</f>
        <v>0</v>
      </c>
      <c r="BC310">
        <f>DO310*'Value Calculations'!$D$12</f>
        <v>1.6277654791788281</v>
      </c>
      <c r="BD310">
        <f>DP310*'Value Calculations'!$D$13</f>
        <v>5.0903711635715831</v>
      </c>
      <c r="BF310">
        <f>DS310*'Value Calculations'!$D$3</f>
        <v>0</v>
      </c>
      <c r="BG310">
        <f>DT310*'Value Calculations'!$D$4</f>
        <v>0</v>
      </c>
      <c r="BH310">
        <f>DU310*'Value Calculations'!$D$5</f>
        <v>0</v>
      </c>
      <c r="BI310">
        <f>DV310*'Value Calculations'!$D$6</f>
        <v>0</v>
      </c>
      <c r="BJ310">
        <f>DW310*'Value Calculations'!$D$7</f>
        <v>0</v>
      </c>
      <c r="BK310">
        <f>DX310*'Value Calculations'!$D$8</f>
        <v>0</v>
      </c>
      <c r="BL310">
        <f>DY310*'Value Calculations'!$D$9</f>
        <v>0</v>
      </c>
      <c r="BM310">
        <f>DZ310*'Value Calculations'!$D$10</f>
        <v>0</v>
      </c>
      <c r="BN310">
        <f>EA310*'Value Calculations'!$D$11</f>
        <v>0</v>
      </c>
      <c r="BO310">
        <f>EB310*'Value Calculations'!$D$12</f>
        <v>0</v>
      </c>
      <c r="BP310">
        <f>EC310*'Value Calculations'!$D$13</f>
        <v>0</v>
      </c>
      <c r="BR310">
        <f>IFERROR(VLOOKUP($B310,'Raw Stats'!$CM$3:$DC$884,3,FALSE),0)</f>
        <v>79</v>
      </c>
      <c r="BS310">
        <f>IFERROR(VLOOKUP($B310,'Raw Stats'!$CM$3:$DC$884,4,FALSE),0)</f>
        <v>15</v>
      </c>
      <c r="BT310">
        <f>IFERROR(VLOOKUP($B310,'Raw Stats'!$CM$3:$DC$884,5,FALSE),0)</f>
        <v>11</v>
      </c>
      <c r="BU310">
        <f>IFERROR(VLOOKUP($B310,'Raw Stats'!$CM$3:$DC$884,6,FALSE),0)</f>
        <v>26</v>
      </c>
      <c r="BV310">
        <f>IFERROR(VLOOKUP($B310,'Raw Stats'!$CM$3:$DC$884,7,FALSE),0)</f>
        <v>-8</v>
      </c>
      <c r="BW310">
        <f>IFERROR(VLOOKUP($B310,'Raw Stats'!$CM$3:$DC$884,8,FALSE),0)</f>
        <v>67</v>
      </c>
      <c r="BX310">
        <f>IFERROR(VLOOKUP($B310,'Raw Stats'!$CM$3:$DC$884,9,FALSE),0)</f>
        <v>127</v>
      </c>
      <c r="BY310">
        <f>IFERROR(VLOOKUP($B310,'Raw Stats'!$CM$3:$DC$884,10,FALSE),0)</f>
        <v>33</v>
      </c>
      <c r="BZ310">
        <f>IFERROR(VLOOKUP($B310,'Raw Stats'!$CM$3:$DC$884,11,FALSE)+VLOOKUP($B310,'Raw Stats'!$CM$3:$DC$884,12,FALSE),0)</f>
        <v>6</v>
      </c>
      <c r="CA310">
        <f>IFERROR(VLOOKUP($B310,'Raw Stats'!$CM$3:$DC$884,13,FALSE)+VLOOKUP($B310,'Raw Stats'!$CM$3:$DC$884,14,FALSE),0)</f>
        <v>0</v>
      </c>
      <c r="CB310">
        <f>IFERROR(VLOOKUP($B310,'Raw Stats'!$CM$3:$DC$884,15,FALSE),0)</f>
        <v>2</v>
      </c>
      <c r="CC310">
        <f>IFERROR(VLOOKUP($B310,'Raw Stats'!$CM$3:$DC$884,16,FALSE),0)</f>
        <v>146</v>
      </c>
      <c r="CE310">
        <f>IFERROR(VLOOKUP($B310,'Raw Stats'!$BU$3:$CJ$528,3,FALSE),0)</f>
        <v>80</v>
      </c>
      <c r="CF310">
        <f>IFERROR(VLOOKUP($B310,'Raw Stats'!$BU$3:$CJ$528,4,FALSE),0)</f>
        <v>20</v>
      </c>
      <c r="CG310">
        <f>IFERROR(VLOOKUP($B310,'Raw Stats'!$BU$3:$CJ$5288,5,FALSE),0)</f>
        <v>19</v>
      </c>
      <c r="CH310">
        <f>IFERROR(VLOOKUP($B310,'Raw Stats'!$BU$3:$CJ$528,6,FALSE),0)</f>
        <v>39</v>
      </c>
      <c r="CI310">
        <f>IFERROR(VLOOKUP($B310,'Raw Stats'!$BU$3:$CJ$528,7,FALSE),0)</f>
        <v>12</v>
      </c>
      <c r="CJ310">
        <f>IFERROR(VLOOKUP($B310,'Raw Stats'!$BU$3:$CJ$528,8,FALSE),0)</f>
        <v>76</v>
      </c>
      <c r="CK310">
        <f>IFERROR(VLOOKUP($B310,'Raw Stats'!$BU$3:$CJ$528,9,FALSE),0)</f>
        <v>168</v>
      </c>
      <c r="CL310">
        <f>IFERROR(VLOOKUP($B310,'Raw Stats'!$BU$3:$CJ$528,10,FALSE),0)</f>
        <v>16</v>
      </c>
      <c r="CM310">
        <f>IFERROR(VLOOKUP($B310,'Raw Stats'!$BU$3:$CJ$528,11,FALSE)+VLOOKUP($B310,'Raw Stats'!$BU$3:$CJ$528,12,FALSE),0)</f>
        <v>9</v>
      </c>
      <c r="CN310">
        <f>IFERROR(VLOOKUP($B310,'Raw Stats'!$BU$3:$CJ$528,13,FALSE)+VLOOKUP($B310,'Raw Stats'!$BU$3:$CJ$528,14,FALSE),0)</f>
        <v>0</v>
      </c>
      <c r="CO310">
        <f>IFERROR(VLOOKUP($B310,'Raw Stats'!$BU$3:$CJ$528,15,FALSE),0)</f>
        <v>2</v>
      </c>
      <c r="CP310">
        <f>IFERROR(VLOOKUP($B310,'Raw Stats'!$BU$3:$CJ$528,16,FALSE),0)</f>
        <v>149</v>
      </c>
      <c r="CR310">
        <f>IFERROR(VLOOKUP($B310,'Raw Stats'!$BC$3:$BR$528,3,FALSE),0)</f>
        <v>48</v>
      </c>
      <c r="CS310">
        <f>IFERROR(VLOOKUP($B310,'Raw Stats'!$BC$3:$BR$528,4,FALSE),0)</f>
        <v>9</v>
      </c>
      <c r="CT310">
        <f>IFERROR(VLOOKUP($B310,'Raw Stats'!$BC$3:$BR$5288,5,FALSE),0)</f>
        <v>6</v>
      </c>
      <c r="CU310">
        <f>IFERROR(VLOOKUP($B310,'Raw Stats'!$BC$3:$BR$52888,6,FALSE),0)</f>
        <v>15</v>
      </c>
      <c r="CV310">
        <f>IFERROR(VLOOKUP($B310,'Raw Stats'!$BC$3:$BR$5288,7,FALSE),0)</f>
        <v>6</v>
      </c>
      <c r="CW310">
        <f>IFERROR(VLOOKUP($B310,'Raw Stats'!$BC$3:$BR$5288,8,FALSE),0)</f>
        <v>38</v>
      </c>
      <c r="CX310">
        <f>IFERROR(VLOOKUP($B310,'Raw Stats'!$BC$3:$BR$5288,9,FALSE),0)</f>
        <v>70</v>
      </c>
      <c r="CY310">
        <f>IFERROR(VLOOKUP($B310,'Raw Stats'!$BC$3:$BR$5288,10,FALSE),0)</f>
        <v>14</v>
      </c>
      <c r="CZ310">
        <f>IFERROR(VLOOKUP($B310,'Raw Stats'!$BC$3:$BR$5288,11,FALSE)+VLOOKUP($B310,'Raw Stats'!$BC$3:$BR$5288,12,FALSE),0)</f>
        <v>2</v>
      </c>
      <c r="DA310">
        <f>IFERROR(VLOOKUP($B310,'Raw Stats'!$BC$3:$BR$5288,13,FALSE)+VLOOKUP($B310,'Raw Stats'!$BC$3:$BR$5288,14,FALSE),0)</f>
        <v>0</v>
      </c>
      <c r="DB310">
        <f>IFERROR(VLOOKUP($B310,'Raw Stats'!$BC$3:$BR$5288,15,FALSE),0)</f>
        <v>2</v>
      </c>
      <c r="DC310">
        <f>IFERROR(VLOOKUP($B310,'Raw Stats'!$BC$3:$BR$5288,16,FALSE),0)</f>
        <v>64</v>
      </c>
      <c r="DE310">
        <f>IFERROR(VLOOKUP($B310,'Raw Stats'!$AK$3:$AZ$528,3,FALSE),0)</f>
        <v>37</v>
      </c>
      <c r="DF310">
        <f>IFERROR(VLOOKUP($B310,'Raw Stats'!$AK$3:$AZ$528,4,FALSE),0)</f>
        <v>12</v>
      </c>
      <c r="DG310">
        <f>IFERROR(VLOOKUP($B310,'Raw Stats'!$AK$3:$AZ$528,5,FALSE),0)</f>
        <v>11</v>
      </c>
      <c r="DH310">
        <f>IFERROR(VLOOKUP($B310,'Raw Stats'!$AK$3:$AZ$528,6,FALSE),0)</f>
        <v>23</v>
      </c>
      <c r="DI310">
        <f>IFERROR(VLOOKUP($B310,'Raw Stats'!$AK$3:$AZ$528,7,FALSE),0)</f>
        <v>-1</v>
      </c>
      <c r="DJ310">
        <f>IFERROR(VLOOKUP($B310,'Raw Stats'!$AK$3:$AZ$528,8,FALSE),0)</f>
        <v>50</v>
      </c>
      <c r="DK310">
        <f>IFERROR(VLOOKUP($B310,'Raw Stats'!$AK$3:$AZ$528,9,FALSE),0)</f>
        <v>82</v>
      </c>
      <c r="DL310">
        <f>IFERROR(VLOOKUP($B310,'Raw Stats'!$AK$3:$AZ$528,10,FALSE),0)</f>
        <v>21</v>
      </c>
      <c r="DM310">
        <f>IFERROR(VLOOKUP($B310,'Raw Stats'!$AK$3:$AZ$528,11,FALSE)+VLOOKUP($B310,'Raw Stats'!$AK$3:$AZ$528,12,FALSE),0)</f>
        <v>4</v>
      </c>
      <c r="DN310">
        <f>IFERROR(VLOOKUP($B310,'Raw Stats'!$AK$3:$AZ$528,13,FALSE)+VLOOKUP($B310,'Raw Stats'!$AK$3:$AZ$528,14,FALSE),0)</f>
        <v>0</v>
      </c>
      <c r="DO310">
        <f>IFERROR(VLOOKUP($B310,'Raw Stats'!$AK$3:$AZ$528,15,FALSE),0)</f>
        <v>2</v>
      </c>
      <c r="DP310">
        <f>IFERROR(VLOOKUP($B310,'Raw Stats'!$AK$3:$AZ$528,16,FALSE),0)</f>
        <v>74</v>
      </c>
      <c r="DR310">
        <f>IFERROR(VLOOKUP($B310,'Raw Stats'!$S$3:$AH$528,3,FALSE),0)</f>
        <v>0</v>
      </c>
      <c r="DS310">
        <f>IFERROR(VLOOKUP($B310,'Raw Stats'!$S$3:$AH$528,4,FALSE),0)</f>
        <v>0</v>
      </c>
      <c r="DT310">
        <f>IFERROR(VLOOKUP($B310,'Raw Stats'!$S$3:$AH$528,5,FALSE),0)</f>
        <v>0</v>
      </c>
      <c r="DU310">
        <f>IFERROR(VLOOKUP($B310,'Raw Stats'!$S$3:$AH$528,6,FALSE),0)</f>
        <v>0</v>
      </c>
      <c r="DV310">
        <f>IFERROR(VLOOKUP($B310,'Raw Stats'!$S$3:$AH$528,7,FALSE),0)</f>
        <v>0</v>
      </c>
      <c r="DW310">
        <f>IFERROR(VLOOKUP($B310,'Raw Stats'!$S$3:$AH$528,8,FALSE),0)</f>
        <v>0</v>
      </c>
      <c r="DX310">
        <f>IFERROR(VLOOKUP($B310,'Raw Stats'!$S$3:$AH$528,9,FALSE),0)</f>
        <v>0</v>
      </c>
      <c r="DY310">
        <f>IFERROR(VLOOKUP($B310,'Raw Stats'!$S$3:$AH$528,10,FALSE),0)</f>
        <v>0</v>
      </c>
      <c r="DZ310">
        <f>IFERROR(VLOOKUP($B310,'Raw Stats'!$S$3:$AH$528,11,FALSE)+VLOOKUP($B310,'Raw Stats'!$S$3:$AH$528,12,FALSE),0)</f>
        <v>0</v>
      </c>
      <c r="EA310">
        <f>IFERROR(VLOOKUP($B310,'Raw Stats'!$S$3:$AH$528,13,FALSE)+VLOOKUP($B310,'Raw Stats'!$S$3:$AH$528,14,FALSE),0)</f>
        <v>0</v>
      </c>
      <c r="EB310">
        <f>IFERROR(VLOOKUP($B310,'Raw Stats'!$S$3:$AH$528,15,FALSE),0)</f>
        <v>0</v>
      </c>
      <c r="EC310">
        <f>IFERROR(VLOOKUP($B310,'Raw Stats'!$S$3:$AH$528,16,FALSE),0)</f>
        <v>0</v>
      </c>
    </row>
    <row r="311" spans="1:133" x14ac:dyDescent="0.2">
      <c r="A311">
        <f>IFERROR(VLOOKUP(B311,Sheet2!$W$1:$X$300,2,FALSE),301)</f>
        <v>272</v>
      </c>
      <c r="B311" t="s">
        <v>1204</v>
      </c>
      <c r="C311">
        <f t="shared" si="20"/>
        <v>0.61516605720124051</v>
      </c>
      <c r="D311">
        <f t="shared" si="21"/>
        <v>0</v>
      </c>
      <c r="E311">
        <f t="shared" si="22"/>
        <v>0</v>
      </c>
      <c r="F311">
        <f t="shared" si="23"/>
        <v>0</v>
      </c>
      <c r="G311">
        <f t="shared" si="24"/>
        <v>0</v>
      </c>
      <c r="J311">
        <f>BS311*'Value Calculations'!$D$3</f>
        <v>3.2618834290083032</v>
      </c>
      <c r="K311">
        <f>BT311*'Value Calculations'!$D$4</f>
        <v>3.9073524485357991</v>
      </c>
      <c r="L311">
        <f>BU311*'Value Calculations'!$D$5</f>
        <v>5.3067621010584309</v>
      </c>
      <c r="M311">
        <f>BV311*'Value Calculations'!$D$6</f>
        <v>-4.0020778214196113</v>
      </c>
      <c r="N311">
        <f>BW311*'Value Calculations'!$D$7</f>
        <v>2.2850068034194129</v>
      </c>
      <c r="O311">
        <f>BX311*'Value Calculations'!$D$8</f>
        <v>8.4831914960716954</v>
      </c>
      <c r="P311">
        <f>BY311*'Value Calculations'!$D$9</f>
        <v>17.129540997902275</v>
      </c>
      <c r="Q311">
        <f>BZ311*'Value Calculations'!$D$10</f>
        <v>3.2878482666858426</v>
      </c>
      <c r="R311">
        <f>CA311*'Value Calculations'!$D$11</f>
        <v>0</v>
      </c>
      <c r="S311">
        <f>CB311*'Value Calculations'!$D$12</f>
        <v>0</v>
      </c>
      <c r="T311">
        <f>CC311*'Value Calculations'!$D$13</f>
        <v>8.3234447404346152</v>
      </c>
      <c r="V311">
        <f>CF311*'Value Calculations'!$D$3</f>
        <v>0</v>
      </c>
      <c r="W311">
        <f>CG311*'Value Calculations'!$D$4</f>
        <v>0.65122540808929985</v>
      </c>
      <c r="X311">
        <f>CH311*'Value Calculations'!$D$5</f>
        <v>0</v>
      </c>
      <c r="Y311">
        <f>CI311*'Value Calculations'!$D$6</f>
        <v>0</v>
      </c>
      <c r="Z311">
        <f>CJ311*'Value Calculations'!$D$7</f>
        <v>0</v>
      </c>
      <c r="AA311">
        <f>CK311*'Value Calculations'!$D$8</f>
        <v>0</v>
      </c>
      <c r="AB311">
        <f>CL311*'Value Calculations'!$D$9</f>
        <v>0</v>
      </c>
      <c r="AC311">
        <f>CM311*'Value Calculations'!$D$10</f>
        <v>0</v>
      </c>
      <c r="AD311">
        <f>CN311*'Value Calculations'!$D$11</f>
        <v>0</v>
      </c>
      <c r="AE311">
        <f>CO311*'Value Calculations'!$D$12</f>
        <v>0</v>
      </c>
      <c r="AF311">
        <f>CP311*'Value Calculations'!$D$13</f>
        <v>0</v>
      </c>
      <c r="AH311">
        <f>CS311*'Value Calculations'!$D$3</f>
        <v>0</v>
      </c>
      <c r="AI311">
        <f>CT311*'Value Calculations'!$D$4</f>
        <v>0</v>
      </c>
      <c r="AJ311">
        <f>CU311*'Value Calculations'!$D$5</f>
        <v>0</v>
      </c>
      <c r="AK311">
        <f>CV311*'Value Calculations'!$D$6</f>
        <v>0</v>
      </c>
      <c r="AL311">
        <f>CW311*'Value Calculations'!$D$7</f>
        <v>0</v>
      </c>
      <c r="AM311">
        <f>CX311*'Value Calculations'!$D$8</f>
        <v>0</v>
      </c>
      <c r="AN311">
        <f>CY311*'Value Calculations'!$D$9</f>
        <v>0</v>
      </c>
      <c r="AO311">
        <f>CZ311*'Value Calculations'!$D$10</f>
        <v>0</v>
      </c>
      <c r="AP311">
        <f>DA311*'Value Calculations'!$D$11</f>
        <v>0</v>
      </c>
      <c r="AQ311">
        <f>DB311*'Value Calculations'!$D$12</f>
        <v>0</v>
      </c>
      <c r="AR311">
        <f>DC311*'Value Calculations'!$D$13</f>
        <v>0</v>
      </c>
      <c r="AT311">
        <f>DF311*'Value Calculations'!$D$3</f>
        <v>0</v>
      </c>
      <c r="AU311">
        <f>DG311*'Value Calculations'!$D$4</f>
        <v>0</v>
      </c>
      <c r="AV311">
        <f>DH311*'Value Calculations'!$D$5</f>
        <v>0</v>
      </c>
      <c r="AW311">
        <f>DI311*'Value Calculations'!$D$6</f>
        <v>0</v>
      </c>
      <c r="AX311">
        <f>DJ311*'Value Calculations'!$D$7</f>
        <v>0</v>
      </c>
      <c r="AY311">
        <f>DK311*'Value Calculations'!$D$8</f>
        <v>0</v>
      </c>
      <c r="AZ311">
        <f>DL311*'Value Calculations'!$D$9</f>
        <v>0</v>
      </c>
      <c r="BA311">
        <f>DM311*'Value Calculations'!$D$10</f>
        <v>0</v>
      </c>
      <c r="BB311">
        <f>DN311*'Value Calculations'!$D$11</f>
        <v>0</v>
      </c>
      <c r="BC311">
        <f>DO311*'Value Calculations'!$D$12</f>
        <v>0</v>
      </c>
      <c r="BD311">
        <f>DP311*'Value Calculations'!$D$13</f>
        <v>0</v>
      </c>
      <c r="BF311">
        <f>DS311*'Value Calculations'!$D$3</f>
        <v>0</v>
      </c>
      <c r="BG311">
        <f>DT311*'Value Calculations'!$D$4</f>
        <v>0</v>
      </c>
      <c r="BH311">
        <f>DU311*'Value Calculations'!$D$5</f>
        <v>0</v>
      </c>
      <c r="BI311">
        <f>DV311*'Value Calculations'!$D$6</f>
        <v>0</v>
      </c>
      <c r="BJ311">
        <f>DW311*'Value Calculations'!$D$7</f>
        <v>0</v>
      </c>
      <c r="BK311">
        <f>DX311*'Value Calculations'!$D$8</f>
        <v>0</v>
      </c>
      <c r="BL311">
        <f>DY311*'Value Calculations'!$D$9</f>
        <v>0</v>
      </c>
      <c r="BM311">
        <f>DZ311*'Value Calculations'!$D$10</f>
        <v>0</v>
      </c>
      <c r="BN311">
        <f>EA311*'Value Calculations'!$D$11</f>
        <v>0</v>
      </c>
      <c r="BO311">
        <f>EB311*'Value Calculations'!$D$12</f>
        <v>0</v>
      </c>
      <c r="BP311">
        <f>EC311*'Value Calculations'!$D$13</f>
        <v>0</v>
      </c>
      <c r="BR311">
        <f>IFERROR(VLOOKUP($B311,'Raw Stats'!$CM$3:$DC$884,3,FALSE),0)</f>
        <v>78</v>
      </c>
      <c r="BS311">
        <f>IFERROR(VLOOKUP($B311,'Raw Stats'!$CM$3:$DC$884,4,FALSE),0)</f>
        <v>8</v>
      </c>
      <c r="BT311">
        <f>IFERROR(VLOOKUP($B311,'Raw Stats'!$CM$3:$DC$884,5,FALSE),0)</f>
        <v>12</v>
      </c>
      <c r="BU311">
        <f>IFERROR(VLOOKUP($B311,'Raw Stats'!$CM$3:$DC$884,6,FALSE),0)</f>
        <v>20</v>
      </c>
      <c r="BV311">
        <f>IFERROR(VLOOKUP($B311,'Raw Stats'!$CM$3:$DC$884,7,FALSE),0)</f>
        <v>-32</v>
      </c>
      <c r="BW311">
        <f>IFERROR(VLOOKUP($B311,'Raw Stats'!$CM$3:$DC$884,8,FALSE),0)</f>
        <v>26</v>
      </c>
      <c r="BX311">
        <f>IFERROR(VLOOKUP($B311,'Raw Stats'!$CM$3:$DC$884,9,FALSE),0)</f>
        <v>118</v>
      </c>
      <c r="BY311">
        <f>IFERROR(VLOOKUP($B311,'Raw Stats'!$CM$3:$DC$884,10,FALSE),0)</f>
        <v>136</v>
      </c>
      <c r="BZ311">
        <f>IFERROR(VLOOKUP($B311,'Raw Stats'!$CM$3:$DC$884,11,FALSE)+VLOOKUP($B311,'Raw Stats'!$CM$3:$DC$884,12,FALSE),0)</f>
        <v>9</v>
      </c>
      <c r="CA311">
        <f>IFERROR(VLOOKUP($B311,'Raw Stats'!$CM$3:$DC$884,13,FALSE)+VLOOKUP($B311,'Raw Stats'!$CM$3:$DC$884,14,FALSE),0)</f>
        <v>0</v>
      </c>
      <c r="CB311">
        <f>IFERROR(VLOOKUP($B311,'Raw Stats'!$CM$3:$DC$884,15,FALSE),0)</f>
        <v>0</v>
      </c>
      <c r="CC311">
        <f>IFERROR(VLOOKUP($B311,'Raw Stats'!$CM$3:$DC$884,16,FALSE),0)</f>
        <v>121</v>
      </c>
      <c r="CE311">
        <f>IFERROR(VLOOKUP($B311,'Raw Stats'!$BU$3:$CJ$528,3,FALSE),0)</f>
        <v>0</v>
      </c>
      <c r="CF311">
        <f>IFERROR(VLOOKUP($B311,'Raw Stats'!$BU$3:$CJ$528,4,FALSE),0)</f>
        <v>0</v>
      </c>
      <c r="CG311">
        <f>IFERROR(VLOOKUP($B311,'Raw Stats'!$BU$3:$CJ$5288,5,FALSE),0)</f>
        <v>2</v>
      </c>
      <c r="CH311">
        <f>IFERROR(VLOOKUP($B311,'Raw Stats'!$BU$3:$CJ$528,6,FALSE),0)</f>
        <v>0</v>
      </c>
      <c r="CI311">
        <f>IFERROR(VLOOKUP($B311,'Raw Stats'!$BU$3:$CJ$528,7,FALSE),0)</f>
        <v>0</v>
      </c>
      <c r="CJ311">
        <f>IFERROR(VLOOKUP($B311,'Raw Stats'!$BU$3:$CJ$528,8,FALSE),0)</f>
        <v>0</v>
      </c>
      <c r="CK311">
        <f>IFERROR(VLOOKUP($B311,'Raw Stats'!$BU$3:$CJ$528,9,FALSE),0)</f>
        <v>0</v>
      </c>
      <c r="CL311">
        <f>IFERROR(VLOOKUP($B311,'Raw Stats'!$BU$3:$CJ$528,10,FALSE),0)</f>
        <v>0</v>
      </c>
      <c r="CM311">
        <f>IFERROR(VLOOKUP($B311,'Raw Stats'!$BU$3:$CJ$528,11,FALSE)+VLOOKUP($B311,'Raw Stats'!$BU$3:$CJ$528,12,FALSE),0)</f>
        <v>0</v>
      </c>
      <c r="CN311">
        <f>IFERROR(VLOOKUP($B311,'Raw Stats'!$BU$3:$CJ$528,13,FALSE)+VLOOKUP($B311,'Raw Stats'!$BU$3:$CJ$528,14,FALSE),0)</f>
        <v>0</v>
      </c>
      <c r="CO311">
        <f>IFERROR(VLOOKUP($B311,'Raw Stats'!$BU$3:$CJ$528,15,FALSE),0)</f>
        <v>0</v>
      </c>
      <c r="CP311">
        <f>IFERROR(VLOOKUP($B311,'Raw Stats'!$BU$3:$CJ$528,16,FALSE),0)</f>
        <v>0</v>
      </c>
      <c r="CR311">
        <f>IFERROR(VLOOKUP($B311,'Raw Stats'!$BC$3:$BR$528,3,FALSE),0)</f>
        <v>0</v>
      </c>
      <c r="CS311">
        <f>IFERROR(VLOOKUP($B311,'Raw Stats'!$BC$3:$BR$528,4,FALSE),0)</f>
        <v>0</v>
      </c>
      <c r="CT311">
        <f>IFERROR(VLOOKUP($B311,'Raw Stats'!$BC$3:$BR$5288,5,FALSE),0)</f>
        <v>0</v>
      </c>
      <c r="CU311">
        <f>IFERROR(VLOOKUP($B311,'Raw Stats'!$BC$3:$BR$52888,6,FALSE),0)</f>
        <v>0</v>
      </c>
      <c r="CV311">
        <f>IFERROR(VLOOKUP($B311,'Raw Stats'!$BC$3:$BR$5288,7,FALSE),0)</f>
        <v>0</v>
      </c>
      <c r="CW311">
        <f>IFERROR(VLOOKUP($B311,'Raw Stats'!$BC$3:$BR$5288,8,FALSE),0)</f>
        <v>0</v>
      </c>
      <c r="CX311">
        <f>IFERROR(VLOOKUP($B311,'Raw Stats'!$BC$3:$BR$5288,9,FALSE),0)</f>
        <v>0</v>
      </c>
      <c r="CY311">
        <f>IFERROR(VLOOKUP($B311,'Raw Stats'!$BC$3:$BR$5288,10,FALSE),0)</f>
        <v>0</v>
      </c>
      <c r="CZ311">
        <f>IFERROR(VLOOKUP($B311,'Raw Stats'!$BC$3:$BR$5288,11,FALSE)+VLOOKUP($B311,'Raw Stats'!$BC$3:$BR$5288,12,FALSE),0)</f>
        <v>0</v>
      </c>
      <c r="DA311">
        <f>IFERROR(VLOOKUP($B311,'Raw Stats'!$BC$3:$BR$5288,13,FALSE)+VLOOKUP($B311,'Raw Stats'!$BC$3:$BR$5288,14,FALSE),0)</f>
        <v>0</v>
      </c>
      <c r="DB311">
        <f>IFERROR(VLOOKUP($B311,'Raw Stats'!$BC$3:$BR$5288,15,FALSE),0)</f>
        <v>0</v>
      </c>
      <c r="DC311">
        <f>IFERROR(VLOOKUP($B311,'Raw Stats'!$BC$3:$BR$5288,16,FALSE),0)</f>
        <v>0</v>
      </c>
      <c r="DE311">
        <f>IFERROR(VLOOKUP($B311,'Raw Stats'!$AK$3:$AZ$528,3,FALSE),0)</f>
        <v>0</v>
      </c>
      <c r="DF311">
        <f>IFERROR(VLOOKUP($B311,'Raw Stats'!$AK$3:$AZ$528,4,FALSE),0)</f>
        <v>0</v>
      </c>
      <c r="DG311">
        <f>IFERROR(VLOOKUP($B311,'Raw Stats'!$AK$3:$AZ$528,5,FALSE),0)</f>
        <v>0</v>
      </c>
      <c r="DH311">
        <f>IFERROR(VLOOKUP($B311,'Raw Stats'!$AK$3:$AZ$528,6,FALSE),0)</f>
        <v>0</v>
      </c>
      <c r="DI311">
        <f>IFERROR(VLOOKUP($B311,'Raw Stats'!$AK$3:$AZ$528,7,FALSE),0)</f>
        <v>0</v>
      </c>
      <c r="DJ311">
        <f>IFERROR(VLOOKUP($B311,'Raw Stats'!$AK$3:$AZ$528,8,FALSE),0)</f>
        <v>0</v>
      </c>
      <c r="DK311">
        <f>IFERROR(VLOOKUP($B311,'Raw Stats'!$AK$3:$AZ$528,9,FALSE),0)</f>
        <v>0</v>
      </c>
      <c r="DL311">
        <f>IFERROR(VLOOKUP($B311,'Raw Stats'!$AK$3:$AZ$528,10,FALSE),0)</f>
        <v>0</v>
      </c>
      <c r="DM311">
        <f>IFERROR(VLOOKUP($B311,'Raw Stats'!$AK$3:$AZ$528,11,FALSE)+VLOOKUP($B311,'Raw Stats'!$AK$3:$AZ$528,12,FALSE),0)</f>
        <v>0</v>
      </c>
      <c r="DN311">
        <f>IFERROR(VLOOKUP($B311,'Raw Stats'!$AK$3:$AZ$528,13,FALSE)+VLOOKUP($B311,'Raw Stats'!$AK$3:$AZ$528,14,FALSE),0)</f>
        <v>0</v>
      </c>
      <c r="DO311">
        <f>IFERROR(VLOOKUP($B311,'Raw Stats'!$AK$3:$AZ$528,15,FALSE),0)</f>
        <v>0</v>
      </c>
      <c r="DP311">
        <f>IFERROR(VLOOKUP($B311,'Raw Stats'!$AK$3:$AZ$528,16,FALSE),0)</f>
        <v>0</v>
      </c>
      <c r="DR311">
        <f>IFERROR(VLOOKUP($B311,'Raw Stats'!$S$3:$AH$528,3,FALSE),0)</f>
        <v>0</v>
      </c>
      <c r="DS311">
        <f>IFERROR(VLOOKUP($B311,'Raw Stats'!$S$3:$AH$528,4,FALSE),0)</f>
        <v>0</v>
      </c>
      <c r="DT311">
        <f>IFERROR(VLOOKUP($B311,'Raw Stats'!$S$3:$AH$528,5,FALSE),0)</f>
        <v>0</v>
      </c>
      <c r="DU311">
        <f>IFERROR(VLOOKUP($B311,'Raw Stats'!$S$3:$AH$528,6,FALSE),0)</f>
        <v>0</v>
      </c>
      <c r="DV311">
        <f>IFERROR(VLOOKUP($B311,'Raw Stats'!$S$3:$AH$528,7,FALSE),0)</f>
        <v>0</v>
      </c>
      <c r="DW311">
        <f>IFERROR(VLOOKUP($B311,'Raw Stats'!$S$3:$AH$528,8,FALSE),0)</f>
        <v>0</v>
      </c>
      <c r="DX311">
        <f>IFERROR(VLOOKUP($B311,'Raw Stats'!$S$3:$AH$528,9,FALSE),0)</f>
        <v>0</v>
      </c>
      <c r="DY311">
        <f>IFERROR(VLOOKUP($B311,'Raw Stats'!$S$3:$AH$528,10,FALSE),0)</f>
        <v>0</v>
      </c>
      <c r="DZ311">
        <f>IFERROR(VLOOKUP($B311,'Raw Stats'!$S$3:$AH$528,11,FALSE)+VLOOKUP($B311,'Raw Stats'!$S$3:$AH$528,12,FALSE),0)</f>
        <v>0</v>
      </c>
      <c r="EA311">
        <f>IFERROR(VLOOKUP($B311,'Raw Stats'!$S$3:$AH$528,13,FALSE)+VLOOKUP($B311,'Raw Stats'!$S$3:$AH$528,14,FALSE),0)</f>
        <v>0</v>
      </c>
      <c r="EB311">
        <f>IFERROR(VLOOKUP($B311,'Raw Stats'!$S$3:$AH$528,15,FALSE),0)</f>
        <v>0</v>
      </c>
      <c r="EC311">
        <f>IFERROR(VLOOKUP($B311,'Raw Stats'!$S$3:$AH$528,16,FALSE),0)</f>
        <v>0</v>
      </c>
    </row>
    <row r="312" spans="1:133" x14ac:dyDescent="0.2">
      <c r="A312">
        <f>IFERROR(VLOOKUP(B312,Sheet2!$W$1:$X$300,2,FALSE),301)</f>
        <v>301</v>
      </c>
      <c r="B312" t="s">
        <v>217</v>
      </c>
      <c r="C312">
        <f t="shared" si="20"/>
        <v>0.61513524463484315</v>
      </c>
      <c r="D312">
        <f t="shared" si="21"/>
        <v>0.72047082135457119</v>
      </c>
      <c r="E312">
        <f t="shared" si="22"/>
        <v>0</v>
      </c>
      <c r="F312">
        <f t="shared" si="23"/>
        <v>0.49945913098306999</v>
      </c>
      <c r="G312">
        <f t="shared" si="24"/>
        <v>0</v>
      </c>
      <c r="J312">
        <f>BS312*'Value Calculations'!$D$3</f>
        <v>2.4464125717562273</v>
      </c>
      <c r="K312">
        <f>BT312*'Value Calculations'!$D$4</f>
        <v>4.5585778566250994</v>
      </c>
      <c r="L312">
        <f>BU312*'Value Calculations'!$D$5</f>
        <v>5.3067621010584309</v>
      </c>
      <c r="M312">
        <f>BV312*'Value Calculations'!$D$6</f>
        <v>-0.12506493191936285</v>
      </c>
      <c r="N312">
        <f>BW312*'Value Calculations'!$D$7</f>
        <v>2.1092370493102273</v>
      </c>
      <c r="O312">
        <f>BX312*'Value Calculations'!$D$8</f>
        <v>14.737747938090656</v>
      </c>
      <c r="P312">
        <f>BY312*'Value Calculations'!$D$9</f>
        <v>6.1716728595383197</v>
      </c>
      <c r="Q312">
        <f>BZ312*'Value Calculations'!$D$10</f>
        <v>0.36531647407620471</v>
      </c>
      <c r="R312">
        <f>CA312*'Value Calculations'!$D$11</f>
        <v>1.9814282960498748</v>
      </c>
      <c r="S312">
        <f>CB312*'Value Calculations'!$D$12</f>
        <v>0.81388273958941404</v>
      </c>
      <c r="T312">
        <f>CC312*'Value Calculations'!$D$13</f>
        <v>7.154035148803306</v>
      </c>
      <c r="V312">
        <f>CF312*'Value Calculations'!$D$3</f>
        <v>0.8154708572520758</v>
      </c>
      <c r="W312">
        <f>CG312*'Value Calculations'!$D$4</f>
        <v>2.6049016323571994</v>
      </c>
      <c r="X312">
        <f>CH312*'Value Calculations'!$D$5</f>
        <v>2.6533810505292155</v>
      </c>
      <c r="Y312">
        <f>CI312*'Value Calculations'!$D$6</f>
        <v>0.62532465959681427</v>
      </c>
      <c r="Z312">
        <f>CJ312*'Value Calculations'!$D$7</f>
        <v>0.17576975410918561</v>
      </c>
      <c r="AA312">
        <f>CK312*'Value Calculations'!$D$8</f>
        <v>3.5945726678269896</v>
      </c>
      <c r="AB312">
        <f>CL312*'Value Calculations'!$D$9</f>
        <v>1.6373825953877175</v>
      </c>
      <c r="AC312">
        <f>CM312*'Value Calculations'!$D$10</f>
        <v>0</v>
      </c>
      <c r="AD312">
        <f>CN312*'Value Calculations'!$D$11</f>
        <v>0</v>
      </c>
      <c r="AE312">
        <f>CO312*'Value Calculations'!$D$12</f>
        <v>0</v>
      </c>
      <c r="AF312">
        <f>CP312*'Value Calculations'!$D$13</f>
        <v>1.5821423886776542</v>
      </c>
      <c r="AH312">
        <f>CS312*'Value Calculations'!$D$3</f>
        <v>0</v>
      </c>
      <c r="AI312">
        <f>CT312*'Value Calculations'!$D$4</f>
        <v>0</v>
      </c>
      <c r="AJ312">
        <f>CU312*'Value Calculations'!$D$5</f>
        <v>0</v>
      </c>
      <c r="AK312">
        <f>CV312*'Value Calculations'!$D$6</f>
        <v>-0.50025972767745142</v>
      </c>
      <c r="AL312">
        <f>CW312*'Value Calculations'!$D$7</f>
        <v>0</v>
      </c>
      <c r="AM312">
        <f>CX312*'Value Calculations'!$D$8</f>
        <v>1.0064803469915571</v>
      </c>
      <c r="AN312">
        <f>CY312*'Value Calculations'!$D$9</f>
        <v>0.50381002935006691</v>
      </c>
      <c r="AO312">
        <f>CZ312*'Value Calculations'!$D$10</f>
        <v>0</v>
      </c>
      <c r="AP312">
        <f>DA312*'Value Calculations'!$D$11</f>
        <v>0</v>
      </c>
      <c r="AQ312">
        <f>DB312*'Value Calculations'!$D$12</f>
        <v>0</v>
      </c>
      <c r="AR312">
        <f>DC312*'Value Calculations'!$D$13</f>
        <v>0.34394399753862048</v>
      </c>
      <c r="AT312">
        <f>DF312*'Value Calculations'!$D$3</f>
        <v>2.8541480003822652</v>
      </c>
      <c r="AU312">
        <f>DG312*'Value Calculations'!$D$4</f>
        <v>1.9536762242678996</v>
      </c>
      <c r="AV312">
        <f>DH312*'Value Calculations'!$D$5</f>
        <v>3.4493953656879803</v>
      </c>
      <c r="AW312">
        <f>DI312*'Value Calculations'!$D$6</f>
        <v>-0.87545452343553998</v>
      </c>
      <c r="AX312">
        <f>DJ312*'Value Calculations'!$D$7</f>
        <v>1.4061580328734848</v>
      </c>
      <c r="AY312">
        <f>DK312*'Value Calculations'!$D$8</f>
        <v>7.4767111490801383</v>
      </c>
      <c r="AZ312">
        <f>DL312*'Value Calculations'!$D$9</f>
        <v>1.1335725660376506</v>
      </c>
      <c r="BA312">
        <f>DM312*'Value Calculations'!$D$10</f>
        <v>0.73063294815240942</v>
      </c>
      <c r="BB312">
        <f>DN312*'Value Calculations'!$D$11</f>
        <v>0.9907141480249374</v>
      </c>
      <c r="BC312">
        <f>DO312*'Value Calculations'!$D$12</f>
        <v>0.81388273958941404</v>
      </c>
      <c r="BD312">
        <f>DP312*'Value Calculations'!$D$13</f>
        <v>4.5400607675097904</v>
      </c>
      <c r="BF312">
        <f>DS312*'Value Calculations'!$D$3</f>
        <v>0</v>
      </c>
      <c r="BG312">
        <f>DT312*'Value Calculations'!$D$4</f>
        <v>0</v>
      </c>
      <c r="BH312">
        <f>DU312*'Value Calculations'!$D$5</f>
        <v>0</v>
      </c>
      <c r="BI312">
        <f>DV312*'Value Calculations'!$D$6</f>
        <v>0</v>
      </c>
      <c r="BJ312">
        <f>DW312*'Value Calculations'!$D$7</f>
        <v>0</v>
      </c>
      <c r="BK312">
        <f>DX312*'Value Calculations'!$D$8</f>
        <v>0</v>
      </c>
      <c r="BL312">
        <f>DY312*'Value Calculations'!$D$9</f>
        <v>0</v>
      </c>
      <c r="BM312">
        <f>DZ312*'Value Calculations'!$D$10</f>
        <v>0</v>
      </c>
      <c r="BN312">
        <f>EA312*'Value Calculations'!$D$11</f>
        <v>0</v>
      </c>
      <c r="BO312">
        <f>EB312*'Value Calculations'!$D$12</f>
        <v>0</v>
      </c>
      <c r="BP312">
        <f>EC312*'Value Calculations'!$D$13</f>
        <v>0</v>
      </c>
      <c r="BR312">
        <f>IFERROR(VLOOKUP($B312,'Raw Stats'!$CM$3:$DC$884,3,FALSE),0)</f>
        <v>74</v>
      </c>
      <c r="BS312">
        <f>IFERROR(VLOOKUP($B312,'Raw Stats'!$CM$3:$DC$884,4,FALSE),0)</f>
        <v>6</v>
      </c>
      <c r="BT312">
        <f>IFERROR(VLOOKUP($B312,'Raw Stats'!$CM$3:$DC$884,5,FALSE),0)</f>
        <v>14</v>
      </c>
      <c r="BU312">
        <f>IFERROR(VLOOKUP($B312,'Raw Stats'!$CM$3:$DC$884,6,FALSE),0)</f>
        <v>20</v>
      </c>
      <c r="BV312">
        <f>IFERROR(VLOOKUP($B312,'Raw Stats'!$CM$3:$DC$884,7,FALSE),0)</f>
        <v>-1</v>
      </c>
      <c r="BW312">
        <f>IFERROR(VLOOKUP($B312,'Raw Stats'!$CM$3:$DC$884,8,FALSE),0)</f>
        <v>24</v>
      </c>
      <c r="BX312">
        <f>IFERROR(VLOOKUP($B312,'Raw Stats'!$CM$3:$DC$884,9,FALSE),0)</f>
        <v>205</v>
      </c>
      <c r="BY312">
        <f>IFERROR(VLOOKUP($B312,'Raw Stats'!$CM$3:$DC$884,10,FALSE),0)</f>
        <v>49</v>
      </c>
      <c r="BZ312">
        <f>IFERROR(VLOOKUP($B312,'Raw Stats'!$CM$3:$DC$884,11,FALSE)+VLOOKUP($B312,'Raw Stats'!$CM$3:$DC$884,12,FALSE),0)</f>
        <v>1</v>
      </c>
      <c r="CA312">
        <f>IFERROR(VLOOKUP($B312,'Raw Stats'!$CM$3:$DC$884,13,FALSE)+VLOOKUP($B312,'Raw Stats'!$CM$3:$DC$884,14,FALSE),0)</f>
        <v>2</v>
      </c>
      <c r="CB312">
        <f>IFERROR(VLOOKUP($B312,'Raw Stats'!$CM$3:$DC$884,15,FALSE),0)</f>
        <v>1</v>
      </c>
      <c r="CC312">
        <f>IFERROR(VLOOKUP($B312,'Raw Stats'!$CM$3:$DC$884,16,FALSE),0)</f>
        <v>104</v>
      </c>
      <c r="CE312">
        <f>IFERROR(VLOOKUP($B312,'Raw Stats'!$BU$3:$CJ$528,3,FALSE),0)</f>
        <v>19</v>
      </c>
      <c r="CF312">
        <f>IFERROR(VLOOKUP($B312,'Raw Stats'!$BU$3:$CJ$528,4,FALSE),0)</f>
        <v>2</v>
      </c>
      <c r="CG312">
        <f>IFERROR(VLOOKUP($B312,'Raw Stats'!$BU$3:$CJ$5288,5,FALSE),0)</f>
        <v>8</v>
      </c>
      <c r="CH312">
        <f>IFERROR(VLOOKUP($B312,'Raw Stats'!$BU$3:$CJ$528,6,FALSE),0)</f>
        <v>10</v>
      </c>
      <c r="CI312">
        <f>IFERROR(VLOOKUP($B312,'Raw Stats'!$BU$3:$CJ$528,7,FALSE),0)</f>
        <v>5</v>
      </c>
      <c r="CJ312">
        <f>IFERROR(VLOOKUP($B312,'Raw Stats'!$BU$3:$CJ$528,8,FALSE),0)</f>
        <v>2</v>
      </c>
      <c r="CK312">
        <f>IFERROR(VLOOKUP($B312,'Raw Stats'!$BU$3:$CJ$528,9,FALSE),0)</f>
        <v>50</v>
      </c>
      <c r="CL312">
        <f>IFERROR(VLOOKUP($B312,'Raw Stats'!$BU$3:$CJ$528,10,FALSE),0)</f>
        <v>13</v>
      </c>
      <c r="CM312">
        <f>IFERROR(VLOOKUP($B312,'Raw Stats'!$BU$3:$CJ$528,11,FALSE)+VLOOKUP($B312,'Raw Stats'!$BU$3:$CJ$528,12,FALSE),0)</f>
        <v>0</v>
      </c>
      <c r="CN312">
        <f>IFERROR(VLOOKUP($B312,'Raw Stats'!$BU$3:$CJ$528,13,FALSE)+VLOOKUP($B312,'Raw Stats'!$BU$3:$CJ$528,14,FALSE),0)</f>
        <v>0</v>
      </c>
      <c r="CO312">
        <f>IFERROR(VLOOKUP($B312,'Raw Stats'!$BU$3:$CJ$528,15,FALSE),0)</f>
        <v>0</v>
      </c>
      <c r="CP312">
        <f>IFERROR(VLOOKUP($B312,'Raw Stats'!$BU$3:$CJ$528,16,FALSE),0)</f>
        <v>23</v>
      </c>
      <c r="CR312">
        <f>IFERROR(VLOOKUP($B312,'Raw Stats'!$BC$3:$BR$528,3,FALSE),0)</f>
        <v>0</v>
      </c>
      <c r="CS312">
        <f>IFERROR(VLOOKUP($B312,'Raw Stats'!$BC$3:$BR$528,4,FALSE),0)</f>
        <v>0</v>
      </c>
      <c r="CT312">
        <f>IFERROR(VLOOKUP($B312,'Raw Stats'!$BC$3:$BR$5288,5,FALSE),0)</f>
        <v>0</v>
      </c>
      <c r="CU312">
        <f>IFERROR(VLOOKUP($B312,'Raw Stats'!$BC$3:$BR$52888,6,FALSE),0)</f>
        <v>0</v>
      </c>
      <c r="CV312">
        <f>IFERROR(VLOOKUP($B312,'Raw Stats'!$BC$3:$BR$5288,7,FALSE),0)</f>
        <v>-4</v>
      </c>
      <c r="CW312">
        <f>IFERROR(VLOOKUP($B312,'Raw Stats'!$BC$3:$BR$5288,8,FALSE),0)</f>
        <v>0</v>
      </c>
      <c r="CX312">
        <f>IFERROR(VLOOKUP($B312,'Raw Stats'!$BC$3:$BR$5288,9,FALSE),0)</f>
        <v>14</v>
      </c>
      <c r="CY312">
        <f>IFERROR(VLOOKUP($B312,'Raw Stats'!$BC$3:$BR$5288,10,FALSE),0)</f>
        <v>4</v>
      </c>
      <c r="CZ312">
        <f>IFERROR(VLOOKUP($B312,'Raw Stats'!$BC$3:$BR$5288,11,FALSE)+VLOOKUP($B312,'Raw Stats'!$BC$3:$BR$5288,12,FALSE),0)</f>
        <v>0</v>
      </c>
      <c r="DA312">
        <f>IFERROR(VLOOKUP($B312,'Raw Stats'!$BC$3:$BR$5288,13,FALSE)+VLOOKUP($B312,'Raw Stats'!$BC$3:$BR$5288,14,FALSE),0)</f>
        <v>0</v>
      </c>
      <c r="DB312">
        <f>IFERROR(VLOOKUP($B312,'Raw Stats'!$BC$3:$BR$5288,15,FALSE),0)</f>
        <v>0</v>
      </c>
      <c r="DC312">
        <f>IFERROR(VLOOKUP($B312,'Raw Stats'!$BC$3:$BR$5288,16,FALSE),0)</f>
        <v>5</v>
      </c>
      <c r="DE312">
        <f>IFERROR(VLOOKUP($B312,'Raw Stats'!$AK$3:$AZ$528,3,FALSE),0)</f>
        <v>49</v>
      </c>
      <c r="DF312">
        <f>IFERROR(VLOOKUP($B312,'Raw Stats'!$AK$3:$AZ$528,4,FALSE),0)</f>
        <v>7</v>
      </c>
      <c r="DG312">
        <f>IFERROR(VLOOKUP($B312,'Raw Stats'!$AK$3:$AZ$528,5,FALSE),0)</f>
        <v>6</v>
      </c>
      <c r="DH312">
        <f>IFERROR(VLOOKUP($B312,'Raw Stats'!$AK$3:$AZ$528,6,FALSE),0)</f>
        <v>13</v>
      </c>
      <c r="DI312">
        <f>IFERROR(VLOOKUP($B312,'Raw Stats'!$AK$3:$AZ$528,7,FALSE),0)</f>
        <v>-7</v>
      </c>
      <c r="DJ312">
        <f>IFERROR(VLOOKUP($B312,'Raw Stats'!$AK$3:$AZ$528,8,FALSE),0)</f>
        <v>16</v>
      </c>
      <c r="DK312">
        <f>IFERROR(VLOOKUP($B312,'Raw Stats'!$AK$3:$AZ$528,9,FALSE),0)</f>
        <v>104</v>
      </c>
      <c r="DL312">
        <f>IFERROR(VLOOKUP($B312,'Raw Stats'!$AK$3:$AZ$528,10,FALSE),0)</f>
        <v>9</v>
      </c>
      <c r="DM312">
        <f>IFERROR(VLOOKUP($B312,'Raw Stats'!$AK$3:$AZ$528,11,FALSE)+VLOOKUP($B312,'Raw Stats'!$AK$3:$AZ$528,12,FALSE),0)</f>
        <v>2</v>
      </c>
      <c r="DN312">
        <f>IFERROR(VLOOKUP($B312,'Raw Stats'!$AK$3:$AZ$528,13,FALSE)+VLOOKUP($B312,'Raw Stats'!$AK$3:$AZ$528,14,FALSE),0)</f>
        <v>1</v>
      </c>
      <c r="DO312">
        <f>IFERROR(VLOOKUP($B312,'Raw Stats'!$AK$3:$AZ$528,15,FALSE),0)</f>
        <v>1</v>
      </c>
      <c r="DP312">
        <f>IFERROR(VLOOKUP($B312,'Raw Stats'!$AK$3:$AZ$528,16,FALSE),0)</f>
        <v>66</v>
      </c>
      <c r="DR312">
        <f>IFERROR(VLOOKUP($B312,'Raw Stats'!$S$3:$AH$528,3,FALSE),0)</f>
        <v>0</v>
      </c>
      <c r="DS312">
        <f>IFERROR(VLOOKUP($B312,'Raw Stats'!$S$3:$AH$528,4,FALSE),0)</f>
        <v>0</v>
      </c>
      <c r="DT312">
        <f>IFERROR(VLOOKUP($B312,'Raw Stats'!$S$3:$AH$528,5,FALSE),0)</f>
        <v>0</v>
      </c>
      <c r="DU312">
        <f>IFERROR(VLOOKUP($B312,'Raw Stats'!$S$3:$AH$528,6,FALSE),0)</f>
        <v>0</v>
      </c>
      <c r="DV312">
        <f>IFERROR(VLOOKUP($B312,'Raw Stats'!$S$3:$AH$528,7,FALSE),0)</f>
        <v>0</v>
      </c>
      <c r="DW312">
        <f>IFERROR(VLOOKUP($B312,'Raw Stats'!$S$3:$AH$528,8,FALSE),0)</f>
        <v>0</v>
      </c>
      <c r="DX312">
        <f>IFERROR(VLOOKUP($B312,'Raw Stats'!$S$3:$AH$528,9,FALSE),0)</f>
        <v>0</v>
      </c>
      <c r="DY312">
        <f>IFERROR(VLOOKUP($B312,'Raw Stats'!$S$3:$AH$528,10,FALSE),0)</f>
        <v>0</v>
      </c>
      <c r="DZ312">
        <f>IFERROR(VLOOKUP($B312,'Raw Stats'!$S$3:$AH$528,11,FALSE)+VLOOKUP($B312,'Raw Stats'!$S$3:$AH$528,12,FALSE),0)</f>
        <v>0</v>
      </c>
      <c r="EA312">
        <f>IFERROR(VLOOKUP($B312,'Raw Stats'!$S$3:$AH$528,13,FALSE)+VLOOKUP($B312,'Raw Stats'!$S$3:$AH$528,14,FALSE),0)</f>
        <v>0</v>
      </c>
      <c r="EB312">
        <f>IFERROR(VLOOKUP($B312,'Raw Stats'!$S$3:$AH$528,15,FALSE),0)</f>
        <v>0</v>
      </c>
      <c r="EC312">
        <f>IFERROR(VLOOKUP($B312,'Raw Stats'!$S$3:$AH$528,16,FALSE),0)</f>
        <v>0</v>
      </c>
    </row>
    <row r="313" spans="1:133" x14ac:dyDescent="0.2">
      <c r="A313">
        <f>IFERROR(VLOOKUP(B313,Sheet2!$W$1:$X$300,2,FALSE),301)</f>
        <v>254</v>
      </c>
      <c r="B313" t="s">
        <v>922</v>
      </c>
      <c r="C313">
        <f t="shared" si="20"/>
        <v>0.61352965691141115</v>
      </c>
      <c r="D313">
        <f t="shared" si="21"/>
        <v>0.69614366472846412</v>
      </c>
      <c r="E313">
        <f t="shared" si="22"/>
        <v>0</v>
      </c>
      <c r="F313">
        <f t="shared" si="23"/>
        <v>0</v>
      </c>
      <c r="G313">
        <f t="shared" si="24"/>
        <v>0</v>
      </c>
      <c r="J313">
        <f>BS313*'Value Calculations'!$D$3</f>
        <v>0.8154708572520758</v>
      </c>
      <c r="K313">
        <f>BT313*'Value Calculations'!$D$4</f>
        <v>9.4427684172948485</v>
      </c>
      <c r="L313">
        <f>BU313*'Value Calculations'!$D$5</f>
        <v>8.2254812566405686</v>
      </c>
      <c r="M313">
        <f>BV313*'Value Calculations'!$D$6</f>
        <v>1.3757142511129914</v>
      </c>
      <c r="N313">
        <f>BW313*'Value Calculations'!$D$7</f>
        <v>3.6911648362928977</v>
      </c>
      <c r="O313">
        <f>BX313*'Value Calculations'!$D$8</f>
        <v>5.3199675483839446</v>
      </c>
      <c r="P313">
        <f>BY313*'Value Calculations'!$D$9</f>
        <v>11.083820645701472</v>
      </c>
      <c r="Q313">
        <f>BZ313*'Value Calculations'!$D$10</f>
        <v>2.1918988444572283</v>
      </c>
      <c r="R313">
        <f>CA313*'Value Calculations'!$D$11</f>
        <v>0</v>
      </c>
      <c r="S313">
        <f>CB313*'Value Calculations'!$D$12</f>
        <v>0.81388273958941404</v>
      </c>
      <c r="T313">
        <f>CC313*'Value Calculations'!$D$13</f>
        <v>6.1222031561874442</v>
      </c>
      <c r="V313">
        <f>CF313*'Value Calculations'!$D$3</f>
        <v>1.6309417145041516</v>
      </c>
      <c r="W313">
        <f>CG313*'Value Calculations'!$D$4</f>
        <v>6.1866413768483488</v>
      </c>
      <c r="X313">
        <f>CH313*'Value Calculations'!$D$5</f>
        <v>6.1027764162171954</v>
      </c>
      <c r="Y313">
        <f>CI313*'Value Calculations'!$D$6</f>
        <v>1.2506493191936285</v>
      </c>
      <c r="Z313">
        <f>CJ313*'Value Calculations'!$D$7</f>
        <v>2.6365463116377841</v>
      </c>
      <c r="AA313">
        <f>CK313*'Value Calculations'!$D$8</f>
        <v>4.6010530148185467</v>
      </c>
      <c r="AB313">
        <f>CL313*'Value Calculations'!$D$9</f>
        <v>14.61049085115194</v>
      </c>
      <c r="AC313">
        <f>CM313*'Value Calculations'!$D$10</f>
        <v>1.4612658963048188</v>
      </c>
      <c r="AD313">
        <f>CN313*'Value Calculations'!$D$11</f>
        <v>0.9907141480249374</v>
      </c>
      <c r="AE313">
        <f>CO313*'Value Calculations'!$D$12</f>
        <v>0</v>
      </c>
      <c r="AF313">
        <f>CP313*'Value Calculations'!$D$13</f>
        <v>5.7782591586488241</v>
      </c>
      <c r="AH313">
        <f>CS313*'Value Calculations'!$D$3</f>
        <v>0</v>
      </c>
      <c r="AI313">
        <f>CT313*'Value Calculations'!$D$4</f>
        <v>0.32561270404464993</v>
      </c>
      <c r="AJ313">
        <f>CU313*'Value Calculations'!$D$5</f>
        <v>0.26533810505292155</v>
      </c>
      <c r="AK313">
        <f>CV313*'Value Calculations'!$D$6</f>
        <v>0.50025972767745142</v>
      </c>
      <c r="AL313">
        <f>CW313*'Value Calculations'!$D$7</f>
        <v>0.17576975410918561</v>
      </c>
      <c r="AM313">
        <f>CX313*'Value Calculations'!$D$8</f>
        <v>0.64702308020885813</v>
      </c>
      <c r="AN313">
        <f>CY313*'Value Calculations'!$D$9</f>
        <v>1.1335725660376506</v>
      </c>
      <c r="AO313">
        <f>CZ313*'Value Calculations'!$D$10</f>
        <v>0</v>
      </c>
      <c r="AP313">
        <f>DA313*'Value Calculations'!$D$11</f>
        <v>0</v>
      </c>
      <c r="AQ313">
        <f>DB313*'Value Calculations'!$D$12</f>
        <v>0</v>
      </c>
      <c r="AR313">
        <f>DC313*'Value Calculations'!$D$13</f>
        <v>1.0318319926158614</v>
      </c>
      <c r="AT313">
        <f>DF313*'Value Calculations'!$D$3</f>
        <v>0</v>
      </c>
      <c r="AU313">
        <f>DG313*'Value Calculations'!$D$4</f>
        <v>0</v>
      </c>
      <c r="AV313">
        <f>DH313*'Value Calculations'!$D$5</f>
        <v>0</v>
      </c>
      <c r="AW313">
        <f>DI313*'Value Calculations'!$D$6</f>
        <v>0</v>
      </c>
      <c r="AX313">
        <f>DJ313*'Value Calculations'!$D$7</f>
        <v>0</v>
      </c>
      <c r="AY313">
        <f>DK313*'Value Calculations'!$D$8</f>
        <v>0</v>
      </c>
      <c r="AZ313">
        <f>DL313*'Value Calculations'!$D$9</f>
        <v>0</v>
      </c>
      <c r="BA313">
        <f>DM313*'Value Calculations'!$D$10</f>
        <v>0</v>
      </c>
      <c r="BB313">
        <f>DN313*'Value Calculations'!$D$11</f>
        <v>0</v>
      </c>
      <c r="BC313">
        <f>DO313*'Value Calculations'!$D$12</f>
        <v>0</v>
      </c>
      <c r="BD313">
        <f>DP313*'Value Calculations'!$D$13</f>
        <v>0</v>
      </c>
      <c r="BF313">
        <f>DS313*'Value Calculations'!$D$3</f>
        <v>0</v>
      </c>
      <c r="BG313">
        <f>DT313*'Value Calculations'!$D$4</f>
        <v>0</v>
      </c>
      <c r="BH313">
        <f>DU313*'Value Calculations'!$D$5</f>
        <v>0</v>
      </c>
      <c r="BI313">
        <f>DV313*'Value Calculations'!$D$6</f>
        <v>0</v>
      </c>
      <c r="BJ313">
        <f>DW313*'Value Calculations'!$D$7</f>
        <v>0</v>
      </c>
      <c r="BK313">
        <f>DX313*'Value Calculations'!$D$8</f>
        <v>0</v>
      </c>
      <c r="BL313">
        <f>DY313*'Value Calculations'!$D$9</f>
        <v>0</v>
      </c>
      <c r="BM313">
        <f>DZ313*'Value Calculations'!$D$10</f>
        <v>0</v>
      </c>
      <c r="BN313">
        <f>EA313*'Value Calculations'!$D$11</f>
        <v>0</v>
      </c>
      <c r="BO313">
        <f>EB313*'Value Calculations'!$D$12</f>
        <v>0</v>
      </c>
      <c r="BP313">
        <f>EC313*'Value Calculations'!$D$13</f>
        <v>0</v>
      </c>
      <c r="BR313">
        <f>IFERROR(VLOOKUP($B313,'Raw Stats'!$CM$3:$DC$884,3,FALSE),0)</f>
        <v>80</v>
      </c>
      <c r="BS313">
        <f>IFERROR(VLOOKUP($B313,'Raw Stats'!$CM$3:$DC$884,4,FALSE),0)</f>
        <v>2</v>
      </c>
      <c r="BT313">
        <f>IFERROR(VLOOKUP($B313,'Raw Stats'!$CM$3:$DC$884,5,FALSE),0)</f>
        <v>29</v>
      </c>
      <c r="BU313">
        <f>IFERROR(VLOOKUP($B313,'Raw Stats'!$CM$3:$DC$884,6,FALSE),0)</f>
        <v>31</v>
      </c>
      <c r="BV313">
        <f>IFERROR(VLOOKUP($B313,'Raw Stats'!$CM$3:$DC$884,7,FALSE),0)</f>
        <v>11</v>
      </c>
      <c r="BW313">
        <f>IFERROR(VLOOKUP($B313,'Raw Stats'!$CM$3:$DC$884,8,FALSE),0)</f>
        <v>42</v>
      </c>
      <c r="BX313">
        <f>IFERROR(VLOOKUP($B313,'Raw Stats'!$CM$3:$DC$884,9,FALSE),0)</f>
        <v>74</v>
      </c>
      <c r="BY313">
        <f>IFERROR(VLOOKUP($B313,'Raw Stats'!$CM$3:$DC$884,10,FALSE),0)</f>
        <v>88</v>
      </c>
      <c r="BZ313">
        <f>IFERROR(VLOOKUP($B313,'Raw Stats'!$CM$3:$DC$884,11,FALSE)+VLOOKUP($B313,'Raw Stats'!$CM$3:$DC$884,12,FALSE),0)</f>
        <v>6</v>
      </c>
      <c r="CA313">
        <f>IFERROR(VLOOKUP($B313,'Raw Stats'!$CM$3:$DC$884,13,FALSE)+VLOOKUP($B313,'Raw Stats'!$CM$3:$DC$884,14,FALSE),0)</f>
        <v>0</v>
      </c>
      <c r="CB313">
        <f>IFERROR(VLOOKUP($B313,'Raw Stats'!$CM$3:$DC$884,15,FALSE),0)</f>
        <v>1</v>
      </c>
      <c r="CC313">
        <f>IFERROR(VLOOKUP($B313,'Raw Stats'!$CM$3:$DC$884,16,FALSE),0)</f>
        <v>89</v>
      </c>
      <c r="CE313">
        <f>IFERROR(VLOOKUP($B313,'Raw Stats'!$BU$3:$CJ$528,3,FALSE),0)</f>
        <v>65</v>
      </c>
      <c r="CF313">
        <f>IFERROR(VLOOKUP($B313,'Raw Stats'!$BU$3:$CJ$528,4,FALSE),0)</f>
        <v>4</v>
      </c>
      <c r="CG313">
        <f>IFERROR(VLOOKUP($B313,'Raw Stats'!$BU$3:$CJ$5288,5,FALSE),0)</f>
        <v>19</v>
      </c>
      <c r="CH313">
        <f>IFERROR(VLOOKUP($B313,'Raw Stats'!$BU$3:$CJ$528,6,FALSE),0)</f>
        <v>23</v>
      </c>
      <c r="CI313">
        <f>IFERROR(VLOOKUP($B313,'Raw Stats'!$BU$3:$CJ$528,7,FALSE),0)</f>
        <v>10</v>
      </c>
      <c r="CJ313">
        <f>IFERROR(VLOOKUP($B313,'Raw Stats'!$BU$3:$CJ$528,8,FALSE),0)</f>
        <v>30</v>
      </c>
      <c r="CK313">
        <f>IFERROR(VLOOKUP($B313,'Raw Stats'!$BU$3:$CJ$528,9,FALSE),0)</f>
        <v>64</v>
      </c>
      <c r="CL313">
        <f>IFERROR(VLOOKUP($B313,'Raw Stats'!$BU$3:$CJ$528,10,FALSE),0)</f>
        <v>116</v>
      </c>
      <c r="CM313">
        <f>IFERROR(VLOOKUP($B313,'Raw Stats'!$BU$3:$CJ$528,11,FALSE)+VLOOKUP($B313,'Raw Stats'!$BU$3:$CJ$528,12,FALSE),0)</f>
        <v>4</v>
      </c>
      <c r="CN313">
        <f>IFERROR(VLOOKUP($B313,'Raw Stats'!$BU$3:$CJ$528,13,FALSE)+VLOOKUP($B313,'Raw Stats'!$BU$3:$CJ$528,14,FALSE),0)</f>
        <v>1</v>
      </c>
      <c r="CO313">
        <f>IFERROR(VLOOKUP($B313,'Raw Stats'!$BU$3:$CJ$528,15,FALSE),0)</f>
        <v>0</v>
      </c>
      <c r="CP313">
        <f>IFERROR(VLOOKUP($B313,'Raw Stats'!$BU$3:$CJ$528,16,FALSE),0)</f>
        <v>84</v>
      </c>
      <c r="CR313">
        <f>IFERROR(VLOOKUP($B313,'Raw Stats'!$BC$3:$BR$528,3,FALSE),0)</f>
        <v>0</v>
      </c>
      <c r="CS313">
        <f>IFERROR(VLOOKUP($B313,'Raw Stats'!$BC$3:$BR$528,4,FALSE),0)</f>
        <v>0</v>
      </c>
      <c r="CT313">
        <f>IFERROR(VLOOKUP($B313,'Raw Stats'!$BC$3:$BR$5288,5,FALSE),0)</f>
        <v>1</v>
      </c>
      <c r="CU313">
        <f>IFERROR(VLOOKUP($B313,'Raw Stats'!$BC$3:$BR$52888,6,FALSE),0)</f>
        <v>1</v>
      </c>
      <c r="CV313">
        <f>IFERROR(VLOOKUP($B313,'Raw Stats'!$BC$3:$BR$5288,7,FALSE),0)</f>
        <v>4</v>
      </c>
      <c r="CW313">
        <f>IFERROR(VLOOKUP($B313,'Raw Stats'!$BC$3:$BR$5288,8,FALSE),0)</f>
        <v>2</v>
      </c>
      <c r="CX313">
        <f>IFERROR(VLOOKUP($B313,'Raw Stats'!$BC$3:$BR$5288,9,FALSE),0)</f>
        <v>9</v>
      </c>
      <c r="CY313">
        <f>IFERROR(VLOOKUP($B313,'Raw Stats'!$BC$3:$BR$5288,10,FALSE),0)</f>
        <v>9</v>
      </c>
      <c r="CZ313">
        <f>IFERROR(VLOOKUP($B313,'Raw Stats'!$BC$3:$BR$5288,11,FALSE)+VLOOKUP($B313,'Raw Stats'!$BC$3:$BR$5288,12,FALSE),0)</f>
        <v>0</v>
      </c>
      <c r="DA313">
        <f>IFERROR(VLOOKUP($B313,'Raw Stats'!$BC$3:$BR$5288,13,FALSE)+VLOOKUP($B313,'Raw Stats'!$BC$3:$BR$5288,14,FALSE),0)</f>
        <v>0</v>
      </c>
      <c r="DB313">
        <f>IFERROR(VLOOKUP($B313,'Raw Stats'!$BC$3:$BR$5288,15,FALSE),0)</f>
        <v>0</v>
      </c>
      <c r="DC313">
        <f>IFERROR(VLOOKUP($B313,'Raw Stats'!$BC$3:$BR$5288,16,FALSE),0)</f>
        <v>15</v>
      </c>
      <c r="DE313">
        <f>IFERROR(VLOOKUP($B313,'Raw Stats'!$AK$3:$AZ$528,3,FALSE),0)</f>
        <v>0</v>
      </c>
      <c r="DF313">
        <f>IFERROR(VLOOKUP($B313,'Raw Stats'!$AK$3:$AZ$528,4,FALSE),0)</f>
        <v>0</v>
      </c>
      <c r="DG313">
        <f>IFERROR(VLOOKUP($B313,'Raw Stats'!$AK$3:$AZ$528,5,FALSE),0)</f>
        <v>0</v>
      </c>
      <c r="DH313">
        <f>IFERROR(VLOOKUP($B313,'Raw Stats'!$AK$3:$AZ$528,6,FALSE),0)</f>
        <v>0</v>
      </c>
      <c r="DI313">
        <f>IFERROR(VLOOKUP($B313,'Raw Stats'!$AK$3:$AZ$528,7,FALSE),0)</f>
        <v>0</v>
      </c>
      <c r="DJ313">
        <f>IFERROR(VLOOKUP($B313,'Raw Stats'!$AK$3:$AZ$528,8,FALSE),0)</f>
        <v>0</v>
      </c>
      <c r="DK313">
        <f>IFERROR(VLOOKUP($B313,'Raw Stats'!$AK$3:$AZ$528,9,FALSE),0)</f>
        <v>0</v>
      </c>
      <c r="DL313">
        <f>IFERROR(VLOOKUP($B313,'Raw Stats'!$AK$3:$AZ$528,10,FALSE),0)</f>
        <v>0</v>
      </c>
      <c r="DM313">
        <f>IFERROR(VLOOKUP($B313,'Raw Stats'!$AK$3:$AZ$528,11,FALSE)+VLOOKUP($B313,'Raw Stats'!$AK$3:$AZ$528,12,FALSE),0)</f>
        <v>0</v>
      </c>
      <c r="DN313">
        <f>IFERROR(VLOOKUP($B313,'Raw Stats'!$AK$3:$AZ$528,13,FALSE)+VLOOKUP($B313,'Raw Stats'!$AK$3:$AZ$528,14,FALSE),0)</f>
        <v>0</v>
      </c>
      <c r="DO313">
        <f>IFERROR(VLOOKUP($B313,'Raw Stats'!$AK$3:$AZ$528,15,FALSE),0)</f>
        <v>0</v>
      </c>
      <c r="DP313">
        <f>IFERROR(VLOOKUP($B313,'Raw Stats'!$AK$3:$AZ$528,16,FALSE),0)</f>
        <v>0</v>
      </c>
      <c r="DR313">
        <f>IFERROR(VLOOKUP($B313,'Raw Stats'!$S$3:$AH$528,3,FALSE),0)</f>
        <v>0</v>
      </c>
      <c r="DS313">
        <f>IFERROR(VLOOKUP($B313,'Raw Stats'!$S$3:$AH$528,4,FALSE),0)</f>
        <v>0</v>
      </c>
      <c r="DT313">
        <f>IFERROR(VLOOKUP($B313,'Raw Stats'!$S$3:$AH$528,5,FALSE),0)</f>
        <v>0</v>
      </c>
      <c r="DU313">
        <f>IFERROR(VLOOKUP($B313,'Raw Stats'!$S$3:$AH$528,6,FALSE),0)</f>
        <v>0</v>
      </c>
      <c r="DV313">
        <f>IFERROR(VLOOKUP($B313,'Raw Stats'!$S$3:$AH$528,7,FALSE),0)</f>
        <v>0</v>
      </c>
      <c r="DW313">
        <f>IFERROR(VLOOKUP($B313,'Raw Stats'!$S$3:$AH$528,8,FALSE),0)</f>
        <v>0</v>
      </c>
      <c r="DX313">
        <f>IFERROR(VLOOKUP($B313,'Raw Stats'!$S$3:$AH$528,9,FALSE),0)</f>
        <v>0</v>
      </c>
      <c r="DY313">
        <f>IFERROR(VLOOKUP($B313,'Raw Stats'!$S$3:$AH$528,10,FALSE),0)</f>
        <v>0</v>
      </c>
      <c r="DZ313">
        <f>IFERROR(VLOOKUP($B313,'Raw Stats'!$S$3:$AH$528,11,FALSE)+VLOOKUP($B313,'Raw Stats'!$S$3:$AH$528,12,FALSE),0)</f>
        <v>0</v>
      </c>
      <c r="EA313">
        <f>IFERROR(VLOOKUP($B313,'Raw Stats'!$S$3:$AH$528,13,FALSE)+VLOOKUP($B313,'Raw Stats'!$S$3:$AH$528,14,FALSE),0)</f>
        <v>0</v>
      </c>
      <c r="EB313">
        <f>IFERROR(VLOOKUP($B313,'Raw Stats'!$S$3:$AH$528,15,FALSE),0)</f>
        <v>0</v>
      </c>
      <c r="EC313">
        <f>IFERROR(VLOOKUP($B313,'Raw Stats'!$S$3:$AH$528,16,FALSE),0)</f>
        <v>0</v>
      </c>
    </row>
    <row r="314" spans="1:133" x14ac:dyDescent="0.2">
      <c r="A314">
        <f>IFERROR(VLOOKUP(B314,Sheet2!$W$1:$X$300,2,FALSE),301)</f>
        <v>301</v>
      </c>
      <c r="B314" t="s">
        <v>759</v>
      </c>
      <c r="C314">
        <f t="shared" si="20"/>
        <v>0.61061023857568197</v>
      </c>
      <c r="D314">
        <f t="shared" si="21"/>
        <v>0.74418870326491871</v>
      </c>
      <c r="E314">
        <f t="shared" si="22"/>
        <v>0.74305516935536209</v>
      </c>
      <c r="F314">
        <f t="shared" si="23"/>
        <v>0</v>
      </c>
      <c r="G314">
        <f t="shared" si="24"/>
        <v>0</v>
      </c>
      <c r="J314">
        <f>BS314*'Value Calculations'!$D$3</f>
        <v>0.8154708572520758</v>
      </c>
      <c r="K314">
        <f>BT314*'Value Calculations'!$D$4</f>
        <v>2.6049016323571994</v>
      </c>
      <c r="L314">
        <f>BU314*'Value Calculations'!$D$5</f>
        <v>2.6533810505292155</v>
      </c>
      <c r="M314">
        <f>BV314*'Value Calculations'!$D$6</f>
        <v>-1.6258441149517171</v>
      </c>
      <c r="N314">
        <f>BW314*'Value Calculations'!$D$7</f>
        <v>6.7671355332036462</v>
      </c>
      <c r="O314">
        <f>BX314*'Value Calculations'!$D$8</f>
        <v>11.071283816907128</v>
      </c>
      <c r="P314">
        <f>BY314*'Value Calculations'!$D$9</f>
        <v>17.507398519914826</v>
      </c>
      <c r="Q314">
        <f>BZ314*'Value Calculations'!$D$10</f>
        <v>0</v>
      </c>
      <c r="R314">
        <f>CA314*'Value Calculations'!$D$11</f>
        <v>1.9814282960498748</v>
      </c>
      <c r="S314">
        <f>CB314*'Value Calculations'!$D$12</f>
        <v>0.81388273958941404</v>
      </c>
      <c r="T314">
        <f>CC314*'Value Calculations'!$D$13</f>
        <v>6.2597807552028932</v>
      </c>
      <c r="V314">
        <f>CF314*'Value Calculations'!$D$3</f>
        <v>2.4464125717562273</v>
      </c>
      <c r="W314">
        <f>CG314*'Value Calculations'!$D$4</f>
        <v>3.5817397444911494</v>
      </c>
      <c r="X314">
        <f>CH314*'Value Calculations'!$D$5</f>
        <v>4.5107477858996665</v>
      </c>
      <c r="Y314">
        <f>CI314*'Value Calculations'!$D$6</f>
        <v>1.1255843872742657</v>
      </c>
      <c r="Z314">
        <f>CJ314*'Value Calculations'!$D$7</f>
        <v>7.558099426694981</v>
      </c>
      <c r="AA314">
        <f>CK314*'Value Calculations'!$D$8</f>
        <v>12.077764163898685</v>
      </c>
      <c r="AB314">
        <f>CL314*'Value Calculations'!$D$9</f>
        <v>18.766923593289992</v>
      </c>
      <c r="AC314">
        <f>CM314*'Value Calculations'!$D$10</f>
        <v>0</v>
      </c>
      <c r="AD314">
        <f>CN314*'Value Calculations'!$D$11</f>
        <v>1.9814282960498748</v>
      </c>
      <c r="AE314">
        <f>CO314*'Value Calculations'!$D$12</f>
        <v>0.81388273958941404</v>
      </c>
      <c r="AF314">
        <f>CP314*'Value Calculations'!$D$13</f>
        <v>6.6725135522492369</v>
      </c>
      <c r="AH314">
        <f>CS314*'Value Calculations'!$D$3</f>
        <v>1.2232062858781136</v>
      </c>
      <c r="AI314">
        <f>CT314*'Value Calculations'!$D$4</f>
        <v>1.6280635202232496</v>
      </c>
      <c r="AJ314">
        <f>CU314*'Value Calculations'!$D$5</f>
        <v>2.1227048404233724</v>
      </c>
      <c r="AK314">
        <f>CV314*'Value Calculations'!$D$6</f>
        <v>0.12506493191936285</v>
      </c>
      <c r="AL314">
        <f>CW314*'Value Calculations'!$D$7</f>
        <v>5.7125170085485326</v>
      </c>
      <c r="AM314">
        <f>CX314*'Value Calculations'!$D$8</f>
        <v>9.5615632964197914</v>
      </c>
      <c r="AN314">
        <f>CY314*'Value Calculations'!$D$9</f>
        <v>9.3204855429762379</v>
      </c>
      <c r="AO314">
        <f>CZ314*'Value Calculations'!$D$10</f>
        <v>0</v>
      </c>
      <c r="AP314">
        <f>DA314*'Value Calculations'!$D$11</f>
        <v>0</v>
      </c>
      <c r="AQ314">
        <f>DB314*'Value Calculations'!$D$12</f>
        <v>0.81388273958941404</v>
      </c>
      <c r="AR314">
        <f>DC314*'Value Calculations'!$D$13</f>
        <v>5.1591599630793077</v>
      </c>
      <c r="AT314">
        <f>DF314*'Value Calculations'!$D$3</f>
        <v>0</v>
      </c>
      <c r="AU314">
        <f>DG314*'Value Calculations'!$D$4</f>
        <v>0</v>
      </c>
      <c r="AV314">
        <f>DH314*'Value Calculations'!$D$5</f>
        <v>0</v>
      </c>
      <c r="AW314">
        <f>DI314*'Value Calculations'!$D$6</f>
        <v>0</v>
      </c>
      <c r="AX314">
        <f>DJ314*'Value Calculations'!$D$7</f>
        <v>0</v>
      </c>
      <c r="AY314">
        <f>DK314*'Value Calculations'!$D$8</f>
        <v>0</v>
      </c>
      <c r="AZ314">
        <f>DL314*'Value Calculations'!$D$9</f>
        <v>0</v>
      </c>
      <c r="BA314">
        <f>DM314*'Value Calculations'!$D$10</f>
        <v>0</v>
      </c>
      <c r="BB314">
        <f>DN314*'Value Calculations'!$D$11</f>
        <v>0</v>
      </c>
      <c r="BC314">
        <f>DO314*'Value Calculations'!$D$12</f>
        <v>0</v>
      </c>
      <c r="BD314">
        <f>DP314*'Value Calculations'!$D$13</f>
        <v>0</v>
      </c>
      <c r="BF314">
        <f>DS314*'Value Calculations'!$D$3</f>
        <v>0</v>
      </c>
      <c r="BG314">
        <f>DT314*'Value Calculations'!$D$4</f>
        <v>0</v>
      </c>
      <c r="BH314">
        <f>DU314*'Value Calculations'!$D$5</f>
        <v>0</v>
      </c>
      <c r="BI314">
        <f>DV314*'Value Calculations'!$D$6</f>
        <v>0</v>
      </c>
      <c r="BJ314">
        <f>DW314*'Value Calculations'!$D$7</f>
        <v>0</v>
      </c>
      <c r="BK314">
        <f>DX314*'Value Calculations'!$D$8</f>
        <v>0</v>
      </c>
      <c r="BL314">
        <f>DY314*'Value Calculations'!$D$9</f>
        <v>0</v>
      </c>
      <c r="BM314">
        <f>DZ314*'Value Calculations'!$D$10</f>
        <v>0</v>
      </c>
      <c r="BN314">
        <f>EA314*'Value Calculations'!$D$11</f>
        <v>0</v>
      </c>
      <c r="BO314">
        <f>EB314*'Value Calculations'!$D$12</f>
        <v>0</v>
      </c>
      <c r="BP314">
        <f>EC314*'Value Calculations'!$D$13</f>
        <v>0</v>
      </c>
      <c r="BR314">
        <f>IFERROR(VLOOKUP($B314,'Raw Stats'!$CM$3:$DC$884,3,FALSE),0)</f>
        <v>80</v>
      </c>
      <c r="BS314">
        <f>IFERROR(VLOOKUP($B314,'Raw Stats'!$CM$3:$DC$884,4,FALSE),0)</f>
        <v>2</v>
      </c>
      <c r="BT314">
        <f>IFERROR(VLOOKUP($B314,'Raw Stats'!$CM$3:$DC$884,5,FALSE),0)</f>
        <v>8</v>
      </c>
      <c r="BU314">
        <f>IFERROR(VLOOKUP($B314,'Raw Stats'!$CM$3:$DC$884,6,FALSE),0)</f>
        <v>10</v>
      </c>
      <c r="BV314">
        <f>IFERROR(VLOOKUP($B314,'Raw Stats'!$CM$3:$DC$884,7,FALSE),0)</f>
        <v>-13</v>
      </c>
      <c r="BW314">
        <f>IFERROR(VLOOKUP($B314,'Raw Stats'!$CM$3:$DC$884,8,FALSE),0)</f>
        <v>77</v>
      </c>
      <c r="BX314">
        <f>IFERROR(VLOOKUP($B314,'Raw Stats'!$CM$3:$DC$884,9,FALSE),0)</f>
        <v>154</v>
      </c>
      <c r="BY314">
        <f>IFERROR(VLOOKUP($B314,'Raw Stats'!$CM$3:$DC$884,10,FALSE),0)</f>
        <v>139</v>
      </c>
      <c r="BZ314">
        <f>IFERROR(VLOOKUP($B314,'Raw Stats'!$CM$3:$DC$884,11,FALSE)+VLOOKUP($B314,'Raw Stats'!$CM$3:$DC$884,12,FALSE),0)</f>
        <v>0</v>
      </c>
      <c r="CA314">
        <f>IFERROR(VLOOKUP($B314,'Raw Stats'!$CM$3:$DC$884,13,FALSE)+VLOOKUP($B314,'Raw Stats'!$CM$3:$DC$884,14,FALSE),0)</f>
        <v>2</v>
      </c>
      <c r="CB314">
        <f>IFERROR(VLOOKUP($B314,'Raw Stats'!$CM$3:$DC$884,15,FALSE),0)</f>
        <v>1</v>
      </c>
      <c r="CC314">
        <f>IFERROR(VLOOKUP($B314,'Raw Stats'!$CM$3:$DC$884,16,FALSE),0)</f>
        <v>91</v>
      </c>
      <c r="CE314">
        <f>IFERROR(VLOOKUP($B314,'Raw Stats'!$BU$3:$CJ$528,3,FALSE),0)</f>
        <v>80</v>
      </c>
      <c r="CF314">
        <f>IFERROR(VLOOKUP($B314,'Raw Stats'!$BU$3:$CJ$528,4,FALSE),0)</f>
        <v>6</v>
      </c>
      <c r="CG314">
        <f>IFERROR(VLOOKUP($B314,'Raw Stats'!$BU$3:$CJ$5288,5,FALSE),0)</f>
        <v>11</v>
      </c>
      <c r="CH314">
        <f>IFERROR(VLOOKUP($B314,'Raw Stats'!$BU$3:$CJ$528,6,FALSE),0)</f>
        <v>17</v>
      </c>
      <c r="CI314">
        <f>IFERROR(VLOOKUP($B314,'Raw Stats'!$BU$3:$CJ$528,7,FALSE),0)</f>
        <v>9</v>
      </c>
      <c r="CJ314">
        <f>IFERROR(VLOOKUP($B314,'Raw Stats'!$BU$3:$CJ$528,8,FALSE),0)</f>
        <v>86</v>
      </c>
      <c r="CK314">
        <f>IFERROR(VLOOKUP($B314,'Raw Stats'!$BU$3:$CJ$528,9,FALSE),0)</f>
        <v>168</v>
      </c>
      <c r="CL314">
        <f>IFERROR(VLOOKUP($B314,'Raw Stats'!$BU$3:$CJ$528,10,FALSE),0)</f>
        <v>149</v>
      </c>
      <c r="CM314">
        <f>IFERROR(VLOOKUP($B314,'Raw Stats'!$BU$3:$CJ$528,11,FALSE)+VLOOKUP($B314,'Raw Stats'!$BU$3:$CJ$528,12,FALSE),0)</f>
        <v>0</v>
      </c>
      <c r="CN314">
        <f>IFERROR(VLOOKUP($B314,'Raw Stats'!$BU$3:$CJ$528,13,FALSE)+VLOOKUP($B314,'Raw Stats'!$BU$3:$CJ$528,14,FALSE),0)</f>
        <v>2</v>
      </c>
      <c r="CO314">
        <f>IFERROR(VLOOKUP($B314,'Raw Stats'!$BU$3:$CJ$528,15,FALSE),0)</f>
        <v>1</v>
      </c>
      <c r="CP314">
        <f>IFERROR(VLOOKUP($B314,'Raw Stats'!$BU$3:$CJ$528,16,FALSE),0)</f>
        <v>97</v>
      </c>
      <c r="CR314">
        <f>IFERROR(VLOOKUP($B314,'Raw Stats'!$BC$3:$BR$528,3,FALSE),0)</f>
        <v>48</v>
      </c>
      <c r="CS314">
        <f>IFERROR(VLOOKUP($B314,'Raw Stats'!$BC$3:$BR$528,4,FALSE),0)</f>
        <v>3</v>
      </c>
      <c r="CT314">
        <f>IFERROR(VLOOKUP($B314,'Raw Stats'!$BC$3:$BR$5288,5,FALSE),0)</f>
        <v>5</v>
      </c>
      <c r="CU314">
        <f>IFERROR(VLOOKUP($B314,'Raw Stats'!$BC$3:$BR$52888,6,FALSE),0)</f>
        <v>8</v>
      </c>
      <c r="CV314">
        <f>IFERROR(VLOOKUP($B314,'Raw Stats'!$BC$3:$BR$5288,7,FALSE),0)</f>
        <v>1</v>
      </c>
      <c r="CW314">
        <f>IFERROR(VLOOKUP($B314,'Raw Stats'!$BC$3:$BR$5288,8,FALSE),0)</f>
        <v>65</v>
      </c>
      <c r="CX314">
        <f>IFERROR(VLOOKUP($B314,'Raw Stats'!$BC$3:$BR$5288,9,FALSE),0)</f>
        <v>133</v>
      </c>
      <c r="CY314">
        <f>IFERROR(VLOOKUP($B314,'Raw Stats'!$BC$3:$BR$5288,10,FALSE),0)</f>
        <v>74</v>
      </c>
      <c r="CZ314">
        <f>IFERROR(VLOOKUP($B314,'Raw Stats'!$BC$3:$BR$5288,11,FALSE)+VLOOKUP($B314,'Raw Stats'!$BC$3:$BR$5288,12,FALSE),0)</f>
        <v>0</v>
      </c>
      <c r="DA314">
        <f>IFERROR(VLOOKUP($B314,'Raw Stats'!$BC$3:$BR$5288,13,FALSE)+VLOOKUP($B314,'Raw Stats'!$BC$3:$BR$5288,14,FALSE),0)</f>
        <v>0</v>
      </c>
      <c r="DB314">
        <f>IFERROR(VLOOKUP($B314,'Raw Stats'!$BC$3:$BR$5288,15,FALSE),0)</f>
        <v>1</v>
      </c>
      <c r="DC314">
        <f>IFERROR(VLOOKUP($B314,'Raw Stats'!$BC$3:$BR$5288,16,FALSE),0)</f>
        <v>75</v>
      </c>
      <c r="DE314">
        <f>IFERROR(VLOOKUP($B314,'Raw Stats'!$AK$3:$AZ$528,3,FALSE),0)</f>
        <v>0</v>
      </c>
      <c r="DF314">
        <f>IFERROR(VLOOKUP($B314,'Raw Stats'!$AK$3:$AZ$528,4,FALSE),0)</f>
        <v>0</v>
      </c>
      <c r="DG314">
        <f>IFERROR(VLOOKUP($B314,'Raw Stats'!$AK$3:$AZ$528,5,FALSE),0)</f>
        <v>0</v>
      </c>
      <c r="DH314">
        <f>IFERROR(VLOOKUP($B314,'Raw Stats'!$AK$3:$AZ$528,6,FALSE),0)</f>
        <v>0</v>
      </c>
      <c r="DI314">
        <f>IFERROR(VLOOKUP($B314,'Raw Stats'!$AK$3:$AZ$528,7,FALSE),0)</f>
        <v>0</v>
      </c>
      <c r="DJ314">
        <f>IFERROR(VLOOKUP($B314,'Raw Stats'!$AK$3:$AZ$528,8,FALSE),0)</f>
        <v>0</v>
      </c>
      <c r="DK314">
        <f>IFERROR(VLOOKUP($B314,'Raw Stats'!$AK$3:$AZ$528,9,FALSE),0)</f>
        <v>0</v>
      </c>
      <c r="DL314">
        <f>IFERROR(VLOOKUP($B314,'Raw Stats'!$AK$3:$AZ$528,10,FALSE),0)</f>
        <v>0</v>
      </c>
      <c r="DM314">
        <f>IFERROR(VLOOKUP($B314,'Raw Stats'!$AK$3:$AZ$528,11,FALSE)+VLOOKUP($B314,'Raw Stats'!$AK$3:$AZ$528,12,FALSE),0)</f>
        <v>0</v>
      </c>
      <c r="DN314">
        <f>IFERROR(VLOOKUP($B314,'Raw Stats'!$AK$3:$AZ$528,13,FALSE)+VLOOKUP($B314,'Raw Stats'!$AK$3:$AZ$528,14,FALSE),0)</f>
        <v>0</v>
      </c>
      <c r="DO314">
        <f>IFERROR(VLOOKUP($B314,'Raw Stats'!$AK$3:$AZ$528,15,FALSE),0)</f>
        <v>0</v>
      </c>
      <c r="DP314">
        <f>IFERROR(VLOOKUP($B314,'Raw Stats'!$AK$3:$AZ$528,16,FALSE),0)</f>
        <v>0</v>
      </c>
      <c r="DR314">
        <f>IFERROR(VLOOKUP($B314,'Raw Stats'!$S$3:$AH$528,3,FALSE),0)</f>
        <v>0</v>
      </c>
      <c r="DS314">
        <f>IFERROR(VLOOKUP($B314,'Raw Stats'!$S$3:$AH$528,4,FALSE),0)</f>
        <v>0</v>
      </c>
      <c r="DT314">
        <f>IFERROR(VLOOKUP($B314,'Raw Stats'!$S$3:$AH$528,5,FALSE),0)</f>
        <v>0</v>
      </c>
      <c r="DU314">
        <f>IFERROR(VLOOKUP($B314,'Raw Stats'!$S$3:$AH$528,6,FALSE),0)</f>
        <v>0</v>
      </c>
      <c r="DV314">
        <f>IFERROR(VLOOKUP($B314,'Raw Stats'!$S$3:$AH$528,7,FALSE),0)</f>
        <v>0</v>
      </c>
      <c r="DW314">
        <f>IFERROR(VLOOKUP($B314,'Raw Stats'!$S$3:$AH$528,8,FALSE),0)</f>
        <v>0</v>
      </c>
      <c r="DX314">
        <f>IFERROR(VLOOKUP($B314,'Raw Stats'!$S$3:$AH$528,9,FALSE),0)</f>
        <v>0</v>
      </c>
      <c r="DY314">
        <f>IFERROR(VLOOKUP($B314,'Raw Stats'!$S$3:$AH$528,10,FALSE),0)</f>
        <v>0</v>
      </c>
      <c r="DZ314">
        <f>IFERROR(VLOOKUP($B314,'Raw Stats'!$S$3:$AH$528,11,FALSE)+VLOOKUP($B314,'Raw Stats'!$S$3:$AH$528,12,FALSE),0)</f>
        <v>0</v>
      </c>
      <c r="EA314">
        <f>IFERROR(VLOOKUP($B314,'Raw Stats'!$S$3:$AH$528,13,FALSE)+VLOOKUP($B314,'Raw Stats'!$S$3:$AH$528,14,FALSE),0)</f>
        <v>0</v>
      </c>
      <c r="EB314">
        <f>IFERROR(VLOOKUP($B314,'Raw Stats'!$S$3:$AH$528,15,FALSE),0)</f>
        <v>0</v>
      </c>
      <c r="EC314">
        <f>IFERROR(VLOOKUP($B314,'Raw Stats'!$S$3:$AH$528,16,FALSE),0)</f>
        <v>0</v>
      </c>
    </row>
    <row r="315" spans="1:133" x14ac:dyDescent="0.2">
      <c r="A315">
        <f>IFERROR(VLOOKUP(B315,Sheet2!$W$1:$X$300,2,FALSE),301)</f>
        <v>299</v>
      </c>
      <c r="B315" t="s">
        <v>237</v>
      </c>
      <c r="C315">
        <f t="shared" si="20"/>
        <v>0.60971523117891746</v>
      </c>
      <c r="D315">
        <f t="shared" si="21"/>
        <v>0.69342868588250239</v>
      </c>
      <c r="E315">
        <f t="shared" si="22"/>
        <v>0.46349697742456442</v>
      </c>
      <c r="F315">
        <f t="shared" si="23"/>
        <v>0.57322250269167985</v>
      </c>
      <c r="G315">
        <f t="shared" si="24"/>
        <v>0</v>
      </c>
      <c r="J315">
        <f>BS315*'Value Calculations'!$D$3</f>
        <v>6.1160314293905689</v>
      </c>
      <c r="K315">
        <f>BT315*'Value Calculations'!$D$4</f>
        <v>7.1634794889822988</v>
      </c>
      <c r="L315">
        <f>BU315*'Value Calculations'!$D$5</f>
        <v>9.8175098869580975</v>
      </c>
      <c r="M315">
        <f>BV315*'Value Calculations'!$D$6</f>
        <v>0.50025972767745142</v>
      </c>
      <c r="N315">
        <f>BW315*'Value Calculations'!$D$7</f>
        <v>2.4607765575285985</v>
      </c>
      <c r="O315">
        <f>BX315*'Value Calculations'!$D$8</f>
        <v>5.176184641670865</v>
      </c>
      <c r="P315">
        <f>BY315*'Value Calculations'!$D$9</f>
        <v>4.4083377568130855</v>
      </c>
      <c r="Q315">
        <f>BZ315*'Value Calculations'!$D$10</f>
        <v>2.1918988444572283</v>
      </c>
      <c r="R315">
        <f>CA315*'Value Calculations'!$D$11</f>
        <v>1.9814282960498748</v>
      </c>
      <c r="S315">
        <f>CB315*'Value Calculations'!$D$12</f>
        <v>0</v>
      </c>
      <c r="T315">
        <f>CC315*'Value Calculations'!$D$13</f>
        <v>10.180742327143166</v>
      </c>
      <c r="V315">
        <f>CF315*'Value Calculations'!$D$3</f>
        <v>5.300560572138493</v>
      </c>
      <c r="W315">
        <f>CG315*'Value Calculations'!$D$4</f>
        <v>8.4659303051608976</v>
      </c>
      <c r="X315">
        <f>CH315*'Value Calculations'!$D$5</f>
        <v>10.348186097063941</v>
      </c>
      <c r="Y315">
        <f>CI315*'Value Calculations'!$D$6</f>
        <v>0.12506493191936285</v>
      </c>
      <c r="Z315">
        <f>CJ315*'Value Calculations'!$D$7</f>
        <v>3.9548194674566761</v>
      </c>
      <c r="AA315">
        <f>CK315*'Value Calculations'!$D$8</f>
        <v>4.6010530148185467</v>
      </c>
      <c r="AB315">
        <f>CL315*'Value Calculations'!$D$9</f>
        <v>5.0381002935006691</v>
      </c>
      <c r="AC315">
        <f>CM315*'Value Calculations'!$D$10</f>
        <v>1.0959494222286141</v>
      </c>
      <c r="AD315">
        <f>CN315*'Value Calculations'!$D$11</f>
        <v>4.9535707401246869</v>
      </c>
      <c r="AE315">
        <f>CO315*'Value Calculations'!$D$12</f>
        <v>1.6277654791788281</v>
      </c>
      <c r="AF315">
        <f>CP315*'Value Calculations'!$D$13</f>
        <v>11.350151918774475</v>
      </c>
      <c r="AH315">
        <f>CS315*'Value Calculations'!$D$3</f>
        <v>1.6309417145041516</v>
      </c>
      <c r="AI315">
        <f>CT315*'Value Calculations'!$D$4</f>
        <v>3.5817397444911494</v>
      </c>
      <c r="AJ315">
        <f>CU315*'Value Calculations'!$D$5</f>
        <v>3.980071575793823</v>
      </c>
      <c r="AK315">
        <f>CV315*'Value Calculations'!$D$6</f>
        <v>-1.0005194553549028</v>
      </c>
      <c r="AL315">
        <f>CW315*'Value Calculations'!$D$7</f>
        <v>0.87884877054592803</v>
      </c>
      <c r="AM315">
        <f>CX315*'Value Calculations'!$D$8</f>
        <v>2.2286350540527335</v>
      </c>
      <c r="AN315">
        <f>CY315*'Value Calculations'!$D$9</f>
        <v>3.4007176981129517</v>
      </c>
      <c r="AO315">
        <f>CZ315*'Value Calculations'!$D$10</f>
        <v>1.4612658963048188</v>
      </c>
      <c r="AP315">
        <f>DA315*'Value Calculations'!$D$11</f>
        <v>0</v>
      </c>
      <c r="AQ315">
        <f>DB315*'Value Calculations'!$D$12</f>
        <v>0</v>
      </c>
      <c r="AR315">
        <f>DC315*'Value Calculations'!$D$13</f>
        <v>5.1591599630793077</v>
      </c>
      <c r="AT315">
        <f>DF315*'Value Calculations'!$D$3</f>
        <v>5.300560572138493</v>
      </c>
      <c r="AU315">
        <f>DG315*'Value Calculations'!$D$4</f>
        <v>4.5585778566250994</v>
      </c>
      <c r="AV315">
        <f>DH315*'Value Calculations'!$D$5</f>
        <v>7.1641288364288815</v>
      </c>
      <c r="AW315">
        <f>DI315*'Value Calculations'!$D$6</f>
        <v>2.2511687745485314</v>
      </c>
      <c r="AX315">
        <f>DJ315*'Value Calculations'!$D$7</f>
        <v>1.2303882787642992</v>
      </c>
      <c r="AY315">
        <f>DK315*'Value Calculations'!$D$8</f>
        <v>5.8950991752362629</v>
      </c>
      <c r="AZ315">
        <f>DL315*'Value Calculations'!$D$9</f>
        <v>4.156432742138052</v>
      </c>
      <c r="BA315">
        <f>DM315*'Value Calculations'!$D$10</f>
        <v>0.36531647407620471</v>
      </c>
      <c r="BB315">
        <f>DN315*'Value Calculations'!$D$11</f>
        <v>1.9814282960498748</v>
      </c>
      <c r="BC315">
        <f>DO315*'Value Calculations'!$D$12</f>
        <v>3.2555309583576562</v>
      </c>
      <c r="BD315">
        <f>DP315*'Value Calculations'!$D$13</f>
        <v>7.9795007428959952</v>
      </c>
      <c r="BF315">
        <f>DS315*'Value Calculations'!$D$3</f>
        <v>0</v>
      </c>
      <c r="BG315">
        <f>DT315*'Value Calculations'!$D$4</f>
        <v>0</v>
      </c>
      <c r="BH315">
        <f>DU315*'Value Calculations'!$D$5</f>
        <v>0</v>
      </c>
      <c r="BI315">
        <f>DV315*'Value Calculations'!$D$6</f>
        <v>0</v>
      </c>
      <c r="BJ315">
        <f>DW315*'Value Calculations'!$D$7</f>
        <v>0</v>
      </c>
      <c r="BK315">
        <f>DX315*'Value Calculations'!$D$8</f>
        <v>0</v>
      </c>
      <c r="BL315">
        <f>DY315*'Value Calculations'!$D$9</f>
        <v>0</v>
      </c>
      <c r="BM315">
        <f>DZ315*'Value Calculations'!$D$10</f>
        <v>0</v>
      </c>
      <c r="BN315">
        <f>EA315*'Value Calculations'!$D$11</f>
        <v>0</v>
      </c>
      <c r="BO315">
        <f>EB315*'Value Calculations'!$D$12</f>
        <v>0</v>
      </c>
      <c r="BP315">
        <f>EC315*'Value Calculations'!$D$13</f>
        <v>0</v>
      </c>
      <c r="BR315">
        <f>IFERROR(VLOOKUP($B315,'Raw Stats'!$CM$3:$DC$884,3,FALSE),0)</f>
        <v>82</v>
      </c>
      <c r="BS315">
        <f>IFERROR(VLOOKUP($B315,'Raw Stats'!$CM$3:$DC$884,4,FALSE),0)</f>
        <v>15</v>
      </c>
      <c r="BT315">
        <f>IFERROR(VLOOKUP($B315,'Raw Stats'!$CM$3:$DC$884,5,FALSE),0)</f>
        <v>22</v>
      </c>
      <c r="BU315">
        <f>IFERROR(VLOOKUP($B315,'Raw Stats'!$CM$3:$DC$884,6,FALSE),0)</f>
        <v>37</v>
      </c>
      <c r="BV315">
        <f>IFERROR(VLOOKUP($B315,'Raw Stats'!$CM$3:$DC$884,7,FALSE),0)</f>
        <v>4</v>
      </c>
      <c r="BW315">
        <f>IFERROR(VLOOKUP($B315,'Raw Stats'!$CM$3:$DC$884,8,FALSE),0)</f>
        <v>28</v>
      </c>
      <c r="BX315">
        <f>IFERROR(VLOOKUP($B315,'Raw Stats'!$CM$3:$DC$884,9,FALSE),0)</f>
        <v>72</v>
      </c>
      <c r="BY315">
        <f>IFERROR(VLOOKUP($B315,'Raw Stats'!$CM$3:$DC$884,10,FALSE),0)</f>
        <v>35</v>
      </c>
      <c r="BZ315">
        <f>IFERROR(VLOOKUP($B315,'Raw Stats'!$CM$3:$DC$884,11,FALSE)+VLOOKUP($B315,'Raw Stats'!$CM$3:$DC$884,12,FALSE),0)</f>
        <v>6</v>
      </c>
      <c r="CA315">
        <f>IFERROR(VLOOKUP($B315,'Raw Stats'!$CM$3:$DC$884,13,FALSE)+VLOOKUP($B315,'Raw Stats'!$CM$3:$DC$884,14,FALSE),0)</f>
        <v>2</v>
      </c>
      <c r="CB315">
        <f>IFERROR(VLOOKUP($B315,'Raw Stats'!$CM$3:$DC$884,15,FALSE),0)</f>
        <v>0</v>
      </c>
      <c r="CC315">
        <f>IFERROR(VLOOKUP($B315,'Raw Stats'!$CM$3:$DC$884,16,FALSE),0)</f>
        <v>148</v>
      </c>
      <c r="CE315">
        <f>IFERROR(VLOOKUP($B315,'Raw Stats'!$BU$3:$CJ$528,3,FALSE),0)</f>
        <v>82</v>
      </c>
      <c r="CF315">
        <f>IFERROR(VLOOKUP($B315,'Raw Stats'!$BU$3:$CJ$528,4,FALSE),0)</f>
        <v>13</v>
      </c>
      <c r="CG315">
        <f>IFERROR(VLOOKUP($B315,'Raw Stats'!$BU$3:$CJ$5288,5,FALSE),0)</f>
        <v>26</v>
      </c>
      <c r="CH315">
        <f>IFERROR(VLOOKUP($B315,'Raw Stats'!$BU$3:$CJ$528,6,FALSE),0)</f>
        <v>39</v>
      </c>
      <c r="CI315">
        <f>IFERROR(VLOOKUP($B315,'Raw Stats'!$BU$3:$CJ$528,7,FALSE),0)</f>
        <v>1</v>
      </c>
      <c r="CJ315">
        <f>IFERROR(VLOOKUP($B315,'Raw Stats'!$BU$3:$CJ$528,8,FALSE),0)</f>
        <v>45</v>
      </c>
      <c r="CK315">
        <f>IFERROR(VLOOKUP($B315,'Raw Stats'!$BU$3:$CJ$528,9,FALSE),0)</f>
        <v>64</v>
      </c>
      <c r="CL315">
        <f>IFERROR(VLOOKUP($B315,'Raw Stats'!$BU$3:$CJ$528,10,FALSE),0)</f>
        <v>40</v>
      </c>
      <c r="CM315">
        <f>IFERROR(VLOOKUP($B315,'Raw Stats'!$BU$3:$CJ$528,11,FALSE)+VLOOKUP($B315,'Raw Stats'!$BU$3:$CJ$528,12,FALSE),0)</f>
        <v>3</v>
      </c>
      <c r="CN315">
        <f>IFERROR(VLOOKUP($B315,'Raw Stats'!$BU$3:$CJ$528,13,FALSE)+VLOOKUP($B315,'Raw Stats'!$BU$3:$CJ$528,14,FALSE),0)</f>
        <v>5</v>
      </c>
      <c r="CO315">
        <f>IFERROR(VLOOKUP($B315,'Raw Stats'!$BU$3:$CJ$528,15,FALSE),0)</f>
        <v>2</v>
      </c>
      <c r="CP315">
        <f>IFERROR(VLOOKUP($B315,'Raw Stats'!$BU$3:$CJ$528,16,FALSE),0)</f>
        <v>165</v>
      </c>
      <c r="CR315">
        <f>IFERROR(VLOOKUP($B315,'Raw Stats'!$BC$3:$BR$528,3,FALSE),0)</f>
        <v>46</v>
      </c>
      <c r="CS315">
        <f>IFERROR(VLOOKUP($B315,'Raw Stats'!$BC$3:$BR$528,4,FALSE),0)</f>
        <v>4</v>
      </c>
      <c r="CT315">
        <f>IFERROR(VLOOKUP($B315,'Raw Stats'!$BC$3:$BR$5288,5,FALSE),0)</f>
        <v>11</v>
      </c>
      <c r="CU315">
        <f>IFERROR(VLOOKUP($B315,'Raw Stats'!$BC$3:$BR$52888,6,FALSE),0)</f>
        <v>15</v>
      </c>
      <c r="CV315">
        <f>IFERROR(VLOOKUP($B315,'Raw Stats'!$BC$3:$BR$5288,7,FALSE),0)</f>
        <v>-8</v>
      </c>
      <c r="CW315">
        <f>IFERROR(VLOOKUP($B315,'Raw Stats'!$BC$3:$BR$5288,8,FALSE),0)</f>
        <v>10</v>
      </c>
      <c r="CX315">
        <f>IFERROR(VLOOKUP($B315,'Raw Stats'!$BC$3:$BR$5288,9,FALSE),0)</f>
        <v>31</v>
      </c>
      <c r="CY315">
        <f>IFERROR(VLOOKUP($B315,'Raw Stats'!$BC$3:$BR$5288,10,FALSE),0)</f>
        <v>27</v>
      </c>
      <c r="CZ315">
        <f>IFERROR(VLOOKUP($B315,'Raw Stats'!$BC$3:$BR$5288,11,FALSE)+VLOOKUP($B315,'Raw Stats'!$BC$3:$BR$5288,12,FALSE),0)</f>
        <v>4</v>
      </c>
      <c r="DA315">
        <f>IFERROR(VLOOKUP($B315,'Raw Stats'!$BC$3:$BR$5288,13,FALSE)+VLOOKUP($B315,'Raw Stats'!$BC$3:$BR$5288,14,FALSE),0)</f>
        <v>0</v>
      </c>
      <c r="DB315">
        <f>IFERROR(VLOOKUP($B315,'Raw Stats'!$BC$3:$BR$5288,15,FALSE),0)</f>
        <v>0</v>
      </c>
      <c r="DC315">
        <f>IFERROR(VLOOKUP($B315,'Raw Stats'!$BC$3:$BR$5288,16,FALSE),0)</f>
        <v>75</v>
      </c>
      <c r="DE315">
        <f>IFERROR(VLOOKUP($B315,'Raw Stats'!$AK$3:$AZ$528,3,FALSE),0)</f>
        <v>77</v>
      </c>
      <c r="DF315">
        <f>IFERROR(VLOOKUP($B315,'Raw Stats'!$AK$3:$AZ$528,4,FALSE),0)</f>
        <v>13</v>
      </c>
      <c r="DG315">
        <f>IFERROR(VLOOKUP($B315,'Raw Stats'!$AK$3:$AZ$528,5,FALSE),0)</f>
        <v>14</v>
      </c>
      <c r="DH315">
        <f>IFERROR(VLOOKUP($B315,'Raw Stats'!$AK$3:$AZ$528,6,FALSE),0)</f>
        <v>27</v>
      </c>
      <c r="DI315">
        <f>IFERROR(VLOOKUP($B315,'Raw Stats'!$AK$3:$AZ$528,7,FALSE),0)</f>
        <v>18</v>
      </c>
      <c r="DJ315">
        <f>IFERROR(VLOOKUP($B315,'Raw Stats'!$AK$3:$AZ$528,8,FALSE),0)</f>
        <v>14</v>
      </c>
      <c r="DK315">
        <f>IFERROR(VLOOKUP($B315,'Raw Stats'!$AK$3:$AZ$528,9,FALSE),0)</f>
        <v>82</v>
      </c>
      <c r="DL315">
        <f>IFERROR(VLOOKUP($B315,'Raw Stats'!$AK$3:$AZ$528,10,FALSE),0)</f>
        <v>33</v>
      </c>
      <c r="DM315">
        <f>IFERROR(VLOOKUP($B315,'Raw Stats'!$AK$3:$AZ$528,11,FALSE)+VLOOKUP($B315,'Raw Stats'!$AK$3:$AZ$528,12,FALSE),0)</f>
        <v>1</v>
      </c>
      <c r="DN315">
        <f>IFERROR(VLOOKUP($B315,'Raw Stats'!$AK$3:$AZ$528,13,FALSE)+VLOOKUP($B315,'Raw Stats'!$AK$3:$AZ$528,14,FALSE),0)</f>
        <v>2</v>
      </c>
      <c r="DO315">
        <f>IFERROR(VLOOKUP($B315,'Raw Stats'!$AK$3:$AZ$528,15,FALSE),0)</f>
        <v>4</v>
      </c>
      <c r="DP315">
        <f>IFERROR(VLOOKUP($B315,'Raw Stats'!$AK$3:$AZ$528,16,FALSE),0)</f>
        <v>116</v>
      </c>
      <c r="DR315">
        <f>IFERROR(VLOOKUP($B315,'Raw Stats'!$S$3:$AH$528,3,FALSE),0)</f>
        <v>0</v>
      </c>
      <c r="DS315">
        <f>IFERROR(VLOOKUP($B315,'Raw Stats'!$S$3:$AH$528,4,FALSE),0)</f>
        <v>0</v>
      </c>
      <c r="DT315">
        <f>IFERROR(VLOOKUP($B315,'Raw Stats'!$S$3:$AH$528,5,FALSE),0)</f>
        <v>0</v>
      </c>
      <c r="DU315">
        <f>IFERROR(VLOOKUP($B315,'Raw Stats'!$S$3:$AH$528,6,FALSE),0)</f>
        <v>0</v>
      </c>
      <c r="DV315">
        <f>IFERROR(VLOOKUP($B315,'Raw Stats'!$S$3:$AH$528,7,FALSE),0)</f>
        <v>0</v>
      </c>
      <c r="DW315">
        <f>IFERROR(VLOOKUP($B315,'Raw Stats'!$S$3:$AH$528,8,FALSE),0)</f>
        <v>0</v>
      </c>
      <c r="DX315">
        <f>IFERROR(VLOOKUP($B315,'Raw Stats'!$S$3:$AH$528,9,FALSE),0)</f>
        <v>0</v>
      </c>
      <c r="DY315">
        <f>IFERROR(VLOOKUP($B315,'Raw Stats'!$S$3:$AH$528,10,FALSE),0)</f>
        <v>0</v>
      </c>
      <c r="DZ315">
        <f>IFERROR(VLOOKUP($B315,'Raw Stats'!$S$3:$AH$528,11,FALSE)+VLOOKUP($B315,'Raw Stats'!$S$3:$AH$528,12,FALSE),0)</f>
        <v>0</v>
      </c>
      <c r="EA315">
        <f>IFERROR(VLOOKUP($B315,'Raw Stats'!$S$3:$AH$528,13,FALSE)+VLOOKUP($B315,'Raw Stats'!$S$3:$AH$528,14,FALSE),0)</f>
        <v>0</v>
      </c>
      <c r="EB315">
        <f>IFERROR(VLOOKUP($B315,'Raw Stats'!$S$3:$AH$528,15,FALSE),0)</f>
        <v>0</v>
      </c>
      <c r="EC315">
        <f>IFERROR(VLOOKUP($B315,'Raw Stats'!$S$3:$AH$528,16,FALSE),0)</f>
        <v>0</v>
      </c>
    </row>
    <row r="316" spans="1:133" x14ac:dyDescent="0.2">
      <c r="A316">
        <f>IFERROR(VLOOKUP(B316,Sheet2!$W$1:$X$300,2,FALSE),301)</f>
        <v>301</v>
      </c>
      <c r="B316" t="s">
        <v>278</v>
      </c>
      <c r="C316">
        <f t="shared" si="20"/>
        <v>0.60933284048793357</v>
      </c>
      <c r="D316">
        <f t="shared" si="21"/>
        <v>0.62889181867031452</v>
      </c>
      <c r="E316">
        <f t="shared" si="22"/>
        <v>0.99349620070262679</v>
      </c>
      <c r="F316">
        <f t="shared" si="23"/>
        <v>1.0317981855110394</v>
      </c>
      <c r="G316">
        <f t="shared" si="24"/>
        <v>0.59368956416985219</v>
      </c>
      <c r="J316">
        <f>BS316*'Value Calculations'!$D$3</f>
        <v>4.0773542862603787</v>
      </c>
      <c r="K316">
        <f>BT316*'Value Calculations'!$D$4</f>
        <v>1.6280635202232496</v>
      </c>
      <c r="L316">
        <f>BU316*'Value Calculations'!$D$5</f>
        <v>3.980071575793823</v>
      </c>
      <c r="M316">
        <f>BV316*'Value Calculations'!$D$6</f>
        <v>-1.5007791830323542</v>
      </c>
      <c r="N316">
        <f>BW316*'Value Calculations'!$D$7</f>
        <v>9.315796967786838</v>
      </c>
      <c r="O316">
        <f>BX316*'Value Calculations'!$D$8</f>
        <v>9.5615632964197914</v>
      </c>
      <c r="P316">
        <f>BY316*'Value Calculations'!$D$9</f>
        <v>2.3930976394128178</v>
      </c>
      <c r="Q316">
        <f>BZ316*'Value Calculations'!$D$10</f>
        <v>0.36531647407620471</v>
      </c>
      <c r="R316">
        <f>CA316*'Value Calculations'!$D$11</f>
        <v>0</v>
      </c>
      <c r="S316">
        <f>CB316*'Value Calculations'!$D$12</f>
        <v>0.81388273958941404</v>
      </c>
      <c r="T316">
        <f>CC316*'Value Calculations'!$D$13</f>
        <v>6.5349359532337896</v>
      </c>
      <c r="V316">
        <f>CF316*'Value Calculations'!$D$3</f>
        <v>2.0386771431301893</v>
      </c>
      <c r="W316">
        <f>CG316*'Value Calculations'!$D$4</f>
        <v>1.9536762242678996</v>
      </c>
      <c r="X316">
        <f>CH316*'Value Calculations'!$D$5</f>
        <v>2.9187191555821368</v>
      </c>
      <c r="Y316">
        <f>CI316*'Value Calculations'!$D$6</f>
        <v>-1.75090904687108</v>
      </c>
      <c r="Z316">
        <f>CJ316*'Value Calculations'!$D$7</f>
        <v>8.1732935660771311</v>
      </c>
      <c r="AA316">
        <f>CK316*'Value Calculations'!$D$8</f>
        <v>11.430741083689828</v>
      </c>
      <c r="AB316">
        <f>CL316*'Value Calculations'!$D$9</f>
        <v>4.4083377568130855</v>
      </c>
      <c r="AC316">
        <f>CM316*'Value Calculations'!$D$10</f>
        <v>0.73063294815240942</v>
      </c>
      <c r="AD316">
        <f>CN316*'Value Calculations'!$D$11</f>
        <v>0</v>
      </c>
      <c r="AE316">
        <f>CO316*'Value Calculations'!$D$12</f>
        <v>0.81388273958941404</v>
      </c>
      <c r="AF316">
        <f>CP316*'Value Calculations'!$D$13</f>
        <v>7.0164575497878579</v>
      </c>
      <c r="AH316">
        <f>CS316*'Value Calculations'!$D$3</f>
        <v>6.1160314293905689</v>
      </c>
      <c r="AI316">
        <f>CT316*'Value Calculations'!$D$4</f>
        <v>2.9305143364018491</v>
      </c>
      <c r="AJ316">
        <f>CU316*'Value Calculations'!$D$5</f>
        <v>6.3681145212701171</v>
      </c>
      <c r="AK316">
        <f>CV316*'Value Calculations'!$D$6</f>
        <v>-0.75038959151617712</v>
      </c>
      <c r="AL316">
        <f>CW316*'Value Calculations'!$D$7</f>
        <v>6.8550204102582386</v>
      </c>
      <c r="AM316">
        <f>CX316*'Value Calculations'!$D$8</f>
        <v>6.0388820819493425</v>
      </c>
      <c r="AN316">
        <f>CY316*'Value Calculations'!$D$9</f>
        <v>0.75571504402510037</v>
      </c>
      <c r="AO316">
        <f>CZ316*'Value Calculations'!$D$10</f>
        <v>2.9225317926096377</v>
      </c>
      <c r="AP316">
        <f>DA316*'Value Calculations'!$D$11</f>
        <v>0</v>
      </c>
      <c r="AQ316">
        <f>DB316*'Value Calculations'!$D$12</f>
        <v>4.0694136979470699</v>
      </c>
      <c r="AR316">
        <f>DC316*'Value Calculations'!$D$13</f>
        <v>12.381983911390337</v>
      </c>
      <c r="AT316">
        <f>DF316*'Value Calculations'!$D$3</f>
        <v>12.232062858781138</v>
      </c>
      <c r="AU316">
        <f>DG316*'Value Calculations'!$D$4</f>
        <v>5.2098032647143988</v>
      </c>
      <c r="AV316">
        <f>DH316*'Value Calculations'!$D$5</f>
        <v>12.205552832434391</v>
      </c>
      <c r="AW316">
        <f>DI316*'Value Calculations'!$D$6</f>
        <v>-1.0005194553549028</v>
      </c>
      <c r="AX316">
        <f>DJ316*'Value Calculations'!$D$7</f>
        <v>12.128113033533808</v>
      </c>
      <c r="AY316">
        <f>DK316*'Value Calculations'!$D$8</f>
        <v>12.149655617255224</v>
      </c>
      <c r="AZ316">
        <f>DL316*'Value Calculations'!$D$9</f>
        <v>2.3930976394128178</v>
      </c>
      <c r="BA316">
        <f>DM316*'Value Calculations'!$D$10</f>
        <v>5.8450635852192754</v>
      </c>
      <c r="BB316">
        <f>DN316*'Value Calculations'!$D$11</f>
        <v>0</v>
      </c>
      <c r="BC316">
        <f>DO316*'Value Calculations'!$D$12</f>
        <v>5.6971791771258982</v>
      </c>
      <c r="BD316">
        <f>DP316*'Value Calculations'!$D$13</f>
        <v>15.683846287761094</v>
      </c>
      <c r="BF316">
        <f>DS316*'Value Calculations'!$D$3</f>
        <v>4.8928251435124546</v>
      </c>
      <c r="BG316">
        <f>DT316*'Value Calculations'!$D$4</f>
        <v>1.9536762242678996</v>
      </c>
      <c r="BH316">
        <f>DU316*'Value Calculations'!$D$5</f>
        <v>4.7760858909525883</v>
      </c>
      <c r="BI316">
        <f>DV316*'Value Calculations'!$D$6</f>
        <v>-2.5012986383872571</v>
      </c>
      <c r="BJ316">
        <f>DW316*'Value Calculations'!$D$7</f>
        <v>10.194645738332765</v>
      </c>
      <c r="BK316">
        <f>DX316*'Value Calculations'!$D$8</f>
        <v>12.221547070611765</v>
      </c>
      <c r="BL316">
        <f>DY316*'Value Calculations'!$D$9</f>
        <v>2.3930976394128178</v>
      </c>
      <c r="BM316">
        <f>DZ316*'Value Calculations'!$D$10</f>
        <v>0.73063294815240942</v>
      </c>
      <c r="BN316">
        <f>EA316*'Value Calculations'!$D$11</f>
        <v>0</v>
      </c>
      <c r="BO316">
        <f>EB316*'Value Calculations'!$D$12</f>
        <v>0.81388273958941404</v>
      </c>
      <c r="BP316">
        <f>EC316*'Value Calculations'!$D$13</f>
        <v>13.207449505483027</v>
      </c>
      <c r="BR316">
        <f>IFERROR(VLOOKUP($B316,'Raw Stats'!$CM$3:$DC$884,3,FALSE),0)</f>
        <v>61</v>
      </c>
      <c r="BS316">
        <f>IFERROR(VLOOKUP($B316,'Raw Stats'!$CM$3:$DC$884,4,FALSE),0)</f>
        <v>10</v>
      </c>
      <c r="BT316">
        <f>IFERROR(VLOOKUP($B316,'Raw Stats'!$CM$3:$DC$884,5,FALSE),0)</f>
        <v>5</v>
      </c>
      <c r="BU316">
        <f>IFERROR(VLOOKUP($B316,'Raw Stats'!$CM$3:$DC$884,6,FALSE),0)</f>
        <v>15</v>
      </c>
      <c r="BV316">
        <f>IFERROR(VLOOKUP($B316,'Raw Stats'!$CM$3:$DC$884,7,FALSE),0)</f>
        <v>-12</v>
      </c>
      <c r="BW316">
        <f>IFERROR(VLOOKUP($B316,'Raw Stats'!$CM$3:$DC$884,8,FALSE),0)</f>
        <v>106</v>
      </c>
      <c r="BX316">
        <f>IFERROR(VLOOKUP($B316,'Raw Stats'!$CM$3:$DC$884,9,FALSE),0)</f>
        <v>133</v>
      </c>
      <c r="BY316">
        <f>IFERROR(VLOOKUP($B316,'Raw Stats'!$CM$3:$DC$884,10,FALSE),0)</f>
        <v>19</v>
      </c>
      <c r="BZ316">
        <f>IFERROR(VLOOKUP($B316,'Raw Stats'!$CM$3:$DC$884,11,FALSE)+VLOOKUP($B316,'Raw Stats'!$CM$3:$DC$884,12,FALSE),0)</f>
        <v>1</v>
      </c>
      <c r="CA316">
        <f>IFERROR(VLOOKUP($B316,'Raw Stats'!$CM$3:$DC$884,13,FALSE)+VLOOKUP($B316,'Raw Stats'!$CM$3:$DC$884,14,FALSE),0)</f>
        <v>0</v>
      </c>
      <c r="CB316">
        <f>IFERROR(VLOOKUP($B316,'Raw Stats'!$CM$3:$DC$884,15,FALSE),0)</f>
        <v>1</v>
      </c>
      <c r="CC316">
        <f>IFERROR(VLOOKUP($B316,'Raw Stats'!$CM$3:$DC$884,16,FALSE),0)</f>
        <v>95</v>
      </c>
      <c r="CE316">
        <f>IFERROR(VLOOKUP($B316,'Raw Stats'!$BU$3:$CJ$528,3,FALSE),0)</f>
        <v>60</v>
      </c>
      <c r="CF316">
        <f>IFERROR(VLOOKUP($B316,'Raw Stats'!$BU$3:$CJ$528,4,FALSE),0)</f>
        <v>5</v>
      </c>
      <c r="CG316">
        <f>IFERROR(VLOOKUP($B316,'Raw Stats'!$BU$3:$CJ$5288,5,FALSE),0)</f>
        <v>6</v>
      </c>
      <c r="CH316">
        <f>IFERROR(VLOOKUP($B316,'Raw Stats'!$BU$3:$CJ$528,6,FALSE),0)</f>
        <v>11</v>
      </c>
      <c r="CI316">
        <f>IFERROR(VLOOKUP($B316,'Raw Stats'!$BU$3:$CJ$528,7,FALSE),0)</f>
        <v>-14</v>
      </c>
      <c r="CJ316">
        <f>IFERROR(VLOOKUP($B316,'Raw Stats'!$BU$3:$CJ$528,8,FALSE),0)</f>
        <v>93</v>
      </c>
      <c r="CK316">
        <f>IFERROR(VLOOKUP($B316,'Raw Stats'!$BU$3:$CJ$528,9,FALSE),0)</f>
        <v>159</v>
      </c>
      <c r="CL316">
        <f>IFERROR(VLOOKUP($B316,'Raw Stats'!$BU$3:$CJ$528,10,FALSE),0)</f>
        <v>35</v>
      </c>
      <c r="CM316">
        <f>IFERROR(VLOOKUP($B316,'Raw Stats'!$BU$3:$CJ$528,11,FALSE)+VLOOKUP($B316,'Raw Stats'!$BU$3:$CJ$528,12,FALSE),0)</f>
        <v>2</v>
      </c>
      <c r="CN316">
        <f>IFERROR(VLOOKUP($B316,'Raw Stats'!$BU$3:$CJ$528,13,FALSE)+VLOOKUP($B316,'Raw Stats'!$BU$3:$CJ$528,14,FALSE),0)</f>
        <v>0</v>
      </c>
      <c r="CO316">
        <f>IFERROR(VLOOKUP($B316,'Raw Stats'!$BU$3:$CJ$528,15,FALSE),0)</f>
        <v>1</v>
      </c>
      <c r="CP316">
        <f>IFERROR(VLOOKUP($B316,'Raw Stats'!$BU$3:$CJ$528,16,FALSE),0)</f>
        <v>102</v>
      </c>
      <c r="CR316">
        <f>IFERROR(VLOOKUP($B316,'Raw Stats'!$BC$3:$BR$528,3,FALSE),0)</f>
        <v>48</v>
      </c>
      <c r="CS316">
        <f>IFERROR(VLOOKUP($B316,'Raw Stats'!$BC$3:$BR$528,4,FALSE),0)</f>
        <v>15</v>
      </c>
      <c r="CT316">
        <f>IFERROR(VLOOKUP($B316,'Raw Stats'!$BC$3:$BR$5288,5,FALSE),0)</f>
        <v>9</v>
      </c>
      <c r="CU316">
        <f>IFERROR(VLOOKUP($B316,'Raw Stats'!$BC$3:$BR$52888,6,FALSE),0)</f>
        <v>24</v>
      </c>
      <c r="CV316">
        <f>IFERROR(VLOOKUP($B316,'Raw Stats'!$BC$3:$BR$5288,7,FALSE),0)</f>
        <v>-6</v>
      </c>
      <c r="CW316">
        <f>IFERROR(VLOOKUP($B316,'Raw Stats'!$BC$3:$BR$5288,8,FALSE),0)</f>
        <v>78</v>
      </c>
      <c r="CX316">
        <f>IFERROR(VLOOKUP($B316,'Raw Stats'!$BC$3:$BR$5288,9,FALSE),0)</f>
        <v>84</v>
      </c>
      <c r="CY316">
        <f>IFERROR(VLOOKUP($B316,'Raw Stats'!$BC$3:$BR$5288,10,FALSE),0)</f>
        <v>6</v>
      </c>
      <c r="CZ316">
        <f>IFERROR(VLOOKUP($B316,'Raw Stats'!$BC$3:$BR$5288,11,FALSE)+VLOOKUP($B316,'Raw Stats'!$BC$3:$BR$5288,12,FALSE),0)</f>
        <v>8</v>
      </c>
      <c r="DA316">
        <f>IFERROR(VLOOKUP($B316,'Raw Stats'!$BC$3:$BR$5288,13,FALSE)+VLOOKUP($B316,'Raw Stats'!$BC$3:$BR$5288,14,FALSE),0)</f>
        <v>0</v>
      </c>
      <c r="DB316">
        <f>IFERROR(VLOOKUP($B316,'Raw Stats'!$BC$3:$BR$5288,15,FALSE),0)</f>
        <v>5</v>
      </c>
      <c r="DC316">
        <f>IFERROR(VLOOKUP($B316,'Raw Stats'!$BC$3:$BR$5288,16,FALSE),0)</f>
        <v>180</v>
      </c>
      <c r="DE316">
        <f>IFERROR(VLOOKUP($B316,'Raw Stats'!$AK$3:$AZ$528,3,FALSE),0)</f>
        <v>80</v>
      </c>
      <c r="DF316">
        <f>IFERROR(VLOOKUP($B316,'Raw Stats'!$AK$3:$AZ$528,4,FALSE),0)</f>
        <v>30</v>
      </c>
      <c r="DG316">
        <f>IFERROR(VLOOKUP($B316,'Raw Stats'!$AK$3:$AZ$528,5,FALSE),0)</f>
        <v>16</v>
      </c>
      <c r="DH316">
        <f>IFERROR(VLOOKUP($B316,'Raw Stats'!$AK$3:$AZ$528,6,FALSE),0)</f>
        <v>46</v>
      </c>
      <c r="DI316">
        <f>IFERROR(VLOOKUP($B316,'Raw Stats'!$AK$3:$AZ$528,7,FALSE),0)</f>
        <v>-8</v>
      </c>
      <c r="DJ316">
        <f>IFERROR(VLOOKUP($B316,'Raw Stats'!$AK$3:$AZ$528,8,FALSE),0)</f>
        <v>138</v>
      </c>
      <c r="DK316">
        <f>IFERROR(VLOOKUP($B316,'Raw Stats'!$AK$3:$AZ$528,9,FALSE),0)</f>
        <v>169</v>
      </c>
      <c r="DL316">
        <f>IFERROR(VLOOKUP($B316,'Raw Stats'!$AK$3:$AZ$528,10,FALSE),0)</f>
        <v>19</v>
      </c>
      <c r="DM316">
        <f>IFERROR(VLOOKUP($B316,'Raw Stats'!$AK$3:$AZ$528,11,FALSE)+VLOOKUP($B316,'Raw Stats'!$AK$3:$AZ$528,12,FALSE),0)</f>
        <v>16</v>
      </c>
      <c r="DN316">
        <f>IFERROR(VLOOKUP($B316,'Raw Stats'!$AK$3:$AZ$528,13,FALSE)+VLOOKUP($B316,'Raw Stats'!$AK$3:$AZ$528,14,FALSE),0)</f>
        <v>0</v>
      </c>
      <c r="DO316">
        <f>IFERROR(VLOOKUP($B316,'Raw Stats'!$AK$3:$AZ$528,15,FALSE),0)</f>
        <v>7</v>
      </c>
      <c r="DP316">
        <f>IFERROR(VLOOKUP($B316,'Raw Stats'!$AK$3:$AZ$528,16,FALSE),0)</f>
        <v>228</v>
      </c>
      <c r="DR316">
        <f>IFERROR(VLOOKUP($B316,'Raw Stats'!$S$3:$AH$528,3,FALSE),0)</f>
        <v>82</v>
      </c>
      <c r="DS316">
        <f>IFERROR(VLOOKUP($B316,'Raw Stats'!$S$3:$AH$528,4,FALSE),0)</f>
        <v>12</v>
      </c>
      <c r="DT316">
        <f>IFERROR(VLOOKUP($B316,'Raw Stats'!$S$3:$AH$528,5,FALSE),0)</f>
        <v>6</v>
      </c>
      <c r="DU316">
        <f>IFERROR(VLOOKUP($B316,'Raw Stats'!$S$3:$AH$528,6,FALSE),0)</f>
        <v>18</v>
      </c>
      <c r="DV316">
        <f>IFERROR(VLOOKUP($B316,'Raw Stats'!$S$3:$AH$528,7,FALSE),0)</f>
        <v>-20</v>
      </c>
      <c r="DW316">
        <f>IFERROR(VLOOKUP($B316,'Raw Stats'!$S$3:$AH$528,8,FALSE),0)</f>
        <v>116</v>
      </c>
      <c r="DX316">
        <f>IFERROR(VLOOKUP($B316,'Raw Stats'!$S$3:$AH$528,9,FALSE),0)</f>
        <v>170</v>
      </c>
      <c r="DY316">
        <f>IFERROR(VLOOKUP($B316,'Raw Stats'!$S$3:$AH$528,10,FALSE),0)</f>
        <v>19</v>
      </c>
      <c r="DZ316">
        <f>IFERROR(VLOOKUP($B316,'Raw Stats'!$S$3:$AH$528,11,FALSE)+VLOOKUP($B316,'Raw Stats'!$S$3:$AH$528,12,FALSE),0)</f>
        <v>2</v>
      </c>
      <c r="EA316">
        <f>IFERROR(VLOOKUP($B316,'Raw Stats'!$S$3:$AH$528,13,FALSE)+VLOOKUP($B316,'Raw Stats'!$S$3:$AH$528,14,FALSE),0)</f>
        <v>0</v>
      </c>
      <c r="EB316">
        <f>IFERROR(VLOOKUP($B316,'Raw Stats'!$S$3:$AH$528,15,FALSE),0)</f>
        <v>1</v>
      </c>
      <c r="EC316">
        <f>IFERROR(VLOOKUP($B316,'Raw Stats'!$S$3:$AH$528,16,FALSE),0)</f>
        <v>192</v>
      </c>
    </row>
    <row r="317" spans="1:133" x14ac:dyDescent="0.2">
      <c r="A317">
        <f>IFERROR(VLOOKUP(B317,Sheet2!$W$1:$X$300,2,FALSE),301)</f>
        <v>301</v>
      </c>
      <c r="B317" t="s">
        <v>297</v>
      </c>
      <c r="C317">
        <f t="shared" si="20"/>
        <v>0.60853430247980611</v>
      </c>
      <c r="D317">
        <f t="shared" si="21"/>
        <v>0.59631222643352089</v>
      </c>
      <c r="E317">
        <f t="shared" si="22"/>
        <v>0.37801569236946553</v>
      </c>
      <c r="F317">
        <f t="shared" si="23"/>
        <v>0.58362006067154526</v>
      </c>
      <c r="G317">
        <f t="shared" si="24"/>
        <v>0.7245342542788975</v>
      </c>
      <c r="J317">
        <f>BS317*'Value Calculations'!$D$3</f>
        <v>4.0773542862603787</v>
      </c>
      <c r="K317">
        <f>BT317*'Value Calculations'!$D$4</f>
        <v>5.8610286728036982</v>
      </c>
      <c r="L317">
        <f>BU317*'Value Calculations'!$D$5</f>
        <v>7.4294669414818033</v>
      </c>
      <c r="M317">
        <f>BV317*'Value Calculations'!$D$6</f>
        <v>-1.75090904687108</v>
      </c>
      <c r="N317">
        <f>BW317*'Value Calculations'!$D$7</f>
        <v>2.9880858198561553</v>
      </c>
      <c r="O317">
        <f>BX317*'Value Calculations'!$D$8</f>
        <v>5.2480760950274048</v>
      </c>
      <c r="P317">
        <f>BY317*'Value Calculations'!$D$9</f>
        <v>2.8969076687628847</v>
      </c>
      <c r="Q317">
        <f>BZ317*'Value Calculations'!$D$10</f>
        <v>2.9225317926096377</v>
      </c>
      <c r="R317">
        <f>CA317*'Value Calculations'!$D$11</f>
        <v>0</v>
      </c>
      <c r="S317">
        <f>CB317*'Value Calculations'!$D$12</f>
        <v>1.6277654791788281</v>
      </c>
      <c r="T317">
        <f>CC317*'Value Calculations'!$D$13</f>
        <v>16.165367884315163</v>
      </c>
      <c r="V317">
        <f>CF317*'Value Calculations'!$D$3</f>
        <v>6.5237668580166064</v>
      </c>
      <c r="W317">
        <f>CG317*'Value Calculations'!$D$4</f>
        <v>4.8841905606697491</v>
      </c>
      <c r="X317">
        <f>CH317*'Value Calculations'!$D$5</f>
        <v>8.2254812566405686</v>
      </c>
      <c r="Y317">
        <f>CI317*'Value Calculations'!$D$6</f>
        <v>-0.75038959151617712</v>
      </c>
      <c r="Z317">
        <f>CJ317*'Value Calculations'!$D$7</f>
        <v>3.1638555739653409</v>
      </c>
      <c r="AA317">
        <f>CK317*'Value Calculations'!$D$8</f>
        <v>3.810247027896609</v>
      </c>
      <c r="AB317">
        <f>CL317*'Value Calculations'!$D$9</f>
        <v>1.8892876100627509</v>
      </c>
      <c r="AC317">
        <f>CM317*'Value Calculations'!$D$10</f>
        <v>2.5572153185334328</v>
      </c>
      <c r="AD317">
        <f>CN317*'Value Calculations'!$D$11</f>
        <v>1.9814282960498748</v>
      </c>
      <c r="AE317">
        <f>CO317*'Value Calculations'!$D$12</f>
        <v>0.81388273958941404</v>
      </c>
      <c r="AF317">
        <f>CP317*'Value Calculations'!$D$13</f>
        <v>15.202324691207025</v>
      </c>
      <c r="AH317">
        <f>CS317*'Value Calculations'!$D$3</f>
        <v>2.0386771431301893</v>
      </c>
      <c r="AI317">
        <f>CT317*'Value Calculations'!$D$4</f>
        <v>1.6280635202232496</v>
      </c>
      <c r="AJ317">
        <f>CU317*'Value Calculations'!$D$5</f>
        <v>2.6533810505292155</v>
      </c>
      <c r="AK317">
        <f>CV317*'Value Calculations'!$D$6</f>
        <v>-0.37519479575808856</v>
      </c>
      <c r="AL317">
        <f>CW317*'Value Calculations'!$D$7</f>
        <v>1.2303882787642992</v>
      </c>
      <c r="AM317">
        <f>CX317*'Value Calculations'!$D$8</f>
        <v>2.3005265074092733</v>
      </c>
      <c r="AN317">
        <f>CY317*'Value Calculations'!$D$9</f>
        <v>1.0076200587001338</v>
      </c>
      <c r="AO317">
        <f>CZ317*'Value Calculations'!$D$10</f>
        <v>0</v>
      </c>
      <c r="AP317">
        <f>DA317*'Value Calculations'!$D$11</f>
        <v>0.9907141480249374</v>
      </c>
      <c r="AQ317">
        <f>DB317*'Value Calculations'!$D$12</f>
        <v>0</v>
      </c>
      <c r="AR317">
        <f>DC317*'Value Calculations'!$D$13</f>
        <v>4.4024831684943422</v>
      </c>
      <c r="AT317">
        <f>DF317*'Value Calculations'!$D$3</f>
        <v>2.4464125717562273</v>
      </c>
      <c r="AU317">
        <f>DG317*'Value Calculations'!$D$4</f>
        <v>6.1866413768483488</v>
      </c>
      <c r="AV317">
        <f>DH317*'Value Calculations'!$D$5</f>
        <v>6.6334526263230389</v>
      </c>
      <c r="AW317">
        <f>DI317*'Value Calculations'!$D$6</f>
        <v>0.25012986383872571</v>
      </c>
      <c r="AX317">
        <f>DJ317*'Value Calculations'!$D$7</f>
        <v>2.8123160657469697</v>
      </c>
      <c r="AY317">
        <f>DK317*'Value Calculations'!$D$8</f>
        <v>3.810247027896609</v>
      </c>
      <c r="AZ317">
        <f>DL317*'Value Calculations'!$D$9</f>
        <v>1.6373825953877175</v>
      </c>
      <c r="BA317">
        <f>DM317*'Value Calculations'!$D$10</f>
        <v>0.36531647407620471</v>
      </c>
      <c r="BB317">
        <f>DN317*'Value Calculations'!$D$11</f>
        <v>0.9907141480249374</v>
      </c>
      <c r="BC317">
        <f>DO317*'Value Calculations'!$D$12</f>
        <v>1.6277654791788281</v>
      </c>
      <c r="BD317">
        <f>DP317*'Value Calculations'!$D$13</f>
        <v>9.4240655325582008</v>
      </c>
      <c r="BF317">
        <f>DS317*'Value Calculations'!$D$3</f>
        <v>6.5237668580166064</v>
      </c>
      <c r="BG317">
        <f>DT317*'Value Calculations'!$D$4</f>
        <v>4.8841905606697491</v>
      </c>
      <c r="BH317">
        <f>DU317*'Value Calculations'!$D$5</f>
        <v>8.2254812566405686</v>
      </c>
      <c r="BI317">
        <f>DV317*'Value Calculations'!$D$6</f>
        <v>1.3757142511129914</v>
      </c>
      <c r="BJ317">
        <f>DW317*'Value Calculations'!$D$7</f>
        <v>2.9880858198561553</v>
      </c>
      <c r="BK317">
        <f>DX317*'Value Calculations'!$D$8</f>
        <v>3.810247027896609</v>
      </c>
      <c r="BL317">
        <f>DY317*'Value Calculations'!$D$9</f>
        <v>2.8969076687628847</v>
      </c>
      <c r="BM317">
        <f>DZ317*'Value Calculations'!$D$10</f>
        <v>1.4612658963048188</v>
      </c>
      <c r="BN317">
        <f>EA317*'Value Calculations'!$D$11</f>
        <v>0</v>
      </c>
      <c r="BO317">
        <f>EB317*'Value Calculations'!$D$12</f>
        <v>2.441648218768242</v>
      </c>
      <c r="BP317">
        <f>EC317*'Value Calculations'!$D$13</f>
        <v>11.762884715820821</v>
      </c>
      <c r="BR317">
        <f>IFERROR(VLOOKUP($B317,'Raw Stats'!$CM$3:$DC$884,3,FALSE),0)</f>
        <v>78</v>
      </c>
      <c r="BS317">
        <f>IFERROR(VLOOKUP($B317,'Raw Stats'!$CM$3:$DC$884,4,FALSE),0)</f>
        <v>10</v>
      </c>
      <c r="BT317">
        <f>IFERROR(VLOOKUP($B317,'Raw Stats'!$CM$3:$DC$884,5,FALSE),0)</f>
        <v>18</v>
      </c>
      <c r="BU317">
        <f>IFERROR(VLOOKUP($B317,'Raw Stats'!$CM$3:$DC$884,6,FALSE),0)</f>
        <v>28</v>
      </c>
      <c r="BV317">
        <f>IFERROR(VLOOKUP($B317,'Raw Stats'!$CM$3:$DC$884,7,FALSE),0)</f>
        <v>-14</v>
      </c>
      <c r="BW317">
        <f>IFERROR(VLOOKUP($B317,'Raw Stats'!$CM$3:$DC$884,8,FALSE),0)</f>
        <v>34</v>
      </c>
      <c r="BX317">
        <f>IFERROR(VLOOKUP($B317,'Raw Stats'!$CM$3:$DC$884,9,FALSE),0)</f>
        <v>73</v>
      </c>
      <c r="BY317">
        <f>IFERROR(VLOOKUP($B317,'Raw Stats'!$CM$3:$DC$884,10,FALSE),0)</f>
        <v>23</v>
      </c>
      <c r="BZ317">
        <f>IFERROR(VLOOKUP($B317,'Raw Stats'!$CM$3:$DC$884,11,FALSE)+VLOOKUP($B317,'Raw Stats'!$CM$3:$DC$884,12,FALSE),0)</f>
        <v>8</v>
      </c>
      <c r="CA317">
        <f>IFERROR(VLOOKUP($B317,'Raw Stats'!$CM$3:$DC$884,13,FALSE)+VLOOKUP($B317,'Raw Stats'!$CM$3:$DC$884,14,FALSE),0)</f>
        <v>0</v>
      </c>
      <c r="CB317">
        <f>IFERROR(VLOOKUP($B317,'Raw Stats'!$CM$3:$DC$884,15,FALSE),0)</f>
        <v>2</v>
      </c>
      <c r="CC317">
        <f>IFERROR(VLOOKUP($B317,'Raw Stats'!$CM$3:$DC$884,16,FALSE),0)</f>
        <v>235</v>
      </c>
      <c r="CE317">
        <f>IFERROR(VLOOKUP($B317,'Raw Stats'!$BU$3:$CJ$528,3,FALSE),0)</f>
        <v>81</v>
      </c>
      <c r="CF317">
        <f>IFERROR(VLOOKUP($B317,'Raw Stats'!$BU$3:$CJ$528,4,FALSE),0)</f>
        <v>16</v>
      </c>
      <c r="CG317">
        <f>IFERROR(VLOOKUP($B317,'Raw Stats'!$BU$3:$CJ$5288,5,FALSE),0)</f>
        <v>15</v>
      </c>
      <c r="CH317">
        <f>IFERROR(VLOOKUP($B317,'Raw Stats'!$BU$3:$CJ$528,6,FALSE),0)</f>
        <v>31</v>
      </c>
      <c r="CI317">
        <f>IFERROR(VLOOKUP($B317,'Raw Stats'!$BU$3:$CJ$528,7,FALSE),0)</f>
        <v>-6</v>
      </c>
      <c r="CJ317">
        <f>IFERROR(VLOOKUP($B317,'Raw Stats'!$BU$3:$CJ$528,8,FALSE),0)</f>
        <v>36</v>
      </c>
      <c r="CK317">
        <f>IFERROR(VLOOKUP($B317,'Raw Stats'!$BU$3:$CJ$528,9,FALSE),0)</f>
        <v>53</v>
      </c>
      <c r="CL317">
        <f>IFERROR(VLOOKUP($B317,'Raw Stats'!$BU$3:$CJ$528,10,FALSE),0)</f>
        <v>15</v>
      </c>
      <c r="CM317">
        <f>IFERROR(VLOOKUP($B317,'Raw Stats'!$BU$3:$CJ$528,11,FALSE)+VLOOKUP($B317,'Raw Stats'!$BU$3:$CJ$528,12,FALSE),0)</f>
        <v>7</v>
      </c>
      <c r="CN317">
        <f>IFERROR(VLOOKUP($B317,'Raw Stats'!$BU$3:$CJ$528,13,FALSE)+VLOOKUP($B317,'Raw Stats'!$BU$3:$CJ$528,14,FALSE),0)</f>
        <v>2</v>
      </c>
      <c r="CO317">
        <f>IFERROR(VLOOKUP($B317,'Raw Stats'!$BU$3:$CJ$528,15,FALSE),0)</f>
        <v>1</v>
      </c>
      <c r="CP317">
        <f>IFERROR(VLOOKUP($B317,'Raw Stats'!$BU$3:$CJ$528,16,FALSE),0)</f>
        <v>221</v>
      </c>
      <c r="CR317">
        <f>IFERROR(VLOOKUP($B317,'Raw Stats'!$BC$3:$BR$528,3,FALSE),0)</f>
        <v>42</v>
      </c>
      <c r="CS317">
        <f>IFERROR(VLOOKUP($B317,'Raw Stats'!$BC$3:$BR$528,4,FALSE),0)</f>
        <v>5</v>
      </c>
      <c r="CT317">
        <f>IFERROR(VLOOKUP($B317,'Raw Stats'!$BC$3:$BR$5288,5,FALSE),0)</f>
        <v>5</v>
      </c>
      <c r="CU317">
        <f>IFERROR(VLOOKUP($B317,'Raw Stats'!$BC$3:$BR$52888,6,FALSE),0)</f>
        <v>10</v>
      </c>
      <c r="CV317">
        <f>IFERROR(VLOOKUP($B317,'Raw Stats'!$BC$3:$BR$5288,7,FALSE),0)</f>
        <v>-3</v>
      </c>
      <c r="CW317">
        <f>IFERROR(VLOOKUP($B317,'Raw Stats'!$BC$3:$BR$5288,8,FALSE),0)</f>
        <v>14</v>
      </c>
      <c r="CX317">
        <f>IFERROR(VLOOKUP($B317,'Raw Stats'!$BC$3:$BR$5288,9,FALSE),0)</f>
        <v>32</v>
      </c>
      <c r="CY317">
        <f>IFERROR(VLOOKUP($B317,'Raw Stats'!$BC$3:$BR$5288,10,FALSE),0)</f>
        <v>8</v>
      </c>
      <c r="CZ317">
        <f>IFERROR(VLOOKUP($B317,'Raw Stats'!$BC$3:$BR$5288,11,FALSE)+VLOOKUP($B317,'Raw Stats'!$BC$3:$BR$5288,12,FALSE),0)</f>
        <v>0</v>
      </c>
      <c r="DA317">
        <f>IFERROR(VLOOKUP($B317,'Raw Stats'!$BC$3:$BR$5288,13,FALSE)+VLOOKUP($B317,'Raw Stats'!$BC$3:$BR$5288,14,FALSE),0)</f>
        <v>1</v>
      </c>
      <c r="DB317">
        <f>IFERROR(VLOOKUP($B317,'Raw Stats'!$BC$3:$BR$5288,15,FALSE),0)</f>
        <v>0</v>
      </c>
      <c r="DC317">
        <f>IFERROR(VLOOKUP($B317,'Raw Stats'!$BC$3:$BR$5288,16,FALSE),0)</f>
        <v>64</v>
      </c>
      <c r="DE317">
        <f>IFERROR(VLOOKUP($B317,'Raw Stats'!$AK$3:$AZ$528,3,FALSE),0)</f>
        <v>62</v>
      </c>
      <c r="DF317">
        <f>IFERROR(VLOOKUP($B317,'Raw Stats'!$AK$3:$AZ$528,4,FALSE),0)</f>
        <v>6</v>
      </c>
      <c r="DG317">
        <f>IFERROR(VLOOKUP($B317,'Raw Stats'!$AK$3:$AZ$528,5,FALSE),0)</f>
        <v>19</v>
      </c>
      <c r="DH317">
        <f>IFERROR(VLOOKUP($B317,'Raw Stats'!$AK$3:$AZ$528,6,FALSE),0)</f>
        <v>25</v>
      </c>
      <c r="DI317">
        <f>IFERROR(VLOOKUP($B317,'Raw Stats'!$AK$3:$AZ$528,7,FALSE),0)</f>
        <v>2</v>
      </c>
      <c r="DJ317">
        <f>IFERROR(VLOOKUP($B317,'Raw Stats'!$AK$3:$AZ$528,8,FALSE),0)</f>
        <v>32</v>
      </c>
      <c r="DK317">
        <f>IFERROR(VLOOKUP($B317,'Raw Stats'!$AK$3:$AZ$528,9,FALSE),0)</f>
        <v>53</v>
      </c>
      <c r="DL317">
        <f>IFERROR(VLOOKUP($B317,'Raw Stats'!$AK$3:$AZ$528,10,FALSE),0)</f>
        <v>13</v>
      </c>
      <c r="DM317">
        <f>IFERROR(VLOOKUP($B317,'Raw Stats'!$AK$3:$AZ$528,11,FALSE)+VLOOKUP($B317,'Raw Stats'!$AK$3:$AZ$528,12,FALSE),0)</f>
        <v>1</v>
      </c>
      <c r="DN317">
        <f>IFERROR(VLOOKUP($B317,'Raw Stats'!$AK$3:$AZ$528,13,FALSE)+VLOOKUP($B317,'Raw Stats'!$AK$3:$AZ$528,14,FALSE),0)</f>
        <v>1</v>
      </c>
      <c r="DO317">
        <f>IFERROR(VLOOKUP($B317,'Raw Stats'!$AK$3:$AZ$528,15,FALSE),0)</f>
        <v>2</v>
      </c>
      <c r="DP317">
        <f>IFERROR(VLOOKUP($B317,'Raw Stats'!$AK$3:$AZ$528,16,FALSE),0)</f>
        <v>137</v>
      </c>
      <c r="DR317">
        <f>IFERROR(VLOOKUP($B317,'Raw Stats'!$S$3:$AH$528,3,FALSE),0)</f>
        <v>64</v>
      </c>
      <c r="DS317">
        <f>IFERROR(VLOOKUP($B317,'Raw Stats'!$S$3:$AH$528,4,FALSE),0)</f>
        <v>16</v>
      </c>
      <c r="DT317">
        <f>IFERROR(VLOOKUP($B317,'Raw Stats'!$S$3:$AH$528,5,FALSE),0)</f>
        <v>15</v>
      </c>
      <c r="DU317">
        <f>IFERROR(VLOOKUP($B317,'Raw Stats'!$S$3:$AH$528,6,FALSE),0)</f>
        <v>31</v>
      </c>
      <c r="DV317">
        <f>IFERROR(VLOOKUP($B317,'Raw Stats'!$S$3:$AH$528,7,FALSE),0)</f>
        <v>11</v>
      </c>
      <c r="DW317">
        <f>IFERROR(VLOOKUP($B317,'Raw Stats'!$S$3:$AH$528,8,FALSE),0)</f>
        <v>34</v>
      </c>
      <c r="DX317">
        <f>IFERROR(VLOOKUP($B317,'Raw Stats'!$S$3:$AH$528,9,FALSE),0)</f>
        <v>53</v>
      </c>
      <c r="DY317">
        <f>IFERROR(VLOOKUP($B317,'Raw Stats'!$S$3:$AH$528,10,FALSE),0)</f>
        <v>23</v>
      </c>
      <c r="DZ317">
        <f>IFERROR(VLOOKUP($B317,'Raw Stats'!$S$3:$AH$528,11,FALSE)+VLOOKUP($B317,'Raw Stats'!$S$3:$AH$528,12,FALSE),0)</f>
        <v>4</v>
      </c>
      <c r="EA317">
        <f>IFERROR(VLOOKUP($B317,'Raw Stats'!$S$3:$AH$528,13,FALSE)+VLOOKUP($B317,'Raw Stats'!$S$3:$AH$528,14,FALSE),0)</f>
        <v>0</v>
      </c>
      <c r="EB317">
        <f>IFERROR(VLOOKUP($B317,'Raw Stats'!$S$3:$AH$528,15,FALSE),0)</f>
        <v>3</v>
      </c>
      <c r="EC317">
        <f>IFERROR(VLOOKUP($B317,'Raw Stats'!$S$3:$AH$528,16,FALSE),0)</f>
        <v>171</v>
      </c>
    </row>
    <row r="318" spans="1:133" x14ac:dyDescent="0.2">
      <c r="A318">
        <f>IFERROR(VLOOKUP(B318,Sheet2!$W$1:$X$300,2,FALSE),301)</f>
        <v>301</v>
      </c>
      <c r="B318" t="s">
        <v>296</v>
      </c>
      <c r="C318">
        <f t="shared" si="20"/>
        <v>0.60667966711750865</v>
      </c>
      <c r="D318">
        <f t="shared" si="21"/>
        <v>0.5971182485073353</v>
      </c>
      <c r="E318">
        <f t="shared" si="22"/>
        <v>0.68399270812571622</v>
      </c>
      <c r="F318">
        <f t="shared" si="23"/>
        <v>0.51817198764072236</v>
      </c>
      <c r="G318">
        <f t="shared" si="24"/>
        <v>0.88690058155219187</v>
      </c>
      <c r="J318">
        <f>BS318*'Value Calculations'!$D$3</f>
        <v>3.2618834290083032</v>
      </c>
      <c r="K318">
        <f>BT318*'Value Calculations'!$D$4</f>
        <v>1.6280635202232496</v>
      </c>
      <c r="L318">
        <f>BU318*'Value Calculations'!$D$5</f>
        <v>3.4493953656879803</v>
      </c>
      <c r="M318">
        <f>BV318*'Value Calculations'!$D$6</f>
        <v>0.50025972767745142</v>
      </c>
      <c r="N318">
        <f>BW318*'Value Calculations'!$D$7</f>
        <v>0.35153950821837121</v>
      </c>
      <c r="O318">
        <f>BX318*'Value Calculations'!$D$8</f>
        <v>4.4572701081054671</v>
      </c>
      <c r="P318">
        <f>BY318*'Value Calculations'!$D$9</f>
        <v>2.6450026540878513</v>
      </c>
      <c r="Q318">
        <f>BZ318*'Value Calculations'!$D$10</f>
        <v>0</v>
      </c>
      <c r="R318">
        <f>CA318*'Value Calculations'!$D$11</f>
        <v>0</v>
      </c>
      <c r="S318">
        <f>CB318*'Value Calculations'!$D$12</f>
        <v>0</v>
      </c>
      <c r="T318">
        <f>CC318*'Value Calculations'!$D$13</f>
        <v>4.3336943689866185</v>
      </c>
      <c r="V318">
        <f>CF318*'Value Calculations'!$D$3</f>
        <v>4.8928251435124546</v>
      </c>
      <c r="W318">
        <f>CG318*'Value Calculations'!$D$4</f>
        <v>4.5585778566250994</v>
      </c>
      <c r="X318">
        <f>CH318*'Value Calculations'!$D$5</f>
        <v>6.8987907313759607</v>
      </c>
      <c r="Y318">
        <f>CI318*'Value Calculations'!$D$6</f>
        <v>-1.2506493191936285</v>
      </c>
      <c r="Z318">
        <f>CJ318*'Value Calculations'!$D$7</f>
        <v>1.0546185246551136</v>
      </c>
      <c r="AA318">
        <f>CK318*'Value Calculations'!$D$8</f>
        <v>4.8886188282447058</v>
      </c>
      <c r="AB318">
        <f>CL318*'Value Calculations'!$D$9</f>
        <v>3.1488126834379182</v>
      </c>
      <c r="AC318">
        <f>CM318*'Value Calculations'!$D$10</f>
        <v>0</v>
      </c>
      <c r="AD318">
        <f>CN318*'Value Calculations'!$D$11</f>
        <v>2.9721424440748123</v>
      </c>
      <c r="AE318">
        <f>CO318*'Value Calculations'!$D$12</f>
        <v>1.6277654791788281</v>
      </c>
      <c r="AF318">
        <f>CP318*'Value Calculations'!$D$13</f>
        <v>9.4240655325582008</v>
      </c>
      <c r="AH318">
        <f>CS318*'Value Calculations'!$D$3</f>
        <v>6.5237668580166064</v>
      </c>
      <c r="AI318">
        <f>CT318*'Value Calculations'!$D$4</f>
        <v>1.6280635202232496</v>
      </c>
      <c r="AJ318">
        <f>CU318*'Value Calculations'!$D$5</f>
        <v>5.5721002061113527</v>
      </c>
      <c r="AK318">
        <f>CV318*'Value Calculations'!$D$6</f>
        <v>0.50025972767745142</v>
      </c>
      <c r="AL318">
        <f>CW318*'Value Calculations'!$D$7</f>
        <v>1.0546185246551136</v>
      </c>
      <c r="AM318">
        <f>CX318*'Value Calculations'!$D$8</f>
        <v>1.1502632537046367</v>
      </c>
      <c r="AN318">
        <f>CY318*'Value Calculations'!$D$9</f>
        <v>2.3930976394128178</v>
      </c>
      <c r="AO318">
        <f>CZ318*'Value Calculations'!$D$10</f>
        <v>1.0959494222286141</v>
      </c>
      <c r="AP318">
        <f>DA318*'Value Calculations'!$D$11</f>
        <v>0.9907141480249374</v>
      </c>
      <c r="AQ318">
        <f>DB318*'Value Calculations'!$D$12</f>
        <v>2.441648218768242</v>
      </c>
      <c r="AR318">
        <f>DC318*'Value Calculations'!$D$13</f>
        <v>7.4291903468342024</v>
      </c>
      <c r="AT318">
        <f>DF318*'Value Calculations'!$D$3</f>
        <v>8.1547085725207573</v>
      </c>
      <c r="AU318">
        <f>DG318*'Value Calculations'!$D$4</f>
        <v>3.9073524485357991</v>
      </c>
      <c r="AV318">
        <f>DH318*'Value Calculations'!$D$5</f>
        <v>8.4908193616934895</v>
      </c>
      <c r="AW318">
        <f>DI318*'Value Calculations'!$D$6</f>
        <v>-2.2511687745485314</v>
      </c>
      <c r="AX318">
        <f>DJ318*'Value Calculations'!$D$7</f>
        <v>1.0546185246551136</v>
      </c>
      <c r="AY318">
        <f>DK318*'Value Calculations'!$D$8</f>
        <v>1.1502632537046367</v>
      </c>
      <c r="AZ318">
        <f>DL318*'Value Calculations'!$D$9</f>
        <v>3.7785752201255018</v>
      </c>
      <c r="BA318">
        <f>DM318*'Value Calculations'!$D$10</f>
        <v>0.73063294815240942</v>
      </c>
      <c r="BB318">
        <f>DN318*'Value Calculations'!$D$11</f>
        <v>0.9907141480249374</v>
      </c>
      <c r="BC318">
        <f>DO318*'Value Calculations'!$D$12</f>
        <v>2.441648218768242</v>
      </c>
      <c r="BD318">
        <f>DP318*'Value Calculations'!$D$13</f>
        <v>11.969251114343994</v>
      </c>
      <c r="BF318">
        <f>DS318*'Value Calculations'!$D$3</f>
        <v>13.863004573285288</v>
      </c>
      <c r="BG318">
        <f>DT318*'Value Calculations'!$D$4</f>
        <v>5.8610286728036982</v>
      </c>
      <c r="BH318">
        <f>DU318*'Value Calculations'!$D$5</f>
        <v>13.797581462751921</v>
      </c>
      <c r="BI318">
        <f>DV318*'Value Calculations'!$D$6</f>
        <v>1.6258441149517171</v>
      </c>
      <c r="BJ318">
        <f>DW318*'Value Calculations'!$D$7</f>
        <v>0.87884877054592803</v>
      </c>
      <c r="BK318">
        <f>DX318*'Value Calculations'!$D$8</f>
        <v>1.5816119738438754</v>
      </c>
      <c r="BL318">
        <f>DY318*'Value Calculations'!$D$9</f>
        <v>3.2747651907754349</v>
      </c>
      <c r="BM318">
        <f>DZ318*'Value Calculations'!$D$10</f>
        <v>1.4612658963048188</v>
      </c>
      <c r="BN318">
        <f>EA318*'Value Calculations'!$D$11</f>
        <v>6.9349990361745615</v>
      </c>
      <c r="BO318">
        <f>EB318*'Value Calculations'!$D$12</f>
        <v>2.441648218768242</v>
      </c>
      <c r="BP318">
        <f>EC318*'Value Calculations'!$D$13</f>
        <v>15.683846287761094</v>
      </c>
      <c r="BR318">
        <f>IFERROR(VLOOKUP($B318,'Raw Stats'!$CM$3:$DC$884,3,FALSE),0)</f>
        <v>34</v>
      </c>
      <c r="BS318">
        <f>IFERROR(VLOOKUP($B318,'Raw Stats'!$CM$3:$DC$884,4,FALSE),0)</f>
        <v>8</v>
      </c>
      <c r="BT318">
        <f>IFERROR(VLOOKUP($B318,'Raw Stats'!$CM$3:$DC$884,5,FALSE),0)</f>
        <v>5</v>
      </c>
      <c r="BU318">
        <f>IFERROR(VLOOKUP($B318,'Raw Stats'!$CM$3:$DC$884,6,FALSE),0)</f>
        <v>13</v>
      </c>
      <c r="BV318">
        <f>IFERROR(VLOOKUP($B318,'Raw Stats'!$CM$3:$DC$884,7,FALSE),0)</f>
        <v>4</v>
      </c>
      <c r="BW318">
        <f>IFERROR(VLOOKUP($B318,'Raw Stats'!$CM$3:$DC$884,8,FALSE),0)</f>
        <v>4</v>
      </c>
      <c r="BX318">
        <f>IFERROR(VLOOKUP($B318,'Raw Stats'!$CM$3:$DC$884,9,FALSE),0)</f>
        <v>62</v>
      </c>
      <c r="BY318">
        <f>IFERROR(VLOOKUP($B318,'Raw Stats'!$CM$3:$DC$884,10,FALSE),0)</f>
        <v>21</v>
      </c>
      <c r="BZ318">
        <f>IFERROR(VLOOKUP($B318,'Raw Stats'!$CM$3:$DC$884,11,FALSE)+VLOOKUP($B318,'Raw Stats'!$CM$3:$DC$884,12,FALSE),0)</f>
        <v>0</v>
      </c>
      <c r="CA318">
        <f>IFERROR(VLOOKUP($B318,'Raw Stats'!$CM$3:$DC$884,13,FALSE)+VLOOKUP($B318,'Raw Stats'!$CM$3:$DC$884,14,FALSE),0)</f>
        <v>0</v>
      </c>
      <c r="CB318">
        <f>IFERROR(VLOOKUP($B318,'Raw Stats'!$CM$3:$DC$884,15,FALSE),0)</f>
        <v>0</v>
      </c>
      <c r="CC318">
        <f>IFERROR(VLOOKUP($B318,'Raw Stats'!$CM$3:$DC$884,16,FALSE),0)</f>
        <v>63</v>
      </c>
      <c r="CE318">
        <f>IFERROR(VLOOKUP($B318,'Raw Stats'!$BU$3:$CJ$528,3,FALSE),0)</f>
        <v>64</v>
      </c>
      <c r="CF318">
        <f>IFERROR(VLOOKUP($B318,'Raw Stats'!$BU$3:$CJ$528,4,FALSE),0)</f>
        <v>12</v>
      </c>
      <c r="CG318">
        <f>IFERROR(VLOOKUP($B318,'Raw Stats'!$BU$3:$CJ$5288,5,FALSE),0)</f>
        <v>14</v>
      </c>
      <c r="CH318">
        <f>IFERROR(VLOOKUP($B318,'Raw Stats'!$BU$3:$CJ$528,6,FALSE),0)</f>
        <v>26</v>
      </c>
      <c r="CI318">
        <f>IFERROR(VLOOKUP($B318,'Raw Stats'!$BU$3:$CJ$528,7,FALSE),0)</f>
        <v>-10</v>
      </c>
      <c r="CJ318">
        <f>IFERROR(VLOOKUP($B318,'Raw Stats'!$BU$3:$CJ$528,8,FALSE),0)</f>
        <v>12</v>
      </c>
      <c r="CK318">
        <f>IFERROR(VLOOKUP($B318,'Raw Stats'!$BU$3:$CJ$528,9,FALSE),0)</f>
        <v>68</v>
      </c>
      <c r="CL318">
        <f>IFERROR(VLOOKUP($B318,'Raw Stats'!$BU$3:$CJ$528,10,FALSE),0)</f>
        <v>25</v>
      </c>
      <c r="CM318">
        <f>IFERROR(VLOOKUP($B318,'Raw Stats'!$BU$3:$CJ$528,11,FALSE)+VLOOKUP($B318,'Raw Stats'!$BU$3:$CJ$528,12,FALSE),0)</f>
        <v>0</v>
      </c>
      <c r="CN318">
        <f>IFERROR(VLOOKUP($B318,'Raw Stats'!$BU$3:$CJ$528,13,FALSE)+VLOOKUP($B318,'Raw Stats'!$BU$3:$CJ$528,14,FALSE),0)</f>
        <v>3</v>
      </c>
      <c r="CO318">
        <f>IFERROR(VLOOKUP($B318,'Raw Stats'!$BU$3:$CJ$528,15,FALSE),0)</f>
        <v>2</v>
      </c>
      <c r="CP318">
        <f>IFERROR(VLOOKUP($B318,'Raw Stats'!$BU$3:$CJ$528,16,FALSE),0)</f>
        <v>137</v>
      </c>
      <c r="CR318">
        <f>IFERROR(VLOOKUP($B318,'Raw Stats'!$BC$3:$BR$528,3,FALSE),0)</f>
        <v>45</v>
      </c>
      <c r="CS318">
        <f>IFERROR(VLOOKUP($B318,'Raw Stats'!$BC$3:$BR$528,4,FALSE),0)</f>
        <v>16</v>
      </c>
      <c r="CT318">
        <f>IFERROR(VLOOKUP($B318,'Raw Stats'!$BC$3:$BR$5288,5,FALSE),0)</f>
        <v>5</v>
      </c>
      <c r="CU318">
        <f>IFERROR(VLOOKUP($B318,'Raw Stats'!$BC$3:$BR$52888,6,FALSE),0)</f>
        <v>21</v>
      </c>
      <c r="CV318">
        <f>IFERROR(VLOOKUP($B318,'Raw Stats'!$BC$3:$BR$5288,7,FALSE),0)</f>
        <v>4</v>
      </c>
      <c r="CW318">
        <f>IFERROR(VLOOKUP($B318,'Raw Stats'!$BC$3:$BR$5288,8,FALSE),0)</f>
        <v>12</v>
      </c>
      <c r="CX318">
        <f>IFERROR(VLOOKUP($B318,'Raw Stats'!$BC$3:$BR$5288,9,FALSE),0)</f>
        <v>16</v>
      </c>
      <c r="CY318">
        <f>IFERROR(VLOOKUP($B318,'Raw Stats'!$BC$3:$BR$5288,10,FALSE),0)</f>
        <v>19</v>
      </c>
      <c r="CZ318">
        <f>IFERROR(VLOOKUP($B318,'Raw Stats'!$BC$3:$BR$5288,11,FALSE)+VLOOKUP($B318,'Raw Stats'!$BC$3:$BR$5288,12,FALSE),0)</f>
        <v>3</v>
      </c>
      <c r="DA318">
        <f>IFERROR(VLOOKUP($B318,'Raw Stats'!$BC$3:$BR$5288,13,FALSE)+VLOOKUP($B318,'Raw Stats'!$BC$3:$BR$5288,14,FALSE),0)</f>
        <v>1</v>
      </c>
      <c r="DB318">
        <f>IFERROR(VLOOKUP($B318,'Raw Stats'!$BC$3:$BR$5288,15,FALSE),0)</f>
        <v>3</v>
      </c>
      <c r="DC318">
        <f>IFERROR(VLOOKUP($B318,'Raw Stats'!$BC$3:$BR$5288,16,FALSE),0)</f>
        <v>108</v>
      </c>
      <c r="DE318">
        <f>IFERROR(VLOOKUP($B318,'Raw Stats'!$AK$3:$AZ$528,3,FALSE),0)</f>
        <v>78</v>
      </c>
      <c r="DF318">
        <f>IFERROR(VLOOKUP($B318,'Raw Stats'!$AK$3:$AZ$528,4,FALSE),0)</f>
        <v>20</v>
      </c>
      <c r="DG318">
        <f>IFERROR(VLOOKUP($B318,'Raw Stats'!$AK$3:$AZ$528,5,FALSE),0)</f>
        <v>12</v>
      </c>
      <c r="DH318">
        <f>IFERROR(VLOOKUP($B318,'Raw Stats'!$AK$3:$AZ$528,6,FALSE),0)</f>
        <v>32</v>
      </c>
      <c r="DI318">
        <f>IFERROR(VLOOKUP($B318,'Raw Stats'!$AK$3:$AZ$528,7,FALSE),0)</f>
        <v>-18</v>
      </c>
      <c r="DJ318">
        <f>IFERROR(VLOOKUP($B318,'Raw Stats'!$AK$3:$AZ$528,8,FALSE),0)</f>
        <v>12</v>
      </c>
      <c r="DK318">
        <f>IFERROR(VLOOKUP($B318,'Raw Stats'!$AK$3:$AZ$528,9,FALSE),0)</f>
        <v>16</v>
      </c>
      <c r="DL318">
        <f>IFERROR(VLOOKUP($B318,'Raw Stats'!$AK$3:$AZ$528,10,FALSE),0)</f>
        <v>30</v>
      </c>
      <c r="DM318">
        <f>IFERROR(VLOOKUP($B318,'Raw Stats'!$AK$3:$AZ$528,11,FALSE)+VLOOKUP($B318,'Raw Stats'!$AK$3:$AZ$528,12,FALSE),0)</f>
        <v>2</v>
      </c>
      <c r="DN318">
        <f>IFERROR(VLOOKUP($B318,'Raw Stats'!$AK$3:$AZ$528,13,FALSE)+VLOOKUP($B318,'Raw Stats'!$AK$3:$AZ$528,14,FALSE),0)</f>
        <v>1</v>
      </c>
      <c r="DO318">
        <f>IFERROR(VLOOKUP($B318,'Raw Stats'!$AK$3:$AZ$528,15,FALSE),0)</f>
        <v>3</v>
      </c>
      <c r="DP318">
        <f>IFERROR(VLOOKUP($B318,'Raw Stats'!$AK$3:$AZ$528,16,FALSE),0)</f>
        <v>174</v>
      </c>
      <c r="DR318">
        <f>IFERROR(VLOOKUP($B318,'Raw Stats'!$S$3:$AH$528,3,FALSE),0)</f>
        <v>76</v>
      </c>
      <c r="DS318">
        <f>IFERROR(VLOOKUP($B318,'Raw Stats'!$S$3:$AH$528,4,FALSE),0)</f>
        <v>34</v>
      </c>
      <c r="DT318">
        <f>IFERROR(VLOOKUP($B318,'Raw Stats'!$S$3:$AH$528,5,FALSE),0)</f>
        <v>18</v>
      </c>
      <c r="DU318">
        <f>IFERROR(VLOOKUP($B318,'Raw Stats'!$S$3:$AH$528,6,FALSE),0)</f>
        <v>52</v>
      </c>
      <c r="DV318">
        <f>IFERROR(VLOOKUP($B318,'Raw Stats'!$S$3:$AH$528,7,FALSE),0)</f>
        <v>13</v>
      </c>
      <c r="DW318">
        <f>IFERROR(VLOOKUP($B318,'Raw Stats'!$S$3:$AH$528,8,FALSE),0)</f>
        <v>10</v>
      </c>
      <c r="DX318">
        <f>IFERROR(VLOOKUP($B318,'Raw Stats'!$S$3:$AH$528,9,FALSE),0)</f>
        <v>22</v>
      </c>
      <c r="DY318">
        <f>IFERROR(VLOOKUP($B318,'Raw Stats'!$S$3:$AH$528,10,FALSE),0)</f>
        <v>26</v>
      </c>
      <c r="DZ318">
        <f>IFERROR(VLOOKUP($B318,'Raw Stats'!$S$3:$AH$528,11,FALSE)+VLOOKUP($B318,'Raw Stats'!$S$3:$AH$528,12,FALSE),0)</f>
        <v>4</v>
      </c>
      <c r="EA318">
        <f>IFERROR(VLOOKUP($B318,'Raw Stats'!$S$3:$AH$528,13,FALSE)+VLOOKUP($B318,'Raw Stats'!$S$3:$AH$528,14,FALSE),0)</f>
        <v>7</v>
      </c>
      <c r="EB318">
        <f>IFERROR(VLOOKUP($B318,'Raw Stats'!$S$3:$AH$528,15,FALSE),0)</f>
        <v>3</v>
      </c>
      <c r="EC318">
        <f>IFERROR(VLOOKUP($B318,'Raw Stats'!$S$3:$AH$528,16,FALSE),0)</f>
        <v>228</v>
      </c>
    </row>
    <row r="319" spans="1:133" x14ac:dyDescent="0.2">
      <c r="A319">
        <f>IFERROR(VLOOKUP(B319,Sheet2!$W$1:$X$300,2,FALSE),301)</f>
        <v>301</v>
      </c>
      <c r="B319" t="s">
        <v>269</v>
      </c>
      <c r="C319">
        <f t="shared" si="20"/>
        <v>0.60651941289876421</v>
      </c>
      <c r="D319">
        <f t="shared" si="21"/>
        <v>0.64949578898499283</v>
      </c>
      <c r="E319">
        <f t="shared" si="22"/>
        <v>0.96275333313845934</v>
      </c>
      <c r="F319">
        <f t="shared" si="23"/>
        <v>0.69442712411238083</v>
      </c>
      <c r="G319">
        <f t="shared" si="24"/>
        <v>0.70521487174279496</v>
      </c>
      <c r="J319">
        <f>BS319*'Value Calculations'!$D$3</f>
        <v>6.1160314293905689</v>
      </c>
      <c r="K319">
        <f>BT319*'Value Calculations'!$D$4</f>
        <v>8.4659303051608976</v>
      </c>
      <c r="L319">
        <f>BU319*'Value Calculations'!$D$5</f>
        <v>10.878862307169783</v>
      </c>
      <c r="M319">
        <f>BV319*'Value Calculations'!$D$6</f>
        <v>-3.5018180937421599</v>
      </c>
      <c r="N319">
        <f>BW319*'Value Calculations'!$D$7</f>
        <v>2.4607765575285985</v>
      </c>
      <c r="O319">
        <f>BX319*'Value Calculations'!$D$8</f>
        <v>4.5291615614620069</v>
      </c>
      <c r="P319">
        <f>BY319*'Value Calculations'!$D$9</f>
        <v>2.3930976394128178</v>
      </c>
      <c r="Q319">
        <f>BZ319*'Value Calculations'!$D$10</f>
        <v>4.3837976889144565</v>
      </c>
      <c r="R319">
        <f>CA319*'Value Calculations'!$D$11</f>
        <v>0</v>
      </c>
      <c r="S319">
        <f>CB319*'Value Calculations'!$D$12</f>
        <v>0.81388273958941404</v>
      </c>
      <c r="T319">
        <f>CC319*'Value Calculations'!$D$13</f>
        <v>12.58835030991351</v>
      </c>
      <c r="V319">
        <f>CF319*'Value Calculations'!$D$3</f>
        <v>4.0773542862603787</v>
      </c>
      <c r="W319">
        <f>CG319*'Value Calculations'!$D$4</f>
        <v>8.7915430092055473</v>
      </c>
      <c r="X319">
        <f>CH319*'Value Calculations'!$D$5</f>
        <v>9.8175098869580975</v>
      </c>
      <c r="Y319">
        <f>CI319*'Value Calculations'!$D$6</f>
        <v>-3.626883025661523</v>
      </c>
      <c r="Z319">
        <f>CJ319*'Value Calculations'!$D$7</f>
        <v>3.6032799592383049</v>
      </c>
      <c r="AA319">
        <f>CK319*'Value Calculations'!$D$8</f>
        <v>2.3724179607658131</v>
      </c>
      <c r="AB319">
        <f>CL319*'Value Calculations'!$D$9</f>
        <v>4.2823852494755688</v>
      </c>
      <c r="AC319">
        <f>CM319*'Value Calculations'!$D$10</f>
        <v>2.5572153185334328</v>
      </c>
      <c r="AD319">
        <f>CN319*'Value Calculations'!$D$11</f>
        <v>0.9907141480249374</v>
      </c>
      <c r="AE319">
        <f>CO319*'Value Calculations'!$D$12</f>
        <v>0.81388273958941404</v>
      </c>
      <c r="AF319">
        <f>CP319*'Value Calculations'!$D$13</f>
        <v>9.8367983296045463</v>
      </c>
      <c r="AH319">
        <f>CS319*'Value Calculations'!$D$3</f>
        <v>5.7082960007645305</v>
      </c>
      <c r="AI319">
        <f>CT319*'Value Calculations'!$D$4</f>
        <v>7.8147048970715982</v>
      </c>
      <c r="AJ319">
        <f>CU319*'Value Calculations'!$D$5</f>
        <v>10.082847992011018</v>
      </c>
      <c r="AK319">
        <f>CV319*'Value Calculations'!$D$6</f>
        <v>-0.75038959151617712</v>
      </c>
      <c r="AL319">
        <f>CW319*'Value Calculations'!$D$7</f>
        <v>2.0213521722556345</v>
      </c>
      <c r="AM319">
        <f>CX319*'Value Calculations'!$D$8</f>
        <v>2.5162008674788927</v>
      </c>
      <c r="AN319">
        <f>CY319*'Value Calculations'!$D$9</f>
        <v>2.770955161425368</v>
      </c>
      <c r="AO319">
        <f>CZ319*'Value Calculations'!$D$10</f>
        <v>5.4797471111430704</v>
      </c>
      <c r="AP319">
        <f>DA319*'Value Calculations'!$D$11</f>
        <v>1.9814282960498748</v>
      </c>
      <c r="AQ319">
        <f>DB319*'Value Calculations'!$D$12</f>
        <v>0.81388273958941404</v>
      </c>
      <c r="AR319">
        <f>DC319*'Value Calculations'!$D$13</f>
        <v>7.7731343443728225</v>
      </c>
      <c r="AT319">
        <f>DF319*'Value Calculations'!$D$3</f>
        <v>7.3392377152686823</v>
      </c>
      <c r="AU319">
        <f>DG319*'Value Calculations'!$D$4</f>
        <v>9.4427684172948485</v>
      </c>
      <c r="AV319">
        <f>DH319*'Value Calculations'!$D$5</f>
        <v>12.470890937487313</v>
      </c>
      <c r="AW319">
        <f>DI319*'Value Calculations'!$D$6</f>
        <v>0.62532465959681427</v>
      </c>
      <c r="AX319">
        <f>DJ319*'Value Calculations'!$D$7</f>
        <v>3.1638555739653409</v>
      </c>
      <c r="AY319">
        <f>DK319*'Value Calculations'!$D$8</f>
        <v>1.5097205204873356</v>
      </c>
      <c r="AZ319">
        <f>DL319*'Value Calculations'!$D$9</f>
        <v>2.8969076687628847</v>
      </c>
      <c r="BA319">
        <f>DM319*'Value Calculations'!$D$10</f>
        <v>4.3837976889144565</v>
      </c>
      <c r="BB319">
        <f>DN319*'Value Calculations'!$D$11</f>
        <v>0</v>
      </c>
      <c r="BC319">
        <f>DO319*'Value Calculations'!$D$12</f>
        <v>0</v>
      </c>
      <c r="BD319">
        <f>DP319*'Value Calculations'!$D$13</f>
        <v>10.24953112665089</v>
      </c>
      <c r="BF319">
        <f>DS319*'Value Calculations'!$D$3</f>
        <v>6.1160314293905689</v>
      </c>
      <c r="BG319">
        <f>DT319*'Value Calculations'!$D$4</f>
        <v>8.7915430092055473</v>
      </c>
      <c r="BH319">
        <f>DU319*'Value Calculations'!$D$5</f>
        <v>11.144200412222705</v>
      </c>
      <c r="BI319">
        <f>DV319*'Value Calculations'!$D$6</f>
        <v>-2.1261038426291687</v>
      </c>
      <c r="BJ319">
        <f>DW319*'Value Calculations'!$D$7</f>
        <v>3.2517404510199337</v>
      </c>
      <c r="BK319">
        <f>DX319*'Value Calculations'!$D$8</f>
        <v>1.725394880556955</v>
      </c>
      <c r="BL319">
        <f>DY319*'Value Calculations'!$D$9</f>
        <v>3.6526227127879851</v>
      </c>
      <c r="BM319">
        <f>DZ319*'Value Calculations'!$D$10</f>
        <v>3.2878482666858426</v>
      </c>
      <c r="BN319">
        <f>EA319*'Value Calculations'!$D$11</f>
        <v>0.9907141480249374</v>
      </c>
      <c r="BO319">
        <f>EB319*'Value Calculations'!$D$12</f>
        <v>1.6277654791788281</v>
      </c>
      <c r="BP319">
        <f>EC319*'Value Calculations'!$D$13</f>
        <v>9.4928543320659244</v>
      </c>
      <c r="BR319">
        <f>IFERROR(VLOOKUP($B319,'Raw Stats'!$CM$3:$DC$884,3,FALSE),0)</f>
        <v>81</v>
      </c>
      <c r="BS319">
        <f>IFERROR(VLOOKUP($B319,'Raw Stats'!$CM$3:$DC$884,4,FALSE),0)</f>
        <v>15</v>
      </c>
      <c r="BT319">
        <f>IFERROR(VLOOKUP($B319,'Raw Stats'!$CM$3:$DC$884,5,FALSE),0)</f>
        <v>26</v>
      </c>
      <c r="BU319">
        <f>IFERROR(VLOOKUP($B319,'Raw Stats'!$CM$3:$DC$884,6,FALSE),0)</f>
        <v>41</v>
      </c>
      <c r="BV319">
        <f>IFERROR(VLOOKUP($B319,'Raw Stats'!$CM$3:$DC$884,7,FALSE),0)</f>
        <v>-28</v>
      </c>
      <c r="BW319">
        <f>IFERROR(VLOOKUP($B319,'Raw Stats'!$CM$3:$DC$884,8,FALSE),0)</f>
        <v>28</v>
      </c>
      <c r="BX319">
        <f>IFERROR(VLOOKUP($B319,'Raw Stats'!$CM$3:$DC$884,9,FALSE),0)</f>
        <v>63</v>
      </c>
      <c r="BY319">
        <f>IFERROR(VLOOKUP($B319,'Raw Stats'!$CM$3:$DC$884,10,FALSE),0)</f>
        <v>19</v>
      </c>
      <c r="BZ319">
        <f>IFERROR(VLOOKUP($B319,'Raw Stats'!$CM$3:$DC$884,11,FALSE)+VLOOKUP($B319,'Raw Stats'!$CM$3:$DC$884,12,FALSE),0)</f>
        <v>12</v>
      </c>
      <c r="CA319">
        <f>IFERROR(VLOOKUP($B319,'Raw Stats'!$CM$3:$DC$884,13,FALSE)+VLOOKUP($B319,'Raw Stats'!$CM$3:$DC$884,14,FALSE),0)</f>
        <v>0</v>
      </c>
      <c r="CB319">
        <f>IFERROR(VLOOKUP($B319,'Raw Stats'!$CM$3:$DC$884,15,FALSE),0)</f>
        <v>1</v>
      </c>
      <c r="CC319">
        <f>IFERROR(VLOOKUP($B319,'Raw Stats'!$CM$3:$DC$884,16,FALSE),0)</f>
        <v>183</v>
      </c>
      <c r="CE319">
        <f>IFERROR(VLOOKUP($B319,'Raw Stats'!$BU$3:$CJ$528,3,FALSE),0)</f>
        <v>67</v>
      </c>
      <c r="CF319">
        <f>IFERROR(VLOOKUP($B319,'Raw Stats'!$BU$3:$CJ$528,4,FALSE),0)</f>
        <v>10</v>
      </c>
      <c r="CG319">
        <f>IFERROR(VLOOKUP($B319,'Raw Stats'!$BU$3:$CJ$5288,5,FALSE),0)</f>
        <v>27</v>
      </c>
      <c r="CH319">
        <f>IFERROR(VLOOKUP($B319,'Raw Stats'!$BU$3:$CJ$528,6,FALSE),0)</f>
        <v>37</v>
      </c>
      <c r="CI319">
        <f>IFERROR(VLOOKUP($B319,'Raw Stats'!$BU$3:$CJ$528,7,FALSE),0)</f>
        <v>-29</v>
      </c>
      <c r="CJ319">
        <f>IFERROR(VLOOKUP($B319,'Raw Stats'!$BU$3:$CJ$528,8,FALSE),0)</f>
        <v>41</v>
      </c>
      <c r="CK319">
        <f>IFERROR(VLOOKUP($B319,'Raw Stats'!$BU$3:$CJ$528,9,FALSE),0)</f>
        <v>33</v>
      </c>
      <c r="CL319">
        <f>IFERROR(VLOOKUP($B319,'Raw Stats'!$BU$3:$CJ$528,10,FALSE),0)</f>
        <v>34</v>
      </c>
      <c r="CM319">
        <f>IFERROR(VLOOKUP($B319,'Raw Stats'!$BU$3:$CJ$528,11,FALSE)+VLOOKUP($B319,'Raw Stats'!$BU$3:$CJ$528,12,FALSE),0)</f>
        <v>7</v>
      </c>
      <c r="CN319">
        <f>IFERROR(VLOOKUP($B319,'Raw Stats'!$BU$3:$CJ$528,13,FALSE)+VLOOKUP($B319,'Raw Stats'!$BU$3:$CJ$528,14,FALSE),0)</f>
        <v>1</v>
      </c>
      <c r="CO319">
        <f>IFERROR(VLOOKUP($B319,'Raw Stats'!$BU$3:$CJ$528,15,FALSE),0)</f>
        <v>1</v>
      </c>
      <c r="CP319">
        <f>IFERROR(VLOOKUP($B319,'Raw Stats'!$BU$3:$CJ$528,16,FALSE),0)</f>
        <v>143</v>
      </c>
      <c r="CR319">
        <f>IFERROR(VLOOKUP($B319,'Raw Stats'!$BC$3:$BR$528,3,FALSE),0)</f>
        <v>48</v>
      </c>
      <c r="CS319">
        <f>IFERROR(VLOOKUP($B319,'Raw Stats'!$BC$3:$BR$528,4,FALSE),0)</f>
        <v>14</v>
      </c>
      <c r="CT319">
        <f>IFERROR(VLOOKUP($B319,'Raw Stats'!$BC$3:$BR$5288,5,FALSE),0)</f>
        <v>24</v>
      </c>
      <c r="CU319">
        <f>IFERROR(VLOOKUP($B319,'Raw Stats'!$BC$3:$BR$52888,6,FALSE),0)</f>
        <v>38</v>
      </c>
      <c r="CV319">
        <f>IFERROR(VLOOKUP($B319,'Raw Stats'!$BC$3:$BR$5288,7,FALSE),0)</f>
        <v>-6</v>
      </c>
      <c r="CW319">
        <f>IFERROR(VLOOKUP($B319,'Raw Stats'!$BC$3:$BR$5288,8,FALSE),0)</f>
        <v>23</v>
      </c>
      <c r="CX319">
        <f>IFERROR(VLOOKUP($B319,'Raw Stats'!$BC$3:$BR$5288,9,FALSE),0)</f>
        <v>35</v>
      </c>
      <c r="CY319">
        <f>IFERROR(VLOOKUP($B319,'Raw Stats'!$BC$3:$BR$5288,10,FALSE),0)</f>
        <v>22</v>
      </c>
      <c r="CZ319">
        <f>IFERROR(VLOOKUP($B319,'Raw Stats'!$BC$3:$BR$5288,11,FALSE)+VLOOKUP($B319,'Raw Stats'!$BC$3:$BR$5288,12,FALSE),0)</f>
        <v>15</v>
      </c>
      <c r="DA319">
        <f>IFERROR(VLOOKUP($B319,'Raw Stats'!$BC$3:$BR$5288,13,FALSE)+VLOOKUP($B319,'Raw Stats'!$BC$3:$BR$5288,14,FALSE),0)</f>
        <v>2</v>
      </c>
      <c r="DB319">
        <f>IFERROR(VLOOKUP($B319,'Raw Stats'!$BC$3:$BR$5288,15,FALSE),0)</f>
        <v>1</v>
      </c>
      <c r="DC319">
        <f>IFERROR(VLOOKUP($B319,'Raw Stats'!$BC$3:$BR$5288,16,FALSE),0)</f>
        <v>113</v>
      </c>
      <c r="DE319">
        <f>IFERROR(VLOOKUP($B319,'Raw Stats'!$AK$3:$AZ$528,3,FALSE),0)</f>
        <v>75</v>
      </c>
      <c r="DF319">
        <f>IFERROR(VLOOKUP($B319,'Raw Stats'!$AK$3:$AZ$528,4,FALSE),0)</f>
        <v>18</v>
      </c>
      <c r="DG319">
        <f>IFERROR(VLOOKUP($B319,'Raw Stats'!$AK$3:$AZ$528,5,FALSE),0)</f>
        <v>29</v>
      </c>
      <c r="DH319">
        <f>IFERROR(VLOOKUP($B319,'Raw Stats'!$AK$3:$AZ$528,6,FALSE),0)</f>
        <v>47</v>
      </c>
      <c r="DI319">
        <f>IFERROR(VLOOKUP($B319,'Raw Stats'!$AK$3:$AZ$528,7,FALSE),0)</f>
        <v>5</v>
      </c>
      <c r="DJ319">
        <f>IFERROR(VLOOKUP($B319,'Raw Stats'!$AK$3:$AZ$528,8,FALSE),0)</f>
        <v>36</v>
      </c>
      <c r="DK319">
        <f>IFERROR(VLOOKUP($B319,'Raw Stats'!$AK$3:$AZ$528,9,FALSE),0)</f>
        <v>21</v>
      </c>
      <c r="DL319">
        <f>IFERROR(VLOOKUP($B319,'Raw Stats'!$AK$3:$AZ$528,10,FALSE),0)</f>
        <v>23</v>
      </c>
      <c r="DM319">
        <f>IFERROR(VLOOKUP($B319,'Raw Stats'!$AK$3:$AZ$528,11,FALSE)+VLOOKUP($B319,'Raw Stats'!$AK$3:$AZ$528,12,FALSE),0)</f>
        <v>12</v>
      </c>
      <c r="DN319">
        <f>IFERROR(VLOOKUP($B319,'Raw Stats'!$AK$3:$AZ$528,13,FALSE)+VLOOKUP($B319,'Raw Stats'!$AK$3:$AZ$528,14,FALSE),0)</f>
        <v>0</v>
      </c>
      <c r="DO319">
        <f>IFERROR(VLOOKUP($B319,'Raw Stats'!$AK$3:$AZ$528,15,FALSE),0)</f>
        <v>0</v>
      </c>
      <c r="DP319">
        <f>IFERROR(VLOOKUP($B319,'Raw Stats'!$AK$3:$AZ$528,16,FALSE),0)</f>
        <v>149</v>
      </c>
      <c r="DR319">
        <f>IFERROR(VLOOKUP($B319,'Raw Stats'!$S$3:$AH$528,3,FALSE),0)</f>
        <v>68</v>
      </c>
      <c r="DS319">
        <f>IFERROR(VLOOKUP($B319,'Raw Stats'!$S$3:$AH$528,4,FALSE),0)</f>
        <v>15</v>
      </c>
      <c r="DT319">
        <f>IFERROR(VLOOKUP($B319,'Raw Stats'!$S$3:$AH$528,5,FALSE),0)</f>
        <v>27</v>
      </c>
      <c r="DU319">
        <f>IFERROR(VLOOKUP($B319,'Raw Stats'!$S$3:$AH$528,6,FALSE),0)</f>
        <v>42</v>
      </c>
      <c r="DV319">
        <f>IFERROR(VLOOKUP($B319,'Raw Stats'!$S$3:$AH$528,7,FALSE),0)</f>
        <v>-17</v>
      </c>
      <c r="DW319">
        <f>IFERROR(VLOOKUP($B319,'Raw Stats'!$S$3:$AH$528,8,FALSE),0)</f>
        <v>37</v>
      </c>
      <c r="DX319">
        <f>IFERROR(VLOOKUP($B319,'Raw Stats'!$S$3:$AH$528,9,FALSE),0)</f>
        <v>24</v>
      </c>
      <c r="DY319">
        <f>IFERROR(VLOOKUP($B319,'Raw Stats'!$S$3:$AH$528,10,FALSE),0)</f>
        <v>29</v>
      </c>
      <c r="DZ319">
        <f>IFERROR(VLOOKUP($B319,'Raw Stats'!$S$3:$AH$528,11,FALSE)+VLOOKUP($B319,'Raw Stats'!$S$3:$AH$528,12,FALSE),0)</f>
        <v>9</v>
      </c>
      <c r="EA319">
        <f>IFERROR(VLOOKUP($B319,'Raw Stats'!$S$3:$AH$528,13,FALSE)+VLOOKUP($B319,'Raw Stats'!$S$3:$AH$528,14,FALSE),0)</f>
        <v>1</v>
      </c>
      <c r="EB319">
        <f>IFERROR(VLOOKUP($B319,'Raw Stats'!$S$3:$AH$528,15,FALSE),0)</f>
        <v>2</v>
      </c>
      <c r="EC319">
        <f>IFERROR(VLOOKUP($B319,'Raw Stats'!$S$3:$AH$528,16,FALSE),0)</f>
        <v>138</v>
      </c>
    </row>
    <row r="320" spans="1:133" x14ac:dyDescent="0.2">
      <c r="A320">
        <f>IFERROR(VLOOKUP(B320,Sheet2!$W$1:$X$300,2,FALSE),301)</f>
        <v>301</v>
      </c>
      <c r="B320" t="s">
        <v>138</v>
      </c>
      <c r="C320">
        <f t="shared" si="20"/>
        <v>0.60350393919003209</v>
      </c>
      <c r="D320">
        <f t="shared" si="21"/>
        <v>0</v>
      </c>
      <c r="E320">
        <f t="shared" si="22"/>
        <v>0</v>
      </c>
      <c r="F320">
        <f t="shared" si="23"/>
        <v>0</v>
      </c>
      <c r="G320">
        <f t="shared" si="24"/>
        <v>0</v>
      </c>
      <c r="J320">
        <f>BS320*'Value Calculations'!$D$3</f>
        <v>4.8928251435124546</v>
      </c>
      <c r="K320">
        <f>BT320*'Value Calculations'!$D$4</f>
        <v>1.3024508161785997</v>
      </c>
      <c r="L320">
        <f>BU320*'Value Calculations'!$D$5</f>
        <v>4.2454096808467447</v>
      </c>
      <c r="M320">
        <f>BV320*'Value Calculations'!$D$6</f>
        <v>1.75090904687108</v>
      </c>
      <c r="N320">
        <f>BW320*'Value Calculations'!$D$7</f>
        <v>1.2303882787642992</v>
      </c>
      <c r="O320">
        <f>BX320*'Value Calculations'!$D$8</f>
        <v>3.3070068544008304</v>
      </c>
      <c r="P320">
        <f>BY320*'Value Calculations'!$D$9</f>
        <v>1.1335725660376506</v>
      </c>
      <c r="Q320">
        <f>BZ320*'Value Calculations'!$D$10</f>
        <v>0.36531647407620471</v>
      </c>
      <c r="R320">
        <f>CA320*'Value Calculations'!$D$11</f>
        <v>0</v>
      </c>
      <c r="S320">
        <f>CB320*'Value Calculations'!$D$12</f>
        <v>2.441648218768242</v>
      </c>
      <c r="T320">
        <f>CC320*'Value Calculations'!$D$13</f>
        <v>4.6776383665252386</v>
      </c>
      <c r="V320">
        <f>CF320*'Value Calculations'!$D$3</f>
        <v>0</v>
      </c>
      <c r="W320">
        <f>CG320*'Value Calculations'!$D$4</f>
        <v>1.3024508161785997</v>
      </c>
      <c r="X320">
        <f>CH320*'Value Calculations'!$D$5</f>
        <v>0</v>
      </c>
      <c r="Y320">
        <f>CI320*'Value Calculations'!$D$6</f>
        <v>0</v>
      </c>
      <c r="Z320">
        <f>CJ320*'Value Calculations'!$D$7</f>
        <v>0</v>
      </c>
      <c r="AA320">
        <f>CK320*'Value Calculations'!$D$8</f>
        <v>0</v>
      </c>
      <c r="AB320">
        <f>CL320*'Value Calculations'!$D$9</f>
        <v>0</v>
      </c>
      <c r="AC320">
        <f>CM320*'Value Calculations'!$D$10</f>
        <v>0</v>
      </c>
      <c r="AD320">
        <f>CN320*'Value Calculations'!$D$11</f>
        <v>0</v>
      </c>
      <c r="AE320">
        <f>CO320*'Value Calculations'!$D$12</f>
        <v>0</v>
      </c>
      <c r="AF320">
        <f>CP320*'Value Calculations'!$D$13</f>
        <v>0</v>
      </c>
      <c r="AH320">
        <f>CS320*'Value Calculations'!$D$3</f>
        <v>0</v>
      </c>
      <c r="AI320">
        <f>CT320*'Value Calculations'!$D$4</f>
        <v>0</v>
      </c>
      <c r="AJ320">
        <f>CU320*'Value Calculations'!$D$5</f>
        <v>0</v>
      </c>
      <c r="AK320">
        <f>CV320*'Value Calculations'!$D$6</f>
        <v>0</v>
      </c>
      <c r="AL320">
        <f>CW320*'Value Calculations'!$D$7</f>
        <v>0</v>
      </c>
      <c r="AM320">
        <f>CX320*'Value Calculations'!$D$8</f>
        <v>0</v>
      </c>
      <c r="AN320">
        <f>CY320*'Value Calculations'!$D$9</f>
        <v>0</v>
      </c>
      <c r="AO320">
        <f>CZ320*'Value Calculations'!$D$10</f>
        <v>0</v>
      </c>
      <c r="AP320">
        <f>DA320*'Value Calculations'!$D$11</f>
        <v>0</v>
      </c>
      <c r="AQ320">
        <f>DB320*'Value Calculations'!$D$12</f>
        <v>0</v>
      </c>
      <c r="AR320">
        <f>DC320*'Value Calculations'!$D$13</f>
        <v>0</v>
      </c>
      <c r="AT320">
        <f>DF320*'Value Calculations'!$D$3</f>
        <v>0</v>
      </c>
      <c r="AU320">
        <f>DG320*'Value Calculations'!$D$4</f>
        <v>0</v>
      </c>
      <c r="AV320">
        <f>DH320*'Value Calculations'!$D$5</f>
        <v>0</v>
      </c>
      <c r="AW320">
        <f>DI320*'Value Calculations'!$D$6</f>
        <v>0</v>
      </c>
      <c r="AX320">
        <f>DJ320*'Value Calculations'!$D$7</f>
        <v>0</v>
      </c>
      <c r="AY320">
        <f>DK320*'Value Calculations'!$D$8</f>
        <v>0</v>
      </c>
      <c r="AZ320">
        <f>DL320*'Value Calculations'!$D$9</f>
        <v>0</v>
      </c>
      <c r="BA320">
        <f>DM320*'Value Calculations'!$D$10</f>
        <v>0</v>
      </c>
      <c r="BB320">
        <f>DN320*'Value Calculations'!$D$11</f>
        <v>0</v>
      </c>
      <c r="BC320">
        <f>DO320*'Value Calculations'!$D$12</f>
        <v>0</v>
      </c>
      <c r="BD320">
        <f>DP320*'Value Calculations'!$D$13</f>
        <v>0</v>
      </c>
      <c r="BF320">
        <f>DS320*'Value Calculations'!$D$3</f>
        <v>0</v>
      </c>
      <c r="BG320">
        <f>DT320*'Value Calculations'!$D$4</f>
        <v>0</v>
      </c>
      <c r="BH320">
        <f>DU320*'Value Calculations'!$D$5</f>
        <v>0</v>
      </c>
      <c r="BI320">
        <f>DV320*'Value Calculations'!$D$6</f>
        <v>0</v>
      </c>
      <c r="BJ320">
        <f>DW320*'Value Calculations'!$D$7</f>
        <v>0</v>
      </c>
      <c r="BK320">
        <f>DX320*'Value Calculations'!$D$8</f>
        <v>0</v>
      </c>
      <c r="BL320">
        <f>DY320*'Value Calculations'!$D$9</f>
        <v>0</v>
      </c>
      <c r="BM320">
        <f>DZ320*'Value Calculations'!$D$10</f>
        <v>0</v>
      </c>
      <c r="BN320">
        <f>EA320*'Value Calculations'!$D$11</f>
        <v>0</v>
      </c>
      <c r="BO320">
        <f>EB320*'Value Calculations'!$D$12</f>
        <v>0</v>
      </c>
      <c r="BP320">
        <f>EC320*'Value Calculations'!$D$13</f>
        <v>0</v>
      </c>
      <c r="BR320">
        <f>IFERROR(VLOOKUP($B320,'Raw Stats'!$CM$3:$DC$884,3,FALSE),0)</f>
        <v>42</v>
      </c>
      <c r="BS320">
        <f>IFERROR(VLOOKUP($B320,'Raw Stats'!$CM$3:$DC$884,4,FALSE),0)</f>
        <v>12</v>
      </c>
      <c r="BT320">
        <f>IFERROR(VLOOKUP($B320,'Raw Stats'!$CM$3:$DC$884,5,FALSE),0)</f>
        <v>4</v>
      </c>
      <c r="BU320">
        <f>IFERROR(VLOOKUP($B320,'Raw Stats'!$CM$3:$DC$884,6,FALSE),0)</f>
        <v>16</v>
      </c>
      <c r="BV320">
        <f>IFERROR(VLOOKUP($B320,'Raw Stats'!$CM$3:$DC$884,7,FALSE),0)</f>
        <v>14</v>
      </c>
      <c r="BW320">
        <f>IFERROR(VLOOKUP($B320,'Raw Stats'!$CM$3:$DC$884,8,FALSE),0)</f>
        <v>14</v>
      </c>
      <c r="BX320">
        <f>IFERROR(VLOOKUP($B320,'Raw Stats'!$CM$3:$DC$884,9,FALSE),0)</f>
        <v>46</v>
      </c>
      <c r="BY320">
        <f>IFERROR(VLOOKUP($B320,'Raw Stats'!$CM$3:$DC$884,10,FALSE),0)</f>
        <v>9</v>
      </c>
      <c r="BZ320">
        <f>IFERROR(VLOOKUP($B320,'Raw Stats'!$CM$3:$DC$884,11,FALSE)+VLOOKUP($B320,'Raw Stats'!$CM$3:$DC$884,12,FALSE),0)</f>
        <v>1</v>
      </c>
      <c r="CA320">
        <f>IFERROR(VLOOKUP($B320,'Raw Stats'!$CM$3:$DC$884,13,FALSE)+VLOOKUP($B320,'Raw Stats'!$CM$3:$DC$884,14,FALSE),0)</f>
        <v>0</v>
      </c>
      <c r="CB320">
        <f>IFERROR(VLOOKUP($B320,'Raw Stats'!$CM$3:$DC$884,15,FALSE),0)</f>
        <v>3</v>
      </c>
      <c r="CC320">
        <f>IFERROR(VLOOKUP($B320,'Raw Stats'!$CM$3:$DC$884,16,FALSE),0)</f>
        <v>68</v>
      </c>
      <c r="CE320">
        <f>IFERROR(VLOOKUP($B320,'Raw Stats'!$BU$3:$CJ$528,3,FALSE),0)</f>
        <v>0</v>
      </c>
      <c r="CF320">
        <f>IFERROR(VLOOKUP($B320,'Raw Stats'!$BU$3:$CJ$528,4,FALSE),0)</f>
        <v>0</v>
      </c>
      <c r="CG320">
        <f>IFERROR(VLOOKUP($B320,'Raw Stats'!$BU$3:$CJ$5288,5,FALSE),0)</f>
        <v>4</v>
      </c>
      <c r="CH320">
        <f>IFERROR(VLOOKUP($B320,'Raw Stats'!$BU$3:$CJ$528,6,FALSE),0)</f>
        <v>0</v>
      </c>
      <c r="CI320">
        <f>IFERROR(VLOOKUP($B320,'Raw Stats'!$BU$3:$CJ$528,7,FALSE),0)</f>
        <v>0</v>
      </c>
      <c r="CJ320">
        <f>IFERROR(VLOOKUP($B320,'Raw Stats'!$BU$3:$CJ$528,8,FALSE),0)</f>
        <v>0</v>
      </c>
      <c r="CK320">
        <f>IFERROR(VLOOKUP($B320,'Raw Stats'!$BU$3:$CJ$528,9,FALSE),0)</f>
        <v>0</v>
      </c>
      <c r="CL320">
        <f>IFERROR(VLOOKUP($B320,'Raw Stats'!$BU$3:$CJ$528,10,FALSE),0)</f>
        <v>0</v>
      </c>
      <c r="CM320">
        <f>IFERROR(VLOOKUP($B320,'Raw Stats'!$BU$3:$CJ$528,11,FALSE)+VLOOKUP($B320,'Raw Stats'!$BU$3:$CJ$528,12,FALSE),0)</f>
        <v>0</v>
      </c>
      <c r="CN320">
        <f>IFERROR(VLOOKUP($B320,'Raw Stats'!$BU$3:$CJ$528,13,FALSE)+VLOOKUP($B320,'Raw Stats'!$BU$3:$CJ$528,14,FALSE),0)</f>
        <v>0</v>
      </c>
      <c r="CO320">
        <f>IFERROR(VLOOKUP($B320,'Raw Stats'!$BU$3:$CJ$528,15,FALSE),0)</f>
        <v>0</v>
      </c>
      <c r="CP320">
        <f>IFERROR(VLOOKUP($B320,'Raw Stats'!$BU$3:$CJ$528,16,FALSE),0)</f>
        <v>0</v>
      </c>
      <c r="CR320">
        <f>IFERROR(VLOOKUP($B320,'Raw Stats'!$BC$3:$BR$528,3,FALSE),0)</f>
        <v>0</v>
      </c>
      <c r="CS320">
        <f>IFERROR(VLOOKUP($B320,'Raw Stats'!$BC$3:$BR$528,4,FALSE),0)</f>
        <v>0</v>
      </c>
      <c r="CT320">
        <f>IFERROR(VLOOKUP($B320,'Raw Stats'!$BC$3:$BR$5288,5,FALSE),0)</f>
        <v>0</v>
      </c>
      <c r="CU320">
        <f>IFERROR(VLOOKUP($B320,'Raw Stats'!$BC$3:$BR$52888,6,FALSE),0)</f>
        <v>0</v>
      </c>
      <c r="CV320">
        <f>IFERROR(VLOOKUP($B320,'Raw Stats'!$BC$3:$BR$5288,7,FALSE),0)</f>
        <v>0</v>
      </c>
      <c r="CW320">
        <f>IFERROR(VLOOKUP($B320,'Raw Stats'!$BC$3:$BR$5288,8,FALSE),0)</f>
        <v>0</v>
      </c>
      <c r="CX320">
        <f>IFERROR(VLOOKUP($B320,'Raw Stats'!$BC$3:$BR$5288,9,FALSE),0)</f>
        <v>0</v>
      </c>
      <c r="CY320">
        <f>IFERROR(VLOOKUP($B320,'Raw Stats'!$BC$3:$BR$5288,10,FALSE),0)</f>
        <v>0</v>
      </c>
      <c r="CZ320">
        <f>IFERROR(VLOOKUP($B320,'Raw Stats'!$BC$3:$BR$5288,11,FALSE)+VLOOKUP($B320,'Raw Stats'!$BC$3:$BR$5288,12,FALSE),0)</f>
        <v>0</v>
      </c>
      <c r="DA320">
        <f>IFERROR(VLOOKUP($B320,'Raw Stats'!$BC$3:$BR$5288,13,FALSE)+VLOOKUP($B320,'Raw Stats'!$BC$3:$BR$5288,14,FALSE),0)</f>
        <v>0</v>
      </c>
      <c r="DB320">
        <f>IFERROR(VLOOKUP($B320,'Raw Stats'!$BC$3:$BR$5288,15,FALSE),0)</f>
        <v>0</v>
      </c>
      <c r="DC320">
        <f>IFERROR(VLOOKUP($B320,'Raw Stats'!$BC$3:$BR$5288,16,FALSE),0)</f>
        <v>0</v>
      </c>
      <c r="DE320">
        <f>IFERROR(VLOOKUP($B320,'Raw Stats'!$AK$3:$AZ$528,3,FALSE),0)</f>
        <v>0</v>
      </c>
      <c r="DF320">
        <f>IFERROR(VLOOKUP($B320,'Raw Stats'!$AK$3:$AZ$528,4,FALSE),0)</f>
        <v>0</v>
      </c>
      <c r="DG320">
        <f>IFERROR(VLOOKUP($B320,'Raw Stats'!$AK$3:$AZ$528,5,FALSE),0)</f>
        <v>0</v>
      </c>
      <c r="DH320">
        <f>IFERROR(VLOOKUP($B320,'Raw Stats'!$AK$3:$AZ$528,6,FALSE),0)</f>
        <v>0</v>
      </c>
      <c r="DI320">
        <f>IFERROR(VLOOKUP($B320,'Raw Stats'!$AK$3:$AZ$528,7,FALSE),0)</f>
        <v>0</v>
      </c>
      <c r="DJ320">
        <f>IFERROR(VLOOKUP($B320,'Raw Stats'!$AK$3:$AZ$528,8,FALSE),0)</f>
        <v>0</v>
      </c>
      <c r="DK320">
        <f>IFERROR(VLOOKUP($B320,'Raw Stats'!$AK$3:$AZ$528,9,FALSE),0)</f>
        <v>0</v>
      </c>
      <c r="DL320">
        <f>IFERROR(VLOOKUP($B320,'Raw Stats'!$AK$3:$AZ$528,10,FALSE),0)</f>
        <v>0</v>
      </c>
      <c r="DM320">
        <f>IFERROR(VLOOKUP($B320,'Raw Stats'!$AK$3:$AZ$528,11,FALSE)+VLOOKUP($B320,'Raw Stats'!$AK$3:$AZ$528,12,FALSE),0)</f>
        <v>0</v>
      </c>
      <c r="DN320">
        <f>IFERROR(VLOOKUP($B320,'Raw Stats'!$AK$3:$AZ$528,13,FALSE)+VLOOKUP($B320,'Raw Stats'!$AK$3:$AZ$528,14,FALSE),0)</f>
        <v>0</v>
      </c>
      <c r="DO320">
        <f>IFERROR(VLOOKUP($B320,'Raw Stats'!$AK$3:$AZ$528,15,FALSE),0)</f>
        <v>0</v>
      </c>
      <c r="DP320">
        <f>IFERROR(VLOOKUP($B320,'Raw Stats'!$AK$3:$AZ$528,16,FALSE),0)</f>
        <v>0</v>
      </c>
      <c r="DR320">
        <f>IFERROR(VLOOKUP($B320,'Raw Stats'!$S$3:$AH$528,3,FALSE),0)</f>
        <v>0</v>
      </c>
      <c r="DS320">
        <f>IFERROR(VLOOKUP($B320,'Raw Stats'!$S$3:$AH$528,4,FALSE),0)</f>
        <v>0</v>
      </c>
      <c r="DT320">
        <f>IFERROR(VLOOKUP($B320,'Raw Stats'!$S$3:$AH$528,5,FALSE),0)</f>
        <v>0</v>
      </c>
      <c r="DU320">
        <f>IFERROR(VLOOKUP($B320,'Raw Stats'!$S$3:$AH$528,6,FALSE),0)</f>
        <v>0</v>
      </c>
      <c r="DV320">
        <f>IFERROR(VLOOKUP($B320,'Raw Stats'!$S$3:$AH$528,7,FALSE),0)</f>
        <v>0</v>
      </c>
      <c r="DW320">
        <f>IFERROR(VLOOKUP($B320,'Raw Stats'!$S$3:$AH$528,8,FALSE),0)</f>
        <v>0</v>
      </c>
      <c r="DX320">
        <f>IFERROR(VLOOKUP($B320,'Raw Stats'!$S$3:$AH$528,9,FALSE),0)</f>
        <v>0</v>
      </c>
      <c r="DY320">
        <f>IFERROR(VLOOKUP($B320,'Raw Stats'!$S$3:$AH$528,10,FALSE),0)</f>
        <v>0</v>
      </c>
      <c r="DZ320">
        <f>IFERROR(VLOOKUP($B320,'Raw Stats'!$S$3:$AH$528,11,FALSE)+VLOOKUP($B320,'Raw Stats'!$S$3:$AH$528,12,FALSE),0)</f>
        <v>0</v>
      </c>
      <c r="EA320">
        <f>IFERROR(VLOOKUP($B320,'Raw Stats'!$S$3:$AH$528,13,FALSE)+VLOOKUP($B320,'Raw Stats'!$S$3:$AH$528,14,FALSE),0)</f>
        <v>0</v>
      </c>
      <c r="EB320">
        <f>IFERROR(VLOOKUP($B320,'Raw Stats'!$S$3:$AH$528,15,FALSE),0)</f>
        <v>0</v>
      </c>
      <c r="EC320">
        <f>IFERROR(VLOOKUP($B320,'Raw Stats'!$S$3:$AH$528,16,FALSE),0)</f>
        <v>0</v>
      </c>
    </row>
    <row r="321" spans="1:133" x14ac:dyDescent="0.2">
      <c r="A321">
        <f>IFERROR(VLOOKUP(B321,Sheet2!$W$1:$X$300,2,FALSE),301)</f>
        <v>301</v>
      </c>
      <c r="B321" t="s">
        <v>885</v>
      </c>
      <c r="C321">
        <f t="shared" si="20"/>
        <v>0.60120260882704579</v>
      </c>
      <c r="D321">
        <f t="shared" si="21"/>
        <v>0.52780686122407716</v>
      </c>
      <c r="E321">
        <f t="shared" si="22"/>
        <v>0</v>
      </c>
      <c r="F321">
        <f t="shared" si="23"/>
        <v>0.8436366084303063</v>
      </c>
      <c r="G321">
        <f t="shared" si="24"/>
        <v>0</v>
      </c>
      <c r="J321">
        <f>BS321*'Value Calculations'!$D$3</f>
        <v>1.2232062858781136</v>
      </c>
      <c r="K321">
        <f>BT321*'Value Calculations'!$D$4</f>
        <v>4.8841905606697491</v>
      </c>
      <c r="L321">
        <f>BU321*'Value Calculations'!$D$5</f>
        <v>4.7760858909525883</v>
      </c>
      <c r="M321">
        <f>BV321*'Value Calculations'!$D$6</f>
        <v>1.2506493191936285</v>
      </c>
      <c r="N321">
        <f>BW321*'Value Calculations'!$D$7</f>
        <v>6.7671355332036462</v>
      </c>
      <c r="O321">
        <f>BX321*'Value Calculations'!$D$8</f>
        <v>7.4767111490801383</v>
      </c>
      <c r="P321">
        <f>BY321*'Value Calculations'!$D$9</f>
        <v>10.328105601676372</v>
      </c>
      <c r="Q321">
        <f>BZ321*'Value Calculations'!$D$10</f>
        <v>0</v>
      </c>
      <c r="R321">
        <f>CA321*'Value Calculations'!$D$11</f>
        <v>0.9907141480249374</v>
      </c>
      <c r="S321">
        <f>CB321*'Value Calculations'!$D$12</f>
        <v>0</v>
      </c>
      <c r="T321">
        <f>CC321*'Value Calculations'!$D$13</f>
        <v>6.1909919556951687</v>
      </c>
      <c r="V321">
        <f>CF321*'Value Calculations'!$D$3</f>
        <v>1.6309417145041516</v>
      </c>
      <c r="W321">
        <f>CG321*'Value Calculations'!$D$4</f>
        <v>2.9305143364018491</v>
      </c>
      <c r="X321">
        <f>CH321*'Value Calculations'!$D$5</f>
        <v>3.4493953656879803</v>
      </c>
      <c r="Y321">
        <f>CI321*'Value Calculations'!$D$6</f>
        <v>-0.62532465959681427</v>
      </c>
      <c r="Z321">
        <f>CJ321*'Value Calculations'!$D$7</f>
        <v>7.7338691808041666</v>
      </c>
      <c r="AA321">
        <f>CK321*'Value Calculations'!$D$8</f>
        <v>6.3264478953755017</v>
      </c>
      <c r="AB321">
        <f>CL321*'Value Calculations'!$D$9</f>
        <v>13.728823299789322</v>
      </c>
      <c r="AC321">
        <f>CM321*'Value Calculations'!$D$10</f>
        <v>0</v>
      </c>
      <c r="AD321">
        <f>CN321*'Value Calculations'!$D$11</f>
        <v>0</v>
      </c>
      <c r="AE321">
        <f>CO321*'Value Calculations'!$D$12</f>
        <v>0.81388273958941404</v>
      </c>
      <c r="AF321">
        <f>CP321*'Value Calculations'!$D$13</f>
        <v>7.2916127478187542</v>
      </c>
      <c r="AH321">
        <f>CS321*'Value Calculations'!$D$3</f>
        <v>0</v>
      </c>
      <c r="AI321">
        <f>CT321*'Value Calculations'!$D$4</f>
        <v>0.65122540808929985</v>
      </c>
      <c r="AJ321">
        <f>CU321*'Value Calculations'!$D$5</f>
        <v>0.79601431515876464</v>
      </c>
      <c r="AK321">
        <f>CV321*'Value Calculations'!$D$6</f>
        <v>0.87545452343553998</v>
      </c>
      <c r="AL321">
        <f>CW321*'Value Calculations'!$D$7</f>
        <v>1.5819277869826704</v>
      </c>
      <c r="AM321">
        <f>CX321*'Value Calculations'!$D$8</f>
        <v>2.084852147339654</v>
      </c>
      <c r="AN321">
        <f>CY321*'Value Calculations'!$D$9</f>
        <v>5.7938153375257695</v>
      </c>
      <c r="AO321">
        <f>CZ321*'Value Calculations'!$D$10</f>
        <v>0.36531647407620471</v>
      </c>
      <c r="AP321">
        <f>DA321*'Value Calculations'!$D$11</f>
        <v>0</v>
      </c>
      <c r="AQ321">
        <f>DB321*'Value Calculations'!$D$12</f>
        <v>0</v>
      </c>
      <c r="AR321">
        <f>DC321*'Value Calculations'!$D$13</f>
        <v>2.4763967822780675</v>
      </c>
      <c r="AT321">
        <f>DF321*'Value Calculations'!$D$3</f>
        <v>2.8541480003822652</v>
      </c>
      <c r="AU321">
        <f>DG321*'Value Calculations'!$D$4</f>
        <v>6.1866413768483488</v>
      </c>
      <c r="AV321">
        <f>DH321*'Value Calculations'!$D$5</f>
        <v>6.8987907313759607</v>
      </c>
      <c r="AW321">
        <f>DI321*'Value Calculations'!$D$6</f>
        <v>-0.12506493191936285</v>
      </c>
      <c r="AX321">
        <f>DJ321*'Value Calculations'!$D$7</f>
        <v>7.8217540578587599</v>
      </c>
      <c r="AY321">
        <f>DK321*'Value Calculations'!$D$8</f>
        <v>7.261036789010519</v>
      </c>
      <c r="AZ321">
        <f>DL321*'Value Calculations'!$D$9</f>
        <v>11.839535689726572</v>
      </c>
      <c r="BA321">
        <f>DM321*'Value Calculations'!$D$10</f>
        <v>3.6531647407620471</v>
      </c>
      <c r="BB321">
        <f>DN321*'Value Calculations'!$D$11</f>
        <v>1.9814282960498748</v>
      </c>
      <c r="BC321">
        <f>DO321*'Value Calculations'!$D$12</f>
        <v>0.81388273958941404</v>
      </c>
      <c r="BD321">
        <f>DP321*'Value Calculations'!$D$13</f>
        <v>11.556518317297648</v>
      </c>
      <c r="BF321">
        <f>DS321*'Value Calculations'!$D$3</f>
        <v>0</v>
      </c>
      <c r="BG321">
        <f>DT321*'Value Calculations'!$D$4</f>
        <v>0</v>
      </c>
      <c r="BH321">
        <f>DU321*'Value Calculations'!$D$5</f>
        <v>0</v>
      </c>
      <c r="BI321">
        <f>DV321*'Value Calculations'!$D$6</f>
        <v>0</v>
      </c>
      <c r="BJ321">
        <f>DW321*'Value Calculations'!$D$7</f>
        <v>0</v>
      </c>
      <c r="BK321">
        <f>DX321*'Value Calculations'!$D$8</f>
        <v>0</v>
      </c>
      <c r="BL321">
        <f>DY321*'Value Calculations'!$D$9</f>
        <v>0</v>
      </c>
      <c r="BM321">
        <f>DZ321*'Value Calculations'!$D$10</f>
        <v>0</v>
      </c>
      <c r="BN321">
        <f>EA321*'Value Calculations'!$D$11</f>
        <v>0</v>
      </c>
      <c r="BO321">
        <f>EB321*'Value Calculations'!$D$12</f>
        <v>0</v>
      </c>
      <c r="BP321">
        <f>EC321*'Value Calculations'!$D$13</f>
        <v>0</v>
      </c>
      <c r="BR321">
        <f>IFERROR(VLOOKUP($B321,'Raw Stats'!$CM$3:$DC$884,3,FALSE),0)</f>
        <v>73</v>
      </c>
      <c r="BS321">
        <f>IFERROR(VLOOKUP($B321,'Raw Stats'!$CM$3:$DC$884,4,FALSE),0)</f>
        <v>3</v>
      </c>
      <c r="BT321">
        <f>IFERROR(VLOOKUP($B321,'Raw Stats'!$CM$3:$DC$884,5,FALSE),0)</f>
        <v>15</v>
      </c>
      <c r="BU321">
        <f>IFERROR(VLOOKUP($B321,'Raw Stats'!$CM$3:$DC$884,6,FALSE),0)</f>
        <v>18</v>
      </c>
      <c r="BV321">
        <f>IFERROR(VLOOKUP($B321,'Raw Stats'!$CM$3:$DC$884,7,FALSE),0)</f>
        <v>10</v>
      </c>
      <c r="BW321">
        <f>IFERROR(VLOOKUP($B321,'Raw Stats'!$CM$3:$DC$884,8,FALSE),0)</f>
        <v>77</v>
      </c>
      <c r="BX321">
        <f>IFERROR(VLOOKUP($B321,'Raw Stats'!$CM$3:$DC$884,9,FALSE),0)</f>
        <v>104</v>
      </c>
      <c r="BY321">
        <f>IFERROR(VLOOKUP($B321,'Raw Stats'!$CM$3:$DC$884,10,FALSE),0)</f>
        <v>82</v>
      </c>
      <c r="BZ321">
        <f>IFERROR(VLOOKUP($B321,'Raw Stats'!$CM$3:$DC$884,11,FALSE)+VLOOKUP($B321,'Raw Stats'!$CM$3:$DC$884,12,FALSE),0)</f>
        <v>0</v>
      </c>
      <c r="CA321">
        <f>IFERROR(VLOOKUP($B321,'Raw Stats'!$CM$3:$DC$884,13,FALSE)+VLOOKUP($B321,'Raw Stats'!$CM$3:$DC$884,14,FALSE),0)</f>
        <v>1</v>
      </c>
      <c r="CB321">
        <f>IFERROR(VLOOKUP($B321,'Raw Stats'!$CM$3:$DC$884,15,FALSE),0)</f>
        <v>0</v>
      </c>
      <c r="CC321">
        <f>IFERROR(VLOOKUP($B321,'Raw Stats'!$CM$3:$DC$884,16,FALSE),0)</f>
        <v>90</v>
      </c>
      <c r="CE321">
        <f>IFERROR(VLOOKUP($B321,'Raw Stats'!$BU$3:$CJ$528,3,FALSE),0)</f>
        <v>82</v>
      </c>
      <c r="CF321">
        <f>IFERROR(VLOOKUP($B321,'Raw Stats'!$BU$3:$CJ$528,4,FALSE),0)</f>
        <v>4</v>
      </c>
      <c r="CG321">
        <f>IFERROR(VLOOKUP($B321,'Raw Stats'!$BU$3:$CJ$5288,5,FALSE),0)</f>
        <v>9</v>
      </c>
      <c r="CH321">
        <f>IFERROR(VLOOKUP($B321,'Raw Stats'!$BU$3:$CJ$528,6,FALSE),0)</f>
        <v>13</v>
      </c>
      <c r="CI321">
        <f>IFERROR(VLOOKUP($B321,'Raw Stats'!$BU$3:$CJ$528,7,FALSE),0)</f>
        <v>-5</v>
      </c>
      <c r="CJ321">
        <f>IFERROR(VLOOKUP($B321,'Raw Stats'!$BU$3:$CJ$528,8,FALSE),0)</f>
        <v>88</v>
      </c>
      <c r="CK321">
        <f>IFERROR(VLOOKUP($B321,'Raw Stats'!$BU$3:$CJ$528,9,FALSE),0)</f>
        <v>88</v>
      </c>
      <c r="CL321">
        <f>IFERROR(VLOOKUP($B321,'Raw Stats'!$BU$3:$CJ$528,10,FALSE),0)</f>
        <v>109</v>
      </c>
      <c r="CM321">
        <f>IFERROR(VLOOKUP($B321,'Raw Stats'!$BU$3:$CJ$528,11,FALSE)+VLOOKUP($B321,'Raw Stats'!$BU$3:$CJ$528,12,FALSE),0)</f>
        <v>0</v>
      </c>
      <c r="CN321">
        <f>IFERROR(VLOOKUP($B321,'Raw Stats'!$BU$3:$CJ$528,13,FALSE)+VLOOKUP($B321,'Raw Stats'!$BU$3:$CJ$528,14,FALSE),0)</f>
        <v>0</v>
      </c>
      <c r="CO321">
        <f>IFERROR(VLOOKUP($B321,'Raw Stats'!$BU$3:$CJ$528,15,FALSE),0)</f>
        <v>1</v>
      </c>
      <c r="CP321">
        <f>IFERROR(VLOOKUP($B321,'Raw Stats'!$BU$3:$CJ$528,16,FALSE),0)</f>
        <v>106</v>
      </c>
      <c r="CR321">
        <f>IFERROR(VLOOKUP($B321,'Raw Stats'!$BC$3:$BR$528,3,FALSE),0)</f>
        <v>0</v>
      </c>
      <c r="CS321">
        <f>IFERROR(VLOOKUP($B321,'Raw Stats'!$BC$3:$BR$528,4,FALSE),0)</f>
        <v>0</v>
      </c>
      <c r="CT321">
        <f>IFERROR(VLOOKUP($B321,'Raw Stats'!$BC$3:$BR$5288,5,FALSE),0)</f>
        <v>2</v>
      </c>
      <c r="CU321">
        <f>IFERROR(VLOOKUP($B321,'Raw Stats'!$BC$3:$BR$52888,6,FALSE),0)</f>
        <v>3</v>
      </c>
      <c r="CV321">
        <f>IFERROR(VLOOKUP($B321,'Raw Stats'!$BC$3:$BR$5288,7,FALSE),0)</f>
        <v>7</v>
      </c>
      <c r="CW321">
        <f>IFERROR(VLOOKUP($B321,'Raw Stats'!$BC$3:$BR$5288,8,FALSE),0)</f>
        <v>18</v>
      </c>
      <c r="CX321">
        <f>IFERROR(VLOOKUP($B321,'Raw Stats'!$BC$3:$BR$5288,9,FALSE),0)</f>
        <v>29</v>
      </c>
      <c r="CY321">
        <f>IFERROR(VLOOKUP($B321,'Raw Stats'!$BC$3:$BR$5288,10,FALSE),0)</f>
        <v>46</v>
      </c>
      <c r="CZ321">
        <f>IFERROR(VLOOKUP($B321,'Raw Stats'!$BC$3:$BR$5288,11,FALSE)+VLOOKUP($B321,'Raw Stats'!$BC$3:$BR$5288,12,FALSE),0)</f>
        <v>1</v>
      </c>
      <c r="DA321">
        <f>IFERROR(VLOOKUP($B321,'Raw Stats'!$BC$3:$BR$5288,13,FALSE)+VLOOKUP($B321,'Raw Stats'!$BC$3:$BR$5288,14,FALSE),0)</f>
        <v>0</v>
      </c>
      <c r="DB321">
        <f>IFERROR(VLOOKUP($B321,'Raw Stats'!$BC$3:$BR$5288,15,FALSE),0)</f>
        <v>0</v>
      </c>
      <c r="DC321">
        <f>IFERROR(VLOOKUP($B321,'Raw Stats'!$BC$3:$BR$5288,16,FALSE),0)</f>
        <v>36</v>
      </c>
      <c r="DE321">
        <f>IFERROR(VLOOKUP($B321,'Raw Stats'!$AK$3:$AZ$528,3,FALSE),0)</f>
        <v>72</v>
      </c>
      <c r="DF321">
        <f>IFERROR(VLOOKUP($B321,'Raw Stats'!$AK$3:$AZ$528,4,FALSE),0)</f>
        <v>7</v>
      </c>
      <c r="DG321">
        <f>IFERROR(VLOOKUP($B321,'Raw Stats'!$AK$3:$AZ$528,5,FALSE),0)</f>
        <v>19</v>
      </c>
      <c r="DH321">
        <f>IFERROR(VLOOKUP($B321,'Raw Stats'!$AK$3:$AZ$528,6,FALSE),0)</f>
        <v>26</v>
      </c>
      <c r="DI321">
        <f>IFERROR(VLOOKUP($B321,'Raw Stats'!$AK$3:$AZ$528,7,FALSE),0)</f>
        <v>-1</v>
      </c>
      <c r="DJ321">
        <f>IFERROR(VLOOKUP($B321,'Raw Stats'!$AK$3:$AZ$528,8,FALSE),0)</f>
        <v>89</v>
      </c>
      <c r="DK321">
        <f>IFERROR(VLOOKUP($B321,'Raw Stats'!$AK$3:$AZ$528,9,FALSE),0)</f>
        <v>101</v>
      </c>
      <c r="DL321">
        <f>IFERROR(VLOOKUP($B321,'Raw Stats'!$AK$3:$AZ$528,10,FALSE),0)</f>
        <v>94</v>
      </c>
      <c r="DM321">
        <f>IFERROR(VLOOKUP($B321,'Raw Stats'!$AK$3:$AZ$528,11,FALSE)+VLOOKUP($B321,'Raw Stats'!$AK$3:$AZ$528,12,FALSE),0)</f>
        <v>10</v>
      </c>
      <c r="DN321">
        <f>IFERROR(VLOOKUP($B321,'Raw Stats'!$AK$3:$AZ$528,13,FALSE)+VLOOKUP($B321,'Raw Stats'!$AK$3:$AZ$528,14,FALSE),0)</f>
        <v>2</v>
      </c>
      <c r="DO321">
        <f>IFERROR(VLOOKUP($B321,'Raw Stats'!$AK$3:$AZ$528,15,FALSE),0)</f>
        <v>1</v>
      </c>
      <c r="DP321">
        <f>IFERROR(VLOOKUP($B321,'Raw Stats'!$AK$3:$AZ$528,16,FALSE),0)</f>
        <v>168</v>
      </c>
      <c r="DR321">
        <f>IFERROR(VLOOKUP($B321,'Raw Stats'!$S$3:$AH$528,3,FALSE),0)</f>
        <v>0</v>
      </c>
      <c r="DS321">
        <f>IFERROR(VLOOKUP($B321,'Raw Stats'!$S$3:$AH$528,4,FALSE),0)</f>
        <v>0</v>
      </c>
      <c r="DT321">
        <f>IFERROR(VLOOKUP($B321,'Raw Stats'!$S$3:$AH$528,5,FALSE),0)</f>
        <v>0</v>
      </c>
      <c r="DU321">
        <f>IFERROR(VLOOKUP($B321,'Raw Stats'!$S$3:$AH$528,6,FALSE),0)</f>
        <v>0</v>
      </c>
      <c r="DV321">
        <f>IFERROR(VLOOKUP($B321,'Raw Stats'!$S$3:$AH$528,7,FALSE),0)</f>
        <v>0</v>
      </c>
      <c r="DW321">
        <f>IFERROR(VLOOKUP($B321,'Raw Stats'!$S$3:$AH$528,8,FALSE),0)</f>
        <v>0</v>
      </c>
      <c r="DX321">
        <f>IFERROR(VLOOKUP($B321,'Raw Stats'!$S$3:$AH$528,9,FALSE),0)</f>
        <v>0</v>
      </c>
      <c r="DY321">
        <f>IFERROR(VLOOKUP($B321,'Raw Stats'!$S$3:$AH$528,10,FALSE),0)</f>
        <v>0</v>
      </c>
      <c r="DZ321">
        <f>IFERROR(VLOOKUP($B321,'Raw Stats'!$S$3:$AH$528,11,FALSE)+VLOOKUP($B321,'Raw Stats'!$S$3:$AH$528,12,FALSE),0)</f>
        <v>0</v>
      </c>
      <c r="EA321">
        <f>IFERROR(VLOOKUP($B321,'Raw Stats'!$S$3:$AH$528,13,FALSE)+VLOOKUP($B321,'Raw Stats'!$S$3:$AH$528,14,FALSE),0)</f>
        <v>0</v>
      </c>
      <c r="EB321">
        <f>IFERROR(VLOOKUP($B321,'Raw Stats'!$S$3:$AH$528,15,FALSE),0)</f>
        <v>0</v>
      </c>
      <c r="EC321">
        <f>IFERROR(VLOOKUP($B321,'Raw Stats'!$S$3:$AH$528,16,FALSE),0)</f>
        <v>0</v>
      </c>
    </row>
    <row r="322" spans="1:133" x14ac:dyDescent="0.2">
      <c r="A322">
        <f>IFERROR(VLOOKUP(B322,Sheet2!$W$1:$X$300,2,FALSE),301)</f>
        <v>189</v>
      </c>
      <c r="B322" t="s">
        <v>730</v>
      </c>
      <c r="C322">
        <f t="shared" si="20"/>
        <v>0.60080705237139598</v>
      </c>
      <c r="D322">
        <f t="shared" si="21"/>
        <v>0.89315680110040185</v>
      </c>
      <c r="E322">
        <f t="shared" si="22"/>
        <v>0.59375908029264934</v>
      </c>
      <c r="F322">
        <f t="shared" si="23"/>
        <v>0.46440705327339948</v>
      </c>
      <c r="G322">
        <f t="shared" si="24"/>
        <v>0.59321574589628523</v>
      </c>
      <c r="J322">
        <f>BS322*'Value Calculations'!$D$3</f>
        <v>1.2232062858781136</v>
      </c>
      <c r="K322">
        <f>BT322*'Value Calculations'!$D$4</f>
        <v>6.5122540808929985</v>
      </c>
      <c r="L322">
        <f>BU322*'Value Calculations'!$D$5</f>
        <v>6.1027764162171954</v>
      </c>
      <c r="M322">
        <f>BV322*'Value Calculations'!$D$6</f>
        <v>-0.37519479575808856</v>
      </c>
      <c r="N322">
        <f>BW322*'Value Calculations'!$D$7</f>
        <v>1.2303882787642992</v>
      </c>
      <c r="O322">
        <f>BX322*'Value Calculations'!$D$8</f>
        <v>4.2415957480358477</v>
      </c>
      <c r="P322">
        <f>BY322*'Value Calculations'!$D$9</f>
        <v>14.862395865826974</v>
      </c>
      <c r="Q322">
        <f>BZ322*'Value Calculations'!$D$10</f>
        <v>2.1918988444572283</v>
      </c>
      <c r="R322">
        <f>CA322*'Value Calculations'!$D$11</f>
        <v>0.9907141480249374</v>
      </c>
      <c r="S322">
        <f>CB322*'Value Calculations'!$D$12</f>
        <v>0</v>
      </c>
      <c r="T322">
        <f>CC322*'Value Calculations'!$D$13</f>
        <v>6.8788799507724097</v>
      </c>
      <c r="V322">
        <f>CF322*'Value Calculations'!$D$3</f>
        <v>4.4850897148864171</v>
      </c>
      <c r="W322">
        <f>CG322*'Value Calculations'!$D$4</f>
        <v>10.745219233473447</v>
      </c>
      <c r="X322">
        <f>CH322*'Value Calculations'!$D$5</f>
        <v>11.674876622328547</v>
      </c>
      <c r="Y322">
        <f>CI322*'Value Calculations'!$D$6</f>
        <v>0.50025972767745142</v>
      </c>
      <c r="Z322">
        <f>CJ322*'Value Calculations'!$D$7</f>
        <v>1.7576975410918561</v>
      </c>
      <c r="AA322">
        <f>CK322*'Value Calculations'!$D$8</f>
        <v>3.8821384812531488</v>
      </c>
      <c r="AB322">
        <f>CL322*'Value Calculations'!$D$9</f>
        <v>15.995968431864625</v>
      </c>
      <c r="AC322">
        <f>CM322*'Value Calculations'!$D$10</f>
        <v>5.4797471111430704</v>
      </c>
      <c r="AD322">
        <f>CN322*'Value Calculations'!$D$11</f>
        <v>0.9907141480249374</v>
      </c>
      <c r="AE322">
        <f>CO322*'Value Calculations'!$D$12</f>
        <v>0.81388273958941404</v>
      </c>
      <c r="AF322">
        <f>CP322*'Value Calculations'!$D$13</f>
        <v>9.7680095300968226</v>
      </c>
      <c r="AH322">
        <f>CS322*'Value Calculations'!$D$3</f>
        <v>0.8154708572520758</v>
      </c>
      <c r="AI322">
        <f>CT322*'Value Calculations'!$D$4</f>
        <v>3.2561270404464993</v>
      </c>
      <c r="AJ322">
        <f>CU322*'Value Calculations'!$D$5</f>
        <v>3.1840572606350586</v>
      </c>
      <c r="AK322">
        <f>CV322*'Value Calculations'!$D$6</f>
        <v>-0.25012986383872571</v>
      </c>
      <c r="AL322">
        <f>CW322*'Value Calculations'!$D$7</f>
        <v>0.35153950821837121</v>
      </c>
      <c r="AM322">
        <f>CX322*'Value Calculations'!$D$8</f>
        <v>2.1567436006961938</v>
      </c>
      <c r="AN322">
        <f>CY322*'Value Calculations'!$D$9</f>
        <v>9.1945330356387203</v>
      </c>
      <c r="AO322">
        <f>CZ322*'Value Calculations'!$D$10</f>
        <v>0</v>
      </c>
      <c r="AP322">
        <f>DA322*'Value Calculations'!$D$11</f>
        <v>0.9907141480249374</v>
      </c>
      <c r="AQ322">
        <f>DB322*'Value Calculations'!$D$12</f>
        <v>0</v>
      </c>
      <c r="AR322">
        <f>DC322*'Value Calculations'!$D$13</f>
        <v>2.2700303837548952</v>
      </c>
      <c r="AT322">
        <f>DF322*'Value Calculations'!$D$3</f>
        <v>1.2232062858781136</v>
      </c>
      <c r="AU322">
        <f>DG322*'Value Calculations'!$D$4</f>
        <v>3.2561270404464993</v>
      </c>
      <c r="AV322">
        <f>DH322*'Value Calculations'!$D$5</f>
        <v>3.4493953656879803</v>
      </c>
      <c r="AW322">
        <f>DI322*'Value Calculations'!$D$6</f>
        <v>0.37519479575808856</v>
      </c>
      <c r="AX322">
        <f>DJ322*'Value Calculations'!$D$7</f>
        <v>1.5819277869826704</v>
      </c>
      <c r="AY322">
        <f>DK322*'Value Calculations'!$D$8</f>
        <v>4.0259213879662283</v>
      </c>
      <c r="AZ322">
        <f>DL322*'Value Calculations'!$D$9</f>
        <v>11.713583182389055</v>
      </c>
      <c r="BA322">
        <f>DM322*'Value Calculations'!$D$10</f>
        <v>0.36531647407620471</v>
      </c>
      <c r="BB322">
        <f>DN322*'Value Calculations'!$D$11</f>
        <v>0</v>
      </c>
      <c r="BC322">
        <f>DO322*'Value Calculations'!$D$12</f>
        <v>0</v>
      </c>
      <c r="BD322">
        <f>DP322*'Value Calculations'!$D$13</f>
        <v>6.0534143566797205</v>
      </c>
      <c r="BF322">
        <f>DS322*'Value Calculations'!$D$3</f>
        <v>1.2232062858781136</v>
      </c>
      <c r="BG322">
        <f>DT322*'Value Calculations'!$D$4</f>
        <v>8.4659303051608976</v>
      </c>
      <c r="BH322">
        <f>DU322*'Value Calculations'!$D$5</f>
        <v>7.6948050465347251</v>
      </c>
      <c r="BI322">
        <f>DV322*'Value Calculations'!$D$6</f>
        <v>1.3757142511129914</v>
      </c>
      <c r="BJ322">
        <f>DW322*'Value Calculations'!$D$7</f>
        <v>2.9880858198561553</v>
      </c>
      <c r="BK322">
        <f>DX322*'Value Calculations'!$D$8</f>
        <v>4.3853786547489273</v>
      </c>
      <c r="BL322">
        <f>DY322*'Value Calculations'!$D$9</f>
        <v>10.705963123688921</v>
      </c>
      <c r="BM322">
        <f>DZ322*'Value Calculations'!$D$10</f>
        <v>2.1918988444572283</v>
      </c>
      <c r="BN322">
        <f>EA322*'Value Calculations'!$D$11</f>
        <v>0</v>
      </c>
      <c r="BO322">
        <f>EB322*'Value Calculations'!$D$12</f>
        <v>0</v>
      </c>
      <c r="BP322">
        <f>EC322*'Value Calculations'!$D$13</f>
        <v>6.0534143566797205</v>
      </c>
      <c r="BR322">
        <f>IFERROR(VLOOKUP($B322,'Raw Stats'!$CM$3:$DC$884,3,FALSE),0)</f>
        <v>73</v>
      </c>
      <c r="BS322">
        <f>IFERROR(VLOOKUP($B322,'Raw Stats'!$CM$3:$DC$884,4,FALSE),0)</f>
        <v>3</v>
      </c>
      <c r="BT322">
        <f>IFERROR(VLOOKUP($B322,'Raw Stats'!$CM$3:$DC$884,5,FALSE),0)</f>
        <v>20</v>
      </c>
      <c r="BU322">
        <f>IFERROR(VLOOKUP($B322,'Raw Stats'!$CM$3:$DC$884,6,FALSE),0)</f>
        <v>23</v>
      </c>
      <c r="BV322">
        <f>IFERROR(VLOOKUP($B322,'Raw Stats'!$CM$3:$DC$884,7,FALSE),0)</f>
        <v>-3</v>
      </c>
      <c r="BW322">
        <f>IFERROR(VLOOKUP($B322,'Raw Stats'!$CM$3:$DC$884,8,FALSE),0)</f>
        <v>14</v>
      </c>
      <c r="BX322">
        <f>IFERROR(VLOOKUP($B322,'Raw Stats'!$CM$3:$DC$884,9,FALSE),0)</f>
        <v>59</v>
      </c>
      <c r="BY322">
        <f>IFERROR(VLOOKUP($B322,'Raw Stats'!$CM$3:$DC$884,10,FALSE),0)</f>
        <v>118</v>
      </c>
      <c r="BZ322">
        <f>IFERROR(VLOOKUP($B322,'Raw Stats'!$CM$3:$DC$884,11,FALSE)+VLOOKUP($B322,'Raw Stats'!$CM$3:$DC$884,12,FALSE),0)</f>
        <v>6</v>
      </c>
      <c r="CA322">
        <f>IFERROR(VLOOKUP($B322,'Raw Stats'!$CM$3:$DC$884,13,FALSE)+VLOOKUP($B322,'Raw Stats'!$CM$3:$DC$884,14,FALSE),0)</f>
        <v>1</v>
      </c>
      <c r="CB322">
        <f>IFERROR(VLOOKUP($B322,'Raw Stats'!$CM$3:$DC$884,15,FALSE),0)</f>
        <v>0</v>
      </c>
      <c r="CC322">
        <f>IFERROR(VLOOKUP($B322,'Raw Stats'!$CM$3:$DC$884,16,FALSE),0)</f>
        <v>100</v>
      </c>
      <c r="CE322">
        <f>IFERROR(VLOOKUP($B322,'Raw Stats'!$BU$3:$CJ$528,3,FALSE),0)</f>
        <v>74</v>
      </c>
      <c r="CF322">
        <f>IFERROR(VLOOKUP($B322,'Raw Stats'!$BU$3:$CJ$528,4,FALSE),0)</f>
        <v>11</v>
      </c>
      <c r="CG322">
        <f>IFERROR(VLOOKUP($B322,'Raw Stats'!$BU$3:$CJ$5288,5,FALSE),0)</f>
        <v>33</v>
      </c>
      <c r="CH322">
        <f>IFERROR(VLOOKUP($B322,'Raw Stats'!$BU$3:$CJ$528,6,FALSE),0)</f>
        <v>44</v>
      </c>
      <c r="CI322">
        <f>IFERROR(VLOOKUP($B322,'Raw Stats'!$BU$3:$CJ$528,7,FALSE),0)</f>
        <v>4</v>
      </c>
      <c r="CJ322">
        <f>IFERROR(VLOOKUP($B322,'Raw Stats'!$BU$3:$CJ$528,8,FALSE),0)</f>
        <v>20</v>
      </c>
      <c r="CK322">
        <f>IFERROR(VLOOKUP($B322,'Raw Stats'!$BU$3:$CJ$528,9,FALSE),0)</f>
        <v>54</v>
      </c>
      <c r="CL322">
        <f>IFERROR(VLOOKUP($B322,'Raw Stats'!$BU$3:$CJ$528,10,FALSE),0)</f>
        <v>127</v>
      </c>
      <c r="CM322">
        <f>IFERROR(VLOOKUP($B322,'Raw Stats'!$BU$3:$CJ$528,11,FALSE)+VLOOKUP($B322,'Raw Stats'!$BU$3:$CJ$528,12,FALSE),0)</f>
        <v>15</v>
      </c>
      <c r="CN322">
        <f>IFERROR(VLOOKUP($B322,'Raw Stats'!$BU$3:$CJ$528,13,FALSE)+VLOOKUP($B322,'Raw Stats'!$BU$3:$CJ$528,14,FALSE),0)</f>
        <v>1</v>
      </c>
      <c r="CO322">
        <f>IFERROR(VLOOKUP($B322,'Raw Stats'!$BU$3:$CJ$528,15,FALSE),0)</f>
        <v>1</v>
      </c>
      <c r="CP322">
        <f>IFERROR(VLOOKUP($B322,'Raw Stats'!$BU$3:$CJ$528,16,FALSE),0)</f>
        <v>142</v>
      </c>
      <c r="CR322">
        <f>IFERROR(VLOOKUP($B322,'Raw Stats'!$BC$3:$BR$528,3,FALSE),0)</f>
        <v>37</v>
      </c>
      <c r="CS322">
        <f>IFERROR(VLOOKUP($B322,'Raw Stats'!$BC$3:$BR$528,4,FALSE),0)</f>
        <v>2</v>
      </c>
      <c r="CT322">
        <f>IFERROR(VLOOKUP($B322,'Raw Stats'!$BC$3:$BR$5288,5,FALSE),0)</f>
        <v>10</v>
      </c>
      <c r="CU322">
        <f>IFERROR(VLOOKUP($B322,'Raw Stats'!$BC$3:$BR$52888,6,FALSE),0)</f>
        <v>12</v>
      </c>
      <c r="CV322">
        <f>IFERROR(VLOOKUP($B322,'Raw Stats'!$BC$3:$BR$5288,7,FALSE),0)</f>
        <v>-2</v>
      </c>
      <c r="CW322">
        <f>IFERROR(VLOOKUP($B322,'Raw Stats'!$BC$3:$BR$5288,8,FALSE),0)</f>
        <v>4</v>
      </c>
      <c r="CX322">
        <f>IFERROR(VLOOKUP($B322,'Raw Stats'!$BC$3:$BR$5288,9,FALSE),0)</f>
        <v>30</v>
      </c>
      <c r="CY322">
        <f>IFERROR(VLOOKUP($B322,'Raw Stats'!$BC$3:$BR$5288,10,FALSE),0)</f>
        <v>73</v>
      </c>
      <c r="CZ322">
        <f>IFERROR(VLOOKUP($B322,'Raw Stats'!$BC$3:$BR$5288,11,FALSE)+VLOOKUP($B322,'Raw Stats'!$BC$3:$BR$5288,12,FALSE),0)</f>
        <v>0</v>
      </c>
      <c r="DA322">
        <f>IFERROR(VLOOKUP($B322,'Raw Stats'!$BC$3:$BR$5288,13,FALSE)+VLOOKUP($B322,'Raw Stats'!$BC$3:$BR$5288,14,FALSE),0)</f>
        <v>1</v>
      </c>
      <c r="DB322">
        <f>IFERROR(VLOOKUP($B322,'Raw Stats'!$BC$3:$BR$5288,15,FALSE),0)</f>
        <v>0</v>
      </c>
      <c r="DC322">
        <f>IFERROR(VLOOKUP($B322,'Raw Stats'!$BC$3:$BR$5288,16,FALSE),0)</f>
        <v>33</v>
      </c>
      <c r="DE322">
        <f>IFERROR(VLOOKUP($B322,'Raw Stats'!$AK$3:$AZ$528,3,FALSE),0)</f>
        <v>69</v>
      </c>
      <c r="DF322">
        <f>IFERROR(VLOOKUP($B322,'Raw Stats'!$AK$3:$AZ$528,4,FALSE),0)</f>
        <v>3</v>
      </c>
      <c r="DG322">
        <f>IFERROR(VLOOKUP($B322,'Raw Stats'!$AK$3:$AZ$528,5,FALSE),0)</f>
        <v>10</v>
      </c>
      <c r="DH322">
        <f>IFERROR(VLOOKUP($B322,'Raw Stats'!$AK$3:$AZ$528,6,FALSE),0)</f>
        <v>13</v>
      </c>
      <c r="DI322">
        <f>IFERROR(VLOOKUP($B322,'Raw Stats'!$AK$3:$AZ$528,7,FALSE),0)</f>
        <v>3</v>
      </c>
      <c r="DJ322">
        <f>IFERROR(VLOOKUP($B322,'Raw Stats'!$AK$3:$AZ$528,8,FALSE),0)</f>
        <v>18</v>
      </c>
      <c r="DK322">
        <f>IFERROR(VLOOKUP($B322,'Raw Stats'!$AK$3:$AZ$528,9,FALSE),0)</f>
        <v>56</v>
      </c>
      <c r="DL322">
        <f>IFERROR(VLOOKUP($B322,'Raw Stats'!$AK$3:$AZ$528,10,FALSE),0)</f>
        <v>93</v>
      </c>
      <c r="DM322">
        <f>IFERROR(VLOOKUP($B322,'Raw Stats'!$AK$3:$AZ$528,11,FALSE)+VLOOKUP($B322,'Raw Stats'!$AK$3:$AZ$528,12,FALSE),0)</f>
        <v>1</v>
      </c>
      <c r="DN322">
        <f>IFERROR(VLOOKUP($B322,'Raw Stats'!$AK$3:$AZ$528,13,FALSE)+VLOOKUP($B322,'Raw Stats'!$AK$3:$AZ$528,14,FALSE),0)</f>
        <v>0</v>
      </c>
      <c r="DO322">
        <f>IFERROR(VLOOKUP($B322,'Raw Stats'!$AK$3:$AZ$528,15,FALSE),0)</f>
        <v>0</v>
      </c>
      <c r="DP322">
        <f>IFERROR(VLOOKUP($B322,'Raw Stats'!$AK$3:$AZ$528,16,FALSE),0)</f>
        <v>88</v>
      </c>
      <c r="DR322">
        <f>IFERROR(VLOOKUP($B322,'Raw Stats'!$S$3:$AH$528,3,FALSE),0)</f>
        <v>76</v>
      </c>
      <c r="DS322">
        <f>IFERROR(VLOOKUP($B322,'Raw Stats'!$S$3:$AH$528,4,FALSE),0)</f>
        <v>3</v>
      </c>
      <c r="DT322">
        <f>IFERROR(VLOOKUP($B322,'Raw Stats'!$S$3:$AH$528,5,FALSE),0)</f>
        <v>26</v>
      </c>
      <c r="DU322">
        <f>IFERROR(VLOOKUP($B322,'Raw Stats'!$S$3:$AH$528,6,FALSE),0)</f>
        <v>29</v>
      </c>
      <c r="DV322">
        <f>IFERROR(VLOOKUP($B322,'Raw Stats'!$S$3:$AH$528,7,FALSE),0)</f>
        <v>11</v>
      </c>
      <c r="DW322">
        <f>IFERROR(VLOOKUP($B322,'Raw Stats'!$S$3:$AH$528,8,FALSE),0)</f>
        <v>34</v>
      </c>
      <c r="DX322">
        <f>IFERROR(VLOOKUP($B322,'Raw Stats'!$S$3:$AH$528,9,FALSE),0)</f>
        <v>61</v>
      </c>
      <c r="DY322">
        <f>IFERROR(VLOOKUP($B322,'Raw Stats'!$S$3:$AH$528,10,FALSE),0)</f>
        <v>85</v>
      </c>
      <c r="DZ322">
        <f>IFERROR(VLOOKUP($B322,'Raw Stats'!$S$3:$AH$528,11,FALSE)+VLOOKUP($B322,'Raw Stats'!$S$3:$AH$528,12,FALSE),0)</f>
        <v>6</v>
      </c>
      <c r="EA322">
        <f>IFERROR(VLOOKUP($B322,'Raw Stats'!$S$3:$AH$528,13,FALSE)+VLOOKUP($B322,'Raw Stats'!$S$3:$AH$528,14,FALSE),0)</f>
        <v>0</v>
      </c>
      <c r="EB322">
        <f>IFERROR(VLOOKUP($B322,'Raw Stats'!$S$3:$AH$528,15,FALSE),0)</f>
        <v>0</v>
      </c>
      <c r="EC322">
        <f>IFERROR(VLOOKUP($B322,'Raw Stats'!$S$3:$AH$528,16,FALSE),0)</f>
        <v>88</v>
      </c>
    </row>
    <row r="323" spans="1:133" x14ac:dyDescent="0.2">
      <c r="A323">
        <f>IFERROR(VLOOKUP(B323,Sheet2!$W$1:$X$300,2,FALSE),301)</f>
        <v>301</v>
      </c>
      <c r="B323" t="s">
        <v>260</v>
      </c>
      <c r="C323">
        <f t="shared" ref="C323:C386" si="25">IFERROR(IF(BR323=0,0,SUMIF(J323:T323,"&lt;&gt;#N/A")/BR323),0)</f>
        <v>0.6004540185688918</v>
      </c>
      <c r="D323">
        <f t="shared" ref="D323:D386" si="26">IFERROR(SUMIF(V323:AF323,"&lt;&gt;#N/A")/CE323,0)</f>
        <v>0.66238571812294245</v>
      </c>
      <c r="E323">
        <f t="shared" ref="E323:E386" si="27">IFERROR(SUMIF(AH323:AR323,"&lt;&gt;#N/A")/CR323,0)</f>
        <v>0.71759961794421157</v>
      </c>
      <c r="F323">
        <f t="shared" ref="F323:F386" si="28">IFERROR(SUMIF(AT323:BD323,"&lt;&gt;#N/A")/DE323,0)</f>
        <v>0</v>
      </c>
      <c r="G323">
        <f t="shared" ref="G323:G386" si="29">IFERROR(SUMIF(BF323:BP323,"&lt;&gt;#N/A")/DR323,0)</f>
        <v>0</v>
      </c>
      <c r="J323">
        <f>BS323*'Value Calculations'!$D$3</f>
        <v>2.4464125717562273</v>
      </c>
      <c r="K323">
        <f>BT323*'Value Calculations'!$D$4</f>
        <v>8.1403176011162479</v>
      </c>
      <c r="L323">
        <f>BU323*'Value Calculations'!$D$5</f>
        <v>8.2254812566405686</v>
      </c>
      <c r="M323">
        <f>BV323*'Value Calculations'!$D$6</f>
        <v>-2.1261038426291687</v>
      </c>
      <c r="N323">
        <f>BW323*'Value Calculations'!$D$7</f>
        <v>1.0546185246551136</v>
      </c>
      <c r="O323">
        <f>BX323*'Value Calculations'!$D$8</f>
        <v>2.9475495876181315</v>
      </c>
      <c r="P323">
        <f>BY323*'Value Calculations'!$D$9</f>
        <v>14.358585836476907</v>
      </c>
      <c r="Q323">
        <f>BZ323*'Value Calculations'!$D$10</f>
        <v>4.3837976889144565</v>
      </c>
      <c r="R323">
        <f>CA323*'Value Calculations'!$D$11</f>
        <v>0</v>
      </c>
      <c r="S323">
        <f>CB323*'Value Calculations'!$D$12</f>
        <v>0.81388273958941404</v>
      </c>
      <c r="T323">
        <f>CC323*'Value Calculations'!$D$13</f>
        <v>8.3922335399423389</v>
      </c>
      <c r="V323">
        <f>CF323*'Value Calculations'!$D$3</f>
        <v>4.4850897148864171</v>
      </c>
      <c r="W323">
        <f>CG323*'Value Calculations'!$D$4</f>
        <v>7.1634794889822988</v>
      </c>
      <c r="X323">
        <f>CH323*'Value Calculations'!$D$5</f>
        <v>8.7561574667464104</v>
      </c>
      <c r="Y323">
        <f>CI323*'Value Calculations'!$D$6</f>
        <v>-2.7514285022259828</v>
      </c>
      <c r="Z323">
        <f>CJ323*'Value Calculations'!$D$7</f>
        <v>1.4061580328734848</v>
      </c>
      <c r="AA323">
        <f>CK323*'Value Calculations'!$D$8</f>
        <v>2.1567436006961938</v>
      </c>
      <c r="AB323">
        <f>CL323*'Value Calculations'!$D$9</f>
        <v>13.476918285114291</v>
      </c>
      <c r="AC323">
        <f>CM323*'Value Calculations'!$D$10</f>
        <v>4.3837976889144565</v>
      </c>
      <c r="AD323">
        <f>CN323*'Value Calculations'!$D$11</f>
        <v>0</v>
      </c>
      <c r="AE323">
        <f>CO323*'Value Calculations'!$D$12</f>
        <v>2.441648218768242</v>
      </c>
      <c r="AF323">
        <f>CP323*'Value Calculations'!$D$13</f>
        <v>7.4979791463419261</v>
      </c>
      <c r="AH323">
        <f>CS323*'Value Calculations'!$D$3</f>
        <v>3.2618834290083032</v>
      </c>
      <c r="AI323">
        <f>CT323*'Value Calculations'!$D$4</f>
        <v>6.1866413768483488</v>
      </c>
      <c r="AJ323">
        <f>CU323*'Value Calculations'!$D$5</f>
        <v>7.1641288364288815</v>
      </c>
      <c r="AK323">
        <f>CV323*'Value Calculations'!$D$6</f>
        <v>-2.1261038426291687</v>
      </c>
      <c r="AL323">
        <f>CW323*'Value Calculations'!$D$7</f>
        <v>0.70307901643674242</v>
      </c>
      <c r="AM323">
        <f>CX323*'Value Calculations'!$D$8</f>
        <v>1.0783718003480969</v>
      </c>
      <c r="AN323">
        <f>CY323*'Value Calculations'!$D$9</f>
        <v>4.4083377568130855</v>
      </c>
      <c r="AO323">
        <f>CZ323*'Value Calculations'!$D$10</f>
        <v>5.4797471111430704</v>
      </c>
      <c r="AP323">
        <f>DA323*'Value Calculations'!$D$11</f>
        <v>0</v>
      </c>
      <c r="AQ323">
        <f>DB323*'Value Calculations'!$D$12</f>
        <v>2.441648218768242</v>
      </c>
      <c r="AR323">
        <f>DC323*'Value Calculations'!$D$13</f>
        <v>5.8470479581565478</v>
      </c>
      <c r="AT323">
        <f>DF323*'Value Calculations'!$D$3</f>
        <v>0</v>
      </c>
      <c r="AU323">
        <f>DG323*'Value Calculations'!$D$4</f>
        <v>0</v>
      </c>
      <c r="AV323">
        <f>DH323*'Value Calculations'!$D$5</f>
        <v>0</v>
      </c>
      <c r="AW323">
        <f>DI323*'Value Calculations'!$D$6</f>
        <v>0</v>
      </c>
      <c r="AX323">
        <f>DJ323*'Value Calculations'!$D$7</f>
        <v>0</v>
      </c>
      <c r="AY323">
        <f>DK323*'Value Calculations'!$D$8</f>
        <v>0</v>
      </c>
      <c r="AZ323">
        <f>DL323*'Value Calculations'!$D$9</f>
        <v>0</v>
      </c>
      <c r="BA323">
        <f>DM323*'Value Calculations'!$D$10</f>
        <v>0</v>
      </c>
      <c r="BB323">
        <f>DN323*'Value Calculations'!$D$11</f>
        <v>0</v>
      </c>
      <c r="BC323">
        <f>DO323*'Value Calculations'!$D$12</f>
        <v>0</v>
      </c>
      <c r="BD323">
        <f>DP323*'Value Calculations'!$D$13</f>
        <v>0</v>
      </c>
      <c r="BF323">
        <f>DS323*'Value Calculations'!$D$3</f>
        <v>0</v>
      </c>
      <c r="BG323">
        <f>DT323*'Value Calculations'!$D$4</f>
        <v>0</v>
      </c>
      <c r="BH323">
        <f>DU323*'Value Calculations'!$D$5</f>
        <v>0</v>
      </c>
      <c r="BI323">
        <f>DV323*'Value Calculations'!$D$6</f>
        <v>0</v>
      </c>
      <c r="BJ323">
        <f>DW323*'Value Calculations'!$D$7</f>
        <v>0</v>
      </c>
      <c r="BK323">
        <f>DX323*'Value Calculations'!$D$8</f>
        <v>0</v>
      </c>
      <c r="BL323">
        <f>DY323*'Value Calculations'!$D$9</f>
        <v>0</v>
      </c>
      <c r="BM323">
        <f>DZ323*'Value Calculations'!$D$10</f>
        <v>0</v>
      </c>
      <c r="BN323">
        <f>EA323*'Value Calculations'!$D$11</f>
        <v>0</v>
      </c>
      <c r="BO323">
        <f>EB323*'Value Calculations'!$D$12</f>
        <v>0</v>
      </c>
      <c r="BP323">
        <f>EC323*'Value Calculations'!$D$13</f>
        <v>0</v>
      </c>
      <c r="BR323">
        <f>IFERROR(VLOOKUP($B323,'Raw Stats'!$CM$3:$DC$884,3,FALSE),0)</f>
        <v>81</v>
      </c>
      <c r="BS323">
        <f>IFERROR(VLOOKUP($B323,'Raw Stats'!$CM$3:$DC$884,4,FALSE),0)</f>
        <v>6</v>
      </c>
      <c r="BT323">
        <f>IFERROR(VLOOKUP($B323,'Raw Stats'!$CM$3:$DC$884,5,FALSE),0)</f>
        <v>25</v>
      </c>
      <c r="BU323">
        <f>IFERROR(VLOOKUP($B323,'Raw Stats'!$CM$3:$DC$884,6,FALSE),0)</f>
        <v>31</v>
      </c>
      <c r="BV323">
        <f>IFERROR(VLOOKUP($B323,'Raw Stats'!$CM$3:$DC$884,7,FALSE),0)</f>
        <v>-17</v>
      </c>
      <c r="BW323">
        <f>IFERROR(VLOOKUP($B323,'Raw Stats'!$CM$3:$DC$884,8,FALSE),0)</f>
        <v>12</v>
      </c>
      <c r="BX323">
        <f>IFERROR(VLOOKUP($B323,'Raw Stats'!$CM$3:$DC$884,9,FALSE),0)</f>
        <v>41</v>
      </c>
      <c r="BY323">
        <f>IFERROR(VLOOKUP($B323,'Raw Stats'!$CM$3:$DC$884,10,FALSE),0)</f>
        <v>114</v>
      </c>
      <c r="BZ323">
        <f>IFERROR(VLOOKUP($B323,'Raw Stats'!$CM$3:$DC$884,11,FALSE)+VLOOKUP($B323,'Raw Stats'!$CM$3:$DC$884,12,FALSE),0)</f>
        <v>12</v>
      </c>
      <c r="CA323">
        <f>IFERROR(VLOOKUP($B323,'Raw Stats'!$CM$3:$DC$884,13,FALSE)+VLOOKUP($B323,'Raw Stats'!$CM$3:$DC$884,14,FALSE),0)</f>
        <v>0</v>
      </c>
      <c r="CB323">
        <f>IFERROR(VLOOKUP($B323,'Raw Stats'!$CM$3:$DC$884,15,FALSE),0)</f>
        <v>1</v>
      </c>
      <c r="CC323">
        <f>IFERROR(VLOOKUP($B323,'Raw Stats'!$CM$3:$DC$884,16,FALSE),0)</f>
        <v>122</v>
      </c>
      <c r="CE323">
        <f>IFERROR(VLOOKUP($B323,'Raw Stats'!$BU$3:$CJ$528,3,FALSE),0)</f>
        <v>74</v>
      </c>
      <c r="CF323">
        <f>IFERROR(VLOOKUP($B323,'Raw Stats'!$BU$3:$CJ$528,4,FALSE),0)</f>
        <v>11</v>
      </c>
      <c r="CG323">
        <f>IFERROR(VLOOKUP($B323,'Raw Stats'!$BU$3:$CJ$5288,5,FALSE),0)</f>
        <v>22</v>
      </c>
      <c r="CH323">
        <f>IFERROR(VLOOKUP($B323,'Raw Stats'!$BU$3:$CJ$528,6,FALSE),0)</f>
        <v>33</v>
      </c>
      <c r="CI323">
        <f>IFERROR(VLOOKUP($B323,'Raw Stats'!$BU$3:$CJ$528,7,FALSE),0)</f>
        <v>-22</v>
      </c>
      <c r="CJ323">
        <f>IFERROR(VLOOKUP($B323,'Raw Stats'!$BU$3:$CJ$528,8,FALSE),0)</f>
        <v>16</v>
      </c>
      <c r="CK323">
        <f>IFERROR(VLOOKUP($B323,'Raw Stats'!$BU$3:$CJ$528,9,FALSE),0)</f>
        <v>30</v>
      </c>
      <c r="CL323">
        <f>IFERROR(VLOOKUP($B323,'Raw Stats'!$BU$3:$CJ$528,10,FALSE),0)</f>
        <v>107</v>
      </c>
      <c r="CM323">
        <f>IFERROR(VLOOKUP($B323,'Raw Stats'!$BU$3:$CJ$528,11,FALSE)+VLOOKUP($B323,'Raw Stats'!$BU$3:$CJ$528,12,FALSE),0)</f>
        <v>12</v>
      </c>
      <c r="CN323">
        <f>IFERROR(VLOOKUP($B323,'Raw Stats'!$BU$3:$CJ$528,13,FALSE)+VLOOKUP($B323,'Raw Stats'!$BU$3:$CJ$528,14,FALSE),0)</f>
        <v>0</v>
      </c>
      <c r="CO323">
        <f>IFERROR(VLOOKUP($B323,'Raw Stats'!$BU$3:$CJ$528,15,FALSE),0)</f>
        <v>3</v>
      </c>
      <c r="CP323">
        <f>IFERROR(VLOOKUP($B323,'Raw Stats'!$BU$3:$CJ$528,16,FALSE),0)</f>
        <v>109</v>
      </c>
      <c r="CR323">
        <f>IFERROR(VLOOKUP($B323,'Raw Stats'!$BC$3:$BR$528,3,FALSE),0)</f>
        <v>48</v>
      </c>
      <c r="CS323">
        <f>IFERROR(VLOOKUP($B323,'Raw Stats'!$BC$3:$BR$528,4,FALSE),0)</f>
        <v>8</v>
      </c>
      <c r="CT323">
        <f>IFERROR(VLOOKUP($B323,'Raw Stats'!$BC$3:$BR$5288,5,FALSE),0)</f>
        <v>19</v>
      </c>
      <c r="CU323">
        <f>IFERROR(VLOOKUP($B323,'Raw Stats'!$BC$3:$BR$52888,6,FALSE),0)</f>
        <v>27</v>
      </c>
      <c r="CV323">
        <f>IFERROR(VLOOKUP($B323,'Raw Stats'!$BC$3:$BR$5288,7,FALSE),0)</f>
        <v>-17</v>
      </c>
      <c r="CW323">
        <f>IFERROR(VLOOKUP($B323,'Raw Stats'!$BC$3:$BR$5288,8,FALSE),0)</f>
        <v>8</v>
      </c>
      <c r="CX323">
        <f>IFERROR(VLOOKUP($B323,'Raw Stats'!$BC$3:$BR$5288,9,FALSE),0)</f>
        <v>15</v>
      </c>
      <c r="CY323">
        <f>IFERROR(VLOOKUP($B323,'Raw Stats'!$BC$3:$BR$5288,10,FALSE),0)</f>
        <v>35</v>
      </c>
      <c r="CZ323">
        <f>IFERROR(VLOOKUP($B323,'Raw Stats'!$BC$3:$BR$5288,11,FALSE)+VLOOKUP($B323,'Raw Stats'!$BC$3:$BR$5288,12,FALSE),0)</f>
        <v>15</v>
      </c>
      <c r="DA323">
        <f>IFERROR(VLOOKUP($B323,'Raw Stats'!$BC$3:$BR$5288,13,FALSE)+VLOOKUP($B323,'Raw Stats'!$BC$3:$BR$5288,14,FALSE),0)</f>
        <v>0</v>
      </c>
      <c r="DB323">
        <f>IFERROR(VLOOKUP($B323,'Raw Stats'!$BC$3:$BR$5288,15,FALSE),0)</f>
        <v>3</v>
      </c>
      <c r="DC323">
        <f>IFERROR(VLOOKUP($B323,'Raw Stats'!$BC$3:$BR$5288,16,FALSE),0)</f>
        <v>85</v>
      </c>
      <c r="DE323">
        <f>IFERROR(VLOOKUP($B323,'Raw Stats'!$AK$3:$AZ$528,3,FALSE),0)</f>
        <v>0</v>
      </c>
      <c r="DF323">
        <f>IFERROR(VLOOKUP($B323,'Raw Stats'!$AK$3:$AZ$528,4,FALSE),0)</f>
        <v>0</v>
      </c>
      <c r="DG323">
        <f>IFERROR(VLOOKUP($B323,'Raw Stats'!$AK$3:$AZ$528,5,FALSE),0)</f>
        <v>0</v>
      </c>
      <c r="DH323">
        <f>IFERROR(VLOOKUP($B323,'Raw Stats'!$AK$3:$AZ$528,6,FALSE),0)</f>
        <v>0</v>
      </c>
      <c r="DI323">
        <f>IFERROR(VLOOKUP($B323,'Raw Stats'!$AK$3:$AZ$528,7,FALSE),0)</f>
        <v>0</v>
      </c>
      <c r="DJ323">
        <f>IFERROR(VLOOKUP($B323,'Raw Stats'!$AK$3:$AZ$528,8,FALSE),0)</f>
        <v>0</v>
      </c>
      <c r="DK323">
        <f>IFERROR(VLOOKUP($B323,'Raw Stats'!$AK$3:$AZ$528,9,FALSE),0)</f>
        <v>0</v>
      </c>
      <c r="DL323">
        <f>IFERROR(VLOOKUP($B323,'Raw Stats'!$AK$3:$AZ$528,10,FALSE),0)</f>
        <v>0</v>
      </c>
      <c r="DM323">
        <f>IFERROR(VLOOKUP($B323,'Raw Stats'!$AK$3:$AZ$528,11,FALSE)+VLOOKUP($B323,'Raw Stats'!$AK$3:$AZ$528,12,FALSE),0)</f>
        <v>0</v>
      </c>
      <c r="DN323">
        <f>IFERROR(VLOOKUP($B323,'Raw Stats'!$AK$3:$AZ$528,13,FALSE)+VLOOKUP($B323,'Raw Stats'!$AK$3:$AZ$528,14,FALSE),0)</f>
        <v>0</v>
      </c>
      <c r="DO323">
        <f>IFERROR(VLOOKUP($B323,'Raw Stats'!$AK$3:$AZ$528,15,FALSE),0)</f>
        <v>0</v>
      </c>
      <c r="DP323">
        <f>IFERROR(VLOOKUP($B323,'Raw Stats'!$AK$3:$AZ$528,16,FALSE),0)</f>
        <v>0</v>
      </c>
      <c r="DR323">
        <f>IFERROR(VLOOKUP($B323,'Raw Stats'!$S$3:$AH$528,3,FALSE),0)</f>
        <v>0</v>
      </c>
      <c r="DS323">
        <f>IFERROR(VLOOKUP($B323,'Raw Stats'!$S$3:$AH$528,4,FALSE),0)</f>
        <v>0</v>
      </c>
      <c r="DT323">
        <f>IFERROR(VLOOKUP($B323,'Raw Stats'!$S$3:$AH$528,5,FALSE),0)</f>
        <v>0</v>
      </c>
      <c r="DU323">
        <f>IFERROR(VLOOKUP($B323,'Raw Stats'!$S$3:$AH$528,6,FALSE),0)</f>
        <v>0</v>
      </c>
      <c r="DV323">
        <f>IFERROR(VLOOKUP($B323,'Raw Stats'!$S$3:$AH$528,7,FALSE),0)</f>
        <v>0</v>
      </c>
      <c r="DW323">
        <f>IFERROR(VLOOKUP($B323,'Raw Stats'!$S$3:$AH$528,8,FALSE),0)</f>
        <v>0</v>
      </c>
      <c r="DX323">
        <f>IFERROR(VLOOKUP($B323,'Raw Stats'!$S$3:$AH$528,9,FALSE),0)</f>
        <v>0</v>
      </c>
      <c r="DY323">
        <f>IFERROR(VLOOKUP($B323,'Raw Stats'!$S$3:$AH$528,10,FALSE),0)</f>
        <v>0</v>
      </c>
      <c r="DZ323">
        <f>IFERROR(VLOOKUP($B323,'Raw Stats'!$S$3:$AH$528,11,FALSE)+VLOOKUP($B323,'Raw Stats'!$S$3:$AH$528,12,FALSE),0)</f>
        <v>0</v>
      </c>
      <c r="EA323">
        <f>IFERROR(VLOOKUP($B323,'Raw Stats'!$S$3:$AH$528,13,FALSE)+VLOOKUP($B323,'Raw Stats'!$S$3:$AH$528,14,FALSE),0)</f>
        <v>0</v>
      </c>
      <c r="EB323">
        <f>IFERROR(VLOOKUP($B323,'Raw Stats'!$S$3:$AH$528,15,FALSE),0)</f>
        <v>0</v>
      </c>
      <c r="EC323">
        <f>IFERROR(VLOOKUP($B323,'Raw Stats'!$S$3:$AH$528,16,FALSE),0)</f>
        <v>0</v>
      </c>
    </row>
    <row r="324" spans="1:133" x14ac:dyDescent="0.2">
      <c r="A324">
        <f>IFERROR(VLOOKUP(B324,Sheet2!$W$1:$X$300,2,FALSE),301)</f>
        <v>301</v>
      </c>
      <c r="B324" t="s">
        <v>260</v>
      </c>
      <c r="C324">
        <f t="shared" si="25"/>
        <v>0.6004540185688918</v>
      </c>
      <c r="D324">
        <f t="shared" si="26"/>
        <v>0.66238571812294245</v>
      </c>
      <c r="E324">
        <f t="shared" si="27"/>
        <v>0.71759961794421157</v>
      </c>
      <c r="F324">
        <f t="shared" si="28"/>
        <v>0</v>
      </c>
      <c r="G324">
        <f t="shared" si="29"/>
        <v>0</v>
      </c>
      <c r="J324">
        <f>BS324*'Value Calculations'!$D$3</f>
        <v>2.4464125717562273</v>
      </c>
      <c r="K324">
        <f>BT324*'Value Calculations'!$D$4</f>
        <v>8.1403176011162479</v>
      </c>
      <c r="L324">
        <f>BU324*'Value Calculations'!$D$5</f>
        <v>8.2254812566405686</v>
      </c>
      <c r="M324">
        <f>BV324*'Value Calculations'!$D$6</f>
        <v>-2.1261038426291687</v>
      </c>
      <c r="N324">
        <f>BW324*'Value Calculations'!$D$7</f>
        <v>1.0546185246551136</v>
      </c>
      <c r="O324">
        <f>BX324*'Value Calculations'!$D$8</f>
        <v>2.9475495876181315</v>
      </c>
      <c r="P324">
        <f>BY324*'Value Calculations'!$D$9</f>
        <v>14.358585836476907</v>
      </c>
      <c r="Q324">
        <f>BZ324*'Value Calculations'!$D$10</f>
        <v>4.3837976889144565</v>
      </c>
      <c r="R324">
        <f>CA324*'Value Calculations'!$D$11</f>
        <v>0</v>
      </c>
      <c r="S324">
        <f>CB324*'Value Calculations'!$D$12</f>
        <v>0.81388273958941404</v>
      </c>
      <c r="T324">
        <f>CC324*'Value Calculations'!$D$13</f>
        <v>8.3922335399423389</v>
      </c>
      <c r="V324">
        <f>CF324*'Value Calculations'!$D$3</f>
        <v>4.4850897148864171</v>
      </c>
      <c r="W324">
        <f>CG324*'Value Calculations'!$D$4</f>
        <v>7.1634794889822988</v>
      </c>
      <c r="X324">
        <f>CH324*'Value Calculations'!$D$5</f>
        <v>8.7561574667464104</v>
      </c>
      <c r="Y324">
        <f>CI324*'Value Calculations'!$D$6</f>
        <v>-2.7514285022259828</v>
      </c>
      <c r="Z324">
        <f>CJ324*'Value Calculations'!$D$7</f>
        <v>1.4061580328734848</v>
      </c>
      <c r="AA324">
        <f>CK324*'Value Calculations'!$D$8</f>
        <v>2.1567436006961938</v>
      </c>
      <c r="AB324">
        <f>CL324*'Value Calculations'!$D$9</f>
        <v>13.476918285114291</v>
      </c>
      <c r="AC324">
        <f>CM324*'Value Calculations'!$D$10</f>
        <v>4.3837976889144565</v>
      </c>
      <c r="AD324">
        <f>CN324*'Value Calculations'!$D$11</f>
        <v>0</v>
      </c>
      <c r="AE324">
        <f>CO324*'Value Calculations'!$D$12</f>
        <v>2.441648218768242</v>
      </c>
      <c r="AF324">
        <f>CP324*'Value Calculations'!$D$13</f>
        <v>7.4979791463419261</v>
      </c>
      <c r="AH324">
        <f>CS324*'Value Calculations'!$D$3</f>
        <v>3.2618834290083032</v>
      </c>
      <c r="AI324">
        <f>CT324*'Value Calculations'!$D$4</f>
        <v>6.1866413768483488</v>
      </c>
      <c r="AJ324">
        <f>CU324*'Value Calculations'!$D$5</f>
        <v>7.1641288364288815</v>
      </c>
      <c r="AK324">
        <f>CV324*'Value Calculations'!$D$6</f>
        <v>-2.1261038426291687</v>
      </c>
      <c r="AL324">
        <f>CW324*'Value Calculations'!$D$7</f>
        <v>0.70307901643674242</v>
      </c>
      <c r="AM324">
        <f>CX324*'Value Calculations'!$D$8</f>
        <v>1.0783718003480969</v>
      </c>
      <c r="AN324">
        <f>CY324*'Value Calculations'!$D$9</f>
        <v>4.4083377568130855</v>
      </c>
      <c r="AO324">
        <f>CZ324*'Value Calculations'!$D$10</f>
        <v>5.4797471111430704</v>
      </c>
      <c r="AP324">
        <f>DA324*'Value Calculations'!$D$11</f>
        <v>0</v>
      </c>
      <c r="AQ324">
        <f>DB324*'Value Calculations'!$D$12</f>
        <v>2.441648218768242</v>
      </c>
      <c r="AR324">
        <f>DC324*'Value Calculations'!$D$13</f>
        <v>5.8470479581565478</v>
      </c>
      <c r="AT324">
        <f>DF324*'Value Calculations'!$D$3</f>
        <v>0</v>
      </c>
      <c r="AU324">
        <f>DG324*'Value Calculations'!$D$4</f>
        <v>0</v>
      </c>
      <c r="AV324">
        <f>DH324*'Value Calculations'!$D$5</f>
        <v>0</v>
      </c>
      <c r="AW324">
        <f>DI324*'Value Calculations'!$D$6</f>
        <v>0</v>
      </c>
      <c r="AX324">
        <f>DJ324*'Value Calculations'!$D$7</f>
        <v>0</v>
      </c>
      <c r="AY324">
        <f>DK324*'Value Calculations'!$D$8</f>
        <v>0</v>
      </c>
      <c r="AZ324">
        <f>DL324*'Value Calculations'!$D$9</f>
        <v>0</v>
      </c>
      <c r="BA324">
        <f>DM324*'Value Calculations'!$D$10</f>
        <v>0</v>
      </c>
      <c r="BB324">
        <f>DN324*'Value Calculations'!$D$11</f>
        <v>0</v>
      </c>
      <c r="BC324">
        <f>DO324*'Value Calculations'!$D$12</f>
        <v>0</v>
      </c>
      <c r="BD324">
        <f>DP324*'Value Calculations'!$D$13</f>
        <v>0</v>
      </c>
      <c r="BF324">
        <f>DS324*'Value Calculations'!$D$3</f>
        <v>0</v>
      </c>
      <c r="BG324">
        <f>DT324*'Value Calculations'!$D$4</f>
        <v>0</v>
      </c>
      <c r="BH324">
        <f>DU324*'Value Calculations'!$D$5</f>
        <v>0</v>
      </c>
      <c r="BI324">
        <f>DV324*'Value Calculations'!$D$6</f>
        <v>0</v>
      </c>
      <c r="BJ324">
        <f>DW324*'Value Calculations'!$D$7</f>
        <v>0</v>
      </c>
      <c r="BK324">
        <f>DX324*'Value Calculations'!$D$8</f>
        <v>0</v>
      </c>
      <c r="BL324">
        <f>DY324*'Value Calculations'!$D$9</f>
        <v>0</v>
      </c>
      <c r="BM324">
        <f>DZ324*'Value Calculations'!$D$10</f>
        <v>0</v>
      </c>
      <c r="BN324">
        <f>EA324*'Value Calculations'!$D$11</f>
        <v>0</v>
      </c>
      <c r="BO324">
        <f>EB324*'Value Calculations'!$D$12</f>
        <v>0</v>
      </c>
      <c r="BP324">
        <f>EC324*'Value Calculations'!$D$13</f>
        <v>0</v>
      </c>
      <c r="BR324">
        <f>IFERROR(VLOOKUP($B324,'Raw Stats'!$CM$3:$DC$884,3,FALSE),0)</f>
        <v>81</v>
      </c>
      <c r="BS324">
        <f>IFERROR(VLOOKUP($B324,'Raw Stats'!$CM$3:$DC$884,4,FALSE),0)</f>
        <v>6</v>
      </c>
      <c r="BT324">
        <f>IFERROR(VLOOKUP($B324,'Raw Stats'!$CM$3:$DC$884,5,FALSE),0)</f>
        <v>25</v>
      </c>
      <c r="BU324">
        <f>IFERROR(VLOOKUP($B324,'Raw Stats'!$CM$3:$DC$884,6,FALSE),0)</f>
        <v>31</v>
      </c>
      <c r="BV324">
        <f>IFERROR(VLOOKUP($B324,'Raw Stats'!$CM$3:$DC$884,7,FALSE),0)</f>
        <v>-17</v>
      </c>
      <c r="BW324">
        <f>IFERROR(VLOOKUP($B324,'Raw Stats'!$CM$3:$DC$884,8,FALSE),0)</f>
        <v>12</v>
      </c>
      <c r="BX324">
        <f>IFERROR(VLOOKUP($B324,'Raw Stats'!$CM$3:$DC$884,9,FALSE),0)</f>
        <v>41</v>
      </c>
      <c r="BY324">
        <f>IFERROR(VLOOKUP($B324,'Raw Stats'!$CM$3:$DC$884,10,FALSE),0)</f>
        <v>114</v>
      </c>
      <c r="BZ324">
        <f>IFERROR(VLOOKUP($B324,'Raw Stats'!$CM$3:$DC$884,11,FALSE)+VLOOKUP($B324,'Raw Stats'!$CM$3:$DC$884,12,FALSE),0)</f>
        <v>12</v>
      </c>
      <c r="CA324">
        <f>IFERROR(VLOOKUP($B324,'Raw Stats'!$CM$3:$DC$884,13,FALSE)+VLOOKUP($B324,'Raw Stats'!$CM$3:$DC$884,14,FALSE),0)</f>
        <v>0</v>
      </c>
      <c r="CB324">
        <f>IFERROR(VLOOKUP($B324,'Raw Stats'!$CM$3:$DC$884,15,FALSE),0)</f>
        <v>1</v>
      </c>
      <c r="CC324">
        <f>IFERROR(VLOOKUP($B324,'Raw Stats'!$CM$3:$DC$884,16,FALSE),0)</f>
        <v>122</v>
      </c>
      <c r="CE324">
        <f>IFERROR(VLOOKUP($B324,'Raw Stats'!$BU$3:$CJ$528,3,FALSE),0)</f>
        <v>74</v>
      </c>
      <c r="CF324">
        <f>IFERROR(VLOOKUP($B324,'Raw Stats'!$BU$3:$CJ$528,4,FALSE),0)</f>
        <v>11</v>
      </c>
      <c r="CG324">
        <f>IFERROR(VLOOKUP($B324,'Raw Stats'!$BU$3:$CJ$5288,5,FALSE),0)</f>
        <v>22</v>
      </c>
      <c r="CH324">
        <f>IFERROR(VLOOKUP($B324,'Raw Stats'!$BU$3:$CJ$528,6,FALSE),0)</f>
        <v>33</v>
      </c>
      <c r="CI324">
        <f>IFERROR(VLOOKUP($B324,'Raw Stats'!$BU$3:$CJ$528,7,FALSE),0)</f>
        <v>-22</v>
      </c>
      <c r="CJ324">
        <f>IFERROR(VLOOKUP($B324,'Raw Stats'!$BU$3:$CJ$528,8,FALSE),0)</f>
        <v>16</v>
      </c>
      <c r="CK324">
        <f>IFERROR(VLOOKUP($B324,'Raw Stats'!$BU$3:$CJ$528,9,FALSE),0)</f>
        <v>30</v>
      </c>
      <c r="CL324">
        <f>IFERROR(VLOOKUP($B324,'Raw Stats'!$BU$3:$CJ$528,10,FALSE),0)</f>
        <v>107</v>
      </c>
      <c r="CM324">
        <f>IFERROR(VLOOKUP($B324,'Raw Stats'!$BU$3:$CJ$528,11,FALSE)+VLOOKUP($B324,'Raw Stats'!$BU$3:$CJ$528,12,FALSE),0)</f>
        <v>12</v>
      </c>
      <c r="CN324">
        <f>IFERROR(VLOOKUP($B324,'Raw Stats'!$BU$3:$CJ$528,13,FALSE)+VLOOKUP($B324,'Raw Stats'!$BU$3:$CJ$528,14,FALSE),0)</f>
        <v>0</v>
      </c>
      <c r="CO324">
        <f>IFERROR(VLOOKUP($B324,'Raw Stats'!$BU$3:$CJ$528,15,FALSE),0)</f>
        <v>3</v>
      </c>
      <c r="CP324">
        <f>IFERROR(VLOOKUP($B324,'Raw Stats'!$BU$3:$CJ$528,16,FALSE),0)</f>
        <v>109</v>
      </c>
      <c r="CR324">
        <f>IFERROR(VLOOKUP($B324,'Raw Stats'!$BC$3:$BR$528,3,FALSE),0)</f>
        <v>48</v>
      </c>
      <c r="CS324">
        <f>IFERROR(VLOOKUP($B324,'Raw Stats'!$BC$3:$BR$528,4,FALSE),0)</f>
        <v>8</v>
      </c>
      <c r="CT324">
        <f>IFERROR(VLOOKUP($B324,'Raw Stats'!$BC$3:$BR$5288,5,FALSE),0)</f>
        <v>19</v>
      </c>
      <c r="CU324">
        <f>IFERROR(VLOOKUP($B324,'Raw Stats'!$BC$3:$BR$52888,6,FALSE),0)</f>
        <v>27</v>
      </c>
      <c r="CV324">
        <f>IFERROR(VLOOKUP($B324,'Raw Stats'!$BC$3:$BR$5288,7,FALSE),0)</f>
        <v>-17</v>
      </c>
      <c r="CW324">
        <f>IFERROR(VLOOKUP($B324,'Raw Stats'!$BC$3:$BR$5288,8,FALSE),0)</f>
        <v>8</v>
      </c>
      <c r="CX324">
        <f>IFERROR(VLOOKUP($B324,'Raw Stats'!$BC$3:$BR$5288,9,FALSE),0)</f>
        <v>15</v>
      </c>
      <c r="CY324">
        <f>IFERROR(VLOOKUP($B324,'Raw Stats'!$BC$3:$BR$5288,10,FALSE),0)</f>
        <v>35</v>
      </c>
      <c r="CZ324">
        <f>IFERROR(VLOOKUP($B324,'Raw Stats'!$BC$3:$BR$5288,11,FALSE)+VLOOKUP($B324,'Raw Stats'!$BC$3:$BR$5288,12,FALSE),0)</f>
        <v>15</v>
      </c>
      <c r="DA324">
        <f>IFERROR(VLOOKUP($B324,'Raw Stats'!$BC$3:$BR$5288,13,FALSE)+VLOOKUP($B324,'Raw Stats'!$BC$3:$BR$5288,14,FALSE),0)</f>
        <v>0</v>
      </c>
      <c r="DB324">
        <f>IFERROR(VLOOKUP($B324,'Raw Stats'!$BC$3:$BR$5288,15,FALSE),0)</f>
        <v>3</v>
      </c>
      <c r="DC324">
        <f>IFERROR(VLOOKUP($B324,'Raw Stats'!$BC$3:$BR$5288,16,FALSE),0)</f>
        <v>85</v>
      </c>
      <c r="DE324">
        <f>IFERROR(VLOOKUP($B324,'Raw Stats'!$AK$3:$AZ$528,3,FALSE),0)</f>
        <v>0</v>
      </c>
      <c r="DF324">
        <f>IFERROR(VLOOKUP($B324,'Raw Stats'!$AK$3:$AZ$528,4,FALSE),0)</f>
        <v>0</v>
      </c>
      <c r="DG324">
        <f>IFERROR(VLOOKUP($B324,'Raw Stats'!$AK$3:$AZ$528,5,FALSE),0)</f>
        <v>0</v>
      </c>
      <c r="DH324">
        <f>IFERROR(VLOOKUP($B324,'Raw Stats'!$AK$3:$AZ$528,6,FALSE),0)</f>
        <v>0</v>
      </c>
      <c r="DI324">
        <f>IFERROR(VLOOKUP($B324,'Raw Stats'!$AK$3:$AZ$528,7,FALSE),0)</f>
        <v>0</v>
      </c>
      <c r="DJ324">
        <f>IFERROR(VLOOKUP($B324,'Raw Stats'!$AK$3:$AZ$528,8,FALSE),0)</f>
        <v>0</v>
      </c>
      <c r="DK324">
        <f>IFERROR(VLOOKUP($B324,'Raw Stats'!$AK$3:$AZ$528,9,FALSE),0)</f>
        <v>0</v>
      </c>
      <c r="DL324">
        <f>IFERROR(VLOOKUP($B324,'Raw Stats'!$AK$3:$AZ$528,10,FALSE),0)</f>
        <v>0</v>
      </c>
      <c r="DM324">
        <f>IFERROR(VLOOKUP($B324,'Raw Stats'!$AK$3:$AZ$528,11,FALSE)+VLOOKUP($B324,'Raw Stats'!$AK$3:$AZ$528,12,FALSE),0)</f>
        <v>0</v>
      </c>
      <c r="DN324">
        <f>IFERROR(VLOOKUP($B324,'Raw Stats'!$AK$3:$AZ$528,13,FALSE)+VLOOKUP($B324,'Raw Stats'!$AK$3:$AZ$528,14,FALSE),0)</f>
        <v>0</v>
      </c>
      <c r="DO324">
        <f>IFERROR(VLOOKUP($B324,'Raw Stats'!$AK$3:$AZ$528,15,FALSE),0)</f>
        <v>0</v>
      </c>
      <c r="DP324">
        <f>IFERROR(VLOOKUP($B324,'Raw Stats'!$AK$3:$AZ$528,16,FALSE),0)</f>
        <v>0</v>
      </c>
      <c r="DR324">
        <f>IFERROR(VLOOKUP($B324,'Raw Stats'!$S$3:$AH$528,3,FALSE),0)</f>
        <v>0</v>
      </c>
      <c r="DS324">
        <f>IFERROR(VLOOKUP($B324,'Raw Stats'!$S$3:$AH$528,4,FALSE),0)</f>
        <v>0</v>
      </c>
      <c r="DT324">
        <f>IFERROR(VLOOKUP($B324,'Raw Stats'!$S$3:$AH$528,5,FALSE),0)</f>
        <v>0</v>
      </c>
      <c r="DU324">
        <f>IFERROR(VLOOKUP($B324,'Raw Stats'!$S$3:$AH$528,6,FALSE),0)</f>
        <v>0</v>
      </c>
      <c r="DV324">
        <f>IFERROR(VLOOKUP($B324,'Raw Stats'!$S$3:$AH$528,7,FALSE),0)</f>
        <v>0</v>
      </c>
      <c r="DW324">
        <f>IFERROR(VLOOKUP($B324,'Raw Stats'!$S$3:$AH$528,8,FALSE),0)</f>
        <v>0</v>
      </c>
      <c r="DX324">
        <f>IFERROR(VLOOKUP($B324,'Raw Stats'!$S$3:$AH$528,9,FALSE),0)</f>
        <v>0</v>
      </c>
      <c r="DY324">
        <f>IFERROR(VLOOKUP($B324,'Raw Stats'!$S$3:$AH$528,10,FALSE),0)</f>
        <v>0</v>
      </c>
      <c r="DZ324">
        <f>IFERROR(VLOOKUP($B324,'Raw Stats'!$S$3:$AH$528,11,FALSE)+VLOOKUP($B324,'Raw Stats'!$S$3:$AH$528,12,FALSE),0)</f>
        <v>0</v>
      </c>
      <c r="EA324">
        <f>IFERROR(VLOOKUP($B324,'Raw Stats'!$S$3:$AH$528,13,FALSE)+VLOOKUP($B324,'Raw Stats'!$S$3:$AH$528,14,FALSE),0)</f>
        <v>0</v>
      </c>
      <c r="EB324">
        <f>IFERROR(VLOOKUP($B324,'Raw Stats'!$S$3:$AH$528,15,FALSE),0)</f>
        <v>0</v>
      </c>
      <c r="EC324">
        <f>IFERROR(VLOOKUP($B324,'Raw Stats'!$S$3:$AH$528,16,FALSE),0)</f>
        <v>0</v>
      </c>
    </row>
    <row r="325" spans="1:133" x14ac:dyDescent="0.2">
      <c r="A325">
        <f>IFERROR(VLOOKUP(B325,Sheet2!$W$1:$X$300,2,FALSE),301)</f>
        <v>286</v>
      </c>
      <c r="B325" t="s">
        <v>206</v>
      </c>
      <c r="C325">
        <f t="shared" si="25"/>
        <v>0.60025463768020537</v>
      </c>
      <c r="D325">
        <f t="shared" si="26"/>
        <v>0.7446732950996392</v>
      </c>
      <c r="E325">
        <f t="shared" si="27"/>
        <v>0.72896842833333553</v>
      </c>
      <c r="F325">
        <f t="shared" si="28"/>
        <v>0.86281803390006351</v>
      </c>
      <c r="G325">
        <f t="shared" si="29"/>
        <v>0</v>
      </c>
      <c r="J325">
        <f>BS325*'Value Calculations'!$D$3</f>
        <v>3.2618834290083032</v>
      </c>
      <c r="K325">
        <f>BT325*'Value Calculations'!$D$4</f>
        <v>7.1634794889822988</v>
      </c>
      <c r="L325">
        <f>BU325*'Value Calculations'!$D$5</f>
        <v>7.960143151587646</v>
      </c>
      <c r="M325">
        <f>BV325*'Value Calculations'!$D$6</f>
        <v>-0.50025972767745142</v>
      </c>
      <c r="N325">
        <f>BW325*'Value Calculations'!$D$7</f>
        <v>1.2303882787642992</v>
      </c>
      <c r="O325">
        <f>BX325*'Value Calculations'!$D$8</f>
        <v>7.7642769625062975</v>
      </c>
      <c r="P325">
        <f>BY325*'Value Calculations'!$D$9</f>
        <v>6.92738790356342</v>
      </c>
      <c r="Q325">
        <f>BZ325*'Value Calculations'!$D$10</f>
        <v>1.8265823703810236</v>
      </c>
      <c r="R325">
        <f>CA325*'Value Calculations'!$D$11</f>
        <v>0.9907141480249374</v>
      </c>
      <c r="S325">
        <f>CB325*'Value Calculations'!$D$12</f>
        <v>1.6277654791788281</v>
      </c>
      <c r="T325">
        <f>CC325*'Value Calculations'!$D$13</f>
        <v>9.7680095300968226</v>
      </c>
      <c r="V325">
        <f>CF325*'Value Calculations'!$D$3</f>
        <v>8.9701794297728341</v>
      </c>
      <c r="W325">
        <f>CG325*'Value Calculations'!$D$4</f>
        <v>5.8610286728036982</v>
      </c>
      <c r="X325">
        <f>CH325*'Value Calculations'!$D$5</f>
        <v>10.613524202116862</v>
      </c>
      <c r="Y325">
        <f>CI325*'Value Calculations'!$D$6</f>
        <v>-0.50025972767745142</v>
      </c>
      <c r="Z325">
        <f>CJ325*'Value Calculations'!$D$7</f>
        <v>1.4061580328734848</v>
      </c>
      <c r="AA325">
        <f>CK325*'Value Calculations'!$D$8</f>
        <v>5.176184641670865</v>
      </c>
      <c r="AB325">
        <f>CL325*'Value Calculations'!$D$9</f>
        <v>6.8014353962259033</v>
      </c>
      <c r="AC325">
        <f>CM325*'Value Calculations'!$D$10</f>
        <v>0.73063294815240942</v>
      </c>
      <c r="AD325">
        <f>CN325*'Value Calculations'!$D$11</f>
        <v>3.9628565920997496</v>
      </c>
      <c r="AE325">
        <f>CO325*'Value Calculations'!$D$12</f>
        <v>2.441648218768242</v>
      </c>
      <c r="AF325">
        <f>CP325*'Value Calculations'!$D$13</f>
        <v>10.387108725666339</v>
      </c>
      <c r="AH325">
        <f>CS325*'Value Calculations'!$D$3</f>
        <v>4.4850897148864171</v>
      </c>
      <c r="AI325">
        <f>CT325*'Value Calculations'!$D$4</f>
        <v>4.2329651525804488</v>
      </c>
      <c r="AJ325">
        <f>CU325*'Value Calculations'!$D$5</f>
        <v>6.3681145212701171</v>
      </c>
      <c r="AK325">
        <f>CV325*'Value Calculations'!$D$6</f>
        <v>0.12506493191936285</v>
      </c>
      <c r="AL325">
        <f>CW325*'Value Calculations'!$D$7</f>
        <v>0.17576975410918561</v>
      </c>
      <c r="AM325">
        <f>CX325*'Value Calculations'!$D$8</f>
        <v>3.5226812144704498</v>
      </c>
      <c r="AN325">
        <f>CY325*'Value Calculations'!$D$9</f>
        <v>4.0304802348005353</v>
      </c>
      <c r="AO325">
        <f>CZ325*'Value Calculations'!$D$10</f>
        <v>1.0959494222286141</v>
      </c>
      <c r="AP325">
        <f>DA325*'Value Calculations'!$D$11</f>
        <v>0</v>
      </c>
      <c r="AQ325">
        <f>DB325*'Value Calculations'!$D$12</f>
        <v>1.6277654791788281</v>
      </c>
      <c r="AR325">
        <f>DC325*'Value Calculations'!$D$13</f>
        <v>4.952793564556135</v>
      </c>
      <c r="AT325">
        <f>DF325*'Value Calculations'!$D$3</f>
        <v>9.7856502870249091</v>
      </c>
      <c r="AU325">
        <f>DG325*'Value Calculations'!$D$4</f>
        <v>7.4890921930269485</v>
      </c>
      <c r="AV325">
        <f>DH325*'Value Calculations'!$D$5</f>
        <v>12.470890937487313</v>
      </c>
      <c r="AW325">
        <f>DI325*'Value Calculations'!$D$6</f>
        <v>1.6258441149517171</v>
      </c>
      <c r="AX325">
        <f>DJ325*'Value Calculations'!$D$7</f>
        <v>1.0546185246551136</v>
      </c>
      <c r="AY325">
        <f>DK325*'Value Calculations'!$D$8</f>
        <v>5.8950991752362629</v>
      </c>
      <c r="AZ325">
        <f>DL325*'Value Calculations'!$D$9</f>
        <v>7.3052454255759702</v>
      </c>
      <c r="BA325">
        <f>DM325*'Value Calculations'!$D$10</f>
        <v>4.0184812148382516</v>
      </c>
      <c r="BB325">
        <f>DN325*'Value Calculations'!$D$11</f>
        <v>2.9721424440748123</v>
      </c>
      <c r="BC325">
        <f>DO325*'Value Calculations'!$D$12</f>
        <v>4.883296437536484</v>
      </c>
      <c r="BD325">
        <f>DP325*'Value Calculations'!$D$13</f>
        <v>10.662263923697235</v>
      </c>
      <c r="BF325">
        <f>DS325*'Value Calculations'!$D$3</f>
        <v>0</v>
      </c>
      <c r="BG325">
        <f>DT325*'Value Calculations'!$D$4</f>
        <v>0</v>
      </c>
      <c r="BH325">
        <f>DU325*'Value Calculations'!$D$5</f>
        <v>0</v>
      </c>
      <c r="BI325">
        <f>DV325*'Value Calculations'!$D$6</f>
        <v>0</v>
      </c>
      <c r="BJ325">
        <f>DW325*'Value Calculations'!$D$7</f>
        <v>0</v>
      </c>
      <c r="BK325">
        <f>DX325*'Value Calculations'!$D$8</f>
        <v>0</v>
      </c>
      <c r="BL325">
        <f>DY325*'Value Calculations'!$D$9</f>
        <v>0</v>
      </c>
      <c r="BM325">
        <f>DZ325*'Value Calculations'!$D$10</f>
        <v>0</v>
      </c>
      <c r="BN325">
        <f>EA325*'Value Calculations'!$D$11</f>
        <v>0</v>
      </c>
      <c r="BO325">
        <f>EB325*'Value Calculations'!$D$12</f>
        <v>0</v>
      </c>
      <c r="BP325">
        <f>EC325*'Value Calculations'!$D$13</f>
        <v>0</v>
      </c>
      <c r="BR325">
        <f>IFERROR(VLOOKUP($B325,'Raw Stats'!$CM$3:$DC$884,3,FALSE),0)</f>
        <v>80</v>
      </c>
      <c r="BS325">
        <f>IFERROR(VLOOKUP($B325,'Raw Stats'!$CM$3:$DC$884,4,FALSE),0)</f>
        <v>8</v>
      </c>
      <c r="BT325">
        <f>IFERROR(VLOOKUP($B325,'Raw Stats'!$CM$3:$DC$884,5,FALSE),0)</f>
        <v>22</v>
      </c>
      <c r="BU325">
        <f>IFERROR(VLOOKUP($B325,'Raw Stats'!$CM$3:$DC$884,6,FALSE),0)</f>
        <v>30</v>
      </c>
      <c r="BV325">
        <f>IFERROR(VLOOKUP($B325,'Raw Stats'!$CM$3:$DC$884,7,FALSE),0)</f>
        <v>-4</v>
      </c>
      <c r="BW325">
        <f>IFERROR(VLOOKUP($B325,'Raw Stats'!$CM$3:$DC$884,8,FALSE),0)</f>
        <v>14</v>
      </c>
      <c r="BX325">
        <f>IFERROR(VLOOKUP($B325,'Raw Stats'!$CM$3:$DC$884,9,FALSE),0)</f>
        <v>108</v>
      </c>
      <c r="BY325">
        <f>IFERROR(VLOOKUP($B325,'Raw Stats'!$CM$3:$DC$884,10,FALSE),0)</f>
        <v>55</v>
      </c>
      <c r="BZ325">
        <f>IFERROR(VLOOKUP($B325,'Raw Stats'!$CM$3:$DC$884,11,FALSE)+VLOOKUP($B325,'Raw Stats'!$CM$3:$DC$884,12,FALSE),0)</f>
        <v>5</v>
      </c>
      <c r="CA325">
        <f>IFERROR(VLOOKUP($B325,'Raw Stats'!$CM$3:$DC$884,13,FALSE)+VLOOKUP($B325,'Raw Stats'!$CM$3:$DC$884,14,FALSE),0)</f>
        <v>1</v>
      </c>
      <c r="CB325">
        <f>IFERROR(VLOOKUP($B325,'Raw Stats'!$CM$3:$DC$884,15,FALSE),0)</f>
        <v>2</v>
      </c>
      <c r="CC325">
        <f>IFERROR(VLOOKUP($B325,'Raw Stats'!$CM$3:$DC$884,16,FALSE),0)</f>
        <v>142</v>
      </c>
      <c r="CE325">
        <f>IFERROR(VLOOKUP($B325,'Raw Stats'!$BU$3:$CJ$528,3,FALSE),0)</f>
        <v>75</v>
      </c>
      <c r="CF325">
        <f>IFERROR(VLOOKUP($B325,'Raw Stats'!$BU$3:$CJ$528,4,FALSE),0)</f>
        <v>22</v>
      </c>
      <c r="CG325">
        <f>IFERROR(VLOOKUP($B325,'Raw Stats'!$BU$3:$CJ$5288,5,FALSE),0)</f>
        <v>18</v>
      </c>
      <c r="CH325">
        <f>IFERROR(VLOOKUP($B325,'Raw Stats'!$BU$3:$CJ$528,6,FALSE),0)</f>
        <v>40</v>
      </c>
      <c r="CI325">
        <f>IFERROR(VLOOKUP($B325,'Raw Stats'!$BU$3:$CJ$528,7,FALSE),0)</f>
        <v>-4</v>
      </c>
      <c r="CJ325">
        <f>IFERROR(VLOOKUP($B325,'Raw Stats'!$BU$3:$CJ$528,8,FALSE),0)</f>
        <v>16</v>
      </c>
      <c r="CK325">
        <f>IFERROR(VLOOKUP($B325,'Raw Stats'!$BU$3:$CJ$528,9,FALSE),0)</f>
        <v>72</v>
      </c>
      <c r="CL325">
        <f>IFERROR(VLOOKUP($B325,'Raw Stats'!$BU$3:$CJ$528,10,FALSE),0)</f>
        <v>54</v>
      </c>
      <c r="CM325">
        <f>IFERROR(VLOOKUP($B325,'Raw Stats'!$BU$3:$CJ$528,11,FALSE)+VLOOKUP($B325,'Raw Stats'!$BU$3:$CJ$528,12,FALSE),0)</f>
        <v>2</v>
      </c>
      <c r="CN325">
        <f>IFERROR(VLOOKUP($B325,'Raw Stats'!$BU$3:$CJ$528,13,FALSE)+VLOOKUP($B325,'Raw Stats'!$BU$3:$CJ$528,14,FALSE),0)</f>
        <v>4</v>
      </c>
      <c r="CO325">
        <f>IFERROR(VLOOKUP($B325,'Raw Stats'!$BU$3:$CJ$528,15,FALSE),0)</f>
        <v>3</v>
      </c>
      <c r="CP325">
        <f>IFERROR(VLOOKUP($B325,'Raw Stats'!$BU$3:$CJ$528,16,FALSE),0)</f>
        <v>151</v>
      </c>
      <c r="CR325">
        <f>IFERROR(VLOOKUP($B325,'Raw Stats'!$BC$3:$BR$528,3,FALSE),0)</f>
        <v>42</v>
      </c>
      <c r="CS325">
        <f>IFERROR(VLOOKUP($B325,'Raw Stats'!$BC$3:$BR$528,4,FALSE),0)</f>
        <v>11</v>
      </c>
      <c r="CT325">
        <f>IFERROR(VLOOKUP($B325,'Raw Stats'!$BC$3:$BR$5288,5,FALSE),0)</f>
        <v>13</v>
      </c>
      <c r="CU325">
        <f>IFERROR(VLOOKUP($B325,'Raw Stats'!$BC$3:$BR$52888,6,FALSE),0)</f>
        <v>24</v>
      </c>
      <c r="CV325">
        <f>IFERROR(VLOOKUP($B325,'Raw Stats'!$BC$3:$BR$5288,7,FALSE),0)</f>
        <v>1</v>
      </c>
      <c r="CW325">
        <f>IFERROR(VLOOKUP($B325,'Raw Stats'!$BC$3:$BR$5288,8,FALSE),0)</f>
        <v>2</v>
      </c>
      <c r="CX325">
        <f>IFERROR(VLOOKUP($B325,'Raw Stats'!$BC$3:$BR$5288,9,FALSE),0)</f>
        <v>49</v>
      </c>
      <c r="CY325">
        <f>IFERROR(VLOOKUP($B325,'Raw Stats'!$BC$3:$BR$5288,10,FALSE),0)</f>
        <v>32</v>
      </c>
      <c r="CZ325">
        <f>IFERROR(VLOOKUP($B325,'Raw Stats'!$BC$3:$BR$5288,11,FALSE)+VLOOKUP($B325,'Raw Stats'!$BC$3:$BR$5288,12,FALSE),0)</f>
        <v>3</v>
      </c>
      <c r="DA325">
        <f>IFERROR(VLOOKUP($B325,'Raw Stats'!$BC$3:$BR$5288,13,FALSE)+VLOOKUP($B325,'Raw Stats'!$BC$3:$BR$5288,14,FALSE),0)</f>
        <v>0</v>
      </c>
      <c r="DB325">
        <f>IFERROR(VLOOKUP($B325,'Raw Stats'!$BC$3:$BR$5288,15,FALSE),0)</f>
        <v>2</v>
      </c>
      <c r="DC325">
        <f>IFERROR(VLOOKUP($B325,'Raw Stats'!$BC$3:$BR$5288,16,FALSE),0)</f>
        <v>72</v>
      </c>
      <c r="DE325">
        <f>IFERROR(VLOOKUP($B325,'Raw Stats'!$AK$3:$AZ$528,3,FALSE),0)</f>
        <v>79</v>
      </c>
      <c r="DF325">
        <f>IFERROR(VLOOKUP($B325,'Raw Stats'!$AK$3:$AZ$528,4,FALSE),0)</f>
        <v>24</v>
      </c>
      <c r="DG325">
        <f>IFERROR(VLOOKUP($B325,'Raw Stats'!$AK$3:$AZ$528,5,FALSE),0)</f>
        <v>23</v>
      </c>
      <c r="DH325">
        <f>IFERROR(VLOOKUP($B325,'Raw Stats'!$AK$3:$AZ$528,6,FALSE),0)</f>
        <v>47</v>
      </c>
      <c r="DI325">
        <f>IFERROR(VLOOKUP($B325,'Raw Stats'!$AK$3:$AZ$528,7,FALSE),0)</f>
        <v>13</v>
      </c>
      <c r="DJ325">
        <f>IFERROR(VLOOKUP($B325,'Raw Stats'!$AK$3:$AZ$528,8,FALSE),0)</f>
        <v>12</v>
      </c>
      <c r="DK325">
        <f>IFERROR(VLOOKUP($B325,'Raw Stats'!$AK$3:$AZ$528,9,FALSE),0)</f>
        <v>82</v>
      </c>
      <c r="DL325">
        <f>IFERROR(VLOOKUP($B325,'Raw Stats'!$AK$3:$AZ$528,10,FALSE),0)</f>
        <v>58</v>
      </c>
      <c r="DM325">
        <f>IFERROR(VLOOKUP($B325,'Raw Stats'!$AK$3:$AZ$528,11,FALSE)+VLOOKUP($B325,'Raw Stats'!$AK$3:$AZ$528,12,FALSE),0)</f>
        <v>11</v>
      </c>
      <c r="DN325">
        <f>IFERROR(VLOOKUP($B325,'Raw Stats'!$AK$3:$AZ$528,13,FALSE)+VLOOKUP($B325,'Raw Stats'!$AK$3:$AZ$528,14,FALSE),0)</f>
        <v>3</v>
      </c>
      <c r="DO325">
        <f>IFERROR(VLOOKUP($B325,'Raw Stats'!$AK$3:$AZ$528,15,FALSE),0)</f>
        <v>6</v>
      </c>
      <c r="DP325">
        <f>IFERROR(VLOOKUP($B325,'Raw Stats'!$AK$3:$AZ$528,16,FALSE),0)</f>
        <v>155</v>
      </c>
      <c r="DR325">
        <f>IFERROR(VLOOKUP($B325,'Raw Stats'!$S$3:$AH$528,3,FALSE),0)</f>
        <v>0</v>
      </c>
      <c r="DS325">
        <f>IFERROR(VLOOKUP($B325,'Raw Stats'!$S$3:$AH$528,4,FALSE),0)</f>
        <v>0</v>
      </c>
      <c r="DT325">
        <f>IFERROR(VLOOKUP($B325,'Raw Stats'!$S$3:$AH$528,5,FALSE),0)</f>
        <v>0</v>
      </c>
      <c r="DU325">
        <f>IFERROR(VLOOKUP($B325,'Raw Stats'!$S$3:$AH$528,6,FALSE),0)</f>
        <v>0</v>
      </c>
      <c r="DV325">
        <f>IFERROR(VLOOKUP($B325,'Raw Stats'!$S$3:$AH$528,7,FALSE),0)</f>
        <v>0</v>
      </c>
      <c r="DW325">
        <f>IFERROR(VLOOKUP($B325,'Raw Stats'!$S$3:$AH$528,8,FALSE),0)</f>
        <v>0</v>
      </c>
      <c r="DX325">
        <f>IFERROR(VLOOKUP($B325,'Raw Stats'!$S$3:$AH$528,9,FALSE),0)</f>
        <v>0</v>
      </c>
      <c r="DY325">
        <f>IFERROR(VLOOKUP($B325,'Raw Stats'!$S$3:$AH$528,10,FALSE),0)</f>
        <v>0</v>
      </c>
      <c r="DZ325">
        <f>IFERROR(VLOOKUP($B325,'Raw Stats'!$S$3:$AH$528,11,FALSE)+VLOOKUP($B325,'Raw Stats'!$S$3:$AH$528,12,FALSE),0)</f>
        <v>0</v>
      </c>
      <c r="EA325">
        <f>IFERROR(VLOOKUP($B325,'Raw Stats'!$S$3:$AH$528,13,FALSE)+VLOOKUP($B325,'Raw Stats'!$S$3:$AH$528,14,FALSE),0)</f>
        <v>0</v>
      </c>
      <c r="EB325">
        <f>IFERROR(VLOOKUP($B325,'Raw Stats'!$S$3:$AH$528,15,FALSE),0)</f>
        <v>0</v>
      </c>
      <c r="EC325">
        <f>IFERROR(VLOOKUP($B325,'Raw Stats'!$S$3:$AH$528,16,FALSE),0)</f>
        <v>0</v>
      </c>
    </row>
    <row r="326" spans="1:133" x14ac:dyDescent="0.2">
      <c r="A326">
        <f>IFERROR(VLOOKUP(B326,Sheet2!$W$1:$X$300,2,FALSE),301)</f>
        <v>296</v>
      </c>
      <c r="B326" t="s">
        <v>190</v>
      </c>
      <c r="C326">
        <f t="shared" si="25"/>
        <v>0.59941773990619762</v>
      </c>
      <c r="D326">
        <f t="shared" si="26"/>
        <v>0.79238166374976182</v>
      </c>
      <c r="E326">
        <f t="shared" si="27"/>
        <v>0.69410997155333953</v>
      </c>
      <c r="F326">
        <f t="shared" si="28"/>
        <v>0.41614458354873562</v>
      </c>
      <c r="G326">
        <f t="shared" si="29"/>
        <v>0.62991987383274883</v>
      </c>
      <c r="J326">
        <f>BS326*'Value Calculations'!$D$3</f>
        <v>7.7469731438947198</v>
      </c>
      <c r="K326">
        <f>BT326*'Value Calculations'!$D$4</f>
        <v>4.8841905606697491</v>
      </c>
      <c r="L326">
        <f>BU326*'Value Calculations'!$D$5</f>
        <v>9.021495571799333</v>
      </c>
      <c r="M326">
        <f>BV326*'Value Calculations'!$D$6</f>
        <v>-0.50025972767745142</v>
      </c>
      <c r="N326">
        <f>BW326*'Value Calculations'!$D$7</f>
        <v>2.6365463116377841</v>
      </c>
      <c r="O326">
        <f>BX326*'Value Calculations'!$D$8</f>
        <v>3.810247027896609</v>
      </c>
      <c r="P326">
        <f>BY326*'Value Calculations'!$D$9</f>
        <v>4.7861952788256357</v>
      </c>
      <c r="Q326">
        <f>BZ326*'Value Calculations'!$D$10</f>
        <v>4.0184812148382516</v>
      </c>
      <c r="R326">
        <f>CA326*'Value Calculations'!$D$11</f>
        <v>0</v>
      </c>
      <c r="S326">
        <f>CB326*'Value Calculations'!$D$12</f>
        <v>3.2555309583576562</v>
      </c>
      <c r="T326">
        <f>CC326*'Value Calculations'!$D$13</f>
        <v>9.4928543320659244</v>
      </c>
      <c r="V326">
        <f>CF326*'Value Calculations'!$D$3</f>
        <v>9.7856502870249091</v>
      </c>
      <c r="W326">
        <f>CG326*'Value Calculations'!$D$4</f>
        <v>8.1403176011162479</v>
      </c>
      <c r="X326">
        <f>CH326*'Value Calculations'!$D$5</f>
        <v>13.001567147593155</v>
      </c>
      <c r="Y326">
        <f>CI326*'Value Calculations'!$D$6</f>
        <v>0.87545452343553998</v>
      </c>
      <c r="Z326">
        <f>CJ326*'Value Calculations'!$D$7</f>
        <v>2.8123160657469697</v>
      </c>
      <c r="AA326">
        <f>CK326*'Value Calculations'!$D$8</f>
        <v>3.8821384812531488</v>
      </c>
      <c r="AB326">
        <f>CL326*'Value Calculations'!$D$9</f>
        <v>8.4388179916136217</v>
      </c>
      <c r="AC326">
        <f>CM326*'Value Calculations'!$D$10</f>
        <v>3.6531647407620471</v>
      </c>
      <c r="AD326">
        <f>CN326*'Value Calculations'!$D$11</f>
        <v>1.9814282960498748</v>
      </c>
      <c r="AE326">
        <f>CO326*'Value Calculations'!$D$12</f>
        <v>3.2555309583576562</v>
      </c>
      <c r="AF326">
        <f>CP326*'Value Calculations'!$D$13</f>
        <v>9.1489103345273044</v>
      </c>
      <c r="AH326">
        <f>CS326*'Value Calculations'!$D$3</f>
        <v>3.2618834290083032</v>
      </c>
      <c r="AI326">
        <f>CT326*'Value Calculations'!$D$4</f>
        <v>3.9073524485357991</v>
      </c>
      <c r="AJ326">
        <f>CU326*'Value Calculations'!$D$5</f>
        <v>5.3067621010584309</v>
      </c>
      <c r="AK326">
        <f>CV326*'Value Calculations'!$D$6</f>
        <v>0.87545452343553998</v>
      </c>
      <c r="AL326">
        <f>CW326*'Value Calculations'!$D$7</f>
        <v>1.0546185246551136</v>
      </c>
      <c r="AM326">
        <f>CX326*'Value Calculations'!$D$8</f>
        <v>2.6599837741919723</v>
      </c>
      <c r="AN326">
        <f>CY326*'Value Calculations'!$D$9</f>
        <v>3.5266702054504684</v>
      </c>
      <c r="AO326">
        <f>CZ326*'Value Calculations'!$D$10</f>
        <v>1.0959494222286141</v>
      </c>
      <c r="AP326">
        <f>DA326*'Value Calculations'!$D$11</f>
        <v>0.9907141480249374</v>
      </c>
      <c r="AQ326">
        <f>DB326*'Value Calculations'!$D$12</f>
        <v>0.81388273958941404</v>
      </c>
      <c r="AR326">
        <f>DC326*'Value Calculations'!$D$13</f>
        <v>3.577017574401653</v>
      </c>
      <c r="AT326">
        <f>DF326*'Value Calculations'!$D$3</f>
        <v>2.4464125717562273</v>
      </c>
      <c r="AU326">
        <f>DG326*'Value Calculations'!$D$4</f>
        <v>3.9073524485357991</v>
      </c>
      <c r="AV326">
        <f>DH326*'Value Calculations'!$D$5</f>
        <v>4.7760858909525883</v>
      </c>
      <c r="AW326">
        <f>DI326*'Value Calculations'!$D$6</f>
        <v>1.5007791830323542</v>
      </c>
      <c r="AX326">
        <f>DJ326*'Value Calculations'!$D$7</f>
        <v>1.7576975410918561</v>
      </c>
      <c r="AY326">
        <f>DK326*'Value Calculations'!$D$8</f>
        <v>5.3918590017404844</v>
      </c>
      <c r="AZ326">
        <f>DL326*'Value Calculations'!$D$9</f>
        <v>5.1640528008381859</v>
      </c>
      <c r="BA326">
        <f>DM326*'Value Calculations'!$D$10</f>
        <v>0</v>
      </c>
      <c r="BB326">
        <f>DN326*'Value Calculations'!$D$11</f>
        <v>0</v>
      </c>
      <c r="BC326">
        <f>DO326*'Value Calculations'!$D$12</f>
        <v>0</v>
      </c>
      <c r="BD326">
        <f>DP326*'Value Calculations'!$D$13</f>
        <v>5.4343151611102041</v>
      </c>
      <c r="BF326">
        <f>DS326*'Value Calculations'!$D$3</f>
        <v>4.0773542862603787</v>
      </c>
      <c r="BG326">
        <f>DT326*'Value Calculations'!$D$4</f>
        <v>6.1866413768483488</v>
      </c>
      <c r="BH326">
        <f>DU326*'Value Calculations'!$D$5</f>
        <v>7.6948050465347251</v>
      </c>
      <c r="BI326">
        <f>DV326*'Value Calculations'!$D$6</f>
        <v>-0.12506493191936285</v>
      </c>
      <c r="BJ326">
        <f>DW326*'Value Calculations'!$D$7</f>
        <v>3.6911648362928977</v>
      </c>
      <c r="BK326">
        <f>DX326*'Value Calculations'!$D$8</f>
        <v>4.816727374888166</v>
      </c>
      <c r="BL326">
        <f>DY326*'Value Calculations'!$D$9</f>
        <v>7.1792929182384535</v>
      </c>
      <c r="BM326">
        <f>DZ326*'Value Calculations'!$D$10</f>
        <v>1.8265823703810236</v>
      </c>
      <c r="BN326">
        <f>EA326*'Value Calculations'!$D$11</f>
        <v>0.9907141480249374</v>
      </c>
      <c r="BO326">
        <f>EB326*'Value Calculations'!$D$12</f>
        <v>3.2555309583576562</v>
      </c>
      <c r="BP326">
        <f>EC326*'Value Calculations'!$D$13</f>
        <v>10.799841522712683</v>
      </c>
      <c r="BR326">
        <f>IFERROR(VLOOKUP($B326,'Raw Stats'!$CM$3:$DC$884,3,FALSE),0)</f>
        <v>82</v>
      </c>
      <c r="BS326">
        <f>IFERROR(VLOOKUP($B326,'Raw Stats'!$CM$3:$DC$884,4,FALSE),0)</f>
        <v>19</v>
      </c>
      <c r="BT326">
        <f>IFERROR(VLOOKUP($B326,'Raw Stats'!$CM$3:$DC$884,5,FALSE),0)</f>
        <v>15</v>
      </c>
      <c r="BU326">
        <f>IFERROR(VLOOKUP($B326,'Raw Stats'!$CM$3:$DC$884,6,FALSE),0)</f>
        <v>34</v>
      </c>
      <c r="BV326">
        <f>IFERROR(VLOOKUP($B326,'Raw Stats'!$CM$3:$DC$884,7,FALSE),0)</f>
        <v>-4</v>
      </c>
      <c r="BW326">
        <f>IFERROR(VLOOKUP($B326,'Raw Stats'!$CM$3:$DC$884,8,FALSE),0)</f>
        <v>30</v>
      </c>
      <c r="BX326">
        <f>IFERROR(VLOOKUP($B326,'Raw Stats'!$CM$3:$DC$884,9,FALSE),0)</f>
        <v>53</v>
      </c>
      <c r="BY326">
        <f>IFERROR(VLOOKUP($B326,'Raw Stats'!$CM$3:$DC$884,10,FALSE),0)</f>
        <v>38</v>
      </c>
      <c r="BZ326">
        <f>IFERROR(VLOOKUP($B326,'Raw Stats'!$CM$3:$DC$884,11,FALSE)+VLOOKUP($B326,'Raw Stats'!$CM$3:$DC$884,12,FALSE),0)</f>
        <v>11</v>
      </c>
      <c r="CA326">
        <f>IFERROR(VLOOKUP($B326,'Raw Stats'!$CM$3:$DC$884,13,FALSE)+VLOOKUP($B326,'Raw Stats'!$CM$3:$DC$884,14,FALSE),0)</f>
        <v>0</v>
      </c>
      <c r="CB326">
        <f>IFERROR(VLOOKUP($B326,'Raw Stats'!$CM$3:$DC$884,15,FALSE),0)</f>
        <v>4</v>
      </c>
      <c r="CC326">
        <f>IFERROR(VLOOKUP($B326,'Raw Stats'!$CM$3:$DC$884,16,FALSE),0)</f>
        <v>138</v>
      </c>
      <c r="CE326">
        <f>IFERROR(VLOOKUP($B326,'Raw Stats'!$BU$3:$CJ$528,3,FALSE),0)</f>
        <v>82</v>
      </c>
      <c r="CF326">
        <f>IFERROR(VLOOKUP($B326,'Raw Stats'!$BU$3:$CJ$528,4,FALSE),0)</f>
        <v>24</v>
      </c>
      <c r="CG326">
        <f>IFERROR(VLOOKUP($B326,'Raw Stats'!$BU$3:$CJ$5288,5,FALSE),0)</f>
        <v>25</v>
      </c>
      <c r="CH326">
        <f>IFERROR(VLOOKUP($B326,'Raw Stats'!$BU$3:$CJ$528,6,FALSE),0)</f>
        <v>49</v>
      </c>
      <c r="CI326">
        <f>IFERROR(VLOOKUP($B326,'Raw Stats'!$BU$3:$CJ$528,7,FALSE),0)</f>
        <v>7</v>
      </c>
      <c r="CJ326">
        <f>IFERROR(VLOOKUP($B326,'Raw Stats'!$BU$3:$CJ$528,8,FALSE),0)</f>
        <v>32</v>
      </c>
      <c r="CK326">
        <f>IFERROR(VLOOKUP($B326,'Raw Stats'!$BU$3:$CJ$528,9,FALSE),0)</f>
        <v>54</v>
      </c>
      <c r="CL326">
        <f>IFERROR(VLOOKUP($B326,'Raw Stats'!$BU$3:$CJ$528,10,FALSE),0)</f>
        <v>67</v>
      </c>
      <c r="CM326">
        <f>IFERROR(VLOOKUP($B326,'Raw Stats'!$BU$3:$CJ$528,11,FALSE)+VLOOKUP($B326,'Raw Stats'!$BU$3:$CJ$528,12,FALSE),0)</f>
        <v>10</v>
      </c>
      <c r="CN326">
        <f>IFERROR(VLOOKUP($B326,'Raw Stats'!$BU$3:$CJ$528,13,FALSE)+VLOOKUP($B326,'Raw Stats'!$BU$3:$CJ$528,14,FALSE),0)</f>
        <v>2</v>
      </c>
      <c r="CO326">
        <f>IFERROR(VLOOKUP($B326,'Raw Stats'!$BU$3:$CJ$528,15,FALSE),0)</f>
        <v>4</v>
      </c>
      <c r="CP326">
        <f>IFERROR(VLOOKUP($B326,'Raw Stats'!$BU$3:$CJ$528,16,FALSE),0)</f>
        <v>133</v>
      </c>
      <c r="CR326">
        <f>IFERROR(VLOOKUP($B326,'Raw Stats'!$BC$3:$BR$528,3,FALSE),0)</f>
        <v>39</v>
      </c>
      <c r="CS326">
        <f>IFERROR(VLOOKUP($B326,'Raw Stats'!$BC$3:$BR$528,4,FALSE),0)</f>
        <v>8</v>
      </c>
      <c r="CT326">
        <f>IFERROR(VLOOKUP($B326,'Raw Stats'!$BC$3:$BR$5288,5,FALSE),0)</f>
        <v>12</v>
      </c>
      <c r="CU326">
        <f>IFERROR(VLOOKUP($B326,'Raw Stats'!$BC$3:$BR$52888,6,FALSE),0)</f>
        <v>20</v>
      </c>
      <c r="CV326">
        <f>IFERROR(VLOOKUP($B326,'Raw Stats'!$BC$3:$BR$5288,7,FALSE),0)</f>
        <v>7</v>
      </c>
      <c r="CW326">
        <f>IFERROR(VLOOKUP($B326,'Raw Stats'!$BC$3:$BR$5288,8,FALSE),0)</f>
        <v>12</v>
      </c>
      <c r="CX326">
        <f>IFERROR(VLOOKUP($B326,'Raw Stats'!$BC$3:$BR$5288,9,FALSE),0)</f>
        <v>37</v>
      </c>
      <c r="CY326">
        <f>IFERROR(VLOOKUP($B326,'Raw Stats'!$BC$3:$BR$5288,10,FALSE),0)</f>
        <v>28</v>
      </c>
      <c r="CZ326">
        <f>IFERROR(VLOOKUP($B326,'Raw Stats'!$BC$3:$BR$5288,11,FALSE)+VLOOKUP($B326,'Raw Stats'!$BC$3:$BR$5288,12,FALSE),0)</f>
        <v>3</v>
      </c>
      <c r="DA326">
        <f>IFERROR(VLOOKUP($B326,'Raw Stats'!$BC$3:$BR$5288,13,FALSE)+VLOOKUP($B326,'Raw Stats'!$BC$3:$BR$5288,14,FALSE),0)</f>
        <v>1</v>
      </c>
      <c r="DB326">
        <f>IFERROR(VLOOKUP($B326,'Raw Stats'!$BC$3:$BR$5288,15,FALSE),0)</f>
        <v>1</v>
      </c>
      <c r="DC326">
        <f>IFERROR(VLOOKUP($B326,'Raw Stats'!$BC$3:$BR$5288,16,FALSE),0)</f>
        <v>52</v>
      </c>
      <c r="DE326">
        <f>IFERROR(VLOOKUP($B326,'Raw Stats'!$AK$3:$AZ$528,3,FALSE),0)</f>
        <v>73</v>
      </c>
      <c r="DF326">
        <f>IFERROR(VLOOKUP($B326,'Raw Stats'!$AK$3:$AZ$528,4,FALSE),0)</f>
        <v>6</v>
      </c>
      <c r="DG326">
        <f>IFERROR(VLOOKUP($B326,'Raw Stats'!$AK$3:$AZ$528,5,FALSE),0)</f>
        <v>12</v>
      </c>
      <c r="DH326">
        <f>IFERROR(VLOOKUP($B326,'Raw Stats'!$AK$3:$AZ$528,6,FALSE),0)</f>
        <v>18</v>
      </c>
      <c r="DI326">
        <f>IFERROR(VLOOKUP($B326,'Raw Stats'!$AK$3:$AZ$528,7,FALSE),0)</f>
        <v>12</v>
      </c>
      <c r="DJ326">
        <f>IFERROR(VLOOKUP($B326,'Raw Stats'!$AK$3:$AZ$528,8,FALSE),0)</f>
        <v>20</v>
      </c>
      <c r="DK326">
        <f>IFERROR(VLOOKUP($B326,'Raw Stats'!$AK$3:$AZ$528,9,FALSE),0)</f>
        <v>75</v>
      </c>
      <c r="DL326">
        <f>IFERROR(VLOOKUP($B326,'Raw Stats'!$AK$3:$AZ$528,10,FALSE),0)</f>
        <v>41</v>
      </c>
      <c r="DM326">
        <f>IFERROR(VLOOKUP($B326,'Raw Stats'!$AK$3:$AZ$528,11,FALSE)+VLOOKUP($B326,'Raw Stats'!$AK$3:$AZ$528,12,FALSE),0)</f>
        <v>0</v>
      </c>
      <c r="DN326">
        <f>IFERROR(VLOOKUP($B326,'Raw Stats'!$AK$3:$AZ$528,13,FALSE)+VLOOKUP($B326,'Raw Stats'!$AK$3:$AZ$528,14,FALSE),0)</f>
        <v>0</v>
      </c>
      <c r="DO326">
        <f>IFERROR(VLOOKUP($B326,'Raw Stats'!$AK$3:$AZ$528,15,FALSE),0)</f>
        <v>0</v>
      </c>
      <c r="DP326">
        <f>IFERROR(VLOOKUP($B326,'Raw Stats'!$AK$3:$AZ$528,16,FALSE),0)</f>
        <v>79</v>
      </c>
      <c r="DR326">
        <f>IFERROR(VLOOKUP($B326,'Raw Stats'!$S$3:$AH$528,3,FALSE),0)</f>
        <v>80</v>
      </c>
      <c r="DS326">
        <f>IFERROR(VLOOKUP($B326,'Raw Stats'!$S$3:$AH$528,4,FALSE),0)</f>
        <v>10</v>
      </c>
      <c r="DT326">
        <f>IFERROR(VLOOKUP($B326,'Raw Stats'!$S$3:$AH$528,5,FALSE),0)</f>
        <v>19</v>
      </c>
      <c r="DU326">
        <f>IFERROR(VLOOKUP($B326,'Raw Stats'!$S$3:$AH$528,6,FALSE),0)</f>
        <v>29</v>
      </c>
      <c r="DV326">
        <f>IFERROR(VLOOKUP($B326,'Raw Stats'!$S$3:$AH$528,7,FALSE),0)</f>
        <v>-1</v>
      </c>
      <c r="DW326">
        <f>IFERROR(VLOOKUP($B326,'Raw Stats'!$S$3:$AH$528,8,FALSE),0)</f>
        <v>42</v>
      </c>
      <c r="DX326">
        <f>IFERROR(VLOOKUP($B326,'Raw Stats'!$S$3:$AH$528,9,FALSE),0)</f>
        <v>67</v>
      </c>
      <c r="DY326">
        <f>IFERROR(VLOOKUP($B326,'Raw Stats'!$S$3:$AH$528,10,FALSE),0)</f>
        <v>57</v>
      </c>
      <c r="DZ326">
        <f>IFERROR(VLOOKUP($B326,'Raw Stats'!$S$3:$AH$528,11,FALSE)+VLOOKUP($B326,'Raw Stats'!$S$3:$AH$528,12,FALSE),0)</f>
        <v>5</v>
      </c>
      <c r="EA326">
        <f>IFERROR(VLOOKUP($B326,'Raw Stats'!$S$3:$AH$528,13,FALSE)+VLOOKUP($B326,'Raw Stats'!$S$3:$AH$528,14,FALSE),0)</f>
        <v>1</v>
      </c>
      <c r="EB326">
        <f>IFERROR(VLOOKUP($B326,'Raw Stats'!$S$3:$AH$528,15,FALSE),0)</f>
        <v>4</v>
      </c>
      <c r="EC326">
        <f>IFERROR(VLOOKUP($B326,'Raw Stats'!$S$3:$AH$528,16,FALSE),0)</f>
        <v>157</v>
      </c>
    </row>
    <row r="327" spans="1:133" x14ac:dyDescent="0.2">
      <c r="A327">
        <f>IFERROR(VLOOKUP(B327,Sheet2!$W$1:$X$300,2,FALSE),301)</f>
        <v>301</v>
      </c>
      <c r="B327" t="s">
        <v>858</v>
      </c>
      <c r="C327">
        <f t="shared" si="25"/>
        <v>0.59502591249229564</v>
      </c>
      <c r="D327">
        <f t="shared" si="26"/>
        <v>0.68748169679868065</v>
      </c>
      <c r="E327">
        <f t="shared" si="27"/>
        <v>0.69819111764281849</v>
      </c>
      <c r="F327">
        <f t="shared" si="28"/>
        <v>0.7868646013118602</v>
      </c>
      <c r="G327">
        <f t="shared" si="29"/>
        <v>0.75260226197622626</v>
      </c>
      <c r="J327">
        <f>BS327*'Value Calculations'!$D$3</f>
        <v>1.6309417145041516</v>
      </c>
      <c r="K327">
        <f>BT327*'Value Calculations'!$D$4</f>
        <v>4.5585778566250994</v>
      </c>
      <c r="L327">
        <f>BU327*'Value Calculations'!$D$5</f>
        <v>4.7760858909525883</v>
      </c>
      <c r="M327">
        <f>BV327*'Value Calculations'!$D$6</f>
        <v>1.5007791830323542</v>
      </c>
      <c r="N327">
        <f>BW327*'Value Calculations'!$D$7</f>
        <v>2.2850068034194129</v>
      </c>
      <c r="O327">
        <f>BX327*'Value Calculations'!$D$8</f>
        <v>1.8691777872700346</v>
      </c>
      <c r="P327">
        <f>BY327*'Value Calculations'!$D$9</f>
        <v>13.09906076310174</v>
      </c>
      <c r="Q327">
        <f>BZ327*'Value Calculations'!$D$10</f>
        <v>0.36531647407620471</v>
      </c>
      <c r="R327">
        <f>CA327*'Value Calculations'!$D$11</f>
        <v>0</v>
      </c>
      <c r="S327">
        <f>CB327*'Value Calculations'!$D$12</f>
        <v>0</v>
      </c>
      <c r="T327">
        <f>CC327*'Value Calculations'!$D$13</f>
        <v>5.0215823640638586</v>
      </c>
      <c r="V327">
        <f>CF327*'Value Calculations'!$D$3</f>
        <v>0.8154708572520758</v>
      </c>
      <c r="W327">
        <f>CG327*'Value Calculations'!$D$4</f>
        <v>9.4427684172948485</v>
      </c>
      <c r="X327">
        <f>CH327*'Value Calculations'!$D$5</f>
        <v>8.2254812566405686</v>
      </c>
      <c r="Y327">
        <f>CI327*'Value Calculations'!$D$6</f>
        <v>1.3757142511129914</v>
      </c>
      <c r="Z327">
        <f>CJ327*'Value Calculations'!$D$7</f>
        <v>2.4607765575285985</v>
      </c>
      <c r="AA327">
        <f>CK327*'Value Calculations'!$D$8</f>
        <v>3.3070068544008304</v>
      </c>
      <c r="AB327">
        <f>CL327*'Value Calculations'!$D$9</f>
        <v>20.278353681340192</v>
      </c>
      <c r="AC327">
        <f>CM327*'Value Calculations'!$D$10</f>
        <v>2.5572153185334328</v>
      </c>
      <c r="AD327">
        <f>CN327*'Value Calculations'!$D$11</f>
        <v>0</v>
      </c>
      <c r="AE327">
        <f>CO327*'Value Calculations'!$D$12</f>
        <v>0</v>
      </c>
      <c r="AF327">
        <f>CP327*'Value Calculations'!$D$13</f>
        <v>7.9107119433882715</v>
      </c>
      <c r="AH327">
        <f>CS327*'Value Calculations'!$D$3</f>
        <v>2.0386771431301893</v>
      </c>
      <c r="AI327">
        <f>CT327*'Value Calculations'!$D$4</f>
        <v>5.5354159687590485</v>
      </c>
      <c r="AJ327">
        <f>CU327*'Value Calculations'!$D$5</f>
        <v>5.8374383111642736</v>
      </c>
      <c r="AK327">
        <f>CV327*'Value Calculations'!$D$6</f>
        <v>0.12506493191936285</v>
      </c>
      <c r="AL327">
        <f>CW327*'Value Calculations'!$D$7</f>
        <v>0.35153950821837121</v>
      </c>
      <c r="AM327">
        <f>CX327*'Value Calculations'!$D$8</f>
        <v>2.3005265074092733</v>
      </c>
      <c r="AN327">
        <f>CY327*'Value Calculations'!$D$9</f>
        <v>10.957868138363956</v>
      </c>
      <c r="AO327">
        <f>CZ327*'Value Calculations'!$D$10</f>
        <v>1.8265823703810236</v>
      </c>
      <c r="AP327">
        <f>DA327*'Value Calculations'!$D$11</f>
        <v>0</v>
      </c>
      <c r="AQ327">
        <f>DB327*'Value Calculations'!$D$12</f>
        <v>0</v>
      </c>
      <c r="AR327">
        <f>DC327*'Value Calculations'!$D$13</f>
        <v>4.5400607675097904</v>
      </c>
      <c r="AT327">
        <f>DF327*'Value Calculations'!$D$3</f>
        <v>1.6309417145041516</v>
      </c>
      <c r="AU327">
        <f>DG327*'Value Calculations'!$D$4</f>
        <v>11.070831937518097</v>
      </c>
      <c r="AV327">
        <f>DH327*'Value Calculations'!$D$5</f>
        <v>10.082847992011018</v>
      </c>
      <c r="AW327">
        <f>DI327*'Value Calculations'!$D$6</f>
        <v>0.50025972767745142</v>
      </c>
      <c r="AX327">
        <f>DJ327*'Value Calculations'!$D$7</f>
        <v>3.1638555739653409</v>
      </c>
      <c r="AY327">
        <f>DK327*'Value Calculations'!$D$8</f>
        <v>3.9540299346096885</v>
      </c>
      <c r="AZ327">
        <f>DL327*'Value Calculations'!$D$9</f>
        <v>20.656211203352743</v>
      </c>
      <c r="BA327">
        <f>DM327*'Value Calculations'!$D$10</f>
        <v>4.3837976889144565</v>
      </c>
      <c r="BB327">
        <f>DN327*'Value Calculations'!$D$11</f>
        <v>0</v>
      </c>
      <c r="BC327">
        <f>DO327*'Value Calculations'!$D$12</f>
        <v>0</v>
      </c>
      <c r="BD327">
        <f>DP327*'Value Calculations'!$D$13</f>
        <v>9.0801215350195807</v>
      </c>
      <c r="BF327">
        <f>DS327*'Value Calculations'!$D$3</f>
        <v>0.4077354286260379</v>
      </c>
      <c r="BG327">
        <f>DT327*'Value Calculations'!$D$4</f>
        <v>12.698895457741347</v>
      </c>
      <c r="BH327">
        <f>DU327*'Value Calculations'!$D$5</f>
        <v>10.613524202116862</v>
      </c>
      <c r="BI327">
        <f>DV327*'Value Calculations'!$D$6</f>
        <v>3.7519479575808856</v>
      </c>
      <c r="BJ327">
        <f>DW327*'Value Calculations'!$D$7</f>
        <v>2.0213521722556345</v>
      </c>
      <c r="BK327">
        <f>DX327*'Value Calculations'!$D$8</f>
        <v>3.6664641211835294</v>
      </c>
      <c r="BL327">
        <f>DY327*'Value Calculations'!$D$9</f>
        <v>19.774543651990125</v>
      </c>
      <c r="BM327">
        <f>DZ327*'Value Calculations'!$D$10</f>
        <v>0.73063294815240942</v>
      </c>
      <c r="BN327">
        <f>EA327*'Value Calculations'!$D$11</f>
        <v>0</v>
      </c>
      <c r="BO327">
        <f>EB327*'Value Calculations'!$D$12</f>
        <v>0</v>
      </c>
      <c r="BP327">
        <f>EC327*'Value Calculations'!$D$13</f>
        <v>8.0482895424037189</v>
      </c>
      <c r="BR327">
        <f>IFERROR(VLOOKUP($B327,'Raw Stats'!$CM$3:$DC$884,3,FALSE),0)</f>
        <v>59</v>
      </c>
      <c r="BS327">
        <f>IFERROR(VLOOKUP($B327,'Raw Stats'!$CM$3:$DC$884,4,FALSE),0)</f>
        <v>4</v>
      </c>
      <c r="BT327">
        <f>IFERROR(VLOOKUP($B327,'Raw Stats'!$CM$3:$DC$884,5,FALSE),0)</f>
        <v>14</v>
      </c>
      <c r="BU327">
        <f>IFERROR(VLOOKUP($B327,'Raw Stats'!$CM$3:$DC$884,6,FALSE),0)</f>
        <v>18</v>
      </c>
      <c r="BV327">
        <f>IFERROR(VLOOKUP($B327,'Raw Stats'!$CM$3:$DC$884,7,FALSE),0)</f>
        <v>12</v>
      </c>
      <c r="BW327">
        <f>IFERROR(VLOOKUP($B327,'Raw Stats'!$CM$3:$DC$884,8,FALSE),0)</f>
        <v>26</v>
      </c>
      <c r="BX327">
        <f>IFERROR(VLOOKUP($B327,'Raw Stats'!$CM$3:$DC$884,9,FALSE),0)</f>
        <v>26</v>
      </c>
      <c r="BY327">
        <f>IFERROR(VLOOKUP($B327,'Raw Stats'!$CM$3:$DC$884,10,FALSE),0)</f>
        <v>104</v>
      </c>
      <c r="BZ327">
        <f>IFERROR(VLOOKUP($B327,'Raw Stats'!$CM$3:$DC$884,11,FALSE)+VLOOKUP($B327,'Raw Stats'!$CM$3:$DC$884,12,FALSE),0)</f>
        <v>1</v>
      </c>
      <c r="CA327">
        <f>IFERROR(VLOOKUP($B327,'Raw Stats'!$CM$3:$DC$884,13,FALSE)+VLOOKUP($B327,'Raw Stats'!$CM$3:$DC$884,14,FALSE),0)</f>
        <v>0</v>
      </c>
      <c r="CB327">
        <f>IFERROR(VLOOKUP($B327,'Raw Stats'!$CM$3:$DC$884,15,FALSE),0)</f>
        <v>0</v>
      </c>
      <c r="CC327">
        <f>IFERROR(VLOOKUP($B327,'Raw Stats'!$CM$3:$DC$884,16,FALSE),0)</f>
        <v>73</v>
      </c>
      <c r="CE327">
        <f>IFERROR(VLOOKUP($B327,'Raw Stats'!$BU$3:$CJ$528,3,FALSE),0)</f>
        <v>82</v>
      </c>
      <c r="CF327">
        <f>IFERROR(VLOOKUP($B327,'Raw Stats'!$BU$3:$CJ$528,4,FALSE),0)</f>
        <v>2</v>
      </c>
      <c r="CG327">
        <f>IFERROR(VLOOKUP($B327,'Raw Stats'!$BU$3:$CJ$5288,5,FALSE),0)</f>
        <v>29</v>
      </c>
      <c r="CH327">
        <f>IFERROR(VLOOKUP($B327,'Raw Stats'!$BU$3:$CJ$528,6,FALSE),0)</f>
        <v>31</v>
      </c>
      <c r="CI327">
        <f>IFERROR(VLOOKUP($B327,'Raw Stats'!$BU$3:$CJ$528,7,FALSE),0)</f>
        <v>11</v>
      </c>
      <c r="CJ327">
        <f>IFERROR(VLOOKUP($B327,'Raw Stats'!$BU$3:$CJ$528,8,FALSE),0)</f>
        <v>28</v>
      </c>
      <c r="CK327">
        <f>IFERROR(VLOOKUP($B327,'Raw Stats'!$BU$3:$CJ$528,9,FALSE),0)</f>
        <v>46</v>
      </c>
      <c r="CL327">
        <f>IFERROR(VLOOKUP($B327,'Raw Stats'!$BU$3:$CJ$528,10,FALSE),0)</f>
        <v>161</v>
      </c>
      <c r="CM327">
        <f>IFERROR(VLOOKUP($B327,'Raw Stats'!$BU$3:$CJ$528,11,FALSE)+VLOOKUP($B327,'Raw Stats'!$BU$3:$CJ$528,12,FALSE),0)</f>
        <v>7</v>
      </c>
      <c r="CN327">
        <f>IFERROR(VLOOKUP($B327,'Raw Stats'!$BU$3:$CJ$528,13,FALSE)+VLOOKUP($B327,'Raw Stats'!$BU$3:$CJ$528,14,FALSE),0)</f>
        <v>0</v>
      </c>
      <c r="CO327">
        <f>IFERROR(VLOOKUP($B327,'Raw Stats'!$BU$3:$CJ$528,15,FALSE),0)</f>
        <v>0</v>
      </c>
      <c r="CP327">
        <f>IFERROR(VLOOKUP($B327,'Raw Stats'!$BU$3:$CJ$528,16,FALSE),0)</f>
        <v>115</v>
      </c>
      <c r="CR327">
        <f>IFERROR(VLOOKUP($B327,'Raw Stats'!$BC$3:$BR$528,3,FALSE),0)</f>
        <v>48</v>
      </c>
      <c r="CS327">
        <f>IFERROR(VLOOKUP($B327,'Raw Stats'!$BC$3:$BR$528,4,FALSE),0)</f>
        <v>5</v>
      </c>
      <c r="CT327">
        <f>IFERROR(VLOOKUP($B327,'Raw Stats'!$BC$3:$BR$5288,5,FALSE),0)</f>
        <v>17</v>
      </c>
      <c r="CU327">
        <f>IFERROR(VLOOKUP($B327,'Raw Stats'!$BC$3:$BR$52888,6,FALSE),0)</f>
        <v>22</v>
      </c>
      <c r="CV327">
        <f>IFERROR(VLOOKUP($B327,'Raw Stats'!$BC$3:$BR$5288,7,FALSE),0)</f>
        <v>1</v>
      </c>
      <c r="CW327">
        <f>IFERROR(VLOOKUP($B327,'Raw Stats'!$BC$3:$BR$5288,8,FALSE),0)</f>
        <v>4</v>
      </c>
      <c r="CX327">
        <f>IFERROR(VLOOKUP($B327,'Raw Stats'!$BC$3:$BR$5288,9,FALSE),0)</f>
        <v>32</v>
      </c>
      <c r="CY327">
        <f>IFERROR(VLOOKUP($B327,'Raw Stats'!$BC$3:$BR$5288,10,FALSE),0)</f>
        <v>87</v>
      </c>
      <c r="CZ327">
        <f>IFERROR(VLOOKUP($B327,'Raw Stats'!$BC$3:$BR$5288,11,FALSE)+VLOOKUP($B327,'Raw Stats'!$BC$3:$BR$5288,12,FALSE),0)</f>
        <v>5</v>
      </c>
      <c r="DA327">
        <f>IFERROR(VLOOKUP($B327,'Raw Stats'!$BC$3:$BR$5288,13,FALSE)+VLOOKUP($B327,'Raw Stats'!$BC$3:$BR$5288,14,FALSE),0)</f>
        <v>0</v>
      </c>
      <c r="DB327">
        <f>IFERROR(VLOOKUP($B327,'Raw Stats'!$BC$3:$BR$5288,15,FALSE),0)</f>
        <v>0</v>
      </c>
      <c r="DC327">
        <f>IFERROR(VLOOKUP($B327,'Raw Stats'!$BC$3:$BR$5288,16,FALSE),0)</f>
        <v>66</v>
      </c>
      <c r="DE327">
        <f>IFERROR(VLOOKUP($B327,'Raw Stats'!$AK$3:$AZ$528,3,FALSE),0)</f>
        <v>82</v>
      </c>
      <c r="DF327">
        <f>IFERROR(VLOOKUP($B327,'Raw Stats'!$AK$3:$AZ$528,4,FALSE),0)</f>
        <v>4</v>
      </c>
      <c r="DG327">
        <f>IFERROR(VLOOKUP($B327,'Raw Stats'!$AK$3:$AZ$528,5,FALSE),0)</f>
        <v>34</v>
      </c>
      <c r="DH327">
        <f>IFERROR(VLOOKUP($B327,'Raw Stats'!$AK$3:$AZ$528,6,FALSE),0)</f>
        <v>38</v>
      </c>
      <c r="DI327">
        <f>IFERROR(VLOOKUP($B327,'Raw Stats'!$AK$3:$AZ$528,7,FALSE),0)</f>
        <v>4</v>
      </c>
      <c r="DJ327">
        <f>IFERROR(VLOOKUP($B327,'Raw Stats'!$AK$3:$AZ$528,8,FALSE),0)</f>
        <v>36</v>
      </c>
      <c r="DK327">
        <f>IFERROR(VLOOKUP($B327,'Raw Stats'!$AK$3:$AZ$528,9,FALSE),0)</f>
        <v>55</v>
      </c>
      <c r="DL327">
        <f>IFERROR(VLOOKUP($B327,'Raw Stats'!$AK$3:$AZ$528,10,FALSE),0)</f>
        <v>164</v>
      </c>
      <c r="DM327">
        <f>IFERROR(VLOOKUP($B327,'Raw Stats'!$AK$3:$AZ$528,11,FALSE)+VLOOKUP($B327,'Raw Stats'!$AK$3:$AZ$528,12,FALSE),0)</f>
        <v>12</v>
      </c>
      <c r="DN327">
        <f>IFERROR(VLOOKUP($B327,'Raw Stats'!$AK$3:$AZ$528,13,FALSE)+VLOOKUP($B327,'Raw Stats'!$AK$3:$AZ$528,14,FALSE),0)</f>
        <v>0</v>
      </c>
      <c r="DO327">
        <f>IFERROR(VLOOKUP($B327,'Raw Stats'!$AK$3:$AZ$528,15,FALSE),0)</f>
        <v>0</v>
      </c>
      <c r="DP327">
        <f>IFERROR(VLOOKUP($B327,'Raw Stats'!$AK$3:$AZ$528,16,FALSE),0)</f>
        <v>132</v>
      </c>
      <c r="DR327">
        <f>IFERROR(VLOOKUP($B327,'Raw Stats'!$S$3:$AH$528,3,FALSE),0)</f>
        <v>82</v>
      </c>
      <c r="DS327">
        <f>IFERROR(VLOOKUP($B327,'Raw Stats'!$S$3:$AH$528,4,FALSE),0)</f>
        <v>1</v>
      </c>
      <c r="DT327">
        <f>IFERROR(VLOOKUP($B327,'Raw Stats'!$S$3:$AH$528,5,FALSE),0)</f>
        <v>39</v>
      </c>
      <c r="DU327">
        <f>IFERROR(VLOOKUP($B327,'Raw Stats'!$S$3:$AH$528,6,FALSE),0)</f>
        <v>40</v>
      </c>
      <c r="DV327">
        <f>IFERROR(VLOOKUP($B327,'Raw Stats'!$S$3:$AH$528,7,FALSE),0)</f>
        <v>30</v>
      </c>
      <c r="DW327">
        <f>IFERROR(VLOOKUP($B327,'Raw Stats'!$S$3:$AH$528,8,FALSE),0)</f>
        <v>23</v>
      </c>
      <c r="DX327">
        <f>IFERROR(VLOOKUP($B327,'Raw Stats'!$S$3:$AH$528,9,FALSE),0)</f>
        <v>51</v>
      </c>
      <c r="DY327">
        <f>IFERROR(VLOOKUP($B327,'Raw Stats'!$S$3:$AH$528,10,FALSE),0)</f>
        <v>157</v>
      </c>
      <c r="DZ327">
        <f>IFERROR(VLOOKUP($B327,'Raw Stats'!$S$3:$AH$528,11,FALSE)+VLOOKUP($B327,'Raw Stats'!$S$3:$AH$528,12,FALSE),0)</f>
        <v>2</v>
      </c>
      <c r="EA327">
        <f>IFERROR(VLOOKUP($B327,'Raw Stats'!$S$3:$AH$528,13,FALSE)+VLOOKUP($B327,'Raw Stats'!$S$3:$AH$528,14,FALSE),0)</f>
        <v>0</v>
      </c>
      <c r="EB327">
        <f>IFERROR(VLOOKUP($B327,'Raw Stats'!$S$3:$AH$528,15,FALSE),0)</f>
        <v>0</v>
      </c>
      <c r="EC327">
        <f>IFERROR(VLOOKUP($B327,'Raw Stats'!$S$3:$AH$528,16,FALSE),0)</f>
        <v>117</v>
      </c>
    </row>
    <row r="328" spans="1:133" x14ac:dyDescent="0.2">
      <c r="A328">
        <f>IFERROR(VLOOKUP(B328,Sheet2!$W$1:$X$300,2,FALSE),301)</f>
        <v>224</v>
      </c>
      <c r="B328" t="s">
        <v>738</v>
      </c>
      <c r="C328">
        <f t="shared" si="25"/>
        <v>0.59423992662800129</v>
      </c>
      <c r="D328">
        <f t="shared" si="26"/>
        <v>0.55476716945134308</v>
      </c>
      <c r="E328">
        <f t="shared" si="27"/>
        <v>0</v>
      </c>
      <c r="F328">
        <f t="shared" si="28"/>
        <v>0</v>
      </c>
      <c r="G328">
        <f t="shared" si="29"/>
        <v>0</v>
      </c>
      <c r="J328">
        <f>BS328*'Value Calculations'!$D$3</f>
        <v>3.2618834290083032</v>
      </c>
      <c r="K328">
        <f>BT328*'Value Calculations'!$D$4</f>
        <v>6.1866413768483488</v>
      </c>
      <c r="L328">
        <f>BU328*'Value Calculations'!$D$5</f>
        <v>7.1641288364288815</v>
      </c>
      <c r="M328">
        <f>BV328*'Value Calculations'!$D$6</f>
        <v>0.37519479575808856</v>
      </c>
      <c r="N328">
        <f>BW328*'Value Calculations'!$D$7</f>
        <v>1.7576975410918561</v>
      </c>
      <c r="O328">
        <f>BX328*'Value Calculations'!$D$8</f>
        <v>5.176184641670865</v>
      </c>
      <c r="P328">
        <f>BY328*'Value Calculations'!$D$9</f>
        <v>11.335725660376506</v>
      </c>
      <c r="Q328">
        <f>BZ328*'Value Calculations'!$D$10</f>
        <v>4.0184812148382516</v>
      </c>
      <c r="R328">
        <f>CA328*'Value Calculations'!$D$11</f>
        <v>0.9907141480249374</v>
      </c>
      <c r="S328">
        <f>CB328*'Value Calculations'!$D$12</f>
        <v>0</v>
      </c>
      <c r="T328">
        <f>CC328*'Value Calculations'!$D$13</f>
        <v>8.4610223394500643</v>
      </c>
      <c r="V328">
        <f>CF328*'Value Calculations'!$D$3</f>
        <v>2.4464125717562273</v>
      </c>
      <c r="W328">
        <f>CG328*'Value Calculations'!$D$4</f>
        <v>6.1866413768483488</v>
      </c>
      <c r="X328">
        <f>CH328*'Value Calculations'!$D$5</f>
        <v>6.6334526263230389</v>
      </c>
      <c r="Y328">
        <f>CI328*'Value Calculations'!$D$6</f>
        <v>-2.8764934341453454</v>
      </c>
      <c r="Z328">
        <f>CJ328*'Value Calculations'!$D$7</f>
        <v>2.1092370493102273</v>
      </c>
      <c r="AA328">
        <f>CK328*'Value Calculations'!$D$8</f>
        <v>3.9540299346096885</v>
      </c>
      <c r="AB328">
        <f>CL328*'Value Calculations'!$D$9</f>
        <v>12.469298226414157</v>
      </c>
      <c r="AC328">
        <f>CM328*'Value Calculations'!$D$10</f>
        <v>3.2878482666858426</v>
      </c>
      <c r="AD328">
        <f>CN328*'Value Calculations'!$D$11</f>
        <v>0</v>
      </c>
      <c r="AE328">
        <f>CO328*'Value Calculations'!$D$12</f>
        <v>1.6277654791788281</v>
      </c>
      <c r="AF328">
        <f>CP328*'Value Calculations'!$D$13</f>
        <v>6.8788799507724097</v>
      </c>
      <c r="AH328">
        <f>CS328*'Value Calculations'!$D$3</f>
        <v>0</v>
      </c>
      <c r="AI328">
        <f>CT328*'Value Calculations'!$D$4</f>
        <v>0</v>
      </c>
      <c r="AJ328">
        <f>CU328*'Value Calculations'!$D$5</f>
        <v>0</v>
      </c>
      <c r="AK328">
        <f>CV328*'Value Calculations'!$D$6</f>
        <v>0</v>
      </c>
      <c r="AL328">
        <f>CW328*'Value Calculations'!$D$7</f>
        <v>0</v>
      </c>
      <c r="AM328">
        <f>CX328*'Value Calculations'!$D$8</f>
        <v>0</v>
      </c>
      <c r="AN328">
        <f>CY328*'Value Calculations'!$D$9</f>
        <v>0</v>
      </c>
      <c r="AO328">
        <f>CZ328*'Value Calculations'!$D$10</f>
        <v>0</v>
      </c>
      <c r="AP328">
        <f>DA328*'Value Calculations'!$D$11</f>
        <v>0</v>
      </c>
      <c r="AQ328">
        <f>DB328*'Value Calculations'!$D$12</f>
        <v>0</v>
      </c>
      <c r="AR328">
        <f>DC328*'Value Calculations'!$D$13</f>
        <v>0</v>
      </c>
      <c r="AT328">
        <f>DF328*'Value Calculations'!$D$3</f>
        <v>0</v>
      </c>
      <c r="AU328">
        <f>DG328*'Value Calculations'!$D$4</f>
        <v>0</v>
      </c>
      <c r="AV328">
        <f>DH328*'Value Calculations'!$D$5</f>
        <v>0</v>
      </c>
      <c r="AW328">
        <f>DI328*'Value Calculations'!$D$6</f>
        <v>0</v>
      </c>
      <c r="AX328">
        <f>DJ328*'Value Calculations'!$D$7</f>
        <v>0</v>
      </c>
      <c r="AY328">
        <f>DK328*'Value Calculations'!$D$8</f>
        <v>0</v>
      </c>
      <c r="AZ328">
        <f>DL328*'Value Calculations'!$D$9</f>
        <v>0</v>
      </c>
      <c r="BA328">
        <f>DM328*'Value Calculations'!$D$10</f>
        <v>0</v>
      </c>
      <c r="BB328">
        <f>DN328*'Value Calculations'!$D$11</f>
        <v>0</v>
      </c>
      <c r="BC328">
        <f>DO328*'Value Calculations'!$D$12</f>
        <v>0</v>
      </c>
      <c r="BD328">
        <f>DP328*'Value Calculations'!$D$13</f>
        <v>0</v>
      </c>
      <c r="BF328">
        <f>DS328*'Value Calculations'!$D$3</f>
        <v>0</v>
      </c>
      <c r="BG328">
        <f>DT328*'Value Calculations'!$D$4</f>
        <v>0</v>
      </c>
      <c r="BH328">
        <f>DU328*'Value Calculations'!$D$5</f>
        <v>0</v>
      </c>
      <c r="BI328">
        <f>DV328*'Value Calculations'!$D$6</f>
        <v>0</v>
      </c>
      <c r="BJ328">
        <f>DW328*'Value Calculations'!$D$7</f>
        <v>0</v>
      </c>
      <c r="BK328">
        <f>DX328*'Value Calculations'!$D$8</f>
        <v>0</v>
      </c>
      <c r="BL328">
        <f>DY328*'Value Calculations'!$D$9</f>
        <v>0</v>
      </c>
      <c r="BM328">
        <f>DZ328*'Value Calculations'!$D$10</f>
        <v>0</v>
      </c>
      <c r="BN328">
        <f>EA328*'Value Calculations'!$D$11</f>
        <v>0</v>
      </c>
      <c r="BO328">
        <f>EB328*'Value Calculations'!$D$12</f>
        <v>0</v>
      </c>
      <c r="BP328">
        <f>EC328*'Value Calculations'!$D$13</f>
        <v>0</v>
      </c>
      <c r="BR328">
        <f>IFERROR(VLOOKUP($B328,'Raw Stats'!$CM$3:$DC$884,3,FALSE),0)</f>
        <v>82</v>
      </c>
      <c r="BS328">
        <f>IFERROR(VLOOKUP($B328,'Raw Stats'!$CM$3:$DC$884,4,FALSE),0)</f>
        <v>8</v>
      </c>
      <c r="BT328">
        <f>IFERROR(VLOOKUP($B328,'Raw Stats'!$CM$3:$DC$884,5,FALSE),0)</f>
        <v>19</v>
      </c>
      <c r="BU328">
        <f>IFERROR(VLOOKUP($B328,'Raw Stats'!$CM$3:$DC$884,6,FALSE),0)</f>
        <v>27</v>
      </c>
      <c r="BV328">
        <f>IFERROR(VLOOKUP($B328,'Raw Stats'!$CM$3:$DC$884,7,FALSE),0)</f>
        <v>3</v>
      </c>
      <c r="BW328">
        <f>IFERROR(VLOOKUP($B328,'Raw Stats'!$CM$3:$DC$884,8,FALSE),0)</f>
        <v>20</v>
      </c>
      <c r="BX328">
        <f>IFERROR(VLOOKUP($B328,'Raw Stats'!$CM$3:$DC$884,9,FALSE),0)</f>
        <v>72</v>
      </c>
      <c r="BY328">
        <f>IFERROR(VLOOKUP($B328,'Raw Stats'!$CM$3:$DC$884,10,FALSE),0)</f>
        <v>90</v>
      </c>
      <c r="BZ328">
        <f>IFERROR(VLOOKUP($B328,'Raw Stats'!$CM$3:$DC$884,11,FALSE)+VLOOKUP($B328,'Raw Stats'!$CM$3:$DC$884,12,FALSE),0)</f>
        <v>11</v>
      </c>
      <c r="CA328">
        <f>IFERROR(VLOOKUP($B328,'Raw Stats'!$CM$3:$DC$884,13,FALSE)+VLOOKUP($B328,'Raw Stats'!$CM$3:$DC$884,14,FALSE),0)</f>
        <v>1</v>
      </c>
      <c r="CB328">
        <f>IFERROR(VLOOKUP($B328,'Raw Stats'!$CM$3:$DC$884,15,FALSE),0)</f>
        <v>0</v>
      </c>
      <c r="CC328">
        <f>IFERROR(VLOOKUP($B328,'Raw Stats'!$CM$3:$DC$884,16,FALSE),0)</f>
        <v>123</v>
      </c>
      <c r="CE328">
        <f>IFERROR(VLOOKUP($B328,'Raw Stats'!$BU$3:$CJ$528,3,FALSE),0)</f>
        <v>77</v>
      </c>
      <c r="CF328">
        <f>IFERROR(VLOOKUP($B328,'Raw Stats'!$BU$3:$CJ$528,4,FALSE),0)</f>
        <v>6</v>
      </c>
      <c r="CG328">
        <f>IFERROR(VLOOKUP($B328,'Raw Stats'!$BU$3:$CJ$5288,5,FALSE),0)</f>
        <v>19</v>
      </c>
      <c r="CH328">
        <f>IFERROR(VLOOKUP($B328,'Raw Stats'!$BU$3:$CJ$528,6,FALSE),0)</f>
        <v>25</v>
      </c>
      <c r="CI328">
        <f>IFERROR(VLOOKUP($B328,'Raw Stats'!$BU$3:$CJ$528,7,FALSE),0)</f>
        <v>-23</v>
      </c>
      <c r="CJ328">
        <f>IFERROR(VLOOKUP($B328,'Raw Stats'!$BU$3:$CJ$528,8,FALSE),0)</f>
        <v>24</v>
      </c>
      <c r="CK328">
        <f>IFERROR(VLOOKUP($B328,'Raw Stats'!$BU$3:$CJ$528,9,FALSE),0)</f>
        <v>55</v>
      </c>
      <c r="CL328">
        <f>IFERROR(VLOOKUP($B328,'Raw Stats'!$BU$3:$CJ$528,10,FALSE),0)</f>
        <v>99</v>
      </c>
      <c r="CM328">
        <f>IFERROR(VLOOKUP($B328,'Raw Stats'!$BU$3:$CJ$528,11,FALSE)+VLOOKUP($B328,'Raw Stats'!$BU$3:$CJ$528,12,FALSE),0)</f>
        <v>9</v>
      </c>
      <c r="CN328">
        <f>IFERROR(VLOOKUP($B328,'Raw Stats'!$BU$3:$CJ$528,13,FALSE)+VLOOKUP($B328,'Raw Stats'!$BU$3:$CJ$528,14,FALSE),0)</f>
        <v>0</v>
      </c>
      <c r="CO328">
        <f>IFERROR(VLOOKUP($B328,'Raw Stats'!$BU$3:$CJ$528,15,FALSE),0)</f>
        <v>2</v>
      </c>
      <c r="CP328">
        <f>IFERROR(VLOOKUP($B328,'Raw Stats'!$BU$3:$CJ$528,16,FALSE),0)</f>
        <v>100</v>
      </c>
      <c r="CR328">
        <f>IFERROR(VLOOKUP($B328,'Raw Stats'!$BC$3:$BR$528,3,FALSE),0)</f>
        <v>0</v>
      </c>
      <c r="CS328">
        <f>IFERROR(VLOOKUP($B328,'Raw Stats'!$BC$3:$BR$528,4,FALSE),0)</f>
        <v>0</v>
      </c>
      <c r="CT328">
        <f>IFERROR(VLOOKUP($B328,'Raw Stats'!$BC$3:$BR$5288,5,FALSE),0)</f>
        <v>0</v>
      </c>
      <c r="CU328">
        <f>IFERROR(VLOOKUP($B328,'Raw Stats'!$BC$3:$BR$52888,6,FALSE),0)</f>
        <v>0</v>
      </c>
      <c r="CV328">
        <f>IFERROR(VLOOKUP($B328,'Raw Stats'!$BC$3:$BR$5288,7,FALSE),0)</f>
        <v>0</v>
      </c>
      <c r="CW328">
        <f>IFERROR(VLOOKUP($B328,'Raw Stats'!$BC$3:$BR$5288,8,FALSE),0)</f>
        <v>0</v>
      </c>
      <c r="CX328">
        <f>IFERROR(VLOOKUP($B328,'Raw Stats'!$BC$3:$BR$5288,9,FALSE),0)</f>
        <v>0</v>
      </c>
      <c r="CY328">
        <f>IFERROR(VLOOKUP($B328,'Raw Stats'!$BC$3:$BR$5288,10,FALSE),0)</f>
        <v>0</v>
      </c>
      <c r="CZ328">
        <f>IFERROR(VLOOKUP($B328,'Raw Stats'!$BC$3:$BR$5288,11,FALSE)+VLOOKUP($B328,'Raw Stats'!$BC$3:$BR$5288,12,FALSE),0)</f>
        <v>0</v>
      </c>
      <c r="DA328">
        <f>IFERROR(VLOOKUP($B328,'Raw Stats'!$BC$3:$BR$5288,13,FALSE)+VLOOKUP($B328,'Raw Stats'!$BC$3:$BR$5288,14,FALSE),0)</f>
        <v>0</v>
      </c>
      <c r="DB328">
        <f>IFERROR(VLOOKUP($B328,'Raw Stats'!$BC$3:$BR$5288,15,FALSE),0)</f>
        <v>0</v>
      </c>
      <c r="DC328">
        <f>IFERROR(VLOOKUP($B328,'Raw Stats'!$BC$3:$BR$5288,16,FALSE),0)</f>
        <v>0</v>
      </c>
      <c r="DE328">
        <f>IFERROR(VLOOKUP($B328,'Raw Stats'!$AK$3:$AZ$528,3,FALSE),0)</f>
        <v>0</v>
      </c>
      <c r="DF328">
        <f>IFERROR(VLOOKUP($B328,'Raw Stats'!$AK$3:$AZ$528,4,FALSE),0)</f>
        <v>0</v>
      </c>
      <c r="DG328">
        <f>IFERROR(VLOOKUP($B328,'Raw Stats'!$AK$3:$AZ$528,5,FALSE),0)</f>
        <v>0</v>
      </c>
      <c r="DH328">
        <f>IFERROR(VLOOKUP($B328,'Raw Stats'!$AK$3:$AZ$528,6,FALSE),0)</f>
        <v>0</v>
      </c>
      <c r="DI328">
        <f>IFERROR(VLOOKUP($B328,'Raw Stats'!$AK$3:$AZ$528,7,FALSE),0)</f>
        <v>0</v>
      </c>
      <c r="DJ328">
        <f>IFERROR(VLOOKUP($B328,'Raw Stats'!$AK$3:$AZ$528,8,FALSE),0)</f>
        <v>0</v>
      </c>
      <c r="DK328">
        <f>IFERROR(VLOOKUP($B328,'Raw Stats'!$AK$3:$AZ$528,9,FALSE),0)</f>
        <v>0</v>
      </c>
      <c r="DL328">
        <f>IFERROR(VLOOKUP($B328,'Raw Stats'!$AK$3:$AZ$528,10,FALSE),0)</f>
        <v>0</v>
      </c>
      <c r="DM328">
        <f>IFERROR(VLOOKUP($B328,'Raw Stats'!$AK$3:$AZ$528,11,FALSE)+VLOOKUP($B328,'Raw Stats'!$AK$3:$AZ$528,12,FALSE),0)</f>
        <v>0</v>
      </c>
      <c r="DN328">
        <f>IFERROR(VLOOKUP($B328,'Raw Stats'!$AK$3:$AZ$528,13,FALSE)+VLOOKUP($B328,'Raw Stats'!$AK$3:$AZ$528,14,FALSE),0)</f>
        <v>0</v>
      </c>
      <c r="DO328">
        <f>IFERROR(VLOOKUP($B328,'Raw Stats'!$AK$3:$AZ$528,15,FALSE),0)</f>
        <v>0</v>
      </c>
      <c r="DP328">
        <f>IFERROR(VLOOKUP($B328,'Raw Stats'!$AK$3:$AZ$528,16,FALSE),0)</f>
        <v>0</v>
      </c>
      <c r="DR328">
        <f>IFERROR(VLOOKUP($B328,'Raw Stats'!$S$3:$AH$528,3,FALSE),0)</f>
        <v>0</v>
      </c>
      <c r="DS328">
        <f>IFERROR(VLOOKUP($B328,'Raw Stats'!$S$3:$AH$528,4,FALSE),0)</f>
        <v>0</v>
      </c>
      <c r="DT328">
        <f>IFERROR(VLOOKUP($B328,'Raw Stats'!$S$3:$AH$528,5,FALSE),0)</f>
        <v>0</v>
      </c>
      <c r="DU328">
        <f>IFERROR(VLOOKUP($B328,'Raw Stats'!$S$3:$AH$528,6,FALSE),0)</f>
        <v>0</v>
      </c>
      <c r="DV328">
        <f>IFERROR(VLOOKUP($B328,'Raw Stats'!$S$3:$AH$528,7,FALSE),0)</f>
        <v>0</v>
      </c>
      <c r="DW328">
        <f>IFERROR(VLOOKUP($B328,'Raw Stats'!$S$3:$AH$528,8,FALSE),0)</f>
        <v>0</v>
      </c>
      <c r="DX328">
        <f>IFERROR(VLOOKUP($B328,'Raw Stats'!$S$3:$AH$528,9,FALSE),0)</f>
        <v>0</v>
      </c>
      <c r="DY328">
        <f>IFERROR(VLOOKUP($B328,'Raw Stats'!$S$3:$AH$528,10,FALSE),0)</f>
        <v>0</v>
      </c>
      <c r="DZ328">
        <f>IFERROR(VLOOKUP($B328,'Raw Stats'!$S$3:$AH$528,11,FALSE)+VLOOKUP($B328,'Raw Stats'!$S$3:$AH$528,12,FALSE),0)</f>
        <v>0</v>
      </c>
      <c r="EA328">
        <f>IFERROR(VLOOKUP($B328,'Raw Stats'!$S$3:$AH$528,13,FALSE)+VLOOKUP($B328,'Raw Stats'!$S$3:$AH$528,14,FALSE),0)</f>
        <v>0</v>
      </c>
      <c r="EB328">
        <f>IFERROR(VLOOKUP($B328,'Raw Stats'!$S$3:$AH$528,15,FALSE),0)</f>
        <v>0</v>
      </c>
      <c r="EC328">
        <f>IFERROR(VLOOKUP($B328,'Raw Stats'!$S$3:$AH$528,16,FALSE),0)</f>
        <v>0</v>
      </c>
    </row>
    <row r="329" spans="1:133" x14ac:dyDescent="0.2">
      <c r="A329">
        <f>IFERROR(VLOOKUP(B329,Sheet2!$W$1:$X$300,2,FALSE),301)</f>
        <v>301</v>
      </c>
      <c r="B329" t="s">
        <v>726</v>
      </c>
      <c r="C329">
        <f t="shared" si="25"/>
        <v>0.59358500507171763</v>
      </c>
      <c r="D329">
        <f t="shared" si="26"/>
        <v>0.72882390381651962</v>
      </c>
      <c r="E329">
        <f t="shared" si="27"/>
        <v>0.78384213235881839</v>
      </c>
      <c r="F329">
        <f t="shared" si="28"/>
        <v>0.70557797201660333</v>
      </c>
      <c r="G329">
        <f t="shared" si="29"/>
        <v>1.1038068579079587</v>
      </c>
      <c r="J329">
        <f>BS329*'Value Calculations'!$D$3</f>
        <v>2.0386771431301893</v>
      </c>
      <c r="K329">
        <f>BT329*'Value Calculations'!$D$4</f>
        <v>4.8841905606697491</v>
      </c>
      <c r="L329">
        <f>BU329*'Value Calculations'!$D$5</f>
        <v>5.3067621010584309</v>
      </c>
      <c r="M329">
        <f>BV329*'Value Calculations'!$D$6</f>
        <v>-0.37519479575808856</v>
      </c>
      <c r="N329">
        <f>BW329*'Value Calculations'!$D$7</f>
        <v>0.70307901643674242</v>
      </c>
      <c r="O329">
        <f>BX329*'Value Calculations'!$D$8</f>
        <v>2.7318752275485121</v>
      </c>
      <c r="P329">
        <f>BY329*'Value Calculations'!$D$9</f>
        <v>7.6831029475885204</v>
      </c>
      <c r="Q329">
        <f>BZ329*'Value Calculations'!$D$10</f>
        <v>1.8265823703810236</v>
      </c>
      <c r="R329">
        <f>CA329*'Value Calculations'!$D$11</f>
        <v>0</v>
      </c>
      <c r="S329">
        <f>CB329*'Value Calculations'!$D$12</f>
        <v>0.81388273958941404</v>
      </c>
      <c r="T329">
        <f>CC329*'Value Calculations'!$D$13</f>
        <v>5.8470479581565478</v>
      </c>
      <c r="V329">
        <f>CF329*'Value Calculations'!$D$3</f>
        <v>1.2232062858781136</v>
      </c>
      <c r="W329">
        <f>CG329*'Value Calculations'!$D$4</f>
        <v>2.6049016323571994</v>
      </c>
      <c r="X329">
        <f>CH329*'Value Calculations'!$D$5</f>
        <v>2.9187191555821368</v>
      </c>
      <c r="Y329">
        <f>CI329*'Value Calculations'!$D$6</f>
        <v>-0.12506493191936285</v>
      </c>
      <c r="Z329">
        <f>CJ329*'Value Calculations'!$D$7</f>
        <v>0.87884877054592803</v>
      </c>
      <c r="AA329">
        <f>CK329*'Value Calculations'!$D$8</f>
        <v>1.0064803469915571</v>
      </c>
      <c r="AB329">
        <f>CL329*'Value Calculations'!$D$9</f>
        <v>3.2747651907754349</v>
      </c>
      <c r="AC329">
        <f>CM329*'Value Calculations'!$D$10</f>
        <v>2.5572153185334328</v>
      </c>
      <c r="AD329">
        <f>CN329*'Value Calculations'!$D$11</f>
        <v>0</v>
      </c>
      <c r="AE329">
        <f>CO329*'Value Calculations'!$D$12</f>
        <v>0.81388273958941404</v>
      </c>
      <c r="AF329">
        <f>CP329*'Value Calculations'!$D$13</f>
        <v>2.3388191832626193</v>
      </c>
      <c r="AH329">
        <f>CS329*'Value Calculations'!$D$3</f>
        <v>1.2232062858781136</v>
      </c>
      <c r="AI329">
        <f>CT329*'Value Calculations'!$D$4</f>
        <v>3.5817397444911494</v>
      </c>
      <c r="AJ329">
        <f>CU329*'Value Calculations'!$D$5</f>
        <v>3.7147334707409017</v>
      </c>
      <c r="AK329">
        <f>CV329*'Value Calculations'!$D$6</f>
        <v>1.5007791830323542</v>
      </c>
      <c r="AL329">
        <f>CW329*'Value Calculations'!$D$7</f>
        <v>1.7576975410918561</v>
      </c>
      <c r="AM329">
        <f>CX329*'Value Calculations'!$D$8</f>
        <v>1.4378290671307958</v>
      </c>
      <c r="AN329">
        <f>CY329*'Value Calculations'!$D$9</f>
        <v>6.5495303815508699</v>
      </c>
      <c r="AO329">
        <f>CZ329*'Value Calculations'!$D$10</f>
        <v>2.9225317926096377</v>
      </c>
      <c r="AP329">
        <f>DA329*'Value Calculations'!$D$11</f>
        <v>0</v>
      </c>
      <c r="AQ329">
        <f>DB329*'Value Calculations'!$D$12</f>
        <v>0</v>
      </c>
      <c r="AR329">
        <f>DC329*'Value Calculations'!$D$13</f>
        <v>4.7464271660329622</v>
      </c>
      <c r="AT329">
        <f>DF329*'Value Calculations'!$D$3</f>
        <v>2.4464125717562273</v>
      </c>
      <c r="AU329">
        <f>DG329*'Value Calculations'!$D$4</f>
        <v>6.8378667849376482</v>
      </c>
      <c r="AV329">
        <f>DH329*'Value Calculations'!$D$5</f>
        <v>7.1641288364288815</v>
      </c>
      <c r="AW329">
        <f>DI329*'Value Calculations'!$D$6</f>
        <v>0.87545452343553998</v>
      </c>
      <c r="AX329">
        <f>DJ329*'Value Calculations'!$D$7</f>
        <v>4.1305892215658613</v>
      </c>
      <c r="AY329">
        <f>DK329*'Value Calculations'!$D$8</f>
        <v>4.5291615614620069</v>
      </c>
      <c r="AZ329">
        <f>DL329*'Value Calculations'!$D$9</f>
        <v>9.8242955723263048</v>
      </c>
      <c r="BA329">
        <f>DM329*'Value Calculations'!$D$10</f>
        <v>3.6531647407620471</v>
      </c>
      <c r="BB329">
        <f>DN329*'Value Calculations'!$D$11</f>
        <v>0</v>
      </c>
      <c r="BC329">
        <f>DO329*'Value Calculations'!$D$12</f>
        <v>0.81388273958941404</v>
      </c>
      <c r="BD329">
        <f>DP329*'Value Calculations'!$D$13</f>
        <v>7.7043455448650988</v>
      </c>
      <c r="BF329">
        <f>DS329*'Value Calculations'!$D$3</f>
        <v>7.3392377152686823</v>
      </c>
      <c r="BG329">
        <f>DT329*'Value Calculations'!$D$4</f>
        <v>16.280635202232496</v>
      </c>
      <c r="BH329">
        <f>DU329*'Value Calculations'!$D$5</f>
        <v>18.042991143598666</v>
      </c>
      <c r="BI329">
        <f>DV329*'Value Calculations'!$D$6</f>
        <v>2.2511687745485314</v>
      </c>
      <c r="BJ329">
        <f>DW329*'Value Calculations'!$D$7</f>
        <v>2.1092370493102273</v>
      </c>
      <c r="BK329">
        <f>DX329*'Value Calculations'!$D$8</f>
        <v>3.7383555745400692</v>
      </c>
      <c r="BL329">
        <f>DY329*'Value Calculations'!$D$9</f>
        <v>14.61049085115194</v>
      </c>
      <c r="BM329">
        <f>DZ329*'Value Calculations'!$D$10</f>
        <v>11.324810696362347</v>
      </c>
      <c r="BN329">
        <f>EA329*'Value Calculations'!$D$11</f>
        <v>0</v>
      </c>
      <c r="BO329">
        <f>EB329*'Value Calculations'!$D$12</f>
        <v>3.2555309583576562</v>
      </c>
      <c r="BP329">
        <f>EC329*'Value Calculations'!$D$13</f>
        <v>10.455897525174063</v>
      </c>
      <c r="BR329">
        <f>IFERROR(VLOOKUP($B329,'Raw Stats'!$CM$3:$DC$884,3,FALSE),0)</f>
        <v>53</v>
      </c>
      <c r="BS329">
        <f>IFERROR(VLOOKUP($B329,'Raw Stats'!$CM$3:$DC$884,4,FALSE),0)</f>
        <v>5</v>
      </c>
      <c r="BT329">
        <f>IFERROR(VLOOKUP($B329,'Raw Stats'!$CM$3:$DC$884,5,FALSE),0)</f>
        <v>15</v>
      </c>
      <c r="BU329">
        <f>IFERROR(VLOOKUP($B329,'Raw Stats'!$CM$3:$DC$884,6,FALSE),0)</f>
        <v>20</v>
      </c>
      <c r="BV329">
        <f>IFERROR(VLOOKUP($B329,'Raw Stats'!$CM$3:$DC$884,7,FALSE),0)</f>
        <v>-3</v>
      </c>
      <c r="BW329">
        <f>IFERROR(VLOOKUP($B329,'Raw Stats'!$CM$3:$DC$884,8,FALSE),0)</f>
        <v>8</v>
      </c>
      <c r="BX329">
        <f>IFERROR(VLOOKUP($B329,'Raw Stats'!$CM$3:$DC$884,9,FALSE),0)</f>
        <v>38</v>
      </c>
      <c r="BY329">
        <f>IFERROR(VLOOKUP($B329,'Raw Stats'!$CM$3:$DC$884,10,FALSE),0)</f>
        <v>61</v>
      </c>
      <c r="BZ329">
        <f>IFERROR(VLOOKUP($B329,'Raw Stats'!$CM$3:$DC$884,11,FALSE)+VLOOKUP($B329,'Raw Stats'!$CM$3:$DC$884,12,FALSE),0)</f>
        <v>5</v>
      </c>
      <c r="CA329">
        <f>IFERROR(VLOOKUP($B329,'Raw Stats'!$CM$3:$DC$884,13,FALSE)+VLOOKUP($B329,'Raw Stats'!$CM$3:$DC$884,14,FALSE),0)</f>
        <v>0</v>
      </c>
      <c r="CB329">
        <f>IFERROR(VLOOKUP($B329,'Raw Stats'!$CM$3:$DC$884,15,FALSE),0)</f>
        <v>1</v>
      </c>
      <c r="CC329">
        <f>IFERROR(VLOOKUP($B329,'Raw Stats'!$CM$3:$DC$884,16,FALSE),0)</f>
        <v>85</v>
      </c>
      <c r="CE329">
        <f>IFERROR(VLOOKUP($B329,'Raw Stats'!$BU$3:$CJ$528,3,FALSE),0)</f>
        <v>24</v>
      </c>
      <c r="CF329">
        <f>IFERROR(VLOOKUP($B329,'Raw Stats'!$BU$3:$CJ$528,4,FALSE),0)</f>
        <v>3</v>
      </c>
      <c r="CG329">
        <f>IFERROR(VLOOKUP($B329,'Raw Stats'!$BU$3:$CJ$5288,5,FALSE),0)</f>
        <v>8</v>
      </c>
      <c r="CH329">
        <f>IFERROR(VLOOKUP($B329,'Raw Stats'!$BU$3:$CJ$528,6,FALSE),0)</f>
        <v>11</v>
      </c>
      <c r="CI329">
        <f>IFERROR(VLOOKUP($B329,'Raw Stats'!$BU$3:$CJ$528,7,FALSE),0)</f>
        <v>-1</v>
      </c>
      <c r="CJ329">
        <f>IFERROR(VLOOKUP($B329,'Raw Stats'!$BU$3:$CJ$528,8,FALSE),0)</f>
        <v>10</v>
      </c>
      <c r="CK329">
        <f>IFERROR(VLOOKUP($B329,'Raw Stats'!$BU$3:$CJ$528,9,FALSE),0)</f>
        <v>14</v>
      </c>
      <c r="CL329">
        <f>IFERROR(VLOOKUP($B329,'Raw Stats'!$BU$3:$CJ$528,10,FALSE),0)</f>
        <v>26</v>
      </c>
      <c r="CM329">
        <f>IFERROR(VLOOKUP($B329,'Raw Stats'!$BU$3:$CJ$528,11,FALSE)+VLOOKUP($B329,'Raw Stats'!$BU$3:$CJ$528,12,FALSE),0)</f>
        <v>7</v>
      </c>
      <c r="CN329">
        <f>IFERROR(VLOOKUP($B329,'Raw Stats'!$BU$3:$CJ$528,13,FALSE)+VLOOKUP($B329,'Raw Stats'!$BU$3:$CJ$528,14,FALSE),0)</f>
        <v>0</v>
      </c>
      <c r="CO329">
        <f>IFERROR(VLOOKUP($B329,'Raw Stats'!$BU$3:$CJ$528,15,FALSE),0)</f>
        <v>1</v>
      </c>
      <c r="CP329">
        <f>IFERROR(VLOOKUP($B329,'Raw Stats'!$BU$3:$CJ$528,16,FALSE),0)</f>
        <v>34</v>
      </c>
      <c r="CR329">
        <f>IFERROR(VLOOKUP($B329,'Raw Stats'!$BC$3:$BR$528,3,FALSE),0)</f>
        <v>35</v>
      </c>
      <c r="CS329">
        <f>IFERROR(VLOOKUP($B329,'Raw Stats'!$BC$3:$BR$528,4,FALSE),0)</f>
        <v>3</v>
      </c>
      <c r="CT329">
        <f>IFERROR(VLOOKUP($B329,'Raw Stats'!$BC$3:$BR$5288,5,FALSE),0)</f>
        <v>11</v>
      </c>
      <c r="CU329">
        <f>IFERROR(VLOOKUP($B329,'Raw Stats'!$BC$3:$BR$52888,6,FALSE),0)</f>
        <v>14</v>
      </c>
      <c r="CV329">
        <f>IFERROR(VLOOKUP($B329,'Raw Stats'!$BC$3:$BR$5288,7,FALSE),0)</f>
        <v>12</v>
      </c>
      <c r="CW329">
        <f>IFERROR(VLOOKUP($B329,'Raw Stats'!$BC$3:$BR$5288,8,FALSE),0)</f>
        <v>20</v>
      </c>
      <c r="CX329">
        <f>IFERROR(VLOOKUP($B329,'Raw Stats'!$BC$3:$BR$5288,9,FALSE),0)</f>
        <v>20</v>
      </c>
      <c r="CY329">
        <f>IFERROR(VLOOKUP($B329,'Raw Stats'!$BC$3:$BR$5288,10,FALSE),0)</f>
        <v>52</v>
      </c>
      <c r="CZ329">
        <f>IFERROR(VLOOKUP($B329,'Raw Stats'!$BC$3:$BR$5288,11,FALSE)+VLOOKUP($B329,'Raw Stats'!$BC$3:$BR$5288,12,FALSE),0)</f>
        <v>8</v>
      </c>
      <c r="DA329">
        <f>IFERROR(VLOOKUP($B329,'Raw Stats'!$BC$3:$BR$5288,13,FALSE)+VLOOKUP($B329,'Raw Stats'!$BC$3:$BR$5288,14,FALSE),0)</f>
        <v>0</v>
      </c>
      <c r="DB329">
        <f>IFERROR(VLOOKUP($B329,'Raw Stats'!$BC$3:$BR$5288,15,FALSE),0)</f>
        <v>0</v>
      </c>
      <c r="DC329">
        <f>IFERROR(VLOOKUP($B329,'Raw Stats'!$BC$3:$BR$5288,16,FALSE),0)</f>
        <v>69</v>
      </c>
      <c r="DE329">
        <f>IFERROR(VLOOKUP($B329,'Raw Stats'!$AK$3:$AZ$528,3,FALSE),0)</f>
        <v>68</v>
      </c>
      <c r="DF329">
        <f>IFERROR(VLOOKUP($B329,'Raw Stats'!$AK$3:$AZ$528,4,FALSE),0)</f>
        <v>6</v>
      </c>
      <c r="DG329">
        <f>IFERROR(VLOOKUP($B329,'Raw Stats'!$AK$3:$AZ$528,5,FALSE),0)</f>
        <v>21</v>
      </c>
      <c r="DH329">
        <f>IFERROR(VLOOKUP($B329,'Raw Stats'!$AK$3:$AZ$528,6,FALSE),0)</f>
        <v>27</v>
      </c>
      <c r="DI329">
        <f>IFERROR(VLOOKUP($B329,'Raw Stats'!$AK$3:$AZ$528,7,FALSE),0)</f>
        <v>7</v>
      </c>
      <c r="DJ329">
        <f>IFERROR(VLOOKUP($B329,'Raw Stats'!$AK$3:$AZ$528,8,FALSE),0)</f>
        <v>47</v>
      </c>
      <c r="DK329">
        <f>IFERROR(VLOOKUP($B329,'Raw Stats'!$AK$3:$AZ$528,9,FALSE),0)</f>
        <v>63</v>
      </c>
      <c r="DL329">
        <f>IFERROR(VLOOKUP($B329,'Raw Stats'!$AK$3:$AZ$528,10,FALSE),0)</f>
        <v>78</v>
      </c>
      <c r="DM329">
        <f>IFERROR(VLOOKUP($B329,'Raw Stats'!$AK$3:$AZ$528,11,FALSE)+VLOOKUP($B329,'Raw Stats'!$AK$3:$AZ$528,12,FALSE),0)</f>
        <v>10</v>
      </c>
      <c r="DN329">
        <f>IFERROR(VLOOKUP($B329,'Raw Stats'!$AK$3:$AZ$528,13,FALSE)+VLOOKUP($B329,'Raw Stats'!$AK$3:$AZ$528,14,FALSE),0)</f>
        <v>0</v>
      </c>
      <c r="DO329">
        <f>IFERROR(VLOOKUP($B329,'Raw Stats'!$AK$3:$AZ$528,15,FALSE),0)</f>
        <v>1</v>
      </c>
      <c r="DP329">
        <f>IFERROR(VLOOKUP($B329,'Raw Stats'!$AK$3:$AZ$528,16,FALSE),0)</f>
        <v>112</v>
      </c>
      <c r="DR329">
        <f>IFERROR(VLOOKUP($B329,'Raw Stats'!$S$3:$AH$528,3,FALSE),0)</f>
        <v>81</v>
      </c>
      <c r="DS329">
        <f>IFERROR(VLOOKUP($B329,'Raw Stats'!$S$3:$AH$528,4,FALSE),0)</f>
        <v>18</v>
      </c>
      <c r="DT329">
        <f>IFERROR(VLOOKUP($B329,'Raw Stats'!$S$3:$AH$528,5,FALSE),0)</f>
        <v>50</v>
      </c>
      <c r="DU329">
        <f>IFERROR(VLOOKUP($B329,'Raw Stats'!$S$3:$AH$528,6,FALSE),0)</f>
        <v>68</v>
      </c>
      <c r="DV329">
        <f>IFERROR(VLOOKUP($B329,'Raw Stats'!$S$3:$AH$528,7,FALSE),0)</f>
        <v>18</v>
      </c>
      <c r="DW329">
        <f>IFERROR(VLOOKUP($B329,'Raw Stats'!$S$3:$AH$528,8,FALSE),0)</f>
        <v>24</v>
      </c>
      <c r="DX329">
        <f>IFERROR(VLOOKUP($B329,'Raw Stats'!$S$3:$AH$528,9,FALSE),0)</f>
        <v>52</v>
      </c>
      <c r="DY329">
        <f>IFERROR(VLOOKUP($B329,'Raw Stats'!$S$3:$AH$528,10,FALSE),0)</f>
        <v>116</v>
      </c>
      <c r="DZ329">
        <f>IFERROR(VLOOKUP($B329,'Raw Stats'!$S$3:$AH$528,11,FALSE)+VLOOKUP($B329,'Raw Stats'!$S$3:$AH$528,12,FALSE),0)</f>
        <v>31</v>
      </c>
      <c r="EA329">
        <f>IFERROR(VLOOKUP($B329,'Raw Stats'!$S$3:$AH$528,13,FALSE)+VLOOKUP($B329,'Raw Stats'!$S$3:$AH$528,14,FALSE),0)</f>
        <v>0</v>
      </c>
      <c r="EB329">
        <f>IFERROR(VLOOKUP($B329,'Raw Stats'!$S$3:$AH$528,15,FALSE),0)</f>
        <v>4</v>
      </c>
      <c r="EC329">
        <f>IFERROR(VLOOKUP($B329,'Raw Stats'!$S$3:$AH$528,16,FALSE),0)</f>
        <v>152</v>
      </c>
    </row>
    <row r="330" spans="1:133" x14ac:dyDescent="0.2">
      <c r="A330">
        <f>IFERROR(VLOOKUP(B330,Sheet2!$W$1:$X$300,2,FALSE),301)</f>
        <v>301</v>
      </c>
      <c r="B330" t="s">
        <v>773</v>
      </c>
      <c r="C330">
        <f t="shared" si="25"/>
        <v>0.5916817840195866</v>
      </c>
      <c r="D330">
        <f t="shared" si="26"/>
        <v>0.56956695320720507</v>
      </c>
      <c r="E330">
        <f t="shared" si="27"/>
        <v>0</v>
      </c>
      <c r="F330">
        <f t="shared" si="28"/>
        <v>0</v>
      </c>
      <c r="G330">
        <f t="shared" si="29"/>
        <v>0</v>
      </c>
      <c r="J330">
        <f>BS330*'Value Calculations'!$D$3</f>
        <v>0.8154708572520758</v>
      </c>
      <c r="K330">
        <f>BT330*'Value Calculations'!$D$4</f>
        <v>6.5122540808929985</v>
      </c>
      <c r="L330">
        <f>BU330*'Value Calculations'!$D$5</f>
        <v>5.8374383111642736</v>
      </c>
      <c r="M330">
        <f>BV330*'Value Calculations'!$D$6</f>
        <v>-1.5007791830323542</v>
      </c>
      <c r="N330">
        <f>BW330*'Value Calculations'!$D$7</f>
        <v>2.2850068034194129</v>
      </c>
      <c r="O330">
        <f>BX330*'Value Calculations'!$D$8</f>
        <v>8.4113000427151547</v>
      </c>
      <c r="P330">
        <f>BY330*'Value Calculations'!$D$9</f>
        <v>17.129540997902275</v>
      </c>
      <c r="Q330">
        <f>BZ330*'Value Calculations'!$D$10</f>
        <v>0</v>
      </c>
      <c r="R330">
        <f>CA330*'Value Calculations'!$D$11</f>
        <v>1.9814282960498748</v>
      </c>
      <c r="S330">
        <f>CB330*'Value Calculations'!$D$12</f>
        <v>0.81388273958941404</v>
      </c>
      <c r="T330">
        <f>CC330*'Value Calculations'!$D$13</f>
        <v>5.6406815596333759</v>
      </c>
      <c r="V330">
        <f>CF330*'Value Calculations'!$D$3</f>
        <v>1.6309417145041516</v>
      </c>
      <c r="W330">
        <f>CG330*'Value Calculations'!$D$4</f>
        <v>5.8610286728036982</v>
      </c>
      <c r="X330">
        <f>CH330*'Value Calculations'!$D$5</f>
        <v>5.8374383111642736</v>
      </c>
      <c r="Y330">
        <f>CI330*'Value Calculations'!$D$6</f>
        <v>0.62532465959681427</v>
      </c>
      <c r="Z330">
        <f>CJ330*'Value Calculations'!$D$7</f>
        <v>2.9880858198561553</v>
      </c>
      <c r="AA330">
        <f>CK330*'Value Calculations'!$D$8</f>
        <v>5.176184641670865</v>
      </c>
      <c r="AB330">
        <f>CL330*'Value Calculations'!$D$9</f>
        <v>16.625730968552208</v>
      </c>
      <c r="AC330">
        <f>CM330*'Value Calculations'!$D$10</f>
        <v>0.36531647407620471</v>
      </c>
      <c r="AD330">
        <f>CN330*'Value Calculations'!$D$11</f>
        <v>0.9907141480249374</v>
      </c>
      <c r="AE330">
        <f>CO330*'Value Calculations'!$D$12</f>
        <v>0</v>
      </c>
      <c r="AF330">
        <f>CP330*'Value Calculations'!$D$13</f>
        <v>6.6037247527415133</v>
      </c>
      <c r="AH330">
        <f>CS330*'Value Calculations'!$D$3</f>
        <v>0</v>
      </c>
      <c r="AI330">
        <f>CT330*'Value Calculations'!$D$4</f>
        <v>0.97683811213394978</v>
      </c>
      <c r="AJ330">
        <f>CU330*'Value Calculations'!$D$5</f>
        <v>1.0613524202116862</v>
      </c>
      <c r="AK330">
        <f>CV330*'Value Calculations'!$D$6</f>
        <v>1.1255843872742657</v>
      </c>
      <c r="AL330">
        <f>CW330*'Value Calculations'!$D$7</f>
        <v>0.70307901643674242</v>
      </c>
      <c r="AM330">
        <f>CX330*'Value Calculations'!$D$8</f>
        <v>1.9410692406265744</v>
      </c>
      <c r="AN330">
        <f>CY330*'Value Calculations'!$D$9</f>
        <v>5.9197678448632862</v>
      </c>
      <c r="AO330">
        <f>CZ330*'Value Calculations'!$D$10</f>
        <v>0</v>
      </c>
      <c r="AP330">
        <f>DA330*'Value Calculations'!$D$11</f>
        <v>0</v>
      </c>
      <c r="AQ330">
        <f>DB330*'Value Calculations'!$D$12</f>
        <v>0.81388273958941404</v>
      </c>
      <c r="AR330">
        <f>DC330*'Value Calculations'!$D$13</f>
        <v>2.7515519803089639</v>
      </c>
      <c r="AT330">
        <f>DF330*'Value Calculations'!$D$3</f>
        <v>0</v>
      </c>
      <c r="AU330">
        <f>DG330*'Value Calculations'!$D$4</f>
        <v>0</v>
      </c>
      <c r="AV330">
        <f>DH330*'Value Calculations'!$D$5</f>
        <v>0</v>
      </c>
      <c r="AW330">
        <f>DI330*'Value Calculations'!$D$6</f>
        <v>0</v>
      </c>
      <c r="AX330">
        <f>DJ330*'Value Calculations'!$D$7</f>
        <v>0</v>
      </c>
      <c r="AY330">
        <f>DK330*'Value Calculations'!$D$8</f>
        <v>0</v>
      </c>
      <c r="AZ330">
        <f>DL330*'Value Calculations'!$D$9</f>
        <v>0</v>
      </c>
      <c r="BA330">
        <f>DM330*'Value Calculations'!$D$10</f>
        <v>0</v>
      </c>
      <c r="BB330">
        <f>DN330*'Value Calculations'!$D$11</f>
        <v>0</v>
      </c>
      <c r="BC330">
        <f>DO330*'Value Calculations'!$D$12</f>
        <v>0</v>
      </c>
      <c r="BD330">
        <f>DP330*'Value Calculations'!$D$13</f>
        <v>0</v>
      </c>
      <c r="BF330">
        <f>DS330*'Value Calculations'!$D$3</f>
        <v>0</v>
      </c>
      <c r="BG330">
        <f>DT330*'Value Calculations'!$D$4</f>
        <v>0</v>
      </c>
      <c r="BH330">
        <f>DU330*'Value Calculations'!$D$5</f>
        <v>0</v>
      </c>
      <c r="BI330">
        <f>DV330*'Value Calculations'!$D$6</f>
        <v>0</v>
      </c>
      <c r="BJ330">
        <f>DW330*'Value Calculations'!$D$7</f>
        <v>0</v>
      </c>
      <c r="BK330">
        <f>DX330*'Value Calculations'!$D$8</f>
        <v>0</v>
      </c>
      <c r="BL330">
        <f>DY330*'Value Calculations'!$D$9</f>
        <v>0</v>
      </c>
      <c r="BM330">
        <f>DZ330*'Value Calculations'!$D$10</f>
        <v>0</v>
      </c>
      <c r="BN330">
        <f>EA330*'Value Calculations'!$D$11</f>
        <v>0</v>
      </c>
      <c r="BO330">
        <f>EB330*'Value Calculations'!$D$12</f>
        <v>0</v>
      </c>
      <c r="BP330">
        <f>EC330*'Value Calculations'!$D$13</f>
        <v>0</v>
      </c>
      <c r="BR330">
        <f>IFERROR(VLOOKUP($B330,'Raw Stats'!$CM$3:$DC$884,3,FALSE),0)</f>
        <v>81</v>
      </c>
      <c r="BS330">
        <f>IFERROR(VLOOKUP($B330,'Raw Stats'!$CM$3:$DC$884,4,FALSE),0)</f>
        <v>2</v>
      </c>
      <c r="BT330">
        <f>IFERROR(VLOOKUP($B330,'Raw Stats'!$CM$3:$DC$884,5,FALSE),0)</f>
        <v>20</v>
      </c>
      <c r="BU330">
        <f>IFERROR(VLOOKUP($B330,'Raw Stats'!$CM$3:$DC$884,6,FALSE),0)</f>
        <v>22</v>
      </c>
      <c r="BV330">
        <f>IFERROR(VLOOKUP($B330,'Raw Stats'!$CM$3:$DC$884,7,FALSE),0)</f>
        <v>-12</v>
      </c>
      <c r="BW330">
        <f>IFERROR(VLOOKUP($B330,'Raw Stats'!$CM$3:$DC$884,8,FALSE),0)</f>
        <v>26</v>
      </c>
      <c r="BX330">
        <f>IFERROR(VLOOKUP($B330,'Raw Stats'!$CM$3:$DC$884,9,FALSE),0)</f>
        <v>117</v>
      </c>
      <c r="BY330">
        <f>IFERROR(VLOOKUP($B330,'Raw Stats'!$CM$3:$DC$884,10,FALSE),0)</f>
        <v>136</v>
      </c>
      <c r="BZ330">
        <f>IFERROR(VLOOKUP($B330,'Raw Stats'!$CM$3:$DC$884,11,FALSE)+VLOOKUP($B330,'Raw Stats'!$CM$3:$DC$884,12,FALSE),0)</f>
        <v>0</v>
      </c>
      <c r="CA330">
        <f>IFERROR(VLOOKUP($B330,'Raw Stats'!$CM$3:$DC$884,13,FALSE)+VLOOKUP($B330,'Raw Stats'!$CM$3:$DC$884,14,FALSE),0)</f>
        <v>2</v>
      </c>
      <c r="CB330">
        <f>IFERROR(VLOOKUP($B330,'Raw Stats'!$CM$3:$DC$884,15,FALSE),0)</f>
        <v>1</v>
      </c>
      <c r="CC330">
        <f>IFERROR(VLOOKUP($B330,'Raw Stats'!$CM$3:$DC$884,16,FALSE),0)</f>
        <v>82</v>
      </c>
      <c r="CE330">
        <f>IFERROR(VLOOKUP($B330,'Raw Stats'!$BU$3:$CJ$528,3,FALSE),0)</f>
        <v>82</v>
      </c>
      <c r="CF330">
        <f>IFERROR(VLOOKUP($B330,'Raw Stats'!$BU$3:$CJ$528,4,FALSE),0)</f>
        <v>4</v>
      </c>
      <c r="CG330">
        <f>IFERROR(VLOOKUP($B330,'Raw Stats'!$BU$3:$CJ$5288,5,FALSE),0)</f>
        <v>18</v>
      </c>
      <c r="CH330">
        <f>IFERROR(VLOOKUP($B330,'Raw Stats'!$BU$3:$CJ$528,6,FALSE),0)</f>
        <v>22</v>
      </c>
      <c r="CI330">
        <f>IFERROR(VLOOKUP($B330,'Raw Stats'!$BU$3:$CJ$528,7,FALSE),0)</f>
        <v>5</v>
      </c>
      <c r="CJ330">
        <f>IFERROR(VLOOKUP($B330,'Raw Stats'!$BU$3:$CJ$528,8,FALSE),0)</f>
        <v>34</v>
      </c>
      <c r="CK330">
        <f>IFERROR(VLOOKUP($B330,'Raw Stats'!$BU$3:$CJ$528,9,FALSE),0)</f>
        <v>72</v>
      </c>
      <c r="CL330">
        <f>IFERROR(VLOOKUP($B330,'Raw Stats'!$BU$3:$CJ$528,10,FALSE),0)</f>
        <v>132</v>
      </c>
      <c r="CM330">
        <f>IFERROR(VLOOKUP($B330,'Raw Stats'!$BU$3:$CJ$528,11,FALSE)+VLOOKUP($B330,'Raw Stats'!$BU$3:$CJ$528,12,FALSE),0)</f>
        <v>1</v>
      </c>
      <c r="CN330">
        <f>IFERROR(VLOOKUP($B330,'Raw Stats'!$BU$3:$CJ$528,13,FALSE)+VLOOKUP($B330,'Raw Stats'!$BU$3:$CJ$528,14,FALSE),0)</f>
        <v>1</v>
      </c>
      <c r="CO330">
        <f>IFERROR(VLOOKUP($B330,'Raw Stats'!$BU$3:$CJ$528,15,FALSE),0)</f>
        <v>0</v>
      </c>
      <c r="CP330">
        <f>IFERROR(VLOOKUP($B330,'Raw Stats'!$BU$3:$CJ$528,16,FALSE),0)</f>
        <v>96</v>
      </c>
      <c r="CR330">
        <f>IFERROR(VLOOKUP($B330,'Raw Stats'!$BC$3:$BR$528,3,FALSE),0)</f>
        <v>0</v>
      </c>
      <c r="CS330">
        <f>IFERROR(VLOOKUP($B330,'Raw Stats'!$BC$3:$BR$528,4,FALSE),0)</f>
        <v>0</v>
      </c>
      <c r="CT330">
        <f>IFERROR(VLOOKUP($B330,'Raw Stats'!$BC$3:$BR$5288,5,FALSE),0)</f>
        <v>3</v>
      </c>
      <c r="CU330">
        <f>IFERROR(VLOOKUP($B330,'Raw Stats'!$BC$3:$BR$52888,6,FALSE),0)</f>
        <v>4</v>
      </c>
      <c r="CV330">
        <f>IFERROR(VLOOKUP($B330,'Raw Stats'!$BC$3:$BR$5288,7,FALSE),0)</f>
        <v>9</v>
      </c>
      <c r="CW330">
        <f>IFERROR(VLOOKUP($B330,'Raw Stats'!$BC$3:$BR$5288,8,FALSE),0)</f>
        <v>8</v>
      </c>
      <c r="CX330">
        <f>IFERROR(VLOOKUP($B330,'Raw Stats'!$BC$3:$BR$5288,9,FALSE),0)</f>
        <v>27</v>
      </c>
      <c r="CY330">
        <f>IFERROR(VLOOKUP($B330,'Raw Stats'!$BC$3:$BR$5288,10,FALSE),0)</f>
        <v>47</v>
      </c>
      <c r="CZ330">
        <f>IFERROR(VLOOKUP($B330,'Raw Stats'!$BC$3:$BR$5288,11,FALSE)+VLOOKUP($B330,'Raw Stats'!$BC$3:$BR$5288,12,FALSE),0)</f>
        <v>0</v>
      </c>
      <c r="DA330">
        <f>IFERROR(VLOOKUP($B330,'Raw Stats'!$BC$3:$BR$5288,13,FALSE)+VLOOKUP($B330,'Raw Stats'!$BC$3:$BR$5288,14,FALSE),0)</f>
        <v>0</v>
      </c>
      <c r="DB330">
        <f>IFERROR(VLOOKUP($B330,'Raw Stats'!$BC$3:$BR$5288,15,FALSE),0)</f>
        <v>1</v>
      </c>
      <c r="DC330">
        <f>IFERROR(VLOOKUP($B330,'Raw Stats'!$BC$3:$BR$5288,16,FALSE),0)</f>
        <v>40</v>
      </c>
      <c r="DE330">
        <f>IFERROR(VLOOKUP($B330,'Raw Stats'!$AK$3:$AZ$528,3,FALSE),0)</f>
        <v>0</v>
      </c>
      <c r="DF330">
        <f>IFERROR(VLOOKUP($B330,'Raw Stats'!$AK$3:$AZ$528,4,FALSE),0)</f>
        <v>0</v>
      </c>
      <c r="DG330">
        <f>IFERROR(VLOOKUP($B330,'Raw Stats'!$AK$3:$AZ$528,5,FALSE),0)</f>
        <v>0</v>
      </c>
      <c r="DH330">
        <f>IFERROR(VLOOKUP($B330,'Raw Stats'!$AK$3:$AZ$528,6,FALSE),0)</f>
        <v>0</v>
      </c>
      <c r="DI330">
        <f>IFERROR(VLOOKUP($B330,'Raw Stats'!$AK$3:$AZ$528,7,FALSE),0)</f>
        <v>0</v>
      </c>
      <c r="DJ330">
        <f>IFERROR(VLOOKUP($B330,'Raw Stats'!$AK$3:$AZ$528,8,FALSE),0)</f>
        <v>0</v>
      </c>
      <c r="DK330">
        <f>IFERROR(VLOOKUP($B330,'Raw Stats'!$AK$3:$AZ$528,9,FALSE),0)</f>
        <v>0</v>
      </c>
      <c r="DL330">
        <f>IFERROR(VLOOKUP($B330,'Raw Stats'!$AK$3:$AZ$528,10,FALSE),0)</f>
        <v>0</v>
      </c>
      <c r="DM330">
        <f>IFERROR(VLOOKUP($B330,'Raw Stats'!$AK$3:$AZ$528,11,FALSE)+VLOOKUP($B330,'Raw Stats'!$AK$3:$AZ$528,12,FALSE),0)</f>
        <v>0</v>
      </c>
      <c r="DN330">
        <f>IFERROR(VLOOKUP($B330,'Raw Stats'!$AK$3:$AZ$528,13,FALSE)+VLOOKUP($B330,'Raw Stats'!$AK$3:$AZ$528,14,FALSE),0)</f>
        <v>0</v>
      </c>
      <c r="DO330">
        <f>IFERROR(VLOOKUP($B330,'Raw Stats'!$AK$3:$AZ$528,15,FALSE),0)</f>
        <v>0</v>
      </c>
      <c r="DP330">
        <f>IFERROR(VLOOKUP($B330,'Raw Stats'!$AK$3:$AZ$528,16,FALSE),0)</f>
        <v>0</v>
      </c>
      <c r="DR330">
        <f>IFERROR(VLOOKUP($B330,'Raw Stats'!$S$3:$AH$528,3,FALSE),0)</f>
        <v>0</v>
      </c>
      <c r="DS330">
        <f>IFERROR(VLOOKUP($B330,'Raw Stats'!$S$3:$AH$528,4,FALSE),0)</f>
        <v>0</v>
      </c>
      <c r="DT330">
        <f>IFERROR(VLOOKUP($B330,'Raw Stats'!$S$3:$AH$528,5,FALSE),0)</f>
        <v>0</v>
      </c>
      <c r="DU330">
        <f>IFERROR(VLOOKUP($B330,'Raw Stats'!$S$3:$AH$528,6,FALSE),0)</f>
        <v>0</v>
      </c>
      <c r="DV330">
        <f>IFERROR(VLOOKUP($B330,'Raw Stats'!$S$3:$AH$528,7,FALSE),0)</f>
        <v>0</v>
      </c>
      <c r="DW330">
        <f>IFERROR(VLOOKUP($B330,'Raw Stats'!$S$3:$AH$528,8,FALSE),0)</f>
        <v>0</v>
      </c>
      <c r="DX330">
        <f>IFERROR(VLOOKUP($B330,'Raw Stats'!$S$3:$AH$528,9,FALSE),0)</f>
        <v>0</v>
      </c>
      <c r="DY330">
        <f>IFERROR(VLOOKUP($B330,'Raw Stats'!$S$3:$AH$528,10,FALSE),0)</f>
        <v>0</v>
      </c>
      <c r="DZ330">
        <f>IFERROR(VLOOKUP($B330,'Raw Stats'!$S$3:$AH$528,11,FALSE)+VLOOKUP($B330,'Raw Stats'!$S$3:$AH$528,12,FALSE),0)</f>
        <v>0</v>
      </c>
      <c r="EA330">
        <f>IFERROR(VLOOKUP($B330,'Raw Stats'!$S$3:$AH$528,13,FALSE)+VLOOKUP($B330,'Raw Stats'!$S$3:$AH$528,14,FALSE),0)</f>
        <v>0</v>
      </c>
      <c r="EB330">
        <f>IFERROR(VLOOKUP($B330,'Raw Stats'!$S$3:$AH$528,15,FALSE),0)</f>
        <v>0</v>
      </c>
      <c r="EC330">
        <f>IFERROR(VLOOKUP($B330,'Raw Stats'!$S$3:$AH$528,16,FALSE),0)</f>
        <v>0</v>
      </c>
    </row>
    <row r="331" spans="1:133" x14ac:dyDescent="0.2">
      <c r="A331">
        <f>IFERROR(VLOOKUP(B331,Sheet2!$W$1:$X$300,2,FALSE),301)</f>
        <v>301</v>
      </c>
      <c r="B331" t="s">
        <v>321</v>
      </c>
      <c r="C331">
        <f t="shared" si="25"/>
        <v>0.58933726797923502</v>
      </c>
      <c r="D331">
        <f t="shared" si="26"/>
        <v>0.54839168094938007</v>
      </c>
      <c r="E331">
        <f t="shared" si="27"/>
        <v>0</v>
      </c>
      <c r="F331">
        <f t="shared" si="28"/>
        <v>0.84428969545455301</v>
      </c>
      <c r="G331">
        <f t="shared" si="29"/>
        <v>0.91220209476604264</v>
      </c>
      <c r="J331">
        <f>BS331*'Value Calculations'!$D$3</f>
        <v>2.8541480003822652</v>
      </c>
      <c r="K331">
        <f>BT331*'Value Calculations'!$D$4</f>
        <v>4.2329651525804488</v>
      </c>
      <c r="L331">
        <f>BU331*'Value Calculations'!$D$5</f>
        <v>5.3067621010584309</v>
      </c>
      <c r="M331">
        <f>BV331*'Value Calculations'!$D$6</f>
        <v>-0.25012986383872571</v>
      </c>
      <c r="N331">
        <f>BW331*'Value Calculations'!$D$7</f>
        <v>2.1092370493102273</v>
      </c>
      <c r="O331">
        <f>BX331*'Value Calculations'!$D$8</f>
        <v>7.6923855091497577</v>
      </c>
      <c r="P331">
        <f>BY331*'Value Calculations'!$D$9</f>
        <v>6.6754828888883866</v>
      </c>
      <c r="Q331">
        <f>BZ331*'Value Calculations'!$D$10</f>
        <v>0.36531647407620471</v>
      </c>
      <c r="R331">
        <f>CA331*'Value Calculations'!$D$11</f>
        <v>0.9907141480249374</v>
      </c>
      <c r="S331">
        <f>CB331*'Value Calculations'!$D$12</f>
        <v>1.6277654791788281</v>
      </c>
      <c r="T331">
        <f>CC331*'Value Calculations'!$D$13</f>
        <v>7.2916127478187542</v>
      </c>
      <c r="V331">
        <f>CF331*'Value Calculations'!$D$3</f>
        <v>3.2618834290083032</v>
      </c>
      <c r="W331">
        <f>CG331*'Value Calculations'!$D$4</f>
        <v>2.2792889283125497</v>
      </c>
      <c r="X331">
        <f>CH331*'Value Calculations'!$D$5</f>
        <v>3.980071575793823</v>
      </c>
      <c r="Y331">
        <f>CI331*'Value Calculations'!$D$6</f>
        <v>-0.87545452343553998</v>
      </c>
      <c r="Z331">
        <f>CJ331*'Value Calculations'!$D$7</f>
        <v>1.4061580328734848</v>
      </c>
      <c r="AA331">
        <f>CK331*'Value Calculations'!$D$8</f>
        <v>4.4572701081054671</v>
      </c>
      <c r="AB331">
        <f>CL331*'Value Calculations'!$D$9</f>
        <v>4.4083377568130855</v>
      </c>
      <c r="AC331">
        <f>CM331*'Value Calculations'!$D$10</f>
        <v>1.0959494222286141</v>
      </c>
      <c r="AD331">
        <f>CN331*'Value Calculations'!$D$11</f>
        <v>1.9814282960498748</v>
      </c>
      <c r="AE331">
        <f>CO331*'Value Calculations'!$D$12</f>
        <v>0.81388273958941404</v>
      </c>
      <c r="AF331">
        <f>CP331*'Value Calculations'!$D$13</f>
        <v>5.1591599630793077</v>
      </c>
      <c r="AH331">
        <f>CS331*'Value Calculations'!$D$3</f>
        <v>0</v>
      </c>
      <c r="AI331">
        <f>CT331*'Value Calculations'!$D$4</f>
        <v>0.97683811213394978</v>
      </c>
      <c r="AJ331">
        <f>CU331*'Value Calculations'!$D$5</f>
        <v>1.0613524202116862</v>
      </c>
      <c r="AK331">
        <f>CV331*'Value Calculations'!$D$6</f>
        <v>0.25012986383872571</v>
      </c>
      <c r="AL331">
        <f>CW331*'Value Calculations'!$D$7</f>
        <v>0.52730926232755682</v>
      </c>
      <c r="AM331">
        <f>CX331*'Value Calculations'!$D$8</f>
        <v>1.0064803469915571</v>
      </c>
      <c r="AN331">
        <f>CY331*'Value Calculations'!$D$9</f>
        <v>0.75571504402510037</v>
      </c>
      <c r="AO331">
        <f>CZ331*'Value Calculations'!$D$10</f>
        <v>0.36531647407620471</v>
      </c>
      <c r="AP331">
        <f>DA331*'Value Calculations'!$D$11</f>
        <v>0</v>
      </c>
      <c r="AQ331">
        <f>DB331*'Value Calculations'!$D$12</f>
        <v>0</v>
      </c>
      <c r="AR331">
        <f>DC331*'Value Calculations'!$D$13</f>
        <v>0.68788799507724097</v>
      </c>
      <c r="AT331">
        <f>DF331*'Value Calculations'!$D$3</f>
        <v>6.5237668580166064</v>
      </c>
      <c r="AU331">
        <f>DG331*'Value Calculations'!$D$4</f>
        <v>8.1403176011162479</v>
      </c>
      <c r="AV331">
        <f>DH331*'Value Calculations'!$D$5</f>
        <v>10.878862307169783</v>
      </c>
      <c r="AW331">
        <f>DI331*'Value Calculations'!$D$6</f>
        <v>-1.0005194553549028</v>
      </c>
      <c r="AX331">
        <f>DJ331*'Value Calculations'!$D$7</f>
        <v>2.9880858198561553</v>
      </c>
      <c r="AY331">
        <f>DK331*'Value Calculations'!$D$8</f>
        <v>8.626974402784775</v>
      </c>
      <c r="AZ331">
        <f>DL331*'Value Calculations'!$D$9</f>
        <v>11.587630675051539</v>
      </c>
      <c r="BA331">
        <f>DM331*'Value Calculations'!$D$10</f>
        <v>3.2878482666858426</v>
      </c>
      <c r="BB331">
        <f>DN331*'Value Calculations'!$D$11</f>
        <v>0.9907141480249374</v>
      </c>
      <c r="BC331">
        <f>DO331*'Value Calculations'!$D$12</f>
        <v>4.0694136979470699</v>
      </c>
      <c r="BD331">
        <f>DP331*'Value Calculations'!$D$13</f>
        <v>13.138660705975303</v>
      </c>
      <c r="BF331">
        <f>DS331*'Value Calculations'!$D$3</f>
        <v>6.5237668580166064</v>
      </c>
      <c r="BG331">
        <f>DT331*'Value Calculations'!$D$4</f>
        <v>10.419606529428798</v>
      </c>
      <c r="BH331">
        <f>DU331*'Value Calculations'!$D$5</f>
        <v>12.736229042540234</v>
      </c>
      <c r="BI331">
        <f>DV331*'Value Calculations'!$D$6</f>
        <v>1.75090904687108</v>
      </c>
      <c r="BJ331">
        <f>DW331*'Value Calculations'!$D$7</f>
        <v>4.0427043445112689</v>
      </c>
      <c r="BK331">
        <f>DX331*'Value Calculations'!$D$8</f>
        <v>8.1237342292889956</v>
      </c>
      <c r="BL331">
        <f>DY331*'Value Calculations'!$D$9</f>
        <v>6.8014353962259033</v>
      </c>
      <c r="BM331">
        <f>DZ331*'Value Calculations'!$D$10</f>
        <v>4.7491141629906615</v>
      </c>
      <c r="BN331">
        <f>EA331*'Value Calculations'!$D$11</f>
        <v>2.9721424440748123</v>
      </c>
      <c r="BO331">
        <f>EB331*'Value Calculations'!$D$12</f>
        <v>2.441648218768242</v>
      </c>
      <c r="BP331">
        <f>EC331*'Value Calculations'!$D$13</f>
        <v>14.239281498098888</v>
      </c>
      <c r="BR331">
        <f>IFERROR(VLOOKUP($B331,'Raw Stats'!$CM$3:$DC$884,3,FALSE),0)</f>
        <v>66</v>
      </c>
      <c r="BS331">
        <f>IFERROR(VLOOKUP($B331,'Raw Stats'!$CM$3:$DC$884,4,FALSE),0)</f>
        <v>7</v>
      </c>
      <c r="BT331">
        <f>IFERROR(VLOOKUP($B331,'Raw Stats'!$CM$3:$DC$884,5,FALSE),0)</f>
        <v>13</v>
      </c>
      <c r="BU331">
        <f>IFERROR(VLOOKUP($B331,'Raw Stats'!$CM$3:$DC$884,6,FALSE),0)</f>
        <v>20</v>
      </c>
      <c r="BV331">
        <f>IFERROR(VLOOKUP($B331,'Raw Stats'!$CM$3:$DC$884,7,FALSE),0)</f>
        <v>-2</v>
      </c>
      <c r="BW331">
        <f>IFERROR(VLOOKUP($B331,'Raw Stats'!$CM$3:$DC$884,8,FALSE),0)</f>
        <v>24</v>
      </c>
      <c r="BX331">
        <f>IFERROR(VLOOKUP($B331,'Raw Stats'!$CM$3:$DC$884,9,FALSE),0)</f>
        <v>107</v>
      </c>
      <c r="BY331">
        <f>IFERROR(VLOOKUP($B331,'Raw Stats'!$CM$3:$DC$884,10,FALSE),0)</f>
        <v>53</v>
      </c>
      <c r="BZ331">
        <f>IFERROR(VLOOKUP($B331,'Raw Stats'!$CM$3:$DC$884,11,FALSE)+VLOOKUP($B331,'Raw Stats'!$CM$3:$DC$884,12,FALSE),0)</f>
        <v>1</v>
      </c>
      <c r="CA331">
        <f>IFERROR(VLOOKUP($B331,'Raw Stats'!$CM$3:$DC$884,13,FALSE)+VLOOKUP($B331,'Raw Stats'!$CM$3:$DC$884,14,FALSE),0)</f>
        <v>1</v>
      </c>
      <c r="CB331">
        <f>IFERROR(VLOOKUP($B331,'Raw Stats'!$CM$3:$DC$884,15,FALSE),0)</f>
        <v>2</v>
      </c>
      <c r="CC331">
        <f>IFERROR(VLOOKUP($B331,'Raw Stats'!$CM$3:$DC$884,16,FALSE),0)</f>
        <v>106</v>
      </c>
      <c r="CE331">
        <f>IFERROR(VLOOKUP($B331,'Raw Stats'!$BU$3:$CJ$528,3,FALSE),0)</f>
        <v>51</v>
      </c>
      <c r="CF331">
        <f>IFERROR(VLOOKUP($B331,'Raw Stats'!$BU$3:$CJ$528,4,FALSE),0)</f>
        <v>8</v>
      </c>
      <c r="CG331">
        <f>IFERROR(VLOOKUP($B331,'Raw Stats'!$BU$3:$CJ$5288,5,FALSE),0)</f>
        <v>7</v>
      </c>
      <c r="CH331">
        <f>IFERROR(VLOOKUP($B331,'Raw Stats'!$BU$3:$CJ$528,6,FALSE),0)</f>
        <v>15</v>
      </c>
      <c r="CI331">
        <f>IFERROR(VLOOKUP($B331,'Raw Stats'!$BU$3:$CJ$528,7,FALSE),0)</f>
        <v>-7</v>
      </c>
      <c r="CJ331">
        <f>IFERROR(VLOOKUP($B331,'Raw Stats'!$BU$3:$CJ$528,8,FALSE),0)</f>
        <v>16</v>
      </c>
      <c r="CK331">
        <f>IFERROR(VLOOKUP($B331,'Raw Stats'!$BU$3:$CJ$528,9,FALSE),0)</f>
        <v>62</v>
      </c>
      <c r="CL331">
        <f>IFERROR(VLOOKUP($B331,'Raw Stats'!$BU$3:$CJ$528,10,FALSE),0)</f>
        <v>35</v>
      </c>
      <c r="CM331">
        <f>IFERROR(VLOOKUP($B331,'Raw Stats'!$BU$3:$CJ$528,11,FALSE)+VLOOKUP($B331,'Raw Stats'!$BU$3:$CJ$528,12,FALSE),0)</f>
        <v>3</v>
      </c>
      <c r="CN331">
        <f>IFERROR(VLOOKUP($B331,'Raw Stats'!$BU$3:$CJ$528,13,FALSE)+VLOOKUP($B331,'Raw Stats'!$BU$3:$CJ$528,14,FALSE),0)</f>
        <v>2</v>
      </c>
      <c r="CO331">
        <f>IFERROR(VLOOKUP($B331,'Raw Stats'!$BU$3:$CJ$528,15,FALSE),0)</f>
        <v>1</v>
      </c>
      <c r="CP331">
        <f>IFERROR(VLOOKUP($B331,'Raw Stats'!$BU$3:$CJ$528,16,FALSE),0)</f>
        <v>75</v>
      </c>
      <c r="CR331">
        <f>IFERROR(VLOOKUP($B331,'Raw Stats'!$BC$3:$BR$528,3,FALSE),0)</f>
        <v>0</v>
      </c>
      <c r="CS331">
        <f>IFERROR(VLOOKUP($B331,'Raw Stats'!$BC$3:$BR$528,4,FALSE),0)</f>
        <v>0</v>
      </c>
      <c r="CT331">
        <f>IFERROR(VLOOKUP($B331,'Raw Stats'!$BC$3:$BR$5288,5,FALSE),0)</f>
        <v>3</v>
      </c>
      <c r="CU331">
        <f>IFERROR(VLOOKUP($B331,'Raw Stats'!$BC$3:$BR$52888,6,FALSE),0)</f>
        <v>4</v>
      </c>
      <c r="CV331">
        <f>IFERROR(VLOOKUP($B331,'Raw Stats'!$BC$3:$BR$5288,7,FALSE),0)</f>
        <v>2</v>
      </c>
      <c r="CW331">
        <f>IFERROR(VLOOKUP($B331,'Raw Stats'!$BC$3:$BR$5288,8,FALSE),0)</f>
        <v>6</v>
      </c>
      <c r="CX331">
        <f>IFERROR(VLOOKUP($B331,'Raw Stats'!$BC$3:$BR$5288,9,FALSE),0)</f>
        <v>14</v>
      </c>
      <c r="CY331">
        <f>IFERROR(VLOOKUP($B331,'Raw Stats'!$BC$3:$BR$5288,10,FALSE),0)</f>
        <v>6</v>
      </c>
      <c r="CZ331">
        <f>IFERROR(VLOOKUP($B331,'Raw Stats'!$BC$3:$BR$5288,11,FALSE)+VLOOKUP($B331,'Raw Stats'!$BC$3:$BR$5288,12,FALSE),0)</f>
        <v>1</v>
      </c>
      <c r="DA331">
        <f>IFERROR(VLOOKUP($B331,'Raw Stats'!$BC$3:$BR$5288,13,FALSE)+VLOOKUP($B331,'Raw Stats'!$BC$3:$BR$5288,14,FALSE),0)</f>
        <v>0</v>
      </c>
      <c r="DB331">
        <f>IFERROR(VLOOKUP($B331,'Raw Stats'!$BC$3:$BR$5288,15,FALSE),0)</f>
        <v>0</v>
      </c>
      <c r="DC331">
        <f>IFERROR(VLOOKUP($B331,'Raw Stats'!$BC$3:$BR$5288,16,FALSE),0)</f>
        <v>10</v>
      </c>
      <c r="DE331">
        <f>IFERROR(VLOOKUP($B331,'Raw Stats'!$AK$3:$AZ$528,3,FALSE),0)</f>
        <v>82</v>
      </c>
      <c r="DF331">
        <f>IFERROR(VLOOKUP($B331,'Raw Stats'!$AK$3:$AZ$528,4,FALSE),0)</f>
        <v>16</v>
      </c>
      <c r="DG331">
        <f>IFERROR(VLOOKUP($B331,'Raw Stats'!$AK$3:$AZ$528,5,FALSE),0)</f>
        <v>25</v>
      </c>
      <c r="DH331">
        <f>IFERROR(VLOOKUP($B331,'Raw Stats'!$AK$3:$AZ$528,6,FALSE),0)</f>
        <v>41</v>
      </c>
      <c r="DI331">
        <f>IFERROR(VLOOKUP($B331,'Raw Stats'!$AK$3:$AZ$528,7,FALSE),0)</f>
        <v>-8</v>
      </c>
      <c r="DJ331">
        <f>IFERROR(VLOOKUP($B331,'Raw Stats'!$AK$3:$AZ$528,8,FALSE),0)</f>
        <v>34</v>
      </c>
      <c r="DK331">
        <f>IFERROR(VLOOKUP($B331,'Raw Stats'!$AK$3:$AZ$528,9,FALSE),0)</f>
        <v>120</v>
      </c>
      <c r="DL331">
        <f>IFERROR(VLOOKUP($B331,'Raw Stats'!$AK$3:$AZ$528,10,FALSE),0)</f>
        <v>92</v>
      </c>
      <c r="DM331">
        <f>IFERROR(VLOOKUP($B331,'Raw Stats'!$AK$3:$AZ$528,11,FALSE)+VLOOKUP($B331,'Raw Stats'!$AK$3:$AZ$528,12,FALSE),0)</f>
        <v>9</v>
      </c>
      <c r="DN331">
        <f>IFERROR(VLOOKUP($B331,'Raw Stats'!$AK$3:$AZ$528,13,FALSE)+VLOOKUP($B331,'Raw Stats'!$AK$3:$AZ$528,14,FALSE),0)</f>
        <v>1</v>
      </c>
      <c r="DO331">
        <f>IFERROR(VLOOKUP($B331,'Raw Stats'!$AK$3:$AZ$528,15,FALSE),0)</f>
        <v>5</v>
      </c>
      <c r="DP331">
        <f>IFERROR(VLOOKUP($B331,'Raw Stats'!$AK$3:$AZ$528,16,FALSE),0)</f>
        <v>191</v>
      </c>
      <c r="DR331">
        <f>IFERROR(VLOOKUP($B331,'Raw Stats'!$S$3:$AH$528,3,FALSE),0)</f>
        <v>82</v>
      </c>
      <c r="DS331">
        <f>IFERROR(VLOOKUP($B331,'Raw Stats'!$S$3:$AH$528,4,FALSE),0)</f>
        <v>16</v>
      </c>
      <c r="DT331">
        <f>IFERROR(VLOOKUP($B331,'Raw Stats'!$S$3:$AH$528,5,FALSE),0)</f>
        <v>32</v>
      </c>
      <c r="DU331">
        <f>IFERROR(VLOOKUP($B331,'Raw Stats'!$S$3:$AH$528,6,FALSE),0)</f>
        <v>48</v>
      </c>
      <c r="DV331">
        <f>IFERROR(VLOOKUP($B331,'Raw Stats'!$S$3:$AH$528,7,FALSE),0)</f>
        <v>14</v>
      </c>
      <c r="DW331">
        <f>IFERROR(VLOOKUP($B331,'Raw Stats'!$S$3:$AH$528,8,FALSE),0)</f>
        <v>46</v>
      </c>
      <c r="DX331">
        <f>IFERROR(VLOOKUP($B331,'Raw Stats'!$S$3:$AH$528,9,FALSE),0)</f>
        <v>113</v>
      </c>
      <c r="DY331">
        <f>IFERROR(VLOOKUP($B331,'Raw Stats'!$S$3:$AH$528,10,FALSE),0)</f>
        <v>54</v>
      </c>
      <c r="DZ331">
        <f>IFERROR(VLOOKUP($B331,'Raw Stats'!$S$3:$AH$528,11,FALSE)+VLOOKUP($B331,'Raw Stats'!$S$3:$AH$528,12,FALSE),0)</f>
        <v>13</v>
      </c>
      <c r="EA331">
        <f>IFERROR(VLOOKUP($B331,'Raw Stats'!$S$3:$AH$528,13,FALSE)+VLOOKUP($B331,'Raw Stats'!$S$3:$AH$528,14,FALSE),0)</f>
        <v>3</v>
      </c>
      <c r="EB331">
        <f>IFERROR(VLOOKUP($B331,'Raw Stats'!$S$3:$AH$528,15,FALSE),0)</f>
        <v>3</v>
      </c>
      <c r="EC331">
        <f>IFERROR(VLOOKUP($B331,'Raw Stats'!$S$3:$AH$528,16,FALSE),0)</f>
        <v>207</v>
      </c>
    </row>
    <row r="332" spans="1:133" x14ac:dyDescent="0.2">
      <c r="A332">
        <f>IFERROR(VLOOKUP(B332,Sheet2!$W$1:$X$300,2,FALSE),301)</f>
        <v>301</v>
      </c>
      <c r="B332" t="s">
        <v>202</v>
      </c>
      <c r="C332">
        <f t="shared" si="25"/>
        <v>0.58310026298639883</v>
      </c>
      <c r="D332">
        <f t="shared" si="26"/>
        <v>0.75085701167229346</v>
      </c>
      <c r="E332">
        <f t="shared" si="27"/>
        <v>0.64720472593983969</v>
      </c>
      <c r="F332">
        <f t="shared" si="28"/>
        <v>0.48325807853561931</v>
      </c>
      <c r="G332">
        <f t="shared" si="29"/>
        <v>0.65874102552744085</v>
      </c>
      <c r="J332">
        <f>BS332*'Value Calculations'!$D$3</f>
        <v>6.1160314293905689</v>
      </c>
      <c r="K332">
        <f>BT332*'Value Calculations'!$D$4</f>
        <v>4.5585778566250994</v>
      </c>
      <c r="L332">
        <f>BU332*'Value Calculations'!$D$5</f>
        <v>7.6948050465347251</v>
      </c>
      <c r="M332">
        <f>BV332*'Value Calculations'!$D$6</f>
        <v>0.62532465959681427</v>
      </c>
      <c r="N332">
        <f>BW332*'Value Calculations'!$D$7</f>
        <v>1.2303882787642992</v>
      </c>
      <c r="O332">
        <f>BX332*'Value Calculations'!$D$8</f>
        <v>9.9929120165590319</v>
      </c>
      <c r="P332">
        <f>BY332*'Value Calculations'!$D$9</f>
        <v>3.7785752201255018</v>
      </c>
      <c r="Q332">
        <f>BZ332*'Value Calculations'!$D$10</f>
        <v>0</v>
      </c>
      <c r="R332">
        <f>CA332*'Value Calculations'!$D$11</f>
        <v>2.9721424440748123</v>
      </c>
      <c r="S332">
        <f>CB332*'Value Calculations'!$D$12</f>
        <v>1.6277654791788281</v>
      </c>
      <c r="T332">
        <f>CC332*'Value Calculations'!$D$13</f>
        <v>9.2176991340350298</v>
      </c>
      <c r="V332">
        <f>CF332*'Value Calculations'!$D$3</f>
        <v>8.5624440011467957</v>
      </c>
      <c r="W332">
        <f>CG332*'Value Calculations'!$D$4</f>
        <v>6.8378667849376482</v>
      </c>
      <c r="X332">
        <f>CH332*'Value Calculations'!$D$5</f>
        <v>11.144200412222705</v>
      </c>
      <c r="Y332">
        <f>CI332*'Value Calculations'!$D$6</f>
        <v>1.6258441149517171</v>
      </c>
      <c r="Z332">
        <f>CJ332*'Value Calculations'!$D$7</f>
        <v>2.2850068034194129</v>
      </c>
      <c r="AA332">
        <f>CK332*'Value Calculations'!$D$8</f>
        <v>6.7577966155147404</v>
      </c>
      <c r="AB332">
        <f>CL332*'Value Calculations'!$D$9</f>
        <v>4.5342902641506022</v>
      </c>
      <c r="AC332">
        <f>CM332*'Value Calculations'!$D$10</f>
        <v>0</v>
      </c>
      <c r="AD332">
        <f>CN332*'Value Calculations'!$D$11</f>
        <v>4.9535707401246869</v>
      </c>
      <c r="AE332">
        <f>CO332*'Value Calculations'!$D$12</f>
        <v>4.0694136979470699</v>
      </c>
      <c r="AF332">
        <f>CP332*'Value Calculations'!$D$13</f>
        <v>10.799841522712683</v>
      </c>
      <c r="AH332">
        <f>CS332*'Value Calculations'!$D$3</f>
        <v>5.300560572138493</v>
      </c>
      <c r="AI332">
        <f>CT332*'Value Calculations'!$D$4</f>
        <v>3.2561270404464993</v>
      </c>
      <c r="AJ332">
        <f>CU332*'Value Calculations'!$D$5</f>
        <v>6.1027764162171954</v>
      </c>
      <c r="AK332">
        <f>CV332*'Value Calculations'!$D$6</f>
        <v>1.75090904687108</v>
      </c>
      <c r="AL332">
        <f>CW332*'Value Calculations'!$D$7</f>
        <v>0.52730926232755682</v>
      </c>
      <c r="AM332">
        <f>CX332*'Value Calculations'!$D$8</f>
        <v>2.8756581342615917</v>
      </c>
      <c r="AN332">
        <f>CY332*'Value Calculations'!$D$9</f>
        <v>3.0228601761004015</v>
      </c>
      <c r="AO332">
        <f>CZ332*'Value Calculations'!$D$10</f>
        <v>0</v>
      </c>
      <c r="AP332">
        <f>DA332*'Value Calculations'!$D$11</f>
        <v>1.9814282960498748</v>
      </c>
      <c r="AQ332">
        <f>DB332*'Value Calculations'!$D$12</f>
        <v>0.81388273958941404</v>
      </c>
      <c r="AR332">
        <f>DC332*'Value Calculations'!$D$13</f>
        <v>5.4343151611102041</v>
      </c>
      <c r="AT332">
        <f>DF332*'Value Calculations'!$D$3</f>
        <v>5.300560572138493</v>
      </c>
      <c r="AU332">
        <f>DG332*'Value Calculations'!$D$4</f>
        <v>4.2329651525804488</v>
      </c>
      <c r="AV332">
        <f>DH332*'Value Calculations'!$D$5</f>
        <v>6.8987907313759607</v>
      </c>
      <c r="AW332">
        <f>DI332*'Value Calculations'!$D$6</f>
        <v>-0.50025972767745142</v>
      </c>
      <c r="AX332">
        <f>DJ332*'Value Calculations'!$D$7</f>
        <v>1.318273155818892</v>
      </c>
      <c r="AY332">
        <f>DK332*'Value Calculations'!$D$8</f>
        <v>6.3264478953755017</v>
      </c>
      <c r="AZ332">
        <f>DL332*'Value Calculations'!$D$9</f>
        <v>5.4159578155132193</v>
      </c>
      <c r="BA332">
        <f>DM332*'Value Calculations'!$D$10</f>
        <v>1.0959494222286141</v>
      </c>
      <c r="BB332">
        <f>DN332*'Value Calculations'!$D$11</f>
        <v>0</v>
      </c>
      <c r="BC332">
        <f>DO332*'Value Calculations'!$D$12</f>
        <v>1.6277654791788281</v>
      </c>
      <c r="BD332">
        <f>DP332*'Value Calculations'!$D$13</f>
        <v>7.9107119433882715</v>
      </c>
      <c r="BF332">
        <f>DS332*'Value Calculations'!$D$3</f>
        <v>4.4850897148864171</v>
      </c>
      <c r="BG332">
        <f>DT332*'Value Calculations'!$D$4</f>
        <v>7.8147048970715982</v>
      </c>
      <c r="BH332">
        <f>DU332*'Value Calculations'!$D$5</f>
        <v>9.2868336768522539</v>
      </c>
      <c r="BI332">
        <f>DV332*'Value Calculations'!$D$6</f>
        <v>-1.5007791830323542</v>
      </c>
      <c r="BJ332">
        <f>DW332*'Value Calculations'!$D$7</f>
        <v>5.6246321314939394</v>
      </c>
      <c r="BK332">
        <f>DX332*'Value Calculations'!$D$8</f>
        <v>6.3983393487320415</v>
      </c>
      <c r="BL332">
        <f>DY332*'Value Calculations'!$D$9</f>
        <v>5.7938153375257695</v>
      </c>
      <c r="BM332">
        <f>DZ332*'Value Calculations'!$D$10</f>
        <v>1.8265823703810236</v>
      </c>
      <c r="BN332">
        <f>EA332*'Value Calculations'!$D$11</f>
        <v>2.9721424440748123</v>
      </c>
      <c r="BO332">
        <f>EB332*'Value Calculations'!$D$12</f>
        <v>2.441648218768242</v>
      </c>
      <c r="BP332">
        <f>EC332*'Value Calculations'!$D$13</f>
        <v>8.873755136496408</v>
      </c>
      <c r="BR332">
        <f>IFERROR(VLOOKUP($B332,'Raw Stats'!$CM$3:$DC$884,3,FALSE),0)</f>
        <v>82</v>
      </c>
      <c r="BS332">
        <f>IFERROR(VLOOKUP($B332,'Raw Stats'!$CM$3:$DC$884,4,FALSE),0)</f>
        <v>15</v>
      </c>
      <c r="BT332">
        <f>IFERROR(VLOOKUP($B332,'Raw Stats'!$CM$3:$DC$884,5,FALSE),0)</f>
        <v>14</v>
      </c>
      <c r="BU332">
        <f>IFERROR(VLOOKUP($B332,'Raw Stats'!$CM$3:$DC$884,6,FALSE),0)</f>
        <v>29</v>
      </c>
      <c r="BV332">
        <f>IFERROR(VLOOKUP($B332,'Raw Stats'!$CM$3:$DC$884,7,FALSE),0)</f>
        <v>5</v>
      </c>
      <c r="BW332">
        <f>IFERROR(VLOOKUP($B332,'Raw Stats'!$CM$3:$DC$884,8,FALSE),0)</f>
        <v>14</v>
      </c>
      <c r="BX332">
        <f>IFERROR(VLOOKUP($B332,'Raw Stats'!$CM$3:$DC$884,9,FALSE),0)</f>
        <v>139</v>
      </c>
      <c r="BY332">
        <f>IFERROR(VLOOKUP($B332,'Raw Stats'!$CM$3:$DC$884,10,FALSE),0)</f>
        <v>30</v>
      </c>
      <c r="BZ332">
        <f>IFERROR(VLOOKUP($B332,'Raw Stats'!$CM$3:$DC$884,11,FALSE)+VLOOKUP($B332,'Raw Stats'!$CM$3:$DC$884,12,FALSE),0)</f>
        <v>0</v>
      </c>
      <c r="CA332">
        <f>IFERROR(VLOOKUP($B332,'Raw Stats'!$CM$3:$DC$884,13,FALSE)+VLOOKUP($B332,'Raw Stats'!$CM$3:$DC$884,14,FALSE),0)</f>
        <v>3</v>
      </c>
      <c r="CB332">
        <f>IFERROR(VLOOKUP($B332,'Raw Stats'!$CM$3:$DC$884,15,FALSE),0)</f>
        <v>2</v>
      </c>
      <c r="CC332">
        <f>IFERROR(VLOOKUP($B332,'Raw Stats'!$CM$3:$DC$884,16,FALSE),0)</f>
        <v>134</v>
      </c>
      <c r="CE332">
        <f>IFERROR(VLOOKUP($B332,'Raw Stats'!$BU$3:$CJ$528,3,FALSE),0)</f>
        <v>82</v>
      </c>
      <c r="CF332">
        <f>IFERROR(VLOOKUP($B332,'Raw Stats'!$BU$3:$CJ$528,4,FALSE),0)</f>
        <v>21</v>
      </c>
      <c r="CG332">
        <f>IFERROR(VLOOKUP($B332,'Raw Stats'!$BU$3:$CJ$5288,5,FALSE),0)</f>
        <v>21</v>
      </c>
      <c r="CH332">
        <f>IFERROR(VLOOKUP($B332,'Raw Stats'!$BU$3:$CJ$528,6,FALSE),0)</f>
        <v>42</v>
      </c>
      <c r="CI332">
        <f>IFERROR(VLOOKUP($B332,'Raw Stats'!$BU$3:$CJ$528,7,FALSE),0)</f>
        <v>13</v>
      </c>
      <c r="CJ332">
        <f>IFERROR(VLOOKUP($B332,'Raw Stats'!$BU$3:$CJ$528,8,FALSE),0)</f>
        <v>26</v>
      </c>
      <c r="CK332">
        <f>IFERROR(VLOOKUP($B332,'Raw Stats'!$BU$3:$CJ$528,9,FALSE),0)</f>
        <v>94</v>
      </c>
      <c r="CL332">
        <f>IFERROR(VLOOKUP($B332,'Raw Stats'!$BU$3:$CJ$528,10,FALSE),0)</f>
        <v>36</v>
      </c>
      <c r="CM332">
        <f>IFERROR(VLOOKUP($B332,'Raw Stats'!$BU$3:$CJ$528,11,FALSE)+VLOOKUP($B332,'Raw Stats'!$BU$3:$CJ$528,12,FALSE),0)</f>
        <v>0</v>
      </c>
      <c r="CN332">
        <f>IFERROR(VLOOKUP($B332,'Raw Stats'!$BU$3:$CJ$528,13,FALSE)+VLOOKUP($B332,'Raw Stats'!$BU$3:$CJ$528,14,FALSE),0)</f>
        <v>5</v>
      </c>
      <c r="CO332">
        <f>IFERROR(VLOOKUP($B332,'Raw Stats'!$BU$3:$CJ$528,15,FALSE),0)</f>
        <v>5</v>
      </c>
      <c r="CP332">
        <f>IFERROR(VLOOKUP($B332,'Raw Stats'!$BU$3:$CJ$528,16,FALSE),0)</f>
        <v>157</v>
      </c>
      <c r="CR332">
        <f>IFERROR(VLOOKUP($B332,'Raw Stats'!$BC$3:$BR$528,3,FALSE),0)</f>
        <v>48</v>
      </c>
      <c r="CS332">
        <f>IFERROR(VLOOKUP($B332,'Raw Stats'!$BC$3:$BR$528,4,FALSE),0)</f>
        <v>13</v>
      </c>
      <c r="CT332">
        <f>IFERROR(VLOOKUP($B332,'Raw Stats'!$BC$3:$BR$5288,5,FALSE),0)</f>
        <v>10</v>
      </c>
      <c r="CU332">
        <f>IFERROR(VLOOKUP($B332,'Raw Stats'!$BC$3:$BR$52888,6,FALSE),0)</f>
        <v>23</v>
      </c>
      <c r="CV332">
        <f>IFERROR(VLOOKUP($B332,'Raw Stats'!$BC$3:$BR$5288,7,FALSE),0)</f>
        <v>14</v>
      </c>
      <c r="CW332">
        <f>IFERROR(VLOOKUP($B332,'Raw Stats'!$BC$3:$BR$5288,8,FALSE),0)</f>
        <v>6</v>
      </c>
      <c r="CX332">
        <f>IFERROR(VLOOKUP($B332,'Raw Stats'!$BC$3:$BR$5288,9,FALSE),0)</f>
        <v>40</v>
      </c>
      <c r="CY332">
        <f>IFERROR(VLOOKUP($B332,'Raw Stats'!$BC$3:$BR$5288,10,FALSE),0)</f>
        <v>24</v>
      </c>
      <c r="CZ332">
        <f>IFERROR(VLOOKUP($B332,'Raw Stats'!$BC$3:$BR$5288,11,FALSE)+VLOOKUP($B332,'Raw Stats'!$BC$3:$BR$5288,12,FALSE),0)</f>
        <v>0</v>
      </c>
      <c r="DA332">
        <f>IFERROR(VLOOKUP($B332,'Raw Stats'!$BC$3:$BR$5288,13,FALSE)+VLOOKUP($B332,'Raw Stats'!$BC$3:$BR$5288,14,FALSE),0)</f>
        <v>2</v>
      </c>
      <c r="DB332">
        <f>IFERROR(VLOOKUP($B332,'Raw Stats'!$BC$3:$BR$5288,15,FALSE),0)</f>
        <v>1</v>
      </c>
      <c r="DC332">
        <f>IFERROR(VLOOKUP($B332,'Raw Stats'!$BC$3:$BR$5288,16,FALSE),0)</f>
        <v>79</v>
      </c>
      <c r="DE332">
        <f>IFERROR(VLOOKUP($B332,'Raw Stats'!$AK$3:$AZ$528,3,FALSE),0)</f>
        <v>82</v>
      </c>
      <c r="DF332">
        <f>IFERROR(VLOOKUP($B332,'Raw Stats'!$AK$3:$AZ$528,4,FALSE),0)</f>
        <v>13</v>
      </c>
      <c r="DG332">
        <f>IFERROR(VLOOKUP($B332,'Raw Stats'!$AK$3:$AZ$528,5,FALSE),0)</f>
        <v>13</v>
      </c>
      <c r="DH332">
        <f>IFERROR(VLOOKUP($B332,'Raw Stats'!$AK$3:$AZ$528,6,FALSE),0)</f>
        <v>26</v>
      </c>
      <c r="DI332">
        <f>IFERROR(VLOOKUP($B332,'Raw Stats'!$AK$3:$AZ$528,7,FALSE),0)</f>
        <v>-4</v>
      </c>
      <c r="DJ332">
        <f>IFERROR(VLOOKUP($B332,'Raw Stats'!$AK$3:$AZ$528,8,FALSE),0)</f>
        <v>15</v>
      </c>
      <c r="DK332">
        <f>IFERROR(VLOOKUP($B332,'Raw Stats'!$AK$3:$AZ$528,9,FALSE),0)</f>
        <v>88</v>
      </c>
      <c r="DL332">
        <f>IFERROR(VLOOKUP($B332,'Raw Stats'!$AK$3:$AZ$528,10,FALSE),0)</f>
        <v>43</v>
      </c>
      <c r="DM332">
        <f>IFERROR(VLOOKUP($B332,'Raw Stats'!$AK$3:$AZ$528,11,FALSE)+VLOOKUP($B332,'Raw Stats'!$AK$3:$AZ$528,12,FALSE),0)</f>
        <v>3</v>
      </c>
      <c r="DN332">
        <f>IFERROR(VLOOKUP($B332,'Raw Stats'!$AK$3:$AZ$528,13,FALSE)+VLOOKUP($B332,'Raw Stats'!$AK$3:$AZ$528,14,FALSE),0)</f>
        <v>0</v>
      </c>
      <c r="DO332">
        <f>IFERROR(VLOOKUP($B332,'Raw Stats'!$AK$3:$AZ$528,15,FALSE),0)</f>
        <v>2</v>
      </c>
      <c r="DP332">
        <f>IFERROR(VLOOKUP($B332,'Raw Stats'!$AK$3:$AZ$528,16,FALSE),0)</f>
        <v>115</v>
      </c>
      <c r="DR332">
        <f>IFERROR(VLOOKUP($B332,'Raw Stats'!$S$3:$AH$528,3,FALSE),0)</f>
        <v>82</v>
      </c>
      <c r="DS332">
        <f>IFERROR(VLOOKUP($B332,'Raw Stats'!$S$3:$AH$528,4,FALSE),0)</f>
        <v>11</v>
      </c>
      <c r="DT332">
        <f>IFERROR(VLOOKUP($B332,'Raw Stats'!$S$3:$AH$528,5,FALSE),0)</f>
        <v>24</v>
      </c>
      <c r="DU332">
        <f>IFERROR(VLOOKUP($B332,'Raw Stats'!$S$3:$AH$528,6,FALSE),0)</f>
        <v>35</v>
      </c>
      <c r="DV332">
        <f>IFERROR(VLOOKUP($B332,'Raw Stats'!$S$3:$AH$528,7,FALSE),0)</f>
        <v>-12</v>
      </c>
      <c r="DW332">
        <f>IFERROR(VLOOKUP($B332,'Raw Stats'!$S$3:$AH$528,8,FALSE),0)</f>
        <v>64</v>
      </c>
      <c r="DX332">
        <f>IFERROR(VLOOKUP($B332,'Raw Stats'!$S$3:$AH$528,9,FALSE),0)</f>
        <v>89</v>
      </c>
      <c r="DY332">
        <f>IFERROR(VLOOKUP($B332,'Raw Stats'!$S$3:$AH$528,10,FALSE),0)</f>
        <v>46</v>
      </c>
      <c r="DZ332">
        <f>IFERROR(VLOOKUP($B332,'Raw Stats'!$S$3:$AH$528,11,FALSE)+VLOOKUP($B332,'Raw Stats'!$S$3:$AH$528,12,FALSE),0)</f>
        <v>5</v>
      </c>
      <c r="EA332">
        <f>IFERROR(VLOOKUP($B332,'Raw Stats'!$S$3:$AH$528,13,FALSE)+VLOOKUP($B332,'Raw Stats'!$S$3:$AH$528,14,FALSE),0)</f>
        <v>3</v>
      </c>
      <c r="EB332">
        <f>IFERROR(VLOOKUP($B332,'Raw Stats'!$S$3:$AH$528,15,FALSE),0)</f>
        <v>3</v>
      </c>
      <c r="EC332">
        <f>IFERROR(VLOOKUP($B332,'Raw Stats'!$S$3:$AH$528,16,FALSE),0)</f>
        <v>129</v>
      </c>
    </row>
    <row r="333" spans="1:133" x14ac:dyDescent="0.2">
      <c r="A333">
        <f>IFERROR(VLOOKUP(B333,Sheet2!$W$1:$X$300,2,FALSE),301)</f>
        <v>179</v>
      </c>
      <c r="B333" t="s">
        <v>175</v>
      </c>
      <c r="C333">
        <f t="shared" si="25"/>
        <v>0.58084767555242778</v>
      </c>
      <c r="D333">
        <f t="shared" si="26"/>
        <v>0.84247354189334889</v>
      </c>
      <c r="E333">
        <f t="shared" si="27"/>
        <v>0.48623138868603033</v>
      </c>
      <c r="F333">
        <f t="shared" si="28"/>
        <v>0.81503885259786291</v>
      </c>
      <c r="G333">
        <f t="shared" si="29"/>
        <v>0.65320649618969384</v>
      </c>
      <c r="J333">
        <f>BS333*'Value Calculations'!$D$3</f>
        <v>4.8928251435124546</v>
      </c>
      <c r="K333">
        <f>BT333*'Value Calculations'!$D$4</f>
        <v>11.722057345607396</v>
      </c>
      <c r="L333">
        <f>BU333*'Value Calculations'!$D$5</f>
        <v>12.736229042540234</v>
      </c>
      <c r="M333">
        <f>BV333*'Value Calculations'!$D$6</f>
        <v>-1.75090904687108</v>
      </c>
      <c r="N333">
        <f>BW333*'Value Calculations'!$D$7</f>
        <v>2.1092370493102273</v>
      </c>
      <c r="O333">
        <f>BX333*'Value Calculations'!$D$8</f>
        <v>1.7972863339134948</v>
      </c>
      <c r="P333">
        <f>BY333*'Value Calculations'!$D$9</f>
        <v>3.6526227127879851</v>
      </c>
      <c r="Q333">
        <f>BZ333*'Value Calculations'!$D$10</f>
        <v>6.2103800592954803</v>
      </c>
      <c r="R333">
        <f>CA333*'Value Calculations'!$D$11</f>
        <v>0</v>
      </c>
      <c r="S333">
        <f>CB333*'Value Calculations'!$D$12</f>
        <v>0</v>
      </c>
      <c r="T333">
        <f>CC333*'Value Calculations'!$D$13</f>
        <v>6.2597807552028932</v>
      </c>
      <c r="V333">
        <f>CF333*'Value Calculations'!$D$3</f>
        <v>10.193385715650948</v>
      </c>
      <c r="W333">
        <f>CG333*'Value Calculations'!$D$4</f>
        <v>10.745219233473447</v>
      </c>
      <c r="X333">
        <f>CH333*'Value Calculations'!$D$5</f>
        <v>15.38961009306945</v>
      </c>
      <c r="Y333">
        <f>CI333*'Value Calculations'!$D$6</f>
        <v>0.62532465959681427</v>
      </c>
      <c r="Z333">
        <f>CJ333*'Value Calculations'!$D$7</f>
        <v>1.7576975410918561</v>
      </c>
      <c r="AA333">
        <f>CK333*'Value Calculations'!$D$8</f>
        <v>2.3724179607658131</v>
      </c>
      <c r="AB333">
        <f>CL333*'Value Calculations'!$D$9</f>
        <v>4.156432742138052</v>
      </c>
      <c r="AC333">
        <f>CM333*'Value Calculations'!$D$10</f>
        <v>7.3063294815240942</v>
      </c>
      <c r="AD333">
        <f>CN333*'Value Calculations'!$D$11</f>
        <v>0</v>
      </c>
      <c r="AE333">
        <f>CO333*'Value Calculations'!$D$12</f>
        <v>1.6277654791788281</v>
      </c>
      <c r="AF333">
        <f>CP333*'Value Calculations'!$D$13</f>
        <v>9.0113327355118571</v>
      </c>
      <c r="AH333">
        <f>CS333*'Value Calculations'!$D$3</f>
        <v>3.6696188576343411</v>
      </c>
      <c r="AI333">
        <f>CT333*'Value Calculations'!$D$4</f>
        <v>2.6049016323571994</v>
      </c>
      <c r="AJ333">
        <f>CU333*'Value Calculations'!$D$5</f>
        <v>4.5107477858996665</v>
      </c>
      <c r="AK333">
        <f>CV333*'Value Calculations'!$D$6</f>
        <v>-0.50025972767745142</v>
      </c>
      <c r="AL333">
        <f>CW333*'Value Calculations'!$D$7</f>
        <v>0.52730926232755682</v>
      </c>
      <c r="AM333">
        <f>CX333*'Value Calculations'!$D$8</f>
        <v>1.1502632537046367</v>
      </c>
      <c r="AN333">
        <f>CY333*'Value Calculations'!$D$9</f>
        <v>1.5114300880502007</v>
      </c>
      <c r="AO333">
        <f>CZ333*'Value Calculations'!$D$10</f>
        <v>1.0959494222286141</v>
      </c>
      <c r="AP333">
        <f>DA333*'Value Calculations'!$D$11</f>
        <v>0</v>
      </c>
      <c r="AQ333">
        <f>DB333*'Value Calculations'!$D$12</f>
        <v>0</v>
      </c>
      <c r="AR333">
        <f>DC333*'Value Calculations'!$D$13</f>
        <v>5.3655263616024795</v>
      </c>
      <c r="AT333">
        <f>DF333*'Value Calculations'!$D$3</f>
        <v>9.3779148583988725</v>
      </c>
      <c r="AU333">
        <f>DG333*'Value Calculations'!$D$4</f>
        <v>14.001346273919946</v>
      </c>
      <c r="AV333">
        <f>DH333*'Value Calculations'!$D$5</f>
        <v>17.512314933492821</v>
      </c>
      <c r="AW333">
        <f>DI333*'Value Calculations'!$D$6</f>
        <v>2.2511687745485314</v>
      </c>
      <c r="AX333">
        <f>DJ333*'Value Calculations'!$D$7</f>
        <v>1.2303882787642992</v>
      </c>
      <c r="AY333">
        <f>DK333*'Value Calculations'!$D$8</f>
        <v>3.0194410409746713</v>
      </c>
      <c r="AZ333">
        <f>DL333*'Value Calculations'!$D$9</f>
        <v>2.8969076687628847</v>
      </c>
      <c r="BA333">
        <f>DM333*'Value Calculations'!$D$10</f>
        <v>4.0184812148382516</v>
      </c>
      <c r="BB333">
        <f>DN333*'Value Calculations'!$D$11</f>
        <v>0.9907141480249374</v>
      </c>
      <c r="BC333">
        <f>DO333*'Value Calculations'!$D$12</f>
        <v>0.81388273958941404</v>
      </c>
      <c r="BD333">
        <f>DP333*'Value Calculations'!$D$13</f>
        <v>9.9055871291122699</v>
      </c>
      <c r="BF333">
        <f>DS333*'Value Calculations'!$D$3</f>
        <v>6.5237668580166064</v>
      </c>
      <c r="BG333">
        <f>DT333*'Value Calculations'!$D$4</f>
        <v>7.4890921930269485</v>
      </c>
      <c r="BH333">
        <f>DU333*'Value Calculations'!$D$5</f>
        <v>10.348186097063941</v>
      </c>
      <c r="BI333">
        <f>DV333*'Value Calculations'!$D$6</f>
        <v>-0.12506493191936285</v>
      </c>
      <c r="BJ333">
        <f>DW333*'Value Calculations'!$D$7</f>
        <v>1.9334672952010417</v>
      </c>
      <c r="BK333">
        <f>DX333*'Value Calculations'!$D$8</f>
        <v>2.1567436006961938</v>
      </c>
      <c r="BL333">
        <f>DY333*'Value Calculations'!$D$9</f>
        <v>3.1488126834379182</v>
      </c>
      <c r="BM333">
        <f>DZ333*'Value Calculations'!$D$10</f>
        <v>2.9225317926096377</v>
      </c>
      <c r="BN333">
        <f>EA333*'Value Calculations'!$D$11</f>
        <v>0</v>
      </c>
      <c r="BO333">
        <f>EB333*'Value Calculations'!$D$12</f>
        <v>4.0694136979470699</v>
      </c>
      <c r="BP333">
        <f>EC333*'Value Calculations'!$D$13</f>
        <v>7.9107119433882715</v>
      </c>
      <c r="BR333">
        <f>IFERROR(VLOOKUP($B333,'Raw Stats'!$CM$3:$DC$884,3,FALSE),0)</f>
        <v>82</v>
      </c>
      <c r="BS333">
        <f>IFERROR(VLOOKUP($B333,'Raw Stats'!$CM$3:$DC$884,4,FALSE),0)</f>
        <v>12</v>
      </c>
      <c r="BT333">
        <f>IFERROR(VLOOKUP($B333,'Raw Stats'!$CM$3:$DC$884,5,FALSE),0)</f>
        <v>36</v>
      </c>
      <c r="BU333">
        <f>IFERROR(VLOOKUP($B333,'Raw Stats'!$CM$3:$DC$884,6,FALSE),0)</f>
        <v>48</v>
      </c>
      <c r="BV333">
        <f>IFERROR(VLOOKUP($B333,'Raw Stats'!$CM$3:$DC$884,7,FALSE),0)</f>
        <v>-14</v>
      </c>
      <c r="BW333">
        <f>IFERROR(VLOOKUP($B333,'Raw Stats'!$CM$3:$DC$884,8,FALSE),0)</f>
        <v>24</v>
      </c>
      <c r="BX333">
        <f>IFERROR(VLOOKUP($B333,'Raw Stats'!$CM$3:$DC$884,9,FALSE),0)</f>
        <v>25</v>
      </c>
      <c r="BY333">
        <f>IFERROR(VLOOKUP($B333,'Raw Stats'!$CM$3:$DC$884,10,FALSE),0)</f>
        <v>29</v>
      </c>
      <c r="BZ333">
        <f>IFERROR(VLOOKUP($B333,'Raw Stats'!$CM$3:$DC$884,11,FALSE)+VLOOKUP($B333,'Raw Stats'!$CM$3:$DC$884,12,FALSE),0)</f>
        <v>17</v>
      </c>
      <c r="CA333">
        <f>IFERROR(VLOOKUP($B333,'Raw Stats'!$CM$3:$DC$884,13,FALSE)+VLOOKUP($B333,'Raw Stats'!$CM$3:$DC$884,14,FALSE),0)</f>
        <v>0</v>
      </c>
      <c r="CB333">
        <f>IFERROR(VLOOKUP($B333,'Raw Stats'!$CM$3:$DC$884,15,FALSE),0)</f>
        <v>0</v>
      </c>
      <c r="CC333">
        <f>IFERROR(VLOOKUP($B333,'Raw Stats'!$CM$3:$DC$884,16,FALSE),0)</f>
        <v>91</v>
      </c>
      <c r="CE333">
        <f>IFERROR(VLOOKUP($B333,'Raw Stats'!$BU$3:$CJ$528,3,FALSE),0)</f>
        <v>75</v>
      </c>
      <c r="CF333">
        <f>IFERROR(VLOOKUP($B333,'Raw Stats'!$BU$3:$CJ$528,4,FALSE),0)</f>
        <v>25</v>
      </c>
      <c r="CG333">
        <f>IFERROR(VLOOKUP($B333,'Raw Stats'!$BU$3:$CJ$5288,5,FALSE),0)</f>
        <v>33</v>
      </c>
      <c r="CH333">
        <f>IFERROR(VLOOKUP($B333,'Raw Stats'!$BU$3:$CJ$528,6,FALSE),0)</f>
        <v>58</v>
      </c>
      <c r="CI333">
        <f>IFERROR(VLOOKUP($B333,'Raw Stats'!$BU$3:$CJ$528,7,FALSE),0)</f>
        <v>5</v>
      </c>
      <c r="CJ333">
        <f>IFERROR(VLOOKUP($B333,'Raw Stats'!$BU$3:$CJ$528,8,FALSE),0)</f>
        <v>20</v>
      </c>
      <c r="CK333">
        <f>IFERROR(VLOOKUP($B333,'Raw Stats'!$BU$3:$CJ$528,9,FALSE),0)</f>
        <v>33</v>
      </c>
      <c r="CL333">
        <f>IFERROR(VLOOKUP($B333,'Raw Stats'!$BU$3:$CJ$528,10,FALSE),0)</f>
        <v>33</v>
      </c>
      <c r="CM333">
        <f>IFERROR(VLOOKUP($B333,'Raw Stats'!$BU$3:$CJ$528,11,FALSE)+VLOOKUP($B333,'Raw Stats'!$BU$3:$CJ$528,12,FALSE),0)</f>
        <v>20</v>
      </c>
      <c r="CN333">
        <f>IFERROR(VLOOKUP($B333,'Raw Stats'!$BU$3:$CJ$528,13,FALSE)+VLOOKUP($B333,'Raw Stats'!$BU$3:$CJ$528,14,FALSE),0)</f>
        <v>0</v>
      </c>
      <c r="CO333">
        <f>IFERROR(VLOOKUP($B333,'Raw Stats'!$BU$3:$CJ$528,15,FALSE),0)</f>
        <v>2</v>
      </c>
      <c r="CP333">
        <f>IFERROR(VLOOKUP($B333,'Raw Stats'!$BU$3:$CJ$528,16,FALSE),0)</f>
        <v>131</v>
      </c>
      <c r="CR333">
        <f>IFERROR(VLOOKUP($B333,'Raw Stats'!$BC$3:$BR$528,3,FALSE),0)</f>
        <v>41</v>
      </c>
      <c r="CS333">
        <f>IFERROR(VLOOKUP($B333,'Raw Stats'!$BC$3:$BR$528,4,FALSE),0)</f>
        <v>9</v>
      </c>
      <c r="CT333">
        <f>IFERROR(VLOOKUP($B333,'Raw Stats'!$BC$3:$BR$5288,5,FALSE),0)</f>
        <v>8</v>
      </c>
      <c r="CU333">
        <f>IFERROR(VLOOKUP($B333,'Raw Stats'!$BC$3:$BR$52888,6,FALSE),0)</f>
        <v>17</v>
      </c>
      <c r="CV333">
        <f>IFERROR(VLOOKUP($B333,'Raw Stats'!$BC$3:$BR$5288,7,FALSE),0)</f>
        <v>-4</v>
      </c>
      <c r="CW333">
        <f>IFERROR(VLOOKUP($B333,'Raw Stats'!$BC$3:$BR$5288,8,FALSE),0)</f>
        <v>6</v>
      </c>
      <c r="CX333">
        <f>IFERROR(VLOOKUP($B333,'Raw Stats'!$BC$3:$BR$5288,9,FALSE),0)</f>
        <v>16</v>
      </c>
      <c r="CY333">
        <f>IFERROR(VLOOKUP($B333,'Raw Stats'!$BC$3:$BR$5288,10,FALSE),0)</f>
        <v>12</v>
      </c>
      <c r="CZ333">
        <f>IFERROR(VLOOKUP($B333,'Raw Stats'!$BC$3:$BR$5288,11,FALSE)+VLOOKUP($B333,'Raw Stats'!$BC$3:$BR$5288,12,FALSE),0)</f>
        <v>3</v>
      </c>
      <c r="DA333">
        <f>IFERROR(VLOOKUP($B333,'Raw Stats'!$BC$3:$BR$5288,13,FALSE)+VLOOKUP($B333,'Raw Stats'!$BC$3:$BR$5288,14,FALSE),0)</f>
        <v>0</v>
      </c>
      <c r="DB333">
        <f>IFERROR(VLOOKUP($B333,'Raw Stats'!$BC$3:$BR$5288,15,FALSE),0)</f>
        <v>0</v>
      </c>
      <c r="DC333">
        <f>IFERROR(VLOOKUP($B333,'Raw Stats'!$BC$3:$BR$5288,16,FALSE),0)</f>
        <v>78</v>
      </c>
      <c r="DE333">
        <f>IFERROR(VLOOKUP($B333,'Raw Stats'!$AK$3:$AZ$528,3,FALSE),0)</f>
        <v>81</v>
      </c>
      <c r="DF333">
        <f>IFERROR(VLOOKUP($B333,'Raw Stats'!$AK$3:$AZ$528,4,FALSE),0)</f>
        <v>23</v>
      </c>
      <c r="DG333">
        <f>IFERROR(VLOOKUP($B333,'Raw Stats'!$AK$3:$AZ$528,5,FALSE),0)</f>
        <v>43</v>
      </c>
      <c r="DH333">
        <f>IFERROR(VLOOKUP($B333,'Raw Stats'!$AK$3:$AZ$528,6,FALSE),0)</f>
        <v>66</v>
      </c>
      <c r="DI333">
        <f>IFERROR(VLOOKUP($B333,'Raw Stats'!$AK$3:$AZ$528,7,FALSE),0)</f>
        <v>18</v>
      </c>
      <c r="DJ333">
        <f>IFERROR(VLOOKUP($B333,'Raw Stats'!$AK$3:$AZ$528,8,FALSE),0)</f>
        <v>14</v>
      </c>
      <c r="DK333">
        <f>IFERROR(VLOOKUP($B333,'Raw Stats'!$AK$3:$AZ$528,9,FALSE),0)</f>
        <v>42</v>
      </c>
      <c r="DL333">
        <f>IFERROR(VLOOKUP($B333,'Raw Stats'!$AK$3:$AZ$528,10,FALSE),0)</f>
        <v>23</v>
      </c>
      <c r="DM333">
        <f>IFERROR(VLOOKUP($B333,'Raw Stats'!$AK$3:$AZ$528,11,FALSE)+VLOOKUP($B333,'Raw Stats'!$AK$3:$AZ$528,12,FALSE),0)</f>
        <v>11</v>
      </c>
      <c r="DN333">
        <f>IFERROR(VLOOKUP($B333,'Raw Stats'!$AK$3:$AZ$528,13,FALSE)+VLOOKUP($B333,'Raw Stats'!$AK$3:$AZ$528,14,FALSE),0)</f>
        <v>1</v>
      </c>
      <c r="DO333">
        <f>IFERROR(VLOOKUP($B333,'Raw Stats'!$AK$3:$AZ$528,15,FALSE),0)</f>
        <v>1</v>
      </c>
      <c r="DP333">
        <f>IFERROR(VLOOKUP($B333,'Raw Stats'!$AK$3:$AZ$528,16,FALSE),0)</f>
        <v>144</v>
      </c>
      <c r="DR333">
        <f>IFERROR(VLOOKUP($B333,'Raw Stats'!$S$3:$AH$528,3,FALSE),0)</f>
        <v>71</v>
      </c>
      <c r="DS333">
        <f>IFERROR(VLOOKUP($B333,'Raw Stats'!$S$3:$AH$528,4,FALSE),0)</f>
        <v>16</v>
      </c>
      <c r="DT333">
        <f>IFERROR(VLOOKUP($B333,'Raw Stats'!$S$3:$AH$528,5,FALSE),0)</f>
        <v>23</v>
      </c>
      <c r="DU333">
        <f>IFERROR(VLOOKUP($B333,'Raw Stats'!$S$3:$AH$528,6,FALSE),0)</f>
        <v>39</v>
      </c>
      <c r="DV333">
        <f>IFERROR(VLOOKUP($B333,'Raw Stats'!$S$3:$AH$528,7,FALSE),0)</f>
        <v>-1</v>
      </c>
      <c r="DW333">
        <f>IFERROR(VLOOKUP($B333,'Raw Stats'!$S$3:$AH$528,8,FALSE),0)</f>
        <v>22</v>
      </c>
      <c r="DX333">
        <f>IFERROR(VLOOKUP($B333,'Raw Stats'!$S$3:$AH$528,9,FALSE),0)</f>
        <v>30</v>
      </c>
      <c r="DY333">
        <f>IFERROR(VLOOKUP($B333,'Raw Stats'!$S$3:$AH$528,10,FALSE),0)</f>
        <v>25</v>
      </c>
      <c r="DZ333">
        <f>IFERROR(VLOOKUP($B333,'Raw Stats'!$S$3:$AH$528,11,FALSE)+VLOOKUP($B333,'Raw Stats'!$S$3:$AH$528,12,FALSE),0)</f>
        <v>8</v>
      </c>
      <c r="EA333">
        <f>IFERROR(VLOOKUP($B333,'Raw Stats'!$S$3:$AH$528,13,FALSE)+VLOOKUP($B333,'Raw Stats'!$S$3:$AH$528,14,FALSE),0)</f>
        <v>0</v>
      </c>
      <c r="EB333">
        <f>IFERROR(VLOOKUP($B333,'Raw Stats'!$S$3:$AH$528,15,FALSE),0)</f>
        <v>5</v>
      </c>
      <c r="EC333">
        <f>IFERROR(VLOOKUP($B333,'Raw Stats'!$S$3:$AH$528,16,FALSE),0)</f>
        <v>115</v>
      </c>
    </row>
    <row r="334" spans="1:133" x14ac:dyDescent="0.2">
      <c r="A334">
        <f>IFERROR(VLOOKUP(B334,Sheet2!$W$1:$X$300,2,FALSE),301)</f>
        <v>301</v>
      </c>
      <c r="B334" t="s">
        <v>758</v>
      </c>
      <c r="C334">
        <f t="shared" si="25"/>
        <v>0.58056404150221164</v>
      </c>
      <c r="D334">
        <f t="shared" si="26"/>
        <v>0.59237262155258763</v>
      </c>
      <c r="E334">
        <f t="shared" si="27"/>
        <v>0</v>
      </c>
      <c r="F334">
        <f t="shared" si="28"/>
        <v>0.70637805080219518</v>
      </c>
      <c r="G334">
        <f t="shared" si="29"/>
        <v>0.66417608377207971</v>
      </c>
      <c r="J334">
        <f>BS334*'Value Calculations'!$D$3</f>
        <v>0.4077354286260379</v>
      </c>
      <c r="K334">
        <f>BT334*'Value Calculations'!$D$4</f>
        <v>3.2561270404464993</v>
      </c>
      <c r="L334">
        <f>BU334*'Value Calculations'!$D$5</f>
        <v>2.9187191555821368</v>
      </c>
      <c r="M334">
        <f>BV334*'Value Calculations'!$D$6</f>
        <v>0.25012986383872571</v>
      </c>
      <c r="N334">
        <f>BW334*'Value Calculations'!$D$7</f>
        <v>2.1971219263648201</v>
      </c>
      <c r="O334">
        <f>BX334*'Value Calculations'!$D$8</f>
        <v>4.4572701081054671</v>
      </c>
      <c r="P334">
        <f>BY334*'Value Calculations'!$D$9</f>
        <v>8.3128654842761041</v>
      </c>
      <c r="Q334">
        <f>BZ334*'Value Calculations'!$D$10</f>
        <v>0</v>
      </c>
      <c r="R334">
        <f>CA334*'Value Calculations'!$D$11</f>
        <v>0</v>
      </c>
      <c r="S334">
        <f>CB334*'Value Calculations'!$D$12</f>
        <v>0</v>
      </c>
      <c r="T334">
        <f>CC334*'Value Calculations'!$D$13</f>
        <v>3.1642847773553084</v>
      </c>
      <c r="V334">
        <f>CF334*'Value Calculations'!$D$3</f>
        <v>2.0386771431301893</v>
      </c>
      <c r="W334">
        <f>CG334*'Value Calculations'!$D$4</f>
        <v>3.9073524485357991</v>
      </c>
      <c r="X334">
        <f>CH334*'Value Calculations'!$D$5</f>
        <v>4.5107477858996665</v>
      </c>
      <c r="Y334">
        <f>CI334*'Value Calculations'!$D$6</f>
        <v>-0.75038959151617712</v>
      </c>
      <c r="Z334">
        <f>CJ334*'Value Calculations'!$D$7</f>
        <v>5.5367472544393461</v>
      </c>
      <c r="AA334">
        <f>CK334*'Value Calculations'!$D$8</f>
        <v>7.8361684158628373</v>
      </c>
      <c r="AB334">
        <f>CL334*'Value Calculations'!$D$9</f>
        <v>14.484538343814425</v>
      </c>
      <c r="AC334">
        <f>CM334*'Value Calculations'!$D$10</f>
        <v>0</v>
      </c>
      <c r="AD334">
        <f>CN334*'Value Calculations'!$D$11</f>
        <v>0.9907141480249374</v>
      </c>
      <c r="AE334">
        <f>CO334*'Value Calculations'!$D$12</f>
        <v>1.6277654791788281</v>
      </c>
      <c r="AF334">
        <f>CP334*'Value Calculations'!$D$13</f>
        <v>8.3922335399423389</v>
      </c>
      <c r="AH334">
        <f>CS334*'Value Calculations'!$D$3</f>
        <v>0</v>
      </c>
      <c r="AI334">
        <f>CT334*'Value Calculations'!$D$4</f>
        <v>1.3024508161785997</v>
      </c>
      <c r="AJ334">
        <f>CU334*'Value Calculations'!$D$5</f>
        <v>1.3266905252646077</v>
      </c>
      <c r="AK334">
        <f>CV334*'Value Calculations'!$D$6</f>
        <v>-1.2506493191936285</v>
      </c>
      <c r="AL334">
        <f>CW334*'Value Calculations'!$D$7</f>
        <v>3.6032799592383049</v>
      </c>
      <c r="AM334">
        <f>CX334*'Value Calculations'!$D$8</f>
        <v>5.4637504550970242</v>
      </c>
      <c r="AN334">
        <f>CY334*'Value Calculations'!$D$9</f>
        <v>7.6831029475885204</v>
      </c>
      <c r="AO334">
        <f>CZ334*'Value Calculations'!$D$10</f>
        <v>0</v>
      </c>
      <c r="AP334">
        <f>DA334*'Value Calculations'!$D$11</f>
        <v>0</v>
      </c>
      <c r="AQ334">
        <f>DB334*'Value Calculations'!$D$12</f>
        <v>0</v>
      </c>
      <c r="AR334">
        <f>DC334*'Value Calculations'!$D$13</f>
        <v>2.6139743812935157</v>
      </c>
      <c r="AT334">
        <f>DF334*'Value Calculations'!$D$3</f>
        <v>1.6309417145041516</v>
      </c>
      <c r="AU334">
        <f>DG334*'Value Calculations'!$D$4</f>
        <v>6.5122540808929985</v>
      </c>
      <c r="AV334">
        <f>DH334*'Value Calculations'!$D$5</f>
        <v>6.3681145212701171</v>
      </c>
      <c r="AW334">
        <f>DI334*'Value Calculations'!$D$6</f>
        <v>1.2506493191936285</v>
      </c>
      <c r="AX334">
        <f>DJ334*'Value Calculations'!$D$7</f>
        <v>4.9215531150571969</v>
      </c>
      <c r="AY334">
        <f>DK334*'Value Calculations'!$D$8</f>
        <v>11.790198350472526</v>
      </c>
      <c r="AZ334">
        <f>DL334*'Value Calculations'!$D$9</f>
        <v>14.988348373164492</v>
      </c>
      <c r="BA334">
        <f>DM334*'Value Calculations'!$D$10</f>
        <v>0</v>
      </c>
      <c r="BB334">
        <f>DN334*'Value Calculations'!$D$11</f>
        <v>1.9814282960498748</v>
      </c>
      <c r="BC334">
        <f>DO334*'Value Calculations'!$D$12</f>
        <v>0</v>
      </c>
      <c r="BD334">
        <f>DP334*'Value Calculations'!$D$13</f>
        <v>7.7731343443728225</v>
      </c>
      <c r="BF334">
        <f>DS334*'Value Calculations'!$D$3</f>
        <v>0.8154708572520758</v>
      </c>
      <c r="BG334">
        <f>DT334*'Value Calculations'!$D$4</f>
        <v>4.5585778566250994</v>
      </c>
      <c r="BH334">
        <f>DU334*'Value Calculations'!$D$5</f>
        <v>4.2454096808467447</v>
      </c>
      <c r="BI334">
        <f>DV334*'Value Calculations'!$D$6</f>
        <v>1.8759739787904428</v>
      </c>
      <c r="BJ334">
        <f>DW334*'Value Calculations'!$D$7</f>
        <v>4.657898483893419</v>
      </c>
      <c r="BK334">
        <f>DX334*'Value Calculations'!$D$8</f>
        <v>12.724787244107542</v>
      </c>
      <c r="BL334">
        <f>DY334*'Value Calculations'!$D$9</f>
        <v>16.751683475889724</v>
      </c>
      <c r="BM334">
        <f>DZ334*'Value Calculations'!$D$10</f>
        <v>0</v>
      </c>
      <c r="BN334">
        <f>EA334*'Value Calculations'!$D$11</f>
        <v>0.9907141480249374</v>
      </c>
      <c r="BO334">
        <f>EB334*'Value Calculations'!$D$12</f>
        <v>0</v>
      </c>
      <c r="BP334">
        <f>EC334*'Value Calculations'!$D$13</f>
        <v>7.841923143880547</v>
      </c>
      <c r="BR334">
        <f>IFERROR(VLOOKUP($B334,'Raw Stats'!$CM$3:$DC$884,3,FALSE),0)</f>
        <v>43</v>
      </c>
      <c r="BS334">
        <f>IFERROR(VLOOKUP($B334,'Raw Stats'!$CM$3:$DC$884,4,FALSE),0)</f>
        <v>1</v>
      </c>
      <c r="BT334">
        <f>IFERROR(VLOOKUP($B334,'Raw Stats'!$CM$3:$DC$884,5,FALSE),0)</f>
        <v>10</v>
      </c>
      <c r="BU334">
        <f>IFERROR(VLOOKUP($B334,'Raw Stats'!$CM$3:$DC$884,6,FALSE),0)</f>
        <v>11</v>
      </c>
      <c r="BV334">
        <f>IFERROR(VLOOKUP($B334,'Raw Stats'!$CM$3:$DC$884,7,FALSE),0)</f>
        <v>2</v>
      </c>
      <c r="BW334">
        <f>IFERROR(VLOOKUP($B334,'Raw Stats'!$CM$3:$DC$884,8,FALSE),0)</f>
        <v>25</v>
      </c>
      <c r="BX334">
        <f>IFERROR(VLOOKUP($B334,'Raw Stats'!$CM$3:$DC$884,9,FALSE),0)</f>
        <v>62</v>
      </c>
      <c r="BY334">
        <f>IFERROR(VLOOKUP($B334,'Raw Stats'!$CM$3:$DC$884,10,FALSE),0)</f>
        <v>66</v>
      </c>
      <c r="BZ334">
        <f>IFERROR(VLOOKUP($B334,'Raw Stats'!$CM$3:$DC$884,11,FALSE)+VLOOKUP($B334,'Raw Stats'!$CM$3:$DC$884,12,FALSE),0)</f>
        <v>0</v>
      </c>
      <c r="CA334">
        <f>IFERROR(VLOOKUP($B334,'Raw Stats'!$CM$3:$DC$884,13,FALSE)+VLOOKUP($B334,'Raw Stats'!$CM$3:$DC$884,14,FALSE),0)</f>
        <v>0</v>
      </c>
      <c r="CB334">
        <f>IFERROR(VLOOKUP($B334,'Raw Stats'!$CM$3:$DC$884,15,FALSE),0)</f>
        <v>0</v>
      </c>
      <c r="CC334">
        <f>IFERROR(VLOOKUP($B334,'Raw Stats'!$CM$3:$DC$884,16,FALSE),0)</f>
        <v>46</v>
      </c>
      <c r="CE334">
        <f>IFERROR(VLOOKUP($B334,'Raw Stats'!$BU$3:$CJ$528,3,FALSE),0)</f>
        <v>82</v>
      </c>
      <c r="CF334">
        <f>IFERROR(VLOOKUP($B334,'Raw Stats'!$BU$3:$CJ$528,4,FALSE),0)</f>
        <v>5</v>
      </c>
      <c r="CG334">
        <f>IFERROR(VLOOKUP($B334,'Raw Stats'!$BU$3:$CJ$5288,5,FALSE),0)</f>
        <v>12</v>
      </c>
      <c r="CH334">
        <f>IFERROR(VLOOKUP($B334,'Raw Stats'!$BU$3:$CJ$528,6,FALSE),0)</f>
        <v>17</v>
      </c>
      <c r="CI334">
        <f>IFERROR(VLOOKUP($B334,'Raw Stats'!$BU$3:$CJ$528,7,FALSE),0)</f>
        <v>-6</v>
      </c>
      <c r="CJ334">
        <f>IFERROR(VLOOKUP($B334,'Raw Stats'!$BU$3:$CJ$528,8,FALSE),0)</f>
        <v>63</v>
      </c>
      <c r="CK334">
        <f>IFERROR(VLOOKUP($B334,'Raw Stats'!$BU$3:$CJ$528,9,FALSE),0)</f>
        <v>109</v>
      </c>
      <c r="CL334">
        <f>IFERROR(VLOOKUP($B334,'Raw Stats'!$BU$3:$CJ$528,10,FALSE),0)</f>
        <v>115</v>
      </c>
      <c r="CM334">
        <f>IFERROR(VLOOKUP($B334,'Raw Stats'!$BU$3:$CJ$528,11,FALSE)+VLOOKUP($B334,'Raw Stats'!$BU$3:$CJ$528,12,FALSE),0)</f>
        <v>0</v>
      </c>
      <c r="CN334">
        <f>IFERROR(VLOOKUP($B334,'Raw Stats'!$BU$3:$CJ$528,13,FALSE)+VLOOKUP($B334,'Raw Stats'!$BU$3:$CJ$528,14,FALSE),0)</f>
        <v>1</v>
      </c>
      <c r="CO334">
        <f>IFERROR(VLOOKUP($B334,'Raw Stats'!$BU$3:$CJ$528,15,FALSE),0)</f>
        <v>2</v>
      </c>
      <c r="CP334">
        <f>IFERROR(VLOOKUP($B334,'Raw Stats'!$BU$3:$CJ$528,16,FALSE),0)</f>
        <v>122</v>
      </c>
      <c r="CR334">
        <f>IFERROR(VLOOKUP($B334,'Raw Stats'!$BC$3:$BR$528,3,FALSE),0)</f>
        <v>0</v>
      </c>
      <c r="CS334">
        <f>IFERROR(VLOOKUP($B334,'Raw Stats'!$BC$3:$BR$528,4,FALSE),0)</f>
        <v>0</v>
      </c>
      <c r="CT334">
        <f>IFERROR(VLOOKUP($B334,'Raw Stats'!$BC$3:$BR$5288,5,FALSE),0)</f>
        <v>4</v>
      </c>
      <c r="CU334">
        <f>IFERROR(VLOOKUP($B334,'Raw Stats'!$BC$3:$BR$52888,6,FALSE),0)</f>
        <v>5</v>
      </c>
      <c r="CV334">
        <f>IFERROR(VLOOKUP($B334,'Raw Stats'!$BC$3:$BR$5288,7,FALSE),0)</f>
        <v>-10</v>
      </c>
      <c r="CW334">
        <f>IFERROR(VLOOKUP($B334,'Raw Stats'!$BC$3:$BR$5288,8,FALSE),0)</f>
        <v>41</v>
      </c>
      <c r="CX334">
        <f>IFERROR(VLOOKUP($B334,'Raw Stats'!$BC$3:$BR$5288,9,FALSE),0)</f>
        <v>76</v>
      </c>
      <c r="CY334">
        <f>IFERROR(VLOOKUP($B334,'Raw Stats'!$BC$3:$BR$5288,10,FALSE),0)</f>
        <v>61</v>
      </c>
      <c r="CZ334">
        <f>IFERROR(VLOOKUP($B334,'Raw Stats'!$BC$3:$BR$5288,11,FALSE)+VLOOKUP($B334,'Raw Stats'!$BC$3:$BR$5288,12,FALSE),0)</f>
        <v>0</v>
      </c>
      <c r="DA334">
        <f>IFERROR(VLOOKUP($B334,'Raw Stats'!$BC$3:$BR$5288,13,FALSE)+VLOOKUP($B334,'Raw Stats'!$BC$3:$BR$5288,14,FALSE),0)</f>
        <v>0</v>
      </c>
      <c r="DB334">
        <f>IFERROR(VLOOKUP($B334,'Raw Stats'!$BC$3:$BR$5288,15,FALSE),0)</f>
        <v>0</v>
      </c>
      <c r="DC334">
        <f>IFERROR(VLOOKUP($B334,'Raw Stats'!$BC$3:$BR$5288,16,FALSE),0)</f>
        <v>38</v>
      </c>
      <c r="DE334">
        <f>IFERROR(VLOOKUP($B334,'Raw Stats'!$AK$3:$AZ$528,3,FALSE),0)</f>
        <v>81</v>
      </c>
      <c r="DF334">
        <f>IFERROR(VLOOKUP($B334,'Raw Stats'!$AK$3:$AZ$528,4,FALSE),0)</f>
        <v>4</v>
      </c>
      <c r="DG334">
        <f>IFERROR(VLOOKUP($B334,'Raw Stats'!$AK$3:$AZ$528,5,FALSE),0)</f>
        <v>20</v>
      </c>
      <c r="DH334">
        <f>IFERROR(VLOOKUP($B334,'Raw Stats'!$AK$3:$AZ$528,6,FALSE),0)</f>
        <v>24</v>
      </c>
      <c r="DI334">
        <f>IFERROR(VLOOKUP($B334,'Raw Stats'!$AK$3:$AZ$528,7,FALSE),0)</f>
        <v>10</v>
      </c>
      <c r="DJ334">
        <f>IFERROR(VLOOKUP($B334,'Raw Stats'!$AK$3:$AZ$528,8,FALSE),0)</f>
        <v>56</v>
      </c>
      <c r="DK334">
        <f>IFERROR(VLOOKUP($B334,'Raw Stats'!$AK$3:$AZ$528,9,FALSE),0)</f>
        <v>164</v>
      </c>
      <c r="DL334">
        <f>IFERROR(VLOOKUP($B334,'Raw Stats'!$AK$3:$AZ$528,10,FALSE),0)</f>
        <v>119</v>
      </c>
      <c r="DM334">
        <f>IFERROR(VLOOKUP($B334,'Raw Stats'!$AK$3:$AZ$528,11,FALSE)+VLOOKUP($B334,'Raw Stats'!$AK$3:$AZ$528,12,FALSE),0)</f>
        <v>0</v>
      </c>
      <c r="DN334">
        <f>IFERROR(VLOOKUP($B334,'Raw Stats'!$AK$3:$AZ$528,13,FALSE)+VLOOKUP($B334,'Raw Stats'!$AK$3:$AZ$528,14,FALSE),0)</f>
        <v>2</v>
      </c>
      <c r="DO334">
        <f>IFERROR(VLOOKUP($B334,'Raw Stats'!$AK$3:$AZ$528,15,FALSE),0)</f>
        <v>0</v>
      </c>
      <c r="DP334">
        <f>IFERROR(VLOOKUP($B334,'Raw Stats'!$AK$3:$AZ$528,16,FALSE),0)</f>
        <v>113</v>
      </c>
      <c r="DR334">
        <f>IFERROR(VLOOKUP($B334,'Raw Stats'!$S$3:$AH$528,3,FALSE),0)</f>
        <v>82</v>
      </c>
      <c r="DS334">
        <f>IFERROR(VLOOKUP($B334,'Raw Stats'!$S$3:$AH$528,4,FALSE),0)</f>
        <v>2</v>
      </c>
      <c r="DT334">
        <f>IFERROR(VLOOKUP($B334,'Raw Stats'!$S$3:$AH$528,5,FALSE),0)</f>
        <v>14</v>
      </c>
      <c r="DU334">
        <f>IFERROR(VLOOKUP($B334,'Raw Stats'!$S$3:$AH$528,6,FALSE),0)</f>
        <v>16</v>
      </c>
      <c r="DV334">
        <f>IFERROR(VLOOKUP($B334,'Raw Stats'!$S$3:$AH$528,7,FALSE),0)</f>
        <v>15</v>
      </c>
      <c r="DW334">
        <f>IFERROR(VLOOKUP($B334,'Raw Stats'!$S$3:$AH$528,8,FALSE),0)</f>
        <v>53</v>
      </c>
      <c r="DX334">
        <f>IFERROR(VLOOKUP($B334,'Raw Stats'!$S$3:$AH$528,9,FALSE),0)</f>
        <v>177</v>
      </c>
      <c r="DY334">
        <f>IFERROR(VLOOKUP($B334,'Raw Stats'!$S$3:$AH$528,10,FALSE),0)</f>
        <v>133</v>
      </c>
      <c r="DZ334">
        <f>IFERROR(VLOOKUP($B334,'Raw Stats'!$S$3:$AH$528,11,FALSE)+VLOOKUP($B334,'Raw Stats'!$S$3:$AH$528,12,FALSE),0)</f>
        <v>0</v>
      </c>
      <c r="EA334">
        <f>IFERROR(VLOOKUP($B334,'Raw Stats'!$S$3:$AH$528,13,FALSE)+VLOOKUP($B334,'Raw Stats'!$S$3:$AH$528,14,FALSE),0)</f>
        <v>1</v>
      </c>
      <c r="EB334">
        <f>IFERROR(VLOOKUP($B334,'Raw Stats'!$S$3:$AH$528,15,FALSE),0)</f>
        <v>0</v>
      </c>
      <c r="EC334">
        <f>IFERROR(VLOOKUP($B334,'Raw Stats'!$S$3:$AH$528,16,FALSE),0)</f>
        <v>114</v>
      </c>
    </row>
    <row r="335" spans="1:133" x14ac:dyDescent="0.2">
      <c r="A335">
        <f>IFERROR(VLOOKUP(B335,Sheet2!$W$1:$X$300,2,FALSE),301)</f>
        <v>301</v>
      </c>
      <c r="B335" t="s">
        <v>276</v>
      </c>
      <c r="C335">
        <f t="shared" si="25"/>
        <v>0.57865947146104413</v>
      </c>
      <c r="D335">
        <f t="shared" si="26"/>
        <v>0.63470046617109144</v>
      </c>
      <c r="E335">
        <f t="shared" si="27"/>
        <v>0</v>
      </c>
      <c r="F335">
        <f t="shared" si="28"/>
        <v>0</v>
      </c>
      <c r="G335">
        <f t="shared" si="29"/>
        <v>0</v>
      </c>
      <c r="J335">
        <f>BS335*'Value Calculations'!$D$3</f>
        <v>6.9315022866426439</v>
      </c>
      <c r="K335">
        <f>BT335*'Value Calculations'!$D$4</f>
        <v>4.5585778566250994</v>
      </c>
      <c r="L335">
        <f>BU335*'Value Calculations'!$D$5</f>
        <v>8.2254812566405686</v>
      </c>
      <c r="M335">
        <f>BV335*'Value Calculations'!$D$6</f>
        <v>-1.2506493191936285</v>
      </c>
      <c r="N335">
        <f>BW335*'Value Calculations'!$D$7</f>
        <v>1.7576975410918561</v>
      </c>
      <c r="O335">
        <f>BX335*'Value Calculations'!$D$8</f>
        <v>7.9799513225759169</v>
      </c>
      <c r="P335">
        <f>BY335*'Value Calculations'!$D$9</f>
        <v>3.4007176981129517</v>
      </c>
      <c r="Q335">
        <f>BZ335*'Value Calculations'!$D$10</f>
        <v>1.4612658963048188</v>
      </c>
      <c r="R335">
        <f>CA335*'Value Calculations'!$D$11</f>
        <v>0.9907141480249374</v>
      </c>
      <c r="S335">
        <f>CB335*'Value Calculations'!$D$12</f>
        <v>1.6277654791788281</v>
      </c>
      <c r="T335">
        <f>CC335*'Value Calculations'!$D$13</f>
        <v>8.873755136496408</v>
      </c>
      <c r="V335">
        <f>CF335*'Value Calculations'!$D$3</f>
        <v>1.6309417145041516</v>
      </c>
      <c r="W335">
        <f>CG335*'Value Calculations'!$D$4</f>
        <v>4.5585778566250994</v>
      </c>
      <c r="X335">
        <f>CH335*'Value Calculations'!$D$5</f>
        <v>4.7760858909525883</v>
      </c>
      <c r="Y335">
        <f>CI335*'Value Calculations'!$D$6</f>
        <v>-0.87545452343553998</v>
      </c>
      <c r="Z335">
        <f>CJ335*'Value Calculations'!$D$7</f>
        <v>0.70307901643674242</v>
      </c>
      <c r="AA335">
        <f>CK335*'Value Calculations'!$D$8</f>
        <v>5.6075333618101038</v>
      </c>
      <c r="AB335">
        <f>CL335*'Value Calculations'!$D$9</f>
        <v>2.8969076687628847</v>
      </c>
      <c r="AC335">
        <f>CM335*'Value Calculations'!$D$10</f>
        <v>1.0959494222286141</v>
      </c>
      <c r="AD335">
        <f>CN335*'Value Calculations'!$D$11</f>
        <v>0</v>
      </c>
      <c r="AE335">
        <f>CO335*'Value Calculations'!$D$12</f>
        <v>0.81388273958941404</v>
      </c>
      <c r="AF335">
        <f>CP335*'Value Calculations'!$D$13</f>
        <v>4.8152159655406868</v>
      </c>
      <c r="AH335">
        <f>CS335*'Value Calculations'!$D$3</f>
        <v>0</v>
      </c>
      <c r="AI335">
        <f>CT335*'Value Calculations'!$D$4</f>
        <v>0</v>
      </c>
      <c r="AJ335">
        <f>CU335*'Value Calculations'!$D$5</f>
        <v>0</v>
      </c>
      <c r="AK335">
        <f>CV335*'Value Calculations'!$D$6</f>
        <v>0</v>
      </c>
      <c r="AL335">
        <f>CW335*'Value Calculations'!$D$7</f>
        <v>0</v>
      </c>
      <c r="AM335">
        <f>CX335*'Value Calculations'!$D$8</f>
        <v>0</v>
      </c>
      <c r="AN335">
        <f>CY335*'Value Calculations'!$D$9</f>
        <v>0.25190501467503346</v>
      </c>
      <c r="AO335">
        <f>CZ335*'Value Calculations'!$D$10</f>
        <v>0</v>
      </c>
      <c r="AP335">
        <f>DA335*'Value Calculations'!$D$11</f>
        <v>0</v>
      </c>
      <c r="AQ335">
        <f>DB335*'Value Calculations'!$D$12</f>
        <v>0</v>
      </c>
      <c r="AR335">
        <f>DC335*'Value Calculations'!$D$13</f>
        <v>0</v>
      </c>
      <c r="AT335">
        <f>DF335*'Value Calculations'!$D$3</f>
        <v>0</v>
      </c>
      <c r="AU335">
        <f>DG335*'Value Calculations'!$D$4</f>
        <v>0</v>
      </c>
      <c r="AV335">
        <f>DH335*'Value Calculations'!$D$5</f>
        <v>0</v>
      </c>
      <c r="AW335">
        <f>DI335*'Value Calculations'!$D$6</f>
        <v>0</v>
      </c>
      <c r="AX335">
        <f>DJ335*'Value Calculations'!$D$7</f>
        <v>0</v>
      </c>
      <c r="AY335">
        <f>DK335*'Value Calculations'!$D$8</f>
        <v>0</v>
      </c>
      <c r="AZ335">
        <f>DL335*'Value Calculations'!$D$9</f>
        <v>0</v>
      </c>
      <c r="BA335">
        <f>DM335*'Value Calculations'!$D$10</f>
        <v>0</v>
      </c>
      <c r="BB335">
        <f>DN335*'Value Calculations'!$D$11</f>
        <v>0</v>
      </c>
      <c r="BC335">
        <f>DO335*'Value Calculations'!$D$12</f>
        <v>0</v>
      </c>
      <c r="BD335">
        <f>DP335*'Value Calculations'!$D$13</f>
        <v>0</v>
      </c>
      <c r="BF335">
        <f>DS335*'Value Calculations'!$D$3</f>
        <v>0</v>
      </c>
      <c r="BG335">
        <f>DT335*'Value Calculations'!$D$4</f>
        <v>0</v>
      </c>
      <c r="BH335">
        <f>DU335*'Value Calculations'!$D$5</f>
        <v>0</v>
      </c>
      <c r="BI335">
        <f>DV335*'Value Calculations'!$D$6</f>
        <v>0</v>
      </c>
      <c r="BJ335">
        <f>DW335*'Value Calculations'!$D$7</f>
        <v>0</v>
      </c>
      <c r="BK335">
        <f>DX335*'Value Calculations'!$D$8</f>
        <v>0</v>
      </c>
      <c r="BL335">
        <f>DY335*'Value Calculations'!$D$9</f>
        <v>0</v>
      </c>
      <c r="BM335">
        <f>DZ335*'Value Calculations'!$D$10</f>
        <v>0</v>
      </c>
      <c r="BN335">
        <f>EA335*'Value Calculations'!$D$11</f>
        <v>0</v>
      </c>
      <c r="BO335">
        <f>EB335*'Value Calculations'!$D$12</f>
        <v>0</v>
      </c>
      <c r="BP335">
        <f>EC335*'Value Calculations'!$D$13</f>
        <v>0</v>
      </c>
      <c r="BR335">
        <f>IFERROR(VLOOKUP($B335,'Raw Stats'!$CM$3:$DC$884,3,FALSE),0)</f>
        <v>77</v>
      </c>
      <c r="BS335">
        <f>IFERROR(VLOOKUP($B335,'Raw Stats'!$CM$3:$DC$884,4,FALSE),0)</f>
        <v>17</v>
      </c>
      <c r="BT335">
        <f>IFERROR(VLOOKUP($B335,'Raw Stats'!$CM$3:$DC$884,5,FALSE),0)</f>
        <v>14</v>
      </c>
      <c r="BU335">
        <f>IFERROR(VLOOKUP($B335,'Raw Stats'!$CM$3:$DC$884,6,FALSE),0)</f>
        <v>31</v>
      </c>
      <c r="BV335">
        <f>IFERROR(VLOOKUP($B335,'Raw Stats'!$CM$3:$DC$884,7,FALSE),0)</f>
        <v>-10</v>
      </c>
      <c r="BW335">
        <f>IFERROR(VLOOKUP($B335,'Raw Stats'!$CM$3:$DC$884,8,FALSE),0)</f>
        <v>20</v>
      </c>
      <c r="BX335">
        <f>IFERROR(VLOOKUP($B335,'Raw Stats'!$CM$3:$DC$884,9,FALSE),0)</f>
        <v>111</v>
      </c>
      <c r="BY335">
        <f>IFERROR(VLOOKUP($B335,'Raw Stats'!$CM$3:$DC$884,10,FALSE),0)</f>
        <v>27</v>
      </c>
      <c r="BZ335">
        <f>IFERROR(VLOOKUP($B335,'Raw Stats'!$CM$3:$DC$884,11,FALSE)+VLOOKUP($B335,'Raw Stats'!$CM$3:$DC$884,12,FALSE),0)</f>
        <v>4</v>
      </c>
      <c r="CA335">
        <f>IFERROR(VLOOKUP($B335,'Raw Stats'!$CM$3:$DC$884,13,FALSE)+VLOOKUP($B335,'Raw Stats'!$CM$3:$DC$884,14,FALSE),0)</f>
        <v>1</v>
      </c>
      <c r="CB335">
        <f>IFERROR(VLOOKUP($B335,'Raw Stats'!$CM$3:$DC$884,15,FALSE),0)</f>
        <v>2</v>
      </c>
      <c r="CC335">
        <f>IFERROR(VLOOKUP($B335,'Raw Stats'!$CM$3:$DC$884,16,FALSE),0)</f>
        <v>129</v>
      </c>
      <c r="CE335">
        <f>IFERROR(VLOOKUP($B335,'Raw Stats'!$BU$3:$CJ$528,3,FALSE),0)</f>
        <v>41</v>
      </c>
      <c r="CF335">
        <f>IFERROR(VLOOKUP($B335,'Raw Stats'!$BU$3:$CJ$528,4,FALSE),0)</f>
        <v>4</v>
      </c>
      <c r="CG335">
        <f>IFERROR(VLOOKUP($B335,'Raw Stats'!$BU$3:$CJ$5288,5,FALSE),0)</f>
        <v>14</v>
      </c>
      <c r="CH335">
        <f>IFERROR(VLOOKUP($B335,'Raw Stats'!$BU$3:$CJ$528,6,FALSE),0)</f>
        <v>18</v>
      </c>
      <c r="CI335">
        <f>IFERROR(VLOOKUP($B335,'Raw Stats'!$BU$3:$CJ$528,7,FALSE),0)</f>
        <v>-7</v>
      </c>
      <c r="CJ335">
        <f>IFERROR(VLOOKUP($B335,'Raw Stats'!$BU$3:$CJ$528,8,FALSE),0)</f>
        <v>8</v>
      </c>
      <c r="CK335">
        <f>IFERROR(VLOOKUP($B335,'Raw Stats'!$BU$3:$CJ$528,9,FALSE),0)</f>
        <v>78</v>
      </c>
      <c r="CL335">
        <f>IFERROR(VLOOKUP($B335,'Raw Stats'!$BU$3:$CJ$528,10,FALSE),0)</f>
        <v>23</v>
      </c>
      <c r="CM335">
        <f>IFERROR(VLOOKUP($B335,'Raw Stats'!$BU$3:$CJ$528,11,FALSE)+VLOOKUP($B335,'Raw Stats'!$BU$3:$CJ$528,12,FALSE),0)</f>
        <v>3</v>
      </c>
      <c r="CN335">
        <f>IFERROR(VLOOKUP($B335,'Raw Stats'!$BU$3:$CJ$528,13,FALSE)+VLOOKUP($B335,'Raw Stats'!$BU$3:$CJ$528,14,FALSE),0)</f>
        <v>0</v>
      </c>
      <c r="CO335">
        <f>IFERROR(VLOOKUP($B335,'Raw Stats'!$BU$3:$CJ$528,15,FALSE),0)</f>
        <v>1</v>
      </c>
      <c r="CP335">
        <f>IFERROR(VLOOKUP($B335,'Raw Stats'!$BU$3:$CJ$528,16,FALSE),0)</f>
        <v>70</v>
      </c>
      <c r="CR335">
        <f>IFERROR(VLOOKUP($B335,'Raw Stats'!$BC$3:$BR$528,3,FALSE),0)</f>
        <v>0</v>
      </c>
      <c r="CS335">
        <f>IFERROR(VLOOKUP($B335,'Raw Stats'!$BC$3:$BR$528,4,FALSE),0)</f>
        <v>0</v>
      </c>
      <c r="CT335">
        <f>IFERROR(VLOOKUP($B335,'Raw Stats'!$BC$3:$BR$5288,5,FALSE),0)</f>
        <v>0</v>
      </c>
      <c r="CU335">
        <f>IFERROR(VLOOKUP($B335,'Raw Stats'!$BC$3:$BR$52888,6,FALSE),0)</f>
        <v>0</v>
      </c>
      <c r="CV335">
        <f>IFERROR(VLOOKUP($B335,'Raw Stats'!$BC$3:$BR$5288,7,FALSE),0)</f>
        <v>0</v>
      </c>
      <c r="CW335">
        <f>IFERROR(VLOOKUP($B335,'Raw Stats'!$BC$3:$BR$5288,8,FALSE),0)</f>
        <v>0</v>
      </c>
      <c r="CX335">
        <f>IFERROR(VLOOKUP($B335,'Raw Stats'!$BC$3:$BR$5288,9,FALSE),0)</f>
        <v>0</v>
      </c>
      <c r="CY335">
        <f>IFERROR(VLOOKUP($B335,'Raw Stats'!$BC$3:$BR$5288,10,FALSE),0)</f>
        <v>2</v>
      </c>
      <c r="CZ335">
        <f>IFERROR(VLOOKUP($B335,'Raw Stats'!$BC$3:$BR$5288,11,FALSE)+VLOOKUP($B335,'Raw Stats'!$BC$3:$BR$5288,12,FALSE),0)</f>
        <v>0</v>
      </c>
      <c r="DA335">
        <f>IFERROR(VLOOKUP($B335,'Raw Stats'!$BC$3:$BR$5288,13,FALSE)+VLOOKUP($B335,'Raw Stats'!$BC$3:$BR$5288,14,FALSE),0)</f>
        <v>0</v>
      </c>
      <c r="DB335">
        <f>IFERROR(VLOOKUP($B335,'Raw Stats'!$BC$3:$BR$5288,15,FALSE),0)</f>
        <v>0</v>
      </c>
      <c r="DC335">
        <f>IFERROR(VLOOKUP($B335,'Raw Stats'!$BC$3:$BR$5288,16,FALSE),0)</f>
        <v>0</v>
      </c>
      <c r="DE335">
        <f>IFERROR(VLOOKUP($B335,'Raw Stats'!$AK$3:$AZ$528,3,FALSE),0)</f>
        <v>0</v>
      </c>
      <c r="DF335">
        <f>IFERROR(VLOOKUP($B335,'Raw Stats'!$AK$3:$AZ$528,4,FALSE),0)</f>
        <v>0</v>
      </c>
      <c r="DG335">
        <f>IFERROR(VLOOKUP($B335,'Raw Stats'!$AK$3:$AZ$528,5,FALSE),0)</f>
        <v>0</v>
      </c>
      <c r="DH335">
        <f>IFERROR(VLOOKUP($B335,'Raw Stats'!$AK$3:$AZ$528,6,FALSE),0)</f>
        <v>0</v>
      </c>
      <c r="DI335">
        <f>IFERROR(VLOOKUP($B335,'Raw Stats'!$AK$3:$AZ$528,7,FALSE),0)</f>
        <v>0</v>
      </c>
      <c r="DJ335">
        <f>IFERROR(VLOOKUP($B335,'Raw Stats'!$AK$3:$AZ$528,8,FALSE),0)</f>
        <v>0</v>
      </c>
      <c r="DK335">
        <f>IFERROR(VLOOKUP($B335,'Raw Stats'!$AK$3:$AZ$528,9,FALSE),0)</f>
        <v>0</v>
      </c>
      <c r="DL335">
        <f>IFERROR(VLOOKUP($B335,'Raw Stats'!$AK$3:$AZ$528,10,FALSE),0)</f>
        <v>0</v>
      </c>
      <c r="DM335">
        <f>IFERROR(VLOOKUP($B335,'Raw Stats'!$AK$3:$AZ$528,11,FALSE)+VLOOKUP($B335,'Raw Stats'!$AK$3:$AZ$528,12,FALSE),0)</f>
        <v>0</v>
      </c>
      <c r="DN335">
        <f>IFERROR(VLOOKUP($B335,'Raw Stats'!$AK$3:$AZ$528,13,FALSE)+VLOOKUP($B335,'Raw Stats'!$AK$3:$AZ$528,14,FALSE),0)</f>
        <v>0</v>
      </c>
      <c r="DO335">
        <f>IFERROR(VLOOKUP($B335,'Raw Stats'!$AK$3:$AZ$528,15,FALSE),0)</f>
        <v>0</v>
      </c>
      <c r="DP335">
        <f>IFERROR(VLOOKUP($B335,'Raw Stats'!$AK$3:$AZ$528,16,FALSE),0)</f>
        <v>0</v>
      </c>
      <c r="DR335">
        <f>IFERROR(VLOOKUP($B335,'Raw Stats'!$S$3:$AH$528,3,FALSE),0)</f>
        <v>0</v>
      </c>
      <c r="DS335">
        <f>IFERROR(VLOOKUP($B335,'Raw Stats'!$S$3:$AH$528,4,FALSE),0)</f>
        <v>0</v>
      </c>
      <c r="DT335">
        <f>IFERROR(VLOOKUP($B335,'Raw Stats'!$S$3:$AH$528,5,FALSE),0)</f>
        <v>0</v>
      </c>
      <c r="DU335">
        <f>IFERROR(VLOOKUP($B335,'Raw Stats'!$S$3:$AH$528,6,FALSE),0)</f>
        <v>0</v>
      </c>
      <c r="DV335">
        <f>IFERROR(VLOOKUP($B335,'Raw Stats'!$S$3:$AH$528,7,FALSE),0)</f>
        <v>0</v>
      </c>
      <c r="DW335">
        <f>IFERROR(VLOOKUP($B335,'Raw Stats'!$S$3:$AH$528,8,FALSE),0)</f>
        <v>0</v>
      </c>
      <c r="DX335">
        <f>IFERROR(VLOOKUP($B335,'Raw Stats'!$S$3:$AH$528,9,FALSE),0)</f>
        <v>0</v>
      </c>
      <c r="DY335">
        <f>IFERROR(VLOOKUP($B335,'Raw Stats'!$S$3:$AH$528,10,FALSE),0)</f>
        <v>0</v>
      </c>
      <c r="DZ335">
        <f>IFERROR(VLOOKUP($B335,'Raw Stats'!$S$3:$AH$528,11,FALSE)+VLOOKUP($B335,'Raw Stats'!$S$3:$AH$528,12,FALSE),0)</f>
        <v>0</v>
      </c>
      <c r="EA335">
        <f>IFERROR(VLOOKUP($B335,'Raw Stats'!$S$3:$AH$528,13,FALSE)+VLOOKUP($B335,'Raw Stats'!$S$3:$AH$528,14,FALSE),0)</f>
        <v>0</v>
      </c>
      <c r="EB335">
        <f>IFERROR(VLOOKUP($B335,'Raw Stats'!$S$3:$AH$528,15,FALSE),0)</f>
        <v>0</v>
      </c>
      <c r="EC335">
        <f>IFERROR(VLOOKUP($B335,'Raw Stats'!$S$3:$AH$528,16,FALSE),0)</f>
        <v>0</v>
      </c>
    </row>
    <row r="336" spans="1:133" x14ac:dyDescent="0.2">
      <c r="A336">
        <f>IFERROR(VLOOKUP(B336,Sheet2!$W$1:$X$300,2,FALSE),301)</f>
        <v>301</v>
      </c>
      <c r="B336" t="s">
        <v>749</v>
      </c>
      <c r="C336">
        <f t="shared" si="25"/>
        <v>0.57806614503382636</v>
      </c>
      <c r="D336">
        <f t="shared" si="26"/>
        <v>0.48829066159577578</v>
      </c>
      <c r="E336">
        <f t="shared" si="27"/>
        <v>0.46526477301996882</v>
      </c>
      <c r="F336">
        <f t="shared" si="28"/>
        <v>0</v>
      </c>
      <c r="G336">
        <f t="shared" si="29"/>
        <v>0</v>
      </c>
      <c r="J336">
        <f>BS336*'Value Calculations'!$D$3</f>
        <v>1.2232062858781136</v>
      </c>
      <c r="K336">
        <f>BT336*'Value Calculations'!$D$4</f>
        <v>4.5585778566250994</v>
      </c>
      <c r="L336">
        <f>BU336*'Value Calculations'!$D$5</f>
        <v>4.5107477858996665</v>
      </c>
      <c r="M336">
        <f>BV336*'Value Calculations'!$D$6</f>
        <v>2.6263635703066202</v>
      </c>
      <c r="N336">
        <f>BW336*'Value Calculations'!$D$7</f>
        <v>0.70307901643674242</v>
      </c>
      <c r="O336">
        <f>BX336*'Value Calculations'!$D$8</f>
        <v>2.2286350540527335</v>
      </c>
      <c r="P336">
        <f>BY336*'Value Calculations'!$D$9</f>
        <v>16.121920939202141</v>
      </c>
      <c r="Q336">
        <f>BZ336*'Value Calculations'!$D$10</f>
        <v>0.73063294815240942</v>
      </c>
      <c r="R336">
        <f>CA336*'Value Calculations'!$D$11</f>
        <v>0.9907141480249374</v>
      </c>
      <c r="S336">
        <f>CB336*'Value Calculations'!$D$12</f>
        <v>0.81388273958941404</v>
      </c>
      <c r="T336">
        <f>CC336*'Value Calculations'!$D$13</f>
        <v>6.5349359532337896</v>
      </c>
      <c r="V336">
        <f>CF336*'Value Calculations'!$D$3</f>
        <v>3.2618834290083032</v>
      </c>
      <c r="W336">
        <f>CG336*'Value Calculations'!$D$4</f>
        <v>3.5817397444911494</v>
      </c>
      <c r="X336">
        <f>CH336*'Value Calculations'!$D$5</f>
        <v>5.0414239960055092</v>
      </c>
      <c r="Y336">
        <f>CI336*'Value Calculations'!$D$6</f>
        <v>0</v>
      </c>
      <c r="Z336">
        <f>CJ336*'Value Calculations'!$D$7</f>
        <v>1.9334672952010417</v>
      </c>
      <c r="AA336">
        <f>CK336*'Value Calculations'!$D$8</f>
        <v>2.3724179607658131</v>
      </c>
      <c r="AB336">
        <f>CL336*'Value Calculations'!$D$9</f>
        <v>14.736443358489456</v>
      </c>
      <c r="AC336">
        <f>CM336*'Value Calculations'!$D$10</f>
        <v>2.5572153185334328</v>
      </c>
      <c r="AD336">
        <f>CN336*'Value Calculations'!$D$11</f>
        <v>0</v>
      </c>
      <c r="AE336">
        <f>CO336*'Value Calculations'!$D$12</f>
        <v>0</v>
      </c>
      <c r="AF336">
        <f>CP336*'Value Calculations'!$D$13</f>
        <v>5.0903711635715831</v>
      </c>
      <c r="AH336">
        <f>CS336*'Value Calculations'!$D$3</f>
        <v>0.8154708572520758</v>
      </c>
      <c r="AI336">
        <f>CT336*'Value Calculations'!$D$4</f>
        <v>2.9305143364018491</v>
      </c>
      <c r="AJ336">
        <f>CU336*'Value Calculations'!$D$5</f>
        <v>2.9187191555821368</v>
      </c>
      <c r="AK336">
        <f>CV336*'Value Calculations'!$D$6</f>
        <v>0.37519479575808856</v>
      </c>
      <c r="AL336">
        <f>CW336*'Value Calculations'!$D$7</f>
        <v>0.87884877054592803</v>
      </c>
      <c r="AM336">
        <f>CX336*'Value Calculations'!$D$8</f>
        <v>1.2221547070611765</v>
      </c>
      <c r="AN336">
        <f>CY336*'Value Calculations'!$D$9</f>
        <v>7.5571504402510037</v>
      </c>
      <c r="AO336">
        <f>CZ336*'Value Calculations'!$D$10</f>
        <v>0.73063294815240942</v>
      </c>
      <c r="AP336">
        <f>DA336*'Value Calculations'!$D$11</f>
        <v>0</v>
      </c>
      <c r="AQ336">
        <f>DB336*'Value Calculations'!$D$12</f>
        <v>0</v>
      </c>
      <c r="AR336">
        <f>DC336*'Value Calculations'!$D$13</f>
        <v>3.5082287748939289</v>
      </c>
      <c r="AT336">
        <f>DF336*'Value Calculations'!$D$3</f>
        <v>0</v>
      </c>
      <c r="AU336">
        <f>DG336*'Value Calculations'!$D$4</f>
        <v>0</v>
      </c>
      <c r="AV336">
        <f>DH336*'Value Calculations'!$D$5</f>
        <v>0</v>
      </c>
      <c r="AW336">
        <f>DI336*'Value Calculations'!$D$6</f>
        <v>0</v>
      </c>
      <c r="AX336">
        <f>DJ336*'Value Calculations'!$D$7</f>
        <v>0</v>
      </c>
      <c r="AY336">
        <f>DK336*'Value Calculations'!$D$8</f>
        <v>0</v>
      </c>
      <c r="AZ336">
        <f>DL336*'Value Calculations'!$D$9</f>
        <v>0</v>
      </c>
      <c r="BA336">
        <f>DM336*'Value Calculations'!$D$10</f>
        <v>0</v>
      </c>
      <c r="BB336">
        <f>DN336*'Value Calculations'!$D$11</f>
        <v>0</v>
      </c>
      <c r="BC336">
        <f>DO336*'Value Calculations'!$D$12</f>
        <v>0</v>
      </c>
      <c r="BD336">
        <f>DP336*'Value Calculations'!$D$13</f>
        <v>0</v>
      </c>
      <c r="BF336">
        <f>DS336*'Value Calculations'!$D$3</f>
        <v>0</v>
      </c>
      <c r="BG336">
        <f>DT336*'Value Calculations'!$D$4</f>
        <v>0</v>
      </c>
      <c r="BH336">
        <f>DU336*'Value Calculations'!$D$5</f>
        <v>0</v>
      </c>
      <c r="BI336">
        <f>DV336*'Value Calculations'!$D$6</f>
        <v>0</v>
      </c>
      <c r="BJ336">
        <f>DW336*'Value Calculations'!$D$7</f>
        <v>0</v>
      </c>
      <c r="BK336">
        <f>DX336*'Value Calculations'!$D$8</f>
        <v>0</v>
      </c>
      <c r="BL336">
        <f>DY336*'Value Calculations'!$D$9</f>
        <v>0</v>
      </c>
      <c r="BM336">
        <f>DZ336*'Value Calculations'!$D$10</f>
        <v>0</v>
      </c>
      <c r="BN336">
        <f>EA336*'Value Calculations'!$D$11</f>
        <v>0</v>
      </c>
      <c r="BO336">
        <f>EB336*'Value Calculations'!$D$12</f>
        <v>0</v>
      </c>
      <c r="BP336">
        <f>EC336*'Value Calculations'!$D$13</f>
        <v>0</v>
      </c>
      <c r="BR336">
        <f>IFERROR(VLOOKUP($B336,'Raw Stats'!$CM$3:$DC$884,3,FALSE),0)</f>
        <v>71</v>
      </c>
      <c r="BS336">
        <f>IFERROR(VLOOKUP($B336,'Raw Stats'!$CM$3:$DC$884,4,FALSE),0)</f>
        <v>3</v>
      </c>
      <c r="BT336">
        <f>IFERROR(VLOOKUP($B336,'Raw Stats'!$CM$3:$DC$884,5,FALSE),0)</f>
        <v>14</v>
      </c>
      <c r="BU336">
        <f>IFERROR(VLOOKUP($B336,'Raw Stats'!$CM$3:$DC$884,6,FALSE),0)</f>
        <v>17</v>
      </c>
      <c r="BV336">
        <f>IFERROR(VLOOKUP($B336,'Raw Stats'!$CM$3:$DC$884,7,FALSE),0)</f>
        <v>21</v>
      </c>
      <c r="BW336">
        <f>IFERROR(VLOOKUP($B336,'Raw Stats'!$CM$3:$DC$884,8,FALSE),0)</f>
        <v>8</v>
      </c>
      <c r="BX336">
        <f>IFERROR(VLOOKUP($B336,'Raw Stats'!$CM$3:$DC$884,9,FALSE),0)</f>
        <v>31</v>
      </c>
      <c r="BY336">
        <f>IFERROR(VLOOKUP($B336,'Raw Stats'!$CM$3:$DC$884,10,FALSE),0)</f>
        <v>128</v>
      </c>
      <c r="BZ336">
        <f>IFERROR(VLOOKUP($B336,'Raw Stats'!$CM$3:$DC$884,11,FALSE)+VLOOKUP($B336,'Raw Stats'!$CM$3:$DC$884,12,FALSE),0)</f>
        <v>2</v>
      </c>
      <c r="CA336">
        <f>IFERROR(VLOOKUP($B336,'Raw Stats'!$CM$3:$DC$884,13,FALSE)+VLOOKUP($B336,'Raw Stats'!$CM$3:$DC$884,14,FALSE),0)</f>
        <v>1</v>
      </c>
      <c r="CB336">
        <f>IFERROR(VLOOKUP($B336,'Raw Stats'!$CM$3:$DC$884,15,FALSE),0)</f>
        <v>1</v>
      </c>
      <c r="CC336">
        <f>IFERROR(VLOOKUP($B336,'Raw Stats'!$CM$3:$DC$884,16,FALSE),0)</f>
        <v>95</v>
      </c>
      <c r="CE336">
        <f>IFERROR(VLOOKUP($B336,'Raw Stats'!$BU$3:$CJ$528,3,FALSE),0)</f>
        <v>79</v>
      </c>
      <c r="CF336">
        <f>IFERROR(VLOOKUP($B336,'Raw Stats'!$BU$3:$CJ$528,4,FALSE),0)</f>
        <v>8</v>
      </c>
      <c r="CG336">
        <f>IFERROR(VLOOKUP($B336,'Raw Stats'!$BU$3:$CJ$5288,5,FALSE),0)</f>
        <v>11</v>
      </c>
      <c r="CH336">
        <f>IFERROR(VLOOKUP($B336,'Raw Stats'!$BU$3:$CJ$528,6,FALSE),0)</f>
        <v>19</v>
      </c>
      <c r="CI336">
        <f>IFERROR(VLOOKUP($B336,'Raw Stats'!$BU$3:$CJ$528,7,FALSE),0)</f>
        <v>0</v>
      </c>
      <c r="CJ336">
        <f>IFERROR(VLOOKUP($B336,'Raw Stats'!$BU$3:$CJ$528,8,FALSE),0)</f>
        <v>22</v>
      </c>
      <c r="CK336">
        <f>IFERROR(VLOOKUP($B336,'Raw Stats'!$BU$3:$CJ$528,9,FALSE),0)</f>
        <v>33</v>
      </c>
      <c r="CL336">
        <f>IFERROR(VLOOKUP($B336,'Raw Stats'!$BU$3:$CJ$528,10,FALSE),0)</f>
        <v>117</v>
      </c>
      <c r="CM336">
        <f>IFERROR(VLOOKUP($B336,'Raw Stats'!$BU$3:$CJ$528,11,FALSE)+VLOOKUP($B336,'Raw Stats'!$BU$3:$CJ$528,12,FALSE),0)</f>
        <v>7</v>
      </c>
      <c r="CN336">
        <f>IFERROR(VLOOKUP($B336,'Raw Stats'!$BU$3:$CJ$528,13,FALSE)+VLOOKUP($B336,'Raw Stats'!$BU$3:$CJ$528,14,FALSE),0)</f>
        <v>0</v>
      </c>
      <c r="CO336">
        <f>IFERROR(VLOOKUP($B336,'Raw Stats'!$BU$3:$CJ$528,15,FALSE),0)</f>
        <v>0</v>
      </c>
      <c r="CP336">
        <f>IFERROR(VLOOKUP($B336,'Raw Stats'!$BU$3:$CJ$528,16,FALSE),0)</f>
        <v>74</v>
      </c>
      <c r="CR336">
        <f>IFERROR(VLOOKUP($B336,'Raw Stats'!$BC$3:$BR$528,3,FALSE),0)</f>
        <v>45</v>
      </c>
      <c r="CS336">
        <f>IFERROR(VLOOKUP($B336,'Raw Stats'!$BC$3:$BR$528,4,FALSE),0)</f>
        <v>2</v>
      </c>
      <c r="CT336">
        <f>IFERROR(VLOOKUP($B336,'Raw Stats'!$BC$3:$BR$5288,5,FALSE),0)</f>
        <v>9</v>
      </c>
      <c r="CU336">
        <f>IFERROR(VLOOKUP($B336,'Raw Stats'!$BC$3:$BR$52888,6,FALSE),0)</f>
        <v>11</v>
      </c>
      <c r="CV336">
        <f>IFERROR(VLOOKUP($B336,'Raw Stats'!$BC$3:$BR$5288,7,FALSE),0)</f>
        <v>3</v>
      </c>
      <c r="CW336">
        <f>IFERROR(VLOOKUP($B336,'Raw Stats'!$BC$3:$BR$5288,8,FALSE),0)</f>
        <v>10</v>
      </c>
      <c r="CX336">
        <f>IFERROR(VLOOKUP($B336,'Raw Stats'!$BC$3:$BR$5288,9,FALSE),0)</f>
        <v>17</v>
      </c>
      <c r="CY336">
        <f>IFERROR(VLOOKUP($B336,'Raw Stats'!$BC$3:$BR$5288,10,FALSE),0)</f>
        <v>60</v>
      </c>
      <c r="CZ336">
        <f>IFERROR(VLOOKUP($B336,'Raw Stats'!$BC$3:$BR$5288,11,FALSE)+VLOOKUP($B336,'Raw Stats'!$BC$3:$BR$5288,12,FALSE),0)</f>
        <v>2</v>
      </c>
      <c r="DA336">
        <f>IFERROR(VLOOKUP($B336,'Raw Stats'!$BC$3:$BR$5288,13,FALSE)+VLOOKUP($B336,'Raw Stats'!$BC$3:$BR$5288,14,FALSE),0)</f>
        <v>0</v>
      </c>
      <c r="DB336">
        <f>IFERROR(VLOOKUP($B336,'Raw Stats'!$BC$3:$BR$5288,15,FALSE),0)</f>
        <v>0</v>
      </c>
      <c r="DC336">
        <f>IFERROR(VLOOKUP($B336,'Raw Stats'!$BC$3:$BR$5288,16,FALSE),0)</f>
        <v>51</v>
      </c>
      <c r="DE336">
        <f>IFERROR(VLOOKUP($B336,'Raw Stats'!$AK$3:$AZ$528,3,FALSE),0)</f>
        <v>0</v>
      </c>
      <c r="DF336">
        <f>IFERROR(VLOOKUP($B336,'Raw Stats'!$AK$3:$AZ$528,4,FALSE),0)</f>
        <v>0</v>
      </c>
      <c r="DG336">
        <f>IFERROR(VLOOKUP($B336,'Raw Stats'!$AK$3:$AZ$528,5,FALSE),0)</f>
        <v>0</v>
      </c>
      <c r="DH336">
        <f>IFERROR(VLOOKUP($B336,'Raw Stats'!$AK$3:$AZ$528,6,FALSE),0)</f>
        <v>0</v>
      </c>
      <c r="DI336">
        <f>IFERROR(VLOOKUP($B336,'Raw Stats'!$AK$3:$AZ$528,7,FALSE),0)</f>
        <v>0</v>
      </c>
      <c r="DJ336">
        <f>IFERROR(VLOOKUP($B336,'Raw Stats'!$AK$3:$AZ$528,8,FALSE),0)</f>
        <v>0</v>
      </c>
      <c r="DK336">
        <f>IFERROR(VLOOKUP($B336,'Raw Stats'!$AK$3:$AZ$528,9,FALSE),0)</f>
        <v>0</v>
      </c>
      <c r="DL336">
        <f>IFERROR(VLOOKUP($B336,'Raw Stats'!$AK$3:$AZ$528,10,FALSE),0)</f>
        <v>0</v>
      </c>
      <c r="DM336">
        <f>IFERROR(VLOOKUP($B336,'Raw Stats'!$AK$3:$AZ$528,11,FALSE)+VLOOKUP($B336,'Raw Stats'!$AK$3:$AZ$528,12,FALSE),0)</f>
        <v>0</v>
      </c>
      <c r="DN336">
        <f>IFERROR(VLOOKUP($B336,'Raw Stats'!$AK$3:$AZ$528,13,FALSE)+VLOOKUP($B336,'Raw Stats'!$AK$3:$AZ$528,14,FALSE),0)</f>
        <v>0</v>
      </c>
      <c r="DO336">
        <f>IFERROR(VLOOKUP($B336,'Raw Stats'!$AK$3:$AZ$528,15,FALSE),0)</f>
        <v>0</v>
      </c>
      <c r="DP336">
        <f>IFERROR(VLOOKUP($B336,'Raw Stats'!$AK$3:$AZ$528,16,FALSE),0)</f>
        <v>0</v>
      </c>
      <c r="DR336">
        <f>IFERROR(VLOOKUP($B336,'Raw Stats'!$S$3:$AH$528,3,FALSE),0)</f>
        <v>0</v>
      </c>
      <c r="DS336">
        <f>IFERROR(VLOOKUP($B336,'Raw Stats'!$S$3:$AH$528,4,FALSE),0)</f>
        <v>0</v>
      </c>
      <c r="DT336">
        <f>IFERROR(VLOOKUP($B336,'Raw Stats'!$S$3:$AH$528,5,FALSE),0)</f>
        <v>0</v>
      </c>
      <c r="DU336">
        <f>IFERROR(VLOOKUP($B336,'Raw Stats'!$S$3:$AH$528,6,FALSE),0)</f>
        <v>0</v>
      </c>
      <c r="DV336">
        <f>IFERROR(VLOOKUP($B336,'Raw Stats'!$S$3:$AH$528,7,FALSE),0)</f>
        <v>0</v>
      </c>
      <c r="DW336">
        <f>IFERROR(VLOOKUP($B336,'Raw Stats'!$S$3:$AH$528,8,FALSE),0)</f>
        <v>0</v>
      </c>
      <c r="DX336">
        <f>IFERROR(VLOOKUP($B336,'Raw Stats'!$S$3:$AH$528,9,FALSE),0)</f>
        <v>0</v>
      </c>
      <c r="DY336">
        <f>IFERROR(VLOOKUP($B336,'Raw Stats'!$S$3:$AH$528,10,FALSE),0)</f>
        <v>0</v>
      </c>
      <c r="DZ336">
        <f>IFERROR(VLOOKUP($B336,'Raw Stats'!$S$3:$AH$528,11,FALSE)+VLOOKUP($B336,'Raw Stats'!$S$3:$AH$528,12,FALSE),0)</f>
        <v>0</v>
      </c>
      <c r="EA336">
        <f>IFERROR(VLOOKUP($B336,'Raw Stats'!$S$3:$AH$528,13,FALSE)+VLOOKUP($B336,'Raw Stats'!$S$3:$AH$528,14,FALSE),0)</f>
        <v>0</v>
      </c>
      <c r="EB336">
        <f>IFERROR(VLOOKUP($B336,'Raw Stats'!$S$3:$AH$528,15,FALSE),0)</f>
        <v>0</v>
      </c>
      <c r="EC336">
        <f>IFERROR(VLOOKUP($B336,'Raw Stats'!$S$3:$AH$528,16,FALSE),0)</f>
        <v>0</v>
      </c>
    </row>
    <row r="337" spans="1:133" x14ac:dyDescent="0.2">
      <c r="A337">
        <f>IFERROR(VLOOKUP(B337,Sheet2!$W$1:$X$300,2,FALSE),301)</f>
        <v>301</v>
      </c>
      <c r="B337" t="s">
        <v>149</v>
      </c>
      <c r="C337">
        <f t="shared" si="25"/>
        <v>0.5778965917139558</v>
      </c>
      <c r="D337">
        <f t="shared" si="26"/>
        <v>0</v>
      </c>
      <c r="E337">
        <f t="shared" si="27"/>
        <v>0</v>
      </c>
      <c r="F337">
        <f t="shared" si="28"/>
        <v>0</v>
      </c>
      <c r="G337">
        <f t="shared" si="29"/>
        <v>0</v>
      </c>
      <c r="J337">
        <f>BS337*'Value Calculations'!$D$3</f>
        <v>2.4464125717562273</v>
      </c>
      <c r="K337">
        <f>BT337*'Value Calculations'!$D$4</f>
        <v>3.2561270404464993</v>
      </c>
      <c r="L337">
        <f>BU337*'Value Calculations'!$D$5</f>
        <v>4.2454096808467447</v>
      </c>
      <c r="M337">
        <f>BV337*'Value Calculations'!$D$6</f>
        <v>0</v>
      </c>
      <c r="N337">
        <f>BW337*'Value Calculations'!$D$7</f>
        <v>1.0546185246551136</v>
      </c>
      <c r="O337">
        <f>BX337*'Value Calculations'!$D$8</f>
        <v>4.2415957480358477</v>
      </c>
      <c r="P337">
        <f>BY337*'Value Calculations'!$D$9</f>
        <v>2.3930976394128178</v>
      </c>
      <c r="Q337">
        <f>BZ337*'Value Calculations'!$D$10</f>
        <v>1.4612658963048188</v>
      </c>
      <c r="R337">
        <f>CA337*'Value Calculations'!$D$11</f>
        <v>0</v>
      </c>
      <c r="S337">
        <f>CB337*'Value Calculations'!$D$12</f>
        <v>0</v>
      </c>
      <c r="T337">
        <f>CC337*'Value Calculations'!$D$13</f>
        <v>3.4394399753862048</v>
      </c>
      <c r="V337">
        <f>CF337*'Value Calculations'!$D$3</f>
        <v>0</v>
      </c>
      <c r="W337">
        <f>CG337*'Value Calculations'!$D$4</f>
        <v>1.3024508161785997</v>
      </c>
      <c r="X337">
        <f>CH337*'Value Calculations'!$D$5</f>
        <v>0</v>
      </c>
      <c r="Y337">
        <f>CI337*'Value Calculations'!$D$6</f>
        <v>0</v>
      </c>
      <c r="Z337">
        <f>CJ337*'Value Calculations'!$D$7</f>
        <v>0</v>
      </c>
      <c r="AA337">
        <f>CK337*'Value Calculations'!$D$8</f>
        <v>0</v>
      </c>
      <c r="AB337">
        <f>CL337*'Value Calculations'!$D$9</f>
        <v>0</v>
      </c>
      <c r="AC337">
        <f>CM337*'Value Calculations'!$D$10</f>
        <v>0</v>
      </c>
      <c r="AD337">
        <f>CN337*'Value Calculations'!$D$11</f>
        <v>0</v>
      </c>
      <c r="AE337">
        <f>CO337*'Value Calculations'!$D$12</f>
        <v>0</v>
      </c>
      <c r="AF337">
        <f>CP337*'Value Calculations'!$D$13</f>
        <v>0</v>
      </c>
      <c r="AH337">
        <f>CS337*'Value Calculations'!$D$3</f>
        <v>0</v>
      </c>
      <c r="AI337">
        <f>CT337*'Value Calculations'!$D$4</f>
        <v>0</v>
      </c>
      <c r="AJ337">
        <f>CU337*'Value Calculations'!$D$5</f>
        <v>0</v>
      </c>
      <c r="AK337">
        <f>CV337*'Value Calculations'!$D$6</f>
        <v>0</v>
      </c>
      <c r="AL337">
        <f>CW337*'Value Calculations'!$D$7</f>
        <v>0</v>
      </c>
      <c r="AM337">
        <f>CX337*'Value Calculations'!$D$8</f>
        <v>0.14378290671307958</v>
      </c>
      <c r="AN337">
        <f>CY337*'Value Calculations'!$D$9</f>
        <v>0.12595250733751673</v>
      </c>
      <c r="AO337">
        <f>CZ337*'Value Calculations'!$D$10</f>
        <v>0</v>
      </c>
      <c r="AP337">
        <f>DA337*'Value Calculations'!$D$11</f>
        <v>0</v>
      </c>
      <c r="AQ337">
        <f>DB337*'Value Calculations'!$D$12</f>
        <v>0</v>
      </c>
      <c r="AR337">
        <f>DC337*'Value Calculations'!$D$13</f>
        <v>0.13757759901544819</v>
      </c>
      <c r="AT337">
        <f>DF337*'Value Calculations'!$D$3</f>
        <v>0</v>
      </c>
      <c r="AU337">
        <f>DG337*'Value Calculations'!$D$4</f>
        <v>0</v>
      </c>
      <c r="AV337">
        <f>DH337*'Value Calculations'!$D$5</f>
        <v>0</v>
      </c>
      <c r="AW337">
        <f>DI337*'Value Calculations'!$D$6</f>
        <v>0</v>
      </c>
      <c r="AX337">
        <f>DJ337*'Value Calculations'!$D$7</f>
        <v>0</v>
      </c>
      <c r="AY337">
        <f>DK337*'Value Calculations'!$D$8</f>
        <v>0</v>
      </c>
      <c r="AZ337">
        <f>DL337*'Value Calculations'!$D$9</f>
        <v>0</v>
      </c>
      <c r="BA337">
        <f>DM337*'Value Calculations'!$D$10</f>
        <v>0</v>
      </c>
      <c r="BB337">
        <f>DN337*'Value Calculations'!$D$11</f>
        <v>0</v>
      </c>
      <c r="BC337">
        <f>DO337*'Value Calculations'!$D$12</f>
        <v>0</v>
      </c>
      <c r="BD337">
        <f>DP337*'Value Calculations'!$D$13</f>
        <v>0</v>
      </c>
      <c r="BF337">
        <f>DS337*'Value Calculations'!$D$3</f>
        <v>0</v>
      </c>
      <c r="BG337">
        <f>DT337*'Value Calculations'!$D$4</f>
        <v>0</v>
      </c>
      <c r="BH337">
        <f>DU337*'Value Calculations'!$D$5</f>
        <v>0</v>
      </c>
      <c r="BI337">
        <f>DV337*'Value Calculations'!$D$6</f>
        <v>0</v>
      </c>
      <c r="BJ337">
        <f>DW337*'Value Calculations'!$D$7</f>
        <v>0</v>
      </c>
      <c r="BK337">
        <f>DX337*'Value Calculations'!$D$8</f>
        <v>0</v>
      </c>
      <c r="BL337">
        <f>DY337*'Value Calculations'!$D$9</f>
        <v>0</v>
      </c>
      <c r="BM337">
        <f>DZ337*'Value Calculations'!$D$10</f>
        <v>0</v>
      </c>
      <c r="BN337">
        <f>EA337*'Value Calculations'!$D$11</f>
        <v>0</v>
      </c>
      <c r="BO337">
        <f>EB337*'Value Calculations'!$D$12</f>
        <v>0</v>
      </c>
      <c r="BP337">
        <f>EC337*'Value Calculations'!$D$13</f>
        <v>0</v>
      </c>
      <c r="BR337">
        <f>IFERROR(VLOOKUP($B337,'Raw Stats'!$CM$3:$DC$884,3,FALSE),0)</f>
        <v>39</v>
      </c>
      <c r="BS337">
        <f>IFERROR(VLOOKUP($B337,'Raw Stats'!$CM$3:$DC$884,4,FALSE),0)</f>
        <v>6</v>
      </c>
      <c r="BT337">
        <f>IFERROR(VLOOKUP($B337,'Raw Stats'!$CM$3:$DC$884,5,FALSE),0)</f>
        <v>10</v>
      </c>
      <c r="BU337">
        <f>IFERROR(VLOOKUP($B337,'Raw Stats'!$CM$3:$DC$884,6,FALSE),0)</f>
        <v>16</v>
      </c>
      <c r="BV337">
        <f>IFERROR(VLOOKUP($B337,'Raw Stats'!$CM$3:$DC$884,7,FALSE),0)</f>
        <v>0</v>
      </c>
      <c r="BW337">
        <f>IFERROR(VLOOKUP($B337,'Raw Stats'!$CM$3:$DC$884,8,FALSE),0)</f>
        <v>12</v>
      </c>
      <c r="BX337">
        <f>IFERROR(VLOOKUP($B337,'Raw Stats'!$CM$3:$DC$884,9,FALSE),0)</f>
        <v>59</v>
      </c>
      <c r="BY337">
        <f>IFERROR(VLOOKUP($B337,'Raw Stats'!$CM$3:$DC$884,10,FALSE),0)</f>
        <v>19</v>
      </c>
      <c r="BZ337">
        <f>IFERROR(VLOOKUP($B337,'Raw Stats'!$CM$3:$DC$884,11,FALSE)+VLOOKUP($B337,'Raw Stats'!$CM$3:$DC$884,12,FALSE),0)</f>
        <v>4</v>
      </c>
      <c r="CA337">
        <f>IFERROR(VLOOKUP($B337,'Raw Stats'!$CM$3:$DC$884,13,FALSE)+VLOOKUP($B337,'Raw Stats'!$CM$3:$DC$884,14,FALSE),0)</f>
        <v>0</v>
      </c>
      <c r="CB337">
        <f>IFERROR(VLOOKUP($B337,'Raw Stats'!$CM$3:$DC$884,15,FALSE),0)</f>
        <v>0</v>
      </c>
      <c r="CC337">
        <f>IFERROR(VLOOKUP($B337,'Raw Stats'!$CM$3:$DC$884,16,FALSE),0)</f>
        <v>50</v>
      </c>
      <c r="CE337">
        <f>IFERROR(VLOOKUP($B337,'Raw Stats'!$BU$3:$CJ$528,3,FALSE),0)</f>
        <v>0</v>
      </c>
      <c r="CF337">
        <f>IFERROR(VLOOKUP($B337,'Raw Stats'!$BU$3:$CJ$528,4,FALSE),0)</f>
        <v>0</v>
      </c>
      <c r="CG337">
        <f>IFERROR(VLOOKUP($B337,'Raw Stats'!$BU$3:$CJ$5288,5,FALSE),0)</f>
        <v>4</v>
      </c>
      <c r="CH337">
        <f>IFERROR(VLOOKUP($B337,'Raw Stats'!$BU$3:$CJ$528,6,FALSE),0)</f>
        <v>0</v>
      </c>
      <c r="CI337">
        <f>IFERROR(VLOOKUP($B337,'Raw Stats'!$BU$3:$CJ$528,7,FALSE),0)</f>
        <v>0</v>
      </c>
      <c r="CJ337">
        <f>IFERROR(VLOOKUP($B337,'Raw Stats'!$BU$3:$CJ$528,8,FALSE),0)</f>
        <v>0</v>
      </c>
      <c r="CK337">
        <f>IFERROR(VLOOKUP($B337,'Raw Stats'!$BU$3:$CJ$528,9,FALSE),0)</f>
        <v>0</v>
      </c>
      <c r="CL337">
        <f>IFERROR(VLOOKUP($B337,'Raw Stats'!$BU$3:$CJ$528,10,FALSE),0)</f>
        <v>0</v>
      </c>
      <c r="CM337">
        <f>IFERROR(VLOOKUP($B337,'Raw Stats'!$BU$3:$CJ$528,11,FALSE)+VLOOKUP($B337,'Raw Stats'!$BU$3:$CJ$528,12,FALSE),0)</f>
        <v>0</v>
      </c>
      <c r="CN337">
        <f>IFERROR(VLOOKUP($B337,'Raw Stats'!$BU$3:$CJ$528,13,FALSE)+VLOOKUP($B337,'Raw Stats'!$BU$3:$CJ$528,14,FALSE),0)</f>
        <v>0</v>
      </c>
      <c r="CO337">
        <f>IFERROR(VLOOKUP($B337,'Raw Stats'!$BU$3:$CJ$528,15,FALSE),0)</f>
        <v>0</v>
      </c>
      <c r="CP337">
        <f>IFERROR(VLOOKUP($B337,'Raw Stats'!$BU$3:$CJ$528,16,FALSE),0)</f>
        <v>0</v>
      </c>
      <c r="CR337">
        <f>IFERROR(VLOOKUP($B337,'Raw Stats'!$BC$3:$BR$528,3,FALSE),0)</f>
        <v>0</v>
      </c>
      <c r="CS337">
        <f>IFERROR(VLOOKUP($B337,'Raw Stats'!$BC$3:$BR$528,4,FALSE),0)</f>
        <v>0</v>
      </c>
      <c r="CT337">
        <f>IFERROR(VLOOKUP($B337,'Raw Stats'!$BC$3:$BR$5288,5,FALSE),0)</f>
        <v>0</v>
      </c>
      <c r="CU337">
        <f>IFERROR(VLOOKUP($B337,'Raw Stats'!$BC$3:$BR$52888,6,FALSE),0)</f>
        <v>0</v>
      </c>
      <c r="CV337">
        <f>IFERROR(VLOOKUP($B337,'Raw Stats'!$BC$3:$BR$5288,7,FALSE),0)</f>
        <v>0</v>
      </c>
      <c r="CW337">
        <f>IFERROR(VLOOKUP($B337,'Raw Stats'!$BC$3:$BR$5288,8,FALSE),0)</f>
        <v>0</v>
      </c>
      <c r="CX337">
        <f>IFERROR(VLOOKUP($B337,'Raw Stats'!$BC$3:$BR$5288,9,FALSE),0)</f>
        <v>2</v>
      </c>
      <c r="CY337">
        <f>IFERROR(VLOOKUP($B337,'Raw Stats'!$BC$3:$BR$5288,10,FALSE),0)</f>
        <v>1</v>
      </c>
      <c r="CZ337">
        <f>IFERROR(VLOOKUP($B337,'Raw Stats'!$BC$3:$BR$5288,11,FALSE)+VLOOKUP($B337,'Raw Stats'!$BC$3:$BR$5288,12,FALSE),0)</f>
        <v>0</v>
      </c>
      <c r="DA337">
        <f>IFERROR(VLOOKUP($B337,'Raw Stats'!$BC$3:$BR$5288,13,FALSE)+VLOOKUP($B337,'Raw Stats'!$BC$3:$BR$5288,14,FALSE),0)</f>
        <v>0</v>
      </c>
      <c r="DB337">
        <f>IFERROR(VLOOKUP($B337,'Raw Stats'!$BC$3:$BR$5288,15,FALSE),0)</f>
        <v>0</v>
      </c>
      <c r="DC337">
        <f>IFERROR(VLOOKUP($B337,'Raw Stats'!$BC$3:$BR$5288,16,FALSE),0)</f>
        <v>2</v>
      </c>
      <c r="DE337">
        <f>IFERROR(VLOOKUP($B337,'Raw Stats'!$AK$3:$AZ$528,3,FALSE),0)</f>
        <v>0</v>
      </c>
      <c r="DF337">
        <f>IFERROR(VLOOKUP($B337,'Raw Stats'!$AK$3:$AZ$528,4,FALSE),0)</f>
        <v>0</v>
      </c>
      <c r="DG337">
        <f>IFERROR(VLOOKUP($B337,'Raw Stats'!$AK$3:$AZ$528,5,FALSE),0)</f>
        <v>0</v>
      </c>
      <c r="DH337">
        <f>IFERROR(VLOOKUP($B337,'Raw Stats'!$AK$3:$AZ$528,6,FALSE),0)</f>
        <v>0</v>
      </c>
      <c r="DI337">
        <f>IFERROR(VLOOKUP($B337,'Raw Stats'!$AK$3:$AZ$528,7,FALSE),0)</f>
        <v>0</v>
      </c>
      <c r="DJ337">
        <f>IFERROR(VLOOKUP($B337,'Raw Stats'!$AK$3:$AZ$528,8,FALSE),0)</f>
        <v>0</v>
      </c>
      <c r="DK337">
        <f>IFERROR(VLOOKUP($B337,'Raw Stats'!$AK$3:$AZ$528,9,FALSE),0)</f>
        <v>0</v>
      </c>
      <c r="DL337">
        <f>IFERROR(VLOOKUP($B337,'Raw Stats'!$AK$3:$AZ$528,10,FALSE),0)</f>
        <v>0</v>
      </c>
      <c r="DM337">
        <f>IFERROR(VLOOKUP($B337,'Raw Stats'!$AK$3:$AZ$528,11,FALSE)+VLOOKUP($B337,'Raw Stats'!$AK$3:$AZ$528,12,FALSE),0)</f>
        <v>0</v>
      </c>
      <c r="DN337">
        <f>IFERROR(VLOOKUP($B337,'Raw Stats'!$AK$3:$AZ$528,13,FALSE)+VLOOKUP($B337,'Raw Stats'!$AK$3:$AZ$528,14,FALSE),0)</f>
        <v>0</v>
      </c>
      <c r="DO337">
        <f>IFERROR(VLOOKUP($B337,'Raw Stats'!$AK$3:$AZ$528,15,FALSE),0)</f>
        <v>0</v>
      </c>
      <c r="DP337">
        <f>IFERROR(VLOOKUP($B337,'Raw Stats'!$AK$3:$AZ$528,16,FALSE),0)</f>
        <v>0</v>
      </c>
      <c r="DR337">
        <f>IFERROR(VLOOKUP($B337,'Raw Stats'!$S$3:$AH$528,3,FALSE),0)</f>
        <v>0</v>
      </c>
      <c r="DS337">
        <f>IFERROR(VLOOKUP($B337,'Raw Stats'!$S$3:$AH$528,4,FALSE),0)</f>
        <v>0</v>
      </c>
      <c r="DT337">
        <f>IFERROR(VLOOKUP($B337,'Raw Stats'!$S$3:$AH$528,5,FALSE),0)</f>
        <v>0</v>
      </c>
      <c r="DU337">
        <f>IFERROR(VLOOKUP($B337,'Raw Stats'!$S$3:$AH$528,6,FALSE),0)</f>
        <v>0</v>
      </c>
      <c r="DV337">
        <f>IFERROR(VLOOKUP($B337,'Raw Stats'!$S$3:$AH$528,7,FALSE),0)</f>
        <v>0</v>
      </c>
      <c r="DW337">
        <f>IFERROR(VLOOKUP($B337,'Raw Stats'!$S$3:$AH$528,8,FALSE),0)</f>
        <v>0</v>
      </c>
      <c r="DX337">
        <f>IFERROR(VLOOKUP($B337,'Raw Stats'!$S$3:$AH$528,9,FALSE),0)</f>
        <v>0</v>
      </c>
      <c r="DY337">
        <f>IFERROR(VLOOKUP($B337,'Raw Stats'!$S$3:$AH$528,10,FALSE),0)</f>
        <v>0</v>
      </c>
      <c r="DZ337">
        <f>IFERROR(VLOOKUP($B337,'Raw Stats'!$S$3:$AH$528,11,FALSE)+VLOOKUP($B337,'Raw Stats'!$S$3:$AH$528,12,FALSE),0)</f>
        <v>0</v>
      </c>
      <c r="EA337">
        <f>IFERROR(VLOOKUP($B337,'Raw Stats'!$S$3:$AH$528,13,FALSE)+VLOOKUP($B337,'Raw Stats'!$S$3:$AH$528,14,FALSE),0)</f>
        <v>0</v>
      </c>
      <c r="EB337">
        <f>IFERROR(VLOOKUP($B337,'Raw Stats'!$S$3:$AH$528,15,FALSE),0)</f>
        <v>0</v>
      </c>
      <c r="EC337">
        <f>IFERROR(VLOOKUP($B337,'Raw Stats'!$S$3:$AH$528,16,FALSE),0)</f>
        <v>0</v>
      </c>
    </row>
    <row r="338" spans="1:133" x14ac:dyDescent="0.2">
      <c r="A338">
        <f>IFERROR(VLOOKUP(B338,Sheet2!$W$1:$X$300,2,FALSE),301)</f>
        <v>295</v>
      </c>
      <c r="B338" t="s">
        <v>342</v>
      </c>
      <c r="C338">
        <f t="shared" si="25"/>
        <v>0.57459281139508889</v>
      </c>
      <c r="D338">
        <f t="shared" si="26"/>
        <v>0.51783190011094671</v>
      </c>
      <c r="E338">
        <f t="shared" si="27"/>
        <v>0.71761953939519973</v>
      </c>
      <c r="F338">
        <f t="shared" si="28"/>
        <v>0.66239563574276483</v>
      </c>
      <c r="G338">
        <f t="shared" si="29"/>
        <v>0.5694273643687463</v>
      </c>
      <c r="J338">
        <f>BS338*'Value Calculations'!$D$3</f>
        <v>6.5237668580166064</v>
      </c>
      <c r="K338">
        <f>BT338*'Value Calculations'!$D$4</f>
        <v>5.5354159687590485</v>
      </c>
      <c r="L338">
        <f>BU338*'Value Calculations'!$D$5</f>
        <v>8.7561574667464104</v>
      </c>
      <c r="M338">
        <f>BV338*'Value Calculations'!$D$6</f>
        <v>-0.75038959151617712</v>
      </c>
      <c r="N338">
        <f>BW338*'Value Calculations'!$D$7</f>
        <v>2.3728916804740057</v>
      </c>
      <c r="O338">
        <f>BX338*'Value Calculations'!$D$8</f>
        <v>5.7513162685231833</v>
      </c>
      <c r="P338">
        <f>BY338*'Value Calculations'!$D$9</f>
        <v>3.7785752201255018</v>
      </c>
      <c r="Q338">
        <f>BZ338*'Value Calculations'!$D$10</f>
        <v>0</v>
      </c>
      <c r="R338">
        <f>CA338*'Value Calculations'!$D$11</f>
        <v>2.9721424440748123</v>
      </c>
      <c r="S338">
        <f>CB338*'Value Calculations'!$D$12</f>
        <v>1.6277654791788281</v>
      </c>
      <c r="T338">
        <f>CC338*'Value Calculations'!$D$13</f>
        <v>9.9743759286199936</v>
      </c>
      <c r="V338">
        <f>CF338*'Value Calculations'!$D$3</f>
        <v>4.4850897148864171</v>
      </c>
      <c r="W338">
        <f>CG338*'Value Calculations'!$D$4</f>
        <v>2.9305143364018491</v>
      </c>
      <c r="X338">
        <f>CH338*'Value Calculations'!$D$5</f>
        <v>5.3067621010584309</v>
      </c>
      <c r="Y338">
        <f>CI338*'Value Calculations'!$D$6</f>
        <v>-1.1255843872742657</v>
      </c>
      <c r="Z338">
        <f>CJ338*'Value Calculations'!$D$7</f>
        <v>3.7790497133474905</v>
      </c>
      <c r="AA338">
        <f>CK338*'Value Calculations'!$D$8</f>
        <v>7.1172538822974394</v>
      </c>
      <c r="AB338">
        <f>CL338*'Value Calculations'!$D$9</f>
        <v>2.770955161425368</v>
      </c>
      <c r="AC338">
        <f>CM338*'Value Calculations'!$D$10</f>
        <v>0.36531647407620471</v>
      </c>
      <c r="AD338">
        <f>CN338*'Value Calculations'!$D$11</f>
        <v>0.9907141480249374</v>
      </c>
      <c r="AE338">
        <f>CO338*'Value Calculations'!$D$12</f>
        <v>2.441648218768242</v>
      </c>
      <c r="AF338">
        <f>CP338*'Value Calculations'!$D$13</f>
        <v>7.7043455448650988</v>
      </c>
      <c r="AH338">
        <f>CS338*'Value Calculations'!$D$3</f>
        <v>4.0773542862603787</v>
      </c>
      <c r="AI338">
        <f>CT338*'Value Calculations'!$D$4</f>
        <v>5.5354159687590485</v>
      </c>
      <c r="AJ338">
        <f>CU338*'Value Calculations'!$D$5</f>
        <v>7.1641288364288815</v>
      </c>
      <c r="AK338">
        <f>CV338*'Value Calculations'!$D$6</f>
        <v>1.5007791830323542</v>
      </c>
      <c r="AL338">
        <f>CW338*'Value Calculations'!$D$7</f>
        <v>0.70307901643674242</v>
      </c>
      <c r="AM338">
        <f>CX338*'Value Calculations'!$D$8</f>
        <v>3.9540299346096885</v>
      </c>
      <c r="AN338">
        <f>CY338*'Value Calculations'!$D$9</f>
        <v>1.2595250733751673</v>
      </c>
      <c r="AO338">
        <f>CZ338*'Value Calculations'!$D$10</f>
        <v>1.0959494222286141</v>
      </c>
      <c r="AP338">
        <f>DA338*'Value Calculations'!$D$11</f>
        <v>0</v>
      </c>
      <c r="AQ338">
        <f>DB338*'Value Calculations'!$D$12</f>
        <v>1.6277654791788281</v>
      </c>
      <c r="AR338">
        <f>DC338*'Value Calculations'!$D$13</f>
        <v>6.810091151264686</v>
      </c>
      <c r="AT338">
        <f>DF338*'Value Calculations'!$D$3</f>
        <v>6.5237668580166064</v>
      </c>
      <c r="AU338">
        <f>DG338*'Value Calculations'!$D$4</f>
        <v>7.4890921930269485</v>
      </c>
      <c r="AV338">
        <f>DH338*'Value Calculations'!$D$5</f>
        <v>10.348186097063941</v>
      </c>
      <c r="AW338">
        <f>DI338*'Value Calculations'!$D$6</f>
        <v>2.2511687745485314</v>
      </c>
      <c r="AX338">
        <f>DJ338*'Value Calculations'!$D$7</f>
        <v>2.9880858198561553</v>
      </c>
      <c r="AY338">
        <f>DK338*'Value Calculations'!$D$8</f>
        <v>8.4831914960716954</v>
      </c>
      <c r="AZ338">
        <f>DL338*'Value Calculations'!$D$9</f>
        <v>3.0228601761004015</v>
      </c>
      <c r="BA338">
        <f>DM338*'Value Calculations'!$D$10</f>
        <v>0</v>
      </c>
      <c r="BB338">
        <f>DN338*'Value Calculations'!$D$11</f>
        <v>2.9721424440748123</v>
      </c>
      <c r="BC338">
        <f>DO338*'Value Calculations'!$D$12</f>
        <v>0.81388273958941404</v>
      </c>
      <c r="BD338">
        <f>DP338*'Value Calculations'!$D$13</f>
        <v>9.4240655325582008</v>
      </c>
      <c r="BF338">
        <f>DS338*'Value Calculations'!$D$3</f>
        <v>3.6696188576343411</v>
      </c>
      <c r="BG338">
        <f>DT338*'Value Calculations'!$D$4</f>
        <v>6.5122540808929985</v>
      </c>
      <c r="BH338">
        <f>DU338*'Value Calculations'!$D$5</f>
        <v>7.6948050465347251</v>
      </c>
      <c r="BI338">
        <f>DV338*'Value Calculations'!$D$6</f>
        <v>1.6258441149517171</v>
      </c>
      <c r="BJ338">
        <f>DW338*'Value Calculations'!$D$7</f>
        <v>2.8123160657469697</v>
      </c>
      <c r="BK338">
        <f>DX338*'Value Calculations'!$D$8</f>
        <v>10.711826550124428</v>
      </c>
      <c r="BL338">
        <f>DY338*'Value Calculations'!$D$9</f>
        <v>3.2747651907754349</v>
      </c>
      <c r="BM338">
        <f>DZ338*'Value Calculations'!$D$10</f>
        <v>0</v>
      </c>
      <c r="BN338">
        <f>EA338*'Value Calculations'!$D$11</f>
        <v>0.9907141480249374</v>
      </c>
      <c r="BO338">
        <f>EB338*'Value Calculations'!$D$12</f>
        <v>1.6277654791788281</v>
      </c>
      <c r="BP338">
        <f>EC338*'Value Calculations'!$D$13</f>
        <v>7.7731343443728225</v>
      </c>
      <c r="BR338">
        <f>IFERROR(VLOOKUP($B338,'Raw Stats'!$CM$3:$DC$884,3,FALSE),0)</f>
        <v>81</v>
      </c>
      <c r="BS338">
        <f>IFERROR(VLOOKUP($B338,'Raw Stats'!$CM$3:$DC$884,4,FALSE),0)</f>
        <v>16</v>
      </c>
      <c r="BT338">
        <f>IFERROR(VLOOKUP($B338,'Raw Stats'!$CM$3:$DC$884,5,FALSE),0)</f>
        <v>17</v>
      </c>
      <c r="BU338">
        <f>IFERROR(VLOOKUP($B338,'Raw Stats'!$CM$3:$DC$884,6,FALSE),0)</f>
        <v>33</v>
      </c>
      <c r="BV338">
        <f>IFERROR(VLOOKUP($B338,'Raw Stats'!$CM$3:$DC$884,7,FALSE),0)</f>
        <v>-6</v>
      </c>
      <c r="BW338">
        <f>IFERROR(VLOOKUP($B338,'Raw Stats'!$CM$3:$DC$884,8,FALSE),0)</f>
        <v>27</v>
      </c>
      <c r="BX338">
        <f>IFERROR(VLOOKUP($B338,'Raw Stats'!$CM$3:$DC$884,9,FALSE),0)</f>
        <v>80</v>
      </c>
      <c r="BY338">
        <f>IFERROR(VLOOKUP($B338,'Raw Stats'!$CM$3:$DC$884,10,FALSE),0)</f>
        <v>30</v>
      </c>
      <c r="BZ338">
        <f>IFERROR(VLOOKUP($B338,'Raw Stats'!$CM$3:$DC$884,11,FALSE)+VLOOKUP($B338,'Raw Stats'!$CM$3:$DC$884,12,FALSE),0)</f>
        <v>0</v>
      </c>
      <c r="CA338">
        <f>IFERROR(VLOOKUP($B338,'Raw Stats'!$CM$3:$DC$884,13,FALSE)+VLOOKUP($B338,'Raw Stats'!$CM$3:$DC$884,14,FALSE),0)</f>
        <v>3</v>
      </c>
      <c r="CB338">
        <f>IFERROR(VLOOKUP($B338,'Raw Stats'!$CM$3:$DC$884,15,FALSE),0)</f>
        <v>2</v>
      </c>
      <c r="CC338">
        <f>IFERROR(VLOOKUP($B338,'Raw Stats'!$CM$3:$DC$884,16,FALSE),0)</f>
        <v>145</v>
      </c>
      <c r="CE338">
        <f>IFERROR(VLOOKUP($B338,'Raw Stats'!$BU$3:$CJ$528,3,FALSE),0)</f>
        <v>71</v>
      </c>
      <c r="CF338">
        <f>IFERROR(VLOOKUP($B338,'Raw Stats'!$BU$3:$CJ$528,4,FALSE),0)</f>
        <v>11</v>
      </c>
      <c r="CG338">
        <f>IFERROR(VLOOKUP($B338,'Raw Stats'!$BU$3:$CJ$5288,5,FALSE),0)</f>
        <v>9</v>
      </c>
      <c r="CH338">
        <f>IFERROR(VLOOKUP($B338,'Raw Stats'!$BU$3:$CJ$528,6,FALSE),0)</f>
        <v>20</v>
      </c>
      <c r="CI338">
        <f>IFERROR(VLOOKUP($B338,'Raw Stats'!$BU$3:$CJ$528,7,FALSE),0)</f>
        <v>-9</v>
      </c>
      <c r="CJ338">
        <f>IFERROR(VLOOKUP($B338,'Raw Stats'!$BU$3:$CJ$528,8,FALSE),0)</f>
        <v>43</v>
      </c>
      <c r="CK338">
        <f>IFERROR(VLOOKUP($B338,'Raw Stats'!$BU$3:$CJ$528,9,FALSE),0)</f>
        <v>99</v>
      </c>
      <c r="CL338">
        <f>IFERROR(VLOOKUP($B338,'Raw Stats'!$BU$3:$CJ$528,10,FALSE),0)</f>
        <v>22</v>
      </c>
      <c r="CM338">
        <f>IFERROR(VLOOKUP($B338,'Raw Stats'!$BU$3:$CJ$528,11,FALSE)+VLOOKUP($B338,'Raw Stats'!$BU$3:$CJ$528,12,FALSE),0)</f>
        <v>1</v>
      </c>
      <c r="CN338">
        <f>IFERROR(VLOOKUP($B338,'Raw Stats'!$BU$3:$CJ$528,13,FALSE)+VLOOKUP($B338,'Raw Stats'!$BU$3:$CJ$528,14,FALSE),0)</f>
        <v>1</v>
      </c>
      <c r="CO338">
        <f>IFERROR(VLOOKUP($B338,'Raw Stats'!$BU$3:$CJ$528,15,FALSE),0)</f>
        <v>3</v>
      </c>
      <c r="CP338">
        <f>IFERROR(VLOOKUP($B338,'Raw Stats'!$BU$3:$CJ$528,16,FALSE),0)</f>
        <v>112</v>
      </c>
      <c r="CR338">
        <f>IFERROR(VLOOKUP($B338,'Raw Stats'!$BC$3:$BR$528,3,FALSE),0)</f>
        <v>47</v>
      </c>
      <c r="CS338">
        <f>IFERROR(VLOOKUP($B338,'Raw Stats'!$BC$3:$BR$528,4,FALSE),0)</f>
        <v>10</v>
      </c>
      <c r="CT338">
        <f>IFERROR(VLOOKUP($B338,'Raw Stats'!$BC$3:$BR$5288,5,FALSE),0)</f>
        <v>17</v>
      </c>
      <c r="CU338">
        <f>IFERROR(VLOOKUP($B338,'Raw Stats'!$BC$3:$BR$52888,6,FALSE),0)</f>
        <v>27</v>
      </c>
      <c r="CV338">
        <f>IFERROR(VLOOKUP($B338,'Raw Stats'!$BC$3:$BR$5288,7,FALSE),0)</f>
        <v>12</v>
      </c>
      <c r="CW338">
        <f>IFERROR(VLOOKUP($B338,'Raw Stats'!$BC$3:$BR$5288,8,FALSE),0)</f>
        <v>8</v>
      </c>
      <c r="CX338">
        <f>IFERROR(VLOOKUP($B338,'Raw Stats'!$BC$3:$BR$5288,9,FALSE),0)</f>
        <v>55</v>
      </c>
      <c r="CY338">
        <f>IFERROR(VLOOKUP($B338,'Raw Stats'!$BC$3:$BR$5288,10,FALSE),0)</f>
        <v>10</v>
      </c>
      <c r="CZ338">
        <f>IFERROR(VLOOKUP($B338,'Raw Stats'!$BC$3:$BR$5288,11,FALSE)+VLOOKUP($B338,'Raw Stats'!$BC$3:$BR$5288,12,FALSE),0)</f>
        <v>3</v>
      </c>
      <c r="DA338">
        <f>IFERROR(VLOOKUP($B338,'Raw Stats'!$BC$3:$BR$5288,13,FALSE)+VLOOKUP($B338,'Raw Stats'!$BC$3:$BR$5288,14,FALSE),0)</f>
        <v>0</v>
      </c>
      <c r="DB338">
        <f>IFERROR(VLOOKUP($B338,'Raw Stats'!$BC$3:$BR$5288,15,FALSE),0)</f>
        <v>2</v>
      </c>
      <c r="DC338">
        <f>IFERROR(VLOOKUP($B338,'Raw Stats'!$BC$3:$BR$5288,16,FALSE),0)</f>
        <v>99</v>
      </c>
      <c r="DE338">
        <f>IFERROR(VLOOKUP($B338,'Raw Stats'!$AK$3:$AZ$528,3,FALSE),0)</f>
        <v>82</v>
      </c>
      <c r="DF338">
        <f>IFERROR(VLOOKUP($B338,'Raw Stats'!$AK$3:$AZ$528,4,FALSE),0)</f>
        <v>16</v>
      </c>
      <c r="DG338">
        <f>IFERROR(VLOOKUP($B338,'Raw Stats'!$AK$3:$AZ$528,5,FALSE),0)</f>
        <v>23</v>
      </c>
      <c r="DH338">
        <f>IFERROR(VLOOKUP($B338,'Raw Stats'!$AK$3:$AZ$528,6,FALSE),0)</f>
        <v>39</v>
      </c>
      <c r="DI338">
        <f>IFERROR(VLOOKUP($B338,'Raw Stats'!$AK$3:$AZ$528,7,FALSE),0)</f>
        <v>18</v>
      </c>
      <c r="DJ338">
        <f>IFERROR(VLOOKUP($B338,'Raw Stats'!$AK$3:$AZ$528,8,FALSE),0)</f>
        <v>34</v>
      </c>
      <c r="DK338">
        <f>IFERROR(VLOOKUP($B338,'Raw Stats'!$AK$3:$AZ$528,9,FALSE),0)</f>
        <v>118</v>
      </c>
      <c r="DL338">
        <f>IFERROR(VLOOKUP($B338,'Raw Stats'!$AK$3:$AZ$528,10,FALSE),0)</f>
        <v>24</v>
      </c>
      <c r="DM338">
        <f>IFERROR(VLOOKUP($B338,'Raw Stats'!$AK$3:$AZ$528,11,FALSE)+VLOOKUP($B338,'Raw Stats'!$AK$3:$AZ$528,12,FALSE),0)</f>
        <v>0</v>
      </c>
      <c r="DN338">
        <f>IFERROR(VLOOKUP($B338,'Raw Stats'!$AK$3:$AZ$528,13,FALSE)+VLOOKUP($B338,'Raw Stats'!$AK$3:$AZ$528,14,FALSE),0)</f>
        <v>3</v>
      </c>
      <c r="DO338">
        <f>IFERROR(VLOOKUP($B338,'Raw Stats'!$AK$3:$AZ$528,15,FALSE),0)</f>
        <v>1</v>
      </c>
      <c r="DP338">
        <f>IFERROR(VLOOKUP($B338,'Raw Stats'!$AK$3:$AZ$528,16,FALSE),0)</f>
        <v>137</v>
      </c>
      <c r="DR338">
        <f>IFERROR(VLOOKUP($B338,'Raw Stats'!$S$3:$AH$528,3,FALSE),0)</f>
        <v>82</v>
      </c>
      <c r="DS338">
        <f>IFERROR(VLOOKUP($B338,'Raw Stats'!$S$3:$AH$528,4,FALSE),0)</f>
        <v>9</v>
      </c>
      <c r="DT338">
        <f>IFERROR(VLOOKUP($B338,'Raw Stats'!$S$3:$AH$528,5,FALSE),0)</f>
        <v>20</v>
      </c>
      <c r="DU338">
        <f>IFERROR(VLOOKUP($B338,'Raw Stats'!$S$3:$AH$528,6,FALSE),0)</f>
        <v>29</v>
      </c>
      <c r="DV338">
        <f>IFERROR(VLOOKUP($B338,'Raw Stats'!$S$3:$AH$528,7,FALSE),0)</f>
        <v>13</v>
      </c>
      <c r="DW338">
        <f>IFERROR(VLOOKUP($B338,'Raw Stats'!$S$3:$AH$528,8,FALSE),0)</f>
        <v>32</v>
      </c>
      <c r="DX338">
        <f>IFERROR(VLOOKUP($B338,'Raw Stats'!$S$3:$AH$528,9,FALSE),0)</f>
        <v>149</v>
      </c>
      <c r="DY338">
        <f>IFERROR(VLOOKUP($B338,'Raw Stats'!$S$3:$AH$528,10,FALSE),0)</f>
        <v>26</v>
      </c>
      <c r="DZ338">
        <f>IFERROR(VLOOKUP($B338,'Raw Stats'!$S$3:$AH$528,11,FALSE)+VLOOKUP($B338,'Raw Stats'!$S$3:$AH$528,12,FALSE),0)</f>
        <v>0</v>
      </c>
      <c r="EA338">
        <f>IFERROR(VLOOKUP($B338,'Raw Stats'!$S$3:$AH$528,13,FALSE)+VLOOKUP($B338,'Raw Stats'!$S$3:$AH$528,14,FALSE),0)</f>
        <v>1</v>
      </c>
      <c r="EB338">
        <f>IFERROR(VLOOKUP($B338,'Raw Stats'!$S$3:$AH$528,15,FALSE),0)</f>
        <v>2</v>
      </c>
      <c r="EC338">
        <f>IFERROR(VLOOKUP($B338,'Raw Stats'!$S$3:$AH$528,16,FALSE),0)</f>
        <v>113</v>
      </c>
    </row>
    <row r="339" spans="1:133" x14ac:dyDescent="0.2">
      <c r="A339">
        <f>IFERROR(VLOOKUP(B339,Sheet2!$W$1:$X$300,2,FALSE),301)</f>
        <v>301</v>
      </c>
      <c r="B339" t="s">
        <v>360</v>
      </c>
      <c r="C339">
        <f t="shared" si="25"/>
        <v>0.57409569089585277</v>
      </c>
      <c r="D339">
        <f t="shared" si="26"/>
        <v>0.49487666745917835</v>
      </c>
      <c r="E339">
        <f t="shared" si="27"/>
        <v>0.46018265893819432</v>
      </c>
      <c r="F339">
        <f t="shared" si="28"/>
        <v>0</v>
      </c>
      <c r="G339">
        <f t="shared" si="29"/>
        <v>0</v>
      </c>
      <c r="J339">
        <f>BS339*'Value Calculations'!$D$3</f>
        <v>4.0773542862603787</v>
      </c>
      <c r="K339">
        <f>BT339*'Value Calculations'!$D$4</f>
        <v>6.1866413768483488</v>
      </c>
      <c r="L339">
        <f>BU339*'Value Calculations'!$D$5</f>
        <v>7.6948050465347251</v>
      </c>
      <c r="M339">
        <f>BV339*'Value Calculations'!$D$6</f>
        <v>2.6263635703066202</v>
      </c>
      <c r="N339">
        <f>BW339*'Value Calculations'!$D$7</f>
        <v>2.9880858198561553</v>
      </c>
      <c r="O339">
        <f>BX339*'Value Calculations'!$D$8</f>
        <v>10.424260736698269</v>
      </c>
      <c r="P339">
        <f>BY339*'Value Calculations'!$D$9</f>
        <v>4.2823852494755688</v>
      </c>
      <c r="Q339">
        <f>BZ339*'Value Calculations'!$D$10</f>
        <v>0</v>
      </c>
      <c r="R339">
        <f>CA339*'Value Calculations'!$D$11</f>
        <v>0</v>
      </c>
      <c r="S339">
        <f>CB339*'Value Calculations'!$D$12</f>
        <v>0.81388273958941404</v>
      </c>
      <c r="T339">
        <f>CC339*'Value Calculations'!$D$13</f>
        <v>6.2597807552028932</v>
      </c>
      <c r="V339">
        <f>CF339*'Value Calculations'!$D$3</f>
        <v>2.4464125717562273</v>
      </c>
      <c r="W339">
        <f>CG339*'Value Calculations'!$D$4</f>
        <v>3.2561270404464993</v>
      </c>
      <c r="X339">
        <f>CH339*'Value Calculations'!$D$5</f>
        <v>4.2454096808467447</v>
      </c>
      <c r="Y339">
        <f>CI339*'Value Calculations'!$D$6</f>
        <v>0.37519479575808856</v>
      </c>
      <c r="Z339">
        <f>CJ339*'Value Calculations'!$D$7</f>
        <v>5.1852077462209749</v>
      </c>
      <c r="AA339">
        <f>CK339*'Value Calculations'!$D$8</f>
        <v>7.4048196957235985</v>
      </c>
      <c r="AB339">
        <f>CL339*'Value Calculations'!$D$9</f>
        <v>3.2747651907754349</v>
      </c>
      <c r="AC339">
        <f>CM339*'Value Calculations'!$D$10</f>
        <v>0.36531647407620471</v>
      </c>
      <c r="AD339">
        <f>CN339*'Value Calculations'!$D$11</f>
        <v>0</v>
      </c>
      <c r="AE339">
        <f>CO339*'Value Calculations'!$D$12</f>
        <v>0.81388273958941404</v>
      </c>
      <c r="AF339">
        <f>CP339*'Value Calculations'!$D$13</f>
        <v>2.820340779816688</v>
      </c>
      <c r="AH339">
        <f>CS339*'Value Calculations'!$D$3</f>
        <v>1.2232062858781136</v>
      </c>
      <c r="AI339">
        <f>CT339*'Value Calculations'!$D$4</f>
        <v>0.97683811213394978</v>
      </c>
      <c r="AJ339">
        <f>CU339*'Value Calculations'!$D$5</f>
        <v>1.5920286303175293</v>
      </c>
      <c r="AK339">
        <f>CV339*'Value Calculations'!$D$6</f>
        <v>-0.87545452343553998</v>
      </c>
      <c r="AL339">
        <f>CW339*'Value Calculations'!$D$7</f>
        <v>3.7790497133474905</v>
      </c>
      <c r="AM339">
        <f>CX339*'Value Calculations'!$D$8</f>
        <v>6.0388820819493425</v>
      </c>
      <c r="AN339">
        <f>CY339*'Value Calculations'!$D$9</f>
        <v>1.6373825953877175</v>
      </c>
      <c r="AO339">
        <f>CZ339*'Value Calculations'!$D$10</f>
        <v>0</v>
      </c>
      <c r="AP339">
        <f>DA339*'Value Calculations'!$D$11</f>
        <v>0</v>
      </c>
      <c r="AQ339">
        <f>DB339*'Value Calculations'!$D$12</f>
        <v>1.6277654791788281</v>
      </c>
      <c r="AR339">
        <f>DC339*'Value Calculations'!$D$13</f>
        <v>2.4076079827703434</v>
      </c>
      <c r="AT339">
        <f>DF339*'Value Calculations'!$D$3</f>
        <v>0</v>
      </c>
      <c r="AU339">
        <f>DG339*'Value Calculations'!$D$4</f>
        <v>0</v>
      </c>
      <c r="AV339">
        <f>DH339*'Value Calculations'!$D$5</f>
        <v>0</v>
      </c>
      <c r="AW339">
        <f>DI339*'Value Calculations'!$D$6</f>
        <v>0</v>
      </c>
      <c r="AX339">
        <f>DJ339*'Value Calculations'!$D$7</f>
        <v>0</v>
      </c>
      <c r="AY339">
        <f>DK339*'Value Calculations'!$D$8</f>
        <v>0</v>
      </c>
      <c r="AZ339">
        <f>DL339*'Value Calculations'!$D$9</f>
        <v>0</v>
      </c>
      <c r="BA339">
        <f>DM339*'Value Calculations'!$D$10</f>
        <v>0</v>
      </c>
      <c r="BB339">
        <f>DN339*'Value Calculations'!$D$11</f>
        <v>0</v>
      </c>
      <c r="BC339">
        <f>DO339*'Value Calculations'!$D$12</f>
        <v>0</v>
      </c>
      <c r="BD339">
        <f>DP339*'Value Calculations'!$D$13</f>
        <v>0</v>
      </c>
      <c r="BF339">
        <f>DS339*'Value Calculations'!$D$3</f>
        <v>0</v>
      </c>
      <c r="BG339">
        <f>DT339*'Value Calculations'!$D$4</f>
        <v>0</v>
      </c>
      <c r="BH339">
        <f>DU339*'Value Calculations'!$D$5</f>
        <v>0</v>
      </c>
      <c r="BI339">
        <f>DV339*'Value Calculations'!$D$6</f>
        <v>0</v>
      </c>
      <c r="BJ339">
        <f>DW339*'Value Calculations'!$D$7</f>
        <v>0</v>
      </c>
      <c r="BK339">
        <f>DX339*'Value Calculations'!$D$8</f>
        <v>0</v>
      </c>
      <c r="BL339">
        <f>DY339*'Value Calculations'!$D$9</f>
        <v>0</v>
      </c>
      <c r="BM339">
        <f>DZ339*'Value Calculations'!$D$10</f>
        <v>0</v>
      </c>
      <c r="BN339">
        <f>EA339*'Value Calculations'!$D$11</f>
        <v>0</v>
      </c>
      <c r="BO339">
        <f>EB339*'Value Calculations'!$D$12</f>
        <v>0</v>
      </c>
      <c r="BP339">
        <f>EC339*'Value Calculations'!$D$13</f>
        <v>0</v>
      </c>
      <c r="BR339">
        <f>IFERROR(VLOOKUP($B339,'Raw Stats'!$CM$3:$DC$884,3,FALSE),0)</f>
        <v>79</v>
      </c>
      <c r="BS339">
        <f>IFERROR(VLOOKUP($B339,'Raw Stats'!$CM$3:$DC$884,4,FALSE),0)</f>
        <v>10</v>
      </c>
      <c r="BT339">
        <f>IFERROR(VLOOKUP($B339,'Raw Stats'!$CM$3:$DC$884,5,FALSE),0)</f>
        <v>19</v>
      </c>
      <c r="BU339">
        <f>IFERROR(VLOOKUP($B339,'Raw Stats'!$CM$3:$DC$884,6,FALSE),0)</f>
        <v>29</v>
      </c>
      <c r="BV339">
        <f>IFERROR(VLOOKUP($B339,'Raw Stats'!$CM$3:$DC$884,7,FALSE),0)</f>
        <v>21</v>
      </c>
      <c r="BW339">
        <f>IFERROR(VLOOKUP($B339,'Raw Stats'!$CM$3:$DC$884,8,FALSE),0)</f>
        <v>34</v>
      </c>
      <c r="BX339">
        <f>IFERROR(VLOOKUP($B339,'Raw Stats'!$CM$3:$DC$884,9,FALSE),0)</f>
        <v>145</v>
      </c>
      <c r="BY339">
        <f>IFERROR(VLOOKUP($B339,'Raw Stats'!$CM$3:$DC$884,10,FALSE),0)</f>
        <v>34</v>
      </c>
      <c r="BZ339">
        <f>IFERROR(VLOOKUP($B339,'Raw Stats'!$CM$3:$DC$884,11,FALSE)+VLOOKUP($B339,'Raw Stats'!$CM$3:$DC$884,12,FALSE),0)</f>
        <v>0</v>
      </c>
      <c r="CA339">
        <f>IFERROR(VLOOKUP($B339,'Raw Stats'!$CM$3:$DC$884,13,FALSE)+VLOOKUP($B339,'Raw Stats'!$CM$3:$DC$884,14,FALSE),0)</f>
        <v>0</v>
      </c>
      <c r="CB339">
        <f>IFERROR(VLOOKUP($B339,'Raw Stats'!$CM$3:$DC$884,15,FALSE),0)</f>
        <v>1</v>
      </c>
      <c r="CC339">
        <f>IFERROR(VLOOKUP($B339,'Raw Stats'!$CM$3:$DC$884,16,FALSE),0)</f>
        <v>91</v>
      </c>
      <c r="CE339">
        <f>IFERROR(VLOOKUP($B339,'Raw Stats'!$BU$3:$CJ$528,3,FALSE),0)</f>
        <v>61</v>
      </c>
      <c r="CF339">
        <f>IFERROR(VLOOKUP($B339,'Raw Stats'!$BU$3:$CJ$528,4,FALSE),0)</f>
        <v>6</v>
      </c>
      <c r="CG339">
        <f>IFERROR(VLOOKUP($B339,'Raw Stats'!$BU$3:$CJ$5288,5,FALSE),0)</f>
        <v>10</v>
      </c>
      <c r="CH339">
        <f>IFERROR(VLOOKUP($B339,'Raw Stats'!$BU$3:$CJ$528,6,FALSE),0)</f>
        <v>16</v>
      </c>
      <c r="CI339">
        <f>IFERROR(VLOOKUP($B339,'Raw Stats'!$BU$3:$CJ$528,7,FALSE),0)</f>
        <v>3</v>
      </c>
      <c r="CJ339">
        <f>IFERROR(VLOOKUP($B339,'Raw Stats'!$BU$3:$CJ$528,8,FALSE),0)</f>
        <v>59</v>
      </c>
      <c r="CK339">
        <f>IFERROR(VLOOKUP($B339,'Raw Stats'!$BU$3:$CJ$528,9,FALSE),0)</f>
        <v>103</v>
      </c>
      <c r="CL339">
        <f>IFERROR(VLOOKUP($B339,'Raw Stats'!$BU$3:$CJ$528,10,FALSE),0)</f>
        <v>26</v>
      </c>
      <c r="CM339">
        <f>IFERROR(VLOOKUP($B339,'Raw Stats'!$BU$3:$CJ$528,11,FALSE)+VLOOKUP($B339,'Raw Stats'!$BU$3:$CJ$528,12,FALSE),0)</f>
        <v>1</v>
      </c>
      <c r="CN339">
        <f>IFERROR(VLOOKUP($B339,'Raw Stats'!$BU$3:$CJ$528,13,FALSE)+VLOOKUP($B339,'Raw Stats'!$BU$3:$CJ$528,14,FALSE),0)</f>
        <v>0</v>
      </c>
      <c r="CO339">
        <f>IFERROR(VLOOKUP($B339,'Raw Stats'!$BU$3:$CJ$528,15,FALSE),0)</f>
        <v>1</v>
      </c>
      <c r="CP339">
        <f>IFERROR(VLOOKUP($B339,'Raw Stats'!$BU$3:$CJ$528,16,FALSE),0)</f>
        <v>41</v>
      </c>
      <c r="CR339">
        <f>IFERROR(VLOOKUP($B339,'Raw Stats'!$BC$3:$BR$528,3,FALSE),0)</f>
        <v>40</v>
      </c>
      <c r="CS339">
        <f>IFERROR(VLOOKUP($B339,'Raw Stats'!$BC$3:$BR$528,4,FALSE),0)</f>
        <v>3</v>
      </c>
      <c r="CT339">
        <f>IFERROR(VLOOKUP($B339,'Raw Stats'!$BC$3:$BR$5288,5,FALSE),0)</f>
        <v>3</v>
      </c>
      <c r="CU339">
        <f>IFERROR(VLOOKUP($B339,'Raw Stats'!$BC$3:$BR$52888,6,FALSE),0)</f>
        <v>6</v>
      </c>
      <c r="CV339">
        <f>IFERROR(VLOOKUP($B339,'Raw Stats'!$BC$3:$BR$5288,7,FALSE),0)</f>
        <v>-7</v>
      </c>
      <c r="CW339">
        <f>IFERROR(VLOOKUP($B339,'Raw Stats'!$BC$3:$BR$5288,8,FALSE),0)</f>
        <v>43</v>
      </c>
      <c r="CX339">
        <f>IFERROR(VLOOKUP($B339,'Raw Stats'!$BC$3:$BR$5288,9,FALSE),0)</f>
        <v>84</v>
      </c>
      <c r="CY339">
        <f>IFERROR(VLOOKUP($B339,'Raw Stats'!$BC$3:$BR$5288,10,FALSE),0)</f>
        <v>13</v>
      </c>
      <c r="CZ339">
        <f>IFERROR(VLOOKUP($B339,'Raw Stats'!$BC$3:$BR$5288,11,FALSE)+VLOOKUP($B339,'Raw Stats'!$BC$3:$BR$5288,12,FALSE),0)</f>
        <v>0</v>
      </c>
      <c r="DA339">
        <f>IFERROR(VLOOKUP($B339,'Raw Stats'!$BC$3:$BR$5288,13,FALSE)+VLOOKUP($B339,'Raw Stats'!$BC$3:$BR$5288,14,FALSE),0)</f>
        <v>0</v>
      </c>
      <c r="DB339">
        <f>IFERROR(VLOOKUP($B339,'Raw Stats'!$BC$3:$BR$5288,15,FALSE),0)</f>
        <v>2</v>
      </c>
      <c r="DC339">
        <f>IFERROR(VLOOKUP($B339,'Raw Stats'!$BC$3:$BR$5288,16,FALSE),0)</f>
        <v>35</v>
      </c>
      <c r="DE339">
        <f>IFERROR(VLOOKUP($B339,'Raw Stats'!$AK$3:$AZ$528,3,FALSE),0)</f>
        <v>0</v>
      </c>
      <c r="DF339">
        <f>IFERROR(VLOOKUP($B339,'Raw Stats'!$AK$3:$AZ$528,4,FALSE),0)</f>
        <v>0</v>
      </c>
      <c r="DG339">
        <f>IFERROR(VLOOKUP($B339,'Raw Stats'!$AK$3:$AZ$528,5,FALSE),0)</f>
        <v>0</v>
      </c>
      <c r="DH339">
        <f>IFERROR(VLOOKUP($B339,'Raw Stats'!$AK$3:$AZ$528,6,FALSE),0)</f>
        <v>0</v>
      </c>
      <c r="DI339">
        <f>IFERROR(VLOOKUP($B339,'Raw Stats'!$AK$3:$AZ$528,7,FALSE),0)</f>
        <v>0</v>
      </c>
      <c r="DJ339">
        <f>IFERROR(VLOOKUP($B339,'Raw Stats'!$AK$3:$AZ$528,8,FALSE),0)</f>
        <v>0</v>
      </c>
      <c r="DK339">
        <f>IFERROR(VLOOKUP($B339,'Raw Stats'!$AK$3:$AZ$528,9,FALSE),0)</f>
        <v>0</v>
      </c>
      <c r="DL339">
        <f>IFERROR(VLOOKUP($B339,'Raw Stats'!$AK$3:$AZ$528,10,FALSE),0)</f>
        <v>0</v>
      </c>
      <c r="DM339">
        <f>IFERROR(VLOOKUP($B339,'Raw Stats'!$AK$3:$AZ$528,11,FALSE)+VLOOKUP($B339,'Raw Stats'!$AK$3:$AZ$528,12,FALSE),0)</f>
        <v>0</v>
      </c>
      <c r="DN339">
        <f>IFERROR(VLOOKUP($B339,'Raw Stats'!$AK$3:$AZ$528,13,FALSE)+VLOOKUP($B339,'Raw Stats'!$AK$3:$AZ$528,14,FALSE),0)</f>
        <v>0</v>
      </c>
      <c r="DO339">
        <f>IFERROR(VLOOKUP($B339,'Raw Stats'!$AK$3:$AZ$528,15,FALSE),0)</f>
        <v>0</v>
      </c>
      <c r="DP339">
        <f>IFERROR(VLOOKUP($B339,'Raw Stats'!$AK$3:$AZ$528,16,FALSE),0)</f>
        <v>0</v>
      </c>
      <c r="DR339">
        <f>IFERROR(VLOOKUP($B339,'Raw Stats'!$S$3:$AH$528,3,FALSE),0)</f>
        <v>0</v>
      </c>
      <c r="DS339">
        <f>IFERROR(VLOOKUP($B339,'Raw Stats'!$S$3:$AH$528,4,FALSE),0)</f>
        <v>0</v>
      </c>
      <c r="DT339">
        <f>IFERROR(VLOOKUP($B339,'Raw Stats'!$S$3:$AH$528,5,FALSE),0)</f>
        <v>0</v>
      </c>
      <c r="DU339">
        <f>IFERROR(VLOOKUP($B339,'Raw Stats'!$S$3:$AH$528,6,FALSE),0)</f>
        <v>0</v>
      </c>
      <c r="DV339">
        <f>IFERROR(VLOOKUP($B339,'Raw Stats'!$S$3:$AH$528,7,FALSE),0)</f>
        <v>0</v>
      </c>
      <c r="DW339">
        <f>IFERROR(VLOOKUP($B339,'Raw Stats'!$S$3:$AH$528,8,FALSE),0)</f>
        <v>0</v>
      </c>
      <c r="DX339">
        <f>IFERROR(VLOOKUP($B339,'Raw Stats'!$S$3:$AH$528,9,FALSE),0)</f>
        <v>0</v>
      </c>
      <c r="DY339">
        <f>IFERROR(VLOOKUP($B339,'Raw Stats'!$S$3:$AH$528,10,FALSE),0)</f>
        <v>0</v>
      </c>
      <c r="DZ339">
        <f>IFERROR(VLOOKUP($B339,'Raw Stats'!$S$3:$AH$528,11,FALSE)+VLOOKUP($B339,'Raw Stats'!$S$3:$AH$528,12,FALSE),0)</f>
        <v>0</v>
      </c>
      <c r="EA339">
        <f>IFERROR(VLOOKUP($B339,'Raw Stats'!$S$3:$AH$528,13,FALSE)+VLOOKUP($B339,'Raw Stats'!$S$3:$AH$528,14,FALSE),0)</f>
        <v>0</v>
      </c>
      <c r="EB339">
        <f>IFERROR(VLOOKUP($B339,'Raw Stats'!$S$3:$AH$528,15,FALSE),0)</f>
        <v>0</v>
      </c>
      <c r="EC339">
        <f>IFERROR(VLOOKUP($B339,'Raw Stats'!$S$3:$AH$528,16,FALSE),0)</f>
        <v>0</v>
      </c>
    </row>
    <row r="340" spans="1:133" x14ac:dyDescent="0.2">
      <c r="A340">
        <f>IFERROR(VLOOKUP(B340,Sheet2!$W$1:$X$300,2,FALSE),301)</f>
        <v>301</v>
      </c>
      <c r="B340" t="s">
        <v>763</v>
      </c>
      <c r="C340">
        <f t="shared" si="25"/>
        <v>0.57273011512738214</v>
      </c>
      <c r="D340">
        <f t="shared" si="26"/>
        <v>0.53656637398507578</v>
      </c>
      <c r="E340">
        <f t="shared" si="27"/>
        <v>0.9254222161592619</v>
      </c>
      <c r="F340">
        <f t="shared" si="28"/>
        <v>0.81722824912113035</v>
      </c>
      <c r="G340">
        <f t="shared" si="29"/>
        <v>0.69851730865426653</v>
      </c>
      <c r="J340">
        <f>BS340*'Value Calculations'!$D$3</f>
        <v>0.4077354286260379</v>
      </c>
      <c r="K340">
        <f>BT340*'Value Calculations'!$D$4</f>
        <v>4.2329651525804488</v>
      </c>
      <c r="L340">
        <f>BU340*'Value Calculations'!$D$5</f>
        <v>3.7147334707409017</v>
      </c>
      <c r="M340">
        <f>BV340*'Value Calculations'!$D$6</f>
        <v>0.75038959151617712</v>
      </c>
      <c r="N340">
        <f>BW340*'Value Calculations'!$D$7</f>
        <v>1.5819277869826704</v>
      </c>
      <c r="O340">
        <f>BX340*'Value Calculations'!$D$8</f>
        <v>3.2351154010442906</v>
      </c>
      <c r="P340">
        <f>BY340*'Value Calculations'!$D$9</f>
        <v>8.9426280209636886</v>
      </c>
      <c r="Q340">
        <f>BZ340*'Value Calculations'!$D$10</f>
        <v>1.4612658963048188</v>
      </c>
      <c r="R340">
        <f>CA340*'Value Calculations'!$D$11</f>
        <v>0</v>
      </c>
      <c r="S340">
        <f>CB340*'Value Calculations'!$D$12</f>
        <v>0</v>
      </c>
      <c r="T340">
        <f>CC340*'Value Calculations'!$D$13</f>
        <v>3.1642847773553084</v>
      </c>
      <c r="V340">
        <f>CF340*'Value Calculations'!$D$3</f>
        <v>0.8154708572520758</v>
      </c>
      <c r="W340">
        <f>CG340*'Value Calculations'!$D$4</f>
        <v>6.5122540808929985</v>
      </c>
      <c r="X340">
        <f>CH340*'Value Calculations'!$D$5</f>
        <v>5.8374383111642736</v>
      </c>
      <c r="Y340">
        <f>CI340*'Value Calculations'!$D$6</f>
        <v>-1.5007791830323542</v>
      </c>
      <c r="Z340">
        <f>CJ340*'Value Calculations'!$D$7</f>
        <v>1.7576975410918561</v>
      </c>
      <c r="AA340">
        <f>CK340*'Value Calculations'!$D$8</f>
        <v>5.1042931883143252</v>
      </c>
      <c r="AB340">
        <f>CL340*'Value Calculations'!$D$9</f>
        <v>10.202153094338854</v>
      </c>
      <c r="AC340">
        <f>CM340*'Value Calculations'!$D$10</f>
        <v>5.1144306370668655</v>
      </c>
      <c r="AD340">
        <f>CN340*'Value Calculations'!$D$11</f>
        <v>0</v>
      </c>
      <c r="AE340">
        <f>CO340*'Value Calculations'!$D$12</f>
        <v>0.81388273958941404</v>
      </c>
      <c r="AF340">
        <f>CP340*'Value Calculations'!$D$13</f>
        <v>6.1222031561874442</v>
      </c>
      <c r="AH340">
        <f>CS340*'Value Calculations'!$D$3</f>
        <v>1.2232062858781136</v>
      </c>
      <c r="AI340">
        <f>CT340*'Value Calculations'!$D$4</f>
        <v>7.8147048970715982</v>
      </c>
      <c r="AJ340">
        <f>CU340*'Value Calculations'!$D$5</f>
        <v>7.1641288364288815</v>
      </c>
      <c r="AK340">
        <f>CV340*'Value Calculations'!$D$6</f>
        <v>0.50025972767745142</v>
      </c>
      <c r="AL340">
        <f>CW340*'Value Calculations'!$D$7</f>
        <v>2.2850068034194129</v>
      </c>
      <c r="AM340">
        <f>CX340*'Value Calculations'!$D$8</f>
        <v>1.7972863339134948</v>
      </c>
      <c r="AN340">
        <f>CY340*'Value Calculations'!$D$9</f>
        <v>8.1869129769385864</v>
      </c>
      <c r="AO340">
        <f>CZ340*'Value Calculations'!$D$10</f>
        <v>4.3837976889144565</v>
      </c>
      <c r="AP340">
        <f>DA340*'Value Calculations'!$D$11</f>
        <v>0</v>
      </c>
      <c r="AQ340">
        <f>DB340*'Value Calculations'!$D$12</f>
        <v>2.441648218768242</v>
      </c>
      <c r="AR340">
        <f>DC340*'Value Calculations'!$D$13</f>
        <v>5.8470479581565478</v>
      </c>
      <c r="AT340">
        <f>DF340*'Value Calculations'!$D$3</f>
        <v>2.0386771431301893</v>
      </c>
      <c r="AU340">
        <f>DG340*'Value Calculations'!$D$4</f>
        <v>10.419606529428798</v>
      </c>
      <c r="AV340">
        <f>DH340*'Value Calculations'!$D$5</f>
        <v>9.8175098869580975</v>
      </c>
      <c r="AW340">
        <f>DI340*'Value Calculations'!$D$6</f>
        <v>-0.50025972767745142</v>
      </c>
      <c r="AX340">
        <f>DJ340*'Value Calculations'!$D$7</f>
        <v>4.8336682380026037</v>
      </c>
      <c r="AY340">
        <f>DK340*'Value Calculations'!$D$8</f>
        <v>3.45078976111391</v>
      </c>
      <c r="AZ340">
        <f>DL340*'Value Calculations'!$D$9</f>
        <v>14.484538343814425</v>
      </c>
      <c r="BA340">
        <f>DM340*'Value Calculations'!$D$10</f>
        <v>5.1144306370668655</v>
      </c>
      <c r="BB340">
        <f>DN340*'Value Calculations'!$D$11</f>
        <v>0.9907141480249374</v>
      </c>
      <c r="BC340">
        <f>DO340*'Value Calculations'!$D$12</f>
        <v>0.81388273958941404</v>
      </c>
      <c r="BD340">
        <f>DP340*'Value Calculations'!$D$13</f>
        <v>9.0113327355118571</v>
      </c>
      <c r="BF340">
        <f>DS340*'Value Calculations'!$D$3</f>
        <v>2.8541480003822652</v>
      </c>
      <c r="BG340">
        <f>DT340*'Value Calculations'!$D$4</f>
        <v>6.5122540808929985</v>
      </c>
      <c r="BH340">
        <f>DU340*'Value Calculations'!$D$5</f>
        <v>7.1641288364288815</v>
      </c>
      <c r="BI340">
        <f>DV340*'Value Calculations'!$D$6</f>
        <v>-1.8759739787904428</v>
      </c>
      <c r="BJ340">
        <f>DW340*'Value Calculations'!$D$7</f>
        <v>1.7576975410918561</v>
      </c>
      <c r="BK340">
        <f>DX340*'Value Calculations'!$D$8</f>
        <v>3.8821384812531488</v>
      </c>
      <c r="BL340">
        <f>DY340*'Value Calculations'!$D$9</f>
        <v>11.839535689726572</v>
      </c>
      <c r="BM340">
        <f>DZ340*'Value Calculations'!$D$10</f>
        <v>7.3063294815240942</v>
      </c>
      <c r="BN340">
        <f>EA340*'Value Calculations'!$D$11</f>
        <v>0</v>
      </c>
      <c r="BO340">
        <f>EB340*'Value Calculations'!$D$12</f>
        <v>0</v>
      </c>
      <c r="BP340">
        <f>EC340*'Value Calculations'!$D$13</f>
        <v>7.3604015473264788</v>
      </c>
      <c r="BR340">
        <f>IFERROR(VLOOKUP($B340,'Raw Stats'!$CM$3:$DC$884,3,FALSE),0)</f>
        <v>48</v>
      </c>
      <c r="BS340">
        <f>IFERROR(VLOOKUP($B340,'Raw Stats'!$CM$3:$DC$884,4,FALSE),0)</f>
        <v>1</v>
      </c>
      <c r="BT340">
        <f>IFERROR(VLOOKUP($B340,'Raw Stats'!$CM$3:$DC$884,5,FALSE),0)</f>
        <v>13</v>
      </c>
      <c r="BU340">
        <f>IFERROR(VLOOKUP($B340,'Raw Stats'!$CM$3:$DC$884,6,FALSE),0)</f>
        <v>14</v>
      </c>
      <c r="BV340">
        <f>IFERROR(VLOOKUP($B340,'Raw Stats'!$CM$3:$DC$884,7,FALSE),0)</f>
        <v>6</v>
      </c>
      <c r="BW340">
        <f>IFERROR(VLOOKUP($B340,'Raw Stats'!$CM$3:$DC$884,8,FALSE),0)</f>
        <v>18</v>
      </c>
      <c r="BX340">
        <f>IFERROR(VLOOKUP($B340,'Raw Stats'!$CM$3:$DC$884,9,FALSE),0)</f>
        <v>45</v>
      </c>
      <c r="BY340">
        <f>IFERROR(VLOOKUP($B340,'Raw Stats'!$CM$3:$DC$884,10,FALSE),0)</f>
        <v>71</v>
      </c>
      <c r="BZ340">
        <f>IFERROR(VLOOKUP($B340,'Raw Stats'!$CM$3:$DC$884,11,FALSE)+VLOOKUP($B340,'Raw Stats'!$CM$3:$DC$884,12,FALSE),0)</f>
        <v>4</v>
      </c>
      <c r="CA340">
        <f>IFERROR(VLOOKUP($B340,'Raw Stats'!$CM$3:$DC$884,13,FALSE)+VLOOKUP($B340,'Raw Stats'!$CM$3:$DC$884,14,FALSE),0)</f>
        <v>0</v>
      </c>
      <c r="CB340">
        <f>IFERROR(VLOOKUP($B340,'Raw Stats'!$CM$3:$DC$884,15,FALSE),0)</f>
        <v>0</v>
      </c>
      <c r="CC340">
        <f>IFERROR(VLOOKUP($B340,'Raw Stats'!$CM$3:$DC$884,16,FALSE),0)</f>
        <v>46</v>
      </c>
      <c r="CE340">
        <f>IFERROR(VLOOKUP($B340,'Raw Stats'!$BU$3:$CJ$528,3,FALSE),0)</f>
        <v>76</v>
      </c>
      <c r="CF340">
        <f>IFERROR(VLOOKUP($B340,'Raw Stats'!$BU$3:$CJ$528,4,FALSE),0)</f>
        <v>2</v>
      </c>
      <c r="CG340">
        <f>IFERROR(VLOOKUP($B340,'Raw Stats'!$BU$3:$CJ$5288,5,FALSE),0)</f>
        <v>20</v>
      </c>
      <c r="CH340">
        <f>IFERROR(VLOOKUP($B340,'Raw Stats'!$BU$3:$CJ$528,6,FALSE),0)</f>
        <v>22</v>
      </c>
      <c r="CI340">
        <f>IFERROR(VLOOKUP($B340,'Raw Stats'!$BU$3:$CJ$528,7,FALSE),0)</f>
        <v>-12</v>
      </c>
      <c r="CJ340">
        <f>IFERROR(VLOOKUP($B340,'Raw Stats'!$BU$3:$CJ$528,8,FALSE),0)</f>
        <v>20</v>
      </c>
      <c r="CK340">
        <f>IFERROR(VLOOKUP($B340,'Raw Stats'!$BU$3:$CJ$528,9,FALSE),0)</f>
        <v>71</v>
      </c>
      <c r="CL340">
        <f>IFERROR(VLOOKUP($B340,'Raw Stats'!$BU$3:$CJ$528,10,FALSE),0)</f>
        <v>81</v>
      </c>
      <c r="CM340">
        <f>IFERROR(VLOOKUP($B340,'Raw Stats'!$BU$3:$CJ$528,11,FALSE)+VLOOKUP($B340,'Raw Stats'!$BU$3:$CJ$528,12,FALSE),0)</f>
        <v>14</v>
      </c>
      <c r="CN340">
        <f>IFERROR(VLOOKUP($B340,'Raw Stats'!$BU$3:$CJ$528,13,FALSE)+VLOOKUP($B340,'Raw Stats'!$BU$3:$CJ$528,14,FALSE),0)</f>
        <v>0</v>
      </c>
      <c r="CO340">
        <f>IFERROR(VLOOKUP($B340,'Raw Stats'!$BU$3:$CJ$528,15,FALSE),0)</f>
        <v>1</v>
      </c>
      <c r="CP340">
        <f>IFERROR(VLOOKUP($B340,'Raw Stats'!$BU$3:$CJ$528,16,FALSE),0)</f>
        <v>89</v>
      </c>
      <c r="CR340">
        <f>IFERROR(VLOOKUP($B340,'Raw Stats'!$BC$3:$BR$528,3,FALSE),0)</f>
        <v>45</v>
      </c>
      <c r="CS340">
        <f>IFERROR(VLOOKUP($B340,'Raw Stats'!$BC$3:$BR$528,4,FALSE),0)</f>
        <v>3</v>
      </c>
      <c r="CT340">
        <f>IFERROR(VLOOKUP($B340,'Raw Stats'!$BC$3:$BR$5288,5,FALSE),0)</f>
        <v>24</v>
      </c>
      <c r="CU340">
        <f>IFERROR(VLOOKUP($B340,'Raw Stats'!$BC$3:$BR$52888,6,FALSE),0)</f>
        <v>27</v>
      </c>
      <c r="CV340">
        <f>IFERROR(VLOOKUP($B340,'Raw Stats'!$BC$3:$BR$5288,7,FALSE),0)</f>
        <v>4</v>
      </c>
      <c r="CW340">
        <f>IFERROR(VLOOKUP($B340,'Raw Stats'!$BC$3:$BR$5288,8,FALSE),0)</f>
        <v>26</v>
      </c>
      <c r="CX340">
        <f>IFERROR(VLOOKUP($B340,'Raw Stats'!$BC$3:$BR$5288,9,FALSE),0)</f>
        <v>25</v>
      </c>
      <c r="CY340">
        <f>IFERROR(VLOOKUP($B340,'Raw Stats'!$BC$3:$BR$5288,10,FALSE),0)</f>
        <v>65</v>
      </c>
      <c r="CZ340">
        <f>IFERROR(VLOOKUP($B340,'Raw Stats'!$BC$3:$BR$5288,11,FALSE)+VLOOKUP($B340,'Raw Stats'!$BC$3:$BR$5288,12,FALSE),0)</f>
        <v>12</v>
      </c>
      <c r="DA340">
        <f>IFERROR(VLOOKUP($B340,'Raw Stats'!$BC$3:$BR$5288,13,FALSE)+VLOOKUP($B340,'Raw Stats'!$BC$3:$BR$5288,14,FALSE),0)</f>
        <v>0</v>
      </c>
      <c r="DB340">
        <f>IFERROR(VLOOKUP($B340,'Raw Stats'!$BC$3:$BR$5288,15,FALSE),0)</f>
        <v>3</v>
      </c>
      <c r="DC340">
        <f>IFERROR(VLOOKUP($B340,'Raw Stats'!$BC$3:$BR$5288,16,FALSE),0)</f>
        <v>85</v>
      </c>
      <c r="DE340">
        <f>IFERROR(VLOOKUP($B340,'Raw Stats'!$AK$3:$AZ$528,3,FALSE),0)</f>
        <v>74</v>
      </c>
      <c r="DF340">
        <f>IFERROR(VLOOKUP($B340,'Raw Stats'!$AK$3:$AZ$528,4,FALSE),0)</f>
        <v>5</v>
      </c>
      <c r="DG340">
        <f>IFERROR(VLOOKUP($B340,'Raw Stats'!$AK$3:$AZ$528,5,FALSE),0)</f>
        <v>32</v>
      </c>
      <c r="DH340">
        <f>IFERROR(VLOOKUP($B340,'Raw Stats'!$AK$3:$AZ$528,6,FALSE),0)</f>
        <v>37</v>
      </c>
      <c r="DI340">
        <f>IFERROR(VLOOKUP($B340,'Raw Stats'!$AK$3:$AZ$528,7,FALSE),0)</f>
        <v>-4</v>
      </c>
      <c r="DJ340">
        <f>IFERROR(VLOOKUP($B340,'Raw Stats'!$AK$3:$AZ$528,8,FALSE),0)</f>
        <v>55</v>
      </c>
      <c r="DK340">
        <f>IFERROR(VLOOKUP($B340,'Raw Stats'!$AK$3:$AZ$528,9,FALSE),0)</f>
        <v>48</v>
      </c>
      <c r="DL340">
        <f>IFERROR(VLOOKUP($B340,'Raw Stats'!$AK$3:$AZ$528,10,FALSE),0)</f>
        <v>115</v>
      </c>
      <c r="DM340">
        <f>IFERROR(VLOOKUP($B340,'Raw Stats'!$AK$3:$AZ$528,11,FALSE)+VLOOKUP($B340,'Raw Stats'!$AK$3:$AZ$528,12,FALSE),0)</f>
        <v>14</v>
      </c>
      <c r="DN340">
        <f>IFERROR(VLOOKUP($B340,'Raw Stats'!$AK$3:$AZ$528,13,FALSE)+VLOOKUP($B340,'Raw Stats'!$AK$3:$AZ$528,14,FALSE),0)</f>
        <v>1</v>
      </c>
      <c r="DO340">
        <f>IFERROR(VLOOKUP($B340,'Raw Stats'!$AK$3:$AZ$528,15,FALSE),0)</f>
        <v>1</v>
      </c>
      <c r="DP340">
        <f>IFERROR(VLOOKUP($B340,'Raw Stats'!$AK$3:$AZ$528,16,FALSE),0)</f>
        <v>131</v>
      </c>
      <c r="DR340">
        <f>IFERROR(VLOOKUP($B340,'Raw Stats'!$S$3:$AH$528,3,FALSE),0)</f>
        <v>67</v>
      </c>
      <c r="DS340">
        <f>IFERROR(VLOOKUP($B340,'Raw Stats'!$S$3:$AH$528,4,FALSE),0)</f>
        <v>7</v>
      </c>
      <c r="DT340">
        <f>IFERROR(VLOOKUP($B340,'Raw Stats'!$S$3:$AH$528,5,FALSE),0)</f>
        <v>20</v>
      </c>
      <c r="DU340">
        <f>IFERROR(VLOOKUP($B340,'Raw Stats'!$S$3:$AH$528,6,FALSE),0)</f>
        <v>27</v>
      </c>
      <c r="DV340">
        <f>IFERROR(VLOOKUP($B340,'Raw Stats'!$S$3:$AH$528,7,FALSE),0)</f>
        <v>-15</v>
      </c>
      <c r="DW340">
        <f>IFERROR(VLOOKUP($B340,'Raw Stats'!$S$3:$AH$528,8,FALSE),0)</f>
        <v>20</v>
      </c>
      <c r="DX340">
        <f>IFERROR(VLOOKUP($B340,'Raw Stats'!$S$3:$AH$528,9,FALSE),0)</f>
        <v>54</v>
      </c>
      <c r="DY340">
        <f>IFERROR(VLOOKUP($B340,'Raw Stats'!$S$3:$AH$528,10,FALSE),0)</f>
        <v>94</v>
      </c>
      <c r="DZ340">
        <f>IFERROR(VLOOKUP($B340,'Raw Stats'!$S$3:$AH$528,11,FALSE)+VLOOKUP($B340,'Raw Stats'!$S$3:$AH$528,12,FALSE),0)</f>
        <v>20</v>
      </c>
      <c r="EA340">
        <f>IFERROR(VLOOKUP($B340,'Raw Stats'!$S$3:$AH$528,13,FALSE)+VLOOKUP($B340,'Raw Stats'!$S$3:$AH$528,14,FALSE),0)</f>
        <v>0</v>
      </c>
      <c r="EB340">
        <f>IFERROR(VLOOKUP($B340,'Raw Stats'!$S$3:$AH$528,15,FALSE),0)</f>
        <v>0</v>
      </c>
      <c r="EC340">
        <f>IFERROR(VLOOKUP($B340,'Raw Stats'!$S$3:$AH$528,16,FALSE),0)</f>
        <v>107</v>
      </c>
    </row>
    <row r="341" spans="1:133" x14ac:dyDescent="0.2">
      <c r="A341">
        <f>IFERROR(VLOOKUP(B341,Sheet2!$W$1:$X$300,2,FALSE),301)</f>
        <v>301</v>
      </c>
      <c r="B341" t="s">
        <v>388</v>
      </c>
      <c r="C341">
        <f t="shared" si="25"/>
        <v>0.57215461608111318</v>
      </c>
      <c r="D341">
        <f t="shared" si="26"/>
        <v>0.44114752435493376</v>
      </c>
      <c r="E341">
        <f t="shared" si="27"/>
        <v>0.50886541355683856</v>
      </c>
      <c r="F341">
        <f t="shared" si="28"/>
        <v>0</v>
      </c>
      <c r="G341">
        <f t="shared" si="29"/>
        <v>0</v>
      </c>
      <c r="J341">
        <f>BS341*'Value Calculations'!$D$3</f>
        <v>3.6696188576343411</v>
      </c>
      <c r="K341">
        <f>BT341*'Value Calculations'!$D$4</f>
        <v>2.9305143364018491</v>
      </c>
      <c r="L341">
        <f>BU341*'Value Calculations'!$D$5</f>
        <v>4.7760858909525883</v>
      </c>
      <c r="M341">
        <f>BV341*'Value Calculations'!$D$6</f>
        <v>-0.25012986383872571</v>
      </c>
      <c r="N341">
        <f>BW341*'Value Calculations'!$D$7</f>
        <v>2.1092370493102273</v>
      </c>
      <c r="O341">
        <f>BX341*'Value Calculations'!$D$8</f>
        <v>10.35236928334173</v>
      </c>
      <c r="P341">
        <f>BY341*'Value Calculations'!$D$9</f>
        <v>6.2976253668758364</v>
      </c>
      <c r="Q341">
        <f>BZ341*'Value Calculations'!$D$10</f>
        <v>0.36531647407620471</v>
      </c>
      <c r="R341">
        <f>CA341*'Value Calculations'!$D$11</f>
        <v>1.9814282960498748</v>
      </c>
      <c r="S341">
        <f>CB341*'Value Calculations'!$D$12</f>
        <v>1.6277654791788281</v>
      </c>
      <c r="T341">
        <f>CC341*'Value Calculations'!$D$13</f>
        <v>6.1909919556951687</v>
      </c>
      <c r="V341">
        <f>CF341*'Value Calculations'!$D$3</f>
        <v>2.4464125717562273</v>
      </c>
      <c r="W341">
        <f>CG341*'Value Calculations'!$D$4</f>
        <v>3.2561270404464993</v>
      </c>
      <c r="X341">
        <f>CH341*'Value Calculations'!$D$5</f>
        <v>4.2454096808467447</v>
      </c>
      <c r="Y341">
        <f>CI341*'Value Calculations'!$D$6</f>
        <v>-1.5007791830323542</v>
      </c>
      <c r="Z341">
        <f>CJ341*'Value Calculations'!$D$7</f>
        <v>2.6365463116377841</v>
      </c>
      <c r="AA341">
        <f>CK341*'Value Calculations'!$D$8</f>
        <v>9.2021060296370933</v>
      </c>
      <c r="AB341">
        <f>CL341*'Value Calculations'!$D$9</f>
        <v>6.0457203522008029</v>
      </c>
      <c r="AC341">
        <f>CM341*'Value Calculations'!$D$10</f>
        <v>0.73063294815240942</v>
      </c>
      <c r="AD341">
        <f>CN341*'Value Calculations'!$D$11</f>
        <v>1.9814282960498748</v>
      </c>
      <c r="AE341">
        <f>CO341*'Value Calculations'!$D$12</f>
        <v>0.81388273958941404</v>
      </c>
      <c r="AF341">
        <f>CP341*'Value Calculations'!$D$13</f>
        <v>5.4343151611102041</v>
      </c>
      <c r="AH341">
        <f>CS341*'Value Calculations'!$D$3</f>
        <v>2.4464125717562273</v>
      </c>
      <c r="AI341">
        <f>CT341*'Value Calculations'!$D$4</f>
        <v>2.9305143364018491</v>
      </c>
      <c r="AJ341">
        <f>CU341*'Value Calculations'!$D$5</f>
        <v>3.980071575793823</v>
      </c>
      <c r="AK341">
        <f>CV341*'Value Calculations'!$D$6</f>
        <v>0</v>
      </c>
      <c r="AL341">
        <f>CW341*'Value Calculations'!$D$7</f>
        <v>1.2303882787642992</v>
      </c>
      <c r="AM341">
        <f>CX341*'Value Calculations'!$D$8</f>
        <v>5.3918590017404844</v>
      </c>
      <c r="AN341">
        <f>CY341*'Value Calculations'!$D$9</f>
        <v>2.6450026540878513</v>
      </c>
      <c r="AO341">
        <f>CZ341*'Value Calculations'!$D$10</f>
        <v>0.36531647407620471</v>
      </c>
      <c r="AP341">
        <f>DA341*'Value Calculations'!$D$11</f>
        <v>0</v>
      </c>
      <c r="AQ341">
        <f>DB341*'Value Calculations'!$D$12</f>
        <v>0.81388273958941404</v>
      </c>
      <c r="AR341">
        <f>DC341*'Value Calculations'!$D$13</f>
        <v>3.0954959778475843</v>
      </c>
      <c r="AT341">
        <f>DF341*'Value Calculations'!$D$3</f>
        <v>0</v>
      </c>
      <c r="AU341">
        <f>DG341*'Value Calculations'!$D$4</f>
        <v>0</v>
      </c>
      <c r="AV341">
        <f>DH341*'Value Calculations'!$D$5</f>
        <v>0</v>
      </c>
      <c r="AW341">
        <f>DI341*'Value Calculations'!$D$6</f>
        <v>0</v>
      </c>
      <c r="AX341">
        <f>DJ341*'Value Calculations'!$D$7</f>
        <v>0</v>
      </c>
      <c r="AY341">
        <f>DK341*'Value Calculations'!$D$8</f>
        <v>0</v>
      </c>
      <c r="AZ341">
        <f>DL341*'Value Calculations'!$D$9</f>
        <v>0</v>
      </c>
      <c r="BA341">
        <f>DM341*'Value Calculations'!$D$10</f>
        <v>0</v>
      </c>
      <c r="BB341">
        <f>DN341*'Value Calculations'!$D$11</f>
        <v>0</v>
      </c>
      <c r="BC341">
        <f>DO341*'Value Calculations'!$D$12</f>
        <v>0</v>
      </c>
      <c r="BD341">
        <f>DP341*'Value Calculations'!$D$13</f>
        <v>0</v>
      </c>
      <c r="BF341">
        <f>DS341*'Value Calculations'!$D$3</f>
        <v>0</v>
      </c>
      <c r="BG341">
        <f>DT341*'Value Calculations'!$D$4</f>
        <v>0</v>
      </c>
      <c r="BH341">
        <f>DU341*'Value Calculations'!$D$5</f>
        <v>0</v>
      </c>
      <c r="BI341">
        <f>DV341*'Value Calculations'!$D$6</f>
        <v>0</v>
      </c>
      <c r="BJ341">
        <f>DW341*'Value Calculations'!$D$7</f>
        <v>0</v>
      </c>
      <c r="BK341">
        <f>DX341*'Value Calculations'!$D$8</f>
        <v>0</v>
      </c>
      <c r="BL341">
        <f>DY341*'Value Calculations'!$D$9</f>
        <v>0</v>
      </c>
      <c r="BM341">
        <f>DZ341*'Value Calculations'!$D$10</f>
        <v>0</v>
      </c>
      <c r="BN341">
        <f>EA341*'Value Calculations'!$D$11</f>
        <v>0</v>
      </c>
      <c r="BO341">
        <f>EB341*'Value Calculations'!$D$12</f>
        <v>0</v>
      </c>
      <c r="BP341">
        <f>EC341*'Value Calculations'!$D$13</f>
        <v>0</v>
      </c>
      <c r="BR341">
        <f>IFERROR(VLOOKUP($B341,'Raw Stats'!$CM$3:$DC$884,3,FALSE),0)</f>
        <v>70</v>
      </c>
      <c r="BS341">
        <f>IFERROR(VLOOKUP($B341,'Raw Stats'!$CM$3:$DC$884,4,FALSE),0)</f>
        <v>9</v>
      </c>
      <c r="BT341">
        <f>IFERROR(VLOOKUP($B341,'Raw Stats'!$CM$3:$DC$884,5,FALSE),0)</f>
        <v>9</v>
      </c>
      <c r="BU341">
        <f>IFERROR(VLOOKUP($B341,'Raw Stats'!$CM$3:$DC$884,6,FALSE),0)</f>
        <v>18</v>
      </c>
      <c r="BV341">
        <f>IFERROR(VLOOKUP($B341,'Raw Stats'!$CM$3:$DC$884,7,FALSE),0)</f>
        <v>-2</v>
      </c>
      <c r="BW341">
        <f>IFERROR(VLOOKUP($B341,'Raw Stats'!$CM$3:$DC$884,8,FALSE),0)</f>
        <v>24</v>
      </c>
      <c r="BX341">
        <f>IFERROR(VLOOKUP($B341,'Raw Stats'!$CM$3:$DC$884,9,FALSE),0)</f>
        <v>144</v>
      </c>
      <c r="BY341">
        <f>IFERROR(VLOOKUP($B341,'Raw Stats'!$CM$3:$DC$884,10,FALSE),0)</f>
        <v>50</v>
      </c>
      <c r="BZ341">
        <f>IFERROR(VLOOKUP($B341,'Raw Stats'!$CM$3:$DC$884,11,FALSE)+VLOOKUP($B341,'Raw Stats'!$CM$3:$DC$884,12,FALSE),0)</f>
        <v>1</v>
      </c>
      <c r="CA341">
        <f>IFERROR(VLOOKUP($B341,'Raw Stats'!$CM$3:$DC$884,13,FALSE)+VLOOKUP($B341,'Raw Stats'!$CM$3:$DC$884,14,FALSE),0)</f>
        <v>2</v>
      </c>
      <c r="CB341">
        <f>IFERROR(VLOOKUP($B341,'Raw Stats'!$CM$3:$DC$884,15,FALSE),0)</f>
        <v>2</v>
      </c>
      <c r="CC341">
        <f>IFERROR(VLOOKUP($B341,'Raw Stats'!$CM$3:$DC$884,16,FALSE),0)</f>
        <v>90</v>
      </c>
      <c r="CE341">
        <f>IFERROR(VLOOKUP($B341,'Raw Stats'!$BU$3:$CJ$528,3,FALSE),0)</f>
        <v>80</v>
      </c>
      <c r="CF341">
        <f>IFERROR(VLOOKUP($B341,'Raw Stats'!$BU$3:$CJ$528,4,FALSE),0)</f>
        <v>6</v>
      </c>
      <c r="CG341">
        <f>IFERROR(VLOOKUP($B341,'Raw Stats'!$BU$3:$CJ$5288,5,FALSE),0)</f>
        <v>10</v>
      </c>
      <c r="CH341">
        <f>IFERROR(VLOOKUP($B341,'Raw Stats'!$BU$3:$CJ$528,6,FALSE),0)</f>
        <v>16</v>
      </c>
      <c r="CI341">
        <f>IFERROR(VLOOKUP($B341,'Raw Stats'!$BU$3:$CJ$528,7,FALSE),0)</f>
        <v>-12</v>
      </c>
      <c r="CJ341">
        <f>IFERROR(VLOOKUP($B341,'Raw Stats'!$BU$3:$CJ$528,8,FALSE),0)</f>
        <v>30</v>
      </c>
      <c r="CK341">
        <f>IFERROR(VLOOKUP($B341,'Raw Stats'!$BU$3:$CJ$528,9,FALSE),0)</f>
        <v>128</v>
      </c>
      <c r="CL341">
        <f>IFERROR(VLOOKUP($B341,'Raw Stats'!$BU$3:$CJ$528,10,FALSE),0)</f>
        <v>48</v>
      </c>
      <c r="CM341">
        <f>IFERROR(VLOOKUP($B341,'Raw Stats'!$BU$3:$CJ$528,11,FALSE)+VLOOKUP($B341,'Raw Stats'!$BU$3:$CJ$528,12,FALSE),0)</f>
        <v>2</v>
      </c>
      <c r="CN341">
        <f>IFERROR(VLOOKUP($B341,'Raw Stats'!$BU$3:$CJ$528,13,FALSE)+VLOOKUP($B341,'Raw Stats'!$BU$3:$CJ$528,14,FALSE),0)</f>
        <v>2</v>
      </c>
      <c r="CO341">
        <f>IFERROR(VLOOKUP($B341,'Raw Stats'!$BU$3:$CJ$528,15,FALSE),0)</f>
        <v>1</v>
      </c>
      <c r="CP341">
        <f>IFERROR(VLOOKUP($B341,'Raw Stats'!$BU$3:$CJ$528,16,FALSE),0)</f>
        <v>79</v>
      </c>
      <c r="CR341">
        <f>IFERROR(VLOOKUP($B341,'Raw Stats'!$BC$3:$BR$528,3,FALSE),0)</f>
        <v>45</v>
      </c>
      <c r="CS341">
        <f>IFERROR(VLOOKUP($B341,'Raw Stats'!$BC$3:$BR$528,4,FALSE),0)</f>
        <v>6</v>
      </c>
      <c r="CT341">
        <f>IFERROR(VLOOKUP($B341,'Raw Stats'!$BC$3:$BR$5288,5,FALSE),0)</f>
        <v>9</v>
      </c>
      <c r="CU341">
        <f>IFERROR(VLOOKUP($B341,'Raw Stats'!$BC$3:$BR$52888,6,FALSE),0)</f>
        <v>15</v>
      </c>
      <c r="CV341">
        <f>IFERROR(VLOOKUP($B341,'Raw Stats'!$BC$3:$BR$5288,7,FALSE),0)</f>
        <v>0</v>
      </c>
      <c r="CW341">
        <f>IFERROR(VLOOKUP($B341,'Raw Stats'!$BC$3:$BR$5288,8,FALSE),0)</f>
        <v>14</v>
      </c>
      <c r="CX341">
        <f>IFERROR(VLOOKUP($B341,'Raw Stats'!$BC$3:$BR$5288,9,FALSE),0)</f>
        <v>75</v>
      </c>
      <c r="CY341">
        <f>IFERROR(VLOOKUP($B341,'Raw Stats'!$BC$3:$BR$5288,10,FALSE),0)</f>
        <v>21</v>
      </c>
      <c r="CZ341">
        <f>IFERROR(VLOOKUP($B341,'Raw Stats'!$BC$3:$BR$5288,11,FALSE)+VLOOKUP($B341,'Raw Stats'!$BC$3:$BR$5288,12,FALSE),0)</f>
        <v>1</v>
      </c>
      <c r="DA341">
        <f>IFERROR(VLOOKUP($B341,'Raw Stats'!$BC$3:$BR$5288,13,FALSE)+VLOOKUP($B341,'Raw Stats'!$BC$3:$BR$5288,14,FALSE),0)</f>
        <v>0</v>
      </c>
      <c r="DB341">
        <f>IFERROR(VLOOKUP($B341,'Raw Stats'!$BC$3:$BR$5288,15,FALSE),0)</f>
        <v>1</v>
      </c>
      <c r="DC341">
        <f>IFERROR(VLOOKUP($B341,'Raw Stats'!$BC$3:$BR$5288,16,FALSE),0)</f>
        <v>45</v>
      </c>
      <c r="DE341">
        <f>IFERROR(VLOOKUP($B341,'Raw Stats'!$AK$3:$AZ$528,3,FALSE),0)</f>
        <v>0</v>
      </c>
      <c r="DF341">
        <f>IFERROR(VLOOKUP($B341,'Raw Stats'!$AK$3:$AZ$528,4,FALSE),0)</f>
        <v>0</v>
      </c>
      <c r="DG341">
        <f>IFERROR(VLOOKUP($B341,'Raw Stats'!$AK$3:$AZ$528,5,FALSE),0)</f>
        <v>0</v>
      </c>
      <c r="DH341">
        <f>IFERROR(VLOOKUP($B341,'Raw Stats'!$AK$3:$AZ$528,6,FALSE),0)</f>
        <v>0</v>
      </c>
      <c r="DI341">
        <f>IFERROR(VLOOKUP($B341,'Raw Stats'!$AK$3:$AZ$528,7,FALSE),0)</f>
        <v>0</v>
      </c>
      <c r="DJ341">
        <f>IFERROR(VLOOKUP($B341,'Raw Stats'!$AK$3:$AZ$528,8,FALSE),0)</f>
        <v>0</v>
      </c>
      <c r="DK341">
        <f>IFERROR(VLOOKUP($B341,'Raw Stats'!$AK$3:$AZ$528,9,FALSE),0)</f>
        <v>0</v>
      </c>
      <c r="DL341">
        <f>IFERROR(VLOOKUP($B341,'Raw Stats'!$AK$3:$AZ$528,10,FALSE),0)</f>
        <v>0</v>
      </c>
      <c r="DM341">
        <f>IFERROR(VLOOKUP($B341,'Raw Stats'!$AK$3:$AZ$528,11,FALSE)+VLOOKUP($B341,'Raw Stats'!$AK$3:$AZ$528,12,FALSE),0)</f>
        <v>0</v>
      </c>
      <c r="DN341">
        <f>IFERROR(VLOOKUP($B341,'Raw Stats'!$AK$3:$AZ$528,13,FALSE)+VLOOKUP($B341,'Raw Stats'!$AK$3:$AZ$528,14,FALSE),0)</f>
        <v>0</v>
      </c>
      <c r="DO341">
        <f>IFERROR(VLOOKUP($B341,'Raw Stats'!$AK$3:$AZ$528,15,FALSE),0)</f>
        <v>0</v>
      </c>
      <c r="DP341">
        <f>IFERROR(VLOOKUP($B341,'Raw Stats'!$AK$3:$AZ$528,16,FALSE),0)</f>
        <v>0</v>
      </c>
      <c r="DR341">
        <f>IFERROR(VLOOKUP($B341,'Raw Stats'!$S$3:$AH$528,3,FALSE),0)</f>
        <v>0</v>
      </c>
      <c r="DS341">
        <f>IFERROR(VLOOKUP($B341,'Raw Stats'!$S$3:$AH$528,4,FALSE),0)</f>
        <v>0</v>
      </c>
      <c r="DT341">
        <f>IFERROR(VLOOKUP($B341,'Raw Stats'!$S$3:$AH$528,5,FALSE),0)</f>
        <v>0</v>
      </c>
      <c r="DU341">
        <f>IFERROR(VLOOKUP($B341,'Raw Stats'!$S$3:$AH$528,6,FALSE),0)</f>
        <v>0</v>
      </c>
      <c r="DV341">
        <f>IFERROR(VLOOKUP($B341,'Raw Stats'!$S$3:$AH$528,7,FALSE),0)</f>
        <v>0</v>
      </c>
      <c r="DW341">
        <f>IFERROR(VLOOKUP($B341,'Raw Stats'!$S$3:$AH$528,8,FALSE),0)</f>
        <v>0</v>
      </c>
      <c r="DX341">
        <f>IFERROR(VLOOKUP($B341,'Raw Stats'!$S$3:$AH$528,9,FALSE),0)</f>
        <v>0</v>
      </c>
      <c r="DY341">
        <f>IFERROR(VLOOKUP($B341,'Raw Stats'!$S$3:$AH$528,10,FALSE),0)</f>
        <v>0</v>
      </c>
      <c r="DZ341">
        <f>IFERROR(VLOOKUP($B341,'Raw Stats'!$S$3:$AH$528,11,FALSE)+VLOOKUP($B341,'Raw Stats'!$S$3:$AH$528,12,FALSE),0)</f>
        <v>0</v>
      </c>
      <c r="EA341">
        <f>IFERROR(VLOOKUP($B341,'Raw Stats'!$S$3:$AH$528,13,FALSE)+VLOOKUP($B341,'Raw Stats'!$S$3:$AH$528,14,FALSE),0)</f>
        <v>0</v>
      </c>
      <c r="EB341">
        <f>IFERROR(VLOOKUP($B341,'Raw Stats'!$S$3:$AH$528,15,FALSE),0)</f>
        <v>0</v>
      </c>
      <c r="EC341">
        <f>IFERROR(VLOOKUP($B341,'Raw Stats'!$S$3:$AH$528,16,FALSE),0)</f>
        <v>0</v>
      </c>
    </row>
    <row r="342" spans="1:133" x14ac:dyDescent="0.2">
      <c r="A342">
        <f>IFERROR(VLOOKUP(B342,Sheet2!$W$1:$X$300,2,FALSE),301)</f>
        <v>301</v>
      </c>
      <c r="B342" t="s">
        <v>769</v>
      </c>
      <c r="C342">
        <f t="shared" si="25"/>
        <v>0.57204736087528651</v>
      </c>
      <c r="D342">
        <f t="shared" si="26"/>
        <v>0.7588886516930875</v>
      </c>
      <c r="E342">
        <f t="shared" si="27"/>
        <v>0.92579874994067113</v>
      </c>
      <c r="F342">
        <f t="shared" si="28"/>
        <v>0.60463843981710474</v>
      </c>
      <c r="G342">
        <f t="shared" si="29"/>
        <v>0.63708721606489971</v>
      </c>
      <c r="J342">
        <f>BS342*'Value Calculations'!$D$3</f>
        <v>1.2232062858781136</v>
      </c>
      <c r="K342">
        <f>BT342*'Value Calculations'!$D$4</f>
        <v>5.5354159687590485</v>
      </c>
      <c r="L342">
        <f>BU342*'Value Calculations'!$D$5</f>
        <v>5.3067621010584309</v>
      </c>
      <c r="M342">
        <f>BV342*'Value Calculations'!$D$6</f>
        <v>2.1261038426291687</v>
      </c>
      <c r="N342">
        <f>BW342*'Value Calculations'!$D$7</f>
        <v>1.7576975410918561</v>
      </c>
      <c r="O342">
        <f>BX342*'Value Calculations'!$D$8</f>
        <v>4.3134872013923875</v>
      </c>
      <c r="P342">
        <f>BY342*'Value Calculations'!$D$9</f>
        <v>17.507398519914826</v>
      </c>
      <c r="Q342">
        <f>BZ342*'Value Calculations'!$D$10</f>
        <v>0.36531647407620471</v>
      </c>
      <c r="R342">
        <f>CA342*'Value Calculations'!$D$11</f>
        <v>0</v>
      </c>
      <c r="S342">
        <f>CB342*'Value Calculations'!$D$12</f>
        <v>0</v>
      </c>
      <c r="T342">
        <f>CC342*'Value Calculations'!$D$13</f>
        <v>4.1961167699711694</v>
      </c>
      <c r="V342">
        <f>CF342*'Value Calculations'!$D$3</f>
        <v>1.2232062858781136</v>
      </c>
      <c r="W342">
        <f>CG342*'Value Calculations'!$D$4</f>
        <v>3.9073524485357991</v>
      </c>
      <c r="X342">
        <f>CH342*'Value Calculations'!$D$5</f>
        <v>3.980071575793823</v>
      </c>
      <c r="Y342">
        <f>CI342*'Value Calculations'!$D$6</f>
        <v>-0.50025972767745142</v>
      </c>
      <c r="Z342">
        <f>CJ342*'Value Calculations'!$D$7</f>
        <v>0.87884877054592803</v>
      </c>
      <c r="AA342">
        <f>CK342*'Value Calculations'!$D$8</f>
        <v>2.1567436006961938</v>
      </c>
      <c r="AB342">
        <f>CL342*'Value Calculations'!$D$9</f>
        <v>9.3204855429762379</v>
      </c>
      <c r="AC342">
        <f>CM342*'Value Calculations'!$D$10</f>
        <v>3.2878482666858426</v>
      </c>
      <c r="AD342">
        <f>CN342*'Value Calculations'!$D$11</f>
        <v>0</v>
      </c>
      <c r="AE342">
        <f>CO342*'Value Calculations'!$D$12</f>
        <v>1.6277654791788281</v>
      </c>
      <c r="AF342">
        <f>CP342*'Value Calculations'!$D$13</f>
        <v>3.7145951734171012</v>
      </c>
      <c r="AH342">
        <f>CS342*'Value Calculations'!$D$3</f>
        <v>2.4464125717562273</v>
      </c>
      <c r="AI342">
        <f>CT342*'Value Calculations'!$D$4</f>
        <v>5.5354159687590485</v>
      </c>
      <c r="AJ342">
        <f>CU342*'Value Calculations'!$D$5</f>
        <v>6.1027764162171954</v>
      </c>
      <c r="AK342">
        <f>CV342*'Value Calculations'!$D$6</f>
        <v>1.75090904687108</v>
      </c>
      <c r="AL342">
        <f>CW342*'Value Calculations'!$D$7</f>
        <v>1.4061580328734848</v>
      </c>
      <c r="AM342">
        <f>CX342*'Value Calculations'!$D$8</f>
        <v>1.2221547070611765</v>
      </c>
      <c r="AN342">
        <f>CY342*'Value Calculations'!$D$9</f>
        <v>6.2976253668758364</v>
      </c>
      <c r="AO342">
        <f>CZ342*'Value Calculations'!$D$10</f>
        <v>3.2878482666858426</v>
      </c>
      <c r="AP342">
        <f>DA342*'Value Calculations'!$D$11</f>
        <v>0</v>
      </c>
      <c r="AQ342">
        <f>DB342*'Value Calculations'!$D$12</f>
        <v>0.81388273958941404</v>
      </c>
      <c r="AR342">
        <f>DC342*'Value Calculations'!$D$13</f>
        <v>2.6139743812935157</v>
      </c>
      <c r="AT342">
        <f>DF342*'Value Calculations'!$D$3</f>
        <v>0.8154708572520758</v>
      </c>
      <c r="AU342">
        <f>DG342*'Value Calculations'!$D$4</f>
        <v>8.1403176011162479</v>
      </c>
      <c r="AV342">
        <f>DH342*'Value Calculations'!$D$5</f>
        <v>7.1641288364288815</v>
      </c>
      <c r="AW342">
        <f>DI342*'Value Calculations'!$D$6</f>
        <v>1.1255843872742657</v>
      </c>
      <c r="AX342">
        <f>DJ342*'Value Calculations'!$D$7</f>
        <v>1.5819277869826704</v>
      </c>
      <c r="AY342">
        <f>DK342*'Value Calculations'!$D$8</f>
        <v>1.725394880556955</v>
      </c>
      <c r="AZ342">
        <f>DL342*'Value Calculations'!$D$9</f>
        <v>14.736443358489456</v>
      </c>
      <c r="BA342">
        <f>DM342*'Value Calculations'!$D$10</f>
        <v>1.4612658963048188</v>
      </c>
      <c r="BB342">
        <f>DN342*'Value Calculations'!$D$11</f>
        <v>0.9907141480249374</v>
      </c>
      <c r="BC342">
        <f>DO342*'Value Calculations'!$D$12</f>
        <v>0</v>
      </c>
      <c r="BD342">
        <f>DP342*'Value Calculations'!$D$13</f>
        <v>6.3973583542183405</v>
      </c>
      <c r="BF342">
        <f>DS342*'Value Calculations'!$D$3</f>
        <v>1.2232062858781136</v>
      </c>
      <c r="BG342">
        <f>DT342*'Value Calculations'!$D$4</f>
        <v>6.8378667849376482</v>
      </c>
      <c r="BH342">
        <f>DU342*'Value Calculations'!$D$5</f>
        <v>6.3681145212701171</v>
      </c>
      <c r="BI342">
        <f>DV342*'Value Calculations'!$D$6</f>
        <v>1.1255843872742657</v>
      </c>
      <c r="BJ342">
        <f>DW342*'Value Calculations'!$D$7</f>
        <v>1.4061580328734848</v>
      </c>
      <c r="BK342">
        <f>DX342*'Value Calculations'!$D$8</f>
        <v>3.2351154010442906</v>
      </c>
      <c r="BL342">
        <f>DY342*'Value Calculations'!$D$9</f>
        <v>16.247873446539657</v>
      </c>
      <c r="BM342">
        <f>DZ342*'Value Calculations'!$D$10</f>
        <v>3.6531647407620471</v>
      </c>
      <c r="BN342">
        <f>EA342*'Value Calculations'!$D$11</f>
        <v>0.9907141480249374</v>
      </c>
      <c r="BO342">
        <f>EB342*'Value Calculations'!$D$12</f>
        <v>0.81388273958941404</v>
      </c>
      <c r="BP342">
        <f>EC342*'Value Calculations'!$D$13</f>
        <v>7.154035148803306</v>
      </c>
      <c r="BR342">
        <f>IFERROR(VLOOKUP($B342,'Raw Stats'!$CM$3:$DC$884,3,FALSE),0)</f>
        <v>74</v>
      </c>
      <c r="BS342">
        <f>IFERROR(VLOOKUP($B342,'Raw Stats'!$CM$3:$DC$884,4,FALSE),0)</f>
        <v>3</v>
      </c>
      <c r="BT342">
        <f>IFERROR(VLOOKUP($B342,'Raw Stats'!$CM$3:$DC$884,5,FALSE),0)</f>
        <v>17</v>
      </c>
      <c r="BU342">
        <f>IFERROR(VLOOKUP($B342,'Raw Stats'!$CM$3:$DC$884,6,FALSE),0)</f>
        <v>20</v>
      </c>
      <c r="BV342">
        <f>IFERROR(VLOOKUP($B342,'Raw Stats'!$CM$3:$DC$884,7,FALSE),0)</f>
        <v>17</v>
      </c>
      <c r="BW342">
        <f>IFERROR(VLOOKUP($B342,'Raw Stats'!$CM$3:$DC$884,8,FALSE),0)</f>
        <v>20</v>
      </c>
      <c r="BX342">
        <f>IFERROR(VLOOKUP($B342,'Raw Stats'!$CM$3:$DC$884,9,FALSE),0)</f>
        <v>60</v>
      </c>
      <c r="BY342">
        <f>IFERROR(VLOOKUP($B342,'Raw Stats'!$CM$3:$DC$884,10,FALSE),0)</f>
        <v>139</v>
      </c>
      <c r="BZ342">
        <f>IFERROR(VLOOKUP($B342,'Raw Stats'!$CM$3:$DC$884,11,FALSE)+VLOOKUP($B342,'Raw Stats'!$CM$3:$DC$884,12,FALSE),0)</f>
        <v>1</v>
      </c>
      <c r="CA342">
        <f>IFERROR(VLOOKUP($B342,'Raw Stats'!$CM$3:$DC$884,13,FALSE)+VLOOKUP($B342,'Raw Stats'!$CM$3:$DC$884,14,FALSE),0)</f>
        <v>0</v>
      </c>
      <c r="CB342">
        <f>IFERROR(VLOOKUP($B342,'Raw Stats'!$CM$3:$DC$884,15,FALSE),0)</f>
        <v>0</v>
      </c>
      <c r="CC342">
        <f>IFERROR(VLOOKUP($B342,'Raw Stats'!$CM$3:$DC$884,16,FALSE),0)</f>
        <v>61</v>
      </c>
      <c r="CE342">
        <f>IFERROR(VLOOKUP($B342,'Raw Stats'!$BU$3:$CJ$528,3,FALSE),0)</f>
        <v>39</v>
      </c>
      <c r="CF342">
        <f>IFERROR(VLOOKUP($B342,'Raw Stats'!$BU$3:$CJ$528,4,FALSE),0)</f>
        <v>3</v>
      </c>
      <c r="CG342">
        <f>IFERROR(VLOOKUP($B342,'Raw Stats'!$BU$3:$CJ$5288,5,FALSE),0)</f>
        <v>12</v>
      </c>
      <c r="CH342">
        <f>IFERROR(VLOOKUP($B342,'Raw Stats'!$BU$3:$CJ$528,6,FALSE),0)</f>
        <v>15</v>
      </c>
      <c r="CI342">
        <f>IFERROR(VLOOKUP($B342,'Raw Stats'!$BU$3:$CJ$528,7,FALSE),0)</f>
        <v>-4</v>
      </c>
      <c r="CJ342">
        <f>IFERROR(VLOOKUP($B342,'Raw Stats'!$BU$3:$CJ$528,8,FALSE),0)</f>
        <v>10</v>
      </c>
      <c r="CK342">
        <f>IFERROR(VLOOKUP($B342,'Raw Stats'!$BU$3:$CJ$528,9,FALSE),0)</f>
        <v>30</v>
      </c>
      <c r="CL342">
        <f>IFERROR(VLOOKUP($B342,'Raw Stats'!$BU$3:$CJ$528,10,FALSE),0)</f>
        <v>74</v>
      </c>
      <c r="CM342">
        <f>IFERROR(VLOOKUP($B342,'Raw Stats'!$BU$3:$CJ$528,11,FALSE)+VLOOKUP($B342,'Raw Stats'!$BU$3:$CJ$528,12,FALSE),0)</f>
        <v>9</v>
      </c>
      <c r="CN342">
        <f>IFERROR(VLOOKUP($B342,'Raw Stats'!$BU$3:$CJ$528,13,FALSE)+VLOOKUP($B342,'Raw Stats'!$BU$3:$CJ$528,14,FALSE),0)</f>
        <v>0</v>
      </c>
      <c r="CO342">
        <f>IFERROR(VLOOKUP($B342,'Raw Stats'!$BU$3:$CJ$528,15,FALSE),0)</f>
        <v>2</v>
      </c>
      <c r="CP342">
        <f>IFERROR(VLOOKUP($B342,'Raw Stats'!$BU$3:$CJ$528,16,FALSE),0)</f>
        <v>54</v>
      </c>
      <c r="CR342">
        <f>IFERROR(VLOOKUP($B342,'Raw Stats'!$BC$3:$BR$528,3,FALSE),0)</f>
        <v>34</v>
      </c>
      <c r="CS342">
        <f>IFERROR(VLOOKUP($B342,'Raw Stats'!$BC$3:$BR$528,4,FALSE),0)</f>
        <v>6</v>
      </c>
      <c r="CT342">
        <f>IFERROR(VLOOKUP($B342,'Raw Stats'!$BC$3:$BR$5288,5,FALSE),0)</f>
        <v>17</v>
      </c>
      <c r="CU342">
        <f>IFERROR(VLOOKUP($B342,'Raw Stats'!$BC$3:$BR$52888,6,FALSE),0)</f>
        <v>23</v>
      </c>
      <c r="CV342">
        <f>IFERROR(VLOOKUP($B342,'Raw Stats'!$BC$3:$BR$5288,7,FALSE),0)</f>
        <v>14</v>
      </c>
      <c r="CW342">
        <f>IFERROR(VLOOKUP($B342,'Raw Stats'!$BC$3:$BR$5288,8,FALSE),0)</f>
        <v>16</v>
      </c>
      <c r="CX342">
        <f>IFERROR(VLOOKUP($B342,'Raw Stats'!$BC$3:$BR$5288,9,FALSE),0)</f>
        <v>17</v>
      </c>
      <c r="CY342">
        <f>IFERROR(VLOOKUP($B342,'Raw Stats'!$BC$3:$BR$5288,10,FALSE),0)</f>
        <v>50</v>
      </c>
      <c r="CZ342">
        <f>IFERROR(VLOOKUP($B342,'Raw Stats'!$BC$3:$BR$5288,11,FALSE)+VLOOKUP($B342,'Raw Stats'!$BC$3:$BR$5288,12,FALSE),0)</f>
        <v>9</v>
      </c>
      <c r="DA342">
        <f>IFERROR(VLOOKUP($B342,'Raw Stats'!$BC$3:$BR$5288,13,FALSE)+VLOOKUP($B342,'Raw Stats'!$BC$3:$BR$5288,14,FALSE),0)</f>
        <v>0</v>
      </c>
      <c r="DB342">
        <f>IFERROR(VLOOKUP($B342,'Raw Stats'!$BC$3:$BR$5288,15,FALSE),0)</f>
        <v>1</v>
      </c>
      <c r="DC342">
        <f>IFERROR(VLOOKUP($B342,'Raw Stats'!$BC$3:$BR$5288,16,FALSE),0)</f>
        <v>38</v>
      </c>
      <c r="DE342">
        <f>IFERROR(VLOOKUP($B342,'Raw Stats'!$AK$3:$AZ$528,3,FALSE),0)</f>
        <v>73</v>
      </c>
      <c r="DF342">
        <f>IFERROR(VLOOKUP($B342,'Raw Stats'!$AK$3:$AZ$528,4,FALSE),0)</f>
        <v>2</v>
      </c>
      <c r="DG342">
        <f>IFERROR(VLOOKUP($B342,'Raw Stats'!$AK$3:$AZ$528,5,FALSE),0)</f>
        <v>25</v>
      </c>
      <c r="DH342">
        <f>IFERROR(VLOOKUP($B342,'Raw Stats'!$AK$3:$AZ$528,6,FALSE),0)</f>
        <v>27</v>
      </c>
      <c r="DI342">
        <f>IFERROR(VLOOKUP($B342,'Raw Stats'!$AK$3:$AZ$528,7,FALSE),0)</f>
        <v>9</v>
      </c>
      <c r="DJ342">
        <f>IFERROR(VLOOKUP($B342,'Raw Stats'!$AK$3:$AZ$528,8,FALSE),0)</f>
        <v>18</v>
      </c>
      <c r="DK342">
        <f>IFERROR(VLOOKUP($B342,'Raw Stats'!$AK$3:$AZ$528,9,FALSE),0)</f>
        <v>24</v>
      </c>
      <c r="DL342">
        <f>IFERROR(VLOOKUP($B342,'Raw Stats'!$AK$3:$AZ$528,10,FALSE),0)</f>
        <v>117</v>
      </c>
      <c r="DM342">
        <f>IFERROR(VLOOKUP($B342,'Raw Stats'!$AK$3:$AZ$528,11,FALSE)+VLOOKUP($B342,'Raw Stats'!$AK$3:$AZ$528,12,FALSE),0)</f>
        <v>4</v>
      </c>
      <c r="DN342">
        <f>IFERROR(VLOOKUP($B342,'Raw Stats'!$AK$3:$AZ$528,13,FALSE)+VLOOKUP($B342,'Raw Stats'!$AK$3:$AZ$528,14,FALSE),0)</f>
        <v>1</v>
      </c>
      <c r="DO342">
        <f>IFERROR(VLOOKUP($B342,'Raw Stats'!$AK$3:$AZ$528,15,FALSE),0)</f>
        <v>0</v>
      </c>
      <c r="DP342">
        <f>IFERROR(VLOOKUP($B342,'Raw Stats'!$AK$3:$AZ$528,16,FALSE),0)</f>
        <v>93</v>
      </c>
      <c r="DR342">
        <f>IFERROR(VLOOKUP($B342,'Raw Stats'!$S$3:$AH$528,3,FALSE),0)</f>
        <v>77</v>
      </c>
      <c r="DS342">
        <f>IFERROR(VLOOKUP($B342,'Raw Stats'!$S$3:$AH$528,4,FALSE),0)</f>
        <v>3</v>
      </c>
      <c r="DT342">
        <f>IFERROR(VLOOKUP($B342,'Raw Stats'!$S$3:$AH$528,5,FALSE),0)</f>
        <v>21</v>
      </c>
      <c r="DU342">
        <f>IFERROR(VLOOKUP($B342,'Raw Stats'!$S$3:$AH$528,6,FALSE),0)</f>
        <v>24</v>
      </c>
      <c r="DV342">
        <f>IFERROR(VLOOKUP($B342,'Raw Stats'!$S$3:$AH$528,7,FALSE),0)</f>
        <v>9</v>
      </c>
      <c r="DW342">
        <f>IFERROR(VLOOKUP($B342,'Raw Stats'!$S$3:$AH$528,8,FALSE),0)</f>
        <v>16</v>
      </c>
      <c r="DX342">
        <f>IFERROR(VLOOKUP($B342,'Raw Stats'!$S$3:$AH$528,9,FALSE),0)</f>
        <v>45</v>
      </c>
      <c r="DY342">
        <f>IFERROR(VLOOKUP($B342,'Raw Stats'!$S$3:$AH$528,10,FALSE),0)</f>
        <v>129</v>
      </c>
      <c r="DZ342">
        <f>IFERROR(VLOOKUP($B342,'Raw Stats'!$S$3:$AH$528,11,FALSE)+VLOOKUP($B342,'Raw Stats'!$S$3:$AH$528,12,FALSE),0)</f>
        <v>10</v>
      </c>
      <c r="EA342">
        <f>IFERROR(VLOOKUP($B342,'Raw Stats'!$S$3:$AH$528,13,FALSE)+VLOOKUP($B342,'Raw Stats'!$S$3:$AH$528,14,FALSE),0)</f>
        <v>1</v>
      </c>
      <c r="EB342">
        <f>IFERROR(VLOOKUP($B342,'Raw Stats'!$S$3:$AH$528,15,FALSE),0)</f>
        <v>1</v>
      </c>
      <c r="EC342">
        <f>IFERROR(VLOOKUP($B342,'Raw Stats'!$S$3:$AH$528,16,FALSE),0)</f>
        <v>104</v>
      </c>
    </row>
    <row r="343" spans="1:133" x14ac:dyDescent="0.2">
      <c r="A343">
        <f>IFERROR(VLOOKUP(B343,Sheet2!$W$1:$X$300,2,FALSE),301)</f>
        <v>301</v>
      </c>
      <c r="B343" t="s">
        <v>198</v>
      </c>
      <c r="C343">
        <f t="shared" si="25"/>
        <v>0.56974076030378384</v>
      </c>
      <c r="D343">
        <f t="shared" si="26"/>
        <v>0.76106089846447655</v>
      </c>
      <c r="E343">
        <f t="shared" si="27"/>
        <v>0</v>
      </c>
      <c r="F343">
        <f t="shared" si="28"/>
        <v>0.74569782810670671</v>
      </c>
      <c r="G343">
        <f t="shared" si="29"/>
        <v>0.63124957570846463</v>
      </c>
      <c r="J343">
        <f>BS343*'Value Calculations'!$D$3</f>
        <v>3.6696188576343411</v>
      </c>
      <c r="K343">
        <f>BT343*'Value Calculations'!$D$4</f>
        <v>3.2561270404464993</v>
      </c>
      <c r="L343">
        <f>BU343*'Value Calculations'!$D$5</f>
        <v>5.0414239960055092</v>
      </c>
      <c r="M343">
        <f>BV343*'Value Calculations'!$D$6</f>
        <v>-0.25012986383872571</v>
      </c>
      <c r="N343">
        <f>BW343*'Value Calculations'!$D$7</f>
        <v>3.5153950821837121</v>
      </c>
      <c r="O343">
        <f>BX343*'Value Calculations'!$D$8</f>
        <v>5.2480760950274048</v>
      </c>
      <c r="P343">
        <f>BY343*'Value Calculations'!$D$9</f>
        <v>1.6373825953877175</v>
      </c>
      <c r="Q343">
        <f>BZ343*'Value Calculations'!$D$10</f>
        <v>0.73063294815240942</v>
      </c>
      <c r="R343">
        <f>CA343*'Value Calculations'!$D$11</f>
        <v>0</v>
      </c>
      <c r="S343">
        <f>CB343*'Value Calculations'!$D$12</f>
        <v>1.6277654791788281</v>
      </c>
      <c r="T343">
        <f>CC343*'Value Calculations'!$D$13</f>
        <v>7.4291903468342024</v>
      </c>
      <c r="V343">
        <f>CF343*'Value Calculations'!$D$3</f>
        <v>6.5237668580166064</v>
      </c>
      <c r="W343">
        <f>CG343*'Value Calculations'!$D$4</f>
        <v>4.2329651525804488</v>
      </c>
      <c r="X343">
        <f>CH343*'Value Calculations'!$D$5</f>
        <v>7.6948050465347251</v>
      </c>
      <c r="Y343">
        <f>CI343*'Value Calculations'!$D$6</f>
        <v>-2.0010389107098057</v>
      </c>
      <c r="Z343">
        <f>CJ343*'Value Calculations'!$D$7</f>
        <v>3.5153950821837121</v>
      </c>
      <c r="AA343">
        <f>CK343*'Value Calculations'!$D$8</f>
        <v>7.9799513225759169</v>
      </c>
      <c r="AB343">
        <f>CL343*'Value Calculations'!$D$9</f>
        <v>2.2671451320753011</v>
      </c>
      <c r="AC343">
        <f>CM343*'Value Calculations'!$D$10</f>
        <v>1.4612658963048188</v>
      </c>
      <c r="AD343">
        <f>CN343*'Value Calculations'!$D$11</f>
        <v>0</v>
      </c>
      <c r="AE343">
        <f>CO343*'Value Calculations'!$D$12</f>
        <v>2.441648218768242</v>
      </c>
      <c r="AF343">
        <f>CP343*'Value Calculations'!$D$13</f>
        <v>13.069871906467579</v>
      </c>
      <c r="AH343">
        <f>CS343*'Value Calculations'!$D$3</f>
        <v>0</v>
      </c>
      <c r="AI343">
        <f>CT343*'Value Calculations'!$D$4</f>
        <v>0</v>
      </c>
      <c r="AJ343">
        <f>CU343*'Value Calculations'!$D$5</f>
        <v>0</v>
      </c>
      <c r="AK343">
        <f>CV343*'Value Calculations'!$D$6</f>
        <v>0</v>
      </c>
      <c r="AL343">
        <f>CW343*'Value Calculations'!$D$7</f>
        <v>0</v>
      </c>
      <c r="AM343">
        <f>CX343*'Value Calculations'!$D$8</f>
        <v>0</v>
      </c>
      <c r="AN343">
        <f>CY343*'Value Calculations'!$D$9</f>
        <v>0</v>
      </c>
      <c r="AO343">
        <f>CZ343*'Value Calculations'!$D$10</f>
        <v>0</v>
      </c>
      <c r="AP343">
        <f>DA343*'Value Calculations'!$D$11</f>
        <v>0</v>
      </c>
      <c r="AQ343">
        <f>DB343*'Value Calculations'!$D$12</f>
        <v>0</v>
      </c>
      <c r="AR343">
        <f>DC343*'Value Calculations'!$D$13</f>
        <v>0</v>
      </c>
      <c r="AT343">
        <f>DF343*'Value Calculations'!$D$3</f>
        <v>6.9315022866426439</v>
      </c>
      <c r="AU343">
        <f>DG343*'Value Calculations'!$D$4</f>
        <v>1.9536762242678996</v>
      </c>
      <c r="AV343">
        <f>DH343*'Value Calculations'!$D$5</f>
        <v>6.1027764162171954</v>
      </c>
      <c r="AW343">
        <f>DI343*'Value Calculations'!$D$6</f>
        <v>-0.62532465959681427</v>
      </c>
      <c r="AX343">
        <f>DJ343*'Value Calculations'!$D$7</f>
        <v>4.2184740986204545</v>
      </c>
      <c r="AY343">
        <f>DK343*'Value Calculations'!$D$8</f>
        <v>7.8361684158628373</v>
      </c>
      <c r="AZ343">
        <f>DL343*'Value Calculations'!$D$9</f>
        <v>2.6450026540878513</v>
      </c>
      <c r="BA343">
        <f>DM343*'Value Calculations'!$D$10</f>
        <v>1.8265823703810236</v>
      </c>
      <c r="BB343">
        <f>DN343*'Value Calculations'!$D$11</f>
        <v>0.9907141480249374</v>
      </c>
      <c r="BC343">
        <f>DO343*'Value Calculations'!$D$12</f>
        <v>1.6277654791788281</v>
      </c>
      <c r="BD343">
        <f>DP343*'Value Calculations'!$D$13</f>
        <v>12.725927908928957</v>
      </c>
      <c r="BF343">
        <f>DS343*'Value Calculations'!$D$3</f>
        <v>5.7082960007645305</v>
      </c>
      <c r="BG343">
        <f>DT343*'Value Calculations'!$D$4</f>
        <v>4.8841905606697491</v>
      </c>
      <c r="BH343">
        <f>DU343*'Value Calculations'!$D$5</f>
        <v>7.6948050465347251</v>
      </c>
      <c r="BI343">
        <f>DV343*'Value Calculations'!$D$6</f>
        <v>0</v>
      </c>
      <c r="BJ343">
        <f>DW343*'Value Calculations'!$D$7</f>
        <v>4.9215531150571969</v>
      </c>
      <c r="BK343">
        <f>DX343*'Value Calculations'!$D$8</f>
        <v>7.8361684158628373</v>
      </c>
      <c r="BL343">
        <f>DY343*'Value Calculations'!$D$9</f>
        <v>4.6602427714881189</v>
      </c>
      <c r="BM343">
        <f>DZ343*'Value Calculations'!$D$10</f>
        <v>1.4612658963048188</v>
      </c>
      <c r="BN343">
        <f>EA343*'Value Calculations'!$D$11</f>
        <v>0</v>
      </c>
      <c r="BO343">
        <f>EB343*'Value Calculations'!$D$12</f>
        <v>0.81388273958941404</v>
      </c>
      <c r="BP343">
        <f>EC343*'Value Calculations'!$D$13</f>
        <v>12.519561510405786</v>
      </c>
      <c r="BR343">
        <f>IFERROR(VLOOKUP($B343,'Raw Stats'!$CM$3:$DC$884,3,FALSE),0)</f>
        <v>56</v>
      </c>
      <c r="BS343">
        <f>IFERROR(VLOOKUP($B343,'Raw Stats'!$CM$3:$DC$884,4,FALSE),0)</f>
        <v>9</v>
      </c>
      <c r="BT343">
        <f>IFERROR(VLOOKUP($B343,'Raw Stats'!$CM$3:$DC$884,5,FALSE),0)</f>
        <v>10</v>
      </c>
      <c r="BU343">
        <f>IFERROR(VLOOKUP($B343,'Raw Stats'!$CM$3:$DC$884,6,FALSE),0)</f>
        <v>19</v>
      </c>
      <c r="BV343">
        <f>IFERROR(VLOOKUP($B343,'Raw Stats'!$CM$3:$DC$884,7,FALSE),0)</f>
        <v>-2</v>
      </c>
      <c r="BW343">
        <f>IFERROR(VLOOKUP($B343,'Raw Stats'!$CM$3:$DC$884,8,FALSE),0)</f>
        <v>40</v>
      </c>
      <c r="BX343">
        <f>IFERROR(VLOOKUP($B343,'Raw Stats'!$CM$3:$DC$884,9,FALSE),0)</f>
        <v>73</v>
      </c>
      <c r="BY343">
        <f>IFERROR(VLOOKUP($B343,'Raw Stats'!$CM$3:$DC$884,10,FALSE),0)</f>
        <v>13</v>
      </c>
      <c r="BZ343">
        <f>IFERROR(VLOOKUP($B343,'Raw Stats'!$CM$3:$DC$884,11,FALSE)+VLOOKUP($B343,'Raw Stats'!$CM$3:$DC$884,12,FALSE),0)</f>
        <v>2</v>
      </c>
      <c r="CA343">
        <f>IFERROR(VLOOKUP($B343,'Raw Stats'!$CM$3:$DC$884,13,FALSE)+VLOOKUP($B343,'Raw Stats'!$CM$3:$DC$884,14,FALSE),0)</f>
        <v>0</v>
      </c>
      <c r="CB343">
        <f>IFERROR(VLOOKUP($B343,'Raw Stats'!$CM$3:$DC$884,15,FALSE),0)</f>
        <v>2</v>
      </c>
      <c r="CC343">
        <f>IFERROR(VLOOKUP($B343,'Raw Stats'!$CM$3:$DC$884,16,FALSE),0)</f>
        <v>108</v>
      </c>
      <c r="CE343">
        <f>IFERROR(VLOOKUP($B343,'Raw Stats'!$BU$3:$CJ$528,3,FALSE),0)</f>
        <v>62</v>
      </c>
      <c r="CF343">
        <f>IFERROR(VLOOKUP($B343,'Raw Stats'!$BU$3:$CJ$528,4,FALSE),0)</f>
        <v>16</v>
      </c>
      <c r="CG343">
        <f>IFERROR(VLOOKUP($B343,'Raw Stats'!$BU$3:$CJ$5288,5,FALSE),0)</f>
        <v>13</v>
      </c>
      <c r="CH343">
        <f>IFERROR(VLOOKUP($B343,'Raw Stats'!$BU$3:$CJ$528,6,FALSE),0)</f>
        <v>29</v>
      </c>
      <c r="CI343">
        <f>IFERROR(VLOOKUP($B343,'Raw Stats'!$BU$3:$CJ$528,7,FALSE),0)</f>
        <v>-16</v>
      </c>
      <c r="CJ343">
        <f>IFERROR(VLOOKUP($B343,'Raw Stats'!$BU$3:$CJ$528,8,FALSE),0)</f>
        <v>40</v>
      </c>
      <c r="CK343">
        <f>IFERROR(VLOOKUP($B343,'Raw Stats'!$BU$3:$CJ$528,9,FALSE),0)</f>
        <v>111</v>
      </c>
      <c r="CL343">
        <f>IFERROR(VLOOKUP($B343,'Raw Stats'!$BU$3:$CJ$528,10,FALSE),0)</f>
        <v>18</v>
      </c>
      <c r="CM343">
        <f>IFERROR(VLOOKUP($B343,'Raw Stats'!$BU$3:$CJ$528,11,FALSE)+VLOOKUP($B343,'Raw Stats'!$BU$3:$CJ$528,12,FALSE),0)</f>
        <v>4</v>
      </c>
      <c r="CN343">
        <f>IFERROR(VLOOKUP($B343,'Raw Stats'!$BU$3:$CJ$528,13,FALSE)+VLOOKUP($B343,'Raw Stats'!$BU$3:$CJ$528,14,FALSE),0)</f>
        <v>0</v>
      </c>
      <c r="CO343">
        <f>IFERROR(VLOOKUP($B343,'Raw Stats'!$BU$3:$CJ$528,15,FALSE),0)</f>
        <v>3</v>
      </c>
      <c r="CP343">
        <f>IFERROR(VLOOKUP($B343,'Raw Stats'!$BU$3:$CJ$528,16,FALSE),0)</f>
        <v>190</v>
      </c>
      <c r="CR343">
        <f>IFERROR(VLOOKUP($B343,'Raw Stats'!$BC$3:$BR$528,3,FALSE),0)</f>
        <v>0</v>
      </c>
      <c r="CS343">
        <f>IFERROR(VLOOKUP($B343,'Raw Stats'!$BC$3:$BR$528,4,FALSE),0)</f>
        <v>0</v>
      </c>
      <c r="CT343">
        <f>IFERROR(VLOOKUP($B343,'Raw Stats'!$BC$3:$BR$5288,5,FALSE),0)</f>
        <v>0</v>
      </c>
      <c r="CU343">
        <f>IFERROR(VLOOKUP($B343,'Raw Stats'!$BC$3:$BR$52888,6,FALSE),0)</f>
        <v>0</v>
      </c>
      <c r="CV343">
        <f>IFERROR(VLOOKUP($B343,'Raw Stats'!$BC$3:$BR$5288,7,FALSE),0)</f>
        <v>0</v>
      </c>
      <c r="CW343">
        <f>IFERROR(VLOOKUP($B343,'Raw Stats'!$BC$3:$BR$5288,8,FALSE),0)</f>
        <v>0</v>
      </c>
      <c r="CX343">
        <f>IFERROR(VLOOKUP($B343,'Raw Stats'!$BC$3:$BR$5288,9,FALSE),0)</f>
        <v>0</v>
      </c>
      <c r="CY343">
        <f>IFERROR(VLOOKUP($B343,'Raw Stats'!$BC$3:$BR$5288,10,FALSE),0)</f>
        <v>0</v>
      </c>
      <c r="CZ343">
        <f>IFERROR(VLOOKUP($B343,'Raw Stats'!$BC$3:$BR$5288,11,FALSE)+VLOOKUP($B343,'Raw Stats'!$BC$3:$BR$5288,12,FALSE),0)</f>
        <v>0</v>
      </c>
      <c r="DA343">
        <f>IFERROR(VLOOKUP($B343,'Raw Stats'!$BC$3:$BR$5288,13,FALSE)+VLOOKUP($B343,'Raw Stats'!$BC$3:$BR$5288,14,FALSE),0)</f>
        <v>0</v>
      </c>
      <c r="DB343">
        <f>IFERROR(VLOOKUP($B343,'Raw Stats'!$BC$3:$BR$5288,15,FALSE),0)</f>
        <v>0</v>
      </c>
      <c r="DC343">
        <f>IFERROR(VLOOKUP($B343,'Raw Stats'!$BC$3:$BR$5288,16,FALSE),0)</f>
        <v>0</v>
      </c>
      <c r="DE343">
        <f>IFERROR(VLOOKUP($B343,'Raw Stats'!$AK$3:$AZ$528,3,FALSE),0)</f>
        <v>62</v>
      </c>
      <c r="DF343">
        <f>IFERROR(VLOOKUP($B343,'Raw Stats'!$AK$3:$AZ$528,4,FALSE),0)</f>
        <v>17</v>
      </c>
      <c r="DG343">
        <f>IFERROR(VLOOKUP($B343,'Raw Stats'!$AK$3:$AZ$528,5,FALSE),0)</f>
        <v>6</v>
      </c>
      <c r="DH343">
        <f>IFERROR(VLOOKUP($B343,'Raw Stats'!$AK$3:$AZ$528,6,FALSE),0)</f>
        <v>23</v>
      </c>
      <c r="DI343">
        <f>IFERROR(VLOOKUP($B343,'Raw Stats'!$AK$3:$AZ$528,7,FALSE),0)</f>
        <v>-5</v>
      </c>
      <c r="DJ343">
        <f>IFERROR(VLOOKUP($B343,'Raw Stats'!$AK$3:$AZ$528,8,FALSE),0)</f>
        <v>48</v>
      </c>
      <c r="DK343">
        <f>IFERROR(VLOOKUP($B343,'Raw Stats'!$AK$3:$AZ$528,9,FALSE),0)</f>
        <v>109</v>
      </c>
      <c r="DL343">
        <f>IFERROR(VLOOKUP($B343,'Raw Stats'!$AK$3:$AZ$528,10,FALSE),0)</f>
        <v>21</v>
      </c>
      <c r="DM343">
        <f>IFERROR(VLOOKUP($B343,'Raw Stats'!$AK$3:$AZ$528,11,FALSE)+VLOOKUP($B343,'Raw Stats'!$AK$3:$AZ$528,12,FALSE),0)</f>
        <v>5</v>
      </c>
      <c r="DN343">
        <f>IFERROR(VLOOKUP($B343,'Raw Stats'!$AK$3:$AZ$528,13,FALSE)+VLOOKUP($B343,'Raw Stats'!$AK$3:$AZ$528,14,FALSE),0)</f>
        <v>1</v>
      </c>
      <c r="DO343">
        <f>IFERROR(VLOOKUP($B343,'Raw Stats'!$AK$3:$AZ$528,15,FALSE),0)</f>
        <v>2</v>
      </c>
      <c r="DP343">
        <f>IFERROR(VLOOKUP($B343,'Raw Stats'!$AK$3:$AZ$528,16,FALSE),0)</f>
        <v>185</v>
      </c>
      <c r="DR343">
        <f>IFERROR(VLOOKUP($B343,'Raw Stats'!$S$3:$AH$528,3,FALSE),0)</f>
        <v>80</v>
      </c>
      <c r="DS343">
        <f>IFERROR(VLOOKUP($B343,'Raw Stats'!$S$3:$AH$528,4,FALSE),0)</f>
        <v>14</v>
      </c>
      <c r="DT343">
        <f>IFERROR(VLOOKUP($B343,'Raw Stats'!$S$3:$AH$528,5,FALSE),0)</f>
        <v>15</v>
      </c>
      <c r="DU343">
        <f>IFERROR(VLOOKUP($B343,'Raw Stats'!$S$3:$AH$528,6,FALSE),0)</f>
        <v>29</v>
      </c>
      <c r="DV343">
        <f>IFERROR(VLOOKUP($B343,'Raw Stats'!$S$3:$AH$528,7,FALSE),0)</f>
        <v>0</v>
      </c>
      <c r="DW343">
        <f>IFERROR(VLOOKUP($B343,'Raw Stats'!$S$3:$AH$528,8,FALSE),0)</f>
        <v>56</v>
      </c>
      <c r="DX343">
        <f>IFERROR(VLOOKUP($B343,'Raw Stats'!$S$3:$AH$528,9,FALSE),0)</f>
        <v>109</v>
      </c>
      <c r="DY343">
        <f>IFERROR(VLOOKUP($B343,'Raw Stats'!$S$3:$AH$528,10,FALSE),0)</f>
        <v>37</v>
      </c>
      <c r="DZ343">
        <f>IFERROR(VLOOKUP($B343,'Raw Stats'!$S$3:$AH$528,11,FALSE)+VLOOKUP($B343,'Raw Stats'!$S$3:$AH$528,12,FALSE),0)</f>
        <v>4</v>
      </c>
      <c r="EA343">
        <f>IFERROR(VLOOKUP($B343,'Raw Stats'!$S$3:$AH$528,13,FALSE)+VLOOKUP($B343,'Raw Stats'!$S$3:$AH$528,14,FALSE),0)</f>
        <v>0</v>
      </c>
      <c r="EB343">
        <f>IFERROR(VLOOKUP($B343,'Raw Stats'!$S$3:$AH$528,15,FALSE),0)</f>
        <v>1</v>
      </c>
      <c r="EC343">
        <f>IFERROR(VLOOKUP($B343,'Raw Stats'!$S$3:$AH$528,16,FALSE),0)</f>
        <v>182</v>
      </c>
    </row>
    <row r="344" spans="1:133" x14ac:dyDescent="0.2">
      <c r="A344">
        <f>IFERROR(VLOOKUP(B344,Sheet2!$W$1:$X$300,2,FALSE),301)</f>
        <v>239</v>
      </c>
      <c r="B344" t="s">
        <v>1249</v>
      </c>
      <c r="C344">
        <f t="shared" si="25"/>
        <v>0.56789501768806816</v>
      </c>
      <c r="D344">
        <f t="shared" si="26"/>
        <v>0</v>
      </c>
      <c r="E344">
        <f t="shared" si="27"/>
        <v>0</v>
      </c>
      <c r="F344">
        <f t="shared" si="28"/>
        <v>0</v>
      </c>
      <c r="G344">
        <f t="shared" si="29"/>
        <v>0</v>
      </c>
      <c r="J344">
        <f>BS344*'Value Calculations'!$D$3</f>
        <v>3.2618834290083032</v>
      </c>
      <c r="K344">
        <f>BT344*'Value Calculations'!$D$4</f>
        <v>2.6049016323571994</v>
      </c>
      <c r="L344">
        <f>BU344*'Value Calculations'!$D$5</f>
        <v>4.2454096808467447</v>
      </c>
      <c r="M344">
        <f>BV344*'Value Calculations'!$D$6</f>
        <v>1.6258441149517171</v>
      </c>
      <c r="N344">
        <f>BW344*'Value Calculations'!$D$7</f>
        <v>2.0213521722556345</v>
      </c>
      <c r="O344">
        <f>BX344*'Value Calculations'!$D$8</f>
        <v>3.0194410409746713</v>
      </c>
      <c r="P344">
        <f>BY344*'Value Calculations'!$D$9</f>
        <v>6.4235778742133531</v>
      </c>
      <c r="Q344">
        <f>BZ344*'Value Calculations'!$D$10</f>
        <v>2.1918988444572283</v>
      </c>
      <c r="R344">
        <f>CA344*'Value Calculations'!$D$11</f>
        <v>0</v>
      </c>
      <c r="S344">
        <f>CB344*'Value Calculations'!$D$12</f>
        <v>1.6277654791788281</v>
      </c>
      <c r="T344">
        <f>CC344*'Value Calculations'!$D$13</f>
        <v>5.9158367576642723</v>
      </c>
      <c r="V344">
        <f>CF344*'Value Calculations'!$D$3</f>
        <v>0</v>
      </c>
      <c r="W344">
        <f>CG344*'Value Calculations'!$D$4</f>
        <v>0.32561270404464993</v>
      </c>
      <c r="X344">
        <f>CH344*'Value Calculations'!$D$5</f>
        <v>0</v>
      </c>
      <c r="Y344">
        <f>CI344*'Value Calculations'!$D$6</f>
        <v>0</v>
      </c>
      <c r="Z344">
        <f>CJ344*'Value Calculations'!$D$7</f>
        <v>0</v>
      </c>
      <c r="AA344">
        <f>CK344*'Value Calculations'!$D$8</f>
        <v>0</v>
      </c>
      <c r="AB344">
        <f>CL344*'Value Calculations'!$D$9</f>
        <v>0</v>
      </c>
      <c r="AC344">
        <f>CM344*'Value Calculations'!$D$10</f>
        <v>0</v>
      </c>
      <c r="AD344">
        <f>CN344*'Value Calculations'!$D$11</f>
        <v>0</v>
      </c>
      <c r="AE344">
        <f>CO344*'Value Calculations'!$D$12</f>
        <v>0</v>
      </c>
      <c r="AF344">
        <f>CP344*'Value Calculations'!$D$13</f>
        <v>0</v>
      </c>
      <c r="AH344">
        <f>CS344*'Value Calculations'!$D$3</f>
        <v>0</v>
      </c>
      <c r="AI344">
        <f>CT344*'Value Calculations'!$D$4</f>
        <v>0</v>
      </c>
      <c r="AJ344">
        <f>CU344*'Value Calculations'!$D$5</f>
        <v>0</v>
      </c>
      <c r="AK344">
        <f>CV344*'Value Calculations'!$D$6</f>
        <v>0</v>
      </c>
      <c r="AL344">
        <f>CW344*'Value Calculations'!$D$7</f>
        <v>0</v>
      </c>
      <c r="AM344">
        <f>CX344*'Value Calculations'!$D$8</f>
        <v>0</v>
      </c>
      <c r="AN344">
        <f>CY344*'Value Calculations'!$D$9</f>
        <v>0</v>
      </c>
      <c r="AO344">
        <f>CZ344*'Value Calculations'!$D$10</f>
        <v>0</v>
      </c>
      <c r="AP344">
        <f>DA344*'Value Calculations'!$D$11</f>
        <v>0</v>
      </c>
      <c r="AQ344">
        <f>DB344*'Value Calculations'!$D$12</f>
        <v>0</v>
      </c>
      <c r="AR344">
        <f>DC344*'Value Calculations'!$D$13</f>
        <v>0</v>
      </c>
      <c r="AT344">
        <f>DF344*'Value Calculations'!$D$3</f>
        <v>0</v>
      </c>
      <c r="AU344">
        <f>DG344*'Value Calculations'!$D$4</f>
        <v>0</v>
      </c>
      <c r="AV344">
        <f>DH344*'Value Calculations'!$D$5</f>
        <v>0</v>
      </c>
      <c r="AW344">
        <f>DI344*'Value Calculations'!$D$6</f>
        <v>0</v>
      </c>
      <c r="AX344">
        <f>DJ344*'Value Calculations'!$D$7</f>
        <v>0</v>
      </c>
      <c r="AY344">
        <f>DK344*'Value Calculations'!$D$8</f>
        <v>0</v>
      </c>
      <c r="AZ344">
        <f>DL344*'Value Calculations'!$D$9</f>
        <v>0</v>
      </c>
      <c r="BA344">
        <f>DM344*'Value Calculations'!$D$10</f>
        <v>0</v>
      </c>
      <c r="BB344">
        <f>DN344*'Value Calculations'!$D$11</f>
        <v>0</v>
      </c>
      <c r="BC344">
        <f>DO344*'Value Calculations'!$D$12</f>
        <v>0</v>
      </c>
      <c r="BD344">
        <f>DP344*'Value Calculations'!$D$13</f>
        <v>0</v>
      </c>
      <c r="BF344">
        <f>DS344*'Value Calculations'!$D$3</f>
        <v>0</v>
      </c>
      <c r="BG344">
        <f>DT344*'Value Calculations'!$D$4</f>
        <v>0</v>
      </c>
      <c r="BH344">
        <f>DU344*'Value Calculations'!$D$5</f>
        <v>0</v>
      </c>
      <c r="BI344">
        <f>DV344*'Value Calculations'!$D$6</f>
        <v>0</v>
      </c>
      <c r="BJ344">
        <f>DW344*'Value Calculations'!$D$7</f>
        <v>0</v>
      </c>
      <c r="BK344">
        <f>DX344*'Value Calculations'!$D$8</f>
        <v>0</v>
      </c>
      <c r="BL344">
        <f>DY344*'Value Calculations'!$D$9</f>
        <v>0</v>
      </c>
      <c r="BM344">
        <f>DZ344*'Value Calculations'!$D$10</f>
        <v>0</v>
      </c>
      <c r="BN344">
        <f>EA344*'Value Calculations'!$D$11</f>
        <v>0</v>
      </c>
      <c r="BO344">
        <f>EB344*'Value Calculations'!$D$12</f>
        <v>0</v>
      </c>
      <c r="BP344">
        <f>EC344*'Value Calculations'!$D$13</f>
        <v>0</v>
      </c>
      <c r="BR344">
        <f>IFERROR(VLOOKUP($B344,'Raw Stats'!$CM$3:$DC$884,3,FALSE),0)</f>
        <v>58</v>
      </c>
      <c r="BS344">
        <f>IFERROR(VLOOKUP($B344,'Raw Stats'!$CM$3:$DC$884,4,FALSE),0)</f>
        <v>8</v>
      </c>
      <c r="BT344">
        <f>IFERROR(VLOOKUP($B344,'Raw Stats'!$CM$3:$DC$884,5,FALSE),0)</f>
        <v>8</v>
      </c>
      <c r="BU344">
        <f>IFERROR(VLOOKUP($B344,'Raw Stats'!$CM$3:$DC$884,6,FALSE),0)</f>
        <v>16</v>
      </c>
      <c r="BV344">
        <f>IFERROR(VLOOKUP($B344,'Raw Stats'!$CM$3:$DC$884,7,FALSE),0)</f>
        <v>13</v>
      </c>
      <c r="BW344">
        <f>IFERROR(VLOOKUP($B344,'Raw Stats'!$CM$3:$DC$884,8,FALSE),0)</f>
        <v>23</v>
      </c>
      <c r="BX344">
        <f>IFERROR(VLOOKUP($B344,'Raw Stats'!$CM$3:$DC$884,9,FALSE),0)</f>
        <v>42</v>
      </c>
      <c r="BY344">
        <f>IFERROR(VLOOKUP($B344,'Raw Stats'!$CM$3:$DC$884,10,FALSE),0)</f>
        <v>51</v>
      </c>
      <c r="BZ344">
        <f>IFERROR(VLOOKUP($B344,'Raw Stats'!$CM$3:$DC$884,11,FALSE)+VLOOKUP($B344,'Raw Stats'!$CM$3:$DC$884,12,FALSE),0)</f>
        <v>6</v>
      </c>
      <c r="CA344">
        <f>IFERROR(VLOOKUP($B344,'Raw Stats'!$CM$3:$DC$884,13,FALSE)+VLOOKUP($B344,'Raw Stats'!$CM$3:$DC$884,14,FALSE),0)</f>
        <v>0</v>
      </c>
      <c r="CB344">
        <f>IFERROR(VLOOKUP($B344,'Raw Stats'!$CM$3:$DC$884,15,FALSE),0)</f>
        <v>2</v>
      </c>
      <c r="CC344">
        <f>IFERROR(VLOOKUP($B344,'Raw Stats'!$CM$3:$DC$884,16,FALSE),0)</f>
        <v>86</v>
      </c>
      <c r="CE344">
        <f>IFERROR(VLOOKUP($B344,'Raw Stats'!$BU$3:$CJ$528,3,FALSE),0)</f>
        <v>0</v>
      </c>
      <c r="CF344">
        <f>IFERROR(VLOOKUP($B344,'Raw Stats'!$BU$3:$CJ$528,4,FALSE),0)</f>
        <v>0</v>
      </c>
      <c r="CG344">
        <f>IFERROR(VLOOKUP($B344,'Raw Stats'!$BU$3:$CJ$5288,5,FALSE),0)</f>
        <v>1</v>
      </c>
      <c r="CH344">
        <f>IFERROR(VLOOKUP($B344,'Raw Stats'!$BU$3:$CJ$528,6,FALSE),0)</f>
        <v>0</v>
      </c>
      <c r="CI344">
        <f>IFERROR(VLOOKUP($B344,'Raw Stats'!$BU$3:$CJ$528,7,FALSE),0)</f>
        <v>0</v>
      </c>
      <c r="CJ344">
        <f>IFERROR(VLOOKUP($B344,'Raw Stats'!$BU$3:$CJ$528,8,FALSE),0)</f>
        <v>0</v>
      </c>
      <c r="CK344">
        <f>IFERROR(VLOOKUP($B344,'Raw Stats'!$BU$3:$CJ$528,9,FALSE),0)</f>
        <v>0</v>
      </c>
      <c r="CL344">
        <f>IFERROR(VLOOKUP($B344,'Raw Stats'!$BU$3:$CJ$528,10,FALSE),0)</f>
        <v>0</v>
      </c>
      <c r="CM344">
        <f>IFERROR(VLOOKUP($B344,'Raw Stats'!$BU$3:$CJ$528,11,FALSE)+VLOOKUP($B344,'Raw Stats'!$BU$3:$CJ$528,12,FALSE),0)</f>
        <v>0</v>
      </c>
      <c r="CN344">
        <f>IFERROR(VLOOKUP($B344,'Raw Stats'!$BU$3:$CJ$528,13,FALSE)+VLOOKUP($B344,'Raw Stats'!$BU$3:$CJ$528,14,FALSE),0)</f>
        <v>0</v>
      </c>
      <c r="CO344">
        <f>IFERROR(VLOOKUP($B344,'Raw Stats'!$BU$3:$CJ$528,15,FALSE),0)</f>
        <v>0</v>
      </c>
      <c r="CP344">
        <f>IFERROR(VLOOKUP($B344,'Raw Stats'!$BU$3:$CJ$528,16,FALSE),0)</f>
        <v>0</v>
      </c>
      <c r="CR344">
        <f>IFERROR(VLOOKUP($B344,'Raw Stats'!$BC$3:$BR$528,3,FALSE),0)</f>
        <v>0</v>
      </c>
      <c r="CS344">
        <f>IFERROR(VLOOKUP($B344,'Raw Stats'!$BC$3:$BR$528,4,FALSE),0)</f>
        <v>0</v>
      </c>
      <c r="CT344">
        <f>IFERROR(VLOOKUP($B344,'Raw Stats'!$BC$3:$BR$5288,5,FALSE),0)</f>
        <v>0</v>
      </c>
      <c r="CU344">
        <f>IFERROR(VLOOKUP($B344,'Raw Stats'!$BC$3:$BR$52888,6,FALSE),0)</f>
        <v>0</v>
      </c>
      <c r="CV344">
        <f>IFERROR(VLOOKUP($B344,'Raw Stats'!$BC$3:$BR$5288,7,FALSE),0)</f>
        <v>0</v>
      </c>
      <c r="CW344">
        <f>IFERROR(VLOOKUP($B344,'Raw Stats'!$BC$3:$BR$5288,8,FALSE),0)</f>
        <v>0</v>
      </c>
      <c r="CX344">
        <f>IFERROR(VLOOKUP($B344,'Raw Stats'!$BC$3:$BR$5288,9,FALSE),0)</f>
        <v>0</v>
      </c>
      <c r="CY344">
        <f>IFERROR(VLOOKUP($B344,'Raw Stats'!$BC$3:$BR$5288,10,FALSE),0)</f>
        <v>0</v>
      </c>
      <c r="CZ344">
        <f>IFERROR(VLOOKUP($B344,'Raw Stats'!$BC$3:$BR$5288,11,FALSE)+VLOOKUP($B344,'Raw Stats'!$BC$3:$BR$5288,12,FALSE),0)</f>
        <v>0</v>
      </c>
      <c r="DA344">
        <f>IFERROR(VLOOKUP($B344,'Raw Stats'!$BC$3:$BR$5288,13,FALSE)+VLOOKUP($B344,'Raw Stats'!$BC$3:$BR$5288,14,FALSE),0)</f>
        <v>0</v>
      </c>
      <c r="DB344">
        <f>IFERROR(VLOOKUP($B344,'Raw Stats'!$BC$3:$BR$5288,15,FALSE),0)</f>
        <v>0</v>
      </c>
      <c r="DC344">
        <f>IFERROR(VLOOKUP($B344,'Raw Stats'!$BC$3:$BR$5288,16,FALSE),0)</f>
        <v>0</v>
      </c>
      <c r="DE344">
        <f>IFERROR(VLOOKUP($B344,'Raw Stats'!$AK$3:$AZ$528,3,FALSE),0)</f>
        <v>0</v>
      </c>
      <c r="DF344">
        <f>IFERROR(VLOOKUP($B344,'Raw Stats'!$AK$3:$AZ$528,4,FALSE),0)</f>
        <v>0</v>
      </c>
      <c r="DG344">
        <f>IFERROR(VLOOKUP($B344,'Raw Stats'!$AK$3:$AZ$528,5,FALSE),0)</f>
        <v>0</v>
      </c>
      <c r="DH344">
        <f>IFERROR(VLOOKUP($B344,'Raw Stats'!$AK$3:$AZ$528,6,FALSE),0)</f>
        <v>0</v>
      </c>
      <c r="DI344">
        <f>IFERROR(VLOOKUP($B344,'Raw Stats'!$AK$3:$AZ$528,7,FALSE),0)</f>
        <v>0</v>
      </c>
      <c r="DJ344">
        <f>IFERROR(VLOOKUP($B344,'Raw Stats'!$AK$3:$AZ$528,8,FALSE),0)</f>
        <v>0</v>
      </c>
      <c r="DK344">
        <f>IFERROR(VLOOKUP($B344,'Raw Stats'!$AK$3:$AZ$528,9,FALSE),0)</f>
        <v>0</v>
      </c>
      <c r="DL344">
        <f>IFERROR(VLOOKUP($B344,'Raw Stats'!$AK$3:$AZ$528,10,FALSE),0)</f>
        <v>0</v>
      </c>
      <c r="DM344">
        <f>IFERROR(VLOOKUP($B344,'Raw Stats'!$AK$3:$AZ$528,11,FALSE)+VLOOKUP($B344,'Raw Stats'!$AK$3:$AZ$528,12,FALSE),0)</f>
        <v>0</v>
      </c>
      <c r="DN344">
        <f>IFERROR(VLOOKUP($B344,'Raw Stats'!$AK$3:$AZ$528,13,FALSE)+VLOOKUP($B344,'Raw Stats'!$AK$3:$AZ$528,14,FALSE),0)</f>
        <v>0</v>
      </c>
      <c r="DO344">
        <f>IFERROR(VLOOKUP($B344,'Raw Stats'!$AK$3:$AZ$528,15,FALSE),0)</f>
        <v>0</v>
      </c>
      <c r="DP344">
        <f>IFERROR(VLOOKUP($B344,'Raw Stats'!$AK$3:$AZ$528,16,FALSE),0)</f>
        <v>0</v>
      </c>
      <c r="DR344">
        <f>IFERROR(VLOOKUP($B344,'Raw Stats'!$S$3:$AH$528,3,FALSE),0)</f>
        <v>0</v>
      </c>
      <c r="DS344">
        <f>IFERROR(VLOOKUP($B344,'Raw Stats'!$S$3:$AH$528,4,FALSE),0)</f>
        <v>0</v>
      </c>
      <c r="DT344">
        <f>IFERROR(VLOOKUP($B344,'Raw Stats'!$S$3:$AH$528,5,FALSE),0)</f>
        <v>0</v>
      </c>
      <c r="DU344">
        <f>IFERROR(VLOOKUP($B344,'Raw Stats'!$S$3:$AH$528,6,FALSE),0)</f>
        <v>0</v>
      </c>
      <c r="DV344">
        <f>IFERROR(VLOOKUP($B344,'Raw Stats'!$S$3:$AH$528,7,FALSE),0)</f>
        <v>0</v>
      </c>
      <c r="DW344">
        <f>IFERROR(VLOOKUP($B344,'Raw Stats'!$S$3:$AH$528,8,FALSE),0)</f>
        <v>0</v>
      </c>
      <c r="DX344">
        <f>IFERROR(VLOOKUP($B344,'Raw Stats'!$S$3:$AH$528,9,FALSE),0)</f>
        <v>0</v>
      </c>
      <c r="DY344">
        <f>IFERROR(VLOOKUP($B344,'Raw Stats'!$S$3:$AH$528,10,FALSE),0)</f>
        <v>0</v>
      </c>
      <c r="DZ344">
        <f>IFERROR(VLOOKUP($B344,'Raw Stats'!$S$3:$AH$528,11,FALSE)+VLOOKUP($B344,'Raw Stats'!$S$3:$AH$528,12,FALSE),0)</f>
        <v>0</v>
      </c>
      <c r="EA344">
        <f>IFERROR(VLOOKUP($B344,'Raw Stats'!$S$3:$AH$528,13,FALSE)+VLOOKUP($B344,'Raw Stats'!$S$3:$AH$528,14,FALSE),0)</f>
        <v>0</v>
      </c>
      <c r="EB344">
        <f>IFERROR(VLOOKUP($B344,'Raw Stats'!$S$3:$AH$528,15,FALSE),0)</f>
        <v>0</v>
      </c>
      <c r="EC344">
        <f>IFERROR(VLOOKUP($B344,'Raw Stats'!$S$3:$AH$528,16,FALSE),0)</f>
        <v>0</v>
      </c>
    </row>
    <row r="345" spans="1:133" x14ac:dyDescent="0.2">
      <c r="A345">
        <f>IFERROR(VLOOKUP(B345,Sheet2!$W$1:$X$300,2,FALSE),301)</f>
        <v>150</v>
      </c>
      <c r="B345" t="s">
        <v>336</v>
      </c>
      <c r="C345">
        <f t="shared" si="25"/>
        <v>0.56742715285834389</v>
      </c>
      <c r="D345">
        <f t="shared" si="26"/>
        <v>0.52410885741164703</v>
      </c>
      <c r="E345">
        <f t="shared" si="27"/>
        <v>0.76850513316564539</v>
      </c>
      <c r="F345">
        <f t="shared" si="28"/>
        <v>0</v>
      </c>
      <c r="G345">
        <f t="shared" si="29"/>
        <v>0</v>
      </c>
      <c r="J345">
        <f>BS345*'Value Calculations'!$D$3</f>
        <v>5.7082960007645305</v>
      </c>
      <c r="K345">
        <f>BT345*'Value Calculations'!$D$4</f>
        <v>6.1866413768483488</v>
      </c>
      <c r="L345">
        <f>BU345*'Value Calculations'!$D$5</f>
        <v>8.7561574667464104</v>
      </c>
      <c r="M345">
        <f>BV345*'Value Calculations'!$D$6</f>
        <v>-4.3772726171776997</v>
      </c>
      <c r="N345">
        <f>BW345*'Value Calculations'!$D$7</f>
        <v>1.5819277869826704</v>
      </c>
      <c r="O345">
        <f>BX345*'Value Calculations'!$D$8</f>
        <v>6.9734709755843598</v>
      </c>
      <c r="P345">
        <f>BY345*'Value Calculations'!$D$9</f>
        <v>3.5266702054504684</v>
      </c>
      <c r="Q345">
        <f>BZ345*'Value Calculations'!$D$10</f>
        <v>3.6531647407620471</v>
      </c>
      <c r="R345">
        <f>CA345*'Value Calculations'!$D$11</f>
        <v>0</v>
      </c>
      <c r="S345">
        <f>CB345*'Value Calculations'!$D$12</f>
        <v>0.81388273958941404</v>
      </c>
      <c r="T345">
        <f>CC345*'Value Calculations'!$D$13</f>
        <v>13.138660705975303</v>
      </c>
      <c r="V345">
        <f>CF345*'Value Calculations'!$D$3</f>
        <v>4.4850897148864171</v>
      </c>
      <c r="W345">
        <f>CG345*'Value Calculations'!$D$4</f>
        <v>4.2329651525804488</v>
      </c>
      <c r="X345">
        <f>CH345*'Value Calculations'!$D$5</f>
        <v>6.3681145212701171</v>
      </c>
      <c r="Y345">
        <f>CI345*'Value Calculations'!$D$6</f>
        <v>-4.1271427533389744</v>
      </c>
      <c r="Z345">
        <f>CJ345*'Value Calculations'!$D$7</f>
        <v>3.1638555739653409</v>
      </c>
      <c r="AA345">
        <f>CK345*'Value Calculations'!$D$8</f>
        <v>4.6010530148185467</v>
      </c>
      <c r="AB345">
        <f>CL345*'Value Calculations'!$D$9</f>
        <v>2.8969076687628847</v>
      </c>
      <c r="AC345">
        <f>CM345*'Value Calculations'!$D$10</f>
        <v>2.1918988444572283</v>
      </c>
      <c r="AD345">
        <f>CN345*'Value Calculations'!$D$11</f>
        <v>0</v>
      </c>
      <c r="AE345">
        <f>CO345*'Value Calculations'!$D$12</f>
        <v>0.81388273958941404</v>
      </c>
      <c r="AF345">
        <f>CP345*'Value Calculations'!$D$13</f>
        <v>8.3922335399423389</v>
      </c>
      <c r="AH345">
        <f>CS345*'Value Calculations'!$D$3</f>
        <v>6.9315022866426439</v>
      </c>
      <c r="AI345">
        <f>CT345*'Value Calculations'!$D$4</f>
        <v>4.5585778566250994</v>
      </c>
      <c r="AJ345">
        <f>CU345*'Value Calculations'!$D$5</f>
        <v>8.2254812566405686</v>
      </c>
      <c r="AK345">
        <f>CV345*'Value Calculations'!$D$6</f>
        <v>-0.50025972767745142</v>
      </c>
      <c r="AL345">
        <f>CW345*'Value Calculations'!$D$7</f>
        <v>2.1092370493102273</v>
      </c>
      <c r="AM345">
        <f>CX345*'Value Calculations'!$D$8</f>
        <v>2.9475495876181315</v>
      </c>
      <c r="AN345">
        <f>CY345*'Value Calculations'!$D$9</f>
        <v>1.7633351027252342</v>
      </c>
      <c r="AO345">
        <f>CZ345*'Value Calculations'!$D$10</f>
        <v>3.6531647407620471</v>
      </c>
      <c r="AP345">
        <f>DA345*'Value Calculations'!$D$11</f>
        <v>0</v>
      </c>
      <c r="AQ345">
        <f>DB345*'Value Calculations'!$D$12</f>
        <v>1.6277654791788281</v>
      </c>
      <c r="AR345">
        <f>DC345*'Value Calculations'!$D$13</f>
        <v>5.5718927601256514</v>
      </c>
      <c r="AT345">
        <f>DF345*'Value Calculations'!$D$3</f>
        <v>0</v>
      </c>
      <c r="AU345">
        <f>DG345*'Value Calculations'!$D$4</f>
        <v>0</v>
      </c>
      <c r="AV345">
        <f>DH345*'Value Calculations'!$D$5</f>
        <v>0</v>
      </c>
      <c r="AW345">
        <f>DI345*'Value Calculations'!$D$6</f>
        <v>0</v>
      </c>
      <c r="AX345">
        <f>DJ345*'Value Calculations'!$D$7</f>
        <v>0</v>
      </c>
      <c r="AY345">
        <f>DK345*'Value Calculations'!$D$8</f>
        <v>0</v>
      </c>
      <c r="AZ345">
        <f>DL345*'Value Calculations'!$D$9</f>
        <v>0</v>
      </c>
      <c r="BA345">
        <f>DM345*'Value Calculations'!$D$10</f>
        <v>0</v>
      </c>
      <c r="BB345">
        <f>DN345*'Value Calculations'!$D$11</f>
        <v>0</v>
      </c>
      <c r="BC345">
        <f>DO345*'Value Calculations'!$D$12</f>
        <v>0</v>
      </c>
      <c r="BD345">
        <f>DP345*'Value Calculations'!$D$13</f>
        <v>0</v>
      </c>
      <c r="BF345">
        <f>DS345*'Value Calculations'!$D$3</f>
        <v>0</v>
      </c>
      <c r="BG345">
        <f>DT345*'Value Calculations'!$D$4</f>
        <v>0</v>
      </c>
      <c r="BH345">
        <f>DU345*'Value Calculations'!$D$5</f>
        <v>0</v>
      </c>
      <c r="BI345">
        <f>DV345*'Value Calculations'!$D$6</f>
        <v>0</v>
      </c>
      <c r="BJ345">
        <f>DW345*'Value Calculations'!$D$7</f>
        <v>0</v>
      </c>
      <c r="BK345">
        <f>DX345*'Value Calculations'!$D$8</f>
        <v>0</v>
      </c>
      <c r="BL345">
        <f>DY345*'Value Calculations'!$D$9</f>
        <v>0</v>
      </c>
      <c r="BM345">
        <f>DZ345*'Value Calculations'!$D$10</f>
        <v>0</v>
      </c>
      <c r="BN345">
        <f>EA345*'Value Calculations'!$D$11</f>
        <v>0</v>
      </c>
      <c r="BO345">
        <f>EB345*'Value Calculations'!$D$12</f>
        <v>0</v>
      </c>
      <c r="BP345">
        <f>EC345*'Value Calculations'!$D$13</f>
        <v>0</v>
      </c>
      <c r="BR345">
        <f>IFERROR(VLOOKUP($B345,'Raw Stats'!$CM$3:$DC$884,3,FALSE),0)</f>
        <v>81</v>
      </c>
      <c r="BS345">
        <f>IFERROR(VLOOKUP($B345,'Raw Stats'!$CM$3:$DC$884,4,FALSE),0)</f>
        <v>14</v>
      </c>
      <c r="BT345">
        <f>IFERROR(VLOOKUP($B345,'Raw Stats'!$CM$3:$DC$884,5,FALSE),0)</f>
        <v>19</v>
      </c>
      <c r="BU345">
        <f>IFERROR(VLOOKUP($B345,'Raw Stats'!$CM$3:$DC$884,6,FALSE),0)</f>
        <v>33</v>
      </c>
      <c r="BV345">
        <f>IFERROR(VLOOKUP($B345,'Raw Stats'!$CM$3:$DC$884,7,FALSE),0)</f>
        <v>-35</v>
      </c>
      <c r="BW345">
        <f>IFERROR(VLOOKUP($B345,'Raw Stats'!$CM$3:$DC$884,8,FALSE),0)</f>
        <v>18</v>
      </c>
      <c r="BX345">
        <f>IFERROR(VLOOKUP($B345,'Raw Stats'!$CM$3:$DC$884,9,FALSE),0)</f>
        <v>97</v>
      </c>
      <c r="BY345">
        <f>IFERROR(VLOOKUP($B345,'Raw Stats'!$CM$3:$DC$884,10,FALSE),0)</f>
        <v>28</v>
      </c>
      <c r="BZ345">
        <f>IFERROR(VLOOKUP($B345,'Raw Stats'!$CM$3:$DC$884,11,FALSE)+VLOOKUP($B345,'Raw Stats'!$CM$3:$DC$884,12,FALSE),0)</f>
        <v>10</v>
      </c>
      <c r="CA345">
        <f>IFERROR(VLOOKUP($B345,'Raw Stats'!$CM$3:$DC$884,13,FALSE)+VLOOKUP($B345,'Raw Stats'!$CM$3:$DC$884,14,FALSE),0)</f>
        <v>0</v>
      </c>
      <c r="CB345">
        <f>IFERROR(VLOOKUP($B345,'Raw Stats'!$CM$3:$DC$884,15,FALSE),0)</f>
        <v>1</v>
      </c>
      <c r="CC345">
        <f>IFERROR(VLOOKUP($B345,'Raw Stats'!$CM$3:$DC$884,16,FALSE),0)</f>
        <v>191</v>
      </c>
      <c r="CE345">
        <f>IFERROR(VLOOKUP($B345,'Raw Stats'!$BU$3:$CJ$528,3,FALSE),0)</f>
        <v>63</v>
      </c>
      <c r="CF345">
        <f>IFERROR(VLOOKUP($B345,'Raw Stats'!$BU$3:$CJ$528,4,FALSE),0)</f>
        <v>11</v>
      </c>
      <c r="CG345">
        <f>IFERROR(VLOOKUP($B345,'Raw Stats'!$BU$3:$CJ$5288,5,FALSE),0)</f>
        <v>13</v>
      </c>
      <c r="CH345">
        <f>IFERROR(VLOOKUP($B345,'Raw Stats'!$BU$3:$CJ$528,6,FALSE),0)</f>
        <v>24</v>
      </c>
      <c r="CI345">
        <f>IFERROR(VLOOKUP($B345,'Raw Stats'!$BU$3:$CJ$528,7,FALSE),0)</f>
        <v>-33</v>
      </c>
      <c r="CJ345">
        <f>IFERROR(VLOOKUP($B345,'Raw Stats'!$BU$3:$CJ$528,8,FALSE),0)</f>
        <v>36</v>
      </c>
      <c r="CK345">
        <f>IFERROR(VLOOKUP($B345,'Raw Stats'!$BU$3:$CJ$528,9,FALSE),0)</f>
        <v>64</v>
      </c>
      <c r="CL345">
        <f>IFERROR(VLOOKUP($B345,'Raw Stats'!$BU$3:$CJ$528,10,FALSE),0)</f>
        <v>23</v>
      </c>
      <c r="CM345">
        <f>IFERROR(VLOOKUP($B345,'Raw Stats'!$BU$3:$CJ$528,11,FALSE)+VLOOKUP($B345,'Raw Stats'!$BU$3:$CJ$528,12,FALSE),0)</f>
        <v>6</v>
      </c>
      <c r="CN345">
        <f>IFERROR(VLOOKUP($B345,'Raw Stats'!$BU$3:$CJ$528,13,FALSE)+VLOOKUP($B345,'Raw Stats'!$BU$3:$CJ$528,14,FALSE),0)</f>
        <v>0</v>
      </c>
      <c r="CO345">
        <f>IFERROR(VLOOKUP($B345,'Raw Stats'!$BU$3:$CJ$528,15,FALSE),0)</f>
        <v>1</v>
      </c>
      <c r="CP345">
        <f>IFERROR(VLOOKUP($B345,'Raw Stats'!$BU$3:$CJ$528,16,FALSE),0)</f>
        <v>122</v>
      </c>
      <c r="CR345">
        <f>IFERROR(VLOOKUP($B345,'Raw Stats'!$BC$3:$BR$528,3,FALSE),0)</f>
        <v>48</v>
      </c>
      <c r="CS345">
        <f>IFERROR(VLOOKUP($B345,'Raw Stats'!$BC$3:$BR$528,4,FALSE),0)</f>
        <v>17</v>
      </c>
      <c r="CT345">
        <f>IFERROR(VLOOKUP($B345,'Raw Stats'!$BC$3:$BR$5288,5,FALSE),0)</f>
        <v>14</v>
      </c>
      <c r="CU345">
        <f>IFERROR(VLOOKUP($B345,'Raw Stats'!$BC$3:$BR$52888,6,FALSE),0)</f>
        <v>31</v>
      </c>
      <c r="CV345">
        <f>IFERROR(VLOOKUP($B345,'Raw Stats'!$BC$3:$BR$5288,7,FALSE),0)</f>
        <v>-4</v>
      </c>
      <c r="CW345">
        <f>IFERROR(VLOOKUP($B345,'Raw Stats'!$BC$3:$BR$5288,8,FALSE),0)</f>
        <v>24</v>
      </c>
      <c r="CX345">
        <f>IFERROR(VLOOKUP($B345,'Raw Stats'!$BC$3:$BR$5288,9,FALSE),0)</f>
        <v>41</v>
      </c>
      <c r="CY345">
        <f>IFERROR(VLOOKUP($B345,'Raw Stats'!$BC$3:$BR$5288,10,FALSE),0)</f>
        <v>14</v>
      </c>
      <c r="CZ345">
        <f>IFERROR(VLOOKUP($B345,'Raw Stats'!$BC$3:$BR$5288,11,FALSE)+VLOOKUP($B345,'Raw Stats'!$BC$3:$BR$5288,12,FALSE),0)</f>
        <v>10</v>
      </c>
      <c r="DA345">
        <f>IFERROR(VLOOKUP($B345,'Raw Stats'!$BC$3:$BR$5288,13,FALSE)+VLOOKUP($B345,'Raw Stats'!$BC$3:$BR$5288,14,FALSE),0)</f>
        <v>0</v>
      </c>
      <c r="DB345">
        <f>IFERROR(VLOOKUP($B345,'Raw Stats'!$BC$3:$BR$5288,15,FALSE),0)</f>
        <v>2</v>
      </c>
      <c r="DC345">
        <f>IFERROR(VLOOKUP($B345,'Raw Stats'!$BC$3:$BR$5288,16,FALSE),0)</f>
        <v>81</v>
      </c>
      <c r="DE345">
        <f>IFERROR(VLOOKUP($B345,'Raw Stats'!$AK$3:$AZ$528,3,FALSE),0)</f>
        <v>0</v>
      </c>
      <c r="DF345">
        <f>IFERROR(VLOOKUP($B345,'Raw Stats'!$AK$3:$AZ$528,4,FALSE),0)</f>
        <v>0</v>
      </c>
      <c r="DG345">
        <f>IFERROR(VLOOKUP($B345,'Raw Stats'!$AK$3:$AZ$528,5,FALSE),0)</f>
        <v>0</v>
      </c>
      <c r="DH345">
        <f>IFERROR(VLOOKUP($B345,'Raw Stats'!$AK$3:$AZ$528,6,FALSE),0)</f>
        <v>0</v>
      </c>
      <c r="DI345">
        <f>IFERROR(VLOOKUP($B345,'Raw Stats'!$AK$3:$AZ$528,7,FALSE),0)</f>
        <v>0</v>
      </c>
      <c r="DJ345">
        <f>IFERROR(VLOOKUP($B345,'Raw Stats'!$AK$3:$AZ$528,8,FALSE),0)</f>
        <v>0</v>
      </c>
      <c r="DK345">
        <f>IFERROR(VLOOKUP($B345,'Raw Stats'!$AK$3:$AZ$528,9,FALSE),0)</f>
        <v>0</v>
      </c>
      <c r="DL345">
        <f>IFERROR(VLOOKUP($B345,'Raw Stats'!$AK$3:$AZ$528,10,FALSE),0)</f>
        <v>0</v>
      </c>
      <c r="DM345">
        <f>IFERROR(VLOOKUP($B345,'Raw Stats'!$AK$3:$AZ$528,11,FALSE)+VLOOKUP($B345,'Raw Stats'!$AK$3:$AZ$528,12,FALSE),0)</f>
        <v>0</v>
      </c>
      <c r="DN345">
        <f>IFERROR(VLOOKUP($B345,'Raw Stats'!$AK$3:$AZ$528,13,FALSE)+VLOOKUP($B345,'Raw Stats'!$AK$3:$AZ$528,14,FALSE),0)</f>
        <v>0</v>
      </c>
      <c r="DO345">
        <f>IFERROR(VLOOKUP($B345,'Raw Stats'!$AK$3:$AZ$528,15,FALSE),0)</f>
        <v>0</v>
      </c>
      <c r="DP345">
        <f>IFERROR(VLOOKUP($B345,'Raw Stats'!$AK$3:$AZ$528,16,FALSE),0)</f>
        <v>0</v>
      </c>
      <c r="DR345">
        <f>IFERROR(VLOOKUP($B345,'Raw Stats'!$S$3:$AH$528,3,FALSE),0)</f>
        <v>0</v>
      </c>
      <c r="DS345">
        <f>IFERROR(VLOOKUP($B345,'Raw Stats'!$S$3:$AH$528,4,FALSE),0)</f>
        <v>0</v>
      </c>
      <c r="DT345">
        <f>IFERROR(VLOOKUP($B345,'Raw Stats'!$S$3:$AH$528,5,FALSE),0)</f>
        <v>0</v>
      </c>
      <c r="DU345">
        <f>IFERROR(VLOOKUP($B345,'Raw Stats'!$S$3:$AH$528,6,FALSE),0)</f>
        <v>0</v>
      </c>
      <c r="DV345">
        <f>IFERROR(VLOOKUP($B345,'Raw Stats'!$S$3:$AH$528,7,FALSE),0)</f>
        <v>0</v>
      </c>
      <c r="DW345">
        <f>IFERROR(VLOOKUP($B345,'Raw Stats'!$S$3:$AH$528,8,FALSE),0)</f>
        <v>0</v>
      </c>
      <c r="DX345">
        <f>IFERROR(VLOOKUP($B345,'Raw Stats'!$S$3:$AH$528,9,FALSE),0)</f>
        <v>0</v>
      </c>
      <c r="DY345">
        <f>IFERROR(VLOOKUP($B345,'Raw Stats'!$S$3:$AH$528,10,FALSE),0)</f>
        <v>0</v>
      </c>
      <c r="DZ345">
        <f>IFERROR(VLOOKUP($B345,'Raw Stats'!$S$3:$AH$528,11,FALSE)+VLOOKUP($B345,'Raw Stats'!$S$3:$AH$528,12,FALSE),0)</f>
        <v>0</v>
      </c>
      <c r="EA345">
        <f>IFERROR(VLOOKUP($B345,'Raw Stats'!$S$3:$AH$528,13,FALSE)+VLOOKUP($B345,'Raw Stats'!$S$3:$AH$528,14,FALSE),0)</f>
        <v>0</v>
      </c>
      <c r="EB345">
        <f>IFERROR(VLOOKUP($B345,'Raw Stats'!$S$3:$AH$528,15,FALSE),0)</f>
        <v>0</v>
      </c>
      <c r="EC345">
        <f>IFERROR(VLOOKUP($B345,'Raw Stats'!$S$3:$AH$528,16,FALSE),0)</f>
        <v>0</v>
      </c>
    </row>
    <row r="346" spans="1:133" x14ac:dyDescent="0.2">
      <c r="A346">
        <f>IFERROR(VLOOKUP(B346,Sheet2!$W$1:$X$300,2,FALSE),301)</f>
        <v>290</v>
      </c>
      <c r="B346" t="s">
        <v>326</v>
      </c>
      <c r="C346">
        <f t="shared" si="25"/>
        <v>0.56720641138345318</v>
      </c>
      <c r="D346">
        <f t="shared" si="26"/>
        <v>0.54009775707199048</v>
      </c>
      <c r="E346">
        <f t="shared" si="27"/>
        <v>0.9872268108876362</v>
      </c>
      <c r="F346">
        <f t="shared" si="28"/>
        <v>0.99040538953054913</v>
      </c>
      <c r="G346">
        <f t="shared" si="29"/>
        <v>0.71696851208498602</v>
      </c>
      <c r="J346">
        <f>BS346*'Value Calculations'!$D$3</f>
        <v>2.4464125717562273</v>
      </c>
      <c r="K346">
        <f>BT346*'Value Calculations'!$D$4</f>
        <v>4.2329651525804488</v>
      </c>
      <c r="L346">
        <f>BU346*'Value Calculations'!$D$5</f>
        <v>5.0414239960055092</v>
      </c>
      <c r="M346">
        <f>BV346*'Value Calculations'!$D$6</f>
        <v>-0.12506493191936285</v>
      </c>
      <c r="N346">
        <f>BW346*'Value Calculations'!$D$7</f>
        <v>2.6365463116377841</v>
      </c>
      <c r="O346">
        <f>BX346*'Value Calculations'!$D$8</f>
        <v>3.810247027896609</v>
      </c>
      <c r="P346">
        <f>BY346*'Value Calculations'!$D$9</f>
        <v>1.7633351027252342</v>
      </c>
      <c r="Q346">
        <f>BZ346*'Value Calculations'!$D$10</f>
        <v>0.73063294815240942</v>
      </c>
      <c r="R346">
        <f>CA346*'Value Calculations'!$D$11</f>
        <v>0</v>
      </c>
      <c r="S346">
        <f>CB346*'Value Calculations'!$D$12</f>
        <v>0</v>
      </c>
      <c r="T346">
        <f>CC346*'Value Calculations'!$D$13</f>
        <v>6.1222031561874442</v>
      </c>
      <c r="V346">
        <f>CF346*'Value Calculations'!$D$3</f>
        <v>7.3392377152686823</v>
      </c>
      <c r="W346">
        <f>CG346*'Value Calculations'!$D$4</f>
        <v>5.2098032647143988</v>
      </c>
      <c r="X346">
        <f>CH346*'Value Calculations'!$D$5</f>
        <v>9.021495571799333</v>
      </c>
      <c r="Y346">
        <f>CI346*'Value Calculations'!$D$6</f>
        <v>-0.75038959151617712</v>
      </c>
      <c r="Z346">
        <f>CJ346*'Value Calculations'!$D$7</f>
        <v>1.5819277869826704</v>
      </c>
      <c r="AA346">
        <f>CK346*'Value Calculations'!$D$8</f>
        <v>3.6664641211835294</v>
      </c>
      <c r="AB346">
        <f>CL346*'Value Calculations'!$D$9</f>
        <v>1.2595250733751673</v>
      </c>
      <c r="AC346">
        <f>CM346*'Value Calculations'!$D$10</f>
        <v>2.9225317926096377</v>
      </c>
      <c r="AD346">
        <f>CN346*'Value Calculations'!$D$11</f>
        <v>0.9907141480249374</v>
      </c>
      <c r="AE346">
        <f>CO346*'Value Calculations'!$D$12</f>
        <v>1.6277654791788281</v>
      </c>
      <c r="AF346">
        <f>CP346*'Value Calculations'!$D$13</f>
        <v>11.418940718282201</v>
      </c>
      <c r="AH346">
        <f>CS346*'Value Calculations'!$D$3</f>
        <v>6.5237668580166064</v>
      </c>
      <c r="AI346">
        <f>CT346*'Value Calculations'!$D$4</f>
        <v>6.1866413768483488</v>
      </c>
      <c r="AJ346">
        <f>CU346*'Value Calculations'!$D$5</f>
        <v>9.2868336768522539</v>
      </c>
      <c r="AK346">
        <f>CV346*'Value Calculations'!$D$6</f>
        <v>0.25012986383872571</v>
      </c>
      <c r="AL346">
        <f>CW346*'Value Calculations'!$D$7</f>
        <v>1.4061580328734848</v>
      </c>
      <c r="AM346">
        <f>CX346*'Value Calculations'!$D$8</f>
        <v>2.5162008674788927</v>
      </c>
      <c r="AN346">
        <f>CY346*'Value Calculations'!$D$9</f>
        <v>2.0152401174002676</v>
      </c>
      <c r="AO346">
        <f>CZ346*'Value Calculations'!$D$10</f>
        <v>6.2103800592954803</v>
      </c>
      <c r="AP346">
        <f>DA346*'Value Calculations'!$D$11</f>
        <v>0</v>
      </c>
      <c r="AQ346">
        <f>DB346*'Value Calculations'!$D$12</f>
        <v>4.0694136979470699</v>
      </c>
      <c r="AR346">
        <f>DC346*'Value Calculations'!$D$13</f>
        <v>6.9476687502801333</v>
      </c>
      <c r="AT346">
        <f>DF346*'Value Calculations'!$D$3</f>
        <v>14.270740001911326</v>
      </c>
      <c r="AU346">
        <f>DG346*'Value Calculations'!$D$4</f>
        <v>8.7915430092055473</v>
      </c>
      <c r="AV346">
        <f>DH346*'Value Calculations'!$D$5</f>
        <v>16.450962513281137</v>
      </c>
      <c r="AW346">
        <f>DI346*'Value Calculations'!$D$6</f>
        <v>2.1261038426291687</v>
      </c>
      <c r="AX346">
        <f>DJ346*'Value Calculations'!$D$7</f>
        <v>4.0427043445112689</v>
      </c>
      <c r="AY346">
        <f>DK346*'Value Calculations'!$D$8</f>
        <v>6.1826649886624221</v>
      </c>
      <c r="AZ346">
        <f>DL346*'Value Calculations'!$D$9</f>
        <v>6.2976253668758364</v>
      </c>
      <c r="BA346">
        <f>DM346*'Value Calculations'!$D$10</f>
        <v>3.6531647407620471</v>
      </c>
      <c r="BB346">
        <f>DN346*'Value Calculations'!$D$11</f>
        <v>0</v>
      </c>
      <c r="BC346">
        <f>DO346*'Value Calculations'!$D$12</f>
        <v>4.883296437536484</v>
      </c>
      <c r="BD346">
        <f>DP346*'Value Calculations'!$D$13</f>
        <v>14.514436696129785</v>
      </c>
      <c r="BF346">
        <f>DS346*'Value Calculations'!$D$3</f>
        <v>7.3392377152686823</v>
      </c>
      <c r="BG346">
        <f>DT346*'Value Calculations'!$D$4</f>
        <v>7.4890921930269485</v>
      </c>
      <c r="BH346">
        <f>DU346*'Value Calculations'!$D$5</f>
        <v>10.878862307169783</v>
      </c>
      <c r="BI346">
        <f>DV346*'Value Calculations'!$D$6</f>
        <v>-0.12506493191936285</v>
      </c>
      <c r="BJ346">
        <f>DW346*'Value Calculations'!$D$7</f>
        <v>2.2850068034194129</v>
      </c>
      <c r="BK346">
        <f>DX346*'Value Calculations'!$D$8</f>
        <v>5.0324017349577854</v>
      </c>
      <c r="BL346">
        <f>DY346*'Value Calculations'!$D$9</f>
        <v>2.3930976394128178</v>
      </c>
      <c r="BM346">
        <f>DZ346*'Value Calculations'!$D$10</f>
        <v>5.1144306370668655</v>
      </c>
      <c r="BN346">
        <f>EA346*'Value Calculations'!$D$11</f>
        <v>0</v>
      </c>
      <c r="BO346">
        <f>EB346*'Value Calculations'!$D$12</f>
        <v>4.883296437536484</v>
      </c>
      <c r="BP346">
        <f>EC346*'Value Calculations'!$D$13</f>
        <v>11.350151918774475</v>
      </c>
      <c r="BR346">
        <f>IFERROR(VLOOKUP($B346,'Raw Stats'!$CM$3:$DC$884,3,FALSE),0)</f>
        <v>47</v>
      </c>
      <c r="BS346">
        <f>IFERROR(VLOOKUP($B346,'Raw Stats'!$CM$3:$DC$884,4,FALSE),0)</f>
        <v>6</v>
      </c>
      <c r="BT346">
        <f>IFERROR(VLOOKUP($B346,'Raw Stats'!$CM$3:$DC$884,5,FALSE),0)</f>
        <v>13</v>
      </c>
      <c r="BU346">
        <f>IFERROR(VLOOKUP($B346,'Raw Stats'!$CM$3:$DC$884,6,FALSE),0)</f>
        <v>19</v>
      </c>
      <c r="BV346">
        <f>IFERROR(VLOOKUP($B346,'Raw Stats'!$CM$3:$DC$884,7,FALSE),0)</f>
        <v>-1</v>
      </c>
      <c r="BW346">
        <f>IFERROR(VLOOKUP($B346,'Raw Stats'!$CM$3:$DC$884,8,FALSE),0)</f>
        <v>30</v>
      </c>
      <c r="BX346">
        <f>IFERROR(VLOOKUP($B346,'Raw Stats'!$CM$3:$DC$884,9,FALSE),0)</f>
        <v>53</v>
      </c>
      <c r="BY346">
        <f>IFERROR(VLOOKUP($B346,'Raw Stats'!$CM$3:$DC$884,10,FALSE),0)</f>
        <v>14</v>
      </c>
      <c r="BZ346">
        <f>IFERROR(VLOOKUP($B346,'Raw Stats'!$CM$3:$DC$884,11,FALSE)+VLOOKUP($B346,'Raw Stats'!$CM$3:$DC$884,12,FALSE),0)</f>
        <v>2</v>
      </c>
      <c r="CA346">
        <f>IFERROR(VLOOKUP($B346,'Raw Stats'!$CM$3:$DC$884,13,FALSE)+VLOOKUP($B346,'Raw Stats'!$CM$3:$DC$884,14,FALSE),0)</f>
        <v>0</v>
      </c>
      <c r="CB346">
        <f>IFERROR(VLOOKUP($B346,'Raw Stats'!$CM$3:$DC$884,15,FALSE),0)</f>
        <v>0</v>
      </c>
      <c r="CC346">
        <f>IFERROR(VLOOKUP($B346,'Raw Stats'!$CM$3:$DC$884,16,FALSE),0)</f>
        <v>89</v>
      </c>
      <c r="CE346">
        <f>IFERROR(VLOOKUP($B346,'Raw Stats'!$BU$3:$CJ$528,3,FALSE),0)</f>
        <v>82</v>
      </c>
      <c r="CF346">
        <f>IFERROR(VLOOKUP($B346,'Raw Stats'!$BU$3:$CJ$528,4,FALSE),0)</f>
        <v>18</v>
      </c>
      <c r="CG346">
        <f>IFERROR(VLOOKUP($B346,'Raw Stats'!$BU$3:$CJ$5288,5,FALSE),0)</f>
        <v>16</v>
      </c>
      <c r="CH346">
        <f>IFERROR(VLOOKUP($B346,'Raw Stats'!$BU$3:$CJ$528,6,FALSE),0)</f>
        <v>34</v>
      </c>
      <c r="CI346">
        <f>IFERROR(VLOOKUP($B346,'Raw Stats'!$BU$3:$CJ$528,7,FALSE),0)</f>
        <v>-6</v>
      </c>
      <c r="CJ346">
        <f>IFERROR(VLOOKUP($B346,'Raw Stats'!$BU$3:$CJ$528,8,FALSE),0)</f>
        <v>18</v>
      </c>
      <c r="CK346">
        <f>IFERROR(VLOOKUP($B346,'Raw Stats'!$BU$3:$CJ$528,9,FALSE),0)</f>
        <v>51</v>
      </c>
      <c r="CL346">
        <f>IFERROR(VLOOKUP($B346,'Raw Stats'!$BU$3:$CJ$528,10,FALSE),0)</f>
        <v>10</v>
      </c>
      <c r="CM346">
        <f>IFERROR(VLOOKUP($B346,'Raw Stats'!$BU$3:$CJ$528,11,FALSE)+VLOOKUP($B346,'Raw Stats'!$BU$3:$CJ$528,12,FALSE),0)</f>
        <v>8</v>
      </c>
      <c r="CN346">
        <f>IFERROR(VLOOKUP($B346,'Raw Stats'!$BU$3:$CJ$528,13,FALSE)+VLOOKUP($B346,'Raw Stats'!$BU$3:$CJ$528,14,FALSE),0)</f>
        <v>1</v>
      </c>
      <c r="CO346">
        <f>IFERROR(VLOOKUP($B346,'Raw Stats'!$BU$3:$CJ$528,15,FALSE),0)</f>
        <v>2</v>
      </c>
      <c r="CP346">
        <f>IFERROR(VLOOKUP($B346,'Raw Stats'!$BU$3:$CJ$528,16,FALSE),0)</f>
        <v>166</v>
      </c>
      <c r="CR346">
        <f>IFERROR(VLOOKUP($B346,'Raw Stats'!$BC$3:$BR$528,3,FALSE),0)</f>
        <v>46</v>
      </c>
      <c r="CS346">
        <f>IFERROR(VLOOKUP($B346,'Raw Stats'!$BC$3:$BR$528,4,FALSE),0)</f>
        <v>16</v>
      </c>
      <c r="CT346">
        <f>IFERROR(VLOOKUP($B346,'Raw Stats'!$BC$3:$BR$5288,5,FALSE),0)</f>
        <v>19</v>
      </c>
      <c r="CU346">
        <f>IFERROR(VLOOKUP($B346,'Raw Stats'!$BC$3:$BR$52888,6,FALSE),0)</f>
        <v>35</v>
      </c>
      <c r="CV346">
        <f>IFERROR(VLOOKUP($B346,'Raw Stats'!$BC$3:$BR$5288,7,FALSE),0)</f>
        <v>2</v>
      </c>
      <c r="CW346">
        <f>IFERROR(VLOOKUP($B346,'Raw Stats'!$BC$3:$BR$5288,8,FALSE),0)</f>
        <v>16</v>
      </c>
      <c r="CX346">
        <f>IFERROR(VLOOKUP($B346,'Raw Stats'!$BC$3:$BR$5288,9,FALSE),0)</f>
        <v>35</v>
      </c>
      <c r="CY346">
        <f>IFERROR(VLOOKUP($B346,'Raw Stats'!$BC$3:$BR$5288,10,FALSE),0)</f>
        <v>16</v>
      </c>
      <c r="CZ346">
        <f>IFERROR(VLOOKUP($B346,'Raw Stats'!$BC$3:$BR$5288,11,FALSE)+VLOOKUP($B346,'Raw Stats'!$BC$3:$BR$5288,12,FALSE),0)</f>
        <v>17</v>
      </c>
      <c r="DA346">
        <f>IFERROR(VLOOKUP($B346,'Raw Stats'!$BC$3:$BR$5288,13,FALSE)+VLOOKUP($B346,'Raw Stats'!$BC$3:$BR$5288,14,FALSE),0)</f>
        <v>0</v>
      </c>
      <c r="DB346">
        <f>IFERROR(VLOOKUP($B346,'Raw Stats'!$BC$3:$BR$5288,15,FALSE),0)</f>
        <v>5</v>
      </c>
      <c r="DC346">
        <f>IFERROR(VLOOKUP($B346,'Raw Stats'!$BC$3:$BR$5288,16,FALSE),0)</f>
        <v>101</v>
      </c>
      <c r="DE346">
        <f>IFERROR(VLOOKUP($B346,'Raw Stats'!$AK$3:$AZ$528,3,FALSE),0)</f>
        <v>82</v>
      </c>
      <c r="DF346">
        <f>IFERROR(VLOOKUP($B346,'Raw Stats'!$AK$3:$AZ$528,4,FALSE),0)</f>
        <v>35</v>
      </c>
      <c r="DG346">
        <f>IFERROR(VLOOKUP($B346,'Raw Stats'!$AK$3:$AZ$528,5,FALSE),0)</f>
        <v>27</v>
      </c>
      <c r="DH346">
        <f>IFERROR(VLOOKUP($B346,'Raw Stats'!$AK$3:$AZ$528,6,FALSE),0)</f>
        <v>62</v>
      </c>
      <c r="DI346">
        <f>IFERROR(VLOOKUP($B346,'Raw Stats'!$AK$3:$AZ$528,7,FALSE),0)</f>
        <v>17</v>
      </c>
      <c r="DJ346">
        <f>IFERROR(VLOOKUP($B346,'Raw Stats'!$AK$3:$AZ$528,8,FALSE),0)</f>
        <v>46</v>
      </c>
      <c r="DK346">
        <f>IFERROR(VLOOKUP($B346,'Raw Stats'!$AK$3:$AZ$528,9,FALSE),0)</f>
        <v>86</v>
      </c>
      <c r="DL346">
        <f>IFERROR(VLOOKUP($B346,'Raw Stats'!$AK$3:$AZ$528,10,FALSE),0)</f>
        <v>50</v>
      </c>
      <c r="DM346">
        <f>IFERROR(VLOOKUP($B346,'Raw Stats'!$AK$3:$AZ$528,11,FALSE)+VLOOKUP($B346,'Raw Stats'!$AK$3:$AZ$528,12,FALSE),0)</f>
        <v>10</v>
      </c>
      <c r="DN346">
        <f>IFERROR(VLOOKUP($B346,'Raw Stats'!$AK$3:$AZ$528,13,FALSE)+VLOOKUP($B346,'Raw Stats'!$AK$3:$AZ$528,14,FALSE),0)</f>
        <v>0</v>
      </c>
      <c r="DO346">
        <f>IFERROR(VLOOKUP($B346,'Raw Stats'!$AK$3:$AZ$528,15,FALSE),0)</f>
        <v>6</v>
      </c>
      <c r="DP346">
        <f>IFERROR(VLOOKUP($B346,'Raw Stats'!$AK$3:$AZ$528,16,FALSE),0)</f>
        <v>211</v>
      </c>
      <c r="DR346">
        <f>IFERROR(VLOOKUP($B346,'Raw Stats'!$S$3:$AH$528,3,FALSE),0)</f>
        <v>79</v>
      </c>
      <c r="DS346">
        <f>IFERROR(VLOOKUP($B346,'Raw Stats'!$S$3:$AH$528,4,FALSE),0)</f>
        <v>18</v>
      </c>
      <c r="DT346">
        <f>IFERROR(VLOOKUP($B346,'Raw Stats'!$S$3:$AH$528,5,FALSE),0)</f>
        <v>23</v>
      </c>
      <c r="DU346">
        <f>IFERROR(VLOOKUP($B346,'Raw Stats'!$S$3:$AH$528,6,FALSE),0)</f>
        <v>41</v>
      </c>
      <c r="DV346">
        <f>IFERROR(VLOOKUP($B346,'Raw Stats'!$S$3:$AH$528,7,FALSE),0)</f>
        <v>-1</v>
      </c>
      <c r="DW346">
        <f>IFERROR(VLOOKUP($B346,'Raw Stats'!$S$3:$AH$528,8,FALSE),0)</f>
        <v>26</v>
      </c>
      <c r="DX346">
        <f>IFERROR(VLOOKUP($B346,'Raw Stats'!$S$3:$AH$528,9,FALSE),0)</f>
        <v>70</v>
      </c>
      <c r="DY346">
        <f>IFERROR(VLOOKUP($B346,'Raw Stats'!$S$3:$AH$528,10,FALSE),0)</f>
        <v>19</v>
      </c>
      <c r="DZ346">
        <f>IFERROR(VLOOKUP($B346,'Raw Stats'!$S$3:$AH$528,11,FALSE)+VLOOKUP($B346,'Raw Stats'!$S$3:$AH$528,12,FALSE),0)</f>
        <v>14</v>
      </c>
      <c r="EA346">
        <f>IFERROR(VLOOKUP($B346,'Raw Stats'!$S$3:$AH$528,13,FALSE)+VLOOKUP($B346,'Raw Stats'!$S$3:$AH$528,14,FALSE),0)</f>
        <v>0</v>
      </c>
      <c r="EB346">
        <f>IFERROR(VLOOKUP($B346,'Raw Stats'!$S$3:$AH$528,15,FALSE),0)</f>
        <v>6</v>
      </c>
      <c r="EC346">
        <f>IFERROR(VLOOKUP($B346,'Raw Stats'!$S$3:$AH$528,16,FALSE),0)</f>
        <v>165</v>
      </c>
    </row>
    <row r="347" spans="1:133" x14ac:dyDescent="0.2">
      <c r="A347">
        <f>IFERROR(VLOOKUP(B347,Sheet2!$W$1:$X$300,2,FALSE),301)</f>
        <v>301</v>
      </c>
      <c r="B347" t="s">
        <v>747</v>
      </c>
      <c r="C347">
        <f t="shared" si="25"/>
        <v>0.56572990752542973</v>
      </c>
      <c r="D347">
        <f t="shared" si="26"/>
        <v>0.59397010738667055</v>
      </c>
      <c r="E347">
        <f t="shared" si="27"/>
        <v>0.48784401640140851</v>
      </c>
      <c r="F347">
        <f t="shared" si="28"/>
        <v>0.61373913463014895</v>
      </c>
      <c r="G347">
        <f t="shared" si="29"/>
        <v>0.71480268014159343</v>
      </c>
      <c r="J347">
        <f>BS347*'Value Calculations'!$D$3</f>
        <v>1.6309417145041516</v>
      </c>
      <c r="K347">
        <f>BT347*'Value Calculations'!$D$4</f>
        <v>2.6049016323571994</v>
      </c>
      <c r="L347">
        <f>BU347*'Value Calculations'!$D$5</f>
        <v>3.1840572606350586</v>
      </c>
      <c r="M347">
        <f>BV347*'Value Calculations'!$D$6</f>
        <v>1.2506493191936285</v>
      </c>
      <c r="N347">
        <f>BW347*'Value Calculations'!$D$7</f>
        <v>2.6365463116377841</v>
      </c>
      <c r="O347">
        <f>BX347*'Value Calculations'!$D$8</f>
        <v>3.9540299346096885</v>
      </c>
      <c r="P347">
        <f>BY347*'Value Calculations'!$D$9</f>
        <v>20.656211203352743</v>
      </c>
      <c r="Q347">
        <f>BZ347*'Value Calculations'!$D$10</f>
        <v>0</v>
      </c>
      <c r="R347">
        <f>CA347*'Value Calculations'!$D$11</f>
        <v>0</v>
      </c>
      <c r="S347">
        <f>CB347*'Value Calculations'!$D$12</f>
        <v>0</v>
      </c>
      <c r="T347">
        <f>CC347*'Value Calculations'!$D$13</f>
        <v>4.8152159655406868</v>
      </c>
      <c r="V347">
        <f>CF347*'Value Calculations'!$D$3</f>
        <v>1.2232062858781136</v>
      </c>
      <c r="W347">
        <f>CG347*'Value Calculations'!$D$4</f>
        <v>8.1403176011162479</v>
      </c>
      <c r="X347">
        <f>CH347*'Value Calculations'!$D$5</f>
        <v>7.4294669414818033</v>
      </c>
      <c r="Y347">
        <f>CI347*'Value Calculations'!$D$6</f>
        <v>-0.62532465959681427</v>
      </c>
      <c r="Z347">
        <f>CJ347*'Value Calculations'!$D$7</f>
        <v>1.5819277869826704</v>
      </c>
      <c r="AA347">
        <f>CK347*'Value Calculations'!$D$8</f>
        <v>4.2415957480358477</v>
      </c>
      <c r="AB347">
        <f>CL347*'Value Calculations'!$D$9</f>
        <v>11.96548819706409</v>
      </c>
      <c r="AC347">
        <f>CM347*'Value Calculations'!$D$10</f>
        <v>2.1918988444572283</v>
      </c>
      <c r="AD347">
        <f>CN347*'Value Calculations'!$D$11</f>
        <v>0</v>
      </c>
      <c r="AE347">
        <f>CO347*'Value Calculations'!$D$12</f>
        <v>0.81388273958941404</v>
      </c>
      <c r="AF347">
        <f>CP347*'Value Calculations'!$D$13</f>
        <v>6.3973583542183405</v>
      </c>
      <c r="AH347">
        <f>CS347*'Value Calculations'!$D$3</f>
        <v>1.2232062858781136</v>
      </c>
      <c r="AI347">
        <f>CT347*'Value Calculations'!$D$4</f>
        <v>3.2561270404464993</v>
      </c>
      <c r="AJ347">
        <f>CU347*'Value Calculations'!$D$5</f>
        <v>3.4493953656879803</v>
      </c>
      <c r="AK347">
        <f>CV347*'Value Calculations'!$D$6</f>
        <v>-1.3757142511129914</v>
      </c>
      <c r="AL347">
        <f>CW347*'Value Calculations'!$D$7</f>
        <v>1.5819277869826704</v>
      </c>
      <c r="AM347">
        <f>CX347*'Value Calculations'!$D$8</f>
        <v>1.725394880556955</v>
      </c>
      <c r="AN347">
        <f>CY347*'Value Calculations'!$D$9</f>
        <v>7.1792929182384535</v>
      </c>
      <c r="AO347">
        <f>CZ347*'Value Calculations'!$D$10</f>
        <v>1.4612658963048188</v>
      </c>
      <c r="AP347">
        <f>DA347*'Value Calculations'!$D$11</f>
        <v>0</v>
      </c>
      <c r="AQ347">
        <f>DB347*'Value Calculations'!$D$12</f>
        <v>0</v>
      </c>
      <c r="AR347">
        <f>DC347*'Value Calculations'!$D$13</f>
        <v>2.4763967822780675</v>
      </c>
      <c r="AT347">
        <f>DF347*'Value Calculations'!$D$3</f>
        <v>1.2232062858781136</v>
      </c>
      <c r="AU347">
        <f>DG347*'Value Calculations'!$D$4</f>
        <v>6.1866413768483488</v>
      </c>
      <c r="AV347">
        <f>DH347*'Value Calculations'!$D$5</f>
        <v>5.8374383111642736</v>
      </c>
      <c r="AW347">
        <f>DI347*'Value Calculations'!$D$6</f>
        <v>-1.0005194553549028</v>
      </c>
      <c r="AX347">
        <f>DJ347*'Value Calculations'!$D$7</f>
        <v>1.7576975410918561</v>
      </c>
      <c r="AY347">
        <f>DK347*'Value Calculations'!$D$8</f>
        <v>4.6729444681750865</v>
      </c>
      <c r="AZ347">
        <f>DL347*'Value Calculations'!$D$9</f>
        <v>14.484538343814425</v>
      </c>
      <c r="BA347">
        <f>DM347*'Value Calculations'!$D$10</f>
        <v>2.1918988444572283</v>
      </c>
      <c r="BB347">
        <f>DN347*'Value Calculations'!$D$11</f>
        <v>0</v>
      </c>
      <c r="BC347">
        <f>DO347*'Value Calculations'!$D$12</f>
        <v>0.81388273958941404</v>
      </c>
      <c r="BD347">
        <f>DP347*'Value Calculations'!$D$13</f>
        <v>4.952793564556135</v>
      </c>
      <c r="BF347">
        <f>DS347*'Value Calculations'!$D$3</f>
        <v>2.4464125717562273</v>
      </c>
      <c r="BG347">
        <f>DT347*'Value Calculations'!$D$4</f>
        <v>6.5122540808929985</v>
      </c>
      <c r="BH347">
        <f>DU347*'Value Calculations'!$D$5</f>
        <v>6.8987907313759607</v>
      </c>
      <c r="BI347">
        <f>DV347*'Value Calculations'!$D$6</f>
        <v>-1.75090904687108</v>
      </c>
      <c r="BJ347">
        <f>DW347*'Value Calculations'!$D$7</f>
        <v>2.8123160657469697</v>
      </c>
      <c r="BK347">
        <f>DX347*'Value Calculations'!$D$8</f>
        <v>4.9605102816012456</v>
      </c>
      <c r="BL347">
        <f>DY347*'Value Calculations'!$D$9</f>
        <v>21.663831262052877</v>
      </c>
      <c r="BM347">
        <f>DZ347*'Value Calculations'!$D$10</f>
        <v>3.6531647407620471</v>
      </c>
      <c r="BN347">
        <f>EA347*'Value Calculations'!$D$11</f>
        <v>1.9814282960498748</v>
      </c>
      <c r="BO347">
        <f>EB347*'Value Calculations'!$D$12</f>
        <v>0</v>
      </c>
      <c r="BP347">
        <f>EC347*'Value Calculations'!$D$13</f>
        <v>7.2916127478187542</v>
      </c>
      <c r="BR347">
        <f>IFERROR(VLOOKUP($B347,'Raw Stats'!$CM$3:$DC$884,3,FALSE),0)</f>
        <v>72</v>
      </c>
      <c r="BS347">
        <f>IFERROR(VLOOKUP($B347,'Raw Stats'!$CM$3:$DC$884,4,FALSE),0)</f>
        <v>4</v>
      </c>
      <c r="BT347">
        <f>IFERROR(VLOOKUP($B347,'Raw Stats'!$CM$3:$DC$884,5,FALSE),0)</f>
        <v>8</v>
      </c>
      <c r="BU347">
        <f>IFERROR(VLOOKUP($B347,'Raw Stats'!$CM$3:$DC$884,6,FALSE),0)</f>
        <v>12</v>
      </c>
      <c r="BV347">
        <f>IFERROR(VLOOKUP($B347,'Raw Stats'!$CM$3:$DC$884,7,FALSE),0)</f>
        <v>10</v>
      </c>
      <c r="BW347">
        <f>IFERROR(VLOOKUP($B347,'Raw Stats'!$CM$3:$DC$884,8,FALSE),0)</f>
        <v>30</v>
      </c>
      <c r="BX347">
        <f>IFERROR(VLOOKUP($B347,'Raw Stats'!$CM$3:$DC$884,9,FALSE),0)</f>
        <v>55</v>
      </c>
      <c r="BY347">
        <f>IFERROR(VLOOKUP($B347,'Raw Stats'!$CM$3:$DC$884,10,FALSE),0)</f>
        <v>164</v>
      </c>
      <c r="BZ347">
        <f>IFERROR(VLOOKUP($B347,'Raw Stats'!$CM$3:$DC$884,11,FALSE)+VLOOKUP($B347,'Raw Stats'!$CM$3:$DC$884,12,FALSE),0)</f>
        <v>0</v>
      </c>
      <c r="CA347">
        <f>IFERROR(VLOOKUP($B347,'Raw Stats'!$CM$3:$DC$884,13,FALSE)+VLOOKUP($B347,'Raw Stats'!$CM$3:$DC$884,14,FALSE),0)</f>
        <v>0</v>
      </c>
      <c r="CB347">
        <f>IFERROR(VLOOKUP($B347,'Raw Stats'!$CM$3:$DC$884,15,FALSE),0)</f>
        <v>0</v>
      </c>
      <c r="CC347">
        <f>IFERROR(VLOOKUP($B347,'Raw Stats'!$CM$3:$DC$884,16,FALSE),0)</f>
        <v>70</v>
      </c>
      <c r="CE347">
        <f>IFERROR(VLOOKUP($B347,'Raw Stats'!$BU$3:$CJ$528,3,FALSE),0)</f>
        <v>73</v>
      </c>
      <c r="CF347">
        <f>IFERROR(VLOOKUP($B347,'Raw Stats'!$BU$3:$CJ$528,4,FALSE),0)</f>
        <v>3</v>
      </c>
      <c r="CG347">
        <f>IFERROR(VLOOKUP($B347,'Raw Stats'!$BU$3:$CJ$5288,5,FALSE),0)</f>
        <v>25</v>
      </c>
      <c r="CH347">
        <f>IFERROR(VLOOKUP($B347,'Raw Stats'!$BU$3:$CJ$528,6,FALSE),0)</f>
        <v>28</v>
      </c>
      <c r="CI347">
        <f>IFERROR(VLOOKUP($B347,'Raw Stats'!$BU$3:$CJ$528,7,FALSE),0)</f>
        <v>-5</v>
      </c>
      <c r="CJ347">
        <f>IFERROR(VLOOKUP($B347,'Raw Stats'!$BU$3:$CJ$528,8,FALSE),0)</f>
        <v>18</v>
      </c>
      <c r="CK347">
        <f>IFERROR(VLOOKUP($B347,'Raw Stats'!$BU$3:$CJ$528,9,FALSE),0)</f>
        <v>59</v>
      </c>
      <c r="CL347">
        <f>IFERROR(VLOOKUP($B347,'Raw Stats'!$BU$3:$CJ$528,10,FALSE),0)</f>
        <v>95</v>
      </c>
      <c r="CM347">
        <f>IFERROR(VLOOKUP($B347,'Raw Stats'!$BU$3:$CJ$528,11,FALSE)+VLOOKUP($B347,'Raw Stats'!$BU$3:$CJ$528,12,FALSE),0)</f>
        <v>6</v>
      </c>
      <c r="CN347">
        <f>IFERROR(VLOOKUP($B347,'Raw Stats'!$BU$3:$CJ$528,13,FALSE)+VLOOKUP($B347,'Raw Stats'!$BU$3:$CJ$528,14,FALSE),0)</f>
        <v>0</v>
      </c>
      <c r="CO347">
        <f>IFERROR(VLOOKUP($B347,'Raw Stats'!$BU$3:$CJ$528,15,FALSE),0)</f>
        <v>1</v>
      </c>
      <c r="CP347">
        <f>IFERROR(VLOOKUP($B347,'Raw Stats'!$BU$3:$CJ$528,16,FALSE),0)</f>
        <v>93</v>
      </c>
      <c r="CR347">
        <f>IFERROR(VLOOKUP($B347,'Raw Stats'!$BC$3:$BR$528,3,FALSE),0)</f>
        <v>43</v>
      </c>
      <c r="CS347">
        <f>IFERROR(VLOOKUP($B347,'Raw Stats'!$BC$3:$BR$528,4,FALSE),0)</f>
        <v>3</v>
      </c>
      <c r="CT347">
        <f>IFERROR(VLOOKUP($B347,'Raw Stats'!$BC$3:$BR$5288,5,FALSE),0)</f>
        <v>10</v>
      </c>
      <c r="CU347">
        <f>IFERROR(VLOOKUP($B347,'Raw Stats'!$BC$3:$BR$52888,6,FALSE),0)</f>
        <v>13</v>
      </c>
      <c r="CV347">
        <f>IFERROR(VLOOKUP($B347,'Raw Stats'!$BC$3:$BR$5288,7,FALSE),0)</f>
        <v>-11</v>
      </c>
      <c r="CW347">
        <f>IFERROR(VLOOKUP($B347,'Raw Stats'!$BC$3:$BR$5288,8,FALSE),0)</f>
        <v>18</v>
      </c>
      <c r="CX347">
        <f>IFERROR(VLOOKUP($B347,'Raw Stats'!$BC$3:$BR$5288,9,FALSE),0)</f>
        <v>24</v>
      </c>
      <c r="CY347">
        <f>IFERROR(VLOOKUP($B347,'Raw Stats'!$BC$3:$BR$5288,10,FALSE),0)</f>
        <v>57</v>
      </c>
      <c r="CZ347">
        <f>IFERROR(VLOOKUP($B347,'Raw Stats'!$BC$3:$BR$5288,11,FALSE)+VLOOKUP($B347,'Raw Stats'!$BC$3:$BR$5288,12,FALSE),0)</f>
        <v>4</v>
      </c>
      <c r="DA347">
        <f>IFERROR(VLOOKUP($B347,'Raw Stats'!$BC$3:$BR$5288,13,FALSE)+VLOOKUP($B347,'Raw Stats'!$BC$3:$BR$5288,14,FALSE),0)</f>
        <v>0</v>
      </c>
      <c r="DB347">
        <f>IFERROR(VLOOKUP($B347,'Raw Stats'!$BC$3:$BR$5288,15,FALSE),0)</f>
        <v>0</v>
      </c>
      <c r="DC347">
        <f>IFERROR(VLOOKUP($B347,'Raw Stats'!$BC$3:$BR$5288,16,FALSE),0)</f>
        <v>36</v>
      </c>
      <c r="DE347">
        <f>IFERROR(VLOOKUP($B347,'Raw Stats'!$AK$3:$AZ$528,3,FALSE),0)</f>
        <v>67</v>
      </c>
      <c r="DF347">
        <f>IFERROR(VLOOKUP($B347,'Raw Stats'!$AK$3:$AZ$528,4,FALSE),0)</f>
        <v>3</v>
      </c>
      <c r="DG347">
        <f>IFERROR(VLOOKUP($B347,'Raw Stats'!$AK$3:$AZ$528,5,FALSE),0)</f>
        <v>19</v>
      </c>
      <c r="DH347">
        <f>IFERROR(VLOOKUP($B347,'Raw Stats'!$AK$3:$AZ$528,6,FALSE),0)</f>
        <v>22</v>
      </c>
      <c r="DI347">
        <f>IFERROR(VLOOKUP($B347,'Raw Stats'!$AK$3:$AZ$528,7,FALSE),0)</f>
        <v>-8</v>
      </c>
      <c r="DJ347">
        <f>IFERROR(VLOOKUP($B347,'Raw Stats'!$AK$3:$AZ$528,8,FALSE),0)</f>
        <v>20</v>
      </c>
      <c r="DK347">
        <f>IFERROR(VLOOKUP($B347,'Raw Stats'!$AK$3:$AZ$528,9,FALSE),0)</f>
        <v>65</v>
      </c>
      <c r="DL347">
        <f>IFERROR(VLOOKUP($B347,'Raw Stats'!$AK$3:$AZ$528,10,FALSE),0)</f>
        <v>115</v>
      </c>
      <c r="DM347">
        <f>IFERROR(VLOOKUP($B347,'Raw Stats'!$AK$3:$AZ$528,11,FALSE)+VLOOKUP($B347,'Raw Stats'!$AK$3:$AZ$528,12,FALSE),0)</f>
        <v>6</v>
      </c>
      <c r="DN347">
        <f>IFERROR(VLOOKUP($B347,'Raw Stats'!$AK$3:$AZ$528,13,FALSE)+VLOOKUP($B347,'Raw Stats'!$AK$3:$AZ$528,14,FALSE),0)</f>
        <v>0</v>
      </c>
      <c r="DO347">
        <f>IFERROR(VLOOKUP($B347,'Raw Stats'!$AK$3:$AZ$528,15,FALSE),0)</f>
        <v>1</v>
      </c>
      <c r="DP347">
        <f>IFERROR(VLOOKUP($B347,'Raw Stats'!$AK$3:$AZ$528,16,FALSE),0)</f>
        <v>72</v>
      </c>
      <c r="DR347">
        <f>IFERROR(VLOOKUP($B347,'Raw Stats'!$S$3:$AH$528,3,FALSE),0)</f>
        <v>79</v>
      </c>
      <c r="DS347">
        <f>IFERROR(VLOOKUP($B347,'Raw Stats'!$S$3:$AH$528,4,FALSE),0)</f>
        <v>6</v>
      </c>
      <c r="DT347">
        <f>IFERROR(VLOOKUP($B347,'Raw Stats'!$S$3:$AH$528,5,FALSE),0)</f>
        <v>20</v>
      </c>
      <c r="DU347">
        <f>IFERROR(VLOOKUP($B347,'Raw Stats'!$S$3:$AH$528,6,FALSE),0)</f>
        <v>26</v>
      </c>
      <c r="DV347">
        <f>IFERROR(VLOOKUP($B347,'Raw Stats'!$S$3:$AH$528,7,FALSE),0)</f>
        <v>-14</v>
      </c>
      <c r="DW347">
        <f>IFERROR(VLOOKUP($B347,'Raw Stats'!$S$3:$AH$528,8,FALSE),0)</f>
        <v>32</v>
      </c>
      <c r="DX347">
        <f>IFERROR(VLOOKUP($B347,'Raw Stats'!$S$3:$AH$528,9,FALSE),0)</f>
        <v>69</v>
      </c>
      <c r="DY347">
        <f>IFERROR(VLOOKUP($B347,'Raw Stats'!$S$3:$AH$528,10,FALSE),0)</f>
        <v>172</v>
      </c>
      <c r="DZ347">
        <f>IFERROR(VLOOKUP($B347,'Raw Stats'!$S$3:$AH$528,11,FALSE)+VLOOKUP($B347,'Raw Stats'!$S$3:$AH$528,12,FALSE),0)</f>
        <v>10</v>
      </c>
      <c r="EA347">
        <f>IFERROR(VLOOKUP($B347,'Raw Stats'!$S$3:$AH$528,13,FALSE)+VLOOKUP($B347,'Raw Stats'!$S$3:$AH$528,14,FALSE),0)</f>
        <v>2</v>
      </c>
      <c r="EB347">
        <f>IFERROR(VLOOKUP($B347,'Raw Stats'!$S$3:$AH$528,15,FALSE),0)</f>
        <v>0</v>
      </c>
      <c r="EC347">
        <f>IFERROR(VLOOKUP($B347,'Raw Stats'!$S$3:$AH$528,16,FALSE),0)</f>
        <v>106</v>
      </c>
    </row>
    <row r="348" spans="1:133" x14ac:dyDescent="0.2">
      <c r="A348">
        <f>IFERROR(VLOOKUP(B348,Sheet2!$W$1:$X$300,2,FALSE),301)</f>
        <v>301</v>
      </c>
      <c r="B348" t="s">
        <v>354</v>
      </c>
      <c r="C348">
        <f t="shared" si="25"/>
        <v>0.56409537772554486</v>
      </c>
      <c r="D348">
        <f t="shared" si="26"/>
        <v>0.50203674529161935</v>
      </c>
      <c r="E348">
        <f t="shared" si="27"/>
        <v>0.57636571816403326</v>
      </c>
      <c r="F348">
        <f t="shared" si="28"/>
        <v>0.50382602060900317</v>
      </c>
      <c r="G348">
        <f t="shared" si="29"/>
        <v>0.59473945161993358</v>
      </c>
      <c r="J348">
        <f>BS348*'Value Calculations'!$D$3</f>
        <v>5.300560572138493</v>
      </c>
      <c r="K348">
        <f>BT348*'Value Calculations'!$D$4</f>
        <v>5.2098032647143988</v>
      </c>
      <c r="L348">
        <f>BU348*'Value Calculations'!$D$5</f>
        <v>7.6948050465347251</v>
      </c>
      <c r="M348">
        <f>BV348*'Value Calculations'!$D$6</f>
        <v>-0.62532465959681427</v>
      </c>
      <c r="N348">
        <f>BW348*'Value Calculations'!$D$7</f>
        <v>2.9880858198561553</v>
      </c>
      <c r="O348">
        <f>BX348*'Value Calculations'!$D$8</f>
        <v>3.091332494331211</v>
      </c>
      <c r="P348">
        <f>BY348*'Value Calculations'!$D$9</f>
        <v>7.6831029475885204</v>
      </c>
      <c r="Q348">
        <f>BZ348*'Value Calculations'!$D$10</f>
        <v>1.0959494222286141</v>
      </c>
      <c r="R348">
        <f>CA348*'Value Calculations'!$D$11</f>
        <v>1.9814282960498748</v>
      </c>
      <c r="S348">
        <f>CB348*'Value Calculations'!$D$12</f>
        <v>1.6277654791788281</v>
      </c>
      <c r="T348">
        <f>CC348*'Value Calculations'!$D$13</f>
        <v>9.0801215350195807</v>
      </c>
      <c r="V348">
        <f>CF348*'Value Calculations'!$D$3</f>
        <v>2.4464125717562273</v>
      </c>
      <c r="W348">
        <f>CG348*'Value Calculations'!$D$4</f>
        <v>5.5354159687590485</v>
      </c>
      <c r="X348">
        <f>CH348*'Value Calculations'!$D$5</f>
        <v>6.1027764162171954</v>
      </c>
      <c r="Y348">
        <f>CI348*'Value Calculations'!$D$6</f>
        <v>0.37519479575808856</v>
      </c>
      <c r="Z348">
        <f>CJ348*'Value Calculations'!$D$7</f>
        <v>3.2517404510199337</v>
      </c>
      <c r="AA348">
        <f>CK348*'Value Calculations'!$D$8</f>
        <v>3.2351154010442906</v>
      </c>
      <c r="AB348">
        <f>CL348*'Value Calculations'!$D$9</f>
        <v>6.5495303815508699</v>
      </c>
      <c r="AC348">
        <f>CM348*'Value Calculations'!$D$10</f>
        <v>0.36531647407620471</v>
      </c>
      <c r="AD348">
        <f>CN348*'Value Calculations'!$D$11</f>
        <v>1.9814282960498748</v>
      </c>
      <c r="AE348">
        <f>CO348*'Value Calculations'!$D$12</f>
        <v>0.81388273958941404</v>
      </c>
      <c r="AF348">
        <f>CP348*'Value Calculations'!$D$13</f>
        <v>7.4979791463419261</v>
      </c>
      <c r="AH348">
        <f>CS348*'Value Calculations'!$D$3</f>
        <v>1.6309417145041516</v>
      </c>
      <c r="AI348">
        <f>CT348*'Value Calculations'!$D$4</f>
        <v>4.2329651525804488</v>
      </c>
      <c r="AJ348">
        <f>CU348*'Value Calculations'!$D$5</f>
        <v>4.5107477858996665</v>
      </c>
      <c r="AK348">
        <f>CV348*'Value Calculations'!$D$6</f>
        <v>0.37519479575808856</v>
      </c>
      <c r="AL348">
        <f>CW348*'Value Calculations'!$D$7</f>
        <v>4.2184740986204545</v>
      </c>
      <c r="AM348">
        <f>CX348*'Value Calculations'!$D$8</f>
        <v>2.4443094141223529</v>
      </c>
      <c r="AN348">
        <f>CY348*'Value Calculations'!$D$9</f>
        <v>3.5266702054504684</v>
      </c>
      <c r="AO348">
        <f>CZ348*'Value Calculations'!$D$10</f>
        <v>0.73063294815240942</v>
      </c>
      <c r="AP348">
        <f>DA348*'Value Calculations'!$D$11</f>
        <v>0.9907141480249374</v>
      </c>
      <c r="AQ348">
        <f>DB348*'Value Calculations'!$D$12</f>
        <v>0</v>
      </c>
      <c r="AR348">
        <f>DC348*'Value Calculations'!$D$13</f>
        <v>3.8521727724325494</v>
      </c>
      <c r="AT348">
        <f>DF348*'Value Calculations'!$D$3</f>
        <v>3.2618834290083032</v>
      </c>
      <c r="AU348">
        <f>DG348*'Value Calculations'!$D$4</f>
        <v>4.2329651525804488</v>
      </c>
      <c r="AV348">
        <f>DH348*'Value Calculations'!$D$5</f>
        <v>5.5721002061113527</v>
      </c>
      <c r="AW348">
        <f>DI348*'Value Calculations'!$D$6</f>
        <v>-1.6258441149517171</v>
      </c>
      <c r="AX348">
        <f>DJ348*'Value Calculations'!$D$7</f>
        <v>5.2730926232755682</v>
      </c>
      <c r="AY348">
        <f>DK348*'Value Calculations'!$D$8</f>
        <v>5.8950991752362629</v>
      </c>
      <c r="AZ348">
        <f>DL348*'Value Calculations'!$D$9</f>
        <v>8.4388179916136217</v>
      </c>
      <c r="BA348">
        <f>DM348*'Value Calculations'!$D$10</f>
        <v>0</v>
      </c>
      <c r="BB348">
        <f>DN348*'Value Calculations'!$D$11</f>
        <v>0.9907141480249374</v>
      </c>
      <c r="BC348">
        <f>DO348*'Value Calculations'!$D$12</f>
        <v>0.81388273958941404</v>
      </c>
      <c r="BD348">
        <f>DP348*'Value Calculations'!$D$13</f>
        <v>8.4610223394500643</v>
      </c>
      <c r="BF348">
        <f>DS348*'Value Calculations'!$D$3</f>
        <v>2.4464125717562273</v>
      </c>
      <c r="BG348">
        <f>DT348*'Value Calculations'!$D$4</f>
        <v>5.2098032647143988</v>
      </c>
      <c r="BH348">
        <f>DU348*'Value Calculations'!$D$5</f>
        <v>5.8374383111642736</v>
      </c>
      <c r="BI348">
        <f>DV348*'Value Calculations'!$D$6</f>
        <v>0.37519479575808856</v>
      </c>
      <c r="BJ348">
        <f>DW348*'Value Calculations'!$D$7</f>
        <v>4.0427043445112689</v>
      </c>
      <c r="BK348">
        <f>DX348*'Value Calculations'!$D$8</f>
        <v>6.1107735353058823</v>
      </c>
      <c r="BL348">
        <f>DY348*'Value Calculations'!$D$9</f>
        <v>7.5571504402510037</v>
      </c>
      <c r="BM348">
        <f>DZ348*'Value Calculations'!$D$10</f>
        <v>0.36531647407620471</v>
      </c>
      <c r="BN348">
        <f>EA348*'Value Calculations'!$D$11</f>
        <v>1.9814282960498748</v>
      </c>
      <c r="BO348">
        <f>EB348*'Value Calculations'!$D$12</f>
        <v>1.6277654791788281</v>
      </c>
      <c r="BP348">
        <f>EC348*'Value Calculations'!$D$13</f>
        <v>6.6725135522492369</v>
      </c>
      <c r="BR348">
        <f>IFERROR(VLOOKUP($B348,'Raw Stats'!$CM$3:$DC$884,3,FALSE),0)</f>
        <v>80</v>
      </c>
      <c r="BS348">
        <f>IFERROR(VLOOKUP($B348,'Raw Stats'!$CM$3:$DC$884,4,FALSE),0)</f>
        <v>13</v>
      </c>
      <c r="BT348">
        <f>IFERROR(VLOOKUP($B348,'Raw Stats'!$CM$3:$DC$884,5,FALSE),0)</f>
        <v>16</v>
      </c>
      <c r="BU348">
        <f>IFERROR(VLOOKUP($B348,'Raw Stats'!$CM$3:$DC$884,6,FALSE),0)</f>
        <v>29</v>
      </c>
      <c r="BV348">
        <f>IFERROR(VLOOKUP($B348,'Raw Stats'!$CM$3:$DC$884,7,FALSE),0)</f>
        <v>-5</v>
      </c>
      <c r="BW348">
        <f>IFERROR(VLOOKUP($B348,'Raw Stats'!$CM$3:$DC$884,8,FALSE),0)</f>
        <v>34</v>
      </c>
      <c r="BX348">
        <f>IFERROR(VLOOKUP($B348,'Raw Stats'!$CM$3:$DC$884,9,FALSE),0)</f>
        <v>43</v>
      </c>
      <c r="BY348">
        <f>IFERROR(VLOOKUP($B348,'Raw Stats'!$CM$3:$DC$884,10,FALSE),0)</f>
        <v>61</v>
      </c>
      <c r="BZ348">
        <f>IFERROR(VLOOKUP($B348,'Raw Stats'!$CM$3:$DC$884,11,FALSE)+VLOOKUP($B348,'Raw Stats'!$CM$3:$DC$884,12,FALSE),0)</f>
        <v>3</v>
      </c>
      <c r="CA348">
        <f>IFERROR(VLOOKUP($B348,'Raw Stats'!$CM$3:$DC$884,13,FALSE)+VLOOKUP($B348,'Raw Stats'!$CM$3:$DC$884,14,FALSE),0)</f>
        <v>2</v>
      </c>
      <c r="CB348">
        <f>IFERROR(VLOOKUP($B348,'Raw Stats'!$CM$3:$DC$884,15,FALSE),0)</f>
        <v>2</v>
      </c>
      <c r="CC348">
        <f>IFERROR(VLOOKUP($B348,'Raw Stats'!$CM$3:$DC$884,16,FALSE),0)</f>
        <v>132</v>
      </c>
      <c r="CE348">
        <f>IFERROR(VLOOKUP($B348,'Raw Stats'!$BU$3:$CJ$528,3,FALSE),0)</f>
        <v>76</v>
      </c>
      <c r="CF348">
        <f>IFERROR(VLOOKUP($B348,'Raw Stats'!$BU$3:$CJ$528,4,FALSE),0)</f>
        <v>6</v>
      </c>
      <c r="CG348">
        <f>IFERROR(VLOOKUP($B348,'Raw Stats'!$BU$3:$CJ$5288,5,FALSE),0)</f>
        <v>17</v>
      </c>
      <c r="CH348">
        <f>IFERROR(VLOOKUP($B348,'Raw Stats'!$BU$3:$CJ$528,6,FALSE),0)</f>
        <v>23</v>
      </c>
      <c r="CI348">
        <f>IFERROR(VLOOKUP($B348,'Raw Stats'!$BU$3:$CJ$528,7,FALSE),0)</f>
        <v>3</v>
      </c>
      <c r="CJ348">
        <f>IFERROR(VLOOKUP($B348,'Raw Stats'!$BU$3:$CJ$528,8,FALSE),0)</f>
        <v>37</v>
      </c>
      <c r="CK348">
        <f>IFERROR(VLOOKUP($B348,'Raw Stats'!$BU$3:$CJ$528,9,FALSE),0)</f>
        <v>45</v>
      </c>
      <c r="CL348">
        <f>IFERROR(VLOOKUP($B348,'Raw Stats'!$BU$3:$CJ$528,10,FALSE),0)</f>
        <v>52</v>
      </c>
      <c r="CM348">
        <f>IFERROR(VLOOKUP($B348,'Raw Stats'!$BU$3:$CJ$528,11,FALSE)+VLOOKUP($B348,'Raw Stats'!$BU$3:$CJ$528,12,FALSE),0)</f>
        <v>1</v>
      </c>
      <c r="CN348">
        <f>IFERROR(VLOOKUP($B348,'Raw Stats'!$BU$3:$CJ$528,13,FALSE)+VLOOKUP($B348,'Raw Stats'!$BU$3:$CJ$528,14,FALSE),0)</f>
        <v>2</v>
      </c>
      <c r="CO348">
        <f>IFERROR(VLOOKUP($B348,'Raw Stats'!$BU$3:$CJ$528,15,FALSE),0)</f>
        <v>1</v>
      </c>
      <c r="CP348">
        <f>IFERROR(VLOOKUP($B348,'Raw Stats'!$BU$3:$CJ$528,16,FALSE),0)</f>
        <v>109</v>
      </c>
      <c r="CR348">
        <f>IFERROR(VLOOKUP($B348,'Raw Stats'!$BC$3:$BR$528,3,FALSE),0)</f>
        <v>46</v>
      </c>
      <c r="CS348">
        <f>IFERROR(VLOOKUP($B348,'Raw Stats'!$BC$3:$BR$528,4,FALSE),0)</f>
        <v>4</v>
      </c>
      <c r="CT348">
        <f>IFERROR(VLOOKUP($B348,'Raw Stats'!$BC$3:$BR$5288,5,FALSE),0)</f>
        <v>13</v>
      </c>
      <c r="CU348">
        <f>IFERROR(VLOOKUP($B348,'Raw Stats'!$BC$3:$BR$52888,6,FALSE),0)</f>
        <v>17</v>
      </c>
      <c r="CV348">
        <f>IFERROR(VLOOKUP($B348,'Raw Stats'!$BC$3:$BR$5288,7,FALSE),0)</f>
        <v>3</v>
      </c>
      <c r="CW348">
        <f>IFERROR(VLOOKUP($B348,'Raw Stats'!$BC$3:$BR$5288,8,FALSE),0)</f>
        <v>48</v>
      </c>
      <c r="CX348">
        <f>IFERROR(VLOOKUP($B348,'Raw Stats'!$BC$3:$BR$5288,9,FALSE),0)</f>
        <v>34</v>
      </c>
      <c r="CY348">
        <f>IFERROR(VLOOKUP($B348,'Raw Stats'!$BC$3:$BR$5288,10,FALSE),0)</f>
        <v>28</v>
      </c>
      <c r="CZ348">
        <f>IFERROR(VLOOKUP($B348,'Raw Stats'!$BC$3:$BR$5288,11,FALSE)+VLOOKUP($B348,'Raw Stats'!$BC$3:$BR$5288,12,FALSE),0)</f>
        <v>2</v>
      </c>
      <c r="DA348">
        <f>IFERROR(VLOOKUP($B348,'Raw Stats'!$BC$3:$BR$5288,13,FALSE)+VLOOKUP($B348,'Raw Stats'!$BC$3:$BR$5288,14,FALSE),0)</f>
        <v>1</v>
      </c>
      <c r="DB348">
        <f>IFERROR(VLOOKUP($B348,'Raw Stats'!$BC$3:$BR$5288,15,FALSE),0)</f>
        <v>0</v>
      </c>
      <c r="DC348">
        <f>IFERROR(VLOOKUP($B348,'Raw Stats'!$BC$3:$BR$5288,16,FALSE),0)</f>
        <v>56</v>
      </c>
      <c r="DE348">
        <f>IFERROR(VLOOKUP($B348,'Raw Stats'!$AK$3:$AZ$528,3,FALSE),0)</f>
        <v>82</v>
      </c>
      <c r="DF348">
        <f>IFERROR(VLOOKUP($B348,'Raw Stats'!$AK$3:$AZ$528,4,FALSE),0)</f>
        <v>8</v>
      </c>
      <c r="DG348">
        <f>IFERROR(VLOOKUP($B348,'Raw Stats'!$AK$3:$AZ$528,5,FALSE),0)</f>
        <v>13</v>
      </c>
      <c r="DH348">
        <f>IFERROR(VLOOKUP($B348,'Raw Stats'!$AK$3:$AZ$528,6,FALSE),0)</f>
        <v>21</v>
      </c>
      <c r="DI348">
        <f>IFERROR(VLOOKUP($B348,'Raw Stats'!$AK$3:$AZ$528,7,FALSE),0)</f>
        <v>-13</v>
      </c>
      <c r="DJ348">
        <f>IFERROR(VLOOKUP($B348,'Raw Stats'!$AK$3:$AZ$528,8,FALSE),0)</f>
        <v>60</v>
      </c>
      <c r="DK348">
        <f>IFERROR(VLOOKUP($B348,'Raw Stats'!$AK$3:$AZ$528,9,FALSE),0)</f>
        <v>82</v>
      </c>
      <c r="DL348">
        <f>IFERROR(VLOOKUP($B348,'Raw Stats'!$AK$3:$AZ$528,10,FALSE),0)</f>
        <v>67</v>
      </c>
      <c r="DM348">
        <f>IFERROR(VLOOKUP($B348,'Raw Stats'!$AK$3:$AZ$528,11,FALSE)+VLOOKUP($B348,'Raw Stats'!$AK$3:$AZ$528,12,FALSE),0)</f>
        <v>0</v>
      </c>
      <c r="DN348">
        <f>IFERROR(VLOOKUP($B348,'Raw Stats'!$AK$3:$AZ$528,13,FALSE)+VLOOKUP($B348,'Raw Stats'!$AK$3:$AZ$528,14,FALSE),0)</f>
        <v>1</v>
      </c>
      <c r="DO348">
        <f>IFERROR(VLOOKUP($B348,'Raw Stats'!$AK$3:$AZ$528,15,FALSE),0)</f>
        <v>1</v>
      </c>
      <c r="DP348">
        <f>IFERROR(VLOOKUP($B348,'Raw Stats'!$AK$3:$AZ$528,16,FALSE),0)</f>
        <v>123</v>
      </c>
      <c r="DR348">
        <f>IFERROR(VLOOKUP($B348,'Raw Stats'!$S$3:$AH$528,3,FALSE),0)</f>
        <v>71</v>
      </c>
      <c r="DS348">
        <f>IFERROR(VLOOKUP($B348,'Raw Stats'!$S$3:$AH$528,4,FALSE),0)</f>
        <v>6</v>
      </c>
      <c r="DT348">
        <f>IFERROR(VLOOKUP($B348,'Raw Stats'!$S$3:$AH$528,5,FALSE),0)</f>
        <v>16</v>
      </c>
      <c r="DU348">
        <f>IFERROR(VLOOKUP($B348,'Raw Stats'!$S$3:$AH$528,6,FALSE),0)</f>
        <v>22</v>
      </c>
      <c r="DV348">
        <f>IFERROR(VLOOKUP($B348,'Raw Stats'!$S$3:$AH$528,7,FALSE),0)</f>
        <v>3</v>
      </c>
      <c r="DW348">
        <f>IFERROR(VLOOKUP($B348,'Raw Stats'!$S$3:$AH$528,8,FALSE),0)</f>
        <v>46</v>
      </c>
      <c r="DX348">
        <f>IFERROR(VLOOKUP($B348,'Raw Stats'!$S$3:$AH$528,9,FALSE),0)</f>
        <v>85</v>
      </c>
      <c r="DY348">
        <f>IFERROR(VLOOKUP($B348,'Raw Stats'!$S$3:$AH$528,10,FALSE),0)</f>
        <v>60</v>
      </c>
      <c r="DZ348">
        <f>IFERROR(VLOOKUP($B348,'Raw Stats'!$S$3:$AH$528,11,FALSE)+VLOOKUP($B348,'Raw Stats'!$S$3:$AH$528,12,FALSE),0)</f>
        <v>1</v>
      </c>
      <c r="EA348">
        <f>IFERROR(VLOOKUP($B348,'Raw Stats'!$S$3:$AH$528,13,FALSE)+VLOOKUP($B348,'Raw Stats'!$S$3:$AH$528,14,FALSE),0)</f>
        <v>2</v>
      </c>
      <c r="EB348">
        <f>IFERROR(VLOOKUP($B348,'Raw Stats'!$S$3:$AH$528,15,FALSE),0)</f>
        <v>2</v>
      </c>
      <c r="EC348">
        <f>IFERROR(VLOOKUP($B348,'Raw Stats'!$S$3:$AH$528,16,FALSE),0)</f>
        <v>97</v>
      </c>
    </row>
    <row r="349" spans="1:133" x14ac:dyDescent="0.2">
      <c r="A349">
        <f>IFERROR(VLOOKUP(B349,Sheet2!$W$1:$X$300,2,FALSE),301)</f>
        <v>301</v>
      </c>
      <c r="B349" t="s">
        <v>383</v>
      </c>
      <c r="C349">
        <f t="shared" si="25"/>
        <v>0.56384516477553137</v>
      </c>
      <c r="D349">
        <f t="shared" si="26"/>
        <v>0.45461762271370165</v>
      </c>
      <c r="E349">
        <f t="shared" si="27"/>
        <v>0.5486241308631008</v>
      </c>
      <c r="F349">
        <f t="shared" si="28"/>
        <v>0.4408692979337327</v>
      </c>
      <c r="G349">
        <f t="shared" si="29"/>
        <v>0.59883237958722968</v>
      </c>
      <c r="J349">
        <f>BS349*'Value Calculations'!$D$3</f>
        <v>2.0386771431301893</v>
      </c>
      <c r="K349">
        <f>BT349*'Value Calculations'!$D$4</f>
        <v>4.2329651525804488</v>
      </c>
      <c r="L349">
        <f>BU349*'Value Calculations'!$D$5</f>
        <v>4.7760858909525883</v>
      </c>
      <c r="M349">
        <f>BV349*'Value Calculations'!$D$6</f>
        <v>0</v>
      </c>
      <c r="N349">
        <f>BW349*'Value Calculations'!$D$7</f>
        <v>3.4275102051291193</v>
      </c>
      <c r="O349">
        <f>BX349*'Value Calculations'!$D$8</f>
        <v>14.665856484734118</v>
      </c>
      <c r="P349">
        <f>BY349*'Value Calculations'!$D$9</f>
        <v>6.5495303815508699</v>
      </c>
      <c r="Q349">
        <f>BZ349*'Value Calculations'!$D$10</f>
        <v>0</v>
      </c>
      <c r="R349">
        <f>CA349*'Value Calculations'!$D$11</f>
        <v>0.9907141480249374</v>
      </c>
      <c r="S349">
        <f>CB349*'Value Calculations'!$D$12</f>
        <v>2.441648218768242</v>
      </c>
      <c r="T349">
        <f>CC349*'Value Calculations'!$D$13</f>
        <v>5.9846255571719968</v>
      </c>
      <c r="V349">
        <f>CF349*'Value Calculations'!$D$3</f>
        <v>3.6696188576343411</v>
      </c>
      <c r="W349">
        <f>CG349*'Value Calculations'!$D$4</f>
        <v>2.2792889283125497</v>
      </c>
      <c r="X349">
        <f>CH349*'Value Calculations'!$D$5</f>
        <v>4.2454096808467447</v>
      </c>
      <c r="Y349">
        <f>CI349*'Value Calculations'!$D$6</f>
        <v>0.37519479575808856</v>
      </c>
      <c r="Z349">
        <f>CJ349*'Value Calculations'!$D$7</f>
        <v>2.3728916804740057</v>
      </c>
      <c r="AA349">
        <f>CK349*'Value Calculations'!$D$8</f>
        <v>8.1956256826455363</v>
      </c>
      <c r="AB349">
        <f>CL349*'Value Calculations'!$D$9</f>
        <v>5.6678628301882528</v>
      </c>
      <c r="AC349">
        <f>CM349*'Value Calculations'!$D$10</f>
        <v>0</v>
      </c>
      <c r="AD349">
        <f>CN349*'Value Calculations'!$D$11</f>
        <v>1.9814282960498748</v>
      </c>
      <c r="AE349">
        <f>CO349*'Value Calculations'!$D$12</f>
        <v>0.81388273958941404</v>
      </c>
      <c r="AF349">
        <f>CP349*'Value Calculations'!$D$13</f>
        <v>7.2228239483110297</v>
      </c>
      <c r="AH349">
        <f>CS349*'Value Calculations'!$D$3</f>
        <v>2.8541480003822652</v>
      </c>
      <c r="AI349">
        <f>CT349*'Value Calculations'!$D$4</f>
        <v>2.6049016323571994</v>
      </c>
      <c r="AJ349">
        <f>CU349*'Value Calculations'!$D$5</f>
        <v>3.980071575793823</v>
      </c>
      <c r="AK349">
        <f>CV349*'Value Calculations'!$D$6</f>
        <v>-0.25012986383872571</v>
      </c>
      <c r="AL349">
        <f>CW349*'Value Calculations'!$D$7</f>
        <v>1.4940429099280776</v>
      </c>
      <c r="AM349">
        <f>CX349*'Value Calculations'!$D$8</f>
        <v>6.1107735353058823</v>
      </c>
      <c r="AN349">
        <f>CY349*'Value Calculations'!$D$9</f>
        <v>3.9045277274630186</v>
      </c>
      <c r="AO349">
        <f>CZ349*'Value Calculations'!$D$10</f>
        <v>0</v>
      </c>
      <c r="AP349">
        <f>DA349*'Value Calculations'!$D$11</f>
        <v>0</v>
      </c>
      <c r="AQ349">
        <f>DB349*'Value Calculations'!$D$12</f>
        <v>0</v>
      </c>
      <c r="AR349">
        <f>DC349*'Value Calculations'!$D$13</f>
        <v>3.9897503714479976</v>
      </c>
      <c r="AT349">
        <f>DF349*'Value Calculations'!$D$3</f>
        <v>3.6696188576343411</v>
      </c>
      <c r="AU349">
        <f>DG349*'Value Calculations'!$D$4</f>
        <v>1.9536762242678996</v>
      </c>
      <c r="AV349">
        <f>DH349*'Value Calculations'!$D$5</f>
        <v>3.980071575793823</v>
      </c>
      <c r="AW349">
        <f>DI349*'Value Calculations'!$D$6</f>
        <v>-2.8764934341453454</v>
      </c>
      <c r="AX349">
        <f>DJ349*'Value Calculations'!$D$7</f>
        <v>1.8455824181464489</v>
      </c>
      <c r="AY349">
        <f>DK349*'Value Calculations'!$D$8</f>
        <v>7.6923855091497577</v>
      </c>
      <c r="AZ349">
        <f>DL349*'Value Calculations'!$D$9</f>
        <v>7.0533404109009368</v>
      </c>
      <c r="BA349">
        <f>DM349*'Value Calculations'!$D$10</f>
        <v>0</v>
      </c>
      <c r="BB349">
        <f>DN349*'Value Calculations'!$D$11</f>
        <v>0</v>
      </c>
      <c r="BC349">
        <f>DO349*'Value Calculations'!$D$12</f>
        <v>0.81388273958941404</v>
      </c>
      <c r="BD349">
        <f>DP349*'Value Calculations'!$D$13</f>
        <v>5.8470479581565478</v>
      </c>
      <c r="BF349">
        <f>DS349*'Value Calculations'!$D$3</f>
        <v>4.0773542862603787</v>
      </c>
      <c r="BG349">
        <f>DT349*'Value Calculations'!$D$4</f>
        <v>4.8841905606697491</v>
      </c>
      <c r="BH349">
        <f>DU349*'Value Calculations'!$D$5</f>
        <v>6.6334526263230389</v>
      </c>
      <c r="BI349">
        <f>DV349*'Value Calculations'!$D$6</f>
        <v>-0.75038959151617712</v>
      </c>
      <c r="BJ349">
        <f>DW349*'Value Calculations'!$D$7</f>
        <v>2.5486614345831913</v>
      </c>
      <c r="BK349">
        <f>DX349*'Value Calculations'!$D$8</f>
        <v>8.2675171360020769</v>
      </c>
      <c r="BL349">
        <f>DY349*'Value Calculations'!$D$9</f>
        <v>10.202153094338854</v>
      </c>
      <c r="BM349">
        <f>DZ349*'Value Calculations'!$D$10</f>
        <v>0.36531647407620471</v>
      </c>
      <c r="BN349">
        <f>EA349*'Value Calculations'!$D$11</f>
        <v>0.9907141480249374</v>
      </c>
      <c r="BO349">
        <f>EB349*'Value Calculations'!$D$12</f>
        <v>1.6277654791788281</v>
      </c>
      <c r="BP349">
        <f>EC349*'Value Calculations'!$D$13</f>
        <v>8.4610223394500643</v>
      </c>
      <c r="BR349">
        <f>IFERROR(VLOOKUP($B349,'Raw Stats'!$CM$3:$DC$884,3,FALSE),0)</f>
        <v>80</v>
      </c>
      <c r="BS349">
        <f>IFERROR(VLOOKUP($B349,'Raw Stats'!$CM$3:$DC$884,4,FALSE),0)</f>
        <v>5</v>
      </c>
      <c r="BT349">
        <f>IFERROR(VLOOKUP($B349,'Raw Stats'!$CM$3:$DC$884,5,FALSE),0)</f>
        <v>13</v>
      </c>
      <c r="BU349">
        <f>IFERROR(VLOOKUP($B349,'Raw Stats'!$CM$3:$DC$884,6,FALSE),0)</f>
        <v>18</v>
      </c>
      <c r="BV349">
        <f>IFERROR(VLOOKUP($B349,'Raw Stats'!$CM$3:$DC$884,7,FALSE),0)</f>
        <v>0</v>
      </c>
      <c r="BW349">
        <f>IFERROR(VLOOKUP($B349,'Raw Stats'!$CM$3:$DC$884,8,FALSE),0)</f>
        <v>39</v>
      </c>
      <c r="BX349">
        <f>IFERROR(VLOOKUP($B349,'Raw Stats'!$CM$3:$DC$884,9,FALSE),0)</f>
        <v>204</v>
      </c>
      <c r="BY349">
        <f>IFERROR(VLOOKUP($B349,'Raw Stats'!$CM$3:$DC$884,10,FALSE),0)</f>
        <v>52</v>
      </c>
      <c r="BZ349">
        <f>IFERROR(VLOOKUP($B349,'Raw Stats'!$CM$3:$DC$884,11,FALSE)+VLOOKUP($B349,'Raw Stats'!$CM$3:$DC$884,12,FALSE),0)</f>
        <v>0</v>
      </c>
      <c r="CA349">
        <f>IFERROR(VLOOKUP($B349,'Raw Stats'!$CM$3:$DC$884,13,FALSE)+VLOOKUP($B349,'Raw Stats'!$CM$3:$DC$884,14,FALSE),0)</f>
        <v>1</v>
      </c>
      <c r="CB349">
        <f>IFERROR(VLOOKUP($B349,'Raw Stats'!$CM$3:$DC$884,15,FALSE),0)</f>
        <v>3</v>
      </c>
      <c r="CC349">
        <f>IFERROR(VLOOKUP($B349,'Raw Stats'!$CM$3:$DC$884,16,FALSE),0)</f>
        <v>87</v>
      </c>
      <c r="CE349">
        <f>IFERROR(VLOOKUP($B349,'Raw Stats'!$BU$3:$CJ$528,3,FALSE),0)</f>
        <v>81</v>
      </c>
      <c r="CF349">
        <f>IFERROR(VLOOKUP($B349,'Raw Stats'!$BU$3:$CJ$528,4,FALSE),0)</f>
        <v>9</v>
      </c>
      <c r="CG349">
        <f>IFERROR(VLOOKUP($B349,'Raw Stats'!$BU$3:$CJ$5288,5,FALSE),0)</f>
        <v>7</v>
      </c>
      <c r="CH349">
        <f>IFERROR(VLOOKUP($B349,'Raw Stats'!$BU$3:$CJ$528,6,FALSE),0)</f>
        <v>16</v>
      </c>
      <c r="CI349">
        <f>IFERROR(VLOOKUP($B349,'Raw Stats'!$BU$3:$CJ$528,7,FALSE),0)</f>
        <v>3</v>
      </c>
      <c r="CJ349">
        <f>IFERROR(VLOOKUP($B349,'Raw Stats'!$BU$3:$CJ$528,8,FALSE),0)</f>
        <v>27</v>
      </c>
      <c r="CK349">
        <f>IFERROR(VLOOKUP($B349,'Raw Stats'!$BU$3:$CJ$528,9,FALSE),0)</f>
        <v>114</v>
      </c>
      <c r="CL349">
        <f>IFERROR(VLOOKUP($B349,'Raw Stats'!$BU$3:$CJ$528,10,FALSE),0)</f>
        <v>45</v>
      </c>
      <c r="CM349">
        <f>IFERROR(VLOOKUP($B349,'Raw Stats'!$BU$3:$CJ$528,11,FALSE)+VLOOKUP($B349,'Raw Stats'!$BU$3:$CJ$528,12,FALSE),0)</f>
        <v>0</v>
      </c>
      <c r="CN349">
        <f>IFERROR(VLOOKUP($B349,'Raw Stats'!$BU$3:$CJ$528,13,FALSE)+VLOOKUP($B349,'Raw Stats'!$BU$3:$CJ$528,14,FALSE),0)</f>
        <v>2</v>
      </c>
      <c r="CO349">
        <f>IFERROR(VLOOKUP($B349,'Raw Stats'!$BU$3:$CJ$528,15,FALSE),0)</f>
        <v>1</v>
      </c>
      <c r="CP349">
        <f>IFERROR(VLOOKUP($B349,'Raw Stats'!$BU$3:$CJ$528,16,FALSE),0)</f>
        <v>105</v>
      </c>
      <c r="CR349">
        <f>IFERROR(VLOOKUP($B349,'Raw Stats'!$BC$3:$BR$528,3,FALSE),0)</f>
        <v>45</v>
      </c>
      <c r="CS349">
        <f>IFERROR(VLOOKUP($B349,'Raw Stats'!$BC$3:$BR$528,4,FALSE),0)</f>
        <v>7</v>
      </c>
      <c r="CT349">
        <f>IFERROR(VLOOKUP($B349,'Raw Stats'!$BC$3:$BR$5288,5,FALSE),0)</f>
        <v>8</v>
      </c>
      <c r="CU349">
        <f>IFERROR(VLOOKUP($B349,'Raw Stats'!$BC$3:$BR$52888,6,FALSE),0)</f>
        <v>15</v>
      </c>
      <c r="CV349">
        <f>IFERROR(VLOOKUP($B349,'Raw Stats'!$BC$3:$BR$5288,7,FALSE),0)</f>
        <v>-2</v>
      </c>
      <c r="CW349">
        <f>IFERROR(VLOOKUP($B349,'Raw Stats'!$BC$3:$BR$5288,8,FALSE),0)</f>
        <v>17</v>
      </c>
      <c r="CX349">
        <f>IFERROR(VLOOKUP($B349,'Raw Stats'!$BC$3:$BR$5288,9,FALSE),0)</f>
        <v>85</v>
      </c>
      <c r="CY349">
        <f>IFERROR(VLOOKUP($B349,'Raw Stats'!$BC$3:$BR$5288,10,FALSE),0)</f>
        <v>31</v>
      </c>
      <c r="CZ349">
        <f>IFERROR(VLOOKUP($B349,'Raw Stats'!$BC$3:$BR$5288,11,FALSE)+VLOOKUP($B349,'Raw Stats'!$BC$3:$BR$5288,12,FALSE),0)</f>
        <v>0</v>
      </c>
      <c r="DA349">
        <f>IFERROR(VLOOKUP($B349,'Raw Stats'!$BC$3:$BR$5288,13,FALSE)+VLOOKUP($B349,'Raw Stats'!$BC$3:$BR$5288,14,FALSE),0)</f>
        <v>0</v>
      </c>
      <c r="DB349">
        <f>IFERROR(VLOOKUP($B349,'Raw Stats'!$BC$3:$BR$5288,15,FALSE),0)</f>
        <v>0</v>
      </c>
      <c r="DC349">
        <f>IFERROR(VLOOKUP($B349,'Raw Stats'!$BC$3:$BR$5288,16,FALSE),0)</f>
        <v>58</v>
      </c>
      <c r="DE349">
        <f>IFERROR(VLOOKUP($B349,'Raw Stats'!$AK$3:$AZ$528,3,FALSE),0)</f>
        <v>68</v>
      </c>
      <c r="DF349">
        <f>IFERROR(VLOOKUP($B349,'Raw Stats'!$AK$3:$AZ$528,4,FALSE),0)</f>
        <v>9</v>
      </c>
      <c r="DG349">
        <f>IFERROR(VLOOKUP($B349,'Raw Stats'!$AK$3:$AZ$528,5,FALSE),0)</f>
        <v>6</v>
      </c>
      <c r="DH349">
        <f>IFERROR(VLOOKUP($B349,'Raw Stats'!$AK$3:$AZ$528,6,FALSE),0)</f>
        <v>15</v>
      </c>
      <c r="DI349">
        <f>IFERROR(VLOOKUP($B349,'Raw Stats'!$AK$3:$AZ$528,7,FALSE),0)</f>
        <v>-23</v>
      </c>
      <c r="DJ349">
        <f>IFERROR(VLOOKUP($B349,'Raw Stats'!$AK$3:$AZ$528,8,FALSE),0)</f>
        <v>21</v>
      </c>
      <c r="DK349">
        <f>IFERROR(VLOOKUP($B349,'Raw Stats'!$AK$3:$AZ$528,9,FALSE),0)</f>
        <v>107</v>
      </c>
      <c r="DL349">
        <f>IFERROR(VLOOKUP($B349,'Raw Stats'!$AK$3:$AZ$528,10,FALSE),0)</f>
        <v>56</v>
      </c>
      <c r="DM349">
        <f>IFERROR(VLOOKUP($B349,'Raw Stats'!$AK$3:$AZ$528,11,FALSE)+VLOOKUP($B349,'Raw Stats'!$AK$3:$AZ$528,12,FALSE),0)</f>
        <v>0</v>
      </c>
      <c r="DN349">
        <f>IFERROR(VLOOKUP($B349,'Raw Stats'!$AK$3:$AZ$528,13,FALSE)+VLOOKUP($B349,'Raw Stats'!$AK$3:$AZ$528,14,FALSE),0)</f>
        <v>0</v>
      </c>
      <c r="DO349">
        <f>IFERROR(VLOOKUP($B349,'Raw Stats'!$AK$3:$AZ$528,15,FALSE),0)</f>
        <v>1</v>
      </c>
      <c r="DP349">
        <f>IFERROR(VLOOKUP($B349,'Raw Stats'!$AK$3:$AZ$528,16,FALSE),0)</f>
        <v>85</v>
      </c>
      <c r="DR349">
        <f>IFERROR(VLOOKUP($B349,'Raw Stats'!$S$3:$AH$528,3,FALSE),0)</f>
        <v>79</v>
      </c>
      <c r="DS349">
        <f>IFERROR(VLOOKUP($B349,'Raw Stats'!$S$3:$AH$528,4,FALSE),0)</f>
        <v>10</v>
      </c>
      <c r="DT349">
        <f>IFERROR(VLOOKUP($B349,'Raw Stats'!$S$3:$AH$528,5,FALSE),0)</f>
        <v>15</v>
      </c>
      <c r="DU349">
        <f>IFERROR(VLOOKUP($B349,'Raw Stats'!$S$3:$AH$528,6,FALSE),0)</f>
        <v>25</v>
      </c>
      <c r="DV349">
        <f>IFERROR(VLOOKUP($B349,'Raw Stats'!$S$3:$AH$528,7,FALSE),0)</f>
        <v>-6</v>
      </c>
      <c r="DW349">
        <f>IFERROR(VLOOKUP($B349,'Raw Stats'!$S$3:$AH$528,8,FALSE),0)</f>
        <v>29</v>
      </c>
      <c r="DX349">
        <f>IFERROR(VLOOKUP($B349,'Raw Stats'!$S$3:$AH$528,9,FALSE),0)</f>
        <v>115</v>
      </c>
      <c r="DY349">
        <f>IFERROR(VLOOKUP($B349,'Raw Stats'!$S$3:$AH$528,10,FALSE),0)</f>
        <v>81</v>
      </c>
      <c r="DZ349">
        <f>IFERROR(VLOOKUP($B349,'Raw Stats'!$S$3:$AH$528,11,FALSE)+VLOOKUP($B349,'Raw Stats'!$S$3:$AH$528,12,FALSE),0)</f>
        <v>1</v>
      </c>
      <c r="EA349">
        <f>IFERROR(VLOOKUP($B349,'Raw Stats'!$S$3:$AH$528,13,FALSE)+VLOOKUP($B349,'Raw Stats'!$S$3:$AH$528,14,FALSE),0)</f>
        <v>1</v>
      </c>
      <c r="EB349">
        <f>IFERROR(VLOOKUP($B349,'Raw Stats'!$S$3:$AH$528,15,FALSE),0)</f>
        <v>2</v>
      </c>
      <c r="EC349">
        <f>IFERROR(VLOOKUP($B349,'Raw Stats'!$S$3:$AH$528,16,FALSE),0)</f>
        <v>123</v>
      </c>
    </row>
    <row r="350" spans="1:133" x14ac:dyDescent="0.2">
      <c r="A350">
        <f>IFERROR(VLOOKUP(B350,Sheet2!$W$1:$X$300,2,FALSE),301)</f>
        <v>301</v>
      </c>
      <c r="B350" t="s">
        <v>131</v>
      </c>
      <c r="C350">
        <f t="shared" si="25"/>
        <v>0.56223449484606081</v>
      </c>
      <c r="D350">
        <f t="shared" si="26"/>
        <v>0</v>
      </c>
      <c r="E350">
        <f t="shared" si="27"/>
        <v>0</v>
      </c>
      <c r="F350">
        <f t="shared" si="28"/>
        <v>0.67326858221229491</v>
      </c>
      <c r="G350">
        <f t="shared" si="29"/>
        <v>0</v>
      </c>
      <c r="J350">
        <f>BS350*'Value Calculations'!$D$3</f>
        <v>0.4077354286260379</v>
      </c>
      <c r="K350">
        <f>BT350*'Value Calculations'!$D$4</f>
        <v>1.6280635202232496</v>
      </c>
      <c r="L350">
        <f>BU350*'Value Calculations'!$D$5</f>
        <v>1.5920286303175293</v>
      </c>
      <c r="M350">
        <f>BV350*'Value Calculations'!$D$6</f>
        <v>-1.1255843872742657</v>
      </c>
      <c r="N350">
        <f>BW350*'Value Calculations'!$D$7</f>
        <v>8.964257459568465</v>
      </c>
      <c r="O350">
        <f>BX350*'Value Calculations'!$D$8</f>
        <v>15.528553925012595</v>
      </c>
      <c r="P350">
        <f>BY350*'Value Calculations'!$D$9</f>
        <v>2.5190501467503346</v>
      </c>
      <c r="Q350">
        <f>BZ350*'Value Calculations'!$D$10</f>
        <v>0</v>
      </c>
      <c r="R350">
        <f>CA350*'Value Calculations'!$D$11</f>
        <v>0</v>
      </c>
      <c r="S350">
        <f>CB350*'Value Calculations'!$D$12</f>
        <v>0</v>
      </c>
      <c r="T350">
        <f>CC350*'Value Calculations'!$D$13</f>
        <v>3.0954959778475843</v>
      </c>
      <c r="V350">
        <f>CF350*'Value Calculations'!$D$3</f>
        <v>0</v>
      </c>
      <c r="W350">
        <f>CG350*'Value Calculations'!$D$4</f>
        <v>0.65122540808929985</v>
      </c>
      <c r="X350">
        <f>CH350*'Value Calculations'!$D$5</f>
        <v>0</v>
      </c>
      <c r="Y350">
        <f>CI350*'Value Calculations'!$D$6</f>
        <v>0</v>
      </c>
      <c r="Z350">
        <f>CJ350*'Value Calculations'!$D$7</f>
        <v>0</v>
      </c>
      <c r="AA350">
        <f>CK350*'Value Calculations'!$D$8</f>
        <v>0</v>
      </c>
      <c r="AB350">
        <f>CL350*'Value Calculations'!$D$9</f>
        <v>0</v>
      </c>
      <c r="AC350">
        <f>CM350*'Value Calculations'!$D$10</f>
        <v>0</v>
      </c>
      <c r="AD350">
        <f>CN350*'Value Calculations'!$D$11</f>
        <v>0</v>
      </c>
      <c r="AE350">
        <f>CO350*'Value Calculations'!$D$12</f>
        <v>0</v>
      </c>
      <c r="AF350">
        <f>CP350*'Value Calculations'!$D$13</f>
        <v>0</v>
      </c>
      <c r="AH350">
        <f>CS350*'Value Calculations'!$D$3</f>
        <v>0</v>
      </c>
      <c r="AI350">
        <f>CT350*'Value Calculations'!$D$4</f>
        <v>0.65122540808929985</v>
      </c>
      <c r="AJ350">
        <f>CU350*'Value Calculations'!$D$5</f>
        <v>1.3266905252646077</v>
      </c>
      <c r="AK350">
        <f>CV350*'Value Calculations'!$D$6</f>
        <v>-0.87545452343553998</v>
      </c>
      <c r="AL350">
        <f>CW350*'Value Calculations'!$D$7</f>
        <v>7.4702145496403887</v>
      </c>
      <c r="AM350">
        <f>CX350*'Value Calculations'!$D$8</f>
        <v>10.280477829985191</v>
      </c>
      <c r="AN350">
        <f>CY350*'Value Calculations'!$D$9</f>
        <v>1.5114300880502007</v>
      </c>
      <c r="AO350">
        <f>CZ350*'Value Calculations'!$D$10</f>
        <v>0</v>
      </c>
      <c r="AP350">
        <f>DA350*'Value Calculations'!$D$11</f>
        <v>0</v>
      </c>
      <c r="AQ350">
        <f>DB350*'Value Calculations'!$D$12</f>
        <v>0</v>
      </c>
      <c r="AR350">
        <f>DC350*'Value Calculations'!$D$13</f>
        <v>1.0318319926158614</v>
      </c>
      <c r="AT350">
        <f>DF350*'Value Calculations'!$D$3</f>
        <v>0.8154708572520758</v>
      </c>
      <c r="AU350">
        <f>DG350*'Value Calculations'!$D$4</f>
        <v>2.2792889283125497</v>
      </c>
      <c r="AV350">
        <f>DH350*'Value Calculations'!$D$5</f>
        <v>2.3880429454762941</v>
      </c>
      <c r="AW350">
        <f>DI350*'Value Calculations'!$D$6</f>
        <v>-0.12506493191936285</v>
      </c>
      <c r="AX350">
        <f>DJ350*'Value Calculations'!$D$7</f>
        <v>20.38929147666553</v>
      </c>
      <c r="AY350">
        <f>DK350*'Value Calculations'!$D$8</f>
        <v>12.581004337394464</v>
      </c>
      <c r="AZ350">
        <f>DL350*'Value Calculations'!$D$9</f>
        <v>2.3930976394128178</v>
      </c>
      <c r="BA350">
        <f>DM350*'Value Calculations'!$D$10</f>
        <v>0</v>
      </c>
      <c r="BB350">
        <f>DN350*'Value Calculations'!$D$11</f>
        <v>0</v>
      </c>
      <c r="BC350">
        <f>DO350*'Value Calculations'!$D$12</f>
        <v>0</v>
      </c>
      <c r="BD350">
        <f>DP350*'Value Calculations'!$D$13</f>
        <v>3.7145951734171012</v>
      </c>
      <c r="BF350">
        <f>DS350*'Value Calculations'!$D$3</f>
        <v>0</v>
      </c>
      <c r="BG350">
        <f>DT350*'Value Calculations'!$D$4</f>
        <v>0</v>
      </c>
      <c r="BH350">
        <f>DU350*'Value Calculations'!$D$5</f>
        <v>0</v>
      </c>
      <c r="BI350">
        <f>DV350*'Value Calculations'!$D$6</f>
        <v>0</v>
      </c>
      <c r="BJ350">
        <f>DW350*'Value Calculations'!$D$7</f>
        <v>0</v>
      </c>
      <c r="BK350">
        <f>DX350*'Value Calculations'!$D$8</f>
        <v>0</v>
      </c>
      <c r="BL350">
        <f>DY350*'Value Calculations'!$D$9</f>
        <v>0</v>
      </c>
      <c r="BM350">
        <f>DZ350*'Value Calculations'!$D$10</f>
        <v>0</v>
      </c>
      <c r="BN350">
        <f>EA350*'Value Calculations'!$D$11</f>
        <v>0</v>
      </c>
      <c r="BO350">
        <f>EB350*'Value Calculations'!$D$12</f>
        <v>0</v>
      </c>
      <c r="BP350">
        <f>EC350*'Value Calculations'!$D$13</f>
        <v>0</v>
      </c>
      <c r="BR350">
        <f>IFERROR(VLOOKUP($B350,'Raw Stats'!$CM$3:$DC$884,3,FALSE),0)</f>
        <v>58</v>
      </c>
      <c r="BS350">
        <f>IFERROR(VLOOKUP($B350,'Raw Stats'!$CM$3:$DC$884,4,FALSE),0)</f>
        <v>1</v>
      </c>
      <c r="BT350">
        <f>IFERROR(VLOOKUP($B350,'Raw Stats'!$CM$3:$DC$884,5,FALSE),0)</f>
        <v>5</v>
      </c>
      <c r="BU350">
        <f>IFERROR(VLOOKUP($B350,'Raw Stats'!$CM$3:$DC$884,6,FALSE),0)</f>
        <v>6</v>
      </c>
      <c r="BV350">
        <f>IFERROR(VLOOKUP($B350,'Raw Stats'!$CM$3:$DC$884,7,FALSE),0)</f>
        <v>-9</v>
      </c>
      <c r="BW350">
        <f>IFERROR(VLOOKUP($B350,'Raw Stats'!$CM$3:$DC$884,8,FALSE),0)</f>
        <v>102</v>
      </c>
      <c r="BX350">
        <f>IFERROR(VLOOKUP($B350,'Raw Stats'!$CM$3:$DC$884,9,FALSE),0)</f>
        <v>216</v>
      </c>
      <c r="BY350">
        <f>IFERROR(VLOOKUP($B350,'Raw Stats'!$CM$3:$DC$884,10,FALSE),0)</f>
        <v>20</v>
      </c>
      <c r="BZ350">
        <f>IFERROR(VLOOKUP($B350,'Raw Stats'!$CM$3:$DC$884,11,FALSE)+VLOOKUP($B350,'Raw Stats'!$CM$3:$DC$884,12,FALSE),0)</f>
        <v>0</v>
      </c>
      <c r="CA350">
        <f>IFERROR(VLOOKUP($B350,'Raw Stats'!$CM$3:$DC$884,13,FALSE)+VLOOKUP($B350,'Raw Stats'!$CM$3:$DC$884,14,FALSE),0)</f>
        <v>0</v>
      </c>
      <c r="CB350">
        <f>IFERROR(VLOOKUP($B350,'Raw Stats'!$CM$3:$DC$884,15,FALSE),0)</f>
        <v>0</v>
      </c>
      <c r="CC350">
        <f>IFERROR(VLOOKUP($B350,'Raw Stats'!$CM$3:$DC$884,16,FALSE),0)</f>
        <v>45</v>
      </c>
      <c r="CE350">
        <f>IFERROR(VLOOKUP($B350,'Raw Stats'!$BU$3:$CJ$528,3,FALSE),0)</f>
        <v>0</v>
      </c>
      <c r="CF350">
        <f>IFERROR(VLOOKUP($B350,'Raw Stats'!$BU$3:$CJ$528,4,FALSE),0)</f>
        <v>0</v>
      </c>
      <c r="CG350">
        <f>IFERROR(VLOOKUP($B350,'Raw Stats'!$BU$3:$CJ$5288,5,FALSE),0)</f>
        <v>2</v>
      </c>
      <c r="CH350">
        <f>IFERROR(VLOOKUP($B350,'Raw Stats'!$BU$3:$CJ$528,6,FALSE),0)</f>
        <v>0</v>
      </c>
      <c r="CI350">
        <f>IFERROR(VLOOKUP($B350,'Raw Stats'!$BU$3:$CJ$528,7,FALSE),0)</f>
        <v>0</v>
      </c>
      <c r="CJ350">
        <f>IFERROR(VLOOKUP($B350,'Raw Stats'!$BU$3:$CJ$528,8,FALSE),0)</f>
        <v>0</v>
      </c>
      <c r="CK350">
        <f>IFERROR(VLOOKUP($B350,'Raw Stats'!$BU$3:$CJ$528,9,FALSE),0)</f>
        <v>0</v>
      </c>
      <c r="CL350">
        <f>IFERROR(VLOOKUP($B350,'Raw Stats'!$BU$3:$CJ$528,10,FALSE),0)</f>
        <v>0</v>
      </c>
      <c r="CM350">
        <f>IFERROR(VLOOKUP($B350,'Raw Stats'!$BU$3:$CJ$528,11,FALSE)+VLOOKUP($B350,'Raw Stats'!$BU$3:$CJ$528,12,FALSE),0)</f>
        <v>0</v>
      </c>
      <c r="CN350">
        <f>IFERROR(VLOOKUP($B350,'Raw Stats'!$BU$3:$CJ$528,13,FALSE)+VLOOKUP($B350,'Raw Stats'!$BU$3:$CJ$528,14,FALSE),0)</f>
        <v>0</v>
      </c>
      <c r="CO350">
        <f>IFERROR(VLOOKUP($B350,'Raw Stats'!$BU$3:$CJ$528,15,FALSE),0)</f>
        <v>0</v>
      </c>
      <c r="CP350">
        <f>IFERROR(VLOOKUP($B350,'Raw Stats'!$BU$3:$CJ$528,16,FALSE),0)</f>
        <v>0</v>
      </c>
      <c r="CR350">
        <f>IFERROR(VLOOKUP($B350,'Raw Stats'!$BC$3:$BR$528,3,FALSE),0)</f>
        <v>0</v>
      </c>
      <c r="CS350">
        <f>IFERROR(VLOOKUP($B350,'Raw Stats'!$BC$3:$BR$528,4,FALSE),0)</f>
        <v>0</v>
      </c>
      <c r="CT350">
        <f>IFERROR(VLOOKUP($B350,'Raw Stats'!$BC$3:$BR$5288,5,FALSE),0)</f>
        <v>2</v>
      </c>
      <c r="CU350">
        <f>IFERROR(VLOOKUP($B350,'Raw Stats'!$BC$3:$BR$52888,6,FALSE),0)</f>
        <v>5</v>
      </c>
      <c r="CV350">
        <f>IFERROR(VLOOKUP($B350,'Raw Stats'!$BC$3:$BR$5288,7,FALSE),0)</f>
        <v>-7</v>
      </c>
      <c r="CW350">
        <f>IFERROR(VLOOKUP($B350,'Raw Stats'!$BC$3:$BR$5288,8,FALSE),0)</f>
        <v>85</v>
      </c>
      <c r="CX350">
        <f>IFERROR(VLOOKUP($B350,'Raw Stats'!$BC$3:$BR$5288,9,FALSE),0)</f>
        <v>143</v>
      </c>
      <c r="CY350">
        <f>IFERROR(VLOOKUP($B350,'Raw Stats'!$BC$3:$BR$5288,10,FALSE),0)</f>
        <v>12</v>
      </c>
      <c r="CZ350">
        <f>IFERROR(VLOOKUP($B350,'Raw Stats'!$BC$3:$BR$5288,11,FALSE)+VLOOKUP($B350,'Raw Stats'!$BC$3:$BR$5288,12,FALSE),0)</f>
        <v>0</v>
      </c>
      <c r="DA350">
        <f>IFERROR(VLOOKUP($B350,'Raw Stats'!$BC$3:$BR$5288,13,FALSE)+VLOOKUP($B350,'Raw Stats'!$BC$3:$BR$5288,14,FALSE),0)</f>
        <v>0</v>
      </c>
      <c r="DB350">
        <f>IFERROR(VLOOKUP($B350,'Raw Stats'!$BC$3:$BR$5288,15,FALSE),0)</f>
        <v>0</v>
      </c>
      <c r="DC350">
        <f>IFERROR(VLOOKUP($B350,'Raw Stats'!$BC$3:$BR$5288,16,FALSE),0)</f>
        <v>15</v>
      </c>
      <c r="DE350">
        <f>IFERROR(VLOOKUP($B350,'Raw Stats'!$AK$3:$AZ$528,3,FALSE),0)</f>
        <v>66</v>
      </c>
      <c r="DF350">
        <f>IFERROR(VLOOKUP($B350,'Raw Stats'!$AK$3:$AZ$528,4,FALSE),0)</f>
        <v>2</v>
      </c>
      <c r="DG350">
        <f>IFERROR(VLOOKUP($B350,'Raw Stats'!$AK$3:$AZ$528,5,FALSE),0)</f>
        <v>7</v>
      </c>
      <c r="DH350">
        <f>IFERROR(VLOOKUP($B350,'Raw Stats'!$AK$3:$AZ$528,6,FALSE),0)</f>
        <v>9</v>
      </c>
      <c r="DI350">
        <f>IFERROR(VLOOKUP($B350,'Raw Stats'!$AK$3:$AZ$528,7,FALSE),0)</f>
        <v>-1</v>
      </c>
      <c r="DJ350">
        <f>IFERROR(VLOOKUP($B350,'Raw Stats'!$AK$3:$AZ$528,8,FALSE),0)</f>
        <v>232</v>
      </c>
      <c r="DK350">
        <f>IFERROR(VLOOKUP($B350,'Raw Stats'!$AK$3:$AZ$528,9,FALSE),0)</f>
        <v>175</v>
      </c>
      <c r="DL350">
        <f>IFERROR(VLOOKUP($B350,'Raw Stats'!$AK$3:$AZ$528,10,FALSE),0)</f>
        <v>19</v>
      </c>
      <c r="DM350">
        <f>IFERROR(VLOOKUP($B350,'Raw Stats'!$AK$3:$AZ$528,11,FALSE)+VLOOKUP($B350,'Raw Stats'!$AK$3:$AZ$528,12,FALSE),0)</f>
        <v>0</v>
      </c>
      <c r="DN350">
        <f>IFERROR(VLOOKUP($B350,'Raw Stats'!$AK$3:$AZ$528,13,FALSE)+VLOOKUP($B350,'Raw Stats'!$AK$3:$AZ$528,14,FALSE),0)</f>
        <v>0</v>
      </c>
      <c r="DO350">
        <f>IFERROR(VLOOKUP($B350,'Raw Stats'!$AK$3:$AZ$528,15,FALSE),0)</f>
        <v>0</v>
      </c>
      <c r="DP350">
        <f>IFERROR(VLOOKUP($B350,'Raw Stats'!$AK$3:$AZ$528,16,FALSE),0)</f>
        <v>54</v>
      </c>
      <c r="DR350">
        <f>IFERROR(VLOOKUP($B350,'Raw Stats'!$S$3:$AH$528,3,FALSE),0)</f>
        <v>0</v>
      </c>
      <c r="DS350">
        <f>IFERROR(VLOOKUP($B350,'Raw Stats'!$S$3:$AH$528,4,FALSE),0)</f>
        <v>0</v>
      </c>
      <c r="DT350">
        <f>IFERROR(VLOOKUP($B350,'Raw Stats'!$S$3:$AH$528,5,FALSE),0)</f>
        <v>0</v>
      </c>
      <c r="DU350">
        <f>IFERROR(VLOOKUP($B350,'Raw Stats'!$S$3:$AH$528,6,FALSE),0)</f>
        <v>0</v>
      </c>
      <c r="DV350">
        <f>IFERROR(VLOOKUP($B350,'Raw Stats'!$S$3:$AH$528,7,FALSE),0)</f>
        <v>0</v>
      </c>
      <c r="DW350">
        <f>IFERROR(VLOOKUP($B350,'Raw Stats'!$S$3:$AH$528,8,FALSE),0)</f>
        <v>0</v>
      </c>
      <c r="DX350">
        <f>IFERROR(VLOOKUP($B350,'Raw Stats'!$S$3:$AH$528,9,FALSE),0)</f>
        <v>0</v>
      </c>
      <c r="DY350">
        <f>IFERROR(VLOOKUP($B350,'Raw Stats'!$S$3:$AH$528,10,FALSE),0)</f>
        <v>0</v>
      </c>
      <c r="DZ350">
        <f>IFERROR(VLOOKUP($B350,'Raw Stats'!$S$3:$AH$528,11,FALSE)+VLOOKUP($B350,'Raw Stats'!$S$3:$AH$528,12,FALSE),0)</f>
        <v>0</v>
      </c>
      <c r="EA350">
        <f>IFERROR(VLOOKUP($B350,'Raw Stats'!$S$3:$AH$528,13,FALSE)+VLOOKUP($B350,'Raw Stats'!$S$3:$AH$528,14,FALSE),0)</f>
        <v>0</v>
      </c>
      <c r="EB350">
        <f>IFERROR(VLOOKUP($B350,'Raw Stats'!$S$3:$AH$528,15,FALSE),0)</f>
        <v>0</v>
      </c>
      <c r="EC350">
        <f>IFERROR(VLOOKUP($B350,'Raw Stats'!$S$3:$AH$528,16,FALSE),0)</f>
        <v>0</v>
      </c>
    </row>
    <row r="351" spans="1:133" x14ac:dyDescent="0.2">
      <c r="A351">
        <f>IFERROR(VLOOKUP(B351,Sheet2!$W$1:$X$300,2,FALSE),301)</f>
        <v>301</v>
      </c>
      <c r="B351" t="s">
        <v>201</v>
      </c>
      <c r="C351">
        <f t="shared" si="25"/>
        <v>0.56035260139300214</v>
      </c>
      <c r="D351">
        <f t="shared" si="26"/>
        <v>0.75304111367795634</v>
      </c>
      <c r="E351">
        <f t="shared" si="27"/>
        <v>0</v>
      </c>
      <c r="F351">
        <f t="shared" si="28"/>
        <v>0.38654729054208004</v>
      </c>
      <c r="G351">
        <f t="shared" si="29"/>
        <v>0.63478178789546569</v>
      </c>
      <c r="J351">
        <f>BS351*'Value Calculations'!$D$3</f>
        <v>4.8928251435124546</v>
      </c>
      <c r="K351">
        <f>BT351*'Value Calculations'!$D$4</f>
        <v>6.8378667849376482</v>
      </c>
      <c r="L351">
        <f>BU351*'Value Calculations'!$D$5</f>
        <v>8.7561574667464104</v>
      </c>
      <c r="M351">
        <f>BV351*'Value Calculations'!$D$6</f>
        <v>0</v>
      </c>
      <c r="N351">
        <f>BW351*'Value Calculations'!$D$7</f>
        <v>1.2303882787642992</v>
      </c>
      <c r="O351">
        <f>BX351*'Value Calculations'!$D$8</f>
        <v>3.9540299346096885</v>
      </c>
      <c r="P351">
        <f>BY351*'Value Calculations'!$D$9</f>
        <v>4.2823852494755688</v>
      </c>
      <c r="Q351">
        <f>BZ351*'Value Calculations'!$D$10</f>
        <v>0.73063294815240942</v>
      </c>
      <c r="R351">
        <f>CA351*'Value Calculations'!$D$11</f>
        <v>1.9814282960498748</v>
      </c>
      <c r="S351">
        <f>CB351*'Value Calculations'!$D$12</f>
        <v>1.6277654791788281</v>
      </c>
      <c r="T351">
        <f>CC351*'Value Calculations'!$D$13</f>
        <v>9.9743759286199936</v>
      </c>
      <c r="V351">
        <f>CF351*'Value Calculations'!$D$3</f>
        <v>4.0773542862603787</v>
      </c>
      <c r="W351">
        <f>CG351*'Value Calculations'!$D$4</f>
        <v>5.8610286728036982</v>
      </c>
      <c r="X351">
        <f>CH351*'Value Calculations'!$D$5</f>
        <v>7.4294669414818033</v>
      </c>
      <c r="Y351">
        <f>CI351*'Value Calculations'!$D$6</f>
        <v>1.1255843872742657</v>
      </c>
      <c r="Z351">
        <f>CJ351*'Value Calculations'!$D$7</f>
        <v>0.52730926232755682</v>
      </c>
      <c r="AA351">
        <f>CK351*'Value Calculations'!$D$8</f>
        <v>1.6535034272004152</v>
      </c>
      <c r="AB351">
        <f>CL351*'Value Calculations'!$D$9</f>
        <v>5.541910322850736</v>
      </c>
      <c r="AC351">
        <f>CM351*'Value Calculations'!$D$10</f>
        <v>0</v>
      </c>
      <c r="AD351">
        <f>CN351*'Value Calculations'!$D$11</f>
        <v>1.9814282960498748</v>
      </c>
      <c r="AE351">
        <f>CO351*'Value Calculations'!$D$12</f>
        <v>2.441648218768242</v>
      </c>
      <c r="AF351">
        <f>CP351*'Value Calculations'!$D$13</f>
        <v>6.2597807552028932</v>
      </c>
      <c r="AH351">
        <f>CS351*'Value Calculations'!$D$3</f>
        <v>0</v>
      </c>
      <c r="AI351">
        <f>CT351*'Value Calculations'!$D$4</f>
        <v>0.65122540808929985</v>
      </c>
      <c r="AJ351">
        <f>CU351*'Value Calculations'!$D$5</f>
        <v>1.0613524202116862</v>
      </c>
      <c r="AK351">
        <f>CV351*'Value Calculations'!$D$6</f>
        <v>-1.5007791830323542</v>
      </c>
      <c r="AL351">
        <f>CW351*'Value Calculations'!$D$7</f>
        <v>0.17576975410918561</v>
      </c>
      <c r="AM351">
        <f>CX351*'Value Calculations'!$D$8</f>
        <v>0.8626974402784775</v>
      </c>
      <c r="AN351">
        <f>CY351*'Value Calculations'!$D$9</f>
        <v>0.37785752201255018</v>
      </c>
      <c r="AO351">
        <f>CZ351*'Value Calculations'!$D$10</f>
        <v>0</v>
      </c>
      <c r="AP351">
        <f>DA351*'Value Calculations'!$D$11</f>
        <v>0</v>
      </c>
      <c r="AQ351">
        <f>DB351*'Value Calculations'!$D$12</f>
        <v>0</v>
      </c>
      <c r="AR351">
        <f>DC351*'Value Calculations'!$D$13</f>
        <v>2.4076079827703434</v>
      </c>
      <c r="AT351">
        <f>DF351*'Value Calculations'!$D$3</f>
        <v>3.6696188576343411</v>
      </c>
      <c r="AU351">
        <f>DG351*'Value Calculations'!$D$4</f>
        <v>0.65122540808929985</v>
      </c>
      <c r="AV351">
        <f>DH351*'Value Calculations'!$D$5</f>
        <v>2.9187191555821368</v>
      </c>
      <c r="AW351">
        <f>DI351*'Value Calculations'!$D$6</f>
        <v>-1.2506493191936285</v>
      </c>
      <c r="AX351">
        <f>DJ351*'Value Calculations'!$D$7</f>
        <v>1.5819277869826704</v>
      </c>
      <c r="AY351">
        <f>DK351*'Value Calculations'!$D$8</f>
        <v>3.5226812144704498</v>
      </c>
      <c r="AZ351">
        <f>DL351*'Value Calculations'!$D$9</f>
        <v>2.1411926247377844</v>
      </c>
      <c r="BA351">
        <f>DM351*'Value Calculations'!$D$10</f>
        <v>1.0959494222286141</v>
      </c>
      <c r="BB351">
        <f>DN351*'Value Calculations'!$D$11</f>
        <v>0</v>
      </c>
      <c r="BC351">
        <f>DO351*'Value Calculations'!$D$12</f>
        <v>0.81388273958941404</v>
      </c>
      <c r="BD351">
        <f>DP351*'Value Calculations'!$D$13</f>
        <v>8.0482895424037189</v>
      </c>
      <c r="BF351">
        <f>DS351*'Value Calculations'!$D$3</f>
        <v>8.1547085725207573</v>
      </c>
      <c r="BG351">
        <f>DT351*'Value Calculations'!$D$4</f>
        <v>6.8378667849376482</v>
      </c>
      <c r="BH351">
        <f>DU351*'Value Calculations'!$D$5</f>
        <v>10.878862307169783</v>
      </c>
      <c r="BI351">
        <f>DV351*'Value Calculations'!$D$6</f>
        <v>-2.1261038426291687</v>
      </c>
      <c r="BJ351">
        <f>DW351*'Value Calculations'!$D$7</f>
        <v>1.7576975410918561</v>
      </c>
      <c r="BK351">
        <f>DX351*'Value Calculations'!$D$8</f>
        <v>4.3134872013923875</v>
      </c>
      <c r="BL351">
        <f>DY351*'Value Calculations'!$D$9</f>
        <v>2.770955161425368</v>
      </c>
      <c r="BM351">
        <f>DZ351*'Value Calculations'!$D$10</f>
        <v>4.3837976889144565</v>
      </c>
      <c r="BN351">
        <f>EA351*'Value Calculations'!$D$11</f>
        <v>0.9907141480249374</v>
      </c>
      <c r="BO351">
        <f>EB351*'Value Calculations'!$D$12</f>
        <v>0.81388273958941404</v>
      </c>
      <c r="BP351">
        <f>EC351*'Value Calculations'!$D$13</f>
        <v>13.27623830499075</v>
      </c>
      <c r="BR351">
        <f>IFERROR(VLOOKUP($B351,'Raw Stats'!$CM$3:$DC$884,3,FALSE),0)</f>
        <v>79</v>
      </c>
      <c r="BS351">
        <f>IFERROR(VLOOKUP($B351,'Raw Stats'!$CM$3:$DC$884,4,FALSE),0)</f>
        <v>12</v>
      </c>
      <c r="BT351">
        <f>IFERROR(VLOOKUP($B351,'Raw Stats'!$CM$3:$DC$884,5,FALSE),0)</f>
        <v>21</v>
      </c>
      <c r="BU351">
        <f>IFERROR(VLOOKUP($B351,'Raw Stats'!$CM$3:$DC$884,6,FALSE),0)</f>
        <v>33</v>
      </c>
      <c r="BV351">
        <f>IFERROR(VLOOKUP($B351,'Raw Stats'!$CM$3:$DC$884,7,FALSE),0)</f>
        <v>0</v>
      </c>
      <c r="BW351">
        <f>IFERROR(VLOOKUP($B351,'Raw Stats'!$CM$3:$DC$884,8,FALSE),0)</f>
        <v>14</v>
      </c>
      <c r="BX351">
        <f>IFERROR(VLOOKUP($B351,'Raw Stats'!$CM$3:$DC$884,9,FALSE),0)</f>
        <v>55</v>
      </c>
      <c r="BY351">
        <f>IFERROR(VLOOKUP($B351,'Raw Stats'!$CM$3:$DC$884,10,FALSE),0)</f>
        <v>34</v>
      </c>
      <c r="BZ351">
        <f>IFERROR(VLOOKUP($B351,'Raw Stats'!$CM$3:$DC$884,11,FALSE)+VLOOKUP($B351,'Raw Stats'!$CM$3:$DC$884,12,FALSE),0)</f>
        <v>2</v>
      </c>
      <c r="CA351">
        <f>IFERROR(VLOOKUP($B351,'Raw Stats'!$CM$3:$DC$884,13,FALSE)+VLOOKUP($B351,'Raw Stats'!$CM$3:$DC$884,14,FALSE),0)</f>
        <v>2</v>
      </c>
      <c r="CB351">
        <f>IFERROR(VLOOKUP($B351,'Raw Stats'!$CM$3:$DC$884,15,FALSE),0)</f>
        <v>2</v>
      </c>
      <c r="CC351">
        <f>IFERROR(VLOOKUP($B351,'Raw Stats'!$CM$3:$DC$884,16,FALSE),0)</f>
        <v>145</v>
      </c>
      <c r="CE351">
        <f>IFERROR(VLOOKUP($B351,'Raw Stats'!$BU$3:$CJ$528,3,FALSE),0)</f>
        <v>49</v>
      </c>
      <c r="CF351">
        <f>IFERROR(VLOOKUP($B351,'Raw Stats'!$BU$3:$CJ$528,4,FALSE),0)</f>
        <v>10</v>
      </c>
      <c r="CG351">
        <f>IFERROR(VLOOKUP($B351,'Raw Stats'!$BU$3:$CJ$5288,5,FALSE),0)</f>
        <v>18</v>
      </c>
      <c r="CH351">
        <f>IFERROR(VLOOKUP($B351,'Raw Stats'!$BU$3:$CJ$528,6,FALSE),0)</f>
        <v>28</v>
      </c>
      <c r="CI351">
        <f>IFERROR(VLOOKUP($B351,'Raw Stats'!$BU$3:$CJ$528,7,FALSE),0)</f>
        <v>9</v>
      </c>
      <c r="CJ351">
        <f>IFERROR(VLOOKUP($B351,'Raw Stats'!$BU$3:$CJ$528,8,FALSE),0)</f>
        <v>6</v>
      </c>
      <c r="CK351">
        <f>IFERROR(VLOOKUP($B351,'Raw Stats'!$BU$3:$CJ$528,9,FALSE),0)</f>
        <v>23</v>
      </c>
      <c r="CL351">
        <f>IFERROR(VLOOKUP($B351,'Raw Stats'!$BU$3:$CJ$528,10,FALSE),0)</f>
        <v>44</v>
      </c>
      <c r="CM351">
        <f>IFERROR(VLOOKUP($B351,'Raw Stats'!$BU$3:$CJ$528,11,FALSE)+VLOOKUP($B351,'Raw Stats'!$BU$3:$CJ$528,12,FALSE),0)</f>
        <v>0</v>
      </c>
      <c r="CN351">
        <f>IFERROR(VLOOKUP($B351,'Raw Stats'!$BU$3:$CJ$528,13,FALSE)+VLOOKUP($B351,'Raw Stats'!$BU$3:$CJ$528,14,FALSE),0)</f>
        <v>2</v>
      </c>
      <c r="CO351">
        <f>IFERROR(VLOOKUP($B351,'Raw Stats'!$BU$3:$CJ$528,15,FALSE),0)</f>
        <v>3</v>
      </c>
      <c r="CP351">
        <f>IFERROR(VLOOKUP($B351,'Raw Stats'!$BU$3:$CJ$528,16,FALSE),0)</f>
        <v>91</v>
      </c>
      <c r="CR351">
        <f>IFERROR(VLOOKUP($B351,'Raw Stats'!$BC$3:$BR$528,3,FALSE),0)</f>
        <v>0</v>
      </c>
      <c r="CS351">
        <f>IFERROR(VLOOKUP($B351,'Raw Stats'!$BC$3:$BR$528,4,FALSE),0)</f>
        <v>0</v>
      </c>
      <c r="CT351">
        <f>IFERROR(VLOOKUP($B351,'Raw Stats'!$BC$3:$BR$5288,5,FALSE),0)</f>
        <v>2</v>
      </c>
      <c r="CU351">
        <f>IFERROR(VLOOKUP($B351,'Raw Stats'!$BC$3:$BR$52888,6,FALSE),0)</f>
        <v>4</v>
      </c>
      <c r="CV351">
        <f>IFERROR(VLOOKUP($B351,'Raw Stats'!$BC$3:$BR$5288,7,FALSE),0)</f>
        <v>-12</v>
      </c>
      <c r="CW351">
        <f>IFERROR(VLOOKUP($B351,'Raw Stats'!$BC$3:$BR$5288,8,FALSE),0)</f>
        <v>2</v>
      </c>
      <c r="CX351">
        <f>IFERROR(VLOOKUP($B351,'Raw Stats'!$BC$3:$BR$5288,9,FALSE),0)</f>
        <v>12</v>
      </c>
      <c r="CY351">
        <f>IFERROR(VLOOKUP($B351,'Raw Stats'!$BC$3:$BR$5288,10,FALSE),0)</f>
        <v>3</v>
      </c>
      <c r="CZ351">
        <f>IFERROR(VLOOKUP($B351,'Raw Stats'!$BC$3:$BR$5288,11,FALSE)+VLOOKUP($B351,'Raw Stats'!$BC$3:$BR$5288,12,FALSE),0)</f>
        <v>0</v>
      </c>
      <c r="DA351">
        <f>IFERROR(VLOOKUP($B351,'Raw Stats'!$BC$3:$BR$5288,13,FALSE)+VLOOKUP($B351,'Raw Stats'!$BC$3:$BR$5288,14,FALSE),0)</f>
        <v>0</v>
      </c>
      <c r="DB351">
        <f>IFERROR(VLOOKUP($B351,'Raw Stats'!$BC$3:$BR$5288,15,FALSE),0)</f>
        <v>0</v>
      </c>
      <c r="DC351">
        <f>IFERROR(VLOOKUP($B351,'Raw Stats'!$BC$3:$BR$5288,16,FALSE),0)</f>
        <v>35</v>
      </c>
      <c r="DE351">
        <f>IFERROR(VLOOKUP($B351,'Raw Stats'!$AK$3:$AZ$528,3,FALSE),0)</f>
        <v>60</v>
      </c>
      <c r="DF351">
        <f>IFERROR(VLOOKUP($B351,'Raw Stats'!$AK$3:$AZ$528,4,FALSE),0)</f>
        <v>9</v>
      </c>
      <c r="DG351">
        <f>IFERROR(VLOOKUP($B351,'Raw Stats'!$AK$3:$AZ$528,5,FALSE),0)</f>
        <v>2</v>
      </c>
      <c r="DH351">
        <f>IFERROR(VLOOKUP($B351,'Raw Stats'!$AK$3:$AZ$528,6,FALSE),0)</f>
        <v>11</v>
      </c>
      <c r="DI351">
        <f>IFERROR(VLOOKUP($B351,'Raw Stats'!$AK$3:$AZ$528,7,FALSE),0)</f>
        <v>-10</v>
      </c>
      <c r="DJ351">
        <f>IFERROR(VLOOKUP($B351,'Raw Stats'!$AK$3:$AZ$528,8,FALSE),0)</f>
        <v>18</v>
      </c>
      <c r="DK351">
        <f>IFERROR(VLOOKUP($B351,'Raw Stats'!$AK$3:$AZ$528,9,FALSE),0)</f>
        <v>49</v>
      </c>
      <c r="DL351">
        <f>IFERROR(VLOOKUP($B351,'Raw Stats'!$AK$3:$AZ$528,10,FALSE),0)</f>
        <v>17</v>
      </c>
      <c r="DM351">
        <f>IFERROR(VLOOKUP($B351,'Raw Stats'!$AK$3:$AZ$528,11,FALSE)+VLOOKUP($B351,'Raw Stats'!$AK$3:$AZ$528,12,FALSE),0)</f>
        <v>3</v>
      </c>
      <c r="DN351">
        <f>IFERROR(VLOOKUP($B351,'Raw Stats'!$AK$3:$AZ$528,13,FALSE)+VLOOKUP($B351,'Raw Stats'!$AK$3:$AZ$528,14,FALSE),0)</f>
        <v>0</v>
      </c>
      <c r="DO351">
        <f>IFERROR(VLOOKUP($B351,'Raw Stats'!$AK$3:$AZ$528,15,FALSE),0)</f>
        <v>1</v>
      </c>
      <c r="DP351">
        <f>IFERROR(VLOOKUP($B351,'Raw Stats'!$AK$3:$AZ$528,16,FALSE),0)</f>
        <v>117</v>
      </c>
      <c r="DR351">
        <f>IFERROR(VLOOKUP($B351,'Raw Stats'!$S$3:$AH$528,3,FALSE),0)</f>
        <v>82</v>
      </c>
      <c r="DS351">
        <f>IFERROR(VLOOKUP($B351,'Raw Stats'!$S$3:$AH$528,4,FALSE),0)</f>
        <v>20</v>
      </c>
      <c r="DT351">
        <f>IFERROR(VLOOKUP($B351,'Raw Stats'!$S$3:$AH$528,5,FALSE),0)</f>
        <v>21</v>
      </c>
      <c r="DU351">
        <f>IFERROR(VLOOKUP($B351,'Raw Stats'!$S$3:$AH$528,6,FALSE),0)</f>
        <v>41</v>
      </c>
      <c r="DV351">
        <f>IFERROR(VLOOKUP($B351,'Raw Stats'!$S$3:$AH$528,7,FALSE),0)</f>
        <v>-17</v>
      </c>
      <c r="DW351">
        <f>IFERROR(VLOOKUP($B351,'Raw Stats'!$S$3:$AH$528,8,FALSE),0)</f>
        <v>20</v>
      </c>
      <c r="DX351">
        <f>IFERROR(VLOOKUP($B351,'Raw Stats'!$S$3:$AH$528,9,FALSE),0)</f>
        <v>60</v>
      </c>
      <c r="DY351">
        <f>IFERROR(VLOOKUP($B351,'Raw Stats'!$S$3:$AH$528,10,FALSE),0)</f>
        <v>22</v>
      </c>
      <c r="DZ351">
        <f>IFERROR(VLOOKUP($B351,'Raw Stats'!$S$3:$AH$528,11,FALSE)+VLOOKUP($B351,'Raw Stats'!$S$3:$AH$528,12,FALSE),0)</f>
        <v>12</v>
      </c>
      <c r="EA351">
        <f>IFERROR(VLOOKUP($B351,'Raw Stats'!$S$3:$AH$528,13,FALSE)+VLOOKUP($B351,'Raw Stats'!$S$3:$AH$528,14,FALSE),0)</f>
        <v>1</v>
      </c>
      <c r="EB351">
        <f>IFERROR(VLOOKUP($B351,'Raw Stats'!$S$3:$AH$528,15,FALSE),0)</f>
        <v>1</v>
      </c>
      <c r="EC351">
        <f>IFERROR(VLOOKUP($B351,'Raw Stats'!$S$3:$AH$528,16,FALSE),0)</f>
        <v>193</v>
      </c>
    </row>
    <row r="352" spans="1:133" x14ac:dyDescent="0.2">
      <c r="A352">
        <f>IFERROR(VLOOKUP(B352,Sheet2!$W$1:$X$300,2,FALSE),301)</f>
        <v>301</v>
      </c>
      <c r="B352" t="s">
        <v>232</v>
      </c>
      <c r="C352">
        <f t="shared" si="25"/>
        <v>0.5599830730521872</v>
      </c>
      <c r="D352">
        <f t="shared" si="26"/>
        <v>0.70525913494374048</v>
      </c>
      <c r="E352">
        <f t="shared" si="27"/>
        <v>0.8942558509245192</v>
      </c>
      <c r="F352">
        <f t="shared" si="28"/>
        <v>0.62252862048369229</v>
      </c>
      <c r="G352">
        <f t="shared" si="29"/>
        <v>0.65398716733246232</v>
      </c>
      <c r="J352">
        <f>BS352*'Value Calculations'!$D$3</f>
        <v>6.1160314293905689</v>
      </c>
      <c r="K352">
        <f>BT352*'Value Calculations'!$D$4</f>
        <v>4.2329651525804488</v>
      </c>
      <c r="L352">
        <f>BU352*'Value Calculations'!$D$5</f>
        <v>7.4294669414818033</v>
      </c>
      <c r="M352">
        <f>BV352*'Value Calculations'!$D$6</f>
        <v>1.0005194553549028</v>
      </c>
      <c r="N352">
        <f>BW352*'Value Calculations'!$D$7</f>
        <v>1.7576975410918561</v>
      </c>
      <c r="O352">
        <f>BX352*'Value Calculations'!$D$8</f>
        <v>5.6075333618101038</v>
      </c>
      <c r="P352">
        <f>BY352*'Value Calculations'!$D$9</f>
        <v>2.8969076687628847</v>
      </c>
      <c r="Q352">
        <f>BZ352*'Value Calculations'!$D$10</f>
        <v>0.36531647407620471</v>
      </c>
      <c r="R352">
        <f>CA352*'Value Calculations'!$D$11</f>
        <v>0</v>
      </c>
      <c r="S352">
        <f>CB352*'Value Calculations'!$D$12</f>
        <v>2.441648218768242</v>
      </c>
      <c r="T352">
        <f>CC352*'Value Calculations'!$D$13</f>
        <v>7.9107119433882715</v>
      </c>
      <c r="V352">
        <f>CF352*'Value Calculations'!$D$3</f>
        <v>4.8928251435124546</v>
      </c>
      <c r="W352">
        <f>CG352*'Value Calculations'!$D$4</f>
        <v>7.1634794889822988</v>
      </c>
      <c r="X352">
        <f>CH352*'Value Calculations'!$D$5</f>
        <v>9.021495571799333</v>
      </c>
      <c r="Y352">
        <f>CI352*'Value Calculations'!$D$6</f>
        <v>-2.0010389107098057</v>
      </c>
      <c r="Z352">
        <f>CJ352*'Value Calculations'!$D$7</f>
        <v>2.8123160657469697</v>
      </c>
      <c r="AA352">
        <f>CK352*'Value Calculations'!$D$8</f>
        <v>7.4767111490801383</v>
      </c>
      <c r="AB352">
        <f>CL352*'Value Calculations'!$D$9</f>
        <v>2.6450026540878513</v>
      </c>
      <c r="AC352">
        <f>CM352*'Value Calculations'!$D$10</f>
        <v>1.4612658963048188</v>
      </c>
      <c r="AD352">
        <f>CN352*'Value Calculations'!$D$11</f>
        <v>4.9535707401246869</v>
      </c>
      <c r="AE352">
        <f>CO352*'Value Calculations'!$D$12</f>
        <v>0.81388273958941404</v>
      </c>
      <c r="AF352">
        <f>CP352*'Value Calculations'!$D$13</f>
        <v>12.244406312374888</v>
      </c>
      <c r="AH352">
        <f>CS352*'Value Calculations'!$D$3</f>
        <v>3.6696188576343411</v>
      </c>
      <c r="AI352">
        <f>CT352*'Value Calculations'!$D$4</f>
        <v>7.4890921930269485</v>
      </c>
      <c r="AJ352">
        <f>CU352*'Value Calculations'!$D$5</f>
        <v>8.4908193616934895</v>
      </c>
      <c r="AK352">
        <f>CV352*'Value Calculations'!$D$6</f>
        <v>0.25012986383872571</v>
      </c>
      <c r="AL352">
        <f>CW352*'Value Calculations'!$D$7</f>
        <v>1.0546185246551136</v>
      </c>
      <c r="AM352">
        <f>CX352*'Value Calculations'!$D$8</f>
        <v>3.3788983077573702</v>
      </c>
      <c r="AN352">
        <f>CY352*'Value Calculations'!$D$9</f>
        <v>2.1411926247377844</v>
      </c>
      <c r="AO352">
        <f>CZ352*'Value Calculations'!$D$10</f>
        <v>2.1918988444572283</v>
      </c>
      <c r="AP352">
        <f>DA352*'Value Calculations'!$D$11</f>
        <v>3.9628565920997496</v>
      </c>
      <c r="AQ352">
        <f>DB352*'Value Calculations'!$D$12</f>
        <v>1.6277654791788281</v>
      </c>
      <c r="AR352">
        <f>DC352*'Value Calculations'!$D$13</f>
        <v>7.7731343443728225</v>
      </c>
      <c r="AT352">
        <f>DF352*'Value Calculations'!$D$3</f>
        <v>5.7082960007645305</v>
      </c>
      <c r="AU352">
        <f>DG352*'Value Calculations'!$D$4</f>
        <v>4.5585778566250994</v>
      </c>
      <c r="AV352">
        <f>DH352*'Value Calculations'!$D$5</f>
        <v>7.4294669414818033</v>
      </c>
      <c r="AW352">
        <f>DI352*'Value Calculations'!$D$6</f>
        <v>-0.25012986383872571</v>
      </c>
      <c r="AX352">
        <f>DJ352*'Value Calculations'!$D$7</f>
        <v>1.4061580328734848</v>
      </c>
      <c r="AY352">
        <f>DK352*'Value Calculations'!$D$8</f>
        <v>3.9540299346096885</v>
      </c>
      <c r="AZ352">
        <f>DL352*'Value Calculations'!$D$9</f>
        <v>2.770955161425368</v>
      </c>
      <c r="BA352">
        <f>DM352*'Value Calculations'!$D$10</f>
        <v>1.8265823703810236</v>
      </c>
      <c r="BB352">
        <f>DN352*'Value Calculations'!$D$11</f>
        <v>0</v>
      </c>
      <c r="BC352">
        <f>DO352*'Value Calculations'!$D$12</f>
        <v>1.6277654791788281</v>
      </c>
      <c r="BD352">
        <f>DP352*'Value Calculations'!$D$13</f>
        <v>8.9425439360041317</v>
      </c>
      <c r="BF352">
        <f>DS352*'Value Calculations'!$D$3</f>
        <v>7.7469731438947198</v>
      </c>
      <c r="BG352">
        <f>DT352*'Value Calculations'!$D$4</f>
        <v>6.1866413768483488</v>
      </c>
      <c r="BH352">
        <f>DU352*'Value Calculations'!$D$5</f>
        <v>10.082847992011018</v>
      </c>
      <c r="BI352">
        <f>DV352*'Value Calculations'!$D$6</f>
        <v>0.50025972767745142</v>
      </c>
      <c r="BJ352">
        <f>DW352*'Value Calculations'!$D$7</f>
        <v>1.6698126640372633</v>
      </c>
      <c r="BK352">
        <f>DX352*'Value Calculations'!$D$8</f>
        <v>8.9145402162109342</v>
      </c>
      <c r="BL352">
        <f>DY352*'Value Calculations'!$D$9</f>
        <v>2.6450026540878513</v>
      </c>
      <c r="BM352">
        <f>DZ352*'Value Calculations'!$D$10</f>
        <v>2.1918988444572283</v>
      </c>
      <c r="BN352">
        <f>EA352*'Value Calculations'!$D$11</f>
        <v>0</v>
      </c>
      <c r="BO352">
        <f>EB352*'Value Calculations'!$D$12</f>
        <v>0</v>
      </c>
      <c r="BP352">
        <f>EC352*'Value Calculations'!$D$13</f>
        <v>13.688971102037096</v>
      </c>
      <c r="BR352">
        <f>IFERROR(VLOOKUP($B352,'Raw Stats'!$CM$3:$DC$884,3,FALSE),0)</f>
        <v>71</v>
      </c>
      <c r="BS352">
        <f>IFERROR(VLOOKUP($B352,'Raw Stats'!$CM$3:$DC$884,4,FALSE),0)</f>
        <v>15</v>
      </c>
      <c r="BT352">
        <f>IFERROR(VLOOKUP($B352,'Raw Stats'!$CM$3:$DC$884,5,FALSE),0)</f>
        <v>13</v>
      </c>
      <c r="BU352">
        <f>IFERROR(VLOOKUP($B352,'Raw Stats'!$CM$3:$DC$884,6,FALSE),0)</f>
        <v>28</v>
      </c>
      <c r="BV352">
        <f>IFERROR(VLOOKUP($B352,'Raw Stats'!$CM$3:$DC$884,7,FALSE),0)</f>
        <v>8</v>
      </c>
      <c r="BW352">
        <f>IFERROR(VLOOKUP($B352,'Raw Stats'!$CM$3:$DC$884,8,FALSE),0)</f>
        <v>20</v>
      </c>
      <c r="BX352">
        <f>IFERROR(VLOOKUP($B352,'Raw Stats'!$CM$3:$DC$884,9,FALSE),0)</f>
        <v>78</v>
      </c>
      <c r="BY352">
        <f>IFERROR(VLOOKUP($B352,'Raw Stats'!$CM$3:$DC$884,10,FALSE),0)</f>
        <v>23</v>
      </c>
      <c r="BZ352">
        <f>IFERROR(VLOOKUP($B352,'Raw Stats'!$CM$3:$DC$884,11,FALSE)+VLOOKUP($B352,'Raw Stats'!$CM$3:$DC$884,12,FALSE),0)</f>
        <v>1</v>
      </c>
      <c r="CA352">
        <f>IFERROR(VLOOKUP($B352,'Raw Stats'!$CM$3:$DC$884,13,FALSE)+VLOOKUP($B352,'Raw Stats'!$CM$3:$DC$884,14,FALSE),0)</f>
        <v>0</v>
      </c>
      <c r="CB352">
        <f>IFERROR(VLOOKUP($B352,'Raw Stats'!$CM$3:$DC$884,15,FALSE),0)</f>
        <v>3</v>
      </c>
      <c r="CC352">
        <f>IFERROR(VLOOKUP($B352,'Raw Stats'!$CM$3:$DC$884,16,FALSE),0)</f>
        <v>115</v>
      </c>
      <c r="CE352">
        <f>IFERROR(VLOOKUP($B352,'Raw Stats'!$BU$3:$CJ$528,3,FALSE),0)</f>
        <v>73</v>
      </c>
      <c r="CF352">
        <f>IFERROR(VLOOKUP($B352,'Raw Stats'!$BU$3:$CJ$528,4,FALSE),0)</f>
        <v>12</v>
      </c>
      <c r="CG352">
        <f>IFERROR(VLOOKUP($B352,'Raw Stats'!$BU$3:$CJ$5288,5,FALSE),0)</f>
        <v>22</v>
      </c>
      <c r="CH352">
        <f>IFERROR(VLOOKUP($B352,'Raw Stats'!$BU$3:$CJ$528,6,FALSE),0)</f>
        <v>34</v>
      </c>
      <c r="CI352">
        <f>IFERROR(VLOOKUP($B352,'Raw Stats'!$BU$3:$CJ$528,7,FALSE),0)</f>
        <v>-16</v>
      </c>
      <c r="CJ352">
        <f>IFERROR(VLOOKUP($B352,'Raw Stats'!$BU$3:$CJ$528,8,FALSE),0)</f>
        <v>32</v>
      </c>
      <c r="CK352">
        <f>IFERROR(VLOOKUP($B352,'Raw Stats'!$BU$3:$CJ$528,9,FALSE),0)</f>
        <v>104</v>
      </c>
      <c r="CL352">
        <f>IFERROR(VLOOKUP($B352,'Raw Stats'!$BU$3:$CJ$528,10,FALSE),0)</f>
        <v>21</v>
      </c>
      <c r="CM352">
        <f>IFERROR(VLOOKUP($B352,'Raw Stats'!$BU$3:$CJ$528,11,FALSE)+VLOOKUP($B352,'Raw Stats'!$BU$3:$CJ$528,12,FALSE),0)</f>
        <v>4</v>
      </c>
      <c r="CN352">
        <f>IFERROR(VLOOKUP($B352,'Raw Stats'!$BU$3:$CJ$528,13,FALSE)+VLOOKUP($B352,'Raw Stats'!$BU$3:$CJ$528,14,FALSE),0)</f>
        <v>5</v>
      </c>
      <c r="CO352">
        <f>IFERROR(VLOOKUP($B352,'Raw Stats'!$BU$3:$CJ$528,15,FALSE),0)</f>
        <v>1</v>
      </c>
      <c r="CP352">
        <f>IFERROR(VLOOKUP($B352,'Raw Stats'!$BU$3:$CJ$528,16,FALSE),0)</f>
        <v>178</v>
      </c>
      <c r="CR352">
        <f>IFERROR(VLOOKUP($B352,'Raw Stats'!$BC$3:$BR$528,3,FALSE),0)</f>
        <v>47</v>
      </c>
      <c r="CS352">
        <f>IFERROR(VLOOKUP($B352,'Raw Stats'!$BC$3:$BR$528,4,FALSE),0)</f>
        <v>9</v>
      </c>
      <c r="CT352">
        <f>IFERROR(VLOOKUP($B352,'Raw Stats'!$BC$3:$BR$5288,5,FALSE),0)</f>
        <v>23</v>
      </c>
      <c r="CU352">
        <f>IFERROR(VLOOKUP($B352,'Raw Stats'!$BC$3:$BR$52888,6,FALSE),0)</f>
        <v>32</v>
      </c>
      <c r="CV352">
        <f>IFERROR(VLOOKUP($B352,'Raw Stats'!$BC$3:$BR$5288,7,FALSE),0)</f>
        <v>2</v>
      </c>
      <c r="CW352">
        <f>IFERROR(VLOOKUP($B352,'Raw Stats'!$BC$3:$BR$5288,8,FALSE),0)</f>
        <v>12</v>
      </c>
      <c r="CX352">
        <f>IFERROR(VLOOKUP($B352,'Raw Stats'!$BC$3:$BR$5288,9,FALSE),0)</f>
        <v>47</v>
      </c>
      <c r="CY352">
        <f>IFERROR(VLOOKUP($B352,'Raw Stats'!$BC$3:$BR$5288,10,FALSE),0)</f>
        <v>17</v>
      </c>
      <c r="CZ352">
        <f>IFERROR(VLOOKUP($B352,'Raw Stats'!$BC$3:$BR$5288,11,FALSE)+VLOOKUP($B352,'Raw Stats'!$BC$3:$BR$5288,12,FALSE),0)</f>
        <v>6</v>
      </c>
      <c r="DA352">
        <f>IFERROR(VLOOKUP($B352,'Raw Stats'!$BC$3:$BR$5288,13,FALSE)+VLOOKUP($B352,'Raw Stats'!$BC$3:$BR$5288,14,FALSE),0)</f>
        <v>4</v>
      </c>
      <c r="DB352">
        <f>IFERROR(VLOOKUP($B352,'Raw Stats'!$BC$3:$BR$5288,15,FALSE),0)</f>
        <v>2</v>
      </c>
      <c r="DC352">
        <f>IFERROR(VLOOKUP($B352,'Raw Stats'!$BC$3:$BR$5288,16,FALSE),0)</f>
        <v>113</v>
      </c>
      <c r="DE352">
        <f>IFERROR(VLOOKUP($B352,'Raw Stats'!$AK$3:$AZ$528,3,FALSE),0)</f>
        <v>61</v>
      </c>
      <c r="DF352">
        <f>IFERROR(VLOOKUP($B352,'Raw Stats'!$AK$3:$AZ$528,4,FALSE),0)</f>
        <v>14</v>
      </c>
      <c r="DG352">
        <f>IFERROR(VLOOKUP($B352,'Raw Stats'!$AK$3:$AZ$528,5,FALSE),0)</f>
        <v>14</v>
      </c>
      <c r="DH352">
        <f>IFERROR(VLOOKUP($B352,'Raw Stats'!$AK$3:$AZ$528,6,FALSE),0)</f>
        <v>28</v>
      </c>
      <c r="DI352">
        <f>IFERROR(VLOOKUP($B352,'Raw Stats'!$AK$3:$AZ$528,7,FALSE),0)</f>
        <v>-2</v>
      </c>
      <c r="DJ352">
        <f>IFERROR(VLOOKUP($B352,'Raw Stats'!$AK$3:$AZ$528,8,FALSE),0)</f>
        <v>16</v>
      </c>
      <c r="DK352">
        <f>IFERROR(VLOOKUP($B352,'Raw Stats'!$AK$3:$AZ$528,9,FALSE),0)</f>
        <v>55</v>
      </c>
      <c r="DL352">
        <f>IFERROR(VLOOKUP($B352,'Raw Stats'!$AK$3:$AZ$528,10,FALSE),0)</f>
        <v>22</v>
      </c>
      <c r="DM352">
        <f>IFERROR(VLOOKUP($B352,'Raw Stats'!$AK$3:$AZ$528,11,FALSE)+VLOOKUP($B352,'Raw Stats'!$AK$3:$AZ$528,12,FALSE),0)</f>
        <v>5</v>
      </c>
      <c r="DN352">
        <f>IFERROR(VLOOKUP($B352,'Raw Stats'!$AK$3:$AZ$528,13,FALSE)+VLOOKUP($B352,'Raw Stats'!$AK$3:$AZ$528,14,FALSE),0)</f>
        <v>0</v>
      </c>
      <c r="DO352">
        <f>IFERROR(VLOOKUP($B352,'Raw Stats'!$AK$3:$AZ$528,15,FALSE),0)</f>
        <v>2</v>
      </c>
      <c r="DP352">
        <f>IFERROR(VLOOKUP($B352,'Raw Stats'!$AK$3:$AZ$528,16,FALSE),0)</f>
        <v>130</v>
      </c>
      <c r="DR352">
        <f>IFERROR(VLOOKUP($B352,'Raw Stats'!$S$3:$AH$528,3,FALSE),0)</f>
        <v>82</v>
      </c>
      <c r="DS352">
        <f>IFERROR(VLOOKUP($B352,'Raw Stats'!$S$3:$AH$528,4,FALSE),0)</f>
        <v>19</v>
      </c>
      <c r="DT352">
        <f>IFERROR(VLOOKUP($B352,'Raw Stats'!$S$3:$AH$528,5,FALSE),0)</f>
        <v>19</v>
      </c>
      <c r="DU352">
        <f>IFERROR(VLOOKUP($B352,'Raw Stats'!$S$3:$AH$528,6,FALSE),0)</f>
        <v>38</v>
      </c>
      <c r="DV352">
        <f>IFERROR(VLOOKUP($B352,'Raw Stats'!$S$3:$AH$528,7,FALSE),0)</f>
        <v>4</v>
      </c>
      <c r="DW352">
        <f>IFERROR(VLOOKUP($B352,'Raw Stats'!$S$3:$AH$528,8,FALSE),0)</f>
        <v>19</v>
      </c>
      <c r="DX352">
        <f>IFERROR(VLOOKUP($B352,'Raw Stats'!$S$3:$AH$528,9,FALSE),0)</f>
        <v>124</v>
      </c>
      <c r="DY352">
        <f>IFERROR(VLOOKUP($B352,'Raw Stats'!$S$3:$AH$528,10,FALSE),0)</f>
        <v>21</v>
      </c>
      <c r="DZ352">
        <f>IFERROR(VLOOKUP($B352,'Raw Stats'!$S$3:$AH$528,11,FALSE)+VLOOKUP($B352,'Raw Stats'!$S$3:$AH$528,12,FALSE),0)</f>
        <v>6</v>
      </c>
      <c r="EA352">
        <f>IFERROR(VLOOKUP($B352,'Raw Stats'!$S$3:$AH$528,13,FALSE)+VLOOKUP($B352,'Raw Stats'!$S$3:$AH$528,14,FALSE),0)</f>
        <v>0</v>
      </c>
      <c r="EB352">
        <f>IFERROR(VLOOKUP($B352,'Raw Stats'!$S$3:$AH$528,15,FALSE),0)</f>
        <v>0</v>
      </c>
      <c r="EC352">
        <f>IFERROR(VLOOKUP($B352,'Raw Stats'!$S$3:$AH$528,16,FALSE),0)</f>
        <v>199</v>
      </c>
    </row>
    <row r="353" spans="1:133" x14ac:dyDescent="0.2">
      <c r="A353">
        <f>IFERROR(VLOOKUP(B353,Sheet2!$W$1:$X$300,2,FALSE),301)</f>
        <v>301</v>
      </c>
      <c r="B353" t="s">
        <v>293</v>
      </c>
      <c r="C353">
        <f t="shared" si="25"/>
        <v>0.55630404146479207</v>
      </c>
      <c r="D353">
        <f t="shared" si="26"/>
        <v>0.60191576212800302</v>
      </c>
      <c r="E353">
        <f t="shared" si="27"/>
        <v>0.79952796132525861</v>
      </c>
      <c r="F353">
        <f t="shared" si="28"/>
        <v>0.73988978774401992</v>
      </c>
      <c r="G353">
        <f t="shared" si="29"/>
        <v>1.085760530546618</v>
      </c>
      <c r="J353">
        <f>BS353*'Value Calculations'!$D$3</f>
        <v>4.8928251435124546</v>
      </c>
      <c r="K353">
        <f>BT353*'Value Calculations'!$D$4</f>
        <v>6.5122540808929985</v>
      </c>
      <c r="L353">
        <f>BU353*'Value Calculations'!$D$5</f>
        <v>8.4908193616934895</v>
      </c>
      <c r="M353">
        <f>BV353*'Value Calculations'!$D$6</f>
        <v>-1.6258441149517171</v>
      </c>
      <c r="N353">
        <f>BW353*'Value Calculations'!$D$7</f>
        <v>2.1092370493102273</v>
      </c>
      <c r="O353">
        <f>BX353*'Value Calculations'!$D$8</f>
        <v>2.3005265074092733</v>
      </c>
      <c r="P353">
        <f>BY353*'Value Calculations'!$D$9</f>
        <v>5.4159578155132193</v>
      </c>
      <c r="Q353">
        <f>BZ353*'Value Calculations'!$D$10</f>
        <v>2.5572153185334328</v>
      </c>
      <c r="R353">
        <f>CA353*'Value Calculations'!$D$11</f>
        <v>0</v>
      </c>
      <c r="S353">
        <f>CB353*'Value Calculations'!$D$12</f>
        <v>1.6277654791788281</v>
      </c>
      <c r="T353">
        <f>CC353*'Value Calculations'!$D$13</f>
        <v>7.7731343443728225</v>
      </c>
      <c r="V353">
        <f>CF353*'Value Calculations'!$D$3</f>
        <v>3.6696188576343411</v>
      </c>
      <c r="W353">
        <f>CG353*'Value Calculations'!$D$4</f>
        <v>9.1171557132501988</v>
      </c>
      <c r="X353">
        <f>CH353*'Value Calculations'!$D$5</f>
        <v>9.8175098869580975</v>
      </c>
      <c r="Y353">
        <f>CI353*'Value Calculations'!$D$6</f>
        <v>-0.12506493191936285</v>
      </c>
      <c r="Z353">
        <f>CJ353*'Value Calculations'!$D$7</f>
        <v>2.6365463116377841</v>
      </c>
      <c r="AA353">
        <f>CK353*'Value Calculations'!$D$8</f>
        <v>0.93458889363501729</v>
      </c>
      <c r="AB353">
        <f>CL353*'Value Calculations'!$D$9</f>
        <v>3.7785752201255018</v>
      </c>
      <c r="AC353">
        <f>CM353*'Value Calculations'!$D$10</f>
        <v>5.8450635852192754</v>
      </c>
      <c r="AD353">
        <f>CN353*'Value Calculations'!$D$11</f>
        <v>0</v>
      </c>
      <c r="AE353">
        <f>CO353*'Value Calculations'!$D$12</f>
        <v>1.6277654791788281</v>
      </c>
      <c r="AF353">
        <f>CP353*'Value Calculations'!$D$13</f>
        <v>7.841923143880547</v>
      </c>
      <c r="AH353">
        <f>CS353*'Value Calculations'!$D$3</f>
        <v>2.8541480003822652</v>
      </c>
      <c r="AI353">
        <f>CT353*'Value Calculations'!$D$4</f>
        <v>6.8378667849376482</v>
      </c>
      <c r="AJ353">
        <f>CU353*'Value Calculations'!$D$5</f>
        <v>7.4294669414818033</v>
      </c>
      <c r="AK353">
        <f>CV353*'Value Calculations'!$D$6</f>
        <v>0.50025972767745142</v>
      </c>
      <c r="AL353">
        <f>CW353*'Value Calculations'!$D$7</f>
        <v>0.52730926232755682</v>
      </c>
      <c r="AM353">
        <f>CX353*'Value Calculations'!$D$8</f>
        <v>1.0783718003480969</v>
      </c>
      <c r="AN353">
        <f>CY353*'Value Calculations'!$D$9</f>
        <v>3.7785752201255018</v>
      </c>
      <c r="AO353">
        <f>CZ353*'Value Calculations'!$D$10</f>
        <v>2.9225317926096377</v>
      </c>
      <c r="AP353">
        <f>DA353*'Value Calculations'!$D$11</f>
        <v>0.9907141480249374</v>
      </c>
      <c r="AQ353">
        <f>DB353*'Value Calculations'!$D$12</f>
        <v>0.81388273958941404</v>
      </c>
      <c r="AR353">
        <f>DC353*'Value Calculations'!$D$13</f>
        <v>5.8470479581565478</v>
      </c>
      <c r="AT353">
        <f>DF353*'Value Calculations'!$D$3</f>
        <v>6.9315022866426439</v>
      </c>
      <c r="AU353">
        <f>DG353*'Value Calculations'!$D$4</f>
        <v>8.7915430092055473</v>
      </c>
      <c r="AV353">
        <f>DH353*'Value Calculations'!$D$5</f>
        <v>11.674876622328547</v>
      </c>
      <c r="AW353">
        <f>DI353*'Value Calculations'!$D$6</f>
        <v>-0.87545452343553998</v>
      </c>
      <c r="AX353">
        <f>DJ353*'Value Calculations'!$D$7</f>
        <v>4.7457833609480113</v>
      </c>
      <c r="AY353">
        <f>DK353*'Value Calculations'!$D$8</f>
        <v>2.5162008674788927</v>
      </c>
      <c r="AZ353">
        <f>DL353*'Value Calculations'!$D$9</f>
        <v>6.2976253668758364</v>
      </c>
      <c r="BA353">
        <f>DM353*'Value Calculations'!$D$10</f>
        <v>4.3837976889144565</v>
      </c>
      <c r="BB353">
        <f>DN353*'Value Calculations'!$D$11</f>
        <v>0.9907141480249374</v>
      </c>
      <c r="BC353">
        <f>DO353*'Value Calculations'!$D$12</f>
        <v>1.6277654791788281</v>
      </c>
      <c r="BD353">
        <f>DP353*'Value Calculations'!$D$13</f>
        <v>12.106828713359441</v>
      </c>
      <c r="BF353">
        <f>DS353*'Value Calculations'!$D$3</f>
        <v>4.0773542862603787</v>
      </c>
      <c r="BG353">
        <f>DT353*'Value Calculations'!$D$4</f>
        <v>8.1403176011162479</v>
      </c>
      <c r="BH353">
        <f>DU353*'Value Calculations'!$D$5</f>
        <v>9.2868336768522539</v>
      </c>
      <c r="BI353">
        <f>DV353*'Value Calculations'!$D$6</f>
        <v>-0.12506493191936285</v>
      </c>
      <c r="BJ353">
        <f>DW353*'Value Calculations'!$D$7</f>
        <v>1.4061580328734848</v>
      </c>
      <c r="BK353">
        <f>DX353*'Value Calculations'!$D$8</f>
        <v>1.1502632537046367</v>
      </c>
      <c r="BL353">
        <f>DY353*'Value Calculations'!$D$9</f>
        <v>2.0152401174002676</v>
      </c>
      <c r="BM353">
        <f>DZ353*'Value Calculations'!$D$10</f>
        <v>5.1144306370668655</v>
      </c>
      <c r="BN353">
        <f>EA353*'Value Calculations'!$D$11</f>
        <v>0</v>
      </c>
      <c r="BO353">
        <f>EB353*'Value Calculations'!$D$12</f>
        <v>0.81388273958941404</v>
      </c>
      <c r="BP353">
        <f>EC353*'Value Calculations'!$D$13</f>
        <v>6.1222031561874442</v>
      </c>
      <c r="BR353">
        <f>IFERROR(VLOOKUP($B353,'Raw Stats'!$CM$3:$DC$884,3,FALSE),0)</f>
        <v>72</v>
      </c>
      <c r="BS353">
        <f>IFERROR(VLOOKUP($B353,'Raw Stats'!$CM$3:$DC$884,4,FALSE),0)</f>
        <v>12</v>
      </c>
      <c r="BT353">
        <f>IFERROR(VLOOKUP($B353,'Raw Stats'!$CM$3:$DC$884,5,FALSE),0)</f>
        <v>20</v>
      </c>
      <c r="BU353">
        <f>IFERROR(VLOOKUP($B353,'Raw Stats'!$CM$3:$DC$884,6,FALSE),0)</f>
        <v>32</v>
      </c>
      <c r="BV353">
        <f>IFERROR(VLOOKUP($B353,'Raw Stats'!$CM$3:$DC$884,7,FALSE),0)</f>
        <v>-13</v>
      </c>
      <c r="BW353">
        <f>IFERROR(VLOOKUP($B353,'Raw Stats'!$CM$3:$DC$884,8,FALSE),0)</f>
        <v>24</v>
      </c>
      <c r="BX353">
        <f>IFERROR(VLOOKUP($B353,'Raw Stats'!$CM$3:$DC$884,9,FALSE),0)</f>
        <v>32</v>
      </c>
      <c r="BY353">
        <f>IFERROR(VLOOKUP($B353,'Raw Stats'!$CM$3:$DC$884,10,FALSE),0)</f>
        <v>43</v>
      </c>
      <c r="BZ353">
        <f>IFERROR(VLOOKUP($B353,'Raw Stats'!$CM$3:$DC$884,11,FALSE)+VLOOKUP($B353,'Raw Stats'!$CM$3:$DC$884,12,FALSE),0)</f>
        <v>7</v>
      </c>
      <c r="CA353">
        <f>IFERROR(VLOOKUP($B353,'Raw Stats'!$CM$3:$DC$884,13,FALSE)+VLOOKUP($B353,'Raw Stats'!$CM$3:$DC$884,14,FALSE),0)</f>
        <v>0</v>
      </c>
      <c r="CB353">
        <f>IFERROR(VLOOKUP($B353,'Raw Stats'!$CM$3:$DC$884,15,FALSE),0)</f>
        <v>2</v>
      </c>
      <c r="CC353">
        <f>IFERROR(VLOOKUP($B353,'Raw Stats'!$CM$3:$DC$884,16,FALSE),0)</f>
        <v>113</v>
      </c>
      <c r="CE353">
        <f>IFERROR(VLOOKUP($B353,'Raw Stats'!$BU$3:$CJ$528,3,FALSE),0)</f>
        <v>75</v>
      </c>
      <c r="CF353">
        <f>IFERROR(VLOOKUP($B353,'Raw Stats'!$BU$3:$CJ$528,4,FALSE),0)</f>
        <v>9</v>
      </c>
      <c r="CG353">
        <f>IFERROR(VLOOKUP($B353,'Raw Stats'!$BU$3:$CJ$5288,5,FALSE),0)</f>
        <v>28</v>
      </c>
      <c r="CH353">
        <f>IFERROR(VLOOKUP($B353,'Raw Stats'!$BU$3:$CJ$528,6,FALSE),0)</f>
        <v>37</v>
      </c>
      <c r="CI353">
        <f>IFERROR(VLOOKUP($B353,'Raw Stats'!$BU$3:$CJ$528,7,FALSE),0)</f>
        <v>-1</v>
      </c>
      <c r="CJ353">
        <f>IFERROR(VLOOKUP($B353,'Raw Stats'!$BU$3:$CJ$528,8,FALSE),0)</f>
        <v>30</v>
      </c>
      <c r="CK353">
        <f>IFERROR(VLOOKUP($B353,'Raw Stats'!$BU$3:$CJ$528,9,FALSE),0)</f>
        <v>13</v>
      </c>
      <c r="CL353">
        <f>IFERROR(VLOOKUP($B353,'Raw Stats'!$BU$3:$CJ$528,10,FALSE),0)</f>
        <v>30</v>
      </c>
      <c r="CM353">
        <f>IFERROR(VLOOKUP($B353,'Raw Stats'!$BU$3:$CJ$528,11,FALSE)+VLOOKUP($B353,'Raw Stats'!$BU$3:$CJ$528,12,FALSE),0)</f>
        <v>16</v>
      </c>
      <c r="CN353">
        <f>IFERROR(VLOOKUP($B353,'Raw Stats'!$BU$3:$CJ$528,13,FALSE)+VLOOKUP($B353,'Raw Stats'!$BU$3:$CJ$528,14,FALSE),0)</f>
        <v>0</v>
      </c>
      <c r="CO353">
        <f>IFERROR(VLOOKUP($B353,'Raw Stats'!$BU$3:$CJ$528,15,FALSE),0)</f>
        <v>2</v>
      </c>
      <c r="CP353">
        <f>IFERROR(VLOOKUP($B353,'Raw Stats'!$BU$3:$CJ$528,16,FALSE),0)</f>
        <v>114</v>
      </c>
      <c r="CR353">
        <f>IFERROR(VLOOKUP($B353,'Raw Stats'!$BC$3:$BR$528,3,FALSE),0)</f>
        <v>42</v>
      </c>
      <c r="CS353">
        <f>IFERROR(VLOOKUP($B353,'Raw Stats'!$BC$3:$BR$528,4,FALSE),0)</f>
        <v>7</v>
      </c>
      <c r="CT353">
        <f>IFERROR(VLOOKUP($B353,'Raw Stats'!$BC$3:$BR$5288,5,FALSE),0)</f>
        <v>21</v>
      </c>
      <c r="CU353">
        <f>IFERROR(VLOOKUP($B353,'Raw Stats'!$BC$3:$BR$52888,6,FALSE),0)</f>
        <v>28</v>
      </c>
      <c r="CV353">
        <f>IFERROR(VLOOKUP($B353,'Raw Stats'!$BC$3:$BR$5288,7,FALSE),0)</f>
        <v>4</v>
      </c>
      <c r="CW353">
        <f>IFERROR(VLOOKUP($B353,'Raw Stats'!$BC$3:$BR$5288,8,FALSE),0)</f>
        <v>6</v>
      </c>
      <c r="CX353">
        <f>IFERROR(VLOOKUP($B353,'Raw Stats'!$BC$3:$BR$5288,9,FALSE),0)</f>
        <v>15</v>
      </c>
      <c r="CY353">
        <f>IFERROR(VLOOKUP($B353,'Raw Stats'!$BC$3:$BR$5288,10,FALSE),0)</f>
        <v>30</v>
      </c>
      <c r="CZ353">
        <f>IFERROR(VLOOKUP($B353,'Raw Stats'!$BC$3:$BR$5288,11,FALSE)+VLOOKUP($B353,'Raw Stats'!$BC$3:$BR$5288,12,FALSE),0)</f>
        <v>8</v>
      </c>
      <c r="DA353">
        <f>IFERROR(VLOOKUP($B353,'Raw Stats'!$BC$3:$BR$5288,13,FALSE)+VLOOKUP($B353,'Raw Stats'!$BC$3:$BR$5288,14,FALSE),0)</f>
        <v>1</v>
      </c>
      <c r="DB353">
        <f>IFERROR(VLOOKUP($B353,'Raw Stats'!$BC$3:$BR$5288,15,FALSE),0)</f>
        <v>1</v>
      </c>
      <c r="DC353">
        <f>IFERROR(VLOOKUP($B353,'Raw Stats'!$BC$3:$BR$5288,16,FALSE),0)</f>
        <v>85</v>
      </c>
      <c r="DE353">
        <f>IFERROR(VLOOKUP($B353,'Raw Stats'!$AK$3:$AZ$528,3,FALSE),0)</f>
        <v>80</v>
      </c>
      <c r="DF353">
        <f>IFERROR(VLOOKUP($B353,'Raw Stats'!$AK$3:$AZ$528,4,FALSE),0)</f>
        <v>17</v>
      </c>
      <c r="DG353">
        <f>IFERROR(VLOOKUP($B353,'Raw Stats'!$AK$3:$AZ$528,5,FALSE),0)</f>
        <v>27</v>
      </c>
      <c r="DH353">
        <f>IFERROR(VLOOKUP($B353,'Raw Stats'!$AK$3:$AZ$528,6,FALSE),0)</f>
        <v>44</v>
      </c>
      <c r="DI353">
        <f>IFERROR(VLOOKUP($B353,'Raw Stats'!$AK$3:$AZ$528,7,FALSE),0)</f>
        <v>-7</v>
      </c>
      <c r="DJ353">
        <f>IFERROR(VLOOKUP($B353,'Raw Stats'!$AK$3:$AZ$528,8,FALSE),0)</f>
        <v>54</v>
      </c>
      <c r="DK353">
        <f>IFERROR(VLOOKUP($B353,'Raw Stats'!$AK$3:$AZ$528,9,FALSE),0)</f>
        <v>35</v>
      </c>
      <c r="DL353">
        <f>IFERROR(VLOOKUP($B353,'Raw Stats'!$AK$3:$AZ$528,10,FALSE),0)</f>
        <v>50</v>
      </c>
      <c r="DM353">
        <f>IFERROR(VLOOKUP($B353,'Raw Stats'!$AK$3:$AZ$528,11,FALSE)+VLOOKUP($B353,'Raw Stats'!$AK$3:$AZ$528,12,FALSE),0)</f>
        <v>12</v>
      </c>
      <c r="DN353">
        <f>IFERROR(VLOOKUP($B353,'Raw Stats'!$AK$3:$AZ$528,13,FALSE)+VLOOKUP($B353,'Raw Stats'!$AK$3:$AZ$528,14,FALSE),0)</f>
        <v>1</v>
      </c>
      <c r="DO353">
        <f>IFERROR(VLOOKUP($B353,'Raw Stats'!$AK$3:$AZ$528,15,FALSE),0)</f>
        <v>2</v>
      </c>
      <c r="DP353">
        <f>IFERROR(VLOOKUP($B353,'Raw Stats'!$AK$3:$AZ$528,16,FALSE),0)</f>
        <v>176</v>
      </c>
      <c r="DR353">
        <f>IFERROR(VLOOKUP($B353,'Raw Stats'!$S$3:$AH$528,3,FALSE),0)</f>
        <v>35</v>
      </c>
      <c r="DS353">
        <f>IFERROR(VLOOKUP($B353,'Raw Stats'!$S$3:$AH$528,4,FALSE),0)</f>
        <v>10</v>
      </c>
      <c r="DT353">
        <f>IFERROR(VLOOKUP($B353,'Raw Stats'!$S$3:$AH$528,5,FALSE),0)</f>
        <v>25</v>
      </c>
      <c r="DU353">
        <f>IFERROR(VLOOKUP($B353,'Raw Stats'!$S$3:$AH$528,6,FALSE),0)</f>
        <v>35</v>
      </c>
      <c r="DV353">
        <f>IFERROR(VLOOKUP($B353,'Raw Stats'!$S$3:$AH$528,7,FALSE),0)</f>
        <v>-1</v>
      </c>
      <c r="DW353">
        <f>IFERROR(VLOOKUP($B353,'Raw Stats'!$S$3:$AH$528,8,FALSE),0)</f>
        <v>16</v>
      </c>
      <c r="DX353">
        <f>IFERROR(VLOOKUP($B353,'Raw Stats'!$S$3:$AH$528,9,FALSE),0)</f>
        <v>16</v>
      </c>
      <c r="DY353">
        <f>IFERROR(VLOOKUP($B353,'Raw Stats'!$S$3:$AH$528,10,FALSE),0)</f>
        <v>16</v>
      </c>
      <c r="DZ353">
        <f>IFERROR(VLOOKUP($B353,'Raw Stats'!$S$3:$AH$528,11,FALSE)+VLOOKUP($B353,'Raw Stats'!$S$3:$AH$528,12,FALSE),0)</f>
        <v>14</v>
      </c>
      <c r="EA353">
        <f>IFERROR(VLOOKUP($B353,'Raw Stats'!$S$3:$AH$528,13,FALSE)+VLOOKUP($B353,'Raw Stats'!$S$3:$AH$528,14,FALSE),0)</f>
        <v>0</v>
      </c>
      <c r="EB353">
        <f>IFERROR(VLOOKUP($B353,'Raw Stats'!$S$3:$AH$528,15,FALSE),0)</f>
        <v>1</v>
      </c>
      <c r="EC353">
        <f>IFERROR(VLOOKUP($B353,'Raw Stats'!$S$3:$AH$528,16,FALSE),0)</f>
        <v>89</v>
      </c>
    </row>
    <row r="354" spans="1:133" x14ac:dyDescent="0.2">
      <c r="A354">
        <f>IFERROR(VLOOKUP(B354,Sheet2!$W$1:$X$300,2,FALSE),301)</f>
        <v>298</v>
      </c>
      <c r="B354" t="s">
        <v>1232</v>
      </c>
      <c r="C354">
        <f t="shared" si="25"/>
        <v>0.55437740030677196</v>
      </c>
      <c r="D354">
        <f t="shared" si="26"/>
        <v>0</v>
      </c>
      <c r="E354">
        <f t="shared" si="27"/>
        <v>0</v>
      </c>
      <c r="F354">
        <f t="shared" si="28"/>
        <v>0</v>
      </c>
      <c r="G354">
        <f t="shared" si="29"/>
        <v>0</v>
      </c>
      <c r="J354">
        <f>BS354*'Value Calculations'!$D$3</f>
        <v>0.8154708572520758</v>
      </c>
      <c r="K354">
        <f>BT354*'Value Calculations'!$D$4</f>
        <v>5.8610286728036982</v>
      </c>
      <c r="L354">
        <f>BU354*'Value Calculations'!$D$5</f>
        <v>5.3067621010584309</v>
      </c>
      <c r="M354">
        <f>BV354*'Value Calculations'!$D$6</f>
        <v>-2.6263635703066202</v>
      </c>
      <c r="N354">
        <f>BW354*'Value Calculations'!$D$7</f>
        <v>0.35153950821837121</v>
      </c>
      <c r="O354">
        <f>BX354*'Value Calculations'!$D$8</f>
        <v>3.2351154010442906</v>
      </c>
      <c r="P354">
        <f>BY354*'Value Calculations'!$D$9</f>
        <v>12.847155748426706</v>
      </c>
      <c r="Q354">
        <f>BZ354*'Value Calculations'!$D$10</f>
        <v>0.73063294815240942</v>
      </c>
      <c r="R354">
        <f>CA354*'Value Calculations'!$D$11</f>
        <v>0</v>
      </c>
      <c r="S354">
        <f>CB354*'Value Calculations'!$D$12</f>
        <v>0</v>
      </c>
      <c r="T354">
        <f>CC354*'Value Calculations'!$D$13</f>
        <v>6.7413023517569615</v>
      </c>
      <c r="V354">
        <f>CF354*'Value Calculations'!$D$3</f>
        <v>0</v>
      </c>
      <c r="W354">
        <f>CG354*'Value Calculations'!$D$4</f>
        <v>0.65122540808929985</v>
      </c>
      <c r="X354">
        <f>CH354*'Value Calculations'!$D$5</f>
        <v>0</v>
      </c>
      <c r="Y354">
        <f>CI354*'Value Calculations'!$D$6</f>
        <v>0</v>
      </c>
      <c r="Z354">
        <f>CJ354*'Value Calculations'!$D$7</f>
        <v>0</v>
      </c>
      <c r="AA354">
        <f>CK354*'Value Calculations'!$D$8</f>
        <v>0</v>
      </c>
      <c r="AB354">
        <f>CL354*'Value Calculations'!$D$9</f>
        <v>0</v>
      </c>
      <c r="AC354">
        <f>CM354*'Value Calculations'!$D$10</f>
        <v>0</v>
      </c>
      <c r="AD354">
        <f>CN354*'Value Calculations'!$D$11</f>
        <v>0</v>
      </c>
      <c r="AE354">
        <f>CO354*'Value Calculations'!$D$12</f>
        <v>0</v>
      </c>
      <c r="AF354">
        <f>CP354*'Value Calculations'!$D$13</f>
        <v>0</v>
      </c>
      <c r="AH354">
        <f>CS354*'Value Calculations'!$D$3</f>
        <v>0</v>
      </c>
      <c r="AI354">
        <f>CT354*'Value Calculations'!$D$4</f>
        <v>0</v>
      </c>
      <c r="AJ354">
        <f>CU354*'Value Calculations'!$D$5</f>
        <v>0</v>
      </c>
      <c r="AK354">
        <f>CV354*'Value Calculations'!$D$6</f>
        <v>0</v>
      </c>
      <c r="AL354">
        <f>CW354*'Value Calculations'!$D$7</f>
        <v>0</v>
      </c>
      <c r="AM354">
        <f>CX354*'Value Calculations'!$D$8</f>
        <v>0</v>
      </c>
      <c r="AN354">
        <f>CY354*'Value Calculations'!$D$9</f>
        <v>0</v>
      </c>
      <c r="AO354">
        <f>CZ354*'Value Calculations'!$D$10</f>
        <v>0</v>
      </c>
      <c r="AP354">
        <f>DA354*'Value Calculations'!$D$11</f>
        <v>0</v>
      </c>
      <c r="AQ354">
        <f>DB354*'Value Calculations'!$D$12</f>
        <v>0</v>
      </c>
      <c r="AR354">
        <f>DC354*'Value Calculations'!$D$13</f>
        <v>0</v>
      </c>
      <c r="AT354">
        <f>DF354*'Value Calculations'!$D$3</f>
        <v>0</v>
      </c>
      <c r="AU354">
        <f>DG354*'Value Calculations'!$D$4</f>
        <v>0</v>
      </c>
      <c r="AV354">
        <f>DH354*'Value Calculations'!$D$5</f>
        <v>0</v>
      </c>
      <c r="AW354">
        <f>DI354*'Value Calculations'!$D$6</f>
        <v>0</v>
      </c>
      <c r="AX354">
        <f>DJ354*'Value Calculations'!$D$7</f>
        <v>0</v>
      </c>
      <c r="AY354">
        <f>DK354*'Value Calculations'!$D$8</f>
        <v>0</v>
      </c>
      <c r="AZ354">
        <f>DL354*'Value Calculations'!$D$9</f>
        <v>0</v>
      </c>
      <c r="BA354">
        <f>DM354*'Value Calculations'!$D$10</f>
        <v>0</v>
      </c>
      <c r="BB354">
        <f>DN354*'Value Calculations'!$D$11</f>
        <v>0</v>
      </c>
      <c r="BC354">
        <f>DO354*'Value Calculations'!$D$12</f>
        <v>0</v>
      </c>
      <c r="BD354">
        <f>DP354*'Value Calculations'!$D$13</f>
        <v>0</v>
      </c>
      <c r="BF354">
        <f>DS354*'Value Calculations'!$D$3</f>
        <v>0</v>
      </c>
      <c r="BG354">
        <f>DT354*'Value Calculations'!$D$4</f>
        <v>0</v>
      </c>
      <c r="BH354">
        <f>DU354*'Value Calculations'!$D$5</f>
        <v>0</v>
      </c>
      <c r="BI354">
        <f>DV354*'Value Calculations'!$D$6</f>
        <v>0</v>
      </c>
      <c r="BJ354">
        <f>DW354*'Value Calculations'!$D$7</f>
        <v>0</v>
      </c>
      <c r="BK354">
        <f>DX354*'Value Calculations'!$D$8</f>
        <v>0</v>
      </c>
      <c r="BL354">
        <f>DY354*'Value Calculations'!$D$9</f>
        <v>0</v>
      </c>
      <c r="BM354">
        <f>DZ354*'Value Calculations'!$D$10</f>
        <v>0</v>
      </c>
      <c r="BN354">
        <f>EA354*'Value Calculations'!$D$11</f>
        <v>0</v>
      </c>
      <c r="BO354">
        <f>EB354*'Value Calculations'!$D$12</f>
        <v>0</v>
      </c>
      <c r="BP354">
        <f>EC354*'Value Calculations'!$D$13</f>
        <v>0</v>
      </c>
      <c r="BR354">
        <f>IFERROR(VLOOKUP($B354,'Raw Stats'!$CM$3:$DC$884,3,FALSE),0)</f>
        <v>60</v>
      </c>
      <c r="BS354">
        <f>IFERROR(VLOOKUP($B354,'Raw Stats'!$CM$3:$DC$884,4,FALSE),0)</f>
        <v>2</v>
      </c>
      <c r="BT354">
        <f>IFERROR(VLOOKUP($B354,'Raw Stats'!$CM$3:$DC$884,5,FALSE),0)</f>
        <v>18</v>
      </c>
      <c r="BU354">
        <f>IFERROR(VLOOKUP($B354,'Raw Stats'!$CM$3:$DC$884,6,FALSE),0)</f>
        <v>20</v>
      </c>
      <c r="BV354">
        <f>IFERROR(VLOOKUP($B354,'Raw Stats'!$CM$3:$DC$884,7,FALSE),0)</f>
        <v>-21</v>
      </c>
      <c r="BW354">
        <f>IFERROR(VLOOKUP($B354,'Raw Stats'!$CM$3:$DC$884,8,FALSE),0)</f>
        <v>4</v>
      </c>
      <c r="BX354">
        <f>IFERROR(VLOOKUP($B354,'Raw Stats'!$CM$3:$DC$884,9,FALSE),0)</f>
        <v>45</v>
      </c>
      <c r="BY354">
        <f>IFERROR(VLOOKUP($B354,'Raw Stats'!$CM$3:$DC$884,10,FALSE),0)</f>
        <v>102</v>
      </c>
      <c r="BZ354">
        <f>IFERROR(VLOOKUP($B354,'Raw Stats'!$CM$3:$DC$884,11,FALSE)+VLOOKUP($B354,'Raw Stats'!$CM$3:$DC$884,12,FALSE),0)</f>
        <v>2</v>
      </c>
      <c r="CA354">
        <f>IFERROR(VLOOKUP($B354,'Raw Stats'!$CM$3:$DC$884,13,FALSE)+VLOOKUP($B354,'Raw Stats'!$CM$3:$DC$884,14,FALSE),0)</f>
        <v>0</v>
      </c>
      <c r="CB354">
        <f>IFERROR(VLOOKUP($B354,'Raw Stats'!$CM$3:$DC$884,15,FALSE),0)</f>
        <v>0</v>
      </c>
      <c r="CC354">
        <f>IFERROR(VLOOKUP($B354,'Raw Stats'!$CM$3:$DC$884,16,FALSE),0)</f>
        <v>98</v>
      </c>
      <c r="CE354">
        <f>IFERROR(VLOOKUP($B354,'Raw Stats'!$BU$3:$CJ$528,3,FALSE),0)</f>
        <v>0</v>
      </c>
      <c r="CF354">
        <f>IFERROR(VLOOKUP($B354,'Raw Stats'!$BU$3:$CJ$528,4,FALSE),0)</f>
        <v>0</v>
      </c>
      <c r="CG354">
        <f>IFERROR(VLOOKUP($B354,'Raw Stats'!$BU$3:$CJ$5288,5,FALSE),0)</f>
        <v>2</v>
      </c>
      <c r="CH354">
        <f>IFERROR(VLOOKUP($B354,'Raw Stats'!$BU$3:$CJ$528,6,FALSE),0)</f>
        <v>0</v>
      </c>
      <c r="CI354">
        <f>IFERROR(VLOOKUP($B354,'Raw Stats'!$BU$3:$CJ$528,7,FALSE),0)</f>
        <v>0</v>
      </c>
      <c r="CJ354">
        <f>IFERROR(VLOOKUP($B354,'Raw Stats'!$BU$3:$CJ$528,8,FALSE),0)</f>
        <v>0</v>
      </c>
      <c r="CK354">
        <f>IFERROR(VLOOKUP($B354,'Raw Stats'!$BU$3:$CJ$528,9,FALSE),0)</f>
        <v>0</v>
      </c>
      <c r="CL354">
        <f>IFERROR(VLOOKUP($B354,'Raw Stats'!$BU$3:$CJ$528,10,FALSE),0)</f>
        <v>0</v>
      </c>
      <c r="CM354">
        <f>IFERROR(VLOOKUP($B354,'Raw Stats'!$BU$3:$CJ$528,11,FALSE)+VLOOKUP($B354,'Raw Stats'!$BU$3:$CJ$528,12,FALSE),0)</f>
        <v>0</v>
      </c>
      <c r="CN354">
        <f>IFERROR(VLOOKUP($B354,'Raw Stats'!$BU$3:$CJ$528,13,FALSE)+VLOOKUP($B354,'Raw Stats'!$BU$3:$CJ$528,14,FALSE),0)</f>
        <v>0</v>
      </c>
      <c r="CO354">
        <f>IFERROR(VLOOKUP($B354,'Raw Stats'!$BU$3:$CJ$528,15,FALSE),0)</f>
        <v>0</v>
      </c>
      <c r="CP354">
        <f>IFERROR(VLOOKUP($B354,'Raw Stats'!$BU$3:$CJ$528,16,FALSE),0)</f>
        <v>0</v>
      </c>
      <c r="CR354">
        <f>IFERROR(VLOOKUP($B354,'Raw Stats'!$BC$3:$BR$528,3,FALSE),0)</f>
        <v>0</v>
      </c>
      <c r="CS354">
        <f>IFERROR(VLOOKUP($B354,'Raw Stats'!$BC$3:$BR$528,4,FALSE),0)</f>
        <v>0</v>
      </c>
      <c r="CT354">
        <f>IFERROR(VLOOKUP($B354,'Raw Stats'!$BC$3:$BR$5288,5,FALSE),0)</f>
        <v>0</v>
      </c>
      <c r="CU354">
        <f>IFERROR(VLOOKUP($B354,'Raw Stats'!$BC$3:$BR$52888,6,FALSE),0)</f>
        <v>0</v>
      </c>
      <c r="CV354">
        <f>IFERROR(VLOOKUP($B354,'Raw Stats'!$BC$3:$BR$5288,7,FALSE),0)</f>
        <v>0</v>
      </c>
      <c r="CW354">
        <f>IFERROR(VLOOKUP($B354,'Raw Stats'!$BC$3:$BR$5288,8,FALSE),0)</f>
        <v>0</v>
      </c>
      <c r="CX354">
        <f>IFERROR(VLOOKUP($B354,'Raw Stats'!$BC$3:$BR$5288,9,FALSE),0)</f>
        <v>0</v>
      </c>
      <c r="CY354">
        <f>IFERROR(VLOOKUP($B354,'Raw Stats'!$BC$3:$BR$5288,10,FALSE),0)</f>
        <v>0</v>
      </c>
      <c r="CZ354">
        <f>IFERROR(VLOOKUP($B354,'Raw Stats'!$BC$3:$BR$5288,11,FALSE)+VLOOKUP($B354,'Raw Stats'!$BC$3:$BR$5288,12,FALSE),0)</f>
        <v>0</v>
      </c>
      <c r="DA354">
        <f>IFERROR(VLOOKUP($B354,'Raw Stats'!$BC$3:$BR$5288,13,FALSE)+VLOOKUP($B354,'Raw Stats'!$BC$3:$BR$5288,14,FALSE),0)</f>
        <v>0</v>
      </c>
      <c r="DB354">
        <f>IFERROR(VLOOKUP($B354,'Raw Stats'!$BC$3:$BR$5288,15,FALSE),0)</f>
        <v>0</v>
      </c>
      <c r="DC354">
        <f>IFERROR(VLOOKUP($B354,'Raw Stats'!$BC$3:$BR$5288,16,FALSE),0)</f>
        <v>0</v>
      </c>
      <c r="DE354">
        <f>IFERROR(VLOOKUP($B354,'Raw Stats'!$AK$3:$AZ$528,3,FALSE),0)</f>
        <v>0</v>
      </c>
      <c r="DF354">
        <f>IFERROR(VLOOKUP($B354,'Raw Stats'!$AK$3:$AZ$528,4,FALSE),0)</f>
        <v>0</v>
      </c>
      <c r="DG354">
        <f>IFERROR(VLOOKUP($B354,'Raw Stats'!$AK$3:$AZ$528,5,FALSE),0)</f>
        <v>0</v>
      </c>
      <c r="DH354">
        <f>IFERROR(VLOOKUP($B354,'Raw Stats'!$AK$3:$AZ$528,6,FALSE),0)</f>
        <v>0</v>
      </c>
      <c r="DI354">
        <f>IFERROR(VLOOKUP($B354,'Raw Stats'!$AK$3:$AZ$528,7,FALSE),0)</f>
        <v>0</v>
      </c>
      <c r="DJ354">
        <f>IFERROR(VLOOKUP($B354,'Raw Stats'!$AK$3:$AZ$528,8,FALSE),0)</f>
        <v>0</v>
      </c>
      <c r="DK354">
        <f>IFERROR(VLOOKUP($B354,'Raw Stats'!$AK$3:$AZ$528,9,FALSE),0)</f>
        <v>0</v>
      </c>
      <c r="DL354">
        <f>IFERROR(VLOOKUP($B354,'Raw Stats'!$AK$3:$AZ$528,10,FALSE),0)</f>
        <v>0</v>
      </c>
      <c r="DM354">
        <f>IFERROR(VLOOKUP($B354,'Raw Stats'!$AK$3:$AZ$528,11,FALSE)+VLOOKUP($B354,'Raw Stats'!$AK$3:$AZ$528,12,FALSE),0)</f>
        <v>0</v>
      </c>
      <c r="DN354">
        <f>IFERROR(VLOOKUP($B354,'Raw Stats'!$AK$3:$AZ$528,13,FALSE)+VLOOKUP($B354,'Raw Stats'!$AK$3:$AZ$528,14,FALSE),0)</f>
        <v>0</v>
      </c>
      <c r="DO354">
        <f>IFERROR(VLOOKUP($B354,'Raw Stats'!$AK$3:$AZ$528,15,FALSE),0)</f>
        <v>0</v>
      </c>
      <c r="DP354">
        <f>IFERROR(VLOOKUP($B354,'Raw Stats'!$AK$3:$AZ$528,16,FALSE),0)</f>
        <v>0</v>
      </c>
      <c r="DR354">
        <f>IFERROR(VLOOKUP($B354,'Raw Stats'!$S$3:$AH$528,3,FALSE),0)</f>
        <v>0</v>
      </c>
      <c r="DS354">
        <f>IFERROR(VLOOKUP($B354,'Raw Stats'!$S$3:$AH$528,4,FALSE),0)</f>
        <v>0</v>
      </c>
      <c r="DT354">
        <f>IFERROR(VLOOKUP($B354,'Raw Stats'!$S$3:$AH$528,5,FALSE),0)</f>
        <v>0</v>
      </c>
      <c r="DU354">
        <f>IFERROR(VLOOKUP($B354,'Raw Stats'!$S$3:$AH$528,6,FALSE),0)</f>
        <v>0</v>
      </c>
      <c r="DV354">
        <f>IFERROR(VLOOKUP($B354,'Raw Stats'!$S$3:$AH$528,7,FALSE),0)</f>
        <v>0</v>
      </c>
      <c r="DW354">
        <f>IFERROR(VLOOKUP($B354,'Raw Stats'!$S$3:$AH$528,8,FALSE),0)</f>
        <v>0</v>
      </c>
      <c r="DX354">
        <f>IFERROR(VLOOKUP($B354,'Raw Stats'!$S$3:$AH$528,9,FALSE),0)</f>
        <v>0</v>
      </c>
      <c r="DY354">
        <f>IFERROR(VLOOKUP($B354,'Raw Stats'!$S$3:$AH$528,10,FALSE),0)</f>
        <v>0</v>
      </c>
      <c r="DZ354">
        <f>IFERROR(VLOOKUP($B354,'Raw Stats'!$S$3:$AH$528,11,FALSE)+VLOOKUP($B354,'Raw Stats'!$S$3:$AH$528,12,FALSE),0)</f>
        <v>0</v>
      </c>
      <c r="EA354">
        <f>IFERROR(VLOOKUP($B354,'Raw Stats'!$S$3:$AH$528,13,FALSE)+VLOOKUP($B354,'Raw Stats'!$S$3:$AH$528,14,FALSE),0)</f>
        <v>0</v>
      </c>
      <c r="EB354">
        <f>IFERROR(VLOOKUP($B354,'Raw Stats'!$S$3:$AH$528,15,FALSE),0)</f>
        <v>0</v>
      </c>
      <c r="EC354">
        <f>IFERROR(VLOOKUP($B354,'Raw Stats'!$S$3:$AH$528,16,FALSE),0)</f>
        <v>0</v>
      </c>
    </row>
    <row r="355" spans="1:133" x14ac:dyDescent="0.2">
      <c r="A355">
        <f>IFERROR(VLOOKUP(B355,Sheet2!$W$1:$X$300,2,FALSE),301)</f>
        <v>301</v>
      </c>
      <c r="B355" t="s">
        <v>394</v>
      </c>
      <c r="C355">
        <f t="shared" si="25"/>
        <v>0.55229338144792484</v>
      </c>
      <c r="D355">
        <f t="shared" si="26"/>
        <v>0.42381648893854917</v>
      </c>
      <c r="E355">
        <f t="shared" si="27"/>
        <v>0.45179244752888947</v>
      </c>
      <c r="F355">
        <f t="shared" si="28"/>
        <v>0.76366020497581877</v>
      </c>
      <c r="G355">
        <f t="shared" si="29"/>
        <v>0.80324424934033067</v>
      </c>
      <c r="J355">
        <f>BS355*'Value Calculations'!$D$3</f>
        <v>2.4464125717562273</v>
      </c>
      <c r="K355">
        <f>BT355*'Value Calculations'!$D$4</f>
        <v>2.6049016323571994</v>
      </c>
      <c r="L355">
        <f>BU355*'Value Calculations'!$D$5</f>
        <v>3.7147334707409017</v>
      </c>
      <c r="M355">
        <f>BV355*'Value Calculations'!$D$6</f>
        <v>-0.25012986383872571</v>
      </c>
      <c r="N355">
        <f>BW355*'Value Calculations'!$D$7</f>
        <v>0.87884877054592803</v>
      </c>
      <c r="O355">
        <f>BX355*'Value Calculations'!$D$8</f>
        <v>3.5226812144704498</v>
      </c>
      <c r="P355">
        <f>BY355*'Value Calculations'!$D$9</f>
        <v>1.0076200587001338</v>
      </c>
      <c r="Q355">
        <f>BZ355*'Value Calculations'!$D$10</f>
        <v>0</v>
      </c>
      <c r="R355">
        <f>CA355*'Value Calculations'!$D$11</f>
        <v>0</v>
      </c>
      <c r="S355">
        <f>CB355*'Value Calculations'!$D$12</f>
        <v>1.6277654791788281</v>
      </c>
      <c r="T355">
        <f>CC355*'Value Calculations'!$D$13</f>
        <v>5.4343151611102041</v>
      </c>
      <c r="V355">
        <f>CF355*'Value Calculations'!$D$3</f>
        <v>1.6309417145041516</v>
      </c>
      <c r="W355">
        <f>CG355*'Value Calculations'!$D$4</f>
        <v>4.2329651525804488</v>
      </c>
      <c r="X355">
        <f>CH355*'Value Calculations'!$D$5</f>
        <v>4.5107477858996665</v>
      </c>
      <c r="Y355">
        <f>CI355*'Value Calculations'!$D$6</f>
        <v>-1.2506493191936285</v>
      </c>
      <c r="Z355">
        <f>CJ355*'Value Calculations'!$D$7</f>
        <v>2.9880858198561553</v>
      </c>
      <c r="AA355">
        <f>CK355*'Value Calculations'!$D$8</f>
        <v>3.8821384812531488</v>
      </c>
      <c r="AB355">
        <f>CL355*'Value Calculations'!$D$9</f>
        <v>1.385477580712684</v>
      </c>
      <c r="AC355">
        <f>CM355*'Value Calculations'!$D$10</f>
        <v>0.36531647407620471</v>
      </c>
      <c r="AD355">
        <f>CN355*'Value Calculations'!$D$11</f>
        <v>0</v>
      </c>
      <c r="AE355">
        <f>CO355*'Value Calculations'!$D$12</f>
        <v>0.81388273958941404</v>
      </c>
      <c r="AF355">
        <f>CP355*'Value Calculations'!$D$13</f>
        <v>9.8367983296045463</v>
      </c>
      <c r="AH355">
        <f>CS355*'Value Calculations'!$D$3</f>
        <v>2.4464125717562273</v>
      </c>
      <c r="AI355">
        <f>CT355*'Value Calculations'!$D$4</f>
        <v>1.6280635202232496</v>
      </c>
      <c r="AJ355">
        <f>CU355*'Value Calculations'!$D$5</f>
        <v>2.9187191555821368</v>
      </c>
      <c r="AK355">
        <f>CV355*'Value Calculations'!$D$6</f>
        <v>-0.75038959151617712</v>
      </c>
      <c r="AL355">
        <f>CW355*'Value Calculations'!$D$7</f>
        <v>1.6698126640372633</v>
      </c>
      <c r="AM355">
        <f>CX355*'Value Calculations'!$D$8</f>
        <v>2.9475495876181315</v>
      </c>
      <c r="AN355">
        <f>CY355*'Value Calculations'!$D$9</f>
        <v>1.1335725660376506</v>
      </c>
      <c r="AO355">
        <f>CZ355*'Value Calculations'!$D$10</f>
        <v>1.0959494222286141</v>
      </c>
      <c r="AP355">
        <f>DA355*'Value Calculations'!$D$11</f>
        <v>0</v>
      </c>
      <c r="AQ355">
        <f>DB355*'Value Calculations'!$D$12</f>
        <v>0.81388273958941404</v>
      </c>
      <c r="AR355">
        <f>DC355*'Value Calculations'!$D$13</f>
        <v>6.8788799507724097</v>
      </c>
      <c r="AT355">
        <f>DF355*'Value Calculations'!$D$3</f>
        <v>4.4850897148864171</v>
      </c>
      <c r="AU355">
        <f>DG355*'Value Calculations'!$D$4</f>
        <v>7.1634794889822988</v>
      </c>
      <c r="AV355">
        <f>DH355*'Value Calculations'!$D$5</f>
        <v>8.7561574667464104</v>
      </c>
      <c r="AW355">
        <f>DI355*'Value Calculations'!$D$6</f>
        <v>1.2506493191936285</v>
      </c>
      <c r="AX355">
        <f>DJ355*'Value Calculations'!$D$7</f>
        <v>2.5486614345831913</v>
      </c>
      <c r="AY355">
        <f>DK355*'Value Calculations'!$D$8</f>
        <v>5.0324017349577854</v>
      </c>
      <c r="AZ355">
        <f>DL355*'Value Calculations'!$D$9</f>
        <v>1.2595250733751673</v>
      </c>
      <c r="BA355">
        <f>DM355*'Value Calculations'!$D$10</f>
        <v>1.0959494222286141</v>
      </c>
      <c r="BB355">
        <f>DN355*'Value Calculations'!$D$11</f>
        <v>0</v>
      </c>
      <c r="BC355">
        <f>DO355*'Value Calculations'!$D$12</f>
        <v>0.81388273958941404</v>
      </c>
      <c r="BD355">
        <f>DP355*'Value Calculations'!$D$13</f>
        <v>13.413815904006199</v>
      </c>
      <c r="BF355">
        <f>DS355*'Value Calculations'!$D$3</f>
        <v>8.5624440011467957</v>
      </c>
      <c r="BG355">
        <f>DT355*'Value Calculations'!$D$4</f>
        <v>7.8147048970715982</v>
      </c>
      <c r="BH355">
        <f>DU355*'Value Calculations'!$D$5</f>
        <v>11.94021472738147</v>
      </c>
      <c r="BI355">
        <f>DV355*'Value Calculations'!$D$6</f>
        <v>0.12506493191936285</v>
      </c>
      <c r="BJ355">
        <f>DW355*'Value Calculations'!$D$7</f>
        <v>3.2517404510199337</v>
      </c>
      <c r="BK355">
        <f>DX355*'Value Calculations'!$D$8</f>
        <v>6.8296880688712802</v>
      </c>
      <c r="BL355">
        <f>DY355*'Value Calculations'!$D$9</f>
        <v>2.8969076687628847</v>
      </c>
      <c r="BM355">
        <f>DZ355*'Value Calculations'!$D$10</f>
        <v>5.1144306370668655</v>
      </c>
      <c r="BN355">
        <f>EA355*'Value Calculations'!$D$11</f>
        <v>0</v>
      </c>
      <c r="BO355">
        <f>EB355*'Value Calculations'!$D$12</f>
        <v>1.6277654791788281</v>
      </c>
      <c r="BP355">
        <f>EC355*'Value Calculations'!$D$13</f>
        <v>16.096579084807438</v>
      </c>
      <c r="BR355">
        <f>IFERROR(VLOOKUP($B355,'Raw Stats'!$CM$3:$DC$884,3,FALSE),0)</f>
        <v>38</v>
      </c>
      <c r="BS355">
        <f>IFERROR(VLOOKUP($B355,'Raw Stats'!$CM$3:$DC$884,4,FALSE),0)</f>
        <v>6</v>
      </c>
      <c r="BT355">
        <f>IFERROR(VLOOKUP($B355,'Raw Stats'!$CM$3:$DC$884,5,FALSE),0)</f>
        <v>8</v>
      </c>
      <c r="BU355">
        <f>IFERROR(VLOOKUP($B355,'Raw Stats'!$CM$3:$DC$884,6,FALSE),0)</f>
        <v>14</v>
      </c>
      <c r="BV355">
        <f>IFERROR(VLOOKUP($B355,'Raw Stats'!$CM$3:$DC$884,7,FALSE),0)</f>
        <v>-2</v>
      </c>
      <c r="BW355">
        <f>IFERROR(VLOOKUP($B355,'Raw Stats'!$CM$3:$DC$884,8,FALSE),0)</f>
        <v>10</v>
      </c>
      <c r="BX355">
        <f>IFERROR(VLOOKUP($B355,'Raw Stats'!$CM$3:$DC$884,9,FALSE),0)</f>
        <v>49</v>
      </c>
      <c r="BY355">
        <f>IFERROR(VLOOKUP($B355,'Raw Stats'!$CM$3:$DC$884,10,FALSE),0)</f>
        <v>8</v>
      </c>
      <c r="BZ355">
        <f>IFERROR(VLOOKUP($B355,'Raw Stats'!$CM$3:$DC$884,11,FALSE)+VLOOKUP($B355,'Raw Stats'!$CM$3:$DC$884,12,FALSE),0)</f>
        <v>0</v>
      </c>
      <c r="CA355">
        <f>IFERROR(VLOOKUP($B355,'Raw Stats'!$CM$3:$DC$884,13,FALSE)+VLOOKUP($B355,'Raw Stats'!$CM$3:$DC$884,14,FALSE),0)</f>
        <v>0</v>
      </c>
      <c r="CB355">
        <f>IFERROR(VLOOKUP($B355,'Raw Stats'!$CM$3:$DC$884,15,FALSE),0)</f>
        <v>2</v>
      </c>
      <c r="CC355">
        <f>IFERROR(VLOOKUP($B355,'Raw Stats'!$CM$3:$DC$884,16,FALSE),0)</f>
        <v>79</v>
      </c>
      <c r="CE355">
        <f>IFERROR(VLOOKUP($B355,'Raw Stats'!$BU$3:$CJ$528,3,FALSE),0)</f>
        <v>67</v>
      </c>
      <c r="CF355">
        <f>IFERROR(VLOOKUP($B355,'Raw Stats'!$BU$3:$CJ$528,4,FALSE),0)</f>
        <v>4</v>
      </c>
      <c r="CG355">
        <f>IFERROR(VLOOKUP($B355,'Raw Stats'!$BU$3:$CJ$5288,5,FALSE),0)</f>
        <v>13</v>
      </c>
      <c r="CH355">
        <f>IFERROR(VLOOKUP($B355,'Raw Stats'!$BU$3:$CJ$528,6,FALSE),0)</f>
        <v>17</v>
      </c>
      <c r="CI355">
        <f>IFERROR(VLOOKUP($B355,'Raw Stats'!$BU$3:$CJ$528,7,FALSE),0)</f>
        <v>-10</v>
      </c>
      <c r="CJ355">
        <f>IFERROR(VLOOKUP($B355,'Raw Stats'!$BU$3:$CJ$528,8,FALSE),0)</f>
        <v>34</v>
      </c>
      <c r="CK355">
        <f>IFERROR(VLOOKUP($B355,'Raw Stats'!$BU$3:$CJ$528,9,FALSE),0)</f>
        <v>54</v>
      </c>
      <c r="CL355">
        <f>IFERROR(VLOOKUP($B355,'Raw Stats'!$BU$3:$CJ$528,10,FALSE),0)</f>
        <v>11</v>
      </c>
      <c r="CM355">
        <f>IFERROR(VLOOKUP($B355,'Raw Stats'!$BU$3:$CJ$528,11,FALSE)+VLOOKUP($B355,'Raw Stats'!$BU$3:$CJ$528,12,FALSE),0)</f>
        <v>1</v>
      </c>
      <c r="CN355">
        <f>IFERROR(VLOOKUP($B355,'Raw Stats'!$BU$3:$CJ$528,13,FALSE)+VLOOKUP($B355,'Raw Stats'!$BU$3:$CJ$528,14,FALSE),0)</f>
        <v>0</v>
      </c>
      <c r="CO355">
        <f>IFERROR(VLOOKUP($B355,'Raw Stats'!$BU$3:$CJ$528,15,FALSE),0)</f>
        <v>1</v>
      </c>
      <c r="CP355">
        <f>IFERROR(VLOOKUP($B355,'Raw Stats'!$BU$3:$CJ$528,16,FALSE),0)</f>
        <v>143</v>
      </c>
      <c r="CR355">
        <f>IFERROR(VLOOKUP($B355,'Raw Stats'!$BC$3:$BR$528,3,FALSE),0)</f>
        <v>46</v>
      </c>
      <c r="CS355">
        <f>IFERROR(VLOOKUP($B355,'Raw Stats'!$BC$3:$BR$528,4,FALSE),0)</f>
        <v>6</v>
      </c>
      <c r="CT355">
        <f>IFERROR(VLOOKUP($B355,'Raw Stats'!$BC$3:$BR$5288,5,FALSE),0)</f>
        <v>5</v>
      </c>
      <c r="CU355">
        <f>IFERROR(VLOOKUP($B355,'Raw Stats'!$BC$3:$BR$52888,6,FALSE),0)</f>
        <v>11</v>
      </c>
      <c r="CV355">
        <f>IFERROR(VLOOKUP($B355,'Raw Stats'!$BC$3:$BR$5288,7,FALSE),0)</f>
        <v>-6</v>
      </c>
      <c r="CW355">
        <f>IFERROR(VLOOKUP($B355,'Raw Stats'!$BC$3:$BR$5288,8,FALSE),0)</f>
        <v>19</v>
      </c>
      <c r="CX355">
        <f>IFERROR(VLOOKUP($B355,'Raw Stats'!$BC$3:$BR$5288,9,FALSE),0)</f>
        <v>41</v>
      </c>
      <c r="CY355">
        <f>IFERROR(VLOOKUP($B355,'Raw Stats'!$BC$3:$BR$5288,10,FALSE),0)</f>
        <v>9</v>
      </c>
      <c r="CZ355">
        <f>IFERROR(VLOOKUP($B355,'Raw Stats'!$BC$3:$BR$5288,11,FALSE)+VLOOKUP($B355,'Raw Stats'!$BC$3:$BR$5288,12,FALSE),0)</f>
        <v>3</v>
      </c>
      <c r="DA355">
        <f>IFERROR(VLOOKUP($B355,'Raw Stats'!$BC$3:$BR$5288,13,FALSE)+VLOOKUP($B355,'Raw Stats'!$BC$3:$BR$5288,14,FALSE),0)</f>
        <v>0</v>
      </c>
      <c r="DB355">
        <f>IFERROR(VLOOKUP($B355,'Raw Stats'!$BC$3:$BR$5288,15,FALSE),0)</f>
        <v>1</v>
      </c>
      <c r="DC355">
        <f>IFERROR(VLOOKUP($B355,'Raw Stats'!$BC$3:$BR$5288,16,FALSE),0)</f>
        <v>100</v>
      </c>
      <c r="DE355">
        <f>IFERROR(VLOOKUP($B355,'Raw Stats'!$AK$3:$AZ$528,3,FALSE),0)</f>
        <v>60</v>
      </c>
      <c r="DF355">
        <f>IFERROR(VLOOKUP($B355,'Raw Stats'!$AK$3:$AZ$528,4,FALSE),0)</f>
        <v>11</v>
      </c>
      <c r="DG355">
        <f>IFERROR(VLOOKUP($B355,'Raw Stats'!$AK$3:$AZ$528,5,FALSE),0)</f>
        <v>22</v>
      </c>
      <c r="DH355">
        <f>IFERROR(VLOOKUP($B355,'Raw Stats'!$AK$3:$AZ$528,6,FALSE),0)</f>
        <v>33</v>
      </c>
      <c r="DI355">
        <f>IFERROR(VLOOKUP($B355,'Raw Stats'!$AK$3:$AZ$528,7,FALSE),0)</f>
        <v>10</v>
      </c>
      <c r="DJ355">
        <f>IFERROR(VLOOKUP($B355,'Raw Stats'!$AK$3:$AZ$528,8,FALSE),0)</f>
        <v>29</v>
      </c>
      <c r="DK355">
        <f>IFERROR(VLOOKUP($B355,'Raw Stats'!$AK$3:$AZ$528,9,FALSE),0)</f>
        <v>70</v>
      </c>
      <c r="DL355">
        <f>IFERROR(VLOOKUP($B355,'Raw Stats'!$AK$3:$AZ$528,10,FALSE),0)</f>
        <v>10</v>
      </c>
      <c r="DM355">
        <f>IFERROR(VLOOKUP($B355,'Raw Stats'!$AK$3:$AZ$528,11,FALSE)+VLOOKUP($B355,'Raw Stats'!$AK$3:$AZ$528,12,FALSE),0)</f>
        <v>3</v>
      </c>
      <c r="DN355">
        <f>IFERROR(VLOOKUP($B355,'Raw Stats'!$AK$3:$AZ$528,13,FALSE)+VLOOKUP($B355,'Raw Stats'!$AK$3:$AZ$528,14,FALSE),0)</f>
        <v>0</v>
      </c>
      <c r="DO355">
        <f>IFERROR(VLOOKUP($B355,'Raw Stats'!$AK$3:$AZ$528,15,FALSE),0)</f>
        <v>1</v>
      </c>
      <c r="DP355">
        <f>IFERROR(VLOOKUP($B355,'Raw Stats'!$AK$3:$AZ$528,16,FALSE),0)</f>
        <v>195</v>
      </c>
      <c r="DR355">
        <f>IFERROR(VLOOKUP($B355,'Raw Stats'!$S$3:$AH$528,3,FALSE),0)</f>
        <v>80</v>
      </c>
      <c r="DS355">
        <f>IFERROR(VLOOKUP($B355,'Raw Stats'!$S$3:$AH$528,4,FALSE),0)</f>
        <v>21</v>
      </c>
      <c r="DT355">
        <f>IFERROR(VLOOKUP($B355,'Raw Stats'!$S$3:$AH$528,5,FALSE),0)</f>
        <v>24</v>
      </c>
      <c r="DU355">
        <f>IFERROR(VLOOKUP($B355,'Raw Stats'!$S$3:$AH$528,6,FALSE),0)</f>
        <v>45</v>
      </c>
      <c r="DV355">
        <f>IFERROR(VLOOKUP($B355,'Raw Stats'!$S$3:$AH$528,7,FALSE),0)</f>
        <v>1</v>
      </c>
      <c r="DW355">
        <f>IFERROR(VLOOKUP($B355,'Raw Stats'!$S$3:$AH$528,8,FALSE),0)</f>
        <v>37</v>
      </c>
      <c r="DX355">
        <f>IFERROR(VLOOKUP($B355,'Raw Stats'!$S$3:$AH$528,9,FALSE),0)</f>
        <v>95</v>
      </c>
      <c r="DY355">
        <f>IFERROR(VLOOKUP($B355,'Raw Stats'!$S$3:$AH$528,10,FALSE),0)</f>
        <v>23</v>
      </c>
      <c r="DZ355">
        <f>IFERROR(VLOOKUP($B355,'Raw Stats'!$S$3:$AH$528,11,FALSE)+VLOOKUP($B355,'Raw Stats'!$S$3:$AH$528,12,FALSE),0)</f>
        <v>14</v>
      </c>
      <c r="EA355">
        <f>IFERROR(VLOOKUP($B355,'Raw Stats'!$S$3:$AH$528,13,FALSE)+VLOOKUP($B355,'Raw Stats'!$S$3:$AH$528,14,FALSE),0)</f>
        <v>0</v>
      </c>
      <c r="EB355">
        <f>IFERROR(VLOOKUP($B355,'Raw Stats'!$S$3:$AH$528,15,FALSE),0)</f>
        <v>2</v>
      </c>
      <c r="EC355">
        <f>IFERROR(VLOOKUP($B355,'Raw Stats'!$S$3:$AH$528,16,FALSE),0)</f>
        <v>234</v>
      </c>
    </row>
    <row r="356" spans="1:133" x14ac:dyDescent="0.2">
      <c r="A356">
        <f>IFERROR(VLOOKUP(B356,Sheet2!$W$1:$X$300,2,FALSE),301)</f>
        <v>301</v>
      </c>
      <c r="B356" t="s">
        <v>283</v>
      </c>
      <c r="C356">
        <f t="shared" si="25"/>
        <v>0.55204352762216014</v>
      </c>
      <c r="D356">
        <f t="shared" si="26"/>
        <v>0.61371039057451149</v>
      </c>
      <c r="E356">
        <f t="shared" si="27"/>
        <v>1.14983713749084</v>
      </c>
      <c r="F356">
        <f t="shared" si="28"/>
        <v>0</v>
      </c>
      <c r="G356">
        <f t="shared" si="29"/>
        <v>0</v>
      </c>
      <c r="J356">
        <f>BS356*'Value Calculations'!$D$3</f>
        <v>4.4850897148864171</v>
      </c>
      <c r="K356">
        <f>BT356*'Value Calculations'!$D$4</f>
        <v>4.8841905606697491</v>
      </c>
      <c r="L356">
        <f>BU356*'Value Calculations'!$D$5</f>
        <v>6.8987907313759607</v>
      </c>
      <c r="M356">
        <f>BV356*'Value Calculations'!$D$6</f>
        <v>-0.62532465959681427</v>
      </c>
      <c r="N356">
        <f>BW356*'Value Calculations'!$D$7</f>
        <v>5.8882867626577173</v>
      </c>
      <c r="O356">
        <f>BX356*'Value Calculations'!$D$8</f>
        <v>6.6859051621582006</v>
      </c>
      <c r="P356">
        <f>BY356*'Value Calculations'!$D$9</f>
        <v>2.5190501467503346</v>
      </c>
      <c r="Q356">
        <f>BZ356*'Value Calculations'!$D$10</f>
        <v>2.1918988444572283</v>
      </c>
      <c r="R356">
        <f>CA356*'Value Calculations'!$D$11</f>
        <v>0.9907141480249374</v>
      </c>
      <c r="S356">
        <f>CB356*'Value Calculations'!$D$12</f>
        <v>0.81388273958941404</v>
      </c>
      <c r="T356">
        <f>CC356*'Value Calculations'!$D$13</f>
        <v>7.2228239483110297</v>
      </c>
      <c r="V356">
        <f>CF356*'Value Calculations'!$D$3</f>
        <v>5.300560572138493</v>
      </c>
      <c r="W356">
        <f>CG356*'Value Calculations'!$D$4</f>
        <v>7.1634794889822988</v>
      </c>
      <c r="X356">
        <f>CH356*'Value Calculations'!$D$5</f>
        <v>9.2868336768522539</v>
      </c>
      <c r="Y356">
        <f>CI356*'Value Calculations'!$D$6</f>
        <v>-2.6263635703066202</v>
      </c>
      <c r="Z356">
        <f>CJ356*'Value Calculations'!$D$7</f>
        <v>3.3396253280745265</v>
      </c>
      <c r="AA356">
        <f>CK356*'Value Calculations'!$D$8</f>
        <v>5.4637504550970242</v>
      </c>
      <c r="AB356">
        <f>CL356*'Value Calculations'!$D$9</f>
        <v>2.6450026540878513</v>
      </c>
      <c r="AC356">
        <f>CM356*'Value Calculations'!$D$10</f>
        <v>4.7491141629906615</v>
      </c>
      <c r="AD356">
        <f>CN356*'Value Calculations'!$D$11</f>
        <v>0</v>
      </c>
      <c r="AE356">
        <f>CO356*'Value Calculations'!$D$12</f>
        <v>3.2555309583576562</v>
      </c>
      <c r="AF356">
        <f>CP356*'Value Calculations'!$D$13</f>
        <v>9.9055871291122699</v>
      </c>
      <c r="AH356">
        <f>CS356*'Value Calculations'!$D$3</f>
        <v>2.4464125717562273</v>
      </c>
      <c r="AI356">
        <f>CT356*'Value Calculations'!$D$4</f>
        <v>0.32561270404464993</v>
      </c>
      <c r="AJ356">
        <f>CU356*'Value Calculations'!$D$5</f>
        <v>1.8573667353704508</v>
      </c>
      <c r="AK356">
        <f>CV356*'Value Calculations'!$D$6</f>
        <v>0.37519479575808856</v>
      </c>
      <c r="AL356">
        <f>CW356*'Value Calculations'!$D$7</f>
        <v>0</v>
      </c>
      <c r="AM356">
        <f>CX356*'Value Calculations'!$D$8</f>
        <v>0.71891453356539792</v>
      </c>
      <c r="AN356">
        <f>CY356*'Value Calculations'!$D$9</f>
        <v>0.25190501467503346</v>
      </c>
      <c r="AO356">
        <f>CZ356*'Value Calculations'!$D$10</f>
        <v>0.36531647407620471</v>
      </c>
      <c r="AP356">
        <f>DA356*'Value Calculations'!$D$11</f>
        <v>0</v>
      </c>
      <c r="AQ356">
        <f>DB356*'Value Calculations'!$D$12</f>
        <v>0.81388273958941404</v>
      </c>
      <c r="AR356">
        <f>DC356*'Value Calculations'!$D$13</f>
        <v>0.89425439360041326</v>
      </c>
      <c r="AT356">
        <f>DF356*'Value Calculations'!$D$3</f>
        <v>0</v>
      </c>
      <c r="AU356">
        <f>DG356*'Value Calculations'!$D$4</f>
        <v>0</v>
      </c>
      <c r="AV356">
        <f>DH356*'Value Calculations'!$D$5</f>
        <v>0</v>
      </c>
      <c r="AW356">
        <f>DI356*'Value Calculations'!$D$6</f>
        <v>0</v>
      </c>
      <c r="AX356">
        <f>DJ356*'Value Calculations'!$D$7</f>
        <v>0</v>
      </c>
      <c r="AY356">
        <f>DK356*'Value Calculations'!$D$8</f>
        <v>0</v>
      </c>
      <c r="AZ356">
        <f>DL356*'Value Calculations'!$D$9</f>
        <v>0</v>
      </c>
      <c r="BA356">
        <f>DM356*'Value Calculations'!$D$10</f>
        <v>0</v>
      </c>
      <c r="BB356">
        <f>DN356*'Value Calculations'!$D$11</f>
        <v>0</v>
      </c>
      <c r="BC356">
        <f>DO356*'Value Calculations'!$D$12</f>
        <v>0</v>
      </c>
      <c r="BD356">
        <f>DP356*'Value Calculations'!$D$13</f>
        <v>0</v>
      </c>
      <c r="BF356">
        <f>DS356*'Value Calculations'!$D$3</f>
        <v>0</v>
      </c>
      <c r="BG356">
        <f>DT356*'Value Calculations'!$D$4</f>
        <v>0</v>
      </c>
      <c r="BH356">
        <f>DU356*'Value Calculations'!$D$5</f>
        <v>0</v>
      </c>
      <c r="BI356">
        <f>DV356*'Value Calculations'!$D$6</f>
        <v>0</v>
      </c>
      <c r="BJ356">
        <f>DW356*'Value Calculations'!$D$7</f>
        <v>0</v>
      </c>
      <c r="BK356">
        <f>DX356*'Value Calculations'!$D$8</f>
        <v>0</v>
      </c>
      <c r="BL356">
        <f>DY356*'Value Calculations'!$D$9</f>
        <v>0</v>
      </c>
      <c r="BM356">
        <f>DZ356*'Value Calculations'!$D$10</f>
        <v>0</v>
      </c>
      <c r="BN356">
        <f>EA356*'Value Calculations'!$D$11</f>
        <v>0</v>
      </c>
      <c r="BO356">
        <f>EB356*'Value Calculations'!$D$12</f>
        <v>0</v>
      </c>
      <c r="BP356">
        <f>EC356*'Value Calculations'!$D$13</f>
        <v>0</v>
      </c>
      <c r="BR356">
        <f>IFERROR(VLOOKUP($B356,'Raw Stats'!$CM$3:$DC$884,3,FALSE),0)</f>
        <v>76</v>
      </c>
      <c r="BS356">
        <f>IFERROR(VLOOKUP($B356,'Raw Stats'!$CM$3:$DC$884,4,FALSE),0)</f>
        <v>11</v>
      </c>
      <c r="BT356">
        <f>IFERROR(VLOOKUP($B356,'Raw Stats'!$CM$3:$DC$884,5,FALSE),0)</f>
        <v>15</v>
      </c>
      <c r="BU356">
        <f>IFERROR(VLOOKUP($B356,'Raw Stats'!$CM$3:$DC$884,6,FALSE),0)</f>
        <v>26</v>
      </c>
      <c r="BV356">
        <f>IFERROR(VLOOKUP($B356,'Raw Stats'!$CM$3:$DC$884,7,FALSE),0)</f>
        <v>-5</v>
      </c>
      <c r="BW356">
        <f>IFERROR(VLOOKUP($B356,'Raw Stats'!$CM$3:$DC$884,8,FALSE),0)</f>
        <v>67</v>
      </c>
      <c r="BX356">
        <f>IFERROR(VLOOKUP($B356,'Raw Stats'!$CM$3:$DC$884,9,FALSE),0)</f>
        <v>93</v>
      </c>
      <c r="BY356">
        <f>IFERROR(VLOOKUP($B356,'Raw Stats'!$CM$3:$DC$884,10,FALSE),0)</f>
        <v>20</v>
      </c>
      <c r="BZ356">
        <f>IFERROR(VLOOKUP($B356,'Raw Stats'!$CM$3:$DC$884,11,FALSE)+VLOOKUP($B356,'Raw Stats'!$CM$3:$DC$884,12,FALSE),0)</f>
        <v>6</v>
      </c>
      <c r="CA356">
        <f>IFERROR(VLOOKUP($B356,'Raw Stats'!$CM$3:$DC$884,13,FALSE)+VLOOKUP($B356,'Raw Stats'!$CM$3:$DC$884,14,FALSE),0)</f>
        <v>1</v>
      </c>
      <c r="CB356">
        <f>IFERROR(VLOOKUP($B356,'Raw Stats'!$CM$3:$DC$884,15,FALSE),0)</f>
        <v>1</v>
      </c>
      <c r="CC356">
        <f>IFERROR(VLOOKUP($B356,'Raw Stats'!$CM$3:$DC$884,16,FALSE),0)</f>
        <v>105</v>
      </c>
      <c r="CE356">
        <f>IFERROR(VLOOKUP($B356,'Raw Stats'!$BU$3:$CJ$528,3,FALSE),0)</f>
        <v>79</v>
      </c>
      <c r="CF356">
        <f>IFERROR(VLOOKUP($B356,'Raw Stats'!$BU$3:$CJ$528,4,FALSE),0)</f>
        <v>13</v>
      </c>
      <c r="CG356">
        <f>IFERROR(VLOOKUP($B356,'Raw Stats'!$BU$3:$CJ$5288,5,FALSE),0)</f>
        <v>22</v>
      </c>
      <c r="CH356">
        <f>IFERROR(VLOOKUP($B356,'Raw Stats'!$BU$3:$CJ$528,6,FALSE),0)</f>
        <v>35</v>
      </c>
      <c r="CI356">
        <f>IFERROR(VLOOKUP($B356,'Raw Stats'!$BU$3:$CJ$528,7,FALSE),0)</f>
        <v>-21</v>
      </c>
      <c r="CJ356">
        <f>IFERROR(VLOOKUP($B356,'Raw Stats'!$BU$3:$CJ$528,8,FALSE),0)</f>
        <v>38</v>
      </c>
      <c r="CK356">
        <f>IFERROR(VLOOKUP($B356,'Raw Stats'!$BU$3:$CJ$528,9,FALSE),0)</f>
        <v>76</v>
      </c>
      <c r="CL356">
        <f>IFERROR(VLOOKUP($B356,'Raw Stats'!$BU$3:$CJ$528,10,FALSE),0)</f>
        <v>21</v>
      </c>
      <c r="CM356">
        <f>IFERROR(VLOOKUP($B356,'Raw Stats'!$BU$3:$CJ$528,11,FALSE)+VLOOKUP($B356,'Raw Stats'!$BU$3:$CJ$528,12,FALSE),0)</f>
        <v>13</v>
      </c>
      <c r="CN356">
        <f>IFERROR(VLOOKUP($B356,'Raw Stats'!$BU$3:$CJ$528,13,FALSE)+VLOOKUP($B356,'Raw Stats'!$BU$3:$CJ$528,14,FALSE),0)</f>
        <v>0</v>
      </c>
      <c r="CO356">
        <f>IFERROR(VLOOKUP($B356,'Raw Stats'!$BU$3:$CJ$528,15,FALSE),0)</f>
        <v>4</v>
      </c>
      <c r="CP356">
        <f>IFERROR(VLOOKUP($B356,'Raw Stats'!$BU$3:$CJ$528,16,FALSE),0)</f>
        <v>144</v>
      </c>
      <c r="CR356">
        <f>IFERROR(VLOOKUP($B356,'Raw Stats'!$BC$3:$BR$528,3,FALSE),0)</f>
        <v>7</v>
      </c>
      <c r="CS356">
        <f>IFERROR(VLOOKUP($B356,'Raw Stats'!$BC$3:$BR$528,4,FALSE),0)</f>
        <v>6</v>
      </c>
      <c r="CT356">
        <f>IFERROR(VLOOKUP($B356,'Raw Stats'!$BC$3:$BR$5288,5,FALSE),0)</f>
        <v>1</v>
      </c>
      <c r="CU356">
        <f>IFERROR(VLOOKUP($B356,'Raw Stats'!$BC$3:$BR$52888,6,FALSE),0)</f>
        <v>7</v>
      </c>
      <c r="CV356">
        <f>IFERROR(VLOOKUP($B356,'Raw Stats'!$BC$3:$BR$5288,7,FALSE),0)</f>
        <v>3</v>
      </c>
      <c r="CW356">
        <f>IFERROR(VLOOKUP($B356,'Raw Stats'!$BC$3:$BR$5288,8,FALSE),0)</f>
        <v>0</v>
      </c>
      <c r="CX356">
        <f>IFERROR(VLOOKUP($B356,'Raw Stats'!$BC$3:$BR$5288,9,FALSE),0)</f>
        <v>10</v>
      </c>
      <c r="CY356">
        <f>IFERROR(VLOOKUP($B356,'Raw Stats'!$BC$3:$BR$5288,10,FALSE),0)</f>
        <v>2</v>
      </c>
      <c r="CZ356">
        <f>IFERROR(VLOOKUP($B356,'Raw Stats'!$BC$3:$BR$5288,11,FALSE)+VLOOKUP($B356,'Raw Stats'!$BC$3:$BR$5288,12,FALSE),0)</f>
        <v>1</v>
      </c>
      <c r="DA356">
        <f>IFERROR(VLOOKUP($B356,'Raw Stats'!$BC$3:$BR$5288,13,FALSE)+VLOOKUP($B356,'Raw Stats'!$BC$3:$BR$5288,14,FALSE),0)</f>
        <v>0</v>
      </c>
      <c r="DB356">
        <f>IFERROR(VLOOKUP($B356,'Raw Stats'!$BC$3:$BR$5288,15,FALSE),0)</f>
        <v>1</v>
      </c>
      <c r="DC356">
        <f>IFERROR(VLOOKUP($B356,'Raw Stats'!$BC$3:$BR$5288,16,FALSE),0)</f>
        <v>13</v>
      </c>
      <c r="DE356">
        <f>IFERROR(VLOOKUP($B356,'Raw Stats'!$AK$3:$AZ$528,3,FALSE),0)</f>
        <v>0</v>
      </c>
      <c r="DF356">
        <f>IFERROR(VLOOKUP($B356,'Raw Stats'!$AK$3:$AZ$528,4,FALSE),0)</f>
        <v>0</v>
      </c>
      <c r="DG356">
        <f>IFERROR(VLOOKUP($B356,'Raw Stats'!$AK$3:$AZ$528,5,FALSE),0)</f>
        <v>0</v>
      </c>
      <c r="DH356">
        <f>IFERROR(VLOOKUP($B356,'Raw Stats'!$AK$3:$AZ$528,6,FALSE),0)</f>
        <v>0</v>
      </c>
      <c r="DI356">
        <f>IFERROR(VLOOKUP($B356,'Raw Stats'!$AK$3:$AZ$528,7,FALSE),0)</f>
        <v>0</v>
      </c>
      <c r="DJ356">
        <f>IFERROR(VLOOKUP($B356,'Raw Stats'!$AK$3:$AZ$528,8,FALSE),0)</f>
        <v>0</v>
      </c>
      <c r="DK356">
        <f>IFERROR(VLOOKUP($B356,'Raw Stats'!$AK$3:$AZ$528,9,FALSE),0)</f>
        <v>0</v>
      </c>
      <c r="DL356">
        <f>IFERROR(VLOOKUP($B356,'Raw Stats'!$AK$3:$AZ$528,10,FALSE),0)</f>
        <v>0</v>
      </c>
      <c r="DM356">
        <f>IFERROR(VLOOKUP($B356,'Raw Stats'!$AK$3:$AZ$528,11,FALSE)+VLOOKUP($B356,'Raw Stats'!$AK$3:$AZ$528,12,FALSE),0)</f>
        <v>0</v>
      </c>
      <c r="DN356">
        <f>IFERROR(VLOOKUP($B356,'Raw Stats'!$AK$3:$AZ$528,13,FALSE)+VLOOKUP($B356,'Raw Stats'!$AK$3:$AZ$528,14,FALSE),0)</f>
        <v>0</v>
      </c>
      <c r="DO356">
        <f>IFERROR(VLOOKUP($B356,'Raw Stats'!$AK$3:$AZ$528,15,FALSE),0)</f>
        <v>0</v>
      </c>
      <c r="DP356">
        <f>IFERROR(VLOOKUP($B356,'Raw Stats'!$AK$3:$AZ$528,16,FALSE),0)</f>
        <v>0</v>
      </c>
      <c r="DR356">
        <f>IFERROR(VLOOKUP($B356,'Raw Stats'!$S$3:$AH$528,3,FALSE),0)</f>
        <v>0</v>
      </c>
      <c r="DS356">
        <f>IFERROR(VLOOKUP($B356,'Raw Stats'!$S$3:$AH$528,4,FALSE),0)</f>
        <v>0</v>
      </c>
      <c r="DT356">
        <f>IFERROR(VLOOKUP($B356,'Raw Stats'!$S$3:$AH$528,5,FALSE),0)</f>
        <v>0</v>
      </c>
      <c r="DU356">
        <f>IFERROR(VLOOKUP($B356,'Raw Stats'!$S$3:$AH$528,6,FALSE),0)</f>
        <v>0</v>
      </c>
      <c r="DV356">
        <f>IFERROR(VLOOKUP($B356,'Raw Stats'!$S$3:$AH$528,7,FALSE),0)</f>
        <v>0</v>
      </c>
      <c r="DW356">
        <f>IFERROR(VLOOKUP($B356,'Raw Stats'!$S$3:$AH$528,8,FALSE),0)</f>
        <v>0</v>
      </c>
      <c r="DX356">
        <f>IFERROR(VLOOKUP($B356,'Raw Stats'!$S$3:$AH$528,9,FALSE),0)</f>
        <v>0</v>
      </c>
      <c r="DY356">
        <f>IFERROR(VLOOKUP($B356,'Raw Stats'!$S$3:$AH$528,10,FALSE),0)</f>
        <v>0</v>
      </c>
      <c r="DZ356">
        <f>IFERROR(VLOOKUP($B356,'Raw Stats'!$S$3:$AH$528,11,FALSE)+VLOOKUP($B356,'Raw Stats'!$S$3:$AH$528,12,FALSE),0)</f>
        <v>0</v>
      </c>
      <c r="EA356">
        <f>IFERROR(VLOOKUP($B356,'Raw Stats'!$S$3:$AH$528,13,FALSE)+VLOOKUP($B356,'Raw Stats'!$S$3:$AH$528,14,FALSE),0)</f>
        <v>0</v>
      </c>
      <c r="EB356">
        <f>IFERROR(VLOOKUP($B356,'Raw Stats'!$S$3:$AH$528,15,FALSE),0)</f>
        <v>0</v>
      </c>
      <c r="EC356">
        <f>IFERROR(VLOOKUP($B356,'Raw Stats'!$S$3:$AH$528,16,FALSE),0)</f>
        <v>0</v>
      </c>
    </row>
    <row r="357" spans="1:133" x14ac:dyDescent="0.2">
      <c r="A357">
        <f>IFERROR(VLOOKUP(B357,Sheet2!$W$1:$X$300,2,FALSE),301)</f>
        <v>301</v>
      </c>
      <c r="B357" t="s">
        <v>140</v>
      </c>
      <c r="C357">
        <f t="shared" si="25"/>
        <v>0.549271056843608</v>
      </c>
      <c r="D357">
        <f t="shared" si="26"/>
        <v>0</v>
      </c>
      <c r="E357">
        <f t="shared" si="27"/>
        <v>0</v>
      </c>
      <c r="F357">
        <f t="shared" si="28"/>
        <v>0</v>
      </c>
      <c r="G357">
        <f t="shared" si="29"/>
        <v>0</v>
      </c>
      <c r="J357">
        <f>BS357*'Value Calculations'!$D$3</f>
        <v>0</v>
      </c>
      <c r="K357">
        <f>BT357*'Value Calculations'!$D$4</f>
        <v>0</v>
      </c>
      <c r="L357">
        <f>BU357*'Value Calculations'!$D$5</f>
        <v>0</v>
      </c>
      <c r="M357">
        <f>BV357*'Value Calculations'!$D$6</f>
        <v>0</v>
      </c>
      <c r="N357">
        <f>BW357*'Value Calculations'!$D$7</f>
        <v>1.9334672952010417</v>
      </c>
      <c r="O357">
        <f>BX357*'Value Calculations'!$D$8</f>
        <v>3.0194410409746713</v>
      </c>
      <c r="P357">
        <f>BY357*'Value Calculations'!$D$9</f>
        <v>0.8816675513626171</v>
      </c>
      <c r="Q357">
        <f>BZ357*'Value Calculations'!$D$10</f>
        <v>0</v>
      </c>
      <c r="R357">
        <f>CA357*'Value Calculations'!$D$11</f>
        <v>0</v>
      </c>
      <c r="S357">
        <f>CB357*'Value Calculations'!$D$12</f>
        <v>0</v>
      </c>
      <c r="T357">
        <f>CC357*'Value Calculations'!$D$13</f>
        <v>0.75667679458496506</v>
      </c>
      <c r="V357">
        <f>CF357*'Value Calculations'!$D$3</f>
        <v>0</v>
      </c>
      <c r="W357">
        <f>CG357*'Value Calculations'!$D$4</f>
        <v>0.97683811213394978</v>
      </c>
      <c r="X357">
        <f>CH357*'Value Calculations'!$D$5</f>
        <v>0</v>
      </c>
      <c r="Y357">
        <f>CI357*'Value Calculations'!$D$6</f>
        <v>0</v>
      </c>
      <c r="Z357">
        <f>CJ357*'Value Calculations'!$D$7</f>
        <v>0</v>
      </c>
      <c r="AA357">
        <f>CK357*'Value Calculations'!$D$8</f>
        <v>0</v>
      </c>
      <c r="AB357">
        <f>CL357*'Value Calculations'!$D$9</f>
        <v>0</v>
      </c>
      <c r="AC357">
        <f>CM357*'Value Calculations'!$D$10</f>
        <v>0</v>
      </c>
      <c r="AD357">
        <f>CN357*'Value Calculations'!$D$11</f>
        <v>0</v>
      </c>
      <c r="AE357">
        <f>CO357*'Value Calculations'!$D$12</f>
        <v>0</v>
      </c>
      <c r="AF357">
        <f>CP357*'Value Calculations'!$D$13</f>
        <v>0</v>
      </c>
      <c r="AH357">
        <f>CS357*'Value Calculations'!$D$3</f>
        <v>0</v>
      </c>
      <c r="AI357">
        <f>CT357*'Value Calculations'!$D$4</f>
        <v>0.32561270404464993</v>
      </c>
      <c r="AJ357">
        <f>CU357*'Value Calculations'!$D$5</f>
        <v>0.53067621010584309</v>
      </c>
      <c r="AK357">
        <f>CV357*'Value Calculations'!$D$6</f>
        <v>-0.87545452343553998</v>
      </c>
      <c r="AL357">
        <f>CW357*'Value Calculations'!$D$7</f>
        <v>10.809839877714914</v>
      </c>
      <c r="AM357">
        <f>CX357*'Value Calculations'!$D$8</f>
        <v>6.2545564420189619</v>
      </c>
      <c r="AN357">
        <f>CY357*'Value Calculations'!$D$9</f>
        <v>1.6373825953877175</v>
      </c>
      <c r="AO357">
        <f>CZ357*'Value Calculations'!$D$10</f>
        <v>0</v>
      </c>
      <c r="AP357">
        <f>DA357*'Value Calculations'!$D$11</f>
        <v>0</v>
      </c>
      <c r="AQ357">
        <f>DB357*'Value Calculations'!$D$12</f>
        <v>0</v>
      </c>
      <c r="AR357">
        <f>DC357*'Value Calculations'!$D$13</f>
        <v>1.2381983911390337</v>
      </c>
      <c r="AT357">
        <f>DF357*'Value Calculations'!$D$3</f>
        <v>0</v>
      </c>
      <c r="AU357">
        <f>DG357*'Value Calculations'!$D$4</f>
        <v>0</v>
      </c>
      <c r="AV357">
        <f>DH357*'Value Calculations'!$D$5</f>
        <v>0</v>
      </c>
      <c r="AW357">
        <f>DI357*'Value Calculations'!$D$6</f>
        <v>0</v>
      </c>
      <c r="AX357">
        <f>DJ357*'Value Calculations'!$D$7</f>
        <v>0</v>
      </c>
      <c r="AY357">
        <f>DK357*'Value Calculations'!$D$8</f>
        <v>0</v>
      </c>
      <c r="AZ357">
        <f>DL357*'Value Calculations'!$D$9</f>
        <v>0</v>
      </c>
      <c r="BA357">
        <f>DM357*'Value Calculations'!$D$10</f>
        <v>0</v>
      </c>
      <c r="BB357">
        <f>DN357*'Value Calculations'!$D$11</f>
        <v>0</v>
      </c>
      <c r="BC357">
        <f>DO357*'Value Calculations'!$D$12</f>
        <v>0</v>
      </c>
      <c r="BD357">
        <f>DP357*'Value Calculations'!$D$13</f>
        <v>0</v>
      </c>
      <c r="BF357">
        <f>DS357*'Value Calculations'!$D$3</f>
        <v>0</v>
      </c>
      <c r="BG357">
        <f>DT357*'Value Calculations'!$D$4</f>
        <v>0</v>
      </c>
      <c r="BH357">
        <f>DU357*'Value Calculations'!$D$5</f>
        <v>0</v>
      </c>
      <c r="BI357">
        <f>DV357*'Value Calculations'!$D$6</f>
        <v>0</v>
      </c>
      <c r="BJ357">
        <f>DW357*'Value Calculations'!$D$7</f>
        <v>0</v>
      </c>
      <c r="BK357">
        <f>DX357*'Value Calculations'!$D$8</f>
        <v>0</v>
      </c>
      <c r="BL357">
        <f>DY357*'Value Calculations'!$D$9</f>
        <v>0</v>
      </c>
      <c r="BM357">
        <f>DZ357*'Value Calculations'!$D$10</f>
        <v>0</v>
      </c>
      <c r="BN357">
        <f>EA357*'Value Calculations'!$D$11</f>
        <v>0</v>
      </c>
      <c r="BO357">
        <f>EB357*'Value Calculations'!$D$12</f>
        <v>0</v>
      </c>
      <c r="BP357">
        <f>EC357*'Value Calculations'!$D$13</f>
        <v>0</v>
      </c>
      <c r="BR357">
        <f>IFERROR(VLOOKUP($B357,'Raw Stats'!$CM$3:$DC$884,3,FALSE),0)</f>
        <v>12</v>
      </c>
      <c r="BS357">
        <f>IFERROR(VLOOKUP($B357,'Raw Stats'!$CM$3:$DC$884,4,FALSE),0)</f>
        <v>0</v>
      </c>
      <c r="BT357">
        <f>IFERROR(VLOOKUP($B357,'Raw Stats'!$CM$3:$DC$884,5,FALSE),0)</f>
        <v>0</v>
      </c>
      <c r="BU357">
        <f>IFERROR(VLOOKUP($B357,'Raw Stats'!$CM$3:$DC$884,6,FALSE),0)</f>
        <v>0</v>
      </c>
      <c r="BV357">
        <f>IFERROR(VLOOKUP($B357,'Raw Stats'!$CM$3:$DC$884,7,FALSE),0)</f>
        <v>0</v>
      </c>
      <c r="BW357">
        <f>IFERROR(VLOOKUP($B357,'Raw Stats'!$CM$3:$DC$884,8,FALSE),0)</f>
        <v>22</v>
      </c>
      <c r="BX357">
        <f>IFERROR(VLOOKUP($B357,'Raw Stats'!$CM$3:$DC$884,9,FALSE),0)</f>
        <v>42</v>
      </c>
      <c r="BY357">
        <f>IFERROR(VLOOKUP($B357,'Raw Stats'!$CM$3:$DC$884,10,FALSE),0)</f>
        <v>7</v>
      </c>
      <c r="BZ357">
        <f>IFERROR(VLOOKUP($B357,'Raw Stats'!$CM$3:$DC$884,11,FALSE)+VLOOKUP($B357,'Raw Stats'!$CM$3:$DC$884,12,FALSE),0)</f>
        <v>0</v>
      </c>
      <c r="CA357">
        <f>IFERROR(VLOOKUP($B357,'Raw Stats'!$CM$3:$DC$884,13,FALSE)+VLOOKUP($B357,'Raw Stats'!$CM$3:$DC$884,14,FALSE),0)</f>
        <v>0</v>
      </c>
      <c r="CB357">
        <f>IFERROR(VLOOKUP($B357,'Raw Stats'!$CM$3:$DC$884,15,FALSE),0)</f>
        <v>0</v>
      </c>
      <c r="CC357">
        <f>IFERROR(VLOOKUP($B357,'Raw Stats'!$CM$3:$DC$884,16,FALSE),0)</f>
        <v>11</v>
      </c>
      <c r="CE357">
        <f>IFERROR(VLOOKUP($B357,'Raw Stats'!$BU$3:$CJ$528,3,FALSE),0)</f>
        <v>0</v>
      </c>
      <c r="CF357">
        <f>IFERROR(VLOOKUP($B357,'Raw Stats'!$BU$3:$CJ$528,4,FALSE),0)</f>
        <v>0</v>
      </c>
      <c r="CG357">
        <f>IFERROR(VLOOKUP($B357,'Raw Stats'!$BU$3:$CJ$5288,5,FALSE),0)</f>
        <v>3</v>
      </c>
      <c r="CH357">
        <f>IFERROR(VLOOKUP($B357,'Raw Stats'!$BU$3:$CJ$528,6,FALSE),0)</f>
        <v>0</v>
      </c>
      <c r="CI357">
        <f>IFERROR(VLOOKUP($B357,'Raw Stats'!$BU$3:$CJ$528,7,FALSE),0)</f>
        <v>0</v>
      </c>
      <c r="CJ357">
        <f>IFERROR(VLOOKUP($B357,'Raw Stats'!$BU$3:$CJ$528,8,FALSE),0)</f>
        <v>0</v>
      </c>
      <c r="CK357">
        <f>IFERROR(VLOOKUP($B357,'Raw Stats'!$BU$3:$CJ$528,9,FALSE),0)</f>
        <v>0</v>
      </c>
      <c r="CL357">
        <f>IFERROR(VLOOKUP($B357,'Raw Stats'!$BU$3:$CJ$528,10,FALSE),0)</f>
        <v>0</v>
      </c>
      <c r="CM357">
        <f>IFERROR(VLOOKUP($B357,'Raw Stats'!$BU$3:$CJ$528,11,FALSE)+VLOOKUP($B357,'Raw Stats'!$BU$3:$CJ$528,12,FALSE),0)</f>
        <v>0</v>
      </c>
      <c r="CN357">
        <f>IFERROR(VLOOKUP($B357,'Raw Stats'!$BU$3:$CJ$528,13,FALSE)+VLOOKUP($B357,'Raw Stats'!$BU$3:$CJ$528,14,FALSE),0)</f>
        <v>0</v>
      </c>
      <c r="CO357">
        <f>IFERROR(VLOOKUP($B357,'Raw Stats'!$BU$3:$CJ$528,15,FALSE),0)</f>
        <v>0</v>
      </c>
      <c r="CP357">
        <f>IFERROR(VLOOKUP($B357,'Raw Stats'!$BU$3:$CJ$528,16,FALSE),0)</f>
        <v>0</v>
      </c>
      <c r="CR357">
        <f>IFERROR(VLOOKUP($B357,'Raw Stats'!$BC$3:$BR$528,3,FALSE),0)</f>
        <v>0</v>
      </c>
      <c r="CS357">
        <f>IFERROR(VLOOKUP($B357,'Raw Stats'!$BC$3:$BR$528,4,FALSE),0)</f>
        <v>0</v>
      </c>
      <c r="CT357">
        <f>IFERROR(VLOOKUP($B357,'Raw Stats'!$BC$3:$BR$5288,5,FALSE),0)</f>
        <v>1</v>
      </c>
      <c r="CU357">
        <f>IFERROR(VLOOKUP($B357,'Raw Stats'!$BC$3:$BR$52888,6,FALSE),0)</f>
        <v>2</v>
      </c>
      <c r="CV357">
        <f>IFERROR(VLOOKUP($B357,'Raw Stats'!$BC$3:$BR$5288,7,FALSE),0)</f>
        <v>-7</v>
      </c>
      <c r="CW357">
        <f>IFERROR(VLOOKUP($B357,'Raw Stats'!$BC$3:$BR$5288,8,FALSE),0)</f>
        <v>123</v>
      </c>
      <c r="CX357">
        <f>IFERROR(VLOOKUP($B357,'Raw Stats'!$BC$3:$BR$5288,9,FALSE),0)</f>
        <v>87</v>
      </c>
      <c r="CY357">
        <f>IFERROR(VLOOKUP($B357,'Raw Stats'!$BC$3:$BR$5288,10,FALSE),0)</f>
        <v>13</v>
      </c>
      <c r="CZ357">
        <f>IFERROR(VLOOKUP($B357,'Raw Stats'!$BC$3:$BR$5288,11,FALSE)+VLOOKUP($B357,'Raw Stats'!$BC$3:$BR$5288,12,FALSE),0)</f>
        <v>0</v>
      </c>
      <c r="DA357">
        <f>IFERROR(VLOOKUP($B357,'Raw Stats'!$BC$3:$BR$5288,13,FALSE)+VLOOKUP($B357,'Raw Stats'!$BC$3:$BR$5288,14,FALSE),0)</f>
        <v>0</v>
      </c>
      <c r="DB357">
        <f>IFERROR(VLOOKUP($B357,'Raw Stats'!$BC$3:$BR$5288,15,FALSE),0)</f>
        <v>0</v>
      </c>
      <c r="DC357">
        <f>IFERROR(VLOOKUP($B357,'Raw Stats'!$BC$3:$BR$5288,16,FALSE),0)</f>
        <v>18</v>
      </c>
      <c r="DE357">
        <f>IFERROR(VLOOKUP($B357,'Raw Stats'!$AK$3:$AZ$528,3,FALSE),0)</f>
        <v>0</v>
      </c>
      <c r="DF357">
        <f>IFERROR(VLOOKUP($B357,'Raw Stats'!$AK$3:$AZ$528,4,FALSE),0)</f>
        <v>0</v>
      </c>
      <c r="DG357">
        <f>IFERROR(VLOOKUP($B357,'Raw Stats'!$AK$3:$AZ$528,5,FALSE),0)</f>
        <v>0</v>
      </c>
      <c r="DH357">
        <f>IFERROR(VLOOKUP($B357,'Raw Stats'!$AK$3:$AZ$528,6,FALSE),0)</f>
        <v>0</v>
      </c>
      <c r="DI357">
        <f>IFERROR(VLOOKUP($B357,'Raw Stats'!$AK$3:$AZ$528,7,FALSE),0)</f>
        <v>0</v>
      </c>
      <c r="DJ357">
        <f>IFERROR(VLOOKUP($B357,'Raw Stats'!$AK$3:$AZ$528,8,FALSE),0)</f>
        <v>0</v>
      </c>
      <c r="DK357">
        <f>IFERROR(VLOOKUP($B357,'Raw Stats'!$AK$3:$AZ$528,9,FALSE),0)</f>
        <v>0</v>
      </c>
      <c r="DL357">
        <f>IFERROR(VLOOKUP($B357,'Raw Stats'!$AK$3:$AZ$528,10,FALSE),0)</f>
        <v>0</v>
      </c>
      <c r="DM357">
        <f>IFERROR(VLOOKUP($B357,'Raw Stats'!$AK$3:$AZ$528,11,FALSE)+VLOOKUP($B357,'Raw Stats'!$AK$3:$AZ$528,12,FALSE),0)</f>
        <v>0</v>
      </c>
      <c r="DN357">
        <f>IFERROR(VLOOKUP($B357,'Raw Stats'!$AK$3:$AZ$528,13,FALSE)+VLOOKUP($B357,'Raw Stats'!$AK$3:$AZ$528,14,FALSE),0)</f>
        <v>0</v>
      </c>
      <c r="DO357">
        <f>IFERROR(VLOOKUP($B357,'Raw Stats'!$AK$3:$AZ$528,15,FALSE),0)</f>
        <v>0</v>
      </c>
      <c r="DP357">
        <f>IFERROR(VLOOKUP($B357,'Raw Stats'!$AK$3:$AZ$528,16,FALSE),0)</f>
        <v>0</v>
      </c>
      <c r="DR357">
        <f>IFERROR(VLOOKUP($B357,'Raw Stats'!$S$3:$AH$528,3,FALSE),0)</f>
        <v>0</v>
      </c>
      <c r="DS357">
        <f>IFERROR(VLOOKUP($B357,'Raw Stats'!$S$3:$AH$528,4,FALSE),0)</f>
        <v>0</v>
      </c>
      <c r="DT357">
        <f>IFERROR(VLOOKUP($B357,'Raw Stats'!$S$3:$AH$528,5,FALSE),0)</f>
        <v>0</v>
      </c>
      <c r="DU357">
        <f>IFERROR(VLOOKUP($B357,'Raw Stats'!$S$3:$AH$528,6,FALSE),0)</f>
        <v>0</v>
      </c>
      <c r="DV357">
        <f>IFERROR(VLOOKUP($B357,'Raw Stats'!$S$3:$AH$528,7,FALSE),0)</f>
        <v>0</v>
      </c>
      <c r="DW357">
        <f>IFERROR(VLOOKUP($B357,'Raw Stats'!$S$3:$AH$528,8,FALSE),0)</f>
        <v>0</v>
      </c>
      <c r="DX357">
        <f>IFERROR(VLOOKUP($B357,'Raw Stats'!$S$3:$AH$528,9,FALSE),0)</f>
        <v>0</v>
      </c>
      <c r="DY357">
        <f>IFERROR(VLOOKUP($B357,'Raw Stats'!$S$3:$AH$528,10,FALSE),0)</f>
        <v>0</v>
      </c>
      <c r="DZ357">
        <f>IFERROR(VLOOKUP($B357,'Raw Stats'!$S$3:$AH$528,11,FALSE)+VLOOKUP($B357,'Raw Stats'!$S$3:$AH$528,12,FALSE),0)</f>
        <v>0</v>
      </c>
      <c r="EA357">
        <f>IFERROR(VLOOKUP($B357,'Raw Stats'!$S$3:$AH$528,13,FALSE)+VLOOKUP($B357,'Raw Stats'!$S$3:$AH$528,14,FALSE),0)</f>
        <v>0</v>
      </c>
      <c r="EB357">
        <f>IFERROR(VLOOKUP($B357,'Raw Stats'!$S$3:$AH$528,15,FALSE),0)</f>
        <v>0</v>
      </c>
      <c r="EC357">
        <f>IFERROR(VLOOKUP($B357,'Raw Stats'!$S$3:$AH$528,16,FALSE),0)</f>
        <v>0</v>
      </c>
    </row>
    <row r="358" spans="1:133" x14ac:dyDescent="0.2">
      <c r="A358">
        <f>IFERROR(VLOOKUP(B358,Sheet2!$W$1:$X$300,2,FALSE),301)</f>
        <v>215</v>
      </c>
      <c r="B358" t="s">
        <v>709</v>
      </c>
      <c r="C358">
        <f t="shared" si="25"/>
        <v>0.54885158712755677</v>
      </c>
      <c r="D358">
        <f t="shared" si="26"/>
        <v>0.6904546661655302</v>
      </c>
      <c r="E358">
        <f t="shared" si="27"/>
        <v>0.76588746859707924</v>
      </c>
      <c r="F358">
        <f t="shared" si="28"/>
        <v>0.84824579033722136</v>
      </c>
      <c r="G358">
        <f t="shared" si="29"/>
        <v>0.67559411542121317</v>
      </c>
      <c r="J358">
        <f>BS358*'Value Calculations'!$D$3</f>
        <v>1.2232062858781136</v>
      </c>
      <c r="K358">
        <f>BT358*'Value Calculations'!$D$4</f>
        <v>7.8147048970715982</v>
      </c>
      <c r="L358">
        <f>BU358*'Value Calculations'!$D$5</f>
        <v>7.1641288364288815</v>
      </c>
      <c r="M358">
        <f>BV358*'Value Calculations'!$D$6</f>
        <v>0.50025972767745142</v>
      </c>
      <c r="N358">
        <f>BW358*'Value Calculations'!$D$7</f>
        <v>1.9334672952010417</v>
      </c>
      <c r="O358">
        <f>BX358*'Value Calculations'!$D$8</f>
        <v>3.1632239476877508</v>
      </c>
      <c r="P358">
        <f>BY358*'Value Calculations'!$D$9</f>
        <v>10.705963123688921</v>
      </c>
      <c r="Q358">
        <f>BZ358*'Value Calculations'!$D$10</f>
        <v>4.3837976889144565</v>
      </c>
      <c r="R358">
        <f>CA358*'Value Calculations'!$D$11</f>
        <v>0</v>
      </c>
      <c r="S358">
        <f>CB358*'Value Calculations'!$D$12</f>
        <v>0</v>
      </c>
      <c r="T358">
        <f>CC358*'Value Calculations'!$D$13</f>
        <v>8.1170783419114443</v>
      </c>
      <c r="V358">
        <f>CF358*'Value Calculations'!$D$3</f>
        <v>2.8541480003822652</v>
      </c>
      <c r="W358">
        <f>CG358*'Value Calculations'!$D$4</f>
        <v>9.7683811213394982</v>
      </c>
      <c r="X358">
        <f>CH358*'Value Calculations'!$D$5</f>
        <v>9.8175098869580975</v>
      </c>
      <c r="Y358">
        <f>CI358*'Value Calculations'!$D$6</f>
        <v>-0.75038959151617712</v>
      </c>
      <c r="Z358">
        <f>CJ358*'Value Calculations'!$D$7</f>
        <v>1.7576975410918561</v>
      </c>
      <c r="AA358">
        <f>CK358*'Value Calculations'!$D$8</f>
        <v>3.5945726678269896</v>
      </c>
      <c r="AB358">
        <f>CL358*'Value Calculations'!$D$9</f>
        <v>13.602870792451807</v>
      </c>
      <c r="AC358">
        <f>CM358*'Value Calculations'!$D$10</f>
        <v>4.3837976889144565</v>
      </c>
      <c r="AD358">
        <f>CN358*'Value Calculations'!$D$11</f>
        <v>1.9814282960498748</v>
      </c>
      <c r="AE358">
        <f>CO358*'Value Calculations'!$D$12</f>
        <v>1.6277654791788281</v>
      </c>
      <c r="AF358">
        <f>CP358*'Value Calculations'!$D$13</f>
        <v>7.9795007428959952</v>
      </c>
      <c r="AH358">
        <f>CS358*'Value Calculations'!$D$3</f>
        <v>3.2618834290083032</v>
      </c>
      <c r="AI358">
        <f>CT358*'Value Calculations'!$D$4</f>
        <v>6.1866413768483488</v>
      </c>
      <c r="AJ358">
        <f>CU358*'Value Calculations'!$D$5</f>
        <v>7.1641288364288815</v>
      </c>
      <c r="AK358">
        <f>CV358*'Value Calculations'!$D$6</f>
        <v>-2.7514285022259828</v>
      </c>
      <c r="AL358">
        <f>CW358*'Value Calculations'!$D$7</f>
        <v>1.0546185246551136</v>
      </c>
      <c r="AM358">
        <f>CX358*'Value Calculations'!$D$8</f>
        <v>1.0064803469915571</v>
      </c>
      <c r="AN358">
        <f>CY358*'Value Calculations'!$D$9</f>
        <v>8.1869129769385864</v>
      </c>
      <c r="AO358">
        <f>CZ358*'Value Calculations'!$D$10</f>
        <v>6.2103800592954803</v>
      </c>
      <c r="AP358">
        <f>DA358*'Value Calculations'!$D$11</f>
        <v>0</v>
      </c>
      <c r="AQ358">
        <f>DB358*'Value Calculations'!$D$12</f>
        <v>1.6277654791788281</v>
      </c>
      <c r="AR358">
        <f>DC358*'Value Calculations'!$D$13</f>
        <v>4.8152159655406868</v>
      </c>
      <c r="AT358">
        <f>DF358*'Value Calculations'!$D$3</f>
        <v>1.6309417145041516</v>
      </c>
      <c r="AU358">
        <f>DG358*'Value Calculations'!$D$4</f>
        <v>15.955022498187846</v>
      </c>
      <c r="AV358">
        <f>DH358*'Value Calculations'!$D$5</f>
        <v>14.062919567804842</v>
      </c>
      <c r="AW358">
        <f>DI358*'Value Calculations'!$D$6</f>
        <v>-1.1255843872742657</v>
      </c>
      <c r="AX358">
        <f>DJ358*'Value Calculations'!$D$7</f>
        <v>0.52730926232755682</v>
      </c>
      <c r="AY358">
        <f>DK358*'Value Calculations'!$D$8</f>
        <v>3.3070068544008304</v>
      </c>
      <c r="AZ358">
        <f>DL358*'Value Calculations'!$D$9</f>
        <v>14.862395865826974</v>
      </c>
      <c r="BA358">
        <f>DM358*'Value Calculations'!$D$10</f>
        <v>11.324810696362347</v>
      </c>
      <c r="BB358">
        <f>DN358*'Value Calculations'!$D$11</f>
        <v>0</v>
      </c>
      <c r="BC358">
        <f>DO358*'Value Calculations'!$D$12</f>
        <v>0</v>
      </c>
      <c r="BD358">
        <f>DP358*'Value Calculations'!$D$13</f>
        <v>9.0113327355118571</v>
      </c>
      <c r="BF358">
        <f>DS358*'Value Calculations'!$D$3</f>
        <v>2.0386771431301893</v>
      </c>
      <c r="BG358">
        <f>DT358*'Value Calculations'!$D$4</f>
        <v>7.1634794889822988</v>
      </c>
      <c r="BH358">
        <f>DU358*'Value Calculations'!$D$5</f>
        <v>7.1641288364288815</v>
      </c>
      <c r="BI358">
        <f>DV358*'Value Calculations'!$D$6</f>
        <v>3.5018180937421599</v>
      </c>
      <c r="BJ358">
        <f>DW358*'Value Calculations'!$D$7</f>
        <v>0.52730926232755682</v>
      </c>
      <c r="BK358">
        <f>DX358*'Value Calculations'!$D$8</f>
        <v>2.0129606939831142</v>
      </c>
      <c r="BL358">
        <f>DY358*'Value Calculations'!$D$9</f>
        <v>12.721203241089189</v>
      </c>
      <c r="BM358">
        <f>DZ358*'Value Calculations'!$D$10</f>
        <v>2.1918988444572283</v>
      </c>
      <c r="BN358">
        <f>EA358*'Value Calculations'!$D$11</f>
        <v>0</v>
      </c>
      <c r="BO358">
        <f>EB358*'Value Calculations'!$D$12</f>
        <v>0.81388273958941404</v>
      </c>
      <c r="BP358">
        <f>EC358*'Value Calculations'!$D$13</f>
        <v>5.7782591586488241</v>
      </c>
      <c r="BR358">
        <f>IFERROR(VLOOKUP($B358,'Raw Stats'!$CM$3:$DC$884,3,FALSE),0)</f>
        <v>82</v>
      </c>
      <c r="BS358">
        <f>IFERROR(VLOOKUP($B358,'Raw Stats'!$CM$3:$DC$884,4,FALSE),0)</f>
        <v>3</v>
      </c>
      <c r="BT358">
        <f>IFERROR(VLOOKUP($B358,'Raw Stats'!$CM$3:$DC$884,5,FALSE),0)</f>
        <v>24</v>
      </c>
      <c r="BU358">
        <f>IFERROR(VLOOKUP($B358,'Raw Stats'!$CM$3:$DC$884,6,FALSE),0)</f>
        <v>27</v>
      </c>
      <c r="BV358">
        <f>IFERROR(VLOOKUP($B358,'Raw Stats'!$CM$3:$DC$884,7,FALSE),0)</f>
        <v>4</v>
      </c>
      <c r="BW358">
        <f>IFERROR(VLOOKUP($B358,'Raw Stats'!$CM$3:$DC$884,8,FALSE),0)</f>
        <v>22</v>
      </c>
      <c r="BX358">
        <f>IFERROR(VLOOKUP($B358,'Raw Stats'!$CM$3:$DC$884,9,FALSE),0)</f>
        <v>44</v>
      </c>
      <c r="BY358">
        <f>IFERROR(VLOOKUP($B358,'Raw Stats'!$CM$3:$DC$884,10,FALSE),0)</f>
        <v>85</v>
      </c>
      <c r="BZ358">
        <f>IFERROR(VLOOKUP($B358,'Raw Stats'!$CM$3:$DC$884,11,FALSE)+VLOOKUP($B358,'Raw Stats'!$CM$3:$DC$884,12,FALSE),0)</f>
        <v>12</v>
      </c>
      <c r="CA358">
        <f>IFERROR(VLOOKUP($B358,'Raw Stats'!$CM$3:$DC$884,13,FALSE)+VLOOKUP($B358,'Raw Stats'!$CM$3:$DC$884,14,FALSE),0)</f>
        <v>0</v>
      </c>
      <c r="CB358">
        <f>IFERROR(VLOOKUP($B358,'Raw Stats'!$CM$3:$DC$884,15,FALSE),0)</f>
        <v>0</v>
      </c>
      <c r="CC358">
        <f>IFERROR(VLOOKUP($B358,'Raw Stats'!$CM$3:$DC$884,16,FALSE),0)</f>
        <v>118</v>
      </c>
      <c r="CE358">
        <f>IFERROR(VLOOKUP($B358,'Raw Stats'!$BU$3:$CJ$528,3,FALSE),0)</f>
        <v>82</v>
      </c>
      <c r="CF358">
        <f>IFERROR(VLOOKUP($B358,'Raw Stats'!$BU$3:$CJ$528,4,FALSE),0)</f>
        <v>7</v>
      </c>
      <c r="CG358">
        <f>IFERROR(VLOOKUP($B358,'Raw Stats'!$BU$3:$CJ$5288,5,FALSE),0)</f>
        <v>30</v>
      </c>
      <c r="CH358">
        <f>IFERROR(VLOOKUP($B358,'Raw Stats'!$BU$3:$CJ$528,6,FALSE),0)</f>
        <v>37</v>
      </c>
      <c r="CI358">
        <f>IFERROR(VLOOKUP($B358,'Raw Stats'!$BU$3:$CJ$528,7,FALSE),0)</f>
        <v>-6</v>
      </c>
      <c r="CJ358">
        <f>IFERROR(VLOOKUP($B358,'Raw Stats'!$BU$3:$CJ$528,8,FALSE),0)</f>
        <v>20</v>
      </c>
      <c r="CK358">
        <f>IFERROR(VLOOKUP($B358,'Raw Stats'!$BU$3:$CJ$528,9,FALSE),0)</f>
        <v>50</v>
      </c>
      <c r="CL358">
        <f>IFERROR(VLOOKUP($B358,'Raw Stats'!$BU$3:$CJ$528,10,FALSE),0)</f>
        <v>108</v>
      </c>
      <c r="CM358">
        <f>IFERROR(VLOOKUP($B358,'Raw Stats'!$BU$3:$CJ$528,11,FALSE)+VLOOKUP($B358,'Raw Stats'!$BU$3:$CJ$528,12,FALSE),0)</f>
        <v>12</v>
      </c>
      <c r="CN358">
        <f>IFERROR(VLOOKUP($B358,'Raw Stats'!$BU$3:$CJ$528,13,FALSE)+VLOOKUP($B358,'Raw Stats'!$BU$3:$CJ$528,14,FALSE),0)</f>
        <v>2</v>
      </c>
      <c r="CO358">
        <f>IFERROR(VLOOKUP($B358,'Raw Stats'!$BU$3:$CJ$528,15,FALSE),0)</f>
        <v>2</v>
      </c>
      <c r="CP358">
        <f>IFERROR(VLOOKUP($B358,'Raw Stats'!$BU$3:$CJ$528,16,FALSE),0)</f>
        <v>116</v>
      </c>
      <c r="CR358">
        <f>IFERROR(VLOOKUP($B358,'Raw Stats'!$BC$3:$BR$528,3,FALSE),0)</f>
        <v>48</v>
      </c>
      <c r="CS358">
        <f>IFERROR(VLOOKUP($B358,'Raw Stats'!$BC$3:$BR$528,4,FALSE),0)</f>
        <v>8</v>
      </c>
      <c r="CT358">
        <f>IFERROR(VLOOKUP($B358,'Raw Stats'!$BC$3:$BR$5288,5,FALSE),0)</f>
        <v>19</v>
      </c>
      <c r="CU358">
        <f>IFERROR(VLOOKUP($B358,'Raw Stats'!$BC$3:$BR$52888,6,FALSE),0)</f>
        <v>27</v>
      </c>
      <c r="CV358">
        <f>IFERROR(VLOOKUP($B358,'Raw Stats'!$BC$3:$BR$5288,7,FALSE),0)</f>
        <v>-22</v>
      </c>
      <c r="CW358">
        <f>IFERROR(VLOOKUP($B358,'Raw Stats'!$BC$3:$BR$5288,8,FALSE),0)</f>
        <v>12</v>
      </c>
      <c r="CX358">
        <f>IFERROR(VLOOKUP($B358,'Raw Stats'!$BC$3:$BR$5288,9,FALSE),0)</f>
        <v>14</v>
      </c>
      <c r="CY358">
        <f>IFERROR(VLOOKUP($B358,'Raw Stats'!$BC$3:$BR$5288,10,FALSE),0)</f>
        <v>65</v>
      </c>
      <c r="CZ358">
        <f>IFERROR(VLOOKUP($B358,'Raw Stats'!$BC$3:$BR$5288,11,FALSE)+VLOOKUP($B358,'Raw Stats'!$BC$3:$BR$5288,12,FALSE),0)</f>
        <v>17</v>
      </c>
      <c r="DA358">
        <f>IFERROR(VLOOKUP($B358,'Raw Stats'!$BC$3:$BR$5288,13,FALSE)+VLOOKUP($B358,'Raw Stats'!$BC$3:$BR$5288,14,FALSE),0)</f>
        <v>0</v>
      </c>
      <c r="DB358">
        <f>IFERROR(VLOOKUP($B358,'Raw Stats'!$BC$3:$BR$5288,15,FALSE),0)</f>
        <v>2</v>
      </c>
      <c r="DC358">
        <f>IFERROR(VLOOKUP($B358,'Raw Stats'!$BC$3:$BR$5288,16,FALSE),0)</f>
        <v>70</v>
      </c>
      <c r="DE358">
        <f>IFERROR(VLOOKUP($B358,'Raw Stats'!$AK$3:$AZ$528,3,FALSE),0)</f>
        <v>82</v>
      </c>
      <c r="DF358">
        <f>IFERROR(VLOOKUP($B358,'Raw Stats'!$AK$3:$AZ$528,4,FALSE),0)</f>
        <v>4</v>
      </c>
      <c r="DG358">
        <f>IFERROR(VLOOKUP($B358,'Raw Stats'!$AK$3:$AZ$528,5,FALSE),0)</f>
        <v>49</v>
      </c>
      <c r="DH358">
        <f>IFERROR(VLOOKUP($B358,'Raw Stats'!$AK$3:$AZ$528,6,FALSE),0)</f>
        <v>53</v>
      </c>
      <c r="DI358">
        <f>IFERROR(VLOOKUP($B358,'Raw Stats'!$AK$3:$AZ$528,7,FALSE),0)</f>
        <v>-9</v>
      </c>
      <c r="DJ358">
        <f>IFERROR(VLOOKUP($B358,'Raw Stats'!$AK$3:$AZ$528,8,FALSE),0)</f>
        <v>6</v>
      </c>
      <c r="DK358">
        <f>IFERROR(VLOOKUP($B358,'Raw Stats'!$AK$3:$AZ$528,9,FALSE),0)</f>
        <v>46</v>
      </c>
      <c r="DL358">
        <f>IFERROR(VLOOKUP($B358,'Raw Stats'!$AK$3:$AZ$528,10,FALSE),0)</f>
        <v>118</v>
      </c>
      <c r="DM358">
        <f>IFERROR(VLOOKUP($B358,'Raw Stats'!$AK$3:$AZ$528,11,FALSE)+VLOOKUP($B358,'Raw Stats'!$AK$3:$AZ$528,12,FALSE),0)</f>
        <v>31</v>
      </c>
      <c r="DN358">
        <f>IFERROR(VLOOKUP($B358,'Raw Stats'!$AK$3:$AZ$528,13,FALSE)+VLOOKUP($B358,'Raw Stats'!$AK$3:$AZ$528,14,FALSE),0)</f>
        <v>0</v>
      </c>
      <c r="DO358">
        <f>IFERROR(VLOOKUP($B358,'Raw Stats'!$AK$3:$AZ$528,15,FALSE),0)</f>
        <v>0</v>
      </c>
      <c r="DP358">
        <f>IFERROR(VLOOKUP($B358,'Raw Stats'!$AK$3:$AZ$528,16,FALSE),0)</f>
        <v>131</v>
      </c>
      <c r="DR358">
        <f>IFERROR(VLOOKUP($B358,'Raw Stats'!$S$3:$AH$528,3,FALSE),0)</f>
        <v>65</v>
      </c>
      <c r="DS358">
        <f>IFERROR(VLOOKUP($B358,'Raw Stats'!$S$3:$AH$528,4,FALSE),0)</f>
        <v>5</v>
      </c>
      <c r="DT358">
        <f>IFERROR(VLOOKUP($B358,'Raw Stats'!$S$3:$AH$528,5,FALSE),0)</f>
        <v>22</v>
      </c>
      <c r="DU358">
        <f>IFERROR(VLOOKUP($B358,'Raw Stats'!$S$3:$AH$528,6,FALSE),0)</f>
        <v>27</v>
      </c>
      <c r="DV358">
        <f>IFERROR(VLOOKUP($B358,'Raw Stats'!$S$3:$AH$528,7,FALSE),0)</f>
        <v>28</v>
      </c>
      <c r="DW358">
        <f>IFERROR(VLOOKUP($B358,'Raw Stats'!$S$3:$AH$528,8,FALSE),0)</f>
        <v>6</v>
      </c>
      <c r="DX358">
        <f>IFERROR(VLOOKUP($B358,'Raw Stats'!$S$3:$AH$528,9,FALSE),0)</f>
        <v>28</v>
      </c>
      <c r="DY358">
        <f>IFERROR(VLOOKUP($B358,'Raw Stats'!$S$3:$AH$528,10,FALSE),0)</f>
        <v>101</v>
      </c>
      <c r="DZ358">
        <f>IFERROR(VLOOKUP($B358,'Raw Stats'!$S$3:$AH$528,11,FALSE)+VLOOKUP($B358,'Raw Stats'!$S$3:$AH$528,12,FALSE),0)</f>
        <v>6</v>
      </c>
      <c r="EA358">
        <f>IFERROR(VLOOKUP($B358,'Raw Stats'!$S$3:$AH$528,13,FALSE)+VLOOKUP($B358,'Raw Stats'!$S$3:$AH$528,14,FALSE),0)</f>
        <v>0</v>
      </c>
      <c r="EB358">
        <f>IFERROR(VLOOKUP($B358,'Raw Stats'!$S$3:$AH$528,15,FALSE),0)</f>
        <v>1</v>
      </c>
      <c r="EC358">
        <f>IFERROR(VLOOKUP($B358,'Raw Stats'!$S$3:$AH$528,16,FALSE),0)</f>
        <v>84</v>
      </c>
    </row>
    <row r="359" spans="1:133" x14ac:dyDescent="0.2">
      <c r="A359">
        <f>IFERROR(VLOOKUP(B359,Sheet2!$W$1:$X$300,2,FALSE),301)</f>
        <v>301</v>
      </c>
      <c r="B359" t="s">
        <v>235</v>
      </c>
      <c r="C359">
        <f t="shared" si="25"/>
        <v>0.54835569465558642</v>
      </c>
      <c r="D359">
        <f t="shared" si="26"/>
        <v>0.70041305933926801</v>
      </c>
      <c r="E359">
        <f t="shared" si="27"/>
        <v>0</v>
      </c>
      <c r="F359">
        <f t="shared" si="28"/>
        <v>0</v>
      </c>
      <c r="G359">
        <f t="shared" si="29"/>
        <v>0</v>
      </c>
      <c r="J359">
        <f>BS359*'Value Calculations'!$D$3</f>
        <v>3.6696188576343411</v>
      </c>
      <c r="K359">
        <f>BT359*'Value Calculations'!$D$4</f>
        <v>5.5354159687590485</v>
      </c>
      <c r="L359">
        <f>BU359*'Value Calculations'!$D$5</f>
        <v>6.8987907313759607</v>
      </c>
      <c r="M359">
        <f>BV359*'Value Calculations'!$D$6</f>
        <v>0.12506493191936285</v>
      </c>
      <c r="N359">
        <f>BW359*'Value Calculations'!$D$7</f>
        <v>1.1425034017097064</v>
      </c>
      <c r="O359">
        <f>BX359*'Value Calculations'!$D$8</f>
        <v>5.535641908453564</v>
      </c>
      <c r="P359">
        <f>BY359*'Value Calculations'!$D$9</f>
        <v>5.1640528008381859</v>
      </c>
      <c r="Q359">
        <f>BZ359*'Value Calculations'!$D$10</f>
        <v>1.4612658963048188</v>
      </c>
      <c r="R359">
        <f>CA359*'Value Calculations'!$D$11</f>
        <v>0</v>
      </c>
      <c r="S359">
        <f>CB359*'Value Calculations'!$D$12</f>
        <v>1.6277654791788281</v>
      </c>
      <c r="T359">
        <f>CC359*'Value Calculations'!$D$13</f>
        <v>7.7731343443728225</v>
      </c>
      <c r="V359">
        <f>CF359*'Value Calculations'!$D$3</f>
        <v>3.2618834290083032</v>
      </c>
      <c r="W359">
        <f>CG359*'Value Calculations'!$D$4</f>
        <v>1.3024508161785997</v>
      </c>
      <c r="X359">
        <f>CH359*'Value Calculations'!$D$5</f>
        <v>3.1840572606350586</v>
      </c>
      <c r="Y359">
        <f>CI359*'Value Calculations'!$D$6</f>
        <v>-0.37519479575808856</v>
      </c>
      <c r="Z359">
        <f>CJ359*'Value Calculations'!$D$7</f>
        <v>0.35153950821837121</v>
      </c>
      <c r="AA359">
        <f>CK359*'Value Calculations'!$D$8</f>
        <v>1.365937613774256</v>
      </c>
      <c r="AB359">
        <f>CL359*'Value Calculations'!$D$9</f>
        <v>2.0152401174002676</v>
      </c>
      <c r="AC359">
        <f>CM359*'Value Calculations'!$D$10</f>
        <v>0.73063294815240942</v>
      </c>
      <c r="AD359">
        <f>CN359*'Value Calculations'!$D$11</f>
        <v>0</v>
      </c>
      <c r="AE359">
        <f>CO359*'Value Calculations'!$D$12</f>
        <v>1.6277654791788281</v>
      </c>
      <c r="AF359">
        <f>CP359*'Value Calculations'!$D$13</f>
        <v>4.7464271660329622</v>
      </c>
      <c r="AH359">
        <f>CS359*'Value Calculations'!$D$3</f>
        <v>0</v>
      </c>
      <c r="AI359">
        <f>CT359*'Value Calculations'!$D$4</f>
        <v>0.32561270404464993</v>
      </c>
      <c r="AJ359">
        <f>CU359*'Value Calculations'!$D$5</f>
        <v>0.26533810505292155</v>
      </c>
      <c r="AK359">
        <f>CV359*'Value Calculations'!$D$6</f>
        <v>-0.12506493191936285</v>
      </c>
      <c r="AL359">
        <f>CW359*'Value Calculations'!$D$7</f>
        <v>0</v>
      </c>
      <c r="AM359">
        <f>CX359*'Value Calculations'!$D$8</f>
        <v>7.1891453356539792E-2</v>
      </c>
      <c r="AN359">
        <f>CY359*'Value Calculations'!$D$9</f>
        <v>0.12595250733751673</v>
      </c>
      <c r="AO359">
        <f>CZ359*'Value Calculations'!$D$10</f>
        <v>0</v>
      </c>
      <c r="AP359">
        <f>DA359*'Value Calculations'!$D$11</f>
        <v>0</v>
      </c>
      <c r="AQ359">
        <f>DB359*'Value Calculations'!$D$12</f>
        <v>0</v>
      </c>
      <c r="AR359">
        <f>DC359*'Value Calculations'!$D$13</f>
        <v>0</v>
      </c>
      <c r="AT359">
        <f>DF359*'Value Calculations'!$D$3</f>
        <v>0</v>
      </c>
      <c r="AU359">
        <f>DG359*'Value Calculations'!$D$4</f>
        <v>0</v>
      </c>
      <c r="AV359">
        <f>DH359*'Value Calculations'!$D$5</f>
        <v>0</v>
      </c>
      <c r="AW359">
        <f>DI359*'Value Calculations'!$D$6</f>
        <v>0</v>
      </c>
      <c r="AX359">
        <f>DJ359*'Value Calculations'!$D$7</f>
        <v>0</v>
      </c>
      <c r="AY359">
        <f>DK359*'Value Calculations'!$D$8</f>
        <v>0</v>
      </c>
      <c r="AZ359">
        <f>DL359*'Value Calculations'!$D$9</f>
        <v>0</v>
      </c>
      <c r="BA359">
        <f>DM359*'Value Calculations'!$D$10</f>
        <v>0</v>
      </c>
      <c r="BB359">
        <f>DN359*'Value Calculations'!$D$11</f>
        <v>0</v>
      </c>
      <c r="BC359">
        <f>DO359*'Value Calculations'!$D$12</f>
        <v>0</v>
      </c>
      <c r="BD359">
        <f>DP359*'Value Calculations'!$D$13</f>
        <v>0</v>
      </c>
      <c r="BF359">
        <f>DS359*'Value Calculations'!$D$3</f>
        <v>0</v>
      </c>
      <c r="BG359">
        <f>DT359*'Value Calculations'!$D$4</f>
        <v>0</v>
      </c>
      <c r="BH359">
        <f>DU359*'Value Calculations'!$D$5</f>
        <v>0</v>
      </c>
      <c r="BI359">
        <f>DV359*'Value Calculations'!$D$6</f>
        <v>0</v>
      </c>
      <c r="BJ359">
        <f>DW359*'Value Calculations'!$D$7</f>
        <v>0</v>
      </c>
      <c r="BK359">
        <f>DX359*'Value Calculations'!$D$8</f>
        <v>0</v>
      </c>
      <c r="BL359">
        <f>DY359*'Value Calculations'!$D$9</f>
        <v>0</v>
      </c>
      <c r="BM359">
        <f>DZ359*'Value Calculations'!$D$10</f>
        <v>0</v>
      </c>
      <c r="BN359">
        <f>EA359*'Value Calculations'!$D$11</f>
        <v>0</v>
      </c>
      <c r="BO359">
        <f>EB359*'Value Calculations'!$D$12</f>
        <v>0</v>
      </c>
      <c r="BP359">
        <f>EC359*'Value Calculations'!$D$13</f>
        <v>0</v>
      </c>
      <c r="BR359">
        <f>IFERROR(VLOOKUP($B359,'Raw Stats'!$CM$3:$DC$884,3,FALSE),0)</f>
        <v>71</v>
      </c>
      <c r="BS359">
        <f>IFERROR(VLOOKUP($B359,'Raw Stats'!$CM$3:$DC$884,4,FALSE),0)</f>
        <v>9</v>
      </c>
      <c r="BT359">
        <f>IFERROR(VLOOKUP($B359,'Raw Stats'!$CM$3:$DC$884,5,FALSE),0)</f>
        <v>17</v>
      </c>
      <c r="BU359">
        <f>IFERROR(VLOOKUP($B359,'Raw Stats'!$CM$3:$DC$884,6,FALSE),0)</f>
        <v>26</v>
      </c>
      <c r="BV359">
        <f>IFERROR(VLOOKUP($B359,'Raw Stats'!$CM$3:$DC$884,7,FALSE),0)</f>
        <v>1</v>
      </c>
      <c r="BW359">
        <f>IFERROR(VLOOKUP($B359,'Raw Stats'!$CM$3:$DC$884,8,FALSE),0)</f>
        <v>13</v>
      </c>
      <c r="BX359">
        <f>IFERROR(VLOOKUP($B359,'Raw Stats'!$CM$3:$DC$884,9,FALSE),0)</f>
        <v>77</v>
      </c>
      <c r="BY359">
        <f>IFERROR(VLOOKUP($B359,'Raw Stats'!$CM$3:$DC$884,10,FALSE),0)</f>
        <v>41</v>
      </c>
      <c r="BZ359">
        <f>IFERROR(VLOOKUP($B359,'Raw Stats'!$CM$3:$DC$884,11,FALSE)+VLOOKUP($B359,'Raw Stats'!$CM$3:$DC$884,12,FALSE),0)</f>
        <v>4</v>
      </c>
      <c r="CA359">
        <f>IFERROR(VLOOKUP($B359,'Raw Stats'!$CM$3:$DC$884,13,FALSE)+VLOOKUP($B359,'Raw Stats'!$CM$3:$DC$884,14,FALSE),0)</f>
        <v>0</v>
      </c>
      <c r="CB359">
        <f>IFERROR(VLOOKUP($B359,'Raw Stats'!$CM$3:$DC$884,15,FALSE),0)</f>
        <v>2</v>
      </c>
      <c r="CC359">
        <f>IFERROR(VLOOKUP($B359,'Raw Stats'!$CM$3:$DC$884,16,FALSE),0)</f>
        <v>113</v>
      </c>
      <c r="CE359">
        <f>IFERROR(VLOOKUP($B359,'Raw Stats'!$BU$3:$CJ$528,3,FALSE),0)</f>
        <v>26</v>
      </c>
      <c r="CF359">
        <f>IFERROR(VLOOKUP($B359,'Raw Stats'!$BU$3:$CJ$528,4,FALSE),0)</f>
        <v>8</v>
      </c>
      <c r="CG359">
        <f>IFERROR(VLOOKUP($B359,'Raw Stats'!$BU$3:$CJ$5288,5,FALSE),0)</f>
        <v>4</v>
      </c>
      <c r="CH359">
        <f>IFERROR(VLOOKUP($B359,'Raw Stats'!$BU$3:$CJ$528,6,FALSE),0)</f>
        <v>12</v>
      </c>
      <c r="CI359">
        <f>IFERROR(VLOOKUP($B359,'Raw Stats'!$BU$3:$CJ$528,7,FALSE),0)</f>
        <v>-3</v>
      </c>
      <c r="CJ359">
        <f>IFERROR(VLOOKUP($B359,'Raw Stats'!$BU$3:$CJ$528,8,FALSE),0)</f>
        <v>4</v>
      </c>
      <c r="CK359">
        <f>IFERROR(VLOOKUP($B359,'Raw Stats'!$BU$3:$CJ$528,9,FALSE),0)</f>
        <v>19</v>
      </c>
      <c r="CL359">
        <f>IFERROR(VLOOKUP($B359,'Raw Stats'!$BU$3:$CJ$528,10,FALSE),0)</f>
        <v>16</v>
      </c>
      <c r="CM359">
        <f>IFERROR(VLOOKUP($B359,'Raw Stats'!$BU$3:$CJ$528,11,FALSE)+VLOOKUP($B359,'Raw Stats'!$BU$3:$CJ$528,12,FALSE),0)</f>
        <v>2</v>
      </c>
      <c r="CN359">
        <f>IFERROR(VLOOKUP($B359,'Raw Stats'!$BU$3:$CJ$528,13,FALSE)+VLOOKUP($B359,'Raw Stats'!$BU$3:$CJ$528,14,FALSE),0)</f>
        <v>0</v>
      </c>
      <c r="CO359">
        <f>IFERROR(VLOOKUP($B359,'Raw Stats'!$BU$3:$CJ$528,15,FALSE),0)</f>
        <v>2</v>
      </c>
      <c r="CP359">
        <f>IFERROR(VLOOKUP($B359,'Raw Stats'!$BU$3:$CJ$528,16,FALSE),0)</f>
        <v>69</v>
      </c>
      <c r="CR359">
        <f>IFERROR(VLOOKUP($B359,'Raw Stats'!$BC$3:$BR$528,3,FALSE),0)</f>
        <v>0</v>
      </c>
      <c r="CS359">
        <f>IFERROR(VLOOKUP($B359,'Raw Stats'!$BC$3:$BR$528,4,FALSE),0)</f>
        <v>0</v>
      </c>
      <c r="CT359">
        <f>IFERROR(VLOOKUP($B359,'Raw Stats'!$BC$3:$BR$5288,5,FALSE),0)</f>
        <v>1</v>
      </c>
      <c r="CU359">
        <f>IFERROR(VLOOKUP($B359,'Raw Stats'!$BC$3:$BR$52888,6,FALSE),0)</f>
        <v>1</v>
      </c>
      <c r="CV359">
        <f>IFERROR(VLOOKUP($B359,'Raw Stats'!$BC$3:$BR$5288,7,FALSE),0)</f>
        <v>-1</v>
      </c>
      <c r="CW359">
        <f>IFERROR(VLOOKUP($B359,'Raw Stats'!$BC$3:$BR$5288,8,FALSE),0)</f>
        <v>0</v>
      </c>
      <c r="CX359">
        <f>IFERROR(VLOOKUP($B359,'Raw Stats'!$BC$3:$BR$5288,9,FALSE),0)</f>
        <v>1</v>
      </c>
      <c r="CY359">
        <f>IFERROR(VLOOKUP($B359,'Raw Stats'!$BC$3:$BR$5288,10,FALSE),0)</f>
        <v>1</v>
      </c>
      <c r="CZ359">
        <f>IFERROR(VLOOKUP($B359,'Raw Stats'!$BC$3:$BR$5288,11,FALSE)+VLOOKUP($B359,'Raw Stats'!$BC$3:$BR$5288,12,FALSE),0)</f>
        <v>0</v>
      </c>
      <c r="DA359">
        <f>IFERROR(VLOOKUP($B359,'Raw Stats'!$BC$3:$BR$5288,13,FALSE)+VLOOKUP($B359,'Raw Stats'!$BC$3:$BR$5288,14,FALSE),0)</f>
        <v>0</v>
      </c>
      <c r="DB359">
        <f>IFERROR(VLOOKUP($B359,'Raw Stats'!$BC$3:$BR$5288,15,FALSE),0)</f>
        <v>0</v>
      </c>
      <c r="DC359">
        <f>IFERROR(VLOOKUP($B359,'Raw Stats'!$BC$3:$BR$5288,16,FALSE),0)</f>
        <v>0</v>
      </c>
      <c r="DE359">
        <f>IFERROR(VLOOKUP($B359,'Raw Stats'!$AK$3:$AZ$528,3,FALSE),0)</f>
        <v>0</v>
      </c>
      <c r="DF359">
        <f>IFERROR(VLOOKUP($B359,'Raw Stats'!$AK$3:$AZ$528,4,FALSE),0)</f>
        <v>0</v>
      </c>
      <c r="DG359">
        <f>IFERROR(VLOOKUP($B359,'Raw Stats'!$AK$3:$AZ$528,5,FALSE),0)</f>
        <v>0</v>
      </c>
      <c r="DH359">
        <f>IFERROR(VLOOKUP($B359,'Raw Stats'!$AK$3:$AZ$528,6,FALSE),0)</f>
        <v>0</v>
      </c>
      <c r="DI359">
        <f>IFERROR(VLOOKUP($B359,'Raw Stats'!$AK$3:$AZ$528,7,FALSE),0)</f>
        <v>0</v>
      </c>
      <c r="DJ359">
        <f>IFERROR(VLOOKUP($B359,'Raw Stats'!$AK$3:$AZ$528,8,FALSE),0)</f>
        <v>0</v>
      </c>
      <c r="DK359">
        <f>IFERROR(VLOOKUP($B359,'Raw Stats'!$AK$3:$AZ$528,9,FALSE),0)</f>
        <v>0</v>
      </c>
      <c r="DL359">
        <f>IFERROR(VLOOKUP($B359,'Raw Stats'!$AK$3:$AZ$528,10,FALSE),0)</f>
        <v>0</v>
      </c>
      <c r="DM359">
        <f>IFERROR(VLOOKUP($B359,'Raw Stats'!$AK$3:$AZ$528,11,FALSE)+VLOOKUP($B359,'Raw Stats'!$AK$3:$AZ$528,12,FALSE),0)</f>
        <v>0</v>
      </c>
      <c r="DN359">
        <f>IFERROR(VLOOKUP($B359,'Raw Stats'!$AK$3:$AZ$528,13,FALSE)+VLOOKUP($B359,'Raw Stats'!$AK$3:$AZ$528,14,FALSE),0)</f>
        <v>0</v>
      </c>
      <c r="DO359">
        <f>IFERROR(VLOOKUP($B359,'Raw Stats'!$AK$3:$AZ$528,15,FALSE),0)</f>
        <v>0</v>
      </c>
      <c r="DP359">
        <f>IFERROR(VLOOKUP($B359,'Raw Stats'!$AK$3:$AZ$528,16,FALSE),0)</f>
        <v>0</v>
      </c>
      <c r="DR359">
        <f>IFERROR(VLOOKUP($B359,'Raw Stats'!$S$3:$AH$528,3,FALSE),0)</f>
        <v>0</v>
      </c>
      <c r="DS359">
        <f>IFERROR(VLOOKUP($B359,'Raw Stats'!$S$3:$AH$528,4,FALSE),0)</f>
        <v>0</v>
      </c>
      <c r="DT359">
        <f>IFERROR(VLOOKUP($B359,'Raw Stats'!$S$3:$AH$528,5,FALSE),0)</f>
        <v>0</v>
      </c>
      <c r="DU359">
        <f>IFERROR(VLOOKUP($B359,'Raw Stats'!$S$3:$AH$528,6,FALSE),0)</f>
        <v>0</v>
      </c>
      <c r="DV359">
        <f>IFERROR(VLOOKUP($B359,'Raw Stats'!$S$3:$AH$528,7,FALSE),0)</f>
        <v>0</v>
      </c>
      <c r="DW359">
        <f>IFERROR(VLOOKUP($B359,'Raw Stats'!$S$3:$AH$528,8,FALSE),0)</f>
        <v>0</v>
      </c>
      <c r="DX359">
        <f>IFERROR(VLOOKUP($B359,'Raw Stats'!$S$3:$AH$528,9,FALSE),0)</f>
        <v>0</v>
      </c>
      <c r="DY359">
        <f>IFERROR(VLOOKUP($B359,'Raw Stats'!$S$3:$AH$528,10,FALSE),0)</f>
        <v>0</v>
      </c>
      <c r="DZ359">
        <f>IFERROR(VLOOKUP($B359,'Raw Stats'!$S$3:$AH$528,11,FALSE)+VLOOKUP($B359,'Raw Stats'!$S$3:$AH$528,12,FALSE),0)</f>
        <v>0</v>
      </c>
      <c r="EA359">
        <f>IFERROR(VLOOKUP($B359,'Raw Stats'!$S$3:$AH$528,13,FALSE)+VLOOKUP($B359,'Raw Stats'!$S$3:$AH$528,14,FALSE),0)</f>
        <v>0</v>
      </c>
      <c r="EB359">
        <f>IFERROR(VLOOKUP($B359,'Raw Stats'!$S$3:$AH$528,15,FALSE),0)</f>
        <v>0</v>
      </c>
      <c r="EC359">
        <f>IFERROR(VLOOKUP($B359,'Raw Stats'!$S$3:$AH$528,16,FALSE),0)</f>
        <v>0</v>
      </c>
    </row>
    <row r="360" spans="1:133" x14ac:dyDescent="0.2">
      <c r="A360">
        <f>IFERROR(VLOOKUP(B360,Sheet2!$W$1:$X$300,2,FALSE),301)</f>
        <v>301</v>
      </c>
      <c r="B360" t="s">
        <v>771</v>
      </c>
      <c r="C360">
        <f t="shared" si="25"/>
        <v>0.54717489506245365</v>
      </c>
      <c r="D360">
        <f t="shared" si="26"/>
        <v>0.71352070317860161</v>
      </c>
      <c r="E360">
        <f t="shared" si="27"/>
        <v>0</v>
      </c>
      <c r="F360">
        <f t="shared" si="28"/>
        <v>0.82968503537791771</v>
      </c>
      <c r="G360">
        <f t="shared" si="29"/>
        <v>0.88679821158884375</v>
      </c>
      <c r="J360">
        <f>BS360*'Value Calculations'!$D$3</f>
        <v>2.8541480003822652</v>
      </c>
      <c r="K360">
        <f>BT360*'Value Calculations'!$D$4</f>
        <v>2.2792889283125497</v>
      </c>
      <c r="L360">
        <f>BU360*'Value Calculations'!$D$5</f>
        <v>3.7147334707409017</v>
      </c>
      <c r="M360">
        <f>BV360*'Value Calculations'!$D$6</f>
        <v>-1.6258441149517171</v>
      </c>
      <c r="N360">
        <f>BW360*'Value Calculations'!$D$7</f>
        <v>3.1638555739653409</v>
      </c>
      <c r="O360">
        <f>BX360*'Value Calculations'!$D$8</f>
        <v>4.816727374888166</v>
      </c>
      <c r="P360">
        <f>BY360*'Value Calculations'!$D$9</f>
        <v>11.839535689726572</v>
      </c>
      <c r="Q360">
        <f>BZ360*'Value Calculations'!$D$10</f>
        <v>0.36531647407620471</v>
      </c>
      <c r="R360">
        <f>CA360*'Value Calculations'!$D$11</f>
        <v>0</v>
      </c>
      <c r="S360">
        <f>CB360*'Value Calculations'!$D$12</f>
        <v>0.81388273958941404</v>
      </c>
      <c r="T360">
        <f>CC360*'Value Calculations'!$D$13</f>
        <v>4.6088495670175149</v>
      </c>
      <c r="V360">
        <f>CF360*'Value Calculations'!$D$3</f>
        <v>2.8541480003822652</v>
      </c>
      <c r="W360">
        <f>CG360*'Value Calculations'!$D$4</f>
        <v>4.8841905606697491</v>
      </c>
      <c r="X360">
        <f>CH360*'Value Calculations'!$D$5</f>
        <v>5.8374383111642736</v>
      </c>
      <c r="Y360">
        <f>CI360*'Value Calculations'!$D$6</f>
        <v>0.62532465959681427</v>
      </c>
      <c r="Z360">
        <f>CJ360*'Value Calculations'!$D$7</f>
        <v>3.5153950821837121</v>
      </c>
      <c r="AA360">
        <f>CK360*'Value Calculations'!$D$8</f>
        <v>4.816727374888166</v>
      </c>
      <c r="AB360">
        <f>CL360*'Value Calculations'!$D$9</f>
        <v>8.0609604696010706</v>
      </c>
      <c r="AC360">
        <f>CM360*'Value Calculations'!$D$10</f>
        <v>0.73063294815240942</v>
      </c>
      <c r="AD360">
        <f>CN360*'Value Calculations'!$D$11</f>
        <v>0</v>
      </c>
      <c r="AE360">
        <f>CO360*'Value Calculations'!$D$12</f>
        <v>0</v>
      </c>
      <c r="AF360">
        <f>CP360*'Value Calculations'!$D$13</f>
        <v>5.7782591586488241</v>
      </c>
      <c r="AH360">
        <f>CS360*'Value Calculations'!$D$3</f>
        <v>0</v>
      </c>
      <c r="AI360">
        <f>CT360*'Value Calculations'!$D$4</f>
        <v>0.65122540808929985</v>
      </c>
      <c r="AJ360">
        <f>CU360*'Value Calculations'!$D$5</f>
        <v>0.53067621010584309</v>
      </c>
      <c r="AK360">
        <f>CV360*'Value Calculations'!$D$6</f>
        <v>-1.1255843872742657</v>
      </c>
      <c r="AL360">
        <f>CW360*'Value Calculations'!$D$7</f>
        <v>0.17576975410918561</v>
      </c>
      <c r="AM360">
        <f>CX360*'Value Calculations'!$D$8</f>
        <v>1.2940461604177163</v>
      </c>
      <c r="AN360">
        <f>CY360*'Value Calculations'!$D$9</f>
        <v>3.0228601761004015</v>
      </c>
      <c r="AO360">
        <f>CZ360*'Value Calculations'!$D$10</f>
        <v>0.36531647407620471</v>
      </c>
      <c r="AP360">
        <f>DA360*'Value Calculations'!$D$11</f>
        <v>0</v>
      </c>
      <c r="AQ360">
        <f>DB360*'Value Calculations'!$D$12</f>
        <v>0</v>
      </c>
      <c r="AR360">
        <f>DC360*'Value Calculations'!$D$13</f>
        <v>1.2381983911390337</v>
      </c>
      <c r="AT360">
        <f>DF360*'Value Calculations'!$D$3</f>
        <v>2.8541480003822652</v>
      </c>
      <c r="AU360">
        <f>DG360*'Value Calculations'!$D$4</f>
        <v>5.8610286728036982</v>
      </c>
      <c r="AV360">
        <f>DH360*'Value Calculations'!$D$5</f>
        <v>6.6334526263230389</v>
      </c>
      <c r="AW360">
        <f>DI360*'Value Calculations'!$D$6</f>
        <v>0.75038959151617712</v>
      </c>
      <c r="AX360">
        <f>DJ360*'Value Calculations'!$D$7</f>
        <v>3.3396253280745265</v>
      </c>
      <c r="AY360">
        <f>DK360*'Value Calculations'!$D$8</f>
        <v>10.35236928334173</v>
      </c>
      <c r="AZ360">
        <f>DL360*'Value Calculations'!$D$9</f>
        <v>11.083820645701472</v>
      </c>
      <c r="BA360">
        <f>DM360*'Value Calculations'!$D$10</f>
        <v>1.0959494222286141</v>
      </c>
      <c r="BB360">
        <f>DN360*'Value Calculations'!$D$11</f>
        <v>0</v>
      </c>
      <c r="BC360">
        <f>DO360*'Value Calculations'!$D$12</f>
        <v>1.6277654791788281</v>
      </c>
      <c r="BD360">
        <f>DP360*'Value Calculations'!$D$13</f>
        <v>7.841923143880547</v>
      </c>
      <c r="BF360">
        <f>DS360*'Value Calculations'!$D$3</f>
        <v>3.2618834290083032</v>
      </c>
      <c r="BG360">
        <f>DT360*'Value Calculations'!$D$4</f>
        <v>7.8147048970715982</v>
      </c>
      <c r="BH360">
        <f>DU360*'Value Calculations'!$D$5</f>
        <v>8.4908193616934895</v>
      </c>
      <c r="BI360">
        <f>DV360*'Value Calculations'!$D$6</f>
        <v>3.7519479575808856</v>
      </c>
      <c r="BJ360">
        <f>DW360*'Value Calculations'!$D$7</f>
        <v>3.6911648362928977</v>
      </c>
      <c r="BK360">
        <f>DX360*'Value Calculations'!$D$8</f>
        <v>13.58748468438602</v>
      </c>
      <c r="BL360">
        <f>DY360*'Value Calculations'!$D$9</f>
        <v>17.507398519914826</v>
      </c>
      <c r="BM360">
        <f>DZ360*'Value Calculations'!$D$10</f>
        <v>2.1918988444572283</v>
      </c>
      <c r="BN360">
        <f>EA360*'Value Calculations'!$D$11</f>
        <v>0</v>
      </c>
      <c r="BO360">
        <f>EB360*'Value Calculations'!$D$12</f>
        <v>1.6277654791788281</v>
      </c>
      <c r="BP360">
        <f>EC360*'Value Calculations'!$D$13</f>
        <v>9.9055871291122699</v>
      </c>
      <c r="BR360">
        <f>IFERROR(VLOOKUP($B360,'Raw Stats'!$CM$3:$DC$884,3,FALSE),0)</f>
        <v>60</v>
      </c>
      <c r="BS360">
        <f>IFERROR(VLOOKUP($B360,'Raw Stats'!$CM$3:$DC$884,4,FALSE),0)</f>
        <v>7</v>
      </c>
      <c r="BT360">
        <f>IFERROR(VLOOKUP($B360,'Raw Stats'!$CM$3:$DC$884,5,FALSE),0)</f>
        <v>7</v>
      </c>
      <c r="BU360">
        <f>IFERROR(VLOOKUP($B360,'Raw Stats'!$CM$3:$DC$884,6,FALSE),0)</f>
        <v>14</v>
      </c>
      <c r="BV360">
        <f>IFERROR(VLOOKUP($B360,'Raw Stats'!$CM$3:$DC$884,7,FALSE),0)</f>
        <v>-13</v>
      </c>
      <c r="BW360">
        <f>IFERROR(VLOOKUP($B360,'Raw Stats'!$CM$3:$DC$884,8,FALSE),0)</f>
        <v>36</v>
      </c>
      <c r="BX360">
        <f>IFERROR(VLOOKUP($B360,'Raw Stats'!$CM$3:$DC$884,9,FALSE),0)</f>
        <v>67</v>
      </c>
      <c r="BY360">
        <f>IFERROR(VLOOKUP($B360,'Raw Stats'!$CM$3:$DC$884,10,FALSE),0)</f>
        <v>94</v>
      </c>
      <c r="BZ360">
        <f>IFERROR(VLOOKUP($B360,'Raw Stats'!$CM$3:$DC$884,11,FALSE)+VLOOKUP($B360,'Raw Stats'!$CM$3:$DC$884,12,FALSE),0)</f>
        <v>1</v>
      </c>
      <c r="CA360">
        <f>IFERROR(VLOOKUP($B360,'Raw Stats'!$CM$3:$DC$884,13,FALSE)+VLOOKUP($B360,'Raw Stats'!$CM$3:$DC$884,14,FALSE),0)</f>
        <v>0</v>
      </c>
      <c r="CB360">
        <f>IFERROR(VLOOKUP($B360,'Raw Stats'!$CM$3:$DC$884,15,FALSE),0)</f>
        <v>1</v>
      </c>
      <c r="CC360">
        <f>IFERROR(VLOOKUP($B360,'Raw Stats'!$CM$3:$DC$884,16,FALSE),0)</f>
        <v>67</v>
      </c>
      <c r="CE360">
        <f>IFERROR(VLOOKUP($B360,'Raw Stats'!$BU$3:$CJ$528,3,FALSE),0)</f>
        <v>52</v>
      </c>
      <c r="CF360">
        <f>IFERROR(VLOOKUP($B360,'Raw Stats'!$BU$3:$CJ$528,4,FALSE),0)</f>
        <v>7</v>
      </c>
      <c r="CG360">
        <f>IFERROR(VLOOKUP($B360,'Raw Stats'!$BU$3:$CJ$5288,5,FALSE),0)</f>
        <v>15</v>
      </c>
      <c r="CH360">
        <f>IFERROR(VLOOKUP($B360,'Raw Stats'!$BU$3:$CJ$528,6,FALSE),0)</f>
        <v>22</v>
      </c>
      <c r="CI360">
        <f>IFERROR(VLOOKUP($B360,'Raw Stats'!$BU$3:$CJ$528,7,FALSE),0)</f>
        <v>5</v>
      </c>
      <c r="CJ360">
        <f>IFERROR(VLOOKUP($B360,'Raw Stats'!$BU$3:$CJ$528,8,FALSE),0)</f>
        <v>40</v>
      </c>
      <c r="CK360">
        <f>IFERROR(VLOOKUP($B360,'Raw Stats'!$BU$3:$CJ$528,9,FALSE),0)</f>
        <v>67</v>
      </c>
      <c r="CL360">
        <f>IFERROR(VLOOKUP($B360,'Raw Stats'!$BU$3:$CJ$528,10,FALSE),0)</f>
        <v>64</v>
      </c>
      <c r="CM360">
        <f>IFERROR(VLOOKUP($B360,'Raw Stats'!$BU$3:$CJ$528,11,FALSE)+VLOOKUP($B360,'Raw Stats'!$BU$3:$CJ$528,12,FALSE),0)</f>
        <v>2</v>
      </c>
      <c r="CN360">
        <f>IFERROR(VLOOKUP($B360,'Raw Stats'!$BU$3:$CJ$528,13,FALSE)+VLOOKUP($B360,'Raw Stats'!$BU$3:$CJ$528,14,FALSE),0)</f>
        <v>0</v>
      </c>
      <c r="CO360">
        <f>IFERROR(VLOOKUP($B360,'Raw Stats'!$BU$3:$CJ$528,15,FALSE),0)</f>
        <v>0</v>
      </c>
      <c r="CP360">
        <f>IFERROR(VLOOKUP($B360,'Raw Stats'!$BU$3:$CJ$528,16,FALSE),0)</f>
        <v>84</v>
      </c>
      <c r="CR360">
        <f>IFERROR(VLOOKUP($B360,'Raw Stats'!$BC$3:$BR$528,3,FALSE),0)</f>
        <v>0</v>
      </c>
      <c r="CS360">
        <f>IFERROR(VLOOKUP($B360,'Raw Stats'!$BC$3:$BR$528,4,FALSE),0)</f>
        <v>0</v>
      </c>
      <c r="CT360">
        <f>IFERROR(VLOOKUP($B360,'Raw Stats'!$BC$3:$BR$5288,5,FALSE),0)</f>
        <v>2</v>
      </c>
      <c r="CU360">
        <f>IFERROR(VLOOKUP($B360,'Raw Stats'!$BC$3:$BR$52888,6,FALSE),0)</f>
        <v>2</v>
      </c>
      <c r="CV360">
        <f>IFERROR(VLOOKUP($B360,'Raw Stats'!$BC$3:$BR$5288,7,FALSE),0)</f>
        <v>-9</v>
      </c>
      <c r="CW360">
        <f>IFERROR(VLOOKUP($B360,'Raw Stats'!$BC$3:$BR$5288,8,FALSE),0)</f>
        <v>2</v>
      </c>
      <c r="CX360">
        <f>IFERROR(VLOOKUP($B360,'Raw Stats'!$BC$3:$BR$5288,9,FALSE),0)</f>
        <v>18</v>
      </c>
      <c r="CY360">
        <f>IFERROR(VLOOKUP($B360,'Raw Stats'!$BC$3:$BR$5288,10,FALSE),0)</f>
        <v>24</v>
      </c>
      <c r="CZ360">
        <f>IFERROR(VLOOKUP($B360,'Raw Stats'!$BC$3:$BR$5288,11,FALSE)+VLOOKUP($B360,'Raw Stats'!$BC$3:$BR$5288,12,FALSE),0)</f>
        <v>1</v>
      </c>
      <c r="DA360">
        <f>IFERROR(VLOOKUP($B360,'Raw Stats'!$BC$3:$BR$5288,13,FALSE)+VLOOKUP($B360,'Raw Stats'!$BC$3:$BR$5288,14,FALSE),0)</f>
        <v>0</v>
      </c>
      <c r="DB360">
        <f>IFERROR(VLOOKUP($B360,'Raw Stats'!$BC$3:$BR$5288,15,FALSE),0)</f>
        <v>0</v>
      </c>
      <c r="DC360">
        <f>IFERROR(VLOOKUP($B360,'Raw Stats'!$BC$3:$BR$5288,16,FALSE),0)</f>
        <v>18</v>
      </c>
      <c r="DE360">
        <f>IFERROR(VLOOKUP($B360,'Raw Stats'!$AK$3:$AZ$528,3,FALSE),0)</f>
        <v>62</v>
      </c>
      <c r="DF360">
        <f>IFERROR(VLOOKUP($B360,'Raw Stats'!$AK$3:$AZ$528,4,FALSE),0)</f>
        <v>7</v>
      </c>
      <c r="DG360">
        <f>IFERROR(VLOOKUP($B360,'Raw Stats'!$AK$3:$AZ$528,5,FALSE),0)</f>
        <v>18</v>
      </c>
      <c r="DH360">
        <f>IFERROR(VLOOKUP($B360,'Raw Stats'!$AK$3:$AZ$528,6,FALSE),0)</f>
        <v>25</v>
      </c>
      <c r="DI360">
        <f>IFERROR(VLOOKUP($B360,'Raw Stats'!$AK$3:$AZ$528,7,FALSE),0)</f>
        <v>6</v>
      </c>
      <c r="DJ360">
        <f>IFERROR(VLOOKUP($B360,'Raw Stats'!$AK$3:$AZ$528,8,FALSE),0)</f>
        <v>38</v>
      </c>
      <c r="DK360">
        <f>IFERROR(VLOOKUP($B360,'Raw Stats'!$AK$3:$AZ$528,9,FALSE),0)</f>
        <v>144</v>
      </c>
      <c r="DL360">
        <f>IFERROR(VLOOKUP($B360,'Raw Stats'!$AK$3:$AZ$528,10,FALSE),0)</f>
        <v>88</v>
      </c>
      <c r="DM360">
        <f>IFERROR(VLOOKUP($B360,'Raw Stats'!$AK$3:$AZ$528,11,FALSE)+VLOOKUP($B360,'Raw Stats'!$AK$3:$AZ$528,12,FALSE),0)</f>
        <v>3</v>
      </c>
      <c r="DN360">
        <f>IFERROR(VLOOKUP($B360,'Raw Stats'!$AK$3:$AZ$528,13,FALSE)+VLOOKUP($B360,'Raw Stats'!$AK$3:$AZ$528,14,FALSE),0)</f>
        <v>0</v>
      </c>
      <c r="DO360">
        <f>IFERROR(VLOOKUP($B360,'Raw Stats'!$AK$3:$AZ$528,15,FALSE),0)</f>
        <v>2</v>
      </c>
      <c r="DP360">
        <f>IFERROR(VLOOKUP($B360,'Raw Stats'!$AK$3:$AZ$528,16,FALSE),0)</f>
        <v>114</v>
      </c>
      <c r="DR360">
        <f>IFERROR(VLOOKUP($B360,'Raw Stats'!$S$3:$AH$528,3,FALSE),0)</f>
        <v>81</v>
      </c>
      <c r="DS360">
        <f>IFERROR(VLOOKUP($B360,'Raw Stats'!$S$3:$AH$528,4,FALSE),0)</f>
        <v>8</v>
      </c>
      <c r="DT360">
        <f>IFERROR(VLOOKUP($B360,'Raw Stats'!$S$3:$AH$528,5,FALSE),0)</f>
        <v>24</v>
      </c>
      <c r="DU360">
        <f>IFERROR(VLOOKUP($B360,'Raw Stats'!$S$3:$AH$528,6,FALSE),0)</f>
        <v>32</v>
      </c>
      <c r="DV360">
        <f>IFERROR(VLOOKUP($B360,'Raw Stats'!$S$3:$AH$528,7,FALSE),0)</f>
        <v>30</v>
      </c>
      <c r="DW360">
        <f>IFERROR(VLOOKUP($B360,'Raw Stats'!$S$3:$AH$528,8,FALSE),0)</f>
        <v>42</v>
      </c>
      <c r="DX360">
        <f>IFERROR(VLOOKUP($B360,'Raw Stats'!$S$3:$AH$528,9,FALSE),0)</f>
        <v>189</v>
      </c>
      <c r="DY360">
        <f>IFERROR(VLOOKUP($B360,'Raw Stats'!$S$3:$AH$528,10,FALSE),0)</f>
        <v>139</v>
      </c>
      <c r="DZ360">
        <f>IFERROR(VLOOKUP($B360,'Raw Stats'!$S$3:$AH$528,11,FALSE)+VLOOKUP($B360,'Raw Stats'!$S$3:$AH$528,12,FALSE),0)</f>
        <v>6</v>
      </c>
      <c r="EA360">
        <f>IFERROR(VLOOKUP($B360,'Raw Stats'!$S$3:$AH$528,13,FALSE)+VLOOKUP($B360,'Raw Stats'!$S$3:$AH$528,14,FALSE),0)</f>
        <v>0</v>
      </c>
      <c r="EB360">
        <f>IFERROR(VLOOKUP($B360,'Raw Stats'!$S$3:$AH$528,15,FALSE),0)</f>
        <v>2</v>
      </c>
      <c r="EC360">
        <f>IFERROR(VLOOKUP($B360,'Raw Stats'!$S$3:$AH$528,16,FALSE),0)</f>
        <v>144</v>
      </c>
    </row>
    <row r="361" spans="1:133" x14ac:dyDescent="0.2">
      <c r="A361">
        <f>IFERROR(VLOOKUP(B361,Sheet2!$W$1:$X$300,2,FALSE),301)</f>
        <v>283</v>
      </c>
      <c r="B361" t="s">
        <v>896</v>
      </c>
      <c r="C361">
        <f t="shared" si="25"/>
        <v>0.54578198584868909</v>
      </c>
      <c r="D361">
        <f t="shared" si="26"/>
        <v>0.6685600496564551</v>
      </c>
      <c r="E361">
        <f t="shared" si="27"/>
        <v>0.57717014499910257</v>
      </c>
      <c r="F361">
        <f t="shared" si="28"/>
        <v>0.54592812646395039</v>
      </c>
      <c r="G361">
        <f t="shared" si="29"/>
        <v>0.49783546032154585</v>
      </c>
      <c r="J361">
        <f>BS361*'Value Calculations'!$D$3</f>
        <v>1.2232062858781136</v>
      </c>
      <c r="K361">
        <f>BT361*'Value Calculations'!$D$4</f>
        <v>5.2098032647143988</v>
      </c>
      <c r="L361">
        <f>BU361*'Value Calculations'!$D$5</f>
        <v>5.0414239960055092</v>
      </c>
      <c r="M361">
        <f>BV361*'Value Calculations'!$D$6</f>
        <v>3.1266232979840716</v>
      </c>
      <c r="N361">
        <f>BW361*'Value Calculations'!$D$7</f>
        <v>3.8669345904020833</v>
      </c>
      <c r="O361">
        <f>BX361*'Value Calculations'!$D$8</f>
        <v>2.8037666809050519</v>
      </c>
      <c r="P361">
        <f>BY361*'Value Calculations'!$D$9</f>
        <v>15.995968431864625</v>
      </c>
      <c r="Q361">
        <f>BZ361*'Value Calculations'!$D$10</f>
        <v>0</v>
      </c>
      <c r="R361">
        <f>CA361*'Value Calculations'!$D$11</f>
        <v>0</v>
      </c>
      <c r="S361">
        <f>CB361*'Value Calculations'!$D$12</f>
        <v>0.81388273958941404</v>
      </c>
      <c r="T361">
        <f>CC361*'Value Calculations'!$D$13</f>
        <v>6.6725135522492369</v>
      </c>
      <c r="V361">
        <f>CF361*'Value Calculations'!$D$3</f>
        <v>1.6309417145041516</v>
      </c>
      <c r="W361">
        <f>CG361*'Value Calculations'!$D$4</f>
        <v>7.1634794889822988</v>
      </c>
      <c r="X361">
        <f>CH361*'Value Calculations'!$D$5</f>
        <v>6.8987907313759607</v>
      </c>
      <c r="Y361">
        <f>CI361*'Value Calculations'!$D$6</f>
        <v>1.3757142511129914</v>
      </c>
      <c r="Z361">
        <f>CJ361*'Value Calculations'!$D$7</f>
        <v>2.9880858198561553</v>
      </c>
      <c r="AA361">
        <f>CK361*'Value Calculations'!$D$8</f>
        <v>2.8037666809050519</v>
      </c>
      <c r="AB361">
        <f>CL361*'Value Calculations'!$D$9</f>
        <v>19.774543651990125</v>
      </c>
      <c r="AC361">
        <f>CM361*'Value Calculations'!$D$10</f>
        <v>0</v>
      </c>
      <c r="AD361">
        <f>CN361*'Value Calculations'!$D$11</f>
        <v>3.9628565920997496</v>
      </c>
      <c r="AE361">
        <f>CO361*'Value Calculations'!$D$12</f>
        <v>0.81388273958941404</v>
      </c>
      <c r="AF361">
        <f>CP361*'Value Calculations'!$D$13</f>
        <v>6.7413023517569615</v>
      </c>
      <c r="AH361">
        <f>CS361*'Value Calculations'!$D$3</f>
        <v>0.8154708572520758</v>
      </c>
      <c r="AI361">
        <f>CT361*'Value Calculations'!$D$4</f>
        <v>2.6049016323571994</v>
      </c>
      <c r="AJ361">
        <f>CU361*'Value Calculations'!$D$5</f>
        <v>2.6533810505292155</v>
      </c>
      <c r="AK361">
        <f>CV361*'Value Calculations'!$D$6</f>
        <v>1.8759739787904428</v>
      </c>
      <c r="AL361">
        <f>CW361*'Value Calculations'!$D$7</f>
        <v>1.9334672952010417</v>
      </c>
      <c r="AM361">
        <f>CX361*'Value Calculations'!$D$8</f>
        <v>1.8691777872700346</v>
      </c>
      <c r="AN361">
        <f>CY361*'Value Calculations'!$D$9</f>
        <v>11.839535689726572</v>
      </c>
      <c r="AO361">
        <f>CZ361*'Value Calculations'!$D$10</f>
        <v>0</v>
      </c>
      <c r="AP361">
        <f>DA361*'Value Calculations'!$D$11</f>
        <v>0</v>
      </c>
      <c r="AQ361">
        <f>DB361*'Value Calculations'!$D$12</f>
        <v>0</v>
      </c>
      <c r="AR361">
        <f>DC361*'Value Calculations'!$D$13</f>
        <v>2.9579183788321362</v>
      </c>
      <c r="AT361">
        <f>DF361*'Value Calculations'!$D$3</f>
        <v>0.4077354286260379</v>
      </c>
      <c r="AU361">
        <f>DG361*'Value Calculations'!$D$4</f>
        <v>4.5585778566250994</v>
      </c>
      <c r="AV361">
        <f>DH361*'Value Calculations'!$D$5</f>
        <v>3.980071575793823</v>
      </c>
      <c r="AW361">
        <f>DI361*'Value Calculations'!$D$6</f>
        <v>1.1255843872742657</v>
      </c>
      <c r="AX361">
        <f>DJ361*'Value Calculations'!$D$7</f>
        <v>1.2303882787642992</v>
      </c>
      <c r="AY361">
        <f>DK361*'Value Calculations'!$D$8</f>
        <v>3.0194410409746713</v>
      </c>
      <c r="AZ361">
        <f>DL361*'Value Calculations'!$D$9</f>
        <v>17.885256041927377</v>
      </c>
      <c r="BA361">
        <f>DM361*'Value Calculations'!$D$10</f>
        <v>0</v>
      </c>
      <c r="BB361">
        <f>DN361*'Value Calculations'!$D$11</f>
        <v>0.9907141480249374</v>
      </c>
      <c r="BC361">
        <f>DO361*'Value Calculations'!$D$12</f>
        <v>0</v>
      </c>
      <c r="BD361">
        <f>DP361*'Value Calculations'!$D$13</f>
        <v>4.4712719680020658</v>
      </c>
      <c r="BF361">
        <f>DS361*'Value Calculations'!$D$3</f>
        <v>1.2232062858781136</v>
      </c>
      <c r="BG361">
        <f>DT361*'Value Calculations'!$D$4</f>
        <v>2.2792889283125497</v>
      </c>
      <c r="BH361">
        <f>DU361*'Value Calculations'!$D$5</f>
        <v>2.6533810505292155</v>
      </c>
      <c r="BI361">
        <f>DV361*'Value Calculations'!$D$6</f>
        <v>1.6258441149517171</v>
      </c>
      <c r="BJ361">
        <f>DW361*'Value Calculations'!$D$7</f>
        <v>3.4275102051291193</v>
      </c>
      <c r="BK361">
        <f>DX361*'Value Calculations'!$D$8</f>
        <v>3.3070068544008304</v>
      </c>
      <c r="BL361">
        <f>DY361*'Value Calculations'!$D$9</f>
        <v>20.908116218027779</v>
      </c>
      <c r="BM361">
        <f>DZ361*'Value Calculations'!$D$10</f>
        <v>0</v>
      </c>
      <c r="BN361">
        <f>EA361*'Value Calculations'!$D$11</f>
        <v>0</v>
      </c>
      <c r="BO361">
        <f>EB361*'Value Calculations'!$D$12</f>
        <v>0</v>
      </c>
      <c r="BP361">
        <f>EC361*'Value Calculations'!$D$13</f>
        <v>4.4024831684943422</v>
      </c>
      <c r="BR361">
        <f>IFERROR(VLOOKUP($B361,'Raw Stats'!$CM$3:$DC$884,3,FALSE),0)</f>
        <v>82</v>
      </c>
      <c r="BS361">
        <f>IFERROR(VLOOKUP($B361,'Raw Stats'!$CM$3:$DC$884,4,FALSE),0)</f>
        <v>3</v>
      </c>
      <c r="BT361">
        <f>IFERROR(VLOOKUP($B361,'Raw Stats'!$CM$3:$DC$884,5,FALSE),0)</f>
        <v>16</v>
      </c>
      <c r="BU361">
        <f>IFERROR(VLOOKUP($B361,'Raw Stats'!$CM$3:$DC$884,6,FALSE),0)</f>
        <v>19</v>
      </c>
      <c r="BV361">
        <f>IFERROR(VLOOKUP($B361,'Raw Stats'!$CM$3:$DC$884,7,FALSE),0)</f>
        <v>25</v>
      </c>
      <c r="BW361">
        <f>IFERROR(VLOOKUP($B361,'Raw Stats'!$CM$3:$DC$884,8,FALSE),0)</f>
        <v>44</v>
      </c>
      <c r="BX361">
        <f>IFERROR(VLOOKUP($B361,'Raw Stats'!$CM$3:$DC$884,9,FALSE),0)</f>
        <v>39</v>
      </c>
      <c r="BY361">
        <f>IFERROR(VLOOKUP($B361,'Raw Stats'!$CM$3:$DC$884,10,FALSE),0)</f>
        <v>127</v>
      </c>
      <c r="BZ361">
        <f>IFERROR(VLOOKUP($B361,'Raw Stats'!$CM$3:$DC$884,11,FALSE)+VLOOKUP($B361,'Raw Stats'!$CM$3:$DC$884,12,FALSE),0)</f>
        <v>0</v>
      </c>
      <c r="CA361">
        <f>IFERROR(VLOOKUP($B361,'Raw Stats'!$CM$3:$DC$884,13,FALSE)+VLOOKUP($B361,'Raw Stats'!$CM$3:$DC$884,14,FALSE),0)</f>
        <v>0</v>
      </c>
      <c r="CB361">
        <f>IFERROR(VLOOKUP($B361,'Raw Stats'!$CM$3:$DC$884,15,FALSE),0)</f>
        <v>1</v>
      </c>
      <c r="CC361">
        <f>IFERROR(VLOOKUP($B361,'Raw Stats'!$CM$3:$DC$884,16,FALSE),0)</f>
        <v>97</v>
      </c>
      <c r="CE361">
        <f>IFERROR(VLOOKUP($B361,'Raw Stats'!$BU$3:$CJ$528,3,FALSE),0)</f>
        <v>81</v>
      </c>
      <c r="CF361">
        <f>IFERROR(VLOOKUP($B361,'Raw Stats'!$BU$3:$CJ$528,4,FALSE),0)</f>
        <v>4</v>
      </c>
      <c r="CG361">
        <f>IFERROR(VLOOKUP($B361,'Raw Stats'!$BU$3:$CJ$5288,5,FALSE),0)</f>
        <v>22</v>
      </c>
      <c r="CH361">
        <f>IFERROR(VLOOKUP($B361,'Raw Stats'!$BU$3:$CJ$528,6,FALSE),0)</f>
        <v>26</v>
      </c>
      <c r="CI361">
        <f>IFERROR(VLOOKUP($B361,'Raw Stats'!$BU$3:$CJ$528,7,FALSE),0)</f>
        <v>11</v>
      </c>
      <c r="CJ361">
        <f>IFERROR(VLOOKUP($B361,'Raw Stats'!$BU$3:$CJ$528,8,FALSE),0)</f>
        <v>34</v>
      </c>
      <c r="CK361">
        <f>IFERROR(VLOOKUP($B361,'Raw Stats'!$BU$3:$CJ$528,9,FALSE),0)</f>
        <v>39</v>
      </c>
      <c r="CL361">
        <f>IFERROR(VLOOKUP($B361,'Raw Stats'!$BU$3:$CJ$528,10,FALSE),0)</f>
        <v>157</v>
      </c>
      <c r="CM361">
        <f>IFERROR(VLOOKUP($B361,'Raw Stats'!$BU$3:$CJ$528,11,FALSE)+VLOOKUP($B361,'Raw Stats'!$BU$3:$CJ$528,12,FALSE),0)</f>
        <v>0</v>
      </c>
      <c r="CN361">
        <f>IFERROR(VLOOKUP($B361,'Raw Stats'!$BU$3:$CJ$528,13,FALSE)+VLOOKUP($B361,'Raw Stats'!$BU$3:$CJ$528,14,FALSE),0)</f>
        <v>4</v>
      </c>
      <c r="CO361">
        <f>IFERROR(VLOOKUP($B361,'Raw Stats'!$BU$3:$CJ$528,15,FALSE),0)</f>
        <v>1</v>
      </c>
      <c r="CP361">
        <f>IFERROR(VLOOKUP($B361,'Raw Stats'!$BU$3:$CJ$528,16,FALSE),0)</f>
        <v>98</v>
      </c>
      <c r="CR361">
        <f>IFERROR(VLOOKUP($B361,'Raw Stats'!$BC$3:$BR$528,3,FALSE),0)</f>
        <v>46</v>
      </c>
      <c r="CS361">
        <f>IFERROR(VLOOKUP($B361,'Raw Stats'!$BC$3:$BR$528,4,FALSE),0)</f>
        <v>2</v>
      </c>
      <c r="CT361">
        <f>IFERROR(VLOOKUP($B361,'Raw Stats'!$BC$3:$BR$5288,5,FALSE),0)</f>
        <v>8</v>
      </c>
      <c r="CU361">
        <f>IFERROR(VLOOKUP($B361,'Raw Stats'!$BC$3:$BR$52888,6,FALSE),0)</f>
        <v>10</v>
      </c>
      <c r="CV361">
        <f>IFERROR(VLOOKUP($B361,'Raw Stats'!$BC$3:$BR$5288,7,FALSE),0)</f>
        <v>15</v>
      </c>
      <c r="CW361">
        <f>IFERROR(VLOOKUP($B361,'Raw Stats'!$BC$3:$BR$5288,8,FALSE),0)</f>
        <v>22</v>
      </c>
      <c r="CX361">
        <f>IFERROR(VLOOKUP($B361,'Raw Stats'!$BC$3:$BR$5288,9,FALSE),0)</f>
        <v>26</v>
      </c>
      <c r="CY361">
        <f>IFERROR(VLOOKUP($B361,'Raw Stats'!$BC$3:$BR$5288,10,FALSE),0)</f>
        <v>94</v>
      </c>
      <c r="CZ361">
        <f>IFERROR(VLOOKUP($B361,'Raw Stats'!$BC$3:$BR$5288,11,FALSE)+VLOOKUP($B361,'Raw Stats'!$BC$3:$BR$5288,12,FALSE),0)</f>
        <v>0</v>
      </c>
      <c r="DA361">
        <f>IFERROR(VLOOKUP($B361,'Raw Stats'!$BC$3:$BR$5288,13,FALSE)+VLOOKUP($B361,'Raw Stats'!$BC$3:$BR$5288,14,FALSE),0)</f>
        <v>0</v>
      </c>
      <c r="DB361">
        <f>IFERROR(VLOOKUP($B361,'Raw Stats'!$BC$3:$BR$5288,15,FALSE),0)</f>
        <v>0</v>
      </c>
      <c r="DC361">
        <f>IFERROR(VLOOKUP($B361,'Raw Stats'!$BC$3:$BR$5288,16,FALSE),0)</f>
        <v>43</v>
      </c>
      <c r="DE361">
        <f>IFERROR(VLOOKUP($B361,'Raw Stats'!$AK$3:$AZ$528,3,FALSE),0)</f>
        <v>69</v>
      </c>
      <c r="DF361">
        <f>IFERROR(VLOOKUP($B361,'Raw Stats'!$AK$3:$AZ$528,4,FALSE),0)</f>
        <v>1</v>
      </c>
      <c r="DG361">
        <f>IFERROR(VLOOKUP($B361,'Raw Stats'!$AK$3:$AZ$528,5,FALSE),0)</f>
        <v>14</v>
      </c>
      <c r="DH361">
        <f>IFERROR(VLOOKUP($B361,'Raw Stats'!$AK$3:$AZ$528,6,FALSE),0)</f>
        <v>15</v>
      </c>
      <c r="DI361">
        <f>IFERROR(VLOOKUP($B361,'Raw Stats'!$AK$3:$AZ$528,7,FALSE),0)</f>
        <v>9</v>
      </c>
      <c r="DJ361">
        <f>IFERROR(VLOOKUP($B361,'Raw Stats'!$AK$3:$AZ$528,8,FALSE),0)</f>
        <v>14</v>
      </c>
      <c r="DK361">
        <f>IFERROR(VLOOKUP($B361,'Raw Stats'!$AK$3:$AZ$528,9,FALSE),0)</f>
        <v>42</v>
      </c>
      <c r="DL361">
        <f>IFERROR(VLOOKUP($B361,'Raw Stats'!$AK$3:$AZ$528,10,FALSE),0)</f>
        <v>142</v>
      </c>
      <c r="DM361">
        <f>IFERROR(VLOOKUP($B361,'Raw Stats'!$AK$3:$AZ$528,11,FALSE)+VLOOKUP($B361,'Raw Stats'!$AK$3:$AZ$528,12,FALSE),0)</f>
        <v>0</v>
      </c>
      <c r="DN361">
        <f>IFERROR(VLOOKUP($B361,'Raw Stats'!$AK$3:$AZ$528,13,FALSE)+VLOOKUP($B361,'Raw Stats'!$AK$3:$AZ$528,14,FALSE),0)</f>
        <v>1</v>
      </c>
      <c r="DO361">
        <f>IFERROR(VLOOKUP($B361,'Raw Stats'!$AK$3:$AZ$528,15,FALSE),0)</f>
        <v>0</v>
      </c>
      <c r="DP361">
        <f>IFERROR(VLOOKUP($B361,'Raw Stats'!$AK$3:$AZ$528,16,FALSE),0)</f>
        <v>65</v>
      </c>
      <c r="DR361">
        <f>IFERROR(VLOOKUP($B361,'Raw Stats'!$S$3:$AH$528,3,FALSE),0)</f>
        <v>80</v>
      </c>
      <c r="DS361">
        <f>IFERROR(VLOOKUP($B361,'Raw Stats'!$S$3:$AH$528,4,FALSE),0)</f>
        <v>3</v>
      </c>
      <c r="DT361">
        <f>IFERROR(VLOOKUP($B361,'Raw Stats'!$S$3:$AH$528,5,FALSE),0)</f>
        <v>7</v>
      </c>
      <c r="DU361">
        <f>IFERROR(VLOOKUP($B361,'Raw Stats'!$S$3:$AH$528,6,FALSE),0)</f>
        <v>10</v>
      </c>
      <c r="DV361">
        <f>IFERROR(VLOOKUP($B361,'Raw Stats'!$S$3:$AH$528,7,FALSE),0)</f>
        <v>13</v>
      </c>
      <c r="DW361">
        <f>IFERROR(VLOOKUP($B361,'Raw Stats'!$S$3:$AH$528,8,FALSE),0)</f>
        <v>39</v>
      </c>
      <c r="DX361">
        <f>IFERROR(VLOOKUP($B361,'Raw Stats'!$S$3:$AH$528,9,FALSE),0)</f>
        <v>46</v>
      </c>
      <c r="DY361">
        <f>IFERROR(VLOOKUP($B361,'Raw Stats'!$S$3:$AH$528,10,FALSE),0)</f>
        <v>166</v>
      </c>
      <c r="DZ361">
        <f>IFERROR(VLOOKUP($B361,'Raw Stats'!$S$3:$AH$528,11,FALSE)+VLOOKUP($B361,'Raw Stats'!$S$3:$AH$528,12,FALSE),0)</f>
        <v>0</v>
      </c>
      <c r="EA361">
        <f>IFERROR(VLOOKUP($B361,'Raw Stats'!$S$3:$AH$528,13,FALSE)+VLOOKUP($B361,'Raw Stats'!$S$3:$AH$528,14,FALSE),0)</f>
        <v>0</v>
      </c>
      <c r="EB361">
        <f>IFERROR(VLOOKUP($B361,'Raw Stats'!$S$3:$AH$528,15,FALSE),0)</f>
        <v>0</v>
      </c>
      <c r="EC361">
        <f>IFERROR(VLOOKUP($B361,'Raw Stats'!$S$3:$AH$528,16,FALSE),0)</f>
        <v>64</v>
      </c>
    </row>
    <row r="362" spans="1:133" x14ac:dyDescent="0.2">
      <c r="A362">
        <f>IFERROR(VLOOKUP(B362,Sheet2!$W$1:$X$300,2,FALSE),301)</f>
        <v>301</v>
      </c>
      <c r="B362" t="s">
        <v>359</v>
      </c>
      <c r="C362">
        <f t="shared" si="25"/>
        <v>0.54316551400048141</v>
      </c>
      <c r="D362">
        <f t="shared" si="26"/>
        <v>0.49758853517980073</v>
      </c>
      <c r="E362">
        <f t="shared" si="27"/>
        <v>0.85124323913365363</v>
      </c>
      <c r="F362">
        <f t="shared" si="28"/>
        <v>0.88233521133403425</v>
      </c>
      <c r="G362">
        <f t="shared" si="29"/>
        <v>0.7675484223619804</v>
      </c>
      <c r="J362">
        <f>BS362*'Value Calculations'!$D$3</f>
        <v>3.2618834290083032</v>
      </c>
      <c r="K362">
        <f>BT362*'Value Calculations'!$D$4</f>
        <v>6.1866413768483488</v>
      </c>
      <c r="L362">
        <f>BU362*'Value Calculations'!$D$5</f>
        <v>7.1641288364288815</v>
      </c>
      <c r="M362">
        <f>BV362*'Value Calculations'!$D$6</f>
        <v>1.5007791830323542</v>
      </c>
      <c r="N362">
        <f>BW362*'Value Calculations'!$D$7</f>
        <v>1.0546185246551136</v>
      </c>
      <c r="O362">
        <f>BX362*'Value Calculations'!$D$8</f>
        <v>4.6010530148185467</v>
      </c>
      <c r="P362">
        <f>BY362*'Value Calculations'!$D$9</f>
        <v>1.8892876100627509</v>
      </c>
      <c r="Q362">
        <f>BZ362*'Value Calculations'!$D$10</f>
        <v>0.36531647407620471</v>
      </c>
      <c r="R362">
        <f>CA362*'Value Calculations'!$D$11</f>
        <v>0</v>
      </c>
      <c r="S362">
        <f>CB362*'Value Calculations'!$D$12</f>
        <v>0.81388273958941404</v>
      </c>
      <c r="T362">
        <f>CC362*'Value Calculations'!$D$13</f>
        <v>9.0113327355118571</v>
      </c>
      <c r="V362">
        <f>CF362*'Value Calculations'!$D$3</f>
        <v>3.2618834290083032</v>
      </c>
      <c r="W362">
        <f>CG362*'Value Calculations'!$D$4</f>
        <v>6.5122540808929985</v>
      </c>
      <c r="X362">
        <f>CH362*'Value Calculations'!$D$5</f>
        <v>7.4294669414818033</v>
      </c>
      <c r="Y362">
        <f>CI362*'Value Calculations'!$D$6</f>
        <v>-2.2511687745485314</v>
      </c>
      <c r="Z362">
        <f>CJ362*'Value Calculations'!$D$7</f>
        <v>1.9334672952010417</v>
      </c>
      <c r="AA362">
        <f>CK362*'Value Calculations'!$D$8</f>
        <v>4.2415957480358477</v>
      </c>
      <c r="AB362">
        <f>CL362*'Value Calculations'!$D$9</f>
        <v>1.385477580712684</v>
      </c>
      <c r="AC362">
        <f>CM362*'Value Calculations'!$D$10</f>
        <v>2.5572153185334328</v>
      </c>
      <c r="AD362">
        <f>CN362*'Value Calculations'!$D$11</f>
        <v>0.9907141480249374</v>
      </c>
      <c r="AE362">
        <f>CO362*'Value Calculations'!$D$12</f>
        <v>0.81388273958941404</v>
      </c>
      <c r="AF362">
        <f>CP362*'Value Calculations'!$D$13</f>
        <v>12.93229430745213</v>
      </c>
      <c r="AH362">
        <f>CS362*'Value Calculations'!$D$3</f>
        <v>4.8928251435124546</v>
      </c>
      <c r="AI362">
        <f>CT362*'Value Calculations'!$D$4</f>
        <v>7.4890921930269485</v>
      </c>
      <c r="AJ362">
        <f>CU362*'Value Calculations'!$D$5</f>
        <v>9.2868336768522539</v>
      </c>
      <c r="AK362">
        <f>CV362*'Value Calculations'!$D$6</f>
        <v>-1.2506493191936285</v>
      </c>
      <c r="AL362">
        <f>CW362*'Value Calculations'!$D$7</f>
        <v>1.4061580328734848</v>
      </c>
      <c r="AM362">
        <f>CX362*'Value Calculations'!$D$8</f>
        <v>2.084852147339654</v>
      </c>
      <c r="AN362">
        <f>CY362*'Value Calculations'!$D$9</f>
        <v>1.2595250733751673</v>
      </c>
      <c r="AO362">
        <f>CZ362*'Value Calculations'!$D$10</f>
        <v>4.7491141629906615</v>
      </c>
      <c r="AP362">
        <f>DA362*'Value Calculations'!$D$11</f>
        <v>0.9907141480249374</v>
      </c>
      <c r="AQ362">
        <f>DB362*'Value Calculations'!$D$12</f>
        <v>1.6277654791788281</v>
      </c>
      <c r="AR362">
        <f>DC362*'Value Calculations'!$D$13</f>
        <v>8.3234447404346152</v>
      </c>
      <c r="AT362">
        <f>DF362*'Value Calculations'!$D$3</f>
        <v>11.008856572903023</v>
      </c>
      <c r="AU362">
        <f>DG362*'Value Calculations'!$D$4</f>
        <v>11.070831937518097</v>
      </c>
      <c r="AV362">
        <f>DH362*'Value Calculations'!$D$5</f>
        <v>16.185624408228215</v>
      </c>
      <c r="AW362">
        <f>DI362*'Value Calculations'!$D$6</f>
        <v>-0.87545452343553998</v>
      </c>
      <c r="AX362">
        <f>DJ362*'Value Calculations'!$D$7</f>
        <v>2.2850068034194129</v>
      </c>
      <c r="AY362">
        <f>DK362*'Value Calculations'!$D$8</f>
        <v>2.3005265074092733</v>
      </c>
      <c r="AZ362">
        <f>DL362*'Value Calculations'!$D$9</f>
        <v>4.156432742138052</v>
      </c>
      <c r="BA362">
        <f>DM362*'Value Calculations'!$D$10</f>
        <v>8.0369624296765032</v>
      </c>
      <c r="BB362">
        <f>DN362*'Value Calculations'!$D$11</f>
        <v>0</v>
      </c>
      <c r="BC362">
        <f>DO362*'Value Calculations'!$D$12</f>
        <v>3.2555309583576562</v>
      </c>
      <c r="BD362">
        <f>DP362*'Value Calculations'!$D$13</f>
        <v>14.927169493176129</v>
      </c>
      <c r="BF362">
        <f>DS362*'Value Calculations'!$D$3</f>
        <v>4.8928251435124546</v>
      </c>
      <c r="BG362">
        <f>DT362*'Value Calculations'!$D$4</f>
        <v>6.1866413768483488</v>
      </c>
      <c r="BH362">
        <f>DU362*'Value Calculations'!$D$5</f>
        <v>8.2254812566405686</v>
      </c>
      <c r="BI362">
        <f>DV362*'Value Calculations'!$D$6</f>
        <v>0.25012986383872571</v>
      </c>
      <c r="BJ362">
        <f>DW362*'Value Calculations'!$D$7</f>
        <v>1.5819277869826704</v>
      </c>
      <c r="BK362">
        <f>DX362*'Value Calculations'!$D$8</f>
        <v>1.0783718003480969</v>
      </c>
      <c r="BL362">
        <f>DY362*'Value Calculations'!$D$9</f>
        <v>1.7633351027252342</v>
      </c>
      <c r="BM362">
        <f>DZ362*'Value Calculations'!$D$10</f>
        <v>2.1918988444572283</v>
      </c>
      <c r="BN362">
        <f>EA362*'Value Calculations'!$D$11</f>
        <v>0</v>
      </c>
      <c r="BO362">
        <f>EB362*'Value Calculations'!$D$12</f>
        <v>1.6277654791788281</v>
      </c>
      <c r="BP362">
        <f>EC362*'Value Calculations'!$D$13</f>
        <v>6.7413023517569615</v>
      </c>
      <c r="BR362">
        <f>IFERROR(VLOOKUP($B362,'Raw Stats'!$CM$3:$DC$884,3,FALSE),0)</f>
        <v>66</v>
      </c>
      <c r="BS362">
        <f>IFERROR(VLOOKUP($B362,'Raw Stats'!$CM$3:$DC$884,4,FALSE),0)</f>
        <v>8</v>
      </c>
      <c r="BT362">
        <f>IFERROR(VLOOKUP($B362,'Raw Stats'!$CM$3:$DC$884,5,FALSE),0)</f>
        <v>19</v>
      </c>
      <c r="BU362">
        <f>IFERROR(VLOOKUP($B362,'Raw Stats'!$CM$3:$DC$884,6,FALSE),0)</f>
        <v>27</v>
      </c>
      <c r="BV362">
        <f>IFERROR(VLOOKUP($B362,'Raw Stats'!$CM$3:$DC$884,7,FALSE),0)</f>
        <v>12</v>
      </c>
      <c r="BW362">
        <f>IFERROR(VLOOKUP($B362,'Raw Stats'!$CM$3:$DC$884,8,FALSE),0)</f>
        <v>12</v>
      </c>
      <c r="BX362">
        <f>IFERROR(VLOOKUP($B362,'Raw Stats'!$CM$3:$DC$884,9,FALSE),0)</f>
        <v>64</v>
      </c>
      <c r="BY362">
        <f>IFERROR(VLOOKUP($B362,'Raw Stats'!$CM$3:$DC$884,10,FALSE),0)</f>
        <v>15</v>
      </c>
      <c r="BZ362">
        <f>IFERROR(VLOOKUP($B362,'Raw Stats'!$CM$3:$DC$884,11,FALSE)+VLOOKUP($B362,'Raw Stats'!$CM$3:$DC$884,12,FALSE),0)</f>
        <v>1</v>
      </c>
      <c r="CA362">
        <f>IFERROR(VLOOKUP($B362,'Raw Stats'!$CM$3:$DC$884,13,FALSE)+VLOOKUP($B362,'Raw Stats'!$CM$3:$DC$884,14,FALSE),0)</f>
        <v>0</v>
      </c>
      <c r="CB362">
        <f>IFERROR(VLOOKUP($B362,'Raw Stats'!$CM$3:$DC$884,15,FALSE),0)</f>
        <v>1</v>
      </c>
      <c r="CC362">
        <f>IFERROR(VLOOKUP($B362,'Raw Stats'!$CM$3:$DC$884,16,FALSE),0)</f>
        <v>131</v>
      </c>
      <c r="CE362">
        <f>IFERROR(VLOOKUP($B362,'Raw Stats'!$BU$3:$CJ$528,3,FALSE),0)</f>
        <v>80</v>
      </c>
      <c r="CF362">
        <f>IFERROR(VLOOKUP($B362,'Raw Stats'!$BU$3:$CJ$528,4,FALSE),0)</f>
        <v>8</v>
      </c>
      <c r="CG362">
        <f>IFERROR(VLOOKUP($B362,'Raw Stats'!$BU$3:$CJ$5288,5,FALSE),0)</f>
        <v>20</v>
      </c>
      <c r="CH362">
        <f>IFERROR(VLOOKUP($B362,'Raw Stats'!$BU$3:$CJ$528,6,FALSE),0)</f>
        <v>28</v>
      </c>
      <c r="CI362">
        <f>IFERROR(VLOOKUP($B362,'Raw Stats'!$BU$3:$CJ$528,7,FALSE),0)</f>
        <v>-18</v>
      </c>
      <c r="CJ362">
        <f>IFERROR(VLOOKUP($B362,'Raw Stats'!$BU$3:$CJ$528,8,FALSE),0)</f>
        <v>22</v>
      </c>
      <c r="CK362">
        <f>IFERROR(VLOOKUP($B362,'Raw Stats'!$BU$3:$CJ$528,9,FALSE),0)</f>
        <v>59</v>
      </c>
      <c r="CL362">
        <f>IFERROR(VLOOKUP($B362,'Raw Stats'!$BU$3:$CJ$528,10,FALSE),0)</f>
        <v>11</v>
      </c>
      <c r="CM362">
        <f>IFERROR(VLOOKUP($B362,'Raw Stats'!$BU$3:$CJ$528,11,FALSE)+VLOOKUP($B362,'Raw Stats'!$BU$3:$CJ$528,12,FALSE),0)</f>
        <v>7</v>
      </c>
      <c r="CN362">
        <f>IFERROR(VLOOKUP($B362,'Raw Stats'!$BU$3:$CJ$528,13,FALSE)+VLOOKUP($B362,'Raw Stats'!$BU$3:$CJ$528,14,FALSE),0)</f>
        <v>1</v>
      </c>
      <c r="CO362">
        <f>IFERROR(VLOOKUP($B362,'Raw Stats'!$BU$3:$CJ$528,15,FALSE),0)</f>
        <v>1</v>
      </c>
      <c r="CP362">
        <f>IFERROR(VLOOKUP($B362,'Raw Stats'!$BU$3:$CJ$528,16,FALSE),0)</f>
        <v>188</v>
      </c>
      <c r="CR362">
        <f>IFERROR(VLOOKUP($B362,'Raw Stats'!$BC$3:$BR$528,3,FALSE),0)</f>
        <v>48</v>
      </c>
      <c r="CS362">
        <f>IFERROR(VLOOKUP($B362,'Raw Stats'!$BC$3:$BR$528,4,FALSE),0)</f>
        <v>12</v>
      </c>
      <c r="CT362">
        <f>IFERROR(VLOOKUP($B362,'Raw Stats'!$BC$3:$BR$5288,5,FALSE),0)</f>
        <v>23</v>
      </c>
      <c r="CU362">
        <f>IFERROR(VLOOKUP($B362,'Raw Stats'!$BC$3:$BR$52888,6,FALSE),0)</f>
        <v>35</v>
      </c>
      <c r="CV362">
        <f>IFERROR(VLOOKUP($B362,'Raw Stats'!$BC$3:$BR$5288,7,FALSE),0)</f>
        <v>-10</v>
      </c>
      <c r="CW362">
        <f>IFERROR(VLOOKUP($B362,'Raw Stats'!$BC$3:$BR$5288,8,FALSE),0)</f>
        <v>16</v>
      </c>
      <c r="CX362">
        <f>IFERROR(VLOOKUP($B362,'Raw Stats'!$BC$3:$BR$5288,9,FALSE),0)</f>
        <v>29</v>
      </c>
      <c r="CY362">
        <f>IFERROR(VLOOKUP($B362,'Raw Stats'!$BC$3:$BR$5288,10,FALSE),0)</f>
        <v>10</v>
      </c>
      <c r="CZ362">
        <f>IFERROR(VLOOKUP($B362,'Raw Stats'!$BC$3:$BR$5288,11,FALSE)+VLOOKUP($B362,'Raw Stats'!$BC$3:$BR$5288,12,FALSE),0)</f>
        <v>13</v>
      </c>
      <c r="DA362">
        <f>IFERROR(VLOOKUP($B362,'Raw Stats'!$BC$3:$BR$5288,13,FALSE)+VLOOKUP($B362,'Raw Stats'!$BC$3:$BR$5288,14,FALSE),0)</f>
        <v>1</v>
      </c>
      <c r="DB362">
        <f>IFERROR(VLOOKUP($B362,'Raw Stats'!$BC$3:$BR$5288,15,FALSE),0)</f>
        <v>2</v>
      </c>
      <c r="DC362">
        <f>IFERROR(VLOOKUP($B362,'Raw Stats'!$BC$3:$BR$5288,16,FALSE),0)</f>
        <v>121</v>
      </c>
      <c r="DE362">
        <f>IFERROR(VLOOKUP($B362,'Raw Stats'!$AK$3:$AZ$528,3,FALSE),0)</f>
        <v>82</v>
      </c>
      <c r="DF362">
        <f>IFERROR(VLOOKUP($B362,'Raw Stats'!$AK$3:$AZ$528,4,FALSE),0)</f>
        <v>27</v>
      </c>
      <c r="DG362">
        <f>IFERROR(VLOOKUP($B362,'Raw Stats'!$AK$3:$AZ$528,5,FALSE),0)</f>
        <v>34</v>
      </c>
      <c r="DH362">
        <f>IFERROR(VLOOKUP($B362,'Raw Stats'!$AK$3:$AZ$528,6,FALSE),0)</f>
        <v>61</v>
      </c>
      <c r="DI362">
        <f>IFERROR(VLOOKUP($B362,'Raw Stats'!$AK$3:$AZ$528,7,FALSE),0)</f>
        <v>-7</v>
      </c>
      <c r="DJ362">
        <f>IFERROR(VLOOKUP($B362,'Raw Stats'!$AK$3:$AZ$528,8,FALSE),0)</f>
        <v>26</v>
      </c>
      <c r="DK362">
        <f>IFERROR(VLOOKUP($B362,'Raw Stats'!$AK$3:$AZ$528,9,FALSE),0)</f>
        <v>32</v>
      </c>
      <c r="DL362">
        <f>IFERROR(VLOOKUP($B362,'Raw Stats'!$AK$3:$AZ$528,10,FALSE),0)</f>
        <v>33</v>
      </c>
      <c r="DM362">
        <f>IFERROR(VLOOKUP($B362,'Raw Stats'!$AK$3:$AZ$528,11,FALSE)+VLOOKUP($B362,'Raw Stats'!$AK$3:$AZ$528,12,FALSE),0)</f>
        <v>22</v>
      </c>
      <c r="DN362">
        <f>IFERROR(VLOOKUP($B362,'Raw Stats'!$AK$3:$AZ$528,13,FALSE)+VLOOKUP($B362,'Raw Stats'!$AK$3:$AZ$528,14,FALSE),0)</f>
        <v>0</v>
      </c>
      <c r="DO362">
        <f>IFERROR(VLOOKUP($B362,'Raw Stats'!$AK$3:$AZ$528,15,FALSE),0)</f>
        <v>4</v>
      </c>
      <c r="DP362">
        <f>IFERROR(VLOOKUP($B362,'Raw Stats'!$AK$3:$AZ$528,16,FALSE),0)</f>
        <v>217</v>
      </c>
      <c r="DR362">
        <f>IFERROR(VLOOKUP($B362,'Raw Stats'!$S$3:$AH$528,3,FALSE),0)</f>
        <v>45</v>
      </c>
      <c r="DS362">
        <f>IFERROR(VLOOKUP($B362,'Raw Stats'!$S$3:$AH$528,4,FALSE),0)</f>
        <v>12</v>
      </c>
      <c r="DT362">
        <f>IFERROR(VLOOKUP($B362,'Raw Stats'!$S$3:$AH$528,5,FALSE),0)</f>
        <v>19</v>
      </c>
      <c r="DU362">
        <f>IFERROR(VLOOKUP($B362,'Raw Stats'!$S$3:$AH$528,6,FALSE),0)</f>
        <v>31</v>
      </c>
      <c r="DV362">
        <f>IFERROR(VLOOKUP($B362,'Raw Stats'!$S$3:$AH$528,7,FALSE),0)</f>
        <v>2</v>
      </c>
      <c r="DW362">
        <f>IFERROR(VLOOKUP($B362,'Raw Stats'!$S$3:$AH$528,8,FALSE),0)</f>
        <v>18</v>
      </c>
      <c r="DX362">
        <f>IFERROR(VLOOKUP($B362,'Raw Stats'!$S$3:$AH$528,9,FALSE),0)</f>
        <v>15</v>
      </c>
      <c r="DY362">
        <f>IFERROR(VLOOKUP($B362,'Raw Stats'!$S$3:$AH$528,10,FALSE),0)</f>
        <v>14</v>
      </c>
      <c r="DZ362">
        <f>IFERROR(VLOOKUP($B362,'Raw Stats'!$S$3:$AH$528,11,FALSE)+VLOOKUP($B362,'Raw Stats'!$S$3:$AH$528,12,FALSE),0)</f>
        <v>6</v>
      </c>
      <c r="EA362">
        <f>IFERROR(VLOOKUP($B362,'Raw Stats'!$S$3:$AH$528,13,FALSE)+VLOOKUP($B362,'Raw Stats'!$S$3:$AH$528,14,FALSE),0)</f>
        <v>0</v>
      </c>
      <c r="EB362">
        <f>IFERROR(VLOOKUP($B362,'Raw Stats'!$S$3:$AH$528,15,FALSE),0)</f>
        <v>2</v>
      </c>
      <c r="EC362">
        <f>IFERROR(VLOOKUP($B362,'Raw Stats'!$S$3:$AH$528,16,FALSE),0)</f>
        <v>98</v>
      </c>
    </row>
    <row r="363" spans="1:133" x14ac:dyDescent="0.2">
      <c r="A363">
        <f>IFERROR(VLOOKUP(B363,Sheet2!$W$1:$X$300,2,FALSE),301)</f>
        <v>301</v>
      </c>
      <c r="B363" t="s">
        <v>338</v>
      </c>
      <c r="C363">
        <f t="shared" si="25"/>
        <v>0.54212670440590005</v>
      </c>
      <c r="D363">
        <f t="shared" si="26"/>
        <v>0.52198461102337845</v>
      </c>
      <c r="E363">
        <f t="shared" si="27"/>
        <v>0.71073242196045017</v>
      </c>
      <c r="F363">
        <f t="shared" si="28"/>
        <v>0</v>
      </c>
      <c r="G363">
        <f t="shared" si="29"/>
        <v>0</v>
      </c>
      <c r="J363">
        <f>BS363*'Value Calculations'!$D$3</f>
        <v>0.8154708572520758</v>
      </c>
      <c r="K363">
        <f>BT363*'Value Calculations'!$D$4</f>
        <v>1.6280635202232496</v>
      </c>
      <c r="L363">
        <f>BU363*'Value Calculations'!$D$5</f>
        <v>1.8573667353704508</v>
      </c>
      <c r="M363">
        <f>BV363*'Value Calculations'!$D$6</f>
        <v>-0.12506493191936285</v>
      </c>
      <c r="N363">
        <f>BW363*'Value Calculations'!$D$7</f>
        <v>0.70307901643674242</v>
      </c>
      <c r="O363">
        <f>BX363*'Value Calculations'!$D$8</f>
        <v>0.50324017349577854</v>
      </c>
      <c r="P363">
        <f>BY363*'Value Calculations'!$D$9</f>
        <v>0.37785752201255018</v>
      </c>
      <c r="Q363">
        <f>BZ363*'Value Calculations'!$D$10</f>
        <v>1.4612658963048188</v>
      </c>
      <c r="R363">
        <f>CA363*'Value Calculations'!$D$11</f>
        <v>0</v>
      </c>
      <c r="S363">
        <f>CB363*'Value Calculations'!$D$12</f>
        <v>0</v>
      </c>
      <c r="T363">
        <f>CC363*'Value Calculations'!$D$13</f>
        <v>1.9948751857239988</v>
      </c>
      <c r="V363">
        <f>CF363*'Value Calculations'!$D$3</f>
        <v>4.4850897148864171</v>
      </c>
      <c r="W363">
        <f>CG363*'Value Calculations'!$D$4</f>
        <v>4.5585778566250994</v>
      </c>
      <c r="X363">
        <f>CH363*'Value Calculations'!$D$5</f>
        <v>6.6334526263230389</v>
      </c>
      <c r="Y363">
        <f>CI363*'Value Calculations'!$D$6</f>
        <v>-1.3757142511129914</v>
      </c>
      <c r="Z363">
        <f>CJ363*'Value Calculations'!$D$7</f>
        <v>2.2850068034194129</v>
      </c>
      <c r="AA363">
        <f>CK363*'Value Calculations'!$D$8</f>
        <v>1.0783718003480969</v>
      </c>
      <c r="AB363">
        <f>CL363*'Value Calculations'!$D$9</f>
        <v>0.62976253668758364</v>
      </c>
      <c r="AC363">
        <f>CM363*'Value Calculations'!$D$10</f>
        <v>3.6531647407620471</v>
      </c>
      <c r="AD363">
        <f>CN363*'Value Calculations'!$D$11</f>
        <v>0.9907141480249374</v>
      </c>
      <c r="AE363">
        <f>CO363*'Value Calculations'!$D$12</f>
        <v>0.81388273958941404</v>
      </c>
      <c r="AF363">
        <f>CP363*'Value Calculations'!$D$13</f>
        <v>7.5667679458496506</v>
      </c>
      <c r="AH363">
        <f>CS363*'Value Calculations'!$D$3</f>
        <v>4.8928251435124546</v>
      </c>
      <c r="AI363">
        <f>CT363*'Value Calculations'!$D$4</f>
        <v>4.5585778566250994</v>
      </c>
      <c r="AJ363">
        <f>CU363*'Value Calculations'!$D$5</f>
        <v>6.8987907313759607</v>
      </c>
      <c r="AK363">
        <f>CV363*'Value Calculations'!$D$6</f>
        <v>-0.75038959151617712</v>
      </c>
      <c r="AL363">
        <f>CW363*'Value Calculations'!$D$7</f>
        <v>1.0546185246551136</v>
      </c>
      <c r="AM363">
        <f>CX363*'Value Calculations'!$D$8</f>
        <v>1.4378290671307958</v>
      </c>
      <c r="AN363">
        <f>CY363*'Value Calculations'!$D$9</f>
        <v>0.25190501467503346</v>
      </c>
      <c r="AO363">
        <f>CZ363*'Value Calculations'!$D$10</f>
        <v>3.6531647407620471</v>
      </c>
      <c r="AP363">
        <f>DA363*'Value Calculations'!$D$11</f>
        <v>0</v>
      </c>
      <c r="AQ363">
        <f>DB363*'Value Calculations'!$D$12</f>
        <v>0.81388273958941404</v>
      </c>
      <c r="AR363">
        <f>DC363*'Value Calculations'!$D$13</f>
        <v>8.4610223394500643</v>
      </c>
      <c r="AT363">
        <f>DF363*'Value Calculations'!$D$3</f>
        <v>0</v>
      </c>
      <c r="AU363">
        <f>DG363*'Value Calculations'!$D$4</f>
        <v>0</v>
      </c>
      <c r="AV363">
        <f>DH363*'Value Calculations'!$D$5</f>
        <v>0</v>
      </c>
      <c r="AW363">
        <f>DI363*'Value Calculations'!$D$6</f>
        <v>0</v>
      </c>
      <c r="AX363">
        <f>DJ363*'Value Calculations'!$D$7</f>
        <v>0</v>
      </c>
      <c r="AY363">
        <f>DK363*'Value Calculations'!$D$8</f>
        <v>0</v>
      </c>
      <c r="AZ363">
        <f>DL363*'Value Calculations'!$D$9</f>
        <v>0</v>
      </c>
      <c r="BA363">
        <f>DM363*'Value Calculations'!$D$10</f>
        <v>0</v>
      </c>
      <c r="BB363">
        <f>DN363*'Value Calculations'!$D$11</f>
        <v>0</v>
      </c>
      <c r="BC363">
        <f>DO363*'Value Calculations'!$D$12</f>
        <v>0</v>
      </c>
      <c r="BD363">
        <f>DP363*'Value Calculations'!$D$13</f>
        <v>0</v>
      </c>
      <c r="BF363">
        <f>DS363*'Value Calculations'!$D$3</f>
        <v>0</v>
      </c>
      <c r="BG363">
        <f>DT363*'Value Calculations'!$D$4</f>
        <v>0</v>
      </c>
      <c r="BH363">
        <f>DU363*'Value Calculations'!$D$5</f>
        <v>0</v>
      </c>
      <c r="BI363">
        <f>DV363*'Value Calculations'!$D$6</f>
        <v>0</v>
      </c>
      <c r="BJ363">
        <f>DW363*'Value Calculations'!$D$7</f>
        <v>0</v>
      </c>
      <c r="BK363">
        <f>DX363*'Value Calculations'!$D$8</f>
        <v>0</v>
      </c>
      <c r="BL363">
        <f>DY363*'Value Calculations'!$D$9</f>
        <v>0</v>
      </c>
      <c r="BM363">
        <f>DZ363*'Value Calculations'!$D$10</f>
        <v>0</v>
      </c>
      <c r="BN363">
        <f>EA363*'Value Calculations'!$D$11</f>
        <v>0</v>
      </c>
      <c r="BO363">
        <f>EB363*'Value Calculations'!$D$12</f>
        <v>0</v>
      </c>
      <c r="BP363">
        <f>EC363*'Value Calculations'!$D$13</f>
        <v>0</v>
      </c>
      <c r="BR363">
        <f>IFERROR(VLOOKUP($B363,'Raw Stats'!$CM$3:$DC$884,3,FALSE),0)</f>
        <v>17</v>
      </c>
      <c r="BS363">
        <f>IFERROR(VLOOKUP($B363,'Raw Stats'!$CM$3:$DC$884,4,FALSE),0)</f>
        <v>2</v>
      </c>
      <c r="BT363">
        <f>IFERROR(VLOOKUP($B363,'Raw Stats'!$CM$3:$DC$884,5,FALSE),0)</f>
        <v>5</v>
      </c>
      <c r="BU363">
        <f>IFERROR(VLOOKUP($B363,'Raw Stats'!$CM$3:$DC$884,6,FALSE),0)</f>
        <v>7</v>
      </c>
      <c r="BV363">
        <f>IFERROR(VLOOKUP($B363,'Raw Stats'!$CM$3:$DC$884,7,FALSE),0)</f>
        <v>-1</v>
      </c>
      <c r="BW363">
        <f>IFERROR(VLOOKUP($B363,'Raw Stats'!$CM$3:$DC$884,8,FALSE),0)</f>
        <v>8</v>
      </c>
      <c r="BX363">
        <f>IFERROR(VLOOKUP($B363,'Raw Stats'!$CM$3:$DC$884,9,FALSE),0)</f>
        <v>7</v>
      </c>
      <c r="BY363">
        <f>IFERROR(VLOOKUP($B363,'Raw Stats'!$CM$3:$DC$884,10,FALSE),0)</f>
        <v>3</v>
      </c>
      <c r="BZ363">
        <f>IFERROR(VLOOKUP($B363,'Raw Stats'!$CM$3:$DC$884,11,FALSE)+VLOOKUP($B363,'Raw Stats'!$CM$3:$DC$884,12,FALSE),0)</f>
        <v>4</v>
      </c>
      <c r="CA363">
        <f>IFERROR(VLOOKUP($B363,'Raw Stats'!$CM$3:$DC$884,13,FALSE)+VLOOKUP($B363,'Raw Stats'!$CM$3:$DC$884,14,FALSE),0)</f>
        <v>0</v>
      </c>
      <c r="CB363">
        <f>IFERROR(VLOOKUP($B363,'Raw Stats'!$CM$3:$DC$884,15,FALSE),0)</f>
        <v>0</v>
      </c>
      <c r="CC363">
        <f>IFERROR(VLOOKUP($B363,'Raw Stats'!$CM$3:$DC$884,16,FALSE),0)</f>
        <v>29</v>
      </c>
      <c r="CE363">
        <f>IFERROR(VLOOKUP($B363,'Raw Stats'!$BU$3:$CJ$528,3,FALSE),0)</f>
        <v>60</v>
      </c>
      <c r="CF363">
        <f>IFERROR(VLOOKUP($B363,'Raw Stats'!$BU$3:$CJ$528,4,FALSE),0)</f>
        <v>11</v>
      </c>
      <c r="CG363">
        <f>IFERROR(VLOOKUP($B363,'Raw Stats'!$BU$3:$CJ$5288,5,FALSE),0)</f>
        <v>14</v>
      </c>
      <c r="CH363">
        <f>IFERROR(VLOOKUP($B363,'Raw Stats'!$BU$3:$CJ$528,6,FALSE),0)</f>
        <v>25</v>
      </c>
      <c r="CI363">
        <f>IFERROR(VLOOKUP($B363,'Raw Stats'!$BU$3:$CJ$528,7,FALSE),0)</f>
        <v>-11</v>
      </c>
      <c r="CJ363">
        <f>IFERROR(VLOOKUP($B363,'Raw Stats'!$BU$3:$CJ$528,8,FALSE),0)</f>
        <v>26</v>
      </c>
      <c r="CK363">
        <f>IFERROR(VLOOKUP($B363,'Raw Stats'!$BU$3:$CJ$528,9,FALSE),0)</f>
        <v>15</v>
      </c>
      <c r="CL363">
        <f>IFERROR(VLOOKUP($B363,'Raw Stats'!$BU$3:$CJ$528,10,FALSE),0)</f>
        <v>5</v>
      </c>
      <c r="CM363">
        <f>IFERROR(VLOOKUP($B363,'Raw Stats'!$BU$3:$CJ$528,11,FALSE)+VLOOKUP($B363,'Raw Stats'!$BU$3:$CJ$528,12,FALSE),0)</f>
        <v>10</v>
      </c>
      <c r="CN363">
        <f>IFERROR(VLOOKUP($B363,'Raw Stats'!$BU$3:$CJ$528,13,FALSE)+VLOOKUP($B363,'Raw Stats'!$BU$3:$CJ$528,14,FALSE),0)</f>
        <v>1</v>
      </c>
      <c r="CO363">
        <f>IFERROR(VLOOKUP($B363,'Raw Stats'!$BU$3:$CJ$528,15,FALSE),0)</f>
        <v>1</v>
      </c>
      <c r="CP363">
        <f>IFERROR(VLOOKUP($B363,'Raw Stats'!$BU$3:$CJ$528,16,FALSE),0)</f>
        <v>110</v>
      </c>
      <c r="CR363">
        <f>IFERROR(VLOOKUP($B363,'Raw Stats'!$BC$3:$BR$528,3,FALSE),0)</f>
        <v>44</v>
      </c>
      <c r="CS363">
        <f>IFERROR(VLOOKUP($B363,'Raw Stats'!$BC$3:$BR$528,4,FALSE),0)</f>
        <v>12</v>
      </c>
      <c r="CT363">
        <f>IFERROR(VLOOKUP($B363,'Raw Stats'!$BC$3:$BR$5288,5,FALSE),0)</f>
        <v>14</v>
      </c>
      <c r="CU363">
        <f>IFERROR(VLOOKUP($B363,'Raw Stats'!$BC$3:$BR$52888,6,FALSE),0)</f>
        <v>26</v>
      </c>
      <c r="CV363">
        <f>IFERROR(VLOOKUP($B363,'Raw Stats'!$BC$3:$BR$5288,7,FALSE),0)</f>
        <v>-6</v>
      </c>
      <c r="CW363">
        <f>IFERROR(VLOOKUP($B363,'Raw Stats'!$BC$3:$BR$5288,8,FALSE),0)</f>
        <v>12</v>
      </c>
      <c r="CX363">
        <f>IFERROR(VLOOKUP($B363,'Raw Stats'!$BC$3:$BR$5288,9,FALSE),0)</f>
        <v>20</v>
      </c>
      <c r="CY363">
        <f>IFERROR(VLOOKUP($B363,'Raw Stats'!$BC$3:$BR$5288,10,FALSE),0)</f>
        <v>2</v>
      </c>
      <c r="CZ363">
        <f>IFERROR(VLOOKUP($B363,'Raw Stats'!$BC$3:$BR$5288,11,FALSE)+VLOOKUP($B363,'Raw Stats'!$BC$3:$BR$5288,12,FALSE),0)</f>
        <v>10</v>
      </c>
      <c r="DA363">
        <f>IFERROR(VLOOKUP($B363,'Raw Stats'!$BC$3:$BR$5288,13,FALSE)+VLOOKUP($B363,'Raw Stats'!$BC$3:$BR$5288,14,FALSE),0)</f>
        <v>0</v>
      </c>
      <c r="DB363">
        <f>IFERROR(VLOOKUP($B363,'Raw Stats'!$BC$3:$BR$5288,15,FALSE),0)</f>
        <v>1</v>
      </c>
      <c r="DC363">
        <f>IFERROR(VLOOKUP($B363,'Raw Stats'!$BC$3:$BR$5288,16,FALSE),0)</f>
        <v>123</v>
      </c>
      <c r="DE363">
        <f>IFERROR(VLOOKUP($B363,'Raw Stats'!$AK$3:$AZ$528,3,FALSE),0)</f>
        <v>0</v>
      </c>
      <c r="DF363">
        <f>IFERROR(VLOOKUP($B363,'Raw Stats'!$AK$3:$AZ$528,4,FALSE),0)</f>
        <v>0</v>
      </c>
      <c r="DG363">
        <f>IFERROR(VLOOKUP($B363,'Raw Stats'!$AK$3:$AZ$528,5,FALSE),0)</f>
        <v>0</v>
      </c>
      <c r="DH363">
        <f>IFERROR(VLOOKUP($B363,'Raw Stats'!$AK$3:$AZ$528,6,FALSE),0)</f>
        <v>0</v>
      </c>
      <c r="DI363">
        <f>IFERROR(VLOOKUP($B363,'Raw Stats'!$AK$3:$AZ$528,7,FALSE),0)</f>
        <v>0</v>
      </c>
      <c r="DJ363">
        <f>IFERROR(VLOOKUP($B363,'Raw Stats'!$AK$3:$AZ$528,8,FALSE),0)</f>
        <v>0</v>
      </c>
      <c r="DK363">
        <f>IFERROR(VLOOKUP($B363,'Raw Stats'!$AK$3:$AZ$528,9,FALSE),0)</f>
        <v>0</v>
      </c>
      <c r="DL363">
        <f>IFERROR(VLOOKUP($B363,'Raw Stats'!$AK$3:$AZ$528,10,FALSE),0)</f>
        <v>0</v>
      </c>
      <c r="DM363">
        <f>IFERROR(VLOOKUP($B363,'Raw Stats'!$AK$3:$AZ$528,11,FALSE)+VLOOKUP($B363,'Raw Stats'!$AK$3:$AZ$528,12,FALSE),0)</f>
        <v>0</v>
      </c>
      <c r="DN363">
        <f>IFERROR(VLOOKUP($B363,'Raw Stats'!$AK$3:$AZ$528,13,FALSE)+VLOOKUP($B363,'Raw Stats'!$AK$3:$AZ$528,14,FALSE),0)</f>
        <v>0</v>
      </c>
      <c r="DO363">
        <f>IFERROR(VLOOKUP($B363,'Raw Stats'!$AK$3:$AZ$528,15,FALSE),0)</f>
        <v>0</v>
      </c>
      <c r="DP363">
        <f>IFERROR(VLOOKUP($B363,'Raw Stats'!$AK$3:$AZ$528,16,FALSE),0)</f>
        <v>0</v>
      </c>
      <c r="DR363">
        <f>IFERROR(VLOOKUP($B363,'Raw Stats'!$S$3:$AH$528,3,FALSE),0)</f>
        <v>0</v>
      </c>
      <c r="DS363">
        <f>IFERROR(VLOOKUP($B363,'Raw Stats'!$S$3:$AH$528,4,FALSE),0)</f>
        <v>0</v>
      </c>
      <c r="DT363">
        <f>IFERROR(VLOOKUP($B363,'Raw Stats'!$S$3:$AH$528,5,FALSE),0)</f>
        <v>0</v>
      </c>
      <c r="DU363">
        <f>IFERROR(VLOOKUP($B363,'Raw Stats'!$S$3:$AH$528,6,FALSE),0)</f>
        <v>0</v>
      </c>
      <c r="DV363">
        <f>IFERROR(VLOOKUP($B363,'Raw Stats'!$S$3:$AH$528,7,FALSE),0)</f>
        <v>0</v>
      </c>
      <c r="DW363">
        <f>IFERROR(VLOOKUP($B363,'Raw Stats'!$S$3:$AH$528,8,FALSE),0)</f>
        <v>0</v>
      </c>
      <c r="DX363">
        <f>IFERROR(VLOOKUP($B363,'Raw Stats'!$S$3:$AH$528,9,FALSE),0)</f>
        <v>0</v>
      </c>
      <c r="DY363">
        <f>IFERROR(VLOOKUP($B363,'Raw Stats'!$S$3:$AH$528,10,FALSE),0)</f>
        <v>0</v>
      </c>
      <c r="DZ363">
        <f>IFERROR(VLOOKUP($B363,'Raw Stats'!$S$3:$AH$528,11,FALSE)+VLOOKUP($B363,'Raw Stats'!$S$3:$AH$528,12,FALSE),0)</f>
        <v>0</v>
      </c>
      <c r="EA363">
        <f>IFERROR(VLOOKUP($B363,'Raw Stats'!$S$3:$AH$528,13,FALSE)+VLOOKUP($B363,'Raw Stats'!$S$3:$AH$528,14,FALSE),0)</f>
        <v>0</v>
      </c>
      <c r="EB363">
        <f>IFERROR(VLOOKUP($B363,'Raw Stats'!$S$3:$AH$528,15,FALSE),0)</f>
        <v>0</v>
      </c>
      <c r="EC363">
        <f>IFERROR(VLOOKUP($B363,'Raw Stats'!$S$3:$AH$528,16,FALSE),0)</f>
        <v>0</v>
      </c>
    </row>
    <row r="364" spans="1:133" x14ac:dyDescent="0.2">
      <c r="A364">
        <f>IFERROR(VLOOKUP(B364,Sheet2!$W$1:$X$300,2,FALSE),301)</f>
        <v>301</v>
      </c>
      <c r="B364" t="s">
        <v>766</v>
      </c>
      <c r="C364">
        <f t="shared" si="25"/>
        <v>0.54175818097267192</v>
      </c>
      <c r="D364">
        <f t="shared" si="26"/>
        <v>0</v>
      </c>
      <c r="E364">
        <f t="shared" si="27"/>
        <v>0</v>
      </c>
      <c r="F364">
        <f t="shared" si="28"/>
        <v>0</v>
      </c>
      <c r="G364">
        <f t="shared" si="29"/>
        <v>0</v>
      </c>
      <c r="J364">
        <f>BS364*'Value Calculations'!$D$3</f>
        <v>2.0386771431301893</v>
      </c>
      <c r="K364">
        <f>BT364*'Value Calculations'!$D$4</f>
        <v>5.2098032647143988</v>
      </c>
      <c r="L364">
        <f>BU364*'Value Calculations'!$D$5</f>
        <v>5.5721002061113527</v>
      </c>
      <c r="M364">
        <f>BV364*'Value Calculations'!$D$6</f>
        <v>-0.50025972767745142</v>
      </c>
      <c r="N364">
        <f>BW364*'Value Calculations'!$D$7</f>
        <v>0.52730926232755682</v>
      </c>
      <c r="O364">
        <f>BX364*'Value Calculations'!$D$8</f>
        <v>6.3983393487320415</v>
      </c>
      <c r="P364">
        <f>BY364*'Value Calculations'!$D$9</f>
        <v>14.232633329139389</v>
      </c>
      <c r="Q364">
        <f>BZ364*'Value Calculations'!$D$10</f>
        <v>1.4612658963048188</v>
      </c>
      <c r="R364">
        <f>CA364*'Value Calculations'!$D$11</f>
        <v>0</v>
      </c>
      <c r="S364">
        <f>CB364*'Value Calculations'!$D$12</f>
        <v>0</v>
      </c>
      <c r="T364">
        <f>CC364*'Value Calculations'!$D$13</f>
        <v>8.9425439360041317</v>
      </c>
      <c r="V364">
        <f>CF364*'Value Calculations'!$D$3</f>
        <v>0</v>
      </c>
      <c r="W364">
        <f>CG364*'Value Calculations'!$D$4</f>
        <v>1.9536762242678996</v>
      </c>
      <c r="X364">
        <f>CH364*'Value Calculations'!$D$5</f>
        <v>0</v>
      </c>
      <c r="Y364">
        <f>CI364*'Value Calculations'!$D$6</f>
        <v>0</v>
      </c>
      <c r="Z364">
        <f>CJ364*'Value Calculations'!$D$7</f>
        <v>0</v>
      </c>
      <c r="AA364">
        <f>CK364*'Value Calculations'!$D$8</f>
        <v>0</v>
      </c>
      <c r="AB364">
        <f>CL364*'Value Calculations'!$D$9</f>
        <v>0</v>
      </c>
      <c r="AC364">
        <f>CM364*'Value Calculations'!$D$10</f>
        <v>0</v>
      </c>
      <c r="AD364">
        <f>CN364*'Value Calculations'!$D$11</f>
        <v>0</v>
      </c>
      <c r="AE364">
        <f>CO364*'Value Calculations'!$D$12</f>
        <v>0</v>
      </c>
      <c r="AF364">
        <f>CP364*'Value Calculations'!$D$13</f>
        <v>0</v>
      </c>
      <c r="AH364">
        <f>CS364*'Value Calculations'!$D$3</f>
        <v>0</v>
      </c>
      <c r="AI364">
        <f>CT364*'Value Calculations'!$D$4</f>
        <v>0</v>
      </c>
      <c r="AJ364">
        <f>CU364*'Value Calculations'!$D$5</f>
        <v>0</v>
      </c>
      <c r="AK364">
        <f>CV364*'Value Calculations'!$D$6</f>
        <v>0</v>
      </c>
      <c r="AL364">
        <f>CW364*'Value Calculations'!$D$7</f>
        <v>0</v>
      </c>
      <c r="AM364">
        <f>CX364*'Value Calculations'!$D$8</f>
        <v>0</v>
      </c>
      <c r="AN364">
        <f>CY364*'Value Calculations'!$D$9</f>
        <v>0</v>
      </c>
      <c r="AO364">
        <f>CZ364*'Value Calculations'!$D$10</f>
        <v>0</v>
      </c>
      <c r="AP364">
        <f>DA364*'Value Calculations'!$D$11</f>
        <v>0</v>
      </c>
      <c r="AQ364">
        <f>DB364*'Value Calculations'!$D$12</f>
        <v>0</v>
      </c>
      <c r="AR364">
        <f>DC364*'Value Calculations'!$D$13</f>
        <v>0</v>
      </c>
      <c r="AT364">
        <f>DF364*'Value Calculations'!$D$3</f>
        <v>0</v>
      </c>
      <c r="AU364">
        <f>DG364*'Value Calculations'!$D$4</f>
        <v>0</v>
      </c>
      <c r="AV364">
        <f>DH364*'Value Calculations'!$D$5</f>
        <v>0</v>
      </c>
      <c r="AW364">
        <f>DI364*'Value Calculations'!$D$6</f>
        <v>0</v>
      </c>
      <c r="AX364">
        <f>DJ364*'Value Calculations'!$D$7</f>
        <v>0</v>
      </c>
      <c r="AY364">
        <f>DK364*'Value Calculations'!$D$8</f>
        <v>0</v>
      </c>
      <c r="AZ364">
        <f>DL364*'Value Calculations'!$D$9</f>
        <v>0</v>
      </c>
      <c r="BA364">
        <f>DM364*'Value Calculations'!$D$10</f>
        <v>0</v>
      </c>
      <c r="BB364">
        <f>DN364*'Value Calculations'!$D$11</f>
        <v>0</v>
      </c>
      <c r="BC364">
        <f>DO364*'Value Calculations'!$D$12</f>
        <v>0</v>
      </c>
      <c r="BD364">
        <f>DP364*'Value Calculations'!$D$13</f>
        <v>0</v>
      </c>
      <c r="BF364">
        <f>DS364*'Value Calculations'!$D$3</f>
        <v>0</v>
      </c>
      <c r="BG364">
        <f>DT364*'Value Calculations'!$D$4</f>
        <v>0</v>
      </c>
      <c r="BH364">
        <f>DU364*'Value Calculations'!$D$5</f>
        <v>0</v>
      </c>
      <c r="BI364">
        <f>DV364*'Value Calculations'!$D$6</f>
        <v>0</v>
      </c>
      <c r="BJ364">
        <f>DW364*'Value Calculations'!$D$7</f>
        <v>0</v>
      </c>
      <c r="BK364">
        <f>DX364*'Value Calculations'!$D$8</f>
        <v>0</v>
      </c>
      <c r="BL364">
        <f>DY364*'Value Calculations'!$D$9</f>
        <v>0</v>
      </c>
      <c r="BM364">
        <f>DZ364*'Value Calculations'!$D$10</f>
        <v>0</v>
      </c>
      <c r="BN364">
        <f>EA364*'Value Calculations'!$D$11</f>
        <v>0</v>
      </c>
      <c r="BO364">
        <f>EB364*'Value Calculations'!$D$12</f>
        <v>0</v>
      </c>
      <c r="BP364">
        <f>EC364*'Value Calculations'!$D$13</f>
        <v>0</v>
      </c>
      <c r="BR364">
        <f>IFERROR(VLOOKUP($B364,'Raw Stats'!$CM$3:$DC$884,3,FALSE),0)</f>
        <v>81</v>
      </c>
      <c r="BS364">
        <f>IFERROR(VLOOKUP($B364,'Raw Stats'!$CM$3:$DC$884,4,FALSE),0)</f>
        <v>5</v>
      </c>
      <c r="BT364">
        <f>IFERROR(VLOOKUP($B364,'Raw Stats'!$CM$3:$DC$884,5,FALSE),0)</f>
        <v>16</v>
      </c>
      <c r="BU364">
        <f>IFERROR(VLOOKUP($B364,'Raw Stats'!$CM$3:$DC$884,6,FALSE),0)</f>
        <v>21</v>
      </c>
      <c r="BV364">
        <f>IFERROR(VLOOKUP($B364,'Raw Stats'!$CM$3:$DC$884,7,FALSE),0)</f>
        <v>-4</v>
      </c>
      <c r="BW364">
        <f>IFERROR(VLOOKUP($B364,'Raw Stats'!$CM$3:$DC$884,8,FALSE),0)</f>
        <v>6</v>
      </c>
      <c r="BX364">
        <f>IFERROR(VLOOKUP($B364,'Raw Stats'!$CM$3:$DC$884,9,FALSE),0)</f>
        <v>89</v>
      </c>
      <c r="BY364">
        <f>IFERROR(VLOOKUP($B364,'Raw Stats'!$CM$3:$DC$884,10,FALSE),0)</f>
        <v>113</v>
      </c>
      <c r="BZ364">
        <f>IFERROR(VLOOKUP($B364,'Raw Stats'!$CM$3:$DC$884,11,FALSE)+VLOOKUP($B364,'Raw Stats'!$CM$3:$DC$884,12,FALSE),0)</f>
        <v>4</v>
      </c>
      <c r="CA364">
        <f>IFERROR(VLOOKUP($B364,'Raw Stats'!$CM$3:$DC$884,13,FALSE)+VLOOKUP($B364,'Raw Stats'!$CM$3:$DC$884,14,FALSE),0)</f>
        <v>0</v>
      </c>
      <c r="CB364">
        <f>IFERROR(VLOOKUP($B364,'Raw Stats'!$CM$3:$DC$884,15,FALSE),0)</f>
        <v>0</v>
      </c>
      <c r="CC364">
        <f>IFERROR(VLOOKUP($B364,'Raw Stats'!$CM$3:$DC$884,16,FALSE),0)</f>
        <v>130</v>
      </c>
      <c r="CE364">
        <f>IFERROR(VLOOKUP($B364,'Raw Stats'!$BU$3:$CJ$528,3,FALSE),0)</f>
        <v>0</v>
      </c>
      <c r="CF364">
        <f>IFERROR(VLOOKUP($B364,'Raw Stats'!$BU$3:$CJ$528,4,FALSE),0)</f>
        <v>0</v>
      </c>
      <c r="CG364">
        <f>IFERROR(VLOOKUP($B364,'Raw Stats'!$BU$3:$CJ$5288,5,FALSE),0)</f>
        <v>6</v>
      </c>
      <c r="CH364">
        <f>IFERROR(VLOOKUP($B364,'Raw Stats'!$BU$3:$CJ$528,6,FALSE),0)</f>
        <v>0</v>
      </c>
      <c r="CI364">
        <f>IFERROR(VLOOKUP($B364,'Raw Stats'!$BU$3:$CJ$528,7,FALSE),0)</f>
        <v>0</v>
      </c>
      <c r="CJ364">
        <f>IFERROR(VLOOKUP($B364,'Raw Stats'!$BU$3:$CJ$528,8,FALSE),0)</f>
        <v>0</v>
      </c>
      <c r="CK364">
        <f>IFERROR(VLOOKUP($B364,'Raw Stats'!$BU$3:$CJ$528,9,FALSE),0)</f>
        <v>0</v>
      </c>
      <c r="CL364">
        <f>IFERROR(VLOOKUP($B364,'Raw Stats'!$BU$3:$CJ$528,10,FALSE),0)</f>
        <v>0</v>
      </c>
      <c r="CM364">
        <f>IFERROR(VLOOKUP($B364,'Raw Stats'!$BU$3:$CJ$528,11,FALSE)+VLOOKUP($B364,'Raw Stats'!$BU$3:$CJ$528,12,FALSE),0)</f>
        <v>0</v>
      </c>
      <c r="CN364">
        <f>IFERROR(VLOOKUP($B364,'Raw Stats'!$BU$3:$CJ$528,13,FALSE)+VLOOKUP($B364,'Raw Stats'!$BU$3:$CJ$528,14,FALSE),0)</f>
        <v>0</v>
      </c>
      <c r="CO364">
        <f>IFERROR(VLOOKUP($B364,'Raw Stats'!$BU$3:$CJ$528,15,FALSE),0)</f>
        <v>0</v>
      </c>
      <c r="CP364">
        <f>IFERROR(VLOOKUP($B364,'Raw Stats'!$BU$3:$CJ$528,16,FALSE),0)</f>
        <v>0</v>
      </c>
      <c r="CR364">
        <f>IFERROR(VLOOKUP($B364,'Raw Stats'!$BC$3:$BR$528,3,FALSE),0)</f>
        <v>0</v>
      </c>
      <c r="CS364">
        <f>IFERROR(VLOOKUP($B364,'Raw Stats'!$BC$3:$BR$528,4,FALSE),0)</f>
        <v>0</v>
      </c>
      <c r="CT364">
        <f>IFERROR(VLOOKUP($B364,'Raw Stats'!$BC$3:$BR$5288,5,FALSE),0)</f>
        <v>0</v>
      </c>
      <c r="CU364">
        <f>IFERROR(VLOOKUP($B364,'Raw Stats'!$BC$3:$BR$52888,6,FALSE),0)</f>
        <v>0</v>
      </c>
      <c r="CV364">
        <f>IFERROR(VLOOKUP($B364,'Raw Stats'!$BC$3:$BR$5288,7,FALSE),0)</f>
        <v>0</v>
      </c>
      <c r="CW364">
        <f>IFERROR(VLOOKUP($B364,'Raw Stats'!$BC$3:$BR$5288,8,FALSE),0)</f>
        <v>0</v>
      </c>
      <c r="CX364">
        <f>IFERROR(VLOOKUP($B364,'Raw Stats'!$BC$3:$BR$5288,9,FALSE),0)</f>
        <v>0</v>
      </c>
      <c r="CY364">
        <f>IFERROR(VLOOKUP($B364,'Raw Stats'!$BC$3:$BR$5288,10,FALSE),0)</f>
        <v>0</v>
      </c>
      <c r="CZ364">
        <f>IFERROR(VLOOKUP($B364,'Raw Stats'!$BC$3:$BR$5288,11,FALSE)+VLOOKUP($B364,'Raw Stats'!$BC$3:$BR$5288,12,FALSE),0)</f>
        <v>0</v>
      </c>
      <c r="DA364">
        <f>IFERROR(VLOOKUP($B364,'Raw Stats'!$BC$3:$BR$5288,13,FALSE)+VLOOKUP($B364,'Raw Stats'!$BC$3:$BR$5288,14,FALSE),0)</f>
        <v>0</v>
      </c>
      <c r="DB364">
        <f>IFERROR(VLOOKUP($B364,'Raw Stats'!$BC$3:$BR$5288,15,FALSE),0)</f>
        <v>0</v>
      </c>
      <c r="DC364">
        <f>IFERROR(VLOOKUP($B364,'Raw Stats'!$BC$3:$BR$5288,16,FALSE),0)</f>
        <v>0</v>
      </c>
      <c r="DE364">
        <f>IFERROR(VLOOKUP($B364,'Raw Stats'!$AK$3:$AZ$528,3,FALSE),0)</f>
        <v>0</v>
      </c>
      <c r="DF364">
        <f>IFERROR(VLOOKUP($B364,'Raw Stats'!$AK$3:$AZ$528,4,FALSE),0)</f>
        <v>0</v>
      </c>
      <c r="DG364">
        <f>IFERROR(VLOOKUP($B364,'Raw Stats'!$AK$3:$AZ$528,5,FALSE),0)</f>
        <v>0</v>
      </c>
      <c r="DH364">
        <f>IFERROR(VLOOKUP($B364,'Raw Stats'!$AK$3:$AZ$528,6,FALSE),0)</f>
        <v>0</v>
      </c>
      <c r="DI364">
        <f>IFERROR(VLOOKUP($B364,'Raw Stats'!$AK$3:$AZ$528,7,FALSE),0)</f>
        <v>0</v>
      </c>
      <c r="DJ364">
        <f>IFERROR(VLOOKUP($B364,'Raw Stats'!$AK$3:$AZ$528,8,FALSE),0)</f>
        <v>0</v>
      </c>
      <c r="DK364">
        <f>IFERROR(VLOOKUP($B364,'Raw Stats'!$AK$3:$AZ$528,9,FALSE),0)</f>
        <v>0</v>
      </c>
      <c r="DL364">
        <f>IFERROR(VLOOKUP($B364,'Raw Stats'!$AK$3:$AZ$528,10,FALSE),0)</f>
        <v>0</v>
      </c>
      <c r="DM364">
        <f>IFERROR(VLOOKUP($B364,'Raw Stats'!$AK$3:$AZ$528,11,FALSE)+VLOOKUP($B364,'Raw Stats'!$AK$3:$AZ$528,12,FALSE),0)</f>
        <v>0</v>
      </c>
      <c r="DN364">
        <f>IFERROR(VLOOKUP($B364,'Raw Stats'!$AK$3:$AZ$528,13,FALSE)+VLOOKUP($B364,'Raw Stats'!$AK$3:$AZ$528,14,FALSE),0)</f>
        <v>0</v>
      </c>
      <c r="DO364">
        <f>IFERROR(VLOOKUP($B364,'Raw Stats'!$AK$3:$AZ$528,15,FALSE),0)</f>
        <v>0</v>
      </c>
      <c r="DP364">
        <f>IFERROR(VLOOKUP($B364,'Raw Stats'!$AK$3:$AZ$528,16,FALSE),0)</f>
        <v>0</v>
      </c>
      <c r="DR364">
        <f>IFERROR(VLOOKUP($B364,'Raw Stats'!$S$3:$AH$528,3,FALSE),0)</f>
        <v>0</v>
      </c>
      <c r="DS364">
        <f>IFERROR(VLOOKUP($B364,'Raw Stats'!$S$3:$AH$528,4,FALSE),0)</f>
        <v>0</v>
      </c>
      <c r="DT364">
        <f>IFERROR(VLOOKUP($B364,'Raw Stats'!$S$3:$AH$528,5,FALSE),0)</f>
        <v>0</v>
      </c>
      <c r="DU364">
        <f>IFERROR(VLOOKUP($B364,'Raw Stats'!$S$3:$AH$528,6,FALSE),0)</f>
        <v>0</v>
      </c>
      <c r="DV364">
        <f>IFERROR(VLOOKUP($B364,'Raw Stats'!$S$3:$AH$528,7,FALSE),0)</f>
        <v>0</v>
      </c>
      <c r="DW364">
        <f>IFERROR(VLOOKUP($B364,'Raw Stats'!$S$3:$AH$528,8,FALSE),0)</f>
        <v>0</v>
      </c>
      <c r="DX364">
        <f>IFERROR(VLOOKUP($B364,'Raw Stats'!$S$3:$AH$528,9,FALSE),0)</f>
        <v>0</v>
      </c>
      <c r="DY364">
        <f>IFERROR(VLOOKUP($B364,'Raw Stats'!$S$3:$AH$528,10,FALSE),0)</f>
        <v>0</v>
      </c>
      <c r="DZ364">
        <f>IFERROR(VLOOKUP($B364,'Raw Stats'!$S$3:$AH$528,11,FALSE)+VLOOKUP($B364,'Raw Stats'!$S$3:$AH$528,12,FALSE),0)</f>
        <v>0</v>
      </c>
      <c r="EA364">
        <f>IFERROR(VLOOKUP($B364,'Raw Stats'!$S$3:$AH$528,13,FALSE)+VLOOKUP($B364,'Raw Stats'!$S$3:$AH$528,14,FALSE),0)</f>
        <v>0</v>
      </c>
      <c r="EB364">
        <f>IFERROR(VLOOKUP($B364,'Raw Stats'!$S$3:$AH$528,15,FALSE),0)</f>
        <v>0</v>
      </c>
      <c r="EC364">
        <f>IFERROR(VLOOKUP($B364,'Raw Stats'!$S$3:$AH$528,16,FALSE),0)</f>
        <v>0</v>
      </c>
    </row>
    <row r="365" spans="1:133" x14ac:dyDescent="0.2">
      <c r="A365">
        <f>IFERROR(VLOOKUP(B365,Sheet2!$W$1:$X$300,2,FALSE),301)</f>
        <v>301</v>
      </c>
      <c r="B365" t="s">
        <v>161</v>
      </c>
      <c r="C365">
        <f t="shared" si="25"/>
        <v>0.53834864124541137</v>
      </c>
      <c r="D365">
        <f t="shared" si="26"/>
        <v>0</v>
      </c>
      <c r="E365">
        <f t="shared" si="27"/>
        <v>0.56381682600586469</v>
      </c>
      <c r="F365">
        <f t="shared" si="28"/>
        <v>0</v>
      </c>
      <c r="G365">
        <f t="shared" si="29"/>
        <v>0</v>
      </c>
      <c r="J365">
        <f>BS365*'Value Calculations'!$D$3</f>
        <v>2.4464125717562273</v>
      </c>
      <c r="K365">
        <f>BT365*'Value Calculations'!$D$4</f>
        <v>1.9536762242678996</v>
      </c>
      <c r="L365">
        <f>BU365*'Value Calculations'!$D$5</f>
        <v>3.1840572606350586</v>
      </c>
      <c r="M365">
        <f>BV365*'Value Calculations'!$D$6</f>
        <v>-0.37519479575808856</v>
      </c>
      <c r="N365">
        <f>BW365*'Value Calculations'!$D$7</f>
        <v>10.194645738332765</v>
      </c>
      <c r="O365">
        <f>BX365*'Value Calculations'!$D$8</f>
        <v>19.842041126404983</v>
      </c>
      <c r="P365">
        <f>BY365*'Value Calculations'!$D$9</f>
        <v>1.7633351027252342</v>
      </c>
      <c r="Q365">
        <f>BZ365*'Value Calculations'!$D$10</f>
        <v>0</v>
      </c>
      <c r="R365">
        <f>CA365*'Value Calculations'!$D$11</f>
        <v>0</v>
      </c>
      <c r="S365">
        <f>CB365*'Value Calculations'!$D$12</f>
        <v>0.81388273958941404</v>
      </c>
      <c r="T365">
        <f>CC365*'Value Calculations'!$D$13</f>
        <v>3.7833839729248253</v>
      </c>
      <c r="V365">
        <f>CF365*'Value Calculations'!$D$3</f>
        <v>0</v>
      </c>
      <c r="W365">
        <f>CG365*'Value Calculations'!$D$4</f>
        <v>1.9536762242678996</v>
      </c>
      <c r="X365">
        <f>CH365*'Value Calculations'!$D$5</f>
        <v>0</v>
      </c>
      <c r="Y365">
        <f>CI365*'Value Calculations'!$D$6</f>
        <v>0</v>
      </c>
      <c r="Z365">
        <f>CJ365*'Value Calculations'!$D$7</f>
        <v>0</v>
      </c>
      <c r="AA365">
        <f>CK365*'Value Calculations'!$D$8</f>
        <v>0</v>
      </c>
      <c r="AB365">
        <f>CL365*'Value Calculations'!$D$9</f>
        <v>0</v>
      </c>
      <c r="AC365">
        <f>CM365*'Value Calculations'!$D$10</f>
        <v>0</v>
      </c>
      <c r="AD365">
        <f>CN365*'Value Calculations'!$D$11</f>
        <v>0</v>
      </c>
      <c r="AE365">
        <f>CO365*'Value Calculations'!$D$12</f>
        <v>0</v>
      </c>
      <c r="AF365">
        <f>CP365*'Value Calculations'!$D$13</f>
        <v>0</v>
      </c>
      <c r="AH365">
        <f>CS365*'Value Calculations'!$D$3</f>
        <v>1.6309417145041516</v>
      </c>
      <c r="AI365">
        <f>CT365*'Value Calculations'!$D$4</f>
        <v>0.65122540808929985</v>
      </c>
      <c r="AJ365">
        <f>CU365*'Value Calculations'!$D$5</f>
        <v>1.5920286303175293</v>
      </c>
      <c r="AK365">
        <f>CV365*'Value Calculations'!$D$6</f>
        <v>0.37519479575808856</v>
      </c>
      <c r="AL365">
        <f>CW365*'Value Calculations'!$D$7</f>
        <v>6.942905287312831</v>
      </c>
      <c r="AM365">
        <f>CX365*'Value Calculations'!$D$8</f>
        <v>9.7053462031328728</v>
      </c>
      <c r="AN365">
        <f>CY365*'Value Calculations'!$D$9</f>
        <v>0.8816675513626171</v>
      </c>
      <c r="AO365">
        <f>CZ365*'Value Calculations'!$D$10</f>
        <v>0</v>
      </c>
      <c r="AP365">
        <f>DA365*'Value Calculations'!$D$11</f>
        <v>0</v>
      </c>
      <c r="AQ365">
        <f>DB365*'Value Calculations'!$D$12</f>
        <v>0.81388273958941404</v>
      </c>
      <c r="AR365">
        <f>DC365*'Value Calculations'!$D$13</f>
        <v>1.6509311881853783</v>
      </c>
      <c r="AT365">
        <f>DF365*'Value Calculations'!$D$3</f>
        <v>0</v>
      </c>
      <c r="AU365">
        <f>DG365*'Value Calculations'!$D$4</f>
        <v>0</v>
      </c>
      <c r="AV365">
        <f>DH365*'Value Calculations'!$D$5</f>
        <v>0</v>
      </c>
      <c r="AW365">
        <f>DI365*'Value Calculations'!$D$6</f>
        <v>0</v>
      </c>
      <c r="AX365">
        <f>DJ365*'Value Calculations'!$D$7</f>
        <v>0</v>
      </c>
      <c r="AY365">
        <f>DK365*'Value Calculations'!$D$8</f>
        <v>0</v>
      </c>
      <c r="AZ365">
        <f>DL365*'Value Calculations'!$D$9</f>
        <v>0</v>
      </c>
      <c r="BA365">
        <f>DM365*'Value Calculations'!$D$10</f>
        <v>0</v>
      </c>
      <c r="BB365">
        <f>DN365*'Value Calculations'!$D$11</f>
        <v>0</v>
      </c>
      <c r="BC365">
        <f>DO365*'Value Calculations'!$D$12</f>
        <v>0</v>
      </c>
      <c r="BD365">
        <f>DP365*'Value Calculations'!$D$13</f>
        <v>0</v>
      </c>
      <c r="BF365">
        <f>DS365*'Value Calculations'!$D$3</f>
        <v>0</v>
      </c>
      <c r="BG365">
        <f>DT365*'Value Calculations'!$D$4</f>
        <v>0</v>
      </c>
      <c r="BH365">
        <f>DU365*'Value Calculations'!$D$5</f>
        <v>0</v>
      </c>
      <c r="BI365">
        <f>DV365*'Value Calculations'!$D$6</f>
        <v>0</v>
      </c>
      <c r="BJ365">
        <f>DW365*'Value Calculations'!$D$7</f>
        <v>0</v>
      </c>
      <c r="BK365">
        <f>DX365*'Value Calculations'!$D$8</f>
        <v>0</v>
      </c>
      <c r="BL365">
        <f>DY365*'Value Calculations'!$D$9</f>
        <v>0</v>
      </c>
      <c r="BM365">
        <f>DZ365*'Value Calculations'!$D$10</f>
        <v>0</v>
      </c>
      <c r="BN365">
        <f>EA365*'Value Calculations'!$D$11</f>
        <v>0</v>
      </c>
      <c r="BO365">
        <f>EB365*'Value Calculations'!$D$12</f>
        <v>0</v>
      </c>
      <c r="BP365">
        <f>EC365*'Value Calculations'!$D$13</f>
        <v>0</v>
      </c>
      <c r="BR365">
        <f>IFERROR(VLOOKUP($B365,'Raw Stats'!$CM$3:$DC$884,3,FALSE),0)</f>
        <v>81</v>
      </c>
      <c r="BS365">
        <f>IFERROR(VLOOKUP($B365,'Raw Stats'!$CM$3:$DC$884,4,FALSE),0)</f>
        <v>6</v>
      </c>
      <c r="BT365">
        <f>IFERROR(VLOOKUP($B365,'Raw Stats'!$CM$3:$DC$884,5,FALSE),0)</f>
        <v>6</v>
      </c>
      <c r="BU365">
        <f>IFERROR(VLOOKUP($B365,'Raw Stats'!$CM$3:$DC$884,6,FALSE),0)</f>
        <v>12</v>
      </c>
      <c r="BV365">
        <f>IFERROR(VLOOKUP($B365,'Raw Stats'!$CM$3:$DC$884,7,FALSE),0)</f>
        <v>-3</v>
      </c>
      <c r="BW365">
        <f>IFERROR(VLOOKUP($B365,'Raw Stats'!$CM$3:$DC$884,8,FALSE),0)</f>
        <v>116</v>
      </c>
      <c r="BX365">
        <f>IFERROR(VLOOKUP($B365,'Raw Stats'!$CM$3:$DC$884,9,FALSE),0)</f>
        <v>276</v>
      </c>
      <c r="BY365">
        <f>IFERROR(VLOOKUP($B365,'Raw Stats'!$CM$3:$DC$884,10,FALSE),0)</f>
        <v>14</v>
      </c>
      <c r="BZ365">
        <f>IFERROR(VLOOKUP($B365,'Raw Stats'!$CM$3:$DC$884,11,FALSE)+VLOOKUP($B365,'Raw Stats'!$CM$3:$DC$884,12,FALSE),0)</f>
        <v>0</v>
      </c>
      <c r="CA365">
        <f>IFERROR(VLOOKUP($B365,'Raw Stats'!$CM$3:$DC$884,13,FALSE)+VLOOKUP($B365,'Raw Stats'!$CM$3:$DC$884,14,FALSE),0)</f>
        <v>0</v>
      </c>
      <c r="CB365">
        <f>IFERROR(VLOOKUP($B365,'Raw Stats'!$CM$3:$DC$884,15,FALSE),0)</f>
        <v>1</v>
      </c>
      <c r="CC365">
        <f>IFERROR(VLOOKUP($B365,'Raw Stats'!$CM$3:$DC$884,16,FALSE),0)</f>
        <v>55</v>
      </c>
      <c r="CE365">
        <f>IFERROR(VLOOKUP($B365,'Raw Stats'!$BU$3:$CJ$528,3,FALSE),0)</f>
        <v>0</v>
      </c>
      <c r="CF365">
        <f>IFERROR(VLOOKUP($B365,'Raw Stats'!$BU$3:$CJ$528,4,FALSE),0)</f>
        <v>0</v>
      </c>
      <c r="CG365">
        <f>IFERROR(VLOOKUP($B365,'Raw Stats'!$BU$3:$CJ$5288,5,FALSE),0)</f>
        <v>6</v>
      </c>
      <c r="CH365">
        <f>IFERROR(VLOOKUP($B365,'Raw Stats'!$BU$3:$CJ$528,6,FALSE),0)</f>
        <v>0</v>
      </c>
      <c r="CI365">
        <f>IFERROR(VLOOKUP($B365,'Raw Stats'!$BU$3:$CJ$528,7,FALSE),0)</f>
        <v>0</v>
      </c>
      <c r="CJ365">
        <f>IFERROR(VLOOKUP($B365,'Raw Stats'!$BU$3:$CJ$528,8,FALSE),0)</f>
        <v>0</v>
      </c>
      <c r="CK365">
        <f>IFERROR(VLOOKUP($B365,'Raw Stats'!$BU$3:$CJ$528,9,FALSE),0)</f>
        <v>0</v>
      </c>
      <c r="CL365">
        <f>IFERROR(VLOOKUP($B365,'Raw Stats'!$BU$3:$CJ$528,10,FALSE),0)</f>
        <v>0</v>
      </c>
      <c r="CM365">
        <f>IFERROR(VLOOKUP($B365,'Raw Stats'!$BU$3:$CJ$528,11,FALSE)+VLOOKUP($B365,'Raw Stats'!$BU$3:$CJ$528,12,FALSE),0)</f>
        <v>0</v>
      </c>
      <c r="CN365">
        <f>IFERROR(VLOOKUP($B365,'Raw Stats'!$BU$3:$CJ$528,13,FALSE)+VLOOKUP($B365,'Raw Stats'!$BU$3:$CJ$528,14,FALSE),0)</f>
        <v>0</v>
      </c>
      <c r="CO365">
        <f>IFERROR(VLOOKUP($B365,'Raw Stats'!$BU$3:$CJ$528,15,FALSE),0)</f>
        <v>0</v>
      </c>
      <c r="CP365">
        <f>IFERROR(VLOOKUP($B365,'Raw Stats'!$BU$3:$CJ$528,16,FALSE),0)</f>
        <v>0</v>
      </c>
      <c r="CR365">
        <f>IFERROR(VLOOKUP($B365,'Raw Stats'!$BC$3:$BR$528,3,FALSE),0)</f>
        <v>43</v>
      </c>
      <c r="CS365">
        <f>IFERROR(VLOOKUP($B365,'Raw Stats'!$BC$3:$BR$528,4,FALSE),0)</f>
        <v>4</v>
      </c>
      <c r="CT365">
        <f>IFERROR(VLOOKUP($B365,'Raw Stats'!$BC$3:$BR$5288,5,FALSE),0)</f>
        <v>2</v>
      </c>
      <c r="CU365">
        <f>IFERROR(VLOOKUP($B365,'Raw Stats'!$BC$3:$BR$52888,6,FALSE),0)</f>
        <v>6</v>
      </c>
      <c r="CV365">
        <f>IFERROR(VLOOKUP($B365,'Raw Stats'!$BC$3:$BR$5288,7,FALSE),0)</f>
        <v>3</v>
      </c>
      <c r="CW365">
        <f>IFERROR(VLOOKUP($B365,'Raw Stats'!$BC$3:$BR$5288,8,FALSE),0)</f>
        <v>79</v>
      </c>
      <c r="CX365">
        <f>IFERROR(VLOOKUP($B365,'Raw Stats'!$BC$3:$BR$5288,9,FALSE),0)</f>
        <v>135</v>
      </c>
      <c r="CY365">
        <f>IFERROR(VLOOKUP($B365,'Raw Stats'!$BC$3:$BR$5288,10,FALSE),0)</f>
        <v>7</v>
      </c>
      <c r="CZ365">
        <f>IFERROR(VLOOKUP($B365,'Raw Stats'!$BC$3:$BR$5288,11,FALSE)+VLOOKUP($B365,'Raw Stats'!$BC$3:$BR$5288,12,FALSE),0)</f>
        <v>0</v>
      </c>
      <c r="DA365">
        <f>IFERROR(VLOOKUP($B365,'Raw Stats'!$BC$3:$BR$5288,13,FALSE)+VLOOKUP($B365,'Raw Stats'!$BC$3:$BR$5288,14,FALSE),0)</f>
        <v>0</v>
      </c>
      <c r="DB365">
        <f>IFERROR(VLOOKUP($B365,'Raw Stats'!$BC$3:$BR$5288,15,FALSE),0)</f>
        <v>1</v>
      </c>
      <c r="DC365">
        <f>IFERROR(VLOOKUP($B365,'Raw Stats'!$BC$3:$BR$5288,16,FALSE),0)</f>
        <v>24</v>
      </c>
      <c r="DE365">
        <f>IFERROR(VLOOKUP($B365,'Raw Stats'!$AK$3:$AZ$528,3,FALSE),0)</f>
        <v>0</v>
      </c>
      <c r="DF365">
        <f>IFERROR(VLOOKUP($B365,'Raw Stats'!$AK$3:$AZ$528,4,FALSE),0)</f>
        <v>0</v>
      </c>
      <c r="DG365">
        <f>IFERROR(VLOOKUP($B365,'Raw Stats'!$AK$3:$AZ$528,5,FALSE),0)</f>
        <v>0</v>
      </c>
      <c r="DH365">
        <f>IFERROR(VLOOKUP($B365,'Raw Stats'!$AK$3:$AZ$528,6,FALSE),0)</f>
        <v>0</v>
      </c>
      <c r="DI365">
        <f>IFERROR(VLOOKUP($B365,'Raw Stats'!$AK$3:$AZ$528,7,FALSE),0)</f>
        <v>0</v>
      </c>
      <c r="DJ365">
        <f>IFERROR(VLOOKUP($B365,'Raw Stats'!$AK$3:$AZ$528,8,FALSE),0)</f>
        <v>0</v>
      </c>
      <c r="DK365">
        <f>IFERROR(VLOOKUP($B365,'Raw Stats'!$AK$3:$AZ$528,9,FALSE),0)</f>
        <v>0</v>
      </c>
      <c r="DL365">
        <f>IFERROR(VLOOKUP($B365,'Raw Stats'!$AK$3:$AZ$528,10,FALSE),0)</f>
        <v>0</v>
      </c>
      <c r="DM365">
        <f>IFERROR(VLOOKUP($B365,'Raw Stats'!$AK$3:$AZ$528,11,FALSE)+VLOOKUP($B365,'Raw Stats'!$AK$3:$AZ$528,12,FALSE),0)</f>
        <v>0</v>
      </c>
      <c r="DN365">
        <f>IFERROR(VLOOKUP($B365,'Raw Stats'!$AK$3:$AZ$528,13,FALSE)+VLOOKUP($B365,'Raw Stats'!$AK$3:$AZ$528,14,FALSE),0)</f>
        <v>0</v>
      </c>
      <c r="DO365">
        <f>IFERROR(VLOOKUP($B365,'Raw Stats'!$AK$3:$AZ$528,15,FALSE),0)</f>
        <v>0</v>
      </c>
      <c r="DP365">
        <f>IFERROR(VLOOKUP($B365,'Raw Stats'!$AK$3:$AZ$528,16,FALSE),0)</f>
        <v>0</v>
      </c>
      <c r="DR365">
        <f>IFERROR(VLOOKUP($B365,'Raw Stats'!$S$3:$AH$528,3,FALSE),0)</f>
        <v>0</v>
      </c>
      <c r="DS365">
        <f>IFERROR(VLOOKUP($B365,'Raw Stats'!$S$3:$AH$528,4,FALSE),0)</f>
        <v>0</v>
      </c>
      <c r="DT365">
        <f>IFERROR(VLOOKUP($B365,'Raw Stats'!$S$3:$AH$528,5,FALSE),0)</f>
        <v>0</v>
      </c>
      <c r="DU365">
        <f>IFERROR(VLOOKUP($B365,'Raw Stats'!$S$3:$AH$528,6,FALSE),0)</f>
        <v>0</v>
      </c>
      <c r="DV365">
        <f>IFERROR(VLOOKUP($B365,'Raw Stats'!$S$3:$AH$528,7,FALSE),0)</f>
        <v>0</v>
      </c>
      <c r="DW365">
        <f>IFERROR(VLOOKUP($B365,'Raw Stats'!$S$3:$AH$528,8,FALSE),0)</f>
        <v>0</v>
      </c>
      <c r="DX365">
        <f>IFERROR(VLOOKUP($B365,'Raw Stats'!$S$3:$AH$528,9,FALSE),0)</f>
        <v>0</v>
      </c>
      <c r="DY365">
        <f>IFERROR(VLOOKUP($B365,'Raw Stats'!$S$3:$AH$528,10,FALSE),0)</f>
        <v>0</v>
      </c>
      <c r="DZ365">
        <f>IFERROR(VLOOKUP($B365,'Raw Stats'!$S$3:$AH$528,11,FALSE)+VLOOKUP($B365,'Raw Stats'!$S$3:$AH$528,12,FALSE),0)</f>
        <v>0</v>
      </c>
      <c r="EA365">
        <f>IFERROR(VLOOKUP($B365,'Raw Stats'!$S$3:$AH$528,13,FALSE)+VLOOKUP($B365,'Raw Stats'!$S$3:$AH$528,14,FALSE),0)</f>
        <v>0</v>
      </c>
      <c r="EB365">
        <f>IFERROR(VLOOKUP($B365,'Raw Stats'!$S$3:$AH$528,15,FALSE),0)</f>
        <v>0</v>
      </c>
      <c r="EC365">
        <f>IFERROR(VLOOKUP($B365,'Raw Stats'!$S$3:$AH$528,16,FALSE),0)</f>
        <v>0</v>
      </c>
    </row>
    <row r="366" spans="1:133" x14ac:dyDescent="0.2">
      <c r="A366">
        <f>IFERROR(VLOOKUP(B366,Sheet2!$W$1:$X$300,2,FALSE),301)</f>
        <v>301</v>
      </c>
      <c r="B366" t="s">
        <v>257</v>
      </c>
      <c r="C366">
        <f t="shared" si="25"/>
        <v>0.53812745241594095</v>
      </c>
      <c r="D366">
        <f t="shared" si="26"/>
        <v>0.66423194919422912</v>
      </c>
      <c r="E366">
        <f t="shared" si="27"/>
        <v>0.6282703658383173</v>
      </c>
      <c r="F366">
        <f t="shared" si="28"/>
        <v>0.64649411876948348</v>
      </c>
      <c r="G366">
        <f t="shared" si="29"/>
        <v>0.71269997085309156</v>
      </c>
      <c r="J366">
        <f>BS366*'Value Calculations'!$D$3</f>
        <v>2.4464125717562273</v>
      </c>
      <c r="K366">
        <f>BT366*'Value Calculations'!$D$4</f>
        <v>4.8841905606697491</v>
      </c>
      <c r="L366">
        <f>BU366*'Value Calculations'!$D$5</f>
        <v>5.5721002061113527</v>
      </c>
      <c r="M366">
        <f>BV366*'Value Calculations'!$D$6</f>
        <v>-3.3767531618227968</v>
      </c>
      <c r="N366">
        <f>BW366*'Value Calculations'!$D$7</f>
        <v>1.0546185246551136</v>
      </c>
      <c r="O366">
        <f>BX366*'Value Calculations'!$D$8</f>
        <v>10.13669492327211</v>
      </c>
      <c r="P366">
        <f>BY366*'Value Calculations'!$D$9</f>
        <v>6.0457203522008029</v>
      </c>
      <c r="Q366">
        <f>BZ366*'Value Calculations'!$D$10</f>
        <v>2.9225317926096377</v>
      </c>
      <c r="R366">
        <f>CA366*'Value Calculations'!$D$11</f>
        <v>0.9907141480249374</v>
      </c>
      <c r="S366">
        <f>CB366*'Value Calculations'!$D$12</f>
        <v>0.81388273958941404</v>
      </c>
      <c r="T366">
        <f>CC366*'Value Calculations'!$D$13</f>
        <v>5.6406815596333759</v>
      </c>
      <c r="V366">
        <f>CF366*'Value Calculations'!$D$3</f>
        <v>3.6696188576343411</v>
      </c>
      <c r="W366">
        <f>CG366*'Value Calculations'!$D$4</f>
        <v>5.2098032647143988</v>
      </c>
      <c r="X366">
        <f>CH366*'Value Calculations'!$D$5</f>
        <v>6.6334526263230389</v>
      </c>
      <c r="Y366">
        <f>CI366*'Value Calculations'!$D$6</f>
        <v>-0.87545452343553998</v>
      </c>
      <c r="Z366">
        <f>CJ366*'Value Calculations'!$D$7</f>
        <v>2.1092370493102273</v>
      </c>
      <c r="AA366">
        <f>CK366*'Value Calculations'!$D$8</f>
        <v>9.7772376564894117</v>
      </c>
      <c r="AB366">
        <f>CL366*'Value Calculations'!$D$9</f>
        <v>4.7861952788256357</v>
      </c>
      <c r="AC366">
        <f>CM366*'Value Calculations'!$D$10</f>
        <v>0.73063294815240942</v>
      </c>
      <c r="AD366">
        <f>CN366*'Value Calculations'!$D$11</f>
        <v>2.9721424440748123</v>
      </c>
      <c r="AE366">
        <f>CO366*'Value Calculations'!$D$12</f>
        <v>0</v>
      </c>
      <c r="AF366">
        <f>CP366*'Value Calculations'!$D$13</f>
        <v>7.4979791463419261</v>
      </c>
      <c r="AH366">
        <f>CS366*'Value Calculations'!$D$3</f>
        <v>2.4464125717562273</v>
      </c>
      <c r="AI366">
        <f>CT366*'Value Calculations'!$D$4</f>
        <v>1.6280635202232496</v>
      </c>
      <c r="AJ366">
        <f>CU366*'Value Calculations'!$D$5</f>
        <v>2.9187191555821368</v>
      </c>
      <c r="AK366">
        <f>CV366*'Value Calculations'!$D$6</f>
        <v>-0.37519479575808856</v>
      </c>
      <c r="AL366">
        <f>CW366*'Value Calculations'!$D$7</f>
        <v>1.0546185246551136</v>
      </c>
      <c r="AM366">
        <f>CX366*'Value Calculations'!$D$8</f>
        <v>5.1042931883143252</v>
      </c>
      <c r="AN366">
        <f>CY366*'Value Calculations'!$D$9</f>
        <v>3.4007176981129517</v>
      </c>
      <c r="AO366">
        <f>CZ366*'Value Calculations'!$D$10</f>
        <v>0.73063294815240942</v>
      </c>
      <c r="AP366">
        <f>DA366*'Value Calculations'!$D$11</f>
        <v>0</v>
      </c>
      <c r="AQ366">
        <f>DB366*'Value Calculations'!$D$12</f>
        <v>0</v>
      </c>
      <c r="AR366">
        <f>DC366*'Value Calculations'!$D$13</f>
        <v>5.7094703591411005</v>
      </c>
      <c r="AT366">
        <f>DF366*'Value Calculations'!$D$3</f>
        <v>6.9315022866426439</v>
      </c>
      <c r="AU366">
        <f>DG366*'Value Calculations'!$D$4</f>
        <v>6.5122540808929985</v>
      </c>
      <c r="AV366">
        <f>DH366*'Value Calculations'!$D$5</f>
        <v>9.8175098869580975</v>
      </c>
      <c r="AW366">
        <f>DI366*'Value Calculations'!$D$6</f>
        <v>0.37519479575808856</v>
      </c>
      <c r="AX366">
        <f>DJ366*'Value Calculations'!$D$7</f>
        <v>1.2303882787642992</v>
      </c>
      <c r="AY366">
        <f>DK366*'Value Calculations'!$D$8</f>
        <v>6.542122255445121</v>
      </c>
      <c r="AZ366">
        <f>DL366*'Value Calculations'!$D$9</f>
        <v>5.4159578155132193</v>
      </c>
      <c r="BA366">
        <f>DM366*'Value Calculations'!$D$10</f>
        <v>0.73063294815240942</v>
      </c>
      <c r="BB366">
        <f>DN366*'Value Calculations'!$D$11</f>
        <v>2.9721424440748123</v>
      </c>
      <c r="BC366">
        <f>DO366*'Value Calculations'!$D$12</f>
        <v>2.441648218768242</v>
      </c>
      <c r="BD366">
        <f>DP366*'Value Calculations'!$D$13</f>
        <v>10.043164728127717</v>
      </c>
      <c r="BF366">
        <f>DS366*'Value Calculations'!$D$3</f>
        <v>7.7469731438947198</v>
      </c>
      <c r="BG366">
        <f>DT366*'Value Calculations'!$D$4</f>
        <v>6.8378667849376482</v>
      </c>
      <c r="BH366">
        <f>DU366*'Value Calculations'!$D$5</f>
        <v>10.613524202116862</v>
      </c>
      <c r="BI366">
        <f>DV366*'Value Calculations'!$D$6</f>
        <v>2.1261038426291687</v>
      </c>
      <c r="BJ366">
        <f>DW366*'Value Calculations'!$D$7</f>
        <v>1.7576975410918561</v>
      </c>
      <c r="BK366">
        <f>DX366*'Value Calculations'!$D$8</f>
        <v>6.2545564420189619</v>
      </c>
      <c r="BL366">
        <f>DY366*'Value Calculations'!$D$9</f>
        <v>6.2976253668758364</v>
      </c>
      <c r="BM366">
        <f>DZ366*'Value Calculations'!$D$10</f>
        <v>0.36531647407620471</v>
      </c>
      <c r="BN366">
        <f>EA366*'Value Calculations'!$D$11</f>
        <v>3.9628565920997496</v>
      </c>
      <c r="BO366">
        <f>EB366*'Value Calculations'!$D$12</f>
        <v>3.2555309583576562</v>
      </c>
      <c r="BP366">
        <f>EC366*'Value Calculations'!$D$13</f>
        <v>7.0852463492955824</v>
      </c>
      <c r="BR366">
        <f>IFERROR(VLOOKUP($B366,'Raw Stats'!$CM$3:$DC$884,3,FALSE),0)</f>
        <v>69</v>
      </c>
      <c r="BS366">
        <f>IFERROR(VLOOKUP($B366,'Raw Stats'!$CM$3:$DC$884,4,FALSE),0)</f>
        <v>6</v>
      </c>
      <c r="BT366">
        <f>IFERROR(VLOOKUP($B366,'Raw Stats'!$CM$3:$DC$884,5,FALSE),0)</f>
        <v>15</v>
      </c>
      <c r="BU366">
        <f>IFERROR(VLOOKUP($B366,'Raw Stats'!$CM$3:$DC$884,6,FALSE),0)</f>
        <v>21</v>
      </c>
      <c r="BV366">
        <f>IFERROR(VLOOKUP($B366,'Raw Stats'!$CM$3:$DC$884,7,FALSE),0)</f>
        <v>-27</v>
      </c>
      <c r="BW366">
        <f>IFERROR(VLOOKUP($B366,'Raw Stats'!$CM$3:$DC$884,8,FALSE),0)</f>
        <v>12</v>
      </c>
      <c r="BX366">
        <f>IFERROR(VLOOKUP($B366,'Raw Stats'!$CM$3:$DC$884,9,FALSE),0)</f>
        <v>141</v>
      </c>
      <c r="BY366">
        <f>IFERROR(VLOOKUP($B366,'Raw Stats'!$CM$3:$DC$884,10,FALSE),0)</f>
        <v>48</v>
      </c>
      <c r="BZ366">
        <f>IFERROR(VLOOKUP($B366,'Raw Stats'!$CM$3:$DC$884,11,FALSE)+VLOOKUP($B366,'Raw Stats'!$CM$3:$DC$884,12,FALSE),0)</f>
        <v>8</v>
      </c>
      <c r="CA366">
        <f>IFERROR(VLOOKUP($B366,'Raw Stats'!$CM$3:$DC$884,13,FALSE)+VLOOKUP($B366,'Raw Stats'!$CM$3:$DC$884,14,FALSE),0)</f>
        <v>1</v>
      </c>
      <c r="CB366">
        <f>IFERROR(VLOOKUP($B366,'Raw Stats'!$CM$3:$DC$884,15,FALSE),0)</f>
        <v>1</v>
      </c>
      <c r="CC366">
        <f>IFERROR(VLOOKUP($B366,'Raw Stats'!$CM$3:$DC$884,16,FALSE),0)</f>
        <v>82</v>
      </c>
      <c r="CE366">
        <f>IFERROR(VLOOKUP($B366,'Raw Stats'!$BU$3:$CJ$528,3,FALSE),0)</f>
        <v>64</v>
      </c>
      <c r="CF366">
        <f>IFERROR(VLOOKUP($B366,'Raw Stats'!$BU$3:$CJ$528,4,FALSE),0)</f>
        <v>9</v>
      </c>
      <c r="CG366">
        <f>IFERROR(VLOOKUP($B366,'Raw Stats'!$BU$3:$CJ$5288,5,FALSE),0)</f>
        <v>16</v>
      </c>
      <c r="CH366">
        <f>IFERROR(VLOOKUP($B366,'Raw Stats'!$BU$3:$CJ$528,6,FALSE),0)</f>
        <v>25</v>
      </c>
      <c r="CI366">
        <f>IFERROR(VLOOKUP($B366,'Raw Stats'!$BU$3:$CJ$528,7,FALSE),0)</f>
        <v>-7</v>
      </c>
      <c r="CJ366">
        <f>IFERROR(VLOOKUP($B366,'Raw Stats'!$BU$3:$CJ$528,8,FALSE),0)</f>
        <v>24</v>
      </c>
      <c r="CK366">
        <f>IFERROR(VLOOKUP($B366,'Raw Stats'!$BU$3:$CJ$528,9,FALSE),0)</f>
        <v>136</v>
      </c>
      <c r="CL366">
        <f>IFERROR(VLOOKUP($B366,'Raw Stats'!$BU$3:$CJ$528,10,FALSE),0)</f>
        <v>38</v>
      </c>
      <c r="CM366">
        <f>IFERROR(VLOOKUP($B366,'Raw Stats'!$BU$3:$CJ$528,11,FALSE)+VLOOKUP($B366,'Raw Stats'!$BU$3:$CJ$528,12,FALSE),0)</f>
        <v>2</v>
      </c>
      <c r="CN366">
        <f>IFERROR(VLOOKUP($B366,'Raw Stats'!$BU$3:$CJ$528,13,FALSE)+VLOOKUP($B366,'Raw Stats'!$BU$3:$CJ$528,14,FALSE),0)</f>
        <v>3</v>
      </c>
      <c r="CO366">
        <f>IFERROR(VLOOKUP($B366,'Raw Stats'!$BU$3:$CJ$528,15,FALSE),0)</f>
        <v>0</v>
      </c>
      <c r="CP366">
        <f>IFERROR(VLOOKUP($B366,'Raw Stats'!$BU$3:$CJ$528,16,FALSE),0)</f>
        <v>109</v>
      </c>
      <c r="CR366">
        <f>IFERROR(VLOOKUP($B366,'Raw Stats'!$BC$3:$BR$528,3,FALSE),0)</f>
        <v>36</v>
      </c>
      <c r="CS366">
        <f>IFERROR(VLOOKUP($B366,'Raw Stats'!$BC$3:$BR$528,4,FALSE),0)</f>
        <v>6</v>
      </c>
      <c r="CT366">
        <f>IFERROR(VLOOKUP($B366,'Raw Stats'!$BC$3:$BR$5288,5,FALSE),0)</f>
        <v>5</v>
      </c>
      <c r="CU366">
        <f>IFERROR(VLOOKUP($B366,'Raw Stats'!$BC$3:$BR$52888,6,FALSE),0)</f>
        <v>11</v>
      </c>
      <c r="CV366">
        <f>IFERROR(VLOOKUP($B366,'Raw Stats'!$BC$3:$BR$5288,7,FALSE),0)</f>
        <v>-3</v>
      </c>
      <c r="CW366">
        <f>IFERROR(VLOOKUP($B366,'Raw Stats'!$BC$3:$BR$5288,8,FALSE),0)</f>
        <v>12</v>
      </c>
      <c r="CX366">
        <f>IFERROR(VLOOKUP($B366,'Raw Stats'!$BC$3:$BR$5288,9,FALSE),0)</f>
        <v>71</v>
      </c>
      <c r="CY366">
        <f>IFERROR(VLOOKUP($B366,'Raw Stats'!$BC$3:$BR$5288,10,FALSE),0)</f>
        <v>27</v>
      </c>
      <c r="CZ366">
        <f>IFERROR(VLOOKUP($B366,'Raw Stats'!$BC$3:$BR$5288,11,FALSE)+VLOOKUP($B366,'Raw Stats'!$BC$3:$BR$5288,12,FALSE),0)</f>
        <v>2</v>
      </c>
      <c r="DA366">
        <f>IFERROR(VLOOKUP($B366,'Raw Stats'!$BC$3:$BR$5288,13,FALSE)+VLOOKUP($B366,'Raw Stats'!$BC$3:$BR$5288,14,FALSE),0)</f>
        <v>0</v>
      </c>
      <c r="DB366">
        <f>IFERROR(VLOOKUP($B366,'Raw Stats'!$BC$3:$BR$5288,15,FALSE),0)</f>
        <v>0</v>
      </c>
      <c r="DC366">
        <f>IFERROR(VLOOKUP($B366,'Raw Stats'!$BC$3:$BR$5288,16,FALSE),0)</f>
        <v>83</v>
      </c>
      <c r="DE366">
        <f>IFERROR(VLOOKUP($B366,'Raw Stats'!$AK$3:$AZ$528,3,FALSE),0)</f>
        <v>82</v>
      </c>
      <c r="DF366">
        <f>IFERROR(VLOOKUP($B366,'Raw Stats'!$AK$3:$AZ$528,4,FALSE),0)</f>
        <v>17</v>
      </c>
      <c r="DG366">
        <f>IFERROR(VLOOKUP($B366,'Raw Stats'!$AK$3:$AZ$528,5,FALSE),0)</f>
        <v>20</v>
      </c>
      <c r="DH366">
        <f>IFERROR(VLOOKUP($B366,'Raw Stats'!$AK$3:$AZ$528,6,FALSE),0)</f>
        <v>37</v>
      </c>
      <c r="DI366">
        <f>IFERROR(VLOOKUP($B366,'Raw Stats'!$AK$3:$AZ$528,7,FALSE),0)</f>
        <v>3</v>
      </c>
      <c r="DJ366">
        <f>IFERROR(VLOOKUP($B366,'Raw Stats'!$AK$3:$AZ$528,8,FALSE),0)</f>
        <v>14</v>
      </c>
      <c r="DK366">
        <f>IFERROR(VLOOKUP($B366,'Raw Stats'!$AK$3:$AZ$528,9,FALSE),0)</f>
        <v>91</v>
      </c>
      <c r="DL366">
        <f>IFERROR(VLOOKUP($B366,'Raw Stats'!$AK$3:$AZ$528,10,FALSE),0)</f>
        <v>43</v>
      </c>
      <c r="DM366">
        <f>IFERROR(VLOOKUP($B366,'Raw Stats'!$AK$3:$AZ$528,11,FALSE)+VLOOKUP($B366,'Raw Stats'!$AK$3:$AZ$528,12,FALSE),0)</f>
        <v>2</v>
      </c>
      <c r="DN366">
        <f>IFERROR(VLOOKUP($B366,'Raw Stats'!$AK$3:$AZ$528,13,FALSE)+VLOOKUP($B366,'Raw Stats'!$AK$3:$AZ$528,14,FALSE),0)</f>
        <v>3</v>
      </c>
      <c r="DO366">
        <f>IFERROR(VLOOKUP($B366,'Raw Stats'!$AK$3:$AZ$528,15,FALSE),0)</f>
        <v>3</v>
      </c>
      <c r="DP366">
        <f>IFERROR(VLOOKUP($B366,'Raw Stats'!$AK$3:$AZ$528,16,FALSE),0)</f>
        <v>146</v>
      </c>
      <c r="DR366">
        <f>IFERROR(VLOOKUP($B366,'Raw Stats'!$S$3:$AH$528,3,FALSE),0)</f>
        <v>79</v>
      </c>
      <c r="DS366">
        <f>IFERROR(VLOOKUP($B366,'Raw Stats'!$S$3:$AH$528,4,FALSE),0)</f>
        <v>19</v>
      </c>
      <c r="DT366">
        <f>IFERROR(VLOOKUP($B366,'Raw Stats'!$S$3:$AH$528,5,FALSE),0)</f>
        <v>21</v>
      </c>
      <c r="DU366">
        <f>IFERROR(VLOOKUP($B366,'Raw Stats'!$S$3:$AH$528,6,FALSE),0)</f>
        <v>40</v>
      </c>
      <c r="DV366">
        <f>IFERROR(VLOOKUP($B366,'Raw Stats'!$S$3:$AH$528,7,FALSE),0)</f>
        <v>17</v>
      </c>
      <c r="DW366">
        <f>IFERROR(VLOOKUP($B366,'Raw Stats'!$S$3:$AH$528,8,FALSE),0)</f>
        <v>20</v>
      </c>
      <c r="DX366">
        <f>IFERROR(VLOOKUP($B366,'Raw Stats'!$S$3:$AH$528,9,FALSE),0)</f>
        <v>87</v>
      </c>
      <c r="DY366">
        <f>IFERROR(VLOOKUP($B366,'Raw Stats'!$S$3:$AH$528,10,FALSE),0)</f>
        <v>50</v>
      </c>
      <c r="DZ366">
        <f>IFERROR(VLOOKUP($B366,'Raw Stats'!$S$3:$AH$528,11,FALSE)+VLOOKUP($B366,'Raw Stats'!$S$3:$AH$528,12,FALSE),0)</f>
        <v>1</v>
      </c>
      <c r="EA366">
        <f>IFERROR(VLOOKUP($B366,'Raw Stats'!$S$3:$AH$528,13,FALSE)+VLOOKUP($B366,'Raw Stats'!$S$3:$AH$528,14,FALSE),0)</f>
        <v>4</v>
      </c>
      <c r="EB366">
        <f>IFERROR(VLOOKUP($B366,'Raw Stats'!$S$3:$AH$528,15,FALSE),0)</f>
        <v>4</v>
      </c>
      <c r="EC366">
        <f>IFERROR(VLOOKUP($B366,'Raw Stats'!$S$3:$AH$528,16,FALSE),0)</f>
        <v>103</v>
      </c>
    </row>
    <row r="367" spans="1:133" x14ac:dyDescent="0.2">
      <c r="A367">
        <f>IFERROR(VLOOKUP(B367,Sheet2!$W$1:$X$300,2,FALSE),301)</f>
        <v>301</v>
      </c>
      <c r="B367" t="s">
        <v>1631</v>
      </c>
      <c r="C367">
        <f t="shared" si="25"/>
        <v>0.5345666472035896</v>
      </c>
      <c r="D367">
        <f t="shared" si="26"/>
        <v>0.68492503716912734</v>
      </c>
      <c r="E367">
        <f t="shared" si="27"/>
        <v>0.97909861525136288</v>
      </c>
      <c r="F367">
        <f t="shared" si="28"/>
        <v>0.97454771762478887</v>
      </c>
      <c r="G367">
        <f t="shared" si="29"/>
        <v>0.83980229192498868</v>
      </c>
      <c r="J367">
        <f>BS367*'Value Calculations'!$D$3</f>
        <v>3.2618834290083032</v>
      </c>
      <c r="K367">
        <f>BT367*'Value Calculations'!$D$4</f>
        <v>4.5585778566250994</v>
      </c>
      <c r="L367">
        <f>BU367*'Value Calculations'!$D$5</f>
        <v>5.8374383111642736</v>
      </c>
      <c r="M367">
        <f>BV367*'Value Calculations'!$D$6</f>
        <v>0</v>
      </c>
      <c r="N367">
        <f>BW367*'Value Calculations'!$D$7</f>
        <v>2.6365463116377841</v>
      </c>
      <c r="O367">
        <f>BX367*'Value Calculations'!$D$8</f>
        <v>2.3005265074092733</v>
      </c>
      <c r="P367">
        <f>BY367*'Value Calculations'!$D$9</f>
        <v>2.3930976394128178</v>
      </c>
      <c r="Q367">
        <f>BZ367*'Value Calculations'!$D$10</f>
        <v>1.4612658963048188</v>
      </c>
      <c r="R367">
        <f>CA367*'Value Calculations'!$D$11</f>
        <v>0</v>
      </c>
      <c r="S367">
        <f>CB367*'Value Calculations'!$D$12</f>
        <v>0.81388273958941404</v>
      </c>
      <c r="T367">
        <f>CC367*'Value Calculations'!$D$13</f>
        <v>6.6725135522492369</v>
      </c>
      <c r="V367">
        <f>CF367*'Value Calculations'!$D$3</f>
        <v>5.7082960007645305</v>
      </c>
      <c r="W367">
        <f>CG367*'Value Calculations'!$D$4</f>
        <v>6.1866413768483488</v>
      </c>
      <c r="X367">
        <f>CH367*'Value Calculations'!$D$5</f>
        <v>8.7561574667464104</v>
      </c>
      <c r="Y367">
        <f>CI367*'Value Calculations'!$D$6</f>
        <v>0.37519479575808856</v>
      </c>
      <c r="Z367">
        <f>CJ367*'Value Calculations'!$D$7</f>
        <v>2.6365463116377841</v>
      </c>
      <c r="AA367">
        <f>CK367*'Value Calculations'!$D$8</f>
        <v>2.5162008674788927</v>
      </c>
      <c r="AB367">
        <f>CL367*'Value Calculations'!$D$9</f>
        <v>2.0152401174002676</v>
      </c>
      <c r="AC367">
        <f>CM367*'Value Calculations'!$D$10</f>
        <v>1.0959494222286141</v>
      </c>
      <c r="AD367">
        <f>CN367*'Value Calculations'!$D$11</f>
        <v>0</v>
      </c>
      <c r="AE367">
        <f>CO367*'Value Calculations'!$D$12</f>
        <v>0.81388273958941404</v>
      </c>
      <c r="AF367">
        <f>CP367*'Value Calculations'!$D$13</f>
        <v>7.5667679458496506</v>
      </c>
      <c r="AH367">
        <f>CS367*'Value Calculations'!$D$3</f>
        <v>7.3392377152686823</v>
      </c>
      <c r="AI367">
        <f>CT367*'Value Calculations'!$D$4</f>
        <v>8.1403176011162479</v>
      </c>
      <c r="AJ367">
        <f>CU367*'Value Calculations'!$D$5</f>
        <v>11.409538517275626</v>
      </c>
      <c r="AK367">
        <f>CV367*'Value Calculations'!$D$6</f>
        <v>-1.3757142511129914</v>
      </c>
      <c r="AL367">
        <f>CW367*'Value Calculations'!$D$7</f>
        <v>3.3396253280745265</v>
      </c>
      <c r="AM367">
        <f>CX367*'Value Calculations'!$D$8</f>
        <v>3.5945726678269896</v>
      </c>
      <c r="AN367">
        <f>CY367*'Value Calculations'!$D$9</f>
        <v>1.7633351027252342</v>
      </c>
      <c r="AO367">
        <f>CZ367*'Value Calculations'!$D$10</f>
        <v>4.7491141629906615</v>
      </c>
      <c r="AP367">
        <f>DA367*'Value Calculations'!$D$11</f>
        <v>0</v>
      </c>
      <c r="AQ367">
        <f>DB367*'Value Calculations'!$D$12</f>
        <v>0.81388273958941404</v>
      </c>
      <c r="AR367">
        <f>DC367*'Value Calculations'!$D$13</f>
        <v>7.2228239483110297</v>
      </c>
      <c r="AT367">
        <f>DF367*'Value Calculations'!$D$3</f>
        <v>7.3392377152686823</v>
      </c>
      <c r="AU367">
        <f>DG367*'Value Calculations'!$D$4</f>
        <v>15.955022498187846</v>
      </c>
      <c r="AV367">
        <f>DH367*'Value Calculations'!$D$5</f>
        <v>17.777653038545743</v>
      </c>
      <c r="AW367">
        <f>DI367*'Value Calculations'!$D$6</f>
        <v>-1.0005194553549028</v>
      </c>
      <c r="AX367">
        <f>DJ367*'Value Calculations'!$D$7</f>
        <v>7.8217540578587599</v>
      </c>
      <c r="AY367">
        <f>DK367*'Value Calculations'!$D$8</f>
        <v>7.1172538822974394</v>
      </c>
      <c r="AZ367">
        <f>DL367*'Value Calculations'!$D$9</f>
        <v>2.8969076687628847</v>
      </c>
      <c r="BA367">
        <f>DM367*'Value Calculations'!$D$10</f>
        <v>6.9410130074478893</v>
      </c>
      <c r="BB367">
        <f>DN367*'Value Calculations'!$D$11</f>
        <v>0</v>
      </c>
      <c r="BC367">
        <f>DO367*'Value Calculations'!$D$12</f>
        <v>1.6277654791788281</v>
      </c>
      <c r="BD367">
        <f>DP367*'Value Calculations'!$D$13</f>
        <v>11.487729517789925</v>
      </c>
      <c r="BF367">
        <f>DS367*'Value Calculations'!$D$3</f>
        <v>8.1547085725207573</v>
      </c>
      <c r="BG367">
        <f>DT367*'Value Calculations'!$D$4</f>
        <v>10.745219233473447</v>
      </c>
      <c r="BH367">
        <f>DU367*'Value Calculations'!$D$5</f>
        <v>14.062919567804842</v>
      </c>
      <c r="BI367">
        <f>DV367*'Value Calculations'!$D$6</f>
        <v>-1.0005194553549028</v>
      </c>
      <c r="BJ367">
        <f>DW367*'Value Calculations'!$D$7</f>
        <v>4.0427043445112689</v>
      </c>
      <c r="BK367">
        <f>DX367*'Value Calculations'!$D$8</f>
        <v>8.4831914960716954</v>
      </c>
      <c r="BL367">
        <f>DY367*'Value Calculations'!$D$9</f>
        <v>3.5266702054504684</v>
      </c>
      <c r="BM367">
        <f>DZ367*'Value Calculations'!$D$10</f>
        <v>7.3063294815240942</v>
      </c>
      <c r="BN367">
        <f>EA367*'Value Calculations'!$D$11</f>
        <v>0</v>
      </c>
      <c r="BO367">
        <f>EB367*'Value Calculations'!$D$12</f>
        <v>1.6277654791788281</v>
      </c>
      <c r="BP367">
        <f>EC367*'Value Calculations'!$D$13</f>
        <v>11.074996720743579</v>
      </c>
      <c r="BR367">
        <f>IFERROR(VLOOKUP($B367,'Raw Stats'!$CM$3:$DC$884,3,FALSE),0)</f>
        <v>56</v>
      </c>
      <c r="BS367">
        <f>IFERROR(VLOOKUP($B367,'Raw Stats'!$CM$3:$DC$884,4,FALSE),0)</f>
        <v>8</v>
      </c>
      <c r="BT367">
        <f>IFERROR(VLOOKUP($B367,'Raw Stats'!$CM$3:$DC$884,5,FALSE),0)</f>
        <v>14</v>
      </c>
      <c r="BU367">
        <f>IFERROR(VLOOKUP($B367,'Raw Stats'!$CM$3:$DC$884,6,FALSE),0)</f>
        <v>22</v>
      </c>
      <c r="BV367">
        <f>IFERROR(VLOOKUP($B367,'Raw Stats'!$CM$3:$DC$884,7,FALSE),0)</f>
        <v>0</v>
      </c>
      <c r="BW367">
        <f>IFERROR(VLOOKUP($B367,'Raw Stats'!$CM$3:$DC$884,8,FALSE),0)</f>
        <v>30</v>
      </c>
      <c r="BX367">
        <f>IFERROR(VLOOKUP($B367,'Raw Stats'!$CM$3:$DC$884,9,FALSE),0)</f>
        <v>32</v>
      </c>
      <c r="BY367">
        <f>IFERROR(VLOOKUP($B367,'Raw Stats'!$CM$3:$DC$884,10,FALSE),0)</f>
        <v>19</v>
      </c>
      <c r="BZ367">
        <f>IFERROR(VLOOKUP($B367,'Raw Stats'!$CM$3:$DC$884,11,FALSE)+VLOOKUP($B367,'Raw Stats'!$CM$3:$DC$884,12,FALSE),0)</f>
        <v>4</v>
      </c>
      <c r="CA367">
        <f>IFERROR(VLOOKUP($B367,'Raw Stats'!$CM$3:$DC$884,13,FALSE)+VLOOKUP($B367,'Raw Stats'!$CM$3:$DC$884,14,FALSE),0)</f>
        <v>0</v>
      </c>
      <c r="CB367">
        <f>IFERROR(VLOOKUP($B367,'Raw Stats'!$CM$3:$DC$884,15,FALSE),0)</f>
        <v>1</v>
      </c>
      <c r="CC367">
        <f>IFERROR(VLOOKUP($B367,'Raw Stats'!$CM$3:$DC$884,16,FALSE),0)</f>
        <v>97</v>
      </c>
      <c r="CE367">
        <f>IFERROR(VLOOKUP($B367,'Raw Stats'!$BU$3:$CJ$528,3,FALSE),0)</f>
        <v>55</v>
      </c>
      <c r="CF367">
        <f>IFERROR(VLOOKUP($B367,'Raw Stats'!$BU$3:$CJ$528,4,FALSE),0)</f>
        <v>14</v>
      </c>
      <c r="CG367">
        <f>IFERROR(VLOOKUP($B367,'Raw Stats'!$BU$3:$CJ$5288,5,FALSE),0)</f>
        <v>19</v>
      </c>
      <c r="CH367">
        <f>IFERROR(VLOOKUP($B367,'Raw Stats'!$BU$3:$CJ$528,6,FALSE),0)</f>
        <v>33</v>
      </c>
      <c r="CI367">
        <f>IFERROR(VLOOKUP($B367,'Raw Stats'!$BU$3:$CJ$528,7,FALSE),0)</f>
        <v>3</v>
      </c>
      <c r="CJ367">
        <f>IFERROR(VLOOKUP($B367,'Raw Stats'!$BU$3:$CJ$528,8,FALSE),0)</f>
        <v>30</v>
      </c>
      <c r="CK367">
        <f>IFERROR(VLOOKUP($B367,'Raw Stats'!$BU$3:$CJ$528,9,FALSE),0)</f>
        <v>35</v>
      </c>
      <c r="CL367">
        <f>IFERROR(VLOOKUP($B367,'Raw Stats'!$BU$3:$CJ$528,10,FALSE),0)</f>
        <v>16</v>
      </c>
      <c r="CM367">
        <f>IFERROR(VLOOKUP($B367,'Raw Stats'!$BU$3:$CJ$528,11,FALSE)+VLOOKUP($B367,'Raw Stats'!$BU$3:$CJ$528,12,FALSE),0)</f>
        <v>3</v>
      </c>
      <c r="CN367">
        <f>IFERROR(VLOOKUP($B367,'Raw Stats'!$BU$3:$CJ$528,13,FALSE)+VLOOKUP($B367,'Raw Stats'!$BU$3:$CJ$528,14,FALSE),0)</f>
        <v>0</v>
      </c>
      <c r="CO367">
        <f>IFERROR(VLOOKUP($B367,'Raw Stats'!$BU$3:$CJ$528,15,FALSE),0)</f>
        <v>1</v>
      </c>
      <c r="CP367">
        <f>IFERROR(VLOOKUP($B367,'Raw Stats'!$BU$3:$CJ$528,16,FALSE),0)</f>
        <v>110</v>
      </c>
      <c r="CR367">
        <f>IFERROR(VLOOKUP($B367,'Raw Stats'!$BC$3:$BR$528,3,FALSE),0)</f>
        <v>48</v>
      </c>
      <c r="CS367">
        <f>IFERROR(VLOOKUP($B367,'Raw Stats'!$BC$3:$BR$528,4,FALSE),0)</f>
        <v>18</v>
      </c>
      <c r="CT367">
        <f>IFERROR(VLOOKUP($B367,'Raw Stats'!$BC$3:$BR$5288,5,FALSE),0)</f>
        <v>25</v>
      </c>
      <c r="CU367">
        <f>IFERROR(VLOOKUP($B367,'Raw Stats'!$BC$3:$BR$52888,6,FALSE),0)</f>
        <v>43</v>
      </c>
      <c r="CV367">
        <f>IFERROR(VLOOKUP($B367,'Raw Stats'!$BC$3:$BR$5288,7,FALSE),0)</f>
        <v>-11</v>
      </c>
      <c r="CW367">
        <f>IFERROR(VLOOKUP($B367,'Raw Stats'!$BC$3:$BR$5288,8,FALSE),0)</f>
        <v>38</v>
      </c>
      <c r="CX367">
        <f>IFERROR(VLOOKUP($B367,'Raw Stats'!$BC$3:$BR$5288,9,FALSE),0)</f>
        <v>50</v>
      </c>
      <c r="CY367">
        <f>IFERROR(VLOOKUP($B367,'Raw Stats'!$BC$3:$BR$5288,10,FALSE),0)</f>
        <v>14</v>
      </c>
      <c r="CZ367">
        <f>IFERROR(VLOOKUP($B367,'Raw Stats'!$BC$3:$BR$5288,11,FALSE)+VLOOKUP($B367,'Raw Stats'!$BC$3:$BR$5288,12,FALSE),0)</f>
        <v>13</v>
      </c>
      <c r="DA367">
        <f>IFERROR(VLOOKUP($B367,'Raw Stats'!$BC$3:$BR$5288,13,FALSE)+VLOOKUP($B367,'Raw Stats'!$BC$3:$BR$5288,14,FALSE),0)</f>
        <v>0</v>
      </c>
      <c r="DB367">
        <f>IFERROR(VLOOKUP($B367,'Raw Stats'!$BC$3:$BR$5288,15,FALSE),0)</f>
        <v>1</v>
      </c>
      <c r="DC367">
        <f>IFERROR(VLOOKUP($B367,'Raw Stats'!$BC$3:$BR$5288,16,FALSE),0)</f>
        <v>105</v>
      </c>
      <c r="DE367">
        <f>IFERROR(VLOOKUP($B367,'Raw Stats'!$AK$3:$AZ$528,3,FALSE),0)</f>
        <v>80</v>
      </c>
      <c r="DF367">
        <f>IFERROR(VLOOKUP($B367,'Raw Stats'!$AK$3:$AZ$528,4,FALSE),0)</f>
        <v>18</v>
      </c>
      <c r="DG367">
        <f>IFERROR(VLOOKUP($B367,'Raw Stats'!$AK$3:$AZ$528,5,FALSE),0)</f>
        <v>49</v>
      </c>
      <c r="DH367">
        <f>IFERROR(VLOOKUP($B367,'Raw Stats'!$AK$3:$AZ$528,6,FALSE),0)</f>
        <v>67</v>
      </c>
      <c r="DI367">
        <f>IFERROR(VLOOKUP($B367,'Raw Stats'!$AK$3:$AZ$528,7,FALSE),0)</f>
        <v>-8</v>
      </c>
      <c r="DJ367">
        <f>IFERROR(VLOOKUP($B367,'Raw Stats'!$AK$3:$AZ$528,8,FALSE),0)</f>
        <v>89</v>
      </c>
      <c r="DK367">
        <f>IFERROR(VLOOKUP($B367,'Raw Stats'!$AK$3:$AZ$528,9,FALSE),0)</f>
        <v>99</v>
      </c>
      <c r="DL367">
        <f>IFERROR(VLOOKUP($B367,'Raw Stats'!$AK$3:$AZ$528,10,FALSE),0)</f>
        <v>23</v>
      </c>
      <c r="DM367">
        <f>IFERROR(VLOOKUP($B367,'Raw Stats'!$AK$3:$AZ$528,11,FALSE)+VLOOKUP($B367,'Raw Stats'!$AK$3:$AZ$528,12,FALSE),0)</f>
        <v>19</v>
      </c>
      <c r="DN367">
        <f>IFERROR(VLOOKUP($B367,'Raw Stats'!$AK$3:$AZ$528,13,FALSE)+VLOOKUP($B367,'Raw Stats'!$AK$3:$AZ$528,14,FALSE),0)</f>
        <v>0</v>
      </c>
      <c r="DO367">
        <f>IFERROR(VLOOKUP($B367,'Raw Stats'!$AK$3:$AZ$528,15,FALSE),0)</f>
        <v>2</v>
      </c>
      <c r="DP367">
        <f>IFERROR(VLOOKUP($B367,'Raw Stats'!$AK$3:$AZ$528,16,FALSE),0)</f>
        <v>167</v>
      </c>
      <c r="DR367">
        <f>IFERROR(VLOOKUP($B367,'Raw Stats'!$S$3:$AH$528,3,FALSE),0)</f>
        <v>81</v>
      </c>
      <c r="DS367">
        <f>IFERROR(VLOOKUP($B367,'Raw Stats'!$S$3:$AH$528,4,FALSE),0)</f>
        <v>20</v>
      </c>
      <c r="DT367">
        <f>IFERROR(VLOOKUP($B367,'Raw Stats'!$S$3:$AH$528,5,FALSE),0)</f>
        <v>33</v>
      </c>
      <c r="DU367">
        <f>IFERROR(VLOOKUP($B367,'Raw Stats'!$S$3:$AH$528,6,FALSE),0)</f>
        <v>53</v>
      </c>
      <c r="DV367">
        <f>IFERROR(VLOOKUP($B367,'Raw Stats'!$S$3:$AH$528,7,FALSE),0)</f>
        <v>-8</v>
      </c>
      <c r="DW367">
        <f>IFERROR(VLOOKUP($B367,'Raw Stats'!$S$3:$AH$528,8,FALSE),0)</f>
        <v>46</v>
      </c>
      <c r="DX367">
        <f>IFERROR(VLOOKUP($B367,'Raw Stats'!$S$3:$AH$528,9,FALSE),0)</f>
        <v>118</v>
      </c>
      <c r="DY367">
        <f>IFERROR(VLOOKUP($B367,'Raw Stats'!$S$3:$AH$528,10,FALSE),0)</f>
        <v>28</v>
      </c>
      <c r="DZ367">
        <f>IFERROR(VLOOKUP($B367,'Raw Stats'!$S$3:$AH$528,11,FALSE)+VLOOKUP($B367,'Raw Stats'!$S$3:$AH$528,12,FALSE),0)</f>
        <v>20</v>
      </c>
      <c r="EA367">
        <f>IFERROR(VLOOKUP($B367,'Raw Stats'!$S$3:$AH$528,13,FALSE)+VLOOKUP($B367,'Raw Stats'!$S$3:$AH$528,14,FALSE),0)</f>
        <v>0</v>
      </c>
      <c r="EB367">
        <f>IFERROR(VLOOKUP($B367,'Raw Stats'!$S$3:$AH$528,15,FALSE),0)</f>
        <v>2</v>
      </c>
      <c r="EC367">
        <f>IFERROR(VLOOKUP($B367,'Raw Stats'!$S$3:$AH$528,16,FALSE),0)</f>
        <v>161</v>
      </c>
    </row>
    <row r="368" spans="1:133" x14ac:dyDescent="0.2">
      <c r="A368">
        <f>IFERROR(VLOOKUP(B368,Sheet2!$W$1:$X$300,2,FALSE),301)</f>
        <v>301</v>
      </c>
      <c r="B368" t="s">
        <v>160</v>
      </c>
      <c r="C368">
        <f t="shared" si="25"/>
        <v>0.53290131879155767</v>
      </c>
      <c r="D368">
        <f t="shared" si="26"/>
        <v>0</v>
      </c>
      <c r="E368">
        <f t="shared" si="27"/>
        <v>0.64116718607239886</v>
      </c>
      <c r="F368">
        <f t="shared" si="28"/>
        <v>0.48604766793719412</v>
      </c>
      <c r="G368">
        <f t="shared" si="29"/>
        <v>0.48418327761727503</v>
      </c>
      <c r="J368">
        <f>BS368*'Value Calculations'!$D$3</f>
        <v>2.4464125717562273</v>
      </c>
      <c r="K368">
        <f>BT368*'Value Calculations'!$D$4</f>
        <v>2.9305143364018491</v>
      </c>
      <c r="L368">
        <f>BU368*'Value Calculations'!$D$5</f>
        <v>3.980071575793823</v>
      </c>
      <c r="M368">
        <f>BV368*'Value Calculations'!$D$6</f>
        <v>0.62532465959681427</v>
      </c>
      <c r="N368">
        <f>BW368*'Value Calculations'!$D$7</f>
        <v>7.6459843037495734</v>
      </c>
      <c r="O368">
        <f>BX368*'Value Calculations'!$D$8</f>
        <v>14.378290671307958</v>
      </c>
      <c r="P368">
        <f>BY368*'Value Calculations'!$D$9</f>
        <v>1.7633351027252342</v>
      </c>
      <c r="Q368">
        <f>BZ368*'Value Calculations'!$D$10</f>
        <v>0</v>
      </c>
      <c r="R368">
        <f>CA368*'Value Calculations'!$D$11</f>
        <v>0</v>
      </c>
      <c r="S368">
        <f>CB368*'Value Calculations'!$D$12</f>
        <v>0.81388273958941404</v>
      </c>
      <c r="T368">
        <f>CC368*'Value Calculations'!$D$13</f>
        <v>8.0482895424037189</v>
      </c>
      <c r="V368">
        <f>CF368*'Value Calculations'!$D$3</f>
        <v>0</v>
      </c>
      <c r="W368">
        <f>CG368*'Value Calculations'!$D$4</f>
        <v>1.6280635202232496</v>
      </c>
      <c r="X368">
        <f>CH368*'Value Calculations'!$D$5</f>
        <v>0</v>
      </c>
      <c r="Y368">
        <f>CI368*'Value Calculations'!$D$6</f>
        <v>0</v>
      </c>
      <c r="Z368">
        <f>CJ368*'Value Calculations'!$D$7</f>
        <v>0</v>
      </c>
      <c r="AA368">
        <f>CK368*'Value Calculations'!$D$8</f>
        <v>0</v>
      </c>
      <c r="AB368">
        <f>CL368*'Value Calculations'!$D$9</f>
        <v>0</v>
      </c>
      <c r="AC368">
        <f>CM368*'Value Calculations'!$D$10</f>
        <v>0</v>
      </c>
      <c r="AD368">
        <f>CN368*'Value Calculations'!$D$11</f>
        <v>0</v>
      </c>
      <c r="AE368">
        <f>CO368*'Value Calculations'!$D$12</f>
        <v>0</v>
      </c>
      <c r="AF368">
        <f>CP368*'Value Calculations'!$D$13</f>
        <v>0</v>
      </c>
      <c r="AH368">
        <f>CS368*'Value Calculations'!$D$3</f>
        <v>2.8541480003822652</v>
      </c>
      <c r="AI368">
        <f>CT368*'Value Calculations'!$D$4</f>
        <v>2.2792889283125497</v>
      </c>
      <c r="AJ368">
        <f>CU368*'Value Calculations'!$D$5</f>
        <v>3.7147334707409017</v>
      </c>
      <c r="AK368">
        <f>CV368*'Value Calculations'!$D$6</f>
        <v>0.12506493191936285</v>
      </c>
      <c r="AL368">
        <f>CW368*'Value Calculations'!$D$7</f>
        <v>4.4821287297842325</v>
      </c>
      <c r="AM368">
        <f>CX368*'Value Calculations'!$D$8</f>
        <v>11.143175270263669</v>
      </c>
      <c r="AN368">
        <f>CY368*'Value Calculations'!$D$9</f>
        <v>1.5114300880502007</v>
      </c>
      <c r="AO368">
        <f>CZ368*'Value Calculations'!$D$10</f>
        <v>0</v>
      </c>
      <c r="AP368">
        <f>DA368*'Value Calculations'!$D$11</f>
        <v>0</v>
      </c>
      <c r="AQ368">
        <f>DB368*'Value Calculations'!$D$12</f>
        <v>0.81388273958941404</v>
      </c>
      <c r="AR368">
        <f>DC368*'Value Calculations'!$D$13</f>
        <v>3.8521727724325494</v>
      </c>
      <c r="AT368">
        <f>DF368*'Value Calculations'!$D$3</f>
        <v>2.0386771431301893</v>
      </c>
      <c r="AU368">
        <f>DG368*'Value Calculations'!$D$4</f>
        <v>2.2792889283125497</v>
      </c>
      <c r="AV368">
        <f>DH368*'Value Calculations'!$D$5</f>
        <v>3.1840572606350586</v>
      </c>
      <c r="AW368">
        <f>DI368*'Value Calculations'!$D$6</f>
        <v>-0.62532465959681427</v>
      </c>
      <c r="AX368">
        <f>DJ368*'Value Calculations'!$D$7</f>
        <v>10.809839877714914</v>
      </c>
      <c r="AY368">
        <f>DK368*'Value Calculations'!$D$8</f>
        <v>12.868570150820624</v>
      </c>
      <c r="AZ368">
        <f>DL368*'Value Calculations'!$D$9</f>
        <v>1.1335725660376506</v>
      </c>
      <c r="BA368">
        <f>DM368*'Value Calculations'!$D$10</f>
        <v>0</v>
      </c>
      <c r="BB368">
        <f>DN368*'Value Calculations'!$D$11</f>
        <v>0</v>
      </c>
      <c r="BC368">
        <f>DO368*'Value Calculations'!$D$12</f>
        <v>1.6277654791788281</v>
      </c>
      <c r="BD368">
        <f>DP368*'Value Calculations'!$D$13</f>
        <v>6.0534143566797205</v>
      </c>
      <c r="BF368">
        <f>DS368*'Value Calculations'!$D$3</f>
        <v>2.8541480003822652</v>
      </c>
      <c r="BG368">
        <f>DT368*'Value Calculations'!$D$4</f>
        <v>2.2792889283125497</v>
      </c>
      <c r="BH368">
        <f>DU368*'Value Calculations'!$D$5</f>
        <v>3.7147334707409017</v>
      </c>
      <c r="BI368">
        <f>DV368*'Value Calculations'!$D$6</f>
        <v>-1.2506493191936285</v>
      </c>
      <c r="BJ368">
        <f>DW368*'Value Calculations'!$D$7</f>
        <v>12.391767664697586</v>
      </c>
      <c r="BK368">
        <f>DX368*'Value Calculations'!$D$8</f>
        <v>9.9210205632024913</v>
      </c>
      <c r="BL368">
        <f>DY368*'Value Calculations'!$D$9</f>
        <v>2.1411926247377844</v>
      </c>
      <c r="BM368">
        <f>DZ368*'Value Calculations'!$D$10</f>
        <v>0</v>
      </c>
      <c r="BN368">
        <f>EA368*'Value Calculations'!$D$11</f>
        <v>0</v>
      </c>
      <c r="BO368">
        <f>EB368*'Value Calculations'!$D$12</f>
        <v>0</v>
      </c>
      <c r="BP368">
        <f>EC368*'Value Calculations'!$D$13</f>
        <v>4.7464271660329622</v>
      </c>
      <c r="BR368">
        <f>IFERROR(VLOOKUP($B368,'Raw Stats'!$CM$3:$DC$884,3,FALSE),0)</f>
        <v>80</v>
      </c>
      <c r="BS368">
        <f>IFERROR(VLOOKUP($B368,'Raw Stats'!$CM$3:$DC$884,4,FALSE),0)</f>
        <v>6</v>
      </c>
      <c r="BT368">
        <f>IFERROR(VLOOKUP($B368,'Raw Stats'!$CM$3:$DC$884,5,FALSE),0)</f>
        <v>9</v>
      </c>
      <c r="BU368">
        <f>IFERROR(VLOOKUP($B368,'Raw Stats'!$CM$3:$DC$884,6,FALSE),0)</f>
        <v>15</v>
      </c>
      <c r="BV368">
        <f>IFERROR(VLOOKUP($B368,'Raw Stats'!$CM$3:$DC$884,7,FALSE),0)</f>
        <v>5</v>
      </c>
      <c r="BW368">
        <f>IFERROR(VLOOKUP($B368,'Raw Stats'!$CM$3:$DC$884,8,FALSE),0)</f>
        <v>87</v>
      </c>
      <c r="BX368">
        <f>IFERROR(VLOOKUP($B368,'Raw Stats'!$CM$3:$DC$884,9,FALSE),0)</f>
        <v>200</v>
      </c>
      <c r="BY368">
        <f>IFERROR(VLOOKUP($B368,'Raw Stats'!$CM$3:$DC$884,10,FALSE),0)</f>
        <v>14</v>
      </c>
      <c r="BZ368">
        <f>IFERROR(VLOOKUP($B368,'Raw Stats'!$CM$3:$DC$884,11,FALSE)+VLOOKUP($B368,'Raw Stats'!$CM$3:$DC$884,12,FALSE),0)</f>
        <v>0</v>
      </c>
      <c r="CA368">
        <f>IFERROR(VLOOKUP($B368,'Raw Stats'!$CM$3:$DC$884,13,FALSE)+VLOOKUP($B368,'Raw Stats'!$CM$3:$DC$884,14,FALSE),0)</f>
        <v>0</v>
      </c>
      <c r="CB368">
        <f>IFERROR(VLOOKUP($B368,'Raw Stats'!$CM$3:$DC$884,15,FALSE),0)</f>
        <v>1</v>
      </c>
      <c r="CC368">
        <f>IFERROR(VLOOKUP($B368,'Raw Stats'!$CM$3:$DC$884,16,FALSE),0)</f>
        <v>117</v>
      </c>
      <c r="CE368">
        <f>IFERROR(VLOOKUP($B368,'Raw Stats'!$BU$3:$CJ$528,3,FALSE),0)</f>
        <v>0</v>
      </c>
      <c r="CF368">
        <f>IFERROR(VLOOKUP($B368,'Raw Stats'!$BU$3:$CJ$528,4,FALSE),0)</f>
        <v>0</v>
      </c>
      <c r="CG368">
        <f>IFERROR(VLOOKUP($B368,'Raw Stats'!$BU$3:$CJ$5288,5,FALSE),0)</f>
        <v>5</v>
      </c>
      <c r="CH368">
        <f>IFERROR(VLOOKUP($B368,'Raw Stats'!$BU$3:$CJ$528,6,FALSE),0)</f>
        <v>0</v>
      </c>
      <c r="CI368">
        <f>IFERROR(VLOOKUP($B368,'Raw Stats'!$BU$3:$CJ$528,7,FALSE),0)</f>
        <v>0</v>
      </c>
      <c r="CJ368">
        <f>IFERROR(VLOOKUP($B368,'Raw Stats'!$BU$3:$CJ$528,8,FALSE),0)</f>
        <v>0</v>
      </c>
      <c r="CK368">
        <f>IFERROR(VLOOKUP($B368,'Raw Stats'!$BU$3:$CJ$528,9,FALSE),0)</f>
        <v>0</v>
      </c>
      <c r="CL368">
        <f>IFERROR(VLOOKUP($B368,'Raw Stats'!$BU$3:$CJ$528,10,FALSE),0)</f>
        <v>0</v>
      </c>
      <c r="CM368">
        <f>IFERROR(VLOOKUP($B368,'Raw Stats'!$BU$3:$CJ$528,11,FALSE)+VLOOKUP($B368,'Raw Stats'!$BU$3:$CJ$528,12,FALSE),0)</f>
        <v>0</v>
      </c>
      <c r="CN368">
        <f>IFERROR(VLOOKUP($B368,'Raw Stats'!$BU$3:$CJ$528,13,FALSE)+VLOOKUP($B368,'Raw Stats'!$BU$3:$CJ$528,14,FALSE),0)</f>
        <v>0</v>
      </c>
      <c r="CO368">
        <f>IFERROR(VLOOKUP($B368,'Raw Stats'!$BU$3:$CJ$528,15,FALSE),0)</f>
        <v>0</v>
      </c>
      <c r="CP368">
        <f>IFERROR(VLOOKUP($B368,'Raw Stats'!$BU$3:$CJ$528,16,FALSE),0)</f>
        <v>0</v>
      </c>
      <c r="CR368">
        <f>IFERROR(VLOOKUP($B368,'Raw Stats'!$BC$3:$BR$528,3,FALSE),0)</f>
        <v>48</v>
      </c>
      <c r="CS368">
        <f>IFERROR(VLOOKUP($B368,'Raw Stats'!$BC$3:$BR$528,4,FALSE),0)</f>
        <v>7</v>
      </c>
      <c r="CT368">
        <f>IFERROR(VLOOKUP($B368,'Raw Stats'!$BC$3:$BR$5288,5,FALSE),0)</f>
        <v>7</v>
      </c>
      <c r="CU368">
        <f>IFERROR(VLOOKUP($B368,'Raw Stats'!$BC$3:$BR$52888,6,FALSE),0)</f>
        <v>14</v>
      </c>
      <c r="CV368">
        <f>IFERROR(VLOOKUP($B368,'Raw Stats'!$BC$3:$BR$5288,7,FALSE),0)</f>
        <v>1</v>
      </c>
      <c r="CW368">
        <f>IFERROR(VLOOKUP($B368,'Raw Stats'!$BC$3:$BR$5288,8,FALSE),0)</f>
        <v>51</v>
      </c>
      <c r="CX368">
        <f>IFERROR(VLOOKUP($B368,'Raw Stats'!$BC$3:$BR$5288,9,FALSE),0)</f>
        <v>155</v>
      </c>
      <c r="CY368">
        <f>IFERROR(VLOOKUP($B368,'Raw Stats'!$BC$3:$BR$5288,10,FALSE),0)</f>
        <v>12</v>
      </c>
      <c r="CZ368">
        <f>IFERROR(VLOOKUP($B368,'Raw Stats'!$BC$3:$BR$5288,11,FALSE)+VLOOKUP($B368,'Raw Stats'!$BC$3:$BR$5288,12,FALSE),0)</f>
        <v>0</v>
      </c>
      <c r="DA368">
        <f>IFERROR(VLOOKUP($B368,'Raw Stats'!$BC$3:$BR$5288,13,FALSE)+VLOOKUP($B368,'Raw Stats'!$BC$3:$BR$5288,14,FALSE),0)</f>
        <v>0</v>
      </c>
      <c r="DB368">
        <f>IFERROR(VLOOKUP($B368,'Raw Stats'!$BC$3:$BR$5288,15,FALSE),0)</f>
        <v>1</v>
      </c>
      <c r="DC368">
        <f>IFERROR(VLOOKUP($B368,'Raw Stats'!$BC$3:$BR$5288,16,FALSE),0)</f>
        <v>56</v>
      </c>
      <c r="DE368">
        <f>IFERROR(VLOOKUP($B368,'Raw Stats'!$AK$3:$AZ$528,3,FALSE),0)</f>
        <v>81</v>
      </c>
      <c r="DF368">
        <f>IFERROR(VLOOKUP($B368,'Raw Stats'!$AK$3:$AZ$528,4,FALSE),0)</f>
        <v>5</v>
      </c>
      <c r="DG368">
        <f>IFERROR(VLOOKUP($B368,'Raw Stats'!$AK$3:$AZ$528,5,FALSE),0)</f>
        <v>7</v>
      </c>
      <c r="DH368">
        <f>IFERROR(VLOOKUP($B368,'Raw Stats'!$AK$3:$AZ$528,6,FALSE),0)</f>
        <v>12</v>
      </c>
      <c r="DI368">
        <f>IFERROR(VLOOKUP($B368,'Raw Stats'!$AK$3:$AZ$528,7,FALSE),0)</f>
        <v>-5</v>
      </c>
      <c r="DJ368">
        <f>IFERROR(VLOOKUP($B368,'Raw Stats'!$AK$3:$AZ$528,8,FALSE),0)</f>
        <v>123</v>
      </c>
      <c r="DK368">
        <f>IFERROR(VLOOKUP($B368,'Raw Stats'!$AK$3:$AZ$528,9,FALSE),0)</f>
        <v>179</v>
      </c>
      <c r="DL368">
        <f>IFERROR(VLOOKUP($B368,'Raw Stats'!$AK$3:$AZ$528,10,FALSE),0)</f>
        <v>9</v>
      </c>
      <c r="DM368">
        <f>IFERROR(VLOOKUP($B368,'Raw Stats'!$AK$3:$AZ$528,11,FALSE)+VLOOKUP($B368,'Raw Stats'!$AK$3:$AZ$528,12,FALSE),0)</f>
        <v>0</v>
      </c>
      <c r="DN368">
        <f>IFERROR(VLOOKUP($B368,'Raw Stats'!$AK$3:$AZ$528,13,FALSE)+VLOOKUP($B368,'Raw Stats'!$AK$3:$AZ$528,14,FALSE),0)</f>
        <v>0</v>
      </c>
      <c r="DO368">
        <f>IFERROR(VLOOKUP($B368,'Raw Stats'!$AK$3:$AZ$528,15,FALSE),0)</f>
        <v>2</v>
      </c>
      <c r="DP368">
        <f>IFERROR(VLOOKUP($B368,'Raw Stats'!$AK$3:$AZ$528,16,FALSE),0)</f>
        <v>88</v>
      </c>
      <c r="DR368">
        <f>IFERROR(VLOOKUP($B368,'Raw Stats'!$S$3:$AH$528,3,FALSE),0)</f>
        <v>76</v>
      </c>
      <c r="DS368">
        <f>IFERROR(VLOOKUP($B368,'Raw Stats'!$S$3:$AH$528,4,FALSE),0)</f>
        <v>7</v>
      </c>
      <c r="DT368">
        <f>IFERROR(VLOOKUP($B368,'Raw Stats'!$S$3:$AH$528,5,FALSE),0)</f>
        <v>7</v>
      </c>
      <c r="DU368">
        <f>IFERROR(VLOOKUP($B368,'Raw Stats'!$S$3:$AH$528,6,FALSE),0)</f>
        <v>14</v>
      </c>
      <c r="DV368">
        <f>IFERROR(VLOOKUP($B368,'Raw Stats'!$S$3:$AH$528,7,FALSE),0)</f>
        <v>-10</v>
      </c>
      <c r="DW368">
        <f>IFERROR(VLOOKUP($B368,'Raw Stats'!$S$3:$AH$528,8,FALSE),0)</f>
        <v>141</v>
      </c>
      <c r="DX368">
        <f>IFERROR(VLOOKUP($B368,'Raw Stats'!$S$3:$AH$528,9,FALSE),0)</f>
        <v>138</v>
      </c>
      <c r="DY368">
        <f>IFERROR(VLOOKUP($B368,'Raw Stats'!$S$3:$AH$528,10,FALSE),0)</f>
        <v>17</v>
      </c>
      <c r="DZ368">
        <f>IFERROR(VLOOKUP($B368,'Raw Stats'!$S$3:$AH$528,11,FALSE)+VLOOKUP($B368,'Raw Stats'!$S$3:$AH$528,12,FALSE),0)</f>
        <v>0</v>
      </c>
      <c r="EA368">
        <f>IFERROR(VLOOKUP($B368,'Raw Stats'!$S$3:$AH$528,13,FALSE)+VLOOKUP($B368,'Raw Stats'!$S$3:$AH$528,14,FALSE),0)</f>
        <v>0</v>
      </c>
      <c r="EB368">
        <f>IFERROR(VLOOKUP($B368,'Raw Stats'!$S$3:$AH$528,15,FALSE),0)</f>
        <v>0</v>
      </c>
      <c r="EC368">
        <f>IFERROR(VLOOKUP($B368,'Raw Stats'!$S$3:$AH$528,16,FALSE),0)</f>
        <v>69</v>
      </c>
    </row>
    <row r="369" spans="1:133" x14ac:dyDescent="0.2">
      <c r="A369">
        <f>IFERROR(VLOOKUP(B369,Sheet2!$W$1:$X$300,2,FALSE),301)</f>
        <v>301</v>
      </c>
      <c r="B369" t="s">
        <v>356</v>
      </c>
      <c r="C369">
        <f t="shared" si="25"/>
        <v>0.52960338912700644</v>
      </c>
      <c r="D369">
        <f t="shared" si="26"/>
        <v>0.50124684285931431</v>
      </c>
      <c r="E369">
        <f t="shared" si="27"/>
        <v>0.3804338014203642</v>
      </c>
      <c r="F369">
        <f t="shared" si="28"/>
        <v>0</v>
      </c>
      <c r="G369">
        <f t="shared" si="29"/>
        <v>0</v>
      </c>
      <c r="J369">
        <f>BS369*'Value Calculations'!$D$3</f>
        <v>3.2618834290083032</v>
      </c>
      <c r="K369">
        <f>BT369*'Value Calculations'!$D$4</f>
        <v>5.5354159687590485</v>
      </c>
      <c r="L369">
        <f>BU369*'Value Calculations'!$D$5</f>
        <v>6.6334526263230389</v>
      </c>
      <c r="M369">
        <f>BV369*'Value Calculations'!$D$6</f>
        <v>-1.2506493191936285</v>
      </c>
      <c r="N369">
        <f>BW369*'Value Calculations'!$D$7</f>
        <v>1.0546185246551136</v>
      </c>
      <c r="O369">
        <f>BX369*'Value Calculations'!$D$8</f>
        <v>6.3264478953755017</v>
      </c>
      <c r="P369">
        <f>BY369*'Value Calculations'!$D$9</f>
        <v>5.7938153375257695</v>
      </c>
      <c r="Q369">
        <f>BZ369*'Value Calculations'!$D$10</f>
        <v>2.1918988444572283</v>
      </c>
      <c r="R369">
        <f>CA369*'Value Calculations'!$D$11</f>
        <v>0</v>
      </c>
      <c r="S369">
        <f>CB369*'Value Calculations'!$D$12</f>
        <v>0</v>
      </c>
      <c r="T369">
        <f>CC369*'Value Calculations'!$D$13</f>
        <v>6.4661471537260651</v>
      </c>
      <c r="V369">
        <f>CF369*'Value Calculations'!$D$3</f>
        <v>4.0773542862603787</v>
      </c>
      <c r="W369">
        <f>CG369*'Value Calculations'!$D$4</f>
        <v>4.5585778566250994</v>
      </c>
      <c r="X369">
        <f>CH369*'Value Calculations'!$D$5</f>
        <v>6.3681145212701171</v>
      </c>
      <c r="Y369">
        <f>CI369*'Value Calculations'!$D$6</f>
        <v>0</v>
      </c>
      <c r="Z369">
        <f>CJ369*'Value Calculations'!$D$7</f>
        <v>2.5486614345831913</v>
      </c>
      <c r="AA369">
        <f>CK369*'Value Calculations'!$D$8</f>
        <v>5.8232077218797231</v>
      </c>
      <c r="AB369">
        <f>CL369*'Value Calculations'!$D$9</f>
        <v>2.770955161425368</v>
      </c>
      <c r="AC369">
        <f>CM369*'Value Calculations'!$D$10</f>
        <v>1.0959494222286141</v>
      </c>
      <c r="AD369">
        <f>CN369*'Value Calculations'!$D$11</f>
        <v>0.9907141480249374</v>
      </c>
      <c r="AE369">
        <f>CO369*'Value Calculations'!$D$12</f>
        <v>2.441648218768242</v>
      </c>
      <c r="AF369">
        <f>CP369*'Value Calculations'!$D$13</f>
        <v>5.9158367576642723</v>
      </c>
      <c r="AH369">
        <f>CS369*'Value Calculations'!$D$3</f>
        <v>1.6309417145041516</v>
      </c>
      <c r="AI369">
        <f>CT369*'Value Calculations'!$D$4</f>
        <v>1.6280635202232496</v>
      </c>
      <c r="AJ369">
        <f>CU369*'Value Calculations'!$D$5</f>
        <v>2.3880429454762941</v>
      </c>
      <c r="AK369">
        <f>CV369*'Value Calculations'!$D$6</f>
        <v>-0.50025972767745142</v>
      </c>
      <c r="AL369">
        <f>CW369*'Value Calculations'!$D$7</f>
        <v>0.70307901643674242</v>
      </c>
      <c r="AM369">
        <f>CX369*'Value Calculations'!$D$8</f>
        <v>2.5880923208354325</v>
      </c>
      <c r="AN369">
        <f>CY369*'Value Calculations'!$D$9</f>
        <v>1.2595250733751673</v>
      </c>
      <c r="AO369">
        <f>CZ369*'Value Calculations'!$D$10</f>
        <v>0</v>
      </c>
      <c r="AP369">
        <f>DA369*'Value Calculations'!$D$11</f>
        <v>0</v>
      </c>
      <c r="AQ369">
        <f>DB369*'Value Calculations'!$D$12</f>
        <v>0</v>
      </c>
      <c r="AR369">
        <f>DC369*'Value Calculations'!$D$13</f>
        <v>2.4763967822780675</v>
      </c>
      <c r="AT369">
        <f>DF369*'Value Calculations'!$D$3</f>
        <v>0</v>
      </c>
      <c r="AU369">
        <f>DG369*'Value Calculations'!$D$4</f>
        <v>0</v>
      </c>
      <c r="AV369">
        <f>DH369*'Value Calculations'!$D$5</f>
        <v>0</v>
      </c>
      <c r="AW369">
        <f>DI369*'Value Calculations'!$D$6</f>
        <v>0</v>
      </c>
      <c r="AX369">
        <f>DJ369*'Value Calculations'!$D$7</f>
        <v>0</v>
      </c>
      <c r="AY369">
        <f>DK369*'Value Calculations'!$D$8</f>
        <v>0</v>
      </c>
      <c r="AZ369">
        <f>DL369*'Value Calculations'!$D$9</f>
        <v>0</v>
      </c>
      <c r="BA369">
        <f>DM369*'Value Calculations'!$D$10</f>
        <v>0</v>
      </c>
      <c r="BB369">
        <f>DN369*'Value Calculations'!$D$11</f>
        <v>0</v>
      </c>
      <c r="BC369">
        <f>DO369*'Value Calculations'!$D$12</f>
        <v>0</v>
      </c>
      <c r="BD369">
        <f>DP369*'Value Calculations'!$D$13</f>
        <v>0</v>
      </c>
      <c r="BF369">
        <f>DS369*'Value Calculations'!$D$3</f>
        <v>0</v>
      </c>
      <c r="BG369">
        <f>DT369*'Value Calculations'!$D$4</f>
        <v>0</v>
      </c>
      <c r="BH369">
        <f>DU369*'Value Calculations'!$D$5</f>
        <v>0</v>
      </c>
      <c r="BI369">
        <f>DV369*'Value Calculations'!$D$6</f>
        <v>0</v>
      </c>
      <c r="BJ369">
        <f>DW369*'Value Calculations'!$D$7</f>
        <v>0</v>
      </c>
      <c r="BK369">
        <f>DX369*'Value Calculations'!$D$8</f>
        <v>0</v>
      </c>
      <c r="BL369">
        <f>DY369*'Value Calculations'!$D$9</f>
        <v>0</v>
      </c>
      <c r="BM369">
        <f>DZ369*'Value Calculations'!$D$10</f>
        <v>0</v>
      </c>
      <c r="BN369">
        <f>EA369*'Value Calculations'!$D$11</f>
        <v>0</v>
      </c>
      <c r="BO369">
        <f>EB369*'Value Calculations'!$D$12</f>
        <v>0</v>
      </c>
      <c r="BP369">
        <f>EC369*'Value Calculations'!$D$13</f>
        <v>0</v>
      </c>
      <c r="BR369">
        <f>IFERROR(VLOOKUP($B369,'Raw Stats'!$CM$3:$DC$884,3,FALSE),0)</f>
        <v>68</v>
      </c>
      <c r="BS369">
        <f>IFERROR(VLOOKUP($B369,'Raw Stats'!$CM$3:$DC$884,4,FALSE),0)</f>
        <v>8</v>
      </c>
      <c r="BT369">
        <f>IFERROR(VLOOKUP($B369,'Raw Stats'!$CM$3:$DC$884,5,FALSE),0)</f>
        <v>17</v>
      </c>
      <c r="BU369">
        <f>IFERROR(VLOOKUP($B369,'Raw Stats'!$CM$3:$DC$884,6,FALSE),0)</f>
        <v>25</v>
      </c>
      <c r="BV369">
        <f>IFERROR(VLOOKUP($B369,'Raw Stats'!$CM$3:$DC$884,7,FALSE),0)</f>
        <v>-10</v>
      </c>
      <c r="BW369">
        <f>IFERROR(VLOOKUP($B369,'Raw Stats'!$CM$3:$DC$884,8,FALSE),0)</f>
        <v>12</v>
      </c>
      <c r="BX369">
        <f>IFERROR(VLOOKUP($B369,'Raw Stats'!$CM$3:$DC$884,9,FALSE),0)</f>
        <v>88</v>
      </c>
      <c r="BY369">
        <f>IFERROR(VLOOKUP($B369,'Raw Stats'!$CM$3:$DC$884,10,FALSE),0)</f>
        <v>46</v>
      </c>
      <c r="BZ369">
        <f>IFERROR(VLOOKUP($B369,'Raw Stats'!$CM$3:$DC$884,11,FALSE)+VLOOKUP($B369,'Raw Stats'!$CM$3:$DC$884,12,FALSE),0)</f>
        <v>6</v>
      </c>
      <c r="CA369">
        <f>IFERROR(VLOOKUP($B369,'Raw Stats'!$CM$3:$DC$884,13,FALSE)+VLOOKUP($B369,'Raw Stats'!$CM$3:$DC$884,14,FALSE),0)</f>
        <v>0</v>
      </c>
      <c r="CB369">
        <f>IFERROR(VLOOKUP($B369,'Raw Stats'!$CM$3:$DC$884,15,FALSE),0)</f>
        <v>0</v>
      </c>
      <c r="CC369">
        <f>IFERROR(VLOOKUP($B369,'Raw Stats'!$CM$3:$DC$884,16,FALSE),0)</f>
        <v>94</v>
      </c>
      <c r="CE369">
        <f>IFERROR(VLOOKUP($B369,'Raw Stats'!$BU$3:$CJ$528,3,FALSE),0)</f>
        <v>73</v>
      </c>
      <c r="CF369">
        <f>IFERROR(VLOOKUP($B369,'Raw Stats'!$BU$3:$CJ$528,4,FALSE),0)</f>
        <v>10</v>
      </c>
      <c r="CG369">
        <f>IFERROR(VLOOKUP($B369,'Raw Stats'!$BU$3:$CJ$5288,5,FALSE),0)</f>
        <v>14</v>
      </c>
      <c r="CH369">
        <f>IFERROR(VLOOKUP($B369,'Raw Stats'!$BU$3:$CJ$528,6,FALSE),0)</f>
        <v>24</v>
      </c>
      <c r="CI369">
        <f>IFERROR(VLOOKUP($B369,'Raw Stats'!$BU$3:$CJ$528,7,FALSE),0)</f>
        <v>0</v>
      </c>
      <c r="CJ369">
        <f>IFERROR(VLOOKUP($B369,'Raw Stats'!$BU$3:$CJ$528,8,FALSE),0)</f>
        <v>29</v>
      </c>
      <c r="CK369">
        <f>IFERROR(VLOOKUP($B369,'Raw Stats'!$BU$3:$CJ$528,9,FALSE),0)</f>
        <v>81</v>
      </c>
      <c r="CL369">
        <f>IFERROR(VLOOKUP($B369,'Raw Stats'!$BU$3:$CJ$528,10,FALSE),0)</f>
        <v>22</v>
      </c>
      <c r="CM369">
        <f>IFERROR(VLOOKUP($B369,'Raw Stats'!$BU$3:$CJ$528,11,FALSE)+VLOOKUP($B369,'Raw Stats'!$BU$3:$CJ$528,12,FALSE),0)</f>
        <v>3</v>
      </c>
      <c r="CN369">
        <f>IFERROR(VLOOKUP($B369,'Raw Stats'!$BU$3:$CJ$528,13,FALSE)+VLOOKUP($B369,'Raw Stats'!$BU$3:$CJ$528,14,FALSE),0)</f>
        <v>1</v>
      </c>
      <c r="CO369">
        <f>IFERROR(VLOOKUP($B369,'Raw Stats'!$BU$3:$CJ$528,15,FALSE),0)</f>
        <v>3</v>
      </c>
      <c r="CP369">
        <f>IFERROR(VLOOKUP($B369,'Raw Stats'!$BU$3:$CJ$528,16,FALSE),0)</f>
        <v>86</v>
      </c>
      <c r="CR369">
        <f>IFERROR(VLOOKUP($B369,'Raw Stats'!$BC$3:$BR$528,3,FALSE),0)</f>
        <v>32</v>
      </c>
      <c r="CS369">
        <f>IFERROR(VLOOKUP($B369,'Raw Stats'!$BC$3:$BR$528,4,FALSE),0)</f>
        <v>4</v>
      </c>
      <c r="CT369">
        <f>IFERROR(VLOOKUP($B369,'Raw Stats'!$BC$3:$BR$5288,5,FALSE),0)</f>
        <v>5</v>
      </c>
      <c r="CU369">
        <f>IFERROR(VLOOKUP($B369,'Raw Stats'!$BC$3:$BR$52888,6,FALSE),0)</f>
        <v>9</v>
      </c>
      <c r="CV369">
        <f>IFERROR(VLOOKUP($B369,'Raw Stats'!$BC$3:$BR$5288,7,FALSE),0)</f>
        <v>-4</v>
      </c>
      <c r="CW369">
        <f>IFERROR(VLOOKUP($B369,'Raw Stats'!$BC$3:$BR$5288,8,FALSE),0)</f>
        <v>8</v>
      </c>
      <c r="CX369">
        <f>IFERROR(VLOOKUP($B369,'Raw Stats'!$BC$3:$BR$5288,9,FALSE),0)</f>
        <v>36</v>
      </c>
      <c r="CY369">
        <f>IFERROR(VLOOKUP($B369,'Raw Stats'!$BC$3:$BR$5288,10,FALSE),0)</f>
        <v>10</v>
      </c>
      <c r="CZ369">
        <f>IFERROR(VLOOKUP($B369,'Raw Stats'!$BC$3:$BR$5288,11,FALSE)+VLOOKUP($B369,'Raw Stats'!$BC$3:$BR$5288,12,FALSE),0)</f>
        <v>0</v>
      </c>
      <c r="DA369">
        <f>IFERROR(VLOOKUP($B369,'Raw Stats'!$BC$3:$BR$5288,13,FALSE)+VLOOKUP($B369,'Raw Stats'!$BC$3:$BR$5288,14,FALSE),0)</f>
        <v>0</v>
      </c>
      <c r="DB369">
        <f>IFERROR(VLOOKUP($B369,'Raw Stats'!$BC$3:$BR$5288,15,FALSE),0)</f>
        <v>0</v>
      </c>
      <c r="DC369">
        <f>IFERROR(VLOOKUP($B369,'Raw Stats'!$BC$3:$BR$5288,16,FALSE),0)</f>
        <v>36</v>
      </c>
      <c r="DE369">
        <f>IFERROR(VLOOKUP($B369,'Raw Stats'!$AK$3:$AZ$528,3,FALSE),0)</f>
        <v>0</v>
      </c>
      <c r="DF369">
        <f>IFERROR(VLOOKUP($B369,'Raw Stats'!$AK$3:$AZ$528,4,FALSE),0)</f>
        <v>0</v>
      </c>
      <c r="DG369">
        <f>IFERROR(VLOOKUP($B369,'Raw Stats'!$AK$3:$AZ$528,5,FALSE),0)</f>
        <v>0</v>
      </c>
      <c r="DH369">
        <f>IFERROR(VLOOKUP($B369,'Raw Stats'!$AK$3:$AZ$528,6,FALSE),0)</f>
        <v>0</v>
      </c>
      <c r="DI369">
        <f>IFERROR(VLOOKUP($B369,'Raw Stats'!$AK$3:$AZ$528,7,FALSE),0)</f>
        <v>0</v>
      </c>
      <c r="DJ369">
        <f>IFERROR(VLOOKUP($B369,'Raw Stats'!$AK$3:$AZ$528,8,FALSE),0)</f>
        <v>0</v>
      </c>
      <c r="DK369">
        <f>IFERROR(VLOOKUP($B369,'Raw Stats'!$AK$3:$AZ$528,9,FALSE),0)</f>
        <v>0</v>
      </c>
      <c r="DL369">
        <f>IFERROR(VLOOKUP($B369,'Raw Stats'!$AK$3:$AZ$528,10,FALSE),0)</f>
        <v>0</v>
      </c>
      <c r="DM369">
        <f>IFERROR(VLOOKUP($B369,'Raw Stats'!$AK$3:$AZ$528,11,FALSE)+VLOOKUP($B369,'Raw Stats'!$AK$3:$AZ$528,12,FALSE),0)</f>
        <v>0</v>
      </c>
      <c r="DN369">
        <f>IFERROR(VLOOKUP($B369,'Raw Stats'!$AK$3:$AZ$528,13,FALSE)+VLOOKUP($B369,'Raw Stats'!$AK$3:$AZ$528,14,FALSE),0)</f>
        <v>0</v>
      </c>
      <c r="DO369">
        <f>IFERROR(VLOOKUP($B369,'Raw Stats'!$AK$3:$AZ$528,15,FALSE),0)</f>
        <v>0</v>
      </c>
      <c r="DP369">
        <f>IFERROR(VLOOKUP($B369,'Raw Stats'!$AK$3:$AZ$528,16,FALSE),0)</f>
        <v>0</v>
      </c>
      <c r="DR369">
        <f>IFERROR(VLOOKUP($B369,'Raw Stats'!$S$3:$AH$528,3,FALSE),0)</f>
        <v>0</v>
      </c>
      <c r="DS369">
        <f>IFERROR(VLOOKUP($B369,'Raw Stats'!$S$3:$AH$528,4,FALSE),0)</f>
        <v>0</v>
      </c>
      <c r="DT369">
        <f>IFERROR(VLOOKUP($B369,'Raw Stats'!$S$3:$AH$528,5,FALSE),0)</f>
        <v>0</v>
      </c>
      <c r="DU369">
        <f>IFERROR(VLOOKUP($B369,'Raw Stats'!$S$3:$AH$528,6,FALSE),0)</f>
        <v>0</v>
      </c>
      <c r="DV369">
        <f>IFERROR(VLOOKUP($B369,'Raw Stats'!$S$3:$AH$528,7,FALSE),0)</f>
        <v>0</v>
      </c>
      <c r="DW369">
        <f>IFERROR(VLOOKUP($B369,'Raw Stats'!$S$3:$AH$528,8,FALSE),0)</f>
        <v>0</v>
      </c>
      <c r="DX369">
        <f>IFERROR(VLOOKUP($B369,'Raw Stats'!$S$3:$AH$528,9,FALSE),0)</f>
        <v>0</v>
      </c>
      <c r="DY369">
        <f>IFERROR(VLOOKUP($B369,'Raw Stats'!$S$3:$AH$528,10,FALSE),0)</f>
        <v>0</v>
      </c>
      <c r="DZ369">
        <f>IFERROR(VLOOKUP($B369,'Raw Stats'!$S$3:$AH$528,11,FALSE)+VLOOKUP($B369,'Raw Stats'!$S$3:$AH$528,12,FALSE),0)</f>
        <v>0</v>
      </c>
      <c r="EA369">
        <f>IFERROR(VLOOKUP($B369,'Raw Stats'!$S$3:$AH$528,13,FALSE)+VLOOKUP($B369,'Raw Stats'!$S$3:$AH$528,14,FALSE),0)</f>
        <v>0</v>
      </c>
      <c r="EB369">
        <f>IFERROR(VLOOKUP($B369,'Raw Stats'!$S$3:$AH$528,15,FALSE),0)</f>
        <v>0</v>
      </c>
      <c r="EC369">
        <f>IFERROR(VLOOKUP($B369,'Raw Stats'!$S$3:$AH$528,16,FALSE),0)</f>
        <v>0</v>
      </c>
    </row>
    <row r="370" spans="1:133" x14ac:dyDescent="0.2">
      <c r="A370">
        <f>IFERROR(VLOOKUP(B370,Sheet2!$W$1:$X$300,2,FALSE),301)</f>
        <v>301</v>
      </c>
      <c r="B370" t="s">
        <v>718</v>
      </c>
      <c r="C370">
        <f t="shared" si="25"/>
        <v>0.52956572405178381</v>
      </c>
      <c r="D370">
        <f t="shared" si="26"/>
        <v>0.67919775165613883</v>
      </c>
      <c r="E370">
        <f t="shared" si="27"/>
        <v>0</v>
      </c>
      <c r="F370">
        <f t="shared" si="28"/>
        <v>0.56934390643601351</v>
      </c>
      <c r="G370">
        <f t="shared" si="29"/>
        <v>0</v>
      </c>
      <c r="J370">
        <f>BS370*'Value Calculations'!$D$3</f>
        <v>1.6309417145041516</v>
      </c>
      <c r="K370">
        <f>BT370*'Value Calculations'!$D$4</f>
        <v>6.5122540808929985</v>
      </c>
      <c r="L370">
        <f>BU370*'Value Calculations'!$D$5</f>
        <v>6.3681145212701171</v>
      </c>
      <c r="M370">
        <f>BV370*'Value Calculations'!$D$6</f>
        <v>-2.8764934341453454</v>
      </c>
      <c r="N370">
        <f>BW370*'Value Calculations'!$D$7</f>
        <v>2.1092370493102273</v>
      </c>
      <c r="O370">
        <f>BX370*'Value Calculations'!$D$8</f>
        <v>7.8361684158628373</v>
      </c>
      <c r="P370">
        <f>BY370*'Value Calculations'!$D$9</f>
        <v>10.454058109013889</v>
      </c>
      <c r="Q370">
        <f>BZ370*'Value Calculations'!$D$10</f>
        <v>2.9225317926096377</v>
      </c>
      <c r="R370">
        <f>CA370*'Value Calculations'!$D$11</f>
        <v>0</v>
      </c>
      <c r="S370">
        <f>CB370*'Value Calculations'!$D$12</f>
        <v>0</v>
      </c>
      <c r="T370">
        <f>CC370*'Value Calculations'!$D$13</f>
        <v>6.8788799507724097</v>
      </c>
      <c r="V370">
        <f>CF370*'Value Calculations'!$D$3</f>
        <v>4.0773542862603787</v>
      </c>
      <c r="W370">
        <f>CG370*'Value Calculations'!$D$4</f>
        <v>6.8378667849376482</v>
      </c>
      <c r="X370">
        <f>CH370*'Value Calculations'!$D$5</f>
        <v>8.2254812566405686</v>
      </c>
      <c r="Y370">
        <f>CI370*'Value Calculations'!$D$6</f>
        <v>-0.37519479575808856</v>
      </c>
      <c r="Z370">
        <f>CJ370*'Value Calculations'!$D$7</f>
        <v>1.6698126640372633</v>
      </c>
      <c r="AA370">
        <f>CK370*'Value Calculations'!$D$8</f>
        <v>7.7642769625062975</v>
      </c>
      <c r="AB370">
        <f>CL370*'Value Calculations'!$D$9</f>
        <v>10.957868138363956</v>
      </c>
      <c r="AC370">
        <f>CM370*'Value Calculations'!$D$10</f>
        <v>4.0184812148382516</v>
      </c>
      <c r="AD370">
        <f>CN370*'Value Calculations'!$D$11</f>
        <v>0.9907141480249374</v>
      </c>
      <c r="AE370">
        <f>CO370*'Value Calculations'!$D$12</f>
        <v>0.81388273958941404</v>
      </c>
      <c r="AF370">
        <f>CP370*'Value Calculations'!$D$13</f>
        <v>9.3552767330504771</v>
      </c>
      <c r="AH370">
        <f>CS370*'Value Calculations'!$D$3</f>
        <v>0</v>
      </c>
      <c r="AI370">
        <f>CT370*'Value Calculations'!$D$4</f>
        <v>1.3024508161785997</v>
      </c>
      <c r="AJ370">
        <f>CU370*'Value Calculations'!$D$5</f>
        <v>1.0613524202116862</v>
      </c>
      <c r="AK370">
        <f>CV370*'Value Calculations'!$D$6</f>
        <v>0</v>
      </c>
      <c r="AL370">
        <f>CW370*'Value Calculations'!$D$7</f>
        <v>0</v>
      </c>
      <c r="AM370">
        <f>CX370*'Value Calculations'!$D$8</f>
        <v>0.93458889363501729</v>
      </c>
      <c r="AN370">
        <f>CY370*'Value Calculations'!$D$9</f>
        <v>1.8892876100627509</v>
      </c>
      <c r="AO370">
        <f>CZ370*'Value Calculations'!$D$10</f>
        <v>0.73063294815240942</v>
      </c>
      <c r="AP370">
        <f>DA370*'Value Calculations'!$D$11</f>
        <v>0</v>
      </c>
      <c r="AQ370">
        <f>DB370*'Value Calculations'!$D$12</f>
        <v>0</v>
      </c>
      <c r="AR370">
        <f>DC370*'Value Calculations'!$D$13</f>
        <v>0.82546559409268916</v>
      </c>
      <c r="AT370">
        <f>DF370*'Value Calculations'!$D$3</f>
        <v>2.8541480003822652</v>
      </c>
      <c r="AU370">
        <f>DG370*'Value Calculations'!$D$4</f>
        <v>7.4890921930269485</v>
      </c>
      <c r="AV370">
        <f>DH370*'Value Calculations'!$D$5</f>
        <v>7.960143151587646</v>
      </c>
      <c r="AW370">
        <f>DI370*'Value Calculations'!$D$6</f>
        <v>-0.25012986383872571</v>
      </c>
      <c r="AX370">
        <f>DJ370*'Value Calculations'!$D$7</f>
        <v>1.5819277869826704</v>
      </c>
      <c r="AY370">
        <f>DK370*'Value Calculations'!$D$8</f>
        <v>3.7383555745400692</v>
      </c>
      <c r="AZ370">
        <f>DL370*'Value Calculations'!$D$9</f>
        <v>11.335725660376506</v>
      </c>
      <c r="BA370">
        <f>DM370*'Value Calculations'!$D$10</f>
        <v>2.5572153185334328</v>
      </c>
      <c r="BB370">
        <f>DN370*'Value Calculations'!$D$11</f>
        <v>0</v>
      </c>
      <c r="BC370">
        <f>DO370*'Value Calculations'!$D$12</f>
        <v>0</v>
      </c>
      <c r="BD370">
        <f>DP370*'Value Calculations'!$D$13</f>
        <v>5.4343151611102041</v>
      </c>
      <c r="BF370">
        <f>DS370*'Value Calculations'!$D$3</f>
        <v>0</v>
      </c>
      <c r="BG370">
        <f>DT370*'Value Calculations'!$D$4</f>
        <v>0</v>
      </c>
      <c r="BH370">
        <f>DU370*'Value Calculations'!$D$5</f>
        <v>0</v>
      </c>
      <c r="BI370">
        <f>DV370*'Value Calculations'!$D$6</f>
        <v>0</v>
      </c>
      <c r="BJ370">
        <f>DW370*'Value Calculations'!$D$7</f>
        <v>0</v>
      </c>
      <c r="BK370">
        <f>DX370*'Value Calculations'!$D$8</f>
        <v>0</v>
      </c>
      <c r="BL370">
        <f>DY370*'Value Calculations'!$D$9</f>
        <v>0</v>
      </c>
      <c r="BM370">
        <f>DZ370*'Value Calculations'!$D$10</f>
        <v>0</v>
      </c>
      <c r="BN370">
        <f>EA370*'Value Calculations'!$D$11</f>
        <v>0</v>
      </c>
      <c r="BO370">
        <f>EB370*'Value Calculations'!$D$12</f>
        <v>0</v>
      </c>
      <c r="BP370">
        <f>EC370*'Value Calculations'!$D$13</f>
        <v>0</v>
      </c>
      <c r="BR370">
        <f>IFERROR(VLOOKUP($B370,'Raw Stats'!$CM$3:$DC$884,3,FALSE),0)</f>
        <v>79</v>
      </c>
      <c r="BS370">
        <f>IFERROR(VLOOKUP($B370,'Raw Stats'!$CM$3:$DC$884,4,FALSE),0)</f>
        <v>4</v>
      </c>
      <c r="BT370">
        <f>IFERROR(VLOOKUP($B370,'Raw Stats'!$CM$3:$DC$884,5,FALSE),0)</f>
        <v>20</v>
      </c>
      <c r="BU370">
        <f>IFERROR(VLOOKUP($B370,'Raw Stats'!$CM$3:$DC$884,6,FALSE),0)</f>
        <v>24</v>
      </c>
      <c r="BV370">
        <f>IFERROR(VLOOKUP($B370,'Raw Stats'!$CM$3:$DC$884,7,FALSE),0)</f>
        <v>-23</v>
      </c>
      <c r="BW370">
        <f>IFERROR(VLOOKUP($B370,'Raw Stats'!$CM$3:$DC$884,8,FALSE),0)</f>
        <v>24</v>
      </c>
      <c r="BX370">
        <f>IFERROR(VLOOKUP($B370,'Raw Stats'!$CM$3:$DC$884,9,FALSE),0)</f>
        <v>109</v>
      </c>
      <c r="BY370">
        <f>IFERROR(VLOOKUP($B370,'Raw Stats'!$CM$3:$DC$884,10,FALSE),0)</f>
        <v>83</v>
      </c>
      <c r="BZ370">
        <f>IFERROR(VLOOKUP($B370,'Raw Stats'!$CM$3:$DC$884,11,FALSE)+VLOOKUP($B370,'Raw Stats'!$CM$3:$DC$884,12,FALSE),0)</f>
        <v>8</v>
      </c>
      <c r="CA370">
        <f>IFERROR(VLOOKUP($B370,'Raw Stats'!$CM$3:$DC$884,13,FALSE)+VLOOKUP($B370,'Raw Stats'!$CM$3:$DC$884,14,FALSE),0)</f>
        <v>0</v>
      </c>
      <c r="CB370">
        <f>IFERROR(VLOOKUP($B370,'Raw Stats'!$CM$3:$DC$884,15,FALSE),0)</f>
        <v>0</v>
      </c>
      <c r="CC370">
        <f>IFERROR(VLOOKUP($B370,'Raw Stats'!$CM$3:$DC$884,16,FALSE),0)</f>
        <v>100</v>
      </c>
      <c r="CE370">
        <f>IFERROR(VLOOKUP($B370,'Raw Stats'!$BU$3:$CJ$528,3,FALSE),0)</f>
        <v>80</v>
      </c>
      <c r="CF370">
        <f>IFERROR(VLOOKUP($B370,'Raw Stats'!$BU$3:$CJ$528,4,FALSE),0)</f>
        <v>10</v>
      </c>
      <c r="CG370">
        <f>IFERROR(VLOOKUP($B370,'Raw Stats'!$BU$3:$CJ$5288,5,FALSE),0)</f>
        <v>21</v>
      </c>
      <c r="CH370">
        <f>IFERROR(VLOOKUP($B370,'Raw Stats'!$BU$3:$CJ$528,6,FALSE),0)</f>
        <v>31</v>
      </c>
      <c r="CI370">
        <f>IFERROR(VLOOKUP($B370,'Raw Stats'!$BU$3:$CJ$528,7,FALSE),0)</f>
        <v>-3</v>
      </c>
      <c r="CJ370">
        <f>IFERROR(VLOOKUP($B370,'Raw Stats'!$BU$3:$CJ$528,8,FALSE),0)</f>
        <v>19</v>
      </c>
      <c r="CK370">
        <f>IFERROR(VLOOKUP($B370,'Raw Stats'!$BU$3:$CJ$528,9,FALSE),0)</f>
        <v>108</v>
      </c>
      <c r="CL370">
        <f>IFERROR(VLOOKUP($B370,'Raw Stats'!$BU$3:$CJ$528,10,FALSE),0)</f>
        <v>87</v>
      </c>
      <c r="CM370">
        <f>IFERROR(VLOOKUP($B370,'Raw Stats'!$BU$3:$CJ$528,11,FALSE)+VLOOKUP($B370,'Raw Stats'!$BU$3:$CJ$528,12,FALSE),0)</f>
        <v>11</v>
      </c>
      <c r="CN370">
        <f>IFERROR(VLOOKUP($B370,'Raw Stats'!$BU$3:$CJ$528,13,FALSE)+VLOOKUP($B370,'Raw Stats'!$BU$3:$CJ$528,14,FALSE),0)</f>
        <v>1</v>
      </c>
      <c r="CO370">
        <f>IFERROR(VLOOKUP($B370,'Raw Stats'!$BU$3:$CJ$528,15,FALSE),0)</f>
        <v>1</v>
      </c>
      <c r="CP370">
        <f>IFERROR(VLOOKUP($B370,'Raw Stats'!$BU$3:$CJ$528,16,FALSE),0)</f>
        <v>136</v>
      </c>
      <c r="CR370">
        <f>IFERROR(VLOOKUP($B370,'Raw Stats'!$BC$3:$BR$528,3,FALSE),0)</f>
        <v>0</v>
      </c>
      <c r="CS370">
        <f>IFERROR(VLOOKUP($B370,'Raw Stats'!$BC$3:$BR$528,4,FALSE),0)</f>
        <v>0</v>
      </c>
      <c r="CT370">
        <f>IFERROR(VLOOKUP($B370,'Raw Stats'!$BC$3:$BR$5288,5,FALSE),0)</f>
        <v>4</v>
      </c>
      <c r="CU370">
        <f>IFERROR(VLOOKUP($B370,'Raw Stats'!$BC$3:$BR$52888,6,FALSE),0)</f>
        <v>4</v>
      </c>
      <c r="CV370">
        <f>IFERROR(VLOOKUP($B370,'Raw Stats'!$BC$3:$BR$5288,7,FALSE),0)</f>
        <v>0</v>
      </c>
      <c r="CW370">
        <f>IFERROR(VLOOKUP($B370,'Raw Stats'!$BC$3:$BR$5288,8,FALSE),0)</f>
        <v>0</v>
      </c>
      <c r="CX370">
        <f>IFERROR(VLOOKUP($B370,'Raw Stats'!$BC$3:$BR$5288,9,FALSE),0)</f>
        <v>13</v>
      </c>
      <c r="CY370">
        <f>IFERROR(VLOOKUP($B370,'Raw Stats'!$BC$3:$BR$5288,10,FALSE),0)</f>
        <v>15</v>
      </c>
      <c r="CZ370">
        <f>IFERROR(VLOOKUP($B370,'Raw Stats'!$BC$3:$BR$5288,11,FALSE)+VLOOKUP($B370,'Raw Stats'!$BC$3:$BR$5288,12,FALSE),0)</f>
        <v>2</v>
      </c>
      <c r="DA370">
        <f>IFERROR(VLOOKUP($B370,'Raw Stats'!$BC$3:$BR$5288,13,FALSE)+VLOOKUP($B370,'Raw Stats'!$BC$3:$BR$5288,14,FALSE),0)</f>
        <v>0</v>
      </c>
      <c r="DB370">
        <f>IFERROR(VLOOKUP($B370,'Raw Stats'!$BC$3:$BR$5288,15,FALSE),0)</f>
        <v>0</v>
      </c>
      <c r="DC370">
        <f>IFERROR(VLOOKUP($B370,'Raw Stats'!$BC$3:$BR$5288,16,FALSE),0)</f>
        <v>12</v>
      </c>
      <c r="DE370">
        <f>IFERROR(VLOOKUP($B370,'Raw Stats'!$AK$3:$AZ$528,3,FALSE),0)</f>
        <v>75</v>
      </c>
      <c r="DF370">
        <f>IFERROR(VLOOKUP($B370,'Raw Stats'!$AK$3:$AZ$528,4,FALSE),0)</f>
        <v>7</v>
      </c>
      <c r="DG370">
        <f>IFERROR(VLOOKUP($B370,'Raw Stats'!$AK$3:$AZ$528,5,FALSE),0)</f>
        <v>23</v>
      </c>
      <c r="DH370">
        <f>IFERROR(VLOOKUP($B370,'Raw Stats'!$AK$3:$AZ$528,6,FALSE),0)</f>
        <v>30</v>
      </c>
      <c r="DI370">
        <f>IFERROR(VLOOKUP($B370,'Raw Stats'!$AK$3:$AZ$528,7,FALSE),0)</f>
        <v>-2</v>
      </c>
      <c r="DJ370">
        <f>IFERROR(VLOOKUP($B370,'Raw Stats'!$AK$3:$AZ$528,8,FALSE),0)</f>
        <v>18</v>
      </c>
      <c r="DK370">
        <f>IFERROR(VLOOKUP($B370,'Raw Stats'!$AK$3:$AZ$528,9,FALSE),0)</f>
        <v>52</v>
      </c>
      <c r="DL370">
        <f>IFERROR(VLOOKUP($B370,'Raw Stats'!$AK$3:$AZ$528,10,FALSE),0)</f>
        <v>90</v>
      </c>
      <c r="DM370">
        <f>IFERROR(VLOOKUP($B370,'Raw Stats'!$AK$3:$AZ$528,11,FALSE)+VLOOKUP($B370,'Raw Stats'!$AK$3:$AZ$528,12,FALSE),0)</f>
        <v>7</v>
      </c>
      <c r="DN370">
        <f>IFERROR(VLOOKUP($B370,'Raw Stats'!$AK$3:$AZ$528,13,FALSE)+VLOOKUP($B370,'Raw Stats'!$AK$3:$AZ$528,14,FALSE),0)</f>
        <v>0</v>
      </c>
      <c r="DO370">
        <f>IFERROR(VLOOKUP($B370,'Raw Stats'!$AK$3:$AZ$528,15,FALSE),0)</f>
        <v>0</v>
      </c>
      <c r="DP370">
        <f>IFERROR(VLOOKUP($B370,'Raw Stats'!$AK$3:$AZ$528,16,FALSE),0)</f>
        <v>79</v>
      </c>
      <c r="DR370">
        <f>IFERROR(VLOOKUP($B370,'Raw Stats'!$S$3:$AH$528,3,FALSE),0)</f>
        <v>0</v>
      </c>
      <c r="DS370">
        <f>IFERROR(VLOOKUP($B370,'Raw Stats'!$S$3:$AH$528,4,FALSE),0)</f>
        <v>0</v>
      </c>
      <c r="DT370">
        <f>IFERROR(VLOOKUP($B370,'Raw Stats'!$S$3:$AH$528,5,FALSE),0)</f>
        <v>0</v>
      </c>
      <c r="DU370">
        <f>IFERROR(VLOOKUP($B370,'Raw Stats'!$S$3:$AH$528,6,FALSE),0)</f>
        <v>0</v>
      </c>
      <c r="DV370">
        <f>IFERROR(VLOOKUP($B370,'Raw Stats'!$S$3:$AH$528,7,FALSE),0)</f>
        <v>0</v>
      </c>
      <c r="DW370">
        <f>IFERROR(VLOOKUP($B370,'Raw Stats'!$S$3:$AH$528,8,FALSE),0)</f>
        <v>0</v>
      </c>
      <c r="DX370">
        <f>IFERROR(VLOOKUP($B370,'Raw Stats'!$S$3:$AH$528,9,FALSE),0)</f>
        <v>0</v>
      </c>
      <c r="DY370">
        <f>IFERROR(VLOOKUP($B370,'Raw Stats'!$S$3:$AH$528,10,FALSE),0)</f>
        <v>0</v>
      </c>
      <c r="DZ370">
        <f>IFERROR(VLOOKUP($B370,'Raw Stats'!$S$3:$AH$528,11,FALSE)+VLOOKUP($B370,'Raw Stats'!$S$3:$AH$528,12,FALSE),0)</f>
        <v>0</v>
      </c>
      <c r="EA370">
        <f>IFERROR(VLOOKUP($B370,'Raw Stats'!$S$3:$AH$528,13,FALSE)+VLOOKUP($B370,'Raw Stats'!$S$3:$AH$528,14,FALSE),0)</f>
        <v>0</v>
      </c>
      <c r="EB370">
        <f>IFERROR(VLOOKUP($B370,'Raw Stats'!$S$3:$AH$528,15,FALSE),0)</f>
        <v>0</v>
      </c>
      <c r="EC370">
        <f>IFERROR(VLOOKUP($B370,'Raw Stats'!$S$3:$AH$528,16,FALSE),0)</f>
        <v>0</v>
      </c>
    </row>
    <row r="371" spans="1:133" x14ac:dyDescent="0.2">
      <c r="A371">
        <f>IFERROR(VLOOKUP(B371,Sheet2!$W$1:$X$300,2,FALSE),301)</f>
        <v>301</v>
      </c>
      <c r="B371" t="s">
        <v>146</v>
      </c>
      <c r="C371">
        <f t="shared" si="25"/>
        <v>0.52906181754877357</v>
      </c>
      <c r="D371">
        <f t="shared" si="26"/>
        <v>0</v>
      </c>
      <c r="E371">
        <f t="shared" si="27"/>
        <v>0</v>
      </c>
      <c r="F371">
        <f t="shared" si="28"/>
        <v>0</v>
      </c>
      <c r="G371">
        <f t="shared" si="29"/>
        <v>0</v>
      </c>
      <c r="J371">
        <f>BS371*'Value Calculations'!$D$3</f>
        <v>0</v>
      </c>
      <c r="K371">
        <f>BT371*'Value Calculations'!$D$4</f>
        <v>0.32561270404464993</v>
      </c>
      <c r="L371">
        <f>BU371*'Value Calculations'!$D$5</f>
        <v>0.26533810505292155</v>
      </c>
      <c r="M371">
        <f>BV371*'Value Calculations'!$D$6</f>
        <v>-0.25012986383872571</v>
      </c>
      <c r="N371">
        <f>BW371*'Value Calculations'!$D$7</f>
        <v>1.2303882787642992</v>
      </c>
      <c r="O371">
        <f>BX371*'Value Calculations'!$D$8</f>
        <v>2.8756581342615917</v>
      </c>
      <c r="P371">
        <f>BY371*'Value Calculations'!$D$9</f>
        <v>1.0076200587001338</v>
      </c>
      <c r="Q371">
        <f>BZ371*'Value Calculations'!$D$10</f>
        <v>0</v>
      </c>
      <c r="R371">
        <f>CA371*'Value Calculations'!$D$11</f>
        <v>0</v>
      </c>
      <c r="S371">
        <f>CB371*'Value Calculations'!$D$12</f>
        <v>0</v>
      </c>
      <c r="T371">
        <f>CC371*'Value Calculations'!$D$13</f>
        <v>0.89425439360041326</v>
      </c>
      <c r="V371">
        <f>CF371*'Value Calculations'!$D$3</f>
        <v>0</v>
      </c>
      <c r="W371">
        <f>CG371*'Value Calculations'!$D$4</f>
        <v>1.3024508161785997</v>
      </c>
      <c r="X371">
        <f>CH371*'Value Calculations'!$D$5</f>
        <v>0</v>
      </c>
      <c r="Y371">
        <f>CI371*'Value Calculations'!$D$6</f>
        <v>0</v>
      </c>
      <c r="Z371">
        <f>CJ371*'Value Calculations'!$D$7</f>
        <v>0</v>
      </c>
      <c r="AA371">
        <f>CK371*'Value Calculations'!$D$8</f>
        <v>0</v>
      </c>
      <c r="AB371">
        <f>CL371*'Value Calculations'!$D$9</f>
        <v>0</v>
      </c>
      <c r="AC371">
        <f>CM371*'Value Calculations'!$D$10</f>
        <v>0</v>
      </c>
      <c r="AD371">
        <f>CN371*'Value Calculations'!$D$11</f>
        <v>0</v>
      </c>
      <c r="AE371">
        <f>CO371*'Value Calculations'!$D$12</f>
        <v>0</v>
      </c>
      <c r="AF371">
        <f>CP371*'Value Calculations'!$D$13</f>
        <v>0</v>
      </c>
      <c r="AH371">
        <f>CS371*'Value Calculations'!$D$3</f>
        <v>0</v>
      </c>
      <c r="AI371">
        <f>CT371*'Value Calculations'!$D$4</f>
        <v>0</v>
      </c>
      <c r="AJ371">
        <f>CU371*'Value Calculations'!$D$5</f>
        <v>0</v>
      </c>
      <c r="AK371">
        <f>CV371*'Value Calculations'!$D$6</f>
        <v>0</v>
      </c>
      <c r="AL371">
        <f>CW371*'Value Calculations'!$D$7</f>
        <v>0</v>
      </c>
      <c r="AM371">
        <f>CX371*'Value Calculations'!$D$8</f>
        <v>0</v>
      </c>
      <c r="AN371">
        <f>CY371*'Value Calculations'!$D$9</f>
        <v>0</v>
      </c>
      <c r="AO371">
        <f>CZ371*'Value Calculations'!$D$10</f>
        <v>0</v>
      </c>
      <c r="AP371">
        <f>DA371*'Value Calculations'!$D$11</f>
        <v>0</v>
      </c>
      <c r="AQ371">
        <f>DB371*'Value Calculations'!$D$12</f>
        <v>0</v>
      </c>
      <c r="AR371">
        <f>DC371*'Value Calculations'!$D$13</f>
        <v>0</v>
      </c>
      <c r="AT371">
        <f>DF371*'Value Calculations'!$D$3</f>
        <v>0</v>
      </c>
      <c r="AU371">
        <f>DG371*'Value Calculations'!$D$4</f>
        <v>0</v>
      </c>
      <c r="AV371">
        <f>DH371*'Value Calculations'!$D$5</f>
        <v>0</v>
      </c>
      <c r="AW371">
        <f>DI371*'Value Calculations'!$D$6</f>
        <v>0</v>
      </c>
      <c r="AX371">
        <f>DJ371*'Value Calculations'!$D$7</f>
        <v>0</v>
      </c>
      <c r="AY371">
        <f>DK371*'Value Calculations'!$D$8</f>
        <v>0</v>
      </c>
      <c r="AZ371">
        <f>DL371*'Value Calculations'!$D$9</f>
        <v>0</v>
      </c>
      <c r="BA371">
        <f>DM371*'Value Calculations'!$D$10</f>
        <v>0</v>
      </c>
      <c r="BB371">
        <f>DN371*'Value Calculations'!$D$11</f>
        <v>0</v>
      </c>
      <c r="BC371">
        <f>DO371*'Value Calculations'!$D$12</f>
        <v>0</v>
      </c>
      <c r="BD371">
        <f>DP371*'Value Calculations'!$D$13</f>
        <v>0</v>
      </c>
      <c r="BF371">
        <f>DS371*'Value Calculations'!$D$3</f>
        <v>0</v>
      </c>
      <c r="BG371">
        <f>DT371*'Value Calculations'!$D$4</f>
        <v>0</v>
      </c>
      <c r="BH371">
        <f>DU371*'Value Calculations'!$D$5</f>
        <v>0</v>
      </c>
      <c r="BI371">
        <f>DV371*'Value Calculations'!$D$6</f>
        <v>0</v>
      </c>
      <c r="BJ371">
        <f>DW371*'Value Calculations'!$D$7</f>
        <v>0</v>
      </c>
      <c r="BK371">
        <f>DX371*'Value Calculations'!$D$8</f>
        <v>0</v>
      </c>
      <c r="BL371">
        <f>DY371*'Value Calculations'!$D$9</f>
        <v>0</v>
      </c>
      <c r="BM371">
        <f>DZ371*'Value Calculations'!$D$10</f>
        <v>0</v>
      </c>
      <c r="BN371">
        <f>EA371*'Value Calculations'!$D$11</f>
        <v>0</v>
      </c>
      <c r="BO371">
        <f>EB371*'Value Calculations'!$D$12</f>
        <v>0</v>
      </c>
      <c r="BP371">
        <f>EC371*'Value Calculations'!$D$13</f>
        <v>0</v>
      </c>
      <c r="BR371">
        <f>IFERROR(VLOOKUP($B371,'Raw Stats'!$CM$3:$DC$884,3,FALSE),0)</f>
        <v>12</v>
      </c>
      <c r="BS371">
        <f>IFERROR(VLOOKUP($B371,'Raw Stats'!$CM$3:$DC$884,4,FALSE),0)</f>
        <v>0</v>
      </c>
      <c r="BT371">
        <f>IFERROR(VLOOKUP($B371,'Raw Stats'!$CM$3:$DC$884,5,FALSE),0)</f>
        <v>1</v>
      </c>
      <c r="BU371">
        <f>IFERROR(VLOOKUP($B371,'Raw Stats'!$CM$3:$DC$884,6,FALSE),0)</f>
        <v>1</v>
      </c>
      <c r="BV371">
        <f>IFERROR(VLOOKUP($B371,'Raw Stats'!$CM$3:$DC$884,7,FALSE),0)</f>
        <v>-2</v>
      </c>
      <c r="BW371">
        <f>IFERROR(VLOOKUP($B371,'Raw Stats'!$CM$3:$DC$884,8,FALSE),0)</f>
        <v>14</v>
      </c>
      <c r="BX371">
        <f>IFERROR(VLOOKUP($B371,'Raw Stats'!$CM$3:$DC$884,9,FALSE),0)</f>
        <v>40</v>
      </c>
      <c r="BY371">
        <f>IFERROR(VLOOKUP($B371,'Raw Stats'!$CM$3:$DC$884,10,FALSE),0)</f>
        <v>8</v>
      </c>
      <c r="BZ371">
        <f>IFERROR(VLOOKUP($B371,'Raw Stats'!$CM$3:$DC$884,11,FALSE)+VLOOKUP($B371,'Raw Stats'!$CM$3:$DC$884,12,FALSE),0)</f>
        <v>0</v>
      </c>
      <c r="CA371">
        <f>IFERROR(VLOOKUP($B371,'Raw Stats'!$CM$3:$DC$884,13,FALSE)+VLOOKUP($B371,'Raw Stats'!$CM$3:$DC$884,14,FALSE),0)</f>
        <v>0</v>
      </c>
      <c r="CB371">
        <f>IFERROR(VLOOKUP($B371,'Raw Stats'!$CM$3:$DC$884,15,FALSE),0)</f>
        <v>0</v>
      </c>
      <c r="CC371">
        <f>IFERROR(VLOOKUP($B371,'Raw Stats'!$CM$3:$DC$884,16,FALSE),0)</f>
        <v>13</v>
      </c>
      <c r="CE371">
        <f>IFERROR(VLOOKUP($B371,'Raw Stats'!$BU$3:$CJ$528,3,FALSE),0)</f>
        <v>0</v>
      </c>
      <c r="CF371">
        <f>IFERROR(VLOOKUP($B371,'Raw Stats'!$BU$3:$CJ$528,4,FALSE),0)</f>
        <v>0</v>
      </c>
      <c r="CG371">
        <f>IFERROR(VLOOKUP($B371,'Raw Stats'!$BU$3:$CJ$5288,5,FALSE),0)</f>
        <v>4</v>
      </c>
      <c r="CH371">
        <f>IFERROR(VLOOKUP($B371,'Raw Stats'!$BU$3:$CJ$528,6,FALSE),0)</f>
        <v>0</v>
      </c>
      <c r="CI371">
        <f>IFERROR(VLOOKUP($B371,'Raw Stats'!$BU$3:$CJ$528,7,FALSE),0)</f>
        <v>0</v>
      </c>
      <c r="CJ371">
        <f>IFERROR(VLOOKUP($B371,'Raw Stats'!$BU$3:$CJ$528,8,FALSE),0)</f>
        <v>0</v>
      </c>
      <c r="CK371">
        <f>IFERROR(VLOOKUP($B371,'Raw Stats'!$BU$3:$CJ$528,9,FALSE),0)</f>
        <v>0</v>
      </c>
      <c r="CL371">
        <f>IFERROR(VLOOKUP($B371,'Raw Stats'!$BU$3:$CJ$528,10,FALSE),0)</f>
        <v>0</v>
      </c>
      <c r="CM371">
        <f>IFERROR(VLOOKUP($B371,'Raw Stats'!$BU$3:$CJ$528,11,FALSE)+VLOOKUP($B371,'Raw Stats'!$BU$3:$CJ$528,12,FALSE),0)</f>
        <v>0</v>
      </c>
      <c r="CN371">
        <f>IFERROR(VLOOKUP($B371,'Raw Stats'!$BU$3:$CJ$528,13,FALSE)+VLOOKUP($B371,'Raw Stats'!$BU$3:$CJ$528,14,FALSE),0)</f>
        <v>0</v>
      </c>
      <c r="CO371">
        <f>IFERROR(VLOOKUP($B371,'Raw Stats'!$BU$3:$CJ$528,15,FALSE),0)</f>
        <v>0</v>
      </c>
      <c r="CP371">
        <f>IFERROR(VLOOKUP($B371,'Raw Stats'!$BU$3:$CJ$528,16,FALSE),0)</f>
        <v>0</v>
      </c>
      <c r="CR371">
        <f>IFERROR(VLOOKUP($B371,'Raw Stats'!$BC$3:$BR$528,3,FALSE),0)</f>
        <v>0</v>
      </c>
      <c r="CS371">
        <f>IFERROR(VLOOKUP($B371,'Raw Stats'!$BC$3:$BR$528,4,FALSE),0)</f>
        <v>0</v>
      </c>
      <c r="CT371">
        <f>IFERROR(VLOOKUP($B371,'Raw Stats'!$BC$3:$BR$5288,5,FALSE),0)</f>
        <v>0</v>
      </c>
      <c r="CU371">
        <f>IFERROR(VLOOKUP($B371,'Raw Stats'!$BC$3:$BR$52888,6,FALSE),0)</f>
        <v>0</v>
      </c>
      <c r="CV371">
        <f>IFERROR(VLOOKUP($B371,'Raw Stats'!$BC$3:$BR$5288,7,FALSE),0)</f>
        <v>0</v>
      </c>
      <c r="CW371">
        <f>IFERROR(VLOOKUP($B371,'Raw Stats'!$BC$3:$BR$5288,8,FALSE),0)</f>
        <v>0</v>
      </c>
      <c r="CX371">
        <f>IFERROR(VLOOKUP($B371,'Raw Stats'!$BC$3:$BR$5288,9,FALSE),0)</f>
        <v>0</v>
      </c>
      <c r="CY371">
        <f>IFERROR(VLOOKUP($B371,'Raw Stats'!$BC$3:$BR$5288,10,FALSE),0)</f>
        <v>0</v>
      </c>
      <c r="CZ371">
        <f>IFERROR(VLOOKUP($B371,'Raw Stats'!$BC$3:$BR$5288,11,FALSE)+VLOOKUP($B371,'Raw Stats'!$BC$3:$BR$5288,12,FALSE),0)</f>
        <v>0</v>
      </c>
      <c r="DA371">
        <f>IFERROR(VLOOKUP($B371,'Raw Stats'!$BC$3:$BR$5288,13,FALSE)+VLOOKUP($B371,'Raw Stats'!$BC$3:$BR$5288,14,FALSE),0)</f>
        <v>0</v>
      </c>
      <c r="DB371">
        <f>IFERROR(VLOOKUP($B371,'Raw Stats'!$BC$3:$BR$5288,15,FALSE),0)</f>
        <v>0</v>
      </c>
      <c r="DC371">
        <f>IFERROR(VLOOKUP($B371,'Raw Stats'!$BC$3:$BR$5288,16,FALSE),0)</f>
        <v>0</v>
      </c>
      <c r="DE371">
        <f>IFERROR(VLOOKUP($B371,'Raw Stats'!$AK$3:$AZ$528,3,FALSE),0)</f>
        <v>0</v>
      </c>
      <c r="DF371">
        <f>IFERROR(VLOOKUP($B371,'Raw Stats'!$AK$3:$AZ$528,4,FALSE),0)</f>
        <v>0</v>
      </c>
      <c r="DG371">
        <f>IFERROR(VLOOKUP($B371,'Raw Stats'!$AK$3:$AZ$528,5,FALSE),0)</f>
        <v>0</v>
      </c>
      <c r="DH371">
        <f>IFERROR(VLOOKUP($B371,'Raw Stats'!$AK$3:$AZ$528,6,FALSE),0)</f>
        <v>0</v>
      </c>
      <c r="DI371">
        <f>IFERROR(VLOOKUP($B371,'Raw Stats'!$AK$3:$AZ$528,7,FALSE),0)</f>
        <v>0</v>
      </c>
      <c r="DJ371">
        <f>IFERROR(VLOOKUP($B371,'Raw Stats'!$AK$3:$AZ$528,8,FALSE),0)</f>
        <v>0</v>
      </c>
      <c r="DK371">
        <f>IFERROR(VLOOKUP($B371,'Raw Stats'!$AK$3:$AZ$528,9,FALSE),0)</f>
        <v>0</v>
      </c>
      <c r="DL371">
        <f>IFERROR(VLOOKUP($B371,'Raw Stats'!$AK$3:$AZ$528,10,FALSE),0)</f>
        <v>0</v>
      </c>
      <c r="DM371">
        <f>IFERROR(VLOOKUP($B371,'Raw Stats'!$AK$3:$AZ$528,11,FALSE)+VLOOKUP($B371,'Raw Stats'!$AK$3:$AZ$528,12,FALSE),0)</f>
        <v>0</v>
      </c>
      <c r="DN371">
        <f>IFERROR(VLOOKUP($B371,'Raw Stats'!$AK$3:$AZ$528,13,FALSE)+VLOOKUP($B371,'Raw Stats'!$AK$3:$AZ$528,14,FALSE),0)</f>
        <v>0</v>
      </c>
      <c r="DO371">
        <f>IFERROR(VLOOKUP($B371,'Raw Stats'!$AK$3:$AZ$528,15,FALSE),0)</f>
        <v>0</v>
      </c>
      <c r="DP371">
        <f>IFERROR(VLOOKUP($B371,'Raw Stats'!$AK$3:$AZ$528,16,FALSE),0)</f>
        <v>0</v>
      </c>
      <c r="DR371">
        <f>IFERROR(VLOOKUP($B371,'Raw Stats'!$S$3:$AH$528,3,FALSE),0)</f>
        <v>0</v>
      </c>
      <c r="DS371">
        <f>IFERROR(VLOOKUP($B371,'Raw Stats'!$S$3:$AH$528,4,FALSE),0)</f>
        <v>0</v>
      </c>
      <c r="DT371">
        <f>IFERROR(VLOOKUP($B371,'Raw Stats'!$S$3:$AH$528,5,FALSE),0)</f>
        <v>0</v>
      </c>
      <c r="DU371">
        <f>IFERROR(VLOOKUP($B371,'Raw Stats'!$S$3:$AH$528,6,FALSE),0)</f>
        <v>0</v>
      </c>
      <c r="DV371">
        <f>IFERROR(VLOOKUP($B371,'Raw Stats'!$S$3:$AH$528,7,FALSE),0)</f>
        <v>0</v>
      </c>
      <c r="DW371">
        <f>IFERROR(VLOOKUP($B371,'Raw Stats'!$S$3:$AH$528,8,FALSE),0)</f>
        <v>0</v>
      </c>
      <c r="DX371">
        <f>IFERROR(VLOOKUP($B371,'Raw Stats'!$S$3:$AH$528,9,FALSE),0)</f>
        <v>0</v>
      </c>
      <c r="DY371">
        <f>IFERROR(VLOOKUP($B371,'Raw Stats'!$S$3:$AH$528,10,FALSE),0)</f>
        <v>0</v>
      </c>
      <c r="DZ371">
        <f>IFERROR(VLOOKUP($B371,'Raw Stats'!$S$3:$AH$528,11,FALSE)+VLOOKUP($B371,'Raw Stats'!$S$3:$AH$528,12,FALSE),0)</f>
        <v>0</v>
      </c>
      <c r="EA371">
        <f>IFERROR(VLOOKUP($B371,'Raw Stats'!$S$3:$AH$528,13,FALSE)+VLOOKUP($B371,'Raw Stats'!$S$3:$AH$528,14,FALSE),0)</f>
        <v>0</v>
      </c>
      <c r="EB371">
        <f>IFERROR(VLOOKUP($B371,'Raw Stats'!$S$3:$AH$528,15,FALSE),0)</f>
        <v>0</v>
      </c>
      <c r="EC371">
        <f>IFERROR(VLOOKUP($B371,'Raw Stats'!$S$3:$AH$528,16,FALSE),0)</f>
        <v>0</v>
      </c>
    </row>
    <row r="372" spans="1:133" x14ac:dyDescent="0.2">
      <c r="A372">
        <f>IFERROR(VLOOKUP(B372,Sheet2!$W$1:$X$300,2,FALSE),301)</f>
        <v>301</v>
      </c>
      <c r="B372" t="s">
        <v>154</v>
      </c>
      <c r="C372">
        <f t="shared" si="25"/>
        <v>0.5285335427044936</v>
      </c>
      <c r="D372">
        <f t="shared" si="26"/>
        <v>0</v>
      </c>
      <c r="E372">
        <f t="shared" si="27"/>
        <v>0</v>
      </c>
      <c r="F372">
        <f t="shared" si="28"/>
        <v>0</v>
      </c>
      <c r="G372">
        <f t="shared" si="29"/>
        <v>0</v>
      </c>
      <c r="J372">
        <f>BS372*'Value Calculations'!$D$3</f>
        <v>1.2232062858781136</v>
      </c>
      <c r="K372">
        <f>BT372*'Value Calculations'!$D$4</f>
        <v>0.32561270404464993</v>
      </c>
      <c r="L372">
        <f>BU372*'Value Calculations'!$D$5</f>
        <v>1.0613524202116862</v>
      </c>
      <c r="M372">
        <f>BV372*'Value Calculations'!$D$6</f>
        <v>0</v>
      </c>
      <c r="N372">
        <f>BW372*'Value Calculations'!$D$7</f>
        <v>7.6459843037495734</v>
      </c>
      <c r="O372">
        <f>BX372*'Value Calculations'!$D$8</f>
        <v>6.7577966155147404</v>
      </c>
      <c r="P372">
        <f>BY372*'Value Calculations'!$D$9</f>
        <v>1.7633351027252342</v>
      </c>
      <c r="Q372">
        <f>BZ372*'Value Calculations'!$D$10</f>
        <v>0</v>
      </c>
      <c r="R372">
        <f>CA372*'Value Calculations'!$D$11</f>
        <v>0</v>
      </c>
      <c r="S372">
        <f>CB372*'Value Calculations'!$D$12</f>
        <v>0</v>
      </c>
      <c r="T372">
        <f>CC372*'Value Calculations'!$D$13</f>
        <v>1.3069871906467578</v>
      </c>
      <c r="V372">
        <f>CF372*'Value Calculations'!$D$3</f>
        <v>0</v>
      </c>
      <c r="W372">
        <f>CG372*'Value Calculations'!$D$4</f>
        <v>0</v>
      </c>
      <c r="X372">
        <f>CH372*'Value Calculations'!$D$5</f>
        <v>0</v>
      </c>
      <c r="Y372">
        <f>CI372*'Value Calculations'!$D$6</f>
        <v>0</v>
      </c>
      <c r="Z372">
        <f>CJ372*'Value Calculations'!$D$7</f>
        <v>0</v>
      </c>
      <c r="AA372">
        <f>CK372*'Value Calculations'!$D$8</f>
        <v>0</v>
      </c>
      <c r="AB372">
        <f>CL372*'Value Calculations'!$D$9</f>
        <v>0</v>
      </c>
      <c r="AC372">
        <f>CM372*'Value Calculations'!$D$10</f>
        <v>0</v>
      </c>
      <c r="AD372">
        <f>CN372*'Value Calculations'!$D$11</f>
        <v>0</v>
      </c>
      <c r="AE372">
        <f>CO372*'Value Calculations'!$D$12</f>
        <v>0</v>
      </c>
      <c r="AF372">
        <f>CP372*'Value Calculations'!$D$13</f>
        <v>0</v>
      </c>
      <c r="AH372">
        <f>CS372*'Value Calculations'!$D$3</f>
        <v>0</v>
      </c>
      <c r="AI372">
        <f>CT372*'Value Calculations'!$D$4</f>
        <v>0</v>
      </c>
      <c r="AJ372">
        <f>CU372*'Value Calculations'!$D$5</f>
        <v>0</v>
      </c>
      <c r="AK372">
        <f>CV372*'Value Calculations'!$D$6</f>
        <v>-0.12506493191936285</v>
      </c>
      <c r="AL372">
        <f>CW372*'Value Calculations'!$D$7</f>
        <v>6.0640565167669038</v>
      </c>
      <c r="AM372">
        <f>CX372*'Value Calculations'!$D$8</f>
        <v>2.7318752275485121</v>
      </c>
      <c r="AN372">
        <f>CY372*'Value Calculations'!$D$9</f>
        <v>0.62976253668758364</v>
      </c>
      <c r="AO372">
        <f>CZ372*'Value Calculations'!$D$10</f>
        <v>0</v>
      </c>
      <c r="AP372">
        <f>DA372*'Value Calculations'!$D$11</f>
        <v>0</v>
      </c>
      <c r="AQ372">
        <f>DB372*'Value Calculations'!$D$12</f>
        <v>0</v>
      </c>
      <c r="AR372">
        <f>DC372*'Value Calculations'!$D$13</f>
        <v>1.0318319926158614</v>
      </c>
      <c r="AT372">
        <f>DF372*'Value Calculations'!$D$3</f>
        <v>0</v>
      </c>
      <c r="AU372">
        <f>DG372*'Value Calculations'!$D$4</f>
        <v>0</v>
      </c>
      <c r="AV372">
        <f>DH372*'Value Calculations'!$D$5</f>
        <v>0</v>
      </c>
      <c r="AW372">
        <f>DI372*'Value Calculations'!$D$6</f>
        <v>0</v>
      </c>
      <c r="AX372">
        <f>DJ372*'Value Calculations'!$D$7</f>
        <v>0</v>
      </c>
      <c r="AY372">
        <f>DK372*'Value Calculations'!$D$8</f>
        <v>0</v>
      </c>
      <c r="AZ372">
        <f>DL372*'Value Calculations'!$D$9</f>
        <v>0</v>
      </c>
      <c r="BA372">
        <f>DM372*'Value Calculations'!$D$10</f>
        <v>0</v>
      </c>
      <c r="BB372">
        <f>DN372*'Value Calculations'!$D$11</f>
        <v>0</v>
      </c>
      <c r="BC372">
        <f>DO372*'Value Calculations'!$D$12</f>
        <v>0</v>
      </c>
      <c r="BD372">
        <f>DP372*'Value Calculations'!$D$13</f>
        <v>0</v>
      </c>
      <c r="BF372">
        <f>DS372*'Value Calculations'!$D$3</f>
        <v>0</v>
      </c>
      <c r="BG372">
        <f>DT372*'Value Calculations'!$D$4</f>
        <v>0</v>
      </c>
      <c r="BH372">
        <f>DU372*'Value Calculations'!$D$5</f>
        <v>0</v>
      </c>
      <c r="BI372">
        <f>DV372*'Value Calculations'!$D$6</f>
        <v>0</v>
      </c>
      <c r="BJ372">
        <f>DW372*'Value Calculations'!$D$7</f>
        <v>0</v>
      </c>
      <c r="BK372">
        <f>DX372*'Value Calculations'!$D$8</f>
        <v>0</v>
      </c>
      <c r="BL372">
        <f>DY372*'Value Calculations'!$D$9</f>
        <v>0</v>
      </c>
      <c r="BM372">
        <f>DZ372*'Value Calculations'!$D$10</f>
        <v>0</v>
      </c>
      <c r="BN372">
        <f>EA372*'Value Calculations'!$D$11</f>
        <v>0</v>
      </c>
      <c r="BO372">
        <f>EB372*'Value Calculations'!$D$12</f>
        <v>0</v>
      </c>
      <c r="BP372">
        <f>EC372*'Value Calculations'!$D$13</f>
        <v>0</v>
      </c>
      <c r="BR372">
        <f>IFERROR(VLOOKUP($B372,'Raw Stats'!$CM$3:$DC$884,3,FALSE),0)</f>
        <v>38</v>
      </c>
      <c r="BS372">
        <f>IFERROR(VLOOKUP($B372,'Raw Stats'!$CM$3:$DC$884,4,FALSE),0)</f>
        <v>3</v>
      </c>
      <c r="BT372">
        <f>IFERROR(VLOOKUP($B372,'Raw Stats'!$CM$3:$DC$884,5,FALSE),0)</f>
        <v>1</v>
      </c>
      <c r="BU372">
        <f>IFERROR(VLOOKUP($B372,'Raw Stats'!$CM$3:$DC$884,6,FALSE),0)</f>
        <v>4</v>
      </c>
      <c r="BV372">
        <f>IFERROR(VLOOKUP($B372,'Raw Stats'!$CM$3:$DC$884,7,FALSE),0)</f>
        <v>0</v>
      </c>
      <c r="BW372">
        <f>IFERROR(VLOOKUP($B372,'Raw Stats'!$CM$3:$DC$884,8,FALSE),0)</f>
        <v>87</v>
      </c>
      <c r="BX372">
        <f>IFERROR(VLOOKUP($B372,'Raw Stats'!$CM$3:$DC$884,9,FALSE),0)</f>
        <v>94</v>
      </c>
      <c r="BY372">
        <f>IFERROR(VLOOKUP($B372,'Raw Stats'!$CM$3:$DC$884,10,FALSE),0)</f>
        <v>14</v>
      </c>
      <c r="BZ372">
        <f>IFERROR(VLOOKUP($B372,'Raw Stats'!$CM$3:$DC$884,11,FALSE)+VLOOKUP($B372,'Raw Stats'!$CM$3:$DC$884,12,FALSE),0)</f>
        <v>0</v>
      </c>
      <c r="CA372">
        <f>IFERROR(VLOOKUP($B372,'Raw Stats'!$CM$3:$DC$884,13,FALSE)+VLOOKUP($B372,'Raw Stats'!$CM$3:$DC$884,14,FALSE),0)</f>
        <v>0</v>
      </c>
      <c r="CB372">
        <f>IFERROR(VLOOKUP($B372,'Raw Stats'!$CM$3:$DC$884,15,FALSE),0)</f>
        <v>0</v>
      </c>
      <c r="CC372">
        <f>IFERROR(VLOOKUP($B372,'Raw Stats'!$CM$3:$DC$884,16,FALSE),0)</f>
        <v>19</v>
      </c>
      <c r="CE372">
        <f>IFERROR(VLOOKUP($B372,'Raw Stats'!$BU$3:$CJ$528,3,FALSE),0)</f>
        <v>0</v>
      </c>
      <c r="CF372">
        <f>IFERROR(VLOOKUP($B372,'Raw Stats'!$BU$3:$CJ$528,4,FALSE),0)</f>
        <v>0</v>
      </c>
      <c r="CG372">
        <f>IFERROR(VLOOKUP($B372,'Raw Stats'!$BU$3:$CJ$5288,5,FALSE),0)</f>
        <v>0</v>
      </c>
      <c r="CH372">
        <f>IFERROR(VLOOKUP($B372,'Raw Stats'!$BU$3:$CJ$528,6,FALSE),0)</f>
        <v>0</v>
      </c>
      <c r="CI372">
        <f>IFERROR(VLOOKUP($B372,'Raw Stats'!$BU$3:$CJ$528,7,FALSE),0)</f>
        <v>0</v>
      </c>
      <c r="CJ372">
        <f>IFERROR(VLOOKUP($B372,'Raw Stats'!$BU$3:$CJ$528,8,FALSE),0)</f>
        <v>0</v>
      </c>
      <c r="CK372">
        <f>IFERROR(VLOOKUP($B372,'Raw Stats'!$BU$3:$CJ$528,9,FALSE),0)</f>
        <v>0</v>
      </c>
      <c r="CL372">
        <f>IFERROR(VLOOKUP($B372,'Raw Stats'!$BU$3:$CJ$528,10,FALSE),0)</f>
        <v>0</v>
      </c>
      <c r="CM372">
        <f>IFERROR(VLOOKUP($B372,'Raw Stats'!$BU$3:$CJ$528,11,FALSE)+VLOOKUP($B372,'Raw Stats'!$BU$3:$CJ$528,12,FALSE),0)</f>
        <v>0</v>
      </c>
      <c r="CN372">
        <f>IFERROR(VLOOKUP($B372,'Raw Stats'!$BU$3:$CJ$528,13,FALSE)+VLOOKUP($B372,'Raw Stats'!$BU$3:$CJ$528,14,FALSE),0)</f>
        <v>0</v>
      </c>
      <c r="CO372">
        <f>IFERROR(VLOOKUP($B372,'Raw Stats'!$BU$3:$CJ$528,15,FALSE),0)</f>
        <v>0</v>
      </c>
      <c r="CP372">
        <f>IFERROR(VLOOKUP($B372,'Raw Stats'!$BU$3:$CJ$528,16,FALSE),0)</f>
        <v>0</v>
      </c>
      <c r="CR372">
        <f>IFERROR(VLOOKUP($B372,'Raw Stats'!$BC$3:$BR$528,3,FALSE),0)</f>
        <v>0</v>
      </c>
      <c r="CS372">
        <f>IFERROR(VLOOKUP($B372,'Raw Stats'!$BC$3:$BR$528,4,FALSE),0)</f>
        <v>0</v>
      </c>
      <c r="CT372">
        <f>IFERROR(VLOOKUP($B372,'Raw Stats'!$BC$3:$BR$5288,5,FALSE),0)</f>
        <v>0</v>
      </c>
      <c r="CU372">
        <f>IFERROR(VLOOKUP($B372,'Raw Stats'!$BC$3:$BR$52888,6,FALSE),0)</f>
        <v>0</v>
      </c>
      <c r="CV372">
        <f>IFERROR(VLOOKUP($B372,'Raw Stats'!$BC$3:$BR$5288,7,FALSE),0)</f>
        <v>-1</v>
      </c>
      <c r="CW372">
        <f>IFERROR(VLOOKUP($B372,'Raw Stats'!$BC$3:$BR$5288,8,FALSE),0)</f>
        <v>69</v>
      </c>
      <c r="CX372">
        <f>IFERROR(VLOOKUP($B372,'Raw Stats'!$BC$3:$BR$5288,9,FALSE),0)</f>
        <v>38</v>
      </c>
      <c r="CY372">
        <f>IFERROR(VLOOKUP($B372,'Raw Stats'!$BC$3:$BR$5288,10,FALSE),0)</f>
        <v>5</v>
      </c>
      <c r="CZ372">
        <f>IFERROR(VLOOKUP($B372,'Raw Stats'!$BC$3:$BR$5288,11,FALSE)+VLOOKUP($B372,'Raw Stats'!$BC$3:$BR$5288,12,FALSE),0)</f>
        <v>0</v>
      </c>
      <c r="DA372">
        <f>IFERROR(VLOOKUP($B372,'Raw Stats'!$BC$3:$BR$5288,13,FALSE)+VLOOKUP($B372,'Raw Stats'!$BC$3:$BR$5288,14,FALSE),0)</f>
        <v>0</v>
      </c>
      <c r="DB372">
        <f>IFERROR(VLOOKUP($B372,'Raw Stats'!$BC$3:$BR$5288,15,FALSE),0)</f>
        <v>0</v>
      </c>
      <c r="DC372">
        <f>IFERROR(VLOOKUP($B372,'Raw Stats'!$BC$3:$BR$5288,16,FALSE),0)</f>
        <v>15</v>
      </c>
      <c r="DE372">
        <f>IFERROR(VLOOKUP($B372,'Raw Stats'!$AK$3:$AZ$528,3,FALSE),0)</f>
        <v>0</v>
      </c>
      <c r="DF372">
        <f>IFERROR(VLOOKUP($B372,'Raw Stats'!$AK$3:$AZ$528,4,FALSE),0)</f>
        <v>0</v>
      </c>
      <c r="DG372">
        <f>IFERROR(VLOOKUP($B372,'Raw Stats'!$AK$3:$AZ$528,5,FALSE),0)</f>
        <v>0</v>
      </c>
      <c r="DH372">
        <f>IFERROR(VLOOKUP($B372,'Raw Stats'!$AK$3:$AZ$528,6,FALSE),0)</f>
        <v>0</v>
      </c>
      <c r="DI372">
        <f>IFERROR(VLOOKUP($B372,'Raw Stats'!$AK$3:$AZ$528,7,FALSE),0)</f>
        <v>0</v>
      </c>
      <c r="DJ372">
        <f>IFERROR(VLOOKUP($B372,'Raw Stats'!$AK$3:$AZ$528,8,FALSE),0)</f>
        <v>0</v>
      </c>
      <c r="DK372">
        <f>IFERROR(VLOOKUP($B372,'Raw Stats'!$AK$3:$AZ$528,9,FALSE),0)</f>
        <v>0</v>
      </c>
      <c r="DL372">
        <f>IFERROR(VLOOKUP($B372,'Raw Stats'!$AK$3:$AZ$528,10,FALSE),0)</f>
        <v>0</v>
      </c>
      <c r="DM372">
        <f>IFERROR(VLOOKUP($B372,'Raw Stats'!$AK$3:$AZ$528,11,FALSE)+VLOOKUP($B372,'Raw Stats'!$AK$3:$AZ$528,12,FALSE),0)</f>
        <v>0</v>
      </c>
      <c r="DN372">
        <f>IFERROR(VLOOKUP($B372,'Raw Stats'!$AK$3:$AZ$528,13,FALSE)+VLOOKUP($B372,'Raw Stats'!$AK$3:$AZ$528,14,FALSE),0)</f>
        <v>0</v>
      </c>
      <c r="DO372">
        <f>IFERROR(VLOOKUP($B372,'Raw Stats'!$AK$3:$AZ$528,15,FALSE),0)</f>
        <v>0</v>
      </c>
      <c r="DP372">
        <f>IFERROR(VLOOKUP($B372,'Raw Stats'!$AK$3:$AZ$528,16,FALSE),0)</f>
        <v>0</v>
      </c>
      <c r="DR372">
        <f>IFERROR(VLOOKUP($B372,'Raw Stats'!$S$3:$AH$528,3,FALSE),0)</f>
        <v>0</v>
      </c>
      <c r="DS372">
        <f>IFERROR(VLOOKUP($B372,'Raw Stats'!$S$3:$AH$528,4,FALSE),0)</f>
        <v>0</v>
      </c>
      <c r="DT372">
        <f>IFERROR(VLOOKUP($B372,'Raw Stats'!$S$3:$AH$528,5,FALSE),0)</f>
        <v>0</v>
      </c>
      <c r="DU372">
        <f>IFERROR(VLOOKUP($B372,'Raw Stats'!$S$3:$AH$528,6,FALSE),0)</f>
        <v>0</v>
      </c>
      <c r="DV372">
        <f>IFERROR(VLOOKUP($B372,'Raw Stats'!$S$3:$AH$528,7,FALSE),0)</f>
        <v>0</v>
      </c>
      <c r="DW372">
        <f>IFERROR(VLOOKUP($B372,'Raw Stats'!$S$3:$AH$528,8,FALSE),0)</f>
        <v>0</v>
      </c>
      <c r="DX372">
        <f>IFERROR(VLOOKUP($B372,'Raw Stats'!$S$3:$AH$528,9,FALSE),0)</f>
        <v>0</v>
      </c>
      <c r="DY372">
        <f>IFERROR(VLOOKUP($B372,'Raw Stats'!$S$3:$AH$528,10,FALSE),0)</f>
        <v>0</v>
      </c>
      <c r="DZ372">
        <f>IFERROR(VLOOKUP($B372,'Raw Stats'!$S$3:$AH$528,11,FALSE)+VLOOKUP($B372,'Raw Stats'!$S$3:$AH$528,12,FALSE),0)</f>
        <v>0</v>
      </c>
      <c r="EA372">
        <f>IFERROR(VLOOKUP($B372,'Raw Stats'!$S$3:$AH$528,13,FALSE)+VLOOKUP($B372,'Raw Stats'!$S$3:$AH$528,14,FALSE),0)</f>
        <v>0</v>
      </c>
      <c r="EB372">
        <f>IFERROR(VLOOKUP($B372,'Raw Stats'!$S$3:$AH$528,15,FALSE),0)</f>
        <v>0</v>
      </c>
      <c r="EC372">
        <f>IFERROR(VLOOKUP($B372,'Raw Stats'!$S$3:$AH$528,16,FALSE),0)</f>
        <v>0</v>
      </c>
    </row>
    <row r="373" spans="1:133" x14ac:dyDescent="0.2">
      <c r="A373">
        <f>IFERROR(VLOOKUP(B373,Sheet2!$W$1:$X$300,2,FALSE),301)</f>
        <v>301</v>
      </c>
      <c r="B373" t="s">
        <v>767</v>
      </c>
      <c r="C373">
        <f t="shared" si="25"/>
        <v>0.52640761053899554</v>
      </c>
      <c r="D373">
        <f t="shared" si="26"/>
        <v>0.6242046684903173</v>
      </c>
      <c r="E373">
        <f t="shared" si="27"/>
        <v>0.66038898344368269</v>
      </c>
      <c r="F373">
        <f t="shared" si="28"/>
        <v>0.62264233060128304</v>
      </c>
      <c r="G373">
        <f t="shared" si="29"/>
        <v>0.56435402242104593</v>
      </c>
      <c r="J373">
        <f>BS373*'Value Calculations'!$D$3</f>
        <v>1.2232062858781136</v>
      </c>
      <c r="K373">
        <f>BT373*'Value Calculations'!$D$4</f>
        <v>3.5817397444911494</v>
      </c>
      <c r="L373">
        <f>BU373*'Value Calculations'!$D$5</f>
        <v>3.7147334707409017</v>
      </c>
      <c r="M373">
        <f>BV373*'Value Calculations'!$D$6</f>
        <v>-2.1261038426291687</v>
      </c>
      <c r="N373">
        <f>BW373*'Value Calculations'!$D$7</f>
        <v>3.4275102051291193</v>
      </c>
      <c r="O373">
        <f>BX373*'Value Calculations'!$D$8</f>
        <v>11.215066723620208</v>
      </c>
      <c r="P373">
        <f>BY373*'Value Calculations'!$D$9</f>
        <v>10.831915631026439</v>
      </c>
      <c r="Q373">
        <f>BZ373*'Value Calculations'!$D$10</f>
        <v>0</v>
      </c>
      <c r="R373">
        <f>CA373*'Value Calculations'!$D$11</f>
        <v>0.9907141480249374</v>
      </c>
      <c r="S373">
        <f>CB373*'Value Calculations'!$D$12</f>
        <v>0</v>
      </c>
      <c r="T373">
        <f>CC373*'Value Calculations'!$D$13</f>
        <v>3.9897503714479976</v>
      </c>
      <c r="V373">
        <f>CF373*'Value Calculations'!$D$3</f>
        <v>1.2232062858781136</v>
      </c>
      <c r="W373">
        <f>CG373*'Value Calculations'!$D$4</f>
        <v>4.8841905606697491</v>
      </c>
      <c r="X373">
        <f>CH373*'Value Calculations'!$D$5</f>
        <v>4.7760858909525883</v>
      </c>
      <c r="Y373">
        <f>CI373*'Value Calculations'!$D$6</f>
        <v>-2.2511687745485314</v>
      </c>
      <c r="Z373">
        <f>CJ373*'Value Calculations'!$D$7</f>
        <v>5.5367472544393461</v>
      </c>
      <c r="AA373">
        <f>CK373*'Value Calculations'!$D$8</f>
        <v>9.7053462031328728</v>
      </c>
      <c r="AB373">
        <f>CL373*'Value Calculations'!$D$9</f>
        <v>13.602870792451807</v>
      </c>
      <c r="AC373">
        <f>CM373*'Value Calculations'!$D$10</f>
        <v>0.73063294815240942</v>
      </c>
      <c r="AD373">
        <f>CN373*'Value Calculations'!$D$11</f>
        <v>0</v>
      </c>
      <c r="AE373">
        <f>CO373*'Value Calculations'!$D$12</f>
        <v>0.81388273958941404</v>
      </c>
      <c r="AF373">
        <f>CP373*'Value Calculations'!$D$13</f>
        <v>5.296737562094755</v>
      </c>
      <c r="AH373">
        <f>CS373*'Value Calculations'!$D$3</f>
        <v>1.6309417145041516</v>
      </c>
      <c r="AI373">
        <f>CT373*'Value Calculations'!$D$4</f>
        <v>2.9305143364018491</v>
      </c>
      <c r="AJ373">
        <f>CU373*'Value Calculations'!$D$5</f>
        <v>3.4493953656879803</v>
      </c>
      <c r="AK373">
        <f>CV373*'Value Calculations'!$D$6</f>
        <v>1.1255843872742657</v>
      </c>
      <c r="AL373">
        <f>CW373*'Value Calculations'!$D$7</f>
        <v>3.0759706969107481</v>
      </c>
      <c r="AM373">
        <f>CX373*'Value Calculations'!$D$8</f>
        <v>6.3983393487320415</v>
      </c>
      <c r="AN373">
        <f>CY373*'Value Calculations'!$D$9</f>
        <v>7.5571504402510037</v>
      </c>
      <c r="AO373">
        <f>CZ373*'Value Calculations'!$D$10</f>
        <v>0</v>
      </c>
      <c r="AP373">
        <f>DA373*'Value Calculations'!$D$11</f>
        <v>0.9907141480249374</v>
      </c>
      <c r="AQ373">
        <f>DB373*'Value Calculations'!$D$12</f>
        <v>0</v>
      </c>
      <c r="AR373">
        <f>DC373*'Value Calculations'!$D$13</f>
        <v>4.5400607675097904</v>
      </c>
      <c r="AT373">
        <f>DF373*'Value Calculations'!$D$3</f>
        <v>2.4464125717562273</v>
      </c>
      <c r="AU373">
        <f>DG373*'Value Calculations'!$D$4</f>
        <v>5.8610286728036982</v>
      </c>
      <c r="AV373">
        <f>DH373*'Value Calculations'!$D$5</f>
        <v>6.3681145212701171</v>
      </c>
      <c r="AW373">
        <f>DI373*'Value Calculations'!$D$6</f>
        <v>1.1255843872742657</v>
      </c>
      <c r="AX373">
        <f>DJ373*'Value Calculations'!$D$7</f>
        <v>4.0427043445112689</v>
      </c>
      <c r="AY373">
        <f>DK373*'Value Calculations'!$D$8</f>
        <v>4.8886188282447058</v>
      </c>
      <c r="AZ373">
        <f>DL373*'Value Calculations'!$D$9</f>
        <v>10.202153094338854</v>
      </c>
      <c r="BA373">
        <f>DM373*'Value Calculations'!$D$10</f>
        <v>0.73063294815240942</v>
      </c>
      <c r="BB373">
        <f>DN373*'Value Calculations'!$D$11</f>
        <v>0.9907141480249374</v>
      </c>
      <c r="BC373">
        <f>DO373*'Value Calculations'!$D$12</f>
        <v>0.81388273958941404</v>
      </c>
      <c r="BD373">
        <f>DP373*'Value Calculations'!$D$13</f>
        <v>7.3604015473264788</v>
      </c>
      <c r="BF373">
        <f>DS373*'Value Calculations'!$D$3</f>
        <v>1.2232062858781136</v>
      </c>
      <c r="BG373">
        <f>DT373*'Value Calculations'!$D$4</f>
        <v>3.9073524485357991</v>
      </c>
      <c r="BH373">
        <f>DU373*'Value Calculations'!$D$5</f>
        <v>3.980071575793823</v>
      </c>
      <c r="BI373">
        <f>DV373*'Value Calculations'!$D$6</f>
        <v>2.7514285022259828</v>
      </c>
      <c r="BJ373">
        <f>DW373*'Value Calculations'!$D$7</f>
        <v>5.2730926232755682</v>
      </c>
      <c r="BK373">
        <f>DX373*'Value Calculations'!$D$8</f>
        <v>5.3199675483839446</v>
      </c>
      <c r="BL373">
        <f>DY373*'Value Calculations'!$D$9</f>
        <v>10.328105601676372</v>
      </c>
      <c r="BM373">
        <f>DZ373*'Value Calculations'!$D$10</f>
        <v>0.36531647407620471</v>
      </c>
      <c r="BN373">
        <f>EA373*'Value Calculations'!$D$11</f>
        <v>0.9907141480249374</v>
      </c>
      <c r="BO373">
        <f>EB373*'Value Calculations'!$D$12</f>
        <v>0</v>
      </c>
      <c r="BP373">
        <f>EC373*'Value Calculations'!$D$13</f>
        <v>5.3655263616024795</v>
      </c>
      <c r="BR373">
        <f>IFERROR(VLOOKUP($B373,'Raw Stats'!$CM$3:$DC$884,3,FALSE),0)</f>
        <v>70</v>
      </c>
      <c r="BS373">
        <f>IFERROR(VLOOKUP($B373,'Raw Stats'!$CM$3:$DC$884,4,FALSE),0)</f>
        <v>3</v>
      </c>
      <c r="BT373">
        <f>IFERROR(VLOOKUP($B373,'Raw Stats'!$CM$3:$DC$884,5,FALSE),0)</f>
        <v>11</v>
      </c>
      <c r="BU373">
        <f>IFERROR(VLOOKUP($B373,'Raw Stats'!$CM$3:$DC$884,6,FALSE),0)</f>
        <v>14</v>
      </c>
      <c r="BV373">
        <f>IFERROR(VLOOKUP($B373,'Raw Stats'!$CM$3:$DC$884,7,FALSE),0)</f>
        <v>-17</v>
      </c>
      <c r="BW373">
        <f>IFERROR(VLOOKUP($B373,'Raw Stats'!$CM$3:$DC$884,8,FALSE),0)</f>
        <v>39</v>
      </c>
      <c r="BX373">
        <f>IFERROR(VLOOKUP($B373,'Raw Stats'!$CM$3:$DC$884,9,FALSE),0)</f>
        <v>156</v>
      </c>
      <c r="BY373">
        <f>IFERROR(VLOOKUP($B373,'Raw Stats'!$CM$3:$DC$884,10,FALSE),0)</f>
        <v>86</v>
      </c>
      <c r="BZ373">
        <f>IFERROR(VLOOKUP($B373,'Raw Stats'!$CM$3:$DC$884,11,FALSE)+VLOOKUP($B373,'Raw Stats'!$CM$3:$DC$884,12,FALSE),0)</f>
        <v>0</v>
      </c>
      <c r="CA373">
        <f>IFERROR(VLOOKUP($B373,'Raw Stats'!$CM$3:$DC$884,13,FALSE)+VLOOKUP($B373,'Raw Stats'!$CM$3:$DC$884,14,FALSE),0)</f>
        <v>1</v>
      </c>
      <c r="CB373">
        <f>IFERROR(VLOOKUP($B373,'Raw Stats'!$CM$3:$DC$884,15,FALSE),0)</f>
        <v>0</v>
      </c>
      <c r="CC373">
        <f>IFERROR(VLOOKUP($B373,'Raw Stats'!$CM$3:$DC$884,16,FALSE),0)</f>
        <v>58</v>
      </c>
      <c r="CE373">
        <f>IFERROR(VLOOKUP($B373,'Raw Stats'!$BU$3:$CJ$528,3,FALSE),0)</f>
        <v>71</v>
      </c>
      <c r="CF373">
        <f>IFERROR(VLOOKUP($B373,'Raw Stats'!$BU$3:$CJ$528,4,FALSE),0)</f>
        <v>3</v>
      </c>
      <c r="CG373">
        <f>IFERROR(VLOOKUP($B373,'Raw Stats'!$BU$3:$CJ$5288,5,FALSE),0)</f>
        <v>15</v>
      </c>
      <c r="CH373">
        <f>IFERROR(VLOOKUP($B373,'Raw Stats'!$BU$3:$CJ$528,6,FALSE),0)</f>
        <v>18</v>
      </c>
      <c r="CI373">
        <f>IFERROR(VLOOKUP($B373,'Raw Stats'!$BU$3:$CJ$528,7,FALSE),0)</f>
        <v>-18</v>
      </c>
      <c r="CJ373">
        <f>IFERROR(VLOOKUP($B373,'Raw Stats'!$BU$3:$CJ$528,8,FALSE),0)</f>
        <v>63</v>
      </c>
      <c r="CK373">
        <f>IFERROR(VLOOKUP($B373,'Raw Stats'!$BU$3:$CJ$528,9,FALSE),0)</f>
        <v>135</v>
      </c>
      <c r="CL373">
        <f>IFERROR(VLOOKUP($B373,'Raw Stats'!$BU$3:$CJ$528,10,FALSE),0)</f>
        <v>108</v>
      </c>
      <c r="CM373">
        <f>IFERROR(VLOOKUP($B373,'Raw Stats'!$BU$3:$CJ$528,11,FALSE)+VLOOKUP($B373,'Raw Stats'!$BU$3:$CJ$528,12,FALSE),0)</f>
        <v>2</v>
      </c>
      <c r="CN373">
        <f>IFERROR(VLOOKUP($B373,'Raw Stats'!$BU$3:$CJ$528,13,FALSE)+VLOOKUP($B373,'Raw Stats'!$BU$3:$CJ$528,14,FALSE),0)</f>
        <v>0</v>
      </c>
      <c r="CO373">
        <f>IFERROR(VLOOKUP($B373,'Raw Stats'!$BU$3:$CJ$528,15,FALSE),0)</f>
        <v>1</v>
      </c>
      <c r="CP373">
        <f>IFERROR(VLOOKUP($B373,'Raw Stats'!$BU$3:$CJ$528,16,FALSE),0)</f>
        <v>77</v>
      </c>
      <c r="CR373">
        <f>IFERROR(VLOOKUP($B373,'Raw Stats'!$BC$3:$BR$528,3,FALSE),0)</f>
        <v>48</v>
      </c>
      <c r="CS373">
        <f>IFERROR(VLOOKUP($B373,'Raw Stats'!$BC$3:$BR$528,4,FALSE),0)</f>
        <v>4</v>
      </c>
      <c r="CT373">
        <f>IFERROR(VLOOKUP($B373,'Raw Stats'!$BC$3:$BR$5288,5,FALSE),0)</f>
        <v>9</v>
      </c>
      <c r="CU373">
        <f>IFERROR(VLOOKUP($B373,'Raw Stats'!$BC$3:$BR$52888,6,FALSE),0)</f>
        <v>13</v>
      </c>
      <c r="CV373">
        <f>IFERROR(VLOOKUP($B373,'Raw Stats'!$BC$3:$BR$5288,7,FALSE),0)</f>
        <v>9</v>
      </c>
      <c r="CW373">
        <f>IFERROR(VLOOKUP($B373,'Raw Stats'!$BC$3:$BR$5288,8,FALSE),0)</f>
        <v>35</v>
      </c>
      <c r="CX373">
        <f>IFERROR(VLOOKUP($B373,'Raw Stats'!$BC$3:$BR$5288,9,FALSE),0)</f>
        <v>89</v>
      </c>
      <c r="CY373">
        <f>IFERROR(VLOOKUP($B373,'Raw Stats'!$BC$3:$BR$5288,10,FALSE),0)</f>
        <v>60</v>
      </c>
      <c r="CZ373">
        <f>IFERROR(VLOOKUP($B373,'Raw Stats'!$BC$3:$BR$5288,11,FALSE)+VLOOKUP($B373,'Raw Stats'!$BC$3:$BR$5288,12,FALSE),0)</f>
        <v>0</v>
      </c>
      <c r="DA373">
        <f>IFERROR(VLOOKUP($B373,'Raw Stats'!$BC$3:$BR$5288,13,FALSE)+VLOOKUP($B373,'Raw Stats'!$BC$3:$BR$5288,14,FALSE),0)</f>
        <v>1</v>
      </c>
      <c r="DB373">
        <f>IFERROR(VLOOKUP($B373,'Raw Stats'!$BC$3:$BR$5288,15,FALSE),0)</f>
        <v>0</v>
      </c>
      <c r="DC373">
        <f>IFERROR(VLOOKUP($B373,'Raw Stats'!$BC$3:$BR$5288,16,FALSE),0)</f>
        <v>66</v>
      </c>
      <c r="DE373">
        <f>IFERROR(VLOOKUP($B373,'Raw Stats'!$AK$3:$AZ$528,3,FALSE),0)</f>
        <v>72</v>
      </c>
      <c r="DF373">
        <f>IFERROR(VLOOKUP($B373,'Raw Stats'!$AK$3:$AZ$528,4,FALSE),0)</f>
        <v>6</v>
      </c>
      <c r="DG373">
        <f>IFERROR(VLOOKUP($B373,'Raw Stats'!$AK$3:$AZ$528,5,FALSE),0)</f>
        <v>18</v>
      </c>
      <c r="DH373">
        <f>IFERROR(VLOOKUP($B373,'Raw Stats'!$AK$3:$AZ$528,6,FALSE),0)</f>
        <v>24</v>
      </c>
      <c r="DI373">
        <f>IFERROR(VLOOKUP($B373,'Raw Stats'!$AK$3:$AZ$528,7,FALSE),0)</f>
        <v>9</v>
      </c>
      <c r="DJ373">
        <f>IFERROR(VLOOKUP($B373,'Raw Stats'!$AK$3:$AZ$528,8,FALSE),0)</f>
        <v>46</v>
      </c>
      <c r="DK373">
        <f>IFERROR(VLOOKUP($B373,'Raw Stats'!$AK$3:$AZ$528,9,FALSE),0)</f>
        <v>68</v>
      </c>
      <c r="DL373">
        <f>IFERROR(VLOOKUP($B373,'Raw Stats'!$AK$3:$AZ$528,10,FALSE),0)</f>
        <v>81</v>
      </c>
      <c r="DM373">
        <f>IFERROR(VLOOKUP($B373,'Raw Stats'!$AK$3:$AZ$528,11,FALSE)+VLOOKUP($B373,'Raw Stats'!$AK$3:$AZ$528,12,FALSE),0)</f>
        <v>2</v>
      </c>
      <c r="DN373">
        <f>IFERROR(VLOOKUP($B373,'Raw Stats'!$AK$3:$AZ$528,13,FALSE)+VLOOKUP($B373,'Raw Stats'!$AK$3:$AZ$528,14,FALSE),0)</f>
        <v>1</v>
      </c>
      <c r="DO373">
        <f>IFERROR(VLOOKUP($B373,'Raw Stats'!$AK$3:$AZ$528,15,FALSE),0)</f>
        <v>1</v>
      </c>
      <c r="DP373">
        <f>IFERROR(VLOOKUP($B373,'Raw Stats'!$AK$3:$AZ$528,16,FALSE),0)</f>
        <v>107</v>
      </c>
      <c r="DR373">
        <f>IFERROR(VLOOKUP($B373,'Raw Stats'!$S$3:$AH$528,3,FALSE),0)</f>
        <v>70</v>
      </c>
      <c r="DS373">
        <f>IFERROR(VLOOKUP($B373,'Raw Stats'!$S$3:$AH$528,4,FALSE),0)</f>
        <v>3</v>
      </c>
      <c r="DT373">
        <f>IFERROR(VLOOKUP($B373,'Raw Stats'!$S$3:$AH$528,5,FALSE),0)</f>
        <v>12</v>
      </c>
      <c r="DU373">
        <f>IFERROR(VLOOKUP($B373,'Raw Stats'!$S$3:$AH$528,6,FALSE),0)</f>
        <v>15</v>
      </c>
      <c r="DV373">
        <f>IFERROR(VLOOKUP($B373,'Raw Stats'!$S$3:$AH$528,7,FALSE),0)</f>
        <v>22</v>
      </c>
      <c r="DW373">
        <f>IFERROR(VLOOKUP($B373,'Raw Stats'!$S$3:$AH$528,8,FALSE),0)</f>
        <v>60</v>
      </c>
      <c r="DX373">
        <f>IFERROR(VLOOKUP($B373,'Raw Stats'!$S$3:$AH$528,9,FALSE),0)</f>
        <v>74</v>
      </c>
      <c r="DY373">
        <f>IFERROR(VLOOKUP($B373,'Raw Stats'!$S$3:$AH$528,10,FALSE),0)</f>
        <v>82</v>
      </c>
      <c r="DZ373">
        <f>IFERROR(VLOOKUP($B373,'Raw Stats'!$S$3:$AH$528,11,FALSE)+VLOOKUP($B373,'Raw Stats'!$S$3:$AH$528,12,FALSE),0)</f>
        <v>1</v>
      </c>
      <c r="EA373">
        <f>IFERROR(VLOOKUP($B373,'Raw Stats'!$S$3:$AH$528,13,FALSE)+VLOOKUP($B373,'Raw Stats'!$S$3:$AH$528,14,FALSE),0)</f>
        <v>1</v>
      </c>
      <c r="EB373">
        <f>IFERROR(VLOOKUP($B373,'Raw Stats'!$S$3:$AH$528,15,FALSE),0)</f>
        <v>0</v>
      </c>
      <c r="EC373">
        <f>IFERROR(VLOOKUP($B373,'Raw Stats'!$S$3:$AH$528,16,FALSE),0)</f>
        <v>78</v>
      </c>
    </row>
    <row r="374" spans="1:133" x14ac:dyDescent="0.2">
      <c r="A374">
        <f>IFERROR(VLOOKUP(B374,Sheet2!$W$1:$X$300,2,FALSE),301)</f>
        <v>301</v>
      </c>
      <c r="B374" t="s">
        <v>226</v>
      </c>
      <c r="C374">
        <f t="shared" si="25"/>
        <v>0.52319453228675949</v>
      </c>
      <c r="D374">
        <f t="shared" si="26"/>
        <v>0.70913045268857178</v>
      </c>
      <c r="E374">
        <f t="shared" si="27"/>
        <v>0.86191955869937353</v>
      </c>
      <c r="F374">
        <f t="shared" si="28"/>
        <v>0.59883576299355845</v>
      </c>
      <c r="G374">
        <f t="shared" si="29"/>
        <v>0.76493313582349842</v>
      </c>
      <c r="J374">
        <f>BS374*'Value Calculations'!$D$3</f>
        <v>1.6309417145041516</v>
      </c>
      <c r="K374">
        <f>BT374*'Value Calculations'!$D$4</f>
        <v>4.5585778566250994</v>
      </c>
      <c r="L374">
        <f>BU374*'Value Calculations'!$D$5</f>
        <v>4.7760858909525883</v>
      </c>
      <c r="M374">
        <f>BV374*'Value Calculations'!$D$6</f>
        <v>0.75038959151617712</v>
      </c>
      <c r="N374">
        <f>BW374*'Value Calculations'!$D$7</f>
        <v>11.776573525315435</v>
      </c>
      <c r="O374">
        <f>BX374*'Value Calculations'!$D$8</f>
        <v>8.7707573094978546</v>
      </c>
      <c r="P374">
        <f>BY374*'Value Calculations'!$D$9</f>
        <v>4.2823852494755688</v>
      </c>
      <c r="Q374">
        <f>BZ374*'Value Calculations'!$D$10</f>
        <v>0</v>
      </c>
      <c r="R374">
        <f>CA374*'Value Calculations'!$D$11</f>
        <v>0.9907141480249374</v>
      </c>
      <c r="S374">
        <f>CB374*'Value Calculations'!$D$12</f>
        <v>0</v>
      </c>
      <c r="T374">
        <f>CC374*'Value Calculations'!$D$13</f>
        <v>5.3655263616024795</v>
      </c>
      <c r="V374">
        <f>CF374*'Value Calculations'!$D$3</f>
        <v>2.4464125717562273</v>
      </c>
      <c r="W374">
        <f>CG374*'Value Calculations'!$D$4</f>
        <v>2.2792889283125497</v>
      </c>
      <c r="X374">
        <f>CH374*'Value Calculations'!$D$5</f>
        <v>3.4493953656879803</v>
      </c>
      <c r="Y374">
        <f>CI374*'Value Calculations'!$D$6</f>
        <v>-0.12506493191936285</v>
      </c>
      <c r="Z374">
        <f>CJ374*'Value Calculations'!$D$7</f>
        <v>10.63407012360573</v>
      </c>
      <c r="AA374">
        <f>CK374*'Value Calculations'!$D$8</f>
        <v>6.6140137088016608</v>
      </c>
      <c r="AB374">
        <f>CL374*'Value Calculations'!$D$9</f>
        <v>4.4083377568130855</v>
      </c>
      <c r="AC374">
        <f>CM374*'Value Calculations'!$D$10</f>
        <v>0.36531647407620471</v>
      </c>
      <c r="AD374">
        <f>CN374*'Value Calculations'!$D$11</f>
        <v>0.9907141480249374</v>
      </c>
      <c r="AE374">
        <f>CO374*'Value Calculations'!$D$12</f>
        <v>2.441648218768242</v>
      </c>
      <c r="AF374">
        <f>CP374*'Value Calculations'!$D$13</f>
        <v>3.3706511758784807</v>
      </c>
      <c r="AH374">
        <f>CS374*'Value Calculations'!$D$3</f>
        <v>2.0386771431301893</v>
      </c>
      <c r="AI374">
        <f>CT374*'Value Calculations'!$D$4</f>
        <v>2.9305143364018491</v>
      </c>
      <c r="AJ374">
        <f>CU374*'Value Calculations'!$D$5</f>
        <v>3.7147334707409017</v>
      </c>
      <c r="AK374">
        <f>CV374*'Value Calculations'!$D$6</f>
        <v>1.3757142511129914</v>
      </c>
      <c r="AL374">
        <f>CW374*'Value Calculations'!$D$7</f>
        <v>9.6673364760052074</v>
      </c>
      <c r="AM374">
        <f>CX374*'Value Calculations'!$D$8</f>
        <v>6.2545564420189619</v>
      </c>
      <c r="AN374">
        <f>CY374*'Value Calculations'!$D$9</f>
        <v>3.2747651907754349</v>
      </c>
      <c r="AO374">
        <f>CZ374*'Value Calculations'!$D$10</f>
        <v>0</v>
      </c>
      <c r="AP374">
        <f>DA374*'Value Calculations'!$D$11</f>
        <v>0</v>
      </c>
      <c r="AQ374">
        <f>DB374*'Value Calculations'!$D$12</f>
        <v>0.81388273958941404</v>
      </c>
      <c r="AR374">
        <f>DC374*'Value Calculations'!$D$13</f>
        <v>2.6827631808012398</v>
      </c>
      <c r="AT374">
        <f>DF374*'Value Calculations'!$D$3</f>
        <v>2.0386771431301893</v>
      </c>
      <c r="AU374">
        <f>DG374*'Value Calculations'!$D$4</f>
        <v>3.9073524485357991</v>
      </c>
      <c r="AV374">
        <f>DH374*'Value Calculations'!$D$5</f>
        <v>4.5107477858996665</v>
      </c>
      <c r="AW374">
        <f>DI374*'Value Calculations'!$D$6</f>
        <v>-0.12506493191936285</v>
      </c>
      <c r="AX374">
        <f>DJ374*'Value Calculations'!$D$7</f>
        <v>13.710040820516477</v>
      </c>
      <c r="AY374">
        <f>DK374*'Value Calculations'!$D$8</f>
        <v>10.35236928334173</v>
      </c>
      <c r="AZ374">
        <f>DL374*'Value Calculations'!$D$9</f>
        <v>6.4235778742133531</v>
      </c>
      <c r="BA374">
        <f>DM374*'Value Calculations'!$D$10</f>
        <v>0</v>
      </c>
      <c r="BB374">
        <f>DN374*'Value Calculations'!$D$11</f>
        <v>1.9814282960498748</v>
      </c>
      <c r="BC374">
        <f>DO374*'Value Calculations'!$D$12</f>
        <v>1.6277654791788281</v>
      </c>
      <c r="BD374">
        <f>DP374*'Value Calculations'!$D$13</f>
        <v>4.6776383665252386</v>
      </c>
      <c r="BF374">
        <f>DS374*'Value Calculations'!$D$3</f>
        <v>5.300560572138493</v>
      </c>
      <c r="BG374">
        <f>DT374*'Value Calculations'!$D$4</f>
        <v>5.2098032647143988</v>
      </c>
      <c r="BH374">
        <f>DU374*'Value Calculations'!$D$5</f>
        <v>7.6948050465347251</v>
      </c>
      <c r="BI374">
        <f>DV374*'Value Calculations'!$D$6</f>
        <v>0.25012986383872571</v>
      </c>
      <c r="BJ374">
        <f>DW374*'Value Calculations'!$D$7</f>
        <v>14.061580328734848</v>
      </c>
      <c r="BK374">
        <f>DX374*'Value Calculations'!$D$8</f>
        <v>11.574523990402906</v>
      </c>
      <c r="BL374">
        <f>DY374*'Value Calculations'!$D$9</f>
        <v>4.5342902641506022</v>
      </c>
      <c r="BM374">
        <f>DZ374*'Value Calculations'!$D$10</f>
        <v>0.36531647407620471</v>
      </c>
      <c r="BN374">
        <f>EA374*'Value Calculations'!$D$11</f>
        <v>6.9349990361745615</v>
      </c>
      <c r="BO374">
        <f>EB374*'Value Calculations'!$D$12</f>
        <v>0.81388273958941404</v>
      </c>
      <c r="BP374">
        <f>EC374*'Value Calculations'!$D$13</f>
        <v>5.9846255571719968</v>
      </c>
      <c r="BR374">
        <f>IFERROR(VLOOKUP($B374,'Raw Stats'!$CM$3:$DC$884,3,FALSE),0)</f>
        <v>82</v>
      </c>
      <c r="BS374">
        <f>IFERROR(VLOOKUP($B374,'Raw Stats'!$CM$3:$DC$884,4,FALSE),0)</f>
        <v>4</v>
      </c>
      <c r="BT374">
        <f>IFERROR(VLOOKUP($B374,'Raw Stats'!$CM$3:$DC$884,5,FALSE),0)</f>
        <v>14</v>
      </c>
      <c r="BU374">
        <f>IFERROR(VLOOKUP($B374,'Raw Stats'!$CM$3:$DC$884,6,FALSE),0)</f>
        <v>18</v>
      </c>
      <c r="BV374">
        <f>IFERROR(VLOOKUP($B374,'Raw Stats'!$CM$3:$DC$884,7,FALSE),0)</f>
        <v>6</v>
      </c>
      <c r="BW374">
        <f>IFERROR(VLOOKUP($B374,'Raw Stats'!$CM$3:$DC$884,8,FALSE),0)</f>
        <v>134</v>
      </c>
      <c r="BX374">
        <f>IFERROR(VLOOKUP($B374,'Raw Stats'!$CM$3:$DC$884,9,FALSE),0)</f>
        <v>122</v>
      </c>
      <c r="BY374">
        <f>IFERROR(VLOOKUP($B374,'Raw Stats'!$CM$3:$DC$884,10,FALSE),0)</f>
        <v>34</v>
      </c>
      <c r="BZ374">
        <f>IFERROR(VLOOKUP($B374,'Raw Stats'!$CM$3:$DC$884,11,FALSE)+VLOOKUP($B374,'Raw Stats'!$CM$3:$DC$884,12,FALSE),0)</f>
        <v>0</v>
      </c>
      <c r="CA374">
        <f>IFERROR(VLOOKUP($B374,'Raw Stats'!$CM$3:$DC$884,13,FALSE)+VLOOKUP($B374,'Raw Stats'!$CM$3:$DC$884,14,FALSE),0)</f>
        <v>1</v>
      </c>
      <c r="CB374">
        <f>IFERROR(VLOOKUP($B374,'Raw Stats'!$CM$3:$DC$884,15,FALSE),0)</f>
        <v>0</v>
      </c>
      <c r="CC374">
        <f>IFERROR(VLOOKUP($B374,'Raw Stats'!$CM$3:$DC$884,16,FALSE),0)</f>
        <v>78</v>
      </c>
      <c r="CE374">
        <f>IFERROR(VLOOKUP($B374,'Raw Stats'!$BU$3:$CJ$528,3,FALSE),0)</f>
        <v>52</v>
      </c>
      <c r="CF374">
        <f>IFERROR(VLOOKUP($B374,'Raw Stats'!$BU$3:$CJ$528,4,FALSE),0)</f>
        <v>6</v>
      </c>
      <c r="CG374">
        <f>IFERROR(VLOOKUP($B374,'Raw Stats'!$BU$3:$CJ$5288,5,FALSE),0)</f>
        <v>7</v>
      </c>
      <c r="CH374">
        <f>IFERROR(VLOOKUP($B374,'Raw Stats'!$BU$3:$CJ$528,6,FALSE),0)</f>
        <v>13</v>
      </c>
      <c r="CI374">
        <f>IFERROR(VLOOKUP($B374,'Raw Stats'!$BU$3:$CJ$528,7,FALSE),0)</f>
        <v>-1</v>
      </c>
      <c r="CJ374">
        <f>IFERROR(VLOOKUP($B374,'Raw Stats'!$BU$3:$CJ$528,8,FALSE),0)</f>
        <v>121</v>
      </c>
      <c r="CK374">
        <f>IFERROR(VLOOKUP($B374,'Raw Stats'!$BU$3:$CJ$528,9,FALSE),0)</f>
        <v>92</v>
      </c>
      <c r="CL374">
        <f>IFERROR(VLOOKUP($B374,'Raw Stats'!$BU$3:$CJ$528,10,FALSE),0)</f>
        <v>35</v>
      </c>
      <c r="CM374">
        <f>IFERROR(VLOOKUP($B374,'Raw Stats'!$BU$3:$CJ$528,11,FALSE)+VLOOKUP($B374,'Raw Stats'!$BU$3:$CJ$528,12,FALSE),0)</f>
        <v>1</v>
      </c>
      <c r="CN374">
        <f>IFERROR(VLOOKUP($B374,'Raw Stats'!$BU$3:$CJ$528,13,FALSE)+VLOOKUP($B374,'Raw Stats'!$BU$3:$CJ$528,14,FALSE),0)</f>
        <v>1</v>
      </c>
      <c r="CO374">
        <f>IFERROR(VLOOKUP($B374,'Raw Stats'!$BU$3:$CJ$528,15,FALSE),0)</f>
        <v>3</v>
      </c>
      <c r="CP374">
        <f>IFERROR(VLOOKUP($B374,'Raw Stats'!$BU$3:$CJ$528,16,FALSE),0)</f>
        <v>49</v>
      </c>
      <c r="CR374">
        <f>IFERROR(VLOOKUP($B374,'Raw Stats'!$BC$3:$BR$528,3,FALSE),0)</f>
        <v>38</v>
      </c>
      <c r="CS374">
        <f>IFERROR(VLOOKUP($B374,'Raw Stats'!$BC$3:$BR$528,4,FALSE),0)</f>
        <v>5</v>
      </c>
      <c r="CT374">
        <f>IFERROR(VLOOKUP($B374,'Raw Stats'!$BC$3:$BR$5288,5,FALSE),0)</f>
        <v>9</v>
      </c>
      <c r="CU374">
        <f>IFERROR(VLOOKUP($B374,'Raw Stats'!$BC$3:$BR$52888,6,FALSE),0)</f>
        <v>14</v>
      </c>
      <c r="CV374">
        <f>IFERROR(VLOOKUP($B374,'Raw Stats'!$BC$3:$BR$5288,7,FALSE),0)</f>
        <v>11</v>
      </c>
      <c r="CW374">
        <f>IFERROR(VLOOKUP($B374,'Raw Stats'!$BC$3:$BR$5288,8,FALSE),0)</f>
        <v>110</v>
      </c>
      <c r="CX374">
        <f>IFERROR(VLOOKUP($B374,'Raw Stats'!$BC$3:$BR$5288,9,FALSE),0)</f>
        <v>87</v>
      </c>
      <c r="CY374">
        <f>IFERROR(VLOOKUP($B374,'Raw Stats'!$BC$3:$BR$5288,10,FALSE),0)</f>
        <v>26</v>
      </c>
      <c r="CZ374">
        <f>IFERROR(VLOOKUP($B374,'Raw Stats'!$BC$3:$BR$5288,11,FALSE)+VLOOKUP($B374,'Raw Stats'!$BC$3:$BR$5288,12,FALSE),0)</f>
        <v>0</v>
      </c>
      <c r="DA374">
        <f>IFERROR(VLOOKUP($B374,'Raw Stats'!$BC$3:$BR$5288,13,FALSE)+VLOOKUP($B374,'Raw Stats'!$BC$3:$BR$5288,14,FALSE),0)</f>
        <v>0</v>
      </c>
      <c r="DB374">
        <f>IFERROR(VLOOKUP($B374,'Raw Stats'!$BC$3:$BR$5288,15,FALSE),0)</f>
        <v>1</v>
      </c>
      <c r="DC374">
        <f>IFERROR(VLOOKUP($B374,'Raw Stats'!$BC$3:$BR$5288,16,FALSE),0)</f>
        <v>39</v>
      </c>
      <c r="DE374">
        <f>IFERROR(VLOOKUP($B374,'Raw Stats'!$AK$3:$AZ$528,3,FALSE),0)</f>
        <v>82</v>
      </c>
      <c r="DF374">
        <f>IFERROR(VLOOKUP($B374,'Raw Stats'!$AK$3:$AZ$528,4,FALSE),0)</f>
        <v>5</v>
      </c>
      <c r="DG374">
        <f>IFERROR(VLOOKUP($B374,'Raw Stats'!$AK$3:$AZ$528,5,FALSE),0)</f>
        <v>12</v>
      </c>
      <c r="DH374">
        <f>IFERROR(VLOOKUP($B374,'Raw Stats'!$AK$3:$AZ$528,6,FALSE),0)</f>
        <v>17</v>
      </c>
      <c r="DI374">
        <f>IFERROR(VLOOKUP($B374,'Raw Stats'!$AK$3:$AZ$528,7,FALSE),0)</f>
        <v>-1</v>
      </c>
      <c r="DJ374">
        <f>IFERROR(VLOOKUP($B374,'Raw Stats'!$AK$3:$AZ$528,8,FALSE),0)</f>
        <v>156</v>
      </c>
      <c r="DK374">
        <f>IFERROR(VLOOKUP($B374,'Raw Stats'!$AK$3:$AZ$528,9,FALSE),0)</f>
        <v>144</v>
      </c>
      <c r="DL374">
        <f>IFERROR(VLOOKUP($B374,'Raw Stats'!$AK$3:$AZ$528,10,FALSE),0)</f>
        <v>51</v>
      </c>
      <c r="DM374">
        <f>IFERROR(VLOOKUP($B374,'Raw Stats'!$AK$3:$AZ$528,11,FALSE)+VLOOKUP($B374,'Raw Stats'!$AK$3:$AZ$528,12,FALSE),0)</f>
        <v>0</v>
      </c>
      <c r="DN374">
        <f>IFERROR(VLOOKUP($B374,'Raw Stats'!$AK$3:$AZ$528,13,FALSE)+VLOOKUP($B374,'Raw Stats'!$AK$3:$AZ$528,14,FALSE),0)</f>
        <v>2</v>
      </c>
      <c r="DO374">
        <f>IFERROR(VLOOKUP($B374,'Raw Stats'!$AK$3:$AZ$528,15,FALSE),0)</f>
        <v>2</v>
      </c>
      <c r="DP374">
        <f>IFERROR(VLOOKUP($B374,'Raw Stats'!$AK$3:$AZ$528,16,FALSE),0)</f>
        <v>68</v>
      </c>
      <c r="DR374">
        <f>IFERROR(VLOOKUP($B374,'Raw Stats'!$S$3:$AH$528,3,FALSE),0)</f>
        <v>82</v>
      </c>
      <c r="DS374">
        <f>IFERROR(VLOOKUP($B374,'Raw Stats'!$S$3:$AH$528,4,FALSE),0)</f>
        <v>13</v>
      </c>
      <c r="DT374">
        <f>IFERROR(VLOOKUP($B374,'Raw Stats'!$S$3:$AH$528,5,FALSE),0)</f>
        <v>16</v>
      </c>
      <c r="DU374">
        <f>IFERROR(VLOOKUP($B374,'Raw Stats'!$S$3:$AH$528,6,FALSE),0)</f>
        <v>29</v>
      </c>
      <c r="DV374">
        <f>IFERROR(VLOOKUP($B374,'Raw Stats'!$S$3:$AH$528,7,FALSE),0)</f>
        <v>2</v>
      </c>
      <c r="DW374">
        <f>IFERROR(VLOOKUP($B374,'Raw Stats'!$S$3:$AH$528,8,FALSE),0)</f>
        <v>160</v>
      </c>
      <c r="DX374">
        <f>IFERROR(VLOOKUP($B374,'Raw Stats'!$S$3:$AH$528,9,FALSE),0)</f>
        <v>161</v>
      </c>
      <c r="DY374">
        <f>IFERROR(VLOOKUP($B374,'Raw Stats'!$S$3:$AH$528,10,FALSE),0)</f>
        <v>36</v>
      </c>
      <c r="DZ374">
        <f>IFERROR(VLOOKUP($B374,'Raw Stats'!$S$3:$AH$528,11,FALSE)+VLOOKUP($B374,'Raw Stats'!$S$3:$AH$528,12,FALSE),0)</f>
        <v>1</v>
      </c>
      <c r="EA374">
        <f>IFERROR(VLOOKUP($B374,'Raw Stats'!$S$3:$AH$528,13,FALSE)+VLOOKUP($B374,'Raw Stats'!$S$3:$AH$528,14,FALSE),0)</f>
        <v>7</v>
      </c>
      <c r="EB374">
        <f>IFERROR(VLOOKUP($B374,'Raw Stats'!$S$3:$AH$528,15,FALSE),0)</f>
        <v>1</v>
      </c>
      <c r="EC374">
        <f>IFERROR(VLOOKUP($B374,'Raw Stats'!$S$3:$AH$528,16,FALSE),0)</f>
        <v>87</v>
      </c>
    </row>
    <row r="375" spans="1:133" x14ac:dyDescent="0.2">
      <c r="A375">
        <f>IFERROR(VLOOKUP(B375,Sheet2!$W$1:$X$300,2,FALSE),301)</f>
        <v>301</v>
      </c>
      <c r="B375" t="s">
        <v>365</v>
      </c>
      <c r="C375">
        <f t="shared" si="25"/>
        <v>0.52130278664785701</v>
      </c>
      <c r="D375">
        <f t="shared" si="26"/>
        <v>0.48739695442988207</v>
      </c>
      <c r="E375">
        <f t="shared" si="27"/>
        <v>0.68029931369858754</v>
      </c>
      <c r="F375">
        <f t="shared" si="28"/>
        <v>0.9259135631393689</v>
      </c>
      <c r="G375">
        <f t="shared" si="29"/>
        <v>0.91529221677654649</v>
      </c>
      <c r="J375">
        <f>BS375*'Value Calculations'!$D$3</f>
        <v>3.6696188576343411</v>
      </c>
      <c r="K375">
        <f>BT375*'Value Calculations'!$D$4</f>
        <v>7.4890921930269485</v>
      </c>
      <c r="L375">
        <f>BU375*'Value Calculations'!$D$5</f>
        <v>8.4908193616934895</v>
      </c>
      <c r="M375">
        <f>BV375*'Value Calculations'!$D$6</f>
        <v>-2.0010389107098057</v>
      </c>
      <c r="N375">
        <f>BW375*'Value Calculations'!$D$7</f>
        <v>4.2184740986204545</v>
      </c>
      <c r="O375">
        <f>BX375*'Value Calculations'!$D$8</f>
        <v>6.90157952222782</v>
      </c>
      <c r="P375">
        <f>BY375*'Value Calculations'!$D$9</f>
        <v>3.1488126834379182</v>
      </c>
      <c r="Q375">
        <f>BZ375*'Value Calculations'!$D$10</f>
        <v>2.1918988444572283</v>
      </c>
      <c r="R375">
        <f>CA375*'Value Calculations'!$D$11</f>
        <v>0</v>
      </c>
      <c r="S375">
        <f>CB375*'Value Calculations'!$D$12</f>
        <v>0.81388273958941404</v>
      </c>
      <c r="T375">
        <f>CC375*'Value Calculations'!$D$13</f>
        <v>6.2597807552028932</v>
      </c>
      <c r="V375">
        <f>CF375*'Value Calculations'!$D$3</f>
        <v>1.2232062858781136</v>
      </c>
      <c r="W375">
        <f>CG375*'Value Calculations'!$D$4</f>
        <v>8.4659303051608976</v>
      </c>
      <c r="X375">
        <f>CH375*'Value Calculations'!$D$5</f>
        <v>7.6948050465347251</v>
      </c>
      <c r="Y375">
        <f>CI375*'Value Calculations'!$D$6</f>
        <v>0.62532465959681427</v>
      </c>
      <c r="Z375">
        <f>CJ375*'Value Calculations'!$D$7</f>
        <v>2.4607765575285985</v>
      </c>
      <c r="AA375">
        <f>CK375*'Value Calculations'!$D$8</f>
        <v>5.3918590017404844</v>
      </c>
      <c r="AB375">
        <f>CL375*'Value Calculations'!$D$9</f>
        <v>3.1488126834379182</v>
      </c>
      <c r="AC375">
        <f>CM375*'Value Calculations'!$D$10</f>
        <v>1.4612658963048188</v>
      </c>
      <c r="AD375">
        <f>CN375*'Value Calculations'!$D$11</f>
        <v>0</v>
      </c>
      <c r="AE375">
        <f>CO375*'Value Calculations'!$D$12</f>
        <v>0</v>
      </c>
      <c r="AF375">
        <f>CP375*'Value Calculations'!$D$13</f>
        <v>3.6458063739093771</v>
      </c>
      <c r="AH375">
        <f>CS375*'Value Calculations'!$D$3</f>
        <v>2.0386771431301893</v>
      </c>
      <c r="AI375">
        <f>CT375*'Value Calculations'!$D$4</f>
        <v>6.1866413768483488</v>
      </c>
      <c r="AJ375">
        <f>CU375*'Value Calculations'!$D$5</f>
        <v>6.3681145212701171</v>
      </c>
      <c r="AK375">
        <f>CV375*'Value Calculations'!$D$6</f>
        <v>-0.87545452343553998</v>
      </c>
      <c r="AL375">
        <f>CW375*'Value Calculations'!$D$7</f>
        <v>2.6365463116377841</v>
      </c>
      <c r="AM375">
        <f>CX375*'Value Calculations'!$D$8</f>
        <v>3.45078976111391</v>
      </c>
      <c r="AN375">
        <f>CY375*'Value Calculations'!$D$9</f>
        <v>1.5114300880502007</v>
      </c>
      <c r="AO375">
        <f>CZ375*'Value Calculations'!$D$10</f>
        <v>2.9225317926096377</v>
      </c>
      <c r="AP375">
        <f>DA375*'Value Calculations'!$D$11</f>
        <v>0</v>
      </c>
      <c r="AQ375">
        <f>DB375*'Value Calculations'!$D$12</f>
        <v>1.6277654791788281</v>
      </c>
      <c r="AR375">
        <f>DC375*'Value Calculations'!$D$13</f>
        <v>4.7464271660329622</v>
      </c>
      <c r="AT375">
        <f>DF375*'Value Calculations'!$D$3</f>
        <v>7.7469731438947198</v>
      </c>
      <c r="AU375">
        <f>DG375*'Value Calculations'!$D$4</f>
        <v>12.698895457741347</v>
      </c>
      <c r="AV375">
        <f>DH375*'Value Calculations'!$D$5</f>
        <v>15.38961009306945</v>
      </c>
      <c r="AW375">
        <f>DI375*'Value Calculations'!$D$6</f>
        <v>1.5007791830323542</v>
      </c>
      <c r="AX375">
        <f>DJ375*'Value Calculations'!$D$7</f>
        <v>2.6365463116377841</v>
      </c>
      <c r="AY375">
        <f>DK375*'Value Calculations'!$D$8</f>
        <v>3.7383555745400692</v>
      </c>
      <c r="AZ375">
        <f>DL375*'Value Calculations'!$D$9</f>
        <v>4.6602427714881189</v>
      </c>
      <c r="BA375">
        <f>DM375*'Value Calculations'!$D$10</f>
        <v>6.5756965333716852</v>
      </c>
      <c r="BB375">
        <f>DN375*'Value Calculations'!$D$11</f>
        <v>0.9907141480249374</v>
      </c>
      <c r="BC375">
        <f>DO375*'Value Calculations'!$D$12</f>
        <v>2.441648218768242</v>
      </c>
      <c r="BD375">
        <f>DP375*'Value Calculations'!$D$13</f>
        <v>7.3604015473264788</v>
      </c>
      <c r="BF375">
        <f>DS375*'Value Calculations'!$D$3</f>
        <v>6.9315022866426439</v>
      </c>
      <c r="BG375">
        <f>DT375*'Value Calculations'!$D$4</f>
        <v>10.745219233473447</v>
      </c>
      <c r="BH375">
        <f>DU375*'Value Calculations'!$D$5</f>
        <v>13.266905252646078</v>
      </c>
      <c r="BI375">
        <f>DV375*'Value Calculations'!$D$6</f>
        <v>1.75090904687108</v>
      </c>
      <c r="BJ375">
        <f>DW375*'Value Calculations'!$D$7</f>
        <v>1.9334672952010417</v>
      </c>
      <c r="BK375">
        <f>DX375*'Value Calculations'!$D$8</f>
        <v>4.0978128413227681</v>
      </c>
      <c r="BL375">
        <f>DY375*'Value Calculations'!$D$9</f>
        <v>2.6450026540878513</v>
      </c>
      <c r="BM375">
        <f>DZ375*'Value Calculations'!$D$10</f>
        <v>5.4797471111430704</v>
      </c>
      <c r="BN375">
        <f>EA375*'Value Calculations'!$D$11</f>
        <v>0</v>
      </c>
      <c r="BO375">
        <f>EB375*'Value Calculations'!$D$12</f>
        <v>2.441648218768242</v>
      </c>
      <c r="BP375">
        <f>EC375*'Value Calculations'!$D$13</f>
        <v>9.2864879335427535</v>
      </c>
      <c r="BR375">
        <f>IFERROR(VLOOKUP($B375,'Raw Stats'!$CM$3:$DC$884,3,FALSE),0)</f>
        <v>79</v>
      </c>
      <c r="BS375">
        <f>IFERROR(VLOOKUP($B375,'Raw Stats'!$CM$3:$DC$884,4,FALSE),0)</f>
        <v>9</v>
      </c>
      <c r="BT375">
        <f>IFERROR(VLOOKUP($B375,'Raw Stats'!$CM$3:$DC$884,5,FALSE),0)</f>
        <v>23</v>
      </c>
      <c r="BU375">
        <f>IFERROR(VLOOKUP($B375,'Raw Stats'!$CM$3:$DC$884,6,FALSE),0)</f>
        <v>32</v>
      </c>
      <c r="BV375">
        <f>IFERROR(VLOOKUP($B375,'Raw Stats'!$CM$3:$DC$884,7,FALSE),0)</f>
        <v>-16</v>
      </c>
      <c r="BW375">
        <f>IFERROR(VLOOKUP($B375,'Raw Stats'!$CM$3:$DC$884,8,FALSE),0)</f>
        <v>48</v>
      </c>
      <c r="BX375">
        <f>IFERROR(VLOOKUP($B375,'Raw Stats'!$CM$3:$DC$884,9,FALSE),0)</f>
        <v>96</v>
      </c>
      <c r="BY375">
        <f>IFERROR(VLOOKUP($B375,'Raw Stats'!$CM$3:$DC$884,10,FALSE),0)</f>
        <v>25</v>
      </c>
      <c r="BZ375">
        <f>IFERROR(VLOOKUP($B375,'Raw Stats'!$CM$3:$DC$884,11,FALSE)+VLOOKUP($B375,'Raw Stats'!$CM$3:$DC$884,12,FALSE),0)</f>
        <v>6</v>
      </c>
      <c r="CA375">
        <f>IFERROR(VLOOKUP($B375,'Raw Stats'!$CM$3:$DC$884,13,FALSE)+VLOOKUP($B375,'Raw Stats'!$CM$3:$DC$884,14,FALSE),0)</f>
        <v>0</v>
      </c>
      <c r="CB375">
        <f>IFERROR(VLOOKUP($B375,'Raw Stats'!$CM$3:$DC$884,15,FALSE),0)</f>
        <v>1</v>
      </c>
      <c r="CC375">
        <f>IFERROR(VLOOKUP($B375,'Raw Stats'!$CM$3:$DC$884,16,FALSE),0)</f>
        <v>91</v>
      </c>
      <c r="CE375">
        <f>IFERROR(VLOOKUP($B375,'Raw Stats'!$BU$3:$CJ$528,3,FALSE),0)</f>
        <v>70</v>
      </c>
      <c r="CF375">
        <f>IFERROR(VLOOKUP($B375,'Raw Stats'!$BU$3:$CJ$528,4,FALSE),0)</f>
        <v>3</v>
      </c>
      <c r="CG375">
        <f>IFERROR(VLOOKUP($B375,'Raw Stats'!$BU$3:$CJ$5288,5,FALSE),0)</f>
        <v>26</v>
      </c>
      <c r="CH375">
        <f>IFERROR(VLOOKUP($B375,'Raw Stats'!$BU$3:$CJ$528,6,FALSE),0)</f>
        <v>29</v>
      </c>
      <c r="CI375">
        <f>IFERROR(VLOOKUP($B375,'Raw Stats'!$BU$3:$CJ$528,7,FALSE),0)</f>
        <v>5</v>
      </c>
      <c r="CJ375">
        <f>IFERROR(VLOOKUP($B375,'Raw Stats'!$BU$3:$CJ$528,8,FALSE),0)</f>
        <v>28</v>
      </c>
      <c r="CK375">
        <f>IFERROR(VLOOKUP($B375,'Raw Stats'!$BU$3:$CJ$528,9,FALSE),0)</f>
        <v>75</v>
      </c>
      <c r="CL375">
        <f>IFERROR(VLOOKUP($B375,'Raw Stats'!$BU$3:$CJ$528,10,FALSE),0)</f>
        <v>25</v>
      </c>
      <c r="CM375">
        <f>IFERROR(VLOOKUP($B375,'Raw Stats'!$BU$3:$CJ$528,11,FALSE)+VLOOKUP($B375,'Raw Stats'!$BU$3:$CJ$528,12,FALSE),0)</f>
        <v>4</v>
      </c>
      <c r="CN375">
        <f>IFERROR(VLOOKUP($B375,'Raw Stats'!$BU$3:$CJ$528,13,FALSE)+VLOOKUP($B375,'Raw Stats'!$BU$3:$CJ$528,14,FALSE),0)</f>
        <v>0</v>
      </c>
      <c r="CO375">
        <f>IFERROR(VLOOKUP($B375,'Raw Stats'!$BU$3:$CJ$528,15,FALSE),0)</f>
        <v>0</v>
      </c>
      <c r="CP375">
        <f>IFERROR(VLOOKUP($B375,'Raw Stats'!$BU$3:$CJ$528,16,FALSE),0)</f>
        <v>53</v>
      </c>
      <c r="CR375">
        <f>IFERROR(VLOOKUP($B375,'Raw Stats'!$BC$3:$BR$528,3,FALSE),0)</f>
        <v>45</v>
      </c>
      <c r="CS375">
        <f>IFERROR(VLOOKUP($B375,'Raw Stats'!$BC$3:$BR$528,4,FALSE),0)</f>
        <v>5</v>
      </c>
      <c r="CT375">
        <f>IFERROR(VLOOKUP($B375,'Raw Stats'!$BC$3:$BR$5288,5,FALSE),0)</f>
        <v>19</v>
      </c>
      <c r="CU375">
        <f>IFERROR(VLOOKUP($B375,'Raw Stats'!$BC$3:$BR$52888,6,FALSE),0)</f>
        <v>24</v>
      </c>
      <c r="CV375">
        <f>IFERROR(VLOOKUP($B375,'Raw Stats'!$BC$3:$BR$5288,7,FALSE),0)</f>
        <v>-7</v>
      </c>
      <c r="CW375">
        <f>IFERROR(VLOOKUP($B375,'Raw Stats'!$BC$3:$BR$5288,8,FALSE),0)</f>
        <v>30</v>
      </c>
      <c r="CX375">
        <f>IFERROR(VLOOKUP($B375,'Raw Stats'!$BC$3:$BR$5288,9,FALSE),0)</f>
        <v>48</v>
      </c>
      <c r="CY375">
        <f>IFERROR(VLOOKUP($B375,'Raw Stats'!$BC$3:$BR$5288,10,FALSE),0)</f>
        <v>12</v>
      </c>
      <c r="CZ375">
        <f>IFERROR(VLOOKUP($B375,'Raw Stats'!$BC$3:$BR$5288,11,FALSE)+VLOOKUP($B375,'Raw Stats'!$BC$3:$BR$5288,12,FALSE),0)</f>
        <v>8</v>
      </c>
      <c r="DA375">
        <f>IFERROR(VLOOKUP($B375,'Raw Stats'!$BC$3:$BR$5288,13,FALSE)+VLOOKUP($B375,'Raw Stats'!$BC$3:$BR$5288,14,FALSE),0)</f>
        <v>0</v>
      </c>
      <c r="DB375">
        <f>IFERROR(VLOOKUP($B375,'Raw Stats'!$BC$3:$BR$5288,15,FALSE),0)</f>
        <v>2</v>
      </c>
      <c r="DC375">
        <f>IFERROR(VLOOKUP($B375,'Raw Stats'!$BC$3:$BR$5288,16,FALSE),0)</f>
        <v>69</v>
      </c>
      <c r="DE375">
        <f>IFERROR(VLOOKUP($B375,'Raw Stats'!$AK$3:$AZ$528,3,FALSE),0)</f>
        <v>71</v>
      </c>
      <c r="DF375">
        <f>IFERROR(VLOOKUP($B375,'Raw Stats'!$AK$3:$AZ$528,4,FALSE),0)</f>
        <v>19</v>
      </c>
      <c r="DG375">
        <f>IFERROR(VLOOKUP($B375,'Raw Stats'!$AK$3:$AZ$528,5,FALSE),0)</f>
        <v>39</v>
      </c>
      <c r="DH375">
        <f>IFERROR(VLOOKUP($B375,'Raw Stats'!$AK$3:$AZ$528,6,FALSE),0)</f>
        <v>58</v>
      </c>
      <c r="DI375">
        <f>IFERROR(VLOOKUP($B375,'Raw Stats'!$AK$3:$AZ$528,7,FALSE),0)</f>
        <v>12</v>
      </c>
      <c r="DJ375">
        <f>IFERROR(VLOOKUP($B375,'Raw Stats'!$AK$3:$AZ$528,8,FALSE),0)</f>
        <v>30</v>
      </c>
      <c r="DK375">
        <f>IFERROR(VLOOKUP($B375,'Raw Stats'!$AK$3:$AZ$528,9,FALSE),0)</f>
        <v>52</v>
      </c>
      <c r="DL375">
        <f>IFERROR(VLOOKUP($B375,'Raw Stats'!$AK$3:$AZ$528,10,FALSE),0)</f>
        <v>37</v>
      </c>
      <c r="DM375">
        <f>IFERROR(VLOOKUP($B375,'Raw Stats'!$AK$3:$AZ$528,11,FALSE)+VLOOKUP($B375,'Raw Stats'!$AK$3:$AZ$528,12,FALSE),0)</f>
        <v>18</v>
      </c>
      <c r="DN375">
        <f>IFERROR(VLOOKUP($B375,'Raw Stats'!$AK$3:$AZ$528,13,FALSE)+VLOOKUP($B375,'Raw Stats'!$AK$3:$AZ$528,14,FALSE),0)</f>
        <v>1</v>
      </c>
      <c r="DO375">
        <f>IFERROR(VLOOKUP($B375,'Raw Stats'!$AK$3:$AZ$528,15,FALSE),0)</f>
        <v>3</v>
      </c>
      <c r="DP375">
        <f>IFERROR(VLOOKUP($B375,'Raw Stats'!$AK$3:$AZ$528,16,FALSE),0)</f>
        <v>107</v>
      </c>
      <c r="DR375">
        <f>IFERROR(VLOOKUP($B375,'Raw Stats'!$S$3:$AH$528,3,FALSE),0)</f>
        <v>64</v>
      </c>
      <c r="DS375">
        <f>IFERROR(VLOOKUP($B375,'Raw Stats'!$S$3:$AH$528,4,FALSE),0)</f>
        <v>17</v>
      </c>
      <c r="DT375">
        <f>IFERROR(VLOOKUP($B375,'Raw Stats'!$S$3:$AH$528,5,FALSE),0)</f>
        <v>33</v>
      </c>
      <c r="DU375">
        <f>IFERROR(VLOOKUP($B375,'Raw Stats'!$S$3:$AH$528,6,FALSE),0)</f>
        <v>50</v>
      </c>
      <c r="DV375">
        <f>IFERROR(VLOOKUP($B375,'Raw Stats'!$S$3:$AH$528,7,FALSE),0)</f>
        <v>14</v>
      </c>
      <c r="DW375">
        <f>IFERROR(VLOOKUP($B375,'Raw Stats'!$S$3:$AH$528,8,FALSE),0)</f>
        <v>22</v>
      </c>
      <c r="DX375">
        <f>IFERROR(VLOOKUP($B375,'Raw Stats'!$S$3:$AH$528,9,FALSE),0)</f>
        <v>57</v>
      </c>
      <c r="DY375">
        <f>IFERROR(VLOOKUP($B375,'Raw Stats'!$S$3:$AH$528,10,FALSE),0)</f>
        <v>21</v>
      </c>
      <c r="DZ375">
        <f>IFERROR(VLOOKUP($B375,'Raw Stats'!$S$3:$AH$528,11,FALSE)+VLOOKUP($B375,'Raw Stats'!$S$3:$AH$528,12,FALSE),0)</f>
        <v>15</v>
      </c>
      <c r="EA375">
        <f>IFERROR(VLOOKUP($B375,'Raw Stats'!$S$3:$AH$528,13,FALSE)+VLOOKUP($B375,'Raw Stats'!$S$3:$AH$528,14,FALSE),0)</f>
        <v>0</v>
      </c>
      <c r="EB375">
        <f>IFERROR(VLOOKUP($B375,'Raw Stats'!$S$3:$AH$528,15,FALSE),0)</f>
        <v>3</v>
      </c>
      <c r="EC375">
        <f>IFERROR(VLOOKUP($B375,'Raw Stats'!$S$3:$AH$528,16,FALSE),0)</f>
        <v>135</v>
      </c>
    </row>
    <row r="376" spans="1:133" x14ac:dyDescent="0.2">
      <c r="A376">
        <f>IFERROR(VLOOKUP(B376,Sheet2!$W$1:$X$300,2,FALSE),301)</f>
        <v>301</v>
      </c>
      <c r="B376" t="s">
        <v>1105</v>
      </c>
      <c r="C376">
        <f t="shared" si="25"/>
        <v>0.52110109326065945</v>
      </c>
      <c r="D376">
        <f t="shared" si="26"/>
        <v>0</v>
      </c>
      <c r="E376">
        <f t="shared" si="27"/>
        <v>0</v>
      </c>
      <c r="F376">
        <f t="shared" si="28"/>
        <v>0</v>
      </c>
      <c r="G376">
        <f t="shared" si="29"/>
        <v>0</v>
      </c>
      <c r="J376">
        <f>BS376*'Value Calculations'!$D$3</f>
        <v>2.8541480003822652</v>
      </c>
      <c r="K376">
        <f>BT376*'Value Calculations'!$D$4</f>
        <v>3.5817397444911494</v>
      </c>
      <c r="L376">
        <f>BU376*'Value Calculations'!$D$5</f>
        <v>4.7760858909525883</v>
      </c>
      <c r="M376">
        <f>BV376*'Value Calculations'!$D$6</f>
        <v>1.5007791830323542</v>
      </c>
      <c r="N376">
        <f>BW376*'Value Calculations'!$D$7</f>
        <v>4.5700136068388257</v>
      </c>
      <c r="O376">
        <f>BX376*'Value Calculations'!$D$8</f>
        <v>4.0978128413227681</v>
      </c>
      <c r="P376">
        <f>BY376*'Value Calculations'!$D$9</f>
        <v>12.847155748426706</v>
      </c>
      <c r="Q376">
        <f>BZ376*'Value Calculations'!$D$10</f>
        <v>0.73063294815240942</v>
      </c>
      <c r="R376">
        <f>CA376*'Value Calculations'!$D$11</f>
        <v>0</v>
      </c>
      <c r="S376">
        <f>CB376*'Value Calculations'!$D$12</f>
        <v>0.81388273958941404</v>
      </c>
      <c r="T376">
        <f>CC376*'Value Calculations'!$D$13</f>
        <v>5.9158367576642723</v>
      </c>
      <c r="V376">
        <f>CF376*'Value Calculations'!$D$3</f>
        <v>0</v>
      </c>
      <c r="W376">
        <f>CG376*'Value Calculations'!$D$4</f>
        <v>2.6049016323571994</v>
      </c>
      <c r="X376">
        <f>CH376*'Value Calculations'!$D$5</f>
        <v>0</v>
      </c>
      <c r="Y376">
        <f>CI376*'Value Calculations'!$D$6</f>
        <v>0</v>
      </c>
      <c r="Z376">
        <f>CJ376*'Value Calculations'!$D$7</f>
        <v>0</v>
      </c>
      <c r="AA376">
        <f>CK376*'Value Calculations'!$D$8</f>
        <v>0</v>
      </c>
      <c r="AB376">
        <f>CL376*'Value Calculations'!$D$9</f>
        <v>0</v>
      </c>
      <c r="AC376">
        <f>CM376*'Value Calculations'!$D$10</f>
        <v>0</v>
      </c>
      <c r="AD376">
        <f>CN376*'Value Calculations'!$D$11</f>
        <v>0</v>
      </c>
      <c r="AE376">
        <f>CO376*'Value Calculations'!$D$12</f>
        <v>0</v>
      </c>
      <c r="AF376">
        <f>CP376*'Value Calculations'!$D$13</f>
        <v>0</v>
      </c>
      <c r="AH376">
        <f>CS376*'Value Calculations'!$D$3</f>
        <v>0</v>
      </c>
      <c r="AI376">
        <f>CT376*'Value Calculations'!$D$4</f>
        <v>0</v>
      </c>
      <c r="AJ376">
        <f>CU376*'Value Calculations'!$D$5</f>
        <v>0</v>
      </c>
      <c r="AK376">
        <f>CV376*'Value Calculations'!$D$6</f>
        <v>-0.12506493191936285</v>
      </c>
      <c r="AL376">
        <f>CW376*'Value Calculations'!$D$7</f>
        <v>0</v>
      </c>
      <c r="AM376">
        <f>CX376*'Value Calculations'!$D$8</f>
        <v>0</v>
      </c>
      <c r="AN376">
        <f>CY376*'Value Calculations'!$D$9</f>
        <v>0</v>
      </c>
      <c r="AO376">
        <f>CZ376*'Value Calculations'!$D$10</f>
        <v>0</v>
      </c>
      <c r="AP376">
        <f>DA376*'Value Calculations'!$D$11</f>
        <v>0</v>
      </c>
      <c r="AQ376">
        <f>DB376*'Value Calculations'!$D$12</f>
        <v>0</v>
      </c>
      <c r="AR376">
        <f>DC376*'Value Calculations'!$D$13</f>
        <v>0</v>
      </c>
      <c r="AT376">
        <f>DF376*'Value Calculations'!$D$3</f>
        <v>0</v>
      </c>
      <c r="AU376">
        <f>DG376*'Value Calculations'!$D$4</f>
        <v>0</v>
      </c>
      <c r="AV376">
        <f>DH376*'Value Calculations'!$D$5</f>
        <v>0</v>
      </c>
      <c r="AW376">
        <f>DI376*'Value Calculations'!$D$6</f>
        <v>0</v>
      </c>
      <c r="AX376">
        <f>DJ376*'Value Calculations'!$D$7</f>
        <v>0</v>
      </c>
      <c r="AY376">
        <f>DK376*'Value Calculations'!$D$8</f>
        <v>0</v>
      </c>
      <c r="AZ376">
        <f>DL376*'Value Calculations'!$D$9</f>
        <v>0</v>
      </c>
      <c r="BA376">
        <f>DM376*'Value Calculations'!$D$10</f>
        <v>0</v>
      </c>
      <c r="BB376">
        <f>DN376*'Value Calculations'!$D$11</f>
        <v>0</v>
      </c>
      <c r="BC376">
        <f>DO376*'Value Calculations'!$D$12</f>
        <v>0</v>
      </c>
      <c r="BD376">
        <f>DP376*'Value Calculations'!$D$13</f>
        <v>0</v>
      </c>
      <c r="BF376">
        <f>DS376*'Value Calculations'!$D$3</f>
        <v>0</v>
      </c>
      <c r="BG376">
        <f>DT376*'Value Calculations'!$D$4</f>
        <v>0</v>
      </c>
      <c r="BH376">
        <f>DU376*'Value Calculations'!$D$5</f>
        <v>0</v>
      </c>
      <c r="BI376">
        <f>DV376*'Value Calculations'!$D$6</f>
        <v>0</v>
      </c>
      <c r="BJ376">
        <f>DW376*'Value Calculations'!$D$7</f>
        <v>0</v>
      </c>
      <c r="BK376">
        <f>DX376*'Value Calculations'!$D$8</f>
        <v>0</v>
      </c>
      <c r="BL376">
        <f>DY376*'Value Calculations'!$D$9</f>
        <v>0</v>
      </c>
      <c r="BM376">
        <f>DZ376*'Value Calculations'!$D$10</f>
        <v>0</v>
      </c>
      <c r="BN376">
        <f>EA376*'Value Calculations'!$D$11</f>
        <v>0</v>
      </c>
      <c r="BO376">
        <f>EB376*'Value Calculations'!$D$12</f>
        <v>0</v>
      </c>
      <c r="BP376">
        <f>EC376*'Value Calculations'!$D$13</f>
        <v>0</v>
      </c>
      <c r="BR376">
        <f>IFERROR(VLOOKUP($B376,'Raw Stats'!$CM$3:$DC$884,3,FALSE),0)</f>
        <v>80</v>
      </c>
      <c r="BS376">
        <f>IFERROR(VLOOKUP($B376,'Raw Stats'!$CM$3:$DC$884,4,FALSE),0)</f>
        <v>7</v>
      </c>
      <c r="BT376">
        <f>IFERROR(VLOOKUP($B376,'Raw Stats'!$CM$3:$DC$884,5,FALSE),0)</f>
        <v>11</v>
      </c>
      <c r="BU376">
        <f>IFERROR(VLOOKUP($B376,'Raw Stats'!$CM$3:$DC$884,6,FALSE),0)</f>
        <v>18</v>
      </c>
      <c r="BV376">
        <f>IFERROR(VLOOKUP($B376,'Raw Stats'!$CM$3:$DC$884,7,FALSE),0)</f>
        <v>12</v>
      </c>
      <c r="BW376">
        <f>IFERROR(VLOOKUP($B376,'Raw Stats'!$CM$3:$DC$884,8,FALSE),0)</f>
        <v>52</v>
      </c>
      <c r="BX376">
        <f>IFERROR(VLOOKUP($B376,'Raw Stats'!$CM$3:$DC$884,9,FALSE),0)</f>
        <v>57</v>
      </c>
      <c r="BY376">
        <f>IFERROR(VLOOKUP($B376,'Raw Stats'!$CM$3:$DC$884,10,FALSE),0)</f>
        <v>102</v>
      </c>
      <c r="BZ376">
        <f>IFERROR(VLOOKUP($B376,'Raw Stats'!$CM$3:$DC$884,11,FALSE)+VLOOKUP($B376,'Raw Stats'!$CM$3:$DC$884,12,FALSE),0)</f>
        <v>2</v>
      </c>
      <c r="CA376">
        <f>IFERROR(VLOOKUP($B376,'Raw Stats'!$CM$3:$DC$884,13,FALSE)+VLOOKUP($B376,'Raw Stats'!$CM$3:$DC$884,14,FALSE),0)</f>
        <v>0</v>
      </c>
      <c r="CB376">
        <f>IFERROR(VLOOKUP($B376,'Raw Stats'!$CM$3:$DC$884,15,FALSE),0)</f>
        <v>1</v>
      </c>
      <c r="CC376">
        <f>IFERROR(VLOOKUP($B376,'Raw Stats'!$CM$3:$DC$884,16,FALSE),0)</f>
        <v>86</v>
      </c>
      <c r="CE376">
        <f>IFERROR(VLOOKUP($B376,'Raw Stats'!$BU$3:$CJ$528,3,FALSE),0)</f>
        <v>0</v>
      </c>
      <c r="CF376">
        <f>IFERROR(VLOOKUP($B376,'Raw Stats'!$BU$3:$CJ$528,4,FALSE),0)</f>
        <v>0</v>
      </c>
      <c r="CG376">
        <f>IFERROR(VLOOKUP($B376,'Raw Stats'!$BU$3:$CJ$5288,5,FALSE),0)</f>
        <v>8</v>
      </c>
      <c r="CH376">
        <f>IFERROR(VLOOKUP($B376,'Raw Stats'!$BU$3:$CJ$528,6,FALSE),0)</f>
        <v>0</v>
      </c>
      <c r="CI376">
        <f>IFERROR(VLOOKUP($B376,'Raw Stats'!$BU$3:$CJ$528,7,FALSE),0)</f>
        <v>0</v>
      </c>
      <c r="CJ376">
        <f>IFERROR(VLOOKUP($B376,'Raw Stats'!$BU$3:$CJ$528,8,FALSE),0)</f>
        <v>0</v>
      </c>
      <c r="CK376">
        <f>IFERROR(VLOOKUP($B376,'Raw Stats'!$BU$3:$CJ$528,9,FALSE),0)</f>
        <v>0</v>
      </c>
      <c r="CL376">
        <f>IFERROR(VLOOKUP($B376,'Raw Stats'!$BU$3:$CJ$528,10,FALSE),0)</f>
        <v>0</v>
      </c>
      <c r="CM376">
        <f>IFERROR(VLOOKUP($B376,'Raw Stats'!$BU$3:$CJ$528,11,FALSE)+VLOOKUP($B376,'Raw Stats'!$BU$3:$CJ$528,12,FALSE),0)</f>
        <v>0</v>
      </c>
      <c r="CN376">
        <f>IFERROR(VLOOKUP($B376,'Raw Stats'!$BU$3:$CJ$528,13,FALSE)+VLOOKUP($B376,'Raw Stats'!$BU$3:$CJ$528,14,FALSE),0)</f>
        <v>0</v>
      </c>
      <c r="CO376">
        <f>IFERROR(VLOOKUP($B376,'Raw Stats'!$BU$3:$CJ$528,15,FALSE),0)</f>
        <v>0</v>
      </c>
      <c r="CP376">
        <f>IFERROR(VLOOKUP($B376,'Raw Stats'!$BU$3:$CJ$528,16,FALSE),0)</f>
        <v>0</v>
      </c>
      <c r="CR376">
        <f>IFERROR(VLOOKUP($B376,'Raw Stats'!$BC$3:$BR$528,3,FALSE),0)</f>
        <v>0</v>
      </c>
      <c r="CS376">
        <f>IFERROR(VLOOKUP($B376,'Raw Stats'!$BC$3:$BR$528,4,FALSE),0)</f>
        <v>0</v>
      </c>
      <c r="CT376">
        <f>IFERROR(VLOOKUP($B376,'Raw Stats'!$BC$3:$BR$5288,5,FALSE),0)</f>
        <v>0</v>
      </c>
      <c r="CU376">
        <f>IFERROR(VLOOKUP($B376,'Raw Stats'!$BC$3:$BR$52888,6,FALSE),0)</f>
        <v>0</v>
      </c>
      <c r="CV376">
        <f>IFERROR(VLOOKUP($B376,'Raw Stats'!$BC$3:$BR$5288,7,FALSE),0)</f>
        <v>-1</v>
      </c>
      <c r="CW376">
        <f>IFERROR(VLOOKUP($B376,'Raw Stats'!$BC$3:$BR$5288,8,FALSE),0)</f>
        <v>0</v>
      </c>
      <c r="CX376">
        <f>IFERROR(VLOOKUP($B376,'Raw Stats'!$BC$3:$BR$5288,9,FALSE),0)</f>
        <v>0</v>
      </c>
      <c r="CY376">
        <f>IFERROR(VLOOKUP($B376,'Raw Stats'!$BC$3:$BR$5288,10,FALSE),0)</f>
        <v>0</v>
      </c>
      <c r="CZ376">
        <f>IFERROR(VLOOKUP($B376,'Raw Stats'!$BC$3:$BR$5288,11,FALSE)+VLOOKUP($B376,'Raw Stats'!$BC$3:$BR$5288,12,FALSE),0)</f>
        <v>0</v>
      </c>
      <c r="DA376">
        <f>IFERROR(VLOOKUP($B376,'Raw Stats'!$BC$3:$BR$5288,13,FALSE)+VLOOKUP($B376,'Raw Stats'!$BC$3:$BR$5288,14,FALSE),0)</f>
        <v>0</v>
      </c>
      <c r="DB376">
        <f>IFERROR(VLOOKUP($B376,'Raw Stats'!$BC$3:$BR$5288,15,FALSE),0)</f>
        <v>0</v>
      </c>
      <c r="DC376">
        <f>IFERROR(VLOOKUP($B376,'Raw Stats'!$BC$3:$BR$5288,16,FALSE),0)</f>
        <v>0</v>
      </c>
      <c r="DE376">
        <f>IFERROR(VLOOKUP($B376,'Raw Stats'!$AK$3:$AZ$528,3,FALSE),0)</f>
        <v>0</v>
      </c>
      <c r="DF376">
        <f>IFERROR(VLOOKUP($B376,'Raw Stats'!$AK$3:$AZ$528,4,FALSE),0)</f>
        <v>0</v>
      </c>
      <c r="DG376">
        <f>IFERROR(VLOOKUP($B376,'Raw Stats'!$AK$3:$AZ$528,5,FALSE),0)</f>
        <v>0</v>
      </c>
      <c r="DH376">
        <f>IFERROR(VLOOKUP($B376,'Raw Stats'!$AK$3:$AZ$528,6,FALSE),0)</f>
        <v>0</v>
      </c>
      <c r="DI376">
        <f>IFERROR(VLOOKUP($B376,'Raw Stats'!$AK$3:$AZ$528,7,FALSE),0)</f>
        <v>0</v>
      </c>
      <c r="DJ376">
        <f>IFERROR(VLOOKUP($B376,'Raw Stats'!$AK$3:$AZ$528,8,FALSE),0)</f>
        <v>0</v>
      </c>
      <c r="DK376">
        <f>IFERROR(VLOOKUP($B376,'Raw Stats'!$AK$3:$AZ$528,9,FALSE),0)</f>
        <v>0</v>
      </c>
      <c r="DL376">
        <f>IFERROR(VLOOKUP($B376,'Raw Stats'!$AK$3:$AZ$528,10,FALSE),0)</f>
        <v>0</v>
      </c>
      <c r="DM376">
        <f>IFERROR(VLOOKUP($B376,'Raw Stats'!$AK$3:$AZ$528,11,FALSE)+VLOOKUP($B376,'Raw Stats'!$AK$3:$AZ$528,12,FALSE),0)</f>
        <v>0</v>
      </c>
      <c r="DN376">
        <f>IFERROR(VLOOKUP($B376,'Raw Stats'!$AK$3:$AZ$528,13,FALSE)+VLOOKUP($B376,'Raw Stats'!$AK$3:$AZ$528,14,FALSE),0)</f>
        <v>0</v>
      </c>
      <c r="DO376">
        <f>IFERROR(VLOOKUP($B376,'Raw Stats'!$AK$3:$AZ$528,15,FALSE),0)</f>
        <v>0</v>
      </c>
      <c r="DP376">
        <f>IFERROR(VLOOKUP($B376,'Raw Stats'!$AK$3:$AZ$528,16,FALSE),0)</f>
        <v>0</v>
      </c>
      <c r="DR376">
        <f>IFERROR(VLOOKUP($B376,'Raw Stats'!$S$3:$AH$528,3,FALSE),0)</f>
        <v>0</v>
      </c>
      <c r="DS376">
        <f>IFERROR(VLOOKUP($B376,'Raw Stats'!$S$3:$AH$528,4,FALSE),0)</f>
        <v>0</v>
      </c>
      <c r="DT376">
        <f>IFERROR(VLOOKUP($B376,'Raw Stats'!$S$3:$AH$528,5,FALSE),0)</f>
        <v>0</v>
      </c>
      <c r="DU376">
        <f>IFERROR(VLOOKUP($B376,'Raw Stats'!$S$3:$AH$528,6,FALSE),0)</f>
        <v>0</v>
      </c>
      <c r="DV376">
        <f>IFERROR(VLOOKUP($B376,'Raw Stats'!$S$3:$AH$528,7,FALSE),0)</f>
        <v>0</v>
      </c>
      <c r="DW376">
        <f>IFERROR(VLOOKUP($B376,'Raw Stats'!$S$3:$AH$528,8,FALSE),0)</f>
        <v>0</v>
      </c>
      <c r="DX376">
        <f>IFERROR(VLOOKUP($B376,'Raw Stats'!$S$3:$AH$528,9,FALSE),0)</f>
        <v>0</v>
      </c>
      <c r="DY376">
        <f>IFERROR(VLOOKUP($B376,'Raw Stats'!$S$3:$AH$528,10,FALSE),0)</f>
        <v>0</v>
      </c>
      <c r="DZ376">
        <f>IFERROR(VLOOKUP($B376,'Raw Stats'!$S$3:$AH$528,11,FALSE)+VLOOKUP($B376,'Raw Stats'!$S$3:$AH$528,12,FALSE),0)</f>
        <v>0</v>
      </c>
      <c r="EA376">
        <f>IFERROR(VLOOKUP($B376,'Raw Stats'!$S$3:$AH$528,13,FALSE)+VLOOKUP($B376,'Raw Stats'!$S$3:$AH$528,14,FALSE),0)</f>
        <v>0</v>
      </c>
      <c r="EB376">
        <f>IFERROR(VLOOKUP($B376,'Raw Stats'!$S$3:$AH$528,15,FALSE),0)</f>
        <v>0</v>
      </c>
      <c r="EC376">
        <f>IFERROR(VLOOKUP($B376,'Raw Stats'!$S$3:$AH$528,16,FALSE),0)</f>
        <v>0</v>
      </c>
    </row>
    <row r="377" spans="1:133" x14ac:dyDescent="0.2">
      <c r="A377">
        <f>IFERROR(VLOOKUP(B377,Sheet2!$W$1:$X$300,2,FALSE),301)</f>
        <v>301</v>
      </c>
      <c r="B377" t="s">
        <v>270</v>
      </c>
      <c r="C377">
        <f t="shared" si="25"/>
        <v>0.5207396135917568</v>
      </c>
      <c r="D377">
        <f t="shared" si="26"/>
        <v>0.6477868137633257</v>
      </c>
      <c r="E377">
        <f t="shared" si="27"/>
        <v>0.65475474377393272</v>
      </c>
      <c r="F377">
        <f t="shared" si="28"/>
        <v>0.60871120490561459</v>
      </c>
      <c r="G377">
        <f t="shared" si="29"/>
        <v>0.96257045194661039</v>
      </c>
      <c r="J377">
        <f>BS377*'Value Calculations'!$D$3</f>
        <v>4.4850897148864171</v>
      </c>
      <c r="K377">
        <f>BT377*'Value Calculations'!$D$4</f>
        <v>6.8378667849376482</v>
      </c>
      <c r="L377">
        <f>BU377*'Value Calculations'!$D$5</f>
        <v>8.4908193616934895</v>
      </c>
      <c r="M377">
        <f>BV377*'Value Calculations'!$D$6</f>
        <v>-1.0005194553549028</v>
      </c>
      <c r="N377">
        <f>BW377*'Value Calculations'!$D$7</f>
        <v>1.4061580328734848</v>
      </c>
      <c r="O377">
        <f>BX377*'Value Calculations'!$D$8</f>
        <v>1.5816119738438754</v>
      </c>
      <c r="P377">
        <f>BY377*'Value Calculations'!$D$9</f>
        <v>4.4083377568130855</v>
      </c>
      <c r="Q377">
        <f>BZ377*'Value Calculations'!$D$10</f>
        <v>2.9225317926096377</v>
      </c>
      <c r="R377">
        <f>CA377*'Value Calculations'!$D$11</f>
        <v>0</v>
      </c>
      <c r="S377">
        <f>CB377*'Value Calculations'!$D$12</f>
        <v>0.81388273958941404</v>
      </c>
      <c r="T377">
        <f>CC377*'Value Calculations'!$D$13</f>
        <v>9.6304319310813735</v>
      </c>
      <c r="V377">
        <f>CF377*'Value Calculations'!$D$3</f>
        <v>5.300560572138493</v>
      </c>
      <c r="W377">
        <f>CG377*'Value Calculations'!$D$4</f>
        <v>9.7683811213394982</v>
      </c>
      <c r="X377">
        <f>CH377*'Value Calculations'!$D$5</f>
        <v>11.409538517275626</v>
      </c>
      <c r="Y377">
        <f>CI377*'Value Calculations'!$D$6</f>
        <v>-1.8759739787904428</v>
      </c>
      <c r="Z377">
        <f>CJ377*'Value Calculations'!$D$7</f>
        <v>2.1092370493102273</v>
      </c>
      <c r="AA377">
        <f>CK377*'Value Calculations'!$D$8</f>
        <v>2.6599837741919723</v>
      </c>
      <c r="AB377">
        <f>CL377*'Value Calculations'!$D$9</f>
        <v>4.156432742138052</v>
      </c>
      <c r="AC377">
        <f>CM377*'Value Calculations'!$D$10</f>
        <v>4.7491141629906615</v>
      </c>
      <c r="AD377">
        <f>CN377*'Value Calculations'!$D$11</f>
        <v>0</v>
      </c>
      <c r="AE377">
        <f>CO377*'Value Calculations'!$D$12</f>
        <v>0.81388273958941404</v>
      </c>
      <c r="AF377">
        <f>CP377*'Value Calculations'!$D$13</f>
        <v>9.4928543320659244</v>
      </c>
      <c r="AH377">
        <f>CS377*'Value Calculations'!$D$3</f>
        <v>3.6696188576343411</v>
      </c>
      <c r="AI377">
        <f>CT377*'Value Calculations'!$D$4</f>
        <v>3.5817397444911494</v>
      </c>
      <c r="AJ377">
        <f>CU377*'Value Calculations'!$D$5</f>
        <v>5.3067621010584309</v>
      </c>
      <c r="AK377">
        <f>CV377*'Value Calculations'!$D$6</f>
        <v>-0.75038959151617712</v>
      </c>
      <c r="AL377">
        <f>CW377*'Value Calculations'!$D$7</f>
        <v>1.4061580328734848</v>
      </c>
      <c r="AM377">
        <f>CX377*'Value Calculations'!$D$8</f>
        <v>0.79080598692193771</v>
      </c>
      <c r="AN377">
        <f>CY377*'Value Calculations'!$D$9</f>
        <v>1.1335725660376506</v>
      </c>
      <c r="AO377">
        <f>CZ377*'Value Calculations'!$D$10</f>
        <v>3.2878482666858426</v>
      </c>
      <c r="AP377">
        <f>DA377*'Value Calculations'!$D$11</f>
        <v>0</v>
      </c>
      <c r="AQ377">
        <f>DB377*'Value Calculations'!$D$12</f>
        <v>0.81388273958941404</v>
      </c>
      <c r="AR377">
        <f>DC377*'Value Calculations'!$D$13</f>
        <v>5.6406815596333759</v>
      </c>
      <c r="AT377">
        <f>DF377*'Value Calculations'!$D$3</f>
        <v>4.0773542862603787</v>
      </c>
      <c r="AU377">
        <f>DG377*'Value Calculations'!$D$4</f>
        <v>8.4659303051608976</v>
      </c>
      <c r="AV377">
        <f>DH377*'Value Calculations'!$D$5</f>
        <v>9.5521717819051766</v>
      </c>
      <c r="AW377">
        <f>DI377*'Value Calculations'!$D$6</f>
        <v>-1.6258441149517171</v>
      </c>
      <c r="AX377">
        <f>DJ377*'Value Calculations'!$D$7</f>
        <v>3.7790497133474905</v>
      </c>
      <c r="AY377">
        <f>DK377*'Value Calculations'!$D$8</f>
        <v>1.5816119738438754</v>
      </c>
      <c r="AZ377">
        <f>DL377*'Value Calculations'!$D$9</f>
        <v>2.6450026540878513</v>
      </c>
      <c r="BA377">
        <f>DM377*'Value Calculations'!$D$10</f>
        <v>3.2878482666858426</v>
      </c>
      <c r="BB377">
        <f>DN377*'Value Calculations'!$D$11</f>
        <v>0</v>
      </c>
      <c r="BC377">
        <f>DO377*'Value Calculations'!$D$12</f>
        <v>0.81388273958941404</v>
      </c>
      <c r="BD377">
        <f>DP377*'Value Calculations'!$D$13</f>
        <v>9.4240655325582008</v>
      </c>
      <c r="BF377">
        <f>DS377*'Value Calculations'!$D$3</f>
        <v>5.7082960007645305</v>
      </c>
      <c r="BG377">
        <f>DT377*'Value Calculations'!$D$4</f>
        <v>9.1171557132501988</v>
      </c>
      <c r="BH377">
        <f>DU377*'Value Calculations'!$D$5</f>
        <v>11.144200412222705</v>
      </c>
      <c r="BI377">
        <f>DV377*'Value Calculations'!$D$6</f>
        <v>0.37519479575808856</v>
      </c>
      <c r="BJ377">
        <f>DW377*'Value Calculations'!$D$7</f>
        <v>1.5819277869826704</v>
      </c>
      <c r="BK377">
        <f>DX377*'Value Calculations'!$D$8</f>
        <v>2.084852147339654</v>
      </c>
      <c r="BL377">
        <f>DY377*'Value Calculations'!$D$9</f>
        <v>2.2671451320753011</v>
      </c>
      <c r="BM377">
        <f>DZ377*'Value Calculations'!$D$10</f>
        <v>3.2878482666858426</v>
      </c>
      <c r="BN377">
        <f>EA377*'Value Calculations'!$D$11</f>
        <v>1.9814282960498748</v>
      </c>
      <c r="BO377">
        <f>EB377*'Value Calculations'!$D$12</f>
        <v>0.81388273958941404</v>
      </c>
      <c r="BP377">
        <f>EC377*'Value Calculations'!$D$13</f>
        <v>6.8788799507724097</v>
      </c>
      <c r="BR377">
        <f>IFERROR(VLOOKUP($B377,'Raw Stats'!$CM$3:$DC$884,3,FALSE),0)</f>
        <v>76</v>
      </c>
      <c r="BS377">
        <f>IFERROR(VLOOKUP($B377,'Raw Stats'!$CM$3:$DC$884,4,FALSE),0)</f>
        <v>11</v>
      </c>
      <c r="BT377">
        <f>IFERROR(VLOOKUP($B377,'Raw Stats'!$CM$3:$DC$884,5,FALSE),0)</f>
        <v>21</v>
      </c>
      <c r="BU377">
        <f>IFERROR(VLOOKUP($B377,'Raw Stats'!$CM$3:$DC$884,6,FALSE),0)</f>
        <v>32</v>
      </c>
      <c r="BV377">
        <f>IFERROR(VLOOKUP($B377,'Raw Stats'!$CM$3:$DC$884,7,FALSE),0)</f>
        <v>-8</v>
      </c>
      <c r="BW377">
        <f>IFERROR(VLOOKUP($B377,'Raw Stats'!$CM$3:$DC$884,8,FALSE),0)</f>
        <v>16</v>
      </c>
      <c r="BX377">
        <f>IFERROR(VLOOKUP($B377,'Raw Stats'!$CM$3:$DC$884,9,FALSE),0)</f>
        <v>22</v>
      </c>
      <c r="BY377">
        <f>IFERROR(VLOOKUP($B377,'Raw Stats'!$CM$3:$DC$884,10,FALSE),0)</f>
        <v>35</v>
      </c>
      <c r="BZ377">
        <f>IFERROR(VLOOKUP($B377,'Raw Stats'!$CM$3:$DC$884,11,FALSE)+VLOOKUP($B377,'Raw Stats'!$CM$3:$DC$884,12,FALSE),0)</f>
        <v>8</v>
      </c>
      <c r="CA377">
        <f>IFERROR(VLOOKUP($B377,'Raw Stats'!$CM$3:$DC$884,13,FALSE)+VLOOKUP($B377,'Raw Stats'!$CM$3:$DC$884,14,FALSE),0)</f>
        <v>0</v>
      </c>
      <c r="CB377">
        <f>IFERROR(VLOOKUP($B377,'Raw Stats'!$CM$3:$DC$884,15,FALSE),0)</f>
        <v>1</v>
      </c>
      <c r="CC377">
        <f>IFERROR(VLOOKUP($B377,'Raw Stats'!$CM$3:$DC$884,16,FALSE),0)</f>
        <v>140</v>
      </c>
      <c r="CE377">
        <f>IFERROR(VLOOKUP($B377,'Raw Stats'!$BU$3:$CJ$528,3,FALSE),0)</f>
        <v>75</v>
      </c>
      <c r="CF377">
        <f>IFERROR(VLOOKUP($B377,'Raw Stats'!$BU$3:$CJ$528,4,FALSE),0)</f>
        <v>13</v>
      </c>
      <c r="CG377">
        <f>IFERROR(VLOOKUP($B377,'Raw Stats'!$BU$3:$CJ$5288,5,FALSE),0)</f>
        <v>30</v>
      </c>
      <c r="CH377">
        <f>IFERROR(VLOOKUP($B377,'Raw Stats'!$BU$3:$CJ$528,6,FALSE),0)</f>
        <v>43</v>
      </c>
      <c r="CI377">
        <f>IFERROR(VLOOKUP($B377,'Raw Stats'!$BU$3:$CJ$528,7,FALSE),0)</f>
        <v>-15</v>
      </c>
      <c r="CJ377">
        <f>IFERROR(VLOOKUP($B377,'Raw Stats'!$BU$3:$CJ$528,8,FALSE),0)</f>
        <v>24</v>
      </c>
      <c r="CK377">
        <f>IFERROR(VLOOKUP($B377,'Raw Stats'!$BU$3:$CJ$528,9,FALSE),0)</f>
        <v>37</v>
      </c>
      <c r="CL377">
        <f>IFERROR(VLOOKUP($B377,'Raw Stats'!$BU$3:$CJ$528,10,FALSE),0)</f>
        <v>33</v>
      </c>
      <c r="CM377">
        <f>IFERROR(VLOOKUP($B377,'Raw Stats'!$BU$3:$CJ$528,11,FALSE)+VLOOKUP($B377,'Raw Stats'!$BU$3:$CJ$528,12,FALSE),0)</f>
        <v>13</v>
      </c>
      <c r="CN377">
        <f>IFERROR(VLOOKUP($B377,'Raw Stats'!$BU$3:$CJ$528,13,FALSE)+VLOOKUP($B377,'Raw Stats'!$BU$3:$CJ$528,14,FALSE),0)</f>
        <v>0</v>
      </c>
      <c r="CO377">
        <f>IFERROR(VLOOKUP($B377,'Raw Stats'!$BU$3:$CJ$528,15,FALSE),0)</f>
        <v>1</v>
      </c>
      <c r="CP377">
        <f>IFERROR(VLOOKUP($B377,'Raw Stats'!$BU$3:$CJ$528,16,FALSE),0)</f>
        <v>138</v>
      </c>
      <c r="CR377">
        <f>IFERROR(VLOOKUP($B377,'Raw Stats'!$BC$3:$BR$528,3,FALSE),0)</f>
        <v>38</v>
      </c>
      <c r="CS377">
        <f>IFERROR(VLOOKUP($B377,'Raw Stats'!$BC$3:$BR$528,4,FALSE),0)</f>
        <v>9</v>
      </c>
      <c r="CT377">
        <f>IFERROR(VLOOKUP($B377,'Raw Stats'!$BC$3:$BR$5288,5,FALSE),0)</f>
        <v>11</v>
      </c>
      <c r="CU377">
        <f>IFERROR(VLOOKUP($B377,'Raw Stats'!$BC$3:$BR$52888,6,FALSE),0)</f>
        <v>20</v>
      </c>
      <c r="CV377">
        <f>IFERROR(VLOOKUP($B377,'Raw Stats'!$BC$3:$BR$5288,7,FALSE),0)</f>
        <v>-6</v>
      </c>
      <c r="CW377">
        <f>IFERROR(VLOOKUP($B377,'Raw Stats'!$BC$3:$BR$5288,8,FALSE),0)</f>
        <v>16</v>
      </c>
      <c r="CX377">
        <f>IFERROR(VLOOKUP($B377,'Raw Stats'!$BC$3:$BR$5288,9,FALSE),0)</f>
        <v>11</v>
      </c>
      <c r="CY377">
        <f>IFERROR(VLOOKUP($B377,'Raw Stats'!$BC$3:$BR$5288,10,FALSE),0)</f>
        <v>9</v>
      </c>
      <c r="CZ377">
        <f>IFERROR(VLOOKUP($B377,'Raw Stats'!$BC$3:$BR$5288,11,FALSE)+VLOOKUP($B377,'Raw Stats'!$BC$3:$BR$5288,12,FALSE),0)</f>
        <v>9</v>
      </c>
      <c r="DA377">
        <f>IFERROR(VLOOKUP($B377,'Raw Stats'!$BC$3:$BR$5288,13,FALSE)+VLOOKUP($B377,'Raw Stats'!$BC$3:$BR$5288,14,FALSE),0)</f>
        <v>0</v>
      </c>
      <c r="DB377">
        <f>IFERROR(VLOOKUP($B377,'Raw Stats'!$BC$3:$BR$5288,15,FALSE),0)</f>
        <v>1</v>
      </c>
      <c r="DC377">
        <f>IFERROR(VLOOKUP($B377,'Raw Stats'!$BC$3:$BR$5288,16,FALSE),0)</f>
        <v>82</v>
      </c>
      <c r="DE377">
        <f>IFERROR(VLOOKUP($B377,'Raw Stats'!$AK$3:$AZ$528,3,FALSE),0)</f>
        <v>69</v>
      </c>
      <c r="DF377">
        <f>IFERROR(VLOOKUP($B377,'Raw Stats'!$AK$3:$AZ$528,4,FALSE),0)</f>
        <v>10</v>
      </c>
      <c r="DG377">
        <f>IFERROR(VLOOKUP($B377,'Raw Stats'!$AK$3:$AZ$528,5,FALSE),0)</f>
        <v>26</v>
      </c>
      <c r="DH377">
        <f>IFERROR(VLOOKUP($B377,'Raw Stats'!$AK$3:$AZ$528,6,FALSE),0)</f>
        <v>36</v>
      </c>
      <c r="DI377">
        <f>IFERROR(VLOOKUP($B377,'Raw Stats'!$AK$3:$AZ$528,7,FALSE),0)</f>
        <v>-13</v>
      </c>
      <c r="DJ377">
        <f>IFERROR(VLOOKUP($B377,'Raw Stats'!$AK$3:$AZ$528,8,FALSE),0)</f>
        <v>43</v>
      </c>
      <c r="DK377">
        <f>IFERROR(VLOOKUP($B377,'Raw Stats'!$AK$3:$AZ$528,9,FALSE),0)</f>
        <v>22</v>
      </c>
      <c r="DL377">
        <f>IFERROR(VLOOKUP($B377,'Raw Stats'!$AK$3:$AZ$528,10,FALSE),0)</f>
        <v>21</v>
      </c>
      <c r="DM377">
        <f>IFERROR(VLOOKUP($B377,'Raw Stats'!$AK$3:$AZ$528,11,FALSE)+VLOOKUP($B377,'Raw Stats'!$AK$3:$AZ$528,12,FALSE),0)</f>
        <v>9</v>
      </c>
      <c r="DN377">
        <f>IFERROR(VLOOKUP($B377,'Raw Stats'!$AK$3:$AZ$528,13,FALSE)+VLOOKUP($B377,'Raw Stats'!$AK$3:$AZ$528,14,FALSE),0)</f>
        <v>0</v>
      </c>
      <c r="DO377">
        <f>IFERROR(VLOOKUP($B377,'Raw Stats'!$AK$3:$AZ$528,15,FALSE),0)</f>
        <v>1</v>
      </c>
      <c r="DP377">
        <f>IFERROR(VLOOKUP($B377,'Raw Stats'!$AK$3:$AZ$528,16,FALSE),0)</f>
        <v>137</v>
      </c>
      <c r="DR377">
        <f>IFERROR(VLOOKUP($B377,'Raw Stats'!$S$3:$AH$528,3,FALSE),0)</f>
        <v>47</v>
      </c>
      <c r="DS377">
        <f>IFERROR(VLOOKUP($B377,'Raw Stats'!$S$3:$AH$528,4,FALSE),0)</f>
        <v>14</v>
      </c>
      <c r="DT377">
        <f>IFERROR(VLOOKUP($B377,'Raw Stats'!$S$3:$AH$528,5,FALSE),0)</f>
        <v>28</v>
      </c>
      <c r="DU377">
        <f>IFERROR(VLOOKUP($B377,'Raw Stats'!$S$3:$AH$528,6,FALSE),0)</f>
        <v>42</v>
      </c>
      <c r="DV377">
        <f>IFERROR(VLOOKUP($B377,'Raw Stats'!$S$3:$AH$528,7,FALSE),0)</f>
        <v>3</v>
      </c>
      <c r="DW377">
        <f>IFERROR(VLOOKUP($B377,'Raw Stats'!$S$3:$AH$528,8,FALSE),0)</f>
        <v>18</v>
      </c>
      <c r="DX377">
        <f>IFERROR(VLOOKUP($B377,'Raw Stats'!$S$3:$AH$528,9,FALSE),0)</f>
        <v>29</v>
      </c>
      <c r="DY377">
        <f>IFERROR(VLOOKUP($B377,'Raw Stats'!$S$3:$AH$528,10,FALSE),0)</f>
        <v>18</v>
      </c>
      <c r="DZ377">
        <f>IFERROR(VLOOKUP($B377,'Raw Stats'!$S$3:$AH$528,11,FALSE)+VLOOKUP($B377,'Raw Stats'!$S$3:$AH$528,12,FALSE),0)</f>
        <v>9</v>
      </c>
      <c r="EA377">
        <f>IFERROR(VLOOKUP($B377,'Raw Stats'!$S$3:$AH$528,13,FALSE)+VLOOKUP($B377,'Raw Stats'!$S$3:$AH$528,14,FALSE),0)</f>
        <v>2</v>
      </c>
      <c r="EB377">
        <f>IFERROR(VLOOKUP($B377,'Raw Stats'!$S$3:$AH$528,15,FALSE),0)</f>
        <v>1</v>
      </c>
      <c r="EC377">
        <f>IFERROR(VLOOKUP($B377,'Raw Stats'!$S$3:$AH$528,16,FALSE),0)</f>
        <v>100</v>
      </c>
    </row>
    <row r="378" spans="1:133" x14ac:dyDescent="0.2">
      <c r="A378">
        <f>IFERROR(VLOOKUP(B378,Sheet2!$W$1:$X$300,2,FALSE),301)</f>
        <v>301</v>
      </c>
      <c r="B378" t="s">
        <v>147</v>
      </c>
      <c r="C378">
        <f t="shared" si="25"/>
        <v>0.51961115787536527</v>
      </c>
      <c r="D378">
        <f t="shared" si="26"/>
        <v>0</v>
      </c>
      <c r="E378">
        <f t="shared" si="27"/>
        <v>0</v>
      </c>
      <c r="F378">
        <f t="shared" si="28"/>
        <v>0</v>
      </c>
      <c r="G378">
        <f t="shared" si="29"/>
        <v>0.60321533517802062</v>
      </c>
      <c r="J378">
        <f>BS378*'Value Calculations'!$D$3</f>
        <v>0.4077354286260379</v>
      </c>
      <c r="K378">
        <f>BT378*'Value Calculations'!$D$4</f>
        <v>0.97683811213394978</v>
      </c>
      <c r="L378">
        <f>BU378*'Value Calculations'!$D$5</f>
        <v>1.0613524202116862</v>
      </c>
      <c r="M378">
        <f>BV378*'Value Calculations'!$D$6</f>
        <v>-1.1255843872742657</v>
      </c>
      <c r="N378">
        <f>BW378*'Value Calculations'!$D$7</f>
        <v>3.5153950821837121</v>
      </c>
      <c r="O378">
        <f>BX378*'Value Calculations'!$D$8</f>
        <v>5.535641908453564</v>
      </c>
      <c r="P378">
        <f>BY378*'Value Calculations'!$D$9</f>
        <v>3.6526227127879851</v>
      </c>
      <c r="Q378">
        <f>BZ378*'Value Calculations'!$D$10</f>
        <v>0</v>
      </c>
      <c r="R378">
        <f>CA378*'Value Calculations'!$D$11</f>
        <v>0.9907141480249374</v>
      </c>
      <c r="S378">
        <f>CB378*'Value Calculations'!$D$12</f>
        <v>0</v>
      </c>
      <c r="T378">
        <f>CC378*'Value Calculations'!$D$13</f>
        <v>2.132452784739447</v>
      </c>
      <c r="V378">
        <f>CF378*'Value Calculations'!$D$3</f>
        <v>0</v>
      </c>
      <c r="W378">
        <f>CG378*'Value Calculations'!$D$4</f>
        <v>1.6280635202232496</v>
      </c>
      <c r="X378">
        <f>CH378*'Value Calculations'!$D$5</f>
        <v>0</v>
      </c>
      <c r="Y378">
        <f>CI378*'Value Calculations'!$D$6</f>
        <v>0</v>
      </c>
      <c r="Z378">
        <f>CJ378*'Value Calculations'!$D$7</f>
        <v>0</v>
      </c>
      <c r="AA378">
        <f>CK378*'Value Calculations'!$D$8</f>
        <v>0</v>
      </c>
      <c r="AB378">
        <f>CL378*'Value Calculations'!$D$9</f>
        <v>0</v>
      </c>
      <c r="AC378">
        <f>CM378*'Value Calculations'!$D$10</f>
        <v>0</v>
      </c>
      <c r="AD378">
        <f>CN378*'Value Calculations'!$D$11</f>
        <v>0</v>
      </c>
      <c r="AE378">
        <f>CO378*'Value Calculations'!$D$12</f>
        <v>0</v>
      </c>
      <c r="AF378">
        <f>CP378*'Value Calculations'!$D$13</f>
        <v>0</v>
      </c>
      <c r="AH378">
        <f>CS378*'Value Calculations'!$D$3</f>
        <v>0</v>
      </c>
      <c r="AI378">
        <f>CT378*'Value Calculations'!$D$4</f>
        <v>0</v>
      </c>
      <c r="AJ378">
        <f>CU378*'Value Calculations'!$D$5</f>
        <v>0</v>
      </c>
      <c r="AK378">
        <f>CV378*'Value Calculations'!$D$6</f>
        <v>-0.25012986383872571</v>
      </c>
      <c r="AL378">
        <f>CW378*'Value Calculations'!$D$7</f>
        <v>0.87884877054592803</v>
      </c>
      <c r="AM378">
        <f>CX378*'Value Calculations'!$D$8</f>
        <v>1.2221547070611765</v>
      </c>
      <c r="AN378">
        <f>CY378*'Value Calculations'!$D$9</f>
        <v>0.62976253668758364</v>
      </c>
      <c r="AO378">
        <f>CZ378*'Value Calculations'!$D$10</f>
        <v>0</v>
      </c>
      <c r="AP378">
        <f>DA378*'Value Calculations'!$D$11</f>
        <v>0</v>
      </c>
      <c r="AQ378">
        <f>DB378*'Value Calculations'!$D$12</f>
        <v>0</v>
      </c>
      <c r="AR378">
        <f>DC378*'Value Calculations'!$D$13</f>
        <v>0.41273279704634458</v>
      </c>
      <c r="AT378">
        <f>DF378*'Value Calculations'!$D$3</f>
        <v>0</v>
      </c>
      <c r="AU378">
        <f>DG378*'Value Calculations'!$D$4</f>
        <v>0</v>
      </c>
      <c r="AV378">
        <f>DH378*'Value Calculations'!$D$5</f>
        <v>0</v>
      </c>
      <c r="AW378">
        <f>DI378*'Value Calculations'!$D$6</f>
        <v>0</v>
      </c>
      <c r="AX378">
        <f>DJ378*'Value Calculations'!$D$7</f>
        <v>0</v>
      </c>
      <c r="AY378">
        <f>DK378*'Value Calculations'!$D$8</f>
        <v>0</v>
      </c>
      <c r="AZ378">
        <f>DL378*'Value Calculations'!$D$9</f>
        <v>0</v>
      </c>
      <c r="BA378">
        <f>DM378*'Value Calculations'!$D$10</f>
        <v>0</v>
      </c>
      <c r="BB378">
        <f>DN378*'Value Calculations'!$D$11</f>
        <v>0</v>
      </c>
      <c r="BC378">
        <f>DO378*'Value Calculations'!$D$12</f>
        <v>0</v>
      </c>
      <c r="BD378">
        <f>DP378*'Value Calculations'!$D$13</f>
        <v>0</v>
      </c>
      <c r="BF378">
        <f>DS378*'Value Calculations'!$D$3</f>
        <v>3.2618834290083032</v>
      </c>
      <c r="BG378">
        <f>DT378*'Value Calculations'!$D$4</f>
        <v>3.9073524485357991</v>
      </c>
      <c r="BH378">
        <f>DU378*'Value Calculations'!$D$5</f>
        <v>5.3067621010584309</v>
      </c>
      <c r="BI378">
        <f>DV378*'Value Calculations'!$D$6</f>
        <v>0.25012986383872571</v>
      </c>
      <c r="BJ378">
        <f>DW378*'Value Calculations'!$D$7</f>
        <v>12.479652541752177</v>
      </c>
      <c r="BK378">
        <f>DX378*'Value Calculations'!$D$8</f>
        <v>7.7642769625062975</v>
      </c>
      <c r="BL378">
        <f>DY378*'Value Calculations'!$D$9</f>
        <v>7.5571504402510037</v>
      </c>
      <c r="BM378">
        <f>DZ378*'Value Calculations'!$D$10</f>
        <v>0.36531647407620471</v>
      </c>
      <c r="BN378">
        <f>EA378*'Value Calculations'!$D$11</f>
        <v>0</v>
      </c>
      <c r="BO378">
        <f>EB378*'Value Calculations'!$D$12</f>
        <v>0.81388273958941404</v>
      </c>
      <c r="BP378">
        <f>EC378*'Value Calculations'!$D$13</f>
        <v>7.154035148803306</v>
      </c>
      <c r="BR378">
        <f>IFERROR(VLOOKUP($B378,'Raw Stats'!$CM$3:$DC$884,3,FALSE),0)</f>
        <v>33</v>
      </c>
      <c r="BS378">
        <f>IFERROR(VLOOKUP($B378,'Raw Stats'!$CM$3:$DC$884,4,FALSE),0)</f>
        <v>1</v>
      </c>
      <c r="BT378">
        <f>IFERROR(VLOOKUP($B378,'Raw Stats'!$CM$3:$DC$884,5,FALSE),0)</f>
        <v>3</v>
      </c>
      <c r="BU378">
        <f>IFERROR(VLOOKUP($B378,'Raw Stats'!$CM$3:$DC$884,6,FALSE),0)</f>
        <v>4</v>
      </c>
      <c r="BV378">
        <f>IFERROR(VLOOKUP($B378,'Raw Stats'!$CM$3:$DC$884,7,FALSE),0)</f>
        <v>-9</v>
      </c>
      <c r="BW378">
        <f>IFERROR(VLOOKUP($B378,'Raw Stats'!$CM$3:$DC$884,8,FALSE),0)</f>
        <v>40</v>
      </c>
      <c r="BX378">
        <f>IFERROR(VLOOKUP($B378,'Raw Stats'!$CM$3:$DC$884,9,FALSE),0)</f>
        <v>77</v>
      </c>
      <c r="BY378">
        <f>IFERROR(VLOOKUP($B378,'Raw Stats'!$CM$3:$DC$884,10,FALSE),0)</f>
        <v>29</v>
      </c>
      <c r="BZ378">
        <f>IFERROR(VLOOKUP($B378,'Raw Stats'!$CM$3:$DC$884,11,FALSE)+VLOOKUP($B378,'Raw Stats'!$CM$3:$DC$884,12,FALSE),0)</f>
        <v>0</v>
      </c>
      <c r="CA378">
        <f>IFERROR(VLOOKUP($B378,'Raw Stats'!$CM$3:$DC$884,13,FALSE)+VLOOKUP($B378,'Raw Stats'!$CM$3:$DC$884,14,FALSE),0)</f>
        <v>1</v>
      </c>
      <c r="CB378">
        <f>IFERROR(VLOOKUP($B378,'Raw Stats'!$CM$3:$DC$884,15,FALSE),0)</f>
        <v>0</v>
      </c>
      <c r="CC378">
        <f>IFERROR(VLOOKUP($B378,'Raw Stats'!$CM$3:$DC$884,16,FALSE),0)</f>
        <v>31</v>
      </c>
      <c r="CE378">
        <f>IFERROR(VLOOKUP($B378,'Raw Stats'!$BU$3:$CJ$528,3,FALSE),0)</f>
        <v>0</v>
      </c>
      <c r="CF378">
        <f>IFERROR(VLOOKUP($B378,'Raw Stats'!$BU$3:$CJ$528,4,FALSE),0)</f>
        <v>0</v>
      </c>
      <c r="CG378">
        <f>IFERROR(VLOOKUP($B378,'Raw Stats'!$BU$3:$CJ$5288,5,FALSE),0)</f>
        <v>5</v>
      </c>
      <c r="CH378">
        <f>IFERROR(VLOOKUP($B378,'Raw Stats'!$BU$3:$CJ$528,6,FALSE),0)</f>
        <v>0</v>
      </c>
      <c r="CI378">
        <f>IFERROR(VLOOKUP($B378,'Raw Stats'!$BU$3:$CJ$528,7,FALSE),0)</f>
        <v>0</v>
      </c>
      <c r="CJ378">
        <f>IFERROR(VLOOKUP($B378,'Raw Stats'!$BU$3:$CJ$528,8,FALSE),0)</f>
        <v>0</v>
      </c>
      <c r="CK378">
        <f>IFERROR(VLOOKUP($B378,'Raw Stats'!$BU$3:$CJ$528,9,FALSE),0)</f>
        <v>0</v>
      </c>
      <c r="CL378">
        <f>IFERROR(VLOOKUP($B378,'Raw Stats'!$BU$3:$CJ$528,10,FALSE),0)</f>
        <v>0</v>
      </c>
      <c r="CM378">
        <f>IFERROR(VLOOKUP($B378,'Raw Stats'!$BU$3:$CJ$528,11,FALSE)+VLOOKUP($B378,'Raw Stats'!$BU$3:$CJ$528,12,FALSE),0)</f>
        <v>0</v>
      </c>
      <c r="CN378">
        <f>IFERROR(VLOOKUP($B378,'Raw Stats'!$BU$3:$CJ$528,13,FALSE)+VLOOKUP($B378,'Raw Stats'!$BU$3:$CJ$528,14,FALSE),0)</f>
        <v>0</v>
      </c>
      <c r="CO378">
        <f>IFERROR(VLOOKUP($B378,'Raw Stats'!$BU$3:$CJ$528,15,FALSE),0)</f>
        <v>0</v>
      </c>
      <c r="CP378">
        <f>IFERROR(VLOOKUP($B378,'Raw Stats'!$BU$3:$CJ$528,16,FALSE),0)</f>
        <v>0</v>
      </c>
      <c r="CR378">
        <f>IFERROR(VLOOKUP($B378,'Raw Stats'!$BC$3:$BR$528,3,FALSE),0)</f>
        <v>0</v>
      </c>
      <c r="CS378">
        <f>IFERROR(VLOOKUP($B378,'Raw Stats'!$BC$3:$BR$528,4,FALSE),0)</f>
        <v>0</v>
      </c>
      <c r="CT378">
        <f>IFERROR(VLOOKUP($B378,'Raw Stats'!$BC$3:$BR$5288,5,FALSE),0)</f>
        <v>0</v>
      </c>
      <c r="CU378">
        <f>IFERROR(VLOOKUP($B378,'Raw Stats'!$BC$3:$BR$52888,6,FALSE),0)</f>
        <v>0</v>
      </c>
      <c r="CV378">
        <f>IFERROR(VLOOKUP($B378,'Raw Stats'!$BC$3:$BR$5288,7,FALSE),0)</f>
        <v>-2</v>
      </c>
      <c r="CW378">
        <f>IFERROR(VLOOKUP($B378,'Raw Stats'!$BC$3:$BR$5288,8,FALSE),0)</f>
        <v>10</v>
      </c>
      <c r="CX378">
        <f>IFERROR(VLOOKUP($B378,'Raw Stats'!$BC$3:$BR$5288,9,FALSE),0)</f>
        <v>17</v>
      </c>
      <c r="CY378">
        <f>IFERROR(VLOOKUP($B378,'Raw Stats'!$BC$3:$BR$5288,10,FALSE),0)</f>
        <v>5</v>
      </c>
      <c r="CZ378">
        <f>IFERROR(VLOOKUP($B378,'Raw Stats'!$BC$3:$BR$5288,11,FALSE)+VLOOKUP($B378,'Raw Stats'!$BC$3:$BR$5288,12,FALSE),0)</f>
        <v>0</v>
      </c>
      <c r="DA378">
        <f>IFERROR(VLOOKUP($B378,'Raw Stats'!$BC$3:$BR$5288,13,FALSE)+VLOOKUP($B378,'Raw Stats'!$BC$3:$BR$5288,14,FALSE),0)</f>
        <v>0</v>
      </c>
      <c r="DB378">
        <f>IFERROR(VLOOKUP($B378,'Raw Stats'!$BC$3:$BR$5288,15,FALSE),0)</f>
        <v>0</v>
      </c>
      <c r="DC378">
        <f>IFERROR(VLOOKUP($B378,'Raw Stats'!$BC$3:$BR$5288,16,FALSE),0)</f>
        <v>6</v>
      </c>
      <c r="DE378">
        <f>IFERROR(VLOOKUP($B378,'Raw Stats'!$AK$3:$AZ$528,3,FALSE),0)</f>
        <v>0</v>
      </c>
      <c r="DF378">
        <f>IFERROR(VLOOKUP($B378,'Raw Stats'!$AK$3:$AZ$528,4,FALSE),0)</f>
        <v>0</v>
      </c>
      <c r="DG378">
        <f>IFERROR(VLOOKUP($B378,'Raw Stats'!$AK$3:$AZ$528,5,FALSE),0)</f>
        <v>0</v>
      </c>
      <c r="DH378">
        <f>IFERROR(VLOOKUP($B378,'Raw Stats'!$AK$3:$AZ$528,6,FALSE),0)</f>
        <v>0</v>
      </c>
      <c r="DI378">
        <f>IFERROR(VLOOKUP($B378,'Raw Stats'!$AK$3:$AZ$528,7,FALSE),0)</f>
        <v>0</v>
      </c>
      <c r="DJ378">
        <f>IFERROR(VLOOKUP($B378,'Raw Stats'!$AK$3:$AZ$528,8,FALSE),0)</f>
        <v>0</v>
      </c>
      <c r="DK378">
        <f>IFERROR(VLOOKUP($B378,'Raw Stats'!$AK$3:$AZ$528,9,FALSE),0)</f>
        <v>0</v>
      </c>
      <c r="DL378">
        <f>IFERROR(VLOOKUP($B378,'Raw Stats'!$AK$3:$AZ$528,10,FALSE),0)</f>
        <v>0</v>
      </c>
      <c r="DM378">
        <f>IFERROR(VLOOKUP($B378,'Raw Stats'!$AK$3:$AZ$528,11,FALSE)+VLOOKUP($B378,'Raw Stats'!$AK$3:$AZ$528,12,FALSE),0)</f>
        <v>0</v>
      </c>
      <c r="DN378">
        <f>IFERROR(VLOOKUP($B378,'Raw Stats'!$AK$3:$AZ$528,13,FALSE)+VLOOKUP($B378,'Raw Stats'!$AK$3:$AZ$528,14,FALSE),0)</f>
        <v>0</v>
      </c>
      <c r="DO378">
        <f>IFERROR(VLOOKUP($B378,'Raw Stats'!$AK$3:$AZ$528,15,FALSE),0)</f>
        <v>0</v>
      </c>
      <c r="DP378">
        <f>IFERROR(VLOOKUP($B378,'Raw Stats'!$AK$3:$AZ$528,16,FALSE),0)</f>
        <v>0</v>
      </c>
      <c r="DR378">
        <f>IFERROR(VLOOKUP($B378,'Raw Stats'!$S$3:$AH$528,3,FALSE),0)</f>
        <v>81</v>
      </c>
      <c r="DS378">
        <f>IFERROR(VLOOKUP($B378,'Raw Stats'!$S$3:$AH$528,4,FALSE),0)</f>
        <v>8</v>
      </c>
      <c r="DT378">
        <f>IFERROR(VLOOKUP($B378,'Raw Stats'!$S$3:$AH$528,5,FALSE),0)</f>
        <v>12</v>
      </c>
      <c r="DU378">
        <f>IFERROR(VLOOKUP($B378,'Raw Stats'!$S$3:$AH$528,6,FALSE),0)</f>
        <v>20</v>
      </c>
      <c r="DV378">
        <f>IFERROR(VLOOKUP($B378,'Raw Stats'!$S$3:$AH$528,7,FALSE),0)</f>
        <v>2</v>
      </c>
      <c r="DW378">
        <f>IFERROR(VLOOKUP($B378,'Raw Stats'!$S$3:$AH$528,8,FALSE),0)</f>
        <v>142</v>
      </c>
      <c r="DX378">
        <f>IFERROR(VLOOKUP($B378,'Raw Stats'!$S$3:$AH$528,9,FALSE),0)</f>
        <v>108</v>
      </c>
      <c r="DY378">
        <f>IFERROR(VLOOKUP($B378,'Raw Stats'!$S$3:$AH$528,10,FALSE),0)</f>
        <v>60</v>
      </c>
      <c r="DZ378">
        <f>IFERROR(VLOOKUP($B378,'Raw Stats'!$S$3:$AH$528,11,FALSE)+VLOOKUP($B378,'Raw Stats'!$S$3:$AH$528,12,FALSE),0)</f>
        <v>1</v>
      </c>
      <c r="EA378">
        <f>IFERROR(VLOOKUP($B378,'Raw Stats'!$S$3:$AH$528,13,FALSE)+VLOOKUP($B378,'Raw Stats'!$S$3:$AH$528,14,FALSE),0)</f>
        <v>0</v>
      </c>
      <c r="EB378">
        <f>IFERROR(VLOOKUP($B378,'Raw Stats'!$S$3:$AH$528,15,FALSE),0)</f>
        <v>1</v>
      </c>
      <c r="EC378">
        <f>IFERROR(VLOOKUP($B378,'Raw Stats'!$S$3:$AH$528,16,FALSE),0)</f>
        <v>104</v>
      </c>
    </row>
    <row r="379" spans="1:133" x14ac:dyDescent="0.2">
      <c r="A379">
        <f>IFERROR(VLOOKUP(B379,Sheet2!$W$1:$X$300,2,FALSE),301)</f>
        <v>301</v>
      </c>
      <c r="B379" t="s">
        <v>397</v>
      </c>
      <c r="C379">
        <f t="shared" si="25"/>
        <v>0.51527788786782891</v>
      </c>
      <c r="D379">
        <f t="shared" si="26"/>
        <v>0.41892683450464241</v>
      </c>
      <c r="E379">
        <f t="shared" si="27"/>
        <v>0</v>
      </c>
      <c r="F379">
        <f t="shared" si="28"/>
        <v>0.43313837486842804</v>
      </c>
      <c r="G379">
        <f t="shared" si="29"/>
        <v>0.66929992708111707</v>
      </c>
      <c r="J379">
        <f>BS379*'Value Calculations'!$D$3</f>
        <v>4.0773542862603787</v>
      </c>
      <c r="K379">
        <f>BT379*'Value Calculations'!$D$4</f>
        <v>5.5354159687590485</v>
      </c>
      <c r="L379">
        <f>BU379*'Value Calculations'!$D$5</f>
        <v>7.1641288364288815</v>
      </c>
      <c r="M379">
        <f>BV379*'Value Calculations'!$D$6</f>
        <v>0.62532465959681427</v>
      </c>
      <c r="N379">
        <f>BW379*'Value Calculations'!$D$7</f>
        <v>2.4607765575285985</v>
      </c>
      <c r="O379">
        <f>BX379*'Value Calculations'!$D$8</f>
        <v>3.9540299346096885</v>
      </c>
      <c r="P379">
        <f>BY379*'Value Calculations'!$D$9</f>
        <v>5.6678628301882528</v>
      </c>
      <c r="Q379">
        <f>BZ379*'Value Calculations'!$D$10</f>
        <v>0.36531647407620471</v>
      </c>
      <c r="R379">
        <f>CA379*'Value Calculations'!$D$11</f>
        <v>1.9814282960498748</v>
      </c>
      <c r="S379">
        <f>CB379*'Value Calculations'!$D$12</f>
        <v>2.441648218768242</v>
      </c>
      <c r="T379">
        <f>CC379*'Value Calculations'!$D$13</f>
        <v>7.9795007428959952</v>
      </c>
      <c r="V379">
        <f>CF379*'Value Calculations'!$D$3</f>
        <v>2.4464125717562273</v>
      </c>
      <c r="W379">
        <f>CG379*'Value Calculations'!$D$4</f>
        <v>3.9073524485357991</v>
      </c>
      <c r="X379">
        <f>CH379*'Value Calculations'!$D$5</f>
        <v>4.7760858909525883</v>
      </c>
      <c r="Y379">
        <f>CI379*'Value Calculations'!$D$6</f>
        <v>0</v>
      </c>
      <c r="Z379">
        <f>CJ379*'Value Calculations'!$D$7</f>
        <v>1.5819277869826704</v>
      </c>
      <c r="AA379">
        <f>CK379*'Value Calculations'!$D$8</f>
        <v>4.4572701081054671</v>
      </c>
      <c r="AB379">
        <f>CL379*'Value Calculations'!$D$9</f>
        <v>3.0228601761004015</v>
      </c>
      <c r="AC379">
        <f>CM379*'Value Calculations'!$D$10</f>
        <v>0</v>
      </c>
      <c r="AD379">
        <f>CN379*'Value Calculations'!$D$11</f>
        <v>2.9721424440748123</v>
      </c>
      <c r="AE379">
        <f>CO379*'Value Calculations'!$D$12</f>
        <v>0.81388273958941404</v>
      </c>
      <c r="AF379">
        <f>CP379*'Value Calculations'!$D$13</f>
        <v>6.6037247527415133</v>
      </c>
      <c r="AH379">
        <f>CS379*'Value Calculations'!$D$3</f>
        <v>0</v>
      </c>
      <c r="AI379">
        <f>CT379*'Value Calculations'!$D$4</f>
        <v>0</v>
      </c>
      <c r="AJ379">
        <f>CU379*'Value Calculations'!$D$5</f>
        <v>0</v>
      </c>
      <c r="AK379">
        <f>CV379*'Value Calculations'!$D$6</f>
        <v>0</v>
      </c>
      <c r="AL379">
        <f>CW379*'Value Calculations'!$D$7</f>
        <v>0</v>
      </c>
      <c r="AM379">
        <f>CX379*'Value Calculations'!$D$8</f>
        <v>0</v>
      </c>
      <c r="AN379">
        <f>CY379*'Value Calculations'!$D$9</f>
        <v>0</v>
      </c>
      <c r="AO379">
        <f>CZ379*'Value Calculations'!$D$10</f>
        <v>0</v>
      </c>
      <c r="AP379">
        <f>DA379*'Value Calculations'!$D$11</f>
        <v>0</v>
      </c>
      <c r="AQ379">
        <f>DB379*'Value Calculations'!$D$12</f>
        <v>0</v>
      </c>
      <c r="AR379">
        <f>DC379*'Value Calculations'!$D$13</f>
        <v>0</v>
      </c>
      <c r="AT379">
        <f>DF379*'Value Calculations'!$D$3</f>
        <v>1.6309417145041516</v>
      </c>
      <c r="AU379">
        <f>DG379*'Value Calculations'!$D$4</f>
        <v>6.8378667849376482</v>
      </c>
      <c r="AV379">
        <f>DH379*'Value Calculations'!$D$5</f>
        <v>6.6334526263230389</v>
      </c>
      <c r="AW379">
        <f>DI379*'Value Calculations'!$D$6</f>
        <v>-2.2511687745485314</v>
      </c>
      <c r="AX379">
        <f>DJ379*'Value Calculations'!$D$7</f>
        <v>4.7457833609480113</v>
      </c>
      <c r="AY379">
        <f>DK379*'Value Calculations'!$D$8</f>
        <v>3.7383555745400692</v>
      </c>
      <c r="AZ379">
        <f>DL379*'Value Calculations'!$D$9</f>
        <v>2.8969076687628847</v>
      </c>
      <c r="BA379">
        <f>DM379*'Value Calculations'!$D$10</f>
        <v>1.0959494222286141</v>
      </c>
      <c r="BB379">
        <f>DN379*'Value Calculations'!$D$11</f>
        <v>0.9907141480249374</v>
      </c>
      <c r="BC379">
        <f>DO379*'Value Calculations'!$D$12</f>
        <v>0.81388273958941404</v>
      </c>
      <c r="BD379">
        <f>DP379*'Value Calculations'!$D$13</f>
        <v>7.0852463492955824</v>
      </c>
      <c r="BF379">
        <f>DS379*'Value Calculations'!$D$3</f>
        <v>7.3392377152686823</v>
      </c>
      <c r="BG379">
        <f>DT379*'Value Calculations'!$D$4</f>
        <v>4.5585778566250994</v>
      </c>
      <c r="BH379">
        <f>DU379*'Value Calculations'!$D$5</f>
        <v>8.4908193616934895</v>
      </c>
      <c r="BI379">
        <f>DV379*'Value Calculations'!$D$6</f>
        <v>-1.5007791830323542</v>
      </c>
      <c r="BJ379">
        <f>DW379*'Value Calculations'!$D$7</f>
        <v>4.5700136068388257</v>
      </c>
      <c r="BK379">
        <f>DX379*'Value Calculations'!$D$8</f>
        <v>5.7513162685231833</v>
      </c>
      <c r="BL379">
        <f>DY379*'Value Calculations'!$D$9</f>
        <v>5.2900053081757026</v>
      </c>
      <c r="BM379">
        <f>DZ379*'Value Calculations'!$D$10</f>
        <v>2.5572153185334328</v>
      </c>
      <c r="BN379">
        <f>EA379*'Value Calculations'!$D$11</f>
        <v>0</v>
      </c>
      <c r="BO379">
        <f>EB379*'Value Calculations'!$D$12</f>
        <v>2.441648218768242</v>
      </c>
      <c r="BP379">
        <f>EC379*'Value Calculations'!$D$13</f>
        <v>12.038039913851717</v>
      </c>
      <c r="BR379">
        <f>IFERROR(VLOOKUP($B379,'Raw Stats'!$CM$3:$DC$884,3,FALSE),0)</f>
        <v>82</v>
      </c>
      <c r="BS379">
        <f>IFERROR(VLOOKUP($B379,'Raw Stats'!$CM$3:$DC$884,4,FALSE),0)</f>
        <v>10</v>
      </c>
      <c r="BT379">
        <f>IFERROR(VLOOKUP($B379,'Raw Stats'!$CM$3:$DC$884,5,FALSE),0)</f>
        <v>17</v>
      </c>
      <c r="BU379">
        <f>IFERROR(VLOOKUP($B379,'Raw Stats'!$CM$3:$DC$884,6,FALSE),0)</f>
        <v>27</v>
      </c>
      <c r="BV379">
        <f>IFERROR(VLOOKUP($B379,'Raw Stats'!$CM$3:$DC$884,7,FALSE),0)</f>
        <v>5</v>
      </c>
      <c r="BW379">
        <f>IFERROR(VLOOKUP($B379,'Raw Stats'!$CM$3:$DC$884,8,FALSE),0)</f>
        <v>28</v>
      </c>
      <c r="BX379">
        <f>IFERROR(VLOOKUP($B379,'Raw Stats'!$CM$3:$DC$884,9,FALSE),0)</f>
        <v>55</v>
      </c>
      <c r="BY379">
        <f>IFERROR(VLOOKUP($B379,'Raw Stats'!$CM$3:$DC$884,10,FALSE),0)</f>
        <v>45</v>
      </c>
      <c r="BZ379">
        <f>IFERROR(VLOOKUP($B379,'Raw Stats'!$CM$3:$DC$884,11,FALSE)+VLOOKUP($B379,'Raw Stats'!$CM$3:$DC$884,12,FALSE),0)</f>
        <v>1</v>
      </c>
      <c r="CA379">
        <f>IFERROR(VLOOKUP($B379,'Raw Stats'!$CM$3:$DC$884,13,FALSE)+VLOOKUP($B379,'Raw Stats'!$CM$3:$DC$884,14,FALSE),0)</f>
        <v>2</v>
      </c>
      <c r="CB379">
        <f>IFERROR(VLOOKUP($B379,'Raw Stats'!$CM$3:$DC$884,15,FALSE),0)</f>
        <v>3</v>
      </c>
      <c r="CC379">
        <f>IFERROR(VLOOKUP($B379,'Raw Stats'!$CM$3:$DC$884,16,FALSE),0)</f>
        <v>116</v>
      </c>
      <c r="CE379">
        <f>IFERROR(VLOOKUP($B379,'Raw Stats'!$BU$3:$CJ$528,3,FALSE),0)</f>
        <v>73</v>
      </c>
      <c r="CF379">
        <f>IFERROR(VLOOKUP($B379,'Raw Stats'!$BU$3:$CJ$528,4,FALSE),0)</f>
        <v>6</v>
      </c>
      <c r="CG379">
        <f>IFERROR(VLOOKUP($B379,'Raw Stats'!$BU$3:$CJ$5288,5,FALSE),0)</f>
        <v>12</v>
      </c>
      <c r="CH379">
        <f>IFERROR(VLOOKUP($B379,'Raw Stats'!$BU$3:$CJ$528,6,FALSE),0)</f>
        <v>18</v>
      </c>
      <c r="CI379">
        <f>IFERROR(VLOOKUP($B379,'Raw Stats'!$BU$3:$CJ$528,7,FALSE),0)</f>
        <v>0</v>
      </c>
      <c r="CJ379">
        <f>IFERROR(VLOOKUP($B379,'Raw Stats'!$BU$3:$CJ$528,8,FALSE),0)</f>
        <v>18</v>
      </c>
      <c r="CK379">
        <f>IFERROR(VLOOKUP($B379,'Raw Stats'!$BU$3:$CJ$528,9,FALSE),0)</f>
        <v>62</v>
      </c>
      <c r="CL379">
        <f>IFERROR(VLOOKUP($B379,'Raw Stats'!$BU$3:$CJ$528,10,FALSE),0)</f>
        <v>24</v>
      </c>
      <c r="CM379">
        <f>IFERROR(VLOOKUP($B379,'Raw Stats'!$BU$3:$CJ$528,11,FALSE)+VLOOKUP($B379,'Raw Stats'!$BU$3:$CJ$528,12,FALSE),0)</f>
        <v>0</v>
      </c>
      <c r="CN379">
        <f>IFERROR(VLOOKUP($B379,'Raw Stats'!$BU$3:$CJ$528,13,FALSE)+VLOOKUP($B379,'Raw Stats'!$BU$3:$CJ$528,14,FALSE),0)</f>
        <v>3</v>
      </c>
      <c r="CO379">
        <f>IFERROR(VLOOKUP($B379,'Raw Stats'!$BU$3:$CJ$528,15,FALSE),0)</f>
        <v>1</v>
      </c>
      <c r="CP379">
        <f>IFERROR(VLOOKUP($B379,'Raw Stats'!$BU$3:$CJ$528,16,FALSE),0)</f>
        <v>96</v>
      </c>
      <c r="CR379">
        <f>IFERROR(VLOOKUP($B379,'Raw Stats'!$BC$3:$BR$528,3,FALSE),0)</f>
        <v>0</v>
      </c>
      <c r="CS379">
        <f>IFERROR(VLOOKUP($B379,'Raw Stats'!$BC$3:$BR$528,4,FALSE),0)</f>
        <v>0</v>
      </c>
      <c r="CT379">
        <f>IFERROR(VLOOKUP($B379,'Raw Stats'!$BC$3:$BR$5288,5,FALSE),0)</f>
        <v>0</v>
      </c>
      <c r="CU379">
        <f>IFERROR(VLOOKUP($B379,'Raw Stats'!$BC$3:$BR$52888,6,FALSE),0)</f>
        <v>0</v>
      </c>
      <c r="CV379">
        <f>IFERROR(VLOOKUP($B379,'Raw Stats'!$BC$3:$BR$5288,7,FALSE),0)</f>
        <v>0</v>
      </c>
      <c r="CW379">
        <f>IFERROR(VLOOKUP($B379,'Raw Stats'!$BC$3:$BR$5288,8,FALSE),0)</f>
        <v>0</v>
      </c>
      <c r="CX379">
        <f>IFERROR(VLOOKUP($B379,'Raw Stats'!$BC$3:$BR$5288,9,FALSE),0)</f>
        <v>0</v>
      </c>
      <c r="CY379">
        <f>IFERROR(VLOOKUP($B379,'Raw Stats'!$BC$3:$BR$5288,10,FALSE),0)</f>
        <v>0</v>
      </c>
      <c r="CZ379">
        <f>IFERROR(VLOOKUP($B379,'Raw Stats'!$BC$3:$BR$5288,11,FALSE)+VLOOKUP($B379,'Raw Stats'!$BC$3:$BR$5288,12,FALSE),0)</f>
        <v>0</v>
      </c>
      <c r="DA379">
        <f>IFERROR(VLOOKUP($B379,'Raw Stats'!$BC$3:$BR$5288,13,FALSE)+VLOOKUP($B379,'Raw Stats'!$BC$3:$BR$5288,14,FALSE),0)</f>
        <v>0</v>
      </c>
      <c r="DB379">
        <f>IFERROR(VLOOKUP($B379,'Raw Stats'!$BC$3:$BR$5288,15,FALSE),0)</f>
        <v>0</v>
      </c>
      <c r="DC379">
        <f>IFERROR(VLOOKUP($B379,'Raw Stats'!$BC$3:$BR$5288,16,FALSE),0)</f>
        <v>0</v>
      </c>
      <c r="DE379">
        <f>IFERROR(VLOOKUP($B379,'Raw Stats'!$AK$3:$AZ$528,3,FALSE),0)</f>
        <v>79</v>
      </c>
      <c r="DF379">
        <f>IFERROR(VLOOKUP($B379,'Raw Stats'!$AK$3:$AZ$528,4,FALSE),0)</f>
        <v>4</v>
      </c>
      <c r="DG379">
        <f>IFERROR(VLOOKUP($B379,'Raw Stats'!$AK$3:$AZ$528,5,FALSE),0)</f>
        <v>21</v>
      </c>
      <c r="DH379">
        <f>IFERROR(VLOOKUP($B379,'Raw Stats'!$AK$3:$AZ$528,6,FALSE),0)</f>
        <v>25</v>
      </c>
      <c r="DI379">
        <f>IFERROR(VLOOKUP($B379,'Raw Stats'!$AK$3:$AZ$528,7,FALSE),0)</f>
        <v>-18</v>
      </c>
      <c r="DJ379">
        <f>IFERROR(VLOOKUP($B379,'Raw Stats'!$AK$3:$AZ$528,8,FALSE),0)</f>
        <v>54</v>
      </c>
      <c r="DK379">
        <f>IFERROR(VLOOKUP($B379,'Raw Stats'!$AK$3:$AZ$528,9,FALSE),0)</f>
        <v>52</v>
      </c>
      <c r="DL379">
        <f>IFERROR(VLOOKUP($B379,'Raw Stats'!$AK$3:$AZ$528,10,FALSE),0)</f>
        <v>23</v>
      </c>
      <c r="DM379">
        <f>IFERROR(VLOOKUP($B379,'Raw Stats'!$AK$3:$AZ$528,11,FALSE)+VLOOKUP($B379,'Raw Stats'!$AK$3:$AZ$528,12,FALSE),0)</f>
        <v>3</v>
      </c>
      <c r="DN379">
        <f>IFERROR(VLOOKUP($B379,'Raw Stats'!$AK$3:$AZ$528,13,FALSE)+VLOOKUP($B379,'Raw Stats'!$AK$3:$AZ$528,14,FALSE),0)</f>
        <v>1</v>
      </c>
      <c r="DO379">
        <f>IFERROR(VLOOKUP($B379,'Raw Stats'!$AK$3:$AZ$528,15,FALSE),0)</f>
        <v>1</v>
      </c>
      <c r="DP379">
        <f>IFERROR(VLOOKUP($B379,'Raw Stats'!$AK$3:$AZ$528,16,FALSE),0)</f>
        <v>103</v>
      </c>
      <c r="DR379">
        <f>IFERROR(VLOOKUP($B379,'Raw Stats'!$S$3:$AH$528,3,FALSE),0)</f>
        <v>77</v>
      </c>
      <c r="DS379">
        <f>IFERROR(VLOOKUP($B379,'Raw Stats'!$S$3:$AH$528,4,FALSE),0)</f>
        <v>18</v>
      </c>
      <c r="DT379">
        <f>IFERROR(VLOOKUP($B379,'Raw Stats'!$S$3:$AH$528,5,FALSE),0)</f>
        <v>14</v>
      </c>
      <c r="DU379">
        <f>IFERROR(VLOOKUP($B379,'Raw Stats'!$S$3:$AH$528,6,FALSE),0)</f>
        <v>32</v>
      </c>
      <c r="DV379">
        <f>IFERROR(VLOOKUP($B379,'Raw Stats'!$S$3:$AH$528,7,FALSE),0)</f>
        <v>-12</v>
      </c>
      <c r="DW379">
        <f>IFERROR(VLOOKUP($B379,'Raw Stats'!$S$3:$AH$528,8,FALSE),0)</f>
        <v>52</v>
      </c>
      <c r="DX379">
        <f>IFERROR(VLOOKUP($B379,'Raw Stats'!$S$3:$AH$528,9,FALSE),0)</f>
        <v>80</v>
      </c>
      <c r="DY379">
        <f>IFERROR(VLOOKUP($B379,'Raw Stats'!$S$3:$AH$528,10,FALSE),0)</f>
        <v>42</v>
      </c>
      <c r="DZ379">
        <f>IFERROR(VLOOKUP($B379,'Raw Stats'!$S$3:$AH$528,11,FALSE)+VLOOKUP($B379,'Raw Stats'!$S$3:$AH$528,12,FALSE),0)</f>
        <v>7</v>
      </c>
      <c r="EA379">
        <f>IFERROR(VLOOKUP($B379,'Raw Stats'!$S$3:$AH$528,13,FALSE)+VLOOKUP($B379,'Raw Stats'!$S$3:$AH$528,14,FALSE),0)</f>
        <v>0</v>
      </c>
      <c r="EB379">
        <f>IFERROR(VLOOKUP($B379,'Raw Stats'!$S$3:$AH$528,15,FALSE),0)</f>
        <v>3</v>
      </c>
      <c r="EC379">
        <f>IFERROR(VLOOKUP($B379,'Raw Stats'!$S$3:$AH$528,16,FALSE),0)</f>
        <v>175</v>
      </c>
    </row>
    <row r="380" spans="1:133" x14ac:dyDescent="0.2">
      <c r="A380">
        <f>IFERROR(VLOOKUP(B380,Sheet2!$W$1:$X$300,2,FALSE),301)</f>
        <v>181</v>
      </c>
      <c r="B380" t="s">
        <v>678</v>
      </c>
      <c r="C380">
        <f t="shared" si="25"/>
        <v>0.51416164377309004</v>
      </c>
      <c r="D380">
        <f t="shared" si="26"/>
        <v>0</v>
      </c>
      <c r="E380">
        <f t="shared" si="27"/>
        <v>0</v>
      </c>
      <c r="F380">
        <f t="shared" si="28"/>
        <v>0</v>
      </c>
      <c r="G380">
        <f t="shared" si="29"/>
        <v>0</v>
      </c>
      <c r="J380">
        <f>BS380*'Value Calculations'!$D$3</f>
        <v>1.6309417145041516</v>
      </c>
      <c r="K380">
        <f>BT380*'Value Calculations'!$D$4</f>
        <v>9.1171557132501988</v>
      </c>
      <c r="L380">
        <f>BU380*'Value Calculations'!$D$5</f>
        <v>8.4908193616934895</v>
      </c>
      <c r="M380">
        <f>BV380*'Value Calculations'!$D$6</f>
        <v>0.37519479575808856</v>
      </c>
      <c r="N380">
        <f>BW380*'Value Calculations'!$D$7</f>
        <v>2.9880858198561553</v>
      </c>
      <c r="O380">
        <f>BX380*'Value Calculations'!$D$8</f>
        <v>3.9540299346096885</v>
      </c>
      <c r="P380">
        <f>BY380*'Value Calculations'!$D$9</f>
        <v>2.0152401174002676</v>
      </c>
      <c r="Q380">
        <f>BZ380*'Value Calculations'!$D$10</f>
        <v>2.1918988444572283</v>
      </c>
      <c r="R380">
        <f>CA380*'Value Calculations'!$D$11</f>
        <v>0</v>
      </c>
      <c r="S380">
        <f>CB380*'Value Calculations'!$D$12</f>
        <v>0</v>
      </c>
      <c r="T380">
        <f>CC380*'Value Calculations'!$D$13</f>
        <v>5.2279487625870313</v>
      </c>
      <c r="V380">
        <f>CF380*'Value Calculations'!$D$3</f>
        <v>0</v>
      </c>
      <c r="W380">
        <f>CG380*'Value Calculations'!$D$4</f>
        <v>0</v>
      </c>
      <c r="X380">
        <f>CH380*'Value Calculations'!$D$5</f>
        <v>0</v>
      </c>
      <c r="Y380">
        <f>CI380*'Value Calculations'!$D$6</f>
        <v>0</v>
      </c>
      <c r="Z380">
        <f>CJ380*'Value Calculations'!$D$7</f>
        <v>0</v>
      </c>
      <c r="AA380">
        <f>CK380*'Value Calculations'!$D$8</f>
        <v>0</v>
      </c>
      <c r="AB380">
        <f>CL380*'Value Calculations'!$D$9</f>
        <v>0</v>
      </c>
      <c r="AC380">
        <f>CM380*'Value Calculations'!$D$10</f>
        <v>0</v>
      </c>
      <c r="AD380">
        <f>CN380*'Value Calculations'!$D$11</f>
        <v>0</v>
      </c>
      <c r="AE380">
        <f>CO380*'Value Calculations'!$D$12</f>
        <v>0</v>
      </c>
      <c r="AF380">
        <f>CP380*'Value Calculations'!$D$13</f>
        <v>0</v>
      </c>
      <c r="AH380">
        <f>CS380*'Value Calculations'!$D$3</f>
        <v>0</v>
      </c>
      <c r="AI380">
        <f>CT380*'Value Calculations'!$D$4</f>
        <v>0</v>
      </c>
      <c r="AJ380">
        <f>CU380*'Value Calculations'!$D$5</f>
        <v>0</v>
      </c>
      <c r="AK380">
        <f>CV380*'Value Calculations'!$D$6</f>
        <v>0</v>
      </c>
      <c r="AL380">
        <f>CW380*'Value Calculations'!$D$7</f>
        <v>0</v>
      </c>
      <c r="AM380">
        <f>CX380*'Value Calculations'!$D$8</f>
        <v>0</v>
      </c>
      <c r="AN380">
        <f>CY380*'Value Calculations'!$D$9</f>
        <v>0</v>
      </c>
      <c r="AO380">
        <f>CZ380*'Value Calculations'!$D$10</f>
        <v>0</v>
      </c>
      <c r="AP380">
        <f>DA380*'Value Calculations'!$D$11</f>
        <v>0</v>
      </c>
      <c r="AQ380">
        <f>DB380*'Value Calculations'!$D$12</f>
        <v>0</v>
      </c>
      <c r="AR380">
        <f>DC380*'Value Calculations'!$D$13</f>
        <v>0</v>
      </c>
      <c r="AT380">
        <f>DF380*'Value Calculations'!$D$3</f>
        <v>0</v>
      </c>
      <c r="AU380">
        <f>DG380*'Value Calculations'!$D$4</f>
        <v>0</v>
      </c>
      <c r="AV380">
        <f>DH380*'Value Calculations'!$D$5</f>
        <v>0</v>
      </c>
      <c r="AW380">
        <f>DI380*'Value Calculations'!$D$6</f>
        <v>0</v>
      </c>
      <c r="AX380">
        <f>DJ380*'Value Calculations'!$D$7</f>
        <v>0</v>
      </c>
      <c r="AY380">
        <f>DK380*'Value Calculations'!$D$8</f>
        <v>0</v>
      </c>
      <c r="AZ380">
        <f>DL380*'Value Calculations'!$D$9</f>
        <v>0</v>
      </c>
      <c r="BA380">
        <f>DM380*'Value Calculations'!$D$10</f>
        <v>0</v>
      </c>
      <c r="BB380">
        <f>DN380*'Value Calculations'!$D$11</f>
        <v>0</v>
      </c>
      <c r="BC380">
        <f>DO380*'Value Calculations'!$D$12</f>
        <v>0</v>
      </c>
      <c r="BD380">
        <f>DP380*'Value Calculations'!$D$13</f>
        <v>0</v>
      </c>
      <c r="BF380">
        <f>DS380*'Value Calculations'!$D$3</f>
        <v>0</v>
      </c>
      <c r="BG380">
        <f>DT380*'Value Calculations'!$D$4</f>
        <v>0</v>
      </c>
      <c r="BH380">
        <f>DU380*'Value Calculations'!$D$5</f>
        <v>0</v>
      </c>
      <c r="BI380">
        <f>DV380*'Value Calculations'!$D$6</f>
        <v>0</v>
      </c>
      <c r="BJ380">
        <f>DW380*'Value Calculations'!$D$7</f>
        <v>0</v>
      </c>
      <c r="BK380">
        <f>DX380*'Value Calculations'!$D$8</f>
        <v>0</v>
      </c>
      <c r="BL380">
        <f>DY380*'Value Calculations'!$D$9</f>
        <v>0</v>
      </c>
      <c r="BM380">
        <f>DZ380*'Value Calculations'!$D$10</f>
        <v>0</v>
      </c>
      <c r="BN380">
        <f>EA380*'Value Calculations'!$D$11</f>
        <v>0</v>
      </c>
      <c r="BO380">
        <f>EB380*'Value Calculations'!$D$12</f>
        <v>0</v>
      </c>
      <c r="BP380">
        <f>EC380*'Value Calculations'!$D$13</f>
        <v>0</v>
      </c>
      <c r="BR380">
        <f>IFERROR(VLOOKUP($B380,'Raw Stats'!$CM$3:$DC$884,3,FALSE),0)</f>
        <v>70</v>
      </c>
      <c r="BS380">
        <f>IFERROR(VLOOKUP($B380,'Raw Stats'!$CM$3:$DC$884,4,FALSE),0)</f>
        <v>4</v>
      </c>
      <c r="BT380">
        <f>IFERROR(VLOOKUP($B380,'Raw Stats'!$CM$3:$DC$884,5,FALSE),0)</f>
        <v>28</v>
      </c>
      <c r="BU380">
        <f>IFERROR(VLOOKUP($B380,'Raw Stats'!$CM$3:$DC$884,6,FALSE),0)</f>
        <v>32</v>
      </c>
      <c r="BV380">
        <f>IFERROR(VLOOKUP($B380,'Raw Stats'!$CM$3:$DC$884,7,FALSE),0)</f>
        <v>3</v>
      </c>
      <c r="BW380">
        <f>IFERROR(VLOOKUP($B380,'Raw Stats'!$CM$3:$DC$884,8,FALSE),0)</f>
        <v>34</v>
      </c>
      <c r="BX380">
        <f>IFERROR(VLOOKUP($B380,'Raw Stats'!$CM$3:$DC$884,9,FALSE),0)</f>
        <v>55</v>
      </c>
      <c r="BY380">
        <f>IFERROR(VLOOKUP($B380,'Raw Stats'!$CM$3:$DC$884,10,FALSE),0)</f>
        <v>16</v>
      </c>
      <c r="BZ380">
        <f>IFERROR(VLOOKUP($B380,'Raw Stats'!$CM$3:$DC$884,11,FALSE)+VLOOKUP($B380,'Raw Stats'!$CM$3:$DC$884,12,FALSE),0)</f>
        <v>6</v>
      </c>
      <c r="CA380">
        <f>IFERROR(VLOOKUP($B380,'Raw Stats'!$CM$3:$DC$884,13,FALSE)+VLOOKUP($B380,'Raw Stats'!$CM$3:$DC$884,14,FALSE),0)</f>
        <v>0</v>
      </c>
      <c r="CB380">
        <f>IFERROR(VLOOKUP($B380,'Raw Stats'!$CM$3:$DC$884,15,FALSE),0)</f>
        <v>0</v>
      </c>
      <c r="CC380">
        <f>IFERROR(VLOOKUP($B380,'Raw Stats'!$CM$3:$DC$884,16,FALSE),0)</f>
        <v>76</v>
      </c>
      <c r="CE380">
        <f>IFERROR(VLOOKUP($B380,'Raw Stats'!$BU$3:$CJ$528,3,FALSE),0)</f>
        <v>0</v>
      </c>
      <c r="CF380">
        <f>IFERROR(VLOOKUP($B380,'Raw Stats'!$BU$3:$CJ$528,4,FALSE),0)</f>
        <v>0</v>
      </c>
      <c r="CG380">
        <f>IFERROR(VLOOKUP($B380,'Raw Stats'!$BU$3:$CJ$5288,5,FALSE),0)</f>
        <v>0</v>
      </c>
      <c r="CH380">
        <f>IFERROR(VLOOKUP($B380,'Raw Stats'!$BU$3:$CJ$528,6,FALSE),0)</f>
        <v>0</v>
      </c>
      <c r="CI380">
        <f>IFERROR(VLOOKUP($B380,'Raw Stats'!$BU$3:$CJ$528,7,FALSE),0)</f>
        <v>0</v>
      </c>
      <c r="CJ380">
        <f>IFERROR(VLOOKUP($B380,'Raw Stats'!$BU$3:$CJ$528,8,FALSE),0)</f>
        <v>0</v>
      </c>
      <c r="CK380">
        <f>IFERROR(VLOOKUP($B380,'Raw Stats'!$BU$3:$CJ$528,9,FALSE),0)</f>
        <v>0</v>
      </c>
      <c r="CL380">
        <f>IFERROR(VLOOKUP($B380,'Raw Stats'!$BU$3:$CJ$528,10,FALSE),0)</f>
        <v>0</v>
      </c>
      <c r="CM380">
        <f>IFERROR(VLOOKUP($B380,'Raw Stats'!$BU$3:$CJ$528,11,FALSE)+VLOOKUP($B380,'Raw Stats'!$BU$3:$CJ$528,12,FALSE),0)</f>
        <v>0</v>
      </c>
      <c r="CN380">
        <f>IFERROR(VLOOKUP($B380,'Raw Stats'!$BU$3:$CJ$528,13,FALSE)+VLOOKUP($B380,'Raw Stats'!$BU$3:$CJ$528,14,FALSE),0)</f>
        <v>0</v>
      </c>
      <c r="CO380">
        <f>IFERROR(VLOOKUP($B380,'Raw Stats'!$BU$3:$CJ$528,15,FALSE),0)</f>
        <v>0</v>
      </c>
      <c r="CP380">
        <f>IFERROR(VLOOKUP($B380,'Raw Stats'!$BU$3:$CJ$528,16,FALSE),0)</f>
        <v>0</v>
      </c>
      <c r="CR380">
        <f>IFERROR(VLOOKUP($B380,'Raw Stats'!$BC$3:$BR$528,3,FALSE),0)</f>
        <v>0</v>
      </c>
      <c r="CS380">
        <f>IFERROR(VLOOKUP($B380,'Raw Stats'!$BC$3:$BR$528,4,FALSE),0)</f>
        <v>0</v>
      </c>
      <c r="CT380">
        <f>IFERROR(VLOOKUP($B380,'Raw Stats'!$BC$3:$BR$5288,5,FALSE),0)</f>
        <v>0</v>
      </c>
      <c r="CU380">
        <f>IFERROR(VLOOKUP($B380,'Raw Stats'!$BC$3:$BR$52888,6,FALSE),0)</f>
        <v>0</v>
      </c>
      <c r="CV380">
        <f>IFERROR(VLOOKUP($B380,'Raw Stats'!$BC$3:$BR$5288,7,FALSE),0)</f>
        <v>0</v>
      </c>
      <c r="CW380">
        <f>IFERROR(VLOOKUP($B380,'Raw Stats'!$BC$3:$BR$5288,8,FALSE),0)</f>
        <v>0</v>
      </c>
      <c r="CX380">
        <f>IFERROR(VLOOKUP($B380,'Raw Stats'!$BC$3:$BR$5288,9,FALSE),0)</f>
        <v>0</v>
      </c>
      <c r="CY380">
        <f>IFERROR(VLOOKUP($B380,'Raw Stats'!$BC$3:$BR$5288,10,FALSE),0)</f>
        <v>0</v>
      </c>
      <c r="CZ380">
        <f>IFERROR(VLOOKUP($B380,'Raw Stats'!$BC$3:$BR$5288,11,FALSE)+VLOOKUP($B380,'Raw Stats'!$BC$3:$BR$5288,12,FALSE),0)</f>
        <v>0</v>
      </c>
      <c r="DA380">
        <f>IFERROR(VLOOKUP($B380,'Raw Stats'!$BC$3:$BR$5288,13,FALSE)+VLOOKUP($B380,'Raw Stats'!$BC$3:$BR$5288,14,FALSE),0)</f>
        <v>0</v>
      </c>
      <c r="DB380">
        <f>IFERROR(VLOOKUP($B380,'Raw Stats'!$BC$3:$BR$5288,15,FALSE),0)</f>
        <v>0</v>
      </c>
      <c r="DC380">
        <f>IFERROR(VLOOKUP($B380,'Raw Stats'!$BC$3:$BR$5288,16,FALSE),0)</f>
        <v>0</v>
      </c>
      <c r="DE380">
        <f>IFERROR(VLOOKUP($B380,'Raw Stats'!$AK$3:$AZ$528,3,FALSE),0)</f>
        <v>0</v>
      </c>
      <c r="DF380">
        <f>IFERROR(VLOOKUP($B380,'Raw Stats'!$AK$3:$AZ$528,4,FALSE),0)</f>
        <v>0</v>
      </c>
      <c r="DG380">
        <f>IFERROR(VLOOKUP($B380,'Raw Stats'!$AK$3:$AZ$528,5,FALSE),0)</f>
        <v>0</v>
      </c>
      <c r="DH380">
        <f>IFERROR(VLOOKUP($B380,'Raw Stats'!$AK$3:$AZ$528,6,FALSE),0)</f>
        <v>0</v>
      </c>
      <c r="DI380">
        <f>IFERROR(VLOOKUP($B380,'Raw Stats'!$AK$3:$AZ$528,7,FALSE),0)</f>
        <v>0</v>
      </c>
      <c r="DJ380">
        <f>IFERROR(VLOOKUP($B380,'Raw Stats'!$AK$3:$AZ$528,8,FALSE),0)</f>
        <v>0</v>
      </c>
      <c r="DK380">
        <f>IFERROR(VLOOKUP($B380,'Raw Stats'!$AK$3:$AZ$528,9,FALSE),0)</f>
        <v>0</v>
      </c>
      <c r="DL380">
        <f>IFERROR(VLOOKUP($B380,'Raw Stats'!$AK$3:$AZ$528,10,FALSE),0)</f>
        <v>0</v>
      </c>
      <c r="DM380">
        <f>IFERROR(VLOOKUP($B380,'Raw Stats'!$AK$3:$AZ$528,11,FALSE)+VLOOKUP($B380,'Raw Stats'!$AK$3:$AZ$528,12,FALSE),0)</f>
        <v>0</v>
      </c>
      <c r="DN380">
        <f>IFERROR(VLOOKUP($B380,'Raw Stats'!$AK$3:$AZ$528,13,FALSE)+VLOOKUP($B380,'Raw Stats'!$AK$3:$AZ$528,14,FALSE),0)</f>
        <v>0</v>
      </c>
      <c r="DO380">
        <f>IFERROR(VLOOKUP($B380,'Raw Stats'!$AK$3:$AZ$528,15,FALSE),0)</f>
        <v>0</v>
      </c>
      <c r="DP380">
        <f>IFERROR(VLOOKUP($B380,'Raw Stats'!$AK$3:$AZ$528,16,FALSE),0)</f>
        <v>0</v>
      </c>
      <c r="DR380">
        <f>IFERROR(VLOOKUP($B380,'Raw Stats'!$S$3:$AH$528,3,FALSE),0)</f>
        <v>0</v>
      </c>
      <c r="DS380">
        <f>IFERROR(VLOOKUP($B380,'Raw Stats'!$S$3:$AH$528,4,FALSE),0)</f>
        <v>0</v>
      </c>
      <c r="DT380">
        <f>IFERROR(VLOOKUP($B380,'Raw Stats'!$S$3:$AH$528,5,FALSE),0)</f>
        <v>0</v>
      </c>
      <c r="DU380">
        <f>IFERROR(VLOOKUP($B380,'Raw Stats'!$S$3:$AH$528,6,FALSE),0)</f>
        <v>0</v>
      </c>
      <c r="DV380">
        <f>IFERROR(VLOOKUP($B380,'Raw Stats'!$S$3:$AH$528,7,FALSE),0)</f>
        <v>0</v>
      </c>
      <c r="DW380">
        <f>IFERROR(VLOOKUP($B380,'Raw Stats'!$S$3:$AH$528,8,FALSE),0)</f>
        <v>0</v>
      </c>
      <c r="DX380">
        <f>IFERROR(VLOOKUP($B380,'Raw Stats'!$S$3:$AH$528,9,FALSE),0)</f>
        <v>0</v>
      </c>
      <c r="DY380">
        <f>IFERROR(VLOOKUP($B380,'Raw Stats'!$S$3:$AH$528,10,FALSE),0)</f>
        <v>0</v>
      </c>
      <c r="DZ380">
        <f>IFERROR(VLOOKUP($B380,'Raw Stats'!$S$3:$AH$528,11,FALSE)+VLOOKUP($B380,'Raw Stats'!$S$3:$AH$528,12,FALSE),0)</f>
        <v>0</v>
      </c>
      <c r="EA380">
        <f>IFERROR(VLOOKUP($B380,'Raw Stats'!$S$3:$AH$528,13,FALSE)+VLOOKUP($B380,'Raw Stats'!$S$3:$AH$528,14,FALSE),0)</f>
        <v>0</v>
      </c>
      <c r="EB380">
        <f>IFERROR(VLOOKUP($B380,'Raw Stats'!$S$3:$AH$528,15,FALSE),0)</f>
        <v>0</v>
      </c>
      <c r="EC380">
        <f>IFERROR(VLOOKUP($B380,'Raw Stats'!$S$3:$AH$528,16,FALSE),0)</f>
        <v>0</v>
      </c>
    </row>
    <row r="381" spans="1:133" x14ac:dyDescent="0.2">
      <c r="A381">
        <f>IFERROR(VLOOKUP(B381,Sheet2!$W$1:$X$300,2,FALSE),301)</f>
        <v>301</v>
      </c>
      <c r="B381" t="s">
        <v>760</v>
      </c>
      <c r="C381">
        <f t="shared" si="25"/>
        <v>0.51410439369012606</v>
      </c>
      <c r="D381">
        <f t="shared" si="26"/>
        <v>0.68938041870490252</v>
      </c>
      <c r="E381">
        <f t="shared" si="27"/>
        <v>0.7400574879957853</v>
      </c>
      <c r="F381">
        <f t="shared" si="28"/>
        <v>0</v>
      </c>
      <c r="G381">
        <f t="shared" si="29"/>
        <v>0</v>
      </c>
      <c r="J381">
        <f>BS381*'Value Calculations'!$D$3</f>
        <v>1.2232062858781136</v>
      </c>
      <c r="K381">
        <f>BT381*'Value Calculations'!$D$4</f>
        <v>3.2561270404464993</v>
      </c>
      <c r="L381">
        <f>BU381*'Value Calculations'!$D$5</f>
        <v>3.4493953656879803</v>
      </c>
      <c r="M381">
        <f>BV381*'Value Calculations'!$D$6</f>
        <v>0.37519479575808856</v>
      </c>
      <c r="N381">
        <f>BW381*'Value Calculations'!$D$7</f>
        <v>2.4607765575285985</v>
      </c>
      <c r="O381">
        <f>BX381*'Value Calculations'!$D$8</f>
        <v>3.5945726678269896</v>
      </c>
      <c r="P381">
        <f>BY381*'Value Calculations'!$D$9</f>
        <v>5.541910322850736</v>
      </c>
      <c r="Q381">
        <f>BZ381*'Value Calculations'!$D$10</f>
        <v>1.8265823703810236</v>
      </c>
      <c r="R381">
        <f>CA381*'Value Calculations'!$D$11</f>
        <v>0</v>
      </c>
      <c r="S381">
        <f>CB381*'Value Calculations'!$D$12</f>
        <v>1.6277654791788281</v>
      </c>
      <c r="T381">
        <f>CC381*'Value Calculations'!$D$13</f>
        <v>5.4343151611102041</v>
      </c>
      <c r="V381">
        <f>CF381*'Value Calculations'!$D$3</f>
        <v>1.6309417145041516</v>
      </c>
      <c r="W381">
        <f>CG381*'Value Calculations'!$D$4</f>
        <v>6.1866413768483488</v>
      </c>
      <c r="X381">
        <f>CH381*'Value Calculations'!$D$5</f>
        <v>6.1027764162171954</v>
      </c>
      <c r="Y381">
        <f>CI381*'Value Calculations'!$D$6</f>
        <v>-0.12506493191936285</v>
      </c>
      <c r="Z381">
        <f>CJ381*'Value Calculations'!$D$7</f>
        <v>1.7576975410918561</v>
      </c>
      <c r="AA381">
        <f>CK381*'Value Calculations'!$D$8</f>
        <v>3.8821384812531488</v>
      </c>
      <c r="AB381">
        <f>CL381*'Value Calculations'!$D$9</f>
        <v>6.0457203522008029</v>
      </c>
      <c r="AC381">
        <f>CM381*'Value Calculations'!$D$10</f>
        <v>4.3837976889144565</v>
      </c>
      <c r="AD381">
        <f>CN381*'Value Calculations'!$D$11</f>
        <v>0</v>
      </c>
      <c r="AE381">
        <f>CO381*'Value Calculations'!$D$12</f>
        <v>0</v>
      </c>
      <c r="AF381">
        <f>CP381*'Value Calculations'!$D$13</f>
        <v>6.6725135522492369</v>
      </c>
      <c r="AH381">
        <f>CS381*'Value Calculations'!$D$3</f>
        <v>2.0386771431301893</v>
      </c>
      <c r="AI381">
        <f>CT381*'Value Calculations'!$D$4</f>
        <v>4.5585778566250994</v>
      </c>
      <c r="AJ381">
        <f>CU381*'Value Calculations'!$D$5</f>
        <v>5.0414239960055092</v>
      </c>
      <c r="AK381">
        <f>CV381*'Value Calculations'!$D$6</f>
        <v>1.1255843872742657</v>
      </c>
      <c r="AL381">
        <f>CW381*'Value Calculations'!$D$7</f>
        <v>3.4275102051291193</v>
      </c>
      <c r="AM381">
        <f>CX381*'Value Calculations'!$D$8</f>
        <v>2.0129606939831142</v>
      </c>
      <c r="AN381">
        <f>CY381*'Value Calculations'!$D$9</f>
        <v>3.6526227127879851</v>
      </c>
      <c r="AO381">
        <f>CZ381*'Value Calculations'!$D$10</f>
        <v>3.6531647407620471</v>
      </c>
      <c r="AP381">
        <f>DA381*'Value Calculations'!$D$11</f>
        <v>0</v>
      </c>
      <c r="AQ381">
        <f>DB381*'Value Calculations'!$D$12</f>
        <v>0</v>
      </c>
      <c r="AR381">
        <f>DC381*'Value Calculations'!$D$13</f>
        <v>5.5718927601256514</v>
      </c>
      <c r="AT381">
        <f>DF381*'Value Calculations'!$D$3</f>
        <v>0</v>
      </c>
      <c r="AU381">
        <f>DG381*'Value Calculations'!$D$4</f>
        <v>0</v>
      </c>
      <c r="AV381">
        <f>DH381*'Value Calculations'!$D$5</f>
        <v>0</v>
      </c>
      <c r="AW381">
        <f>DI381*'Value Calculations'!$D$6</f>
        <v>0</v>
      </c>
      <c r="AX381">
        <f>DJ381*'Value Calculations'!$D$7</f>
        <v>0</v>
      </c>
      <c r="AY381">
        <f>DK381*'Value Calculations'!$D$8</f>
        <v>0</v>
      </c>
      <c r="AZ381">
        <f>DL381*'Value Calculations'!$D$9</f>
        <v>0</v>
      </c>
      <c r="BA381">
        <f>DM381*'Value Calculations'!$D$10</f>
        <v>0</v>
      </c>
      <c r="BB381">
        <f>DN381*'Value Calculations'!$D$11</f>
        <v>0</v>
      </c>
      <c r="BC381">
        <f>DO381*'Value Calculations'!$D$12</f>
        <v>0</v>
      </c>
      <c r="BD381">
        <f>DP381*'Value Calculations'!$D$13</f>
        <v>0</v>
      </c>
      <c r="BF381">
        <f>DS381*'Value Calculations'!$D$3</f>
        <v>0</v>
      </c>
      <c r="BG381">
        <f>DT381*'Value Calculations'!$D$4</f>
        <v>0</v>
      </c>
      <c r="BH381">
        <f>DU381*'Value Calculations'!$D$5</f>
        <v>0</v>
      </c>
      <c r="BI381">
        <f>DV381*'Value Calculations'!$D$6</f>
        <v>0</v>
      </c>
      <c r="BJ381">
        <f>DW381*'Value Calculations'!$D$7</f>
        <v>0</v>
      </c>
      <c r="BK381">
        <f>DX381*'Value Calculations'!$D$8</f>
        <v>0</v>
      </c>
      <c r="BL381">
        <f>DY381*'Value Calculations'!$D$9</f>
        <v>0</v>
      </c>
      <c r="BM381">
        <f>DZ381*'Value Calculations'!$D$10</f>
        <v>0</v>
      </c>
      <c r="BN381">
        <f>EA381*'Value Calculations'!$D$11</f>
        <v>0</v>
      </c>
      <c r="BO381">
        <f>EB381*'Value Calculations'!$D$12</f>
        <v>0</v>
      </c>
      <c r="BP381">
        <f>EC381*'Value Calculations'!$D$13</f>
        <v>0</v>
      </c>
      <c r="BR381">
        <f>IFERROR(VLOOKUP($B381,'Raw Stats'!$CM$3:$DC$884,3,FALSE),0)</f>
        <v>56</v>
      </c>
      <c r="BS381">
        <f>IFERROR(VLOOKUP($B381,'Raw Stats'!$CM$3:$DC$884,4,FALSE),0)</f>
        <v>3</v>
      </c>
      <c r="BT381">
        <f>IFERROR(VLOOKUP($B381,'Raw Stats'!$CM$3:$DC$884,5,FALSE),0)</f>
        <v>10</v>
      </c>
      <c r="BU381">
        <f>IFERROR(VLOOKUP($B381,'Raw Stats'!$CM$3:$DC$884,6,FALSE),0)</f>
        <v>13</v>
      </c>
      <c r="BV381">
        <f>IFERROR(VLOOKUP($B381,'Raw Stats'!$CM$3:$DC$884,7,FALSE),0)</f>
        <v>3</v>
      </c>
      <c r="BW381">
        <f>IFERROR(VLOOKUP($B381,'Raw Stats'!$CM$3:$DC$884,8,FALSE),0)</f>
        <v>28</v>
      </c>
      <c r="BX381">
        <f>IFERROR(VLOOKUP($B381,'Raw Stats'!$CM$3:$DC$884,9,FALSE),0)</f>
        <v>50</v>
      </c>
      <c r="BY381">
        <f>IFERROR(VLOOKUP($B381,'Raw Stats'!$CM$3:$DC$884,10,FALSE),0)</f>
        <v>44</v>
      </c>
      <c r="BZ381">
        <f>IFERROR(VLOOKUP($B381,'Raw Stats'!$CM$3:$DC$884,11,FALSE)+VLOOKUP($B381,'Raw Stats'!$CM$3:$DC$884,12,FALSE),0)</f>
        <v>5</v>
      </c>
      <c r="CA381">
        <f>IFERROR(VLOOKUP($B381,'Raw Stats'!$CM$3:$DC$884,13,FALSE)+VLOOKUP($B381,'Raw Stats'!$CM$3:$DC$884,14,FALSE),0)</f>
        <v>0</v>
      </c>
      <c r="CB381">
        <f>IFERROR(VLOOKUP($B381,'Raw Stats'!$CM$3:$DC$884,15,FALSE),0)</f>
        <v>2</v>
      </c>
      <c r="CC381">
        <f>IFERROR(VLOOKUP($B381,'Raw Stats'!$CM$3:$DC$884,16,FALSE),0)</f>
        <v>79</v>
      </c>
      <c r="CE381">
        <f>IFERROR(VLOOKUP($B381,'Raw Stats'!$BU$3:$CJ$528,3,FALSE),0)</f>
        <v>53</v>
      </c>
      <c r="CF381">
        <f>IFERROR(VLOOKUP($B381,'Raw Stats'!$BU$3:$CJ$528,4,FALSE),0)</f>
        <v>4</v>
      </c>
      <c r="CG381">
        <f>IFERROR(VLOOKUP($B381,'Raw Stats'!$BU$3:$CJ$5288,5,FALSE),0)</f>
        <v>19</v>
      </c>
      <c r="CH381">
        <f>IFERROR(VLOOKUP($B381,'Raw Stats'!$BU$3:$CJ$528,6,FALSE),0)</f>
        <v>23</v>
      </c>
      <c r="CI381">
        <f>IFERROR(VLOOKUP($B381,'Raw Stats'!$BU$3:$CJ$528,7,FALSE),0)</f>
        <v>-1</v>
      </c>
      <c r="CJ381">
        <f>IFERROR(VLOOKUP($B381,'Raw Stats'!$BU$3:$CJ$528,8,FALSE),0)</f>
        <v>20</v>
      </c>
      <c r="CK381">
        <f>IFERROR(VLOOKUP($B381,'Raw Stats'!$BU$3:$CJ$528,9,FALSE),0)</f>
        <v>54</v>
      </c>
      <c r="CL381">
        <f>IFERROR(VLOOKUP($B381,'Raw Stats'!$BU$3:$CJ$528,10,FALSE),0)</f>
        <v>48</v>
      </c>
      <c r="CM381">
        <f>IFERROR(VLOOKUP($B381,'Raw Stats'!$BU$3:$CJ$528,11,FALSE)+VLOOKUP($B381,'Raw Stats'!$BU$3:$CJ$528,12,FALSE),0)</f>
        <v>12</v>
      </c>
      <c r="CN381">
        <f>IFERROR(VLOOKUP($B381,'Raw Stats'!$BU$3:$CJ$528,13,FALSE)+VLOOKUP($B381,'Raw Stats'!$BU$3:$CJ$528,14,FALSE),0)</f>
        <v>0</v>
      </c>
      <c r="CO381">
        <f>IFERROR(VLOOKUP($B381,'Raw Stats'!$BU$3:$CJ$528,15,FALSE),0)</f>
        <v>0</v>
      </c>
      <c r="CP381">
        <f>IFERROR(VLOOKUP($B381,'Raw Stats'!$BU$3:$CJ$528,16,FALSE),0)</f>
        <v>97</v>
      </c>
      <c r="CR381">
        <f>IFERROR(VLOOKUP($B381,'Raw Stats'!$BC$3:$BR$528,3,FALSE),0)</f>
        <v>42</v>
      </c>
      <c r="CS381">
        <f>IFERROR(VLOOKUP($B381,'Raw Stats'!$BC$3:$BR$528,4,FALSE),0)</f>
        <v>5</v>
      </c>
      <c r="CT381">
        <f>IFERROR(VLOOKUP($B381,'Raw Stats'!$BC$3:$BR$5288,5,FALSE),0)</f>
        <v>14</v>
      </c>
      <c r="CU381">
        <f>IFERROR(VLOOKUP($B381,'Raw Stats'!$BC$3:$BR$52888,6,FALSE),0)</f>
        <v>19</v>
      </c>
      <c r="CV381">
        <f>IFERROR(VLOOKUP($B381,'Raw Stats'!$BC$3:$BR$5288,7,FALSE),0)</f>
        <v>9</v>
      </c>
      <c r="CW381">
        <f>IFERROR(VLOOKUP($B381,'Raw Stats'!$BC$3:$BR$5288,8,FALSE),0)</f>
        <v>39</v>
      </c>
      <c r="CX381">
        <f>IFERROR(VLOOKUP($B381,'Raw Stats'!$BC$3:$BR$5288,9,FALSE),0)</f>
        <v>28</v>
      </c>
      <c r="CY381">
        <f>IFERROR(VLOOKUP($B381,'Raw Stats'!$BC$3:$BR$5288,10,FALSE),0)</f>
        <v>29</v>
      </c>
      <c r="CZ381">
        <f>IFERROR(VLOOKUP($B381,'Raw Stats'!$BC$3:$BR$5288,11,FALSE)+VLOOKUP($B381,'Raw Stats'!$BC$3:$BR$5288,12,FALSE),0)</f>
        <v>10</v>
      </c>
      <c r="DA381">
        <f>IFERROR(VLOOKUP($B381,'Raw Stats'!$BC$3:$BR$5288,13,FALSE)+VLOOKUP($B381,'Raw Stats'!$BC$3:$BR$5288,14,FALSE),0)</f>
        <v>0</v>
      </c>
      <c r="DB381">
        <f>IFERROR(VLOOKUP($B381,'Raw Stats'!$BC$3:$BR$5288,15,FALSE),0)</f>
        <v>0</v>
      </c>
      <c r="DC381">
        <f>IFERROR(VLOOKUP($B381,'Raw Stats'!$BC$3:$BR$5288,16,FALSE),0)</f>
        <v>81</v>
      </c>
      <c r="DE381">
        <f>IFERROR(VLOOKUP($B381,'Raw Stats'!$AK$3:$AZ$528,3,FALSE),0)</f>
        <v>0</v>
      </c>
      <c r="DF381">
        <f>IFERROR(VLOOKUP($B381,'Raw Stats'!$AK$3:$AZ$528,4,FALSE),0)</f>
        <v>0</v>
      </c>
      <c r="DG381">
        <f>IFERROR(VLOOKUP($B381,'Raw Stats'!$AK$3:$AZ$528,5,FALSE),0)</f>
        <v>0</v>
      </c>
      <c r="DH381">
        <f>IFERROR(VLOOKUP($B381,'Raw Stats'!$AK$3:$AZ$528,6,FALSE),0)</f>
        <v>0</v>
      </c>
      <c r="DI381">
        <f>IFERROR(VLOOKUP($B381,'Raw Stats'!$AK$3:$AZ$528,7,FALSE),0)</f>
        <v>0</v>
      </c>
      <c r="DJ381">
        <f>IFERROR(VLOOKUP($B381,'Raw Stats'!$AK$3:$AZ$528,8,FALSE),0)</f>
        <v>0</v>
      </c>
      <c r="DK381">
        <f>IFERROR(VLOOKUP($B381,'Raw Stats'!$AK$3:$AZ$528,9,FALSE),0)</f>
        <v>0</v>
      </c>
      <c r="DL381">
        <f>IFERROR(VLOOKUP($B381,'Raw Stats'!$AK$3:$AZ$528,10,FALSE),0)</f>
        <v>0</v>
      </c>
      <c r="DM381">
        <f>IFERROR(VLOOKUP($B381,'Raw Stats'!$AK$3:$AZ$528,11,FALSE)+VLOOKUP($B381,'Raw Stats'!$AK$3:$AZ$528,12,FALSE),0)</f>
        <v>0</v>
      </c>
      <c r="DN381">
        <f>IFERROR(VLOOKUP($B381,'Raw Stats'!$AK$3:$AZ$528,13,FALSE)+VLOOKUP($B381,'Raw Stats'!$AK$3:$AZ$528,14,FALSE),0)</f>
        <v>0</v>
      </c>
      <c r="DO381">
        <f>IFERROR(VLOOKUP($B381,'Raw Stats'!$AK$3:$AZ$528,15,FALSE),0)</f>
        <v>0</v>
      </c>
      <c r="DP381">
        <f>IFERROR(VLOOKUP($B381,'Raw Stats'!$AK$3:$AZ$528,16,FALSE),0)</f>
        <v>0</v>
      </c>
      <c r="DR381">
        <f>IFERROR(VLOOKUP($B381,'Raw Stats'!$S$3:$AH$528,3,FALSE),0)</f>
        <v>0</v>
      </c>
      <c r="DS381">
        <f>IFERROR(VLOOKUP($B381,'Raw Stats'!$S$3:$AH$528,4,FALSE),0)</f>
        <v>0</v>
      </c>
      <c r="DT381">
        <f>IFERROR(VLOOKUP($B381,'Raw Stats'!$S$3:$AH$528,5,FALSE),0)</f>
        <v>0</v>
      </c>
      <c r="DU381">
        <f>IFERROR(VLOOKUP($B381,'Raw Stats'!$S$3:$AH$528,6,FALSE),0)</f>
        <v>0</v>
      </c>
      <c r="DV381">
        <f>IFERROR(VLOOKUP($B381,'Raw Stats'!$S$3:$AH$528,7,FALSE),0)</f>
        <v>0</v>
      </c>
      <c r="DW381">
        <f>IFERROR(VLOOKUP($B381,'Raw Stats'!$S$3:$AH$528,8,FALSE),0)</f>
        <v>0</v>
      </c>
      <c r="DX381">
        <f>IFERROR(VLOOKUP($B381,'Raw Stats'!$S$3:$AH$528,9,FALSE),0)</f>
        <v>0</v>
      </c>
      <c r="DY381">
        <f>IFERROR(VLOOKUP($B381,'Raw Stats'!$S$3:$AH$528,10,FALSE),0)</f>
        <v>0</v>
      </c>
      <c r="DZ381">
        <f>IFERROR(VLOOKUP($B381,'Raw Stats'!$S$3:$AH$528,11,FALSE)+VLOOKUP($B381,'Raw Stats'!$S$3:$AH$528,12,FALSE),0)</f>
        <v>0</v>
      </c>
      <c r="EA381">
        <f>IFERROR(VLOOKUP($B381,'Raw Stats'!$S$3:$AH$528,13,FALSE)+VLOOKUP($B381,'Raw Stats'!$S$3:$AH$528,14,FALSE),0)</f>
        <v>0</v>
      </c>
      <c r="EB381">
        <f>IFERROR(VLOOKUP($B381,'Raw Stats'!$S$3:$AH$528,15,FALSE),0)</f>
        <v>0</v>
      </c>
      <c r="EC381">
        <f>IFERROR(VLOOKUP($B381,'Raw Stats'!$S$3:$AH$528,16,FALSE),0)</f>
        <v>0</v>
      </c>
    </row>
    <row r="382" spans="1:133" x14ac:dyDescent="0.2">
      <c r="A382">
        <f>IFERROR(VLOOKUP(B382,Sheet2!$W$1:$X$300,2,FALSE),301)</f>
        <v>301</v>
      </c>
      <c r="B382" t="s">
        <v>741</v>
      </c>
      <c r="C382">
        <f t="shared" si="25"/>
        <v>0.51160715338517881</v>
      </c>
      <c r="D382">
        <f t="shared" si="26"/>
        <v>0.81615215070236746</v>
      </c>
      <c r="E382">
        <f t="shared" si="27"/>
        <v>0.65025020603371575</v>
      </c>
      <c r="F382">
        <f t="shared" si="28"/>
        <v>0.60886669961784967</v>
      </c>
      <c r="G382">
        <f t="shared" si="29"/>
        <v>0.89493729961442292</v>
      </c>
      <c r="J382">
        <f>BS382*'Value Calculations'!$D$3</f>
        <v>0.8154708572520758</v>
      </c>
      <c r="K382">
        <f>BT382*'Value Calculations'!$D$4</f>
        <v>3.2561270404464993</v>
      </c>
      <c r="L382">
        <f>BU382*'Value Calculations'!$D$5</f>
        <v>3.1840572606350586</v>
      </c>
      <c r="M382">
        <f>BV382*'Value Calculations'!$D$6</f>
        <v>-0.62532465959681427</v>
      </c>
      <c r="N382">
        <f>BW382*'Value Calculations'!$D$7</f>
        <v>3.6032799592383049</v>
      </c>
      <c r="O382">
        <f>BX382*'Value Calculations'!$D$8</f>
        <v>2.5162008674788927</v>
      </c>
      <c r="P382">
        <f>BY382*'Value Calculations'!$D$9</f>
        <v>10.831915631026439</v>
      </c>
      <c r="Q382">
        <f>BZ382*'Value Calculations'!$D$10</f>
        <v>1.8265823703810236</v>
      </c>
      <c r="R382">
        <f>CA382*'Value Calculations'!$D$11</f>
        <v>0</v>
      </c>
      <c r="S382">
        <f>CB382*'Value Calculations'!$D$12</f>
        <v>0</v>
      </c>
      <c r="T382">
        <f>CC382*'Value Calculations'!$D$13</f>
        <v>4.264905569478894</v>
      </c>
      <c r="V382">
        <f>CF382*'Value Calculations'!$D$3</f>
        <v>1.6309417145041516</v>
      </c>
      <c r="W382">
        <f>CG382*'Value Calculations'!$D$4</f>
        <v>7.8147048970715982</v>
      </c>
      <c r="X382">
        <f>CH382*'Value Calculations'!$D$5</f>
        <v>7.4294669414818033</v>
      </c>
      <c r="Y382">
        <f>CI382*'Value Calculations'!$D$6</f>
        <v>-2.7514285022259828</v>
      </c>
      <c r="Z382">
        <f>CJ382*'Value Calculations'!$D$7</f>
        <v>4.3942438527296401</v>
      </c>
      <c r="AA382">
        <f>CK382*'Value Calculations'!$D$8</f>
        <v>4.9605102816012456</v>
      </c>
      <c r="AB382">
        <f>CL382*'Value Calculations'!$D$9</f>
        <v>30.480506775679046</v>
      </c>
      <c r="AC382">
        <f>CM382*'Value Calculations'!$D$10</f>
        <v>4.0184812148382516</v>
      </c>
      <c r="AD382">
        <f>CN382*'Value Calculations'!$D$11</f>
        <v>0.9907141480249374</v>
      </c>
      <c r="AE382">
        <f>CO382*'Value Calculations'!$D$12</f>
        <v>1.6277654791788281</v>
      </c>
      <c r="AF382">
        <f>CP382*'Value Calculations'!$D$13</f>
        <v>6.3285695547106169</v>
      </c>
      <c r="AH382">
        <f>CS382*'Value Calculations'!$D$3</f>
        <v>1.2232062858781136</v>
      </c>
      <c r="AI382">
        <f>CT382*'Value Calculations'!$D$4</f>
        <v>2.9305143364018491</v>
      </c>
      <c r="AJ382">
        <f>CU382*'Value Calculations'!$D$5</f>
        <v>3.1840572606350586</v>
      </c>
      <c r="AK382">
        <f>CV382*'Value Calculations'!$D$6</f>
        <v>-0.25012986383872571</v>
      </c>
      <c r="AL382">
        <f>CW382*'Value Calculations'!$D$7</f>
        <v>1.7576975410918561</v>
      </c>
      <c r="AM382">
        <f>CX382*'Value Calculations'!$D$8</f>
        <v>1.8691777872700346</v>
      </c>
      <c r="AN382">
        <f>CY382*'Value Calculations'!$D$9</f>
        <v>15.492158402514558</v>
      </c>
      <c r="AO382">
        <f>CZ382*'Value Calculations'!$D$10</f>
        <v>1.0959494222286141</v>
      </c>
      <c r="AP382">
        <f>DA382*'Value Calculations'!$D$11</f>
        <v>0</v>
      </c>
      <c r="AQ382">
        <f>DB382*'Value Calculations'!$D$12</f>
        <v>0.81388273958941404</v>
      </c>
      <c r="AR382">
        <f>DC382*'Value Calculations'!$D$13</f>
        <v>3.0954959778475843</v>
      </c>
      <c r="AT382">
        <f>DF382*'Value Calculations'!$D$3</f>
        <v>2.0386771431301893</v>
      </c>
      <c r="AU382">
        <f>DG382*'Value Calculations'!$D$4</f>
        <v>4.5585778566250994</v>
      </c>
      <c r="AV382">
        <f>DH382*'Value Calculations'!$D$5</f>
        <v>5.0414239960055092</v>
      </c>
      <c r="AW382">
        <f>DI382*'Value Calculations'!$D$6</f>
        <v>-0.62532465959681427</v>
      </c>
      <c r="AX382">
        <f>DJ382*'Value Calculations'!$D$7</f>
        <v>2.2850068034194129</v>
      </c>
      <c r="AY382">
        <f>DK382*'Value Calculations'!$D$8</f>
        <v>3.45078976111391</v>
      </c>
      <c r="AZ382">
        <f>DL382*'Value Calculations'!$D$9</f>
        <v>23.301213857440594</v>
      </c>
      <c r="BA382">
        <f>DM382*'Value Calculations'!$D$10</f>
        <v>0.73063294815240942</v>
      </c>
      <c r="BB382">
        <f>DN382*'Value Calculations'!$D$11</f>
        <v>0</v>
      </c>
      <c r="BC382">
        <f>DO382*'Value Calculations'!$D$12</f>
        <v>0</v>
      </c>
      <c r="BD382">
        <f>DP382*'Value Calculations'!$D$13</f>
        <v>4.8840047650484113</v>
      </c>
      <c r="BF382">
        <f>DS382*'Value Calculations'!$D$3</f>
        <v>1.6309417145041516</v>
      </c>
      <c r="BG382">
        <f>DT382*'Value Calculations'!$D$4</f>
        <v>7.4890921930269485</v>
      </c>
      <c r="BH382">
        <f>DU382*'Value Calculations'!$D$5</f>
        <v>7.1641288364288815</v>
      </c>
      <c r="BI382">
        <f>DV382*'Value Calculations'!$D$6</f>
        <v>1.1255843872742657</v>
      </c>
      <c r="BJ382">
        <f>DW382*'Value Calculations'!$D$7</f>
        <v>3.2517404510199337</v>
      </c>
      <c r="BK382">
        <f>DX382*'Value Calculations'!$D$8</f>
        <v>2.7318752275485121</v>
      </c>
      <c r="BL382">
        <f>DY382*'Value Calculations'!$D$9</f>
        <v>20.152401174002676</v>
      </c>
      <c r="BM382">
        <f>DZ382*'Value Calculations'!$D$10</f>
        <v>4.3837976889144565</v>
      </c>
      <c r="BN382">
        <f>EA382*'Value Calculations'!$D$11</f>
        <v>0</v>
      </c>
      <c r="BO382">
        <f>EB382*'Value Calculations'!$D$12</f>
        <v>0.81388273958941404</v>
      </c>
      <c r="BP382">
        <f>EC382*'Value Calculations'!$D$13</f>
        <v>4.952793564556135</v>
      </c>
      <c r="BR382">
        <f>IFERROR(VLOOKUP($B382,'Raw Stats'!$CM$3:$DC$884,3,FALSE),0)</f>
        <v>58</v>
      </c>
      <c r="BS382">
        <f>IFERROR(VLOOKUP($B382,'Raw Stats'!$CM$3:$DC$884,4,FALSE),0)</f>
        <v>2</v>
      </c>
      <c r="BT382">
        <f>IFERROR(VLOOKUP($B382,'Raw Stats'!$CM$3:$DC$884,5,FALSE),0)</f>
        <v>10</v>
      </c>
      <c r="BU382">
        <f>IFERROR(VLOOKUP($B382,'Raw Stats'!$CM$3:$DC$884,6,FALSE),0)</f>
        <v>12</v>
      </c>
      <c r="BV382">
        <f>IFERROR(VLOOKUP($B382,'Raw Stats'!$CM$3:$DC$884,7,FALSE),0)</f>
        <v>-5</v>
      </c>
      <c r="BW382">
        <f>IFERROR(VLOOKUP($B382,'Raw Stats'!$CM$3:$DC$884,8,FALSE),0)</f>
        <v>41</v>
      </c>
      <c r="BX382">
        <f>IFERROR(VLOOKUP($B382,'Raw Stats'!$CM$3:$DC$884,9,FALSE),0)</f>
        <v>35</v>
      </c>
      <c r="BY382">
        <f>IFERROR(VLOOKUP($B382,'Raw Stats'!$CM$3:$DC$884,10,FALSE),0)</f>
        <v>86</v>
      </c>
      <c r="BZ382">
        <f>IFERROR(VLOOKUP($B382,'Raw Stats'!$CM$3:$DC$884,11,FALSE)+VLOOKUP($B382,'Raw Stats'!$CM$3:$DC$884,12,FALSE),0)</f>
        <v>5</v>
      </c>
      <c r="CA382">
        <f>IFERROR(VLOOKUP($B382,'Raw Stats'!$CM$3:$DC$884,13,FALSE)+VLOOKUP($B382,'Raw Stats'!$CM$3:$DC$884,14,FALSE),0)</f>
        <v>0</v>
      </c>
      <c r="CB382">
        <f>IFERROR(VLOOKUP($B382,'Raw Stats'!$CM$3:$DC$884,15,FALSE),0)</f>
        <v>0</v>
      </c>
      <c r="CC382">
        <f>IFERROR(VLOOKUP($B382,'Raw Stats'!$CM$3:$DC$884,16,FALSE),0)</f>
        <v>62</v>
      </c>
      <c r="CE382">
        <f>IFERROR(VLOOKUP($B382,'Raw Stats'!$BU$3:$CJ$528,3,FALSE),0)</f>
        <v>82</v>
      </c>
      <c r="CF382">
        <f>IFERROR(VLOOKUP($B382,'Raw Stats'!$BU$3:$CJ$528,4,FALSE),0)</f>
        <v>4</v>
      </c>
      <c r="CG382">
        <f>IFERROR(VLOOKUP($B382,'Raw Stats'!$BU$3:$CJ$5288,5,FALSE),0)</f>
        <v>24</v>
      </c>
      <c r="CH382">
        <f>IFERROR(VLOOKUP($B382,'Raw Stats'!$BU$3:$CJ$528,6,FALSE),0)</f>
        <v>28</v>
      </c>
      <c r="CI382">
        <f>IFERROR(VLOOKUP($B382,'Raw Stats'!$BU$3:$CJ$528,7,FALSE),0)</f>
        <v>-22</v>
      </c>
      <c r="CJ382">
        <f>IFERROR(VLOOKUP($B382,'Raw Stats'!$BU$3:$CJ$528,8,FALSE),0)</f>
        <v>50</v>
      </c>
      <c r="CK382">
        <f>IFERROR(VLOOKUP($B382,'Raw Stats'!$BU$3:$CJ$528,9,FALSE),0)</f>
        <v>69</v>
      </c>
      <c r="CL382">
        <f>IFERROR(VLOOKUP($B382,'Raw Stats'!$BU$3:$CJ$528,10,FALSE),0)</f>
        <v>242</v>
      </c>
      <c r="CM382">
        <f>IFERROR(VLOOKUP($B382,'Raw Stats'!$BU$3:$CJ$528,11,FALSE)+VLOOKUP($B382,'Raw Stats'!$BU$3:$CJ$528,12,FALSE),0)</f>
        <v>11</v>
      </c>
      <c r="CN382">
        <f>IFERROR(VLOOKUP($B382,'Raw Stats'!$BU$3:$CJ$528,13,FALSE)+VLOOKUP($B382,'Raw Stats'!$BU$3:$CJ$528,14,FALSE),0)</f>
        <v>1</v>
      </c>
      <c r="CO382">
        <f>IFERROR(VLOOKUP($B382,'Raw Stats'!$BU$3:$CJ$528,15,FALSE),0)</f>
        <v>2</v>
      </c>
      <c r="CP382">
        <f>IFERROR(VLOOKUP($B382,'Raw Stats'!$BU$3:$CJ$528,16,FALSE),0)</f>
        <v>92</v>
      </c>
      <c r="CR382">
        <f>IFERROR(VLOOKUP($B382,'Raw Stats'!$BC$3:$BR$528,3,FALSE),0)</f>
        <v>48</v>
      </c>
      <c r="CS382">
        <f>IFERROR(VLOOKUP($B382,'Raw Stats'!$BC$3:$BR$528,4,FALSE),0)</f>
        <v>3</v>
      </c>
      <c r="CT382">
        <f>IFERROR(VLOOKUP($B382,'Raw Stats'!$BC$3:$BR$5288,5,FALSE),0)</f>
        <v>9</v>
      </c>
      <c r="CU382">
        <f>IFERROR(VLOOKUP($B382,'Raw Stats'!$BC$3:$BR$52888,6,FALSE),0)</f>
        <v>12</v>
      </c>
      <c r="CV382">
        <f>IFERROR(VLOOKUP($B382,'Raw Stats'!$BC$3:$BR$5288,7,FALSE),0)</f>
        <v>-2</v>
      </c>
      <c r="CW382">
        <f>IFERROR(VLOOKUP($B382,'Raw Stats'!$BC$3:$BR$5288,8,FALSE),0)</f>
        <v>20</v>
      </c>
      <c r="CX382">
        <f>IFERROR(VLOOKUP($B382,'Raw Stats'!$BC$3:$BR$5288,9,FALSE),0)</f>
        <v>26</v>
      </c>
      <c r="CY382">
        <f>IFERROR(VLOOKUP($B382,'Raw Stats'!$BC$3:$BR$5288,10,FALSE),0)</f>
        <v>123</v>
      </c>
      <c r="CZ382">
        <f>IFERROR(VLOOKUP($B382,'Raw Stats'!$BC$3:$BR$5288,11,FALSE)+VLOOKUP($B382,'Raw Stats'!$BC$3:$BR$5288,12,FALSE),0)</f>
        <v>3</v>
      </c>
      <c r="DA382">
        <f>IFERROR(VLOOKUP($B382,'Raw Stats'!$BC$3:$BR$5288,13,FALSE)+VLOOKUP($B382,'Raw Stats'!$BC$3:$BR$5288,14,FALSE),0)</f>
        <v>0</v>
      </c>
      <c r="DB382">
        <f>IFERROR(VLOOKUP($B382,'Raw Stats'!$BC$3:$BR$5288,15,FALSE),0)</f>
        <v>1</v>
      </c>
      <c r="DC382">
        <f>IFERROR(VLOOKUP($B382,'Raw Stats'!$BC$3:$BR$5288,16,FALSE),0)</f>
        <v>45</v>
      </c>
      <c r="DE382">
        <f>IFERROR(VLOOKUP($B382,'Raw Stats'!$AK$3:$AZ$528,3,FALSE),0)</f>
        <v>75</v>
      </c>
      <c r="DF382">
        <f>IFERROR(VLOOKUP($B382,'Raw Stats'!$AK$3:$AZ$528,4,FALSE),0)</f>
        <v>5</v>
      </c>
      <c r="DG382">
        <f>IFERROR(VLOOKUP($B382,'Raw Stats'!$AK$3:$AZ$528,5,FALSE),0)</f>
        <v>14</v>
      </c>
      <c r="DH382">
        <f>IFERROR(VLOOKUP($B382,'Raw Stats'!$AK$3:$AZ$528,6,FALSE),0)</f>
        <v>19</v>
      </c>
      <c r="DI382">
        <f>IFERROR(VLOOKUP($B382,'Raw Stats'!$AK$3:$AZ$528,7,FALSE),0)</f>
        <v>-5</v>
      </c>
      <c r="DJ382">
        <f>IFERROR(VLOOKUP($B382,'Raw Stats'!$AK$3:$AZ$528,8,FALSE),0)</f>
        <v>26</v>
      </c>
      <c r="DK382">
        <f>IFERROR(VLOOKUP($B382,'Raw Stats'!$AK$3:$AZ$528,9,FALSE),0)</f>
        <v>48</v>
      </c>
      <c r="DL382">
        <f>IFERROR(VLOOKUP($B382,'Raw Stats'!$AK$3:$AZ$528,10,FALSE),0)</f>
        <v>185</v>
      </c>
      <c r="DM382">
        <f>IFERROR(VLOOKUP($B382,'Raw Stats'!$AK$3:$AZ$528,11,FALSE)+VLOOKUP($B382,'Raw Stats'!$AK$3:$AZ$528,12,FALSE),0)</f>
        <v>2</v>
      </c>
      <c r="DN382">
        <f>IFERROR(VLOOKUP($B382,'Raw Stats'!$AK$3:$AZ$528,13,FALSE)+VLOOKUP($B382,'Raw Stats'!$AK$3:$AZ$528,14,FALSE),0)</f>
        <v>0</v>
      </c>
      <c r="DO382">
        <f>IFERROR(VLOOKUP($B382,'Raw Stats'!$AK$3:$AZ$528,15,FALSE),0)</f>
        <v>0</v>
      </c>
      <c r="DP382">
        <f>IFERROR(VLOOKUP($B382,'Raw Stats'!$AK$3:$AZ$528,16,FALSE),0)</f>
        <v>71</v>
      </c>
      <c r="DR382">
        <f>IFERROR(VLOOKUP($B382,'Raw Stats'!$S$3:$AH$528,3,FALSE),0)</f>
        <v>60</v>
      </c>
      <c r="DS382">
        <f>IFERROR(VLOOKUP($B382,'Raw Stats'!$S$3:$AH$528,4,FALSE),0)</f>
        <v>4</v>
      </c>
      <c r="DT382">
        <f>IFERROR(VLOOKUP($B382,'Raw Stats'!$S$3:$AH$528,5,FALSE),0)</f>
        <v>23</v>
      </c>
      <c r="DU382">
        <f>IFERROR(VLOOKUP($B382,'Raw Stats'!$S$3:$AH$528,6,FALSE),0)</f>
        <v>27</v>
      </c>
      <c r="DV382">
        <f>IFERROR(VLOOKUP($B382,'Raw Stats'!$S$3:$AH$528,7,FALSE),0)</f>
        <v>9</v>
      </c>
      <c r="DW382">
        <f>IFERROR(VLOOKUP($B382,'Raw Stats'!$S$3:$AH$528,8,FALSE),0)</f>
        <v>37</v>
      </c>
      <c r="DX382">
        <f>IFERROR(VLOOKUP($B382,'Raw Stats'!$S$3:$AH$528,9,FALSE),0)</f>
        <v>38</v>
      </c>
      <c r="DY382">
        <f>IFERROR(VLOOKUP($B382,'Raw Stats'!$S$3:$AH$528,10,FALSE),0)</f>
        <v>160</v>
      </c>
      <c r="DZ382">
        <f>IFERROR(VLOOKUP($B382,'Raw Stats'!$S$3:$AH$528,11,FALSE)+VLOOKUP($B382,'Raw Stats'!$S$3:$AH$528,12,FALSE),0)</f>
        <v>12</v>
      </c>
      <c r="EA382">
        <f>IFERROR(VLOOKUP($B382,'Raw Stats'!$S$3:$AH$528,13,FALSE)+VLOOKUP($B382,'Raw Stats'!$S$3:$AH$528,14,FALSE),0)</f>
        <v>0</v>
      </c>
      <c r="EB382">
        <f>IFERROR(VLOOKUP($B382,'Raw Stats'!$S$3:$AH$528,15,FALSE),0)</f>
        <v>1</v>
      </c>
      <c r="EC382">
        <f>IFERROR(VLOOKUP($B382,'Raw Stats'!$S$3:$AH$528,16,FALSE),0)</f>
        <v>72</v>
      </c>
    </row>
    <row r="383" spans="1:133" x14ac:dyDescent="0.2">
      <c r="A383">
        <f>IFERROR(VLOOKUP(B383,Sheet2!$W$1:$X$300,2,FALSE),301)</f>
        <v>301</v>
      </c>
      <c r="B383" t="s">
        <v>267</v>
      </c>
      <c r="C383">
        <f t="shared" si="25"/>
        <v>0.51104443213844608</v>
      </c>
      <c r="D383">
        <f t="shared" si="26"/>
        <v>0.65236754575953382</v>
      </c>
      <c r="E383">
        <f t="shared" si="27"/>
        <v>0</v>
      </c>
      <c r="F383">
        <f t="shared" si="28"/>
        <v>0.58486202958457489</v>
      </c>
      <c r="G383">
        <f t="shared" si="29"/>
        <v>0.39405689204971101</v>
      </c>
      <c r="J383">
        <f>BS383*'Value Calculations'!$D$3</f>
        <v>0.4077354286260379</v>
      </c>
      <c r="K383">
        <f>BT383*'Value Calculations'!$D$4</f>
        <v>1.6280635202232496</v>
      </c>
      <c r="L383">
        <f>BU383*'Value Calculations'!$D$5</f>
        <v>1.5920286303175293</v>
      </c>
      <c r="M383">
        <f>BV383*'Value Calculations'!$D$6</f>
        <v>-1.5007791830323542</v>
      </c>
      <c r="N383">
        <f>BW383*'Value Calculations'!$D$7</f>
        <v>8.6127179513500955</v>
      </c>
      <c r="O383">
        <f>BX383*'Value Calculations'!$D$8</f>
        <v>15.312879564942975</v>
      </c>
      <c r="P383">
        <f>BY383*'Value Calculations'!$D$9</f>
        <v>4.0304802348005353</v>
      </c>
      <c r="Q383">
        <f>BZ383*'Value Calculations'!$D$10</f>
        <v>0</v>
      </c>
      <c r="R383">
        <f>CA383*'Value Calculations'!$D$11</f>
        <v>0</v>
      </c>
      <c r="S383">
        <f>CB383*'Value Calculations'!$D$12</f>
        <v>0</v>
      </c>
      <c r="T383">
        <f>CC383*'Value Calculations'!$D$13</f>
        <v>3.6458063739093771</v>
      </c>
      <c r="V383">
        <f>CF383*'Value Calculations'!$D$3</f>
        <v>1.6309417145041516</v>
      </c>
      <c r="W383">
        <f>CG383*'Value Calculations'!$D$4</f>
        <v>2.9305143364018491</v>
      </c>
      <c r="X383">
        <f>CH383*'Value Calculations'!$D$5</f>
        <v>3.4493953656879803</v>
      </c>
      <c r="Y383">
        <f>CI383*'Value Calculations'!$D$6</f>
        <v>-1.0005194553549028</v>
      </c>
      <c r="Z383">
        <f>CJ383*'Value Calculations'!$D$7</f>
        <v>7.9096389349133522</v>
      </c>
      <c r="AA383">
        <f>CK383*'Value Calculations'!$D$8</f>
        <v>17.757188979065329</v>
      </c>
      <c r="AB383">
        <f>CL383*'Value Calculations'!$D$9</f>
        <v>7.1792929182384535</v>
      </c>
      <c r="AC383">
        <f>CM383*'Value Calculations'!$D$10</f>
        <v>0</v>
      </c>
      <c r="AD383">
        <f>CN383*'Value Calculations'!$D$11</f>
        <v>0</v>
      </c>
      <c r="AE383">
        <f>CO383*'Value Calculations'!$D$12</f>
        <v>0</v>
      </c>
      <c r="AF383">
        <f>CP383*'Value Calculations'!$D$13</f>
        <v>3.8521727724325494</v>
      </c>
      <c r="AH383">
        <f>CS383*'Value Calculations'!$D$3</f>
        <v>0</v>
      </c>
      <c r="AI383">
        <f>CT383*'Value Calculations'!$D$4</f>
        <v>0.32561270404464993</v>
      </c>
      <c r="AJ383">
        <f>CU383*'Value Calculations'!$D$5</f>
        <v>0.53067621010584309</v>
      </c>
      <c r="AK383">
        <f>CV383*'Value Calculations'!$D$6</f>
        <v>-1.3757142511129914</v>
      </c>
      <c r="AL383">
        <f>CW383*'Value Calculations'!$D$7</f>
        <v>5.4488623773847538</v>
      </c>
      <c r="AM383">
        <f>CX383*'Value Calculations'!$D$8</f>
        <v>8.9864316695674731</v>
      </c>
      <c r="AN383">
        <f>CY383*'Value Calculations'!$D$9</f>
        <v>2.6450026540878513</v>
      </c>
      <c r="AO383">
        <f>CZ383*'Value Calculations'!$D$10</f>
        <v>0.36531647407620471</v>
      </c>
      <c r="AP383">
        <f>DA383*'Value Calculations'!$D$11</f>
        <v>0</v>
      </c>
      <c r="AQ383">
        <f>DB383*'Value Calculations'!$D$12</f>
        <v>0</v>
      </c>
      <c r="AR383">
        <f>DC383*'Value Calculations'!$D$13</f>
        <v>2.6139743812935157</v>
      </c>
      <c r="AT383">
        <f>DF383*'Value Calculations'!$D$3</f>
        <v>2.0386771431301893</v>
      </c>
      <c r="AU383">
        <f>DG383*'Value Calculations'!$D$4</f>
        <v>3.5817397444911494</v>
      </c>
      <c r="AV383">
        <f>DH383*'Value Calculations'!$D$5</f>
        <v>4.2454096808467447</v>
      </c>
      <c r="AW383">
        <f>DI383*'Value Calculations'!$D$6</f>
        <v>-1.5007791830323542</v>
      </c>
      <c r="AX383">
        <f>DJ383*'Value Calculations'!$D$7</f>
        <v>6.415596024985275</v>
      </c>
      <c r="AY383">
        <f>DK383*'Value Calculations'!$D$8</f>
        <v>17.685297525708791</v>
      </c>
      <c r="AZ383">
        <f>DL383*'Value Calculations'!$D$9</f>
        <v>6.4235778742133531</v>
      </c>
      <c r="BA383">
        <f>DM383*'Value Calculations'!$D$10</f>
        <v>0</v>
      </c>
      <c r="BB383">
        <f>DN383*'Value Calculations'!$D$11</f>
        <v>0</v>
      </c>
      <c r="BC383">
        <f>DO383*'Value Calculations'!$D$12</f>
        <v>0.81388273958941404</v>
      </c>
      <c r="BD383">
        <f>DP383*'Value Calculations'!$D$13</f>
        <v>5.9158367576642723</v>
      </c>
      <c r="BF383">
        <f>DS383*'Value Calculations'!$D$3</f>
        <v>1.2232062858781136</v>
      </c>
      <c r="BG383">
        <f>DT383*'Value Calculations'!$D$4</f>
        <v>2.2792889283125497</v>
      </c>
      <c r="BH383">
        <f>DU383*'Value Calculations'!$D$5</f>
        <v>2.6533810505292155</v>
      </c>
      <c r="BI383">
        <f>DV383*'Value Calculations'!$D$6</f>
        <v>-0.62532465959681427</v>
      </c>
      <c r="BJ383">
        <f>DW383*'Value Calculations'!$D$7</f>
        <v>6.3277111479306818</v>
      </c>
      <c r="BK383">
        <f>DX383*'Value Calculations'!$D$8</f>
        <v>9.3458889363501729</v>
      </c>
      <c r="BL383">
        <f>DY383*'Value Calculations'!$D$9</f>
        <v>3.6526227127879851</v>
      </c>
      <c r="BM383">
        <f>DZ383*'Value Calculations'!$D$10</f>
        <v>0</v>
      </c>
      <c r="BN383">
        <f>EA383*'Value Calculations'!$D$11</f>
        <v>0</v>
      </c>
      <c r="BO383">
        <f>EB383*'Value Calculations'!$D$12</f>
        <v>0.81388273958941404</v>
      </c>
      <c r="BP383">
        <f>EC383*'Value Calculations'!$D$13</f>
        <v>3.0954959778475843</v>
      </c>
      <c r="BR383">
        <f>IFERROR(VLOOKUP($B383,'Raw Stats'!$CM$3:$DC$884,3,FALSE),0)</f>
        <v>66</v>
      </c>
      <c r="BS383">
        <f>IFERROR(VLOOKUP($B383,'Raw Stats'!$CM$3:$DC$884,4,FALSE),0)</f>
        <v>1</v>
      </c>
      <c r="BT383">
        <f>IFERROR(VLOOKUP($B383,'Raw Stats'!$CM$3:$DC$884,5,FALSE),0)</f>
        <v>5</v>
      </c>
      <c r="BU383">
        <f>IFERROR(VLOOKUP($B383,'Raw Stats'!$CM$3:$DC$884,6,FALSE),0)</f>
        <v>6</v>
      </c>
      <c r="BV383">
        <f>IFERROR(VLOOKUP($B383,'Raw Stats'!$CM$3:$DC$884,7,FALSE),0)</f>
        <v>-12</v>
      </c>
      <c r="BW383">
        <f>IFERROR(VLOOKUP($B383,'Raw Stats'!$CM$3:$DC$884,8,FALSE),0)</f>
        <v>98</v>
      </c>
      <c r="BX383">
        <f>IFERROR(VLOOKUP($B383,'Raw Stats'!$CM$3:$DC$884,9,FALSE),0)</f>
        <v>213</v>
      </c>
      <c r="BY383">
        <f>IFERROR(VLOOKUP($B383,'Raw Stats'!$CM$3:$DC$884,10,FALSE),0)</f>
        <v>32</v>
      </c>
      <c r="BZ383">
        <f>IFERROR(VLOOKUP($B383,'Raw Stats'!$CM$3:$DC$884,11,FALSE)+VLOOKUP($B383,'Raw Stats'!$CM$3:$DC$884,12,FALSE),0)</f>
        <v>0</v>
      </c>
      <c r="CA383">
        <f>IFERROR(VLOOKUP($B383,'Raw Stats'!$CM$3:$DC$884,13,FALSE)+VLOOKUP($B383,'Raw Stats'!$CM$3:$DC$884,14,FALSE),0)</f>
        <v>0</v>
      </c>
      <c r="CB383">
        <f>IFERROR(VLOOKUP($B383,'Raw Stats'!$CM$3:$DC$884,15,FALSE),0)</f>
        <v>0</v>
      </c>
      <c r="CC383">
        <f>IFERROR(VLOOKUP($B383,'Raw Stats'!$CM$3:$DC$884,16,FALSE),0)</f>
        <v>53</v>
      </c>
      <c r="CE383">
        <f>IFERROR(VLOOKUP($B383,'Raw Stats'!$BU$3:$CJ$528,3,FALSE),0)</f>
        <v>67</v>
      </c>
      <c r="CF383">
        <f>IFERROR(VLOOKUP($B383,'Raw Stats'!$BU$3:$CJ$528,4,FALSE),0)</f>
        <v>4</v>
      </c>
      <c r="CG383">
        <f>IFERROR(VLOOKUP($B383,'Raw Stats'!$BU$3:$CJ$5288,5,FALSE),0)</f>
        <v>9</v>
      </c>
      <c r="CH383">
        <f>IFERROR(VLOOKUP($B383,'Raw Stats'!$BU$3:$CJ$528,6,FALSE),0)</f>
        <v>13</v>
      </c>
      <c r="CI383">
        <f>IFERROR(VLOOKUP($B383,'Raw Stats'!$BU$3:$CJ$528,7,FALSE),0)</f>
        <v>-8</v>
      </c>
      <c r="CJ383">
        <f>IFERROR(VLOOKUP($B383,'Raw Stats'!$BU$3:$CJ$528,8,FALSE),0)</f>
        <v>90</v>
      </c>
      <c r="CK383">
        <f>IFERROR(VLOOKUP($B383,'Raw Stats'!$BU$3:$CJ$528,9,FALSE),0)</f>
        <v>247</v>
      </c>
      <c r="CL383">
        <f>IFERROR(VLOOKUP($B383,'Raw Stats'!$BU$3:$CJ$528,10,FALSE),0)</f>
        <v>57</v>
      </c>
      <c r="CM383">
        <f>IFERROR(VLOOKUP($B383,'Raw Stats'!$BU$3:$CJ$528,11,FALSE)+VLOOKUP($B383,'Raw Stats'!$BU$3:$CJ$528,12,FALSE),0)</f>
        <v>0</v>
      </c>
      <c r="CN383">
        <f>IFERROR(VLOOKUP($B383,'Raw Stats'!$BU$3:$CJ$528,13,FALSE)+VLOOKUP($B383,'Raw Stats'!$BU$3:$CJ$528,14,FALSE),0)</f>
        <v>0</v>
      </c>
      <c r="CO383">
        <f>IFERROR(VLOOKUP($B383,'Raw Stats'!$BU$3:$CJ$528,15,FALSE),0)</f>
        <v>0</v>
      </c>
      <c r="CP383">
        <f>IFERROR(VLOOKUP($B383,'Raw Stats'!$BU$3:$CJ$528,16,FALSE),0)</f>
        <v>56</v>
      </c>
      <c r="CR383">
        <f>IFERROR(VLOOKUP($B383,'Raw Stats'!$BC$3:$BR$528,3,FALSE),0)</f>
        <v>0</v>
      </c>
      <c r="CS383">
        <f>IFERROR(VLOOKUP($B383,'Raw Stats'!$BC$3:$BR$528,4,FALSE),0)</f>
        <v>0</v>
      </c>
      <c r="CT383">
        <f>IFERROR(VLOOKUP($B383,'Raw Stats'!$BC$3:$BR$5288,5,FALSE),0)</f>
        <v>1</v>
      </c>
      <c r="CU383">
        <f>IFERROR(VLOOKUP($B383,'Raw Stats'!$BC$3:$BR$52888,6,FALSE),0)</f>
        <v>2</v>
      </c>
      <c r="CV383">
        <f>IFERROR(VLOOKUP($B383,'Raw Stats'!$BC$3:$BR$5288,7,FALSE),0)</f>
        <v>-11</v>
      </c>
      <c r="CW383">
        <f>IFERROR(VLOOKUP($B383,'Raw Stats'!$BC$3:$BR$5288,8,FALSE),0)</f>
        <v>62</v>
      </c>
      <c r="CX383">
        <f>IFERROR(VLOOKUP($B383,'Raw Stats'!$BC$3:$BR$5288,9,FALSE),0)</f>
        <v>125</v>
      </c>
      <c r="CY383">
        <f>IFERROR(VLOOKUP($B383,'Raw Stats'!$BC$3:$BR$5288,10,FALSE),0)</f>
        <v>21</v>
      </c>
      <c r="CZ383">
        <f>IFERROR(VLOOKUP($B383,'Raw Stats'!$BC$3:$BR$5288,11,FALSE)+VLOOKUP($B383,'Raw Stats'!$BC$3:$BR$5288,12,FALSE),0)</f>
        <v>1</v>
      </c>
      <c r="DA383">
        <f>IFERROR(VLOOKUP($B383,'Raw Stats'!$BC$3:$BR$5288,13,FALSE)+VLOOKUP($B383,'Raw Stats'!$BC$3:$BR$5288,14,FALSE),0)</f>
        <v>0</v>
      </c>
      <c r="DB383">
        <f>IFERROR(VLOOKUP($B383,'Raw Stats'!$BC$3:$BR$5288,15,FALSE),0)</f>
        <v>0</v>
      </c>
      <c r="DC383">
        <f>IFERROR(VLOOKUP($B383,'Raw Stats'!$BC$3:$BR$5288,16,FALSE),0)</f>
        <v>38</v>
      </c>
      <c r="DE383">
        <f>IFERROR(VLOOKUP($B383,'Raw Stats'!$AK$3:$AZ$528,3,FALSE),0)</f>
        <v>78</v>
      </c>
      <c r="DF383">
        <f>IFERROR(VLOOKUP($B383,'Raw Stats'!$AK$3:$AZ$528,4,FALSE),0)</f>
        <v>5</v>
      </c>
      <c r="DG383">
        <f>IFERROR(VLOOKUP($B383,'Raw Stats'!$AK$3:$AZ$528,5,FALSE),0)</f>
        <v>11</v>
      </c>
      <c r="DH383">
        <f>IFERROR(VLOOKUP($B383,'Raw Stats'!$AK$3:$AZ$528,6,FALSE),0)</f>
        <v>16</v>
      </c>
      <c r="DI383">
        <f>IFERROR(VLOOKUP($B383,'Raw Stats'!$AK$3:$AZ$528,7,FALSE),0)</f>
        <v>-12</v>
      </c>
      <c r="DJ383">
        <f>IFERROR(VLOOKUP($B383,'Raw Stats'!$AK$3:$AZ$528,8,FALSE),0)</f>
        <v>73</v>
      </c>
      <c r="DK383">
        <f>IFERROR(VLOOKUP($B383,'Raw Stats'!$AK$3:$AZ$528,9,FALSE),0)</f>
        <v>246</v>
      </c>
      <c r="DL383">
        <f>IFERROR(VLOOKUP($B383,'Raw Stats'!$AK$3:$AZ$528,10,FALSE),0)</f>
        <v>51</v>
      </c>
      <c r="DM383">
        <f>IFERROR(VLOOKUP($B383,'Raw Stats'!$AK$3:$AZ$528,11,FALSE)+VLOOKUP($B383,'Raw Stats'!$AK$3:$AZ$528,12,FALSE),0)</f>
        <v>0</v>
      </c>
      <c r="DN383">
        <f>IFERROR(VLOOKUP($B383,'Raw Stats'!$AK$3:$AZ$528,13,FALSE)+VLOOKUP($B383,'Raw Stats'!$AK$3:$AZ$528,14,FALSE),0)</f>
        <v>0</v>
      </c>
      <c r="DO383">
        <f>IFERROR(VLOOKUP($B383,'Raw Stats'!$AK$3:$AZ$528,15,FALSE),0)</f>
        <v>1</v>
      </c>
      <c r="DP383">
        <f>IFERROR(VLOOKUP($B383,'Raw Stats'!$AK$3:$AZ$528,16,FALSE),0)</f>
        <v>86</v>
      </c>
      <c r="DR383">
        <f>IFERROR(VLOOKUP($B383,'Raw Stats'!$S$3:$AH$528,3,FALSE),0)</f>
        <v>73</v>
      </c>
      <c r="DS383">
        <f>IFERROR(VLOOKUP($B383,'Raw Stats'!$S$3:$AH$528,4,FALSE),0)</f>
        <v>3</v>
      </c>
      <c r="DT383">
        <f>IFERROR(VLOOKUP($B383,'Raw Stats'!$S$3:$AH$528,5,FALSE),0)</f>
        <v>7</v>
      </c>
      <c r="DU383">
        <f>IFERROR(VLOOKUP($B383,'Raw Stats'!$S$3:$AH$528,6,FALSE),0)</f>
        <v>10</v>
      </c>
      <c r="DV383">
        <f>IFERROR(VLOOKUP($B383,'Raw Stats'!$S$3:$AH$528,7,FALSE),0)</f>
        <v>-5</v>
      </c>
      <c r="DW383">
        <f>IFERROR(VLOOKUP($B383,'Raw Stats'!$S$3:$AH$528,8,FALSE),0)</f>
        <v>72</v>
      </c>
      <c r="DX383">
        <f>IFERROR(VLOOKUP($B383,'Raw Stats'!$S$3:$AH$528,9,FALSE),0)</f>
        <v>130</v>
      </c>
      <c r="DY383">
        <f>IFERROR(VLOOKUP($B383,'Raw Stats'!$S$3:$AH$528,10,FALSE),0)</f>
        <v>29</v>
      </c>
      <c r="DZ383">
        <f>IFERROR(VLOOKUP($B383,'Raw Stats'!$S$3:$AH$528,11,FALSE)+VLOOKUP($B383,'Raw Stats'!$S$3:$AH$528,12,FALSE),0)</f>
        <v>0</v>
      </c>
      <c r="EA383">
        <f>IFERROR(VLOOKUP($B383,'Raw Stats'!$S$3:$AH$528,13,FALSE)+VLOOKUP($B383,'Raw Stats'!$S$3:$AH$528,14,FALSE),0)</f>
        <v>0</v>
      </c>
      <c r="EB383">
        <f>IFERROR(VLOOKUP($B383,'Raw Stats'!$S$3:$AH$528,15,FALSE),0)</f>
        <v>1</v>
      </c>
      <c r="EC383">
        <f>IFERROR(VLOOKUP($B383,'Raw Stats'!$S$3:$AH$528,16,FALSE),0)</f>
        <v>45</v>
      </c>
    </row>
    <row r="384" spans="1:133" x14ac:dyDescent="0.2">
      <c r="A384">
        <f>IFERROR(VLOOKUP(B384,Sheet2!$W$1:$X$300,2,FALSE),301)</f>
        <v>301</v>
      </c>
      <c r="B384" t="s">
        <v>148</v>
      </c>
      <c r="C384">
        <f t="shared" si="25"/>
        <v>0.51072432777287824</v>
      </c>
      <c r="D384">
        <f t="shared" si="26"/>
        <v>0</v>
      </c>
      <c r="E384">
        <f t="shared" si="27"/>
        <v>0</v>
      </c>
      <c r="F384">
        <f t="shared" si="28"/>
        <v>0.60749058544270584</v>
      </c>
      <c r="G384">
        <f t="shared" si="29"/>
        <v>0.66346020960863072</v>
      </c>
      <c r="J384">
        <f>BS384*'Value Calculations'!$D$3</f>
        <v>0.8154708572520758</v>
      </c>
      <c r="K384">
        <f>BT384*'Value Calculations'!$D$4</f>
        <v>1.9536762242678996</v>
      </c>
      <c r="L384">
        <f>BU384*'Value Calculations'!$D$5</f>
        <v>2.1227048404233724</v>
      </c>
      <c r="M384">
        <f>BV384*'Value Calculations'!$D$6</f>
        <v>0</v>
      </c>
      <c r="N384">
        <f>BW384*'Value Calculations'!$D$7</f>
        <v>0.87884877054592803</v>
      </c>
      <c r="O384">
        <f>BX384*'Value Calculations'!$D$8</f>
        <v>3.3070068544008304</v>
      </c>
      <c r="P384">
        <f>BY384*'Value Calculations'!$D$9</f>
        <v>4.156432742138052</v>
      </c>
      <c r="Q384">
        <f>BZ384*'Value Calculations'!$D$10</f>
        <v>0.73063294815240942</v>
      </c>
      <c r="R384">
        <f>CA384*'Value Calculations'!$D$11</f>
        <v>0</v>
      </c>
      <c r="S384">
        <f>CB384*'Value Calculations'!$D$12</f>
        <v>0</v>
      </c>
      <c r="T384">
        <f>CC384*'Value Calculations'!$D$13</f>
        <v>2.8891295793244121</v>
      </c>
      <c r="V384">
        <f>CF384*'Value Calculations'!$D$3</f>
        <v>0</v>
      </c>
      <c r="W384">
        <f>CG384*'Value Calculations'!$D$4</f>
        <v>0.97683811213394978</v>
      </c>
      <c r="X384">
        <f>CH384*'Value Calculations'!$D$5</f>
        <v>0</v>
      </c>
      <c r="Y384">
        <f>CI384*'Value Calculations'!$D$6</f>
        <v>0</v>
      </c>
      <c r="Z384">
        <f>CJ384*'Value Calculations'!$D$7</f>
        <v>0</v>
      </c>
      <c r="AA384">
        <f>CK384*'Value Calculations'!$D$8</f>
        <v>0</v>
      </c>
      <c r="AB384">
        <f>CL384*'Value Calculations'!$D$9</f>
        <v>0</v>
      </c>
      <c r="AC384">
        <f>CM384*'Value Calculations'!$D$10</f>
        <v>0</v>
      </c>
      <c r="AD384">
        <f>CN384*'Value Calculations'!$D$11</f>
        <v>0</v>
      </c>
      <c r="AE384">
        <f>CO384*'Value Calculations'!$D$12</f>
        <v>0</v>
      </c>
      <c r="AF384">
        <f>CP384*'Value Calculations'!$D$13</f>
        <v>0</v>
      </c>
      <c r="AH384">
        <f>CS384*'Value Calculations'!$D$3</f>
        <v>0</v>
      </c>
      <c r="AI384">
        <f>CT384*'Value Calculations'!$D$4</f>
        <v>0.32561270404464993</v>
      </c>
      <c r="AJ384">
        <f>CU384*'Value Calculations'!$D$5</f>
        <v>0.26533810505292155</v>
      </c>
      <c r="AK384">
        <f>CV384*'Value Calculations'!$D$6</f>
        <v>-0.50025972767745142</v>
      </c>
      <c r="AL384">
        <f>CW384*'Value Calculations'!$D$7</f>
        <v>0.17576975410918561</v>
      </c>
      <c r="AM384">
        <f>CX384*'Value Calculations'!$D$8</f>
        <v>0.8626974402784775</v>
      </c>
      <c r="AN384">
        <f>CY384*'Value Calculations'!$D$9</f>
        <v>1.2595250733751673</v>
      </c>
      <c r="AO384">
        <f>CZ384*'Value Calculations'!$D$10</f>
        <v>0.36531647407620471</v>
      </c>
      <c r="AP384">
        <f>DA384*'Value Calculations'!$D$11</f>
        <v>0</v>
      </c>
      <c r="AQ384">
        <f>DB384*'Value Calculations'!$D$12</f>
        <v>0</v>
      </c>
      <c r="AR384">
        <f>DC384*'Value Calculations'!$D$13</f>
        <v>0.82546559409268916</v>
      </c>
      <c r="AT384">
        <f>DF384*'Value Calculations'!$D$3</f>
        <v>0.8154708572520758</v>
      </c>
      <c r="AU384">
        <f>DG384*'Value Calculations'!$D$4</f>
        <v>5.5354159687590485</v>
      </c>
      <c r="AV384">
        <f>DH384*'Value Calculations'!$D$5</f>
        <v>5.0414239960055092</v>
      </c>
      <c r="AW384">
        <f>DI384*'Value Calculations'!$D$6</f>
        <v>0.87545452343553998</v>
      </c>
      <c r="AX384">
        <f>DJ384*'Value Calculations'!$D$7</f>
        <v>1.9334672952010417</v>
      </c>
      <c r="AY384">
        <f>DK384*'Value Calculations'!$D$8</f>
        <v>5.2480760950274048</v>
      </c>
      <c r="AZ384">
        <f>DL384*'Value Calculations'!$D$9</f>
        <v>10.202153094338854</v>
      </c>
      <c r="BA384">
        <f>DM384*'Value Calculations'!$D$10</f>
        <v>2.9225317926096377</v>
      </c>
      <c r="BB384">
        <f>DN384*'Value Calculations'!$D$11</f>
        <v>0</v>
      </c>
      <c r="BC384">
        <f>DO384*'Value Calculations'!$D$12</f>
        <v>1.6277654791788281</v>
      </c>
      <c r="BD384">
        <f>DP384*'Value Calculations'!$D$13</f>
        <v>4.6776383665252386</v>
      </c>
      <c r="BF384">
        <f>DS384*'Value Calculations'!$D$3</f>
        <v>2.4464125717562273</v>
      </c>
      <c r="BG384">
        <f>DT384*'Value Calculations'!$D$4</f>
        <v>6.5122540808929985</v>
      </c>
      <c r="BH384">
        <f>DU384*'Value Calculations'!$D$5</f>
        <v>6.8987907313759607</v>
      </c>
      <c r="BI384">
        <f>DV384*'Value Calculations'!$D$6</f>
        <v>-0.50025972767745142</v>
      </c>
      <c r="BJ384">
        <f>DW384*'Value Calculations'!$D$7</f>
        <v>2.0213521722556345</v>
      </c>
      <c r="BK384">
        <f>DX384*'Value Calculations'!$D$8</f>
        <v>5.3918590017404844</v>
      </c>
      <c r="BL384">
        <f>DY384*'Value Calculations'!$D$9</f>
        <v>9.9502480796638224</v>
      </c>
      <c r="BM384">
        <f>DZ384*'Value Calculations'!$D$10</f>
        <v>4.0184812148382516</v>
      </c>
      <c r="BN384">
        <f>EA384*'Value Calculations'!$D$11</f>
        <v>0</v>
      </c>
      <c r="BO384">
        <f>EB384*'Value Calculations'!$D$12</f>
        <v>0.81388273958941404</v>
      </c>
      <c r="BP384">
        <f>EC384*'Value Calculations'!$D$13</f>
        <v>5.5718927601256514</v>
      </c>
      <c r="BR384">
        <f>IFERROR(VLOOKUP($B384,'Raw Stats'!$CM$3:$DC$884,3,FALSE),0)</f>
        <v>33</v>
      </c>
      <c r="BS384">
        <f>IFERROR(VLOOKUP($B384,'Raw Stats'!$CM$3:$DC$884,4,FALSE),0)</f>
        <v>2</v>
      </c>
      <c r="BT384">
        <f>IFERROR(VLOOKUP($B384,'Raw Stats'!$CM$3:$DC$884,5,FALSE),0)</f>
        <v>6</v>
      </c>
      <c r="BU384">
        <f>IFERROR(VLOOKUP($B384,'Raw Stats'!$CM$3:$DC$884,6,FALSE),0)</f>
        <v>8</v>
      </c>
      <c r="BV384">
        <f>IFERROR(VLOOKUP($B384,'Raw Stats'!$CM$3:$DC$884,7,FALSE),0)</f>
        <v>0</v>
      </c>
      <c r="BW384">
        <f>IFERROR(VLOOKUP($B384,'Raw Stats'!$CM$3:$DC$884,8,FALSE),0)</f>
        <v>10</v>
      </c>
      <c r="BX384">
        <f>IFERROR(VLOOKUP($B384,'Raw Stats'!$CM$3:$DC$884,9,FALSE),0)</f>
        <v>46</v>
      </c>
      <c r="BY384">
        <f>IFERROR(VLOOKUP($B384,'Raw Stats'!$CM$3:$DC$884,10,FALSE),0)</f>
        <v>33</v>
      </c>
      <c r="BZ384">
        <f>IFERROR(VLOOKUP($B384,'Raw Stats'!$CM$3:$DC$884,11,FALSE)+VLOOKUP($B384,'Raw Stats'!$CM$3:$DC$884,12,FALSE),0)</f>
        <v>2</v>
      </c>
      <c r="CA384">
        <f>IFERROR(VLOOKUP($B384,'Raw Stats'!$CM$3:$DC$884,13,FALSE)+VLOOKUP($B384,'Raw Stats'!$CM$3:$DC$884,14,FALSE),0)</f>
        <v>0</v>
      </c>
      <c r="CB384">
        <f>IFERROR(VLOOKUP($B384,'Raw Stats'!$CM$3:$DC$884,15,FALSE),0)</f>
        <v>0</v>
      </c>
      <c r="CC384">
        <f>IFERROR(VLOOKUP($B384,'Raw Stats'!$CM$3:$DC$884,16,FALSE),0)</f>
        <v>42</v>
      </c>
      <c r="CE384">
        <f>IFERROR(VLOOKUP($B384,'Raw Stats'!$BU$3:$CJ$528,3,FALSE),0)</f>
        <v>0</v>
      </c>
      <c r="CF384">
        <f>IFERROR(VLOOKUP($B384,'Raw Stats'!$BU$3:$CJ$528,4,FALSE),0)</f>
        <v>0</v>
      </c>
      <c r="CG384">
        <f>IFERROR(VLOOKUP($B384,'Raw Stats'!$BU$3:$CJ$5288,5,FALSE),0)</f>
        <v>3</v>
      </c>
      <c r="CH384">
        <f>IFERROR(VLOOKUP($B384,'Raw Stats'!$BU$3:$CJ$528,6,FALSE),0)</f>
        <v>0</v>
      </c>
      <c r="CI384">
        <f>IFERROR(VLOOKUP($B384,'Raw Stats'!$BU$3:$CJ$528,7,FALSE),0)</f>
        <v>0</v>
      </c>
      <c r="CJ384">
        <f>IFERROR(VLOOKUP($B384,'Raw Stats'!$BU$3:$CJ$528,8,FALSE),0)</f>
        <v>0</v>
      </c>
      <c r="CK384">
        <f>IFERROR(VLOOKUP($B384,'Raw Stats'!$BU$3:$CJ$528,9,FALSE),0)</f>
        <v>0</v>
      </c>
      <c r="CL384">
        <f>IFERROR(VLOOKUP($B384,'Raw Stats'!$BU$3:$CJ$528,10,FALSE),0)</f>
        <v>0</v>
      </c>
      <c r="CM384">
        <f>IFERROR(VLOOKUP($B384,'Raw Stats'!$BU$3:$CJ$528,11,FALSE)+VLOOKUP($B384,'Raw Stats'!$BU$3:$CJ$528,12,FALSE),0)</f>
        <v>0</v>
      </c>
      <c r="CN384">
        <f>IFERROR(VLOOKUP($B384,'Raw Stats'!$BU$3:$CJ$528,13,FALSE)+VLOOKUP($B384,'Raw Stats'!$BU$3:$CJ$528,14,FALSE),0)</f>
        <v>0</v>
      </c>
      <c r="CO384">
        <f>IFERROR(VLOOKUP($B384,'Raw Stats'!$BU$3:$CJ$528,15,FALSE),0)</f>
        <v>0</v>
      </c>
      <c r="CP384">
        <f>IFERROR(VLOOKUP($B384,'Raw Stats'!$BU$3:$CJ$528,16,FALSE),0)</f>
        <v>0</v>
      </c>
      <c r="CR384">
        <f>IFERROR(VLOOKUP($B384,'Raw Stats'!$BC$3:$BR$528,3,FALSE),0)</f>
        <v>0</v>
      </c>
      <c r="CS384">
        <f>IFERROR(VLOOKUP($B384,'Raw Stats'!$BC$3:$BR$528,4,FALSE),0)</f>
        <v>0</v>
      </c>
      <c r="CT384">
        <f>IFERROR(VLOOKUP($B384,'Raw Stats'!$BC$3:$BR$5288,5,FALSE),0)</f>
        <v>1</v>
      </c>
      <c r="CU384">
        <f>IFERROR(VLOOKUP($B384,'Raw Stats'!$BC$3:$BR$52888,6,FALSE),0)</f>
        <v>1</v>
      </c>
      <c r="CV384">
        <f>IFERROR(VLOOKUP($B384,'Raw Stats'!$BC$3:$BR$5288,7,FALSE),0)</f>
        <v>-4</v>
      </c>
      <c r="CW384">
        <f>IFERROR(VLOOKUP($B384,'Raw Stats'!$BC$3:$BR$5288,8,FALSE),0)</f>
        <v>2</v>
      </c>
      <c r="CX384">
        <f>IFERROR(VLOOKUP($B384,'Raw Stats'!$BC$3:$BR$5288,9,FALSE),0)</f>
        <v>12</v>
      </c>
      <c r="CY384">
        <f>IFERROR(VLOOKUP($B384,'Raw Stats'!$BC$3:$BR$5288,10,FALSE),0)</f>
        <v>10</v>
      </c>
      <c r="CZ384">
        <f>IFERROR(VLOOKUP($B384,'Raw Stats'!$BC$3:$BR$5288,11,FALSE)+VLOOKUP($B384,'Raw Stats'!$BC$3:$BR$5288,12,FALSE),0)</f>
        <v>1</v>
      </c>
      <c r="DA384">
        <f>IFERROR(VLOOKUP($B384,'Raw Stats'!$BC$3:$BR$5288,13,FALSE)+VLOOKUP($B384,'Raw Stats'!$BC$3:$BR$5288,14,FALSE),0)</f>
        <v>0</v>
      </c>
      <c r="DB384">
        <f>IFERROR(VLOOKUP($B384,'Raw Stats'!$BC$3:$BR$5288,15,FALSE),0)</f>
        <v>0</v>
      </c>
      <c r="DC384">
        <f>IFERROR(VLOOKUP($B384,'Raw Stats'!$BC$3:$BR$5288,16,FALSE),0)</f>
        <v>12</v>
      </c>
      <c r="DE384">
        <f>IFERROR(VLOOKUP($B384,'Raw Stats'!$AK$3:$AZ$528,3,FALSE),0)</f>
        <v>64</v>
      </c>
      <c r="DF384">
        <f>IFERROR(VLOOKUP($B384,'Raw Stats'!$AK$3:$AZ$528,4,FALSE),0)</f>
        <v>2</v>
      </c>
      <c r="DG384">
        <f>IFERROR(VLOOKUP($B384,'Raw Stats'!$AK$3:$AZ$528,5,FALSE),0)</f>
        <v>17</v>
      </c>
      <c r="DH384">
        <f>IFERROR(VLOOKUP($B384,'Raw Stats'!$AK$3:$AZ$528,6,FALSE),0)</f>
        <v>19</v>
      </c>
      <c r="DI384">
        <f>IFERROR(VLOOKUP($B384,'Raw Stats'!$AK$3:$AZ$528,7,FALSE),0)</f>
        <v>7</v>
      </c>
      <c r="DJ384">
        <f>IFERROR(VLOOKUP($B384,'Raw Stats'!$AK$3:$AZ$528,8,FALSE),0)</f>
        <v>22</v>
      </c>
      <c r="DK384">
        <f>IFERROR(VLOOKUP($B384,'Raw Stats'!$AK$3:$AZ$528,9,FALSE),0)</f>
        <v>73</v>
      </c>
      <c r="DL384">
        <f>IFERROR(VLOOKUP($B384,'Raw Stats'!$AK$3:$AZ$528,10,FALSE),0)</f>
        <v>81</v>
      </c>
      <c r="DM384">
        <f>IFERROR(VLOOKUP($B384,'Raw Stats'!$AK$3:$AZ$528,11,FALSE)+VLOOKUP($B384,'Raw Stats'!$AK$3:$AZ$528,12,FALSE),0)</f>
        <v>8</v>
      </c>
      <c r="DN384">
        <f>IFERROR(VLOOKUP($B384,'Raw Stats'!$AK$3:$AZ$528,13,FALSE)+VLOOKUP($B384,'Raw Stats'!$AK$3:$AZ$528,14,FALSE),0)</f>
        <v>0</v>
      </c>
      <c r="DO384">
        <f>IFERROR(VLOOKUP($B384,'Raw Stats'!$AK$3:$AZ$528,15,FALSE),0)</f>
        <v>2</v>
      </c>
      <c r="DP384">
        <f>IFERROR(VLOOKUP($B384,'Raw Stats'!$AK$3:$AZ$528,16,FALSE),0)</f>
        <v>68</v>
      </c>
      <c r="DR384">
        <f>IFERROR(VLOOKUP($B384,'Raw Stats'!$S$3:$AH$528,3,FALSE),0)</f>
        <v>65</v>
      </c>
      <c r="DS384">
        <f>IFERROR(VLOOKUP($B384,'Raw Stats'!$S$3:$AH$528,4,FALSE),0)</f>
        <v>6</v>
      </c>
      <c r="DT384">
        <f>IFERROR(VLOOKUP($B384,'Raw Stats'!$S$3:$AH$528,5,FALSE),0)</f>
        <v>20</v>
      </c>
      <c r="DU384">
        <f>IFERROR(VLOOKUP($B384,'Raw Stats'!$S$3:$AH$528,6,FALSE),0)</f>
        <v>26</v>
      </c>
      <c r="DV384">
        <f>IFERROR(VLOOKUP($B384,'Raw Stats'!$S$3:$AH$528,7,FALSE),0)</f>
        <v>-4</v>
      </c>
      <c r="DW384">
        <f>IFERROR(VLOOKUP($B384,'Raw Stats'!$S$3:$AH$528,8,FALSE),0)</f>
        <v>23</v>
      </c>
      <c r="DX384">
        <f>IFERROR(VLOOKUP($B384,'Raw Stats'!$S$3:$AH$528,9,FALSE),0)</f>
        <v>75</v>
      </c>
      <c r="DY384">
        <f>IFERROR(VLOOKUP($B384,'Raw Stats'!$S$3:$AH$528,10,FALSE),0)</f>
        <v>79</v>
      </c>
      <c r="DZ384">
        <f>IFERROR(VLOOKUP($B384,'Raw Stats'!$S$3:$AH$528,11,FALSE)+VLOOKUP($B384,'Raw Stats'!$S$3:$AH$528,12,FALSE),0)</f>
        <v>11</v>
      </c>
      <c r="EA384">
        <f>IFERROR(VLOOKUP($B384,'Raw Stats'!$S$3:$AH$528,13,FALSE)+VLOOKUP($B384,'Raw Stats'!$S$3:$AH$528,14,FALSE),0)</f>
        <v>0</v>
      </c>
      <c r="EB384">
        <f>IFERROR(VLOOKUP($B384,'Raw Stats'!$S$3:$AH$528,15,FALSE),0)</f>
        <v>1</v>
      </c>
      <c r="EC384">
        <f>IFERROR(VLOOKUP($B384,'Raw Stats'!$S$3:$AH$528,16,FALSE),0)</f>
        <v>81</v>
      </c>
    </row>
    <row r="385" spans="1:133" x14ac:dyDescent="0.2">
      <c r="A385">
        <f>IFERROR(VLOOKUP(B385,Sheet2!$W$1:$X$300,2,FALSE),301)</f>
        <v>291</v>
      </c>
      <c r="B385" t="s">
        <v>284</v>
      </c>
      <c r="C385">
        <f t="shared" si="25"/>
        <v>0.51008291215352741</v>
      </c>
      <c r="D385">
        <f t="shared" si="26"/>
        <v>0.61218026029008699</v>
      </c>
      <c r="E385">
        <f t="shared" si="27"/>
        <v>0.73984997777048356</v>
      </c>
      <c r="F385">
        <f t="shared" si="28"/>
        <v>0.70094715256560181</v>
      </c>
      <c r="G385">
        <f t="shared" si="29"/>
        <v>0.82709644708375052</v>
      </c>
      <c r="J385">
        <f>BS385*'Value Calculations'!$D$3</f>
        <v>4.8928251435124546</v>
      </c>
      <c r="K385">
        <f>BT385*'Value Calculations'!$D$4</f>
        <v>4.8841905606697491</v>
      </c>
      <c r="L385">
        <f>BU385*'Value Calculations'!$D$5</f>
        <v>7.1641288364288815</v>
      </c>
      <c r="M385">
        <f>BV385*'Value Calculations'!$D$6</f>
        <v>-0.25012986383872571</v>
      </c>
      <c r="N385">
        <f>BW385*'Value Calculations'!$D$7</f>
        <v>2.2850068034194129</v>
      </c>
      <c r="O385">
        <f>BX385*'Value Calculations'!$D$8</f>
        <v>6.6859051621582006</v>
      </c>
      <c r="P385">
        <f>BY385*'Value Calculations'!$D$9</f>
        <v>3.2747651907754349</v>
      </c>
      <c r="Q385">
        <f>BZ385*'Value Calculations'!$D$10</f>
        <v>0.36531647407620471</v>
      </c>
      <c r="R385">
        <f>CA385*'Value Calculations'!$D$11</f>
        <v>0</v>
      </c>
      <c r="S385">
        <f>CB385*'Value Calculations'!$D$12</f>
        <v>0</v>
      </c>
      <c r="T385">
        <f>CC385*'Value Calculations'!$D$13</f>
        <v>9.9743759286199936</v>
      </c>
      <c r="V385">
        <f>CF385*'Value Calculations'!$D$3</f>
        <v>5.7082960007645305</v>
      </c>
      <c r="W385">
        <f>CG385*'Value Calculations'!$D$4</f>
        <v>5.8610286728036982</v>
      </c>
      <c r="X385">
        <f>CH385*'Value Calculations'!$D$5</f>
        <v>8.4908193616934895</v>
      </c>
      <c r="Y385">
        <f>CI385*'Value Calculations'!$D$6</f>
        <v>1.2506493191936285</v>
      </c>
      <c r="Z385">
        <f>CJ385*'Value Calculations'!$D$7</f>
        <v>3.3396253280745265</v>
      </c>
      <c r="AA385">
        <f>CK385*'Value Calculations'!$D$8</f>
        <v>6.3264478953755017</v>
      </c>
      <c r="AB385">
        <f>CL385*'Value Calculations'!$D$9</f>
        <v>3.7785752201255018</v>
      </c>
      <c r="AC385">
        <f>CM385*'Value Calculations'!$D$10</f>
        <v>1.4612658963048188</v>
      </c>
      <c r="AD385">
        <f>CN385*'Value Calculations'!$D$11</f>
        <v>0</v>
      </c>
      <c r="AE385">
        <f>CO385*'Value Calculations'!$D$12</f>
        <v>1.6277654791788281</v>
      </c>
      <c r="AF385">
        <f>CP385*'Value Calculations'!$D$13</f>
        <v>9.9055871291122699</v>
      </c>
      <c r="AH385">
        <f>CS385*'Value Calculations'!$D$3</f>
        <v>6.9315022866426439</v>
      </c>
      <c r="AI385">
        <f>CT385*'Value Calculations'!$D$4</f>
        <v>2.6049016323571994</v>
      </c>
      <c r="AJ385">
        <f>CU385*'Value Calculations'!$D$5</f>
        <v>6.6334526263230389</v>
      </c>
      <c r="AK385">
        <f>CV385*'Value Calculations'!$D$6</f>
        <v>-0.25012986383872571</v>
      </c>
      <c r="AL385">
        <f>CW385*'Value Calculations'!$D$7</f>
        <v>1.0546185246551136</v>
      </c>
      <c r="AM385">
        <f>CX385*'Value Calculations'!$D$8</f>
        <v>3.810247027896609</v>
      </c>
      <c r="AN385">
        <f>CY385*'Value Calculations'!$D$9</f>
        <v>3.0228601761004015</v>
      </c>
      <c r="AO385">
        <f>CZ385*'Value Calculations'!$D$10</f>
        <v>2.1918988444572283</v>
      </c>
      <c r="AP385">
        <f>DA385*'Value Calculations'!$D$11</f>
        <v>1.9814282960498748</v>
      </c>
      <c r="AQ385">
        <f>DB385*'Value Calculations'!$D$12</f>
        <v>2.441648218768242</v>
      </c>
      <c r="AR385">
        <f>DC385*'Value Calculations'!$D$13</f>
        <v>5.0903711635715831</v>
      </c>
      <c r="AT385">
        <f>DF385*'Value Calculations'!$D$3</f>
        <v>7.7469731438947198</v>
      </c>
      <c r="AU385">
        <f>DG385*'Value Calculations'!$D$4</f>
        <v>6.1866413768483488</v>
      </c>
      <c r="AV385">
        <f>DH385*'Value Calculations'!$D$5</f>
        <v>10.082847992011018</v>
      </c>
      <c r="AW385">
        <f>DI385*'Value Calculations'!$D$6</f>
        <v>0.50025972767745142</v>
      </c>
      <c r="AX385">
        <f>DJ385*'Value Calculations'!$D$7</f>
        <v>2.6365463116377841</v>
      </c>
      <c r="AY385">
        <f>DK385*'Value Calculations'!$D$8</f>
        <v>6.9734709755843598</v>
      </c>
      <c r="AZ385">
        <f>DL385*'Value Calculations'!$D$9</f>
        <v>4.5342902641506022</v>
      </c>
      <c r="BA385">
        <f>DM385*'Value Calculations'!$D$10</f>
        <v>1.4612658963048188</v>
      </c>
      <c r="BB385">
        <f>DN385*'Value Calculations'!$D$11</f>
        <v>1.9814282960498748</v>
      </c>
      <c r="BC385">
        <f>DO385*'Value Calculations'!$D$12</f>
        <v>2.441648218768242</v>
      </c>
      <c r="BD385">
        <f>DP385*'Value Calculations'!$D$13</f>
        <v>12.93229430745213</v>
      </c>
      <c r="BF385">
        <f>DS385*'Value Calculations'!$D$3</f>
        <v>8.9701794297728341</v>
      </c>
      <c r="BG385">
        <f>DT385*'Value Calculations'!$D$4</f>
        <v>9.7683811213394982</v>
      </c>
      <c r="BH385">
        <f>DU385*'Value Calculations'!$D$5</f>
        <v>13.797581462751921</v>
      </c>
      <c r="BI385">
        <f>DV385*'Value Calculations'!$D$6</f>
        <v>-0.37519479575808856</v>
      </c>
      <c r="BJ385">
        <f>DW385*'Value Calculations'!$D$7</f>
        <v>2.2850068034194129</v>
      </c>
      <c r="BK385">
        <f>DX385*'Value Calculations'!$D$8</f>
        <v>8.3394085893586158</v>
      </c>
      <c r="BL385">
        <f>DY385*'Value Calculations'!$D$9</f>
        <v>4.156432742138052</v>
      </c>
      <c r="BM385">
        <f>DZ385*'Value Calculations'!$D$10</f>
        <v>6.2103800592954803</v>
      </c>
      <c r="BN385">
        <f>EA385*'Value Calculations'!$D$11</f>
        <v>0.9907141480249374</v>
      </c>
      <c r="BO385">
        <f>EB385*'Value Calculations'!$D$12</f>
        <v>0.81388273958941404</v>
      </c>
      <c r="BP385">
        <f>EC385*'Value Calculations'!$D$13</f>
        <v>12.038039913851717</v>
      </c>
      <c r="BR385">
        <f>IFERROR(VLOOKUP($B385,'Raw Stats'!$CM$3:$DC$884,3,FALSE),0)</f>
        <v>77</v>
      </c>
      <c r="BS385">
        <f>IFERROR(VLOOKUP($B385,'Raw Stats'!$CM$3:$DC$884,4,FALSE),0)</f>
        <v>12</v>
      </c>
      <c r="BT385">
        <f>IFERROR(VLOOKUP($B385,'Raw Stats'!$CM$3:$DC$884,5,FALSE),0)</f>
        <v>15</v>
      </c>
      <c r="BU385">
        <f>IFERROR(VLOOKUP($B385,'Raw Stats'!$CM$3:$DC$884,6,FALSE),0)</f>
        <v>27</v>
      </c>
      <c r="BV385">
        <f>IFERROR(VLOOKUP($B385,'Raw Stats'!$CM$3:$DC$884,7,FALSE),0)</f>
        <v>-2</v>
      </c>
      <c r="BW385">
        <f>IFERROR(VLOOKUP($B385,'Raw Stats'!$CM$3:$DC$884,8,FALSE),0)</f>
        <v>26</v>
      </c>
      <c r="BX385">
        <f>IFERROR(VLOOKUP($B385,'Raw Stats'!$CM$3:$DC$884,9,FALSE),0)</f>
        <v>93</v>
      </c>
      <c r="BY385">
        <f>IFERROR(VLOOKUP($B385,'Raw Stats'!$CM$3:$DC$884,10,FALSE),0)</f>
        <v>26</v>
      </c>
      <c r="BZ385">
        <f>IFERROR(VLOOKUP($B385,'Raw Stats'!$CM$3:$DC$884,11,FALSE)+VLOOKUP($B385,'Raw Stats'!$CM$3:$DC$884,12,FALSE),0)</f>
        <v>1</v>
      </c>
      <c r="CA385">
        <f>IFERROR(VLOOKUP($B385,'Raw Stats'!$CM$3:$DC$884,13,FALSE)+VLOOKUP($B385,'Raw Stats'!$CM$3:$DC$884,14,FALSE),0)</f>
        <v>0</v>
      </c>
      <c r="CB385">
        <f>IFERROR(VLOOKUP($B385,'Raw Stats'!$CM$3:$DC$884,15,FALSE),0)</f>
        <v>0</v>
      </c>
      <c r="CC385">
        <f>IFERROR(VLOOKUP($B385,'Raw Stats'!$CM$3:$DC$884,16,FALSE),0)</f>
        <v>145</v>
      </c>
      <c r="CE385">
        <f>IFERROR(VLOOKUP($B385,'Raw Stats'!$BU$3:$CJ$528,3,FALSE),0)</f>
        <v>78</v>
      </c>
      <c r="CF385">
        <f>IFERROR(VLOOKUP($B385,'Raw Stats'!$BU$3:$CJ$528,4,FALSE),0)</f>
        <v>14</v>
      </c>
      <c r="CG385">
        <f>IFERROR(VLOOKUP($B385,'Raw Stats'!$BU$3:$CJ$5288,5,FALSE),0)</f>
        <v>18</v>
      </c>
      <c r="CH385">
        <f>IFERROR(VLOOKUP($B385,'Raw Stats'!$BU$3:$CJ$528,6,FALSE),0)</f>
        <v>32</v>
      </c>
      <c r="CI385">
        <f>IFERROR(VLOOKUP($B385,'Raw Stats'!$BU$3:$CJ$528,7,FALSE),0)</f>
        <v>10</v>
      </c>
      <c r="CJ385">
        <f>IFERROR(VLOOKUP($B385,'Raw Stats'!$BU$3:$CJ$528,8,FALSE),0)</f>
        <v>38</v>
      </c>
      <c r="CK385">
        <f>IFERROR(VLOOKUP($B385,'Raw Stats'!$BU$3:$CJ$528,9,FALSE),0)</f>
        <v>88</v>
      </c>
      <c r="CL385">
        <f>IFERROR(VLOOKUP($B385,'Raw Stats'!$BU$3:$CJ$528,10,FALSE),0)</f>
        <v>30</v>
      </c>
      <c r="CM385">
        <f>IFERROR(VLOOKUP($B385,'Raw Stats'!$BU$3:$CJ$528,11,FALSE)+VLOOKUP($B385,'Raw Stats'!$BU$3:$CJ$528,12,FALSE),0)</f>
        <v>4</v>
      </c>
      <c r="CN385">
        <f>IFERROR(VLOOKUP($B385,'Raw Stats'!$BU$3:$CJ$528,13,FALSE)+VLOOKUP($B385,'Raw Stats'!$BU$3:$CJ$528,14,FALSE),0)</f>
        <v>0</v>
      </c>
      <c r="CO385">
        <f>IFERROR(VLOOKUP($B385,'Raw Stats'!$BU$3:$CJ$528,15,FALSE),0)</f>
        <v>2</v>
      </c>
      <c r="CP385">
        <f>IFERROR(VLOOKUP($B385,'Raw Stats'!$BU$3:$CJ$528,16,FALSE),0)</f>
        <v>144</v>
      </c>
      <c r="CR385">
        <f>IFERROR(VLOOKUP($B385,'Raw Stats'!$BC$3:$BR$528,3,FALSE),0)</f>
        <v>48</v>
      </c>
      <c r="CS385">
        <f>IFERROR(VLOOKUP($B385,'Raw Stats'!$BC$3:$BR$528,4,FALSE),0)</f>
        <v>17</v>
      </c>
      <c r="CT385">
        <f>IFERROR(VLOOKUP($B385,'Raw Stats'!$BC$3:$BR$5288,5,FALSE),0)</f>
        <v>8</v>
      </c>
      <c r="CU385">
        <f>IFERROR(VLOOKUP($B385,'Raw Stats'!$BC$3:$BR$52888,6,FALSE),0)</f>
        <v>25</v>
      </c>
      <c r="CV385">
        <f>IFERROR(VLOOKUP($B385,'Raw Stats'!$BC$3:$BR$5288,7,FALSE),0)</f>
        <v>-2</v>
      </c>
      <c r="CW385">
        <f>IFERROR(VLOOKUP($B385,'Raw Stats'!$BC$3:$BR$5288,8,FALSE),0)</f>
        <v>12</v>
      </c>
      <c r="CX385">
        <f>IFERROR(VLOOKUP($B385,'Raw Stats'!$BC$3:$BR$5288,9,FALSE),0)</f>
        <v>53</v>
      </c>
      <c r="CY385">
        <f>IFERROR(VLOOKUP($B385,'Raw Stats'!$BC$3:$BR$5288,10,FALSE),0)</f>
        <v>24</v>
      </c>
      <c r="CZ385">
        <f>IFERROR(VLOOKUP($B385,'Raw Stats'!$BC$3:$BR$5288,11,FALSE)+VLOOKUP($B385,'Raw Stats'!$BC$3:$BR$5288,12,FALSE),0)</f>
        <v>6</v>
      </c>
      <c r="DA385">
        <f>IFERROR(VLOOKUP($B385,'Raw Stats'!$BC$3:$BR$5288,13,FALSE)+VLOOKUP($B385,'Raw Stats'!$BC$3:$BR$5288,14,FALSE),0)</f>
        <v>2</v>
      </c>
      <c r="DB385">
        <f>IFERROR(VLOOKUP($B385,'Raw Stats'!$BC$3:$BR$5288,15,FALSE),0)</f>
        <v>3</v>
      </c>
      <c r="DC385">
        <f>IFERROR(VLOOKUP($B385,'Raw Stats'!$BC$3:$BR$5288,16,FALSE),0)</f>
        <v>74</v>
      </c>
      <c r="DE385">
        <f>IFERROR(VLOOKUP($B385,'Raw Stats'!$AK$3:$AZ$528,3,FALSE),0)</f>
        <v>82</v>
      </c>
      <c r="DF385">
        <f>IFERROR(VLOOKUP($B385,'Raw Stats'!$AK$3:$AZ$528,4,FALSE),0)</f>
        <v>19</v>
      </c>
      <c r="DG385">
        <f>IFERROR(VLOOKUP($B385,'Raw Stats'!$AK$3:$AZ$528,5,FALSE),0)</f>
        <v>19</v>
      </c>
      <c r="DH385">
        <f>IFERROR(VLOOKUP($B385,'Raw Stats'!$AK$3:$AZ$528,6,FALSE),0)</f>
        <v>38</v>
      </c>
      <c r="DI385">
        <f>IFERROR(VLOOKUP($B385,'Raw Stats'!$AK$3:$AZ$528,7,FALSE),0)</f>
        <v>4</v>
      </c>
      <c r="DJ385">
        <f>IFERROR(VLOOKUP($B385,'Raw Stats'!$AK$3:$AZ$528,8,FALSE),0)</f>
        <v>30</v>
      </c>
      <c r="DK385">
        <f>IFERROR(VLOOKUP($B385,'Raw Stats'!$AK$3:$AZ$528,9,FALSE),0)</f>
        <v>97</v>
      </c>
      <c r="DL385">
        <f>IFERROR(VLOOKUP($B385,'Raw Stats'!$AK$3:$AZ$528,10,FALSE),0)</f>
        <v>36</v>
      </c>
      <c r="DM385">
        <f>IFERROR(VLOOKUP($B385,'Raw Stats'!$AK$3:$AZ$528,11,FALSE)+VLOOKUP($B385,'Raw Stats'!$AK$3:$AZ$528,12,FALSE),0)</f>
        <v>4</v>
      </c>
      <c r="DN385">
        <f>IFERROR(VLOOKUP($B385,'Raw Stats'!$AK$3:$AZ$528,13,FALSE)+VLOOKUP($B385,'Raw Stats'!$AK$3:$AZ$528,14,FALSE),0)</f>
        <v>2</v>
      </c>
      <c r="DO385">
        <f>IFERROR(VLOOKUP($B385,'Raw Stats'!$AK$3:$AZ$528,15,FALSE),0)</f>
        <v>3</v>
      </c>
      <c r="DP385">
        <f>IFERROR(VLOOKUP($B385,'Raw Stats'!$AK$3:$AZ$528,16,FALSE),0)</f>
        <v>188</v>
      </c>
      <c r="DR385">
        <f>IFERROR(VLOOKUP($B385,'Raw Stats'!$S$3:$AH$528,3,FALSE),0)</f>
        <v>81</v>
      </c>
      <c r="DS385">
        <f>IFERROR(VLOOKUP($B385,'Raw Stats'!$S$3:$AH$528,4,FALSE),0)</f>
        <v>22</v>
      </c>
      <c r="DT385">
        <f>IFERROR(VLOOKUP($B385,'Raw Stats'!$S$3:$AH$528,5,FALSE),0)</f>
        <v>30</v>
      </c>
      <c r="DU385">
        <f>IFERROR(VLOOKUP($B385,'Raw Stats'!$S$3:$AH$528,6,FALSE),0)</f>
        <v>52</v>
      </c>
      <c r="DV385">
        <f>IFERROR(VLOOKUP($B385,'Raw Stats'!$S$3:$AH$528,7,FALSE),0)</f>
        <v>-3</v>
      </c>
      <c r="DW385">
        <f>IFERROR(VLOOKUP($B385,'Raw Stats'!$S$3:$AH$528,8,FALSE),0)</f>
        <v>26</v>
      </c>
      <c r="DX385">
        <f>IFERROR(VLOOKUP($B385,'Raw Stats'!$S$3:$AH$528,9,FALSE),0)</f>
        <v>116</v>
      </c>
      <c r="DY385">
        <f>IFERROR(VLOOKUP($B385,'Raw Stats'!$S$3:$AH$528,10,FALSE),0)</f>
        <v>33</v>
      </c>
      <c r="DZ385">
        <f>IFERROR(VLOOKUP($B385,'Raw Stats'!$S$3:$AH$528,11,FALSE)+VLOOKUP($B385,'Raw Stats'!$S$3:$AH$528,12,FALSE),0)</f>
        <v>17</v>
      </c>
      <c r="EA385">
        <f>IFERROR(VLOOKUP($B385,'Raw Stats'!$S$3:$AH$528,13,FALSE)+VLOOKUP($B385,'Raw Stats'!$S$3:$AH$528,14,FALSE),0)</f>
        <v>1</v>
      </c>
      <c r="EB385">
        <f>IFERROR(VLOOKUP($B385,'Raw Stats'!$S$3:$AH$528,15,FALSE),0)</f>
        <v>1</v>
      </c>
      <c r="EC385">
        <f>IFERROR(VLOOKUP($B385,'Raw Stats'!$S$3:$AH$528,16,FALSE),0)</f>
        <v>175</v>
      </c>
    </row>
    <row r="386" spans="1:133" x14ac:dyDescent="0.2">
      <c r="A386">
        <f>IFERROR(VLOOKUP(B386,Sheet2!$W$1:$X$300,2,FALSE),301)</f>
        <v>301</v>
      </c>
      <c r="B386" t="s">
        <v>264</v>
      </c>
      <c r="C386">
        <f t="shared" si="25"/>
        <v>0.50998768732729993</v>
      </c>
      <c r="D386">
        <f t="shared" si="26"/>
        <v>0.65816526598338643</v>
      </c>
      <c r="E386">
        <f t="shared" si="27"/>
        <v>0</v>
      </c>
      <c r="F386">
        <f t="shared" si="28"/>
        <v>0</v>
      </c>
      <c r="G386">
        <f t="shared" si="29"/>
        <v>0</v>
      </c>
      <c r="J386">
        <f>BS386*'Value Calculations'!$D$3</f>
        <v>2.4464125717562273</v>
      </c>
      <c r="K386">
        <f>BT386*'Value Calculations'!$D$4</f>
        <v>4.2329651525804488</v>
      </c>
      <c r="L386">
        <f>BU386*'Value Calculations'!$D$5</f>
        <v>5.0414239960055092</v>
      </c>
      <c r="M386">
        <f>BV386*'Value Calculations'!$D$6</f>
        <v>-0.25012986383872571</v>
      </c>
      <c r="N386">
        <f>BW386*'Value Calculations'!$D$7</f>
        <v>0.70307901643674242</v>
      </c>
      <c r="O386">
        <f>BX386*'Value Calculations'!$D$8</f>
        <v>7.261036789010519</v>
      </c>
      <c r="P386">
        <f>BY386*'Value Calculations'!$D$9</f>
        <v>3.0228601761004015</v>
      </c>
      <c r="Q386">
        <f>BZ386*'Value Calculations'!$D$10</f>
        <v>0.36531647407620471</v>
      </c>
      <c r="R386">
        <f>CA386*'Value Calculations'!$D$11</f>
        <v>1.9814282960498748</v>
      </c>
      <c r="S386">
        <f>CB386*'Value Calculations'!$D$12</f>
        <v>0</v>
      </c>
      <c r="T386">
        <f>CC386*'Value Calculations'!$D$13</f>
        <v>4.264905569478894</v>
      </c>
      <c r="V386">
        <f>CF386*'Value Calculations'!$D$3</f>
        <v>2.8541480003822652</v>
      </c>
      <c r="W386">
        <f>CG386*'Value Calculations'!$D$4</f>
        <v>4.5585778566250994</v>
      </c>
      <c r="X386">
        <f>CH386*'Value Calculations'!$D$5</f>
        <v>5.5721002061113527</v>
      </c>
      <c r="Y386">
        <f>CI386*'Value Calculations'!$D$6</f>
        <v>0.75038959151617712</v>
      </c>
      <c r="Z386">
        <f>CJ386*'Value Calculations'!$D$7</f>
        <v>2.3728916804740057</v>
      </c>
      <c r="AA386">
        <f>CK386*'Value Calculations'!$D$8</f>
        <v>4.5291615614620069</v>
      </c>
      <c r="AB386">
        <f>CL386*'Value Calculations'!$D$9</f>
        <v>1.2595250733751673</v>
      </c>
      <c r="AC386">
        <f>CM386*'Value Calculations'!$D$10</f>
        <v>1.0959494222286141</v>
      </c>
      <c r="AD386">
        <f>CN386*'Value Calculations'!$D$11</f>
        <v>3.9628565920997496</v>
      </c>
      <c r="AE386">
        <f>CO386*'Value Calculations'!$D$12</f>
        <v>0.81388273958941404</v>
      </c>
      <c r="AF386">
        <f>CP386*'Value Calculations'!$D$13</f>
        <v>3.1642847773553084</v>
      </c>
      <c r="AH386">
        <f>CS386*'Value Calculations'!$D$3</f>
        <v>0</v>
      </c>
      <c r="AI386">
        <f>CT386*'Value Calculations'!$D$4</f>
        <v>0.32561270404464993</v>
      </c>
      <c r="AJ386">
        <f>CU386*'Value Calculations'!$D$5</f>
        <v>0.26533810505292155</v>
      </c>
      <c r="AK386">
        <f>CV386*'Value Calculations'!$D$6</f>
        <v>-0.25012986383872571</v>
      </c>
      <c r="AL386">
        <f>CW386*'Value Calculations'!$D$7</f>
        <v>0.17576975410918561</v>
      </c>
      <c r="AM386">
        <f>CX386*'Value Calculations'!$D$8</f>
        <v>0.21567436006961938</v>
      </c>
      <c r="AN386">
        <f>CY386*'Value Calculations'!$D$9</f>
        <v>0.12595250733751673</v>
      </c>
      <c r="AO386">
        <f>CZ386*'Value Calculations'!$D$10</f>
        <v>0</v>
      </c>
      <c r="AP386">
        <f>DA386*'Value Calculations'!$D$11</f>
        <v>0</v>
      </c>
      <c r="AQ386">
        <f>DB386*'Value Calculations'!$D$12</f>
        <v>0</v>
      </c>
      <c r="AR386">
        <f>DC386*'Value Calculations'!$D$13</f>
        <v>6.8788799507724097E-2</v>
      </c>
      <c r="AT386">
        <f>DF386*'Value Calculations'!$D$3</f>
        <v>0</v>
      </c>
      <c r="AU386">
        <f>DG386*'Value Calculations'!$D$4</f>
        <v>0</v>
      </c>
      <c r="AV386">
        <f>DH386*'Value Calculations'!$D$5</f>
        <v>0</v>
      </c>
      <c r="AW386">
        <f>DI386*'Value Calculations'!$D$6</f>
        <v>0</v>
      </c>
      <c r="AX386">
        <f>DJ386*'Value Calculations'!$D$7</f>
        <v>0</v>
      </c>
      <c r="AY386">
        <f>DK386*'Value Calculations'!$D$8</f>
        <v>0</v>
      </c>
      <c r="AZ386">
        <f>DL386*'Value Calculations'!$D$9</f>
        <v>0</v>
      </c>
      <c r="BA386">
        <f>DM386*'Value Calculations'!$D$10</f>
        <v>0</v>
      </c>
      <c r="BB386">
        <f>DN386*'Value Calculations'!$D$11</f>
        <v>0</v>
      </c>
      <c r="BC386">
        <f>DO386*'Value Calculations'!$D$12</f>
        <v>0</v>
      </c>
      <c r="BD386">
        <f>DP386*'Value Calculations'!$D$13</f>
        <v>0</v>
      </c>
      <c r="BF386">
        <f>DS386*'Value Calculations'!$D$3</f>
        <v>0</v>
      </c>
      <c r="BG386">
        <f>DT386*'Value Calculations'!$D$4</f>
        <v>0</v>
      </c>
      <c r="BH386">
        <f>DU386*'Value Calculations'!$D$5</f>
        <v>0</v>
      </c>
      <c r="BI386">
        <f>DV386*'Value Calculations'!$D$6</f>
        <v>0</v>
      </c>
      <c r="BJ386">
        <f>DW386*'Value Calculations'!$D$7</f>
        <v>0</v>
      </c>
      <c r="BK386">
        <f>DX386*'Value Calculations'!$D$8</f>
        <v>0</v>
      </c>
      <c r="BL386">
        <f>DY386*'Value Calculations'!$D$9</f>
        <v>0</v>
      </c>
      <c r="BM386">
        <f>DZ386*'Value Calculations'!$D$10</f>
        <v>0</v>
      </c>
      <c r="BN386">
        <f>EA386*'Value Calculations'!$D$11</f>
        <v>0</v>
      </c>
      <c r="BO386">
        <f>EB386*'Value Calculations'!$D$12</f>
        <v>0</v>
      </c>
      <c r="BP386">
        <f>EC386*'Value Calculations'!$D$13</f>
        <v>0</v>
      </c>
      <c r="BR386">
        <f>IFERROR(VLOOKUP($B386,'Raw Stats'!$CM$3:$DC$884,3,FALSE),0)</f>
        <v>57</v>
      </c>
      <c r="BS386">
        <f>IFERROR(VLOOKUP($B386,'Raw Stats'!$CM$3:$DC$884,4,FALSE),0)</f>
        <v>6</v>
      </c>
      <c r="BT386">
        <f>IFERROR(VLOOKUP($B386,'Raw Stats'!$CM$3:$DC$884,5,FALSE),0)</f>
        <v>13</v>
      </c>
      <c r="BU386">
        <f>IFERROR(VLOOKUP($B386,'Raw Stats'!$CM$3:$DC$884,6,FALSE),0)</f>
        <v>19</v>
      </c>
      <c r="BV386">
        <f>IFERROR(VLOOKUP($B386,'Raw Stats'!$CM$3:$DC$884,7,FALSE),0)</f>
        <v>-2</v>
      </c>
      <c r="BW386">
        <f>IFERROR(VLOOKUP($B386,'Raw Stats'!$CM$3:$DC$884,8,FALSE),0)</f>
        <v>8</v>
      </c>
      <c r="BX386">
        <f>IFERROR(VLOOKUP($B386,'Raw Stats'!$CM$3:$DC$884,9,FALSE),0)</f>
        <v>101</v>
      </c>
      <c r="BY386">
        <f>IFERROR(VLOOKUP($B386,'Raw Stats'!$CM$3:$DC$884,10,FALSE),0)</f>
        <v>24</v>
      </c>
      <c r="BZ386">
        <f>IFERROR(VLOOKUP($B386,'Raw Stats'!$CM$3:$DC$884,11,FALSE)+VLOOKUP($B386,'Raw Stats'!$CM$3:$DC$884,12,FALSE),0)</f>
        <v>1</v>
      </c>
      <c r="CA386">
        <f>IFERROR(VLOOKUP($B386,'Raw Stats'!$CM$3:$DC$884,13,FALSE)+VLOOKUP($B386,'Raw Stats'!$CM$3:$DC$884,14,FALSE),0)</f>
        <v>2</v>
      </c>
      <c r="CB386">
        <f>IFERROR(VLOOKUP($B386,'Raw Stats'!$CM$3:$DC$884,15,FALSE),0)</f>
        <v>0</v>
      </c>
      <c r="CC386">
        <f>IFERROR(VLOOKUP($B386,'Raw Stats'!$CM$3:$DC$884,16,FALSE),0)</f>
        <v>62</v>
      </c>
      <c r="CE386">
        <f>IFERROR(VLOOKUP($B386,'Raw Stats'!$BU$3:$CJ$528,3,FALSE),0)</f>
        <v>47</v>
      </c>
      <c r="CF386">
        <f>IFERROR(VLOOKUP($B386,'Raw Stats'!$BU$3:$CJ$528,4,FALSE),0)</f>
        <v>7</v>
      </c>
      <c r="CG386">
        <f>IFERROR(VLOOKUP($B386,'Raw Stats'!$BU$3:$CJ$5288,5,FALSE),0)</f>
        <v>14</v>
      </c>
      <c r="CH386">
        <f>IFERROR(VLOOKUP($B386,'Raw Stats'!$BU$3:$CJ$528,6,FALSE),0)</f>
        <v>21</v>
      </c>
      <c r="CI386">
        <f>IFERROR(VLOOKUP($B386,'Raw Stats'!$BU$3:$CJ$528,7,FALSE),0)</f>
        <v>6</v>
      </c>
      <c r="CJ386">
        <f>IFERROR(VLOOKUP($B386,'Raw Stats'!$BU$3:$CJ$528,8,FALSE),0)</f>
        <v>27</v>
      </c>
      <c r="CK386">
        <f>IFERROR(VLOOKUP($B386,'Raw Stats'!$BU$3:$CJ$528,9,FALSE),0)</f>
        <v>63</v>
      </c>
      <c r="CL386">
        <f>IFERROR(VLOOKUP($B386,'Raw Stats'!$BU$3:$CJ$528,10,FALSE),0)</f>
        <v>10</v>
      </c>
      <c r="CM386">
        <f>IFERROR(VLOOKUP($B386,'Raw Stats'!$BU$3:$CJ$528,11,FALSE)+VLOOKUP($B386,'Raw Stats'!$BU$3:$CJ$528,12,FALSE),0)</f>
        <v>3</v>
      </c>
      <c r="CN386">
        <f>IFERROR(VLOOKUP($B386,'Raw Stats'!$BU$3:$CJ$528,13,FALSE)+VLOOKUP($B386,'Raw Stats'!$BU$3:$CJ$528,14,FALSE),0)</f>
        <v>4</v>
      </c>
      <c r="CO386">
        <f>IFERROR(VLOOKUP($B386,'Raw Stats'!$BU$3:$CJ$528,15,FALSE),0)</f>
        <v>1</v>
      </c>
      <c r="CP386">
        <f>IFERROR(VLOOKUP($B386,'Raw Stats'!$BU$3:$CJ$528,16,FALSE),0)</f>
        <v>46</v>
      </c>
      <c r="CR386">
        <f>IFERROR(VLOOKUP($B386,'Raw Stats'!$BC$3:$BR$528,3,FALSE),0)</f>
        <v>0</v>
      </c>
      <c r="CS386">
        <f>IFERROR(VLOOKUP($B386,'Raw Stats'!$BC$3:$BR$528,4,FALSE),0)</f>
        <v>0</v>
      </c>
      <c r="CT386">
        <f>IFERROR(VLOOKUP($B386,'Raw Stats'!$BC$3:$BR$5288,5,FALSE),0)</f>
        <v>1</v>
      </c>
      <c r="CU386">
        <f>IFERROR(VLOOKUP($B386,'Raw Stats'!$BC$3:$BR$52888,6,FALSE),0)</f>
        <v>1</v>
      </c>
      <c r="CV386">
        <f>IFERROR(VLOOKUP($B386,'Raw Stats'!$BC$3:$BR$5288,7,FALSE),0)</f>
        <v>-2</v>
      </c>
      <c r="CW386">
        <f>IFERROR(VLOOKUP($B386,'Raw Stats'!$BC$3:$BR$5288,8,FALSE),0)</f>
        <v>2</v>
      </c>
      <c r="CX386">
        <f>IFERROR(VLOOKUP($B386,'Raw Stats'!$BC$3:$BR$5288,9,FALSE),0)</f>
        <v>3</v>
      </c>
      <c r="CY386">
        <f>IFERROR(VLOOKUP($B386,'Raw Stats'!$BC$3:$BR$5288,10,FALSE),0)</f>
        <v>1</v>
      </c>
      <c r="CZ386">
        <f>IFERROR(VLOOKUP($B386,'Raw Stats'!$BC$3:$BR$5288,11,FALSE)+VLOOKUP($B386,'Raw Stats'!$BC$3:$BR$5288,12,FALSE),0)</f>
        <v>0</v>
      </c>
      <c r="DA386">
        <f>IFERROR(VLOOKUP($B386,'Raw Stats'!$BC$3:$BR$5288,13,FALSE)+VLOOKUP($B386,'Raw Stats'!$BC$3:$BR$5288,14,FALSE),0)</f>
        <v>0</v>
      </c>
      <c r="DB386">
        <f>IFERROR(VLOOKUP($B386,'Raw Stats'!$BC$3:$BR$5288,15,FALSE),0)</f>
        <v>0</v>
      </c>
      <c r="DC386">
        <f>IFERROR(VLOOKUP($B386,'Raw Stats'!$BC$3:$BR$5288,16,FALSE),0)</f>
        <v>1</v>
      </c>
      <c r="DE386">
        <f>IFERROR(VLOOKUP($B386,'Raw Stats'!$AK$3:$AZ$528,3,FALSE),0)</f>
        <v>0</v>
      </c>
      <c r="DF386">
        <f>IFERROR(VLOOKUP($B386,'Raw Stats'!$AK$3:$AZ$528,4,FALSE),0)</f>
        <v>0</v>
      </c>
      <c r="DG386">
        <f>IFERROR(VLOOKUP($B386,'Raw Stats'!$AK$3:$AZ$528,5,FALSE),0)</f>
        <v>0</v>
      </c>
      <c r="DH386">
        <f>IFERROR(VLOOKUP($B386,'Raw Stats'!$AK$3:$AZ$528,6,FALSE),0)</f>
        <v>0</v>
      </c>
      <c r="DI386">
        <f>IFERROR(VLOOKUP($B386,'Raw Stats'!$AK$3:$AZ$528,7,FALSE),0)</f>
        <v>0</v>
      </c>
      <c r="DJ386">
        <f>IFERROR(VLOOKUP($B386,'Raw Stats'!$AK$3:$AZ$528,8,FALSE),0)</f>
        <v>0</v>
      </c>
      <c r="DK386">
        <f>IFERROR(VLOOKUP($B386,'Raw Stats'!$AK$3:$AZ$528,9,FALSE),0)</f>
        <v>0</v>
      </c>
      <c r="DL386">
        <f>IFERROR(VLOOKUP($B386,'Raw Stats'!$AK$3:$AZ$528,10,FALSE),0)</f>
        <v>0</v>
      </c>
      <c r="DM386">
        <f>IFERROR(VLOOKUP($B386,'Raw Stats'!$AK$3:$AZ$528,11,FALSE)+VLOOKUP($B386,'Raw Stats'!$AK$3:$AZ$528,12,FALSE),0)</f>
        <v>0</v>
      </c>
      <c r="DN386">
        <f>IFERROR(VLOOKUP($B386,'Raw Stats'!$AK$3:$AZ$528,13,FALSE)+VLOOKUP($B386,'Raw Stats'!$AK$3:$AZ$528,14,FALSE),0)</f>
        <v>0</v>
      </c>
      <c r="DO386">
        <f>IFERROR(VLOOKUP($B386,'Raw Stats'!$AK$3:$AZ$528,15,FALSE),0)</f>
        <v>0</v>
      </c>
      <c r="DP386">
        <f>IFERROR(VLOOKUP($B386,'Raw Stats'!$AK$3:$AZ$528,16,FALSE),0)</f>
        <v>0</v>
      </c>
      <c r="DR386">
        <f>IFERROR(VLOOKUP($B386,'Raw Stats'!$S$3:$AH$528,3,FALSE),0)</f>
        <v>0</v>
      </c>
      <c r="DS386">
        <f>IFERROR(VLOOKUP($B386,'Raw Stats'!$S$3:$AH$528,4,FALSE),0)</f>
        <v>0</v>
      </c>
      <c r="DT386">
        <f>IFERROR(VLOOKUP($B386,'Raw Stats'!$S$3:$AH$528,5,FALSE),0)</f>
        <v>0</v>
      </c>
      <c r="DU386">
        <f>IFERROR(VLOOKUP($B386,'Raw Stats'!$S$3:$AH$528,6,FALSE),0)</f>
        <v>0</v>
      </c>
      <c r="DV386">
        <f>IFERROR(VLOOKUP($B386,'Raw Stats'!$S$3:$AH$528,7,FALSE),0)</f>
        <v>0</v>
      </c>
      <c r="DW386">
        <f>IFERROR(VLOOKUP($B386,'Raw Stats'!$S$3:$AH$528,8,FALSE),0)</f>
        <v>0</v>
      </c>
      <c r="DX386">
        <f>IFERROR(VLOOKUP($B386,'Raw Stats'!$S$3:$AH$528,9,FALSE),0)</f>
        <v>0</v>
      </c>
      <c r="DY386">
        <f>IFERROR(VLOOKUP($B386,'Raw Stats'!$S$3:$AH$528,10,FALSE),0)</f>
        <v>0</v>
      </c>
      <c r="DZ386">
        <f>IFERROR(VLOOKUP($B386,'Raw Stats'!$S$3:$AH$528,11,FALSE)+VLOOKUP($B386,'Raw Stats'!$S$3:$AH$528,12,FALSE),0)</f>
        <v>0</v>
      </c>
      <c r="EA386">
        <f>IFERROR(VLOOKUP($B386,'Raw Stats'!$S$3:$AH$528,13,FALSE)+VLOOKUP($B386,'Raw Stats'!$S$3:$AH$528,14,FALSE),0)</f>
        <v>0</v>
      </c>
      <c r="EB386">
        <f>IFERROR(VLOOKUP($B386,'Raw Stats'!$S$3:$AH$528,15,FALSE),0)</f>
        <v>0</v>
      </c>
      <c r="EC386">
        <f>IFERROR(VLOOKUP($B386,'Raw Stats'!$S$3:$AH$528,16,FALSE),0)</f>
        <v>0</v>
      </c>
    </row>
    <row r="387" spans="1:133" x14ac:dyDescent="0.2">
      <c r="A387">
        <f>IFERROR(VLOOKUP(B387,Sheet2!$W$1:$X$300,2,FALSE),301)</f>
        <v>301</v>
      </c>
      <c r="B387" t="s">
        <v>395</v>
      </c>
      <c r="C387">
        <f t="shared" ref="C387:C450" si="30">IFERROR(IF(BR387=0,0,SUMIF(J387:T387,"&lt;&gt;#N/A")/BR387),0)</f>
        <v>0.50948256741497411</v>
      </c>
      <c r="D387">
        <f t="shared" ref="D387:D450" si="31">IFERROR(SUMIF(V387:AF387,"&lt;&gt;#N/A")/CE387,0)</f>
        <v>0.42078385036213406</v>
      </c>
      <c r="E387">
        <f t="shared" ref="E387:E450" si="32">IFERROR(SUMIF(AH387:AR387,"&lt;&gt;#N/A")/CR387,0)</f>
        <v>0.64890192673948111</v>
      </c>
      <c r="F387">
        <f t="shared" ref="F387:F450" si="33">IFERROR(SUMIF(AT387:BD387,"&lt;&gt;#N/A")/DE387,0)</f>
        <v>0.54296099999320779</v>
      </c>
      <c r="G387">
        <f t="shared" ref="G387:G450" si="34">IFERROR(SUMIF(BF387:BP387,"&lt;&gt;#N/A")/DR387,0)</f>
        <v>0.77138894518292156</v>
      </c>
      <c r="J387">
        <f>BS387*'Value Calculations'!$D$3</f>
        <v>4.4850897148864171</v>
      </c>
      <c r="K387">
        <f>BT387*'Value Calculations'!$D$4</f>
        <v>5.8610286728036982</v>
      </c>
      <c r="L387">
        <f>BU387*'Value Calculations'!$D$5</f>
        <v>7.6948050465347251</v>
      </c>
      <c r="M387">
        <f>BV387*'Value Calculations'!$D$6</f>
        <v>1.1255843872742657</v>
      </c>
      <c r="N387">
        <f>BW387*'Value Calculations'!$D$7</f>
        <v>2.3728916804740057</v>
      </c>
      <c r="O387">
        <f>BX387*'Value Calculations'!$D$8</f>
        <v>5.7513162685231833</v>
      </c>
      <c r="P387">
        <f>BY387*'Value Calculations'!$D$9</f>
        <v>3.1488126834379182</v>
      </c>
      <c r="Q387">
        <f>BZ387*'Value Calculations'!$D$10</f>
        <v>1.8265823703810236</v>
      </c>
      <c r="R387">
        <f>CA387*'Value Calculations'!$D$11</f>
        <v>0</v>
      </c>
      <c r="S387">
        <f>CB387*'Value Calculations'!$D$12</f>
        <v>0.81388273958941404</v>
      </c>
      <c r="T387">
        <f>CC387*'Value Calculations'!$D$13</f>
        <v>5.6406815596333759</v>
      </c>
      <c r="V387">
        <f>CF387*'Value Calculations'!$D$3</f>
        <v>2.8541480003822652</v>
      </c>
      <c r="W387">
        <f>CG387*'Value Calculations'!$D$4</f>
        <v>4.2329651525804488</v>
      </c>
      <c r="X387">
        <f>CH387*'Value Calculations'!$D$5</f>
        <v>5.3067621010584309</v>
      </c>
      <c r="Y387">
        <f>CI387*'Value Calculations'!$D$6</f>
        <v>0.12506493191936285</v>
      </c>
      <c r="Z387">
        <f>CJ387*'Value Calculations'!$D$7</f>
        <v>4.5700136068388257</v>
      </c>
      <c r="AA387">
        <f>CK387*'Value Calculations'!$D$8</f>
        <v>4.5291615614620069</v>
      </c>
      <c r="AB387">
        <f>CL387*'Value Calculations'!$D$9</f>
        <v>3.6526227127879851</v>
      </c>
      <c r="AC387">
        <f>CM387*'Value Calculations'!$D$10</f>
        <v>1.4612658963048188</v>
      </c>
      <c r="AD387">
        <f>CN387*'Value Calculations'!$D$11</f>
        <v>0.9907141480249374</v>
      </c>
      <c r="AE387">
        <f>CO387*'Value Calculations'!$D$12</f>
        <v>0</v>
      </c>
      <c r="AF387">
        <f>CP387*'Value Calculations'!$D$13</f>
        <v>4.6776383665252386</v>
      </c>
      <c r="AH387">
        <f>CS387*'Value Calculations'!$D$3</f>
        <v>2.8541480003822652</v>
      </c>
      <c r="AI387">
        <f>CT387*'Value Calculations'!$D$4</f>
        <v>1.6280635202232496</v>
      </c>
      <c r="AJ387">
        <f>CU387*'Value Calculations'!$D$5</f>
        <v>3.1840572606350586</v>
      </c>
      <c r="AK387">
        <f>CV387*'Value Calculations'!$D$6</f>
        <v>1.0005194553549028</v>
      </c>
      <c r="AL387">
        <f>CW387*'Value Calculations'!$D$7</f>
        <v>2.1092370493102273</v>
      </c>
      <c r="AM387">
        <f>CX387*'Value Calculations'!$D$8</f>
        <v>1.725394880556955</v>
      </c>
      <c r="AN387">
        <f>CY387*'Value Calculations'!$D$9</f>
        <v>2.5190501467503346</v>
      </c>
      <c r="AO387">
        <f>CZ387*'Value Calculations'!$D$10</f>
        <v>1.4612658963048188</v>
      </c>
      <c r="AP387">
        <f>DA387*'Value Calculations'!$D$11</f>
        <v>0</v>
      </c>
      <c r="AQ387">
        <f>DB387*'Value Calculations'!$D$12</f>
        <v>0.81388273958941404</v>
      </c>
      <c r="AR387">
        <f>DC387*'Value Calculations'!$D$13</f>
        <v>2.820340779816688</v>
      </c>
      <c r="AT387">
        <f>DF387*'Value Calculations'!$D$3</f>
        <v>5.300560572138493</v>
      </c>
      <c r="AU387">
        <f>DG387*'Value Calculations'!$D$4</f>
        <v>6.8378667849376482</v>
      </c>
      <c r="AV387">
        <f>DH387*'Value Calculations'!$D$5</f>
        <v>9.021495571799333</v>
      </c>
      <c r="AW387">
        <f>DI387*'Value Calculations'!$D$6</f>
        <v>-2.8764934341453454</v>
      </c>
      <c r="AX387">
        <f>DJ387*'Value Calculations'!$D$7</f>
        <v>2.1092370493102273</v>
      </c>
      <c r="AY387">
        <f>DK387*'Value Calculations'!$D$8</f>
        <v>4.4572701081054671</v>
      </c>
      <c r="AZ387">
        <f>DL387*'Value Calculations'!$D$9</f>
        <v>5.9197678448632862</v>
      </c>
      <c r="BA387">
        <f>DM387*'Value Calculations'!$D$10</f>
        <v>4.7491141629906615</v>
      </c>
      <c r="BB387">
        <f>DN387*'Value Calculations'!$D$11</f>
        <v>0</v>
      </c>
      <c r="BC387">
        <f>DO387*'Value Calculations'!$D$12</f>
        <v>0</v>
      </c>
      <c r="BD387">
        <f>DP387*'Value Calculations'!$D$13</f>
        <v>8.4610223394500643</v>
      </c>
      <c r="BF387">
        <f>DS387*'Value Calculations'!$D$3</f>
        <v>3.6696188576343411</v>
      </c>
      <c r="BG387">
        <f>DT387*'Value Calculations'!$D$4</f>
        <v>5.8610286728036982</v>
      </c>
      <c r="BH387">
        <f>DU387*'Value Calculations'!$D$5</f>
        <v>7.1641288364288815</v>
      </c>
      <c r="BI387">
        <f>DV387*'Value Calculations'!$D$6</f>
        <v>-0.12506493191936285</v>
      </c>
      <c r="BJ387">
        <f>DW387*'Value Calculations'!$D$7</f>
        <v>4.0427043445112689</v>
      </c>
      <c r="BK387">
        <f>DX387*'Value Calculations'!$D$8</f>
        <v>2.3005265074092733</v>
      </c>
      <c r="BL387">
        <f>DY387*'Value Calculations'!$D$9</f>
        <v>2.5190501467503346</v>
      </c>
      <c r="BM387">
        <f>DZ387*'Value Calculations'!$D$10</f>
        <v>3.6531647407620471</v>
      </c>
      <c r="BN387">
        <f>EA387*'Value Calculations'!$D$11</f>
        <v>0.9907141480249374</v>
      </c>
      <c r="BO387">
        <f>EB387*'Value Calculations'!$D$12</f>
        <v>0.81388273958941404</v>
      </c>
      <c r="BP387">
        <f>EC387*'Value Calculations'!$D$13</f>
        <v>5.3655263616024795</v>
      </c>
      <c r="BR387">
        <f>IFERROR(VLOOKUP($B387,'Raw Stats'!$CM$3:$DC$884,3,FALSE),0)</f>
        <v>76</v>
      </c>
      <c r="BS387">
        <f>IFERROR(VLOOKUP($B387,'Raw Stats'!$CM$3:$DC$884,4,FALSE),0)</f>
        <v>11</v>
      </c>
      <c r="BT387">
        <f>IFERROR(VLOOKUP($B387,'Raw Stats'!$CM$3:$DC$884,5,FALSE),0)</f>
        <v>18</v>
      </c>
      <c r="BU387">
        <f>IFERROR(VLOOKUP($B387,'Raw Stats'!$CM$3:$DC$884,6,FALSE),0)</f>
        <v>29</v>
      </c>
      <c r="BV387">
        <f>IFERROR(VLOOKUP($B387,'Raw Stats'!$CM$3:$DC$884,7,FALSE),0)</f>
        <v>9</v>
      </c>
      <c r="BW387">
        <f>IFERROR(VLOOKUP($B387,'Raw Stats'!$CM$3:$DC$884,8,FALSE),0)</f>
        <v>27</v>
      </c>
      <c r="BX387">
        <f>IFERROR(VLOOKUP($B387,'Raw Stats'!$CM$3:$DC$884,9,FALSE),0)</f>
        <v>80</v>
      </c>
      <c r="BY387">
        <f>IFERROR(VLOOKUP($B387,'Raw Stats'!$CM$3:$DC$884,10,FALSE),0)</f>
        <v>25</v>
      </c>
      <c r="BZ387">
        <f>IFERROR(VLOOKUP($B387,'Raw Stats'!$CM$3:$DC$884,11,FALSE)+VLOOKUP($B387,'Raw Stats'!$CM$3:$DC$884,12,FALSE),0)</f>
        <v>5</v>
      </c>
      <c r="CA387">
        <f>IFERROR(VLOOKUP($B387,'Raw Stats'!$CM$3:$DC$884,13,FALSE)+VLOOKUP($B387,'Raw Stats'!$CM$3:$DC$884,14,FALSE),0)</f>
        <v>0</v>
      </c>
      <c r="CB387">
        <f>IFERROR(VLOOKUP($B387,'Raw Stats'!$CM$3:$DC$884,15,FALSE),0)</f>
        <v>1</v>
      </c>
      <c r="CC387">
        <f>IFERROR(VLOOKUP($B387,'Raw Stats'!$CM$3:$DC$884,16,FALSE),0)</f>
        <v>82</v>
      </c>
      <c r="CE387">
        <f>IFERROR(VLOOKUP($B387,'Raw Stats'!$BU$3:$CJ$528,3,FALSE),0)</f>
        <v>77</v>
      </c>
      <c r="CF387">
        <f>IFERROR(VLOOKUP($B387,'Raw Stats'!$BU$3:$CJ$528,4,FALSE),0)</f>
        <v>7</v>
      </c>
      <c r="CG387">
        <f>IFERROR(VLOOKUP($B387,'Raw Stats'!$BU$3:$CJ$5288,5,FALSE),0)</f>
        <v>13</v>
      </c>
      <c r="CH387">
        <f>IFERROR(VLOOKUP($B387,'Raw Stats'!$BU$3:$CJ$528,6,FALSE),0)</f>
        <v>20</v>
      </c>
      <c r="CI387">
        <f>IFERROR(VLOOKUP($B387,'Raw Stats'!$BU$3:$CJ$528,7,FALSE),0)</f>
        <v>1</v>
      </c>
      <c r="CJ387">
        <f>IFERROR(VLOOKUP($B387,'Raw Stats'!$BU$3:$CJ$528,8,FALSE),0)</f>
        <v>52</v>
      </c>
      <c r="CK387">
        <f>IFERROR(VLOOKUP($B387,'Raw Stats'!$BU$3:$CJ$528,9,FALSE),0)</f>
        <v>63</v>
      </c>
      <c r="CL387">
        <f>IFERROR(VLOOKUP($B387,'Raw Stats'!$BU$3:$CJ$528,10,FALSE),0)</f>
        <v>29</v>
      </c>
      <c r="CM387">
        <f>IFERROR(VLOOKUP($B387,'Raw Stats'!$BU$3:$CJ$528,11,FALSE)+VLOOKUP($B387,'Raw Stats'!$BU$3:$CJ$528,12,FALSE),0)</f>
        <v>4</v>
      </c>
      <c r="CN387">
        <f>IFERROR(VLOOKUP($B387,'Raw Stats'!$BU$3:$CJ$528,13,FALSE)+VLOOKUP($B387,'Raw Stats'!$BU$3:$CJ$528,14,FALSE),0)</f>
        <v>1</v>
      </c>
      <c r="CO387">
        <f>IFERROR(VLOOKUP($B387,'Raw Stats'!$BU$3:$CJ$528,15,FALSE),0)</f>
        <v>0</v>
      </c>
      <c r="CP387">
        <f>IFERROR(VLOOKUP($B387,'Raw Stats'!$BU$3:$CJ$528,16,FALSE),0)</f>
        <v>68</v>
      </c>
      <c r="CR387">
        <f>IFERROR(VLOOKUP($B387,'Raw Stats'!$BC$3:$BR$528,3,FALSE),0)</f>
        <v>31</v>
      </c>
      <c r="CS387">
        <f>IFERROR(VLOOKUP($B387,'Raw Stats'!$BC$3:$BR$528,4,FALSE),0)</f>
        <v>7</v>
      </c>
      <c r="CT387">
        <f>IFERROR(VLOOKUP($B387,'Raw Stats'!$BC$3:$BR$5288,5,FALSE),0)</f>
        <v>5</v>
      </c>
      <c r="CU387">
        <f>IFERROR(VLOOKUP($B387,'Raw Stats'!$BC$3:$BR$52888,6,FALSE),0)</f>
        <v>12</v>
      </c>
      <c r="CV387">
        <f>IFERROR(VLOOKUP($B387,'Raw Stats'!$BC$3:$BR$5288,7,FALSE),0)</f>
        <v>8</v>
      </c>
      <c r="CW387">
        <f>IFERROR(VLOOKUP($B387,'Raw Stats'!$BC$3:$BR$5288,8,FALSE),0)</f>
        <v>24</v>
      </c>
      <c r="CX387">
        <f>IFERROR(VLOOKUP($B387,'Raw Stats'!$BC$3:$BR$5288,9,FALSE),0)</f>
        <v>24</v>
      </c>
      <c r="CY387">
        <f>IFERROR(VLOOKUP($B387,'Raw Stats'!$BC$3:$BR$5288,10,FALSE),0)</f>
        <v>20</v>
      </c>
      <c r="CZ387">
        <f>IFERROR(VLOOKUP($B387,'Raw Stats'!$BC$3:$BR$5288,11,FALSE)+VLOOKUP($B387,'Raw Stats'!$BC$3:$BR$5288,12,FALSE),0)</f>
        <v>4</v>
      </c>
      <c r="DA387">
        <f>IFERROR(VLOOKUP($B387,'Raw Stats'!$BC$3:$BR$5288,13,FALSE)+VLOOKUP($B387,'Raw Stats'!$BC$3:$BR$5288,14,FALSE),0)</f>
        <v>0</v>
      </c>
      <c r="DB387">
        <f>IFERROR(VLOOKUP($B387,'Raw Stats'!$BC$3:$BR$5288,15,FALSE),0)</f>
        <v>1</v>
      </c>
      <c r="DC387">
        <f>IFERROR(VLOOKUP($B387,'Raw Stats'!$BC$3:$BR$5288,16,FALSE),0)</f>
        <v>41</v>
      </c>
      <c r="DE387">
        <f>IFERROR(VLOOKUP($B387,'Raw Stats'!$AK$3:$AZ$528,3,FALSE),0)</f>
        <v>81</v>
      </c>
      <c r="DF387">
        <f>IFERROR(VLOOKUP($B387,'Raw Stats'!$AK$3:$AZ$528,4,FALSE),0)</f>
        <v>13</v>
      </c>
      <c r="DG387">
        <f>IFERROR(VLOOKUP($B387,'Raw Stats'!$AK$3:$AZ$528,5,FALSE),0)</f>
        <v>21</v>
      </c>
      <c r="DH387">
        <f>IFERROR(VLOOKUP($B387,'Raw Stats'!$AK$3:$AZ$528,6,FALSE),0)</f>
        <v>34</v>
      </c>
      <c r="DI387">
        <f>IFERROR(VLOOKUP($B387,'Raw Stats'!$AK$3:$AZ$528,7,FALSE),0)</f>
        <v>-23</v>
      </c>
      <c r="DJ387">
        <f>IFERROR(VLOOKUP($B387,'Raw Stats'!$AK$3:$AZ$528,8,FALSE),0)</f>
        <v>24</v>
      </c>
      <c r="DK387">
        <f>IFERROR(VLOOKUP($B387,'Raw Stats'!$AK$3:$AZ$528,9,FALSE),0)</f>
        <v>62</v>
      </c>
      <c r="DL387">
        <f>IFERROR(VLOOKUP($B387,'Raw Stats'!$AK$3:$AZ$528,10,FALSE),0)</f>
        <v>47</v>
      </c>
      <c r="DM387">
        <f>IFERROR(VLOOKUP($B387,'Raw Stats'!$AK$3:$AZ$528,11,FALSE)+VLOOKUP($B387,'Raw Stats'!$AK$3:$AZ$528,12,FALSE),0)</f>
        <v>13</v>
      </c>
      <c r="DN387">
        <f>IFERROR(VLOOKUP($B387,'Raw Stats'!$AK$3:$AZ$528,13,FALSE)+VLOOKUP($B387,'Raw Stats'!$AK$3:$AZ$528,14,FALSE),0)</f>
        <v>0</v>
      </c>
      <c r="DO387">
        <f>IFERROR(VLOOKUP($B387,'Raw Stats'!$AK$3:$AZ$528,15,FALSE),0)</f>
        <v>0</v>
      </c>
      <c r="DP387">
        <f>IFERROR(VLOOKUP($B387,'Raw Stats'!$AK$3:$AZ$528,16,FALSE),0)</f>
        <v>123</v>
      </c>
      <c r="DR387">
        <f>IFERROR(VLOOKUP($B387,'Raw Stats'!$S$3:$AH$528,3,FALSE),0)</f>
        <v>47</v>
      </c>
      <c r="DS387">
        <f>IFERROR(VLOOKUP($B387,'Raw Stats'!$S$3:$AH$528,4,FALSE),0)</f>
        <v>9</v>
      </c>
      <c r="DT387">
        <f>IFERROR(VLOOKUP($B387,'Raw Stats'!$S$3:$AH$528,5,FALSE),0)</f>
        <v>18</v>
      </c>
      <c r="DU387">
        <f>IFERROR(VLOOKUP($B387,'Raw Stats'!$S$3:$AH$528,6,FALSE),0)</f>
        <v>27</v>
      </c>
      <c r="DV387">
        <f>IFERROR(VLOOKUP($B387,'Raw Stats'!$S$3:$AH$528,7,FALSE),0)</f>
        <v>-1</v>
      </c>
      <c r="DW387">
        <f>IFERROR(VLOOKUP($B387,'Raw Stats'!$S$3:$AH$528,8,FALSE),0)</f>
        <v>46</v>
      </c>
      <c r="DX387">
        <f>IFERROR(VLOOKUP($B387,'Raw Stats'!$S$3:$AH$528,9,FALSE),0)</f>
        <v>32</v>
      </c>
      <c r="DY387">
        <f>IFERROR(VLOOKUP($B387,'Raw Stats'!$S$3:$AH$528,10,FALSE),0)</f>
        <v>20</v>
      </c>
      <c r="DZ387">
        <f>IFERROR(VLOOKUP($B387,'Raw Stats'!$S$3:$AH$528,11,FALSE)+VLOOKUP($B387,'Raw Stats'!$S$3:$AH$528,12,FALSE),0)</f>
        <v>10</v>
      </c>
      <c r="EA387">
        <f>IFERROR(VLOOKUP($B387,'Raw Stats'!$S$3:$AH$528,13,FALSE)+VLOOKUP($B387,'Raw Stats'!$S$3:$AH$528,14,FALSE),0)</f>
        <v>1</v>
      </c>
      <c r="EB387">
        <f>IFERROR(VLOOKUP($B387,'Raw Stats'!$S$3:$AH$528,15,FALSE),0)</f>
        <v>1</v>
      </c>
      <c r="EC387">
        <f>IFERROR(VLOOKUP($B387,'Raw Stats'!$S$3:$AH$528,16,FALSE),0)</f>
        <v>78</v>
      </c>
    </row>
    <row r="388" spans="1:133" x14ac:dyDescent="0.2">
      <c r="A388">
        <f>IFERROR(VLOOKUP(B388,Sheet2!$W$1:$X$300,2,FALSE),301)</f>
        <v>301</v>
      </c>
      <c r="B388" t="s">
        <v>191</v>
      </c>
      <c r="C388">
        <f t="shared" si="30"/>
        <v>0.5075359535001871</v>
      </c>
      <c r="D388">
        <f t="shared" si="31"/>
        <v>0.77788430430847155</v>
      </c>
      <c r="E388">
        <f t="shared" si="32"/>
        <v>0</v>
      </c>
      <c r="F388">
        <f t="shared" si="33"/>
        <v>0</v>
      </c>
      <c r="G388">
        <f t="shared" si="34"/>
        <v>0.64018297919726486</v>
      </c>
      <c r="J388">
        <f>BS388*'Value Calculations'!$D$3</f>
        <v>3.2618834290083032</v>
      </c>
      <c r="K388">
        <f>BT388*'Value Calculations'!$D$4</f>
        <v>2.2792889283125497</v>
      </c>
      <c r="L388">
        <f>BU388*'Value Calculations'!$D$5</f>
        <v>3.980071575793823</v>
      </c>
      <c r="M388">
        <f>BV388*'Value Calculations'!$D$6</f>
        <v>-1.0005194553549028</v>
      </c>
      <c r="N388">
        <f>BW388*'Value Calculations'!$D$7</f>
        <v>2.4607765575285985</v>
      </c>
      <c r="O388">
        <f>BX388*'Value Calculations'!$D$8</f>
        <v>9.2021060296370933</v>
      </c>
      <c r="P388">
        <f>BY388*'Value Calculations'!$D$9</f>
        <v>3.4007176981129517</v>
      </c>
      <c r="Q388">
        <f>BZ388*'Value Calculations'!$D$10</f>
        <v>0.36531647407620471</v>
      </c>
      <c r="R388">
        <f>CA388*'Value Calculations'!$D$11</f>
        <v>0</v>
      </c>
      <c r="S388">
        <f>CB388*'Value Calculations'!$D$12</f>
        <v>1.6277654791788281</v>
      </c>
      <c r="T388">
        <f>CC388*'Value Calculations'!$D$13</f>
        <v>6.3973583542183405</v>
      </c>
      <c r="V388">
        <f>CF388*'Value Calculations'!$D$3</f>
        <v>6.1160314293905689</v>
      </c>
      <c r="W388">
        <f>CG388*'Value Calculations'!$D$4</f>
        <v>7.1634794889822988</v>
      </c>
      <c r="X388">
        <f>CH388*'Value Calculations'!$D$5</f>
        <v>9.8175098869580975</v>
      </c>
      <c r="Y388">
        <f>CI388*'Value Calculations'!$D$6</f>
        <v>0.12506493191936285</v>
      </c>
      <c r="Z388">
        <f>CJ388*'Value Calculations'!$D$7</f>
        <v>6.415596024985275</v>
      </c>
      <c r="AA388">
        <f>CK388*'Value Calculations'!$D$8</f>
        <v>9.6334547497763321</v>
      </c>
      <c r="AB388">
        <f>CL388*'Value Calculations'!$D$9</f>
        <v>3.1488126834379182</v>
      </c>
      <c r="AC388">
        <f>CM388*'Value Calculations'!$D$10</f>
        <v>2.1918988444572283</v>
      </c>
      <c r="AD388">
        <f>CN388*'Value Calculations'!$D$11</f>
        <v>0.9907141480249374</v>
      </c>
      <c r="AE388">
        <f>CO388*'Value Calculations'!$D$12</f>
        <v>2.441648218768242</v>
      </c>
      <c r="AF388">
        <f>CP388*'Value Calculations'!$D$13</f>
        <v>11.074996720743579</v>
      </c>
      <c r="AH388">
        <f>CS388*'Value Calculations'!$D$3</f>
        <v>0</v>
      </c>
      <c r="AI388">
        <f>CT388*'Value Calculations'!$D$4</f>
        <v>0.32561270404464993</v>
      </c>
      <c r="AJ388">
        <f>CU388*'Value Calculations'!$D$5</f>
        <v>1.3266905252646077</v>
      </c>
      <c r="AK388">
        <f>CV388*'Value Calculations'!$D$6</f>
        <v>-1.0005194553549028</v>
      </c>
      <c r="AL388">
        <f>CW388*'Value Calculations'!$D$7</f>
        <v>2.1971219263648201</v>
      </c>
      <c r="AM388">
        <f>CX388*'Value Calculations'!$D$8</f>
        <v>2.7318752275485121</v>
      </c>
      <c r="AN388">
        <f>CY388*'Value Calculations'!$D$9</f>
        <v>0.75571504402510037</v>
      </c>
      <c r="AO388">
        <f>CZ388*'Value Calculations'!$D$10</f>
        <v>0.36531647407620471</v>
      </c>
      <c r="AP388">
        <f>DA388*'Value Calculations'!$D$11</f>
        <v>0</v>
      </c>
      <c r="AQ388">
        <f>DB388*'Value Calculations'!$D$12</f>
        <v>0.81388273958941404</v>
      </c>
      <c r="AR388">
        <f>DC388*'Value Calculations'!$D$13</f>
        <v>3.7145951734171012</v>
      </c>
      <c r="AT388">
        <f>DF388*'Value Calculations'!$D$3</f>
        <v>0</v>
      </c>
      <c r="AU388">
        <f>DG388*'Value Calculations'!$D$4</f>
        <v>0</v>
      </c>
      <c r="AV388">
        <f>DH388*'Value Calculations'!$D$5</f>
        <v>0</v>
      </c>
      <c r="AW388">
        <f>DI388*'Value Calculations'!$D$6</f>
        <v>0</v>
      </c>
      <c r="AX388">
        <f>DJ388*'Value Calculations'!$D$7</f>
        <v>0</v>
      </c>
      <c r="AY388">
        <f>DK388*'Value Calculations'!$D$8</f>
        <v>0</v>
      </c>
      <c r="AZ388">
        <f>DL388*'Value Calculations'!$D$9</f>
        <v>0</v>
      </c>
      <c r="BA388">
        <f>DM388*'Value Calculations'!$D$10</f>
        <v>0</v>
      </c>
      <c r="BB388">
        <f>DN388*'Value Calculations'!$D$11</f>
        <v>0</v>
      </c>
      <c r="BC388">
        <f>DO388*'Value Calculations'!$D$12</f>
        <v>0</v>
      </c>
      <c r="BD388">
        <f>DP388*'Value Calculations'!$D$13</f>
        <v>0</v>
      </c>
      <c r="BF388">
        <f>DS388*'Value Calculations'!$D$3</f>
        <v>8.9701794297728341</v>
      </c>
      <c r="BG388">
        <f>DT388*'Value Calculations'!$D$4</f>
        <v>3.9073524485357991</v>
      </c>
      <c r="BH388">
        <f>DU388*'Value Calculations'!$D$5</f>
        <v>9.021495571799333</v>
      </c>
      <c r="BI388">
        <f>DV388*'Value Calculations'!$D$6</f>
        <v>-0.87545452343553998</v>
      </c>
      <c r="BJ388">
        <f>DW388*'Value Calculations'!$D$7</f>
        <v>4.5700136068388257</v>
      </c>
      <c r="BK388">
        <f>DX388*'Value Calculations'!$D$8</f>
        <v>7.7642769625062975</v>
      </c>
      <c r="BL388">
        <f>DY388*'Value Calculations'!$D$9</f>
        <v>3.2747651907754349</v>
      </c>
      <c r="BM388">
        <f>DZ388*'Value Calculations'!$D$10</f>
        <v>1.0959494222286141</v>
      </c>
      <c r="BN388">
        <f>EA388*'Value Calculations'!$D$11</f>
        <v>0</v>
      </c>
      <c r="BO388">
        <f>EB388*'Value Calculations'!$D$12</f>
        <v>1.6277654791788281</v>
      </c>
      <c r="BP388">
        <f>EC388*'Value Calculations'!$D$13</f>
        <v>13.138660705975303</v>
      </c>
      <c r="BR388">
        <f>IFERROR(VLOOKUP($B388,'Raw Stats'!$CM$3:$DC$884,3,FALSE),0)</f>
        <v>63</v>
      </c>
      <c r="BS388">
        <f>IFERROR(VLOOKUP($B388,'Raw Stats'!$CM$3:$DC$884,4,FALSE),0)</f>
        <v>8</v>
      </c>
      <c r="BT388">
        <f>IFERROR(VLOOKUP($B388,'Raw Stats'!$CM$3:$DC$884,5,FALSE),0)</f>
        <v>7</v>
      </c>
      <c r="BU388">
        <f>IFERROR(VLOOKUP($B388,'Raw Stats'!$CM$3:$DC$884,6,FALSE),0)</f>
        <v>15</v>
      </c>
      <c r="BV388">
        <f>IFERROR(VLOOKUP($B388,'Raw Stats'!$CM$3:$DC$884,7,FALSE),0)</f>
        <v>-8</v>
      </c>
      <c r="BW388">
        <f>IFERROR(VLOOKUP($B388,'Raw Stats'!$CM$3:$DC$884,8,FALSE),0)</f>
        <v>28</v>
      </c>
      <c r="BX388">
        <f>IFERROR(VLOOKUP($B388,'Raw Stats'!$CM$3:$DC$884,9,FALSE),0)</f>
        <v>128</v>
      </c>
      <c r="BY388">
        <f>IFERROR(VLOOKUP($B388,'Raw Stats'!$CM$3:$DC$884,10,FALSE),0)</f>
        <v>27</v>
      </c>
      <c r="BZ388">
        <f>IFERROR(VLOOKUP($B388,'Raw Stats'!$CM$3:$DC$884,11,FALSE)+VLOOKUP($B388,'Raw Stats'!$CM$3:$DC$884,12,FALSE),0)</f>
        <v>1</v>
      </c>
      <c r="CA388">
        <f>IFERROR(VLOOKUP($B388,'Raw Stats'!$CM$3:$DC$884,13,FALSE)+VLOOKUP($B388,'Raw Stats'!$CM$3:$DC$884,14,FALSE),0)</f>
        <v>0</v>
      </c>
      <c r="CB388">
        <f>IFERROR(VLOOKUP($B388,'Raw Stats'!$CM$3:$DC$884,15,FALSE),0)</f>
        <v>2</v>
      </c>
      <c r="CC388">
        <f>IFERROR(VLOOKUP($B388,'Raw Stats'!$CM$3:$DC$884,16,FALSE),0)</f>
        <v>93</v>
      </c>
      <c r="CE388">
        <f>IFERROR(VLOOKUP($B388,'Raw Stats'!$BU$3:$CJ$528,3,FALSE),0)</f>
        <v>76</v>
      </c>
      <c r="CF388">
        <f>IFERROR(VLOOKUP($B388,'Raw Stats'!$BU$3:$CJ$528,4,FALSE),0)</f>
        <v>15</v>
      </c>
      <c r="CG388">
        <f>IFERROR(VLOOKUP($B388,'Raw Stats'!$BU$3:$CJ$5288,5,FALSE),0)</f>
        <v>22</v>
      </c>
      <c r="CH388">
        <f>IFERROR(VLOOKUP($B388,'Raw Stats'!$BU$3:$CJ$528,6,FALSE),0)</f>
        <v>37</v>
      </c>
      <c r="CI388">
        <f>IFERROR(VLOOKUP($B388,'Raw Stats'!$BU$3:$CJ$528,7,FALSE),0)</f>
        <v>1</v>
      </c>
      <c r="CJ388">
        <f>IFERROR(VLOOKUP($B388,'Raw Stats'!$BU$3:$CJ$528,8,FALSE),0)</f>
        <v>73</v>
      </c>
      <c r="CK388">
        <f>IFERROR(VLOOKUP($B388,'Raw Stats'!$BU$3:$CJ$528,9,FALSE),0)</f>
        <v>134</v>
      </c>
      <c r="CL388">
        <f>IFERROR(VLOOKUP($B388,'Raw Stats'!$BU$3:$CJ$528,10,FALSE),0)</f>
        <v>25</v>
      </c>
      <c r="CM388">
        <f>IFERROR(VLOOKUP($B388,'Raw Stats'!$BU$3:$CJ$528,11,FALSE)+VLOOKUP($B388,'Raw Stats'!$BU$3:$CJ$528,12,FALSE),0)</f>
        <v>6</v>
      </c>
      <c r="CN388">
        <f>IFERROR(VLOOKUP($B388,'Raw Stats'!$BU$3:$CJ$528,13,FALSE)+VLOOKUP($B388,'Raw Stats'!$BU$3:$CJ$528,14,FALSE),0)</f>
        <v>1</v>
      </c>
      <c r="CO388">
        <f>IFERROR(VLOOKUP($B388,'Raw Stats'!$BU$3:$CJ$528,15,FALSE),0)</f>
        <v>3</v>
      </c>
      <c r="CP388">
        <f>IFERROR(VLOOKUP($B388,'Raw Stats'!$BU$3:$CJ$528,16,FALSE),0)</f>
        <v>161</v>
      </c>
      <c r="CR388">
        <f>IFERROR(VLOOKUP($B388,'Raw Stats'!$BC$3:$BR$528,3,FALSE),0)</f>
        <v>0</v>
      </c>
      <c r="CS388">
        <f>IFERROR(VLOOKUP($B388,'Raw Stats'!$BC$3:$BR$528,4,FALSE),0)</f>
        <v>0</v>
      </c>
      <c r="CT388">
        <f>IFERROR(VLOOKUP($B388,'Raw Stats'!$BC$3:$BR$5288,5,FALSE),0)</f>
        <v>1</v>
      </c>
      <c r="CU388">
        <f>IFERROR(VLOOKUP($B388,'Raw Stats'!$BC$3:$BR$52888,6,FALSE),0)</f>
        <v>5</v>
      </c>
      <c r="CV388">
        <f>IFERROR(VLOOKUP($B388,'Raw Stats'!$BC$3:$BR$5288,7,FALSE),0)</f>
        <v>-8</v>
      </c>
      <c r="CW388">
        <f>IFERROR(VLOOKUP($B388,'Raw Stats'!$BC$3:$BR$5288,8,FALSE),0)</f>
        <v>25</v>
      </c>
      <c r="CX388">
        <f>IFERROR(VLOOKUP($B388,'Raw Stats'!$BC$3:$BR$5288,9,FALSE),0)</f>
        <v>38</v>
      </c>
      <c r="CY388">
        <f>IFERROR(VLOOKUP($B388,'Raw Stats'!$BC$3:$BR$5288,10,FALSE),0)</f>
        <v>6</v>
      </c>
      <c r="CZ388">
        <f>IFERROR(VLOOKUP($B388,'Raw Stats'!$BC$3:$BR$5288,11,FALSE)+VLOOKUP($B388,'Raw Stats'!$BC$3:$BR$5288,12,FALSE),0)</f>
        <v>1</v>
      </c>
      <c r="DA388">
        <f>IFERROR(VLOOKUP($B388,'Raw Stats'!$BC$3:$BR$5288,13,FALSE)+VLOOKUP($B388,'Raw Stats'!$BC$3:$BR$5288,14,FALSE),0)</f>
        <v>0</v>
      </c>
      <c r="DB388">
        <f>IFERROR(VLOOKUP($B388,'Raw Stats'!$BC$3:$BR$5288,15,FALSE),0)</f>
        <v>1</v>
      </c>
      <c r="DC388">
        <f>IFERROR(VLOOKUP($B388,'Raw Stats'!$BC$3:$BR$5288,16,FALSE),0)</f>
        <v>54</v>
      </c>
      <c r="DE388">
        <f>IFERROR(VLOOKUP($B388,'Raw Stats'!$AK$3:$AZ$528,3,FALSE),0)</f>
        <v>0</v>
      </c>
      <c r="DF388">
        <f>IFERROR(VLOOKUP($B388,'Raw Stats'!$AK$3:$AZ$528,4,FALSE),0)</f>
        <v>0</v>
      </c>
      <c r="DG388">
        <f>IFERROR(VLOOKUP($B388,'Raw Stats'!$AK$3:$AZ$528,5,FALSE),0)</f>
        <v>0</v>
      </c>
      <c r="DH388">
        <f>IFERROR(VLOOKUP($B388,'Raw Stats'!$AK$3:$AZ$528,6,FALSE),0)</f>
        <v>0</v>
      </c>
      <c r="DI388">
        <f>IFERROR(VLOOKUP($B388,'Raw Stats'!$AK$3:$AZ$528,7,FALSE),0)</f>
        <v>0</v>
      </c>
      <c r="DJ388">
        <f>IFERROR(VLOOKUP($B388,'Raw Stats'!$AK$3:$AZ$528,8,FALSE),0)</f>
        <v>0</v>
      </c>
      <c r="DK388">
        <f>IFERROR(VLOOKUP($B388,'Raw Stats'!$AK$3:$AZ$528,9,FALSE),0)</f>
        <v>0</v>
      </c>
      <c r="DL388">
        <f>IFERROR(VLOOKUP($B388,'Raw Stats'!$AK$3:$AZ$528,10,FALSE),0)</f>
        <v>0</v>
      </c>
      <c r="DM388">
        <f>IFERROR(VLOOKUP($B388,'Raw Stats'!$AK$3:$AZ$528,11,FALSE)+VLOOKUP($B388,'Raw Stats'!$AK$3:$AZ$528,12,FALSE),0)</f>
        <v>0</v>
      </c>
      <c r="DN388">
        <f>IFERROR(VLOOKUP($B388,'Raw Stats'!$AK$3:$AZ$528,13,FALSE)+VLOOKUP($B388,'Raw Stats'!$AK$3:$AZ$528,14,FALSE),0)</f>
        <v>0</v>
      </c>
      <c r="DO388">
        <f>IFERROR(VLOOKUP($B388,'Raw Stats'!$AK$3:$AZ$528,15,FALSE),0)</f>
        <v>0</v>
      </c>
      <c r="DP388">
        <f>IFERROR(VLOOKUP($B388,'Raw Stats'!$AK$3:$AZ$528,16,FALSE),0)</f>
        <v>0</v>
      </c>
      <c r="DR388">
        <f>IFERROR(VLOOKUP($B388,'Raw Stats'!$S$3:$AH$528,3,FALSE),0)</f>
        <v>82</v>
      </c>
      <c r="DS388">
        <f>IFERROR(VLOOKUP($B388,'Raw Stats'!$S$3:$AH$528,4,FALSE),0)</f>
        <v>22</v>
      </c>
      <c r="DT388">
        <f>IFERROR(VLOOKUP($B388,'Raw Stats'!$S$3:$AH$528,5,FALSE),0)</f>
        <v>12</v>
      </c>
      <c r="DU388">
        <f>IFERROR(VLOOKUP($B388,'Raw Stats'!$S$3:$AH$528,6,FALSE),0)</f>
        <v>34</v>
      </c>
      <c r="DV388">
        <f>IFERROR(VLOOKUP($B388,'Raw Stats'!$S$3:$AH$528,7,FALSE),0)</f>
        <v>-7</v>
      </c>
      <c r="DW388">
        <f>IFERROR(VLOOKUP($B388,'Raw Stats'!$S$3:$AH$528,8,FALSE),0)</f>
        <v>52</v>
      </c>
      <c r="DX388">
        <f>IFERROR(VLOOKUP($B388,'Raw Stats'!$S$3:$AH$528,9,FALSE),0)</f>
        <v>108</v>
      </c>
      <c r="DY388">
        <f>IFERROR(VLOOKUP($B388,'Raw Stats'!$S$3:$AH$528,10,FALSE),0)</f>
        <v>26</v>
      </c>
      <c r="DZ388">
        <f>IFERROR(VLOOKUP($B388,'Raw Stats'!$S$3:$AH$528,11,FALSE)+VLOOKUP($B388,'Raw Stats'!$S$3:$AH$528,12,FALSE),0)</f>
        <v>3</v>
      </c>
      <c r="EA388">
        <f>IFERROR(VLOOKUP($B388,'Raw Stats'!$S$3:$AH$528,13,FALSE)+VLOOKUP($B388,'Raw Stats'!$S$3:$AH$528,14,FALSE),0)</f>
        <v>0</v>
      </c>
      <c r="EB388">
        <f>IFERROR(VLOOKUP($B388,'Raw Stats'!$S$3:$AH$528,15,FALSE),0)</f>
        <v>2</v>
      </c>
      <c r="EC388">
        <f>IFERROR(VLOOKUP($B388,'Raw Stats'!$S$3:$AH$528,16,FALSE),0)</f>
        <v>191</v>
      </c>
    </row>
    <row r="389" spans="1:133" x14ac:dyDescent="0.2">
      <c r="A389">
        <f>IFERROR(VLOOKUP(B389,Sheet2!$W$1:$X$300,2,FALSE),301)</f>
        <v>301</v>
      </c>
      <c r="B389" t="s">
        <v>323</v>
      </c>
      <c r="C389">
        <f t="shared" si="30"/>
        <v>0.50589546644221894</v>
      </c>
      <c r="D389">
        <f t="shared" si="31"/>
        <v>0.54683395811308022</v>
      </c>
      <c r="E389">
        <f t="shared" si="32"/>
        <v>0.7204863467745134</v>
      </c>
      <c r="F389">
        <f t="shared" si="33"/>
        <v>0.75629983914567378</v>
      </c>
      <c r="G389">
        <f t="shared" si="34"/>
        <v>0.83384568771934964</v>
      </c>
      <c r="J389">
        <f>BS389*'Value Calculations'!$D$3</f>
        <v>0.4077354286260379</v>
      </c>
      <c r="K389">
        <f>BT389*'Value Calculations'!$D$4</f>
        <v>0</v>
      </c>
      <c r="L389">
        <f>BU389*'Value Calculations'!$D$5</f>
        <v>0.26533810505292155</v>
      </c>
      <c r="M389">
        <f>BV389*'Value Calculations'!$D$6</f>
        <v>-0.62532465959681427</v>
      </c>
      <c r="N389">
        <f>BW389*'Value Calculations'!$D$7</f>
        <v>2.5486614345831913</v>
      </c>
      <c r="O389">
        <f>BX389*'Value Calculations'!$D$8</f>
        <v>6.1107735353058823</v>
      </c>
      <c r="P389">
        <f>BY389*'Value Calculations'!$D$9</f>
        <v>1.7633351027252342</v>
      </c>
      <c r="Q389">
        <f>BZ389*'Value Calculations'!$D$10</f>
        <v>0</v>
      </c>
      <c r="R389">
        <f>CA389*'Value Calculations'!$D$11</f>
        <v>0</v>
      </c>
      <c r="S389">
        <f>CB389*'Value Calculations'!$D$12</f>
        <v>0</v>
      </c>
      <c r="T389">
        <f>CC389*'Value Calculations'!$D$13</f>
        <v>2.6827631808012398</v>
      </c>
      <c r="V389">
        <f>CF389*'Value Calculations'!$D$3</f>
        <v>2.4464125717562273</v>
      </c>
      <c r="W389">
        <f>CG389*'Value Calculations'!$D$4</f>
        <v>3.5817397444911494</v>
      </c>
      <c r="X389">
        <f>CH389*'Value Calculations'!$D$5</f>
        <v>4.5107477858996665</v>
      </c>
      <c r="Y389">
        <f>CI389*'Value Calculations'!$D$6</f>
        <v>-1.8759739787904428</v>
      </c>
      <c r="Z389">
        <f>CJ389*'Value Calculations'!$D$7</f>
        <v>3.6032799592383049</v>
      </c>
      <c r="AA389">
        <f>CK389*'Value Calculations'!$D$8</f>
        <v>16.175577005221452</v>
      </c>
      <c r="AB389">
        <f>CL389*'Value Calculations'!$D$9</f>
        <v>3.7785752201255018</v>
      </c>
      <c r="AC389">
        <f>CM389*'Value Calculations'!$D$10</f>
        <v>1.0959494222286141</v>
      </c>
      <c r="AD389">
        <f>CN389*'Value Calculations'!$D$11</f>
        <v>0</v>
      </c>
      <c r="AE389">
        <f>CO389*'Value Calculations'!$D$12</f>
        <v>0.81388273958941404</v>
      </c>
      <c r="AF389">
        <f>CP389*'Value Calculations'!$D$13</f>
        <v>7.4291903468342024</v>
      </c>
      <c r="AH389">
        <f>CS389*'Value Calculations'!$D$3</f>
        <v>3.2618834290083032</v>
      </c>
      <c r="AI389">
        <f>CT389*'Value Calculations'!$D$4</f>
        <v>3.5817397444911494</v>
      </c>
      <c r="AJ389">
        <f>CU389*'Value Calculations'!$D$5</f>
        <v>5.0414239960055092</v>
      </c>
      <c r="AK389">
        <f>CV389*'Value Calculations'!$D$6</f>
        <v>0.62532465959681427</v>
      </c>
      <c r="AL389">
        <f>CW389*'Value Calculations'!$D$7</f>
        <v>0.96673364760052083</v>
      </c>
      <c r="AM389">
        <f>CX389*'Value Calculations'!$D$8</f>
        <v>8.7707573094978546</v>
      </c>
      <c r="AN389">
        <f>CY389*'Value Calculations'!$D$9</f>
        <v>3.0228601761004015</v>
      </c>
      <c r="AO389">
        <f>CZ389*'Value Calculations'!$D$10</f>
        <v>1.4612658963048188</v>
      </c>
      <c r="AP389">
        <f>DA389*'Value Calculations'!$D$11</f>
        <v>0</v>
      </c>
      <c r="AQ389">
        <f>DB389*'Value Calculations'!$D$12</f>
        <v>1.6277654791788281</v>
      </c>
      <c r="AR389">
        <f>DC389*'Value Calculations'!$D$13</f>
        <v>5.5031039606179277</v>
      </c>
      <c r="AT389">
        <f>DF389*'Value Calculations'!$D$3</f>
        <v>6.9315022866426439</v>
      </c>
      <c r="AU389">
        <f>DG389*'Value Calculations'!$D$4</f>
        <v>6.5122540808929985</v>
      </c>
      <c r="AV389">
        <f>DH389*'Value Calculations'!$D$5</f>
        <v>9.8175098869580975</v>
      </c>
      <c r="AW389">
        <f>DI389*'Value Calculations'!$D$6</f>
        <v>-0.50025972767745142</v>
      </c>
      <c r="AX389">
        <f>DJ389*'Value Calculations'!$D$7</f>
        <v>4.0427043445112689</v>
      </c>
      <c r="AY389">
        <f>DK389*'Value Calculations'!$D$8</f>
        <v>13.58748468438602</v>
      </c>
      <c r="AZ389">
        <f>DL389*'Value Calculations'!$D$9</f>
        <v>6.0457203522008029</v>
      </c>
      <c r="BA389">
        <f>DM389*'Value Calculations'!$D$10</f>
        <v>2.9225317926096377</v>
      </c>
      <c r="BB389">
        <f>DN389*'Value Calculations'!$D$11</f>
        <v>0</v>
      </c>
      <c r="BC389">
        <f>DO389*'Value Calculations'!$D$12</f>
        <v>0</v>
      </c>
      <c r="BD389">
        <f>DP389*'Value Calculations'!$D$13</f>
        <v>12.657139109421234</v>
      </c>
      <c r="BF389">
        <f>DS389*'Value Calculations'!$D$3</f>
        <v>2.4464125717562273</v>
      </c>
      <c r="BG389">
        <f>DT389*'Value Calculations'!$D$4</f>
        <v>2.2792889283125497</v>
      </c>
      <c r="BH389">
        <f>DU389*'Value Calculations'!$D$5</f>
        <v>3.4493953656879803</v>
      </c>
      <c r="BI389">
        <f>DV389*'Value Calculations'!$D$6</f>
        <v>0.25012986383872571</v>
      </c>
      <c r="BJ389">
        <f>DW389*'Value Calculations'!$D$7</f>
        <v>0.87884877054592803</v>
      </c>
      <c r="BK389">
        <f>DX389*'Value Calculations'!$D$8</f>
        <v>4.0259213879662283</v>
      </c>
      <c r="BL389">
        <f>DY389*'Value Calculations'!$D$9</f>
        <v>1.1335725660376506</v>
      </c>
      <c r="BM389">
        <f>DZ389*'Value Calculations'!$D$10</f>
        <v>0</v>
      </c>
      <c r="BN389">
        <f>EA389*'Value Calculations'!$D$11</f>
        <v>0</v>
      </c>
      <c r="BO389">
        <f>EB389*'Value Calculations'!$D$12</f>
        <v>1.6277654791788281</v>
      </c>
      <c r="BP389">
        <f>EC389*'Value Calculations'!$D$13</f>
        <v>3.9209615719402735</v>
      </c>
      <c r="BR389">
        <f>IFERROR(VLOOKUP($B389,'Raw Stats'!$CM$3:$DC$884,3,FALSE),0)</f>
        <v>26</v>
      </c>
      <c r="BS389">
        <f>IFERROR(VLOOKUP($B389,'Raw Stats'!$CM$3:$DC$884,4,FALSE),0)</f>
        <v>1</v>
      </c>
      <c r="BT389">
        <f>IFERROR(VLOOKUP($B389,'Raw Stats'!$CM$3:$DC$884,5,FALSE),0)</f>
        <v>0</v>
      </c>
      <c r="BU389">
        <f>IFERROR(VLOOKUP($B389,'Raw Stats'!$CM$3:$DC$884,6,FALSE),0)</f>
        <v>1</v>
      </c>
      <c r="BV389">
        <f>IFERROR(VLOOKUP($B389,'Raw Stats'!$CM$3:$DC$884,7,FALSE),0)</f>
        <v>-5</v>
      </c>
      <c r="BW389">
        <f>IFERROR(VLOOKUP($B389,'Raw Stats'!$CM$3:$DC$884,8,FALSE),0)</f>
        <v>29</v>
      </c>
      <c r="BX389">
        <f>IFERROR(VLOOKUP($B389,'Raw Stats'!$CM$3:$DC$884,9,FALSE),0)</f>
        <v>85</v>
      </c>
      <c r="BY389">
        <f>IFERROR(VLOOKUP($B389,'Raw Stats'!$CM$3:$DC$884,10,FALSE),0)</f>
        <v>14</v>
      </c>
      <c r="BZ389">
        <f>IFERROR(VLOOKUP($B389,'Raw Stats'!$CM$3:$DC$884,11,FALSE)+VLOOKUP($B389,'Raw Stats'!$CM$3:$DC$884,12,FALSE),0)</f>
        <v>0</v>
      </c>
      <c r="CA389">
        <f>IFERROR(VLOOKUP($B389,'Raw Stats'!$CM$3:$DC$884,13,FALSE)+VLOOKUP($B389,'Raw Stats'!$CM$3:$DC$884,14,FALSE),0)</f>
        <v>0</v>
      </c>
      <c r="CB389">
        <f>IFERROR(VLOOKUP($B389,'Raw Stats'!$CM$3:$DC$884,15,FALSE),0)</f>
        <v>0</v>
      </c>
      <c r="CC389">
        <f>IFERROR(VLOOKUP($B389,'Raw Stats'!$CM$3:$DC$884,16,FALSE),0)</f>
        <v>39</v>
      </c>
      <c r="CE389">
        <f>IFERROR(VLOOKUP($B389,'Raw Stats'!$BU$3:$CJ$528,3,FALSE),0)</f>
        <v>76</v>
      </c>
      <c r="CF389">
        <f>IFERROR(VLOOKUP($B389,'Raw Stats'!$BU$3:$CJ$528,4,FALSE),0)</f>
        <v>6</v>
      </c>
      <c r="CG389">
        <f>IFERROR(VLOOKUP($B389,'Raw Stats'!$BU$3:$CJ$5288,5,FALSE),0)</f>
        <v>11</v>
      </c>
      <c r="CH389">
        <f>IFERROR(VLOOKUP($B389,'Raw Stats'!$BU$3:$CJ$528,6,FALSE),0)</f>
        <v>17</v>
      </c>
      <c r="CI389">
        <f>IFERROR(VLOOKUP($B389,'Raw Stats'!$BU$3:$CJ$528,7,FALSE),0)</f>
        <v>-15</v>
      </c>
      <c r="CJ389">
        <f>IFERROR(VLOOKUP($B389,'Raw Stats'!$BU$3:$CJ$528,8,FALSE),0)</f>
        <v>41</v>
      </c>
      <c r="CK389">
        <f>IFERROR(VLOOKUP($B389,'Raw Stats'!$BU$3:$CJ$528,9,FALSE),0)</f>
        <v>225</v>
      </c>
      <c r="CL389">
        <f>IFERROR(VLOOKUP($B389,'Raw Stats'!$BU$3:$CJ$528,10,FALSE),0)</f>
        <v>30</v>
      </c>
      <c r="CM389">
        <f>IFERROR(VLOOKUP($B389,'Raw Stats'!$BU$3:$CJ$528,11,FALSE)+VLOOKUP($B389,'Raw Stats'!$BU$3:$CJ$528,12,FALSE),0)</f>
        <v>3</v>
      </c>
      <c r="CN389">
        <f>IFERROR(VLOOKUP($B389,'Raw Stats'!$BU$3:$CJ$528,13,FALSE)+VLOOKUP($B389,'Raw Stats'!$BU$3:$CJ$528,14,FALSE),0)</f>
        <v>0</v>
      </c>
      <c r="CO389">
        <f>IFERROR(VLOOKUP($B389,'Raw Stats'!$BU$3:$CJ$528,15,FALSE),0)</f>
        <v>1</v>
      </c>
      <c r="CP389">
        <f>IFERROR(VLOOKUP($B389,'Raw Stats'!$BU$3:$CJ$528,16,FALSE),0)</f>
        <v>108</v>
      </c>
      <c r="CR389">
        <f>IFERROR(VLOOKUP($B389,'Raw Stats'!$BC$3:$BR$528,3,FALSE),0)</f>
        <v>47</v>
      </c>
      <c r="CS389">
        <f>IFERROR(VLOOKUP($B389,'Raw Stats'!$BC$3:$BR$528,4,FALSE),0)</f>
        <v>8</v>
      </c>
      <c r="CT389">
        <f>IFERROR(VLOOKUP($B389,'Raw Stats'!$BC$3:$BR$5288,5,FALSE),0)</f>
        <v>11</v>
      </c>
      <c r="CU389">
        <f>IFERROR(VLOOKUP($B389,'Raw Stats'!$BC$3:$BR$52888,6,FALSE),0)</f>
        <v>19</v>
      </c>
      <c r="CV389">
        <f>IFERROR(VLOOKUP($B389,'Raw Stats'!$BC$3:$BR$5288,7,FALSE),0)</f>
        <v>5</v>
      </c>
      <c r="CW389">
        <f>IFERROR(VLOOKUP($B389,'Raw Stats'!$BC$3:$BR$5288,8,FALSE),0)</f>
        <v>11</v>
      </c>
      <c r="CX389">
        <f>IFERROR(VLOOKUP($B389,'Raw Stats'!$BC$3:$BR$5288,9,FALSE),0)</f>
        <v>122</v>
      </c>
      <c r="CY389">
        <f>IFERROR(VLOOKUP($B389,'Raw Stats'!$BC$3:$BR$5288,10,FALSE),0)</f>
        <v>24</v>
      </c>
      <c r="CZ389">
        <f>IFERROR(VLOOKUP($B389,'Raw Stats'!$BC$3:$BR$5288,11,FALSE)+VLOOKUP($B389,'Raw Stats'!$BC$3:$BR$5288,12,FALSE),0)</f>
        <v>4</v>
      </c>
      <c r="DA389">
        <f>IFERROR(VLOOKUP($B389,'Raw Stats'!$BC$3:$BR$5288,13,FALSE)+VLOOKUP($B389,'Raw Stats'!$BC$3:$BR$5288,14,FALSE),0)</f>
        <v>0</v>
      </c>
      <c r="DB389">
        <f>IFERROR(VLOOKUP($B389,'Raw Stats'!$BC$3:$BR$5288,15,FALSE),0)</f>
        <v>2</v>
      </c>
      <c r="DC389">
        <f>IFERROR(VLOOKUP($B389,'Raw Stats'!$BC$3:$BR$5288,16,FALSE),0)</f>
        <v>80</v>
      </c>
      <c r="DE389">
        <f>IFERROR(VLOOKUP($B389,'Raw Stats'!$AK$3:$AZ$528,3,FALSE),0)</f>
        <v>82</v>
      </c>
      <c r="DF389">
        <f>IFERROR(VLOOKUP($B389,'Raw Stats'!$AK$3:$AZ$528,4,FALSE),0)</f>
        <v>17</v>
      </c>
      <c r="DG389">
        <f>IFERROR(VLOOKUP($B389,'Raw Stats'!$AK$3:$AZ$528,5,FALSE),0)</f>
        <v>20</v>
      </c>
      <c r="DH389">
        <f>IFERROR(VLOOKUP($B389,'Raw Stats'!$AK$3:$AZ$528,6,FALSE),0)</f>
        <v>37</v>
      </c>
      <c r="DI389">
        <f>IFERROR(VLOOKUP($B389,'Raw Stats'!$AK$3:$AZ$528,7,FALSE),0)</f>
        <v>-4</v>
      </c>
      <c r="DJ389">
        <f>IFERROR(VLOOKUP($B389,'Raw Stats'!$AK$3:$AZ$528,8,FALSE),0)</f>
        <v>46</v>
      </c>
      <c r="DK389">
        <f>IFERROR(VLOOKUP($B389,'Raw Stats'!$AK$3:$AZ$528,9,FALSE),0)</f>
        <v>189</v>
      </c>
      <c r="DL389">
        <f>IFERROR(VLOOKUP($B389,'Raw Stats'!$AK$3:$AZ$528,10,FALSE),0)</f>
        <v>48</v>
      </c>
      <c r="DM389">
        <f>IFERROR(VLOOKUP($B389,'Raw Stats'!$AK$3:$AZ$528,11,FALSE)+VLOOKUP($B389,'Raw Stats'!$AK$3:$AZ$528,12,FALSE),0)</f>
        <v>8</v>
      </c>
      <c r="DN389">
        <f>IFERROR(VLOOKUP($B389,'Raw Stats'!$AK$3:$AZ$528,13,FALSE)+VLOOKUP($B389,'Raw Stats'!$AK$3:$AZ$528,14,FALSE),0)</f>
        <v>0</v>
      </c>
      <c r="DO389">
        <f>IFERROR(VLOOKUP($B389,'Raw Stats'!$AK$3:$AZ$528,15,FALSE),0)</f>
        <v>0</v>
      </c>
      <c r="DP389">
        <f>IFERROR(VLOOKUP($B389,'Raw Stats'!$AK$3:$AZ$528,16,FALSE),0)</f>
        <v>184</v>
      </c>
      <c r="DR389">
        <f>IFERROR(VLOOKUP($B389,'Raw Stats'!$S$3:$AH$528,3,FALSE),0)</f>
        <v>24</v>
      </c>
      <c r="DS389">
        <f>IFERROR(VLOOKUP($B389,'Raw Stats'!$S$3:$AH$528,4,FALSE),0)</f>
        <v>6</v>
      </c>
      <c r="DT389">
        <f>IFERROR(VLOOKUP($B389,'Raw Stats'!$S$3:$AH$528,5,FALSE),0)</f>
        <v>7</v>
      </c>
      <c r="DU389">
        <f>IFERROR(VLOOKUP($B389,'Raw Stats'!$S$3:$AH$528,6,FALSE),0)</f>
        <v>13</v>
      </c>
      <c r="DV389">
        <f>IFERROR(VLOOKUP($B389,'Raw Stats'!$S$3:$AH$528,7,FALSE),0)</f>
        <v>2</v>
      </c>
      <c r="DW389">
        <f>IFERROR(VLOOKUP($B389,'Raw Stats'!$S$3:$AH$528,8,FALSE),0)</f>
        <v>10</v>
      </c>
      <c r="DX389">
        <f>IFERROR(VLOOKUP($B389,'Raw Stats'!$S$3:$AH$528,9,FALSE),0)</f>
        <v>56</v>
      </c>
      <c r="DY389">
        <f>IFERROR(VLOOKUP($B389,'Raw Stats'!$S$3:$AH$528,10,FALSE),0)</f>
        <v>9</v>
      </c>
      <c r="DZ389">
        <f>IFERROR(VLOOKUP($B389,'Raw Stats'!$S$3:$AH$528,11,FALSE)+VLOOKUP($B389,'Raw Stats'!$S$3:$AH$528,12,FALSE),0)</f>
        <v>0</v>
      </c>
      <c r="EA389">
        <f>IFERROR(VLOOKUP($B389,'Raw Stats'!$S$3:$AH$528,13,FALSE)+VLOOKUP($B389,'Raw Stats'!$S$3:$AH$528,14,FALSE),0)</f>
        <v>0</v>
      </c>
      <c r="EB389">
        <f>IFERROR(VLOOKUP($B389,'Raw Stats'!$S$3:$AH$528,15,FALSE),0)</f>
        <v>2</v>
      </c>
      <c r="EC389">
        <f>IFERROR(VLOOKUP($B389,'Raw Stats'!$S$3:$AH$528,16,FALSE),0)</f>
        <v>57</v>
      </c>
    </row>
    <row r="390" spans="1:133" x14ac:dyDescent="0.2">
      <c r="A390">
        <f>IFERROR(VLOOKUP(B390,Sheet2!$W$1:$X$300,2,FALSE),301)</f>
        <v>301</v>
      </c>
      <c r="B390" t="s">
        <v>345</v>
      </c>
      <c r="C390">
        <f t="shared" si="30"/>
        <v>0.50499384302699102</v>
      </c>
      <c r="D390">
        <f t="shared" si="31"/>
        <v>0.51507064696412963</v>
      </c>
      <c r="E390">
        <f t="shared" si="32"/>
        <v>0</v>
      </c>
      <c r="F390">
        <f t="shared" si="33"/>
        <v>0.60351325206756745</v>
      </c>
      <c r="G390">
        <f t="shared" si="34"/>
        <v>0.69150711225664119</v>
      </c>
      <c r="J390">
        <f>BS390*'Value Calculations'!$D$3</f>
        <v>1.6309417145041516</v>
      </c>
      <c r="K390">
        <f>BT390*'Value Calculations'!$D$4</f>
        <v>3.2561270404464993</v>
      </c>
      <c r="L390">
        <f>BU390*'Value Calculations'!$D$5</f>
        <v>3.7147334707409017</v>
      </c>
      <c r="M390">
        <f>BV390*'Value Calculations'!$D$6</f>
        <v>0.87545452343553998</v>
      </c>
      <c r="N390">
        <f>BW390*'Value Calculations'!$D$7</f>
        <v>5.2730926232755682</v>
      </c>
      <c r="O390">
        <f>BX390*'Value Calculations'!$D$8</f>
        <v>10.280477829985191</v>
      </c>
      <c r="P390">
        <f>BY390*'Value Calculations'!$D$9</f>
        <v>7.3052454255759702</v>
      </c>
      <c r="Q390">
        <f>BZ390*'Value Calculations'!$D$10</f>
        <v>0</v>
      </c>
      <c r="R390">
        <f>CA390*'Value Calculations'!$D$11</f>
        <v>0</v>
      </c>
      <c r="S390">
        <f>CB390*'Value Calculations'!$D$12</f>
        <v>0.81388273958941404</v>
      </c>
      <c r="T390">
        <f>CC390*'Value Calculations'!$D$13</f>
        <v>3.7145951734171012</v>
      </c>
      <c r="V390">
        <f>CF390*'Value Calculations'!$D$3</f>
        <v>4.0773542862603787</v>
      </c>
      <c r="W390">
        <f>CG390*'Value Calculations'!$D$4</f>
        <v>3.5817397444911494</v>
      </c>
      <c r="X390">
        <f>CH390*'Value Calculations'!$D$5</f>
        <v>5.5721002061113527</v>
      </c>
      <c r="Y390">
        <f>CI390*'Value Calculations'!$D$6</f>
        <v>-0.75038959151617712</v>
      </c>
      <c r="Z390">
        <f>CJ390*'Value Calculations'!$D$7</f>
        <v>5.3609775003301614</v>
      </c>
      <c r="AA390">
        <f>CK390*'Value Calculations'!$D$8</f>
        <v>8.7707573094978546</v>
      </c>
      <c r="AB390">
        <f>CL390*'Value Calculations'!$D$9</f>
        <v>6.92738790356342</v>
      </c>
      <c r="AC390">
        <f>CM390*'Value Calculations'!$D$10</f>
        <v>0</v>
      </c>
      <c r="AD390">
        <f>CN390*'Value Calculations'!$D$11</f>
        <v>0</v>
      </c>
      <c r="AE390">
        <f>CO390*'Value Calculations'!$D$12</f>
        <v>0</v>
      </c>
      <c r="AF390">
        <f>CP390*'Value Calculations'!$D$13</f>
        <v>5.0903711635715831</v>
      </c>
      <c r="AH390">
        <f>CS390*'Value Calculations'!$D$3</f>
        <v>0</v>
      </c>
      <c r="AI390">
        <f>CT390*'Value Calculations'!$D$4</f>
        <v>0.97683811213394978</v>
      </c>
      <c r="AJ390">
        <f>CU390*'Value Calculations'!$D$5</f>
        <v>1.3266905252646077</v>
      </c>
      <c r="AK390">
        <f>CV390*'Value Calculations'!$D$6</f>
        <v>-0.12506493191936285</v>
      </c>
      <c r="AL390">
        <f>CW390*'Value Calculations'!$D$7</f>
        <v>1.7576975410918561</v>
      </c>
      <c r="AM390">
        <f>CX390*'Value Calculations'!$D$8</f>
        <v>2.8756581342615917</v>
      </c>
      <c r="AN390">
        <f>CY390*'Value Calculations'!$D$9</f>
        <v>2.3930976394128178</v>
      </c>
      <c r="AO390">
        <f>CZ390*'Value Calculations'!$D$10</f>
        <v>0</v>
      </c>
      <c r="AP390">
        <f>DA390*'Value Calculations'!$D$11</f>
        <v>0</v>
      </c>
      <c r="AQ390">
        <f>DB390*'Value Calculations'!$D$12</f>
        <v>0</v>
      </c>
      <c r="AR390">
        <f>DC390*'Value Calculations'!$D$13</f>
        <v>2.4076079827703434</v>
      </c>
      <c r="AT390">
        <f>DF390*'Value Calculations'!$D$3</f>
        <v>2.8541480003822652</v>
      </c>
      <c r="AU390">
        <f>DG390*'Value Calculations'!$D$4</f>
        <v>4.5585778566250994</v>
      </c>
      <c r="AV390">
        <f>DH390*'Value Calculations'!$D$5</f>
        <v>5.5721002061113527</v>
      </c>
      <c r="AW390">
        <f>DI390*'Value Calculations'!$D$6</f>
        <v>-0.12506493191936285</v>
      </c>
      <c r="AX390">
        <f>DJ390*'Value Calculations'!$D$7</f>
        <v>6.679250656149053</v>
      </c>
      <c r="AY390">
        <f>DK390*'Value Calculations'!$D$8</f>
        <v>8.1956256826455363</v>
      </c>
      <c r="AZ390">
        <f>DL390*'Value Calculations'!$D$9</f>
        <v>5.9197678448632862</v>
      </c>
      <c r="BA390">
        <f>DM390*'Value Calculations'!$D$10</f>
        <v>0</v>
      </c>
      <c r="BB390">
        <f>DN390*'Value Calculations'!$D$11</f>
        <v>0.9907141480249374</v>
      </c>
      <c r="BC390">
        <f>DO390*'Value Calculations'!$D$12</f>
        <v>2.441648218768242</v>
      </c>
      <c r="BD390">
        <f>DP390*'Value Calculations'!$D$13</f>
        <v>5.1591599630793077</v>
      </c>
      <c r="BF390">
        <f>DS390*'Value Calculations'!$D$3</f>
        <v>4.8928251435124546</v>
      </c>
      <c r="BG390">
        <f>DT390*'Value Calculations'!$D$4</f>
        <v>6.1866413768483488</v>
      </c>
      <c r="BH390">
        <f>DU390*'Value Calculations'!$D$5</f>
        <v>8.2254812566405686</v>
      </c>
      <c r="BI390">
        <f>DV390*'Value Calculations'!$D$6</f>
        <v>0.87545452343553998</v>
      </c>
      <c r="BJ390">
        <f>DW390*'Value Calculations'!$D$7</f>
        <v>8.8763725825138735</v>
      </c>
      <c r="BK390">
        <f>DX390*'Value Calculations'!$D$8</f>
        <v>9.2021060296370933</v>
      </c>
      <c r="BL390">
        <f>DY390*'Value Calculations'!$D$9</f>
        <v>5.541910322850736</v>
      </c>
      <c r="BM390">
        <f>DZ390*'Value Calculations'!$D$10</f>
        <v>0.73063294815240942</v>
      </c>
      <c r="BN390">
        <f>EA390*'Value Calculations'!$D$11</f>
        <v>0.9907141480249374</v>
      </c>
      <c r="BO390">
        <f>EB390*'Value Calculations'!$D$12</f>
        <v>2.441648218768242</v>
      </c>
      <c r="BP390">
        <f>EC390*'Value Calculations'!$D$13</f>
        <v>8.0482895424037189</v>
      </c>
      <c r="BR390">
        <f>IFERROR(VLOOKUP($B390,'Raw Stats'!$CM$3:$DC$884,3,FALSE),0)</f>
        <v>73</v>
      </c>
      <c r="BS390">
        <f>IFERROR(VLOOKUP($B390,'Raw Stats'!$CM$3:$DC$884,4,FALSE),0)</f>
        <v>4</v>
      </c>
      <c r="BT390">
        <f>IFERROR(VLOOKUP($B390,'Raw Stats'!$CM$3:$DC$884,5,FALSE),0)</f>
        <v>10</v>
      </c>
      <c r="BU390">
        <f>IFERROR(VLOOKUP($B390,'Raw Stats'!$CM$3:$DC$884,6,FALSE),0)</f>
        <v>14</v>
      </c>
      <c r="BV390">
        <f>IFERROR(VLOOKUP($B390,'Raw Stats'!$CM$3:$DC$884,7,FALSE),0)</f>
        <v>7</v>
      </c>
      <c r="BW390">
        <f>IFERROR(VLOOKUP($B390,'Raw Stats'!$CM$3:$DC$884,8,FALSE),0)</f>
        <v>60</v>
      </c>
      <c r="BX390">
        <f>IFERROR(VLOOKUP($B390,'Raw Stats'!$CM$3:$DC$884,9,FALSE),0)</f>
        <v>143</v>
      </c>
      <c r="BY390">
        <f>IFERROR(VLOOKUP($B390,'Raw Stats'!$CM$3:$DC$884,10,FALSE),0)</f>
        <v>58</v>
      </c>
      <c r="BZ390">
        <f>IFERROR(VLOOKUP($B390,'Raw Stats'!$CM$3:$DC$884,11,FALSE)+VLOOKUP($B390,'Raw Stats'!$CM$3:$DC$884,12,FALSE),0)</f>
        <v>0</v>
      </c>
      <c r="CA390">
        <f>IFERROR(VLOOKUP($B390,'Raw Stats'!$CM$3:$DC$884,13,FALSE)+VLOOKUP($B390,'Raw Stats'!$CM$3:$DC$884,14,FALSE),0)</f>
        <v>0</v>
      </c>
      <c r="CB390">
        <f>IFERROR(VLOOKUP($B390,'Raw Stats'!$CM$3:$DC$884,15,FALSE),0)</f>
        <v>1</v>
      </c>
      <c r="CC390">
        <f>IFERROR(VLOOKUP($B390,'Raw Stats'!$CM$3:$DC$884,16,FALSE),0)</f>
        <v>54</v>
      </c>
      <c r="CE390">
        <f>IFERROR(VLOOKUP($B390,'Raw Stats'!$BU$3:$CJ$528,3,FALSE),0)</f>
        <v>75</v>
      </c>
      <c r="CF390">
        <f>IFERROR(VLOOKUP($B390,'Raw Stats'!$BU$3:$CJ$528,4,FALSE),0)</f>
        <v>10</v>
      </c>
      <c r="CG390">
        <f>IFERROR(VLOOKUP($B390,'Raw Stats'!$BU$3:$CJ$5288,5,FALSE),0)</f>
        <v>11</v>
      </c>
      <c r="CH390">
        <f>IFERROR(VLOOKUP($B390,'Raw Stats'!$BU$3:$CJ$528,6,FALSE),0)</f>
        <v>21</v>
      </c>
      <c r="CI390">
        <f>IFERROR(VLOOKUP($B390,'Raw Stats'!$BU$3:$CJ$528,7,FALSE),0)</f>
        <v>-6</v>
      </c>
      <c r="CJ390">
        <f>IFERROR(VLOOKUP($B390,'Raw Stats'!$BU$3:$CJ$528,8,FALSE),0)</f>
        <v>61</v>
      </c>
      <c r="CK390">
        <f>IFERROR(VLOOKUP($B390,'Raw Stats'!$BU$3:$CJ$528,9,FALSE),0)</f>
        <v>122</v>
      </c>
      <c r="CL390">
        <f>IFERROR(VLOOKUP($B390,'Raw Stats'!$BU$3:$CJ$528,10,FALSE),0)</f>
        <v>55</v>
      </c>
      <c r="CM390">
        <f>IFERROR(VLOOKUP($B390,'Raw Stats'!$BU$3:$CJ$528,11,FALSE)+VLOOKUP($B390,'Raw Stats'!$BU$3:$CJ$528,12,FALSE),0)</f>
        <v>0</v>
      </c>
      <c r="CN390">
        <f>IFERROR(VLOOKUP($B390,'Raw Stats'!$BU$3:$CJ$528,13,FALSE)+VLOOKUP($B390,'Raw Stats'!$BU$3:$CJ$528,14,FALSE),0)</f>
        <v>0</v>
      </c>
      <c r="CO390">
        <f>IFERROR(VLOOKUP($B390,'Raw Stats'!$BU$3:$CJ$528,15,FALSE),0)</f>
        <v>0</v>
      </c>
      <c r="CP390">
        <f>IFERROR(VLOOKUP($B390,'Raw Stats'!$BU$3:$CJ$528,16,FALSE),0)</f>
        <v>74</v>
      </c>
      <c r="CR390">
        <f>IFERROR(VLOOKUP($B390,'Raw Stats'!$BC$3:$BR$528,3,FALSE),0)</f>
        <v>0</v>
      </c>
      <c r="CS390">
        <f>IFERROR(VLOOKUP($B390,'Raw Stats'!$BC$3:$BR$528,4,FALSE),0)</f>
        <v>0</v>
      </c>
      <c r="CT390">
        <f>IFERROR(VLOOKUP($B390,'Raw Stats'!$BC$3:$BR$5288,5,FALSE),0)</f>
        <v>3</v>
      </c>
      <c r="CU390">
        <f>IFERROR(VLOOKUP($B390,'Raw Stats'!$BC$3:$BR$52888,6,FALSE),0)</f>
        <v>5</v>
      </c>
      <c r="CV390">
        <f>IFERROR(VLOOKUP($B390,'Raw Stats'!$BC$3:$BR$5288,7,FALSE),0)</f>
        <v>-1</v>
      </c>
      <c r="CW390">
        <f>IFERROR(VLOOKUP($B390,'Raw Stats'!$BC$3:$BR$5288,8,FALSE),0)</f>
        <v>20</v>
      </c>
      <c r="CX390">
        <f>IFERROR(VLOOKUP($B390,'Raw Stats'!$BC$3:$BR$5288,9,FALSE),0)</f>
        <v>40</v>
      </c>
      <c r="CY390">
        <f>IFERROR(VLOOKUP($B390,'Raw Stats'!$BC$3:$BR$5288,10,FALSE),0)</f>
        <v>19</v>
      </c>
      <c r="CZ390">
        <f>IFERROR(VLOOKUP($B390,'Raw Stats'!$BC$3:$BR$5288,11,FALSE)+VLOOKUP($B390,'Raw Stats'!$BC$3:$BR$5288,12,FALSE),0)</f>
        <v>0</v>
      </c>
      <c r="DA390">
        <f>IFERROR(VLOOKUP($B390,'Raw Stats'!$BC$3:$BR$5288,13,FALSE)+VLOOKUP($B390,'Raw Stats'!$BC$3:$BR$5288,14,FALSE),0)</f>
        <v>0</v>
      </c>
      <c r="DB390">
        <f>IFERROR(VLOOKUP($B390,'Raw Stats'!$BC$3:$BR$5288,15,FALSE),0)</f>
        <v>0</v>
      </c>
      <c r="DC390">
        <f>IFERROR(VLOOKUP($B390,'Raw Stats'!$BC$3:$BR$5288,16,FALSE),0)</f>
        <v>35</v>
      </c>
      <c r="DE390">
        <f>IFERROR(VLOOKUP($B390,'Raw Stats'!$AK$3:$AZ$528,3,FALSE),0)</f>
        <v>70</v>
      </c>
      <c r="DF390">
        <f>IFERROR(VLOOKUP($B390,'Raw Stats'!$AK$3:$AZ$528,4,FALSE),0)</f>
        <v>7</v>
      </c>
      <c r="DG390">
        <f>IFERROR(VLOOKUP($B390,'Raw Stats'!$AK$3:$AZ$528,5,FALSE),0)</f>
        <v>14</v>
      </c>
      <c r="DH390">
        <f>IFERROR(VLOOKUP($B390,'Raw Stats'!$AK$3:$AZ$528,6,FALSE),0)</f>
        <v>21</v>
      </c>
      <c r="DI390">
        <f>IFERROR(VLOOKUP($B390,'Raw Stats'!$AK$3:$AZ$528,7,FALSE),0)</f>
        <v>-1</v>
      </c>
      <c r="DJ390">
        <f>IFERROR(VLOOKUP($B390,'Raw Stats'!$AK$3:$AZ$528,8,FALSE),0)</f>
        <v>76</v>
      </c>
      <c r="DK390">
        <f>IFERROR(VLOOKUP($B390,'Raw Stats'!$AK$3:$AZ$528,9,FALSE),0)</f>
        <v>114</v>
      </c>
      <c r="DL390">
        <f>IFERROR(VLOOKUP($B390,'Raw Stats'!$AK$3:$AZ$528,10,FALSE),0)</f>
        <v>47</v>
      </c>
      <c r="DM390">
        <f>IFERROR(VLOOKUP($B390,'Raw Stats'!$AK$3:$AZ$528,11,FALSE)+VLOOKUP($B390,'Raw Stats'!$AK$3:$AZ$528,12,FALSE),0)</f>
        <v>0</v>
      </c>
      <c r="DN390">
        <f>IFERROR(VLOOKUP($B390,'Raw Stats'!$AK$3:$AZ$528,13,FALSE)+VLOOKUP($B390,'Raw Stats'!$AK$3:$AZ$528,14,FALSE),0)</f>
        <v>1</v>
      </c>
      <c r="DO390">
        <f>IFERROR(VLOOKUP($B390,'Raw Stats'!$AK$3:$AZ$528,15,FALSE),0)</f>
        <v>3</v>
      </c>
      <c r="DP390">
        <f>IFERROR(VLOOKUP($B390,'Raw Stats'!$AK$3:$AZ$528,16,FALSE),0)</f>
        <v>75</v>
      </c>
      <c r="DR390">
        <f>IFERROR(VLOOKUP($B390,'Raw Stats'!$S$3:$AH$528,3,FALSE),0)</f>
        <v>81</v>
      </c>
      <c r="DS390">
        <f>IFERROR(VLOOKUP($B390,'Raw Stats'!$S$3:$AH$528,4,FALSE),0)</f>
        <v>12</v>
      </c>
      <c r="DT390">
        <f>IFERROR(VLOOKUP($B390,'Raw Stats'!$S$3:$AH$528,5,FALSE),0)</f>
        <v>19</v>
      </c>
      <c r="DU390">
        <f>IFERROR(VLOOKUP($B390,'Raw Stats'!$S$3:$AH$528,6,FALSE),0)</f>
        <v>31</v>
      </c>
      <c r="DV390">
        <f>IFERROR(VLOOKUP($B390,'Raw Stats'!$S$3:$AH$528,7,FALSE),0)</f>
        <v>7</v>
      </c>
      <c r="DW390">
        <f>IFERROR(VLOOKUP($B390,'Raw Stats'!$S$3:$AH$528,8,FALSE),0)</f>
        <v>101</v>
      </c>
      <c r="DX390">
        <f>IFERROR(VLOOKUP($B390,'Raw Stats'!$S$3:$AH$528,9,FALSE),0)</f>
        <v>128</v>
      </c>
      <c r="DY390">
        <f>IFERROR(VLOOKUP($B390,'Raw Stats'!$S$3:$AH$528,10,FALSE),0)</f>
        <v>44</v>
      </c>
      <c r="DZ390">
        <f>IFERROR(VLOOKUP($B390,'Raw Stats'!$S$3:$AH$528,11,FALSE)+VLOOKUP($B390,'Raw Stats'!$S$3:$AH$528,12,FALSE),0)</f>
        <v>2</v>
      </c>
      <c r="EA390">
        <f>IFERROR(VLOOKUP($B390,'Raw Stats'!$S$3:$AH$528,13,FALSE)+VLOOKUP($B390,'Raw Stats'!$S$3:$AH$528,14,FALSE),0)</f>
        <v>1</v>
      </c>
      <c r="EB390">
        <f>IFERROR(VLOOKUP($B390,'Raw Stats'!$S$3:$AH$528,15,FALSE),0)</f>
        <v>3</v>
      </c>
      <c r="EC390">
        <f>IFERROR(VLOOKUP($B390,'Raw Stats'!$S$3:$AH$528,16,FALSE),0)</f>
        <v>117</v>
      </c>
    </row>
    <row r="391" spans="1:133" x14ac:dyDescent="0.2">
      <c r="A391">
        <f>IFERROR(VLOOKUP(B391,Sheet2!$W$1:$X$300,2,FALSE),301)</f>
        <v>287</v>
      </c>
      <c r="B391" t="s">
        <v>272</v>
      </c>
      <c r="C391">
        <f t="shared" si="30"/>
        <v>0.50482356969255693</v>
      </c>
      <c r="D391">
        <f t="shared" si="31"/>
        <v>0.64193531879753774</v>
      </c>
      <c r="E391">
        <f t="shared" si="32"/>
        <v>0</v>
      </c>
      <c r="F391">
        <f t="shared" si="33"/>
        <v>0</v>
      </c>
      <c r="G391">
        <f t="shared" si="34"/>
        <v>0</v>
      </c>
      <c r="J391">
        <f>BS391*'Value Calculations'!$D$3</f>
        <v>5.300560572138493</v>
      </c>
      <c r="K391">
        <f>BT391*'Value Calculations'!$D$4</f>
        <v>7.4890921930269485</v>
      </c>
      <c r="L391">
        <f>BU391*'Value Calculations'!$D$5</f>
        <v>9.5521717819051766</v>
      </c>
      <c r="M391">
        <f>BV391*'Value Calculations'!$D$6</f>
        <v>-0.37519479575808856</v>
      </c>
      <c r="N391">
        <f>BW391*'Value Calculations'!$D$7</f>
        <v>1.4061580328734848</v>
      </c>
      <c r="O391">
        <f>BX391*'Value Calculations'!$D$8</f>
        <v>1.5097205204873356</v>
      </c>
      <c r="P391">
        <f>BY391*'Value Calculations'!$D$9</f>
        <v>2.5190501467503346</v>
      </c>
      <c r="Q391">
        <f>BZ391*'Value Calculations'!$D$10</f>
        <v>4.0184812148382516</v>
      </c>
      <c r="R391">
        <f>CA391*'Value Calculations'!$D$11</f>
        <v>0</v>
      </c>
      <c r="S391">
        <f>CB391*'Value Calculations'!$D$12</f>
        <v>0</v>
      </c>
      <c r="T391">
        <f>CC391*'Value Calculations'!$D$13</f>
        <v>8.4610223394500643</v>
      </c>
      <c r="V391">
        <f>CF391*'Value Calculations'!$D$3</f>
        <v>3.6696188576343411</v>
      </c>
      <c r="W391">
        <f>CG391*'Value Calculations'!$D$4</f>
        <v>4.8841905606697491</v>
      </c>
      <c r="X391">
        <f>CH391*'Value Calculations'!$D$5</f>
        <v>6.3681145212701171</v>
      </c>
      <c r="Y391">
        <f>CI391*'Value Calculations'!$D$6</f>
        <v>1.0005194553549028</v>
      </c>
      <c r="Z391">
        <f>CJ391*'Value Calculations'!$D$7</f>
        <v>0.52730926232755682</v>
      </c>
      <c r="AA391">
        <f>CK391*'Value Calculations'!$D$8</f>
        <v>1.7972863339134948</v>
      </c>
      <c r="AB391">
        <f>CL391*'Value Calculations'!$D$9</f>
        <v>2.0152401174002676</v>
      </c>
      <c r="AC391">
        <f>CM391*'Value Calculations'!$D$10</f>
        <v>1.8265823703810236</v>
      </c>
      <c r="AD391">
        <f>CN391*'Value Calculations'!$D$11</f>
        <v>0</v>
      </c>
      <c r="AE391">
        <f>CO391*'Value Calculations'!$D$12</f>
        <v>0.81388273958941404</v>
      </c>
      <c r="AF391">
        <f>CP391*'Value Calculations'!$D$13</f>
        <v>4.0585391709557221</v>
      </c>
      <c r="AH391">
        <f>CS391*'Value Calculations'!$D$3</f>
        <v>0</v>
      </c>
      <c r="AI391">
        <f>CT391*'Value Calculations'!$D$4</f>
        <v>0</v>
      </c>
      <c r="AJ391">
        <f>CU391*'Value Calculations'!$D$5</f>
        <v>0</v>
      </c>
      <c r="AK391">
        <f>CV391*'Value Calculations'!$D$6</f>
        <v>0</v>
      </c>
      <c r="AL391">
        <f>CW391*'Value Calculations'!$D$7</f>
        <v>0</v>
      </c>
      <c r="AM391">
        <f>CX391*'Value Calculations'!$D$8</f>
        <v>0</v>
      </c>
      <c r="AN391">
        <f>CY391*'Value Calculations'!$D$9</f>
        <v>0</v>
      </c>
      <c r="AO391">
        <f>CZ391*'Value Calculations'!$D$10</f>
        <v>0</v>
      </c>
      <c r="AP391">
        <f>DA391*'Value Calculations'!$D$11</f>
        <v>0</v>
      </c>
      <c r="AQ391">
        <f>DB391*'Value Calculations'!$D$12</f>
        <v>0</v>
      </c>
      <c r="AR391">
        <f>DC391*'Value Calculations'!$D$13</f>
        <v>6.8788799507724097E-2</v>
      </c>
      <c r="AT391">
        <f>DF391*'Value Calculations'!$D$3</f>
        <v>0</v>
      </c>
      <c r="AU391">
        <f>DG391*'Value Calculations'!$D$4</f>
        <v>0</v>
      </c>
      <c r="AV391">
        <f>DH391*'Value Calculations'!$D$5</f>
        <v>0</v>
      </c>
      <c r="AW391">
        <f>DI391*'Value Calculations'!$D$6</f>
        <v>0</v>
      </c>
      <c r="AX391">
        <f>DJ391*'Value Calculations'!$D$7</f>
        <v>0</v>
      </c>
      <c r="AY391">
        <f>DK391*'Value Calculations'!$D$8</f>
        <v>0</v>
      </c>
      <c r="AZ391">
        <f>DL391*'Value Calculations'!$D$9</f>
        <v>0</v>
      </c>
      <c r="BA391">
        <f>DM391*'Value Calculations'!$D$10</f>
        <v>0</v>
      </c>
      <c r="BB391">
        <f>DN391*'Value Calculations'!$D$11</f>
        <v>0</v>
      </c>
      <c r="BC391">
        <f>DO391*'Value Calculations'!$D$12</f>
        <v>0</v>
      </c>
      <c r="BD391">
        <f>DP391*'Value Calculations'!$D$13</f>
        <v>0</v>
      </c>
      <c r="BF391">
        <f>DS391*'Value Calculations'!$D$3</f>
        <v>0</v>
      </c>
      <c r="BG391">
        <f>DT391*'Value Calculations'!$D$4</f>
        <v>0</v>
      </c>
      <c r="BH391">
        <f>DU391*'Value Calculations'!$D$5</f>
        <v>0</v>
      </c>
      <c r="BI391">
        <f>DV391*'Value Calculations'!$D$6</f>
        <v>0</v>
      </c>
      <c r="BJ391">
        <f>DW391*'Value Calculations'!$D$7</f>
        <v>0</v>
      </c>
      <c r="BK391">
        <f>DX391*'Value Calculations'!$D$8</f>
        <v>0</v>
      </c>
      <c r="BL391">
        <f>DY391*'Value Calculations'!$D$9</f>
        <v>0</v>
      </c>
      <c r="BM391">
        <f>DZ391*'Value Calculations'!$D$10</f>
        <v>0</v>
      </c>
      <c r="BN391">
        <f>EA391*'Value Calculations'!$D$11</f>
        <v>0</v>
      </c>
      <c r="BO391">
        <f>EB391*'Value Calculations'!$D$12</f>
        <v>0</v>
      </c>
      <c r="BP391">
        <f>EC391*'Value Calculations'!$D$13</f>
        <v>0</v>
      </c>
      <c r="BR391">
        <f>IFERROR(VLOOKUP($B391,'Raw Stats'!$CM$3:$DC$884,3,FALSE),0)</f>
        <v>79</v>
      </c>
      <c r="BS391">
        <f>IFERROR(VLOOKUP($B391,'Raw Stats'!$CM$3:$DC$884,4,FALSE),0)</f>
        <v>13</v>
      </c>
      <c r="BT391">
        <f>IFERROR(VLOOKUP($B391,'Raw Stats'!$CM$3:$DC$884,5,FALSE),0)</f>
        <v>23</v>
      </c>
      <c r="BU391">
        <f>IFERROR(VLOOKUP($B391,'Raw Stats'!$CM$3:$DC$884,6,FALSE),0)</f>
        <v>36</v>
      </c>
      <c r="BV391">
        <f>IFERROR(VLOOKUP($B391,'Raw Stats'!$CM$3:$DC$884,7,FALSE),0)</f>
        <v>-3</v>
      </c>
      <c r="BW391">
        <f>IFERROR(VLOOKUP($B391,'Raw Stats'!$CM$3:$DC$884,8,FALSE),0)</f>
        <v>16</v>
      </c>
      <c r="BX391">
        <f>IFERROR(VLOOKUP($B391,'Raw Stats'!$CM$3:$DC$884,9,FALSE),0)</f>
        <v>21</v>
      </c>
      <c r="BY391">
        <f>IFERROR(VLOOKUP($B391,'Raw Stats'!$CM$3:$DC$884,10,FALSE),0)</f>
        <v>20</v>
      </c>
      <c r="BZ391">
        <f>IFERROR(VLOOKUP($B391,'Raw Stats'!$CM$3:$DC$884,11,FALSE)+VLOOKUP($B391,'Raw Stats'!$CM$3:$DC$884,12,FALSE),0)</f>
        <v>11</v>
      </c>
      <c r="CA391">
        <f>IFERROR(VLOOKUP($B391,'Raw Stats'!$CM$3:$DC$884,13,FALSE)+VLOOKUP($B391,'Raw Stats'!$CM$3:$DC$884,14,FALSE),0)</f>
        <v>0</v>
      </c>
      <c r="CB391">
        <f>IFERROR(VLOOKUP($B391,'Raw Stats'!$CM$3:$DC$884,15,FALSE),0)</f>
        <v>0</v>
      </c>
      <c r="CC391">
        <f>IFERROR(VLOOKUP($B391,'Raw Stats'!$CM$3:$DC$884,16,FALSE),0)</f>
        <v>123</v>
      </c>
      <c r="CE391">
        <f>IFERROR(VLOOKUP($B391,'Raw Stats'!$BU$3:$CJ$528,3,FALSE),0)</f>
        <v>42</v>
      </c>
      <c r="CF391">
        <f>IFERROR(VLOOKUP($B391,'Raw Stats'!$BU$3:$CJ$528,4,FALSE),0)</f>
        <v>9</v>
      </c>
      <c r="CG391">
        <f>IFERROR(VLOOKUP($B391,'Raw Stats'!$BU$3:$CJ$5288,5,FALSE),0)</f>
        <v>15</v>
      </c>
      <c r="CH391">
        <f>IFERROR(VLOOKUP($B391,'Raw Stats'!$BU$3:$CJ$528,6,FALSE),0)</f>
        <v>24</v>
      </c>
      <c r="CI391">
        <f>IFERROR(VLOOKUP($B391,'Raw Stats'!$BU$3:$CJ$528,7,FALSE),0)</f>
        <v>8</v>
      </c>
      <c r="CJ391">
        <f>IFERROR(VLOOKUP($B391,'Raw Stats'!$BU$3:$CJ$528,8,FALSE),0)</f>
        <v>6</v>
      </c>
      <c r="CK391">
        <f>IFERROR(VLOOKUP($B391,'Raw Stats'!$BU$3:$CJ$528,9,FALSE),0)</f>
        <v>25</v>
      </c>
      <c r="CL391">
        <f>IFERROR(VLOOKUP($B391,'Raw Stats'!$BU$3:$CJ$528,10,FALSE),0)</f>
        <v>16</v>
      </c>
      <c r="CM391">
        <f>IFERROR(VLOOKUP($B391,'Raw Stats'!$BU$3:$CJ$528,11,FALSE)+VLOOKUP($B391,'Raw Stats'!$BU$3:$CJ$528,12,FALSE),0)</f>
        <v>5</v>
      </c>
      <c r="CN391">
        <f>IFERROR(VLOOKUP($B391,'Raw Stats'!$BU$3:$CJ$528,13,FALSE)+VLOOKUP($B391,'Raw Stats'!$BU$3:$CJ$528,14,FALSE),0)</f>
        <v>0</v>
      </c>
      <c r="CO391">
        <f>IFERROR(VLOOKUP($B391,'Raw Stats'!$BU$3:$CJ$528,15,FALSE),0)</f>
        <v>1</v>
      </c>
      <c r="CP391">
        <f>IFERROR(VLOOKUP($B391,'Raw Stats'!$BU$3:$CJ$528,16,FALSE),0)</f>
        <v>59</v>
      </c>
      <c r="CR391">
        <f>IFERROR(VLOOKUP($B391,'Raw Stats'!$BC$3:$BR$528,3,FALSE),0)</f>
        <v>0</v>
      </c>
      <c r="CS391">
        <f>IFERROR(VLOOKUP($B391,'Raw Stats'!$BC$3:$BR$528,4,FALSE),0)</f>
        <v>0</v>
      </c>
      <c r="CT391">
        <f>IFERROR(VLOOKUP($B391,'Raw Stats'!$BC$3:$BR$5288,5,FALSE),0)</f>
        <v>0</v>
      </c>
      <c r="CU391">
        <f>IFERROR(VLOOKUP($B391,'Raw Stats'!$BC$3:$BR$52888,6,FALSE),0)</f>
        <v>0</v>
      </c>
      <c r="CV391">
        <f>IFERROR(VLOOKUP($B391,'Raw Stats'!$BC$3:$BR$5288,7,FALSE),0)</f>
        <v>0</v>
      </c>
      <c r="CW391">
        <f>IFERROR(VLOOKUP($B391,'Raw Stats'!$BC$3:$BR$5288,8,FALSE),0)</f>
        <v>0</v>
      </c>
      <c r="CX391">
        <f>IFERROR(VLOOKUP($B391,'Raw Stats'!$BC$3:$BR$5288,9,FALSE),0)</f>
        <v>0</v>
      </c>
      <c r="CY391">
        <f>IFERROR(VLOOKUP($B391,'Raw Stats'!$BC$3:$BR$5288,10,FALSE),0)</f>
        <v>0</v>
      </c>
      <c r="CZ391">
        <f>IFERROR(VLOOKUP($B391,'Raw Stats'!$BC$3:$BR$5288,11,FALSE)+VLOOKUP($B391,'Raw Stats'!$BC$3:$BR$5288,12,FALSE),0)</f>
        <v>0</v>
      </c>
      <c r="DA391">
        <f>IFERROR(VLOOKUP($B391,'Raw Stats'!$BC$3:$BR$5288,13,FALSE)+VLOOKUP($B391,'Raw Stats'!$BC$3:$BR$5288,14,FALSE),0)</f>
        <v>0</v>
      </c>
      <c r="DB391">
        <f>IFERROR(VLOOKUP($B391,'Raw Stats'!$BC$3:$BR$5288,15,FALSE),0)</f>
        <v>0</v>
      </c>
      <c r="DC391">
        <f>IFERROR(VLOOKUP($B391,'Raw Stats'!$BC$3:$BR$5288,16,FALSE),0)</f>
        <v>1</v>
      </c>
      <c r="DE391">
        <f>IFERROR(VLOOKUP($B391,'Raw Stats'!$AK$3:$AZ$528,3,FALSE),0)</f>
        <v>0</v>
      </c>
      <c r="DF391">
        <f>IFERROR(VLOOKUP($B391,'Raw Stats'!$AK$3:$AZ$528,4,FALSE),0)</f>
        <v>0</v>
      </c>
      <c r="DG391">
        <f>IFERROR(VLOOKUP($B391,'Raw Stats'!$AK$3:$AZ$528,5,FALSE),0)</f>
        <v>0</v>
      </c>
      <c r="DH391">
        <f>IFERROR(VLOOKUP($B391,'Raw Stats'!$AK$3:$AZ$528,6,FALSE),0)</f>
        <v>0</v>
      </c>
      <c r="DI391">
        <f>IFERROR(VLOOKUP($B391,'Raw Stats'!$AK$3:$AZ$528,7,FALSE),0)</f>
        <v>0</v>
      </c>
      <c r="DJ391">
        <f>IFERROR(VLOOKUP($B391,'Raw Stats'!$AK$3:$AZ$528,8,FALSE),0)</f>
        <v>0</v>
      </c>
      <c r="DK391">
        <f>IFERROR(VLOOKUP($B391,'Raw Stats'!$AK$3:$AZ$528,9,FALSE),0)</f>
        <v>0</v>
      </c>
      <c r="DL391">
        <f>IFERROR(VLOOKUP($B391,'Raw Stats'!$AK$3:$AZ$528,10,FALSE),0)</f>
        <v>0</v>
      </c>
      <c r="DM391">
        <f>IFERROR(VLOOKUP($B391,'Raw Stats'!$AK$3:$AZ$528,11,FALSE)+VLOOKUP($B391,'Raw Stats'!$AK$3:$AZ$528,12,FALSE),0)</f>
        <v>0</v>
      </c>
      <c r="DN391">
        <f>IFERROR(VLOOKUP($B391,'Raw Stats'!$AK$3:$AZ$528,13,FALSE)+VLOOKUP($B391,'Raw Stats'!$AK$3:$AZ$528,14,FALSE),0)</f>
        <v>0</v>
      </c>
      <c r="DO391">
        <f>IFERROR(VLOOKUP($B391,'Raw Stats'!$AK$3:$AZ$528,15,FALSE),0)</f>
        <v>0</v>
      </c>
      <c r="DP391">
        <f>IFERROR(VLOOKUP($B391,'Raw Stats'!$AK$3:$AZ$528,16,FALSE),0)</f>
        <v>0</v>
      </c>
      <c r="DR391">
        <f>IFERROR(VLOOKUP($B391,'Raw Stats'!$S$3:$AH$528,3,FALSE),0)</f>
        <v>0</v>
      </c>
      <c r="DS391">
        <f>IFERROR(VLOOKUP($B391,'Raw Stats'!$S$3:$AH$528,4,FALSE),0)</f>
        <v>0</v>
      </c>
      <c r="DT391">
        <f>IFERROR(VLOOKUP($B391,'Raw Stats'!$S$3:$AH$528,5,FALSE),0)</f>
        <v>0</v>
      </c>
      <c r="DU391">
        <f>IFERROR(VLOOKUP($B391,'Raw Stats'!$S$3:$AH$528,6,FALSE),0)</f>
        <v>0</v>
      </c>
      <c r="DV391">
        <f>IFERROR(VLOOKUP($B391,'Raw Stats'!$S$3:$AH$528,7,FALSE),0)</f>
        <v>0</v>
      </c>
      <c r="DW391">
        <f>IFERROR(VLOOKUP($B391,'Raw Stats'!$S$3:$AH$528,8,FALSE),0)</f>
        <v>0</v>
      </c>
      <c r="DX391">
        <f>IFERROR(VLOOKUP($B391,'Raw Stats'!$S$3:$AH$528,9,FALSE),0)</f>
        <v>0</v>
      </c>
      <c r="DY391">
        <f>IFERROR(VLOOKUP($B391,'Raw Stats'!$S$3:$AH$528,10,FALSE),0)</f>
        <v>0</v>
      </c>
      <c r="DZ391">
        <f>IFERROR(VLOOKUP($B391,'Raw Stats'!$S$3:$AH$528,11,FALSE)+VLOOKUP($B391,'Raw Stats'!$S$3:$AH$528,12,FALSE),0)</f>
        <v>0</v>
      </c>
      <c r="EA391">
        <f>IFERROR(VLOOKUP($B391,'Raw Stats'!$S$3:$AH$528,13,FALSE)+VLOOKUP($B391,'Raw Stats'!$S$3:$AH$528,14,FALSE),0)</f>
        <v>0</v>
      </c>
      <c r="EB391">
        <f>IFERROR(VLOOKUP($B391,'Raw Stats'!$S$3:$AH$528,15,FALSE),0)</f>
        <v>0</v>
      </c>
      <c r="EC391">
        <f>IFERROR(VLOOKUP($B391,'Raw Stats'!$S$3:$AH$528,16,FALSE),0)</f>
        <v>0</v>
      </c>
    </row>
    <row r="392" spans="1:133" x14ac:dyDescent="0.2">
      <c r="A392">
        <f>IFERROR(VLOOKUP(B392,Sheet2!$W$1:$X$300,2,FALSE),301)</f>
        <v>301</v>
      </c>
      <c r="B392" t="s">
        <v>239</v>
      </c>
      <c r="C392">
        <f t="shared" si="30"/>
        <v>0.50366053177678516</v>
      </c>
      <c r="D392">
        <f t="shared" si="31"/>
        <v>0.69224849285309409</v>
      </c>
      <c r="E392">
        <f t="shared" si="32"/>
        <v>0.69017078716270508</v>
      </c>
      <c r="F392">
        <f t="shared" si="33"/>
        <v>0.78899569540472703</v>
      </c>
      <c r="G392">
        <f t="shared" si="34"/>
        <v>0.96454251202982655</v>
      </c>
      <c r="J392">
        <f>BS392*'Value Calculations'!$D$3</f>
        <v>1.6309417145041516</v>
      </c>
      <c r="K392">
        <f>BT392*'Value Calculations'!$D$4</f>
        <v>1.9536762242678996</v>
      </c>
      <c r="L392">
        <f>BU392*'Value Calculations'!$D$5</f>
        <v>2.6533810505292155</v>
      </c>
      <c r="M392">
        <f>BV392*'Value Calculations'!$D$6</f>
        <v>0</v>
      </c>
      <c r="N392">
        <f>BW392*'Value Calculations'!$D$7</f>
        <v>1.1425034017097064</v>
      </c>
      <c r="O392">
        <f>BX392*'Value Calculations'!$D$8</f>
        <v>2.8037666809050519</v>
      </c>
      <c r="P392">
        <f>BY392*'Value Calculations'!$D$9</f>
        <v>2.770955161425368</v>
      </c>
      <c r="Q392">
        <f>BZ392*'Value Calculations'!$D$10</f>
        <v>0</v>
      </c>
      <c r="R392">
        <f>CA392*'Value Calculations'!$D$11</f>
        <v>0</v>
      </c>
      <c r="S392">
        <f>CB392*'Value Calculations'!$D$12</f>
        <v>0</v>
      </c>
      <c r="T392">
        <f>CC392*'Value Calculations'!$D$13</f>
        <v>1.6509311881853783</v>
      </c>
      <c r="V392">
        <f>CF392*'Value Calculations'!$D$3</f>
        <v>4.0773542862603787</v>
      </c>
      <c r="W392">
        <f>CG392*'Value Calculations'!$D$4</f>
        <v>5.8610286728036982</v>
      </c>
      <c r="X392">
        <f>CH392*'Value Calculations'!$D$5</f>
        <v>7.4294669414818033</v>
      </c>
      <c r="Y392">
        <f>CI392*'Value Calculations'!$D$6</f>
        <v>1.0005194553549028</v>
      </c>
      <c r="Z392">
        <f>CJ392*'Value Calculations'!$D$7</f>
        <v>4.7457833609480113</v>
      </c>
      <c r="AA392">
        <f>CK392*'Value Calculations'!$D$8</f>
        <v>13.65937613774256</v>
      </c>
      <c r="AB392">
        <f>CL392*'Value Calculations'!$D$9</f>
        <v>7.6831029475885204</v>
      </c>
      <c r="AC392">
        <f>CM392*'Value Calculations'!$D$10</f>
        <v>0.73063294815240942</v>
      </c>
      <c r="AD392">
        <f>CN392*'Value Calculations'!$D$11</f>
        <v>1.9814282960498748</v>
      </c>
      <c r="AE392">
        <f>CO392*'Value Calculations'!$D$12</f>
        <v>2.441648218768242</v>
      </c>
      <c r="AF392">
        <f>CP392*'Value Calculations'!$D$13</f>
        <v>7.154035148803306</v>
      </c>
      <c r="AH392">
        <f>CS392*'Value Calculations'!$D$3</f>
        <v>3.2618834290083032</v>
      </c>
      <c r="AI392">
        <f>CT392*'Value Calculations'!$D$4</f>
        <v>4.2329651525804488</v>
      </c>
      <c r="AJ392">
        <f>CU392*'Value Calculations'!$D$5</f>
        <v>5.5721002061113527</v>
      </c>
      <c r="AK392">
        <f>CV392*'Value Calculations'!$D$6</f>
        <v>-0.25012986383872571</v>
      </c>
      <c r="AL392">
        <f>CW392*'Value Calculations'!$D$7</f>
        <v>3.1638555739653409</v>
      </c>
      <c r="AM392">
        <f>CX392*'Value Calculations'!$D$8</f>
        <v>6.9734709755843598</v>
      </c>
      <c r="AN392">
        <f>CY392*'Value Calculations'!$D$9</f>
        <v>5.1640528008381859</v>
      </c>
      <c r="AO392">
        <f>CZ392*'Value Calculations'!$D$10</f>
        <v>0</v>
      </c>
      <c r="AP392">
        <f>DA392*'Value Calculations'!$D$11</f>
        <v>0</v>
      </c>
      <c r="AQ392">
        <f>DB392*'Value Calculations'!$D$12</f>
        <v>0.81388273958941404</v>
      </c>
      <c r="AR392">
        <f>DC392*'Value Calculations'!$D$13</f>
        <v>4.1961167699711694</v>
      </c>
      <c r="AT392">
        <f>DF392*'Value Calculations'!$D$3</f>
        <v>7.7469731438947198</v>
      </c>
      <c r="AU392">
        <f>DG392*'Value Calculations'!$D$4</f>
        <v>6.1866413768483488</v>
      </c>
      <c r="AV392">
        <f>DH392*'Value Calculations'!$D$5</f>
        <v>10.082847992011018</v>
      </c>
      <c r="AW392">
        <f>DI392*'Value Calculations'!$D$6</f>
        <v>0.62532465959681427</v>
      </c>
      <c r="AX392">
        <f>DJ392*'Value Calculations'!$D$7</f>
        <v>3.8669345904020833</v>
      </c>
      <c r="AY392">
        <f>DK392*'Value Calculations'!$D$8</f>
        <v>11.502632537046367</v>
      </c>
      <c r="AZ392">
        <f>DL392*'Value Calculations'!$D$9</f>
        <v>5.1640528008381859</v>
      </c>
      <c r="BA392">
        <f>DM392*'Value Calculations'!$D$10</f>
        <v>2.1918988444572283</v>
      </c>
      <c r="BB392">
        <f>DN392*'Value Calculations'!$D$11</f>
        <v>3.9628565920997496</v>
      </c>
      <c r="BC392">
        <f>DO392*'Value Calculations'!$D$12</f>
        <v>3.2555309583576562</v>
      </c>
      <c r="BD392">
        <f>DP392*'Value Calculations'!$D$13</f>
        <v>10.111953527635443</v>
      </c>
      <c r="BF392">
        <f>DS392*'Value Calculations'!$D$3</f>
        <v>4.8928251435124546</v>
      </c>
      <c r="BG392">
        <f>DT392*'Value Calculations'!$D$4</f>
        <v>5.8610286728036982</v>
      </c>
      <c r="BH392">
        <f>DU392*'Value Calculations'!$D$5</f>
        <v>7.960143151587646</v>
      </c>
      <c r="BI392">
        <f>DV392*'Value Calculations'!$D$6</f>
        <v>1.75090904687108</v>
      </c>
      <c r="BJ392">
        <f>DW392*'Value Calculations'!$D$7</f>
        <v>11.337149140042472</v>
      </c>
      <c r="BK392">
        <f>DX392*'Value Calculations'!$D$8</f>
        <v>13.80315904445564</v>
      </c>
      <c r="BL392">
        <f>DY392*'Value Calculations'!$D$9</f>
        <v>4.9121477861631524</v>
      </c>
      <c r="BM392">
        <f>DZ392*'Value Calculations'!$D$10</f>
        <v>0</v>
      </c>
      <c r="BN392">
        <f>EA392*'Value Calculations'!$D$11</f>
        <v>5.9442848881496246</v>
      </c>
      <c r="BO392">
        <f>EB392*'Value Calculations'!$D$12</f>
        <v>1.6277654791788281</v>
      </c>
      <c r="BP392">
        <f>EC392*'Value Calculations'!$D$13</f>
        <v>6.5349359532337896</v>
      </c>
      <c r="BR392">
        <f>IFERROR(VLOOKUP($B392,'Raw Stats'!$CM$3:$DC$884,3,FALSE),0)</f>
        <v>29</v>
      </c>
      <c r="BS392">
        <f>IFERROR(VLOOKUP($B392,'Raw Stats'!$CM$3:$DC$884,4,FALSE),0)</f>
        <v>4</v>
      </c>
      <c r="BT392">
        <f>IFERROR(VLOOKUP($B392,'Raw Stats'!$CM$3:$DC$884,5,FALSE),0)</f>
        <v>6</v>
      </c>
      <c r="BU392">
        <f>IFERROR(VLOOKUP($B392,'Raw Stats'!$CM$3:$DC$884,6,FALSE),0)</f>
        <v>10</v>
      </c>
      <c r="BV392">
        <f>IFERROR(VLOOKUP($B392,'Raw Stats'!$CM$3:$DC$884,7,FALSE),0)</f>
        <v>0</v>
      </c>
      <c r="BW392">
        <f>IFERROR(VLOOKUP($B392,'Raw Stats'!$CM$3:$DC$884,8,FALSE),0)</f>
        <v>13</v>
      </c>
      <c r="BX392">
        <f>IFERROR(VLOOKUP($B392,'Raw Stats'!$CM$3:$DC$884,9,FALSE),0)</f>
        <v>39</v>
      </c>
      <c r="BY392">
        <f>IFERROR(VLOOKUP($B392,'Raw Stats'!$CM$3:$DC$884,10,FALSE),0)</f>
        <v>22</v>
      </c>
      <c r="BZ392">
        <f>IFERROR(VLOOKUP($B392,'Raw Stats'!$CM$3:$DC$884,11,FALSE)+VLOOKUP($B392,'Raw Stats'!$CM$3:$DC$884,12,FALSE),0)</f>
        <v>0</v>
      </c>
      <c r="CA392">
        <f>IFERROR(VLOOKUP($B392,'Raw Stats'!$CM$3:$DC$884,13,FALSE)+VLOOKUP($B392,'Raw Stats'!$CM$3:$DC$884,14,FALSE),0)</f>
        <v>0</v>
      </c>
      <c r="CB392">
        <f>IFERROR(VLOOKUP($B392,'Raw Stats'!$CM$3:$DC$884,15,FALSE),0)</f>
        <v>0</v>
      </c>
      <c r="CC392">
        <f>IFERROR(VLOOKUP($B392,'Raw Stats'!$CM$3:$DC$884,16,FALSE),0)</f>
        <v>24</v>
      </c>
      <c r="CE392">
        <f>IFERROR(VLOOKUP($B392,'Raw Stats'!$BU$3:$CJ$528,3,FALSE),0)</f>
        <v>82</v>
      </c>
      <c r="CF392">
        <f>IFERROR(VLOOKUP($B392,'Raw Stats'!$BU$3:$CJ$528,4,FALSE),0)</f>
        <v>10</v>
      </c>
      <c r="CG392">
        <f>IFERROR(VLOOKUP($B392,'Raw Stats'!$BU$3:$CJ$5288,5,FALSE),0)</f>
        <v>18</v>
      </c>
      <c r="CH392">
        <f>IFERROR(VLOOKUP($B392,'Raw Stats'!$BU$3:$CJ$528,6,FALSE),0)</f>
        <v>28</v>
      </c>
      <c r="CI392">
        <f>IFERROR(VLOOKUP($B392,'Raw Stats'!$BU$3:$CJ$528,7,FALSE),0)</f>
        <v>8</v>
      </c>
      <c r="CJ392">
        <f>IFERROR(VLOOKUP($B392,'Raw Stats'!$BU$3:$CJ$528,8,FALSE),0)</f>
        <v>54</v>
      </c>
      <c r="CK392">
        <f>IFERROR(VLOOKUP($B392,'Raw Stats'!$BU$3:$CJ$528,9,FALSE),0)</f>
        <v>190</v>
      </c>
      <c r="CL392">
        <f>IFERROR(VLOOKUP($B392,'Raw Stats'!$BU$3:$CJ$528,10,FALSE),0)</f>
        <v>61</v>
      </c>
      <c r="CM392">
        <f>IFERROR(VLOOKUP($B392,'Raw Stats'!$BU$3:$CJ$528,11,FALSE)+VLOOKUP($B392,'Raw Stats'!$BU$3:$CJ$528,12,FALSE),0)</f>
        <v>2</v>
      </c>
      <c r="CN392">
        <f>IFERROR(VLOOKUP($B392,'Raw Stats'!$BU$3:$CJ$528,13,FALSE)+VLOOKUP($B392,'Raw Stats'!$BU$3:$CJ$528,14,FALSE),0)</f>
        <v>2</v>
      </c>
      <c r="CO392">
        <f>IFERROR(VLOOKUP($B392,'Raw Stats'!$BU$3:$CJ$528,15,FALSE),0)</f>
        <v>3</v>
      </c>
      <c r="CP392">
        <f>IFERROR(VLOOKUP($B392,'Raw Stats'!$BU$3:$CJ$528,16,FALSE),0)</f>
        <v>104</v>
      </c>
      <c r="CR392">
        <f>IFERROR(VLOOKUP($B392,'Raw Stats'!$BC$3:$BR$528,3,FALSE),0)</f>
        <v>48</v>
      </c>
      <c r="CS392">
        <f>IFERROR(VLOOKUP($B392,'Raw Stats'!$BC$3:$BR$528,4,FALSE),0)</f>
        <v>8</v>
      </c>
      <c r="CT392">
        <f>IFERROR(VLOOKUP($B392,'Raw Stats'!$BC$3:$BR$5288,5,FALSE),0)</f>
        <v>13</v>
      </c>
      <c r="CU392">
        <f>IFERROR(VLOOKUP($B392,'Raw Stats'!$BC$3:$BR$52888,6,FALSE),0)</f>
        <v>21</v>
      </c>
      <c r="CV392">
        <f>IFERROR(VLOOKUP($B392,'Raw Stats'!$BC$3:$BR$5288,7,FALSE),0)</f>
        <v>-2</v>
      </c>
      <c r="CW392">
        <f>IFERROR(VLOOKUP($B392,'Raw Stats'!$BC$3:$BR$5288,8,FALSE),0)</f>
        <v>36</v>
      </c>
      <c r="CX392">
        <f>IFERROR(VLOOKUP($B392,'Raw Stats'!$BC$3:$BR$5288,9,FALSE),0)</f>
        <v>97</v>
      </c>
      <c r="CY392">
        <f>IFERROR(VLOOKUP($B392,'Raw Stats'!$BC$3:$BR$5288,10,FALSE),0)</f>
        <v>41</v>
      </c>
      <c r="CZ392">
        <f>IFERROR(VLOOKUP($B392,'Raw Stats'!$BC$3:$BR$5288,11,FALSE)+VLOOKUP($B392,'Raw Stats'!$BC$3:$BR$5288,12,FALSE),0)</f>
        <v>0</v>
      </c>
      <c r="DA392">
        <f>IFERROR(VLOOKUP($B392,'Raw Stats'!$BC$3:$BR$5288,13,FALSE)+VLOOKUP($B392,'Raw Stats'!$BC$3:$BR$5288,14,FALSE),0)</f>
        <v>0</v>
      </c>
      <c r="DB392">
        <f>IFERROR(VLOOKUP($B392,'Raw Stats'!$BC$3:$BR$5288,15,FALSE),0)</f>
        <v>1</v>
      </c>
      <c r="DC392">
        <f>IFERROR(VLOOKUP($B392,'Raw Stats'!$BC$3:$BR$5288,16,FALSE),0)</f>
        <v>61</v>
      </c>
      <c r="DE392">
        <f>IFERROR(VLOOKUP($B392,'Raw Stats'!$AK$3:$AZ$528,3,FALSE),0)</f>
        <v>82</v>
      </c>
      <c r="DF392">
        <f>IFERROR(VLOOKUP($B392,'Raw Stats'!$AK$3:$AZ$528,4,FALSE),0)</f>
        <v>19</v>
      </c>
      <c r="DG392">
        <f>IFERROR(VLOOKUP($B392,'Raw Stats'!$AK$3:$AZ$528,5,FALSE),0)</f>
        <v>19</v>
      </c>
      <c r="DH392">
        <f>IFERROR(VLOOKUP($B392,'Raw Stats'!$AK$3:$AZ$528,6,FALSE),0)</f>
        <v>38</v>
      </c>
      <c r="DI392">
        <f>IFERROR(VLOOKUP($B392,'Raw Stats'!$AK$3:$AZ$528,7,FALSE),0)</f>
        <v>5</v>
      </c>
      <c r="DJ392">
        <f>IFERROR(VLOOKUP($B392,'Raw Stats'!$AK$3:$AZ$528,8,FALSE),0)</f>
        <v>44</v>
      </c>
      <c r="DK392">
        <f>IFERROR(VLOOKUP($B392,'Raw Stats'!$AK$3:$AZ$528,9,FALSE),0)</f>
        <v>160</v>
      </c>
      <c r="DL392">
        <f>IFERROR(VLOOKUP($B392,'Raw Stats'!$AK$3:$AZ$528,10,FALSE),0)</f>
        <v>41</v>
      </c>
      <c r="DM392">
        <f>IFERROR(VLOOKUP($B392,'Raw Stats'!$AK$3:$AZ$528,11,FALSE)+VLOOKUP($B392,'Raw Stats'!$AK$3:$AZ$528,12,FALSE),0)</f>
        <v>6</v>
      </c>
      <c r="DN392">
        <f>IFERROR(VLOOKUP($B392,'Raw Stats'!$AK$3:$AZ$528,13,FALSE)+VLOOKUP($B392,'Raw Stats'!$AK$3:$AZ$528,14,FALSE),0)</f>
        <v>4</v>
      </c>
      <c r="DO392">
        <f>IFERROR(VLOOKUP($B392,'Raw Stats'!$AK$3:$AZ$528,15,FALSE),0)</f>
        <v>4</v>
      </c>
      <c r="DP392">
        <f>IFERROR(VLOOKUP($B392,'Raw Stats'!$AK$3:$AZ$528,16,FALSE),0)</f>
        <v>147</v>
      </c>
      <c r="DR392">
        <f>IFERROR(VLOOKUP($B392,'Raw Stats'!$S$3:$AH$528,3,FALSE),0)</f>
        <v>67</v>
      </c>
      <c r="DS392">
        <f>IFERROR(VLOOKUP($B392,'Raw Stats'!$S$3:$AH$528,4,FALSE),0)</f>
        <v>12</v>
      </c>
      <c r="DT392">
        <f>IFERROR(VLOOKUP($B392,'Raw Stats'!$S$3:$AH$528,5,FALSE),0)</f>
        <v>18</v>
      </c>
      <c r="DU392">
        <f>IFERROR(VLOOKUP($B392,'Raw Stats'!$S$3:$AH$528,6,FALSE),0)</f>
        <v>30</v>
      </c>
      <c r="DV392">
        <f>IFERROR(VLOOKUP($B392,'Raw Stats'!$S$3:$AH$528,7,FALSE),0)</f>
        <v>14</v>
      </c>
      <c r="DW392">
        <f>IFERROR(VLOOKUP($B392,'Raw Stats'!$S$3:$AH$528,8,FALSE),0)</f>
        <v>129</v>
      </c>
      <c r="DX392">
        <f>IFERROR(VLOOKUP($B392,'Raw Stats'!$S$3:$AH$528,9,FALSE),0)</f>
        <v>192</v>
      </c>
      <c r="DY392">
        <f>IFERROR(VLOOKUP($B392,'Raw Stats'!$S$3:$AH$528,10,FALSE),0)</f>
        <v>39</v>
      </c>
      <c r="DZ392">
        <f>IFERROR(VLOOKUP($B392,'Raw Stats'!$S$3:$AH$528,11,FALSE)+VLOOKUP($B392,'Raw Stats'!$S$3:$AH$528,12,FALSE),0)</f>
        <v>0</v>
      </c>
      <c r="EA392">
        <f>IFERROR(VLOOKUP($B392,'Raw Stats'!$S$3:$AH$528,13,FALSE)+VLOOKUP($B392,'Raw Stats'!$S$3:$AH$528,14,FALSE),0)</f>
        <v>6</v>
      </c>
      <c r="EB392">
        <f>IFERROR(VLOOKUP($B392,'Raw Stats'!$S$3:$AH$528,15,FALSE),0)</f>
        <v>2</v>
      </c>
      <c r="EC392">
        <f>IFERROR(VLOOKUP($B392,'Raw Stats'!$S$3:$AH$528,16,FALSE),0)</f>
        <v>95</v>
      </c>
    </row>
    <row r="393" spans="1:133" x14ac:dyDescent="0.2">
      <c r="A393">
        <f>IFERROR(VLOOKUP(B393,Sheet2!$W$1:$X$300,2,FALSE),301)</f>
        <v>301</v>
      </c>
      <c r="B393" t="s">
        <v>406</v>
      </c>
      <c r="C393">
        <f t="shared" si="30"/>
        <v>0.50331314300453434</v>
      </c>
      <c r="D393">
        <f t="shared" si="31"/>
        <v>0.39312741741045154</v>
      </c>
      <c r="E393">
        <f t="shared" si="32"/>
        <v>0.57806544634877577</v>
      </c>
      <c r="F393">
        <f t="shared" si="33"/>
        <v>0</v>
      </c>
      <c r="G393">
        <f t="shared" si="34"/>
        <v>0.46608369974456104</v>
      </c>
      <c r="J393">
        <f>BS393*'Value Calculations'!$D$3</f>
        <v>1.2232062858781136</v>
      </c>
      <c r="K393">
        <f>BT393*'Value Calculations'!$D$4</f>
        <v>3.2561270404464993</v>
      </c>
      <c r="L393">
        <f>BU393*'Value Calculations'!$D$5</f>
        <v>3.4493953656879803</v>
      </c>
      <c r="M393">
        <f>BV393*'Value Calculations'!$D$6</f>
        <v>0.37519479575808856</v>
      </c>
      <c r="N393">
        <f>BW393*'Value Calculations'!$D$7</f>
        <v>4.8336682380026037</v>
      </c>
      <c r="O393">
        <f>BX393*'Value Calculations'!$D$8</f>
        <v>5.535641908453564</v>
      </c>
      <c r="P393">
        <f>BY393*'Value Calculations'!$D$9</f>
        <v>3.7785752201255018</v>
      </c>
      <c r="Q393">
        <f>BZ393*'Value Calculations'!$D$10</f>
        <v>0</v>
      </c>
      <c r="R393">
        <f>CA393*'Value Calculations'!$D$11</f>
        <v>0.9907141480249374</v>
      </c>
      <c r="S393">
        <f>CB393*'Value Calculations'!$D$12</f>
        <v>0</v>
      </c>
      <c r="T393">
        <f>CC393*'Value Calculations'!$D$13</f>
        <v>3.2330735768630325</v>
      </c>
      <c r="V393">
        <f>CF393*'Value Calculations'!$D$3</f>
        <v>2.8541480003822652</v>
      </c>
      <c r="W393">
        <f>CG393*'Value Calculations'!$D$4</f>
        <v>0.97683811213394978</v>
      </c>
      <c r="X393">
        <f>CH393*'Value Calculations'!$D$5</f>
        <v>2.6533810505292155</v>
      </c>
      <c r="Y393">
        <f>CI393*'Value Calculations'!$D$6</f>
        <v>-0.75038959151617712</v>
      </c>
      <c r="Z393">
        <f>CJ393*'Value Calculations'!$D$7</f>
        <v>3.0759706969107481</v>
      </c>
      <c r="AA393">
        <f>CK393*'Value Calculations'!$D$8</f>
        <v>5.176184641670865</v>
      </c>
      <c r="AB393">
        <f>CL393*'Value Calculations'!$D$9</f>
        <v>3.0228601761004015</v>
      </c>
      <c r="AC393">
        <f>CM393*'Value Calculations'!$D$10</f>
        <v>0</v>
      </c>
      <c r="AD393">
        <f>CN393*'Value Calculations'!$D$11</f>
        <v>0.9907141480249374</v>
      </c>
      <c r="AE393">
        <f>CO393*'Value Calculations'!$D$12</f>
        <v>1.6277654791788281</v>
      </c>
      <c r="AF393">
        <f>CP393*'Value Calculations'!$D$13</f>
        <v>4.7464271660329622</v>
      </c>
      <c r="AH393">
        <f>CS393*'Value Calculations'!$D$3</f>
        <v>2.4464125717562273</v>
      </c>
      <c r="AI393">
        <f>CT393*'Value Calculations'!$D$4</f>
        <v>2.9305143364018491</v>
      </c>
      <c r="AJ393">
        <f>CU393*'Value Calculations'!$D$5</f>
        <v>3.980071575793823</v>
      </c>
      <c r="AK393">
        <f>CV393*'Value Calculations'!$D$6</f>
        <v>-0.25012986383872571</v>
      </c>
      <c r="AL393">
        <f>CW393*'Value Calculations'!$D$7</f>
        <v>2.7244311886923769</v>
      </c>
      <c r="AM393">
        <f>CX393*'Value Calculations'!$D$8</f>
        <v>3.5945726678269896</v>
      </c>
      <c r="AN393">
        <f>CY393*'Value Calculations'!$D$9</f>
        <v>1.8892876100627509</v>
      </c>
      <c r="AO393">
        <f>CZ393*'Value Calculations'!$D$10</f>
        <v>0</v>
      </c>
      <c r="AP393">
        <f>DA393*'Value Calculations'!$D$11</f>
        <v>2.9721424440748123</v>
      </c>
      <c r="AQ393">
        <f>DB393*'Value Calculations'!$D$12</f>
        <v>0.81388273958941404</v>
      </c>
      <c r="AR393">
        <f>DC393*'Value Calculations'!$D$13</f>
        <v>4.3336943689866185</v>
      </c>
      <c r="AT393">
        <f>DF393*'Value Calculations'!$D$3</f>
        <v>0</v>
      </c>
      <c r="AU393">
        <f>DG393*'Value Calculations'!$D$4</f>
        <v>0</v>
      </c>
      <c r="AV393">
        <f>DH393*'Value Calculations'!$D$5</f>
        <v>0</v>
      </c>
      <c r="AW393">
        <f>DI393*'Value Calculations'!$D$6</f>
        <v>0</v>
      </c>
      <c r="AX393">
        <f>DJ393*'Value Calculations'!$D$7</f>
        <v>0</v>
      </c>
      <c r="AY393">
        <f>DK393*'Value Calculations'!$D$8</f>
        <v>0</v>
      </c>
      <c r="AZ393">
        <f>DL393*'Value Calculations'!$D$9</f>
        <v>0</v>
      </c>
      <c r="BA393">
        <f>DM393*'Value Calculations'!$D$10</f>
        <v>0</v>
      </c>
      <c r="BB393">
        <f>DN393*'Value Calculations'!$D$11</f>
        <v>0</v>
      </c>
      <c r="BC393">
        <f>DO393*'Value Calculations'!$D$12</f>
        <v>0</v>
      </c>
      <c r="BD393">
        <f>DP393*'Value Calculations'!$D$13</f>
        <v>0</v>
      </c>
      <c r="BF393">
        <f>DS393*'Value Calculations'!$D$3</f>
        <v>1.2232062858781136</v>
      </c>
      <c r="BG393">
        <f>DT393*'Value Calculations'!$D$4</f>
        <v>1.9536762242678996</v>
      </c>
      <c r="BH393">
        <f>DU393*'Value Calculations'!$D$5</f>
        <v>2.3880429454762941</v>
      </c>
      <c r="BI393">
        <f>DV393*'Value Calculations'!$D$6</f>
        <v>-0.12506493191936285</v>
      </c>
      <c r="BJ393">
        <f>DW393*'Value Calculations'!$D$7</f>
        <v>5.800401885603125</v>
      </c>
      <c r="BK393">
        <f>DX393*'Value Calculations'!$D$8</f>
        <v>9.5615632964197914</v>
      </c>
      <c r="BL393">
        <f>DY393*'Value Calculations'!$D$9</f>
        <v>2.770955161425368</v>
      </c>
      <c r="BM393">
        <f>DZ393*'Value Calculations'!$D$10</f>
        <v>0</v>
      </c>
      <c r="BN393">
        <f>EA393*'Value Calculations'!$D$11</f>
        <v>0.9907141480249374</v>
      </c>
      <c r="BO393">
        <f>EB393*'Value Calculations'!$D$12</f>
        <v>0</v>
      </c>
      <c r="BP393">
        <f>EC393*'Value Calculations'!$D$13</f>
        <v>4.3336943689866185</v>
      </c>
      <c r="BR393">
        <f>IFERROR(VLOOKUP($B393,'Raw Stats'!$CM$3:$DC$884,3,FALSE),0)</f>
        <v>53</v>
      </c>
      <c r="BS393">
        <f>IFERROR(VLOOKUP($B393,'Raw Stats'!$CM$3:$DC$884,4,FALSE),0)</f>
        <v>3</v>
      </c>
      <c r="BT393">
        <f>IFERROR(VLOOKUP($B393,'Raw Stats'!$CM$3:$DC$884,5,FALSE),0)</f>
        <v>10</v>
      </c>
      <c r="BU393">
        <f>IFERROR(VLOOKUP($B393,'Raw Stats'!$CM$3:$DC$884,6,FALSE),0)</f>
        <v>13</v>
      </c>
      <c r="BV393">
        <f>IFERROR(VLOOKUP($B393,'Raw Stats'!$CM$3:$DC$884,7,FALSE),0)</f>
        <v>3</v>
      </c>
      <c r="BW393">
        <f>IFERROR(VLOOKUP($B393,'Raw Stats'!$CM$3:$DC$884,8,FALSE),0)</f>
        <v>55</v>
      </c>
      <c r="BX393">
        <f>IFERROR(VLOOKUP($B393,'Raw Stats'!$CM$3:$DC$884,9,FALSE),0)</f>
        <v>77</v>
      </c>
      <c r="BY393">
        <f>IFERROR(VLOOKUP($B393,'Raw Stats'!$CM$3:$DC$884,10,FALSE),0)</f>
        <v>30</v>
      </c>
      <c r="BZ393">
        <f>IFERROR(VLOOKUP($B393,'Raw Stats'!$CM$3:$DC$884,11,FALSE)+VLOOKUP($B393,'Raw Stats'!$CM$3:$DC$884,12,FALSE),0)</f>
        <v>0</v>
      </c>
      <c r="CA393">
        <f>IFERROR(VLOOKUP($B393,'Raw Stats'!$CM$3:$DC$884,13,FALSE)+VLOOKUP($B393,'Raw Stats'!$CM$3:$DC$884,14,FALSE),0)</f>
        <v>1</v>
      </c>
      <c r="CB393">
        <f>IFERROR(VLOOKUP($B393,'Raw Stats'!$CM$3:$DC$884,15,FALSE),0)</f>
        <v>0</v>
      </c>
      <c r="CC393">
        <f>IFERROR(VLOOKUP($B393,'Raw Stats'!$CM$3:$DC$884,16,FALSE),0)</f>
        <v>47</v>
      </c>
      <c r="CE393">
        <f>IFERROR(VLOOKUP($B393,'Raw Stats'!$BU$3:$CJ$528,3,FALSE),0)</f>
        <v>62</v>
      </c>
      <c r="CF393">
        <f>IFERROR(VLOOKUP($B393,'Raw Stats'!$BU$3:$CJ$528,4,FALSE),0)</f>
        <v>7</v>
      </c>
      <c r="CG393">
        <f>IFERROR(VLOOKUP($B393,'Raw Stats'!$BU$3:$CJ$5288,5,FALSE),0)</f>
        <v>3</v>
      </c>
      <c r="CH393">
        <f>IFERROR(VLOOKUP($B393,'Raw Stats'!$BU$3:$CJ$528,6,FALSE),0)</f>
        <v>10</v>
      </c>
      <c r="CI393">
        <f>IFERROR(VLOOKUP($B393,'Raw Stats'!$BU$3:$CJ$528,7,FALSE),0)</f>
        <v>-6</v>
      </c>
      <c r="CJ393">
        <f>IFERROR(VLOOKUP($B393,'Raw Stats'!$BU$3:$CJ$528,8,FALSE),0)</f>
        <v>35</v>
      </c>
      <c r="CK393">
        <f>IFERROR(VLOOKUP($B393,'Raw Stats'!$BU$3:$CJ$528,9,FALSE),0)</f>
        <v>72</v>
      </c>
      <c r="CL393">
        <f>IFERROR(VLOOKUP($B393,'Raw Stats'!$BU$3:$CJ$528,10,FALSE),0)</f>
        <v>24</v>
      </c>
      <c r="CM393">
        <f>IFERROR(VLOOKUP($B393,'Raw Stats'!$BU$3:$CJ$528,11,FALSE)+VLOOKUP($B393,'Raw Stats'!$BU$3:$CJ$528,12,FALSE),0)</f>
        <v>0</v>
      </c>
      <c r="CN393">
        <f>IFERROR(VLOOKUP($B393,'Raw Stats'!$BU$3:$CJ$528,13,FALSE)+VLOOKUP($B393,'Raw Stats'!$BU$3:$CJ$528,14,FALSE),0)</f>
        <v>1</v>
      </c>
      <c r="CO393">
        <f>IFERROR(VLOOKUP($B393,'Raw Stats'!$BU$3:$CJ$528,15,FALSE),0)</f>
        <v>2</v>
      </c>
      <c r="CP393">
        <f>IFERROR(VLOOKUP($B393,'Raw Stats'!$BU$3:$CJ$528,16,FALSE),0)</f>
        <v>69</v>
      </c>
      <c r="CR393">
        <f>IFERROR(VLOOKUP($B393,'Raw Stats'!$BC$3:$BR$528,3,FALSE),0)</f>
        <v>44</v>
      </c>
      <c r="CS393">
        <f>IFERROR(VLOOKUP($B393,'Raw Stats'!$BC$3:$BR$528,4,FALSE),0)</f>
        <v>6</v>
      </c>
      <c r="CT393">
        <f>IFERROR(VLOOKUP($B393,'Raw Stats'!$BC$3:$BR$5288,5,FALSE),0)</f>
        <v>9</v>
      </c>
      <c r="CU393">
        <f>IFERROR(VLOOKUP($B393,'Raw Stats'!$BC$3:$BR$52888,6,FALSE),0)</f>
        <v>15</v>
      </c>
      <c r="CV393">
        <f>IFERROR(VLOOKUP($B393,'Raw Stats'!$BC$3:$BR$5288,7,FALSE),0)</f>
        <v>-2</v>
      </c>
      <c r="CW393">
        <f>IFERROR(VLOOKUP($B393,'Raw Stats'!$BC$3:$BR$5288,8,FALSE),0)</f>
        <v>31</v>
      </c>
      <c r="CX393">
        <f>IFERROR(VLOOKUP($B393,'Raw Stats'!$BC$3:$BR$5288,9,FALSE),0)</f>
        <v>50</v>
      </c>
      <c r="CY393">
        <f>IFERROR(VLOOKUP($B393,'Raw Stats'!$BC$3:$BR$5288,10,FALSE),0)</f>
        <v>15</v>
      </c>
      <c r="CZ393">
        <f>IFERROR(VLOOKUP($B393,'Raw Stats'!$BC$3:$BR$5288,11,FALSE)+VLOOKUP($B393,'Raw Stats'!$BC$3:$BR$5288,12,FALSE),0)</f>
        <v>0</v>
      </c>
      <c r="DA393">
        <f>IFERROR(VLOOKUP($B393,'Raw Stats'!$BC$3:$BR$5288,13,FALSE)+VLOOKUP($B393,'Raw Stats'!$BC$3:$BR$5288,14,FALSE),0)</f>
        <v>3</v>
      </c>
      <c r="DB393">
        <f>IFERROR(VLOOKUP($B393,'Raw Stats'!$BC$3:$BR$5288,15,FALSE),0)</f>
        <v>1</v>
      </c>
      <c r="DC393">
        <f>IFERROR(VLOOKUP($B393,'Raw Stats'!$BC$3:$BR$5288,16,FALSE),0)</f>
        <v>63</v>
      </c>
      <c r="DE393">
        <f>IFERROR(VLOOKUP($B393,'Raw Stats'!$AK$3:$AZ$528,3,FALSE),0)</f>
        <v>0</v>
      </c>
      <c r="DF393">
        <f>IFERROR(VLOOKUP($B393,'Raw Stats'!$AK$3:$AZ$528,4,FALSE),0)</f>
        <v>0</v>
      </c>
      <c r="DG393">
        <f>IFERROR(VLOOKUP($B393,'Raw Stats'!$AK$3:$AZ$528,5,FALSE),0)</f>
        <v>0</v>
      </c>
      <c r="DH393">
        <f>IFERROR(VLOOKUP($B393,'Raw Stats'!$AK$3:$AZ$528,6,FALSE),0)</f>
        <v>0</v>
      </c>
      <c r="DI393">
        <f>IFERROR(VLOOKUP($B393,'Raw Stats'!$AK$3:$AZ$528,7,FALSE),0)</f>
        <v>0</v>
      </c>
      <c r="DJ393">
        <f>IFERROR(VLOOKUP($B393,'Raw Stats'!$AK$3:$AZ$528,8,FALSE),0)</f>
        <v>0</v>
      </c>
      <c r="DK393">
        <f>IFERROR(VLOOKUP($B393,'Raw Stats'!$AK$3:$AZ$528,9,FALSE),0)</f>
        <v>0</v>
      </c>
      <c r="DL393">
        <f>IFERROR(VLOOKUP($B393,'Raw Stats'!$AK$3:$AZ$528,10,FALSE),0)</f>
        <v>0</v>
      </c>
      <c r="DM393">
        <f>IFERROR(VLOOKUP($B393,'Raw Stats'!$AK$3:$AZ$528,11,FALSE)+VLOOKUP($B393,'Raw Stats'!$AK$3:$AZ$528,12,FALSE),0)</f>
        <v>0</v>
      </c>
      <c r="DN393">
        <f>IFERROR(VLOOKUP($B393,'Raw Stats'!$AK$3:$AZ$528,13,FALSE)+VLOOKUP($B393,'Raw Stats'!$AK$3:$AZ$528,14,FALSE),0)</f>
        <v>0</v>
      </c>
      <c r="DO393">
        <f>IFERROR(VLOOKUP($B393,'Raw Stats'!$AK$3:$AZ$528,15,FALSE),0)</f>
        <v>0</v>
      </c>
      <c r="DP393">
        <f>IFERROR(VLOOKUP($B393,'Raw Stats'!$AK$3:$AZ$528,16,FALSE),0)</f>
        <v>0</v>
      </c>
      <c r="DR393">
        <f>IFERROR(VLOOKUP($B393,'Raw Stats'!$S$3:$AH$528,3,FALSE),0)</f>
        <v>62</v>
      </c>
      <c r="DS393">
        <f>IFERROR(VLOOKUP($B393,'Raw Stats'!$S$3:$AH$528,4,FALSE),0)</f>
        <v>3</v>
      </c>
      <c r="DT393">
        <f>IFERROR(VLOOKUP($B393,'Raw Stats'!$S$3:$AH$528,5,FALSE),0)</f>
        <v>6</v>
      </c>
      <c r="DU393">
        <f>IFERROR(VLOOKUP($B393,'Raw Stats'!$S$3:$AH$528,6,FALSE),0)</f>
        <v>9</v>
      </c>
      <c r="DV393">
        <f>IFERROR(VLOOKUP($B393,'Raw Stats'!$S$3:$AH$528,7,FALSE),0)</f>
        <v>-1</v>
      </c>
      <c r="DW393">
        <f>IFERROR(VLOOKUP($B393,'Raw Stats'!$S$3:$AH$528,8,FALSE),0)</f>
        <v>66</v>
      </c>
      <c r="DX393">
        <f>IFERROR(VLOOKUP($B393,'Raw Stats'!$S$3:$AH$528,9,FALSE),0)</f>
        <v>133</v>
      </c>
      <c r="DY393">
        <f>IFERROR(VLOOKUP($B393,'Raw Stats'!$S$3:$AH$528,10,FALSE),0)</f>
        <v>22</v>
      </c>
      <c r="DZ393">
        <f>IFERROR(VLOOKUP($B393,'Raw Stats'!$S$3:$AH$528,11,FALSE)+VLOOKUP($B393,'Raw Stats'!$S$3:$AH$528,12,FALSE),0)</f>
        <v>0</v>
      </c>
      <c r="EA393">
        <f>IFERROR(VLOOKUP($B393,'Raw Stats'!$S$3:$AH$528,13,FALSE)+VLOOKUP($B393,'Raw Stats'!$S$3:$AH$528,14,FALSE),0)</f>
        <v>1</v>
      </c>
      <c r="EB393">
        <f>IFERROR(VLOOKUP($B393,'Raw Stats'!$S$3:$AH$528,15,FALSE),0)</f>
        <v>0</v>
      </c>
      <c r="EC393">
        <f>IFERROR(VLOOKUP($B393,'Raw Stats'!$S$3:$AH$528,16,FALSE),0)</f>
        <v>63</v>
      </c>
    </row>
    <row r="394" spans="1:133" x14ac:dyDescent="0.2">
      <c r="A394">
        <f>IFERROR(VLOOKUP(B394,Sheet2!$W$1:$X$300,2,FALSE),301)</f>
        <v>301</v>
      </c>
      <c r="B394" t="s">
        <v>401</v>
      </c>
      <c r="C394">
        <f t="shared" si="30"/>
        <v>0.4971720647509914</v>
      </c>
      <c r="D394">
        <f t="shared" si="31"/>
        <v>0.40963212732373339</v>
      </c>
      <c r="E394">
        <f t="shared" si="32"/>
        <v>0</v>
      </c>
      <c r="F394">
        <f t="shared" si="33"/>
        <v>0</v>
      </c>
      <c r="G394">
        <f t="shared" si="34"/>
        <v>0</v>
      </c>
      <c r="J394">
        <f>BS394*'Value Calculations'!$D$3</f>
        <v>3.6696188576343411</v>
      </c>
      <c r="K394">
        <f>BT394*'Value Calculations'!$D$4</f>
        <v>7.1634794889822988</v>
      </c>
      <c r="L394">
        <f>BU394*'Value Calculations'!$D$5</f>
        <v>8.2254812566405686</v>
      </c>
      <c r="M394">
        <f>BV394*'Value Calculations'!$D$6</f>
        <v>1.6258441149517171</v>
      </c>
      <c r="N394">
        <f>BW394*'Value Calculations'!$D$7</f>
        <v>1.0546185246551136</v>
      </c>
      <c r="O394">
        <f>BX394*'Value Calculations'!$D$8</f>
        <v>0.64702308020885813</v>
      </c>
      <c r="P394">
        <f>BY394*'Value Calculations'!$D$9</f>
        <v>3.4007176981129517</v>
      </c>
      <c r="Q394">
        <f>BZ394*'Value Calculations'!$D$10</f>
        <v>0.73063294815240942</v>
      </c>
      <c r="R394">
        <f>CA394*'Value Calculations'!$D$11</f>
        <v>0</v>
      </c>
      <c r="S394">
        <f>CB394*'Value Calculations'!$D$12</f>
        <v>1.6277654791788281</v>
      </c>
      <c r="T394">
        <f>CC394*'Value Calculations'!$D$13</f>
        <v>7.154035148803306</v>
      </c>
      <c r="V394">
        <f>CF394*'Value Calculations'!$D$3</f>
        <v>5.300560572138493</v>
      </c>
      <c r="W394">
        <f>CG394*'Value Calculations'!$D$4</f>
        <v>2.6049016323571994</v>
      </c>
      <c r="X394">
        <f>CH394*'Value Calculations'!$D$5</f>
        <v>5.5721002061113527</v>
      </c>
      <c r="Y394">
        <f>CI394*'Value Calculations'!$D$6</f>
        <v>0.75038959151617712</v>
      </c>
      <c r="Z394">
        <f>CJ394*'Value Calculations'!$D$7</f>
        <v>2.2850068034194129</v>
      </c>
      <c r="AA394">
        <f>CK394*'Value Calculations'!$D$8</f>
        <v>0.64702308020885813</v>
      </c>
      <c r="AB394">
        <f>CL394*'Value Calculations'!$D$9</f>
        <v>2.8969076687628847</v>
      </c>
      <c r="AC394">
        <f>CM394*'Value Calculations'!$D$10</f>
        <v>0.73063294815240942</v>
      </c>
      <c r="AD394">
        <f>CN394*'Value Calculations'!$D$11</f>
        <v>0</v>
      </c>
      <c r="AE394">
        <f>CO394*'Value Calculations'!$D$12</f>
        <v>0.81388273958941404</v>
      </c>
      <c r="AF394">
        <f>CP394*'Value Calculations'!$D$13</f>
        <v>5.4343151611102041</v>
      </c>
      <c r="AH394">
        <f>CS394*'Value Calculations'!$D$3</f>
        <v>0</v>
      </c>
      <c r="AI394">
        <f>CT394*'Value Calculations'!$D$4</f>
        <v>0</v>
      </c>
      <c r="AJ394">
        <f>CU394*'Value Calculations'!$D$5</f>
        <v>0</v>
      </c>
      <c r="AK394">
        <f>CV394*'Value Calculations'!$D$6</f>
        <v>0</v>
      </c>
      <c r="AL394">
        <f>CW394*'Value Calculations'!$D$7</f>
        <v>0</v>
      </c>
      <c r="AM394">
        <f>CX394*'Value Calculations'!$D$8</f>
        <v>0</v>
      </c>
      <c r="AN394">
        <f>CY394*'Value Calculations'!$D$9</f>
        <v>0</v>
      </c>
      <c r="AO394">
        <f>CZ394*'Value Calculations'!$D$10</f>
        <v>0</v>
      </c>
      <c r="AP394">
        <f>DA394*'Value Calculations'!$D$11</f>
        <v>0</v>
      </c>
      <c r="AQ394">
        <f>DB394*'Value Calculations'!$D$12</f>
        <v>0</v>
      </c>
      <c r="AR394">
        <f>DC394*'Value Calculations'!$D$13</f>
        <v>0</v>
      </c>
      <c r="AT394">
        <f>DF394*'Value Calculations'!$D$3</f>
        <v>0</v>
      </c>
      <c r="AU394">
        <f>DG394*'Value Calculations'!$D$4</f>
        <v>0</v>
      </c>
      <c r="AV394">
        <f>DH394*'Value Calculations'!$D$5</f>
        <v>0</v>
      </c>
      <c r="AW394">
        <f>DI394*'Value Calculations'!$D$6</f>
        <v>0</v>
      </c>
      <c r="AX394">
        <f>DJ394*'Value Calculations'!$D$7</f>
        <v>0</v>
      </c>
      <c r="AY394">
        <f>DK394*'Value Calculations'!$D$8</f>
        <v>0</v>
      </c>
      <c r="AZ394">
        <f>DL394*'Value Calculations'!$D$9</f>
        <v>0</v>
      </c>
      <c r="BA394">
        <f>DM394*'Value Calculations'!$D$10</f>
        <v>0</v>
      </c>
      <c r="BB394">
        <f>DN394*'Value Calculations'!$D$11</f>
        <v>0</v>
      </c>
      <c r="BC394">
        <f>DO394*'Value Calculations'!$D$12</f>
        <v>0</v>
      </c>
      <c r="BD394">
        <f>DP394*'Value Calculations'!$D$13</f>
        <v>0</v>
      </c>
      <c r="BF394">
        <f>DS394*'Value Calculations'!$D$3</f>
        <v>0</v>
      </c>
      <c r="BG394">
        <f>DT394*'Value Calculations'!$D$4</f>
        <v>0</v>
      </c>
      <c r="BH394">
        <f>DU394*'Value Calculations'!$D$5</f>
        <v>0</v>
      </c>
      <c r="BI394">
        <f>DV394*'Value Calculations'!$D$6</f>
        <v>0</v>
      </c>
      <c r="BJ394">
        <f>DW394*'Value Calculations'!$D$7</f>
        <v>0</v>
      </c>
      <c r="BK394">
        <f>DX394*'Value Calculations'!$D$8</f>
        <v>0</v>
      </c>
      <c r="BL394">
        <f>DY394*'Value Calculations'!$D$9</f>
        <v>0</v>
      </c>
      <c r="BM394">
        <f>DZ394*'Value Calculations'!$D$10</f>
        <v>0</v>
      </c>
      <c r="BN394">
        <f>EA394*'Value Calculations'!$D$11</f>
        <v>0</v>
      </c>
      <c r="BO394">
        <f>EB394*'Value Calculations'!$D$12</f>
        <v>0</v>
      </c>
      <c r="BP394">
        <f>EC394*'Value Calculations'!$D$13</f>
        <v>0</v>
      </c>
      <c r="BR394">
        <f>IFERROR(VLOOKUP($B394,'Raw Stats'!$CM$3:$DC$884,3,FALSE),0)</f>
        <v>71</v>
      </c>
      <c r="BS394">
        <f>IFERROR(VLOOKUP($B394,'Raw Stats'!$CM$3:$DC$884,4,FALSE),0)</f>
        <v>9</v>
      </c>
      <c r="BT394">
        <f>IFERROR(VLOOKUP($B394,'Raw Stats'!$CM$3:$DC$884,5,FALSE),0)</f>
        <v>22</v>
      </c>
      <c r="BU394">
        <f>IFERROR(VLOOKUP($B394,'Raw Stats'!$CM$3:$DC$884,6,FALSE),0)</f>
        <v>31</v>
      </c>
      <c r="BV394">
        <f>IFERROR(VLOOKUP($B394,'Raw Stats'!$CM$3:$DC$884,7,FALSE),0)</f>
        <v>13</v>
      </c>
      <c r="BW394">
        <f>IFERROR(VLOOKUP($B394,'Raw Stats'!$CM$3:$DC$884,8,FALSE),0)</f>
        <v>12</v>
      </c>
      <c r="BX394">
        <f>IFERROR(VLOOKUP($B394,'Raw Stats'!$CM$3:$DC$884,9,FALSE),0)</f>
        <v>9</v>
      </c>
      <c r="BY394">
        <f>IFERROR(VLOOKUP($B394,'Raw Stats'!$CM$3:$DC$884,10,FALSE),0)</f>
        <v>27</v>
      </c>
      <c r="BZ394">
        <f>IFERROR(VLOOKUP($B394,'Raw Stats'!$CM$3:$DC$884,11,FALSE)+VLOOKUP($B394,'Raw Stats'!$CM$3:$DC$884,12,FALSE),0)</f>
        <v>2</v>
      </c>
      <c r="CA394">
        <f>IFERROR(VLOOKUP($B394,'Raw Stats'!$CM$3:$DC$884,13,FALSE)+VLOOKUP($B394,'Raw Stats'!$CM$3:$DC$884,14,FALSE),0)</f>
        <v>0</v>
      </c>
      <c r="CB394">
        <f>IFERROR(VLOOKUP($B394,'Raw Stats'!$CM$3:$DC$884,15,FALSE),0)</f>
        <v>2</v>
      </c>
      <c r="CC394">
        <f>IFERROR(VLOOKUP($B394,'Raw Stats'!$CM$3:$DC$884,16,FALSE),0)</f>
        <v>104</v>
      </c>
      <c r="CE394">
        <f>IFERROR(VLOOKUP($B394,'Raw Stats'!$BU$3:$CJ$528,3,FALSE),0)</f>
        <v>66</v>
      </c>
      <c r="CF394">
        <f>IFERROR(VLOOKUP($B394,'Raw Stats'!$BU$3:$CJ$528,4,FALSE),0)</f>
        <v>13</v>
      </c>
      <c r="CG394">
        <f>IFERROR(VLOOKUP($B394,'Raw Stats'!$BU$3:$CJ$5288,5,FALSE),0)</f>
        <v>8</v>
      </c>
      <c r="CH394">
        <f>IFERROR(VLOOKUP($B394,'Raw Stats'!$BU$3:$CJ$528,6,FALSE),0)</f>
        <v>21</v>
      </c>
      <c r="CI394">
        <f>IFERROR(VLOOKUP($B394,'Raw Stats'!$BU$3:$CJ$528,7,FALSE),0)</f>
        <v>6</v>
      </c>
      <c r="CJ394">
        <f>IFERROR(VLOOKUP($B394,'Raw Stats'!$BU$3:$CJ$528,8,FALSE),0)</f>
        <v>26</v>
      </c>
      <c r="CK394">
        <f>IFERROR(VLOOKUP($B394,'Raw Stats'!$BU$3:$CJ$528,9,FALSE),0)</f>
        <v>9</v>
      </c>
      <c r="CL394">
        <f>IFERROR(VLOOKUP($B394,'Raw Stats'!$BU$3:$CJ$528,10,FALSE),0)</f>
        <v>23</v>
      </c>
      <c r="CM394">
        <f>IFERROR(VLOOKUP($B394,'Raw Stats'!$BU$3:$CJ$528,11,FALSE)+VLOOKUP($B394,'Raw Stats'!$BU$3:$CJ$528,12,FALSE),0)</f>
        <v>2</v>
      </c>
      <c r="CN394">
        <f>IFERROR(VLOOKUP($B394,'Raw Stats'!$BU$3:$CJ$528,13,FALSE)+VLOOKUP($B394,'Raw Stats'!$BU$3:$CJ$528,14,FALSE),0)</f>
        <v>0</v>
      </c>
      <c r="CO394">
        <f>IFERROR(VLOOKUP($B394,'Raw Stats'!$BU$3:$CJ$528,15,FALSE),0)</f>
        <v>1</v>
      </c>
      <c r="CP394">
        <f>IFERROR(VLOOKUP($B394,'Raw Stats'!$BU$3:$CJ$528,16,FALSE),0)</f>
        <v>79</v>
      </c>
      <c r="CR394">
        <f>IFERROR(VLOOKUP($B394,'Raw Stats'!$BC$3:$BR$528,3,FALSE),0)</f>
        <v>0</v>
      </c>
      <c r="CS394">
        <f>IFERROR(VLOOKUP($B394,'Raw Stats'!$BC$3:$BR$528,4,FALSE),0)</f>
        <v>0</v>
      </c>
      <c r="CT394">
        <f>IFERROR(VLOOKUP($B394,'Raw Stats'!$BC$3:$BR$5288,5,FALSE),0)</f>
        <v>0</v>
      </c>
      <c r="CU394">
        <f>IFERROR(VLOOKUP($B394,'Raw Stats'!$BC$3:$BR$52888,6,FALSE),0)</f>
        <v>0</v>
      </c>
      <c r="CV394">
        <f>IFERROR(VLOOKUP($B394,'Raw Stats'!$BC$3:$BR$5288,7,FALSE),0)</f>
        <v>0</v>
      </c>
      <c r="CW394">
        <f>IFERROR(VLOOKUP($B394,'Raw Stats'!$BC$3:$BR$5288,8,FALSE),0)</f>
        <v>0</v>
      </c>
      <c r="CX394">
        <f>IFERROR(VLOOKUP($B394,'Raw Stats'!$BC$3:$BR$5288,9,FALSE),0)</f>
        <v>0</v>
      </c>
      <c r="CY394">
        <f>IFERROR(VLOOKUP($B394,'Raw Stats'!$BC$3:$BR$5288,10,FALSE),0)</f>
        <v>0</v>
      </c>
      <c r="CZ394">
        <f>IFERROR(VLOOKUP($B394,'Raw Stats'!$BC$3:$BR$5288,11,FALSE)+VLOOKUP($B394,'Raw Stats'!$BC$3:$BR$5288,12,FALSE),0)</f>
        <v>0</v>
      </c>
      <c r="DA394">
        <f>IFERROR(VLOOKUP($B394,'Raw Stats'!$BC$3:$BR$5288,13,FALSE)+VLOOKUP($B394,'Raw Stats'!$BC$3:$BR$5288,14,FALSE),0)</f>
        <v>0</v>
      </c>
      <c r="DB394">
        <f>IFERROR(VLOOKUP($B394,'Raw Stats'!$BC$3:$BR$5288,15,FALSE),0)</f>
        <v>0</v>
      </c>
      <c r="DC394">
        <f>IFERROR(VLOOKUP($B394,'Raw Stats'!$BC$3:$BR$5288,16,FALSE),0)</f>
        <v>0</v>
      </c>
      <c r="DE394">
        <f>IFERROR(VLOOKUP($B394,'Raw Stats'!$AK$3:$AZ$528,3,FALSE),0)</f>
        <v>0</v>
      </c>
      <c r="DF394">
        <f>IFERROR(VLOOKUP($B394,'Raw Stats'!$AK$3:$AZ$528,4,FALSE),0)</f>
        <v>0</v>
      </c>
      <c r="DG394">
        <f>IFERROR(VLOOKUP($B394,'Raw Stats'!$AK$3:$AZ$528,5,FALSE),0)</f>
        <v>0</v>
      </c>
      <c r="DH394">
        <f>IFERROR(VLOOKUP($B394,'Raw Stats'!$AK$3:$AZ$528,6,FALSE),0)</f>
        <v>0</v>
      </c>
      <c r="DI394">
        <f>IFERROR(VLOOKUP($B394,'Raw Stats'!$AK$3:$AZ$528,7,FALSE),0)</f>
        <v>0</v>
      </c>
      <c r="DJ394">
        <f>IFERROR(VLOOKUP($B394,'Raw Stats'!$AK$3:$AZ$528,8,FALSE),0)</f>
        <v>0</v>
      </c>
      <c r="DK394">
        <f>IFERROR(VLOOKUP($B394,'Raw Stats'!$AK$3:$AZ$528,9,FALSE),0)</f>
        <v>0</v>
      </c>
      <c r="DL394">
        <f>IFERROR(VLOOKUP($B394,'Raw Stats'!$AK$3:$AZ$528,10,FALSE),0)</f>
        <v>0</v>
      </c>
      <c r="DM394">
        <f>IFERROR(VLOOKUP($B394,'Raw Stats'!$AK$3:$AZ$528,11,FALSE)+VLOOKUP($B394,'Raw Stats'!$AK$3:$AZ$528,12,FALSE),0)</f>
        <v>0</v>
      </c>
      <c r="DN394">
        <f>IFERROR(VLOOKUP($B394,'Raw Stats'!$AK$3:$AZ$528,13,FALSE)+VLOOKUP($B394,'Raw Stats'!$AK$3:$AZ$528,14,FALSE),0)</f>
        <v>0</v>
      </c>
      <c r="DO394">
        <f>IFERROR(VLOOKUP($B394,'Raw Stats'!$AK$3:$AZ$528,15,FALSE),0)</f>
        <v>0</v>
      </c>
      <c r="DP394">
        <f>IFERROR(VLOOKUP($B394,'Raw Stats'!$AK$3:$AZ$528,16,FALSE),0)</f>
        <v>0</v>
      </c>
      <c r="DR394">
        <f>IFERROR(VLOOKUP($B394,'Raw Stats'!$S$3:$AH$528,3,FALSE),0)</f>
        <v>0</v>
      </c>
      <c r="DS394">
        <f>IFERROR(VLOOKUP($B394,'Raw Stats'!$S$3:$AH$528,4,FALSE),0)</f>
        <v>0</v>
      </c>
      <c r="DT394">
        <f>IFERROR(VLOOKUP($B394,'Raw Stats'!$S$3:$AH$528,5,FALSE),0)</f>
        <v>0</v>
      </c>
      <c r="DU394">
        <f>IFERROR(VLOOKUP($B394,'Raw Stats'!$S$3:$AH$528,6,FALSE),0)</f>
        <v>0</v>
      </c>
      <c r="DV394">
        <f>IFERROR(VLOOKUP($B394,'Raw Stats'!$S$3:$AH$528,7,FALSE),0)</f>
        <v>0</v>
      </c>
      <c r="DW394">
        <f>IFERROR(VLOOKUP($B394,'Raw Stats'!$S$3:$AH$528,8,FALSE),0)</f>
        <v>0</v>
      </c>
      <c r="DX394">
        <f>IFERROR(VLOOKUP($B394,'Raw Stats'!$S$3:$AH$528,9,FALSE),0)</f>
        <v>0</v>
      </c>
      <c r="DY394">
        <f>IFERROR(VLOOKUP($B394,'Raw Stats'!$S$3:$AH$528,10,FALSE),0)</f>
        <v>0</v>
      </c>
      <c r="DZ394">
        <f>IFERROR(VLOOKUP($B394,'Raw Stats'!$S$3:$AH$528,11,FALSE)+VLOOKUP($B394,'Raw Stats'!$S$3:$AH$528,12,FALSE),0)</f>
        <v>0</v>
      </c>
      <c r="EA394">
        <f>IFERROR(VLOOKUP($B394,'Raw Stats'!$S$3:$AH$528,13,FALSE)+VLOOKUP($B394,'Raw Stats'!$S$3:$AH$528,14,FALSE),0)</f>
        <v>0</v>
      </c>
      <c r="EB394">
        <f>IFERROR(VLOOKUP($B394,'Raw Stats'!$S$3:$AH$528,15,FALSE),0)</f>
        <v>0</v>
      </c>
      <c r="EC394">
        <f>IFERROR(VLOOKUP($B394,'Raw Stats'!$S$3:$AH$528,16,FALSE),0)</f>
        <v>0</v>
      </c>
    </row>
    <row r="395" spans="1:133" x14ac:dyDescent="0.2">
      <c r="A395">
        <f>IFERROR(VLOOKUP(B395,Sheet2!$W$1:$X$300,2,FALSE),301)</f>
        <v>301</v>
      </c>
      <c r="B395" t="s">
        <v>325</v>
      </c>
      <c r="C395">
        <f t="shared" si="30"/>
        <v>0.49496682092906785</v>
      </c>
      <c r="D395">
        <f t="shared" si="31"/>
        <v>0.5401690763279815</v>
      </c>
      <c r="E395">
        <f t="shared" si="32"/>
        <v>0.45531267098346334</v>
      </c>
      <c r="F395">
        <f t="shared" si="33"/>
        <v>0.43115467528291024</v>
      </c>
      <c r="G395">
        <f t="shared" si="34"/>
        <v>0.31629729430513098</v>
      </c>
      <c r="J395">
        <f>BS395*'Value Calculations'!$D$3</f>
        <v>3.6696188576343411</v>
      </c>
      <c r="K395">
        <f>BT395*'Value Calculations'!$D$4</f>
        <v>5.8610286728036982</v>
      </c>
      <c r="L395">
        <f>BU395*'Value Calculations'!$D$5</f>
        <v>7.1641288364288815</v>
      </c>
      <c r="M395">
        <f>BV395*'Value Calculations'!$D$6</f>
        <v>-0.25012986383872571</v>
      </c>
      <c r="N395">
        <f>BW395*'Value Calculations'!$D$7</f>
        <v>2.2850068034194129</v>
      </c>
      <c r="O395">
        <f>BX395*'Value Calculations'!$D$8</f>
        <v>9.6334547497763321</v>
      </c>
      <c r="P395">
        <f>BY395*'Value Calculations'!$D$9</f>
        <v>5.6678628301882528</v>
      </c>
      <c r="Q395">
        <f>BZ395*'Value Calculations'!$D$10</f>
        <v>0.36531647407620471</v>
      </c>
      <c r="R395">
        <f>CA395*'Value Calculations'!$D$11</f>
        <v>0</v>
      </c>
      <c r="S395">
        <f>CB395*'Value Calculations'!$D$12</f>
        <v>0</v>
      </c>
      <c r="T395">
        <f>CC395*'Value Calculations'!$D$13</f>
        <v>6.1909919556951687</v>
      </c>
      <c r="V395">
        <f>CF395*'Value Calculations'!$D$3</f>
        <v>5.300560572138493</v>
      </c>
      <c r="W395">
        <f>CG395*'Value Calculations'!$D$4</f>
        <v>6.1866413768483488</v>
      </c>
      <c r="X395">
        <f>CH395*'Value Calculations'!$D$5</f>
        <v>8.4908193616934895</v>
      </c>
      <c r="Y395">
        <f>CI395*'Value Calculations'!$D$6</f>
        <v>0.25012986383872571</v>
      </c>
      <c r="Z395">
        <f>CJ395*'Value Calculations'!$D$7</f>
        <v>1.2303882787642992</v>
      </c>
      <c r="AA395">
        <f>CK395*'Value Calculations'!$D$8</f>
        <v>3.0194410409746713</v>
      </c>
      <c r="AB395">
        <f>CL395*'Value Calculations'!$D$9</f>
        <v>4.0304802348005353</v>
      </c>
      <c r="AC395">
        <f>CM395*'Value Calculations'!$D$10</f>
        <v>2.1918988444572283</v>
      </c>
      <c r="AD395">
        <f>CN395*'Value Calculations'!$D$11</f>
        <v>0.9907141480249374</v>
      </c>
      <c r="AE395">
        <f>CO395*'Value Calculations'!$D$12</f>
        <v>0.81388273958941404</v>
      </c>
      <c r="AF395">
        <f>CP395*'Value Calculations'!$D$13</f>
        <v>5.8470479581565478</v>
      </c>
      <c r="AH395">
        <f>CS395*'Value Calculations'!$D$3</f>
        <v>3.6696188576343411</v>
      </c>
      <c r="AI395">
        <f>CT395*'Value Calculations'!$D$4</f>
        <v>1.3024508161785997</v>
      </c>
      <c r="AJ395">
        <f>CU395*'Value Calculations'!$D$5</f>
        <v>3.4493953656879803</v>
      </c>
      <c r="AK395">
        <f>CV395*'Value Calculations'!$D$6</f>
        <v>-1.2506493191936285</v>
      </c>
      <c r="AL395">
        <f>CW395*'Value Calculations'!$D$7</f>
        <v>1.5819277869826704</v>
      </c>
      <c r="AM395">
        <f>CX395*'Value Calculations'!$D$8</f>
        <v>2.7318752275485121</v>
      </c>
      <c r="AN395">
        <f>CY395*'Value Calculations'!$D$9</f>
        <v>2.6450026540878513</v>
      </c>
      <c r="AO395">
        <f>CZ395*'Value Calculations'!$D$10</f>
        <v>0.73063294815240942</v>
      </c>
      <c r="AP395">
        <f>DA395*'Value Calculations'!$D$11</f>
        <v>0.9907141480249374</v>
      </c>
      <c r="AQ395">
        <f>DB395*'Value Calculations'!$D$12</f>
        <v>1.6277654791788281</v>
      </c>
      <c r="AR395">
        <f>DC395*'Value Calculations'!$D$13</f>
        <v>3.9209615719402735</v>
      </c>
      <c r="AT395">
        <f>DF395*'Value Calculations'!$D$3</f>
        <v>4.0773542862603787</v>
      </c>
      <c r="AU395">
        <f>DG395*'Value Calculations'!$D$4</f>
        <v>3.9073524485357991</v>
      </c>
      <c r="AV395">
        <f>DH395*'Value Calculations'!$D$5</f>
        <v>5.8374383111642736</v>
      </c>
      <c r="AW395">
        <f>DI395*'Value Calculations'!$D$6</f>
        <v>-0.87545452343553998</v>
      </c>
      <c r="AX395">
        <f>DJ395*'Value Calculations'!$D$7</f>
        <v>1.5819277869826704</v>
      </c>
      <c r="AY395">
        <f>DK395*'Value Calculations'!$D$8</f>
        <v>3.091332494331211</v>
      </c>
      <c r="AZ395">
        <f>DL395*'Value Calculations'!$D$9</f>
        <v>4.7861952788256357</v>
      </c>
      <c r="BA395">
        <f>DM395*'Value Calculations'!$D$10</f>
        <v>0</v>
      </c>
      <c r="BB395">
        <f>DN395*'Value Calculations'!$D$11</f>
        <v>0.9907141480249374</v>
      </c>
      <c r="BC395">
        <f>DO395*'Value Calculations'!$D$12</f>
        <v>2.441648218768242</v>
      </c>
      <c r="BD395">
        <f>DP395*'Value Calculations'!$D$13</f>
        <v>7.3604015473264788</v>
      </c>
      <c r="BF395">
        <f>DS395*'Value Calculations'!$D$3</f>
        <v>3.2618834290083032</v>
      </c>
      <c r="BG395">
        <f>DT395*'Value Calculations'!$D$4</f>
        <v>1.9536762242678996</v>
      </c>
      <c r="BH395">
        <f>DU395*'Value Calculations'!$D$5</f>
        <v>3.7147334707409017</v>
      </c>
      <c r="BI395">
        <f>DV395*'Value Calculations'!$D$6</f>
        <v>-1.2506493191936285</v>
      </c>
      <c r="BJ395">
        <f>DW395*'Value Calculations'!$D$7</f>
        <v>1.7576975410918561</v>
      </c>
      <c r="BK395">
        <f>DX395*'Value Calculations'!$D$8</f>
        <v>2.6599837741919723</v>
      </c>
      <c r="BL395">
        <f>DY395*'Value Calculations'!$D$9</f>
        <v>4.156432742138052</v>
      </c>
      <c r="BM395">
        <f>DZ395*'Value Calculations'!$D$10</f>
        <v>0.36531647407620471</v>
      </c>
      <c r="BN395">
        <f>EA395*'Value Calculations'!$D$11</f>
        <v>0</v>
      </c>
      <c r="BO395">
        <f>EB395*'Value Calculations'!$D$12</f>
        <v>1.6277654791788281</v>
      </c>
      <c r="BP395">
        <f>EC395*'Value Calculations'!$D$13</f>
        <v>5.1591599630793077</v>
      </c>
      <c r="BR395">
        <f>IFERROR(VLOOKUP($B395,'Raw Stats'!$CM$3:$DC$884,3,FALSE),0)</f>
        <v>82</v>
      </c>
      <c r="BS395">
        <f>IFERROR(VLOOKUP($B395,'Raw Stats'!$CM$3:$DC$884,4,FALSE),0)</f>
        <v>9</v>
      </c>
      <c r="BT395">
        <f>IFERROR(VLOOKUP($B395,'Raw Stats'!$CM$3:$DC$884,5,FALSE),0)</f>
        <v>18</v>
      </c>
      <c r="BU395">
        <f>IFERROR(VLOOKUP($B395,'Raw Stats'!$CM$3:$DC$884,6,FALSE),0)</f>
        <v>27</v>
      </c>
      <c r="BV395">
        <f>IFERROR(VLOOKUP($B395,'Raw Stats'!$CM$3:$DC$884,7,FALSE),0)</f>
        <v>-2</v>
      </c>
      <c r="BW395">
        <f>IFERROR(VLOOKUP($B395,'Raw Stats'!$CM$3:$DC$884,8,FALSE),0)</f>
        <v>26</v>
      </c>
      <c r="BX395">
        <f>IFERROR(VLOOKUP($B395,'Raw Stats'!$CM$3:$DC$884,9,FALSE),0)</f>
        <v>134</v>
      </c>
      <c r="BY395">
        <f>IFERROR(VLOOKUP($B395,'Raw Stats'!$CM$3:$DC$884,10,FALSE),0)</f>
        <v>45</v>
      </c>
      <c r="BZ395">
        <f>IFERROR(VLOOKUP($B395,'Raw Stats'!$CM$3:$DC$884,11,FALSE)+VLOOKUP($B395,'Raw Stats'!$CM$3:$DC$884,12,FALSE),0)</f>
        <v>1</v>
      </c>
      <c r="CA395">
        <f>IFERROR(VLOOKUP($B395,'Raw Stats'!$CM$3:$DC$884,13,FALSE)+VLOOKUP($B395,'Raw Stats'!$CM$3:$DC$884,14,FALSE),0)</f>
        <v>0</v>
      </c>
      <c r="CB395">
        <f>IFERROR(VLOOKUP($B395,'Raw Stats'!$CM$3:$DC$884,15,FALSE),0)</f>
        <v>0</v>
      </c>
      <c r="CC395">
        <f>IFERROR(VLOOKUP($B395,'Raw Stats'!$CM$3:$DC$884,16,FALSE),0)</f>
        <v>90</v>
      </c>
      <c r="CE395">
        <f>IFERROR(VLOOKUP($B395,'Raw Stats'!$BU$3:$CJ$528,3,FALSE),0)</f>
        <v>71</v>
      </c>
      <c r="CF395">
        <f>IFERROR(VLOOKUP($B395,'Raw Stats'!$BU$3:$CJ$528,4,FALSE),0)</f>
        <v>13</v>
      </c>
      <c r="CG395">
        <f>IFERROR(VLOOKUP($B395,'Raw Stats'!$BU$3:$CJ$5288,5,FALSE),0)</f>
        <v>19</v>
      </c>
      <c r="CH395">
        <f>IFERROR(VLOOKUP($B395,'Raw Stats'!$BU$3:$CJ$528,6,FALSE),0)</f>
        <v>32</v>
      </c>
      <c r="CI395">
        <f>IFERROR(VLOOKUP($B395,'Raw Stats'!$BU$3:$CJ$528,7,FALSE),0)</f>
        <v>2</v>
      </c>
      <c r="CJ395">
        <f>IFERROR(VLOOKUP($B395,'Raw Stats'!$BU$3:$CJ$528,8,FALSE),0)</f>
        <v>14</v>
      </c>
      <c r="CK395">
        <f>IFERROR(VLOOKUP($B395,'Raw Stats'!$BU$3:$CJ$528,9,FALSE),0)</f>
        <v>42</v>
      </c>
      <c r="CL395">
        <f>IFERROR(VLOOKUP($B395,'Raw Stats'!$BU$3:$CJ$528,10,FALSE),0)</f>
        <v>32</v>
      </c>
      <c r="CM395">
        <f>IFERROR(VLOOKUP($B395,'Raw Stats'!$BU$3:$CJ$528,11,FALSE)+VLOOKUP($B395,'Raw Stats'!$BU$3:$CJ$528,12,FALSE),0)</f>
        <v>6</v>
      </c>
      <c r="CN395">
        <f>IFERROR(VLOOKUP($B395,'Raw Stats'!$BU$3:$CJ$528,13,FALSE)+VLOOKUP($B395,'Raw Stats'!$BU$3:$CJ$528,14,FALSE),0)</f>
        <v>1</v>
      </c>
      <c r="CO395">
        <f>IFERROR(VLOOKUP($B395,'Raw Stats'!$BU$3:$CJ$528,15,FALSE),0)</f>
        <v>1</v>
      </c>
      <c r="CP395">
        <f>IFERROR(VLOOKUP($B395,'Raw Stats'!$BU$3:$CJ$528,16,FALSE),0)</f>
        <v>85</v>
      </c>
      <c r="CR395">
        <f>IFERROR(VLOOKUP($B395,'Raw Stats'!$BC$3:$BR$528,3,FALSE),0)</f>
        <v>47</v>
      </c>
      <c r="CS395">
        <f>IFERROR(VLOOKUP($B395,'Raw Stats'!$BC$3:$BR$528,4,FALSE),0)</f>
        <v>9</v>
      </c>
      <c r="CT395">
        <f>IFERROR(VLOOKUP($B395,'Raw Stats'!$BC$3:$BR$5288,5,FALSE),0)</f>
        <v>4</v>
      </c>
      <c r="CU395">
        <f>IFERROR(VLOOKUP($B395,'Raw Stats'!$BC$3:$BR$52888,6,FALSE),0)</f>
        <v>13</v>
      </c>
      <c r="CV395">
        <f>IFERROR(VLOOKUP($B395,'Raw Stats'!$BC$3:$BR$5288,7,FALSE),0)</f>
        <v>-10</v>
      </c>
      <c r="CW395">
        <f>IFERROR(VLOOKUP($B395,'Raw Stats'!$BC$3:$BR$5288,8,FALSE),0)</f>
        <v>18</v>
      </c>
      <c r="CX395">
        <f>IFERROR(VLOOKUP($B395,'Raw Stats'!$BC$3:$BR$5288,9,FALSE),0)</f>
        <v>38</v>
      </c>
      <c r="CY395">
        <f>IFERROR(VLOOKUP($B395,'Raw Stats'!$BC$3:$BR$5288,10,FALSE),0)</f>
        <v>21</v>
      </c>
      <c r="CZ395">
        <f>IFERROR(VLOOKUP($B395,'Raw Stats'!$BC$3:$BR$5288,11,FALSE)+VLOOKUP($B395,'Raw Stats'!$BC$3:$BR$5288,12,FALSE),0)</f>
        <v>2</v>
      </c>
      <c r="DA395">
        <f>IFERROR(VLOOKUP($B395,'Raw Stats'!$BC$3:$BR$5288,13,FALSE)+VLOOKUP($B395,'Raw Stats'!$BC$3:$BR$5288,14,FALSE),0)</f>
        <v>1</v>
      </c>
      <c r="DB395">
        <f>IFERROR(VLOOKUP($B395,'Raw Stats'!$BC$3:$BR$5288,15,FALSE),0)</f>
        <v>2</v>
      </c>
      <c r="DC395">
        <f>IFERROR(VLOOKUP($B395,'Raw Stats'!$BC$3:$BR$5288,16,FALSE),0)</f>
        <v>57</v>
      </c>
      <c r="DE395">
        <f>IFERROR(VLOOKUP($B395,'Raw Stats'!$AK$3:$AZ$528,3,FALSE),0)</f>
        <v>77</v>
      </c>
      <c r="DF395">
        <f>IFERROR(VLOOKUP($B395,'Raw Stats'!$AK$3:$AZ$528,4,FALSE),0)</f>
        <v>10</v>
      </c>
      <c r="DG395">
        <f>IFERROR(VLOOKUP($B395,'Raw Stats'!$AK$3:$AZ$528,5,FALSE),0)</f>
        <v>12</v>
      </c>
      <c r="DH395">
        <f>IFERROR(VLOOKUP($B395,'Raw Stats'!$AK$3:$AZ$528,6,FALSE),0)</f>
        <v>22</v>
      </c>
      <c r="DI395">
        <f>IFERROR(VLOOKUP($B395,'Raw Stats'!$AK$3:$AZ$528,7,FALSE),0)</f>
        <v>-7</v>
      </c>
      <c r="DJ395">
        <f>IFERROR(VLOOKUP($B395,'Raw Stats'!$AK$3:$AZ$528,8,FALSE),0)</f>
        <v>18</v>
      </c>
      <c r="DK395">
        <f>IFERROR(VLOOKUP($B395,'Raw Stats'!$AK$3:$AZ$528,9,FALSE),0)</f>
        <v>43</v>
      </c>
      <c r="DL395">
        <f>IFERROR(VLOOKUP($B395,'Raw Stats'!$AK$3:$AZ$528,10,FALSE),0)</f>
        <v>38</v>
      </c>
      <c r="DM395">
        <f>IFERROR(VLOOKUP($B395,'Raw Stats'!$AK$3:$AZ$528,11,FALSE)+VLOOKUP($B395,'Raw Stats'!$AK$3:$AZ$528,12,FALSE),0)</f>
        <v>0</v>
      </c>
      <c r="DN395">
        <f>IFERROR(VLOOKUP($B395,'Raw Stats'!$AK$3:$AZ$528,13,FALSE)+VLOOKUP($B395,'Raw Stats'!$AK$3:$AZ$528,14,FALSE),0)</f>
        <v>1</v>
      </c>
      <c r="DO395">
        <f>IFERROR(VLOOKUP($B395,'Raw Stats'!$AK$3:$AZ$528,15,FALSE),0)</f>
        <v>3</v>
      </c>
      <c r="DP395">
        <f>IFERROR(VLOOKUP($B395,'Raw Stats'!$AK$3:$AZ$528,16,FALSE),0)</f>
        <v>107</v>
      </c>
      <c r="DR395">
        <f>IFERROR(VLOOKUP($B395,'Raw Stats'!$S$3:$AH$528,3,FALSE),0)</f>
        <v>74</v>
      </c>
      <c r="DS395">
        <f>IFERROR(VLOOKUP($B395,'Raw Stats'!$S$3:$AH$528,4,FALSE),0)</f>
        <v>8</v>
      </c>
      <c r="DT395">
        <f>IFERROR(VLOOKUP($B395,'Raw Stats'!$S$3:$AH$528,5,FALSE),0)</f>
        <v>6</v>
      </c>
      <c r="DU395">
        <f>IFERROR(VLOOKUP($B395,'Raw Stats'!$S$3:$AH$528,6,FALSE),0)</f>
        <v>14</v>
      </c>
      <c r="DV395">
        <f>IFERROR(VLOOKUP($B395,'Raw Stats'!$S$3:$AH$528,7,FALSE),0)</f>
        <v>-10</v>
      </c>
      <c r="DW395">
        <f>IFERROR(VLOOKUP($B395,'Raw Stats'!$S$3:$AH$528,8,FALSE),0)</f>
        <v>20</v>
      </c>
      <c r="DX395">
        <f>IFERROR(VLOOKUP($B395,'Raw Stats'!$S$3:$AH$528,9,FALSE),0)</f>
        <v>37</v>
      </c>
      <c r="DY395">
        <f>IFERROR(VLOOKUP($B395,'Raw Stats'!$S$3:$AH$528,10,FALSE),0)</f>
        <v>33</v>
      </c>
      <c r="DZ395">
        <f>IFERROR(VLOOKUP($B395,'Raw Stats'!$S$3:$AH$528,11,FALSE)+VLOOKUP($B395,'Raw Stats'!$S$3:$AH$528,12,FALSE),0)</f>
        <v>1</v>
      </c>
      <c r="EA395">
        <f>IFERROR(VLOOKUP($B395,'Raw Stats'!$S$3:$AH$528,13,FALSE)+VLOOKUP($B395,'Raw Stats'!$S$3:$AH$528,14,FALSE),0)</f>
        <v>0</v>
      </c>
      <c r="EB395">
        <f>IFERROR(VLOOKUP($B395,'Raw Stats'!$S$3:$AH$528,15,FALSE),0)</f>
        <v>2</v>
      </c>
      <c r="EC395">
        <f>IFERROR(VLOOKUP($B395,'Raw Stats'!$S$3:$AH$528,16,FALSE),0)</f>
        <v>75</v>
      </c>
    </row>
    <row r="396" spans="1:133" x14ac:dyDescent="0.2">
      <c r="A396">
        <f>IFERROR(VLOOKUP(B396,Sheet2!$W$1:$X$300,2,FALSE),301)</f>
        <v>301</v>
      </c>
      <c r="B396" t="s">
        <v>220</v>
      </c>
      <c r="C396">
        <f t="shared" si="30"/>
        <v>0.49255889507117689</v>
      </c>
      <c r="D396">
        <f t="shared" si="31"/>
        <v>0.7184515010518121</v>
      </c>
      <c r="E396">
        <f t="shared" si="32"/>
        <v>0.96964166871908508</v>
      </c>
      <c r="F396">
        <f t="shared" si="33"/>
        <v>1.0441282409662529</v>
      </c>
      <c r="G396">
        <f t="shared" si="34"/>
        <v>1.1645658088285111</v>
      </c>
      <c r="J396">
        <f>BS396*'Value Calculations'!$D$3</f>
        <v>3.2618834290083032</v>
      </c>
      <c r="K396">
        <f>BT396*'Value Calculations'!$D$4</f>
        <v>3.9073524485357991</v>
      </c>
      <c r="L396">
        <f>BU396*'Value Calculations'!$D$5</f>
        <v>5.3067621010584309</v>
      </c>
      <c r="M396">
        <f>BV396*'Value Calculations'!$D$6</f>
        <v>-0.87545452343553998</v>
      </c>
      <c r="N396">
        <f>BW396*'Value Calculations'!$D$7</f>
        <v>3.1638555739653409</v>
      </c>
      <c r="O396">
        <f>BX396*'Value Calculations'!$D$8</f>
        <v>2.8756581342615917</v>
      </c>
      <c r="P396">
        <f>BY396*'Value Calculations'!$D$9</f>
        <v>1.8892876100627509</v>
      </c>
      <c r="Q396">
        <f>BZ396*'Value Calculations'!$D$10</f>
        <v>1.4612658963048188</v>
      </c>
      <c r="R396">
        <f>CA396*'Value Calculations'!$D$11</f>
        <v>0</v>
      </c>
      <c r="S396">
        <f>CB396*'Value Calculations'!$D$12</f>
        <v>0</v>
      </c>
      <c r="T396">
        <f>CC396*'Value Calculations'!$D$13</f>
        <v>7.0852463492955824</v>
      </c>
      <c r="V396">
        <f>CF396*'Value Calculations'!$D$3</f>
        <v>8.1547085725207573</v>
      </c>
      <c r="W396">
        <f>CG396*'Value Calculations'!$D$4</f>
        <v>5.5354159687590485</v>
      </c>
      <c r="X396">
        <f>CH396*'Value Calculations'!$D$5</f>
        <v>9.8175098869580975</v>
      </c>
      <c r="Y396">
        <f>CI396*'Value Calculations'!$D$6</f>
        <v>-2.0010389107098057</v>
      </c>
      <c r="Z396">
        <f>CJ396*'Value Calculations'!$D$7</f>
        <v>3.8669345904020833</v>
      </c>
      <c r="AA396">
        <f>CK396*'Value Calculations'!$D$8</f>
        <v>5.535641908453564</v>
      </c>
      <c r="AB396">
        <f>CL396*'Value Calculations'!$D$9</f>
        <v>2.3930976394128178</v>
      </c>
      <c r="AC396">
        <f>CM396*'Value Calculations'!$D$10</f>
        <v>4.7491141629906615</v>
      </c>
      <c r="AD396">
        <f>CN396*'Value Calculations'!$D$11</f>
        <v>0</v>
      </c>
      <c r="AE396">
        <f>CO396*'Value Calculations'!$D$12</f>
        <v>2.441648218768242</v>
      </c>
      <c r="AF396">
        <f>CP396*'Value Calculations'!$D$13</f>
        <v>9.0801215350195807</v>
      </c>
      <c r="AH396">
        <f>CS396*'Value Calculations'!$D$3</f>
        <v>4.0773542862603787</v>
      </c>
      <c r="AI396">
        <f>CT396*'Value Calculations'!$D$4</f>
        <v>7.1634794889822988</v>
      </c>
      <c r="AJ396">
        <f>CU396*'Value Calculations'!$D$5</f>
        <v>8.4908193616934895</v>
      </c>
      <c r="AK396">
        <f>CV396*'Value Calculations'!$D$6</f>
        <v>-0.62532465959681427</v>
      </c>
      <c r="AL396">
        <f>CW396*'Value Calculations'!$D$7</f>
        <v>2.5486614345831913</v>
      </c>
      <c r="AM396">
        <f>CX396*'Value Calculations'!$D$8</f>
        <v>5.3199675483839446</v>
      </c>
      <c r="AN396">
        <f>CY396*'Value Calculations'!$D$9</f>
        <v>1.6373825953877175</v>
      </c>
      <c r="AO396">
        <f>CZ396*'Value Calculations'!$D$10</f>
        <v>3.2878482666858426</v>
      </c>
      <c r="AP396">
        <f>DA396*'Value Calculations'!$D$11</f>
        <v>0</v>
      </c>
      <c r="AQ396">
        <f>DB396*'Value Calculations'!$D$12</f>
        <v>0</v>
      </c>
      <c r="AR396">
        <f>DC396*'Value Calculations'!$D$13</f>
        <v>5.9158367576642723</v>
      </c>
      <c r="AT396">
        <f>DF396*'Value Calculations'!$D$3</f>
        <v>8.9701794297728341</v>
      </c>
      <c r="AU396">
        <f>DG396*'Value Calculations'!$D$4</f>
        <v>8.7915430092055473</v>
      </c>
      <c r="AV396">
        <f>DH396*'Value Calculations'!$D$5</f>
        <v>13.001567147593155</v>
      </c>
      <c r="AW396">
        <f>DI396*'Value Calculations'!$D$6</f>
        <v>-0.25012986383872571</v>
      </c>
      <c r="AX396">
        <f>DJ396*'Value Calculations'!$D$7</f>
        <v>4.3942438527296401</v>
      </c>
      <c r="AY396">
        <f>DK396*'Value Calculations'!$D$8</f>
        <v>7.4048196957235985</v>
      </c>
      <c r="AZ396">
        <f>DL396*'Value Calculations'!$D$9</f>
        <v>3.9045277274630186</v>
      </c>
      <c r="BA396">
        <f>DM396*'Value Calculations'!$D$10</f>
        <v>4.0184812148382516</v>
      </c>
      <c r="BB396">
        <f>DN396*'Value Calculations'!$D$11</f>
        <v>0</v>
      </c>
      <c r="BC396">
        <f>DO396*'Value Calculations'!$D$12</f>
        <v>4.0694136979470699</v>
      </c>
      <c r="BD396">
        <f>DP396*'Value Calculations'!$D$13</f>
        <v>12.519561510405786</v>
      </c>
      <c r="BF396">
        <f>DS396*'Value Calculations'!$D$3</f>
        <v>10.193385715650948</v>
      </c>
      <c r="BG396">
        <f>DT396*'Value Calculations'!$D$4</f>
        <v>9.4427684172948485</v>
      </c>
      <c r="BH396">
        <f>DU396*'Value Calculations'!$D$5</f>
        <v>14.328257672857763</v>
      </c>
      <c r="BI396">
        <f>DV396*'Value Calculations'!$D$6</f>
        <v>-0.62532465959681427</v>
      </c>
      <c r="BJ396">
        <f>DW396*'Value Calculations'!$D$7</f>
        <v>3.7790497133474905</v>
      </c>
      <c r="BK396">
        <f>DX396*'Value Calculations'!$D$8</f>
        <v>6.6859051621582006</v>
      </c>
      <c r="BL396">
        <f>DY396*'Value Calculations'!$D$9</f>
        <v>3.1488126834379182</v>
      </c>
      <c r="BM396">
        <f>DZ396*'Value Calculations'!$D$10</f>
        <v>10.228861274133731</v>
      </c>
      <c r="BN396">
        <f>EA396*'Value Calculations'!$D$11</f>
        <v>0</v>
      </c>
      <c r="BO396">
        <f>EB396*'Value Calculations'!$D$12</f>
        <v>4.0694136979470699</v>
      </c>
      <c r="BP396">
        <f>EC396*'Value Calculations'!$D$13</f>
        <v>14.445647896622059</v>
      </c>
      <c r="BR396">
        <f>IFERROR(VLOOKUP($B396,'Raw Stats'!$CM$3:$DC$884,3,FALSE),0)</f>
        <v>57</v>
      </c>
      <c r="BS396">
        <f>IFERROR(VLOOKUP($B396,'Raw Stats'!$CM$3:$DC$884,4,FALSE),0)</f>
        <v>8</v>
      </c>
      <c r="BT396">
        <f>IFERROR(VLOOKUP($B396,'Raw Stats'!$CM$3:$DC$884,5,FALSE),0)</f>
        <v>12</v>
      </c>
      <c r="BU396">
        <f>IFERROR(VLOOKUP($B396,'Raw Stats'!$CM$3:$DC$884,6,FALSE),0)</f>
        <v>20</v>
      </c>
      <c r="BV396">
        <f>IFERROR(VLOOKUP($B396,'Raw Stats'!$CM$3:$DC$884,7,FALSE),0)</f>
        <v>-7</v>
      </c>
      <c r="BW396">
        <f>IFERROR(VLOOKUP($B396,'Raw Stats'!$CM$3:$DC$884,8,FALSE),0)</f>
        <v>36</v>
      </c>
      <c r="BX396">
        <f>IFERROR(VLOOKUP($B396,'Raw Stats'!$CM$3:$DC$884,9,FALSE),0)</f>
        <v>40</v>
      </c>
      <c r="BY396">
        <f>IFERROR(VLOOKUP($B396,'Raw Stats'!$CM$3:$DC$884,10,FALSE),0)</f>
        <v>15</v>
      </c>
      <c r="BZ396">
        <f>IFERROR(VLOOKUP($B396,'Raw Stats'!$CM$3:$DC$884,11,FALSE)+VLOOKUP($B396,'Raw Stats'!$CM$3:$DC$884,12,FALSE),0)</f>
        <v>4</v>
      </c>
      <c r="CA396">
        <f>IFERROR(VLOOKUP($B396,'Raw Stats'!$CM$3:$DC$884,13,FALSE)+VLOOKUP($B396,'Raw Stats'!$CM$3:$DC$884,14,FALSE),0)</f>
        <v>0</v>
      </c>
      <c r="CB396">
        <f>IFERROR(VLOOKUP($B396,'Raw Stats'!$CM$3:$DC$884,15,FALSE),0)</f>
        <v>0</v>
      </c>
      <c r="CC396">
        <f>IFERROR(VLOOKUP($B396,'Raw Stats'!$CM$3:$DC$884,16,FALSE),0)</f>
        <v>103</v>
      </c>
      <c r="CE396">
        <f>IFERROR(VLOOKUP($B396,'Raw Stats'!$BU$3:$CJ$528,3,FALSE),0)</f>
        <v>69</v>
      </c>
      <c r="CF396">
        <f>IFERROR(VLOOKUP($B396,'Raw Stats'!$BU$3:$CJ$528,4,FALSE),0)</f>
        <v>20</v>
      </c>
      <c r="CG396">
        <f>IFERROR(VLOOKUP($B396,'Raw Stats'!$BU$3:$CJ$5288,5,FALSE),0)</f>
        <v>17</v>
      </c>
      <c r="CH396">
        <f>IFERROR(VLOOKUP($B396,'Raw Stats'!$BU$3:$CJ$528,6,FALSE),0)</f>
        <v>37</v>
      </c>
      <c r="CI396">
        <f>IFERROR(VLOOKUP($B396,'Raw Stats'!$BU$3:$CJ$528,7,FALSE),0)</f>
        <v>-16</v>
      </c>
      <c r="CJ396">
        <f>IFERROR(VLOOKUP($B396,'Raw Stats'!$BU$3:$CJ$528,8,FALSE),0)</f>
        <v>44</v>
      </c>
      <c r="CK396">
        <f>IFERROR(VLOOKUP($B396,'Raw Stats'!$BU$3:$CJ$528,9,FALSE),0)</f>
        <v>77</v>
      </c>
      <c r="CL396">
        <f>IFERROR(VLOOKUP($B396,'Raw Stats'!$BU$3:$CJ$528,10,FALSE),0)</f>
        <v>19</v>
      </c>
      <c r="CM396">
        <f>IFERROR(VLOOKUP($B396,'Raw Stats'!$BU$3:$CJ$528,11,FALSE)+VLOOKUP($B396,'Raw Stats'!$BU$3:$CJ$528,12,FALSE),0)</f>
        <v>13</v>
      </c>
      <c r="CN396">
        <f>IFERROR(VLOOKUP($B396,'Raw Stats'!$BU$3:$CJ$528,13,FALSE)+VLOOKUP($B396,'Raw Stats'!$BU$3:$CJ$528,14,FALSE),0)</f>
        <v>0</v>
      </c>
      <c r="CO396">
        <f>IFERROR(VLOOKUP($B396,'Raw Stats'!$BU$3:$CJ$528,15,FALSE),0)</f>
        <v>3</v>
      </c>
      <c r="CP396">
        <f>IFERROR(VLOOKUP($B396,'Raw Stats'!$BU$3:$CJ$528,16,FALSE),0)</f>
        <v>132</v>
      </c>
      <c r="CR396">
        <f>IFERROR(VLOOKUP($B396,'Raw Stats'!$BC$3:$BR$528,3,FALSE),0)</f>
        <v>39</v>
      </c>
      <c r="CS396">
        <f>IFERROR(VLOOKUP($B396,'Raw Stats'!$BC$3:$BR$528,4,FALSE),0)</f>
        <v>10</v>
      </c>
      <c r="CT396">
        <f>IFERROR(VLOOKUP($B396,'Raw Stats'!$BC$3:$BR$5288,5,FALSE),0)</f>
        <v>22</v>
      </c>
      <c r="CU396">
        <f>IFERROR(VLOOKUP($B396,'Raw Stats'!$BC$3:$BR$52888,6,FALSE),0)</f>
        <v>32</v>
      </c>
      <c r="CV396">
        <f>IFERROR(VLOOKUP($B396,'Raw Stats'!$BC$3:$BR$5288,7,FALSE),0)</f>
        <v>-5</v>
      </c>
      <c r="CW396">
        <f>IFERROR(VLOOKUP($B396,'Raw Stats'!$BC$3:$BR$5288,8,FALSE),0)</f>
        <v>29</v>
      </c>
      <c r="CX396">
        <f>IFERROR(VLOOKUP($B396,'Raw Stats'!$BC$3:$BR$5288,9,FALSE),0)</f>
        <v>74</v>
      </c>
      <c r="CY396">
        <f>IFERROR(VLOOKUP($B396,'Raw Stats'!$BC$3:$BR$5288,10,FALSE),0)</f>
        <v>13</v>
      </c>
      <c r="CZ396">
        <f>IFERROR(VLOOKUP($B396,'Raw Stats'!$BC$3:$BR$5288,11,FALSE)+VLOOKUP($B396,'Raw Stats'!$BC$3:$BR$5288,12,FALSE),0)</f>
        <v>9</v>
      </c>
      <c r="DA396">
        <f>IFERROR(VLOOKUP($B396,'Raw Stats'!$BC$3:$BR$5288,13,FALSE)+VLOOKUP($B396,'Raw Stats'!$BC$3:$BR$5288,14,FALSE),0)</f>
        <v>0</v>
      </c>
      <c r="DB396">
        <f>IFERROR(VLOOKUP($B396,'Raw Stats'!$BC$3:$BR$5288,15,FALSE),0)</f>
        <v>0</v>
      </c>
      <c r="DC396">
        <f>IFERROR(VLOOKUP($B396,'Raw Stats'!$BC$3:$BR$5288,16,FALSE),0)</f>
        <v>86</v>
      </c>
      <c r="DE396">
        <f>IFERROR(VLOOKUP($B396,'Raw Stats'!$AK$3:$AZ$528,3,FALSE),0)</f>
        <v>64</v>
      </c>
      <c r="DF396">
        <f>IFERROR(VLOOKUP($B396,'Raw Stats'!$AK$3:$AZ$528,4,FALSE),0)</f>
        <v>22</v>
      </c>
      <c r="DG396">
        <f>IFERROR(VLOOKUP($B396,'Raw Stats'!$AK$3:$AZ$528,5,FALSE),0)</f>
        <v>27</v>
      </c>
      <c r="DH396">
        <f>IFERROR(VLOOKUP($B396,'Raw Stats'!$AK$3:$AZ$528,6,FALSE),0)</f>
        <v>49</v>
      </c>
      <c r="DI396">
        <f>IFERROR(VLOOKUP($B396,'Raw Stats'!$AK$3:$AZ$528,7,FALSE),0)</f>
        <v>-2</v>
      </c>
      <c r="DJ396">
        <f>IFERROR(VLOOKUP($B396,'Raw Stats'!$AK$3:$AZ$528,8,FALSE),0)</f>
        <v>50</v>
      </c>
      <c r="DK396">
        <f>IFERROR(VLOOKUP($B396,'Raw Stats'!$AK$3:$AZ$528,9,FALSE),0)</f>
        <v>103</v>
      </c>
      <c r="DL396">
        <f>IFERROR(VLOOKUP($B396,'Raw Stats'!$AK$3:$AZ$528,10,FALSE),0)</f>
        <v>31</v>
      </c>
      <c r="DM396">
        <f>IFERROR(VLOOKUP($B396,'Raw Stats'!$AK$3:$AZ$528,11,FALSE)+VLOOKUP($B396,'Raw Stats'!$AK$3:$AZ$528,12,FALSE),0)</f>
        <v>11</v>
      </c>
      <c r="DN396">
        <f>IFERROR(VLOOKUP($B396,'Raw Stats'!$AK$3:$AZ$528,13,FALSE)+VLOOKUP($B396,'Raw Stats'!$AK$3:$AZ$528,14,FALSE),0)</f>
        <v>0</v>
      </c>
      <c r="DO396">
        <f>IFERROR(VLOOKUP($B396,'Raw Stats'!$AK$3:$AZ$528,15,FALSE),0)</f>
        <v>5</v>
      </c>
      <c r="DP396">
        <f>IFERROR(VLOOKUP($B396,'Raw Stats'!$AK$3:$AZ$528,16,FALSE),0)</f>
        <v>182</v>
      </c>
      <c r="DR396">
        <f>IFERROR(VLOOKUP($B396,'Raw Stats'!$S$3:$AH$528,3,FALSE),0)</f>
        <v>65</v>
      </c>
      <c r="DS396">
        <f>IFERROR(VLOOKUP($B396,'Raw Stats'!$S$3:$AH$528,4,FALSE),0)</f>
        <v>25</v>
      </c>
      <c r="DT396">
        <f>IFERROR(VLOOKUP($B396,'Raw Stats'!$S$3:$AH$528,5,FALSE),0)</f>
        <v>29</v>
      </c>
      <c r="DU396">
        <f>IFERROR(VLOOKUP($B396,'Raw Stats'!$S$3:$AH$528,6,FALSE),0)</f>
        <v>54</v>
      </c>
      <c r="DV396">
        <f>IFERROR(VLOOKUP($B396,'Raw Stats'!$S$3:$AH$528,7,FALSE),0)</f>
        <v>-5</v>
      </c>
      <c r="DW396">
        <f>IFERROR(VLOOKUP($B396,'Raw Stats'!$S$3:$AH$528,8,FALSE),0)</f>
        <v>43</v>
      </c>
      <c r="DX396">
        <f>IFERROR(VLOOKUP($B396,'Raw Stats'!$S$3:$AH$528,9,FALSE),0)</f>
        <v>93</v>
      </c>
      <c r="DY396">
        <f>IFERROR(VLOOKUP($B396,'Raw Stats'!$S$3:$AH$528,10,FALSE),0)</f>
        <v>25</v>
      </c>
      <c r="DZ396">
        <f>IFERROR(VLOOKUP($B396,'Raw Stats'!$S$3:$AH$528,11,FALSE)+VLOOKUP($B396,'Raw Stats'!$S$3:$AH$528,12,FALSE),0)</f>
        <v>28</v>
      </c>
      <c r="EA396">
        <f>IFERROR(VLOOKUP($B396,'Raw Stats'!$S$3:$AH$528,13,FALSE)+VLOOKUP($B396,'Raw Stats'!$S$3:$AH$528,14,FALSE),0)</f>
        <v>0</v>
      </c>
      <c r="EB396">
        <f>IFERROR(VLOOKUP($B396,'Raw Stats'!$S$3:$AH$528,15,FALSE),0)</f>
        <v>5</v>
      </c>
      <c r="EC396">
        <f>IFERROR(VLOOKUP($B396,'Raw Stats'!$S$3:$AH$528,16,FALSE),0)</f>
        <v>210</v>
      </c>
    </row>
    <row r="397" spans="1:133" x14ac:dyDescent="0.2">
      <c r="A397">
        <f>IFERROR(VLOOKUP(B397,Sheet2!$W$1:$X$300,2,FALSE),301)</f>
        <v>301</v>
      </c>
      <c r="B397" t="s">
        <v>403</v>
      </c>
      <c r="C397">
        <f t="shared" si="30"/>
        <v>0.49179490323665392</v>
      </c>
      <c r="D397">
        <f t="shared" si="31"/>
        <v>0.40317734979629266</v>
      </c>
      <c r="E397">
        <f t="shared" si="32"/>
        <v>0.48084742567732736</v>
      </c>
      <c r="F397">
        <f t="shared" si="33"/>
        <v>0</v>
      </c>
      <c r="G397">
        <f t="shared" si="34"/>
        <v>0</v>
      </c>
      <c r="J397">
        <f>BS397*'Value Calculations'!$D$3</f>
        <v>2.0386771431301893</v>
      </c>
      <c r="K397">
        <f>BT397*'Value Calculations'!$D$4</f>
        <v>2.6049016323571994</v>
      </c>
      <c r="L397">
        <f>BU397*'Value Calculations'!$D$5</f>
        <v>3.4493953656879803</v>
      </c>
      <c r="M397">
        <f>BV397*'Value Calculations'!$D$6</f>
        <v>0.50025972767745142</v>
      </c>
      <c r="N397">
        <f>BW397*'Value Calculations'!$D$7</f>
        <v>1.0546185246551136</v>
      </c>
      <c r="O397">
        <f>BX397*'Value Calculations'!$D$8</f>
        <v>6.6140137088016608</v>
      </c>
      <c r="P397">
        <f>BY397*'Value Calculations'!$D$9</f>
        <v>5.1640528008381859</v>
      </c>
      <c r="Q397">
        <f>BZ397*'Value Calculations'!$D$10</f>
        <v>0</v>
      </c>
      <c r="R397">
        <f>CA397*'Value Calculations'!$D$11</f>
        <v>1.9814282960498748</v>
      </c>
      <c r="S397">
        <f>CB397*'Value Calculations'!$D$12</f>
        <v>0.81388273958941404</v>
      </c>
      <c r="T397">
        <f>CC397*'Value Calculations'!$D$13</f>
        <v>5.7782591586488241</v>
      </c>
      <c r="V397">
        <f>CF397*'Value Calculations'!$D$3</f>
        <v>1.6309417145041516</v>
      </c>
      <c r="W397">
        <f>CG397*'Value Calculations'!$D$4</f>
        <v>2.2792889283125497</v>
      </c>
      <c r="X397">
        <f>CH397*'Value Calculations'!$D$5</f>
        <v>2.9187191555821368</v>
      </c>
      <c r="Y397">
        <f>CI397*'Value Calculations'!$D$6</f>
        <v>-1.0005194553549028</v>
      </c>
      <c r="Z397">
        <f>CJ397*'Value Calculations'!$D$7</f>
        <v>1.5819277869826704</v>
      </c>
      <c r="AA397">
        <f>CK397*'Value Calculations'!$D$8</f>
        <v>8.1237342292889956</v>
      </c>
      <c r="AB397">
        <f>CL397*'Value Calculations'!$D$9</f>
        <v>3.1488126834379182</v>
      </c>
      <c r="AC397">
        <f>CM397*'Value Calculations'!$D$10</f>
        <v>0</v>
      </c>
      <c r="AD397">
        <f>CN397*'Value Calculations'!$D$11</f>
        <v>0.9907141480249374</v>
      </c>
      <c r="AE397">
        <f>CO397*'Value Calculations'!$D$12</f>
        <v>0.81388273958941404</v>
      </c>
      <c r="AF397">
        <f>CP397*'Value Calculations'!$D$13</f>
        <v>6.1222031561874442</v>
      </c>
      <c r="AH397">
        <f>CS397*'Value Calculations'!$D$3</f>
        <v>1.6309417145041516</v>
      </c>
      <c r="AI397">
        <f>CT397*'Value Calculations'!$D$4</f>
        <v>3.2561270404464993</v>
      </c>
      <c r="AJ397">
        <f>CU397*'Value Calculations'!$D$5</f>
        <v>3.7147334707409017</v>
      </c>
      <c r="AK397">
        <f>CV397*'Value Calculations'!$D$6</f>
        <v>0.25012986383872571</v>
      </c>
      <c r="AL397">
        <f>CW397*'Value Calculations'!$D$7</f>
        <v>1.2303882787642992</v>
      </c>
      <c r="AM397">
        <f>CX397*'Value Calculations'!$D$8</f>
        <v>6.2545564420189619</v>
      </c>
      <c r="AN397">
        <f>CY397*'Value Calculations'!$D$9</f>
        <v>1.7633351027252342</v>
      </c>
      <c r="AO397">
        <f>CZ397*'Value Calculations'!$D$10</f>
        <v>0</v>
      </c>
      <c r="AP397">
        <f>DA397*'Value Calculations'!$D$11</f>
        <v>0.9907141480249374</v>
      </c>
      <c r="AQ397">
        <f>DB397*'Value Calculations'!$D$12</f>
        <v>0</v>
      </c>
      <c r="AR397">
        <f>DC397*'Value Calculations'!$D$13</f>
        <v>3.9897503714479976</v>
      </c>
      <c r="AT397">
        <f>DF397*'Value Calculations'!$D$3</f>
        <v>0</v>
      </c>
      <c r="AU397">
        <f>DG397*'Value Calculations'!$D$4</f>
        <v>0</v>
      </c>
      <c r="AV397">
        <f>DH397*'Value Calculations'!$D$5</f>
        <v>0</v>
      </c>
      <c r="AW397">
        <f>DI397*'Value Calculations'!$D$6</f>
        <v>0</v>
      </c>
      <c r="AX397">
        <f>DJ397*'Value Calculations'!$D$7</f>
        <v>0</v>
      </c>
      <c r="AY397">
        <f>DK397*'Value Calculations'!$D$8</f>
        <v>0</v>
      </c>
      <c r="AZ397">
        <f>DL397*'Value Calculations'!$D$9</f>
        <v>0</v>
      </c>
      <c r="BA397">
        <f>DM397*'Value Calculations'!$D$10</f>
        <v>0</v>
      </c>
      <c r="BB397">
        <f>DN397*'Value Calculations'!$D$11</f>
        <v>0</v>
      </c>
      <c r="BC397">
        <f>DO397*'Value Calculations'!$D$12</f>
        <v>0</v>
      </c>
      <c r="BD397">
        <f>DP397*'Value Calculations'!$D$13</f>
        <v>0</v>
      </c>
      <c r="BF397">
        <f>DS397*'Value Calculations'!$D$3</f>
        <v>0</v>
      </c>
      <c r="BG397">
        <f>DT397*'Value Calculations'!$D$4</f>
        <v>0</v>
      </c>
      <c r="BH397">
        <f>DU397*'Value Calculations'!$D$5</f>
        <v>0</v>
      </c>
      <c r="BI397">
        <f>DV397*'Value Calculations'!$D$6</f>
        <v>0</v>
      </c>
      <c r="BJ397">
        <f>DW397*'Value Calculations'!$D$7</f>
        <v>0</v>
      </c>
      <c r="BK397">
        <f>DX397*'Value Calculations'!$D$8</f>
        <v>0</v>
      </c>
      <c r="BL397">
        <f>DY397*'Value Calculations'!$D$9</f>
        <v>0</v>
      </c>
      <c r="BM397">
        <f>DZ397*'Value Calculations'!$D$10</f>
        <v>0</v>
      </c>
      <c r="BN397">
        <f>EA397*'Value Calculations'!$D$11</f>
        <v>0</v>
      </c>
      <c r="BO397">
        <f>EB397*'Value Calculations'!$D$12</f>
        <v>0</v>
      </c>
      <c r="BP397">
        <f>EC397*'Value Calculations'!$D$13</f>
        <v>0</v>
      </c>
      <c r="BR397">
        <f>IFERROR(VLOOKUP($B397,'Raw Stats'!$CM$3:$DC$884,3,FALSE),0)</f>
        <v>61</v>
      </c>
      <c r="BS397">
        <f>IFERROR(VLOOKUP($B397,'Raw Stats'!$CM$3:$DC$884,4,FALSE),0)</f>
        <v>5</v>
      </c>
      <c r="BT397">
        <f>IFERROR(VLOOKUP($B397,'Raw Stats'!$CM$3:$DC$884,5,FALSE),0)</f>
        <v>8</v>
      </c>
      <c r="BU397">
        <f>IFERROR(VLOOKUP($B397,'Raw Stats'!$CM$3:$DC$884,6,FALSE),0)</f>
        <v>13</v>
      </c>
      <c r="BV397">
        <f>IFERROR(VLOOKUP($B397,'Raw Stats'!$CM$3:$DC$884,7,FALSE),0)</f>
        <v>4</v>
      </c>
      <c r="BW397">
        <f>IFERROR(VLOOKUP($B397,'Raw Stats'!$CM$3:$DC$884,8,FALSE),0)</f>
        <v>12</v>
      </c>
      <c r="BX397">
        <f>IFERROR(VLOOKUP($B397,'Raw Stats'!$CM$3:$DC$884,9,FALSE),0)</f>
        <v>92</v>
      </c>
      <c r="BY397">
        <f>IFERROR(VLOOKUP($B397,'Raw Stats'!$CM$3:$DC$884,10,FALSE),0)</f>
        <v>41</v>
      </c>
      <c r="BZ397">
        <f>IFERROR(VLOOKUP($B397,'Raw Stats'!$CM$3:$DC$884,11,FALSE)+VLOOKUP($B397,'Raw Stats'!$CM$3:$DC$884,12,FALSE),0)</f>
        <v>0</v>
      </c>
      <c r="CA397">
        <f>IFERROR(VLOOKUP($B397,'Raw Stats'!$CM$3:$DC$884,13,FALSE)+VLOOKUP($B397,'Raw Stats'!$CM$3:$DC$884,14,FALSE),0)</f>
        <v>2</v>
      </c>
      <c r="CB397">
        <f>IFERROR(VLOOKUP($B397,'Raw Stats'!$CM$3:$DC$884,15,FALSE),0)</f>
        <v>1</v>
      </c>
      <c r="CC397">
        <f>IFERROR(VLOOKUP($B397,'Raw Stats'!$CM$3:$DC$884,16,FALSE),0)</f>
        <v>84</v>
      </c>
      <c r="CE397">
        <f>IFERROR(VLOOKUP($B397,'Raw Stats'!$BU$3:$CJ$528,3,FALSE),0)</f>
        <v>66</v>
      </c>
      <c r="CF397">
        <f>IFERROR(VLOOKUP($B397,'Raw Stats'!$BU$3:$CJ$528,4,FALSE),0)</f>
        <v>4</v>
      </c>
      <c r="CG397">
        <f>IFERROR(VLOOKUP($B397,'Raw Stats'!$BU$3:$CJ$5288,5,FALSE),0)</f>
        <v>7</v>
      </c>
      <c r="CH397">
        <f>IFERROR(VLOOKUP($B397,'Raw Stats'!$BU$3:$CJ$528,6,FALSE),0)</f>
        <v>11</v>
      </c>
      <c r="CI397">
        <f>IFERROR(VLOOKUP($B397,'Raw Stats'!$BU$3:$CJ$528,7,FALSE),0)</f>
        <v>-8</v>
      </c>
      <c r="CJ397">
        <f>IFERROR(VLOOKUP($B397,'Raw Stats'!$BU$3:$CJ$528,8,FALSE),0)</f>
        <v>18</v>
      </c>
      <c r="CK397">
        <f>IFERROR(VLOOKUP($B397,'Raw Stats'!$BU$3:$CJ$528,9,FALSE),0)</f>
        <v>113</v>
      </c>
      <c r="CL397">
        <f>IFERROR(VLOOKUP($B397,'Raw Stats'!$BU$3:$CJ$528,10,FALSE),0)</f>
        <v>25</v>
      </c>
      <c r="CM397">
        <f>IFERROR(VLOOKUP($B397,'Raw Stats'!$BU$3:$CJ$528,11,FALSE)+VLOOKUP($B397,'Raw Stats'!$BU$3:$CJ$528,12,FALSE),0)</f>
        <v>0</v>
      </c>
      <c r="CN397">
        <f>IFERROR(VLOOKUP($B397,'Raw Stats'!$BU$3:$CJ$528,13,FALSE)+VLOOKUP($B397,'Raw Stats'!$BU$3:$CJ$528,14,FALSE),0)</f>
        <v>1</v>
      </c>
      <c r="CO397">
        <f>IFERROR(VLOOKUP($B397,'Raw Stats'!$BU$3:$CJ$528,15,FALSE),0)</f>
        <v>1</v>
      </c>
      <c r="CP397">
        <f>IFERROR(VLOOKUP($B397,'Raw Stats'!$BU$3:$CJ$528,16,FALSE),0)</f>
        <v>89</v>
      </c>
      <c r="CR397">
        <f>IFERROR(VLOOKUP($B397,'Raw Stats'!$BC$3:$BR$528,3,FALSE),0)</f>
        <v>48</v>
      </c>
      <c r="CS397">
        <f>IFERROR(VLOOKUP($B397,'Raw Stats'!$BC$3:$BR$528,4,FALSE),0)</f>
        <v>4</v>
      </c>
      <c r="CT397">
        <f>IFERROR(VLOOKUP($B397,'Raw Stats'!$BC$3:$BR$5288,5,FALSE),0)</f>
        <v>10</v>
      </c>
      <c r="CU397">
        <f>IFERROR(VLOOKUP($B397,'Raw Stats'!$BC$3:$BR$52888,6,FALSE),0)</f>
        <v>14</v>
      </c>
      <c r="CV397">
        <f>IFERROR(VLOOKUP($B397,'Raw Stats'!$BC$3:$BR$5288,7,FALSE),0)</f>
        <v>2</v>
      </c>
      <c r="CW397">
        <f>IFERROR(VLOOKUP($B397,'Raw Stats'!$BC$3:$BR$5288,8,FALSE),0)</f>
        <v>14</v>
      </c>
      <c r="CX397">
        <f>IFERROR(VLOOKUP($B397,'Raw Stats'!$BC$3:$BR$5288,9,FALSE),0)</f>
        <v>87</v>
      </c>
      <c r="CY397">
        <f>IFERROR(VLOOKUP($B397,'Raw Stats'!$BC$3:$BR$5288,10,FALSE),0)</f>
        <v>14</v>
      </c>
      <c r="CZ397">
        <f>IFERROR(VLOOKUP($B397,'Raw Stats'!$BC$3:$BR$5288,11,FALSE)+VLOOKUP($B397,'Raw Stats'!$BC$3:$BR$5288,12,FALSE),0)</f>
        <v>0</v>
      </c>
      <c r="DA397">
        <f>IFERROR(VLOOKUP($B397,'Raw Stats'!$BC$3:$BR$5288,13,FALSE)+VLOOKUP($B397,'Raw Stats'!$BC$3:$BR$5288,14,FALSE),0)</f>
        <v>1</v>
      </c>
      <c r="DB397">
        <f>IFERROR(VLOOKUP($B397,'Raw Stats'!$BC$3:$BR$5288,15,FALSE),0)</f>
        <v>0</v>
      </c>
      <c r="DC397">
        <f>IFERROR(VLOOKUP($B397,'Raw Stats'!$BC$3:$BR$5288,16,FALSE),0)</f>
        <v>58</v>
      </c>
      <c r="DE397">
        <f>IFERROR(VLOOKUP($B397,'Raw Stats'!$AK$3:$AZ$528,3,FALSE),0)</f>
        <v>0</v>
      </c>
      <c r="DF397">
        <f>IFERROR(VLOOKUP($B397,'Raw Stats'!$AK$3:$AZ$528,4,FALSE),0)</f>
        <v>0</v>
      </c>
      <c r="DG397">
        <f>IFERROR(VLOOKUP($B397,'Raw Stats'!$AK$3:$AZ$528,5,FALSE),0)</f>
        <v>0</v>
      </c>
      <c r="DH397">
        <f>IFERROR(VLOOKUP($B397,'Raw Stats'!$AK$3:$AZ$528,6,FALSE),0)</f>
        <v>0</v>
      </c>
      <c r="DI397">
        <f>IFERROR(VLOOKUP($B397,'Raw Stats'!$AK$3:$AZ$528,7,FALSE),0)</f>
        <v>0</v>
      </c>
      <c r="DJ397">
        <f>IFERROR(VLOOKUP($B397,'Raw Stats'!$AK$3:$AZ$528,8,FALSE),0)</f>
        <v>0</v>
      </c>
      <c r="DK397">
        <f>IFERROR(VLOOKUP($B397,'Raw Stats'!$AK$3:$AZ$528,9,FALSE),0)</f>
        <v>0</v>
      </c>
      <c r="DL397">
        <f>IFERROR(VLOOKUP($B397,'Raw Stats'!$AK$3:$AZ$528,10,FALSE),0)</f>
        <v>0</v>
      </c>
      <c r="DM397">
        <f>IFERROR(VLOOKUP($B397,'Raw Stats'!$AK$3:$AZ$528,11,FALSE)+VLOOKUP($B397,'Raw Stats'!$AK$3:$AZ$528,12,FALSE),0)</f>
        <v>0</v>
      </c>
      <c r="DN397">
        <f>IFERROR(VLOOKUP($B397,'Raw Stats'!$AK$3:$AZ$528,13,FALSE)+VLOOKUP($B397,'Raw Stats'!$AK$3:$AZ$528,14,FALSE),0)</f>
        <v>0</v>
      </c>
      <c r="DO397">
        <f>IFERROR(VLOOKUP($B397,'Raw Stats'!$AK$3:$AZ$528,15,FALSE),0)</f>
        <v>0</v>
      </c>
      <c r="DP397">
        <f>IFERROR(VLOOKUP($B397,'Raw Stats'!$AK$3:$AZ$528,16,FALSE),0)</f>
        <v>0</v>
      </c>
      <c r="DR397">
        <f>IFERROR(VLOOKUP($B397,'Raw Stats'!$S$3:$AH$528,3,FALSE),0)</f>
        <v>0</v>
      </c>
      <c r="DS397">
        <f>IFERROR(VLOOKUP($B397,'Raw Stats'!$S$3:$AH$528,4,FALSE),0)</f>
        <v>0</v>
      </c>
      <c r="DT397">
        <f>IFERROR(VLOOKUP($B397,'Raw Stats'!$S$3:$AH$528,5,FALSE),0)</f>
        <v>0</v>
      </c>
      <c r="DU397">
        <f>IFERROR(VLOOKUP($B397,'Raw Stats'!$S$3:$AH$528,6,FALSE),0)</f>
        <v>0</v>
      </c>
      <c r="DV397">
        <f>IFERROR(VLOOKUP($B397,'Raw Stats'!$S$3:$AH$528,7,FALSE),0)</f>
        <v>0</v>
      </c>
      <c r="DW397">
        <f>IFERROR(VLOOKUP($B397,'Raw Stats'!$S$3:$AH$528,8,FALSE),0)</f>
        <v>0</v>
      </c>
      <c r="DX397">
        <f>IFERROR(VLOOKUP($B397,'Raw Stats'!$S$3:$AH$528,9,FALSE),0)</f>
        <v>0</v>
      </c>
      <c r="DY397">
        <f>IFERROR(VLOOKUP($B397,'Raw Stats'!$S$3:$AH$528,10,FALSE),0)</f>
        <v>0</v>
      </c>
      <c r="DZ397">
        <f>IFERROR(VLOOKUP($B397,'Raw Stats'!$S$3:$AH$528,11,FALSE)+VLOOKUP($B397,'Raw Stats'!$S$3:$AH$528,12,FALSE),0)</f>
        <v>0</v>
      </c>
      <c r="EA397">
        <f>IFERROR(VLOOKUP($B397,'Raw Stats'!$S$3:$AH$528,13,FALSE)+VLOOKUP($B397,'Raw Stats'!$S$3:$AH$528,14,FALSE),0)</f>
        <v>0</v>
      </c>
      <c r="EB397">
        <f>IFERROR(VLOOKUP($B397,'Raw Stats'!$S$3:$AH$528,15,FALSE),0)</f>
        <v>0</v>
      </c>
      <c r="EC397">
        <f>IFERROR(VLOOKUP($B397,'Raw Stats'!$S$3:$AH$528,16,FALSE),0)</f>
        <v>0</v>
      </c>
    </row>
    <row r="398" spans="1:133" x14ac:dyDescent="0.2">
      <c r="A398">
        <f>IFERROR(VLOOKUP(B398,Sheet2!$W$1:$X$300,2,FALSE),301)</f>
        <v>301</v>
      </c>
      <c r="B398" t="s">
        <v>279</v>
      </c>
      <c r="C398">
        <f t="shared" si="30"/>
        <v>0.48912003447547303</v>
      </c>
      <c r="D398">
        <f t="shared" si="31"/>
        <v>0.6288801015478418</v>
      </c>
      <c r="E398">
        <f t="shared" si="32"/>
        <v>0.5045762903505816</v>
      </c>
      <c r="F398">
        <f t="shared" si="33"/>
        <v>0.57584467727873834</v>
      </c>
      <c r="G398">
        <f t="shared" si="34"/>
        <v>0.65253066697327855</v>
      </c>
      <c r="J398">
        <f>BS398*'Value Calculations'!$D$3</f>
        <v>2.0386771431301893</v>
      </c>
      <c r="K398">
        <f>BT398*'Value Calculations'!$D$4</f>
        <v>1.9536762242678996</v>
      </c>
      <c r="L398">
        <f>BU398*'Value Calculations'!$D$5</f>
        <v>2.9187191555821368</v>
      </c>
      <c r="M398">
        <f>BV398*'Value Calculations'!$D$6</f>
        <v>-2.1261038426291687</v>
      </c>
      <c r="N398">
        <f>BW398*'Value Calculations'!$D$7</f>
        <v>3.9548194674566761</v>
      </c>
      <c r="O398">
        <f>BX398*'Value Calculations'!$D$8</f>
        <v>19.626366766335362</v>
      </c>
      <c r="P398">
        <f>BY398*'Value Calculations'!$D$9</f>
        <v>6.4235778742133531</v>
      </c>
      <c r="Q398">
        <f>BZ398*'Value Calculations'!$D$10</f>
        <v>0.36531647407620471</v>
      </c>
      <c r="R398">
        <f>CA398*'Value Calculations'!$D$11</f>
        <v>0</v>
      </c>
      <c r="S398">
        <f>CB398*'Value Calculations'!$D$12</f>
        <v>0</v>
      </c>
      <c r="T398">
        <f>CC398*'Value Calculations'!$D$13</f>
        <v>4.952793564556135</v>
      </c>
      <c r="V398">
        <f>CF398*'Value Calculations'!$D$3</f>
        <v>3.6696188576343411</v>
      </c>
      <c r="W398">
        <f>CG398*'Value Calculations'!$D$4</f>
        <v>2.9305143364018491</v>
      </c>
      <c r="X398">
        <f>CH398*'Value Calculations'!$D$5</f>
        <v>4.7760858909525883</v>
      </c>
      <c r="Y398">
        <f>CI398*'Value Calculations'!$D$6</f>
        <v>0</v>
      </c>
      <c r="Z398">
        <f>CJ398*'Value Calculations'!$D$7</f>
        <v>4.1305892215658613</v>
      </c>
      <c r="AA398">
        <f>CK398*'Value Calculations'!$D$8</f>
        <v>17.325840258926089</v>
      </c>
      <c r="AB398">
        <f>CL398*'Value Calculations'!$D$9</f>
        <v>4.0304802348005353</v>
      </c>
      <c r="AC398">
        <f>CM398*'Value Calculations'!$D$10</f>
        <v>0</v>
      </c>
      <c r="AD398">
        <f>CN398*'Value Calculations'!$D$11</f>
        <v>2.9721424440748123</v>
      </c>
      <c r="AE398">
        <f>CO398*'Value Calculations'!$D$12</f>
        <v>0</v>
      </c>
      <c r="AF398">
        <f>CP398*'Value Calculations'!$D$13</f>
        <v>4.8152159655406868</v>
      </c>
      <c r="AH398">
        <f>CS398*'Value Calculations'!$D$3</f>
        <v>1.2232062858781136</v>
      </c>
      <c r="AI398">
        <f>CT398*'Value Calculations'!$D$4</f>
        <v>1.6280635202232496</v>
      </c>
      <c r="AJ398">
        <f>CU398*'Value Calculations'!$D$5</f>
        <v>2.1227048404233724</v>
      </c>
      <c r="AK398">
        <f>CV398*'Value Calculations'!$D$6</f>
        <v>0.12506493191936285</v>
      </c>
      <c r="AL398">
        <f>CW398*'Value Calculations'!$D$7</f>
        <v>3.1638555739653409</v>
      </c>
      <c r="AM398">
        <f>CX398*'Value Calculations'!$D$8</f>
        <v>8.7707573094978546</v>
      </c>
      <c r="AN398">
        <f>CY398*'Value Calculations'!$D$9</f>
        <v>2.3930976394128178</v>
      </c>
      <c r="AO398">
        <f>CZ398*'Value Calculations'!$D$10</f>
        <v>0</v>
      </c>
      <c r="AP398">
        <f>DA398*'Value Calculations'!$D$11</f>
        <v>0</v>
      </c>
      <c r="AQ398">
        <f>DB398*'Value Calculations'!$D$12</f>
        <v>0</v>
      </c>
      <c r="AR398">
        <f>DC398*'Value Calculations'!$D$13</f>
        <v>2.2700303837548952</v>
      </c>
      <c r="AT398">
        <f>DF398*'Value Calculations'!$D$3</f>
        <v>2.8541480003822652</v>
      </c>
      <c r="AU398">
        <f>DG398*'Value Calculations'!$D$4</f>
        <v>2.2792889283125497</v>
      </c>
      <c r="AV398">
        <f>DH398*'Value Calculations'!$D$5</f>
        <v>3.7147334707409017</v>
      </c>
      <c r="AW398">
        <f>DI398*'Value Calculations'!$D$6</f>
        <v>0.50025972767745142</v>
      </c>
      <c r="AX398">
        <f>DJ398*'Value Calculations'!$D$7</f>
        <v>3.5153950821837121</v>
      </c>
      <c r="AY398">
        <f>DK398*'Value Calculations'!$D$8</f>
        <v>13.58748468438602</v>
      </c>
      <c r="AZ398">
        <f>DL398*'Value Calculations'!$D$9</f>
        <v>2.3930976394128178</v>
      </c>
      <c r="BA398">
        <f>DM398*'Value Calculations'!$D$10</f>
        <v>0.36531647407620471</v>
      </c>
      <c r="BB398">
        <f>DN398*'Value Calculations'!$D$11</f>
        <v>2.9721424440748123</v>
      </c>
      <c r="BC398">
        <f>DO398*'Value Calculations'!$D$12</f>
        <v>1.6277654791788281</v>
      </c>
      <c r="BD398">
        <f>DP398*'Value Calculations'!$D$13</f>
        <v>4.1961167699711694</v>
      </c>
      <c r="BF398">
        <f>DS398*'Value Calculations'!$D$3</f>
        <v>3.6696188576343411</v>
      </c>
      <c r="BG398">
        <f>DT398*'Value Calculations'!$D$4</f>
        <v>4.5585778566250994</v>
      </c>
      <c r="BH398">
        <f>DU398*'Value Calculations'!$D$5</f>
        <v>6.1027764162171954</v>
      </c>
      <c r="BI398">
        <f>DV398*'Value Calculations'!$D$6</f>
        <v>1.75090904687108</v>
      </c>
      <c r="BJ398">
        <f>DW398*'Value Calculations'!$D$7</f>
        <v>1.9334672952010417</v>
      </c>
      <c r="BK398">
        <f>DX398*'Value Calculations'!$D$8</f>
        <v>11.430741083689828</v>
      </c>
      <c r="BL398">
        <f>DY398*'Value Calculations'!$D$9</f>
        <v>3.2747651907754349</v>
      </c>
      <c r="BM398">
        <f>DZ398*'Value Calculations'!$D$10</f>
        <v>0.36531647407620471</v>
      </c>
      <c r="BN398">
        <f>EA398*'Value Calculations'!$D$11</f>
        <v>1.9814282960498748</v>
      </c>
      <c r="BO398">
        <f>EB398*'Value Calculations'!$D$12</f>
        <v>0.81388273958941404</v>
      </c>
      <c r="BP398">
        <f>EC398*'Value Calculations'!$D$13</f>
        <v>5.2279487625870313</v>
      </c>
      <c r="BR398">
        <f>IFERROR(VLOOKUP($B398,'Raw Stats'!$CM$3:$DC$884,3,FALSE),0)</f>
        <v>82</v>
      </c>
      <c r="BS398">
        <f>IFERROR(VLOOKUP($B398,'Raw Stats'!$CM$3:$DC$884,4,FALSE),0)</f>
        <v>5</v>
      </c>
      <c r="BT398">
        <f>IFERROR(VLOOKUP($B398,'Raw Stats'!$CM$3:$DC$884,5,FALSE),0)</f>
        <v>6</v>
      </c>
      <c r="BU398">
        <f>IFERROR(VLOOKUP($B398,'Raw Stats'!$CM$3:$DC$884,6,FALSE),0)</f>
        <v>11</v>
      </c>
      <c r="BV398">
        <f>IFERROR(VLOOKUP($B398,'Raw Stats'!$CM$3:$DC$884,7,FALSE),0)</f>
        <v>-17</v>
      </c>
      <c r="BW398">
        <f>IFERROR(VLOOKUP($B398,'Raw Stats'!$CM$3:$DC$884,8,FALSE),0)</f>
        <v>45</v>
      </c>
      <c r="BX398">
        <f>IFERROR(VLOOKUP($B398,'Raw Stats'!$CM$3:$DC$884,9,FALSE),0)</f>
        <v>273</v>
      </c>
      <c r="BY398">
        <f>IFERROR(VLOOKUP($B398,'Raw Stats'!$CM$3:$DC$884,10,FALSE),0)</f>
        <v>51</v>
      </c>
      <c r="BZ398">
        <f>IFERROR(VLOOKUP($B398,'Raw Stats'!$CM$3:$DC$884,11,FALSE)+VLOOKUP($B398,'Raw Stats'!$CM$3:$DC$884,12,FALSE),0)</f>
        <v>1</v>
      </c>
      <c r="CA398">
        <f>IFERROR(VLOOKUP($B398,'Raw Stats'!$CM$3:$DC$884,13,FALSE)+VLOOKUP($B398,'Raw Stats'!$CM$3:$DC$884,14,FALSE),0)</f>
        <v>0</v>
      </c>
      <c r="CB398">
        <f>IFERROR(VLOOKUP($B398,'Raw Stats'!$CM$3:$DC$884,15,FALSE),0)</f>
        <v>0</v>
      </c>
      <c r="CC398">
        <f>IFERROR(VLOOKUP($B398,'Raw Stats'!$CM$3:$DC$884,16,FALSE),0)</f>
        <v>72</v>
      </c>
      <c r="CE398">
        <f>IFERROR(VLOOKUP($B398,'Raw Stats'!$BU$3:$CJ$528,3,FALSE),0)</f>
        <v>71</v>
      </c>
      <c r="CF398">
        <f>IFERROR(VLOOKUP($B398,'Raw Stats'!$BU$3:$CJ$528,4,FALSE),0)</f>
        <v>9</v>
      </c>
      <c r="CG398">
        <f>IFERROR(VLOOKUP($B398,'Raw Stats'!$BU$3:$CJ$5288,5,FALSE),0)</f>
        <v>9</v>
      </c>
      <c r="CH398">
        <f>IFERROR(VLOOKUP($B398,'Raw Stats'!$BU$3:$CJ$528,6,FALSE),0)</f>
        <v>18</v>
      </c>
      <c r="CI398">
        <f>IFERROR(VLOOKUP($B398,'Raw Stats'!$BU$3:$CJ$528,7,FALSE),0)</f>
        <v>0</v>
      </c>
      <c r="CJ398">
        <f>IFERROR(VLOOKUP($B398,'Raw Stats'!$BU$3:$CJ$528,8,FALSE),0)</f>
        <v>47</v>
      </c>
      <c r="CK398">
        <f>IFERROR(VLOOKUP($B398,'Raw Stats'!$BU$3:$CJ$528,9,FALSE),0)</f>
        <v>241</v>
      </c>
      <c r="CL398">
        <f>IFERROR(VLOOKUP($B398,'Raw Stats'!$BU$3:$CJ$528,10,FALSE),0)</f>
        <v>32</v>
      </c>
      <c r="CM398">
        <f>IFERROR(VLOOKUP($B398,'Raw Stats'!$BU$3:$CJ$528,11,FALSE)+VLOOKUP($B398,'Raw Stats'!$BU$3:$CJ$528,12,FALSE),0)</f>
        <v>0</v>
      </c>
      <c r="CN398">
        <f>IFERROR(VLOOKUP($B398,'Raw Stats'!$BU$3:$CJ$528,13,FALSE)+VLOOKUP($B398,'Raw Stats'!$BU$3:$CJ$528,14,FALSE),0)</f>
        <v>3</v>
      </c>
      <c r="CO398">
        <f>IFERROR(VLOOKUP($B398,'Raw Stats'!$BU$3:$CJ$528,15,FALSE),0)</f>
        <v>0</v>
      </c>
      <c r="CP398">
        <f>IFERROR(VLOOKUP($B398,'Raw Stats'!$BU$3:$CJ$528,16,FALSE),0)</f>
        <v>70</v>
      </c>
      <c r="CR398">
        <f>IFERROR(VLOOKUP($B398,'Raw Stats'!$BC$3:$BR$528,3,FALSE),0)</f>
        <v>43</v>
      </c>
      <c r="CS398">
        <f>IFERROR(VLOOKUP($B398,'Raw Stats'!$BC$3:$BR$528,4,FALSE),0)</f>
        <v>3</v>
      </c>
      <c r="CT398">
        <f>IFERROR(VLOOKUP($B398,'Raw Stats'!$BC$3:$BR$5288,5,FALSE),0)</f>
        <v>5</v>
      </c>
      <c r="CU398">
        <f>IFERROR(VLOOKUP($B398,'Raw Stats'!$BC$3:$BR$52888,6,FALSE),0)</f>
        <v>8</v>
      </c>
      <c r="CV398">
        <f>IFERROR(VLOOKUP($B398,'Raw Stats'!$BC$3:$BR$5288,7,FALSE),0)</f>
        <v>1</v>
      </c>
      <c r="CW398">
        <f>IFERROR(VLOOKUP($B398,'Raw Stats'!$BC$3:$BR$5288,8,FALSE),0)</f>
        <v>36</v>
      </c>
      <c r="CX398">
        <f>IFERROR(VLOOKUP($B398,'Raw Stats'!$BC$3:$BR$5288,9,FALSE),0)</f>
        <v>122</v>
      </c>
      <c r="CY398">
        <f>IFERROR(VLOOKUP($B398,'Raw Stats'!$BC$3:$BR$5288,10,FALSE),0)</f>
        <v>19</v>
      </c>
      <c r="CZ398">
        <f>IFERROR(VLOOKUP($B398,'Raw Stats'!$BC$3:$BR$5288,11,FALSE)+VLOOKUP($B398,'Raw Stats'!$BC$3:$BR$5288,12,FALSE),0)</f>
        <v>0</v>
      </c>
      <c r="DA398">
        <f>IFERROR(VLOOKUP($B398,'Raw Stats'!$BC$3:$BR$5288,13,FALSE)+VLOOKUP($B398,'Raw Stats'!$BC$3:$BR$5288,14,FALSE),0)</f>
        <v>0</v>
      </c>
      <c r="DB398">
        <f>IFERROR(VLOOKUP($B398,'Raw Stats'!$BC$3:$BR$5288,15,FALSE),0)</f>
        <v>0</v>
      </c>
      <c r="DC398">
        <f>IFERROR(VLOOKUP($B398,'Raw Stats'!$BC$3:$BR$5288,16,FALSE),0)</f>
        <v>33</v>
      </c>
      <c r="DE398">
        <f>IFERROR(VLOOKUP($B398,'Raw Stats'!$AK$3:$AZ$528,3,FALSE),0)</f>
        <v>66</v>
      </c>
      <c r="DF398">
        <f>IFERROR(VLOOKUP($B398,'Raw Stats'!$AK$3:$AZ$528,4,FALSE),0)</f>
        <v>7</v>
      </c>
      <c r="DG398">
        <f>IFERROR(VLOOKUP($B398,'Raw Stats'!$AK$3:$AZ$528,5,FALSE),0)</f>
        <v>7</v>
      </c>
      <c r="DH398">
        <f>IFERROR(VLOOKUP($B398,'Raw Stats'!$AK$3:$AZ$528,6,FALSE),0)</f>
        <v>14</v>
      </c>
      <c r="DI398">
        <f>IFERROR(VLOOKUP($B398,'Raw Stats'!$AK$3:$AZ$528,7,FALSE),0)</f>
        <v>4</v>
      </c>
      <c r="DJ398">
        <f>IFERROR(VLOOKUP($B398,'Raw Stats'!$AK$3:$AZ$528,8,FALSE),0)</f>
        <v>40</v>
      </c>
      <c r="DK398">
        <f>IFERROR(VLOOKUP($B398,'Raw Stats'!$AK$3:$AZ$528,9,FALSE),0)</f>
        <v>189</v>
      </c>
      <c r="DL398">
        <f>IFERROR(VLOOKUP($B398,'Raw Stats'!$AK$3:$AZ$528,10,FALSE),0)</f>
        <v>19</v>
      </c>
      <c r="DM398">
        <f>IFERROR(VLOOKUP($B398,'Raw Stats'!$AK$3:$AZ$528,11,FALSE)+VLOOKUP($B398,'Raw Stats'!$AK$3:$AZ$528,12,FALSE),0)</f>
        <v>1</v>
      </c>
      <c r="DN398">
        <f>IFERROR(VLOOKUP($B398,'Raw Stats'!$AK$3:$AZ$528,13,FALSE)+VLOOKUP($B398,'Raw Stats'!$AK$3:$AZ$528,14,FALSE),0)</f>
        <v>3</v>
      </c>
      <c r="DO398">
        <f>IFERROR(VLOOKUP($B398,'Raw Stats'!$AK$3:$AZ$528,15,FALSE),0)</f>
        <v>2</v>
      </c>
      <c r="DP398">
        <f>IFERROR(VLOOKUP($B398,'Raw Stats'!$AK$3:$AZ$528,16,FALSE),0)</f>
        <v>61</v>
      </c>
      <c r="DR398">
        <f>IFERROR(VLOOKUP($B398,'Raw Stats'!$S$3:$AH$528,3,FALSE),0)</f>
        <v>63</v>
      </c>
      <c r="DS398">
        <f>IFERROR(VLOOKUP($B398,'Raw Stats'!$S$3:$AH$528,4,FALSE),0)</f>
        <v>9</v>
      </c>
      <c r="DT398">
        <f>IFERROR(VLOOKUP($B398,'Raw Stats'!$S$3:$AH$528,5,FALSE),0)</f>
        <v>14</v>
      </c>
      <c r="DU398">
        <f>IFERROR(VLOOKUP($B398,'Raw Stats'!$S$3:$AH$528,6,FALSE),0)</f>
        <v>23</v>
      </c>
      <c r="DV398">
        <f>IFERROR(VLOOKUP($B398,'Raw Stats'!$S$3:$AH$528,7,FALSE),0)</f>
        <v>14</v>
      </c>
      <c r="DW398">
        <f>IFERROR(VLOOKUP($B398,'Raw Stats'!$S$3:$AH$528,8,FALSE),0)</f>
        <v>22</v>
      </c>
      <c r="DX398">
        <f>IFERROR(VLOOKUP($B398,'Raw Stats'!$S$3:$AH$528,9,FALSE),0)</f>
        <v>159</v>
      </c>
      <c r="DY398">
        <f>IFERROR(VLOOKUP($B398,'Raw Stats'!$S$3:$AH$528,10,FALSE),0)</f>
        <v>26</v>
      </c>
      <c r="DZ398">
        <f>IFERROR(VLOOKUP($B398,'Raw Stats'!$S$3:$AH$528,11,FALSE)+VLOOKUP($B398,'Raw Stats'!$S$3:$AH$528,12,FALSE),0)</f>
        <v>1</v>
      </c>
      <c r="EA398">
        <f>IFERROR(VLOOKUP($B398,'Raw Stats'!$S$3:$AH$528,13,FALSE)+VLOOKUP($B398,'Raw Stats'!$S$3:$AH$528,14,FALSE),0)</f>
        <v>2</v>
      </c>
      <c r="EB398">
        <f>IFERROR(VLOOKUP($B398,'Raw Stats'!$S$3:$AH$528,15,FALSE),0)</f>
        <v>1</v>
      </c>
      <c r="EC398">
        <f>IFERROR(VLOOKUP($B398,'Raw Stats'!$S$3:$AH$528,16,FALSE),0)</f>
        <v>76</v>
      </c>
    </row>
    <row r="399" spans="1:133" x14ac:dyDescent="0.2">
      <c r="A399">
        <f>IFERROR(VLOOKUP(B399,Sheet2!$W$1:$X$300,2,FALSE),301)</f>
        <v>301</v>
      </c>
      <c r="B399" t="s">
        <v>357</v>
      </c>
      <c r="C399">
        <f t="shared" si="30"/>
        <v>0.48861679444505407</v>
      </c>
      <c r="D399">
        <f t="shared" si="31"/>
        <v>0.50109307548631488</v>
      </c>
      <c r="E399">
        <f t="shared" si="32"/>
        <v>0</v>
      </c>
      <c r="F399">
        <f t="shared" si="33"/>
        <v>0</v>
      </c>
      <c r="G399">
        <f t="shared" si="34"/>
        <v>0</v>
      </c>
      <c r="J399">
        <f>BS399*'Value Calculations'!$D$3</f>
        <v>2.8541480003822652</v>
      </c>
      <c r="K399">
        <f>BT399*'Value Calculations'!$D$4</f>
        <v>3.5817397444911494</v>
      </c>
      <c r="L399">
        <f>BU399*'Value Calculations'!$D$5</f>
        <v>4.7760858909525883</v>
      </c>
      <c r="M399">
        <f>BV399*'Value Calculations'!$D$6</f>
        <v>-0.50025972767745142</v>
      </c>
      <c r="N399">
        <f>BW399*'Value Calculations'!$D$7</f>
        <v>3.2517404510199337</v>
      </c>
      <c r="O399">
        <f>BX399*'Value Calculations'!$D$8</f>
        <v>8.6988658561413139</v>
      </c>
      <c r="P399">
        <f>BY399*'Value Calculations'!$D$9</f>
        <v>5.4159578155132193</v>
      </c>
      <c r="Q399">
        <f>BZ399*'Value Calculations'!$D$10</f>
        <v>0.36531647407620471</v>
      </c>
      <c r="R399">
        <f>CA399*'Value Calculations'!$D$11</f>
        <v>0</v>
      </c>
      <c r="S399">
        <f>CB399*'Value Calculations'!$D$12</f>
        <v>0.81388273958941404</v>
      </c>
      <c r="T399">
        <f>CC399*'Value Calculations'!$D$13</f>
        <v>5.4343151611102041</v>
      </c>
      <c r="V399">
        <f>CF399*'Value Calculations'!$D$3</f>
        <v>1.6309417145041516</v>
      </c>
      <c r="W399">
        <f>CG399*'Value Calculations'!$D$4</f>
        <v>5.2098032647143988</v>
      </c>
      <c r="X399">
        <f>CH399*'Value Calculations'!$D$5</f>
        <v>5.3067621010584309</v>
      </c>
      <c r="Y399">
        <f>CI399*'Value Calculations'!$D$6</f>
        <v>0.37519479575808856</v>
      </c>
      <c r="Z399">
        <f>CJ399*'Value Calculations'!$D$7</f>
        <v>3.0759706969107481</v>
      </c>
      <c r="AA399">
        <f>CK399*'Value Calculations'!$D$8</f>
        <v>7.5486026024366781</v>
      </c>
      <c r="AB399">
        <f>CL399*'Value Calculations'!$D$9</f>
        <v>4.2823852494755688</v>
      </c>
      <c r="AC399">
        <f>CM399*'Value Calculations'!$D$10</f>
        <v>0.36531647407620471</v>
      </c>
      <c r="AD399">
        <f>CN399*'Value Calculations'!$D$11</f>
        <v>0</v>
      </c>
      <c r="AE399">
        <f>CO399*'Value Calculations'!$D$12</f>
        <v>0</v>
      </c>
      <c r="AF399">
        <f>CP399*'Value Calculations'!$D$13</f>
        <v>5.7782591586488241</v>
      </c>
      <c r="AH399">
        <f>CS399*'Value Calculations'!$D$3</f>
        <v>0</v>
      </c>
      <c r="AI399">
        <f>CT399*'Value Calculations'!$D$4</f>
        <v>0.97683811213394978</v>
      </c>
      <c r="AJ399">
        <f>CU399*'Value Calculations'!$D$5</f>
        <v>1.0613524202116862</v>
      </c>
      <c r="AK399">
        <f>CV399*'Value Calculations'!$D$6</f>
        <v>-1.1255843872742657</v>
      </c>
      <c r="AL399">
        <f>CW399*'Value Calculations'!$D$7</f>
        <v>1.0546185246551136</v>
      </c>
      <c r="AM399">
        <f>CX399*'Value Calculations'!$D$8</f>
        <v>4.5291615614620069</v>
      </c>
      <c r="AN399">
        <f>CY399*'Value Calculations'!$D$9</f>
        <v>2.1411926247377844</v>
      </c>
      <c r="AO399">
        <f>CZ399*'Value Calculations'!$D$10</f>
        <v>0</v>
      </c>
      <c r="AP399">
        <f>DA399*'Value Calculations'!$D$11</f>
        <v>0</v>
      </c>
      <c r="AQ399">
        <f>DB399*'Value Calculations'!$D$12</f>
        <v>0.81388273958941404</v>
      </c>
      <c r="AR399">
        <f>DC399*'Value Calculations'!$D$13</f>
        <v>2.7515519803089639</v>
      </c>
      <c r="AT399">
        <f>DF399*'Value Calculations'!$D$3</f>
        <v>0</v>
      </c>
      <c r="AU399">
        <f>DG399*'Value Calculations'!$D$4</f>
        <v>0</v>
      </c>
      <c r="AV399">
        <f>DH399*'Value Calculations'!$D$5</f>
        <v>0</v>
      </c>
      <c r="AW399">
        <f>DI399*'Value Calculations'!$D$6</f>
        <v>0</v>
      </c>
      <c r="AX399">
        <f>DJ399*'Value Calculations'!$D$7</f>
        <v>0</v>
      </c>
      <c r="AY399">
        <f>DK399*'Value Calculations'!$D$8</f>
        <v>0</v>
      </c>
      <c r="AZ399">
        <f>DL399*'Value Calculations'!$D$9</f>
        <v>0</v>
      </c>
      <c r="BA399">
        <f>DM399*'Value Calculations'!$D$10</f>
        <v>0</v>
      </c>
      <c r="BB399">
        <f>DN399*'Value Calculations'!$D$11</f>
        <v>0</v>
      </c>
      <c r="BC399">
        <f>DO399*'Value Calculations'!$D$12</f>
        <v>0</v>
      </c>
      <c r="BD399">
        <f>DP399*'Value Calculations'!$D$13</f>
        <v>0</v>
      </c>
      <c r="BF399">
        <f>DS399*'Value Calculations'!$D$3</f>
        <v>0</v>
      </c>
      <c r="BG399">
        <f>DT399*'Value Calculations'!$D$4</f>
        <v>0</v>
      </c>
      <c r="BH399">
        <f>DU399*'Value Calculations'!$D$5</f>
        <v>0</v>
      </c>
      <c r="BI399">
        <f>DV399*'Value Calculations'!$D$6</f>
        <v>0</v>
      </c>
      <c r="BJ399">
        <f>DW399*'Value Calculations'!$D$7</f>
        <v>0</v>
      </c>
      <c r="BK399">
        <f>DX399*'Value Calculations'!$D$8</f>
        <v>0</v>
      </c>
      <c r="BL399">
        <f>DY399*'Value Calculations'!$D$9</f>
        <v>0</v>
      </c>
      <c r="BM399">
        <f>DZ399*'Value Calculations'!$D$10</f>
        <v>0</v>
      </c>
      <c r="BN399">
        <f>EA399*'Value Calculations'!$D$11</f>
        <v>0</v>
      </c>
      <c r="BO399">
        <f>EB399*'Value Calculations'!$D$12</f>
        <v>0</v>
      </c>
      <c r="BP399">
        <f>EC399*'Value Calculations'!$D$13</f>
        <v>0</v>
      </c>
      <c r="BR399">
        <f>IFERROR(VLOOKUP($B399,'Raw Stats'!$CM$3:$DC$884,3,FALSE),0)</f>
        <v>71</v>
      </c>
      <c r="BS399">
        <f>IFERROR(VLOOKUP($B399,'Raw Stats'!$CM$3:$DC$884,4,FALSE),0)</f>
        <v>7</v>
      </c>
      <c r="BT399">
        <f>IFERROR(VLOOKUP($B399,'Raw Stats'!$CM$3:$DC$884,5,FALSE),0)</f>
        <v>11</v>
      </c>
      <c r="BU399">
        <f>IFERROR(VLOOKUP($B399,'Raw Stats'!$CM$3:$DC$884,6,FALSE),0)</f>
        <v>18</v>
      </c>
      <c r="BV399">
        <f>IFERROR(VLOOKUP($B399,'Raw Stats'!$CM$3:$DC$884,7,FALSE),0)</f>
        <v>-4</v>
      </c>
      <c r="BW399">
        <f>IFERROR(VLOOKUP($B399,'Raw Stats'!$CM$3:$DC$884,8,FALSE),0)</f>
        <v>37</v>
      </c>
      <c r="BX399">
        <f>IFERROR(VLOOKUP($B399,'Raw Stats'!$CM$3:$DC$884,9,FALSE),0)</f>
        <v>121</v>
      </c>
      <c r="BY399">
        <f>IFERROR(VLOOKUP($B399,'Raw Stats'!$CM$3:$DC$884,10,FALSE),0)</f>
        <v>43</v>
      </c>
      <c r="BZ399">
        <f>IFERROR(VLOOKUP($B399,'Raw Stats'!$CM$3:$DC$884,11,FALSE)+VLOOKUP($B399,'Raw Stats'!$CM$3:$DC$884,12,FALSE),0)</f>
        <v>1</v>
      </c>
      <c r="CA399">
        <f>IFERROR(VLOOKUP($B399,'Raw Stats'!$CM$3:$DC$884,13,FALSE)+VLOOKUP($B399,'Raw Stats'!$CM$3:$DC$884,14,FALSE),0)</f>
        <v>0</v>
      </c>
      <c r="CB399">
        <f>IFERROR(VLOOKUP($B399,'Raw Stats'!$CM$3:$DC$884,15,FALSE),0)</f>
        <v>1</v>
      </c>
      <c r="CC399">
        <f>IFERROR(VLOOKUP($B399,'Raw Stats'!$CM$3:$DC$884,16,FALSE),0)</f>
        <v>79</v>
      </c>
      <c r="CE399">
        <f>IFERROR(VLOOKUP($B399,'Raw Stats'!$BU$3:$CJ$528,3,FALSE),0)</f>
        <v>67</v>
      </c>
      <c r="CF399">
        <f>IFERROR(VLOOKUP($B399,'Raw Stats'!$BU$3:$CJ$528,4,FALSE),0)</f>
        <v>4</v>
      </c>
      <c r="CG399">
        <f>IFERROR(VLOOKUP($B399,'Raw Stats'!$BU$3:$CJ$5288,5,FALSE),0)</f>
        <v>16</v>
      </c>
      <c r="CH399">
        <f>IFERROR(VLOOKUP($B399,'Raw Stats'!$BU$3:$CJ$528,6,FALSE),0)</f>
        <v>20</v>
      </c>
      <c r="CI399">
        <f>IFERROR(VLOOKUP($B399,'Raw Stats'!$BU$3:$CJ$528,7,FALSE),0)</f>
        <v>3</v>
      </c>
      <c r="CJ399">
        <f>IFERROR(VLOOKUP($B399,'Raw Stats'!$BU$3:$CJ$528,8,FALSE),0)</f>
        <v>35</v>
      </c>
      <c r="CK399">
        <f>IFERROR(VLOOKUP($B399,'Raw Stats'!$BU$3:$CJ$528,9,FALSE),0)</f>
        <v>105</v>
      </c>
      <c r="CL399">
        <f>IFERROR(VLOOKUP($B399,'Raw Stats'!$BU$3:$CJ$528,10,FALSE),0)</f>
        <v>34</v>
      </c>
      <c r="CM399">
        <f>IFERROR(VLOOKUP($B399,'Raw Stats'!$BU$3:$CJ$528,11,FALSE)+VLOOKUP($B399,'Raw Stats'!$BU$3:$CJ$528,12,FALSE),0)</f>
        <v>1</v>
      </c>
      <c r="CN399">
        <f>IFERROR(VLOOKUP($B399,'Raw Stats'!$BU$3:$CJ$528,13,FALSE)+VLOOKUP($B399,'Raw Stats'!$BU$3:$CJ$528,14,FALSE),0)</f>
        <v>0</v>
      </c>
      <c r="CO399">
        <f>IFERROR(VLOOKUP($B399,'Raw Stats'!$BU$3:$CJ$528,15,FALSE),0)</f>
        <v>0</v>
      </c>
      <c r="CP399">
        <f>IFERROR(VLOOKUP($B399,'Raw Stats'!$BU$3:$CJ$528,16,FALSE),0)</f>
        <v>84</v>
      </c>
      <c r="CR399">
        <f>IFERROR(VLOOKUP($B399,'Raw Stats'!$BC$3:$BR$528,3,FALSE),0)</f>
        <v>0</v>
      </c>
      <c r="CS399">
        <f>IFERROR(VLOOKUP($B399,'Raw Stats'!$BC$3:$BR$528,4,FALSE),0)</f>
        <v>0</v>
      </c>
      <c r="CT399">
        <f>IFERROR(VLOOKUP($B399,'Raw Stats'!$BC$3:$BR$5288,5,FALSE),0)</f>
        <v>3</v>
      </c>
      <c r="CU399">
        <f>IFERROR(VLOOKUP($B399,'Raw Stats'!$BC$3:$BR$52888,6,FALSE),0)</f>
        <v>4</v>
      </c>
      <c r="CV399">
        <f>IFERROR(VLOOKUP($B399,'Raw Stats'!$BC$3:$BR$5288,7,FALSE),0)</f>
        <v>-9</v>
      </c>
      <c r="CW399">
        <f>IFERROR(VLOOKUP($B399,'Raw Stats'!$BC$3:$BR$5288,8,FALSE),0)</f>
        <v>12</v>
      </c>
      <c r="CX399">
        <f>IFERROR(VLOOKUP($B399,'Raw Stats'!$BC$3:$BR$5288,9,FALSE),0)</f>
        <v>63</v>
      </c>
      <c r="CY399">
        <f>IFERROR(VLOOKUP($B399,'Raw Stats'!$BC$3:$BR$5288,10,FALSE),0)</f>
        <v>17</v>
      </c>
      <c r="CZ399">
        <f>IFERROR(VLOOKUP($B399,'Raw Stats'!$BC$3:$BR$5288,11,FALSE)+VLOOKUP($B399,'Raw Stats'!$BC$3:$BR$5288,12,FALSE),0)</f>
        <v>0</v>
      </c>
      <c r="DA399">
        <f>IFERROR(VLOOKUP($B399,'Raw Stats'!$BC$3:$BR$5288,13,FALSE)+VLOOKUP($B399,'Raw Stats'!$BC$3:$BR$5288,14,FALSE),0)</f>
        <v>0</v>
      </c>
      <c r="DB399">
        <f>IFERROR(VLOOKUP($B399,'Raw Stats'!$BC$3:$BR$5288,15,FALSE),0)</f>
        <v>1</v>
      </c>
      <c r="DC399">
        <f>IFERROR(VLOOKUP($B399,'Raw Stats'!$BC$3:$BR$5288,16,FALSE),0)</f>
        <v>40</v>
      </c>
      <c r="DE399">
        <f>IFERROR(VLOOKUP($B399,'Raw Stats'!$AK$3:$AZ$528,3,FALSE),0)</f>
        <v>0</v>
      </c>
      <c r="DF399">
        <f>IFERROR(VLOOKUP($B399,'Raw Stats'!$AK$3:$AZ$528,4,FALSE),0)</f>
        <v>0</v>
      </c>
      <c r="DG399">
        <f>IFERROR(VLOOKUP($B399,'Raw Stats'!$AK$3:$AZ$528,5,FALSE),0)</f>
        <v>0</v>
      </c>
      <c r="DH399">
        <f>IFERROR(VLOOKUP($B399,'Raw Stats'!$AK$3:$AZ$528,6,FALSE),0)</f>
        <v>0</v>
      </c>
      <c r="DI399">
        <f>IFERROR(VLOOKUP($B399,'Raw Stats'!$AK$3:$AZ$528,7,FALSE),0)</f>
        <v>0</v>
      </c>
      <c r="DJ399">
        <f>IFERROR(VLOOKUP($B399,'Raw Stats'!$AK$3:$AZ$528,8,FALSE),0)</f>
        <v>0</v>
      </c>
      <c r="DK399">
        <f>IFERROR(VLOOKUP($B399,'Raw Stats'!$AK$3:$AZ$528,9,FALSE),0)</f>
        <v>0</v>
      </c>
      <c r="DL399">
        <f>IFERROR(VLOOKUP($B399,'Raw Stats'!$AK$3:$AZ$528,10,FALSE),0)</f>
        <v>0</v>
      </c>
      <c r="DM399">
        <f>IFERROR(VLOOKUP($B399,'Raw Stats'!$AK$3:$AZ$528,11,FALSE)+VLOOKUP($B399,'Raw Stats'!$AK$3:$AZ$528,12,FALSE),0)</f>
        <v>0</v>
      </c>
      <c r="DN399">
        <f>IFERROR(VLOOKUP($B399,'Raw Stats'!$AK$3:$AZ$528,13,FALSE)+VLOOKUP($B399,'Raw Stats'!$AK$3:$AZ$528,14,FALSE),0)</f>
        <v>0</v>
      </c>
      <c r="DO399">
        <f>IFERROR(VLOOKUP($B399,'Raw Stats'!$AK$3:$AZ$528,15,FALSE),0)</f>
        <v>0</v>
      </c>
      <c r="DP399">
        <f>IFERROR(VLOOKUP($B399,'Raw Stats'!$AK$3:$AZ$528,16,FALSE),0)</f>
        <v>0</v>
      </c>
      <c r="DR399">
        <f>IFERROR(VLOOKUP($B399,'Raw Stats'!$S$3:$AH$528,3,FALSE),0)</f>
        <v>0</v>
      </c>
      <c r="DS399">
        <f>IFERROR(VLOOKUP($B399,'Raw Stats'!$S$3:$AH$528,4,FALSE),0)</f>
        <v>0</v>
      </c>
      <c r="DT399">
        <f>IFERROR(VLOOKUP($B399,'Raw Stats'!$S$3:$AH$528,5,FALSE),0)</f>
        <v>0</v>
      </c>
      <c r="DU399">
        <f>IFERROR(VLOOKUP($B399,'Raw Stats'!$S$3:$AH$528,6,FALSE),0)</f>
        <v>0</v>
      </c>
      <c r="DV399">
        <f>IFERROR(VLOOKUP($B399,'Raw Stats'!$S$3:$AH$528,7,FALSE),0)</f>
        <v>0</v>
      </c>
      <c r="DW399">
        <f>IFERROR(VLOOKUP($B399,'Raw Stats'!$S$3:$AH$528,8,FALSE),0)</f>
        <v>0</v>
      </c>
      <c r="DX399">
        <f>IFERROR(VLOOKUP($B399,'Raw Stats'!$S$3:$AH$528,9,FALSE),0)</f>
        <v>0</v>
      </c>
      <c r="DY399">
        <f>IFERROR(VLOOKUP($B399,'Raw Stats'!$S$3:$AH$528,10,FALSE),0)</f>
        <v>0</v>
      </c>
      <c r="DZ399">
        <f>IFERROR(VLOOKUP($B399,'Raw Stats'!$S$3:$AH$528,11,FALSE)+VLOOKUP($B399,'Raw Stats'!$S$3:$AH$528,12,FALSE),0)</f>
        <v>0</v>
      </c>
      <c r="EA399">
        <f>IFERROR(VLOOKUP($B399,'Raw Stats'!$S$3:$AH$528,13,FALSE)+VLOOKUP($B399,'Raw Stats'!$S$3:$AH$528,14,FALSE),0)</f>
        <v>0</v>
      </c>
      <c r="EB399">
        <f>IFERROR(VLOOKUP($B399,'Raw Stats'!$S$3:$AH$528,15,FALSE),0)</f>
        <v>0</v>
      </c>
      <c r="EC399">
        <f>IFERROR(VLOOKUP($B399,'Raw Stats'!$S$3:$AH$528,16,FALSE),0)</f>
        <v>0</v>
      </c>
    </row>
    <row r="400" spans="1:133" x14ac:dyDescent="0.2">
      <c r="A400">
        <f>IFERROR(VLOOKUP(B400,Sheet2!$W$1:$X$300,2,FALSE),301)</f>
        <v>301</v>
      </c>
      <c r="B400" t="s">
        <v>305</v>
      </c>
      <c r="C400">
        <f t="shared" si="30"/>
        <v>0.48748975674803641</v>
      </c>
      <c r="D400">
        <f t="shared" si="31"/>
        <v>0.58836493351916175</v>
      </c>
      <c r="E400">
        <f t="shared" si="32"/>
        <v>0.34596048238987448</v>
      </c>
      <c r="F400">
        <f t="shared" si="33"/>
        <v>0.65412444794528701</v>
      </c>
      <c r="G400">
        <f t="shared" si="34"/>
        <v>0</v>
      </c>
      <c r="J400">
        <f>BS400*'Value Calculations'!$D$3</f>
        <v>5.300560572138493</v>
      </c>
      <c r="K400">
        <f>BT400*'Value Calculations'!$D$4</f>
        <v>4.2329651525804488</v>
      </c>
      <c r="L400">
        <f>BU400*'Value Calculations'!$D$5</f>
        <v>6.8987907313759607</v>
      </c>
      <c r="M400">
        <f>BV400*'Value Calculations'!$D$6</f>
        <v>-0.37519479575808856</v>
      </c>
      <c r="N400">
        <f>BW400*'Value Calculations'!$D$7</f>
        <v>1.8455824181464489</v>
      </c>
      <c r="O400">
        <f>BX400*'Value Calculations'!$D$8</f>
        <v>8.9145402162109342</v>
      </c>
      <c r="P400">
        <f>BY400*'Value Calculations'!$D$9</f>
        <v>1.7633351027252342</v>
      </c>
      <c r="Q400">
        <f>BZ400*'Value Calculations'!$D$10</f>
        <v>0.36531647407620471</v>
      </c>
      <c r="R400">
        <f>CA400*'Value Calculations'!$D$11</f>
        <v>0.9907141480249374</v>
      </c>
      <c r="S400">
        <f>CB400*'Value Calculations'!$D$12</f>
        <v>0.81388273958941404</v>
      </c>
      <c r="T400">
        <f>CC400*'Value Calculations'!$D$13</f>
        <v>8.7361775374809607</v>
      </c>
      <c r="V400">
        <f>CF400*'Value Calculations'!$D$3</f>
        <v>6.1160314293905689</v>
      </c>
      <c r="W400">
        <f>CG400*'Value Calculations'!$D$4</f>
        <v>4.8841905606697491</v>
      </c>
      <c r="X400">
        <f>CH400*'Value Calculations'!$D$5</f>
        <v>7.960143151587646</v>
      </c>
      <c r="Y400">
        <f>CI400*'Value Calculations'!$D$6</f>
        <v>2.0010389107098057</v>
      </c>
      <c r="Z400">
        <f>CJ400*'Value Calculations'!$D$7</f>
        <v>1.5819277869826704</v>
      </c>
      <c r="AA400">
        <f>CK400*'Value Calculations'!$D$8</f>
        <v>8.1956256826455363</v>
      </c>
      <c r="AB400">
        <f>CL400*'Value Calculations'!$D$9</f>
        <v>2.1411926247377844</v>
      </c>
      <c r="AC400">
        <f>CM400*'Value Calculations'!$D$10</f>
        <v>0.36531647407620471</v>
      </c>
      <c r="AD400">
        <f>CN400*'Value Calculations'!$D$11</f>
        <v>1.9814282960498748</v>
      </c>
      <c r="AE400">
        <f>CO400*'Value Calculations'!$D$12</f>
        <v>2.441648218768242</v>
      </c>
      <c r="AF400">
        <f>CP400*'Value Calculations'!$D$13</f>
        <v>7.6355567453573752</v>
      </c>
      <c r="AH400">
        <f>CS400*'Value Calculations'!$D$3</f>
        <v>1.6309417145041516</v>
      </c>
      <c r="AI400">
        <f>CT400*'Value Calculations'!$D$4</f>
        <v>1.9536762242678996</v>
      </c>
      <c r="AJ400">
        <f>CU400*'Value Calculations'!$D$5</f>
        <v>2.6533810505292155</v>
      </c>
      <c r="AK400">
        <f>CV400*'Value Calculations'!$D$6</f>
        <v>-0.37519479575808856</v>
      </c>
      <c r="AL400">
        <f>CW400*'Value Calculations'!$D$7</f>
        <v>0.96673364760052083</v>
      </c>
      <c r="AM400">
        <f>CX400*'Value Calculations'!$D$8</f>
        <v>4.1697042946793079</v>
      </c>
      <c r="AN400">
        <f>CY400*'Value Calculations'!$D$9</f>
        <v>1.1335725660376506</v>
      </c>
      <c r="AO400">
        <f>CZ400*'Value Calculations'!$D$10</f>
        <v>0</v>
      </c>
      <c r="AP400">
        <f>DA400*'Value Calculations'!$D$11</f>
        <v>0</v>
      </c>
      <c r="AQ400">
        <f>DB400*'Value Calculations'!$D$12</f>
        <v>0</v>
      </c>
      <c r="AR400">
        <f>DC400*'Value Calculations'!$D$13</f>
        <v>4.1273279704634458</v>
      </c>
      <c r="AT400">
        <f>DF400*'Value Calculations'!$D$3</f>
        <v>2.0386771431301893</v>
      </c>
      <c r="AU400">
        <f>DG400*'Value Calculations'!$D$4</f>
        <v>2.9305143364018491</v>
      </c>
      <c r="AV400">
        <f>DH400*'Value Calculations'!$D$5</f>
        <v>3.7147334707409017</v>
      </c>
      <c r="AW400">
        <f>DI400*'Value Calculations'!$D$6</f>
        <v>0.37519479575808856</v>
      </c>
      <c r="AX400">
        <f>DJ400*'Value Calculations'!$D$7</f>
        <v>0.87884877054592803</v>
      </c>
      <c r="AY400">
        <f>DK400*'Value Calculations'!$D$8</f>
        <v>2.6599837741919723</v>
      </c>
      <c r="AZ400">
        <f>DL400*'Value Calculations'!$D$9</f>
        <v>0.62976253668758364</v>
      </c>
      <c r="BA400">
        <f>DM400*'Value Calculations'!$D$10</f>
        <v>0.73063294815240942</v>
      </c>
      <c r="BB400">
        <f>DN400*'Value Calculations'!$D$11</f>
        <v>0</v>
      </c>
      <c r="BC400">
        <f>DO400*'Value Calculations'!$D$12</f>
        <v>0.81388273958941404</v>
      </c>
      <c r="BD400">
        <f>DP400*'Value Calculations'!$D$13</f>
        <v>2.8891295793244121</v>
      </c>
      <c r="BF400">
        <f>DS400*'Value Calculations'!$D$3</f>
        <v>0</v>
      </c>
      <c r="BG400">
        <f>DT400*'Value Calculations'!$D$4</f>
        <v>0</v>
      </c>
      <c r="BH400">
        <f>DU400*'Value Calculations'!$D$5</f>
        <v>0</v>
      </c>
      <c r="BI400">
        <f>DV400*'Value Calculations'!$D$6</f>
        <v>0</v>
      </c>
      <c r="BJ400">
        <f>DW400*'Value Calculations'!$D$7</f>
        <v>0</v>
      </c>
      <c r="BK400">
        <f>DX400*'Value Calculations'!$D$8</f>
        <v>0</v>
      </c>
      <c r="BL400">
        <f>DY400*'Value Calculations'!$D$9</f>
        <v>0</v>
      </c>
      <c r="BM400">
        <f>DZ400*'Value Calculations'!$D$10</f>
        <v>0</v>
      </c>
      <c r="BN400">
        <f>EA400*'Value Calculations'!$D$11</f>
        <v>0</v>
      </c>
      <c r="BO400">
        <f>EB400*'Value Calculations'!$D$12</f>
        <v>0</v>
      </c>
      <c r="BP400">
        <f>EC400*'Value Calculations'!$D$13</f>
        <v>0</v>
      </c>
      <c r="BR400">
        <f>IFERROR(VLOOKUP($B400,'Raw Stats'!$CM$3:$DC$884,3,FALSE),0)</f>
        <v>81</v>
      </c>
      <c r="BS400">
        <f>IFERROR(VLOOKUP($B400,'Raw Stats'!$CM$3:$DC$884,4,FALSE),0)</f>
        <v>13</v>
      </c>
      <c r="BT400">
        <f>IFERROR(VLOOKUP($B400,'Raw Stats'!$CM$3:$DC$884,5,FALSE),0)</f>
        <v>13</v>
      </c>
      <c r="BU400">
        <f>IFERROR(VLOOKUP($B400,'Raw Stats'!$CM$3:$DC$884,6,FALSE),0)</f>
        <v>26</v>
      </c>
      <c r="BV400">
        <f>IFERROR(VLOOKUP($B400,'Raw Stats'!$CM$3:$DC$884,7,FALSE),0)</f>
        <v>-3</v>
      </c>
      <c r="BW400">
        <f>IFERROR(VLOOKUP($B400,'Raw Stats'!$CM$3:$DC$884,8,FALSE),0)</f>
        <v>21</v>
      </c>
      <c r="BX400">
        <f>IFERROR(VLOOKUP($B400,'Raw Stats'!$CM$3:$DC$884,9,FALSE),0)</f>
        <v>124</v>
      </c>
      <c r="BY400">
        <f>IFERROR(VLOOKUP($B400,'Raw Stats'!$CM$3:$DC$884,10,FALSE),0)</f>
        <v>14</v>
      </c>
      <c r="BZ400">
        <f>IFERROR(VLOOKUP($B400,'Raw Stats'!$CM$3:$DC$884,11,FALSE)+VLOOKUP($B400,'Raw Stats'!$CM$3:$DC$884,12,FALSE),0)</f>
        <v>1</v>
      </c>
      <c r="CA400">
        <f>IFERROR(VLOOKUP($B400,'Raw Stats'!$CM$3:$DC$884,13,FALSE)+VLOOKUP($B400,'Raw Stats'!$CM$3:$DC$884,14,FALSE),0)</f>
        <v>1</v>
      </c>
      <c r="CB400">
        <f>IFERROR(VLOOKUP($B400,'Raw Stats'!$CM$3:$DC$884,15,FALSE),0)</f>
        <v>1</v>
      </c>
      <c r="CC400">
        <f>IFERROR(VLOOKUP($B400,'Raw Stats'!$CM$3:$DC$884,16,FALSE),0)</f>
        <v>127</v>
      </c>
      <c r="CE400">
        <f>IFERROR(VLOOKUP($B400,'Raw Stats'!$BU$3:$CJ$528,3,FALSE),0)</f>
        <v>77</v>
      </c>
      <c r="CF400">
        <f>IFERROR(VLOOKUP($B400,'Raw Stats'!$BU$3:$CJ$528,4,FALSE),0)</f>
        <v>15</v>
      </c>
      <c r="CG400">
        <f>IFERROR(VLOOKUP($B400,'Raw Stats'!$BU$3:$CJ$5288,5,FALSE),0)</f>
        <v>15</v>
      </c>
      <c r="CH400">
        <f>IFERROR(VLOOKUP($B400,'Raw Stats'!$BU$3:$CJ$528,6,FALSE),0)</f>
        <v>30</v>
      </c>
      <c r="CI400">
        <f>IFERROR(VLOOKUP($B400,'Raw Stats'!$BU$3:$CJ$528,7,FALSE),0)</f>
        <v>16</v>
      </c>
      <c r="CJ400">
        <f>IFERROR(VLOOKUP($B400,'Raw Stats'!$BU$3:$CJ$528,8,FALSE),0)</f>
        <v>18</v>
      </c>
      <c r="CK400">
        <f>IFERROR(VLOOKUP($B400,'Raw Stats'!$BU$3:$CJ$528,9,FALSE),0)</f>
        <v>114</v>
      </c>
      <c r="CL400">
        <f>IFERROR(VLOOKUP($B400,'Raw Stats'!$BU$3:$CJ$528,10,FALSE),0)</f>
        <v>17</v>
      </c>
      <c r="CM400">
        <f>IFERROR(VLOOKUP($B400,'Raw Stats'!$BU$3:$CJ$528,11,FALSE)+VLOOKUP($B400,'Raw Stats'!$BU$3:$CJ$528,12,FALSE),0)</f>
        <v>1</v>
      </c>
      <c r="CN400">
        <f>IFERROR(VLOOKUP($B400,'Raw Stats'!$BU$3:$CJ$528,13,FALSE)+VLOOKUP($B400,'Raw Stats'!$BU$3:$CJ$528,14,FALSE),0)</f>
        <v>2</v>
      </c>
      <c r="CO400">
        <f>IFERROR(VLOOKUP($B400,'Raw Stats'!$BU$3:$CJ$528,15,FALSE),0)</f>
        <v>3</v>
      </c>
      <c r="CP400">
        <f>IFERROR(VLOOKUP($B400,'Raw Stats'!$BU$3:$CJ$528,16,FALSE),0)</f>
        <v>111</v>
      </c>
      <c r="CR400">
        <f>IFERROR(VLOOKUP($B400,'Raw Stats'!$BC$3:$BR$528,3,FALSE),0)</f>
        <v>47</v>
      </c>
      <c r="CS400">
        <f>IFERROR(VLOOKUP($B400,'Raw Stats'!$BC$3:$BR$528,4,FALSE),0)</f>
        <v>4</v>
      </c>
      <c r="CT400">
        <f>IFERROR(VLOOKUP($B400,'Raw Stats'!$BC$3:$BR$5288,5,FALSE),0)</f>
        <v>6</v>
      </c>
      <c r="CU400">
        <f>IFERROR(VLOOKUP($B400,'Raw Stats'!$BC$3:$BR$52888,6,FALSE),0)</f>
        <v>10</v>
      </c>
      <c r="CV400">
        <f>IFERROR(VLOOKUP($B400,'Raw Stats'!$BC$3:$BR$5288,7,FALSE),0)</f>
        <v>-3</v>
      </c>
      <c r="CW400">
        <f>IFERROR(VLOOKUP($B400,'Raw Stats'!$BC$3:$BR$5288,8,FALSE),0)</f>
        <v>11</v>
      </c>
      <c r="CX400">
        <f>IFERROR(VLOOKUP($B400,'Raw Stats'!$BC$3:$BR$5288,9,FALSE),0)</f>
        <v>58</v>
      </c>
      <c r="CY400">
        <f>IFERROR(VLOOKUP($B400,'Raw Stats'!$BC$3:$BR$5288,10,FALSE),0)</f>
        <v>9</v>
      </c>
      <c r="CZ400">
        <f>IFERROR(VLOOKUP($B400,'Raw Stats'!$BC$3:$BR$5288,11,FALSE)+VLOOKUP($B400,'Raw Stats'!$BC$3:$BR$5288,12,FALSE),0)</f>
        <v>0</v>
      </c>
      <c r="DA400">
        <f>IFERROR(VLOOKUP($B400,'Raw Stats'!$BC$3:$BR$5288,13,FALSE)+VLOOKUP($B400,'Raw Stats'!$BC$3:$BR$5288,14,FALSE),0)</f>
        <v>0</v>
      </c>
      <c r="DB400">
        <f>IFERROR(VLOOKUP($B400,'Raw Stats'!$BC$3:$BR$5288,15,FALSE),0)</f>
        <v>0</v>
      </c>
      <c r="DC400">
        <f>IFERROR(VLOOKUP($B400,'Raw Stats'!$BC$3:$BR$5288,16,FALSE),0)</f>
        <v>60</v>
      </c>
      <c r="DE400">
        <f>IFERROR(VLOOKUP($B400,'Raw Stats'!$AK$3:$AZ$528,3,FALSE),0)</f>
        <v>27</v>
      </c>
      <c r="DF400">
        <f>IFERROR(VLOOKUP($B400,'Raw Stats'!$AK$3:$AZ$528,4,FALSE),0)</f>
        <v>5</v>
      </c>
      <c r="DG400">
        <f>IFERROR(VLOOKUP($B400,'Raw Stats'!$AK$3:$AZ$528,5,FALSE),0)</f>
        <v>9</v>
      </c>
      <c r="DH400">
        <f>IFERROR(VLOOKUP($B400,'Raw Stats'!$AK$3:$AZ$528,6,FALSE),0)</f>
        <v>14</v>
      </c>
      <c r="DI400">
        <f>IFERROR(VLOOKUP($B400,'Raw Stats'!$AK$3:$AZ$528,7,FALSE),0)</f>
        <v>3</v>
      </c>
      <c r="DJ400">
        <f>IFERROR(VLOOKUP($B400,'Raw Stats'!$AK$3:$AZ$528,8,FALSE),0)</f>
        <v>10</v>
      </c>
      <c r="DK400">
        <f>IFERROR(VLOOKUP($B400,'Raw Stats'!$AK$3:$AZ$528,9,FALSE),0)</f>
        <v>37</v>
      </c>
      <c r="DL400">
        <f>IFERROR(VLOOKUP($B400,'Raw Stats'!$AK$3:$AZ$528,10,FALSE),0)</f>
        <v>5</v>
      </c>
      <c r="DM400">
        <f>IFERROR(VLOOKUP($B400,'Raw Stats'!$AK$3:$AZ$528,11,FALSE)+VLOOKUP($B400,'Raw Stats'!$AK$3:$AZ$528,12,FALSE),0)</f>
        <v>2</v>
      </c>
      <c r="DN400">
        <f>IFERROR(VLOOKUP($B400,'Raw Stats'!$AK$3:$AZ$528,13,FALSE)+VLOOKUP($B400,'Raw Stats'!$AK$3:$AZ$528,14,FALSE),0)</f>
        <v>0</v>
      </c>
      <c r="DO400">
        <f>IFERROR(VLOOKUP($B400,'Raw Stats'!$AK$3:$AZ$528,15,FALSE),0)</f>
        <v>1</v>
      </c>
      <c r="DP400">
        <f>IFERROR(VLOOKUP($B400,'Raw Stats'!$AK$3:$AZ$528,16,FALSE),0)</f>
        <v>42</v>
      </c>
      <c r="DR400">
        <f>IFERROR(VLOOKUP($B400,'Raw Stats'!$S$3:$AH$528,3,FALSE),0)</f>
        <v>0</v>
      </c>
      <c r="DS400">
        <f>IFERROR(VLOOKUP($B400,'Raw Stats'!$S$3:$AH$528,4,FALSE),0)</f>
        <v>0</v>
      </c>
      <c r="DT400">
        <f>IFERROR(VLOOKUP($B400,'Raw Stats'!$S$3:$AH$528,5,FALSE),0)</f>
        <v>0</v>
      </c>
      <c r="DU400">
        <f>IFERROR(VLOOKUP($B400,'Raw Stats'!$S$3:$AH$528,6,FALSE),0)</f>
        <v>0</v>
      </c>
      <c r="DV400">
        <f>IFERROR(VLOOKUP($B400,'Raw Stats'!$S$3:$AH$528,7,FALSE),0)</f>
        <v>0</v>
      </c>
      <c r="DW400">
        <f>IFERROR(VLOOKUP($B400,'Raw Stats'!$S$3:$AH$528,8,FALSE),0)</f>
        <v>0</v>
      </c>
      <c r="DX400">
        <f>IFERROR(VLOOKUP($B400,'Raw Stats'!$S$3:$AH$528,9,FALSE),0)</f>
        <v>0</v>
      </c>
      <c r="DY400">
        <f>IFERROR(VLOOKUP($B400,'Raw Stats'!$S$3:$AH$528,10,FALSE),0)</f>
        <v>0</v>
      </c>
      <c r="DZ400">
        <f>IFERROR(VLOOKUP($B400,'Raw Stats'!$S$3:$AH$528,11,FALSE)+VLOOKUP($B400,'Raw Stats'!$S$3:$AH$528,12,FALSE),0)</f>
        <v>0</v>
      </c>
      <c r="EA400">
        <f>IFERROR(VLOOKUP($B400,'Raw Stats'!$S$3:$AH$528,13,FALSE)+VLOOKUP($B400,'Raw Stats'!$S$3:$AH$528,14,FALSE),0)</f>
        <v>0</v>
      </c>
      <c r="EB400">
        <f>IFERROR(VLOOKUP($B400,'Raw Stats'!$S$3:$AH$528,15,FALSE),0)</f>
        <v>0</v>
      </c>
      <c r="EC400">
        <f>IFERROR(VLOOKUP($B400,'Raw Stats'!$S$3:$AH$528,16,FALSE),0)</f>
        <v>0</v>
      </c>
    </row>
    <row r="401" spans="1:133" x14ac:dyDescent="0.2">
      <c r="A401">
        <f>IFERROR(VLOOKUP(B401,Sheet2!$W$1:$X$300,2,FALSE),301)</f>
        <v>301</v>
      </c>
      <c r="B401" t="s">
        <v>377</v>
      </c>
      <c r="C401">
        <f t="shared" si="30"/>
        <v>0.48464442238468219</v>
      </c>
      <c r="D401">
        <f t="shared" si="31"/>
        <v>0.46184232109492557</v>
      </c>
      <c r="E401">
        <f t="shared" si="32"/>
        <v>0.65723586137475443</v>
      </c>
      <c r="F401">
        <f t="shared" si="33"/>
        <v>0.49181499086682368</v>
      </c>
      <c r="G401">
        <f t="shared" si="34"/>
        <v>0.49231901133163247</v>
      </c>
      <c r="J401">
        <f>BS401*'Value Calculations'!$D$3</f>
        <v>7.3392377152686823</v>
      </c>
      <c r="K401">
        <f>BT401*'Value Calculations'!$D$4</f>
        <v>2.9305143364018491</v>
      </c>
      <c r="L401">
        <f>BU401*'Value Calculations'!$D$5</f>
        <v>7.1641288364288815</v>
      </c>
      <c r="M401">
        <f>BV401*'Value Calculations'!$D$6</f>
        <v>-0.37519479575808856</v>
      </c>
      <c r="N401">
        <f>BW401*'Value Calculations'!$D$7</f>
        <v>1.4061580328734848</v>
      </c>
      <c r="O401">
        <f>BX401*'Value Calculations'!$D$8</f>
        <v>4.7448359215316263</v>
      </c>
      <c r="P401">
        <f>BY401*'Value Calculations'!$D$9</f>
        <v>4.156432742138052</v>
      </c>
      <c r="Q401">
        <f>BZ401*'Value Calculations'!$D$10</f>
        <v>0.36531647407620471</v>
      </c>
      <c r="R401">
        <f>CA401*'Value Calculations'!$D$11</f>
        <v>0.9907141480249374</v>
      </c>
      <c r="S401">
        <f>CB401*'Value Calculations'!$D$12</f>
        <v>0</v>
      </c>
      <c r="T401">
        <f>CC401*'Value Calculations'!$D$13</f>
        <v>9.0801215350195807</v>
      </c>
      <c r="V401">
        <f>CF401*'Value Calculations'!$D$3</f>
        <v>4.8928251435124546</v>
      </c>
      <c r="W401">
        <f>CG401*'Value Calculations'!$D$4</f>
        <v>3.5817397444911494</v>
      </c>
      <c r="X401">
        <f>CH401*'Value Calculations'!$D$5</f>
        <v>6.1027764162171954</v>
      </c>
      <c r="Y401">
        <f>CI401*'Value Calculations'!$D$6</f>
        <v>-0.37519479575808856</v>
      </c>
      <c r="Z401">
        <f>CJ401*'Value Calculations'!$D$7</f>
        <v>2.2850068034194129</v>
      </c>
      <c r="AA401">
        <f>CK401*'Value Calculations'!$D$8</f>
        <v>6.6859051621582006</v>
      </c>
      <c r="AB401">
        <f>CL401*'Value Calculations'!$D$9</f>
        <v>3.6526227127879851</v>
      </c>
      <c r="AC401">
        <f>CM401*'Value Calculations'!$D$10</f>
        <v>0</v>
      </c>
      <c r="AD401">
        <f>CN401*'Value Calculations'!$D$11</f>
        <v>0</v>
      </c>
      <c r="AE401">
        <f>CO401*'Value Calculations'!$D$12</f>
        <v>0</v>
      </c>
      <c r="AF401">
        <f>CP401*'Value Calculations'!$D$13</f>
        <v>8.7361775374809607</v>
      </c>
      <c r="AH401">
        <f>CS401*'Value Calculations'!$D$3</f>
        <v>5.7082960007645305</v>
      </c>
      <c r="AI401">
        <f>CT401*'Value Calculations'!$D$4</f>
        <v>2.2792889283125497</v>
      </c>
      <c r="AJ401">
        <f>CU401*'Value Calculations'!$D$5</f>
        <v>5.5721002061113527</v>
      </c>
      <c r="AK401">
        <f>CV401*'Value Calculations'!$D$6</f>
        <v>-1.0005194553549028</v>
      </c>
      <c r="AL401">
        <f>CW401*'Value Calculations'!$D$7</f>
        <v>1.4061580328734848</v>
      </c>
      <c r="AM401">
        <f>CX401*'Value Calculations'!$D$8</f>
        <v>4.7448359215316263</v>
      </c>
      <c r="AN401">
        <f>CY401*'Value Calculations'!$D$9</f>
        <v>2.6450026540878513</v>
      </c>
      <c r="AO401">
        <f>CZ401*'Value Calculations'!$D$10</f>
        <v>1.0959494222286141</v>
      </c>
      <c r="AP401">
        <f>DA401*'Value Calculations'!$D$11</f>
        <v>0.9907141480249374</v>
      </c>
      <c r="AQ401">
        <f>DB401*'Value Calculations'!$D$12</f>
        <v>0.81388273958941404</v>
      </c>
      <c r="AR401">
        <f>DC401*'Value Calculations'!$D$13</f>
        <v>7.2916127478187542</v>
      </c>
      <c r="AT401">
        <f>DF401*'Value Calculations'!$D$3</f>
        <v>4.0773542862603787</v>
      </c>
      <c r="AU401">
        <f>DG401*'Value Calculations'!$D$4</f>
        <v>4.5585778566250994</v>
      </c>
      <c r="AV401">
        <f>DH401*'Value Calculations'!$D$5</f>
        <v>6.3681145212701171</v>
      </c>
      <c r="AW401">
        <f>DI401*'Value Calculations'!$D$6</f>
        <v>-0.25012986383872571</v>
      </c>
      <c r="AX401">
        <f>DJ401*'Value Calculations'!$D$7</f>
        <v>4.3063589756750478</v>
      </c>
      <c r="AY401">
        <f>DK401*'Value Calculations'!$D$8</f>
        <v>4.3134872013923875</v>
      </c>
      <c r="AZ401">
        <f>DL401*'Value Calculations'!$D$9</f>
        <v>4.7861952788256357</v>
      </c>
      <c r="BA401">
        <f>DM401*'Value Calculations'!$D$10</f>
        <v>0.73063294815240942</v>
      </c>
      <c r="BB401">
        <f>DN401*'Value Calculations'!$D$11</f>
        <v>0</v>
      </c>
      <c r="BC401">
        <f>DO401*'Value Calculations'!$D$12</f>
        <v>0.81388273958941404</v>
      </c>
      <c r="BD401">
        <f>DP401*'Value Calculations'!$D$13</f>
        <v>9.1489103345273044</v>
      </c>
      <c r="BF401">
        <f>DS401*'Value Calculations'!$D$3</f>
        <v>2.4464125717562273</v>
      </c>
      <c r="BG401">
        <f>DT401*'Value Calculations'!$D$4</f>
        <v>3.2561270404464993</v>
      </c>
      <c r="BH401">
        <f>DU401*'Value Calculations'!$D$5</f>
        <v>4.2454096808467447</v>
      </c>
      <c r="BI401">
        <f>DV401*'Value Calculations'!$D$6</f>
        <v>0</v>
      </c>
      <c r="BJ401">
        <f>DW401*'Value Calculations'!$D$7</f>
        <v>1.4061580328734848</v>
      </c>
      <c r="BK401">
        <f>DX401*'Value Calculations'!$D$8</f>
        <v>4.3134872013923875</v>
      </c>
      <c r="BL401">
        <f>DY401*'Value Calculations'!$D$9</f>
        <v>2.5190501467503346</v>
      </c>
      <c r="BM401">
        <f>DZ401*'Value Calculations'!$D$10</f>
        <v>0.73063294815240942</v>
      </c>
      <c r="BN401">
        <f>EA401*'Value Calculations'!$D$11</f>
        <v>0</v>
      </c>
      <c r="BO401">
        <f>EB401*'Value Calculations'!$D$12</f>
        <v>0</v>
      </c>
      <c r="BP401">
        <f>EC401*'Value Calculations'!$D$13</f>
        <v>6.1909919556951687</v>
      </c>
      <c r="BR401">
        <f>IFERROR(VLOOKUP($B401,'Raw Stats'!$CM$3:$DC$884,3,FALSE),0)</f>
        <v>78</v>
      </c>
      <c r="BS401">
        <f>IFERROR(VLOOKUP($B401,'Raw Stats'!$CM$3:$DC$884,4,FALSE),0)</f>
        <v>18</v>
      </c>
      <c r="BT401">
        <f>IFERROR(VLOOKUP($B401,'Raw Stats'!$CM$3:$DC$884,5,FALSE),0)</f>
        <v>9</v>
      </c>
      <c r="BU401">
        <f>IFERROR(VLOOKUP($B401,'Raw Stats'!$CM$3:$DC$884,6,FALSE),0)</f>
        <v>27</v>
      </c>
      <c r="BV401">
        <f>IFERROR(VLOOKUP($B401,'Raw Stats'!$CM$3:$DC$884,7,FALSE),0)</f>
        <v>-3</v>
      </c>
      <c r="BW401">
        <f>IFERROR(VLOOKUP($B401,'Raw Stats'!$CM$3:$DC$884,8,FALSE),0)</f>
        <v>16</v>
      </c>
      <c r="BX401">
        <f>IFERROR(VLOOKUP($B401,'Raw Stats'!$CM$3:$DC$884,9,FALSE),0)</f>
        <v>66</v>
      </c>
      <c r="BY401">
        <f>IFERROR(VLOOKUP($B401,'Raw Stats'!$CM$3:$DC$884,10,FALSE),0)</f>
        <v>33</v>
      </c>
      <c r="BZ401">
        <f>IFERROR(VLOOKUP($B401,'Raw Stats'!$CM$3:$DC$884,11,FALSE)+VLOOKUP($B401,'Raw Stats'!$CM$3:$DC$884,12,FALSE),0)</f>
        <v>1</v>
      </c>
      <c r="CA401">
        <f>IFERROR(VLOOKUP($B401,'Raw Stats'!$CM$3:$DC$884,13,FALSE)+VLOOKUP($B401,'Raw Stats'!$CM$3:$DC$884,14,FALSE),0)</f>
        <v>1</v>
      </c>
      <c r="CB401">
        <f>IFERROR(VLOOKUP($B401,'Raw Stats'!$CM$3:$DC$884,15,FALSE),0)</f>
        <v>0</v>
      </c>
      <c r="CC401">
        <f>IFERROR(VLOOKUP($B401,'Raw Stats'!$CM$3:$DC$884,16,FALSE),0)</f>
        <v>132</v>
      </c>
      <c r="CE401">
        <f>IFERROR(VLOOKUP($B401,'Raw Stats'!$BU$3:$CJ$528,3,FALSE),0)</f>
        <v>77</v>
      </c>
      <c r="CF401">
        <f>IFERROR(VLOOKUP($B401,'Raw Stats'!$BU$3:$CJ$528,4,FALSE),0)</f>
        <v>12</v>
      </c>
      <c r="CG401">
        <f>IFERROR(VLOOKUP($B401,'Raw Stats'!$BU$3:$CJ$5288,5,FALSE),0)</f>
        <v>11</v>
      </c>
      <c r="CH401">
        <f>IFERROR(VLOOKUP($B401,'Raw Stats'!$BU$3:$CJ$528,6,FALSE),0)</f>
        <v>23</v>
      </c>
      <c r="CI401">
        <f>IFERROR(VLOOKUP($B401,'Raw Stats'!$BU$3:$CJ$528,7,FALSE),0)</f>
        <v>-3</v>
      </c>
      <c r="CJ401">
        <f>IFERROR(VLOOKUP($B401,'Raw Stats'!$BU$3:$CJ$528,8,FALSE),0)</f>
        <v>26</v>
      </c>
      <c r="CK401">
        <f>IFERROR(VLOOKUP($B401,'Raw Stats'!$BU$3:$CJ$528,9,FALSE),0)</f>
        <v>93</v>
      </c>
      <c r="CL401">
        <f>IFERROR(VLOOKUP($B401,'Raw Stats'!$BU$3:$CJ$528,10,FALSE),0)</f>
        <v>29</v>
      </c>
      <c r="CM401">
        <f>IFERROR(VLOOKUP($B401,'Raw Stats'!$BU$3:$CJ$528,11,FALSE)+VLOOKUP($B401,'Raw Stats'!$BU$3:$CJ$528,12,FALSE),0)</f>
        <v>0</v>
      </c>
      <c r="CN401">
        <f>IFERROR(VLOOKUP($B401,'Raw Stats'!$BU$3:$CJ$528,13,FALSE)+VLOOKUP($B401,'Raw Stats'!$BU$3:$CJ$528,14,FALSE),0)</f>
        <v>0</v>
      </c>
      <c r="CO401">
        <f>IFERROR(VLOOKUP($B401,'Raw Stats'!$BU$3:$CJ$528,15,FALSE),0)</f>
        <v>0</v>
      </c>
      <c r="CP401">
        <f>IFERROR(VLOOKUP($B401,'Raw Stats'!$BU$3:$CJ$528,16,FALSE),0)</f>
        <v>127</v>
      </c>
      <c r="CR401">
        <f>IFERROR(VLOOKUP($B401,'Raw Stats'!$BC$3:$BR$528,3,FALSE),0)</f>
        <v>48</v>
      </c>
      <c r="CS401">
        <f>IFERROR(VLOOKUP($B401,'Raw Stats'!$BC$3:$BR$528,4,FALSE),0)</f>
        <v>14</v>
      </c>
      <c r="CT401">
        <f>IFERROR(VLOOKUP($B401,'Raw Stats'!$BC$3:$BR$5288,5,FALSE),0)</f>
        <v>7</v>
      </c>
      <c r="CU401">
        <f>IFERROR(VLOOKUP($B401,'Raw Stats'!$BC$3:$BR$52888,6,FALSE),0)</f>
        <v>21</v>
      </c>
      <c r="CV401">
        <f>IFERROR(VLOOKUP($B401,'Raw Stats'!$BC$3:$BR$5288,7,FALSE),0)</f>
        <v>-8</v>
      </c>
      <c r="CW401">
        <f>IFERROR(VLOOKUP($B401,'Raw Stats'!$BC$3:$BR$5288,8,FALSE),0)</f>
        <v>16</v>
      </c>
      <c r="CX401">
        <f>IFERROR(VLOOKUP($B401,'Raw Stats'!$BC$3:$BR$5288,9,FALSE),0)</f>
        <v>66</v>
      </c>
      <c r="CY401">
        <f>IFERROR(VLOOKUP($B401,'Raw Stats'!$BC$3:$BR$5288,10,FALSE),0)</f>
        <v>21</v>
      </c>
      <c r="CZ401">
        <f>IFERROR(VLOOKUP($B401,'Raw Stats'!$BC$3:$BR$5288,11,FALSE)+VLOOKUP($B401,'Raw Stats'!$BC$3:$BR$5288,12,FALSE),0)</f>
        <v>3</v>
      </c>
      <c r="DA401">
        <f>IFERROR(VLOOKUP($B401,'Raw Stats'!$BC$3:$BR$5288,13,FALSE)+VLOOKUP($B401,'Raw Stats'!$BC$3:$BR$5288,14,FALSE),0)</f>
        <v>1</v>
      </c>
      <c r="DB401">
        <f>IFERROR(VLOOKUP($B401,'Raw Stats'!$BC$3:$BR$5288,15,FALSE),0)</f>
        <v>1</v>
      </c>
      <c r="DC401">
        <f>IFERROR(VLOOKUP($B401,'Raw Stats'!$BC$3:$BR$5288,16,FALSE),0)</f>
        <v>106</v>
      </c>
      <c r="DE401">
        <f>IFERROR(VLOOKUP($B401,'Raw Stats'!$AK$3:$AZ$528,3,FALSE),0)</f>
        <v>79</v>
      </c>
      <c r="DF401">
        <f>IFERROR(VLOOKUP($B401,'Raw Stats'!$AK$3:$AZ$528,4,FALSE),0)</f>
        <v>10</v>
      </c>
      <c r="DG401">
        <f>IFERROR(VLOOKUP($B401,'Raw Stats'!$AK$3:$AZ$528,5,FALSE),0)</f>
        <v>14</v>
      </c>
      <c r="DH401">
        <f>IFERROR(VLOOKUP($B401,'Raw Stats'!$AK$3:$AZ$528,6,FALSE),0)</f>
        <v>24</v>
      </c>
      <c r="DI401">
        <f>IFERROR(VLOOKUP($B401,'Raw Stats'!$AK$3:$AZ$528,7,FALSE),0)</f>
        <v>-2</v>
      </c>
      <c r="DJ401">
        <f>IFERROR(VLOOKUP($B401,'Raw Stats'!$AK$3:$AZ$528,8,FALSE),0)</f>
        <v>49</v>
      </c>
      <c r="DK401">
        <f>IFERROR(VLOOKUP($B401,'Raw Stats'!$AK$3:$AZ$528,9,FALSE),0)</f>
        <v>60</v>
      </c>
      <c r="DL401">
        <f>IFERROR(VLOOKUP($B401,'Raw Stats'!$AK$3:$AZ$528,10,FALSE),0)</f>
        <v>38</v>
      </c>
      <c r="DM401">
        <f>IFERROR(VLOOKUP($B401,'Raw Stats'!$AK$3:$AZ$528,11,FALSE)+VLOOKUP($B401,'Raw Stats'!$AK$3:$AZ$528,12,FALSE),0)</f>
        <v>2</v>
      </c>
      <c r="DN401">
        <f>IFERROR(VLOOKUP($B401,'Raw Stats'!$AK$3:$AZ$528,13,FALSE)+VLOOKUP($B401,'Raw Stats'!$AK$3:$AZ$528,14,FALSE),0)</f>
        <v>0</v>
      </c>
      <c r="DO401">
        <f>IFERROR(VLOOKUP($B401,'Raw Stats'!$AK$3:$AZ$528,15,FALSE),0)</f>
        <v>1</v>
      </c>
      <c r="DP401">
        <f>IFERROR(VLOOKUP($B401,'Raw Stats'!$AK$3:$AZ$528,16,FALSE),0)</f>
        <v>133</v>
      </c>
      <c r="DR401">
        <f>IFERROR(VLOOKUP($B401,'Raw Stats'!$S$3:$AH$528,3,FALSE),0)</f>
        <v>51</v>
      </c>
      <c r="DS401">
        <f>IFERROR(VLOOKUP($B401,'Raw Stats'!$S$3:$AH$528,4,FALSE),0)</f>
        <v>6</v>
      </c>
      <c r="DT401">
        <f>IFERROR(VLOOKUP($B401,'Raw Stats'!$S$3:$AH$528,5,FALSE),0)</f>
        <v>10</v>
      </c>
      <c r="DU401">
        <f>IFERROR(VLOOKUP($B401,'Raw Stats'!$S$3:$AH$528,6,FALSE),0)</f>
        <v>16</v>
      </c>
      <c r="DV401">
        <f>IFERROR(VLOOKUP($B401,'Raw Stats'!$S$3:$AH$528,7,FALSE),0)</f>
        <v>0</v>
      </c>
      <c r="DW401">
        <f>IFERROR(VLOOKUP($B401,'Raw Stats'!$S$3:$AH$528,8,FALSE),0)</f>
        <v>16</v>
      </c>
      <c r="DX401">
        <f>IFERROR(VLOOKUP($B401,'Raw Stats'!$S$3:$AH$528,9,FALSE),0)</f>
        <v>60</v>
      </c>
      <c r="DY401">
        <f>IFERROR(VLOOKUP($B401,'Raw Stats'!$S$3:$AH$528,10,FALSE),0)</f>
        <v>20</v>
      </c>
      <c r="DZ401">
        <f>IFERROR(VLOOKUP($B401,'Raw Stats'!$S$3:$AH$528,11,FALSE)+VLOOKUP($B401,'Raw Stats'!$S$3:$AH$528,12,FALSE),0)</f>
        <v>2</v>
      </c>
      <c r="EA401">
        <f>IFERROR(VLOOKUP($B401,'Raw Stats'!$S$3:$AH$528,13,FALSE)+VLOOKUP($B401,'Raw Stats'!$S$3:$AH$528,14,FALSE),0)</f>
        <v>0</v>
      </c>
      <c r="EB401">
        <f>IFERROR(VLOOKUP($B401,'Raw Stats'!$S$3:$AH$528,15,FALSE),0)</f>
        <v>0</v>
      </c>
      <c r="EC401">
        <f>IFERROR(VLOOKUP($B401,'Raw Stats'!$S$3:$AH$528,16,FALSE),0)</f>
        <v>90</v>
      </c>
    </row>
    <row r="402" spans="1:133" x14ac:dyDescent="0.2">
      <c r="A402">
        <f>IFERROR(VLOOKUP(B402,Sheet2!$W$1:$X$300,2,FALSE),301)</f>
        <v>301</v>
      </c>
      <c r="B402" t="s">
        <v>168</v>
      </c>
      <c r="C402">
        <f t="shared" si="30"/>
        <v>0.48188242194098002</v>
      </c>
      <c r="D402">
        <f t="shared" si="31"/>
        <v>0</v>
      </c>
      <c r="E402">
        <f t="shared" si="32"/>
        <v>0.50075105109579365</v>
      </c>
      <c r="F402">
        <f t="shared" si="33"/>
        <v>0</v>
      </c>
      <c r="G402">
        <f t="shared" si="34"/>
        <v>0.55608763240570724</v>
      </c>
      <c r="J402">
        <f>BS402*'Value Calculations'!$D$3</f>
        <v>2.0386771431301893</v>
      </c>
      <c r="K402">
        <f>BT402*'Value Calculations'!$D$4</f>
        <v>0.65122540808929985</v>
      </c>
      <c r="L402">
        <f>BU402*'Value Calculations'!$D$5</f>
        <v>1.8573667353704508</v>
      </c>
      <c r="M402">
        <f>BV402*'Value Calculations'!$D$6</f>
        <v>-0.50025972767745142</v>
      </c>
      <c r="N402">
        <f>BW402*'Value Calculations'!$D$7</f>
        <v>7.558099426694981</v>
      </c>
      <c r="O402">
        <f>BX402*'Value Calculations'!$D$8</f>
        <v>7.9080598692193771</v>
      </c>
      <c r="P402">
        <f>BY402*'Value Calculations'!$D$9</f>
        <v>2.3930976394128178</v>
      </c>
      <c r="Q402">
        <f>BZ402*'Value Calculations'!$D$10</f>
        <v>0</v>
      </c>
      <c r="R402">
        <f>CA402*'Value Calculations'!$D$11</f>
        <v>0</v>
      </c>
      <c r="S402">
        <f>CB402*'Value Calculations'!$D$12</f>
        <v>0.81388273958941404</v>
      </c>
      <c r="T402">
        <f>CC402*'Value Calculations'!$D$13</f>
        <v>3.7833839729248253</v>
      </c>
      <c r="V402">
        <f>CF402*'Value Calculations'!$D$3</f>
        <v>0</v>
      </c>
      <c r="W402">
        <f>CG402*'Value Calculations'!$D$4</f>
        <v>0.32561270404464993</v>
      </c>
      <c r="X402">
        <f>CH402*'Value Calculations'!$D$5</f>
        <v>0</v>
      </c>
      <c r="Y402">
        <f>CI402*'Value Calculations'!$D$6</f>
        <v>0</v>
      </c>
      <c r="Z402">
        <f>CJ402*'Value Calculations'!$D$7</f>
        <v>0</v>
      </c>
      <c r="AA402">
        <f>CK402*'Value Calculations'!$D$8</f>
        <v>0</v>
      </c>
      <c r="AB402">
        <f>CL402*'Value Calculations'!$D$9</f>
        <v>0</v>
      </c>
      <c r="AC402">
        <f>CM402*'Value Calculations'!$D$10</f>
        <v>0</v>
      </c>
      <c r="AD402">
        <f>CN402*'Value Calculations'!$D$11</f>
        <v>0</v>
      </c>
      <c r="AE402">
        <f>CO402*'Value Calculations'!$D$12</f>
        <v>0</v>
      </c>
      <c r="AF402">
        <f>CP402*'Value Calculations'!$D$13</f>
        <v>0</v>
      </c>
      <c r="AH402">
        <f>CS402*'Value Calculations'!$D$3</f>
        <v>0.4077354286260379</v>
      </c>
      <c r="AI402">
        <f>CT402*'Value Calculations'!$D$4</f>
        <v>1.3024508161785997</v>
      </c>
      <c r="AJ402">
        <f>CU402*'Value Calculations'!$D$5</f>
        <v>1.3266905252646077</v>
      </c>
      <c r="AK402">
        <f>CV402*'Value Calculations'!$D$6</f>
        <v>-1.1255843872742657</v>
      </c>
      <c r="AL402">
        <f>CW402*'Value Calculations'!$D$7</f>
        <v>6.679250656149053</v>
      </c>
      <c r="AM402">
        <f>CX402*'Value Calculations'!$D$8</f>
        <v>7.0453624289408996</v>
      </c>
      <c r="AN402">
        <f>CY402*'Value Calculations'!$D$9</f>
        <v>2.1411926247377844</v>
      </c>
      <c r="AO402">
        <f>CZ402*'Value Calculations'!$D$10</f>
        <v>0.36531647407620471</v>
      </c>
      <c r="AP402">
        <f>DA402*'Value Calculations'!$D$11</f>
        <v>0</v>
      </c>
      <c r="AQ402">
        <f>DB402*'Value Calculations'!$D$12</f>
        <v>0</v>
      </c>
      <c r="AR402">
        <f>DC402*'Value Calculations'!$D$13</f>
        <v>2.8891295793244121</v>
      </c>
      <c r="AT402">
        <f>DF402*'Value Calculations'!$D$3</f>
        <v>0</v>
      </c>
      <c r="AU402">
        <f>DG402*'Value Calculations'!$D$4</f>
        <v>0</v>
      </c>
      <c r="AV402">
        <f>DH402*'Value Calculations'!$D$5</f>
        <v>0</v>
      </c>
      <c r="AW402">
        <f>DI402*'Value Calculations'!$D$6</f>
        <v>0</v>
      </c>
      <c r="AX402">
        <f>DJ402*'Value Calculations'!$D$7</f>
        <v>0</v>
      </c>
      <c r="AY402">
        <f>DK402*'Value Calculations'!$D$8</f>
        <v>0</v>
      </c>
      <c r="AZ402">
        <f>DL402*'Value Calculations'!$D$9</f>
        <v>0</v>
      </c>
      <c r="BA402">
        <f>DM402*'Value Calculations'!$D$10</f>
        <v>0</v>
      </c>
      <c r="BB402">
        <f>DN402*'Value Calculations'!$D$11</f>
        <v>0</v>
      </c>
      <c r="BC402">
        <f>DO402*'Value Calculations'!$D$12</f>
        <v>0</v>
      </c>
      <c r="BD402">
        <f>DP402*'Value Calculations'!$D$13</f>
        <v>0</v>
      </c>
      <c r="BF402">
        <f>DS402*'Value Calculations'!$D$3</f>
        <v>4.0773542862603787</v>
      </c>
      <c r="BG402">
        <f>DT402*'Value Calculations'!$D$4</f>
        <v>4.2329651525804488</v>
      </c>
      <c r="BH402">
        <f>DU402*'Value Calculations'!$D$5</f>
        <v>6.1027764162171954</v>
      </c>
      <c r="BI402">
        <f>DV402*'Value Calculations'!$D$6</f>
        <v>0.50025972767745142</v>
      </c>
      <c r="BJ402">
        <f>DW402*'Value Calculations'!$D$7</f>
        <v>7.558099426694981</v>
      </c>
      <c r="BK402">
        <f>DX402*'Value Calculations'!$D$8</f>
        <v>9.5615632964197914</v>
      </c>
      <c r="BL402">
        <f>DY402*'Value Calculations'!$D$9</f>
        <v>2.6450026540878513</v>
      </c>
      <c r="BM402">
        <f>DZ402*'Value Calculations'!$D$10</f>
        <v>1.0959494222286141</v>
      </c>
      <c r="BN402">
        <f>EA402*'Value Calculations'!$D$11</f>
        <v>0</v>
      </c>
      <c r="BO402">
        <f>EB402*'Value Calculations'!$D$12</f>
        <v>0.81388273958941404</v>
      </c>
      <c r="BP402">
        <f>EC402*'Value Calculations'!$D$13</f>
        <v>9.0113327355118571</v>
      </c>
      <c r="BR402">
        <f>IFERROR(VLOOKUP($B402,'Raw Stats'!$CM$3:$DC$884,3,FALSE),0)</f>
        <v>55</v>
      </c>
      <c r="BS402">
        <f>IFERROR(VLOOKUP($B402,'Raw Stats'!$CM$3:$DC$884,4,FALSE),0)</f>
        <v>5</v>
      </c>
      <c r="BT402">
        <f>IFERROR(VLOOKUP($B402,'Raw Stats'!$CM$3:$DC$884,5,FALSE),0)</f>
        <v>2</v>
      </c>
      <c r="BU402">
        <f>IFERROR(VLOOKUP($B402,'Raw Stats'!$CM$3:$DC$884,6,FALSE),0)</f>
        <v>7</v>
      </c>
      <c r="BV402">
        <f>IFERROR(VLOOKUP($B402,'Raw Stats'!$CM$3:$DC$884,7,FALSE),0)</f>
        <v>-4</v>
      </c>
      <c r="BW402">
        <f>IFERROR(VLOOKUP($B402,'Raw Stats'!$CM$3:$DC$884,8,FALSE),0)</f>
        <v>86</v>
      </c>
      <c r="BX402">
        <f>IFERROR(VLOOKUP($B402,'Raw Stats'!$CM$3:$DC$884,9,FALSE),0)</f>
        <v>110</v>
      </c>
      <c r="BY402">
        <f>IFERROR(VLOOKUP($B402,'Raw Stats'!$CM$3:$DC$884,10,FALSE),0)</f>
        <v>19</v>
      </c>
      <c r="BZ402">
        <f>IFERROR(VLOOKUP($B402,'Raw Stats'!$CM$3:$DC$884,11,FALSE)+VLOOKUP($B402,'Raw Stats'!$CM$3:$DC$884,12,FALSE),0)</f>
        <v>0</v>
      </c>
      <c r="CA402">
        <f>IFERROR(VLOOKUP($B402,'Raw Stats'!$CM$3:$DC$884,13,FALSE)+VLOOKUP($B402,'Raw Stats'!$CM$3:$DC$884,14,FALSE),0)</f>
        <v>0</v>
      </c>
      <c r="CB402">
        <f>IFERROR(VLOOKUP($B402,'Raw Stats'!$CM$3:$DC$884,15,FALSE),0)</f>
        <v>1</v>
      </c>
      <c r="CC402">
        <f>IFERROR(VLOOKUP($B402,'Raw Stats'!$CM$3:$DC$884,16,FALSE),0)</f>
        <v>55</v>
      </c>
      <c r="CE402">
        <f>IFERROR(VLOOKUP($B402,'Raw Stats'!$BU$3:$CJ$528,3,FALSE),0)</f>
        <v>0</v>
      </c>
      <c r="CF402">
        <f>IFERROR(VLOOKUP($B402,'Raw Stats'!$BU$3:$CJ$528,4,FALSE),0)</f>
        <v>0</v>
      </c>
      <c r="CG402">
        <f>IFERROR(VLOOKUP($B402,'Raw Stats'!$BU$3:$CJ$5288,5,FALSE),0)</f>
        <v>1</v>
      </c>
      <c r="CH402">
        <f>IFERROR(VLOOKUP($B402,'Raw Stats'!$BU$3:$CJ$528,6,FALSE),0)</f>
        <v>0</v>
      </c>
      <c r="CI402">
        <f>IFERROR(VLOOKUP($B402,'Raw Stats'!$BU$3:$CJ$528,7,FALSE),0)</f>
        <v>0</v>
      </c>
      <c r="CJ402">
        <f>IFERROR(VLOOKUP($B402,'Raw Stats'!$BU$3:$CJ$528,8,FALSE),0)</f>
        <v>0</v>
      </c>
      <c r="CK402">
        <f>IFERROR(VLOOKUP($B402,'Raw Stats'!$BU$3:$CJ$528,9,FALSE),0)</f>
        <v>0</v>
      </c>
      <c r="CL402">
        <f>IFERROR(VLOOKUP($B402,'Raw Stats'!$BU$3:$CJ$528,10,FALSE),0)</f>
        <v>0</v>
      </c>
      <c r="CM402">
        <f>IFERROR(VLOOKUP($B402,'Raw Stats'!$BU$3:$CJ$528,11,FALSE)+VLOOKUP($B402,'Raw Stats'!$BU$3:$CJ$528,12,FALSE),0)</f>
        <v>0</v>
      </c>
      <c r="CN402">
        <f>IFERROR(VLOOKUP($B402,'Raw Stats'!$BU$3:$CJ$528,13,FALSE)+VLOOKUP($B402,'Raw Stats'!$BU$3:$CJ$528,14,FALSE),0)</f>
        <v>0</v>
      </c>
      <c r="CO402">
        <f>IFERROR(VLOOKUP($B402,'Raw Stats'!$BU$3:$CJ$528,15,FALSE),0)</f>
        <v>0</v>
      </c>
      <c r="CP402">
        <f>IFERROR(VLOOKUP($B402,'Raw Stats'!$BU$3:$CJ$528,16,FALSE),0)</f>
        <v>0</v>
      </c>
      <c r="CR402">
        <f>IFERROR(VLOOKUP($B402,'Raw Stats'!$BC$3:$BR$528,3,FALSE),0)</f>
        <v>42</v>
      </c>
      <c r="CS402">
        <f>IFERROR(VLOOKUP($B402,'Raw Stats'!$BC$3:$BR$528,4,FALSE),0)</f>
        <v>1</v>
      </c>
      <c r="CT402">
        <f>IFERROR(VLOOKUP($B402,'Raw Stats'!$BC$3:$BR$5288,5,FALSE),0)</f>
        <v>4</v>
      </c>
      <c r="CU402">
        <f>IFERROR(VLOOKUP($B402,'Raw Stats'!$BC$3:$BR$52888,6,FALSE),0)</f>
        <v>5</v>
      </c>
      <c r="CV402">
        <f>IFERROR(VLOOKUP($B402,'Raw Stats'!$BC$3:$BR$5288,7,FALSE),0)</f>
        <v>-9</v>
      </c>
      <c r="CW402">
        <f>IFERROR(VLOOKUP($B402,'Raw Stats'!$BC$3:$BR$5288,8,FALSE),0)</f>
        <v>76</v>
      </c>
      <c r="CX402">
        <f>IFERROR(VLOOKUP($B402,'Raw Stats'!$BC$3:$BR$5288,9,FALSE),0)</f>
        <v>98</v>
      </c>
      <c r="CY402">
        <f>IFERROR(VLOOKUP($B402,'Raw Stats'!$BC$3:$BR$5288,10,FALSE),0)</f>
        <v>17</v>
      </c>
      <c r="CZ402">
        <f>IFERROR(VLOOKUP($B402,'Raw Stats'!$BC$3:$BR$5288,11,FALSE)+VLOOKUP($B402,'Raw Stats'!$BC$3:$BR$5288,12,FALSE),0)</f>
        <v>1</v>
      </c>
      <c r="DA402">
        <f>IFERROR(VLOOKUP($B402,'Raw Stats'!$BC$3:$BR$5288,13,FALSE)+VLOOKUP($B402,'Raw Stats'!$BC$3:$BR$5288,14,FALSE),0)</f>
        <v>0</v>
      </c>
      <c r="DB402">
        <f>IFERROR(VLOOKUP($B402,'Raw Stats'!$BC$3:$BR$5288,15,FALSE),0)</f>
        <v>0</v>
      </c>
      <c r="DC402">
        <f>IFERROR(VLOOKUP($B402,'Raw Stats'!$BC$3:$BR$5288,16,FALSE),0)</f>
        <v>42</v>
      </c>
      <c r="DE402">
        <f>IFERROR(VLOOKUP($B402,'Raw Stats'!$AK$3:$AZ$528,3,FALSE),0)</f>
        <v>0</v>
      </c>
      <c r="DF402">
        <f>IFERROR(VLOOKUP($B402,'Raw Stats'!$AK$3:$AZ$528,4,FALSE),0)</f>
        <v>0</v>
      </c>
      <c r="DG402">
        <f>IFERROR(VLOOKUP($B402,'Raw Stats'!$AK$3:$AZ$528,5,FALSE),0)</f>
        <v>0</v>
      </c>
      <c r="DH402">
        <f>IFERROR(VLOOKUP($B402,'Raw Stats'!$AK$3:$AZ$528,6,FALSE),0)</f>
        <v>0</v>
      </c>
      <c r="DI402">
        <f>IFERROR(VLOOKUP($B402,'Raw Stats'!$AK$3:$AZ$528,7,FALSE),0)</f>
        <v>0</v>
      </c>
      <c r="DJ402">
        <f>IFERROR(VLOOKUP($B402,'Raw Stats'!$AK$3:$AZ$528,8,FALSE),0)</f>
        <v>0</v>
      </c>
      <c r="DK402">
        <f>IFERROR(VLOOKUP($B402,'Raw Stats'!$AK$3:$AZ$528,9,FALSE),0)</f>
        <v>0</v>
      </c>
      <c r="DL402">
        <f>IFERROR(VLOOKUP($B402,'Raw Stats'!$AK$3:$AZ$528,10,FALSE),0)</f>
        <v>0</v>
      </c>
      <c r="DM402">
        <f>IFERROR(VLOOKUP($B402,'Raw Stats'!$AK$3:$AZ$528,11,FALSE)+VLOOKUP($B402,'Raw Stats'!$AK$3:$AZ$528,12,FALSE),0)</f>
        <v>0</v>
      </c>
      <c r="DN402">
        <f>IFERROR(VLOOKUP($B402,'Raw Stats'!$AK$3:$AZ$528,13,FALSE)+VLOOKUP($B402,'Raw Stats'!$AK$3:$AZ$528,14,FALSE),0)</f>
        <v>0</v>
      </c>
      <c r="DO402">
        <f>IFERROR(VLOOKUP($B402,'Raw Stats'!$AK$3:$AZ$528,15,FALSE),0)</f>
        <v>0</v>
      </c>
      <c r="DP402">
        <f>IFERROR(VLOOKUP($B402,'Raw Stats'!$AK$3:$AZ$528,16,FALSE),0)</f>
        <v>0</v>
      </c>
      <c r="DR402">
        <f>IFERROR(VLOOKUP($B402,'Raw Stats'!$S$3:$AH$528,3,FALSE),0)</f>
        <v>82</v>
      </c>
      <c r="DS402">
        <f>IFERROR(VLOOKUP($B402,'Raw Stats'!$S$3:$AH$528,4,FALSE),0)</f>
        <v>10</v>
      </c>
      <c r="DT402">
        <f>IFERROR(VLOOKUP($B402,'Raw Stats'!$S$3:$AH$528,5,FALSE),0)</f>
        <v>13</v>
      </c>
      <c r="DU402">
        <f>IFERROR(VLOOKUP($B402,'Raw Stats'!$S$3:$AH$528,6,FALSE),0)</f>
        <v>23</v>
      </c>
      <c r="DV402">
        <f>IFERROR(VLOOKUP($B402,'Raw Stats'!$S$3:$AH$528,7,FALSE),0)</f>
        <v>4</v>
      </c>
      <c r="DW402">
        <f>IFERROR(VLOOKUP($B402,'Raw Stats'!$S$3:$AH$528,8,FALSE),0)</f>
        <v>86</v>
      </c>
      <c r="DX402">
        <f>IFERROR(VLOOKUP($B402,'Raw Stats'!$S$3:$AH$528,9,FALSE),0)</f>
        <v>133</v>
      </c>
      <c r="DY402">
        <f>IFERROR(VLOOKUP($B402,'Raw Stats'!$S$3:$AH$528,10,FALSE),0)</f>
        <v>21</v>
      </c>
      <c r="DZ402">
        <f>IFERROR(VLOOKUP($B402,'Raw Stats'!$S$3:$AH$528,11,FALSE)+VLOOKUP($B402,'Raw Stats'!$S$3:$AH$528,12,FALSE),0)</f>
        <v>3</v>
      </c>
      <c r="EA402">
        <f>IFERROR(VLOOKUP($B402,'Raw Stats'!$S$3:$AH$528,13,FALSE)+VLOOKUP($B402,'Raw Stats'!$S$3:$AH$528,14,FALSE),0)</f>
        <v>0</v>
      </c>
      <c r="EB402">
        <f>IFERROR(VLOOKUP($B402,'Raw Stats'!$S$3:$AH$528,15,FALSE),0)</f>
        <v>1</v>
      </c>
      <c r="EC402">
        <f>IFERROR(VLOOKUP($B402,'Raw Stats'!$S$3:$AH$528,16,FALSE),0)</f>
        <v>131</v>
      </c>
    </row>
    <row r="403" spans="1:133" x14ac:dyDescent="0.2">
      <c r="A403">
        <f>IFERROR(VLOOKUP(B403,Sheet2!$W$1:$X$300,2,FALSE),301)</f>
        <v>301</v>
      </c>
      <c r="B403" t="s">
        <v>199</v>
      </c>
      <c r="C403">
        <f t="shared" si="30"/>
        <v>0.48121636603087004</v>
      </c>
      <c r="D403">
        <f t="shared" si="31"/>
        <v>0.75989961750657731</v>
      </c>
      <c r="E403">
        <f t="shared" si="32"/>
        <v>0.60787474631164329</v>
      </c>
      <c r="F403">
        <f t="shared" si="33"/>
        <v>0.77707831514062709</v>
      </c>
      <c r="G403">
        <f t="shared" si="34"/>
        <v>0.77022155421654381</v>
      </c>
      <c r="J403">
        <f>BS403*'Value Calculations'!$D$3</f>
        <v>3.6696188576343411</v>
      </c>
      <c r="K403">
        <f>BT403*'Value Calculations'!$D$4</f>
        <v>5.8610286728036982</v>
      </c>
      <c r="L403">
        <f>BU403*'Value Calculations'!$D$5</f>
        <v>7.1641288364288815</v>
      </c>
      <c r="M403">
        <f>BV403*'Value Calculations'!$D$6</f>
        <v>0.12506493191936285</v>
      </c>
      <c r="N403">
        <f>BW403*'Value Calculations'!$D$7</f>
        <v>2.8123160657469697</v>
      </c>
      <c r="O403">
        <f>BX403*'Value Calculations'!$D$8</f>
        <v>3.091332494331211</v>
      </c>
      <c r="P403">
        <f>BY403*'Value Calculations'!$D$9</f>
        <v>3.1488126834379182</v>
      </c>
      <c r="Q403">
        <f>BZ403*'Value Calculations'!$D$10</f>
        <v>4.3837976889144565</v>
      </c>
      <c r="R403">
        <f>CA403*'Value Calculations'!$D$11</f>
        <v>1.9814282960498748</v>
      </c>
      <c r="S403">
        <f>CB403*'Value Calculations'!$D$12</f>
        <v>0</v>
      </c>
      <c r="T403">
        <f>CC403*'Value Calculations'!$D$13</f>
        <v>6.2597807552028932</v>
      </c>
      <c r="V403">
        <f>CF403*'Value Calculations'!$D$3</f>
        <v>5.7082960007645305</v>
      </c>
      <c r="W403">
        <f>CG403*'Value Calculations'!$D$4</f>
        <v>12.047670049652048</v>
      </c>
      <c r="X403">
        <f>CH403*'Value Calculations'!$D$5</f>
        <v>13.532243357698999</v>
      </c>
      <c r="Y403">
        <f>CI403*'Value Calculations'!$D$6</f>
        <v>-2.1261038426291687</v>
      </c>
      <c r="Z403">
        <f>CJ403*'Value Calculations'!$D$7</f>
        <v>5.3609775003301614</v>
      </c>
      <c r="AA403">
        <f>CK403*'Value Calculations'!$D$8</f>
        <v>3.5226812144704498</v>
      </c>
      <c r="AB403">
        <f>CL403*'Value Calculations'!$D$9</f>
        <v>4.7861952788256357</v>
      </c>
      <c r="AC403">
        <f>CM403*'Value Calculations'!$D$10</f>
        <v>6.9410130074478893</v>
      </c>
      <c r="AD403">
        <f>CN403*'Value Calculations'!$D$11</f>
        <v>0</v>
      </c>
      <c r="AE403">
        <f>CO403*'Value Calculations'!$D$12</f>
        <v>3.2555309583576562</v>
      </c>
      <c r="AF403">
        <f>CP403*'Value Calculations'!$D$13</f>
        <v>10.043164728127717</v>
      </c>
      <c r="AH403">
        <f>CS403*'Value Calculations'!$D$3</f>
        <v>4.8928251435124546</v>
      </c>
      <c r="AI403">
        <f>CT403*'Value Calculations'!$D$4</f>
        <v>4.2329651525804488</v>
      </c>
      <c r="AJ403">
        <f>CU403*'Value Calculations'!$D$5</f>
        <v>6.6334526263230389</v>
      </c>
      <c r="AK403">
        <f>CV403*'Value Calculations'!$D$6</f>
        <v>-0.75038959151617712</v>
      </c>
      <c r="AL403">
        <f>CW403*'Value Calculations'!$D$7</f>
        <v>1.7576975410918561</v>
      </c>
      <c r="AM403">
        <f>CX403*'Value Calculations'!$D$8</f>
        <v>1.4378290671307958</v>
      </c>
      <c r="AN403">
        <f>CY403*'Value Calculations'!$D$9</f>
        <v>2.5190501467503346</v>
      </c>
      <c r="AO403">
        <f>CZ403*'Value Calculations'!$D$10</f>
        <v>1.4612658963048188</v>
      </c>
      <c r="AP403">
        <f>DA403*'Value Calculations'!$D$11</f>
        <v>0</v>
      </c>
      <c r="AQ403">
        <f>DB403*'Value Calculations'!$D$12</f>
        <v>1.6277654791788281</v>
      </c>
      <c r="AR403">
        <f>DC403*'Value Calculations'!$D$13</f>
        <v>5.3655263616024795</v>
      </c>
      <c r="AT403">
        <f>DF403*'Value Calculations'!$D$3</f>
        <v>7.7469731438947198</v>
      </c>
      <c r="AU403">
        <f>DG403*'Value Calculations'!$D$4</f>
        <v>11.070831937518097</v>
      </c>
      <c r="AV403">
        <f>DH403*'Value Calculations'!$D$5</f>
        <v>14.062919567804842</v>
      </c>
      <c r="AW403">
        <f>DI403*'Value Calculations'!$D$6</f>
        <v>0.37519479575808856</v>
      </c>
      <c r="AX403">
        <f>DJ403*'Value Calculations'!$D$7</f>
        <v>2.2850068034194129</v>
      </c>
      <c r="AY403">
        <f>DK403*'Value Calculations'!$D$8</f>
        <v>2.2286350540527335</v>
      </c>
      <c r="AZ403">
        <f>DL403*'Value Calculations'!$D$9</f>
        <v>3.6526227127879851</v>
      </c>
      <c r="BA403">
        <f>DM403*'Value Calculations'!$D$10</f>
        <v>6.9410130074478893</v>
      </c>
      <c r="BB403">
        <f>DN403*'Value Calculations'!$D$11</f>
        <v>0.9907141480249374</v>
      </c>
      <c r="BC403">
        <f>DO403*'Value Calculations'!$D$12</f>
        <v>1.6277654791788281</v>
      </c>
      <c r="BD403">
        <f>DP403*'Value Calculations'!$D$13</f>
        <v>9.6304319310813735</v>
      </c>
      <c r="BF403">
        <f>DS403*'Value Calculations'!$D$3</f>
        <v>6.9315022866426439</v>
      </c>
      <c r="BG403">
        <f>DT403*'Value Calculations'!$D$4</f>
        <v>7.8147048970715982</v>
      </c>
      <c r="BH403">
        <f>DU403*'Value Calculations'!$D$5</f>
        <v>10.878862307169783</v>
      </c>
      <c r="BI403">
        <f>DV403*'Value Calculations'!$D$6</f>
        <v>1.6258441149517171</v>
      </c>
      <c r="BJ403">
        <f>DW403*'Value Calculations'!$D$7</f>
        <v>2.1092370493102273</v>
      </c>
      <c r="BK403">
        <f>DX403*'Value Calculations'!$D$8</f>
        <v>2.5880923208354325</v>
      </c>
      <c r="BL403">
        <f>DY403*'Value Calculations'!$D$9</f>
        <v>2.5190501467503346</v>
      </c>
      <c r="BM403">
        <f>DZ403*'Value Calculations'!$D$10</f>
        <v>1.4612658963048188</v>
      </c>
      <c r="BN403">
        <f>EA403*'Value Calculations'!$D$11</f>
        <v>1.9814282960498748</v>
      </c>
      <c r="BO403">
        <f>EB403*'Value Calculations'!$D$12</f>
        <v>2.441648218768242</v>
      </c>
      <c r="BP403">
        <f>EC403*'Value Calculations'!$D$13</f>
        <v>8.9425439360041317</v>
      </c>
      <c r="BR403">
        <f>IFERROR(VLOOKUP($B403,'Raw Stats'!$CM$3:$DC$884,3,FALSE),0)</f>
        <v>80</v>
      </c>
      <c r="BS403">
        <f>IFERROR(VLOOKUP($B403,'Raw Stats'!$CM$3:$DC$884,4,FALSE),0)</f>
        <v>9</v>
      </c>
      <c r="BT403">
        <f>IFERROR(VLOOKUP($B403,'Raw Stats'!$CM$3:$DC$884,5,FALSE),0)</f>
        <v>18</v>
      </c>
      <c r="BU403">
        <f>IFERROR(VLOOKUP($B403,'Raw Stats'!$CM$3:$DC$884,6,FALSE),0)</f>
        <v>27</v>
      </c>
      <c r="BV403">
        <f>IFERROR(VLOOKUP($B403,'Raw Stats'!$CM$3:$DC$884,7,FALSE),0)</f>
        <v>1</v>
      </c>
      <c r="BW403">
        <f>IFERROR(VLOOKUP($B403,'Raw Stats'!$CM$3:$DC$884,8,FALSE),0)</f>
        <v>32</v>
      </c>
      <c r="BX403">
        <f>IFERROR(VLOOKUP($B403,'Raw Stats'!$CM$3:$DC$884,9,FALSE),0)</f>
        <v>43</v>
      </c>
      <c r="BY403">
        <f>IFERROR(VLOOKUP($B403,'Raw Stats'!$CM$3:$DC$884,10,FALSE),0)</f>
        <v>25</v>
      </c>
      <c r="BZ403">
        <f>IFERROR(VLOOKUP($B403,'Raw Stats'!$CM$3:$DC$884,11,FALSE)+VLOOKUP($B403,'Raw Stats'!$CM$3:$DC$884,12,FALSE),0)</f>
        <v>12</v>
      </c>
      <c r="CA403">
        <f>IFERROR(VLOOKUP($B403,'Raw Stats'!$CM$3:$DC$884,13,FALSE)+VLOOKUP($B403,'Raw Stats'!$CM$3:$DC$884,14,FALSE),0)</f>
        <v>2</v>
      </c>
      <c r="CB403">
        <f>IFERROR(VLOOKUP($B403,'Raw Stats'!$CM$3:$DC$884,15,FALSE),0)</f>
        <v>0</v>
      </c>
      <c r="CC403">
        <f>IFERROR(VLOOKUP($B403,'Raw Stats'!$CM$3:$DC$884,16,FALSE),0)</f>
        <v>91</v>
      </c>
      <c r="CE403">
        <f>IFERROR(VLOOKUP($B403,'Raw Stats'!$BU$3:$CJ$528,3,FALSE),0)</f>
        <v>83</v>
      </c>
      <c r="CF403">
        <f>IFERROR(VLOOKUP($B403,'Raw Stats'!$BU$3:$CJ$528,4,FALSE),0)</f>
        <v>14</v>
      </c>
      <c r="CG403">
        <f>IFERROR(VLOOKUP($B403,'Raw Stats'!$BU$3:$CJ$5288,5,FALSE),0)</f>
        <v>37</v>
      </c>
      <c r="CH403">
        <f>IFERROR(VLOOKUP($B403,'Raw Stats'!$BU$3:$CJ$528,6,FALSE),0)</f>
        <v>51</v>
      </c>
      <c r="CI403">
        <f>IFERROR(VLOOKUP($B403,'Raw Stats'!$BU$3:$CJ$528,7,FALSE),0)</f>
        <v>-17</v>
      </c>
      <c r="CJ403">
        <f>IFERROR(VLOOKUP($B403,'Raw Stats'!$BU$3:$CJ$528,8,FALSE),0)</f>
        <v>61</v>
      </c>
      <c r="CK403">
        <f>IFERROR(VLOOKUP($B403,'Raw Stats'!$BU$3:$CJ$528,9,FALSE),0)</f>
        <v>49</v>
      </c>
      <c r="CL403">
        <f>IFERROR(VLOOKUP($B403,'Raw Stats'!$BU$3:$CJ$528,10,FALSE),0)</f>
        <v>38</v>
      </c>
      <c r="CM403">
        <f>IFERROR(VLOOKUP($B403,'Raw Stats'!$BU$3:$CJ$528,11,FALSE)+VLOOKUP($B403,'Raw Stats'!$BU$3:$CJ$528,12,FALSE),0)</f>
        <v>19</v>
      </c>
      <c r="CN403">
        <f>IFERROR(VLOOKUP($B403,'Raw Stats'!$BU$3:$CJ$528,13,FALSE)+VLOOKUP($B403,'Raw Stats'!$BU$3:$CJ$528,14,FALSE),0)</f>
        <v>0</v>
      </c>
      <c r="CO403">
        <f>IFERROR(VLOOKUP($B403,'Raw Stats'!$BU$3:$CJ$528,15,FALSE),0)</f>
        <v>4</v>
      </c>
      <c r="CP403">
        <f>IFERROR(VLOOKUP($B403,'Raw Stats'!$BU$3:$CJ$528,16,FALSE),0)</f>
        <v>146</v>
      </c>
      <c r="CR403">
        <f>IFERROR(VLOOKUP($B403,'Raw Stats'!$BC$3:$BR$528,3,FALSE),0)</f>
        <v>48</v>
      </c>
      <c r="CS403">
        <f>IFERROR(VLOOKUP($B403,'Raw Stats'!$BC$3:$BR$528,4,FALSE),0)</f>
        <v>12</v>
      </c>
      <c r="CT403">
        <f>IFERROR(VLOOKUP($B403,'Raw Stats'!$BC$3:$BR$5288,5,FALSE),0)</f>
        <v>13</v>
      </c>
      <c r="CU403">
        <f>IFERROR(VLOOKUP($B403,'Raw Stats'!$BC$3:$BR$52888,6,FALSE),0)</f>
        <v>25</v>
      </c>
      <c r="CV403">
        <f>IFERROR(VLOOKUP($B403,'Raw Stats'!$BC$3:$BR$5288,7,FALSE),0)</f>
        <v>-6</v>
      </c>
      <c r="CW403">
        <f>IFERROR(VLOOKUP($B403,'Raw Stats'!$BC$3:$BR$5288,8,FALSE),0)</f>
        <v>20</v>
      </c>
      <c r="CX403">
        <f>IFERROR(VLOOKUP($B403,'Raw Stats'!$BC$3:$BR$5288,9,FALSE),0)</f>
        <v>20</v>
      </c>
      <c r="CY403">
        <f>IFERROR(VLOOKUP($B403,'Raw Stats'!$BC$3:$BR$5288,10,FALSE),0)</f>
        <v>20</v>
      </c>
      <c r="CZ403">
        <f>IFERROR(VLOOKUP($B403,'Raw Stats'!$BC$3:$BR$5288,11,FALSE)+VLOOKUP($B403,'Raw Stats'!$BC$3:$BR$5288,12,FALSE),0)</f>
        <v>4</v>
      </c>
      <c r="DA403">
        <f>IFERROR(VLOOKUP($B403,'Raw Stats'!$BC$3:$BR$5288,13,FALSE)+VLOOKUP($B403,'Raw Stats'!$BC$3:$BR$5288,14,FALSE),0)</f>
        <v>0</v>
      </c>
      <c r="DB403">
        <f>IFERROR(VLOOKUP($B403,'Raw Stats'!$BC$3:$BR$5288,15,FALSE),0)</f>
        <v>2</v>
      </c>
      <c r="DC403">
        <f>IFERROR(VLOOKUP($B403,'Raw Stats'!$BC$3:$BR$5288,16,FALSE),0)</f>
        <v>78</v>
      </c>
      <c r="DE403">
        <f>IFERROR(VLOOKUP($B403,'Raw Stats'!$AK$3:$AZ$528,3,FALSE),0)</f>
        <v>78</v>
      </c>
      <c r="DF403">
        <f>IFERROR(VLOOKUP($B403,'Raw Stats'!$AK$3:$AZ$528,4,FALSE),0)</f>
        <v>19</v>
      </c>
      <c r="DG403">
        <f>IFERROR(VLOOKUP($B403,'Raw Stats'!$AK$3:$AZ$528,5,FALSE),0)</f>
        <v>34</v>
      </c>
      <c r="DH403">
        <f>IFERROR(VLOOKUP($B403,'Raw Stats'!$AK$3:$AZ$528,6,FALSE),0)</f>
        <v>53</v>
      </c>
      <c r="DI403">
        <f>IFERROR(VLOOKUP($B403,'Raw Stats'!$AK$3:$AZ$528,7,FALSE),0)</f>
        <v>3</v>
      </c>
      <c r="DJ403">
        <f>IFERROR(VLOOKUP($B403,'Raw Stats'!$AK$3:$AZ$528,8,FALSE),0)</f>
        <v>26</v>
      </c>
      <c r="DK403">
        <f>IFERROR(VLOOKUP($B403,'Raw Stats'!$AK$3:$AZ$528,9,FALSE),0)</f>
        <v>31</v>
      </c>
      <c r="DL403">
        <f>IFERROR(VLOOKUP($B403,'Raw Stats'!$AK$3:$AZ$528,10,FALSE),0)</f>
        <v>29</v>
      </c>
      <c r="DM403">
        <f>IFERROR(VLOOKUP($B403,'Raw Stats'!$AK$3:$AZ$528,11,FALSE)+VLOOKUP($B403,'Raw Stats'!$AK$3:$AZ$528,12,FALSE),0)</f>
        <v>19</v>
      </c>
      <c r="DN403">
        <f>IFERROR(VLOOKUP($B403,'Raw Stats'!$AK$3:$AZ$528,13,FALSE)+VLOOKUP($B403,'Raw Stats'!$AK$3:$AZ$528,14,FALSE),0)</f>
        <v>1</v>
      </c>
      <c r="DO403">
        <f>IFERROR(VLOOKUP($B403,'Raw Stats'!$AK$3:$AZ$528,15,FALSE),0)</f>
        <v>2</v>
      </c>
      <c r="DP403">
        <f>IFERROR(VLOOKUP($B403,'Raw Stats'!$AK$3:$AZ$528,16,FALSE),0)</f>
        <v>140</v>
      </c>
      <c r="DR403">
        <f>IFERROR(VLOOKUP($B403,'Raw Stats'!$S$3:$AH$528,3,FALSE),0)</f>
        <v>64</v>
      </c>
      <c r="DS403">
        <f>IFERROR(VLOOKUP($B403,'Raw Stats'!$S$3:$AH$528,4,FALSE),0)</f>
        <v>17</v>
      </c>
      <c r="DT403">
        <f>IFERROR(VLOOKUP($B403,'Raw Stats'!$S$3:$AH$528,5,FALSE),0)</f>
        <v>24</v>
      </c>
      <c r="DU403">
        <f>IFERROR(VLOOKUP($B403,'Raw Stats'!$S$3:$AH$528,6,FALSE),0)</f>
        <v>41</v>
      </c>
      <c r="DV403">
        <f>IFERROR(VLOOKUP($B403,'Raw Stats'!$S$3:$AH$528,7,FALSE),0)</f>
        <v>13</v>
      </c>
      <c r="DW403">
        <f>IFERROR(VLOOKUP($B403,'Raw Stats'!$S$3:$AH$528,8,FALSE),0)</f>
        <v>24</v>
      </c>
      <c r="DX403">
        <f>IFERROR(VLOOKUP($B403,'Raw Stats'!$S$3:$AH$528,9,FALSE),0)</f>
        <v>36</v>
      </c>
      <c r="DY403">
        <f>IFERROR(VLOOKUP($B403,'Raw Stats'!$S$3:$AH$528,10,FALSE),0)</f>
        <v>20</v>
      </c>
      <c r="DZ403">
        <f>IFERROR(VLOOKUP($B403,'Raw Stats'!$S$3:$AH$528,11,FALSE)+VLOOKUP($B403,'Raw Stats'!$S$3:$AH$528,12,FALSE),0)</f>
        <v>4</v>
      </c>
      <c r="EA403">
        <f>IFERROR(VLOOKUP($B403,'Raw Stats'!$S$3:$AH$528,13,FALSE)+VLOOKUP($B403,'Raw Stats'!$S$3:$AH$528,14,FALSE),0)</f>
        <v>2</v>
      </c>
      <c r="EB403">
        <f>IFERROR(VLOOKUP($B403,'Raw Stats'!$S$3:$AH$528,15,FALSE),0)</f>
        <v>3</v>
      </c>
      <c r="EC403">
        <f>IFERROR(VLOOKUP($B403,'Raw Stats'!$S$3:$AH$528,16,FALSE),0)</f>
        <v>130</v>
      </c>
    </row>
    <row r="404" spans="1:133" x14ac:dyDescent="0.2">
      <c r="A404">
        <f>IFERROR(VLOOKUP(B404,Sheet2!$W$1:$X$300,2,FALSE),301)</f>
        <v>301</v>
      </c>
      <c r="B404" t="s">
        <v>212</v>
      </c>
      <c r="C404">
        <f t="shared" si="30"/>
        <v>0.47811334647477971</v>
      </c>
      <c r="D404">
        <f t="shared" si="31"/>
        <v>0.73377444631147404</v>
      </c>
      <c r="E404">
        <f t="shared" si="32"/>
        <v>0.75454716779461739</v>
      </c>
      <c r="F404">
        <f t="shared" si="33"/>
        <v>0.74311385041274747</v>
      </c>
      <c r="G404">
        <f t="shared" si="34"/>
        <v>0</v>
      </c>
      <c r="J404">
        <f>BS404*'Value Calculations'!$D$3</f>
        <v>1.6309417145041516</v>
      </c>
      <c r="K404">
        <f>BT404*'Value Calculations'!$D$4</f>
        <v>0.65122540808929985</v>
      </c>
      <c r="L404">
        <f>BU404*'Value Calculations'!$D$5</f>
        <v>1.5920286303175293</v>
      </c>
      <c r="M404">
        <f>BV404*'Value Calculations'!$D$6</f>
        <v>-1.1255843872742657</v>
      </c>
      <c r="N404">
        <f>BW404*'Value Calculations'!$D$7</f>
        <v>0.52730926232755682</v>
      </c>
      <c r="O404">
        <f>BX404*'Value Calculations'!$D$8</f>
        <v>2.084852147339654</v>
      </c>
      <c r="P404">
        <f>BY404*'Value Calculations'!$D$9</f>
        <v>0.8816675513626171</v>
      </c>
      <c r="Q404">
        <f>BZ404*'Value Calculations'!$D$10</f>
        <v>0.36531647407620471</v>
      </c>
      <c r="R404">
        <f>CA404*'Value Calculations'!$D$11</f>
        <v>0</v>
      </c>
      <c r="S404">
        <f>CB404*'Value Calculations'!$D$12</f>
        <v>0</v>
      </c>
      <c r="T404">
        <f>CC404*'Value Calculations'!$D$13</f>
        <v>2.4763967822780675</v>
      </c>
      <c r="V404">
        <f>CF404*'Value Calculations'!$D$3</f>
        <v>7.7469731438947198</v>
      </c>
      <c r="W404">
        <f>CG404*'Value Calculations'!$D$4</f>
        <v>6.1866413768483488</v>
      </c>
      <c r="X404">
        <f>CH404*'Value Calculations'!$D$5</f>
        <v>10.082847992011018</v>
      </c>
      <c r="Y404">
        <f>CI404*'Value Calculations'!$D$6</f>
        <v>-0.37519479575808856</v>
      </c>
      <c r="Z404">
        <f>CJ404*'Value Calculations'!$D$7</f>
        <v>2.6365463116377841</v>
      </c>
      <c r="AA404">
        <f>CK404*'Value Calculations'!$D$8</f>
        <v>10.064803469915571</v>
      </c>
      <c r="AB404">
        <f>CL404*'Value Calculations'!$D$9</f>
        <v>4.4083377568130855</v>
      </c>
      <c r="AC404">
        <f>CM404*'Value Calculations'!$D$10</f>
        <v>3.2878482666858426</v>
      </c>
      <c r="AD404">
        <f>CN404*'Value Calculations'!$D$11</f>
        <v>0</v>
      </c>
      <c r="AE404">
        <f>CO404*'Value Calculations'!$D$12</f>
        <v>2.441648218768242</v>
      </c>
      <c r="AF404">
        <f>CP404*'Value Calculations'!$D$13</f>
        <v>11.487729517789925</v>
      </c>
      <c r="AH404">
        <f>CS404*'Value Calculations'!$D$3</f>
        <v>4.4850897148864171</v>
      </c>
      <c r="AI404">
        <f>CT404*'Value Calculations'!$D$4</f>
        <v>3.5817397444911494</v>
      </c>
      <c r="AJ404">
        <f>CU404*'Value Calculations'!$D$5</f>
        <v>5.8374383111642736</v>
      </c>
      <c r="AK404">
        <f>CV404*'Value Calculations'!$D$6</f>
        <v>-1.6258441149517171</v>
      </c>
      <c r="AL404">
        <f>CW404*'Value Calculations'!$D$7</f>
        <v>2.2850068034194129</v>
      </c>
      <c r="AM404">
        <f>CX404*'Value Calculations'!$D$8</f>
        <v>5.8950991752362629</v>
      </c>
      <c r="AN404">
        <f>CY404*'Value Calculations'!$D$9</f>
        <v>2.0152401174002676</v>
      </c>
      <c r="AO404">
        <f>CZ404*'Value Calculations'!$D$10</f>
        <v>2.5572153185334328</v>
      </c>
      <c r="AP404">
        <f>DA404*'Value Calculations'!$D$11</f>
        <v>0</v>
      </c>
      <c r="AQ404">
        <f>DB404*'Value Calculations'!$D$12</f>
        <v>1.6277654791788281</v>
      </c>
      <c r="AR404">
        <f>DC404*'Value Calculations'!$D$13</f>
        <v>8.8049663369886844</v>
      </c>
      <c r="AT404">
        <f>DF404*'Value Calculations'!$D$3</f>
        <v>8.1547085725207573</v>
      </c>
      <c r="AU404">
        <f>DG404*'Value Calculations'!$D$4</f>
        <v>5.5354159687590485</v>
      </c>
      <c r="AV404">
        <f>DH404*'Value Calculations'!$D$5</f>
        <v>9.8175098869580975</v>
      </c>
      <c r="AW404">
        <f>DI404*'Value Calculations'!$D$6</f>
        <v>-0.37519479575808856</v>
      </c>
      <c r="AX404">
        <f>DJ404*'Value Calculations'!$D$7</f>
        <v>3.2517404510199337</v>
      </c>
      <c r="AY404">
        <f>DK404*'Value Calculations'!$D$8</f>
        <v>11.430741083689828</v>
      </c>
      <c r="AZ404">
        <f>DL404*'Value Calculations'!$D$9</f>
        <v>4.6602427714881189</v>
      </c>
      <c r="BA404">
        <f>DM404*'Value Calculations'!$D$10</f>
        <v>2.9225317926096377</v>
      </c>
      <c r="BB404">
        <f>DN404*'Value Calculations'!$D$11</f>
        <v>0</v>
      </c>
      <c r="BC404">
        <f>DO404*'Value Calculations'!$D$12</f>
        <v>1.6277654791788281</v>
      </c>
      <c r="BD404">
        <f>DP404*'Value Calculations'!$D$13</f>
        <v>10.937419121728132</v>
      </c>
      <c r="BF404">
        <f>DS404*'Value Calculations'!$D$3</f>
        <v>0</v>
      </c>
      <c r="BG404">
        <f>DT404*'Value Calculations'!$D$4</f>
        <v>0</v>
      </c>
      <c r="BH404">
        <f>DU404*'Value Calculations'!$D$5</f>
        <v>0</v>
      </c>
      <c r="BI404">
        <f>DV404*'Value Calculations'!$D$6</f>
        <v>0</v>
      </c>
      <c r="BJ404">
        <f>DW404*'Value Calculations'!$D$7</f>
        <v>0</v>
      </c>
      <c r="BK404">
        <f>DX404*'Value Calculations'!$D$8</f>
        <v>0</v>
      </c>
      <c r="BL404">
        <f>DY404*'Value Calculations'!$D$9</f>
        <v>0</v>
      </c>
      <c r="BM404">
        <f>DZ404*'Value Calculations'!$D$10</f>
        <v>0</v>
      </c>
      <c r="BN404">
        <f>EA404*'Value Calculations'!$D$11</f>
        <v>0</v>
      </c>
      <c r="BO404">
        <f>EB404*'Value Calculations'!$D$12</f>
        <v>0</v>
      </c>
      <c r="BP404">
        <f>EC404*'Value Calculations'!$D$13</f>
        <v>0</v>
      </c>
      <c r="BR404">
        <f>IFERROR(VLOOKUP($B404,'Raw Stats'!$CM$3:$DC$884,3,FALSE),0)</f>
        <v>19</v>
      </c>
      <c r="BS404">
        <f>IFERROR(VLOOKUP($B404,'Raw Stats'!$CM$3:$DC$884,4,FALSE),0)</f>
        <v>4</v>
      </c>
      <c r="BT404">
        <f>IFERROR(VLOOKUP($B404,'Raw Stats'!$CM$3:$DC$884,5,FALSE),0)</f>
        <v>2</v>
      </c>
      <c r="BU404">
        <f>IFERROR(VLOOKUP($B404,'Raw Stats'!$CM$3:$DC$884,6,FALSE),0)</f>
        <v>6</v>
      </c>
      <c r="BV404">
        <f>IFERROR(VLOOKUP($B404,'Raw Stats'!$CM$3:$DC$884,7,FALSE),0)</f>
        <v>-9</v>
      </c>
      <c r="BW404">
        <f>IFERROR(VLOOKUP($B404,'Raw Stats'!$CM$3:$DC$884,8,FALSE),0)</f>
        <v>6</v>
      </c>
      <c r="BX404">
        <f>IFERROR(VLOOKUP($B404,'Raw Stats'!$CM$3:$DC$884,9,FALSE),0)</f>
        <v>29</v>
      </c>
      <c r="BY404">
        <f>IFERROR(VLOOKUP($B404,'Raw Stats'!$CM$3:$DC$884,10,FALSE),0)</f>
        <v>7</v>
      </c>
      <c r="BZ404">
        <f>IFERROR(VLOOKUP($B404,'Raw Stats'!$CM$3:$DC$884,11,FALSE)+VLOOKUP($B404,'Raw Stats'!$CM$3:$DC$884,12,FALSE),0)</f>
        <v>1</v>
      </c>
      <c r="CA404">
        <f>IFERROR(VLOOKUP($B404,'Raw Stats'!$CM$3:$DC$884,13,FALSE)+VLOOKUP($B404,'Raw Stats'!$CM$3:$DC$884,14,FALSE),0)</f>
        <v>0</v>
      </c>
      <c r="CB404">
        <f>IFERROR(VLOOKUP($B404,'Raw Stats'!$CM$3:$DC$884,15,FALSE),0)</f>
        <v>0</v>
      </c>
      <c r="CC404">
        <f>IFERROR(VLOOKUP($B404,'Raw Stats'!$CM$3:$DC$884,16,FALSE),0)</f>
        <v>36</v>
      </c>
      <c r="CE404">
        <f>IFERROR(VLOOKUP($B404,'Raw Stats'!$BU$3:$CJ$528,3,FALSE),0)</f>
        <v>79</v>
      </c>
      <c r="CF404">
        <f>IFERROR(VLOOKUP($B404,'Raw Stats'!$BU$3:$CJ$528,4,FALSE),0)</f>
        <v>19</v>
      </c>
      <c r="CG404">
        <f>IFERROR(VLOOKUP($B404,'Raw Stats'!$BU$3:$CJ$5288,5,FALSE),0)</f>
        <v>19</v>
      </c>
      <c r="CH404">
        <f>IFERROR(VLOOKUP($B404,'Raw Stats'!$BU$3:$CJ$528,6,FALSE),0)</f>
        <v>38</v>
      </c>
      <c r="CI404">
        <f>IFERROR(VLOOKUP($B404,'Raw Stats'!$BU$3:$CJ$528,7,FALSE),0)</f>
        <v>-3</v>
      </c>
      <c r="CJ404">
        <f>IFERROR(VLOOKUP($B404,'Raw Stats'!$BU$3:$CJ$528,8,FALSE),0)</f>
        <v>30</v>
      </c>
      <c r="CK404">
        <f>IFERROR(VLOOKUP($B404,'Raw Stats'!$BU$3:$CJ$528,9,FALSE),0)</f>
        <v>140</v>
      </c>
      <c r="CL404">
        <f>IFERROR(VLOOKUP($B404,'Raw Stats'!$BU$3:$CJ$528,10,FALSE),0)</f>
        <v>35</v>
      </c>
      <c r="CM404">
        <f>IFERROR(VLOOKUP($B404,'Raw Stats'!$BU$3:$CJ$528,11,FALSE)+VLOOKUP($B404,'Raw Stats'!$BU$3:$CJ$528,12,FALSE),0)</f>
        <v>9</v>
      </c>
      <c r="CN404">
        <f>IFERROR(VLOOKUP($B404,'Raw Stats'!$BU$3:$CJ$528,13,FALSE)+VLOOKUP($B404,'Raw Stats'!$BU$3:$CJ$528,14,FALSE),0)</f>
        <v>0</v>
      </c>
      <c r="CO404">
        <f>IFERROR(VLOOKUP($B404,'Raw Stats'!$BU$3:$CJ$528,15,FALSE),0)</f>
        <v>3</v>
      </c>
      <c r="CP404">
        <f>IFERROR(VLOOKUP($B404,'Raw Stats'!$BU$3:$CJ$528,16,FALSE),0)</f>
        <v>167</v>
      </c>
      <c r="CR404">
        <f>IFERROR(VLOOKUP($B404,'Raw Stats'!$BC$3:$BR$528,3,FALSE),0)</f>
        <v>47</v>
      </c>
      <c r="CS404">
        <f>IFERROR(VLOOKUP($B404,'Raw Stats'!$BC$3:$BR$528,4,FALSE),0)</f>
        <v>11</v>
      </c>
      <c r="CT404">
        <f>IFERROR(VLOOKUP($B404,'Raw Stats'!$BC$3:$BR$5288,5,FALSE),0)</f>
        <v>11</v>
      </c>
      <c r="CU404">
        <f>IFERROR(VLOOKUP($B404,'Raw Stats'!$BC$3:$BR$52888,6,FALSE),0)</f>
        <v>22</v>
      </c>
      <c r="CV404">
        <f>IFERROR(VLOOKUP($B404,'Raw Stats'!$BC$3:$BR$5288,7,FALSE),0)</f>
        <v>-13</v>
      </c>
      <c r="CW404">
        <f>IFERROR(VLOOKUP($B404,'Raw Stats'!$BC$3:$BR$5288,8,FALSE),0)</f>
        <v>26</v>
      </c>
      <c r="CX404">
        <f>IFERROR(VLOOKUP($B404,'Raw Stats'!$BC$3:$BR$5288,9,FALSE),0)</f>
        <v>82</v>
      </c>
      <c r="CY404">
        <f>IFERROR(VLOOKUP($B404,'Raw Stats'!$BC$3:$BR$5288,10,FALSE),0)</f>
        <v>16</v>
      </c>
      <c r="CZ404">
        <f>IFERROR(VLOOKUP($B404,'Raw Stats'!$BC$3:$BR$5288,11,FALSE)+VLOOKUP($B404,'Raw Stats'!$BC$3:$BR$5288,12,FALSE),0)</f>
        <v>7</v>
      </c>
      <c r="DA404">
        <f>IFERROR(VLOOKUP($B404,'Raw Stats'!$BC$3:$BR$5288,13,FALSE)+VLOOKUP($B404,'Raw Stats'!$BC$3:$BR$5288,14,FALSE),0)</f>
        <v>0</v>
      </c>
      <c r="DB404">
        <f>IFERROR(VLOOKUP($B404,'Raw Stats'!$BC$3:$BR$5288,15,FALSE),0)</f>
        <v>2</v>
      </c>
      <c r="DC404">
        <f>IFERROR(VLOOKUP($B404,'Raw Stats'!$BC$3:$BR$5288,16,FALSE),0)</f>
        <v>128</v>
      </c>
      <c r="DE404">
        <f>IFERROR(VLOOKUP($B404,'Raw Stats'!$AK$3:$AZ$528,3,FALSE),0)</f>
        <v>78</v>
      </c>
      <c r="DF404">
        <f>IFERROR(VLOOKUP($B404,'Raw Stats'!$AK$3:$AZ$528,4,FALSE),0)</f>
        <v>20</v>
      </c>
      <c r="DG404">
        <f>IFERROR(VLOOKUP($B404,'Raw Stats'!$AK$3:$AZ$528,5,FALSE),0)</f>
        <v>17</v>
      </c>
      <c r="DH404">
        <f>IFERROR(VLOOKUP($B404,'Raw Stats'!$AK$3:$AZ$528,6,FALSE),0)</f>
        <v>37</v>
      </c>
      <c r="DI404">
        <f>IFERROR(VLOOKUP($B404,'Raw Stats'!$AK$3:$AZ$528,7,FALSE),0)</f>
        <v>-3</v>
      </c>
      <c r="DJ404">
        <f>IFERROR(VLOOKUP($B404,'Raw Stats'!$AK$3:$AZ$528,8,FALSE),0)</f>
        <v>37</v>
      </c>
      <c r="DK404">
        <f>IFERROR(VLOOKUP($B404,'Raw Stats'!$AK$3:$AZ$528,9,FALSE),0)</f>
        <v>159</v>
      </c>
      <c r="DL404">
        <f>IFERROR(VLOOKUP($B404,'Raw Stats'!$AK$3:$AZ$528,10,FALSE),0)</f>
        <v>37</v>
      </c>
      <c r="DM404">
        <f>IFERROR(VLOOKUP($B404,'Raw Stats'!$AK$3:$AZ$528,11,FALSE)+VLOOKUP($B404,'Raw Stats'!$AK$3:$AZ$528,12,FALSE),0)</f>
        <v>8</v>
      </c>
      <c r="DN404">
        <f>IFERROR(VLOOKUP($B404,'Raw Stats'!$AK$3:$AZ$528,13,FALSE)+VLOOKUP($B404,'Raw Stats'!$AK$3:$AZ$528,14,FALSE),0)</f>
        <v>0</v>
      </c>
      <c r="DO404">
        <f>IFERROR(VLOOKUP($B404,'Raw Stats'!$AK$3:$AZ$528,15,FALSE),0)</f>
        <v>2</v>
      </c>
      <c r="DP404">
        <f>IFERROR(VLOOKUP($B404,'Raw Stats'!$AK$3:$AZ$528,16,FALSE),0)</f>
        <v>159</v>
      </c>
      <c r="DR404">
        <f>IFERROR(VLOOKUP($B404,'Raw Stats'!$S$3:$AH$528,3,FALSE),0)</f>
        <v>0</v>
      </c>
      <c r="DS404">
        <f>IFERROR(VLOOKUP($B404,'Raw Stats'!$S$3:$AH$528,4,FALSE),0)</f>
        <v>0</v>
      </c>
      <c r="DT404">
        <f>IFERROR(VLOOKUP($B404,'Raw Stats'!$S$3:$AH$528,5,FALSE),0)</f>
        <v>0</v>
      </c>
      <c r="DU404">
        <f>IFERROR(VLOOKUP($B404,'Raw Stats'!$S$3:$AH$528,6,FALSE),0)</f>
        <v>0</v>
      </c>
      <c r="DV404">
        <f>IFERROR(VLOOKUP($B404,'Raw Stats'!$S$3:$AH$528,7,FALSE),0)</f>
        <v>0</v>
      </c>
      <c r="DW404">
        <f>IFERROR(VLOOKUP($B404,'Raw Stats'!$S$3:$AH$528,8,FALSE),0)</f>
        <v>0</v>
      </c>
      <c r="DX404">
        <f>IFERROR(VLOOKUP($B404,'Raw Stats'!$S$3:$AH$528,9,FALSE),0)</f>
        <v>0</v>
      </c>
      <c r="DY404">
        <f>IFERROR(VLOOKUP($B404,'Raw Stats'!$S$3:$AH$528,10,FALSE),0)</f>
        <v>0</v>
      </c>
      <c r="DZ404">
        <f>IFERROR(VLOOKUP($B404,'Raw Stats'!$S$3:$AH$528,11,FALSE)+VLOOKUP($B404,'Raw Stats'!$S$3:$AH$528,12,FALSE),0)</f>
        <v>0</v>
      </c>
      <c r="EA404">
        <f>IFERROR(VLOOKUP($B404,'Raw Stats'!$S$3:$AH$528,13,FALSE)+VLOOKUP($B404,'Raw Stats'!$S$3:$AH$528,14,FALSE),0)</f>
        <v>0</v>
      </c>
      <c r="EB404">
        <f>IFERROR(VLOOKUP($B404,'Raw Stats'!$S$3:$AH$528,15,FALSE),0)</f>
        <v>0</v>
      </c>
      <c r="EC404">
        <f>IFERROR(VLOOKUP($B404,'Raw Stats'!$S$3:$AH$528,16,FALSE),0)</f>
        <v>0</v>
      </c>
    </row>
    <row r="405" spans="1:133" x14ac:dyDescent="0.2">
      <c r="A405">
        <f>IFERROR(VLOOKUP(B405,Sheet2!$W$1:$X$300,2,FALSE),301)</f>
        <v>301</v>
      </c>
      <c r="B405" t="s">
        <v>352</v>
      </c>
      <c r="C405">
        <f t="shared" si="30"/>
        <v>0.47679178889250134</v>
      </c>
      <c r="D405">
        <f t="shared" si="31"/>
        <v>0.50238929526256049</v>
      </c>
      <c r="E405">
        <f t="shared" si="32"/>
        <v>0.45818433496125449</v>
      </c>
      <c r="F405">
        <f t="shared" si="33"/>
        <v>0.73646238732653946</v>
      </c>
      <c r="G405">
        <f t="shared" si="34"/>
        <v>0.66464467951703499</v>
      </c>
      <c r="J405">
        <f>BS405*'Value Calculations'!$D$3</f>
        <v>3.6696188576343411</v>
      </c>
      <c r="K405">
        <f>BT405*'Value Calculations'!$D$4</f>
        <v>3.5817397444911494</v>
      </c>
      <c r="L405">
        <f>BU405*'Value Calculations'!$D$5</f>
        <v>5.3067621010584309</v>
      </c>
      <c r="M405">
        <f>BV405*'Value Calculations'!$D$6</f>
        <v>-0.75038959151617712</v>
      </c>
      <c r="N405">
        <f>BW405*'Value Calculations'!$D$7</f>
        <v>4.1305892215658613</v>
      </c>
      <c r="O405">
        <f>BX405*'Value Calculations'!$D$8</f>
        <v>4.0259213879662283</v>
      </c>
      <c r="P405">
        <f>BY405*'Value Calculations'!$D$9</f>
        <v>7.9350079622635539</v>
      </c>
      <c r="Q405">
        <f>BZ405*'Value Calculations'!$D$10</f>
        <v>0</v>
      </c>
      <c r="R405">
        <f>CA405*'Value Calculations'!$D$11</f>
        <v>0.9907141480249374</v>
      </c>
      <c r="S405">
        <f>CB405*'Value Calculations'!$D$12</f>
        <v>0</v>
      </c>
      <c r="T405">
        <f>CC405*'Value Calculations'!$D$13</f>
        <v>5.9158367576642723</v>
      </c>
      <c r="V405">
        <f>CF405*'Value Calculations'!$D$3</f>
        <v>3.2618834290083032</v>
      </c>
      <c r="W405">
        <f>CG405*'Value Calculations'!$D$4</f>
        <v>5.2098032647143988</v>
      </c>
      <c r="X405">
        <f>CH405*'Value Calculations'!$D$5</f>
        <v>6.3681145212701171</v>
      </c>
      <c r="Y405">
        <f>CI405*'Value Calculations'!$D$6</f>
        <v>0</v>
      </c>
      <c r="Z405">
        <f>CJ405*'Value Calculations'!$D$7</f>
        <v>5.3609775003301614</v>
      </c>
      <c r="AA405">
        <f>CK405*'Value Calculations'!$D$8</f>
        <v>5.2480760950274048</v>
      </c>
      <c r="AB405">
        <f>CL405*'Value Calculations'!$D$9</f>
        <v>5.1640528008381859</v>
      </c>
      <c r="AC405">
        <f>CM405*'Value Calculations'!$D$10</f>
        <v>0.36531647407620471</v>
      </c>
      <c r="AD405">
        <f>CN405*'Value Calculations'!$D$11</f>
        <v>0.9907141480249374</v>
      </c>
      <c r="AE405">
        <f>CO405*'Value Calculations'!$D$12</f>
        <v>0.81388273958941404</v>
      </c>
      <c r="AF405">
        <f>CP405*'Value Calculations'!$D$13</f>
        <v>7.9107119433882715</v>
      </c>
      <c r="AH405">
        <f>CS405*'Value Calculations'!$D$3</f>
        <v>3.2618834290083032</v>
      </c>
      <c r="AI405">
        <f>CT405*'Value Calculations'!$D$4</f>
        <v>1.3024508161785997</v>
      </c>
      <c r="AJ405">
        <f>CU405*'Value Calculations'!$D$5</f>
        <v>3.1840572606350586</v>
      </c>
      <c r="AK405">
        <f>CV405*'Value Calculations'!$D$6</f>
        <v>-2.2511687745485314</v>
      </c>
      <c r="AL405">
        <f>CW405*'Value Calculations'!$D$7</f>
        <v>1.7576975410918561</v>
      </c>
      <c r="AM405">
        <f>CX405*'Value Calculations'!$D$8</f>
        <v>3.8821384812531488</v>
      </c>
      <c r="AN405">
        <f>CY405*'Value Calculations'!$D$9</f>
        <v>2.2671451320753011</v>
      </c>
      <c r="AO405">
        <f>CZ405*'Value Calculations'!$D$10</f>
        <v>0.73063294815240942</v>
      </c>
      <c r="AP405">
        <f>DA405*'Value Calculations'!$D$11</f>
        <v>0.9907141480249374</v>
      </c>
      <c r="AQ405">
        <f>DB405*'Value Calculations'!$D$12</f>
        <v>0.81388273958941404</v>
      </c>
      <c r="AR405">
        <f>DC405*'Value Calculations'!$D$13</f>
        <v>6.0534143566797205</v>
      </c>
      <c r="AT405">
        <f>DF405*'Value Calculations'!$D$3</f>
        <v>8.9701794297728341</v>
      </c>
      <c r="AU405">
        <f>DG405*'Value Calculations'!$D$4</f>
        <v>7.1634794889822988</v>
      </c>
      <c r="AV405">
        <f>DH405*'Value Calculations'!$D$5</f>
        <v>11.674876622328547</v>
      </c>
      <c r="AW405">
        <f>DI405*'Value Calculations'!$D$6</f>
        <v>-1.8759739787904428</v>
      </c>
      <c r="AX405">
        <f>DJ405*'Value Calculations'!$D$7</f>
        <v>5.800401885603125</v>
      </c>
      <c r="AY405">
        <f>DK405*'Value Calculations'!$D$8</f>
        <v>5.8232077218797231</v>
      </c>
      <c r="AZ405">
        <f>DL405*'Value Calculations'!$D$9</f>
        <v>7.8090554549260371</v>
      </c>
      <c r="BA405">
        <f>DM405*'Value Calculations'!$D$10</f>
        <v>4.0184812148382516</v>
      </c>
      <c r="BB405">
        <f>DN405*'Value Calculations'!$D$11</f>
        <v>0</v>
      </c>
      <c r="BC405">
        <f>DO405*'Value Calculations'!$D$12</f>
        <v>0</v>
      </c>
      <c r="BD405">
        <f>DP405*'Value Calculations'!$D$13</f>
        <v>11.006207921235855</v>
      </c>
      <c r="BF405">
        <f>DS405*'Value Calculations'!$D$3</f>
        <v>6.5237668580166064</v>
      </c>
      <c r="BG405">
        <f>DT405*'Value Calculations'!$D$4</f>
        <v>6.8378667849376482</v>
      </c>
      <c r="BH405">
        <f>DU405*'Value Calculations'!$D$5</f>
        <v>9.8175098869580975</v>
      </c>
      <c r="BI405">
        <f>DV405*'Value Calculations'!$D$6</f>
        <v>-0.50025972767745142</v>
      </c>
      <c r="BJ405">
        <f>DW405*'Value Calculations'!$D$7</f>
        <v>4.9215531150571969</v>
      </c>
      <c r="BK405">
        <f>DX405*'Value Calculations'!$D$8</f>
        <v>3.7383555745400692</v>
      </c>
      <c r="BL405">
        <f>DY405*'Value Calculations'!$D$9</f>
        <v>6.92738790356342</v>
      </c>
      <c r="BM405">
        <f>DZ405*'Value Calculations'!$D$10</f>
        <v>1.4612658963048188</v>
      </c>
      <c r="BN405">
        <f>EA405*'Value Calculations'!$D$11</f>
        <v>3.9628565920997496</v>
      </c>
      <c r="BO405">
        <f>EB405*'Value Calculations'!$D$12</f>
        <v>0.81388273958941404</v>
      </c>
      <c r="BP405">
        <f>EC405*'Value Calculations'!$D$13</f>
        <v>8.6673887379732371</v>
      </c>
      <c r="BR405">
        <f>IFERROR(VLOOKUP($B405,'Raw Stats'!$CM$3:$DC$884,3,FALSE),0)</f>
        <v>73</v>
      </c>
      <c r="BS405">
        <f>IFERROR(VLOOKUP($B405,'Raw Stats'!$CM$3:$DC$884,4,FALSE),0)</f>
        <v>9</v>
      </c>
      <c r="BT405">
        <f>IFERROR(VLOOKUP($B405,'Raw Stats'!$CM$3:$DC$884,5,FALSE),0)</f>
        <v>11</v>
      </c>
      <c r="BU405">
        <f>IFERROR(VLOOKUP($B405,'Raw Stats'!$CM$3:$DC$884,6,FALSE),0)</f>
        <v>20</v>
      </c>
      <c r="BV405">
        <f>IFERROR(VLOOKUP($B405,'Raw Stats'!$CM$3:$DC$884,7,FALSE),0)</f>
        <v>-6</v>
      </c>
      <c r="BW405">
        <f>IFERROR(VLOOKUP($B405,'Raw Stats'!$CM$3:$DC$884,8,FALSE),0)</f>
        <v>47</v>
      </c>
      <c r="BX405">
        <f>IFERROR(VLOOKUP($B405,'Raw Stats'!$CM$3:$DC$884,9,FALSE),0)</f>
        <v>56</v>
      </c>
      <c r="BY405">
        <f>IFERROR(VLOOKUP($B405,'Raw Stats'!$CM$3:$DC$884,10,FALSE),0)</f>
        <v>63</v>
      </c>
      <c r="BZ405">
        <f>IFERROR(VLOOKUP($B405,'Raw Stats'!$CM$3:$DC$884,11,FALSE)+VLOOKUP($B405,'Raw Stats'!$CM$3:$DC$884,12,FALSE),0)</f>
        <v>0</v>
      </c>
      <c r="CA405">
        <f>IFERROR(VLOOKUP($B405,'Raw Stats'!$CM$3:$DC$884,13,FALSE)+VLOOKUP($B405,'Raw Stats'!$CM$3:$DC$884,14,FALSE),0)</f>
        <v>1</v>
      </c>
      <c r="CB405">
        <f>IFERROR(VLOOKUP($B405,'Raw Stats'!$CM$3:$DC$884,15,FALSE),0)</f>
        <v>0</v>
      </c>
      <c r="CC405">
        <f>IFERROR(VLOOKUP($B405,'Raw Stats'!$CM$3:$DC$884,16,FALSE),0)</f>
        <v>86</v>
      </c>
      <c r="CE405">
        <f>IFERROR(VLOOKUP($B405,'Raw Stats'!$BU$3:$CJ$528,3,FALSE),0)</f>
        <v>81</v>
      </c>
      <c r="CF405">
        <f>IFERROR(VLOOKUP($B405,'Raw Stats'!$BU$3:$CJ$528,4,FALSE),0)</f>
        <v>8</v>
      </c>
      <c r="CG405">
        <f>IFERROR(VLOOKUP($B405,'Raw Stats'!$BU$3:$CJ$5288,5,FALSE),0)</f>
        <v>16</v>
      </c>
      <c r="CH405">
        <f>IFERROR(VLOOKUP($B405,'Raw Stats'!$BU$3:$CJ$528,6,FALSE),0)</f>
        <v>24</v>
      </c>
      <c r="CI405">
        <f>IFERROR(VLOOKUP($B405,'Raw Stats'!$BU$3:$CJ$528,7,FALSE),0)</f>
        <v>0</v>
      </c>
      <c r="CJ405">
        <f>IFERROR(VLOOKUP($B405,'Raw Stats'!$BU$3:$CJ$528,8,FALSE),0)</f>
        <v>61</v>
      </c>
      <c r="CK405">
        <f>IFERROR(VLOOKUP($B405,'Raw Stats'!$BU$3:$CJ$528,9,FALSE),0)</f>
        <v>73</v>
      </c>
      <c r="CL405">
        <f>IFERROR(VLOOKUP($B405,'Raw Stats'!$BU$3:$CJ$528,10,FALSE),0)</f>
        <v>41</v>
      </c>
      <c r="CM405">
        <f>IFERROR(VLOOKUP($B405,'Raw Stats'!$BU$3:$CJ$528,11,FALSE)+VLOOKUP($B405,'Raw Stats'!$BU$3:$CJ$528,12,FALSE),0)</f>
        <v>1</v>
      </c>
      <c r="CN405">
        <f>IFERROR(VLOOKUP($B405,'Raw Stats'!$BU$3:$CJ$528,13,FALSE)+VLOOKUP($B405,'Raw Stats'!$BU$3:$CJ$528,14,FALSE),0)</f>
        <v>1</v>
      </c>
      <c r="CO405">
        <f>IFERROR(VLOOKUP($B405,'Raw Stats'!$BU$3:$CJ$528,15,FALSE),0)</f>
        <v>1</v>
      </c>
      <c r="CP405">
        <f>IFERROR(VLOOKUP($B405,'Raw Stats'!$BU$3:$CJ$528,16,FALSE),0)</f>
        <v>115</v>
      </c>
      <c r="CR405">
        <f>IFERROR(VLOOKUP($B405,'Raw Stats'!$BC$3:$BR$528,3,FALSE),0)</f>
        <v>48</v>
      </c>
      <c r="CS405">
        <f>IFERROR(VLOOKUP($B405,'Raw Stats'!$BC$3:$BR$528,4,FALSE),0)</f>
        <v>8</v>
      </c>
      <c r="CT405">
        <f>IFERROR(VLOOKUP($B405,'Raw Stats'!$BC$3:$BR$5288,5,FALSE),0)</f>
        <v>4</v>
      </c>
      <c r="CU405">
        <f>IFERROR(VLOOKUP($B405,'Raw Stats'!$BC$3:$BR$52888,6,FALSE),0)</f>
        <v>12</v>
      </c>
      <c r="CV405">
        <f>IFERROR(VLOOKUP($B405,'Raw Stats'!$BC$3:$BR$5288,7,FALSE),0)</f>
        <v>-18</v>
      </c>
      <c r="CW405">
        <f>IFERROR(VLOOKUP($B405,'Raw Stats'!$BC$3:$BR$5288,8,FALSE),0)</f>
        <v>20</v>
      </c>
      <c r="CX405">
        <f>IFERROR(VLOOKUP($B405,'Raw Stats'!$BC$3:$BR$5288,9,FALSE),0)</f>
        <v>54</v>
      </c>
      <c r="CY405">
        <f>IFERROR(VLOOKUP($B405,'Raw Stats'!$BC$3:$BR$5288,10,FALSE),0)</f>
        <v>18</v>
      </c>
      <c r="CZ405">
        <f>IFERROR(VLOOKUP($B405,'Raw Stats'!$BC$3:$BR$5288,11,FALSE)+VLOOKUP($B405,'Raw Stats'!$BC$3:$BR$5288,12,FALSE),0)</f>
        <v>2</v>
      </c>
      <c r="DA405">
        <f>IFERROR(VLOOKUP($B405,'Raw Stats'!$BC$3:$BR$5288,13,FALSE)+VLOOKUP($B405,'Raw Stats'!$BC$3:$BR$5288,14,FALSE),0)</f>
        <v>1</v>
      </c>
      <c r="DB405">
        <f>IFERROR(VLOOKUP($B405,'Raw Stats'!$BC$3:$BR$5288,15,FALSE),0)</f>
        <v>1</v>
      </c>
      <c r="DC405">
        <f>IFERROR(VLOOKUP($B405,'Raw Stats'!$BC$3:$BR$5288,16,FALSE),0)</f>
        <v>88</v>
      </c>
      <c r="DE405">
        <f>IFERROR(VLOOKUP($B405,'Raw Stats'!$AK$3:$AZ$528,3,FALSE),0)</f>
        <v>82</v>
      </c>
      <c r="DF405">
        <f>IFERROR(VLOOKUP($B405,'Raw Stats'!$AK$3:$AZ$528,4,FALSE),0)</f>
        <v>22</v>
      </c>
      <c r="DG405">
        <f>IFERROR(VLOOKUP($B405,'Raw Stats'!$AK$3:$AZ$528,5,FALSE),0)</f>
        <v>22</v>
      </c>
      <c r="DH405">
        <f>IFERROR(VLOOKUP($B405,'Raw Stats'!$AK$3:$AZ$528,6,FALSE),0)</f>
        <v>44</v>
      </c>
      <c r="DI405">
        <f>IFERROR(VLOOKUP($B405,'Raw Stats'!$AK$3:$AZ$528,7,FALSE),0)</f>
        <v>-15</v>
      </c>
      <c r="DJ405">
        <f>IFERROR(VLOOKUP($B405,'Raw Stats'!$AK$3:$AZ$528,8,FALSE),0)</f>
        <v>66</v>
      </c>
      <c r="DK405">
        <f>IFERROR(VLOOKUP($B405,'Raw Stats'!$AK$3:$AZ$528,9,FALSE),0)</f>
        <v>81</v>
      </c>
      <c r="DL405">
        <f>IFERROR(VLOOKUP($B405,'Raw Stats'!$AK$3:$AZ$528,10,FALSE),0)</f>
        <v>62</v>
      </c>
      <c r="DM405">
        <f>IFERROR(VLOOKUP($B405,'Raw Stats'!$AK$3:$AZ$528,11,FALSE)+VLOOKUP($B405,'Raw Stats'!$AK$3:$AZ$528,12,FALSE),0)</f>
        <v>11</v>
      </c>
      <c r="DN405">
        <f>IFERROR(VLOOKUP($B405,'Raw Stats'!$AK$3:$AZ$528,13,FALSE)+VLOOKUP($B405,'Raw Stats'!$AK$3:$AZ$528,14,FALSE),0)</f>
        <v>0</v>
      </c>
      <c r="DO405">
        <f>IFERROR(VLOOKUP($B405,'Raw Stats'!$AK$3:$AZ$528,15,FALSE),0)</f>
        <v>0</v>
      </c>
      <c r="DP405">
        <f>IFERROR(VLOOKUP($B405,'Raw Stats'!$AK$3:$AZ$528,16,FALSE),0)</f>
        <v>160</v>
      </c>
      <c r="DR405">
        <f>IFERROR(VLOOKUP($B405,'Raw Stats'!$S$3:$AH$528,3,FALSE),0)</f>
        <v>80</v>
      </c>
      <c r="DS405">
        <f>IFERROR(VLOOKUP($B405,'Raw Stats'!$S$3:$AH$528,4,FALSE),0)</f>
        <v>16</v>
      </c>
      <c r="DT405">
        <f>IFERROR(VLOOKUP($B405,'Raw Stats'!$S$3:$AH$528,5,FALSE),0)</f>
        <v>21</v>
      </c>
      <c r="DU405">
        <f>IFERROR(VLOOKUP($B405,'Raw Stats'!$S$3:$AH$528,6,FALSE),0)</f>
        <v>37</v>
      </c>
      <c r="DV405">
        <f>IFERROR(VLOOKUP($B405,'Raw Stats'!$S$3:$AH$528,7,FALSE),0)</f>
        <v>-4</v>
      </c>
      <c r="DW405">
        <f>IFERROR(VLOOKUP($B405,'Raw Stats'!$S$3:$AH$528,8,FALSE),0)</f>
        <v>56</v>
      </c>
      <c r="DX405">
        <f>IFERROR(VLOOKUP($B405,'Raw Stats'!$S$3:$AH$528,9,FALSE),0)</f>
        <v>52</v>
      </c>
      <c r="DY405">
        <f>IFERROR(VLOOKUP($B405,'Raw Stats'!$S$3:$AH$528,10,FALSE),0)</f>
        <v>55</v>
      </c>
      <c r="DZ405">
        <f>IFERROR(VLOOKUP($B405,'Raw Stats'!$S$3:$AH$528,11,FALSE)+VLOOKUP($B405,'Raw Stats'!$S$3:$AH$528,12,FALSE),0)</f>
        <v>4</v>
      </c>
      <c r="EA405">
        <f>IFERROR(VLOOKUP($B405,'Raw Stats'!$S$3:$AH$528,13,FALSE)+VLOOKUP($B405,'Raw Stats'!$S$3:$AH$528,14,FALSE),0)</f>
        <v>4</v>
      </c>
      <c r="EB405">
        <f>IFERROR(VLOOKUP($B405,'Raw Stats'!$S$3:$AH$528,15,FALSE),0)</f>
        <v>1</v>
      </c>
      <c r="EC405">
        <f>IFERROR(VLOOKUP($B405,'Raw Stats'!$S$3:$AH$528,16,FALSE),0)</f>
        <v>126</v>
      </c>
    </row>
    <row r="406" spans="1:133" x14ac:dyDescent="0.2">
      <c r="A406">
        <f>IFERROR(VLOOKUP(B406,Sheet2!$W$1:$X$300,2,FALSE),301)</f>
        <v>301</v>
      </c>
      <c r="B406" t="s">
        <v>396</v>
      </c>
      <c r="C406">
        <f t="shared" si="30"/>
        <v>0.47664242365180154</v>
      </c>
      <c r="D406">
        <f t="shared" si="31"/>
        <v>0.42019614487960394</v>
      </c>
      <c r="E406">
        <f t="shared" si="32"/>
        <v>0.56332692972421616</v>
      </c>
      <c r="F406">
        <f t="shared" si="33"/>
        <v>0</v>
      </c>
      <c r="G406">
        <f t="shared" si="34"/>
        <v>0</v>
      </c>
      <c r="J406">
        <f>BS406*'Value Calculations'!$D$3</f>
        <v>4.4850897148864171</v>
      </c>
      <c r="K406">
        <f>BT406*'Value Calculations'!$D$4</f>
        <v>1.9536762242678996</v>
      </c>
      <c r="L406">
        <f>BU406*'Value Calculations'!$D$5</f>
        <v>4.5107477858996665</v>
      </c>
      <c r="M406">
        <f>BV406*'Value Calculations'!$D$6</f>
        <v>-1.0005194553549028</v>
      </c>
      <c r="N406">
        <f>BW406*'Value Calculations'!$D$7</f>
        <v>4.3063589756750478</v>
      </c>
      <c r="O406">
        <f>BX406*'Value Calculations'!$D$8</f>
        <v>7.261036789010519</v>
      </c>
      <c r="P406">
        <f>BY406*'Value Calculations'!$D$9</f>
        <v>7.1792929182384535</v>
      </c>
      <c r="Q406">
        <f>BZ406*'Value Calculations'!$D$10</f>
        <v>0.73063294815240942</v>
      </c>
      <c r="R406">
        <f>CA406*'Value Calculations'!$D$11</f>
        <v>0</v>
      </c>
      <c r="S406">
        <f>CB406*'Value Calculations'!$D$12</f>
        <v>0.81388273958941404</v>
      </c>
      <c r="T406">
        <f>CC406*'Value Calculations'!$D$13</f>
        <v>5.9846255571719968</v>
      </c>
      <c r="V406">
        <f>CF406*'Value Calculations'!$D$3</f>
        <v>1.2232062858781136</v>
      </c>
      <c r="W406">
        <f>CG406*'Value Calculations'!$D$4</f>
        <v>3.2561270404464993</v>
      </c>
      <c r="X406">
        <f>CH406*'Value Calculations'!$D$5</f>
        <v>3.4493953656879803</v>
      </c>
      <c r="Y406">
        <f>CI406*'Value Calculations'!$D$6</f>
        <v>-1.1255843872742657</v>
      </c>
      <c r="Z406">
        <f>CJ406*'Value Calculations'!$D$7</f>
        <v>1.8455824181464489</v>
      </c>
      <c r="AA406">
        <f>CK406*'Value Calculations'!$D$8</f>
        <v>5.0324017349577854</v>
      </c>
      <c r="AB406">
        <f>CL406*'Value Calculations'!$D$9</f>
        <v>2.0152401174002676</v>
      </c>
      <c r="AC406">
        <f>CM406*'Value Calculations'!$D$10</f>
        <v>1.4612658963048188</v>
      </c>
      <c r="AD406">
        <f>CN406*'Value Calculations'!$D$11</f>
        <v>0</v>
      </c>
      <c r="AE406">
        <f>CO406*'Value Calculations'!$D$12</f>
        <v>0</v>
      </c>
      <c r="AF406">
        <f>CP406*'Value Calculations'!$D$13</f>
        <v>3.8521727724325494</v>
      </c>
      <c r="AH406">
        <f>CS406*'Value Calculations'!$D$3</f>
        <v>2.0386771431301893</v>
      </c>
      <c r="AI406">
        <f>CT406*'Value Calculations'!$D$4</f>
        <v>1.3024508161785997</v>
      </c>
      <c r="AJ406">
        <f>CU406*'Value Calculations'!$D$5</f>
        <v>2.3880429454762941</v>
      </c>
      <c r="AK406">
        <f>CV406*'Value Calculations'!$D$6</f>
        <v>-0.25012986383872571</v>
      </c>
      <c r="AL406">
        <f>CW406*'Value Calculations'!$D$7</f>
        <v>0.35153950821837121</v>
      </c>
      <c r="AM406">
        <f>CX406*'Value Calculations'!$D$8</f>
        <v>2.7318752275485121</v>
      </c>
      <c r="AN406">
        <f>CY406*'Value Calculations'!$D$9</f>
        <v>1.6373825953877175</v>
      </c>
      <c r="AO406">
        <f>CZ406*'Value Calculations'!$D$10</f>
        <v>0.73063294815240942</v>
      </c>
      <c r="AP406">
        <f>DA406*'Value Calculations'!$D$11</f>
        <v>0</v>
      </c>
      <c r="AQ406">
        <f>DB406*'Value Calculations'!$D$12</f>
        <v>0.81388273958941404</v>
      </c>
      <c r="AR406">
        <f>DC406*'Value Calculations'!$D$13</f>
        <v>2.3388191832626193</v>
      </c>
      <c r="AT406">
        <f>DF406*'Value Calculations'!$D$3</f>
        <v>0</v>
      </c>
      <c r="AU406">
        <f>DG406*'Value Calculations'!$D$4</f>
        <v>0</v>
      </c>
      <c r="AV406">
        <f>DH406*'Value Calculations'!$D$5</f>
        <v>0</v>
      </c>
      <c r="AW406">
        <f>DI406*'Value Calculations'!$D$6</f>
        <v>0</v>
      </c>
      <c r="AX406">
        <f>DJ406*'Value Calculations'!$D$7</f>
        <v>0</v>
      </c>
      <c r="AY406">
        <f>DK406*'Value Calculations'!$D$8</f>
        <v>0</v>
      </c>
      <c r="AZ406">
        <f>DL406*'Value Calculations'!$D$9</f>
        <v>0</v>
      </c>
      <c r="BA406">
        <f>DM406*'Value Calculations'!$D$10</f>
        <v>0</v>
      </c>
      <c r="BB406">
        <f>DN406*'Value Calculations'!$D$11</f>
        <v>0</v>
      </c>
      <c r="BC406">
        <f>DO406*'Value Calculations'!$D$12</f>
        <v>0</v>
      </c>
      <c r="BD406">
        <f>DP406*'Value Calculations'!$D$13</f>
        <v>0</v>
      </c>
      <c r="BF406">
        <f>DS406*'Value Calculations'!$D$3</f>
        <v>0</v>
      </c>
      <c r="BG406">
        <f>DT406*'Value Calculations'!$D$4</f>
        <v>0</v>
      </c>
      <c r="BH406">
        <f>DU406*'Value Calculations'!$D$5</f>
        <v>0</v>
      </c>
      <c r="BI406">
        <f>DV406*'Value Calculations'!$D$6</f>
        <v>0</v>
      </c>
      <c r="BJ406">
        <f>DW406*'Value Calculations'!$D$7</f>
        <v>0</v>
      </c>
      <c r="BK406">
        <f>DX406*'Value Calculations'!$D$8</f>
        <v>0</v>
      </c>
      <c r="BL406">
        <f>DY406*'Value Calculations'!$D$9</f>
        <v>0</v>
      </c>
      <c r="BM406">
        <f>DZ406*'Value Calculations'!$D$10</f>
        <v>0</v>
      </c>
      <c r="BN406">
        <f>EA406*'Value Calculations'!$D$11</f>
        <v>0</v>
      </c>
      <c r="BO406">
        <f>EB406*'Value Calculations'!$D$12</f>
        <v>0</v>
      </c>
      <c r="BP406">
        <f>EC406*'Value Calculations'!$D$13</f>
        <v>0</v>
      </c>
      <c r="BR406">
        <f>IFERROR(VLOOKUP($B406,'Raw Stats'!$CM$3:$DC$884,3,FALSE),0)</f>
        <v>76</v>
      </c>
      <c r="BS406">
        <f>IFERROR(VLOOKUP($B406,'Raw Stats'!$CM$3:$DC$884,4,FALSE),0)</f>
        <v>11</v>
      </c>
      <c r="BT406">
        <f>IFERROR(VLOOKUP($B406,'Raw Stats'!$CM$3:$DC$884,5,FALSE),0)</f>
        <v>6</v>
      </c>
      <c r="BU406">
        <f>IFERROR(VLOOKUP($B406,'Raw Stats'!$CM$3:$DC$884,6,FALSE),0)</f>
        <v>17</v>
      </c>
      <c r="BV406">
        <f>IFERROR(VLOOKUP($B406,'Raw Stats'!$CM$3:$DC$884,7,FALSE),0)</f>
        <v>-8</v>
      </c>
      <c r="BW406">
        <f>IFERROR(VLOOKUP($B406,'Raw Stats'!$CM$3:$DC$884,8,FALSE),0)</f>
        <v>49</v>
      </c>
      <c r="BX406">
        <f>IFERROR(VLOOKUP($B406,'Raw Stats'!$CM$3:$DC$884,9,FALSE),0)</f>
        <v>101</v>
      </c>
      <c r="BY406">
        <f>IFERROR(VLOOKUP($B406,'Raw Stats'!$CM$3:$DC$884,10,FALSE),0)</f>
        <v>57</v>
      </c>
      <c r="BZ406">
        <f>IFERROR(VLOOKUP($B406,'Raw Stats'!$CM$3:$DC$884,11,FALSE)+VLOOKUP($B406,'Raw Stats'!$CM$3:$DC$884,12,FALSE),0)</f>
        <v>2</v>
      </c>
      <c r="CA406">
        <f>IFERROR(VLOOKUP($B406,'Raw Stats'!$CM$3:$DC$884,13,FALSE)+VLOOKUP($B406,'Raw Stats'!$CM$3:$DC$884,14,FALSE),0)</f>
        <v>0</v>
      </c>
      <c r="CB406">
        <f>IFERROR(VLOOKUP($B406,'Raw Stats'!$CM$3:$DC$884,15,FALSE),0)</f>
        <v>1</v>
      </c>
      <c r="CC406">
        <f>IFERROR(VLOOKUP($B406,'Raw Stats'!$CM$3:$DC$884,16,FALSE),0)</f>
        <v>87</v>
      </c>
      <c r="CE406">
        <f>IFERROR(VLOOKUP($B406,'Raw Stats'!$BU$3:$CJ$528,3,FALSE),0)</f>
        <v>50</v>
      </c>
      <c r="CF406">
        <f>IFERROR(VLOOKUP($B406,'Raw Stats'!$BU$3:$CJ$528,4,FALSE),0)</f>
        <v>3</v>
      </c>
      <c r="CG406">
        <f>IFERROR(VLOOKUP($B406,'Raw Stats'!$BU$3:$CJ$5288,5,FALSE),0)</f>
        <v>10</v>
      </c>
      <c r="CH406">
        <f>IFERROR(VLOOKUP($B406,'Raw Stats'!$BU$3:$CJ$528,6,FALSE),0)</f>
        <v>13</v>
      </c>
      <c r="CI406">
        <f>IFERROR(VLOOKUP($B406,'Raw Stats'!$BU$3:$CJ$528,7,FALSE),0)</f>
        <v>-9</v>
      </c>
      <c r="CJ406">
        <f>IFERROR(VLOOKUP($B406,'Raw Stats'!$BU$3:$CJ$528,8,FALSE),0)</f>
        <v>21</v>
      </c>
      <c r="CK406">
        <f>IFERROR(VLOOKUP($B406,'Raw Stats'!$BU$3:$CJ$528,9,FALSE),0)</f>
        <v>70</v>
      </c>
      <c r="CL406">
        <f>IFERROR(VLOOKUP($B406,'Raw Stats'!$BU$3:$CJ$528,10,FALSE),0)</f>
        <v>16</v>
      </c>
      <c r="CM406">
        <f>IFERROR(VLOOKUP($B406,'Raw Stats'!$BU$3:$CJ$528,11,FALSE)+VLOOKUP($B406,'Raw Stats'!$BU$3:$CJ$528,12,FALSE),0)</f>
        <v>4</v>
      </c>
      <c r="CN406">
        <f>IFERROR(VLOOKUP($B406,'Raw Stats'!$BU$3:$CJ$528,13,FALSE)+VLOOKUP($B406,'Raw Stats'!$BU$3:$CJ$528,14,FALSE),0)</f>
        <v>0</v>
      </c>
      <c r="CO406">
        <f>IFERROR(VLOOKUP($B406,'Raw Stats'!$BU$3:$CJ$528,15,FALSE),0)</f>
        <v>0</v>
      </c>
      <c r="CP406">
        <f>IFERROR(VLOOKUP($B406,'Raw Stats'!$BU$3:$CJ$528,16,FALSE),0)</f>
        <v>56</v>
      </c>
      <c r="CR406">
        <f>IFERROR(VLOOKUP($B406,'Raw Stats'!$BC$3:$BR$528,3,FALSE),0)</f>
        <v>25</v>
      </c>
      <c r="CS406">
        <f>IFERROR(VLOOKUP($B406,'Raw Stats'!$BC$3:$BR$528,4,FALSE),0)</f>
        <v>5</v>
      </c>
      <c r="CT406">
        <f>IFERROR(VLOOKUP($B406,'Raw Stats'!$BC$3:$BR$5288,5,FALSE),0)</f>
        <v>4</v>
      </c>
      <c r="CU406">
        <f>IFERROR(VLOOKUP($B406,'Raw Stats'!$BC$3:$BR$52888,6,FALSE),0)</f>
        <v>9</v>
      </c>
      <c r="CV406">
        <f>IFERROR(VLOOKUP($B406,'Raw Stats'!$BC$3:$BR$5288,7,FALSE),0)</f>
        <v>-2</v>
      </c>
      <c r="CW406">
        <f>IFERROR(VLOOKUP($B406,'Raw Stats'!$BC$3:$BR$5288,8,FALSE),0)</f>
        <v>4</v>
      </c>
      <c r="CX406">
        <f>IFERROR(VLOOKUP($B406,'Raw Stats'!$BC$3:$BR$5288,9,FALSE),0)</f>
        <v>38</v>
      </c>
      <c r="CY406">
        <f>IFERROR(VLOOKUP($B406,'Raw Stats'!$BC$3:$BR$5288,10,FALSE),0)</f>
        <v>13</v>
      </c>
      <c r="CZ406">
        <f>IFERROR(VLOOKUP($B406,'Raw Stats'!$BC$3:$BR$5288,11,FALSE)+VLOOKUP($B406,'Raw Stats'!$BC$3:$BR$5288,12,FALSE),0)</f>
        <v>2</v>
      </c>
      <c r="DA406">
        <f>IFERROR(VLOOKUP($B406,'Raw Stats'!$BC$3:$BR$5288,13,FALSE)+VLOOKUP($B406,'Raw Stats'!$BC$3:$BR$5288,14,FALSE),0)</f>
        <v>0</v>
      </c>
      <c r="DB406">
        <f>IFERROR(VLOOKUP($B406,'Raw Stats'!$BC$3:$BR$5288,15,FALSE),0)</f>
        <v>1</v>
      </c>
      <c r="DC406">
        <f>IFERROR(VLOOKUP($B406,'Raw Stats'!$BC$3:$BR$5288,16,FALSE),0)</f>
        <v>34</v>
      </c>
      <c r="DE406">
        <f>IFERROR(VLOOKUP($B406,'Raw Stats'!$AK$3:$AZ$528,3,FALSE),0)</f>
        <v>0</v>
      </c>
      <c r="DF406">
        <f>IFERROR(VLOOKUP($B406,'Raw Stats'!$AK$3:$AZ$528,4,FALSE),0)</f>
        <v>0</v>
      </c>
      <c r="DG406">
        <f>IFERROR(VLOOKUP($B406,'Raw Stats'!$AK$3:$AZ$528,5,FALSE),0)</f>
        <v>0</v>
      </c>
      <c r="DH406">
        <f>IFERROR(VLOOKUP($B406,'Raw Stats'!$AK$3:$AZ$528,6,FALSE),0)</f>
        <v>0</v>
      </c>
      <c r="DI406">
        <f>IFERROR(VLOOKUP($B406,'Raw Stats'!$AK$3:$AZ$528,7,FALSE),0)</f>
        <v>0</v>
      </c>
      <c r="DJ406">
        <f>IFERROR(VLOOKUP($B406,'Raw Stats'!$AK$3:$AZ$528,8,FALSE),0)</f>
        <v>0</v>
      </c>
      <c r="DK406">
        <f>IFERROR(VLOOKUP($B406,'Raw Stats'!$AK$3:$AZ$528,9,FALSE),0)</f>
        <v>0</v>
      </c>
      <c r="DL406">
        <f>IFERROR(VLOOKUP($B406,'Raw Stats'!$AK$3:$AZ$528,10,FALSE),0)</f>
        <v>0</v>
      </c>
      <c r="DM406">
        <f>IFERROR(VLOOKUP($B406,'Raw Stats'!$AK$3:$AZ$528,11,FALSE)+VLOOKUP($B406,'Raw Stats'!$AK$3:$AZ$528,12,FALSE),0)</f>
        <v>0</v>
      </c>
      <c r="DN406">
        <f>IFERROR(VLOOKUP($B406,'Raw Stats'!$AK$3:$AZ$528,13,FALSE)+VLOOKUP($B406,'Raw Stats'!$AK$3:$AZ$528,14,FALSE),0)</f>
        <v>0</v>
      </c>
      <c r="DO406">
        <f>IFERROR(VLOOKUP($B406,'Raw Stats'!$AK$3:$AZ$528,15,FALSE),0)</f>
        <v>0</v>
      </c>
      <c r="DP406">
        <f>IFERROR(VLOOKUP($B406,'Raw Stats'!$AK$3:$AZ$528,16,FALSE),0)</f>
        <v>0</v>
      </c>
      <c r="DR406">
        <f>IFERROR(VLOOKUP($B406,'Raw Stats'!$S$3:$AH$528,3,FALSE),0)</f>
        <v>0</v>
      </c>
      <c r="DS406">
        <f>IFERROR(VLOOKUP($B406,'Raw Stats'!$S$3:$AH$528,4,FALSE),0)</f>
        <v>0</v>
      </c>
      <c r="DT406">
        <f>IFERROR(VLOOKUP($B406,'Raw Stats'!$S$3:$AH$528,5,FALSE),0)</f>
        <v>0</v>
      </c>
      <c r="DU406">
        <f>IFERROR(VLOOKUP($B406,'Raw Stats'!$S$3:$AH$528,6,FALSE),0)</f>
        <v>0</v>
      </c>
      <c r="DV406">
        <f>IFERROR(VLOOKUP($B406,'Raw Stats'!$S$3:$AH$528,7,FALSE),0)</f>
        <v>0</v>
      </c>
      <c r="DW406">
        <f>IFERROR(VLOOKUP($B406,'Raw Stats'!$S$3:$AH$528,8,FALSE),0)</f>
        <v>0</v>
      </c>
      <c r="DX406">
        <f>IFERROR(VLOOKUP($B406,'Raw Stats'!$S$3:$AH$528,9,FALSE),0)</f>
        <v>0</v>
      </c>
      <c r="DY406">
        <f>IFERROR(VLOOKUP($B406,'Raw Stats'!$S$3:$AH$528,10,FALSE),0)</f>
        <v>0</v>
      </c>
      <c r="DZ406">
        <f>IFERROR(VLOOKUP($B406,'Raw Stats'!$S$3:$AH$528,11,FALSE)+VLOOKUP($B406,'Raw Stats'!$S$3:$AH$528,12,FALSE),0)</f>
        <v>0</v>
      </c>
      <c r="EA406">
        <f>IFERROR(VLOOKUP($B406,'Raw Stats'!$S$3:$AH$528,13,FALSE)+VLOOKUP($B406,'Raw Stats'!$S$3:$AH$528,14,FALSE),0)</f>
        <v>0</v>
      </c>
      <c r="EB406">
        <f>IFERROR(VLOOKUP($B406,'Raw Stats'!$S$3:$AH$528,15,FALSE),0)</f>
        <v>0</v>
      </c>
      <c r="EC406">
        <f>IFERROR(VLOOKUP($B406,'Raw Stats'!$S$3:$AH$528,16,FALSE),0)</f>
        <v>0</v>
      </c>
    </row>
    <row r="407" spans="1:133" x14ac:dyDescent="0.2">
      <c r="A407">
        <f>IFERROR(VLOOKUP(B407,Sheet2!$W$1:$X$300,2,FALSE),301)</f>
        <v>301</v>
      </c>
      <c r="B407" t="s">
        <v>390</v>
      </c>
      <c r="C407">
        <f t="shared" si="30"/>
        <v>0.47605628562783658</v>
      </c>
      <c r="D407">
        <f t="shared" si="31"/>
        <v>0.43264545035757668</v>
      </c>
      <c r="E407">
        <f t="shared" si="32"/>
        <v>0.4755973936193284</v>
      </c>
      <c r="F407">
        <f t="shared" si="33"/>
        <v>0.55863411871873769</v>
      </c>
      <c r="G407">
        <f t="shared" si="34"/>
        <v>0.50985627522875776</v>
      </c>
      <c r="J407">
        <f>BS407*'Value Calculations'!$D$3</f>
        <v>2.0386771431301893</v>
      </c>
      <c r="K407">
        <f>BT407*'Value Calculations'!$D$4</f>
        <v>2.6049016323571994</v>
      </c>
      <c r="L407">
        <f>BU407*'Value Calculations'!$D$5</f>
        <v>3.4493953656879803</v>
      </c>
      <c r="M407">
        <f>BV407*'Value Calculations'!$D$6</f>
        <v>-0.37519479575808856</v>
      </c>
      <c r="N407">
        <f>BW407*'Value Calculations'!$D$7</f>
        <v>2.1971219263648201</v>
      </c>
      <c r="O407">
        <f>BX407*'Value Calculations'!$D$8</f>
        <v>8.5550829494282361</v>
      </c>
      <c r="P407">
        <f>BY407*'Value Calculations'!$D$9</f>
        <v>12.469298226414157</v>
      </c>
      <c r="Q407">
        <f>BZ407*'Value Calculations'!$D$10</f>
        <v>0.36531647407620471</v>
      </c>
      <c r="R407">
        <f>CA407*'Value Calculations'!$D$11</f>
        <v>0.9907141480249374</v>
      </c>
      <c r="S407">
        <f>CB407*'Value Calculations'!$D$12</f>
        <v>0</v>
      </c>
      <c r="T407">
        <f>CC407*'Value Calculations'!$D$13</f>
        <v>6.7413023517569615</v>
      </c>
      <c r="V407">
        <f>CF407*'Value Calculations'!$D$3</f>
        <v>2.8541480003822652</v>
      </c>
      <c r="W407">
        <f>CG407*'Value Calculations'!$D$4</f>
        <v>2.6049016323571994</v>
      </c>
      <c r="X407">
        <f>CH407*'Value Calculations'!$D$5</f>
        <v>3.980071575793823</v>
      </c>
      <c r="Y407">
        <f>CI407*'Value Calculations'!$D$6</f>
        <v>-1.3757142511129914</v>
      </c>
      <c r="Z407">
        <f>CJ407*'Value Calculations'!$D$7</f>
        <v>1.8455824181464489</v>
      </c>
      <c r="AA407">
        <f>CK407*'Value Calculations'!$D$8</f>
        <v>8.7707573094978546</v>
      </c>
      <c r="AB407">
        <f>CL407*'Value Calculations'!$D$9</f>
        <v>7.9350079622635539</v>
      </c>
      <c r="AC407">
        <f>CM407*'Value Calculations'!$D$10</f>
        <v>0</v>
      </c>
      <c r="AD407">
        <f>CN407*'Value Calculations'!$D$11</f>
        <v>0</v>
      </c>
      <c r="AE407">
        <f>CO407*'Value Calculations'!$D$12</f>
        <v>0.81388273958941404</v>
      </c>
      <c r="AF407">
        <f>CP407*'Value Calculations'!$D$13</f>
        <v>8.0482895424037189</v>
      </c>
      <c r="AH407">
        <f>CS407*'Value Calculations'!$D$3</f>
        <v>1.6309417145041516</v>
      </c>
      <c r="AI407">
        <f>CT407*'Value Calculations'!$D$4</f>
        <v>1.3024508161785997</v>
      </c>
      <c r="AJ407">
        <f>CU407*'Value Calculations'!$D$5</f>
        <v>2.1227048404233724</v>
      </c>
      <c r="AK407">
        <f>CV407*'Value Calculations'!$D$6</f>
        <v>-1.0005194553549028</v>
      </c>
      <c r="AL407">
        <f>CW407*'Value Calculations'!$D$7</f>
        <v>0.17576975410918561</v>
      </c>
      <c r="AM407">
        <f>CX407*'Value Calculations'!$D$8</f>
        <v>5.8232077218797231</v>
      </c>
      <c r="AN407">
        <f>CY407*'Value Calculations'!$D$9</f>
        <v>5.1640528008381859</v>
      </c>
      <c r="AO407">
        <f>CZ407*'Value Calculations'!$D$10</f>
        <v>0.36531647407620471</v>
      </c>
      <c r="AP407">
        <f>DA407*'Value Calculations'!$D$11</f>
        <v>0</v>
      </c>
      <c r="AQ407">
        <f>DB407*'Value Calculations'!$D$12</f>
        <v>1.6277654791788281</v>
      </c>
      <c r="AR407">
        <f>DC407*'Value Calculations'!$D$13</f>
        <v>3.7145951734171012</v>
      </c>
      <c r="AT407">
        <f>DF407*'Value Calculations'!$D$3</f>
        <v>5.7082960007645305</v>
      </c>
      <c r="AU407">
        <f>DG407*'Value Calculations'!$D$4</f>
        <v>3.5817397444911494</v>
      </c>
      <c r="AV407">
        <f>DH407*'Value Calculations'!$D$5</f>
        <v>6.6334526263230389</v>
      </c>
      <c r="AW407">
        <f>DI407*'Value Calculations'!$D$6</f>
        <v>0.75038959151617712</v>
      </c>
      <c r="AX407">
        <f>DJ407*'Value Calculations'!$D$7</f>
        <v>1.7576975410918561</v>
      </c>
      <c r="AY407">
        <f>DK407*'Value Calculations'!$D$8</f>
        <v>5.6794248151666435</v>
      </c>
      <c r="AZ407">
        <f>DL407*'Value Calculations'!$D$9</f>
        <v>8.3128654842761041</v>
      </c>
      <c r="BA407">
        <f>DM407*'Value Calculations'!$D$10</f>
        <v>0</v>
      </c>
      <c r="BB407">
        <f>DN407*'Value Calculations'!$D$11</f>
        <v>0</v>
      </c>
      <c r="BC407">
        <f>DO407*'Value Calculations'!$D$12</f>
        <v>3.2555309583576562</v>
      </c>
      <c r="BD407">
        <f>DP407*'Value Calculations'!$D$13</f>
        <v>9.0113327355118571</v>
      </c>
      <c r="BF407">
        <f>DS407*'Value Calculations'!$D$3</f>
        <v>4.0773542862603787</v>
      </c>
      <c r="BG407">
        <f>DT407*'Value Calculations'!$D$4</f>
        <v>2.6049016323571994</v>
      </c>
      <c r="BH407">
        <f>DU407*'Value Calculations'!$D$5</f>
        <v>4.7760858909525883</v>
      </c>
      <c r="BI407">
        <f>DV407*'Value Calculations'!$D$6</f>
        <v>-0.25012986383872571</v>
      </c>
      <c r="BJ407">
        <f>DW407*'Value Calculations'!$D$7</f>
        <v>1.1425034017097064</v>
      </c>
      <c r="BK407">
        <f>DX407*'Value Calculations'!$D$8</f>
        <v>6.0388820819493425</v>
      </c>
      <c r="BL407">
        <f>DY407*'Value Calculations'!$D$9</f>
        <v>7.3052454255759702</v>
      </c>
      <c r="BM407">
        <f>DZ407*'Value Calculations'!$D$10</f>
        <v>0</v>
      </c>
      <c r="BN407">
        <f>EA407*'Value Calculations'!$D$11</f>
        <v>0.9907141480249374</v>
      </c>
      <c r="BO407">
        <f>EB407*'Value Calculations'!$D$12</f>
        <v>1.6277654791788281</v>
      </c>
      <c r="BP407">
        <f>EC407*'Value Calculations'!$D$13</f>
        <v>5.8470479581565478</v>
      </c>
      <c r="BR407">
        <f>IFERROR(VLOOKUP($B407,'Raw Stats'!$CM$3:$DC$884,3,FALSE),0)</f>
        <v>82</v>
      </c>
      <c r="BS407">
        <f>IFERROR(VLOOKUP($B407,'Raw Stats'!$CM$3:$DC$884,4,FALSE),0)</f>
        <v>5</v>
      </c>
      <c r="BT407">
        <f>IFERROR(VLOOKUP($B407,'Raw Stats'!$CM$3:$DC$884,5,FALSE),0)</f>
        <v>8</v>
      </c>
      <c r="BU407">
        <f>IFERROR(VLOOKUP($B407,'Raw Stats'!$CM$3:$DC$884,6,FALSE),0)</f>
        <v>13</v>
      </c>
      <c r="BV407">
        <f>IFERROR(VLOOKUP($B407,'Raw Stats'!$CM$3:$DC$884,7,FALSE),0)</f>
        <v>-3</v>
      </c>
      <c r="BW407">
        <f>IFERROR(VLOOKUP($B407,'Raw Stats'!$CM$3:$DC$884,8,FALSE),0)</f>
        <v>25</v>
      </c>
      <c r="BX407">
        <f>IFERROR(VLOOKUP($B407,'Raw Stats'!$CM$3:$DC$884,9,FALSE),0)</f>
        <v>119</v>
      </c>
      <c r="BY407">
        <f>IFERROR(VLOOKUP($B407,'Raw Stats'!$CM$3:$DC$884,10,FALSE),0)</f>
        <v>99</v>
      </c>
      <c r="BZ407">
        <f>IFERROR(VLOOKUP($B407,'Raw Stats'!$CM$3:$DC$884,11,FALSE)+VLOOKUP($B407,'Raw Stats'!$CM$3:$DC$884,12,FALSE),0)</f>
        <v>1</v>
      </c>
      <c r="CA407">
        <f>IFERROR(VLOOKUP($B407,'Raw Stats'!$CM$3:$DC$884,13,FALSE)+VLOOKUP($B407,'Raw Stats'!$CM$3:$DC$884,14,FALSE),0)</f>
        <v>1</v>
      </c>
      <c r="CB407">
        <f>IFERROR(VLOOKUP($B407,'Raw Stats'!$CM$3:$DC$884,15,FALSE),0)</f>
        <v>0</v>
      </c>
      <c r="CC407">
        <f>IFERROR(VLOOKUP($B407,'Raw Stats'!$CM$3:$DC$884,16,FALSE),0)</f>
        <v>98</v>
      </c>
      <c r="CE407">
        <f>IFERROR(VLOOKUP($B407,'Raw Stats'!$BU$3:$CJ$528,3,FALSE),0)</f>
        <v>82</v>
      </c>
      <c r="CF407">
        <f>IFERROR(VLOOKUP($B407,'Raw Stats'!$BU$3:$CJ$528,4,FALSE),0)</f>
        <v>7</v>
      </c>
      <c r="CG407">
        <f>IFERROR(VLOOKUP($B407,'Raw Stats'!$BU$3:$CJ$5288,5,FALSE),0)</f>
        <v>8</v>
      </c>
      <c r="CH407">
        <f>IFERROR(VLOOKUP($B407,'Raw Stats'!$BU$3:$CJ$528,6,FALSE),0)</f>
        <v>15</v>
      </c>
      <c r="CI407">
        <f>IFERROR(VLOOKUP($B407,'Raw Stats'!$BU$3:$CJ$528,7,FALSE),0)</f>
        <v>-11</v>
      </c>
      <c r="CJ407">
        <f>IFERROR(VLOOKUP($B407,'Raw Stats'!$BU$3:$CJ$528,8,FALSE),0)</f>
        <v>21</v>
      </c>
      <c r="CK407">
        <f>IFERROR(VLOOKUP($B407,'Raw Stats'!$BU$3:$CJ$528,9,FALSE),0)</f>
        <v>122</v>
      </c>
      <c r="CL407">
        <f>IFERROR(VLOOKUP($B407,'Raw Stats'!$BU$3:$CJ$528,10,FALSE),0)</f>
        <v>63</v>
      </c>
      <c r="CM407">
        <f>IFERROR(VLOOKUP($B407,'Raw Stats'!$BU$3:$CJ$528,11,FALSE)+VLOOKUP($B407,'Raw Stats'!$BU$3:$CJ$528,12,FALSE),0)</f>
        <v>0</v>
      </c>
      <c r="CN407">
        <f>IFERROR(VLOOKUP($B407,'Raw Stats'!$BU$3:$CJ$528,13,FALSE)+VLOOKUP($B407,'Raw Stats'!$BU$3:$CJ$528,14,FALSE),0)</f>
        <v>0</v>
      </c>
      <c r="CO407">
        <f>IFERROR(VLOOKUP($B407,'Raw Stats'!$BU$3:$CJ$528,15,FALSE),0)</f>
        <v>1</v>
      </c>
      <c r="CP407">
        <f>IFERROR(VLOOKUP($B407,'Raw Stats'!$BU$3:$CJ$528,16,FALSE),0)</f>
        <v>117</v>
      </c>
      <c r="CR407">
        <f>IFERROR(VLOOKUP($B407,'Raw Stats'!$BC$3:$BR$528,3,FALSE),0)</f>
        <v>44</v>
      </c>
      <c r="CS407">
        <f>IFERROR(VLOOKUP($B407,'Raw Stats'!$BC$3:$BR$528,4,FALSE),0)</f>
        <v>4</v>
      </c>
      <c r="CT407">
        <f>IFERROR(VLOOKUP($B407,'Raw Stats'!$BC$3:$BR$5288,5,FALSE),0)</f>
        <v>4</v>
      </c>
      <c r="CU407">
        <f>IFERROR(VLOOKUP($B407,'Raw Stats'!$BC$3:$BR$52888,6,FALSE),0)</f>
        <v>8</v>
      </c>
      <c r="CV407">
        <f>IFERROR(VLOOKUP($B407,'Raw Stats'!$BC$3:$BR$5288,7,FALSE),0)</f>
        <v>-8</v>
      </c>
      <c r="CW407">
        <f>IFERROR(VLOOKUP($B407,'Raw Stats'!$BC$3:$BR$5288,8,FALSE),0)</f>
        <v>2</v>
      </c>
      <c r="CX407">
        <f>IFERROR(VLOOKUP($B407,'Raw Stats'!$BC$3:$BR$5288,9,FALSE),0)</f>
        <v>81</v>
      </c>
      <c r="CY407">
        <f>IFERROR(VLOOKUP($B407,'Raw Stats'!$BC$3:$BR$5288,10,FALSE),0)</f>
        <v>41</v>
      </c>
      <c r="CZ407">
        <f>IFERROR(VLOOKUP($B407,'Raw Stats'!$BC$3:$BR$5288,11,FALSE)+VLOOKUP($B407,'Raw Stats'!$BC$3:$BR$5288,12,FALSE),0)</f>
        <v>1</v>
      </c>
      <c r="DA407">
        <f>IFERROR(VLOOKUP($B407,'Raw Stats'!$BC$3:$BR$5288,13,FALSE)+VLOOKUP($B407,'Raw Stats'!$BC$3:$BR$5288,14,FALSE),0)</f>
        <v>0</v>
      </c>
      <c r="DB407">
        <f>IFERROR(VLOOKUP($B407,'Raw Stats'!$BC$3:$BR$5288,15,FALSE),0)</f>
        <v>2</v>
      </c>
      <c r="DC407">
        <f>IFERROR(VLOOKUP($B407,'Raw Stats'!$BC$3:$BR$5288,16,FALSE),0)</f>
        <v>54</v>
      </c>
      <c r="DE407">
        <f>IFERROR(VLOOKUP($B407,'Raw Stats'!$AK$3:$AZ$528,3,FALSE),0)</f>
        <v>80</v>
      </c>
      <c r="DF407">
        <f>IFERROR(VLOOKUP($B407,'Raw Stats'!$AK$3:$AZ$528,4,FALSE),0)</f>
        <v>14</v>
      </c>
      <c r="DG407">
        <f>IFERROR(VLOOKUP($B407,'Raw Stats'!$AK$3:$AZ$528,5,FALSE),0)</f>
        <v>11</v>
      </c>
      <c r="DH407">
        <f>IFERROR(VLOOKUP($B407,'Raw Stats'!$AK$3:$AZ$528,6,FALSE),0)</f>
        <v>25</v>
      </c>
      <c r="DI407">
        <f>IFERROR(VLOOKUP($B407,'Raw Stats'!$AK$3:$AZ$528,7,FALSE),0)</f>
        <v>6</v>
      </c>
      <c r="DJ407">
        <f>IFERROR(VLOOKUP($B407,'Raw Stats'!$AK$3:$AZ$528,8,FALSE),0)</f>
        <v>20</v>
      </c>
      <c r="DK407">
        <f>IFERROR(VLOOKUP($B407,'Raw Stats'!$AK$3:$AZ$528,9,FALSE),0)</f>
        <v>79</v>
      </c>
      <c r="DL407">
        <f>IFERROR(VLOOKUP($B407,'Raw Stats'!$AK$3:$AZ$528,10,FALSE),0)</f>
        <v>66</v>
      </c>
      <c r="DM407">
        <f>IFERROR(VLOOKUP($B407,'Raw Stats'!$AK$3:$AZ$528,11,FALSE)+VLOOKUP($B407,'Raw Stats'!$AK$3:$AZ$528,12,FALSE),0)</f>
        <v>0</v>
      </c>
      <c r="DN407">
        <f>IFERROR(VLOOKUP($B407,'Raw Stats'!$AK$3:$AZ$528,13,FALSE)+VLOOKUP($B407,'Raw Stats'!$AK$3:$AZ$528,14,FALSE),0)</f>
        <v>0</v>
      </c>
      <c r="DO407">
        <f>IFERROR(VLOOKUP($B407,'Raw Stats'!$AK$3:$AZ$528,15,FALSE),0)</f>
        <v>4</v>
      </c>
      <c r="DP407">
        <f>IFERROR(VLOOKUP($B407,'Raw Stats'!$AK$3:$AZ$528,16,FALSE),0)</f>
        <v>131</v>
      </c>
      <c r="DR407">
        <f>IFERROR(VLOOKUP($B407,'Raw Stats'!$S$3:$AH$528,3,FALSE),0)</f>
        <v>67</v>
      </c>
      <c r="DS407">
        <f>IFERROR(VLOOKUP($B407,'Raw Stats'!$S$3:$AH$528,4,FALSE),0)</f>
        <v>10</v>
      </c>
      <c r="DT407">
        <f>IFERROR(VLOOKUP($B407,'Raw Stats'!$S$3:$AH$528,5,FALSE),0)</f>
        <v>8</v>
      </c>
      <c r="DU407">
        <f>IFERROR(VLOOKUP($B407,'Raw Stats'!$S$3:$AH$528,6,FALSE),0)</f>
        <v>18</v>
      </c>
      <c r="DV407">
        <f>IFERROR(VLOOKUP($B407,'Raw Stats'!$S$3:$AH$528,7,FALSE),0)</f>
        <v>-2</v>
      </c>
      <c r="DW407">
        <f>IFERROR(VLOOKUP($B407,'Raw Stats'!$S$3:$AH$528,8,FALSE),0)</f>
        <v>13</v>
      </c>
      <c r="DX407">
        <f>IFERROR(VLOOKUP($B407,'Raw Stats'!$S$3:$AH$528,9,FALSE),0)</f>
        <v>84</v>
      </c>
      <c r="DY407">
        <f>IFERROR(VLOOKUP($B407,'Raw Stats'!$S$3:$AH$528,10,FALSE),0)</f>
        <v>58</v>
      </c>
      <c r="DZ407">
        <f>IFERROR(VLOOKUP($B407,'Raw Stats'!$S$3:$AH$528,11,FALSE)+VLOOKUP($B407,'Raw Stats'!$S$3:$AH$528,12,FALSE),0)</f>
        <v>0</v>
      </c>
      <c r="EA407">
        <f>IFERROR(VLOOKUP($B407,'Raw Stats'!$S$3:$AH$528,13,FALSE)+VLOOKUP($B407,'Raw Stats'!$S$3:$AH$528,14,FALSE),0)</f>
        <v>1</v>
      </c>
      <c r="EB407">
        <f>IFERROR(VLOOKUP($B407,'Raw Stats'!$S$3:$AH$528,15,FALSE),0)</f>
        <v>2</v>
      </c>
      <c r="EC407">
        <f>IFERROR(VLOOKUP($B407,'Raw Stats'!$S$3:$AH$528,16,FALSE),0)</f>
        <v>85</v>
      </c>
    </row>
    <row r="408" spans="1:133" x14ac:dyDescent="0.2">
      <c r="A408">
        <f>IFERROR(VLOOKUP(B408,Sheet2!$W$1:$X$300,2,FALSE),301)</f>
        <v>280</v>
      </c>
      <c r="B408" t="s">
        <v>442</v>
      </c>
      <c r="C408">
        <f t="shared" si="30"/>
        <v>0.47569490121498198</v>
      </c>
      <c r="D408">
        <f t="shared" si="31"/>
        <v>0</v>
      </c>
      <c r="E408">
        <f t="shared" si="32"/>
        <v>0</v>
      </c>
      <c r="F408">
        <f t="shared" si="33"/>
        <v>0</v>
      </c>
      <c r="G408">
        <f t="shared" si="34"/>
        <v>0</v>
      </c>
      <c r="J408">
        <f>BS408*'Value Calculations'!$D$3</f>
        <v>1.2232062858781136</v>
      </c>
      <c r="K408">
        <f>BT408*'Value Calculations'!$D$4</f>
        <v>3.5817397444911494</v>
      </c>
      <c r="L408">
        <f>BU408*'Value Calculations'!$D$5</f>
        <v>3.7147334707409017</v>
      </c>
      <c r="M408">
        <f>BV408*'Value Calculations'!$D$6</f>
        <v>2.1261038426291687</v>
      </c>
      <c r="N408">
        <f>BW408*'Value Calculations'!$D$7</f>
        <v>1.0546185246551136</v>
      </c>
      <c r="O408">
        <f>BX408*'Value Calculations'!$D$8</f>
        <v>1.6535034272004152</v>
      </c>
      <c r="P408">
        <f>BY408*'Value Calculations'!$D$9</f>
        <v>4.7861952788256357</v>
      </c>
      <c r="Q408">
        <f>BZ408*'Value Calculations'!$D$10</f>
        <v>0.36531647407620471</v>
      </c>
      <c r="R408">
        <f>CA408*'Value Calculations'!$D$11</f>
        <v>0</v>
      </c>
      <c r="S408">
        <f>CB408*'Value Calculations'!$D$12</f>
        <v>0.81388273958941404</v>
      </c>
      <c r="T408">
        <f>CC408*'Value Calculations'!$D$13</f>
        <v>3.9897503714479976</v>
      </c>
      <c r="V408">
        <f>CF408*'Value Calculations'!$D$3</f>
        <v>0</v>
      </c>
      <c r="W408">
        <f>CG408*'Value Calculations'!$D$4</f>
        <v>0.32561270404464993</v>
      </c>
      <c r="X408">
        <f>CH408*'Value Calculations'!$D$5</f>
        <v>0</v>
      </c>
      <c r="Y408">
        <f>CI408*'Value Calculations'!$D$6</f>
        <v>0</v>
      </c>
      <c r="Z408">
        <f>CJ408*'Value Calculations'!$D$7</f>
        <v>0</v>
      </c>
      <c r="AA408">
        <f>CK408*'Value Calculations'!$D$8</f>
        <v>0</v>
      </c>
      <c r="AB408">
        <f>CL408*'Value Calculations'!$D$9</f>
        <v>0</v>
      </c>
      <c r="AC408">
        <f>CM408*'Value Calculations'!$D$10</f>
        <v>0</v>
      </c>
      <c r="AD408">
        <f>CN408*'Value Calculations'!$D$11</f>
        <v>0</v>
      </c>
      <c r="AE408">
        <f>CO408*'Value Calculations'!$D$12</f>
        <v>0</v>
      </c>
      <c r="AF408">
        <f>CP408*'Value Calculations'!$D$13</f>
        <v>0</v>
      </c>
      <c r="AH408">
        <f>CS408*'Value Calculations'!$D$3</f>
        <v>0</v>
      </c>
      <c r="AI408">
        <f>CT408*'Value Calculations'!$D$4</f>
        <v>0.32561270404464993</v>
      </c>
      <c r="AJ408">
        <f>CU408*'Value Calculations'!$D$5</f>
        <v>0.26533810505292155</v>
      </c>
      <c r="AK408">
        <f>CV408*'Value Calculations'!$D$6</f>
        <v>-0.62532465959681427</v>
      </c>
      <c r="AL408">
        <f>CW408*'Value Calculations'!$D$7</f>
        <v>0</v>
      </c>
      <c r="AM408">
        <f>CX408*'Value Calculations'!$D$8</f>
        <v>0.50324017349577854</v>
      </c>
      <c r="AN408">
        <f>CY408*'Value Calculations'!$D$9</f>
        <v>1.1335725660376506</v>
      </c>
      <c r="AO408">
        <f>CZ408*'Value Calculations'!$D$10</f>
        <v>0</v>
      </c>
      <c r="AP408">
        <f>DA408*'Value Calculations'!$D$11</f>
        <v>0</v>
      </c>
      <c r="AQ408">
        <f>DB408*'Value Calculations'!$D$12</f>
        <v>0</v>
      </c>
      <c r="AR408">
        <f>DC408*'Value Calculations'!$D$13</f>
        <v>0.61909919556951687</v>
      </c>
      <c r="AT408">
        <f>DF408*'Value Calculations'!$D$3</f>
        <v>0</v>
      </c>
      <c r="AU408">
        <f>DG408*'Value Calculations'!$D$4</f>
        <v>0</v>
      </c>
      <c r="AV408">
        <f>DH408*'Value Calculations'!$D$5</f>
        <v>0</v>
      </c>
      <c r="AW408">
        <f>DI408*'Value Calculations'!$D$6</f>
        <v>0</v>
      </c>
      <c r="AX408">
        <f>DJ408*'Value Calculations'!$D$7</f>
        <v>0</v>
      </c>
      <c r="AY408">
        <f>DK408*'Value Calculations'!$D$8</f>
        <v>0</v>
      </c>
      <c r="AZ408">
        <f>DL408*'Value Calculations'!$D$9</f>
        <v>0</v>
      </c>
      <c r="BA408">
        <f>DM408*'Value Calculations'!$D$10</f>
        <v>0</v>
      </c>
      <c r="BB408">
        <f>DN408*'Value Calculations'!$D$11</f>
        <v>0</v>
      </c>
      <c r="BC408">
        <f>DO408*'Value Calculations'!$D$12</f>
        <v>0</v>
      </c>
      <c r="BD408">
        <f>DP408*'Value Calculations'!$D$13</f>
        <v>0</v>
      </c>
      <c r="BF408">
        <f>DS408*'Value Calculations'!$D$3</f>
        <v>0</v>
      </c>
      <c r="BG408">
        <f>DT408*'Value Calculations'!$D$4</f>
        <v>0</v>
      </c>
      <c r="BH408">
        <f>DU408*'Value Calculations'!$D$5</f>
        <v>0</v>
      </c>
      <c r="BI408">
        <f>DV408*'Value Calculations'!$D$6</f>
        <v>0</v>
      </c>
      <c r="BJ408">
        <f>DW408*'Value Calculations'!$D$7</f>
        <v>0</v>
      </c>
      <c r="BK408">
        <f>DX408*'Value Calculations'!$D$8</f>
        <v>0</v>
      </c>
      <c r="BL408">
        <f>DY408*'Value Calculations'!$D$9</f>
        <v>0</v>
      </c>
      <c r="BM408">
        <f>DZ408*'Value Calculations'!$D$10</f>
        <v>0</v>
      </c>
      <c r="BN408">
        <f>EA408*'Value Calculations'!$D$11</f>
        <v>0</v>
      </c>
      <c r="BO408">
        <f>EB408*'Value Calculations'!$D$12</f>
        <v>0</v>
      </c>
      <c r="BP408">
        <f>EC408*'Value Calculations'!$D$13</f>
        <v>0</v>
      </c>
      <c r="BR408">
        <f>IFERROR(VLOOKUP($B408,'Raw Stats'!$CM$3:$DC$884,3,FALSE),0)</f>
        <v>49</v>
      </c>
      <c r="BS408">
        <f>IFERROR(VLOOKUP($B408,'Raw Stats'!$CM$3:$DC$884,4,FALSE),0)</f>
        <v>3</v>
      </c>
      <c r="BT408">
        <f>IFERROR(VLOOKUP($B408,'Raw Stats'!$CM$3:$DC$884,5,FALSE),0)</f>
        <v>11</v>
      </c>
      <c r="BU408">
        <f>IFERROR(VLOOKUP($B408,'Raw Stats'!$CM$3:$DC$884,6,FALSE),0)</f>
        <v>14</v>
      </c>
      <c r="BV408">
        <f>IFERROR(VLOOKUP($B408,'Raw Stats'!$CM$3:$DC$884,7,FALSE),0)</f>
        <v>17</v>
      </c>
      <c r="BW408">
        <f>IFERROR(VLOOKUP($B408,'Raw Stats'!$CM$3:$DC$884,8,FALSE),0)</f>
        <v>12</v>
      </c>
      <c r="BX408">
        <f>IFERROR(VLOOKUP($B408,'Raw Stats'!$CM$3:$DC$884,9,FALSE),0)</f>
        <v>23</v>
      </c>
      <c r="BY408">
        <f>IFERROR(VLOOKUP($B408,'Raw Stats'!$CM$3:$DC$884,10,FALSE),0)</f>
        <v>38</v>
      </c>
      <c r="BZ408">
        <f>IFERROR(VLOOKUP($B408,'Raw Stats'!$CM$3:$DC$884,11,FALSE)+VLOOKUP($B408,'Raw Stats'!$CM$3:$DC$884,12,FALSE),0)</f>
        <v>1</v>
      </c>
      <c r="CA408">
        <f>IFERROR(VLOOKUP($B408,'Raw Stats'!$CM$3:$DC$884,13,FALSE)+VLOOKUP($B408,'Raw Stats'!$CM$3:$DC$884,14,FALSE),0)</f>
        <v>0</v>
      </c>
      <c r="CB408">
        <f>IFERROR(VLOOKUP($B408,'Raw Stats'!$CM$3:$DC$884,15,FALSE),0)</f>
        <v>1</v>
      </c>
      <c r="CC408">
        <f>IFERROR(VLOOKUP($B408,'Raw Stats'!$CM$3:$DC$884,16,FALSE),0)</f>
        <v>58</v>
      </c>
      <c r="CE408">
        <f>IFERROR(VLOOKUP($B408,'Raw Stats'!$BU$3:$CJ$528,3,FALSE),0)</f>
        <v>0</v>
      </c>
      <c r="CF408">
        <f>IFERROR(VLOOKUP($B408,'Raw Stats'!$BU$3:$CJ$528,4,FALSE),0)</f>
        <v>0</v>
      </c>
      <c r="CG408">
        <f>IFERROR(VLOOKUP($B408,'Raw Stats'!$BU$3:$CJ$5288,5,FALSE),0)</f>
        <v>1</v>
      </c>
      <c r="CH408">
        <f>IFERROR(VLOOKUP($B408,'Raw Stats'!$BU$3:$CJ$528,6,FALSE),0)</f>
        <v>0</v>
      </c>
      <c r="CI408">
        <f>IFERROR(VLOOKUP($B408,'Raw Stats'!$BU$3:$CJ$528,7,FALSE),0)</f>
        <v>0</v>
      </c>
      <c r="CJ408">
        <f>IFERROR(VLOOKUP($B408,'Raw Stats'!$BU$3:$CJ$528,8,FALSE),0)</f>
        <v>0</v>
      </c>
      <c r="CK408">
        <f>IFERROR(VLOOKUP($B408,'Raw Stats'!$BU$3:$CJ$528,9,FALSE),0)</f>
        <v>0</v>
      </c>
      <c r="CL408">
        <f>IFERROR(VLOOKUP($B408,'Raw Stats'!$BU$3:$CJ$528,10,FALSE),0)</f>
        <v>0</v>
      </c>
      <c r="CM408">
        <f>IFERROR(VLOOKUP($B408,'Raw Stats'!$BU$3:$CJ$528,11,FALSE)+VLOOKUP($B408,'Raw Stats'!$BU$3:$CJ$528,12,FALSE),0)</f>
        <v>0</v>
      </c>
      <c r="CN408">
        <f>IFERROR(VLOOKUP($B408,'Raw Stats'!$BU$3:$CJ$528,13,FALSE)+VLOOKUP($B408,'Raw Stats'!$BU$3:$CJ$528,14,FALSE),0)</f>
        <v>0</v>
      </c>
      <c r="CO408">
        <f>IFERROR(VLOOKUP($B408,'Raw Stats'!$BU$3:$CJ$528,15,FALSE),0)</f>
        <v>0</v>
      </c>
      <c r="CP408">
        <f>IFERROR(VLOOKUP($B408,'Raw Stats'!$BU$3:$CJ$528,16,FALSE),0)</f>
        <v>0</v>
      </c>
      <c r="CR408">
        <f>IFERROR(VLOOKUP($B408,'Raw Stats'!$BC$3:$BR$528,3,FALSE),0)</f>
        <v>0</v>
      </c>
      <c r="CS408">
        <f>IFERROR(VLOOKUP($B408,'Raw Stats'!$BC$3:$BR$528,4,FALSE),0)</f>
        <v>0</v>
      </c>
      <c r="CT408">
        <f>IFERROR(VLOOKUP($B408,'Raw Stats'!$BC$3:$BR$5288,5,FALSE),0)</f>
        <v>1</v>
      </c>
      <c r="CU408">
        <f>IFERROR(VLOOKUP($B408,'Raw Stats'!$BC$3:$BR$52888,6,FALSE),0)</f>
        <v>1</v>
      </c>
      <c r="CV408">
        <f>IFERROR(VLOOKUP($B408,'Raw Stats'!$BC$3:$BR$5288,7,FALSE),0)</f>
        <v>-5</v>
      </c>
      <c r="CW408">
        <f>IFERROR(VLOOKUP($B408,'Raw Stats'!$BC$3:$BR$5288,8,FALSE),0)</f>
        <v>0</v>
      </c>
      <c r="CX408">
        <f>IFERROR(VLOOKUP($B408,'Raw Stats'!$BC$3:$BR$5288,9,FALSE),0)</f>
        <v>7</v>
      </c>
      <c r="CY408">
        <f>IFERROR(VLOOKUP($B408,'Raw Stats'!$BC$3:$BR$5288,10,FALSE),0)</f>
        <v>9</v>
      </c>
      <c r="CZ408">
        <f>IFERROR(VLOOKUP($B408,'Raw Stats'!$BC$3:$BR$5288,11,FALSE)+VLOOKUP($B408,'Raw Stats'!$BC$3:$BR$5288,12,FALSE),0)</f>
        <v>0</v>
      </c>
      <c r="DA408">
        <f>IFERROR(VLOOKUP($B408,'Raw Stats'!$BC$3:$BR$5288,13,FALSE)+VLOOKUP($B408,'Raw Stats'!$BC$3:$BR$5288,14,FALSE),0)</f>
        <v>0</v>
      </c>
      <c r="DB408">
        <f>IFERROR(VLOOKUP($B408,'Raw Stats'!$BC$3:$BR$5288,15,FALSE),0)</f>
        <v>0</v>
      </c>
      <c r="DC408">
        <f>IFERROR(VLOOKUP($B408,'Raw Stats'!$BC$3:$BR$5288,16,FALSE),0)</f>
        <v>9</v>
      </c>
      <c r="DE408">
        <f>IFERROR(VLOOKUP($B408,'Raw Stats'!$AK$3:$AZ$528,3,FALSE),0)</f>
        <v>0</v>
      </c>
      <c r="DF408">
        <f>IFERROR(VLOOKUP($B408,'Raw Stats'!$AK$3:$AZ$528,4,FALSE),0)</f>
        <v>0</v>
      </c>
      <c r="DG408">
        <f>IFERROR(VLOOKUP($B408,'Raw Stats'!$AK$3:$AZ$528,5,FALSE),0)</f>
        <v>0</v>
      </c>
      <c r="DH408">
        <f>IFERROR(VLOOKUP($B408,'Raw Stats'!$AK$3:$AZ$528,6,FALSE),0)</f>
        <v>0</v>
      </c>
      <c r="DI408">
        <f>IFERROR(VLOOKUP($B408,'Raw Stats'!$AK$3:$AZ$528,7,FALSE),0)</f>
        <v>0</v>
      </c>
      <c r="DJ408">
        <f>IFERROR(VLOOKUP($B408,'Raw Stats'!$AK$3:$AZ$528,8,FALSE),0)</f>
        <v>0</v>
      </c>
      <c r="DK408">
        <f>IFERROR(VLOOKUP($B408,'Raw Stats'!$AK$3:$AZ$528,9,FALSE),0)</f>
        <v>0</v>
      </c>
      <c r="DL408">
        <f>IFERROR(VLOOKUP($B408,'Raw Stats'!$AK$3:$AZ$528,10,FALSE),0)</f>
        <v>0</v>
      </c>
      <c r="DM408">
        <f>IFERROR(VLOOKUP($B408,'Raw Stats'!$AK$3:$AZ$528,11,FALSE)+VLOOKUP($B408,'Raw Stats'!$AK$3:$AZ$528,12,FALSE),0)</f>
        <v>0</v>
      </c>
      <c r="DN408">
        <f>IFERROR(VLOOKUP($B408,'Raw Stats'!$AK$3:$AZ$528,13,FALSE)+VLOOKUP($B408,'Raw Stats'!$AK$3:$AZ$528,14,FALSE),0)</f>
        <v>0</v>
      </c>
      <c r="DO408">
        <f>IFERROR(VLOOKUP($B408,'Raw Stats'!$AK$3:$AZ$528,15,FALSE),0)</f>
        <v>0</v>
      </c>
      <c r="DP408">
        <f>IFERROR(VLOOKUP($B408,'Raw Stats'!$AK$3:$AZ$528,16,FALSE),0)</f>
        <v>0</v>
      </c>
      <c r="DR408">
        <f>IFERROR(VLOOKUP($B408,'Raw Stats'!$S$3:$AH$528,3,FALSE),0)</f>
        <v>0</v>
      </c>
      <c r="DS408">
        <f>IFERROR(VLOOKUP($B408,'Raw Stats'!$S$3:$AH$528,4,FALSE),0)</f>
        <v>0</v>
      </c>
      <c r="DT408">
        <f>IFERROR(VLOOKUP($B408,'Raw Stats'!$S$3:$AH$528,5,FALSE),0)</f>
        <v>0</v>
      </c>
      <c r="DU408">
        <f>IFERROR(VLOOKUP($B408,'Raw Stats'!$S$3:$AH$528,6,FALSE),0)</f>
        <v>0</v>
      </c>
      <c r="DV408">
        <f>IFERROR(VLOOKUP($B408,'Raw Stats'!$S$3:$AH$528,7,FALSE),0)</f>
        <v>0</v>
      </c>
      <c r="DW408">
        <f>IFERROR(VLOOKUP($B408,'Raw Stats'!$S$3:$AH$528,8,FALSE),0)</f>
        <v>0</v>
      </c>
      <c r="DX408">
        <f>IFERROR(VLOOKUP($B408,'Raw Stats'!$S$3:$AH$528,9,FALSE),0)</f>
        <v>0</v>
      </c>
      <c r="DY408">
        <f>IFERROR(VLOOKUP($B408,'Raw Stats'!$S$3:$AH$528,10,FALSE),0)</f>
        <v>0</v>
      </c>
      <c r="DZ408">
        <f>IFERROR(VLOOKUP($B408,'Raw Stats'!$S$3:$AH$528,11,FALSE)+VLOOKUP($B408,'Raw Stats'!$S$3:$AH$528,12,FALSE),0)</f>
        <v>0</v>
      </c>
      <c r="EA408">
        <f>IFERROR(VLOOKUP($B408,'Raw Stats'!$S$3:$AH$528,13,FALSE)+VLOOKUP($B408,'Raw Stats'!$S$3:$AH$528,14,FALSE),0)</f>
        <v>0</v>
      </c>
      <c r="EB408">
        <f>IFERROR(VLOOKUP($B408,'Raw Stats'!$S$3:$AH$528,15,FALSE),0)</f>
        <v>0</v>
      </c>
      <c r="EC408">
        <f>IFERROR(VLOOKUP($B408,'Raw Stats'!$S$3:$AH$528,16,FALSE),0)</f>
        <v>0</v>
      </c>
    </row>
    <row r="409" spans="1:133" x14ac:dyDescent="0.2">
      <c r="A409">
        <f>IFERROR(VLOOKUP(B409,Sheet2!$W$1:$X$300,2,FALSE),301)</f>
        <v>301</v>
      </c>
      <c r="B409" t="s">
        <v>721</v>
      </c>
      <c r="C409">
        <f t="shared" si="30"/>
        <v>0.47374822581362824</v>
      </c>
      <c r="D409">
        <f t="shared" si="31"/>
        <v>0.71579103957199508</v>
      </c>
      <c r="E409">
        <f t="shared" si="32"/>
        <v>0.75239289120853869</v>
      </c>
      <c r="F409">
        <f t="shared" si="33"/>
        <v>0.59581933530433484</v>
      </c>
      <c r="G409">
        <f t="shared" si="34"/>
        <v>0.63709506025320006</v>
      </c>
      <c r="J409">
        <f>BS409*'Value Calculations'!$D$3</f>
        <v>0.8154708572520758</v>
      </c>
      <c r="K409">
        <f>BT409*'Value Calculations'!$D$4</f>
        <v>3.5817397444911494</v>
      </c>
      <c r="L409">
        <f>BU409*'Value Calculations'!$D$5</f>
        <v>3.4493953656879803</v>
      </c>
      <c r="M409">
        <f>BV409*'Value Calculations'!$D$6</f>
        <v>0.87545452343553998</v>
      </c>
      <c r="N409">
        <f>BW409*'Value Calculations'!$D$7</f>
        <v>2.1092370493102273</v>
      </c>
      <c r="O409">
        <f>BX409*'Value Calculations'!$D$8</f>
        <v>3.0194410409746713</v>
      </c>
      <c r="P409">
        <f>BY409*'Value Calculations'!$D$9</f>
        <v>12.469298226414157</v>
      </c>
      <c r="Q409">
        <f>BZ409*'Value Calculations'!$D$10</f>
        <v>1.4612658963048188</v>
      </c>
      <c r="R409">
        <f>CA409*'Value Calculations'!$D$11</f>
        <v>0</v>
      </c>
      <c r="S409">
        <f>CB409*'Value Calculations'!$D$12</f>
        <v>0</v>
      </c>
      <c r="T409">
        <f>CC409*'Value Calculations'!$D$13</f>
        <v>6.3285695547106169</v>
      </c>
      <c r="V409">
        <f>CF409*'Value Calculations'!$D$3</f>
        <v>1.6309417145041516</v>
      </c>
      <c r="W409">
        <f>CG409*'Value Calculations'!$D$4</f>
        <v>10.745219233473447</v>
      </c>
      <c r="X409">
        <f>CH409*'Value Calculations'!$D$5</f>
        <v>9.8175098869580975</v>
      </c>
      <c r="Y409">
        <f>CI409*'Value Calculations'!$D$6</f>
        <v>3.2516882299034342</v>
      </c>
      <c r="Z409">
        <f>CJ409*'Value Calculations'!$D$7</f>
        <v>1.7576975410918561</v>
      </c>
      <c r="AA409">
        <f>CK409*'Value Calculations'!$D$8</f>
        <v>3.6664641211835294</v>
      </c>
      <c r="AB409">
        <f>CL409*'Value Calculations'!$D$9</f>
        <v>13.350965777776773</v>
      </c>
      <c r="AC409">
        <f>CM409*'Value Calculations'!$D$10</f>
        <v>4.0184812148382516</v>
      </c>
      <c r="AD409">
        <f>CN409*'Value Calculations'!$D$11</f>
        <v>0</v>
      </c>
      <c r="AE409">
        <f>CO409*'Value Calculations'!$D$12</f>
        <v>0</v>
      </c>
      <c r="AF409">
        <f>CP409*'Value Calculations'!$D$13</f>
        <v>10.455897525174063</v>
      </c>
      <c r="AH409">
        <f>CS409*'Value Calculations'!$D$3</f>
        <v>2.8541480003822652</v>
      </c>
      <c r="AI409">
        <f>CT409*'Value Calculations'!$D$4</f>
        <v>4.8841905606697491</v>
      </c>
      <c r="AJ409">
        <f>CU409*'Value Calculations'!$D$5</f>
        <v>5.8374383111642736</v>
      </c>
      <c r="AK409">
        <f>CV409*'Value Calculations'!$D$6</f>
        <v>-0.75038959151617712</v>
      </c>
      <c r="AL409">
        <f>CW409*'Value Calculations'!$D$7</f>
        <v>1.9334672952010417</v>
      </c>
      <c r="AM409">
        <f>CX409*'Value Calculations'!$D$8</f>
        <v>2.9475495876181315</v>
      </c>
      <c r="AN409">
        <f>CY409*'Value Calculations'!$D$9</f>
        <v>7.6831029475885204</v>
      </c>
      <c r="AO409">
        <f>CZ409*'Value Calculations'!$D$10</f>
        <v>2.5572153185334328</v>
      </c>
      <c r="AP409">
        <f>DA409*'Value Calculations'!$D$11</f>
        <v>1.9814282960498748</v>
      </c>
      <c r="AQ409">
        <f>DB409*'Value Calculations'!$D$12</f>
        <v>0</v>
      </c>
      <c r="AR409">
        <f>DC409*'Value Calculations'!$D$13</f>
        <v>5.4343151611102041</v>
      </c>
      <c r="AT409">
        <f>DF409*'Value Calculations'!$D$3</f>
        <v>2.0386771431301893</v>
      </c>
      <c r="AU409">
        <f>DG409*'Value Calculations'!$D$4</f>
        <v>7.8147048970715982</v>
      </c>
      <c r="AV409">
        <f>DH409*'Value Calculations'!$D$5</f>
        <v>7.6948050465347251</v>
      </c>
      <c r="AW409">
        <f>DI409*'Value Calculations'!$D$6</f>
        <v>-2.6263635703066202</v>
      </c>
      <c r="AX409">
        <f>DJ409*'Value Calculations'!$D$7</f>
        <v>2.2850068034194129</v>
      </c>
      <c r="AY409">
        <f>DK409*'Value Calculations'!$D$8</f>
        <v>4.9605102816012456</v>
      </c>
      <c r="AZ409">
        <f>DL409*'Value Calculations'!$D$9</f>
        <v>14.862395865826974</v>
      </c>
      <c r="BA409">
        <f>DM409*'Value Calculations'!$D$10</f>
        <v>3.6531647407620471</v>
      </c>
      <c r="BB409">
        <f>DN409*'Value Calculations'!$D$11</f>
        <v>0</v>
      </c>
      <c r="BC409">
        <f>DO409*'Value Calculations'!$D$12</f>
        <v>0.81388273958941404</v>
      </c>
      <c r="BD409">
        <f>DP409*'Value Calculations'!$D$13</f>
        <v>7.3604015473264788</v>
      </c>
      <c r="BF409">
        <f>DS409*'Value Calculations'!$D$3</f>
        <v>1.6309417145041516</v>
      </c>
      <c r="BG409">
        <f>DT409*'Value Calculations'!$D$4</f>
        <v>6.5122540808929985</v>
      </c>
      <c r="BH409">
        <f>DU409*'Value Calculations'!$D$5</f>
        <v>6.3681145212701171</v>
      </c>
      <c r="BI409">
        <f>DV409*'Value Calculations'!$D$6</f>
        <v>-0.25012986383872571</v>
      </c>
      <c r="BJ409">
        <f>DW409*'Value Calculations'!$D$7</f>
        <v>3.8669345904020833</v>
      </c>
      <c r="BK409">
        <f>DX409*'Value Calculations'!$D$8</f>
        <v>5.176184641670865</v>
      </c>
      <c r="BL409">
        <f>DY409*'Value Calculations'!$D$9</f>
        <v>16.877635983227243</v>
      </c>
      <c r="BM409">
        <f>DZ409*'Value Calculations'!$D$10</f>
        <v>2.9225317926096377</v>
      </c>
      <c r="BN409">
        <f>EA409*'Value Calculations'!$D$11</f>
        <v>0</v>
      </c>
      <c r="BO409">
        <f>EB409*'Value Calculations'!$D$12</f>
        <v>0.81388273958941404</v>
      </c>
      <c r="BP409">
        <f>EC409*'Value Calculations'!$D$13</f>
        <v>8.3234447404346152</v>
      </c>
      <c r="BR409">
        <f>IFERROR(VLOOKUP($B409,'Raw Stats'!$CM$3:$DC$884,3,FALSE),0)</f>
        <v>72</v>
      </c>
      <c r="BS409">
        <f>IFERROR(VLOOKUP($B409,'Raw Stats'!$CM$3:$DC$884,4,FALSE),0)</f>
        <v>2</v>
      </c>
      <c r="BT409">
        <f>IFERROR(VLOOKUP($B409,'Raw Stats'!$CM$3:$DC$884,5,FALSE),0)</f>
        <v>11</v>
      </c>
      <c r="BU409">
        <f>IFERROR(VLOOKUP($B409,'Raw Stats'!$CM$3:$DC$884,6,FALSE),0)</f>
        <v>13</v>
      </c>
      <c r="BV409">
        <f>IFERROR(VLOOKUP($B409,'Raw Stats'!$CM$3:$DC$884,7,FALSE),0)</f>
        <v>7</v>
      </c>
      <c r="BW409">
        <f>IFERROR(VLOOKUP($B409,'Raw Stats'!$CM$3:$DC$884,8,FALSE),0)</f>
        <v>24</v>
      </c>
      <c r="BX409">
        <f>IFERROR(VLOOKUP($B409,'Raw Stats'!$CM$3:$DC$884,9,FALSE),0)</f>
        <v>42</v>
      </c>
      <c r="BY409">
        <f>IFERROR(VLOOKUP($B409,'Raw Stats'!$CM$3:$DC$884,10,FALSE),0)</f>
        <v>99</v>
      </c>
      <c r="BZ409">
        <f>IFERROR(VLOOKUP($B409,'Raw Stats'!$CM$3:$DC$884,11,FALSE)+VLOOKUP($B409,'Raw Stats'!$CM$3:$DC$884,12,FALSE),0)</f>
        <v>4</v>
      </c>
      <c r="CA409">
        <f>IFERROR(VLOOKUP($B409,'Raw Stats'!$CM$3:$DC$884,13,FALSE)+VLOOKUP($B409,'Raw Stats'!$CM$3:$DC$884,14,FALSE),0)</f>
        <v>0</v>
      </c>
      <c r="CB409">
        <f>IFERROR(VLOOKUP($B409,'Raw Stats'!$CM$3:$DC$884,15,FALSE),0)</f>
        <v>0</v>
      </c>
      <c r="CC409">
        <f>IFERROR(VLOOKUP($B409,'Raw Stats'!$CM$3:$DC$884,16,FALSE),0)</f>
        <v>92</v>
      </c>
      <c r="CE409">
        <f>IFERROR(VLOOKUP($B409,'Raw Stats'!$BU$3:$CJ$528,3,FALSE),0)</f>
        <v>82</v>
      </c>
      <c r="CF409">
        <f>IFERROR(VLOOKUP($B409,'Raw Stats'!$BU$3:$CJ$528,4,FALSE),0)</f>
        <v>4</v>
      </c>
      <c r="CG409">
        <f>IFERROR(VLOOKUP($B409,'Raw Stats'!$BU$3:$CJ$5288,5,FALSE),0)</f>
        <v>33</v>
      </c>
      <c r="CH409">
        <f>IFERROR(VLOOKUP($B409,'Raw Stats'!$BU$3:$CJ$528,6,FALSE),0)</f>
        <v>37</v>
      </c>
      <c r="CI409">
        <f>IFERROR(VLOOKUP($B409,'Raw Stats'!$BU$3:$CJ$528,7,FALSE),0)</f>
        <v>26</v>
      </c>
      <c r="CJ409">
        <f>IFERROR(VLOOKUP($B409,'Raw Stats'!$BU$3:$CJ$528,8,FALSE),0)</f>
        <v>20</v>
      </c>
      <c r="CK409">
        <f>IFERROR(VLOOKUP($B409,'Raw Stats'!$BU$3:$CJ$528,9,FALSE),0)</f>
        <v>51</v>
      </c>
      <c r="CL409">
        <f>IFERROR(VLOOKUP($B409,'Raw Stats'!$BU$3:$CJ$528,10,FALSE),0)</f>
        <v>106</v>
      </c>
      <c r="CM409">
        <f>IFERROR(VLOOKUP($B409,'Raw Stats'!$BU$3:$CJ$528,11,FALSE)+VLOOKUP($B409,'Raw Stats'!$BU$3:$CJ$528,12,FALSE),0)</f>
        <v>11</v>
      </c>
      <c r="CN409">
        <f>IFERROR(VLOOKUP($B409,'Raw Stats'!$BU$3:$CJ$528,13,FALSE)+VLOOKUP($B409,'Raw Stats'!$BU$3:$CJ$528,14,FALSE),0)</f>
        <v>0</v>
      </c>
      <c r="CO409">
        <f>IFERROR(VLOOKUP($B409,'Raw Stats'!$BU$3:$CJ$528,15,FALSE),0)</f>
        <v>0</v>
      </c>
      <c r="CP409">
        <f>IFERROR(VLOOKUP($B409,'Raw Stats'!$BU$3:$CJ$528,16,FALSE),0)</f>
        <v>152</v>
      </c>
      <c r="CR409">
        <f>IFERROR(VLOOKUP($B409,'Raw Stats'!$BC$3:$BR$528,3,FALSE),0)</f>
        <v>47</v>
      </c>
      <c r="CS409">
        <f>IFERROR(VLOOKUP($B409,'Raw Stats'!$BC$3:$BR$528,4,FALSE),0)</f>
        <v>7</v>
      </c>
      <c r="CT409">
        <f>IFERROR(VLOOKUP($B409,'Raw Stats'!$BC$3:$BR$5288,5,FALSE),0)</f>
        <v>15</v>
      </c>
      <c r="CU409">
        <f>IFERROR(VLOOKUP($B409,'Raw Stats'!$BC$3:$BR$52888,6,FALSE),0)</f>
        <v>22</v>
      </c>
      <c r="CV409">
        <f>IFERROR(VLOOKUP($B409,'Raw Stats'!$BC$3:$BR$5288,7,FALSE),0)</f>
        <v>-6</v>
      </c>
      <c r="CW409">
        <f>IFERROR(VLOOKUP($B409,'Raw Stats'!$BC$3:$BR$5288,8,FALSE),0)</f>
        <v>22</v>
      </c>
      <c r="CX409">
        <f>IFERROR(VLOOKUP($B409,'Raw Stats'!$BC$3:$BR$5288,9,FALSE),0)</f>
        <v>41</v>
      </c>
      <c r="CY409">
        <f>IFERROR(VLOOKUP($B409,'Raw Stats'!$BC$3:$BR$5288,10,FALSE),0)</f>
        <v>61</v>
      </c>
      <c r="CZ409">
        <f>IFERROR(VLOOKUP($B409,'Raw Stats'!$BC$3:$BR$5288,11,FALSE)+VLOOKUP($B409,'Raw Stats'!$BC$3:$BR$5288,12,FALSE),0)</f>
        <v>7</v>
      </c>
      <c r="DA409">
        <f>IFERROR(VLOOKUP($B409,'Raw Stats'!$BC$3:$BR$5288,13,FALSE)+VLOOKUP($B409,'Raw Stats'!$BC$3:$BR$5288,14,FALSE),0)</f>
        <v>2</v>
      </c>
      <c r="DB409">
        <f>IFERROR(VLOOKUP($B409,'Raw Stats'!$BC$3:$BR$5288,15,FALSE),0)</f>
        <v>0</v>
      </c>
      <c r="DC409">
        <f>IFERROR(VLOOKUP($B409,'Raw Stats'!$BC$3:$BR$5288,16,FALSE),0)</f>
        <v>79</v>
      </c>
      <c r="DE409">
        <f>IFERROR(VLOOKUP($B409,'Raw Stats'!$AK$3:$AZ$528,3,FALSE),0)</f>
        <v>82</v>
      </c>
      <c r="DF409">
        <f>IFERROR(VLOOKUP($B409,'Raw Stats'!$AK$3:$AZ$528,4,FALSE),0)</f>
        <v>5</v>
      </c>
      <c r="DG409">
        <f>IFERROR(VLOOKUP($B409,'Raw Stats'!$AK$3:$AZ$528,5,FALSE),0)</f>
        <v>24</v>
      </c>
      <c r="DH409">
        <f>IFERROR(VLOOKUP($B409,'Raw Stats'!$AK$3:$AZ$528,6,FALSE),0)</f>
        <v>29</v>
      </c>
      <c r="DI409">
        <f>IFERROR(VLOOKUP($B409,'Raw Stats'!$AK$3:$AZ$528,7,FALSE),0)</f>
        <v>-21</v>
      </c>
      <c r="DJ409">
        <f>IFERROR(VLOOKUP($B409,'Raw Stats'!$AK$3:$AZ$528,8,FALSE),0)</f>
        <v>26</v>
      </c>
      <c r="DK409">
        <f>IFERROR(VLOOKUP($B409,'Raw Stats'!$AK$3:$AZ$528,9,FALSE),0)</f>
        <v>69</v>
      </c>
      <c r="DL409">
        <f>IFERROR(VLOOKUP($B409,'Raw Stats'!$AK$3:$AZ$528,10,FALSE),0)</f>
        <v>118</v>
      </c>
      <c r="DM409">
        <f>IFERROR(VLOOKUP($B409,'Raw Stats'!$AK$3:$AZ$528,11,FALSE)+VLOOKUP($B409,'Raw Stats'!$AK$3:$AZ$528,12,FALSE),0)</f>
        <v>10</v>
      </c>
      <c r="DN409">
        <f>IFERROR(VLOOKUP($B409,'Raw Stats'!$AK$3:$AZ$528,13,FALSE)+VLOOKUP($B409,'Raw Stats'!$AK$3:$AZ$528,14,FALSE),0)</f>
        <v>0</v>
      </c>
      <c r="DO409">
        <f>IFERROR(VLOOKUP($B409,'Raw Stats'!$AK$3:$AZ$528,15,FALSE),0)</f>
        <v>1</v>
      </c>
      <c r="DP409">
        <f>IFERROR(VLOOKUP($B409,'Raw Stats'!$AK$3:$AZ$528,16,FALSE),0)</f>
        <v>107</v>
      </c>
      <c r="DR409">
        <f>IFERROR(VLOOKUP($B409,'Raw Stats'!$S$3:$AH$528,3,FALSE),0)</f>
        <v>82</v>
      </c>
      <c r="DS409">
        <f>IFERROR(VLOOKUP($B409,'Raw Stats'!$S$3:$AH$528,4,FALSE),0)</f>
        <v>4</v>
      </c>
      <c r="DT409">
        <f>IFERROR(VLOOKUP($B409,'Raw Stats'!$S$3:$AH$528,5,FALSE),0)</f>
        <v>20</v>
      </c>
      <c r="DU409">
        <f>IFERROR(VLOOKUP($B409,'Raw Stats'!$S$3:$AH$528,6,FALSE),0)</f>
        <v>24</v>
      </c>
      <c r="DV409">
        <f>IFERROR(VLOOKUP($B409,'Raw Stats'!$S$3:$AH$528,7,FALSE),0)</f>
        <v>-2</v>
      </c>
      <c r="DW409">
        <f>IFERROR(VLOOKUP($B409,'Raw Stats'!$S$3:$AH$528,8,FALSE),0)</f>
        <v>44</v>
      </c>
      <c r="DX409">
        <f>IFERROR(VLOOKUP($B409,'Raw Stats'!$S$3:$AH$528,9,FALSE),0)</f>
        <v>72</v>
      </c>
      <c r="DY409">
        <f>IFERROR(VLOOKUP($B409,'Raw Stats'!$S$3:$AH$528,10,FALSE),0)</f>
        <v>134</v>
      </c>
      <c r="DZ409">
        <f>IFERROR(VLOOKUP($B409,'Raw Stats'!$S$3:$AH$528,11,FALSE)+VLOOKUP($B409,'Raw Stats'!$S$3:$AH$528,12,FALSE),0)</f>
        <v>8</v>
      </c>
      <c r="EA409">
        <f>IFERROR(VLOOKUP($B409,'Raw Stats'!$S$3:$AH$528,13,FALSE)+VLOOKUP($B409,'Raw Stats'!$S$3:$AH$528,14,FALSE),0)</f>
        <v>0</v>
      </c>
      <c r="EB409">
        <f>IFERROR(VLOOKUP($B409,'Raw Stats'!$S$3:$AH$528,15,FALSE),0)</f>
        <v>1</v>
      </c>
      <c r="EC409">
        <f>IFERROR(VLOOKUP($B409,'Raw Stats'!$S$3:$AH$528,16,FALSE),0)</f>
        <v>121</v>
      </c>
    </row>
    <row r="410" spans="1:133" x14ac:dyDescent="0.2">
      <c r="A410">
        <f>IFERROR(VLOOKUP(B410,Sheet2!$W$1:$X$300,2,FALSE),301)</f>
        <v>301</v>
      </c>
      <c r="B410" t="s">
        <v>333</v>
      </c>
      <c r="C410">
        <f t="shared" si="30"/>
        <v>0.47341413552216072</v>
      </c>
      <c r="D410">
        <f t="shared" si="31"/>
        <v>0.52968397629863584</v>
      </c>
      <c r="E410">
        <f t="shared" si="32"/>
        <v>0.69650882264614677</v>
      </c>
      <c r="F410">
        <f t="shared" si="33"/>
        <v>0.55990939656259164</v>
      </c>
      <c r="G410">
        <f t="shared" si="34"/>
        <v>0.79675272040435363</v>
      </c>
      <c r="J410">
        <f>BS410*'Value Calculations'!$D$3</f>
        <v>1.6309417145041516</v>
      </c>
      <c r="K410">
        <f>BT410*'Value Calculations'!$D$4</f>
        <v>2.6049016323571994</v>
      </c>
      <c r="L410">
        <f>BU410*'Value Calculations'!$D$5</f>
        <v>3.1840572606350586</v>
      </c>
      <c r="M410">
        <f>BV410*'Value Calculations'!$D$6</f>
        <v>-2.2511687745485314</v>
      </c>
      <c r="N410">
        <f>BW410*'Value Calculations'!$D$7</f>
        <v>2.1092370493102273</v>
      </c>
      <c r="O410">
        <f>BX410*'Value Calculations'!$D$8</f>
        <v>8.2675171360020769</v>
      </c>
      <c r="P410">
        <f>BY410*'Value Calculations'!$D$9</f>
        <v>4.5342902641506022</v>
      </c>
      <c r="Q410">
        <f>BZ410*'Value Calculations'!$D$10</f>
        <v>0.73063294815240942</v>
      </c>
      <c r="R410">
        <f>CA410*'Value Calculations'!$D$11</f>
        <v>0.9907141480249374</v>
      </c>
      <c r="S410">
        <f>CB410*'Value Calculations'!$D$12</f>
        <v>0</v>
      </c>
      <c r="T410">
        <f>CC410*'Value Calculations'!$D$13</f>
        <v>6.6037247527415133</v>
      </c>
      <c r="V410">
        <f>CF410*'Value Calculations'!$D$3</f>
        <v>3.2618834290083032</v>
      </c>
      <c r="W410">
        <f>CG410*'Value Calculations'!$D$4</f>
        <v>4.5585778566250994</v>
      </c>
      <c r="X410">
        <f>CH410*'Value Calculations'!$D$5</f>
        <v>5.8374383111642736</v>
      </c>
      <c r="Y410">
        <f>CI410*'Value Calculations'!$D$6</f>
        <v>-0.12506493191936285</v>
      </c>
      <c r="Z410">
        <f>CJ410*'Value Calculations'!$D$7</f>
        <v>1.5819277869826704</v>
      </c>
      <c r="AA410">
        <f>CK410*'Value Calculations'!$D$8</f>
        <v>8.626974402784775</v>
      </c>
      <c r="AB410">
        <f>CL410*'Value Calculations'!$D$9</f>
        <v>6.1716728595383197</v>
      </c>
      <c r="AC410">
        <f>CM410*'Value Calculations'!$D$10</f>
        <v>0.73063294815240942</v>
      </c>
      <c r="AD410">
        <f>CN410*'Value Calculations'!$D$11</f>
        <v>0</v>
      </c>
      <c r="AE410">
        <f>CO410*'Value Calculations'!$D$12</f>
        <v>0.81388273958941404</v>
      </c>
      <c r="AF410">
        <f>CP410*'Value Calculations'!$D$13</f>
        <v>10.387108725666339</v>
      </c>
      <c r="AH410">
        <f>CS410*'Value Calculations'!$D$3</f>
        <v>2.0386771431301893</v>
      </c>
      <c r="AI410">
        <f>CT410*'Value Calculations'!$D$4</f>
        <v>4.8841905606697491</v>
      </c>
      <c r="AJ410">
        <f>CU410*'Value Calculations'!$D$5</f>
        <v>5.3067621010584309</v>
      </c>
      <c r="AK410">
        <f>CV410*'Value Calculations'!$D$6</f>
        <v>0.37519479575808856</v>
      </c>
      <c r="AL410">
        <f>CW410*'Value Calculations'!$D$7</f>
        <v>1.8455824181464489</v>
      </c>
      <c r="AM410">
        <f>CX410*'Value Calculations'!$D$8</f>
        <v>5.2480760950274048</v>
      </c>
      <c r="AN410">
        <f>CY410*'Value Calculations'!$D$9</f>
        <v>4.2823852494755688</v>
      </c>
      <c r="AO410">
        <f>CZ410*'Value Calculations'!$D$10</f>
        <v>0.73063294815240942</v>
      </c>
      <c r="AP410">
        <f>DA410*'Value Calculations'!$D$11</f>
        <v>0.9907141480249374</v>
      </c>
      <c r="AQ410">
        <f>DB410*'Value Calculations'!$D$12</f>
        <v>0</v>
      </c>
      <c r="AR410">
        <f>DC410*'Value Calculations'!$D$13</f>
        <v>5.6406815596333759</v>
      </c>
      <c r="AT410">
        <f>DF410*'Value Calculations'!$D$3</f>
        <v>0.8154708572520758</v>
      </c>
      <c r="AU410">
        <f>DG410*'Value Calculations'!$D$4</f>
        <v>2.2792889283125497</v>
      </c>
      <c r="AV410">
        <f>DH410*'Value Calculations'!$D$5</f>
        <v>2.3880429454762941</v>
      </c>
      <c r="AW410">
        <f>DI410*'Value Calculations'!$D$6</f>
        <v>-0.37519479575808856</v>
      </c>
      <c r="AX410">
        <f>DJ410*'Value Calculations'!$D$7</f>
        <v>1.0546185246551136</v>
      </c>
      <c r="AY410">
        <f>DK410*'Value Calculations'!$D$8</f>
        <v>3.091332494331211</v>
      </c>
      <c r="AZ410">
        <f>DL410*'Value Calculations'!$D$9</f>
        <v>3.0228601761004015</v>
      </c>
      <c r="BA410">
        <f>DM410*'Value Calculations'!$D$10</f>
        <v>0</v>
      </c>
      <c r="BB410">
        <f>DN410*'Value Calculations'!$D$11</f>
        <v>0</v>
      </c>
      <c r="BC410">
        <f>DO410*'Value Calculations'!$D$12</f>
        <v>0</v>
      </c>
      <c r="BD410">
        <f>DP410*'Value Calculations'!$D$13</f>
        <v>5.6406815596333759</v>
      </c>
      <c r="BF410">
        <f>DS410*'Value Calculations'!$D$3</f>
        <v>6.9315022866426439</v>
      </c>
      <c r="BG410">
        <f>DT410*'Value Calculations'!$D$4</f>
        <v>4.2329651525804488</v>
      </c>
      <c r="BH410">
        <f>DU410*'Value Calculations'!$D$5</f>
        <v>7.960143151587646</v>
      </c>
      <c r="BI410">
        <f>DV410*'Value Calculations'!$D$6</f>
        <v>1.1255843872742657</v>
      </c>
      <c r="BJ410">
        <f>DW410*'Value Calculations'!$D$7</f>
        <v>1.5819277869826704</v>
      </c>
      <c r="BK410">
        <f>DX410*'Value Calculations'!$D$8</f>
        <v>6.6140137088016608</v>
      </c>
      <c r="BL410">
        <f>DY410*'Value Calculations'!$D$9</f>
        <v>4.0304802348005353</v>
      </c>
      <c r="BM410">
        <f>DZ410*'Value Calculations'!$D$10</f>
        <v>2.5572153185334328</v>
      </c>
      <c r="BN410">
        <f>EA410*'Value Calculations'!$D$11</f>
        <v>0</v>
      </c>
      <c r="BO410">
        <f>EB410*'Value Calculations'!$D$12</f>
        <v>2.441648218768242</v>
      </c>
      <c r="BP410">
        <f>EC410*'Value Calculations'!$D$13</f>
        <v>8.7361775374809607</v>
      </c>
      <c r="BR410">
        <f>IFERROR(VLOOKUP($B410,'Raw Stats'!$CM$3:$DC$884,3,FALSE),0)</f>
        <v>60</v>
      </c>
      <c r="BS410">
        <f>IFERROR(VLOOKUP($B410,'Raw Stats'!$CM$3:$DC$884,4,FALSE),0)</f>
        <v>4</v>
      </c>
      <c r="BT410">
        <f>IFERROR(VLOOKUP($B410,'Raw Stats'!$CM$3:$DC$884,5,FALSE),0)</f>
        <v>8</v>
      </c>
      <c r="BU410">
        <f>IFERROR(VLOOKUP($B410,'Raw Stats'!$CM$3:$DC$884,6,FALSE),0)</f>
        <v>12</v>
      </c>
      <c r="BV410">
        <f>IFERROR(VLOOKUP($B410,'Raw Stats'!$CM$3:$DC$884,7,FALSE),0)</f>
        <v>-18</v>
      </c>
      <c r="BW410">
        <f>IFERROR(VLOOKUP($B410,'Raw Stats'!$CM$3:$DC$884,8,FALSE),0)</f>
        <v>24</v>
      </c>
      <c r="BX410">
        <f>IFERROR(VLOOKUP($B410,'Raw Stats'!$CM$3:$DC$884,9,FALSE),0)</f>
        <v>115</v>
      </c>
      <c r="BY410">
        <f>IFERROR(VLOOKUP($B410,'Raw Stats'!$CM$3:$DC$884,10,FALSE),0)</f>
        <v>36</v>
      </c>
      <c r="BZ410">
        <f>IFERROR(VLOOKUP($B410,'Raw Stats'!$CM$3:$DC$884,11,FALSE)+VLOOKUP($B410,'Raw Stats'!$CM$3:$DC$884,12,FALSE),0)</f>
        <v>2</v>
      </c>
      <c r="CA410">
        <f>IFERROR(VLOOKUP($B410,'Raw Stats'!$CM$3:$DC$884,13,FALSE)+VLOOKUP($B410,'Raw Stats'!$CM$3:$DC$884,14,FALSE),0)</f>
        <v>1</v>
      </c>
      <c r="CB410">
        <f>IFERROR(VLOOKUP($B410,'Raw Stats'!$CM$3:$DC$884,15,FALSE),0)</f>
        <v>0</v>
      </c>
      <c r="CC410">
        <f>IFERROR(VLOOKUP($B410,'Raw Stats'!$CM$3:$DC$884,16,FALSE),0)</f>
        <v>96</v>
      </c>
      <c r="CE410">
        <f>IFERROR(VLOOKUP($B410,'Raw Stats'!$BU$3:$CJ$528,3,FALSE),0)</f>
        <v>79</v>
      </c>
      <c r="CF410">
        <f>IFERROR(VLOOKUP($B410,'Raw Stats'!$BU$3:$CJ$528,4,FALSE),0)</f>
        <v>8</v>
      </c>
      <c r="CG410">
        <f>IFERROR(VLOOKUP($B410,'Raw Stats'!$BU$3:$CJ$5288,5,FALSE),0)</f>
        <v>14</v>
      </c>
      <c r="CH410">
        <f>IFERROR(VLOOKUP($B410,'Raw Stats'!$BU$3:$CJ$528,6,FALSE),0)</f>
        <v>22</v>
      </c>
      <c r="CI410">
        <f>IFERROR(VLOOKUP($B410,'Raw Stats'!$BU$3:$CJ$528,7,FALSE),0)</f>
        <v>-1</v>
      </c>
      <c r="CJ410">
        <f>IFERROR(VLOOKUP($B410,'Raw Stats'!$BU$3:$CJ$528,8,FALSE),0)</f>
        <v>18</v>
      </c>
      <c r="CK410">
        <f>IFERROR(VLOOKUP($B410,'Raw Stats'!$BU$3:$CJ$528,9,FALSE),0)</f>
        <v>120</v>
      </c>
      <c r="CL410">
        <f>IFERROR(VLOOKUP($B410,'Raw Stats'!$BU$3:$CJ$528,10,FALSE),0)</f>
        <v>49</v>
      </c>
      <c r="CM410">
        <f>IFERROR(VLOOKUP($B410,'Raw Stats'!$BU$3:$CJ$528,11,FALSE)+VLOOKUP($B410,'Raw Stats'!$BU$3:$CJ$528,12,FALSE),0)</f>
        <v>2</v>
      </c>
      <c r="CN410">
        <f>IFERROR(VLOOKUP($B410,'Raw Stats'!$BU$3:$CJ$528,13,FALSE)+VLOOKUP($B410,'Raw Stats'!$BU$3:$CJ$528,14,FALSE),0)</f>
        <v>0</v>
      </c>
      <c r="CO410">
        <f>IFERROR(VLOOKUP($B410,'Raw Stats'!$BU$3:$CJ$528,15,FALSE),0)</f>
        <v>1</v>
      </c>
      <c r="CP410">
        <f>IFERROR(VLOOKUP($B410,'Raw Stats'!$BU$3:$CJ$528,16,FALSE),0)</f>
        <v>151</v>
      </c>
      <c r="CR410">
        <f>IFERROR(VLOOKUP($B410,'Raw Stats'!$BC$3:$BR$528,3,FALSE),0)</f>
        <v>45</v>
      </c>
      <c r="CS410">
        <f>IFERROR(VLOOKUP($B410,'Raw Stats'!$BC$3:$BR$528,4,FALSE),0)</f>
        <v>5</v>
      </c>
      <c r="CT410">
        <f>IFERROR(VLOOKUP($B410,'Raw Stats'!$BC$3:$BR$5288,5,FALSE),0)</f>
        <v>15</v>
      </c>
      <c r="CU410">
        <f>IFERROR(VLOOKUP($B410,'Raw Stats'!$BC$3:$BR$52888,6,FALSE),0)</f>
        <v>20</v>
      </c>
      <c r="CV410">
        <f>IFERROR(VLOOKUP($B410,'Raw Stats'!$BC$3:$BR$5288,7,FALSE),0)</f>
        <v>3</v>
      </c>
      <c r="CW410">
        <f>IFERROR(VLOOKUP($B410,'Raw Stats'!$BC$3:$BR$5288,8,FALSE),0)</f>
        <v>21</v>
      </c>
      <c r="CX410">
        <f>IFERROR(VLOOKUP($B410,'Raw Stats'!$BC$3:$BR$5288,9,FALSE),0)</f>
        <v>73</v>
      </c>
      <c r="CY410">
        <f>IFERROR(VLOOKUP($B410,'Raw Stats'!$BC$3:$BR$5288,10,FALSE),0)</f>
        <v>34</v>
      </c>
      <c r="CZ410">
        <f>IFERROR(VLOOKUP($B410,'Raw Stats'!$BC$3:$BR$5288,11,FALSE)+VLOOKUP($B410,'Raw Stats'!$BC$3:$BR$5288,12,FALSE),0)</f>
        <v>2</v>
      </c>
      <c r="DA410">
        <f>IFERROR(VLOOKUP($B410,'Raw Stats'!$BC$3:$BR$5288,13,FALSE)+VLOOKUP($B410,'Raw Stats'!$BC$3:$BR$5288,14,FALSE),0)</f>
        <v>1</v>
      </c>
      <c r="DB410">
        <f>IFERROR(VLOOKUP($B410,'Raw Stats'!$BC$3:$BR$5288,15,FALSE),0)</f>
        <v>0</v>
      </c>
      <c r="DC410">
        <f>IFERROR(VLOOKUP($B410,'Raw Stats'!$BC$3:$BR$5288,16,FALSE),0)</f>
        <v>82</v>
      </c>
      <c r="DE410">
        <f>IFERROR(VLOOKUP($B410,'Raw Stats'!$AK$3:$AZ$528,3,FALSE),0)</f>
        <v>32</v>
      </c>
      <c r="DF410">
        <f>IFERROR(VLOOKUP($B410,'Raw Stats'!$AK$3:$AZ$528,4,FALSE),0)</f>
        <v>2</v>
      </c>
      <c r="DG410">
        <f>IFERROR(VLOOKUP($B410,'Raw Stats'!$AK$3:$AZ$528,5,FALSE),0)</f>
        <v>7</v>
      </c>
      <c r="DH410">
        <f>IFERROR(VLOOKUP($B410,'Raw Stats'!$AK$3:$AZ$528,6,FALSE),0)</f>
        <v>9</v>
      </c>
      <c r="DI410">
        <f>IFERROR(VLOOKUP($B410,'Raw Stats'!$AK$3:$AZ$528,7,FALSE),0)</f>
        <v>-3</v>
      </c>
      <c r="DJ410">
        <f>IFERROR(VLOOKUP($B410,'Raw Stats'!$AK$3:$AZ$528,8,FALSE),0)</f>
        <v>12</v>
      </c>
      <c r="DK410">
        <f>IFERROR(VLOOKUP($B410,'Raw Stats'!$AK$3:$AZ$528,9,FALSE),0)</f>
        <v>43</v>
      </c>
      <c r="DL410">
        <f>IFERROR(VLOOKUP($B410,'Raw Stats'!$AK$3:$AZ$528,10,FALSE),0)</f>
        <v>24</v>
      </c>
      <c r="DM410">
        <f>IFERROR(VLOOKUP($B410,'Raw Stats'!$AK$3:$AZ$528,11,FALSE)+VLOOKUP($B410,'Raw Stats'!$AK$3:$AZ$528,12,FALSE),0)</f>
        <v>0</v>
      </c>
      <c r="DN410">
        <f>IFERROR(VLOOKUP($B410,'Raw Stats'!$AK$3:$AZ$528,13,FALSE)+VLOOKUP($B410,'Raw Stats'!$AK$3:$AZ$528,14,FALSE),0)</f>
        <v>0</v>
      </c>
      <c r="DO410">
        <f>IFERROR(VLOOKUP($B410,'Raw Stats'!$AK$3:$AZ$528,15,FALSE),0)</f>
        <v>0</v>
      </c>
      <c r="DP410">
        <f>IFERROR(VLOOKUP($B410,'Raw Stats'!$AK$3:$AZ$528,16,FALSE),0)</f>
        <v>82</v>
      </c>
      <c r="DR410">
        <f>IFERROR(VLOOKUP($B410,'Raw Stats'!$S$3:$AH$528,3,FALSE),0)</f>
        <v>58</v>
      </c>
      <c r="DS410">
        <f>IFERROR(VLOOKUP($B410,'Raw Stats'!$S$3:$AH$528,4,FALSE),0)</f>
        <v>17</v>
      </c>
      <c r="DT410">
        <f>IFERROR(VLOOKUP($B410,'Raw Stats'!$S$3:$AH$528,5,FALSE),0)</f>
        <v>13</v>
      </c>
      <c r="DU410">
        <f>IFERROR(VLOOKUP($B410,'Raw Stats'!$S$3:$AH$528,6,FALSE),0)</f>
        <v>30</v>
      </c>
      <c r="DV410">
        <f>IFERROR(VLOOKUP($B410,'Raw Stats'!$S$3:$AH$528,7,FALSE),0)</f>
        <v>9</v>
      </c>
      <c r="DW410">
        <f>IFERROR(VLOOKUP($B410,'Raw Stats'!$S$3:$AH$528,8,FALSE),0)</f>
        <v>18</v>
      </c>
      <c r="DX410">
        <f>IFERROR(VLOOKUP($B410,'Raw Stats'!$S$3:$AH$528,9,FALSE),0)</f>
        <v>92</v>
      </c>
      <c r="DY410">
        <f>IFERROR(VLOOKUP($B410,'Raw Stats'!$S$3:$AH$528,10,FALSE),0)</f>
        <v>32</v>
      </c>
      <c r="DZ410">
        <f>IFERROR(VLOOKUP($B410,'Raw Stats'!$S$3:$AH$528,11,FALSE)+VLOOKUP($B410,'Raw Stats'!$S$3:$AH$528,12,FALSE),0)</f>
        <v>7</v>
      </c>
      <c r="EA410">
        <f>IFERROR(VLOOKUP($B410,'Raw Stats'!$S$3:$AH$528,13,FALSE)+VLOOKUP($B410,'Raw Stats'!$S$3:$AH$528,14,FALSE),0)</f>
        <v>0</v>
      </c>
      <c r="EB410">
        <f>IFERROR(VLOOKUP($B410,'Raw Stats'!$S$3:$AH$528,15,FALSE),0)</f>
        <v>3</v>
      </c>
      <c r="EC410">
        <f>IFERROR(VLOOKUP($B410,'Raw Stats'!$S$3:$AH$528,16,FALSE),0)</f>
        <v>127</v>
      </c>
    </row>
    <row r="411" spans="1:133" x14ac:dyDescent="0.2">
      <c r="A411">
        <f>IFERROR(VLOOKUP(B411,Sheet2!$W$1:$X$300,2,FALSE),301)</f>
        <v>301</v>
      </c>
      <c r="B411" t="s">
        <v>304</v>
      </c>
      <c r="C411">
        <f t="shared" si="30"/>
        <v>0.47108882330592716</v>
      </c>
      <c r="D411">
        <f t="shared" si="31"/>
        <v>0.58934024410112174</v>
      </c>
      <c r="E411">
        <f t="shared" si="32"/>
        <v>0.69027943870077091</v>
      </c>
      <c r="F411">
        <f t="shared" si="33"/>
        <v>0.62301301670120013</v>
      </c>
      <c r="G411">
        <f t="shared" si="34"/>
        <v>0.72036379385718152</v>
      </c>
      <c r="J411">
        <f>BS411*'Value Calculations'!$D$3</f>
        <v>2.8541480003822652</v>
      </c>
      <c r="K411">
        <f>BT411*'Value Calculations'!$D$4</f>
        <v>5.8610286728036982</v>
      </c>
      <c r="L411">
        <f>BU411*'Value Calculations'!$D$5</f>
        <v>6.6334526263230389</v>
      </c>
      <c r="M411">
        <f>BV411*'Value Calculations'!$D$6</f>
        <v>1.0005194553549028</v>
      </c>
      <c r="N411">
        <f>BW411*'Value Calculations'!$D$7</f>
        <v>1.4061580328734848</v>
      </c>
      <c r="O411">
        <f>BX411*'Value Calculations'!$D$8</f>
        <v>0.71891453356539792</v>
      </c>
      <c r="P411">
        <f>BY411*'Value Calculations'!$D$9</f>
        <v>2.2671451320753011</v>
      </c>
      <c r="Q411">
        <f>BZ411*'Value Calculations'!$D$10</f>
        <v>1.4612658963048188</v>
      </c>
      <c r="R411">
        <f>CA411*'Value Calculations'!$D$11</f>
        <v>0</v>
      </c>
      <c r="S411">
        <f>CB411*'Value Calculations'!$D$12</f>
        <v>0.81388273958941404</v>
      </c>
      <c r="T411">
        <f>CC411*'Value Calculations'!$D$13</f>
        <v>6.1909919556951687</v>
      </c>
      <c r="V411">
        <f>CF411*'Value Calculations'!$D$3</f>
        <v>4.0773542862603787</v>
      </c>
      <c r="W411">
        <f>CG411*'Value Calculations'!$D$4</f>
        <v>9.4427684172948485</v>
      </c>
      <c r="X411">
        <f>CH411*'Value Calculations'!$D$5</f>
        <v>10.348186097063941</v>
      </c>
      <c r="Y411">
        <f>CI411*'Value Calculations'!$D$6</f>
        <v>0.50025972767745142</v>
      </c>
      <c r="Z411">
        <f>CJ411*'Value Calculations'!$D$7</f>
        <v>2.8123160657469697</v>
      </c>
      <c r="AA411">
        <f>CK411*'Value Calculations'!$D$8</f>
        <v>1.2940461604177163</v>
      </c>
      <c r="AB411">
        <f>CL411*'Value Calculations'!$D$9</f>
        <v>2.770955161425368</v>
      </c>
      <c r="AC411">
        <f>CM411*'Value Calculations'!$D$10</f>
        <v>3.2878482666858426</v>
      </c>
      <c r="AD411">
        <f>CN411*'Value Calculations'!$D$11</f>
        <v>0</v>
      </c>
      <c r="AE411">
        <f>CO411*'Value Calculations'!$D$12</f>
        <v>1.6277654791788281</v>
      </c>
      <c r="AF411">
        <f>CP411*'Value Calculations'!$D$13</f>
        <v>9.2176991340350298</v>
      </c>
      <c r="AH411">
        <f>CS411*'Value Calculations'!$D$3</f>
        <v>2.8541480003822652</v>
      </c>
      <c r="AI411">
        <f>CT411*'Value Calculations'!$D$4</f>
        <v>6.5122540808929985</v>
      </c>
      <c r="AJ411">
        <f>CU411*'Value Calculations'!$D$5</f>
        <v>7.1641288364288815</v>
      </c>
      <c r="AK411">
        <f>CV411*'Value Calculations'!$D$6</f>
        <v>1.1255843872742657</v>
      </c>
      <c r="AL411">
        <f>CW411*'Value Calculations'!$D$7</f>
        <v>0.87884877054592803</v>
      </c>
      <c r="AM411">
        <f>CX411*'Value Calculations'!$D$8</f>
        <v>1.2940461604177163</v>
      </c>
      <c r="AN411">
        <f>CY411*'Value Calculations'!$D$9</f>
        <v>2.2671451320753011</v>
      </c>
      <c r="AO411">
        <f>CZ411*'Value Calculations'!$D$10</f>
        <v>1.4612658963048188</v>
      </c>
      <c r="AP411">
        <f>DA411*'Value Calculations'!$D$11</f>
        <v>0</v>
      </c>
      <c r="AQ411">
        <f>DB411*'Value Calculations'!$D$12</f>
        <v>0</v>
      </c>
      <c r="AR411">
        <f>DC411*'Value Calculations'!$D$13</f>
        <v>5.4343151611102041</v>
      </c>
      <c r="AT411">
        <f>DF411*'Value Calculations'!$D$3</f>
        <v>5.7082960007645305</v>
      </c>
      <c r="AU411">
        <f>DG411*'Value Calculations'!$D$4</f>
        <v>6.8378667849376482</v>
      </c>
      <c r="AV411">
        <f>DH411*'Value Calculations'!$D$5</f>
        <v>9.2868336768522539</v>
      </c>
      <c r="AW411">
        <f>DI411*'Value Calculations'!$D$6</f>
        <v>-1.2506493191936285</v>
      </c>
      <c r="AX411">
        <f>DJ411*'Value Calculations'!$D$7</f>
        <v>2.1092370493102273</v>
      </c>
      <c r="AY411">
        <f>DK411*'Value Calculations'!$D$8</f>
        <v>3.3070068544008304</v>
      </c>
      <c r="AZ411">
        <f>DL411*'Value Calculations'!$D$9</f>
        <v>4.9121477861631524</v>
      </c>
      <c r="BA411">
        <f>DM411*'Value Calculations'!$D$10</f>
        <v>3.2878482666858426</v>
      </c>
      <c r="BB411">
        <f>DN411*'Value Calculations'!$D$11</f>
        <v>0</v>
      </c>
      <c r="BC411">
        <f>DO411*'Value Calculations'!$D$12</f>
        <v>0</v>
      </c>
      <c r="BD411">
        <f>DP411*'Value Calculations'!$D$13</f>
        <v>11.281363119266752</v>
      </c>
      <c r="BF411">
        <f>DS411*'Value Calculations'!$D$3</f>
        <v>4.8928251435124546</v>
      </c>
      <c r="BG411">
        <f>DT411*'Value Calculations'!$D$4</f>
        <v>8.7915430092055473</v>
      </c>
      <c r="BH411">
        <f>DU411*'Value Calculations'!$D$5</f>
        <v>10.348186097063941</v>
      </c>
      <c r="BI411">
        <f>DV411*'Value Calculations'!$D$6</f>
        <v>-1.75090904687108</v>
      </c>
      <c r="BJ411">
        <f>DW411*'Value Calculations'!$D$7</f>
        <v>2.9880858198561553</v>
      </c>
      <c r="BK411">
        <f>DX411*'Value Calculations'!$D$8</f>
        <v>2.8037666809050519</v>
      </c>
      <c r="BL411">
        <f>DY411*'Value Calculations'!$D$9</f>
        <v>4.5342902641506022</v>
      </c>
      <c r="BM411">
        <f>DZ411*'Value Calculations'!$D$10</f>
        <v>7.6716459556002992</v>
      </c>
      <c r="BN411">
        <f>EA411*'Value Calculations'!$D$11</f>
        <v>3.9628565920997496</v>
      </c>
      <c r="BO411">
        <f>EB411*'Value Calculations'!$D$12</f>
        <v>1.6277654791788281</v>
      </c>
      <c r="BP411">
        <f>EC411*'Value Calculations'!$D$13</f>
        <v>10.318319926158615</v>
      </c>
      <c r="BR411">
        <f>IFERROR(VLOOKUP($B411,'Raw Stats'!$CM$3:$DC$884,3,FALSE),0)</f>
        <v>62</v>
      </c>
      <c r="BS411">
        <f>IFERROR(VLOOKUP($B411,'Raw Stats'!$CM$3:$DC$884,4,FALSE),0)</f>
        <v>7</v>
      </c>
      <c r="BT411">
        <f>IFERROR(VLOOKUP($B411,'Raw Stats'!$CM$3:$DC$884,5,FALSE),0)</f>
        <v>18</v>
      </c>
      <c r="BU411">
        <f>IFERROR(VLOOKUP($B411,'Raw Stats'!$CM$3:$DC$884,6,FALSE),0)</f>
        <v>25</v>
      </c>
      <c r="BV411">
        <f>IFERROR(VLOOKUP($B411,'Raw Stats'!$CM$3:$DC$884,7,FALSE),0)</f>
        <v>8</v>
      </c>
      <c r="BW411">
        <f>IFERROR(VLOOKUP($B411,'Raw Stats'!$CM$3:$DC$884,8,FALSE),0)</f>
        <v>16</v>
      </c>
      <c r="BX411">
        <f>IFERROR(VLOOKUP($B411,'Raw Stats'!$CM$3:$DC$884,9,FALSE),0)</f>
        <v>10</v>
      </c>
      <c r="BY411">
        <f>IFERROR(VLOOKUP($B411,'Raw Stats'!$CM$3:$DC$884,10,FALSE),0)</f>
        <v>18</v>
      </c>
      <c r="BZ411">
        <f>IFERROR(VLOOKUP($B411,'Raw Stats'!$CM$3:$DC$884,11,FALSE)+VLOOKUP($B411,'Raw Stats'!$CM$3:$DC$884,12,FALSE),0)</f>
        <v>4</v>
      </c>
      <c r="CA411">
        <f>IFERROR(VLOOKUP($B411,'Raw Stats'!$CM$3:$DC$884,13,FALSE)+VLOOKUP($B411,'Raw Stats'!$CM$3:$DC$884,14,FALSE),0)</f>
        <v>0</v>
      </c>
      <c r="CB411">
        <f>IFERROR(VLOOKUP($B411,'Raw Stats'!$CM$3:$DC$884,15,FALSE),0)</f>
        <v>1</v>
      </c>
      <c r="CC411">
        <f>IFERROR(VLOOKUP($B411,'Raw Stats'!$CM$3:$DC$884,16,FALSE),0)</f>
        <v>90</v>
      </c>
      <c r="CE411">
        <f>IFERROR(VLOOKUP($B411,'Raw Stats'!$BU$3:$CJ$528,3,FALSE),0)</f>
        <v>77</v>
      </c>
      <c r="CF411">
        <f>IFERROR(VLOOKUP($B411,'Raw Stats'!$BU$3:$CJ$528,4,FALSE),0)</f>
        <v>10</v>
      </c>
      <c r="CG411">
        <f>IFERROR(VLOOKUP($B411,'Raw Stats'!$BU$3:$CJ$5288,5,FALSE),0)</f>
        <v>29</v>
      </c>
      <c r="CH411">
        <f>IFERROR(VLOOKUP($B411,'Raw Stats'!$BU$3:$CJ$528,6,FALSE),0)</f>
        <v>39</v>
      </c>
      <c r="CI411">
        <f>IFERROR(VLOOKUP($B411,'Raw Stats'!$BU$3:$CJ$528,7,FALSE),0)</f>
        <v>4</v>
      </c>
      <c r="CJ411">
        <f>IFERROR(VLOOKUP($B411,'Raw Stats'!$BU$3:$CJ$528,8,FALSE),0)</f>
        <v>32</v>
      </c>
      <c r="CK411">
        <f>IFERROR(VLOOKUP($B411,'Raw Stats'!$BU$3:$CJ$528,9,FALSE),0)</f>
        <v>18</v>
      </c>
      <c r="CL411">
        <f>IFERROR(VLOOKUP($B411,'Raw Stats'!$BU$3:$CJ$528,10,FALSE),0)</f>
        <v>22</v>
      </c>
      <c r="CM411">
        <f>IFERROR(VLOOKUP($B411,'Raw Stats'!$BU$3:$CJ$528,11,FALSE)+VLOOKUP($B411,'Raw Stats'!$BU$3:$CJ$528,12,FALSE),0)</f>
        <v>9</v>
      </c>
      <c r="CN411">
        <f>IFERROR(VLOOKUP($B411,'Raw Stats'!$BU$3:$CJ$528,13,FALSE)+VLOOKUP($B411,'Raw Stats'!$BU$3:$CJ$528,14,FALSE),0)</f>
        <v>0</v>
      </c>
      <c r="CO411">
        <f>IFERROR(VLOOKUP($B411,'Raw Stats'!$BU$3:$CJ$528,15,FALSE),0)</f>
        <v>2</v>
      </c>
      <c r="CP411">
        <f>IFERROR(VLOOKUP($B411,'Raw Stats'!$BU$3:$CJ$528,16,FALSE),0)</f>
        <v>134</v>
      </c>
      <c r="CR411">
        <f>IFERROR(VLOOKUP($B411,'Raw Stats'!$BC$3:$BR$528,3,FALSE),0)</f>
        <v>42</v>
      </c>
      <c r="CS411">
        <f>IFERROR(VLOOKUP($B411,'Raw Stats'!$BC$3:$BR$528,4,FALSE),0)</f>
        <v>7</v>
      </c>
      <c r="CT411">
        <f>IFERROR(VLOOKUP($B411,'Raw Stats'!$BC$3:$BR$5288,5,FALSE),0)</f>
        <v>20</v>
      </c>
      <c r="CU411">
        <f>IFERROR(VLOOKUP($B411,'Raw Stats'!$BC$3:$BR$52888,6,FALSE),0)</f>
        <v>27</v>
      </c>
      <c r="CV411">
        <f>IFERROR(VLOOKUP($B411,'Raw Stats'!$BC$3:$BR$5288,7,FALSE),0)</f>
        <v>9</v>
      </c>
      <c r="CW411">
        <f>IFERROR(VLOOKUP($B411,'Raw Stats'!$BC$3:$BR$5288,8,FALSE),0)</f>
        <v>10</v>
      </c>
      <c r="CX411">
        <f>IFERROR(VLOOKUP($B411,'Raw Stats'!$BC$3:$BR$5288,9,FALSE),0)</f>
        <v>18</v>
      </c>
      <c r="CY411">
        <f>IFERROR(VLOOKUP($B411,'Raw Stats'!$BC$3:$BR$5288,10,FALSE),0)</f>
        <v>18</v>
      </c>
      <c r="CZ411">
        <f>IFERROR(VLOOKUP($B411,'Raw Stats'!$BC$3:$BR$5288,11,FALSE)+VLOOKUP($B411,'Raw Stats'!$BC$3:$BR$5288,12,FALSE),0)</f>
        <v>4</v>
      </c>
      <c r="DA411">
        <f>IFERROR(VLOOKUP($B411,'Raw Stats'!$BC$3:$BR$5288,13,FALSE)+VLOOKUP($B411,'Raw Stats'!$BC$3:$BR$5288,14,FALSE),0)</f>
        <v>0</v>
      </c>
      <c r="DB411">
        <f>IFERROR(VLOOKUP($B411,'Raw Stats'!$BC$3:$BR$5288,15,FALSE),0)</f>
        <v>0</v>
      </c>
      <c r="DC411">
        <f>IFERROR(VLOOKUP($B411,'Raw Stats'!$BC$3:$BR$5288,16,FALSE),0)</f>
        <v>79</v>
      </c>
      <c r="DE411">
        <f>IFERROR(VLOOKUP($B411,'Raw Stats'!$AK$3:$AZ$528,3,FALSE),0)</f>
        <v>73</v>
      </c>
      <c r="DF411">
        <f>IFERROR(VLOOKUP($B411,'Raw Stats'!$AK$3:$AZ$528,4,FALSE),0)</f>
        <v>14</v>
      </c>
      <c r="DG411">
        <f>IFERROR(VLOOKUP($B411,'Raw Stats'!$AK$3:$AZ$528,5,FALSE),0)</f>
        <v>21</v>
      </c>
      <c r="DH411">
        <f>IFERROR(VLOOKUP($B411,'Raw Stats'!$AK$3:$AZ$528,6,FALSE),0)</f>
        <v>35</v>
      </c>
      <c r="DI411">
        <f>IFERROR(VLOOKUP($B411,'Raw Stats'!$AK$3:$AZ$528,7,FALSE),0)</f>
        <v>-10</v>
      </c>
      <c r="DJ411">
        <f>IFERROR(VLOOKUP($B411,'Raw Stats'!$AK$3:$AZ$528,8,FALSE),0)</f>
        <v>24</v>
      </c>
      <c r="DK411">
        <f>IFERROR(VLOOKUP($B411,'Raw Stats'!$AK$3:$AZ$528,9,FALSE),0)</f>
        <v>46</v>
      </c>
      <c r="DL411">
        <f>IFERROR(VLOOKUP($B411,'Raw Stats'!$AK$3:$AZ$528,10,FALSE),0)</f>
        <v>39</v>
      </c>
      <c r="DM411">
        <f>IFERROR(VLOOKUP($B411,'Raw Stats'!$AK$3:$AZ$528,11,FALSE)+VLOOKUP($B411,'Raw Stats'!$AK$3:$AZ$528,12,FALSE),0)</f>
        <v>9</v>
      </c>
      <c r="DN411">
        <f>IFERROR(VLOOKUP($B411,'Raw Stats'!$AK$3:$AZ$528,13,FALSE)+VLOOKUP($B411,'Raw Stats'!$AK$3:$AZ$528,14,FALSE),0)</f>
        <v>0</v>
      </c>
      <c r="DO411">
        <f>IFERROR(VLOOKUP($B411,'Raw Stats'!$AK$3:$AZ$528,15,FALSE),0)</f>
        <v>0</v>
      </c>
      <c r="DP411">
        <f>IFERROR(VLOOKUP($B411,'Raw Stats'!$AK$3:$AZ$528,16,FALSE),0)</f>
        <v>164</v>
      </c>
      <c r="DR411">
        <f>IFERROR(VLOOKUP($B411,'Raw Stats'!$S$3:$AH$528,3,FALSE),0)</f>
        <v>78</v>
      </c>
      <c r="DS411">
        <f>IFERROR(VLOOKUP($B411,'Raw Stats'!$S$3:$AH$528,4,FALSE),0)</f>
        <v>12</v>
      </c>
      <c r="DT411">
        <f>IFERROR(VLOOKUP($B411,'Raw Stats'!$S$3:$AH$528,5,FALSE),0)</f>
        <v>27</v>
      </c>
      <c r="DU411">
        <f>IFERROR(VLOOKUP($B411,'Raw Stats'!$S$3:$AH$528,6,FALSE),0)</f>
        <v>39</v>
      </c>
      <c r="DV411">
        <f>IFERROR(VLOOKUP($B411,'Raw Stats'!$S$3:$AH$528,7,FALSE),0)</f>
        <v>-14</v>
      </c>
      <c r="DW411">
        <f>IFERROR(VLOOKUP($B411,'Raw Stats'!$S$3:$AH$528,8,FALSE),0)</f>
        <v>34</v>
      </c>
      <c r="DX411">
        <f>IFERROR(VLOOKUP($B411,'Raw Stats'!$S$3:$AH$528,9,FALSE),0)</f>
        <v>39</v>
      </c>
      <c r="DY411">
        <f>IFERROR(VLOOKUP($B411,'Raw Stats'!$S$3:$AH$528,10,FALSE),0)</f>
        <v>36</v>
      </c>
      <c r="DZ411">
        <f>IFERROR(VLOOKUP($B411,'Raw Stats'!$S$3:$AH$528,11,FALSE)+VLOOKUP($B411,'Raw Stats'!$S$3:$AH$528,12,FALSE),0)</f>
        <v>21</v>
      </c>
      <c r="EA411">
        <f>IFERROR(VLOOKUP($B411,'Raw Stats'!$S$3:$AH$528,13,FALSE)+VLOOKUP($B411,'Raw Stats'!$S$3:$AH$528,14,FALSE),0)</f>
        <v>4</v>
      </c>
      <c r="EB411">
        <f>IFERROR(VLOOKUP($B411,'Raw Stats'!$S$3:$AH$528,15,FALSE),0)</f>
        <v>2</v>
      </c>
      <c r="EC411">
        <f>IFERROR(VLOOKUP($B411,'Raw Stats'!$S$3:$AH$528,16,FALSE),0)</f>
        <v>150</v>
      </c>
    </row>
    <row r="412" spans="1:133" x14ac:dyDescent="0.2">
      <c r="A412">
        <f>IFERROR(VLOOKUP(B412,Sheet2!$W$1:$X$300,2,FALSE),301)</f>
        <v>301</v>
      </c>
      <c r="B412" t="s">
        <v>231</v>
      </c>
      <c r="C412">
        <f t="shared" si="30"/>
        <v>0.46945838246554988</v>
      </c>
      <c r="D412">
        <f t="shared" si="31"/>
        <v>0.7056621326670558</v>
      </c>
      <c r="E412">
        <f t="shared" si="32"/>
        <v>0.53618946123238354</v>
      </c>
      <c r="F412">
        <f t="shared" si="33"/>
        <v>0.79820814747196989</v>
      </c>
      <c r="G412">
        <f t="shared" si="34"/>
        <v>0.52684137435878453</v>
      </c>
      <c r="J412">
        <f>BS412*'Value Calculations'!$D$3</f>
        <v>2.8541480003822652</v>
      </c>
      <c r="K412">
        <f>BT412*'Value Calculations'!$D$4</f>
        <v>3.9073524485357991</v>
      </c>
      <c r="L412">
        <f>BU412*'Value Calculations'!$D$5</f>
        <v>5.0414239960055092</v>
      </c>
      <c r="M412">
        <f>BV412*'Value Calculations'!$D$6</f>
        <v>-0.12506493191936285</v>
      </c>
      <c r="N412">
        <f>BW412*'Value Calculations'!$D$7</f>
        <v>4.4821287297842325</v>
      </c>
      <c r="O412">
        <f>BX412*'Value Calculations'!$D$8</f>
        <v>9.4896718430632525</v>
      </c>
      <c r="P412">
        <f>BY412*'Value Calculations'!$D$9</f>
        <v>2.2671451320753011</v>
      </c>
      <c r="Q412">
        <f>BZ412*'Value Calculations'!$D$10</f>
        <v>0</v>
      </c>
      <c r="R412">
        <f>CA412*'Value Calculations'!$D$11</f>
        <v>0</v>
      </c>
      <c r="S412">
        <f>CB412*'Value Calculations'!$D$12</f>
        <v>1.6277654791788281</v>
      </c>
      <c r="T412">
        <f>CC412*'Value Calculations'!$D$13</f>
        <v>6.6037247527415133</v>
      </c>
      <c r="V412">
        <f>CF412*'Value Calculations'!$D$3</f>
        <v>6.1160314293905689</v>
      </c>
      <c r="W412">
        <f>CG412*'Value Calculations'!$D$4</f>
        <v>8.7915430092055473</v>
      </c>
      <c r="X412">
        <f>CH412*'Value Calculations'!$D$5</f>
        <v>11.144200412222705</v>
      </c>
      <c r="Y412">
        <f>CI412*'Value Calculations'!$D$6</f>
        <v>0.50025972767745142</v>
      </c>
      <c r="Z412">
        <f>CJ412*'Value Calculations'!$D$7</f>
        <v>3.1638555739653409</v>
      </c>
      <c r="AA412">
        <f>CK412*'Value Calculations'!$D$8</f>
        <v>10.064803469915571</v>
      </c>
      <c r="AB412">
        <f>CL412*'Value Calculations'!$D$9</f>
        <v>3.7785752201255018</v>
      </c>
      <c r="AC412">
        <f>CM412*'Value Calculations'!$D$10</f>
        <v>1.8265823703810236</v>
      </c>
      <c r="AD412">
        <f>CN412*'Value Calculations'!$D$11</f>
        <v>0.9907141480249374</v>
      </c>
      <c r="AE412">
        <f>CO412*'Value Calculations'!$D$12</f>
        <v>0</v>
      </c>
      <c r="AF412">
        <f>CP412*'Value Calculations'!$D$13</f>
        <v>11.487729517789925</v>
      </c>
      <c r="AH412">
        <f>CS412*'Value Calculations'!$D$3</f>
        <v>1.2232062858781136</v>
      </c>
      <c r="AI412">
        <f>CT412*'Value Calculations'!$D$4</f>
        <v>3.5817397444911494</v>
      </c>
      <c r="AJ412">
        <f>CU412*'Value Calculations'!$D$5</f>
        <v>3.7147334707409017</v>
      </c>
      <c r="AK412">
        <f>CV412*'Value Calculations'!$D$6</f>
        <v>-0.62532465959681427</v>
      </c>
      <c r="AL412">
        <f>CW412*'Value Calculations'!$D$7</f>
        <v>4.2184740986204545</v>
      </c>
      <c r="AM412">
        <f>CX412*'Value Calculations'!$D$8</f>
        <v>5.2480760950274048</v>
      </c>
      <c r="AN412">
        <f>CY412*'Value Calculations'!$D$9</f>
        <v>1.5114300880502007</v>
      </c>
      <c r="AO412">
        <f>CZ412*'Value Calculations'!$D$10</f>
        <v>0</v>
      </c>
      <c r="AP412">
        <f>DA412*'Value Calculations'!$D$11</f>
        <v>0</v>
      </c>
      <c r="AQ412">
        <f>DB412*'Value Calculations'!$D$12</f>
        <v>0</v>
      </c>
      <c r="AR412">
        <f>DC412*'Value Calculations'!$D$13</f>
        <v>6.3285695547106169</v>
      </c>
      <c r="AT412">
        <f>DF412*'Value Calculations'!$D$3</f>
        <v>8.1547085725207573</v>
      </c>
      <c r="AU412">
        <f>DG412*'Value Calculations'!$D$4</f>
        <v>6.1866413768483488</v>
      </c>
      <c r="AV412">
        <f>DH412*'Value Calculations'!$D$5</f>
        <v>10.348186097063941</v>
      </c>
      <c r="AW412">
        <f>DI412*'Value Calculations'!$D$6</f>
        <v>0.50025972767745142</v>
      </c>
      <c r="AX412">
        <f>DJ412*'Value Calculations'!$D$7</f>
        <v>6.8550204102582386</v>
      </c>
      <c r="AY412">
        <f>DK412*'Value Calculations'!$D$8</f>
        <v>9.4896718430632525</v>
      </c>
      <c r="AZ412">
        <f>DL412*'Value Calculations'!$D$9</f>
        <v>3.4007176981129517</v>
      </c>
      <c r="BA412">
        <f>DM412*'Value Calculations'!$D$10</f>
        <v>0.36531647407620471</v>
      </c>
      <c r="BB412">
        <f>DN412*'Value Calculations'!$D$11</f>
        <v>1.9814282960498748</v>
      </c>
      <c r="BC412">
        <f>DO412*'Value Calculations'!$D$12</f>
        <v>4.0694136979470699</v>
      </c>
      <c r="BD412">
        <f>DP412*'Value Calculations'!$D$13</f>
        <v>14.101703899083439</v>
      </c>
      <c r="BF412">
        <f>DS412*'Value Calculations'!$D$3</f>
        <v>4.0773542862603787</v>
      </c>
      <c r="BG412">
        <f>DT412*'Value Calculations'!$D$4</f>
        <v>5.2098032647143988</v>
      </c>
      <c r="BH412">
        <f>DU412*'Value Calculations'!$D$5</f>
        <v>6.8987907313759607</v>
      </c>
      <c r="BI412">
        <f>DV412*'Value Calculations'!$D$6</f>
        <v>-1.2506493191936285</v>
      </c>
      <c r="BJ412">
        <f>DW412*'Value Calculations'!$D$7</f>
        <v>5.6246321314939394</v>
      </c>
      <c r="BK412">
        <f>DX412*'Value Calculations'!$D$8</f>
        <v>7.0453624289408996</v>
      </c>
      <c r="BL412">
        <f>DY412*'Value Calculations'!$D$9</f>
        <v>2.0152401174002676</v>
      </c>
      <c r="BM412">
        <f>DZ412*'Value Calculations'!$D$10</f>
        <v>1.0959494222286141</v>
      </c>
      <c r="BN412">
        <f>EA412*'Value Calculations'!$D$11</f>
        <v>0</v>
      </c>
      <c r="BO412">
        <f>EB412*'Value Calculations'!$D$12</f>
        <v>0.81388273958941404</v>
      </c>
      <c r="BP412">
        <f>EC412*'Value Calculations'!$D$13</f>
        <v>11.143785520251303</v>
      </c>
      <c r="BR412">
        <f>IFERROR(VLOOKUP($B412,'Raw Stats'!$CM$3:$DC$884,3,FALSE),0)</f>
        <v>77</v>
      </c>
      <c r="BS412">
        <f>IFERROR(VLOOKUP($B412,'Raw Stats'!$CM$3:$DC$884,4,FALSE),0)</f>
        <v>7</v>
      </c>
      <c r="BT412">
        <f>IFERROR(VLOOKUP($B412,'Raw Stats'!$CM$3:$DC$884,5,FALSE),0)</f>
        <v>12</v>
      </c>
      <c r="BU412">
        <f>IFERROR(VLOOKUP($B412,'Raw Stats'!$CM$3:$DC$884,6,FALSE),0)</f>
        <v>19</v>
      </c>
      <c r="BV412">
        <f>IFERROR(VLOOKUP($B412,'Raw Stats'!$CM$3:$DC$884,7,FALSE),0)</f>
        <v>-1</v>
      </c>
      <c r="BW412">
        <f>IFERROR(VLOOKUP($B412,'Raw Stats'!$CM$3:$DC$884,8,FALSE),0)</f>
        <v>51</v>
      </c>
      <c r="BX412">
        <f>IFERROR(VLOOKUP($B412,'Raw Stats'!$CM$3:$DC$884,9,FALSE),0)</f>
        <v>132</v>
      </c>
      <c r="BY412">
        <f>IFERROR(VLOOKUP($B412,'Raw Stats'!$CM$3:$DC$884,10,FALSE),0)</f>
        <v>18</v>
      </c>
      <c r="BZ412">
        <f>IFERROR(VLOOKUP($B412,'Raw Stats'!$CM$3:$DC$884,11,FALSE)+VLOOKUP($B412,'Raw Stats'!$CM$3:$DC$884,12,FALSE),0)</f>
        <v>0</v>
      </c>
      <c r="CA412">
        <f>IFERROR(VLOOKUP($B412,'Raw Stats'!$CM$3:$DC$884,13,FALSE)+VLOOKUP($B412,'Raw Stats'!$CM$3:$DC$884,14,FALSE),0)</f>
        <v>0</v>
      </c>
      <c r="CB412">
        <f>IFERROR(VLOOKUP($B412,'Raw Stats'!$CM$3:$DC$884,15,FALSE),0)</f>
        <v>2</v>
      </c>
      <c r="CC412">
        <f>IFERROR(VLOOKUP($B412,'Raw Stats'!$CM$3:$DC$884,16,FALSE),0)</f>
        <v>96</v>
      </c>
      <c r="CE412">
        <f>IFERROR(VLOOKUP($B412,'Raw Stats'!$BU$3:$CJ$528,3,FALSE),0)</f>
        <v>82</v>
      </c>
      <c r="CF412">
        <f>IFERROR(VLOOKUP($B412,'Raw Stats'!$BU$3:$CJ$528,4,FALSE),0)</f>
        <v>15</v>
      </c>
      <c r="CG412">
        <f>IFERROR(VLOOKUP($B412,'Raw Stats'!$BU$3:$CJ$5288,5,FALSE),0)</f>
        <v>27</v>
      </c>
      <c r="CH412">
        <f>IFERROR(VLOOKUP($B412,'Raw Stats'!$BU$3:$CJ$528,6,FALSE),0)</f>
        <v>42</v>
      </c>
      <c r="CI412">
        <f>IFERROR(VLOOKUP($B412,'Raw Stats'!$BU$3:$CJ$528,7,FALSE),0)</f>
        <v>4</v>
      </c>
      <c r="CJ412">
        <f>IFERROR(VLOOKUP($B412,'Raw Stats'!$BU$3:$CJ$528,8,FALSE),0)</f>
        <v>36</v>
      </c>
      <c r="CK412">
        <f>IFERROR(VLOOKUP($B412,'Raw Stats'!$BU$3:$CJ$528,9,FALSE),0)</f>
        <v>140</v>
      </c>
      <c r="CL412">
        <f>IFERROR(VLOOKUP($B412,'Raw Stats'!$BU$3:$CJ$528,10,FALSE),0)</f>
        <v>30</v>
      </c>
      <c r="CM412">
        <f>IFERROR(VLOOKUP($B412,'Raw Stats'!$BU$3:$CJ$528,11,FALSE)+VLOOKUP($B412,'Raw Stats'!$BU$3:$CJ$528,12,FALSE),0)</f>
        <v>5</v>
      </c>
      <c r="CN412">
        <f>IFERROR(VLOOKUP($B412,'Raw Stats'!$BU$3:$CJ$528,13,FALSE)+VLOOKUP($B412,'Raw Stats'!$BU$3:$CJ$528,14,FALSE),0)</f>
        <v>1</v>
      </c>
      <c r="CO412">
        <f>IFERROR(VLOOKUP($B412,'Raw Stats'!$BU$3:$CJ$528,15,FALSE),0)</f>
        <v>0</v>
      </c>
      <c r="CP412">
        <f>IFERROR(VLOOKUP($B412,'Raw Stats'!$BU$3:$CJ$528,16,FALSE),0)</f>
        <v>167</v>
      </c>
      <c r="CR412">
        <f>IFERROR(VLOOKUP($B412,'Raw Stats'!$BC$3:$BR$528,3,FALSE),0)</f>
        <v>47</v>
      </c>
      <c r="CS412">
        <f>IFERROR(VLOOKUP($B412,'Raw Stats'!$BC$3:$BR$528,4,FALSE),0)</f>
        <v>3</v>
      </c>
      <c r="CT412">
        <f>IFERROR(VLOOKUP($B412,'Raw Stats'!$BC$3:$BR$5288,5,FALSE),0)</f>
        <v>11</v>
      </c>
      <c r="CU412">
        <f>IFERROR(VLOOKUP($B412,'Raw Stats'!$BC$3:$BR$52888,6,FALSE),0)</f>
        <v>14</v>
      </c>
      <c r="CV412">
        <f>IFERROR(VLOOKUP($B412,'Raw Stats'!$BC$3:$BR$5288,7,FALSE),0)</f>
        <v>-5</v>
      </c>
      <c r="CW412">
        <f>IFERROR(VLOOKUP($B412,'Raw Stats'!$BC$3:$BR$5288,8,FALSE),0)</f>
        <v>48</v>
      </c>
      <c r="CX412">
        <f>IFERROR(VLOOKUP($B412,'Raw Stats'!$BC$3:$BR$5288,9,FALSE),0)</f>
        <v>73</v>
      </c>
      <c r="CY412">
        <f>IFERROR(VLOOKUP($B412,'Raw Stats'!$BC$3:$BR$5288,10,FALSE),0)</f>
        <v>12</v>
      </c>
      <c r="CZ412">
        <f>IFERROR(VLOOKUP($B412,'Raw Stats'!$BC$3:$BR$5288,11,FALSE)+VLOOKUP($B412,'Raw Stats'!$BC$3:$BR$5288,12,FALSE),0)</f>
        <v>0</v>
      </c>
      <c r="DA412">
        <f>IFERROR(VLOOKUP($B412,'Raw Stats'!$BC$3:$BR$5288,13,FALSE)+VLOOKUP($B412,'Raw Stats'!$BC$3:$BR$5288,14,FALSE),0)</f>
        <v>0</v>
      </c>
      <c r="DB412">
        <f>IFERROR(VLOOKUP($B412,'Raw Stats'!$BC$3:$BR$5288,15,FALSE),0)</f>
        <v>0</v>
      </c>
      <c r="DC412">
        <f>IFERROR(VLOOKUP($B412,'Raw Stats'!$BC$3:$BR$5288,16,FALSE),0)</f>
        <v>92</v>
      </c>
      <c r="DE412">
        <f>IFERROR(VLOOKUP($B412,'Raw Stats'!$AK$3:$AZ$528,3,FALSE),0)</f>
        <v>82</v>
      </c>
      <c r="DF412">
        <f>IFERROR(VLOOKUP($B412,'Raw Stats'!$AK$3:$AZ$528,4,FALSE),0)</f>
        <v>20</v>
      </c>
      <c r="DG412">
        <f>IFERROR(VLOOKUP($B412,'Raw Stats'!$AK$3:$AZ$528,5,FALSE),0)</f>
        <v>19</v>
      </c>
      <c r="DH412">
        <f>IFERROR(VLOOKUP($B412,'Raw Stats'!$AK$3:$AZ$528,6,FALSE),0)</f>
        <v>39</v>
      </c>
      <c r="DI412">
        <f>IFERROR(VLOOKUP($B412,'Raw Stats'!$AK$3:$AZ$528,7,FALSE),0)</f>
        <v>4</v>
      </c>
      <c r="DJ412">
        <f>IFERROR(VLOOKUP($B412,'Raw Stats'!$AK$3:$AZ$528,8,FALSE),0)</f>
        <v>78</v>
      </c>
      <c r="DK412">
        <f>IFERROR(VLOOKUP($B412,'Raw Stats'!$AK$3:$AZ$528,9,FALSE),0)</f>
        <v>132</v>
      </c>
      <c r="DL412">
        <f>IFERROR(VLOOKUP($B412,'Raw Stats'!$AK$3:$AZ$528,10,FALSE),0)</f>
        <v>27</v>
      </c>
      <c r="DM412">
        <f>IFERROR(VLOOKUP($B412,'Raw Stats'!$AK$3:$AZ$528,11,FALSE)+VLOOKUP($B412,'Raw Stats'!$AK$3:$AZ$528,12,FALSE),0)</f>
        <v>1</v>
      </c>
      <c r="DN412">
        <f>IFERROR(VLOOKUP($B412,'Raw Stats'!$AK$3:$AZ$528,13,FALSE)+VLOOKUP($B412,'Raw Stats'!$AK$3:$AZ$528,14,FALSE),0)</f>
        <v>2</v>
      </c>
      <c r="DO412">
        <f>IFERROR(VLOOKUP($B412,'Raw Stats'!$AK$3:$AZ$528,15,FALSE),0)</f>
        <v>5</v>
      </c>
      <c r="DP412">
        <f>IFERROR(VLOOKUP($B412,'Raw Stats'!$AK$3:$AZ$528,16,FALSE),0)</f>
        <v>205</v>
      </c>
      <c r="DR412">
        <f>IFERROR(VLOOKUP($B412,'Raw Stats'!$S$3:$AH$528,3,FALSE),0)</f>
        <v>81</v>
      </c>
      <c r="DS412">
        <f>IFERROR(VLOOKUP($B412,'Raw Stats'!$S$3:$AH$528,4,FALSE),0)</f>
        <v>10</v>
      </c>
      <c r="DT412">
        <f>IFERROR(VLOOKUP($B412,'Raw Stats'!$S$3:$AH$528,5,FALSE),0)</f>
        <v>16</v>
      </c>
      <c r="DU412">
        <f>IFERROR(VLOOKUP($B412,'Raw Stats'!$S$3:$AH$528,6,FALSE),0)</f>
        <v>26</v>
      </c>
      <c r="DV412">
        <f>IFERROR(VLOOKUP($B412,'Raw Stats'!$S$3:$AH$528,7,FALSE),0)</f>
        <v>-10</v>
      </c>
      <c r="DW412">
        <f>IFERROR(VLOOKUP($B412,'Raw Stats'!$S$3:$AH$528,8,FALSE),0)</f>
        <v>64</v>
      </c>
      <c r="DX412">
        <f>IFERROR(VLOOKUP($B412,'Raw Stats'!$S$3:$AH$528,9,FALSE),0)</f>
        <v>98</v>
      </c>
      <c r="DY412">
        <f>IFERROR(VLOOKUP($B412,'Raw Stats'!$S$3:$AH$528,10,FALSE),0)</f>
        <v>16</v>
      </c>
      <c r="DZ412">
        <f>IFERROR(VLOOKUP($B412,'Raw Stats'!$S$3:$AH$528,11,FALSE)+VLOOKUP($B412,'Raw Stats'!$S$3:$AH$528,12,FALSE),0)</f>
        <v>3</v>
      </c>
      <c r="EA412">
        <f>IFERROR(VLOOKUP($B412,'Raw Stats'!$S$3:$AH$528,13,FALSE)+VLOOKUP($B412,'Raw Stats'!$S$3:$AH$528,14,FALSE),0)</f>
        <v>0</v>
      </c>
      <c r="EB412">
        <f>IFERROR(VLOOKUP($B412,'Raw Stats'!$S$3:$AH$528,15,FALSE),0)</f>
        <v>1</v>
      </c>
      <c r="EC412">
        <f>IFERROR(VLOOKUP($B412,'Raw Stats'!$S$3:$AH$528,16,FALSE),0)</f>
        <v>162</v>
      </c>
    </row>
    <row r="413" spans="1:133" x14ac:dyDescent="0.2">
      <c r="A413">
        <f>IFERROR(VLOOKUP(B413,Sheet2!$W$1:$X$300,2,FALSE),301)</f>
        <v>301</v>
      </c>
      <c r="B413" t="s">
        <v>262</v>
      </c>
      <c r="C413">
        <f t="shared" si="30"/>
        <v>0.46655533423522788</v>
      </c>
      <c r="D413">
        <f t="shared" si="31"/>
        <v>0.65916327931780971</v>
      </c>
      <c r="E413">
        <f t="shared" si="32"/>
        <v>0.48810835167122657</v>
      </c>
      <c r="F413">
        <f t="shared" si="33"/>
        <v>0.82512633542701308</v>
      </c>
      <c r="G413">
        <f t="shared" si="34"/>
        <v>0.92800673325479621</v>
      </c>
      <c r="J413">
        <f>BS413*'Value Calculations'!$D$3</f>
        <v>3.6696188576343411</v>
      </c>
      <c r="K413">
        <f>BT413*'Value Calculations'!$D$4</f>
        <v>3.2561270404464993</v>
      </c>
      <c r="L413">
        <f>BU413*'Value Calculations'!$D$5</f>
        <v>5.0414239960055092</v>
      </c>
      <c r="M413">
        <f>BV413*'Value Calculations'!$D$6</f>
        <v>0.37519479575808856</v>
      </c>
      <c r="N413">
        <f>BW413*'Value Calculations'!$D$7</f>
        <v>0.70307901643674242</v>
      </c>
      <c r="O413">
        <f>BX413*'Value Calculations'!$D$8</f>
        <v>0.79080598692193771</v>
      </c>
      <c r="P413">
        <f>BY413*'Value Calculations'!$D$9</f>
        <v>2.3930976394128178</v>
      </c>
      <c r="Q413">
        <f>BZ413*'Value Calculations'!$D$10</f>
        <v>0.36531647407620471</v>
      </c>
      <c r="R413">
        <f>CA413*'Value Calculations'!$D$11</f>
        <v>0</v>
      </c>
      <c r="S413">
        <f>CB413*'Value Calculations'!$D$12</f>
        <v>1.6277654791788281</v>
      </c>
      <c r="T413">
        <f>CC413*'Value Calculations'!$D$13</f>
        <v>5.5718927601256514</v>
      </c>
      <c r="V413">
        <f>CF413*'Value Calculations'!$D$3</f>
        <v>5.300560572138493</v>
      </c>
      <c r="W413">
        <f>CG413*'Value Calculations'!$D$4</f>
        <v>7.1634794889822988</v>
      </c>
      <c r="X413">
        <f>CH413*'Value Calculations'!$D$5</f>
        <v>9.2868336768522539</v>
      </c>
      <c r="Y413">
        <f>CI413*'Value Calculations'!$D$6</f>
        <v>0.75038959151617712</v>
      </c>
      <c r="Z413">
        <f>CJ413*'Value Calculations'!$D$7</f>
        <v>2.2850068034194129</v>
      </c>
      <c r="AA413">
        <f>CK413*'Value Calculations'!$D$8</f>
        <v>1.365937613774256</v>
      </c>
      <c r="AB413">
        <f>CL413*'Value Calculations'!$D$9</f>
        <v>2.770955161425368</v>
      </c>
      <c r="AC413">
        <f>CM413*'Value Calculations'!$D$10</f>
        <v>2.9225317926096377</v>
      </c>
      <c r="AD413">
        <f>CN413*'Value Calculations'!$D$11</f>
        <v>0</v>
      </c>
      <c r="AE413">
        <f>CO413*'Value Calculations'!$D$12</f>
        <v>0.81388273958941404</v>
      </c>
      <c r="AF413">
        <f>CP413*'Value Calculations'!$D$13</f>
        <v>5.5718927601256514</v>
      </c>
      <c r="AH413">
        <f>CS413*'Value Calculations'!$D$3</f>
        <v>3.6696188576343411</v>
      </c>
      <c r="AI413">
        <f>CT413*'Value Calculations'!$D$4</f>
        <v>2.2792889283125497</v>
      </c>
      <c r="AJ413">
        <f>CU413*'Value Calculations'!$D$5</f>
        <v>4.2454096808467447</v>
      </c>
      <c r="AK413">
        <f>CV413*'Value Calculations'!$D$6</f>
        <v>-1.2506493191936285</v>
      </c>
      <c r="AL413">
        <f>CW413*'Value Calculations'!$D$7</f>
        <v>2.1092370493102273</v>
      </c>
      <c r="AM413">
        <f>CX413*'Value Calculations'!$D$8</f>
        <v>2.4443094141223529</v>
      </c>
      <c r="AN413">
        <f>CY413*'Value Calculations'!$D$9</f>
        <v>2.5190501467503346</v>
      </c>
      <c r="AO413">
        <f>CZ413*'Value Calculations'!$D$10</f>
        <v>1.0959494222286141</v>
      </c>
      <c r="AP413">
        <f>DA413*'Value Calculations'!$D$11</f>
        <v>0</v>
      </c>
      <c r="AQ413">
        <f>DB413*'Value Calculations'!$D$12</f>
        <v>0.81388273958941404</v>
      </c>
      <c r="AR413">
        <f>DC413*'Value Calculations'!$D$13</f>
        <v>5.5031039606179277</v>
      </c>
      <c r="AT413">
        <f>DF413*'Value Calculations'!$D$3</f>
        <v>9.3779148583988725</v>
      </c>
      <c r="AU413">
        <f>DG413*'Value Calculations'!$D$4</f>
        <v>9.1171557132501988</v>
      </c>
      <c r="AV413">
        <f>DH413*'Value Calculations'!$D$5</f>
        <v>13.532243357698999</v>
      </c>
      <c r="AW413">
        <f>DI413*'Value Calculations'!$D$6</f>
        <v>0</v>
      </c>
      <c r="AX413">
        <f>DJ413*'Value Calculations'!$D$7</f>
        <v>4.4821287297842325</v>
      </c>
      <c r="AY413">
        <f>DK413*'Value Calculations'!$D$8</f>
        <v>4.0259213879662283</v>
      </c>
      <c r="AZ413">
        <f>DL413*'Value Calculations'!$D$9</f>
        <v>4.0304802348005353</v>
      </c>
      <c r="BA413">
        <f>DM413*'Value Calculations'!$D$10</f>
        <v>3.6531647407620471</v>
      </c>
      <c r="BB413">
        <f>DN413*'Value Calculations'!$D$11</f>
        <v>0</v>
      </c>
      <c r="BC413">
        <f>DO413*'Value Calculations'!$D$12</f>
        <v>1.6277654791788281</v>
      </c>
      <c r="BD413">
        <f>DP413*'Value Calculations'!$D$13</f>
        <v>11.212574319759028</v>
      </c>
      <c r="BF413">
        <f>DS413*'Value Calculations'!$D$3</f>
        <v>11.824327430155099</v>
      </c>
      <c r="BG413">
        <f>DT413*'Value Calculations'!$D$4</f>
        <v>9.4427684172948485</v>
      </c>
      <c r="BH413">
        <f>DU413*'Value Calculations'!$D$5</f>
        <v>15.38961009306945</v>
      </c>
      <c r="BI413">
        <f>DV413*'Value Calculations'!$D$6</f>
        <v>1.75090904687108</v>
      </c>
      <c r="BJ413">
        <f>DW413*'Value Calculations'!$D$7</f>
        <v>5.2730926232755682</v>
      </c>
      <c r="BK413">
        <f>DX413*'Value Calculations'!$D$8</f>
        <v>3.1632239476877508</v>
      </c>
      <c r="BL413">
        <f>DY413*'Value Calculations'!$D$9</f>
        <v>3.1488126834379182</v>
      </c>
      <c r="BM413">
        <f>DZ413*'Value Calculations'!$D$10</f>
        <v>5.4797471111430704</v>
      </c>
      <c r="BN413">
        <f>EA413*'Value Calculations'!$D$11</f>
        <v>0</v>
      </c>
      <c r="BO413">
        <f>EB413*'Value Calculations'!$D$12</f>
        <v>3.2555309583576562</v>
      </c>
      <c r="BP413">
        <f>EC413*'Value Calculations'!$D$13</f>
        <v>16.440523082346058</v>
      </c>
      <c r="BR413">
        <f>IFERROR(VLOOKUP($B413,'Raw Stats'!$CM$3:$DC$884,3,FALSE),0)</f>
        <v>51</v>
      </c>
      <c r="BS413">
        <f>IFERROR(VLOOKUP($B413,'Raw Stats'!$CM$3:$DC$884,4,FALSE),0)</f>
        <v>9</v>
      </c>
      <c r="BT413">
        <f>IFERROR(VLOOKUP($B413,'Raw Stats'!$CM$3:$DC$884,5,FALSE),0)</f>
        <v>10</v>
      </c>
      <c r="BU413">
        <f>IFERROR(VLOOKUP($B413,'Raw Stats'!$CM$3:$DC$884,6,FALSE),0)</f>
        <v>19</v>
      </c>
      <c r="BV413">
        <f>IFERROR(VLOOKUP($B413,'Raw Stats'!$CM$3:$DC$884,7,FALSE),0)</f>
        <v>3</v>
      </c>
      <c r="BW413">
        <f>IFERROR(VLOOKUP($B413,'Raw Stats'!$CM$3:$DC$884,8,FALSE),0)</f>
        <v>8</v>
      </c>
      <c r="BX413">
        <f>IFERROR(VLOOKUP($B413,'Raw Stats'!$CM$3:$DC$884,9,FALSE),0)</f>
        <v>11</v>
      </c>
      <c r="BY413">
        <f>IFERROR(VLOOKUP($B413,'Raw Stats'!$CM$3:$DC$884,10,FALSE),0)</f>
        <v>19</v>
      </c>
      <c r="BZ413">
        <f>IFERROR(VLOOKUP($B413,'Raw Stats'!$CM$3:$DC$884,11,FALSE)+VLOOKUP($B413,'Raw Stats'!$CM$3:$DC$884,12,FALSE),0)</f>
        <v>1</v>
      </c>
      <c r="CA413">
        <f>IFERROR(VLOOKUP($B413,'Raw Stats'!$CM$3:$DC$884,13,FALSE)+VLOOKUP($B413,'Raw Stats'!$CM$3:$DC$884,14,FALSE),0)</f>
        <v>0</v>
      </c>
      <c r="CB413">
        <f>IFERROR(VLOOKUP($B413,'Raw Stats'!$CM$3:$DC$884,15,FALSE),0)</f>
        <v>2</v>
      </c>
      <c r="CC413">
        <f>IFERROR(VLOOKUP($B413,'Raw Stats'!$CM$3:$DC$884,16,FALSE),0)</f>
        <v>81</v>
      </c>
      <c r="CE413">
        <f>IFERROR(VLOOKUP($B413,'Raw Stats'!$BU$3:$CJ$528,3,FALSE),0)</f>
        <v>58</v>
      </c>
      <c r="CF413">
        <f>IFERROR(VLOOKUP($B413,'Raw Stats'!$BU$3:$CJ$528,4,FALSE),0)</f>
        <v>13</v>
      </c>
      <c r="CG413">
        <f>IFERROR(VLOOKUP($B413,'Raw Stats'!$BU$3:$CJ$5288,5,FALSE),0)</f>
        <v>22</v>
      </c>
      <c r="CH413">
        <f>IFERROR(VLOOKUP($B413,'Raw Stats'!$BU$3:$CJ$528,6,FALSE),0)</f>
        <v>35</v>
      </c>
      <c r="CI413">
        <f>IFERROR(VLOOKUP($B413,'Raw Stats'!$BU$3:$CJ$528,7,FALSE),0)</f>
        <v>6</v>
      </c>
      <c r="CJ413">
        <f>IFERROR(VLOOKUP($B413,'Raw Stats'!$BU$3:$CJ$528,8,FALSE),0)</f>
        <v>26</v>
      </c>
      <c r="CK413">
        <f>IFERROR(VLOOKUP($B413,'Raw Stats'!$BU$3:$CJ$528,9,FALSE),0)</f>
        <v>19</v>
      </c>
      <c r="CL413">
        <f>IFERROR(VLOOKUP($B413,'Raw Stats'!$BU$3:$CJ$528,10,FALSE),0)</f>
        <v>22</v>
      </c>
      <c r="CM413">
        <f>IFERROR(VLOOKUP($B413,'Raw Stats'!$BU$3:$CJ$528,11,FALSE)+VLOOKUP($B413,'Raw Stats'!$BU$3:$CJ$528,12,FALSE),0)</f>
        <v>8</v>
      </c>
      <c r="CN413">
        <f>IFERROR(VLOOKUP($B413,'Raw Stats'!$BU$3:$CJ$528,13,FALSE)+VLOOKUP($B413,'Raw Stats'!$BU$3:$CJ$528,14,FALSE),0)</f>
        <v>0</v>
      </c>
      <c r="CO413">
        <f>IFERROR(VLOOKUP($B413,'Raw Stats'!$BU$3:$CJ$528,15,FALSE),0)</f>
        <v>1</v>
      </c>
      <c r="CP413">
        <f>IFERROR(VLOOKUP($B413,'Raw Stats'!$BU$3:$CJ$528,16,FALSE),0)</f>
        <v>81</v>
      </c>
      <c r="CR413">
        <f>IFERROR(VLOOKUP($B413,'Raw Stats'!$BC$3:$BR$528,3,FALSE),0)</f>
        <v>48</v>
      </c>
      <c r="CS413">
        <f>IFERROR(VLOOKUP($B413,'Raw Stats'!$BC$3:$BR$528,4,FALSE),0)</f>
        <v>9</v>
      </c>
      <c r="CT413">
        <f>IFERROR(VLOOKUP($B413,'Raw Stats'!$BC$3:$BR$5288,5,FALSE),0)</f>
        <v>7</v>
      </c>
      <c r="CU413">
        <f>IFERROR(VLOOKUP($B413,'Raw Stats'!$BC$3:$BR$52888,6,FALSE),0)</f>
        <v>16</v>
      </c>
      <c r="CV413">
        <f>IFERROR(VLOOKUP($B413,'Raw Stats'!$BC$3:$BR$5288,7,FALSE),0)</f>
        <v>-10</v>
      </c>
      <c r="CW413">
        <f>IFERROR(VLOOKUP($B413,'Raw Stats'!$BC$3:$BR$5288,8,FALSE),0)</f>
        <v>24</v>
      </c>
      <c r="CX413">
        <f>IFERROR(VLOOKUP($B413,'Raw Stats'!$BC$3:$BR$5288,9,FALSE),0)</f>
        <v>34</v>
      </c>
      <c r="CY413">
        <f>IFERROR(VLOOKUP($B413,'Raw Stats'!$BC$3:$BR$5288,10,FALSE),0)</f>
        <v>20</v>
      </c>
      <c r="CZ413">
        <f>IFERROR(VLOOKUP($B413,'Raw Stats'!$BC$3:$BR$5288,11,FALSE)+VLOOKUP($B413,'Raw Stats'!$BC$3:$BR$5288,12,FALSE),0)</f>
        <v>3</v>
      </c>
      <c r="DA413">
        <f>IFERROR(VLOOKUP($B413,'Raw Stats'!$BC$3:$BR$5288,13,FALSE)+VLOOKUP($B413,'Raw Stats'!$BC$3:$BR$5288,14,FALSE),0)</f>
        <v>0</v>
      </c>
      <c r="DB413">
        <f>IFERROR(VLOOKUP($B413,'Raw Stats'!$BC$3:$BR$5288,15,FALSE),0)</f>
        <v>1</v>
      </c>
      <c r="DC413">
        <f>IFERROR(VLOOKUP($B413,'Raw Stats'!$BC$3:$BR$5288,16,FALSE),0)</f>
        <v>80</v>
      </c>
      <c r="DE413">
        <f>IFERROR(VLOOKUP($B413,'Raw Stats'!$AK$3:$AZ$528,3,FALSE),0)</f>
        <v>74</v>
      </c>
      <c r="DF413">
        <f>IFERROR(VLOOKUP($B413,'Raw Stats'!$AK$3:$AZ$528,4,FALSE),0)</f>
        <v>23</v>
      </c>
      <c r="DG413">
        <f>IFERROR(VLOOKUP($B413,'Raw Stats'!$AK$3:$AZ$528,5,FALSE),0)</f>
        <v>28</v>
      </c>
      <c r="DH413">
        <f>IFERROR(VLOOKUP($B413,'Raw Stats'!$AK$3:$AZ$528,6,FALSE),0)</f>
        <v>51</v>
      </c>
      <c r="DI413">
        <f>IFERROR(VLOOKUP($B413,'Raw Stats'!$AK$3:$AZ$528,7,FALSE),0)</f>
        <v>0</v>
      </c>
      <c r="DJ413">
        <f>IFERROR(VLOOKUP($B413,'Raw Stats'!$AK$3:$AZ$528,8,FALSE),0)</f>
        <v>51</v>
      </c>
      <c r="DK413">
        <f>IFERROR(VLOOKUP($B413,'Raw Stats'!$AK$3:$AZ$528,9,FALSE),0)</f>
        <v>56</v>
      </c>
      <c r="DL413">
        <f>IFERROR(VLOOKUP($B413,'Raw Stats'!$AK$3:$AZ$528,10,FALSE),0)</f>
        <v>32</v>
      </c>
      <c r="DM413">
        <f>IFERROR(VLOOKUP($B413,'Raw Stats'!$AK$3:$AZ$528,11,FALSE)+VLOOKUP($B413,'Raw Stats'!$AK$3:$AZ$528,12,FALSE),0)</f>
        <v>10</v>
      </c>
      <c r="DN413">
        <f>IFERROR(VLOOKUP($B413,'Raw Stats'!$AK$3:$AZ$528,13,FALSE)+VLOOKUP($B413,'Raw Stats'!$AK$3:$AZ$528,14,FALSE),0)</f>
        <v>0</v>
      </c>
      <c r="DO413">
        <f>IFERROR(VLOOKUP($B413,'Raw Stats'!$AK$3:$AZ$528,15,FALSE),0)</f>
        <v>2</v>
      </c>
      <c r="DP413">
        <f>IFERROR(VLOOKUP($B413,'Raw Stats'!$AK$3:$AZ$528,16,FALSE),0)</f>
        <v>163</v>
      </c>
      <c r="DR413">
        <f>IFERROR(VLOOKUP($B413,'Raw Stats'!$S$3:$AH$528,3,FALSE),0)</f>
        <v>81</v>
      </c>
      <c r="DS413">
        <f>IFERROR(VLOOKUP($B413,'Raw Stats'!$S$3:$AH$528,4,FALSE),0)</f>
        <v>29</v>
      </c>
      <c r="DT413">
        <f>IFERROR(VLOOKUP($B413,'Raw Stats'!$S$3:$AH$528,5,FALSE),0)</f>
        <v>29</v>
      </c>
      <c r="DU413">
        <f>IFERROR(VLOOKUP($B413,'Raw Stats'!$S$3:$AH$528,6,FALSE),0)</f>
        <v>58</v>
      </c>
      <c r="DV413">
        <f>IFERROR(VLOOKUP($B413,'Raw Stats'!$S$3:$AH$528,7,FALSE),0)</f>
        <v>14</v>
      </c>
      <c r="DW413">
        <f>IFERROR(VLOOKUP($B413,'Raw Stats'!$S$3:$AH$528,8,FALSE),0)</f>
        <v>60</v>
      </c>
      <c r="DX413">
        <f>IFERROR(VLOOKUP($B413,'Raw Stats'!$S$3:$AH$528,9,FALSE),0)</f>
        <v>44</v>
      </c>
      <c r="DY413">
        <f>IFERROR(VLOOKUP($B413,'Raw Stats'!$S$3:$AH$528,10,FALSE),0)</f>
        <v>25</v>
      </c>
      <c r="DZ413">
        <f>IFERROR(VLOOKUP($B413,'Raw Stats'!$S$3:$AH$528,11,FALSE)+VLOOKUP($B413,'Raw Stats'!$S$3:$AH$528,12,FALSE),0)</f>
        <v>15</v>
      </c>
      <c r="EA413">
        <f>IFERROR(VLOOKUP($B413,'Raw Stats'!$S$3:$AH$528,13,FALSE)+VLOOKUP($B413,'Raw Stats'!$S$3:$AH$528,14,FALSE),0)</f>
        <v>0</v>
      </c>
      <c r="EB413">
        <f>IFERROR(VLOOKUP($B413,'Raw Stats'!$S$3:$AH$528,15,FALSE),0)</f>
        <v>4</v>
      </c>
      <c r="EC413">
        <f>IFERROR(VLOOKUP($B413,'Raw Stats'!$S$3:$AH$528,16,FALSE),0)</f>
        <v>239</v>
      </c>
    </row>
    <row r="414" spans="1:133" x14ac:dyDescent="0.2">
      <c r="A414">
        <f>IFERROR(VLOOKUP(B414,Sheet2!$W$1:$X$300,2,FALSE),301)</f>
        <v>301</v>
      </c>
      <c r="B414" t="s">
        <v>340</v>
      </c>
      <c r="C414">
        <f t="shared" si="30"/>
        <v>0.46291612859999642</v>
      </c>
      <c r="D414">
        <f t="shared" si="31"/>
        <v>0.51832490776147766</v>
      </c>
      <c r="E414">
        <f t="shared" si="32"/>
        <v>0.5297556839570543</v>
      </c>
      <c r="F414">
        <f t="shared" si="33"/>
        <v>0.46443627785168345</v>
      </c>
      <c r="G414">
        <f t="shared" si="34"/>
        <v>0.6888433082894424</v>
      </c>
      <c r="J414">
        <f>BS414*'Value Calculations'!$D$3</f>
        <v>2.4464125717562273</v>
      </c>
      <c r="K414">
        <f>BT414*'Value Calculations'!$D$4</f>
        <v>1.9536762242678996</v>
      </c>
      <c r="L414">
        <f>BU414*'Value Calculations'!$D$5</f>
        <v>3.1840572606350586</v>
      </c>
      <c r="M414">
        <f>BV414*'Value Calculations'!$D$6</f>
        <v>0.12506493191936285</v>
      </c>
      <c r="N414">
        <f>BW414*'Value Calculations'!$D$7</f>
        <v>3.9548194674566761</v>
      </c>
      <c r="O414">
        <f>BX414*'Value Calculations'!$D$8</f>
        <v>8.5550829494282361</v>
      </c>
      <c r="P414">
        <f>BY414*'Value Calculations'!$D$9</f>
        <v>5.1640528008381859</v>
      </c>
      <c r="Q414">
        <f>BZ414*'Value Calculations'!$D$10</f>
        <v>0</v>
      </c>
      <c r="R414">
        <f>CA414*'Value Calculations'!$D$11</f>
        <v>0.9907141480249374</v>
      </c>
      <c r="S414">
        <f>CB414*'Value Calculations'!$D$12</f>
        <v>1.6277654791788281</v>
      </c>
      <c r="T414">
        <f>CC414*'Value Calculations'!$D$13</f>
        <v>4.4024831684943422</v>
      </c>
      <c r="V414">
        <f>CF414*'Value Calculations'!$D$3</f>
        <v>3.2618834290083032</v>
      </c>
      <c r="W414">
        <f>CG414*'Value Calculations'!$D$4</f>
        <v>4.2329651525804488</v>
      </c>
      <c r="X414">
        <f>CH414*'Value Calculations'!$D$5</f>
        <v>5.5721002061113527</v>
      </c>
      <c r="Y414">
        <f>CI414*'Value Calculations'!$D$6</f>
        <v>0.12506493191936285</v>
      </c>
      <c r="Z414">
        <f>CJ414*'Value Calculations'!$D$7</f>
        <v>4.1305892215658613</v>
      </c>
      <c r="AA414">
        <f>CK414*'Value Calculations'!$D$8</f>
        <v>9.6334547497763321</v>
      </c>
      <c r="AB414">
        <f>CL414*'Value Calculations'!$D$9</f>
        <v>5.7938153375257695</v>
      </c>
      <c r="AC414">
        <f>CM414*'Value Calculations'!$D$10</f>
        <v>0.36531647407620471</v>
      </c>
      <c r="AD414">
        <f>CN414*'Value Calculations'!$D$11</f>
        <v>1.9814282960498748</v>
      </c>
      <c r="AE414">
        <f>CO414*'Value Calculations'!$D$12</f>
        <v>1.6277654791788281</v>
      </c>
      <c r="AF414">
        <f>CP414*'Value Calculations'!$D$13</f>
        <v>5.7782591586488241</v>
      </c>
      <c r="AH414">
        <f>CS414*'Value Calculations'!$D$3</f>
        <v>1.6309417145041516</v>
      </c>
      <c r="AI414">
        <f>CT414*'Value Calculations'!$D$4</f>
        <v>2.9305143364018491</v>
      </c>
      <c r="AJ414">
        <f>CU414*'Value Calculations'!$D$5</f>
        <v>3.4493953656879803</v>
      </c>
      <c r="AK414">
        <f>CV414*'Value Calculations'!$D$6</f>
        <v>0.25012986383872571</v>
      </c>
      <c r="AL414">
        <f>CW414*'Value Calculations'!$D$7</f>
        <v>3.6032799592383049</v>
      </c>
      <c r="AM414">
        <f>CX414*'Value Calculations'!$D$8</f>
        <v>5.1042931883143252</v>
      </c>
      <c r="AN414">
        <f>CY414*'Value Calculations'!$D$9</f>
        <v>3.5266702054504684</v>
      </c>
      <c r="AO414">
        <f>CZ414*'Value Calculations'!$D$10</f>
        <v>0.36531647407620471</v>
      </c>
      <c r="AP414">
        <f>DA414*'Value Calculations'!$D$11</f>
        <v>0.9907141480249374</v>
      </c>
      <c r="AQ414">
        <f>DB414*'Value Calculations'!$D$12</f>
        <v>0</v>
      </c>
      <c r="AR414">
        <f>DC414*'Value Calculations'!$D$13</f>
        <v>3.577017574401653</v>
      </c>
      <c r="AT414">
        <f>DF414*'Value Calculations'!$D$3</f>
        <v>3.2618834290083032</v>
      </c>
      <c r="AU414">
        <f>DG414*'Value Calculations'!$D$4</f>
        <v>2.6049016323571994</v>
      </c>
      <c r="AV414">
        <f>DH414*'Value Calculations'!$D$5</f>
        <v>4.2454096808467447</v>
      </c>
      <c r="AW414">
        <f>DI414*'Value Calculations'!$D$6</f>
        <v>-0.37519479575808856</v>
      </c>
      <c r="AX414">
        <f>DJ414*'Value Calculations'!$D$7</f>
        <v>7.0307901643674242</v>
      </c>
      <c r="AY414">
        <f>DK414*'Value Calculations'!$D$8</f>
        <v>7.6923855091497577</v>
      </c>
      <c r="AZ414">
        <f>DL414*'Value Calculations'!$D$9</f>
        <v>6.6754828888883866</v>
      </c>
      <c r="BA414">
        <f>DM414*'Value Calculations'!$D$10</f>
        <v>0</v>
      </c>
      <c r="BB414">
        <f>DN414*'Value Calculations'!$D$11</f>
        <v>0</v>
      </c>
      <c r="BC414">
        <f>DO414*'Value Calculations'!$D$12</f>
        <v>0</v>
      </c>
      <c r="BD414">
        <f>DP414*'Value Calculations'!$D$13</f>
        <v>5.0903711635715831</v>
      </c>
      <c r="BF414">
        <f>DS414*'Value Calculations'!$D$3</f>
        <v>5.300560572138493</v>
      </c>
      <c r="BG414">
        <f>DT414*'Value Calculations'!$D$4</f>
        <v>5.2098032647143988</v>
      </c>
      <c r="BH414">
        <f>DU414*'Value Calculations'!$D$5</f>
        <v>7.6948050465347251</v>
      </c>
      <c r="BI414">
        <f>DV414*'Value Calculations'!$D$6</f>
        <v>1.3757142511129914</v>
      </c>
      <c r="BJ414">
        <f>DW414*'Value Calculations'!$D$7</f>
        <v>8.1732935660771311</v>
      </c>
      <c r="BK414">
        <f>DX414*'Value Calculations'!$D$8</f>
        <v>8.5550829494282361</v>
      </c>
      <c r="BL414">
        <f>DY414*'Value Calculations'!$D$9</f>
        <v>6.5495303815508699</v>
      </c>
      <c r="BM414">
        <f>DZ414*'Value Calculations'!$D$10</f>
        <v>0.73063294815240942</v>
      </c>
      <c r="BN414">
        <f>EA414*'Value Calculations'!$D$11</f>
        <v>3.9628565920997496</v>
      </c>
      <c r="BO414">
        <f>EB414*'Value Calculations'!$D$12</f>
        <v>0.81388273958941404</v>
      </c>
      <c r="BP414">
        <f>EC414*'Value Calculations'!$D$13</f>
        <v>6.7413023517569615</v>
      </c>
      <c r="BR414">
        <f>IFERROR(VLOOKUP($B414,'Raw Stats'!$CM$3:$DC$884,3,FALSE),0)</f>
        <v>70</v>
      </c>
      <c r="BS414">
        <f>IFERROR(VLOOKUP($B414,'Raw Stats'!$CM$3:$DC$884,4,FALSE),0)</f>
        <v>6</v>
      </c>
      <c r="BT414">
        <f>IFERROR(VLOOKUP($B414,'Raw Stats'!$CM$3:$DC$884,5,FALSE),0)</f>
        <v>6</v>
      </c>
      <c r="BU414">
        <f>IFERROR(VLOOKUP($B414,'Raw Stats'!$CM$3:$DC$884,6,FALSE),0)</f>
        <v>12</v>
      </c>
      <c r="BV414">
        <f>IFERROR(VLOOKUP($B414,'Raw Stats'!$CM$3:$DC$884,7,FALSE),0)</f>
        <v>1</v>
      </c>
      <c r="BW414">
        <f>IFERROR(VLOOKUP($B414,'Raw Stats'!$CM$3:$DC$884,8,FALSE),0)</f>
        <v>45</v>
      </c>
      <c r="BX414">
        <f>IFERROR(VLOOKUP($B414,'Raw Stats'!$CM$3:$DC$884,9,FALSE),0)</f>
        <v>119</v>
      </c>
      <c r="BY414">
        <f>IFERROR(VLOOKUP($B414,'Raw Stats'!$CM$3:$DC$884,10,FALSE),0)</f>
        <v>41</v>
      </c>
      <c r="BZ414">
        <f>IFERROR(VLOOKUP($B414,'Raw Stats'!$CM$3:$DC$884,11,FALSE)+VLOOKUP($B414,'Raw Stats'!$CM$3:$DC$884,12,FALSE),0)</f>
        <v>0</v>
      </c>
      <c r="CA414">
        <f>IFERROR(VLOOKUP($B414,'Raw Stats'!$CM$3:$DC$884,13,FALSE)+VLOOKUP($B414,'Raw Stats'!$CM$3:$DC$884,14,FALSE),0)</f>
        <v>1</v>
      </c>
      <c r="CB414">
        <f>IFERROR(VLOOKUP($B414,'Raw Stats'!$CM$3:$DC$884,15,FALSE),0)</f>
        <v>2</v>
      </c>
      <c r="CC414">
        <f>IFERROR(VLOOKUP($B414,'Raw Stats'!$CM$3:$DC$884,16,FALSE),0)</f>
        <v>64</v>
      </c>
      <c r="CE414">
        <f>IFERROR(VLOOKUP($B414,'Raw Stats'!$BU$3:$CJ$528,3,FALSE),0)</f>
        <v>82</v>
      </c>
      <c r="CF414">
        <f>IFERROR(VLOOKUP($B414,'Raw Stats'!$BU$3:$CJ$528,4,FALSE),0)</f>
        <v>8</v>
      </c>
      <c r="CG414">
        <f>IFERROR(VLOOKUP($B414,'Raw Stats'!$BU$3:$CJ$5288,5,FALSE),0)</f>
        <v>13</v>
      </c>
      <c r="CH414">
        <f>IFERROR(VLOOKUP($B414,'Raw Stats'!$BU$3:$CJ$528,6,FALSE),0)</f>
        <v>21</v>
      </c>
      <c r="CI414">
        <f>IFERROR(VLOOKUP($B414,'Raw Stats'!$BU$3:$CJ$528,7,FALSE),0)</f>
        <v>1</v>
      </c>
      <c r="CJ414">
        <f>IFERROR(VLOOKUP($B414,'Raw Stats'!$BU$3:$CJ$528,8,FALSE),0)</f>
        <v>47</v>
      </c>
      <c r="CK414">
        <f>IFERROR(VLOOKUP($B414,'Raw Stats'!$BU$3:$CJ$528,9,FALSE),0)</f>
        <v>134</v>
      </c>
      <c r="CL414">
        <f>IFERROR(VLOOKUP($B414,'Raw Stats'!$BU$3:$CJ$528,10,FALSE),0)</f>
        <v>46</v>
      </c>
      <c r="CM414">
        <f>IFERROR(VLOOKUP($B414,'Raw Stats'!$BU$3:$CJ$528,11,FALSE)+VLOOKUP($B414,'Raw Stats'!$BU$3:$CJ$528,12,FALSE),0)</f>
        <v>1</v>
      </c>
      <c r="CN414">
        <f>IFERROR(VLOOKUP($B414,'Raw Stats'!$BU$3:$CJ$528,13,FALSE)+VLOOKUP($B414,'Raw Stats'!$BU$3:$CJ$528,14,FALSE),0)</f>
        <v>2</v>
      </c>
      <c r="CO414">
        <f>IFERROR(VLOOKUP($B414,'Raw Stats'!$BU$3:$CJ$528,15,FALSE),0)</f>
        <v>2</v>
      </c>
      <c r="CP414">
        <f>IFERROR(VLOOKUP($B414,'Raw Stats'!$BU$3:$CJ$528,16,FALSE),0)</f>
        <v>84</v>
      </c>
      <c r="CR414">
        <f>IFERROR(VLOOKUP($B414,'Raw Stats'!$BC$3:$BR$528,3,FALSE),0)</f>
        <v>48</v>
      </c>
      <c r="CS414">
        <f>IFERROR(VLOOKUP($B414,'Raw Stats'!$BC$3:$BR$528,4,FALSE),0)</f>
        <v>4</v>
      </c>
      <c r="CT414">
        <f>IFERROR(VLOOKUP($B414,'Raw Stats'!$BC$3:$BR$5288,5,FALSE),0)</f>
        <v>9</v>
      </c>
      <c r="CU414">
        <f>IFERROR(VLOOKUP($B414,'Raw Stats'!$BC$3:$BR$52888,6,FALSE),0)</f>
        <v>13</v>
      </c>
      <c r="CV414">
        <f>IFERROR(VLOOKUP($B414,'Raw Stats'!$BC$3:$BR$5288,7,FALSE),0)</f>
        <v>2</v>
      </c>
      <c r="CW414">
        <f>IFERROR(VLOOKUP($B414,'Raw Stats'!$BC$3:$BR$5288,8,FALSE),0)</f>
        <v>41</v>
      </c>
      <c r="CX414">
        <f>IFERROR(VLOOKUP($B414,'Raw Stats'!$BC$3:$BR$5288,9,FALSE),0)</f>
        <v>71</v>
      </c>
      <c r="CY414">
        <f>IFERROR(VLOOKUP($B414,'Raw Stats'!$BC$3:$BR$5288,10,FALSE),0)</f>
        <v>28</v>
      </c>
      <c r="CZ414">
        <f>IFERROR(VLOOKUP($B414,'Raw Stats'!$BC$3:$BR$5288,11,FALSE)+VLOOKUP($B414,'Raw Stats'!$BC$3:$BR$5288,12,FALSE),0)</f>
        <v>1</v>
      </c>
      <c r="DA414">
        <f>IFERROR(VLOOKUP($B414,'Raw Stats'!$BC$3:$BR$5288,13,FALSE)+VLOOKUP($B414,'Raw Stats'!$BC$3:$BR$5288,14,FALSE),0)</f>
        <v>1</v>
      </c>
      <c r="DB414">
        <f>IFERROR(VLOOKUP($B414,'Raw Stats'!$BC$3:$BR$5288,15,FALSE),0)</f>
        <v>0</v>
      </c>
      <c r="DC414">
        <f>IFERROR(VLOOKUP($B414,'Raw Stats'!$BC$3:$BR$5288,16,FALSE),0)</f>
        <v>52</v>
      </c>
      <c r="DE414">
        <f>IFERROR(VLOOKUP($B414,'Raw Stats'!$AK$3:$AZ$528,3,FALSE),0)</f>
        <v>78</v>
      </c>
      <c r="DF414">
        <f>IFERROR(VLOOKUP($B414,'Raw Stats'!$AK$3:$AZ$528,4,FALSE),0)</f>
        <v>8</v>
      </c>
      <c r="DG414">
        <f>IFERROR(VLOOKUP($B414,'Raw Stats'!$AK$3:$AZ$528,5,FALSE),0)</f>
        <v>8</v>
      </c>
      <c r="DH414">
        <f>IFERROR(VLOOKUP($B414,'Raw Stats'!$AK$3:$AZ$528,6,FALSE),0)</f>
        <v>16</v>
      </c>
      <c r="DI414">
        <f>IFERROR(VLOOKUP($B414,'Raw Stats'!$AK$3:$AZ$528,7,FALSE),0)</f>
        <v>-3</v>
      </c>
      <c r="DJ414">
        <f>IFERROR(VLOOKUP($B414,'Raw Stats'!$AK$3:$AZ$528,8,FALSE),0)</f>
        <v>80</v>
      </c>
      <c r="DK414">
        <f>IFERROR(VLOOKUP($B414,'Raw Stats'!$AK$3:$AZ$528,9,FALSE),0)</f>
        <v>107</v>
      </c>
      <c r="DL414">
        <f>IFERROR(VLOOKUP($B414,'Raw Stats'!$AK$3:$AZ$528,10,FALSE),0)</f>
        <v>53</v>
      </c>
      <c r="DM414">
        <f>IFERROR(VLOOKUP($B414,'Raw Stats'!$AK$3:$AZ$528,11,FALSE)+VLOOKUP($B414,'Raw Stats'!$AK$3:$AZ$528,12,FALSE),0)</f>
        <v>0</v>
      </c>
      <c r="DN414">
        <f>IFERROR(VLOOKUP($B414,'Raw Stats'!$AK$3:$AZ$528,13,FALSE)+VLOOKUP($B414,'Raw Stats'!$AK$3:$AZ$528,14,FALSE),0)</f>
        <v>0</v>
      </c>
      <c r="DO414">
        <f>IFERROR(VLOOKUP($B414,'Raw Stats'!$AK$3:$AZ$528,15,FALSE),0)</f>
        <v>0</v>
      </c>
      <c r="DP414">
        <f>IFERROR(VLOOKUP($B414,'Raw Stats'!$AK$3:$AZ$528,16,FALSE),0)</f>
        <v>74</v>
      </c>
      <c r="DR414">
        <f>IFERROR(VLOOKUP($B414,'Raw Stats'!$S$3:$AH$528,3,FALSE),0)</f>
        <v>80</v>
      </c>
      <c r="DS414">
        <f>IFERROR(VLOOKUP($B414,'Raw Stats'!$S$3:$AH$528,4,FALSE),0)</f>
        <v>13</v>
      </c>
      <c r="DT414">
        <f>IFERROR(VLOOKUP($B414,'Raw Stats'!$S$3:$AH$528,5,FALSE),0)</f>
        <v>16</v>
      </c>
      <c r="DU414">
        <f>IFERROR(VLOOKUP($B414,'Raw Stats'!$S$3:$AH$528,6,FALSE),0)</f>
        <v>29</v>
      </c>
      <c r="DV414">
        <f>IFERROR(VLOOKUP($B414,'Raw Stats'!$S$3:$AH$528,7,FALSE),0)</f>
        <v>11</v>
      </c>
      <c r="DW414">
        <f>IFERROR(VLOOKUP($B414,'Raw Stats'!$S$3:$AH$528,8,FALSE),0)</f>
        <v>93</v>
      </c>
      <c r="DX414">
        <f>IFERROR(VLOOKUP($B414,'Raw Stats'!$S$3:$AH$528,9,FALSE),0)</f>
        <v>119</v>
      </c>
      <c r="DY414">
        <f>IFERROR(VLOOKUP($B414,'Raw Stats'!$S$3:$AH$528,10,FALSE),0)</f>
        <v>52</v>
      </c>
      <c r="DZ414">
        <f>IFERROR(VLOOKUP($B414,'Raw Stats'!$S$3:$AH$528,11,FALSE)+VLOOKUP($B414,'Raw Stats'!$S$3:$AH$528,12,FALSE),0)</f>
        <v>2</v>
      </c>
      <c r="EA414">
        <f>IFERROR(VLOOKUP($B414,'Raw Stats'!$S$3:$AH$528,13,FALSE)+VLOOKUP($B414,'Raw Stats'!$S$3:$AH$528,14,FALSE),0)</f>
        <v>4</v>
      </c>
      <c r="EB414">
        <f>IFERROR(VLOOKUP($B414,'Raw Stats'!$S$3:$AH$528,15,FALSE),0)</f>
        <v>1</v>
      </c>
      <c r="EC414">
        <f>IFERROR(VLOOKUP($B414,'Raw Stats'!$S$3:$AH$528,16,FALSE),0)</f>
        <v>98</v>
      </c>
    </row>
    <row r="415" spans="1:133" x14ac:dyDescent="0.2">
      <c r="A415">
        <f>IFERROR(VLOOKUP(B415,Sheet2!$W$1:$X$300,2,FALSE),301)</f>
        <v>301</v>
      </c>
      <c r="B415" t="s">
        <v>288</v>
      </c>
      <c r="C415">
        <f t="shared" si="30"/>
        <v>0.45860182240582054</v>
      </c>
      <c r="D415">
        <f t="shared" si="31"/>
        <v>0.60953545286582589</v>
      </c>
      <c r="E415">
        <f t="shared" si="32"/>
        <v>0.78380485468382721</v>
      </c>
      <c r="F415">
        <f t="shared" si="33"/>
        <v>0.80692199309391666</v>
      </c>
      <c r="G415">
        <f t="shared" si="34"/>
        <v>0.72261537097029294</v>
      </c>
      <c r="J415">
        <f>BS415*'Value Calculations'!$D$3</f>
        <v>4.8928251435124546</v>
      </c>
      <c r="K415">
        <f>BT415*'Value Calculations'!$D$4</f>
        <v>7.1634794889822988</v>
      </c>
      <c r="L415">
        <f>BU415*'Value Calculations'!$D$5</f>
        <v>9.021495571799333</v>
      </c>
      <c r="M415">
        <f>BV415*'Value Calculations'!$D$6</f>
        <v>-4.1271427533389744</v>
      </c>
      <c r="N415">
        <f>BW415*'Value Calculations'!$D$7</f>
        <v>2.1092370493102273</v>
      </c>
      <c r="O415">
        <f>BX415*'Value Calculations'!$D$8</f>
        <v>1.725394880556955</v>
      </c>
      <c r="P415">
        <f>BY415*'Value Calculations'!$D$9</f>
        <v>2.3930976394128178</v>
      </c>
      <c r="Q415">
        <f>BZ415*'Value Calculations'!$D$10</f>
        <v>4.3837976889144565</v>
      </c>
      <c r="R415">
        <f>CA415*'Value Calculations'!$D$11</f>
        <v>0</v>
      </c>
      <c r="S415">
        <f>CB415*'Value Calculations'!$D$12</f>
        <v>0</v>
      </c>
      <c r="T415">
        <f>CC415*'Value Calculations'!$D$13</f>
        <v>10.043164728127717</v>
      </c>
      <c r="V415">
        <f>CF415*'Value Calculations'!$D$3</f>
        <v>4.8928251435124546</v>
      </c>
      <c r="W415">
        <f>CG415*'Value Calculations'!$D$4</f>
        <v>9.7683811213394982</v>
      </c>
      <c r="X415">
        <f>CH415*'Value Calculations'!$D$5</f>
        <v>11.144200412222705</v>
      </c>
      <c r="Y415">
        <f>CI415*'Value Calculations'!$D$6</f>
        <v>-0.37519479575808856</v>
      </c>
      <c r="Z415">
        <f>CJ415*'Value Calculations'!$D$7</f>
        <v>1.2303882787642992</v>
      </c>
      <c r="AA415">
        <f>CK415*'Value Calculations'!$D$8</f>
        <v>0.93458889363501729</v>
      </c>
      <c r="AB415">
        <f>CL415*'Value Calculations'!$D$9</f>
        <v>1.5114300880502007</v>
      </c>
      <c r="AC415">
        <f>CM415*'Value Calculations'!$D$10</f>
        <v>6.2103800592954803</v>
      </c>
      <c r="AD415">
        <f>CN415*'Value Calculations'!$D$11</f>
        <v>0</v>
      </c>
      <c r="AE415">
        <f>CO415*'Value Calculations'!$D$12</f>
        <v>3.2555309583576562</v>
      </c>
      <c r="AF415">
        <f>CP415*'Value Calculations'!$D$13</f>
        <v>10.799841522712683</v>
      </c>
      <c r="AH415">
        <f>CS415*'Value Calculations'!$D$3</f>
        <v>4.4850897148864171</v>
      </c>
      <c r="AI415">
        <f>CT415*'Value Calculations'!$D$4</f>
        <v>8.1403176011162479</v>
      </c>
      <c r="AJ415">
        <f>CU415*'Value Calculations'!$D$5</f>
        <v>9.5521717819051766</v>
      </c>
      <c r="AK415">
        <f>CV415*'Value Calculations'!$D$6</f>
        <v>-0.12506493191936285</v>
      </c>
      <c r="AL415">
        <f>CW415*'Value Calculations'!$D$7</f>
        <v>1.0546185246551136</v>
      </c>
      <c r="AM415">
        <f>CX415*'Value Calculations'!$D$8</f>
        <v>0.79080598692193771</v>
      </c>
      <c r="AN415">
        <f>CY415*'Value Calculations'!$D$9</f>
        <v>0.8816675513626171</v>
      </c>
      <c r="AO415">
        <f>CZ415*'Value Calculations'!$D$10</f>
        <v>4.7491141629906615</v>
      </c>
      <c r="AP415">
        <f>DA415*'Value Calculations'!$D$11</f>
        <v>0</v>
      </c>
      <c r="AQ415">
        <f>DB415*'Value Calculations'!$D$12</f>
        <v>1.6277654791788281</v>
      </c>
      <c r="AR415">
        <f>DC415*'Value Calculations'!$D$13</f>
        <v>6.4661471537260651</v>
      </c>
      <c r="AT415">
        <f>DF415*'Value Calculations'!$D$3</f>
        <v>9.7856502870249091</v>
      </c>
      <c r="AU415">
        <f>DG415*'Value Calculations'!$D$4</f>
        <v>13.350120865830647</v>
      </c>
      <c r="AV415">
        <f>DH415*'Value Calculations'!$D$5</f>
        <v>17.246976828439902</v>
      </c>
      <c r="AW415">
        <f>DI415*'Value Calculations'!$D$6</f>
        <v>1.1255843872742657</v>
      </c>
      <c r="AX415">
        <f>DJ415*'Value Calculations'!$D$7</f>
        <v>1.4061580328734848</v>
      </c>
      <c r="AY415">
        <f>DK415*'Value Calculations'!$D$8</f>
        <v>1.2221547070611765</v>
      </c>
      <c r="AZ415">
        <f>DL415*'Value Calculations'!$D$9</f>
        <v>1.385477580712684</v>
      </c>
      <c r="BA415">
        <f>DM415*'Value Calculations'!$D$10</f>
        <v>6.9410130074478893</v>
      </c>
      <c r="BB415">
        <f>DN415*'Value Calculations'!$D$11</f>
        <v>0</v>
      </c>
      <c r="BC415">
        <f>DO415*'Value Calculations'!$D$12</f>
        <v>2.441648218768242</v>
      </c>
      <c r="BD415">
        <f>DP415*'Value Calculations'!$D$13</f>
        <v>10.455897525174063</v>
      </c>
      <c r="BF415">
        <f>DS415*'Value Calculations'!$D$3</f>
        <v>6.9315022866426439</v>
      </c>
      <c r="BG415">
        <f>DT415*'Value Calculations'!$D$4</f>
        <v>11.070831937518097</v>
      </c>
      <c r="BH415">
        <f>DU415*'Value Calculations'!$D$5</f>
        <v>13.532243357698999</v>
      </c>
      <c r="BI415">
        <f>DV415*'Value Calculations'!$D$6</f>
        <v>0.62532465959681427</v>
      </c>
      <c r="BJ415">
        <f>DW415*'Value Calculations'!$D$7</f>
        <v>0.87884877054592803</v>
      </c>
      <c r="BK415">
        <f>DX415*'Value Calculations'!$D$8</f>
        <v>1.5097205204873356</v>
      </c>
      <c r="BL415">
        <f>DY415*'Value Calculations'!$D$9</f>
        <v>2.0152401174002676</v>
      </c>
      <c r="BM415">
        <f>DZ415*'Value Calculations'!$D$10</f>
        <v>7.6716459556002992</v>
      </c>
      <c r="BN415">
        <f>EA415*'Value Calculations'!$D$11</f>
        <v>0</v>
      </c>
      <c r="BO415">
        <f>EB415*'Value Calculations'!$D$12</f>
        <v>0.81388273958941404</v>
      </c>
      <c r="BP415">
        <f>EC415*'Value Calculations'!$D$13</f>
        <v>13.482604703513923</v>
      </c>
      <c r="BR415">
        <f>IFERROR(VLOOKUP($B415,'Raw Stats'!$CM$3:$DC$884,3,FALSE),0)</f>
        <v>82</v>
      </c>
      <c r="BS415">
        <f>IFERROR(VLOOKUP($B415,'Raw Stats'!$CM$3:$DC$884,4,FALSE),0)</f>
        <v>12</v>
      </c>
      <c r="BT415">
        <f>IFERROR(VLOOKUP($B415,'Raw Stats'!$CM$3:$DC$884,5,FALSE),0)</f>
        <v>22</v>
      </c>
      <c r="BU415">
        <f>IFERROR(VLOOKUP($B415,'Raw Stats'!$CM$3:$DC$884,6,FALSE),0)</f>
        <v>34</v>
      </c>
      <c r="BV415">
        <f>IFERROR(VLOOKUP($B415,'Raw Stats'!$CM$3:$DC$884,7,FALSE),0)</f>
        <v>-33</v>
      </c>
      <c r="BW415">
        <f>IFERROR(VLOOKUP($B415,'Raw Stats'!$CM$3:$DC$884,8,FALSE),0)</f>
        <v>24</v>
      </c>
      <c r="BX415">
        <f>IFERROR(VLOOKUP($B415,'Raw Stats'!$CM$3:$DC$884,9,FALSE),0)</f>
        <v>24</v>
      </c>
      <c r="BY415">
        <f>IFERROR(VLOOKUP($B415,'Raw Stats'!$CM$3:$DC$884,10,FALSE),0)</f>
        <v>19</v>
      </c>
      <c r="BZ415">
        <f>IFERROR(VLOOKUP($B415,'Raw Stats'!$CM$3:$DC$884,11,FALSE)+VLOOKUP($B415,'Raw Stats'!$CM$3:$DC$884,12,FALSE),0)</f>
        <v>12</v>
      </c>
      <c r="CA415">
        <f>IFERROR(VLOOKUP($B415,'Raw Stats'!$CM$3:$DC$884,13,FALSE)+VLOOKUP($B415,'Raw Stats'!$CM$3:$DC$884,14,FALSE),0)</f>
        <v>0</v>
      </c>
      <c r="CB415">
        <f>IFERROR(VLOOKUP($B415,'Raw Stats'!$CM$3:$DC$884,15,FALSE),0)</f>
        <v>0</v>
      </c>
      <c r="CC415">
        <f>IFERROR(VLOOKUP($B415,'Raw Stats'!$CM$3:$DC$884,16,FALSE),0)</f>
        <v>146</v>
      </c>
      <c r="CE415">
        <f>IFERROR(VLOOKUP($B415,'Raw Stats'!$BU$3:$CJ$528,3,FALSE),0)</f>
        <v>81</v>
      </c>
      <c r="CF415">
        <f>IFERROR(VLOOKUP($B415,'Raw Stats'!$BU$3:$CJ$528,4,FALSE),0)</f>
        <v>12</v>
      </c>
      <c r="CG415">
        <f>IFERROR(VLOOKUP($B415,'Raw Stats'!$BU$3:$CJ$5288,5,FALSE),0)</f>
        <v>30</v>
      </c>
      <c r="CH415">
        <f>IFERROR(VLOOKUP($B415,'Raw Stats'!$BU$3:$CJ$528,6,FALSE),0)</f>
        <v>42</v>
      </c>
      <c r="CI415">
        <f>IFERROR(VLOOKUP($B415,'Raw Stats'!$BU$3:$CJ$528,7,FALSE),0)</f>
        <v>-3</v>
      </c>
      <c r="CJ415">
        <f>IFERROR(VLOOKUP($B415,'Raw Stats'!$BU$3:$CJ$528,8,FALSE),0)</f>
        <v>14</v>
      </c>
      <c r="CK415">
        <f>IFERROR(VLOOKUP($B415,'Raw Stats'!$BU$3:$CJ$528,9,FALSE),0)</f>
        <v>13</v>
      </c>
      <c r="CL415">
        <f>IFERROR(VLOOKUP($B415,'Raw Stats'!$BU$3:$CJ$528,10,FALSE),0)</f>
        <v>12</v>
      </c>
      <c r="CM415">
        <f>IFERROR(VLOOKUP($B415,'Raw Stats'!$BU$3:$CJ$528,11,FALSE)+VLOOKUP($B415,'Raw Stats'!$BU$3:$CJ$528,12,FALSE),0)</f>
        <v>17</v>
      </c>
      <c r="CN415">
        <f>IFERROR(VLOOKUP($B415,'Raw Stats'!$BU$3:$CJ$528,13,FALSE)+VLOOKUP($B415,'Raw Stats'!$BU$3:$CJ$528,14,FALSE),0)</f>
        <v>0</v>
      </c>
      <c r="CO415">
        <f>IFERROR(VLOOKUP($B415,'Raw Stats'!$BU$3:$CJ$528,15,FALSE),0)</f>
        <v>4</v>
      </c>
      <c r="CP415">
        <f>IFERROR(VLOOKUP($B415,'Raw Stats'!$BU$3:$CJ$528,16,FALSE),0)</f>
        <v>157</v>
      </c>
      <c r="CR415">
        <f>IFERROR(VLOOKUP($B415,'Raw Stats'!$BC$3:$BR$528,3,FALSE),0)</f>
        <v>48</v>
      </c>
      <c r="CS415">
        <f>IFERROR(VLOOKUP($B415,'Raw Stats'!$BC$3:$BR$528,4,FALSE),0)</f>
        <v>11</v>
      </c>
      <c r="CT415">
        <f>IFERROR(VLOOKUP($B415,'Raw Stats'!$BC$3:$BR$5288,5,FALSE),0)</f>
        <v>25</v>
      </c>
      <c r="CU415">
        <f>IFERROR(VLOOKUP($B415,'Raw Stats'!$BC$3:$BR$52888,6,FALSE),0)</f>
        <v>36</v>
      </c>
      <c r="CV415">
        <f>IFERROR(VLOOKUP($B415,'Raw Stats'!$BC$3:$BR$5288,7,FALSE),0)</f>
        <v>-1</v>
      </c>
      <c r="CW415">
        <f>IFERROR(VLOOKUP($B415,'Raw Stats'!$BC$3:$BR$5288,8,FALSE),0)</f>
        <v>12</v>
      </c>
      <c r="CX415">
        <f>IFERROR(VLOOKUP($B415,'Raw Stats'!$BC$3:$BR$5288,9,FALSE),0)</f>
        <v>11</v>
      </c>
      <c r="CY415">
        <f>IFERROR(VLOOKUP($B415,'Raw Stats'!$BC$3:$BR$5288,10,FALSE),0)</f>
        <v>7</v>
      </c>
      <c r="CZ415">
        <f>IFERROR(VLOOKUP($B415,'Raw Stats'!$BC$3:$BR$5288,11,FALSE)+VLOOKUP($B415,'Raw Stats'!$BC$3:$BR$5288,12,FALSE),0)</f>
        <v>13</v>
      </c>
      <c r="DA415">
        <f>IFERROR(VLOOKUP($B415,'Raw Stats'!$BC$3:$BR$5288,13,FALSE)+VLOOKUP($B415,'Raw Stats'!$BC$3:$BR$5288,14,FALSE),0)</f>
        <v>0</v>
      </c>
      <c r="DB415">
        <f>IFERROR(VLOOKUP($B415,'Raw Stats'!$BC$3:$BR$5288,15,FALSE),0)</f>
        <v>2</v>
      </c>
      <c r="DC415">
        <f>IFERROR(VLOOKUP($B415,'Raw Stats'!$BC$3:$BR$5288,16,FALSE),0)</f>
        <v>94</v>
      </c>
      <c r="DE415">
        <f>IFERROR(VLOOKUP($B415,'Raw Stats'!$AK$3:$AZ$528,3,FALSE),0)</f>
        <v>81</v>
      </c>
      <c r="DF415">
        <f>IFERROR(VLOOKUP($B415,'Raw Stats'!$AK$3:$AZ$528,4,FALSE),0)</f>
        <v>24</v>
      </c>
      <c r="DG415">
        <f>IFERROR(VLOOKUP($B415,'Raw Stats'!$AK$3:$AZ$528,5,FALSE),0)</f>
        <v>41</v>
      </c>
      <c r="DH415">
        <f>IFERROR(VLOOKUP($B415,'Raw Stats'!$AK$3:$AZ$528,6,FALSE),0)</f>
        <v>65</v>
      </c>
      <c r="DI415">
        <f>IFERROR(VLOOKUP($B415,'Raw Stats'!$AK$3:$AZ$528,7,FALSE),0)</f>
        <v>9</v>
      </c>
      <c r="DJ415">
        <f>IFERROR(VLOOKUP($B415,'Raw Stats'!$AK$3:$AZ$528,8,FALSE),0)</f>
        <v>16</v>
      </c>
      <c r="DK415">
        <f>IFERROR(VLOOKUP($B415,'Raw Stats'!$AK$3:$AZ$528,9,FALSE),0)</f>
        <v>17</v>
      </c>
      <c r="DL415">
        <f>IFERROR(VLOOKUP($B415,'Raw Stats'!$AK$3:$AZ$528,10,FALSE),0)</f>
        <v>11</v>
      </c>
      <c r="DM415">
        <f>IFERROR(VLOOKUP($B415,'Raw Stats'!$AK$3:$AZ$528,11,FALSE)+VLOOKUP($B415,'Raw Stats'!$AK$3:$AZ$528,12,FALSE),0)</f>
        <v>19</v>
      </c>
      <c r="DN415">
        <f>IFERROR(VLOOKUP($B415,'Raw Stats'!$AK$3:$AZ$528,13,FALSE)+VLOOKUP($B415,'Raw Stats'!$AK$3:$AZ$528,14,FALSE),0)</f>
        <v>0</v>
      </c>
      <c r="DO415">
        <f>IFERROR(VLOOKUP($B415,'Raw Stats'!$AK$3:$AZ$528,15,FALSE),0)</f>
        <v>3</v>
      </c>
      <c r="DP415">
        <f>IFERROR(VLOOKUP($B415,'Raw Stats'!$AK$3:$AZ$528,16,FALSE),0)</f>
        <v>152</v>
      </c>
      <c r="DR415">
        <f>IFERROR(VLOOKUP($B415,'Raw Stats'!$S$3:$AH$528,3,FALSE),0)</f>
        <v>81</v>
      </c>
      <c r="DS415">
        <f>IFERROR(VLOOKUP($B415,'Raw Stats'!$S$3:$AH$528,4,FALSE),0)</f>
        <v>17</v>
      </c>
      <c r="DT415">
        <f>IFERROR(VLOOKUP($B415,'Raw Stats'!$S$3:$AH$528,5,FALSE),0)</f>
        <v>34</v>
      </c>
      <c r="DU415">
        <f>IFERROR(VLOOKUP($B415,'Raw Stats'!$S$3:$AH$528,6,FALSE),0)</f>
        <v>51</v>
      </c>
      <c r="DV415">
        <f>IFERROR(VLOOKUP($B415,'Raw Stats'!$S$3:$AH$528,7,FALSE),0)</f>
        <v>5</v>
      </c>
      <c r="DW415">
        <f>IFERROR(VLOOKUP($B415,'Raw Stats'!$S$3:$AH$528,8,FALSE),0)</f>
        <v>10</v>
      </c>
      <c r="DX415">
        <f>IFERROR(VLOOKUP($B415,'Raw Stats'!$S$3:$AH$528,9,FALSE),0)</f>
        <v>21</v>
      </c>
      <c r="DY415">
        <f>IFERROR(VLOOKUP($B415,'Raw Stats'!$S$3:$AH$528,10,FALSE),0)</f>
        <v>16</v>
      </c>
      <c r="DZ415">
        <f>IFERROR(VLOOKUP($B415,'Raw Stats'!$S$3:$AH$528,11,FALSE)+VLOOKUP($B415,'Raw Stats'!$S$3:$AH$528,12,FALSE),0)</f>
        <v>21</v>
      </c>
      <c r="EA415">
        <f>IFERROR(VLOOKUP($B415,'Raw Stats'!$S$3:$AH$528,13,FALSE)+VLOOKUP($B415,'Raw Stats'!$S$3:$AH$528,14,FALSE),0)</f>
        <v>0</v>
      </c>
      <c r="EB415">
        <f>IFERROR(VLOOKUP($B415,'Raw Stats'!$S$3:$AH$528,15,FALSE),0)</f>
        <v>1</v>
      </c>
      <c r="EC415">
        <f>IFERROR(VLOOKUP($B415,'Raw Stats'!$S$3:$AH$528,16,FALSE),0)</f>
        <v>196</v>
      </c>
    </row>
    <row r="416" spans="1:133" x14ac:dyDescent="0.2">
      <c r="A416">
        <f>IFERROR(VLOOKUP(B416,Sheet2!$W$1:$X$300,2,FALSE),301)</f>
        <v>301</v>
      </c>
      <c r="B416" t="s">
        <v>211</v>
      </c>
      <c r="C416">
        <f t="shared" si="30"/>
        <v>0.45844296435073417</v>
      </c>
      <c r="D416">
        <f t="shared" si="31"/>
        <v>0.73379086472522148</v>
      </c>
      <c r="E416">
        <f t="shared" si="32"/>
        <v>0.64250173465694338</v>
      </c>
      <c r="F416">
        <f t="shared" si="33"/>
        <v>0.82331974002473085</v>
      </c>
      <c r="G416">
        <f t="shared" si="34"/>
        <v>0.99708324720406827</v>
      </c>
      <c r="J416">
        <f>BS416*'Value Calculations'!$D$3</f>
        <v>3.6696188576343411</v>
      </c>
      <c r="K416">
        <f>BT416*'Value Calculations'!$D$4</f>
        <v>1.9536762242678996</v>
      </c>
      <c r="L416">
        <f>BU416*'Value Calculations'!$D$5</f>
        <v>3.980071575793823</v>
      </c>
      <c r="M416">
        <f>BV416*'Value Calculations'!$D$6</f>
        <v>-1.1255843872742657</v>
      </c>
      <c r="N416">
        <f>BW416*'Value Calculations'!$D$7</f>
        <v>1.6698126640372633</v>
      </c>
      <c r="O416">
        <f>BX416*'Value Calculations'!$D$8</f>
        <v>8.1956256826455363</v>
      </c>
      <c r="P416">
        <f>BY416*'Value Calculations'!$D$9</f>
        <v>5.0381002935006691</v>
      </c>
      <c r="Q416">
        <f>BZ416*'Value Calculations'!$D$10</f>
        <v>0.73063294815240942</v>
      </c>
      <c r="R416">
        <f>CA416*'Value Calculations'!$D$11</f>
        <v>0</v>
      </c>
      <c r="S416">
        <f>CB416*'Value Calculations'!$D$12</f>
        <v>0</v>
      </c>
      <c r="T416">
        <f>CC416*'Value Calculations'!$D$13</f>
        <v>6.6037247527415133</v>
      </c>
      <c r="V416">
        <f>CF416*'Value Calculations'!$D$3</f>
        <v>7.3392377152686823</v>
      </c>
      <c r="W416">
        <f>CG416*'Value Calculations'!$D$4</f>
        <v>5.2098032647143988</v>
      </c>
      <c r="X416">
        <f>CH416*'Value Calculations'!$D$5</f>
        <v>9.021495571799333</v>
      </c>
      <c r="Y416">
        <f>CI416*'Value Calculations'!$D$6</f>
        <v>-0.37519479575808856</v>
      </c>
      <c r="Z416">
        <f>CJ416*'Value Calculations'!$D$7</f>
        <v>2.2850068034194129</v>
      </c>
      <c r="AA416">
        <f>CK416*'Value Calculations'!$D$8</f>
        <v>8.1237342292889956</v>
      </c>
      <c r="AB416">
        <f>CL416*'Value Calculations'!$D$9</f>
        <v>4.5342902641506022</v>
      </c>
      <c r="AC416">
        <f>CM416*'Value Calculations'!$D$10</f>
        <v>4.3837976889144565</v>
      </c>
      <c r="AD416">
        <f>CN416*'Value Calculations'!$D$11</f>
        <v>1.9814282960498748</v>
      </c>
      <c r="AE416">
        <f>CO416*'Value Calculations'!$D$12</f>
        <v>2.441648218768242</v>
      </c>
      <c r="AF416">
        <f>CP416*'Value Calculations'!$D$13</f>
        <v>9.3552767330504771</v>
      </c>
      <c r="AH416">
        <f>CS416*'Value Calculations'!$D$3</f>
        <v>3.2618834290083032</v>
      </c>
      <c r="AI416">
        <f>CT416*'Value Calculations'!$D$4</f>
        <v>3.2561270404464993</v>
      </c>
      <c r="AJ416">
        <f>CU416*'Value Calculations'!$D$5</f>
        <v>4.7760858909525883</v>
      </c>
      <c r="AK416">
        <f>CV416*'Value Calculations'!$D$6</f>
        <v>0.37519479575808856</v>
      </c>
      <c r="AL416">
        <f>CW416*'Value Calculations'!$D$7</f>
        <v>1.4061580328734848</v>
      </c>
      <c r="AM416">
        <f>CX416*'Value Calculations'!$D$8</f>
        <v>3.6664641211835294</v>
      </c>
      <c r="AN416">
        <f>CY416*'Value Calculations'!$D$9</f>
        <v>5.6678628301882528</v>
      </c>
      <c r="AO416">
        <f>CZ416*'Value Calculations'!$D$10</f>
        <v>1.8265823703810236</v>
      </c>
      <c r="AP416">
        <f>DA416*'Value Calculations'!$D$11</f>
        <v>0</v>
      </c>
      <c r="AQ416">
        <f>DB416*'Value Calculations'!$D$12</f>
        <v>0</v>
      </c>
      <c r="AR416">
        <f>DC416*'Value Calculations'!$D$13</f>
        <v>6.6037247527415133</v>
      </c>
      <c r="AT416">
        <f>DF416*'Value Calculations'!$D$3</f>
        <v>8.1547085725207573</v>
      </c>
      <c r="AU416">
        <f>DG416*'Value Calculations'!$D$4</f>
        <v>6.5122540808929985</v>
      </c>
      <c r="AV416">
        <f>DH416*'Value Calculations'!$D$5</f>
        <v>10.613524202116862</v>
      </c>
      <c r="AW416">
        <f>DI416*'Value Calculations'!$D$6</f>
        <v>-1.2506493191936285</v>
      </c>
      <c r="AX416">
        <f>DJ416*'Value Calculations'!$D$7</f>
        <v>2.3728916804740057</v>
      </c>
      <c r="AY416">
        <f>DK416*'Value Calculations'!$D$8</f>
        <v>7.3329282423670588</v>
      </c>
      <c r="AZ416">
        <f>DL416*'Value Calculations'!$D$9</f>
        <v>8.816675513626171</v>
      </c>
      <c r="BA416">
        <f>DM416*'Value Calculations'!$D$10</f>
        <v>3.6531647407620471</v>
      </c>
      <c r="BB416">
        <f>DN416*'Value Calculations'!$D$11</f>
        <v>0.9907141480249374</v>
      </c>
      <c r="BC416">
        <f>DO416*'Value Calculations'!$D$12</f>
        <v>2.441648218768242</v>
      </c>
      <c r="BD416">
        <f>DP416*'Value Calculations'!$D$13</f>
        <v>13.757759901544819</v>
      </c>
      <c r="BF416">
        <f>DS416*'Value Calculations'!$D$3</f>
        <v>10.193385715650948</v>
      </c>
      <c r="BG416">
        <f>DT416*'Value Calculations'!$D$4</f>
        <v>10.419606529428798</v>
      </c>
      <c r="BH416">
        <f>DU416*'Value Calculations'!$D$5</f>
        <v>15.124271988016528</v>
      </c>
      <c r="BI416">
        <f>DV416*'Value Calculations'!$D$6</f>
        <v>0.37519479575808856</v>
      </c>
      <c r="BJ416">
        <f>DW416*'Value Calculations'!$D$7</f>
        <v>3.3396253280745265</v>
      </c>
      <c r="BK416">
        <f>DX416*'Value Calculations'!$D$8</f>
        <v>8.1956256826455363</v>
      </c>
      <c r="BL416">
        <f>DY416*'Value Calculations'!$D$9</f>
        <v>8.816675513626171</v>
      </c>
      <c r="BM416">
        <f>DZ416*'Value Calculations'!$D$10</f>
        <v>4.7491141629906615</v>
      </c>
      <c r="BN416">
        <f>EA416*'Value Calculations'!$D$11</f>
        <v>2.9721424440748123</v>
      </c>
      <c r="BO416">
        <f>EB416*'Value Calculations'!$D$12</f>
        <v>2.441648218768242</v>
      </c>
      <c r="BP416">
        <f>EC416*'Value Calculations'!$D$13</f>
        <v>15.133535891699301</v>
      </c>
      <c r="BR416">
        <f>IFERROR(VLOOKUP($B416,'Raw Stats'!$CM$3:$DC$884,3,FALSE),0)</f>
        <v>67</v>
      </c>
      <c r="BS416">
        <f>IFERROR(VLOOKUP($B416,'Raw Stats'!$CM$3:$DC$884,4,FALSE),0)</f>
        <v>9</v>
      </c>
      <c r="BT416">
        <f>IFERROR(VLOOKUP($B416,'Raw Stats'!$CM$3:$DC$884,5,FALSE),0)</f>
        <v>6</v>
      </c>
      <c r="BU416">
        <f>IFERROR(VLOOKUP($B416,'Raw Stats'!$CM$3:$DC$884,6,FALSE),0)</f>
        <v>15</v>
      </c>
      <c r="BV416">
        <f>IFERROR(VLOOKUP($B416,'Raw Stats'!$CM$3:$DC$884,7,FALSE),0)</f>
        <v>-9</v>
      </c>
      <c r="BW416">
        <f>IFERROR(VLOOKUP($B416,'Raw Stats'!$CM$3:$DC$884,8,FALSE),0)</f>
        <v>19</v>
      </c>
      <c r="BX416">
        <f>IFERROR(VLOOKUP($B416,'Raw Stats'!$CM$3:$DC$884,9,FALSE),0)</f>
        <v>114</v>
      </c>
      <c r="BY416">
        <f>IFERROR(VLOOKUP($B416,'Raw Stats'!$CM$3:$DC$884,10,FALSE),0)</f>
        <v>40</v>
      </c>
      <c r="BZ416">
        <f>IFERROR(VLOOKUP($B416,'Raw Stats'!$CM$3:$DC$884,11,FALSE)+VLOOKUP($B416,'Raw Stats'!$CM$3:$DC$884,12,FALSE),0)</f>
        <v>2</v>
      </c>
      <c r="CA416">
        <f>IFERROR(VLOOKUP($B416,'Raw Stats'!$CM$3:$DC$884,13,FALSE)+VLOOKUP($B416,'Raw Stats'!$CM$3:$DC$884,14,FALSE),0)</f>
        <v>0</v>
      </c>
      <c r="CB416">
        <f>IFERROR(VLOOKUP($B416,'Raw Stats'!$CM$3:$DC$884,15,FALSE),0)</f>
        <v>0</v>
      </c>
      <c r="CC416">
        <f>IFERROR(VLOOKUP($B416,'Raw Stats'!$CM$3:$DC$884,16,FALSE),0)</f>
        <v>96</v>
      </c>
      <c r="CE416">
        <f>IFERROR(VLOOKUP($B416,'Raw Stats'!$BU$3:$CJ$528,3,FALSE),0)</f>
        <v>74</v>
      </c>
      <c r="CF416">
        <f>IFERROR(VLOOKUP($B416,'Raw Stats'!$BU$3:$CJ$528,4,FALSE),0)</f>
        <v>18</v>
      </c>
      <c r="CG416">
        <f>IFERROR(VLOOKUP($B416,'Raw Stats'!$BU$3:$CJ$5288,5,FALSE),0)</f>
        <v>16</v>
      </c>
      <c r="CH416">
        <f>IFERROR(VLOOKUP($B416,'Raw Stats'!$BU$3:$CJ$528,6,FALSE),0)</f>
        <v>34</v>
      </c>
      <c r="CI416">
        <f>IFERROR(VLOOKUP($B416,'Raw Stats'!$BU$3:$CJ$528,7,FALSE),0)</f>
        <v>-3</v>
      </c>
      <c r="CJ416">
        <f>IFERROR(VLOOKUP($B416,'Raw Stats'!$BU$3:$CJ$528,8,FALSE),0)</f>
        <v>26</v>
      </c>
      <c r="CK416">
        <f>IFERROR(VLOOKUP($B416,'Raw Stats'!$BU$3:$CJ$528,9,FALSE),0)</f>
        <v>113</v>
      </c>
      <c r="CL416">
        <f>IFERROR(VLOOKUP($B416,'Raw Stats'!$BU$3:$CJ$528,10,FALSE),0)</f>
        <v>36</v>
      </c>
      <c r="CM416">
        <f>IFERROR(VLOOKUP($B416,'Raw Stats'!$BU$3:$CJ$528,11,FALSE)+VLOOKUP($B416,'Raw Stats'!$BU$3:$CJ$528,12,FALSE),0)</f>
        <v>12</v>
      </c>
      <c r="CN416">
        <f>IFERROR(VLOOKUP($B416,'Raw Stats'!$BU$3:$CJ$528,13,FALSE)+VLOOKUP($B416,'Raw Stats'!$BU$3:$CJ$528,14,FALSE),0)</f>
        <v>2</v>
      </c>
      <c r="CO416">
        <f>IFERROR(VLOOKUP($B416,'Raw Stats'!$BU$3:$CJ$528,15,FALSE),0)</f>
        <v>3</v>
      </c>
      <c r="CP416">
        <f>IFERROR(VLOOKUP($B416,'Raw Stats'!$BU$3:$CJ$528,16,FALSE),0)</f>
        <v>136</v>
      </c>
      <c r="CR416">
        <f>IFERROR(VLOOKUP($B416,'Raw Stats'!$BC$3:$BR$528,3,FALSE),0)</f>
        <v>48</v>
      </c>
      <c r="CS416">
        <f>IFERROR(VLOOKUP($B416,'Raw Stats'!$BC$3:$BR$528,4,FALSE),0)</f>
        <v>8</v>
      </c>
      <c r="CT416">
        <f>IFERROR(VLOOKUP($B416,'Raw Stats'!$BC$3:$BR$5288,5,FALSE),0)</f>
        <v>10</v>
      </c>
      <c r="CU416">
        <f>IFERROR(VLOOKUP($B416,'Raw Stats'!$BC$3:$BR$52888,6,FALSE),0)</f>
        <v>18</v>
      </c>
      <c r="CV416">
        <f>IFERROR(VLOOKUP($B416,'Raw Stats'!$BC$3:$BR$5288,7,FALSE),0)</f>
        <v>3</v>
      </c>
      <c r="CW416">
        <f>IFERROR(VLOOKUP($B416,'Raw Stats'!$BC$3:$BR$5288,8,FALSE),0)</f>
        <v>16</v>
      </c>
      <c r="CX416">
        <f>IFERROR(VLOOKUP($B416,'Raw Stats'!$BC$3:$BR$5288,9,FALSE),0)</f>
        <v>51</v>
      </c>
      <c r="CY416">
        <f>IFERROR(VLOOKUP($B416,'Raw Stats'!$BC$3:$BR$5288,10,FALSE),0)</f>
        <v>45</v>
      </c>
      <c r="CZ416">
        <f>IFERROR(VLOOKUP($B416,'Raw Stats'!$BC$3:$BR$5288,11,FALSE)+VLOOKUP($B416,'Raw Stats'!$BC$3:$BR$5288,12,FALSE),0)</f>
        <v>5</v>
      </c>
      <c r="DA416">
        <f>IFERROR(VLOOKUP($B416,'Raw Stats'!$BC$3:$BR$5288,13,FALSE)+VLOOKUP($B416,'Raw Stats'!$BC$3:$BR$5288,14,FALSE),0)</f>
        <v>0</v>
      </c>
      <c r="DB416">
        <f>IFERROR(VLOOKUP($B416,'Raw Stats'!$BC$3:$BR$5288,15,FALSE),0)</f>
        <v>0</v>
      </c>
      <c r="DC416">
        <f>IFERROR(VLOOKUP($B416,'Raw Stats'!$BC$3:$BR$5288,16,FALSE),0)</f>
        <v>96</v>
      </c>
      <c r="DE416">
        <f>IFERROR(VLOOKUP($B416,'Raw Stats'!$AK$3:$AZ$528,3,FALSE),0)</f>
        <v>77</v>
      </c>
      <c r="DF416">
        <f>IFERROR(VLOOKUP($B416,'Raw Stats'!$AK$3:$AZ$528,4,FALSE),0)</f>
        <v>20</v>
      </c>
      <c r="DG416">
        <f>IFERROR(VLOOKUP($B416,'Raw Stats'!$AK$3:$AZ$528,5,FALSE),0)</f>
        <v>20</v>
      </c>
      <c r="DH416">
        <f>IFERROR(VLOOKUP($B416,'Raw Stats'!$AK$3:$AZ$528,6,FALSE),0)</f>
        <v>40</v>
      </c>
      <c r="DI416">
        <f>IFERROR(VLOOKUP($B416,'Raw Stats'!$AK$3:$AZ$528,7,FALSE),0)</f>
        <v>-10</v>
      </c>
      <c r="DJ416">
        <f>IFERROR(VLOOKUP($B416,'Raw Stats'!$AK$3:$AZ$528,8,FALSE),0)</f>
        <v>27</v>
      </c>
      <c r="DK416">
        <f>IFERROR(VLOOKUP($B416,'Raw Stats'!$AK$3:$AZ$528,9,FALSE),0)</f>
        <v>102</v>
      </c>
      <c r="DL416">
        <f>IFERROR(VLOOKUP($B416,'Raw Stats'!$AK$3:$AZ$528,10,FALSE),0)</f>
        <v>70</v>
      </c>
      <c r="DM416">
        <f>IFERROR(VLOOKUP($B416,'Raw Stats'!$AK$3:$AZ$528,11,FALSE)+VLOOKUP($B416,'Raw Stats'!$AK$3:$AZ$528,12,FALSE),0)</f>
        <v>10</v>
      </c>
      <c r="DN416">
        <f>IFERROR(VLOOKUP($B416,'Raw Stats'!$AK$3:$AZ$528,13,FALSE)+VLOOKUP($B416,'Raw Stats'!$AK$3:$AZ$528,14,FALSE),0)</f>
        <v>1</v>
      </c>
      <c r="DO416">
        <f>IFERROR(VLOOKUP($B416,'Raw Stats'!$AK$3:$AZ$528,15,FALSE),0)</f>
        <v>3</v>
      </c>
      <c r="DP416">
        <f>IFERROR(VLOOKUP($B416,'Raw Stats'!$AK$3:$AZ$528,16,FALSE),0)</f>
        <v>200</v>
      </c>
      <c r="DR416">
        <f>IFERROR(VLOOKUP($B416,'Raw Stats'!$S$3:$AH$528,3,FALSE),0)</f>
        <v>82</v>
      </c>
      <c r="DS416">
        <f>IFERROR(VLOOKUP($B416,'Raw Stats'!$S$3:$AH$528,4,FALSE),0)</f>
        <v>25</v>
      </c>
      <c r="DT416">
        <f>IFERROR(VLOOKUP($B416,'Raw Stats'!$S$3:$AH$528,5,FALSE),0)</f>
        <v>32</v>
      </c>
      <c r="DU416">
        <f>IFERROR(VLOOKUP($B416,'Raw Stats'!$S$3:$AH$528,6,FALSE),0)</f>
        <v>57</v>
      </c>
      <c r="DV416">
        <f>IFERROR(VLOOKUP($B416,'Raw Stats'!$S$3:$AH$528,7,FALSE),0)</f>
        <v>3</v>
      </c>
      <c r="DW416">
        <f>IFERROR(VLOOKUP($B416,'Raw Stats'!$S$3:$AH$528,8,FALSE),0)</f>
        <v>38</v>
      </c>
      <c r="DX416">
        <f>IFERROR(VLOOKUP($B416,'Raw Stats'!$S$3:$AH$528,9,FALSE),0)</f>
        <v>114</v>
      </c>
      <c r="DY416">
        <f>IFERROR(VLOOKUP($B416,'Raw Stats'!$S$3:$AH$528,10,FALSE),0)</f>
        <v>70</v>
      </c>
      <c r="DZ416">
        <f>IFERROR(VLOOKUP($B416,'Raw Stats'!$S$3:$AH$528,11,FALSE)+VLOOKUP($B416,'Raw Stats'!$S$3:$AH$528,12,FALSE),0)</f>
        <v>13</v>
      </c>
      <c r="EA416">
        <f>IFERROR(VLOOKUP($B416,'Raw Stats'!$S$3:$AH$528,13,FALSE)+VLOOKUP($B416,'Raw Stats'!$S$3:$AH$528,14,FALSE),0)</f>
        <v>3</v>
      </c>
      <c r="EB416">
        <f>IFERROR(VLOOKUP($B416,'Raw Stats'!$S$3:$AH$528,15,FALSE),0)</f>
        <v>3</v>
      </c>
      <c r="EC416">
        <f>IFERROR(VLOOKUP($B416,'Raw Stats'!$S$3:$AH$528,16,FALSE),0)</f>
        <v>220</v>
      </c>
    </row>
    <row r="417" spans="1:133" x14ac:dyDescent="0.2">
      <c r="A417">
        <f>IFERROR(VLOOKUP(B417,Sheet2!$W$1:$X$300,2,FALSE),301)</f>
        <v>281</v>
      </c>
      <c r="B417" t="s">
        <v>241</v>
      </c>
      <c r="C417">
        <f t="shared" si="30"/>
        <v>0.45720605591757574</v>
      </c>
      <c r="D417">
        <f t="shared" si="31"/>
        <v>0.69013143982184799</v>
      </c>
      <c r="E417">
        <f t="shared" si="32"/>
        <v>0.5700042588466816</v>
      </c>
      <c r="F417">
        <f t="shared" si="33"/>
        <v>0.54986792881759827</v>
      </c>
      <c r="G417">
        <f t="shared" si="34"/>
        <v>0.73509887390216533</v>
      </c>
      <c r="J417">
        <f>BS417*'Value Calculations'!$D$3</f>
        <v>4.8928251435124546</v>
      </c>
      <c r="K417">
        <f>BT417*'Value Calculations'!$D$4</f>
        <v>3.5817397444911494</v>
      </c>
      <c r="L417">
        <f>BU417*'Value Calculations'!$D$5</f>
        <v>6.1027764162171954</v>
      </c>
      <c r="M417">
        <f>BV417*'Value Calculations'!$D$6</f>
        <v>-1.0005194553549028</v>
      </c>
      <c r="N417">
        <f>BW417*'Value Calculations'!$D$7</f>
        <v>0.70307901643674242</v>
      </c>
      <c r="O417">
        <f>BX417*'Value Calculations'!$D$8</f>
        <v>0.50324017349577854</v>
      </c>
      <c r="P417">
        <f>BY417*'Value Calculations'!$D$9</f>
        <v>1.6373825953877175</v>
      </c>
      <c r="Q417">
        <f>BZ417*'Value Calculations'!$D$10</f>
        <v>0.36531647407620471</v>
      </c>
      <c r="R417">
        <f>CA417*'Value Calculations'!$D$11</f>
        <v>0</v>
      </c>
      <c r="S417">
        <f>CB417*'Value Calculations'!$D$12</f>
        <v>0.81388273958941404</v>
      </c>
      <c r="T417">
        <f>CC417*'Value Calculations'!$D$13</f>
        <v>8.4610223394500643</v>
      </c>
      <c r="V417">
        <f>CF417*'Value Calculations'!$D$3</f>
        <v>7.7469731438947198</v>
      </c>
      <c r="W417">
        <f>CG417*'Value Calculations'!$D$4</f>
        <v>8.4659303051608976</v>
      </c>
      <c r="X417">
        <f>CH417*'Value Calculations'!$D$5</f>
        <v>11.94021472738147</v>
      </c>
      <c r="Y417">
        <f>CI417*'Value Calculations'!$D$6</f>
        <v>-0.75038959151617712</v>
      </c>
      <c r="Z417">
        <f>CJ417*'Value Calculations'!$D$7</f>
        <v>1.9334672952010417</v>
      </c>
      <c r="AA417">
        <f>CK417*'Value Calculations'!$D$8</f>
        <v>2.7318752275485121</v>
      </c>
      <c r="AB417">
        <f>CL417*'Value Calculations'!$D$9</f>
        <v>3.0228601761004015</v>
      </c>
      <c r="AC417">
        <f>CM417*'Value Calculations'!$D$10</f>
        <v>4.0184812148382516</v>
      </c>
      <c r="AD417">
        <f>CN417*'Value Calculations'!$D$11</f>
        <v>1.9814282960498748</v>
      </c>
      <c r="AE417">
        <f>CO417*'Value Calculations'!$D$12</f>
        <v>3.2555309583576562</v>
      </c>
      <c r="AF417">
        <f>CP417*'Value Calculations'!$D$13</f>
        <v>12.244406312374888</v>
      </c>
      <c r="AH417">
        <f>CS417*'Value Calculations'!$D$3</f>
        <v>4.0773542862603787</v>
      </c>
      <c r="AI417">
        <f>CT417*'Value Calculations'!$D$4</f>
        <v>3.9073524485357991</v>
      </c>
      <c r="AJ417">
        <f>CU417*'Value Calculations'!$D$5</f>
        <v>5.8374383111642736</v>
      </c>
      <c r="AK417">
        <f>CV417*'Value Calculations'!$D$6</f>
        <v>0.25012986383872571</v>
      </c>
      <c r="AL417">
        <f>CW417*'Value Calculations'!$D$7</f>
        <v>1.4061580328734848</v>
      </c>
      <c r="AM417">
        <f>CX417*'Value Calculations'!$D$8</f>
        <v>1.2940461604177163</v>
      </c>
      <c r="AN417">
        <f>CY417*'Value Calculations'!$D$9</f>
        <v>1.0076200587001338</v>
      </c>
      <c r="AO417">
        <f>CZ417*'Value Calculations'!$D$10</f>
        <v>2.1918988444572283</v>
      </c>
      <c r="AP417">
        <f>DA417*'Value Calculations'!$D$11</f>
        <v>0</v>
      </c>
      <c r="AQ417">
        <f>DB417*'Value Calculations'!$D$12</f>
        <v>0.81388273958941404</v>
      </c>
      <c r="AR417">
        <f>DC417*'Value Calculations'!$D$13</f>
        <v>5.4343151611102041</v>
      </c>
      <c r="AT417">
        <f>DF417*'Value Calculations'!$D$3</f>
        <v>4.0773542862603787</v>
      </c>
      <c r="AU417">
        <f>DG417*'Value Calculations'!$D$4</f>
        <v>3.2561270404464993</v>
      </c>
      <c r="AV417">
        <f>DH417*'Value Calculations'!$D$5</f>
        <v>5.3067621010584309</v>
      </c>
      <c r="AW417">
        <f>DI417*'Value Calculations'!$D$6</f>
        <v>0.50025972767745142</v>
      </c>
      <c r="AX417">
        <f>DJ417*'Value Calculations'!$D$7</f>
        <v>1.5819277869826704</v>
      </c>
      <c r="AY417">
        <f>DK417*'Value Calculations'!$D$8</f>
        <v>2.3005265074092733</v>
      </c>
      <c r="AZ417">
        <f>DL417*'Value Calculations'!$D$9</f>
        <v>1.6373825953877175</v>
      </c>
      <c r="BA417">
        <f>DM417*'Value Calculations'!$D$10</f>
        <v>0.36531647407620471</v>
      </c>
      <c r="BB417">
        <f>DN417*'Value Calculations'!$D$11</f>
        <v>0.9907141480249374</v>
      </c>
      <c r="BC417">
        <f>DO417*'Value Calculations'!$D$12</f>
        <v>1.6277654791788281</v>
      </c>
      <c r="BD417">
        <f>DP417*'Value Calculations'!$D$13</f>
        <v>8.5985999384655116</v>
      </c>
      <c r="BF417">
        <f>DS417*'Value Calculations'!$D$3</f>
        <v>6.1160314293905689</v>
      </c>
      <c r="BG417">
        <f>DT417*'Value Calculations'!$D$4</f>
        <v>7.8147048970715982</v>
      </c>
      <c r="BH417">
        <f>DU417*'Value Calculations'!$D$5</f>
        <v>10.348186097063941</v>
      </c>
      <c r="BI417">
        <f>DV417*'Value Calculations'!$D$6</f>
        <v>1.0005194553549028</v>
      </c>
      <c r="BJ417">
        <f>DW417*'Value Calculations'!$D$7</f>
        <v>0.87884877054592803</v>
      </c>
      <c r="BK417">
        <f>DX417*'Value Calculations'!$D$8</f>
        <v>2.7318752275485121</v>
      </c>
      <c r="BL417">
        <f>DY417*'Value Calculations'!$D$9</f>
        <v>1.7633351027252342</v>
      </c>
      <c r="BM417">
        <f>DZ417*'Value Calculations'!$D$10</f>
        <v>2.1918988444572283</v>
      </c>
      <c r="BN417">
        <f>EA417*'Value Calculations'!$D$11</f>
        <v>0.9907141480249374</v>
      </c>
      <c r="BO417">
        <f>EB417*'Value Calculations'!$D$12</f>
        <v>4.0694136979470699</v>
      </c>
      <c r="BP417">
        <f>EC417*'Value Calculations'!$D$13</f>
        <v>13.551393503021647</v>
      </c>
      <c r="BR417">
        <f>IFERROR(VLOOKUP($B417,'Raw Stats'!$CM$3:$DC$884,3,FALSE),0)</f>
        <v>57</v>
      </c>
      <c r="BS417">
        <f>IFERROR(VLOOKUP($B417,'Raw Stats'!$CM$3:$DC$884,4,FALSE),0)</f>
        <v>12</v>
      </c>
      <c r="BT417">
        <f>IFERROR(VLOOKUP($B417,'Raw Stats'!$CM$3:$DC$884,5,FALSE),0)</f>
        <v>11</v>
      </c>
      <c r="BU417">
        <f>IFERROR(VLOOKUP($B417,'Raw Stats'!$CM$3:$DC$884,6,FALSE),0)</f>
        <v>23</v>
      </c>
      <c r="BV417">
        <f>IFERROR(VLOOKUP($B417,'Raw Stats'!$CM$3:$DC$884,7,FALSE),0)</f>
        <v>-8</v>
      </c>
      <c r="BW417">
        <f>IFERROR(VLOOKUP($B417,'Raw Stats'!$CM$3:$DC$884,8,FALSE),0)</f>
        <v>8</v>
      </c>
      <c r="BX417">
        <f>IFERROR(VLOOKUP($B417,'Raw Stats'!$CM$3:$DC$884,9,FALSE),0)</f>
        <v>7</v>
      </c>
      <c r="BY417">
        <f>IFERROR(VLOOKUP($B417,'Raw Stats'!$CM$3:$DC$884,10,FALSE),0)</f>
        <v>13</v>
      </c>
      <c r="BZ417">
        <f>IFERROR(VLOOKUP($B417,'Raw Stats'!$CM$3:$DC$884,11,FALSE)+VLOOKUP($B417,'Raw Stats'!$CM$3:$DC$884,12,FALSE),0)</f>
        <v>1</v>
      </c>
      <c r="CA417">
        <f>IFERROR(VLOOKUP($B417,'Raw Stats'!$CM$3:$DC$884,13,FALSE)+VLOOKUP($B417,'Raw Stats'!$CM$3:$DC$884,14,FALSE),0)</f>
        <v>0</v>
      </c>
      <c r="CB417">
        <f>IFERROR(VLOOKUP($B417,'Raw Stats'!$CM$3:$DC$884,15,FALSE),0)</f>
        <v>1</v>
      </c>
      <c r="CC417">
        <f>IFERROR(VLOOKUP($B417,'Raw Stats'!$CM$3:$DC$884,16,FALSE),0)</f>
        <v>123</v>
      </c>
      <c r="CE417">
        <f>IFERROR(VLOOKUP($B417,'Raw Stats'!$BU$3:$CJ$528,3,FALSE),0)</f>
        <v>82</v>
      </c>
      <c r="CF417">
        <f>IFERROR(VLOOKUP($B417,'Raw Stats'!$BU$3:$CJ$528,4,FALSE),0)</f>
        <v>19</v>
      </c>
      <c r="CG417">
        <f>IFERROR(VLOOKUP($B417,'Raw Stats'!$BU$3:$CJ$5288,5,FALSE),0)</f>
        <v>26</v>
      </c>
      <c r="CH417">
        <f>IFERROR(VLOOKUP($B417,'Raw Stats'!$BU$3:$CJ$528,6,FALSE),0)</f>
        <v>45</v>
      </c>
      <c r="CI417">
        <f>IFERROR(VLOOKUP($B417,'Raw Stats'!$BU$3:$CJ$528,7,FALSE),0)</f>
        <v>-6</v>
      </c>
      <c r="CJ417">
        <f>IFERROR(VLOOKUP($B417,'Raw Stats'!$BU$3:$CJ$528,8,FALSE),0)</f>
        <v>22</v>
      </c>
      <c r="CK417">
        <f>IFERROR(VLOOKUP($B417,'Raw Stats'!$BU$3:$CJ$528,9,FALSE),0)</f>
        <v>38</v>
      </c>
      <c r="CL417">
        <f>IFERROR(VLOOKUP($B417,'Raw Stats'!$BU$3:$CJ$528,10,FALSE),0)</f>
        <v>24</v>
      </c>
      <c r="CM417">
        <f>IFERROR(VLOOKUP($B417,'Raw Stats'!$BU$3:$CJ$528,11,FALSE)+VLOOKUP($B417,'Raw Stats'!$BU$3:$CJ$528,12,FALSE),0)</f>
        <v>11</v>
      </c>
      <c r="CN417">
        <f>IFERROR(VLOOKUP($B417,'Raw Stats'!$BU$3:$CJ$528,13,FALSE)+VLOOKUP($B417,'Raw Stats'!$BU$3:$CJ$528,14,FALSE),0)</f>
        <v>2</v>
      </c>
      <c r="CO417">
        <f>IFERROR(VLOOKUP($B417,'Raw Stats'!$BU$3:$CJ$528,15,FALSE),0)</f>
        <v>4</v>
      </c>
      <c r="CP417">
        <f>IFERROR(VLOOKUP($B417,'Raw Stats'!$BU$3:$CJ$528,16,FALSE),0)</f>
        <v>178</v>
      </c>
      <c r="CR417">
        <f>IFERROR(VLOOKUP($B417,'Raw Stats'!$BC$3:$BR$528,3,FALSE),0)</f>
        <v>46</v>
      </c>
      <c r="CS417">
        <f>IFERROR(VLOOKUP($B417,'Raw Stats'!$BC$3:$BR$528,4,FALSE),0)</f>
        <v>10</v>
      </c>
      <c r="CT417">
        <f>IFERROR(VLOOKUP($B417,'Raw Stats'!$BC$3:$BR$5288,5,FALSE),0)</f>
        <v>12</v>
      </c>
      <c r="CU417">
        <f>IFERROR(VLOOKUP($B417,'Raw Stats'!$BC$3:$BR$52888,6,FALSE),0)</f>
        <v>22</v>
      </c>
      <c r="CV417">
        <f>IFERROR(VLOOKUP($B417,'Raw Stats'!$BC$3:$BR$5288,7,FALSE),0)</f>
        <v>2</v>
      </c>
      <c r="CW417">
        <f>IFERROR(VLOOKUP($B417,'Raw Stats'!$BC$3:$BR$5288,8,FALSE),0)</f>
        <v>16</v>
      </c>
      <c r="CX417">
        <f>IFERROR(VLOOKUP($B417,'Raw Stats'!$BC$3:$BR$5288,9,FALSE),0)</f>
        <v>18</v>
      </c>
      <c r="CY417">
        <f>IFERROR(VLOOKUP($B417,'Raw Stats'!$BC$3:$BR$5288,10,FALSE),0)</f>
        <v>8</v>
      </c>
      <c r="CZ417">
        <f>IFERROR(VLOOKUP($B417,'Raw Stats'!$BC$3:$BR$5288,11,FALSE)+VLOOKUP($B417,'Raw Stats'!$BC$3:$BR$5288,12,FALSE),0)</f>
        <v>6</v>
      </c>
      <c r="DA417">
        <f>IFERROR(VLOOKUP($B417,'Raw Stats'!$BC$3:$BR$5288,13,FALSE)+VLOOKUP($B417,'Raw Stats'!$BC$3:$BR$5288,14,FALSE),0)</f>
        <v>0</v>
      </c>
      <c r="DB417">
        <f>IFERROR(VLOOKUP($B417,'Raw Stats'!$BC$3:$BR$5288,15,FALSE),0)</f>
        <v>1</v>
      </c>
      <c r="DC417">
        <f>IFERROR(VLOOKUP($B417,'Raw Stats'!$BC$3:$BR$5288,16,FALSE),0)</f>
        <v>79</v>
      </c>
      <c r="DE417">
        <f>IFERROR(VLOOKUP($B417,'Raw Stats'!$AK$3:$AZ$528,3,FALSE),0)</f>
        <v>55</v>
      </c>
      <c r="DF417">
        <f>IFERROR(VLOOKUP($B417,'Raw Stats'!$AK$3:$AZ$528,4,FALSE),0)</f>
        <v>10</v>
      </c>
      <c r="DG417">
        <f>IFERROR(VLOOKUP($B417,'Raw Stats'!$AK$3:$AZ$528,5,FALSE),0)</f>
        <v>10</v>
      </c>
      <c r="DH417">
        <f>IFERROR(VLOOKUP($B417,'Raw Stats'!$AK$3:$AZ$528,6,FALSE),0)</f>
        <v>20</v>
      </c>
      <c r="DI417">
        <f>IFERROR(VLOOKUP($B417,'Raw Stats'!$AK$3:$AZ$528,7,FALSE),0)</f>
        <v>4</v>
      </c>
      <c r="DJ417">
        <f>IFERROR(VLOOKUP($B417,'Raw Stats'!$AK$3:$AZ$528,8,FALSE),0)</f>
        <v>18</v>
      </c>
      <c r="DK417">
        <f>IFERROR(VLOOKUP($B417,'Raw Stats'!$AK$3:$AZ$528,9,FALSE),0)</f>
        <v>32</v>
      </c>
      <c r="DL417">
        <f>IFERROR(VLOOKUP($B417,'Raw Stats'!$AK$3:$AZ$528,10,FALSE),0)</f>
        <v>13</v>
      </c>
      <c r="DM417">
        <f>IFERROR(VLOOKUP($B417,'Raw Stats'!$AK$3:$AZ$528,11,FALSE)+VLOOKUP($B417,'Raw Stats'!$AK$3:$AZ$528,12,FALSE),0)</f>
        <v>1</v>
      </c>
      <c r="DN417">
        <f>IFERROR(VLOOKUP($B417,'Raw Stats'!$AK$3:$AZ$528,13,FALSE)+VLOOKUP($B417,'Raw Stats'!$AK$3:$AZ$528,14,FALSE),0)</f>
        <v>1</v>
      </c>
      <c r="DO417">
        <f>IFERROR(VLOOKUP($B417,'Raw Stats'!$AK$3:$AZ$528,15,FALSE),0)</f>
        <v>2</v>
      </c>
      <c r="DP417">
        <f>IFERROR(VLOOKUP($B417,'Raw Stats'!$AK$3:$AZ$528,16,FALSE),0)</f>
        <v>125</v>
      </c>
      <c r="DR417">
        <f>IFERROR(VLOOKUP($B417,'Raw Stats'!$S$3:$AH$528,3,FALSE),0)</f>
        <v>70</v>
      </c>
      <c r="DS417">
        <f>IFERROR(VLOOKUP($B417,'Raw Stats'!$S$3:$AH$528,4,FALSE),0)</f>
        <v>15</v>
      </c>
      <c r="DT417">
        <f>IFERROR(VLOOKUP($B417,'Raw Stats'!$S$3:$AH$528,5,FALSE),0)</f>
        <v>24</v>
      </c>
      <c r="DU417">
        <f>IFERROR(VLOOKUP($B417,'Raw Stats'!$S$3:$AH$528,6,FALSE),0)</f>
        <v>39</v>
      </c>
      <c r="DV417">
        <f>IFERROR(VLOOKUP($B417,'Raw Stats'!$S$3:$AH$528,7,FALSE),0)</f>
        <v>8</v>
      </c>
      <c r="DW417">
        <f>IFERROR(VLOOKUP($B417,'Raw Stats'!$S$3:$AH$528,8,FALSE),0)</f>
        <v>10</v>
      </c>
      <c r="DX417">
        <f>IFERROR(VLOOKUP($B417,'Raw Stats'!$S$3:$AH$528,9,FALSE),0)</f>
        <v>38</v>
      </c>
      <c r="DY417">
        <f>IFERROR(VLOOKUP($B417,'Raw Stats'!$S$3:$AH$528,10,FALSE),0)</f>
        <v>14</v>
      </c>
      <c r="DZ417">
        <f>IFERROR(VLOOKUP($B417,'Raw Stats'!$S$3:$AH$528,11,FALSE)+VLOOKUP($B417,'Raw Stats'!$S$3:$AH$528,12,FALSE),0)</f>
        <v>6</v>
      </c>
      <c r="EA417">
        <f>IFERROR(VLOOKUP($B417,'Raw Stats'!$S$3:$AH$528,13,FALSE)+VLOOKUP($B417,'Raw Stats'!$S$3:$AH$528,14,FALSE),0)</f>
        <v>1</v>
      </c>
      <c r="EB417">
        <f>IFERROR(VLOOKUP($B417,'Raw Stats'!$S$3:$AH$528,15,FALSE),0)</f>
        <v>5</v>
      </c>
      <c r="EC417">
        <f>IFERROR(VLOOKUP($B417,'Raw Stats'!$S$3:$AH$528,16,FALSE),0)</f>
        <v>197</v>
      </c>
    </row>
    <row r="418" spans="1:133" x14ac:dyDescent="0.2">
      <c r="A418">
        <f>IFERROR(VLOOKUP(B418,Sheet2!$W$1:$X$300,2,FALSE),301)</f>
        <v>301</v>
      </c>
      <c r="B418" t="s">
        <v>311</v>
      </c>
      <c r="C418">
        <f t="shared" si="30"/>
        <v>0.45519716911657176</v>
      </c>
      <c r="D418">
        <f t="shared" si="31"/>
        <v>0.56821908885026851</v>
      </c>
      <c r="E418">
        <f t="shared" si="32"/>
        <v>0.56860540620726752</v>
      </c>
      <c r="F418">
        <f t="shared" si="33"/>
        <v>0.72584454229670181</v>
      </c>
      <c r="G418">
        <f t="shared" si="34"/>
        <v>0.57621631040988164</v>
      </c>
      <c r="J418">
        <f>BS418*'Value Calculations'!$D$3</f>
        <v>2.0386771431301893</v>
      </c>
      <c r="K418">
        <f>BT418*'Value Calculations'!$D$4</f>
        <v>4.2329651525804488</v>
      </c>
      <c r="L418">
        <f>BU418*'Value Calculations'!$D$5</f>
        <v>4.7760858909525883</v>
      </c>
      <c r="M418">
        <f>BV418*'Value Calculations'!$D$6</f>
        <v>-0.12506493191936285</v>
      </c>
      <c r="N418">
        <f>BW418*'Value Calculations'!$D$7</f>
        <v>2.5486614345831913</v>
      </c>
      <c r="O418">
        <f>BX418*'Value Calculations'!$D$8</f>
        <v>9.4896718430632525</v>
      </c>
      <c r="P418">
        <f>BY418*'Value Calculations'!$D$9</f>
        <v>6.4235778742133531</v>
      </c>
      <c r="Q418">
        <f>BZ418*'Value Calculations'!$D$10</f>
        <v>0</v>
      </c>
      <c r="R418">
        <f>CA418*'Value Calculations'!$D$11</f>
        <v>0</v>
      </c>
      <c r="S418">
        <f>CB418*'Value Calculations'!$D$12</f>
        <v>0.81388273958941404</v>
      </c>
      <c r="T418">
        <f>CC418*'Value Calculations'!$D$13</f>
        <v>6.6725135522492369</v>
      </c>
      <c r="V418">
        <f>CF418*'Value Calculations'!$D$3</f>
        <v>3.2618834290083032</v>
      </c>
      <c r="W418">
        <f>CG418*'Value Calculations'!$D$4</f>
        <v>6.1866413768483488</v>
      </c>
      <c r="X418">
        <f>CH418*'Value Calculations'!$D$5</f>
        <v>7.1641288364288815</v>
      </c>
      <c r="Y418">
        <f>CI418*'Value Calculations'!$D$6</f>
        <v>0.62532465959681427</v>
      </c>
      <c r="Z418">
        <f>CJ418*'Value Calculations'!$D$7</f>
        <v>3.9548194674566761</v>
      </c>
      <c r="AA418">
        <f>CK418*'Value Calculations'!$D$8</f>
        <v>8.3394085893586158</v>
      </c>
      <c r="AB418">
        <f>CL418*'Value Calculations'!$D$9</f>
        <v>5.7938153375257695</v>
      </c>
      <c r="AC418">
        <f>CM418*'Value Calculations'!$D$10</f>
        <v>0.36531647407620471</v>
      </c>
      <c r="AD418">
        <f>CN418*'Value Calculations'!$D$11</f>
        <v>0.9907141480249374</v>
      </c>
      <c r="AE418">
        <f>CO418*'Value Calculations'!$D$12</f>
        <v>0.81388273958941404</v>
      </c>
      <c r="AF418">
        <f>CP418*'Value Calculations'!$D$13</f>
        <v>8.529811138957788</v>
      </c>
      <c r="AH418">
        <f>CS418*'Value Calculations'!$D$3</f>
        <v>2.0386771431301893</v>
      </c>
      <c r="AI418">
        <f>CT418*'Value Calculations'!$D$4</f>
        <v>1.6280635202232496</v>
      </c>
      <c r="AJ418">
        <f>CU418*'Value Calculations'!$D$5</f>
        <v>2.6533810505292155</v>
      </c>
      <c r="AK418">
        <f>CV418*'Value Calculations'!$D$6</f>
        <v>0.25012986383872571</v>
      </c>
      <c r="AL418">
        <f>CW418*'Value Calculations'!$D$7</f>
        <v>2.0213521722556345</v>
      </c>
      <c r="AM418">
        <f>CX418*'Value Calculations'!$D$8</f>
        <v>4.0978128413227681</v>
      </c>
      <c r="AN418">
        <f>CY418*'Value Calculations'!$D$9</f>
        <v>3.4007176981129517</v>
      </c>
      <c r="AO418">
        <f>CZ418*'Value Calculations'!$D$10</f>
        <v>0</v>
      </c>
      <c r="AP418">
        <f>DA418*'Value Calculations'!$D$11</f>
        <v>0.9907141480249374</v>
      </c>
      <c r="AQ418">
        <f>DB418*'Value Calculations'!$D$12</f>
        <v>0</v>
      </c>
      <c r="AR418">
        <f>DC418*'Value Calculations'!$D$13</f>
        <v>2.820340779816688</v>
      </c>
      <c r="AT418">
        <f>DF418*'Value Calculations'!$D$3</f>
        <v>7.7469731438947198</v>
      </c>
      <c r="AU418">
        <f>DG418*'Value Calculations'!$D$4</f>
        <v>4.8841905606697491</v>
      </c>
      <c r="AV418">
        <f>DH418*'Value Calculations'!$D$5</f>
        <v>9.021495571799333</v>
      </c>
      <c r="AW418">
        <f>DI418*'Value Calculations'!$D$6</f>
        <v>0.62532465959681427</v>
      </c>
      <c r="AX418">
        <f>DJ418*'Value Calculations'!$D$7</f>
        <v>5.1852077462209749</v>
      </c>
      <c r="AY418">
        <f>DK418*'Value Calculations'!$D$8</f>
        <v>10.783718003480969</v>
      </c>
      <c r="AZ418">
        <f>DL418*'Value Calculations'!$D$9</f>
        <v>7.3052454255759702</v>
      </c>
      <c r="BA418">
        <f>DM418*'Value Calculations'!$D$10</f>
        <v>0.73063294815240942</v>
      </c>
      <c r="BB418">
        <f>DN418*'Value Calculations'!$D$11</f>
        <v>2.9721424440748123</v>
      </c>
      <c r="BC418">
        <f>DO418*'Value Calculations'!$D$12</f>
        <v>1.6277654791788281</v>
      </c>
      <c r="BD418">
        <f>DP418*'Value Calculations'!$D$13</f>
        <v>7.9107119433882715</v>
      </c>
      <c r="BF418">
        <f>DS418*'Value Calculations'!$D$3</f>
        <v>3.2618834290083032</v>
      </c>
      <c r="BG418">
        <f>DT418*'Value Calculations'!$D$4</f>
        <v>4.2329651525804488</v>
      </c>
      <c r="BH418">
        <f>DU418*'Value Calculations'!$D$5</f>
        <v>5.5721002061113527</v>
      </c>
      <c r="BI418">
        <f>DV418*'Value Calculations'!$D$6</f>
        <v>-0.37519479575808856</v>
      </c>
      <c r="BJ418">
        <f>DW418*'Value Calculations'!$D$7</f>
        <v>5.800401885603125</v>
      </c>
      <c r="BK418">
        <f>DX418*'Value Calculations'!$D$8</f>
        <v>11.071283816907128</v>
      </c>
      <c r="BL418">
        <f>DY418*'Value Calculations'!$D$9</f>
        <v>5.0381002935006691</v>
      </c>
      <c r="BM418">
        <f>DZ418*'Value Calculations'!$D$10</f>
        <v>0</v>
      </c>
      <c r="BN418">
        <f>EA418*'Value Calculations'!$D$11</f>
        <v>2.9721424440748123</v>
      </c>
      <c r="BO418">
        <f>EB418*'Value Calculations'!$D$12</f>
        <v>1.6277654791788281</v>
      </c>
      <c r="BP418">
        <f>EC418*'Value Calculations'!$D$13</f>
        <v>8.0482895424037189</v>
      </c>
      <c r="BR418">
        <f>IFERROR(VLOOKUP($B418,'Raw Stats'!$CM$3:$DC$884,3,FALSE),0)</f>
        <v>81</v>
      </c>
      <c r="BS418">
        <f>IFERROR(VLOOKUP($B418,'Raw Stats'!$CM$3:$DC$884,4,FALSE),0)</f>
        <v>5</v>
      </c>
      <c r="BT418">
        <f>IFERROR(VLOOKUP($B418,'Raw Stats'!$CM$3:$DC$884,5,FALSE),0)</f>
        <v>13</v>
      </c>
      <c r="BU418">
        <f>IFERROR(VLOOKUP($B418,'Raw Stats'!$CM$3:$DC$884,6,FALSE),0)</f>
        <v>18</v>
      </c>
      <c r="BV418">
        <f>IFERROR(VLOOKUP($B418,'Raw Stats'!$CM$3:$DC$884,7,FALSE),0)</f>
        <v>-1</v>
      </c>
      <c r="BW418">
        <f>IFERROR(VLOOKUP($B418,'Raw Stats'!$CM$3:$DC$884,8,FALSE),0)</f>
        <v>29</v>
      </c>
      <c r="BX418">
        <f>IFERROR(VLOOKUP($B418,'Raw Stats'!$CM$3:$DC$884,9,FALSE),0)</f>
        <v>132</v>
      </c>
      <c r="BY418">
        <f>IFERROR(VLOOKUP($B418,'Raw Stats'!$CM$3:$DC$884,10,FALSE),0)</f>
        <v>51</v>
      </c>
      <c r="BZ418">
        <f>IFERROR(VLOOKUP($B418,'Raw Stats'!$CM$3:$DC$884,11,FALSE)+VLOOKUP($B418,'Raw Stats'!$CM$3:$DC$884,12,FALSE),0)</f>
        <v>0</v>
      </c>
      <c r="CA418">
        <f>IFERROR(VLOOKUP($B418,'Raw Stats'!$CM$3:$DC$884,13,FALSE)+VLOOKUP($B418,'Raw Stats'!$CM$3:$DC$884,14,FALSE),0)</f>
        <v>0</v>
      </c>
      <c r="CB418">
        <f>IFERROR(VLOOKUP($B418,'Raw Stats'!$CM$3:$DC$884,15,FALSE),0)</f>
        <v>1</v>
      </c>
      <c r="CC418">
        <f>IFERROR(VLOOKUP($B418,'Raw Stats'!$CM$3:$DC$884,16,FALSE),0)</f>
        <v>97</v>
      </c>
      <c r="CE418">
        <f>IFERROR(VLOOKUP($B418,'Raw Stats'!$BU$3:$CJ$528,3,FALSE),0)</f>
        <v>81</v>
      </c>
      <c r="CF418">
        <f>IFERROR(VLOOKUP($B418,'Raw Stats'!$BU$3:$CJ$528,4,FALSE),0)</f>
        <v>8</v>
      </c>
      <c r="CG418">
        <f>IFERROR(VLOOKUP($B418,'Raw Stats'!$BU$3:$CJ$5288,5,FALSE),0)</f>
        <v>19</v>
      </c>
      <c r="CH418">
        <f>IFERROR(VLOOKUP($B418,'Raw Stats'!$BU$3:$CJ$528,6,FALSE),0)</f>
        <v>27</v>
      </c>
      <c r="CI418">
        <f>IFERROR(VLOOKUP($B418,'Raw Stats'!$BU$3:$CJ$528,7,FALSE),0)</f>
        <v>5</v>
      </c>
      <c r="CJ418">
        <f>IFERROR(VLOOKUP($B418,'Raw Stats'!$BU$3:$CJ$528,8,FALSE),0)</f>
        <v>45</v>
      </c>
      <c r="CK418">
        <f>IFERROR(VLOOKUP($B418,'Raw Stats'!$BU$3:$CJ$528,9,FALSE),0)</f>
        <v>116</v>
      </c>
      <c r="CL418">
        <f>IFERROR(VLOOKUP($B418,'Raw Stats'!$BU$3:$CJ$528,10,FALSE),0)</f>
        <v>46</v>
      </c>
      <c r="CM418">
        <f>IFERROR(VLOOKUP($B418,'Raw Stats'!$BU$3:$CJ$528,11,FALSE)+VLOOKUP($B418,'Raw Stats'!$BU$3:$CJ$528,12,FALSE),0)</f>
        <v>1</v>
      </c>
      <c r="CN418">
        <f>IFERROR(VLOOKUP($B418,'Raw Stats'!$BU$3:$CJ$528,13,FALSE)+VLOOKUP($B418,'Raw Stats'!$BU$3:$CJ$528,14,FALSE),0)</f>
        <v>1</v>
      </c>
      <c r="CO418">
        <f>IFERROR(VLOOKUP($B418,'Raw Stats'!$BU$3:$CJ$528,15,FALSE),0)</f>
        <v>1</v>
      </c>
      <c r="CP418">
        <f>IFERROR(VLOOKUP($B418,'Raw Stats'!$BU$3:$CJ$528,16,FALSE),0)</f>
        <v>124</v>
      </c>
      <c r="CR418">
        <f>IFERROR(VLOOKUP($B418,'Raw Stats'!$BC$3:$BR$528,3,FALSE),0)</f>
        <v>35</v>
      </c>
      <c r="CS418">
        <f>IFERROR(VLOOKUP($B418,'Raw Stats'!$BC$3:$BR$528,4,FALSE),0)</f>
        <v>5</v>
      </c>
      <c r="CT418">
        <f>IFERROR(VLOOKUP($B418,'Raw Stats'!$BC$3:$BR$5288,5,FALSE),0)</f>
        <v>5</v>
      </c>
      <c r="CU418">
        <f>IFERROR(VLOOKUP($B418,'Raw Stats'!$BC$3:$BR$52888,6,FALSE),0)</f>
        <v>10</v>
      </c>
      <c r="CV418">
        <f>IFERROR(VLOOKUP($B418,'Raw Stats'!$BC$3:$BR$5288,7,FALSE),0)</f>
        <v>2</v>
      </c>
      <c r="CW418">
        <f>IFERROR(VLOOKUP($B418,'Raw Stats'!$BC$3:$BR$5288,8,FALSE),0)</f>
        <v>23</v>
      </c>
      <c r="CX418">
        <f>IFERROR(VLOOKUP($B418,'Raw Stats'!$BC$3:$BR$5288,9,FALSE),0)</f>
        <v>57</v>
      </c>
      <c r="CY418">
        <f>IFERROR(VLOOKUP($B418,'Raw Stats'!$BC$3:$BR$5288,10,FALSE),0)</f>
        <v>27</v>
      </c>
      <c r="CZ418">
        <f>IFERROR(VLOOKUP($B418,'Raw Stats'!$BC$3:$BR$5288,11,FALSE)+VLOOKUP($B418,'Raw Stats'!$BC$3:$BR$5288,12,FALSE),0)</f>
        <v>0</v>
      </c>
      <c r="DA418">
        <f>IFERROR(VLOOKUP($B418,'Raw Stats'!$BC$3:$BR$5288,13,FALSE)+VLOOKUP($B418,'Raw Stats'!$BC$3:$BR$5288,14,FALSE),0)</f>
        <v>1</v>
      </c>
      <c r="DB418">
        <f>IFERROR(VLOOKUP($B418,'Raw Stats'!$BC$3:$BR$5288,15,FALSE),0)</f>
        <v>0</v>
      </c>
      <c r="DC418">
        <f>IFERROR(VLOOKUP($B418,'Raw Stats'!$BC$3:$BR$5288,16,FALSE),0)</f>
        <v>41</v>
      </c>
      <c r="DE418">
        <f>IFERROR(VLOOKUP($B418,'Raw Stats'!$AK$3:$AZ$528,3,FALSE),0)</f>
        <v>81</v>
      </c>
      <c r="DF418">
        <f>IFERROR(VLOOKUP($B418,'Raw Stats'!$AK$3:$AZ$528,4,FALSE),0)</f>
        <v>19</v>
      </c>
      <c r="DG418">
        <f>IFERROR(VLOOKUP($B418,'Raw Stats'!$AK$3:$AZ$528,5,FALSE),0)</f>
        <v>15</v>
      </c>
      <c r="DH418">
        <f>IFERROR(VLOOKUP($B418,'Raw Stats'!$AK$3:$AZ$528,6,FALSE),0)</f>
        <v>34</v>
      </c>
      <c r="DI418">
        <f>IFERROR(VLOOKUP($B418,'Raw Stats'!$AK$3:$AZ$528,7,FALSE),0)</f>
        <v>5</v>
      </c>
      <c r="DJ418">
        <f>IFERROR(VLOOKUP($B418,'Raw Stats'!$AK$3:$AZ$528,8,FALSE),0)</f>
        <v>59</v>
      </c>
      <c r="DK418">
        <f>IFERROR(VLOOKUP($B418,'Raw Stats'!$AK$3:$AZ$528,9,FALSE),0)</f>
        <v>150</v>
      </c>
      <c r="DL418">
        <f>IFERROR(VLOOKUP($B418,'Raw Stats'!$AK$3:$AZ$528,10,FALSE),0)</f>
        <v>58</v>
      </c>
      <c r="DM418">
        <f>IFERROR(VLOOKUP($B418,'Raw Stats'!$AK$3:$AZ$528,11,FALSE)+VLOOKUP($B418,'Raw Stats'!$AK$3:$AZ$528,12,FALSE),0)</f>
        <v>2</v>
      </c>
      <c r="DN418">
        <f>IFERROR(VLOOKUP($B418,'Raw Stats'!$AK$3:$AZ$528,13,FALSE)+VLOOKUP($B418,'Raw Stats'!$AK$3:$AZ$528,14,FALSE),0)</f>
        <v>3</v>
      </c>
      <c r="DO418">
        <f>IFERROR(VLOOKUP($B418,'Raw Stats'!$AK$3:$AZ$528,15,FALSE),0)</f>
        <v>2</v>
      </c>
      <c r="DP418">
        <f>IFERROR(VLOOKUP($B418,'Raw Stats'!$AK$3:$AZ$528,16,FALSE),0)</f>
        <v>115</v>
      </c>
      <c r="DR418">
        <f>IFERROR(VLOOKUP($B418,'Raw Stats'!$S$3:$AH$528,3,FALSE),0)</f>
        <v>82</v>
      </c>
      <c r="DS418">
        <f>IFERROR(VLOOKUP($B418,'Raw Stats'!$S$3:$AH$528,4,FALSE),0)</f>
        <v>8</v>
      </c>
      <c r="DT418">
        <f>IFERROR(VLOOKUP($B418,'Raw Stats'!$S$3:$AH$528,5,FALSE),0)</f>
        <v>13</v>
      </c>
      <c r="DU418">
        <f>IFERROR(VLOOKUP($B418,'Raw Stats'!$S$3:$AH$528,6,FALSE),0)</f>
        <v>21</v>
      </c>
      <c r="DV418">
        <f>IFERROR(VLOOKUP($B418,'Raw Stats'!$S$3:$AH$528,7,FALSE),0)</f>
        <v>-3</v>
      </c>
      <c r="DW418">
        <f>IFERROR(VLOOKUP($B418,'Raw Stats'!$S$3:$AH$528,8,FALSE),0)</f>
        <v>66</v>
      </c>
      <c r="DX418">
        <f>IFERROR(VLOOKUP($B418,'Raw Stats'!$S$3:$AH$528,9,FALSE),0)</f>
        <v>154</v>
      </c>
      <c r="DY418">
        <f>IFERROR(VLOOKUP($B418,'Raw Stats'!$S$3:$AH$528,10,FALSE),0)</f>
        <v>40</v>
      </c>
      <c r="DZ418">
        <f>IFERROR(VLOOKUP($B418,'Raw Stats'!$S$3:$AH$528,11,FALSE)+VLOOKUP($B418,'Raw Stats'!$S$3:$AH$528,12,FALSE),0)</f>
        <v>0</v>
      </c>
      <c r="EA418">
        <f>IFERROR(VLOOKUP($B418,'Raw Stats'!$S$3:$AH$528,13,FALSE)+VLOOKUP($B418,'Raw Stats'!$S$3:$AH$528,14,FALSE),0)</f>
        <v>3</v>
      </c>
      <c r="EB418">
        <f>IFERROR(VLOOKUP($B418,'Raw Stats'!$S$3:$AH$528,15,FALSE),0)</f>
        <v>2</v>
      </c>
      <c r="EC418">
        <f>IFERROR(VLOOKUP($B418,'Raw Stats'!$S$3:$AH$528,16,FALSE),0)</f>
        <v>117</v>
      </c>
    </row>
    <row r="419" spans="1:133" x14ac:dyDescent="0.2">
      <c r="A419">
        <f>IFERROR(VLOOKUP(B419,Sheet2!$W$1:$X$300,2,FALSE),301)</f>
        <v>301</v>
      </c>
      <c r="B419" t="s">
        <v>259</v>
      </c>
      <c r="C419">
        <f t="shared" si="30"/>
        <v>0.45288696540922357</v>
      </c>
      <c r="D419">
        <f t="shared" si="31"/>
        <v>0.66271359249961759</v>
      </c>
      <c r="E419">
        <f t="shared" si="32"/>
        <v>0.88982130813903659</v>
      </c>
      <c r="F419">
        <f t="shared" si="33"/>
        <v>0.9314700718396538</v>
      </c>
      <c r="G419">
        <f t="shared" si="34"/>
        <v>1.1594567628463834</v>
      </c>
      <c r="J419">
        <f>BS419*'Value Calculations'!$D$3</f>
        <v>2.0386771431301893</v>
      </c>
      <c r="K419">
        <f>BT419*'Value Calculations'!$D$4</f>
        <v>3.5817397444911494</v>
      </c>
      <c r="L419">
        <f>BU419*'Value Calculations'!$D$5</f>
        <v>4.2454096808467447</v>
      </c>
      <c r="M419">
        <f>BV419*'Value Calculations'!$D$6</f>
        <v>-1.2506493191936285</v>
      </c>
      <c r="N419">
        <f>BW419*'Value Calculations'!$D$7</f>
        <v>3.4275102051291193</v>
      </c>
      <c r="O419">
        <f>BX419*'Value Calculations'!$D$8</f>
        <v>4.4572701081054671</v>
      </c>
      <c r="P419">
        <f>BY419*'Value Calculations'!$D$9</f>
        <v>1.2595250733751673</v>
      </c>
      <c r="Q419">
        <f>BZ419*'Value Calculations'!$D$10</f>
        <v>1.0959494222286141</v>
      </c>
      <c r="R419">
        <f>CA419*'Value Calculations'!$D$11</f>
        <v>0</v>
      </c>
      <c r="S419">
        <f>CB419*'Value Calculations'!$D$12</f>
        <v>0.81388273958941404</v>
      </c>
      <c r="T419">
        <f>CC419*'Value Calculations'!$D$13</f>
        <v>4.3336943689866185</v>
      </c>
      <c r="V419">
        <f>CF419*'Value Calculations'!$D$3</f>
        <v>4.4850897148864171</v>
      </c>
      <c r="W419">
        <f>CG419*'Value Calculations'!$D$4</f>
        <v>9.7683811213394982</v>
      </c>
      <c r="X419">
        <f>CH419*'Value Calculations'!$D$5</f>
        <v>10.878862307169783</v>
      </c>
      <c r="Y419">
        <f>CI419*'Value Calculations'!$D$6</f>
        <v>-0.75038959151617712</v>
      </c>
      <c r="Z419">
        <f>CJ419*'Value Calculations'!$D$7</f>
        <v>2.4607765575285985</v>
      </c>
      <c r="AA419">
        <f>CK419*'Value Calculations'!$D$8</f>
        <v>5.2480760950274048</v>
      </c>
      <c r="AB419">
        <f>CL419*'Value Calculations'!$D$9</f>
        <v>2.6450026540878513</v>
      </c>
      <c r="AC419">
        <f>CM419*'Value Calculations'!$D$10</f>
        <v>4.3837976889144565</v>
      </c>
      <c r="AD419">
        <f>CN419*'Value Calculations'!$D$11</f>
        <v>1.9814282960498748</v>
      </c>
      <c r="AE419">
        <f>CO419*'Value Calculations'!$D$12</f>
        <v>2.441648218768242</v>
      </c>
      <c r="AF419">
        <f>CP419*'Value Calculations'!$D$13</f>
        <v>10.799841522712683</v>
      </c>
      <c r="AH419">
        <f>CS419*'Value Calculations'!$D$3</f>
        <v>4.8928251435124546</v>
      </c>
      <c r="AI419">
        <f>CT419*'Value Calculations'!$D$4</f>
        <v>6.5122540808929985</v>
      </c>
      <c r="AJ419">
        <f>CU419*'Value Calculations'!$D$5</f>
        <v>8.4908193616934895</v>
      </c>
      <c r="AK419">
        <f>CV419*'Value Calculations'!$D$6</f>
        <v>-1.0005194553549028</v>
      </c>
      <c r="AL419">
        <f>CW419*'Value Calculations'!$D$7</f>
        <v>3.6911648362928977</v>
      </c>
      <c r="AM419">
        <f>CX419*'Value Calculations'!$D$8</f>
        <v>4.1697042946793079</v>
      </c>
      <c r="AN419">
        <f>CY419*'Value Calculations'!$D$9</f>
        <v>2.3930976394128178</v>
      </c>
      <c r="AO419">
        <f>CZ419*'Value Calculations'!$D$10</f>
        <v>5.4797471111430704</v>
      </c>
      <c r="AP419">
        <f>DA419*'Value Calculations'!$D$11</f>
        <v>0</v>
      </c>
      <c r="AQ419">
        <f>DB419*'Value Calculations'!$D$12</f>
        <v>2.441648218768242</v>
      </c>
      <c r="AR419">
        <f>DC419*'Value Calculations'!$D$13</f>
        <v>5.6406815596333759</v>
      </c>
      <c r="AT419">
        <f>DF419*'Value Calculations'!$D$3</f>
        <v>7.3392377152686823</v>
      </c>
      <c r="AU419">
        <f>DG419*'Value Calculations'!$D$4</f>
        <v>8.4659303051608976</v>
      </c>
      <c r="AV419">
        <f>DH419*'Value Calculations'!$D$5</f>
        <v>11.674876622328547</v>
      </c>
      <c r="AW419">
        <f>DI419*'Value Calculations'!$D$6</f>
        <v>0.37519479575808856</v>
      </c>
      <c r="AX419">
        <f>DJ419*'Value Calculations'!$D$7</f>
        <v>6.2398262708760885</v>
      </c>
      <c r="AY419">
        <f>DK419*'Value Calculations'!$D$8</f>
        <v>8.2675171360020769</v>
      </c>
      <c r="AZ419">
        <f>DL419*'Value Calculations'!$D$9</f>
        <v>4.9121477861631524</v>
      </c>
      <c r="BA419">
        <f>DM419*'Value Calculations'!$D$10</f>
        <v>5.1144306370668655</v>
      </c>
      <c r="BB419">
        <f>DN419*'Value Calculations'!$D$11</f>
        <v>3.9628565920997496</v>
      </c>
      <c r="BC419">
        <f>DO419*'Value Calculations'!$D$12</f>
        <v>0.81388273958941404</v>
      </c>
      <c r="BD419">
        <f>DP419*'Value Calculations'!$D$13</f>
        <v>11.762884715820821</v>
      </c>
      <c r="BF419">
        <f>DS419*'Value Calculations'!$D$3</f>
        <v>9.3779148583988725</v>
      </c>
      <c r="BG419">
        <f>DT419*'Value Calculations'!$D$4</f>
        <v>14.001346273919946</v>
      </c>
      <c r="BH419">
        <f>DU419*'Value Calculations'!$D$5</f>
        <v>17.512314933492821</v>
      </c>
      <c r="BI419">
        <f>DV419*'Value Calculations'!$D$6</f>
        <v>1.3757142511129914</v>
      </c>
      <c r="BJ419">
        <f>DW419*'Value Calculations'!$D$7</f>
        <v>5.4488623773847538</v>
      </c>
      <c r="BK419">
        <f>DX419*'Value Calculations'!$D$8</f>
        <v>7.4767111490801383</v>
      </c>
      <c r="BL419">
        <f>DY419*'Value Calculations'!$D$9</f>
        <v>9.1945330356387203</v>
      </c>
      <c r="BM419">
        <f>DZ419*'Value Calculations'!$D$10</f>
        <v>7.6716459556002992</v>
      </c>
      <c r="BN419">
        <f>EA419*'Value Calculations'!$D$11</f>
        <v>5.9442848881496246</v>
      </c>
      <c r="BO419">
        <f>EB419*'Value Calculations'!$D$12</f>
        <v>3.2555309583576562</v>
      </c>
      <c r="BP419">
        <f>EC419*'Value Calculations'!$D$13</f>
        <v>12.657139109421234</v>
      </c>
      <c r="BR419">
        <f>IFERROR(VLOOKUP($B419,'Raw Stats'!$CM$3:$DC$884,3,FALSE),0)</f>
        <v>53</v>
      </c>
      <c r="BS419">
        <f>IFERROR(VLOOKUP($B419,'Raw Stats'!$CM$3:$DC$884,4,FALSE),0)</f>
        <v>5</v>
      </c>
      <c r="BT419">
        <f>IFERROR(VLOOKUP($B419,'Raw Stats'!$CM$3:$DC$884,5,FALSE),0)</f>
        <v>11</v>
      </c>
      <c r="BU419">
        <f>IFERROR(VLOOKUP($B419,'Raw Stats'!$CM$3:$DC$884,6,FALSE),0)</f>
        <v>16</v>
      </c>
      <c r="BV419">
        <f>IFERROR(VLOOKUP($B419,'Raw Stats'!$CM$3:$DC$884,7,FALSE),0)</f>
        <v>-10</v>
      </c>
      <c r="BW419">
        <f>IFERROR(VLOOKUP($B419,'Raw Stats'!$CM$3:$DC$884,8,FALSE),0)</f>
        <v>39</v>
      </c>
      <c r="BX419">
        <f>IFERROR(VLOOKUP($B419,'Raw Stats'!$CM$3:$DC$884,9,FALSE),0)</f>
        <v>62</v>
      </c>
      <c r="BY419">
        <f>IFERROR(VLOOKUP($B419,'Raw Stats'!$CM$3:$DC$884,10,FALSE),0)</f>
        <v>10</v>
      </c>
      <c r="BZ419">
        <f>IFERROR(VLOOKUP($B419,'Raw Stats'!$CM$3:$DC$884,11,FALSE)+VLOOKUP($B419,'Raw Stats'!$CM$3:$DC$884,12,FALSE),0)</f>
        <v>3</v>
      </c>
      <c r="CA419">
        <f>IFERROR(VLOOKUP($B419,'Raw Stats'!$CM$3:$DC$884,13,FALSE)+VLOOKUP($B419,'Raw Stats'!$CM$3:$DC$884,14,FALSE),0)</f>
        <v>0</v>
      </c>
      <c r="CB419">
        <f>IFERROR(VLOOKUP($B419,'Raw Stats'!$CM$3:$DC$884,15,FALSE),0)</f>
        <v>1</v>
      </c>
      <c r="CC419">
        <f>IFERROR(VLOOKUP($B419,'Raw Stats'!$CM$3:$DC$884,16,FALSE),0)</f>
        <v>63</v>
      </c>
      <c r="CE419">
        <f>IFERROR(VLOOKUP($B419,'Raw Stats'!$BU$3:$CJ$528,3,FALSE),0)</f>
        <v>82</v>
      </c>
      <c r="CF419">
        <f>IFERROR(VLOOKUP($B419,'Raw Stats'!$BU$3:$CJ$528,4,FALSE),0)</f>
        <v>11</v>
      </c>
      <c r="CG419">
        <f>IFERROR(VLOOKUP($B419,'Raw Stats'!$BU$3:$CJ$5288,5,FALSE),0)</f>
        <v>30</v>
      </c>
      <c r="CH419">
        <f>IFERROR(VLOOKUP($B419,'Raw Stats'!$BU$3:$CJ$528,6,FALSE),0)</f>
        <v>41</v>
      </c>
      <c r="CI419">
        <f>IFERROR(VLOOKUP($B419,'Raw Stats'!$BU$3:$CJ$528,7,FALSE),0)</f>
        <v>-6</v>
      </c>
      <c r="CJ419">
        <f>IFERROR(VLOOKUP($B419,'Raw Stats'!$BU$3:$CJ$528,8,FALSE),0)</f>
        <v>28</v>
      </c>
      <c r="CK419">
        <f>IFERROR(VLOOKUP($B419,'Raw Stats'!$BU$3:$CJ$528,9,FALSE),0)</f>
        <v>73</v>
      </c>
      <c r="CL419">
        <f>IFERROR(VLOOKUP($B419,'Raw Stats'!$BU$3:$CJ$528,10,FALSE),0)</f>
        <v>21</v>
      </c>
      <c r="CM419">
        <f>IFERROR(VLOOKUP($B419,'Raw Stats'!$BU$3:$CJ$528,11,FALSE)+VLOOKUP($B419,'Raw Stats'!$BU$3:$CJ$528,12,FALSE),0)</f>
        <v>12</v>
      </c>
      <c r="CN419">
        <f>IFERROR(VLOOKUP($B419,'Raw Stats'!$BU$3:$CJ$528,13,FALSE)+VLOOKUP($B419,'Raw Stats'!$BU$3:$CJ$528,14,FALSE),0)</f>
        <v>2</v>
      </c>
      <c r="CO419">
        <f>IFERROR(VLOOKUP($B419,'Raw Stats'!$BU$3:$CJ$528,15,FALSE),0)</f>
        <v>3</v>
      </c>
      <c r="CP419">
        <f>IFERROR(VLOOKUP($B419,'Raw Stats'!$BU$3:$CJ$528,16,FALSE),0)</f>
        <v>157</v>
      </c>
      <c r="CR419">
        <f>IFERROR(VLOOKUP($B419,'Raw Stats'!$BC$3:$BR$528,3,FALSE),0)</f>
        <v>48</v>
      </c>
      <c r="CS419">
        <f>IFERROR(VLOOKUP($B419,'Raw Stats'!$BC$3:$BR$528,4,FALSE),0)</f>
        <v>12</v>
      </c>
      <c r="CT419">
        <f>IFERROR(VLOOKUP($B419,'Raw Stats'!$BC$3:$BR$5288,5,FALSE),0)</f>
        <v>20</v>
      </c>
      <c r="CU419">
        <f>IFERROR(VLOOKUP($B419,'Raw Stats'!$BC$3:$BR$52888,6,FALSE),0)</f>
        <v>32</v>
      </c>
      <c r="CV419">
        <f>IFERROR(VLOOKUP($B419,'Raw Stats'!$BC$3:$BR$5288,7,FALSE),0)</f>
        <v>-8</v>
      </c>
      <c r="CW419">
        <f>IFERROR(VLOOKUP($B419,'Raw Stats'!$BC$3:$BR$5288,8,FALSE),0)</f>
        <v>42</v>
      </c>
      <c r="CX419">
        <f>IFERROR(VLOOKUP($B419,'Raw Stats'!$BC$3:$BR$5288,9,FALSE),0)</f>
        <v>58</v>
      </c>
      <c r="CY419">
        <f>IFERROR(VLOOKUP($B419,'Raw Stats'!$BC$3:$BR$5288,10,FALSE),0)</f>
        <v>19</v>
      </c>
      <c r="CZ419">
        <f>IFERROR(VLOOKUP($B419,'Raw Stats'!$BC$3:$BR$5288,11,FALSE)+VLOOKUP($B419,'Raw Stats'!$BC$3:$BR$5288,12,FALSE),0)</f>
        <v>15</v>
      </c>
      <c r="DA419">
        <f>IFERROR(VLOOKUP($B419,'Raw Stats'!$BC$3:$BR$5288,13,FALSE)+VLOOKUP($B419,'Raw Stats'!$BC$3:$BR$5288,14,FALSE),0)</f>
        <v>0</v>
      </c>
      <c r="DB419">
        <f>IFERROR(VLOOKUP($B419,'Raw Stats'!$BC$3:$BR$5288,15,FALSE),0)</f>
        <v>3</v>
      </c>
      <c r="DC419">
        <f>IFERROR(VLOOKUP($B419,'Raw Stats'!$BC$3:$BR$5288,16,FALSE),0)</f>
        <v>82</v>
      </c>
      <c r="DE419">
        <f>IFERROR(VLOOKUP($B419,'Raw Stats'!$AK$3:$AZ$528,3,FALSE),0)</f>
        <v>74</v>
      </c>
      <c r="DF419">
        <f>IFERROR(VLOOKUP($B419,'Raw Stats'!$AK$3:$AZ$528,4,FALSE),0)</f>
        <v>18</v>
      </c>
      <c r="DG419">
        <f>IFERROR(VLOOKUP($B419,'Raw Stats'!$AK$3:$AZ$528,5,FALSE),0)</f>
        <v>26</v>
      </c>
      <c r="DH419">
        <f>IFERROR(VLOOKUP($B419,'Raw Stats'!$AK$3:$AZ$528,6,FALSE),0)</f>
        <v>44</v>
      </c>
      <c r="DI419">
        <f>IFERROR(VLOOKUP($B419,'Raw Stats'!$AK$3:$AZ$528,7,FALSE),0)</f>
        <v>3</v>
      </c>
      <c r="DJ419">
        <f>IFERROR(VLOOKUP($B419,'Raw Stats'!$AK$3:$AZ$528,8,FALSE),0)</f>
        <v>71</v>
      </c>
      <c r="DK419">
        <f>IFERROR(VLOOKUP($B419,'Raw Stats'!$AK$3:$AZ$528,9,FALSE),0)</f>
        <v>115</v>
      </c>
      <c r="DL419">
        <f>IFERROR(VLOOKUP($B419,'Raw Stats'!$AK$3:$AZ$528,10,FALSE),0)</f>
        <v>39</v>
      </c>
      <c r="DM419">
        <f>IFERROR(VLOOKUP($B419,'Raw Stats'!$AK$3:$AZ$528,11,FALSE)+VLOOKUP($B419,'Raw Stats'!$AK$3:$AZ$528,12,FALSE),0)</f>
        <v>14</v>
      </c>
      <c r="DN419">
        <f>IFERROR(VLOOKUP($B419,'Raw Stats'!$AK$3:$AZ$528,13,FALSE)+VLOOKUP($B419,'Raw Stats'!$AK$3:$AZ$528,14,FALSE),0)</f>
        <v>4</v>
      </c>
      <c r="DO419">
        <f>IFERROR(VLOOKUP($B419,'Raw Stats'!$AK$3:$AZ$528,15,FALSE),0)</f>
        <v>1</v>
      </c>
      <c r="DP419">
        <f>IFERROR(VLOOKUP($B419,'Raw Stats'!$AK$3:$AZ$528,16,FALSE),0)</f>
        <v>171</v>
      </c>
      <c r="DR419">
        <f>IFERROR(VLOOKUP($B419,'Raw Stats'!$S$3:$AH$528,3,FALSE),0)</f>
        <v>81</v>
      </c>
      <c r="DS419">
        <f>IFERROR(VLOOKUP($B419,'Raw Stats'!$S$3:$AH$528,4,FALSE),0)</f>
        <v>23</v>
      </c>
      <c r="DT419">
        <f>IFERROR(VLOOKUP($B419,'Raw Stats'!$S$3:$AH$528,5,FALSE),0)</f>
        <v>43</v>
      </c>
      <c r="DU419">
        <f>IFERROR(VLOOKUP($B419,'Raw Stats'!$S$3:$AH$528,6,FALSE),0)</f>
        <v>66</v>
      </c>
      <c r="DV419">
        <f>IFERROR(VLOOKUP($B419,'Raw Stats'!$S$3:$AH$528,7,FALSE),0)</f>
        <v>11</v>
      </c>
      <c r="DW419">
        <f>IFERROR(VLOOKUP($B419,'Raw Stats'!$S$3:$AH$528,8,FALSE),0)</f>
        <v>62</v>
      </c>
      <c r="DX419">
        <f>IFERROR(VLOOKUP($B419,'Raw Stats'!$S$3:$AH$528,9,FALSE),0)</f>
        <v>104</v>
      </c>
      <c r="DY419">
        <f>IFERROR(VLOOKUP($B419,'Raw Stats'!$S$3:$AH$528,10,FALSE),0)</f>
        <v>73</v>
      </c>
      <c r="DZ419">
        <f>IFERROR(VLOOKUP($B419,'Raw Stats'!$S$3:$AH$528,11,FALSE)+VLOOKUP($B419,'Raw Stats'!$S$3:$AH$528,12,FALSE),0)</f>
        <v>21</v>
      </c>
      <c r="EA419">
        <f>IFERROR(VLOOKUP($B419,'Raw Stats'!$S$3:$AH$528,13,FALSE)+VLOOKUP($B419,'Raw Stats'!$S$3:$AH$528,14,FALSE),0)</f>
        <v>6</v>
      </c>
      <c r="EB419">
        <f>IFERROR(VLOOKUP($B419,'Raw Stats'!$S$3:$AH$528,15,FALSE),0)</f>
        <v>4</v>
      </c>
      <c r="EC419">
        <f>IFERROR(VLOOKUP($B419,'Raw Stats'!$S$3:$AH$528,16,FALSE),0)</f>
        <v>184</v>
      </c>
    </row>
    <row r="420" spans="1:133" x14ac:dyDescent="0.2">
      <c r="A420">
        <f>IFERROR(VLOOKUP(B420,Sheet2!$W$1:$X$300,2,FALSE),301)</f>
        <v>301</v>
      </c>
      <c r="B420" t="s">
        <v>358</v>
      </c>
      <c r="C420">
        <f t="shared" si="30"/>
        <v>0.45245558875588821</v>
      </c>
      <c r="D420">
        <f t="shared" si="31"/>
        <v>0.49890647136890015</v>
      </c>
      <c r="E420">
        <f t="shared" si="32"/>
        <v>0</v>
      </c>
      <c r="F420">
        <f t="shared" si="33"/>
        <v>0.70225279028521481</v>
      </c>
      <c r="G420">
        <f t="shared" si="34"/>
        <v>0.75260165769900644</v>
      </c>
      <c r="J420">
        <f>BS420*'Value Calculations'!$D$3</f>
        <v>2.8541480003822652</v>
      </c>
      <c r="K420">
        <f>BT420*'Value Calculations'!$D$4</f>
        <v>1.9536762242678996</v>
      </c>
      <c r="L420">
        <f>BU420*'Value Calculations'!$D$5</f>
        <v>3.4493953656879803</v>
      </c>
      <c r="M420">
        <f>BV420*'Value Calculations'!$D$6</f>
        <v>-1.0005194553549028</v>
      </c>
      <c r="N420">
        <f>BW420*'Value Calculations'!$D$7</f>
        <v>2.1971219263648201</v>
      </c>
      <c r="O420">
        <f>BX420*'Value Calculations'!$D$8</f>
        <v>6.2545564420189619</v>
      </c>
      <c r="P420">
        <f>BY420*'Value Calculations'!$D$9</f>
        <v>1.0076200587001338</v>
      </c>
      <c r="Q420">
        <f>BZ420*'Value Calculations'!$D$10</f>
        <v>0</v>
      </c>
      <c r="R420">
        <f>CA420*'Value Calculations'!$D$11</f>
        <v>0.9907141480249374</v>
      </c>
      <c r="S420">
        <f>CB420*'Value Calculations'!$D$12</f>
        <v>1.6277654791788281</v>
      </c>
      <c r="T420">
        <f>CC420*'Value Calculations'!$D$13</f>
        <v>7.3604015473264788</v>
      </c>
      <c r="V420">
        <f>CF420*'Value Calculations'!$D$3</f>
        <v>3.6696188576343411</v>
      </c>
      <c r="W420">
        <f>CG420*'Value Calculations'!$D$4</f>
        <v>3.2561270404464993</v>
      </c>
      <c r="X420">
        <f>CH420*'Value Calculations'!$D$5</f>
        <v>5.0414239960055092</v>
      </c>
      <c r="Y420">
        <f>CI420*'Value Calculations'!$D$6</f>
        <v>0.12506493191936285</v>
      </c>
      <c r="Z420">
        <f>CJ420*'Value Calculations'!$D$7</f>
        <v>1.5819277869826704</v>
      </c>
      <c r="AA420">
        <f>CK420*'Value Calculations'!$D$8</f>
        <v>8.6988658561413139</v>
      </c>
      <c r="AB420">
        <f>CL420*'Value Calculations'!$D$9</f>
        <v>2.1411926247377844</v>
      </c>
      <c r="AC420">
        <f>CM420*'Value Calculations'!$D$10</f>
        <v>0.36531647407620471</v>
      </c>
      <c r="AD420">
        <f>CN420*'Value Calculations'!$D$11</f>
        <v>0</v>
      </c>
      <c r="AE420">
        <f>CO420*'Value Calculations'!$D$12</f>
        <v>0</v>
      </c>
      <c r="AF420">
        <f>CP420*'Value Calculations'!$D$13</f>
        <v>8.0482895424037189</v>
      </c>
      <c r="AH420">
        <f>CS420*'Value Calculations'!$D$3</f>
        <v>0</v>
      </c>
      <c r="AI420">
        <f>CT420*'Value Calculations'!$D$4</f>
        <v>0.65122540808929985</v>
      </c>
      <c r="AJ420">
        <f>CU420*'Value Calculations'!$D$5</f>
        <v>0.79601431515876464</v>
      </c>
      <c r="AK420">
        <f>CV420*'Value Calculations'!$D$6</f>
        <v>-0.37519479575808856</v>
      </c>
      <c r="AL420">
        <f>CW420*'Value Calculations'!$D$7</f>
        <v>0.35153950821837121</v>
      </c>
      <c r="AM420">
        <f>CX420*'Value Calculations'!$D$8</f>
        <v>1.725394880556955</v>
      </c>
      <c r="AN420">
        <f>CY420*'Value Calculations'!$D$9</f>
        <v>0.12595250733751673</v>
      </c>
      <c r="AO420">
        <f>CZ420*'Value Calculations'!$D$10</f>
        <v>0</v>
      </c>
      <c r="AP420">
        <f>DA420*'Value Calculations'!$D$11</f>
        <v>0</v>
      </c>
      <c r="AQ420">
        <f>DB420*'Value Calculations'!$D$12</f>
        <v>0</v>
      </c>
      <c r="AR420">
        <f>DC420*'Value Calculations'!$D$13</f>
        <v>1.8572975867085506</v>
      </c>
      <c r="AT420">
        <f>DF420*'Value Calculations'!$D$3</f>
        <v>6.5237668580166064</v>
      </c>
      <c r="AU420">
        <f>DG420*'Value Calculations'!$D$4</f>
        <v>4.5585778566250994</v>
      </c>
      <c r="AV420">
        <f>DH420*'Value Calculations'!$D$5</f>
        <v>7.960143151587646</v>
      </c>
      <c r="AW420">
        <f>DI420*'Value Calculations'!$D$6</f>
        <v>-0.62532465959681427</v>
      </c>
      <c r="AX420">
        <f>DJ420*'Value Calculations'!$D$7</f>
        <v>2.9880858198561553</v>
      </c>
      <c r="AY420">
        <f>DK420*'Value Calculations'!$D$8</f>
        <v>5.8232077218797231</v>
      </c>
      <c r="AZ420">
        <f>DL420*'Value Calculations'!$D$9</f>
        <v>1.6373825953877175</v>
      </c>
      <c r="BA420">
        <f>DM420*'Value Calculations'!$D$10</f>
        <v>2.9225317926096377</v>
      </c>
      <c r="BB420">
        <f>DN420*'Value Calculations'!$D$11</f>
        <v>0</v>
      </c>
      <c r="BC420">
        <f>DO420*'Value Calculations'!$D$12</f>
        <v>0.81388273958941404</v>
      </c>
      <c r="BD420">
        <f>DP420*'Value Calculations'!$D$13</f>
        <v>10.937419121728132</v>
      </c>
      <c r="BF420">
        <f>DS420*'Value Calculations'!$D$3</f>
        <v>9.3779148583988725</v>
      </c>
      <c r="BG420">
        <f>DT420*'Value Calculations'!$D$4</f>
        <v>5.5354159687590485</v>
      </c>
      <c r="BH420">
        <f>DU420*'Value Calculations'!$D$5</f>
        <v>10.613524202116862</v>
      </c>
      <c r="BI420">
        <f>DV420*'Value Calculations'!$D$6</f>
        <v>-3.8770128895002482</v>
      </c>
      <c r="BJ420">
        <f>DW420*'Value Calculations'!$D$7</f>
        <v>2.2850068034194129</v>
      </c>
      <c r="BK420">
        <f>DX420*'Value Calculations'!$D$8</f>
        <v>9.2739974829936322</v>
      </c>
      <c r="BL420">
        <f>DY420*'Value Calculations'!$D$9</f>
        <v>3.1488126834379182</v>
      </c>
      <c r="BM420">
        <f>DZ420*'Value Calculations'!$D$10</f>
        <v>3.6531647407620471</v>
      </c>
      <c r="BN420">
        <f>EA420*'Value Calculations'!$D$11</f>
        <v>0</v>
      </c>
      <c r="BO420">
        <f>EB420*'Value Calculations'!$D$12</f>
        <v>2.441648218768242</v>
      </c>
      <c r="BP420">
        <f>EC420*'Value Calculations'!$D$13</f>
        <v>19.260863862162747</v>
      </c>
      <c r="BR420">
        <f>IFERROR(VLOOKUP($B420,'Raw Stats'!$CM$3:$DC$884,3,FALSE),0)</f>
        <v>59</v>
      </c>
      <c r="BS420">
        <f>IFERROR(VLOOKUP($B420,'Raw Stats'!$CM$3:$DC$884,4,FALSE),0)</f>
        <v>7</v>
      </c>
      <c r="BT420">
        <f>IFERROR(VLOOKUP($B420,'Raw Stats'!$CM$3:$DC$884,5,FALSE),0)</f>
        <v>6</v>
      </c>
      <c r="BU420">
        <f>IFERROR(VLOOKUP($B420,'Raw Stats'!$CM$3:$DC$884,6,FALSE),0)</f>
        <v>13</v>
      </c>
      <c r="BV420">
        <f>IFERROR(VLOOKUP($B420,'Raw Stats'!$CM$3:$DC$884,7,FALSE),0)</f>
        <v>-8</v>
      </c>
      <c r="BW420">
        <f>IFERROR(VLOOKUP($B420,'Raw Stats'!$CM$3:$DC$884,8,FALSE),0)</f>
        <v>25</v>
      </c>
      <c r="BX420">
        <f>IFERROR(VLOOKUP($B420,'Raw Stats'!$CM$3:$DC$884,9,FALSE),0)</f>
        <v>87</v>
      </c>
      <c r="BY420">
        <f>IFERROR(VLOOKUP($B420,'Raw Stats'!$CM$3:$DC$884,10,FALSE),0)</f>
        <v>8</v>
      </c>
      <c r="BZ420">
        <f>IFERROR(VLOOKUP($B420,'Raw Stats'!$CM$3:$DC$884,11,FALSE)+VLOOKUP($B420,'Raw Stats'!$CM$3:$DC$884,12,FALSE),0)</f>
        <v>0</v>
      </c>
      <c r="CA420">
        <f>IFERROR(VLOOKUP($B420,'Raw Stats'!$CM$3:$DC$884,13,FALSE)+VLOOKUP($B420,'Raw Stats'!$CM$3:$DC$884,14,FALSE),0)</f>
        <v>1</v>
      </c>
      <c r="CB420">
        <f>IFERROR(VLOOKUP($B420,'Raw Stats'!$CM$3:$DC$884,15,FALSE),0)</f>
        <v>2</v>
      </c>
      <c r="CC420">
        <f>IFERROR(VLOOKUP($B420,'Raw Stats'!$CM$3:$DC$884,16,FALSE),0)</f>
        <v>107</v>
      </c>
      <c r="CE420">
        <f>IFERROR(VLOOKUP($B420,'Raw Stats'!$BU$3:$CJ$528,3,FALSE),0)</f>
        <v>66</v>
      </c>
      <c r="CF420">
        <f>IFERROR(VLOOKUP($B420,'Raw Stats'!$BU$3:$CJ$528,4,FALSE),0)</f>
        <v>9</v>
      </c>
      <c r="CG420">
        <f>IFERROR(VLOOKUP($B420,'Raw Stats'!$BU$3:$CJ$5288,5,FALSE),0)</f>
        <v>10</v>
      </c>
      <c r="CH420">
        <f>IFERROR(VLOOKUP($B420,'Raw Stats'!$BU$3:$CJ$528,6,FALSE),0)</f>
        <v>19</v>
      </c>
      <c r="CI420">
        <f>IFERROR(VLOOKUP($B420,'Raw Stats'!$BU$3:$CJ$528,7,FALSE),0)</f>
        <v>1</v>
      </c>
      <c r="CJ420">
        <f>IFERROR(VLOOKUP($B420,'Raw Stats'!$BU$3:$CJ$528,8,FALSE),0)</f>
        <v>18</v>
      </c>
      <c r="CK420">
        <f>IFERROR(VLOOKUP($B420,'Raw Stats'!$BU$3:$CJ$528,9,FALSE),0)</f>
        <v>121</v>
      </c>
      <c r="CL420">
        <f>IFERROR(VLOOKUP($B420,'Raw Stats'!$BU$3:$CJ$528,10,FALSE),0)</f>
        <v>17</v>
      </c>
      <c r="CM420">
        <f>IFERROR(VLOOKUP($B420,'Raw Stats'!$BU$3:$CJ$528,11,FALSE)+VLOOKUP($B420,'Raw Stats'!$BU$3:$CJ$528,12,FALSE),0)</f>
        <v>1</v>
      </c>
      <c r="CN420">
        <f>IFERROR(VLOOKUP($B420,'Raw Stats'!$BU$3:$CJ$528,13,FALSE)+VLOOKUP($B420,'Raw Stats'!$BU$3:$CJ$528,14,FALSE),0)</f>
        <v>0</v>
      </c>
      <c r="CO420">
        <f>IFERROR(VLOOKUP($B420,'Raw Stats'!$BU$3:$CJ$528,15,FALSE),0)</f>
        <v>0</v>
      </c>
      <c r="CP420">
        <f>IFERROR(VLOOKUP($B420,'Raw Stats'!$BU$3:$CJ$528,16,FALSE),0)</f>
        <v>117</v>
      </c>
      <c r="CR420">
        <f>IFERROR(VLOOKUP($B420,'Raw Stats'!$BC$3:$BR$528,3,FALSE),0)</f>
        <v>0</v>
      </c>
      <c r="CS420">
        <f>IFERROR(VLOOKUP($B420,'Raw Stats'!$BC$3:$BR$528,4,FALSE),0)</f>
        <v>0</v>
      </c>
      <c r="CT420">
        <f>IFERROR(VLOOKUP($B420,'Raw Stats'!$BC$3:$BR$5288,5,FALSE),0)</f>
        <v>2</v>
      </c>
      <c r="CU420">
        <f>IFERROR(VLOOKUP($B420,'Raw Stats'!$BC$3:$BR$52888,6,FALSE),0)</f>
        <v>3</v>
      </c>
      <c r="CV420">
        <f>IFERROR(VLOOKUP($B420,'Raw Stats'!$BC$3:$BR$5288,7,FALSE),0)</f>
        <v>-3</v>
      </c>
      <c r="CW420">
        <f>IFERROR(VLOOKUP($B420,'Raw Stats'!$BC$3:$BR$5288,8,FALSE),0)</f>
        <v>4</v>
      </c>
      <c r="CX420">
        <f>IFERROR(VLOOKUP($B420,'Raw Stats'!$BC$3:$BR$5288,9,FALSE),0)</f>
        <v>24</v>
      </c>
      <c r="CY420">
        <f>IFERROR(VLOOKUP($B420,'Raw Stats'!$BC$3:$BR$5288,10,FALSE),0)</f>
        <v>1</v>
      </c>
      <c r="CZ420">
        <f>IFERROR(VLOOKUP($B420,'Raw Stats'!$BC$3:$BR$5288,11,FALSE)+VLOOKUP($B420,'Raw Stats'!$BC$3:$BR$5288,12,FALSE),0)</f>
        <v>0</v>
      </c>
      <c r="DA420">
        <f>IFERROR(VLOOKUP($B420,'Raw Stats'!$BC$3:$BR$5288,13,FALSE)+VLOOKUP($B420,'Raw Stats'!$BC$3:$BR$5288,14,FALSE),0)</f>
        <v>0</v>
      </c>
      <c r="DB420">
        <f>IFERROR(VLOOKUP($B420,'Raw Stats'!$BC$3:$BR$5288,15,FALSE),0)</f>
        <v>0</v>
      </c>
      <c r="DC420">
        <f>IFERROR(VLOOKUP($B420,'Raw Stats'!$BC$3:$BR$5288,16,FALSE),0)</f>
        <v>27</v>
      </c>
      <c r="DE420">
        <f>IFERROR(VLOOKUP($B420,'Raw Stats'!$AK$3:$AZ$528,3,FALSE),0)</f>
        <v>62</v>
      </c>
      <c r="DF420">
        <f>IFERROR(VLOOKUP($B420,'Raw Stats'!$AK$3:$AZ$528,4,FALSE),0)</f>
        <v>16</v>
      </c>
      <c r="DG420">
        <f>IFERROR(VLOOKUP($B420,'Raw Stats'!$AK$3:$AZ$528,5,FALSE),0)</f>
        <v>14</v>
      </c>
      <c r="DH420">
        <f>IFERROR(VLOOKUP($B420,'Raw Stats'!$AK$3:$AZ$528,6,FALSE),0)</f>
        <v>30</v>
      </c>
      <c r="DI420">
        <f>IFERROR(VLOOKUP($B420,'Raw Stats'!$AK$3:$AZ$528,7,FALSE),0)</f>
        <v>-5</v>
      </c>
      <c r="DJ420">
        <f>IFERROR(VLOOKUP($B420,'Raw Stats'!$AK$3:$AZ$528,8,FALSE),0)</f>
        <v>34</v>
      </c>
      <c r="DK420">
        <f>IFERROR(VLOOKUP($B420,'Raw Stats'!$AK$3:$AZ$528,9,FALSE),0)</f>
        <v>81</v>
      </c>
      <c r="DL420">
        <f>IFERROR(VLOOKUP($B420,'Raw Stats'!$AK$3:$AZ$528,10,FALSE),0)</f>
        <v>13</v>
      </c>
      <c r="DM420">
        <f>IFERROR(VLOOKUP($B420,'Raw Stats'!$AK$3:$AZ$528,11,FALSE)+VLOOKUP($B420,'Raw Stats'!$AK$3:$AZ$528,12,FALSE),0)</f>
        <v>8</v>
      </c>
      <c r="DN420">
        <f>IFERROR(VLOOKUP($B420,'Raw Stats'!$AK$3:$AZ$528,13,FALSE)+VLOOKUP($B420,'Raw Stats'!$AK$3:$AZ$528,14,FALSE),0)</f>
        <v>0</v>
      </c>
      <c r="DO420">
        <f>IFERROR(VLOOKUP($B420,'Raw Stats'!$AK$3:$AZ$528,15,FALSE),0)</f>
        <v>1</v>
      </c>
      <c r="DP420">
        <f>IFERROR(VLOOKUP($B420,'Raw Stats'!$AK$3:$AZ$528,16,FALSE),0)</f>
        <v>159</v>
      </c>
      <c r="DR420">
        <f>IFERROR(VLOOKUP($B420,'Raw Stats'!$S$3:$AH$528,3,FALSE),0)</f>
        <v>82</v>
      </c>
      <c r="DS420">
        <f>IFERROR(VLOOKUP($B420,'Raw Stats'!$S$3:$AH$528,4,FALSE),0)</f>
        <v>23</v>
      </c>
      <c r="DT420">
        <f>IFERROR(VLOOKUP($B420,'Raw Stats'!$S$3:$AH$528,5,FALSE),0)</f>
        <v>17</v>
      </c>
      <c r="DU420">
        <f>IFERROR(VLOOKUP($B420,'Raw Stats'!$S$3:$AH$528,6,FALSE),0)</f>
        <v>40</v>
      </c>
      <c r="DV420">
        <f>IFERROR(VLOOKUP($B420,'Raw Stats'!$S$3:$AH$528,7,FALSE),0)</f>
        <v>-31</v>
      </c>
      <c r="DW420">
        <f>IFERROR(VLOOKUP($B420,'Raw Stats'!$S$3:$AH$528,8,FALSE),0)</f>
        <v>26</v>
      </c>
      <c r="DX420">
        <f>IFERROR(VLOOKUP($B420,'Raw Stats'!$S$3:$AH$528,9,FALSE),0)</f>
        <v>129</v>
      </c>
      <c r="DY420">
        <f>IFERROR(VLOOKUP($B420,'Raw Stats'!$S$3:$AH$528,10,FALSE),0)</f>
        <v>25</v>
      </c>
      <c r="DZ420">
        <f>IFERROR(VLOOKUP($B420,'Raw Stats'!$S$3:$AH$528,11,FALSE)+VLOOKUP($B420,'Raw Stats'!$S$3:$AH$528,12,FALSE),0)</f>
        <v>10</v>
      </c>
      <c r="EA420">
        <f>IFERROR(VLOOKUP($B420,'Raw Stats'!$S$3:$AH$528,13,FALSE)+VLOOKUP($B420,'Raw Stats'!$S$3:$AH$528,14,FALSE),0)</f>
        <v>0</v>
      </c>
      <c r="EB420">
        <f>IFERROR(VLOOKUP($B420,'Raw Stats'!$S$3:$AH$528,15,FALSE),0)</f>
        <v>3</v>
      </c>
      <c r="EC420">
        <f>IFERROR(VLOOKUP($B420,'Raw Stats'!$S$3:$AH$528,16,FALSE),0)</f>
        <v>280</v>
      </c>
    </row>
    <row r="421" spans="1:133" x14ac:dyDescent="0.2">
      <c r="A421">
        <f>IFERROR(VLOOKUP(B421,Sheet2!$W$1:$X$300,2,FALSE),301)</f>
        <v>301</v>
      </c>
      <c r="B421" t="s">
        <v>346</v>
      </c>
      <c r="C421">
        <f t="shared" si="30"/>
        <v>0.45235670353463753</v>
      </c>
      <c r="D421">
        <f t="shared" si="31"/>
        <v>0.51503486873282001</v>
      </c>
      <c r="E421">
        <f t="shared" si="32"/>
        <v>0.78642439295833544</v>
      </c>
      <c r="F421">
        <f t="shared" si="33"/>
        <v>0.57181013316372964</v>
      </c>
      <c r="G421">
        <f t="shared" si="34"/>
        <v>0.89257569113177515</v>
      </c>
      <c r="J421">
        <f>BS421*'Value Calculations'!$D$3</f>
        <v>2.4464125717562273</v>
      </c>
      <c r="K421">
        <f>BT421*'Value Calculations'!$D$4</f>
        <v>2.6049016323571994</v>
      </c>
      <c r="L421">
        <f>BU421*'Value Calculations'!$D$5</f>
        <v>3.7147334707409017</v>
      </c>
      <c r="M421">
        <f>BV421*'Value Calculations'!$D$6</f>
        <v>-1.8759739787904428</v>
      </c>
      <c r="N421">
        <f>BW421*'Value Calculations'!$D$7</f>
        <v>1.9334672952010417</v>
      </c>
      <c r="O421">
        <f>BX421*'Value Calculations'!$D$8</f>
        <v>5.1042931883143252</v>
      </c>
      <c r="P421">
        <f>BY421*'Value Calculations'!$D$9</f>
        <v>1.385477580712684</v>
      </c>
      <c r="Q421">
        <f>BZ421*'Value Calculations'!$D$10</f>
        <v>1.0959494222286141</v>
      </c>
      <c r="R421">
        <f>CA421*'Value Calculations'!$D$11</f>
        <v>0</v>
      </c>
      <c r="S421">
        <f>CB421*'Value Calculations'!$D$12</f>
        <v>0.81388273958941404</v>
      </c>
      <c r="T421">
        <f>CC421*'Value Calculations'!$D$13</f>
        <v>5.8470479581565478</v>
      </c>
      <c r="V421">
        <f>CF421*'Value Calculations'!$D$3</f>
        <v>3.6696188576343411</v>
      </c>
      <c r="W421">
        <f>CG421*'Value Calculations'!$D$4</f>
        <v>2.2792889283125497</v>
      </c>
      <c r="X421">
        <f>CH421*'Value Calculations'!$D$5</f>
        <v>4.2454096808467447</v>
      </c>
      <c r="Y421">
        <f>CI421*'Value Calculations'!$D$6</f>
        <v>-0.12506493191936285</v>
      </c>
      <c r="Z421">
        <f>CJ421*'Value Calculations'!$D$7</f>
        <v>2.8123160657469697</v>
      </c>
      <c r="AA421">
        <f>CK421*'Value Calculations'!$D$8</f>
        <v>6.4702308020885813</v>
      </c>
      <c r="AB421">
        <f>CL421*'Value Calculations'!$D$9</f>
        <v>1.8892876100627509</v>
      </c>
      <c r="AC421">
        <f>CM421*'Value Calculations'!$D$10</f>
        <v>1.4612658963048188</v>
      </c>
      <c r="AD421">
        <f>CN421*'Value Calculations'!$D$11</f>
        <v>0</v>
      </c>
      <c r="AE421">
        <f>CO421*'Value Calculations'!$D$12</f>
        <v>1.6277654791788281</v>
      </c>
      <c r="AF421">
        <f>CP421*'Value Calculations'!$D$13</f>
        <v>8.1170783419114443</v>
      </c>
      <c r="AH421">
        <f>CS421*'Value Calculations'!$D$3</f>
        <v>2.8541480003822652</v>
      </c>
      <c r="AI421">
        <f>CT421*'Value Calculations'!$D$4</f>
        <v>1.9536762242678996</v>
      </c>
      <c r="AJ421">
        <f>CU421*'Value Calculations'!$D$5</f>
        <v>3.4493953656879803</v>
      </c>
      <c r="AK421">
        <f>CV421*'Value Calculations'!$D$6</f>
        <v>-0.12506493191936285</v>
      </c>
      <c r="AL421">
        <f>CW421*'Value Calculations'!$D$7</f>
        <v>2.8123160657469697</v>
      </c>
      <c r="AM421">
        <f>CX421*'Value Calculations'!$D$8</f>
        <v>2.6599837741919723</v>
      </c>
      <c r="AN421">
        <f>CY421*'Value Calculations'!$D$9</f>
        <v>1.385477580712684</v>
      </c>
      <c r="AO421">
        <f>CZ421*'Value Calculations'!$D$10</f>
        <v>1.0959494222286141</v>
      </c>
      <c r="AP421">
        <f>DA421*'Value Calculations'!$D$11</f>
        <v>0</v>
      </c>
      <c r="AQ421">
        <f>DB421*'Value Calculations'!$D$12</f>
        <v>0.81388273958941404</v>
      </c>
      <c r="AR421">
        <f>DC421*'Value Calculations'!$D$13</f>
        <v>4.3336943689866185</v>
      </c>
      <c r="AT421">
        <f>DF421*'Value Calculations'!$D$3</f>
        <v>7.3392377152686823</v>
      </c>
      <c r="AU421">
        <f>DG421*'Value Calculations'!$D$4</f>
        <v>1.9536762242678996</v>
      </c>
      <c r="AV421">
        <f>DH421*'Value Calculations'!$D$5</f>
        <v>6.3681145212701171</v>
      </c>
      <c r="AW421">
        <f>DI421*'Value Calculations'!$D$6</f>
        <v>-2.376233706467894</v>
      </c>
      <c r="AX421">
        <f>DJ421*'Value Calculations'!$D$7</f>
        <v>5.9761716397123106</v>
      </c>
      <c r="AY421">
        <f>DK421*'Value Calculations'!$D$8</f>
        <v>6.1826649886624221</v>
      </c>
      <c r="AZ421">
        <f>DL421*'Value Calculations'!$D$9</f>
        <v>3.1488126834379182</v>
      </c>
      <c r="BA421">
        <f>DM421*'Value Calculations'!$D$10</f>
        <v>2.1918988444572283</v>
      </c>
      <c r="BB421">
        <f>DN421*'Value Calculations'!$D$11</f>
        <v>0.9907141480249374</v>
      </c>
      <c r="BC421">
        <f>DO421*'Value Calculations'!$D$12</f>
        <v>0.81388273958941404</v>
      </c>
      <c r="BD421">
        <f>DP421*'Value Calculations'!$D$13</f>
        <v>10.868630322220408</v>
      </c>
      <c r="BF421">
        <f>DS421*'Value Calculations'!$D$3</f>
        <v>11.008856572903023</v>
      </c>
      <c r="BG421">
        <f>DT421*'Value Calculations'!$D$4</f>
        <v>7.4890921930269485</v>
      </c>
      <c r="BH421">
        <f>DU421*'Value Calculations'!$D$5</f>
        <v>13.266905252646078</v>
      </c>
      <c r="BI421">
        <f>DV421*'Value Calculations'!$D$6</f>
        <v>-2.1261038426291687</v>
      </c>
      <c r="BJ421">
        <f>DW421*'Value Calculations'!$D$7</f>
        <v>3.6911648362928977</v>
      </c>
      <c r="BK421">
        <f>DX421*'Value Calculations'!$D$8</f>
        <v>6.4702308020885813</v>
      </c>
      <c r="BL421">
        <f>DY421*'Value Calculations'!$D$9</f>
        <v>3.2747651907754349</v>
      </c>
      <c r="BM421">
        <f>DZ421*'Value Calculations'!$D$10</f>
        <v>5.4797471111430704</v>
      </c>
      <c r="BN421">
        <f>EA421*'Value Calculations'!$D$11</f>
        <v>2.9721424440748123</v>
      </c>
      <c r="BO421">
        <f>EB421*'Value Calculations'!$D$12</f>
        <v>4.883296437536484</v>
      </c>
      <c r="BP421">
        <f>EC421*'Value Calculations'!$D$13</f>
        <v>14.995958292683852</v>
      </c>
      <c r="BR421">
        <f>IFERROR(VLOOKUP($B421,'Raw Stats'!$CM$3:$DC$884,3,FALSE),0)</f>
        <v>51</v>
      </c>
      <c r="BS421">
        <f>IFERROR(VLOOKUP($B421,'Raw Stats'!$CM$3:$DC$884,4,FALSE),0)</f>
        <v>6</v>
      </c>
      <c r="BT421">
        <f>IFERROR(VLOOKUP($B421,'Raw Stats'!$CM$3:$DC$884,5,FALSE),0)</f>
        <v>8</v>
      </c>
      <c r="BU421">
        <f>IFERROR(VLOOKUP($B421,'Raw Stats'!$CM$3:$DC$884,6,FALSE),0)</f>
        <v>14</v>
      </c>
      <c r="BV421">
        <f>IFERROR(VLOOKUP($B421,'Raw Stats'!$CM$3:$DC$884,7,FALSE),0)</f>
        <v>-15</v>
      </c>
      <c r="BW421">
        <f>IFERROR(VLOOKUP($B421,'Raw Stats'!$CM$3:$DC$884,8,FALSE),0)</f>
        <v>22</v>
      </c>
      <c r="BX421">
        <f>IFERROR(VLOOKUP($B421,'Raw Stats'!$CM$3:$DC$884,9,FALSE),0)</f>
        <v>71</v>
      </c>
      <c r="BY421">
        <f>IFERROR(VLOOKUP($B421,'Raw Stats'!$CM$3:$DC$884,10,FALSE),0)</f>
        <v>11</v>
      </c>
      <c r="BZ421">
        <f>IFERROR(VLOOKUP($B421,'Raw Stats'!$CM$3:$DC$884,11,FALSE)+VLOOKUP($B421,'Raw Stats'!$CM$3:$DC$884,12,FALSE),0)</f>
        <v>3</v>
      </c>
      <c r="CA421">
        <f>IFERROR(VLOOKUP($B421,'Raw Stats'!$CM$3:$DC$884,13,FALSE)+VLOOKUP($B421,'Raw Stats'!$CM$3:$DC$884,14,FALSE),0)</f>
        <v>0</v>
      </c>
      <c r="CB421">
        <f>IFERROR(VLOOKUP($B421,'Raw Stats'!$CM$3:$DC$884,15,FALSE),0)</f>
        <v>1</v>
      </c>
      <c r="CC421">
        <f>IFERROR(VLOOKUP($B421,'Raw Stats'!$CM$3:$DC$884,16,FALSE),0)</f>
        <v>85</v>
      </c>
      <c r="CE421">
        <f>IFERROR(VLOOKUP($B421,'Raw Stats'!$BU$3:$CJ$528,3,FALSE),0)</f>
        <v>63</v>
      </c>
      <c r="CF421">
        <f>IFERROR(VLOOKUP($B421,'Raw Stats'!$BU$3:$CJ$528,4,FALSE),0)</f>
        <v>9</v>
      </c>
      <c r="CG421">
        <f>IFERROR(VLOOKUP($B421,'Raw Stats'!$BU$3:$CJ$5288,5,FALSE),0)</f>
        <v>7</v>
      </c>
      <c r="CH421">
        <f>IFERROR(VLOOKUP($B421,'Raw Stats'!$BU$3:$CJ$528,6,FALSE),0)</f>
        <v>16</v>
      </c>
      <c r="CI421">
        <f>IFERROR(VLOOKUP($B421,'Raw Stats'!$BU$3:$CJ$528,7,FALSE),0)</f>
        <v>-1</v>
      </c>
      <c r="CJ421">
        <f>IFERROR(VLOOKUP($B421,'Raw Stats'!$BU$3:$CJ$528,8,FALSE),0)</f>
        <v>32</v>
      </c>
      <c r="CK421">
        <f>IFERROR(VLOOKUP($B421,'Raw Stats'!$BU$3:$CJ$528,9,FALSE),0)</f>
        <v>90</v>
      </c>
      <c r="CL421">
        <f>IFERROR(VLOOKUP($B421,'Raw Stats'!$BU$3:$CJ$528,10,FALSE),0)</f>
        <v>15</v>
      </c>
      <c r="CM421">
        <f>IFERROR(VLOOKUP($B421,'Raw Stats'!$BU$3:$CJ$528,11,FALSE)+VLOOKUP($B421,'Raw Stats'!$BU$3:$CJ$528,12,FALSE),0)</f>
        <v>4</v>
      </c>
      <c r="CN421">
        <f>IFERROR(VLOOKUP($B421,'Raw Stats'!$BU$3:$CJ$528,13,FALSE)+VLOOKUP($B421,'Raw Stats'!$BU$3:$CJ$528,14,FALSE),0)</f>
        <v>0</v>
      </c>
      <c r="CO421">
        <f>IFERROR(VLOOKUP($B421,'Raw Stats'!$BU$3:$CJ$528,15,FALSE),0)</f>
        <v>2</v>
      </c>
      <c r="CP421">
        <f>IFERROR(VLOOKUP($B421,'Raw Stats'!$BU$3:$CJ$528,16,FALSE),0)</f>
        <v>118</v>
      </c>
      <c r="CR421">
        <f>IFERROR(VLOOKUP($B421,'Raw Stats'!$BC$3:$BR$528,3,FALSE),0)</f>
        <v>27</v>
      </c>
      <c r="CS421">
        <f>IFERROR(VLOOKUP($B421,'Raw Stats'!$BC$3:$BR$528,4,FALSE),0)</f>
        <v>7</v>
      </c>
      <c r="CT421">
        <f>IFERROR(VLOOKUP($B421,'Raw Stats'!$BC$3:$BR$5288,5,FALSE),0)</f>
        <v>6</v>
      </c>
      <c r="CU421">
        <f>IFERROR(VLOOKUP($B421,'Raw Stats'!$BC$3:$BR$52888,6,FALSE),0)</f>
        <v>13</v>
      </c>
      <c r="CV421">
        <f>IFERROR(VLOOKUP($B421,'Raw Stats'!$BC$3:$BR$5288,7,FALSE),0)</f>
        <v>-1</v>
      </c>
      <c r="CW421">
        <f>IFERROR(VLOOKUP($B421,'Raw Stats'!$BC$3:$BR$5288,8,FALSE),0)</f>
        <v>32</v>
      </c>
      <c r="CX421">
        <f>IFERROR(VLOOKUP($B421,'Raw Stats'!$BC$3:$BR$5288,9,FALSE),0)</f>
        <v>37</v>
      </c>
      <c r="CY421">
        <f>IFERROR(VLOOKUP($B421,'Raw Stats'!$BC$3:$BR$5288,10,FALSE),0)</f>
        <v>11</v>
      </c>
      <c r="CZ421">
        <f>IFERROR(VLOOKUP($B421,'Raw Stats'!$BC$3:$BR$5288,11,FALSE)+VLOOKUP($B421,'Raw Stats'!$BC$3:$BR$5288,12,FALSE),0)</f>
        <v>3</v>
      </c>
      <c r="DA421">
        <f>IFERROR(VLOOKUP($B421,'Raw Stats'!$BC$3:$BR$5288,13,FALSE)+VLOOKUP($B421,'Raw Stats'!$BC$3:$BR$5288,14,FALSE),0)</f>
        <v>0</v>
      </c>
      <c r="DB421">
        <f>IFERROR(VLOOKUP($B421,'Raw Stats'!$BC$3:$BR$5288,15,FALSE),0)</f>
        <v>1</v>
      </c>
      <c r="DC421">
        <f>IFERROR(VLOOKUP($B421,'Raw Stats'!$BC$3:$BR$5288,16,FALSE),0)</f>
        <v>63</v>
      </c>
      <c r="DE421">
        <f>IFERROR(VLOOKUP($B421,'Raw Stats'!$AK$3:$AZ$528,3,FALSE),0)</f>
        <v>76</v>
      </c>
      <c r="DF421">
        <f>IFERROR(VLOOKUP($B421,'Raw Stats'!$AK$3:$AZ$528,4,FALSE),0)</f>
        <v>18</v>
      </c>
      <c r="DG421">
        <f>IFERROR(VLOOKUP($B421,'Raw Stats'!$AK$3:$AZ$528,5,FALSE),0)</f>
        <v>6</v>
      </c>
      <c r="DH421">
        <f>IFERROR(VLOOKUP($B421,'Raw Stats'!$AK$3:$AZ$528,6,FALSE),0)</f>
        <v>24</v>
      </c>
      <c r="DI421">
        <f>IFERROR(VLOOKUP($B421,'Raw Stats'!$AK$3:$AZ$528,7,FALSE),0)</f>
        <v>-19</v>
      </c>
      <c r="DJ421">
        <f>IFERROR(VLOOKUP($B421,'Raw Stats'!$AK$3:$AZ$528,8,FALSE),0)</f>
        <v>68</v>
      </c>
      <c r="DK421">
        <f>IFERROR(VLOOKUP($B421,'Raw Stats'!$AK$3:$AZ$528,9,FALSE),0)</f>
        <v>86</v>
      </c>
      <c r="DL421">
        <f>IFERROR(VLOOKUP($B421,'Raw Stats'!$AK$3:$AZ$528,10,FALSE),0)</f>
        <v>25</v>
      </c>
      <c r="DM421">
        <f>IFERROR(VLOOKUP($B421,'Raw Stats'!$AK$3:$AZ$528,11,FALSE)+VLOOKUP($B421,'Raw Stats'!$AK$3:$AZ$528,12,FALSE),0)</f>
        <v>6</v>
      </c>
      <c r="DN421">
        <f>IFERROR(VLOOKUP($B421,'Raw Stats'!$AK$3:$AZ$528,13,FALSE)+VLOOKUP($B421,'Raw Stats'!$AK$3:$AZ$528,14,FALSE),0)</f>
        <v>1</v>
      </c>
      <c r="DO421">
        <f>IFERROR(VLOOKUP($B421,'Raw Stats'!$AK$3:$AZ$528,15,FALSE),0)</f>
        <v>1</v>
      </c>
      <c r="DP421">
        <f>IFERROR(VLOOKUP($B421,'Raw Stats'!$AK$3:$AZ$528,16,FALSE),0)</f>
        <v>158</v>
      </c>
      <c r="DR421">
        <f>IFERROR(VLOOKUP($B421,'Raw Stats'!$S$3:$AH$528,3,FALSE),0)</f>
        <v>80</v>
      </c>
      <c r="DS421">
        <f>IFERROR(VLOOKUP($B421,'Raw Stats'!$S$3:$AH$528,4,FALSE),0)</f>
        <v>27</v>
      </c>
      <c r="DT421">
        <f>IFERROR(VLOOKUP($B421,'Raw Stats'!$S$3:$AH$528,5,FALSE),0)</f>
        <v>23</v>
      </c>
      <c r="DU421">
        <f>IFERROR(VLOOKUP($B421,'Raw Stats'!$S$3:$AH$528,6,FALSE),0)</f>
        <v>50</v>
      </c>
      <c r="DV421">
        <f>IFERROR(VLOOKUP($B421,'Raw Stats'!$S$3:$AH$528,7,FALSE),0)</f>
        <v>-17</v>
      </c>
      <c r="DW421">
        <f>IFERROR(VLOOKUP($B421,'Raw Stats'!$S$3:$AH$528,8,FALSE),0)</f>
        <v>42</v>
      </c>
      <c r="DX421">
        <f>IFERROR(VLOOKUP($B421,'Raw Stats'!$S$3:$AH$528,9,FALSE),0)</f>
        <v>90</v>
      </c>
      <c r="DY421">
        <f>IFERROR(VLOOKUP($B421,'Raw Stats'!$S$3:$AH$528,10,FALSE),0)</f>
        <v>26</v>
      </c>
      <c r="DZ421">
        <f>IFERROR(VLOOKUP($B421,'Raw Stats'!$S$3:$AH$528,11,FALSE)+VLOOKUP($B421,'Raw Stats'!$S$3:$AH$528,12,FALSE),0)</f>
        <v>15</v>
      </c>
      <c r="EA421">
        <f>IFERROR(VLOOKUP($B421,'Raw Stats'!$S$3:$AH$528,13,FALSE)+VLOOKUP($B421,'Raw Stats'!$S$3:$AH$528,14,FALSE),0)</f>
        <v>3</v>
      </c>
      <c r="EB421">
        <f>IFERROR(VLOOKUP($B421,'Raw Stats'!$S$3:$AH$528,15,FALSE),0)</f>
        <v>6</v>
      </c>
      <c r="EC421">
        <f>IFERROR(VLOOKUP($B421,'Raw Stats'!$S$3:$AH$528,16,FALSE),0)</f>
        <v>218</v>
      </c>
    </row>
    <row r="422" spans="1:133" x14ac:dyDescent="0.2">
      <c r="A422">
        <f>IFERROR(VLOOKUP(B422,Sheet2!$W$1:$X$300,2,FALSE),301)</f>
        <v>301</v>
      </c>
      <c r="B422" t="s">
        <v>273</v>
      </c>
      <c r="C422">
        <f t="shared" si="30"/>
        <v>0.44892716931652371</v>
      </c>
      <c r="D422">
        <f t="shared" si="31"/>
        <v>0.64151719825356002</v>
      </c>
      <c r="E422">
        <f t="shared" si="32"/>
        <v>0</v>
      </c>
      <c r="F422">
        <f t="shared" si="33"/>
        <v>0</v>
      </c>
      <c r="G422">
        <f t="shared" si="34"/>
        <v>0</v>
      </c>
      <c r="J422">
        <f>BS422*'Value Calculations'!$D$3</f>
        <v>1.2232062858781136</v>
      </c>
      <c r="K422">
        <f>BT422*'Value Calculations'!$D$4</f>
        <v>4.8841905606697491</v>
      </c>
      <c r="L422">
        <f>BU422*'Value Calculations'!$D$5</f>
        <v>4.7760858909525883</v>
      </c>
      <c r="M422">
        <f>BV422*'Value Calculations'!$D$6</f>
        <v>0.75038959151617712</v>
      </c>
      <c r="N422">
        <f>BW422*'Value Calculations'!$D$7</f>
        <v>1.2303882787642992</v>
      </c>
      <c r="O422">
        <f>BX422*'Value Calculations'!$D$8</f>
        <v>6.9734709755843598</v>
      </c>
      <c r="P422">
        <f>BY422*'Value Calculations'!$D$9</f>
        <v>1.385477580712684</v>
      </c>
      <c r="Q422">
        <f>BZ422*'Value Calculations'!$D$10</f>
        <v>0.73063294815240942</v>
      </c>
      <c r="R422">
        <f>CA422*'Value Calculations'!$D$11</f>
        <v>0</v>
      </c>
      <c r="S422">
        <f>CB422*'Value Calculations'!$D$12</f>
        <v>0</v>
      </c>
      <c r="T422">
        <f>CC422*'Value Calculations'!$D$13</f>
        <v>6.3285695547106169</v>
      </c>
      <c r="V422">
        <f>CF422*'Value Calculations'!$D$3</f>
        <v>3.2618834290083032</v>
      </c>
      <c r="W422">
        <f>CG422*'Value Calculations'!$D$4</f>
        <v>2.2792889283125497</v>
      </c>
      <c r="X422">
        <f>CH422*'Value Calculations'!$D$5</f>
        <v>3.980071575793823</v>
      </c>
      <c r="Y422">
        <f>CI422*'Value Calculations'!$D$6</f>
        <v>0</v>
      </c>
      <c r="Z422">
        <f>CJ422*'Value Calculations'!$D$7</f>
        <v>1.2303882787642992</v>
      </c>
      <c r="AA422">
        <f>CK422*'Value Calculations'!$D$8</f>
        <v>4.816727374888166</v>
      </c>
      <c r="AB422">
        <f>CL422*'Value Calculations'!$D$9</f>
        <v>1.1335725660376506</v>
      </c>
      <c r="AC422">
        <f>CM422*'Value Calculations'!$D$10</f>
        <v>1.0959494222286141</v>
      </c>
      <c r="AD422">
        <f>CN422*'Value Calculations'!$D$11</f>
        <v>0</v>
      </c>
      <c r="AE422">
        <f>CO422*'Value Calculations'!$D$12</f>
        <v>0</v>
      </c>
      <c r="AF422">
        <f>CP422*'Value Calculations'!$D$13</f>
        <v>5.296737562094755</v>
      </c>
      <c r="AH422">
        <f>CS422*'Value Calculations'!$D$3</f>
        <v>0</v>
      </c>
      <c r="AI422">
        <f>CT422*'Value Calculations'!$D$4</f>
        <v>0</v>
      </c>
      <c r="AJ422">
        <f>CU422*'Value Calculations'!$D$5</f>
        <v>0</v>
      </c>
      <c r="AK422">
        <f>CV422*'Value Calculations'!$D$6</f>
        <v>0</v>
      </c>
      <c r="AL422">
        <f>CW422*'Value Calculations'!$D$7</f>
        <v>0</v>
      </c>
      <c r="AM422">
        <f>CX422*'Value Calculations'!$D$8</f>
        <v>0</v>
      </c>
      <c r="AN422">
        <f>CY422*'Value Calculations'!$D$9</f>
        <v>0</v>
      </c>
      <c r="AO422">
        <f>CZ422*'Value Calculations'!$D$10</f>
        <v>0</v>
      </c>
      <c r="AP422">
        <f>DA422*'Value Calculations'!$D$11</f>
        <v>0</v>
      </c>
      <c r="AQ422">
        <f>DB422*'Value Calculations'!$D$12</f>
        <v>0</v>
      </c>
      <c r="AR422">
        <f>DC422*'Value Calculations'!$D$13</f>
        <v>0</v>
      </c>
      <c r="AT422">
        <f>DF422*'Value Calculations'!$D$3</f>
        <v>0</v>
      </c>
      <c r="AU422">
        <f>DG422*'Value Calculations'!$D$4</f>
        <v>0</v>
      </c>
      <c r="AV422">
        <f>DH422*'Value Calculations'!$D$5</f>
        <v>0</v>
      </c>
      <c r="AW422">
        <f>DI422*'Value Calculations'!$D$6</f>
        <v>0</v>
      </c>
      <c r="AX422">
        <f>DJ422*'Value Calculations'!$D$7</f>
        <v>0</v>
      </c>
      <c r="AY422">
        <f>DK422*'Value Calculations'!$D$8</f>
        <v>0</v>
      </c>
      <c r="AZ422">
        <f>DL422*'Value Calculations'!$D$9</f>
        <v>0</v>
      </c>
      <c r="BA422">
        <f>DM422*'Value Calculations'!$D$10</f>
        <v>0</v>
      </c>
      <c r="BB422">
        <f>DN422*'Value Calculations'!$D$11</f>
        <v>0</v>
      </c>
      <c r="BC422">
        <f>DO422*'Value Calculations'!$D$12</f>
        <v>0</v>
      </c>
      <c r="BD422">
        <f>DP422*'Value Calculations'!$D$13</f>
        <v>0</v>
      </c>
      <c r="BF422">
        <f>DS422*'Value Calculations'!$D$3</f>
        <v>0</v>
      </c>
      <c r="BG422">
        <f>DT422*'Value Calculations'!$D$4</f>
        <v>0</v>
      </c>
      <c r="BH422">
        <f>DU422*'Value Calculations'!$D$5</f>
        <v>0</v>
      </c>
      <c r="BI422">
        <f>DV422*'Value Calculations'!$D$6</f>
        <v>0</v>
      </c>
      <c r="BJ422">
        <f>DW422*'Value Calculations'!$D$7</f>
        <v>0</v>
      </c>
      <c r="BK422">
        <f>DX422*'Value Calculations'!$D$8</f>
        <v>0</v>
      </c>
      <c r="BL422">
        <f>DY422*'Value Calculations'!$D$9</f>
        <v>0</v>
      </c>
      <c r="BM422">
        <f>DZ422*'Value Calculations'!$D$10</f>
        <v>0</v>
      </c>
      <c r="BN422">
        <f>EA422*'Value Calculations'!$D$11</f>
        <v>0</v>
      </c>
      <c r="BO422">
        <f>EB422*'Value Calculations'!$D$12</f>
        <v>0</v>
      </c>
      <c r="BP422">
        <f>EC422*'Value Calculations'!$D$13</f>
        <v>0</v>
      </c>
      <c r="BR422">
        <f>IFERROR(VLOOKUP($B422,'Raw Stats'!$CM$3:$DC$884,3,FALSE),0)</f>
        <v>63</v>
      </c>
      <c r="BS422">
        <f>IFERROR(VLOOKUP($B422,'Raw Stats'!$CM$3:$DC$884,4,FALSE),0)</f>
        <v>3</v>
      </c>
      <c r="BT422">
        <f>IFERROR(VLOOKUP($B422,'Raw Stats'!$CM$3:$DC$884,5,FALSE),0)</f>
        <v>15</v>
      </c>
      <c r="BU422">
        <f>IFERROR(VLOOKUP($B422,'Raw Stats'!$CM$3:$DC$884,6,FALSE),0)</f>
        <v>18</v>
      </c>
      <c r="BV422">
        <f>IFERROR(VLOOKUP($B422,'Raw Stats'!$CM$3:$DC$884,7,FALSE),0)</f>
        <v>6</v>
      </c>
      <c r="BW422">
        <f>IFERROR(VLOOKUP($B422,'Raw Stats'!$CM$3:$DC$884,8,FALSE),0)</f>
        <v>14</v>
      </c>
      <c r="BX422">
        <f>IFERROR(VLOOKUP($B422,'Raw Stats'!$CM$3:$DC$884,9,FALSE),0)</f>
        <v>97</v>
      </c>
      <c r="BY422">
        <f>IFERROR(VLOOKUP($B422,'Raw Stats'!$CM$3:$DC$884,10,FALSE),0)</f>
        <v>11</v>
      </c>
      <c r="BZ422">
        <f>IFERROR(VLOOKUP($B422,'Raw Stats'!$CM$3:$DC$884,11,FALSE)+VLOOKUP($B422,'Raw Stats'!$CM$3:$DC$884,12,FALSE),0)</f>
        <v>2</v>
      </c>
      <c r="CA422">
        <f>IFERROR(VLOOKUP($B422,'Raw Stats'!$CM$3:$DC$884,13,FALSE)+VLOOKUP($B422,'Raw Stats'!$CM$3:$DC$884,14,FALSE),0)</f>
        <v>0</v>
      </c>
      <c r="CB422">
        <f>IFERROR(VLOOKUP($B422,'Raw Stats'!$CM$3:$DC$884,15,FALSE),0)</f>
        <v>0</v>
      </c>
      <c r="CC422">
        <f>IFERROR(VLOOKUP($B422,'Raw Stats'!$CM$3:$DC$884,16,FALSE),0)</f>
        <v>92</v>
      </c>
      <c r="CE422">
        <f>IFERROR(VLOOKUP($B422,'Raw Stats'!$BU$3:$CJ$528,3,FALSE),0)</f>
        <v>36</v>
      </c>
      <c r="CF422">
        <f>IFERROR(VLOOKUP($B422,'Raw Stats'!$BU$3:$CJ$528,4,FALSE),0)</f>
        <v>8</v>
      </c>
      <c r="CG422">
        <f>IFERROR(VLOOKUP($B422,'Raw Stats'!$BU$3:$CJ$5288,5,FALSE),0)</f>
        <v>7</v>
      </c>
      <c r="CH422">
        <f>IFERROR(VLOOKUP($B422,'Raw Stats'!$BU$3:$CJ$528,6,FALSE),0)</f>
        <v>15</v>
      </c>
      <c r="CI422">
        <f>IFERROR(VLOOKUP($B422,'Raw Stats'!$BU$3:$CJ$528,7,FALSE),0)</f>
        <v>0</v>
      </c>
      <c r="CJ422">
        <f>IFERROR(VLOOKUP($B422,'Raw Stats'!$BU$3:$CJ$528,8,FALSE),0)</f>
        <v>14</v>
      </c>
      <c r="CK422">
        <f>IFERROR(VLOOKUP($B422,'Raw Stats'!$BU$3:$CJ$528,9,FALSE),0)</f>
        <v>67</v>
      </c>
      <c r="CL422">
        <f>IFERROR(VLOOKUP($B422,'Raw Stats'!$BU$3:$CJ$528,10,FALSE),0)</f>
        <v>9</v>
      </c>
      <c r="CM422">
        <f>IFERROR(VLOOKUP($B422,'Raw Stats'!$BU$3:$CJ$528,11,FALSE)+VLOOKUP($B422,'Raw Stats'!$BU$3:$CJ$528,12,FALSE),0)</f>
        <v>3</v>
      </c>
      <c r="CN422">
        <f>IFERROR(VLOOKUP($B422,'Raw Stats'!$BU$3:$CJ$528,13,FALSE)+VLOOKUP($B422,'Raw Stats'!$BU$3:$CJ$528,14,FALSE),0)</f>
        <v>0</v>
      </c>
      <c r="CO422">
        <f>IFERROR(VLOOKUP($B422,'Raw Stats'!$BU$3:$CJ$528,15,FALSE),0)</f>
        <v>0</v>
      </c>
      <c r="CP422">
        <f>IFERROR(VLOOKUP($B422,'Raw Stats'!$BU$3:$CJ$528,16,FALSE),0)</f>
        <v>77</v>
      </c>
      <c r="CR422">
        <f>IFERROR(VLOOKUP($B422,'Raw Stats'!$BC$3:$BR$528,3,FALSE),0)</f>
        <v>0</v>
      </c>
      <c r="CS422">
        <f>IFERROR(VLOOKUP($B422,'Raw Stats'!$BC$3:$BR$528,4,FALSE),0)</f>
        <v>0</v>
      </c>
      <c r="CT422">
        <f>IFERROR(VLOOKUP($B422,'Raw Stats'!$BC$3:$BR$5288,5,FALSE),0)</f>
        <v>0</v>
      </c>
      <c r="CU422">
        <f>IFERROR(VLOOKUP($B422,'Raw Stats'!$BC$3:$BR$52888,6,FALSE),0)</f>
        <v>0</v>
      </c>
      <c r="CV422">
        <f>IFERROR(VLOOKUP($B422,'Raw Stats'!$BC$3:$BR$5288,7,FALSE),0)</f>
        <v>0</v>
      </c>
      <c r="CW422">
        <f>IFERROR(VLOOKUP($B422,'Raw Stats'!$BC$3:$BR$5288,8,FALSE),0)</f>
        <v>0</v>
      </c>
      <c r="CX422">
        <f>IFERROR(VLOOKUP($B422,'Raw Stats'!$BC$3:$BR$5288,9,FALSE),0)</f>
        <v>0</v>
      </c>
      <c r="CY422">
        <f>IFERROR(VLOOKUP($B422,'Raw Stats'!$BC$3:$BR$5288,10,FALSE),0)</f>
        <v>0</v>
      </c>
      <c r="CZ422">
        <f>IFERROR(VLOOKUP($B422,'Raw Stats'!$BC$3:$BR$5288,11,FALSE)+VLOOKUP($B422,'Raw Stats'!$BC$3:$BR$5288,12,FALSE),0)</f>
        <v>0</v>
      </c>
      <c r="DA422">
        <f>IFERROR(VLOOKUP($B422,'Raw Stats'!$BC$3:$BR$5288,13,FALSE)+VLOOKUP($B422,'Raw Stats'!$BC$3:$BR$5288,14,FALSE),0)</f>
        <v>0</v>
      </c>
      <c r="DB422">
        <f>IFERROR(VLOOKUP($B422,'Raw Stats'!$BC$3:$BR$5288,15,FALSE),0)</f>
        <v>0</v>
      </c>
      <c r="DC422">
        <f>IFERROR(VLOOKUP($B422,'Raw Stats'!$BC$3:$BR$5288,16,FALSE),0)</f>
        <v>0</v>
      </c>
      <c r="DE422">
        <f>IFERROR(VLOOKUP($B422,'Raw Stats'!$AK$3:$AZ$528,3,FALSE),0)</f>
        <v>0</v>
      </c>
      <c r="DF422">
        <f>IFERROR(VLOOKUP($B422,'Raw Stats'!$AK$3:$AZ$528,4,FALSE),0)</f>
        <v>0</v>
      </c>
      <c r="DG422">
        <f>IFERROR(VLOOKUP($B422,'Raw Stats'!$AK$3:$AZ$528,5,FALSE),0)</f>
        <v>0</v>
      </c>
      <c r="DH422">
        <f>IFERROR(VLOOKUP($B422,'Raw Stats'!$AK$3:$AZ$528,6,FALSE),0)</f>
        <v>0</v>
      </c>
      <c r="DI422">
        <f>IFERROR(VLOOKUP($B422,'Raw Stats'!$AK$3:$AZ$528,7,FALSE),0)</f>
        <v>0</v>
      </c>
      <c r="DJ422">
        <f>IFERROR(VLOOKUP($B422,'Raw Stats'!$AK$3:$AZ$528,8,FALSE),0)</f>
        <v>0</v>
      </c>
      <c r="DK422">
        <f>IFERROR(VLOOKUP($B422,'Raw Stats'!$AK$3:$AZ$528,9,FALSE),0)</f>
        <v>0</v>
      </c>
      <c r="DL422">
        <f>IFERROR(VLOOKUP($B422,'Raw Stats'!$AK$3:$AZ$528,10,FALSE),0)</f>
        <v>0</v>
      </c>
      <c r="DM422">
        <f>IFERROR(VLOOKUP($B422,'Raw Stats'!$AK$3:$AZ$528,11,FALSE)+VLOOKUP($B422,'Raw Stats'!$AK$3:$AZ$528,12,FALSE),0)</f>
        <v>0</v>
      </c>
      <c r="DN422">
        <f>IFERROR(VLOOKUP($B422,'Raw Stats'!$AK$3:$AZ$528,13,FALSE)+VLOOKUP($B422,'Raw Stats'!$AK$3:$AZ$528,14,FALSE),0)</f>
        <v>0</v>
      </c>
      <c r="DO422">
        <f>IFERROR(VLOOKUP($B422,'Raw Stats'!$AK$3:$AZ$528,15,FALSE),0)</f>
        <v>0</v>
      </c>
      <c r="DP422">
        <f>IFERROR(VLOOKUP($B422,'Raw Stats'!$AK$3:$AZ$528,16,FALSE),0)</f>
        <v>0</v>
      </c>
      <c r="DR422">
        <f>IFERROR(VLOOKUP($B422,'Raw Stats'!$S$3:$AH$528,3,FALSE),0)</f>
        <v>0</v>
      </c>
      <c r="DS422">
        <f>IFERROR(VLOOKUP($B422,'Raw Stats'!$S$3:$AH$528,4,FALSE),0)</f>
        <v>0</v>
      </c>
      <c r="DT422">
        <f>IFERROR(VLOOKUP($B422,'Raw Stats'!$S$3:$AH$528,5,FALSE),0)</f>
        <v>0</v>
      </c>
      <c r="DU422">
        <f>IFERROR(VLOOKUP($B422,'Raw Stats'!$S$3:$AH$528,6,FALSE),0)</f>
        <v>0</v>
      </c>
      <c r="DV422">
        <f>IFERROR(VLOOKUP($B422,'Raw Stats'!$S$3:$AH$528,7,FALSE),0)</f>
        <v>0</v>
      </c>
      <c r="DW422">
        <f>IFERROR(VLOOKUP($B422,'Raw Stats'!$S$3:$AH$528,8,FALSE),0)</f>
        <v>0</v>
      </c>
      <c r="DX422">
        <f>IFERROR(VLOOKUP($B422,'Raw Stats'!$S$3:$AH$528,9,FALSE),0)</f>
        <v>0</v>
      </c>
      <c r="DY422">
        <f>IFERROR(VLOOKUP($B422,'Raw Stats'!$S$3:$AH$528,10,FALSE),0)</f>
        <v>0</v>
      </c>
      <c r="DZ422">
        <f>IFERROR(VLOOKUP($B422,'Raw Stats'!$S$3:$AH$528,11,FALSE)+VLOOKUP($B422,'Raw Stats'!$S$3:$AH$528,12,FALSE),0)</f>
        <v>0</v>
      </c>
      <c r="EA422">
        <f>IFERROR(VLOOKUP($B422,'Raw Stats'!$S$3:$AH$528,13,FALSE)+VLOOKUP($B422,'Raw Stats'!$S$3:$AH$528,14,FALSE),0)</f>
        <v>0</v>
      </c>
      <c r="EB422">
        <f>IFERROR(VLOOKUP($B422,'Raw Stats'!$S$3:$AH$528,15,FALSE),0)</f>
        <v>0</v>
      </c>
      <c r="EC422">
        <f>IFERROR(VLOOKUP($B422,'Raw Stats'!$S$3:$AH$528,16,FALSE),0)</f>
        <v>0</v>
      </c>
    </row>
    <row r="423" spans="1:133" x14ac:dyDescent="0.2">
      <c r="A423">
        <f>IFERROR(VLOOKUP(B423,Sheet2!$W$1:$X$300,2,FALSE),301)</f>
        <v>301</v>
      </c>
      <c r="B423" t="s">
        <v>740</v>
      </c>
      <c r="C423">
        <f t="shared" si="30"/>
        <v>0.4453067348219657</v>
      </c>
      <c r="D423">
        <f t="shared" si="31"/>
        <v>0.54571170337339925</v>
      </c>
      <c r="E423">
        <f t="shared" si="32"/>
        <v>0</v>
      </c>
      <c r="F423">
        <f t="shared" si="33"/>
        <v>0</v>
      </c>
      <c r="G423">
        <f t="shared" si="34"/>
        <v>0</v>
      </c>
      <c r="J423">
        <f>BS423*'Value Calculations'!$D$3</f>
        <v>0.4077354286260379</v>
      </c>
      <c r="K423">
        <f>BT423*'Value Calculations'!$D$4</f>
        <v>0.65122540808929985</v>
      </c>
      <c r="L423">
        <f>BU423*'Value Calculations'!$D$5</f>
        <v>0.79601431515876464</v>
      </c>
      <c r="M423">
        <f>BV423*'Value Calculations'!$D$6</f>
        <v>0.12506493191936285</v>
      </c>
      <c r="N423">
        <f>BW423*'Value Calculations'!$D$7</f>
        <v>0.70307901643674242</v>
      </c>
      <c r="O423">
        <f>BX423*'Value Calculations'!$D$8</f>
        <v>0.35945726678269896</v>
      </c>
      <c r="P423">
        <f>BY423*'Value Calculations'!$D$9</f>
        <v>1.385477580712684</v>
      </c>
      <c r="Q423">
        <f>BZ423*'Value Calculations'!$D$10</f>
        <v>0.36531647407620471</v>
      </c>
      <c r="R423">
        <f>CA423*'Value Calculations'!$D$11</f>
        <v>0</v>
      </c>
      <c r="S423">
        <f>CB423*'Value Calculations'!$D$12</f>
        <v>0</v>
      </c>
      <c r="T423">
        <f>CC423*'Value Calculations'!$D$13</f>
        <v>0.55031039606179277</v>
      </c>
      <c r="V423">
        <f>CF423*'Value Calculations'!$D$3</f>
        <v>1.6309417145041516</v>
      </c>
      <c r="W423">
        <f>CG423*'Value Calculations'!$D$4</f>
        <v>5.5354159687590485</v>
      </c>
      <c r="X423">
        <f>CH423*'Value Calculations'!$D$5</f>
        <v>5.5721002061113527</v>
      </c>
      <c r="Y423">
        <f>CI423*'Value Calculations'!$D$6</f>
        <v>0.50025972767745142</v>
      </c>
      <c r="Z423">
        <f>CJ423*'Value Calculations'!$D$7</f>
        <v>0.87884877054592803</v>
      </c>
      <c r="AA423">
        <f>CK423*'Value Calculations'!$D$8</f>
        <v>1.8691777872700346</v>
      </c>
      <c r="AB423">
        <f>CL423*'Value Calculations'!$D$9</f>
        <v>12.217393211739122</v>
      </c>
      <c r="AC423">
        <f>CM423*'Value Calculations'!$D$10</f>
        <v>2.5572153185334328</v>
      </c>
      <c r="AD423">
        <f>CN423*'Value Calculations'!$D$11</f>
        <v>0.9907141480249374</v>
      </c>
      <c r="AE423">
        <f>CO423*'Value Calculations'!$D$12</f>
        <v>0</v>
      </c>
      <c r="AF423">
        <f>CP423*'Value Calculations'!$D$13</f>
        <v>4.264905569478894</v>
      </c>
      <c r="AH423">
        <f>CS423*'Value Calculations'!$D$3</f>
        <v>0</v>
      </c>
      <c r="AI423">
        <f>CT423*'Value Calculations'!$D$4</f>
        <v>0</v>
      </c>
      <c r="AJ423">
        <f>CU423*'Value Calculations'!$D$5</f>
        <v>0</v>
      </c>
      <c r="AK423">
        <f>CV423*'Value Calculations'!$D$6</f>
        <v>0</v>
      </c>
      <c r="AL423">
        <f>CW423*'Value Calculations'!$D$7</f>
        <v>0</v>
      </c>
      <c r="AM423">
        <f>CX423*'Value Calculations'!$D$8</f>
        <v>0</v>
      </c>
      <c r="AN423">
        <f>CY423*'Value Calculations'!$D$9</f>
        <v>0</v>
      </c>
      <c r="AO423">
        <f>CZ423*'Value Calculations'!$D$10</f>
        <v>0</v>
      </c>
      <c r="AP423">
        <f>DA423*'Value Calculations'!$D$11</f>
        <v>0</v>
      </c>
      <c r="AQ423">
        <f>DB423*'Value Calculations'!$D$12</f>
        <v>0</v>
      </c>
      <c r="AR423">
        <f>DC423*'Value Calculations'!$D$13</f>
        <v>0</v>
      </c>
      <c r="AT423">
        <f>DF423*'Value Calculations'!$D$3</f>
        <v>0</v>
      </c>
      <c r="AU423">
        <f>DG423*'Value Calculations'!$D$4</f>
        <v>0</v>
      </c>
      <c r="AV423">
        <f>DH423*'Value Calculations'!$D$5</f>
        <v>0</v>
      </c>
      <c r="AW423">
        <f>DI423*'Value Calculations'!$D$6</f>
        <v>0</v>
      </c>
      <c r="AX423">
        <f>DJ423*'Value Calculations'!$D$7</f>
        <v>0</v>
      </c>
      <c r="AY423">
        <f>DK423*'Value Calculations'!$D$8</f>
        <v>0</v>
      </c>
      <c r="AZ423">
        <f>DL423*'Value Calculations'!$D$9</f>
        <v>0</v>
      </c>
      <c r="BA423">
        <f>DM423*'Value Calculations'!$D$10</f>
        <v>0</v>
      </c>
      <c r="BB423">
        <f>DN423*'Value Calculations'!$D$11</f>
        <v>0</v>
      </c>
      <c r="BC423">
        <f>DO423*'Value Calculations'!$D$12</f>
        <v>0</v>
      </c>
      <c r="BD423">
        <f>DP423*'Value Calculations'!$D$13</f>
        <v>0</v>
      </c>
      <c r="BF423">
        <f>DS423*'Value Calculations'!$D$3</f>
        <v>0</v>
      </c>
      <c r="BG423">
        <f>DT423*'Value Calculations'!$D$4</f>
        <v>0</v>
      </c>
      <c r="BH423">
        <f>DU423*'Value Calculations'!$D$5</f>
        <v>0</v>
      </c>
      <c r="BI423">
        <f>DV423*'Value Calculations'!$D$6</f>
        <v>0</v>
      </c>
      <c r="BJ423">
        <f>DW423*'Value Calculations'!$D$7</f>
        <v>0</v>
      </c>
      <c r="BK423">
        <f>DX423*'Value Calculations'!$D$8</f>
        <v>0</v>
      </c>
      <c r="BL423">
        <f>DY423*'Value Calculations'!$D$9</f>
        <v>0</v>
      </c>
      <c r="BM423">
        <f>DZ423*'Value Calculations'!$D$10</f>
        <v>0</v>
      </c>
      <c r="BN423">
        <f>EA423*'Value Calculations'!$D$11</f>
        <v>0</v>
      </c>
      <c r="BO423">
        <f>EB423*'Value Calculations'!$D$12</f>
        <v>0</v>
      </c>
      <c r="BP423">
        <f>EC423*'Value Calculations'!$D$13</f>
        <v>0</v>
      </c>
      <c r="BR423">
        <f>IFERROR(VLOOKUP($B423,'Raw Stats'!$CM$3:$DC$884,3,FALSE),0)</f>
        <v>12</v>
      </c>
      <c r="BS423">
        <f>IFERROR(VLOOKUP($B423,'Raw Stats'!$CM$3:$DC$884,4,FALSE),0)</f>
        <v>1</v>
      </c>
      <c r="BT423">
        <f>IFERROR(VLOOKUP($B423,'Raw Stats'!$CM$3:$DC$884,5,FALSE),0)</f>
        <v>2</v>
      </c>
      <c r="BU423">
        <f>IFERROR(VLOOKUP($B423,'Raw Stats'!$CM$3:$DC$884,6,FALSE),0)</f>
        <v>3</v>
      </c>
      <c r="BV423">
        <f>IFERROR(VLOOKUP($B423,'Raw Stats'!$CM$3:$DC$884,7,FALSE),0)</f>
        <v>1</v>
      </c>
      <c r="BW423">
        <f>IFERROR(VLOOKUP($B423,'Raw Stats'!$CM$3:$DC$884,8,FALSE),0)</f>
        <v>8</v>
      </c>
      <c r="BX423">
        <f>IFERROR(VLOOKUP($B423,'Raw Stats'!$CM$3:$DC$884,9,FALSE),0)</f>
        <v>5</v>
      </c>
      <c r="BY423">
        <f>IFERROR(VLOOKUP($B423,'Raw Stats'!$CM$3:$DC$884,10,FALSE),0)</f>
        <v>11</v>
      </c>
      <c r="BZ423">
        <f>IFERROR(VLOOKUP($B423,'Raw Stats'!$CM$3:$DC$884,11,FALSE)+VLOOKUP($B423,'Raw Stats'!$CM$3:$DC$884,12,FALSE),0)</f>
        <v>1</v>
      </c>
      <c r="CA423">
        <f>IFERROR(VLOOKUP($B423,'Raw Stats'!$CM$3:$DC$884,13,FALSE)+VLOOKUP($B423,'Raw Stats'!$CM$3:$DC$884,14,FALSE),0)</f>
        <v>0</v>
      </c>
      <c r="CB423">
        <f>IFERROR(VLOOKUP($B423,'Raw Stats'!$CM$3:$DC$884,15,FALSE),0)</f>
        <v>0</v>
      </c>
      <c r="CC423">
        <f>IFERROR(VLOOKUP($B423,'Raw Stats'!$CM$3:$DC$884,16,FALSE),0)</f>
        <v>8</v>
      </c>
      <c r="CE423">
        <f>IFERROR(VLOOKUP($B423,'Raw Stats'!$BU$3:$CJ$528,3,FALSE),0)</f>
        <v>66</v>
      </c>
      <c r="CF423">
        <f>IFERROR(VLOOKUP($B423,'Raw Stats'!$BU$3:$CJ$528,4,FALSE),0)</f>
        <v>4</v>
      </c>
      <c r="CG423">
        <f>IFERROR(VLOOKUP($B423,'Raw Stats'!$BU$3:$CJ$5288,5,FALSE),0)</f>
        <v>17</v>
      </c>
      <c r="CH423">
        <f>IFERROR(VLOOKUP($B423,'Raw Stats'!$BU$3:$CJ$528,6,FALSE),0)</f>
        <v>21</v>
      </c>
      <c r="CI423">
        <f>IFERROR(VLOOKUP($B423,'Raw Stats'!$BU$3:$CJ$528,7,FALSE),0)</f>
        <v>4</v>
      </c>
      <c r="CJ423">
        <f>IFERROR(VLOOKUP($B423,'Raw Stats'!$BU$3:$CJ$528,8,FALSE),0)</f>
        <v>10</v>
      </c>
      <c r="CK423">
        <f>IFERROR(VLOOKUP($B423,'Raw Stats'!$BU$3:$CJ$528,9,FALSE),0)</f>
        <v>26</v>
      </c>
      <c r="CL423">
        <f>IFERROR(VLOOKUP($B423,'Raw Stats'!$BU$3:$CJ$528,10,FALSE),0)</f>
        <v>97</v>
      </c>
      <c r="CM423">
        <f>IFERROR(VLOOKUP($B423,'Raw Stats'!$BU$3:$CJ$528,11,FALSE)+VLOOKUP($B423,'Raw Stats'!$BU$3:$CJ$528,12,FALSE),0)</f>
        <v>7</v>
      </c>
      <c r="CN423">
        <f>IFERROR(VLOOKUP($B423,'Raw Stats'!$BU$3:$CJ$528,13,FALSE)+VLOOKUP($B423,'Raw Stats'!$BU$3:$CJ$528,14,FALSE),0)</f>
        <v>1</v>
      </c>
      <c r="CO423">
        <f>IFERROR(VLOOKUP($B423,'Raw Stats'!$BU$3:$CJ$528,15,FALSE),0)</f>
        <v>0</v>
      </c>
      <c r="CP423">
        <f>IFERROR(VLOOKUP($B423,'Raw Stats'!$BU$3:$CJ$528,16,FALSE),0)</f>
        <v>62</v>
      </c>
      <c r="CR423">
        <f>IFERROR(VLOOKUP($B423,'Raw Stats'!$BC$3:$BR$528,3,FALSE),0)</f>
        <v>0</v>
      </c>
      <c r="CS423">
        <f>IFERROR(VLOOKUP($B423,'Raw Stats'!$BC$3:$BR$528,4,FALSE),0)</f>
        <v>0</v>
      </c>
      <c r="CT423">
        <f>IFERROR(VLOOKUP($B423,'Raw Stats'!$BC$3:$BR$5288,5,FALSE),0)</f>
        <v>0</v>
      </c>
      <c r="CU423">
        <f>IFERROR(VLOOKUP($B423,'Raw Stats'!$BC$3:$BR$52888,6,FALSE),0)</f>
        <v>0</v>
      </c>
      <c r="CV423">
        <f>IFERROR(VLOOKUP($B423,'Raw Stats'!$BC$3:$BR$5288,7,FALSE),0)</f>
        <v>0</v>
      </c>
      <c r="CW423">
        <f>IFERROR(VLOOKUP($B423,'Raw Stats'!$BC$3:$BR$5288,8,FALSE),0)</f>
        <v>0</v>
      </c>
      <c r="CX423">
        <f>IFERROR(VLOOKUP($B423,'Raw Stats'!$BC$3:$BR$5288,9,FALSE),0)</f>
        <v>0</v>
      </c>
      <c r="CY423">
        <f>IFERROR(VLOOKUP($B423,'Raw Stats'!$BC$3:$BR$5288,10,FALSE),0)</f>
        <v>0</v>
      </c>
      <c r="CZ423">
        <f>IFERROR(VLOOKUP($B423,'Raw Stats'!$BC$3:$BR$5288,11,FALSE)+VLOOKUP($B423,'Raw Stats'!$BC$3:$BR$5288,12,FALSE),0)</f>
        <v>0</v>
      </c>
      <c r="DA423">
        <f>IFERROR(VLOOKUP($B423,'Raw Stats'!$BC$3:$BR$5288,13,FALSE)+VLOOKUP($B423,'Raw Stats'!$BC$3:$BR$5288,14,FALSE),0)</f>
        <v>0</v>
      </c>
      <c r="DB423">
        <f>IFERROR(VLOOKUP($B423,'Raw Stats'!$BC$3:$BR$5288,15,FALSE),0)</f>
        <v>0</v>
      </c>
      <c r="DC423">
        <f>IFERROR(VLOOKUP($B423,'Raw Stats'!$BC$3:$BR$5288,16,FALSE),0)</f>
        <v>0</v>
      </c>
      <c r="DE423">
        <f>IFERROR(VLOOKUP($B423,'Raw Stats'!$AK$3:$AZ$528,3,FALSE),0)</f>
        <v>0</v>
      </c>
      <c r="DF423">
        <f>IFERROR(VLOOKUP($B423,'Raw Stats'!$AK$3:$AZ$528,4,FALSE),0)</f>
        <v>0</v>
      </c>
      <c r="DG423">
        <f>IFERROR(VLOOKUP($B423,'Raw Stats'!$AK$3:$AZ$528,5,FALSE),0)</f>
        <v>0</v>
      </c>
      <c r="DH423">
        <f>IFERROR(VLOOKUP($B423,'Raw Stats'!$AK$3:$AZ$528,6,FALSE),0)</f>
        <v>0</v>
      </c>
      <c r="DI423">
        <f>IFERROR(VLOOKUP($B423,'Raw Stats'!$AK$3:$AZ$528,7,FALSE),0)</f>
        <v>0</v>
      </c>
      <c r="DJ423">
        <f>IFERROR(VLOOKUP($B423,'Raw Stats'!$AK$3:$AZ$528,8,FALSE),0)</f>
        <v>0</v>
      </c>
      <c r="DK423">
        <f>IFERROR(VLOOKUP($B423,'Raw Stats'!$AK$3:$AZ$528,9,FALSE),0)</f>
        <v>0</v>
      </c>
      <c r="DL423">
        <f>IFERROR(VLOOKUP($B423,'Raw Stats'!$AK$3:$AZ$528,10,FALSE),0)</f>
        <v>0</v>
      </c>
      <c r="DM423">
        <f>IFERROR(VLOOKUP($B423,'Raw Stats'!$AK$3:$AZ$528,11,FALSE)+VLOOKUP($B423,'Raw Stats'!$AK$3:$AZ$528,12,FALSE),0)</f>
        <v>0</v>
      </c>
      <c r="DN423">
        <f>IFERROR(VLOOKUP($B423,'Raw Stats'!$AK$3:$AZ$528,13,FALSE)+VLOOKUP($B423,'Raw Stats'!$AK$3:$AZ$528,14,FALSE),0)</f>
        <v>0</v>
      </c>
      <c r="DO423">
        <f>IFERROR(VLOOKUP($B423,'Raw Stats'!$AK$3:$AZ$528,15,FALSE),0)</f>
        <v>0</v>
      </c>
      <c r="DP423">
        <f>IFERROR(VLOOKUP($B423,'Raw Stats'!$AK$3:$AZ$528,16,FALSE),0)</f>
        <v>0</v>
      </c>
      <c r="DR423">
        <f>IFERROR(VLOOKUP($B423,'Raw Stats'!$S$3:$AH$528,3,FALSE),0)</f>
        <v>0</v>
      </c>
      <c r="DS423">
        <f>IFERROR(VLOOKUP($B423,'Raw Stats'!$S$3:$AH$528,4,FALSE),0)</f>
        <v>0</v>
      </c>
      <c r="DT423">
        <f>IFERROR(VLOOKUP($B423,'Raw Stats'!$S$3:$AH$528,5,FALSE),0)</f>
        <v>0</v>
      </c>
      <c r="DU423">
        <f>IFERROR(VLOOKUP($B423,'Raw Stats'!$S$3:$AH$528,6,FALSE),0)</f>
        <v>0</v>
      </c>
      <c r="DV423">
        <f>IFERROR(VLOOKUP($B423,'Raw Stats'!$S$3:$AH$528,7,FALSE),0)</f>
        <v>0</v>
      </c>
      <c r="DW423">
        <f>IFERROR(VLOOKUP($B423,'Raw Stats'!$S$3:$AH$528,8,FALSE),0)</f>
        <v>0</v>
      </c>
      <c r="DX423">
        <f>IFERROR(VLOOKUP($B423,'Raw Stats'!$S$3:$AH$528,9,FALSE),0)</f>
        <v>0</v>
      </c>
      <c r="DY423">
        <f>IFERROR(VLOOKUP($B423,'Raw Stats'!$S$3:$AH$528,10,FALSE),0)</f>
        <v>0</v>
      </c>
      <c r="DZ423">
        <f>IFERROR(VLOOKUP($B423,'Raw Stats'!$S$3:$AH$528,11,FALSE)+VLOOKUP($B423,'Raw Stats'!$S$3:$AH$528,12,FALSE),0)</f>
        <v>0</v>
      </c>
      <c r="EA423">
        <f>IFERROR(VLOOKUP($B423,'Raw Stats'!$S$3:$AH$528,13,FALSE)+VLOOKUP($B423,'Raw Stats'!$S$3:$AH$528,14,FALSE),0)</f>
        <v>0</v>
      </c>
      <c r="EB423">
        <f>IFERROR(VLOOKUP($B423,'Raw Stats'!$S$3:$AH$528,15,FALSE),0)</f>
        <v>0</v>
      </c>
      <c r="EC423">
        <f>IFERROR(VLOOKUP($B423,'Raw Stats'!$S$3:$AH$528,16,FALSE),0)</f>
        <v>0</v>
      </c>
    </row>
    <row r="424" spans="1:133" x14ac:dyDescent="0.2">
      <c r="A424">
        <f>IFERROR(VLOOKUP(B424,Sheet2!$W$1:$X$300,2,FALSE),301)</f>
        <v>301</v>
      </c>
      <c r="B424" t="s">
        <v>350</v>
      </c>
      <c r="C424">
        <f t="shared" si="30"/>
        <v>0.44176955226477638</v>
      </c>
      <c r="D424">
        <f t="shared" si="31"/>
        <v>0.50508952341836999</v>
      </c>
      <c r="E424">
        <f t="shared" si="32"/>
        <v>0.80054789664045967</v>
      </c>
      <c r="F424">
        <f t="shared" si="33"/>
        <v>0</v>
      </c>
      <c r="G424">
        <f t="shared" si="34"/>
        <v>0</v>
      </c>
      <c r="J424">
        <f>BS424*'Value Calculations'!$D$3</f>
        <v>2.0386771431301893</v>
      </c>
      <c r="K424">
        <f>BT424*'Value Calculations'!$D$4</f>
        <v>1.3024508161785997</v>
      </c>
      <c r="L424">
        <f>BU424*'Value Calculations'!$D$5</f>
        <v>2.3880429454762941</v>
      </c>
      <c r="M424">
        <f>BV424*'Value Calculations'!$D$6</f>
        <v>-0.50025972767745142</v>
      </c>
      <c r="N424">
        <f>BW424*'Value Calculations'!$D$7</f>
        <v>2.3728916804740057</v>
      </c>
      <c r="O424">
        <f>BX424*'Value Calculations'!$D$8</f>
        <v>16.966382992143391</v>
      </c>
      <c r="P424">
        <f>BY424*'Value Calculations'!$D$9</f>
        <v>1.5114300880502007</v>
      </c>
      <c r="Q424">
        <f>BZ424*'Value Calculations'!$D$10</f>
        <v>0</v>
      </c>
      <c r="R424">
        <f>CA424*'Value Calculations'!$D$11</f>
        <v>0</v>
      </c>
      <c r="S424">
        <f>CB424*'Value Calculations'!$D$12</f>
        <v>0</v>
      </c>
      <c r="T424">
        <f>CC424*'Value Calculations'!$D$13</f>
        <v>4.4024831684943422</v>
      </c>
      <c r="V424">
        <f>CF424*'Value Calculations'!$D$3</f>
        <v>4.4850897148864171</v>
      </c>
      <c r="W424">
        <f>CG424*'Value Calculations'!$D$4</f>
        <v>2.9305143364018491</v>
      </c>
      <c r="X424">
        <f>CH424*'Value Calculations'!$D$5</f>
        <v>5.3067621010584309</v>
      </c>
      <c r="Y424">
        <f>CI424*'Value Calculations'!$D$6</f>
        <v>0.75038959151617712</v>
      </c>
      <c r="Z424">
        <f>CJ424*'Value Calculations'!$D$7</f>
        <v>1.6698126640372633</v>
      </c>
      <c r="AA424">
        <f>CK424*'Value Calculations'!$D$8</f>
        <v>12.077764163898685</v>
      </c>
      <c r="AB424">
        <f>CL424*'Value Calculations'!$D$9</f>
        <v>0.8816675513626171</v>
      </c>
      <c r="AC424">
        <f>CM424*'Value Calculations'!$D$10</f>
        <v>0.36531647407620471</v>
      </c>
      <c r="AD424">
        <f>CN424*'Value Calculations'!$D$11</f>
        <v>0</v>
      </c>
      <c r="AE424">
        <f>CO424*'Value Calculations'!$D$12</f>
        <v>0.81388273958941404</v>
      </c>
      <c r="AF424">
        <f>CP424*'Value Calculations'!$D$13</f>
        <v>7.0852463492955824</v>
      </c>
      <c r="AH424">
        <f>CS424*'Value Calculations'!$D$3</f>
        <v>2.0386771431301893</v>
      </c>
      <c r="AI424">
        <f>CT424*'Value Calculations'!$D$4</f>
        <v>1.9536762242678996</v>
      </c>
      <c r="AJ424">
        <f>CU424*'Value Calculations'!$D$5</f>
        <v>2.9187191555821368</v>
      </c>
      <c r="AK424">
        <f>CV424*'Value Calculations'!$D$6</f>
        <v>0.87545452343553998</v>
      </c>
      <c r="AL424">
        <f>CW424*'Value Calculations'!$D$7</f>
        <v>0.87884877054592803</v>
      </c>
      <c r="AM424">
        <f>CX424*'Value Calculations'!$D$8</f>
        <v>4.6729444681750865</v>
      </c>
      <c r="AN424">
        <f>CY424*'Value Calculations'!$D$9</f>
        <v>0.75571504402510037</v>
      </c>
      <c r="AO424">
        <f>CZ424*'Value Calculations'!$D$10</f>
        <v>0.36531647407620471</v>
      </c>
      <c r="AP424">
        <f>DA424*'Value Calculations'!$D$11</f>
        <v>0</v>
      </c>
      <c r="AQ424">
        <f>DB424*'Value Calculations'!$D$12</f>
        <v>0.81388273958941404</v>
      </c>
      <c r="AR424">
        <f>DC424*'Value Calculations'!$D$13</f>
        <v>2.3388191832626193</v>
      </c>
      <c r="AT424">
        <f>DF424*'Value Calculations'!$D$3</f>
        <v>0</v>
      </c>
      <c r="AU424">
        <f>DG424*'Value Calculations'!$D$4</f>
        <v>0</v>
      </c>
      <c r="AV424">
        <f>DH424*'Value Calculations'!$D$5</f>
        <v>0</v>
      </c>
      <c r="AW424">
        <f>DI424*'Value Calculations'!$D$6</f>
        <v>0</v>
      </c>
      <c r="AX424">
        <f>DJ424*'Value Calculations'!$D$7</f>
        <v>0</v>
      </c>
      <c r="AY424">
        <f>DK424*'Value Calculations'!$D$8</f>
        <v>0</v>
      </c>
      <c r="AZ424">
        <f>DL424*'Value Calculations'!$D$9</f>
        <v>0</v>
      </c>
      <c r="BA424">
        <f>DM424*'Value Calculations'!$D$10</f>
        <v>0</v>
      </c>
      <c r="BB424">
        <f>DN424*'Value Calculations'!$D$11</f>
        <v>0</v>
      </c>
      <c r="BC424">
        <f>DO424*'Value Calculations'!$D$12</f>
        <v>0</v>
      </c>
      <c r="BD424">
        <f>DP424*'Value Calculations'!$D$13</f>
        <v>0</v>
      </c>
      <c r="BF424">
        <f>DS424*'Value Calculations'!$D$3</f>
        <v>0</v>
      </c>
      <c r="BG424">
        <f>DT424*'Value Calculations'!$D$4</f>
        <v>0</v>
      </c>
      <c r="BH424">
        <f>DU424*'Value Calculations'!$D$5</f>
        <v>0</v>
      </c>
      <c r="BI424">
        <f>DV424*'Value Calculations'!$D$6</f>
        <v>0</v>
      </c>
      <c r="BJ424">
        <f>DW424*'Value Calculations'!$D$7</f>
        <v>0</v>
      </c>
      <c r="BK424">
        <f>DX424*'Value Calculations'!$D$8</f>
        <v>0</v>
      </c>
      <c r="BL424">
        <f>DY424*'Value Calculations'!$D$9</f>
        <v>0</v>
      </c>
      <c r="BM424">
        <f>DZ424*'Value Calculations'!$D$10</f>
        <v>0</v>
      </c>
      <c r="BN424">
        <f>EA424*'Value Calculations'!$D$11</f>
        <v>0</v>
      </c>
      <c r="BO424">
        <f>EB424*'Value Calculations'!$D$12</f>
        <v>0</v>
      </c>
      <c r="BP424">
        <f>EC424*'Value Calculations'!$D$13</f>
        <v>0</v>
      </c>
      <c r="BR424">
        <f>IFERROR(VLOOKUP($B424,'Raw Stats'!$CM$3:$DC$884,3,FALSE),0)</f>
        <v>69</v>
      </c>
      <c r="BS424">
        <f>IFERROR(VLOOKUP($B424,'Raw Stats'!$CM$3:$DC$884,4,FALSE),0)</f>
        <v>5</v>
      </c>
      <c r="BT424">
        <f>IFERROR(VLOOKUP($B424,'Raw Stats'!$CM$3:$DC$884,5,FALSE),0)</f>
        <v>4</v>
      </c>
      <c r="BU424">
        <f>IFERROR(VLOOKUP($B424,'Raw Stats'!$CM$3:$DC$884,6,FALSE),0)</f>
        <v>9</v>
      </c>
      <c r="BV424">
        <f>IFERROR(VLOOKUP($B424,'Raw Stats'!$CM$3:$DC$884,7,FALSE),0)</f>
        <v>-4</v>
      </c>
      <c r="BW424">
        <f>IFERROR(VLOOKUP($B424,'Raw Stats'!$CM$3:$DC$884,8,FALSE),0)</f>
        <v>27</v>
      </c>
      <c r="BX424">
        <f>IFERROR(VLOOKUP($B424,'Raw Stats'!$CM$3:$DC$884,9,FALSE),0)</f>
        <v>236</v>
      </c>
      <c r="BY424">
        <f>IFERROR(VLOOKUP($B424,'Raw Stats'!$CM$3:$DC$884,10,FALSE),0)</f>
        <v>12</v>
      </c>
      <c r="BZ424">
        <f>IFERROR(VLOOKUP($B424,'Raw Stats'!$CM$3:$DC$884,11,FALSE)+VLOOKUP($B424,'Raw Stats'!$CM$3:$DC$884,12,FALSE),0)</f>
        <v>0</v>
      </c>
      <c r="CA424">
        <f>IFERROR(VLOOKUP($B424,'Raw Stats'!$CM$3:$DC$884,13,FALSE)+VLOOKUP($B424,'Raw Stats'!$CM$3:$DC$884,14,FALSE),0)</f>
        <v>0</v>
      </c>
      <c r="CB424">
        <f>IFERROR(VLOOKUP($B424,'Raw Stats'!$CM$3:$DC$884,15,FALSE),0)</f>
        <v>0</v>
      </c>
      <c r="CC424">
        <f>IFERROR(VLOOKUP($B424,'Raw Stats'!$CM$3:$DC$884,16,FALSE),0)</f>
        <v>64</v>
      </c>
      <c r="CE424">
        <f>IFERROR(VLOOKUP($B424,'Raw Stats'!$BU$3:$CJ$528,3,FALSE),0)</f>
        <v>72</v>
      </c>
      <c r="CF424">
        <f>IFERROR(VLOOKUP($B424,'Raw Stats'!$BU$3:$CJ$528,4,FALSE),0)</f>
        <v>11</v>
      </c>
      <c r="CG424">
        <f>IFERROR(VLOOKUP($B424,'Raw Stats'!$BU$3:$CJ$5288,5,FALSE),0)</f>
        <v>9</v>
      </c>
      <c r="CH424">
        <f>IFERROR(VLOOKUP($B424,'Raw Stats'!$BU$3:$CJ$528,6,FALSE),0)</f>
        <v>20</v>
      </c>
      <c r="CI424">
        <f>IFERROR(VLOOKUP($B424,'Raw Stats'!$BU$3:$CJ$528,7,FALSE),0)</f>
        <v>6</v>
      </c>
      <c r="CJ424">
        <f>IFERROR(VLOOKUP($B424,'Raw Stats'!$BU$3:$CJ$528,8,FALSE),0)</f>
        <v>19</v>
      </c>
      <c r="CK424">
        <f>IFERROR(VLOOKUP($B424,'Raw Stats'!$BU$3:$CJ$528,9,FALSE),0)</f>
        <v>168</v>
      </c>
      <c r="CL424">
        <f>IFERROR(VLOOKUP($B424,'Raw Stats'!$BU$3:$CJ$528,10,FALSE),0)</f>
        <v>7</v>
      </c>
      <c r="CM424">
        <f>IFERROR(VLOOKUP($B424,'Raw Stats'!$BU$3:$CJ$528,11,FALSE)+VLOOKUP($B424,'Raw Stats'!$BU$3:$CJ$528,12,FALSE),0)</f>
        <v>1</v>
      </c>
      <c r="CN424">
        <f>IFERROR(VLOOKUP($B424,'Raw Stats'!$BU$3:$CJ$528,13,FALSE)+VLOOKUP($B424,'Raw Stats'!$BU$3:$CJ$528,14,FALSE),0)</f>
        <v>0</v>
      </c>
      <c r="CO424">
        <f>IFERROR(VLOOKUP($B424,'Raw Stats'!$BU$3:$CJ$528,15,FALSE),0)</f>
        <v>1</v>
      </c>
      <c r="CP424">
        <f>IFERROR(VLOOKUP($B424,'Raw Stats'!$BU$3:$CJ$528,16,FALSE),0)</f>
        <v>103</v>
      </c>
      <c r="CR424">
        <f>IFERROR(VLOOKUP($B424,'Raw Stats'!$BC$3:$BR$528,3,FALSE),0)</f>
        <v>22</v>
      </c>
      <c r="CS424">
        <f>IFERROR(VLOOKUP($B424,'Raw Stats'!$BC$3:$BR$528,4,FALSE),0)</f>
        <v>5</v>
      </c>
      <c r="CT424">
        <f>IFERROR(VLOOKUP($B424,'Raw Stats'!$BC$3:$BR$5288,5,FALSE),0)</f>
        <v>6</v>
      </c>
      <c r="CU424">
        <f>IFERROR(VLOOKUP($B424,'Raw Stats'!$BC$3:$BR$52888,6,FALSE),0)</f>
        <v>11</v>
      </c>
      <c r="CV424">
        <f>IFERROR(VLOOKUP($B424,'Raw Stats'!$BC$3:$BR$5288,7,FALSE),0)</f>
        <v>7</v>
      </c>
      <c r="CW424">
        <f>IFERROR(VLOOKUP($B424,'Raw Stats'!$BC$3:$BR$5288,8,FALSE),0)</f>
        <v>10</v>
      </c>
      <c r="CX424">
        <f>IFERROR(VLOOKUP($B424,'Raw Stats'!$BC$3:$BR$5288,9,FALSE),0)</f>
        <v>65</v>
      </c>
      <c r="CY424">
        <f>IFERROR(VLOOKUP($B424,'Raw Stats'!$BC$3:$BR$5288,10,FALSE),0)</f>
        <v>6</v>
      </c>
      <c r="CZ424">
        <f>IFERROR(VLOOKUP($B424,'Raw Stats'!$BC$3:$BR$5288,11,FALSE)+VLOOKUP($B424,'Raw Stats'!$BC$3:$BR$5288,12,FALSE),0)</f>
        <v>1</v>
      </c>
      <c r="DA424">
        <f>IFERROR(VLOOKUP($B424,'Raw Stats'!$BC$3:$BR$5288,13,FALSE)+VLOOKUP($B424,'Raw Stats'!$BC$3:$BR$5288,14,FALSE),0)</f>
        <v>0</v>
      </c>
      <c r="DB424">
        <f>IFERROR(VLOOKUP($B424,'Raw Stats'!$BC$3:$BR$5288,15,FALSE),0)</f>
        <v>1</v>
      </c>
      <c r="DC424">
        <f>IFERROR(VLOOKUP($B424,'Raw Stats'!$BC$3:$BR$5288,16,FALSE),0)</f>
        <v>34</v>
      </c>
      <c r="DE424">
        <f>IFERROR(VLOOKUP($B424,'Raw Stats'!$AK$3:$AZ$528,3,FALSE),0)</f>
        <v>0</v>
      </c>
      <c r="DF424">
        <f>IFERROR(VLOOKUP($B424,'Raw Stats'!$AK$3:$AZ$528,4,FALSE),0)</f>
        <v>0</v>
      </c>
      <c r="DG424">
        <f>IFERROR(VLOOKUP($B424,'Raw Stats'!$AK$3:$AZ$528,5,FALSE),0)</f>
        <v>0</v>
      </c>
      <c r="DH424">
        <f>IFERROR(VLOOKUP($B424,'Raw Stats'!$AK$3:$AZ$528,6,FALSE),0)</f>
        <v>0</v>
      </c>
      <c r="DI424">
        <f>IFERROR(VLOOKUP($B424,'Raw Stats'!$AK$3:$AZ$528,7,FALSE),0)</f>
        <v>0</v>
      </c>
      <c r="DJ424">
        <f>IFERROR(VLOOKUP($B424,'Raw Stats'!$AK$3:$AZ$528,8,FALSE),0)</f>
        <v>0</v>
      </c>
      <c r="DK424">
        <f>IFERROR(VLOOKUP($B424,'Raw Stats'!$AK$3:$AZ$528,9,FALSE),0)</f>
        <v>0</v>
      </c>
      <c r="DL424">
        <f>IFERROR(VLOOKUP($B424,'Raw Stats'!$AK$3:$AZ$528,10,FALSE),0)</f>
        <v>0</v>
      </c>
      <c r="DM424">
        <f>IFERROR(VLOOKUP($B424,'Raw Stats'!$AK$3:$AZ$528,11,FALSE)+VLOOKUP($B424,'Raw Stats'!$AK$3:$AZ$528,12,FALSE),0)</f>
        <v>0</v>
      </c>
      <c r="DN424">
        <f>IFERROR(VLOOKUP($B424,'Raw Stats'!$AK$3:$AZ$528,13,FALSE)+VLOOKUP($B424,'Raw Stats'!$AK$3:$AZ$528,14,FALSE),0)</f>
        <v>0</v>
      </c>
      <c r="DO424">
        <f>IFERROR(VLOOKUP($B424,'Raw Stats'!$AK$3:$AZ$528,15,FALSE),0)</f>
        <v>0</v>
      </c>
      <c r="DP424">
        <f>IFERROR(VLOOKUP($B424,'Raw Stats'!$AK$3:$AZ$528,16,FALSE),0)</f>
        <v>0</v>
      </c>
      <c r="DR424">
        <f>IFERROR(VLOOKUP($B424,'Raw Stats'!$S$3:$AH$528,3,FALSE),0)</f>
        <v>0</v>
      </c>
      <c r="DS424">
        <f>IFERROR(VLOOKUP($B424,'Raw Stats'!$S$3:$AH$528,4,FALSE),0)</f>
        <v>0</v>
      </c>
      <c r="DT424">
        <f>IFERROR(VLOOKUP($B424,'Raw Stats'!$S$3:$AH$528,5,FALSE),0)</f>
        <v>0</v>
      </c>
      <c r="DU424">
        <f>IFERROR(VLOOKUP($B424,'Raw Stats'!$S$3:$AH$528,6,FALSE),0)</f>
        <v>0</v>
      </c>
      <c r="DV424">
        <f>IFERROR(VLOOKUP($B424,'Raw Stats'!$S$3:$AH$528,7,FALSE),0)</f>
        <v>0</v>
      </c>
      <c r="DW424">
        <f>IFERROR(VLOOKUP($B424,'Raw Stats'!$S$3:$AH$528,8,FALSE),0)</f>
        <v>0</v>
      </c>
      <c r="DX424">
        <f>IFERROR(VLOOKUP($B424,'Raw Stats'!$S$3:$AH$528,9,FALSE),0)</f>
        <v>0</v>
      </c>
      <c r="DY424">
        <f>IFERROR(VLOOKUP($B424,'Raw Stats'!$S$3:$AH$528,10,FALSE),0)</f>
        <v>0</v>
      </c>
      <c r="DZ424">
        <f>IFERROR(VLOOKUP($B424,'Raw Stats'!$S$3:$AH$528,11,FALSE)+VLOOKUP($B424,'Raw Stats'!$S$3:$AH$528,12,FALSE),0)</f>
        <v>0</v>
      </c>
      <c r="EA424">
        <f>IFERROR(VLOOKUP($B424,'Raw Stats'!$S$3:$AH$528,13,FALSE)+VLOOKUP($B424,'Raw Stats'!$S$3:$AH$528,14,FALSE),0)</f>
        <v>0</v>
      </c>
      <c r="EB424">
        <f>IFERROR(VLOOKUP($B424,'Raw Stats'!$S$3:$AH$528,15,FALSE),0)</f>
        <v>0</v>
      </c>
      <c r="EC424">
        <f>IFERROR(VLOOKUP($B424,'Raw Stats'!$S$3:$AH$528,16,FALSE),0)</f>
        <v>0</v>
      </c>
    </row>
    <row r="425" spans="1:133" x14ac:dyDescent="0.2">
      <c r="A425">
        <f>IFERROR(VLOOKUP(B425,Sheet2!$W$1:$X$300,2,FALSE),301)</f>
        <v>301</v>
      </c>
      <c r="B425" t="s">
        <v>765</v>
      </c>
      <c r="C425">
        <f t="shared" si="30"/>
        <v>0.44157257588338483</v>
      </c>
      <c r="D425">
        <f t="shared" si="31"/>
        <v>0</v>
      </c>
      <c r="E425">
        <f t="shared" si="32"/>
        <v>0</v>
      </c>
      <c r="F425">
        <f t="shared" si="33"/>
        <v>0</v>
      </c>
      <c r="G425">
        <f t="shared" si="34"/>
        <v>0</v>
      </c>
      <c r="J425">
        <f>BS425*'Value Calculations'!$D$3</f>
        <v>0</v>
      </c>
      <c r="K425">
        <f>BT425*'Value Calculations'!$D$4</f>
        <v>0.32561270404464993</v>
      </c>
      <c r="L425">
        <f>BU425*'Value Calculations'!$D$5</f>
        <v>0.26533810505292155</v>
      </c>
      <c r="M425">
        <f>BV425*'Value Calculations'!$D$6</f>
        <v>0.12506493191936285</v>
      </c>
      <c r="N425">
        <f>BW425*'Value Calculations'!$D$7</f>
        <v>0.52730926232755682</v>
      </c>
      <c r="O425">
        <f>BX425*'Value Calculations'!$D$8</f>
        <v>1.0064803469915571</v>
      </c>
      <c r="P425">
        <f>BY425*'Value Calculations'!$D$9</f>
        <v>1.0076200587001338</v>
      </c>
      <c r="Q425">
        <f>BZ425*'Value Calculations'!$D$10</f>
        <v>0</v>
      </c>
      <c r="R425">
        <f>CA425*'Value Calculations'!$D$11</f>
        <v>0</v>
      </c>
      <c r="S425">
        <f>CB425*'Value Calculations'!$D$12</f>
        <v>0</v>
      </c>
      <c r="T425">
        <f>CC425*'Value Calculations'!$D$13</f>
        <v>0.27515519803089639</v>
      </c>
      <c r="V425">
        <f>CF425*'Value Calculations'!$D$3</f>
        <v>0</v>
      </c>
      <c r="W425">
        <f>CG425*'Value Calculations'!$D$4</f>
        <v>0</v>
      </c>
      <c r="X425">
        <f>CH425*'Value Calculations'!$D$5</f>
        <v>0</v>
      </c>
      <c r="Y425">
        <f>CI425*'Value Calculations'!$D$6</f>
        <v>0</v>
      </c>
      <c r="Z425">
        <f>CJ425*'Value Calculations'!$D$7</f>
        <v>0</v>
      </c>
      <c r="AA425">
        <f>CK425*'Value Calculations'!$D$8</f>
        <v>0</v>
      </c>
      <c r="AB425">
        <f>CL425*'Value Calculations'!$D$9</f>
        <v>0</v>
      </c>
      <c r="AC425">
        <f>CM425*'Value Calculations'!$D$10</f>
        <v>0</v>
      </c>
      <c r="AD425">
        <f>CN425*'Value Calculations'!$D$11</f>
        <v>0</v>
      </c>
      <c r="AE425">
        <f>CO425*'Value Calculations'!$D$12</f>
        <v>0</v>
      </c>
      <c r="AF425">
        <f>CP425*'Value Calculations'!$D$13</f>
        <v>0</v>
      </c>
      <c r="AH425">
        <f>CS425*'Value Calculations'!$D$3</f>
        <v>0</v>
      </c>
      <c r="AI425">
        <f>CT425*'Value Calculations'!$D$4</f>
        <v>0</v>
      </c>
      <c r="AJ425">
        <f>CU425*'Value Calculations'!$D$5</f>
        <v>0</v>
      </c>
      <c r="AK425">
        <f>CV425*'Value Calculations'!$D$6</f>
        <v>0</v>
      </c>
      <c r="AL425">
        <f>CW425*'Value Calculations'!$D$7</f>
        <v>0</v>
      </c>
      <c r="AM425">
        <f>CX425*'Value Calculations'!$D$8</f>
        <v>0</v>
      </c>
      <c r="AN425">
        <f>CY425*'Value Calculations'!$D$9</f>
        <v>0</v>
      </c>
      <c r="AO425">
        <f>CZ425*'Value Calculations'!$D$10</f>
        <v>0</v>
      </c>
      <c r="AP425">
        <f>DA425*'Value Calculations'!$D$11</f>
        <v>0</v>
      </c>
      <c r="AQ425">
        <f>DB425*'Value Calculations'!$D$12</f>
        <v>0</v>
      </c>
      <c r="AR425">
        <f>DC425*'Value Calculations'!$D$13</f>
        <v>0</v>
      </c>
      <c r="AT425">
        <f>DF425*'Value Calculations'!$D$3</f>
        <v>0</v>
      </c>
      <c r="AU425">
        <f>DG425*'Value Calculations'!$D$4</f>
        <v>0</v>
      </c>
      <c r="AV425">
        <f>DH425*'Value Calculations'!$D$5</f>
        <v>0</v>
      </c>
      <c r="AW425">
        <f>DI425*'Value Calculations'!$D$6</f>
        <v>0</v>
      </c>
      <c r="AX425">
        <f>DJ425*'Value Calculations'!$D$7</f>
        <v>0</v>
      </c>
      <c r="AY425">
        <f>DK425*'Value Calculations'!$D$8</f>
        <v>0</v>
      </c>
      <c r="AZ425">
        <f>DL425*'Value Calculations'!$D$9</f>
        <v>0</v>
      </c>
      <c r="BA425">
        <f>DM425*'Value Calculations'!$D$10</f>
        <v>0</v>
      </c>
      <c r="BB425">
        <f>DN425*'Value Calculations'!$D$11</f>
        <v>0</v>
      </c>
      <c r="BC425">
        <f>DO425*'Value Calculations'!$D$12</f>
        <v>0</v>
      </c>
      <c r="BD425">
        <f>DP425*'Value Calculations'!$D$13</f>
        <v>0</v>
      </c>
      <c r="BF425">
        <f>DS425*'Value Calculations'!$D$3</f>
        <v>0</v>
      </c>
      <c r="BG425">
        <f>DT425*'Value Calculations'!$D$4</f>
        <v>0</v>
      </c>
      <c r="BH425">
        <f>DU425*'Value Calculations'!$D$5</f>
        <v>0</v>
      </c>
      <c r="BI425">
        <f>DV425*'Value Calculations'!$D$6</f>
        <v>0</v>
      </c>
      <c r="BJ425">
        <f>DW425*'Value Calculations'!$D$7</f>
        <v>0</v>
      </c>
      <c r="BK425">
        <f>DX425*'Value Calculations'!$D$8</f>
        <v>0</v>
      </c>
      <c r="BL425">
        <f>DY425*'Value Calculations'!$D$9</f>
        <v>0</v>
      </c>
      <c r="BM425">
        <f>DZ425*'Value Calculations'!$D$10</f>
        <v>0</v>
      </c>
      <c r="BN425">
        <f>EA425*'Value Calculations'!$D$11</f>
        <v>0</v>
      </c>
      <c r="BO425">
        <f>EB425*'Value Calculations'!$D$12</f>
        <v>0</v>
      </c>
      <c r="BP425">
        <f>EC425*'Value Calculations'!$D$13</f>
        <v>0</v>
      </c>
      <c r="BR425">
        <f>IFERROR(VLOOKUP($B425,'Raw Stats'!$CM$3:$DC$884,3,FALSE),0)</f>
        <v>8</v>
      </c>
      <c r="BS425">
        <f>IFERROR(VLOOKUP($B425,'Raw Stats'!$CM$3:$DC$884,4,FALSE),0)</f>
        <v>0</v>
      </c>
      <c r="BT425">
        <f>IFERROR(VLOOKUP($B425,'Raw Stats'!$CM$3:$DC$884,5,FALSE),0)</f>
        <v>1</v>
      </c>
      <c r="BU425">
        <f>IFERROR(VLOOKUP($B425,'Raw Stats'!$CM$3:$DC$884,6,FALSE),0)</f>
        <v>1</v>
      </c>
      <c r="BV425">
        <f>IFERROR(VLOOKUP($B425,'Raw Stats'!$CM$3:$DC$884,7,FALSE),0)</f>
        <v>1</v>
      </c>
      <c r="BW425">
        <f>IFERROR(VLOOKUP($B425,'Raw Stats'!$CM$3:$DC$884,8,FALSE),0)</f>
        <v>6</v>
      </c>
      <c r="BX425">
        <f>IFERROR(VLOOKUP($B425,'Raw Stats'!$CM$3:$DC$884,9,FALSE),0)</f>
        <v>14</v>
      </c>
      <c r="BY425">
        <f>IFERROR(VLOOKUP($B425,'Raw Stats'!$CM$3:$DC$884,10,FALSE),0)</f>
        <v>8</v>
      </c>
      <c r="BZ425">
        <f>IFERROR(VLOOKUP($B425,'Raw Stats'!$CM$3:$DC$884,11,FALSE)+VLOOKUP($B425,'Raw Stats'!$CM$3:$DC$884,12,FALSE),0)</f>
        <v>0</v>
      </c>
      <c r="CA425">
        <f>IFERROR(VLOOKUP($B425,'Raw Stats'!$CM$3:$DC$884,13,FALSE)+VLOOKUP($B425,'Raw Stats'!$CM$3:$DC$884,14,FALSE),0)</f>
        <v>0</v>
      </c>
      <c r="CB425">
        <f>IFERROR(VLOOKUP($B425,'Raw Stats'!$CM$3:$DC$884,15,FALSE),0)</f>
        <v>0</v>
      </c>
      <c r="CC425">
        <f>IFERROR(VLOOKUP($B425,'Raw Stats'!$CM$3:$DC$884,16,FALSE),0)</f>
        <v>4</v>
      </c>
      <c r="CE425">
        <f>IFERROR(VLOOKUP($B425,'Raw Stats'!$BU$3:$CJ$528,3,FALSE),0)</f>
        <v>0</v>
      </c>
      <c r="CF425">
        <f>IFERROR(VLOOKUP($B425,'Raw Stats'!$BU$3:$CJ$528,4,FALSE),0)</f>
        <v>0</v>
      </c>
      <c r="CG425">
        <f>IFERROR(VLOOKUP($B425,'Raw Stats'!$BU$3:$CJ$5288,5,FALSE),0)</f>
        <v>0</v>
      </c>
      <c r="CH425">
        <f>IFERROR(VLOOKUP($B425,'Raw Stats'!$BU$3:$CJ$528,6,FALSE),0)</f>
        <v>0</v>
      </c>
      <c r="CI425">
        <f>IFERROR(VLOOKUP($B425,'Raw Stats'!$BU$3:$CJ$528,7,FALSE),0)</f>
        <v>0</v>
      </c>
      <c r="CJ425">
        <f>IFERROR(VLOOKUP($B425,'Raw Stats'!$BU$3:$CJ$528,8,FALSE),0)</f>
        <v>0</v>
      </c>
      <c r="CK425">
        <f>IFERROR(VLOOKUP($B425,'Raw Stats'!$BU$3:$CJ$528,9,FALSE),0)</f>
        <v>0</v>
      </c>
      <c r="CL425">
        <f>IFERROR(VLOOKUP($B425,'Raw Stats'!$BU$3:$CJ$528,10,FALSE),0)</f>
        <v>0</v>
      </c>
      <c r="CM425">
        <f>IFERROR(VLOOKUP($B425,'Raw Stats'!$BU$3:$CJ$528,11,FALSE)+VLOOKUP($B425,'Raw Stats'!$BU$3:$CJ$528,12,FALSE),0)</f>
        <v>0</v>
      </c>
      <c r="CN425">
        <f>IFERROR(VLOOKUP($B425,'Raw Stats'!$BU$3:$CJ$528,13,FALSE)+VLOOKUP($B425,'Raw Stats'!$BU$3:$CJ$528,14,FALSE),0)</f>
        <v>0</v>
      </c>
      <c r="CO425">
        <f>IFERROR(VLOOKUP($B425,'Raw Stats'!$BU$3:$CJ$528,15,FALSE),0)</f>
        <v>0</v>
      </c>
      <c r="CP425">
        <f>IFERROR(VLOOKUP($B425,'Raw Stats'!$BU$3:$CJ$528,16,FALSE),0)</f>
        <v>0</v>
      </c>
      <c r="CR425">
        <f>IFERROR(VLOOKUP($B425,'Raw Stats'!$BC$3:$BR$528,3,FALSE),0)</f>
        <v>0</v>
      </c>
      <c r="CS425">
        <f>IFERROR(VLOOKUP($B425,'Raw Stats'!$BC$3:$BR$528,4,FALSE),0)</f>
        <v>0</v>
      </c>
      <c r="CT425">
        <f>IFERROR(VLOOKUP($B425,'Raw Stats'!$BC$3:$BR$5288,5,FALSE),0)</f>
        <v>0</v>
      </c>
      <c r="CU425">
        <f>IFERROR(VLOOKUP($B425,'Raw Stats'!$BC$3:$BR$52888,6,FALSE),0)</f>
        <v>0</v>
      </c>
      <c r="CV425">
        <f>IFERROR(VLOOKUP($B425,'Raw Stats'!$BC$3:$BR$5288,7,FALSE),0)</f>
        <v>0</v>
      </c>
      <c r="CW425">
        <f>IFERROR(VLOOKUP($B425,'Raw Stats'!$BC$3:$BR$5288,8,FALSE),0)</f>
        <v>0</v>
      </c>
      <c r="CX425">
        <f>IFERROR(VLOOKUP($B425,'Raw Stats'!$BC$3:$BR$5288,9,FALSE),0)</f>
        <v>0</v>
      </c>
      <c r="CY425">
        <f>IFERROR(VLOOKUP($B425,'Raw Stats'!$BC$3:$BR$5288,10,FALSE),0)</f>
        <v>0</v>
      </c>
      <c r="CZ425">
        <f>IFERROR(VLOOKUP($B425,'Raw Stats'!$BC$3:$BR$5288,11,FALSE)+VLOOKUP($B425,'Raw Stats'!$BC$3:$BR$5288,12,FALSE),0)</f>
        <v>0</v>
      </c>
      <c r="DA425">
        <f>IFERROR(VLOOKUP($B425,'Raw Stats'!$BC$3:$BR$5288,13,FALSE)+VLOOKUP($B425,'Raw Stats'!$BC$3:$BR$5288,14,FALSE),0)</f>
        <v>0</v>
      </c>
      <c r="DB425">
        <f>IFERROR(VLOOKUP($B425,'Raw Stats'!$BC$3:$BR$5288,15,FALSE),0)</f>
        <v>0</v>
      </c>
      <c r="DC425">
        <f>IFERROR(VLOOKUP($B425,'Raw Stats'!$BC$3:$BR$5288,16,FALSE),0)</f>
        <v>0</v>
      </c>
      <c r="DE425">
        <f>IFERROR(VLOOKUP($B425,'Raw Stats'!$AK$3:$AZ$528,3,FALSE),0)</f>
        <v>0</v>
      </c>
      <c r="DF425">
        <f>IFERROR(VLOOKUP($B425,'Raw Stats'!$AK$3:$AZ$528,4,FALSE),0)</f>
        <v>0</v>
      </c>
      <c r="DG425">
        <f>IFERROR(VLOOKUP($B425,'Raw Stats'!$AK$3:$AZ$528,5,FALSE),0)</f>
        <v>0</v>
      </c>
      <c r="DH425">
        <f>IFERROR(VLOOKUP($B425,'Raw Stats'!$AK$3:$AZ$528,6,FALSE),0)</f>
        <v>0</v>
      </c>
      <c r="DI425">
        <f>IFERROR(VLOOKUP($B425,'Raw Stats'!$AK$3:$AZ$528,7,FALSE),0)</f>
        <v>0</v>
      </c>
      <c r="DJ425">
        <f>IFERROR(VLOOKUP($B425,'Raw Stats'!$AK$3:$AZ$528,8,FALSE),0)</f>
        <v>0</v>
      </c>
      <c r="DK425">
        <f>IFERROR(VLOOKUP($B425,'Raw Stats'!$AK$3:$AZ$528,9,FALSE),0)</f>
        <v>0</v>
      </c>
      <c r="DL425">
        <f>IFERROR(VLOOKUP($B425,'Raw Stats'!$AK$3:$AZ$528,10,FALSE),0)</f>
        <v>0</v>
      </c>
      <c r="DM425">
        <f>IFERROR(VLOOKUP($B425,'Raw Stats'!$AK$3:$AZ$528,11,FALSE)+VLOOKUP($B425,'Raw Stats'!$AK$3:$AZ$528,12,FALSE),0)</f>
        <v>0</v>
      </c>
      <c r="DN425">
        <f>IFERROR(VLOOKUP($B425,'Raw Stats'!$AK$3:$AZ$528,13,FALSE)+VLOOKUP($B425,'Raw Stats'!$AK$3:$AZ$528,14,FALSE),0)</f>
        <v>0</v>
      </c>
      <c r="DO425">
        <f>IFERROR(VLOOKUP($B425,'Raw Stats'!$AK$3:$AZ$528,15,FALSE),0)</f>
        <v>0</v>
      </c>
      <c r="DP425">
        <f>IFERROR(VLOOKUP($B425,'Raw Stats'!$AK$3:$AZ$528,16,FALSE),0)</f>
        <v>0</v>
      </c>
      <c r="DR425">
        <f>IFERROR(VLOOKUP($B425,'Raw Stats'!$S$3:$AH$528,3,FALSE),0)</f>
        <v>0</v>
      </c>
      <c r="DS425">
        <f>IFERROR(VLOOKUP($B425,'Raw Stats'!$S$3:$AH$528,4,FALSE),0)</f>
        <v>0</v>
      </c>
      <c r="DT425">
        <f>IFERROR(VLOOKUP($B425,'Raw Stats'!$S$3:$AH$528,5,FALSE),0)</f>
        <v>0</v>
      </c>
      <c r="DU425">
        <f>IFERROR(VLOOKUP($B425,'Raw Stats'!$S$3:$AH$528,6,FALSE),0)</f>
        <v>0</v>
      </c>
      <c r="DV425">
        <f>IFERROR(VLOOKUP($B425,'Raw Stats'!$S$3:$AH$528,7,FALSE),0)</f>
        <v>0</v>
      </c>
      <c r="DW425">
        <f>IFERROR(VLOOKUP($B425,'Raw Stats'!$S$3:$AH$528,8,FALSE),0)</f>
        <v>0</v>
      </c>
      <c r="DX425">
        <f>IFERROR(VLOOKUP($B425,'Raw Stats'!$S$3:$AH$528,9,FALSE),0)</f>
        <v>0</v>
      </c>
      <c r="DY425">
        <f>IFERROR(VLOOKUP($B425,'Raw Stats'!$S$3:$AH$528,10,FALSE),0)</f>
        <v>0</v>
      </c>
      <c r="DZ425">
        <f>IFERROR(VLOOKUP($B425,'Raw Stats'!$S$3:$AH$528,11,FALSE)+VLOOKUP($B425,'Raw Stats'!$S$3:$AH$528,12,FALSE),0)</f>
        <v>0</v>
      </c>
      <c r="EA425">
        <f>IFERROR(VLOOKUP($B425,'Raw Stats'!$S$3:$AH$528,13,FALSE)+VLOOKUP($B425,'Raw Stats'!$S$3:$AH$528,14,FALSE),0)</f>
        <v>0</v>
      </c>
      <c r="EB425">
        <f>IFERROR(VLOOKUP($B425,'Raw Stats'!$S$3:$AH$528,15,FALSE),0)</f>
        <v>0</v>
      </c>
      <c r="EC425">
        <f>IFERROR(VLOOKUP($B425,'Raw Stats'!$S$3:$AH$528,16,FALSE),0)</f>
        <v>0</v>
      </c>
    </row>
    <row r="426" spans="1:133" x14ac:dyDescent="0.2">
      <c r="A426">
        <f>IFERROR(VLOOKUP(B426,Sheet2!$W$1:$X$300,2,FALSE),301)</f>
        <v>301</v>
      </c>
      <c r="B426" t="s">
        <v>157</v>
      </c>
      <c r="C426">
        <f t="shared" si="30"/>
        <v>0.44107695166934735</v>
      </c>
      <c r="D426">
        <f t="shared" si="31"/>
        <v>0</v>
      </c>
      <c r="E426">
        <f t="shared" si="32"/>
        <v>0.71488416852636927</v>
      </c>
      <c r="F426">
        <f t="shared" si="33"/>
        <v>0</v>
      </c>
      <c r="G426">
        <f t="shared" si="34"/>
        <v>0</v>
      </c>
      <c r="J426">
        <f>BS426*'Value Calculations'!$D$3</f>
        <v>1.6309417145041516</v>
      </c>
      <c r="K426">
        <f>BT426*'Value Calculations'!$D$4</f>
        <v>2.6049016323571994</v>
      </c>
      <c r="L426">
        <f>BU426*'Value Calculations'!$D$5</f>
        <v>3.1840572606350586</v>
      </c>
      <c r="M426">
        <f>BV426*'Value Calculations'!$D$6</f>
        <v>-0.12506493191936285</v>
      </c>
      <c r="N426">
        <f>BW426*'Value Calculations'!$D$7</f>
        <v>1.4061580328734848</v>
      </c>
      <c r="O426">
        <f>BX426*'Value Calculations'!$D$8</f>
        <v>4.8886188282447058</v>
      </c>
      <c r="P426">
        <f>BY426*'Value Calculations'!$D$9</f>
        <v>1.6373825953877175</v>
      </c>
      <c r="Q426">
        <f>BZ426*'Value Calculations'!$D$10</f>
        <v>0</v>
      </c>
      <c r="R426">
        <f>CA426*'Value Calculations'!$D$11</f>
        <v>0</v>
      </c>
      <c r="S426">
        <f>CB426*'Value Calculations'!$D$12</f>
        <v>0.81388273958941404</v>
      </c>
      <c r="T426">
        <f>CC426*'Value Calculations'!$D$13</f>
        <v>5.5718927601256514</v>
      </c>
      <c r="V426">
        <f>CF426*'Value Calculations'!$D$3</f>
        <v>0</v>
      </c>
      <c r="W426">
        <f>CG426*'Value Calculations'!$D$4</f>
        <v>1.3024508161785997</v>
      </c>
      <c r="X426">
        <f>CH426*'Value Calculations'!$D$5</f>
        <v>0</v>
      </c>
      <c r="Y426">
        <f>CI426*'Value Calculations'!$D$6</f>
        <v>0</v>
      </c>
      <c r="Z426">
        <f>CJ426*'Value Calculations'!$D$7</f>
        <v>0</v>
      </c>
      <c r="AA426">
        <f>CK426*'Value Calculations'!$D$8</f>
        <v>0</v>
      </c>
      <c r="AB426">
        <f>CL426*'Value Calculations'!$D$9</f>
        <v>0</v>
      </c>
      <c r="AC426">
        <f>CM426*'Value Calculations'!$D$10</f>
        <v>0</v>
      </c>
      <c r="AD426">
        <f>CN426*'Value Calculations'!$D$11</f>
        <v>0</v>
      </c>
      <c r="AE426">
        <f>CO426*'Value Calculations'!$D$12</f>
        <v>0</v>
      </c>
      <c r="AF426">
        <f>CP426*'Value Calculations'!$D$13</f>
        <v>0</v>
      </c>
      <c r="AH426">
        <f>CS426*'Value Calculations'!$D$3</f>
        <v>1.2232062858781136</v>
      </c>
      <c r="AI426">
        <f>CT426*'Value Calculations'!$D$4</f>
        <v>3.5817397444911494</v>
      </c>
      <c r="AJ426">
        <f>CU426*'Value Calculations'!$D$5</f>
        <v>3.7147334707409017</v>
      </c>
      <c r="AK426">
        <f>CV426*'Value Calculations'!$D$6</f>
        <v>0.87545452343553998</v>
      </c>
      <c r="AL426">
        <f>CW426*'Value Calculations'!$D$7</f>
        <v>0.52730926232755682</v>
      </c>
      <c r="AM426">
        <f>CX426*'Value Calculations'!$D$8</f>
        <v>2.0129606939831142</v>
      </c>
      <c r="AN426">
        <f>CY426*'Value Calculations'!$D$9</f>
        <v>1.1335725660376506</v>
      </c>
      <c r="AO426">
        <f>CZ426*'Value Calculations'!$D$10</f>
        <v>1.8265823703810236</v>
      </c>
      <c r="AP426">
        <f>DA426*'Value Calculations'!$D$11</f>
        <v>0</v>
      </c>
      <c r="AQ426">
        <f>DB426*'Value Calculations'!$D$12</f>
        <v>1.6277654791788281</v>
      </c>
      <c r="AR426">
        <f>DC426*'Value Calculations'!$D$13</f>
        <v>2.0636639852317229</v>
      </c>
      <c r="AT426">
        <f>DF426*'Value Calculations'!$D$3</f>
        <v>0</v>
      </c>
      <c r="AU426">
        <f>DG426*'Value Calculations'!$D$4</f>
        <v>0</v>
      </c>
      <c r="AV426">
        <f>DH426*'Value Calculations'!$D$5</f>
        <v>0</v>
      </c>
      <c r="AW426">
        <f>DI426*'Value Calculations'!$D$6</f>
        <v>0</v>
      </c>
      <c r="AX426">
        <f>DJ426*'Value Calculations'!$D$7</f>
        <v>0</v>
      </c>
      <c r="AY426">
        <f>DK426*'Value Calculations'!$D$8</f>
        <v>0</v>
      </c>
      <c r="AZ426">
        <f>DL426*'Value Calculations'!$D$9</f>
        <v>0</v>
      </c>
      <c r="BA426">
        <f>DM426*'Value Calculations'!$D$10</f>
        <v>0</v>
      </c>
      <c r="BB426">
        <f>DN426*'Value Calculations'!$D$11</f>
        <v>0</v>
      </c>
      <c r="BC426">
        <f>DO426*'Value Calculations'!$D$12</f>
        <v>0</v>
      </c>
      <c r="BD426">
        <f>DP426*'Value Calculations'!$D$13</f>
        <v>0</v>
      </c>
      <c r="BF426">
        <f>DS426*'Value Calculations'!$D$3</f>
        <v>0</v>
      </c>
      <c r="BG426">
        <f>DT426*'Value Calculations'!$D$4</f>
        <v>0</v>
      </c>
      <c r="BH426">
        <f>DU426*'Value Calculations'!$D$5</f>
        <v>0</v>
      </c>
      <c r="BI426">
        <f>DV426*'Value Calculations'!$D$6</f>
        <v>0</v>
      </c>
      <c r="BJ426">
        <f>DW426*'Value Calculations'!$D$7</f>
        <v>0</v>
      </c>
      <c r="BK426">
        <f>DX426*'Value Calculations'!$D$8</f>
        <v>0</v>
      </c>
      <c r="BL426">
        <f>DY426*'Value Calculations'!$D$9</f>
        <v>0</v>
      </c>
      <c r="BM426">
        <f>DZ426*'Value Calculations'!$D$10</f>
        <v>0</v>
      </c>
      <c r="BN426">
        <f>EA426*'Value Calculations'!$D$11</f>
        <v>0</v>
      </c>
      <c r="BO426">
        <f>EB426*'Value Calculations'!$D$12</f>
        <v>0</v>
      </c>
      <c r="BP426">
        <f>EC426*'Value Calculations'!$D$13</f>
        <v>0</v>
      </c>
      <c r="BR426">
        <f>IFERROR(VLOOKUP($B426,'Raw Stats'!$CM$3:$DC$884,3,FALSE),0)</f>
        <v>49</v>
      </c>
      <c r="BS426">
        <f>IFERROR(VLOOKUP($B426,'Raw Stats'!$CM$3:$DC$884,4,FALSE),0)</f>
        <v>4</v>
      </c>
      <c r="BT426">
        <f>IFERROR(VLOOKUP($B426,'Raw Stats'!$CM$3:$DC$884,5,FALSE),0)</f>
        <v>8</v>
      </c>
      <c r="BU426">
        <f>IFERROR(VLOOKUP($B426,'Raw Stats'!$CM$3:$DC$884,6,FALSE),0)</f>
        <v>12</v>
      </c>
      <c r="BV426">
        <f>IFERROR(VLOOKUP($B426,'Raw Stats'!$CM$3:$DC$884,7,FALSE),0)</f>
        <v>-1</v>
      </c>
      <c r="BW426">
        <f>IFERROR(VLOOKUP($B426,'Raw Stats'!$CM$3:$DC$884,8,FALSE),0)</f>
        <v>16</v>
      </c>
      <c r="BX426">
        <f>IFERROR(VLOOKUP($B426,'Raw Stats'!$CM$3:$DC$884,9,FALSE),0)</f>
        <v>68</v>
      </c>
      <c r="BY426">
        <f>IFERROR(VLOOKUP($B426,'Raw Stats'!$CM$3:$DC$884,10,FALSE),0)</f>
        <v>13</v>
      </c>
      <c r="BZ426">
        <f>IFERROR(VLOOKUP($B426,'Raw Stats'!$CM$3:$DC$884,11,FALSE)+VLOOKUP($B426,'Raw Stats'!$CM$3:$DC$884,12,FALSE),0)</f>
        <v>0</v>
      </c>
      <c r="CA426">
        <f>IFERROR(VLOOKUP($B426,'Raw Stats'!$CM$3:$DC$884,13,FALSE)+VLOOKUP($B426,'Raw Stats'!$CM$3:$DC$884,14,FALSE),0)</f>
        <v>0</v>
      </c>
      <c r="CB426">
        <f>IFERROR(VLOOKUP($B426,'Raw Stats'!$CM$3:$DC$884,15,FALSE),0)</f>
        <v>1</v>
      </c>
      <c r="CC426">
        <f>IFERROR(VLOOKUP($B426,'Raw Stats'!$CM$3:$DC$884,16,FALSE),0)</f>
        <v>81</v>
      </c>
      <c r="CE426">
        <f>IFERROR(VLOOKUP($B426,'Raw Stats'!$BU$3:$CJ$528,3,FALSE),0)</f>
        <v>0</v>
      </c>
      <c r="CF426">
        <f>IFERROR(VLOOKUP($B426,'Raw Stats'!$BU$3:$CJ$528,4,FALSE),0)</f>
        <v>0</v>
      </c>
      <c r="CG426">
        <f>IFERROR(VLOOKUP($B426,'Raw Stats'!$BU$3:$CJ$5288,5,FALSE),0)</f>
        <v>4</v>
      </c>
      <c r="CH426">
        <f>IFERROR(VLOOKUP($B426,'Raw Stats'!$BU$3:$CJ$528,6,FALSE),0)</f>
        <v>0</v>
      </c>
      <c r="CI426">
        <f>IFERROR(VLOOKUP($B426,'Raw Stats'!$BU$3:$CJ$528,7,FALSE),0)</f>
        <v>0</v>
      </c>
      <c r="CJ426">
        <f>IFERROR(VLOOKUP($B426,'Raw Stats'!$BU$3:$CJ$528,8,FALSE),0)</f>
        <v>0</v>
      </c>
      <c r="CK426">
        <f>IFERROR(VLOOKUP($B426,'Raw Stats'!$BU$3:$CJ$528,9,FALSE),0)</f>
        <v>0</v>
      </c>
      <c r="CL426">
        <f>IFERROR(VLOOKUP($B426,'Raw Stats'!$BU$3:$CJ$528,10,FALSE),0)</f>
        <v>0</v>
      </c>
      <c r="CM426">
        <f>IFERROR(VLOOKUP($B426,'Raw Stats'!$BU$3:$CJ$528,11,FALSE)+VLOOKUP($B426,'Raw Stats'!$BU$3:$CJ$528,12,FALSE),0)</f>
        <v>0</v>
      </c>
      <c r="CN426">
        <f>IFERROR(VLOOKUP($B426,'Raw Stats'!$BU$3:$CJ$528,13,FALSE)+VLOOKUP($B426,'Raw Stats'!$BU$3:$CJ$528,14,FALSE),0)</f>
        <v>0</v>
      </c>
      <c r="CO426">
        <f>IFERROR(VLOOKUP($B426,'Raw Stats'!$BU$3:$CJ$528,15,FALSE),0)</f>
        <v>0</v>
      </c>
      <c r="CP426">
        <f>IFERROR(VLOOKUP($B426,'Raw Stats'!$BU$3:$CJ$528,16,FALSE),0)</f>
        <v>0</v>
      </c>
      <c r="CR426">
        <f>IFERROR(VLOOKUP($B426,'Raw Stats'!$BC$3:$BR$528,3,FALSE),0)</f>
        <v>26</v>
      </c>
      <c r="CS426">
        <f>IFERROR(VLOOKUP($B426,'Raw Stats'!$BC$3:$BR$528,4,FALSE),0)</f>
        <v>3</v>
      </c>
      <c r="CT426">
        <f>IFERROR(VLOOKUP($B426,'Raw Stats'!$BC$3:$BR$5288,5,FALSE),0)</f>
        <v>11</v>
      </c>
      <c r="CU426">
        <f>IFERROR(VLOOKUP($B426,'Raw Stats'!$BC$3:$BR$52888,6,FALSE),0)</f>
        <v>14</v>
      </c>
      <c r="CV426">
        <f>IFERROR(VLOOKUP($B426,'Raw Stats'!$BC$3:$BR$5288,7,FALSE),0)</f>
        <v>7</v>
      </c>
      <c r="CW426">
        <f>IFERROR(VLOOKUP($B426,'Raw Stats'!$BC$3:$BR$5288,8,FALSE),0)</f>
        <v>6</v>
      </c>
      <c r="CX426">
        <f>IFERROR(VLOOKUP($B426,'Raw Stats'!$BC$3:$BR$5288,9,FALSE),0)</f>
        <v>28</v>
      </c>
      <c r="CY426">
        <f>IFERROR(VLOOKUP($B426,'Raw Stats'!$BC$3:$BR$5288,10,FALSE),0)</f>
        <v>9</v>
      </c>
      <c r="CZ426">
        <f>IFERROR(VLOOKUP($B426,'Raw Stats'!$BC$3:$BR$5288,11,FALSE)+VLOOKUP($B426,'Raw Stats'!$BC$3:$BR$5288,12,FALSE),0)</f>
        <v>5</v>
      </c>
      <c r="DA426">
        <f>IFERROR(VLOOKUP($B426,'Raw Stats'!$BC$3:$BR$5288,13,FALSE)+VLOOKUP($B426,'Raw Stats'!$BC$3:$BR$5288,14,FALSE),0)</f>
        <v>0</v>
      </c>
      <c r="DB426">
        <f>IFERROR(VLOOKUP($B426,'Raw Stats'!$BC$3:$BR$5288,15,FALSE),0)</f>
        <v>2</v>
      </c>
      <c r="DC426">
        <f>IFERROR(VLOOKUP($B426,'Raw Stats'!$BC$3:$BR$5288,16,FALSE),0)</f>
        <v>30</v>
      </c>
      <c r="DE426">
        <f>IFERROR(VLOOKUP($B426,'Raw Stats'!$AK$3:$AZ$528,3,FALSE),0)</f>
        <v>0</v>
      </c>
      <c r="DF426">
        <f>IFERROR(VLOOKUP($B426,'Raw Stats'!$AK$3:$AZ$528,4,FALSE),0)</f>
        <v>0</v>
      </c>
      <c r="DG426">
        <f>IFERROR(VLOOKUP($B426,'Raw Stats'!$AK$3:$AZ$528,5,FALSE),0)</f>
        <v>0</v>
      </c>
      <c r="DH426">
        <f>IFERROR(VLOOKUP($B426,'Raw Stats'!$AK$3:$AZ$528,6,FALSE),0)</f>
        <v>0</v>
      </c>
      <c r="DI426">
        <f>IFERROR(VLOOKUP($B426,'Raw Stats'!$AK$3:$AZ$528,7,FALSE),0)</f>
        <v>0</v>
      </c>
      <c r="DJ426">
        <f>IFERROR(VLOOKUP($B426,'Raw Stats'!$AK$3:$AZ$528,8,FALSE),0)</f>
        <v>0</v>
      </c>
      <c r="DK426">
        <f>IFERROR(VLOOKUP($B426,'Raw Stats'!$AK$3:$AZ$528,9,FALSE),0)</f>
        <v>0</v>
      </c>
      <c r="DL426">
        <f>IFERROR(VLOOKUP($B426,'Raw Stats'!$AK$3:$AZ$528,10,FALSE),0)</f>
        <v>0</v>
      </c>
      <c r="DM426">
        <f>IFERROR(VLOOKUP($B426,'Raw Stats'!$AK$3:$AZ$528,11,FALSE)+VLOOKUP($B426,'Raw Stats'!$AK$3:$AZ$528,12,FALSE),0)</f>
        <v>0</v>
      </c>
      <c r="DN426">
        <f>IFERROR(VLOOKUP($B426,'Raw Stats'!$AK$3:$AZ$528,13,FALSE)+VLOOKUP($B426,'Raw Stats'!$AK$3:$AZ$528,14,FALSE),0)</f>
        <v>0</v>
      </c>
      <c r="DO426">
        <f>IFERROR(VLOOKUP($B426,'Raw Stats'!$AK$3:$AZ$528,15,FALSE),0)</f>
        <v>0</v>
      </c>
      <c r="DP426">
        <f>IFERROR(VLOOKUP($B426,'Raw Stats'!$AK$3:$AZ$528,16,FALSE),0)</f>
        <v>0</v>
      </c>
      <c r="DR426">
        <f>IFERROR(VLOOKUP($B426,'Raw Stats'!$S$3:$AH$528,3,FALSE),0)</f>
        <v>0</v>
      </c>
      <c r="DS426">
        <f>IFERROR(VLOOKUP($B426,'Raw Stats'!$S$3:$AH$528,4,FALSE),0)</f>
        <v>0</v>
      </c>
      <c r="DT426">
        <f>IFERROR(VLOOKUP($B426,'Raw Stats'!$S$3:$AH$528,5,FALSE),0)</f>
        <v>0</v>
      </c>
      <c r="DU426">
        <f>IFERROR(VLOOKUP($B426,'Raw Stats'!$S$3:$AH$528,6,FALSE),0)</f>
        <v>0</v>
      </c>
      <c r="DV426">
        <f>IFERROR(VLOOKUP($B426,'Raw Stats'!$S$3:$AH$528,7,FALSE),0)</f>
        <v>0</v>
      </c>
      <c r="DW426">
        <f>IFERROR(VLOOKUP($B426,'Raw Stats'!$S$3:$AH$528,8,FALSE),0)</f>
        <v>0</v>
      </c>
      <c r="DX426">
        <f>IFERROR(VLOOKUP($B426,'Raw Stats'!$S$3:$AH$528,9,FALSE),0)</f>
        <v>0</v>
      </c>
      <c r="DY426">
        <f>IFERROR(VLOOKUP($B426,'Raw Stats'!$S$3:$AH$528,10,FALSE),0)</f>
        <v>0</v>
      </c>
      <c r="DZ426">
        <f>IFERROR(VLOOKUP($B426,'Raw Stats'!$S$3:$AH$528,11,FALSE)+VLOOKUP($B426,'Raw Stats'!$S$3:$AH$528,12,FALSE),0)</f>
        <v>0</v>
      </c>
      <c r="EA426">
        <f>IFERROR(VLOOKUP($B426,'Raw Stats'!$S$3:$AH$528,13,FALSE)+VLOOKUP($B426,'Raw Stats'!$S$3:$AH$528,14,FALSE),0)</f>
        <v>0</v>
      </c>
      <c r="EB426">
        <f>IFERROR(VLOOKUP($B426,'Raw Stats'!$S$3:$AH$528,15,FALSE),0)</f>
        <v>0</v>
      </c>
      <c r="EC426">
        <f>IFERROR(VLOOKUP($B426,'Raw Stats'!$S$3:$AH$528,16,FALSE),0)</f>
        <v>0</v>
      </c>
    </row>
    <row r="427" spans="1:133" x14ac:dyDescent="0.2">
      <c r="A427">
        <f>IFERROR(VLOOKUP(B427,Sheet2!$W$1:$X$300,2,FALSE),301)</f>
        <v>301</v>
      </c>
      <c r="B427" t="s">
        <v>252</v>
      </c>
      <c r="C427">
        <f t="shared" si="30"/>
        <v>0.43954983269205983</v>
      </c>
      <c r="D427">
        <f t="shared" si="31"/>
        <v>0.67223990065246897</v>
      </c>
      <c r="E427">
        <f t="shared" si="32"/>
        <v>0.65490713964693448</v>
      </c>
      <c r="F427">
        <f t="shared" si="33"/>
        <v>0.4588185279619274</v>
      </c>
      <c r="G427">
        <f t="shared" si="34"/>
        <v>0.49257797440872536</v>
      </c>
      <c r="J427">
        <f>BS427*'Value Calculations'!$D$3</f>
        <v>2.8541480003822652</v>
      </c>
      <c r="K427">
        <f>BT427*'Value Calculations'!$D$4</f>
        <v>3.2561270404464993</v>
      </c>
      <c r="L427">
        <f>BU427*'Value Calculations'!$D$5</f>
        <v>4.5107477858996665</v>
      </c>
      <c r="M427">
        <f>BV427*'Value Calculations'!$D$6</f>
        <v>0.87545452343553998</v>
      </c>
      <c r="N427">
        <f>BW427*'Value Calculations'!$D$7</f>
        <v>2.4607765575285985</v>
      </c>
      <c r="O427">
        <f>BX427*'Value Calculations'!$D$8</f>
        <v>5.176184641670865</v>
      </c>
      <c r="P427">
        <f>BY427*'Value Calculations'!$D$9</f>
        <v>2.6450026540878513</v>
      </c>
      <c r="Q427">
        <f>BZ427*'Value Calculations'!$D$10</f>
        <v>0</v>
      </c>
      <c r="R427">
        <f>CA427*'Value Calculations'!$D$11</f>
        <v>0.9907141480249374</v>
      </c>
      <c r="S427">
        <f>CB427*'Value Calculations'!$D$12</f>
        <v>0</v>
      </c>
      <c r="T427">
        <f>CC427*'Value Calculations'!$D$13</f>
        <v>3.1642847773553084</v>
      </c>
      <c r="V427">
        <f>CF427*'Value Calculations'!$D$3</f>
        <v>5.7082960007645305</v>
      </c>
      <c r="W427">
        <f>CG427*'Value Calculations'!$D$4</f>
        <v>6.1866413768483488</v>
      </c>
      <c r="X427">
        <f>CH427*'Value Calculations'!$D$5</f>
        <v>8.7561574667464104</v>
      </c>
      <c r="Y427">
        <f>CI427*'Value Calculations'!$D$6</f>
        <v>-1.6258441149517171</v>
      </c>
      <c r="Z427">
        <f>CJ427*'Value Calculations'!$D$7</f>
        <v>3.6911648362928977</v>
      </c>
      <c r="AA427">
        <f>CK427*'Value Calculations'!$D$8</f>
        <v>5.3199675483839446</v>
      </c>
      <c r="AB427">
        <f>CL427*'Value Calculations'!$D$9</f>
        <v>4.5342902641506022</v>
      </c>
      <c r="AC427">
        <f>CM427*'Value Calculations'!$D$10</f>
        <v>0.36531647407620471</v>
      </c>
      <c r="AD427">
        <f>CN427*'Value Calculations'!$D$11</f>
        <v>2.9721424440748123</v>
      </c>
      <c r="AE427">
        <f>CO427*'Value Calculations'!$D$12</f>
        <v>1.6277654791788281</v>
      </c>
      <c r="AF427">
        <f>CP427*'Value Calculations'!$D$13</f>
        <v>4.8152159655406868</v>
      </c>
      <c r="AH427">
        <f>CS427*'Value Calculations'!$D$3</f>
        <v>2.0386771431301893</v>
      </c>
      <c r="AI427">
        <f>CT427*'Value Calculations'!$D$4</f>
        <v>5.8610286728036982</v>
      </c>
      <c r="AJ427">
        <f>CU427*'Value Calculations'!$D$5</f>
        <v>6.1027764162171954</v>
      </c>
      <c r="AK427">
        <f>CV427*'Value Calculations'!$D$6</f>
        <v>0.87545452343553998</v>
      </c>
      <c r="AL427">
        <f>CW427*'Value Calculations'!$D$7</f>
        <v>2.2850068034194129</v>
      </c>
      <c r="AM427">
        <f>CX427*'Value Calculations'!$D$8</f>
        <v>3.3788983077573702</v>
      </c>
      <c r="AN427">
        <f>CY427*'Value Calculations'!$D$9</f>
        <v>3.7785752201255018</v>
      </c>
      <c r="AO427">
        <f>CZ427*'Value Calculations'!$D$10</f>
        <v>0</v>
      </c>
      <c r="AP427">
        <f>DA427*'Value Calculations'!$D$11</f>
        <v>0</v>
      </c>
      <c r="AQ427">
        <f>DB427*'Value Calculations'!$D$12</f>
        <v>0.81388273958941404</v>
      </c>
      <c r="AR427">
        <f>DC427*'Value Calculations'!$D$13</f>
        <v>3.0267071783398602</v>
      </c>
      <c r="AT427">
        <f>DF427*'Value Calculations'!$D$3</f>
        <v>3.2618834290083032</v>
      </c>
      <c r="AU427">
        <f>DG427*'Value Calculations'!$D$4</f>
        <v>3.2561270404464993</v>
      </c>
      <c r="AV427">
        <f>DH427*'Value Calculations'!$D$5</f>
        <v>4.7760858909525883</v>
      </c>
      <c r="AW427">
        <f>DI427*'Value Calculations'!$D$6</f>
        <v>-0.37519479575808856</v>
      </c>
      <c r="AX427">
        <f>DJ427*'Value Calculations'!$D$7</f>
        <v>2.5486614345831913</v>
      </c>
      <c r="AY427">
        <f>DK427*'Value Calculations'!$D$8</f>
        <v>3.5226812144704498</v>
      </c>
      <c r="AZ427">
        <f>DL427*'Value Calculations'!$D$9</f>
        <v>4.156432742138052</v>
      </c>
      <c r="BA427">
        <f>DM427*'Value Calculations'!$D$10</f>
        <v>0.73063294815240942</v>
      </c>
      <c r="BB427">
        <f>DN427*'Value Calculations'!$D$11</f>
        <v>0</v>
      </c>
      <c r="BC427">
        <f>DO427*'Value Calculations'!$D$12</f>
        <v>0.81388273958941404</v>
      </c>
      <c r="BD427">
        <f>DP427*'Value Calculations'!$D$13</f>
        <v>5.296737562094755</v>
      </c>
      <c r="BF427">
        <f>DS427*'Value Calculations'!$D$3</f>
        <v>2.4464125717562273</v>
      </c>
      <c r="BG427">
        <f>DT427*'Value Calculations'!$D$4</f>
        <v>8.1403176011162479</v>
      </c>
      <c r="BH427">
        <f>DU427*'Value Calculations'!$D$5</f>
        <v>8.2254812566405686</v>
      </c>
      <c r="BI427">
        <f>DV427*'Value Calculations'!$D$6</f>
        <v>0.12506493191936285</v>
      </c>
      <c r="BJ427">
        <f>DW427*'Value Calculations'!$D$7</f>
        <v>2.8123160657469697</v>
      </c>
      <c r="BK427">
        <f>DX427*'Value Calculations'!$D$8</f>
        <v>4.7448359215316263</v>
      </c>
      <c r="BL427">
        <f>DY427*'Value Calculations'!$D$9</f>
        <v>3.0228601761004015</v>
      </c>
      <c r="BM427">
        <f>DZ427*'Value Calculations'!$D$10</f>
        <v>0.36531647407620471</v>
      </c>
      <c r="BN427">
        <f>EA427*'Value Calculations'!$D$11</f>
        <v>1.9814282960498748</v>
      </c>
      <c r="BO427">
        <f>EB427*'Value Calculations'!$D$12</f>
        <v>0</v>
      </c>
      <c r="BP427">
        <f>EC427*'Value Calculations'!$D$13</f>
        <v>5.5718927601256514</v>
      </c>
      <c r="BR427">
        <f>IFERROR(VLOOKUP($B427,'Raw Stats'!$CM$3:$DC$884,3,FALSE),0)</f>
        <v>59</v>
      </c>
      <c r="BS427">
        <f>IFERROR(VLOOKUP($B427,'Raw Stats'!$CM$3:$DC$884,4,FALSE),0)</f>
        <v>7</v>
      </c>
      <c r="BT427">
        <f>IFERROR(VLOOKUP($B427,'Raw Stats'!$CM$3:$DC$884,5,FALSE),0)</f>
        <v>10</v>
      </c>
      <c r="BU427">
        <f>IFERROR(VLOOKUP($B427,'Raw Stats'!$CM$3:$DC$884,6,FALSE),0)</f>
        <v>17</v>
      </c>
      <c r="BV427">
        <f>IFERROR(VLOOKUP($B427,'Raw Stats'!$CM$3:$DC$884,7,FALSE),0)</f>
        <v>7</v>
      </c>
      <c r="BW427">
        <f>IFERROR(VLOOKUP($B427,'Raw Stats'!$CM$3:$DC$884,8,FALSE),0)</f>
        <v>28</v>
      </c>
      <c r="BX427">
        <f>IFERROR(VLOOKUP($B427,'Raw Stats'!$CM$3:$DC$884,9,FALSE),0)</f>
        <v>72</v>
      </c>
      <c r="BY427">
        <f>IFERROR(VLOOKUP($B427,'Raw Stats'!$CM$3:$DC$884,10,FALSE),0)</f>
        <v>21</v>
      </c>
      <c r="BZ427">
        <f>IFERROR(VLOOKUP($B427,'Raw Stats'!$CM$3:$DC$884,11,FALSE)+VLOOKUP($B427,'Raw Stats'!$CM$3:$DC$884,12,FALSE),0)</f>
        <v>0</v>
      </c>
      <c r="CA427">
        <f>IFERROR(VLOOKUP($B427,'Raw Stats'!$CM$3:$DC$884,13,FALSE)+VLOOKUP($B427,'Raw Stats'!$CM$3:$DC$884,14,FALSE),0)</f>
        <v>1</v>
      </c>
      <c r="CB427">
        <f>IFERROR(VLOOKUP($B427,'Raw Stats'!$CM$3:$DC$884,15,FALSE),0)</f>
        <v>0</v>
      </c>
      <c r="CC427">
        <f>IFERROR(VLOOKUP($B427,'Raw Stats'!$CM$3:$DC$884,16,FALSE),0)</f>
        <v>46</v>
      </c>
      <c r="CE427">
        <f>IFERROR(VLOOKUP($B427,'Raw Stats'!$BU$3:$CJ$528,3,FALSE),0)</f>
        <v>63</v>
      </c>
      <c r="CF427">
        <f>IFERROR(VLOOKUP($B427,'Raw Stats'!$BU$3:$CJ$528,4,FALSE),0)</f>
        <v>14</v>
      </c>
      <c r="CG427">
        <f>IFERROR(VLOOKUP($B427,'Raw Stats'!$BU$3:$CJ$5288,5,FALSE),0)</f>
        <v>19</v>
      </c>
      <c r="CH427">
        <f>IFERROR(VLOOKUP($B427,'Raw Stats'!$BU$3:$CJ$528,6,FALSE),0)</f>
        <v>33</v>
      </c>
      <c r="CI427">
        <f>IFERROR(VLOOKUP($B427,'Raw Stats'!$BU$3:$CJ$528,7,FALSE),0)</f>
        <v>-13</v>
      </c>
      <c r="CJ427">
        <f>IFERROR(VLOOKUP($B427,'Raw Stats'!$BU$3:$CJ$528,8,FALSE),0)</f>
        <v>42</v>
      </c>
      <c r="CK427">
        <f>IFERROR(VLOOKUP($B427,'Raw Stats'!$BU$3:$CJ$528,9,FALSE),0)</f>
        <v>74</v>
      </c>
      <c r="CL427">
        <f>IFERROR(VLOOKUP($B427,'Raw Stats'!$BU$3:$CJ$528,10,FALSE),0)</f>
        <v>36</v>
      </c>
      <c r="CM427">
        <f>IFERROR(VLOOKUP($B427,'Raw Stats'!$BU$3:$CJ$528,11,FALSE)+VLOOKUP($B427,'Raw Stats'!$BU$3:$CJ$528,12,FALSE),0)</f>
        <v>1</v>
      </c>
      <c r="CN427">
        <f>IFERROR(VLOOKUP($B427,'Raw Stats'!$BU$3:$CJ$528,13,FALSE)+VLOOKUP($B427,'Raw Stats'!$BU$3:$CJ$528,14,FALSE),0)</f>
        <v>3</v>
      </c>
      <c r="CO427">
        <f>IFERROR(VLOOKUP($B427,'Raw Stats'!$BU$3:$CJ$528,15,FALSE),0)</f>
        <v>2</v>
      </c>
      <c r="CP427">
        <f>IFERROR(VLOOKUP($B427,'Raw Stats'!$BU$3:$CJ$528,16,FALSE),0)</f>
        <v>70</v>
      </c>
      <c r="CR427">
        <f>IFERROR(VLOOKUP($B427,'Raw Stats'!$BC$3:$BR$528,3,FALSE),0)</f>
        <v>43</v>
      </c>
      <c r="CS427">
        <f>IFERROR(VLOOKUP($B427,'Raw Stats'!$BC$3:$BR$528,4,FALSE),0)</f>
        <v>5</v>
      </c>
      <c r="CT427">
        <f>IFERROR(VLOOKUP($B427,'Raw Stats'!$BC$3:$BR$5288,5,FALSE),0)</f>
        <v>18</v>
      </c>
      <c r="CU427">
        <f>IFERROR(VLOOKUP($B427,'Raw Stats'!$BC$3:$BR$52888,6,FALSE),0)</f>
        <v>23</v>
      </c>
      <c r="CV427">
        <f>IFERROR(VLOOKUP($B427,'Raw Stats'!$BC$3:$BR$5288,7,FALSE),0)</f>
        <v>7</v>
      </c>
      <c r="CW427">
        <f>IFERROR(VLOOKUP($B427,'Raw Stats'!$BC$3:$BR$5288,8,FALSE),0)</f>
        <v>26</v>
      </c>
      <c r="CX427">
        <f>IFERROR(VLOOKUP($B427,'Raw Stats'!$BC$3:$BR$5288,9,FALSE),0)</f>
        <v>47</v>
      </c>
      <c r="CY427">
        <f>IFERROR(VLOOKUP($B427,'Raw Stats'!$BC$3:$BR$5288,10,FALSE),0)</f>
        <v>30</v>
      </c>
      <c r="CZ427">
        <f>IFERROR(VLOOKUP($B427,'Raw Stats'!$BC$3:$BR$5288,11,FALSE)+VLOOKUP($B427,'Raw Stats'!$BC$3:$BR$5288,12,FALSE),0)</f>
        <v>0</v>
      </c>
      <c r="DA427">
        <f>IFERROR(VLOOKUP($B427,'Raw Stats'!$BC$3:$BR$5288,13,FALSE)+VLOOKUP($B427,'Raw Stats'!$BC$3:$BR$5288,14,FALSE),0)</f>
        <v>0</v>
      </c>
      <c r="DB427">
        <f>IFERROR(VLOOKUP($B427,'Raw Stats'!$BC$3:$BR$5288,15,FALSE),0)</f>
        <v>1</v>
      </c>
      <c r="DC427">
        <f>IFERROR(VLOOKUP($B427,'Raw Stats'!$BC$3:$BR$5288,16,FALSE),0)</f>
        <v>44</v>
      </c>
      <c r="DE427">
        <f>IFERROR(VLOOKUP($B427,'Raw Stats'!$AK$3:$AZ$528,3,FALSE),0)</f>
        <v>61</v>
      </c>
      <c r="DF427">
        <f>IFERROR(VLOOKUP($B427,'Raw Stats'!$AK$3:$AZ$528,4,FALSE),0)</f>
        <v>8</v>
      </c>
      <c r="DG427">
        <f>IFERROR(VLOOKUP($B427,'Raw Stats'!$AK$3:$AZ$528,5,FALSE),0)</f>
        <v>10</v>
      </c>
      <c r="DH427">
        <f>IFERROR(VLOOKUP($B427,'Raw Stats'!$AK$3:$AZ$528,6,FALSE),0)</f>
        <v>18</v>
      </c>
      <c r="DI427">
        <f>IFERROR(VLOOKUP($B427,'Raw Stats'!$AK$3:$AZ$528,7,FALSE),0)</f>
        <v>-3</v>
      </c>
      <c r="DJ427">
        <f>IFERROR(VLOOKUP($B427,'Raw Stats'!$AK$3:$AZ$528,8,FALSE),0)</f>
        <v>29</v>
      </c>
      <c r="DK427">
        <f>IFERROR(VLOOKUP($B427,'Raw Stats'!$AK$3:$AZ$528,9,FALSE),0)</f>
        <v>49</v>
      </c>
      <c r="DL427">
        <f>IFERROR(VLOOKUP($B427,'Raw Stats'!$AK$3:$AZ$528,10,FALSE),0)</f>
        <v>33</v>
      </c>
      <c r="DM427">
        <f>IFERROR(VLOOKUP($B427,'Raw Stats'!$AK$3:$AZ$528,11,FALSE)+VLOOKUP($B427,'Raw Stats'!$AK$3:$AZ$528,12,FALSE),0)</f>
        <v>2</v>
      </c>
      <c r="DN427">
        <f>IFERROR(VLOOKUP($B427,'Raw Stats'!$AK$3:$AZ$528,13,FALSE)+VLOOKUP($B427,'Raw Stats'!$AK$3:$AZ$528,14,FALSE),0)</f>
        <v>0</v>
      </c>
      <c r="DO427">
        <f>IFERROR(VLOOKUP($B427,'Raw Stats'!$AK$3:$AZ$528,15,FALSE),0)</f>
        <v>1</v>
      </c>
      <c r="DP427">
        <f>IFERROR(VLOOKUP($B427,'Raw Stats'!$AK$3:$AZ$528,16,FALSE),0)</f>
        <v>77</v>
      </c>
      <c r="DR427">
        <f>IFERROR(VLOOKUP($B427,'Raw Stats'!$S$3:$AH$528,3,FALSE),0)</f>
        <v>76</v>
      </c>
      <c r="DS427">
        <f>IFERROR(VLOOKUP($B427,'Raw Stats'!$S$3:$AH$528,4,FALSE),0)</f>
        <v>6</v>
      </c>
      <c r="DT427">
        <f>IFERROR(VLOOKUP($B427,'Raw Stats'!$S$3:$AH$528,5,FALSE),0)</f>
        <v>25</v>
      </c>
      <c r="DU427">
        <f>IFERROR(VLOOKUP($B427,'Raw Stats'!$S$3:$AH$528,6,FALSE),0)</f>
        <v>31</v>
      </c>
      <c r="DV427">
        <f>IFERROR(VLOOKUP($B427,'Raw Stats'!$S$3:$AH$528,7,FALSE),0)</f>
        <v>1</v>
      </c>
      <c r="DW427">
        <f>IFERROR(VLOOKUP($B427,'Raw Stats'!$S$3:$AH$528,8,FALSE),0)</f>
        <v>32</v>
      </c>
      <c r="DX427">
        <f>IFERROR(VLOOKUP($B427,'Raw Stats'!$S$3:$AH$528,9,FALSE),0)</f>
        <v>66</v>
      </c>
      <c r="DY427">
        <f>IFERROR(VLOOKUP($B427,'Raw Stats'!$S$3:$AH$528,10,FALSE),0)</f>
        <v>24</v>
      </c>
      <c r="DZ427">
        <f>IFERROR(VLOOKUP($B427,'Raw Stats'!$S$3:$AH$528,11,FALSE)+VLOOKUP($B427,'Raw Stats'!$S$3:$AH$528,12,FALSE),0)</f>
        <v>1</v>
      </c>
      <c r="EA427">
        <f>IFERROR(VLOOKUP($B427,'Raw Stats'!$S$3:$AH$528,13,FALSE)+VLOOKUP($B427,'Raw Stats'!$S$3:$AH$528,14,FALSE),0)</f>
        <v>2</v>
      </c>
      <c r="EB427">
        <f>IFERROR(VLOOKUP($B427,'Raw Stats'!$S$3:$AH$528,15,FALSE),0)</f>
        <v>0</v>
      </c>
      <c r="EC427">
        <f>IFERROR(VLOOKUP($B427,'Raw Stats'!$S$3:$AH$528,16,FALSE),0)</f>
        <v>81</v>
      </c>
    </row>
    <row r="428" spans="1:133" x14ac:dyDescent="0.2">
      <c r="A428">
        <f>IFERROR(VLOOKUP(B428,Sheet2!$W$1:$X$300,2,FALSE),301)</f>
        <v>301</v>
      </c>
      <c r="B428" t="s">
        <v>167</v>
      </c>
      <c r="C428">
        <f t="shared" si="30"/>
        <v>0.43780300364707142</v>
      </c>
      <c r="D428">
        <f t="shared" si="31"/>
        <v>0</v>
      </c>
      <c r="E428">
        <f t="shared" si="32"/>
        <v>0.51790553603912026</v>
      </c>
      <c r="F428">
        <f t="shared" si="33"/>
        <v>0.51604849585771073</v>
      </c>
      <c r="G428">
        <f t="shared" si="34"/>
        <v>0.60053715243864003</v>
      </c>
      <c r="J428">
        <f>BS428*'Value Calculations'!$D$3</f>
        <v>2.4464125717562273</v>
      </c>
      <c r="K428">
        <f>BT428*'Value Calculations'!$D$4</f>
        <v>0.65122540808929985</v>
      </c>
      <c r="L428">
        <f>BU428*'Value Calculations'!$D$5</f>
        <v>2.1227048404233724</v>
      </c>
      <c r="M428">
        <f>BV428*'Value Calculations'!$D$6</f>
        <v>-2.2511687745485314</v>
      </c>
      <c r="N428">
        <f>BW428*'Value Calculations'!$D$7</f>
        <v>1.4061580328734848</v>
      </c>
      <c r="O428">
        <f>BX428*'Value Calculations'!$D$8</f>
        <v>6.90157952222782</v>
      </c>
      <c r="P428">
        <f>BY428*'Value Calculations'!$D$9</f>
        <v>1.8892876100627509</v>
      </c>
      <c r="Q428">
        <f>BZ428*'Value Calculations'!$D$10</f>
        <v>0</v>
      </c>
      <c r="R428">
        <f>CA428*'Value Calculations'!$D$11</f>
        <v>0</v>
      </c>
      <c r="S428">
        <f>CB428*'Value Calculations'!$D$12</f>
        <v>0</v>
      </c>
      <c r="T428">
        <f>CC428*'Value Calculations'!$D$13</f>
        <v>6.5349359532337896</v>
      </c>
      <c r="V428">
        <f>CF428*'Value Calculations'!$D$3</f>
        <v>0</v>
      </c>
      <c r="W428">
        <f>CG428*'Value Calculations'!$D$4</f>
        <v>0</v>
      </c>
      <c r="X428">
        <f>CH428*'Value Calculations'!$D$5</f>
        <v>0</v>
      </c>
      <c r="Y428">
        <f>CI428*'Value Calculations'!$D$6</f>
        <v>0</v>
      </c>
      <c r="Z428">
        <f>CJ428*'Value Calculations'!$D$7</f>
        <v>0</v>
      </c>
      <c r="AA428">
        <f>CK428*'Value Calculations'!$D$8</f>
        <v>0</v>
      </c>
      <c r="AB428">
        <f>CL428*'Value Calculations'!$D$9</f>
        <v>0</v>
      </c>
      <c r="AC428">
        <f>CM428*'Value Calculations'!$D$10</f>
        <v>0</v>
      </c>
      <c r="AD428">
        <f>CN428*'Value Calculations'!$D$11</f>
        <v>0</v>
      </c>
      <c r="AE428">
        <f>CO428*'Value Calculations'!$D$12</f>
        <v>0</v>
      </c>
      <c r="AF428">
        <f>CP428*'Value Calculations'!$D$13</f>
        <v>0</v>
      </c>
      <c r="AH428">
        <f>CS428*'Value Calculations'!$D$3</f>
        <v>1.2232062858781136</v>
      </c>
      <c r="AI428">
        <f>CT428*'Value Calculations'!$D$4</f>
        <v>2.9305143364018491</v>
      </c>
      <c r="AJ428">
        <f>CU428*'Value Calculations'!$D$5</f>
        <v>3.1840572606350586</v>
      </c>
      <c r="AK428">
        <f>CV428*'Value Calculations'!$D$6</f>
        <v>-1.1255843872742657</v>
      </c>
      <c r="AL428">
        <f>CW428*'Value Calculations'!$D$7</f>
        <v>0.96673364760052083</v>
      </c>
      <c r="AM428">
        <f>CX428*'Value Calculations'!$D$8</f>
        <v>6.90157952222782</v>
      </c>
      <c r="AN428">
        <f>CY428*'Value Calculations'!$D$9</f>
        <v>1.8892876100627509</v>
      </c>
      <c r="AO428">
        <f>CZ428*'Value Calculations'!$D$10</f>
        <v>0</v>
      </c>
      <c r="AP428">
        <f>DA428*'Value Calculations'!$D$11</f>
        <v>0</v>
      </c>
      <c r="AQ428">
        <f>DB428*'Value Calculations'!$D$12</f>
        <v>0</v>
      </c>
      <c r="AR428">
        <f>DC428*'Value Calculations'!$D$13</f>
        <v>4.7464271660329622</v>
      </c>
      <c r="AT428">
        <f>DF428*'Value Calculations'!$D$3</f>
        <v>1.6309417145041516</v>
      </c>
      <c r="AU428">
        <f>DG428*'Value Calculations'!$D$4</f>
        <v>1.9536762242678996</v>
      </c>
      <c r="AV428">
        <f>DH428*'Value Calculations'!$D$5</f>
        <v>2.6533810505292155</v>
      </c>
      <c r="AW428">
        <f>DI428*'Value Calculations'!$D$6</f>
        <v>-1.1255843872742657</v>
      </c>
      <c r="AX428">
        <f>DJ428*'Value Calculations'!$D$7</f>
        <v>2.4607765575285985</v>
      </c>
      <c r="AY428">
        <f>DK428*'Value Calculations'!$D$8</f>
        <v>7.1172538822974394</v>
      </c>
      <c r="AZ428">
        <f>DL428*'Value Calculations'!$D$9</f>
        <v>2.0152401174002676</v>
      </c>
      <c r="BA428">
        <f>DM428*'Value Calculations'!$D$10</f>
        <v>0</v>
      </c>
      <c r="BB428">
        <f>DN428*'Value Calculations'!$D$11</f>
        <v>0.9907141480249374</v>
      </c>
      <c r="BC428">
        <f>DO428*'Value Calculations'!$D$12</f>
        <v>0.81388273958941404</v>
      </c>
      <c r="BD428">
        <f>DP428*'Value Calculations'!$D$13</f>
        <v>5.2279487625870313</v>
      </c>
      <c r="BF428">
        <f>DS428*'Value Calculations'!$D$3</f>
        <v>3.2618834290083032</v>
      </c>
      <c r="BG428">
        <f>DT428*'Value Calculations'!$D$4</f>
        <v>3.5817397444911494</v>
      </c>
      <c r="BH428">
        <f>DU428*'Value Calculations'!$D$5</f>
        <v>5.0414239960055092</v>
      </c>
      <c r="BI428">
        <f>DV428*'Value Calculations'!$D$6</f>
        <v>-1.1255843872742657</v>
      </c>
      <c r="BJ428">
        <f>DW428*'Value Calculations'!$D$7</f>
        <v>2.5486614345831913</v>
      </c>
      <c r="BK428">
        <f>DX428*'Value Calculations'!$D$8</f>
        <v>9.6334547497763321</v>
      </c>
      <c r="BL428">
        <f>DY428*'Value Calculations'!$D$9</f>
        <v>2.5190501467503346</v>
      </c>
      <c r="BM428">
        <f>DZ428*'Value Calculations'!$D$10</f>
        <v>0.36531647407620471</v>
      </c>
      <c r="BN428">
        <f>EA428*'Value Calculations'!$D$11</f>
        <v>0</v>
      </c>
      <c r="BO428">
        <f>EB428*'Value Calculations'!$D$12</f>
        <v>0.81388273958941404</v>
      </c>
      <c r="BP428">
        <f>EC428*'Value Calculations'!$D$13</f>
        <v>10.59347512418951</v>
      </c>
      <c r="BR428">
        <f>IFERROR(VLOOKUP($B428,'Raw Stats'!$CM$3:$DC$884,3,FALSE),0)</f>
        <v>45</v>
      </c>
      <c r="BS428">
        <f>IFERROR(VLOOKUP($B428,'Raw Stats'!$CM$3:$DC$884,4,FALSE),0)</f>
        <v>6</v>
      </c>
      <c r="BT428">
        <f>IFERROR(VLOOKUP($B428,'Raw Stats'!$CM$3:$DC$884,5,FALSE),0)</f>
        <v>2</v>
      </c>
      <c r="BU428">
        <f>IFERROR(VLOOKUP($B428,'Raw Stats'!$CM$3:$DC$884,6,FALSE),0)</f>
        <v>8</v>
      </c>
      <c r="BV428">
        <f>IFERROR(VLOOKUP($B428,'Raw Stats'!$CM$3:$DC$884,7,FALSE),0)</f>
        <v>-18</v>
      </c>
      <c r="BW428">
        <f>IFERROR(VLOOKUP($B428,'Raw Stats'!$CM$3:$DC$884,8,FALSE),0)</f>
        <v>16</v>
      </c>
      <c r="BX428">
        <f>IFERROR(VLOOKUP($B428,'Raw Stats'!$CM$3:$DC$884,9,FALSE),0)</f>
        <v>96</v>
      </c>
      <c r="BY428">
        <f>IFERROR(VLOOKUP($B428,'Raw Stats'!$CM$3:$DC$884,10,FALSE),0)</f>
        <v>15</v>
      </c>
      <c r="BZ428">
        <f>IFERROR(VLOOKUP($B428,'Raw Stats'!$CM$3:$DC$884,11,FALSE)+VLOOKUP($B428,'Raw Stats'!$CM$3:$DC$884,12,FALSE),0)</f>
        <v>0</v>
      </c>
      <c r="CA428">
        <f>IFERROR(VLOOKUP($B428,'Raw Stats'!$CM$3:$DC$884,13,FALSE)+VLOOKUP($B428,'Raw Stats'!$CM$3:$DC$884,14,FALSE),0)</f>
        <v>0</v>
      </c>
      <c r="CB428">
        <f>IFERROR(VLOOKUP($B428,'Raw Stats'!$CM$3:$DC$884,15,FALSE),0)</f>
        <v>0</v>
      </c>
      <c r="CC428">
        <f>IFERROR(VLOOKUP($B428,'Raw Stats'!$CM$3:$DC$884,16,FALSE),0)</f>
        <v>95</v>
      </c>
      <c r="CE428">
        <f>IFERROR(VLOOKUP($B428,'Raw Stats'!$BU$3:$CJ$528,3,FALSE),0)</f>
        <v>0</v>
      </c>
      <c r="CF428">
        <f>IFERROR(VLOOKUP($B428,'Raw Stats'!$BU$3:$CJ$528,4,FALSE),0)</f>
        <v>0</v>
      </c>
      <c r="CG428">
        <f>IFERROR(VLOOKUP($B428,'Raw Stats'!$BU$3:$CJ$5288,5,FALSE),0)</f>
        <v>0</v>
      </c>
      <c r="CH428">
        <f>IFERROR(VLOOKUP($B428,'Raw Stats'!$BU$3:$CJ$528,6,FALSE),0)</f>
        <v>0</v>
      </c>
      <c r="CI428">
        <f>IFERROR(VLOOKUP($B428,'Raw Stats'!$BU$3:$CJ$528,7,FALSE),0)</f>
        <v>0</v>
      </c>
      <c r="CJ428">
        <f>IFERROR(VLOOKUP($B428,'Raw Stats'!$BU$3:$CJ$528,8,FALSE),0)</f>
        <v>0</v>
      </c>
      <c r="CK428">
        <f>IFERROR(VLOOKUP($B428,'Raw Stats'!$BU$3:$CJ$528,9,FALSE),0)</f>
        <v>0</v>
      </c>
      <c r="CL428">
        <f>IFERROR(VLOOKUP($B428,'Raw Stats'!$BU$3:$CJ$528,10,FALSE),0)</f>
        <v>0</v>
      </c>
      <c r="CM428">
        <f>IFERROR(VLOOKUP($B428,'Raw Stats'!$BU$3:$CJ$528,11,FALSE)+VLOOKUP($B428,'Raw Stats'!$BU$3:$CJ$528,12,FALSE),0)</f>
        <v>0</v>
      </c>
      <c r="CN428">
        <f>IFERROR(VLOOKUP($B428,'Raw Stats'!$BU$3:$CJ$528,13,FALSE)+VLOOKUP($B428,'Raw Stats'!$BU$3:$CJ$528,14,FALSE),0)</f>
        <v>0</v>
      </c>
      <c r="CO428">
        <f>IFERROR(VLOOKUP($B428,'Raw Stats'!$BU$3:$CJ$528,15,FALSE),0)</f>
        <v>0</v>
      </c>
      <c r="CP428">
        <f>IFERROR(VLOOKUP($B428,'Raw Stats'!$BU$3:$CJ$528,16,FALSE),0)</f>
        <v>0</v>
      </c>
      <c r="CR428">
        <f>IFERROR(VLOOKUP($B428,'Raw Stats'!$BC$3:$BR$528,3,FALSE),0)</f>
        <v>40</v>
      </c>
      <c r="CS428">
        <f>IFERROR(VLOOKUP($B428,'Raw Stats'!$BC$3:$BR$528,4,FALSE),0)</f>
        <v>3</v>
      </c>
      <c r="CT428">
        <f>IFERROR(VLOOKUP($B428,'Raw Stats'!$BC$3:$BR$5288,5,FALSE),0)</f>
        <v>9</v>
      </c>
      <c r="CU428">
        <f>IFERROR(VLOOKUP($B428,'Raw Stats'!$BC$3:$BR$52888,6,FALSE),0)</f>
        <v>12</v>
      </c>
      <c r="CV428">
        <f>IFERROR(VLOOKUP($B428,'Raw Stats'!$BC$3:$BR$5288,7,FALSE),0)</f>
        <v>-9</v>
      </c>
      <c r="CW428">
        <f>IFERROR(VLOOKUP($B428,'Raw Stats'!$BC$3:$BR$5288,8,FALSE),0)</f>
        <v>11</v>
      </c>
      <c r="CX428">
        <f>IFERROR(VLOOKUP($B428,'Raw Stats'!$BC$3:$BR$5288,9,FALSE),0)</f>
        <v>96</v>
      </c>
      <c r="CY428">
        <f>IFERROR(VLOOKUP($B428,'Raw Stats'!$BC$3:$BR$5288,10,FALSE),0)</f>
        <v>15</v>
      </c>
      <c r="CZ428">
        <f>IFERROR(VLOOKUP($B428,'Raw Stats'!$BC$3:$BR$5288,11,FALSE)+VLOOKUP($B428,'Raw Stats'!$BC$3:$BR$5288,12,FALSE),0)</f>
        <v>0</v>
      </c>
      <c r="DA428">
        <f>IFERROR(VLOOKUP($B428,'Raw Stats'!$BC$3:$BR$5288,13,FALSE)+VLOOKUP($B428,'Raw Stats'!$BC$3:$BR$5288,14,FALSE),0)</f>
        <v>0</v>
      </c>
      <c r="DB428">
        <f>IFERROR(VLOOKUP($B428,'Raw Stats'!$BC$3:$BR$5288,15,FALSE),0)</f>
        <v>0</v>
      </c>
      <c r="DC428">
        <f>IFERROR(VLOOKUP($B428,'Raw Stats'!$BC$3:$BR$5288,16,FALSE),0)</f>
        <v>69</v>
      </c>
      <c r="DE428">
        <f>IFERROR(VLOOKUP($B428,'Raw Stats'!$AK$3:$AZ$528,3,FALSE),0)</f>
        <v>46</v>
      </c>
      <c r="DF428">
        <f>IFERROR(VLOOKUP($B428,'Raw Stats'!$AK$3:$AZ$528,4,FALSE),0)</f>
        <v>4</v>
      </c>
      <c r="DG428">
        <f>IFERROR(VLOOKUP($B428,'Raw Stats'!$AK$3:$AZ$528,5,FALSE),0)</f>
        <v>6</v>
      </c>
      <c r="DH428">
        <f>IFERROR(VLOOKUP($B428,'Raw Stats'!$AK$3:$AZ$528,6,FALSE),0)</f>
        <v>10</v>
      </c>
      <c r="DI428">
        <f>IFERROR(VLOOKUP($B428,'Raw Stats'!$AK$3:$AZ$528,7,FALSE),0)</f>
        <v>-9</v>
      </c>
      <c r="DJ428">
        <f>IFERROR(VLOOKUP($B428,'Raw Stats'!$AK$3:$AZ$528,8,FALSE),0)</f>
        <v>28</v>
      </c>
      <c r="DK428">
        <f>IFERROR(VLOOKUP($B428,'Raw Stats'!$AK$3:$AZ$528,9,FALSE),0)</f>
        <v>99</v>
      </c>
      <c r="DL428">
        <f>IFERROR(VLOOKUP($B428,'Raw Stats'!$AK$3:$AZ$528,10,FALSE),0)</f>
        <v>16</v>
      </c>
      <c r="DM428">
        <f>IFERROR(VLOOKUP($B428,'Raw Stats'!$AK$3:$AZ$528,11,FALSE)+VLOOKUP($B428,'Raw Stats'!$AK$3:$AZ$528,12,FALSE),0)</f>
        <v>0</v>
      </c>
      <c r="DN428">
        <f>IFERROR(VLOOKUP($B428,'Raw Stats'!$AK$3:$AZ$528,13,FALSE)+VLOOKUP($B428,'Raw Stats'!$AK$3:$AZ$528,14,FALSE),0)</f>
        <v>1</v>
      </c>
      <c r="DO428">
        <f>IFERROR(VLOOKUP($B428,'Raw Stats'!$AK$3:$AZ$528,15,FALSE),0)</f>
        <v>1</v>
      </c>
      <c r="DP428">
        <f>IFERROR(VLOOKUP($B428,'Raw Stats'!$AK$3:$AZ$528,16,FALSE),0)</f>
        <v>76</v>
      </c>
      <c r="DR428">
        <f>IFERROR(VLOOKUP($B428,'Raw Stats'!$S$3:$AH$528,3,FALSE),0)</f>
        <v>62</v>
      </c>
      <c r="DS428">
        <f>IFERROR(VLOOKUP($B428,'Raw Stats'!$S$3:$AH$528,4,FALSE),0)</f>
        <v>8</v>
      </c>
      <c r="DT428">
        <f>IFERROR(VLOOKUP($B428,'Raw Stats'!$S$3:$AH$528,5,FALSE),0)</f>
        <v>11</v>
      </c>
      <c r="DU428">
        <f>IFERROR(VLOOKUP($B428,'Raw Stats'!$S$3:$AH$528,6,FALSE),0)</f>
        <v>19</v>
      </c>
      <c r="DV428">
        <f>IFERROR(VLOOKUP($B428,'Raw Stats'!$S$3:$AH$528,7,FALSE),0)</f>
        <v>-9</v>
      </c>
      <c r="DW428">
        <f>IFERROR(VLOOKUP($B428,'Raw Stats'!$S$3:$AH$528,8,FALSE),0)</f>
        <v>29</v>
      </c>
      <c r="DX428">
        <f>IFERROR(VLOOKUP($B428,'Raw Stats'!$S$3:$AH$528,9,FALSE),0)</f>
        <v>134</v>
      </c>
      <c r="DY428">
        <f>IFERROR(VLOOKUP($B428,'Raw Stats'!$S$3:$AH$528,10,FALSE),0)</f>
        <v>20</v>
      </c>
      <c r="DZ428">
        <f>IFERROR(VLOOKUP($B428,'Raw Stats'!$S$3:$AH$528,11,FALSE)+VLOOKUP($B428,'Raw Stats'!$S$3:$AH$528,12,FALSE),0)</f>
        <v>1</v>
      </c>
      <c r="EA428">
        <f>IFERROR(VLOOKUP($B428,'Raw Stats'!$S$3:$AH$528,13,FALSE)+VLOOKUP($B428,'Raw Stats'!$S$3:$AH$528,14,FALSE),0)</f>
        <v>0</v>
      </c>
      <c r="EB428">
        <f>IFERROR(VLOOKUP($B428,'Raw Stats'!$S$3:$AH$528,15,FALSE),0)</f>
        <v>1</v>
      </c>
      <c r="EC428">
        <f>IFERROR(VLOOKUP($B428,'Raw Stats'!$S$3:$AH$528,16,FALSE),0)</f>
        <v>154</v>
      </c>
    </row>
    <row r="429" spans="1:133" x14ac:dyDescent="0.2">
      <c r="A429">
        <f>IFERROR(VLOOKUP(B429,Sheet2!$W$1:$X$300,2,FALSE),301)</f>
        <v>301</v>
      </c>
      <c r="B429" t="s">
        <v>379</v>
      </c>
      <c r="C429">
        <f t="shared" si="30"/>
        <v>0.43599441257965604</v>
      </c>
      <c r="D429">
        <f t="shared" si="31"/>
        <v>0.46073459008328482</v>
      </c>
      <c r="E429">
        <f t="shared" si="32"/>
        <v>0.69410465319378867</v>
      </c>
      <c r="F429">
        <f t="shared" si="33"/>
        <v>0</v>
      </c>
      <c r="G429">
        <f t="shared" si="34"/>
        <v>0</v>
      </c>
      <c r="J429">
        <f>BS429*'Value Calculations'!$D$3</f>
        <v>0.4077354286260379</v>
      </c>
      <c r="K429">
        <f>BT429*'Value Calculations'!$D$4</f>
        <v>0.65122540808929985</v>
      </c>
      <c r="L429">
        <f>BU429*'Value Calculations'!$D$5</f>
        <v>0.79601431515876464</v>
      </c>
      <c r="M429">
        <f>BV429*'Value Calculations'!$D$6</f>
        <v>-0.37519479575808856</v>
      </c>
      <c r="N429">
        <f>BW429*'Value Calculations'!$D$7</f>
        <v>1.2303882787642992</v>
      </c>
      <c r="O429">
        <f>BX429*'Value Calculations'!$D$8</f>
        <v>1.365937613774256</v>
      </c>
      <c r="P429">
        <f>BY429*'Value Calculations'!$D$9</f>
        <v>0.8816675513626171</v>
      </c>
      <c r="Q429">
        <f>BZ429*'Value Calculations'!$D$10</f>
        <v>0</v>
      </c>
      <c r="R429">
        <f>CA429*'Value Calculations'!$D$11</f>
        <v>0</v>
      </c>
      <c r="S429">
        <f>CB429*'Value Calculations'!$D$12</f>
        <v>0</v>
      </c>
      <c r="T429">
        <f>CC429*'Value Calculations'!$D$13</f>
        <v>1.5821423886776542</v>
      </c>
      <c r="V429">
        <f>CF429*'Value Calculations'!$D$3</f>
        <v>2.8541480003822652</v>
      </c>
      <c r="W429">
        <f>CG429*'Value Calculations'!$D$4</f>
        <v>6.1866413768483488</v>
      </c>
      <c r="X429">
        <f>CH429*'Value Calculations'!$D$5</f>
        <v>6.8987907313759607</v>
      </c>
      <c r="Y429">
        <f>CI429*'Value Calculations'!$D$6</f>
        <v>0.12506493191936285</v>
      </c>
      <c r="Z429">
        <f>CJ429*'Value Calculations'!$D$7</f>
        <v>4.3942438527296401</v>
      </c>
      <c r="AA429">
        <f>CK429*'Value Calculations'!$D$8</f>
        <v>3.6664641211835294</v>
      </c>
      <c r="AB429">
        <f>CL429*'Value Calculations'!$D$9</f>
        <v>3.4007176981129517</v>
      </c>
      <c r="AC429">
        <f>CM429*'Value Calculations'!$D$10</f>
        <v>0.36531647407620471</v>
      </c>
      <c r="AD429">
        <f>CN429*'Value Calculations'!$D$11</f>
        <v>0</v>
      </c>
      <c r="AE429">
        <f>CO429*'Value Calculations'!$D$12</f>
        <v>1.6277654791788281</v>
      </c>
      <c r="AF429">
        <f>CP429*'Value Calculations'!$D$13</f>
        <v>6.8788799507724097</v>
      </c>
      <c r="AH429">
        <f>CS429*'Value Calculations'!$D$3</f>
        <v>4.4850897148864171</v>
      </c>
      <c r="AI429">
        <f>CT429*'Value Calculations'!$D$4</f>
        <v>5.8610286728036982</v>
      </c>
      <c r="AJ429">
        <f>CU429*'Value Calculations'!$D$5</f>
        <v>7.6948050465347251</v>
      </c>
      <c r="AK429">
        <f>CV429*'Value Calculations'!$D$6</f>
        <v>0.37519479575808856</v>
      </c>
      <c r="AL429">
        <f>CW429*'Value Calculations'!$D$7</f>
        <v>1.7576975410918561</v>
      </c>
      <c r="AM429">
        <f>CX429*'Value Calculations'!$D$8</f>
        <v>2.8037666809050519</v>
      </c>
      <c r="AN429">
        <f>CY429*'Value Calculations'!$D$9</f>
        <v>1.1335725660376506</v>
      </c>
      <c r="AO429">
        <f>CZ429*'Value Calculations'!$D$10</f>
        <v>1.4612658963048188</v>
      </c>
      <c r="AP429">
        <f>DA429*'Value Calculations'!$D$11</f>
        <v>0</v>
      </c>
      <c r="AQ429">
        <f>DB429*'Value Calculations'!$D$12</f>
        <v>2.441648218768242</v>
      </c>
      <c r="AR429">
        <f>DC429*'Value Calculations'!$D$13</f>
        <v>4.6088495670175149</v>
      </c>
      <c r="AT429">
        <f>DF429*'Value Calculations'!$D$3</f>
        <v>0</v>
      </c>
      <c r="AU429">
        <f>DG429*'Value Calculations'!$D$4</f>
        <v>0</v>
      </c>
      <c r="AV429">
        <f>DH429*'Value Calculations'!$D$5</f>
        <v>0</v>
      </c>
      <c r="AW429">
        <f>DI429*'Value Calculations'!$D$6</f>
        <v>0</v>
      </c>
      <c r="AX429">
        <f>DJ429*'Value Calculations'!$D$7</f>
        <v>0</v>
      </c>
      <c r="AY429">
        <f>DK429*'Value Calculations'!$D$8</f>
        <v>0</v>
      </c>
      <c r="AZ429">
        <f>DL429*'Value Calculations'!$D$9</f>
        <v>0</v>
      </c>
      <c r="BA429">
        <f>DM429*'Value Calculations'!$D$10</f>
        <v>0</v>
      </c>
      <c r="BB429">
        <f>DN429*'Value Calculations'!$D$11</f>
        <v>0</v>
      </c>
      <c r="BC429">
        <f>DO429*'Value Calculations'!$D$12</f>
        <v>0</v>
      </c>
      <c r="BD429">
        <f>DP429*'Value Calculations'!$D$13</f>
        <v>0</v>
      </c>
      <c r="BF429">
        <f>DS429*'Value Calculations'!$D$3</f>
        <v>0</v>
      </c>
      <c r="BG429">
        <f>DT429*'Value Calculations'!$D$4</f>
        <v>0</v>
      </c>
      <c r="BH429">
        <f>DU429*'Value Calculations'!$D$5</f>
        <v>0</v>
      </c>
      <c r="BI429">
        <f>DV429*'Value Calculations'!$D$6</f>
        <v>0</v>
      </c>
      <c r="BJ429">
        <f>DW429*'Value Calculations'!$D$7</f>
        <v>0</v>
      </c>
      <c r="BK429">
        <f>DX429*'Value Calculations'!$D$8</f>
        <v>0</v>
      </c>
      <c r="BL429">
        <f>DY429*'Value Calculations'!$D$9</f>
        <v>0</v>
      </c>
      <c r="BM429">
        <f>DZ429*'Value Calculations'!$D$10</f>
        <v>0</v>
      </c>
      <c r="BN429">
        <f>EA429*'Value Calculations'!$D$11</f>
        <v>0</v>
      </c>
      <c r="BO429">
        <f>EB429*'Value Calculations'!$D$12</f>
        <v>0</v>
      </c>
      <c r="BP429">
        <f>EC429*'Value Calculations'!$D$13</f>
        <v>0</v>
      </c>
      <c r="BR429">
        <f>IFERROR(VLOOKUP($B429,'Raw Stats'!$CM$3:$DC$884,3,FALSE),0)</f>
        <v>15</v>
      </c>
      <c r="BS429">
        <f>IFERROR(VLOOKUP($B429,'Raw Stats'!$CM$3:$DC$884,4,FALSE),0)</f>
        <v>1</v>
      </c>
      <c r="BT429">
        <f>IFERROR(VLOOKUP($B429,'Raw Stats'!$CM$3:$DC$884,5,FALSE),0)</f>
        <v>2</v>
      </c>
      <c r="BU429">
        <f>IFERROR(VLOOKUP($B429,'Raw Stats'!$CM$3:$DC$884,6,FALSE),0)</f>
        <v>3</v>
      </c>
      <c r="BV429">
        <f>IFERROR(VLOOKUP($B429,'Raw Stats'!$CM$3:$DC$884,7,FALSE),0)</f>
        <v>-3</v>
      </c>
      <c r="BW429">
        <f>IFERROR(VLOOKUP($B429,'Raw Stats'!$CM$3:$DC$884,8,FALSE),0)</f>
        <v>14</v>
      </c>
      <c r="BX429">
        <f>IFERROR(VLOOKUP($B429,'Raw Stats'!$CM$3:$DC$884,9,FALSE),0)</f>
        <v>19</v>
      </c>
      <c r="BY429">
        <f>IFERROR(VLOOKUP($B429,'Raw Stats'!$CM$3:$DC$884,10,FALSE),0)</f>
        <v>7</v>
      </c>
      <c r="BZ429">
        <f>IFERROR(VLOOKUP($B429,'Raw Stats'!$CM$3:$DC$884,11,FALSE)+VLOOKUP($B429,'Raw Stats'!$CM$3:$DC$884,12,FALSE),0)</f>
        <v>0</v>
      </c>
      <c r="CA429">
        <f>IFERROR(VLOOKUP($B429,'Raw Stats'!$CM$3:$DC$884,13,FALSE)+VLOOKUP($B429,'Raw Stats'!$CM$3:$DC$884,14,FALSE),0)</f>
        <v>0</v>
      </c>
      <c r="CB429">
        <f>IFERROR(VLOOKUP($B429,'Raw Stats'!$CM$3:$DC$884,15,FALSE),0)</f>
        <v>0</v>
      </c>
      <c r="CC429">
        <f>IFERROR(VLOOKUP($B429,'Raw Stats'!$CM$3:$DC$884,16,FALSE),0)</f>
        <v>23</v>
      </c>
      <c r="CE429">
        <f>IFERROR(VLOOKUP($B429,'Raw Stats'!$BU$3:$CJ$528,3,FALSE),0)</f>
        <v>79</v>
      </c>
      <c r="CF429">
        <f>IFERROR(VLOOKUP($B429,'Raw Stats'!$BU$3:$CJ$528,4,FALSE),0)</f>
        <v>7</v>
      </c>
      <c r="CG429">
        <f>IFERROR(VLOOKUP($B429,'Raw Stats'!$BU$3:$CJ$5288,5,FALSE),0)</f>
        <v>19</v>
      </c>
      <c r="CH429">
        <f>IFERROR(VLOOKUP($B429,'Raw Stats'!$BU$3:$CJ$528,6,FALSE),0)</f>
        <v>26</v>
      </c>
      <c r="CI429">
        <f>IFERROR(VLOOKUP($B429,'Raw Stats'!$BU$3:$CJ$528,7,FALSE),0)</f>
        <v>1</v>
      </c>
      <c r="CJ429">
        <f>IFERROR(VLOOKUP($B429,'Raw Stats'!$BU$3:$CJ$528,8,FALSE),0)</f>
        <v>50</v>
      </c>
      <c r="CK429">
        <f>IFERROR(VLOOKUP($B429,'Raw Stats'!$BU$3:$CJ$528,9,FALSE),0)</f>
        <v>51</v>
      </c>
      <c r="CL429">
        <f>IFERROR(VLOOKUP($B429,'Raw Stats'!$BU$3:$CJ$528,10,FALSE),0)</f>
        <v>27</v>
      </c>
      <c r="CM429">
        <f>IFERROR(VLOOKUP($B429,'Raw Stats'!$BU$3:$CJ$528,11,FALSE)+VLOOKUP($B429,'Raw Stats'!$BU$3:$CJ$528,12,FALSE),0)</f>
        <v>1</v>
      </c>
      <c r="CN429">
        <f>IFERROR(VLOOKUP($B429,'Raw Stats'!$BU$3:$CJ$528,13,FALSE)+VLOOKUP($B429,'Raw Stats'!$BU$3:$CJ$528,14,FALSE),0)</f>
        <v>0</v>
      </c>
      <c r="CO429">
        <f>IFERROR(VLOOKUP($B429,'Raw Stats'!$BU$3:$CJ$528,15,FALSE),0)</f>
        <v>2</v>
      </c>
      <c r="CP429">
        <f>IFERROR(VLOOKUP($B429,'Raw Stats'!$BU$3:$CJ$528,16,FALSE),0)</f>
        <v>100</v>
      </c>
      <c r="CR429">
        <f>IFERROR(VLOOKUP($B429,'Raw Stats'!$BC$3:$BR$528,3,FALSE),0)</f>
        <v>47</v>
      </c>
      <c r="CS429">
        <f>IFERROR(VLOOKUP($B429,'Raw Stats'!$BC$3:$BR$528,4,FALSE),0)</f>
        <v>11</v>
      </c>
      <c r="CT429">
        <f>IFERROR(VLOOKUP($B429,'Raw Stats'!$BC$3:$BR$5288,5,FALSE),0)</f>
        <v>18</v>
      </c>
      <c r="CU429">
        <f>IFERROR(VLOOKUP($B429,'Raw Stats'!$BC$3:$BR$52888,6,FALSE),0)</f>
        <v>29</v>
      </c>
      <c r="CV429">
        <f>IFERROR(VLOOKUP($B429,'Raw Stats'!$BC$3:$BR$5288,7,FALSE),0)</f>
        <v>3</v>
      </c>
      <c r="CW429">
        <f>IFERROR(VLOOKUP($B429,'Raw Stats'!$BC$3:$BR$5288,8,FALSE),0)</f>
        <v>20</v>
      </c>
      <c r="CX429">
        <f>IFERROR(VLOOKUP($B429,'Raw Stats'!$BC$3:$BR$5288,9,FALSE),0)</f>
        <v>39</v>
      </c>
      <c r="CY429">
        <f>IFERROR(VLOOKUP($B429,'Raw Stats'!$BC$3:$BR$5288,10,FALSE),0)</f>
        <v>9</v>
      </c>
      <c r="CZ429">
        <f>IFERROR(VLOOKUP($B429,'Raw Stats'!$BC$3:$BR$5288,11,FALSE)+VLOOKUP($B429,'Raw Stats'!$BC$3:$BR$5288,12,FALSE),0)</f>
        <v>4</v>
      </c>
      <c r="DA429">
        <f>IFERROR(VLOOKUP($B429,'Raw Stats'!$BC$3:$BR$5288,13,FALSE)+VLOOKUP($B429,'Raw Stats'!$BC$3:$BR$5288,14,FALSE),0)</f>
        <v>0</v>
      </c>
      <c r="DB429">
        <f>IFERROR(VLOOKUP($B429,'Raw Stats'!$BC$3:$BR$5288,15,FALSE),0)</f>
        <v>3</v>
      </c>
      <c r="DC429">
        <f>IFERROR(VLOOKUP($B429,'Raw Stats'!$BC$3:$BR$5288,16,FALSE),0)</f>
        <v>67</v>
      </c>
      <c r="DE429">
        <f>IFERROR(VLOOKUP($B429,'Raw Stats'!$AK$3:$AZ$528,3,FALSE),0)</f>
        <v>0</v>
      </c>
      <c r="DF429">
        <f>IFERROR(VLOOKUP($B429,'Raw Stats'!$AK$3:$AZ$528,4,FALSE),0)</f>
        <v>0</v>
      </c>
      <c r="DG429">
        <f>IFERROR(VLOOKUP($B429,'Raw Stats'!$AK$3:$AZ$528,5,FALSE),0)</f>
        <v>0</v>
      </c>
      <c r="DH429">
        <f>IFERROR(VLOOKUP($B429,'Raw Stats'!$AK$3:$AZ$528,6,FALSE),0)</f>
        <v>0</v>
      </c>
      <c r="DI429">
        <f>IFERROR(VLOOKUP($B429,'Raw Stats'!$AK$3:$AZ$528,7,FALSE),0)</f>
        <v>0</v>
      </c>
      <c r="DJ429">
        <f>IFERROR(VLOOKUP($B429,'Raw Stats'!$AK$3:$AZ$528,8,FALSE),0)</f>
        <v>0</v>
      </c>
      <c r="DK429">
        <f>IFERROR(VLOOKUP($B429,'Raw Stats'!$AK$3:$AZ$528,9,FALSE),0)</f>
        <v>0</v>
      </c>
      <c r="DL429">
        <f>IFERROR(VLOOKUP($B429,'Raw Stats'!$AK$3:$AZ$528,10,FALSE),0)</f>
        <v>0</v>
      </c>
      <c r="DM429">
        <f>IFERROR(VLOOKUP($B429,'Raw Stats'!$AK$3:$AZ$528,11,FALSE)+VLOOKUP($B429,'Raw Stats'!$AK$3:$AZ$528,12,FALSE),0)</f>
        <v>0</v>
      </c>
      <c r="DN429">
        <f>IFERROR(VLOOKUP($B429,'Raw Stats'!$AK$3:$AZ$528,13,FALSE)+VLOOKUP($B429,'Raw Stats'!$AK$3:$AZ$528,14,FALSE),0)</f>
        <v>0</v>
      </c>
      <c r="DO429">
        <f>IFERROR(VLOOKUP($B429,'Raw Stats'!$AK$3:$AZ$528,15,FALSE),0)</f>
        <v>0</v>
      </c>
      <c r="DP429">
        <f>IFERROR(VLOOKUP($B429,'Raw Stats'!$AK$3:$AZ$528,16,FALSE),0)</f>
        <v>0</v>
      </c>
      <c r="DR429">
        <f>IFERROR(VLOOKUP($B429,'Raw Stats'!$S$3:$AH$528,3,FALSE),0)</f>
        <v>0</v>
      </c>
      <c r="DS429">
        <f>IFERROR(VLOOKUP($B429,'Raw Stats'!$S$3:$AH$528,4,FALSE),0)</f>
        <v>0</v>
      </c>
      <c r="DT429">
        <f>IFERROR(VLOOKUP($B429,'Raw Stats'!$S$3:$AH$528,5,FALSE),0)</f>
        <v>0</v>
      </c>
      <c r="DU429">
        <f>IFERROR(VLOOKUP($B429,'Raw Stats'!$S$3:$AH$528,6,FALSE),0)</f>
        <v>0</v>
      </c>
      <c r="DV429">
        <f>IFERROR(VLOOKUP($B429,'Raw Stats'!$S$3:$AH$528,7,FALSE),0)</f>
        <v>0</v>
      </c>
      <c r="DW429">
        <f>IFERROR(VLOOKUP($B429,'Raw Stats'!$S$3:$AH$528,8,FALSE),0)</f>
        <v>0</v>
      </c>
      <c r="DX429">
        <f>IFERROR(VLOOKUP($B429,'Raw Stats'!$S$3:$AH$528,9,FALSE),0)</f>
        <v>0</v>
      </c>
      <c r="DY429">
        <f>IFERROR(VLOOKUP($B429,'Raw Stats'!$S$3:$AH$528,10,FALSE),0)</f>
        <v>0</v>
      </c>
      <c r="DZ429">
        <f>IFERROR(VLOOKUP($B429,'Raw Stats'!$S$3:$AH$528,11,FALSE)+VLOOKUP($B429,'Raw Stats'!$S$3:$AH$528,12,FALSE),0)</f>
        <v>0</v>
      </c>
      <c r="EA429">
        <f>IFERROR(VLOOKUP($B429,'Raw Stats'!$S$3:$AH$528,13,FALSE)+VLOOKUP($B429,'Raw Stats'!$S$3:$AH$528,14,FALSE),0)</f>
        <v>0</v>
      </c>
      <c r="EB429">
        <f>IFERROR(VLOOKUP($B429,'Raw Stats'!$S$3:$AH$528,15,FALSE),0)</f>
        <v>0</v>
      </c>
      <c r="EC429">
        <f>IFERROR(VLOOKUP($B429,'Raw Stats'!$S$3:$AH$528,16,FALSE),0)</f>
        <v>0</v>
      </c>
    </row>
    <row r="430" spans="1:133" x14ac:dyDescent="0.2">
      <c r="A430">
        <f>IFERROR(VLOOKUP(B430,Sheet2!$W$1:$X$300,2,FALSE),301)</f>
        <v>301</v>
      </c>
      <c r="B430" t="s">
        <v>341</v>
      </c>
      <c r="C430">
        <f t="shared" si="30"/>
        <v>0.43548464369718543</v>
      </c>
      <c r="D430">
        <f t="shared" si="31"/>
        <v>0.51811336872284364</v>
      </c>
      <c r="E430">
        <f t="shared" si="32"/>
        <v>0</v>
      </c>
      <c r="F430">
        <f t="shared" si="33"/>
        <v>0</v>
      </c>
      <c r="G430">
        <f t="shared" si="34"/>
        <v>0</v>
      </c>
      <c r="J430">
        <f>BS430*'Value Calculations'!$D$3</f>
        <v>0.4077354286260379</v>
      </c>
      <c r="K430">
        <f>BT430*'Value Calculations'!$D$4</f>
        <v>1.3024508161785997</v>
      </c>
      <c r="L430">
        <f>BU430*'Value Calculations'!$D$5</f>
        <v>1.3266905252646077</v>
      </c>
      <c r="M430">
        <f>BV430*'Value Calculations'!$D$6</f>
        <v>-1.1255843872742657</v>
      </c>
      <c r="N430">
        <f>BW430*'Value Calculations'!$D$7</f>
        <v>7.7338691808041666</v>
      </c>
      <c r="O430">
        <f>BX430*'Value Calculations'!$D$8</f>
        <v>9.8491291098459506</v>
      </c>
      <c r="P430">
        <f>BY430*'Value Calculations'!$D$9</f>
        <v>2.8969076687628847</v>
      </c>
      <c r="Q430">
        <f>BZ430*'Value Calculations'!$D$10</f>
        <v>0</v>
      </c>
      <c r="R430">
        <f>CA430*'Value Calculations'!$D$11</f>
        <v>0</v>
      </c>
      <c r="S430">
        <f>CB430*'Value Calculations'!$D$12</f>
        <v>0</v>
      </c>
      <c r="T430">
        <f>CC430*'Value Calculations'!$D$13</f>
        <v>4.6088495670175149</v>
      </c>
      <c r="V430">
        <f>CF430*'Value Calculations'!$D$3</f>
        <v>2.8541480003822652</v>
      </c>
      <c r="W430">
        <f>CG430*'Value Calculations'!$D$4</f>
        <v>2.2792889283125497</v>
      </c>
      <c r="X430">
        <f>CH430*'Value Calculations'!$D$5</f>
        <v>3.7147334707409017</v>
      </c>
      <c r="Y430">
        <f>CI430*'Value Calculations'!$D$6</f>
        <v>-0.12506493191936285</v>
      </c>
      <c r="Z430">
        <f>CJ430*'Value Calculations'!$D$7</f>
        <v>8.0854086890225378</v>
      </c>
      <c r="AA430">
        <f>CK430*'Value Calculations'!$D$8</f>
        <v>14.593965031377579</v>
      </c>
      <c r="AB430">
        <f>CL430*'Value Calculations'!$D$9</f>
        <v>2.770955161425368</v>
      </c>
      <c r="AC430">
        <f>CM430*'Value Calculations'!$D$10</f>
        <v>0</v>
      </c>
      <c r="AD430">
        <f>CN430*'Value Calculations'!$D$11</f>
        <v>0</v>
      </c>
      <c r="AE430">
        <f>CO430*'Value Calculations'!$D$12</f>
        <v>0.81388273958941404</v>
      </c>
      <c r="AF430">
        <f>CP430*'Value Calculations'!$D$13</f>
        <v>7.4979791463419261</v>
      </c>
      <c r="AH430">
        <f>CS430*'Value Calculations'!$D$3</f>
        <v>0</v>
      </c>
      <c r="AI430">
        <f>CT430*'Value Calculations'!$D$4</f>
        <v>0</v>
      </c>
      <c r="AJ430">
        <f>CU430*'Value Calculations'!$D$5</f>
        <v>0</v>
      </c>
      <c r="AK430">
        <f>CV430*'Value Calculations'!$D$6</f>
        <v>-0.12506493191936285</v>
      </c>
      <c r="AL430">
        <f>CW430*'Value Calculations'!$D$7</f>
        <v>4.4821287297842325</v>
      </c>
      <c r="AM430">
        <f>CX430*'Value Calculations'!$D$8</f>
        <v>2.9475495876181315</v>
      </c>
      <c r="AN430">
        <f>CY430*'Value Calculations'!$D$9</f>
        <v>0.75571504402510037</v>
      </c>
      <c r="AO430">
        <f>CZ430*'Value Calculations'!$D$10</f>
        <v>0</v>
      </c>
      <c r="AP430">
        <f>DA430*'Value Calculations'!$D$11</f>
        <v>0</v>
      </c>
      <c r="AQ430">
        <f>DB430*'Value Calculations'!$D$12</f>
        <v>0</v>
      </c>
      <c r="AR430">
        <f>DC430*'Value Calculations'!$D$13</f>
        <v>2.3388191832626193</v>
      </c>
      <c r="AT430">
        <f>DF430*'Value Calculations'!$D$3</f>
        <v>0</v>
      </c>
      <c r="AU430">
        <f>DG430*'Value Calculations'!$D$4</f>
        <v>0</v>
      </c>
      <c r="AV430">
        <f>DH430*'Value Calculations'!$D$5</f>
        <v>0</v>
      </c>
      <c r="AW430">
        <f>DI430*'Value Calculations'!$D$6</f>
        <v>0</v>
      </c>
      <c r="AX430">
        <f>DJ430*'Value Calculations'!$D$7</f>
        <v>0</v>
      </c>
      <c r="AY430">
        <f>DK430*'Value Calculations'!$D$8</f>
        <v>0</v>
      </c>
      <c r="AZ430">
        <f>DL430*'Value Calculations'!$D$9</f>
        <v>0</v>
      </c>
      <c r="BA430">
        <f>DM430*'Value Calculations'!$D$10</f>
        <v>0</v>
      </c>
      <c r="BB430">
        <f>DN430*'Value Calculations'!$D$11</f>
        <v>0</v>
      </c>
      <c r="BC430">
        <f>DO430*'Value Calculations'!$D$12</f>
        <v>0</v>
      </c>
      <c r="BD430">
        <f>DP430*'Value Calculations'!$D$13</f>
        <v>0</v>
      </c>
      <c r="BF430">
        <f>DS430*'Value Calculations'!$D$3</f>
        <v>0</v>
      </c>
      <c r="BG430">
        <f>DT430*'Value Calculations'!$D$4</f>
        <v>0</v>
      </c>
      <c r="BH430">
        <f>DU430*'Value Calculations'!$D$5</f>
        <v>0</v>
      </c>
      <c r="BI430">
        <f>DV430*'Value Calculations'!$D$6</f>
        <v>0</v>
      </c>
      <c r="BJ430">
        <f>DW430*'Value Calculations'!$D$7</f>
        <v>0</v>
      </c>
      <c r="BK430">
        <f>DX430*'Value Calculations'!$D$8</f>
        <v>0</v>
      </c>
      <c r="BL430">
        <f>DY430*'Value Calculations'!$D$9</f>
        <v>0</v>
      </c>
      <c r="BM430">
        <f>DZ430*'Value Calculations'!$D$10</f>
        <v>0</v>
      </c>
      <c r="BN430">
        <f>EA430*'Value Calculations'!$D$11</f>
        <v>0</v>
      </c>
      <c r="BO430">
        <f>EB430*'Value Calculations'!$D$12</f>
        <v>0</v>
      </c>
      <c r="BP430">
        <f>EC430*'Value Calculations'!$D$13</f>
        <v>0</v>
      </c>
      <c r="BR430">
        <f>IFERROR(VLOOKUP($B430,'Raw Stats'!$CM$3:$DC$884,3,FALSE),0)</f>
        <v>62</v>
      </c>
      <c r="BS430">
        <f>IFERROR(VLOOKUP($B430,'Raw Stats'!$CM$3:$DC$884,4,FALSE),0)</f>
        <v>1</v>
      </c>
      <c r="BT430">
        <f>IFERROR(VLOOKUP($B430,'Raw Stats'!$CM$3:$DC$884,5,FALSE),0)</f>
        <v>4</v>
      </c>
      <c r="BU430">
        <f>IFERROR(VLOOKUP($B430,'Raw Stats'!$CM$3:$DC$884,6,FALSE),0)</f>
        <v>5</v>
      </c>
      <c r="BV430">
        <f>IFERROR(VLOOKUP($B430,'Raw Stats'!$CM$3:$DC$884,7,FALSE),0)</f>
        <v>-9</v>
      </c>
      <c r="BW430">
        <f>IFERROR(VLOOKUP($B430,'Raw Stats'!$CM$3:$DC$884,8,FALSE),0)</f>
        <v>88</v>
      </c>
      <c r="BX430">
        <f>IFERROR(VLOOKUP($B430,'Raw Stats'!$CM$3:$DC$884,9,FALSE),0)</f>
        <v>137</v>
      </c>
      <c r="BY430">
        <f>IFERROR(VLOOKUP($B430,'Raw Stats'!$CM$3:$DC$884,10,FALSE),0)</f>
        <v>23</v>
      </c>
      <c r="BZ430">
        <f>IFERROR(VLOOKUP($B430,'Raw Stats'!$CM$3:$DC$884,11,FALSE)+VLOOKUP($B430,'Raw Stats'!$CM$3:$DC$884,12,FALSE),0)</f>
        <v>0</v>
      </c>
      <c r="CA430">
        <f>IFERROR(VLOOKUP($B430,'Raw Stats'!$CM$3:$DC$884,13,FALSE)+VLOOKUP($B430,'Raw Stats'!$CM$3:$DC$884,14,FALSE),0)</f>
        <v>0</v>
      </c>
      <c r="CB430">
        <f>IFERROR(VLOOKUP($B430,'Raw Stats'!$CM$3:$DC$884,15,FALSE),0)</f>
        <v>0</v>
      </c>
      <c r="CC430">
        <f>IFERROR(VLOOKUP($B430,'Raw Stats'!$CM$3:$DC$884,16,FALSE),0)</f>
        <v>67</v>
      </c>
      <c r="CE430">
        <f>IFERROR(VLOOKUP($B430,'Raw Stats'!$BU$3:$CJ$528,3,FALSE),0)</f>
        <v>82</v>
      </c>
      <c r="CF430">
        <f>IFERROR(VLOOKUP($B430,'Raw Stats'!$BU$3:$CJ$528,4,FALSE),0)</f>
        <v>7</v>
      </c>
      <c r="CG430">
        <f>IFERROR(VLOOKUP($B430,'Raw Stats'!$BU$3:$CJ$5288,5,FALSE),0)</f>
        <v>7</v>
      </c>
      <c r="CH430">
        <f>IFERROR(VLOOKUP($B430,'Raw Stats'!$BU$3:$CJ$528,6,FALSE),0)</f>
        <v>14</v>
      </c>
      <c r="CI430">
        <f>IFERROR(VLOOKUP($B430,'Raw Stats'!$BU$3:$CJ$528,7,FALSE),0)</f>
        <v>-1</v>
      </c>
      <c r="CJ430">
        <f>IFERROR(VLOOKUP($B430,'Raw Stats'!$BU$3:$CJ$528,8,FALSE),0)</f>
        <v>92</v>
      </c>
      <c r="CK430">
        <f>IFERROR(VLOOKUP($B430,'Raw Stats'!$BU$3:$CJ$528,9,FALSE),0)</f>
        <v>203</v>
      </c>
      <c r="CL430">
        <f>IFERROR(VLOOKUP($B430,'Raw Stats'!$BU$3:$CJ$528,10,FALSE),0)</f>
        <v>22</v>
      </c>
      <c r="CM430">
        <f>IFERROR(VLOOKUP($B430,'Raw Stats'!$BU$3:$CJ$528,11,FALSE)+VLOOKUP($B430,'Raw Stats'!$BU$3:$CJ$528,12,FALSE),0)</f>
        <v>0</v>
      </c>
      <c r="CN430">
        <f>IFERROR(VLOOKUP($B430,'Raw Stats'!$BU$3:$CJ$528,13,FALSE)+VLOOKUP($B430,'Raw Stats'!$BU$3:$CJ$528,14,FALSE),0)</f>
        <v>0</v>
      </c>
      <c r="CO430">
        <f>IFERROR(VLOOKUP($B430,'Raw Stats'!$BU$3:$CJ$528,15,FALSE),0)</f>
        <v>1</v>
      </c>
      <c r="CP430">
        <f>IFERROR(VLOOKUP($B430,'Raw Stats'!$BU$3:$CJ$528,16,FALSE),0)</f>
        <v>109</v>
      </c>
      <c r="CR430">
        <f>IFERROR(VLOOKUP($B430,'Raw Stats'!$BC$3:$BR$528,3,FALSE),0)</f>
        <v>0</v>
      </c>
      <c r="CS430">
        <f>IFERROR(VLOOKUP($B430,'Raw Stats'!$BC$3:$BR$528,4,FALSE),0)</f>
        <v>0</v>
      </c>
      <c r="CT430">
        <f>IFERROR(VLOOKUP($B430,'Raw Stats'!$BC$3:$BR$5288,5,FALSE),0)</f>
        <v>0</v>
      </c>
      <c r="CU430">
        <f>IFERROR(VLOOKUP($B430,'Raw Stats'!$BC$3:$BR$52888,6,FALSE),0)</f>
        <v>0</v>
      </c>
      <c r="CV430">
        <f>IFERROR(VLOOKUP($B430,'Raw Stats'!$BC$3:$BR$5288,7,FALSE),0)</f>
        <v>-1</v>
      </c>
      <c r="CW430">
        <f>IFERROR(VLOOKUP($B430,'Raw Stats'!$BC$3:$BR$5288,8,FALSE),0)</f>
        <v>51</v>
      </c>
      <c r="CX430">
        <f>IFERROR(VLOOKUP($B430,'Raw Stats'!$BC$3:$BR$5288,9,FALSE),0)</f>
        <v>41</v>
      </c>
      <c r="CY430">
        <f>IFERROR(VLOOKUP($B430,'Raw Stats'!$BC$3:$BR$5288,10,FALSE),0)</f>
        <v>6</v>
      </c>
      <c r="CZ430">
        <f>IFERROR(VLOOKUP($B430,'Raw Stats'!$BC$3:$BR$5288,11,FALSE)+VLOOKUP($B430,'Raw Stats'!$BC$3:$BR$5288,12,FALSE),0)</f>
        <v>0</v>
      </c>
      <c r="DA430">
        <f>IFERROR(VLOOKUP($B430,'Raw Stats'!$BC$3:$BR$5288,13,FALSE)+VLOOKUP($B430,'Raw Stats'!$BC$3:$BR$5288,14,FALSE),0)</f>
        <v>0</v>
      </c>
      <c r="DB430">
        <f>IFERROR(VLOOKUP($B430,'Raw Stats'!$BC$3:$BR$5288,15,FALSE),0)</f>
        <v>0</v>
      </c>
      <c r="DC430">
        <f>IFERROR(VLOOKUP($B430,'Raw Stats'!$BC$3:$BR$5288,16,FALSE),0)</f>
        <v>34</v>
      </c>
      <c r="DE430">
        <f>IFERROR(VLOOKUP($B430,'Raw Stats'!$AK$3:$AZ$528,3,FALSE),0)</f>
        <v>0</v>
      </c>
      <c r="DF430">
        <f>IFERROR(VLOOKUP($B430,'Raw Stats'!$AK$3:$AZ$528,4,FALSE),0)</f>
        <v>0</v>
      </c>
      <c r="DG430">
        <f>IFERROR(VLOOKUP($B430,'Raw Stats'!$AK$3:$AZ$528,5,FALSE),0)</f>
        <v>0</v>
      </c>
      <c r="DH430">
        <f>IFERROR(VLOOKUP($B430,'Raw Stats'!$AK$3:$AZ$528,6,FALSE),0)</f>
        <v>0</v>
      </c>
      <c r="DI430">
        <f>IFERROR(VLOOKUP($B430,'Raw Stats'!$AK$3:$AZ$528,7,FALSE),0)</f>
        <v>0</v>
      </c>
      <c r="DJ430">
        <f>IFERROR(VLOOKUP($B430,'Raw Stats'!$AK$3:$AZ$528,8,FALSE),0)</f>
        <v>0</v>
      </c>
      <c r="DK430">
        <f>IFERROR(VLOOKUP($B430,'Raw Stats'!$AK$3:$AZ$528,9,FALSE),0)</f>
        <v>0</v>
      </c>
      <c r="DL430">
        <f>IFERROR(VLOOKUP($B430,'Raw Stats'!$AK$3:$AZ$528,10,FALSE),0)</f>
        <v>0</v>
      </c>
      <c r="DM430">
        <f>IFERROR(VLOOKUP($B430,'Raw Stats'!$AK$3:$AZ$528,11,FALSE)+VLOOKUP($B430,'Raw Stats'!$AK$3:$AZ$528,12,FALSE),0)</f>
        <v>0</v>
      </c>
      <c r="DN430">
        <f>IFERROR(VLOOKUP($B430,'Raw Stats'!$AK$3:$AZ$528,13,FALSE)+VLOOKUP($B430,'Raw Stats'!$AK$3:$AZ$528,14,FALSE),0)</f>
        <v>0</v>
      </c>
      <c r="DO430">
        <f>IFERROR(VLOOKUP($B430,'Raw Stats'!$AK$3:$AZ$528,15,FALSE),0)</f>
        <v>0</v>
      </c>
      <c r="DP430">
        <f>IFERROR(VLOOKUP($B430,'Raw Stats'!$AK$3:$AZ$528,16,FALSE),0)</f>
        <v>0</v>
      </c>
      <c r="DR430">
        <f>IFERROR(VLOOKUP($B430,'Raw Stats'!$S$3:$AH$528,3,FALSE),0)</f>
        <v>0</v>
      </c>
      <c r="DS430">
        <f>IFERROR(VLOOKUP($B430,'Raw Stats'!$S$3:$AH$528,4,FALSE),0)</f>
        <v>0</v>
      </c>
      <c r="DT430">
        <f>IFERROR(VLOOKUP($B430,'Raw Stats'!$S$3:$AH$528,5,FALSE),0)</f>
        <v>0</v>
      </c>
      <c r="DU430">
        <f>IFERROR(VLOOKUP($B430,'Raw Stats'!$S$3:$AH$528,6,FALSE),0)</f>
        <v>0</v>
      </c>
      <c r="DV430">
        <f>IFERROR(VLOOKUP($B430,'Raw Stats'!$S$3:$AH$528,7,FALSE),0)</f>
        <v>0</v>
      </c>
      <c r="DW430">
        <f>IFERROR(VLOOKUP($B430,'Raw Stats'!$S$3:$AH$528,8,FALSE),0)</f>
        <v>0</v>
      </c>
      <c r="DX430">
        <f>IFERROR(VLOOKUP($B430,'Raw Stats'!$S$3:$AH$528,9,FALSE),0)</f>
        <v>0</v>
      </c>
      <c r="DY430">
        <f>IFERROR(VLOOKUP($B430,'Raw Stats'!$S$3:$AH$528,10,FALSE),0)</f>
        <v>0</v>
      </c>
      <c r="DZ430">
        <f>IFERROR(VLOOKUP($B430,'Raw Stats'!$S$3:$AH$528,11,FALSE)+VLOOKUP($B430,'Raw Stats'!$S$3:$AH$528,12,FALSE),0)</f>
        <v>0</v>
      </c>
      <c r="EA430">
        <f>IFERROR(VLOOKUP($B430,'Raw Stats'!$S$3:$AH$528,13,FALSE)+VLOOKUP($B430,'Raw Stats'!$S$3:$AH$528,14,FALSE),0)</f>
        <v>0</v>
      </c>
      <c r="EB430">
        <f>IFERROR(VLOOKUP($B430,'Raw Stats'!$S$3:$AH$528,15,FALSE),0)</f>
        <v>0</v>
      </c>
      <c r="EC430">
        <f>IFERROR(VLOOKUP($B430,'Raw Stats'!$S$3:$AH$528,16,FALSE),0)</f>
        <v>0</v>
      </c>
    </row>
    <row r="431" spans="1:133" x14ac:dyDescent="0.2">
      <c r="A431">
        <f>IFERROR(VLOOKUP(B431,Sheet2!$W$1:$X$300,2,FALSE),301)</f>
        <v>301</v>
      </c>
      <c r="B431" t="s">
        <v>337</v>
      </c>
      <c r="C431">
        <f t="shared" si="30"/>
        <v>0.43409667761675647</v>
      </c>
      <c r="D431">
        <f t="shared" si="31"/>
        <v>0.52312850110535158</v>
      </c>
      <c r="E431">
        <f t="shared" si="32"/>
        <v>0.64395076499291726</v>
      </c>
      <c r="F431">
        <f t="shared" si="33"/>
        <v>0.53853986045164493</v>
      </c>
      <c r="G431">
        <f t="shared" si="34"/>
        <v>0.36810217300438952</v>
      </c>
      <c r="J431">
        <f>BS431*'Value Calculations'!$D$3</f>
        <v>2.8541480003822652</v>
      </c>
      <c r="K431">
        <f>BT431*'Value Calculations'!$D$4</f>
        <v>1.6280635202232496</v>
      </c>
      <c r="L431">
        <f>BU431*'Value Calculations'!$D$5</f>
        <v>3.1840572606350586</v>
      </c>
      <c r="M431">
        <f>BV431*'Value Calculations'!$D$6</f>
        <v>0</v>
      </c>
      <c r="N431">
        <f>BW431*'Value Calculations'!$D$7</f>
        <v>1.318273155818892</v>
      </c>
      <c r="O431">
        <f>BX431*'Value Calculations'!$D$8</f>
        <v>7.4767111490801383</v>
      </c>
      <c r="P431">
        <f>BY431*'Value Calculations'!$D$9</f>
        <v>3.6526227127879851</v>
      </c>
      <c r="Q431">
        <f>BZ431*'Value Calculations'!$D$10</f>
        <v>0</v>
      </c>
      <c r="R431">
        <f>CA431*'Value Calculations'!$D$11</f>
        <v>0.9907141480249374</v>
      </c>
      <c r="S431">
        <f>CB431*'Value Calculations'!$D$12</f>
        <v>0.81388273958941404</v>
      </c>
      <c r="T431">
        <f>CC431*'Value Calculations'!$D$13</f>
        <v>4.1273279704634458</v>
      </c>
      <c r="V431">
        <f>CF431*'Value Calculations'!$D$3</f>
        <v>6.1160314293905689</v>
      </c>
      <c r="W431">
        <f>CG431*'Value Calculations'!$D$4</f>
        <v>1.9536762242678996</v>
      </c>
      <c r="X431">
        <f>CH431*'Value Calculations'!$D$5</f>
        <v>5.5721002061113527</v>
      </c>
      <c r="Y431">
        <f>CI431*'Value Calculations'!$D$6</f>
        <v>-3.1266232979840716</v>
      </c>
      <c r="Z431">
        <f>CJ431*'Value Calculations'!$D$7</f>
        <v>5.2730926232755682</v>
      </c>
      <c r="AA431">
        <f>CK431*'Value Calculations'!$D$8</f>
        <v>11.071283816907128</v>
      </c>
      <c r="AB431">
        <f>CL431*'Value Calculations'!$D$9</f>
        <v>4.4083377568130855</v>
      </c>
      <c r="AC431">
        <f>CM431*'Value Calculations'!$D$10</f>
        <v>0</v>
      </c>
      <c r="AD431">
        <f>CN431*'Value Calculations'!$D$11</f>
        <v>0.9907141480249374</v>
      </c>
      <c r="AE431">
        <f>CO431*'Value Calculations'!$D$12</f>
        <v>0.81388273958941404</v>
      </c>
      <c r="AF431">
        <f>CP431*'Value Calculations'!$D$13</f>
        <v>8.2546559409268916</v>
      </c>
      <c r="AH431">
        <f>CS431*'Value Calculations'!$D$3</f>
        <v>2.8541480003822652</v>
      </c>
      <c r="AI431">
        <f>CT431*'Value Calculations'!$D$4</f>
        <v>1.3024508161785997</v>
      </c>
      <c r="AJ431">
        <f>CU431*'Value Calculations'!$D$5</f>
        <v>2.9187191555821368</v>
      </c>
      <c r="AK431">
        <f>CV431*'Value Calculations'!$D$6</f>
        <v>-0.37519479575808856</v>
      </c>
      <c r="AL431">
        <f>CW431*'Value Calculations'!$D$7</f>
        <v>5.3609775003301614</v>
      </c>
      <c r="AM431">
        <f>CX431*'Value Calculations'!$D$8</f>
        <v>8.7707573094978546</v>
      </c>
      <c r="AN431">
        <f>CY431*'Value Calculations'!$D$9</f>
        <v>3.2747651907754349</v>
      </c>
      <c r="AO431">
        <f>CZ431*'Value Calculations'!$D$10</f>
        <v>0</v>
      </c>
      <c r="AP431">
        <f>DA431*'Value Calculations'!$D$11</f>
        <v>0.9907141480249374</v>
      </c>
      <c r="AQ431">
        <f>DB431*'Value Calculations'!$D$12</f>
        <v>2.441648218768242</v>
      </c>
      <c r="AR431">
        <f>DC431*'Value Calculations'!$D$13</f>
        <v>3.3706511758784807</v>
      </c>
      <c r="AT431">
        <f>DF431*'Value Calculations'!$D$3</f>
        <v>6.5237668580166064</v>
      </c>
      <c r="AU431">
        <f>DG431*'Value Calculations'!$D$4</f>
        <v>1.6280635202232496</v>
      </c>
      <c r="AV431">
        <f>DH431*'Value Calculations'!$D$5</f>
        <v>5.5721002061113527</v>
      </c>
      <c r="AW431">
        <f>DI431*'Value Calculations'!$D$6</f>
        <v>-1.2506493191936285</v>
      </c>
      <c r="AX431">
        <f>DJ431*'Value Calculations'!$D$7</f>
        <v>2.1092370493102273</v>
      </c>
      <c r="AY431">
        <f>DK431*'Value Calculations'!$D$8</f>
        <v>12.652895790751003</v>
      </c>
      <c r="AZ431">
        <f>DL431*'Value Calculations'!$D$9</f>
        <v>4.7861952788256357</v>
      </c>
      <c r="BA431">
        <f>DM431*'Value Calculations'!$D$10</f>
        <v>0</v>
      </c>
      <c r="BB431">
        <f>DN431*'Value Calculations'!$D$11</f>
        <v>0</v>
      </c>
      <c r="BC431">
        <f>DO431*'Value Calculations'!$D$12</f>
        <v>0.81388273958941404</v>
      </c>
      <c r="BD431">
        <f>DP431*'Value Calculations'!$D$13</f>
        <v>7.0164575497878579</v>
      </c>
      <c r="BF431">
        <f>DS431*'Value Calculations'!$D$3</f>
        <v>1.6309417145041516</v>
      </c>
      <c r="BG431">
        <f>DT431*'Value Calculations'!$D$4</f>
        <v>2.6049016323571994</v>
      </c>
      <c r="BH431">
        <f>DU431*'Value Calculations'!$D$5</f>
        <v>3.1840572606350586</v>
      </c>
      <c r="BI431">
        <f>DV431*'Value Calculations'!$D$6</f>
        <v>-2.0010389107098057</v>
      </c>
      <c r="BJ431">
        <f>DW431*'Value Calculations'!$D$7</f>
        <v>2.6365463116377841</v>
      </c>
      <c r="BK431">
        <f>DX431*'Value Calculations'!$D$8</f>
        <v>12.149655617255224</v>
      </c>
      <c r="BL431">
        <f>DY431*'Value Calculations'!$D$9</f>
        <v>3.9045277274630186</v>
      </c>
      <c r="BM431">
        <f>DZ431*'Value Calculations'!$D$10</f>
        <v>0.36531647407620471</v>
      </c>
      <c r="BN431">
        <f>EA431*'Value Calculations'!$D$11</f>
        <v>0</v>
      </c>
      <c r="BO431">
        <f>EB431*'Value Calculations'!$D$12</f>
        <v>0</v>
      </c>
      <c r="BP431">
        <f>EC431*'Value Calculations'!$D$13</f>
        <v>5.7094703591411005</v>
      </c>
      <c r="BR431">
        <f>IFERROR(VLOOKUP($B431,'Raw Stats'!$CM$3:$DC$884,3,FALSE),0)</f>
        <v>60</v>
      </c>
      <c r="BS431">
        <f>IFERROR(VLOOKUP($B431,'Raw Stats'!$CM$3:$DC$884,4,FALSE),0)</f>
        <v>7</v>
      </c>
      <c r="BT431">
        <f>IFERROR(VLOOKUP($B431,'Raw Stats'!$CM$3:$DC$884,5,FALSE),0)</f>
        <v>5</v>
      </c>
      <c r="BU431">
        <f>IFERROR(VLOOKUP($B431,'Raw Stats'!$CM$3:$DC$884,6,FALSE),0)</f>
        <v>12</v>
      </c>
      <c r="BV431">
        <f>IFERROR(VLOOKUP($B431,'Raw Stats'!$CM$3:$DC$884,7,FALSE),0)</f>
        <v>0</v>
      </c>
      <c r="BW431">
        <f>IFERROR(VLOOKUP($B431,'Raw Stats'!$CM$3:$DC$884,8,FALSE),0)</f>
        <v>15</v>
      </c>
      <c r="BX431">
        <f>IFERROR(VLOOKUP($B431,'Raw Stats'!$CM$3:$DC$884,9,FALSE),0)</f>
        <v>104</v>
      </c>
      <c r="BY431">
        <f>IFERROR(VLOOKUP($B431,'Raw Stats'!$CM$3:$DC$884,10,FALSE),0)</f>
        <v>29</v>
      </c>
      <c r="BZ431">
        <f>IFERROR(VLOOKUP($B431,'Raw Stats'!$CM$3:$DC$884,11,FALSE)+VLOOKUP($B431,'Raw Stats'!$CM$3:$DC$884,12,FALSE),0)</f>
        <v>0</v>
      </c>
      <c r="CA431">
        <f>IFERROR(VLOOKUP($B431,'Raw Stats'!$CM$3:$DC$884,13,FALSE)+VLOOKUP($B431,'Raw Stats'!$CM$3:$DC$884,14,FALSE),0)</f>
        <v>1</v>
      </c>
      <c r="CB431">
        <f>IFERROR(VLOOKUP($B431,'Raw Stats'!$CM$3:$DC$884,15,FALSE),0)</f>
        <v>1</v>
      </c>
      <c r="CC431">
        <f>IFERROR(VLOOKUP($B431,'Raw Stats'!$CM$3:$DC$884,16,FALSE),0)</f>
        <v>60</v>
      </c>
      <c r="CE431">
        <f>IFERROR(VLOOKUP($B431,'Raw Stats'!$BU$3:$CJ$528,3,FALSE),0)</f>
        <v>79</v>
      </c>
      <c r="CF431">
        <f>IFERROR(VLOOKUP($B431,'Raw Stats'!$BU$3:$CJ$528,4,FALSE),0)</f>
        <v>15</v>
      </c>
      <c r="CG431">
        <f>IFERROR(VLOOKUP($B431,'Raw Stats'!$BU$3:$CJ$5288,5,FALSE),0)</f>
        <v>6</v>
      </c>
      <c r="CH431">
        <f>IFERROR(VLOOKUP($B431,'Raw Stats'!$BU$3:$CJ$528,6,FALSE),0)</f>
        <v>21</v>
      </c>
      <c r="CI431">
        <f>IFERROR(VLOOKUP($B431,'Raw Stats'!$BU$3:$CJ$528,7,FALSE),0)</f>
        <v>-25</v>
      </c>
      <c r="CJ431">
        <f>IFERROR(VLOOKUP($B431,'Raw Stats'!$BU$3:$CJ$528,8,FALSE),0)</f>
        <v>60</v>
      </c>
      <c r="CK431">
        <f>IFERROR(VLOOKUP($B431,'Raw Stats'!$BU$3:$CJ$528,9,FALSE),0)</f>
        <v>154</v>
      </c>
      <c r="CL431">
        <f>IFERROR(VLOOKUP($B431,'Raw Stats'!$BU$3:$CJ$528,10,FALSE),0)</f>
        <v>35</v>
      </c>
      <c r="CM431">
        <f>IFERROR(VLOOKUP($B431,'Raw Stats'!$BU$3:$CJ$528,11,FALSE)+VLOOKUP($B431,'Raw Stats'!$BU$3:$CJ$528,12,FALSE),0)</f>
        <v>0</v>
      </c>
      <c r="CN431">
        <f>IFERROR(VLOOKUP($B431,'Raw Stats'!$BU$3:$CJ$528,13,FALSE)+VLOOKUP($B431,'Raw Stats'!$BU$3:$CJ$528,14,FALSE),0)</f>
        <v>1</v>
      </c>
      <c r="CO431">
        <f>IFERROR(VLOOKUP($B431,'Raw Stats'!$BU$3:$CJ$528,15,FALSE),0)</f>
        <v>1</v>
      </c>
      <c r="CP431">
        <f>IFERROR(VLOOKUP($B431,'Raw Stats'!$BU$3:$CJ$528,16,FALSE),0)</f>
        <v>120</v>
      </c>
      <c r="CR431">
        <f>IFERROR(VLOOKUP($B431,'Raw Stats'!$BC$3:$BR$528,3,FALSE),0)</f>
        <v>48</v>
      </c>
      <c r="CS431">
        <f>IFERROR(VLOOKUP($B431,'Raw Stats'!$BC$3:$BR$528,4,FALSE),0)</f>
        <v>7</v>
      </c>
      <c r="CT431">
        <f>IFERROR(VLOOKUP($B431,'Raw Stats'!$BC$3:$BR$5288,5,FALSE),0)</f>
        <v>4</v>
      </c>
      <c r="CU431">
        <f>IFERROR(VLOOKUP($B431,'Raw Stats'!$BC$3:$BR$52888,6,FALSE),0)</f>
        <v>11</v>
      </c>
      <c r="CV431">
        <f>IFERROR(VLOOKUP($B431,'Raw Stats'!$BC$3:$BR$5288,7,FALSE),0)</f>
        <v>-3</v>
      </c>
      <c r="CW431">
        <f>IFERROR(VLOOKUP($B431,'Raw Stats'!$BC$3:$BR$5288,8,FALSE),0)</f>
        <v>61</v>
      </c>
      <c r="CX431">
        <f>IFERROR(VLOOKUP($B431,'Raw Stats'!$BC$3:$BR$5288,9,FALSE),0)</f>
        <v>122</v>
      </c>
      <c r="CY431">
        <f>IFERROR(VLOOKUP($B431,'Raw Stats'!$BC$3:$BR$5288,10,FALSE),0)</f>
        <v>26</v>
      </c>
      <c r="CZ431">
        <f>IFERROR(VLOOKUP($B431,'Raw Stats'!$BC$3:$BR$5288,11,FALSE)+VLOOKUP($B431,'Raw Stats'!$BC$3:$BR$5288,12,FALSE),0)</f>
        <v>0</v>
      </c>
      <c r="DA431">
        <f>IFERROR(VLOOKUP($B431,'Raw Stats'!$BC$3:$BR$5288,13,FALSE)+VLOOKUP($B431,'Raw Stats'!$BC$3:$BR$5288,14,FALSE),0)</f>
        <v>1</v>
      </c>
      <c r="DB431">
        <f>IFERROR(VLOOKUP($B431,'Raw Stats'!$BC$3:$BR$5288,15,FALSE),0)</f>
        <v>3</v>
      </c>
      <c r="DC431">
        <f>IFERROR(VLOOKUP($B431,'Raw Stats'!$BC$3:$BR$5288,16,FALSE),0)</f>
        <v>49</v>
      </c>
      <c r="DE431">
        <f>IFERROR(VLOOKUP($B431,'Raw Stats'!$AK$3:$AZ$528,3,FALSE),0)</f>
        <v>74</v>
      </c>
      <c r="DF431">
        <f>IFERROR(VLOOKUP($B431,'Raw Stats'!$AK$3:$AZ$528,4,FALSE),0)</f>
        <v>16</v>
      </c>
      <c r="DG431">
        <f>IFERROR(VLOOKUP($B431,'Raw Stats'!$AK$3:$AZ$528,5,FALSE),0)</f>
        <v>5</v>
      </c>
      <c r="DH431">
        <f>IFERROR(VLOOKUP($B431,'Raw Stats'!$AK$3:$AZ$528,6,FALSE),0)</f>
        <v>21</v>
      </c>
      <c r="DI431">
        <f>IFERROR(VLOOKUP($B431,'Raw Stats'!$AK$3:$AZ$528,7,FALSE),0)</f>
        <v>-10</v>
      </c>
      <c r="DJ431">
        <f>IFERROR(VLOOKUP($B431,'Raw Stats'!$AK$3:$AZ$528,8,FALSE),0)</f>
        <v>24</v>
      </c>
      <c r="DK431">
        <f>IFERROR(VLOOKUP($B431,'Raw Stats'!$AK$3:$AZ$528,9,FALSE),0)</f>
        <v>176</v>
      </c>
      <c r="DL431">
        <f>IFERROR(VLOOKUP($B431,'Raw Stats'!$AK$3:$AZ$528,10,FALSE),0)</f>
        <v>38</v>
      </c>
      <c r="DM431">
        <f>IFERROR(VLOOKUP($B431,'Raw Stats'!$AK$3:$AZ$528,11,FALSE)+VLOOKUP($B431,'Raw Stats'!$AK$3:$AZ$528,12,FALSE),0)</f>
        <v>0</v>
      </c>
      <c r="DN431">
        <f>IFERROR(VLOOKUP($B431,'Raw Stats'!$AK$3:$AZ$528,13,FALSE)+VLOOKUP($B431,'Raw Stats'!$AK$3:$AZ$528,14,FALSE),0)</f>
        <v>0</v>
      </c>
      <c r="DO431">
        <f>IFERROR(VLOOKUP($B431,'Raw Stats'!$AK$3:$AZ$528,15,FALSE),0)</f>
        <v>1</v>
      </c>
      <c r="DP431">
        <f>IFERROR(VLOOKUP($B431,'Raw Stats'!$AK$3:$AZ$528,16,FALSE),0)</f>
        <v>102</v>
      </c>
      <c r="DR431">
        <f>IFERROR(VLOOKUP($B431,'Raw Stats'!$S$3:$AH$528,3,FALSE),0)</f>
        <v>82</v>
      </c>
      <c r="DS431">
        <f>IFERROR(VLOOKUP($B431,'Raw Stats'!$S$3:$AH$528,4,FALSE),0)</f>
        <v>4</v>
      </c>
      <c r="DT431">
        <f>IFERROR(VLOOKUP($B431,'Raw Stats'!$S$3:$AH$528,5,FALSE),0)</f>
        <v>8</v>
      </c>
      <c r="DU431">
        <f>IFERROR(VLOOKUP($B431,'Raw Stats'!$S$3:$AH$528,6,FALSE),0)</f>
        <v>12</v>
      </c>
      <c r="DV431">
        <f>IFERROR(VLOOKUP($B431,'Raw Stats'!$S$3:$AH$528,7,FALSE),0)</f>
        <v>-16</v>
      </c>
      <c r="DW431">
        <f>IFERROR(VLOOKUP($B431,'Raw Stats'!$S$3:$AH$528,8,FALSE),0)</f>
        <v>30</v>
      </c>
      <c r="DX431">
        <f>IFERROR(VLOOKUP($B431,'Raw Stats'!$S$3:$AH$528,9,FALSE),0)</f>
        <v>169</v>
      </c>
      <c r="DY431">
        <f>IFERROR(VLOOKUP($B431,'Raw Stats'!$S$3:$AH$528,10,FALSE),0)</f>
        <v>31</v>
      </c>
      <c r="DZ431">
        <f>IFERROR(VLOOKUP($B431,'Raw Stats'!$S$3:$AH$528,11,FALSE)+VLOOKUP($B431,'Raw Stats'!$S$3:$AH$528,12,FALSE),0)</f>
        <v>1</v>
      </c>
      <c r="EA431">
        <f>IFERROR(VLOOKUP($B431,'Raw Stats'!$S$3:$AH$528,13,FALSE)+VLOOKUP($B431,'Raw Stats'!$S$3:$AH$528,14,FALSE),0)</f>
        <v>0</v>
      </c>
      <c r="EB431">
        <f>IFERROR(VLOOKUP($B431,'Raw Stats'!$S$3:$AH$528,15,FALSE),0)</f>
        <v>0</v>
      </c>
      <c r="EC431">
        <f>IFERROR(VLOOKUP($B431,'Raw Stats'!$S$3:$AH$528,16,FALSE),0)</f>
        <v>83</v>
      </c>
    </row>
    <row r="432" spans="1:133" x14ac:dyDescent="0.2">
      <c r="A432">
        <f>IFERROR(VLOOKUP(B432,Sheet2!$W$1:$X$300,2,FALSE),301)</f>
        <v>301</v>
      </c>
      <c r="B432" t="s">
        <v>382</v>
      </c>
      <c r="C432">
        <f t="shared" si="30"/>
        <v>0.4302516010300057</v>
      </c>
      <c r="D432">
        <f t="shared" si="31"/>
        <v>0.45703343338028374</v>
      </c>
      <c r="E432">
        <f t="shared" si="32"/>
        <v>0</v>
      </c>
      <c r="F432">
        <f t="shared" si="33"/>
        <v>0.4841914204123054</v>
      </c>
      <c r="G432">
        <f t="shared" si="34"/>
        <v>0</v>
      </c>
      <c r="J432">
        <f>BS432*'Value Calculations'!$D$3</f>
        <v>2.0386771431301893</v>
      </c>
      <c r="K432">
        <f>BT432*'Value Calculations'!$D$4</f>
        <v>1.6280635202232496</v>
      </c>
      <c r="L432">
        <f>BU432*'Value Calculations'!$D$5</f>
        <v>2.6533810505292155</v>
      </c>
      <c r="M432">
        <f>BV432*'Value Calculations'!$D$6</f>
        <v>-0.12506493191936285</v>
      </c>
      <c r="N432">
        <f>BW432*'Value Calculations'!$D$7</f>
        <v>5.0094379921117902</v>
      </c>
      <c r="O432">
        <f>BX432*'Value Calculations'!$D$8</f>
        <v>9.2021060296370933</v>
      </c>
      <c r="P432">
        <f>BY432*'Value Calculations'!$D$9</f>
        <v>4.4083377568130855</v>
      </c>
      <c r="Q432">
        <f>BZ432*'Value Calculations'!$D$10</f>
        <v>0</v>
      </c>
      <c r="R432">
        <f>CA432*'Value Calculations'!$D$11</f>
        <v>0</v>
      </c>
      <c r="S432">
        <f>CB432*'Value Calculations'!$D$12</f>
        <v>0.81388273958941404</v>
      </c>
      <c r="T432">
        <f>CC432*'Value Calculations'!$D$13</f>
        <v>4.0585391709557221</v>
      </c>
      <c r="V432">
        <f>CF432*'Value Calculations'!$D$3</f>
        <v>1.2232062858781136</v>
      </c>
      <c r="W432">
        <f>CG432*'Value Calculations'!$D$4</f>
        <v>4.5585778566250994</v>
      </c>
      <c r="X432">
        <f>CH432*'Value Calculations'!$D$5</f>
        <v>4.5107477858996665</v>
      </c>
      <c r="Y432">
        <f>CI432*'Value Calculations'!$D$6</f>
        <v>-1.0005194553549028</v>
      </c>
      <c r="Z432">
        <f>CJ432*'Value Calculations'!$D$7</f>
        <v>7.558099426694981</v>
      </c>
      <c r="AA432">
        <f>CK432*'Value Calculations'!$D$8</f>
        <v>7.4048196957235985</v>
      </c>
      <c r="AB432">
        <f>CL432*'Value Calculations'!$D$9</f>
        <v>5.4159578155132193</v>
      </c>
      <c r="AC432">
        <f>CM432*'Value Calculations'!$D$10</f>
        <v>0</v>
      </c>
      <c r="AD432">
        <f>CN432*'Value Calculations'!$D$11</f>
        <v>0</v>
      </c>
      <c r="AE432">
        <f>CO432*'Value Calculations'!$D$12</f>
        <v>0.81388273958941404</v>
      </c>
      <c r="AF432">
        <f>CP432*'Value Calculations'!$D$13</f>
        <v>6.5349359532337896</v>
      </c>
      <c r="AH432">
        <f>CS432*'Value Calculations'!$D$3</f>
        <v>0</v>
      </c>
      <c r="AI432">
        <f>CT432*'Value Calculations'!$D$4</f>
        <v>0.32561270404464993</v>
      </c>
      <c r="AJ432">
        <f>CU432*'Value Calculations'!$D$5</f>
        <v>0.79601431515876464</v>
      </c>
      <c r="AK432">
        <f>CV432*'Value Calculations'!$D$6</f>
        <v>-0.75038959151617712</v>
      </c>
      <c r="AL432">
        <f>CW432*'Value Calculations'!$D$7</f>
        <v>5.3609775003301614</v>
      </c>
      <c r="AM432">
        <f>CX432*'Value Calculations'!$D$8</f>
        <v>3.810247027896609</v>
      </c>
      <c r="AN432">
        <f>CY432*'Value Calculations'!$D$9</f>
        <v>3.4007176981129517</v>
      </c>
      <c r="AO432">
        <f>CZ432*'Value Calculations'!$D$10</f>
        <v>0</v>
      </c>
      <c r="AP432">
        <f>DA432*'Value Calculations'!$D$11</f>
        <v>0</v>
      </c>
      <c r="AQ432">
        <f>DB432*'Value Calculations'!$D$12</f>
        <v>0</v>
      </c>
      <c r="AR432">
        <f>DC432*'Value Calculations'!$D$13</f>
        <v>3.5082287748939289</v>
      </c>
      <c r="AT432">
        <f>DF432*'Value Calculations'!$D$3</f>
        <v>1.6309417145041516</v>
      </c>
      <c r="AU432">
        <f>DG432*'Value Calculations'!$D$4</f>
        <v>4.2329651525804488</v>
      </c>
      <c r="AV432">
        <f>DH432*'Value Calculations'!$D$5</f>
        <v>4.5107477858996665</v>
      </c>
      <c r="AW432">
        <f>DI432*'Value Calculations'!$D$6</f>
        <v>0.50025972767745142</v>
      </c>
      <c r="AX432">
        <f>DJ432*'Value Calculations'!$D$7</f>
        <v>4.1305892215658613</v>
      </c>
      <c r="AY432">
        <f>DK432*'Value Calculations'!$D$8</f>
        <v>6.6859051621582006</v>
      </c>
      <c r="AZ432">
        <f>DL432*'Value Calculations'!$D$9</f>
        <v>6.1716728595383197</v>
      </c>
      <c r="BA432">
        <f>DM432*'Value Calculations'!$D$10</f>
        <v>0</v>
      </c>
      <c r="BB432">
        <f>DN432*'Value Calculations'!$D$11</f>
        <v>0.9907141480249374</v>
      </c>
      <c r="BC432">
        <f>DO432*'Value Calculations'!$D$12</f>
        <v>2.441648218768242</v>
      </c>
      <c r="BD432">
        <f>DP432*'Value Calculations'!$D$13</f>
        <v>5.5031039606179277</v>
      </c>
      <c r="BF432">
        <f>DS432*'Value Calculations'!$D$3</f>
        <v>0</v>
      </c>
      <c r="BG432">
        <f>DT432*'Value Calculations'!$D$4</f>
        <v>0</v>
      </c>
      <c r="BH432">
        <f>DU432*'Value Calculations'!$D$5</f>
        <v>0</v>
      </c>
      <c r="BI432">
        <f>DV432*'Value Calculations'!$D$6</f>
        <v>0</v>
      </c>
      <c r="BJ432">
        <f>DW432*'Value Calculations'!$D$7</f>
        <v>0</v>
      </c>
      <c r="BK432">
        <f>DX432*'Value Calculations'!$D$8</f>
        <v>0</v>
      </c>
      <c r="BL432">
        <f>DY432*'Value Calculations'!$D$9</f>
        <v>0</v>
      </c>
      <c r="BM432">
        <f>DZ432*'Value Calculations'!$D$10</f>
        <v>0</v>
      </c>
      <c r="BN432">
        <f>EA432*'Value Calculations'!$D$11</f>
        <v>0</v>
      </c>
      <c r="BO432">
        <f>EB432*'Value Calculations'!$D$12</f>
        <v>0</v>
      </c>
      <c r="BP432">
        <f>EC432*'Value Calculations'!$D$13</f>
        <v>0</v>
      </c>
      <c r="BR432">
        <f>IFERROR(VLOOKUP($B432,'Raw Stats'!$CM$3:$DC$884,3,FALSE),0)</f>
        <v>69</v>
      </c>
      <c r="BS432">
        <f>IFERROR(VLOOKUP($B432,'Raw Stats'!$CM$3:$DC$884,4,FALSE),0)</f>
        <v>5</v>
      </c>
      <c r="BT432">
        <f>IFERROR(VLOOKUP($B432,'Raw Stats'!$CM$3:$DC$884,5,FALSE),0)</f>
        <v>5</v>
      </c>
      <c r="BU432">
        <f>IFERROR(VLOOKUP($B432,'Raw Stats'!$CM$3:$DC$884,6,FALSE),0)</f>
        <v>10</v>
      </c>
      <c r="BV432">
        <f>IFERROR(VLOOKUP($B432,'Raw Stats'!$CM$3:$DC$884,7,FALSE),0)</f>
        <v>-1</v>
      </c>
      <c r="BW432">
        <f>IFERROR(VLOOKUP($B432,'Raw Stats'!$CM$3:$DC$884,8,FALSE),0)</f>
        <v>57</v>
      </c>
      <c r="BX432">
        <f>IFERROR(VLOOKUP($B432,'Raw Stats'!$CM$3:$DC$884,9,FALSE),0)</f>
        <v>128</v>
      </c>
      <c r="BY432">
        <f>IFERROR(VLOOKUP($B432,'Raw Stats'!$CM$3:$DC$884,10,FALSE),0)</f>
        <v>35</v>
      </c>
      <c r="BZ432">
        <f>IFERROR(VLOOKUP($B432,'Raw Stats'!$CM$3:$DC$884,11,FALSE)+VLOOKUP($B432,'Raw Stats'!$CM$3:$DC$884,12,FALSE),0)</f>
        <v>0</v>
      </c>
      <c r="CA432">
        <f>IFERROR(VLOOKUP($B432,'Raw Stats'!$CM$3:$DC$884,13,FALSE)+VLOOKUP($B432,'Raw Stats'!$CM$3:$DC$884,14,FALSE),0)</f>
        <v>0</v>
      </c>
      <c r="CB432">
        <f>IFERROR(VLOOKUP($B432,'Raw Stats'!$CM$3:$DC$884,15,FALSE),0)</f>
        <v>1</v>
      </c>
      <c r="CC432">
        <f>IFERROR(VLOOKUP($B432,'Raw Stats'!$CM$3:$DC$884,16,FALSE),0)</f>
        <v>59</v>
      </c>
      <c r="CE432">
        <f>IFERROR(VLOOKUP($B432,'Raw Stats'!$BU$3:$CJ$528,3,FALSE),0)</f>
        <v>81</v>
      </c>
      <c r="CF432">
        <f>IFERROR(VLOOKUP($B432,'Raw Stats'!$BU$3:$CJ$528,4,FALSE),0)</f>
        <v>3</v>
      </c>
      <c r="CG432">
        <f>IFERROR(VLOOKUP($B432,'Raw Stats'!$BU$3:$CJ$5288,5,FALSE),0)</f>
        <v>14</v>
      </c>
      <c r="CH432">
        <f>IFERROR(VLOOKUP($B432,'Raw Stats'!$BU$3:$CJ$528,6,FALSE),0)</f>
        <v>17</v>
      </c>
      <c r="CI432">
        <f>IFERROR(VLOOKUP($B432,'Raw Stats'!$BU$3:$CJ$528,7,FALSE),0)</f>
        <v>-8</v>
      </c>
      <c r="CJ432">
        <f>IFERROR(VLOOKUP($B432,'Raw Stats'!$BU$3:$CJ$528,8,FALSE),0)</f>
        <v>86</v>
      </c>
      <c r="CK432">
        <f>IFERROR(VLOOKUP($B432,'Raw Stats'!$BU$3:$CJ$528,9,FALSE),0)</f>
        <v>103</v>
      </c>
      <c r="CL432">
        <f>IFERROR(VLOOKUP($B432,'Raw Stats'!$BU$3:$CJ$528,10,FALSE),0)</f>
        <v>43</v>
      </c>
      <c r="CM432">
        <f>IFERROR(VLOOKUP($B432,'Raw Stats'!$BU$3:$CJ$528,11,FALSE)+VLOOKUP($B432,'Raw Stats'!$BU$3:$CJ$528,12,FALSE),0)</f>
        <v>0</v>
      </c>
      <c r="CN432">
        <f>IFERROR(VLOOKUP($B432,'Raw Stats'!$BU$3:$CJ$528,13,FALSE)+VLOOKUP($B432,'Raw Stats'!$BU$3:$CJ$528,14,FALSE),0)</f>
        <v>0</v>
      </c>
      <c r="CO432">
        <f>IFERROR(VLOOKUP($B432,'Raw Stats'!$BU$3:$CJ$528,15,FALSE),0)</f>
        <v>1</v>
      </c>
      <c r="CP432">
        <f>IFERROR(VLOOKUP($B432,'Raw Stats'!$BU$3:$CJ$528,16,FALSE),0)</f>
        <v>95</v>
      </c>
      <c r="CR432">
        <f>IFERROR(VLOOKUP($B432,'Raw Stats'!$BC$3:$BR$528,3,FALSE),0)</f>
        <v>0</v>
      </c>
      <c r="CS432">
        <f>IFERROR(VLOOKUP($B432,'Raw Stats'!$BC$3:$BR$528,4,FALSE),0)</f>
        <v>0</v>
      </c>
      <c r="CT432">
        <f>IFERROR(VLOOKUP($B432,'Raw Stats'!$BC$3:$BR$5288,5,FALSE),0)</f>
        <v>1</v>
      </c>
      <c r="CU432">
        <f>IFERROR(VLOOKUP($B432,'Raw Stats'!$BC$3:$BR$52888,6,FALSE),0)</f>
        <v>3</v>
      </c>
      <c r="CV432">
        <f>IFERROR(VLOOKUP($B432,'Raw Stats'!$BC$3:$BR$5288,7,FALSE),0)</f>
        <v>-6</v>
      </c>
      <c r="CW432">
        <f>IFERROR(VLOOKUP($B432,'Raw Stats'!$BC$3:$BR$5288,8,FALSE),0)</f>
        <v>61</v>
      </c>
      <c r="CX432">
        <f>IFERROR(VLOOKUP($B432,'Raw Stats'!$BC$3:$BR$5288,9,FALSE),0)</f>
        <v>53</v>
      </c>
      <c r="CY432">
        <f>IFERROR(VLOOKUP($B432,'Raw Stats'!$BC$3:$BR$5288,10,FALSE),0)</f>
        <v>27</v>
      </c>
      <c r="CZ432">
        <f>IFERROR(VLOOKUP($B432,'Raw Stats'!$BC$3:$BR$5288,11,FALSE)+VLOOKUP($B432,'Raw Stats'!$BC$3:$BR$5288,12,FALSE),0)</f>
        <v>0</v>
      </c>
      <c r="DA432">
        <f>IFERROR(VLOOKUP($B432,'Raw Stats'!$BC$3:$BR$5288,13,FALSE)+VLOOKUP($B432,'Raw Stats'!$BC$3:$BR$5288,14,FALSE),0)</f>
        <v>0</v>
      </c>
      <c r="DB432">
        <f>IFERROR(VLOOKUP($B432,'Raw Stats'!$BC$3:$BR$5288,15,FALSE),0)</f>
        <v>0</v>
      </c>
      <c r="DC432">
        <f>IFERROR(VLOOKUP($B432,'Raw Stats'!$BC$3:$BR$5288,16,FALSE),0)</f>
        <v>51</v>
      </c>
      <c r="DE432">
        <f>IFERROR(VLOOKUP($B432,'Raw Stats'!$AK$3:$AZ$528,3,FALSE),0)</f>
        <v>76</v>
      </c>
      <c r="DF432">
        <f>IFERROR(VLOOKUP($B432,'Raw Stats'!$AK$3:$AZ$528,4,FALSE),0)</f>
        <v>4</v>
      </c>
      <c r="DG432">
        <f>IFERROR(VLOOKUP($B432,'Raw Stats'!$AK$3:$AZ$528,5,FALSE),0)</f>
        <v>13</v>
      </c>
      <c r="DH432">
        <f>IFERROR(VLOOKUP($B432,'Raw Stats'!$AK$3:$AZ$528,6,FALSE),0)</f>
        <v>17</v>
      </c>
      <c r="DI432">
        <f>IFERROR(VLOOKUP($B432,'Raw Stats'!$AK$3:$AZ$528,7,FALSE),0)</f>
        <v>4</v>
      </c>
      <c r="DJ432">
        <f>IFERROR(VLOOKUP($B432,'Raw Stats'!$AK$3:$AZ$528,8,FALSE),0)</f>
        <v>47</v>
      </c>
      <c r="DK432">
        <f>IFERROR(VLOOKUP($B432,'Raw Stats'!$AK$3:$AZ$528,9,FALSE),0)</f>
        <v>93</v>
      </c>
      <c r="DL432">
        <f>IFERROR(VLOOKUP($B432,'Raw Stats'!$AK$3:$AZ$528,10,FALSE),0)</f>
        <v>49</v>
      </c>
      <c r="DM432">
        <f>IFERROR(VLOOKUP($B432,'Raw Stats'!$AK$3:$AZ$528,11,FALSE)+VLOOKUP($B432,'Raw Stats'!$AK$3:$AZ$528,12,FALSE),0)</f>
        <v>0</v>
      </c>
      <c r="DN432">
        <f>IFERROR(VLOOKUP($B432,'Raw Stats'!$AK$3:$AZ$528,13,FALSE)+VLOOKUP($B432,'Raw Stats'!$AK$3:$AZ$528,14,FALSE),0)</f>
        <v>1</v>
      </c>
      <c r="DO432">
        <f>IFERROR(VLOOKUP($B432,'Raw Stats'!$AK$3:$AZ$528,15,FALSE),0)</f>
        <v>3</v>
      </c>
      <c r="DP432">
        <f>IFERROR(VLOOKUP($B432,'Raw Stats'!$AK$3:$AZ$528,16,FALSE),0)</f>
        <v>80</v>
      </c>
      <c r="DR432">
        <f>IFERROR(VLOOKUP($B432,'Raw Stats'!$S$3:$AH$528,3,FALSE),0)</f>
        <v>0</v>
      </c>
      <c r="DS432">
        <f>IFERROR(VLOOKUP($B432,'Raw Stats'!$S$3:$AH$528,4,FALSE),0)</f>
        <v>0</v>
      </c>
      <c r="DT432">
        <f>IFERROR(VLOOKUP($B432,'Raw Stats'!$S$3:$AH$528,5,FALSE),0)</f>
        <v>0</v>
      </c>
      <c r="DU432">
        <f>IFERROR(VLOOKUP($B432,'Raw Stats'!$S$3:$AH$528,6,FALSE),0)</f>
        <v>0</v>
      </c>
      <c r="DV432">
        <f>IFERROR(VLOOKUP($B432,'Raw Stats'!$S$3:$AH$528,7,FALSE),0)</f>
        <v>0</v>
      </c>
      <c r="DW432">
        <f>IFERROR(VLOOKUP($B432,'Raw Stats'!$S$3:$AH$528,8,FALSE),0)</f>
        <v>0</v>
      </c>
      <c r="DX432">
        <f>IFERROR(VLOOKUP($B432,'Raw Stats'!$S$3:$AH$528,9,FALSE),0)</f>
        <v>0</v>
      </c>
      <c r="DY432">
        <f>IFERROR(VLOOKUP($B432,'Raw Stats'!$S$3:$AH$528,10,FALSE),0)</f>
        <v>0</v>
      </c>
      <c r="DZ432">
        <f>IFERROR(VLOOKUP($B432,'Raw Stats'!$S$3:$AH$528,11,FALSE)+VLOOKUP($B432,'Raw Stats'!$S$3:$AH$528,12,FALSE),0)</f>
        <v>0</v>
      </c>
      <c r="EA432">
        <f>IFERROR(VLOOKUP($B432,'Raw Stats'!$S$3:$AH$528,13,FALSE)+VLOOKUP($B432,'Raw Stats'!$S$3:$AH$528,14,FALSE),0)</f>
        <v>0</v>
      </c>
      <c r="EB432">
        <f>IFERROR(VLOOKUP($B432,'Raw Stats'!$S$3:$AH$528,15,FALSE),0)</f>
        <v>0</v>
      </c>
      <c r="EC432">
        <f>IFERROR(VLOOKUP($B432,'Raw Stats'!$S$3:$AH$528,16,FALSE),0)</f>
        <v>0</v>
      </c>
    </row>
    <row r="433" spans="1:133" x14ac:dyDescent="0.2">
      <c r="A433">
        <f>IFERROR(VLOOKUP(B433,Sheet2!$W$1:$X$300,2,FALSE),301)</f>
        <v>301</v>
      </c>
      <c r="B433" t="s">
        <v>392</v>
      </c>
      <c r="C433">
        <f t="shared" si="30"/>
        <v>0.42974617694700223</v>
      </c>
      <c r="D433">
        <f t="shared" si="31"/>
        <v>0.42762066331099507</v>
      </c>
      <c r="E433">
        <f t="shared" si="32"/>
        <v>0.50850550598436806</v>
      </c>
      <c r="F433">
        <f t="shared" si="33"/>
        <v>0.47316821823917987</v>
      </c>
      <c r="G433">
        <f t="shared" si="34"/>
        <v>0.58211011640368837</v>
      </c>
      <c r="J433">
        <f>BS433*'Value Calculations'!$D$3</f>
        <v>0.4077354286260379</v>
      </c>
      <c r="K433">
        <f>BT433*'Value Calculations'!$D$4</f>
        <v>1.9536762242678996</v>
      </c>
      <c r="L433">
        <f>BU433*'Value Calculations'!$D$5</f>
        <v>1.8573667353704508</v>
      </c>
      <c r="M433">
        <f>BV433*'Value Calculations'!$D$6</f>
        <v>-0.12506493191936285</v>
      </c>
      <c r="N433">
        <f>BW433*'Value Calculations'!$D$7</f>
        <v>3.8669345904020833</v>
      </c>
      <c r="O433">
        <f>BX433*'Value Calculations'!$D$8</f>
        <v>13.156135964246783</v>
      </c>
      <c r="P433">
        <f>BY433*'Value Calculations'!$D$9</f>
        <v>3.6526227127879851</v>
      </c>
      <c r="Q433">
        <f>BZ433*'Value Calculations'!$D$10</f>
        <v>0</v>
      </c>
      <c r="R433">
        <f>CA433*'Value Calculations'!$D$11</f>
        <v>0.9907141480249374</v>
      </c>
      <c r="S433">
        <f>CB433*'Value Calculations'!$D$12</f>
        <v>0.81388273958941404</v>
      </c>
      <c r="T433">
        <f>CC433*'Value Calculations'!$D$13</f>
        <v>3.5082287748939289</v>
      </c>
      <c r="V433">
        <f>CF433*'Value Calculations'!$D$3</f>
        <v>2.0386771431301893</v>
      </c>
      <c r="W433">
        <f>CG433*'Value Calculations'!$D$4</f>
        <v>1.9536762242678996</v>
      </c>
      <c r="X433">
        <f>CH433*'Value Calculations'!$D$5</f>
        <v>2.9187191555821368</v>
      </c>
      <c r="Y433">
        <f>CI433*'Value Calculations'!$D$6</f>
        <v>-2.0010389107098057</v>
      </c>
      <c r="Z433">
        <f>CJ433*'Value Calculations'!$D$7</f>
        <v>4.0427043445112689</v>
      </c>
      <c r="AA433">
        <f>CK433*'Value Calculations'!$D$8</f>
        <v>13.65937613774256</v>
      </c>
      <c r="AB433">
        <f>CL433*'Value Calculations'!$D$9</f>
        <v>7.431197932913487</v>
      </c>
      <c r="AC433">
        <f>CM433*'Value Calculations'!$D$10</f>
        <v>0</v>
      </c>
      <c r="AD433">
        <f>CN433*'Value Calculations'!$D$11</f>
        <v>0</v>
      </c>
      <c r="AE433">
        <f>CO433*'Value Calculations'!$D$12</f>
        <v>0</v>
      </c>
      <c r="AF433">
        <f>CP433*'Value Calculations'!$D$13</f>
        <v>5.0215823640638586</v>
      </c>
      <c r="AH433">
        <f>CS433*'Value Calculations'!$D$3</f>
        <v>1.2232062858781136</v>
      </c>
      <c r="AI433">
        <f>CT433*'Value Calculations'!$D$4</f>
        <v>1.9536762242678996</v>
      </c>
      <c r="AJ433">
        <f>CU433*'Value Calculations'!$D$5</f>
        <v>2.3880429454762941</v>
      </c>
      <c r="AK433">
        <f>CV433*'Value Calculations'!$D$6</f>
        <v>-0.12506493191936285</v>
      </c>
      <c r="AL433">
        <f>CW433*'Value Calculations'!$D$7</f>
        <v>2.4607765575285985</v>
      </c>
      <c r="AM433">
        <f>CX433*'Value Calculations'!$D$8</f>
        <v>7.6923855091497577</v>
      </c>
      <c r="AN433">
        <f>CY433*'Value Calculations'!$D$9</f>
        <v>4.6602427714881189</v>
      </c>
      <c r="AO433">
        <f>CZ433*'Value Calculations'!$D$10</f>
        <v>0</v>
      </c>
      <c r="AP433">
        <f>DA433*'Value Calculations'!$D$11</f>
        <v>0.9907141480249374</v>
      </c>
      <c r="AQ433">
        <f>DB433*'Value Calculations'!$D$12</f>
        <v>0</v>
      </c>
      <c r="AR433">
        <f>DC433*'Value Calculations'!$D$13</f>
        <v>3.1642847773553084</v>
      </c>
      <c r="AT433">
        <f>DF433*'Value Calculations'!$D$3</f>
        <v>2.0386771431301893</v>
      </c>
      <c r="AU433">
        <f>DG433*'Value Calculations'!$D$4</f>
        <v>4.2329651525804488</v>
      </c>
      <c r="AV433">
        <f>DH433*'Value Calculations'!$D$5</f>
        <v>4.7760858909525883</v>
      </c>
      <c r="AW433">
        <f>DI433*'Value Calculations'!$D$6</f>
        <v>-0.75038959151617712</v>
      </c>
      <c r="AX433">
        <f>DJ433*'Value Calculations'!$D$7</f>
        <v>2.9880858198561553</v>
      </c>
      <c r="AY433">
        <f>DK433*'Value Calculations'!$D$8</f>
        <v>11.646415443759446</v>
      </c>
      <c r="AZ433">
        <f>DL433*'Value Calculations'!$D$9</f>
        <v>5.6678628301882528</v>
      </c>
      <c r="BA433">
        <f>DM433*'Value Calculations'!$D$10</f>
        <v>0</v>
      </c>
      <c r="BB433">
        <f>DN433*'Value Calculations'!$D$11</f>
        <v>2.9721424440748123</v>
      </c>
      <c r="BC433">
        <f>DO433*'Value Calculations'!$D$12</f>
        <v>0</v>
      </c>
      <c r="BD433">
        <f>DP433*'Value Calculations'!$D$13</f>
        <v>5.2279487625870313</v>
      </c>
      <c r="BF433">
        <f>DS433*'Value Calculations'!$D$3</f>
        <v>1.6309417145041516</v>
      </c>
      <c r="BG433">
        <f>DT433*'Value Calculations'!$D$4</f>
        <v>3.5817397444911494</v>
      </c>
      <c r="BH433">
        <f>DU433*'Value Calculations'!$D$5</f>
        <v>3.980071575793823</v>
      </c>
      <c r="BI433">
        <f>DV433*'Value Calculations'!$D$6</f>
        <v>-0.62532465959681427</v>
      </c>
      <c r="BJ433">
        <f>DW433*'Value Calculations'!$D$7</f>
        <v>6.679250656149053</v>
      </c>
      <c r="BK433">
        <f>DX433*'Value Calculations'!$D$8</f>
        <v>12.293438523968305</v>
      </c>
      <c r="BL433">
        <f>DY433*'Value Calculations'!$D$9</f>
        <v>8.0609604696010706</v>
      </c>
      <c r="BM433">
        <f>DZ433*'Value Calculations'!$D$10</f>
        <v>0</v>
      </c>
      <c r="BN433">
        <f>EA433*'Value Calculations'!$D$11</f>
        <v>3.9628565920997496</v>
      </c>
      <c r="BO433">
        <f>EB433*'Value Calculations'!$D$12</f>
        <v>0.81388273958941404</v>
      </c>
      <c r="BP433">
        <f>EC433*'Value Calculations'!$D$13</f>
        <v>6.1909919556951687</v>
      </c>
      <c r="BR433">
        <f>IFERROR(VLOOKUP($B433,'Raw Stats'!$CM$3:$DC$884,3,FALSE),0)</f>
        <v>70</v>
      </c>
      <c r="BS433">
        <f>IFERROR(VLOOKUP($B433,'Raw Stats'!$CM$3:$DC$884,4,FALSE),0)</f>
        <v>1</v>
      </c>
      <c r="BT433">
        <f>IFERROR(VLOOKUP($B433,'Raw Stats'!$CM$3:$DC$884,5,FALSE),0)</f>
        <v>6</v>
      </c>
      <c r="BU433">
        <f>IFERROR(VLOOKUP($B433,'Raw Stats'!$CM$3:$DC$884,6,FALSE),0)</f>
        <v>7</v>
      </c>
      <c r="BV433">
        <f>IFERROR(VLOOKUP($B433,'Raw Stats'!$CM$3:$DC$884,7,FALSE),0)</f>
        <v>-1</v>
      </c>
      <c r="BW433">
        <f>IFERROR(VLOOKUP($B433,'Raw Stats'!$CM$3:$DC$884,8,FALSE),0)</f>
        <v>44</v>
      </c>
      <c r="BX433">
        <f>IFERROR(VLOOKUP($B433,'Raw Stats'!$CM$3:$DC$884,9,FALSE),0)</f>
        <v>183</v>
      </c>
      <c r="BY433">
        <f>IFERROR(VLOOKUP($B433,'Raw Stats'!$CM$3:$DC$884,10,FALSE),0)</f>
        <v>29</v>
      </c>
      <c r="BZ433">
        <f>IFERROR(VLOOKUP($B433,'Raw Stats'!$CM$3:$DC$884,11,FALSE)+VLOOKUP($B433,'Raw Stats'!$CM$3:$DC$884,12,FALSE),0)</f>
        <v>0</v>
      </c>
      <c r="CA433">
        <f>IFERROR(VLOOKUP($B433,'Raw Stats'!$CM$3:$DC$884,13,FALSE)+VLOOKUP($B433,'Raw Stats'!$CM$3:$DC$884,14,FALSE),0)</f>
        <v>1</v>
      </c>
      <c r="CB433">
        <f>IFERROR(VLOOKUP($B433,'Raw Stats'!$CM$3:$DC$884,15,FALSE),0)</f>
        <v>1</v>
      </c>
      <c r="CC433">
        <f>IFERROR(VLOOKUP($B433,'Raw Stats'!$CM$3:$DC$884,16,FALSE),0)</f>
        <v>51</v>
      </c>
      <c r="CE433">
        <f>IFERROR(VLOOKUP($B433,'Raw Stats'!$BU$3:$CJ$528,3,FALSE),0)</f>
        <v>82</v>
      </c>
      <c r="CF433">
        <f>IFERROR(VLOOKUP($B433,'Raw Stats'!$BU$3:$CJ$528,4,FALSE),0)</f>
        <v>5</v>
      </c>
      <c r="CG433">
        <f>IFERROR(VLOOKUP($B433,'Raw Stats'!$BU$3:$CJ$5288,5,FALSE),0)</f>
        <v>6</v>
      </c>
      <c r="CH433">
        <f>IFERROR(VLOOKUP($B433,'Raw Stats'!$BU$3:$CJ$528,6,FALSE),0)</f>
        <v>11</v>
      </c>
      <c r="CI433">
        <f>IFERROR(VLOOKUP($B433,'Raw Stats'!$BU$3:$CJ$528,7,FALSE),0)</f>
        <v>-16</v>
      </c>
      <c r="CJ433">
        <f>IFERROR(VLOOKUP($B433,'Raw Stats'!$BU$3:$CJ$528,8,FALSE),0)</f>
        <v>46</v>
      </c>
      <c r="CK433">
        <f>IFERROR(VLOOKUP($B433,'Raw Stats'!$BU$3:$CJ$528,9,FALSE),0)</f>
        <v>190</v>
      </c>
      <c r="CL433">
        <f>IFERROR(VLOOKUP($B433,'Raw Stats'!$BU$3:$CJ$528,10,FALSE),0)</f>
        <v>59</v>
      </c>
      <c r="CM433">
        <f>IFERROR(VLOOKUP($B433,'Raw Stats'!$BU$3:$CJ$528,11,FALSE)+VLOOKUP($B433,'Raw Stats'!$BU$3:$CJ$528,12,FALSE),0)</f>
        <v>0</v>
      </c>
      <c r="CN433">
        <f>IFERROR(VLOOKUP($B433,'Raw Stats'!$BU$3:$CJ$528,13,FALSE)+VLOOKUP($B433,'Raw Stats'!$BU$3:$CJ$528,14,FALSE),0)</f>
        <v>0</v>
      </c>
      <c r="CO433">
        <f>IFERROR(VLOOKUP($B433,'Raw Stats'!$BU$3:$CJ$528,15,FALSE),0)</f>
        <v>0</v>
      </c>
      <c r="CP433">
        <f>IFERROR(VLOOKUP($B433,'Raw Stats'!$BU$3:$CJ$528,16,FALSE),0)</f>
        <v>73</v>
      </c>
      <c r="CR433">
        <f>IFERROR(VLOOKUP($B433,'Raw Stats'!$BC$3:$BR$528,3,FALSE),0)</f>
        <v>48</v>
      </c>
      <c r="CS433">
        <f>IFERROR(VLOOKUP($B433,'Raw Stats'!$BC$3:$BR$528,4,FALSE),0)</f>
        <v>3</v>
      </c>
      <c r="CT433">
        <f>IFERROR(VLOOKUP($B433,'Raw Stats'!$BC$3:$BR$5288,5,FALSE),0)</f>
        <v>6</v>
      </c>
      <c r="CU433">
        <f>IFERROR(VLOOKUP($B433,'Raw Stats'!$BC$3:$BR$52888,6,FALSE),0)</f>
        <v>9</v>
      </c>
      <c r="CV433">
        <f>IFERROR(VLOOKUP($B433,'Raw Stats'!$BC$3:$BR$5288,7,FALSE),0)</f>
        <v>-1</v>
      </c>
      <c r="CW433">
        <f>IFERROR(VLOOKUP($B433,'Raw Stats'!$BC$3:$BR$5288,8,FALSE),0)</f>
        <v>28</v>
      </c>
      <c r="CX433">
        <f>IFERROR(VLOOKUP($B433,'Raw Stats'!$BC$3:$BR$5288,9,FALSE),0)</f>
        <v>107</v>
      </c>
      <c r="CY433">
        <f>IFERROR(VLOOKUP($B433,'Raw Stats'!$BC$3:$BR$5288,10,FALSE),0)</f>
        <v>37</v>
      </c>
      <c r="CZ433">
        <f>IFERROR(VLOOKUP($B433,'Raw Stats'!$BC$3:$BR$5288,11,FALSE)+VLOOKUP($B433,'Raw Stats'!$BC$3:$BR$5288,12,FALSE),0)</f>
        <v>0</v>
      </c>
      <c r="DA433">
        <f>IFERROR(VLOOKUP($B433,'Raw Stats'!$BC$3:$BR$5288,13,FALSE)+VLOOKUP($B433,'Raw Stats'!$BC$3:$BR$5288,14,FALSE),0)</f>
        <v>1</v>
      </c>
      <c r="DB433">
        <f>IFERROR(VLOOKUP($B433,'Raw Stats'!$BC$3:$BR$5288,15,FALSE),0)</f>
        <v>0</v>
      </c>
      <c r="DC433">
        <f>IFERROR(VLOOKUP($B433,'Raw Stats'!$BC$3:$BR$5288,16,FALSE),0)</f>
        <v>46</v>
      </c>
      <c r="DE433">
        <f>IFERROR(VLOOKUP($B433,'Raw Stats'!$AK$3:$AZ$528,3,FALSE),0)</f>
        <v>82</v>
      </c>
      <c r="DF433">
        <f>IFERROR(VLOOKUP($B433,'Raw Stats'!$AK$3:$AZ$528,4,FALSE),0)</f>
        <v>5</v>
      </c>
      <c r="DG433">
        <f>IFERROR(VLOOKUP($B433,'Raw Stats'!$AK$3:$AZ$528,5,FALSE),0)</f>
        <v>13</v>
      </c>
      <c r="DH433">
        <f>IFERROR(VLOOKUP($B433,'Raw Stats'!$AK$3:$AZ$528,6,FALSE),0)</f>
        <v>18</v>
      </c>
      <c r="DI433">
        <f>IFERROR(VLOOKUP($B433,'Raw Stats'!$AK$3:$AZ$528,7,FALSE),0)</f>
        <v>-6</v>
      </c>
      <c r="DJ433">
        <f>IFERROR(VLOOKUP($B433,'Raw Stats'!$AK$3:$AZ$528,8,FALSE),0)</f>
        <v>34</v>
      </c>
      <c r="DK433">
        <f>IFERROR(VLOOKUP($B433,'Raw Stats'!$AK$3:$AZ$528,9,FALSE),0)</f>
        <v>162</v>
      </c>
      <c r="DL433">
        <f>IFERROR(VLOOKUP($B433,'Raw Stats'!$AK$3:$AZ$528,10,FALSE),0)</f>
        <v>45</v>
      </c>
      <c r="DM433">
        <f>IFERROR(VLOOKUP($B433,'Raw Stats'!$AK$3:$AZ$528,11,FALSE)+VLOOKUP($B433,'Raw Stats'!$AK$3:$AZ$528,12,FALSE),0)</f>
        <v>0</v>
      </c>
      <c r="DN433">
        <f>IFERROR(VLOOKUP($B433,'Raw Stats'!$AK$3:$AZ$528,13,FALSE)+VLOOKUP($B433,'Raw Stats'!$AK$3:$AZ$528,14,FALSE),0)</f>
        <v>3</v>
      </c>
      <c r="DO433">
        <f>IFERROR(VLOOKUP($B433,'Raw Stats'!$AK$3:$AZ$528,15,FALSE),0)</f>
        <v>0</v>
      </c>
      <c r="DP433">
        <f>IFERROR(VLOOKUP($B433,'Raw Stats'!$AK$3:$AZ$528,16,FALSE),0)</f>
        <v>76</v>
      </c>
      <c r="DR433">
        <f>IFERROR(VLOOKUP($B433,'Raw Stats'!$S$3:$AH$528,3,FALSE),0)</f>
        <v>80</v>
      </c>
      <c r="DS433">
        <f>IFERROR(VLOOKUP($B433,'Raw Stats'!$S$3:$AH$528,4,FALSE),0)</f>
        <v>4</v>
      </c>
      <c r="DT433">
        <f>IFERROR(VLOOKUP($B433,'Raw Stats'!$S$3:$AH$528,5,FALSE),0)</f>
        <v>11</v>
      </c>
      <c r="DU433">
        <f>IFERROR(VLOOKUP($B433,'Raw Stats'!$S$3:$AH$528,6,FALSE),0)</f>
        <v>15</v>
      </c>
      <c r="DV433">
        <f>IFERROR(VLOOKUP($B433,'Raw Stats'!$S$3:$AH$528,7,FALSE),0)</f>
        <v>-5</v>
      </c>
      <c r="DW433">
        <f>IFERROR(VLOOKUP($B433,'Raw Stats'!$S$3:$AH$528,8,FALSE),0)</f>
        <v>76</v>
      </c>
      <c r="DX433">
        <f>IFERROR(VLOOKUP($B433,'Raw Stats'!$S$3:$AH$528,9,FALSE),0)</f>
        <v>171</v>
      </c>
      <c r="DY433">
        <f>IFERROR(VLOOKUP($B433,'Raw Stats'!$S$3:$AH$528,10,FALSE),0)</f>
        <v>64</v>
      </c>
      <c r="DZ433">
        <f>IFERROR(VLOOKUP($B433,'Raw Stats'!$S$3:$AH$528,11,FALSE)+VLOOKUP($B433,'Raw Stats'!$S$3:$AH$528,12,FALSE),0)</f>
        <v>0</v>
      </c>
      <c r="EA433">
        <f>IFERROR(VLOOKUP($B433,'Raw Stats'!$S$3:$AH$528,13,FALSE)+VLOOKUP($B433,'Raw Stats'!$S$3:$AH$528,14,FALSE),0)</f>
        <v>4</v>
      </c>
      <c r="EB433">
        <f>IFERROR(VLOOKUP($B433,'Raw Stats'!$S$3:$AH$528,15,FALSE),0)</f>
        <v>1</v>
      </c>
      <c r="EC433">
        <f>IFERROR(VLOOKUP($B433,'Raw Stats'!$S$3:$AH$528,16,FALSE),0)</f>
        <v>90</v>
      </c>
    </row>
    <row r="434" spans="1:133" x14ac:dyDescent="0.2">
      <c r="A434">
        <f>IFERROR(VLOOKUP(B434,Sheet2!$W$1:$X$300,2,FALSE),301)</f>
        <v>301</v>
      </c>
      <c r="B434" t="s">
        <v>366</v>
      </c>
      <c r="C434">
        <f t="shared" si="30"/>
        <v>0.4261845622773478</v>
      </c>
      <c r="D434">
        <f t="shared" si="31"/>
        <v>0.48458372481390699</v>
      </c>
      <c r="E434">
        <f t="shared" si="32"/>
        <v>0.46267270429074947</v>
      </c>
      <c r="F434">
        <f t="shared" si="33"/>
        <v>0.57303760030653306</v>
      </c>
      <c r="G434">
        <f t="shared" si="34"/>
        <v>0</v>
      </c>
      <c r="J434">
        <f>BS434*'Value Calculations'!$D$3</f>
        <v>2.4464125717562273</v>
      </c>
      <c r="K434">
        <f>BT434*'Value Calculations'!$D$4</f>
        <v>2.2792889283125497</v>
      </c>
      <c r="L434">
        <f>BU434*'Value Calculations'!$D$5</f>
        <v>3.4493953656879803</v>
      </c>
      <c r="M434">
        <f>BV434*'Value Calculations'!$D$6</f>
        <v>-0.62532465959681427</v>
      </c>
      <c r="N434">
        <f>BW434*'Value Calculations'!$D$7</f>
        <v>1.4940429099280776</v>
      </c>
      <c r="O434">
        <f>BX434*'Value Calculations'!$D$8</f>
        <v>2.2286350540527335</v>
      </c>
      <c r="P434">
        <f>BY434*'Value Calculations'!$D$9</f>
        <v>10.076200587001338</v>
      </c>
      <c r="Q434">
        <f>BZ434*'Value Calculations'!$D$10</f>
        <v>0.36531647407620471</v>
      </c>
      <c r="R434">
        <f>CA434*'Value Calculations'!$D$11</f>
        <v>1.9814282960498748</v>
      </c>
      <c r="S434">
        <f>CB434*'Value Calculations'!$D$12</f>
        <v>0.81388273958941404</v>
      </c>
      <c r="T434">
        <f>CC434*'Value Calculations'!$D$13</f>
        <v>4.4712719680020658</v>
      </c>
      <c r="V434">
        <f>CF434*'Value Calculations'!$D$3</f>
        <v>3.2618834290083032</v>
      </c>
      <c r="W434">
        <f>CG434*'Value Calculations'!$D$4</f>
        <v>4.2329651525804488</v>
      </c>
      <c r="X434">
        <f>CH434*'Value Calculations'!$D$5</f>
        <v>5.5721002061113527</v>
      </c>
      <c r="Y434">
        <f>CI434*'Value Calculations'!$D$6</f>
        <v>-1.8759739787904428</v>
      </c>
      <c r="Z434">
        <f>CJ434*'Value Calculations'!$D$7</f>
        <v>1.7576975410918561</v>
      </c>
      <c r="AA434">
        <f>CK434*'Value Calculations'!$D$8</f>
        <v>1.9410692406265744</v>
      </c>
      <c r="AB434">
        <f>CL434*'Value Calculations'!$D$9</f>
        <v>11.209773153038988</v>
      </c>
      <c r="AC434">
        <f>CM434*'Value Calculations'!$D$10</f>
        <v>1.4612658963048188</v>
      </c>
      <c r="AD434">
        <f>CN434*'Value Calculations'!$D$11</f>
        <v>1.9814282960498748</v>
      </c>
      <c r="AE434">
        <f>CO434*'Value Calculations'!$D$12</f>
        <v>0.81388273958941404</v>
      </c>
      <c r="AF434">
        <f>CP434*'Value Calculations'!$D$13</f>
        <v>5.5031039606179277</v>
      </c>
      <c r="AH434">
        <f>CS434*'Value Calculations'!$D$3</f>
        <v>1.6309417145041516</v>
      </c>
      <c r="AI434">
        <f>CT434*'Value Calculations'!$D$4</f>
        <v>3.2561270404464993</v>
      </c>
      <c r="AJ434">
        <f>CU434*'Value Calculations'!$D$5</f>
        <v>3.7147334707409017</v>
      </c>
      <c r="AK434">
        <f>CV434*'Value Calculations'!$D$6</f>
        <v>0</v>
      </c>
      <c r="AL434">
        <f>CW434*'Value Calculations'!$D$7</f>
        <v>0.70307901643674242</v>
      </c>
      <c r="AM434">
        <f>CX434*'Value Calculations'!$D$8</f>
        <v>1.5816119738438754</v>
      </c>
      <c r="AN434">
        <f>CY434*'Value Calculations'!$D$9</f>
        <v>5.541910322850736</v>
      </c>
      <c r="AO434">
        <f>CZ434*'Value Calculations'!$D$10</f>
        <v>0.73063294815240942</v>
      </c>
      <c r="AP434">
        <f>DA434*'Value Calculations'!$D$11</f>
        <v>0.9907141480249374</v>
      </c>
      <c r="AQ434">
        <f>DB434*'Value Calculations'!$D$12</f>
        <v>0</v>
      </c>
      <c r="AR434">
        <f>DC434*'Value Calculations'!$D$13</f>
        <v>4.0585391709557221</v>
      </c>
      <c r="AT434">
        <f>DF434*'Value Calculations'!$D$3</f>
        <v>3.2618834290083032</v>
      </c>
      <c r="AU434">
        <f>DG434*'Value Calculations'!$D$4</f>
        <v>4.8841905606697491</v>
      </c>
      <c r="AV434">
        <f>DH434*'Value Calculations'!$D$5</f>
        <v>6.1027764162171954</v>
      </c>
      <c r="AW434">
        <f>DI434*'Value Calculations'!$D$6</f>
        <v>1.1255843872742657</v>
      </c>
      <c r="AX434">
        <f>DJ434*'Value Calculations'!$D$7</f>
        <v>0.87884877054592803</v>
      </c>
      <c r="AY434">
        <f>DK434*'Value Calculations'!$D$8</f>
        <v>3.45078976111391</v>
      </c>
      <c r="AZ434">
        <f>DL434*'Value Calculations'!$D$9</f>
        <v>10.831915631026439</v>
      </c>
      <c r="BA434">
        <f>DM434*'Value Calculations'!$D$10</f>
        <v>0</v>
      </c>
      <c r="BB434">
        <f>DN434*'Value Calculations'!$D$11</f>
        <v>2.9721424440748123</v>
      </c>
      <c r="BC434">
        <f>DO434*'Value Calculations'!$D$12</f>
        <v>1.6277654791788281</v>
      </c>
      <c r="BD434">
        <f>DP434*'Value Calculations'!$D$13</f>
        <v>7.841923143880547</v>
      </c>
      <c r="BF434">
        <f>DS434*'Value Calculations'!$D$3</f>
        <v>0</v>
      </c>
      <c r="BG434">
        <f>DT434*'Value Calculations'!$D$4</f>
        <v>0</v>
      </c>
      <c r="BH434">
        <f>DU434*'Value Calculations'!$D$5</f>
        <v>0</v>
      </c>
      <c r="BI434">
        <f>DV434*'Value Calculations'!$D$6</f>
        <v>0</v>
      </c>
      <c r="BJ434">
        <f>DW434*'Value Calculations'!$D$7</f>
        <v>0</v>
      </c>
      <c r="BK434">
        <f>DX434*'Value Calculations'!$D$8</f>
        <v>0</v>
      </c>
      <c r="BL434">
        <f>DY434*'Value Calculations'!$D$9</f>
        <v>0</v>
      </c>
      <c r="BM434">
        <f>DZ434*'Value Calculations'!$D$10</f>
        <v>0</v>
      </c>
      <c r="BN434">
        <f>EA434*'Value Calculations'!$D$11</f>
        <v>0</v>
      </c>
      <c r="BO434">
        <f>EB434*'Value Calculations'!$D$12</f>
        <v>0</v>
      </c>
      <c r="BP434">
        <f>EC434*'Value Calculations'!$D$13</f>
        <v>0</v>
      </c>
      <c r="BR434">
        <f>IFERROR(VLOOKUP($B434,'Raw Stats'!$CM$3:$DC$884,3,FALSE),0)</f>
        <v>68</v>
      </c>
      <c r="BS434">
        <f>IFERROR(VLOOKUP($B434,'Raw Stats'!$CM$3:$DC$884,4,FALSE),0)</f>
        <v>6</v>
      </c>
      <c r="BT434">
        <f>IFERROR(VLOOKUP($B434,'Raw Stats'!$CM$3:$DC$884,5,FALSE),0)</f>
        <v>7</v>
      </c>
      <c r="BU434">
        <f>IFERROR(VLOOKUP($B434,'Raw Stats'!$CM$3:$DC$884,6,FALSE),0)</f>
        <v>13</v>
      </c>
      <c r="BV434">
        <f>IFERROR(VLOOKUP($B434,'Raw Stats'!$CM$3:$DC$884,7,FALSE),0)</f>
        <v>-5</v>
      </c>
      <c r="BW434">
        <f>IFERROR(VLOOKUP($B434,'Raw Stats'!$CM$3:$DC$884,8,FALSE),0)</f>
        <v>17</v>
      </c>
      <c r="BX434">
        <f>IFERROR(VLOOKUP($B434,'Raw Stats'!$CM$3:$DC$884,9,FALSE),0)</f>
        <v>31</v>
      </c>
      <c r="BY434">
        <f>IFERROR(VLOOKUP($B434,'Raw Stats'!$CM$3:$DC$884,10,FALSE),0)</f>
        <v>80</v>
      </c>
      <c r="BZ434">
        <f>IFERROR(VLOOKUP($B434,'Raw Stats'!$CM$3:$DC$884,11,FALSE)+VLOOKUP($B434,'Raw Stats'!$CM$3:$DC$884,12,FALSE),0)</f>
        <v>1</v>
      </c>
      <c r="CA434">
        <f>IFERROR(VLOOKUP($B434,'Raw Stats'!$CM$3:$DC$884,13,FALSE)+VLOOKUP($B434,'Raw Stats'!$CM$3:$DC$884,14,FALSE),0)</f>
        <v>2</v>
      </c>
      <c r="CB434">
        <f>IFERROR(VLOOKUP($B434,'Raw Stats'!$CM$3:$DC$884,15,FALSE),0)</f>
        <v>1</v>
      </c>
      <c r="CC434">
        <f>IFERROR(VLOOKUP($B434,'Raw Stats'!$CM$3:$DC$884,16,FALSE),0)</f>
        <v>65</v>
      </c>
      <c r="CE434">
        <f>IFERROR(VLOOKUP($B434,'Raw Stats'!$BU$3:$CJ$528,3,FALSE),0)</f>
        <v>74</v>
      </c>
      <c r="CF434">
        <f>IFERROR(VLOOKUP($B434,'Raw Stats'!$BU$3:$CJ$528,4,FALSE),0)</f>
        <v>8</v>
      </c>
      <c r="CG434">
        <f>IFERROR(VLOOKUP($B434,'Raw Stats'!$BU$3:$CJ$5288,5,FALSE),0)</f>
        <v>13</v>
      </c>
      <c r="CH434">
        <f>IFERROR(VLOOKUP($B434,'Raw Stats'!$BU$3:$CJ$528,6,FALSE),0)</f>
        <v>21</v>
      </c>
      <c r="CI434">
        <f>IFERROR(VLOOKUP($B434,'Raw Stats'!$BU$3:$CJ$528,7,FALSE),0)</f>
        <v>-15</v>
      </c>
      <c r="CJ434">
        <f>IFERROR(VLOOKUP($B434,'Raw Stats'!$BU$3:$CJ$528,8,FALSE),0)</f>
        <v>20</v>
      </c>
      <c r="CK434">
        <f>IFERROR(VLOOKUP($B434,'Raw Stats'!$BU$3:$CJ$528,9,FALSE),0)</f>
        <v>27</v>
      </c>
      <c r="CL434">
        <f>IFERROR(VLOOKUP($B434,'Raw Stats'!$BU$3:$CJ$528,10,FALSE),0)</f>
        <v>89</v>
      </c>
      <c r="CM434">
        <f>IFERROR(VLOOKUP($B434,'Raw Stats'!$BU$3:$CJ$528,11,FALSE)+VLOOKUP($B434,'Raw Stats'!$BU$3:$CJ$528,12,FALSE),0)</f>
        <v>4</v>
      </c>
      <c r="CN434">
        <f>IFERROR(VLOOKUP($B434,'Raw Stats'!$BU$3:$CJ$528,13,FALSE)+VLOOKUP($B434,'Raw Stats'!$BU$3:$CJ$528,14,FALSE),0)</f>
        <v>2</v>
      </c>
      <c r="CO434">
        <f>IFERROR(VLOOKUP($B434,'Raw Stats'!$BU$3:$CJ$528,15,FALSE),0)</f>
        <v>1</v>
      </c>
      <c r="CP434">
        <f>IFERROR(VLOOKUP($B434,'Raw Stats'!$BU$3:$CJ$528,16,FALSE),0)</f>
        <v>80</v>
      </c>
      <c r="CR434">
        <f>IFERROR(VLOOKUP($B434,'Raw Stats'!$BC$3:$BR$528,3,FALSE),0)</f>
        <v>48</v>
      </c>
      <c r="CS434">
        <f>IFERROR(VLOOKUP($B434,'Raw Stats'!$BC$3:$BR$528,4,FALSE),0)</f>
        <v>4</v>
      </c>
      <c r="CT434">
        <f>IFERROR(VLOOKUP($B434,'Raw Stats'!$BC$3:$BR$5288,5,FALSE),0)</f>
        <v>10</v>
      </c>
      <c r="CU434">
        <f>IFERROR(VLOOKUP($B434,'Raw Stats'!$BC$3:$BR$52888,6,FALSE),0)</f>
        <v>14</v>
      </c>
      <c r="CV434">
        <f>IFERROR(VLOOKUP($B434,'Raw Stats'!$BC$3:$BR$5288,7,FALSE),0)</f>
        <v>0</v>
      </c>
      <c r="CW434">
        <f>IFERROR(VLOOKUP($B434,'Raw Stats'!$BC$3:$BR$5288,8,FALSE),0)</f>
        <v>8</v>
      </c>
      <c r="CX434">
        <f>IFERROR(VLOOKUP($B434,'Raw Stats'!$BC$3:$BR$5288,9,FALSE),0)</f>
        <v>22</v>
      </c>
      <c r="CY434">
        <f>IFERROR(VLOOKUP($B434,'Raw Stats'!$BC$3:$BR$5288,10,FALSE),0)</f>
        <v>44</v>
      </c>
      <c r="CZ434">
        <f>IFERROR(VLOOKUP($B434,'Raw Stats'!$BC$3:$BR$5288,11,FALSE)+VLOOKUP($B434,'Raw Stats'!$BC$3:$BR$5288,12,FALSE),0)</f>
        <v>2</v>
      </c>
      <c r="DA434">
        <f>IFERROR(VLOOKUP($B434,'Raw Stats'!$BC$3:$BR$5288,13,FALSE)+VLOOKUP($B434,'Raw Stats'!$BC$3:$BR$5288,14,FALSE),0)</f>
        <v>1</v>
      </c>
      <c r="DB434">
        <f>IFERROR(VLOOKUP($B434,'Raw Stats'!$BC$3:$BR$5288,15,FALSE),0)</f>
        <v>0</v>
      </c>
      <c r="DC434">
        <f>IFERROR(VLOOKUP($B434,'Raw Stats'!$BC$3:$BR$5288,16,FALSE),0)</f>
        <v>59</v>
      </c>
      <c r="DE434">
        <f>IFERROR(VLOOKUP($B434,'Raw Stats'!$AK$3:$AZ$528,3,FALSE),0)</f>
        <v>75</v>
      </c>
      <c r="DF434">
        <f>IFERROR(VLOOKUP($B434,'Raw Stats'!$AK$3:$AZ$528,4,FALSE),0)</f>
        <v>8</v>
      </c>
      <c r="DG434">
        <f>IFERROR(VLOOKUP($B434,'Raw Stats'!$AK$3:$AZ$528,5,FALSE),0)</f>
        <v>15</v>
      </c>
      <c r="DH434">
        <f>IFERROR(VLOOKUP($B434,'Raw Stats'!$AK$3:$AZ$528,6,FALSE),0)</f>
        <v>23</v>
      </c>
      <c r="DI434">
        <f>IFERROR(VLOOKUP($B434,'Raw Stats'!$AK$3:$AZ$528,7,FALSE),0)</f>
        <v>9</v>
      </c>
      <c r="DJ434">
        <f>IFERROR(VLOOKUP($B434,'Raw Stats'!$AK$3:$AZ$528,8,FALSE),0)</f>
        <v>10</v>
      </c>
      <c r="DK434">
        <f>IFERROR(VLOOKUP($B434,'Raw Stats'!$AK$3:$AZ$528,9,FALSE),0)</f>
        <v>48</v>
      </c>
      <c r="DL434">
        <f>IFERROR(VLOOKUP($B434,'Raw Stats'!$AK$3:$AZ$528,10,FALSE),0)</f>
        <v>86</v>
      </c>
      <c r="DM434">
        <f>IFERROR(VLOOKUP($B434,'Raw Stats'!$AK$3:$AZ$528,11,FALSE)+VLOOKUP($B434,'Raw Stats'!$AK$3:$AZ$528,12,FALSE),0)</f>
        <v>0</v>
      </c>
      <c r="DN434">
        <f>IFERROR(VLOOKUP($B434,'Raw Stats'!$AK$3:$AZ$528,13,FALSE)+VLOOKUP($B434,'Raw Stats'!$AK$3:$AZ$528,14,FALSE),0)</f>
        <v>3</v>
      </c>
      <c r="DO434">
        <f>IFERROR(VLOOKUP($B434,'Raw Stats'!$AK$3:$AZ$528,15,FALSE),0)</f>
        <v>2</v>
      </c>
      <c r="DP434">
        <f>IFERROR(VLOOKUP($B434,'Raw Stats'!$AK$3:$AZ$528,16,FALSE),0)</f>
        <v>114</v>
      </c>
      <c r="DR434">
        <f>IFERROR(VLOOKUP($B434,'Raw Stats'!$S$3:$AH$528,3,FALSE),0)</f>
        <v>0</v>
      </c>
      <c r="DS434">
        <f>IFERROR(VLOOKUP($B434,'Raw Stats'!$S$3:$AH$528,4,FALSE),0)</f>
        <v>0</v>
      </c>
      <c r="DT434">
        <f>IFERROR(VLOOKUP($B434,'Raw Stats'!$S$3:$AH$528,5,FALSE),0)</f>
        <v>0</v>
      </c>
      <c r="DU434">
        <f>IFERROR(VLOOKUP($B434,'Raw Stats'!$S$3:$AH$528,6,FALSE),0)</f>
        <v>0</v>
      </c>
      <c r="DV434">
        <f>IFERROR(VLOOKUP($B434,'Raw Stats'!$S$3:$AH$528,7,FALSE),0)</f>
        <v>0</v>
      </c>
      <c r="DW434">
        <f>IFERROR(VLOOKUP($B434,'Raw Stats'!$S$3:$AH$528,8,FALSE),0)</f>
        <v>0</v>
      </c>
      <c r="DX434">
        <f>IFERROR(VLOOKUP($B434,'Raw Stats'!$S$3:$AH$528,9,FALSE),0)</f>
        <v>0</v>
      </c>
      <c r="DY434">
        <f>IFERROR(VLOOKUP($B434,'Raw Stats'!$S$3:$AH$528,10,FALSE),0)</f>
        <v>0</v>
      </c>
      <c r="DZ434">
        <f>IFERROR(VLOOKUP($B434,'Raw Stats'!$S$3:$AH$528,11,FALSE)+VLOOKUP($B434,'Raw Stats'!$S$3:$AH$528,12,FALSE),0)</f>
        <v>0</v>
      </c>
      <c r="EA434">
        <f>IFERROR(VLOOKUP($B434,'Raw Stats'!$S$3:$AH$528,13,FALSE)+VLOOKUP($B434,'Raw Stats'!$S$3:$AH$528,14,FALSE),0)</f>
        <v>0</v>
      </c>
      <c r="EB434">
        <f>IFERROR(VLOOKUP($B434,'Raw Stats'!$S$3:$AH$528,15,FALSE),0)</f>
        <v>0</v>
      </c>
      <c r="EC434">
        <f>IFERROR(VLOOKUP($B434,'Raw Stats'!$S$3:$AH$528,16,FALSE),0)</f>
        <v>0</v>
      </c>
    </row>
    <row r="435" spans="1:133" x14ac:dyDescent="0.2">
      <c r="A435">
        <f>IFERROR(VLOOKUP(B435,Sheet2!$W$1:$X$300,2,FALSE),301)</f>
        <v>301</v>
      </c>
      <c r="B435" t="s">
        <v>778</v>
      </c>
      <c r="C435">
        <f t="shared" si="30"/>
        <v>0.42515483739301724</v>
      </c>
      <c r="D435">
        <f t="shared" si="31"/>
        <v>0</v>
      </c>
      <c r="E435">
        <f t="shared" si="32"/>
        <v>0</v>
      </c>
      <c r="F435">
        <f t="shared" si="33"/>
        <v>0</v>
      </c>
      <c r="G435">
        <f t="shared" si="34"/>
        <v>0</v>
      </c>
      <c r="J435">
        <f>BS435*'Value Calculations'!$D$3</f>
        <v>0.8154708572520758</v>
      </c>
      <c r="K435">
        <f>BT435*'Value Calculations'!$D$4</f>
        <v>0.65122540808929985</v>
      </c>
      <c r="L435">
        <f>BU435*'Value Calculations'!$D$5</f>
        <v>1.0613524202116862</v>
      </c>
      <c r="M435">
        <f>BV435*'Value Calculations'!$D$6</f>
        <v>-0.87545452343553998</v>
      </c>
      <c r="N435">
        <f>BW435*'Value Calculations'!$D$7</f>
        <v>0.87884877054592803</v>
      </c>
      <c r="O435">
        <f>BX435*'Value Calculations'!$D$8</f>
        <v>1.8691777872700346</v>
      </c>
      <c r="P435">
        <f>BY435*'Value Calculations'!$D$9</f>
        <v>4.0304802348005353</v>
      </c>
      <c r="Q435">
        <f>BZ435*'Value Calculations'!$D$10</f>
        <v>0.36531647407620471</v>
      </c>
      <c r="R435">
        <f>CA435*'Value Calculations'!$D$11</f>
        <v>0</v>
      </c>
      <c r="S435">
        <f>CB435*'Value Calculations'!$D$12</f>
        <v>0</v>
      </c>
      <c r="T435">
        <f>CC435*'Value Calculations'!$D$13</f>
        <v>2.6827631808012398</v>
      </c>
      <c r="V435">
        <f>CF435*'Value Calculations'!$D$3</f>
        <v>0</v>
      </c>
      <c r="W435">
        <f>CG435*'Value Calculations'!$D$4</f>
        <v>0</v>
      </c>
      <c r="X435">
        <f>CH435*'Value Calculations'!$D$5</f>
        <v>0</v>
      </c>
      <c r="Y435">
        <f>CI435*'Value Calculations'!$D$6</f>
        <v>0</v>
      </c>
      <c r="Z435">
        <f>CJ435*'Value Calculations'!$D$7</f>
        <v>0</v>
      </c>
      <c r="AA435">
        <f>CK435*'Value Calculations'!$D$8</f>
        <v>0</v>
      </c>
      <c r="AB435">
        <f>CL435*'Value Calculations'!$D$9</f>
        <v>0</v>
      </c>
      <c r="AC435">
        <f>CM435*'Value Calculations'!$D$10</f>
        <v>0</v>
      </c>
      <c r="AD435">
        <f>CN435*'Value Calculations'!$D$11</f>
        <v>0</v>
      </c>
      <c r="AE435">
        <f>CO435*'Value Calculations'!$D$12</f>
        <v>0</v>
      </c>
      <c r="AF435">
        <f>CP435*'Value Calculations'!$D$13</f>
        <v>0</v>
      </c>
      <c r="AH435">
        <f>CS435*'Value Calculations'!$D$3</f>
        <v>0</v>
      </c>
      <c r="AI435">
        <f>CT435*'Value Calculations'!$D$4</f>
        <v>0</v>
      </c>
      <c r="AJ435">
        <f>CU435*'Value Calculations'!$D$5</f>
        <v>0</v>
      </c>
      <c r="AK435">
        <f>CV435*'Value Calculations'!$D$6</f>
        <v>0</v>
      </c>
      <c r="AL435">
        <f>CW435*'Value Calculations'!$D$7</f>
        <v>0</v>
      </c>
      <c r="AM435">
        <f>CX435*'Value Calculations'!$D$8</f>
        <v>0</v>
      </c>
      <c r="AN435">
        <f>CY435*'Value Calculations'!$D$9</f>
        <v>0</v>
      </c>
      <c r="AO435">
        <f>CZ435*'Value Calculations'!$D$10</f>
        <v>0</v>
      </c>
      <c r="AP435">
        <f>DA435*'Value Calculations'!$D$11</f>
        <v>0</v>
      </c>
      <c r="AQ435">
        <f>DB435*'Value Calculations'!$D$12</f>
        <v>0</v>
      </c>
      <c r="AR435">
        <f>DC435*'Value Calculations'!$D$13</f>
        <v>0</v>
      </c>
      <c r="AT435">
        <f>DF435*'Value Calculations'!$D$3</f>
        <v>0</v>
      </c>
      <c r="AU435">
        <f>DG435*'Value Calculations'!$D$4</f>
        <v>0</v>
      </c>
      <c r="AV435">
        <f>DH435*'Value Calculations'!$D$5</f>
        <v>0</v>
      </c>
      <c r="AW435">
        <f>DI435*'Value Calculations'!$D$6</f>
        <v>0</v>
      </c>
      <c r="AX435">
        <f>DJ435*'Value Calculations'!$D$7</f>
        <v>0</v>
      </c>
      <c r="AY435">
        <f>DK435*'Value Calculations'!$D$8</f>
        <v>0</v>
      </c>
      <c r="AZ435">
        <f>DL435*'Value Calculations'!$D$9</f>
        <v>0</v>
      </c>
      <c r="BA435">
        <f>DM435*'Value Calculations'!$D$10</f>
        <v>0</v>
      </c>
      <c r="BB435">
        <f>DN435*'Value Calculations'!$D$11</f>
        <v>0</v>
      </c>
      <c r="BC435">
        <f>DO435*'Value Calculations'!$D$12</f>
        <v>0</v>
      </c>
      <c r="BD435">
        <f>DP435*'Value Calculations'!$D$13</f>
        <v>0</v>
      </c>
      <c r="BF435">
        <f>DS435*'Value Calculations'!$D$3</f>
        <v>0</v>
      </c>
      <c r="BG435">
        <f>DT435*'Value Calculations'!$D$4</f>
        <v>0</v>
      </c>
      <c r="BH435">
        <f>DU435*'Value Calculations'!$D$5</f>
        <v>0</v>
      </c>
      <c r="BI435">
        <f>DV435*'Value Calculations'!$D$6</f>
        <v>0</v>
      </c>
      <c r="BJ435">
        <f>DW435*'Value Calculations'!$D$7</f>
        <v>0</v>
      </c>
      <c r="BK435">
        <f>DX435*'Value Calculations'!$D$8</f>
        <v>0</v>
      </c>
      <c r="BL435">
        <f>DY435*'Value Calculations'!$D$9</f>
        <v>0</v>
      </c>
      <c r="BM435">
        <f>DZ435*'Value Calculations'!$D$10</f>
        <v>0</v>
      </c>
      <c r="BN435">
        <f>EA435*'Value Calculations'!$D$11</f>
        <v>0</v>
      </c>
      <c r="BO435">
        <f>EB435*'Value Calculations'!$D$12</f>
        <v>0</v>
      </c>
      <c r="BP435">
        <f>EC435*'Value Calculations'!$D$13</f>
        <v>0</v>
      </c>
      <c r="BR435">
        <f>IFERROR(VLOOKUP($B435,'Raw Stats'!$CM$3:$DC$884,3,FALSE),0)</f>
        <v>27</v>
      </c>
      <c r="BS435">
        <f>IFERROR(VLOOKUP($B435,'Raw Stats'!$CM$3:$DC$884,4,FALSE),0)</f>
        <v>2</v>
      </c>
      <c r="BT435">
        <f>IFERROR(VLOOKUP($B435,'Raw Stats'!$CM$3:$DC$884,5,FALSE),0)</f>
        <v>2</v>
      </c>
      <c r="BU435">
        <f>IFERROR(VLOOKUP($B435,'Raw Stats'!$CM$3:$DC$884,6,FALSE),0)</f>
        <v>4</v>
      </c>
      <c r="BV435">
        <f>IFERROR(VLOOKUP($B435,'Raw Stats'!$CM$3:$DC$884,7,FALSE),0)</f>
        <v>-7</v>
      </c>
      <c r="BW435">
        <f>IFERROR(VLOOKUP($B435,'Raw Stats'!$CM$3:$DC$884,8,FALSE),0)</f>
        <v>10</v>
      </c>
      <c r="BX435">
        <f>IFERROR(VLOOKUP($B435,'Raw Stats'!$CM$3:$DC$884,9,FALSE),0)</f>
        <v>26</v>
      </c>
      <c r="BY435">
        <f>IFERROR(VLOOKUP($B435,'Raw Stats'!$CM$3:$DC$884,10,FALSE),0)</f>
        <v>32</v>
      </c>
      <c r="BZ435">
        <f>IFERROR(VLOOKUP($B435,'Raw Stats'!$CM$3:$DC$884,11,FALSE)+VLOOKUP($B435,'Raw Stats'!$CM$3:$DC$884,12,FALSE),0)</f>
        <v>1</v>
      </c>
      <c r="CA435">
        <f>IFERROR(VLOOKUP($B435,'Raw Stats'!$CM$3:$DC$884,13,FALSE)+VLOOKUP($B435,'Raw Stats'!$CM$3:$DC$884,14,FALSE),0)</f>
        <v>0</v>
      </c>
      <c r="CB435">
        <f>IFERROR(VLOOKUP($B435,'Raw Stats'!$CM$3:$DC$884,15,FALSE),0)</f>
        <v>0</v>
      </c>
      <c r="CC435">
        <f>IFERROR(VLOOKUP($B435,'Raw Stats'!$CM$3:$DC$884,16,FALSE),0)</f>
        <v>39</v>
      </c>
      <c r="CE435">
        <f>IFERROR(VLOOKUP($B435,'Raw Stats'!$BU$3:$CJ$528,3,FALSE),0)</f>
        <v>0</v>
      </c>
      <c r="CF435">
        <f>IFERROR(VLOOKUP($B435,'Raw Stats'!$BU$3:$CJ$528,4,FALSE),0)</f>
        <v>0</v>
      </c>
      <c r="CG435">
        <f>IFERROR(VLOOKUP($B435,'Raw Stats'!$BU$3:$CJ$5288,5,FALSE),0)</f>
        <v>0</v>
      </c>
      <c r="CH435">
        <f>IFERROR(VLOOKUP($B435,'Raw Stats'!$BU$3:$CJ$528,6,FALSE),0)</f>
        <v>0</v>
      </c>
      <c r="CI435">
        <f>IFERROR(VLOOKUP($B435,'Raw Stats'!$BU$3:$CJ$528,7,FALSE),0)</f>
        <v>0</v>
      </c>
      <c r="CJ435">
        <f>IFERROR(VLOOKUP($B435,'Raw Stats'!$BU$3:$CJ$528,8,FALSE),0)</f>
        <v>0</v>
      </c>
      <c r="CK435">
        <f>IFERROR(VLOOKUP($B435,'Raw Stats'!$BU$3:$CJ$528,9,FALSE),0)</f>
        <v>0</v>
      </c>
      <c r="CL435">
        <f>IFERROR(VLOOKUP($B435,'Raw Stats'!$BU$3:$CJ$528,10,FALSE),0)</f>
        <v>0</v>
      </c>
      <c r="CM435">
        <f>IFERROR(VLOOKUP($B435,'Raw Stats'!$BU$3:$CJ$528,11,FALSE)+VLOOKUP($B435,'Raw Stats'!$BU$3:$CJ$528,12,FALSE),0)</f>
        <v>0</v>
      </c>
      <c r="CN435">
        <f>IFERROR(VLOOKUP($B435,'Raw Stats'!$BU$3:$CJ$528,13,FALSE)+VLOOKUP($B435,'Raw Stats'!$BU$3:$CJ$528,14,FALSE),0)</f>
        <v>0</v>
      </c>
      <c r="CO435">
        <f>IFERROR(VLOOKUP($B435,'Raw Stats'!$BU$3:$CJ$528,15,FALSE),0)</f>
        <v>0</v>
      </c>
      <c r="CP435">
        <f>IFERROR(VLOOKUP($B435,'Raw Stats'!$BU$3:$CJ$528,16,FALSE),0)</f>
        <v>0</v>
      </c>
      <c r="CR435">
        <f>IFERROR(VLOOKUP($B435,'Raw Stats'!$BC$3:$BR$528,3,FALSE),0)</f>
        <v>0</v>
      </c>
      <c r="CS435">
        <f>IFERROR(VLOOKUP($B435,'Raw Stats'!$BC$3:$BR$528,4,FALSE),0)</f>
        <v>0</v>
      </c>
      <c r="CT435">
        <f>IFERROR(VLOOKUP($B435,'Raw Stats'!$BC$3:$BR$5288,5,FALSE),0)</f>
        <v>0</v>
      </c>
      <c r="CU435">
        <f>IFERROR(VLOOKUP($B435,'Raw Stats'!$BC$3:$BR$52888,6,FALSE),0)</f>
        <v>0</v>
      </c>
      <c r="CV435">
        <f>IFERROR(VLOOKUP($B435,'Raw Stats'!$BC$3:$BR$5288,7,FALSE),0)</f>
        <v>0</v>
      </c>
      <c r="CW435">
        <f>IFERROR(VLOOKUP($B435,'Raw Stats'!$BC$3:$BR$5288,8,FALSE),0)</f>
        <v>0</v>
      </c>
      <c r="CX435">
        <f>IFERROR(VLOOKUP($B435,'Raw Stats'!$BC$3:$BR$5288,9,FALSE),0)</f>
        <v>0</v>
      </c>
      <c r="CY435">
        <f>IFERROR(VLOOKUP($B435,'Raw Stats'!$BC$3:$BR$5288,10,FALSE),0)</f>
        <v>0</v>
      </c>
      <c r="CZ435">
        <f>IFERROR(VLOOKUP($B435,'Raw Stats'!$BC$3:$BR$5288,11,FALSE)+VLOOKUP($B435,'Raw Stats'!$BC$3:$BR$5288,12,FALSE),0)</f>
        <v>0</v>
      </c>
      <c r="DA435">
        <f>IFERROR(VLOOKUP($B435,'Raw Stats'!$BC$3:$BR$5288,13,FALSE)+VLOOKUP($B435,'Raw Stats'!$BC$3:$BR$5288,14,FALSE),0)</f>
        <v>0</v>
      </c>
      <c r="DB435">
        <f>IFERROR(VLOOKUP($B435,'Raw Stats'!$BC$3:$BR$5288,15,FALSE),0)</f>
        <v>0</v>
      </c>
      <c r="DC435">
        <f>IFERROR(VLOOKUP($B435,'Raw Stats'!$BC$3:$BR$5288,16,FALSE),0)</f>
        <v>0</v>
      </c>
      <c r="DE435">
        <f>IFERROR(VLOOKUP($B435,'Raw Stats'!$AK$3:$AZ$528,3,FALSE),0)</f>
        <v>0</v>
      </c>
      <c r="DF435">
        <f>IFERROR(VLOOKUP($B435,'Raw Stats'!$AK$3:$AZ$528,4,FALSE),0)</f>
        <v>0</v>
      </c>
      <c r="DG435">
        <f>IFERROR(VLOOKUP($B435,'Raw Stats'!$AK$3:$AZ$528,5,FALSE),0)</f>
        <v>0</v>
      </c>
      <c r="DH435">
        <f>IFERROR(VLOOKUP($B435,'Raw Stats'!$AK$3:$AZ$528,6,FALSE),0)</f>
        <v>0</v>
      </c>
      <c r="DI435">
        <f>IFERROR(VLOOKUP($B435,'Raw Stats'!$AK$3:$AZ$528,7,FALSE),0)</f>
        <v>0</v>
      </c>
      <c r="DJ435">
        <f>IFERROR(VLOOKUP($B435,'Raw Stats'!$AK$3:$AZ$528,8,FALSE),0)</f>
        <v>0</v>
      </c>
      <c r="DK435">
        <f>IFERROR(VLOOKUP($B435,'Raw Stats'!$AK$3:$AZ$528,9,FALSE),0)</f>
        <v>0</v>
      </c>
      <c r="DL435">
        <f>IFERROR(VLOOKUP($B435,'Raw Stats'!$AK$3:$AZ$528,10,FALSE),0)</f>
        <v>0</v>
      </c>
      <c r="DM435">
        <f>IFERROR(VLOOKUP($B435,'Raw Stats'!$AK$3:$AZ$528,11,FALSE)+VLOOKUP($B435,'Raw Stats'!$AK$3:$AZ$528,12,FALSE),0)</f>
        <v>0</v>
      </c>
      <c r="DN435">
        <f>IFERROR(VLOOKUP($B435,'Raw Stats'!$AK$3:$AZ$528,13,FALSE)+VLOOKUP($B435,'Raw Stats'!$AK$3:$AZ$528,14,FALSE),0)</f>
        <v>0</v>
      </c>
      <c r="DO435">
        <f>IFERROR(VLOOKUP($B435,'Raw Stats'!$AK$3:$AZ$528,15,FALSE),0)</f>
        <v>0</v>
      </c>
      <c r="DP435">
        <f>IFERROR(VLOOKUP($B435,'Raw Stats'!$AK$3:$AZ$528,16,FALSE),0)</f>
        <v>0</v>
      </c>
      <c r="DR435">
        <f>IFERROR(VLOOKUP($B435,'Raw Stats'!$S$3:$AH$528,3,FALSE),0)</f>
        <v>0</v>
      </c>
      <c r="DS435">
        <f>IFERROR(VLOOKUP($B435,'Raw Stats'!$S$3:$AH$528,4,FALSE),0)</f>
        <v>0</v>
      </c>
      <c r="DT435">
        <f>IFERROR(VLOOKUP($B435,'Raw Stats'!$S$3:$AH$528,5,FALSE),0)</f>
        <v>0</v>
      </c>
      <c r="DU435">
        <f>IFERROR(VLOOKUP($B435,'Raw Stats'!$S$3:$AH$528,6,FALSE),0)</f>
        <v>0</v>
      </c>
      <c r="DV435">
        <f>IFERROR(VLOOKUP($B435,'Raw Stats'!$S$3:$AH$528,7,FALSE),0)</f>
        <v>0</v>
      </c>
      <c r="DW435">
        <f>IFERROR(VLOOKUP($B435,'Raw Stats'!$S$3:$AH$528,8,FALSE),0)</f>
        <v>0</v>
      </c>
      <c r="DX435">
        <f>IFERROR(VLOOKUP($B435,'Raw Stats'!$S$3:$AH$528,9,FALSE),0)</f>
        <v>0</v>
      </c>
      <c r="DY435">
        <f>IFERROR(VLOOKUP($B435,'Raw Stats'!$S$3:$AH$528,10,FALSE),0)</f>
        <v>0</v>
      </c>
      <c r="DZ435">
        <f>IFERROR(VLOOKUP($B435,'Raw Stats'!$S$3:$AH$528,11,FALSE)+VLOOKUP($B435,'Raw Stats'!$S$3:$AH$528,12,FALSE),0)</f>
        <v>0</v>
      </c>
      <c r="EA435">
        <f>IFERROR(VLOOKUP($B435,'Raw Stats'!$S$3:$AH$528,13,FALSE)+VLOOKUP($B435,'Raw Stats'!$S$3:$AH$528,14,FALSE),0)</f>
        <v>0</v>
      </c>
      <c r="EB435">
        <f>IFERROR(VLOOKUP($B435,'Raw Stats'!$S$3:$AH$528,15,FALSE),0)</f>
        <v>0</v>
      </c>
      <c r="EC435">
        <f>IFERROR(VLOOKUP($B435,'Raw Stats'!$S$3:$AH$528,16,FALSE),0)</f>
        <v>0</v>
      </c>
    </row>
    <row r="436" spans="1:133" x14ac:dyDescent="0.2">
      <c r="A436">
        <f>IFERROR(VLOOKUP(B436,Sheet2!$W$1:$X$300,2,FALSE),301)</f>
        <v>301</v>
      </c>
      <c r="B436" t="s">
        <v>320</v>
      </c>
      <c r="C436">
        <f t="shared" si="30"/>
        <v>0.41849439493164053</v>
      </c>
      <c r="D436">
        <f t="shared" si="31"/>
        <v>0.5487020518200354</v>
      </c>
      <c r="E436">
        <f t="shared" si="32"/>
        <v>0.63180450757723372</v>
      </c>
      <c r="F436">
        <f t="shared" si="33"/>
        <v>0.85231243045971272</v>
      </c>
      <c r="G436">
        <f t="shared" si="34"/>
        <v>0.91480488032565721</v>
      </c>
      <c r="J436">
        <f>BS436*'Value Calculations'!$D$3</f>
        <v>2.0386771431301893</v>
      </c>
      <c r="K436">
        <f>BT436*'Value Calculations'!$D$4</f>
        <v>2.9305143364018491</v>
      </c>
      <c r="L436">
        <f>BU436*'Value Calculations'!$D$5</f>
        <v>3.7147334707409017</v>
      </c>
      <c r="M436">
        <f>BV436*'Value Calculations'!$D$6</f>
        <v>-1.3757142511129914</v>
      </c>
      <c r="N436">
        <f>BW436*'Value Calculations'!$D$7</f>
        <v>0.87884877054592803</v>
      </c>
      <c r="O436">
        <f>BX436*'Value Calculations'!$D$8</f>
        <v>0.79080598692193771</v>
      </c>
      <c r="P436">
        <f>BY436*'Value Calculations'!$D$9</f>
        <v>1.385477580712684</v>
      </c>
      <c r="Q436">
        <f>BZ436*'Value Calculations'!$D$10</f>
        <v>2.1918988444572283</v>
      </c>
      <c r="R436">
        <f>CA436*'Value Calculations'!$D$11</f>
        <v>0</v>
      </c>
      <c r="S436">
        <f>CB436*'Value Calculations'!$D$12</f>
        <v>0.81388273958941404</v>
      </c>
      <c r="T436">
        <f>CC436*'Value Calculations'!$D$13</f>
        <v>3.3706511758784807</v>
      </c>
      <c r="V436">
        <f>CF436*'Value Calculations'!$D$3</f>
        <v>4.8928251435124546</v>
      </c>
      <c r="W436">
        <f>CG436*'Value Calculations'!$D$4</f>
        <v>3.2561270404464993</v>
      </c>
      <c r="X436">
        <f>CH436*'Value Calculations'!$D$5</f>
        <v>5.8374383111642736</v>
      </c>
      <c r="Y436">
        <f>CI436*'Value Calculations'!$D$6</f>
        <v>1.75090904687108</v>
      </c>
      <c r="Z436">
        <f>CJ436*'Value Calculations'!$D$7</f>
        <v>0.87884877054592803</v>
      </c>
      <c r="AA436">
        <f>CK436*'Value Calculations'!$D$8</f>
        <v>0.64702308020885813</v>
      </c>
      <c r="AB436">
        <f>CL436*'Value Calculations'!$D$9</f>
        <v>1.7633351027252342</v>
      </c>
      <c r="AC436">
        <f>CM436*'Value Calculations'!$D$10</f>
        <v>0.73063294815240942</v>
      </c>
      <c r="AD436">
        <f>CN436*'Value Calculations'!$D$11</f>
        <v>0</v>
      </c>
      <c r="AE436">
        <f>CO436*'Value Calculations'!$D$12</f>
        <v>1.6277654791788281</v>
      </c>
      <c r="AF436">
        <f>CP436*'Value Calculations'!$D$13</f>
        <v>4.952793564556135</v>
      </c>
      <c r="AH436">
        <f>CS436*'Value Calculations'!$D$3</f>
        <v>3.2618834290083032</v>
      </c>
      <c r="AI436">
        <f>CT436*'Value Calculations'!$D$4</f>
        <v>3.2561270404464993</v>
      </c>
      <c r="AJ436">
        <f>CU436*'Value Calculations'!$D$5</f>
        <v>4.7760858909525883</v>
      </c>
      <c r="AK436">
        <f>CV436*'Value Calculations'!$D$6</f>
        <v>0.87545452343553998</v>
      </c>
      <c r="AL436">
        <f>CW436*'Value Calculations'!$D$7</f>
        <v>2.6365463116377841</v>
      </c>
      <c r="AM436">
        <f>CX436*'Value Calculations'!$D$8</f>
        <v>0.43134872013923875</v>
      </c>
      <c r="AN436">
        <f>CY436*'Value Calculations'!$D$9</f>
        <v>1.6373825953877175</v>
      </c>
      <c r="AO436">
        <f>CZ436*'Value Calculations'!$D$10</f>
        <v>1.4612658963048188</v>
      </c>
      <c r="AP436">
        <f>DA436*'Value Calculations'!$D$11</f>
        <v>0</v>
      </c>
      <c r="AQ436">
        <f>DB436*'Value Calculations'!$D$12</f>
        <v>0.81388273958941404</v>
      </c>
      <c r="AR436">
        <f>DC436*'Value Calculations'!$D$13</f>
        <v>6.1222031561874442</v>
      </c>
      <c r="AT436">
        <f>DF436*'Value Calculations'!$D$3</f>
        <v>2.8541480003822652</v>
      </c>
      <c r="AU436">
        <f>DG436*'Value Calculations'!$D$4</f>
        <v>6.5122540808929985</v>
      </c>
      <c r="AV436">
        <f>DH436*'Value Calculations'!$D$5</f>
        <v>7.1641288364288815</v>
      </c>
      <c r="AW436">
        <f>DI436*'Value Calculations'!$D$6</f>
        <v>1.2506493191936285</v>
      </c>
      <c r="AX436">
        <f>DJ436*'Value Calculations'!$D$7</f>
        <v>1.9334672952010417</v>
      </c>
      <c r="AY436">
        <f>DK436*'Value Calculations'!$D$8</f>
        <v>0.43134872013923875</v>
      </c>
      <c r="AZ436">
        <f>DL436*'Value Calculations'!$D$9</f>
        <v>1.7633351027252342</v>
      </c>
      <c r="BA436">
        <f>DM436*'Value Calculations'!$D$10</f>
        <v>2.9225317926096377</v>
      </c>
      <c r="BB436">
        <f>DN436*'Value Calculations'!$D$11</f>
        <v>0.9907141480249374</v>
      </c>
      <c r="BC436">
        <f>DO436*'Value Calculations'!$D$12</f>
        <v>0.81388273958941404</v>
      </c>
      <c r="BD436">
        <f>DP436*'Value Calculations'!$D$13</f>
        <v>6.6037247527415133</v>
      </c>
      <c r="BF436">
        <f>DS436*'Value Calculations'!$D$3</f>
        <v>8.9701794297728341</v>
      </c>
      <c r="BG436">
        <f>DT436*'Value Calculations'!$D$4</f>
        <v>13.024508161785997</v>
      </c>
      <c r="BH436">
        <f>DU436*'Value Calculations'!$D$5</f>
        <v>16.450962513281137</v>
      </c>
      <c r="BI436">
        <f>DV436*'Value Calculations'!$D$6</f>
        <v>-1.2506493191936285</v>
      </c>
      <c r="BJ436">
        <f>DW436*'Value Calculations'!$D$7</f>
        <v>4.5700136068388257</v>
      </c>
      <c r="BK436">
        <f>DX436*'Value Calculations'!$D$8</f>
        <v>2.4443094141223529</v>
      </c>
      <c r="BL436">
        <f>DY436*'Value Calculations'!$D$9</f>
        <v>3.0228601761004015</v>
      </c>
      <c r="BM436">
        <f>DZ436*'Value Calculations'!$D$10</f>
        <v>5.1144306370668655</v>
      </c>
      <c r="BN436">
        <f>EA436*'Value Calculations'!$D$11</f>
        <v>0</v>
      </c>
      <c r="BO436">
        <f>EB436*'Value Calculations'!$D$12</f>
        <v>3.2555309583576562</v>
      </c>
      <c r="BP436">
        <f>EC436*'Value Calculations'!$D$13</f>
        <v>15.752635087268818</v>
      </c>
      <c r="BR436">
        <f>IFERROR(VLOOKUP($B436,'Raw Stats'!$CM$3:$DC$884,3,FALSE),0)</f>
        <v>40</v>
      </c>
      <c r="BS436">
        <f>IFERROR(VLOOKUP($B436,'Raw Stats'!$CM$3:$DC$884,4,FALSE),0)</f>
        <v>5</v>
      </c>
      <c r="BT436">
        <f>IFERROR(VLOOKUP($B436,'Raw Stats'!$CM$3:$DC$884,5,FALSE),0)</f>
        <v>9</v>
      </c>
      <c r="BU436">
        <f>IFERROR(VLOOKUP($B436,'Raw Stats'!$CM$3:$DC$884,6,FALSE),0)</f>
        <v>14</v>
      </c>
      <c r="BV436">
        <f>IFERROR(VLOOKUP($B436,'Raw Stats'!$CM$3:$DC$884,7,FALSE),0)</f>
        <v>-11</v>
      </c>
      <c r="BW436">
        <f>IFERROR(VLOOKUP($B436,'Raw Stats'!$CM$3:$DC$884,8,FALSE),0)</f>
        <v>10</v>
      </c>
      <c r="BX436">
        <f>IFERROR(VLOOKUP($B436,'Raw Stats'!$CM$3:$DC$884,9,FALSE),0)</f>
        <v>11</v>
      </c>
      <c r="BY436">
        <f>IFERROR(VLOOKUP($B436,'Raw Stats'!$CM$3:$DC$884,10,FALSE),0)</f>
        <v>11</v>
      </c>
      <c r="BZ436">
        <f>IFERROR(VLOOKUP($B436,'Raw Stats'!$CM$3:$DC$884,11,FALSE)+VLOOKUP($B436,'Raw Stats'!$CM$3:$DC$884,12,FALSE),0)</f>
        <v>6</v>
      </c>
      <c r="CA436">
        <f>IFERROR(VLOOKUP($B436,'Raw Stats'!$CM$3:$DC$884,13,FALSE)+VLOOKUP($B436,'Raw Stats'!$CM$3:$DC$884,14,FALSE),0)</f>
        <v>0</v>
      </c>
      <c r="CB436">
        <f>IFERROR(VLOOKUP($B436,'Raw Stats'!$CM$3:$DC$884,15,FALSE),0)</f>
        <v>1</v>
      </c>
      <c r="CC436">
        <f>IFERROR(VLOOKUP($B436,'Raw Stats'!$CM$3:$DC$884,16,FALSE),0)</f>
        <v>49</v>
      </c>
      <c r="CE436">
        <f>IFERROR(VLOOKUP($B436,'Raw Stats'!$BU$3:$CJ$528,3,FALSE),0)</f>
        <v>48</v>
      </c>
      <c r="CF436">
        <f>IFERROR(VLOOKUP($B436,'Raw Stats'!$BU$3:$CJ$528,4,FALSE),0)</f>
        <v>12</v>
      </c>
      <c r="CG436">
        <f>IFERROR(VLOOKUP($B436,'Raw Stats'!$BU$3:$CJ$5288,5,FALSE),0)</f>
        <v>10</v>
      </c>
      <c r="CH436">
        <f>IFERROR(VLOOKUP($B436,'Raw Stats'!$BU$3:$CJ$528,6,FALSE),0)</f>
        <v>22</v>
      </c>
      <c r="CI436">
        <f>IFERROR(VLOOKUP($B436,'Raw Stats'!$BU$3:$CJ$528,7,FALSE),0)</f>
        <v>14</v>
      </c>
      <c r="CJ436">
        <f>IFERROR(VLOOKUP($B436,'Raw Stats'!$BU$3:$CJ$528,8,FALSE),0)</f>
        <v>10</v>
      </c>
      <c r="CK436">
        <f>IFERROR(VLOOKUP($B436,'Raw Stats'!$BU$3:$CJ$528,9,FALSE),0)</f>
        <v>9</v>
      </c>
      <c r="CL436">
        <f>IFERROR(VLOOKUP($B436,'Raw Stats'!$BU$3:$CJ$528,10,FALSE),0)</f>
        <v>14</v>
      </c>
      <c r="CM436">
        <f>IFERROR(VLOOKUP($B436,'Raw Stats'!$BU$3:$CJ$528,11,FALSE)+VLOOKUP($B436,'Raw Stats'!$BU$3:$CJ$528,12,FALSE),0)</f>
        <v>2</v>
      </c>
      <c r="CN436">
        <f>IFERROR(VLOOKUP($B436,'Raw Stats'!$BU$3:$CJ$528,13,FALSE)+VLOOKUP($B436,'Raw Stats'!$BU$3:$CJ$528,14,FALSE),0)</f>
        <v>0</v>
      </c>
      <c r="CO436">
        <f>IFERROR(VLOOKUP($B436,'Raw Stats'!$BU$3:$CJ$528,15,FALSE),0)</f>
        <v>2</v>
      </c>
      <c r="CP436">
        <f>IFERROR(VLOOKUP($B436,'Raw Stats'!$BU$3:$CJ$528,16,FALSE),0)</f>
        <v>72</v>
      </c>
      <c r="CR436">
        <f>IFERROR(VLOOKUP($B436,'Raw Stats'!$BC$3:$BR$528,3,FALSE),0)</f>
        <v>40</v>
      </c>
      <c r="CS436">
        <f>IFERROR(VLOOKUP($B436,'Raw Stats'!$BC$3:$BR$528,4,FALSE),0)</f>
        <v>8</v>
      </c>
      <c r="CT436">
        <f>IFERROR(VLOOKUP($B436,'Raw Stats'!$BC$3:$BR$5288,5,FALSE),0)</f>
        <v>10</v>
      </c>
      <c r="CU436">
        <f>IFERROR(VLOOKUP($B436,'Raw Stats'!$BC$3:$BR$52888,6,FALSE),0)</f>
        <v>18</v>
      </c>
      <c r="CV436">
        <f>IFERROR(VLOOKUP($B436,'Raw Stats'!$BC$3:$BR$5288,7,FALSE),0)</f>
        <v>7</v>
      </c>
      <c r="CW436">
        <f>IFERROR(VLOOKUP($B436,'Raw Stats'!$BC$3:$BR$5288,8,FALSE),0)</f>
        <v>30</v>
      </c>
      <c r="CX436">
        <f>IFERROR(VLOOKUP($B436,'Raw Stats'!$BC$3:$BR$5288,9,FALSE),0)</f>
        <v>6</v>
      </c>
      <c r="CY436">
        <f>IFERROR(VLOOKUP($B436,'Raw Stats'!$BC$3:$BR$5288,10,FALSE),0)</f>
        <v>13</v>
      </c>
      <c r="CZ436">
        <f>IFERROR(VLOOKUP($B436,'Raw Stats'!$BC$3:$BR$5288,11,FALSE)+VLOOKUP($B436,'Raw Stats'!$BC$3:$BR$5288,12,FALSE),0)</f>
        <v>4</v>
      </c>
      <c r="DA436">
        <f>IFERROR(VLOOKUP($B436,'Raw Stats'!$BC$3:$BR$5288,13,FALSE)+VLOOKUP($B436,'Raw Stats'!$BC$3:$BR$5288,14,FALSE),0)</f>
        <v>0</v>
      </c>
      <c r="DB436">
        <f>IFERROR(VLOOKUP($B436,'Raw Stats'!$BC$3:$BR$5288,15,FALSE),0)</f>
        <v>1</v>
      </c>
      <c r="DC436">
        <f>IFERROR(VLOOKUP($B436,'Raw Stats'!$BC$3:$BR$5288,16,FALSE),0)</f>
        <v>89</v>
      </c>
      <c r="DE436">
        <f>IFERROR(VLOOKUP($B436,'Raw Stats'!$AK$3:$AZ$528,3,FALSE),0)</f>
        <v>39</v>
      </c>
      <c r="DF436">
        <f>IFERROR(VLOOKUP($B436,'Raw Stats'!$AK$3:$AZ$528,4,FALSE),0)</f>
        <v>7</v>
      </c>
      <c r="DG436">
        <f>IFERROR(VLOOKUP($B436,'Raw Stats'!$AK$3:$AZ$528,5,FALSE),0)</f>
        <v>20</v>
      </c>
      <c r="DH436">
        <f>IFERROR(VLOOKUP($B436,'Raw Stats'!$AK$3:$AZ$528,6,FALSE),0)</f>
        <v>27</v>
      </c>
      <c r="DI436">
        <f>IFERROR(VLOOKUP($B436,'Raw Stats'!$AK$3:$AZ$528,7,FALSE),0)</f>
        <v>10</v>
      </c>
      <c r="DJ436">
        <f>IFERROR(VLOOKUP($B436,'Raw Stats'!$AK$3:$AZ$528,8,FALSE),0)</f>
        <v>22</v>
      </c>
      <c r="DK436">
        <f>IFERROR(VLOOKUP($B436,'Raw Stats'!$AK$3:$AZ$528,9,FALSE),0)</f>
        <v>6</v>
      </c>
      <c r="DL436">
        <f>IFERROR(VLOOKUP($B436,'Raw Stats'!$AK$3:$AZ$528,10,FALSE),0)</f>
        <v>14</v>
      </c>
      <c r="DM436">
        <f>IFERROR(VLOOKUP($B436,'Raw Stats'!$AK$3:$AZ$528,11,FALSE)+VLOOKUP($B436,'Raw Stats'!$AK$3:$AZ$528,12,FALSE),0)</f>
        <v>8</v>
      </c>
      <c r="DN436">
        <f>IFERROR(VLOOKUP($B436,'Raw Stats'!$AK$3:$AZ$528,13,FALSE)+VLOOKUP($B436,'Raw Stats'!$AK$3:$AZ$528,14,FALSE),0)</f>
        <v>1</v>
      </c>
      <c r="DO436">
        <f>IFERROR(VLOOKUP($B436,'Raw Stats'!$AK$3:$AZ$528,15,FALSE),0)</f>
        <v>1</v>
      </c>
      <c r="DP436">
        <f>IFERROR(VLOOKUP($B436,'Raw Stats'!$AK$3:$AZ$528,16,FALSE),0)</f>
        <v>96</v>
      </c>
      <c r="DR436">
        <f>IFERROR(VLOOKUP($B436,'Raw Stats'!$S$3:$AH$528,3,FALSE),0)</f>
        <v>78</v>
      </c>
      <c r="DS436">
        <f>IFERROR(VLOOKUP($B436,'Raw Stats'!$S$3:$AH$528,4,FALSE),0)</f>
        <v>22</v>
      </c>
      <c r="DT436">
        <f>IFERROR(VLOOKUP($B436,'Raw Stats'!$S$3:$AH$528,5,FALSE),0)</f>
        <v>40</v>
      </c>
      <c r="DU436">
        <f>IFERROR(VLOOKUP($B436,'Raw Stats'!$S$3:$AH$528,6,FALSE),0)</f>
        <v>62</v>
      </c>
      <c r="DV436">
        <f>IFERROR(VLOOKUP($B436,'Raw Stats'!$S$3:$AH$528,7,FALSE),0)</f>
        <v>-10</v>
      </c>
      <c r="DW436">
        <f>IFERROR(VLOOKUP($B436,'Raw Stats'!$S$3:$AH$528,8,FALSE),0)</f>
        <v>52</v>
      </c>
      <c r="DX436">
        <f>IFERROR(VLOOKUP($B436,'Raw Stats'!$S$3:$AH$528,9,FALSE),0)</f>
        <v>34</v>
      </c>
      <c r="DY436">
        <f>IFERROR(VLOOKUP($B436,'Raw Stats'!$S$3:$AH$528,10,FALSE),0)</f>
        <v>24</v>
      </c>
      <c r="DZ436">
        <f>IFERROR(VLOOKUP($B436,'Raw Stats'!$S$3:$AH$528,11,FALSE)+VLOOKUP($B436,'Raw Stats'!$S$3:$AH$528,12,FALSE),0)</f>
        <v>14</v>
      </c>
      <c r="EA436">
        <f>IFERROR(VLOOKUP($B436,'Raw Stats'!$S$3:$AH$528,13,FALSE)+VLOOKUP($B436,'Raw Stats'!$S$3:$AH$528,14,FALSE),0)</f>
        <v>0</v>
      </c>
      <c r="EB436">
        <f>IFERROR(VLOOKUP($B436,'Raw Stats'!$S$3:$AH$528,15,FALSE),0)</f>
        <v>4</v>
      </c>
      <c r="EC436">
        <f>IFERROR(VLOOKUP($B436,'Raw Stats'!$S$3:$AH$528,16,FALSE),0)</f>
        <v>229</v>
      </c>
    </row>
    <row r="437" spans="1:133" x14ac:dyDescent="0.2">
      <c r="A437">
        <f>IFERROR(VLOOKUP(B437,Sheet2!$W$1:$X$300,2,FALSE),301)</f>
        <v>301</v>
      </c>
      <c r="B437" t="s">
        <v>362</v>
      </c>
      <c r="C437">
        <f t="shared" si="30"/>
        <v>0.41789700343081848</v>
      </c>
      <c r="D437">
        <f t="shared" si="31"/>
        <v>0.49138681993739453</v>
      </c>
      <c r="E437">
        <f t="shared" si="32"/>
        <v>0</v>
      </c>
      <c r="F437">
        <f t="shared" si="33"/>
        <v>0.48290079115014034</v>
      </c>
      <c r="G437">
        <f t="shared" si="34"/>
        <v>0.55351882645950035</v>
      </c>
      <c r="J437">
        <f>BS437*'Value Calculations'!$D$3</f>
        <v>2.8541480003822652</v>
      </c>
      <c r="K437">
        <f>BT437*'Value Calculations'!$D$4</f>
        <v>2.2792889283125497</v>
      </c>
      <c r="L437">
        <f>BU437*'Value Calculations'!$D$5</f>
        <v>3.7147334707409017</v>
      </c>
      <c r="M437">
        <f>BV437*'Value Calculations'!$D$6</f>
        <v>-0.62532465959681427</v>
      </c>
      <c r="N437">
        <f>BW437*'Value Calculations'!$D$7</f>
        <v>6.679250656149053</v>
      </c>
      <c r="O437">
        <f>BX437*'Value Calculations'!$D$8</f>
        <v>9.0583231229240138</v>
      </c>
      <c r="P437">
        <f>BY437*'Value Calculations'!$D$9</f>
        <v>3.6526227127879851</v>
      </c>
      <c r="Q437">
        <f>BZ437*'Value Calculations'!$D$10</f>
        <v>0</v>
      </c>
      <c r="R437">
        <f>CA437*'Value Calculations'!$D$11</f>
        <v>0</v>
      </c>
      <c r="S437">
        <f>CB437*'Value Calculations'!$D$12</f>
        <v>1.6277654791788281</v>
      </c>
      <c r="T437">
        <f>CC437*'Value Calculations'!$D$13</f>
        <v>4.6088495670175149</v>
      </c>
      <c r="V437">
        <f>CF437*'Value Calculations'!$D$3</f>
        <v>0.8154708572520758</v>
      </c>
      <c r="W437">
        <f>CG437*'Value Calculations'!$D$4</f>
        <v>2.9305143364018491</v>
      </c>
      <c r="X437">
        <f>CH437*'Value Calculations'!$D$5</f>
        <v>2.9187191555821368</v>
      </c>
      <c r="Y437">
        <f>CI437*'Value Calculations'!$D$6</f>
        <v>0</v>
      </c>
      <c r="Z437">
        <f>CJ437*'Value Calculations'!$D$7</f>
        <v>5.7125170085485326</v>
      </c>
      <c r="AA437">
        <f>CK437*'Value Calculations'!$D$8</f>
        <v>7.7642769625062975</v>
      </c>
      <c r="AB437">
        <f>CL437*'Value Calculations'!$D$9</f>
        <v>4.2823852494755688</v>
      </c>
      <c r="AC437">
        <f>CM437*'Value Calculations'!$D$10</f>
        <v>0</v>
      </c>
      <c r="AD437">
        <f>CN437*'Value Calculations'!$D$11</f>
        <v>0</v>
      </c>
      <c r="AE437">
        <f>CO437*'Value Calculations'!$D$12</f>
        <v>0.81388273958941404</v>
      </c>
      <c r="AF437">
        <f>CP437*'Value Calculations'!$D$13</f>
        <v>1.7885087872008265</v>
      </c>
      <c r="AH437">
        <f>CS437*'Value Calculations'!$D$3</f>
        <v>0</v>
      </c>
      <c r="AI437">
        <f>CT437*'Value Calculations'!$D$4</f>
        <v>0.65122540808929985</v>
      </c>
      <c r="AJ437">
        <f>CU437*'Value Calculations'!$D$5</f>
        <v>1.0613524202116862</v>
      </c>
      <c r="AK437">
        <f>CV437*'Value Calculations'!$D$6</f>
        <v>-0.62532465959681427</v>
      </c>
      <c r="AL437">
        <f>CW437*'Value Calculations'!$D$7</f>
        <v>6.1519413938214962</v>
      </c>
      <c r="AM437">
        <f>CX437*'Value Calculations'!$D$8</f>
        <v>4.6729444681750865</v>
      </c>
      <c r="AN437">
        <f>CY437*'Value Calculations'!$D$9</f>
        <v>2.3930976394128178</v>
      </c>
      <c r="AO437">
        <f>CZ437*'Value Calculations'!$D$10</f>
        <v>0</v>
      </c>
      <c r="AP437">
        <f>DA437*'Value Calculations'!$D$11</f>
        <v>0</v>
      </c>
      <c r="AQ437">
        <f>DB437*'Value Calculations'!$D$12</f>
        <v>0</v>
      </c>
      <c r="AR437">
        <f>DC437*'Value Calculations'!$D$13</f>
        <v>0.89425439360041326</v>
      </c>
      <c r="AT437">
        <f>DF437*'Value Calculations'!$D$3</f>
        <v>1.6309417145041516</v>
      </c>
      <c r="AU437">
        <f>DG437*'Value Calculations'!$D$4</f>
        <v>2.2792889283125497</v>
      </c>
      <c r="AV437">
        <f>DH437*'Value Calculations'!$D$5</f>
        <v>2.9187191555821368</v>
      </c>
      <c r="AW437">
        <f>DI437*'Value Calculations'!$D$6</f>
        <v>-0.75038959151617712</v>
      </c>
      <c r="AX437">
        <f>DJ437*'Value Calculations'!$D$7</f>
        <v>7.2944447955312022</v>
      </c>
      <c r="AY437">
        <f>DK437*'Value Calculations'!$D$8</f>
        <v>10.855609456837509</v>
      </c>
      <c r="AZ437">
        <f>DL437*'Value Calculations'!$D$9</f>
        <v>5.7938153375257695</v>
      </c>
      <c r="BA437">
        <f>DM437*'Value Calculations'!$D$10</f>
        <v>0</v>
      </c>
      <c r="BB437">
        <f>DN437*'Value Calculations'!$D$11</f>
        <v>0</v>
      </c>
      <c r="BC437">
        <f>DO437*'Value Calculations'!$D$12</f>
        <v>0</v>
      </c>
      <c r="BD437">
        <f>DP437*'Value Calculations'!$D$13</f>
        <v>4.7464271660329622</v>
      </c>
      <c r="BF437">
        <f>DS437*'Value Calculations'!$D$3</f>
        <v>3.6696188576343411</v>
      </c>
      <c r="BG437">
        <f>DT437*'Value Calculations'!$D$4</f>
        <v>3.2561270404464993</v>
      </c>
      <c r="BH437">
        <f>DU437*'Value Calculations'!$D$5</f>
        <v>5.0414239960055092</v>
      </c>
      <c r="BI437">
        <f>DV437*'Value Calculations'!$D$6</f>
        <v>-0.50025972767745142</v>
      </c>
      <c r="BJ437">
        <f>DW437*'Value Calculations'!$D$7</f>
        <v>6.7671355332036462</v>
      </c>
      <c r="BK437">
        <f>DX437*'Value Calculations'!$D$8</f>
        <v>9.2739974829936322</v>
      </c>
      <c r="BL437">
        <f>DY437*'Value Calculations'!$D$9</f>
        <v>8.9426280209636886</v>
      </c>
      <c r="BM437">
        <f>DZ437*'Value Calculations'!$D$10</f>
        <v>1.0959494222286141</v>
      </c>
      <c r="BN437">
        <f>EA437*'Value Calculations'!$D$11</f>
        <v>0</v>
      </c>
      <c r="BO437">
        <f>EB437*'Value Calculations'!$D$12</f>
        <v>0</v>
      </c>
      <c r="BP437">
        <f>EC437*'Value Calculations'!$D$13</f>
        <v>7.841923143880547</v>
      </c>
      <c r="BR437">
        <f>IFERROR(VLOOKUP($B437,'Raw Stats'!$CM$3:$DC$884,3,FALSE),0)</f>
        <v>81</v>
      </c>
      <c r="BS437">
        <f>IFERROR(VLOOKUP($B437,'Raw Stats'!$CM$3:$DC$884,4,FALSE),0)</f>
        <v>7</v>
      </c>
      <c r="BT437">
        <f>IFERROR(VLOOKUP($B437,'Raw Stats'!$CM$3:$DC$884,5,FALSE),0)</f>
        <v>7</v>
      </c>
      <c r="BU437">
        <f>IFERROR(VLOOKUP($B437,'Raw Stats'!$CM$3:$DC$884,6,FALSE),0)</f>
        <v>14</v>
      </c>
      <c r="BV437">
        <f>IFERROR(VLOOKUP($B437,'Raw Stats'!$CM$3:$DC$884,7,FALSE),0)</f>
        <v>-5</v>
      </c>
      <c r="BW437">
        <f>IFERROR(VLOOKUP($B437,'Raw Stats'!$CM$3:$DC$884,8,FALSE),0)</f>
        <v>76</v>
      </c>
      <c r="BX437">
        <f>IFERROR(VLOOKUP($B437,'Raw Stats'!$CM$3:$DC$884,9,FALSE),0)</f>
        <v>126</v>
      </c>
      <c r="BY437">
        <f>IFERROR(VLOOKUP($B437,'Raw Stats'!$CM$3:$DC$884,10,FALSE),0)</f>
        <v>29</v>
      </c>
      <c r="BZ437">
        <f>IFERROR(VLOOKUP($B437,'Raw Stats'!$CM$3:$DC$884,11,FALSE)+VLOOKUP($B437,'Raw Stats'!$CM$3:$DC$884,12,FALSE),0)</f>
        <v>0</v>
      </c>
      <c r="CA437">
        <f>IFERROR(VLOOKUP($B437,'Raw Stats'!$CM$3:$DC$884,13,FALSE)+VLOOKUP($B437,'Raw Stats'!$CM$3:$DC$884,14,FALSE),0)</f>
        <v>0</v>
      </c>
      <c r="CB437">
        <f>IFERROR(VLOOKUP($B437,'Raw Stats'!$CM$3:$DC$884,15,FALSE),0)</f>
        <v>2</v>
      </c>
      <c r="CC437">
        <f>IFERROR(VLOOKUP($B437,'Raw Stats'!$CM$3:$DC$884,16,FALSE),0)</f>
        <v>67</v>
      </c>
      <c r="CE437">
        <f>IFERROR(VLOOKUP($B437,'Raw Stats'!$BU$3:$CJ$528,3,FALSE),0)</f>
        <v>55</v>
      </c>
      <c r="CF437">
        <f>IFERROR(VLOOKUP($B437,'Raw Stats'!$BU$3:$CJ$528,4,FALSE),0)</f>
        <v>2</v>
      </c>
      <c r="CG437">
        <f>IFERROR(VLOOKUP($B437,'Raw Stats'!$BU$3:$CJ$5288,5,FALSE),0)</f>
        <v>9</v>
      </c>
      <c r="CH437">
        <f>IFERROR(VLOOKUP($B437,'Raw Stats'!$BU$3:$CJ$528,6,FALSE),0)</f>
        <v>11</v>
      </c>
      <c r="CI437">
        <f>IFERROR(VLOOKUP($B437,'Raw Stats'!$BU$3:$CJ$528,7,FALSE),0)</f>
        <v>0</v>
      </c>
      <c r="CJ437">
        <f>IFERROR(VLOOKUP($B437,'Raw Stats'!$BU$3:$CJ$528,8,FALSE),0)</f>
        <v>65</v>
      </c>
      <c r="CK437">
        <f>IFERROR(VLOOKUP($B437,'Raw Stats'!$BU$3:$CJ$528,9,FALSE),0)</f>
        <v>108</v>
      </c>
      <c r="CL437">
        <f>IFERROR(VLOOKUP($B437,'Raw Stats'!$BU$3:$CJ$528,10,FALSE),0)</f>
        <v>34</v>
      </c>
      <c r="CM437">
        <f>IFERROR(VLOOKUP($B437,'Raw Stats'!$BU$3:$CJ$528,11,FALSE)+VLOOKUP($B437,'Raw Stats'!$BU$3:$CJ$528,12,FALSE),0)</f>
        <v>0</v>
      </c>
      <c r="CN437">
        <f>IFERROR(VLOOKUP($B437,'Raw Stats'!$BU$3:$CJ$528,13,FALSE)+VLOOKUP($B437,'Raw Stats'!$BU$3:$CJ$528,14,FALSE),0)</f>
        <v>0</v>
      </c>
      <c r="CO437">
        <f>IFERROR(VLOOKUP($B437,'Raw Stats'!$BU$3:$CJ$528,15,FALSE),0)</f>
        <v>1</v>
      </c>
      <c r="CP437">
        <f>IFERROR(VLOOKUP($B437,'Raw Stats'!$BU$3:$CJ$528,16,FALSE),0)</f>
        <v>26</v>
      </c>
      <c r="CR437">
        <f>IFERROR(VLOOKUP($B437,'Raw Stats'!$BC$3:$BR$528,3,FALSE),0)</f>
        <v>0</v>
      </c>
      <c r="CS437">
        <f>IFERROR(VLOOKUP($B437,'Raw Stats'!$BC$3:$BR$528,4,FALSE),0)</f>
        <v>0</v>
      </c>
      <c r="CT437">
        <f>IFERROR(VLOOKUP($B437,'Raw Stats'!$BC$3:$BR$5288,5,FALSE),0)</f>
        <v>2</v>
      </c>
      <c r="CU437">
        <f>IFERROR(VLOOKUP($B437,'Raw Stats'!$BC$3:$BR$52888,6,FALSE),0)</f>
        <v>4</v>
      </c>
      <c r="CV437">
        <f>IFERROR(VLOOKUP($B437,'Raw Stats'!$BC$3:$BR$5288,7,FALSE),0)</f>
        <v>-5</v>
      </c>
      <c r="CW437">
        <f>IFERROR(VLOOKUP($B437,'Raw Stats'!$BC$3:$BR$5288,8,FALSE),0)</f>
        <v>70</v>
      </c>
      <c r="CX437">
        <f>IFERROR(VLOOKUP($B437,'Raw Stats'!$BC$3:$BR$5288,9,FALSE),0)</f>
        <v>65</v>
      </c>
      <c r="CY437">
        <f>IFERROR(VLOOKUP($B437,'Raw Stats'!$BC$3:$BR$5288,10,FALSE),0)</f>
        <v>19</v>
      </c>
      <c r="CZ437">
        <f>IFERROR(VLOOKUP($B437,'Raw Stats'!$BC$3:$BR$5288,11,FALSE)+VLOOKUP($B437,'Raw Stats'!$BC$3:$BR$5288,12,FALSE),0)</f>
        <v>0</v>
      </c>
      <c r="DA437">
        <f>IFERROR(VLOOKUP($B437,'Raw Stats'!$BC$3:$BR$5288,13,FALSE)+VLOOKUP($B437,'Raw Stats'!$BC$3:$BR$5288,14,FALSE),0)</f>
        <v>0</v>
      </c>
      <c r="DB437">
        <f>IFERROR(VLOOKUP($B437,'Raw Stats'!$BC$3:$BR$5288,15,FALSE),0)</f>
        <v>0</v>
      </c>
      <c r="DC437">
        <f>IFERROR(VLOOKUP($B437,'Raw Stats'!$BC$3:$BR$5288,16,FALSE),0)</f>
        <v>13</v>
      </c>
      <c r="DE437">
        <f>IFERROR(VLOOKUP($B437,'Raw Stats'!$AK$3:$AZ$528,3,FALSE),0)</f>
        <v>72</v>
      </c>
      <c r="DF437">
        <f>IFERROR(VLOOKUP($B437,'Raw Stats'!$AK$3:$AZ$528,4,FALSE),0)</f>
        <v>4</v>
      </c>
      <c r="DG437">
        <f>IFERROR(VLOOKUP($B437,'Raw Stats'!$AK$3:$AZ$528,5,FALSE),0)</f>
        <v>7</v>
      </c>
      <c r="DH437">
        <f>IFERROR(VLOOKUP($B437,'Raw Stats'!$AK$3:$AZ$528,6,FALSE),0)</f>
        <v>11</v>
      </c>
      <c r="DI437">
        <f>IFERROR(VLOOKUP($B437,'Raw Stats'!$AK$3:$AZ$528,7,FALSE),0)</f>
        <v>-6</v>
      </c>
      <c r="DJ437">
        <f>IFERROR(VLOOKUP($B437,'Raw Stats'!$AK$3:$AZ$528,8,FALSE),0)</f>
        <v>83</v>
      </c>
      <c r="DK437">
        <f>IFERROR(VLOOKUP($B437,'Raw Stats'!$AK$3:$AZ$528,9,FALSE),0)</f>
        <v>151</v>
      </c>
      <c r="DL437">
        <f>IFERROR(VLOOKUP($B437,'Raw Stats'!$AK$3:$AZ$528,10,FALSE),0)</f>
        <v>46</v>
      </c>
      <c r="DM437">
        <f>IFERROR(VLOOKUP($B437,'Raw Stats'!$AK$3:$AZ$528,11,FALSE)+VLOOKUP($B437,'Raw Stats'!$AK$3:$AZ$528,12,FALSE),0)</f>
        <v>0</v>
      </c>
      <c r="DN437">
        <f>IFERROR(VLOOKUP($B437,'Raw Stats'!$AK$3:$AZ$528,13,FALSE)+VLOOKUP($B437,'Raw Stats'!$AK$3:$AZ$528,14,FALSE),0)</f>
        <v>0</v>
      </c>
      <c r="DO437">
        <f>IFERROR(VLOOKUP($B437,'Raw Stats'!$AK$3:$AZ$528,15,FALSE),0)</f>
        <v>0</v>
      </c>
      <c r="DP437">
        <f>IFERROR(VLOOKUP($B437,'Raw Stats'!$AK$3:$AZ$528,16,FALSE),0)</f>
        <v>69</v>
      </c>
      <c r="DR437">
        <f>IFERROR(VLOOKUP($B437,'Raw Stats'!$S$3:$AH$528,3,FALSE),0)</f>
        <v>82</v>
      </c>
      <c r="DS437">
        <f>IFERROR(VLOOKUP($B437,'Raw Stats'!$S$3:$AH$528,4,FALSE),0)</f>
        <v>9</v>
      </c>
      <c r="DT437">
        <f>IFERROR(VLOOKUP($B437,'Raw Stats'!$S$3:$AH$528,5,FALSE),0)</f>
        <v>10</v>
      </c>
      <c r="DU437">
        <f>IFERROR(VLOOKUP($B437,'Raw Stats'!$S$3:$AH$528,6,FALSE),0)</f>
        <v>19</v>
      </c>
      <c r="DV437">
        <f>IFERROR(VLOOKUP($B437,'Raw Stats'!$S$3:$AH$528,7,FALSE),0)</f>
        <v>-4</v>
      </c>
      <c r="DW437">
        <f>IFERROR(VLOOKUP($B437,'Raw Stats'!$S$3:$AH$528,8,FALSE),0)</f>
        <v>77</v>
      </c>
      <c r="DX437">
        <f>IFERROR(VLOOKUP($B437,'Raw Stats'!$S$3:$AH$528,9,FALSE),0)</f>
        <v>129</v>
      </c>
      <c r="DY437">
        <f>IFERROR(VLOOKUP($B437,'Raw Stats'!$S$3:$AH$528,10,FALSE),0)</f>
        <v>71</v>
      </c>
      <c r="DZ437">
        <f>IFERROR(VLOOKUP($B437,'Raw Stats'!$S$3:$AH$528,11,FALSE)+VLOOKUP($B437,'Raw Stats'!$S$3:$AH$528,12,FALSE),0)</f>
        <v>3</v>
      </c>
      <c r="EA437">
        <f>IFERROR(VLOOKUP($B437,'Raw Stats'!$S$3:$AH$528,13,FALSE)+VLOOKUP($B437,'Raw Stats'!$S$3:$AH$528,14,FALSE),0)</f>
        <v>0</v>
      </c>
      <c r="EB437">
        <f>IFERROR(VLOOKUP($B437,'Raw Stats'!$S$3:$AH$528,15,FALSE),0)</f>
        <v>0</v>
      </c>
      <c r="EC437">
        <f>IFERROR(VLOOKUP($B437,'Raw Stats'!$S$3:$AH$528,16,FALSE),0)</f>
        <v>114</v>
      </c>
    </row>
    <row r="438" spans="1:133" x14ac:dyDescent="0.2">
      <c r="A438">
        <f>IFERROR(VLOOKUP(B438,Sheet2!$W$1:$X$300,2,FALSE),301)</f>
        <v>301</v>
      </c>
      <c r="B438" t="s">
        <v>275</v>
      </c>
      <c r="C438">
        <f t="shared" si="30"/>
        <v>0.41355604551874531</v>
      </c>
      <c r="D438">
        <f t="shared" si="31"/>
        <v>0.63695294827762539</v>
      </c>
      <c r="E438">
        <f t="shared" si="32"/>
        <v>1.0437442715475169</v>
      </c>
      <c r="F438">
        <f t="shared" si="33"/>
        <v>1.0220710088002352</v>
      </c>
      <c r="G438">
        <f t="shared" si="34"/>
        <v>0.94680501830073505</v>
      </c>
      <c r="J438">
        <f>BS438*'Value Calculations'!$D$3</f>
        <v>1.2232062858781136</v>
      </c>
      <c r="K438">
        <f>BT438*'Value Calculations'!$D$4</f>
        <v>2.9305143364018491</v>
      </c>
      <c r="L438">
        <f>BU438*'Value Calculations'!$D$5</f>
        <v>3.1840572606350586</v>
      </c>
      <c r="M438">
        <f>BV438*'Value Calculations'!$D$6</f>
        <v>-1.0005194553549028</v>
      </c>
      <c r="N438">
        <f>BW438*'Value Calculations'!$D$7</f>
        <v>7.558099426694981</v>
      </c>
      <c r="O438">
        <f>BX438*'Value Calculations'!$D$8</f>
        <v>13.228027417603322</v>
      </c>
      <c r="P438">
        <f>BY438*'Value Calculations'!$D$9</f>
        <v>1.7633351027252342</v>
      </c>
      <c r="Q438">
        <f>BZ438*'Value Calculations'!$D$10</f>
        <v>0</v>
      </c>
      <c r="R438">
        <f>CA438*'Value Calculations'!$D$11</f>
        <v>0</v>
      </c>
      <c r="S438">
        <f>CB438*'Value Calculations'!$D$12</f>
        <v>0</v>
      </c>
      <c r="T438">
        <f>CC438*'Value Calculations'!$D$13</f>
        <v>3.3706511758784807</v>
      </c>
      <c r="V438">
        <f>CF438*'Value Calculations'!$D$3</f>
        <v>3.6696188576343411</v>
      </c>
      <c r="W438">
        <f>CG438*'Value Calculations'!$D$4</f>
        <v>4.5585778566250994</v>
      </c>
      <c r="X438">
        <f>CH438*'Value Calculations'!$D$5</f>
        <v>6.1027764162171954</v>
      </c>
      <c r="Y438">
        <f>CI438*'Value Calculations'!$D$6</f>
        <v>-4.752467412935788</v>
      </c>
      <c r="Z438">
        <f>CJ438*'Value Calculations'!$D$7</f>
        <v>8.0854086890225378</v>
      </c>
      <c r="AA438">
        <f>CK438*'Value Calculations'!$D$8</f>
        <v>17.685297525708791</v>
      </c>
      <c r="AB438">
        <f>CL438*'Value Calculations'!$D$9</f>
        <v>4.4083377568130855</v>
      </c>
      <c r="AC438">
        <f>CM438*'Value Calculations'!$D$10</f>
        <v>2.9225317926096377</v>
      </c>
      <c r="AD438">
        <f>CN438*'Value Calculations'!$D$11</f>
        <v>0</v>
      </c>
      <c r="AE438">
        <f>CO438*'Value Calculations'!$D$12</f>
        <v>0.81388273958941404</v>
      </c>
      <c r="AF438">
        <f>CP438*'Value Calculations'!$D$13</f>
        <v>8.7361775374809607</v>
      </c>
      <c r="AH438">
        <f>CS438*'Value Calculations'!$D$3</f>
        <v>3.6696188576343411</v>
      </c>
      <c r="AI438">
        <f>CT438*'Value Calculations'!$D$4</f>
        <v>4.8841905606697491</v>
      </c>
      <c r="AJ438">
        <f>CU438*'Value Calculations'!$D$5</f>
        <v>6.3681145212701171</v>
      </c>
      <c r="AK438">
        <f>CV438*'Value Calculations'!$D$6</f>
        <v>0.37519479575808856</v>
      </c>
      <c r="AL438">
        <f>CW438*'Value Calculations'!$D$7</f>
        <v>8.1732935660771311</v>
      </c>
      <c r="AM438">
        <f>CX438*'Value Calculations'!$D$8</f>
        <v>13.443701777672942</v>
      </c>
      <c r="AN438">
        <f>CY438*'Value Calculations'!$D$9</f>
        <v>2.6450026540878513</v>
      </c>
      <c r="AO438">
        <f>CZ438*'Value Calculations'!$D$10</f>
        <v>1.0959494222286141</v>
      </c>
      <c r="AP438">
        <f>DA438*'Value Calculations'!$D$11</f>
        <v>1.9814282960498748</v>
      </c>
      <c r="AQ438">
        <f>DB438*'Value Calculations'!$D$12</f>
        <v>2.441648218768242</v>
      </c>
      <c r="AR438">
        <f>DC438*'Value Calculations'!$D$13</f>
        <v>5.0215823640638586</v>
      </c>
      <c r="AT438">
        <f>DF438*'Value Calculations'!$D$3</f>
        <v>4.4850897148864171</v>
      </c>
      <c r="AU438">
        <f>DG438*'Value Calculations'!$D$4</f>
        <v>9.1171557132501988</v>
      </c>
      <c r="AV438">
        <f>DH438*'Value Calculations'!$D$5</f>
        <v>10.348186097063941</v>
      </c>
      <c r="AW438">
        <f>DI438*'Value Calculations'!$D$6</f>
        <v>0.62532465959681427</v>
      </c>
      <c r="AX438">
        <f>DJ438*'Value Calculations'!$D$7</f>
        <v>13.710040820516477</v>
      </c>
      <c r="AY438">
        <f>DK438*'Value Calculations'!$D$8</f>
        <v>19.985824033118064</v>
      </c>
      <c r="AZ438">
        <f>DL438*'Value Calculations'!$D$9</f>
        <v>3.4007176981129517</v>
      </c>
      <c r="BA438">
        <f>DM438*'Value Calculations'!$D$10</f>
        <v>2.9225317926096377</v>
      </c>
      <c r="BB438">
        <f>DN438*'Value Calculations'!$D$11</f>
        <v>1.9814282960498748</v>
      </c>
      <c r="BC438">
        <f>DO438*'Value Calculations'!$D$12</f>
        <v>1.6277654791788281</v>
      </c>
      <c r="BD438">
        <f>DP438*'Value Calculations'!$D$13</f>
        <v>7.4291903468342024</v>
      </c>
      <c r="BF438">
        <f>DS438*'Value Calculations'!$D$3</f>
        <v>4.8928251435124546</v>
      </c>
      <c r="BG438">
        <f>DT438*'Value Calculations'!$D$4</f>
        <v>6.5122540808929985</v>
      </c>
      <c r="BH438">
        <f>DU438*'Value Calculations'!$D$5</f>
        <v>8.4908193616934895</v>
      </c>
      <c r="BI438">
        <f>DV438*'Value Calculations'!$D$6</f>
        <v>-1.1255843872742657</v>
      </c>
      <c r="BJ438">
        <f>DW438*'Value Calculations'!$D$7</f>
        <v>16.082932500990484</v>
      </c>
      <c r="BK438">
        <f>DX438*'Value Calculations'!$D$8</f>
        <v>18.116646245848028</v>
      </c>
      <c r="BL438">
        <f>DY438*'Value Calculations'!$D$9</f>
        <v>5.541910322850736</v>
      </c>
      <c r="BM438">
        <f>DZ438*'Value Calculations'!$D$10</f>
        <v>3.6531647407620471</v>
      </c>
      <c r="BN438">
        <f>EA438*'Value Calculations'!$D$11</f>
        <v>3.9628565920997496</v>
      </c>
      <c r="BO438">
        <f>EB438*'Value Calculations'!$D$12</f>
        <v>3.2555309583576562</v>
      </c>
      <c r="BP438">
        <f>EC438*'Value Calculations'!$D$13</f>
        <v>8.2546559409268916</v>
      </c>
      <c r="BR438">
        <f>IFERROR(VLOOKUP($B438,'Raw Stats'!$CM$3:$DC$884,3,FALSE),0)</f>
        <v>78</v>
      </c>
      <c r="BS438">
        <f>IFERROR(VLOOKUP($B438,'Raw Stats'!$CM$3:$DC$884,4,FALSE),0)</f>
        <v>3</v>
      </c>
      <c r="BT438">
        <f>IFERROR(VLOOKUP($B438,'Raw Stats'!$CM$3:$DC$884,5,FALSE),0)</f>
        <v>9</v>
      </c>
      <c r="BU438">
        <f>IFERROR(VLOOKUP($B438,'Raw Stats'!$CM$3:$DC$884,6,FALSE),0)</f>
        <v>12</v>
      </c>
      <c r="BV438">
        <f>IFERROR(VLOOKUP($B438,'Raw Stats'!$CM$3:$DC$884,7,FALSE),0)</f>
        <v>-8</v>
      </c>
      <c r="BW438">
        <f>IFERROR(VLOOKUP($B438,'Raw Stats'!$CM$3:$DC$884,8,FALSE),0)</f>
        <v>86</v>
      </c>
      <c r="BX438">
        <f>IFERROR(VLOOKUP($B438,'Raw Stats'!$CM$3:$DC$884,9,FALSE),0)</f>
        <v>184</v>
      </c>
      <c r="BY438">
        <f>IFERROR(VLOOKUP($B438,'Raw Stats'!$CM$3:$DC$884,10,FALSE),0)</f>
        <v>14</v>
      </c>
      <c r="BZ438">
        <f>IFERROR(VLOOKUP($B438,'Raw Stats'!$CM$3:$DC$884,11,FALSE)+VLOOKUP($B438,'Raw Stats'!$CM$3:$DC$884,12,FALSE),0)</f>
        <v>0</v>
      </c>
      <c r="CA438">
        <f>IFERROR(VLOOKUP($B438,'Raw Stats'!$CM$3:$DC$884,13,FALSE)+VLOOKUP($B438,'Raw Stats'!$CM$3:$DC$884,14,FALSE),0)</f>
        <v>0</v>
      </c>
      <c r="CB438">
        <f>IFERROR(VLOOKUP($B438,'Raw Stats'!$CM$3:$DC$884,15,FALSE),0)</f>
        <v>0</v>
      </c>
      <c r="CC438">
        <f>IFERROR(VLOOKUP($B438,'Raw Stats'!$CM$3:$DC$884,16,FALSE),0)</f>
        <v>49</v>
      </c>
      <c r="CE438">
        <f>IFERROR(VLOOKUP($B438,'Raw Stats'!$BU$3:$CJ$528,3,FALSE),0)</f>
        <v>82</v>
      </c>
      <c r="CF438">
        <f>IFERROR(VLOOKUP($B438,'Raw Stats'!$BU$3:$CJ$528,4,FALSE),0)</f>
        <v>9</v>
      </c>
      <c r="CG438">
        <f>IFERROR(VLOOKUP($B438,'Raw Stats'!$BU$3:$CJ$5288,5,FALSE),0)</f>
        <v>14</v>
      </c>
      <c r="CH438">
        <f>IFERROR(VLOOKUP($B438,'Raw Stats'!$BU$3:$CJ$528,6,FALSE),0)</f>
        <v>23</v>
      </c>
      <c r="CI438">
        <f>IFERROR(VLOOKUP($B438,'Raw Stats'!$BU$3:$CJ$528,7,FALSE),0)</f>
        <v>-38</v>
      </c>
      <c r="CJ438">
        <f>IFERROR(VLOOKUP($B438,'Raw Stats'!$BU$3:$CJ$528,8,FALSE),0)</f>
        <v>92</v>
      </c>
      <c r="CK438">
        <f>IFERROR(VLOOKUP($B438,'Raw Stats'!$BU$3:$CJ$528,9,FALSE),0)</f>
        <v>246</v>
      </c>
      <c r="CL438">
        <f>IFERROR(VLOOKUP($B438,'Raw Stats'!$BU$3:$CJ$528,10,FALSE),0)</f>
        <v>35</v>
      </c>
      <c r="CM438">
        <f>IFERROR(VLOOKUP($B438,'Raw Stats'!$BU$3:$CJ$528,11,FALSE)+VLOOKUP($B438,'Raw Stats'!$BU$3:$CJ$528,12,FALSE),0)</f>
        <v>8</v>
      </c>
      <c r="CN438">
        <f>IFERROR(VLOOKUP($B438,'Raw Stats'!$BU$3:$CJ$528,13,FALSE)+VLOOKUP($B438,'Raw Stats'!$BU$3:$CJ$528,14,FALSE),0)</f>
        <v>0</v>
      </c>
      <c r="CO438">
        <f>IFERROR(VLOOKUP($B438,'Raw Stats'!$BU$3:$CJ$528,15,FALSE),0)</f>
        <v>1</v>
      </c>
      <c r="CP438">
        <f>IFERROR(VLOOKUP($B438,'Raw Stats'!$BU$3:$CJ$528,16,FALSE),0)</f>
        <v>127</v>
      </c>
      <c r="CR438">
        <f>IFERROR(VLOOKUP($B438,'Raw Stats'!$BC$3:$BR$528,3,FALSE),0)</f>
        <v>48</v>
      </c>
      <c r="CS438">
        <f>IFERROR(VLOOKUP($B438,'Raw Stats'!$BC$3:$BR$528,4,FALSE),0)</f>
        <v>9</v>
      </c>
      <c r="CT438">
        <f>IFERROR(VLOOKUP($B438,'Raw Stats'!$BC$3:$BR$5288,5,FALSE),0)</f>
        <v>15</v>
      </c>
      <c r="CU438">
        <f>IFERROR(VLOOKUP($B438,'Raw Stats'!$BC$3:$BR$52888,6,FALSE),0)</f>
        <v>24</v>
      </c>
      <c r="CV438">
        <f>IFERROR(VLOOKUP($B438,'Raw Stats'!$BC$3:$BR$5288,7,FALSE),0)</f>
        <v>3</v>
      </c>
      <c r="CW438">
        <f>IFERROR(VLOOKUP($B438,'Raw Stats'!$BC$3:$BR$5288,8,FALSE),0)</f>
        <v>93</v>
      </c>
      <c r="CX438">
        <f>IFERROR(VLOOKUP($B438,'Raw Stats'!$BC$3:$BR$5288,9,FALSE),0)</f>
        <v>187</v>
      </c>
      <c r="CY438">
        <f>IFERROR(VLOOKUP($B438,'Raw Stats'!$BC$3:$BR$5288,10,FALSE),0)</f>
        <v>21</v>
      </c>
      <c r="CZ438">
        <f>IFERROR(VLOOKUP($B438,'Raw Stats'!$BC$3:$BR$5288,11,FALSE)+VLOOKUP($B438,'Raw Stats'!$BC$3:$BR$5288,12,FALSE),0)</f>
        <v>3</v>
      </c>
      <c r="DA438">
        <f>IFERROR(VLOOKUP($B438,'Raw Stats'!$BC$3:$BR$5288,13,FALSE)+VLOOKUP($B438,'Raw Stats'!$BC$3:$BR$5288,14,FALSE),0)</f>
        <v>2</v>
      </c>
      <c r="DB438">
        <f>IFERROR(VLOOKUP($B438,'Raw Stats'!$BC$3:$BR$5288,15,FALSE),0)</f>
        <v>3</v>
      </c>
      <c r="DC438">
        <f>IFERROR(VLOOKUP($B438,'Raw Stats'!$BC$3:$BR$5288,16,FALSE),0)</f>
        <v>73</v>
      </c>
      <c r="DE438">
        <f>IFERROR(VLOOKUP($B438,'Raw Stats'!$AK$3:$AZ$528,3,FALSE),0)</f>
        <v>74</v>
      </c>
      <c r="DF438">
        <f>IFERROR(VLOOKUP($B438,'Raw Stats'!$AK$3:$AZ$528,4,FALSE),0)</f>
        <v>11</v>
      </c>
      <c r="DG438">
        <f>IFERROR(VLOOKUP($B438,'Raw Stats'!$AK$3:$AZ$528,5,FALSE),0)</f>
        <v>28</v>
      </c>
      <c r="DH438">
        <f>IFERROR(VLOOKUP($B438,'Raw Stats'!$AK$3:$AZ$528,6,FALSE),0)</f>
        <v>39</v>
      </c>
      <c r="DI438">
        <f>IFERROR(VLOOKUP($B438,'Raw Stats'!$AK$3:$AZ$528,7,FALSE),0)</f>
        <v>5</v>
      </c>
      <c r="DJ438">
        <f>IFERROR(VLOOKUP($B438,'Raw Stats'!$AK$3:$AZ$528,8,FALSE),0)</f>
        <v>156</v>
      </c>
      <c r="DK438">
        <f>IFERROR(VLOOKUP($B438,'Raw Stats'!$AK$3:$AZ$528,9,FALSE),0)</f>
        <v>278</v>
      </c>
      <c r="DL438">
        <f>IFERROR(VLOOKUP($B438,'Raw Stats'!$AK$3:$AZ$528,10,FALSE),0)</f>
        <v>27</v>
      </c>
      <c r="DM438">
        <f>IFERROR(VLOOKUP($B438,'Raw Stats'!$AK$3:$AZ$528,11,FALSE)+VLOOKUP($B438,'Raw Stats'!$AK$3:$AZ$528,12,FALSE),0)</f>
        <v>8</v>
      </c>
      <c r="DN438">
        <f>IFERROR(VLOOKUP($B438,'Raw Stats'!$AK$3:$AZ$528,13,FALSE)+VLOOKUP($B438,'Raw Stats'!$AK$3:$AZ$528,14,FALSE),0)</f>
        <v>2</v>
      </c>
      <c r="DO438">
        <f>IFERROR(VLOOKUP($B438,'Raw Stats'!$AK$3:$AZ$528,15,FALSE),0)</f>
        <v>2</v>
      </c>
      <c r="DP438">
        <f>IFERROR(VLOOKUP($B438,'Raw Stats'!$AK$3:$AZ$528,16,FALSE),0)</f>
        <v>108</v>
      </c>
      <c r="DR438">
        <f>IFERROR(VLOOKUP($B438,'Raw Stats'!$S$3:$AH$528,3,FALSE),0)</f>
        <v>82</v>
      </c>
      <c r="DS438">
        <f>IFERROR(VLOOKUP($B438,'Raw Stats'!$S$3:$AH$528,4,FALSE),0)</f>
        <v>12</v>
      </c>
      <c r="DT438">
        <f>IFERROR(VLOOKUP($B438,'Raw Stats'!$S$3:$AH$528,5,FALSE),0)</f>
        <v>20</v>
      </c>
      <c r="DU438">
        <f>IFERROR(VLOOKUP($B438,'Raw Stats'!$S$3:$AH$528,6,FALSE),0)</f>
        <v>32</v>
      </c>
      <c r="DV438">
        <f>IFERROR(VLOOKUP($B438,'Raw Stats'!$S$3:$AH$528,7,FALSE),0)</f>
        <v>-9</v>
      </c>
      <c r="DW438">
        <f>IFERROR(VLOOKUP($B438,'Raw Stats'!$S$3:$AH$528,8,FALSE),0)</f>
        <v>183</v>
      </c>
      <c r="DX438">
        <f>IFERROR(VLOOKUP($B438,'Raw Stats'!$S$3:$AH$528,9,FALSE),0)</f>
        <v>252</v>
      </c>
      <c r="DY438">
        <f>IFERROR(VLOOKUP($B438,'Raw Stats'!$S$3:$AH$528,10,FALSE),0)</f>
        <v>44</v>
      </c>
      <c r="DZ438">
        <f>IFERROR(VLOOKUP($B438,'Raw Stats'!$S$3:$AH$528,11,FALSE)+VLOOKUP($B438,'Raw Stats'!$S$3:$AH$528,12,FALSE),0)</f>
        <v>10</v>
      </c>
      <c r="EA438">
        <f>IFERROR(VLOOKUP($B438,'Raw Stats'!$S$3:$AH$528,13,FALSE)+VLOOKUP($B438,'Raw Stats'!$S$3:$AH$528,14,FALSE),0)</f>
        <v>4</v>
      </c>
      <c r="EB438">
        <f>IFERROR(VLOOKUP($B438,'Raw Stats'!$S$3:$AH$528,15,FALSE),0)</f>
        <v>4</v>
      </c>
      <c r="EC438">
        <f>IFERROR(VLOOKUP($B438,'Raw Stats'!$S$3:$AH$528,16,FALSE),0)</f>
        <v>120</v>
      </c>
    </row>
    <row r="439" spans="1:133" x14ac:dyDescent="0.2">
      <c r="A439">
        <f>IFERROR(VLOOKUP(B439,Sheet2!$W$1:$X$300,2,FALSE),301)</f>
        <v>301</v>
      </c>
      <c r="B439" t="s">
        <v>761</v>
      </c>
      <c r="C439">
        <f t="shared" si="30"/>
        <v>0.41201510826537918</v>
      </c>
      <c r="D439">
        <f t="shared" si="31"/>
        <v>0.65985844083658074</v>
      </c>
      <c r="E439">
        <f t="shared" si="32"/>
        <v>0.64145110399034944</v>
      </c>
      <c r="F439">
        <f t="shared" si="33"/>
        <v>0</v>
      </c>
      <c r="G439">
        <f t="shared" si="34"/>
        <v>0</v>
      </c>
      <c r="J439">
        <f>BS439*'Value Calculations'!$D$3</f>
        <v>0.4077354286260379</v>
      </c>
      <c r="K439">
        <f>BT439*'Value Calculations'!$D$4</f>
        <v>2.6049016323571994</v>
      </c>
      <c r="L439">
        <f>BU439*'Value Calculations'!$D$5</f>
        <v>2.3880429454762941</v>
      </c>
      <c r="M439">
        <f>BV439*'Value Calculations'!$D$6</f>
        <v>-2.376233706467894</v>
      </c>
      <c r="N439">
        <f>BW439*'Value Calculations'!$D$7</f>
        <v>1.7576975410918561</v>
      </c>
      <c r="O439">
        <f>BX439*'Value Calculations'!$D$8</f>
        <v>2.7318752275485121</v>
      </c>
      <c r="P439">
        <f>BY439*'Value Calculations'!$D$9</f>
        <v>12.343345719076639</v>
      </c>
      <c r="Q439">
        <f>BZ439*'Value Calculations'!$D$10</f>
        <v>0.36531647407620471</v>
      </c>
      <c r="R439">
        <f>CA439*'Value Calculations'!$D$11</f>
        <v>0.9907141480249374</v>
      </c>
      <c r="S439">
        <f>CB439*'Value Calculations'!$D$12</f>
        <v>0</v>
      </c>
      <c r="T439">
        <f>CC439*'Value Calculations'!$D$13</f>
        <v>3.0954959778475843</v>
      </c>
      <c r="V439">
        <f>CF439*'Value Calculations'!$D$3</f>
        <v>2.8541480003822652</v>
      </c>
      <c r="W439">
        <f>CG439*'Value Calculations'!$D$4</f>
        <v>6.8378667849376482</v>
      </c>
      <c r="X439">
        <f>CH439*'Value Calculations'!$D$5</f>
        <v>7.4294669414818033</v>
      </c>
      <c r="Y439">
        <f>CI439*'Value Calculations'!$D$6</f>
        <v>0.25012986383872571</v>
      </c>
      <c r="Z439">
        <f>CJ439*'Value Calculations'!$D$7</f>
        <v>2.2850068034194129</v>
      </c>
      <c r="AA439">
        <f>CK439*'Value Calculations'!$D$8</f>
        <v>4.1697042946793079</v>
      </c>
      <c r="AB439">
        <f>CL439*'Value Calculations'!$D$9</f>
        <v>14.988348373164492</v>
      </c>
      <c r="AC439">
        <f>CM439*'Value Calculations'!$D$10</f>
        <v>2.9225317926096377</v>
      </c>
      <c r="AD439">
        <f>CN439*'Value Calculations'!$D$11</f>
        <v>0.9907141480249374</v>
      </c>
      <c r="AE439">
        <f>CO439*'Value Calculations'!$D$12</f>
        <v>1.6277654791788281</v>
      </c>
      <c r="AF439">
        <f>CP439*'Value Calculations'!$D$13</f>
        <v>7.7731343443728225</v>
      </c>
      <c r="AH439">
        <f>CS439*'Value Calculations'!$D$3</f>
        <v>1.2232062858781136</v>
      </c>
      <c r="AI439">
        <f>CT439*'Value Calculations'!$D$4</f>
        <v>2.2792889283125497</v>
      </c>
      <c r="AJ439">
        <f>CU439*'Value Calculations'!$D$5</f>
        <v>2.6533810505292155</v>
      </c>
      <c r="AK439">
        <f>CV439*'Value Calculations'!$D$6</f>
        <v>-0.37519479575808856</v>
      </c>
      <c r="AL439">
        <f>CW439*'Value Calculations'!$D$7</f>
        <v>0.70307901643674242</v>
      </c>
      <c r="AM439">
        <f>CX439*'Value Calculations'!$D$8</f>
        <v>2.084852147339654</v>
      </c>
      <c r="AN439">
        <f>CY439*'Value Calculations'!$D$9</f>
        <v>6.8014353962259033</v>
      </c>
      <c r="AO439">
        <f>CZ439*'Value Calculations'!$D$10</f>
        <v>0.73063294815240942</v>
      </c>
      <c r="AP439">
        <f>DA439*'Value Calculations'!$D$11</f>
        <v>0</v>
      </c>
      <c r="AQ439">
        <f>DB439*'Value Calculations'!$D$12</f>
        <v>1.6277654791788281</v>
      </c>
      <c r="AR439">
        <f>DC439*'Value Calculations'!$D$13</f>
        <v>3.4394399753862048</v>
      </c>
      <c r="AT439">
        <f>DF439*'Value Calculations'!$D$3</f>
        <v>0</v>
      </c>
      <c r="AU439">
        <f>DG439*'Value Calculations'!$D$4</f>
        <v>0</v>
      </c>
      <c r="AV439">
        <f>DH439*'Value Calculations'!$D$5</f>
        <v>0</v>
      </c>
      <c r="AW439">
        <f>DI439*'Value Calculations'!$D$6</f>
        <v>0</v>
      </c>
      <c r="AX439">
        <f>DJ439*'Value Calculations'!$D$7</f>
        <v>0</v>
      </c>
      <c r="AY439">
        <f>DK439*'Value Calculations'!$D$8</f>
        <v>0</v>
      </c>
      <c r="AZ439">
        <f>DL439*'Value Calculations'!$D$9</f>
        <v>0</v>
      </c>
      <c r="BA439">
        <f>DM439*'Value Calculations'!$D$10</f>
        <v>0</v>
      </c>
      <c r="BB439">
        <f>DN439*'Value Calculations'!$D$11</f>
        <v>0</v>
      </c>
      <c r="BC439">
        <f>DO439*'Value Calculations'!$D$12</f>
        <v>0</v>
      </c>
      <c r="BD439">
        <f>DP439*'Value Calculations'!$D$13</f>
        <v>0</v>
      </c>
      <c r="BF439">
        <f>DS439*'Value Calculations'!$D$3</f>
        <v>0</v>
      </c>
      <c r="BG439">
        <f>DT439*'Value Calculations'!$D$4</f>
        <v>0</v>
      </c>
      <c r="BH439">
        <f>DU439*'Value Calculations'!$D$5</f>
        <v>0</v>
      </c>
      <c r="BI439">
        <f>DV439*'Value Calculations'!$D$6</f>
        <v>0</v>
      </c>
      <c r="BJ439">
        <f>DW439*'Value Calculations'!$D$7</f>
        <v>0</v>
      </c>
      <c r="BK439">
        <f>DX439*'Value Calculations'!$D$8</f>
        <v>0</v>
      </c>
      <c r="BL439">
        <f>DY439*'Value Calculations'!$D$9</f>
        <v>0</v>
      </c>
      <c r="BM439">
        <f>DZ439*'Value Calculations'!$D$10</f>
        <v>0</v>
      </c>
      <c r="BN439">
        <f>EA439*'Value Calculations'!$D$11</f>
        <v>0</v>
      </c>
      <c r="BO439">
        <f>EB439*'Value Calculations'!$D$12</f>
        <v>0</v>
      </c>
      <c r="BP439">
        <f>EC439*'Value Calculations'!$D$13</f>
        <v>0</v>
      </c>
      <c r="BR439">
        <f>IFERROR(VLOOKUP($B439,'Raw Stats'!$CM$3:$DC$884,3,FALSE),0)</f>
        <v>59</v>
      </c>
      <c r="BS439">
        <f>IFERROR(VLOOKUP($B439,'Raw Stats'!$CM$3:$DC$884,4,FALSE),0)</f>
        <v>1</v>
      </c>
      <c r="BT439">
        <f>IFERROR(VLOOKUP($B439,'Raw Stats'!$CM$3:$DC$884,5,FALSE),0)</f>
        <v>8</v>
      </c>
      <c r="BU439">
        <f>IFERROR(VLOOKUP($B439,'Raw Stats'!$CM$3:$DC$884,6,FALSE),0)</f>
        <v>9</v>
      </c>
      <c r="BV439">
        <f>IFERROR(VLOOKUP($B439,'Raw Stats'!$CM$3:$DC$884,7,FALSE),0)</f>
        <v>-19</v>
      </c>
      <c r="BW439">
        <f>IFERROR(VLOOKUP($B439,'Raw Stats'!$CM$3:$DC$884,8,FALSE),0)</f>
        <v>20</v>
      </c>
      <c r="BX439">
        <f>IFERROR(VLOOKUP($B439,'Raw Stats'!$CM$3:$DC$884,9,FALSE),0)</f>
        <v>38</v>
      </c>
      <c r="BY439">
        <f>IFERROR(VLOOKUP($B439,'Raw Stats'!$CM$3:$DC$884,10,FALSE),0)</f>
        <v>98</v>
      </c>
      <c r="BZ439">
        <f>IFERROR(VLOOKUP($B439,'Raw Stats'!$CM$3:$DC$884,11,FALSE)+VLOOKUP($B439,'Raw Stats'!$CM$3:$DC$884,12,FALSE),0)</f>
        <v>1</v>
      </c>
      <c r="CA439">
        <f>IFERROR(VLOOKUP($B439,'Raw Stats'!$CM$3:$DC$884,13,FALSE)+VLOOKUP($B439,'Raw Stats'!$CM$3:$DC$884,14,FALSE),0)</f>
        <v>1</v>
      </c>
      <c r="CB439">
        <f>IFERROR(VLOOKUP($B439,'Raw Stats'!$CM$3:$DC$884,15,FALSE),0)</f>
        <v>0</v>
      </c>
      <c r="CC439">
        <f>IFERROR(VLOOKUP($B439,'Raw Stats'!$CM$3:$DC$884,16,FALSE),0)</f>
        <v>45</v>
      </c>
      <c r="CE439">
        <f>IFERROR(VLOOKUP($B439,'Raw Stats'!$BU$3:$CJ$528,3,FALSE),0)</f>
        <v>79</v>
      </c>
      <c r="CF439">
        <f>IFERROR(VLOOKUP($B439,'Raw Stats'!$BU$3:$CJ$528,4,FALSE),0)</f>
        <v>7</v>
      </c>
      <c r="CG439">
        <f>IFERROR(VLOOKUP($B439,'Raw Stats'!$BU$3:$CJ$5288,5,FALSE),0)</f>
        <v>21</v>
      </c>
      <c r="CH439">
        <f>IFERROR(VLOOKUP($B439,'Raw Stats'!$BU$3:$CJ$528,6,FALSE),0)</f>
        <v>28</v>
      </c>
      <c r="CI439">
        <f>IFERROR(VLOOKUP($B439,'Raw Stats'!$BU$3:$CJ$528,7,FALSE),0)</f>
        <v>2</v>
      </c>
      <c r="CJ439">
        <f>IFERROR(VLOOKUP($B439,'Raw Stats'!$BU$3:$CJ$528,8,FALSE),0)</f>
        <v>26</v>
      </c>
      <c r="CK439">
        <f>IFERROR(VLOOKUP($B439,'Raw Stats'!$BU$3:$CJ$528,9,FALSE),0)</f>
        <v>58</v>
      </c>
      <c r="CL439">
        <f>IFERROR(VLOOKUP($B439,'Raw Stats'!$BU$3:$CJ$528,10,FALSE),0)</f>
        <v>119</v>
      </c>
      <c r="CM439">
        <f>IFERROR(VLOOKUP($B439,'Raw Stats'!$BU$3:$CJ$528,11,FALSE)+VLOOKUP($B439,'Raw Stats'!$BU$3:$CJ$528,12,FALSE),0)</f>
        <v>8</v>
      </c>
      <c r="CN439">
        <f>IFERROR(VLOOKUP($B439,'Raw Stats'!$BU$3:$CJ$528,13,FALSE)+VLOOKUP($B439,'Raw Stats'!$BU$3:$CJ$528,14,FALSE),0)</f>
        <v>1</v>
      </c>
      <c r="CO439">
        <f>IFERROR(VLOOKUP($B439,'Raw Stats'!$BU$3:$CJ$528,15,FALSE),0)</f>
        <v>2</v>
      </c>
      <c r="CP439">
        <f>IFERROR(VLOOKUP($B439,'Raw Stats'!$BU$3:$CJ$528,16,FALSE),0)</f>
        <v>113</v>
      </c>
      <c r="CR439">
        <f>IFERROR(VLOOKUP($B439,'Raw Stats'!$BC$3:$BR$528,3,FALSE),0)</f>
        <v>33</v>
      </c>
      <c r="CS439">
        <f>IFERROR(VLOOKUP($B439,'Raw Stats'!$BC$3:$BR$528,4,FALSE),0)</f>
        <v>3</v>
      </c>
      <c r="CT439">
        <f>IFERROR(VLOOKUP($B439,'Raw Stats'!$BC$3:$BR$5288,5,FALSE),0)</f>
        <v>7</v>
      </c>
      <c r="CU439">
        <f>IFERROR(VLOOKUP($B439,'Raw Stats'!$BC$3:$BR$52888,6,FALSE),0)</f>
        <v>10</v>
      </c>
      <c r="CV439">
        <f>IFERROR(VLOOKUP($B439,'Raw Stats'!$BC$3:$BR$5288,7,FALSE),0)</f>
        <v>-3</v>
      </c>
      <c r="CW439">
        <f>IFERROR(VLOOKUP($B439,'Raw Stats'!$BC$3:$BR$5288,8,FALSE),0)</f>
        <v>8</v>
      </c>
      <c r="CX439">
        <f>IFERROR(VLOOKUP($B439,'Raw Stats'!$BC$3:$BR$5288,9,FALSE),0)</f>
        <v>29</v>
      </c>
      <c r="CY439">
        <f>IFERROR(VLOOKUP($B439,'Raw Stats'!$BC$3:$BR$5288,10,FALSE),0)</f>
        <v>54</v>
      </c>
      <c r="CZ439">
        <f>IFERROR(VLOOKUP($B439,'Raw Stats'!$BC$3:$BR$5288,11,FALSE)+VLOOKUP($B439,'Raw Stats'!$BC$3:$BR$5288,12,FALSE),0)</f>
        <v>2</v>
      </c>
      <c r="DA439">
        <f>IFERROR(VLOOKUP($B439,'Raw Stats'!$BC$3:$BR$5288,13,FALSE)+VLOOKUP($B439,'Raw Stats'!$BC$3:$BR$5288,14,FALSE),0)</f>
        <v>0</v>
      </c>
      <c r="DB439">
        <f>IFERROR(VLOOKUP($B439,'Raw Stats'!$BC$3:$BR$5288,15,FALSE),0)</f>
        <v>2</v>
      </c>
      <c r="DC439">
        <f>IFERROR(VLOOKUP($B439,'Raw Stats'!$BC$3:$BR$5288,16,FALSE),0)</f>
        <v>50</v>
      </c>
      <c r="DE439">
        <f>IFERROR(VLOOKUP($B439,'Raw Stats'!$AK$3:$AZ$528,3,FALSE),0)</f>
        <v>0</v>
      </c>
      <c r="DF439">
        <f>IFERROR(VLOOKUP($B439,'Raw Stats'!$AK$3:$AZ$528,4,FALSE),0)</f>
        <v>0</v>
      </c>
      <c r="DG439">
        <f>IFERROR(VLOOKUP($B439,'Raw Stats'!$AK$3:$AZ$528,5,FALSE),0)</f>
        <v>0</v>
      </c>
      <c r="DH439">
        <f>IFERROR(VLOOKUP($B439,'Raw Stats'!$AK$3:$AZ$528,6,FALSE),0)</f>
        <v>0</v>
      </c>
      <c r="DI439">
        <f>IFERROR(VLOOKUP($B439,'Raw Stats'!$AK$3:$AZ$528,7,FALSE),0)</f>
        <v>0</v>
      </c>
      <c r="DJ439">
        <f>IFERROR(VLOOKUP($B439,'Raw Stats'!$AK$3:$AZ$528,8,FALSE),0)</f>
        <v>0</v>
      </c>
      <c r="DK439">
        <f>IFERROR(VLOOKUP($B439,'Raw Stats'!$AK$3:$AZ$528,9,FALSE),0)</f>
        <v>0</v>
      </c>
      <c r="DL439">
        <f>IFERROR(VLOOKUP($B439,'Raw Stats'!$AK$3:$AZ$528,10,FALSE),0)</f>
        <v>0</v>
      </c>
      <c r="DM439">
        <f>IFERROR(VLOOKUP($B439,'Raw Stats'!$AK$3:$AZ$528,11,FALSE)+VLOOKUP($B439,'Raw Stats'!$AK$3:$AZ$528,12,FALSE),0)</f>
        <v>0</v>
      </c>
      <c r="DN439">
        <f>IFERROR(VLOOKUP($B439,'Raw Stats'!$AK$3:$AZ$528,13,FALSE)+VLOOKUP($B439,'Raw Stats'!$AK$3:$AZ$528,14,FALSE),0)</f>
        <v>0</v>
      </c>
      <c r="DO439">
        <f>IFERROR(VLOOKUP($B439,'Raw Stats'!$AK$3:$AZ$528,15,FALSE),0)</f>
        <v>0</v>
      </c>
      <c r="DP439">
        <f>IFERROR(VLOOKUP($B439,'Raw Stats'!$AK$3:$AZ$528,16,FALSE),0)</f>
        <v>0</v>
      </c>
      <c r="DR439">
        <f>IFERROR(VLOOKUP($B439,'Raw Stats'!$S$3:$AH$528,3,FALSE),0)</f>
        <v>0</v>
      </c>
      <c r="DS439">
        <f>IFERROR(VLOOKUP($B439,'Raw Stats'!$S$3:$AH$528,4,FALSE),0)</f>
        <v>0</v>
      </c>
      <c r="DT439">
        <f>IFERROR(VLOOKUP($B439,'Raw Stats'!$S$3:$AH$528,5,FALSE),0)</f>
        <v>0</v>
      </c>
      <c r="DU439">
        <f>IFERROR(VLOOKUP($B439,'Raw Stats'!$S$3:$AH$528,6,FALSE),0)</f>
        <v>0</v>
      </c>
      <c r="DV439">
        <f>IFERROR(VLOOKUP($B439,'Raw Stats'!$S$3:$AH$528,7,FALSE),0)</f>
        <v>0</v>
      </c>
      <c r="DW439">
        <f>IFERROR(VLOOKUP($B439,'Raw Stats'!$S$3:$AH$528,8,FALSE),0)</f>
        <v>0</v>
      </c>
      <c r="DX439">
        <f>IFERROR(VLOOKUP($B439,'Raw Stats'!$S$3:$AH$528,9,FALSE),0)</f>
        <v>0</v>
      </c>
      <c r="DY439">
        <f>IFERROR(VLOOKUP($B439,'Raw Stats'!$S$3:$AH$528,10,FALSE),0)</f>
        <v>0</v>
      </c>
      <c r="DZ439">
        <f>IFERROR(VLOOKUP($B439,'Raw Stats'!$S$3:$AH$528,11,FALSE)+VLOOKUP($B439,'Raw Stats'!$S$3:$AH$528,12,FALSE),0)</f>
        <v>0</v>
      </c>
      <c r="EA439">
        <f>IFERROR(VLOOKUP($B439,'Raw Stats'!$S$3:$AH$528,13,FALSE)+VLOOKUP($B439,'Raw Stats'!$S$3:$AH$528,14,FALSE),0)</f>
        <v>0</v>
      </c>
      <c r="EB439">
        <f>IFERROR(VLOOKUP($B439,'Raw Stats'!$S$3:$AH$528,15,FALSE),0)</f>
        <v>0</v>
      </c>
      <c r="EC439">
        <f>IFERROR(VLOOKUP($B439,'Raw Stats'!$S$3:$AH$528,16,FALSE),0)</f>
        <v>0</v>
      </c>
    </row>
    <row r="440" spans="1:133" x14ac:dyDescent="0.2">
      <c r="A440">
        <f>IFERROR(VLOOKUP(B440,Sheet2!$W$1:$X$300,2,FALSE),301)</f>
        <v>301</v>
      </c>
      <c r="B440" t="s">
        <v>183</v>
      </c>
      <c r="C440">
        <f t="shared" si="30"/>
        <v>0.41076196597779963</v>
      </c>
      <c r="D440">
        <f t="shared" si="31"/>
        <v>0.80707242424730763</v>
      </c>
      <c r="E440">
        <f t="shared" si="32"/>
        <v>0.91822587549453982</v>
      </c>
      <c r="F440">
        <f t="shared" si="33"/>
        <v>0.89142547794340365</v>
      </c>
      <c r="G440">
        <f t="shared" si="34"/>
        <v>1.091965099339842</v>
      </c>
      <c r="J440">
        <f>BS440*'Value Calculations'!$D$3</f>
        <v>0.4077354286260379</v>
      </c>
      <c r="K440">
        <f>BT440*'Value Calculations'!$D$4</f>
        <v>0.97683811213394978</v>
      </c>
      <c r="L440">
        <f>BU440*'Value Calculations'!$D$5</f>
        <v>1.0613524202116862</v>
      </c>
      <c r="M440">
        <f>BV440*'Value Calculations'!$D$6</f>
        <v>-0.12506493191936285</v>
      </c>
      <c r="N440">
        <f>BW440*'Value Calculations'!$D$7</f>
        <v>0.35153950821837121</v>
      </c>
      <c r="O440">
        <f>BX440*'Value Calculations'!$D$8</f>
        <v>1.5097205204873356</v>
      </c>
      <c r="P440">
        <f>BY440*'Value Calculations'!$D$9</f>
        <v>0.12595250733751673</v>
      </c>
      <c r="Q440">
        <f>BZ440*'Value Calculations'!$D$10</f>
        <v>0</v>
      </c>
      <c r="R440">
        <f>CA440*'Value Calculations'!$D$11</f>
        <v>0</v>
      </c>
      <c r="S440">
        <f>CB440*'Value Calculations'!$D$12</f>
        <v>0</v>
      </c>
      <c r="T440">
        <f>CC440*'Value Calculations'!$D$13</f>
        <v>1.0318319926158614</v>
      </c>
      <c r="V440">
        <f>CF440*'Value Calculations'!$D$3</f>
        <v>2.8541480003822652</v>
      </c>
      <c r="W440">
        <f>CG440*'Value Calculations'!$D$4</f>
        <v>6.1866413768483488</v>
      </c>
      <c r="X440">
        <f>CH440*'Value Calculations'!$D$5</f>
        <v>6.8987907313759607</v>
      </c>
      <c r="Y440">
        <f>CI440*'Value Calculations'!$D$6</f>
        <v>-1.2506493191936285</v>
      </c>
      <c r="Z440">
        <f>CJ440*'Value Calculations'!$D$7</f>
        <v>2.9002009428015625</v>
      </c>
      <c r="AA440">
        <f>CK440*'Value Calculations'!$D$8</f>
        <v>5.8950991752362629</v>
      </c>
      <c r="AB440">
        <f>CL440*'Value Calculations'!$D$9</f>
        <v>2.3930976394128178</v>
      </c>
      <c r="AC440">
        <f>CM440*'Value Calculations'!$D$10</f>
        <v>2.9225317926096377</v>
      </c>
      <c r="AD440">
        <f>CN440*'Value Calculations'!$D$11</f>
        <v>0</v>
      </c>
      <c r="AE440">
        <f>CO440*'Value Calculations'!$D$12</f>
        <v>0.81388273958941404</v>
      </c>
      <c r="AF440">
        <f>CP440*'Value Calculations'!$D$13</f>
        <v>5.0903711635715831</v>
      </c>
      <c r="AH440">
        <f>CS440*'Value Calculations'!$D$3</f>
        <v>1.2232062858781136</v>
      </c>
      <c r="AI440">
        <f>CT440*'Value Calculations'!$D$4</f>
        <v>5.2098032647143988</v>
      </c>
      <c r="AJ440">
        <f>CU440*'Value Calculations'!$D$5</f>
        <v>5.0414239960055092</v>
      </c>
      <c r="AK440">
        <f>CV440*'Value Calculations'!$D$6</f>
        <v>0.12506493191936285</v>
      </c>
      <c r="AL440">
        <f>CW440*'Value Calculations'!$D$7</f>
        <v>8.1732935660771311</v>
      </c>
      <c r="AM440">
        <f>CX440*'Value Calculations'!$D$8</f>
        <v>7.1172538822974394</v>
      </c>
      <c r="AN440">
        <f>CY440*'Value Calculations'!$D$9</f>
        <v>2.3930976394128178</v>
      </c>
      <c r="AO440">
        <f>CZ440*'Value Calculations'!$D$10</f>
        <v>1.4612658963048188</v>
      </c>
      <c r="AP440">
        <f>DA440*'Value Calculations'!$D$11</f>
        <v>0</v>
      </c>
      <c r="AQ440">
        <f>DB440*'Value Calculations'!$D$12</f>
        <v>0</v>
      </c>
      <c r="AR440">
        <f>DC440*'Value Calculations'!$D$13</f>
        <v>5.9846255571719968</v>
      </c>
      <c r="AT440">
        <f>DF440*'Value Calculations'!$D$3</f>
        <v>6.9315022866426439</v>
      </c>
      <c r="AU440">
        <f>DG440*'Value Calculations'!$D$4</f>
        <v>9.1171557132501988</v>
      </c>
      <c r="AV440">
        <f>DH440*'Value Calculations'!$D$5</f>
        <v>11.94021472738147</v>
      </c>
      <c r="AW440">
        <f>DI440*'Value Calculations'!$D$6</f>
        <v>-0.62532465959681427</v>
      </c>
      <c r="AX440">
        <f>DJ440*'Value Calculations'!$D$7</f>
        <v>8.5248330742955023</v>
      </c>
      <c r="AY440">
        <f>DK440*'Value Calculations'!$D$8</f>
        <v>7.8361684158628373</v>
      </c>
      <c r="AZ440">
        <f>DL440*'Value Calculations'!$D$9</f>
        <v>4.5342902641506022</v>
      </c>
      <c r="BA440">
        <f>DM440*'Value Calculations'!$D$10</f>
        <v>5.4797471111430704</v>
      </c>
      <c r="BB440">
        <f>DN440*'Value Calculations'!$D$11</f>
        <v>0</v>
      </c>
      <c r="BC440">
        <f>DO440*'Value Calculations'!$D$12</f>
        <v>1.6277654791788281</v>
      </c>
      <c r="BD440">
        <f>DP440*'Value Calculations'!$D$13</f>
        <v>12.381983911390337</v>
      </c>
      <c r="BF440">
        <f>DS440*'Value Calculations'!$D$3</f>
        <v>9.7856502870249091</v>
      </c>
      <c r="BG440">
        <f>DT440*'Value Calculations'!$D$4</f>
        <v>12.373282753696698</v>
      </c>
      <c r="BH440">
        <f>DU440*'Value Calculations'!$D$5</f>
        <v>16.450962513281137</v>
      </c>
      <c r="BI440">
        <f>DV440*'Value Calculations'!$D$6</f>
        <v>1.6258441149517171</v>
      </c>
      <c r="BJ440">
        <f>DW440*'Value Calculations'!$D$7</f>
        <v>8.7884877054592803</v>
      </c>
      <c r="BK440">
        <f>DX440*'Value Calculations'!$D$8</f>
        <v>10.999392363550587</v>
      </c>
      <c r="BL440">
        <f>DY440*'Value Calculations'!$D$9</f>
        <v>2.770955161425368</v>
      </c>
      <c r="BM440">
        <f>DZ440*'Value Calculations'!$D$10</f>
        <v>4.7491141629906615</v>
      </c>
      <c r="BN440">
        <f>EA440*'Value Calculations'!$D$11</f>
        <v>0</v>
      </c>
      <c r="BO440">
        <f>EB440*'Value Calculations'!$D$12</f>
        <v>1.6277654791788281</v>
      </c>
      <c r="BP440">
        <f>EC440*'Value Calculations'!$D$13</f>
        <v>12.725927908928957</v>
      </c>
      <c r="BR440">
        <f>IFERROR(VLOOKUP($B440,'Raw Stats'!$CM$3:$DC$884,3,FALSE),0)</f>
        <v>13</v>
      </c>
      <c r="BS440">
        <f>IFERROR(VLOOKUP($B440,'Raw Stats'!$CM$3:$DC$884,4,FALSE),0)</f>
        <v>1</v>
      </c>
      <c r="BT440">
        <f>IFERROR(VLOOKUP($B440,'Raw Stats'!$CM$3:$DC$884,5,FALSE),0)</f>
        <v>3</v>
      </c>
      <c r="BU440">
        <f>IFERROR(VLOOKUP($B440,'Raw Stats'!$CM$3:$DC$884,6,FALSE),0)</f>
        <v>4</v>
      </c>
      <c r="BV440">
        <f>IFERROR(VLOOKUP($B440,'Raw Stats'!$CM$3:$DC$884,7,FALSE),0)</f>
        <v>-1</v>
      </c>
      <c r="BW440">
        <f>IFERROR(VLOOKUP($B440,'Raw Stats'!$CM$3:$DC$884,8,FALSE),0)</f>
        <v>4</v>
      </c>
      <c r="BX440">
        <f>IFERROR(VLOOKUP($B440,'Raw Stats'!$CM$3:$DC$884,9,FALSE),0)</f>
        <v>21</v>
      </c>
      <c r="BY440">
        <f>IFERROR(VLOOKUP($B440,'Raw Stats'!$CM$3:$DC$884,10,FALSE),0)</f>
        <v>1</v>
      </c>
      <c r="BZ440">
        <f>IFERROR(VLOOKUP($B440,'Raw Stats'!$CM$3:$DC$884,11,FALSE)+VLOOKUP($B440,'Raw Stats'!$CM$3:$DC$884,12,FALSE),0)</f>
        <v>0</v>
      </c>
      <c r="CA440">
        <f>IFERROR(VLOOKUP($B440,'Raw Stats'!$CM$3:$DC$884,13,FALSE)+VLOOKUP($B440,'Raw Stats'!$CM$3:$DC$884,14,FALSE),0)</f>
        <v>0</v>
      </c>
      <c r="CB440">
        <f>IFERROR(VLOOKUP($B440,'Raw Stats'!$CM$3:$DC$884,15,FALSE),0)</f>
        <v>0</v>
      </c>
      <c r="CC440">
        <f>IFERROR(VLOOKUP($B440,'Raw Stats'!$CM$3:$DC$884,16,FALSE),0)</f>
        <v>15</v>
      </c>
      <c r="CE440">
        <f>IFERROR(VLOOKUP($B440,'Raw Stats'!$BU$3:$CJ$528,3,FALSE),0)</f>
        <v>43</v>
      </c>
      <c r="CF440">
        <f>IFERROR(VLOOKUP($B440,'Raw Stats'!$BU$3:$CJ$528,4,FALSE),0)</f>
        <v>7</v>
      </c>
      <c r="CG440">
        <f>IFERROR(VLOOKUP($B440,'Raw Stats'!$BU$3:$CJ$5288,5,FALSE),0)</f>
        <v>19</v>
      </c>
      <c r="CH440">
        <f>IFERROR(VLOOKUP($B440,'Raw Stats'!$BU$3:$CJ$528,6,FALSE),0)</f>
        <v>26</v>
      </c>
      <c r="CI440">
        <f>IFERROR(VLOOKUP($B440,'Raw Stats'!$BU$3:$CJ$528,7,FALSE),0)</f>
        <v>-10</v>
      </c>
      <c r="CJ440">
        <f>IFERROR(VLOOKUP($B440,'Raw Stats'!$BU$3:$CJ$528,8,FALSE),0)</f>
        <v>33</v>
      </c>
      <c r="CK440">
        <f>IFERROR(VLOOKUP($B440,'Raw Stats'!$BU$3:$CJ$528,9,FALSE),0)</f>
        <v>82</v>
      </c>
      <c r="CL440">
        <f>IFERROR(VLOOKUP($B440,'Raw Stats'!$BU$3:$CJ$528,10,FALSE),0)</f>
        <v>19</v>
      </c>
      <c r="CM440">
        <f>IFERROR(VLOOKUP($B440,'Raw Stats'!$BU$3:$CJ$528,11,FALSE)+VLOOKUP($B440,'Raw Stats'!$BU$3:$CJ$528,12,FALSE),0)</f>
        <v>8</v>
      </c>
      <c r="CN440">
        <f>IFERROR(VLOOKUP($B440,'Raw Stats'!$BU$3:$CJ$528,13,FALSE)+VLOOKUP($B440,'Raw Stats'!$BU$3:$CJ$528,14,FALSE),0)</f>
        <v>0</v>
      </c>
      <c r="CO440">
        <f>IFERROR(VLOOKUP($B440,'Raw Stats'!$BU$3:$CJ$528,15,FALSE),0)</f>
        <v>1</v>
      </c>
      <c r="CP440">
        <f>IFERROR(VLOOKUP($B440,'Raw Stats'!$BU$3:$CJ$528,16,FALSE),0)</f>
        <v>74</v>
      </c>
      <c r="CR440">
        <f>IFERROR(VLOOKUP($B440,'Raw Stats'!$BC$3:$BR$528,3,FALSE),0)</f>
        <v>40</v>
      </c>
      <c r="CS440">
        <f>IFERROR(VLOOKUP($B440,'Raw Stats'!$BC$3:$BR$528,4,FALSE),0)</f>
        <v>3</v>
      </c>
      <c r="CT440">
        <f>IFERROR(VLOOKUP($B440,'Raw Stats'!$BC$3:$BR$5288,5,FALSE),0)</f>
        <v>16</v>
      </c>
      <c r="CU440">
        <f>IFERROR(VLOOKUP($B440,'Raw Stats'!$BC$3:$BR$52888,6,FALSE),0)</f>
        <v>19</v>
      </c>
      <c r="CV440">
        <f>IFERROR(VLOOKUP($B440,'Raw Stats'!$BC$3:$BR$5288,7,FALSE),0)</f>
        <v>1</v>
      </c>
      <c r="CW440">
        <f>IFERROR(VLOOKUP($B440,'Raw Stats'!$BC$3:$BR$5288,8,FALSE),0)</f>
        <v>93</v>
      </c>
      <c r="CX440">
        <f>IFERROR(VLOOKUP($B440,'Raw Stats'!$BC$3:$BR$5288,9,FALSE),0)</f>
        <v>99</v>
      </c>
      <c r="CY440">
        <f>IFERROR(VLOOKUP($B440,'Raw Stats'!$BC$3:$BR$5288,10,FALSE),0)</f>
        <v>19</v>
      </c>
      <c r="CZ440">
        <f>IFERROR(VLOOKUP($B440,'Raw Stats'!$BC$3:$BR$5288,11,FALSE)+VLOOKUP($B440,'Raw Stats'!$BC$3:$BR$5288,12,FALSE),0)</f>
        <v>4</v>
      </c>
      <c r="DA440">
        <f>IFERROR(VLOOKUP($B440,'Raw Stats'!$BC$3:$BR$5288,13,FALSE)+VLOOKUP($B440,'Raw Stats'!$BC$3:$BR$5288,14,FALSE),0)</f>
        <v>0</v>
      </c>
      <c r="DB440">
        <f>IFERROR(VLOOKUP($B440,'Raw Stats'!$BC$3:$BR$5288,15,FALSE),0)</f>
        <v>0</v>
      </c>
      <c r="DC440">
        <f>IFERROR(VLOOKUP($B440,'Raw Stats'!$BC$3:$BR$5288,16,FALSE),0)</f>
        <v>87</v>
      </c>
      <c r="DE440">
        <f>IFERROR(VLOOKUP($B440,'Raw Stats'!$AK$3:$AZ$528,3,FALSE),0)</f>
        <v>76</v>
      </c>
      <c r="DF440">
        <f>IFERROR(VLOOKUP($B440,'Raw Stats'!$AK$3:$AZ$528,4,FALSE),0)</f>
        <v>17</v>
      </c>
      <c r="DG440">
        <f>IFERROR(VLOOKUP($B440,'Raw Stats'!$AK$3:$AZ$528,5,FALSE),0)</f>
        <v>28</v>
      </c>
      <c r="DH440">
        <f>IFERROR(VLOOKUP($B440,'Raw Stats'!$AK$3:$AZ$528,6,FALSE),0)</f>
        <v>45</v>
      </c>
      <c r="DI440">
        <f>IFERROR(VLOOKUP($B440,'Raw Stats'!$AK$3:$AZ$528,7,FALSE),0)</f>
        <v>-5</v>
      </c>
      <c r="DJ440">
        <f>IFERROR(VLOOKUP($B440,'Raw Stats'!$AK$3:$AZ$528,8,FALSE),0)</f>
        <v>97</v>
      </c>
      <c r="DK440">
        <f>IFERROR(VLOOKUP($B440,'Raw Stats'!$AK$3:$AZ$528,9,FALSE),0)</f>
        <v>109</v>
      </c>
      <c r="DL440">
        <f>IFERROR(VLOOKUP($B440,'Raw Stats'!$AK$3:$AZ$528,10,FALSE),0)</f>
        <v>36</v>
      </c>
      <c r="DM440">
        <f>IFERROR(VLOOKUP($B440,'Raw Stats'!$AK$3:$AZ$528,11,FALSE)+VLOOKUP($B440,'Raw Stats'!$AK$3:$AZ$528,12,FALSE),0)</f>
        <v>15</v>
      </c>
      <c r="DN440">
        <f>IFERROR(VLOOKUP($B440,'Raw Stats'!$AK$3:$AZ$528,13,FALSE)+VLOOKUP($B440,'Raw Stats'!$AK$3:$AZ$528,14,FALSE),0)</f>
        <v>0</v>
      </c>
      <c r="DO440">
        <f>IFERROR(VLOOKUP($B440,'Raw Stats'!$AK$3:$AZ$528,15,FALSE),0)</f>
        <v>2</v>
      </c>
      <c r="DP440">
        <f>IFERROR(VLOOKUP($B440,'Raw Stats'!$AK$3:$AZ$528,16,FALSE),0)</f>
        <v>180</v>
      </c>
      <c r="DR440">
        <f>IFERROR(VLOOKUP($B440,'Raw Stats'!$S$3:$AH$528,3,FALSE),0)</f>
        <v>75</v>
      </c>
      <c r="DS440">
        <f>IFERROR(VLOOKUP($B440,'Raw Stats'!$S$3:$AH$528,4,FALSE),0)</f>
        <v>24</v>
      </c>
      <c r="DT440">
        <f>IFERROR(VLOOKUP($B440,'Raw Stats'!$S$3:$AH$528,5,FALSE),0)</f>
        <v>38</v>
      </c>
      <c r="DU440">
        <f>IFERROR(VLOOKUP($B440,'Raw Stats'!$S$3:$AH$528,6,FALSE),0)</f>
        <v>62</v>
      </c>
      <c r="DV440">
        <f>IFERROR(VLOOKUP($B440,'Raw Stats'!$S$3:$AH$528,7,FALSE),0)</f>
        <v>13</v>
      </c>
      <c r="DW440">
        <f>IFERROR(VLOOKUP($B440,'Raw Stats'!$S$3:$AH$528,8,FALSE),0)</f>
        <v>100</v>
      </c>
      <c r="DX440">
        <f>IFERROR(VLOOKUP($B440,'Raw Stats'!$S$3:$AH$528,9,FALSE),0)</f>
        <v>153</v>
      </c>
      <c r="DY440">
        <f>IFERROR(VLOOKUP($B440,'Raw Stats'!$S$3:$AH$528,10,FALSE),0)</f>
        <v>22</v>
      </c>
      <c r="DZ440">
        <f>IFERROR(VLOOKUP($B440,'Raw Stats'!$S$3:$AH$528,11,FALSE)+VLOOKUP($B440,'Raw Stats'!$S$3:$AH$528,12,FALSE),0)</f>
        <v>13</v>
      </c>
      <c r="EA440">
        <f>IFERROR(VLOOKUP($B440,'Raw Stats'!$S$3:$AH$528,13,FALSE)+VLOOKUP($B440,'Raw Stats'!$S$3:$AH$528,14,FALSE),0)</f>
        <v>0</v>
      </c>
      <c r="EB440">
        <f>IFERROR(VLOOKUP($B440,'Raw Stats'!$S$3:$AH$528,15,FALSE),0)</f>
        <v>2</v>
      </c>
      <c r="EC440">
        <f>IFERROR(VLOOKUP($B440,'Raw Stats'!$S$3:$AH$528,16,FALSE),0)</f>
        <v>185</v>
      </c>
    </row>
    <row r="441" spans="1:133" x14ac:dyDescent="0.2">
      <c r="A441">
        <f>IFERROR(VLOOKUP(B441,Sheet2!$W$1:$X$300,2,FALSE),301)</f>
        <v>301</v>
      </c>
      <c r="B441" t="s">
        <v>378</v>
      </c>
      <c r="C441">
        <f t="shared" si="30"/>
        <v>0.4070766283524157</v>
      </c>
      <c r="D441">
        <f t="shared" si="31"/>
        <v>0.46087508729111432</v>
      </c>
      <c r="E441">
        <f t="shared" si="32"/>
        <v>0.71514809971110238</v>
      </c>
      <c r="F441">
        <f t="shared" si="33"/>
        <v>0.56024323988144142</v>
      </c>
      <c r="G441">
        <f t="shared" si="34"/>
        <v>0</v>
      </c>
      <c r="J441">
        <f>BS441*'Value Calculations'!$D$3</f>
        <v>1.2232062858781136</v>
      </c>
      <c r="K441">
        <f>BT441*'Value Calculations'!$D$4</f>
        <v>3.2561270404464993</v>
      </c>
      <c r="L441">
        <f>BU441*'Value Calculations'!$D$5</f>
        <v>3.4493953656879803</v>
      </c>
      <c r="M441">
        <f>BV441*'Value Calculations'!$D$6</f>
        <v>-1.6258441149517171</v>
      </c>
      <c r="N441">
        <f>BW441*'Value Calculations'!$D$7</f>
        <v>0.87884877054592803</v>
      </c>
      <c r="O441">
        <f>BX441*'Value Calculations'!$D$8</f>
        <v>10.13669492327211</v>
      </c>
      <c r="P441">
        <f>BY441*'Value Calculations'!$D$9</f>
        <v>5.541910322850736</v>
      </c>
      <c r="Q441">
        <f>BZ441*'Value Calculations'!$D$10</f>
        <v>0</v>
      </c>
      <c r="R441">
        <f>CA441*'Value Calculations'!$D$11</f>
        <v>0</v>
      </c>
      <c r="S441">
        <f>CB441*'Value Calculations'!$D$12</f>
        <v>0</v>
      </c>
      <c r="T441">
        <f>CC441*'Value Calculations'!$D$13</f>
        <v>5.2279487625870313</v>
      </c>
      <c r="V441">
        <f>CF441*'Value Calculations'!$D$3</f>
        <v>3.6696188576343411</v>
      </c>
      <c r="W441">
        <f>CG441*'Value Calculations'!$D$4</f>
        <v>5.5354159687590485</v>
      </c>
      <c r="X441">
        <f>CH441*'Value Calculations'!$D$5</f>
        <v>6.8987907313759607</v>
      </c>
      <c r="Y441">
        <f>CI441*'Value Calculations'!$D$6</f>
        <v>-0.62532465959681427</v>
      </c>
      <c r="Z441">
        <f>CJ441*'Value Calculations'!$D$7</f>
        <v>0.70307901643674242</v>
      </c>
      <c r="AA441">
        <f>CK441*'Value Calculations'!$D$8</f>
        <v>5.0324017349577854</v>
      </c>
      <c r="AB441">
        <f>CL441*'Value Calculations'!$D$9</f>
        <v>4.2823852494755688</v>
      </c>
      <c r="AC441">
        <f>CM441*'Value Calculations'!$D$10</f>
        <v>0.36531647407620471</v>
      </c>
      <c r="AD441">
        <f>CN441*'Value Calculations'!$D$11</f>
        <v>0</v>
      </c>
      <c r="AE441">
        <f>CO441*'Value Calculations'!$D$12</f>
        <v>0.81388273958941404</v>
      </c>
      <c r="AF441">
        <f>CP441*'Value Calculations'!$D$13</f>
        <v>7.4291903468342024</v>
      </c>
      <c r="AH441">
        <f>CS441*'Value Calculations'!$D$3</f>
        <v>4.4850897148864171</v>
      </c>
      <c r="AI441">
        <f>CT441*'Value Calculations'!$D$4</f>
        <v>1.6280635202232496</v>
      </c>
      <c r="AJ441">
        <f>CU441*'Value Calculations'!$D$5</f>
        <v>4.2454096808467447</v>
      </c>
      <c r="AK441">
        <f>CV441*'Value Calculations'!$D$6</f>
        <v>0.75038959151617712</v>
      </c>
      <c r="AL441">
        <f>CW441*'Value Calculations'!$D$7</f>
        <v>0.35153950821837121</v>
      </c>
      <c r="AM441">
        <f>CX441*'Value Calculations'!$D$8</f>
        <v>2.8037666809050519</v>
      </c>
      <c r="AN441">
        <f>CY441*'Value Calculations'!$D$9</f>
        <v>2.8969076687628847</v>
      </c>
      <c r="AO441">
        <f>CZ441*'Value Calculations'!$D$10</f>
        <v>1.0959494222286141</v>
      </c>
      <c r="AP441">
        <f>DA441*'Value Calculations'!$D$11</f>
        <v>0.9907141480249374</v>
      </c>
      <c r="AQ441">
        <f>DB441*'Value Calculations'!$D$12</f>
        <v>1.6277654791788281</v>
      </c>
      <c r="AR441">
        <f>DC441*'Value Calculations'!$D$13</f>
        <v>3.4394399753862048</v>
      </c>
      <c r="AT441">
        <f>DF441*'Value Calculations'!$D$3</f>
        <v>2.8541480003822652</v>
      </c>
      <c r="AU441">
        <f>DG441*'Value Calculations'!$D$4</f>
        <v>3.9073524485357991</v>
      </c>
      <c r="AV441">
        <f>DH441*'Value Calculations'!$D$5</f>
        <v>5.0414239960055092</v>
      </c>
      <c r="AW441">
        <f>DI441*'Value Calculations'!$D$6</f>
        <v>-0.25012986383872571</v>
      </c>
      <c r="AX441">
        <f>DJ441*'Value Calculations'!$D$7</f>
        <v>0.52730926232755682</v>
      </c>
      <c r="AY441">
        <f>DK441*'Value Calculations'!$D$8</f>
        <v>4.7448359215316263</v>
      </c>
      <c r="AZ441">
        <f>DL441*'Value Calculations'!$D$9</f>
        <v>2.3930976394128178</v>
      </c>
      <c r="BA441">
        <f>DM441*'Value Calculations'!$D$10</f>
        <v>0</v>
      </c>
      <c r="BB441">
        <f>DN441*'Value Calculations'!$D$11</f>
        <v>0</v>
      </c>
      <c r="BC441">
        <f>DO441*'Value Calculations'!$D$12</f>
        <v>0.81388273958941404</v>
      </c>
      <c r="BD441">
        <f>DP441*'Value Calculations'!$D$13</f>
        <v>4.0585391709557221</v>
      </c>
      <c r="BF441">
        <f>DS441*'Value Calculations'!$D$3</f>
        <v>0</v>
      </c>
      <c r="BG441">
        <f>DT441*'Value Calculations'!$D$4</f>
        <v>0</v>
      </c>
      <c r="BH441">
        <f>DU441*'Value Calculations'!$D$5</f>
        <v>0</v>
      </c>
      <c r="BI441">
        <f>DV441*'Value Calculations'!$D$6</f>
        <v>0</v>
      </c>
      <c r="BJ441">
        <f>DW441*'Value Calculations'!$D$7</f>
        <v>0</v>
      </c>
      <c r="BK441">
        <f>DX441*'Value Calculations'!$D$8</f>
        <v>0</v>
      </c>
      <c r="BL441">
        <f>DY441*'Value Calculations'!$D$9</f>
        <v>0</v>
      </c>
      <c r="BM441">
        <f>DZ441*'Value Calculations'!$D$10</f>
        <v>0</v>
      </c>
      <c r="BN441">
        <f>EA441*'Value Calculations'!$D$11</f>
        <v>0</v>
      </c>
      <c r="BO441">
        <f>EB441*'Value Calculations'!$D$12</f>
        <v>0</v>
      </c>
      <c r="BP441">
        <f>EC441*'Value Calculations'!$D$13</f>
        <v>0</v>
      </c>
      <c r="BR441">
        <f>IFERROR(VLOOKUP($B441,'Raw Stats'!$CM$3:$DC$884,3,FALSE),0)</f>
        <v>69</v>
      </c>
      <c r="BS441">
        <f>IFERROR(VLOOKUP($B441,'Raw Stats'!$CM$3:$DC$884,4,FALSE),0)</f>
        <v>3</v>
      </c>
      <c r="BT441">
        <f>IFERROR(VLOOKUP($B441,'Raw Stats'!$CM$3:$DC$884,5,FALSE),0)</f>
        <v>10</v>
      </c>
      <c r="BU441">
        <f>IFERROR(VLOOKUP($B441,'Raw Stats'!$CM$3:$DC$884,6,FALSE),0)</f>
        <v>13</v>
      </c>
      <c r="BV441">
        <f>IFERROR(VLOOKUP($B441,'Raw Stats'!$CM$3:$DC$884,7,FALSE),0)</f>
        <v>-13</v>
      </c>
      <c r="BW441">
        <f>IFERROR(VLOOKUP($B441,'Raw Stats'!$CM$3:$DC$884,8,FALSE),0)</f>
        <v>10</v>
      </c>
      <c r="BX441">
        <f>IFERROR(VLOOKUP($B441,'Raw Stats'!$CM$3:$DC$884,9,FALSE),0)</f>
        <v>141</v>
      </c>
      <c r="BY441">
        <f>IFERROR(VLOOKUP($B441,'Raw Stats'!$CM$3:$DC$884,10,FALSE),0)</f>
        <v>44</v>
      </c>
      <c r="BZ441">
        <f>IFERROR(VLOOKUP($B441,'Raw Stats'!$CM$3:$DC$884,11,FALSE)+VLOOKUP($B441,'Raw Stats'!$CM$3:$DC$884,12,FALSE),0)</f>
        <v>0</v>
      </c>
      <c r="CA441">
        <f>IFERROR(VLOOKUP($B441,'Raw Stats'!$CM$3:$DC$884,13,FALSE)+VLOOKUP($B441,'Raw Stats'!$CM$3:$DC$884,14,FALSE),0)</f>
        <v>0</v>
      </c>
      <c r="CB441">
        <f>IFERROR(VLOOKUP($B441,'Raw Stats'!$CM$3:$DC$884,15,FALSE),0)</f>
        <v>0</v>
      </c>
      <c r="CC441">
        <f>IFERROR(VLOOKUP($B441,'Raw Stats'!$CM$3:$DC$884,16,FALSE),0)</f>
        <v>76</v>
      </c>
      <c r="CE441">
        <f>IFERROR(VLOOKUP($B441,'Raw Stats'!$BU$3:$CJ$528,3,FALSE),0)</f>
        <v>74</v>
      </c>
      <c r="CF441">
        <f>IFERROR(VLOOKUP($B441,'Raw Stats'!$BU$3:$CJ$528,4,FALSE),0)</f>
        <v>9</v>
      </c>
      <c r="CG441">
        <f>IFERROR(VLOOKUP($B441,'Raw Stats'!$BU$3:$CJ$5288,5,FALSE),0)</f>
        <v>17</v>
      </c>
      <c r="CH441">
        <f>IFERROR(VLOOKUP($B441,'Raw Stats'!$BU$3:$CJ$528,6,FALSE),0)</f>
        <v>26</v>
      </c>
      <c r="CI441">
        <f>IFERROR(VLOOKUP($B441,'Raw Stats'!$BU$3:$CJ$528,7,FALSE),0)</f>
        <v>-5</v>
      </c>
      <c r="CJ441">
        <f>IFERROR(VLOOKUP($B441,'Raw Stats'!$BU$3:$CJ$528,8,FALSE),0)</f>
        <v>8</v>
      </c>
      <c r="CK441">
        <f>IFERROR(VLOOKUP($B441,'Raw Stats'!$BU$3:$CJ$528,9,FALSE),0)</f>
        <v>70</v>
      </c>
      <c r="CL441">
        <f>IFERROR(VLOOKUP($B441,'Raw Stats'!$BU$3:$CJ$528,10,FALSE),0)</f>
        <v>34</v>
      </c>
      <c r="CM441">
        <f>IFERROR(VLOOKUP($B441,'Raw Stats'!$BU$3:$CJ$528,11,FALSE)+VLOOKUP($B441,'Raw Stats'!$BU$3:$CJ$528,12,FALSE),0)</f>
        <v>1</v>
      </c>
      <c r="CN441">
        <f>IFERROR(VLOOKUP($B441,'Raw Stats'!$BU$3:$CJ$528,13,FALSE)+VLOOKUP($B441,'Raw Stats'!$BU$3:$CJ$528,14,FALSE),0)</f>
        <v>0</v>
      </c>
      <c r="CO441">
        <f>IFERROR(VLOOKUP($B441,'Raw Stats'!$BU$3:$CJ$528,15,FALSE),0)</f>
        <v>1</v>
      </c>
      <c r="CP441">
        <f>IFERROR(VLOOKUP($B441,'Raw Stats'!$BU$3:$CJ$528,16,FALSE),0)</f>
        <v>108</v>
      </c>
      <c r="CR441">
        <f>IFERROR(VLOOKUP($B441,'Raw Stats'!$BC$3:$BR$528,3,FALSE),0)</f>
        <v>34</v>
      </c>
      <c r="CS441">
        <f>IFERROR(VLOOKUP($B441,'Raw Stats'!$BC$3:$BR$528,4,FALSE),0)</f>
        <v>11</v>
      </c>
      <c r="CT441">
        <f>IFERROR(VLOOKUP($B441,'Raw Stats'!$BC$3:$BR$5288,5,FALSE),0)</f>
        <v>5</v>
      </c>
      <c r="CU441">
        <f>IFERROR(VLOOKUP($B441,'Raw Stats'!$BC$3:$BR$52888,6,FALSE),0)</f>
        <v>16</v>
      </c>
      <c r="CV441">
        <f>IFERROR(VLOOKUP($B441,'Raw Stats'!$BC$3:$BR$5288,7,FALSE),0)</f>
        <v>6</v>
      </c>
      <c r="CW441">
        <f>IFERROR(VLOOKUP($B441,'Raw Stats'!$BC$3:$BR$5288,8,FALSE),0)</f>
        <v>4</v>
      </c>
      <c r="CX441">
        <f>IFERROR(VLOOKUP($B441,'Raw Stats'!$BC$3:$BR$5288,9,FALSE),0)</f>
        <v>39</v>
      </c>
      <c r="CY441">
        <f>IFERROR(VLOOKUP($B441,'Raw Stats'!$BC$3:$BR$5288,10,FALSE),0)</f>
        <v>23</v>
      </c>
      <c r="CZ441">
        <f>IFERROR(VLOOKUP($B441,'Raw Stats'!$BC$3:$BR$5288,11,FALSE)+VLOOKUP($B441,'Raw Stats'!$BC$3:$BR$5288,12,FALSE),0)</f>
        <v>3</v>
      </c>
      <c r="DA441">
        <f>IFERROR(VLOOKUP($B441,'Raw Stats'!$BC$3:$BR$5288,13,FALSE)+VLOOKUP($B441,'Raw Stats'!$BC$3:$BR$5288,14,FALSE),0)</f>
        <v>1</v>
      </c>
      <c r="DB441">
        <f>IFERROR(VLOOKUP($B441,'Raw Stats'!$BC$3:$BR$5288,15,FALSE),0)</f>
        <v>2</v>
      </c>
      <c r="DC441">
        <f>IFERROR(VLOOKUP($B441,'Raw Stats'!$BC$3:$BR$5288,16,FALSE),0)</f>
        <v>50</v>
      </c>
      <c r="DE441">
        <f>IFERROR(VLOOKUP($B441,'Raw Stats'!$AK$3:$AZ$528,3,FALSE),0)</f>
        <v>43</v>
      </c>
      <c r="DF441">
        <f>IFERROR(VLOOKUP($B441,'Raw Stats'!$AK$3:$AZ$528,4,FALSE),0)</f>
        <v>7</v>
      </c>
      <c r="DG441">
        <f>IFERROR(VLOOKUP($B441,'Raw Stats'!$AK$3:$AZ$528,5,FALSE),0)</f>
        <v>12</v>
      </c>
      <c r="DH441">
        <f>IFERROR(VLOOKUP($B441,'Raw Stats'!$AK$3:$AZ$528,6,FALSE),0)</f>
        <v>19</v>
      </c>
      <c r="DI441">
        <f>IFERROR(VLOOKUP($B441,'Raw Stats'!$AK$3:$AZ$528,7,FALSE),0)</f>
        <v>-2</v>
      </c>
      <c r="DJ441">
        <f>IFERROR(VLOOKUP($B441,'Raw Stats'!$AK$3:$AZ$528,8,FALSE),0)</f>
        <v>6</v>
      </c>
      <c r="DK441">
        <f>IFERROR(VLOOKUP($B441,'Raw Stats'!$AK$3:$AZ$528,9,FALSE),0)</f>
        <v>66</v>
      </c>
      <c r="DL441">
        <f>IFERROR(VLOOKUP($B441,'Raw Stats'!$AK$3:$AZ$528,10,FALSE),0)</f>
        <v>19</v>
      </c>
      <c r="DM441">
        <f>IFERROR(VLOOKUP($B441,'Raw Stats'!$AK$3:$AZ$528,11,FALSE)+VLOOKUP($B441,'Raw Stats'!$AK$3:$AZ$528,12,FALSE),0)</f>
        <v>0</v>
      </c>
      <c r="DN441">
        <f>IFERROR(VLOOKUP($B441,'Raw Stats'!$AK$3:$AZ$528,13,FALSE)+VLOOKUP($B441,'Raw Stats'!$AK$3:$AZ$528,14,FALSE),0)</f>
        <v>0</v>
      </c>
      <c r="DO441">
        <f>IFERROR(VLOOKUP($B441,'Raw Stats'!$AK$3:$AZ$528,15,FALSE),0)</f>
        <v>1</v>
      </c>
      <c r="DP441">
        <f>IFERROR(VLOOKUP($B441,'Raw Stats'!$AK$3:$AZ$528,16,FALSE),0)</f>
        <v>59</v>
      </c>
      <c r="DR441">
        <f>IFERROR(VLOOKUP($B441,'Raw Stats'!$S$3:$AH$528,3,FALSE),0)</f>
        <v>0</v>
      </c>
      <c r="DS441">
        <f>IFERROR(VLOOKUP($B441,'Raw Stats'!$S$3:$AH$528,4,FALSE),0)</f>
        <v>0</v>
      </c>
      <c r="DT441">
        <f>IFERROR(VLOOKUP($B441,'Raw Stats'!$S$3:$AH$528,5,FALSE),0)</f>
        <v>0</v>
      </c>
      <c r="DU441">
        <f>IFERROR(VLOOKUP($B441,'Raw Stats'!$S$3:$AH$528,6,FALSE),0)</f>
        <v>0</v>
      </c>
      <c r="DV441">
        <f>IFERROR(VLOOKUP($B441,'Raw Stats'!$S$3:$AH$528,7,FALSE),0)</f>
        <v>0</v>
      </c>
      <c r="DW441">
        <f>IFERROR(VLOOKUP($B441,'Raw Stats'!$S$3:$AH$528,8,FALSE),0)</f>
        <v>0</v>
      </c>
      <c r="DX441">
        <f>IFERROR(VLOOKUP($B441,'Raw Stats'!$S$3:$AH$528,9,FALSE),0)</f>
        <v>0</v>
      </c>
      <c r="DY441">
        <f>IFERROR(VLOOKUP($B441,'Raw Stats'!$S$3:$AH$528,10,FALSE),0)</f>
        <v>0</v>
      </c>
      <c r="DZ441">
        <f>IFERROR(VLOOKUP($B441,'Raw Stats'!$S$3:$AH$528,11,FALSE)+VLOOKUP($B441,'Raw Stats'!$S$3:$AH$528,12,FALSE),0)</f>
        <v>0</v>
      </c>
      <c r="EA441">
        <f>IFERROR(VLOOKUP($B441,'Raw Stats'!$S$3:$AH$528,13,FALSE)+VLOOKUP($B441,'Raw Stats'!$S$3:$AH$528,14,FALSE),0)</f>
        <v>0</v>
      </c>
      <c r="EB441">
        <f>IFERROR(VLOOKUP($B441,'Raw Stats'!$S$3:$AH$528,15,FALSE),0)</f>
        <v>0</v>
      </c>
      <c r="EC441">
        <f>IFERROR(VLOOKUP($B441,'Raw Stats'!$S$3:$AH$528,16,FALSE),0)</f>
        <v>0</v>
      </c>
    </row>
    <row r="442" spans="1:133" x14ac:dyDescent="0.2">
      <c r="A442">
        <f>IFERROR(VLOOKUP(B442,Sheet2!$W$1:$X$300,2,FALSE),301)</f>
        <v>289</v>
      </c>
      <c r="B442" t="s">
        <v>1648</v>
      </c>
      <c r="C442">
        <f t="shared" si="30"/>
        <v>0.40633389602840542</v>
      </c>
      <c r="D442">
        <f t="shared" si="31"/>
        <v>0</v>
      </c>
      <c r="E442">
        <f t="shared" si="32"/>
        <v>0</v>
      </c>
      <c r="F442">
        <f t="shared" si="33"/>
        <v>0</v>
      </c>
      <c r="G442">
        <f t="shared" si="34"/>
        <v>0</v>
      </c>
      <c r="J442">
        <f>BS442*'Value Calculations'!$D$3</f>
        <v>0.8154708572520758</v>
      </c>
      <c r="K442">
        <f>BT442*'Value Calculations'!$D$4</f>
        <v>1.6280635202232496</v>
      </c>
      <c r="L442">
        <f>BU442*'Value Calculations'!$D$5</f>
        <v>1.8573667353704508</v>
      </c>
      <c r="M442">
        <f>BV442*'Value Calculations'!$D$6</f>
        <v>-1.3757142511129914</v>
      </c>
      <c r="N442">
        <f>BW442*'Value Calculations'!$D$7</f>
        <v>0.35153950821837121</v>
      </c>
      <c r="O442">
        <f>BX442*'Value Calculations'!$D$8</f>
        <v>1.0783718003480969</v>
      </c>
      <c r="P442">
        <f>BY442*'Value Calculations'!$D$9</f>
        <v>2.5190501467503346</v>
      </c>
      <c r="Q442">
        <f>BZ442*'Value Calculations'!$D$10</f>
        <v>1.4612658963048188</v>
      </c>
      <c r="R442">
        <f>CA442*'Value Calculations'!$D$11</f>
        <v>0</v>
      </c>
      <c r="S442">
        <f>CB442*'Value Calculations'!$D$12</f>
        <v>1.6277654791788281</v>
      </c>
      <c r="T442">
        <f>CC442*'Value Calculations'!$D$13</f>
        <v>3.8521727724325494</v>
      </c>
      <c r="V442">
        <f>CF442*'Value Calculations'!$D$3</f>
        <v>0</v>
      </c>
      <c r="W442">
        <f>CG442*'Value Calculations'!$D$4</f>
        <v>0</v>
      </c>
      <c r="X442">
        <f>CH442*'Value Calculations'!$D$5</f>
        <v>0</v>
      </c>
      <c r="Y442">
        <f>CI442*'Value Calculations'!$D$6</f>
        <v>0</v>
      </c>
      <c r="Z442">
        <f>CJ442*'Value Calculations'!$D$7</f>
        <v>0</v>
      </c>
      <c r="AA442">
        <f>CK442*'Value Calculations'!$D$8</f>
        <v>0</v>
      </c>
      <c r="AB442">
        <f>CL442*'Value Calculations'!$D$9</f>
        <v>0</v>
      </c>
      <c r="AC442">
        <f>CM442*'Value Calculations'!$D$10</f>
        <v>0</v>
      </c>
      <c r="AD442">
        <f>CN442*'Value Calculations'!$D$11</f>
        <v>0</v>
      </c>
      <c r="AE442">
        <f>CO442*'Value Calculations'!$D$12</f>
        <v>0</v>
      </c>
      <c r="AF442">
        <f>CP442*'Value Calculations'!$D$13</f>
        <v>0</v>
      </c>
      <c r="AH442">
        <f>CS442*'Value Calculations'!$D$3</f>
        <v>0</v>
      </c>
      <c r="AI442">
        <f>CT442*'Value Calculations'!$D$4</f>
        <v>0</v>
      </c>
      <c r="AJ442">
        <f>CU442*'Value Calculations'!$D$5</f>
        <v>0</v>
      </c>
      <c r="AK442">
        <f>CV442*'Value Calculations'!$D$6</f>
        <v>0</v>
      </c>
      <c r="AL442">
        <f>CW442*'Value Calculations'!$D$7</f>
        <v>0</v>
      </c>
      <c r="AM442">
        <f>CX442*'Value Calculations'!$D$8</f>
        <v>0</v>
      </c>
      <c r="AN442">
        <f>CY442*'Value Calculations'!$D$9</f>
        <v>0</v>
      </c>
      <c r="AO442">
        <f>CZ442*'Value Calculations'!$D$10</f>
        <v>0</v>
      </c>
      <c r="AP442">
        <f>DA442*'Value Calculations'!$D$11</f>
        <v>0</v>
      </c>
      <c r="AQ442">
        <f>DB442*'Value Calculations'!$D$12</f>
        <v>0</v>
      </c>
      <c r="AR442">
        <f>DC442*'Value Calculations'!$D$13</f>
        <v>0</v>
      </c>
      <c r="AT442">
        <f>DF442*'Value Calculations'!$D$3</f>
        <v>0</v>
      </c>
      <c r="AU442">
        <f>DG442*'Value Calculations'!$D$4</f>
        <v>0</v>
      </c>
      <c r="AV442">
        <f>DH442*'Value Calculations'!$D$5</f>
        <v>0</v>
      </c>
      <c r="AW442">
        <f>DI442*'Value Calculations'!$D$6</f>
        <v>0</v>
      </c>
      <c r="AX442">
        <f>DJ442*'Value Calculations'!$D$7</f>
        <v>0</v>
      </c>
      <c r="AY442">
        <f>DK442*'Value Calculations'!$D$8</f>
        <v>0</v>
      </c>
      <c r="AZ442">
        <f>DL442*'Value Calculations'!$D$9</f>
        <v>0</v>
      </c>
      <c r="BA442">
        <f>DM442*'Value Calculations'!$D$10</f>
        <v>0</v>
      </c>
      <c r="BB442">
        <f>DN442*'Value Calculations'!$D$11</f>
        <v>0</v>
      </c>
      <c r="BC442">
        <f>DO442*'Value Calculations'!$D$12</f>
        <v>0</v>
      </c>
      <c r="BD442">
        <f>DP442*'Value Calculations'!$D$13</f>
        <v>0</v>
      </c>
      <c r="BF442">
        <f>DS442*'Value Calculations'!$D$3</f>
        <v>0</v>
      </c>
      <c r="BG442">
        <f>DT442*'Value Calculations'!$D$4</f>
        <v>0</v>
      </c>
      <c r="BH442">
        <f>DU442*'Value Calculations'!$D$5</f>
        <v>0</v>
      </c>
      <c r="BI442">
        <f>DV442*'Value Calculations'!$D$6</f>
        <v>0</v>
      </c>
      <c r="BJ442">
        <f>DW442*'Value Calculations'!$D$7</f>
        <v>0</v>
      </c>
      <c r="BK442">
        <f>DX442*'Value Calculations'!$D$8</f>
        <v>0</v>
      </c>
      <c r="BL442">
        <f>DY442*'Value Calculations'!$D$9</f>
        <v>0</v>
      </c>
      <c r="BM442">
        <f>DZ442*'Value Calculations'!$D$10</f>
        <v>0</v>
      </c>
      <c r="BN442">
        <f>EA442*'Value Calculations'!$D$11</f>
        <v>0</v>
      </c>
      <c r="BO442">
        <f>EB442*'Value Calculations'!$D$12</f>
        <v>0</v>
      </c>
      <c r="BP442">
        <f>EC442*'Value Calculations'!$D$13</f>
        <v>0</v>
      </c>
      <c r="BR442">
        <f>IFERROR(VLOOKUP($B442,'Raw Stats'!$CM$3:$DC$884,3,FALSE),0)</f>
        <v>34</v>
      </c>
      <c r="BS442">
        <f>IFERROR(VLOOKUP($B442,'Raw Stats'!$CM$3:$DC$884,4,FALSE),0)</f>
        <v>2</v>
      </c>
      <c r="BT442">
        <f>IFERROR(VLOOKUP($B442,'Raw Stats'!$CM$3:$DC$884,5,FALSE),0)</f>
        <v>5</v>
      </c>
      <c r="BU442">
        <f>IFERROR(VLOOKUP($B442,'Raw Stats'!$CM$3:$DC$884,6,FALSE),0)</f>
        <v>7</v>
      </c>
      <c r="BV442">
        <f>IFERROR(VLOOKUP($B442,'Raw Stats'!$CM$3:$DC$884,7,FALSE),0)</f>
        <v>-11</v>
      </c>
      <c r="BW442">
        <f>IFERROR(VLOOKUP($B442,'Raw Stats'!$CM$3:$DC$884,8,FALSE),0)</f>
        <v>4</v>
      </c>
      <c r="BX442">
        <f>IFERROR(VLOOKUP($B442,'Raw Stats'!$CM$3:$DC$884,9,FALSE),0)</f>
        <v>15</v>
      </c>
      <c r="BY442">
        <f>IFERROR(VLOOKUP($B442,'Raw Stats'!$CM$3:$DC$884,10,FALSE),0)</f>
        <v>20</v>
      </c>
      <c r="BZ442">
        <f>IFERROR(VLOOKUP($B442,'Raw Stats'!$CM$3:$DC$884,11,FALSE)+VLOOKUP($B442,'Raw Stats'!$CM$3:$DC$884,12,FALSE),0)</f>
        <v>4</v>
      </c>
      <c r="CA442">
        <f>IFERROR(VLOOKUP($B442,'Raw Stats'!$CM$3:$DC$884,13,FALSE)+VLOOKUP($B442,'Raw Stats'!$CM$3:$DC$884,14,FALSE),0)</f>
        <v>0</v>
      </c>
      <c r="CB442">
        <f>IFERROR(VLOOKUP($B442,'Raw Stats'!$CM$3:$DC$884,15,FALSE),0)</f>
        <v>2</v>
      </c>
      <c r="CC442">
        <f>IFERROR(VLOOKUP($B442,'Raw Stats'!$CM$3:$DC$884,16,FALSE),0)</f>
        <v>56</v>
      </c>
      <c r="CE442">
        <f>IFERROR(VLOOKUP($B442,'Raw Stats'!$BU$3:$CJ$528,3,FALSE),0)</f>
        <v>0</v>
      </c>
      <c r="CF442">
        <f>IFERROR(VLOOKUP($B442,'Raw Stats'!$BU$3:$CJ$528,4,FALSE),0)</f>
        <v>0</v>
      </c>
      <c r="CG442">
        <f>IFERROR(VLOOKUP($B442,'Raw Stats'!$BU$3:$CJ$5288,5,FALSE),0)</f>
        <v>0</v>
      </c>
      <c r="CH442">
        <f>IFERROR(VLOOKUP($B442,'Raw Stats'!$BU$3:$CJ$528,6,FALSE),0)</f>
        <v>0</v>
      </c>
      <c r="CI442">
        <f>IFERROR(VLOOKUP($B442,'Raw Stats'!$BU$3:$CJ$528,7,FALSE),0)</f>
        <v>0</v>
      </c>
      <c r="CJ442">
        <f>IFERROR(VLOOKUP($B442,'Raw Stats'!$BU$3:$CJ$528,8,FALSE),0)</f>
        <v>0</v>
      </c>
      <c r="CK442">
        <f>IFERROR(VLOOKUP($B442,'Raw Stats'!$BU$3:$CJ$528,9,FALSE),0)</f>
        <v>0</v>
      </c>
      <c r="CL442">
        <f>IFERROR(VLOOKUP($B442,'Raw Stats'!$BU$3:$CJ$528,10,FALSE),0)</f>
        <v>0</v>
      </c>
      <c r="CM442">
        <f>IFERROR(VLOOKUP($B442,'Raw Stats'!$BU$3:$CJ$528,11,FALSE)+VLOOKUP($B442,'Raw Stats'!$BU$3:$CJ$528,12,FALSE),0)</f>
        <v>0</v>
      </c>
      <c r="CN442">
        <f>IFERROR(VLOOKUP($B442,'Raw Stats'!$BU$3:$CJ$528,13,FALSE)+VLOOKUP($B442,'Raw Stats'!$BU$3:$CJ$528,14,FALSE),0)</f>
        <v>0</v>
      </c>
      <c r="CO442">
        <f>IFERROR(VLOOKUP($B442,'Raw Stats'!$BU$3:$CJ$528,15,FALSE),0)</f>
        <v>0</v>
      </c>
      <c r="CP442">
        <f>IFERROR(VLOOKUP($B442,'Raw Stats'!$BU$3:$CJ$528,16,FALSE),0)</f>
        <v>0</v>
      </c>
      <c r="CR442">
        <f>IFERROR(VLOOKUP($B442,'Raw Stats'!$BC$3:$BR$528,3,FALSE),0)</f>
        <v>0</v>
      </c>
      <c r="CS442">
        <f>IFERROR(VLOOKUP($B442,'Raw Stats'!$BC$3:$BR$528,4,FALSE),0)</f>
        <v>0</v>
      </c>
      <c r="CT442">
        <f>IFERROR(VLOOKUP($B442,'Raw Stats'!$BC$3:$BR$5288,5,FALSE),0)</f>
        <v>0</v>
      </c>
      <c r="CU442">
        <f>IFERROR(VLOOKUP($B442,'Raw Stats'!$BC$3:$BR$52888,6,FALSE),0)</f>
        <v>0</v>
      </c>
      <c r="CV442">
        <f>IFERROR(VLOOKUP($B442,'Raw Stats'!$BC$3:$BR$5288,7,FALSE),0)</f>
        <v>0</v>
      </c>
      <c r="CW442">
        <f>IFERROR(VLOOKUP($B442,'Raw Stats'!$BC$3:$BR$5288,8,FALSE),0)</f>
        <v>0</v>
      </c>
      <c r="CX442">
        <f>IFERROR(VLOOKUP($B442,'Raw Stats'!$BC$3:$BR$5288,9,FALSE),0)</f>
        <v>0</v>
      </c>
      <c r="CY442">
        <f>IFERROR(VLOOKUP($B442,'Raw Stats'!$BC$3:$BR$5288,10,FALSE),0)</f>
        <v>0</v>
      </c>
      <c r="CZ442">
        <f>IFERROR(VLOOKUP($B442,'Raw Stats'!$BC$3:$BR$5288,11,FALSE)+VLOOKUP($B442,'Raw Stats'!$BC$3:$BR$5288,12,FALSE),0)</f>
        <v>0</v>
      </c>
      <c r="DA442">
        <f>IFERROR(VLOOKUP($B442,'Raw Stats'!$BC$3:$BR$5288,13,FALSE)+VLOOKUP($B442,'Raw Stats'!$BC$3:$BR$5288,14,FALSE),0)</f>
        <v>0</v>
      </c>
      <c r="DB442">
        <f>IFERROR(VLOOKUP($B442,'Raw Stats'!$BC$3:$BR$5288,15,FALSE),0)</f>
        <v>0</v>
      </c>
      <c r="DC442">
        <f>IFERROR(VLOOKUP($B442,'Raw Stats'!$BC$3:$BR$5288,16,FALSE),0)</f>
        <v>0</v>
      </c>
      <c r="DE442">
        <f>IFERROR(VLOOKUP($B442,'Raw Stats'!$AK$3:$AZ$528,3,FALSE),0)</f>
        <v>0</v>
      </c>
      <c r="DF442">
        <f>IFERROR(VLOOKUP($B442,'Raw Stats'!$AK$3:$AZ$528,4,FALSE),0)</f>
        <v>0</v>
      </c>
      <c r="DG442">
        <f>IFERROR(VLOOKUP($B442,'Raw Stats'!$AK$3:$AZ$528,5,FALSE),0)</f>
        <v>0</v>
      </c>
      <c r="DH442">
        <f>IFERROR(VLOOKUP($B442,'Raw Stats'!$AK$3:$AZ$528,6,FALSE),0)</f>
        <v>0</v>
      </c>
      <c r="DI442">
        <f>IFERROR(VLOOKUP($B442,'Raw Stats'!$AK$3:$AZ$528,7,FALSE),0)</f>
        <v>0</v>
      </c>
      <c r="DJ442">
        <f>IFERROR(VLOOKUP($B442,'Raw Stats'!$AK$3:$AZ$528,8,FALSE),0)</f>
        <v>0</v>
      </c>
      <c r="DK442">
        <f>IFERROR(VLOOKUP($B442,'Raw Stats'!$AK$3:$AZ$528,9,FALSE),0)</f>
        <v>0</v>
      </c>
      <c r="DL442">
        <f>IFERROR(VLOOKUP($B442,'Raw Stats'!$AK$3:$AZ$528,10,FALSE),0)</f>
        <v>0</v>
      </c>
      <c r="DM442">
        <f>IFERROR(VLOOKUP($B442,'Raw Stats'!$AK$3:$AZ$528,11,FALSE)+VLOOKUP($B442,'Raw Stats'!$AK$3:$AZ$528,12,FALSE),0)</f>
        <v>0</v>
      </c>
      <c r="DN442">
        <f>IFERROR(VLOOKUP($B442,'Raw Stats'!$AK$3:$AZ$528,13,FALSE)+VLOOKUP($B442,'Raw Stats'!$AK$3:$AZ$528,14,FALSE),0)</f>
        <v>0</v>
      </c>
      <c r="DO442">
        <f>IFERROR(VLOOKUP($B442,'Raw Stats'!$AK$3:$AZ$528,15,FALSE),0)</f>
        <v>0</v>
      </c>
      <c r="DP442">
        <f>IFERROR(VLOOKUP($B442,'Raw Stats'!$AK$3:$AZ$528,16,FALSE),0)</f>
        <v>0</v>
      </c>
      <c r="DR442">
        <f>IFERROR(VLOOKUP($B442,'Raw Stats'!$S$3:$AH$528,3,FALSE),0)</f>
        <v>0</v>
      </c>
      <c r="DS442">
        <f>IFERROR(VLOOKUP($B442,'Raw Stats'!$S$3:$AH$528,4,FALSE),0)</f>
        <v>0</v>
      </c>
      <c r="DT442">
        <f>IFERROR(VLOOKUP($B442,'Raw Stats'!$S$3:$AH$528,5,FALSE),0)</f>
        <v>0</v>
      </c>
      <c r="DU442">
        <f>IFERROR(VLOOKUP($B442,'Raw Stats'!$S$3:$AH$528,6,FALSE),0)</f>
        <v>0</v>
      </c>
      <c r="DV442">
        <f>IFERROR(VLOOKUP($B442,'Raw Stats'!$S$3:$AH$528,7,FALSE),0)</f>
        <v>0</v>
      </c>
      <c r="DW442">
        <f>IFERROR(VLOOKUP($B442,'Raw Stats'!$S$3:$AH$528,8,FALSE),0)</f>
        <v>0</v>
      </c>
      <c r="DX442">
        <f>IFERROR(VLOOKUP($B442,'Raw Stats'!$S$3:$AH$528,9,FALSE),0)</f>
        <v>0</v>
      </c>
      <c r="DY442">
        <f>IFERROR(VLOOKUP($B442,'Raw Stats'!$S$3:$AH$528,10,FALSE),0)</f>
        <v>0</v>
      </c>
      <c r="DZ442">
        <f>IFERROR(VLOOKUP($B442,'Raw Stats'!$S$3:$AH$528,11,FALSE)+VLOOKUP($B442,'Raw Stats'!$S$3:$AH$528,12,FALSE),0)</f>
        <v>0</v>
      </c>
      <c r="EA442">
        <f>IFERROR(VLOOKUP($B442,'Raw Stats'!$S$3:$AH$528,13,FALSE)+VLOOKUP($B442,'Raw Stats'!$S$3:$AH$528,14,FALSE),0)</f>
        <v>0</v>
      </c>
      <c r="EB442">
        <f>IFERROR(VLOOKUP($B442,'Raw Stats'!$S$3:$AH$528,15,FALSE),0)</f>
        <v>0</v>
      </c>
      <c r="EC442">
        <f>IFERROR(VLOOKUP($B442,'Raw Stats'!$S$3:$AH$528,16,FALSE),0)</f>
        <v>0</v>
      </c>
    </row>
    <row r="443" spans="1:133" x14ac:dyDescent="0.2">
      <c r="A443">
        <f>IFERROR(VLOOKUP(B443,Sheet2!$W$1:$X$300,2,FALSE),301)</f>
        <v>301</v>
      </c>
      <c r="B443" t="s">
        <v>266</v>
      </c>
      <c r="C443">
        <f t="shared" si="30"/>
        <v>0.40591602001982097</v>
      </c>
      <c r="D443">
        <f t="shared" si="31"/>
        <v>0.65670726961910331</v>
      </c>
      <c r="E443">
        <f t="shared" si="32"/>
        <v>0.4925254735565508</v>
      </c>
      <c r="F443">
        <f t="shared" si="33"/>
        <v>0</v>
      </c>
      <c r="G443">
        <f t="shared" si="34"/>
        <v>0</v>
      </c>
      <c r="J443">
        <f>BS443*'Value Calculations'!$D$3</f>
        <v>2.0386771431301893</v>
      </c>
      <c r="K443">
        <f>BT443*'Value Calculations'!$D$4</f>
        <v>1.6280635202232496</v>
      </c>
      <c r="L443">
        <f>BU443*'Value Calculations'!$D$5</f>
        <v>2.6533810505292155</v>
      </c>
      <c r="M443">
        <f>BV443*'Value Calculations'!$D$6</f>
        <v>-0.75038959151617712</v>
      </c>
      <c r="N443">
        <f>BW443*'Value Calculations'!$D$7</f>
        <v>0.35153950821837121</v>
      </c>
      <c r="O443">
        <f>BX443*'Value Calculations'!$D$8</f>
        <v>4.5291615614620069</v>
      </c>
      <c r="P443">
        <f>BY443*'Value Calculations'!$D$9</f>
        <v>2.5190501467503346</v>
      </c>
      <c r="Q443">
        <f>BZ443*'Value Calculations'!$D$10</f>
        <v>0</v>
      </c>
      <c r="R443">
        <f>CA443*'Value Calculations'!$D$11</f>
        <v>0</v>
      </c>
      <c r="S443">
        <f>CB443*'Value Calculations'!$D$12</f>
        <v>0</v>
      </c>
      <c r="T443">
        <f>CC443*'Value Calculations'!$D$13</f>
        <v>5.296737562094755</v>
      </c>
      <c r="V443">
        <f>CF443*'Value Calculations'!$D$3</f>
        <v>2.8541480003822652</v>
      </c>
      <c r="W443">
        <f>CG443*'Value Calculations'!$D$4</f>
        <v>1.3024508161785997</v>
      </c>
      <c r="X443">
        <f>CH443*'Value Calculations'!$D$5</f>
        <v>2.9187191555821368</v>
      </c>
      <c r="Y443">
        <f>CI443*'Value Calculations'!$D$6</f>
        <v>0.37519479575808856</v>
      </c>
      <c r="Z443">
        <f>CJ443*'Value Calculations'!$D$7</f>
        <v>0.35153950821837121</v>
      </c>
      <c r="AA443">
        <f>CK443*'Value Calculations'!$D$8</f>
        <v>3.5945726678269896</v>
      </c>
      <c r="AB443">
        <f>CL443*'Value Calculations'!$D$9</f>
        <v>1.6373825953877175</v>
      </c>
      <c r="AC443">
        <f>CM443*'Value Calculations'!$D$10</f>
        <v>0.36531647407620471</v>
      </c>
      <c r="AD443">
        <f>CN443*'Value Calculations'!$D$11</f>
        <v>0.9907141480249374</v>
      </c>
      <c r="AE443">
        <f>CO443*'Value Calculations'!$D$12</f>
        <v>1.6277654791788281</v>
      </c>
      <c r="AF443">
        <f>CP443*'Value Calculations'!$D$13</f>
        <v>3.0267071783398602</v>
      </c>
      <c r="AH443">
        <f>CS443*'Value Calculations'!$D$3</f>
        <v>1.2232062858781136</v>
      </c>
      <c r="AI443">
        <f>CT443*'Value Calculations'!$D$4</f>
        <v>2.2792889283125497</v>
      </c>
      <c r="AJ443">
        <f>CU443*'Value Calculations'!$D$5</f>
        <v>2.6533810505292155</v>
      </c>
      <c r="AK443">
        <f>CV443*'Value Calculations'!$D$6</f>
        <v>0.87545452343553998</v>
      </c>
      <c r="AL443">
        <f>CW443*'Value Calculations'!$D$7</f>
        <v>0.79096389349133522</v>
      </c>
      <c r="AM443">
        <f>CX443*'Value Calculations'!$D$8</f>
        <v>3.091332494331211</v>
      </c>
      <c r="AN443">
        <f>CY443*'Value Calculations'!$D$9</f>
        <v>2.5190501467503346</v>
      </c>
      <c r="AO443">
        <f>CZ443*'Value Calculations'!$D$10</f>
        <v>0</v>
      </c>
      <c r="AP443">
        <f>DA443*'Value Calculations'!$D$11</f>
        <v>1.9814282960498748</v>
      </c>
      <c r="AQ443">
        <f>DB443*'Value Calculations'!$D$12</f>
        <v>0</v>
      </c>
      <c r="AR443">
        <f>DC443*'Value Calculations'!$D$13</f>
        <v>3.3018623763707566</v>
      </c>
      <c r="AT443">
        <f>DF443*'Value Calculations'!$D$3</f>
        <v>0</v>
      </c>
      <c r="AU443">
        <f>DG443*'Value Calculations'!$D$4</f>
        <v>0</v>
      </c>
      <c r="AV443">
        <f>DH443*'Value Calculations'!$D$5</f>
        <v>0</v>
      </c>
      <c r="AW443">
        <f>DI443*'Value Calculations'!$D$6</f>
        <v>0</v>
      </c>
      <c r="AX443">
        <f>DJ443*'Value Calculations'!$D$7</f>
        <v>0</v>
      </c>
      <c r="AY443">
        <f>DK443*'Value Calculations'!$D$8</f>
        <v>0</v>
      </c>
      <c r="AZ443">
        <f>DL443*'Value Calculations'!$D$9</f>
        <v>0</v>
      </c>
      <c r="BA443">
        <f>DM443*'Value Calculations'!$D$10</f>
        <v>0</v>
      </c>
      <c r="BB443">
        <f>DN443*'Value Calculations'!$D$11</f>
        <v>0</v>
      </c>
      <c r="BC443">
        <f>DO443*'Value Calculations'!$D$12</f>
        <v>0</v>
      </c>
      <c r="BD443">
        <f>DP443*'Value Calculations'!$D$13</f>
        <v>0</v>
      </c>
      <c r="BF443">
        <f>DS443*'Value Calculations'!$D$3</f>
        <v>0</v>
      </c>
      <c r="BG443">
        <f>DT443*'Value Calculations'!$D$4</f>
        <v>0</v>
      </c>
      <c r="BH443">
        <f>DU443*'Value Calculations'!$D$5</f>
        <v>0</v>
      </c>
      <c r="BI443">
        <f>DV443*'Value Calculations'!$D$6</f>
        <v>0</v>
      </c>
      <c r="BJ443">
        <f>DW443*'Value Calculations'!$D$7</f>
        <v>0</v>
      </c>
      <c r="BK443">
        <f>DX443*'Value Calculations'!$D$8</f>
        <v>0</v>
      </c>
      <c r="BL443">
        <f>DY443*'Value Calculations'!$D$9</f>
        <v>0</v>
      </c>
      <c r="BM443">
        <f>DZ443*'Value Calculations'!$D$10</f>
        <v>0</v>
      </c>
      <c r="BN443">
        <f>EA443*'Value Calculations'!$D$11</f>
        <v>0</v>
      </c>
      <c r="BO443">
        <f>EB443*'Value Calculations'!$D$12</f>
        <v>0</v>
      </c>
      <c r="BP443">
        <f>EC443*'Value Calculations'!$D$13</f>
        <v>0</v>
      </c>
      <c r="BR443">
        <f>IFERROR(VLOOKUP($B443,'Raw Stats'!$CM$3:$DC$884,3,FALSE),0)</f>
        <v>45</v>
      </c>
      <c r="BS443">
        <f>IFERROR(VLOOKUP($B443,'Raw Stats'!$CM$3:$DC$884,4,FALSE),0)</f>
        <v>5</v>
      </c>
      <c r="BT443">
        <f>IFERROR(VLOOKUP($B443,'Raw Stats'!$CM$3:$DC$884,5,FALSE),0)</f>
        <v>5</v>
      </c>
      <c r="BU443">
        <f>IFERROR(VLOOKUP($B443,'Raw Stats'!$CM$3:$DC$884,6,FALSE),0)</f>
        <v>10</v>
      </c>
      <c r="BV443">
        <f>IFERROR(VLOOKUP($B443,'Raw Stats'!$CM$3:$DC$884,7,FALSE),0)</f>
        <v>-6</v>
      </c>
      <c r="BW443">
        <f>IFERROR(VLOOKUP($B443,'Raw Stats'!$CM$3:$DC$884,8,FALSE),0)</f>
        <v>4</v>
      </c>
      <c r="BX443">
        <f>IFERROR(VLOOKUP($B443,'Raw Stats'!$CM$3:$DC$884,9,FALSE),0)</f>
        <v>63</v>
      </c>
      <c r="BY443">
        <f>IFERROR(VLOOKUP($B443,'Raw Stats'!$CM$3:$DC$884,10,FALSE),0)</f>
        <v>20</v>
      </c>
      <c r="BZ443">
        <f>IFERROR(VLOOKUP($B443,'Raw Stats'!$CM$3:$DC$884,11,FALSE)+VLOOKUP($B443,'Raw Stats'!$CM$3:$DC$884,12,FALSE),0)</f>
        <v>0</v>
      </c>
      <c r="CA443">
        <f>IFERROR(VLOOKUP($B443,'Raw Stats'!$CM$3:$DC$884,13,FALSE)+VLOOKUP($B443,'Raw Stats'!$CM$3:$DC$884,14,FALSE),0)</f>
        <v>0</v>
      </c>
      <c r="CB443">
        <f>IFERROR(VLOOKUP($B443,'Raw Stats'!$CM$3:$DC$884,15,FALSE),0)</f>
        <v>0</v>
      </c>
      <c r="CC443">
        <f>IFERROR(VLOOKUP($B443,'Raw Stats'!$CM$3:$DC$884,16,FALSE),0)</f>
        <v>77</v>
      </c>
      <c r="CE443">
        <f>IFERROR(VLOOKUP($B443,'Raw Stats'!$BU$3:$CJ$528,3,FALSE),0)</f>
        <v>29</v>
      </c>
      <c r="CF443">
        <f>IFERROR(VLOOKUP($B443,'Raw Stats'!$BU$3:$CJ$528,4,FALSE),0)</f>
        <v>7</v>
      </c>
      <c r="CG443">
        <f>IFERROR(VLOOKUP($B443,'Raw Stats'!$BU$3:$CJ$5288,5,FALSE),0)</f>
        <v>4</v>
      </c>
      <c r="CH443">
        <f>IFERROR(VLOOKUP($B443,'Raw Stats'!$BU$3:$CJ$528,6,FALSE),0)</f>
        <v>11</v>
      </c>
      <c r="CI443">
        <f>IFERROR(VLOOKUP($B443,'Raw Stats'!$BU$3:$CJ$528,7,FALSE),0)</f>
        <v>3</v>
      </c>
      <c r="CJ443">
        <f>IFERROR(VLOOKUP($B443,'Raw Stats'!$BU$3:$CJ$528,8,FALSE),0)</f>
        <v>4</v>
      </c>
      <c r="CK443">
        <f>IFERROR(VLOOKUP($B443,'Raw Stats'!$BU$3:$CJ$528,9,FALSE),0)</f>
        <v>50</v>
      </c>
      <c r="CL443">
        <f>IFERROR(VLOOKUP($B443,'Raw Stats'!$BU$3:$CJ$528,10,FALSE),0)</f>
        <v>13</v>
      </c>
      <c r="CM443">
        <f>IFERROR(VLOOKUP($B443,'Raw Stats'!$BU$3:$CJ$528,11,FALSE)+VLOOKUP($B443,'Raw Stats'!$BU$3:$CJ$528,12,FALSE),0)</f>
        <v>1</v>
      </c>
      <c r="CN443">
        <f>IFERROR(VLOOKUP($B443,'Raw Stats'!$BU$3:$CJ$528,13,FALSE)+VLOOKUP($B443,'Raw Stats'!$BU$3:$CJ$528,14,FALSE),0)</f>
        <v>1</v>
      </c>
      <c r="CO443">
        <f>IFERROR(VLOOKUP($B443,'Raw Stats'!$BU$3:$CJ$528,15,FALSE),0)</f>
        <v>2</v>
      </c>
      <c r="CP443">
        <f>IFERROR(VLOOKUP($B443,'Raw Stats'!$BU$3:$CJ$528,16,FALSE),0)</f>
        <v>44</v>
      </c>
      <c r="CR443">
        <f>IFERROR(VLOOKUP($B443,'Raw Stats'!$BC$3:$BR$528,3,FALSE),0)</f>
        <v>38</v>
      </c>
      <c r="CS443">
        <f>IFERROR(VLOOKUP($B443,'Raw Stats'!$BC$3:$BR$528,4,FALSE),0)</f>
        <v>3</v>
      </c>
      <c r="CT443">
        <f>IFERROR(VLOOKUP($B443,'Raw Stats'!$BC$3:$BR$5288,5,FALSE),0)</f>
        <v>7</v>
      </c>
      <c r="CU443">
        <f>IFERROR(VLOOKUP($B443,'Raw Stats'!$BC$3:$BR$52888,6,FALSE),0)</f>
        <v>10</v>
      </c>
      <c r="CV443">
        <f>IFERROR(VLOOKUP($B443,'Raw Stats'!$BC$3:$BR$5288,7,FALSE),0)</f>
        <v>7</v>
      </c>
      <c r="CW443">
        <f>IFERROR(VLOOKUP($B443,'Raw Stats'!$BC$3:$BR$5288,8,FALSE),0)</f>
        <v>9</v>
      </c>
      <c r="CX443">
        <f>IFERROR(VLOOKUP($B443,'Raw Stats'!$BC$3:$BR$5288,9,FALSE),0)</f>
        <v>43</v>
      </c>
      <c r="CY443">
        <f>IFERROR(VLOOKUP($B443,'Raw Stats'!$BC$3:$BR$5288,10,FALSE),0)</f>
        <v>20</v>
      </c>
      <c r="CZ443">
        <f>IFERROR(VLOOKUP($B443,'Raw Stats'!$BC$3:$BR$5288,11,FALSE)+VLOOKUP($B443,'Raw Stats'!$BC$3:$BR$5288,12,FALSE),0)</f>
        <v>0</v>
      </c>
      <c r="DA443">
        <f>IFERROR(VLOOKUP($B443,'Raw Stats'!$BC$3:$BR$5288,13,FALSE)+VLOOKUP($B443,'Raw Stats'!$BC$3:$BR$5288,14,FALSE),0)</f>
        <v>2</v>
      </c>
      <c r="DB443">
        <f>IFERROR(VLOOKUP($B443,'Raw Stats'!$BC$3:$BR$5288,15,FALSE),0)</f>
        <v>0</v>
      </c>
      <c r="DC443">
        <f>IFERROR(VLOOKUP($B443,'Raw Stats'!$BC$3:$BR$5288,16,FALSE),0)</f>
        <v>48</v>
      </c>
      <c r="DE443">
        <f>IFERROR(VLOOKUP($B443,'Raw Stats'!$AK$3:$AZ$528,3,FALSE),0)</f>
        <v>0</v>
      </c>
      <c r="DF443">
        <f>IFERROR(VLOOKUP($B443,'Raw Stats'!$AK$3:$AZ$528,4,FALSE),0)</f>
        <v>0</v>
      </c>
      <c r="DG443">
        <f>IFERROR(VLOOKUP($B443,'Raw Stats'!$AK$3:$AZ$528,5,FALSE),0)</f>
        <v>0</v>
      </c>
      <c r="DH443">
        <f>IFERROR(VLOOKUP($B443,'Raw Stats'!$AK$3:$AZ$528,6,FALSE),0)</f>
        <v>0</v>
      </c>
      <c r="DI443">
        <f>IFERROR(VLOOKUP($B443,'Raw Stats'!$AK$3:$AZ$528,7,FALSE),0)</f>
        <v>0</v>
      </c>
      <c r="DJ443">
        <f>IFERROR(VLOOKUP($B443,'Raw Stats'!$AK$3:$AZ$528,8,FALSE),0)</f>
        <v>0</v>
      </c>
      <c r="DK443">
        <f>IFERROR(VLOOKUP($B443,'Raw Stats'!$AK$3:$AZ$528,9,FALSE),0)</f>
        <v>0</v>
      </c>
      <c r="DL443">
        <f>IFERROR(VLOOKUP($B443,'Raw Stats'!$AK$3:$AZ$528,10,FALSE),0)</f>
        <v>0</v>
      </c>
      <c r="DM443">
        <f>IFERROR(VLOOKUP($B443,'Raw Stats'!$AK$3:$AZ$528,11,FALSE)+VLOOKUP($B443,'Raw Stats'!$AK$3:$AZ$528,12,FALSE),0)</f>
        <v>0</v>
      </c>
      <c r="DN443">
        <f>IFERROR(VLOOKUP($B443,'Raw Stats'!$AK$3:$AZ$528,13,FALSE)+VLOOKUP($B443,'Raw Stats'!$AK$3:$AZ$528,14,FALSE),0)</f>
        <v>0</v>
      </c>
      <c r="DO443">
        <f>IFERROR(VLOOKUP($B443,'Raw Stats'!$AK$3:$AZ$528,15,FALSE),0)</f>
        <v>0</v>
      </c>
      <c r="DP443">
        <f>IFERROR(VLOOKUP($B443,'Raw Stats'!$AK$3:$AZ$528,16,FALSE),0)</f>
        <v>0</v>
      </c>
      <c r="DR443">
        <f>IFERROR(VLOOKUP($B443,'Raw Stats'!$S$3:$AH$528,3,FALSE),0)</f>
        <v>0</v>
      </c>
      <c r="DS443">
        <f>IFERROR(VLOOKUP($B443,'Raw Stats'!$S$3:$AH$528,4,FALSE),0)</f>
        <v>0</v>
      </c>
      <c r="DT443">
        <f>IFERROR(VLOOKUP($B443,'Raw Stats'!$S$3:$AH$528,5,FALSE),0)</f>
        <v>0</v>
      </c>
      <c r="DU443">
        <f>IFERROR(VLOOKUP($B443,'Raw Stats'!$S$3:$AH$528,6,FALSE),0)</f>
        <v>0</v>
      </c>
      <c r="DV443">
        <f>IFERROR(VLOOKUP($B443,'Raw Stats'!$S$3:$AH$528,7,FALSE),0)</f>
        <v>0</v>
      </c>
      <c r="DW443">
        <f>IFERROR(VLOOKUP($B443,'Raw Stats'!$S$3:$AH$528,8,FALSE),0)</f>
        <v>0</v>
      </c>
      <c r="DX443">
        <f>IFERROR(VLOOKUP($B443,'Raw Stats'!$S$3:$AH$528,9,FALSE),0)</f>
        <v>0</v>
      </c>
      <c r="DY443">
        <f>IFERROR(VLOOKUP($B443,'Raw Stats'!$S$3:$AH$528,10,FALSE),0)</f>
        <v>0</v>
      </c>
      <c r="DZ443">
        <f>IFERROR(VLOOKUP($B443,'Raw Stats'!$S$3:$AH$528,11,FALSE)+VLOOKUP($B443,'Raw Stats'!$S$3:$AH$528,12,FALSE),0)</f>
        <v>0</v>
      </c>
      <c r="EA443">
        <f>IFERROR(VLOOKUP($B443,'Raw Stats'!$S$3:$AH$528,13,FALSE)+VLOOKUP($B443,'Raw Stats'!$S$3:$AH$528,14,FALSE),0)</f>
        <v>0</v>
      </c>
      <c r="EB443">
        <f>IFERROR(VLOOKUP($B443,'Raw Stats'!$S$3:$AH$528,15,FALSE),0)</f>
        <v>0</v>
      </c>
      <c r="EC443">
        <f>IFERROR(VLOOKUP($B443,'Raw Stats'!$S$3:$AH$528,16,FALSE),0)</f>
        <v>0</v>
      </c>
    </row>
    <row r="444" spans="1:133" x14ac:dyDescent="0.2">
      <c r="A444">
        <f>IFERROR(VLOOKUP(B444,Sheet2!$W$1:$X$300,2,FALSE),301)</f>
        <v>301</v>
      </c>
      <c r="B444" t="s">
        <v>153</v>
      </c>
      <c r="C444">
        <f t="shared" si="30"/>
        <v>0.40514452204838658</v>
      </c>
      <c r="D444">
        <f t="shared" si="31"/>
        <v>0</v>
      </c>
      <c r="E444">
        <f t="shared" si="32"/>
        <v>0</v>
      </c>
      <c r="F444">
        <f t="shared" si="33"/>
        <v>0</v>
      </c>
      <c r="G444">
        <f t="shared" si="34"/>
        <v>0</v>
      </c>
      <c r="J444">
        <f>BS444*'Value Calculations'!$D$3</f>
        <v>0</v>
      </c>
      <c r="K444">
        <f>BT444*'Value Calculations'!$D$4</f>
        <v>0</v>
      </c>
      <c r="L444">
        <f>BU444*'Value Calculations'!$D$5</f>
        <v>0</v>
      </c>
      <c r="M444">
        <f>BV444*'Value Calculations'!$D$6</f>
        <v>-0.25012986383872571</v>
      </c>
      <c r="N444">
        <f>BW444*'Value Calculations'!$D$7</f>
        <v>0.17576975410918561</v>
      </c>
      <c r="O444">
        <f>BX444*'Value Calculations'!$D$8</f>
        <v>0.50324017349577854</v>
      </c>
      <c r="P444">
        <f>BY444*'Value Calculations'!$D$9</f>
        <v>0.50381002935006691</v>
      </c>
      <c r="Q444">
        <f>BZ444*'Value Calculations'!$D$10</f>
        <v>0</v>
      </c>
      <c r="R444">
        <f>CA444*'Value Calculations'!$D$11</f>
        <v>0</v>
      </c>
      <c r="S444">
        <f>CB444*'Value Calculations'!$D$12</f>
        <v>0</v>
      </c>
      <c r="T444">
        <f>CC444*'Value Calculations'!$D$13</f>
        <v>0.68788799507724097</v>
      </c>
      <c r="V444">
        <f>CF444*'Value Calculations'!$D$3</f>
        <v>0</v>
      </c>
      <c r="W444">
        <f>CG444*'Value Calculations'!$D$4</f>
        <v>0</v>
      </c>
      <c r="X444">
        <f>CH444*'Value Calculations'!$D$5</f>
        <v>0</v>
      </c>
      <c r="Y444">
        <f>CI444*'Value Calculations'!$D$6</f>
        <v>0</v>
      </c>
      <c r="Z444">
        <f>CJ444*'Value Calculations'!$D$7</f>
        <v>0</v>
      </c>
      <c r="AA444">
        <f>CK444*'Value Calculations'!$D$8</f>
        <v>0</v>
      </c>
      <c r="AB444">
        <f>CL444*'Value Calculations'!$D$9</f>
        <v>0</v>
      </c>
      <c r="AC444">
        <f>CM444*'Value Calculations'!$D$10</f>
        <v>0</v>
      </c>
      <c r="AD444">
        <f>CN444*'Value Calculations'!$D$11</f>
        <v>0</v>
      </c>
      <c r="AE444">
        <f>CO444*'Value Calculations'!$D$12</f>
        <v>0</v>
      </c>
      <c r="AF444">
        <f>CP444*'Value Calculations'!$D$13</f>
        <v>0</v>
      </c>
      <c r="AH444">
        <f>CS444*'Value Calculations'!$D$3</f>
        <v>0</v>
      </c>
      <c r="AI444">
        <f>CT444*'Value Calculations'!$D$4</f>
        <v>0</v>
      </c>
      <c r="AJ444">
        <f>CU444*'Value Calculations'!$D$5</f>
        <v>0</v>
      </c>
      <c r="AK444">
        <f>CV444*'Value Calculations'!$D$6</f>
        <v>0</v>
      </c>
      <c r="AL444">
        <f>CW444*'Value Calculations'!$D$7</f>
        <v>0</v>
      </c>
      <c r="AM444">
        <f>CX444*'Value Calculations'!$D$8</f>
        <v>0</v>
      </c>
      <c r="AN444">
        <f>CY444*'Value Calculations'!$D$9</f>
        <v>0</v>
      </c>
      <c r="AO444">
        <f>CZ444*'Value Calculations'!$D$10</f>
        <v>0</v>
      </c>
      <c r="AP444">
        <f>DA444*'Value Calculations'!$D$11</f>
        <v>0</v>
      </c>
      <c r="AQ444">
        <f>DB444*'Value Calculations'!$D$12</f>
        <v>0</v>
      </c>
      <c r="AR444">
        <f>DC444*'Value Calculations'!$D$13</f>
        <v>0</v>
      </c>
      <c r="AT444">
        <f>DF444*'Value Calculations'!$D$3</f>
        <v>0</v>
      </c>
      <c r="AU444">
        <f>DG444*'Value Calculations'!$D$4</f>
        <v>0</v>
      </c>
      <c r="AV444">
        <f>DH444*'Value Calculations'!$D$5</f>
        <v>0</v>
      </c>
      <c r="AW444">
        <f>DI444*'Value Calculations'!$D$6</f>
        <v>0</v>
      </c>
      <c r="AX444">
        <f>DJ444*'Value Calculations'!$D$7</f>
        <v>0</v>
      </c>
      <c r="AY444">
        <f>DK444*'Value Calculations'!$D$8</f>
        <v>0</v>
      </c>
      <c r="AZ444">
        <f>DL444*'Value Calculations'!$D$9</f>
        <v>0</v>
      </c>
      <c r="BA444">
        <f>DM444*'Value Calculations'!$D$10</f>
        <v>0</v>
      </c>
      <c r="BB444">
        <f>DN444*'Value Calculations'!$D$11</f>
        <v>0</v>
      </c>
      <c r="BC444">
        <f>DO444*'Value Calculations'!$D$12</f>
        <v>0</v>
      </c>
      <c r="BD444">
        <f>DP444*'Value Calculations'!$D$13</f>
        <v>0</v>
      </c>
      <c r="BF444">
        <f>DS444*'Value Calculations'!$D$3</f>
        <v>0</v>
      </c>
      <c r="BG444">
        <f>DT444*'Value Calculations'!$D$4</f>
        <v>0</v>
      </c>
      <c r="BH444">
        <f>DU444*'Value Calculations'!$D$5</f>
        <v>0</v>
      </c>
      <c r="BI444">
        <f>DV444*'Value Calculations'!$D$6</f>
        <v>0</v>
      </c>
      <c r="BJ444">
        <f>DW444*'Value Calculations'!$D$7</f>
        <v>0</v>
      </c>
      <c r="BK444">
        <f>DX444*'Value Calculations'!$D$8</f>
        <v>0</v>
      </c>
      <c r="BL444">
        <f>DY444*'Value Calculations'!$D$9</f>
        <v>0</v>
      </c>
      <c r="BM444">
        <f>DZ444*'Value Calculations'!$D$10</f>
        <v>0</v>
      </c>
      <c r="BN444">
        <f>EA444*'Value Calculations'!$D$11</f>
        <v>0</v>
      </c>
      <c r="BO444">
        <f>EB444*'Value Calculations'!$D$12</f>
        <v>0</v>
      </c>
      <c r="BP444">
        <f>EC444*'Value Calculations'!$D$13</f>
        <v>0</v>
      </c>
      <c r="BR444">
        <f>IFERROR(VLOOKUP($B444,'Raw Stats'!$CM$3:$DC$884,3,FALSE),0)</f>
        <v>4</v>
      </c>
      <c r="BS444">
        <f>IFERROR(VLOOKUP($B444,'Raw Stats'!$CM$3:$DC$884,4,FALSE),0)</f>
        <v>0</v>
      </c>
      <c r="BT444">
        <f>IFERROR(VLOOKUP($B444,'Raw Stats'!$CM$3:$DC$884,5,FALSE),0)</f>
        <v>0</v>
      </c>
      <c r="BU444">
        <f>IFERROR(VLOOKUP($B444,'Raw Stats'!$CM$3:$DC$884,6,FALSE),0)</f>
        <v>0</v>
      </c>
      <c r="BV444">
        <f>IFERROR(VLOOKUP($B444,'Raw Stats'!$CM$3:$DC$884,7,FALSE),0)</f>
        <v>-2</v>
      </c>
      <c r="BW444">
        <f>IFERROR(VLOOKUP($B444,'Raw Stats'!$CM$3:$DC$884,8,FALSE),0)</f>
        <v>2</v>
      </c>
      <c r="BX444">
        <f>IFERROR(VLOOKUP($B444,'Raw Stats'!$CM$3:$DC$884,9,FALSE),0)</f>
        <v>7</v>
      </c>
      <c r="BY444">
        <f>IFERROR(VLOOKUP($B444,'Raw Stats'!$CM$3:$DC$884,10,FALSE),0)</f>
        <v>4</v>
      </c>
      <c r="BZ444">
        <f>IFERROR(VLOOKUP($B444,'Raw Stats'!$CM$3:$DC$884,11,FALSE)+VLOOKUP($B444,'Raw Stats'!$CM$3:$DC$884,12,FALSE),0)</f>
        <v>0</v>
      </c>
      <c r="CA444">
        <f>IFERROR(VLOOKUP($B444,'Raw Stats'!$CM$3:$DC$884,13,FALSE)+VLOOKUP($B444,'Raw Stats'!$CM$3:$DC$884,14,FALSE),0)</f>
        <v>0</v>
      </c>
      <c r="CB444">
        <f>IFERROR(VLOOKUP($B444,'Raw Stats'!$CM$3:$DC$884,15,FALSE),0)</f>
        <v>0</v>
      </c>
      <c r="CC444">
        <f>IFERROR(VLOOKUP($B444,'Raw Stats'!$CM$3:$DC$884,16,FALSE),0)</f>
        <v>10</v>
      </c>
      <c r="CE444">
        <f>IFERROR(VLOOKUP($B444,'Raw Stats'!$BU$3:$CJ$528,3,FALSE),0)</f>
        <v>0</v>
      </c>
      <c r="CF444">
        <f>IFERROR(VLOOKUP($B444,'Raw Stats'!$BU$3:$CJ$528,4,FALSE),0)</f>
        <v>0</v>
      </c>
      <c r="CG444">
        <f>IFERROR(VLOOKUP($B444,'Raw Stats'!$BU$3:$CJ$5288,5,FALSE),0)</f>
        <v>0</v>
      </c>
      <c r="CH444">
        <f>IFERROR(VLOOKUP($B444,'Raw Stats'!$BU$3:$CJ$528,6,FALSE),0)</f>
        <v>0</v>
      </c>
      <c r="CI444">
        <f>IFERROR(VLOOKUP($B444,'Raw Stats'!$BU$3:$CJ$528,7,FALSE),0)</f>
        <v>0</v>
      </c>
      <c r="CJ444">
        <f>IFERROR(VLOOKUP($B444,'Raw Stats'!$BU$3:$CJ$528,8,FALSE),0)</f>
        <v>0</v>
      </c>
      <c r="CK444">
        <f>IFERROR(VLOOKUP($B444,'Raw Stats'!$BU$3:$CJ$528,9,FALSE),0)</f>
        <v>0</v>
      </c>
      <c r="CL444">
        <f>IFERROR(VLOOKUP($B444,'Raw Stats'!$BU$3:$CJ$528,10,FALSE),0)</f>
        <v>0</v>
      </c>
      <c r="CM444">
        <f>IFERROR(VLOOKUP($B444,'Raw Stats'!$BU$3:$CJ$528,11,FALSE)+VLOOKUP($B444,'Raw Stats'!$BU$3:$CJ$528,12,FALSE),0)</f>
        <v>0</v>
      </c>
      <c r="CN444">
        <f>IFERROR(VLOOKUP($B444,'Raw Stats'!$BU$3:$CJ$528,13,FALSE)+VLOOKUP($B444,'Raw Stats'!$BU$3:$CJ$528,14,FALSE),0)</f>
        <v>0</v>
      </c>
      <c r="CO444">
        <f>IFERROR(VLOOKUP($B444,'Raw Stats'!$BU$3:$CJ$528,15,FALSE),0)</f>
        <v>0</v>
      </c>
      <c r="CP444">
        <f>IFERROR(VLOOKUP($B444,'Raw Stats'!$BU$3:$CJ$528,16,FALSE),0)</f>
        <v>0</v>
      </c>
      <c r="CR444">
        <f>IFERROR(VLOOKUP($B444,'Raw Stats'!$BC$3:$BR$528,3,FALSE),0)</f>
        <v>0</v>
      </c>
      <c r="CS444">
        <f>IFERROR(VLOOKUP($B444,'Raw Stats'!$BC$3:$BR$528,4,FALSE),0)</f>
        <v>0</v>
      </c>
      <c r="CT444">
        <f>IFERROR(VLOOKUP($B444,'Raw Stats'!$BC$3:$BR$5288,5,FALSE),0)</f>
        <v>0</v>
      </c>
      <c r="CU444">
        <f>IFERROR(VLOOKUP($B444,'Raw Stats'!$BC$3:$BR$52888,6,FALSE),0)</f>
        <v>0</v>
      </c>
      <c r="CV444">
        <f>IFERROR(VLOOKUP($B444,'Raw Stats'!$BC$3:$BR$5288,7,FALSE),0)</f>
        <v>0</v>
      </c>
      <c r="CW444">
        <f>IFERROR(VLOOKUP($B444,'Raw Stats'!$BC$3:$BR$5288,8,FALSE),0)</f>
        <v>0</v>
      </c>
      <c r="CX444">
        <f>IFERROR(VLOOKUP($B444,'Raw Stats'!$BC$3:$BR$5288,9,FALSE),0)</f>
        <v>0</v>
      </c>
      <c r="CY444">
        <f>IFERROR(VLOOKUP($B444,'Raw Stats'!$BC$3:$BR$5288,10,FALSE),0)</f>
        <v>0</v>
      </c>
      <c r="CZ444">
        <f>IFERROR(VLOOKUP($B444,'Raw Stats'!$BC$3:$BR$5288,11,FALSE)+VLOOKUP($B444,'Raw Stats'!$BC$3:$BR$5288,12,FALSE),0)</f>
        <v>0</v>
      </c>
      <c r="DA444">
        <f>IFERROR(VLOOKUP($B444,'Raw Stats'!$BC$3:$BR$5288,13,FALSE)+VLOOKUP($B444,'Raw Stats'!$BC$3:$BR$5288,14,FALSE),0)</f>
        <v>0</v>
      </c>
      <c r="DB444">
        <f>IFERROR(VLOOKUP($B444,'Raw Stats'!$BC$3:$BR$5288,15,FALSE),0)</f>
        <v>0</v>
      </c>
      <c r="DC444">
        <f>IFERROR(VLOOKUP($B444,'Raw Stats'!$BC$3:$BR$5288,16,FALSE),0)</f>
        <v>0</v>
      </c>
      <c r="DE444">
        <f>IFERROR(VLOOKUP($B444,'Raw Stats'!$AK$3:$AZ$528,3,FALSE),0)</f>
        <v>0</v>
      </c>
      <c r="DF444">
        <f>IFERROR(VLOOKUP($B444,'Raw Stats'!$AK$3:$AZ$528,4,FALSE),0)</f>
        <v>0</v>
      </c>
      <c r="DG444">
        <f>IFERROR(VLOOKUP($B444,'Raw Stats'!$AK$3:$AZ$528,5,FALSE),0)</f>
        <v>0</v>
      </c>
      <c r="DH444">
        <f>IFERROR(VLOOKUP($B444,'Raw Stats'!$AK$3:$AZ$528,6,FALSE),0)</f>
        <v>0</v>
      </c>
      <c r="DI444">
        <f>IFERROR(VLOOKUP($B444,'Raw Stats'!$AK$3:$AZ$528,7,FALSE),0)</f>
        <v>0</v>
      </c>
      <c r="DJ444">
        <f>IFERROR(VLOOKUP($B444,'Raw Stats'!$AK$3:$AZ$528,8,FALSE),0)</f>
        <v>0</v>
      </c>
      <c r="DK444">
        <f>IFERROR(VLOOKUP($B444,'Raw Stats'!$AK$3:$AZ$528,9,FALSE),0)</f>
        <v>0</v>
      </c>
      <c r="DL444">
        <f>IFERROR(VLOOKUP($B444,'Raw Stats'!$AK$3:$AZ$528,10,FALSE),0)</f>
        <v>0</v>
      </c>
      <c r="DM444">
        <f>IFERROR(VLOOKUP($B444,'Raw Stats'!$AK$3:$AZ$528,11,FALSE)+VLOOKUP($B444,'Raw Stats'!$AK$3:$AZ$528,12,FALSE),0)</f>
        <v>0</v>
      </c>
      <c r="DN444">
        <f>IFERROR(VLOOKUP($B444,'Raw Stats'!$AK$3:$AZ$528,13,FALSE)+VLOOKUP($B444,'Raw Stats'!$AK$3:$AZ$528,14,FALSE),0)</f>
        <v>0</v>
      </c>
      <c r="DO444">
        <f>IFERROR(VLOOKUP($B444,'Raw Stats'!$AK$3:$AZ$528,15,FALSE),0)</f>
        <v>0</v>
      </c>
      <c r="DP444">
        <f>IFERROR(VLOOKUP($B444,'Raw Stats'!$AK$3:$AZ$528,16,FALSE),0)</f>
        <v>0</v>
      </c>
      <c r="DR444">
        <f>IFERROR(VLOOKUP($B444,'Raw Stats'!$S$3:$AH$528,3,FALSE),0)</f>
        <v>0</v>
      </c>
      <c r="DS444">
        <f>IFERROR(VLOOKUP($B444,'Raw Stats'!$S$3:$AH$528,4,FALSE),0)</f>
        <v>0</v>
      </c>
      <c r="DT444">
        <f>IFERROR(VLOOKUP($B444,'Raw Stats'!$S$3:$AH$528,5,FALSE),0)</f>
        <v>0</v>
      </c>
      <c r="DU444">
        <f>IFERROR(VLOOKUP($B444,'Raw Stats'!$S$3:$AH$528,6,FALSE),0)</f>
        <v>0</v>
      </c>
      <c r="DV444">
        <f>IFERROR(VLOOKUP($B444,'Raw Stats'!$S$3:$AH$528,7,FALSE),0)</f>
        <v>0</v>
      </c>
      <c r="DW444">
        <f>IFERROR(VLOOKUP($B444,'Raw Stats'!$S$3:$AH$528,8,FALSE),0)</f>
        <v>0</v>
      </c>
      <c r="DX444">
        <f>IFERROR(VLOOKUP($B444,'Raw Stats'!$S$3:$AH$528,9,FALSE),0)</f>
        <v>0</v>
      </c>
      <c r="DY444">
        <f>IFERROR(VLOOKUP($B444,'Raw Stats'!$S$3:$AH$528,10,FALSE),0)</f>
        <v>0</v>
      </c>
      <c r="DZ444">
        <f>IFERROR(VLOOKUP($B444,'Raw Stats'!$S$3:$AH$528,11,FALSE)+VLOOKUP($B444,'Raw Stats'!$S$3:$AH$528,12,FALSE),0)</f>
        <v>0</v>
      </c>
      <c r="EA444">
        <f>IFERROR(VLOOKUP($B444,'Raw Stats'!$S$3:$AH$528,13,FALSE)+VLOOKUP($B444,'Raw Stats'!$S$3:$AH$528,14,FALSE),0)</f>
        <v>0</v>
      </c>
      <c r="EB444">
        <f>IFERROR(VLOOKUP($B444,'Raw Stats'!$S$3:$AH$528,15,FALSE),0)</f>
        <v>0</v>
      </c>
      <c r="EC444">
        <f>IFERROR(VLOOKUP($B444,'Raw Stats'!$S$3:$AH$528,16,FALSE),0)</f>
        <v>0</v>
      </c>
    </row>
    <row r="445" spans="1:133" x14ac:dyDescent="0.2">
      <c r="A445">
        <f>IFERROR(VLOOKUP(B445,Sheet2!$W$1:$X$300,2,FALSE),301)</f>
        <v>301</v>
      </c>
      <c r="B445" t="s">
        <v>290</v>
      </c>
      <c r="C445">
        <f t="shared" si="30"/>
        <v>0.4005090008893642</v>
      </c>
      <c r="D445">
        <f t="shared" si="31"/>
        <v>0.6080663823033291</v>
      </c>
      <c r="E445">
        <f t="shared" si="32"/>
        <v>0.71832548605306668</v>
      </c>
      <c r="F445">
        <f t="shared" si="33"/>
        <v>0.74518688631189844</v>
      </c>
      <c r="G445">
        <f t="shared" si="34"/>
        <v>1.0238502341027269</v>
      </c>
      <c r="J445">
        <f>BS445*'Value Calculations'!$D$3</f>
        <v>2.8541480003822652</v>
      </c>
      <c r="K445">
        <f>BT445*'Value Calculations'!$D$4</f>
        <v>1.9536762242678996</v>
      </c>
      <c r="L445">
        <f>BU445*'Value Calculations'!$D$5</f>
        <v>3.4493953656879803</v>
      </c>
      <c r="M445">
        <f>BV445*'Value Calculations'!$D$6</f>
        <v>-0.37519479575808856</v>
      </c>
      <c r="N445">
        <f>BW445*'Value Calculations'!$D$7</f>
        <v>2.4607765575285985</v>
      </c>
      <c r="O445">
        <f>BX445*'Value Calculations'!$D$8</f>
        <v>12.509112884037924</v>
      </c>
      <c r="P445">
        <f>BY445*'Value Calculations'!$D$9</f>
        <v>2.8969076687628847</v>
      </c>
      <c r="Q445">
        <f>BZ445*'Value Calculations'!$D$10</f>
        <v>0</v>
      </c>
      <c r="R445">
        <f>CA445*'Value Calculations'!$D$11</f>
        <v>0</v>
      </c>
      <c r="S445">
        <f>CB445*'Value Calculations'!$D$12</f>
        <v>0</v>
      </c>
      <c r="T445">
        <f>CC445*'Value Calculations'!$D$13</f>
        <v>5.0903711635715831</v>
      </c>
      <c r="V445">
        <f>CF445*'Value Calculations'!$D$3</f>
        <v>3.2618834290083032</v>
      </c>
      <c r="W445">
        <f>CG445*'Value Calculations'!$D$4</f>
        <v>5.2098032647143988</v>
      </c>
      <c r="X445">
        <f>CH445*'Value Calculations'!$D$5</f>
        <v>6.3681145212701171</v>
      </c>
      <c r="Y445">
        <f>CI445*'Value Calculations'!$D$6</f>
        <v>-2.2511687745485314</v>
      </c>
      <c r="Z445">
        <f>CJ445*'Value Calculations'!$D$7</f>
        <v>3.8669345904020833</v>
      </c>
      <c r="AA445">
        <f>CK445*'Value Calculations'!$D$8</f>
        <v>15.528553925012595</v>
      </c>
      <c r="AB445">
        <f>CL445*'Value Calculations'!$D$9</f>
        <v>4.2823852494755688</v>
      </c>
      <c r="AC445">
        <f>CM445*'Value Calculations'!$D$10</f>
        <v>1.0959494222286141</v>
      </c>
      <c r="AD445">
        <f>CN445*'Value Calculations'!$D$11</f>
        <v>0</v>
      </c>
      <c r="AE445">
        <f>CO445*'Value Calculations'!$D$12</f>
        <v>1.6277654791788281</v>
      </c>
      <c r="AF445">
        <f>CP445*'Value Calculations'!$D$13</f>
        <v>7.2228239483110297</v>
      </c>
      <c r="AH445">
        <f>CS445*'Value Calculations'!$D$3</f>
        <v>1.6309417145041516</v>
      </c>
      <c r="AI445">
        <f>CT445*'Value Calculations'!$D$4</f>
        <v>1.6280635202232496</v>
      </c>
      <c r="AJ445">
        <f>CU445*'Value Calculations'!$D$5</f>
        <v>2.3880429454762941</v>
      </c>
      <c r="AK445">
        <f>CV445*'Value Calculations'!$D$6</f>
        <v>-0.75038959151617712</v>
      </c>
      <c r="AL445">
        <f>CW445*'Value Calculations'!$D$7</f>
        <v>0.70307901643674242</v>
      </c>
      <c r="AM445">
        <f>CX445*'Value Calculations'!$D$8</f>
        <v>3.6664641211835294</v>
      </c>
      <c r="AN445">
        <f>CY445*'Value Calculations'!$D$9</f>
        <v>0.8816675513626171</v>
      </c>
      <c r="AO445">
        <f>CZ445*'Value Calculations'!$D$10</f>
        <v>0</v>
      </c>
      <c r="AP445">
        <f>DA445*'Value Calculations'!$D$11</f>
        <v>0</v>
      </c>
      <c r="AQ445">
        <f>DB445*'Value Calculations'!$D$12</f>
        <v>0</v>
      </c>
      <c r="AR445">
        <f>DC445*'Value Calculations'!$D$13</f>
        <v>2.0636639852317229</v>
      </c>
      <c r="AT445">
        <f>DF445*'Value Calculations'!$D$3</f>
        <v>7.3392377152686823</v>
      </c>
      <c r="AU445">
        <f>DG445*'Value Calculations'!$D$4</f>
        <v>5.2098032647143988</v>
      </c>
      <c r="AV445">
        <f>DH445*'Value Calculations'!$D$5</f>
        <v>9.021495571799333</v>
      </c>
      <c r="AW445">
        <f>DI445*'Value Calculations'!$D$6</f>
        <v>-0.37519479575808856</v>
      </c>
      <c r="AX445">
        <f>DJ445*'Value Calculations'!$D$7</f>
        <v>4.3942438527296401</v>
      </c>
      <c r="AY445">
        <f>DK445*'Value Calculations'!$D$8</f>
        <v>10.855609456837509</v>
      </c>
      <c r="AZ445">
        <f>DL445*'Value Calculations'!$D$9</f>
        <v>3.0228601761004015</v>
      </c>
      <c r="BA445">
        <f>DM445*'Value Calculations'!$D$10</f>
        <v>1.8265823703810236</v>
      </c>
      <c r="BB445">
        <f>DN445*'Value Calculations'!$D$11</f>
        <v>0</v>
      </c>
      <c r="BC445">
        <f>DO445*'Value Calculations'!$D$12</f>
        <v>1.6277654791788281</v>
      </c>
      <c r="BD445">
        <f>DP445*'Value Calculations'!$D$13</f>
        <v>10.731052723204959</v>
      </c>
      <c r="BF445">
        <f>DS445*'Value Calculations'!$D$3</f>
        <v>7.7469731438947198</v>
      </c>
      <c r="BG445">
        <f>DT445*'Value Calculations'!$D$4</f>
        <v>12.373282753696698</v>
      </c>
      <c r="BH445">
        <f>DU445*'Value Calculations'!$D$5</f>
        <v>15.124271988016528</v>
      </c>
      <c r="BI445">
        <f>DV445*'Value Calculations'!$D$6</f>
        <v>0.12506493191936285</v>
      </c>
      <c r="BJ445">
        <f>DW445*'Value Calculations'!$D$7</f>
        <v>4.7457833609480113</v>
      </c>
      <c r="BK445">
        <f>DX445*'Value Calculations'!$D$8</f>
        <v>22.214459087170795</v>
      </c>
      <c r="BL445">
        <f>DY445*'Value Calculations'!$D$9</f>
        <v>4.7861952788256357</v>
      </c>
      <c r="BM445">
        <f>DZ445*'Value Calculations'!$D$10</f>
        <v>5.8450635852192754</v>
      </c>
      <c r="BN445">
        <f>EA445*'Value Calculations'!$D$11</f>
        <v>0</v>
      </c>
      <c r="BO445">
        <f>EB445*'Value Calculations'!$D$12</f>
        <v>0.81388273958941404</v>
      </c>
      <c r="BP445">
        <f>EC445*'Value Calculations'!$D$13</f>
        <v>10.180742327143166</v>
      </c>
      <c r="BR445">
        <f>IFERROR(VLOOKUP($B445,'Raw Stats'!$CM$3:$DC$884,3,FALSE),0)</f>
        <v>77</v>
      </c>
      <c r="BS445">
        <f>IFERROR(VLOOKUP($B445,'Raw Stats'!$CM$3:$DC$884,4,FALSE),0)</f>
        <v>7</v>
      </c>
      <c r="BT445">
        <f>IFERROR(VLOOKUP($B445,'Raw Stats'!$CM$3:$DC$884,5,FALSE),0)</f>
        <v>6</v>
      </c>
      <c r="BU445">
        <f>IFERROR(VLOOKUP($B445,'Raw Stats'!$CM$3:$DC$884,6,FALSE),0)</f>
        <v>13</v>
      </c>
      <c r="BV445">
        <f>IFERROR(VLOOKUP($B445,'Raw Stats'!$CM$3:$DC$884,7,FALSE),0)</f>
        <v>-3</v>
      </c>
      <c r="BW445">
        <f>IFERROR(VLOOKUP($B445,'Raw Stats'!$CM$3:$DC$884,8,FALSE),0)</f>
        <v>28</v>
      </c>
      <c r="BX445">
        <f>IFERROR(VLOOKUP($B445,'Raw Stats'!$CM$3:$DC$884,9,FALSE),0)</f>
        <v>174</v>
      </c>
      <c r="BY445">
        <f>IFERROR(VLOOKUP($B445,'Raw Stats'!$CM$3:$DC$884,10,FALSE),0)</f>
        <v>23</v>
      </c>
      <c r="BZ445">
        <f>IFERROR(VLOOKUP($B445,'Raw Stats'!$CM$3:$DC$884,11,FALSE)+VLOOKUP($B445,'Raw Stats'!$CM$3:$DC$884,12,FALSE),0)</f>
        <v>0</v>
      </c>
      <c r="CA445">
        <f>IFERROR(VLOOKUP($B445,'Raw Stats'!$CM$3:$DC$884,13,FALSE)+VLOOKUP($B445,'Raw Stats'!$CM$3:$DC$884,14,FALSE),0)</f>
        <v>0</v>
      </c>
      <c r="CB445">
        <f>IFERROR(VLOOKUP($B445,'Raw Stats'!$CM$3:$DC$884,15,FALSE),0)</f>
        <v>0</v>
      </c>
      <c r="CC445">
        <f>IFERROR(VLOOKUP($B445,'Raw Stats'!$CM$3:$DC$884,16,FALSE),0)</f>
        <v>74</v>
      </c>
      <c r="CE445">
        <f>IFERROR(VLOOKUP($B445,'Raw Stats'!$BU$3:$CJ$528,3,FALSE),0)</f>
        <v>76</v>
      </c>
      <c r="CF445">
        <f>IFERROR(VLOOKUP($B445,'Raw Stats'!$BU$3:$CJ$528,4,FALSE),0)</f>
        <v>8</v>
      </c>
      <c r="CG445">
        <f>IFERROR(VLOOKUP($B445,'Raw Stats'!$BU$3:$CJ$5288,5,FALSE),0)</f>
        <v>16</v>
      </c>
      <c r="CH445">
        <f>IFERROR(VLOOKUP($B445,'Raw Stats'!$BU$3:$CJ$528,6,FALSE),0)</f>
        <v>24</v>
      </c>
      <c r="CI445">
        <f>IFERROR(VLOOKUP($B445,'Raw Stats'!$BU$3:$CJ$528,7,FALSE),0)</f>
        <v>-18</v>
      </c>
      <c r="CJ445">
        <f>IFERROR(VLOOKUP($B445,'Raw Stats'!$BU$3:$CJ$528,8,FALSE),0)</f>
        <v>44</v>
      </c>
      <c r="CK445">
        <f>IFERROR(VLOOKUP($B445,'Raw Stats'!$BU$3:$CJ$528,9,FALSE),0)</f>
        <v>216</v>
      </c>
      <c r="CL445">
        <f>IFERROR(VLOOKUP($B445,'Raw Stats'!$BU$3:$CJ$528,10,FALSE),0)</f>
        <v>34</v>
      </c>
      <c r="CM445">
        <f>IFERROR(VLOOKUP($B445,'Raw Stats'!$BU$3:$CJ$528,11,FALSE)+VLOOKUP($B445,'Raw Stats'!$BU$3:$CJ$528,12,FALSE),0)</f>
        <v>3</v>
      </c>
      <c r="CN445">
        <f>IFERROR(VLOOKUP($B445,'Raw Stats'!$BU$3:$CJ$528,13,FALSE)+VLOOKUP($B445,'Raw Stats'!$BU$3:$CJ$528,14,FALSE),0)</f>
        <v>0</v>
      </c>
      <c r="CO445">
        <f>IFERROR(VLOOKUP($B445,'Raw Stats'!$BU$3:$CJ$528,15,FALSE),0)</f>
        <v>2</v>
      </c>
      <c r="CP445">
        <f>IFERROR(VLOOKUP($B445,'Raw Stats'!$BU$3:$CJ$528,16,FALSE),0)</f>
        <v>105</v>
      </c>
      <c r="CR445">
        <f>IFERROR(VLOOKUP($B445,'Raw Stats'!$BC$3:$BR$528,3,FALSE),0)</f>
        <v>17</v>
      </c>
      <c r="CS445">
        <f>IFERROR(VLOOKUP($B445,'Raw Stats'!$BC$3:$BR$528,4,FALSE),0)</f>
        <v>4</v>
      </c>
      <c r="CT445">
        <f>IFERROR(VLOOKUP($B445,'Raw Stats'!$BC$3:$BR$5288,5,FALSE),0)</f>
        <v>5</v>
      </c>
      <c r="CU445">
        <f>IFERROR(VLOOKUP($B445,'Raw Stats'!$BC$3:$BR$52888,6,FALSE),0)</f>
        <v>9</v>
      </c>
      <c r="CV445">
        <f>IFERROR(VLOOKUP($B445,'Raw Stats'!$BC$3:$BR$5288,7,FALSE),0)</f>
        <v>-6</v>
      </c>
      <c r="CW445">
        <f>IFERROR(VLOOKUP($B445,'Raw Stats'!$BC$3:$BR$5288,8,FALSE),0)</f>
        <v>8</v>
      </c>
      <c r="CX445">
        <f>IFERROR(VLOOKUP($B445,'Raw Stats'!$BC$3:$BR$5288,9,FALSE),0)</f>
        <v>51</v>
      </c>
      <c r="CY445">
        <f>IFERROR(VLOOKUP($B445,'Raw Stats'!$BC$3:$BR$5288,10,FALSE),0)</f>
        <v>7</v>
      </c>
      <c r="CZ445">
        <f>IFERROR(VLOOKUP($B445,'Raw Stats'!$BC$3:$BR$5288,11,FALSE)+VLOOKUP($B445,'Raw Stats'!$BC$3:$BR$5288,12,FALSE),0)</f>
        <v>0</v>
      </c>
      <c r="DA445">
        <f>IFERROR(VLOOKUP($B445,'Raw Stats'!$BC$3:$BR$5288,13,FALSE)+VLOOKUP($B445,'Raw Stats'!$BC$3:$BR$5288,14,FALSE),0)</f>
        <v>0</v>
      </c>
      <c r="DB445">
        <f>IFERROR(VLOOKUP($B445,'Raw Stats'!$BC$3:$BR$5288,15,FALSE),0)</f>
        <v>0</v>
      </c>
      <c r="DC445">
        <f>IFERROR(VLOOKUP($B445,'Raw Stats'!$BC$3:$BR$5288,16,FALSE),0)</f>
        <v>30</v>
      </c>
      <c r="DE445">
        <f>IFERROR(VLOOKUP($B445,'Raw Stats'!$AK$3:$AZ$528,3,FALSE),0)</f>
        <v>72</v>
      </c>
      <c r="DF445">
        <f>IFERROR(VLOOKUP($B445,'Raw Stats'!$AK$3:$AZ$528,4,FALSE),0)</f>
        <v>18</v>
      </c>
      <c r="DG445">
        <f>IFERROR(VLOOKUP($B445,'Raw Stats'!$AK$3:$AZ$528,5,FALSE),0)</f>
        <v>16</v>
      </c>
      <c r="DH445">
        <f>IFERROR(VLOOKUP($B445,'Raw Stats'!$AK$3:$AZ$528,6,FALSE),0)</f>
        <v>34</v>
      </c>
      <c r="DI445">
        <f>IFERROR(VLOOKUP($B445,'Raw Stats'!$AK$3:$AZ$528,7,FALSE),0)</f>
        <v>-3</v>
      </c>
      <c r="DJ445">
        <f>IFERROR(VLOOKUP($B445,'Raw Stats'!$AK$3:$AZ$528,8,FALSE),0)</f>
        <v>50</v>
      </c>
      <c r="DK445">
        <f>IFERROR(VLOOKUP($B445,'Raw Stats'!$AK$3:$AZ$528,9,FALSE),0)</f>
        <v>151</v>
      </c>
      <c r="DL445">
        <f>IFERROR(VLOOKUP($B445,'Raw Stats'!$AK$3:$AZ$528,10,FALSE),0)</f>
        <v>24</v>
      </c>
      <c r="DM445">
        <f>IFERROR(VLOOKUP($B445,'Raw Stats'!$AK$3:$AZ$528,11,FALSE)+VLOOKUP($B445,'Raw Stats'!$AK$3:$AZ$528,12,FALSE),0)</f>
        <v>5</v>
      </c>
      <c r="DN445">
        <f>IFERROR(VLOOKUP($B445,'Raw Stats'!$AK$3:$AZ$528,13,FALSE)+VLOOKUP($B445,'Raw Stats'!$AK$3:$AZ$528,14,FALSE),0)</f>
        <v>0</v>
      </c>
      <c r="DO445">
        <f>IFERROR(VLOOKUP($B445,'Raw Stats'!$AK$3:$AZ$528,15,FALSE),0)</f>
        <v>2</v>
      </c>
      <c r="DP445">
        <f>IFERROR(VLOOKUP($B445,'Raw Stats'!$AK$3:$AZ$528,16,FALSE),0)</f>
        <v>156</v>
      </c>
      <c r="DR445">
        <f>IFERROR(VLOOKUP($B445,'Raw Stats'!$S$3:$AH$528,3,FALSE),0)</f>
        <v>82</v>
      </c>
      <c r="DS445">
        <f>IFERROR(VLOOKUP($B445,'Raw Stats'!$S$3:$AH$528,4,FALSE),0)</f>
        <v>19</v>
      </c>
      <c r="DT445">
        <f>IFERROR(VLOOKUP($B445,'Raw Stats'!$S$3:$AH$528,5,FALSE),0)</f>
        <v>38</v>
      </c>
      <c r="DU445">
        <f>IFERROR(VLOOKUP($B445,'Raw Stats'!$S$3:$AH$528,6,FALSE),0)</f>
        <v>57</v>
      </c>
      <c r="DV445">
        <f>IFERROR(VLOOKUP($B445,'Raw Stats'!$S$3:$AH$528,7,FALSE),0)</f>
        <v>1</v>
      </c>
      <c r="DW445">
        <f>IFERROR(VLOOKUP($B445,'Raw Stats'!$S$3:$AH$528,8,FALSE),0)</f>
        <v>54</v>
      </c>
      <c r="DX445">
        <f>IFERROR(VLOOKUP($B445,'Raw Stats'!$S$3:$AH$528,9,FALSE),0)</f>
        <v>309</v>
      </c>
      <c r="DY445">
        <f>IFERROR(VLOOKUP($B445,'Raw Stats'!$S$3:$AH$528,10,FALSE),0)</f>
        <v>38</v>
      </c>
      <c r="DZ445">
        <f>IFERROR(VLOOKUP($B445,'Raw Stats'!$S$3:$AH$528,11,FALSE)+VLOOKUP($B445,'Raw Stats'!$S$3:$AH$528,12,FALSE),0)</f>
        <v>16</v>
      </c>
      <c r="EA445">
        <f>IFERROR(VLOOKUP($B445,'Raw Stats'!$S$3:$AH$528,13,FALSE)+VLOOKUP($B445,'Raw Stats'!$S$3:$AH$528,14,FALSE),0)</f>
        <v>0</v>
      </c>
      <c r="EB445">
        <f>IFERROR(VLOOKUP($B445,'Raw Stats'!$S$3:$AH$528,15,FALSE),0)</f>
        <v>1</v>
      </c>
      <c r="EC445">
        <f>IFERROR(VLOOKUP($B445,'Raw Stats'!$S$3:$AH$528,16,FALSE),0)</f>
        <v>148</v>
      </c>
    </row>
    <row r="446" spans="1:133" x14ac:dyDescent="0.2">
      <c r="A446">
        <f>IFERROR(VLOOKUP(B446,Sheet2!$W$1:$X$300,2,FALSE),301)</f>
        <v>301</v>
      </c>
      <c r="B446" t="s">
        <v>204</v>
      </c>
      <c r="C446">
        <f t="shared" si="30"/>
        <v>0.40038655609703983</v>
      </c>
      <c r="D446">
        <f t="shared" si="31"/>
        <v>0.74550699069126003</v>
      </c>
      <c r="E446">
        <f t="shared" si="32"/>
        <v>0.53016731905606551</v>
      </c>
      <c r="F446">
        <f t="shared" si="33"/>
        <v>0.93992088194631129</v>
      </c>
      <c r="G446">
        <f t="shared" si="34"/>
        <v>0.82968969552340011</v>
      </c>
      <c r="J446">
        <f>BS446*'Value Calculations'!$D$3</f>
        <v>1.6309417145041516</v>
      </c>
      <c r="K446">
        <f>BT446*'Value Calculations'!$D$4</f>
        <v>1.9536762242678996</v>
      </c>
      <c r="L446">
        <f>BU446*'Value Calculations'!$D$5</f>
        <v>2.6533810505292155</v>
      </c>
      <c r="M446">
        <f>BV446*'Value Calculations'!$D$6</f>
        <v>0.75038959151617712</v>
      </c>
      <c r="N446">
        <f>BW446*'Value Calculations'!$D$7</f>
        <v>2.4607765575285985</v>
      </c>
      <c r="O446">
        <f>BX446*'Value Calculations'!$D$8</f>
        <v>4.6010530148185467</v>
      </c>
      <c r="P446">
        <f>BY446*'Value Calculations'!$D$9</f>
        <v>2.3930976394128178</v>
      </c>
      <c r="Q446">
        <f>BZ446*'Value Calculations'!$D$10</f>
        <v>0</v>
      </c>
      <c r="R446">
        <f>CA446*'Value Calculations'!$D$11</f>
        <v>0</v>
      </c>
      <c r="S446">
        <f>CB446*'Value Calculations'!$D$12</f>
        <v>0.81388273958941404</v>
      </c>
      <c r="T446">
        <f>CC446*'Value Calculations'!$D$13</f>
        <v>7.5667679458496506</v>
      </c>
      <c r="V446">
        <f>CF446*'Value Calculations'!$D$3</f>
        <v>7.3392377152686823</v>
      </c>
      <c r="W446">
        <f>CG446*'Value Calculations'!$D$4</f>
        <v>8.1403176011162479</v>
      </c>
      <c r="X446">
        <f>CH446*'Value Calculations'!$D$5</f>
        <v>11.409538517275626</v>
      </c>
      <c r="Y446">
        <f>CI446*'Value Calculations'!$D$6</f>
        <v>-1.0005194553549028</v>
      </c>
      <c r="Z446">
        <f>CJ446*'Value Calculations'!$D$7</f>
        <v>5.4488623773847538</v>
      </c>
      <c r="AA446">
        <f>CK446*'Value Calculations'!$D$8</f>
        <v>8.626974402784775</v>
      </c>
      <c r="AB446">
        <f>CL446*'Value Calculations'!$D$9</f>
        <v>5.6678628301882528</v>
      </c>
      <c r="AC446">
        <f>CM446*'Value Calculations'!$D$10</f>
        <v>2.9225317926096377</v>
      </c>
      <c r="AD446">
        <f>CN446*'Value Calculations'!$D$11</f>
        <v>0</v>
      </c>
      <c r="AE446">
        <f>CO446*'Value Calculations'!$D$12</f>
        <v>0.81388273958941404</v>
      </c>
      <c r="AF446">
        <f>CP446*'Value Calculations'!$D$13</f>
        <v>11.762884715820821</v>
      </c>
      <c r="AH446">
        <f>CS446*'Value Calculations'!$D$3</f>
        <v>2.8541480003822652</v>
      </c>
      <c r="AI446">
        <f>CT446*'Value Calculations'!$D$4</f>
        <v>2.2792889283125497</v>
      </c>
      <c r="AJ446">
        <f>CU446*'Value Calculations'!$D$5</f>
        <v>3.7147334707409017</v>
      </c>
      <c r="AK446">
        <f>CV446*'Value Calculations'!$D$6</f>
        <v>-2.376233706467894</v>
      </c>
      <c r="AL446">
        <f>CW446*'Value Calculations'!$D$7</f>
        <v>1.2303882787642992</v>
      </c>
      <c r="AM446">
        <f>CX446*'Value Calculations'!$D$8</f>
        <v>6.542122255445121</v>
      </c>
      <c r="AN446">
        <f>CY446*'Value Calculations'!$D$9</f>
        <v>3.4007176981129517</v>
      </c>
      <c r="AO446">
        <f>CZ446*'Value Calculations'!$D$10</f>
        <v>0.36531647407620471</v>
      </c>
      <c r="AP446">
        <f>DA446*'Value Calculations'!$D$11</f>
        <v>0</v>
      </c>
      <c r="AQ446">
        <f>DB446*'Value Calculations'!$D$12</f>
        <v>0</v>
      </c>
      <c r="AR446">
        <f>DC446*'Value Calculations'!$D$13</f>
        <v>5.8470479581565478</v>
      </c>
      <c r="AT446">
        <f>DF446*'Value Calculations'!$D$3</f>
        <v>9.3779148583988725</v>
      </c>
      <c r="AU446">
        <f>DG446*'Value Calculations'!$D$4</f>
        <v>12.373282753696698</v>
      </c>
      <c r="AV446">
        <f>DH446*'Value Calculations'!$D$5</f>
        <v>16.185624408228215</v>
      </c>
      <c r="AW446">
        <f>DI446*'Value Calculations'!$D$6</f>
        <v>-1.5007791830323542</v>
      </c>
      <c r="AX446">
        <f>DJ446*'Value Calculations'!$D$7</f>
        <v>4.7457833609480113</v>
      </c>
      <c r="AY446">
        <f>DK446*'Value Calculations'!$D$8</f>
        <v>3.810247027896609</v>
      </c>
      <c r="AZ446">
        <f>DL446*'Value Calculations'!$D$9</f>
        <v>3.9045277274630186</v>
      </c>
      <c r="BA446">
        <f>DM446*'Value Calculations'!$D$10</f>
        <v>8.7675953778289131</v>
      </c>
      <c r="BB446">
        <f>DN446*'Value Calculations'!$D$11</f>
        <v>0</v>
      </c>
      <c r="BC446">
        <f>DO446*'Value Calculations'!$D$12</f>
        <v>4.0694136979470699</v>
      </c>
      <c r="BD446">
        <f>DP446*'Value Calculations'!$D$13</f>
        <v>15.339902290222474</v>
      </c>
      <c r="BF446">
        <f>DS446*'Value Calculations'!$D$3</f>
        <v>6.9315022866426439</v>
      </c>
      <c r="BG446">
        <f>DT446*'Value Calculations'!$D$4</f>
        <v>12.047670049652048</v>
      </c>
      <c r="BH446">
        <f>DU446*'Value Calculations'!$D$5</f>
        <v>14.328257672857763</v>
      </c>
      <c r="BI446">
        <f>DV446*'Value Calculations'!$D$6</f>
        <v>-2.1261038426291687</v>
      </c>
      <c r="BJ446">
        <f>DW446*'Value Calculations'!$D$7</f>
        <v>3.8669345904020833</v>
      </c>
      <c r="BK446">
        <f>DX446*'Value Calculations'!$D$8</f>
        <v>4.0259213879662283</v>
      </c>
      <c r="BL446">
        <f>DY446*'Value Calculations'!$D$9</f>
        <v>4.4083377568130855</v>
      </c>
      <c r="BM446">
        <f>DZ446*'Value Calculations'!$D$10</f>
        <v>6.9410130074478893</v>
      </c>
      <c r="BN446">
        <f>EA446*'Value Calculations'!$D$11</f>
        <v>0</v>
      </c>
      <c r="BO446">
        <f>EB446*'Value Calculations'!$D$12</f>
        <v>0.81388273958941404</v>
      </c>
      <c r="BP446">
        <f>EC446*'Value Calculations'!$D$13</f>
        <v>14.308070297606612</v>
      </c>
      <c r="BR446">
        <f>IFERROR(VLOOKUP($B446,'Raw Stats'!$CM$3:$DC$884,3,FALSE),0)</f>
        <v>62</v>
      </c>
      <c r="BS446">
        <f>IFERROR(VLOOKUP($B446,'Raw Stats'!$CM$3:$DC$884,4,FALSE),0)</f>
        <v>4</v>
      </c>
      <c r="BT446">
        <f>IFERROR(VLOOKUP($B446,'Raw Stats'!$CM$3:$DC$884,5,FALSE),0)</f>
        <v>6</v>
      </c>
      <c r="BU446">
        <f>IFERROR(VLOOKUP($B446,'Raw Stats'!$CM$3:$DC$884,6,FALSE),0)</f>
        <v>10</v>
      </c>
      <c r="BV446">
        <f>IFERROR(VLOOKUP($B446,'Raw Stats'!$CM$3:$DC$884,7,FALSE),0)</f>
        <v>6</v>
      </c>
      <c r="BW446">
        <f>IFERROR(VLOOKUP($B446,'Raw Stats'!$CM$3:$DC$884,8,FALSE),0)</f>
        <v>28</v>
      </c>
      <c r="BX446">
        <f>IFERROR(VLOOKUP($B446,'Raw Stats'!$CM$3:$DC$884,9,FALSE),0)</f>
        <v>64</v>
      </c>
      <c r="BY446">
        <f>IFERROR(VLOOKUP($B446,'Raw Stats'!$CM$3:$DC$884,10,FALSE),0)</f>
        <v>19</v>
      </c>
      <c r="BZ446">
        <f>IFERROR(VLOOKUP($B446,'Raw Stats'!$CM$3:$DC$884,11,FALSE)+VLOOKUP($B446,'Raw Stats'!$CM$3:$DC$884,12,FALSE),0)</f>
        <v>0</v>
      </c>
      <c r="CA446">
        <f>IFERROR(VLOOKUP($B446,'Raw Stats'!$CM$3:$DC$884,13,FALSE)+VLOOKUP($B446,'Raw Stats'!$CM$3:$DC$884,14,FALSE),0)</f>
        <v>0</v>
      </c>
      <c r="CB446">
        <f>IFERROR(VLOOKUP($B446,'Raw Stats'!$CM$3:$DC$884,15,FALSE),0)</f>
        <v>1</v>
      </c>
      <c r="CC446">
        <f>IFERROR(VLOOKUP($B446,'Raw Stats'!$CM$3:$DC$884,16,FALSE),0)</f>
        <v>110</v>
      </c>
      <c r="CE446">
        <f>IFERROR(VLOOKUP($B446,'Raw Stats'!$BU$3:$CJ$528,3,FALSE),0)</f>
        <v>82</v>
      </c>
      <c r="CF446">
        <f>IFERROR(VLOOKUP($B446,'Raw Stats'!$BU$3:$CJ$528,4,FALSE),0)</f>
        <v>18</v>
      </c>
      <c r="CG446">
        <f>IFERROR(VLOOKUP($B446,'Raw Stats'!$BU$3:$CJ$5288,5,FALSE),0)</f>
        <v>25</v>
      </c>
      <c r="CH446">
        <f>IFERROR(VLOOKUP($B446,'Raw Stats'!$BU$3:$CJ$528,6,FALSE),0)</f>
        <v>43</v>
      </c>
      <c r="CI446">
        <f>IFERROR(VLOOKUP($B446,'Raw Stats'!$BU$3:$CJ$528,7,FALSE),0)</f>
        <v>-8</v>
      </c>
      <c r="CJ446">
        <f>IFERROR(VLOOKUP($B446,'Raw Stats'!$BU$3:$CJ$528,8,FALSE),0)</f>
        <v>62</v>
      </c>
      <c r="CK446">
        <f>IFERROR(VLOOKUP($B446,'Raw Stats'!$BU$3:$CJ$528,9,FALSE),0)</f>
        <v>120</v>
      </c>
      <c r="CL446">
        <f>IFERROR(VLOOKUP($B446,'Raw Stats'!$BU$3:$CJ$528,10,FALSE),0)</f>
        <v>45</v>
      </c>
      <c r="CM446">
        <f>IFERROR(VLOOKUP($B446,'Raw Stats'!$BU$3:$CJ$528,11,FALSE)+VLOOKUP($B446,'Raw Stats'!$BU$3:$CJ$528,12,FALSE),0)</f>
        <v>8</v>
      </c>
      <c r="CN446">
        <f>IFERROR(VLOOKUP($B446,'Raw Stats'!$BU$3:$CJ$528,13,FALSE)+VLOOKUP($B446,'Raw Stats'!$BU$3:$CJ$528,14,FALSE),0)</f>
        <v>0</v>
      </c>
      <c r="CO446">
        <f>IFERROR(VLOOKUP($B446,'Raw Stats'!$BU$3:$CJ$528,15,FALSE),0)</f>
        <v>1</v>
      </c>
      <c r="CP446">
        <f>IFERROR(VLOOKUP($B446,'Raw Stats'!$BU$3:$CJ$528,16,FALSE),0)</f>
        <v>171</v>
      </c>
      <c r="CR446">
        <f>IFERROR(VLOOKUP($B446,'Raw Stats'!$BC$3:$BR$528,3,FALSE),0)</f>
        <v>45</v>
      </c>
      <c r="CS446">
        <f>IFERROR(VLOOKUP($B446,'Raw Stats'!$BC$3:$BR$528,4,FALSE),0)</f>
        <v>7</v>
      </c>
      <c r="CT446">
        <f>IFERROR(VLOOKUP($B446,'Raw Stats'!$BC$3:$BR$5288,5,FALSE),0)</f>
        <v>7</v>
      </c>
      <c r="CU446">
        <f>IFERROR(VLOOKUP($B446,'Raw Stats'!$BC$3:$BR$52888,6,FALSE),0)</f>
        <v>14</v>
      </c>
      <c r="CV446">
        <f>IFERROR(VLOOKUP($B446,'Raw Stats'!$BC$3:$BR$5288,7,FALSE),0)</f>
        <v>-19</v>
      </c>
      <c r="CW446">
        <f>IFERROR(VLOOKUP($B446,'Raw Stats'!$BC$3:$BR$5288,8,FALSE),0)</f>
        <v>14</v>
      </c>
      <c r="CX446">
        <f>IFERROR(VLOOKUP($B446,'Raw Stats'!$BC$3:$BR$5288,9,FALSE),0)</f>
        <v>91</v>
      </c>
      <c r="CY446">
        <f>IFERROR(VLOOKUP($B446,'Raw Stats'!$BC$3:$BR$5288,10,FALSE),0)</f>
        <v>27</v>
      </c>
      <c r="CZ446">
        <f>IFERROR(VLOOKUP($B446,'Raw Stats'!$BC$3:$BR$5288,11,FALSE)+VLOOKUP($B446,'Raw Stats'!$BC$3:$BR$5288,12,FALSE),0)</f>
        <v>1</v>
      </c>
      <c r="DA446">
        <f>IFERROR(VLOOKUP($B446,'Raw Stats'!$BC$3:$BR$5288,13,FALSE)+VLOOKUP($B446,'Raw Stats'!$BC$3:$BR$5288,14,FALSE),0)</f>
        <v>0</v>
      </c>
      <c r="DB446">
        <f>IFERROR(VLOOKUP($B446,'Raw Stats'!$BC$3:$BR$5288,15,FALSE),0)</f>
        <v>0</v>
      </c>
      <c r="DC446">
        <f>IFERROR(VLOOKUP($B446,'Raw Stats'!$BC$3:$BR$5288,16,FALSE),0)</f>
        <v>85</v>
      </c>
      <c r="DE446">
        <f>IFERROR(VLOOKUP($B446,'Raw Stats'!$AK$3:$AZ$528,3,FALSE),0)</f>
        <v>82</v>
      </c>
      <c r="DF446">
        <f>IFERROR(VLOOKUP($B446,'Raw Stats'!$AK$3:$AZ$528,4,FALSE),0)</f>
        <v>23</v>
      </c>
      <c r="DG446">
        <f>IFERROR(VLOOKUP($B446,'Raw Stats'!$AK$3:$AZ$528,5,FALSE),0)</f>
        <v>38</v>
      </c>
      <c r="DH446">
        <f>IFERROR(VLOOKUP($B446,'Raw Stats'!$AK$3:$AZ$528,6,FALSE),0)</f>
        <v>61</v>
      </c>
      <c r="DI446">
        <f>IFERROR(VLOOKUP($B446,'Raw Stats'!$AK$3:$AZ$528,7,FALSE),0)</f>
        <v>-12</v>
      </c>
      <c r="DJ446">
        <f>IFERROR(VLOOKUP($B446,'Raw Stats'!$AK$3:$AZ$528,8,FALSE),0)</f>
        <v>54</v>
      </c>
      <c r="DK446">
        <f>IFERROR(VLOOKUP($B446,'Raw Stats'!$AK$3:$AZ$528,9,FALSE),0)</f>
        <v>53</v>
      </c>
      <c r="DL446">
        <f>IFERROR(VLOOKUP($B446,'Raw Stats'!$AK$3:$AZ$528,10,FALSE),0)</f>
        <v>31</v>
      </c>
      <c r="DM446">
        <f>IFERROR(VLOOKUP($B446,'Raw Stats'!$AK$3:$AZ$528,11,FALSE)+VLOOKUP($B446,'Raw Stats'!$AK$3:$AZ$528,12,FALSE),0)</f>
        <v>24</v>
      </c>
      <c r="DN446">
        <f>IFERROR(VLOOKUP($B446,'Raw Stats'!$AK$3:$AZ$528,13,FALSE)+VLOOKUP($B446,'Raw Stats'!$AK$3:$AZ$528,14,FALSE),0)</f>
        <v>0</v>
      </c>
      <c r="DO446">
        <f>IFERROR(VLOOKUP($B446,'Raw Stats'!$AK$3:$AZ$528,15,FALSE),0)</f>
        <v>5</v>
      </c>
      <c r="DP446">
        <f>IFERROR(VLOOKUP($B446,'Raw Stats'!$AK$3:$AZ$528,16,FALSE),0)</f>
        <v>223</v>
      </c>
      <c r="DR446">
        <f>IFERROR(VLOOKUP($B446,'Raw Stats'!$S$3:$AH$528,3,FALSE),0)</f>
        <v>79</v>
      </c>
      <c r="DS446">
        <f>IFERROR(VLOOKUP($B446,'Raw Stats'!$S$3:$AH$528,4,FALSE),0)</f>
        <v>17</v>
      </c>
      <c r="DT446">
        <f>IFERROR(VLOOKUP($B446,'Raw Stats'!$S$3:$AH$528,5,FALSE),0)</f>
        <v>37</v>
      </c>
      <c r="DU446">
        <f>IFERROR(VLOOKUP($B446,'Raw Stats'!$S$3:$AH$528,6,FALSE),0)</f>
        <v>54</v>
      </c>
      <c r="DV446">
        <f>IFERROR(VLOOKUP($B446,'Raw Stats'!$S$3:$AH$528,7,FALSE),0)</f>
        <v>-17</v>
      </c>
      <c r="DW446">
        <f>IFERROR(VLOOKUP($B446,'Raw Stats'!$S$3:$AH$528,8,FALSE),0)</f>
        <v>44</v>
      </c>
      <c r="DX446">
        <f>IFERROR(VLOOKUP($B446,'Raw Stats'!$S$3:$AH$528,9,FALSE),0)</f>
        <v>56</v>
      </c>
      <c r="DY446">
        <f>IFERROR(VLOOKUP($B446,'Raw Stats'!$S$3:$AH$528,10,FALSE),0)</f>
        <v>35</v>
      </c>
      <c r="DZ446">
        <f>IFERROR(VLOOKUP($B446,'Raw Stats'!$S$3:$AH$528,11,FALSE)+VLOOKUP($B446,'Raw Stats'!$S$3:$AH$528,12,FALSE),0)</f>
        <v>19</v>
      </c>
      <c r="EA446">
        <f>IFERROR(VLOOKUP($B446,'Raw Stats'!$S$3:$AH$528,13,FALSE)+VLOOKUP($B446,'Raw Stats'!$S$3:$AH$528,14,FALSE),0)</f>
        <v>0</v>
      </c>
      <c r="EB446">
        <f>IFERROR(VLOOKUP($B446,'Raw Stats'!$S$3:$AH$528,15,FALSE),0)</f>
        <v>1</v>
      </c>
      <c r="EC446">
        <f>IFERROR(VLOOKUP($B446,'Raw Stats'!$S$3:$AH$528,16,FALSE),0)</f>
        <v>208</v>
      </c>
    </row>
    <row r="447" spans="1:133" x14ac:dyDescent="0.2">
      <c r="A447">
        <f>IFERROR(VLOOKUP(B447,Sheet2!$W$1:$X$300,2,FALSE),301)</f>
        <v>301</v>
      </c>
      <c r="B447" t="s">
        <v>319</v>
      </c>
      <c r="C447">
        <f t="shared" si="30"/>
        <v>0.39969014993288693</v>
      </c>
      <c r="D447">
        <f t="shared" si="31"/>
        <v>0.54937542376450055</v>
      </c>
      <c r="E447">
        <f t="shared" si="32"/>
        <v>0.55802675579401184</v>
      </c>
      <c r="F447">
        <f t="shared" si="33"/>
        <v>0.5096962897713162</v>
      </c>
      <c r="G447">
        <f t="shared" si="34"/>
        <v>0</v>
      </c>
      <c r="J447">
        <f>BS447*'Value Calculations'!$D$3</f>
        <v>2.0386771431301893</v>
      </c>
      <c r="K447">
        <f>BT447*'Value Calculations'!$D$4</f>
        <v>2.2792889283125497</v>
      </c>
      <c r="L447">
        <f>BU447*'Value Calculations'!$D$5</f>
        <v>3.1840572606350586</v>
      </c>
      <c r="M447">
        <f>BV447*'Value Calculations'!$D$6</f>
        <v>-1.5007791830323542</v>
      </c>
      <c r="N447">
        <f>BW447*'Value Calculations'!$D$7</f>
        <v>0.87884877054592803</v>
      </c>
      <c r="O447">
        <f>BX447*'Value Calculations'!$D$8</f>
        <v>10.424260736698269</v>
      </c>
      <c r="P447">
        <f>BY447*'Value Calculations'!$D$9</f>
        <v>4.7861952788256357</v>
      </c>
      <c r="Q447">
        <f>BZ447*'Value Calculations'!$D$10</f>
        <v>0</v>
      </c>
      <c r="R447">
        <f>CA447*'Value Calculations'!$D$11</f>
        <v>0.9907141480249374</v>
      </c>
      <c r="S447">
        <f>CB447*'Value Calculations'!$D$12</f>
        <v>0</v>
      </c>
      <c r="T447">
        <f>CC447*'Value Calculations'!$D$13</f>
        <v>5.296737562094755</v>
      </c>
      <c r="V447">
        <f>CF447*'Value Calculations'!$D$3</f>
        <v>3.2618834290083032</v>
      </c>
      <c r="W447">
        <f>CG447*'Value Calculations'!$D$4</f>
        <v>4.5585778566250994</v>
      </c>
      <c r="X447">
        <f>CH447*'Value Calculations'!$D$5</f>
        <v>5.8374383111642736</v>
      </c>
      <c r="Y447">
        <f>CI447*'Value Calculations'!$D$6</f>
        <v>-0.25012986383872571</v>
      </c>
      <c r="Z447">
        <f>CJ447*'Value Calculations'!$D$7</f>
        <v>1.2303882787642992</v>
      </c>
      <c r="AA447">
        <f>CK447*'Value Calculations'!$D$8</f>
        <v>7.6923855091497577</v>
      </c>
      <c r="AB447">
        <f>CL447*'Value Calculations'!$D$9</f>
        <v>6.0457203522008029</v>
      </c>
      <c r="AC447">
        <f>CM447*'Value Calculations'!$D$10</f>
        <v>0</v>
      </c>
      <c r="AD447">
        <f>CN447*'Value Calculations'!$D$11</f>
        <v>1.9814282960498748</v>
      </c>
      <c r="AE447">
        <f>CO447*'Value Calculations'!$D$12</f>
        <v>1.6277654791788281</v>
      </c>
      <c r="AF447">
        <f>CP447*'Value Calculations'!$D$13</f>
        <v>9.2176991340350298</v>
      </c>
      <c r="AH447">
        <f>CS447*'Value Calculations'!$D$3</f>
        <v>3.2618834290083032</v>
      </c>
      <c r="AI447">
        <f>CT447*'Value Calculations'!$D$4</f>
        <v>2.6049016323571994</v>
      </c>
      <c r="AJ447">
        <f>CU447*'Value Calculations'!$D$5</f>
        <v>4.2454096808467447</v>
      </c>
      <c r="AK447">
        <f>CV447*'Value Calculations'!$D$6</f>
        <v>-0.87545452343553998</v>
      </c>
      <c r="AL447">
        <f>CW447*'Value Calculations'!$D$7</f>
        <v>1.0546185246551136</v>
      </c>
      <c r="AM447">
        <f>CX447*'Value Calculations'!$D$8</f>
        <v>4.0978128413227681</v>
      </c>
      <c r="AN447">
        <f>CY447*'Value Calculations'!$D$9</f>
        <v>3.5266702054504684</v>
      </c>
      <c r="AO447">
        <f>CZ447*'Value Calculations'!$D$10</f>
        <v>0.36531647407620471</v>
      </c>
      <c r="AP447">
        <f>DA447*'Value Calculations'!$D$11</f>
        <v>0.9907141480249374</v>
      </c>
      <c r="AQ447">
        <f>DB447*'Value Calculations'!$D$12</f>
        <v>0</v>
      </c>
      <c r="AR447">
        <f>DC447*'Value Calculations'!$D$13</f>
        <v>6.3973583542183405</v>
      </c>
      <c r="AT447">
        <f>DF447*'Value Calculations'!$D$3</f>
        <v>2.0386771431301893</v>
      </c>
      <c r="AU447">
        <f>DG447*'Value Calculations'!$D$4</f>
        <v>2.2792889283125497</v>
      </c>
      <c r="AV447">
        <f>DH447*'Value Calculations'!$D$5</f>
        <v>3.1840572606350586</v>
      </c>
      <c r="AW447">
        <f>DI447*'Value Calculations'!$D$6</f>
        <v>0</v>
      </c>
      <c r="AX447">
        <f>DJ447*'Value Calculations'!$D$7</f>
        <v>2.0213521722556345</v>
      </c>
      <c r="AY447">
        <f>DK447*'Value Calculations'!$D$8</f>
        <v>9.2739974829936322</v>
      </c>
      <c r="AZ447">
        <f>DL447*'Value Calculations'!$D$9</f>
        <v>7.8090554549260371</v>
      </c>
      <c r="BA447">
        <f>DM447*'Value Calculations'!$D$10</f>
        <v>0.36531647407620471</v>
      </c>
      <c r="BB447">
        <f>DN447*'Value Calculations'!$D$11</f>
        <v>1.9814282960498748</v>
      </c>
      <c r="BC447">
        <f>DO447*'Value Calculations'!$D$12</f>
        <v>0</v>
      </c>
      <c r="BD447">
        <f>DP447*'Value Calculations'!$D$13</f>
        <v>8.2546559409268916</v>
      </c>
      <c r="BF447">
        <f>DS447*'Value Calculations'!$D$3</f>
        <v>0</v>
      </c>
      <c r="BG447">
        <f>DT447*'Value Calculations'!$D$4</f>
        <v>0</v>
      </c>
      <c r="BH447">
        <f>DU447*'Value Calculations'!$D$5</f>
        <v>0</v>
      </c>
      <c r="BI447">
        <f>DV447*'Value Calculations'!$D$6</f>
        <v>0</v>
      </c>
      <c r="BJ447">
        <f>DW447*'Value Calculations'!$D$7</f>
        <v>0</v>
      </c>
      <c r="BK447">
        <f>DX447*'Value Calculations'!$D$8</f>
        <v>0</v>
      </c>
      <c r="BL447">
        <f>DY447*'Value Calculations'!$D$9</f>
        <v>0</v>
      </c>
      <c r="BM447">
        <f>DZ447*'Value Calculations'!$D$10</f>
        <v>0</v>
      </c>
      <c r="BN447">
        <f>EA447*'Value Calculations'!$D$11</f>
        <v>0</v>
      </c>
      <c r="BO447">
        <f>EB447*'Value Calculations'!$D$12</f>
        <v>0</v>
      </c>
      <c r="BP447">
        <f>EC447*'Value Calculations'!$D$13</f>
        <v>0</v>
      </c>
      <c r="BR447">
        <f>IFERROR(VLOOKUP($B447,'Raw Stats'!$CM$3:$DC$884,3,FALSE),0)</f>
        <v>71</v>
      </c>
      <c r="BS447">
        <f>IFERROR(VLOOKUP($B447,'Raw Stats'!$CM$3:$DC$884,4,FALSE),0)</f>
        <v>5</v>
      </c>
      <c r="BT447">
        <f>IFERROR(VLOOKUP($B447,'Raw Stats'!$CM$3:$DC$884,5,FALSE),0)</f>
        <v>7</v>
      </c>
      <c r="BU447">
        <f>IFERROR(VLOOKUP($B447,'Raw Stats'!$CM$3:$DC$884,6,FALSE),0)</f>
        <v>12</v>
      </c>
      <c r="BV447">
        <f>IFERROR(VLOOKUP($B447,'Raw Stats'!$CM$3:$DC$884,7,FALSE),0)</f>
        <v>-12</v>
      </c>
      <c r="BW447">
        <f>IFERROR(VLOOKUP($B447,'Raw Stats'!$CM$3:$DC$884,8,FALSE),0)</f>
        <v>10</v>
      </c>
      <c r="BX447">
        <f>IFERROR(VLOOKUP($B447,'Raw Stats'!$CM$3:$DC$884,9,FALSE),0)</f>
        <v>145</v>
      </c>
      <c r="BY447">
        <f>IFERROR(VLOOKUP($B447,'Raw Stats'!$CM$3:$DC$884,10,FALSE),0)</f>
        <v>38</v>
      </c>
      <c r="BZ447">
        <f>IFERROR(VLOOKUP($B447,'Raw Stats'!$CM$3:$DC$884,11,FALSE)+VLOOKUP($B447,'Raw Stats'!$CM$3:$DC$884,12,FALSE),0)</f>
        <v>0</v>
      </c>
      <c r="CA447">
        <f>IFERROR(VLOOKUP($B447,'Raw Stats'!$CM$3:$DC$884,13,FALSE)+VLOOKUP($B447,'Raw Stats'!$CM$3:$DC$884,14,FALSE),0)</f>
        <v>1</v>
      </c>
      <c r="CB447">
        <f>IFERROR(VLOOKUP($B447,'Raw Stats'!$CM$3:$DC$884,15,FALSE),0)</f>
        <v>0</v>
      </c>
      <c r="CC447">
        <f>IFERROR(VLOOKUP($B447,'Raw Stats'!$CM$3:$DC$884,16,FALSE),0)</f>
        <v>77</v>
      </c>
      <c r="CE447">
        <f>IFERROR(VLOOKUP($B447,'Raw Stats'!$BU$3:$CJ$528,3,FALSE),0)</f>
        <v>75</v>
      </c>
      <c r="CF447">
        <f>IFERROR(VLOOKUP($B447,'Raw Stats'!$BU$3:$CJ$528,4,FALSE),0)</f>
        <v>8</v>
      </c>
      <c r="CG447">
        <f>IFERROR(VLOOKUP($B447,'Raw Stats'!$BU$3:$CJ$5288,5,FALSE),0)</f>
        <v>14</v>
      </c>
      <c r="CH447">
        <f>IFERROR(VLOOKUP($B447,'Raw Stats'!$BU$3:$CJ$528,6,FALSE),0)</f>
        <v>22</v>
      </c>
      <c r="CI447">
        <f>IFERROR(VLOOKUP($B447,'Raw Stats'!$BU$3:$CJ$528,7,FALSE),0)</f>
        <v>-2</v>
      </c>
      <c r="CJ447">
        <f>IFERROR(VLOOKUP($B447,'Raw Stats'!$BU$3:$CJ$528,8,FALSE),0)</f>
        <v>14</v>
      </c>
      <c r="CK447">
        <f>IFERROR(VLOOKUP($B447,'Raw Stats'!$BU$3:$CJ$528,9,FALSE),0)</f>
        <v>107</v>
      </c>
      <c r="CL447">
        <f>IFERROR(VLOOKUP($B447,'Raw Stats'!$BU$3:$CJ$528,10,FALSE),0)</f>
        <v>48</v>
      </c>
      <c r="CM447">
        <f>IFERROR(VLOOKUP($B447,'Raw Stats'!$BU$3:$CJ$528,11,FALSE)+VLOOKUP($B447,'Raw Stats'!$BU$3:$CJ$528,12,FALSE),0)</f>
        <v>0</v>
      </c>
      <c r="CN447">
        <f>IFERROR(VLOOKUP($B447,'Raw Stats'!$BU$3:$CJ$528,13,FALSE)+VLOOKUP($B447,'Raw Stats'!$BU$3:$CJ$528,14,FALSE),0)</f>
        <v>2</v>
      </c>
      <c r="CO447">
        <f>IFERROR(VLOOKUP($B447,'Raw Stats'!$BU$3:$CJ$528,15,FALSE),0)</f>
        <v>2</v>
      </c>
      <c r="CP447">
        <f>IFERROR(VLOOKUP($B447,'Raw Stats'!$BU$3:$CJ$528,16,FALSE),0)</f>
        <v>134</v>
      </c>
      <c r="CR447">
        <f>IFERROR(VLOOKUP($B447,'Raw Stats'!$BC$3:$BR$528,3,FALSE),0)</f>
        <v>46</v>
      </c>
      <c r="CS447">
        <f>IFERROR(VLOOKUP($B447,'Raw Stats'!$BC$3:$BR$528,4,FALSE),0)</f>
        <v>8</v>
      </c>
      <c r="CT447">
        <f>IFERROR(VLOOKUP($B447,'Raw Stats'!$BC$3:$BR$5288,5,FALSE),0)</f>
        <v>8</v>
      </c>
      <c r="CU447">
        <f>IFERROR(VLOOKUP($B447,'Raw Stats'!$BC$3:$BR$52888,6,FALSE),0)</f>
        <v>16</v>
      </c>
      <c r="CV447">
        <f>IFERROR(VLOOKUP($B447,'Raw Stats'!$BC$3:$BR$5288,7,FALSE),0)</f>
        <v>-7</v>
      </c>
      <c r="CW447">
        <f>IFERROR(VLOOKUP($B447,'Raw Stats'!$BC$3:$BR$5288,8,FALSE),0)</f>
        <v>12</v>
      </c>
      <c r="CX447">
        <f>IFERROR(VLOOKUP($B447,'Raw Stats'!$BC$3:$BR$5288,9,FALSE),0)</f>
        <v>57</v>
      </c>
      <c r="CY447">
        <f>IFERROR(VLOOKUP($B447,'Raw Stats'!$BC$3:$BR$5288,10,FALSE),0)</f>
        <v>28</v>
      </c>
      <c r="CZ447">
        <f>IFERROR(VLOOKUP($B447,'Raw Stats'!$BC$3:$BR$5288,11,FALSE)+VLOOKUP($B447,'Raw Stats'!$BC$3:$BR$5288,12,FALSE),0)</f>
        <v>1</v>
      </c>
      <c r="DA447">
        <f>IFERROR(VLOOKUP($B447,'Raw Stats'!$BC$3:$BR$5288,13,FALSE)+VLOOKUP($B447,'Raw Stats'!$BC$3:$BR$5288,14,FALSE),0)</f>
        <v>1</v>
      </c>
      <c r="DB447">
        <f>IFERROR(VLOOKUP($B447,'Raw Stats'!$BC$3:$BR$5288,15,FALSE),0)</f>
        <v>0</v>
      </c>
      <c r="DC447">
        <f>IFERROR(VLOOKUP($B447,'Raw Stats'!$BC$3:$BR$5288,16,FALSE),0)</f>
        <v>93</v>
      </c>
      <c r="DE447">
        <f>IFERROR(VLOOKUP($B447,'Raw Stats'!$AK$3:$AZ$528,3,FALSE),0)</f>
        <v>73</v>
      </c>
      <c r="DF447">
        <f>IFERROR(VLOOKUP($B447,'Raw Stats'!$AK$3:$AZ$528,4,FALSE),0)</f>
        <v>5</v>
      </c>
      <c r="DG447">
        <f>IFERROR(VLOOKUP($B447,'Raw Stats'!$AK$3:$AZ$528,5,FALSE),0)</f>
        <v>7</v>
      </c>
      <c r="DH447">
        <f>IFERROR(VLOOKUP($B447,'Raw Stats'!$AK$3:$AZ$528,6,FALSE),0)</f>
        <v>12</v>
      </c>
      <c r="DI447">
        <f>IFERROR(VLOOKUP($B447,'Raw Stats'!$AK$3:$AZ$528,7,FALSE),0)</f>
        <v>0</v>
      </c>
      <c r="DJ447">
        <f>IFERROR(VLOOKUP($B447,'Raw Stats'!$AK$3:$AZ$528,8,FALSE),0)</f>
        <v>23</v>
      </c>
      <c r="DK447">
        <f>IFERROR(VLOOKUP($B447,'Raw Stats'!$AK$3:$AZ$528,9,FALSE),0)</f>
        <v>129</v>
      </c>
      <c r="DL447">
        <f>IFERROR(VLOOKUP($B447,'Raw Stats'!$AK$3:$AZ$528,10,FALSE),0)</f>
        <v>62</v>
      </c>
      <c r="DM447">
        <f>IFERROR(VLOOKUP($B447,'Raw Stats'!$AK$3:$AZ$528,11,FALSE)+VLOOKUP($B447,'Raw Stats'!$AK$3:$AZ$528,12,FALSE),0)</f>
        <v>1</v>
      </c>
      <c r="DN447">
        <f>IFERROR(VLOOKUP($B447,'Raw Stats'!$AK$3:$AZ$528,13,FALSE)+VLOOKUP($B447,'Raw Stats'!$AK$3:$AZ$528,14,FALSE),0)</f>
        <v>2</v>
      </c>
      <c r="DO447">
        <f>IFERROR(VLOOKUP($B447,'Raw Stats'!$AK$3:$AZ$528,15,FALSE),0)</f>
        <v>0</v>
      </c>
      <c r="DP447">
        <f>IFERROR(VLOOKUP($B447,'Raw Stats'!$AK$3:$AZ$528,16,FALSE),0)</f>
        <v>120</v>
      </c>
      <c r="DR447">
        <f>IFERROR(VLOOKUP($B447,'Raw Stats'!$S$3:$AH$528,3,FALSE),0)</f>
        <v>0</v>
      </c>
      <c r="DS447">
        <f>IFERROR(VLOOKUP($B447,'Raw Stats'!$S$3:$AH$528,4,FALSE),0)</f>
        <v>0</v>
      </c>
      <c r="DT447">
        <f>IFERROR(VLOOKUP($B447,'Raw Stats'!$S$3:$AH$528,5,FALSE),0)</f>
        <v>0</v>
      </c>
      <c r="DU447">
        <f>IFERROR(VLOOKUP($B447,'Raw Stats'!$S$3:$AH$528,6,FALSE),0)</f>
        <v>0</v>
      </c>
      <c r="DV447">
        <f>IFERROR(VLOOKUP($B447,'Raw Stats'!$S$3:$AH$528,7,FALSE),0)</f>
        <v>0</v>
      </c>
      <c r="DW447">
        <f>IFERROR(VLOOKUP($B447,'Raw Stats'!$S$3:$AH$528,8,FALSE),0)</f>
        <v>0</v>
      </c>
      <c r="DX447">
        <f>IFERROR(VLOOKUP($B447,'Raw Stats'!$S$3:$AH$528,9,FALSE),0)</f>
        <v>0</v>
      </c>
      <c r="DY447">
        <f>IFERROR(VLOOKUP($B447,'Raw Stats'!$S$3:$AH$528,10,FALSE),0)</f>
        <v>0</v>
      </c>
      <c r="DZ447">
        <f>IFERROR(VLOOKUP($B447,'Raw Stats'!$S$3:$AH$528,11,FALSE)+VLOOKUP($B447,'Raw Stats'!$S$3:$AH$528,12,FALSE),0)</f>
        <v>0</v>
      </c>
      <c r="EA447">
        <f>IFERROR(VLOOKUP($B447,'Raw Stats'!$S$3:$AH$528,13,FALSE)+VLOOKUP($B447,'Raw Stats'!$S$3:$AH$528,14,FALSE),0)</f>
        <v>0</v>
      </c>
      <c r="EB447">
        <f>IFERROR(VLOOKUP($B447,'Raw Stats'!$S$3:$AH$528,15,FALSE),0)</f>
        <v>0</v>
      </c>
      <c r="EC447">
        <f>IFERROR(VLOOKUP($B447,'Raw Stats'!$S$3:$AH$528,16,FALSE),0)</f>
        <v>0</v>
      </c>
    </row>
    <row r="448" spans="1:133" x14ac:dyDescent="0.2">
      <c r="A448">
        <f>IFERROR(VLOOKUP(B448,Sheet2!$W$1:$X$300,2,FALSE),301)</f>
        <v>301</v>
      </c>
      <c r="B448" t="s">
        <v>407</v>
      </c>
      <c r="C448">
        <f t="shared" si="30"/>
        <v>0.39346007316305304</v>
      </c>
      <c r="D448">
        <f t="shared" si="31"/>
        <v>0.3923361715535279</v>
      </c>
      <c r="E448">
        <f t="shared" si="32"/>
        <v>0.52807582951127652</v>
      </c>
      <c r="F448">
        <f t="shared" si="33"/>
        <v>0.41135569515693726</v>
      </c>
      <c r="G448">
        <f t="shared" si="34"/>
        <v>0.45796269823159835</v>
      </c>
      <c r="J448">
        <f>BS448*'Value Calculations'!$D$3</f>
        <v>2.8541480003822652</v>
      </c>
      <c r="K448">
        <f>BT448*'Value Calculations'!$D$4</f>
        <v>4.5585778566250994</v>
      </c>
      <c r="L448">
        <f>BU448*'Value Calculations'!$D$5</f>
        <v>5.5721002061113527</v>
      </c>
      <c r="M448">
        <f>BV448*'Value Calculations'!$D$6</f>
        <v>-0.87545452343553998</v>
      </c>
      <c r="N448">
        <f>BW448*'Value Calculations'!$D$7</f>
        <v>1.4940429099280776</v>
      </c>
      <c r="O448">
        <f>BX448*'Value Calculations'!$D$8</f>
        <v>5.6794248151666435</v>
      </c>
      <c r="P448">
        <f>BY448*'Value Calculations'!$D$9</f>
        <v>6.6754828888883866</v>
      </c>
      <c r="Q448">
        <f>BZ448*'Value Calculations'!$D$10</f>
        <v>0</v>
      </c>
      <c r="R448">
        <f>CA448*'Value Calculations'!$D$11</f>
        <v>0</v>
      </c>
      <c r="S448">
        <f>CB448*'Value Calculations'!$D$12</f>
        <v>1.6277654791788281</v>
      </c>
      <c r="T448">
        <f>CC448*'Value Calculations'!$D$13</f>
        <v>4.6776383665252386</v>
      </c>
      <c r="V448">
        <f>CF448*'Value Calculations'!$D$3</f>
        <v>1.6309417145041516</v>
      </c>
      <c r="W448">
        <f>CG448*'Value Calculations'!$D$4</f>
        <v>1.9536762242678996</v>
      </c>
      <c r="X448">
        <f>CH448*'Value Calculations'!$D$5</f>
        <v>2.6533810505292155</v>
      </c>
      <c r="Y448">
        <f>CI448*'Value Calculations'!$D$6</f>
        <v>-1.0005194553549028</v>
      </c>
      <c r="Z448">
        <f>CJ448*'Value Calculations'!$D$7</f>
        <v>2.8123160657469697</v>
      </c>
      <c r="AA448">
        <f>CK448*'Value Calculations'!$D$8</f>
        <v>10.13669492327211</v>
      </c>
      <c r="AB448">
        <f>CL448*'Value Calculations'!$D$9</f>
        <v>7.1792929182384535</v>
      </c>
      <c r="AC448">
        <f>CM448*'Value Calculations'!$D$10</f>
        <v>0</v>
      </c>
      <c r="AD448">
        <f>CN448*'Value Calculations'!$D$11</f>
        <v>0.9907141480249374</v>
      </c>
      <c r="AE448">
        <f>CO448*'Value Calculations'!$D$12</f>
        <v>0.81388273958941404</v>
      </c>
      <c r="AF448">
        <f>CP448*'Value Calculations'!$D$13</f>
        <v>4.6088495670175149</v>
      </c>
      <c r="AH448">
        <f>CS448*'Value Calculations'!$D$3</f>
        <v>3.2618834290083032</v>
      </c>
      <c r="AI448">
        <f>CT448*'Value Calculations'!$D$4</f>
        <v>2.9305143364018491</v>
      </c>
      <c r="AJ448">
        <f>CU448*'Value Calculations'!$D$5</f>
        <v>4.5107477858996665</v>
      </c>
      <c r="AK448">
        <f>CV448*'Value Calculations'!$D$6</f>
        <v>0</v>
      </c>
      <c r="AL448">
        <f>CW448*'Value Calculations'!$D$7</f>
        <v>0.96673364760052083</v>
      </c>
      <c r="AM448">
        <f>CX448*'Value Calculations'!$D$8</f>
        <v>5.4637504550970242</v>
      </c>
      <c r="AN448">
        <f>CY448*'Value Calculations'!$D$9</f>
        <v>4.9121477861631524</v>
      </c>
      <c r="AO448">
        <f>CZ448*'Value Calculations'!$D$10</f>
        <v>0</v>
      </c>
      <c r="AP448">
        <f>DA448*'Value Calculations'!$D$11</f>
        <v>0</v>
      </c>
      <c r="AQ448">
        <f>DB448*'Value Calculations'!$D$12</f>
        <v>0</v>
      </c>
      <c r="AR448">
        <f>DC448*'Value Calculations'!$D$13</f>
        <v>3.3018623763707566</v>
      </c>
      <c r="AT448">
        <f>DF448*'Value Calculations'!$D$3</f>
        <v>4.0773542862603787</v>
      </c>
      <c r="AU448">
        <f>DG448*'Value Calculations'!$D$4</f>
        <v>2.2792889283125497</v>
      </c>
      <c r="AV448">
        <f>DH448*'Value Calculations'!$D$5</f>
        <v>4.5107477858996665</v>
      </c>
      <c r="AW448">
        <f>DI448*'Value Calculations'!$D$6</f>
        <v>-1.0005194553549028</v>
      </c>
      <c r="AX448">
        <f>DJ448*'Value Calculations'!$D$7</f>
        <v>2.7244311886923769</v>
      </c>
      <c r="AY448">
        <f>DK448*'Value Calculations'!$D$8</f>
        <v>5.176184641670865</v>
      </c>
      <c r="AZ448">
        <f>DL448*'Value Calculations'!$D$9</f>
        <v>6.8014353962259033</v>
      </c>
      <c r="BA448">
        <f>DM448*'Value Calculations'!$D$10</f>
        <v>0</v>
      </c>
      <c r="BB448">
        <f>DN448*'Value Calculations'!$D$11</f>
        <v>0.9907141480249374</v>
      </c>
      <c r="BC448">
        <f>DO448*'Value Calculations'!$D$12</f>
        <v>0.81388273958941404</v>
      </c>
      <c r="BD448">
        <f>DP448*'Value Calculations'!$D$13</f>
        <v>6.5349359532337896</v>
      </c>
      <c r="BF448">
        <f>DS448*'Value Calculations'!$D$3</f>
        <v>2.8541480003822652</v>
      </c>
      <c r="BG448">
        <f>DT448*'Value Calculations'!$D$4</f>
        <v>4.2329651525804488</v>
      </c>
      <c r="BH448">
        <f>DU448*'Value Calculations'!$D$5</f>
        <v>5.3067621010584309</v>
      </c>
      <c r="BI448">
        <f>DV448*'Value Calculations'!$D$6</f>
        <v>-2.6263635703066202</v>
      </c>
      <c r="BJ448">
        <f>DW448*'Value Calculations'!$D$7</f>
        <v>2.6365463116377841</v>
      </c>
      <c r="BK448">
        <f>DX448*'Value Calculations'!$D$8</f>
        <v>5.3918590017404844</v>
      </c>
      <c r="BL448">
        <f>DY448*'Value Calculations'!$D$9</f>
        <v>7.9350079622635539</v>
      </c>
      <c r="BM448">
        <f>DZ448*'Value Calculations'!$D$10</f>
        <v>0.36531647407620471</v>
      </c>
      <c r="BN448">
        <f>EA448*'Value Calculations'!$D$11</f>
        <v>0.9907141480249374</v>
      </c>
      <c r="BO448">
        <f>EB448*'Value Calculations'!$D$12</f>
        <v>0.81388273958941404</v>
      </c>
      <c r="BP448">
        <f>EC448*'Value Calculations'!$D$13</f>
        <v>8.7361775374809607</v>
      </c>
      <c r="BR448">
        <f>IFERROR(VLOOKUP($B448,'Raw Stats'!$CM$3:$DC$884,3,FALSE),0)</f>
        <v>82</v>
      </c>
      <c r="BS448">
        <f>IFERROR(VLOOKUP($B448,'Raw Stats'!$CM$3:$DC$884,4,FALSE),0)</f>
        <v>7</v>
      </c>
      <c r="BT448">
        <f>IFERROR(VLOOKUP($B448,'Raw Stats'!$CM$3:$DC$884,5,FALSE),0)</f>
        <v>14</v>
      </c>
      <c r="BU448">
        <f>IFERROR(VLOOKUP($B448,'Raw Stats'!$CM$3:$DC$884,6,FALSE),0)</f>
        <v>21</v>
      </c>
      <c r="BV448">
        <f>IFERROR(VLOOKUP($B448,'Raw Stats'!$CM$3:$DC$884,7,FALSE),0)</f>
        <v>-7</v>
      </c>
      <c r="BW448">
        <f>IFERROR(VLOOKUP($B448,'Raw Stats'!$CM$3:$DC$884,8,FALSE),0)</f>
        <v>17</v>
      </c>
      <c r="BX448">
        <f>IFERROR(VLOOKUP($B448,'Raw Stats'!$CM$3:$DC$884,9,FALSE),0)</f>
        <v>79</v>
      </c>
      <c r="BY448">
        <f>IFERROR(VLOOKUP($B448,'Raw Stats'!$CM$3:$DC$884,10,FALSE),0)</f>
        <v>53</v>
      </c>
      <c r="BZ448">
        <f>IFERROR(VLOOKUP($B448,'Raw Stats'!$CM$3:$DC$884,11,FALSE)+VLOOKUP($B448,'Raw Stats'!$CM$3:$DC$884,12,FALSE),0)</f>
        <v>0</v>
      </c>
      <c r="CA448">
        <f>IFERROR(VLOOKUP($B448,'Raw Stats'!$CM$3:$DC$884,13,FALSE)+VLOOKUP($B448,'Raw Stats'!$CM$3:$DC$884,14,FALSE),0)</f>
        <v>0</v>
      </c>
      <c r="CB448">
        <f>IFERROR(VLOOKUP($B448,'Raw Stats'!$CM$3:$DC$884,15,FALSE),0)</f>
        <v>2</v>
      </c>
      <c r="CC448">
        <f>IFERROR(VLOOKUP($B448,'Raw Stats'!$CM$3:$DC$884,16,FALSE),0)</f>
        <v>68</v>
      </c>
      <c r="CE448">
        <f>IFERROR(VLOOKUP($B448,'Raw Stats'!$BU$3:$CJ$528,3,FALSE),0)</f>
        <v>81</v>
      </c>
      <c r="CF448">
        <f>IFERROR(VLOOKUP($B448,'Raw Stats'!$BU$3:$CJ$528,4,FALSE),0)</f>
        <v>4</v>
      </c>
      <c r="CG448">
        <f>IFERROR(VLOOKUP($B448,'Raw Stats'!$BU$3:$CJ$5288,5,FALSE),0)</f>
        <v>6</v>
      </c>
      <c r="CH448">
        <f>IFERROR(VLOOKUP($B448,'Raw Stats'!$BU$3:$CJ$528,6,FALSE),0)</f>
        <v>10</v>
      </c>
      <c r="CI448">
        <f>IFERROR(VLOOKUP($B448,'Raw Stats'!$BU$3:$CJ$528,7,FALSE),0)</f>
        <v>-8</v>
      </c>
      <c r="CJ448">
        <f>IFERROR(VLOOKUP($B448,'Raw Stats'!$BU$3:$CJ$528,8,FALSE),0)</f>
        <v>32</v>
      </c>
      <c r="CK448">
        <f>IFERROR(VLOOKUP($B448,'Raw Stats'!$BU$3:$CJ$528,9,FALSE),0)</f>
        <v>141</v>
      </c>
      <c r="CL448">
        <f>IFERROR(VLOOKUP($B448,'Raw Stats'!$BU$3:$CJ$528,10,FALSE),0)</f>
        <v>57</v>
      </c>
      <c r="CM448">
        <f>IFERROR(VLOOKUP($B448,'Raw Stats'!$BU$3:$CJ$528,11,FALSE)+VLOOKUP($B448,'Raw Stats'!$BU$3:$CJ$528,12,FALSE),0)</f>
        <v>0</v>
      </c>
      <c r="CN448">
        <f>IFERROR(VLOOKUP($B448,'Raw Stats'!$BU$3:$CJ$528,13,FALSE)+VLOOKUP($B448,'Raw Stats'!$BU$3:$CJ$528,14,FALSE),0)</f>
        <v>1</v>
      </c>
      <c r="CO448">
        <f>IFERROR(VLOOKUP($B448,'Raw Stats'!$BU$3:$CJ$528,15,FALSE),0)</f>
        <v>1</v>
      </c>
      <c r="CP448">
        <f>IFERROR(VLOOKUP($B448,'Raw Stats'!$BU$3:$CJ$528,16,FALSE),0)</f>
        <v>67</v>
      </c>
      <c r="CR448">
        <f>IFERROR(VLOOKUP($B448,'Raw Stats'!$BC$3:$BR$528,3,FALSE),0)</f>
        <v>48</v>
      </c>
      <c r="CS448">
        <f>IFERROR(VLOOKUP($B448,'Raw Stats'!$BC$3:$BR$528,4,FALSE),0)</f>
        <v>8</v>
      </c>
      <c r="CT448">
        <f>IFERROR(VLOOKUP($B448,'Raw Stats'!$BC$3:$BR$5288,5,FALSE),0)</f>
        <v>9</v>
      </c>
      <c r="CU448">
        <f>IFERROR(VLOOKUP($B448,'Raw Stats'!$BC$3:$BR$52888,6,FALSE),0)</f>
        <v>17</v>
      </c>
      <c r="CV448">
        <f>IFERROR(VLOOKUP($B448,'Raw Stats'!$BC$3:$BR$5288,7,FALSE),0)</f>
        <v>0</v>
      </c>
      <c r="CW448">
        <f>IFERROR(VLOOKUP($B448,'Raw Stats'!$BC$3:$BR$5288,8,FALSE),0)</f>
        <v>11</v>
      </c>
      <c r="CX448">
        <f>IFERROR(VLOOKUP($B448,'Raw Stats'!$BC$3:$BR$5288,9,FALSE),0)</f>
        <v>76</v>
      </c>
      <c r="CY448">
        <f>IFERROR(VLOOKUP($B448,'Raw Stats'!$BC$3:$BR$5288,10,FALSE),0)</f>
        <v>39</v>
      </c>
      <c r="CZ448">
        <f>IFERROR(VLOOKUP($B448,'Raw Stats'!$BC$3:$BR$5288,11,FALSE)+VLOOKUP($B448,'Raw Stats'!$BC$3:$BR$5288,12,FALSE),0)</f>
        <v>0</v>
      </c>
      <c r="DA448">
        <f>IFERROR(VLOOKUP($B448,'Raw Stats'!$BC$3:$BR$5288,13,FALSE)+VLOOKUP($B448,'Raw Stats'!$BC$3:$BR$5288,14,FALSE),0)</f>
        <v>0</v>
      </c>
      <c r="DB448">
        <f>IFERROR(VLOOKUP($B448,'Raw Stats'!$BC$3:$BR$5288,15,FALSE),0)</f>
        <v>0</v>
      </c>
      <c r="DC448">
        <f>IFERROR(VLOOKUP($B448,'Raw Stats'!$BC$3:$BR$5288,16,FALSE),0)</f>
        <v>48</v>
      </c>
      <c r="DE448">
        <f>IFERROR(VLOOKUP($B448,'Raw Stats'!$AK$3:$AZ$528,3,FALSE),0)</f>
        <v>80</v>
      </c>
      <c r="DF448">
        <f>IFERROR(VLOOKUP($B448,'Raw Stats'!$AK$3:$AZ$528,4,FALSE),0)</f>
        <v>10</v>
      </c>
      <c r="DG448">
        <f>IFERROR(VLOOKUP($B448,'Raw Stats'!$AK$3:$AZ$528,5,FALSE),0)</f>
        <v>7</v>
      </c>
      <c r="DH448">
        <f>IFERROR(VLOOKUP($B448,'Raw Stats'!$AK$3:$AZ$528,6,FALSE),0)</f>
        <v>17</v>
      </c>
      <c r="DI448">
        <f>IFERROR(VLOOKUP($B448,'Raw Stats'!$AK$3:$AZ$528,7,FALSE),0)</f>
        <v>-8</v>
      </c>
      <c r="DJ448">
        <f>IFERROR(VLOOKUP($B448,'Raw Stats'!$AK$3:$AZ$528,8,FALSE),0)</f>
        <v>31</v>
      </c>
      <c r="DK448">
        <f>IFERROR(VLOOKUP($B448,'Raw Stats'!$AK$3:$AZ$528,9,FALSE),0)</f>
        <v>72</v>
      </c>
      <c r="DL448">
        <f>IFERROR(VLOOKUP($B448,'Raw Stats'!$AK$3:$AZ$528,10,FALSE),0)</f>
        <v>54</v>
      </c>
      <c r="DM448">
        <f>IFERROR(VLOOKUP($B448,'Raw Stats'!$AK$3:$AZ$528,11,FALSE)+VLOOKUP($B448,'Raw Stats'!$AK$3:$AZ$528,12,FALSE),0)</f>
        <v>0</v>
      </c>
      <c r="DN448">
        <f>IFERROR(VLOOKUP($B448,'Raw Stats'!$AK$3:$AZ$528,13,FALSE)+VLOOKUP($B448,'Raw Stats'!$AK$3:$AZ$528,14,FALSE),0)</f>
        <v>1</v>
      </c>
      <c r="DO448">
        <f>IFERROR(VLOOKUP($B448,'Raw Stats'!$AK$3:$AZ$528,15,FALSE),0)</f>
        <v>1</v>
      </c>
      <c r="DP448">
        <f>IFERROR(VLOOKUP($B448,'Raw Stats'!$AK$3:$AZ$528,16,FALSE),0)</f>
        <v>95</v>
      </c>
      <c r="DR448">
        <f>IFERROR(VLOOKUP($B448,'Raw Stats'!$S$3:$AH$528,3,FALSE),0)</f>
        <v>80</v>
      </c>
      <c r="DS448">
        <f>IFERROR(VLOOKUP($B448,'Raw Stats'!$S$3:$AH$528,4,FALSE),0)</f>
        <v>7</v>
      </c>
      <c r="DT448">
        <f>IFERROR(VLOOKUP($B448,'Raw Stats'!$S$3:$AH$528,5,FALSE),0)</f>
        <v>13</v>
      </c>
      <c r="DU448">
        <f>IFERROR(VLOOKUP($B448,'Raw Stats'!$S$3:$AH$528,6,FALSE),0)</f>
        <v>20</v>
      </c>
      <c r="DV448">
        <f>IFERROR(VLOOKUP($B448,'Raw Stats'!$S$3:$AH$528,7,FALSE),0)</f>
        <v>-21</v>
      </c>
      <c r="DW448">
        <f>IFERROR(VLOOKUP($B448,'Raw Stats'!$S$3:$AH$528,8,FALSE),0)</f>
        <v>30</v>
      </c>
      <c r="DX448">
        <f>IFERROR(VLOOKUP($B448,'Raw Stats'!$S$3:$AH$528,9,FALSE),0)</f>
        <v>75</v>
      </c>
      <c r="DY448">
        <f>IFERROR(VLOOKUP($B448,'Raw Stats'!$S$3:$AH$528,10,FALSE),0)</f>
        <v>63</v>
      </c>
      <c r="DZ448">
        <f>IFERROR(VLOOKUP($B448,'Raw Stats'!$S$3:$AH$528,11,FALSE)+VLOOKUP($B448,'Raw Stats'!$S$3:$AH$528,12,FALSE),0)</f>
        <v>1</v>
      </c>
      <c r="EA448">
        <f>IFERROR(VLOOKUP($B448,'Raw Stats'!$S$3:$AH$528,13,FALSE)+VLOOKUP($B448,'Raw Stats'!$S$3:$AH$528,14,FALSE),0)</f>
        <v>1</v>
      </c>
      <c r="EB448">
        <f>IFERROR(VLOOKUP($B448,'Raw Stats'!$S$3:$AH$528,15,FALSE),0)</f>
        <v>1</v>
      </c>
      <c r="EC448">
        <f>IFERROR(VLOOKUP($B448,'Raw Stats'!$S$3:$AH$528,16,FALSE),0)</f>
        <v>127</v>
      </c>
    </row>
    <row r="449" spans="1:133" x14ac:dyDescent="0.2">
      <c r="A449">
        <f>IFERROR(VLOOKUP(B449,Sheet2!$W$1:$X$300,2,FALSE),301)</f>
        <v>301</v>
      </c>
      <c r="B449" t="s">
        <v>368</v>
      </c>
      <c r="C449">
        <f t="shared" si="30"/>
        <v>0.3879893125458535</v>
      </c>
      <c r="D449">
        <f t="shared" si="31"/>
        <v>0.47727596897876706</v>
      </c>
      <c r="E449">
        <f t="shared" si="32"/>
        <v>0</v>
      </c>
      <c r="F449">
        <f t="shared" si="33"/>
        <v>0</v>
      </c>
      <c r="G449">
        <f t="shared" si="34"/>
        <v>0</v>
      </c>
      <c r="J449">
        <f>BS449*'Value Calculations'!$D$3</f>
        <v>2.8541480003822652</v>
      </c>
      <c r="K449">
        <f>BT449*'Value Calculations'!$D$4</f>
        <v>2.2792889283125497</v>
      </c>
      <c r="L449">
        <f>BU449*'Value Calculations'!$D$5</f>
        <v>3.7147334707409017</v>
      </c>
      <c r="M449">
        <f>BV449*'Value Calculations'!$D$6</f>
        <v>0.25012986383872571</v>
      </c>
      <c r="N449">
        <f>BW449*'Value Calculations'!$D$7</f>
        <v>0.17576975410918561</v>
      </c>
      <c r="O449">
        <f>BX449*'Value Calculations'!$D$8</f>
        <v>5.176184641670865</v>
      </c>
      <c r="P449">
        <f>BY449*'Value Calculations'!$D$9</f>
        <v>9.4464380503137555</v>
      </c>
      <c r="Q449">
        <f>BZ449*'Value Calculations'!$D$10</f>
        <v>0</v>
      </c>
      <c r="R449">
        <f>CA449*'Value Calculations'!$D$11</f>
        <v>0</v>
      </c>
      <c r="S449">
        <f>CB449*'Value Calculations'!$D$12</f>
        <v>0.81388273958941404</v>
      </c>
      <c r="T449">
        <f>CC449*'Value Calculations'!$D$13</f>
        <v>6.3285695547106169</v>
      </c>
      <c r="V449">
        <f>CF449*'Value Calculations'!$D$3</f>
        <v>5.7082960007645305</v>
      </c>
      <c r="W449">
        <f>CG449*'Value Calculations'!$D$4</f>
        <v>3.9073524485357991</v>
      </c>
      <c r="X449">
        <f>CH449*'Value Calculations'!$D$5</f>
        <v>6.8987907313759607</v>
      </c>
      <c r="Y449">
        <f>CI449*'Value Calculations'!$D$6</f>
        <v>0.37519479575808856</v>
      </c>
      <c r="Z449">
        <f>CJ449*'Value Calculations'!$D$7</f>
        <v>0.17576975410918561</v>
      </c>
      <c r="AA449">
        <f>CK449*'Value Calculations'!$D$8</f>
        <v>2.8756581342615917</v>
      </c>
      <c r="AB449">
        <f>CL449*'Value Calculations'!$D$9</f>
        <v>7.3052454255759702</v>
      </c>
      <c r="AC449">
        <f>CM449*'Value Calculations'!$D$10</f>
        <v>0.73063294815240942</v>
      </c>
      <c r="AD449">
        <f>CN449*'Value Calculations'!$D$11</f>
        <v>0</v>
      </c>
      <c r="AE449">
        <f>CO449*'Value Calculations'!$D$12</f>
        <v>1.6277654791788281</v>
      </c>
      <c r="AF449">
        <f>CP449*'Value Calculations'!$D$13</f>
        <v>6.1909919556951687</v>
      </c>
      <c r="AH449">
        <f>CS449*'Value Calculations'!$D$3</f>
        <v>0</v>
      </c>
      <c r="AI449">
        <f>CT449*'Value Calculations'!$D$4</f>
        <v>0</v>
      </c>
      <c r="AJ449">
        <f>CU449*'Value Calculations'!$D$5</f>
        <v>0.26533810505292155</v>
      </c>
      <c r="AK449">
        <f>CV449*'Value Calculations'!$D$6</f>
        <v>0.12506493191936285</v>
      </c>
      <c r="AL449">
        <f>CW449*'Value Calculations'!$D$7</f>
        <v>0</v>
      </c>
      <c r="AM449">
        <f>CX449*'Value Calculations'!$D$8</f>
        <v>7.1891453356539792E-2</v>
      </c>
      <c r="AN449">
        <f>CY449*'Value Calculations'!$D$9</f>
        <v>0</v>
      </c>
      <c r="AO449">
        <f>CZ449*'Value Calculations'!$D$10</f>
        <v>0</v>
      </c>
      <c r="AP449">
        <f>DA449*'Value Calculations'!$D$11</f>
        <v>0</v>
      </c>
      <c r="AQ449">
        <f>DB449*'Value Calculations'!$D$12</f>
        <v>0</v>
      </c>
      <c r="AR449">
        <f>DC449*'Value Calculations'!$D$13</f>
        <v>6.8788799507724097E-2</v>
      </c>
      <c r="AT449">
        <f>DF449*'Value Calculations'!$D$3</f>
        <v>0</v>
      </c>
      <c r="AU449">
        <f>DG449*'Value Calculations'!$D$4</f>
        <v>0</v>
      </c>
      <c r="AV449">
        <f>DH449*'Value Calculations'!$D$5</f>
        <v>0</v>
      </c>
      <c r="AW449">
        <f>DI449*'Value Calculations'!$D$6</f>
        <v>0</v>
      </c>
      <c r="AX449">
        <f>DJ449*'Value Calculations'!$D$7</f>
        <v>0</v>
      </c>
      <c r="AY449">
        <f>DK449*'Value Calculations'!$D$8</f>
        <v>0</v>
      </c>
      <c r="AZ449">
        <f>DL449*'Value Calculations'!$D$9</f>
        <v>0</v>
      </c>
      <c r="BA449">
        <f>DM449*'Value Calculations'!$D$10</f>
        <v>0</v>
      </c>
      <c r="BB449">
        <f>DN449*'Value Calculations'!$D$11</f>
        <v>0</v>
      </c>
      <c r="BC449">
        <f>DO449*'Value Calculations'!$D$12</f>
        <v>0</v>
      </c>
      <c r="BD449">
        <f>DP449*'Value Calculations'!$D$13</f>
        <v>0</v>
      </c>
      <c r="BF449">
        <f>DS449*'Value Calculations'!$D$3</f>
        <v>0</v>
      </c>
      <c r="BG449">
        <f>DT449*'Value Calculations'!$D$4</f>
        <v>0</v>
      </c>
      <c r="BH449">
        <f>DU449*'Value Calculations'!$D$5</f>
        <v>0</v>
      </c>
      <c r="BI449">
        <f>DV449*'Value Calculations'!$D$6</f>
        <v>0</v>
      </c>
      <c r="BJ449">
        <f>DW449*'Value Calculations'!$D$7</f>
        <v>0</v>
      </c>
      <c r="BK449">
        <f>DX449*'Value Calculations'!$D$8</f>
        <v>0</v>
      </c>
      <c r="BL449">
        <f>DY449*'Value Calculations'!$D$9</f>
        <v>0</v>
      </c>
      <c r="BM449">
        <f>DZ449*'Value Calculations'!$D$10</f>
        <v>0</v>
      </c>
      <c r="BN449">
        <f>EA449*'Value Calculations'!$D$11</f>
        <v>0</v>
      </c>
      <c r="BO449">
        <f>EB449*'Value Calculations'!$D$12</f>
        <v>0</v>
      </c>
      <c r="BP449">
        <f>EC449*'Value Calculations'!$D$13</f>
        <v>0</v>
      </c>
      <c r="BR449">
        <f>IFERROR(VLOOKUP($B449,'Raw Stats'!$CM$3:$DC$884,3,FALSE),0)</f>
        <v>80</v>
      </c>
      <c r="BS449">
        <f>IFERROR(VLOOKUP($B449,'Raw Stats'!$CM$3:$DC$884,4,FALSE),0)</f>
        <v>7</v>
      </c>
      <c r="BT449">
        <f>IFERROR(VLOOKUP($B449,'Raw Stats'!$CM$3:$DC$884,5,FALSE),0)</f>
        <v>7</v>
      </c>
      <c r="BU449">
        <f>IFERROR(VLOOKUP($B449,'Raw Stats'!$CM$3:$DC$884,6,FALSE),0)</f>
        <v>14</v>
      </c>
      <c r="BV449">
        <f>IFERROR(VLOOKUP($B449,'Raw Stats'!$CM$3:$DC$884,7,FALSE),0)</f>
        <v>2</v>
      </c>
      <c r="BW449">
        <f>IFERROR(VLOOKUP($B449,'Raw Stats'!$CM$3:$DC$884,8,FALSE),0)</f>
        <v>2</v>
      </c>
      <c r="BX449">
        <f>IFERROR(VLOOKUP($B449,'Raw Stats'!$CM$3:$DC$884,9,FALSE),0)</f>
        <v>72</v>
      </c>
      <c r="BY449">
        <f>IFERROR(VLOOKUP($B449,'Raw Stats'!$CM$3:$DC$884,10,FALSE),0)</f>
        <v>75</v>
      </c>
      <c r="BZ449">
        <f>IFERROR(VLOOKUP($B449,'Raw Stats'!$CM$3:$DC$884,11,FALSE)+VLOOKUP($B449,'Raw Stats'!$CM$3:$DC$884,12,FALSE),0)</f>
        <v>0</v>
      </c>
      <c r="CA449">
        <f>IFERROR(VLOOKUP($B449,'Raw Stats'!$CM$3:$DC$884,13,FALSE)+VLOOKUP($B449,'Raw Stats'!$CM$3:$DC$884,14,FALSE),0)</f>
        <v>0</v>
      </c>
      <c r="CB449">
        <f>IFERROR(VLOOKUP($B449,'Raw Stats'!$CM$3:$DC$884,15,FALSE),0)</f>
        <v>1</v>
      </c>
      <c r="CC449">
        <f>IFERROR(VLOOKUP($B449,'Raw Stats'!$CM$3:$DC$884,16,FALSE),0)</f>
        <v>92</v>
      </c>
      <c r="CE449">
        <f>IFERROR(VLOOKUP($B449,'Raw Stats'!$BU$3:$CJ$528,3,FALSE),0)</f>
        <v>75</v>
      </c>
      <c r="CF449">
        <f>IFERROR(VLOOKUP($B449,'Raw Stats'!$BU$3:$CJ$528,4,FALSE),0)</f>
        <v>14</v>
      </c>
      <c r="CG449">
        <f>IFERROR(VLOOKUP($B449,'Raw Stats'!$BU$3:$CJ$5288,5,FALSE),0)</f>
        <v>12</v>
      </c>
      <c r="CH449">
        <f>IFERROR(VLOOKUP($B449,'Raw Stats'!$BU$3:$CJ$528,6,FALSE),0)</f>
        <v>26</v>
      </c>
      <c r="CI449">
        <f>IFERROR(VLOOKUP($B449,'Raw Stats'!$BU$3:$CJ$528,7,FALSE),0)</f>
        <v>3</v>
      </c>
      <c r="CJ449">
        <f>IFERROR(VLOOKUP($B449,'Raw Stats'!$BU$3:$CJ$528,8,FALSE),0)</f>
        <v>2</v>
      </c>
      <c r="CK449">
        <f>IFERROR(VLOOKUP($B449,'Raw Stats'!$BU$3:$CJ$528,9,FALSE),0)</f>
        <v>40</v>
      </c>
      <c r="CL449">
        <f>IFERROR(VLOOKUP($B449,'Raw Stats'!$BU$3:$CJ$528,10,FALSE),0)</f>
        <v>58</v>
      </c>
      <c r="CM449">
        <f>IFERROR(VLOOKUP($B449,'Raw Stats'!$BU$3:$CJ$528,11,FALSE)+VLOOKUP($B449,'Raw Stats'!$BU$3:$CJ$528,12,FALSE),0)</f>
        <v>2</v>
      </c>
      <c r="CN449">
        <f>IFERROR(VLOOKUP($B449,'Raw Stats'!$BU$3:$CJ$528,13,FALSE)+VLOOKUP($B449,'Raw Stats'!$BU$3:$CJ$528,14,FALSE),0)</f>
        <v>0</v>
      </c>
      <c r="CO449">
        <f>IFERROR(VLOOKUP($B449,'Raw Stats'!$BU$3:$CJ$528,15,FALSE),0)</f>
        <v>2</v>
      </c>
      <c r="CP449">
        <f>IFERROR(VLOOKUP($B449,'Raw Stats'!$BU$3:$CJ$528,16,FALSE),0)</f>
        <v>90</v>
      </c>
      <c r="CR449">
        <f>IFERROR(VLOOKUP($B449,'Raw Stats'!$BC$3:$BR$528,3,FALSE),0)</f>
        <v>0</v>
      </c>
      <c r="CS449">
        <f>IFERROR(VLOOKUP($B449,'Raw Stats'!$BC$3:$BR$528,4,FALSE),0)</f>
        <v>0</v>
      </c>
      <c r="CT449">
        <f>IFERROR(VLOOKUP($B449,'Raw Stats'!$BC$3:$BR$5288,5,FALSE),0)</f>
        <v>0</v>
      </c>
      <c r="CU449">
        <f>IFERROR(VLOOKUP($B449,'Raw Stats'!$BC$3:$BR$52888,6,FALSE),0)</f>
        <v>1</v>
      </c>
      <c r="CV449">
        <f>IFERROR(VLOOKUP($B449,'Raw Stats'!$BC$3:$BR$5288,7,FALSE),0)</f>
        <v>1</v>
      </c>
      <c r="CW449">
        <f>IFERROR(VLOOKUP($B449,'Raw Stats'!$BC$3:$BR$5288,8,FALSE),0)</f>
        <v>0</v>
      </c>
      <c r="CX449">
        <f>IFERROR(VLOOKUP($B449,'Raw Stats'!$BC$3:$BR$5288,9,FALSE),0)</f>
        <v>1</v>
      </c>
      <c r="CY449">
        <f>IFERROR(VLOOKUP($B449,'Raw Stats'!$BC$3:$BR$5288,10,FALSE),0)</f>
        <v>0</v>
      </c>
      <c r="CZ449">
        <f>IFERROR(VLOOKUP($B449,'Raw Stats'!$BC$3:$BR$5288,11,FALSE)+VLOOKUP($B449,'Raw Stats'!$BC$3:$BR$5288,12,FALSE),0)</f>
        <v>0</v>
      </c>
      <c r="DA449">
        <f>IFERROR(VLOOKUP($B449,'Raw Stats'!$BC$3:$BR$5288,13,FALSE)+VLOOKUP($B449,'Raw Stats'!$BC$3:$BR$5288,14,FALSE),0)</f>
        <v>0</v>
      </c>
      <c r="DB449">
        <f>IFERROR(VLOOKUP($B449,'Raw Stats'!$BC$3:$BR$5288,15,FALSE),0)</f>
        <v>0</v>
      </c>
      <c r="DC449">
        <f>IFERROR(VLOOKUP($B449,'Raw Stats'!$BC$3:$BR$5288,16,FALSE),0)</f>
        <v>1</v>
      </c>
      <c r="DE449">
        <f>IFERROR(VLOOKUP($B449,'Raw Stats'!$AK$3:$AZ$528,3,FALSE),0)</f>
        <v>0</v>
      </c>
      <c r="DF449">
        <f>IFERROR(VLOOKUP($B449,'Raw Stats'!$AK$3:$AZ$528,4,FALSE),0)</f>
        <v>0</v>
      </c>
      <c r="DG449">
        <f>IFERROR(VLOOKUP($B449,'Raw Stats'!$AK$3:$AZ$528,5,FALSE),0)</f>
        <v>0</v>
      </c>
      <c r="DH449">
        <f>IFERROR(VLOOKUP($B449,'Raw Stats'!$AK$3:$AZ$528,6,FALSE),0)</f>
        <v>0</v>
      </c>
      <c r="DI449">
        <f>IFERROR(VLOOKUP($B449,'Raw Stats'!$AK$3:$AZ$528,7,FALSE),0)</f>
        <v>0</v>
      </c>
      <c r="DJ449">
        <f>IFERROR(VLOOKUP($B449,'Raw Stats'!$AK$3:$AZ$528,8,FALSE),0)</f>
        <v>0</v>
      </c>
      <c r="DK449">
        <f>IFERROR(VLOOKUP($B449,'Raw Stats'!$AK$3:$AZ$528,9,FALSE),0)</f>
        <v>0</v>
      </c>
      <c r="DL449">
        <f>IFERROR(VLOOKUP($B449,'Raw Stats'!$AK$3:$AZ$528,10,FALSE),0)</f>
        <v>0</v>
      </c>
      <c r="DM449">
        <f>IFERROR(VLOOKUP($B449,'Raw Stats'!$AK$3:$AZ$528,11,FALSE)+VLOOKUP($B449,'Raw Stats'!$AK$3:$AZ$528,12,FALSE),0)</f>
        <v>0</v>
      </c>
      <c r="DN449">
        <f>IFERROR(VLOOKUP($B449,'Raw Stats'!$AK$3:$AZ$528,13,FALSE)+VLOOKUP($B449,'Raw Stats'!$AK$3:$AZ$528,14,FALSE),0)</f>
        <v>0</v>
      </c>
      <c r="DO449">
        <f>IFERROR(VLOOKUP($B449,'Raw Stats'!$AK$3:$AZ$528,15,FALSE),0)</f>
        <v>0</v>
      </c>
      <c r="DP449">
        <f>IFERROR(VLOOKUP($B449,'Raw Stats'!$AK$3:$AZ$528,16,FALSE),0)</f>
        <v>0</v>
      </c>
      <c r="DR449">
        <f>IFERROR(VLOOKUP($B449,'Raw Stats'!$S$3:$AH$528,3,FALSE),0)</f>
        <v>0</v>
      </c>
      <c r="DS449">
        <f>IFERROR(VLOOKUP($B449,'Raw Stats'!$S$3:$AH$528,4,FALSE),0)</f>
        <v>0</v>
      </c>
      <c r="DT449">
        <f>IFERROR(VLOOKUP($B449,'Raw Stats'!$S$3:$AH$528,5,FALSE),0)</f>
        <v>0</v>
      </c>
      <c r="DU449">
        <f>IFERROR(VLOOKUP($B449,'Raw Stats'!$S$3:$AH$528,6,FALSE),0)</f>
        <v>0</v>
      </c>
      <c r="DV449">
        <f>IFERROR(VLOOKUP($B449,'Raw Stats'!$S$3:$AH$528,7,FALSE),0)</f>
        <v>0</v>
      </c>
      <c r="DW449">
        <f>IFERROR(VLOOKUP($B449,'Raw Stats'!$S$3:$AH$528,8,FALSE),0)</f>
        <v>0</v>
      </c>
      <c r="DX449">
        <f>IFERROR(VLOOKUP($B449,'Raw Stats'!$S$3:$AH$528,9,FALSE),0)</f>
        <v>0</v>
      </c>
      <c r="DY449">
        <f>IFERROR(VLOOKUP($B449,'Raw Stats'!$S$3:$AH$528,10,FALSE),0)</f>
        <v>0</v>
      </c>
      <c r="DZ449">
        <f>IFERROR(VLOOKUP($B449,'Raw Stats'!$S$3:$AH$528,11,FALSE)+VLOOKUP($B449,'Raw Stats'!$S$3:$AH$528,12,FALSE),0)</f>
        <v>0</v>
      </c>
      <c r="EA449">
        <f>IFERROR(VLOOKUP($B449,'Raw Stats'!$S$3:$AH$528,13,FALSE)+VLOOKUP($B449,'Raw Stats'!$S$3:$AH$528,14,FALSE),0)</f>
        <v>0</v>
      </c>
      <c r="EB449">
        <f>IFERROR(VLOOKUP($B449,'Raw Stats'!$S$3:$AH$528,15,FALSE),0)</f>
        <v>0</v>
      </c>
      <c r="EC449">
        <f>IFERROR(VLOOKUP($B449,'Raw Stats'!$S$3:$AH$528,16,FALSE),0)</f>
        <v>0</v>
      </c>
    </row>
    <row r="450" spans="1:133" x14ac:dyDescent="0.2">
      <c r="A450">
        <f>IFERROR(VLOOKUP(B450,Sheet2!$W$1:$X$300,2,FALSE),301)</f>
        <v>301</v>
      </c>
      <c r="B450" t="s">
        <v>376</v>
      </c>
      <c r="C450">
        <f t="shared" si="30"/>
        <v>0.38558642522894238</v>
      </c>
      <c r="D450">
        <f t="shared" si="31"/>
        <v>0.46262276958973014</v>
      </c>
      <c r="E450">
        <f t="shared" si="32"/>
        <v>0.37531783472725616</v>
      </c>
      <c r="F450">
        <f t="shared" si="33"/>
        <v>0.58467759497343841</v>
      </c>
      <c r="G450">
        <f t="shared" si="34"/>
        <v>0.5094866563679985</v>
      </c>
      <c r="J450">
        <f>BS450*'Value Calculations'!$D$3</f>
        <v>1.2232062858781136</v>
      </c>
      <c r="K450">
        <f>BT450*'Value Calculations'!$D$4</f>
        <v>1.9536762242678996</v>
      </c>
      <c r="L450">
        <f>BU450*'Value Calculations'!$D$5</f>
        <v>2.3880429454762941</v>
      </c>
      <c r="M450">
        <f>BV450*'Value Calculations'!$D$6</f>
        <v>0</v>
      </c>
      <c r="N450">
        <f>BW450*'Value Calculations'!$D$7</f>
        <v>1.5819277869826704</v>
      </c>
      <c r="O450">
        <f>BX450*'Value Calculations'!$D$8</f>
        <v>4.4572701081054671</v>
      </c>
      <c r="P450">
        <f>BY450*'Value Calculations'!$D$9</f>
        <v>3.0228601761004015</v>
      </c>
      <c r="Q450">
        <f>BZ450*'Value Calculations'!$D$10</f>
        <v>0</v>
      </c>
      <c r="R450">
        <f>CA450*'Value Calculations'!$D$11</f>
        <v>0</v>
      </c>
      <c r="S450">
        <f>CB450*'Value Calculations'!$D$12</f>
        <v>0</v>
      </c>
      <c r="T450">
        <f>CC450*'Value Calculations'!$D$13</f>
        <v>2.3388191832626193</v>
      </c>
      <c r="V450">
        <f>CF450*'Value Calculations'!$D$3</f>
        <v>0.8154708572520758</v>
      </c>
      <c r="W450">
        <f>CG450*'Value Calculations'!$D$4</f>
        <v>3.2561270404464993</v>
      </c>
      <c r="X450">
        <f>CH450*'Value Calculations'!$D$5</f>
        <v>3.1840572606350586</v>
      </c>
      <c r="Y450">
        <f>CI450*'Value Calculations'!$D$6</f>
        <v>0.25012986383872571</v>
      </c>
      <c r="Z450">
        <f>CJ450*'Value Calculations'!$D$7</f>
        <v>4.3063589756750478</v>
      </c>
      <c r="AA450">
        <f>CK450*'Value Calculations'!$D$8</f>
        <v>6.6140137088016608</v>
      </c>
      <c r="AB450">
        <f>CL450*'Value Calculations'!$D$9</f>
        <v>6.8014353962259033</v>
      </c>
      <c r="AC450">
        <f>CM450*'Value Calculations'!$D$10</f>
        <v>0</v>
      </c>
      <c r="AD450">
        <f>CN450*'Value Calculations'!$D$11</f>
        <v>0.9907141480249374</v>
      </c>
      <c r="AE450">
        <f>CO450*'Value Calculations'!$D$12</f>
        <v>0</v>
      </c>
      <c r="AF450">
        <f>CP450*'Value Calculations'!$D$13</f>
        <v>3.8521727724325494</v>
      </c>
      <c r="AH450">
        <f>CS450*'Value Calculations'!$D$3</f>
        <v>0.8154708572520758</v>
      </c>
      <c r="AI450">
        <f>CT450*'Value Calculations'!$D$4</f>
        <v>1.3024508161785997</v>
      </c>
      <c r="AJ450">
        <f>CU450*'Value Calculations'!$D$5</f>
        <v>1.5920286303175293</v>
      </c>
      <c r="AK450">
        <f>CV450*'Value Calculations'!$D$6</f>
        <v>-0.50025972767745142</v>
      </c>
      <c r="AL450">
        <f>CW450*'Value Calculations'!$D$7</f>
        <v>2.8123160657469697</v>
      </c>
      <c r="AM450">
        <f>CX450*'Value Calculations'!$D$8</f>
        <v>5.8950991752362629</v>
      </c>
      <c r="AN450">
        <f>CY450*'Value Calculations'!$D$9</f>
        <v>2.770955161425368</v>
      </c>
      <c r="AO450">
        <f>CZ450*'Value Calculations'!$D$10</f>
        <v>0</v>
      </c>
      <c r="AP450">
        <f>DA450*'Value Calculations'!$D$11</f>
        <v>0</v>
      </c>
      <c r="AQ450">
        <f>DB450*'Value Calculations'!$D$12</f>
        <v>0</v>
      </c>
      <c r="AR450">
        <f>DC450*'Value Calculations'!$D$13</f>
        <v>2.2012415842471711</v>
      </c>
      <c r="AT450">
        <f>DF450*'Value Calculations'!$D$3</f>
        <v>3.6696188576343411</v>
      </c>
      <c r="AU450">
        <f>DG450*'Value Calculations'!$D$4</f>
        <v>2.2792889283125497</v>
      </c>
      <c r="AV450">
        <f>DH450*'Value Calculations'!$D$5</f>
        <v>4.2454096808467447</v>
      </c>
      <c r="AW450">
        <f>DI450*'Value Calculations'!$D$6</f>
        <v>-0.37519479575808856</v>
      </c>
      <c r="AX450">
        <f>DJ450*'Value Calculations'!$D$7</f>
        <v>3.6032799592383049</v>
      </c>
      <c r="AY450">
        <f>DK450*'Value Calculations'!$D$8</f>
        <v>5.3918590017404844</v>
      </c>
      <c r="AZ450">
        <f>DL450*'Value Calculations'!$D$9</f>
        <v>5.1640528008381859</v>
      </c>
      <c r="BA450">
        <f>DM450*'Value Calculations'!$D$10</f>
        <v>0</v>
      </c>
      <c r="BB450">
        <f>DN450*'Value Calculations'!$D$11</f>
        <v>0.9907141480249374</v>
      </c>
      <c r="BC450">
        <f>DO450*'Value Calculations'!$D$12</f>
        <v>0</v>
      </c>
      <c r="BD450">
        <f>DP450*'Value Calculations'!$D$13</f>
        <v>3.0954959778475843</v>
      </c>
      <c r="BF450">
        <f>DS450*'Value Calculations'!$D$3</f>
        <v>2.4464125717562273</v>
      </c>
      <c r="BG450">
        <f>DT450*'Value Calculations'!$D$4</f>
        <v>3.2561270404464993</v>
      </c>
      <c r="BH450">
        <f>DU450*'Value Calculations'!$D$5</f>
        <v>4.2454096808467447</v>
      </c>
      <c r="BI450">
        <f>DV450*'Value Calculations'!$D$6</f>
        <v>-0.50025972767745142</v>
      </c>
      <c r="BJ450">
        <f>DW450*'Value Calculations'!$D$7</f>
        <v>8.4369481972409091</v>
      </c>
      <c r="BK450">
        <f>DX450*'Value Calculations'!$D$8</f>
        <v>9.2739974829936322</v>
      </c>
      <c r="BL450">
        <f>DY450*'Value Calculations'!$D$9</f>
        <v>5.2900053081757026</v>
      </c>
      <c r="BM450">
        <f>DZ450*'Value Calculations'!$D$10</f>
        <v>0</v>
      </c>
      <c r="BN450">
        <f>EA450*'Value Calculations'!$D$11</f>
        <v>0.9907141480249374</v>
      </c>
      <c r="BO450">
        <f>EB450*'Value Calculations'!$D$12</f>
        <v>0</v>
      </c>
      <c r="BP450">
        <f>EC450*'Value Calculations'!$D$13</f>
        <v>6.810091151264686</v>
      </c>
      <c r="BR450">
        <f>IFERROR(VLOOKUP($B450,'Raw Stats'!$CM$3:$DC$884,3,FALSE),0)</f>
        <v>44</v>
      </c>
      <c r="BS450">
        <f>IFERROR(VLOOKUP($B450,'Raw Stats'!$CM$3:$DC$884,4,FALSE),0)</f>
        <v>3</v>
      </c>
      <c r="BT450">
        <f>IFERROR(VLOOKUP($B450,'Raw Stats'!$CM$3:$DC$884,5,FALSE),0)</f>
        <v>6</v>
      </c>
      <c r="BU450">
        <f>IFERROR(VLOOKUP($B450,'Raw Stats'!$CM$3:$DC$884,6,FALSE),0)</f>
        <v>9</v>
      </c>
      <c r="BV450">
        <f>IFERROR(VLOOKUP($B450,'Raw Stats'!$CM$3:$DC$884,7,FALSE),0)</f>
        <v>0</v>
      </c>
      <c r="BW450">
        <f>IFERROR(VLOOKUP($B450,'Raw Stats'!$CM$3:$DC$884,8,FALSE),0)</f>
        <v>18</v>
      </c>
      <c r="BX450">
        <f>IFERROR(VLOOKUP($B450,'Raw Stats'!$CM$3:$DC$884,9,FALSE),0)</f>
        <v>62</v>
      </c>
      <c r="BY450">
        <f>IFERROR(VLOOKUP($B450,'Raw Stats'!$CM$3:$DC$884,10,FALSE),0)</f>
        <v>24</v>
      </c>
      <c r="BZ450">
        <f>IFERROR(VLOOKUP($B450,'Raw Stats'!$CM$3:$DC$884,11,FALSE)+VLOOKUP($B450,'Raw Stats'!$CM$3:$DC$884,12,FALSE),0)</f>
        <v>0</v>
      </c>
      <c r="CA450">
        <f>IFERROR(VLOOKUP($B450,'Raw Stats'!$CM$3:$DC$884,13,FALSE)+VLOOKUP($B450,'Raw Stats'!$CM$3:$DC$884,14,FALSE),0)</f>
        <v>0</v>
      </c>
      <c r="CB450">
        <f>IFERROR(VLOOKUP($B450,'Raw Stats'!$CM$3:$DC$884,15,FALSE),0)</f>
        <v>0</v>
      </c>
      <c r="CC450">
        <f>IFERROR(VLOOKUP($B450,'Raw Stats'!$CM$3:$DC$884,16,FALSE),0)</f>
        <v>34</v>
      </c>
      <c r="CE450">
        <f>IFERROR(VLOOKUP($B450,'Raw Stats'!$BU$3:$CJ$528,3,FALSE),0)</f>
        <v>65</v>
      </c>
      <c r="CF450">
        <f>IFERROR(VLOOKUP($B450,'Raw Stats'!$BU$3:$CJ$528,4,FALSE),0)</f>
        <v>2</v>
      </c>
      <c r="CG450">
        <f>IFERROR(VLOOKUP($B450,'Raw Stats'!$BU$3:$CJ$5288,5,FALSE),0)</f>
        <v>10</v>
      </c>
      <c r="CH450">
        <f>IFERROR(VLOOKUP($B450,'Raw Stats'!$BU$3:$CJ$528,6,FALSE),0)</f>
        <v>12</v>
      </c>
      <c r="CI450">
        <f>IFERROR(VLOOKUP($B450,'Raw Stats'!$BU$3:$CJ$528,7,FALSE),0)</f>
        <v>2</v>
      </c>
      <c r="CJ450">
        <f>IFERROR(VLOOKUP($B450,'Raw Stats'!$BU$3:$CJ$528,8,FALSE),0)</f>
        <v>49</v>
      </c>
      <c r="CK450">
        <f>IFERROR(VLOOKUP($B450,'Raw Stats'!$BU$3:$CJ$528,9,FALSE),0)</f>
        <v>92</v>
      </c>
      <c r="CL450">
        <f>IFERROR(VLOOKUP($B450,'Raw Stats'!$BU$3:$CJ$528,10,FALSE),0)</f>
        <v>54</v>
      </c>
      <c r="CM450">
        <f>IFERROR(VLOOKUP($B450,'Raw Stats'!$BU$3:$CJ$528,11,FALSE)+VLOOKUP($B450,'Raw Stats'!$BU$3:$CJ$528,12,FALSE),0)</f>
        <v>0</v>
      </c>
      <c r="CN450">
        <f>IFERROR(VLOOKUP($B450,'Raw Stats'!$BU$3:$CJ$528,13,FALSE)+VLOOKUP($B450,'Raw Stats'!$BU$3:$CJ$528,14,FALSE),0)</f>
        <v>1</v>
      </c>
      <c r="CO450">
        <f>IFERROR(VLOOKUP($B450,'Raw Stats'!$BU$3:$CJ$528,15,FALSE),0)</f>
        <v>0</v>
      </c>
      <c r="CP450">
        <f>IFERROR(VLOOKUP($B450,'Raw Stats'!$BU$3:$CJ$528,16,FALSE),0)</f>
        <v>56</v>
      </c>
      <c r="CR450">
        <f>IFERROR(VLOOKUP($B450,'Raw Stats'!$BC$3:$BR$528,3,FALSE),0)</f>
        <v>45</v>
      </c>
      <c r="CS450">
        <f>IFERROR(VLOOKUP($B450,'Raw Stats'!$BC$3:$BR$528,4,FALSE),0)</f>
        <v>2</v>
      </c>
      <c r="CT450">
        <f>IFERROR(VLOOKUP($B450,'Raw Stats'!$BC$3:$BR$5288,5,FALSE),0)</f>
        <v>4</v>
      </c>
      <c r="CU450">
        <f>IFERROR(VLOOKUP($B450,'Raw Stats'!$BC$3:$BR$52888,6,FALSE),0)</f>
        <v>6</v>
      </c>
      <c r="CV450">
        <f>IFERROR(VLOOKUP($B450,'Raw Stats'!$BC$3:$BR$5288,7,FALSE),0)</f>
        <v>-4</v>
      </c>
      <c r="CW450">
        <f>IFERROR(VLOOKUP($B450,'Raw Stats'!$BC$3:$BR$5288,8,FALSE),0)</f>
        <v>32</v>
      </c>
      <c r="CX450">
        <f>IFERROR(VLOOKUP($B450,'Raw Stats'!$BC$3:$BR$5288,9,FALSE),0)</f>
        <v>82</v>
      </c>
      <c r="CY450">
        <f>IFERROR(VLOOKUP($B450,'Raw Stats'!$BC$3:$BR$5288,10,FALSE),0)</f>
        <v>22</v>
      </c>
      <c r="CZ450">
        <f>IFERROR(VLOOKUP($B450,'Raw Stats'!$BC$3:$BR$5288,11,FALSE)+VLOOKUP($B450,'Raw Stats'!$BC$3:$BR$5288,12,FALSE),0)</f>
        <v>0</v>
      </c>
      <c r="DA450">
        <f>IFERROR(VLOOKUP($B450,'Raw Stats'!$BC$3:$BR$5288,13,FALSE)+VLOOKUP($B450,'Raw Stats'!$BC$3:$BR$5288,14,FALSE),0)</f>
        <v>0</v>
      </c>
      <c r="DB450">
        <f>IFERROR(VLOOKUP($B450,'Raw Stats'!$BC$3:$BR$5288,15,FALSE),0)</f>
        <v>0</v>
      </c>
      <c r="DC450">
        <f>IFERROR(VLOOKUP($B450,'Raw Stats'!$BC$3:$BR$5288,16,FALSE),0)</f>
        <v>32</v>
      </c>
      <c r="DE450">
        <f>IFERROR(VLOOKUP($B450,'Raw Stats'!$AK$3:$AZ$528,3,FALSE),0)</f>
        <v>48</v>
      </c>
      <c r="DF450">
        <f>IFERROR(VLOOKUP($B450,'Raw Stats'!$AK$3:$AZ$528,4,FALSE),0)</f>
        <v>9</v>
      </c>
      <c r="DG450">
        <f>IFERROR(VLOOKUP($B450,'Raw Stats'!$AK$3:$AZ$528,5,FALSE),0)</f>
        <v>7</v>
      </c>
      <c r="DH450">
        <f>IFERROR(VLOOKUP($B450,'Raw Stats'!$AK$3:$AZ$528,6,FALSE),0)</f>
        <v>16</v>
      </c>
      <c r="DI450">
        <f>IFERROR(VLOOKUP($B450,'Raw Stats'!$AK$3:$AZ$528,7,FALSE),0)</f>
        <v>-3</v>
      </c>
      <c r="DJ450">
        <f>IFERROR(VLOOKUP($B450,'Raw Stats'!$AK$3:$AZ$528,8,FALSE),0)</f>
        <v>41</v>
      </c>
      <c r="DK450">
        <f>IFERROR(VLOOKUP($B450,'Raw Stats'!$AK$3:$AZ$528,9,FALSE),0)</f>
        <v>75</v>
      </c>
      <c r="DL450">
        <f>IFERROR(VLOOKUP($B450,'Raw Stats'!$AK$3:$AZ$528,10,FALSE),0)</f>
        <v>41</v>
      </c>
      <c r="DM450">
        <f>IFERROR(VLOOKUP($B450,'Raw Stats'!$AK$3:$AZ$528,11,FALSE)+VLOOKUP($B450,'Raw Stats'!$AK$3:$AZ$528,12,FALSE),0)</f>
        <v>0</v>
      </c>
      <c r="DN450">
        <f>IFERROR(VLOOKUP($B450,'Raw Stats'!$AK$3:$AZ$528,13,FALSE)+VLOOKUP($B450,'Raw Stats'!$AK$3:$AZ$528,14,FALSE),0)</f>
        <v>1</v>
      </c>
      <c r="DO450">
        <f>IFERROR(VLOOKUP($B450,'Raw Stats'!$AK$3:$AZ$528,15,FALSE),0)</f>
        <v>0</v>
      </c>
      <c r="DP450">
        <f>IFERROR(VLOOKUP($B450,'Raw Stats'!$AK$3:$AZ$528,16,FALSE),0)</f>
        <v>45</v>
      </c>
      <c r="DR450">
        <f>IFERROR(VLOOKUP($B450,'Raw Stats'!$S$3:$AH$528,3,FALSE),0)</f>
        <v>79</v>
      </c>
      <c r="DS450">
        <f>IFERROR(VLOOKUP($B450,'Raw Stats'!$S$3:$AH$528,4,FALSE),0)</f>
        <v>6</v>
      </c>
      <c r="DT450">
        <f>IFERROR(VLOOKUP($B450,'Raw Stats'!$S$3:$AH$528,5,FALSE),0)</f>
        <v>10</v>
      </c>
      <c r="DU450">
        <f>IFERROR(VLOOKUP($B450,'Raw Stats'!$S$3:$AH$528,6,FALSE),0)</f>
        <v>16</v>
      </c>
      <c r="DV450">
        <f>IFERROR(VLOOKUP($B450,'Raw Stats'!$S$3:$AH$528,7,FALSE),0)</f>
        <v>-4</v>
      </c>
      <c r="DW450">
        <f>IFERROR(VLOOKUP($B450,'Raw Stats'!$S$3:$AH$528,8,FALSE),0)</f>
        <v>96</v>
      </c>
      <c r="DX450">
        <f>IFERROR(VLOOKUP($B450,'Raw Stats'!$S$3:$AH$528,9,FALSE),0)</f>
        <v>129</v>
      </c>
      <c r="DY450">
        <f>IFERROR(VLOOKUP($B450,'Raw Stats'!$S$3:$AH$528,10,FALSE),0)</f>
        <v>42</v>
      </c>
      <c r="DZ450">
        <f>IFERROR(VLOOKUP($B450,'Raw Stats'!$S$3:$AH$528,11,FALSE)+VLOOKUP($B450,'Raw Stats'!$S$3:$AH$528,12,FALSE),0)</f>
        <v>0</v>
      </c>
      <c r="EA450">
        <f>IFERROR(VLOOKUP($B450,'Raw Stats'!$S$3:$AH$528,13,FALSE)+VLOOKUP($B450,'Raw Stats'!$S$3:$AH$528,14,FALSE),0)</f>
        <v>1</v>
      </c>
      <c r="EB450">
        <f>IFERROR(VLOOKUP($B450,'Raw Stats'!$S$3:$AH$528,15,FALSE),0)</f>
        <v>0</v>
      </c>
      <c r="EC450">
        <f>IFERROR(VLOOKUP($B450,'Raw Stats'!$S$3:$AH$528,16,FALSE),0)</f>
        <v>99</v>
      </c>
    </row>
    <row r="451" spans="1:133" x14ac:dyDescent="0.2">
      <c r="A451">
        <f>IFERROR(VLOOKUP(B451,Sheet2!$W$1:$X$300,2,FALSE),301)</f>
        <v>301</v>
      </c>
      <c r="B451" t="s">
        <v>384</v>
      </c>
      <c r="C451">
        <f t="shared" ref="C451:C486" si="35">IFERROR(IF(BR451=0,0,SUMIF(J451:T451,"&lt;&gt;#N/A")/BR451),0)</f>
        <v>0.38285821253454577</v>
      </c>
      <c r="D451">
        <f t="shared" ref="D451:D486" si="36">IFERROR(SUMIF(V451:AF451,"&lt;&gt;#N/A")/CE451,0)</f>
        <v>0.45314441241054065</v>
      </c>
      <c r="E451">
        <f t="shared" ref="E451:E486" si="37">IFERROR(SUMIF(AH451:AR451,"&lt;&gt;#N/A")/CR451,0)</f>
        <v>0</v>
      </c>
      <c r="F451">
        <f t="shared" ref="F451:F486" si="38">IFERROR(SUMIF(AT451:BD451,"&lt;&gt;#N/A")/DE451,0)</f>
        <v>0.46577393903309994</v>
      </c>
      <c r="G451">
        <f t="shared" ref="G451:G486" si="39">IFERROR(SUMIF(BF451:BP451,"&lt;&gt;#N/A")/DR451,0)</f>
        <v>0</v>
      </c>
      <c r="J451">
        <f>BS451*'Value Calculations'!$D$3</f>
        <v>1.2232062858781136</v>
      </c>
      <c r="K451">
        <f>BT451*'Value Calculations'!$D$4</f>
        <v>1.9536762242678996</v>
      </c>
      <c r="L451">
        <f>BU451*'Value Calculations'!$D$5</f>
        <v>2.3880429454762941</v>
      </c>
      <c r="M451">
        <f>BV451*'Value Calculations'!$D$6</f>
        <v>-1.3757142511129914</v>
      </c>
      <c r="N451">
        <f>BW451*'Value Calculations'!$D$7</f>
        <v>3.1638555739653409</v>
      </c>
      <c r="O451">
        <f>BX451*'Value Calculations'!$D$8</f>
        <v>7.4767111490801383</v>
      </c>
      <c r="P451">
        <f>BY451*'Value Calculations'!$D$9</f>
        <v>8.1869129769385864</v>
      </c>
      <c r="Q451">
        <f>BZ451*'Value Calculations'!$D$10</f>
        <v>0</v>
      </c>
      <c r="R451">
        <f>CA451*'Value Calculations'!$D$11</f>
        <v>0</v>
      </c>
      <c r="S451">
        <f>CB451*'Value Calculations'!$D$12</f>
        <v>0</v>
      </c>
      <c r="T451">
        <f>CC451*'Value Calculations'!$D$13</f>
        <v>3.7833839729248253</v>
      </c>
      <c r="V451">
        <f>CF451*'Value Calculations'!$D$3</f>
        <v>0.4077354286260379</v>
      </c>
      <c r="W451">
        <f>CG451*'Value Calculations'!$D$4</f>
        <v>4.2329651525804488</v>
      </c>
      <c r="X451">
        <f>CH451*'Value Calculations'!$D$5</f>
        <v>3.7147334707409017</v>
      </c>
      <c r="Y451">
        <f>CI451*'Value Calculations'!$D$6</f>
        <v>-0.12506493191936285</v>
      </c>
      <c r="Z451">
        <f>CJ451*'Value Calculations'!$D$7</f>
        <v>2.5486614345831913</v>
      </c>
      <c r="AA451">
        <f>CK451*'Value Calculations'!$D$8</f>
        <v>6.3983393487320415</v>
      </c>
      <c r="AB451">
        <f>CL451*'Value Calculations'!$D$9</f>
        <v>2.770955161425368</v>
      </c>
      <c r="AC451">
        <f>CM451*'Value Calculations'!$D$10</f>
        <v>0.36531647407620471</v>
      </c>
      <c r="AD451">
        <f>CN451*'Value Calculations'!$D$11</f>
        <v>0</v>
      </c>
      <c r="AE451">
        <f>CO451*'Value Calculations'!$D$12</f>
        <v>0.81388273958941404</v>
      </c>
      <c r="AF451">
        <f>CP451*'Value Calculations'!$D$13</f>
        <v>2.8891295793244121</v>
      </c>
      <c r="AH451">
        <f>CS451*'Value Calculations'!$D$3</f>
        <v>0</v>
      </c>
      <c r="AI451">
        <f>CT451*'Value Calculations'!$D$4</f>
        <v>0.97683811213394978</v>
      </c>
      <c r="AJ451">
        <f>CU451*'Value Calculations'!$D$5</f>
        <v>1.3266905252646077</v>
      </c>
      <c r="AK451">
        <f>CV451*'Value Calculations'!$D$6</f>
        <v>-0.87545452343553998</v>
      </c>
      <c r="AL451">
        <f>CW451*'Value Calculations'!$D$7</f>
        <v>1.4940429099280776</v>
      </c>
      <c r="AM451">
        <f>CX451*'Value Calculations'!$D$8</f>
        <v>3.2351154010442906</v>
      </c>
      <c r="AN451">
        <f>CY451*'Value Calculations'!$D$9</f>
        <v>2.3930976394128178</v>
      </c>
      <c r="AO451">
        <f>CZ451*'Value Calculations'!$D$10</f>
        <v>0</v>
      </c>
      <c r="AP451">
        <f>DA451*'Value Calculations'!$D$11</f>
        <v>0</v>
      </c>
      <c r="AQ451">
        <f>DB451*'Value Calculations'!$D$12</f>
        <v>0.81388273958941404</v>
      </c>
      <c r="AR451">
        <f>DC451*'Value Calculations'!$D$13</f>
        <v>1.7885087872008265</v>
      </c>
      <c r="AT451">
        <f>DF451*'Value Calculations'!$D$3</f>
        <v>1.6309417145041516</v>
      </c>
      <c r="AU451">
        <f>DG451*'Value Calculations'!$D$4</f>
        <v>3.2561270404464993</v>
      </c>
      <c r="AV451">
        <f>DH451*'Value Calculations'!$D$5</f>
        <v>3.7147334707409017</v>
      </c>
      <c r="AW451">
        <f>DI451*'Value Calculations'!$D$6</f>
        <v>-0.62532465959681427</v>
      </c>
      <c r="AX451">
        <f>DJ451*'Value Calculations'!$D$7</f>
        <v>4.9215531150571969</v>
      </c>
      <c r="AY451">
        <f>DK451*'Value Calculations'!$D$8</f>
        <v>7.6204940557932179</v>
      </c>
      <c r="AZ451">
        <f>DL451*'Value Calculations'!$D$9</f>
        <v>4.5342902641506022</v>
      </c>
      <c r="BA451">
        <f>DM451*'Value Calculations'!$D$10</f>
        <v>0</v>
      </c>
      <c r="BB451">
        <f>DN451*'Value Calculations'!$D$11</f>
        <v>0.9907141480249374</v>
      </c>
      <c r="BC451">
        <f>DO451*'Value Calculations'!$D$12</f>
        <v>0.81388273958941404</v>
      </c>
      <c r="BD451">
        <f>DP451*'Value Calculations'!$D$13</f>
        <v>4.8152159655406868</v>
      </c>
      <c r="BF451">
        <f>DS451*'Value Calculations'!$D$3</f>
        <v>0</v>
      </c>
      <c r="BG451">
        <f>DT451*'Value Calculations'!$D$4</f>
        <v>0</v>
      </c>
      <c r="BH451">
        <f>DU451*'Value Calculations'!$D$5</f>
        <v>0</v>
      </c>
      <c r="BI451">
        <f>DV451*'Value Calculations'!$D$6</f>
        <v>0</v>
      </c>
      <c r="BJ451">
        <f>DW451*'Value Calculations'!$D$7</f>
        <v>0</v>
      </c>
      <c r="BK451">
        <f>DX451*'Value Calculations'!$D$8</f>
        <v>0</v>
      </c>
      <c r="BL451">
        <f>DY451*'Value Calculations'!$D$9</f>
        <v>0</v>
      </c>
      <c r="BM451">
        <f>DZ451*'Value Calculations'!$D$10</f>
        <v>0</v>
      </c>
      <c r="BN451">
        <f>EA451*'Value Calculations'!$D$11</f>
        <v>0</v>
      </c>
      <c r="BO451">
        <f>EB451*'Value Calculations'!$D$12</f>
        <v>0</v>
      </c>
      <c r="BP451">
        <f>EC451*'Value Calculations'!$D$13</f>
        <v>0</v>
      </c>
      <c r="BR451">
        <f>IFERROR(VLOOKUP($B451,'Raw Stats'!$CM$3:$DC$884,3,FALSE),0)</f>
        <v>70</v>
      </c>
      <c r="BS451">
        <f>IFERROR(VLOOKUP($B451,'Raw Stats'!$CM$3:$DC$884,4,FALSE),0)</f>
        <v>3</v>
      </c>
      <c r="BT451">
        <f>IFERROR(VLOOKUP($B451,'Raw Stats'!$CM$3:$DC$884,5,FALSE),0)</f>
        <v>6</v>
      </c>
      <c r="BU451">
        <f>IFERROR(VLOOKUP($B451,'Raw Stats'!$CM$3:$DC$884,6,FALSE),0)</f>
        <v>9</v>
      </c>
      <c r="BV451">
        <f>IFERROR(VLOOKUP($B451,'Raw Stats'!$CM$3:$DC$884,7,FALSE),0)</f>
        <v>-11</v>
      </c>
      <c r="BW451">
        <f>IFERROR(VLOOKUP($B451,'Raw Stats'!$CM$3:$DC$884,8,FALSE),0)</f>
        <v>36</v>
      </c>
      <c r="BX451">
        <f>IFERROR(VLOOKUP($B451,'Raw Stats'!$CM$3:$DC$884,9,FALSE),0)</f>
        <v>104</v>
      </c>
      <c r="BY451">
        <f>IFERROR(VLOOKUP($B451,'Raw Stats'!$CM$3:$DC$884,10,FALSE),0)</f>
        <v>65</v>
      </c>
      <c r="BZ451">
        <f>IFERROR(VLOOKUP($B451,'Raw Stats'!$CM$3:$DC$884,11,FALSE)+VLOOKUP($B451,'Raw Stats'!$CM$3:$DC$884,12,FALSE),0)</f>
        <v>0</v>
      </c>
      <c r="CA451">
        <f>IFERROR(VLOOKUP($B451,'Raw Stats'!$CM$3:$DC$884,13,FALSE)+VLOOKUP($B451,'Raw Stats'!$CM$3:$DC$884,14,FALSE),0)</f>
        <v>0</v>
      </c>
      <c r="CB451">
        <f>IFERROR(VLOOKUP($B451,'Raw Stats'!$CM$3:$DC$884,15,FALSE),0)</f>
        <v>0</v>
      </c>
      <c r="CC451">
        <f>IFERROR(VLOOKUP($B451,'Raw Stats'!$CM$3:$DC$884,16,FALSE),0)</f>
        <v>55</v>
      </c>
      <c r="CE451">
        <f>IFERROR(VLOOKUP($B451,'Raw Stats'!$BU$3:$CJ$528,3,FALSE),0)</f>
        <v>53</v>
      </c>
      <c r="CF451">
        <f>IFERROR(VLOOKUP($B451,'Raw Stats'!$BU$3:$CJ$528,4,FALSE),0)</f>
        <v>1</v>
      </c>
      <c r="CG451">
        <f>IFERROR(VLOOKUP($B451,'Raw Stats'!$BU$3:$CJ$5288,5,FALSE),0)</f>
        <v>13</v>
      </c>
      <c r="CH451">
        <f>IFERROR(VLOOKUP($B451,'Raw Stats'!$BU$3:$CJ$528,6,FALSE),0)</f>
        <v>14</v>
      </c>
      <c r="CI451">
        <f>IFERROR(VLOOKUP($B451,'Raw Stats'!$BU$3:$CJ$528,7,FALSE),0)</f>
        <v>-1</v>
      </c>
      <c r="CJ451">
        <f>IFERROR(VLOOKUP($B451,'Raw Stats'!$BU$3:$CJ$528,8,FALSE),0)</f>
        <v>29</v>
      </c>
      <c r="CK451">
        <f>IFERROR(VLOOKUP($B451,'Raw Stats'!$BU$3:$CJ$528,9,FALSE),0)</f>
        <v>89</v>
      </c>
      <c r="CL451">
        <f>IFERROR(VLOOKUP($B451,'Raw Stats'!$BU$3:$CJ$528,10,FALSE),0)</f>
        <v>22</v>
      </c>
      <c r="CM451">
        <f>IFERROR(VLOOKUP($B451,'Raw Stats'!$BU$3:$CJ$528,11,FALSE)+VLOOKUP($B451,'Raw Stats'!$BU$3:$CJ$528,12,FALSE),0)</f>
        <v>1</v>
      </c>
      <c r="CN451">
        <f>IFERROR(VLOOKUP($B451,'Raw Stats'!$BU$3:$CJ$528,13,FALSE)+VLOOKUP($B451,'Raw Stats'!$BU$3:$CJ$528,14,FALSE),0)</f>
        <v>0</v>
      </c>
      <c r="CO451">
        <f>IFERROR(VLOOKUP($B451,'Raw Stats'!$BU$3:$CJ$528,15,FALSE),0)</f>
        <v>1</v>
      </c>
      <c r="CP451">
        <f>IFERROR(VLOOKUP($B451,'Raw Stats'!$BU$3:$CJ$528,16,FALSE),0)</f>
        <v>42</v>
      </c>
      <c r="CR451">
        <f>IFERROR(VLOOKUP($B451,'Raw Stats'!$BC$3:$BR$528,3,FALSE),0)</f>
        <v>0</v>
      </c>
      <c r="CS451">
        <f>IFERROR(VLOOKUP($B451,'Raw Stats'!$BC$3:$BR$528,4,FALSE),0)</f>
        <v>0</v>
      </c>
      <c r="CT451">
        <f>IFERROR(VLOOKUP($B451,'Raw Stats'!$BC$3:$BR$5288,5,FALSE),0)</f>
        <v>3</v>
      </c>
      <c r="CU451">
        <f>IFERROR(VLOOKUP($B451,'Raw Stats'!$BC$3:$BR$52888,6,FALSE),0)</f>
        <v>5</v>
      </c>
      <c r="CV451">
        <f>IFERROR(VLOOKUP($B451,'Raw Stats'!$BC$3:$BR$5288,7,FALSE),0)</f>
        <v>-7</v>
      </c>
      <c r="CW451">
        <f>IFERROR(VLOOKUP($B451,'Raw Stats'!$BC$3:$BR$5288,8,FALSE),0)</f>
        <v>17</v>
      </c>
      <c r="CX451">
        <f>IFERROR(VLOOKUP($B451,'Raw Stats'!$BC$3:$BR$5288,9,FALSE),0)</f>
        <v>45</v>
      </c>
      <c r="CY451">
        <f>IFERROR(VLOOKUP($B451,'Raw Stats'!$BC$3:$BR$5288,10,FALSE),0)</f>
        <v>19</v>
      </c>
      <c r="CZ451">
        <f>IFERROR(VLOOKUP($B451,'Raw Stats'!$BC$3:$BR$5288,11,FALSE)+VLOOKUP($B451,'Raw Stats'!$BC$3:$BR$5288,12,FALSE),0)</f>
        <v>0</v>
      </c>
      <c r="DA451">
        <f>IFERROR(VLOOKUP($B451,'Raw Stats'!$BC$3:$BR$5288,13,FALSE)+VLOOKUP($B451,'Raw Stats'!$BC$3:$BR$5288,14,FALSE),0)</f>
        <v>0</v>
      </c>
      <c r="DB451">
        <f>IFERROR(VLOOKUP($B451,'Raw Stats'!$BC$3:$BR$5288,15,FALSE),0)</f>
        <v>1</v>
      </c>
      <c r="DC451">
        <f>IFERROR(VLOOKUP($B451,'Raw Stats'!$BC$3:$BR$5288,16,FALSE),0)</f>
        <v>26</v>
      </c>
      <c r="DE451">
        <f>IFERROR(VLOOKUP($B451,'Raw Stats'!$AK$3:$AZ$528,3,FALSE),0)</f>
        <v>68</v>
      </c>
      <c r="DF451">
        <f>IFERROR(VLOOKUP($B451,'Raw Stats'!$AK$3:$AZ$528,4,FALSE),0)</f>
        <v>4</v>
      </c>
      <c r="DG451">
        <f>IFERROR(VLOOKUP($B451,'Raw Stats'!$AK$3:$AZ$528,5,FALSE),0)</f>
        <v>10</v>
      </c>
      <c r="DH451">
        <f>IFERROR(VLOOKUP($B451,'Raw Stats'!$AK$3:$AZ$528,6,FALSE),0)</f>
        <v>14</v>
      </c>
      <c r="DI451">
        <f>IFERROR(VLOOKUP($B451,'Raw Stats'!$AK$3:$AZ$528,7,FALSE),0)</f>
        <v>-5</v>
      </c>
      <c r="DJ451">
        <f>IFERROR(VLOOKUP($B451,'Raw Stats'!$AK$3:$AZ$528,8,FALSE),0)</f>
        <v>56</v>
      </c>
      <c r="DK451">
        <f>IFERROR(VLOOKUP($B451,'Raw Stats'!$AK$3:$AZ$528,9,FALSE),0)</f>
        <v>106</v>
      </c>
      <c r="DL451">
        <f>IFERROR(VLOOKUP($B451,'Raw Stats'!$AK$3:$AZ$528,10,FALSE),0)</f>
        <v>36</v>
      </c>
      <c r="DM451">
        <f>IFERROR(VLOOKUP($B451,'Raw Stats'!$AK$3:$AZ$528,11,FALSE)+VLOOKUP($B451,'Raw Stats'!$AK$3:$AZ$528,12,FALSE),0)</f>
        <v>0</v>
      </c>
      <c r="DN451">
        <f>IFERROR(VLOOKUP($B451,'Raw Stats'!$AK$3:$AZ$528,13,FALSE)+VLOOKUP($B451,'Raw Stats'!$AK$3:$AZ$528,14,FALSE),0)</f>
        <v>1</v>
      </c>
      <c r="DO451">
        <f>IFERROR(VLOOKUP($B451,'Raw Stats'!$AK$3:$AZ$528,15,FALSE),0)</f>
        <v>1</v>
      </c>
      <c r="DP451">
        <f>IFERROR(VLOOKUP($B451,'Raw Stats'!$AK$3:$AZ$528,16,FALSE),0)</f>
        <v>70</v>
      </c>
      <c r="DR451">
        <f>IFERROR(VLOOKUP($B451,'Raw Stats'!$S$3:$AH$528,3,FALSE),0)</f>
        <v>0</v>
      </c>
      <c r="DS451">
        <f>IFERROR(VLOOKUP($B451,'Raw Stats'!$S$3:$AH$528,4,FALSE),0)</f>
        <v>0</v>
      </c>
      <c r="DT451">
        <f>IFERROR(VLOOKUP($B451,'Raw Stats'!$S$3:$AH$528,5,FALSE),0)</f>
        <v>0</v>
      </c>
      <c r="DU451">
        <f>IFERROR(VLOOKUP($B451,'Raw Stats'!$S$3:$AH$528,6,FALSE),0)</f>
        <v>0</v>
      </c>
      <c r="DV451">
        <f>IFERROR(VLOOKUP($B451,'Raw Stats'!$S$3:$AH$528,7,FALSE),0)</f>
        <v>0</v>
      </c>
      <c r="DW451">
        <f>IFERROR(VLOOKUP($B451,'Raw Stats'!$S$3:$AH$528,8,FALSE),0)</f>
        <v>0</v>
      </c>
      <c r="DX451">
        <f>IFERROR(VLOOKUP($B451,'Raw Stats'!$S$3:$AH$528,9,FALSE),0)</f>
        <v>0</v>
      </c>
      <c r="DY451">
        <f>IFERROR(VLOOKUP($B451,'Raw Stats'!$S$3:$AH$528,10,FALSE),0)</f>
        <v>0</v>
      </c>
      <c r="DZ451">
        <f>IFERROR(VLOOKUP($B451,'Raw Stats'!$S$3:$AH$528,11,FALSE)+VLOOKUP($B451,'Raw Stats'!$S$3:$AH$528,12,FALSE),0)</f>
        <v>0</v>
      </c>
      <c r="EA451">
        <f>IFERROR(VLOOKUP($B451,'Raw Stats'!$S$3:$AH$528,13,FALSE)+VLOOKUP($B451,'Raw Stats'!$S$3:$AH$528,14,FALSE),0)</f>
        <v>0</v>
      </c>
      <c r="EB451">
        <f>IFERROR(VLOOKUP($B451,'Raw Stats'!$S$3:$AH$528,15,FALSE),0)</f>
        <v>0</v>
      </c>
      <c r="EC451">
        <f>IFERROR(VLOOKUP($B451,'Raw Stats'!$S$3:$AH$528,16,FALSE),0)</f>
        <v>0</v>
      </c>
    </row>
    <row r="452" spans="1:133" x14ac:dyDescent="0.2">
      <c r="A452">
        <f>IFERROR(VLOOKUP(B452,Sheet2!$W$1:$X$300,2,FALSE),301)</f>
        <v>301</v>
      </c>
      <c r="B452" t="s">
        <v>344</v>
      </c>
      <c r="C452">
        <f t="shared" si="35"/>
        <v>0.38118368983381373</v>
      </c>
      <c r="D452">
        <f t="shared" si="36"/>
        <v>0.51636520131539598</v>
      </c>
      <c r="E452">
        <f t="shared" si="37"/>
        <v>0.59178254387491513</v>
      </c>
      <c r="F452">
        <f t="shared" si="38"/>
        <v>0.73206899408263837</v>
      </c>
      <c r="G452">
        <f t="shared" si="39"/>
        <v>0.57410657226177231</v>
      </c>
      <c r="J452">
        <f>BS452*'Value Calculations'!$D$3</f>
        <v>1.6309417145041516</v>
      </c>
      <c r="K452">
        <f>BT452*'Value Calculations'!$D$4</f>
        <v>1.9536762242678996</v>
      </c>
      <c r="L452">
        <f>BU452*'Value Calculations'!$D$5</f>
        <v>2.6533810505292155</v>
      </c>
      <c r="M452">
        <f>BV452*'Value Calculations'!$D$6</f>
        <v>-1.1255843872742657</v>
      </c>
      <c r="N452">
        <f>BW452*'Value Calculations'!$D$7</f>
        <v>3.6911648362928977</v>
      </c>
      <c r="O452">
        <f>BX452*'Value Calculations'!$D$8</f>
        <v>7.1172538822974394</v>
      </c>
      <c r="P452">
        <f>BY452*'Value Calculations'!$D$9</f>
        <v>5.1640528008381859</v>
      </c>
      <c r="Q452">
        <f>BZ452*'Value Calculations'!$D$10</f>
        <v>0.36531647407620471</v>
      </c>
      <c r="R452">
        <f>CA452*'Value Calculations'!$D$11</f>
        <v>0.9907141480249374</v>
      </c>
      <c r="S452">
        <f>CB452*'Value Calculations'!$D$12</f>
        <v>0.81388273958941404</v>
      </c>
      <c r="T452">
        <f>CC452*'Value Calculations'!$D$13</f>
        <v>4.952793564556135</v>
      </c>
      <c r="V452">
        <f>CF452*'Value Calculations'!$D$3</f>
        <v>5.300560572138493</v>
      </c>
      <c r="W452">
        <f>CG452*'Value Calculations'!$D$4</f>
        <v>4.2329651525804488</v>
      </c>
      <c r="X452">
        <f>CH452*'Value Calculations'!$D$5</f>
        <v>6.8987907313759607</v>
      </c>
      <c r="Y452">
        <f>CI452*'Value Calculations'!$D$6</f>
        <v>0.12506493191936285</v>
      </c>
      <c r="Z452">
        <f>CJ452*'Value Calculations'!$D$7</f>
        <v>4.0427043445112689</v>
      </c>
      <c r="AA452">
        <f>CK452*'Value Calculations'!$D$8</f>
        <v>7.6923855091497577</v>
      </c>
      <c r="AB452">
        <f>CL452*'Value Calculations'!$D$9</f>
        <v>4.9121477861631524</v>
      </c>
      <c r="AC452">
        <f>CM452*'Value Calculations'!$D$10</f>
        <v>0</v>
      </c>
      <c r="AD452">
        <f>CN452*'Value Calculations'!$D$11</f>
        <v>0</v>
      </c>
      <c r="AE452">
        <f>CO452*'Value Calculations'!$D$12</f>
        <v>0.81388273958941404</v>
      </c>
      <c r="AF452">
        <f>CP452*'Value Calculations'!$D$13</f>
        <v>8.3234447404346152</v>
      </c>
      <c r="AH452">
        <f>CS452*'Value Calculations'!$D$3</f>
        <v>0.8154708572520758</v>
      </c>
      <c r="AI452">
        <f>CT452*'Value Calculations'!$D$4</f>
        <v>2.2792889283125497</v>
      </c>
      <c r="AJ452">
        <f>CU452*'Value Calculations'!$D$5</f>
        <v>2.3880429454762941</v>
      </c>
      <c r="AK452">
        <f>CV452*'Value Calculations'!$D$6</f>
        <v>-0.37519479575808856</v>
      </c>
      <c r="AL452">
        <f>CW452*'Value Calculations'!$D$7</f>
        <v>1.0546185246551136</v>
      </c>
      <c r="AM452">
        <f>CX452*'Value Calculations'!$D$8</f>
        <v>2.2286350540527335</v>
      </c>
      <c r="AN452">
        <f>CY452*'Value Calculations'!$D$9</f>
        <v>1.1335725660376506</v>
      </c>
      <c r="AO452">
        <f>CZ452*'Value Calculations'!$D$10</f>
        <v>0</v>
      </c>
      <c r="AP452">
        <f>DA452*'Value Calculations'!$D$11</f>
        <v>1.9814282960498748</v>
      </c>
      <c r="AQ452">
        <f>DB452*'Value Calculations'!$D$12</f>
        <v>0</v>
      </c>
      <c r="AR452">
        <f>DC452*'Value Calculations'!$D$13</f>
        <v>1.5133535891699301</v>
      </c>
      <c r="AT452">
        <f>DF452*'Value Calculations'!$D$3</f>
        <v>6.9315022866426439</v>
      </c>
      <c r="AU452">
        <f>DG452*'Value Calculations'!$D$4</f>
        <v>8.7915430092055473</v>
      </c>
      <c r="AV452">
        <f>DH452*'Value Calculations'!$D$5</f>
        <v>11.674876622328547</v>
      </c>
      <c r="AW452">
        <f>DI452*'Value Calculations'!$D$6</f>
        <v>0.87545452343553998</v>
      </c>
      <c r="AX452">
        <f>DJ452*'Value Calculations'!$D$7</f>
        <v>2.9880858198561553</v>
      </c>
      <c r="AY452">
        <f>DK452*'Value Calculations'!$D$8</f>
        <v>7.3329282423670588</v>
      </c>
      <c r="AZ452">
        <f>DL452*'Value Calculations'!$D$9</f>
        <v>5.1640528008381859</v>
      </c>
      <c r="BA452">
        <f>DM452*'Value Calculations'!$D$10</f>
        <v>2.1918988444572283</v>
      </c>
      <c r="BB452">
        <f>DN452*'Value Calculations'!$D$11</f>
        <v>4.9535707401246869</v>
      </c>
      <c r="BC452">
        <f>DO452*'Value Calculations'!$D$12</f>
        <v>1.6277654791788281</v>
      </c>
      <c r="BD452">
        <f>DP452*'Value Calculations'!$D$13</f>
        <v>7.4979791463419261</v>
      </c>
      <c r="BF452">
        <f>DS452*'Value Calculations'!$D$3</f>
        <v>5.300560572138493</v>
      </c>
      <c r="BG452">
        <f>DT452*'Value Calculations'!$D$4</f>
        <v>5.5354159687590485</v>
      </c>
      <c r="BH452">
        <f>DU452*'Value Calculations'!$D$5</f>
        <v>7.960143151587646</v>
      </c>
      <c r="BI452">
        <f>DV452*'Value Calculations'!$D$6</f>
        <v>-1.3757142511129914</v>
      </c>
      <c r="BJ452">
        <f>DW452*'Value Calculations'!$D$7</f>
        <v>4.657898483893419</v>
      </c>
      <c r="BK452">
        <f>DX452*'Value Calculations'!$D$8</f>
        <v>7.6204940557932179</v>
      </c>
      <c r="BL452">
        <f>DY452*'Value Calculations'!$D$9</f>
        <v>4.0304802348005353</v>
      </c>
      <c r="BM452">
        <f>DZ452*'Value Calculations'!$D$10</f>
        <v>1.0959494222286141</v>
      </c>
      <c r="BN452">
        <f>EA452*'Value Calculations'!$D$11</f>
        <v>0.9907141480249374</v>
      </c>
      <c r="BO452">
        <f>EB452*'Value Calculations'!$D$12</f>
        <v>1.6277654791788281</v>
      </c>
      <c r="BP452">
        <f>EC452*'Value Calculations'!$D$13</f>
        <v>7.9107119433882715</v>
      </c>
      <c r="BR452">
        <f>IFERROR(VLOOKUP($B452,'Raw Stats'!$CM$3:$DC$884,3,FALSE),0)</f>
        <v>74</v>
      </c>
      <c r="BS452">
        <f>IFERROR(VLOOKUP($B452,'Raw Stats'!$CM$3:$DC$884,4,FALSE),0)</f>
        <v>4</v>
      </c>
      <c r="BT452">
        <f>IFERROR(VLOOKUP($B452,'Raw Stats'!$CM$3:$DC$884,5,FALSE),0)</f>
        <v>6</v>
      </c>
      <c r="BU452">
        <f>IFERROR(VLOOKUP($B452,'Raw Stats'!$CM$3:$DC$884,6,FALSE),0)</f>
        <v>10</v>
      </c>
      <c r="BV452">
        <f>IFERROR(VLOOKUP($B452,'Raw Stats'!$CM$3:$DC$884,7,FALSE),0)</f>
        <v>-9</v>
      </c>
      <c r="BW452">
        <f>IFERROR(VLOOKUP($B452,'Raw Stats'!$CM$3:$DC$884,8,FALSE),0)</f>
        <v>42</v>
      </c>
      <c r="BX452">
        <f>IFERROR(VLOOKUP($B452,'Raw Stats'!$CM$3:$DC$884,9,FALSE),0)</f>
        <v>99</v>
      </c>
      <c r="BY452">
        <f>IFERROR(VLOOKUP($B452,'Raw Stats'!$CM$3:$DC$884,10,FALSE),0)</f>
        <v>41</v>
      </c>
      <c r="BZ452">
        <f>IFERROR(VLOOKUP($B452,'Raw Stats'!$CM$3:$DC$884,11,FALSE)+VLOOKUP($B452,'Raw Stats'!$CM$3:$DC$884,12,FALSE),0)</f>
        <v>1</v>
      </c>
      <c r="CA452">
        <f>IFERROR(VLOOKUP($B452,'Raw Stats'!$CM$3:$DC$884,13,FALSE)+VLOOKUP($B452,'Raw Stats'!$CM$3:$DC$884,14,FALSE),0)</f>
        <v>1</v>
      </c>
      <c r="CB452">
        <f>IFERROR(VLOOKUP($B452,'Raw Stats'!$CM$3:$DC$884,15,FALSE),0)</f>
        <v>1</v>
      </c>
      <c r="CC452">
        <f>IFERROR(VLOOKUP($B452,'Raw Stats'!$CM$3:$DC$884,16,FALSE),0)</f>
        <v>72</v>
      </c>
      <c r="CE452">
        <f>IFERROR(VLOOKUP($B452,'Raw Stats'!$BU$3:$CJ$528,3,FALSE),0)</f>
        <v>82</v>
      </c>
      <c r="CF452">
        <f>IFERROR(VLOOKUP($B452,'Raw Stats'!$BU$3:$CJ$528,4,FALSE),0)</f>
        <v>13</v>
      </c>
      <c r="CG452">
        <f>IFERROR(VLOOKUP($B452,'Raw Stats'!$BU$3:$CJ$5288,5,FALSE),0)</f>
        <v>13</v>
      </c>
      <c r="CH452">
        <f>IFERROR(VLOOKUP($B452,'Raw Stats'!$BU$3:$CJ$528,6,FALSE),0)</f>
        <v>26</v>
      </c>
      <c r="CI452">
        <f>IFERROR(VLOOKUP($B452,'Raw Stats'!$BU$3:$CJ$528,7,FALSE),0)</f>
        <v>1</v>
      </c>
      <c r="CJ452">
        <f>IFERROR(VLOOKUP($B452,'Raw Stats'!$BU$3:$CJ$528,8,FALSE),0)</f>
        <v>46</v>
      </c>
      <c r="CK452">
        <f>IFERROR(VLOOKUP($B452,'Raw Stats'!$BU$3:$CJ$528,9,FALSE),0)</f>
        <v>107</v>
      </c>
      <c r="CL452">
        <f>IFERROR(VLOOKUP($B452,'Raw Stats'!$BU$3:$CJ$528,10,FALSE),0)</f>
        <v>39</v>
      </c>
      <c r="CM452">
        <f>IFERROR(VLOOKUP($B452,'Raw Stats'!$BU$3:$CJ$528,11,FALSE)+VLOOKUP($B452,'Raw Stats'!$BU$3:$CJ$528,12,FALSE),0)</f>
        <v>0</v>
      </c>
      <c r="CN452">
        <f>IFERROR(VLOOKUP($B452,'Raw Stats'!$BU$3:$CJ$528,13,FALSE)+VLOOKUP($B452,'Raw Stats'!$BU$3:$CJ$528,14,FALSE),0)</f>
        <v>0</v>
      </c>
      <c r="CO452">
        <f>IFERROR(VLOOKUP($B452,'Raw Stats'!$BU$3:$CJ$528,15,FALSE),0)</f>
        <v>1</v>
      </c>
      <c r="CP452">
        <f>IFERROR(VLOOKUP($B452,'Raw Stats'!$BU$3:$CJ$528,16,FALSE),0)</f>
        <v>121</v>
      </c>
      <c r="CR452">
        <f>IFERROR(VLOOKUP($B452,'Raw Stats'!$BC$3:$BR$528,3,FALSE),0)</f>
        <v>22</v>
      </c>
      <c r="CS452">
        <f>IFERROR(VLOOKUP($B452,'Raw Stats'!$BC$3:$BR$528,4,FALSE),0)</f>
        <v>2</v>
      </c>
      <c r="CT452">
        <f>IFERROR(VLOOKUP($B452,'Raw Stats'!$BC$3:$BR$5288,5,FALSE),0)</f>
        <v>7</v>
      </c>
      <c r="CU452">
        <f>IFERROR(VLOOKUP($B452,'Raw Stats'!$BC$3:$BR$52888,6,FALSE),0)</f>
        <v>9</v>
      </c>
      <c r="CV452">
        <f>IFERROR(VLOOKUP($B452,'Raw Stats'!$BC$3:$BR$5288,7,FALSE),0)</f>
        <v>-3</v>
      </c>
      <c r="CW452">
        <f>IFERROR(VLOOKUP($B452,'Raw Stats'!$BC$3:$BR$5288,8,FALSE),0)</f>
        <v>12</v>
      </c>
      <c r="CX452">
        <f>IFERROR(VLOOKUP($B452,'Raw Stats'!$BC$3:$BR$5288,9,FALSE),0)</f>
        <v>31</v>
      </c>
      <c r="CY452">
        <f>IFERROR(VLOOKUP($B452,'Raw Stats'!$BC$3:$BR$5288,10,FALSE),0)</f>
        <v>9</v>
      </c>
      <c r="CZ452">
        <f>IFERROR(VLOOKUP($B452,'Raw Stats'!$BC$3:$BR$5288,11,FALSE)+VLOOKUP($B452,'Raw Stats'!$BC$3:$BR$5288,12,FALSE),0)</f>
        <v>0</v>
      </c>
      <c r="DA452">
        <f>IFERROR(VLOOKUP($B452,'Raw Stats'!$BC$3:$BR$5288,13,FALSE)+VLOOKUP($B452,'Raw Stats'!$BC$3:$BR$5288,14,FALSE),0)</f>
        <v>2</v>
      </c>
      <c r="DB452">
        <f>IFERROR(VLOOKUP($B452,'Raw Stats'!$BC$3:$BR$5288,15,FALSE),0)</f>
        <v>0</v>
      </c>
      <c r="DC452">
        <f>IFERROR(VLOOKUP($B452,'Raw Stats'!$BC$3:$BR$5288,16,FALSE),0)</f>
        <v>22</v>
      </c>
      <c r="DE452">
        <f>IFERROR(VLOOKUP($B452,'Raw Stats'!$AK$3:$AZ$528,3,FALSE),0)</f>
        <v>82</v>
      </c>
      <c r="DF452">
        <f>IFERROR(VLOOKUP($B452,'Raw Stats'!$AK$3:$AZ$528,4,FALSE),0)</f>
        <v>17</v>
      </c>
      <c r="DG452">
        <f>IFERROR(VLOOKUP($B452,'Raw Stats'!$AK$3:$AZ$528,5,FALSE),0)</f>
        <v>27</v>
      </c>
      <c r="DH452">
        <f>IFERROR(VLOOKUP($B452,'Raw Stats'!$AK$3:$AZ$528,6,FALSE),0)</f>
        <v>44</v>
      </c>
      <c r="DI452">
        <f>IFERROR(VLOOKUP($B452,'Raw Stats'!$AK$3:$AZ$528,7,FALSE),0)</f>
        <v>7</v>
      </c>
      <c r="DJ452">
        <f>IFERROR(VLOOKUP($B452,'Raw Stats'!$AK$3:$AZ$528,8,FALSE),0)</f>
        <v>34</v>
      </c>
      <c r="DK452">
        <f>IFERROR(VLOOKUP($B452,'Raw Stats'!$AK$3:$AZ$528,9,FALSE),0)</f>
        <v>102</v>
      </c>
      <c r="DL452">
        <f>IFERROR(VLOOKUP($B452,'Raw Stats'!$AK$3:$AZ$528,10,FALSE),0)</f>
        <v>41</v>
      </c>
      <c r="DM452">
        <f>IFERROR(VLOOKUP($B452,'Raw Stats'!$AK$3:$AZ$528,11,FALSE)+VLOOKUP($B452,'Raw Stats'!$AK$3:$AZ$528,12,FALSE),0)</f>
        <v>6</v>
      </c>
      <c r="DN452">
        <f>IFERROR(VLOOKUP($B452,'Raw Stats'!$AK$3:$AZ$528,13,FALSE)+VLOOKUP($B452,'Raw Stats'!$AK$3:$AZ$528,14,FALSE),0)</f>
        <v>5</v>
      </c>
      <c r="DO452">
        <f>IFERROR(VLOOKUP($B452,'Raw Stats'!$AK$3:$AZ$528,15,FALSE),0)</f>
        <v>2</v>
      </c>
      <c r="DP452">
        <f>IFERROR(VLOOKUP($B452,'Raw Stats'!$AK$3:$AZ$528,16,FALSE),0)</f>
        <v>109</v>
      </c>
      <c r="DR452">
        <f>IFERROR(VLOOKUP($B452,'Raw Stats'!$S$3:$AH$528,3,FALSE),0)</f>
        <v>79</v>
      </c>
      <c r="DS452">
        <f>IFERROR(VLOOKUP($B452,'Raw Stats'!$S$3:$AH$528,4,FALSE),0)</f>
        <v>13</v>
      </c>
      <c r="DT452">
        <f>IFERROR(VLOOKUP($B452,'Raw Stats'!$S$3:$AH$528,5,FALSE),0)</f>
        <v>17</v>
      </c>
      <c r="DU452">
        <f>IFERROR(VLOOKUP($B452,'Raw Stats'!$S$3:$AH$528,6,FALSE),0)</f>
        <v>30</v>
      </c>
      <c r="DV452">
        <f>IFERROR(VLOOKUP($B452,'Raw Stats'!$S$3:$AH$528,7,FALSE),0)</f>
        <v>-11</v>
      </c>
      <c r="DW452">
        <f>IFERROR(VLOOKUP($B452,'Raw Stats'!$S$3:$AH$528,8,FALSE),0)</f>
        <v>53</v>
      </c>
      <c r="DX452">
        <f>IFERROR(VLOOKUP($B452,'Raw Stats'!$S$3:$AH$528,9,FALSE),0)</f>
        <v>106</v>
      </c>
      <c r="DY452">
        <f>IFERROR(VLOOKUP($B452,'Raw Stats'!$S$3:$AH$528,10,FALSE),0)</f>
        <v>32</v>
      </c>
      <c r="DZ452">
        <f>IFERROR(VLOOKUP($B452,'Raw Stats'!$S$3:$AH$528,11,FALSE)+VLOOKUP($B452,'Raw Stats'!$S$3:$AH$528,12,FALSE),0)</f>
        <v>3</v>
      </c>
      <c r="EA452">
        <f>IFERROR(VLOOKUP($B452,'Raw Stats'!$S$3:$AH$528,13,FALSE)+VLOOKUP($B452,'Raw Stats'!$S$3:$AH$528,14,FALSE),0)</f>
        <v>1</v>
      </c>
      <c r="EB452">
        <f>IFERROR(VLOOKUP($B452,'Raw Stats'!$S$3:$AH$528,15,FALSE),0)</f>
        <v>2</v>
      </c>
      <c r="EC452">
        <f>IFERROR(VLOOKUP($B452,'Raw Stats'!$S$3:$AH$528,16,FALSE),0)</f>
        <v>115</v>
      </c>
    </row>
    <row r="453" spans="1:133" x14ac:dyDescent="0.2">
      <c r="A453">
        <f>IFERROR(VLOOKUP(B453,Sheet2!$W$1:$X$300,2,FALSE),301)</f>
        <v>301</v>
      </c>
      <c r="B453" t="s">
        <v>351</v>
      </c>
      <c r="C453">
        <f t="shared" si="35"/>
        <v>0.37866374351428062</v>
      </c>
      <c r="D453">
        <f t="shared" si="36"/>
        <v>0.50294248746024628</v>
      </c>
      <c r="E453">
        <f t="shared" si="37"/>
        <v>0.44273280462651493</v>
      </c>
      <c r="F453">
        <f t="shared" si="38"/>
        <v>0.47673958413393652</v>
      </c>
      <c r="G453">
        <f t="shared" si="39"/>
        <v>0</v>
      </c>
      <c r="J453">
        <f>BS453*'Value Calculations'!$D$3</f>
        <v>2.8541480003822652</v>
      </c>
      <c r="K453">
        <f>BT453*'Value Calculations'!$D$4</f>
        <v>3.2561270404464993</v>
      </c>
      <c r="L453">
        <f>BU453*'Value Calculations'!$D$5</f>
        <v>4.5107477858996665</v>
      </c>
      <c r="M453">
        <f>BV453*'Value Calculations'!$D$6</f>
        <v>-0.62532465959681427</v>
      </c>
      <c r="N453">
        <f>BW453*'Value Calculations'!$D$7</f>
        <v>2.8123160657469697</v>
      </c>
      <c r="O453">
        <f>BX453*'Value Calculations'!$D$8</f>
        <v>2.084852147339654</v>
      </c>
      <c r="P453">
        <f>BY453*'Value Calculations'!$D$9</f>
        <v>6.2976253668758364</v>
      </c>
      <c r="Q453">
        <f>BZ453*'Value Calculations'!$D$10</f>
        <v>0</v>
      </c>
      <c r="R453">
        <f>CA453*'Value Calculations'!$D$11</f>
        <v>0</v>
      </c>
      <c r="S453">
        <f>CB453*'Value Calculations'!$D$12</f>
        <v>0.81388273958941404</v>
      </c>
      <c r="T453">
        <f>CC453*'Value Calculations'!$D$13</f>
        <v>8.6673887379732371</v>
      </c>
      <c r="V453">
        <f>CF453*'Value Calculations'!$D$3</f>
        <v>3.2618834290083032</v>
      </c>
      <c r="W453">
        <f>CG453*'Value Calculations'!$D$4</f>
        <v>6.5122540808929985</v>
      </c>
      <c r="X453">
        <f>CH453*'Value Calculations'!$D$5</f>
        <v>7.4294669414818033</v>
      </c>
      <c r="Y453">
        <f>CI453*'Value Calculations'!$D$6</f>
        <v>0.75038959151617712</v>
      </c>
      <c r="Z453">
        <f>CJ453*'Value Calculations'!$D$7</f>
        <v>3.1638555739653409</v>
      </c>
      <c r="AA453">
        <f>CK453*'Value Calculations'!$D$8</f>
        <v>1.5816119738438754</v>
      </c>
      <c r="AB453">
        <f>CL453*'Value Calculations'!$D$9</f>
        <v>8.816675513626171</v>
      </c>
      <c r="AC453">
        <f>CM453*'Value Calculations'!$D$10</f>
        <v>0</v>
      </c>
      <c r="AD453">
        <f>CN453*'Value Calculations'!$D$11</f>
        <v>0.9907141480249374</v>
      </c>
      <c r="AE453">
        <f>CO453*'Value Calculations'!$D$12</f>
        <v>1.6277654791788281</v>
      </c>
      <c r="AF453">
        <f>CP453*'Value Calculations'!$D$13</f>
        <v>6.6037247527415133</v>
      </c>
      <c r="AH453">
        <f>CS453*'Value Calculations'!$D$3</f>
        <v>1.6309417145041516</v>
      </c>
      <c r="AI453">
        <f>CT453*'Value Calculations'!$D$4</f>
        <v>2.9305143364018491</v>
      </c>
      <c r="AJ453">
        <f>CU453*'Value Calculations'!$D$5</f>
        <v>3.4493953656879803</v>
      </c>
      <c r="AK453">
        <f>CV453*'Value Calculations'!$D$6</f>
        <v>0.37519479575808856</v>
      </c>
      <c r="AL453">
        <f>CW453*'Value Calculations'!$D$7</f>
        <v>2.1092370493102273</v>
      </c>
      <c r="AM453">
        <f>CX453*'Value Calculations'!$D$8</f>
        <v>0.8626974402784775</v>
      </c>
      <c r="AN453">
        <f>CY453*'Value Calculations'!$D$9</f>
        <v>3.6526227127879851</v>
      </c>
      <c r="AO453">
        <f>CZ453*'Value Calculations'!$D$10</f>
        <v>0.73063294815240942</v>
      </c>
      <c r="AP453">
        <f>DA453*'Value Calculations'!$D$11</f>
        <v>0</v>
      </c>
      <c r="AQ453">
        <f>DB453*'Value Calculations'!$D$12</f>
        <v>1.6277654791788281</v>
      </c>
      <c r="AR453">
        <f>DC453*'Value Calculations'!$D$13</f>
        <v>3.4394399753862048</v>
      </c>
      <c r="AT453">
        <f>DF453*'Value Calculations'!$D$3</f>
        <v>3.6696188576343411</v>
      </c>
      <c r="AU453">
        <f>DG453*'Value Calculations'!$D$4</f>
        <v>5.5354159687590485</v>
      </c>
      <c r="AV453">
        <f>DH453*'Value Calculations'!$D$5</f>
        <v>6.8987907313759607</v>
      </c>
      <c r="AW453">
        <f>DI453*'Value Calculations'!$D$6</f>
        <v>1.3757142511129914</v>
      </c>
      <c r="AX453">
        <f>DJ453*'Value Calculations'!$D$7</f>
        <v>1.9334672952010417</v>
      </c>
      <c r="AY453">
        <f>DK453*'Value Calculations'!$D$8</f>
        <v>1.8691777872700346</v>
      </c>
      <c r="AZ453">
        <f>DL453*'Value Calculations'!$D$9</f>
        <v>4.5342902641506022</v>
      </c>
      <c r="BA453">
        <f>DM453*'Value Calculations'!$D$10</f>
        <v>1.0959494222286141</v>
      </c>
      <c r="BB453">
        <f>DN453*'Value Calculations'!$D$11</f>
        <v>0</v>
      </c>
      <c r="BC453">
        <f>DO453*'Value Calculations'!$D$12</f>
        <v>0.81388273958941404</v>
      </c>
      <c r="BD453">
        <f>DP453*'Value Calculations'!$D$13</f>
        <v>6.1222031561874442</v>
      </c>
      <c r="BF453">
        <f>DS453*'Value Calculations'!$D$3</f>
        <v>0</v>
      </c>
      <c r="BG453">
        <f>DT453*'Value Calculations'!$D$4</f>
        <v>0</v>
      </c>
      <c r="BH453">
        <f>DU453*'Value Calculations'!$D$5</f>
        <v>0</v>
      </c>
      <c r="BI453">
        <f>DV453*'Value Calculations'!$D$6</f>
        <v>0</v>
      </c>
      <c r="BJ453">
        <f>DW453*'Value Calculations'!$D$7</f>
        <v>0</v>
      </c>
      <c r="BK453">
        <f>DX453*'Value Calculations'!$D$8</f>
        <v>0</v>
      </c>
      <c r="BL453">
        <f>DY453*'Value Calculations'!$D$9</f>
        <v>0</v>
      </c>
      <c r="BM453">
        <f>DZ453*'Value Calculations'!$D$10</f>
        <v>0</v>
      </c>
      <c r="BN453">
        <f>EA453*'Value Calculations'!$D$11</f>
        <v>0</v>
      </c>
      <c r="BO453">
        <f>EB453*'Value Calculations'!$D$12</f>
        <v>0</v>
      </c>
      <c r="BP453">
        <f>EC453*'Value Calculations'!$D$13</f>
        <v>0</v>
      </c>
      <c r="BR453">
        <f>IFERROR(VLOOKUP($B453,'Raw Stats'!$CM$3:$DC$884,3,FALSE),0)</f>
        <v>81</v>
      </c>
      <c r="BS453">
        <f>IFERROR(VLOOKUP($B453,'Raw Stats'!$CM$3:$DC$884,4,FALSE),0)</f>
        <v>7</v>
      </c>
      <c r="BT453">
        <f>IFERROR(VLOOKUP($B453,'Raw Stats'!$CM$3:$DC$884,5,FALSE),0)</f>
        <v>10</v>
      </c>
      <c r="BU453">
        <f>IFERROR(VLOOKUP($B453,'Raw Stats'!$CM$3:$DC$884,6,FALSE),0)</f>
        <v>17</v>
      </c>
      <c r="BV453">
        <f>IFERROR(VLOOKUP($B453,'Raw Stats'!$CM$3:$DC$884,7,FALSE),0)</f>
        <v>-5</v>
      </c>
      <c r="BW453">
        <f>IFERROR(VLOOKUP($B453,'Raw Stats'!$CM$3:$DC$884,8,FALSE),0)</f>
        <v>32</v>
      </c>
      <c r="BX453">
        <f>IFERROR(VLOOKUP($B453,'Raw Stats'!$CM$3:$DC$884,9,FALSE),0)</f>
        <v>29</v>
      </c>
      <c r="BY453">
        <f>IFERROR(VLOOKUP($B453,'Raw Stats'!$CM$3:$DC$884,10,FALSE),0)</f>
        <v>50</v>
      </c>
      <c r="BZ453">
        <f>IFERROR(VLOOKUP($B453,'Raw Stats'!$CM$3:$DC$884,11,FALSE)+VLOOKUP($B453,'Raw Stats'!$CM$3:$DC$884,12,FALSE),0)</f>
        <v>0</v>
      </c>
      <c r="CA453">
        <f>IFERROR(VLOOKUP($B453,'Raw Stats'!$CM$3:$DC$884,13,FALSE)+VLOOKUP($B453,'Raw Stats'!$CM$3:$DC$884,14,FALSE),0)</f>
        <v>0</v>
      </c>
      <c r="CB453">
        <f>IFERROR(VLOOKUP($B453,'Raw Stats'!$CM$3:$DC$884,15,FALSE),0)</f>
        <v>1</v>
      </c>
      <c r="CC453">
        <f>IFERROR(VLOOKUP($B453,'Raw Stats'!$CM$3:$DC$884,16,FALSE),0)</f>
        <v>126</v>
      </c>
      <c r="CE453">
        <f>IFERROR(VLOOKUP($B453,'Raw Stats'!$BU$3:$CJ$528,3,FALSE),0)</f>
        <v>81</v>
      </c>
      <c r="CF453">
        <f>IFERROR(VLOOKUP($B453,'Raw Stats'!$BU$3:$CJ$528,4,FALSE),0)</f>
        <v>8</v>
      </c>
      <c r="CG453">
        <f>IFERROR(VLOOKUP($B453,'Raw Stats'!$BU$3:$CJ$5288,5,FALSE),0)</f>
        <v>20</v>
      </c>
      <c r="CH453">
        <f>IFERROR(VLOOKUP($B453,'Raw Stats'!$BU$3:$CJ$528,6,FALSE),0)</f>
        <v>28</v>
      </c>
      <c r="CI453">
        <f>IFERROR(VLOOKUP($B453,'Raw Stats'!$BU$3:$CJ$528,7,FALSE),0)</f>
        <v>6</v>
      </c>
      <c r="CJ453">
        <f>IFERROR(VLOOKUP($B453,'Raw Stats'!$BU$3:$CJ$528,8,FALSE),0)</f>
        <v>36</v>
      </c>
      <c r="CK453">
        <f>IFERROR(VLOOKUP($B453,'Raw Stats'!$BU$3:$CJ$528,9,FALSE),0)</f>
        <v>22</v>
      </c>
      <c r="CL453">
        <f>IFERROR(VLOOKUP($B453,'Raw Stats'!$BU$3:$CJ$528,10,FALSE),0)</f>
        <v>70</v>
      </c>
      <c r="CM453">
        <f>IFERROR(VLOOKUP($B453,'Raw Stats'!$BU$3:$CJ$528,11,FALSE)+VLOOKUP($B453,'Raw Stats'!$BU$3:$CJ$528,12,FALSE),0)</f>
        <v>0</v>
      </c>
      <c r="CN453">
        <f>IFERROR(VLOOKUP($B453,'Raw Stats'!$BU$3:$CJ$528,13,FALSE)+VLOOKUP($B453,'Raw Stats'!$BU$3:$CJ$528,14,FALSE),0)</f>
        <v>1</v>
      </c>
      <c r="CO453">
        <f>IFERROR(VLOOKUP($B453,'Raw Stats'!$BU$3:$CJ$528,15,FALSE),0)</f>
        <v>2</v>
      </c>
      <c r="CP453">
        <f>IFERROR(VLOOKUP($B453,'Raw Stats'!$BU$3:$CJ$528,16,FALSE),0)</f>
        <v>96</v>
      </c>
      <c r="CR453">
        <f>IFERROR(VLOOKUP($B453,'Raw Stats'!$BC$3:$BR$528,3,FALSE),0)</f>
        <v>47</v>
      </c>
      <c r="CS453">
        <f>IFERROR(VLOOKUP($B453,'Raw Stats'!$BC$3:$BR$528,4,FALSE),0)</f>
        <v>4</v>
      </c>
      <c r="CT453">
        <f>IFERROR(VLOOKUP($B453,'Raw Stats'!$BC$3:$BR$5288,5,FALSE),0)</f>
        <v>9</v>
      </c>
      <c r="CU453">
        <f>IFERROR(VLOOKUP($B453,'Raw Stats'!$BC$3:$BR$52888,6,FALSE),0)</f>
        <v>13</v>
      </c>
      <c r="CV453">
        <f>IFERROR(VLOOKUP($B453,'Raw Stats'!$BC$3:$BR$5288,7,FALSE),0)</f>
        <v>3</v>
      </c>
      <c r="CW453">
        <f>IFERROR(VLOOKUP($B453,'Raw Stats'!$BC$3:$BR$5288,8,FALSE),0)</f>
        <v>24</v>
      </c>
      <c r="CX453">
        <f>IFERROR(VLOOKUP($B453,'Raw Stats'!$BC$3:$BR$5288,9,FALSE),0)</f>
        <v>12</v>
      </c>
      <c r="CY453">
        <f>IFERROR(VLOOKUP($B453,'Raw Stats'!$BC$3:$BR$5288,10,FALSE),0)</f>
        <v>29</v>
      </c>
      <c r="CZ453">
        <f>IFERROR(VLOOKUP($B453,'Raw Stats'!$BC$3:$BR$5288,11,FALSE)+VLOOKUP($B453,'Raw Stats'!$BC$3:$BR$5288,12,FALSE),0)</f>
        <v>2</v>
      </c>
      <c r="DA453">
        <f>IFERROR(VLOOKUP($B453,'Raw Stats'!$BC$3:$BR$5288,13,FALSE)+VLOOKUP($B453,'Raw Stats'!$BC$3:$BR$5288,14,FALSE),0)</f>
        <v>0</v>
      </c>
      <c r="DB453">
        <f>IFERROR(VLOOKUP($B453,'Raw Stats'!$BC$3:$BR$5288,15,FALSE),0)</f>
        <v>2</v>
      </c>
      <c r="DC453">
        <f>IFERROR(VLOOKUP($B453,'Raw Stats'!$BC$3:$BR$5288,16,FALSE),0)</f>
        <v>50</v>
      </c>
      <c r="DE453">
        <f>IFERROR(VLOOKUP($B453,'Raw Stats'!$AK$3:$AZ$528,3,FALSE),0)</f>
        <v>71</v>
      </c>
      <c r="DF453">
        <f>IFERROR(VLOOKUP($B453,'Raw Stats'!$AK$3:$AZ$528,4,FALSE),0)</f>
        <v>9</v>
      </c>
      <c r="DG453">
        <f>IFERROR(VLOOKUP($B453,'Raw Stats'!$AK$3:$AZ$528,5,FALSE),0)</f>
        <v>17</v>
      </c>
      <c r="DH453">
        <f>IFERROR(VLOOKUP($B453,'Raw Stats'!$AK$3:$AZ$528,6,FALSE),0)</f>
        <v>26</v>
      </c>
      <c r="DI453">
        <f>IFERROR(VLOOKUP($B453,'Raw Stats'!$AK$3:$AZ$528,7,FALSE),0)</f>
        <v>11</v>
      </c>
      <c r="DJ453">
        <f>IFERROR(VLOOKUP($B453,'Raw Stats'!$AK$3:$AZ$528,8,FALSE),0)</f>
        <v>22</v>
      </c>
      <c r="DK453">
        <f>IFERROR(VLOOKUP($B453,'Raw Stats'!$AK$3:$AZ$528,9,FALSE),0)</f>
        <v>26</v>
      </c>
      <c r="DL453">
        <f>IFERROR(VLOOKUP($B453,'Raw Stats'!$AK$3:$AZ$528,10,FALSE),0)</f>
        <v>36</v>
      </c>
      <c r="DM453">
        <f>IFERROR(VLOOKUP($B453,'Raw Stats'!$AK$3:$AZ$528,11,FALSE)+VLOOKUP($B453,'Raw Stats'!$AK$3:$AZ$528,12,FALSE),0)</f>
        <v>3</v>
      </c>
      <c r="DN453">
        <f>IFERROR(VLOOKUP($B453,'Raw Stats'!$AK$3:$AZ$528,13,FALSE)+VLOOKUP($B453,'Raw Stats'!$AK$3:$AZ$528,14,FALSE),0)</f>
        <v>0</v>
      </c>
      <c r="DO453">
        <f>IFERROR(VLOOKUP($B453,'Raw Stats'!$AK$3:$AZ$528,15,FALSE),0)</f>
        <v>1</v>
      </c>
      <c r="DP453">
        <f>IFERROR(VLOOKUP($B453,'Raw Stats'!$AK$3:$AZ$528,16,FALSE),0)</f>
        <v>89</v>
      </c>
      <c r="DR453">
        <f>IFERROR(VLOOKUP($B453,'Raw Stats'!$S$3:$AH$528,3,FALSE),0)</f>
        <v>0</v>
      </c>
      <c r="DS453">
        <f>IFERROR(VLOOKUP($B453,'Raw Stats'!$S$3:$AH$528,4,FALSE),0)</f>
        <v>0</v>
      </c>
      <c r="DT453">
        <f>IFERROR(VLOOKUP($B453,'Raw Stats'!$S$3:$AH$528,5,FALSE),0)</f>
        <v>0</v>
      </c>
      <c r="DU453">
        <f>IFERROR(VLOOKUP($B453,'Raw Stats'!$S$3:$AH$528,6,FALSE),0)</f>
        <v>0</v>
      </c>
      <c r="DV453">
        <f>IFERROR(VLOOKUP($B453,'Raw Stats'!$S$3:$AH$528,7,FALSE),0)</f>
        <v>0</v>
      </c>
      <c r="DW453">
        <f>IFERROR(VLOOKUP($B453,'Raw Stats'!$S$3:$AH$528,8,FALSE),0)</f>
        <v>0</v>
      </c>
      <c r="DX453">
        <f>IFERROR(VLOOKUP($B453,'Raw Stats'!$S$3:$AH$528,9,FALSE),0)</f>
        <v>0</v>
      </c>
      <c r="DY453">
        <f>IFERROR(VLOOKUP($B453,'Raw Stats'!$S$3:$AH$528,10,FALSE),0)</f>
        <v>0</v>
      </c>
      <c r="DZ453">
        <f>IFERROR(VLOOKUP($B453,'Raw Stats'!$S$3:$AH$528,11,FALSE)+VLOOKUP($B453,'Raw Stats'!$S$3:$AH$528,12,FALSE),0)</f>
        <v>0</v>
      </c>
      <c r="EA453">
        <f>IFERROR(VLOOKUP($B453,'Raw Stats'!$S$3:$AH$528,13,FALSE)+VLOOKUP($B453,'Raw Stats'!$S$3:$AH$528,14,FALSE),0)</f>
        <v>0</v>
      </c>
      <c r="EB453">
        <f>IFERROR(VLOOKUP($B453,'Raw Stats'!$S$3:$AH$528,15,FALSE),0)</f>
        <v>0</v>
      </c>
      <c r="EC453">
        <f>IFERROR(VLOOKUP($B453,'Raw Stats'!$S$3:$AH$528,16,FALSE),0)</f>
        <v>0</v>
      </c>
    </row>
    <row r="454" spans="1:133" x14ac:dyDescent="0.2">
      <c r="A454">
        <f>IFERROR(VLOOKUP(B454,Sheet2!$W$1:$X$300,2,FALSE),301)</f>
        <v>301</v>
      </c>
      <c r="B454" t="s">
        <v>310</v>
      </c>
      <c r="C454">
        <f t="shared" si="35"/>
        <v>0.37638087464861086</v>
      </c>
      <c r="D454">
        <f t="shared" si="36"/>
        <v>0.57116191293475671</v>
      </c>
      <c r="E454">
        <f t="shared" si="37"/>
        <v>0.75307475366043286</v>
      </c>
      <c r="F454">
        <f t="shared" si="38"/>
        <v>0.52783313877891003</v>
      </c>
      <c r="G454">
        <f t="shared" si="39"/>
        <v>0.58972528516596023</v>
      </c>
      <c r="J454">
        <f>BS454*'Value Calculations'!$D$3</f>
        <v>2.8541480003822652</v>
      </c>
      <c r="K454">
        <f>BT454*'Value Calculations'!$D$4</f>
        <v>1.9536762242678996</v>
      </c>
      <c r="L454">
        <f>BU454*'Value Calculations'!$D$5</f>
        <v>3.4493953656879803</v>
      </c>
      <c r="M454">
        <f>BV454*'Value Calculations'!$D$6</f>
        <v>-1.1255843872742657</v>
      </c>
      <c r="N454">
        <f>BW454*'Value Calculations'!$D$7</f>
        <v>0</v>
      </c>
      <c r="O454">
        <f>BX454*'Value Calculations'!$D$8</f>
        <v>3.6664641211835294</v>
      </c>
      <c r="P454">
        <f>BY454*'Value Calculations'!$D$9</f>
        <v>3.0228601761004015</v>
      </c>
      <c r="Q454">
        <f>BZ454*'Value Calculations'!$D$10</f>
        <v>0.36531647407620471</v>
      </c>
      <c r="R454">
        <f>CA454*'Value Calculations'!$D$11</f>
        <v>0.9907141480249374</v>
      </c>
      <c r="S454">
        <f>CB454*'Value Calculations'!$D$12</f>
        <v>0.81388273958941404</v>
      </c>
      <c r="T454">
        <f>CC454*'Value Calculations'!$D$13</f>
        <v>4.3336943689866185</v>
      </c>
      <c r="V454">
        <f>CF454*'Value Calculations'!$D$3</f>
        <v>4.8928251435124546</v>
      </c>
      <c r="W454">
        <f>CG454*'Value Calculations'!$D$4</f>
        <v>7.1634794889822988</v>
      </c>
      <c r="X454">
        <f>CH454*'Value Calculations'!$D$5</f>
        <v>9.021495571799333</v>
      </c>
      <c r="Y454">
        <f>CI454*'Value Calculations'!$D$6</f>
        <v>0.12506493191936285</v>
      </c>
      <c r="Z454">
        <f>CJ454*'Value Calculations'!$D$7</f>
        <v>1.7576975410918561</v>
      </c>
      <c r="AA454">
        <f>CK454*'Value Calculations'!$D$8</f>
        <v>4.5291615614620069</v>
      </c>
      <c r="AB454">
        <f>CL454*'Value Calculations'!$D$9</f>
        <v>3.1488126834379182</v>
      </c>
      <c r="AC454">
        <f>CM454*'Value Calculations'!$D$10</f>
        <v>4.0184812148382516</v>
      </c>
      <c r="AD454">
        <f>CN454*'Value Calculations'!$D$11</f>
        <v>2.9721424440748123</v>
      </c>
      <c r="AE454">
        <f>CO454*'Value Calculations'!$D$12</f>
        <v>0.81388273958941404</v>
      </c>
      <c r="AF454">
        <f>CP454*'Value Calculations'!$D$13</f>
        <v>8.3922335399423389</v>
      </c>
      <c r="AH454">
        <f>CS454*'Value Calculations'!$D$3</f>
        <v>5.300560572138493</v>
      </c>
      <c r="AI454">
        <f>CT454*'Value Calculations'!$D$4</f>
        <v>4.5585778566250994</v>
      </c>
      <c r="AJ454">
        <f>CU454*'Value Calculations'!$D$5</f>
        <v>7.1641288364288815</v>
      </c>
      <c r="AK454">
        <f>CV454*'Value Calculations'!$D$6</f>
        <v>0.87545452343553998</v>
      </c>
      <c r="AL454">
        <f>CW454*'Value Calculations'!$D$7</f>
        <v>0.87884877054592803</v>
      </c>
      <c r="AM454">
        <f>CX454*'Value Calculations'!$D$8</f>
        <v>2.5880923208354325</v>
      </c>
      <c r="AN454">
        <f>CY454*'Value Calculations'!$D$9</f>
        <v>1.5114300880502007</v>
      </c>
      <c r="AO454">
        <f>CZ454*'Value Calculations'!$D$10</f>
        <v>1.8265823703810236</v>
      </c>
      <c r="AP454">
        <f>DA454*'Value Calculations'!$D$11</f>
        <v>1.9814282960498748</v>
      </c>
      <c r="AQ454">
        <f>DB454*'Value Calculations'!$D$12</f>
        <v>1.6277654791788281</v>
      </c>
      <c r="AR454">
        <f>DC454*'Value Calculations'!$D$13</f>
        <v>6.3285695547106169</v>
      </c>
      <c r="AT454">
        <f>DF454*'Value Calculations'!$D$3</f>
        <v>4.4850897148864171</v>
      </c>
      <c r="AU454">
        <f>DG454*'Value Calculations'!$D$4</f>
        <v>4.5585778566250994</v>
      </c>
      <c r="AV454">
        <f>DH454*'Value Calculations'!$D$5</f>
        <v>6.6334526263230389</v>
      </c>
      <c r="AW454">
        <f>DI454*'Value Calculations'!$D$6</f>
        <v>-1.1255843872742657</v>
      </c>
      <c r="AX454">
        <f>DJ454*'Value Calculations'!$D$7</f>
        <v>0.70307901643674242</v>
      </c>
      <c r="AY454">
        <f>DK454*'Value Calculations'!$D$8</f>
        <v>4.3134872013923875</v>
      </c>
      <c r="AZ454">
        <f>DL454*'Value Calculations'!$D$9</f>
        <v>2.3930976394128178</v>
      </c>
      <c r="BA454">
        <f>DM454*'Value Calculations'!$D$10</f>
        <v>2.9225317926096377</v>
      </c>
      <c r="BB454">
        <f>DN454*'Value Calculations'!$D$11</f>
        <v>0</v>
      </c>
      <c r="BC454">
        <f>DO454*'Value Calculations'!$D$12</f>
        <v>0</v>
      </c>
      <c r="BD454">
        <f>DP454*'Value Calculations'!$D$13</f>
        <v>7.841923143880547</v>
      </c>
      <c r="BF454">
        <f>DS454*'Value Calculations'!$D$3</f>
        <v>5.7082960007645305</v>
      </c>
      <c r="BG454">
        <f>DT454*'Value Calculations'!$D$4</f>
        <v>4.2329651525804488</v>
      </c>
      <c r="BH454">
        <f>DU454*'Value Calculations'!$D$5</f>
        <v>7.1641288364288815</v>
      </c>
      <c r="BI454">
        <f>DV454*'Value Calculations'!$D$6</f>
        <v>0.50025972767745142</v>
      </c>
      <c r="BJ454">
        <f>DW454*'Value Calculations'!$D$7</f>
        <v>1.1425034017097064</v>
      </c>
      <c r="BK454">
        <f>DX454*'Value Calculations'!$D$8</f>
        <v>3.6664641211835294</v>
      </c>
      <c r="BL454">
        <f>DY454*'Value Calculations'!$D$9</f>
        <v>1.8892876100627509</v>
      </c>
      <c r="BM454">
        <f>DZ454*'Value Calculations'!$D$10</f>
        <v>2.1918988444572283</v>
      </c>
      <c r="BN454">
        <f>EA454*'Value Calculations'!$D$11</f>
        <v>0</v>
      </c>
      <c r="BO454">
        <f>EB454*'Value Calculations'!$D$12</f>
        <v>2.441648218768242</v>
      </c>
      <c r="BP454">
        <f>EC454*'Value Calculations'!$D$13</f>
        <v>8.8049663369886844</v>
      </c>
      <c r="BR454">
        <f>IFERROR(VLOOKUP($B454,'Raw Stats'!$CM$3:$DC$884,3,FALSE),0)</f>
        <v>54</v>
      </c>
      <c r="BS454">
        <f>IFERROR(VLOOKUP($B454,'Raw Stats'!$CM$3:$DC$884,4,FALSE),0)</f>
        <v>7</v>
      </c>
      <c r="BT454">
        <f>IFERROR(VLOOKUP($B454,'Raw Stats'!$CM$3:$DC$884,5,FALSE),0)</f>
        <v>6</v>
      </c>
      <c r="BU454">
        <f>IFERROR(VLOOKUP($B454,'Raw Stats'!$CM$3:$DC$884,6,FALSE),0)</f>
        <v>13</v>
      </c>
      <c r="BV454">
        <f>IFERROR(VLOOKUP($B454,'Raw Stats'!$CM$3:$DC$884,7,FALSE),0)</f>
        <v>-9</v>
      </c>
      <c r="BW454">
        <f>IFERROR(VLOOKUP($B454,'Raw Stats'!$CM$3:$DC$884,8,FALSE),0)</f>
        <v>0</v>
      </c>
      <c r="BX454">
        <f>IFERROR(VLOOKUP($B454,'Raw Stats'!$CM$3:$DC$884,9,FALSE),0)</f>
        <v>51</v>
      </c>
      <c r="BY454">
        <f>IFERROR(VLOOKUP($B454,'Raw Stats'!$CM$3:$DC$884,10,FALSE),0)</f>
        <v>24</v>
      </c>
      <c r="BZ454">
        <f>IFERROR(VLOOKUP($B454,'Raw Stats'!$CM$3:$DC$884,11,FALSE)+VLOOKUP($B454,'Raw Stats'!$CM$3:$DC$884,12,FALSE),0)</f>
        <v>1</v>
      </c>
      <c r="CA454">
        <f>IFERROR(VLOOKUP($B454,'Raw Stats'!$CM$3:$DC$884,13,FALSE)+VLOOKUP($B454,'Raw Stats'!$CM$3:$DC$884,14,FALSE),0)</f>
        <v>1</v>
      </c>
      <c r="CB454">
        <f>IFERROR(VLOOKUP($B454,'Raw Stats'!$CM$3:$DC$884,15,FALSE),0)</f>
        <v>1</v>
      </c>
      <c r="CC454">
        <f>IFERROR(VLOOKUP($B454,'Raw Stats'!$CM$3:$DC$884,16,FALSE),0)</f>
        <v>63</v>
      </c>
      <c r="CE454">
        <f>IFERROR(VLOOKUP($B454,'Raw Stats'!$BU$3:$CJ$528,3,FALSE),0)</f>
        <v>82</v>
      </c>
      <c r="CF454">
        <f>IFERROR(VLOOKUP($B454,'Raw Stats'!$BU$3:$CJ$528,4,FALSE),0)</f>
        <v>12</v>
      </c>
      <c r="CG454">
        <f>IFERROR(VLOOKUP($B454,'Raw Stats'!$BU$3:$CJ$5288,5,FALSE),0)</f>
        <v>22</v>
      </c>
      <c r="CH454">
        <f>IFERROR(VLOOKUP($B454,'Raw Stats'!$BU$3:$CJ$528,6,FALSE),0)</f>
        <v>34</v>
      </c>
      <c r="CI454">
        <f>IFERROR(VLOOKUP($B454,'Raw Stats'!$BU$3:$CJ$528,7,FALSE),0)</f>
        <v>1</v>
      </c>
      <c r="CJ454">
        <f>IFERROR(VLOOKUP($B454,'Raw Stats'!$BU$3:$CJ$528,8,FALSE),0)</f>
        <v>20</v>
      </c>
      <c r="CK454">
        <f>IFERROR(VLOOKUP($B454,'Raw Stats'!$BU$3:$CJ$528,9,FALSE),0)</f>
        <v>63</v>
      </c>
      <c r="CL454">
        <f>IFERROR(VLOOKUP($B454,'Raw Stats'!$BU$3:$CJ$528,10,FALSE),0)</f>
        <v>25</v>
      </c>
      <c r="CM454">
        <f>IFERROR(VLOOKUP($B454,'Raw Stats'!$BU$3:$CJ$528,11,FALSE)+VLOOKUP($B454,'Raw Stats'!$BU$3:$CJ$528,12,FALSE),0)</f>
        <v>11</v>
      </c>
      <c r="CN454">
        <f>IFERROR(VLOOKUP($B454,'Raw Stats'!$BU$3:$CJ$528,13,FALSE)+VLOOKUP($B454,'Raw Stats'!$BU$3:$CJ$528,14,FALSE),0)</f>
        <v>3</v>
      </c>
      <c r="CO454">
        <f>IFERROR(VLOOKUP($B454,'Raw Stats'!$BU$3:$CJ$528,15,FALSE),0)</f>
        <v>1</v>
      </c>
      <c r="CP454">
        <f>IFERROR(VLOOKUP($B454,'Raw Stats'!$BU$3:$CJ$528,16,FALSE),0)</f>
        <v>122</v>
      </c>
      <c r="CR454">
        <f>IFERROR(VLOOKUP($B454,'Raw Stats'!$BC$3:$BR$528,3,FALSE),0)</f>
        <v>46</v>
      </c>
      <c r="CS454">
        <f>IFERROR(VLOOKUP($B454,'Raw Stats'!$BC$3:$BR$528,4,FALSE),0)</f>
        <v>13</v>
      </c>
      <c r="CT454">
        <f>IFERROR(VLOOKUP($B454,'Raw Stats'!$BC$3:$BR$5288,5,FALSE),0)</f>
        <v>14</v>
      </c>
      <c r="CU454">
        <f>IFERROR(VLOOKUP($B454,'Raw Stats'!$BC$3:$BR$52888,6,FALSE),0)</f>
        <v>27</v>
      </c>
      <c r="CV454">
        <f>IFERROR(VLOOKUP($B454,'Raw Stats'!$BC$3:$BR$5288,7,FALSE),0)</f>
        <v>7</v>
      </c>
      <c r="CW454">
        <f>IFERROR(VLOOKUP($B454,'Raw Stats'!$BC$3:$BR$5288,8,FALSE),0)</f>
        <v>10</v>
      </c>
      <c r="CX454">
        <f>IFERROR(VLOOKUP($B454,'Raw Stats'!$BC$3:$BR$5288,9,FALSE),0)</f>
        <v>36</v>
      </c>
      <c r="CY454">
        <f>IFERROR(VLOOKUP($B454,'Raw Stats'!$BC$3:$BR$5288,10,FALSE),0)</f>
        <v>12</v>
      </c>
      <c r="CZ454">
        <f>IFERROR(VLOOKUP($B454,'Raw Stats'!$BC$3:$BR$5288,11,FALSE)+VLOOKUP($B454,'Raw Stats'!$BC$3:$BR$5288,12,FALSE),0)</f>
        <v>5</v>
      </c>
      <c r="DA454">
        <f>IFERROR(VLOOKUP($B454,'Raw Stats'!$BC$3:$BR$5288,13,FALSE)+VLOOKUP($B454,'Raw Stats'!$BC$3:$BR$5288,14,FALSE),0)</f>
        <v>2</v>
      </c>
      <c r="DB454">
        <f>IFERROR(VLOOKUP($B454,'Raw Stats'!$BC$3:$BR$5288,15,FALSE),0)</f>
        <v>2</v>
      </c>
      <c r="DC454">
        <f>IFERROR(VLOOKUP($B454,'Raw Stats'!$BC$3:$BR$5288,16,FALSE),0)</f>
        <v>92</v>
      </c>
      <c r="DE454">
        <f>IFERROR(VLOOKUP($B454,'Raw Stats'!$AK$3:$AZ$528,3,FALSE),0)</f>
        <v>62</v>
      </c>
      <c r="DF454">
        <f>IFERROR(VLOOKUP($B454,'Raw Stats'!$AK$3:$AZ$528,4,FALSE),0)</f>
        <v>11</v>
      </c>
      <c r="DG454">
        <f>IFERROR(VLOOKUP($B454,'Raw Stats'!$AK$3:$AZ$528,5,FALSE),0)</f>
        <v>14</v>
      </c>
      <c r="DH454">
        <f>IFERROR(VLOOKUP($B454,'Raw Stats'!$AK$3:$AZ$528,6,FALSE),0)</f>
        <v>25</v>
      </c>
      <c r="DI454">
        <f>IFERROR(VLOOKUP($B454,'Raw Stats'!$AK$3:$AZ$528,7,FALSE),0)</f>
        <v>-9</v>
      </c>
      <c r="DJ454">
        <f>IFERROR(VLOOKUP($B454,'Raw Stats'!$AK$3:$AZ$528,8,FALSE),0)</f>
        <v>8</v>
      </c>
      <c r="DK454">
        <f>IFERROR(VLOOKUP($B454,'Raw Stats'!$AK$3:$AZ$528,9,FALSE),0)</f>
        <v>60</v>
      </c>
      <c r="DL454">
        <f>IFERROR(VLOOKUP($B454,'Raw Stats'!$AK$3:$AZ$528,10,FALSE),0)</f>
        <v>19</v>
      </c>
      <c r="DM454">
        <f>IFERROR(VLOOKUP($B454,'Raw Stats'!$AK$3:$AZ$528,11,FALSE)+VLOOKUP($B454,'Raw Stats'!$AK$3:$AZ$528,12,FALSE),0)</f>
        <v>8</v>
      </c>
      <c r="DN454">
        <f>IFERROR(VLOOKUP($B454,'Raw Stats'!$AK$3:$AZ$528,13,FALSE)+VLOOKUP($B454,'Raw Stats'!$AK$3:$AZ$528,14,FALSE),0)</f>
        <v>0</v>
      </c>
      <c r="DO454">
        <f>IFERROR(VLOOKUP($B454,'Raw Stats'!$AK$3:$AZ$528,15,FALSE),0)</f>
        <v>0</v>
      </c>
      <c r="DP454">
        <f>IFERROR(VLOOKUP($B454,'Raw Stats'!$AK$3:$AZ$528,16,FALSE),0)</f>
        <v>114</v>
      </c>
      <c r="DR454">
        <f>IFERROR(VLOOKUP($B454,'Raw Stats'!$S$3:$AH$528,3,FALSE),0)</f>
        <v>64</v>
      </c>
      <c r="DS454">
        <f>IFERROR(VLOOKUP($B454,'Raw Stats'!$S$3:$AH$528,4,FALSE),0)</f>
        <v>14</v>
      </c>
      <c r="DT454">
        <f>IFERROR(VLOOKUP($B454,'Raw Stats'!$S$3:$AH$528,5,FALSE),0)</f>
        <v>13</v>
      </c>
      <c r="DU454">
        <f>IFERROR(VLOOKUP($B454,'Raw Stats'!$S$3:$AH$528,6,FALSE),0)</f>
        <v>27</v>
      </c>
      <c r="DV454">
        <f>IFERROR(VLOOKUP($B454,'Raw Stats'!$S$3:$AH$528,7,FALSE),0)</f>
        <v>4</v>
      </c>
      <c r="DW454">
        <f>IFERROR(VLOOKUP($B454,'Raw Stats'!$S$3:$AH$528,8,FALSE),0)</f>
        <v>13</v>
      </c>
      <c r="DX454">
        <f>IFERROR(VLOOKUP($B454,'Raw Stats'!$S$3:$AH$528,9,FALSE),0)</f>
        <v>51</v>
      </c>
      <c r="DY454">
        <f>IFERROR(VLOOKUP($B454,'Raw Stats'!$S$3:$AH$528,10,FALSE),0)</f>
        <v>15</v>
      </c>
      <c r="DZ454">
        <f>IFERROR(VLOOKUP($B454,'Raw Stats'!$S$3:$AH$528,11,FALSE)+VLOOKUP($B454,'Raw Stats'!$S$3:$AH$528,12,FALSE),0)</f>
        <v>6</v>
      </c>
      <c r="EA454">
        <f>IFERROR(VLOOKUP($B454,'Raw Stats'!$S$3:$AH$528,13,FALSE)+VLOOKUP($B454,'Raw Stats'!$S$3:$AH$528,14,FALSE),0)</f>
        <v>0</v>
      </c>
      <c r="EB454">
        <f>IFERROR(VLOOKUP($B454,'Raw Stats'!$S$3:$AH$528,15,FALSE),0)</f>
        <v>3</v>
      </c>
      <c r="EC454">
        <f>IFERROR(VLOOKUP($B454,'Raw Stats'!$S$3:$AH$528,16,FALSE),0)</f>
        <v>128</v>
      </c>
    </row>
    <row r="455" spans="1:133" x14ac:dyDescent="0.2">
      <c r="A455">
        <f>IFERROR(VLOOKUP(B455,Sheet2!$W$1:$X$300,2,FALSE),301)</f>
        <v>301</v>
      </c>
      <c r="B455" t="s">
        <v>408</v>
      </c>
      <c r="C455">
        <f t="shared" si="35"/>
        <v>0.3727613856634554</v>
      </c>
      <c r="D455">
        <f t="shared" si="36"/>
        <v>0.38126904523276195</v>
      </c>
      <c r="E455">
        <f t="shared" si="37"/>
        <v>0.32989589899315369</v>
      </c>
      <c r="F455">
        <f t="shared" si="38"/>
        <v>0</v>
      </c>
      <c r="G455">
        <f t="shared" si="39"/>
        <v>0</v>
      </c>
      <c r="J455">
        <f>BS455*'Value Calculations'!$D$3</f>
        <v>2.4464125717562273</v>
      </c>
      <c r="K455">
        <f>BT455*'Value Calculations'!$D$4</f>
        <v>0.97683811213394978</v>
      </c>
      <c r="L455">
        <f>BU455*'Value Calculations'!$D$5</f>
        <v>2.3880429454762941</v>
      </c>
      <c r="M455">
        <f>BV455*'Value Calculations'!$D$6</f>
        <v>-0.75038959151617712</v>
      </c>
      <c r="N455">
        <f>BW455*'Value Calculations'!$D$7</f>
        <v>4.7457833609480113</v>
      </c>
      <c r="O455">
        <f>BX455*'Value Calculations'!$D$8</f>
        <v>7.3329282423670588</v>
      </c>
      <c r="P455">
        <f>BY455*'Value Calculations'!$D$9</f>
        <v>1.385477580712684</v>
      </c>
      <c r="Q455">
        <f>BZ455*'Value Calculations'!$D$10</f>
        <v>0</v>
      </c>
      <c r="R455">
        <f>CA455*'Value Calculations'!$D$11</f>
        <v>0</v>
      </c>
      <c r="S455">
        <f>CB455*'Value Calculations'!$D$12</f>
        <v>0.81388273958941404</v>
      </c>
      <c r="T455">
        <f>CC455*'Value Calculations'!$D$13</f>
        <v>3.0267071783398602</v>
      </c>
      <c r="V455">
        <f>CF455*'Value Calculations'!$D$3</f>
        <v>2.4464125717562273</v>
      </c>
      <c r="W455">
        <f>CG455*'Value Calculations'!$D$4</f>
        <v>1.3024508161785997</v>
      </c>
      <c r="X455">
        <f>CH455*'Value Calculations'!$D$5</f>
        <v>2.6533810505292155</v>
      </c>
      <c r="Y455">
        <f>CI455*'Value Calculations'!$D$6</f>
        <v>-0.12506493191936285</v>
      </c>
      <c r="Z455">
        <f>CJ455*'Value Calculations'!$D$7</f>
        <v>4.7457833609480113</v>
      </c>
      <c r="AA455">
        <f>CK455*'Value Calculations'!$D$8</f>
        <v>7.1891453356539792</v>
      </c>
      <c r="AB455">
        <f>CL455*'Value Calculations'!$D$9</f>
        <v>1.385477580712684</v>
      </c>
      <c r="AC455">
        <f>CM455*'Value Calculations'!$D$10</f>
        <v>0</v>
      </c>
      <c r="AD455">
        <f>CN455*'Value Calculations'!$D$11</f>
        <v>0</v>
      </c>
      <c r="AE455">
        <f>CO455*'Value Calculations'!$D$12</f>
        <v>0.81388273958941404</v>
      </c>
      <c r="AF455">
        <f>CP455*'Value Calculations'!$D$13</f>
        <v>3.9897503714479976</v>
      </c>
      <c r="AH455">
        <f>CS455*'Value Calculations'!$D$3</f>
        <v>0.8154708572520758</v>
      </c>
      <c r="AI455">
        <f>CT455*'Value Calculations'!$D$4</f>
        <v>1.3024508161785997</v>
      </c>
      <c r="AJ455">
        <f>CU455*'Value Calculations'!$D$5</f>
        <v>1.5920286303175293</v>
      </c>
      <c r="AK455">
        <f>CV455*'Value Calculations'!$D$6</f>
        <v>-0.62532465959681427</v>
      </c>
      <c r="AL455">
        <f>CW455*'Value Calculations'!$D$7</f>
        <v>4.0427043445112689</v>
      </c>
      <c r="AM455">
        <f>CX455*'Value Calculations'!$D$8</f>
        <v>5.176184641670865</v>
      </c>
      <c r="AN455">
        <f>CY455*'Value Calculations'!$D$9</f>
        <v>0.62976253668758364</v>
      </c>
      <c r="AO455">
        <f>CZ455*'Value Calculations'!$D$10</f>
        <v>0</v>
      </c>
      <c r="AP455">
        <f>DA455*'Value Calculations'!$D$11</f>
        <v>0</v>
      </c>
      <c r="AQ455">
        <f>DB455*'Value Calculations'!$D$12</f>
        <v>0</v>
      </c>
      <c r="AR455">
        <f>DC455*'Value Calculations'!$D$13</f>
        <v>1.5821423886776542</v>
      </c>
      <c r="AT455">
        <f>DF455*'Value Calculations'!$D$3</f>
        <v>0</v>
      </c>
      <c r="AU455">
        <f>DG455*'Value Calculations'!$D$4</f>
        <v>0</v>
      </c>
      <c r="AV455">
        <f>DH455*'Value Calculations'!$D$5</f>
        <v>0</v>
      </c>
      <c r="AW455">
        <f>DI455*'Value Calculations'!$D$6</f>
        <v>0</v>
      </c>
      <c r="AX455">
        <f>DJ455*'Value Calculations'!$D$7</f>
        <v>0</v>
      </c>
      <c r="AY455">
        <f>DK455*'Value Calculations'!$D$8</f>
        <v>0</v>
      </c>
      <c r="AZ455">
        <f>DL455*'Value Calculations'!$D$9</f>
        <v>0</v>
      </c>
      <c r="BA455">
        <f>DM455*'Value Calculations'!$D$10</f>
        <v>0</v>
      </c>
      <c r="BB455">
        <f>DN455*'Value Calculations'!$D$11</f>
        <v>0</v>
      </c>
      <c r="BC455">
        <f>DO455*'Value Calculations'!$D$12</f>
        <v>0</v>
      </c>
      <c r="BD455">
        <f>DP455*'Value Calculations'!$D$13</f>
        <v>0</v>
      </c>
      <c r="BF455">
        <f>DS455*'Value Calculations'!$D$3</f>
        <v>0</v>
      </c>
      <c r="BG455">
        <f>DT455*'Value Calculations'!$D$4</f>
        <v>0</v>
      </c>
      <c r="BH455">
        <f>DU455*'Value Calculations'!$D$5</f>
        <v>0</v>
      </c>
      <c r="BI455">
        <f>DV455*'Value Calculations'!$D$6</f>
        <v>0</v>
      </c>
      <c r="BJ455">
        <f>DW455*'Value Calculations'!$D$7</f>
        <v>0</v>
      </c>
      <c r="BK455">
        <f>DX455*'Value Calculations'!$D$8</f>
        <v>0</v>
      </c>
      <c r="BL455">
        <f>DY455*'Value Calculations'!$D$9</f>
        <v>0</v>
      </c>
      <c r="BM455">
        <f>DZ455*'Value Calculations'!$D$10</f>
        <v>0</v>
      </c>
      <c r="BN455">
        <f>EA455*'Value Calculations'!$D$11</f>
        <v>0</v>
      </c>
      <c r="BO455">
        <f>EB455*'Value Calculations'!$D$12</f>
        <v>0</v>
      </c>
      <c r="BP455">
        <f>EC455*'Value Calculations'!$D$13</f>
        <v>0</v>
      </c>
      <c r="BR455">
        <f>IFERROR(VLOOKUP($B455,'Raw Stats'!$CM$3:$DC$884,3,FALSE),0)</f>
        <v>60</v>
      </c>
      <c r="BS455">
        <f>IFERROR(VLOOKUP($B455,'Raw Stats'!$CM$3:$DC$884,4,FALSE),0)</f>
        <v>6</v>
      </c>
      <c r="BT455">
        <f>IFERROR(VLOOKUP($B455,'Raw Stats'!$CM$3:$DC$884,5,FALSE),0)</f>
        <v>3</v>
      </c>
      <c r="BU455">
        <f>IFERROR(VLOOKUP($B455,'Raw Stats'!$CM$3:$DC$884,6,FALSE),0)</f>
        <v>9</v>
      </c>
      <c r="BV455">
        <f>IFERROR(VLOOKUP($B455,'Raw Stats'!$CM$3:$DC$884,7,FALSE),0)</f>
        <v>-6</v>
      </c>
      <c r="BW455">
        <f>IFERROR(VLOOKUP($B455,'Raw Stats'!$CM$3:$DC$884,8,FALSE),0)</f>
        <v>54</v>
      </c>
      <c r="BX455">
        <f>IFERROR(VLOOKUP($B455,'Raw Stats'!$CM$3:$DC$884,9,FALSE),0)</f>
        <v>102</v>
      </c>
      <c r="BY455">
        <f>IFERROR(VLOOKUP($B455,'Raw Stats'!$CM$3:$DC$884,10,FALSE),0)</f>
        <v>11</v>
      </c>
      <c r="BZ455">
        <f>IFERROR(VLOOKUP($B455,'Raw Stats'!$CM$3:$DC$884,11,FALSE)+VLOOKUP($B455,'Raw Stats'!$CM$3:$DC$884,12,FALSE),0)</f>
        <v>0</v>
      </c>
      <c r="CA455">
        <f>IFERROR(VLOOKUP($B455,'Raw Stats'!$CM$3:$DC$884,13,FALSE)+VLOOKUP($B455,'Raw Stats'!$CM$3:$DC$884,14,FALSE),0)</f>
        <v>0</v>
      </c>
      <c r="CB455">
        <f>IFERROR(VLOOKUP($B455,'Raw Stats'!$CM$3:$DC$884,15,FALSE),0)</f>
        <v>1</v>
      </c>
      <c r="CC455">
        <f>IFERROR(VLOOKUP($B455,'Raw Stats'!$CM$3:$DC$884,16,FALSE),0)</f>
        <v>44</v>
      </c>
      <c r="CE455">
        <f>IFERROR(VLOOKUP($B455,'Raw Stats'!$BU$3:$CJ$528,3,FALSE),0)</f>
        <v>64</v>
      </c>
      <c r="CF455">
        <f>IFERROR(VLOOKUP($B455,'Raw Stats'!$BU$3:$CJ$528,4,FALSE),0)</f>
        <v>6</v>
      </c>
      <c r="CG455">
        <f>IFERROR(VLOOKUP($B455,'Raw Stats'!$BU$3:$CJ$5288,5,FALSE),0)</f>
        <v>4</v>
      </c>
      <c r="CH455">
        <f>IFERROR(VLOOKUP($B455,'Raw Stats'!$BU$3:$CJ$528,6,FALSE),0)</f>
        <v>10</v>
      </c>
      <c r="CI455">
        <f>IFERROR(VLOOKUP($B455,'Raw Stats'!$BU$3:$CJ$528,7,FALSE),0)</f>
        <v>-1</v>
      </c>
      <c r="CJ455">
        <f>IFERROR(VLOOKUP($B455,'Raw Stats'!$BU$3:$CJ$528,8,FALSE),0)</f>
        <v>54</v>
      </c>
      <c r="CK455">
        <f>IFERROR(VLOOKUP($B455,'Raw Stats'!$BU$3:$CJ$528,9,FALSE),0)</f>
        <v>100</v>
      </c>
      <c r="CL455">
        <f>IFERROR(VLOOKUP($B455,'Raw Stats'!$BU$3:$CJ$528,10,FALSE),0)</f>
        <v>11</v>
      </c>
      <c r="CM455">
        <f>IFERROR(VLOOKUP($B455,'Raw Stats'!$BU$3:$CJ$528,11,FALSE)+VLOOKUP($B455,'Raw Stats'!$BU$3:$CJ$528,12,FALSE),0)</f>
        <v>0</v>
      </c>
      <c r="CN455">
        <f>IFERROR(VLOOKUP($B455,'Raw Stats'!$BU$3:$CJ$528,13,FALSE)+VLOOKUP($B455,'Raw Stats'!$BU$3:$CJ$528,14,FALSE),0)</f>
        <v>0</v>
      </c>
      <c r="CO455">
        <f>IFERROR(VLOOKUP($B455,'Raw Stats'!$BU$3:$CJ$528,15,FALSE),0)</f>
        <v>1</v>
      </c>
      <c r="CP455">
        <f>IFERROR(VLOOKUP($B455,'Raw Stats'!$BU$3:$CJ$528,16,FALSE),0)</f>
        <v>58</v>
      </c>
      <c r="CR455">
        <f>IFERROR(VLOOKUP($B455,'Raw Stats'!$BC$3:$BR$528,3,FALSE),0)</f>
        <v>44</v>
      </c>
      <c r="CS455">
        <f>IFERROR(VLOOKUP($B455,'Raw Stats'!$BC$3:$BR$528,4,FALSE),0)</f>
        <v>2</v>
      </c>
      <c r="CT455">
        <f>IFERROR(VLOOKUP($B455,'Raw Stats'!$BC$3:$BR$5288,5,FALSE),0)</f>
        <v>4</v>
      </c>
      <c r="CU455">
        <f>IFERROR(VLOOKUP($B455,'Raw Stats'!$BC$3:$BR$52888,6,FALSE),0)</f>
        <v>6</v>
      </c>
      <c r="CV455">
        <f>IFERROR(VLOOKUP($B455,'Raw Stats'!$BC$3:$BR$5288,7,FALSE),0)</f>
        <v>-5</v>
      </c>
      <c r="CW455">
        <f>IFERROR(VLOOKUP($B455,'Raw Stats'!$BC$3:$BR$5288,8,FALSE),0)</f>
        <v>46</v>
      </c>
      <c r="CX455">
        <f>IFERROR(VLOOKUP($B455,'Raw Stats'!$BC$3:$BR$5288,9,FALSE),0)</f>
        <v>72</v>
      </c>
      <c r="CY455">
        <f>IFERROR(VLOOKUP($B455,'Raw Stats'!$BC$3:$BR$5288,10,FALSE),0)</f>
        <v>5</v>
      </c>
      <c r="CZ455">
        <f>IFERROR(VLOOKUP($B455,'Raw Stats'!$BC$3:$BR$5288,11,FALSE)+VLOOKUP($B455,'Raw Stats'!$BC$3:$BR$5288,12,FALSE),0)</f>
        <v>0</v>
      </c>
      <c r="DA455">
        <f>IFERROR(VLOOKUP($B455,'Raw Stats'!$BC$3:$BR$5288,13,FALSE)+VLOOKUP($B455,'Raw Stats'!$BC$3:$BR$5288,14,FALSE),0)</f>
        <v>0</v>
      </c>
      <c r="DB455">
        <f>IFERROR(VLOOKUP($B455,'Raw Stats'!$BC$3:$BR$5288,15,FALSE),0)</f>
        <v>0</v>
      </c>
      <c r="DC455">
        <f>IFERROR(VLOOKUP($B455,'Raw Stats'!$BC$3:$BR$5288,16,FALSE),0)</f>
        <v>23</v>
      </c>
      <c r="DE455">
        <f>IFERROR(VLOOKUP($B455,'Raw Stats'!$AK$3:$AZ$528,3,FALSE),0)</f>
        <v>0</v>
      </c>
      <c r="DF455">
        <f>IFERROR(VLOOKUP($B455,'Raw Stats'!$AK$3:$AZ$528,4,FALSE),0)</f>
        <v>0</v>
      </c>
      <c r="DG455">
        <f>IFERROR(VLOOKUP($B455,'Raw Stats'!$AK$3:$AZ$528,5,FALSE),0)</f>
        <v>0</v>
      </c>
      <c r="DH455">
        <f>IFERROR(VLOOKUP($B455,'Raw Stats'!$AK$3:$AZ$528,6,FALSE),0)</f>
        <v>0</v>
      </c>
      <c r="DI455">
        <f>IFERROR(VLOOKUP($B455,'Raw Stats'!$AK$3:$AZ$528,7,FALSE),0)</f>
        <v>0</v>
      </c>
      <c r="DJ455">
        <f>IFERROR(VLOOKUP($B455,'Raw Stats'!$AK$3:$AZ$528,8,FALSE),0)</f>
        <v>0</v>
      </c>
      <c r="DK455">
        <f>IFERROR(VLOOKUP($B455,'Raw Stats'!$AK$3:$AZ$528,9,FALSE),0)</f>
        <v>0</v>
      </c>
      <c r="DL455">
        <f>IFERROR(VLOOKUP($B455,'Raw Stats'!$AK$3:$AZ$528,10,FALSE),0)</f>
        <v>0</v>
      </c>
      <c r="DM455">
        <f>IFERROR(VLOOKUP($B455,'Raw Stats'!$AK$3:$AZ$528,11,FALSE)+VLOOKUP($B455,'Raw Stats'!$AK$3:$AZ$528,12,FALSE),0)</f>
        <v>0</v>
      </c>
      <c r="DN455">
        <f>IFERROR(VLOOKUP($B455,'Raw Stats'!$AK$3:$AZ$528,13,FALSE)+VLOOKUP($B455,'Raw Stats'!$AK$3:$AZ$528,14,FALSE),0)</f>
        <v>0</v>
      </c>
      <c r="DO455">
        <f>IFERROR(VLOOKUP($B455,'Raw Stats'!$AK$3:$AZ$528,15,FALSE),0)</f>
        <v>0</v>
      </c>
      <c r="DP455">
        <f>IFERROR(VLOOKUP($B455,'Raw Stats'!$AK$3:$AZ$528,16,FALSE),0)</f>
        <v>0</v>
      </c>
      <c r="DR455">
        <f>IFERROR(VLOOKUP($B455,'Raw Stats'!$S$3:$AH$528,3,FALSE),0)</f>
        <v>0</v>
      </c>
      <c r="DS455">
        <f>IFERROR(VLOOKUP($B455,'Raw Stats'!$S$3:$AH$528,4,FALSE),0)</f>
        <v>0</v>
      </c>
      <c r="DT455">
        <f>IFERROR(VLOOKUP($B455,'Raw Stats'!$S$3:$AH$528,5,FALSE),0)</f>
        <v>0</v>
      </c>
      <c r="DU455">
        <f>IFERROR(VLOOKUP($B455,'Raw Stats'!$S$3:$AH$528,6,FALSE),0)</f>
        <v>0</v>
      </c>
      <c r="DV455">
        <f>IFERROR(VLOOKUP($B455,'Raw Stats'!$S$3:$AH$528,7,FALSE),0)</f>
        <v>0</v>
      </c>
      <c r="DW455">
        <f>IFERROR(VLOOKUP($B455,'Raw Stats'!$S$3:$AH$528,8,FALSE),0)</f>
        <v>0</v>
      </c>
      <c r="DX455">
        <f>IFERROR(VLOOKUP($B455,'Raw Stats'!$S$3:$AH$528,9,FALSE),0)</f>
        <v>0</v>
      </c>
      <c r="DY455">
        <f>IFERROR(VLOOKUP($B455,'Raw Stats'!$S$3:$AH$528,10,FALSE),0)</f>
        <v>0</v>
      </c>
      <c r="DZ455">
        <f>IFERROR(VLOOKUP($B455,'Raw Stats'!$S$3:$AH$528,11,FALSE)+VLOOKUP($B455,'Raw Stats'!$S$3:$AH$528,12,FALSE),0)</f>
        <v>0</v>
      </c>
      <c r="EA455">
        <f>IFERROR(VLOOKUP($B455,'Raw Stats'!$S$3:$AH$528,13,FALSE)+VLOOKUP($B455,'Raw Stats'!$S$3:$AH$528,14,FALSE),0)</f>
        <v>0</v>
      </c>
      <c r="EB455">
        <f>IFERROR(VLOOKUP($B455,'Raw Stats'!$S$3:$AH$528,15,FALSE),0)</f>
        <v>0</v>
      </c>
      <c r="EC455">
        <f>IFERROR(VLOOKUP($B455,'Raw Stats'!$S$3:$AH$528,16,FALSE),0)</f>
        <v>0</v>
      </c>
    </row>
    <row r="456" spans="1:133" x14ac:dyDescent="0.2">
      <c r="A456">
        <f>IFERROR(VLOOKUP(B456,Sheet2!$W$1:$X$300,2,FALSE),301)</f>
        <v>301</v>
      </c>
      <c r="B456" t="s">
        <v>324</v>
      </c>
      <c r="C456">
        <f t="shared" si="35"/>
        <v>0.37234641385371336</v>
      </c>
      <c r="D456">
        <f t="shared" si="36"/>
        <v>0.54582282225690015</v>
      </c>
      <c r="E456">
        <f t="shared" si="37"/>
        <v>0.50508659451148863</v>
      </c>
      <c r="F456">
        <f t="shared" si="38"/>
        <v>0</v>
      </c>
      <c r="G456">
        <f t="shared" si="39"/>
        <v>0</v>
      </c>
      <c r="J456">
        <f>BS456*'Value Calculations'!$D$3</f>
        <v>0.8154708572520758</v>
      </c>
      <c r="K456">
        <f>BT456*'Value Calculations'!$D$4</f>
        <v>1.3024508161785997</v>
      </c>
      <c r="L456">
        <f>BU456*'Value Calculations'!$D$5</f>
        <v>1.5920286303175293</v>
      </c>
      <c r="M456">
        <f>BV456*'Value Calculations'!$D$6</f>
        <v>-0.37519479575808856</v>
      </c>
      <c r="N456">
        <f>BW456*'Value Calculations'!$D$7</f>
        <v>0.87884877054592803</v>
      </c>
      <c r="O456">
        <f>BX456*'Value Calculations'!$D$8</f>
        <v>0.57513162685231833</v>
      </c>
      <c r="P456">
        <f>BY456*'Value Calculations'!$D$9</f>
        <v>0.8816675513626171</v>
      </c>
      <c r="Q456">
        <f>BZ456*'Value Calculations'!$D$10</f>
        <v>0</v>
      </c>
      <c r="R456">
        <f>CA456*'Value Calculations'!$D$11</f>
        <v>0</v>
      </c>
      <c r="S456">
        <f>CB456*'Value Calculations'!$D$12</f>
        <v>0</v>
      </c>
      <c r="T456">
        <f>CC456*'Value Calculations'!$D$13</f>
        <v>1.0318319926158614</v>
      </c>
      <c r="V456">
        <f>CF456*'Value Calculations'!$D$3</f>
        <v>0.8154708572520758</v>
      </c>
      <c r="W456">
        <f>CG456*'Value Calculations'!$D$4</f>
        <v>2.9305143364018491</v>
      </c>
      <c r="X456">
        <f>CH456*'Value Calculations'!$D$5</f>
        <v>2.9187191555821368</v>
      </c>
      <c r="Y456">
        <f>CI456*'Value Calculations'!$D$6</f>
        <v>-0.50025972767745142</v>
      </c>
      <c r="Z456">
        <f>CJ456*'Value Calculations'!$D$7</f>
        <v>0.52730926232755682</v>
      </c>
      <c r="AA456">
        <f>CK456*'Value Calculations'!$D$8</f>
        <v>1.5816119738438754</v>
      </c>
      <c r="AB456">
        <f>CL456*'Value Calculations'!$D$9</f>
        <v>2.3930976394128178</v>
      </c>
      <c r="AC456">
        <f>CM456*'Value Calculations'!$D$10</f>
        <v>1.4612658963048188</v>
      </c>
      <c r="AD456">
        <f>CN456*'Value Calculations'!$D$11</f>
        <v>0</v>
      </c>
      <c r="AE456">
        <f>CO456*'Value Calculations'!$D$12</f>
        <v>0</v>
      </c>
      <c r="AF456">
        <f>CP456*'Value Calculations'!$D$13</f>
        <v>2.0636639852317229</v>
      </c>
      <c r="AH456">
        <f>CS456*'Value Calculations'!$D$3</f>
        <v>1.2232062858781136</v>
      </c>
      <c r="AI456">
        <f>CT456*'Value Calculations'!$D$4</f>
        <v>2.2792889283125497</v>
      </c>
      <c r="AJ456">
        <f>CU456*'Value Calculations'!$D$5</f>
        <v>2.6533810505292155</v>
      </c>
      <c r="AK456">
        <f>CV456*'Value Calculations'!$D$6</f>
        <v>0</v>
      </c>
      <c r="AL456">
        <f>CW456*'Value Calculations'!$D$7</f>
        <v>0.52730926232755682</v>
      </c>
      <c r="AM456">
        <f>CX456*'Value Calculations'!$D$8</f>
        <v>0.8626974402784775</v>
      </c>
      <c r="AN456">
        <f>CY456*'Value Calculations'!$D$9</f>
        <v>0.62976253668758364</v>
      </c>
      <c r="AO456">
        <f>CZ456*'Value Calculations'!$D$10</f>
        <v>0</v>
      </c>
      <c r="AP456">
        <f>DA456*'Value Calculations'!$D$11</f>
        <v>0</v>
      </c>
      <c r="AQ456">
        <f>DB456*'Value Calculations'!$D$12</f>
        <v>0</v>
      </c>
      <c r="AR456">
        <f>DC456*'Value Calculations'!$D$13</f>
        <v>1.9260863862162747</v>
      </c>
      <c r="AT456">
        <f>DF456*'Value Calculations'!$D$3</f>
        <v>0</v>
      </c>
      <c r="AU456">
        <f>DG456*'Value Calculations'!$D$4</f>
        <v>0</v>
      </c>
      <c r="AV456">
        <f>DH456*'Value Calculations'!$D$5</f>
        <v>0</v>
      </c>
      <c r="AW456">
        <f>DI456*'Value Calculations'!$D$6</f>
        <v>0</v>
      </c>
      <c r="AX456">
        <f>DJ456*'Value Calculations'!$D$7</f>
        <v>0</v>
      </c>
      <c r="AY456">
        <f>DK456*'Value Calculations'!$D$8</f>
        <v>0</v>
      </c>
      <c r="AZ456">
        <f>DL456*'Value Calculations'!$D$9</f>
        <v>0</v>
      </c>
      <c r="BA456">
        <f>DM456*'Value Calculations'!$D$10</f>
        <v>0</v>
      </c>
      <c r="BB456">
        <f>DN456*'Value Calculations'!$D$11</f>
        <v>0</v>
      </c>
      <c r="BC456">
        <f>DO456*'Value Calculations'!$D$12</f>
        <v>0</v>
      </c>
      <c r="BD456">
        <f>DP456*'Value Calculations'!$D$13</f>
        <v>0</v>
      </c>
      <c r="BF456">
        <f>DS456*'Value Calculations'!$D$3</f>
        <v>0</v>
      </c>
      <c r="BG456">
        <f>DT456*'Value Calculations'!$D$4</f>
        <v>0</v>
      </c>
      <c r="BH456">
        <f>DU456*'Value Calculations'!$D$5</f>
        <v>0</v>
      </c>
      <c r="BI456">
        <f>DV456*'Value Calculations'!$D$6</f>
        <v>0</v>
      </c>
      <c r="BJ456">
        <f>DW456*'Value Calculations'!$D$7</f>
        <v>0</v>
      </c>
      <c r="BK456">
        <f>DX456*'Value Calculations'!$D$8</f>
        <v>0</v>
      </c>
      <c r="BL456">
        <f>DY456*'Value Calculations'!$D$9</f>
        <v>0</v>
      </c>
      <c r="BM456">
        <f>DZ456*'Value Calculations'!$D$10</f>
        <v>0</v>
      </c>
      <c r="BN456">
        <f>EA456*'Value Calculations'!$D$11</f>
        <v>0</v>
      </c>
      <c r="BO456">
        <f>EB456*'Value Calculations'!$D$12</f>
        <v>0</v>
      </c>
      <c r="BP456">
        <f>EC456*'Value Calculations'!$D$13</f>
        <v>0</v>
      </c>
      <c r="BR456">
        <f>IFERROR(VLOOKUP($B456,'Raw Stats'!$CM$3:$DC$884,3,FALSE),0)</f>
        <v>18</v>
      </c>
      <c r="BS456">
        <f>IFERROR(VLOOKUP($B456,'Raw Stats'!$CM$3:$DC$884,4,FALSE),0)</f>
        <v>2</v>
      </c>
      <c r="BT456">
        <f>IFERROR(VLOOKUP($B456,'Raw Stats'!$CM$3:$DC$884,5,FALSE),0)</f>
        <v>4</v>
      </c>
      <c r="BU456">
        <f>IFERROR(VLOOKUP($B456,'Raw Stats'!$CM$3:$DC$884,6,FALSE),0)</f>
        <v>6</v>
      </c>
      <c r="BV456">
        <f>IFERROR(VLOOKUP($B456,'Raw Stats'!$CM$3:$DC$884,7,FALSE),0)</f>
        <v>-3</v>
      </c>
      <c r="BW456">
        <f>IFERROR(VLOOKUP($B456,'Raw Stats'!$CM$3:$DC$884,8,FALSE),0)</f>
        <v>10</v>
      </c>
      <c r="BX456">
        <f>IFERROR(VLOOKUP($B456,'Raw Stats'!$CM$3:$DC$884,9,FALSE),0)</f>
        <v>8</v>
      </c>
      <c r="BY456">
        <f>IFERROR(VLOOKUP($B456,'Raw Stats'!$CM$3:$DC$884,10,FALSE),0)</f>
        <v>7</v>
      </c>
      <c r="BZ456">
        <f>IFERROR(VLOOKUP($B456,'Raw Stats'!$CM$3:$DC$884,11,FALSE)+VLOOKUP($B456,'Raw Stats'!$CM$3:$DC$884,12,FALSE),0)</f>
        <v>0</v>
      </c>
      <c r="CA456">
        <f>IFERROR(VLOOKUP($B456,'Raw Stats'!$CM$3:$DC$884,13,FALSE)+VLOOKUP($B456,'Raw Stats'!$CM$3:$DC$884,14,FALSE),0)</f>
        <v>0</v>
      </c>
      <c r="CB456">
        <f>IFERROR(VLOOKUP($B456,'Raw Stats'!$CM$3:$DC$884,15,FALSE),0)</f>
        <v>0</v>
      </c>
      <c r="CC456">
        <f>IFERROR(VLOOKUP($B456,'Raw Stats'!$CM$3:$DC$884,16,FALSE),0)</f>
        <v>15</v>
      </c>
      <c r="CE456">
        <f>IFERROR(VLOOKUP($B456,'Raw Stats'!$BU$3:$CJ$528,3,FALSE),0)</f>
        <v>26</v>
      </c>
      <c r="CF456">
        <f>IFERROR(VLOOKUP($B456,'Raw Stats'!$BU$3:$CJ$528,4,FALSE),0)</f>
        <v>2</v>
      </c>
      <c r="CG456">
        <f>IFERROR(VLOOKUP($B456,'Raw Stats'!$BU$3:$CJ$5288,5,FALSE),0)</f>
        <v>9</v>
      </c>
      <c r="CH456">
        <f>IFERROR(VLOOKUP($B456,'Raw Stats'!$BU$3:$CJ$528,6,FALSE),0)</f>
        <v>11</v>
      </c>
      <c r="CI456">
        <f>IFERROR(VLOOKUP($B456,'Raw Stats'!$BU$3:$CJ$528,7,FALSE),0)</f>
        <v>-4</v>
      </c>
      <c r="CJ456">
        <f>IFERROR(VLOOKUP($B456,'Raw Stats'!$BU$3:$CJ$528,8,FALSE),0)</f>
        <v>6</v>
      </c>
      <c r="CK456">
        <f>IFERROR(VLOOKUP($B456,'Raw Stats'!$BU$3:$CJ$528,9,FALSE),0)</f>
        <v>22</v>
      </c>
      <c r="CL456">
        <f>IFERROR(VLOOKUP($B456,'Raw Stats'!$BU$3:$CJ$528,10,FALSE),0)</f>
        <v>19</v>
      </c>
      <c r="CM456">
        <f>IFERROR(VLOOKUP($B456,'Raw Stats'!$BU$3:$CJ$528,11,FALSE)+VLOOKUP($B456,'Raw Stats'!$BU$3:$CJ$528,12,FALSE),0)</f>
        <v>4</v>
      </c>
      <c r="CN456">
        <f>IFERROR(VLOOKUP($B456,'Raw Stats'!$BU$3:$CJ$528,13,FALSE)+VLOOKUP($B456,'Raw Stats'!$BU$3:$CJ$528,14,FALSE),0)</f>
        <v>0</v>
      </c>
      <c r="CO456">
        <f>IFERROR(VLOOKUP($B456,'Raw Stats'!$BU$3:$CJ$528,15,FALSE),0)</f>
        <v>0</v>
      </c>
      <c r="CP456">
        <f>IFERROR(VLOOKUP($B456,'Raw Stats'!$BU$3:$CJ$528,16,FALSE),0)</f>
        <v>30</v>
      </c>
      <c r="CR456">
        <f>IFERROR(VLOOKUP($B456,'Raw Stats'!$BC$3:$BR$528,3,FALSE),0)</f>
        <v>20</v>
      </c>
      <c r="CS456">
        <f>IFERROR(VLOOKUP($B456,'Raw Stats'!$BC$3:$BR$528,4,FALSE),0)</f>
        <v>3</v>
      </c>
      <c r="CT456">
        <f>IFERROR(VLOOKUP($B456,'Raw Stats'!$BC$3:$BR$5288,5,FALSE),0)</f>
        <v>7</v>
      </c>
      <c r="CU456">
        <f>IFERROR(VLOOKUP($B456,'Raw Stats'!$BC$3:$BR$52888,6,FALSE),0)</f>
        <v>10</v>
      </c>
      <c r="CV456">
        <f>IFERROR(VLOOKUP($B456,'Raw Stats'!$BC$3:$BR$5288,7,FALSE),0)</f>
        <v>0</v>
      </c>
      <c r="CW456">
        <f>IFERROR(VLOOKUP($B456,'Raw Stats'!$BC$3:$BR$5288,8,FALSE),0)</f>
        <v>6</v>
      </c>
      <c r="CX456">
        <f>IFERROR(VLOOKUP($B456,'Raw Stats'!$BC$3:$BR$5288,9,FALSE),0)</f>
        <v>12</v>
      </c>
      <c r="CY456">
        <f>IFERROR(VLOOKUP($B456,'Raw Stats'!$BC$3:$BR$5288,10,FALSE),0)</f>
        <v>5</v>
      </c>
      <c r="CZ456">
        <f>IFERROR(VLOOKUP($B456,'Raw Stats'!$BC$3:$BR$5288,11,FALSE)+VLOOKUP($B456,'Raw Stats'!$BC$3:$BR$5288,12,FALSE),0)</f>
        <v>0</v>
      </c>
      <c r="DA456">
        <f>IFERROR(VLOOKUP($B456,'Raw Stats'!$BC$3:$BR$5288,13,FALSE)+VLOOKUP($B456,'Raw Stats'!$BC$3:$BR$5288,14,FALSE),0)</f>
        <v>0</v>
      </c>
      <c r="DB456">
        <f>IFERROR(VLOOKUP($B456,'Raw Stats'!$BC$3:$BR$5288,15,FALSE),0)</f>
        <v>0</v>
      </c>
      <c r="DC456">
        <f>IFERROR(VLOOKUP($B456,'Raw Stats'!$BC$3:$BR$5288,16,FALSE),0)</f>
        <v>28</v>
      </c>
      <c r="DE456">
        <f>IFERROR(VLOOKUP($B456,'Raw Stats'!$AK$3:$AZ$528,3,FALSE),0)</f>
        <v>0</v>
      </c>
      <c r="DF456">
        <f>IFERROR(VLOOKUP($B456,'Raw Stats'!$AK$3:$AZ$528,4,FALSE),0)</f>
        <v>0</v>
      </c>
      <c r="DG456">
        <f>IFERROR(VLOOKUP($B456,'Raw Stats'!$AK$3:$AZ$528,5,FALSE),0)</f>
        <v>0</v>
      </c>
      <c r="DH456">
        <f>IFERROR(VLOOKUP($B456,'Raw Stats'!$AK$3:$AZ$528,6,FALSE),0)</f>
        <v>0</v>
      </c>
      <c r="DI456">
        <f>IFERROR(VLOOKUP($B456,'Raw Stats'!$AK$3:$AZ$528,7,FALSE),0)</f>
        <v>0</v>
      </c>
      <c r="DJ456">
        <f>IFERROR(VLOOKUP($B456,'Raw Stats'!$AK$3:$AZ$528,8,FALSE),0)</f>
        <v>0</v>
      </c>
      <c r="DK456">
        <f>IFERROR(VLOOKUP($B456,'Raw Stats'!$AK$3:$AZ$528,9,FALSE),0)</f>
        <v>0</v>
      </c>
      <c r="DL456">
        <f>IFERROR(VLOOKUP($B456,'Raw Stats'!$AK$3:$AZ$528,10,FALSE),0)</f>
        <v>0</v>
      </c>
      <c r="DM456">
        <f>IFERROR(VLOOKUP($B456,'Raw Stats'!$AK$3:$AZ$528,11,FALSE)+VLOOKUP($B456,'Raw Stats'!$AK$3:$AZ$528,12,FALSE),0)</f>
        <v>0</v>
      </c>
      <c r="DN456">
        <f>IFERROR(VLOOKUP($B456,'Raw Stats'!$AK$3:$AZ$528,13,FALSE)+VLOOKUP($B456,'Raw Stats'!$AK$3:$AZ$528,14,FALSE),0)</f>
        <v>0</v>
      </c>
      <c r="DO456">
        <f>IFERROR(VLOOKUP($B456,'Raw Stats'!$AK$3:$AZ$528,15,FALSE),0)</f>
        <v>0</v>
      </c>
      <c r="DP456">
        <f>IFERROR(VLOOKUP($B456,'Raw Stats'!$AK$3:$AZ$528,16,FALSE),0)</f>
        <v>0</v>
      </c>
      <c r="DR456">
        <f>IFERROR(VLOOKUP($B456,'Raw Stats'!$S$3:$AH$528,3,FALSE),0)</f>
        <v>0</v>
      </c>
      <c r="DS456">
        <f>IFERROR(VLOOKUP($B456,'Raw Stats'!$S$3:$AH$528,4,FALSE),0)</f>
        <v>0</v>
      </c>
      <c r="DT456">
        <f>IFERROR(VLOOKUP($B456,'Raw Stats'!$S$3:$AH$528,5,FALSE),0)</f>
        <v>0</v>
      </c>
      <c r="DU456">
        <f>IFERROR(VLOOKUP($B456,'Raw Stats'!$S$3:$AH$528,6,FALSE),0)</f>
        <v>0</v>
      </c>
      <c r="DV456">
        <f>IFERROR(VLOOKUP($B456,'Raw Stats'!$S$3:$AH$528,7,FALSE),0)</f>
        <v>0</v>
      </c>
      <c r="DW456">
        <f>IFERROR(VLOOKUP($B456,'Raw Stats'!$S$3:$AH$528,8,FALSE),0)</f>
        <v>0</v>
      </c>
      <c r="DX456">
        <f>IFERROR(VLOOKUP($B456,'Raw Stats'!$S$3:$AH$528,9,FALSE),0)</f>
        <v>0</v>
      </c>
      <c r="DY456">
        <f>IFERROR(VLOOKUP($B456,'Raw Stats'!$S$3:$AH$528,10,FALSE),0)</f>
        <v>0</v>
      </c>
      <c r="DZ456">
        <f>IFERROR(VLOOKUP($B456,'Raw Stats'!$S$3:$AH$528,11,FALSE)+VLOOKUP($B456,'Raw Stats'!$S$3:$AH$528,12,FALSE),0)</f>
        <v>0</v>
      </c>
      <c r="EA456">
        <f>IFERROR(VLOOKUP($B456,'Raw Stats'!$S$3:$AH$528,13,FALSE)+VLOOKUP($B456,'Raw Stats'!$S$3:$AH$528,14,FALSE),0)</f>
        <v>0</v>
      </c>
      <c r="EB456">
        <f>IFERROR(VLOOKUP($B456,'Raw Stats'!$S$3:$AH$528,15,FALSE),0)</f>
        <v>0</v>
      </c>
      <c r="EC456">
        <f>IFERROR(VLOOKUP($B456,'Raw Stats'!$S$3:$AH$528,16,FALSE),0)</f>
        <v>0</v>
      </c>
    </row>
    <row r="457" spans="1:133" x14ac:dyDescent="0.2">
      <c r="A457">
        <f>IFERROR(VLOOKUP(B457,Sheet2!$W$1:$X$300,2,FALSE),301)</f>
        <v>301</v>
      </c>
      <c r="B457" t="s">
        <v>353</v>
      </c>
      <c r="C457">
        <f t="shared" si="35"/>
        <v>0.37225215583856602</v>
      </c>
      <c r="D457">
        <f t="shared" si="36"/>
        <v>0.50234857994328852</v>
      </c>
      <c r="E457">
        <f t="shared" si="37"/>
        <v>0</v>
      </c>
      <c r="F457">
        <f t="shared" si="38"/>
        <v>0</v>
      </c>
      <c r="G457">
        <f t="shared" si="39"/>
        <v>0</v>
      </c>
      <c r="J457">
        <f>BS457*'Value Calculations'!$D$3</f>
        <v>2.8541480003822652</v>
      </c>
      <c r="K457">
        <f>BT457*'Value Calculations'!$D$4</f>
        <v>2.2792889283125497</v>
      </c>
      <c r="L457">
        <f>BU457*'Value Calculations'!$D$5</f>
        <v>3.7147334707409017</v>
      </c>
      <c r="M457">
        <f>BV457*'Value Calculations'!$D$6</f>
        <v>-0.87545452343553998</v>
      </c>
      <c r="N457">
        <f>BW457*'Value Calculations'!$D$7</f>
        <v>2.8123160657469697</v>
      </c>
      <c r="O457">
        <f>BX457*'Value Calculations'!$D$8</f>
        <v>2.2286350540527335</v>
      </c>
      <c r="P457">
        <f>BY457*'Value Calculations'!$D$9</f>
        <v>5.2900053081757026</v>
      </c>
      <c r="Q457">
        <f>BZ457*'Value Calculations'!$D$10</f>
        <v>0.36531647407620471</v>
      </c>
      <c r="R457">
        <f>CA457*'Value Calculations'!$D$11</f>
        <v>0.9907141480249374</v>
      </c>
      <c r="S457">
        <f>CB457*'Value Calculations'!$D$12</f>
        <v>0.81388273958941404</v>
      </c>
      <c r="T457">
        <f>CC457*'Value Calculations'!$D$13</f>
        <v>6.3285695547106169</v>
      </c>
      <c r="V457">
        <f>CF457*'Value Calculations'!$D$3</f>
        <v>2.4464125717562273</v>
      </c>
      <c r="W457">
        <f>CG457*'Value Calculations'!$D$4</f>
        <v>2.9305143364018491</v>
      </c>
      <c r="X457">
        <f>CH457*'Value Calculations'!$D$5</f>
        <v>3.980071575793823</v>
      </c>
      <c r="Y457">
        <f>CI457*'Value Calculations'!$D$6</f>
        <v>1.75090904687108</v>
      </c>
      <c r="Z457">
        <f>CJ457*'Value Calculations'!$D$7</f>
        <v>2.5486614345831913</v>
      </c>
      <c r="AA457">
        <f>CK457*'Value Calculations'!$D$8</f>
        <v>1.6535034272004152</v>
      </c>
      <c r="AB457">
        <f>CL457*'Value Calculations'!$D$9</f>
        <v>2.1411926247377844</v>
      </c>
      <c r="AC457">
        <f>CM457*'Value Calculations'!$D$10</f>
        <v>0</v>
      </c>
      <c r="AD457">
        <f>CN457*'Value Calculations'!$D$11</f>
        <v>0.9907141480249374</v>
      </c>
      <c r="AE457">
        <f>CO457*'Value Calculations'!$D$12</f>
        <v>0.81388273958941404</v>
      </c>
      <c r="AF457">
        <f>CP457*'Value Calculations'!$D$13</f>
        <v>3.8521727724325494</v>
      </c>
      <c r="AH457">
        <f>CS457*'Value Calculations'!$D$3</f>
        <v>0</v>
      </c>
      <c r="AI457">
        <f>CT457*'Value Calculations'!$D$4</f>
        <v>0</v>
      </c>
      <c r="AJ457">
        <f>CU457*'Value Calculations'!$D$5</f>
        <v>0</v>
      </c>
      <c r="AK457">
        <f>CV457*'Value Calculations'!$D$6</f>
        <v>0</v>
      </c>
      <c r="AL457">
        <f>CW457*'Value Calculations'!$D$7</f>
        <v>0</v>
      </c>
      <c r="AM457">
        <f>CX457*'Value Calculations'!$D$8</f>
        <v>0</v>
      </c>
      <c r="AN457">
        <f>CY457*'Value Calculations'!$D$9</f>
        <v>0</v>
      </c>
      <c r="AO457">
        <f>CZ457*'Value Calculations'!$D$10</f>
        <v>0</v>
      </c>
      <c r="AP457">
        <f>DA457*'Value Calculations'!$D$11</f>
        <v>0</v>
      </c>
      <c r="AQ457">
        <f>DB457*'Value Calculations'!$D$12</f>
        <v>0</v>
      </c>
      <c r="AR457">
        <f>DC457*'Value Calculations'!$D$13</f>
        <v>0</v>
      </c>
      <c r="AT457">
        <f>DF457*'Value Calculations'!$D$3</f>
        <v>0</v>
      </c>
      <c r="AU457">
        <f>DG457*'Value Calculations'!$D$4</f>
        <v>0</v>
      </c>
      <c r="AV457">
        <f>DH457*'Value Calculations'!$D$5</f>
        <v>0</v>
      </c>
      <c r="AW457">
        <f>DI457*'Value Calculations'!$D$6</f>
        <v>0</v>
      </c>
      <c r="AX457">
        <f>DJ457*'Value Calculations'!$D$7</f>
        <v>0</v>
      </c>
      <c r="AY457">
        <f>DK457*'Value Calculations'!$D$8</f>
        <v>0</v>
      </c>
      <c r="AZ457">
        <f>DL457*'Value Calculations'!$D$9</f>
        <v>0</v>
      </c>
      <c r="BA457">
        <f>DM457*'Value Calculations'!$D$10</f>
        <v>0</v>
      </c>
      <c r="BB457">
        <f>DN457*'Value Calculations'!$D$11</f>
        <v>0</v>
      </c>
      <c r="BC457">
        <f>DO457*'Value Calculations'!$D$12</f>
        <v>0</v>
      </c>
      <c r="BD457">
        <f>DP457*'Value Calculations'!$D$13</f>
        <v>0</v>
      </c>
      <c r="BF457">
        <f>DS457*'Value Calculations'!$D$3</f>
        <v>0</v>
      </c>
      <c r="BG457">
        <f>DT457*'Value Calculations'!$D$4</f>
        <v>0</v>
      </c>
      <c r="BH457">
        <f>DU457*'Value Calculations'!$D$5</f>
        <v>0</v>
      </c>
      <c r="BI457">
        <f>DV457*'Value Calculations'!$D$6</f>
        <v>0</v>
      </c>
      <c r="BJ457">
        <f>DW457*'Value Calculations'!$D$7</f>
        <v>0</v>
      </c>
      <c r="BK457">
        <f>DX457*'Value Calculations'!$D$8</f>
        <v>0</v>
      </c>
      <c r="BL457">
        <f>DY457*'Value Calculations'!$D$9</f>
        <v>0</v>
      </c>
      <c r="BM457">
        <f>DZ457*'Value Calculations'!$D$10</f>
        <v>0</v>
      </c>
      <c r="BN457">
        <f>EA457*'Value Calculations'!$D$11</f>
        <v>0</v>
      </c>
      <c r="BO457">
        <f>EB457*'Value Calculations'!$D$12</f>
        <v>0</v>
      </c>
      <c r="BP457">
        <f>EC457*'Value Calculations'!$D$13</f>
        <v>0</v>
      </c>
      <c r="BR457">
        <f>IFERROR(VLOOKUP($B457,'Raw Stats'!$CM$3:$DC$884,3,FALSE),0)</f>
        <v>72</v>
      </c>
      <c r="BS457">
        <f>IFERROR(VLOOKUP($B457,'Raw Stats'!$CM$3:$DC$884,4,FALSE),0)</f>
        <v>7</v>
      </c>
      <c r="BT457">
        <f>IFERROR(VLOOKUP($B457,'Raw Stats'!$CM$3:$DC$884,5,FALSE),0)</f>
        <v>7</v>
      </c>
      <c r="BU457">
        <f>IFERROR(VLOOKUP($B457,'Raw Stats'!$CM$3:$DC$884,6,FALSE),0)</f>
        <v>14</v>
      </c>
      <c r="BV457">
        <f>IFERROR(VLOOKUP($B457,'Raw Stats'!$CM$3:$DC$884,7,FALSE),0)</f>
        <v>-7</v>
      </c>
      <c r="BW457">
        <f>IFERROR(VLOOKUP($B457,'Raw Stats'!$CM$3:$DC$884,8,FALSE),0)</f>
        <v>32</v>
      </c>
      <c r="BX457">
        <f>IFERROR(VLOOKUP($B457,'Raw Stats'!$CM$3:$DC$884,9,FALSE),0)</f>
        <v>31</v>
      </c>
      <c r="BY457">
        <f>IFERROR(VLOOKUP($B457,'Raw Stats'!$CM$3:$DC$884,10,FALSE),0)</f>
        <v>42</v>
      </c>
      <c r="BZ457">
        <f>IFERROR(VLOOKUP($B457,'Raw Stats'!$CM$3:$DC$884,11,FALSE)+VLOOKUP($B457,'Raw Stats'!$CM$3:$DC$884,12,FALSE),0)</f>
        <v>1</v>
      </c>
      <c r="CA457">
        <f>IFERROR(VLOOKUP($B457,'Raw Stats'!$CM$3:$DC$884,13,FALSE)+VLOOKUP($B457,'Raw Stats'!$CM$3:$DC$884,14,FALSE),0)</f>
        <v>1</v>
      </c>
      <c r="CB457">
        <f>IFERROR(VLOOKUP($B457,'Raw Stats'!$CM$3:$DC$884,15,FALSE),0)</f>
        <v>1</v>
      </c>
      <c r="CC457">
        <f>IFERROR(VLOOKUP($B457,'Raw Stats'!$CM$3:$DC$884,16,FALSE),0)</f>
        <v>92</v>
      </c>
      <c r="CE457">
        <f>IFERROR(VLOOKUP($B457,'Raw Stats'!$BU$3:$CJ$528,3,FALSE),0)</f>
        <v>46</v>
      </c>
      <c r="CF457">
        <f>IFERROR(VLOOKUP($B457,'Raw Stats'!$BU$3:$CJ$528,4,FALSE),0)</f>
        <v>6</v>
      </c>
      <c r="CG457">
        <f>IFERROR(VLOOKUP($B457,'Raw Stats'!$BU$3:$CJ$5288,5,FALSE),0)</f>
        <v>9</v>
      </c>
      <c r="CH457">
        <f>IFERROR(VLOOKUP($B457,'Raw Stats'!$BU$3:$CJ$528,6,FALSE),0)</f>
        <v>15</v>
      </c>
      <c r="CI457">
        <f>IFERROR(VLOOKUP($B457,'Raw Stats'!$BU$3:$CJ$528,7,FALSE),0)</f>
        <v>14</v>
      </c>
      <c r="CJ457">
        <f>IFERROR(VLOOKUP($B457,'Raw Stats'!$BU$3:$CJ$528,8,FALSE),0)</f>
        <v>29</v>
      </c>
      <c r="CK457">
        <f>IFERROR(VLOOKUP($B457,'Raw Stats'!$BU$3:$CJ$528,9,FALSE),0)</f>
        <v>23</v>
      </c>
      <c r="CL457">
        <f>IFERROR(VLOOKUP($B457,'Raw Stats'!$BU$3:$CJ$528,10,FALSE),0)</f>
        <v>17</v>
      </c>
      <c r="CM457">
        <f>IFERROR(VLOOKUP($B457,'Raw Stats'!$BU$3:$CJ$528,11,FALSE)+VLOOKUP($B457,'Raw Stats'!$BU$3:$CJ$528,12,FALSE),0)</f>
        <v>0</v>
      </c>
      <c r="CN457">
        <f>IFERROR(VLOOKUP($B457,'Raw Stats'!$BU$3:$CJ$528,13,FALSE)+VLOOKUP($B457,'Raw Stats'!$BU$3:$CJ$528,14,FALSE),0)</f>
        <v>1</v>
      </c>
      <c r="CO457">
        <f>IFERROR(VLOOKUP($B457,'Raw Stats'!$BU$3:$CJ$528,15,FALSE),0)</f>
        <v>1</v>
      </c>
      <c r="CP457">
        <f>IFERROR(VLOOKUP($B457,'Raw Stats'!$BU$3:$CJ$528,16,FALSE),0)</f>
        <v>56</v>
      </c>
      <c r="CR457">
        <f>IFERROR(VLOOKUP($B457,'Raw Stats'!$BC$3:$BR$528,3,FALSE),0)</f>
        <v>0</v>
      </c>
      <c r="CS457">
        <f>IFERROR(VLOOKUP($B457,'Raw Stats'!$BC$3:$BR$528,4,FALSE),0)</f>
        <v>0</v>
      </c>
      <c r="CT457">
        <f>IFERROR(VLOOKUP($B457,'Raw Stats'!$BC$3:$BR$5288,5,FALSE),0)</f>
        <v>0</v>
      </c>
      <c r="CU457">
        <f>IFERROR(VLOOKUP($B457,'Raw Stats'!$BC$3:$BR$52888,6,FALSE),0)</f>
        <v>0</v>
      </c>
      <c r="CV457">
        <f>IFERROR(VLOOKUP($B457,'Raw Stats'!$BC$3:$BR$5288,7,FALSE),0)</f>
        <v>0</v>
      </c>
      <c r="CW457">
        <f>IFERROR(VLOOKUP($B457,'Raw Stats'!$BC$3:$BR$5288,8,FALSE),0)</f>
        <v>0</v>
      </c>
      <c r="CX457">
        <f>IFERROR(VLOOKUP($B457,'Raw Stats'!$BC$3:$BR$5288,9,FALSE),0)</f>
        <v>0</v>
      </c>
      <c r="CY457">
        <f>IFERROR(VLOOKUP($B457,'Raw Stats'!$BC$3:$BR$5288,10,FALSE),0)</f>
        <v>0</v>
      </c>
      <c r="CZ457">
        <f>IFERROR(VLOOKUP($B457,'Raw Stats'!$BC$3:$BR$5288,11,FALSE)+VLOOKUP($B457,'Raw Stats'!$BC$3:$BR$5288,12,FALSE),0)</f>
        <v>0</v>
      </c>
      <c r="DA457">
        <f>IFERROR(VLOOKUP($B457,'Raw Stats'!$BC$3:$BR$5288,13,FALSE)+VLOOKUP($B457,'Raw Stats'!$BC$3:$BR$5288,14,FALSE),0)</f>
        <v>0</v>
      </c>
      <c r="DB457">
        <f>IFERROR(VLOOKUP($B457,'Raw Stats'!$BC$3:$BR$5288,15,FALSE),0)</f>
        <v>0</v>
      </c>
      <c r="DC457">
        <f>IFERROR(VLOOKUP($B457,'Raw Stats'!$BC$3:$BR$5288,16,FALSE),0)</f>
        <v>0</v>
      </c>
      <c r="DE457">
        <f>IFERROR(VLOOKUP($B457,'Raw Stats'!$AK$3:$AZ$528,3,FALSE),0)</f>
        <v>0</v>
      </c>
      <c r="DF457">
        <f>IFERROR(VLOOKUP($B457,'Raw Stats'!$AK$3:$AZ$528,4,FALSE),0)</f>
        <v>0</v>
      </c>
      <c r="DG457">
        <f>IFERROR(VLOOKUP($B457,'Raw Stats'!$AK$3:$AZ$528,5,FALSE),0)</f>
        <v>0</v>
      </c>
      <c r="DH457">
        <f>IFERROR(VLOOKUP($B457,'Raw Stats'!$AK$3:$AZ$528,6,FALSE),0)</f>
        <v>0</v>
      </c>
      <c r="DI457">
        <f>IFERROR(VLOOKUP($B457,'Raw Stats'!$AK$3:$AZ$528,7,FALSE),0)</f>
        <v>0</v>
      </c>
      <c r="DJ457">
        <f>IFERROR(VLOOKUP($B457,'Raw Stats'!$AK$3:$AZ$528,8,FALSE),0)</f>
        <v>0</v>
      </c>
      <c r="DK457">
        <f>IFERROR(VLOOKUP($B457,'Raw Stats'!$AK$3:$AZ$528,9,FALSE),0)</f>
        <v>0</v>
      </c>
      <c r="DL457">
        <f>IFERROR(VLOOKUP($B457,'Raw Stats'!$AK$3:$AZ$528,10,FALSE),0)</f>
        <v>0</v>
      </c>
      <c r="DM457">
        <f>IFERROR(VLOOKUP($B457,'Raw Stats'!$AK$3:$AZ$528,11,FALSE)+VLOOKUP($B457,'Raw Stats'!$AK$3:$AZ$528,12,FALSE),0)</f>
        <v>0</v>
      </c>
      <c r="DN457">
        <f>IFERROR(VLOOKUP($B457,'Raw Stats'!$AK$3:$AZ$528,13,FALSE)+VLOOKUP($B457,'Raw Stats'!$AK$3:$AZ$528,14,FALSE),0)</f>
        <v>0</v>
      </c>
      <c r="DO457">
        <f>IFERROR(VLOOKUP($B457,'Raw Stats'!$AK$3:$AZ$528,15,FALSE),0)</f>
        <v>0</v>
      </c>
      <c r="DP457">
        <f>IFERROR(VLOOKUP($B457,'Raw Stats'!$AK$3:$AZ$528,16,FALSE),0)</f>
        <v>0</v>
      </c>
      <c r="DR457">
        <f>IFERROR(VLOOKUP($B457,'Raw Stats'!$S$3:$AH$528,3,FALSE),0)</f>
        <v>0</v>
      </c>
      <c r="DS457">
        <f>IFERROR(VLOOKUP($B457,'Raw Stats'!$S$3:$AH$528,4,FALSE),0)</f>
        <v>0</v>
      </c>
      <c r="DT457">
        <f>IFERROR(VLOOKUP($B457,'Raw Stats'!$S$3:$AH$528,5,FALSE),0)</f>
        <v>0</v>
      </c>
      <c r="DU457">
        <f>IFERROR(VLOOKUP($B457,'Raw Stats'!$S$3:$AH$528,6,FALSE),0)</f>
        <v>0</v>
      </c>
      <c r="DV457">
        <f>IFERROR(VLOOKUP($B457,'Raw Stats'!$S$3:$AH$528,7,FALSE),0)</f>
        <v>0</v>
      </c>
      <c r="DW457">
        <f>IFERROR(VLOOKUP($B457,'Raw Stats'!$S$3:$AH$528,8,FALSE),0)</f>
        <v>0</v>
      </c>
      <c r="DX457">
        <f>IFERROR(VLOOKUP($B457,'Raw Stats'!$S$3:$AH$528,9,FALSE),0)</f>
        <v>0</v>
      </c>
      <c r="DY457">
        <f>IFERROR(VLOOKUP($B457,'Raw Stats'!$S$3:$AH$528,10,FALSE),0)</f>
        <v>0</v>
      </c>
      <c r="DZ457">
        <f>IFERROR(VLOOKUP($B457,'Raw Stats'!$S$3:$AH$528,11,FALSE)+VLOOKUP($B457,'Raw Stats'!$S$3:$AH$528,12,FALSE),0)</f>
        <v>0</v>
      </c>
      <c r="EA457">
        <f>IFERROR(VLOOKUP($B457,'Raw Stats'!$S$3:$AH$528,13,FALSE)+VLOOKUP($B457,'Raw Stats'!$S$3:$AH$528,14,FALSE),0)</f>
        <v>0</v>
      </c>
      <c r="EB457">
        <f>IFERROR(VLOOKUP($B457,'Raw Stats'!$S$3:$AH$528,15,FALSE),0)</f>
        <v>0</v>
      </c>
      <c r="EC457">
        <f>IFERROR(VLOOKUP($B457,'Raw Stats'!$S$3:$AH$528,16,FALSE),0)</f>
        <v>0</v>
      </c>
    </row>
    <row r="458" spans="1:133" x14ac:dyDescent="0.2">
      <c r="A458">
        <f>IFERROR(VLOOKUP(B458,Sheet2!$W$1:$X$300,2,FALSE),301)</f>
        <v>301</v>
      </c>
      <c r="B458" t="s">
        <v>170</v>
      </c>
      <c r="C458">
        <f t="shared" si="35"/>
        <v>0.36449457783918104</v>
      </c>
      <c r="D458">
        <f t="shared" si="36"/>
        <v>0</v>
      </c>
      <c r="E458">
        <f t="shared" si="37"/>
        <v>0.46083533043084884</v>
      </c>
      <c r="F458">
        <f t="shared" si="38"/>
        <v>0.46466642369812255</v>
      </c>
      <c r="G458">
        <f t="shared" si="39"/>
        <v>0.61748648283510266</v>
      </c>
      <c r="J458">
        <f>BS458*'Value Calculations'!$D$3</f>
        <v>0.4077354286260379</v>
      </c>
      <c r="K458">
        <f>BT458*'Value Calculations'!$D$4</f>
        <v>1.3024508161785997</v>
      </c>
      <c r="L458">
        <f>BU458*'Value Calculations'!$D$5</f>
        <v>1.3266905252646077</v>
      </c>
      <c r="M458">
        <f>BV458*'Value Calculations'!$D$6</f>
        <v>-1.6258441149517171</v>
      </c>
      <c r="N458">
        <f>BW458*'Value Calculations'!$D$7</f>
        <v>4.3942438527296401</v>
      </c>
      <c r="O458">
        <f>BX458*'Value Calculations'!$D$8</f>
        <v>6.6859051621582006</v>
      </c>
      <c r="P458">
        <f>BY458*'Value Calculations'!$D$9</f>
        <v>0.62976253668758364</v>
      </c>
      <c r="Q458">
        <f>BZ458*'Value Calculations'!$D$10</f>
        <v>0</v>
      </c>
      <c r="R458">
        <f>CA458*'Value Calculations'!$D$11</f>
        <v>0</v>
      </c>
      <c r="S458">
        <f>CB458*'Value Calculations'!$D$12</f>
        <v>0</v>
      </c>
      <c r="T458">
        <f>CC458*'Value Calculations'!$D$13</f>
        <v>3.6458063739093771</v>
      </c>
      <c r="V458">
        <f>CF458*'Value Calculations'!$D$3</f>
        <v>0</v>
      </c>
      <c r="W458">
        <f>CG458*'Value Calculations'!$D$4</f>
        <v>0.97683811213394978</v>
      </c>
      <c r="X458">
        <f>CH458*'Value Calculations'!$D$5</f>
        <v>0</v>
      </c>
      <c r="Y458">
        <f>CI458*'Value Calculations'!$D$6</f>
        <v>0</v>
      </c>
      <c r="Z458">
        <f>CJ458*'Value Calculations'!$D$7</f>
        <v>0</v>
      </c>
      <c r="AA458">
        <f>CK458*'Value Calculations'!$D$8</f>
        <v>0</v>
      </c>
      <c r="AB458">
        <f>CL458*'Value Calculations'!$D$9</f>
        <v>0</v>
      </c>
      <c r="AC458">
        <f>CM458*'Value Calculations'!$D$10</f>
        <v>0</v>
      </c>
      <c r="AD458">
        <f>CN458*'Value Calculations'!$D$11</f>
        <v>0</v>
      </c>
      <c r="AE458">
        <f>CO458*'Value Calculations'!$D$12</f>
        <v>0</v>
      </c>
      <c r="AF458">
        <f>CP458*'Value Calculations'!$D$13</f>
        <v>0</v>
      </c>
      <c r="AH458">
        <f>CS458*'Value Calculations'!$D$3</f>
        <v>1.2232062858781136</v>
      </c>
      <c r="AI458">
        <f>CT458*'Value Calculations'!$D$4</f>
        <v>1.3024508161785997</v>
      </c>
      <c r="AJ458">
        <f>CU458*'Value Calculations'!$D$5</f>
        <v>1.8573667353704508</v>
      </c>
      <c r="AK458">
        <f>CV458*'Value Calculations'!$D$6</f>
        <v>0.12506493191936285</v>
      </c>
      <c r="AL458">
        <f>CW458*'Value Calculations'!$D$7</f>
        <v>5.2730926232755682</v>
      </c>
      <c r="AM458">
        <f>CX458*'Value Calculations'!$D$8</f>
        <v>5.535641908453564</v>
      </c>
      <c r="AN458">
        <f>CY458*'Value Calculations'!$D$9</f>
        <v>1.6373825953877175</v>
      </c>
      <c r="AO458">
        <f>CZ458*'Value Calculations'!$D$10</f>
        <v>0</v>
      </c>
      <c r="AP458">
        <f>DA458*'Value Calculations'!$D$11</f>
        <v>0</v>
      </c>
      <c r="AQ458">
        <f>DB458*'Value Calculations'!$D$12</f>
        <v>0</v>
      </c>
      <c r="AR458">
        <f>DC458*'Value Calculations'!$D$13</f>
        <v>3.7833839729248253</v>
      </c>
      <c r="AT458">
        <f>DF458*'Value Calculations'!$D$3</f>
        <v>2.0386771431301893</v>
      </c>
      <c r="AU458">
        <f>DG458*'Value Calculations'!$D$4</f>
        <v>2.6049016323571994</v>
      </c>
      <c r="AV458">
        <f>DH458*'Value Calculations'!$D$5</f>
        <v>3.4493953656879803</v>
      </c>
      <c r="AW458">
        <f>DI458*'Value Calculations'!$D$6</f>
        <v>-0.87545452343553998</v>
      </c>
      <c r="AX458">
        <f>DJ458*'Value Calculations'!$D$7</f>
        <v>13.534271066407292</v>
      </c>
      <c r="AY458">
        <f>DK458*'Value Calculations'!$D$8</f>
        <v>6.542122255445121</v>
      </c>
      <c r="AZ458">
        <f>DL458*'Value Calculations'!$D$9</f>
        <v>1.5114300880502007</v>
      </c>
      <c r="BA458">
        <f>DM458*'Value Calculations'!$D$10</f>
        <v>0</v>
      </c>
      <c r="BB458">
        <f>DN458*'Value Calculations'!$D$11</f>
        <v>0.9907141480249374</v>
      </c>
      <c r="BC458">
        <f>DO458*'Value Calculations'!$D$12</f>
        <v>0</v>
      </c>
      <c r="BD458">
        <f>DP458*'Value Calculations'!$D$13</f>
        <v>7.841923143880547</v>
      </c>
      <c r="BF458">
        <f>DS458*'Value Calculations'!$D$3</f>
        <v>4.0773542862603787</v>
      </c>
      <c r="BG458">
        <f>DT458*'Value Calculations'!$D$4</f>
        <v>3.2561270404464993</v>
      </c>
      <c r="BH458">
        <f>DU458*'Value Calculations'!$D$5</f>
        <v>5.3067621010584309</v>
      </c>
      <c r="BI458">
        <f>DV458*'Value Calculations'!$D$6</f>
        <v>1.0005194553549028</v>
      </c>
      <c r="BJ458">
        <f>DW458*'Value Calculations'!$D$7</f>
        <v>10.721955000660323</v>
      </c>
      <c r="BK458">
        <f>DX458*'Value Calculations'!$D$8</f>
        <v>10.13669492327211</v>
      </c>
      <c r="BL458">
        <f>DY458*'Value Calculations'!$D$9</f>
        <v>2.2671451320753011</v>
      </c>
      <c r="BM458">
        <f>DZ458*'Value Calculations'!$D$10</f>
        <v>0</v>
      </c>
      <c r="BN458">
        <f>EA458*'Value Calculations'!$D$11</f>
        <v>0</v>
      </c>
      <c r="BO458">
        <f>EB458*'Value Calculations'!$D$12</f>
        <v>1.6277654791788281</v>
      </c>
      <c r="BP458">
        <f>EC458*'Value Calculations'!$D$13</f>
        <v>10.387108725666339</v>
      </c>
      <c r="BR458">
        <f>IFERROR(VLOOKUP($B458,'Raw Stats'!$CM$3:$DC$884,3,FALSE),0)</f>
        <v>46</v>
      </c>
      <c r="BS458">
        <f>IFERROR(VLOOKUP($B458,'Raw Stats'!$CM$3:$DC$884,4,FALSE),0)</f>
        <v>1</v>
      </c>
      <c r="BT458">
        <f>IFERROR(VLOOKUP($B458,'Raw Stats'!$CM$3:$DC$884,5,FALSE),0)</f>
        <v>4</v>
      </c>
      <c r="BU458">
        <f>IFERROR(VLOOKUP($B458,'Raw Stats'!$CM$3:$DC$884,6,FALSE),0)</f>
        <v>5</v>
      </c>
      <c r="BV458">
        <f>IFERROR(VLOOKUP($B458,'Raw Stats'!$CM$3:$DC$884,7,FALSE),0)</f>
        <v>-13</v>
      </c>
      <c r="BW458">
        <f>IFERROR(VLOOKUP($B458,'Raw Stats'!$CM$3:$DC$884,8,FALSE),0)</f>
        <v>50</v>
      </c>
      <c r="BX458">
        <f>IFERROR(VLOOKUP($B458,'Raw Stats'!$CM$3:$DC$884,9,FALSE),0)</f>
        <v>93</v>
      </c>
      <c r="BY458">
        <f>IFERROR(VLOOKUP($B458,'Raw Stats'!$CM$3:$DC$884,10,FALSE),0)</f>
        <v>5</v>
      </c>
      <c r="BZ458">
        <f>IFERROR(VLOOKUP($B458,'Raw Stats'!$CM$3:$DC$884,11,FALSE)+VLOOKUP($B458,'Raw Stats'!$CM$3:$DC$884,12,FALSE),0)</f>
        <v>0</v>
      </c>
      <c r="CA458">
        <f>IFERROR(VLOOKUP($B458,'Raw Stats'!$CM$3:$DC$884,13,FALSE)+VLOOKUP($B458,'Raw Stats'!$CM$3:$DC$884,14,FALSE),0)</f>
        <v>0</v>
      </c>
      <c r="CB458">
        <f>IFERROR(VLOOKUP($B458,'Raw Stats'!$CM$3:$DC$884,15,FALSE),0)</f>
        <v>0</v>
      </c>
      <c r="CC458">
        <f>IFERROR(VLOOKUP($B458,'Raw Stats'!$CM$3:$DC$884,16,FALSE),0)</f>
        <v>53</v>
      </c>
      <c r="CE458">
        <f>IFERROR(VLOOKUP($B458,'Raw Stats'!$BU$3:$CJ$528,3,FALSE),0)</f>
        <v>0</v>
      </c>
      <c r="CF458">
        <f>IFERROR(VLOOKUP($B458,'Raw Stats'!$BU$3:$CJ$528,4,FALSE),0)</f>
        <v>0</v>
      </c>
      <c r="CG458">
        <f>IFERROR(VLOOKUP($B458,'Raw Stats'!$BU$3:$CJ$5288,5,FALSE),0)</f>
        <v>3</v>
      </c>
      <c r="CH458">
        <f>IFERROR(VLOOKUP($B458,'Raw Stats'!$BU$3:$CJ$528,6,FALSE),0)</f>
        <v>0</v>
      </c>
      <c r="CI458">
        <f>IFERROR(VLOOKUP($B458,'Raw Stats'!$BU$3:$CJ$528,7,FALSE),0)</f>
        <v>0</v>
      </c>
      <c r="CJ458">
        <f>IFERROR(VLOOKUP($B458,'Raw Stats'!$BU$3:$CJ$528,8,FALSE),0)</f>
        <v>0</v>
      </c>
      <c r="CK458">
        <f>IFERROR(VLOOKUP($B458,'Raw Stats'!$BU$3:$CJ$528,9,FALSE),0)</f>
        <v>0</v>
      </c>
      <c r="CL458">
        <f>IFERROR(VLOOKUP($B458,'Raw Stats'!$BU$3:$CJ$528,10,FALSE),0)</f>
        <v>0</v>
      </c>
      <c r="CM458">
        <f>IFERROR(VLOOKUP($B458,'Raw Stats'!$BU$3:$CJ$528,11,FALSE)+VLOOKUP($B458,'Raw Stats'!$BU$3:$CJ$528,12,FALSE),0)</f>
        <v>0</v>
      </c>
      <c r="CN458">
        <f>IFERROR(VLOOKUP($B458,'Raw Stats'!$BU$3:$CJ$528,13,FALSE)+VLOOKUP($B458,'Raw Stats'!$BU$3:$CJ$528,14,FALSE),0)</f>
        <v>0</v>
      </c>
      <c r="CO458">
        <f>IFERROR(VLOOKUP($B458,'Raw Stats'!$BU$3:$CJ$528,15,FALSE),0)</f>
        <v>0</v>
      </c>
      <c r="CP458">
        <f>IFERROR(VLOOKUP($B458,'Raw Stats'!$BU$3:$CJ$528,16,FALSE),0)</f>
        <v>0</v>
      </c>
      <c r="CR458">
        <f>IFERROR(VLOOKUP($B458,'Raw Stats'!$BC$3:$BR$528,3,FALSE),0)</f>
        <v>45</v>
      </c>
      <c r="CS458">
        <f>IFERROR(VLOOKUP($B458,'Raw Stats'!$BC$3:$BR$528,4,FALSE),0)</f>
        <v>3</v>
      </c>
      <c r="CT458">
        <f>IFERROR(VLOOKUP($B458,'Raw Stats'!$BC$3:$BR$5288,5,FALSE),0)</f>
        <v>4</v>
      </c>
      <c r="CU458">
        <f>IFERROR(VLOOKUP($B458,'Raw Stats'!$BC$3:$BR$52888,6,FALSE),0)</f>
        <v>7</v>
      </c>
      <c r="CV458">
        <f>IFERROR(VLOOKUP($B458,'Raw Stats'!$BC$3:$BR$5288,7,FALSE),0)</f>
        <v>1</v>
      </c>
      <c r="CW458">
        <f>IFERROR(VLOOKUP($B458,'Raw Stats'!$BC$3:$BR$5288,8,FALSE),0)</f>
        <v>60</v>
      </c>
      <c r="CX458">
        <f>IFERROR(VLOOKUP($B458,'Raw Stats'!$BC$3:$BR$5288,9,FALSE),0)</f>
        <v>77</v>
      </c>
      <c r="CY458">
        <f>IFERROR(VLOOKUP($B458,'Raw Stats'!$BC$3:$BR$5288,10,FALSE),0)</f>
        <v>13</v>
      </c>
      <c r="CZ458">
        <f>IFERROR(VLOOKUP($B458,'Raw Stats'!$BC$3:$BR$5288,11,FALSE)+VLOOKUP($B458,'Raw Stats'!$BC$3:$BR$5288,12,FALSE),0)</f>
        <v>0</v>
      </c>
      <c r="DA458">
        <f>IFERROR(VLOOKUP($B458,'Raw Stats'!$BC$3:$BR$5288,13,FALSE)+VLOOKUP($B458,'Raw Stats'!$BC$3:$BR$5288,14,FALSE),0)</f>
        <v>0</v>
      </c>
      <c r="DB458">
        <f>IFERROR(VLOOKUP($B458,'Raw Stats'!$BC$3:$BR$5288,15,FALSE),0)</f>
        <v>0</v>
      </c>
      <c r="DC458">
        <f>IFERROR(VLOOKUP($B458,'Raw Stats'!$BC$3:$BR$5288,16,FALSE),0)</f>
        <v>55</v>
      </c>
      <c r="DE458">
        <f>IFERROR(VLOOKUP($B458,'Raw Stats'!$AK$3:$AZ$528,3,FALSE),0)</f>
        <v>81</v>
      </c>
      <c r="DF458">
        <f>IFERROR(VLOOKUP($B458,'Raw Stats'!$AK$3:$AZ$528,4,FALSE),0)</f>
        <v>5</v>
      </c>
      <c r="DG458">
        <f>IFERROR(VLOOKUP($B458,'Raw Stats'!$AK$3:$AZ$528,5,FALSE),0)</f>
        <v>8</v>
      </c>
      <c r="DH458">
        <f>IFERROR(VLOOKUP($B458,'Raw Stats'!$AK$3:$AZ$528,6,FALSE),0)</f>
        <v>13</v>
      </c>
      <c r="DI458">
        <f>IFERROR(VLOOKUP($B458,'Raw Stats'!$AK$3:$AZ$528,7,FALSE),0)</f>
        <v>-7</v>
      </c>
      <c r="DJ458">
        <f>IFERROR(VLOOKUP($B458,'Raw Stats'!$AK$3:$AZ$528,8,FALSE),0)</f>
        <v>154</v>
      </c>
      <c r="DK458">
        <f>IFERROR(VLOOKUP($B458,'Raw Stats'!$AK$3:$AZ$528,9,FALSE),0)</f>
        <v>91</v>
      </c>
      <c r="DL458">
        <f>IFERROR(VLOOKUP($B458,'Raw Stats'!$AK$3:$AZ$528,10,FALSE),0)</f>
        <v>12</v>
      </c>
      <c r="DM458">
        <f>IFERROR(VLOOKUP($B458,'Raw Stats'!$AK$3:$AZ$528,11,FALSE)+VLOOKUP($B458,'Raw Stats'!$AK$3:$AZ$528,12,FALSE),0)</f>
        <v>0</v>
      </c>
      <c r="DN458">
        <f>IFERROR(VLOOKUP($B458,'Raw Stats'!$AK$3:$AZ$528,13,FALSE)+VLOOKUP($B458,'Raw Stats'!$AK$3:$AZ$528,14,FALSE),0)</f>
        <v>1</v>
      </c>
      <c r="DO458">
        <f>IFERROR(VLOOKUP($B458,'Raw Stats'!$AK$3:$AZ$528,15,FALSE),0)</f>
        <v>0</v>
      </c>
      <c r="DP458">
        <f>IFERROR(VLOOKUP($B458,'Raw Stats'!$AK$3:$AZ$528,16,FALSE),0)</f>
        <v>114</v>
      </c>
      <c r="DR458">
        <f>IFERROR(VLOOKUP($B458,'Raw Stats'!$S$3:$AH$528,3,FALSE),0)</f>
        <v>79</v>
      </c>
      <c r="DS458">
        <f>IFERROR(VLOOKUP($B458,'Raw Stats'!$S$3:$AH$528,4,FALSE),0)</f>
        <v>10</v>
      </c>
      <c r="DT458">
        <f>IFERROR(VLOOKUP($B458,'Raw Stats'!$S$3:$AH$528,5,FALSE),0)</f>
        <v>10</v>
      </c>
      <c r="DU458">
        <f>IFERROR(VLOOKUP($B458,'Raw Stats'!$S$3:$AH$528,6,FALSE),0)</f>
        <v>20</v>
      </c>
      <c r="DV458">
        <f>IFERROR(VLOOKUP($B458,'Raw Stats'!$S$3:$AH$528,7,FALSE),0)</f>
        <v>8</v>
      </c>
      <c r="DW458">
        <f>IFERROR(VLOOKUP($B458,'Raw Stats'!$S$3:$AH$528,8,FALSE),0)</f>
        <v>122</v>
      </c>
      <c r="DX458">
        <f>IFERROR(VLOOKUP($B458,'Raw Stats'!$S$3:$AH$528,9,FALSE),0)</f>
        <v>141</v>
      </c>
      <c r="DY458">
        <f>IFERROR(VLOOKUP($B458,'Raw Stats'!$S$3:$AH$528,10,FALSE),0)</f>
        <v>18</v>
      </c>
      <c r="DZ458">
        <f>IFERROR(VLOOKUP($B458,'Raw Stats'!$S$3:$AH$528,11,FALSE)+VLOOKUP($B458,'Raw Stats'!$S$3:$AH$528,12,FALSE),0)</f>
        <v>0</v>
      </c>
      <c r="EA458">
        <f>IFERROR(VLOOKUP($B458,'Raw Stats'!$S$3:$AH$528,13,FALSE)+VLOOKUP($B458,'Raw Stats'!$S$3:$AH$528,14,FALSE),0)</f>
        <v>0</v>
      </c>
      <c r="EB458">
        <f>IFERROR(VLOOKUP($B458,'Raw Stats'!$S$3:$AH$528,15,FALSE),0)</f>
        <v>2</v>
      </c>
      <c r="EC458">
        <f>IFERROR(VLOOKUP($B458,'Raw Stats'!$S$3:$AH$528,16,FALSE),0)</f>
        <v>151</v>
      </c>
    </row>
    <row r="459" spans="1:133" x14ac:dyDescent="0.2">
      <c r="A459">
        <f>IFERROR(VLOOKUP(B459,Sheet2!$W$1:$X$300,2,FALSE),301)</f>
        <v>301</v>
      </c>
      <c r="B459" t="s">
        <v>389</v>
      </c>
      <c r="C459">
        <f t="shared" si="35"/>
        <v>0.36313207276947568</v>
      </c>
      <c r="D459">
        <f t="shared" si="36"/>
        <v>0.43358173165468133</v>
      </c>
      <c r="E459">
        <f t="shared" si="37"/>
        <v>0.51203042707671254</v>
      </c>
      <c r="F459">
        <f t="shared" si="38"/>
        <v>0.61788573487581722</v>
      </c>
      <c r="G459">
        <f t="shared" si="39"/>
        <v>0.4946363068023531</v>
      </c>
      <c r="J459">
        <f>BS459*'Value Calculations'!$D$3</f>
        <v>0.8154708572520758</v>
      </c>
      <c r="K459">
        <f>BT459*'Value Calculations'!$D$4</f>
        <v>2.9305143364018491</v>
      </c>
      <c r="L459">
        <f>BU459*'Value Calculations'!$D$5</f>
        <v>2.9187191555821368</v>
      </c>
      <c r="M459">
        <f>BV459*'Value Calculations'!$D$6</f>
        <v>-1.8759739787904428</v>
      </c>
      <c r="N459">
        <f>BW459*'Value Calculations'!$D$7</f>
        <v>2.8123160657469697</v>
      </c>
      <c r="O459">
        <f>BX459*'Value Calculations'!$D$8</f>
        <v>10.999392363550587</v>
      </c>
      <c r="P459">
        <f>BY459*'Value Calculations'!$D$9</f>
        <v>4.5342902641506022</v>
      </c>
      <c r="Q459">
        <f>BZ459*'Value Calculations'!$D$10</f>
        <v>0</v>
      </c>
      <c r="R459">
        <f>CA459*'Value Calculations'!$D$11</f>
        <v>0</v>
      </c>
      <c r="S459">
        <f>CB459*'Value Calculations'!$D$12</f>
        <v>0</v>
      </c>
      <c r="T459">
        <f>CC459*'Value Calculations'!$D$13</f>
        <v>5.9158367576642723</v>
      </c>
      <c r="V459">
        <f>CF459*'Value Calculations'!$D$3</f>
        <v>3.6696188576343411</v>
      </c>
      <c r="W459">
        <f>CG459*'Value Calculations'!$D$4</f>
        <v>1.9536762242678996</v>
      </c>
      <c r="X459">
        <f>CH459*'Value Calculations'!$D$5</f>
        <v>3.980071575793823</v>
      </c>
      <c r="Y459">
        <f>CI459*'Value Calculations'!$D$6</f>
        <v>-0.37519479575808856</v>
      </c>
      <c r="Z459">
        <f>CJ459*'Value Calculations'!$D$7</f>
        <v>6.8550204102582386</v>
      </c>
      <c r="AA459">
        <f>CK459*'Value Calculations'!$D$8</f>
        <v>6.2545564420189619</v>
      </c>
      <c r="AB459">
        <f>CL459*'Value Calculations'!$D$9</f>
        <v>2.2671451320753011</v>
      </c>
      <c r="AC459">
        <f>CM459*'Value Calculations'!$D$10</f>
        <v>0</v>
      </c>
      <c r="AD459">
        <f>CN459*'Value Calculations'!$D$11</f>
        <v>0</v>
      </c>
      <c r="AE459">
        <f>CO459*'Value Calculations'!$D$12</f>
        <v>0.81388273958941404</v>
      </c>
      <c r="AF459">
        <f>CP459*'Value Calculations'!$D$13</f>
        <v>5.3655263616024795</v>
      </c>
      <c r="AH459">
        <f>CS459*'Value Calculations'!$D$3</f>
        <v>1.6309417145041516</v>
      </c>
      <c r="AI459">
        <f>CT459*'Value Calculations'!$D$4</f>
        <v>1.9536762242678996</v>
      </c>
      <c r="AJ459">
        <f>CU459*'Value Calculations'!$D$5</f>
        <v>2.6533810505292155</v>
      </c>
      <c r="AK459">
        <f>CV459*'Value Calculations'!$D$6</f>
        <v>-0.75038959151617712</v>
      </c>
      <c r="AL459">
        <f>CW459*'Value Calculations'!$D$7</f>
        <v>3.9548194674566761</v>
      </c>
      <c r="AM459">
        <f>CX459*'Value Calculations'!$D$8</f>
        <v>8.3394085893586158</v>
      </c>
      <c r="AN459">
        <f>CY459*'Value Calculations'!$D$9</f>
        <v>2.2671451320753011</v>
      </c>
      <c r="AO459">
        <f>CZ459*'Value Calculations'!$D$10</f>
        <v>0</v>
      </c>
      <c r="AP459">
        <f>DA459*'Value Calculations'!$D$11</f>
        <v>0</v>
      </c>
      <c r="AQ459">
        <f>DB459*'Value Calculations'!$D$12</f>
        <v>0.81388273958941404</v>
      </c>
      <c r="AR459">
        <f>DC459*'Value Calculations'!$D$13</f>
        <v>3.7145951734171012</v>
      </c>
      <c r="AT459">
        <f>DF459*'Value Calculations'!$D$3</f>
        <v>3.6696188576343411</v>
      </c>
      <c r="AU459">
        <f>DG459*'Value Calculations'!$D$4</f>
        <v>3.2561270404464993</v>
      </c>
      <c r="AV459">
        <f>DH459*'Value Calculations'!$D$5</f>
        <v>5.0414239960055092</v>
      </c>
      <c r="AW459">
        <f>DI459*'Value Calculations'!$D$6</f>
        <v>-0.37519479575808856</v>
      </c>
      <c r="AX459">
        <f>DJ459*'Value Calculations'!$D$7</f>
        <v>11.425034017097065</v>
      </c>
      <c r="AY459">
        <f>DK459*'Value Calculations'!$D$8</f>
        <v>17.541514618995709</v>
      </c>
      <c r="AZ459">
        <f>DL459*'Value Calculations'!$D$9</f>
        <v>3.0228601761004015</v>
      </c>
      <c r="BA459">
        <f>DM459*'Value Calculations'!$D$10</f>
        <v>0</v>
      </c>
      <c r="BB459">
        <f>DN459*'Value Calculations'!$D$11</f>
        <v>0</v>
      </c>
      <c r="BC459">
        <f>DO459*'Value Calculations'!$D$12</f>
        <v>0</v>
      </c>
      <c r="BD459">
        <f>DP459*'Value Calculations'!$D$13</f>
        <v>7.0852463492955824</v>
      </c>
      <c r="BF459">
        <f>DS459*'Value Calculations'!$D$3</f>
        <v>2.4464125717562273</v>
      </c>
      <c r="BG459">
        <f>DT459*'Value Calculations'!$D$4</f>
        <v>1.9536762242678996</v>
      </c>
      <c r="BH459">
        <f>DU459*'Value Calculations'!$D$5</f>
        <v>3.1840572606350586</v>
      </c>
      <c r="BI459">
        <f>DV459*'Value Calculations'!$D$6</f>
        <v>-1.75090904687108</v>
      </c>
      <c r="BJ459">
        <f>DW459*'Value Calculations'!$D$7</f>
        <v>7.0307901643674242</v>
      </c>
      <c r="BK459">
        <f>DX459*'Value Calculations'!$D$8</f>
        <v>13.94694195116872</v>
      </c>
      <c r="BL459">
        <f>DY459*'Value Calculations'!$D$9</f>
        <v>2.8969076687628847</v>
      </c>
      <c r="BM459">
        <f>DZ459*'Value Calculations'!$D$10</f>
        <v>0</v>
      </c>
      <c r="BN459">
        <f>EA459*'Value Calculations'!$D$11</f>
        <v>0</v>
      </c>
      <c r="BO459">
        <f>EB459*'Value Calculations'!$D$12</f>
        <v>0</v>
      </c>
      <c r="BP459">
        <f>EC459*'Value Calculations'!$D$13</f>
        <v>8.873755136496408</v>
      </c>
      <c r="BR459">
        <f>IFERROR(VLOOKUP($B459,'Raw Stats'!$CM$3:$DC$884,3,FALSE),0)</f>
        <v>80</v>
      </c>
      <c r="BS459">
        <f>IFERROR(VLOOKUP($B459,'Raw Stats'!$CM$3:$DC$884,4,FALSE),0)</f>
        <v>2</v>
      </c>
      <c r="BT459">
        <f>IFERROR(VLOOKUP($B459,'Raw Stats'!$CM$3:$DC$884,5,FALSE),0)</f>
        <v>9</v>
      </c>
      <c r="BU459">
        <f>IFERROR(VLOOKUP($B459,'Raw Stats'!$CM$3:$DC$884,6,FALSE),0)</f>
        <v>11</v>
      </c>
      <c r="BV459">
        <f>IFERROR(VLOOKUP($B459,'Raw Stats'!$CM$3:$DC$884,7,FALSE),0)</f>
        <v>-15</v>
      </c>
      <c r="BW459">
        <f>IFERROR(VLOOKUP($B459,'Raw Stats'!$CM$3:$DC$884,8,FALSE),0)</f>
        <v>32</v>
      </c>
      <c r="BX459">
        <f>IFERROR(VLOOKUP($B459,'Raw Stats'!$CM$3:$DC$884,9,FALSE),0)</f>
        <v>153</v>
      </c>
      <c r="BY459">
        <f>IFERROR(VLOOKUP($B459,'Raw Stats'!$CM$3:$DC$884,10,FALSE),0)</f>
        <v>36</v>
      </c>
      <c r="BZ459">
        <f>IFERROR(VLOOKUP($B459,'Raw Stats'!$CM$3:$DC$884,11,FALSE)+VLOOKUP($B459,'Raw Stats'!$CM$3:$DC$884,12,FALSE),0)</f>
        <v>0</v>
      </c>
      <c r="CA459">
        <f>IFERROR(VLOOKUP($B459,'Raw Stats'!$CM$3:$DC$884,13,FALSE)+VLOOKUP($B459,'Raw Stats'!$CM$3:$DC$884,14,FALSE),0)</f>
        <v>0</v>
      </c>
      <c r="CB459">
        <f>IFERROR(VLOOKUP($B459,'Raw Stats'!$CM$3:$DC$884,15,FALSE),0)</f>
        <v>0</v>
      </c>
      <c r="CC459">
        <f>IFERROR(VLOOKUP($B459,'Raw Stats'!$CM$3:$DC$884,16,FALSE),0)</f>
        <v>86</v>
      </c>
      <c r="CE459">
        <f>IFERROR(VLOOKUP($B459,'Raw Stats'!$BU$3:$CJ$528,3,FALSE),0)</f>
        <v>71</v>
      </c>
      <c r="CF459">
        <f>IFERROR(VLOOKUP($B459,'Raw Stats'!$BU$3:$CJ$528,4,FALSE),0)</f>
        <v>9</v>
      </c>
      <c r="CG459">
        <f>IFERROR(VLOOKUP($B459,'Raw Stats'!$BU$3:$CJ$5288,5,FALSE),0)</f>
        <v>6</v>
      </c>
      <c r="CH459">
        <f>IFERROR(VLOOKUP($B459,'Raw Stats'!$BU$3:$CJ$528,6,FALSE),0)</f>
        <v>15</v>
      </c>
      <c r="CI459">
        <f>IFERROR(VLOOKUP($B459,'Raw Stats'!$BU$3:$CJ$528,7,FALSE),0)</f>
        <v>-3</v>
      </c>
      <c r="CJ459">
        <f>IFERROR(VLOOKUP($B459,'Raw Stats'!$BU$3:$CJ$528,8,FALSE),0)</f>
        <v>78</v>
      </c>
      <c r="CK459">
        <f>IFERROR(VLOOKUP($B459,'Raw Stats'!$BU$3:$CJ$528,9,FALSE),0)</f>
        <v>87</v>
      </c>
      <c r="CL459">
        <f>IFERROR(VLOOKUP($B459,'Raw Stats'!$BU$3:$CJ$528,10,FALSE),0)</f>
        <v>18</v>
      </c>
      <c r="CM459">
        <f>IFERROR(VLOOKUP($B459,'Raw Stats'!$BU$3:$CJ$528,11,FALSE)+VLOOKUP($B459,'Raw Stats'!$BU$3:$CJ$528,12,FALSE),0)</f>
        <v>0</v>
      </c>
      <c r="CN459">
        <f>IFERROR(VLOOKUP($B459,'Raw Stats'!$BU$3:$CJ$528,13,FALSE)+VLOOKUP($B459,'Raw Stats'!$BU$3:$CJ$528,14,FALSE),0)</f>
        <v>0</v>
      </c>
      <c r="CO459">
        <f>IFERROR(VLOOKUP($B459,'Raw Stats'!$BU$3:$CJ$528,15,FALSE),0)</f>
        <v>1</v>
      </c>
      <c r="CP459">
        <f>IFERROR(VLOOKUP($B459,'Raw Stats'!$BU$3:$CJ$528,16,FALSE),0)</f>
        <v>78</v>
      </c>
      <c r="CR459">
        <f>IFERROR(VLOOKUP($B459,'Raw Stats'!$BC$3:$BR$528,3,FALSE),0)</f>
        <v>48</v>
      </c>
      <c r="CS459">
        <f>IFERROR(VLOOKUP($B459,'Raw Stats'!$BC$3:$BR$528,4,FALSE),0)</f>
        <v>4</v>
      </c>
      <c r="CT459">
        <f>IFERROR(VLOOKUP($B459,'Raw Stats'!$BC$3:$BR$5288,5,FALSE),0)</f>
        <v>6</v>
      </c>
      <c r="CU459">
        <f>IFERROR(VLOOKUP($B459,'Raw Stats'!$BC$3:$BR$52888,6,FALSE),0)</f>
        <v>10</v>
      </c>
      <c r="CV459">
        <f>IFERROR(VLOOKUP($B459,'Raw Stats'!$BC$3:$BR$5288,7,FALSE),0)</f>
        <v>-6</v>
      </c>
      <c r="CW459">
        <f>IFERROR(VLOOKUP($B459,'Raw Stats'!$BC$3:$BR$5288,8,FALSE),0)</f>
        <v>45</v>
      </c>
      <c r="CX459">
        <f>IFERROR(VLOOKUP($B459,'Raw Stats'!$BC$3:$BR$5288,9,FALSE),0)</f>
        <v>116</v>
      </c>
      <c r="CY459">
        <f>IFERROR(VLOOKUP($B459,'Raw Stats'!$BC$3:$BR$5288,10,FALSE),0)</f>
        <v>18</v>
      </c>
      <c r="CZ459">
        <f>IFERROR(VLOOKUP($B459,'Raw Stats'!$BC$3:$BR$5288,11,FALSE)+VLOOKUP($B459,'Raw Stats'!$BC$3:$BR$5288,12,FALSE),0)</f>
        <v>0</v>
      </c>
      <c r="DA459">
        <f>IFERROR(VLOOKUP($B459,'Raw Stats'!$BC$3:$BR$5288,13,FALSE)+VLOOKUP($B459,'Raw Stats'!$BC$3:$BR$5288,14,FALSE),0)</f>
        <v>0</v>
      </c>
      <c r="DB459">
        <f>IFERROR(VLOOKUP($B459,'Raw Stats'!$BC$3:$BR$5288,15,FALSE),0)</f>
        <v>1</v>
      </c>
      <c r="DC459">
        <f>IFERROR(VLOOKUP($B459,'Raw Stats'!$BC$3:$BR$5288,16,FALSE),0)</f>
        <v>54</v>
      </c>
      <c r="DE459">
        <f>IFERROR(VLOOKUP($B459,'Raw Stats'!$AK$3:$AZ$528,3,FALSE),0)</f>
        <v>82</v>
      </c>
      <c r="DF459">
        <f>IFERROR(VLOOKUP($B459,'Raw Stats'!$AK$3:$AZ$528,4,FALSE),0)</f>
        <v>9</v>
      </c>
      <c r="DG459">
        <f>IFERROR(VLOOKUP($B459,'Raw Stats'!$AK$3:$AZ$528,5,FALSE),0)</f>
        <v>10</v>
      </c>
      <c r="DH459">
        <f>IFERROR(VLOOKUP($B459,'Raw Stats'!$AK$3:$AZ$528,6,FALSE),0)</f>
        <v>19</v>
      </c>
      <c r="DI459">
        <f>IFERROR(VLOOKUP($B459,'Raw Stats'!$AK$3:$AZ$528,7,FALSE),0)</f>
        <v>-3</v>
      </c>
      <c r="DJ459">
        <f>IFERROR(VLOOKUP($B459,'Raw Stats'!$AK$3:$AZ$528,8,FALSE),0)</f>
        <v>130</v>
      </c>
      <c r="DK459">
        <f>IFERROR(VLOOKUP($B459,'Raw Stats'!$AK$3:$AZ$528,9,FALSE),0)</f>
        <v>244</v>
      </c>
      <c r="DL459">
        <f>IFERROR(VLOOKUP($B459,'Raw Stats'!$AK$3:$AZ$528,10,FALSE),0)</f>
        <v>24</v>
      </c>
      <c r="DM459">
        <f>IFERROR(VLOOKUP($B459,'Raw Stats'!$AK$3:$AZ$528,11,FALSE)+VLOOKUP($B459,'Raw Stats'!$AK$3:$AZ$528,12,FALSE),0)</f>
        <v>0</v>
      </c>
      <c r="DN459">
        <f>IFERROR(VLOOKUP($B459,'Raw Stats'!$AK$3:$AZ$528,13,FALSE)+VLOOKUP($B459,'Raw Stats'!$AK$3:$AZ$528,14,FALSE),0)</f>
        <v>0</v>
      </c>
      <c r="DO459">
        <f>IFERROR(VLOOKUP($B459,'Raw Stats'!$AK$3:$AZ$528,15,FALSE),0)</f>
        <v>0</v>
      </c>
      <c r="DP459">
        <f>IFERROR(VLOOKUP($B459,'Raw Stats'!$AK$3:$AZ$528,16,FALSE),0)</f>
        <v>103</v>
      </c>
      <c r="DR459">
        <f>IFERROR(VLOOKUP($B459,'Raw Stats'!$S$3:$AH$528,3,FALSE),0)</f>
        <v>78</v>
      </c>
      <c r="DS459">
        <f>IFERROR(VLOOKUP($B459,'Raw Stats'!$S$3:$AH$528,4,FALSE),0)</f>
        <v>6</v>
      </c>
      <c r="DT459">
        <f>IFERROR(VLOOKUP($B459,'Raw Stats'!$S$3:$AH$528,5,FALSE),0)</f>
        <v>6</v>
      </c>
      <c r="DU459">
        <f>IFERROR(VLOOKUP($B459,'Raw Stats'!$S$3:$AH$528,6,FALSE),0)</f>
        <v>12</v>
      </c>
      <c r="DV459">
        <f>IFERROR(VLOOKUP($B459,'Raw Stats'!$S$3:$AH$528,7,FALSE),0)</f>
        <v>-14</v>
      </c>
      <c r="DW459">
        <f>IFERROR(VLOOKUP($B459,'Raw Stats'!$S$3:$AH$528,8,FALSE),0)</f>
        <v>80</v>
      </c>
      <c r="DX459">
        <f>IFERROR(VLOOKUP($B459,'Raw Stats'!$S$3:$AH$528,9,FALSE),0)</f>
        <v>194</v>
      </c>
      <c r="DY459">
        <f>IFERROR(VLOOKUP($B459,'Raw Stats'!$S$3:$AH$528,10,FALSE),0)</f>
        <v>23</v>
      </c>
      <c r="DZ459">
        <f>IFERROR(VLOOKUP($B459,'Raw Stats'!$S$3:$AH$528,11,FALSE)+VLOOKUP($B459,'Raw Stats'!$S$3:$AH$528,12,FALSE),0)</f>
        <v>0</v>
      </c>
      <c r="EA459">
        <f>IFERROR(VLOOKUP($B459,'Raw Stats'!$S$3:$AH$528,13,FALSE)+VLOOKUP($B459,'Raw Stats'!$S$3:$AH$528,14,FALSE),0)</f>
        <v>0</v>
      </c>
      <c r="EB459">
        <f>IFERROR(VLOOKUP($B459,'Raw Stats'!$S$3:$AH$528,15,FALSE),0)</f>
        <v>0</v>
      </c>
      <c r="EC459">
        <f>IFERROR(VLOOKUP($B459,'Raw Stats'!$S$3:$AH$528,16,FALSE),0)</f>
        <v>129</v>
      </c>
    </row>
    <row r="460" spans="1:133" x14ac:dyDescent="0.2">
      <c r="A460">
        <f>IFERROR(VLOOKUP(B460,Sheet2!$W$1:$X$300,2,FALSE),301)</f>
        <v>301</v>
      </c>
      <c r="B460" t="s">
        <v>155</v>
      </c>
      <c r="C460">
        <f t="shared" si="35"/>
        <v>0.35893586786215331</v>
      </c>
      <c r="D460">
        <f t="shared" si="36"/>
        <v>0</v>
      </c>
      <c r="E460">
        <f t="shared" si="37"/>
        <v>0</v>
      </c>
      <c r="F460">
        <f t="shared" si="38"/>
        <v>0</v>
      </c>
      <c r="G460">
        <f t="shared" si="39"/>
        <v>0</v>
      </c>
      <c r="J460">
        <f>BS460*'Value Calculations'!$D$3</f>
        <v>0.8154708572520758</v>
      </c>
      <c r="K460">
        <f>BT460*'Value Calculations'!$D$4</f>
        <v>0.32561270404464993</v>
      </c>
      <c r="L460">
        <f>BU460*'Value Calculations'!$D$5</f>
        <v>0.79601431515876464</v>
      </c>
      <c r="M460">
        <f>BV460*'Value Calculations'!$D$6</f>
        <v>-0.50025972767745142</v>
      </c>
      <c r="N460">
        <f>BW460*'Value Calculations'!$D$7</f>
        <v>3.7790497133474905</v>
      </c>
      <c r="O460">
        <f>BX460*'Value Calculations'!$D$8</f>
        <v>5.4637504550970242</v>
      </c>
      <c r="P460">
        <f>BY460*'Value Calculations'!$D$9</f>
        <v>1.8892876100627509</v>
      </c>
      <c r="Q460">
        <f>BZ460*'Value Calculations'!$D$10</f>
        <v>0</v>
      </c>
      <c r="R460">
        <f>CA460*'Value Calculations'!$D$11</f>
        <v>0</v>
      </c>
      <c r="S460">
        <f>CB460*'Value Calculations'!$D$12</f>
        <v>0</v>
      </c>
      <c r="T460">
        <f>CC460*'Value Calculations'!$D$13</f>
        <v>1.7885087872008265</v>
      </c>
      <c r="V460">
        <f>CF460*'Value Calculations'!$D$3</f>
        <v>0</v>
      </c>
      <c r="W460">
        <f>CG460*'Value Calculations'!$D$4</f>
        <v>0.65122540808929985</v>
      </c>
      <c r="X460">
        <f>CH460*'Value Calculations'!$D$5</f>
        <v>0</v>
      </c>
      <c r="Y460">
        <f>CI460*'Value Calculations'!$D$6</f>
        <v>0</v>
      </c>
      <c r="Z460">
        <f>CJ460*'Value Calculations'!$D$7</f>
        <v>0</v>
      </c>
      <c r="AA460">
        <f>CK460*'Value Calculations'!$D$8</f>
        <v>0</v>
      </c>
      <c r="AB460">
        <f>CL460*'Value Calculations'!$D$9</f>
        <v>0</v>
      </c>
      <c r="AC460">
        <f>CM460*'Value Calculations'!$D$10</f>
        <v>0</v>
      </c>
      <c r="AD460">
        <f>CN460*'Value Calculations'!$D$11</f>
        <v>0</v>
      </c>
      <c r="AE460">
        <f>CO460*'Value Calculations'!$D$12</f>
        <v>0</v>
      </c>
      <c r="AF460">
        <f>CP460*'Value Calculations'!$D$13</f>
        <v>0</v>
      </c>
      <c r="AH460">
        <f>CS460*'Value Calculations'!$D$3</f>
        <v>0</v>
      </c>
      <c r="AI460">
        <f>CT460*'Value Calculations'!$D$4</f>
        <v>0</v>
      </c>
      <c r="AJ460">
        <f>CU460*'Value Calculations'!$D$5</f>
        <v>0</v>
      </c>
      <c r="AK460">
        <f>CV460*'Value Calculations'!$D$6</f>
        <v>0</v>
      </c>
      <c r="AL460">
        <f>CW460*'Value Calculations'!$D$7</f>
        <v>0</v>
      </c>
      <c r="AM460">
        <f>CX460*'Value Calculations'!$D$8</f>
        <v>0</v>
      </c>
      <c r="AN460">
        <f>CY460*'Value Calculations'!$D$9</f>
        <v>0</v>
      </c>
      <c r="AO460">
        <f>CZ460*'Value Calculations'!$D$10</f>
        <v>0</v>
      </c>
      <c r="AP460">
        <f>DA460*'Value Calculations'!$D$11</f>
        <v>0</v>
      </c>
      <c r="AQ460">
        <f>DB460*'Value Calculations'!$D$12</f>
        <v>0</v>
      </c>
      <c r="AR460">
        <f>DC460*'Value Calculations'!$D$13</f>
        <v>0</v>
      </c>
      <c r="AT460">
        <f>DF460*'Value Calculations'!$D$3</f>
        <v>0</v>
      </c>
      <c r="AU460">
        <f>DG460*'Value Calculations'!$D$4</f>
        <v>0</v>
      </c>
      <c r="AV460">
        <f>DH460*'Value Calculations'!$D$5</f>
        <v>0</v>
      </c>
      <c r="AW460">
        <f>DI460*'Value Calculations'!$D$6</f>
        <v>0</v>
      </c>
      <c r="AX460">
        <f>DJ460*'Value Calculations'!$D$7</f>
        <v>0</v>
      </c>
      <c r="AY460">
        <f>DK460*'Value Calculations'!$D$8</f>
        <v>0</v>
      </c>
      <c r="AZ460">
        <f>DL460*'Value Calculations'!$D$9</f>
        <v>0</v>
      </c>
      <c r="BA460">
        <f>DM460*'Value Calculations'!$D$10</f>
        <v>0</v>
      </c>
      <c r="BB460">
        <f>DN460*'Value Calculations'!$D$11</f>
        <v>0</v>
      </c>
      <c r="BC460">
        <f>DO460*'Value Calculations'!$D$12</f>
        <v>0</v>
      </c>
      <c r="BD460">
        <f>DP460*'Value Calculations'!$D$13</f>
        <v>0</v>
      </c>
      <c r="BF460">
        <f>DS460*'Value Calculations'!$D$3</f>
        <v>0</v>
      </c>
      <c r="BG460">
        <f>DT460*'Value Calculations'!$D$4</f>
        <v>0</v>
      </c>
      <c r="BH460">
        <f>DU460*'Value Calculations'!$D$5</f>
        <v>0</v>
      </c>
      <c r="BI460">
        <f>DV460*'Value Calculations'!$D$6</f>
        <v>0</v>
      </c>
      <c r="BJ460">
        <f>DW460*'Value Calculations'!$D$7</f>
        <v>0</v>
      </c>
      <c r="BK460">
        <f>DX460*'Value Calculations'!$D$8</f>
        <v>0</v>
      </c>
      <c r="BL460">
        <f>DY460*'Value Calculations'!$D$9</f>
        <v>0</v>
      </c>
      <c r="BM460">
        <f>DZ460*'Value Calculations'!$D$10</f>
        <v>0</v>
      </c>
      <c r="BN460">
        <f>EA460*'Value Calculations'!$D$11</f>
        <v>0</v>
      </c>
      <c r="BO460">
        <f>EB460*'Value Calculations'!$D$12</f>
        <v>0</v>
      </c>
      <c r="BP460">
        <f>EC460*'Value Calculations'!$D$13</f>
        <v>0</v>
      </c>
      <c r="BR460">
        <f>IFERROR(VLOOKUP($B460,'Raw Stats'!$CM$3:$DC$884,3,FALSE),0)</f>
        <v>40</v>
      </c>
      <c r="BS460">
        <f>IFERROR(VLOOKUP($B460,'Raw Stats'!$CM$3:$DC$884,4,FALSE),0)</f>
        <v>2</v>
      </c>
      <c r="BT460">
        <f>IFERROR(VLOOKUP($B460,'Raw Stats'!$CM$3:$DC$884,5,FALSE),0)</f>
        <v>1</v>
      </c>
      <c r="BU460">
        <f>IFERROR(VLOOKUP($B460,'Raw Stats'!$CM$3:$DC$884,6,FALSE),0)</f>
        <v>3</v>
      </c>
      <c r="BV460">
        <f>IFERROR(VLOOKUP($B460,'Raw Stats'!$CM$3:$DC$884,7,FALSE),0)</f>
        <v>-4</v>
      </c>
      <c r="BW460">
        <f>IFERROR(VLOOKUP($B460,'Raw Stats'!$CM$3:$DC$884,8,FALSE),0)</f>
        <v>43</v>
      </c>
      <c r="BX460">
        <f>IFERROR(VLOOKUP($B460,'Raw Stats'!$CM$3:$DC$884,9,FALSE),0)</f>
        <v>76</v>
      </c>
      <c r="BY460">
        <f>IFERROR(VLOOKUP($B460,'Raw Stats'!$CM$3:$DC$884,10,FALSE),0)</f>
        <v>15</v>
      </c>
      <c r="BZ460">
        <f>IFERROR(VLOOKUP($B460,'Raw Stats'!$CM$3:$DC$884,11,FALSE)+VLOOKUP($B460,'Raw Stats'!$CM$3:$DC$884,12,FALSE),0)</f>
        <v>0</v>
      </c>
      <c r="CA460">
        <f>IFERROR(VLOOKUP($B460,'Raw Stats'!$CM$3:$DC$884,13,FALSE)+VLOOKUP($B460,'Raw Stats'!$CM$3:$DC$884,14,FALSE),0)</f>
        <v>0</v>
      </c>
      <c r="CB460">
        <f>IFERROR(VLOOKUP($B460,'Raw Stats'!$CM$3:$DC$884,15,FALSE),0)</f>
        <v>0</v>
      </c>
      <c r="CC460">
        <f>IFERROR(VLOOKUP($B460,'Raw Stats'!$CM$3:$DC$884,16,FALSE),0)</f>
        <v>26</v>
      </c>
      <c r="CE460">
        <f>IFERROR(VLOOKUP($B460,'Raw Stats'!$BU$3:$CJ$528,3,FALSE),0)</f>
        <v>0</v>
      </c>
      <c r="CF460">
        <f>IFERROR(VLOOKUP($B460,'Raw Stats'!$BU$3:$CJ$528,4,FALSE),0)</f>
        <v>0</v>
      </c>
      <c r="CG460">
        <f>IFERROR(VLOOKUP($B460,'Raw Stats'!$BU$3:$CJ$5288,5,FALSE),0)</f>
        <v>2</v>
      </c>
      <c r="CH460">
        <f>IFERROR(VLOOKUP($B460,'Raw Stats'!$BU$3:$CJ$528,6,FALSE),0)</f>
        <v>0</v>
      </c>
      <c r="CI460">
        <f>IFERROR(VLOOKUP($B460,'Raw Stats'!$BU$3:$CJ$528,7,FALSE),0)</f>
        <v>0</v>
      </c>
      <c r="CJ460">
        <f>IFERROR(VLOOKUP($B460,'Raw Stats'!$BU$3:$CJ$528,8,FALSE),0)</f>
        <v>0</v>
      </c>
      <c r="CK460">
        <f>IFERROR(VLOOKUP($B460,'Raw Stats'!$BU$3:$CJ$528,9,FALSE),0)</f>
        <v>0</v>
      </c>
      <c r="CL460">
        <f>IFERROR(VLOOKUP($B460,'Raw Stats'!$BU$3:$CJ$528,10,FALSE),0)</f>
        <v>0</v>
      </c>
      <c r="CM460">
        <f>IFERROR(VLOOKUP($B460,'Raw Stats'!$BU$3:$CJ$528,11,FALSE)+VLOOKUP($B460,'Raw Stats'!$BU$3:$CJ$528,12,FALSE),0)</f>
        <v>0</v>
      </c>
      <c r="CN460">
        <f>IFERROR(VLOOKUP($B460,'Raw Stats'!$BU$3:$CJ$528,13,FALSE)+VLOOKUP($B460,'Raw Stats'!$BU$3:$CJ$528,14,FALSE),0)</f>
        <v>0</v>
      </c>
      <c r="CO460">
        <f>IFERROR(VLOOKUP($B460,'Raw Stats'!$BU$3:$CJ$528,15,FALSE),0)</f>
        <v>0</v>
      </c>
      <c r="CP460">
        <f>IFERROR(VLOOKUP($B460,'Raw Stats'!$BU$3:$CJ$528,16,FALSE),0)</f>
        <v>0</v>
      </c>
      <c r="CR460">
        <f>IFERROR(VLOOKUP($B460,'Raw Stats'!$BC$3:$BR$528,3,FALSE),0)</f>
        <v>0</v>
      </c>
      <c r="CS460">
        <f>IFERROR(VLOOKUP($B460,'Raw Stats'!$BC$3:$BR$528,4,FALSE),0)</f>
        <v>0</v>
      </c>
      <c r="CT460">
        <f>IFERROR(VLOOKUP($B460,'Raw Stats'!$BC$3:$BR$5288,5,FALSE),0)</f>
        <v>0</v>
      </c>
      <c r="CU460">
        <f>IFERROR(VLOOKUP($B460,'Raw Stats'!$BC$3:$BR$52888,6,FALSE),0)</f>
        <v>0</v>
      </c>
      <c r="CV460">
        <f>IFERROR(VLOOKUP($B460,'Raw Stats'!$BC$3:$BR$5288,7,FALSE),0)</f>
        <v>0</v>
      </c>
      <c r="CW460">
        <f>IFERROR(VLOOKUP($B460,'Raw Stats'!$BC$3:$BR$5288,8,FALSE),0)</f>
        <v>0</v>
      </c>
      <c r="CX460">
        <f>IFERROR(VLOOKUP($B460,'Raw Stats'!$BC$3:$BR$5288,9,FALSE),0)</f>
        <v>0</v>
      </c>
      <c r="CY460">
        <f>IFERROR(VLOOKUP($B460,'Raw Stats'!$BC$3:$BR$5288,10,FALSE),0)</f>
        <v>0</v>
      </c>
      <c r="CZ460">
        <f>IFERROR(VLOOKUP($B460,'Raw Stats'!$BC$3:$BR$5288,11,FALSE)+VLOOKUP($B460,'Raw Stats'!$BC$3:$BR$5288,12,FALSE),0)</f>
        <v>0</v>
      </c>
      <c r="DA460">
        <f>IFERROR(VLOOKUP($B460,'Raw Stats'!$BC$3:$BR$5288,13,FALSE)+VLOOKUP($B460,'Raw Stats'!$BC$3:$BR$5288,14,FALSE),0)</f>
        <v>0</v>
      </c>
      <c r="DB460">
        <f>IFERROR(VLOOKUP($B460,'Raw Stats'!$BC$3:$BR$5288,15,FALSE),0)</f>
        <v>0</v>
      </c>
      <c r="DC460">
        <f>IFERROR(VLOOKUP($B460,'Raw Stats'!$BC$3:$BR$5288,16,FALSE),0)</f>
        <v>0</v>
      </c>
      <c r="DE460">
        <f>IFERROR(VLOOKUP($B460,'Raw Stats'!$AK$3:$AZ$528,3,FALSE),0)</f>
        <v>0</v>
      </c>
      <c r="DF460">
        <f>IFERROR(VLOOKUP($B460,'Raw Stats'!$AK$3:$AZ$528,4,FALSE),0)</f>
        <v>0</v>
      </c>
      <c r="DG460">
        <f>IFERROR(VLOOKUP($B460,'Raw Stats'!$AK$3:$AZ$528,5,FALSE),0)</f>
        <v>0</v>
      </c>
      <c r="DH460">
        <f>IFERROR(VLOOKUP($B460,'Raw Stats'!$AK$3:$AZ$528,6,FALSE),0)</f>
        <v>0</v>
      </c>
      <c r="DI460">
        <f>IFERROR(VLOOKUP($B460,'Raw Stats'!$AK$3:$AZ$528,7,FALSE),0)</f>
        <v>0</v>
      </c>
      <c r="DJ460">
        <f>IFERROR(VLOOKUP($B460,'Raw Stats'!$AK$3:$AZ$528,8,FALSE),0)</f>
        <v>0</v>
      </c>
      <c r="DK460">
        <f>IFERROR(VLOOKUP($B460,'Raw Stats'!$AK$3:$AZ$528,9,FALSE),0)</f>
        <v>0</v>
      </c>
      <c r="DL460">
        <f>IFERROR(VLOOKUP($B460,'Raw Stats'!$AK$3:$AZ$528,10,FALSE),0)</f>
        <v>0</v>
      </c>
      <c r="DM460">
        <f>IFERROR(VLOOKUP($B460,'Raw Stats'!$AK$3:$AZ$528,11,FALSE)+VLOOKUP($B460,'Raw Stats'!$AK$3:$AZ$528,12,FALSE),0)</f>
        <v>0</v>
      </c>
      <c r="DN460">
        <f>IFERROR(VLOOKUP($B460,'Raw Stats'!$AK$3:$AZ$528,13,FALSE)+VLOOKUP($B460,'Raw Stats'!$AK$3:$AZ$528,14,FALSE),0)</f>
        <v>0</v>
      </c>
      <c r="DO460">
        <f>IFERROR(VLOOKUP($B460,'Raw Stats'!$AK$3:$AZ$528,15,FALSE),0)</f>
        <v>0</v>
      </c>
      <c r="DP460">
        <f>IFERROR(VLOOKUP($B460,'Raw Stats'!$AK$3:$AZ$528,16,FALSE),0)</f>
        <v>0</v>
      </c>
      <c r="DR460">
        <f>IFERROR(VLOOKUP($B460,'Raw Stats'!$S$3:$AH$528,3,FALSE),0)</f>
        <v>0</v>
      </c>
      <c r="DS460">
        <f>IFERROR(VLOOKUP($B460,'Raw Stats'!$S$3:$AH$528,4,FALSE),0)</f>
        <v>0</v>
      </c>
      <c r="DT460">
        <f>IFERROR(VLOOKUP($B460,'Raw Stats'!$S$3:$AH$528,5,FALSE),0)</f>
        <v>0</v>
      </c>
      <c r="DU460">
        <f>IFERROR(VLOOKUP($B460,'Raw Stats'!$S$3:$AH$528,6,FALSE),0)</f>
        <v>0</v>
      </c>
      <c r="DV460">
        <f>IFERROR(VLOOKUP($B460,'Raw Stats'!$S$3:$AH$528,7,FALSE),0)</f>
        <v>0</v>
      </c>
      <c r="DW460">
        <f>IFERROR(VLOOKUP($B460,'Raw Stats'!$S$3:$AH$528,8,FALSE),0)</f>
        <v>0</v>
      </c>
      <c r="DX460">
        <f>IFERROR(VLOOKUP($B460,'Raw Stats'!$S$3:$AH$528,9,FALSE),0)</f>
        <v>0</v>
      </c>
      <c r="DY460">
        <f>IFERROR(VLOOKUP($B460,'Raw Stats'!$S$3:$AH$528,10,FALSE),0)</f>
        <v>0</v>
      </c>
      <c r="DZ460">
        <f>IFERROR(VLOOKUP($B460,'Raw Stats'!$S$3:$AH$528,11,FALSE)+VLOOKUP($B460,'Raw Stats'!$S$3:$AH$528,12,FALSE),0)</f>
        <v>0</v>
      </c>
      <c r="EA460">
        <f>IFERROR(VLOOKUP($B460,'Raw Stats'!$S$3:$AH$528,13,FALSE)+VLOOKUP($B460,'Raw Stats'!$S$3:$AH$528,14,FALSE),0)</f>
        <v>0</v>
      </c>
      <c r="EB460">
        <f>IFERROR(VLOOKUP($B460,'Raw Stats'!$S$3:$AH$528,15,FALSE),0)</f>
        <v>0</v>
      </c>
      <c r="EC460">
        <f>IFERROR(VLOOKUP($B460,'Raw Stats'!$S$3:$AH$528,16,FALSE),0)</f>
        <v>0</v>
      </c>
    </row>
    <row r="461" spans="1:133" x14ac:dyDescent="0.2">
      <c r="A461">
        <f>IFERROR(VLOOKUP(B461,Sheet2!$W$1:$X$300,2,FALSE),301)</f>
        <v>301</v>
      </c>
      <c r="B461" t="s">
        <v>374</v>
      </c>
      <c r="C461">
        <f t="shared" si="35"/>
        <v>0.3586941482322018</v>
      </c>
      <c r="D461">
        <f t="shared" si="36"/>
        <v>0.46850229454827286</v>
      </c>
      <c r="E461">
        <f t="shared" si="37"/>
        <v>0</v>
      </c>
      <c r="F461">
        <f t="shared" si="38"/>
        <v>0</v>
      </c>
      <c r="G461">
        <f t="shared" si="39"/>
        <v>0</v>
      </c>
      <c r="J461">
        <f>BS461*'Value Calculations'!$D$3</f>
        <v>1.2232062858781136</v>
      </c>
      <c r="K461">
        <f>BT461*'Value Calculations'!$D$4</f>
        <v>1.9536762242678996</v>
      </c>
      <c r="L461">
        <f>BU461*'Value Calculations'!$D$5</f>
        <v>2.3880429454762941</v>
      </c>
      <c r="M461">
        <f>BV461*'Value Calculations'!$D$6</f>
        <v>-0.25012986383872571</v>
      </c>
      <c r="N461">
        <f>BW461*'Value Calculations'!$D$7</f>
        <v>2.6365463116377841</v>
      </c>
      <c r="O461">
        <f>BX461*'Value Calculations'!$D$8</f>
        <v>3.091332494331211</v>
      </c>
      <c r="P461">
        <f>BY461*'Value Calculations'!$D$9</f>
        <v>2.5190501467503346</v>
      </c>
      <c r="Q461">
        <f>BZ461*'Value Calculations'!$D$10</f>
        <v>0</v>
      </c>
      <c r="R461">
        <f>CA461*'Value Calculations'!$D$11</f>
        <v>0</v>
      </c>
      <c r="S461">
        <f>CB461*'Value Calculations'!$D$12</f>
        <v>0</v>
      </c>
      <c r="T461">
        <f>CC461*'Value Calculations'!$D$13</f>
        <v>5.0903711635715831</v>
      </c>
      <c r="V461">
        <f>CF461*'Value Calculations'!$D$3</f>
        <v>1.6309417145041516</v>
      </c>
      <c r="W461">
        <f>CG461*'Value Calculations'!$D$4</f>
        <v>4.8841905606697491</v>
      </c>
      <c r="X461">
        <f>CH461*'Value Calculations'!$D$5</f>
        <v>5.0414239960055092</v>
      </c>
      <c r="Y461">
        <f>CI461*'Value Calculations'!$D$6</f>
        <v>-1.1255843872742657</v>
      </c>
      <c r="Z461">
        <f>CJ461*'Value Calculations'!$D$7</f>
        <v>0.52730926232755682</v>
      </c>
      <c r="AA461">
        <f>CK461*'Value Calculations'!$D$8</f>
        <v>5.0324017349577854</v>
      </c>
      <c r="AB461">
        <f>CL461*'Value Calculations'!$D$9</f>
        <v>4.0304802348005353</v>
      </c>
      <c r="AC461">
        <f>CM461*'Value Calculations'!$D$10</f>
        <v>0.73063294815240942</v>
      </c>
      <c r="AD461">
        <f>CN461*'Value Calculations'!$D$11</f>
        <v>0.9907141480249374</v>
      </c>
      <c r="AE461">
        <f>CO461*'Value Calculations'!$D$12</f>
        <v>0</v>
      </c>
      <c r="AF461">
        <f>CP461*'Value Calculations'!$D$13</f>
        <v>7.7731343443728225</v>
      </c>
      <c r="AH461">
        <f>CS461*'Value Calculations'!$D$3</f>
        <v>0</v>
      </c>
      <c r="AI461">
        <f>CT461*'Value Calculations'!$D$4</f>
        <v>0</v>
      </c>
      <c r="AJ461">
        <f>CU461*'Value Calculations'!$D$5</f>
        <v>0</v>
      </c>
      <c r="AK461">
        <f>CV461*'Value Calculations'!$D$6</f>
        <v>0</v>
      </c>
      <c r="AL461">
        <f>CW461*'Value Calculations'!$D$7</f>
        <v>0</v>
      </c>
      <c r="AM461">
        <f>CX461*'Value Calculations'!$D$8</f>
        <v>0</v>
      </c>
      <c r="AN461">
        <f>CY461*'Value Calculations'!$D$9</f>
        <v>0</v>
      </c>
      <c r="AO461">
        <f>CZ461*'Value Calculations'!$D$10</f>
        <v>0</v>
      </c>
      <c r="AP461">
        <f>DA461*'Value Calculations'!$D$11</f>
        <v>0</v>
      </c>
      <c r="AQ461">
        <f>DB461*'Value Calculations'!$D$12</f>
        <v>0</v>
      </c>
      <c r="AR461">
        <f>DC461*'Value Calculations'!$D$13</f>
        <v>0</v>
      </c>
      <c r="AT461">
        <f>DF461*'Value Calculations'!$D$3</f>
        <v>0</v>
      </c>
      <c r="AU461">
        <f>DG461*'Value Calculations'!$D$4</f>
        <v>0</v>
      </c>
      <c r="AV461">
        <f>DH461*'Value Calculations'!$D$5</f>
        <v>0</v>
      </c>
      <c r="AW461">
        <f>DI461*'Value Calculations'!$D$6</f>
        <v>0</v>
      </c>
      <c r="AX461">
        <f>DJ461*'Value Calculations'!$D$7</f>
        <v>0</v>
      </c>
      <c r="AY461">
        <f>DK461*'Value Calculations'!$D$8</f>
        <v>0</v>
      </c>
      <c r="AZ461">
        <f>DL461*'Value Calculations'!$D$9</f>
        <v>0</v>
      </c>
      <c r="BA461">
        <f>DM461*'Value Calculations'!$D$10</f>
        <v>0</v>
      </c>
      <c r="BB461">
        <f>DN461*'Value Calculations'!$D$11</f>
        <v>0</v>
      </c>
      <c r="BC461">
        <f>DO461*'Value Calculations'!$D$12</f>
        <v>0</v>
      </c>
      <c r="BD461">
        <f>DP461*'Value Calculations'!$D$13</f>
        <v>0</v>
      </c>
      <c r="BF461">
        <f>DS461*'Value Calculations'!$D$3</f>
        <v>0</v>
      </c>
      <c r="BG461">
        <f>DT461*'Value Calculations'!$D$4</f>
        <v>0</v>
      </c>
      <c r="BH461">
        <f>DU461*'Value Calculations'!$D$5</f>
        <v>0</v>
      </c>
      <c r="BI461">
        <f>DV461*'Value Calculations'!$D$6</f>
        <v>0</v>
      </c>
      <c r="BJ461">
        <f>DW461*'Value Calculations'!$D$7</f>
        <v>0</v>
      </c>
      <c r="BK461">
        <f>DX461*'Value Calculations'!$D$8</f>
        <v>0</v>
      </c>
      <c r="BL461">
        <f>DY461*'Value Calculations'!$D$9</f>
        <v>0</v>
      </c>
      <c r="BM461">
        <f>DZ461*'Value Calculations'!$D$10</f>
        <v>0</v>
      </c>
      <c r="BN461">
        <f>EA461*'Value Calculations'!$D$11</f>
        <v>0</v>
      </c>
      <c r="BO461">
        <f>EB461*'Value Calculations'!$D$12</f>
        <v>0</v>
      </c>
      <c r="BP461">
        <f>EC461*'Value Calculations'!$D$13</f>
        <v>0</v>
      </c>
      <c r="BR461">
        <f>IFERROR(VLOOKUP($B461,'Raw Stats'!$CM$3:$DC$884,3,FALSE),0)</f>
        <v>52</v>
      </c>
      <c r="BS461">
        <f>IFERROR(VLOOKUP($B461,'Raw Stats'!$CM$3:$DC$884,4,FALSE),0)</f>
        <v>3</v>
      </c>
      <c r="BT461">
        <f>IFERROR(VLOOKUP($B461,'Raw Stats'!$CM$3:$DC$884,5,FALSE),0)</f>
        <v>6</v>
      </c>
      <c r="BU461">
        <f>IFERROR(VLOOKUP($B461,'Raw Stats'!$CM$3:$DC$884,6,FALSE),0)</f>
        <v>9</v>
      </c>
      <c r="BV461">
        <f>IFERROR(VLOOKUP($B461,'Raw Stats'!$CM$3:$DC$884,7,FALSE),0)</f>
        <v>-2</v>
      </c>
      <c r="BW461">
        <f>IFERROR(VLOOKUP($B461,'Raw Stats'!$CM$3:$DC$884,8,FALSE),0)</f>
        <v>30</v>
      </c>
      <c r="BX461">
        <f>IFERROR(VLOOKUP($B461,'Raw Stats'!$CM$3:$DC$884,9,FALSE),0)</f>
        <v>43</v>
      </c>
      <c r="BY461">
        <f>IFERROR(VLOOKUP($B461,'Raw Stats'!$CM$3:$DC$884,10,FALSE),0)</f>
        <v>20</v>
      </c>
      <c r="BZ461">
        <f>IFERROR(VLOOKUP($B461,'Raw Stats'!$CM$3:$DC$884,11,FALSE)+VLOOKUP($B461,'Raw Stats'!$CM$3:$DC$884,12,FALSE),0)</f>
        <v>0</v>
      </c>
      <c r="CA461">
        <f>IFERROR(VLOOKUP($B461,'Raw Stats'!$CM$3:$DC$884,13,FALSE)+VLOOKUP($B461,'Raw Stats'!$CM$3:$DC$884,14,FALSE),0)</f>
        <v>0</v>
      </c>
      <c r="CB461">
        <f>IFERROR(VLOOKUP($B461,'Raw Stats'!$CM$3:$DC$884,15,FALSE),0)</f>
        <v>0</v>
      </c>
      <c r="CC461">
        <f>IFERROR(VLOOKUP($B461,'Raw Stats'!$CM$3:$DC$884,16,FALSE),0)</f>
        <v>74</v>
      </c>
      <c r="CE461">
        <f>IFERROR(VLOOKUP($B461,'Raw Stats'!$BU$3:$CJ$528,3,FALSE),0)</f>
        <v>63</v>
      </c>
      <c r="CF461">
        <f>IFERROR(VLOOKUP($B461,'Raw Stats'!$BU$3:$CJ$528,4,FALSE),0)</f>
        <v>4</v>
      </c>
      <c r="CG461">
        <f>IFERROR(VLOOKUP($B461,'Raw Stats'!$BU$3:$CJ$5288,5,FALSE),0)</f>
        <v>15</v>
      </c>
      <c r="CH461">
        <f>IFERROR(VLOOKUP($B461,'Raw Stats'!$BU$3:$CJ$528,6,FALSE),0)</f>
        <v>19</v>
      </c>
      <c r="CI461">
        <f>IFERROR(VLOOKUP($B461,'Raw Stats'!$BU$3:$CJ$528,7,FALSE),0)</f>
        <v>-9</v>
      </c>
      <c r="CJ461">
        <f>IFERROR(VLOOKUP($B461,'Raw Stats'!$BU$3:$CJ$528,8,FALSE),0)</f>
        <v>6</v>
      </c>
      <c r="CK461">
        <f>IFERROR(VLOOKUP($B461,'Raw Stats'!$BU$3:$CJ$528,9,FALSE),0)</f>
        <v>70</v>
      </c>
      <c r="CL461">
        <f>IFERROR(VLOOKUP($B461,'Raw Stats'!$BU$3:$CJ$528,10,FALSE),0)</f>
        <v>32</v>
      </c>
      <c r="CM461">
        <f>IFERROR(VLOOKUP($B461,'Raw Stats'!$BU$3:$CJ$528,11,FALSE)+VLOOKUP($B461,'Raw Stats'!$BU$3:$CJ$528,12,FALSE),0)</f>
        <v>2</v>
      </c>
      <c r="CN461">
        <f>IFERROR(VLOOKUP($B461,'Raw Stats'!$BU$3:$CJ$528,13,FALSE)+VLOOKUP($B461,'Raw Stats'!$BU$3:$CJ$528,14,FALSE),0)</f>
        <v>1</v>
      </c>
      <c r="CO461">
        <f>IFERROR(VLOOKUP($B461,'Raw Stats'!$BU$3:$CJ$528,15,FALSE),0)</f>
        <v>0</v>
      </c>
      <c r="CP461">
        <f>IFERROR(VLOOKUP($B461,'Raw Stats'!$BU$3:$CJ$528,16,FALSE),0)</f>
        <v>113</v>
      </c>
      <c r="CR461">
        <f>IFERROR(VLOOKUP($B461,'Raw Stats'!$BC$3:$BR$528,3,FALSE),0)</f>
        <v>0</v>
      </c>
      <c r="CS461">
        <f>IFERROR(VLOOKUP($B461,'Raw Stats'!$BC$3:$BR$528,4,FALSE),0)</f>
        <v>0</v>
      </c>
      <c r="CT461">
        <f>IFERROR(VLOOKUP($B461,'Raw Stats'!$BC$3:$BR$5288,5,FALSE),0)</f>
        <v>0</v>
      </c>
      <c r="CU461">
        <f>IFERROR(VLOOKUP($B461,'Raw Stats'!$BC$3:$BR$52888,6,FALSE),0)</f>
        <v>0</v>
      </c>
      <c r="CV461">
        <f>IFERROR(VLOOKUP($B461,'Raw Stats'!$BC$3:$BR$5288,7,FALSE),0)</f>
        <v>0</v>
      </c>
      <c r="CW461">
        <f>IFERROR(VLOOKUP($B461,'Raw Stats'!$BC$3:$BR$5288,8,FALSE),0)</f>
        <v>0</v>
      </c>
      <c r="CX461">
        <f>IFERROR(VLOOKUP($B461,'Raw Stats'!$BC$3:$BR$5288,9,FALSE),0)</f>
        <v>0</v>
      </c>
      <c r="CY461">
        <f>IFERROR(VLOOKUP($B461,'Raw Stats'!$BC$3:$BR$5288,10,FALSE),0)</f>
        <v>0</v>
      </c>
      <c r="CZ461">
        <f>IFERROR(VLOOKUP($B461,'Raw Stats'!$BC$3:$BR$5288,11,FALSE)+VLOOKUP($B461,'Raw Stats'!$BC$3:$BR$5288,12,FALSE),0)</f>
        <v>0</v>
      </c>
      <c r="DA461">
        <f>IFERROR(VLOOKUP($B461,'Raw Stats'!$BC$3:$BR$5288,13,FALSE)+VLOOKUP($B461,'Raw Stats'!$BC$3:$BR$5288,14,FALSE),0)</f>
        <v>0</v>
      </c>
      <c r="DB461">
        <f>IFERROR(VLOOKUP($B461,'Raw Stats'!$BC$3:$BR$5288,15,FALSE),0)</f>
        <v>0</v>
      </c>
      <c r="DC461">
        <f>IFERROR(VLOOKUP($B461,'Raw Stats'!$BC$3:$BR$5288,16,FALSE),0)</f>
        <v>0</v>
      </c>
      <c r="DE461">
        <f>IFERROR(VLOOKUP($B461,'Raw Stats'!$AK$3:$AZ$528,3,FALSE),0)</f>
        <v>0</v>
      </c>
      <c r="DF461">
        <f>IFERROR(VLOOKUP($B461,'Raw Stats'!$AK$3:$AZ$528,4,FALSE),0)</f>
        <v>0</v>
      </c>
      <c r="DG461">
        <f>IFERROR(VLOOKUP($B461,'Raw Stats'!$AK$3:$AZ$528,5,FALSE),0)</f>
        <v>0</v>
      </c>
      <c r="DH461">
        <f>IFERROR(VLOOKUP($B461,'Raw Stats'!$AK$3:$AZ$528,6,FALSE),0)</f>
        <v>0</v>
      </c>
      <c r="DI461">
        <f>IFERROR(VLOOKUP($B461,'Raw Stats'!$AK$3:$AZ$528,7,FALSE),0)</f>
        <v>0</v>
      </c>
      <c r="DJ461">
        <f>IFERROR(VLOOKUP($B461,'Raw Stats'!$AK$3:$AZ$528,8,FALSE),0)</f>
        <v>0</v>
      </c>
      <c r="DK461">
        <f>IFERROR(VLOOKUP($B461,'Raw Stats'!$AK$3:$AZ$528,9,FALSE),0)</f>
        <v>0</v>
      </c>
      <c r="DL461">
        <f>IFERROR(VLOOKUP($B461,'Raw Stats'!$AK$3:$AZ$528,10,FALSE),0)</f>
        <v>0</v>
      </c>
      <c r="DM461">
        <f>IFERROR(VLOOKUP($B461,'Raw Stats'!$AK$3:$AZ$528,11,FALSE)+VLOOKUP($B461,'Raw Stats'!$AK$3:$AZ$528,12,FALSE),0)</f>
        <v>0</v>
      </c>
      <c r="DN461">
        <f>IFERROR(VLOOKUP($B461,'Raw Stats'!$AK$3:$AZ$528,13,FALSE)+VLOOKUP($B461,'Raw Stats'!$AK$3:$AZ$528,14,FALSE),0)</f>
        <v>0</v>
      </c>
      <c r="DO461">
        <f>IFERROR(VLOOKUP($B461,'Raw Stats'!$AK$3:$AZ$528,15,FALSE),0)</f>
        <v>0</v>
      </c>
      <c r="DP461">
        <f>IFERROR(VLOOKUP($B461,'Raw Stats'!$AK$3:$AZ$528,16,FALSE),0)</f>
        <v>0</v>
      </c>
      <c r="DR461">
        <f>IFERROR(VLOOKUP($B461,'Raw Stats'!$S$3:$AH$528,3,FALSE),0)</f>
        <v>0</v>
      </c>
      <c r="DS461">
        <f>IFERROR(VLOOKUP($B461,'Raw Stats'!$S$3:$AH$528,4,FALSE),0)</f>
        <v>0</v>
      </c>
      <c r="DT461">
        <f>IFERROR(VLOOKUP($B461,'Raw Stats'!$S$3:$AH$528,5,FALSE),0)</f>
        <v>0</v>
      </c>
      <c r="DU461">
        <f>IFERROR(VLOOKUP($B461,'Raw Stats'!$S$3:$AH$528,6,FALSE),0)</f>
        <v>0</v>
      </c>
      <c r="DV461">
        <f>IFERROR(VLOOKUP($B461,'Raw Stats'!$S$3:$AH$528,7,FALSE),0)</f>
        <v>0</v>
      </c>
      <c r="DW461">
        <f>IFERROR(VLOOKUP($B461,'Raw Stats'!$S$3:$AH$528,8,FALSE),0)</f>
        <v>0</v>
      </c>
      <c r="DX461">
        <f>IFERROR(VLOOKUP($B461,'Raw Stats'!$S$3:$AH$528,9,FALSE),0)</f>
        <v>0</v>
      </c>
      <c r="DY461">
        <f>IFERROR(VLOOKUP($B461,'Raw Stats'!$S$3:$AH$528,10,FALSE),0)</f>
        <v>0</v>
      </c>
      <c r="DZ461">
        <f>IFERROR(VLOOKUP($B461,'Raw Stats'!$S$3:$AH$528,11,FALSE)+VLOOKUP($B461,'Raw Stats'!$S$3:$AH$528,12,FALSE),0)</f>
        <v>0</v>
      </c>
      <c r="EA461">
        <f>IFERROR(VLOOKUP($B461,'Raw Stats'!$S$3:$AH$528,13,FALSE)+VLOOKUP($B461,'Raw Stats'!$S$3:$AH$528,14,FALSE),0)</f>
        <v>0</v>
      </c>
      <c r="EB461">
        <f>IFERROR(VLOOKUP($B461,'Raw Stats'!$S$3:$AH$528,15,FALSE),0)</f>
        <v>0</v>
      </c>
      <c r="EC461">
        <f>IFERROR(VLOOKUP($B461,'Raw Stats'!$S$3:$AH$528,16,FALSE),0)</f>
        <v>0</v>
      </c>
    </row>
    <row r="462" spans="1:133" x14ac:dyDescent="0.2">
      <c r="A462">
        <f>IFERROR(VLOOKUP(B462,Sheet2!$W$1:$X$300,2,FALSE),301)</f>
        <v>301</v>
      </c>
      <c r="B462" t="s">
        <v>405</v>
      </c>
      <c r="C462">
        <f t="shared" si="35"/>
        <v>0.355739858650927</v>
      </c>
      <c r="D462">
        <f t="shared" si="36"/>
        <v>0.39623182419912012</v>
      </c>
      <c r="E462">
        <f t="shared" si="37"/>
        <v>0.54447633258762285</v>
      </c>
      <c r="F462">
        <f t="shared" si="38"/>
        <v>0.3807524474109848</v>
      </c>
      <c r="G462">
        <f t="shared" si="39"/>
        <v>0.44581935462171801</v>
      </c>
      <c r="J462">
        <f>BS462*'Value Calculations'!$D$3</f>
        <v>2.4464125717562273</v>
      </c>
      <c r="K462">
        <f>BT462*'Value Calculations'!$D$4</f>
        <v>2.2792889283125497</v>
      </c>
      <c r="L462">
        <f>BU462*'Value Calculations'!$D$5</f>
        <v>3.4493953656879803</v>
      </c>
      <c r="M462">
        <f>BV462*'Value Calculations'!$D$6</f>
        <v>-1.1255843872742657</v>
      </c>
      <c r="N462">
        <f>BW462*'Value Calculations'!$D$7</f>
        <v>1.0546185246551136</v>
      </c>
      <c r="O462">
        <f>BX462*'Value Calculations'!$D$8</f>
        <v>5.535641908453564</v>
      </c>
      <c r="P462">
        <f>BY462*'Value Calculations'!$D$9</f>
        <v>4.2823852494755688</v>
      </c>
      <c r="Q462">
        <f>BZ462*'Value Calculations'!$D$10</f>
        <v>0</v>
      </c>
      <c r="R462">
        <f>CA462*'Value Calculations'!$D$11</f>
        <v>1.9814282960498748</v>
      </c>
      <c r="S462">
        <f>CB462*'Value Calculations'!$D$12</f>
        <v>0.81388273958941404</v>
      </c>
      <c r="T462">
        <f>CC462*'Value Calculations'!$D$13</f>
        <v>4.5400607675097904</v>
      </c>
      <c r="V462">
        <f>CF462*'Value Calculations'!$D$3</f>
        <v>3.6696188576343411</v>
      </c>
      <c r="W462">
        <f>CG462*'Value Calculations'!$D$4</f>
        <v>2.9305143364018491</v>
      </c>
      <c r="X462">
        <f>CH462*'Value Calculations'!$D$5</f>
        <v>4.7760858909525883</v>
      </c>
      <c r="Y462">
        <f>CI462*'Value Calculations'!$D$6</f>
        <v>1.1255843872742657</v>
      </c>
      <c r="Z462">
        <f>CJ462*'Value Calculations'!$D$7</f>
        <v>0.52730926232755682</v>
      </c>
      <c r="AA462">
        <f>CK462*'Value Calculations'!$D$8</f>
        <v>5.0324017349577854</v>
      </c>
      <c r="AB462">
        <f>CL462*'Value Calculations'!$D$9</f>
        <v>3.7785752201255018</v>
      </c>
      <c r="AC462">
        <f>CM462*'Value Calculations'!$D$10</f>
        <v>0</v>
      </c>
      <c r="AD462">
        <f>CN462*'Value Calculations'!$D$11</f>
        <v>0.9907141480249374</v>
      </c>
      <c r="AE462">
        <f>CO462*'Value Calculations'!$D$12</f>
        <v>0.81388273958941404</v>
      </c>
      <c r="AF462">
        <f>CP462*'Value Calculations'!$D$13</f>
        <v>4.8840047650484113</v>
      </c>
      <c r="AH462">
        <f>CS462*'Value Calculations'!$D$3</f>
        <v>4.0773542862603787</v>
      </c>
      <c r="AI462">
        <f>CT462*'Value Calculations'!$D$4</f>
        <v>2.2792889283125497</v>
      </c>
      <c r="AJ462">
        <f>CU462*'Value Calculations'!$D$5</f>
        <v>4.5107477858996665</v>
      </c>
      <c r="AK462">
        <f>CV462*'Value Calculations'!$D$6</f>
        <v>0.37519479575808856</v>
      </c>
      <c r="AL462">
        <f>CW462*'Value Calculations'!$D$7</f>
        <v>0.70307901643674242</v>
      </c>
      <c r="AM462">
        <f>CX462*'Value Calculations'!$D$8</f>
        <v>3.2351154010442906</v>
      </c>
      <c r="AN462">
        <f>CY462*'Value Calculations'!$D$9</f>
        <v>1.8892876100627509</v>
      </c>
      <c r="AO462">
        <f>CZ462*'Value Calculations'!$D$10</f>
        <v>0.36531647407620471</v>
      </c>
      <c r="AP462">
        <f>DA462*'Value Calculations'!$D$11</f>
        <v>1.9814282960498748</v>
      </c>
      <c r="AQ462">
        <f>DB462*'Value Calculations'!$D$12</f>
        <v>0.81388273958941404</v>
      </c>
      <c r="AR462">
        <f>DC462*'Value Calculations'!$D$13</f>
        <v>4.8152159655406868</v>
      </c>
      <c r="AT462">
        <f>DF462*'Value Calculations'!$D$3</f>
        <v>3.6696188576343411</v>
      </c>
      <c r="AU462">
        <f>DG462*'Value Calculations'!$D$4</f>
        <v>1.9536762242678996</v>
      </c>
      <c r="AV462">
        <f>DH462*'Value Calculations'!$D$5</f>
        <v>3.980071575793823</v>
      </c>
      <c r="AW462">
        <f>DI462*'Value Calculations'!$D$6</f>
        <v>-0.62532465959681427</v>
      </c>
      <c r="AX462">
        <f>DJ462*'Value Calculations'!$D$7</f>
        <v>1.318273155818892</v>
      </c>
      <c r="AY462">
        <f>DK462*'Value Calculations'!$D$8</f>
        <v>4.2415957480358477</v>
      </c>
      <c r="AZ462">
        <f>DL462*'Value Calculations'!$D$9</f>
        <v>3.0228601761004015</v>
      </c>
      <c r="BA462">
        <f>DM462*'Value Calculations'!$D$10</f>
        <v>0</v>
      </c>
      <c r="BB462">
        <f>DN462*'Value Calculations'!$D$11</f>
        <v>1.9814282960498748</v>
      </c>
      <c r="BC462">
        <f>DO462*'Value Calculations'!$D$12</f>
        <v>0.81388273958941404</v>
      </c>
      <c r="BD462">
        <f>DP462*'Value Calculations'!$D$13</f>
        <v>5.9158367576642723</v>
      </c>
      <c r="BF462">
        <f>DS462*'Value Calculations'!$D$3</f>
        <v>2.4464125717562273</v>
      </c>
      <c r="BG462">
        <f>DT462*'Value Calculations'!$D$4</f>
        <v>2.2792889283125497</v>
      </c>
      <c r="BH462">
        <f>DU462*'Value Calculations'!$D$5</f>
        <v>3.4493953656879803</v>
      </c>
      <c r="BI462">
        <f>DV462*'Value Calculations'!$D$6</f>
        <v>0.37519479575808856</v>
      </c>
      <c r="BJ462">
        <f>DW462*'Value Calculations'!$D$7</f>
        <v>2.4607765575285985</v>
      </c>
      <c r="BK462">
        <f>DX462*'Value Calculations'!$D$8</f>
        <v>1.725394880556955</v>
      </c>
      <c r="BL462">
        <f>DY462*'Value Calculations'!$D$9</f>
        <v>2.1411926247377844</v>
      </c>
      <c r="BM462">
        <f>DZ462*'Value Calculations'!$D$10</f>
        <v>0</v>
      </c>
      <c r="BN462">
        <f>EA462*'Value Calculations'!$D$11</f>
        <v>0.9907141480249374</v>
      </c>
      <c r="BO462">
        <f>EB462*'Value Calculations'!$D$12</f>
        <v>0</v>
      </c>
      <c r="BP462">
        <f>EC462*'Value Calculations'!$D$13</f>
        <v>3.3018623763707566</v>
      </c>
      <c r="BR462">
        <f>IFERROR(VLOOKUP($B462,'Raw Stats'!$CM$3:$DC$884,3,FALSE),0)</f>
        <v>71</v>
      </c>
      <c r="BS462">
        <f>IFERROR(VLOOKUP($B462,'Raw Stats'!$CM$3:$DC$884,4,FALSE),0)</f>
        <v>6</v>
      </c>
      <c r="BT462">
        <f>IFERROR(VLOOKUP($B462,'Raw Stats'!$CM$3:$DC$884,5,FALSE),0)</f>
        <v>7</v>
      </c>
      <c r="BU462">
        <f>IFERROR(VLOOKUP($B462,'Raw Stats'!$CM$3:$DC$884,6,FALSE),0)</f>
        <v>13</v>
      </c>
      <c r="BV462">
        <f>IFERROR(VLOOKUP($B462,'Raw Stats'!$CM$3:$DC$884,7,FALSE),0)</f>
        <v>-9</v>
      </c>
      <c r="BW462">
        <f>IFERROR(VLOOKUP($B462,'Raw Stats'!$CM$3:$DC$884,8,FALSE),0)</f>
        <v>12</v>
      </c>
      <c r="BX462">
        <f>IFERROR(VLOOKUP($B462,'Raw Stats'!$CM$3:$DC$884,9,FALSE),0)</f>
        <v>77</v>
      </c>
      <c r="BY462">
        <f>IFERROR(VLOOKUP($B462,'Raw Stats'!$CM$3:$DC$884,10,FALSE),0)</f>
        <v>34</v>
      </c>
      <c r="BZ462">
        <f>IFERROR(VLOOKUP($B462,'Raw Stats'!$CM$3:$DC$884,11,FALSE)+VLOOKUP($B462,'Raw Stats'!$CM$3:$DC$884,12,FALSE),0)</f>
        <v>0</v>
      </c>
      <c r="CA462">
        <f>IFERROR(VLOOKUP($B462,'Raw Stats'!$CM$3:$DC$884,13,FALSE)+VLOOKUP($B462,'Raw Stats'!$CM$3:$DC$884,14,FALSE),0)</f>
        <v>2</v>
      </c>
      <c r="CB462">
        <f>IFERROR(VLOOKUP($B462,'Raw Stats'!$CM$3:$DC$884,15,FALSE),0)</f>
        <v>1</v>
      </c>
      <c r="CC462">
        <f>IFERROR(VLOOKUP($B462,'Raw Stats'!$CM$3:$DC$884,16,FALSE),0)</f>
        <v>66</v>
      </c>
      <c r="CE462">
        <f>IFERROR(VLOOKUP($B462,'Raw Stats'!$BU$3:$CJ$528,3,FALSE),0)</f>
        <v>72</v>
      </c>
      <c r="CF462">
        <f>IFERROR(VLOOKUP($B462,'Raw Stats'!$BU$3:$CJ$528,4,FALSE),0)</f>
        <v>9</v>
      </c>
      <c r="CG462">
        <f>IFERROR(VLOOKUP($B462,'Raw Stats'!$BU$3:$CJ$5288,5,FALSE),0)</f>
        <v>9</v>
      </c>
      <c r="CH462">
        <f>IFERROR(VLOOKUP($B462,'Raw Stats'!$BU$3:$CJ$528,6,FALSE),0)</f>
        <v>18</v>
      </c>
      <c r="CI462">
        <f>IFERROR(VLOOKUP($B462,'Raw Stats'!$BU$3:$CJ$528,7,FALSE),0)</f>
        <v>9</v>
      </c>
      <c r="CJ462">
        <f>IFERROR(VLOOKUP($B462,'Raw Stats'!$BU$3:$CJ$528,8,FALSE),0)</f>
        <v>6</v>
      </c>
      <c r="CK462">
        <f>IFERROR(VLOOKUP($B462,'Raw Stats'!$BU$3:$CJ$528,9,FALSE),0)</f>
        <v>70</v>
      </c>
      <c r="CL462">
        <f>IFERROR(VLOOKUP($B462,'Raw Stats'!$BU$3:$CJ$528,10,FALSE),0)</f>
        <v>30</v>
      </c>
      <c r="CM462">
        <f>IFERROR(VLOOKUP($B462,'Raw Stats'!$BU$3:$CJ$528,11,FALSE)+VLOOKUP($B462,'Raw Stats'!$BU$3:$CJ$528,12,FALSE),0)</f>
        <v>0</v>
      </c>
      <c r="CN462">
        <f>IFERROR(VLOOKUP($B462,'Raw Stats'!$BU$3:$CJ$528,13,FALSE)+VLOOKUP($B462,'Raw Stats'!$BU$3:$CJ$528,14,FALSE),0)</f>
        <v>1</v>
      </c>
      <c r="CO462">
        <f>IFERROR(VLOOKUP($B462,'Raw Stats'!$BU$3:$CJ$528,15,FALSE),0)</f>
        <v>1</v>
      </c>
      <c r="CP462">
        <f>IFERROR(VLOOKUP($B462,'Raw Stats'!$BU$3:$CJ$528,16,FALSE),0)</f>
        <v>71</v>
      </c>
      <c r="CR462">
        <f>IFERROR(VLOOKUP($B462,'Raw Stats'!$BC$3:$BR$528,3,FALSE),0)</f>
        <v>46</v>
      </c>
      <c r="CS462">
        <f>IFERROR(VLOOKUP($B462,'Raw Stats'!$BC$3:$BR$528,4,FALSE),0)</f>
        <v>10</v>
      </c>
      <c r="CT462">
        <f>IFERROR(VLOOKUP($B462,'Raw Stats'!$BC$3:$BR$5288,5,FALSE),0)</f>
        <v>7</v>
      </c>
      <c r="CU462">
        <f>IFERROR(VLOOKUP($B462,'Raw Stats'!$BC$3:$BR$52888,6,FALSE),0)</f>
        <v>17</v>
      </c>
      <c r="CV462">
        <f>IFERROR(VLOOKUP($B462,'Raw Stats'!$BC$3:$BR$5288,7,FALSE),0)</f>
        <v>3</v>
      </c>
      <c r="CW462">
        <f>IFERROR(VLOOKUP($B462,'Raw Stats'!$BC$3:$BR$5288,8,FALSE),0)</f>
        <v>8</v>
      </c>
      <c r="CX462">
        <f>IFERROR(VLOOKUP($B462,'Raw Stats'!$BC$3:$BR$5288,9,FALSE),0)</f>
        <v>45</v>
      </c>
      <c r="CY462">
        <f>IFERROR(VLOOKUP($B462,'Raw Stats'!$BC$3:$BR$5288,10,FALSE),0)</f>
        <v>15</v>
      </c>
      <c r="CZ462">
        <f>IFERROR(VLOOKUP($B462,'Raw Stats'!$BC$3:$BR$5288,11,FALSE)+VLOOKUP($B462,'Raw Stats'!$BC$3:$BR$5288,12,FALSE),0)</f>
        <v>1</v>
      </c>
      <c r="DA462">
        <f>IFERROR(VLOOKUP($B462,'Raw Stats'!$BC$3:$BR$5288,13,FALSE)+VLOOKUP($B462,'Raw Stats'!$BC$3:$BR$5288,14,FALSE),0)</f>
        <v>2</v>
      </c>
      <c r="DB462">
        <f>IFERROR(VLOOKUP($B462,'Raw Stats'!$BC$3:$BR$5288,15,FALSE),0)</f>
        <v>1</v>
      </c>
      <c r="DC462">
        <f>IFERROR(VLOOKUP($B462,'Raw Stats'!$BC$3:$BR$5288,16,FALSE),0)</f>
        <v>70</v>
      </c>
      <c r="DE462">
        <f>IFERROR(VLOOKUP($B462,'Raw Stats'!$AK$3:$AZ$528,3,FALSE),0)</f>
        <v>69</v>
      </c>
      <c r="DF462">
        <f>IFERROR(VLOOKUP($B462,'Raw Stats'!$AK$3:$AZ$528,4,FALSE),0)</f>
        <v>9</v>
      </c>
      <c r="DG462">
        <f>IFERROR(VLOOKUP($B462,'Raw Stats'!$AK$3:$AZ$528,5,FALSE),0)</f>
        <v>6</v>
      </c>
      <c r="DH462">
        <f>IFERROR(VLOOKUP($B462,'Raw Stats'!$AK$3:$AZ$528,6,FALSE),0)</f>
        <v>15</v>
      </c>
      <c r="DI462">
        <f>IFERROR(VLOOKUP($B462,'Raw Stats'!$AK$3:$AZ$528,7,FALSE),0)</f>
        <v>-5</v>
      </c>
      <c r="DJ462">
        <f>IFERROR(VLOOKUP($B462,'Raw Stats'!$AK$3:$AZ$528,8,FALSE),0)</f>
        <v>15</v>
      </c>
      <c r="DK462">
        <f>IFERROR(VLOOKUP($B462,'Raw Stats'!$AK$3:$AZ$528,9,FALSE),0)</f>
        <v>59</v>
      </c>
      <c r="DL462">
        <f>IFERROR(VLOOKUP($B462,'Raw Stats'!$AK$3:$AZ$528,10,FALSE),0)</f>
        <v>24</v>
      </c>
      <c r="DM462">
        <f>IFERROR(VLOOKUP($B462,'Raw Stats'!$AK$3:$AZ$528,11,FALSE)+VLOOKUP($B462,'Raw Stats'!$AK$3:$AZ$528,12,FALSE),0)</f>
        <v>0</v>
      </c>
      <c r="DN462">
        <f>IFERROR(VLOOKUP($B462,'Raw Stats'!$AK$3:$AZ$528,13,FALSE)+VLOOKUP($B462,'Raw Stats'!$AK$3:$AZ$528,14,FALSE),0)</f>
        <v>2</v>
      </c>
      <c r="DO462">
        <f>IFERROR(VLOOKUP($B462,'Raw Stats'!$AK$3:$AZ$528,15,FALSE),0)</f>
        <v>1</v>
      </c>
      <c r="DP462">
        <f>IFERROR(VLOOKUP($B462,'Raw Stats'!$AK$3:$AZ$528,16,FALSE),0)</f>
        <v>86</v>
      </c>
      <c r="DR462">
        <f>IFERROR(VLOOKUP($B462,'Raw Stats'!$S$3:$AH$528,3,FALSE),0)</f>
        <v>43</v>
      </c>
      <c r="DS462">
        <f>IFERROR(VLOOKUP($B462,'Raw Stats'!$S$3:$AH$528,4,FALSE),0)</f>
        <v>6</v>
      </c>
      <c r="DT462">
        <f>IFERROR(VLOOKUP($B462,'Raw Stats'!$S$3:$AH$528,5,FALSE),0)</f>
        <v>7</v>
      </c>
      <c r="DU462">
        <f>IFERROR(VLOOKUP($B462,'Raw Stats'!$S$3:$AH$528,6,FALSE),0)</f>
        <v>13</v>
      </c>
      <c r="DV462">
        <f>IFERROR(VLOOKUP($B462,'Raw Stats'!$S$3:$AH$528,7,FALSE),0)</f>
        <v>3</v>
      </c>
      <c r="DW462">
        <f>IFERROR(VLOOKUP($B462,'Raw Stats'!$S$3:$AH$528,8,FALSE),0)</f>
        <v>28</v>
      </c>
      <c r="DX462">
        <f>IFERROR(VLOOKUP($B462,'Raw Stats'!$S$3:$AH$528,9,FALSE),0)</f>
        <v>24</v>
      </c>
      <c r="DY462">
        <f>IFERROR(VLOOKUP($B462,'Raw Stats'!$S$3:$AH$528,10,FALSE),0)</f>
        <v>17</v>
      </c>
      <c r="DZ462">
        <f>IFERROR(VLOOKUP($B462,'Raw Stats'!$S$3:$AH$528,11,FALSE)+VLOOKUP($B462,'Raw Stats'!$S$3:$AH$528,12,FALSE),0)</f>
        <v>0</v>
      </c>
      <c r="EA462">
        <f>IFERROR(VLOOKUP($B462,'Raw Stats'!$S$3:$AH$528,13,FALSE)+VLOOKUP($B462,'Raw Stats'!$S$3:$AH$528,14,FALSE),0)</f>
        <v>1</v>
      </c>
      <c r="EB462">
        <f>IFERROR(VLOOKUP($B462,'Raw Stats'!$S$3:$AH$528,15,FALSE),0)</f>
        <v>0</v>
      </c>
      <c r="EC462">
        <f>IFERROR(VLOOKUP($B462,'Raw Stats'!$S$3:$AH$528,16,FALSE),0)</f>
        <v>48</v>
      </c>
    </row>
    <row r="463" spans="1:133" x14ac:dyDescent="0.2">
      <c r="A463">
        <f>IFERROR(VLOOKUP(B463,Sheet2!$W$1:$X$300,2,FALSE),301)</f>
        <v>301</v>
      </c>
      <c r="B463" t="s">
        <v>375</v>
      </c>
      <c r="C463">
        <f t="shared" si="35"/>
        <v>0.35462068644924311</v>
      </c>
      <c r="D463">
        <f t="shared" si="36"/>
        <v>0.46533682017768146</v>
      </c>
      <c r="E463">
        <f t="shared" si="37"/>
        <v>0</v>
      </c>
      <c r="F463">
        <f t="shared" si="38"/>
        <v>0</v>
      </c>
      <c r="G463">
        <f t="shared" si="39"/>
        <v>0</v>
      </c>
      <c r="J463">
        <f>BS463*'Value Calculations'!$D$3</f>
        <v>0</v>
      </c>
      <c r="K463">
        <f>BT463*'Value Calculations'!$D$4</f>
        <v>1.6280635202232496</v>
      </c>
      <c r="L463">
        <f>BU463*'Value Calculations'!$D$5</f>
        <v>1.3266905252646077</v>
      </c>
      <c r="M463">
        <f>BV463*'Value Calculations'!$D$6</f>
        <v>0.25012986383872571</v>
      </c>
      <c r="N463">
        <f>BW463*'Value Calculations'!$D$7</f>
        <v>0.70307901643674242</v>
      </c>
      <c r="O463">
        <f>BX463*'Value Calculations'!$D$8</f>
        <v>1.0064803469915571</v>
      </c>
      <c r="P463">
        <f>BY463*'Value Calculations'!$D$9</f>
        <v>2.1411926247377844</v>
      </c>
      <c r="Q463">
        <f>BZ463*'Value Calculations'!$D$10</f>
        <v>0.36531647407620471</v>
      </c>
      <c r="R463">
        <f>CA463*'Value Calculations'!$D$11</f>
        <v>0</v>
      </c>
      <c r="S463">
        <f>CB463*'Value Calculations'!$D$12</f>
        <v>0</v>
      </c>
      <c r="T463">
        <f>CC463*'Value Calculations'!$D$13</f>
        <v>1.444564789662206</v>
      </c>
      <c r="V463">
        <f>CF463*'Value Calculations'!$D$3</f>
        <v>2.0386771431301893</v>
      </c>
      <c r="W463">
        <f>CG463*'Value Calculations'!$D$4</f>
        <v>3.9073524485357991</v>
      </c>
      <c r="X463">
        <f>CH463*'Value Calculations'!$D$5</f>
        <v>4.5107477858996665</v>
      </c>
      <c r="Y463">
        <f>CI463*'Value Calculations'!$D$6</f>
        <v>0.62532465959681427</v>
      </c>
      <c r="Z463">
        <f>CJ463*'Value Calculations'!$D$7</f>
        <v>0.52730926232755682</v>
      </c>
      <c r="AA463">
        <f>CK463*'Value Calculations'!$D$8</f>
        <v>1.725394880556955</v>
      </c>
      <c r="AB463">
        <f>CL463*'Value Calculations'!$D$9</f>
        <v>2.3930976394128178</v>
      </c>
      <c r="AC463">
        <f>CM463*'Value Calculations'!$D$10</f>
        <v>0.36531647407620471</v>
      </c>
      <c r="AD463">
        <f>CN463*'Value Calculations'!$D$11</f>
        <v>0.9907141480249374</v>
      </c>
      <c r="AE463">
        <f>CO463*'Value Calculations'!$D$12</f>
        <v>0</v>
      </c>
      <c r="AF463">
        <f>CP463*'Value Calculations'!$D$13</f>
        <v>1.9948751857239988</v>
      </c>
      <c r="AH463">
        <f>CS463*'Value Calculations'!$D$3</f>
        <v>0</v>
      </c>
      <c r="AI463">
        <f>CT463*'Value Calculations'!$D$4</f>
        <v>0</v>
      </c>
      <c r="AJ463">
        <f>CU463*'Value Calculations'!$D$5</f>
        <v>0</v>
      </c>
      <c r="AK463">
        <f>CV463*'Value Calculations'!$D$6</f>
        <v>0</v>
      </c>
      <c r="AL463">
        <f>CW463*'Value Calculations'!$D$7</f>
        <v>0</v>
      </c>
      <c r="AM463">
        <f>CX463*'Value Calculations'!$D$8</f>
        <v>0</v>
      </c>
      <c r="AN463">
        <f>CY463*'Value Calculations'!$D$9</f>
        <v>0</v>
      </c>
      <c r="AO463">
        <f>CZ463*'Value Calculations'!$D$10</f>
        <v>0</v>
      </c>
      <c r="AP463">
        <f>DA463*'Value Calculations'!$D$11</f>
        <v>0</v>
      </c>
      <c r="AQ463">
        <f>DB463*'Value Calculations'!$D$12</f>
        <v>0</v>
      </c>
      <c r="AR463">
        <f>DC463*'Value Calculations'!$D$13</f>
        <v>0</v>
      </c>
      <c r="AT463">
        <f>DF463*'Value Calculations'!$D$3</f>
        <v>0</v>
      </c>
      <c r="AU463">
        <f>DG463*'Value Calculations'!$D$4</f>
        <v>0</v>
      </c>
      <c r="AV463">
        <f>DH463*'Value Calculations'!$D$5</f>
        <v>0</v>
      </c>
      <c r="AW463">
        <f>DI463*'Value Calculations'!$D$6</f>
        <v>0</v>
      </c>
      <c r="AX463">
        <f>DJ463*'Value Calculations'!$D$7</f>
        <v>0</v>
      </c>
      <c r="AY463">
        <f>DK463*'Value Calculations'!$D$8</f>
        <v>0</v>
      </c>
      <c r="AZ463">
        <f>DL463*'Value Calculations'!$D$9</f>
        <v>0</v>
      </c>
      <c r="BA463">
        <f>DM463*'Value Calculations'!$D$10</f>
        <v>0</v>
      </c>
      <c r="BB463">
        <f>DN463*'Value Calculations'!$D$11</f>
        <v>0</v>
      </c>
      <c r="BC463">
        <f>DO463*'Value Calculations'!$D$12</f>
        <v>0</v>
      </c>
      <c r="BD463">
        <f>DP463*'Value Calculations'!$D$13</f>
        <v>0</v>
      </c>
      <c r="BF463">
        <f>DS463*'Value Calculations'!$D$3</f>
        <v>0</v>
      </c>
      <c r="BG463">
        <f>DT463*'Value Calculations'!$D$4</f>
        <v>0</v>
      </c>
      <c r="BH463">
        <f>DU463*'Value Calculations'!$D$5</f>
        <v>0</v>
      </c>
      <c r="BI463">
        <f>DV463*'Value Calculations'!$D$6</f>
        <v>0</v>
      </c>
      <c r="BJ463">
        <f>DW463*'Value Calculations'!$D$7</f>
        <v>0</v>
      </c>
      <c r="BK463">
        <f>DX463*'Value Calculations'!$D$8</f>
        <v>0</v>
      </c>
      <c r="BL463">
        <f>DY463*'Value Calculations'!$D$9</f>
        <v>0</v>
      </c>
      <c r="BM463">
        <f>DZ463*'Value Calculations'!$D$10</f>
        <v>0</v>
      </c>
      <c r="BN463">
        <f>EA463*'Value Calculations'!$D$11</f>
        <v>0</v>
      </c>
      <c r="BO463">
        <f>EB463*'Value Calculations'!$D$12</f>
        <v>0</v>
      </c>
      <c r="BP463">
        <f>EC463*'Value Calculations'!$D$13</f>
        <v>0</v>
      </c>
      <c r="BR463">
        <f>IFERROR(VLOOKUP($B463,'Raw Stats'!$CM$3:$DC$884,3,FALSE),0)</f>
        <v>25</v>
      </c>
      <c r="BS463">
        <f>IFERROR(VLOOKUP($B463,'Raw Stats'!$CM$3:$DC$884,4,FALSE),0)</f>
        <v>0</v>
      </c>
      <c r="BT463">
        <f>IFERROR(VLOOKUP($B463,'Raw Stats'!$CM$3:$DC$884,5,FALSE),0)</f>
        <v>5</v>
      </c>
      <c r="BU463">
        <f>IFERROR(VLOOKUP($B463,'Raw Stats'!$CM$3:$DC$884,6,FALSE),0)</f>
        <v>5</v>
      </c>
      <c r="BV463">
        <f>IFERROR(VLOOKUP($B463,'Raw Stats'!$CM$3:$DC$884,7,FALSE),0)</f>
        <v>2</v>
      </c>
      <c r="BW463">
        <f>IFERROR(VLOOKUP($B463,'Raw Stats'!$CM$3:$DC$884,8,FALSE),0)</f>
        <v>8</v>
      </c>
      <c r="BX463">
        <f>IFERROR(VLOOKUP($B463,'Raw Stats'!$CM$3:$DC$884,9,FALSE),0)</f>
        <v>14</v>
      </c>
      <c r="BY463">
        <f>IFERROR(VLOOKUP($B463,'Raw Stats'!$CM$3:$DC$884,10,FALSE),0)</f>
        <v>17</v>
      </c>
      <c r="BZ463">
        <f>IFERROR(VLOOKUP($B463,'Raw Stats'!$CM$3:$DC$884,11,FALSE)+VLOOKUP($B463,'Raw Stats'!$CM$3:$DC$884,12,FALSE),0)</f>
        <v>1</v>
      </c>
      <c r="CA463">
        <f>IFERROR(VLOOKUP($B463,'Raw Stats'!$CM$3:$DC$884,13,FALSE)+VLOOKUP($B463,'Raw Stats'!$CM$3:$DC$884,14,FALSE),0)</f>
        <v>0</v>
      </c>
      <c r="CB463">
        <f>IFERROR(VLOOKUP($B463,'Raw Stats'!$CM$3:$DC$884,15,FALSE),0)</f>
        <v>0</v>
      </c>
      <c r="CC463">
        <f>IFERROR(VLOOKUP($B463,'Raw Stats'!$CM$3:$DC$884,16,FALSE),0)</f>
        <v>21</v>
      </c>
      <c r="CE463">
        <f>IFERROR(VLOOKUP($B463,'Raw Stats'!$BU$3:$CJ$528,3,FALSE),0)</f>
        <v>41</v>
      </c>
      <c r="CF463">
        <f>IFERROR(VLOOKUP($B463,'Raw Stats'!$BU$3:$CJ$528,4,FALSE),0)</f>
        <v>5</v>
      </c>
      <c r="CG463">
        <f>IFERROR(VLOOKUP($B463,'Raw Stats'!$BU$3:$CJ$5288,5,FALSE),0)</f>
        <v>12</v>
      </c>
      <c r="CH463">
        <f>IFERROR(VLOOKUP($B463,'Raw Stats'!$BU$3:$CJ$528,6,FALSE),0)</f>
        <v>17</v>
      </c>
      <c r="CI463">
        <f>IFERROR(VLOOKUP($B463,'Raw Stats'!$BU$3:$CJ$528,7,FALSE),0)</f>
        <v>5</v>
      </c>
      <c r="CJ463">
        <f>IFERROR(VLOOKUP($B463,'Raw Stats'!$BU$3:$CJ$528,8,FALSE),0)</f>
        <v>6</v>
      </c>
      <c r="CK463">
        <f>IFERROR(VLOOKUP($B463,'Raw Stats'!$BU$3:$CJ$528,9,FALSE),0)</f>
        <v>24</v>
      </c>
      <c r="CL463">
        <f>IFERROR(VLOOKUP($B463,'Raw Stats'!$BU$3:$CJ$528,10,FALSE),0)</f>
        <v>19</v>
      </c>
      <c r="CM463">
        <f>IFERROR(VLOOKUP($B463,'Raw Stats'!$BU$3:$CJ$528,11,FALSE)+VLOOKUP($B463,'Raw Stats'!$BU$3:$CJ$528,12,FALSE),0)</f>
        <v>1</v>
      </c>
      <c r="CN463">
        <f>IFERROR(VLOOKUP($B463,'Raw Stats'!$BU$3:$CJ$528,13,FALSE)+VLOOKUP($B463,'Raw Stats'!$BU$3:$CJ$528,14,FALSE),0)</f>
        <v>1</v>
      </c>
      <c r="CO463">
        <f>IFERROR(VLOOKUP($B463,'Raw Stats'!$BU$3:$CJ$528,15,FALSE),0)</f>
        <v>0</v>
      </c>
      <c r="CP463">
        <f>IFERROR(VLOOKUP($B463,'Raw Stats'!$BU$3:$CJ$528,16,FALSE),0)</f>
        <v>29</v>
      </c>
      <c r="CR463">
        <f>IFERROR(VLOOKUP($B463,'Raw Stats'!$BC$3:$BR$528,3,FALSE),0)</f>
        <v>0</v>
      </c>
      <c r="CS463">
        <f>IFERROR(VLOOKUP($B463,'Raw Stats'!$BC$3:$BR$528,4,FALSE),0)</f>
        <v>0</v>
      </c>
      <c r="CT463">
        <f>IFERROR(VLOOKUP($B463,'Raw Stats'!$BC$3:$BR$5288,5,FALSE),0)</f>
        <v>0</v>
      </c>
      <c r="CU463">
        <f>IFERROR(VLOOKUP($B463,'Raw Stats'!$BC$3:$BR$52888,6,FALSE),0)</f>
        <v>0</v>
      </c>
      <c r="CV463">
        <f>IFERROR(VLOOKUP($B463,'Raw Stats'!$BC$3:$BR$5288,7,FALSE),0)</f>
        <v>0</v>
      </c>
      <c r="CW463">
        <f>IFERROR(VLOOKUP($B463,'Raw Stats'!$BC$3:$BR$5288,8,FALSE),0)</f>
        <v>0</v>
      </c>
      <c r="CX463">
        <f>IFERROR(VLOOKUP($B463,'Raw Stats'!$BC$3:$BR$5288,9,FALSE),0)</f>
        <v>0</v>
      </c>
      <c r="CY463">
        <f>IFERROR(VLOOKUP($B463,'Raw Stats'!$BC$3:$BR$5288,10,FALSE),0)</f>
        <v>0</v>
      </c>
      <c r="CZ463">
        <f>IFERROR(VLOOKUP($B463,'Raw Stats'!$BC$3:$BR$5288,11,FALSE)+VLOOKUP($B463,'Raw Stats'!$BC$3:$BR$5288,12,FALSE),0)</f>
        <v>0</v>
      </c>
      <c r="DA463">
        <f>IFERROR(VLOOKUP($B463,'Raw Stats'!$BC$3:$BR$5288,13,FALSE)+VLOOKUP($B463,'Raw Stats'!$BC$3:$BR$5288,14,FALSE),0)</f>
        <v>0</v>
      </c>
      <c r="DB463">
        <f>IFERROR(VLOOKUP($B463,'Raw Stats'!$BC$3:$BR$5288,15,FALSE),0)</f>
        <v>0</v>
      </c>
      <c r="DC463">
        <f>IFERROR(VLOOKUP($B463,'Raw Stats'!$BC$3:$BR$5288,16,FALSE),0)</f>
        <v>0</v>
      </c>
      <c r="DE463">
        <f>IFERROR(VLOOKUP($B463,'Raw Stats'!$AK$3:$AZ$528,3,FALSE),0)</f>
        <v>0</v>
      </c>
      <c r="DF463">
        <f>IFERROR(VLOOKUP($B463,'Raw Stats'!$AK$3:$AZ$528,4,FALSE),0)</f>
        <v>0</v>
      </c>
      <c r="DG463">
        <f>IFERROR(VLOOKUP($B463,'Raw Stats'!$AK$3:$AZ$528,5,FALSE),0)</f>
        <v>0</v>
      </c>
      <c r="DH463">
        <f>IFERROR(VLOOKUP($B463,'Raw Stats'!$AK$3:$AZ$528,6,FALSE),0)</f>
        <v>0</v>
      </c>
      <c r="DI463">
        <f>IFERROR(VLOOKUP($B463,'Raw Stats'!$AK$3:$AZ$528,7,FALSE),0)</f>
        <v>0</v>
      </c>
      <c r="DJ463">
        <f>IFERROR(VLOOKUP($B463,'Raw Stats'!$AK$3:$AZ$528,8,FALSE),0)</f>
        <v>0</v>
      </c>
      <c r="DK463">
        <f>IFERROR(VLOOKUP($B463,'Raw Stats'!$AK$3:$AZ$528,9,FALSE),0)</f>
        <v>0</v>
      </c>
      <c r="DL463">
        <f>IFERROR(VLOOKUP($B463,'Raw Stats'!$AK$3:$AZ$528,10,FALSE),0)</f>
        <v>0</v>
      </c>
      <c r="DM463">
        <f>IFERROR(VLOOKUP($B463,'Raw Stats'!$AK$3:$AZ$528,11,FALSE)+VLOOKUP($B463,'Raw Stats'!$AK$3:$AZ$528,12,FALSE),0)</f>
        <v>0</v>
      </c>
      <c r="DN463">
        <f>IFERROR(VLOOKUP($B463,'Raw Stats'!$AK$3:$AZ$528,13,FALSE)+VLOOKUP($B463,'Raw Stats'!$AK$3:$AZ$528,14,FALSE),0)</f>
        <v>0</v>
      </c>
      <c r="DO463">
        <f>IFERROR(VLOOKUP($B463,'Raw Stats'!$AK$3:$AZ$528,15,FALSE),0)</f>
        <v>0</v>
      </c>
      <c r="DP463">
        <f>IFERROR(VLOOKUP($B463,'Raw Stats'!$AK$3:$AZ$528,16,FALSE),0)</f>
        <v>0</v>
      </c>
      <c r="DR463">
        <f>IFERROR(VLOOKUP($B463,'Raw Stats'!$S$3:$AH$528,3,FALSE),0)</f>
        <v>0</v>
      </c>
      <c r="DS463">
        <f>IFERROR(VLOOKUP($B463,'Raw Stats'!$S$3:$AH$528,4,FALSE),0)</f>
        <v>0</v>
      </c>
      <c r="DT463">
        <f>IFERROR(VLOOKUP($B463,'Raw Stats'!$S$3:$AH$528,5,FALSE),0)</f>
        <v>0</v>
      </c>
      <c r="DU463">
        <f>IFERROR(VLOOKUP($B463,'Raw Stats'!$S$3:$AH$528,6,FALSE),0)</f>
        <v>0</v>
      </c>
      <c r="DV463">
        <f>IFERROR(VLOOKUP($B463,'Raw Stats'!$S$3:$AH$528,7,FALSE),0)</f>
        <v>0</v>
      </c>
      <c r="DW463">
        <f>IFERROR(VLOOKUP($B463,'Raw Stats'!$S$3:$AH$528,8,FALSE),0)</f>
        <v>0</v>
      </c>
      <c r="DX463">
        <f>IFERROR(VLOOKUP($B463,'Raw Stats'!$S$3:$AH$528,9,FALSE),0)</f>
        <v>0</v>
      </c>
      <c r="DY463">
        <f>IFERROR(VLOOKUP($B463,'Raw Stats'!$S$3:$AH$528,10,FALSE),0)</f>
        <v>0</v>
      </c>
      <c r="DZ463">
        <f>IFERROR(VLOOKUP($B463,'Raw Stats'!$S$3:$AH$528,11,FALSE)+VLOOKUP($B463,'Raw Stats'!$S$3:$AH$528,12,FALSE),0)</f>
        <v>0</v>
      </c>
      <c r="EA463">
        <f>IFERROR(VLOOKUP($B463,'Raw Stats'!$S$3:$AH$528,13,FALSE)+VLOOKUP($B463,'Raw Stats'!$S$3:$AH$528,14,FALSE),0)</f>
        <v>0</v>
      </c>
      <c r="EB463">
        <f>IFERROR(VLOOKUP($B463,'Raw Stats'!$S$3:$AH$528,15,FALSE),0)</f>
        <v>0</v>
      </c>
      <c r="EC463">
        <f>IFERROR(VLOOKUP($B463,'Raw Stats'!$S$3:$AH$528,16,FALSE),0)</f>
        <v>0</v>
      </c>
    </row>
    <row r="464" spans="1:133" x14ac:dyDescent="0.2">
      <c r="A464">
        <f>IFERROR(VLOOKUP(B464,Sheet2!$W$1:$X$300,2,FALSE),301)</f>
        <v>301</v>
      </c>
      <c r="B464" t="s">
        <v>277</v>
      </c>
      <c r="C464">
        <f t="shared" si="35"/>
        <v>0.35307563011609061</v>
      </c>
      <c r="D464">
        <f t="shared" si="36"/>
        <v>0.63344717114521443</v>
      </c>
      <c r="E464">
        <f t="shared" si="37"/>
        <v>0</v>
      </c>
      <c r="F464">
        <f t="shared" si="38"/>
        <v>0</v>
      </c>
      <c r="G464">
        <f t="shared" si="39"/>
        <v>0</v>
      </c>
      <c r="J464">
        <f>BS464*'Value Calculations'!$D$3</f>
        <v>0.8154708572520758</v>
      </c>
      <c r="K464">
        <f>BT464*'Value Calculations'!$D$4</f>
        <v>1.3024508161785997</v>
      </c>
      <c r="L464">
        <f>BU464*'Value Calculations'!$D$5</f>
        <v>1.5920286303175293</v>
      </c>
      <c r="M464">
        <f>BV464*'Value Calculations'!$D$6</f>
        <v>0.12506493191936285</v>
      </c>
      <c r="N464">
        <f>BW464*'Value Calculations'!$D$7</f>
        <v>2.4607765575285985</v>
      </c>
      <c r="O464">
        <f>BX464*'Value Calculations'!$D$8</f>
        <v>3.2351154010442906</v>
      </c>
      <c r="P464">
        <f>BY464*'Value Calculations'!$D$9</f>
        <v>0.62976253668758364</v>
      </c>
      <c r="Q464">
        <f>BZ464*'Value Calculations'!$D$10</f>
        <v>0</v>
      </c>
      <c r="R464">
        <f>CA464*'Value Calculations'!$D$11</f>
        <v>0</v>
      </c>
      <c r="S464">
        <f>CB464*'Value Calculations'!$D$12</f>
        <v>0</v>
      </c>
      <c r="T464">
        <f>CC464*'Value Calculations'!$D$13</f>
        <v>5.0215823640638586</v>
      </c>
      <c r="V464">
        <f>CF464*'Value Calculations'!$D$3</f>
        <v>2.0386771431301893</v>
      </c>
      <c r="W464">
        <f>CG464*'Value Calculations'!$D$4</f>
        <v>1.9536762242678996</v>
      </c>
      <c r="X464">
        <f>CH464*'Value Calculations'!$D$5</f>
        <v>2.9187191555821368</v>
      </c>
      <c r="Y464">
        <f>CI464*'Value Calculations'!$D$6</f>
        <v>0.62532465959681427</v>
      </c>
      <c r="Z464">
        <f>CJ464*'Value Calculations'!$D$7</f>
        <v>2.8123160657469697</v>
      </c>
      <c r="AA464">
        <f>CK464*'Value Calculations'!$D$8</f>
        <v>1.4378290671307958</v>
      </c>
      <c r="AB464">
        <f>CL464*'Value Calculations'!$D$9</f>
        <v>0.25190501467503346</v>
      </c>
      <c r="AC464">
        <f>CM464*'Value Calculations'!$D$10</f>
        <v>0</v>
      </c>
      <c r="AD464">
        <f>CN464*'Value Calculations'!$D$11</f>
        <v>0</v>
      </c>
      <c r="AE464">
        <f>CO464*'Value Calculations'!$D$12</f>
        <v>0</v>
      </c>
      <c r="AF464">
        <f>CP464*'Value Calculations'!$D$13</f>
        <v>3.1642847773553084</v>
      </c>
      <c r="AH464">
        <f>CS464*'Value Calculations'!$D$3</f>
        <v>0</v>
      </c>
      <c r="AI464">
        <f>CT464*'Value Calculations'!$D$4</f>
        <v>0.32561270404464993</v>
      </c>
      <c r="AJ464">
        <f>CU464*'Value Calculations'!$D$5</f>
        <v>0.53067621010584309</v>
      </c>
      <c r="AK464">
        <f>CV464*'Value Calculations'!$D$6</f>
        <v>0.12506493191936285</v>
      </c>
      <c r="AL464">
        <f>CW464*'Value Calculations'!$D$7</f>
        <v>0</v>
      </c>
      <c r="AM464">
        <f>CX464*'Value Calculations'!$D$8</f>
        <v>0.21567436006961938</v>
      </c>
      <c r="AN464">
        <f>CY464*'Value Calculations'!$D$9</f>
        <v>0.12595250733751673</v>
      </c>
      <c r="AO464">
        <f>CZ464*'Value Calculations'!$D$10</f>
        <v>0</v>
      </c>
      <c r="AP464">
        <f>DA464*'Value Calculations'!$D$11</f>
        <v>0</v>
      </c>
      <c r="AQ464">
        <f>DB464*'Value Calculations'!$D$12</f>
        <v>0</v>
      </c>
      <c r="AR464">
        <f>DC464*'Value Calculations'!$D$13</f>
        <v>0.48152159655406868</v>
      </c>
      <c r="AT464">
        <f>DF464*'Value Calculations'!$D$3</f>
        <v>0</v>
      </c>
      <c r="AU464">
        <f>DG464*'Value Calculations'!$D$4</f>
        <v>0</v>
      </c>
      <c r="AV464">
        <f>DH464*'Value Calculations'!$D$5</f>
        <v>0</v>
      </c>
      <c r="AW464">
        <f>DI464*'Value Calculations'!$D$6</f>
        <v>0</v>
      </c>
      <c r="AX464">
        <f>DJ464*'Value Calculations'!$D$7</f>
        <v>0</v>
      </c>
      <c r="AY464">
        <f>DK464*'Value Calculations'!$D$8</f>
        <v>0</v>
      </c>
      <c r="AZ464">
        <f>DL464*'Value Calculations'!$D$9</f>
        <v>0</v>
      </c>
      <c r="BA464">
        <f>DM464*'Value Calculations'!$D$10</f>
        <v>0</v>
      </c>
      <c r="BB464">
        <f>DN464*'Value Calculations'!$D$11</f>
        <v>0</v>
      </c>
      <c r="BC464">
        <f>DO464*'Value Calculations'!$D$12</f>
        <v>0</v>
      </c>
      <c r="BD464">
        <f>DP464*'Value Calculations'!$D$13</f>
        <v>0</v>
      </c>
      <c r="BF464">
        <f>DS464*'Value Calculations'!$D$3</f>
        <v>0</v>
      </c>
      <c r="BG464">
        <f>DT464*'Value Calculations'!$D$4</f>
        <v>0</v>
      </c>
      <c r="BH464">
        <f>DU464*'Value Calculations'!$D$5</f>
        <v>0</v>
      </c>
      <c r="BI464">
        <f>DV464*'Value Calculations'!$D$6</f>
        <v>0</v>
      </c>
      <c r="BJ464">
        <f>DW464*'Value Calculations'!$D$7</f>
        <v>0</v>
      </c>
      <c r="BK464">
        <f>DX464*'Value Calculations'!$D$8</f>
        <v>0</v>
      </c>
      <c r="BL464">
        <f>DY464*'Value Calculations'!$D$9</f>
        <v>0</v>
      </c>
      <c r="BM464">
        <f>DZ464*'Value Calculations'!$D$10</f>
        <v>0</v>
      </c>
      <c r="BN464">
        <f>EA464*'Value Calculations'!$D$11</f>
        <v>0</v>
      </c>
      <c r="BO464">
        <f>EB464*'Value Calculations'!$D$12</f>
        <v>0</v>
      </c>
      <c r="BP464">
        <f>EC464*'Value Calculations'!$D$13</f>
        <v>0</v>
      </c>
      <c r="BR464">
        <f>IFERROR(VLOOKUP($B464,'Raw Stats'!$CM$3:$DC$884,3,FALSE),0)</f>
        <v>43</v>
      </c>
      <c r="BS464">
        <f>IFERROR(VLOOKUP($B464,'Raw Stats'!$CM$3:$DC$884,4,FALSE),0)</f>
        <v>2</v>
      </c>
      <c r="BT464">
        <f>IFERROR(VLOOKUP($B464,'Raw Stats'!$CM$3:$DC$884,5,FALSE),0)</f>
        <v>4</v>
      </c>
      <c r="BU464">
        <f>IFERROR(VLOOKUP($B464,'Raw Stats'!$CM$3:$DC$884,6,FALSE),0)</f>
        <v>6</v>
      </c>
      <c r="BV464">
        <f>IFERROR(VLOOKUP($B464,'Raw Stats'!$CM$3:$DC$884,7,FALSE),0)</f>
        <v>1</v>
      </c>
      <c r="BW464">
        <f>IFERROR(VLOOKUP($B464,'Raw Stats'!$CM$3:$DC$884,8,FALSE),0)</f>
        <v>28</v>
      </c>
      <c r="BX464">
        <f>IFERROR(VLOOKUP($B464,'Raw Stats'!$CM$3:$DC$884,9,FALSE),0)</f>
        <v>45</v>
      </c>
      <c r="BY464">
        <f>IFERROR(VLOOKUP($B464,'Raw Stats'!$CM$3:$DC$884,10,FALSE),0)</f>
        <v>5</v>
      </c>
      <c r="BZ464">
        <f>IFERROR(VLOOKUP($B464,'Raw Stats'!$CM$3:$DC$884,11,FALSE)+VLOOKUP($B464,'Raw Stats'!$CM$3:$DC$884,12,FALSE),0)</f>
        <v>0</v>
      </c>
      <c r="CA464">
        <f>IFERROR(VLOOKUP($B464,'Raw Stats'!$CM$3:$DC$884,13,FALSE)+VLOOKUP($B464,'Raw Stats'!$CM$3:$DC$884,14,FALSE),0)</f>
        <v>0</v>
      </c>
      <c r="CB464">
        <f>IFERROR(VLOOKUP($B464,'Raw Stats'!$CM$3:$DC$884,15,FALSE),0)</f>
        <v>0</v>
      </c>
      <c r="CC464">
        <f>IFERROR(VLOOKUP($B464,'Raw Stats'!$CM$3:$DC$884,16,FALSE),0)</f>
        <v>73</v>
      </c>
      <c r="CE464">
        <f>IFERROR(VLOOKUP($B464,'Raw Stats'!$BU$3:$CJ$528,3,FALSE),0)</f>
        <v>24</v>
      </c>
      <c r="CF464">
        <f>IFERROR(VLOOKUP($B464,'Raw Stats'!$BU$3:$CJ$528,4,FALSE),0)</f>
        <v>5</v>
      </c>
      <c r="CG464">
        <f>IFERROR(VLOOKUP($B464,'Raw Stats'!$BU$3:$CJ$5288,5,FALSE),0)</f>
        <v>6</v>
      </c>
      <c r="CH464">
        <f>IFERROR(VLOOKUP($B464,'Raw Stats'!$BU$3:$CJ$528,6,FALSE),0)</f>
        <v>11</v>
      </c>
      <c r="CI464">
        <f>IFERROR(VLOOKUP($B464,'Raw Stats'!$BU$3:$CJ$528,7,FALSE),0)</f>
        <v>5</v>
      </c>
      <c r="CJ464">
        <f>IFERROR(VLOOKUP($B464,'Raw Stats'!$BU$3:$CJ$528,8,FALSE),0)</f>
        <v>32</v>
      </c>
      <c r="CK464">
        <f>IFERROR(VLOOKUP($B464,'Raw Stats'!$BU$3:$CJ$528,9,FALSE),0)</f>
        <v>20</v>
      </c>
      <c r="CL464">
        <f>IFERROR(VLOOKUP($B464,'Raw Stats'!$BU$3:$CJ$528,10,FALSE),0)</f>
        <v>2</v>
      </c>
      <c r="CM464">
        <f>IFERROR(VLOOKUP($B464,'Raw Stats'!$BU$3:$CJ$528,11,FALSE)+VLOOKUP($B464,'Raw Stats'!$BU$3:$CJ$528,12,FALSE),0)</f>
        <v>0</v>
      </c>
      <c r="CN464">
        <f>IFERROR(VLOOKUP($B464,'Raw Stats'!$BU$3:$CJ$528,13,FALSE)+VLOOKUP($B464,'Raw Stats'!$BU$3:$CJ$528,14,FALSE),0)</f>
        <v>0</v>
      </c>
      <c r="CO464">
        <f>IFERROR(VLOOKUP($B464,'Raw Stats'!$BU$3:$CJ$528,15,FALSE),0)</f>
        <v>0</v>
      </c>
      <c r="CP464">
        <f>IFERROR(VLOOKUP($B464,'Raw Stats'!$BU$3:$CJ$528,16,FALSE),0)</f>
        <v>46</v>
      </c>
      <c r="CR464">
        <f>IFERROR(VLOOKUP($B464,'Raw Stats'!$BC$3:$BR$528,3,FALSE),0)</f>
        <v>0</v>
      </c>
      <c r="CS464">
        <f>IFERROR(VLOOKUP($B464,'Raw Stats'!$BC$3:$BR$528,4,FALSE),0)</f>
        <v>0</v>
      </c>
      <c r="CT464">
        <f>IFERROR(VLOOKUP($B464,'Raw Stats'!$BC$3:$BR$5288,5,FALSE),0)</f>
        <v>1</v>
      </c>
      <c r="CU464">
        <f>IFERROR(VLOOKUP($B464,'Raw Stats'!$BC$3:$BR$52888,6,FALSE),0)</f>
        <v>2</v>
      </c>
      <c r="CV464">
        <f>IFERROR(VLOOKUP($B464,'Raw Stats'!$BC$3:$BR$5288,7,FALSE),0)</f>
        <v>1</v>
      </c>
      <c r="CW464">
        <f>IFERROR(VLOOKUP($B464,'Raw Stats'!$BC$3:$BR$5288,8,FALSE),0)</f>
        <v>0</v>
      </c>
      <c r="CX464">
        <f>IFERROR(VLOOKUP($B464,'Raw Stats'!$BC$3:$BR$5288,9,FALSE),0)</f>
        <v>3</v>
      </c>
      <c r="CY464">
        <f>IFERROR(VLOOKUP($B464,'Raw Stats'!$BC$3:$BR$5288,10,FALSE),0)</f>
        <v>1</v>
      </c>
      <c r="CZ464">
        <f>IFERROR(VLOOKUP($B464,'Raw Stats'!$BC$3:$BR$5288,11,FALSE)+VLOOKUP($B464,'Raw Stats'!$BC$3:$BR$5288,12,FALSE),0)</f>
        <v>0</v>
      </c>
      <c r="DA464">
        <f>IFERROR(VLOOKUP($B464,'Raw Stats'!$BC$3:$BR$5288,13,FALSE)+VLOOKUP($B464,'Raw Stats'!$BC$3:$BR$5288,14,FALSE),0)</f>
        <v>0</v>
      </c>
      <c r="DB464">
        <f>IFERROR(VLOOKUP($B464,'Raw Stats'!$BC$3:$BR$5288,15,FALSE),0)</f>
        <v>0</v>
      </c>
      <c r="DC464">
        <f>IFERROR(VLOOKUP($B464,'Raw Stats'!$BC$3:$BR$5288,16,FALSE),0)</f>
        <v>7</v>
      </c>
      <c r="DE464">
        <f>IFERROR(VLOOKUP($B464,'Raw Stats'!$AK$3:$AZ$528,3,FALSE),0)</f>
        <v>0</v>
      </c>
      <c r="DF464">
        <f>IFERROR(VLOOKUP($B464,'Raw Stats'!$AK$3:$AZ$528,4,FALSE),0)</f>
        <v>0</v>
      </c>
      <c r="DG464">
        <f>IFERROR(VLOOKUP($B464,'Raw Stats'!$AK$3:$AZ$528,5,FALSE),0)</f>
        <v>0</v>
      </c>
      <c r="DH464">
        <f>IFERROR(VLOOKUP($B464,'Raw Stats'!$AK$3:$AZ$528,6,FALSE),0)</f>
        <v>0</v>
      </c>
      <c r="DI464">
        <f>IFERROR(VLOOKUP($B464,'Raw Stats'!$AK$3:$AZ$528,7,FALSE),0)</f>
        <v>0</v>
      </c>
      <c r="DJ464">
        <f>IFERROR(VLOOKUP($B464,'Raw Stats'!$AK$3:$AZ$528,8,FALSE),0)</f>
        <v>0</v>
      </c>
      <c r="DK464">
        <f>IFERROR(VLOOKUP($B464,'Raw Stats'!$AK$3:$AZ$528,9,FALSE),0)</f>
        <v>0</v>
      </c>
      <c r="DL464">
        <f>IFERROR(VLOOKUP($B464,'Raw Stats'!$AK$3:$AZ$528,10,FALSE),0)</f>
        <v>0</v>
      </c>
      <c r="DM464">
        <f>IFERROR(VLOOKUP($B464,'Raw Stats'!$AK$3:$AZ$528,11,FALSE)+VLOOKUP($B464,'Raw Stats'!$AK$3:$AZ$528,12,FALSE),0)</f>
        <v>0</v>
      </c>
      <c r="DN464">
        <f>IFERROR(VLOOKUP($B464,'Raw Stats'!$AK$3:$AZ$528,13,FALSE)+VLOOKUP($B464,'Raw Stats'!$AK$3:$AZ$528,14,FALSE),0)</f>
        <v>0</v>
      </c>
      <c r="DO464">
        <f>IFERROR(VLOOKUP($B464,'Raw Stats'!$AK$3:$AZ$528,15,FALSE),0)</f>
        <v>0</v>
      </c>
      <c r="DP464">
        <f>IFERROR(VLOOKUP($B464,'Raw Stats'!$AK$3:$AZ$528,16,FALSE),0)</f>
        <v>0</v>
      </c>
      <c r="DR464">
        <f>IFERROR(VLOOKUP($B464,'Raw Stats'!$S$3:$AH$528,3,FALSE),0)</f>
        <v>0</v>
      </c>
      <c r="DS464">
        <f>IFERROR(VLOOKUP($B464,'Raw Stats'!$S$3:$AH$528,4,FALSE),0)</f>
        <v>0</v>
      </c>
      <c r="DT464">
        <f>IFERROR(VLOOKUP($B464,'Raw Stats'!$S$3:$AH$528,5,FALSE),0)</f>
        <v>0</v>
      </c>
      <c r="DU464">
        <f>IFERROR(VLOOKUP($B464,'Raw Stats'!$S$3:$AH$528,6,FALSE),0)</f>
        <v>0</v>
      </c>
      <c r="DV464">
        <f>IFERROR(VLOOKUP($B464,'Raw Stats'!$S$3:$AH$528,7,FALSE),0)</f>
        <v>0</v>
      </c>
      <c r="DW464">
        <f>IFERROR(VLOOKUP($B464,'Raw Stats'!$S$3:$AH$528,8,FALSE),0)</f>
        <v>0</v>
      </c>
      <c r="DX464">
        <f>IFERROR(VLOOKUP($B464,'Raw Stats'!$S$3:$AH$528,9,FALSE),0)</f>
        <v>0</v>
      </c>
      <c r="DY464">
        <f>IFERROR(VLOOKUP($B464,'Raw Stats'!$S$3:$AH$528,10,FALSE),0)</f>
        <v>0</v>
      </c>
      <c r="DZ464">
        <f>IFERROR(VLOOKUP($B464,'Raw Stats'!$S$3:$AH$528,11,FALSE)+VLOOKUP($B464,'Raw Stats'!$S$3:$AH$528,12,FALSE),0)</f>
        <v>0</v>
      </c>
      <c r="EA464">
        <f>IFERROR(VLOOKUP($B464,'Raw Stats'!$S$3:$AH$528,13,FALSE)+VLOOKUP($B464,'Raw Stats'!$S$3:$AH$528,14,FALSE),0)</f>
        <v>0</v>
      </c>
      <c r="EB464">
        <f>IFERROR(VLOOKUP($B464,'Raw Stats'!$S$3:$AH$528,15,FALSE),0)</f>
        <v>0</v>
      </c>
      <c r="EC464">
        <f>IFERROR(VLOOKUP($B464,'Raw Stats'!$S$3:$AH$528,16,FALSE),0)</f>
        <v>0</v>
      </c>
    </row>
    <row r="465" spans="1:133" x14ac:dyDescent="0.2">
      <c r="A465">
        <f>IFERROR(VLOOKUP(B465,Sheet2!$W$1:$X$300,2,FALSE),301)</f>
        <v>301</v>
      </c>
      <c r="B465" t="s">
        <v>391</v>
      </c>
      <c r="C465">
        <f t="shared" si="35"/>
        <v>0.34655145808145454</v>
      </c>
      <c r="D465">
        <f t="shared" si="36"/>
        <v>0.4316165548817012</v>
      </c>
      <c r="E465">
        <f t="shared" si="37"/>
        <v>0.72462165737422712</v>
      </c>
      <c r="F465">
        <f t="shared" si="38"/>
        <v>0.54467498133223269</v>
      </c>
      <c r="G465">
        <f t="shared" si="39"/>
        <v>0.70220754812643227</v>
      </c>
      <c r="J465">
        <f>BS465*'Value Calculations'!$D$3</f>
        <v>0.8154708572520758</v>
      </c>
      <c r="K465">
        <f>BT465*'Value Calculations'!$D$4</f>
        <v>1.9536762242678996</v>
      </c>
      <c r="L465">
        <f>BU465*'Value Calculations'!$D$5</f>
        <v>2.1227048404233724</v>
      </c>
      <c r="M465">
        <f>BV465*'Value Calculations'!$D$6</f>
        <v>-2.376233706467894</v>
      </c>
      <c r="N465">
        <f>BW465*'Value Calculations'!$D$7</f>
        <v>2.4607765575285985</v>
      </c>
      <c r="O465">
        <f>BX465*'Value Calculations'!$D$8</f>
        <v>6.3264478953755017</v>
      </c>
      <c r="P465">
        <f>BY465*'Value Calculations'!$D$9</f>
        <v>2.770955161425368</v>
      </c>
      <c r="Q465">
        <f>BZ465*'Value Calculations'!$D$10</f>
        <v>0</v>
      </c>
      <c r="R465">
        <f>CA465*'Value Calculations'!$D$11</f>
        <v>0</v>
      </c>
      <c r="S465">
        <f>CB465*'Value Calculations'!$D$12</f>
        <v>0.81388273958941404</v>
      </c>
      <c r="T465">
        <f>CC465*'Value Calculations'!$D$13</f>
        <v>7.2916127478187542</v>
      </c>
      <c r="V465">
        <f>CF465*'Value Calculations'!$D$3</f>
        <v>1.6309417145041516</v>
      </c>
      <c r="W465">
        <f>CG465*'Value Calculations'!$D$4</f>
        <v>2.6049016323571994</v>
      </c>
      <c r="X465">
        <f>CH465*'Value Calculations'!$D$5</f>
        <v>3.1840572606350586</v>
      </c>
      <c r="Y465">
        <f>CI465*'Value Calculations'!$D$6</f>
        <v>0</v>
      </c>
      <c r="Z465">
        <f>CJ465*'Value Calculations'!$D$7</f>
        <v>1.5819277869826704</v>
      </c>
      <c r="AA465">
        <f>CK465*'Value Calculations'!$D$8</f>
        <v>2.2286350540527335</v>
      </c>
      <c r="AB465">
        <f>CL465*'Value Calculations'!$D$9</f>
        <v>2.3930976394128178</v>
      </c>
      <c r="AC465">
        <f>CM465*'Value Calculations'!$D$10</f>
        <v>0</v>
      </c>
      <c r="AD465">
        <f>CN465*'Value Calculations'!$D$11</f>
        <v>0.9907141480249374</v>
      </c>
      <c r="AE465">
        <f>CO465*'Value Calculations'!$D$12</f>
        <v>0</v>
      </c>
      <c r="AF465">
        <f>CP465*'Value Calculations'!$D$13</f>
        <v>6.5349359532337896</v>
      </c>
      <c r="AH465">
        <f>CS465*'Value Calculations'!$D$3</f>
        <v>6.1160314293905689</v>
      </c>
      <c r="AI465">
        <f>CT465*'Value Calculations'!$D$4</f>
        <v>3.9073524485357991</v>
      </c>
      <c r="AJ465">
        <f>CU465*'Value Calculations'!$D$5</f>
        <v>7.1641288364288815</v>
      </c>
      <c r="AK465">
        <f>CV465*'Value Calculations'!$D$6</f>
        <v>-1.0005194553549028</v>
      </c>
      <c r="AL465">
        <f>CW465*'Value Calculations'!$D$7</f>
        <v>2.4607765575285985</v>
      </c>
      <c r="AM465">
        <f>CX465*'Value Calculations'!$D$8</f>
        <v>1.6535034272004152</v>
      </c>
      <c r="AN465">
        <f>CY465*'Value Calculations'!$D$9</f>
        <v>3.1488126834379182</v>
      </c>
      <c r="AO465">
        <f>CZ465*'Value Calculations'!$D$10</f>
        <v>3.2878482666858426</v>
      </c>
      <c r="AP465">
        <f>DA465*'Value Calculations'!$D$11</f>
        <v>0.9907141480249374</v>
      </c>
      <c r="AQ465">
        <f>DB465*'Value Calculations'!$D$12</f>
        <v>0</v>
      </c>
      <c r="AR465">
        <f>DC465*'Value Calculations'!$D$13</f>
        <v>6.3285695547106169</v>
      </c>
      <c r="AT465">
        <f>DF465*'Value Calculations'!$D$3</f>
        <v>4.0773542862603787</v>
      </c>
      <c r="AU465">
        <f>DG465*'Value Calculations'!$D$4</f>
        <v>7.1634794889822988</v>
      </c>
      <c r="AV465">
        <f>DH465*'Value Calculations'!$D$5</f>
        <v>8.4908193616934895</v>
      </c>
      <c r="AW465">
        <f>DI465*'Value Calculations'!$D$6</f>
        <v>-1.0005194553549028</v>
      </c>
      <c r="AX465">
        <f>DJ465*'Value Calculations'!$D$7</f>
        <v>2.8123160657469697</v>
      </c>
      <c r="AY465">
        <f>DK465*'Value Calculations'!$D$8</f>
        <v>3.2351154010442906</v>
      </c>
      <c r="AZ465">
        <f>DL465*'Value Calculations'!$D$9</f>
        <v>4.4083377568130855</v>
      </c>
      <c r="BA465">
        <f>DM465*'Value Calculations'!$D$10</f>
        <v>2.9225317926096377</v>
      </c>
      <c r="BB465">
        <f>DN465*'Value Calculations'!$D$11</f>
        <v>0</v>
      </c>
      <c r="BC465">
        <f>DO465*'Value Calculations'!$D$12</f>
        <v>1.6277654791788281</v>
      </c>
      <c r="BD465">
        <f>DP465*'Value Calculations'!$D$13</f>
        <v>9.8367983296045463</v>
      </c>
      <c r="BF465">
        <f>DS465*'Value Calculations'!$D$3</f>
        <v>6.1160314293905689</v>
      </c>
      <c r="BG465">
        <f>DT465*'Value Calculations'!$D$4</f>
        <v>8.7915430092055473</v>
      </c>
      <c r="BH465">
        <f>DU465*'Value Calculations'!$D$5</f>
        <v>11.144200412222705</v>
      </c>
      <c r="BI465">
        <f>DV465*'Value Calculations'!$D$6</f>
        <v>-1.6258441149517171</v>
      </c>
      <c r="BJ465">
        <f>DW465*'Value Calculations'!$D$7</f>
        <v>5.2730926232755682</v>
      </c>
      <c r="BK465">
        <f>DX465*'Value Calculations'!$D$8</f>
        <v>5.535641908453564</v>
      </c>
      <c r="BL465">
        <f>DY465*'Value Calculations'!$D$9</f>
        <v>3.0228601761004015</v>
      </c>
      <c r="BM465">
        <f>DZ465*'Value Calculations'!$D$10</f>
        <v>4.7491141629906615</v>
      </c>
      <c r="BN465">
        <f>EA465*'Value Calculations'!$D$11</f>
        <v>0</v>
      </c>
      <c r="BO465">
        <f>EB465*'Value Calculations'!$D$12</f>
        <v>1.6277654791788281</v>
      </c>
      <c r="BP465">
        <f>EC465*'Value Calculations'!$D$13</f>
        <v>12.244406312374888</v>
      </c>
      <c r="BR465">
        <f>IFERROR(VLOOKUP($B465,'Raw Stats'!$CM$3:$DC$884,3,FALSE),0)</f>
        <v>64</v>
      </c>
      <c r="BS465">
        <f>IFERROR(VLOOKUP($B465,'Raw Stats'!$CM$3:$DC$884,4,FALSE),0)</f>
        <v>2</v>
      </c>
      <c r="BT465">
        <f>IFERROR(VLOOKUP($B465,'Raw Stats'!$CM$3:$DC$884,5,FALSE),0)</f>
        <v>6</v>
      </c>
      <c r="BU465">
        <f>IFERROR(VLOOKUP($B465,'Raw Stats'!$CM$3:$DC$884,6,FALSE),0)</f>
        <v>8</v>
      </c>
      <c r="BV465">
        <f>IFERROR(VLOOKUP($B465,'Raw Stats'!$CM$3:$DC$884,7,FALSE),0)</f>
        <v>-19</v>
      </c>
      <c r="BW465">
        <f>IFERROR(VLOOKUP($B465,'Raw Stats'!$CM$3:$DC$884,8,FALSE),0)</f>
        <v>28</v>
      </c>
      <c r="BX465">
        <f>IFERROR(VLOOKUP($B465,'Raw Stats'!$CM$3:$DC$884,9,FALSE),0)</f>
        <v>88</v>
      </c>
      <c r="BY465">
        <f>IFERROR(VLOOKUP($B465,'Raw Stats'!$CM$3:$DC$884,10,FALSE),0)</f>
        <v>22</v>
      </c>
      <c r="BZ465">
        <f>IFERROR(VLOOKUP($B465,'Raw Stats'!$CM$3:$DC$884,11,FALSE)+VLOOKUP($B465,'Raw Stats'!$CM$3:$DC$884,12,FALSE),0)</f>
        <v>0</v>
      </c>
      <c r="CA465">
        <f>IFERROR(VLOOKUP($B465,'Raw Stats'!$CM$3:$DC$884,13,FALSE)+VLOOKUP($B465,'Raw Stats'!$CM$3:$DC$884,14,FALSE),0)</f>
        <v>0</v>
      </c>
      <c r="CB465">
        <f>IFERROR(VLOOKUP($B465,'Raw Stats'!$CM$3:$DC$884,15,FALSE),0)</f>
        <v>1</v>
      </c>
      <c r="CC465">
        <f>IFERROR(VLOOKUP($B465,'Raw Stats'!$CM$3:$DC$884,16,FALSE),0)</f>
        <v>106</v>
      </c>
      <c r="CE465">
        <f>IFERROR(VLOOKUP($B465,'Raw Stats'!$BU$3:$CJ$528,3,FALSE),0)</f>
        <v>49</v>
      </c>
      <c r="CF465">
        <f>IFERROR(VLOOKUP($B465,'Raw Stats'!$BU$3:$CJ$528,4,FALSE),0)</f>
        <v>4</v>
      </c>
      <c r="CG465">
        <f>IFERROR(VLOOKUP($B465,'Raw Stats'!$BU$3:$CJ$5288,5,FALSE),0)</f>
        <v>8</v>
      </c>
      <c r="CH465">
        <f>IFERROR(VLOOKUP($B465,'Raw Stats'!$BU$3:$CJ$528,6,FALSE),0)</f>
        <v>12</v>
      </c>
      <c r="CI465">
        <f>IFERROR(VLOOKUP($B465,'Raw Stats'!$BU$3:$CJ$528,7,FALSE),0)</f>
        <v>0</v>
      </c>
      <c r="CJ465">
        <f>IFERROR(VLOOKUP($B465,'Raw Stats'!$BU$3:$CJ$528,8,FALSE),0)</f>
        <v>18</v>
      </c>
      <c r="CK465">
        <f>IFERROR(VLOOKUP($B465,'Raw Stats'!$BU$3:$CJ$528,9,FALSE),0)</f>
        <v>31</v>
      </c>
      <c r="CL465">
        <f>IFERROR(VLOOKUP($B465,'Raw Stats'!$BU$3:$CJ$528,10,FALSE),0)</f>
        <v>19</v>
      </c>
      <c r="CM465">
        <f>IFERROR(VLOOKUP($B465,'Raw Stats'!$BU$3:$CJ$528,11,FALSE)+VLOOKUP($B465,'Raw Stats'!$BU$3:$CJ$528,12,FALSE),0)</f>
        <v>0</v>
      </c>
      <c r="CN465">
        <f>IFERROR(VLOOKUP($B465,'Raw Stats'!$BU$3:$CJ$528,13,FALSE)+VLOOKUP($B465,'Raw Stats'!$BU$3:$CJ$528,14,FALSE),0)</f>
        <v>1</v>
      </c>
      <c r="CO465">
        <f>IFERROR(VLOOKUP($B465,'Raw Stats'!$BU$3:$CJ$528,15,FALSE),0)</f>
        <v>0</v>
      </c>
      <c r="CP465">
        <f>IFERROR(VLOOKUP($B465,'Raw Stats'!$BU$3:$CJ$528,16,FALSE),0)</f>
        <v>95</v>
      </c>
      <c r="CR465">
        <f>IFERROR(VLOOKUP($B465,'Raw Stats'!$BC$3:$BR$528,3,FALSE),0)</f>
        <v>47</v>
      </c>
      <c r="CS465">
        <f>IFERROR(VLOOKUP($B465,'Raw Stats'!$BC$3:$BR$528,4,FALSE),0)</f>
        <v>15</v>
      </c>
      <c r="CT465">
        <f>IFERROR(VLOOKUP($B465,'Raw Stats'!$BC$3:$BR$5288,5,FALSE),0)</f>
        <v>12</v>
      </c>
      <c r="CU465">
        <f>IFERROR(VLOOKUP($B465,'Raw Stats'!$BC$3:$BR$52888,6,FALSE),0)</f>
        <v>27</v>
      </c>
      <c r="CV465">
        <f>IFERROR(VLOOKUP($B465,'Raw Stats'!$BC$3:$BR$5288,7,FALSE),0)</f>
        <v>-8</v>
      </c>
      <c r="CW465">
        <f>IFERROR(VLOOKUP($B465,'Raw Stats'!$BC$3:$BR$5288,8,FALSE),0)</f>
        <v>28</v>
      </c>
      <c r="CX465">
        <f>IFERROR(VLOOKUP($B465,'Raw Stats'!$BC$3:$BR$5288,9,FALSE),0)</f>
        <v>23</v>
      </c>
      <c r="CY465">
        <f>IFERROR(VLOOKUP($B465,'Raw Stats'!$BC$3:$BR$5288,10,FALSE),0)</f>
        <v>25</v>
      </c>
      <c r="CZ465">
        <f>IFERROR(VLOOKUP($B465,'Raw Stats'!$BC$3:$BR$5288,11,FALSE)+VLOOKUP($B465,'Raw Stats'!$BC$3:$BR$5288,12,FALSE),0)</f>
        <v>9</v>
      </c>
      <c r="DA465">
        <f>IFERROR(VLOOKUP($B465,'Raw Stats'!$BC$3:$BR$5288,13,FALSE)+VLOOKUP($B465,'Raw Stats'!$BC$3:$BR$5288,14,FALSE),0)</f>
        <v>1</v>
      </c>
      <c r="DB465">
        <f>IFERROR(VLOOKUP($B465,'Raw Stats'!$BC$3:$BR$5288,15,FALSE),0)</f>
        <v>0</v>
      </c>
      <c r="DC465">
        <f>IFERROR(VLOOKUP($B465,'Raw Stats'!$BC$3:$BR$5288,16,FALSE),0)</f>
        <v>92</v>
      </c>
      <c r="DE465">
        <f>IFERROR(VLOOKUP($B465,'Raw Stats'!$AK$3:$AZ$528,3,FALSE),0)</f>
        <v>80</v>
      </c>
      <c r="DF465">
        <f>IFERROR(VLOOKUP($B465,'Raw Stats'!$AK$3:$AZ$528,4,FALSE),0)</f>
        <v>10</v>
      </c>
      <c r="DG465">
        <f>IFERROR(VLOOKUP($B465,'Raw Stats'!$AK$3:$AZ$528,5,FALSE),0)</f>
        <v>22</v>
      </c>
      <c r="DH465">
        <f>IFERROR(VLOOKUP($B465,'Raw Stats'!$AK$3:$AZ$528,6,FALSE),0)</f>
        <v>32</v>
      </c>
      <c r="DI465">
        <f>IFERROR(VLOOKUP($B465,'Raw Stats'!$AK$3:$AZ$528,7,FALSE),0)</f>
        <v>-8</v>
      </c>
      <c r="DJ465">
        <f>IFERROR(VLOOKUP($B465,'Raw Stats'!$AK$3:$AZ$528,8,FALSE),0)</f>
        <v>32</v>
      </c>
      <c r="DK465">
        <f>IFERROR(VLOOKUP($B465,'Raw Stats'!$AK$3:$AZ$528,9,FALSE),0)</f>
        <v>45</v>
      </c>
      <c r="DL465">
        <f>IFERROR(VLOOKUP($B465,'Raw Stats'!$AK$3:$AZ$528,10,FALSE),0)</f>
        <v>35</v>
      </c>
      <c r="DM465">
        <f>IFERROR(VLOOKUP($B465,'Raw Stats'!$AK$3:$AZ$528,11,FALSE)+VLOOKUP($B465,'Raw Stats'!$AK$3:$AZ$528,12,FALSE),0)</f>
        <v>8</v>
      </c>
      <c r="DN465">
        <f>IFERROR(VLOOKUP($B465,'Raw Stats'!$AK$3:$AZ$528,13,FALSE)+VLOOKUP($B465,'Raw Stats'!$AK$3:$AZ$528,14,FALSE),0)</f>
        <v>0</v>
      </c>
      <c r="DO465">
        <f>IFERROR(VLOOKUP($B465,'Raw Stats'!$AK$3:$AZ$528,15,FALSE),0)</f>
        <v>2</v>
      </c>
      <c r="DP465">
        <f>IFERROR(VLOOKUP($B465,'Raw Stats'!$AK$3:$AZ$528,16,FALSE),0)</f>
        <v>143</v>
      </c>
      <c r="DR465">
        <f>IFERROR(VLOOKUP($B465,'Raw Stats'!$S$3:$AH$528,3,FALSE),0)</f>
        <v>81</v>
      </c>
      <c r="DS465">
        <f>IFERROR(VLOOKUP($B465,'Raw Stats'!$S$3:$AH$528,4,FALSE),0)</f>
        <v>15</v>
      </c>
      <c r="DT465">
        <f>IFERROR(VLOOKUP($B465,'Raw Stats'!$S$3:$AH$528,5,FALSE),0)</f>
        <v>27</v>
      </c>
      <c r="DU465">
        <f>IFERROR(VLOOKUP($B465,'Raw Stats'!$S$3:$AH$528,6,FALSE),0)</f>
        <v>42</v>
      </c>
      <c r="DV465">
        <f>IFERROR(VLOOKUP($B465,'Raw Stats'!$S$3:$AH$528,7,FALSE),0)</f>
        <v>-13</v>
      </c>
      <c r="DW465">
        <f>IFERROR(VLOOKUP($B465,'Raw Stats'!$S$3:$AH$528,8,FALSE),0)</f>
        <v>60</v>
      </c>
      <c r="DX465">
        <f>IFERROR(VLOOKUP($B465,'Raw Stats'!$S$3:$AH$528,9,FALSE),0)</f>
        <v>77</v>
      </c>
      <c r="DY465">
        <f>IFERROR(VLOOKUP($B465,'Raw Stats'!$S$3:$AH$528,10,FALSE),0)</f>
        <v>24</v>
      </c>
      <c r="DZ465">
        <f>IFERROR(VLOOKUP($B465,'Raw Stats'!$S$3:$AH$528,11,FALSE)+VLOOKUP($B465,'Raw Stats'!$S$3:$AH$528,12,FALSE),0)</f>
        <v>13</v>
      </c>
      <c r="EA465">
        <f>IFERROR(VLOOKUP($B465,'Raw Stats'!$S$3:$AH$528,13,FALSE)+VLOOKUP($B465,'Raw Stats'!$S$3:$AH$528,14,FALSE),0)</f>
        <v>0</v>
      </c>
      <c r="EB465">
        <f>IFERROR(VLOOKUP($B465,'Raw Stats'!$S$3:$AH$528,15,FALSE),0)</f>
        <v>2</v>
      </c>
      <c r="EC465">
        <f>IFERROR(VLOOKUP($B465,'Raw Stats'!$S$3:$AH$528,16,FALSE),0)</f>
        <v>178</v>
      </c>
    </row>
    <row r="466" spans="1:133" x14ac:dyDescent="0.2">
      <c r="A466">
        <f>IFERROR(VLOOKUP(B466,Sheet2!$W$1:$X$300,2,FALSE),301)</f>
        <v>301</v>
      </c>
      <c r="B466" t="s">
        <v>152</v>
      </c>
      <c r="C466">
        <f t="shared" si="35"/>
        <v>0.34351563361779963</v>
      </c>
      <c r="D466">
        <f t="shared" si="36"/>
        <v>0</v>
      </c>
      <c r="E466">
        <f t="shared" si="37"/>
        <v>0</v>
      </c>
      <c r="F466">
        <f t="shared" si="38"/>
        <v>0</v>
      </c>
      <c r="G466">
        <f t="shared" si="39"/>
        <v>0</v>
      </c>
      <c r="J466">
        <f>BS466*'Value Calculations'!$D$3</f>
        <v>0.8154708572520758</v>
      </c>
      <c r="K466">
        <f>BT466*'Value Calculations'!$D$4</f>
        <v>1.6280635202232496</v>
      </c>
      <c r="L466">
        <f>BU466*'Value Calculations'!$D$5</f>
        <v>1.8573667353704508</v>
      </c>
      <c r="M466">
        <f>BV466*'Value Calculations'!$D$6</f>
        <v>0</v>
      </c>
      <c r="N466">
        <f>BW466*'Value Calculations'!$D$7</f>
        <v>1.8455824181464489</v>
      </c>
      <c r="O466">
        <f>BX466*'Value Calculations'!$D$8</f>
        <v>5.1042931883143252</v>
      </c>
      <c r="P466">
        <f>BY466*'Value Calculations'!$D$9</f>
        <v>2.1411926247377844</v>
      </c>
      <c r="Q466">
        <f>BZ466*'Value Calculations'!$D$10</f>
        <v>0</v>
      </c>
      <c r="R466">
        <f>CA466*'Value Calculations'!$D$11</f>
        <v>0</v>
      </c>
      <c r="S466">
        <f>CB466*'Value Calculations'!$D$12</f>
        <v>0</v>
      </c>
      <c r="T466">
        <f>CC466*'Value Calculations'!$D$13</f>
        <v>4.1273279704634458</v>
      </c>
      <c r="V466">
        <f>CF466*'Value Calculations'!$D$3</f>
        <v>0</v>
      </c>
      <c r="W466">
        <f>CG466*'Value Calculations'!$D$4</f>
        <v>0.32561270404464993</v>
      </c>
      <c r="X466">
        <f>CH466*'Value Calculations'!$D$5</f>
        <v>0</v>
      </c>
      <c r="Y466">
        <f>CI466*'Value Calculations'!$D$6</f>
        <v>0</v>
      </c>
      <c r="Z466">
        <f>CJ466*'Value Calculations'!$D$7</f>
        <v>0</v>
      </c>
      <c r="AA466">
        <f>CK466*'Value Calculations'!$D$8</f>
        <v>0</v>
      </c>
      <c r="AB466">
        <f>CL466*'Value Calculations'!$D$9</f>
        <v>0</v>
      </c>
      <c r="AC466">
        <f>CM466*'Value Calculations'!$D$10</f>
        <v>0</v>
      </c>
      <c r="AD466">
        <f>CN466*'Value Calculations'!$D$11</f>
        <v>0</v>
      </c>
      <c r="AE466">
        <f>CO466*'Value Calculations'!$D$12</f>
        <v>0</v>
      </c>
      <c r="AF466">
        <f>CP466*'Value Calculations'!$D$13</f>
        <v>0</v>
      </c>
      <c r="AH466">
        <f>CS466*'Value Calculations'!$D$3</f>
        <v>0</v>
      </c>
      <c r="AI466">
        <f>CT466*'Value Calculations'!$D$4</f>
        <v>0.65122540808929985</v>
      </c>
      <c r="AJ466">
        <f>CU466*'Value Calculations'!$D$5</f>
        <v>1.3266905252646077</v>
      </c>
      <c r="AK466">
        <f>CV466*'Value Calculations'!$D$6</f>
        <v>0</v>
      </c>
      <c r="AL466">
        <f>CW466*'Value Calculations'!$D$7</f>
        <v>1.6698126640372633</v>
      </c>
      <c r="AM466">
        <f>CX466*'Value Calculations'!$D$8</f>
        <v>1.365937613774256</v>
      </c>
      <c r="AN466">
        <f>CY466*'Value Calculations'!$D$9</f>
        <v>0.12595250733751673</v>
      </c>
      <c r="AO466">
        <f>CZ466*'Value Calculations'!$D$10</f>
        <v>0</v>
      </c>
      <c r="AP466">
        <f>DA466*'Value Calculations'!$D$11</f>
        <v>0</v>
      </c>
      <c r="AQ466">
        <f>DB466*'Value Calculations'!$D$12</f>
        <v>0.81388273958941404</v>
      </c>
      <c r="AR466">
        <f>DC466*'Value Calculations'!$D$13</f>
        <v>2.2700303837548952</v>
      </c>
      <c r="AT466">
        <f>DF466*'Value Calculations'!$D$3</f>
        <v>0</v>
      </c>
      <c r="AU466">
        <f>DG466*'Value Calculations'!$D$4</f>
        <v>0</v>
      </c>
      <c r="AV466">
        <f>DH466*'Value Calculations'!$D$5</f>
        <v>0</v>
      </c>
      <c r="AW466">
        <f>DI466*'Value Calculations'!$D$6</f>
        <v>0</v>
      </c>
      <c r="AX466">
        <f>DJ466*'Value Calculations'!$D$7</f>
        <v>0</v>
      </c>
      <c r="AY466">
        <f>DK466*'Value Calculations'!$D$8</f>
        <v>0</v>
      </c>
      <c r="AZ466">
        <f>DL466*'Value Calculations'!$D$9</f>
        <v>0</v>
      </c>
      <c r="BA466">
        <f>DM466*'Value Calculations'!$D$10</f>
        <v>0</v>
      </c>
      <c r="BB466">
        <f>DN466*'Value Calculations'!$D$11</f>
        <v>0</v>
      </c>
      <c r="BC466">
        <f>DO466*'Value Calculations'!$D$12</f>
        <v>0</v>
      </c>
      <c r="BD466">
        <f>DP466*'Value Calculations'!$D$13</f>
        <v>0</v>
      </c>
      <c r="BF466">
        <f>DS466*'Value Calculations'!$D$3</f>
        <v>0</v>
      </c>
      <c r="BG466">
        <f>DT466*'Value Calculations'!$D$4</f>
        <v>0</v>
      </c>
      <c r="BH466">
        <f>DU466*'Value Calculations'!$D$5</f>
        <v>0</v>
      </c>
      <c r="BI466">
        <f>DV466*'Value Calculations'!$D$6</f>
        <v>0</v>
      </c>
      <c r="BJ466">
        <f>DW466*'Value Calculations'!$D$7</f>
        <v>0</v>
      </c>
      <c r="BK466">
        <f>DX466*'Value Calculations'!$D$8</f>
        <v>0</v>
      </c>
      <c r="BL466">
        <f>DY466*'Value Calculations'!$D$9</f>
        <v>0</v>
      </c>
      <c r="BM466">
        <f>DZ466*'Value Calculations'!$D$10</f>
        <v>0</v>
      </c>
      <c r="BN466">
        <f>EA466*'Value Calculations'!$D$11</f>
        <v>0</v>
      </c>
      <c r="BO466">
        <f>EB466*'Value Calculations'!$D$12</f>
        <v>0</v>
      </c>
      <c r="BP466">
        <f>EC466*'Value Calculations'!$D$13</f>
        <v>0</v>
      </c>
      <c r="BR466">
        <f>IFERROR(VLOOKUP($B466,'Raw Stats'!$CM$3:$DC$884,3,FALSE),0)</f>
        <v>51</v>
      </c>
      <c r="BS466">
        <f>IFERROR(VLOOKUP($B466,'Raw Stats'!$CM$3:$DC$884,4,FALSE),0)</f>
        <v>2</v>
      </c>
      <c r="BT466">
        <f>IFERROR(VLOOKUP($B466,'Raw Stats'!$CM$3:$DC$884,5,FALSE),0)</f>
        <v>5</v>
      </c>
      <c r="BU466">
        <f>IFERROR(VLOOKUP($B466,'Raw Stats'!$CM$3:$DC$884,6,FALSE),0)</f>
        <v>7</v>
      </c>
      <c r="BV466">
        <f>IFERROR(VLOOKUP($B466,'Raw Stats'!$CM$3:$DC$884,7,FALSE),0)</f>
        <v>0</v>
      </c>
      <c r="BW466">
        <f>IFERROR(VLOOKUP($B466,'Raw Stats'!$CM$3:$DC$884,8,FALSE),0)</f>
        <v>21</v>
      </c>
      <c r="BX466">
        <f>IFERROR(VLOOKUP($B466,'Raw Stats'!$CM$3:$DC$884,9,FALSE),0)</f>
        <v>71</v>
      </c>
      <c r="BY466">
        <f>IFERROR(VLOOKUP($B466,'Raw Stats'!$CM$3:$DC$884,10,FALSE),0)</f>
        <v>17</v>
      </c>
      <c r="BZ466">
        <f>IFERROR(VLOOKUP($B466,'Raw Stats'!$CM$3:$DC$884,11,FALSE)+VLOOKUP($B466,'Raw Stats'!$CM$3:$DC$884,12,FALSE),0)</f>
        <v>0</v>
      </c>
      <c r="CA466">
        <f>IFERROR(VLOOKUP($B466,'Raw Stats'!$CM$3:$DC$884,13,FALSE)+VLOOKUP($B466,'Raw Stats'!$CM$3:$DC$884,14,FALSE),0)</f>
        <v>0</v>
      </c>
      <c r="CB466">
        <f>IFERROR(VLOOKUP($B466,'Raw Stats'!$CM$3:$DC$884,15,FALSE),0)</f>
        <v>0</v>
      </c>
      <c r="CC466">
        <f>IFERROR(VLOOKUP($B466,'Raw Stats'!$CM$3:$DC$884,16,FALSE),0)</f>
        <v>60</v>
      </c>
      <c r="CE466">
        <f>IFERROR(VLOOKUP($B466,'Raw Stats'!$BU$3:$CJ$528,3,FALSE),0)</f>
        <v>0</v>
      </c>
      <c r="CF466">
        <f>IFERROR(VLOOKUP($B466,'Raw Stats'!$BU$3:$CJ$528,4,FALSE),0)</f>
        <v>0</v>
      </c>
      <c r="CG466">
        <f>IFERROR(VLOOKUP($B466,'Raw Stats'!$BU$3:$CJ$5288,5,FALSE),0)</f>
        <v>1</v>
      </c>
      <c r="CH466">
        <f>IFERROR(VLOOKUP($B466,'Raw Stats'!$BU$3:$CJ$528,6,FALSE),0)</f>
        <v>0</v>
      </c>
      <c r="CI466">
        <f>IFERROR(VLOOKUP($B466,'Raw Stats'!$BU$3:$CJ$528,7,FALSE),0)</f>
        <v>0</v>
      </c>
      <c r="CJ466">
        <f>IFERROR(VLOOKUP($B466,'Raw Stats'!$BU$3:$CJ$528,8,FALSE),0)</f>
        <v>0</v>
      </c>
      <c r="CK466">
        <f>IFERROR(VLOOKUP($B466,'Raw Stats'!$BU$3:$CJ$528,9,FALSE),0)</f>
        <v>0</v>
      </c>
      <c r="CL466">
        <f>IFERROR(VLOOKUP($B466,'Raw Stats'!$BU$3:$CJ$528,10,FALSE),0)</f>
        <v>0</v>
      </c>
      <c r="CM466">
        <f>IFERROR(VLOOKUP($B466,'Raw Stats'!$BU$3:$CJ$528,11,FALSE)+VLOOKUP($B466,'Raw Stats'!$BU$3:$CJ$528,12,FALSE),0)</f>
        <v>0</v>
      </c>
      <c r="CN466">
        <f>IFERROR(VLOOKUP($B466,'Raw Stats'!$BU$3:$CJ$528,13,FALSE)+VLOOKUP($B466,'Raw Stats'!$BU$3:$CJ$528,14,FALSE),0)</f>
        <v>0</v>
      </c>
      <c r="CO466">
        <f>IFERROR(VLOOKUP($B466,'Raw Stats'!$BU$3:$CJ$528,15,FALSE),0)</f>
        <v>0</v>
      </c>
      <c r="CP466">
        <f>IFERROR(VLOOKUP($B466,'Raw Stats'!$BU$3:$CJ$528,16,FALSE),0)</f>
        <v>0</v>
      </c>
      <c r="CR466">
        <f>IFERROR(VLOOKUP($B466,'Raw Stats'!$BC$3:$BR$528,3,FALSE),0)</f>
        <v>0</v>
      </c>
      <c r="CS466">
        <f>IFERROR(VLOOKUP($B466,'Raw Stats'!$BC$3:$BR$528,4,FALSE),0)</f>
        <v>0</v>
      </c>
      <c r="CT466">
        <f>IFERROR(VLOOKUP($B466,'Raw Stats'!$BC$3:$BR$5288,5,FALSE),0)</f>
        <v>2</v>
      </c>
      <c r="CU466">
        <f>IFERROR(VLOOKUP($B466,'Raw Stats'!$BC$3:$BR$52888,6,FALSE),0)</f>
        <v>5</v>
      </c>
      <c r="CV466">
        <f>IFERROR(VLOOKUP($B466,'Raw Stats'!$BC$3:$BR$5288,7,FALSE),0)</f>
        <v>0</v>
      </c>
      <c r="CW466">
        <f>IFERROR(VLOOKUP($B466,'Raw Stats'!$BC$3:$BR$5288,8,FALSE),0)</f>
        <v>19</v>
      </c>
      <c r="CX466">
        <f>IFERROR(VLOOKUP($B466,'Raw Stats'!$BC$3:$BR$5288,9,FALSE),0)</f>
        <v>19</v>
      </c>
      <c r="CY466">
        <f>IFERROR(VLOOKUP($B466,'Raw Stats'!$BC$3:$BR$5288,10,FALSE),0)</f>
        <v>1</v>
      </c>
      <c r="CZ466">
        <f>IFERROR(VLOOKUP($B466,'Raw Stats'!$BC$3:$BR$5288,11,FALSE)+VLOOKUP($B466,'Raw Stats'!$BC$3:$BR$5288,12,FALSE),0)</f>
        <v>0</v>
      </c>
      <c r="DA466">
        <f>IFERROR(VLOOKUP($B466,'Raw Stats'!$BC$3:$BR$5288,13,FALSE)+VLOOKUP($B466,'Raw Stats'!$BC$3:$BR$5288,14,FALSE),0)</f>
        <v>0</v>
      </c>
      <c r="DB466">
        <f>IFERROR(VLOOKUP($B466,'Raw Stats'!$BC$3:$BR$5288,15,FALSE),0)</f>
        <v>1</v>
      </c>
      <c r="DC466">
        <f>IFERROR(VLOOKUP($B466,'Raw Stats'!$BC$3:$BR$5288,16,FALSE),0)</f>
        <v>33</v>
      </c>
      <c r="DE466">
        <f>IFERROR(VLOOKUP($B466,'Raw Stats'!$AK$3:$AZ$528,3,FALSE),0)</f>
        <v>0</v>
      </c>
      <c r="DF466">
        <f>IFERROR(VLOOKUP($B466,'Raw Stats'!$AK$3:$AZ$528,4,FALSE),0)</f>
        <v>0</v>
      </c>
      <c r="DG466">
        <f>IFERROR(VLOOKUP($B466,'Raw Stats'!$AK$3:$AZ$528,5,FALSE),0)</f>
        <v>0</v>
      </c>
      <c r="DH466">
        <f>IFERROR(VLOOKUP($B466,'Raw Stats'!$AK$3:$AZ$528,6,FALSE),0)</f>
        <v>0</v>
      </c>
      <c r="DI466">
        <f>IFERROR(VLOOKUP($B466,'Raw Stats'!$AK$3:$AZ$528,7,FALSE),0)</f>
        <v>0</v>
      </c>
      <c r="DJ466">
        <f>IFERROR(VLOOKUP($B466,'Raw Stats'!$AK$3:$AZ$528,8,FALSE),0)</f>
        <v>0</v>
      </c>
      <c r="DK466">
        <f>IFERROR(VLOOKUP($B466,'Raw Stats'!$AK$3:$AZ$528,9,FALSE),0)</f>
        <v>0</v>
      </c>
      <c r="DL466">
        <f>IFERROR(VLOOKUP($B466,'Raw Stats'!$AK$3:$AZ$528,10,FALSE),0)</f>
        <v>0</v>
      </c>
      <c r="DM466">
        <f>IFERROR(VLOOKUP($B466,'Raw Stats'!$AK$3:$AZ$528,11,FALSE)+VLOOKUP($B466,'Raw Stats'!$AK$3:$AZ$528,12,FALSE),0)</f>
        <v>0</v>
      </c>
      <c r="DN466">
        <f>IFERROR(VLOOKUP($B466,'Raw Stats'!$AK$3:$AZ$528,13,FALSE)+VLOOKUP($B466,'Raw Stats'!$AK$3:$AZ$528,14,FALSE),0)</f>
        <v>0</v>
      </c>
      <c r="DO466">
        <f>IFERROR(VLOOKUP($B466,'Raw Stats'!$AK$3:$AZ$528,15,FALSE),0)</f>
        <v>0</v>
      </c>
      <c r="DP466">
        <f>IFERROR(VLOOKUP($B466,'Raw Stats'!$AK$3:$AZ$528,16,FALSE),0)</f>
        <v>0</v>
      </c>
      <c r="DR466">
        <f>IFERROR(VLOOKUP($B466,'Raw Stats'!$S$3:$AH$528,3,FALSE),0)</f>
        <v>0</v>
      </c>
      <c r="DS466">
        <f>IFERROR(VLOOKUP($B466,'Raw Stats'!$S$3:$AH$528,4,FALSE),0)</f>
        <v>0</v>
      </c>
      <c r="DT466">
        <f>IFERROR(VLOOKUP($B466,'Raw Stats'!$S$3:$AH$528,5,FALSE),0)</f>
        <v>0</v>
      </c>
      <c r="DU466">
        <f>IFERROR(VLOOKUP($B466,'Raw Stats'!$S$3:$AH$528,6,FALSE),0)</f>
        <v>0</v>
      </c>
      <c r="DV466">
        <f>IFERROR(VLOOKUP($B466,'Raw Stats'!$S$3:$AH$528,7,FALSE),0)</f>
        <v>0</v>
      </c>
      <c r="DW466">
        <f>IFERROR(VLOOKUP($B466,'Raw Stats'!$S$3:$AH$528,8,FALSE),0)</f>
        <v>0</v>
      </c>
      <c r="DX466">
        <f>IFERROR(VLOOKUP($B466,'Raw Stats'!$S$3:$AH$528,9,FALSE),0)</f>
        <v>0</v>
      </c>
      <c r="DY466">
        <f>IFERROR(VLOOKUP($B466,'Raw Stats'!$S$3:$AH$528,10,FALSE),0)</f>
        <v>0</v>
      </c>
      <c r="DZ466">
        <f>IFERROR(VLOOKUP($B466,'Raw Stats'!$S$3:$AH$528,11,FALSE)+VLOOKUP($B466,'Raw Stats'!$S$3:$AH$528,12,FALSE),0)</f>
        <v>0</v>
      </c>
      <c r="EA466">
        <f>IFERROR(VLOOKUP($B466,'Raw Stats'!$S$3:$AH$528,13,FALSE)+VLOOKUP($B466,'Raw Stats'!$S$3:$AH$528,14,FALSE),0)</f>
        <v>0</v>
      </c>
      <c r="EB466">
        <f>IFERROR(VLOOKUP($B466,'Raw Stats'!$S$3:$AH$528,15,FALSE),0)</f>
        <v>0</v>
      </c>
      <c r="EC466">
        <f>IFERROR(VLOOKUP($B466,'Raw Stats'!$S$3:$AH$528,16,FALSE),0)</f>
        <v>0</v>
      </c>
    </row>
    <row r="467" spans="1:133" x14ac:dyDescent="0.2">
      <c r="A467">
        <f>IFERROR(VLOOKUP(B467,Sheet2!$W$1:$X$300,2,FALSE),301)</f>
        <v>301</v>
      </c>
      <c r="B467" t="s">
        <v>169</v>
      </c>
      <c r="C467">
        <f t="shared" si="35"/>
        <v>0.33993810631567939</v>
      </c>
      <c r="D467">
        <f t="shared" si="36"/>
        <v>0</v>
      </c>
      <c r="E467">
        <f t="shared" si="37"/>
        <v>0.47822032445719553</v>
      </c>
      <c r="F467">
        <f t="shared" si="38"/>
        <v>0</v>
      </c>
      <c r="G467">
        <f t="shared" si="39"/>
        <v>0.5780620164855258</v>
      </c>
      <c r="J467">
        <f>BS467*'Value Calculations'!$D$3</f>
        <v>0.4077354286260379</v>
      </c>
      <c r="K467">
        <f>BT467*'Value Calculations'!$D$4</f>
        <v>1.3024508161785997</v>
      </c>
      <c r="L467">
        <f>BU467*'Value Calculations'!$D$5</f>
        <v>1.3266905252646077</v>
      </c>
      <c r="M467">
        <f>BV467*'Value Calculations'!$D$6</f>
        <v>-1.6258441149517171</v>
      </c>
      <c r="N467">
        <f>BW467*'Value Calculations'!$D$7</f>
        <v>9.5794515989506159</v>
      </c>
      <c r="O467">
        <f>BX467*'Value Calculations'!$D$8</f>
        <v>9.4177803897067136</v>
      </c>
      <c r="P467">
        <f>BY467*'Value Calculations'!$D$9</f>
        <v>2.1411926247377844</v>
      </c>
      <c r="Q467">
        <f>BZ467*'Value Calculations'!$D$10</f>
        <v>0</v>
      </c>
      <c r="R467">
        <f>CA467*'Value Calculations'!$D$11</f>
        <v>0</v>
      </c>
      <c r="S467">
        <f>CB467*'Value Calculations'!$D$12</f>
        <v>0</v>
      </c>
      <c r="T467">
        <f>CC467*'Value Calculations'!$D$13</f>
        <v>1.9260863862162747</v>
      </c>
      <c r="V467">
        <f>CF467*'Value Calculations'!$D$3</f>
        <v>0</v>
      </c>
      <c r="W467">
        <f>CG467*'Value Calculations'!$D$4</f>
        <v>0.32561270404464993</v>
      </c>
      <c r="X467">
        <f>CH467*'Value Calculations'!$D$5</f>
        <v>0</v>
      </c>
      <c r="Y467">
        <f>CI467*'Value Calculations'!$D$6</f>
        <v>0</v>
      </c>
      <c r="Z467">
        <f>CJ467*'Value Calculations'!$D$7</f>
        <v>0</v>
      </c>
      <c r="AA467">
        <f>CK467*'Value Calculations'!$D$8</f>
        <v>0</v>
      </c>
      <c r="AB467">
        <f>CL467*'Value Calculations'!$D$9</f>
        <v>0</v>
      </c>
      <c r="AC467">
        <f>CM467*'Value Calculations'!$D$10</f>
        <v>0</v>
      </c>
      <c r="AD467">
        <f>CN467*'Value Calculations'!$D$11</f>
        <v>0</v>
      </c>
      <c r="AE467">
        <f>CO467*'Value Calculations'!$D$12</f>
        <v>0</v>
      </c>
      <c r="AF467">
        <f>CP467*'Value Calculations'!$D$13</f>
        <v>0</v>
      </c>
      <c r="AH467">
        <f>CS467*'Value Calculations'!$D$3</f>
        <v>0.8154708572520758</v>
      </c>
      <c r="AI467">
        <f>CT467*'Value Calculations'!$D$4</f>
        <v>1.3024508161785997</v>
      </c>
      <c r="AJ467">
        <f>CU467*'Value Calculations'!$D$5</f>
        <v>1.5920286303175293</v>
      </c>
      <c r="AK467">
        <f>CV467*'Value Calculations'!$D$6</f>
        <v>0.12506493191936285</v>
      </c>
      <c r="AL467">
        <f>CW467*'Value Calculations'!$D$7</f>
        <v>8.7884877054592803</v>
      </c>
      <c r="AM467">
        <f>CX467*'Value Calculations'!$D$8</f>
        <v>5.7513162685231833</v>
      </c>
      <c r="AN467">
        <f>CY467*'Value Calculations'!$D$9</f>
        <v>0.8816675513626171</v>
      </c>
      <c r="AO467">
        <f>CZ467*'Value Calculations'!$D$10</f>
        <v>0</v>
      </c>
      <c r="AP467">
        <f>DA467*'Value Calculations'!$D$11</f>
        <v>0</v>
      </c>
      <c r="AQ467">
        <f>DB467*'Value Calculations'!$D$12</f>
        <v>0</v>
      </c>
      <c r="AR467">
        <f>DC467*'Value Calculations'!$D$13</f>
        <v>1.3069871906467578</v>
      </c>
      <c r="AT467">
        <f>DF467*'Value Calculations'!$D$3</f>
        <v>0</v>
      </c>
      <c r="AU467">
        <f>DG467*'Value Calculations'!$D$4</f>
        <v>0</v>
      </c>
      <c r="AV467">
        <f>DH467*'Value Calculations'!$D$5</f>
        <v>0</v>
      </c>
      <c r="AW467">
        <f>DI467*'Value Calculations'!$D$6</f>
        <v>0</v>
      </c>
      <c r="AX467">
        <f>DJ467*'Value Calculations'!$D$7</f>
        <v>0</v>
      </c>
      <c r="AY467">
        <f>DK467*'Value Calculations'!$D$8</f>
        <v>0</v>
      </c>
      <c r="AZ467">
        <f>DL467*'Value Calculations'!$D$9</f>
        <v>0</v>
      </c>
      <c r="BA467">
        <f>DM467*'Value Calculations'!$D$10</f>
        <v>0</v>
      </c>
      <c r="BB467">
        <f>DN467*'Value Calculations'!$D$11</f>
        <v>0</v>
      </c>
      <c r="BC467">
        <f>DO467*'Value Calculations'!$D$12</f>
        <v>0</v>
      </c>
      <c r="BD467">
        <f>DP467*'Value Calculations'!$D$13</f>
        <v>0</v>
      </c>
      <c r="BF467">
        <f>DS467*'Value Calculations'!$D$3</f>
        <v>2.8541480003822652</v>
      </c>
      <c r="BG467">
        <f>DT467*'Value Calculations'!$D$4</f>
        <v>1.6280635202232496</v>
      </c>
      <c r="BH467">
        <f>DU467*'Value Calculations'!$D$5</f>
        <v>3.1840572606350586</v>
      </c>
      <c r="BI467">
        <f>DV467*'Value Calculations'!$D$6</f>
        <v>-0.25012986383872571</v>
      </c>
      <c r="BJ467">
        <f>DW467*'Value Calculations'!$D$7</f>
        <v>15.995047623935889</v>
      </c>
      <c r="BK467">
        <f>DX467*'Value Calculations'!$D$8</f>
        <v>10.35236928334173</v>
      </c>
      <c r="BL467">
        <f>DY467*'Value Calculations'!$D$9</f>
        <v>2.2671451320753011</v>
      </c>
      <c r="BM467">
        <f>DZ467*'Value Calculations'!$D$10</f>
        <v>0</v>
      </c>
      <c r="BN467">
        <f>EA467*'Value Calculations'!$D$11</f>
        <v>0</v>
      </c>
      <c r="BO467">
        <f>EB467*'Value Calculations'!$D$12</f>
        <v>1.6277654791788281</v>
      </c>
      <c r="BP467">
        <f>EC467*'Value Calculations'!$D$13</f>
        <v>4.5400607675097904</v>
      </c>
      <c r="BR467">
        <f>IFERROR(VLOOKUP($B467,'Raw Stats'!$CM$3:$DC$884,3,FALSE),0)</f>
        <v>72</v>
      </c>
      <c r="BS467">
        <f>IFERROR(VLOOKUP($B467,'Raw Stats'!$CM$3:$DC$884,4,FALSE),0)</f>
        <v>1</v>
      </c>
      <c r="BT467">
        <f>IFERROR(VLOOKUP($B467,'Raw Stats'!$CM$3:$DC$884,5,FALSE),0)</f>
        <v>4</v>
      </c>
      <c r="BU467">
        <f>IFERROR(VLOOKUP($B467,'Raw Stats'!$CM$3:$DC$884,6,FALSE),0)</f>
        <v>5</v>
      </c>
      <c r="BV467">
        <f>IFERROR(VLOOKUP($B467,'Raw Stats'!$CM$3:$DC$884,7,FALSE),0)</f>
        <v>-13</v>
      </c>
      <c r="BW467">
        <f>IFERROR(VLOOKUP($B467,'Raw Stats'!$CM$3:$DC$884,8,FALSE),0)</f>
        <v>109</v>
      </c>
      <c r="BX467">
        <f>IFERROR(VLOOKUP($B467,'Raw Stats'!$CM$3:$DC$884,9,FALSE),0)</f>
        <v>131</v>
      </c>
      <c r="BY467">
        <f>IFERROR(VLOOKUP($B467,'Raw Stats'!$CM$3:$DC$884,10,FALSE),0)</f>
        <v>17</v>
      </c>
      <c r="BZ467">
        <f>IFERROR(VLOOKUP($B467,'Raw Stats'!$CM$3:$DC$884,11,FALSE)+VLOOKUP($B467,'Raw Stats'!$CM$3:$DC$884,12,FALSE),0)</f>
        <v>0</v>
      </c>
      <c r="CA467">
        <f>IFERROR(VLOOKUP($B467,'Raw Stats'!$CM$3:$DC$884,13,FALSE)+VLOOKUP($B467,'Raw Stats'!$CM$3:$DC$884,14,FALSE),0)</f>
        <v>0</v>
      </c>
      <c r="CB467">
        <f>IFERROR(VLOOKUP($B467,'Raw Stats'!$CM$3:$DC$884,15,FALSE),0)</f>
        <v>0</v>
      </c>
      <c r="CC467">
        <f>IFERROR(VLOOKUP($B467,'Raw Stats'!$CM$3:$DC$884,16,FALSE),0)</f>
        <v>28</v>
      </c>
      <c r="CE467">
        <f>IFERROR(VLOOKUP($B467,'Raw Stats'!$BU$3:$CJ$528,3,FALSE),0)</f>
        <v>0</v>
      </c>
      <c r="CF467">
        <f>IFERROR(VLOOKUP($B467,'Raw Stats'!$BU$3:$CJ$528,4,FALSE),0)</f>
        <v>0</v>
      </c>
      <c r="CG467">
        <f>IFERROR(VLOOKUP($B467,'Raw Stats'!$BU$3:$CJ$5288,5,FALSE),0)</f>
        <v>1</v>
      </c>
      <c r="CH467">
        <f>IFERROR(VLOOKUP($B467,'Raw Stats'!$BU$3:$CJ$528,6,FALSE),0)</f>
        <v>0</v>
      </c>
      <c r="CI467">
        <f>IFERROR(VLOOKUP($B467,'Raw Stats'!$BU$3:$CJ$528,7,FALSE),0)</f>
        <v>0</v>
      </c>
      <c r="CJ467">
        <f>IFERROR(VLOOKUP($B467,'Raw Stats'!$BU$3:$CJ$528,8,FALSE),0)</f>
        <v>0</v>
      </c>
      <c r="CK467">
        <f>IFERROR(VLOOKUP($B467,'Raw Stats'!$BU$3:$CJ$528,9,FALSE),0)</f>
        <v>0</v>
      </c>
      <c r="CL467">
        <f>IFERROR(VLOOKUP($B467,'Raw Stats'!$BU$3:$CJ$528,10,FALSE),0)</f>
        <v>0</v>
      </c>
      <c r="CM467">
        <f>IFERROR(VLOOKUP($B467,'Raw Stats'!$BU$3:$CJ$528,11,FALSE)+VLOOKUP($B467,'Raw Stats'!$BU$3:$CJ$528,12,FALSE),0)</f>
        <v>0</v>
      </c>
      <c r="CN467">
        <f>IFERROR(VLOOKUP($B467,'Raw Stats'!$BU$3:$CJ$528,13,FALSE)+VLOOKUP($B467,'Raw Stats'!$BU$3:$CJ$528,14,FALSE),0)</f>
        <v>0</v>
      </c>
      <c r="CO467">
        <f>IFERROR(VLOOKUP($B467,'Raw Stats'!$BU$3:$CJ$528,15,FALSE),0)</f>
        <v>0</v>
      </c>
      <c r="CP467">
        <f>IFERROR(VLOOKUP($B467,'Raw Stats'!$BU$3:$CJ$528,16,FALSE),0)</f>
        <v>0</v>
      </c>
      <c r="CR467">
        <f>IFERROR(VLOOKUP($B467,'Raw Stats'!$BC$3:$BR$528,3,FALSE),0)</f>
        <v>43</v>
      </c>
      <c r="CS467">
        <f>IFERROR(VLOOKUP($B467,'Raw Stats'!$BC$3:$BR$528,4,FALSE),0)</f>
        <v>2</v>
      </c>
      <c r="CT467">
        <f>IFERROR(VLOOKUP($B467,'Raw Stats'!$BC$3:$BR$5288,5,FALSE),0)</f>
        <v>4</v>
      </c>
      <c r="CU467">
        <f>IFERROR(VLOOKUP($B467,'Raw Stats'!$BC$3:$BR$52888,6,FALSE),0)</f>
        <v>6</v>
      </c>
      <c r="CV467">
        <f>IFERROR(VLOOKUP($B467,'Raw Stats'!$BC$3:$BR$5288,7,FALSE),0)</f>
        <v>1</v>
      </c>
      <c r="CW467">
        <f>IFERROR(VLOOKUP($B467,'Raw Stats'!$BC$3:$BR$5288,8,FALSE),0)</f>
        <v>100</v>
      </c>
      <c r="CX467">
        <f>IFERROR(VLOOKUP($B467,'Raw Stats'!$BC$3:$BR$5288,9,FALSE),0)</f>
        <v>80</v>
      </c>
      <c r="CY467">
        <f>IFERROR(VLOOKUP($B467,'Raw Stats'!$BC$3:$BR$5288,10,FALSE),0)</f>
        <v>7</v>
      </c>
      <c r="CZ467">
        <f>IFERROR(VLOOKUP($B467,'Raw Stats'!$BC$3:$BR$5288,11,FALSE)+VLOOKUP($B467,'Raw Stats'!$BC$3:$BR$5288,12,FALSE),0)</f>
        <v>0</v>
      </c>
      <c r="DA467">
        <f>IFERROR(VLOOKUP($B467,'Raw Stats'!$BC$3:$BR$5288,13,FALSE)+VLOOKUP($B467,'Raw Stats'!$BC$3:$BR$5288,14,FALSE),0)</f>
        <v>0</v>
      </c>
      <c r="DB467">
        <f>IFERROR(VLOOKUP($B467,'Raw Stats'!$BC$3:$BR$5288,15,FALSE),0)</f>
        <v>0</v>
      </c>
      <c r="DC467">
        <f>IFERROR(VLOOKUP($B467,'Raw Stats'!$BC$3:$BR$5288,16,FALSE),0)</f>
        <v>19</v>
      </c>
      <c r="DE467">
        <f>IFERROR(VLOOKUP($B467,'Raw Stats'!$AK$3:$AZ$528,3,FALSE),0)</f>
        <v>0</v>
      </c>
      <c r="DF467">
        <f>IFERROR(VLOOKUP($B467,'Raw Stats'!$AK$3:$AZ$528,4,FALSE),0)</f>
        <v>0</v>
      </c>
      <c r="DG467">
        <f>IFERROR(VLOOKUP($B467,'Raw Stats'!$AK$3:$AZ$528,5,FALSE),0)</f>
        <v>0</v>
      </c>
      <c r="DH467">
        <f>IFERROR(VLOOKUP($B467,'Raw Stats'!$AK$3:$AZ$528,6,FALSE),0)</f>
        <v>0</v>
      </c>
      <c r="DI467">
        <f>IFERROR(VLOOKUP($B467,'Raw Stats'!$AK$3:$AZ$528,7,FALSE),0)</f>
        <v>0</v>
      </c>
      <c r="DJ467">
        <f>IFERROR(VLOOKUP($B467,'Raw Stats'!$AK$3:$AZ$528,8,FALSE),0)</f>
        <v>0</v>
      </c>
      <c r="DK467">
        <f>IFERROR(VLOOKUP($B467,'Raw Stats'!$AK$3:$AZ$528,9,FALSE),0)</f>
        <v>0</v>
      </c>
      <c r="DL467">
        <f>IFERROR(VLOOKUP($B467,'Raw Stats'!$AK$3:$AZ$528,10,FALSE),0)</f>
        <v>0</v>
      </c>
      <c r="DM467">
        <f>IFERROR(VLOOKUP($B467,'Raw Stats'!$AK$3:$AZ$528,11,FALSE)+VLOOKUP($B467,'Raw Stats'!$AK$3:$AZ$528,12,FALSE),0)</f>
        <v>0</v>
      </c>
      <c r="DN467">
        <f>IFERROR(VLOOKUP($B467,'Raw Stats'!$AK$3:$AZ$528,13,FALSE)+VLOOKUP($B467,'Raw Stats'!$AK$3:$AZ$528,14,FALSE),0)</f>
        <v>0</v>
      </c>
      <c r="DO467">
        <f>IFERROR(VLOOKUP($B467,'Raw Stats'!$AK$3:$AZ$528,15,FALSE),0)</f>
        <v>0</v>
      </c>
      <c r="DP467">
        <f>IFERROR(VLOOKUP($B467,'Raw Stats'!$AK$3:$AZ$528,16,FALSE),0)</f>
        <v>0</v>
      </c>
      <c r="DR467">
        <f>IFERROR(VLOOKUP($B467,'Raw Stats'!$S$3:$AH$528,3,FALSE),0)</f>
        <v>73</v>
      </c>
      <c r="DS467">
        <f>IFERROR(VLOOKUP($B467,'Raw Stats'!$S$3:$AH$528,4,FALSE),0)</f>
        <v>7</v>
      </c>
      <c r="DT467">
        <f>IFERROR(VLOOKUP($B467,'Raw Stats'!$S$3:$AH$528,5,FALSE),0)</f>
        <v>5</v>
      </c>
      <c r="DU467">
        <f>IFERROR(VLOOKUP($B467,'Raw Stats'!$S$3:$AH$528,6,FALSE),0)</f>
        <v>12</v>
      </c>
      <c r="DV467">
        <f>IFERROR(VLOOKUP($B467,'Raw Stats'!$S$3:$AH$528,7,FALSE),0)</f>
        <v>-2</v>
      </c>
      <c r="DW467">
        <f>IFERROR(VLOOKUP($B467,'Raw Stats'!$S$3:$AH$528,8,FALSE),0)</f>
        <v>182</v>
      </c>
      <c r="DX467">
        <f>IFERROR(VLOOKUP($B467,'Raw Stats'!$S$3:$AH$528,9,FALSE),0)</f>
        <v>144</v>
      </c>
      <c r="DY467">
        <f>IFERROR(VLOOKUP($B467,'Raw Stats'!$S$3:$AH$528,10,FALSE),0)</f>
        <v>18</v>
      </c>
      <c r="DZ467">
        <f>IFERROR(VLOOKUP($B467,'Raw Stats'!$S$3:$AH$528,11,FALSE)+VLOOKUP($B467,'Raw Stats'!$S$3:$AH$528,12,FALSE),0)</f>
        <v>0</v>
      </c>
      <c r="EA467">
        <f>IFERROR(VLOOKUP($B467,'Raw Stats'!$S$3:$AH$528,13,FALSE)+VLOOKUP($B467,'Raw Stats'!$S$3:$AH$528,14,FALSE),0)</f>
        <v>0</v>
      </c>
      <c r="EB467">
        <f>IFERROR(VLOOKUP($B467,'Raw Stats'!$S$3:$AH$528,15,FALSE),0)</f>
        <v>2</v>
      </c>
      <c r="EC467">
        <f>IFERROR(VLOOKUP($B467,'Raw Stats'!$S$3:$AH$528,16,FALSE),0)</f>
        <v>66</v>
      </c>
    </row>
    <row r="468" spans="1:133" x14ac:dyDescent="0.2">
      <c r="A468">
        <f>IFERROR(VLOOKUP(B468,Sheet2!$W$1:$X$300,2,FALSE),301)</f>
        <v>301</v>
      </c>
      <c r="B468" t="s">
        <v>380</v>
      </c>
      <c r="C468">
        <f t="shared" si="35"/>
        <v>0.336547719176779</v>
      </c>
      <c r="D468">
        <f t="shared" si="36"/>
        <v>0.4580709539654218</v>
      </c>
      <c r="E468">
        <f t="shared" si="37"/>
        <v>0</v>
      </c>
      <c r="F468">
        <f t="shared" si="38"/>
        <v>0</v>
      </c>
      <c r="G468">
        <f t="shared" si="39"/>
        <v>0</v>
      </c>
      <c r="J468">
        <f>BS468*'Value Calculations'!$D$3</f>
        <v>0.4077354286260379</v>
      </c>
      <c r="K468">
        <f>BT468*'Value Calculations'!$D$4</f>
        <v>2.2792889283125497</v>
      </c>
      <c r="L468">
        <f>BU468*'Value Calculations'!$D$5</f>
        <v>2.1227048404233724</v>
      </c>
      <c r="M468">
        <f>BV468*'Value Calculations'!$D$6</f>
        <v>-1.75090904687108</v>
      </c>
      <c r="N468">
        <f>BW468*'Value Calculations'!$D$7</f>
        <v>6.679250656149053</v>
      </c>
      <c r="O468">
        <f>BX468*'Value Calculations'!$D$8</f>
        <v>5.7513162685231833</v>
      </c>
      <c r="P468">
        <f>BY468*'Value Calculations'!$D$9</f>
        <v>3.5266702054504684</v>
      </c>
      <c r="Q468">
        <f>BZ468*'Value Calculations'!$D$10</f>
        <v>0</v>
      </c>
      <c r="R468">
        <f>CA468*'Value Calculations'!$D$11</f>
        <v>0</v>
      </c>
      <c r="S468">
        <f>CB468*'Value Calculations'!$D$12</f>
        <v>0</v>
      </c>
      <c r="T468">
        <f>CC468*'Value Calculations'!$D$13</f>
        <v>1.5133535891699301</v>
      </c>
      <c r="V468">
        <f>CF468*'Value Calculations'!$D$3</f>
        <v>0.8154708572520758</v>
      </c>
      <c r="W468">
        <f>CG468*'Value Calculations'!$D$4</f>
        <v>2.9305143364018491</v>
      </c>
      <c r="X468">
        <f>CH468*'Value Calculations'!$D$5</f>
        <v>2.9187191555821368</v>
      </c>
      <c r="Y468">
        <f>CI468*'Value Calculations'!$D$6</f>
        <v>0.37519479575808856</v>
      </c>
      <c r="Z468">
        <f>CJ468*'Value Calculations'!$D$7</f>
        <v>3.2517404510199337</v>
      </c>
      <c r="AA468">
        <f>CK468*'Value Calculations'!$D$8</f>
        <v>8.0518427759324567</v>
      </c>
      <c r="AB468">
        <f>CL468*'Value Calculations'!$D$9</f>
        <v>3.5266702054504684</v>
      </c>
      <c r="AC468">
        <f>CM468*'Value Calculations'!$D$10</f>
        <v>0</v>
      </c>
      <c r="AD468">
        <f>CN468*'Value Calculations'!$D$11</f>
        <v>0</v>
      </c>
      <c r="AE468">
        <f>CO468*'Value Calculations'!$D$12</f>
        <v>0</v>
      </c>
      <c r="AF468">
        <f>CP468*'Value Calculations'!$D$13</f>
        <v>2.4076079827703434</v>
      </c>
      <c r="AH468">
        <f>CS468*'Value Calculations'!$D$3</f>
        <v>0</v>
      </c>
      <c r="AI468">
        <f>CT468*'Value Calculations'!$D$4</f>
        <v>0</v>
      </c>
      <c r="AJ468">
        <f>CU468*'Value Calculations'!$D$5</f>
        <v>0</v>
      </c>
      <c r="AK468">
        <f>CV468*'Value Calculations'!$D$6</f>
        <v>0</v>
      </c>
      <c r="AL468">
        <f>CW468*'Value Calculations'!$D$7</f>
        <v>0</v>
      </c>
      <c r="AM468">
        <f>CX468*'Value Calculations'!$D$8</f>
        <v>0</v>
      </c>
      <c r="AN468">
        <f>CY468*'Value Calculations'!$D$9</f>
        <v>0</v>
      </c>
      <c r="AO468">
        <f>CZ468*'Value Calculations'!$D$10</f>
        <v>0</v>
      </c>
      <c r="AP468">
        <f>DA468*'Value Calculations'!$D$11</f>
        <v>0</v>
      </c>
      <c r="AQ468">
        <f>DB468*'Value Calculations'!$D$12</f>
        <v>0</v>
      </c>
      <c r="AR468">
        <f>DC468*'Value Calculations'!$D$13</f>
        <v>0</v>
      </c>
      <c r="AT468">
        <f>DF468*'Value Calculations'!$D$3</f>
        <v>0</v>
      </c>
      <c r="AU468">
        <f>DG468*'Value Calculations'!$D$4</f>
        <v>0</v>
      </c>
      <c r="AV468">
        <f>DH468*'Value Calculations'!$D$5</f>
        <v>0</v>
      </c>
      <c r="AW468">
        <f>DI468*'Value Calculations'!$D$6</f>
        <v>0</v>
      </c>
      <c r="AX468">
        <f>DJ468*'Value Calculations'!$D$7</f>
        <v>0</v>
      </c>
      <c r="AY468">
        <f>DK468*'Value Calculations'!$D$8</f>
        <v>0</v>
      </c>
      <c r="AZ468">
        <f>DL468*'Value Calculations'!$D$9</f>
        <v>0</v>
      </c>
      <c r="BA468">
        <f>DM468*'Value Calculations'!$D$10</f>
        <v>0</v>
      </c>
      <c r="BB468">
        <f>DN468*'Value Calculations'!$D$11</f>
        <v>0</v>
      </c>
      <c r="BC468">
        <f>DO468*'Value Calculations'!$D$12</f>
        <v>0</v>
      </c>
      <c r="BD468">
        <f>DP468*'Value Calculations'!$D$13</f>
        <v>0</v>
      </c>
      <c r="BF468">
        <f>DS468*'Value Calculations'!$D$3</f>
        <v>0</v>
      </c>
      <c r="BG468">
        <f>DT468*'Value Calculations'!$D$4</f>
        <v>0</v>
      </c>
      <c r="BH468">
        <f>DU468*'Value Calculations'!$D$5</f>
        <v>0</v>
      </c>
      <c r="BI468">
        <f>DV468*'Value Calculations'!$D$6</f>
        <v>0</v>
      </c>
      <c r="BJ468">
        <f>DW468*'Value Calculations'!$D$7</f>
        <v>0</v>
      </c>
      <c r="BK468">
        <f>DX468*'Value Calculations'!$D$8</f>
        <v>0</v>
      </c>
      <c r="BL468">
        <f>DY468*'Value Calculations'!$D$9</f>
        <v>0</v>
      </c>
      <c r="BM468">
        <f>DZ468*'Value Calculations'!$D$10</f>
        <v>0</v>
      </c>
      <c r="BN468">
        <f>EA468*'Value Calculations'!$D$11</f>
        <v>0</v>
      </c>
      <c r="BO468">
        <f>EB468*'Value Calculations'!$D$12</f>
        <v>0</v>
      </c>
      <c r="BP468">
        <f>EC468*'Value Calculations'!$D$13</f>
        <v>0</v>
      </c>
      <c r="BR468">
        <f>IFERROR(VLOOKUP($B468,'Raw Stats'!$CM$3:$DC$884,3,FALSE),0)</f>
        <v>61</v>
      </c>
      <c r="BS468">
        <f>IFERROR(VLOOKUP($B468,'Raw Stats'!$CM$3:$DC$884,4,FALSE),0)</f>
        <v>1</v>
      </c>
      <c r="BT468">
        <f>IFERROR(VLOOKUP($B468,'Raw Stats'!$CM$3:$DC$884,5,FALSE),0)</f>
        <v>7</v>
      </c>
      <c r="BU468">
        <f>IFERROR(VLOOKUP($B468,'Raw Stats'!$CM$3:$DC$884,6,FALSE),0)</f>
        <v>8</v>
      </c>
      <c r="BV468">
        <f>IFERROR(VLOOKUP($B468,'Raw Stats'!$CM$3:$DC$884,7,FALSE),0)</f>
        <v>-14</v>
      </c>
      <c r="BW468">
        <f>IFERROR(VLOOKUP($B468,'Raw Stats'!$CM$3:$DC$884,8,FALSE),0)</f>
        <v>76</v>
      </c>
      <c r="BX468">
        <f>IFERROR(VLOOKUP($B468,'Raw Stats'!$CM$3:$DC$884,9,FALSE),0)</f>
        <v>80</v>
      </c>
      <c r="BY468">
        <f>IFERROR(VLOOKUP($B468,'Raw Stats'!$CM$3:$DC$884,10,FALSE),0)</f>
        <v>28</v>
      </c>
      <c r="BZ468">
        <f>IFERROR(VLOOKUP($B468,'Raw Stats'!$CM$3:$DC$884,11,FALSE)+VLOOKUP($B468,'Raw Stats'!$CM$3:$DC$884,12,FALSE),0)</f>
        <v>0</v>
      </c>
      <c r="CA468">
        <f>IFERROR(VLOOKUP($B468,'Raw Stats'!$CM$3:$DC$884,13,FALSE)+VLOOKUP($B468,'Raw Stats'!$CM$3:$DC$884,14,FALSE),0)</f>
        <v>0</v>
      </c>
      <c r="CB468">
        <f>IFERROR(VLOOKUP($B468,'Raw Stats'!$CM$3:$DC$884,15,FALSE),0)</f>
        <v>0</v>
      </c>
      <c r="CC468">
        <f>IFERROR(VLOOKUP($B468,'Raw Stats'!$CM$3:$DC$884,16,FALSE),0)</f>
        <v>22</v>
      </c>
      <c r="CE468">
        <f>IFERROR(VLOOKUP($B468,'Raw Stats'!$BU$3:$CJ$528,3,FALSE),0)</f>
        <v>53</v>
      </c>
      <c r="CF468">
        <f>IFERROR(VLOOKUP($B468,'Raw Stats'!$BU$3:$CJ$528,4,FALSE),0)</f>
        <v>2</v>
      </c>
      <c r="CG468">
        <f>IFERROR(VLOOKUP($B468,'Raw Stats'!$BU$3:$CJ$5288,5,FALSE),0)</f>
        <v>9</v>
      </c>
      <c r="CH468">
        <f>IFERROR(VLOOKUP($B468,'Raw Stats'!$BU$3:$CJ$528,6,FALSE),0)</f>
        <v>11</v>
      </c>
      <c r="CI468">
        <f>IFERROR(VLOOKUP($B468,'Raw Stats'!$BU$3:$CJ$528,7,FALSE),0)</f>
        <v>3</v>
      </c>
      <c r="CJ468">
        <f>IFERROR(VLOOKUP($B468,'Raw Stats'!$BU$3:$CJ$528,8,FALSE),0)</f>
        <v>37</v>
      </c>
      <c r="CK468">
        <f>IFERROR(VLOOKUP($B468,'Raw Stats'!$BU$3:$CJ$528,9,FALSE),0)</f>
        <v>112</v>
      </c>
      <c r="CL468">
        <f>IFERROR(VLOOKUP($B468,'Raw Stats'!$BU$3:$CJ$528,10,FALSE),0)</f>
        <v>28</v>
      </c>
      <c r="CM468">
        <f>IFERROR(VLOOKUP($B468,'Raw Stats'!$BU$3:$CJ$528,11,FALSE)+VLOOKUP($B468,'Raw Stats'!$BU$3:$CJ$528,12,FALSE),0)</f>
        <v>0</v>
      </c>
      <c r="CN468">
        <f>IFERROR(VLOOKUP($B468,'Raw Stats'!$BU$3:$CJ$528,13,FALSE)+VLOOKUP($B468,'Raw Stats'!$BU$3:$CJ$528,14,FALSE),0)</f>
        <v>0</v>
      </c>
      <c r="CO468">
        <f>IFERROR(VLOOKUP($B468,'Raw Stats'!$BU$3:$CJ$528,15,FALSE),0)</f>
        <v>0</v>
      </c>
      <c r="CP468">
        <f>IFERROR(VLOOKUP($B468,'Raw Stats'!$BU$3:$CJ$528,16,FALSE),0)</f>
        <v>35</v>
      </c>
      <c r="CR468">
        <f>IFERROR(VLOOKUP($B468,'Raw Stats'!$BC$3:$BR$528,3,FALSE),0)</f>
        <v>0</v>
      </c>
      <c r="CS468">
        <f>IFERROR(VLOOKUP($B468,'Raw Stats'!$BC$3:$BR$528,4,FALSE),0)</f>
        <v>0</v>
      </c>
      <c r="CT468">
        <f>IFERROR(VLOOKUP($B468,'Raw Stats'!$BC$3:$BR$5288,5,FALSE),0)</f>
        <v>0</v>
      </c>
      <c r="CU468">
        <f>IFERROR(VLOOKUP($B468,'Raw Stats'!$BC$3:$BR$52888,6,FALSE),0)</f>
        <v>0</v>
      </c>
      <c r="CV468">
        <f>IFERROR(VLOOKUP($B468,'Raw Stats'!$BC$3:$BR$5288,7,FALSE),0)</f>
        <v>0</v>
      </c>
      <c r="CW468">
        <f>IFERROR(VLOOKUP($B468,'Raw Stats'!$BC$3:$BR$5288,8,FALSE),0)</f>
        <v>0</v>
      </c>
      <c r="CX468">
        <f>IFERROR(VLOOKUP($B468,'Raw Stats'!$BC$3:$BR$5288,9,FALSE),0)</f>
        <v>0</v>
      </c>
      <c r="CY468">
        <f>IFERROR(VLOOKUP($B468,'Raw Stats'!$BC$3:$BR$5288,10,FALSE),0)</f>
        <v>0</v>
      </c>
      <c r="CZ468">
        <f>IFERROR(VLOOKUP($B468,'Raw Stats'!$BC$3:$BR$5288,11,FALSE)+VLOOKUP($B468,'Raw Stats'!$BC$3:$BR$5288,12,FALSE),0)</f>
        <v>0</v>
      </c>
      <c r="DA468">
        <f>IFERROR(VLOOKUP($B468,'Raw Stats'!$BC$3:$BR$5288,13,FALSE)+VLOOKUP($B468,'Raw Stats'!$BC$3:$BR$5288,14,FALSE),0)</f>
        <v>0</v>
      </c>
      <c r="DB468">
        <f>IFERROR(VLOOKUP($B468,'Raw Stats'!$BC$3:$BR$5288,15,FALSE),0)</f>
        <v>0</v>
      </c>
      <c r="DC468">
        <f>IFERROR(VLOOKUP($B468,'Raw Stats'!$BC$3:$BR$5288,16,FALSE),0)</f>
        <v>0</v>
      </c>
      <c r="DE468">
        <f>IFERROR(VLOOKUP($B468,'Raw Stats'!$AK$3:$AZ$528,3,FALSE),0)</f>
        <v>0</v>
      </c>
      <c r="DF468">
        <f>IFERROR(VLOOKUP($B468,'Raw Stats'!$AK$3:$AZ$528,4,FALSE),0)</f>
        <v>0</v>
      </c>
      <c r="DG468">
        <f>IFERROR(VLOOKUP($B468,'Raw Stats'!$AK$3:$AZ$528,5,FALSE),0)</f>
        <v>0</v>
      </c>
      <c r="DH468">
        <f>IFERROR(VLOOKUP($B468,'Raw Stats'!$AK$3:$AZ$528,6,FALSE),0)</f>
        <v>0</v>
      </c>
      <c r="DI468">
        <f>IFERROR(VLOOKUP($B468,'Raw Stats'!$AK$3:$AZ$528,7,FALSE),0)</f>
        <v>0</v>
      </c>
      <c r="DJ468">
        <f>IFERROR(VLOOKUP($B468,'Raw Stats'!$AK$3:$AZ$528,8,FALSE),0)</f>
        <v>0</v>
      </c>
      <c r="DK468">
        <f>IFERROR(VLOOKUP($B468,'Raw Stats'!$AK$3:$AZ$528,9,FALSE),0)</f>
        <v>0</v>
      </c>
      <c r="DL468">
        <f>IFERROR(VLOOKUP($B468,'Raw Stats'!$AK$3:$AZ$528,10,FALSE),0)</f>
        <v>0</v>
      </c>
      <c r="DM468">
        <f>IFERROR(VLOOKUP($B468,'Raw Stats'!$AK$3:$AZ$528,11,FALSE)+VLOOKUP($B468,'Raw Stats'!$AK$3:$AZ$528,12,FALSE),0)</f>
        <v>0</v>
      </c>
      <c r="DN468">
        <f>IFERROR(VLOOKUP($B468,'Raw Stats'!$AK$3:$AZ$528,13,FALSE)+VLOOKUP($B468,'Raw Stats'!$AK$3:$AZ$528,14,FALSE),0)</f>
        <v>0</v>
      </c>
      <c r="DO468">
        <f>IFERROR(VLOOKUP($B468,'Raw Stats'!$AK$3:$AZ$528,15,FALSE),0)</f>
        <v>0</v>
      </c>
      <c r="DP468">
        <f>IFERROR(VLOOKUP($B468,'Raw Stats'!$AK$3:$AZ$528,16,FALSE),0)</f>
        <v>0</v>
      </c>
      <c r="DR468">
        <f>IFERROR(VLOOKUP($B468,'Raw Stats'!$S$3:$AH$528,3,FALSE),0)</f>
        <v>0</v>
      </c>
      <c r="DS468">
        <f>IFERROR(VLOOKUP($B468,'Raw Stats'!$S$3:$AH$528,4,FALSE),0)</f>
        <v>0</v>
      </c>
      <c r="DT468">
        <f>IFERROR(VLOOKUP($B468,'Raw Stats'!$S$3:$AH$528,5,FALSE),0)</f>
        <v>0</v>
      </c>
      <c r="DU468">
        <f>IFERROR(VLOOKUP($B468,'Raw Stats'!$S$3:$AH$528,6,FALSE),0)</f>
        <v>0</v>
      </c>
      <c r="DV468">
        <f>IFERROR(VLOOKUP($B468,'Raw Stats'!$S$3:$AH$528,7,FALSE),0)</f>
        <v>0</v>
      </c>
      <c r="DW468">
        <f>IFERROR(VLOOKUP($B468,'Raw Stats'!$S$3:$AH$528,8,FALSE),0)</f>
        <v>0</v>
      </c>
      <c r="DX468">
        <f>IFERROR(VLOOKUP($B468,'Raw Stats'!$S$3:$AH$528,9,FALSE),0)</f>
        <v>0</v>
      </c>
      <c r="DY468">
        <f>IFERROR(VLOOKUP($B468,'Raw Stats'!$S$3:$AH$528,10,FALSE),0)</f>
        <v>0</v>
      </c>
      <c r="DZ468">
        <f>IFERROR(VLOOKUP($B468,'Raw Stats'!$S$3:$AH$528,11,FALSE)+VLOOKUP($B468,'Raw Stats'!$S$3:$AH$528,12,FALSE),0)</f>
        <v>0</v>
      </c>
      <c r="EA468">
        <f>IFERROR(VLOOKUP($B468,'Raw Stats'!$S$3:$AH$528,13,FALSE)+VLOOKUP($B468,'Raw Stats'!$S$3:$AH$528,14,FALSE),0)</f>
        <v>0</v>
      </c>
      <c r="EB468">
        <f>IFERROR(VLOOKUP($B468,'Raw Stats'!$S$3:$AH$528,15,FALSE),0)</f>
        <v>0</v>
      </c>
      <c r="EC468">
        <f>IFERROR(VLOOKUP($B468,'Raw Stats'!$S$3:$AH$528,16,FALSE),0)</f>
        <v>0</v>
      </c>
    </row>
    <row r="469" spans="1:133" x14ac:dyDescent="0.2">
      <c r="A469">
        <f>IFERROR(VLOOKUP(B469,Sheet2!$W$1:$X$300,2,FALSE),301)</f>
        <v>301</v>
      </c>
      <c r="B469" t="s">
        <v>385</v>
      </c>
      <c r="C469">
        <f t="shared" si="35"/>
        <v>0.33543930035005681</v>
      </c>
      <c r="D469">
        <f t="shared" si="36"/>
        <v>0.45102999668977639</v>
      </c>
      <c r="E469">
        <f t="shared" si="37"/>
        <v>0</v>
      </c>
      <c r="F469">
        <f t="shared" si="38"/>
        <v>0</v>
      </c>
      <c r="G469">
        <f t="shared" si="39"/>
        <v>0</v>
      </c>
      <c r="J469">
        <f>BS469*'Value Calculations'!$D$3</f>
        <v>1.2232062858781136</v>
      </c>
      <c r="K469">
        <f>BT469*'Value Calculations'!$D$4</f>
        <v>0.65122540808929985</v>
      </c>
      <c r="L469">
        <f>BU469*'Value Calculations'!$D$5</f>
        <v>1.3266905252646077</v>
      </c>
      <c r="M469">
        <f>BV469*'Value Calculations'!$D$6</f>
        <v>0.37519479575808856</v>
      </c>
      <c r="N469">
        <f>BW469*'Value Calculations'!$D$7</f>
        <v>0.35153950821837121</v>
      </c>
      <c r="O469">
        <f>BX469*'Value Calculations'!$D$8</f>
        <v>1.8691777872700346</v>
      </c>
      <c r="P469">
        <f>BY469*'Value Calculations'!$D$9</f>
        <v>1.2595250733751673</v>
      </c>
      <c r="Q469">
        <f>BZ469*'Value Calculations'!$D$10</f>
        <v>0</v>
      </c>
      <c r="R469">
        <f>CA469*'Value Calculations'!$D$11</f>
        <v>0</v>
      </c>
      <c r="S469">
        <f>CB469*'Value Calculations'!$D$12</f>
        <v>0.81388273958941404</v>
      </c>
      <c r="T469">
        <f>CC469*'Value Calculations'!$D$13</f>
        <v>1.8572975867085506</v>
      </c>
      <c r="V469">
        <f>CF469*'Value Calculations'!$D$3</f>
        <v>2.8541480003822652</v>
      </c>
      <c r="W469">
        <f>CG469*'Value Calculations'!$D$4</f>
        <v>2.2792889283125497</v>
      </c>
      <c r="X469">
        <f>CH469*'Value Calculations'!$D$5</f>
        <v>3.7147334707409017</v>
      </c>
      <c r="Y469">
        <f>CI469*'Value Calculations'!$D$6</f>
        <v>-0.75038959151617712</v>
      </c>
      <c r="Z469">
        <f>CJ469*'Value Calculations'!$D$7</f>
        <v>1.5819277869826704</v>
      </c>
      <c r="AA469">
        <f>CK469*'Value Calculations'!$D$8</f>
        <v>4.816727374888166</v>
      </c>
      <c r="AB469">
        <f>CL469*'Value Calculations'!$D$9</f>
        <v>5.2900053081757026</v>
      </c>
      <c r="AC469">
        <f>CM469*'Value Calculations'!$D$10</f>
        <v>1.0959494222286141</v>
      </c>
      <c r="AD469">
        <f>CN469*'Value Calculations'!$D$11</f>
        <v>0</v>
      </c>
      <c r="AE469">
        <f>CO469*'Value Calculations'!$D$12</f>
        <v>0.81388273958941404</v>
      </c>
      <c r="AF469">
        <f>CP469*'Value Calculations'!$D$13</f>
        <v>5.3655263616024795</v>
      </c>
      <c r="AH469">
        <f>CS469*'Value Calculations'!$D$3</f>
        <v>0</v>
      </c>
      <c r="AI469">
        <f>CT469*'Value Calculations'!$D$4</f>
        <v>0</v>
      </c>
      <c r="AJ469">
        <f>CU469*'Value Calculations'!$D$5</f>
        <v>0</v>
      </c>
      <c r="AK469">
        <f>CV469*'Value Calculations'!$D$6</f>
        <v>0</v>
      </c>
      <c r="AL469">
        <f>CW469*'Value Calculations'!$D$7</f>
        <v>0</v>
      </c>
      <c r="AM469">
        <f>CX469*'Value Calculations'!$D$8</f>
        <v>0</v>
      </c>
      <c r="AN469">
        <f>CY469*'Value Calculations'!$D$9</f>
        <v>0</v>
      </c>
      <c r="AO469">
        <f>CZ469*'Value Calculations'!$D$10</f>
        <v>0</v>
      </c>
      <c r="AP469">
        <f>DA469*'Value Calculations'!$D$11</f>
        <v>0</v>
      </c>
      <c r="AQ469">
        <f>DB469*'Value Calculations'!$D$12</f>
        <v>0</v>
      </c>
      <c r="AR469">
        <f>DC469*'Value Calculations'!$D$13</f>
        <v>0</v>
      </c>
      <c r="AT469">
        <f>DF469*'Value Calculations'!$D$3</f>
        <v>0</v>
      </c>
      <c r="AU469">
        <f>DG469*'Value Calculations'!$D$4</f>
        <v>0</v>
      </c>
      <c r="AV469">
        <f>DH469*'Value Calculations'!$D$5</f>
        <v>0</v>
      </c>
      <c r="AW469">
        <f>DI469*'Value Calculations'!$D$6</f>
        <v>0</v>
      </c>
      <c r="AX469">
        <f>DJ469*'Value Calculations'!$D$7</f>
        <v>0</v>
      </c>
      <c r="AY469">
        <f>DK469*'Value Calculations'!$D$8</f>
        <v>0</v>
      </c>
      <c r="AZ469">
        <f>DL469*'Value Calculations'!$D$9</f>
        <v>0</v>
      </c>
      <c r="BA469">
        <f>DM469*'Value Calculations'!$D$10</f>
        <v>0</v>
      </c>
      <c r="BB469">
        <f>DN469*'Value Calculations'!$D$11</f>
        <v>0</v>
      </c>
      <c r="BC469">
        <f>DO469*'Value Calculations'!$D$12</f>
        <v>0</v>
      </c>
      <c r="BD469">
        <f>DP469*'Value Calculations'!$D$13</f>
        <v>0</v>
      </c>
      <c r="BF469">
        <f>DS469*'Value Calculations'!$D$3</f>
        <v>0</v>
      </c>
      <c r="BG469">
        <f>DT469*'Value Calculations'!$D$4</f>
        <v>0</v>
      </c>
      <c r="BH469">
        <f>DU469*'Value Calculations'!$D$5</f>
        <v>0</v>
      </c>
      <c r="BI469">
        <f>DV469*'Value Calculations'!$D$6</f>
        <v>0</v>
      </c>
      <c r="BJ469">
        <f>DW469*'Value Calculations'!$D$7</f>
        <v>0</v>
      </c>
      <c r="BK469">
        <f>DX469*'Value Calculations'!$D$8</f>
        <v>0</v>
      </c>
      <c r="BL469">
        <f>DY469*'Value Calculations'!$D$9</f>
        <v>0</v>
      </c>
      <c r="BM469">
        <f>DZ469*'Value Calculations'!$D$10</f>
        <v>0</v>
      </c>
      <c r="BN469">
        <f>EA469*'Value Calculations'!$D$11</f>
        <v>0</v>
      </c>
      <c r="BO469">
        <f>EB469*'Value Calculations'!$D$12</f>
        <v>0</v>
      </c>
      <c r="BP469">
        <f>EC469*'Value Calculations'!$D$13</f>
        <v>0</v>
      </c>
      <c r="BR469">
        <f>IFERROR(VLOOKUP($B469,'Raw Stats'!$CM$3:$DC$884,3,FALSE),0)</f>
        <v>29</v>
      </c>
      <c r="BS469">
        <f>IFERROR(VLOOKUP($B469,'Raw Stats'!$CM$3:$DC$884,4,FALSE),0)</f>
        <v>3</v>
      </c>
      <c r="BT469">
        <f>IFERROR(VLOOKUP($B469,'Raw Stats'!$CM$3:$DC$884,5,FALSE),0)</f>
        <v>2</v>
      </c>
      <c r="BU469">
        <f>IFERROR(VLOOKUP($B469,'Raw Stats'!$CM$3:$DC$884,6,FALSE),0)</f>
        <v>5</v>
      </c>
      <c r="BV469">
        <f>IFERROR(VLOOKUP($B469,'Raw Stats'!$CM$3:$DC$884,7,FALSE),0)</f>
        <v>3</v>
      </c>
      <c r="BW469">
        <f>IFERROR(VLOOKUP($B469,'Raw Stats'!$CM$3:$DC$884,8,FALSE),0)</f>
        <v>4</v>
      </c>
      <c r="BX469">
        <f>IFERROR(VLOOKUP($B469,'Raw Stats'!$CM$3:$DC$884,9,FALSE),0)</f>
        <v>26</v>
      </c>
      <c r="BY469">
        <f>IFERROR(VLOOKUP($B469,'Raw Stats'!$CM$3:$DC$884,10,FALSE),0)</f>
        <v>10</v>
      </c>
      <c r="BZ469">
        <f>IFERROR(VLOOKUP($B469,'Raw Stats'!$CM$3:$DC$884,11,FALSE)+VLOOKUP($B469,'Raw Stats'!$CM$3:$DC$884,12,FALSE),0)</f>
        <v>0</v>
      </c>
      <c r="CA469">
        <f>IFERROR(VLOOKUP($B469,'Raw Stats'!$CM$3:$DC$884,13,FALSE)+VLOOKUP($B469,'Raw Stats'!$CM$3:$DC$884,14,FALSE),0)</f>
        <v>0</v>
      </c>
      <c r="CB469">
        <f>IFERROR(VLOOKUP($B469,'Raw Stats'!$CM$3:$DC$884,15,FALSE),0)</f>
        <v>1</v>
      </c>
      <c r="CC469">
        <f>IFERROR(VLOOKUP($B469,'Raw Stats'!$CM$3:$DC$884,16,FALSE),0)</f>
        <v>27</v>
      </c>
      <c r="CE469">
        <f>IFERROR(VLOOKUP($B469,'Raw Stats'!$BU$3:$CJ$528,3,FALSE),0)</f>
        <v>60</v>
      </c>
      <c r="CF469">
        <f>IFERROR(VLOOKUP($B469,'Raw Stats'!$BU$3:$CJ$528,4,FALSE),0)</f>
        <v>7</v>
      </c>
      <c r="CG469">
        <f>IFERROR(VLOOKUP($B469,'Raw Stats'!$BU$3:$CJ$5288,5,FALSE),0)</f>
        <v>7</v>
      </c>
      <c r="CH469">
        <f>IFERROR(VLOOKUP($B469,'Raw Stats'!$BU$3:$CJ$528,6,FALSE),0)</f>
        <v>14</v>
      </c>
      <c r="CI469">
        <f>IFERROR(VLOOKUP($B469,'Raw Stats'!$BU$3:$CJ$528,7,FALSE),0)</f>
        <v>-6</v>
      </c>
      <c r="CJ469">
        <f>IFERROR(VLOOKUP($B469,'Raw Stats'!$BU$3:$CJ$528,8,FALSE),0)</f>
        <v>18</v>
      </c>
      <c r="CK469">
        <f>IFERROR(VLOOKUP($B469,'Raw Stats'!$BU$3:$CJ$528,9,FALSE),0)</f>
        <v>67</v>
      </c>
      <c r="CL469">
        <f>IFERROR(VLOOKUP($B469,'Raw Stats'!$BU$3:$CJ$528,10,FALSE),0)</f>
        <v>42</v>
      </c>
      <c r="CM469">
        <f>IFERROR(VLOOKUP($B469,'Raw Stats'!$BU$3:$CJ$528,11,FALSE)+VLOOKUP($B469,'Raw Stats'!$BU$3:$CJ$528,12,FALSE),0)</f>
        <v>3</v>
      </c>
      <c r="CN469">
        <f>IFERROR(VLOOKUP($B469,'Raw Stats'!$BU$3:$CJ$528,13,FALSE)+VLOOKUP($B469,'Raw Stats'!$BU$3:$CJ$528,14,FALSE),0)</f>
        <v>0</v>
      </c>
      <c r="CO469">
        <f>IFERROR(VLOOKUP($B469,'Raw Stats'!$BU$3:$CJ$528,15,FALSE),0)</f>
        <v>1</v>
      </c>
      <c r="CP469">
        <f>IFERROR(VLOOKUP($B469,'Raw Stats'!$BU$3:$CJ$528,16,FALSE),0)</f>
        <v>78</v>
      </c>
      <c r="CR469">
        <f>IFERROR(VLOOKUP($B469,'Raw Stats'!$BC$3:$BR$528,3,FALSE),0)</f>
        <v>0</v>
      </c>
      <c r="CS469">
        <f>IFERROR(VLOOKUP($B469,'Raw Stats'!$BC$3:$BR$528,4,FALSE),0)</f>
        <v>0</v>
      </c>
      <c r="CT469">
        <f>IFERROR(VLOOKUP($B469,'Raw Stats'!$BC$3:$BR$5288,5,FALSE),0)</f>
        <v>0</v>
      </c>
      <c r="CU469">
        <f>IFERROR(VLOOKUP($B469,'Raw Stats'!$BC$3:$BR$52888,6,FALSE),0)</f>
        <v>0</v>
      </c>
      <c r="CV469">
        <f>IFERROR(VLOOKUP($B469,'Raw Stats'!$BC$3:$BR$5288,7,FALSE),0)</f>
        <v>0</v>
      </c>
      <c r="CW469">
        <f>IFERROR(VLOOKUP($B469,'Raw Stats'!$BC$3:$BR$5288,8,FALSE),0)</f>
        <v>0</v>
      </c>
      <c r="CX469">
        <f>IFERROR(VLOOKUP($B469,'Raw Stats'!$BC$3:$BR$5288,9,FALSE),0)</f>
        <v>0</v>
      </c>
      <c r="CY469">
        <f>IFERROR(VLOOKUP($B469,'Raw Stats'!$BC$3:$BR$5288,10,FALSE),0)</f>
        <v>0</v>
      </c>
      <c r="CZ469">
        <f>IFERROR(VLOOKUP($B469,'Raw Stats'!$BC$3:$BR$5288,11,FALSE)+VLOOKUP($B469,'Raw Stats'!$BC$3:$BR$5288,12,FALSE),0)</f>
        <v>0</v>
      </c>
      <c r="DA469">
        <f>IFERROR(VLOOKUP($B469,'Raw Stats'!$BC$3:$BR$5288,13,FALSE)+VLOOKUP($B469,'Raw Stats'!$BC$3:$BR$5288,14,FALSE),0)</f>
        <v>0</v>
      </c>
      <c r="DB469">
        <f>IFERROR(VLOOKUP($B469,'Raw Stats'!$BC$3:$BR$5288,15,FALSE),0)</f>
        <v>0</v>
      </c>
      <c r="DC469">
        <f>IFERROR(VLOOKUP($B469,'Raw Stats'!$BC$3:$BR$5288,16,FALSE),0)</f>
        <v>0</v>
      </c>
      <c r="DE469">
        <f>IFERROR(VLOOKUP($B469,'Raw Stats'!$AK$3:$AZ$528,3,FALSE),0)</f>
        <v>0</v>
      </c>
      <c r="DF469">
        <f>IFERROR(VLOOKUP($B469,'Raw Stats'!$AK$3:$AZ$528,4,FALSE),0)</f>
        <v>0</v>
      </c>
      <c r="DG469">
        <f>IFERROR(VLOOKUP($B469,'Raw Stats'!$AK$3:$AZ$528,5,FALSE),0)</f>
        <v>0</v>
      </c>
      <c r="DH469">
        <f>IFERROR(VLOOKUP($B469,'Raw Stats'!$AK$3:$AZ$528,6,FALSE),0)</f>
        <v>0</v>
      </c>
      <c r="DI469">
        <f>IFERROR(VLOOKUP($B469,'Raw Stats'!$AK$3:$AZ$528,7,FALSE),0)</f>
        <v>0</v>
      </c>
      <c r="DJ469">
        <f>IFERROR(VLOOKUP($B469,'Raw Stats'!$AK$3:$AZ$528,8,FALSE),0)</f>
        <v>0</v>
      </c>
      <c r="DK469">
        <f>IFERROR(VLOOKUP($B469,'Raw Stats'!$AK$3:$AZ$528,9,FALSE),0)</f>
        <v>0</v>
      </c>
      <c r="DL469">
        <f>IFERROR(VLOOKUP($B469,'Raw Stats'!$AK$3:$AZ$528,10,FALSE),0)</f>
        <v>0</v>
      </c>
      <c r="DM469">
        <f>IFERROR(VLOOKUP($B469,'Raw Stats'!$AK$3:$AZ$528,11,FALSE)+VLOOKUP($B469,'Raw Stats'!$AK$3:$AZ$528,12,FALSE),0)</f>
        <v>0</v>
      </c>
      <c r="DN469">
        <f>IFERROR(VLOOKUP($B469,'Raw Stats'!$AK$3:$AZ$528,13,FALSE)+VLOOKUP($B469,'Raw Stats'!$AK$3:$AZ$528,14,FALSE),0)</f>
        <v>0</v>
      </c>
      <c r="DO469">
        <f>IFERROR(VLOOKUP($B469,'Raw Stats'!$AK$3:$AZ$528,15,FALSE),0)</f>
        <v>0</v>
      </c>
      <c r="DP469">
        <f>IFERROR(VLOOKUP($B469,'Raw Stats'!$AK$3:$AZ$528,16,FALSE),0)</f>
        <v>0</v>
      </c>
      <c r="DR469">
        <f>IFERROR(VLOOKUP($B469,'Raw Stats'!$S$3:$AH$528,3,FALSE),0)</f>
        <v>0</v>
      </c>
      <c r="DS469">
        <f>IFERROR(VLOOKUP($B469,'Raw Stats'!$S$3:$AH$528,4,FALSE),0)</f>
        <v>0</v>
      </c>
      <c r="DT469">
        <f>IFERROR(VLOOKUP($B469,'Raw Stats'!$S$3:$AH$528,5,FALSE),0)</f>
        <v>0</v>
      </c>
      <c r="DU469">
        <f>IFERROR(VLOOKUP($B469,'Raw Stats'!$S$3:$AH$528,6,FALSE),0)</f>
        <v>0</v>
      </c>
      <c r="DV469">
        <f>IFERROR(VLOOKUP($B469,'Raw Stats'!$S$3:$AH$528,7,FALSE),0)</f>
        <v>0</v>
      </c>
      <c r="DW469">
        <f>IFERROR(VLOOKUP($B469,'Raw Stats'!$S$3:$AH$528,8,FALSE),0)</f>
        <v>0</v>
      </c>
      <c r="DX469">
        <f>IFERROR(VLOOKUP($B469,'Raw Stats'!$S$3:$AH$528,9,FALSE),0)</f>
        <v>0</v>
      </c>
      <c r="DY469">
        <f>IFERROR(VLOOKUP($B469,'Raw Stats'!$S$3:$AH$528,10,FALSE),0)</f>
        <v>0</v>
      </c>
      <c r="DZ469">
        <f>IFERROR(VLOOKUP($B469,'Raw Stats'!$S$3:$AH$528,11,FALSE)+VLOOKUP($B469,'Raw Stats'!$S$3:$AH$528,12,FALSE),0)</f>
        <v>0</v>
      </c>
      <c r="EA469">
        <f>IFERROR(VLOOKUP($B469,'Raw Stats'!$S$3:$AH$528,13,FALSE)+VLOOKUP($B469,'Raw Stats'!$S$3:$AH$528,14,FALSE),0)</f>
        <v>0</v>
      </c>
      <c r="EB469">
        <f>IFERROR(VLOOKUP($B469,'Raw Stats'!$S$3:$AH$528,15,FALSE),0)</f>
        <v>0</v>
      </c>
      <c r="EC469">
        <f>IFERROR(VLOOKUP($B469,'Raw Stats'!$S$3:$AH$528,16,FALSE),0)</f>
        <v>0</v>
      </c>
    </row>
    <row r="470" spans="1:133" x14ac:dyDescent="0.2">
      <c r="A470">
        <f>IFERROR(VLOOKUP(B470,Sheet2!$W$1:$X$300,2,FALSE),301)</f>
        <v>301</v>
      </c>
      <c r="B470" t="s">
        <v>386</v>
      </c>
      <c r="C470">
        <f t="shared" si="35"/>
        <v>0.33349234515953952</v>
      </c>
      <c r="D470">
        <f t="shared" si="36"/>
        <v>0.45032139995740555</v>
      </c>
      <c r="E470">
        <f t="shared" si="37"/>
        <v>0.53738742473387535</v>
      </c>
      <c r="F470">
        <f t="shared" si="38"/>
        <v>0</v>
      </c>
      <c r="G470">
        <f t="shared" si="39"/>
        <v>0.46837892444891488</v>
      </c>
      <c r="J470">
        <f>BS470*'Value Calculations'!$D$3</f>
        <v>1.2232062858781136</v>
      </c>
      <c r="K470">
        <f>BT470*'Value Calculations'!$D$4</f>
        <v>0.97683811213394978</v>
      </c>
      <c r="L470">
        <f>BU470*'Value Calculations'!$D$5</f>
        <v>1.5920286303175293</v>
      </c>
      <c r="M470">
        <f>BV470*'Value Calculations'!$D$6</f>
        <v>-0.75038959151617712</v>
      </c>
      <c r="N470">
        <f>BW470*'Value Calculations'!$D$7</f>
        <v>6.942905287312831</v>
      </c>
      <c r="O470">
        <f>BX470*'Value Calculations'!$D$8</f>
        <v>4.8886188282447058</v>
      </c>
      <c r="P470">
        <f>BY470*'Value Calculations'!$D$9</f>
        <v>1.5114300880502007</v>
      </c>
      <c r="Q470">
        <f>BZ470*'Value Calculations'!$D$10</f>
        <v>0</v>
      </c>
      <c r="R470">
        <f>CA470*'Value Calculations'!$D$11</f>
        <v>0</v>
      </c>
      <c r="S470">
        <f>CB470*'Value Calculations'!$D$12</f>
        <v>0</v>
      </c>
      <c r="T470">
        <f>CC470*'Value Calculations'!$D$13</f>
        <v>2.9579183788321362</v>
      </c>
      <c r="V470">
        <f>CF470*'Value Calculations'!$D$3</f>
        <v>1.2232062858781136</v>
      </c>
      <c r="W470">
        <f>CG470*'Value Calculations'!$D$4</f>
        <v>2.2792889283125497</v>
      </c>
      <c r="X470">
        <f>CH470*'Value Calculations'!$D$5</f>
        <v>2.6533810505292155</v>
      </c>
      <c r="Y470">
        <f>CI470*'Value Calculations'!$D$6</f>
        <v>-0.25012986383872571</v>
      </c>
      <c r="Z470">
        <f>CJ470*'Value Calculations'!$D$7</f>
        <v>6.942905287312831</v>
      </c>
      <c r="AA470">
        <f>CK470*'Value Calculations'!$D$8</f>
        <v>4.0978128413227681</v>
      </c>
      <c r="AB470">
        <f>CL470*'Value Calculations'!$D$9</f>
        <v>1.8892876100627509</v>
      </c>
      <c r="AC470">
        <f>CM470*'Value Calculations'!$D$10</f>
        <v>0</v>
      </c>
      <c r="AD470">
        <f>CN470*'Value Calculations'!$D$11</f>
        <v>0.9907141480249374</v>
      </c>
      <c r="AE470">
        <f>CO470*'Value Calculations'!$D$12</f>
        <v>0.81388273958941404</v>
      </c>
      <c r="AF470">
        <f>CP470*'Value Calculations'!$D$13</f>
        <v>4.1273279704634458</v>
      </c>
      <c r="AH470">
        <f>CS470*'Value Calculations'!$D$3</f>
        <v>0.4077354286260379</v>
      </c>
      <c r="AI470">
        <f>CT470*'Value Calculations'!$D$4</f>
        <v>2.2792889283125497</v>
      </c>
      <c r="AJ470">
        <f>CU470*'Value Calculations'!$D$5</f>
        <v>2.1227048404233724</v>
      </c>
      <c r="AK470">
        <f>CV470*'Value Calculations'!$D$6</f>
        <v>0.50025972767745142</v>
      </c>
      <c r="AL470">
        <f>CW470*'Value Calculations'!$D$7</f>
        <v>9.8431062301143939</v>
      </c>
      <c r="AM470">
        <f>CX470*'Value Calculations'!$D$8</f>
        <v>3.1632239476877508</v>
      </c>
      <c r="AN470">
        <f>CY470*'Value Calculations'!$D$9</f>
        <v>1.8892876100627509</v>
      </c>
      <c r="AO470">
        <f>CZ470*'Value Calculations'!$D$10</f>
        <v>0</v>
      </c>
      <c r="AP470">
        <f>DA470*'Value Calculations'!$D$11</f>
        <v>0</v>
      </c>
      <c r="AQ470">
        <f>DB470*'Value Calculations'!$D$12</f>
        <v>0</v>
      </c>
      <c r="AR470">
        <f>DC470*'Value Calculations'!$D$13</f>
        <v>3.4394399753862048</v>
      </c>
      <c r="AT470">
        <f>DF470*'Value Calculations'!$D$3</f>
        <v>0</v>
      </c>
      <c r="AU470">
        <f>DG470*'Value Calculations'!$D$4</f>
        <v>0</v>
      </c>
      <c r="AV470">
        <f>DH470*'Value Calculations'!$D$5</f>
        <v>0</v>
      </c>
      <c r="AW470">
        <f>DI470*'Value Calculations'!$D$6</f>
        <v>0</v>
      </c>
      <c r="AX470">
        <f>DJ470*'Value Calculations'!$D$7</f>
        <v>0</v>
      </c>
      <c r="AY470">
        <f>DK470*'Value Calculations'!$D$8</f>
        <v>0</v>
      </c>
      <c r="AZ470">
        <f>DL470*'Value Calculations'!$D$9</f>
        <v>0</v>
      </c>
      <c r="BA470">
        <f>DM470*'Value Calculations'!$D$10</f>
        <v>0</v>
      </c>
      <c r="BB470">
        <f>DN470*'Value Calculations'!$D$11</f>
        <v>0</v>
      </c>
      <c r="BC470">
        <f>DO470*'Value Calculations'!$D$12</f>
        <v>0</v>
      </c>
      <c r="BD470">
        <f>DP470*'Value Calculations'!$D$13</f>
        <v>0</v>
      </c>
      <c r="BF470">
        <f>DS470*'Value Calculations'!$D$3</f>
        <v>2.8541480003822652</v>
      </c>
      <c r="BG470">
        <f>DT470*'Value Calculations'!$D$4</f>
        <v>2.2792889283125497</v>
      </c>
      <c r="BH470">
        <f>DU470*'Value Calculations'!$D$5</f>
        <v>3.7147334707409017</v>
      </c>
      <c r="BI470">
        <f>DV470*'Value Calculations'!$D$6</f>
        <v>-2.2511687745485314</v>
      </c>
      <c r="BJ470">
        <f>DW470*'Value Calculations'!$D$7</f>
        <v>13.534271066407292</v>
      </c>
      <c r="BK470">
        <f>DX470*'Value Calculations'!$D$8</f>
        <v>6.6859051621582006</v>
      </c>
      <c r="BL470">
        <f>DY470*'Value Calculations'!$D$9</f>
        <v>1.8892876100627509</v>
      </c>
      <c r="BM470">
        <f>DZ470*'Value Calculations'!$D$10</f>
        <v>0</v>
      </c>
      <c r="BN470">
        <f>EA470*'Value Calculations'!$D$11</f>
        <v>0.9907141480249374</v>
      </c>
      <c r="BO470">
        <f>EB470*'Value Calculations'!$D$12</f>
        <v>0</v>
      </c>
      <c r="BP470">
        <f>EC470*'Value Calculations'!$D$13</f>
        <v>7.7731343443728225</v>
      </c>
      <c r="BR470">
        <f>IFERROR(VLOOKUP($B470,'Raw Stats'!$CM$3:$DC$884,3,FALSE),0)</f>
        <v>58</v>
      </c>
      <c r="BS470">
        <f>IFERROR(VLOOKUP($B470,'Raw Stats'!$CM$3:$DC$884,4,FALSE),0)</f>
        <v>3</v>
      </c>
      <c r="BT470">
        <f>IFERROR(VLOOKUP($B470,'Raw Stats'!$CM$3:$DC$884,5,FALSE),0)</f>
        <v>3</v>
      </c>
      <c r="BU470">
        <f>IFERROR(VLOOKUP($B470,'Raw Stats'!$CM$3:$DC$884,6,FALSE),0)</f>
        <v>6</v>
      </c>
      <c r="BV470">
        <f>IFERROR(VLOOKUP($B470,'Raw Stats'!$CM$3:$DC$884,7,FALSE),0)</f>
        <v>-6</v>
      </c>
      <c r="BW470">
        <f>IFERROR(VLOOKUP($B470,'Raw Stats'!$CM$3:$DC$884,8,FALSE),0)</f>
        <v>79</v>
      </c>
      <c r="BX470">
        <f>IFERROR(VLOOKUP($B470,'Raw Stats'!$CM$3:$DC$884,9,FALSE),0)</f>
        <v>68</v>
      </c>
      <c r="BY470">
        <f>IFERROR(VLOOKUP($B470,'Raw Stats'!$CM$3:$DC$884,10,FALSE),0)</f>
        <v>12</v>
      </c>
      <c r="BZ470">
        <f>IFERROR(VLOOKUP($B470,'Raw Stats'!$CM$3:$DC$884,11,FALSE)+VLOOKUP($B470,'Raw Stats'!$CM$3:$DC$884,12,FALSE),0)</f>
        <v>0</v>
      </c>
      <c r="CA470">
        <f>IFERROR(VLOOKUP($B470,'Raw Stats'!$CM$3:$DC$884,13,FALSE)+VLOOKUP($B470,'Raw Stats'!$CM$3:$DC$884,14,FALSE),0)</f>
        <v>0</v>
      </c>
      <c r="CB470">
        <f>IFERROR(VLOOKUP($B470,'Raw Stats'!$CM$3:$DC$884,15,FALSE),0)</f>
        <v>0</v>
      </c>
      <c r="CC470">
        <f>IFERROR(VLOOKUP($B470,'Raw Stats'!$CM$3:$DC$884,16,FALSE),0)</f>
        <v>43</v>
      </c>
      <c r="CE470">
        <f>IFERROR(VLOOKUP($B470,'Raw Stats'!$BU$3:$CJ$528,3,FALSE),0)</f>
        <v>55</v>
      </c>
      <c r="CF470">
        <f>IFERROR(VLOOKUP($B470,'Raw Stats'!$BU$3:$CJ$528,4,FALSE),0)</f>
        <v>3</v>
      </c>
      <c r="CG470">
        <f>IFERROR(VLOOKUP($B470,'Raw Stats'!$BU$3:$CJ$5288,5,FALSE),0)</f>
        <v>7</v>
      </c>
      <c r="CH470">
        <f>IFERROR(VLOOKUP($B470,'Raw Stats'!$BU$3:$CJ$528,6,FALSE),0)</f>
        <v>10</v>
      </c>
      <c r="CI470">
        <f>IFERROR(VLOOKUP($B470,'Raw Stats'!$BU$3:$CJ$528,7,FALSE),0)</f>
        <v>-2</v>
      </c>
      <c r="CJ470">
        <f>IFERROR(VLOOKUP($B470,'Raw Stats'!$BU$3:$CJ$528,8,FALSE),0)</f>
        <v>79</v>
      </c>
      <c r="CK470">
        <f>IFERROR(VLOOKUP($B470,'Raw Stats'!$BU$3:$CJ$528,9,FALSE),0)</f>
        <v>57</v>
      </c>
      <c r="CL470">
        <f>IFERROR(VLOOKUP($B470,'Raw Stats'!$BU$3:$CJ$528,10,FALSE),0)</f>
        <v>15</v>
      </c>
      <c r="CM470">
        <f>IFERROR(VLOOKUP($B470,'Raw Stats'!$BU$3:$CJ$528,11,FALSE)+VLOOKUP($B470,'Raw Stats'!$BU$3:$CJ$528,12,FALSE),0)</f>
        <v>0</v>
      </c>
      <c r="CN470">
        <f>IFERROR(VLOOKUP($B470,'Raw Stats'!$BU$3:$CJ$528,13,FALSE)+VLOOKUP($B470,'Raw Stats'!$BU$3:$CJ$528,14,FALSE),0)</f>
        <v>1</v>
      </c>
      <c r="CO470">
        <f>IFERROR(VLOOKUP($B470,'Raw Stats'!$BU$3:$CJ$528,15,FALSE),0)</f>
        <v>1</v>
      </c>
      <c r="CP470">
        <f>IFERROR(VLOOKUP($B470,'Raw Stats'!$BU$3:$CJ$528,16,FALSE),0)</f>
        <v>60</v>
      </c>
      <c r="CR470">
        <f>IFERROR(VLOOKUP($B470,'Raw Stats'!$BC$3:$BR$528,3,FALSE),0)</f>
        <v>44</v>
      </c>
      <c r="CS470">
        <f>IFERROR(VLOOKUP($B470,'Raw Stats'!$BC$3:$BR$528,4,FALSE),0)</f>
        <v>1</v>
      </c>
      <c r="CT470">
        <f>IFERROR(VLOOKUP($B470,'Raw Stats'!$BC$3:$BR$5288,5,FALSE),0)</f>
        <v>7</v>
      </c>
      <c r="CU470">
        <f>IFERROR(VLOOKUP($B470,'Raw Stats'!$BC$3:$BR$52888,6,FALSE),0)</f>
        <v>8</v>
      </c>
      <c r="CV470">
        <f>IFERROR(VLOOKUP($B470,'Raw Stats'!$BC$3:$BR$5288,7,FALSE),0)</f>
        <v>4</v>
      </c>
      <c r="CW470">
        <f>IFERROR(VLOOKUP($B470,'Raw Stats'!$BC$3:$BR$5288,8,FALSE),0)</f>
        <v>112</v>
      </c>
      <c r="CX470">
        <f>IFERROR(VLOOKUP($B470,'Raw Stats'!$BC$3:$BR$5288,9,FALSE),0)</f>
        <v>44</v>
      </c>
      <c r="CY470">
        <f>IFERROR(VLOOKUP($B470,'Raw Stats'!$BC$3:$BR$5288,10,FALSE),0)</f>
        <v>15</v>
      </c>
      <c r="CZ470">
        <f>IFERROR(VLOOKUP($B470,'Raw Stats'!$BC$3:$BR$5288,11,FALSE)+VLOOKUP($B470,'Raw Stats'!$BC$3:$BR$5288,12,FALSE),0)</f>
        <v>0</v>
      </c>
      <c r="DA470">
        <f>IFERROR(VLOOKUP($B470,'Raw Stats'!$BC$3:$BR$5288,13,FALSE)+VLOOKUP($B470,'Raw Stats'!$BC$3:$BR$5288,14,FALSE),0)</f>
        <v>0</v>
      </c>
      <c r="DB470">
        <f>IFERROR(VLOOKUP($B470,'Raw Stats'!$BC$3:$BR$5288,15,FALSE),0)</f>
        <v>0</v>
      </c>
      <c r="DC470">
        <f>IFERROR(VLOOKUP($B470,'Raw Stats'!$BC$3:$BR$5288,16,FALSE),0)</f>
        <v>50</v>
      </c>
      <c r="DE470">
        <f>IFERROR(VLOOKUP($B470,'Raw Stats'!$AK$3:$AZ$528,3,FALSE),0)</f>
        <v>0</v>
      </c>
      <c r="DF470">
        <f>IFERROR(VLOOKUP($B470,'Raw Stats'!$AK$3:$AZ$528,4,FALSE),0)</f>
        <v>0</v>
      </c>
      <c r="DG470">
        <f>IFERROR(VLOOKUP($B470,'Raw Stats'!$AK$3:$AZ$528,5,FALSE),0)</f>
        <v>0</v>
      </c>
      <c r="DH470">
        <f>IFERROR(VLOOKUP($B470,'Raw Stats'!$AK$3:$AZ$528,6,FALSE),0)</f>
        <v>0</v>
      </c>
      <c r="DI470">
        <f>IFERROR(VLOOKUP($B470,'Raw Stats'!$AK$3:$AZ$528,7,FALSE),0)</f>
        <v>0</v>
      </c>
      <c r="DJ470">
        <f>IFERROR(VLOOKUP($B470,'Raw Stats'!$AK$3:$AZ$528,8,FALSE),0)</f>
        <v>0</v>
      </c>
      <c r="DK470">
        <f>IFERROR(VLOOKUP($B470,'Raw Stats'!$AK$3:$AZ$528,9,FALSE),0)</f>
        <v>0</v>
      </c>
      <c r="DL470">
        <f>IFERROR(VLOOKUP($B470,'Raw Stats'!$AK$3:$AZ$528,10,FALSE),0)</f>
        <v>0</v>
      </c>
      <c r="DM470">
        <f>IFERROR(VLOOKUP($B470,'Raw Stats'!$AK$3:$AZ$528,11,FALSE)+VLOOKUP($B470,'Raw Stats'!$AK$3:$AZ$528,12,FALSE),0)</f>
        <v>0</v>
      </c>
      <c r="DN470">
        <f>IFERROR(VLOOKUP($B470,'Raw Stats'!$AK$3:$AZ$528,13,FALSE)+VLOOKUP($B470,'Raw Stats'!$AK$3:$AZ$528,14,FALSE),0)</f>
        <v>0</v>
      </c>
      <c r="DO470">
        <f>IFERROR(VLOOKUP($B470,'Raw Stats'!$AK$3:$AZ$528,15,FALSE),0)</f>
        <v>0</v>
      </c>
      <c r="DP470">
        <f>IFERROR(VLOOKUP($B470,'Raw Stats'!$AK$3:$AZ$528,16,FALSE),0)</f>
        <v>0</v>
      </c>
      <c r="DR470">
        <f>IFERROR(VLOOKUP($B470,'Raw Stats'!$S$3:$AH$528,3,FALSE),0)</f>
        <v>80</v>
      </c>
      <c r="DS470">
        <f>IFERROR(VLOOKUP($B470,'Raw Stats'!$S$3:$AH$528,4,FALSE),0)</f>
        <v>7</v>
      </c>
      <c r="DT470">
        <f>IFERROR(VLOOKUP($B470,'Raw Stats'!$S$3:$AH$528,5,FALSE),0)</f>
        <v>7</v>
      </c>
      <c r="DU470">
        <f>IFERROR(VLOOKUP($B470,'Raw Stats'!$S$3:$AH$528,6,FALSE),0)</f>
        <v>14</v>
      </c>
      <c r="DV470">
        <f>IFERROR(VLOOKUP($B470,'Raw Stats'!$S$3:$AH$528,7,FALSE),0)</f>
        <v>-18</v>
      </c>
      <c r="DW470">
        <f>IFERROR(VLOOKUP($B470,'Raw Stats'!$S$3:$AH$528,8,FALSE),0)</f>
        <v>154</v>
      </c>
      <c r="DX470">
        <f>IFERROR(VLOOKUP($B470,'Raw Stats'!$S$3:$AH$528,9,FALSE),0)</f>
        <v>93</v>
      </c>
      <c r="DY470">
        <f>IFERROR(VLOOKUP($B470,'Raw Stats'!$S$3:$AH$528,10,FALSE),0)</f>
        <v>15</v>
      </c>
      <c r="DZ470">
        <f>IFERROR(VLOOKUP($B470,'Raw Stats'!$S$3:$AH$528,11,FALSE)+VLOOKUP($B470,'Raw Stats'!$S$3:$AH$528,12,FALSE),0)</f>
        <v>0</v>
      </c>
      <c r="EA470">
        <f>IFERROR(VLOOKUP($B470,'Raw Stats'!$S$3:$AH$528,13,FALSE)+VLOOKUP($B470,'Raw Stats'!$S$3:$AH$528,14,FALSE),0)</f>
        <v>1</v>
      </c>
      <c r="EB470">
        <f>IFERROR(VLOOKUP($B470,'Raw Stats'!$S$3:$AH$528,15,FALSE),0)</f>
        <v>0</v>
      </c>
      <c r="EC470">
        <f>IFERROR(VLOOKUP($B470,'Raw Stats'!$S$3:$AH$528,16,FALSE),0)</f>
        <v>113</v>
      </c>
    </row>
    <row r="471" spans="1:133" x14ac:dyDescent="0.2">
      <c r="A471">
        <f>IFERROR(VLOOKUP(B471,Sheet2!$W$1:$X$300,2,FALSE),301)</f>
        <v>301</v>
      </c>
      <c r="B471" t="s">
        <v>301</v>
      </c>
      <c r="C471">
        <f t="shared" si="35"/>
        <v>0.32095301608069016</v>
      </c>
      <c r="D471">
        <f t="shared" si="36"/>
        <v>0.59047644451788284</v>
      </c>
      <c r="E471">
        <f t="shared" si="37"/>
        <v>0.77586426382141982</v>
      </c>
      <c r="F471">
        <f t="shared" si="38"/>
        <v>0.85366115519345931</v>
      </c>
      <c r="G471">
        <f t="shared" si="39"/>
        <v>1.0717681342421028</v>
      </c>
      <c r="J471">
        <f>BS471*'Value Calculations'!$D$3</f>
        <v>1.2232062858781136</v>
      </c>
      <c r="K471">
        <f>BT471*'Value Calculations'!$D$4</f>
        <v>1.6280635202232496</v>
      </c>
      <c r="L471">
        <f>BU471*'Value Calculations'!$D$5</f>
        <v>2.1227048404233724</v>
      </c>
      <c r="M471">
        <f>BV471*'Value Calculations'!$D$6</f>
        <v>-0.12506493191936285</v>
      </c>
      <c r="N471">
        <f>BW471*'Value Calculations'!$D$7</f>
        <v>5.6246321314939394</v>
      </c>
      <c r="O471">
        <f>BX471*'Value Calculations'!$D$8</f>
        <v>8.0518427759324567</v>
      </c>
      <c r="P471">
        <f>BY471*'Value Calculations'!$D$9</f>
        <v>2.0152401174002676</v>
      </c>
      <c r="Q471">
        <f>BZ471*'Value Calculations'!$D$10</f>
        <v>0</v>
      </c>
      <c r="R471">
        <f>CA471*'Value Calculations'!$D$11</f>
        <v>0</v>
      </c>
      <c r="S471">
        <f>CB471*'Value Calculations'!$D$12</f>
        <v>0</v>
      </c>
      <c r="T471">
        <f>CC471*'Value Calculations'!$D$13</f>
        <v>1.9260863862162747</v>
      </c>
      <c r="V471">
        <f>CF471*'Value Calculations'!$D$3</f>
        <v>5.300560572138493</v>
      </c>
      <c r="W471">
        <f>CG471*'Value Calculations'!$D$4</f>
        <v>3.9073524485357991</v>
      </c>
      <c r="X471">
        <f>CH471*'Value Calculations'!$D$5</f>
        <v>6.6334526263230389</v>
      </c>
      <c r="Y471">
        <f>CI471*'Value Calculations'!$D$6</f>
        <v>0.12506493191936285</v>
      </c>
      <c r="Z471">
        <f>CJ471*'Value Calculations'!$D$7</f>
        <v>6.679250656149053</v>
      </c>
      <c r="AA471">
        <f>CK471*'Value Calculations'!$D$8</f>
        <v>7.9080598692193771</v>
      </c>
      <c r="AB471">
        <f>CL471*'Value Calculations'!$D$9</f>
        <v>2.5190501467503346</v>
      </c>
      <c r="AC471">
        <f>CM471*'Value Calculations'!$D$10</f>
        <v>2.5572153185334328</v>
      </c>
      <c r="AD471">
        <f>CN471*'Value Calculations'!$D$11</f>
        <v>0</v>
      </c>
      <c r="AE471">
        <f>CO471*'Value Calculations'!$D$12</f>
        <v>2.441648218768242</v>
      </c>
      <c r="AF471">
        <f>CP471*'Value Calculations'!$D$13</f>
        <v>3.8521727724325494</v>
      </c>
      <c r="AH471">
        <f>CS471*'Value Calculations'!$D$3</f>
        <v>4.8928251435124546</v>
      </c>
      <c r="AI471">
        <f>CT471*'Value Calculations'!$D$4</f>
        <v>4.2329651525804488</v>
      </c>
      <c r="AJ471">
        <f>CU471*'Value Calculations'!$D$5</f>
        <v>6.6334526263230389</v>
      </c>
      <c r="AK471">
        <f>CV471*'Value Calculations'!$D$6</f>
        <v>-0.37519479575808856</v>
      </c>
      <c r="AL471">
        <f>CW471*'Value Calculations'!$D$7</f>
        <v>3.2517404510199337</v>
      </c>
      <c r="AM471">
        <f>CX471*'Value Calculations'!$D$8</f>
        <v>6.1107735353058823</v>
      </c>
      <c r="AN471">
        <f>CY471*'Value Calculations'!$D$9</f>
        <v>2.5190501467503346</v>
      </c>
      <c r="AO471">
        <f>CZ471*'Value Calculations'!$D$10</f>
        <v>1.4612658963048188</v>
      </c>
      <c r="AP471">
        <f>DA471*'Value Calculations'!$D$11</f>
        <v>0</v>
      </c>
      <c r="AQ471">
        <f>DB471*'Value Calculations'!$D$12</f>
        <v>1.6277654791788281</v>
      </c>
      <c r="AR471">
        <f>DC471*'Value Calculations'!$D$13</f>
        <v>3.7833839729248253</v>
      </c>
      <c r="AT471">
        <f>DF471*'Value Calculations'!$D$3</f>
        <v>4.4850897148864171</v>
      </c>
      <c r="AU471">
        <f>DG471*'Value Calculations'!$D$4</f>
        <v>4.8841905606697491</v>
      </c>
      <c r="AV471">
        <f>DH471*'Value Calculations'!$D$5</f>
        <v>6.8987907313759607</v>
      </c>
      <c r="AW471">
        <f>DI471*'Value Calculations'!$D$6</f>
        <v>0.12506493191936285</v>
      </c>
      <c r="AX471">
        <f>DJ471*'Value Calculations'!$D$7</f>
        <v>8.5248330742955023</v>
      </c>
      <c r="AY471">
        <f>DK471*'Value Calculations'!$D$8</f>
        <v>9.3458889363501729</v>
      </c>
      <c r="AZ471">
        <f>DL471*'Value Calculations'!$D$9</f>
        <v>4.156432742138052</v>
      </c>
      <c r="BA471">
        <f>DM471*'Value Calculations'!$D$10</f>
        <v>2.5572153185334328</v>
      </c>
      <c r="BB471">
        <f>DN471*'Value Calculations'!$D$11</f>
        <v>0</v>
      </c>
      <c r="BC471">
        <f>DO471*'Value Calculations'!$D$12</f>
        <v>1.6277654791788281</v>
      </c>
      <c r="BD471">
        <f>DP471*'Value Calculations'!$D$13</f>
        <v>6.0534143566797205</v>
      </c>
      <c r="BF471">
        <f>DS471*'Value Calculations'!$D$3</f>
        <v>13.455269144659251</v>
      </c>
      <c r="BG471">
        <f>DT471*'Value Calculations'!$D$4</f>
        <v>7.4890921930269485</v>
      </c>
      <c r="BH471">
        <f>DU471*'Value Calculations'!$D$5</f>
        <v>14.858933882963607</v>
      </c>
      <c r="BI471">
        <f>DV471*'Value Calculations'!$D$6</f>
        <v>-0.37519479575808856</v>
      </c>
      <c r="BJ471">
        <f>DW471*'Value Calculations'!$D$7</f>
        <v>6.679250656149053</v>
      </c>
      <c r="BK471">
        <f>DX471*'Value Calculations'!$D$8</f>
        <v>16.175577005221452</v>
      </c>
      <c r="BL471">
        <f>DY471*'Value Calculations'!$D$9</f>
        <v>5.4159578155132193</v>
      </c>
      <c r="BM471">
        <f>DZ471*'Value Calculations'!$D$10</f>
        <v>4.7491141629906615</v>
      </c>
      <c r="BN471">
        <f>EA471*'Value Calculations'!$D$11</f>
        <v>0.9907141480249374</v>
      </c>
      <c r="BO471">
        <f>EB471*'Value Calculations'!$D$12</f>
        <v>4.0694136979470699</v>
      </c>
      <c r="BP471">
        <f>EC471*'Value Calculations'!$D$13</f>
        <v>14.376859097114336</v>
      </c>
      <c r="BR471">
        <f>IFERROR(VLOOKUP($B471,'Raw Stats'!$CM$3:$DC$884,3,FALSE),0)</f>
        <v>70</v>
      </c>
      <c r="BS471">
        <f>IFERROR(VLOOKUP($B471,'Raw Stats'!$CM$3:$DC$884,4,FALSE),0)</f>
        <v>3</v>
      </c>
      <c r="BT471">
        <f>IFERROR(VLOOKUP($B471,'Raw Stats'!$CM$3:$DC$884,5,FALSE),0)</f>
        <v>5</v>
      </c>
      <c r="BU471">
        <f>IFERROR(VLOOKUP($B471,'Raw Stats'!$CM$3:$DC$884,6,FALSE),0)</f>
        <v>8</v>
      </c>
      <c r="BV471">
        <f>IFERROR(VLOOKUP($B471,'Raw Stats'!$CM$3:$DC$884,7,FALSE),0)</f>
        <v>-1</v>
      </c>
      <c r="BW471">
        <f>IFERROR(VLOOKUP($B471,'Raw Stats'!$CM$3:$DC$884,8,FALSE),0)</f>
        <v>64</v>
      </c>
      <c r="BX471">
        <f>IFERROR(VLOOKUP($B471,'Raw Stats'!$CM$3:$DC$884,9,FALSE),0)</f>
        <v>112</v>
      </c>
      <c r="BY471">
        <f>IFERROR(VLOOKUP($B471,'Raw Stats'!$CM$3:$DC$884,10,FALSE),0)</f>
        <v>16</v>
      </c>
      <c r="BZ471">
        <f>IFERROR(VLOOKUP($B471,'Raw Stats'!$CM$3:$DC$884,11,FALSE)+VLOOKUP($B471,'Raw Stats'!$CM$3:$DC$884,12,FALSE),0)</f>
        <v>0</v>
      </c>
      <c r="CA471">
        <f>IFERROR(VLOOKUP($B471,'Raw Stats'!$CM$3:$DC$884,13,FALSE)+VLOOKUP($B471,'Raw Stats'!$CM$3:$DC$884,14,FALSE),0)</f>
        <v>0</v>
      </c>
      <c r="CB471">
        <f>IFERROR(VLOOKUP($B471,'Raw Stats'!$CM$3:$DC$884,15,FALSE),0)</f>
        <v>0</v>
      </c>
      <c r="CC471">
        <f>IFERROR(VLOOKUP($B471,'Raw Stats'!$CM$3:$DC$884,16,FALSE),0)</f>
        <v>28</v>
      </c>
      <c r="CE471">
        <f>IFERROR(VLOOKUP($B471,'Raw Stats'!$BU$3:$CJ$528,3,FALSE),0)</f>
        <v>71</v>
      </c>
      <c r="CF471">
        <f>IFERROR(VLOOKUP($B471,'Raw Stats'!$BU$3:$CJ$528,4,FALSE),0)</f>
        <v>13</v>
      </c>
      <c r="CG471">
        <f>IFERROR(VLOOKUP($B471,'Raw Stats'!$BU$3:$CJ$5288,5,FALSE),0)</f>
        <v>12</v>
      </c>
      <c r="CH471">
        <f>IFERROR(VLOOKUP($B471,'Raw Stats'!$BU$3:$CJ$528,6,FALSE),0)</f>
        <v>25</v>
      </c>
      <c r="CI471">
        <f>IFERROR(VLOOKUP($B471,'Raw Stats'!$BU$3:$CJ$528,7,FALSE),0)</f>
        <v>1</v>
      </c>
      <c r="CJ471">
        <f>IFERROR(VLOOKUP($B471,'Raw Stats'!$BU$3:$CJ$528,8,FALSE),0)</f>
        <v>76</v>
      </c>
      <c r="CK471">
        <f>IFERROR(VLOOKUP($B471,'Raw Stats'!$BU$3:$CJ$528,9,FALSE),0)</f>
        <v>110</v>
      </c>
      <c r="CL471">
        <f>IFERROR(VLOOKUP($B471,'Raw Stats'!$BU$3:$CJ$528,10,FALSE),0)</f>
        <v>20</v>
      </c>
      <c r="CM471">
        <f>IFERROR(VLOOKUP($B471,'Raw Stats'!$BU$3:$CJ$528,11,FALSE)+VLOOKUP($B471,'Raw Stats'!$BU$3:$CJ$528,12,FALSE),0)</f>
        <v>7</v>
      </c>
      <c r="CN471">
        <f>IFERROR(VLOOKUP($B471,'Raw Stats'!$BU$3:$CJ$528,13,FALSE)+VLOOKUP($B471,'Raw Stats'!$BU$3:$CJ$528,14,FALSE),0)</f>
        <v>0</v>
      </c>
      <c r="CO471">
        <f>IFERROR(VLOOKUP($B471,'Raw Stats'!$BU$3:$CJ$528,15,FALSE),0)</f>
        <v>3</v>
      </c>
      <c r="CP471">
        <f>IFERROR(VLOOKUP($B471,'Raw Stats'!$BU$3:$CJ$528,16,FALSE),0)</f>
        <v>56</v>
      </c>
      <c r="CR471">
        <f>IFERROR(VLOOKUP($B471,'Raw Stats'!$BC$3:$BR$528,3,FALSE),0)</f>
        <v>44</v>
      </c>
      <c r="CS471">
        <f>IFERROR(VLOOKUP($B471,'Raw Stats'!$BC$3:$BR$528,4,FALSE),0)</f>
        <v>12</v>
      </c>
      <c r="CT471">
        <f>IFERROR(VLOOKUP($B471,'Raw Stats'!$BC$3:$BR$5288,5,FALSE),0)</f>
        <v>13</v>
      </c>
      <c r="CU471">
        <f>IFERROR(VLOOKUP($B471,'Raw Stats'!$BC$3:$BR$52888,6,FALSE),0)</f>
        <v>25</v>
      </c>
      <c r="CV471">
        <f>IFERROR(VLOOKUP($B471,'Raw Stats'!$BC$3:$BR$5288,7,FALSE),0)</f>
        <v>-3</v>
      </c>
      <c r="CW471">
        <f>IFERROR(VLOOKUP($B471,'Raw Stats'!$BC$3:$BR$5288,8,FALSE),0)</f>
        <v>37</v>
      </c>
      <c r="CX471">
        <f>IFERROR(VLOOKUP($B471,'Raw Stats'!$BC$3:$BR$5288,9,FALSE),0)</f>
        <v>85</v>
      </c>
      <c r="CY471">
        <f>IFERROR(VLOOKUP($B471,'Raw Stats'!$BC$3:$BR$5288,10,FALSE),0)</f>
        <v>20</v>
      </c>
      <c r="CZ471">
        <f>IFERROR(VLOOKUP($B471,'Raw Stats'!$BC$3:$BR$5288,11,FALSE)+VLOOKUP($B471,'Raw Stats'!$BC$3:$BR$5288,12,FALSE),0)</f>
        <v>4</v>
      </c>
      <c r="DA471">
        <f>IFERROR(VLOOKUP($B471,'Raw Stats'!$BC$3:$BR$5288,13,FALSE)+VLOOKUP($B471,'Raw Stats'!$BC$3:$BR$5288,14,FALSE),0)</f>
        <v>0</v>
      </c>
      <c r="DB471">
        <f>IFERROR(VLOOKUP($B471,'Raw Stats'!$BC$3:$BR$5288,15,FALSE),0)</f>
        <v>2</v>
      </c>
      <c r="DC471">
        <f>IFERROR(VLOOKUP($B471,'Raw Stats'!$BC$3:$BR$5288,16,FALSE),0)</f>
        <v>55</v>
      </c>
      <c r="DE471">
        <f>IFERROR(VLOOKUP($B471,'Raw Stats'!$AK$3:$AZ$528,3,FALSE),0)</f>
        <v>57</v>
      </c>
      <c r="DF471">
        <f>IFERROR(VLOOKUP($B471,'Raw Stats'!$AK$3:$AZ$528,4,FALSE),0)</f>
        <v>11</v>
      </c>
      <c r="DG471">
        <f>IFERROR(VLOOKUP($B471,'Raw Stats'!$AK$3:$AZ$528,5,FALSE),0)</f>
        <v>15</v>
      </c>
      <c r="DH471">
        <f>IFERROR(VLOOKUP($B471,'Raw Stats'!$AK$3:$AZ$528,6,FALSE),0)</f>
        <v>26</v>
      </c>
      <c r="DI471">
        <f>IFERROR(VLOOKUP($B471,'Raw Stats'!$AK$3:$AZ$528,7,FALSE),0)</f>
        <v>1</v>
      </c>
      <c r="DJ471">
        <f>IFERROR(VLOOKUP($B471,'Raw Stats'!$AK$3:$AZ$528,8,FALSE),0)</f>
        <v>97</v>
      </c>
      <c r="DK471">
        <f>IFERROR(VLOOKUP($B471,'Raw Stats'!$AK$3:$AZ$528,9,FALSE),0)</f>
        <v>130</v>
      </c>
      <c r="DL471">
        <f>IFERROR(VLOOKUP($B471,'Raw Stats'!$AK$3:$AZ$528,10,FALSE),0)</f>
        <v>33</v>
      </c>
      <c r="DM471">
        <f>IFERROR(VLOOKUP($B471,'Raw Stats'!$AK$3:$AZ$528,11,FALSE)+VLOOKUP($B471,'Raw Stats'!$AK$3:$AZ$528,12,FALSE),0)</f>
        <v>7</v>
      </c>
      <c r="DN471">
        <f>IFERROR(VLOOKUP($B471,'Raw Stats'!$AK$3:$AZ$528,13,FALSE)+VLOOKUP($B471,'Raw Stats'!$AK$3:$AZ$528,14,FALSE),0)</f>
        <v>0</v>
      </c>
      <c r="DO471">
        <f>IFERROR(VLOOKUP($B471,'Raw Stats'!$AK$3:$AZ$528,15,FALSE),0)</f>
        <v>2</v>
      </c>
      <c r="DP471">
        <f>IFERROR(VLOOKUP($B471,'Raw Stats'!$AK$3:$AZ$528,16,FALSE),0)</f>
        <v>88</v>
      </c>
      <c r="DR471">
        <f>IFERROR(VLOOKUP($B471,'Raw Stats'!$S$3:$AH$528,3,FALSE),0)</f>
        <v>82</v>
      </c>
      <c r="DS471">
        <f>IFERROR(VLOOKUP($B471,'Raw Stats'!$S$3:$AH$528,4,FALSE),0)</f>
        <v>33</v>
      </c>
      <c r="DT471">
        <f>IFERROR(VLOOKUP($B471,'Raw Stats'!$S$3:$AH$528,5,FALSE),0)</f>
        <v>23</v>
      </c>
      <c r="DU471">
        <f>IFERROR(VLOOKUP($B471,'Raw Stats'!$S$3:$AH$528,6,FALSE),0)</f>
        <v>56</v>
      </c>
      <c r="DV471">
        <f>IFERROR(VLOOKUP($B471,'Raw Stats'!$S$3:$AH$528,7,FALSE),0)</f>
        <v>-3</v>
      </c>
      <c r="DW471">
        <f>IFERROR(VLOOKUP($B471,'Raw Stats'!$S$3:$AH$528,8,FALSE),0)</f>
        <v>76</v>
      </c>
      <c r="DX471">
        <f>IFERROR(VLOOKUP($B471,'Raw Stats'!$S$3:$AH$528,9,FALSE),0)</f>
        <v>225</v>
      </c>
      <c r="DY471">
        <f>IFERROR(VLOOKUP($B471,'Raw Stats'!$S$3:$AH$528,10,FALSE),0)</f>
        <v>43</v>
      </c>
      <c r="DZ471">
        <f>IFERROR(VLOOKUP($B471,'Raw Stats'!$S$3:$AH$528,11,FALSE)+VLOOKUP($B471,'Raw Stats'!$S$3:$AH$528,12,FALSE),0)</f>
        <v>13</v>
      </c>
      <c r="EA471">
        <f>IFERROR(VLOOKUP($B471,'Raw Stats'!$S$3:$AH$528,13,FALSE)+VLOOKUP($B471,'Raw Stats'!$S$3:$AH$528,14,FALSE),0)</f>
        <v>1</v>
      </c>
      <c r="EB471">
        <f>IFERROR(VLOOKUP($B471,'Raw Stats'!$S$3:$AH$528,15,FALSE),0)</f>
        <v>5</v>
      </c>
      <c r="EC471">
        <f>IFERROR(VLOOKUP($B471,'Raw Stats'!$S$3:$AH$528,16,FALSE),0)</f>
        <v>209</v>
      </c>
    </row>
    <row r="472" spans="1:133" x14ac:dyDescent="0.2">
      <c r="A472">
        <f>IFERROR(VLOOKUP(B472,Sheet2!$W$1:$X$300,2,FALSE),301)</f>
        <v>301</v>
      </c>
      <c r="B472" t="s">
        <v>173</v>
      </c>
      <c r="C472">
        <f t="shared" si="35"/>
        <v>0.32076626451223983</v>
      </c>
      <c r="D472">
        <f t="shared" si="36"/>
        <v>0</v>
      </c>
      <c r="E472">
        <f t="shared" si="37"/>
        <v>0.40689449025472219</v>
      </c>
      <c r="F472">
        <f t="shared" si="38"/>
        <v>0</v>
      </c>
      <c r="G472">
        <f t="shared" si="39"/>
        <v>0</v>
      </c>
      <c r="J472">
        <f>BS472*'Value Calculations'!$D$3</f>
        <v>0.8154708572520758</v>
      </c>
      <c r="K472">
        <f>BT472*'Value Calculations'!$D$4</f>
        <v>1.3024508161785997</v>
      </c>
      <c r="L472">
        <f>BU472*'Value Calculations'!$D$5</f>
        <v>1.5920286303175293</v>
      </c>
      <c r="M472">
        <f>BV472*'Value Calculations'!$D$6</f>
        <v>0.12506493191936285</v>
      </c>
      <c r="N472">
        <f>BW472*'Value Calculations'!$D$7</f>
        <v>1.4061580328734848</v>
      </c>
      <c r="O472">
        <f>BX472*'Value Calculations'!$D$8</f>
        <v>1.2221547070611765</v>
      </c>
      <c r="P472">
        <f>BY472*'Value Calculations'!$D$9</f>
        <v>3.5266702054504684</v>
      </c>
      <c r="Q472">
        <f>BZ472*'Value Calculations'!$D$10</f>
        <v>0.73063294815240942</v>
      </c>
      <c r="R472">
        <f>CA472*'Value Calculations'!$D$11</f>
        <v>0</v>
      </c>
      <c r="S472">
        <f>CB472*'Value Calculations'!$D$12</f>
        <v>0</v>
      </c>
      <c r="T472">
        <f>CC472*'Value Calculations'!$D$13</f>
        <v>2.7515519803089639</v>
      </c>
      <c r="V472">
        <f>CF472*'Value Calculations'!$D$3</f>
        <v>0</v>
      </c>
      <c r="W472">
        <f>CG472*'Value Calculations'!$D$4</f>
        <v>0.65122540808929985</v>
      </c>
      <c r="X472">
        <f>CH472*'Value Calculations'!$D$5</f>
        <v>0</v>
      </c>
      <c r="Y472">
        <f>CI472*'Value Calculations'!$D$6</f>
        <v>0</v>
      </c>
      <c r="Z472">
        <f>CJ472*'Value Calculations'!$D$7</f>
        <v>0</v>
      </c>
      <c r="AA472">
        <f>CK472*'Value Calculations'!$D$8</f>
        <v>0</v>
      </c>
      <c r="AB472">
        <f>CL472*'Value Calculations'!$D$9</f>
        <v>0</v>
      </c>
      <c r="AC472">
        <f>CM472*'Value Calculations'!$D$10</f>
        <v>0</v>
      </c>
      <c r="AD472">
        <f>CN472*'Value Calculations'!$D$11</f>
        <v>0</v>
      </c>
      <c r="AE472">
        <f>CO472*'Value Calculations'!$D$12</f>
        <v>0</v>
      </c>
      <c r="AF472">
        <f>CP472*'Value Calculations'!$D$13</f>
        <v>0</v>
      </c>
      <c r="AH472">
        <f>CS472*'Value Calculations'!$D$3</f>
        <v>1.6309417145041516</v>
      </c>
      <c r="AI472">
        <f>CT472*'Value Calculations'!$D$4</f>
        <v>1.6280635202232496</v>
      </c>
      <c r="AJ472">
        <f>CU472*'Value Calculations'!$D$5</f>
        <v>2.3880429454762941</v>
      </c>
      <c r="AK472">
        <f>CV472*'Value Calculations'!$D$6</f>
        <v>-0.62532465959681427</v>
      </c>
      <c r="AL472">
        <f>CW472*'Value Calculations'!$D$7</f>
        <v>0.52730926232755682</v>
      </c>
      <c r="AM472">
        <f>CX472*'Value Calculations'!$D$8</f>
        <v>1.2221547070611765</v>
      </c>
      <c r="AN472">
        <f>CY472*'Value Calculations'!$D$9</f>
        <v>3.4007176981129517</v>
      </c>
      <c r="AO472">
        <f>CZ472*'Value Calculations'!$D$10</f>
        <v>1.4612658963048188</v>
      </c>
      <c r="AP472">
        <f>DA472*'Value Calculations'!$D$11</f>
        <v>0</v>
      </c>
      <c r="AQ472">
        <f>DB472*'Value Calculations'!$D$12</f>
        <v>0</v>
      </c>
      <c r="AR472">
        <f>DC472*'Value Calculations'!$D$13</f>
        <v>2.2012415842471711</v>
      </c>
      <c r="AT472">
        <f>DF472*'Value Calculations'!$D$3</f>
        <v>0</v>
      </c>
      <c r="AU472">
        <f>DG472*'Value Calculations'!$D$4</f>
        <v>0</v>
      </c>
      <c r="AV472">
        <f>DH472*'Value Calculations'!$D$5</f>
        <v>0</v>
      </c>
      <c r="AW472">
        <f>DI472*'Value Calculations'!$D$6</f>
        <v>0</v>
      </c>
      <c r="AX472">
        <f>DJ472*'Value Calculations'!$D$7</f>
        <v>0</v>
      </c>
      <c r="AY472">
        <f>DK472*'Value Calculations'!$D$8</f>
        <v>0</v>
      </c>
      <c r="AZ472">
        <f>DL472*'Value Calculations'!$D$9</f>
        <v>0</v>
      </c>
      <c r="BA472">
        <f>DM472*'Value Calculations'!$D$10</f>
        <v>0</v>
      </c>
      <c r="BB472">
        <f>DN472*'Value Calculations'!$D$11</f>
        <v>0</v>
      </c>
      <c r="BC472">
        <f>DO472*'Value Calculations'!$D$12</f>
        <v>0</v>
      </c>
      <c r="BD472">
        <f>DP472*'Value Calculations'!$D$13</f>
        <v>0</v>
      </c>
      <c r="BF472">
        <f>DS472*'Value Calculations'!$D$3</f>
        <v>0</v>
      </c>
      <c r="BG472">
        <f>DT472*'Value Calculations'!$D$4</f>
        <v>0</v>
      </c>
      <c r="BH472">
        <f>DU472*'Value Calculations'!$D$5</f>
        <v>0</v>
      </c>
      <c r="BI472">
        <f>DV472*'Value Calculations'!$D$6</f>
        <v>0</v>
      </c>
      <c r="BJ472">
        <f>DW472*'Value Calculations'!$D$7</f>
        <v>0</v>
      </c>
      <c r="BK472">
        <f>DX472*'Value Calculations'!$D$8</f>
        <v>0</v>
      </c>
      <c r="BL472">
        <f>DY472*'Value Calculations'!$D$9</f>
        <v>0</v>
      </c>
      <c r="BM472">
        <f>DZ472*'Value Calculations'!$D$10</f>
        <v>0</v>
      </c>
      <c r="BN472">
        <f>EA472*'Value Calculations'!$D$11</f>
        <v>0</v>
      </c>
      <c r="BO472">
        <f>EB472*'Value Calculations'!$D$12</f>
        <v>0</v>
      </c>
      <c r="BP472">
        <f>EC472*'Value Calculations'!$D$13</f>
        <v>0</v>
      </c>
      <c r="BR472">
        <f>IFERROR(VLOOKUP($B472,'Raw Stats'!$CM$3:$DC$884,3,FALSE),0)</f>
        <v>42</v>
      </c>
      <c r="BS472">
        <f>IFERROR(VLOOKUP($B472,'Raw Stats'!$CM$3:$DC$884,4,FALSE),0)</f>
        <v>2</v>
      </c>
      <c r="BT472">
        <f>IFERROR(VLOOKUP($B472,'Raw Stats'!$CM$3:$DC$884,5,FALSE),0)</f>
        <v>4</v>
      </c>
      <c r="BU472">
        <f>IFERROR(VLOOKUP($B472,'Raw Stats'!$CM$3:$DC$884,6,FALSE),0)</f>
        <v>6</v>
      </c>
      <c r="BV472">
        <f>IFERROR(VLOOKUP($B472,'Raw Stats'!$CM$3:$DC$884,7,FALSE),0)</f>
        <v>1</v>
      </c>
      <c r="BW472">
        <f>IFERROR(VLOOKUP($B472,'Raw Stats'!$CM$3:$DC$884,8,FALSE),0)</f>
        <v>16</v>
      </c>
      <c r="BX472">
        <f>IFERROR(VLOOKUP($B472,'Raw Stats'!$CM$3:$DC$884,9,FALSE),0)</f>
        <v>17</v>
      </c>
      <c r="BY472">
        <f>IFERROR(VLOOKUP($B472,'Raw Stats'!$CM$3:$DC$884,10,FALSE),0)</f>
        <v>28</v>
      </c>
      <c r="BZ472">
        <f>IFERROR(VLOOKUP($B472,'Raw Stats'!$CM$3:$DC$884,11,FALSE)+VLOOKUP($B472,'Raw Stats'!$CM$3:$DC$884,12,FALSE),0)</f>
        <v>2</v>
      </c>
      <c r="CA472">
        <f>IFERROR(VLOOKUP($B472,'Raw Stats'!$CM$3:$DC$884,13,FALSE)+VLOOKUP($B472,'Raw Stats'!$CM$3:$DC$884,14,FALSE),0)</f>
        <v>0</v>
      </c>
      <c r="CB472">
        <f>IFERROR(VLOOKUP($B472,'Raw Stats'!$CM$3:$DC$884,15,FALSE),0)</f>
        <v>0</v>
      </c>
      <c r="CC472">
        <f>IFERROR(VLOOKUP($B472,'Raw Stats'!$CM$3:$DC$884,16,FALSE),0)</f>
        <v>40</v>
      </c>
      <c r="CE472">
        <f>IFERROR(VLOOKUP($B472,'Raw Stats'!$BU$3:$CJ$528,3,FALSE),0)</f>
        <v>0</v>
      </c>
      <c r="CF472">
        <f>IFERROR(VLOOKUP($B472,'Raw Stats'!$BU$3:$CJ$528,4,FALSE),0)</f>
        <v>0</v>
      </c>
      <c r="CG472">
        <f>IFERROR(VLOOKUP($B472,'Raw Stats'!$BU$3:$CJ$5288,5,FALSE),0)</f>
        <v>2</v>
      </c>
      <c r="CH472">
        <f>IFERROR(VLOOKUP($B472,'Raw Stats'!$BU$3:$CJ$528,6,FALSE),0)</f>
        <v>0</v>
      </c>
      <c r="CI472">
        <f>IFERROR(VLOOKUP($B472,'Raw Stats'!$BU$3:$CJ$528,7,FALSE),0)</f>
        <v>0</v>
      </c>
      <c r="CJ472">
        <f>IFERROR(VLOOKUP($B472,'Raw Stats'!$BU$3:$CJ$528,8,FALSE),0)</f>
        <v>0</v>
      </c>
      <c r="CK472">
        <f>IFERROR(VLOOKUP($B472,'Raw Stats'!$BU$3:$CJ$528,9,FALSE),0)</f>
        <v>0</v>
      </c>
      <c r="CL472">
        <f>IFERROR(VLOOKUP($B472,'Raw Stats'!$BU$3:$CJ$528,10,FALSE),0)</f>
        <v>0</v>
      </c>
      <c r="CM472">
        <f>IFERROR(VLOOKUP($B472,'Raw Stats'!$BU$3:$CJ$528,11,FALSE)+VLOOKUP($B472,'Raw Stats'!$BU$3:$CJ$528,12,FALSE),0)</f>
        <v>0</v>
      </c>
      <c r="CN472">
        <f>IFERROR(VLOOKUP($B472,'Raw Stats'!$BU$3:$CJ$528,13,FALSE)+VLOOKUP($B472,'Raw Stats'!$BU$3:$CJ$528,14,FALSE),0)</f>
        <v>0</v>
      </c>
      <c r="CO472">
        <f>IFERROR(VLOOKUP($B472,'Raw Stats'!$BU$3:$CJ$528,15,FALSE),0)</f>
        <v>0</v>
      </c>
      <c r="CP472">
        <f>IFERROR(VLOOKUP($B472,'Raw Stats'!$BU$3:$CJ$528,16,FALSE),0)</f>
        <v>0</v>
      </c>
      <c r="CR472">
        <f>IFERROR(VLOOKUP($B472,'Raw Stats'!$BC$3:$BR$528,3,FALSE),0)</f>
        <v>34</v>
      </c>
      <c r="CS472">
        <f>IFERROR(VLOOKUP($B472,'Raw Stats'!$BC$3:$BR$528,4,FALSE),0)</f>
        <v>4</v>
      </c>
      <c r="CT472">
        <f>IFERROR(VLOOKUP($B472,'Raw Stats'!$BC$3:$BR$5288,5,FALSE),0)</f>
        <v>5</v>
      </c>
      <c r="CU472">
        <f>IFERROR(VLOOKUP($B472,'Raw Stats'!$BC$3:$BR$52888,6,FALSE),0)</f>
        <v>9</v>
      </c>
      <c r="CV472">
        <f>IFERROR(VLOOKUP($B472,'Raw Stats'!$BC$3:$BR$5288,7,FALSE),0)</f>
        <v>-5</v>
      </c>
      <c r="CW472">
        <f>IFERROR(VLOOKUP($B472,'Raw Stats'!$BC$3:$BR$5288,8,FALSE),0)</f>
        <v>6</v>
      </c>
      <c r="CX472">
        <f>IFERROR(VLOOKUP($B472,'Raw Stats'!$BC$3:$BR$5288,9,FALSE),0)</f>
        <v>17</v>
      </c>
      <c r="CY472">
        <f>IFERROR(VLOOKUP($B472,'Raw Stats'!$BC$3:$BR$5288,10,FALSE),0)</f>
        <v>27</v>
      </c>
      <c r="CZ472">
        <f>IFERROR(VLOOKUP($B472,'Raw Stats'!$BC$3:$BR$5288,11,FALSE)+VLOOKUP($B472,'Raw Stats'!$BC$3:$BR$5288,12,FALSE),0)</f>
        <v>4</v>
      </c>
      <c r="DA472">
        <f>IFERROR(VLOOKUP($B472,'Raw Stats'!$BC$3:$BR$5288,13,FALSE)+VLOOKUP($B472,'Raw Stats'!$BC$3:$BR$5288,14,FALSE),0)</f>
        <v>0</v>
      </c>
      <c r="DB472">
        <f>IFERROR(VLOOKUP($B472,'Raw Stats'!$BC$3:$BR$5288,15,FALSE),0)</f>
        <v>0</v>
      </c>
      <c r="DC472">
        <f>IFERROR(VLOOKUP($B472,'Raw Stats'!$BC$3:$BR$5288,16,FALSE),0)</f>
        <v>32</v>
      </c>
      <c r="DE472">
        <f>IFERROR(VLOOKUP($B472,'Raw Stats'!$AK$3:$AZ$528,3,FALSE),0)</f>
        <v>0</v>
      </c>
      <c r="DF472">
        <f>IFERROR(VLOOKUP($B472,'Raw Stats'!$AK$3:$AZ$528,4,FALSE),0)</f>
        <v>0</v>
      </c>
      <c r="DG472">
        <f>IFERROR(VLOOKUP($B472,'Raw Stats'!$AK$3:$AZ$528,5,FALSE),0)</f>
        <v>0</v>
      </c>
      <c r="DH472">
        <f>IFERROR(VLOOKUP($B472,'Raw Stats'!$AK$3:$AZ$528,6,FALSE),0)</f>
        <v>0</v>
      </c>
      <c r="DI472">
        <f>IFERROR(VLOOKUP($B472,'Raw Stats'!$AK$3:$AZ$528,7,FALSE),0)</f>
        <v>0</v>
      </c>
      <c r="DJ472">
        <f>IFERROR(VLOOKUP($B472,'Raw Stats'!$AK$3:$AZ$528,8,FALSE),0)</f>
        <v>0</v>
      </c>
      <c r="DK472">
        <f>IFERROR(VLOOKUP($B472,'Raw Stats'!$AK$3:$AZ$528,9,FALSE),0)</f>
        <v>0</v>
      </c>
      <c r="DL472">
        <f>IFERROR(VLOOKUP($B472,'Raw Stats'!$AK$3:$AZ$528,10,FALSE),0)</f>
        <v>0</v>
      </c>
      <c r="DM472">
        <f>IFERROR(VLOOKUP($B472,'Raw Stats'!$AK$3:$AZ$528,11,FALSE)+VLOOKUP($B472,'Raw Stats'!$AK$3:$AZ$528,12,FALSE),0)</f>
        <v>0</v>
      </c>
      <c r="DN472">
        <f>IFERROR(VLOOKUP($B472,'Raw Stats'!$AK$3:$AZ$528,13,FALSE)+VLOOKUP($B472,'Raw Stats'!$AK$3:$AZ$528,14,FALSE),0)</f>
        <v>0</v>
      </c>
      <c r="DO472">
        <f>IFERROR(VLOOKUP($B472,'Raw Stats'!$AK$3:$AZ$528,15,FALSE),0)</f>
        <v>0</v>
      </c>
      <c r="DP472">
        <f>IFERROR(VLOOKUP($B472,'Raw Stats'!$AK$3:$AZ$528,16,FALSE),0)</f>
        <v>0</v>
      </c>
      <c r="DR472">
        <f>IFERROR(VLOOKUP($B472,'Raw Stats'!$S$3:$AH$528,3,FALSE),0)</f>
        <v>0</v>
      </c>
      <c r="DS472">
        <f>IFERROR(VLOOKUP($B472,'Raw Stats'!$S$3:$AH$528,4,FALSE),0)</f>
        <v>0</v>
      </c>
      <c r="DT472">
        <f>IFERROR(VLOOKUP($B472,'Raw Stats'!$S$3:$AH$528,5,FALSE),0)</f>
        <v>0</v>
      </c>
      <c r="DU472">
        <f>IFERROR(VLOOKUP($B472,'Raw Stats'!$S$3:$AH$528,6,FALSE),0)</f>
        <v>0</v>
      </c>
      <c r="DV472">
        <f>IFERROR(VLOOKUP($B472,'Raw Stats'!$S$3:$AH$528,7,FALSE),0)</f>
        <v>0</v>
      </c>
      <c r="DW472">
        <f>IFERROR(VLOOKUP($B472,'Raw Stats'!$S$3:$AH$528,8,FALSE),0)</f>
        <v>0</v>
      </c>
      <c r="DX472">
        <f>IFERROR(VLOOKUP($B472,'Raw Stats'!$S$3:$AH$528,9,FALSE),0)</f>
        <v>0</v>
      </c>
      <c r="DY472">
        <f>IFERROR(VLOOKUP($B472,'Raw Stats'!$S$3:$AH$528,10,FALSE),0)</f>
        <v>0</v>
      </c>
      <c r="DZ472">
        <f>IFERROR(VLOOKUP($B472,'Raw Stats'!$S$3:$AH$528,11,FALSE)+VLOOKUP($B472,'Raw Stats'!$S$3:$AH$528,12,FALSE),0)</f>
        <v>0</v>
      </c>
      <c r="EA472">
        <f>IFERROR(VLOOKUP($B472,'Raw Stats'!$S$3:$AH$528,13,FALSE)+VLOOKUP($B472,'Raw Stats'!$S$3:$AH$528,14,FALSE),0)</f>
        <v>0</v>
      </c>
      <c r="EB472">
        <f>IFERROR(VLOOKUP($B472,'Raw Stats'!$S$3:$AH$528,15,FALSE),0)</f>
        <v>0</v>
      </c>
      <c r="EC472">
        <f>IFERROR(VLOOKUP($B472,'Raw Stats'!$S$3:$AH$528,16,FALSE),0)</f>
        <v>0</v>
      </c>
    </row>
    <row r="473" spans="1:133" x14ac:dyDescent="0.2">
      <c r="A473">
        <f>IFERROR(VLOOKUP(B473,Sheet2!$W$1:$X$300,2,FALSE),301)</f>
        <v>301</v>
      </c>
      <c r="B473" t="s">
        <v>369</v>
      </c>
      <c r="C473">
        <f t="shared" si="35"/>
        <v>0.318288602350565</v>
      </c>
      <c r="D473">
        <f t="shared" si="36"/>
        <v>0.47485243223805307</v>
      </c>
      <c r="E473">
        <f t="shared" si="37"/>
        <v>0.58898376277163289</v>
      </c>
      <c r="F473">
        <f t="shared" si="38"/>
        <v>0.90067490980526876</v>
      </c>
      <c r="G473">
        <f t="shared" si="39"/>
        <v>0</v>
      </c>
      <c r="J473">
        <f>BS473*'Value Calculations'!$D$3</f>
        <v>3.2618834290083032</v>
      </c>
      <c r="K473">
        <f>BT473*'Value Calculations'!$D$4</f>
        <v>1.3024508161785997</v>
      </c>
      <c r="L473">
        <f>BU473*'Value Calculations'!$D$5</f>
        <v>3.1840572606350586</v>
      </c>
      <c r="M473">
        <f>BV473*'Value Calculations'!$D$6</f>
        <v>-0.87545452343553998</v>
      </c>
      <c r="N473">
        <f>BW473*'Value Calculations'!$D$7</f>
        <v>1.5819277869826704</v>
      </c>
      <c r="O473">
        <f>BX473*'Value Calculations'!$D$8</f>
        <v>1.365937613774256</v>
      </c>
      <c r="P473">
        <f>BY473*'Value Calculations'!$D$9</f>
        <v>1.1335725660376506</v>
      </c>
      <c r="Q473">
        <f>BZ473*'Value Calculations'!$D$10</f>
        <v>0</v>
      </c>
      <c r="R473">
        <f>CA473*'Value Calculations'!$D$11</f>
        <v>0</v>
      </c>
      <c r="S473">
        <f>CB473*'Value Calculations'!$D$12</f>
        <v>2.441648218768242</v>
      </c>
      <c r="T473">
        <f>CC473*'Value Calculations'!$D$13</f>
        <v>4.7464271660329622</v>
      </c>
      <c r="V473">
        <f>CF473*'Value Calculations'!$D$3</f>
        <v>5.300560572138493</v>
      </c>
      <c r="W473">
        <f>CG473*'Value Calculations'!$D$4</f>
        <v>3.9073524485357991</v>
      </c>
      <c r="X473">
        <f>CH473*'Value Calculations'!$D$5</f>
        <v>6.6334526263230389</v>
      </c>
      <c r="Y473">
        <f>CI473*'Value Calculations'!$D$6</f>
        <v>0.12506493191936285</v>
      </c>
      <c r="Z473">
        <f>CJ473*'Value Calculations'!$D$7</f>
        <v>2.6365463116377841</v>
      </c>
      <c r="AA473">
        <f>CK473*'Value Calculations'!$D$8</f>
        <v>1.6535034272004152</v>
      </c>
      <c r="AB473">
        <f>CL473*'Value Calculations'!$D$9</f>
        <v>1.385477580712684</v>
      </c>
      <c r="AC473">
        <f>CM473*'Value Calculations'!$D$10</f>
        <v>2.1918988444572283</v>
      </c>
      <c r="AD473">
        <f>CN473*'Value Calculations'!$D$11</f>
        <v>0</v>
      </c>
      <c r="AE473">
        <f>CO473*'Value Calculations'!$D$12</f>
        <v>0.81388273958941404</v>
      </c>
      <c r="AF473">
        <f>CP473*'Value Calculations'!$D$13</f>
        <v>8.1170783419114443</v>
      </c>
      <c r="AH473">
        <f>CS473*'Value Calculations'!$D$3</f>
        <v>2.4464125717562273</v>
      </c>
      <c r="AI473">
        <f>CT473*'Value Calculations'!$D$4</f>
        <v>3.2561270404464993</v>
      </c>
      <c r="AJ473">
        <f>CU473*'Value Calculations'!$D$5</f>
        <v>4.2454096808467447</v>
      </c>
      <c r="AK473">
        <f>CV473*'Value Calculations'!$D$6</f>
        <v>-1.6258441149517171</v>
      </c>
      <c r="AL473">
        <f>CW473*'Value Calculations'!$D$7</f>
        <v>0.87884877054592803</v>
      </c>
      <c r="AM473">
        <f>CX473*'Value Calculations'!$D$8</f>
        <v>1.0783718003480969</v>
      </c>
      <c r="AN473">
        <f>CY473*'Value Calculations'!$D$9</f>
        <v>0.75571504402510037</v>
      </c>
      <c r="AO473">
        <f>CZ473*'Value Calculations'!$D$10</f>
        <v>2.1918988444572283</v>
      </c>
      <c r="AP473">
        <f>DA473*'Value Calculations'!$D$11</f>
        <v>0</v>
      </c>
      <c r="AQ473">
        <f>DB473*'Value Calculations'!$D$12</f>
        <v>0.81388273958941404</v>
      </c>
      <c r="AR473">
        <f>DC473*'Value Calculations'!$D$13</f>
        <v>5.9846255571719968</v>
      </c>
      <c r="AT473">
        <f>DF473*'Value Calculations'!$D$3</f>
        <v>6.5237668580166064</v>
      </c>
      <c r="AU473">
        <f>DG473*'Value Calculations'!$D$4</f>
        <v>10.745219233473447</v>
      </c>
      <c r="AV473">
        <f>DH473*'Value Calculations'!$D$5</f>
        <v>13.001567147593155</v>
      </c>
      <c r="AW473">
        <f>DI473*'Value Calculations'!$D$6</f>
        <v>0.62532465959681427</v>
      </c>
      <c r="AX473">
        <f>DJ473*'Value Calculations'!$D$7</f>
        <v>6.0640565167669038</v>
      </c>
      <c r="AY473">
        <f>DK473*'Value Calculations'!$D$8</f>
        <v>3.45078976111391</v>
      </c>
      <c r="AZ473">
        <f>DL473*'Value Calculations'!$D$9</f>
        <v>2.0152401174002676</v>
      </c>
      <c r="BA473">
        <f>DM473*'Value Calculations'!$D$10</f>
        <v>6.2103800592954803</v>
      </c>
      <c r="BB473">
        <f>DN473*'Value Calculations'!$D$11</f>
        <v>0</v>
      </c>
      <c r="BC473">
        <f>DO473*'Value Calculations'!$D$12</f>
        <v>2.441648218768242</v>
      </c>
      <c r="BD473">
        <f>DP473*'Value Calculations'!$D$13</f>
        <v>11.969251114343994</v>
      </c>
      <c r="BF473">
        <f>DS473*'Value Calculations'!$D$3</f>
        <v>0</v>
      </c>
      <c r="BG473">
        <f>DT473*'Value Calculations'!$D$4</f>
        <v>0</v>
      </c>
      <c r="BH473">
        <f>DU473*'Value Calculations'!$D$5</f>
        <v>0</v>
      </c>
      <c r="BI473">
        <f>DV473*'Value Calculations'!$D$6</f>
        <v>0</v>
      </c>
      <c r="BJ473">
        <f>DW473*'Value Calculations'!$D$7</f>
        <v>0</v>
      </c>
      <c r="BK473">
        <f>DX473*'Value Calculations'!$D$8</f>
        <v>0</v>
      </c>
      <c r="BL473">
        <f>DY473*'Value Calculations'!$D$9</f>
        <v>0</v>
      </c>
      <c r="BM473">
        <f>DZ473*'Value Calculations'!$D$10</f>
        <v>0</v>
      </c>
      <c r="BN473">
        <f>EA473*'Value Calculations'!$D$11</f>
        <v>0</v>
      </c>
      <c r="BO473">
        <f>EB473*'Value Calculations'!$D$12</f>
        <v>0</v>
      </c>
      <c r="BP473">
        <f>EC473*'Value Calculations'!$D$13</f>
        <v>0</v>
      </c>
      <c r="BR473">
        <f>IFERROR(VLOOKUP($B473,'Raw Stats'!$CM$3:$DC$884,3,FALSE),0)</f>
        <v>57</v>
      </c>
      <c r="BS473">
        <f>IFERROR(VLOOKUP($B473,'Raw Stats'!$CM$3:$DC$884,4,FALSE),0)</f>
        <v>8</v>
      </c>
      <c r="BT473">
        <f>IFERROR(VLOOKUP($B473,'Raw Stats'!$CM$3:$DC$884,5,FALSE),0)</f>
        <v>4</v>
      </c>
      <c r="BU473">
        <f>IFERROR(VLOOKUP($B473,'Raw Stats'!$CM$3:$DC$884,6,FALSE),0)</f>
        <v>12</v>
      </c>
      <c r="BV473">
        <f>IFERROR(VLOOKUP($B473,'Raw Stats'!$CM$3:$DC$884,7,FALSE),0)</f>
        <v>-7</v>
      </c>
      <c r="BW473">
        <f>IFERROR(VLOOKUP($B473,'Raw Stats'!$CM$3:$DC$884,8,FALSE),0)</f>
        <v>18</v>
      </c>
      <c r="BX473">
        <f>IFERROR(VLOOKUP($B473,'Raw Stats'!$CM$3:$DC$884,9,FALSE),0)</f>
        <v>19</v>
      </c>
      <c r="BY473">
        <f>IFERROR(VLOOKUP($B473,'Raw Stats'!$CM$3:$DC$884,10,FALSE),0)</f>
        <v>9</v>
      </c>
      <c r="BZ473">
        <f>IFERROR(VLOOKUP($B473,'Raw Stats'!$CM$3:$DC$884,11,FALSE)+VLOOKUP($B473,'Raw Stats'!$CM$3:$DC$884,12,FALSE),0)</f>
        <v>0</v>
      </c>
      <c r="CA473">
        <f>IFERROR(VLOOKUP($B473,'Raw Stats'!$CM$3:$DC$884,13,FALSE)+VLOOKUP($B473,'Raw Stats'!$CM$3:$DC$884,14,FALSE),0)</f>
        <v>0</v>
      </c>
      <c r="CB473">
        <f>IFERROR(VLOOKUP($B473,'Raw Stats'!$CM$3:$DC$884,15,FALSE),0)</f>
        <v>3</v>
      </c>
      <c r="CC473">
        <f>IFERROR(VLOOKUP($B473,'Raw Stats'!$CM$3:$DC$884,16,FALSE),0)</f>
        <v>69</v>
      </c>
      <c r="CE473">
        <f>IFERROR(VLOOKUP($B473,'Raw Stats'!$BU$3:$CJ$528,3,FALSE),0)</f>
        <v>69</v>
      </c>
      <c r="CF473">
        <f>IFERROR(VLOOKUP($B473,'Raw Stats'!$BU$3:$CJ$528,4,FALSE),0)</f>
        <v>13</v>
      </c>
      <c r="CG473">
        <f>IFERROR(VLOOKUP($B473,'Raw Stats'!$BU$3:$CJ$5288,5,FALSE),0)</f>
        <v>12</v>
      </c>
      <c r="CH473">
        <f>IFERROR(VLOOKUP($B473,'Raw Stats'!$BU$3:$CJ$528,6,FALSE),0)</f>
        <v>25</v>
      </c>
      <c r="CI473">
        <f>IFERROR(VLOOKUP($B473,'Raw Stats'!$BU$3:$CJ$528,7,FALSE),0)</f>
        <v>1</v>
      </c>
      <c r="CJ473">
        <f>IFERROR(VLOOKUP($B473,'Raw Stats'!$BU$3:$CJ$528,8,FALSE),0)</f>
        <v>30</v>
      </c>
      <c r="CK473">
        <f>IFERROR(VLOOKUP($B473,'Raw Stats'!$BU$3:$CJ$528,9,FALSE),0)</f>
        <v>23</v>
      </c>
      <c r="CL473">
        <f>IFERROR(VLOOKUP($B473,'Raw Stats'!$BU$3:$CJ$528,10,FALSE),0)</f>
        <v>11</v>
      </c>
      <c r="CM473">
        <f>IFERROR(VLOOKUP($B473,'Raw Stats'!$BU$3:$CJ$528,11,FALSE)+VLOOKUP($B473,'Raw Stats'!$BU$3:$CJ$528,12,FALSE),0)</f>
        <v>6</v>
      </c>
      <c r="CN473">
        <f>IFERROR(VLOOKUP($B473,'Raw Stats'!$BU$3:$CJ$528,13,FALSE)+VLOOKUP($B473,'Raw Stats'!$BU$3:$CJ$528,14,FALSE),0)</f>
        <v>0</v>
      </c>
      <c r="CO473">
        <f>IFERROR(VLOOKUP($B473,'Raw Stats'!$BU$3:$CJ$528,15,FALSE),0)</f>
        <v>1</v>
      </c>
      <c r="CP473">
        <f>IFERROR(VLOOKUP($B473,'Raw Stats'!$BU$3:$CJ$528,16,FALSE),0)</f>
        <v>118</v>
      </c>
      <c r="CR473">
        <f>IFERROR(VLOOKUP($B473,'Raw Stats'!$BC$3:$BR$528,3,FALSE),0)</f>
        <v>34</v>
      </c>
      <c r="CS473">
        <f>IFERROR(VLOOKUP($B473,'Raw Stats'!$BC$3:$BR$528,4,FALSE),0)</f>
        <v>6</v>
      </c>
      <c r="CT473">
        <f>IFERROR(VLOOKUP($B473,'Raw Stats'!$BC$3:$BR$5288,5,FALSE),0)</f>
        <v>10</v>
      </c>
      <c r="CU473">
        <f>IFERROR(VLOOKUP($B473,'Raw Stats'!$BC$3:$BR$52888,6,FALSE),0)</f>
        <v>16</v>
      </c>
      <c r="CV473">
        <f>IFERROR(VLOOKUP($B473,'Raw Stats'!$BC$3:$BR$5288,7,FALSE),0)</f>
        <v>-13</v>
      </c>
      <c r="CW473">
        <f>IFERROR(VLOOKUP($B473,'Raw Stats'!$BC$3:$BR$5288,8,FALSE),0)</f>
        <v>10</v>
      </c>
      <c r="CX473">
        <f>IFERROR(VLOOKUP($B473,'Raw Stats'!$BC$3:$BR$5288,9,FALSE),0)</f>
        <v>15</v>
      </c>
      <c r="CY473">
        <f>IFERROR(VLOOKUP($B473,'Raw Stats'!$BC$3:$BR$5288,10,FALSE),0)</f>
        <v>6</v>
      </c>
      <c r="CZ473">
        <f>IFERROR(VLOOKUP($B473,'Raw Stats'!$BC$3:$BR$5288,11,FALSE)+VLOOKUP($B473,'Raw Stats'!$BC$3:$BR$5288,12,FALSE),0)</f>
        <v>6</v>
      </c>
      <c r="DA473">
        <f>IFERROR(VLOOKUP($B473,'Raw Stats'!$BC$3:$BR$5288,13,FALSE)+VLOOKUP($B473,'Raw Stats'!$BC$3:$BR$5288,14,FALSE),0)</f>
        <v>0</v>
      </c>
      <c r="DB473">
        <f>IFERROR(VLOOKUP($B473,'Raw Stats'!$BC$3:$BR$5288,15,FALSE),0)</f>
        <v>1</v>
      </c>
      <c r="DC473">
        <f>IFERROR(VLOOKUP($B473,'Raw Stats'!$BC$3:$BR$5288,16,FALSE),0)</f>
        <v>87</v>
      </c>
      <c r="DE473">
        <f>IFERROR(VLOOKUP($B473,'Raw Stats'!$AK$3:$AZ$528,3,FALSE),0)</f>
        <v>70</v>
      </c>
      <c r="DF473">
        <f>IFERROR(VLOOKUP($B473,'Raw Stats'!$AK$3:$AZ$528,4,FALSE),0)</f>
        <v>16</v>
      </c>
      <c r="DG473">
        <f>IFERROR(VLOOKUP($B473,'Raw Stats'!$AK$3:$AZ$528,5,FALSE),0)</f>
        <v>33</v>
      </c>
      <c r="DH473">
        <f>IFERROR(VLOOKUP($B473,'Raw Stats'!$AK$3:$AZ$528,6,FALSE),0)</f>
        <v>49</v>
      </c>
      <c r="DI473">
        <f>IFERROR(VLOOKUP($B473,'Raw Stats'!$AK$3:$AZ$528,7,FALSE),0)</f>
        <v>5</v>
      </c>
      <c r="DJ473">
        <f>IFERROR(VLOOKUP($B473,'Raw Stats'!$AK$3:$AZ$528,8,FALSE),0)</f>
        <v>69</v>
      </c>
      <c r="DK473">
        <f>IFERROR(VLOOKUP($B473,'Raw Stats'!$AK$3:$AZ$528,9,FALSE),0)</f>
        <v>48</v>
      </c>
      <c r="DL473">
        <f>IFERROR(VLOOKUP($B473,'Raw Stats'!$AK$3:$AZ$528,10,FALSE),0)</f>
        <v>16</v>
      </c>
      <c r="DM473">
        <f>IFERROR(VLOOKUP($B473,'Raw Stats'!$AK$3:$AZ$528,11,FALSE)+VLOOKUP($B473,'Raw Stats'!$AK$3:$AZ$528,12,FALSE),0)</f>
        <v>17</v>
      </c>
      <c r="DN473">
        <f>IFERROR(VLOOKUP($B473,'Raw Stats'!$AK$3:$AZ$528,13,FALSE)+VLOOKUP($B473,'Raw Stats'!$AK$3:$AZ$528,14,FALSE),0)</f>
        <v>0</v>
      </c>
      <c r="DO473">
        <f>IFERROR(VLOOKUP($B473,'Raw Stats'!$AK$3:$AZ$528,15,FALSE),0)</f>
        <v>3</v>
      </c>
      <c r="DP473">
        <f>IFERROR(VLOOKUP($B473,'Raw Stats'!$AK$3:$AZ$528,16,FALSE),0)</f>
        <v>174</v>
      </c>
      <c r="DR473">
        <f>IFERROR(VLOOKUP($B473,'Raw Stats'!$S$3:$AH$528,3,FALSE),0)</f>
        <v>0</v>
      </c>
      <c r="DS473">
        <f>IFERROR(VLOOKUP($B473,'Raw Stats'!$S$3:$AH$528,4,FALSE),0)</f>
        <v>0</v>
      </c>
      <c r="DT473">
        <f>IFERROR(VLOOKUP($B473,'Raw Stats'!$S$3:$AH$528,5,FALSE),0)</f>
        <v>0</v>
      </c>
      <c r="DU473">
        <f>IFERROR(VLOOKUP($B473,'Raw Stats'!$S$3:$AH$528,6,FALSE),0)</f>
        <v>0</v>
      </c>
      <c r="DV473">
        <f>IFERROR(VLOOKUP($B473,'Raw Stats'!$S$3:$AH$528,7,FALSE),0)</f>
        <v>0</v>
      </c>
      <c r="DW473">
        <f>IFERROR(VLOOKUP($B473,'Raw Stats'!$S$3:$AH$528,8,FALSE),0)</f>
        <v>0</v>
      </c>
      <c r="DX473">
        <f>IFERROR(VLOOKUP($B473,'Raw Stats'!$S$3:$AH$528,9,FALSE),0)</f>
        <v>0</v>
      </c>
      <c r="DY473">
        <f>IFERROR(VLOOKUP($B473,'Raw Stats'!$S$3:$AH$528,10,FALSE),0)</f>
        <v>0</v>
      </c>
      <c r="DZ473">
        <f>IFERROR(VLOOKUP($B473,'Raw Stats'!$S$3:$AH$528,11,FALSE)+VLOOKUP($B473,'Raw Stats'!$S$3:$AH$528,12,FALSE),0)</f>
        <v>0</v>
      </c>
      <c r="EA473">
        <f>IFERROR(VLOOKUP($B473,'Raw Stats'!$S$3:$AH$528,13,FALSE)+VLOOKUP($B473,'Raw Stats'!$S$3:$AH$528,14,FALSE),0)</f>
        <v>0</v>
      </c>
      <c r="EB473">
        <f>IFERROR(VLOOKUP($B473,'Raw Stats'!$S$3:$AH$528,15,FALSE),0)</f>
        <v>0</v>
      </c>
      <c r="EC473">
        <f>IFERROR(VLOOKUP($B473,'Raw Stats'!$S$3:$AH$528,16,FALSE),0)</f>
        <v>0</v>
      </c>
    </row>
    <row r="474" spans="1:133" x14ac:dyDescent="0.2">
      <c r="A474">
        <f>IFERROR(VLOOKUP(B474,Sheet2!$W$1:$X$300,2,FALSE),301)</f>
        <v>301</v>
      </c>
      <c r="B474" t="s">
        <v>314</v>
      </c>
      <c r="C474">
        <f t="shared" si="35"/>
        <v>0.30869129169260406</v>
      </c>
      <c r="D474">
        <f t="shared" si="36"/>
        <v>0.56002003197833472</v>
      </c>
      <c r="E474">
        <f t="shared" si="37"/>
        <v>0.6909842071319503</v>
      </c>
      <c r="F474">
        <f t="shared" si="38"/>
        <v>0.57788842685311059</v>
      </c>
      <c r="G474">
        <f t="shared" si="39"/>
        <v>0.63250520804368193</v>
      </c>
      <c r="J474">
        <f>BS474*'Value Calculations'!$D$3</f>
        <v>1.2232062858781136</v>
      </c>
      <c r="K474">
        <f>BT474*'Value Calculations'!$D$4</f>
        <v>1.9536762242678996</v>
      </c>
      <c r="L474">
        <f>BU474*'Value Calculations'!$D$5</f>
        <v>2.3880429454762941</v>
      </c>
      <c r="M474">
        <f>BV474*'Value Calculations'!$D$6</f>
        <v>-0.37519479575808856</v>
      </c>
      <c r="N474">
        <f>BW474*'Value Calculations'!$D$7</f>
        <v>0.70307901643674242</v>
      </c>
      <c r="O474">
        <f>BX474*'Value Calculations'!$D$8</f>
        <v>6.2545564420189619</v>
      </c>
      <c r="P474">
        <f>BY474*'Value Calculations'!$D$9</f>
        <v>4.4083377568130855</v>
      </c>
      <c r="Q474">
        <f>BZ474*'Value Calculations'!$D$10</f>
        <v>0</v>
      </c>
      <c r="R474">
        <f>CA474*'Value Calculations'!$D$11</f>
        <v>0.9907141480249374</v>
      </c>
      <c r="S474">
        <f>CB474*'Value Calculations'!$D$12</f>
        <v>0</v>
      </c>
      <c r="T474">
        <f>CC474*'Value Calculations'!$D$13</f>
        <v>5.296737562094755</v>
      </c>
      <c r="V474">
        <f>CF474*'Value Calculations'!$D$3</f>
        <v>4.4850897148864171</v>
      </c>
      <c r="W474">
        <f>CG474*'Value Calculations'!$D$4</f>
        <v>4.5585778566250994</v>
      </c>
      <c r="X474">
        <f>CH474*'Value Calculations'!$D$5</f>
        <v>6.6334526263230389</v>
      </c>
      <c r="Y474">
        <f>CI474*'Value Calculations'!$D$6</f>
        <v>-0.87545452343553998</v>
      </c>
      <c r="Z474">
        <f>CJ474*'Value Calculations'!$D$7</f>
        <v>3.0759706969107481</v>
      </c>
      <c r="AA474">
        <f>CK474*'Value Calculations'!$D$8</f>
        <v>8.5550829494282361</v>
      </c>
      <c r="AB474">
        <f>CL474*'Value Calculations'!$D$9</f>
        <v>5.4159578155132193</v>
      </c>
      <c r="AC474">
        <f>CM474*'Value Calculations'!$D$10</f>
        <v>0.73063294815240942</v>
      </c>
      <c r="AD474">
        <f>CN474*'Value Calculations'!$D$11</f>
        <v>0</v>
      </c>
      <c r="AE474">
        <f>CO474*'Value Calculations'!$D$12</f>
        <v>0.81388273958941404</v>
      </c>
      <c r="AF474">
        <f>CP474*'Value Calculations'!$D$13</f>
        <v>8.0482895424037189</v>
      </c>
      <c r="AH474">
        <f>CS474*'Value Calculations'!$D$3</f>
        <v>3.6696188576343411</v>
      </c>
      <c r="AI474">
        <f>CT474*'Value Calculations'!$D$4</f>
        <v>3.2561270404464993</v>
      </c>
      <c r="AJ474">
        <f>CU474*'Value Calculations'!$D$5</f>
        <v>5.0414239960055092</v>
      </c>
      <c r="AK474">
        <f>CV474*'Value Calculations'!$D$6</f>
        <v>-0.75038959151617712</v>
      </c>
      <c r="AL474">
        <f>CW474*'Value Calculations'!$D$7</f>
        <v>0.70307901643674242</v>
      </c>
      <c r="AM474">
        <f>CX474*'Value Calculations'!$D$8</f>
        <v>5.2480760950274048</v>
      </c>
      <c r="AN474">
        <f>CY474*'Value Calculations'!$D$9</f>
        <v>2.5190501467503346</v>
      </c>
      <c r="AO474">
        <f>CZ474*'Value Calculations'!$D$10</f>
        <v>2.1918988444572283</v>
      </c>
      <c r="AP474">
        <f>DA474*'Value Calculations'!$D$11</f>
        <v>0</v>
      </c>
      <c r="AQ474">
        <f>DB474*'Value Calculations'!$D$12</f>
        <v>0.81388273958941404</v>
      </c>
      <c r="AR474">
        <f>DC474*'Value Calculations'!$D$13</f>
        <v>6.3285695547106169</v>
      </c>
      <c r="AT474">
        <f>DF474*'Value Calculations'!$D$3</f>
        <v>4.4850897148864171</v>
      </c>
      <c r="AU474">
        <f>DG474*'Value Calculations'!$D$4</f>
        <v>5.2098032647143988</v>
      </c>
      <c r="AV474">
        <f>DH474*'Value Calculations'!$D$5</f>
        <v>7.1641288364288815</v>
      </c>
      <c r="AW474">
        <f>DI474*'Value Calculations'!$D$6</f>
        <v>0.62532465959681427</v>
      </c>
      <c r="AX474">
        <f>DJ474*'Value Calculations'!$D$7</f>
        <v>0.87884877054592803</v>
      </c>
      <c r="AY474">
        <f>DK474*'Value Calculations'!$D$8</f>
        <v>2.7318752275485121</v>
      </c>
      <c r="AZ474">
        <f>DL474*'Value Calculations'!$D$9</f>
        <v>2.8969076687628847</v>
      </c>
      <c r="BA474">
        <f>DM474*'Value Calculations'!$D$10</f>
        <v>1.4612658963048188</v>
      </c>
      <c r="BB474">
        <f>DN474*'Value Calculations'!$D$11</f>
        <v>0</v>
      </c>
      <c r="BC474">
        <f>DO474*'Value Calculations'!$D$12</f>
        <v>0.81388273958941404</v>
      </c>
      <c r="BD474">
        <f>DP474*'Value Calculations'!$D$13</f>
        <v>6.6725135522492369</v>
      </c>
      <c r="BF474">
        <f>DS474*'Value Calculations'!$D$3</f>
        <v>3.6696188576343411</v>
      </c>
      <c r="BG474">
        <f>DT474*'Value Calculations'!$D$4</f>
        <v>4.8841905606697491</v>
      </c>
      <c r="BH474">
        <f>DU474*'Value Calculations'!$D$5</f>
        <v>6.3681145212701171</v>
      </c>
      <c r="BI474">
        <f>DV474*'Value Calculations'!$D$6</f>
        <v>1.2506493191936285</v>
      </c>
      <c r="BJ474">
        <f>DW474*'Value Calculations'!$D$7</f>
        <v>0.52730926232755682</v>
      </c>
      <c r="BK474">
        <f>DX474*'Value Calculations'!$D$8</f>
        <v>3.6664641211835294</v>
      </c>
      <c r="BL474">
        <f>DY474*'Value Calculations'!$D$9</f>
        <v>1.6373825953877175</v>
      </c>
      <c r="BM474">
        <f>DZ474*'Value Calculations'!$D$10</f>
        <v>0</v>
      </c>
      <c r="BN474">
        <f>EA474*'Value Calculations'!$D$11</f>
        <v>0.9907141480249374</v>
      </c>
      <c r="BO474">
        <f>EB474*'Value Calculations'!$D$12</f>
        <v>1.6277654791788281</v>
      </c>
      <c r="BP474">
        <f>EC474*'Value Calculations'!$D$13</f>
        <v>7.6355567453573752</v>
      </c>
      <c r="BR474">
        <f>IFERROR(VLOOKUP($B474,'Raw Stats'!$CM$3:$DC$884,3,FALSE),0)</f>
        <v>74</v>
      </c>
      <c r="BS474">
        <f>IFERROR(VLOOKUP($B474,'Raw Stats'!$CM$3:$DC$884,4,FALSE),0)</f>
        <v>3</v>
      </c>
      <c r="BT474">
        <f>IFERROR(VLOOKUP($B474,'Raw Stats'!$CM$3:$DC$884,5,FALSE),0)</f>
        <v>6</v>
      </c>
      <c r="BU474">
        <f>IFERROR(VLOOKUP($B474,'Raw Stats'!$CM$3:$DC$884,6,FALSE),0)</f>
        <v>9</v>
      </c>
      <c r="BV474">
        <f>IFERROR(VLOOKUP($B474,'Raw Stats'!$CM$3:$DC$884,7,FALSE),0)</f>
        <v>-3</v>
      </c>
      <c r="BW474">
        <f>IFERROR(VLOOKUP($B474,'Raw Stats'!$CM$3:$DC$884,8,FALSE),0)</f>
        <v>8</v>
      </c>
      <c r="BX474">
        <f>IFERROR(VLOOKUP($B474,'Raw Stats'!$CM$3:$DC$884,9,FALSE),0)</f>
        <v>87</v>
      </c>
      <c r="BY474">
        <f>IFERROR(VLOOKUP($B474,'Raw Stats'!$CM$3:$DC$884,10,FALSE),0)</f>
        <v>35</v>
      </c>
      <c r="BZ474">
        <f>IFERROR(VLOOKUP($B474,'Raw Stats'!$CM$3:$DC$884,11,FALSE)+VLOOKUP($B474,'Raw Stats'!$CM$3:$DC$884,12,FALSE),0)</f>
        <v>0</v>
      </c>
      <c r="CA474">
        <f>IFERROR(VLOOKUP($B474,'Raw Stats'!$CM$3:$DC$884,13,FALSE)+VLOOKUP($B474,'Raw Stats'!$CM$3:$DC$884,14,FALSE),0)</f>
        <v>1</v>
      </c>
      <c r="CB474">
        <f>IFERROR(VLOOKUP($B474,'Raw Stats'!$CM$3:$DC$884,15,FALSE),0)</f>
        <v>0</v>
      </c>
      <c r="CC474">
        <f>IFERROR(VLOOKUP($B474,'Raw Stats'!$CM$3:$DC$884,16,FALSE),0)</f>
        <v>77</v>
      </c>
      <c r="CE474">
        <f>IFERROR(VLOOKUP($B474,'Raw Stats'!$BU$3:$CJ$528,3,FALSE),0)</f>
        <v>74</v>
      </c>
      <c r="CF474">
        <f>IFERROR(VLOOKUP($B474,'Raw Stats'!$BU$3:$CJ$528,4,FALSE),0)</f>
        <v>11</v>
      </c>
      <c r="CG474">
        <f>IFERROR(VLOOKUP($B474,'Raw Stats'!$BU$3:$CJ$5288,5,FALSE),0)</f>
        <v>14</v>
      </c>
      <c r="CH474">
        <f>IFERROR(VLOOKUP($B474,'Raw Stats'!$BU$3:$CJ$528,6,FALSE),0)</f>
        <v>25</v>
      </c>
      <c r="CI474">
        <f>IFERROR(VLOOKUP($B474,'Raw Stats'!$BU$3:$CJ$528,7,FALSE),0)</f>
        <v>-7</v>
      </c>
      <c r="CJ474">
        <f>IFERROR(VLOOKUP($B474,'Raw Stats'!$BU$3:$CJ$528,8,FALSE),0)</f>
        <v>35</v>
      </c>
      <c r="CK474">
        <f>IFERROR(VLOOKUP($B474,'Raw Stats'!$BU$3:$CJ$528,9,FALSE),0)</f>
        <v>119</v>
      </c>
      <c r="CL474">
        <f>IFERROR(VLOOKUP($B474,'Raw Stats'!$BU$3:$CJ$528,10,FALSE),0)</f>
        <v>43</v>
      </c>
      <c r="CM474">
        <f>IFERROR(VLOOKUP($B474,'Raw Stats'!$BU$3:$CJ$528,11,FALSE)+VLOOKUP($B474,'Raw Stats'!$BU$3:$CJ$528,12,FALSE),0)</f>
        <v>2</v>
      </c>
      <c r="CN474">
        <f>IFERROR(VLOOKUP($B474,'Raw Stats'!$BU$3:$CJ$528,13,FALSE)+VLOOKUP($B474,'Raw Stats'!$BU$3:$CJ$528,14,FALSE),0)</f>
        <v>0</v>
      </c>
      <c r="CO474">
        <f>IFERROR(VLOOKUP($B474,'Raw Stats'!$BU$3:$CJ$528,15,FALSE),0)</f>
        <v>1</v>
      </c>
      <c r="CP474">
        <f>IFERROR(VLOOKUP($B474,'Raw Stats'!$BU$3:$CJ$528,16,FALSE),0)</f>
        <v>117</v>
      </c>
      <c r="CR474">
        <f>IFERROR(VLOOKUP($B474,'Raw Stats'!$BC$3:$BR$528,3,FALSE),0)</f>
        <v>42</v>
      </c>
      <c r="CS474">
        <f>IFERROR(VLOOKUP($B474,'Raw Stats'!$BC$3:$BR$528,4,FALSE),0)</f>
        <v>9</v>
      </c>
      <c r="CT474">
        <f>IFERROR(VLOOKUP($B474,'Raw Stats'!$BC$3:$BR$5288,5,FALSE),0)</f>
        <v>10</v>
      </c>
      <c r="CU474">
        <f>IFERROR(VLOOKUP($B474,'Raw Stats'!$BC$3:$BR$52888,6,FALSE),0)</f>
        <v>19</v>
      </c>
      <c r="CV474">
        <f>IFERROR(VLOOKUP($B474,'Raw Stats'!$BC$3:$BR$5288,7,FALSE),0)</f>
        <v>-6</v>
      </c>
      <c r="CW474">
        <f>IFERROR(VLOOKUP($B474,'Raw Stats'!$BC$3:$BR$5288,8,FALSE),0)</f>
        <v>8</v>
      </c>
      <c r="CX474">
        <f>IFERROR(VLOOKUP($B474,'Raw Stats'!$BC$3:$BR$5288,9,FALSE),0)</f>
        <v>73</v>
      </c>
      <c r="CY474">
        <f>IFERROR(VLOOKUP($B474,'Raw Stats'!$BC$3:$BR$5288,10,FALSE),0)</f>
        <v>20</v>
      </c>
      <c r="CZ474">
        <f>IFERROR(VLOOKUP($B474,'Raw Stats'!$BC$3:$BR$5288,11,FALSE)+VLOOKUP($B474,'Raw Stats'!$BC$3:$BR$5288,12,FALSE),0)</f>
        <v>6</v>
      </c>
      <c r="DA474">
        <f>IFERROR(VLOOKUP($B474,'Raw Stats'!$BC$3:$BR$5288,13,FALSE)+VLOOKUP($B474,'Raw Stats'!$BC$3:$BR$5288,14,FALSE),0)</f>
        <v>0</v>
      </c>
      <c r="DB474">
        <f>IFERROR(VLOOKUP($B474,'Raw Stats'!$BC$3:$BR$5288,15,FALSE),0)</f>
        <v>1</v>
      </c>
      <c r="DC474">
        <f>IFERROR(VLOOKUP($B474,'Raw Stats'!$BC$3:$BR$5288,16,FALSE),0)</f>
        <v>92</v>
      </c>
      <c r="DE474">
        <f>IFERROR(VLOOKUP($B474,'Raw Stats'!$AK$3:$AZ$528,3,FALSE),0)</f>
        <v>57</v>
      </c>
      <c r="DF474">
        <f>IFERROR(VLOOKUP($B474,'Raw Stats'!$AK$3:$AZ$528,4,FALSE),0)</f>
        <v>11</v>
      </c>
      <c r="DG474">
        <f>IFERROR(VLOOKUP($B474,'Raw Stats'!$AK$3:$AZ$528,5,FALSE),0)</f>
        <v>16</v>
      </c>
      <c r="DH474">
        <f>IFERROR(VLOOKUP($B474,'Raw Stats'!$AK$3:$AZ$528,6,FALSE),0)</f>
        <v>27</v>
      </c>
      <c r="DI474">
        <f>IFERROR(VLOOKUP($B474,'Raw Stats'!$AK$3:$AZ$528,7,FALSE),0)</f>
        <v>5</v>
      </c>
      <c r="DJ474">
        <f>IFERROR(VLOOKUP($B474,'Raw Stats'!$AK$3:$AZ$528,8,FALSE),0)</f>
        <v>10</v>
      </c>
      <c r="DK474">
        <f>IFERROR(VLOOKUP($B474,'Raw Stats'!$AK$3:$AZ$528,9,FALSE),0)</f>
        <v>38</v>
      </c>
      <c r="DL474">
        <f>IFERROR(VLOOKUP($B474,'Raw Stats'!$AK$3:$AZ$528,10,FALSE),0)</f>
        <v>23</v>
      </c>
      <c r="DM474">
        <f>IFERROR(VLOOKUP($B474,'Raw Stats'!$AK$3:$AZ$528,11,FALSE)+VLOOKUP($B474,'Raw Stats'!$AK$3:$AZ$528,12,FALSE),0)</f>
        <v>4</v>
      </c>
      <c r="DN474">
        <f>IFERROR(VLOOKUP($B474,'Raw Stats'!$AK$3:$AZ$528,13,FALSE)+VLOOKUP($B474,'Raw Stats'!$AK$3:$AZ$528,14,FALSE),0)</f>
        <v>0</v>
      </c>
      <c r="DO474">
        <f>IFERROR(VLOOKUP($B474,'Raw Stats'!$AK$3:$AZ$528,15,FALSE),0)</f>
        <v>1</v>
      </c>
      <c r="DP474">
        <f>IFERROR(VLOOKUP($B474,'Raw Stats'!$AK$3:$AZ$528,16,FALSE),0)</f>
        <v>97</v>
      </c>
      <c r="DR474">
        <f>IFERROR(VLOOKUP($B474,'Raw Stats'!$S$3:$AH$528,3,FALSE),0)</f>
        <v>51</v>
      </c>
      <c r="DS474">
        <f>IFERROR(VLOOKUP($B474,'Raw Stats'!$S$3:$AH$528,4,FALSE),0)</f>
        <v>9</v>
      </c>
      <c r="DT474">
        <f>IFERROR(VLOOKUP($B474,'Raw Stats'!$S$3:$AH$528,5,FALSE),0)</f>
        <v>15</v>
      </c>
      <c r="DU474">
        <f>IFERROR(VLOOKUP($B474,'Raw Stats'!$S$3:$AH$528,6,FALSE),0)</f>
        <v>24</v>
      </c>
      <c r="DV474">
        <f>IFERROR(VLOOKUP($B474,'Raw Stats'!$S$3:$AH$528,7,FALSE),0)</f>
        <v>10</v>
      </c>
      <c r="DW474">
        <f>IFERROR(VLOOKUP($B474,'Raw Stats'!$S$3:$AH$528,8,FALSE),0)</f>
        <v>6</v>
      </c>
      <c r="DX474">
        <f>IFERROR(VLOOKUP($B474,'Raw Stats'!$S$3:$AH$528,9,FALSE),0)</f>
        <v>51</v>
      </c>
      <c r="DY474">
        <f>IFERROR(VLOOKUP($B474,'Raw Stats'!$S$3:$AH$528,10,FALSE),0)</f>
        <v>13</v>
      </c>
      <c r="DZ474">
        <f>IFERROR(VLOOKUP($B474,'Raw Stats'!$S$3:$AH$528,11,FALSE)+VLOOKUP($B474,'Raw Stats'!$S$3:$AH$528,12,FALSE),0)</f>
        <v>0</v>
      </c>
      <c r="EA474">
        <f>IFERROR(VLOOKUP($B474,'Raw Stats'!$S$3:$AH$528,13,FALSE)+VLOOKUP($B474,'Raw Stats'!$S$3:$AH$528,14,FALSE),0)</f>
        <v>1</v>
      </c>
      <c r="EB474">
        <f>IFERROR(VLOOKUP($B474,'Raw Stats'!$S$3:$AH$528,15,FALSE),0)</f>
        <v>2</v>
      </c>
      <c r="EC474">
        <f>IFERROR(VLOOKUP($B474,'Raw Stats'!$S$3:$AH$528,16,FALSE),0)</f>
        <v>111</v>
      </c>
    </row>
    <row r="475" spans="1:133" x14ac:dyDescent="0.2">
      <c r="A475">
        <f>IFERROR(VLOOKUP(B475,Sheet2!$W$1:$X$300,2,FALSE),301)</f>
        <v>301</v>
      </c>
      <c r="B475" t="s">
        <v>253</v>
      </c>
      <c r="C475">
        <f t="shared" si="35"/>
        <v>0.30732205944819024</v>
      </c>
      <c r="D475">
        <f t="shared" si="36"/>
        <v>0.6707509217196137</v>
      </c>
      <c r="E475">
        <f t="shared" si="37"/>
        <v>0.62354016669708867</v>
      </c>
      <c r="F475">
        <f t="shared" si="38"/>
        <v>0.71750549518604967</v>
      </c>
      <c r="G475">
        <f t="shared" si="39"/>
        <v>0</v>
      </c>
      <c r="J475">
        <f>BS475*'Value Calculations'!$D$3</f>
        <v>0.8154708572520758</v>
      </c>
      <c r="K475">
        <f>BT475*'Value Calculations'!$D$4</f>
        <v>0.32561270404464993</v>
      </c>
      <c r="L475">
        <f>BU475*'Value Calculations'!$D$5</f>
        <v>0.79601431515876464</v>
      </c>
      <c r="M475">
        <f>BV475*'Value Calculations'!$D$6</f>
        <v>-1.0005194553549028</v>
      </c>
      <c r="N475">
        <f>BW475*'Value Calculations'!$D$7</f>
        <v>1.5819277869826704</v>
      </c>
      <c r="O475">
        <f>BX475*'Value Calculations'!$D$8</f>
        <v>4.6010530148185467</v>
      </c>
      <c r="P475">
        <f>BY475*'Value Calculations'!$D$9</f>
        <v>1.6373825953877175</v>
      </c>
      <c r="Q475">
        <f>BZ475*'Value Calculations'!$D$10</f>
        <v>0</v>
      </c>
      <c r="R475">
        <f>CA475*'Value Calculations'!$D$11</f>
        <v>0</v>
      </c>
      <c r="S475">
        <f>CB475*'Value Calculations'!$D$12</f>
        <v>0</v>
      </c>
      <c r="T475">
        <f>CC475*'Value Calculations'!$D$13</f>
        <v>2.6139743812935157</v>
      </c>
      <c r="V475">
        <f>CF475*'Value Calculations'!$D$3</f>
        <v>5.300560572138493</v>
      </c>
      <c r="W475">
        <f>CG475*'Value Calculations'!$D$4</f>
        <v>2.9305143364018491</v>
      </c>
      <c r="X475">
        <f>CH475*'Value Calculations'!$D$5</f>
        <v>5.8374383111642736</v>
      </c>
      <c r="Y475">
        <f>CI475*'Value Calculations'!$D$6</f>
        <v>-1.1255843872742657</v>
      </c>
      <c r="Z475">
        <f>CJ475*'Value Calculations'!$D$7</f>
        <v>9.7552213530598006</v>
      </c>
      <c r="AA475">
        <f>CK475*'Value Calculations'!$D$8</f>
        <v>12.581004337394464</v>
      </c>
      <c r="AB475">
        <f>CL475*'Value Calculations'!$D$9</f>
        <v>3.5266702054504684</v>
      </c>
      <c r="AC475">
        <f>CM475*'Value Calculations'!$D$10</f>
        <v>0.36531647407620471</v>
      </c>
      <c r="AD475">
        <f>CN475*'Value Calculations'!$D$11</f>
        <v>1.9814282960498748</v>
      </c>
      <c r="AE475">
        <f>CO475*'Value Calculations'!$D$12</f>
        <v>3.2555309583576562</v>
      </c>
      <c r="AF475">
        <f>CP475*'Value Calculations'!$D$13</f>
        <v>10.59347512418951</v>
      </c>
      <c r="AH475">
        <f>CS475*'Value Calculations'!$D$3</f>
        <v>1.6309417145041516</v>
      </c>
      <c r="AI475">
        <f>CT475*'Value Calculations'!$D$4</f>
        <v>3.5817397444911494</v>
      </c>
      <c r="AJ475">
        <f>CU475*'Value Calculations'!$D$5</f>
        <v>3.980071575793823</v>
      </c>
      <c r="AK475">
        <f>CV475*'Value Calculations'!$D$6</f>
        <v>-1.1255843872742657</v>
      </c>
      <c r="AL475">
        <f>CW475*'Value Calculations'!$D$7</f>
        <v>4.9215531150571969</v>
      </c>
      <c r="AM475">
        <f>CX475*'Value Calculations'!$D$8</f>
        <v>6.9734709755843598</v>
      </c>
      <c r="AN475">
        <f>CY475*'Value Calculations'!$D$9</f>
        <v>2.770955161425368</v>
      </c>
      <c r="AO475">
        <f>CZ475*'Value Calculations'!$D$10</f>
        <v>0.73063294815240942</v>
      </c>
      <c r="AP475">
        <f>DA475*'Value Calculations'!$D$11</f>
        <v>0</v>
      </c>
      <c r="AQ475">
        <f>DB475*'Value Calculations'!$D$12</f>
        <v>0</v>
      </c>
      <c r="AR475">
        <f>DC475*'Value Calculations'!$D$13</f>
        <v>6.4661471537260651</v>
      </c>
      <c r="AT475">
        <f>DF475*'Value Calculations'!$D$3</f>
        <v>5.7082960007645305</v>
      </c>
      <c r="AU475">
        <f>DG475*'Value Calculations'!$D$4</f>
        <v>3.9073524485357991</v>
      </c>
      <c r="AV475">
        <f>DH475*'Value Calculations'!$D$5</f>
        <v>6.8987907313759607</v>
      </c>
      <c r="AW475">
        <f>DI475*'Value Calculations'!$D$6</f>
        <v>0.50025972767745142</v>
      </c>
      <c r="AX475">
        <f>DJ475*'Value Calculations'!$D$7</f>
        <v>8.6127179513500955</v>
      </c>
      <c r="AY475">
        <f>DK475*'Value Calculations'!$D$8</f>
        <v>12.077764163898685</v>
      </c>
      <c r="AZ475">
        <f>DL475*'Value Calculations'!$D$9</f>
        <v>5.4159578155132193</v>
      </c>
      <c r="BA475">
        <f>DM475*'Value Calculations'!$D$10</f>
        <v>0.36531647407620471</v>
      </c>
      <c r="BB475">
        <f>DN475*'Value Calculations'!$D$11</f>
        <v>2.9721424440748123</v>
      </c>
      <c r="BC475">
        <f>DO475*'Value Calculations'!$D$12</f>
        <v>2.441648218768242</v>
      </c>
      <c r="BD475">
        <f>DP475*'Value Calculations'!$D$13</f>
        <v>9.2176991340350298</v>
      </c>
      <c r="BF475">
        <f>DS475*'Value Calculations'!$D$3</f>
        <v>0</v>
      </c>
      <c r="BG475">
        <f>DT475*'Value Calculations'!$D$4</f>
        <v>0</v>
      </c>
      <c r="BH475">
        <f>DU475*'Value Calculations'!$D$5</f>
        <v>0</v>
      </c>
      <c r="BI475">
        <f>DV475*'Value Calculations'!$D$6</f>
        <v>0</v>
      </c>
      <c r="BJ475">
        <f>DW475*'Value Calculations'!$D$7</f>
        <v>0</v>
      </c>
      <c r="BK475">
        <f>DX475*'Value Calculations'!$D$8</f>
        <v>0</v>
      </c>
      <c r="BL475">
        <f>DY475*'Value Calculations'!$D$9</f>
        <v>0</v>
      </c>
      <c r="BM475">
        <f>DZ475*'Value Calculations'!$D$10</f>
        <v>0</v>
      </c>
      <c r="BN475">
        <f>EA475*'Value Calculations'!$D$11</f>
        <v>0</v>
      </c>
      <c r="BO475">
        <f>EB475*'Value Calculations'!$D$12</f>
        <v>0</v>
      </c>
      <c r="BP475">
        <f>EC475*'Value Calculations'!$D$13</f>
        <v>0</v>
      </c>
      <c r="BR475">
        <f>IFERROR(VLOOKUP($B475,'Raw Stats'!$CM$3:$DC$884,3,FALSE),0)</f>
        <v>37</v>
      </c>
      <c r="BS475">
        <f>IFERROR(VLOOKUP($B475,'Raw Stats'!$CM$3:$DC$884,4,FALSE),0)</f>
        <v>2</v>
      </c>
      <c r="BT475">
        <f>IFERROR(VLOOKUP($B475,'Raw Stats'!$CM$3:$DC$884,5,FALSE),0)</f>
        <v>1</v>
      </c>
      <c r="BU475">
        <f>IFERROR(VLOOKUP($B475,'Raw Stats'!$CM$3:$DC$884,6,FALSE),0)</f>
        <v>3</v>
      </c>
      <c r="BV475">
        <f>IFERROR(VLOOKUP($B475,'Raw Stats'!$CM$3:$DC$884,7,FALSE),0)</f>
        <v>-8</v>
      </c>
      <c r="BW475">
        <f>IFERROR(VLOOKUP($B475,'Raw Stats'!$CM$3:$DC$884,8,FALSE),0)</f>
        <v>18</v>
      </c>
      <c r="BX475">
        <f>IFERROR(VLOOKUP($B475,'Raw Stats'!$CM$3:$DC$884,9,FALSE),0)</f>
        <v>64</v>
      </c>
      <c r="BY475">
        <f>IFERROR(VLOOKUP($B475,'Raw Stats'!$CM$3:$DC$884,10,FALSE),0)</f>
        <v>13</v>
      </c>
      <c r="BZ475">
        <f>IFERROR(VLOOKUP($B475,'Raw Stats'!$CM$3:$DC$884,11,FALSE)+VLOOKUP($B475,'Raw Stats'!$CM$3:$DC$884,12,FALSE),0)</f>
        <v>0</v>
      </c>
      <c r="CA475">
        <f>IFERROR(VLOOKUP($B475,'Raw Stats'!$CM$3:$DC$884,13,FALSE)+VLOOKUP($B475,'Raw Stats'!$CM$3:$DC$884,14,FALSE),0)</f>
        <v>0</v>
      </c>
      <c r="CB475">
        <f>IFERROR(VLOOKUP($B475,'Raw Stats'!$CM$3:$DC$884,15,FALSE),0)</f>
        <v>0</v>
      </c>
      <c r="CC475">
        <f>IFERROR(VLOOKUP($B475,'Raw Stats'!$CM$3:$DC$884,16,FALSE),0)</f>
        <v>38</v>
      </c>
      <c r="CE475">
        <f>IFERROR(VLOOKUP($B475,'Raw Stats'!$BU$3:$CJ$528,3,FALSE),0)</f>
        <v>82</v>
      </c>
      <c r="CF475">
        <f>IFERROR(VLOOKUP($B475,'Raw Stats'!$BU$3:$CJ$528,4,FALSE),0)</f>
        <v>13</v>
      </c>
      <c r="CG475">
        <f>IFERROR(VLOOKUP($B475,'Raw Stats'!$BU$3:$CJ$5288,5,FALSE),0)</f>
        <v>9</v>
      </c>
      <c r="CH475">
        <f>IFERROR(VLOOKUP($B475,'Raw Stats'!$BU$3:$CJ$528,6,FALSE),0)</f>
        <v>22</v>
      </c>
      <c r="CI475">
        <f>IFERROR(VLOOKUP($B475,'Raw Stats'!$BU$3:$CJ$528,7,FALSE),0)</f>
        <v>-9</v>
      </c>
      <c r="CJ475">
        <f>IFERROR(VLOOKUP($B475,'Raw Stats'!$BU$3:$CJ$528,8,FALSE),0)</f>
        <v>111</v>
      </c>
      <c r="CK475">
        <f>IFERROR(VLOOKUP($B475,'Raw Stats'!$BU$3:$CJ$528,9,FALSE),0)</f>
        <v>175</v>
      </c>
      <c r="CL475">
        <f>IFERROR(VLOOKUP($B475,'Raw Stats'!$BU$3:$CJ$528,10,FALSE),0)</f>
        <v>28</v>
      </c>
      <c r="CM475">
        <f>IFERROR(VLOOKUP($B475,'Raw Stats'!$BU$3:$CJ$528,11,FALSE)+VLOOKUP($B475,'Raw Stats'!$BU$3:$CJ$528,12,FALSE),0)</f>
        <v>1</v>
      </c>
      <c r="CN475">
        <f>IFERROR(VLOOKUP($B475,'Raw Stats'!$BU$3:$CJ$528,13,FALSE)+VLOOKUP($B475,'Raw Stats'!$BU$3:$CJ$528,14,FALSE),0)</f>
        <v>2</v>
      </c>
      <c r="CO475">
        <f>IFERROR(VLOOKUP($B475,'Raw Stats'!$BU$3:$CJ$528,15,FALSE),0)</f>
        <v>4</v>
      </c>
      <c r="CP475">
        <f>IFERROR(VLOOKUP($B475,'Raw Stats'!$BU$3:$CJ$528,16,FALSE),0)</f>
        <v>154</v>
      </c>
      <c r="CR475">
        <f>IFERROR(VLOOKUP($B475,'Raw Stats'!$BC$3:$BR$528,3,FALSE),0)</f>
        <v>48</v>
      </c>
      <c r="CS475">
        <f>IFERROR(VLOOKUP($B475,'Raw Stats'!$BC$3:$BR$528,4,FALSE),0)</f>
        <v>4</v>
      </c>
      <c r="CT475">
        <f>IFERROR(VLOOKUP($B475,'Raw Stats'!$BC$3:$BR$5288,5,FALSE),0)</f>
        <v>11</v>
      </c>
      <c r="CU475">
        <f>IFERROR(VLOOKUP($B475,'Raw Stats'!$BC$3:$BR$52888,6,FALSE),0)</f>
        <v>15</v>
      </c>
      <c r="CV475">
        <f>IFERROR(VLOOKUP($B475,'Raw Stats'!$BC$3:$BR$5288,7,FALSE),0)</f>
        <v>-9</v>
      </c>
      <c r="CW475">
        <f>IFERROR(VLOOKUP($B475,'Raw Stats'!$BC$3:$BR$5288,8,FALSE),0)</f>
        <v>56</v>
      </c>
      <c r="CX475">
        <f>IFERROR(VLOOKUP($B475,'Raw Stats'!$BC$3:$BR$5288,9,FALSE),0)</f>
        <v>97</v>
      </c>
      <c r="CY475">
        <f>IFERROR(VLOOKUP($B475,'Raw Stats'!$BC$3:$BR$5288,10,FALSE),0)</f>
        <v>22</v>
      </c>
      <c r="CZ475">
        <f>IFERROR(VLOOKUP($B475,'Raw Stats'!$BC$3:$BR$5288,11,FALSE)+VLOOKUP($B475,'Raw Stats'!$BC$3:$BR$5288,12,FALSE),0)</f>
        <v>2</v>
      </c>
      <c r="DA475">
        <f>IFERROR(VLOOKUP($B475,'Raw Stats'!$BC$3:$BR$5288,13,FALSE)+VLOOKUP($B475,'Raw Stats'!$BC$3:$BR$5288,14,FALSE),0)</f>
        <v>0</v>
      </c>
      <c r="DB475">
        <f>IFERROR(VLOOKUP($B475,'Raw Stats'!$BC$3:$BR$5288,15,FALSE),0)</f>
        <v>0</v>
      </c>
      <c r="DC475">
        <f>IFERROR(VLOOKUP($B475,'Raw Stats'!$BC$3:$BR$5288,16,FALSE),0)</f>
        <v>94</v>
      </c>
      <c r="DE475">
        <f>IFERROR(VLOOKUP($B475,'Raw Stats'!$AK$3:$AZ$528,3,FALSE),0)</f>
        <v>81</v>
      </c>
      <c r="DF475">
        <f>IFERROR(VLOOKUP($B475,'Raw Stats'!$AK$3:$AZ$528,4,FALSE),0)</f>
        <v>14</v>
      </c>
      <c r="DG475">
        <f>IFERROR(VLOOKUP($B475,'Raw Stats'!$AK$3:$AZ$528,5,FALSE),0)</f>
        <v>12</v>
      </c>
      <c r="DH475">
        <f>IFERROR(VLOOKUP($B475,'Raw Stats'!$AK$3:$AZ$528,6,FALSE),0)</f>
        <v>26</v>
      </c>
      <c r="DI475">
        <f>IFERROR(VLOOKUP($B475,'Raw Stats'!$AK$3:$AZ$528,7,FALSE),0)</f>
        <v>4</v>
      </c>
      <c r="DJ475">
        <f>IFERROR(VLOOKUP($B475,'Raw Stats'!$AK$3:$AZ$528,8,FALSE),0)</f>
        <v>98</v>
      </c>
      <c r="DK475">
        <f>IFERROR(VLOOKUP($B475,'Raw Stats'!$AK$3:$AZ$528,9,FALSE),0)</f>
        <v>168</v>
      </c>
      <c r="DL475">
        <f>IFERROR(VLOOKUP($B475,'Raw Stats'!$AK$3:$AZ$528,10,FALSE),0)</f>
        <v>43</v>
      </c>
      <c r="DM475">
        <f>IFERROR(VLOOKUP($B475,'Raw Stats'!$AK$3:$AZ$528,11,FALSE)+VLOOKUP($B475,'Raw Stats'!$AK$3:$AZ$528,12,FALSE),0)</f>
        <v>1</v>
      </c>
      <c r="DN475">
        <f>IFERROR(VLOOKUP($B475,'Raw Stats'!$AK$3:$AZ$528,13,FALSE)+VLOOKUP($B475,'Raw Stats'!$AK$3:$AZ$528,14,FALSE),0)</f>
        <v>3</v>
      </c>
      <c r="DO475">
        <f>IFERROR(VLOOKUP($B475,'Raw Stats'!$AK$3:$AZ$528,15,FALSE),0)</f>
        <v>3</v>
      </c>
      <c r="DP475">
        <f>IFERROR(VLOOKUP($B475,'Raw Stats'!$AK$3:$AZ$528,16,FALSE),0)</f>
        <v>134</v>
      </c>
      <c r="DR475">
        <f>IFERROR(VLOOKUP($B475,'Raw Stats'!$S$3:$AH$528,3,FALSE),0)</f>
        <v>0</v>
      </c>
      <c r="DS475">
        <f>IFERROR(VLOOKUP($B475,'Raw Stats'!$S$3:$AH$528,4,FALSE),0)</f>
        <v>0</v>
      </c>
      <c r="DT475">
        <f>IFERROR(VLOOKUP($B475,'Raw Stats'!$S$3:$AH$528,5,FALSE),0)</f>
        <v>0</v>
      </c>
      <c r="DU475">
        <f>IFERROR(VLOOKUP($B475,'Raw Stats'!$S$3:$AH$528,6,FALSE),0)</f>
        <v>0</v>
      </c>
      <c r="DV475">
        <f>IFERROR(VLOOKUP($B475,'Raw Stats'!$S$3:$AH$528,7,FALSE),0)</f>
        <v>0</v>
      </c>
      <c r="DW475">
        <f>IFERROR(VLOOKUP($B475,'Raw Stats'!$S$3:$AH$528,8,FALSE),0)</f>
        <v>0</v>
      </c>
      <c r="DX475">
        <f>IFERROR(VLOOKUP($B475,'Raw Stats'!$S$3:$AH$528,9,FALSE),0)</f>
        <v>0</v>
      </c>
      <c r="DY475">
        <f>IFERROR(VLOOKUP($B475,'Raw Stats'!$S$3:$AH$528,10,FALSE),0)</f>
        <v>0</v>
      </c>
      <c r="DZ475">
        <f>IFERROR(VLOOKUP($B475,'Raw Stats'!$S$3:$AH$528,11,FALSE)+VLOOKUP($B475,'Raw Stats'!$S$3:$AH$528,12,FALSE),0)</f>
        <v>0</v>
      </c>
      <c r="EA475">
        <f>IFERROR(VLOOKUP($B475,'Raw Stats'!$S$3:$AH$528,13,FALSE)+VLOOKUP($B475,'Raw Stats'!$S$3:$AH$528,14,FALSE),0)</f>
        <v>0</v>
      </c>
      <c r="EB475">
        <f>IFERROR(VLOOKUP($B475,'Raw Stats'!$S$3:$AH$528,15,FALSE),0)</f>
        <v>0</v>
      </c>
      <c r="EC475">
        <f>IFERROR(VLOOKUP($B475,'Raw Stats'!$S$3:$AH$528,16,FALSE),0)</f>
        <v>0</v>
      </c>
    </row>
    <row r="476" spans="1:133" x14ac:dyDescent="0.2">
      <c r="A476">
        <f>IFERROR(VLOOKUP(B476,Sheet2!$W$1:$X$300,2,FALSE),301)</f>
        <v>301</v>
      </c>
      <c r="B476" t="s">
        <v>165</v>
      </c>
      <c r="C476">
        <f t="shared" si="35"/>
        <v>0.30423904079937875</v>
      </c>
      <c r="D476">
        <f t="shared" si="36"/>
        <v>0</v>
      </c>
      <c r="E476">
        <f t="shared" si="37"/>
        <v>0.51953180512639574</v>
      </c>
      <c r="F476">
        <f t="shared" si="38"/>
        <v>0</v>
      </c>
      <c r="G476">
        <f t="shared" si="39"/>
        <v>0</v>
      </c>
      <c r="J476">
        <f>BS476*'Value Calculations'!$D$3</f>
        <v>0.4077354286260379</v>
      </c>
      <c r="K476">
        <f>BT476*'Value Calculations'!$D$4</f>
        <v>0.65122540808929985</v>
      </c>
      <c r="L476">
        <f>BU476*'Value Calculations'!$D$5</f>
        <v>0.79601431515876464</v>
      </c>
      <c r="M476">
        <f>BV476*'Value Calculations'!$D$6</f>
        <v>-0.62532465959681427</v>
      </c>
      <c r="N476">
        <f>BW476*'Value Calculations'!$D$7</f>
        <v>0</v>
      </c>
      <c r="O476">
        <f>BX476*'Value Calculations'!$D$8</f>
        <v>0.71891453356539792</v>
      </c>
      <c r="P476">
        <f>BY476*'Value Calculations'!$D$9</f>
        <v>0.50381002935006691</v>
      </c>
      <c r="Q476">
        <f>BZ476*'Value Calculations'!$D$10</f>
        <v>0</v>
      </c>
      <c r="R476">
        <f>CA476*'Value Calculations'!$D$11</f>
        <v>0</v>
      </c>
      <c r="S476">
        <f>CB476*'Value Calculations'!$D$12</f>
        <v>0</v>
      </c>
      <c r="T476">
        <f>CC476*'Value Calculations'!$D$13</f>
        <v>0.89425439360041326</v>
      </c>
      <c r="V476">
        <f>CF476*'Value Calculations'!$D$3</f>
        <v>0</v>
      </c>
      <c r="W476">
        <f>CG476*'Value Calculations'!$D$4</f>
        <v>0.65122540808929985</v>
      </c>
      <c r="X476">
        <f>CH476*'Value Calculations'!$D$5</f>
        <v>0</v>
      </c>
      <c r="Y476">
        <f>CI476*'Value Calculations'!$D$6</f>
        <v>0</v>
      </c>
      <c r="Z476">
        <f>CJ476*'Value Calculations'!$D$7</f>
        <v>0</v>
      </c>
      <c r="AA476">
        <f>CK476*'Value Calculations'!$D$8</f>
        <v>0</v>
      </c>
      <c r="AB476">
        <f>CL476*'Value Calculations'!$D$9</f>
        <v>0</v>
      </c>
      <c r="AC476">
        <f>CM476*'Value Calculations'!$D$10</f>
        <v>0</v>
      </c>
      <c r="AD476">
        <f>CN476*'Value Calculations'!$D$11</f>
        <v>0</v>
      </c>
      <c r="AE476">
        <f>CO476*'Value Calculations'!$D$12</f>
        <v>0</v>
      </c>
      <c r="AF476">
        <f>CP476*'Value Calculations'!$D$13</f>
        <v>0</v>
      </c>
      <c r="AH476">
        <f>CS476*'Value Calculations'!$D$3</f>
        <v>1.2232062858781136</v>
      </c>
      <c r="AI476">
        <f>CT476*'Value Calculations'!$D$4</f>
        <v>3.2561270404464993</v>
      </c>
      <c r="AJ476">
        <f>CU476*'Value Calculations'!$D$5</f>
        <v>3.4493953656879803</v>
      </c>
      <c r="AK476">
        <f>CV476*'Value Calculations'!$D$6</f>
        <v>-1.2506493191936285</v>
      </c>
      <c r="AL476">
        <f>CW476*'Value Calculations'!$D$7</f>
        <v>1.2303882787642992</v>
      </c>
      <c r="AM476">
        <f>CX476*'Value Calculations'!$D$8</f>
        <v>2.6599837741919723</v>
      </c>
      <c r="AN476">
        <f>CY476*'Value Calculations'!$D$9</f>
        <v>2.2671451320753011</v>
      </c>
      <c r="AO476">
        <f>CZ476*'Value Calculations'!$D$10</f>
        <v>1.0959494222286141</v>
      </c>
      <c r="AP476">
        <f>DA476*'Value Calculations'!$D$11</f>
        <v>0.9907141480249374</v>
      </c>
      <c r="AQ476">
        <f>DB476*'Value Calculations'!$D$12</f>
        <v>0.81388273958941404</v>
      </c>
      <c r="AR476">
        <f>DC476*'Value Calculations'!$D$13</f>
        <v>6.6037247527415133</v>
      </c>
      <c r="AT476">
        <f>DF476*'Value Calculations'!$D$3</f>
        <v>0</v>
      </c>
      <c r="AU476">
        <f>DG476*'Value Calculations'!$D$4</f>
        <v>0</v>
      </c>
      <c r="AV476">
        <f>DH476*'Value Calculations'!$D$5</f>
        <v>0</v>
      </c>
      <c r="AW476">
        <f>DI476*'Value Calculations'!$D$6</f>
        <v>0</v>
      </c>
      <c r="AX476">
        <f>DJ476*'Value Calculations'!$D$7</f>
        <v>0</v>
      </c>
      <c r="AY476">
        <f>DK476*'Value Calculations'!$D$8</f>
        <v>0</v>
      </c>
      <c r="AZ476">
        <f>DL476*'Value Calculations'!$D$9</f>
        <v>0</v>
      </c>
      <c r="BA476">
        <f>DM476*'Value Calculations'!$D$10</f>
        <v>0</v>
      </c>
      <c r="BB476">
        <f>DN476*'Value Calculations'!$D$11</f>
        <v>0</v>
      </c>
      <c r="BC476">
        <f>DO476*'Value Calculations'!$D$12</f>
        <v>0</v>
      </c>
      <c r="BD476">
        <f>DP476*'Value Calculations'!$D$13</f>
        <v>0</v>
      </c>
      <c r="BF476">
        <f>DS476*'Value Calculations'!$D$3</f>
        <v>0</v>
      </c>
      <c r="BG476">
        <f>DT476*'Value Calculations'!$D$4</f>
        <v>0</v>
      </c>
      <c r="BH476">
        <f>DU476*'Value Calculations'!$D$5</f>
        <v>0</v>
      </c>
      <c r="BI476">
        <f>DV476*'Value Calculations'!$D$6</f>
        <v>0</v>
      </c>
      <c r="BJ476">
        <f>DW476*'Value Calculations'!$D$7</f>
        <v>0</v>
      </c>
      <c r="BK476">
        <f>DX476*'Value Calculations'!$D$8</f>
        <v>0</v>
      </c>
      <c r="BL476">
        <f>DY476*'Value Calculations'!$D$9</f>
        <v>0</v>
      </c>
      <c r="BM476">
        <f>DZ476*'Value Calculations'!$D$10</f>
        <v>0</v>
      </c>
      <c r="BN476">
        <f>EA476*'Value Calculations'!$D$11</f>
        <v>0</v>
      </c>
      <c r="BO476">
        <f>EB476*'Value Calculations'!$D$12</f>
        <v>0</v>
      </c>
      <c r="BP476">
        <f>EC476*'Value Calculations'!$D$13</f>
        <v>0</v>
      </c>
      <c r="BR476">
        <f>IFERROR(VLOOKUP($B476,'Raw Stats'!$CM$3:$DC$884,3,FALSE),0)</f>
        <v>11</v>
      </c>
      <c r="BS476">
        <f>IFERROR(VLOOKUP($B476,'Raw Stats'!$CM$3:$DC$884,4,FALSE),0)</f>
        <v>1</v>
      </c>
      <c r="BT476">
        <f>IFERROR(VLOOKUP($B476,'Raw Stats'!$CM$3:$DC$884,5,FALSE),0)</f>
        <v>2</v>
      </c>
      <c r="BU476">
        <f>IFERROR(VLOOKUP($B476,'Raw Stats'!$CM$3:$DC$884,6,FALSE),0)</f>
        <v>3</v>
      </c>
      <c r="BV476">
        <f>IFERROR(VLOOKUP($B476,'Raw Stats'!$CM$3:$DC$884,7,FALSE),0)</f>
        <v>-5</v>
      </c>
      <c r="BW476">
        <f>IFERROR(VLOOKUP($B476,'Raw Stats'!$CM$3:$DC$884,8,FALSE),0)</f>
        <v>0</v>
      </c>
      <c r="BX476">
        <f>IFERROR(VLOOKUP($B476,'Raw Stats'!$CM$3:$DC$884,9,FALSE),0)</f>
        <v>10</v>
      </c>
      <c r="BY476">
        <f>IFERROR(VLOOKUP($B476,'Raw Stats'!$CM$3:$DC$884,10,FALSE),0)</f>
        <v>4</v>
      </c>
      <c r="BZ476">
        <f>IFERROR(VLOOKUP($B476,'Raw Stats'!$CM$3:$DC$884,11,FALSE)+VLOOKUP($B476,'Raw Stats'!$CM$3:$DC$884,12,FALSE),0)</f>
        <v>0</v>
      </c>
      <c r="CA476">
        <f>IFERROR(VLOOKUP($B476,'Raw Stats'!$CM$3:$DC$884,13,FALSE)+VLOOKUP($B476,'Raw Stats'!$CM$3:$DC$884,14,FALSE),0)</f>
        <v>0</v>
      </c>
      <c r="CB476">
        <f>IFERROR(VLOOKUP($B476,'Raw Stats'!$CM$3:$DC$884,15,FALSE),0)</f>
        <v>0</v>
      </c>
      <c r="CC476">
        <f>IFERROR(VLOOKUP($B476,'Raw Stats'!$CM$3:$DC$884,16,FALSE),0)</f>
        <v>13</v>
      </c>
      <c r="CE476">
        <f>IFERROR(VLOOKUP($B476,'Raw Stats'!$BU$3:$CJ$528,3,FALSE),0)</f>
        <v>0</v>
      </c>
      <c r="CF476">
        <f>IFERROR(VLOOKUP($B476,'Raw Stats'!$BU$3:$CJ$528,4,FALSE),0)</f>
        <v>0</v>
      </c>
      <c r="CG476">
        <f>IFERROR(VLOOKUP($B476,'Raw Stats'!$BU$3:$CJ$5288,5,FALSE),0)</f>
        <v>2</v>
      </c>
      <c r="CH476">
        <f>IFERROR(VLOOKUP($B476,'Raw Stats'!$BU$3:$CJ$528,6,FALSE),0)</f>
        <v>0</v>
      </c>
      <c r="CI476">
        <f>IFERROR(VLOOKUP($B476,'Raw Stats'!$BU$3:$CJ$528,7,FALSE),0)</f>
        <v>0</v>
      </c>
      <c r="CJ476">
        <f>IFERROR(VLOOKUP($B476,'Raw Stats'!$BU$3:$CJ$528,8,FALSE),0)</f>
        <v>0</v>
      </c>
      <c r="CK476">
        <f>IFERROR(VLOOKUP($B476,'Raw Stats'!$BU$3:$CJ$528,9,FALSE),0)</f>
        <v>0</v>
      </c>
      <c r="CL476">
        <f>IFERROR(VLOOKUP($B476,'Raw Stats'!$BU$3:$CJ$528,10,FALSE),0)</f>
        <v>0</v>
      </c>
      <c r="CM476">
        <f>IFERROR(VLOOKUP($B476,'Raw Stats'!$BU$3:$CJ$528,11,FALSE)+VLOOKUP($B476,'Raw Stats'!$BU$3:$CJ$528,12,FALSE),0)</f>
        <v>0</v>
      </c>
      <c r="CN476">
        <f>IFERROR(VLOOKUP($B476,'Raw Stats'!$BU$3:$CJ$528,13,FALSE)+VLOOKUP($B476,'Raw Stats'!$BU$3:$CJ$528,14,FALSE),0)</f>
        <v>0</v>
      </c>
      <c r="CO476">
        <f>IFERROR(VLOOKUP($B476,'Raw Stats'!$BU$3:$CJ$528,15,FALSE),0)</f>
        <v>0</v>
      </c>
      <c r="CP476">
        <f>IFERROR(VLOOKUP($B476,'Raw Stats'!$BU$3:$CJ$528,16,FALSE),0)</f>
        <v>0</v>
      </c>
      <c r="CR476">
        <f>IFERROR(VLOOKUP($B476,'Raw Stats'!$BC$3:$BR$528,3,FALSE),0)</f>
        <v>43</v>
      </c>
      <c r="CS476">
        <f>IFERROR(VLOOKUP($B476,'Raw Stats'!$BC$3:$BR$528,4,FALSE),0)</f>
        <v>3</v>
      </c>
      <c r="CT476">
        <f>IFERROR(VLOOKUP($B476,'Raw Stats'!$BC$3:$BR$5288,5,FALSE),0)</f>
        <v>10</v>
      </c>
      <c r="CU476">
        <f>IFERROR(VLOOKUP($B476,'Raw Stats'!$BC$3:$BR$52888,6,FALSE),0)</f>
        <v>13</v>
      </c>
      <c r="CV476">
        <f>IFERROR(VLOOKUP($B476,'Raw Stats'!$BC$3:$BR$5288,7,FALSE),0)</f>
        <v>-10</v>
      </c>
      <c r="CW476">
        <f>IFERROR(VLOOKUP($B476,'Raw Stats'!$BC$3:$BR$5288,8,FALSE),0)</f>
        <v>14</v>
      </c>
      <c r="CX476">
        <f>IFERROR(VLOOKUP($B476,'Raw Stats'!$BC$3:$BR$5288,9,FALSE),0)</f>
        <v>37</v>
      </c>
      <c r="CY476">
        <f>IFERROR(VLOOKUP($B476,'Raw Stats'!$BC$3:$BR$5288,10,FALSE),0)</f>
        <v>18</v>
      </c>
      <c r="CZ476">
        <f>IFERROR(VLOOKUP($B476,'Raw Stats'!$BC$3:$BR$5288,11,FALSE)+VLOOKUP($B476,'Raw Stats'!$BC$3:$BR$5288,12,FALSE),0)</f>
        <v>3</v>
      </c>
      <c r="DA476">
        <f>IFERROR(VLOOKUP($B476,'Raw Stats'!$BC$3:$BR$5288,13,FALSE)+VLOOKUP($B476,'Raw Stats'!$BC$3:$BR$5288,14,FALSE),0)</f>
        <v>1</v>
      </c>
      <c r="DB476">
        <f>IFERROR(VLOOKUP($B476,'Raw Stats'!$BC$3:$BR$5288,15,FALSE),0)</f>
        <v>1</v>
      </c>
      <c r="DC476">
        <f>IFERROR(VLOOKUP($B476,'Raw Stats'!$BC$3:$BR$5288,16,FALSE),0)</f>
        <v>96</v>
      </c>
      <c r="DE476">
        <f>IFERROR(VLOOKUP($B476,'Raw Stats'!$AK$3:$AZ$528,3,FALSE),0)</f>
        <v>0</v>
      </c>
      <c r="DF476">
        <f>IFERROR(VLOOKUP($B476,'Raw Stats'!$AK$3:$AZ$528,4,FALSE),0)</f>
        <v>0</v>
      </c>
      <c r="DG476">
        <f>IFERROR(VLOOKUP($B476,'Raw Stats'!$AK$3:$AZ$528,5,FALSE),0)</f>
        <v>0</v>
      </c>
      <c r="DH476">
        <f>IFERROR(VLOOKUP($B476,'Raw Stats'!$AK$3:$AZ$528,6,FALSE),0)</f>
        <v>0</v>
      </c>
      <c r="DI476">
        <f>IFERROR(VLOOKUP($B476,'Raw Stats'!$AK$3:$AZ$528,7,FALSE),0)</f>
        <v>0</v>
      </c>
      <c r="DJ476">
        <f>IFERROR(VLOOKUP($B476,'Raw Stats'!$AK$3:$AZ$528,8,FALSE),0)</f>
        <v>0</v>
      </c>
      <c r="DK476">
        <f>IFERROR(VLOOKUP($B476,'Raw Stats'!$AK$3:$AZ$528,9,FALSE),0)</f>
        <v>0</v>
      </c>
      <c r="DL476">
        <f>IFERROR(VLOOKUP($B476,'Raw Stats'!$AK$3:$AZ$528,10,FALSE),0)</f>
        <v>0</v>
      </c>
      <c r="DM476">
        <f>IFERROR(VLOOKUP($B476,'Raw Stats'!$AK$3:$AZ$528,11,FALSE)+VLOOKUP($B476,'Raw Stats'!$AK$3:$AZ$528,12,FALSE),0)</f>
        <v>0</v>
      </c>
      <c r="DN476">
        <f>IFERROR(VLOOKUP($B476,'Raw Stats'!$AK$3:$AZ$528,13,FALSE)+VLOOKUP($B476,'Raw Stats'!$AK$3:$AZ$528,14,FALSE),0)</f>
        <v>0</v>
      </c>
      <c r="DO476">
        <f>IFERROR(VLOOKUP($B476,'Raw Stats'!$AK$3:$AZ$528,15,FALSE),0)</f>
        <v>0</v>
      </c>
      <c r="DP476">
        <f>IFERROR(VLOOKUP($B476,'Raw Stats'!$AK$3:$AZ$528,16,FALSE),0)</f>
        <v>0</v>
      </c>
      <c r="DR476">
        <f>IFERROR(VLOOKUP($B476,'Raw Stats'!$S$3:$AH$528,3,FALSE),0)</f>
        <v>0</v>
      </c>
      <c r="DS476">
        <f>IFERROR(VLOOKUP($B476,'Raw Stats'!$S$3:$AH$528,4,FALSE),0)</f>
        <v>0</v>
      </c>
      <c r="DT476">
        <f>IFERROR(VLOOKUP($B476,'Raw Stats'!$S$3:$AH$528,5,FALSE),0)</f>
        <v>0</v>
      </c>
      <c r="DU476">
        <f>IFERROR(VLOOKUP($B476,'Raw Stats'!$S$3:$AH$528,6,FALSE),0)</f>
        <v>0</v>
      </c>
      <c r="DV476">
        <f>IFERROR(VLOOKUP($B476,'Raw Stats'!$S$3:$AH$528,7,FALSE),0)</f>
        <v>0</v>
      </c>
      <c r="DW476">
        <f>IFERROR(VLOOKUP($B476,'Raw Stats'!$S$3:$AH$528,8,FALSE),0)</f>
        <v>0</v>
      </c>
      <c r="DX476">
        <f>IFERROR(VLOOKUP($B476,'Raw Stats'!$S$3:$AH$528,9,FALSE),0)</f>
        <v>0</v>
      </c>
      <c r="DY476">
        <f>IFERROR(VLOOKUP($B476,'Raw Stats'!$S$3:$AH$528,10,FALSE),0)</f>
        <v>0</v>
      </c>
      <c r="DZ476">
        <f>IFERROR(VLOOKUP($B476,'Raw Stats'!$S$3:$AH$528,11,FALSE)+VLOOKUP($B476,'Raw Stats'!$S$3:$AH$528,12,FALSE),0)</f>
        <v>0</v>
      </c>
      <c r="EA476">
        <f>IFERROR(VLOOKUP($B476,'Raw Stats'!$S$3:$AH$528,13,FALSE)+VLOOKUP($B476,'Raw Stats'!$S$3:$AH$528,14,FALSE),0)</f>
        <v>0</v>
      </c>
      <c r="EB476">
        <f>IFERROR(VLOOKUP($B476,'Raw Stats'!$S$3:$AH$528,15,FALSE),0)</f>
        <v>0</v>
      </c>
      <c r="EC476">
        <f>IFERROR(VLOOKUP($B476,'Raw Stats'!$S$3:$AH$528,16,FALSE),0)</f>
        <v>0</v>
      </c>
    </row>
    <row r="477" spans="1:133" x14ac:dyDescent="0.2">
      <c r="A477">
        <f>IFERROR(VLOOKUP(B477,Sheet2!$W$1:$X$300,2,FALSE),301)</f>
        <v>301</v>
      </c>
      <c r="B477" t="s">
        <v>402</v>
      </c>
      <c r="C477">
        <f t="shared" si="35"/>
        <v>0.29650623517540242</v>
      </c>
      <c r="D477">
        <f t="shared" si="36"/>
        <v>0.40924623514466302</v>
      </c>
      <c r="E477">
        <f t="shared" si="37"/>
        <v>0</v>
      </c>
      <c r="F477">
        <f t="shared" si="38"/>
        <v>0.32888240885891773</v>
      </c>
      <c r="G477">
        <f t="shared" si="39"/>
        <v>0.67424824548805606</v>
      </c>
      <c r="J477">
        <f>BS477*'Value Calculations'!$D$3</f>
        <v>0.4077354286260379</v>
      </c>
      <c r="K477">
        <f>BT477*'Value Calculations'!$D$4</f>
        <v>0.97683811213394978</v>
      </c>
      <c r="L477">
        <f>BU477*'Value Calculations'!$D$5</f>
        <v>1.0613524202116862</v>
      </c>
      <c r="M477">
        <f>BV477*'Value Calculations'!$D$6</f>
        <v>-0.75038959151617712</v>
      </c>
      <c r="N477">
        <f>BW477*'Value Calculations'!$D$7</f>
        <v>1.0546185246551136</v>
      </c>
      <c r="O477">
        <f>BX477*'Value Calculations'!$D$8</f>
        <v>2.6599837741919723</v>
      </c>
      <c r="P477">
        <f>BY477*'Value Calculations'!$D$9</f>
        <v>7.8090554549260371</v>
      </c>
      <c r="Q477">
        <f>BZ477*'Value Calculations'!$D$10</f>
        <v>0</v>
      </c>
      <c r="R477">
        <f>CA477*'Value Calculations'!$D$11</f>
        <v>0</v>
      </c>
      <c r="S477">
        <f>CB477*'Value Calculations'!$D$12</f>
        <v>0.81388273958941404</v>
      </c>
      <c r="T477">
        <f>CC477*'Value Calculations'!$D$13</f>
        <v>3.1642847773553084</v>
      </c>
      <c r="V477">
        <f>CF477*'Value Calculations'!$D$3</f>
        <v>2.8541480003822652</v>
      </c>
      <c r="W477">
        <f>CG477*'Value Calculations'!$D$4</f>
        <v>1.9536762242678996</v>
      </c>
      <c r="X477">
        <f>CH477*'Value Calculations'!$D$5</f>
        <v>3.4493953656879803</v>
      </c>
      <c r="Y477">
        <f>CI477*'Value Calculations'!$D$6</f>
        <v>0</v>
      </c>
      <c r="Z477">
        <f>CJ477*'Value Calculations'!$D$7</f>
        <v>1.5819277869826704</v>
      </c>
      <c r="AA477">
        <f>CK477*'Value Calculations'!$D$8</f>
        <v>5.8950991752362629</v>
      </c>
      <c r="AB477">
        <f>CL477*'Value Calculations'!$D$9</f>
        <v>7.0533404109009368</v>
      </c>
      <c r="AC477">
        <f>CM477*'Value Calculations'!$D$10</f>
        <v>0</v>
      </c>
      <c r="AD477">
        <f>CN477*'Value Calculations'!$D$11</f>
        <v>0.9907141480249374</v>
      </c>
      <c r="AE477">
        <f>CO477*'Value Calculations'!$D$12</f>
        <v>0.81388273958941404</v>
      </c>
      <c r="AF477">
        <f>CP477*'Value Calculations'!$D$13</f>
        <v>3.6458063739093771</v>
      </c>
      <c r="AH477">
        <f>CS477*'Value Calculations'!$D$3</f>
        <v>0</v>
      </c>
      <c r="AI477">
        <f>CT477*'Value Calculations'!$D$4</f>
        <v>0</v>
      </c>
      <c r="AJ477">
        <f>CU477*'Value Calculations'!$D$5</f>
        <v>0</v>
      </c>
      <c r="AK477">
        <f>CV477*'Value Calculations'!$D$6</f>
        <v>-0.37519479575808856</v>
      </c>
      <c r="AL477">
        <f>CW477*'Value Calculations'!$D$7</f>
        <v>0</v>
      </c>
      <c r="AM477">
        <f>CX477*'Value Calculations'!$D$8</f>
        <v>0.57513162685231833</v>
      </c>
      <c r="AN477">
        <f>CY477*'Value Calculations'!$D$9</f>
        <v>0.50381002935006691</v>
      </c>
      <c r="AO477">
        <f>CZ477*'Value Calculations'!$D$10</f>
        <v>0</v>
      </c>
      <c r="AP477">
        <f>DA477*'Value Calculations'!$D$11</f>
        <v>0</v>
      </c>
      <c r="AQ477">
        <f>DB477*'Value Calculations'!$D$12</f>
        <v>0</v>
      </c>
      <c r="AR477">
        <f>DC477*'Value Calculations'!$D$13</f>
        <v>0.13757759901544819</v>
      </c>
      <c r="AT477">
        <f>DF477*'Value Calculations'!$D$3</f>
        <v>2.8541480003822652</v>
      </c>
      <c r="AU477">
        <f>DG477*'Value Calculations'!$D$4</f>
        <v>3.5817397444911494</v>
      </c>
      <c r="AV477">
        <f>DH477*'Value Calculations'!$D$5</f>
        <v>4.7760858909525883</v>
      </c>
      <c r="AW477">
        <f>DI477*'Value Calculations'!$D$6</f>
        <v>-1.3757142511129914</v>
      </c>
      <c r="AX477">
        <f>DJ477*'Value Calculations'!$D$7</f>
        <v>1.2303882787642992</v>
      </c>
      <c r="AY477">
        <f>DK477*'Value Calculations'!$D$8</f>
        <v>3.1632239476877508</v>
      </c>
      <c r="AZ477">
        <f>DL477*'Value Calculations'!$D$9</f>
        <v>5.6678628301882528</v>
      </c>
      <c r="BA477">
        <f>DM477*'Value Calculations'!$D$10</f>
        <v>0</v>
      </c>
      <c r="BB477">
        <f>DN477*'Value Calculations'!$D$11</f>
        <v>0</v>
      </c>
      <c r="BC477">
        <f>DO477*'Value Calculations'!$D$12</f>
        <v>1.6277654791788281</v>
      </c>
      <c r="BD477">
        <f>DP477*'Value Calculations'!$D$13</f>
        <v>4.1273279704634458</v>
      </c>
      <c r="BF477">
        <f>DS477*'Value Calculations'!$D$3</f>
        <v>4.4850897148864171</v>
      </c>
      <c r="BG477">
        <f>DT477*'Value Calculations'!$D$4</f>
        <v>6.1866413768483488</v>
      </c>
      <c r="BH477">
        <f>DU477*'Value Calculations'!$D$5</f>
        <v>7.960143151587646</v>
      </c>
      <c r="BI477">
        <f>DV477*'Value Calculations'!$D$6</f>
        <v>1.1255843872742657</v>
      </c>
      <c r="BJ477">
        <f>DW477*'Value Calculations'!$D$7</f>
        <v>1.9334672952010417</v>
      </c>
      <c r="BK477">
        <f>DX477*'Value Calculations'!$D$8</f>
        <v>4.0978128413227681</v>
      </c>
      <c r="BL477">
        <f>DY477*'Value Calculations'!$D$9</f>
        <v>9.3204855429762379</v>
      </c>
      <c r="BM477">
        <f>DZ477*'Value Calculations'!$D$10</f>
        <v>2.1918988444572283</v>
      </c>
      <c r="BN477">
        <f>EA477*'Value Calculations'!$D$11</f>
        <v>1.9814282960498748</v>
      </c>
      <c r="BO477">
        <f>EB477*'Value Calculations'!$D$12</f>
        <v>1.6277654791788281</v>
      </c>
      <c r="BP477">
        <f>EC477*'Value Calculations'!$D$13</f>
        <v>7.6355567453573752</v>
      </c>
      <c r="BR477">
        <f>IFERROR(VLOOKUP($B477,'Raw Stats'!$CM$3:$DC$884,3,FALSE),0)</f>
        <v>58</v>
      </c>
      <c r="BS477">
        <f>IFERROR(VLOOKUP($B477,'Raw Stats'!$CM$3:$DC$884,4,FALSE),0)</f>
        <v>1</v>
      </c>
      <c r="BT477">
        <f>IFERROR(VLOOKUP($B477,'Raw Stats'!$CM$3:$DC$884,5,FALSE),0)</f>
        <v>3</v>
      </c>
      <c r="BU477">
        <f>IFERROR(VLOOKUP($B477,'Raw Stats'!$CM$3:$DC$884,6,FALSE),0)</f>
        <v>4</v>
      </c>
      <c r="BV477">
        <f>IFERROR(VLOOKUP($B477,'Raw Stats'!$CM$3:$DC$884,7,FALSE),0)</f>
        <v>-6</v>
      </c>
      <c r="BW477">
        <f>IFERROR(VLOOKUP($B477,'Raw Stats'!$CM$3:$DC$884,8,FALSE),0)</f>
        <v>12</v>
      </c>
      <c r="BX477">
        <f>IFERROR(VLOOKUP($B477,'Raw Stats'!$CM$3:$DC$884,9,FALSE),0)</f>
        <v>37</v>
      </c>
      <c r="BY477">
        <f>IFERROR(VLOOKUP($B477,'Raw Stats'!$CM$3:$DC$884,10,FALSE),0)</f>
        <v>62</v>
      </c>
      <c r="BZ477">
        <f>IFERROR(VLOOKUP($B477,'Raw Stats'!$CM$3:$DC$884,11,FALSE)+VLOOKUP($B477,'Raw Stats'!$CM$3:$DC$884,12,FALSE),0)</f>
        <v>0</v>
      </c>
      <c r="CA477">
        <f>IFERROR(VLOOKUP($B477,'Raw Stats'!$CM$3:$DC$884,13,FALSE)+VLOOKUP($B477,'Raw Stats'!$CM$3:$DC$884,14,FALSE),0)</f>
        <v>0</v>
      </c>
      <c r="CB477">
        <f>IFERROR(VLOOKUP($B477,'Raw Stats'!$CM$3:$DC$884,15,FALSE),0)</f>
        <v>1</v>
      </c>
      <c r="CC477">
        <f>IFERROR(VLOOKUP($B477,'Raw Stats'!$CM$3:$DC$884,16,FALSE),0)</f>
        <v>46</v>
      </c>
      <c r="CE477">
        <f>IFERROR(VLOOKUP($B477,'Raw Stats'!$BU$3:$CJ$528,3,FALSE),0)</f>
        <v>69</v>
      </c>
      <c r="CF477">
        <f>IFERROR(VLOOKUP($B477,'Raw Stats'!$BU$3:$CJ$528,4,FALSE),0)</f>
        <v>7</v>
      </c>
      <c r="CG477">
        <f>IFERROR(VLOOKUP($B477,'Raw Stats'!$BU$3:$CJ$5288,5,FALSE),0)</f>
        <v>6</v>
      </c>
      <c r="CH477">
        <f>IFERROR(VLOOKUP($B477,'Raw Stats'!$BU$3:$CJ$528,6,FALSE),0)</f>
        <v>13</v>
      </c>
      <c r="CI477">
        <f>IFERROR(VLOOKUP($B477,'Raw Stats'!$BU$3:$CJ$528,7,FALSE),0)</f>
        <v>0</v>
      </c>
      <c r="CJ477">
        <f>IFERROR(VLOOKUP($B477,'Raw Stats'!$BU$3:$CJ$528,8,FALSE),0)</f>
        <v>18</v>
      </c>
      <c r="CK477">
        <f>IFERROR(VLOOKUP($B477,'Raw Stats'!$BU$3:$CJ$528,9,FALSE),0)</f>
        <v>82</v>
      </c>
      <c r="CL477">
        <f>IFERROR(VLOOKUP($B477,'Raw Stats'!$BU$3:$CJ$528,10,FALSE),0)</f>
        <v>56</v>
      </c>
      <c r="CM477">
        <f>IFERROR(VLOOKUP($B477,'Raw Stats'!$BU$3:$CJ$528,11,FALSE)+VLOOKUP($B477,'Raw Stats'!$BU$3:$CJ$528,12,FALSE),0)</f>
        <v>0</v>
      </c>
      <c r="CN477">
        <f>IFERROR(VLOOKUP($B477,'Raw Stats'!$BU$3:$CJ$528,13,FALSE)+VLOOKUP($B477,'Raw Stats'!$BU$3:$CJ$528,14,FALSE),0)</f>
        <v>1</v>
      </c>
      <c r="CO477">
        <f>IFERROR(VLOOKUP($B477,'Raw Stats'!$BU$3:$CJ$528,15,FALSE),0)</f>
        <v>1</v>
      </c>
      <c r="CP477">
        <f>IFERROR(VLOOKUP($B477,'Raw Stats'!$BU$3:$CJ$528,16,FALSE),0)</f>
        <v>53</v>
      </c>
      <c r="CR477">
        <f>IFERROR(VLOOKUP($B477,'Raw Stats'!$BC$3:$BR$528,3,FALSE),0)</f>
        <v>0</v>
      </c>
      <c r="CS477">
        <f>IFERROR(VLOOKUP($B477,'Raw Stats'!$BC$3:$BR$528,4,FALSE),0)</f>
        <v>0</v>
      </c>
      <c r="CT477">
        <f>IFERROR(VLOOKUP($B477,'Raw Stats'!$BC$3:$BR$5288,5,FALSE),0)</f>
        <v>0</v>
      </c>
      <c r="CU477">
        <f>IFERROR(VLOOKUP($B477,'Raw Stats'!$BC$3:$BR$52888,6,FALSE),0)</f>
        <v>0</v>
      </c>
      <c r="CV477">
        <f>IFERROR(VLOOKUP($B477,'Raw Stats'!$BC$3:$BR$5288,7,FALSE),0)</f>
        <v>-3</v>
      </c>
      <c r="CW477">
        <f>IFERROR(VLOOKUP($B477,'Raw Stats'!$BC$3:$BR$5288,8,FALSE),0)</f>
        <v>0</v>
      </c>
      <c r="CX477">
        <f>IFERROR(VLOOKUP($B477,'Raw Stats'!$BC$3:$BR$5288,9,FALSE),0)</f>
        <v>8</v>
      </c>
      <c r="CY477">
        <f>IFERROR(VLOOKUP($B477,'Raw Stats'!$BC$3:$BR$5288,10,FALSE),0)</f>
        <v>4</v>
      </c>
      <c r="CZ477">
        <f>IFERROR(VLOOKUP($B477,'Raw Stats'!$BC$3:$BR$5288,11,FALSE)+VLOOKUP($B477,'Raw Stats'!$BC$3:$BR$5288,12,FALSE),0)</f>
        <v>0</v>
      </c>
      <c r="DA477">
        <f>IFERROR(VLOOKUP($B477,'Raw Stats'!$BC$3:$BR$5288,13,FALSE)+VLOOKUP($B477,'Raw Stats'!$BC$3:$BR$5288,14,FALSE),0)</f>
        <v>0</v>
      </c>
      <c r="DB477">
        <f>IFERROR(VLOOKUP($B477,'Raw Stats'!$BC$3:$BR$5288,15,FALSE),0)</f>
        <v>0</v>
      </c>
      <c r="DC477">
        <f>IFERROR(VLOOKUP($B477,'Raw Stats'!$BC$3:$BR$5288,16,FALSE),0)</f>
        <v>2</v>
      </c>
      <c r="DE477">
        <f>IFERROR(VLOOKUP($B477,'Raw Stats'!$AK$3:$AZ$528,3,FALSE),0)</f>
        <v>78</v>
      </c>
      <c r="DF477">
        <f>IFERROR(VLOOKUP($B477,'Raw Stats'!$AK$3:$AZ$528,4,FALSE),0)</f>
        <v>7</v>
      </c>
      <c r="DG477">
        <f>IFERROR(VLOOKUP($B477,'Raw Stats'!$AK$3:$AZ$528,5,FALSE),0)</f>
        <v>11</v>
      </c>
      <c r="DH477">
        <f>IFERROR(VLOOKUP($B477,'Raw Stats'!$AK$3:$AZ$528,6,FALSE),0)</f>
        <v>18</v>
      </c>
      <c r="DI477">
        <f>IFERROR(VLOOKUP($B477,'Raw Stats'!$AK$3:$AZ$528,7,FALSE),0)</f>
        <v>-11</v>
      </c>
      <c r="DJ477">
        <f>IFERROR(VLOOKUP($B477,'Raw Stats'!$AK$3:$AZ$528,8,FALSE),0)</f>
        <v>14</v>
      </c>
      <c r="DK477">
        <f>IFERROR(VLOOKUP($B477,'Raw Stats'!$AK$3:$AZ$528,9,FALSE),0)</f>
        <v>44</v>
      </c>
      <c r="DL477">
        <f>IFERROR(VLOOKUP($B477,'Raw Stats'!$AK$3:$AZ$528,10,FALSE),0)</f>
        <v>45</v>
      </c>
      <c r="DM477">
        <f>IFERROR(VLOOKUP($B477,'Raw Stats'!$AK$3:$AZ$528,11,FALSE)+VLOOKUP($B477,'Raw Stats'!$AK$3:$AZ$528,12,FALSE),0)</f>
        <v>0</v>
      </c>
      <c r="DN477">
        <f>IFERROR(VLOOKUP($B477,'Raw Stats'!$AK$3:$AZ$528,13,FALSE)+VLOOKUP($B477,'Raw Stats'!$AK$3:$AZ$528,14,FALSE),0)</f>
        <v>0</v>
      </c>
      <c r="DO477">
        <f>IFERROR(VLOOKUP($B477,'Raw Stats'!$AK$3:$AZ$528,15,FALSE),0)</f>
        <v>2</v>
      </c>
      <c r="DP477">
        <f>IFERROR(VLOOKUP($B477,'Raw Stats'!$AK$3:$AZ$528,16,FALSE),0)</f>
        <v>60</v>
      </c>
      <c r="DR477">
        <f>IFERROR(VLOOKUP($B477,'Raw Stats'!$S$3:$AH$528,3,FALSE),0)</f>
        <v>72</v>
      </c>
      <c r="DS477">
        <f>IFERROR(VLOOKUP($B477,'Raw Stats'!$S$3:$AH$528,4,FALSE),0)</f>
        <v>11</v>
      </c>
      <c r="DT477">
        <f>IFERROR(VLOOKUP($B477,'Raw Stats'!$S$3:$AH$528,5,FALSE),0)</f>
        <v>19</v>
      </c>
      <c r="DU477">
        <f>IFERROR(VLOOKUP($B477,'Raw Stats'!$S$3:$AH$528,6,FALSE),0)</f>
        <v>30</v>
      </c>
      <c r="DV477">
        <f>IFERROR(VLOOKUP($B477,'Raw Stats'!$S$3:$AH$528,7,FALSE),0)</f>
        <v>9</v>
      </c>
      <c r="DW477">
        <f>IFERROR(VLOOKUP($B477,'Raw Stats'!$S$3:$AH$528,8,FALSE),0)</f>
        <v>22</v>
      </c>
      <c r="DX477">
        <f>IFERROR(VLOOKUP($B477,'Raw Stats'!$S$3:$AH$528,9,FALSE),0)</f>
        <v>57</v>
      </c>
      <c r="DY477">
        <f>IFERROR(VLOOKUP($B477,'Raw Stats'!$S$3:$AH$528,10,FALSE),0)</f>
        <v>74</v>
      </c>
      <c r="DZ477">
        <f>IFERROR(VLOOKUP($B477,'Raw Stats'!$S$3:$AH$528,11,FALSE)+VLOOKUP($B477,'Raw Stats'!$S$3:$AH$528,12,FALSE),0)</f>
        <v>6</v>
      </c>
      <c r="EA477">
        <f>IFERROR(VLOOKUP($B477,'Raw Stats'!$S$3:$AH$528,13,FALSE)+VLOOKUP($B477,'Raw Stats'!$S$3:$AH$528,14,FALSE),0)</f>
        <v>2</v>
      </c>
      <c r="EB477">
        <f>IFERROR(VLOOKUP($B477,'Raw Stats'!$S$3:$AH$528,15,FALSE),0)</f>
        <v>2</v>
      </c>
      <c r="EC477">
        <f>IFERROR(VLOOKUP($B477,'Raw Stats'!$S$3:$AH$528,16,FALSE),0)</f>
        <v>111</v>
      </c>
    </row>
    <row r="478" spans="1:133" x14ac:dyDescent="0.2">
      <c r="A478">
        <f>IFERROR(VLOOKUP(B478,Sheet2!$W$1:$X$300,2,FALSE),301)</f>
        <v>301</v>
      </c>
      <c r="B478" t="s">
        <v>134</v>
      </c>
      <c r="C478">
        <f t="shared" si="35"/>
        <v>0.27320352026972577</v>
      </c>
      <c r="D478">
        <f t="shared" si="36"/>
        <v>0</v>
      </c>
      <c r="E478">
        <f t="shared" si="37"/>
        <v>0</v>
      </c>
      <c r="F478">
        <f t="shared" si="38"/>
        <v>0</v>
      </c>
      <c r="G478">
        <f t="shared" si="39"/>
        <v>0</v>
      </c>
      <c r="J478">
        <f>BS478*'Value Calculations'!$D$3</f>
        <v>0.8154708572520758</v>
      </c>
      <c r="K478">
        <f>BT478*'Value Calculations'!$D$4</f>
        <v>0.97683811213394978</v>
      </c>
      <c r="L478">
        <f>BU478*'Value Calculations'!$D$5</f>
        <v>1.3266905252646077</v>
      </c>
      <c r="M478">
        <f>BV478*'Value Calculations'!$D$6</f>
        <v>-1.1255843872742657</v>
      </c>
      <c r="N478">
        <f>BW478*'Value Calculations'!$D$7</f>
        <v>1.0546185246551136</v>
      </c>
      <c r="O478">
        <f>BX478*'Value Calculations'!$D$8</f>
        <v>5.3918590017404844</v>
      </c>
      <c r="P478">
        <f>BY478*'Value Calculations'!$D$9</f>
        <v>3.1488126834379182</v>
      </c>
      <c r="Q478">
        <f>BZ478*'Value Calculations'!$D$10</f>
        <v>0</v>
      </c>
      <c r="R478">
        <f>CA478*'Value Calculations'!$D$11</f>
        <v>0</v>
      </c>
      <c r="S478">
        <f>CB478*'Value Calculations'!$D$12</f>
        <v>0</v>
      </c>
      <c r="T478">
        <f>CC478*'Value Calculations'!$D$13</f>
        <v>3.1642847773553084</v>
      </c>
      <c r="V478">
        <f>CF478*'Value Calculations'!$D$3</f>
        <v>0</v>
      </c>
      <c r="W478">
        <f>CG478*'Value Calculations'!$D$4</f>
        <v>1.6280635202232496</v>
      </c>
      <c r="X478">
        <f>CH478*'Value Calculations'!$D$5</f>
        <v>0</v>
      </c>
      <c r="Y478">
        <f>CI478*'Value Calculations'!$D$6</f>
        <v>0</v>
      </c>
      <c r="Z478">
        <f>CJ478*'Value Calculations'!$D$7</f>
        <v>0</v>
      </c>
      <c r="AA478">
        <f>CK478*'Value Calculations'!$D$8</f>
        <v>0</v>
      </c>
      <c r="AB478">
        <f>CL478*'Value Calculations'!$D$9</f>
        <v>0</v>
      </c>
      <c r="AC478">
        <f>CM478*'Value Calculations'!$D$10</f>
        <v>0</v>
      </c>
      <c r="AD478">
        <f>CN478*'Value Calculations'!$D$11</f>
        <v>0</v>
      </c>
      <c r="AE478">
        <f>CO478*'Value Calculations'!$D$12</f>
        <v>0</v>
      </c>
      <c r="AF478">
        <f>CP478*'Value Calculations'!$D$13</f>
        <v>0</v>
      </c>
      <c r="AH478">
        <f>CS478*'Value Calculations'!$D$3</f>
        <v>0</v>
      </c>
      <c r="AI478">
        <f>CT478*'Value Calculations'!$D$4</f>
        <v>0</v>
      </c>
      <c r="AJ478">
        <f>CU478*'Value Calculations'!$D$5</f>
        <v>0</v>
      </c>
      <c r="AK478">
        <f>CV478*'Value Calculations'!$D$6</f>
        <v>0</v>
      </c>
      <c r="AL478">
        <f>CW478*'Value Calculations'!$D$7</f>
        <v>0</v>
      </c>
      <c r="AM478">
        <f>CX478*'Value Calculations'!$D$8</f>
        <v>0</v>
      </c>
      <c r="AN478">
        <f>CY478*'Value Calculations'!$D$9</f>
        <v>0.12595250733751673</v>
      </c>
      <c r="AO478">
        <f>CZ478*'Value Calculations'!$D$10</f>
        <v>0</v>
      </c>
      <c r="AP478">
        <f>DA478*'Value Calculations'!$D$11</f>
        <v>0</v>
      </c>
      <c r="AQ478">
        <f>DB478*'Value Calculations'!$D$12</f>
        <v>0</v>
      </c>
      <c r="AR478">
        <f>DC478*'Value Calculations'!$D$13</f>
        <v>0</v>
      </c>
      <c r="AT478">
        <f>DF478*'Value Calculations'!$D$3</f>
        <v>0</v>
      </c>
      <c r="AU478">
        <f>DG478*'Value Calculations'!$D$4</f>
        <v>0</v>
      </c>
      <c r="AV478">
        <f>DH478*'Value Calculations'!$D$5</f>
        <v>0</v>
      </c>
      <c r="AW478">
        <f>DI478*'Value Calculations'!$D$6</f>
        <v>0</v>
      </c>
      <c r="AX478">
        <f>DJ478*'Value Calculations'!$D$7</f>
        <v>0</v>
      </c>
      <c r="AY478">
        <f>DK478*'Value Calculations'!$D$8</f>
        <v>0</v>
      </c>
      <c r="AZ478">
        <f>DL478*'Value Calculations'!$D$9</f>
        <v>0</v>
      </c>
      <c r="BA478">
        <f>DM478*'Value Calculations'!$D$10</f>
        <v>0</v>
      </c>
      <c r="BB478">
        <f>DN478*'Value Calculations'!$D$11</f>
        <v>0</v>
      </c>
      <c r="BC478">
        <f>DO478*'Value Calculations'!$D$12</f>
        <v>0</v>
      </c>
      <c r="BD478">
        <f>DP478*'Value Calculations'!$D$13</f>
        <v>0</v>
      </c>
      <c r="BF478">
        <f>DS478*'Value Calculations'!$D$3</f>
        <v>0</v>
      </c>
      <c r="BG478">
        <f>DT478*'Value Calculations'!$D$4</f>
        <v>0</v>
      </c>
      <c r="BH478">
        <f>DU478*'Value Calculations'!$D$5</f>
        <v>0</v>
      </c>
      <c r="BI478">
        <f>DV478*'Value Calculations'!$D$6</f>
        <v>0</v>
      </c>
      <c r="BJ478">
        <f>DW478*'Value Calculations'!$D$7</f>
        <v>0</v>
      </c>
      <c r="BK478">
        <f>DX478*'Value Calculations'!$D$8</f>
        <v>0</v>
      </c>
      <c r="BL478">
        <f>DY478*'Value Calculations'!$D$9</f>
        <v>0</v>
      </c>
      <c r="BM478">
        <f>DZ478*'Value Calculations'!$D$10</f>
        <v>0</v>
      </c>
      <c r="BN478">
        <f>EA478*'Value Calculations'!$D$11</f>
        <v>0</v>
      </c>
      <c r="BO478">
        <f>EB478*'Value Calculations'!$D$12</f>
        <v>0</v>
      </c>
      <c r="BP478">
        <f>EC478*'Value Calculations'!$D$13</f>
        <v>0</v>
      </c>
      <c r="BR478">
        <f>IFERROR(VLOOKUP($B478,'Raw Stats'!$CM$3:$DC$884,3,FALSE),0)</f>
        <v>54</v>
      </c>
      <c r="BS478">
        <f>IFERROR(VLOOKUP($B478,'Raw Stats'!$CM$3:$DC$884,4,FALSE),0)</f>
        <v>2</v>
      </c>
      <c r="BT478">
        <f>IFERROR(VLOOKUP($B478,'Raw Stats'!$CM$3:$DC$884,5,FALSE),0)</f>
        <v>3</v>
      </c>
      <c r="BU478">
        <f>IFERROR(VLOOKUP($B478,'Raw Stats'!$CM$3:$DC$884,6,FALSE),0)</f>
        <v>5</v>
      </c>
      <c r="BV478">
        <f>IFERROR(VLOOKUP($B478,'Raw Stats'!$CM$3:$DC$884,7,FALSE),0)</f>
        <v>-9</v>
      </c>
      <c r="BW478">
        <f>IFERROR(VLOOKUP($B478,'Raw Stats'!$CM$3:$DC$884,8,FALSE),0)</f>
        <v>12</v>
      </c>
      <c r="BX478">
        <f>IFERROR(VLOOKUP($B478,'Raw Stats'!$CM$3:$DC$884,9,FALSE),0)</f>
        <v>75</v>
      </c>
      <c r="BY478">
        <f>IFERROR(VLOOKUP($B478,'Raw Stats'!$CM$3:$DC$884,10,FALSE),0)</f>
        <v>25</v>
      </c>
      <c r="BZ478">
        <f>IFERROR(VLOOKUP($B478,'Raw Stats'!$CM$3:$DC$884,11,FALSE)+VLOOKUP($B478,'Raw Stats'!$CM$3:$DC$884,12,FALSE),0)</f>
        <v>0</v>
      </c>
      <c r="CA478">
        <f>IFERROR(VLOOKUP($B478,'Raw Stats'!$CM$3:$DC$884,13,FALSE)+VLOOKUP($B478,'Raw Stats'!$CM$3:$DC$884,14,FALSE),0)</f>
        <v>0</v>
      </c>
      <c r="CB478">
        <f>IFERROR(VLOOKUP($B478,'Raw Stats'!$CM$3:$DC$884,15,FALSE),0)</f>
        <v>0</v>
      </c>
      <c r="CC478">
        <f>IFERROR(VLOOKUP($B478,'Raw Stats'!$CM$3:$DC$884,16,FALSE),0)</f>
        <v>46</v>
      </c>
      <c r="CE478">
        <f>IFERROR(VLOOKUP($B478,'Raw Stats'!$BU$3:$CJ$528,3,FALSE),0)</f>
        <v>0</v>
      </c>
      <c r="CF478">
        <f>IFERROR(VLOOKUP($B478,'Raw Stats'!$BU$3:$CJ$528,4,FALSE),0)</f>
        <v>0</v>
      </c>
      <c r="CG478">
        <f>IFERROR(VLOOKUP($B478,'Raw Stats'!$BU$3:$CJ$5288,5,FALSE),0)</f>
        <v>5</v>
      </c>
      <c r="CH478">
        <f>IFERROR(VLOOKUP($B478,'Raw Stats'!$BU$3:$CJ$528,6,FALSE),0)</f>
        <v>0</v>
      </c>
      <c r="CI478">
        <f>IFERROR(VLOOKUP($B478,'Raw Stats'!$BU$3:$CJ$528,7,FALSE),0)</f>
        <v>0</v>
      </c>
      <c r="CJ478">
        <f>IFERROR(VLOOKUP($B478,'Raw Stats'!$BU$3:$CJ$528,8,FALSE),0)</f>
        <v>0</v>
      </c>
      <c r="CK478">
        <f>IFERROR(VLOOKUP($B478,'Raw Stats'!$BU$3:$CJ$528,9,FALSE),0)</f>
        <v>0</v>
      </c>
      <c r="CL478">
        <f>IFERROR(VLOOKUP($B478,'Raw Stats'!$BU$3:$CJ$528,10,FALSE),0)</f>
        <v>0</v>
      </c>
      <c r="CM478">
        <f>IFERROR(VLOOKUP($B478,'Raw Stats'!$BU$3:$CJ$528,11,FALSE)+VLOOKUP($B478,'Raw Stats'!$BU$3:$CJ$528,12,FALSE),0)</f>
        <v>0</v>
      </c>
      <c r="CN478">
        <f>IFERROR(VLOOKUP($B478,'Raw Stats'!$BU$3:$CJ$528,13,FALSE)+VLOOKUP($B478,'Raw Stats'!$BU$3:$CJ$528,14,FALSE),0)</f>
        <v>0</v>
      </c>
      <c r="CO478">
        <f>IFERROR(VLOOKUP($B478,'Raw Stats'!$BU$3:$CJ$528,15,FALSE),0)</f>
        <v>0</v>
      </c>
      <c r="CP478">
        <f>IFERROR(VLOOKUP($B478,'Raw Stats'!$BU$3:$CJ$528,16,FALSE),0)</f>
        <v>0</v>
      </c>
      <c r="CR478">
        <f>IFERROR(VLOOKUP($B478,'Raw Stats'!$BC$3:$BR$528,3,FALSE),0)</f>
        <v>0</v>
      </c>
      <c r="CS478">
        <f>IFERROR(VLOOKUP($B478,'Raw Stats'!$BC$3:$BR$528,4,FALSE),0)</f>
        <v>0</v>
      </c>
      <c r="CT478">
        <f>IFERROR(VLOOKUP($B478,'Raw Stats'!$BC$3:$BR$5288,5,FALSE),0)</f>
        <v>0</v>
      </c>
      <c r="CU478">
        <f>IFERROR(VLOOKUP($B478,'Raw Stats'!$BC$3:$BR$52888,6,FALSE),0)</f>
        <v>0</v>
      </c>
      <c r="CV478">
        <f>IFERROR(VLOOKUP($B478,'Raw Stats'!$BC$3:$BR$5288,7,FALSE),0)</f>
        <v>0</v>
      </c>
      <c r="CW478">
        <f>IFERROR(VLOOKUP($B478,'Raw Stats'!$BC$3:$BR$5288,8,FALSE),0)</f>
        <v>0</v>
      </c>
      <c r="CX478">
        <f>IFERROR(VLOOKUP($B478,'Raw Stats'!$BC$3:$BR$5288,9,FALSE),0)</f>
        <v>0</v>
      </c>
      <c r="CY478">
        <f>IFERROR(VLOOKUP($B478,'Raw Stats'!$BC$3:$BR$5288,10,FALSE),0)</f>
        <v>1</v>
      </c>
      <c r="CZ478">
        <f>IFERROR(VLOOKUP($B478,'Raw Stats'!$BC$3:$BR$5288,11,FALSE)+VLOOKUP($B478,'Raw Stats'!$BC$3:$BR$5288,12,FALSE),0)</f>
        <v>0</v>
      </c>
      <c r="DA478">
        <f>IFERROR(VLOOKUP($B478,'Raw Stats'!$BC$3:$BR$5288,13,FALSE)+VLOOKUP($B478,'Raw Stats'!$BC$3:$BR$5288,14,FALSE),0)</f>
        <v>0</v>
      </c>
      <c r="DB478">
        <f>IFERROR(VLOOKUP($B478,'Raw Stats'!$BC$3:$BR$5288,15,FALSE),0)</f>
        <v>0</v>
      </c>
      <c r="DC478">
        <f>IFERROR(VLOOKUP($B478,'Raw Stats'!$BC$3:$BR$5288,16,FALSE),0)</f>
        <v>0</v>
      </c>
      <c r="DE478">
        <f>IFERROR(VLOOKUP($B478,'Raw Stats'!$AK$3:$AZ$528,3,FALSE),0)</f>
        <v>0</v>
      </c>
      <c r="DF478">
        <f>IFERROR(VLOOKUP($B478,'Raw Stats'!$AK$3:$AZ$528,4,FALSE),0)</f>
        <v>0</v>
      </c>
      <c r="DG478">
        <f>IFERROR(VLOOKUP($B478,'Raw Stats'!$AK$3:$AZ$528,5,FALSE),0)</f>
        <v>0</v>
      </c>
      <c r="DH478">
        <f>IFERROR(VLOOKUP($B478,'Raw Stats'!$AK$3:$AZ$528,6,FALSE),0)</f>
        <v>0</v>
      </c>
      <c r="DI478">
        <f>IFERROR(VLOOKUP($B478,'Raw Stats'!$AK$3:$AZ$528,7,FALSE),0)</f>
        <v>0</v>
      </c>
      <c r="DJ478">
        <f>IFERROR(VLOOKUP($B478,'Raw Stats'!$AK$3:$AZ$528,8,FALSE),0)</f>
        <v>0</v>
      </c>
      <c r="DK478">
        <f>IFERROR(VLOOKUP($B478,'Raw Stats'!$AK$3:$AZ$528,9,FALSE),0)</f>
        <v>0</v>
      </c>
      <c r="DL478">
        <f>IFERROR(VLOOKUP($B478,'Raw Stats'!$AK$3:$AZ$528,10,FALSE),0)</f>
        <v>0</v>
      </c>
      <c r="DM478">
        <f>IFERROR(VLOOKUP($B478,'Raw Stats'!$AK$3:$AZ$528,11,FALSE)+VLOOKUP($B478,'Raw Stats'!$AK$3:$AZ$528,12,FALSE),0)</f>
        <v>0</v>
      </c>
      <c r="DN478">
        <f>IFERROR(VLOOKUP($B478,'Raw Stats'!$AK$3:$AZ$528,13,FALSE)+VLOOKUP($B478,'Raw Stats'!$AK$3:$AZ$528,14,FALSE),0)</f>
        <v>0</v>
      </c>
      <c r="DO478">
        <f>IFERROR(VLOOKUP($B478,'Raw Stats'!$AK$3:$AZ$528,15,FALSE),0)</f>
        <v>0</v>
      </c>
      <c r="DP478">
        <f>IFERROR(VLOOKUP($B478,'Raw Stats'!$AK$3:$AZ$528,16,FALSE),0)</f>
        <v>0</v>
      </c>
      <c r="DR478">
        <f>IFERROR(VLOOKUP($B478,'Raw Stats'!$S$3:$AH$528,3,FALSE),0)</f>
        <v>0</v>
      </c>
      <c r="DS478">
        <f>IFERROR(VLOOKUP($B478,'Raw Stats'!$S$3:$AH$528,4,FALSE),0)</f>
        <v>0</v>
      </c>
      <c r="DT478">
        <f>IFERROR(VLOOKUP($B478,'Raw Stats'!$S$3:$AH$528,5,FALSE),0)</f>
        <v>0</v>
      </c>
      <c r="DU478">
        <f>IFERROR(VLOOKUP($B478,'Raw Stats'!$S$3:$AH$528,6,FALSE),0)</f>
        <v>0</v>
      </c>
      <c r="DV478">
        <f>IFERROR(VLOOKUP($B478,'Raw Stats'!$S$3:$AH$528,7,FALSE),0)</f>
        <v>0</v>
      </c>
      <c r="DW478">
        <f>IFERROR(VLOOKUP($B478,'Raw Stats'!$S$3:$AH$528,8,FALSE),0)</f>
        <v>0</v>
      </c>
      <c r="DX478">
        <f>IFERROR(VLOOKUP($B478,'Raw Stats'!$S$3:$AH$528,9,FALSE),0)</f>
        <v>0</v>
      </c>
      <c r="DY478">
        <f>IFERROR(VLOOKUP($B478,'Raw Stats'!$S$3:$AH$528,10,FALSE),0)</f>
        <v>0</v>
      </c>
      <c r="DZ478">
        <f>IFERROR(VLOOKUP($B478,'Raw Stats'!$S$3:$AH$528,11,FALSE)+VLOOKUP($B478,'Raw Stats'!$S$3:$AH$528,12,FALSE),0)</f>
        <v>0</v>
      </c>
      <c r="EA478">
        <f>IFERROR(VLOOKUP($B478,'Raw Stats'!$S$3:$AH$528,13,FALSE)+VLOOKUP($B478,'Raw Stats'!$S$3:$AH$528,14,FALSE),0)</f>
        <v>0</v>
      </c>
      <c r="EB478">
        <f>IFERROR(VLOOKUP($B478,'Raw Stats'!$S$3:$AH$528,15,FALSE),0)</f>
        <v>0</v>
      </c>
      <c r="EC478">
        <f>IFERROR(VLOOKUP($B478,'Raw Stats'!$S$3:$AH$528,16,FALSE),0)</f>
        <v>0</v>
      </c>
    </row>
    <row r="479" spans="1:133" x14ac:dyDescent="0.2">
      <c r="A479">
        <f>IFERROR(VLOOKUP(B479,Sheet2!$W$1:$X$300,2,FALSE),301)</f>
        <v>301</v>
      </c>
      <c r="B479" t="s">
        <v>219</v>
      </c>
      <c r="C479">
        <f t="shared" si="35"/>
        <v>0.26089810380226047</v>
      </c>
      <c r="D479">
        <f t="shared" si="36"/>
        <v>0.71889899152980197</v>
      </c>
      <c r="E479">
        <f t="shared" si="37"/>
        <v>0.82454173829044264</v>
      </c>
      <c r="F479">
        <f t="shared" si="38"/>
        <v>0.6175348085483936</v>
      </c>
      <c r="G479">
        <f t="shared" si="39"/>
        <v>0</v>
      </c>
      <c r="J479">
        <f>BS479*'Value Calculations'!$D$3</f>
        <v>2.4464125717562273</v>
      </c>
      <c r="K479">
        <f>BT479*'Value Calculations'!$D$4</f>
        <v>2.2792889283125497</v>
      </c>
      <c r="L479">
        <f>BU479*'Value Calculations'!$D$5</f>
        <v>3.4493953656879803</v>
      </c>
      <c r="M479">
        <f>BV479*'Value Calculations'!$D$6</f>
        <v>-3.5018180937421599</v>
      </c>
      <c r="N479">
        <f>BW479*'Value Calculations'!$D$7</f>
        <v>1.0546185246551136</v>
      </c>
      <c r="O479">
        <f>BX479*'Value Calculations'!$D$8</f>
        <v>2.8756581342615917</v>
      </c>
      <c r="P479">
        <f>BY479*'Value Calculations'!$D$9</f>
        <v>2.6450026540878513</v>
      </c>
      <c r="Q479">
        <f>BZ479*'Value Calculations'!$D$10</f>
        <v>0.36531647407620471</v>
      </c>
      <c r="R479">
        <f>CA479*'Value Calculations'!$D$11</f>
        <v>0</v>
      </c>
      <c r="S479">
        <f>CB479*'Value Calculations'!$D$12</f>
        <v>0</v>
      </c>
      <c r="T479">
        <f>CC479*'Value Calculations'!$D$13</f>
        <v>8.7361775374809607</v>
      </c>
      <c r="V479">
        <f>CF479*'Value Calculations'!$D$3</f>
        <v>8.1547085725207573</v>
      </c>
      <c r="W479">
        <f>CG479*'Value Calculations'!$D$4</f>
        <v>7.8147048970715982</v>
      </c>
      <c r="X479">
        <f>CH479*'Value Calculations'!$D$5</f>
        <v>11.674876622328547</v>
      </c>
      <c r="Y479">
        <f>CI479*'Value Calculations'!$D$6</f>
        <v>-3.2516882299034342</v>
      </c>
      <c r="Z479">
        <f>CJ479*'Value Calculations'!$D$7</f>
        <v>1.7576975410918561</v>
      </c>
      <c r="AA479">
        <f>CK479*'Value Calculations'!$D$8</f>
        <v>3.3788983077573702</v>
      </c>
      <c r="AB479">
        <f>CL479*'Value Calculations'!$D$9</f>
        <v>2.770955161425368</v>
      </c>
      <c r="AC479">
        <f>CM479*'Value Calculations'!$D$10</f>
        <v>6.9410130074478893</v>
      </c>
      <c r="AD479">
        <f>CN479*'Value Calculations'!$D$11</f>
        <v>0</v>
      </c>
      <c r="AE479">
        <f>CO479*'Value Calculations'!$D$12</f>
        <v>0</v>
      </c>
      <c r="AF479">
        <f>CP479*'Value Calculations'!$D$13</f>
        <v>12.519561510405786</v>
      </c>
      <c r="AH479">
        <f>CS479*'Value Calculations'!$D$3</f>
        <v>6.1160314293905689</v>
      </c>
      <c r="AI479">
        <f>CT479*'Value Calculations'!$D$4</f>
        <v>6.1866413768483488</v>
      </c>
      <c r="AJ479">
        <f>CU479*'Value Calculations'!$D$5</f>
        <v>9.021495571799333</v>
      </c>
      <c r="AK479">
        <f>CV479*'Value Calculations'!$D$6</f>
        <v>-0.50025972767745142</v>
      </c>
      <c r="AL479">
        <f>CW479*'Value Calculations'!$D$7</f>
        <v>1.7576975410918561</v>
      </c>
      <c r="AM479">
        <f>CX479*'Value Calculations'!$D$8</f>
        <v>1.5097205204873356</v>
      </c>
      <c r="AN479">
        <f>CY479*'Value Calculations'!$D$9</f>
        <v>3.0228601761004015</v>
      </c>
      <c r="AO479">
        <f>CZ479*'Value Calculations'!$D$10</f>
        <v>1.8265823703810236</v>
      </c>
      <c r="AP479">
        <f>DA479*'Value Calculations'!$D$11</f>
        <v>1.9814282960498748</v>
      </c>
      <c r="AQ479">
        <f>DB479*'Value Calculations'!$D$12</f>
        <v>0.81388273958941404</v>
      </c>
      <c r="AR479">
        <f>DC479*'Value Calculations'!$D$13</f>
        <v>7.841923143880547</v>
      </c>
      <c r="AT479">
        <f>DF479*'Value Calculations'!$D$3</f>
        <v>7.7469731438947198</v>
      </c>
      <c r="AU479">
        <f>DG479*'Value Calculations'!$D$4</f>
        <v>7.1634794889822988</v>
      </c>
      <c r="AV479">
        <f>DH479*'Value Calculations'!$D$5</f>
        <v>10.878862307169783</v>
      </c>
      <c r="AW479">
        <f>DI479*'Value Calculations'!$D$6</f>
        <v>0.12506493191936285</v>
      </c>
      <c r="AX479">
        <f>DJ479*'Value Calculations'!$D$7</f>
        <v>0.87884877054592803</v>
      </c>
      <c r="AY479">
        <f>DK479*'Value Calculations'!$D$8</f>
        <v>2.6599837741919723</v>
      </c>
      <c r="AZ479">
        <f>DL479*'Value Calculations'!$D$9</f>
        <v>3.6526227127879851</v>
      </c>
      <c r="BA479">
        <f>DM479*'Value Calculations'!$D$10</f>
        <v>5.1144306370668655</v>
      </c>
      <c r="BB479">
        <f>DN479*'Value Calculations'!$D$11</f>
        <v>0</v>
      </c>
      <c r="BC479">
        <f>DO479*'Value Calculations'!$D$12</f>
        <v>2.441648218768242</v>
      </c>
      <c r="BD479">
        <f>DP479*'Value Calculations'!$D$13</f>
        <v>10.59347512418951</v>
      </c>
      <c r="BF479">
        <f>DS479*'Value Calculations'!$D$3</f>
        <v>0</v>
      </c>
      <c r="BG479">
        <f>DT479*'Value Calculations'!$D$4</f>
        <v>0</v>
      </c>
      <c r="BH479">
        <f>DU479*'Value Calculations'!$D$5</f>
        <v>0</v>
      </c>
      <c r="BI479">
        <f>DV479*'Value Calculations'!$D$6</f>
        <v>0</v>
      </c>
      <c r="BJ479">
        <f>DW479*'Value Calculations'!$D$7</f>
        <v>0</v>
      </c>
      <c r="BK479">
        <f>DX479*'Value Calculations'!$D$8</f>
        <v>0</v>
      </c>
      <c r="BL479">
        <f>DY479*'Value Calculations'!$D$9</f>
        <v>0</v>
      </c>
      <c r="BM479">
        <f>DZ479*'Value Calculations'!$D$10</f>
        <v>0</v>
      </c>
      <c r="BN479">
        <f>EA479*'Value Calculations'!$D$11</f>
        <v>0</v>
      </c>
      <c r="BO479">
        <f>EB479*'Value Calculations'!$D$12</f>
        <v>0</v>
      </c>
      <c r="BP479">
        <f>EC479*'Value Calculations'!$D$13</f>
        <v>0</v>
      </c>
      <c r="BR479">
        <f>IFERROR(VLOOKUP($B479,'Raw Stats'!$CM$3:$DC$884,3,FALSE),0)</f>
        <v>78</v>
      </c>
      <c r="BS479">
        <f>IFERROR(VLOOKUP($B479,'Raw Stats'!$CM$3:$DC$884,4,FALSE),0)</f>
        <v>6</v>
      </c>
      <c r="BT479">
        <f>IFERROR(VLOOKUP($B479,'Raw Stats'!$CM$3:$DC$884,5,FALSE),0)</f>
        <v>7</v>
      </c>
      <c r="BU479">
        <f>IFERROR(VLOOKUP($B479,'Raw Stats'!$CM$3:$DC$884,6,FALSE),0)</f>
        <v>13</v>
      </c>
      <c r="BV479">
        <f>IFERROR(VLOOKUP($B479,'Raw Stats'!$CM$3:$DC$884,7,FALSE),0)</f>
        <v>-28</v>
      </c>
      <c r="BW479">
        <f>IFERROR(VLOOKUP($B479,'Raw Stats'!$CM$3:$DC$884,8,FALSE),0)</f>
        <v>12</v>
      </c>
      <c r="BX479">
        <f>IFERROR(VLOOKUP($B479,'Raw Stats'!$CM$3:$DC$884,9,FALSE),0)</f>
        <v>40</v>
      </c>
      <c r="BY479">
        <f>IFERROR(VLOOKUP($B479,'Raw Stats'!$CM$3:$DC$884,10,FALSE),0)</f>
        <v>21</v>
      </c>
      <c r="BZ479">
        <f>IFERROR(VLOOKUP($B479,'Raw Stats'!$CM$3:$DC$884,11,FALSE)+VLOOKUP($B479,'Raw Stats'!$CM$3:$DC$884,12,FALSE),0)</f>
        <v>1</v>
      </c>
      <c r="CA479">
        <f>IFERROR(VLOOKUP($B479,'Raw Stats'!$CM$3:$DC$884,13,FALSE)+VLOOKUP($B479,'Raw Stats'!$CM$3:$DC$884,14,FALSE),0)</f>
        <v>0</v>
      </c>
      <c r="CB479">
        <f>IFERROR(VLOOKUP($B479,'Raw Stats'!$CM$3:$DC$884,15,FALSE),0)</f>
        <v>0</v>
      </c>
      <c r="CC479">
        <f>IFERROR(VLOOKUP($B479,'Raw Stats'!$CM$3:$DC$884,16,FALSE),0)</f>
        <v>127</v>
      </c>
      <c r="CE479">
        <f>IFERROR(VLOOKUP($B479,'Raw Stats'!$BU$3:$CJ$528,3,FALSE),0)</f>
        <v>72</v>
      </c>
      <c r="CF479">
        <f>IFERROR(VLOOKUP($B479,'Raw Stats'!$BU$3:$CJ$528,4,FALSE),0)</f>
        <v>20</v>
      </c>
      <c r="CG479">
        <f>IFERROR(VLOOKUP($B479,'Raw Stats'!$BU$3:$CJ$5288,5,FALSE),0)</f>
        <v>24</v>
      </c>
      <c r="CH479">
        <f>IFERROR(VLOOKUP($B479,'Raw Stats'!$BU$3:$CJ$528,6,FALSE),0)</f>
        <v>44</v>
      </c>
      <c r="CI479">
        <f>IFERROR(VLOOKUP($B479,'Raw Stats'!$BU$3:$CJ$528,7,FALSE),0)</f>
        <v>-26</v>
      </c>
      <c r="CJ479">
        <f>IFERROR(VLOOKUP($B479,'Raw Stats'!$BU$3:$CJ$528,8,FALSE),0)</f>
        <v>20</v>
      </c>
      <c r="CK479">
        <f>IFERROR(VLOOKUP($B479,'Raw Stats'!$BU$3:$CJ$528,9,FALSE),0)</f>
        <v>47</v>
      </c>
      <c r="CL479">
        <f>IFERROR(VLOOKUP($B479,'Raw Stats'!$BU$3:$CJ$528,10,FALSE),0)</f>
        <v>22</v>
      </c>
      <c r="CM479">
        <f>IFERROR(VLOOKUP($B479,'Raw Stats'!$BU$3:$CJ$528,11,FALSE)+VLOOKUP($B479,'Raw Stats'!$BU$3:$CJ$528,12,FALSE),0)</f>
        <v>19</v>
      </c>
      <c r="CN479">
        <f>IFERROR(VLOOKUP($B479,'Raw Stats'!$BU$3:$CJ$528,13,FALSE)+VLOOKUP($B479,'Raw Stats'!$BU$3:$CJ$528,14,FALSE),0)</f>
        <v>0</v>
      </c>
      <c r="CO479">
        <f>IFERROR(VLOOKUP($B479,'Raw Stats'!$BU$3:$CJ$528,15,FALSE),0)</f>
        <v>0</v>
      </c>
      <c r="CP479">
        <f>IFERROR(VLOOKUP($B479,'Raw Stats'!$BU$3:$CJ$528,16,FALSE),0)</f>
        <v>182</v>
      </c>
      <c r="CR479">
        <f>IFERROR(VLOOKUP($B479,'Raw Stats'!$BC$3:$BR$528,3,FALSE),0)</f>
        <v>48</v>
      </c>
      <c r="CS479">
        <f>IFERROR(VLOOKUP($B479,'Raw Stats'!$BC$3:$BR$528,4,FALSE),0)</f>
        <v>15</v>
      </c>
      <c r="CT479">
        <f>IFERROR(VLOOKUP($B479,'Raw Stats'!$BC$3:$BR$5288,5,FALSE),0)</f>
        <v>19</v>
      </c>
      <c r="CU479">
        <f>IFERROR(VLOOKUP($B479,'Raw Stats'!$BC$3:$BR$52888,6,FALSE),0)</f>
        <v>34</v>
      </c>
      <c r="CV479">
        <f>IFERROR(VLOOKUP($B479,'Raw Stats'!$BC$3:$BR$5288,7,FALSE),0)</f>
        <v>-4</v>
      </c>
      <c r="CW479">
        <f>IFERROR(VLOOKUP($B479,'Raw Stats'!$BC$3:$BR$5288,8,FALSE),0)</f>
        <v>20</v>
      </c>
      <c r="CX479">
        <f>IFERROR(VLOOKUP($B479,'Raw Stats'!$BC$3:$BR$5288,9,FALSE),0)</f>
        <v>21</v>
      </c>
      <c r="CY479">
        <f>IFERROR(VLOOKUP($B479,'Raw Stats'!$BC$3:$BR$5288,10,FALSE),0)</f>
        <v>24</v>
      </c>
      <c r="CZ479">
        <f>IFERROR(VLOOKUP($B479,'Raw Stats'!$BC$3:$BR$5288,11,FALSE)+VLOOKUP($B479,'Raw Stats'!$BC$3:$BR$5288,12,FALSE),0)</f>
        <v>5</v>
      </c>
      <c r="DA479">
        <f>IFERROR(VLOOKUP($B479,'Raw Stats'!$BC$3:$BR$5288,13,FALSE)+VLOOKUP($B479,'Raw Stats'!$BC$3:$BR$5288,14,FALSE),0)</f>
        <v>2</v>
      </c>
      <c r="DB479">
        <f>IFERROR(VLOOKUP($B479,'Raw Stats'!$BC$3:$BR$5288,15,FALSE),0)</f>
        <v>1</v>
      </c>
      <c r="DC479">
        <f>IFERROR(VLOOKUP($B479,'Raw Stats'!$BC$3:$BR$5288,16,FALSE),0)</f>
        <v>114</v>
      </c>
      <c r="DE479">
        <f>IFERROR(VLOOKUP($B479,'Raw Stats'!$AK$3:$AZ$528,3,FALSE),0)</f>
        <v>83</v>
      </c>
      <c r="DF479">
        <f>IFERROR(VLOOKUP($B479,'Raw Stats'!$AK$3:$AZ$528,4,FALSE),0)</f>
        <v>19</v>
      </c>
      <c r="DG479">
        <f>IFERROR(VLOOKUP($B479,'Raw Stats'!$AK$3:$AZ$528,5,FALSE),0)</f>
        <v>22</v>
      </c>
      <c r="DH479">
        <f>IFERROR(VLOOKUP($B479,'Raw Stats'!$AK$3:$AZ$528,6,FALSE),0)</f>
        <v>41</v>
      </c>
      <c r="DI479">
        <f>IFERROR(VLOOKUP($B479,'Raw Stats'!$AK$3:$AZ$528,7,FALSE),0)</f>
        <v>1</v>
      </c>
      <c r="DJ479">
        <f>IFERROR(VLOOKUP($B479,'Raw Stats'!$AK$3:$AZ$528,8,FALSE),0)</f>
        <v>10</v>
      </c>
      <c r="DK479">
        <f>IFERROR(VLOOKUP($B479,'Raw Stats'!$AK$3:$AZ$528,9,FALSE),0)</f>
        <v>37</v>
      </c>
      <c r="DL479">
        <f>IFERROR(VLOOKUP($B479,'Raw Stats'!$AK$3:$AZ$528,10,FALSE),0)</f>
        <v>29</v>
      </c>
      <c r="DM479">
        <f>IFERROR(VLOOKUP($B479,'Raw Stats'!$AK$3:$AZ$528,11,FALSE)+VLOOKUP($B479,'Raw Stats'!$AK$3:$AZ$528,12,FALSE),0)</f>
        <v>14</v>
      </c>
      <c r="DN479">
        <f>IFERROR(VLOOKUP($B479,'Raw Stats'!$AK$3:$AZ$528,13,FALSE)+VLOOKUP($B479,'Raw Stats'!$AK$3:$AZ$528,14,FALSE),0)</f>
        <v>0</v>
      </c>
      <c r="DO479">
        <f>IFERROR(VLOOKUP($B479,'Raw Stats'!$AK$3:$AZ$528,15,FALSE),0)</f>
        <v>3</v>
      </c>
      <c r="DP479">
        <f>IFERROR(VLOOKUP($B479,'Raw Stats'!$AK$3:$AZ$528,16,FALSE),0)</f>
        <v>154</v>
      </c>
      <c r="DR479">
        <f>IFERROR(VLOOKUP($B479,'Raw Stats'!$S$3:$AH$528,3,FALSE),0)</f>
        <v>0</v>
      </c>
      <c r="DS479">
        <f>IFERROR(VLOOKUP($B479,'Raw Stats'!$S$3:$AH$528,4,FALSE),0)</f>
        <v>0</v>
      </c>
      <c r="DT479">
        <f>IFERROR(VLOOKUP($B479,'Raw Stats'!$S$3:$AH$528,5,FALSE),0)</f>
        <v>0</v>
      </c>
      <c r="DU479">
        <f>IFERROR(VLOOKUP($B479,'Raw Stats'!$S$3:$AH$528,6,FALSE),0)</f>
        <v>0</v>
      </c>
      <c r="DV479">
        <f>IFERROR(VLOOKUP($B479,'Raw Stats'!$S$3:$AH$528,7,FALSE),0)</f>
        <v>0</v>
      </c>
      <c r="DW479">
        <f>IFERROR(VLOOKUP($B479,'Raw Stats'!$S$3:$AH$528,8,FALSE),0)</f>
        <v>0</v>
      </c>
      <c r="DX479">
        <f>IFERROR(VLOOKUP($B479,'Raw Stats'!$S$3:$AH$528,9,FALSE),0)</f>
        <v>0</v>
      </c>
      <c r="DY479">
        <f>IFERROR(VLOOKUP($B479,'Raw Stats'!$S$3:$AH$528,10,FALSE),0)</f>
        <v>0</v>
      </c>
      <c r="DZ479">
        <f>IFERROR(VLOOKUP($B479,'Raw Stats'!$S$3:$AH$528,11,FALSE)+VLOOKUP($B479,'Raw Stats'!$S$3:$AH$528,12,FALSE),0)</f>
        <v>0</v>
      </c>
      <c r="EA479">
        <f>IFERROR(VLOOKUP($B479,'Raw Stats'!$S$3:$AH$528,13,FALSE)+VLOOKUP($B479,'Raw Stats'!$S$3:$AH$528,14,FALSE),0)</f>
        <v>0</v>
      </c>
      <c r="EB479">
        <f>IFERROR(VLOOKUP($B479,'Raw Stats'!$S$3:$AH$528,15,FALSE),0)</f>
        <v>0</v>
      </c>
      <c r="EC479">
        <f>IFERROR(VLOOKUP($B479,'Raw Stats'!$S$3:$AH$528,16,FALSE),0)</f>
        <v>0</v>
      </c>
    </row>
    <row r="480" spans="1:133" x14ac:dyDescent="0.2">
      <c r="A480">
        <f>IFERROR(VLOOKUP(B480,Sheet2!$W$1:$X$300,2,FALSE),301)</f>
        <v>301</v>
      </c>
      <c r="B480" t="s">
        <v>330</v>
      </c>
      <c r="C480">
        <f t="shared" si="35"/>
        <v>0.25373298987564247</v>
      </c>
      <c r="D480">
        <f t="shared" si="36"/>
        <v>0.53658276432580732</v>
      </c>
      <c r="E480">
        <f t="shared" si="37"/>
        <v>0.64685709873948194</v>
      </c>
      <c r="F480">
        <f t="shared" si="38"/>
        <v>1.0086121985869583</v>
      </c>
      <c r="G480">
        <f t="shared" si="39"/>
        <v>1.0505818987493625</v>
      </c>
      <c r="J480">
        <f>BS480*'Value Calculations'!$D$3</f>
        <v>0</v>
      </c>
      <c r="K480">
        <f>BT480*'Value Calculations'!$D$4</f>
        <v>0</v>
      </c>
      <c r="L480">
        <f>BU480*'Value Calculations'!$D$5</f>
        <v>0</v>
      </c>
      <c r="M480">
        <f>BV480*'Value Calculations'!$D$6</f>
        <v>-0.50025972767745142</v>
      </c>
      <c r="N480">
        <f>BW480*'Value Calculations'!$D$7</f>
        <v>0.35153950821837121</v>
      </c>
      <c r="O480">
        <f>BX480*'Value Calculations'!$D$8</f>
        <v>1.0064803469915571</v>
      </c>
      <c r="P480">
        <f>BY480*'Value Calculations'!$D$9</f>
        <v>0.25190501467503346</v>
      </c>
      <c r="Q480">
        <f>BZ480*'Value Calculations'!$D$10</f>
        <v>0</v>
      </c>
      <c r="R480">
        <f>CA480*'Value Calculations'!$D$11</f>
        <v>0</v>
      </c>
      <c r="S480">
        <f>CB480*'Value Calculations'!$D$12</f>
        <v>0</v>
      </c>
      <c r="T480">
        <f>CC480*'Value Calculations'!$D$13</f>
        <v>0.41273279704634458</v>
      </c>
      <c r="V480">
        <f>CF480*'Value Calculations'!$D$3</f>
        <v>2.0386771431301893</v>
      </c>
      <c r="W480">
        <f>CG480*'Value Calculations'!$D$4</f>
        <v>3.2561270404464993</v>
      </c>
      <c r="X480">
        <f>CH480*'Value Calculations'!$D$5</f>
        <v>3.980071575793823</v>
      </c>
      <c r="Y480">
        <f>CI480*'Value Calculations'!$D$6</f>
        <v>-0.87545452343553998</v>
      </c>
      <c r="Z480">
        <f>CJ480*'Value Calculations'!$D$7</f>
        <v>5.8882867626577173</v>
      </c>
      <c r="AA480">
        <f>CK480*'Value Calculations'!$D$8</f>
        <v>5.3918590017404844</v>
      </c>
      <c r="AB480">
        <f>CL480*'Value Calculations'!$D$9</f>
        <v>3.2747651907754349</v>
      </c>
      <c r="AC480">
        <f>CM480*'Value Calculations'!$D$10</f>
        <v>1.0959494222286141</v>
      </c>
      <c r="AD480">
        <f>CN480*'Value Calculations'!$D$11</f>
        <v>0</v>
      </c>
      <c r="AE480">
        <f>CO480*'Value Calculations'!$D$12</f>
        <v>0</v>
      </c>
      <c r="AF480">
        <f>CP480*'Value Calculations'!$D$13</f>
        <v>6.5349359532337896</v>
      </c>
      <c r="AH480">
        <f>CS480*'Value Calculations'!$D$3</f>
        <v>2.4464125717562273</v>
      </c>
      <c r="AI480">
        <f>CT480*'Value Calculations'!$D$4</f>
        <v>0.65122540808929985</v>
      </c>
      <c r="AJ480">
        <f>CU480*'Value Calculations'!$D$5</f>
        <v>2.1227048404233724</v>
      </c>
      <c r="AK480">
        <f>CV480*'Value Calculations'!$D$6</f>
        <v>-0.37519479575808856</v>
      </c>
      <c r="AL480">
        <f>CW480*'Value Calculations'!$D$7</f>
        <v>1.9334672952010417</v>
      </c>
      <c r="AM480">
        <f>CX480*'Value Calculations'!$D$8</f>
        <v>3.5226812144704498</v>
      </c>
      <c r="AN480">
        <f>CY480*'Value Calculations'!$D$9</f>
        <v>1.1335725660376506</v>
      </c>
      <c r="AO480">
        <f>CZ480*'Value Calculations'!$D$10</f>
        <v>0.73063294815240942</v>
      </c>
      <c r="AP480">
        <f>DA480*'Value Calculations'!$D$11</f>
        <v>0</v>
      </c>
      <c r="AQ480">
        <f>DB480*'Value Calculations'!$D$12</f>
        <v>0.81388273958941404</v>
      </c>
      <c r="AR480">
        <f>DC480*'Value Calculations'!$D$13</f>
        <v>2.5451855817857916</v>
      </c>
      <c r="AT480">
        <f>DF480*'Value Calculations'!$D$3</f>
        <v>8.1547085725207573</v>
      </c>
      <c r="AU480">
        <f>DG480*'Value Calculations'!$D$4</f>
        <v>9.1171557132501988</v>
      </c>
      <c r="AV480">
        <f>DH480*'Value Calculations'!$D$5</f>
        <v>12.736229042540234</v>
      </c>
      <c r="AW480">
        <f>DI480*'Value Calculations'!$D$6</f>
        <v>-1.3757142511129914</v>
      </c>
      <c r="AX480">
        <f>DJ480*'Value Calculations'!$D$7</f>
        <v>7.2065599184766098</v>
      </c>
      <c r="AY480">
        <f>DK480*'Value Calculations'!$D$8</f>
        <v>10.20858637662865</v>
      </c>
      <c r="AZ480">
        <f>DL480*'Value Calculations'!$D$9</f>
        <v>4.5342902641506022</v>
      </c>
      <c r="BA480">
        <f>DM480*'Value Calculations'!$D$10</f>
        <v>5.4797471111430704</v>
      </c>
      <c r="BB480">
        <f>DN480*'Value Calculations'!$D$11</f>
        <v>0.9907141480249374</v>
      </c>
      <c r="BC480">
        <f>DO480*'Value Calculations'!$D$12</f>
        <v>1.6277654791788281</v>
      </c>
      <c r="BD480">
        <f>DP480*'Value Calculations'!$D$13</f>
        <v>9.9055871291122699</v>
      </c>
      <c r="BF480">
        <f>DS480*'Value Calculations'!$D$3</f>
        <v>5.7082960007645305</v>
      </c>
      <c r="BG480">
        <f>DT480*'Value Calculations'!$D$4</f>
        <v>7.8147048970715982</v>
      </c>
      <c r="BH480">
        <f>DU480*'Value Calculations'!$D$5</f>
        <v>10.082847992011018</v>
      </c>
      <c r="BI480">
        <f>DV480*'Value Calculations'!$D$6</f>
        <v>-0.37519479575808856</v>
      </c>
      <c r="BJ480">
        <f>DW480*'Value Calculations'!$D$7</f>
        <v>4.4821287297842325</v>
      </c>
      <c r="BK480">
        <f>DX480*'Value Calculations'!$D$8</f>
        <v>8.9864316695674731</v>
      </c>
      <c r="BL480">
        <f>DY480*'Value Calculations'!$D$9</f>
        <v>2.3930976394128178</v>
      </c>
      <c r="BM480">
        <f>DZ480*'Value Calculations'!$D$10</f>
        <v>6.5756965333716852</v>
      </c>
      <c r="BN480">
        <f>EA480*'Value Calculations'!$D$11</f>
        <v>0</v>
      </c>
      <c r="BO480">
        <f>EB480*'Value Calculations'!$D$12</f>
        <v>0.81388273958941404</v>
      </c>
      <c r="BP480">
        <f>EC480*'Value Calculations'!$D$13</f>
        <v>10.24953112665089</v>
      </c>
      <c r="BR480">
        <f>IFERROR(VLOOKUP($B480,'Raw Stats'!$CM$3:$DC$884,3,FALSE),0)</f>
        <v>6</v>
      </c>
      <c r="BS480">
        <f>IFERROR(VLOOKUP($B480,'Raw Stats'!$CM$3:$DC$884,4,FALSE),0)</f>
        <v>0</v>
      </c>
      <c r="BT480">
        <f>IFERROR(VLOOKUP($B480,'Raw Stats'!$CM$3:$DC$884,5,FALSE),0)</f>
        <v>0</v>
      </c>
      <c r="BU480">
        <f>IFERROR(VLOOKUP($B480,'Raw Stats'!$CM$3:$DC$884,6,FALSE),0)</f>
        <v>0</v>
      </c>
      <c r="BV480">
        <f>IFERROR(VLOOKUP($B480,'Raw Stats'!$CM$3:$DC$884,7,FALSE),0)</f>
        <v>-4</v>
      </c>
      <c r="BW480">
        <f>IFERROR(VLOOKUP($B480,'Raw Stats'!$CM$3:$DC$884,8,FALSE),0)</f>
        <v>4</v>
      </c>
      <c r="BX480">
        <f>IFERROR(VLOOKUP($B480,'Raw Stats'!$CM$3:$DC$884,9,FALSE),0)</f>
        <v>14</v>
      </c>
      <c r="BY480">
        <f>IFERROR(VLOOKUP($B480,'Raw Stats'!$CM$3:$DC$884,10,FALSE),0)</f>
        <v>2</v>
      </c>
      <c r="BZ480">
        <f>IFERROR(VLOOKUP($B480,'Raw Stats'!$CM$3:$DC$884,11,FALSE)+VLOOKUP($B480,'Raw Stats'!$CM$3:$DC$884,12,FALSE),0)</f>
        <v>0</v>
      </c>
      <c r="CA480">
        <f>IFERROR(VLOOKUP($B480,'Raw Stats'!$CM$3:$DC$884,13,FALSE)+VLOOKUP($B480,'Raw Stats'!$CM$3:$DC$884,14,FALSE),0)</f>
        <v>0</v>
      </c>
      <c r="CB480">
        <f>IFERROR(VLOOKUP($B480,'Raw Stats'!$CM$3:$DC$884,15,FALSE),0)</f>
        <v>0</v>
      </c>
      <c r="CC480">
        <f>IFERROR(VLOOKUP($B480,'Raw Stats'!$CM$3:$DC$884,16,FALSE),0)</f>
        <v>6</v>
      </c>
      <c r="CE480">
        <f>IFERROR(VLOOKUP($B480,'Raw Stats'!$BU$3:$CJ$528,3,FALSE),0)</f>
        <v>57</v>
      </c>
      <c r="CF480">
        <f>IFERROR(VLOOKUP($B480,'Raw Stats'!$BU$3:$CJ$528,4,FALSE),0)</f>
        <v>5</v>
      </c>
      <c r="CG480">
        <f>IFERROR(VLOOKUP($B480,'Raw Stats'!$BU$3:$CJ$5288,5,FALSE),0)</f>
        <v>10</v>
      </c>
      <c r="CH480">
        <f>IFERROR(VLOOKUP($B480,'Raw Stats'!$BU$3:$CJ$528,6,FALSE),0)</f>
        <v>15</v>
      </c>
      <c r="CI480">
        <f>IFERROR(VLOOKUP($B480,'Raw Stats'!$BU$3:$CJ$528,7,FALSE),0)</f>
        <v>-7</v>
      </c>
      <c r="CJ480">
        <f>IFERROR(VLOOKUP($B480,'Raw Stats'!$BU$3:$CJ$528,8,FALSE),0)</f>
        <v>67</v>
      </c>
      <c r="CK480">
        <f>IFERROR(VLOOKUP($B480,'Raw Stats'!$BU$3:$CJ$528,9,FALSE),0)</f>
        <v>75</v>
      </c>
      <c r="CL480">
        <f>IFERROR(VLOOKUP($B480,'Raw Stats'!$BU$3:$CJ$528,10,FALSE),0)</f>
        <v>26</v>
      </c>
      <c r="CM480">
        <f>IFERROR(VLOOKUP($B480,'Raw Stats'!$BU$3:$CJ$528,11,FALSE)+VLOOKUP($B480,'Raw Stats'!$BU$3:$CJ$528,12,FALSE),0)</f>
        <v>3</v>
      </c>
      <c r="CN480">
        <f>IFERROR(VLOOKUP($B480,'Raw Stats'!$BU$3:$CJ$528,13,FALSE)+VLOOKUP($B480,'Raw Stats'!$BU$3:$CJ$528,14,FALSE),0)</f>
        <v>0</v>
      </c>
      <c r="CO480">
        <f>IFERROR(VLOOKUP($B480,'Raw Stats'!$BU$3:$CJ$528,15,FALSE),0)</f>
        <v>0</v>
      </c>
      <c r="CP480">
        <f>IFERROR(VLOOKUP($B480,'Raw Stats'!$BU$3:$CJ$528,16,FALSE),0)</f>
        <v>95</v>
      </c>
      <c r="CR480">
        <f>IFERROR(VLOOKUP($B480,'Raw Stats'!$BC$3:$BR$528,3,FALSE),0)</f>
        <v>24</v>
      </c>
      <c r="CS480">
        <f>IFERROR(VLOOKUP($B480,'Raw Stats'!$BC$3:$BR$528,4,FALSE),0)</f>
        <v>6</v>
      </c>
      <c r="CT480">
        <f>IFERROR(VLOOKUP($B480,'Raw Stats'!$BC$3:$BR$5288,5,FALSE),0)</f>
        <v>2</v>
      </c>
      <c r="CU480">
        <f>IFERROR(VLOOKUP($B480,'Raw Stats'!$BC$3:$BR$52888,6,FALSE),0)</f>
        <v>8</v>
      </c>
      <c r="CV480">
        <f>IFERROR(VLOOKUP($B480,'Raw Stats'!$BC$3:$BR$5288,7,FALSE),0)</f>
        <v>-3</v>
      </c>
      <c r="CW480">
        <f>IFERROR(VLOOKUP($B480,'Raw Stats'!$BC$3:$BR$5288,8,FALSE),0)</f>
        <v>22</v>
      </c>
      <c r="CX480">
        <f>IFERROR(VLOOKUP($B480,'Raw Stats'!$BC$3:$BR$5288,9,FALSE),0)</f>
        <v>49</v>
      </c>
      <c r="CY480">
        <f>IFERROR(VLOOKUP($B480,'Raw Stats'!$BC$3:$BR$5288,10,FALSE),0)</f>
        <v>9</v>
      </c>
      <c r="CZ480">
        <f>IFERROR(VLOOKUP($B480,'Raw Stats'!$BC$3:$BR$5288,11,FALSE)+VLOOKUP($B480,'Raw Stats'!$BC$3:$BR$5288,12,FALSE),0)</f>
        <v>2</v>
      </c>
      <c r="DA480">
        <f>IFERROR(VLOOKUP($B480,'Raw Stats'!$BC$3:$BR$5288,13,FALSE)+VLOOKUP($B480,'Raw Stats'!$BC$3:$BR$5288,14,FALSE),0)</f>
        <v>0</v>
      </c>
      <c r="DB480">
        <f>IFERROR(VLOOKUP($B480,'Raw Stats'!$BC$3:$BR$5288,15,FALSE),0)</f>
        <v>1</v>
      </c>
      <c r="DC480">
        <f>IFERROR(VLOOKUP($B480,'Raw Stats'!$BC$3:$BR$5288,16,FALSE),0)</f>
        <v>37</v>
      </c>
      <c r="DE480">
        <f>IFERROR(VLOOKUP($B480,'Raw Stats'!$AK$3:$AZ$528,3,FALSE),0)</f>
        <v>68</v>
      </c>
      <c r="DF480">
        <f>IFERROR(VLOOKUP($B480,'Raw Stats'!$AK$3:$AZ$528,4,FALSE),0)</f>
        <v>20</v>
      </c>
      <c r="DG480">
        <f>IFERROR(VLOOKUP($B480,'Raw Stats'!$AK$3:$AZ$528,5,FALSE),0)</f>
        <v>28</v>
      </c>
      <c r="DH480">
        <f>IFERROR(VLOOKUP($B480,'Raw Stats'!$AK$3:$AZ$528,6,FALSE),0)</f>
        <v>48</v>
      </c>
      <c r="DI480">
        <f>IFERROR(VLOOKUP($B480,'Raw Stats'!$AK$3:$AZ$528,7,FALSE),0)</f>
        <v>-11</v>
      </c>
      <c r="DJ480">
        <f>IFERROR(VLOOKUP($B480,'Raw Stats'!$AK$3:$AZ$528,8,FALSE),0)</f>
        <v>82</v>
      </c>
      <c r="DK480">
        <f>IFERROR(VLOOKUP($B480,'Raw Stats'!$AK$3:$AZ$528,9,FALSE),0)</f>
        <v>142</v>
      </c>
      <c r="DL480">
        <f>IFERROR(VLOOKUP($B480,'Raw Stats'!$AK$3:$AZ$528,10,FALSE),0)</f>
        <v>36</v>
      </c>
      <c r="DM480">
        <f>IFERROR(VLOOKUP($B480,'Raw Stats'!$AK$3:$AZ$528,11,FALSE)+VLOOKUP($B480,'Raw Stats'!$AK$3:$AZ$528,12,FALSE),0)</f>
        <v>15</v>
      </c>
      <c r="DN480">
        <f>IFERROR(VLOOKUP($B480,'Raw Stats'!$AK$3:$AZ$528,13,FALSE)+VLOOKUP($B480,'Raw Stats'!$AK$3:$AZ$528,14,FALSE),0)</f>
        <v>1</v>
      </c>
      <c r="DO480">
        <f>IFERROR(VLOOKUP($B480,'Raw Stats'!$AK$3:$AZ$528,15,FALSE),0)</f>
        <v>2</v>
      </c>
      <c r="DP480">
        <f>IFERROR(VLOOKUP($B480,'Raw Stats'!$AK$3:$AZ$528,16,FALSE),0)</f>
        <v>144</v>
      </c>
      <c r="DR480">
        <f>IFERROR(VLOOKUP($B480,'Raw Stats'!$S$3:$AH$528,3,FALSE),0)</f>
        <v>54</v>
      </c>
      <c r="DS480">
        <f>IFERROR(VLOOKUP($B480,'Raw Stats'!$S$3:$AH$528,4,FALSE),0)</f>
        <v>14</v>
      </c>
      <c r="DT480">
        <f>IFERROR(VLOOKUP($B480,'Raw Stats'!$S$3:$AH$528,5,FALSE),0)</f>
        <v>24</v>
      </c>
      <c r="DU480">
        <f>IFERROR(VLOOKUP($B480,'Raw Stats'!$S$3:$AH$528,6,FALSE),0)</f>
        <v>38</v>
      </c>
      <c r="DV480">
        <f>IFERROR(VLOOKUP($B480,'Raw Stats'!$S$3:$AH$528,7,FALSE),0)</f>
        <v>-3</v>
      </c>
      <c r="DW480">
        <f>IFERROR(VLOOKUP($B480,'Raw Stats'!$S$3:$AH$528,8,FALSE),0)</f>
        <v>51</v>
      </c>
      <c r="DX480">
        <f>IFERROR(VLOOKUP($B480,'Raw Stats'!$S$3:$AH$528,9,FALSE),0)</f>
        <v>125</v>
      </c>
      <c r="DY480">
        <f>IFERROR(VLOOKUP($B480,'Raw Stats'!$S$3:$AH$528,10,FALSE),0)</f>
        <v>19</v>
      </c>
      <c r="DZ480">
        <f>IFERROR(VLOOKUP($B480,'Raw Stats'!$S$3:$AH$528,11,FALSE)+VLOOKUP($B480,'Raw Stats'!$S$3:$AH$528,12,FALSE),0)</f>
        <v>18</v>
      </c>
      <c r="EA480">
        <f>IFERROR(VLOOKUP($B480,'Raw Stats'!$S$3:$AH$528,13,FALSE)+VLOOKUP($B480,'Raw Stats'!$S$3:$AH$528,14,FALSE),0)</f>
        <v>0</v>
      </c>
      <c r="EB480">
        <f>IFERROR(VLOOKUP($B480,'Raw Stats'!$S$3:$AH$528,15,FALSE),0)</f>
        <v>1</v>
      </c>
      <c r="EC480">
        <f>IFERROR(VLOOKUP($B480,'Raw Stats'!$S$3:$AH$528,16,FALSE),0)</f>
        <v>149</v>
      </c>
    </row>
    <row r="481" spans="1:133" x14ac:dyDescent="0.2">
      <c r="A481">
        <f>IFERROR(VLOOKUP(B481,Sheet2!$W$1:$X$300,2,FALSE),301)</f>
        <v>301</v>
      </c>
      <c r="B481" t="s">
        <v>136</v>
      </c>
      <c r="C481">
        <f t="shared" si="35"/>
        <v>0.24867429287033102</v>
      </c>
      <c r="D481">
        <f t="shared" si="36"/>
        <v>0</v>
      </c>
      <c r="E481">
        <f t="shared" si="37"/>
        <v>0</v>
      </c>
      <c r="F481">
        <f t="shared" si="38"/>
        <v>0</v>
      </c>
      <c r="G481">
        <f t="shared" si="39"/>
        <v>0.55143893914048481</v>
      </c>
      <c r="J481">
        <f>BS481*'Value Calculations'!$D$3</f>
        <v>0.4077354286260379</v>
      </c>
      <c r="K481">
        <f>BT481*'Value Calculations'!$D$4</f>
        <v>0.97683811213394978</v>
      </c>
      <c r="L481">
        <f>BU481*'Value Calculations'!$D$5</f>
        <v>1.0613524202116862</v>
      </c>
      <c r="M481">
        <f>BV481*'Value Calculations'!$D$6</f>
        <v>-2.376233706467894</v>
      </c>
      <c r="N481">
        <f>BW481*'Value Calculations'!$D$7</f>
        <v>1.4061580328734848</v>
      </c>
      <c r="O481">
        <f>BX481*'Value Calculations'!$D$8</f>
        <v>6.542122255445121</v>
      </c>
      <c r="P481">
        <f>BY481*'Value Calculations'!$D$9</f>
        <v>2.8969076687628847</v>
      </c>
      <c r="Q481">
        <f>BZ481*'Value Calculations'!$D$10</f>
        <v>0</v>
      </c>
      <c r="R481">
        <f>CA481*'Value Calculations'!$D$11</f>
        <v>0</v>
      </c>
      <c r="S481">
        <f>CB481*'Value Calculations'!$D$12</f>
        <v>0</v>
      </c>
      <c r="T481">
        <f>CC481*'Value Calculations'!$D$13</f>
        <v>3.5082287748939289</v>
      </c>
      <c r="V481">
        <f>CF481*'Value Calculations'!$D$3</f>
        <v>0</v>
      </c>
      <c r="W481">
        <f>CG481*'Value Calculations'!$D$4</f>
        <v>1.3024508161785997</v>
      </c>
      <c r="X481">
        <f>CH481*'Value Calculations'!$D$5</f>
        <v>0</v>
      </c>
      <c r="Y481">
        <f>CI481*'Value Calculations'!$D$6</f>
        <v>0</v>
      </c>
      <c r="Z481">
        <f>CJ481*'Value Calculations'!$D$7</f>
        <v>0</v>
      </c>
      <c r="AA481">
        <f>CK481*'Value Calculations'!$D$8</f>
        <v>0</v>
      </c>
      <c r="AB481">
        <f>CL481*'Value Calculations'!$D$9</f>
        <v>0</v>
      </c>
      <c r="AC481">
        <f>CM481*'Value Calculations'!$D$10</f>
        <v>0</v>
      </c>
      <c r="AD481">
        <f>CN481*'Value Calculations'!$D$11</f>
        <v>0</v>
      </c>
      <c r="AE481">
        <f>CO481*'Value Calculations'!$D$12</f>
        <v>0</v>
      </c>
      <c r="AF481">
        <f>CP481*'Value Calculations'!$D$13</f>
        <v>0</v>
      </c>
      <c r="AH481">
        <f>CS481*'Value Calculations'!$D$3</f>
        <v>0</v>
      </c>
      <c r="AI481">
        <f>CT481*'Value Calculations'!$D$4</f>
        <v>0.32561270404464993</v>
      </c>
      <c r="AJ481">
        <f>CU481*'Value Calculations'!$D$5</f>
        <v>0.26533810505292155</v>
      </c>
      <c r="AK481">
        <f>CV481*'Value Calculations'!$D$6</f>
        <v>-0.12506493191936285</v>
      </c>
      <c r="AL481">
        <f>CW481*'Value Calculations'!$D$7</f>
        <v>0.17576975410918561</v>
      </c>
      <c r="AM481">
        <f>CX481*'Value Calculations'!$D$8</f>
        <v>0.28756581342615917</v>
      </c>
      <c r="AN481">
        <f>CY481*'Value Calculations'!$D$9</f>
        <v>0.12595250733751673</v>
      </c>
      <c r="AO481">
        <f>CZ481*'Value Calculations'!$D$10</f>
        <v>0</v>
      </c>
      <c r="AP481">
        <f>DA481*'Value Calculations'!$D$11</f>
        <v>0</v>
      </c>
      <c r="AQ481">
        <f>DB481*'Value Calculations'!$D$12</f>
        <v>0</v>
      </c>
      <c r="AR481">
        <f>DC481*'Value Calculations'!$D$13</f>
        <v>0.13757759901544819</v>
      </c>
      <c r="AT481">
        <f>DF481*'Value Calculations'!$D$3</f>
        <v>0</v>
      </c>
      <c r="AU481">
        <f>DG481*'Value Calculations'!$D$4</f>
        <v>0</v>
      </c>
      <c r="AV481">
        <f>DH481*'Value Calculations'!$D$5</f>
        <v>0</v>
      </c>
      <c r="AW481">
        <f>DI481*'Value Calculations'!$D$6</f>
        <v>0</v>
      </c>
      <c r="AX481">
        <f>DJ481*'Value Calculations'!$D$7</f>
        <v>0</v>
      </c>
      <c r="AY481">
        <f>DK481*'Value Calculations'!$D$8</f>
        <v>0</v>
      </c>
      <c r="AZ481">
        <f>DL481*'Value Calculations'!$D$9</f>
        <v>0</v>
      </c>
      <c r="BA481">
        <f>DM481*'Value Calculations'!$D$10</f>
        <v>0</v>
      </c>
      <c r="BB481">
        <f>DN481*'Value Calculations'!$D$11</f>
        <v>0</v>
      </c>
      <c r="BC481">
        <f>DO481*'Value Calculations'!$D$12</f>
        <v>0</v>
      </c>
      <c r="BD481">
        <f>DP481*'Value Calculations'!$D$13</f>
        <v>0</v>
      </c>
      <c r="BF481">
        <f>DS481*'Value Calculations'!$D$3</f>
        <v>4.4850897148864171</v>
      </c>
      <c r="BG481">
        <f>DT481*'Value Calculations'!$D$4</f>
        <v>3.2561270404464993</v>
      </c>
      <c r="BH481">
        <f>DU481*'Value Calculations'!$D$5</f>
        <v>5.5721002061113527</v>
      </c>
      <c r="BI481">
        <f>DV481*'Value Calculations'!$D$6</f>
        <v>-0.62532465959681427</v>
      </c>
      <c r="BJ481">
        <f>DW481*'Value Calculations'!$D$7</f>
        <v>1.5819277869826704</v>
      </c>
      <c r="BK481">
        <f>DX481*'Value Calculations'!$D$8</f>
        <v>3.810247027896609</v>
      </c>
      <c r="BL481">
        <f>DY481*'Value Calculations'!$D$9</f>
        <v>3.0228601761004015</v>
      </c>
      <c r="BM481">
        <f>DZ481*'Value Calculations'!$D$10</f>
        <v>1.0959494222286141</v>
      </c>
      <c r="BN481">
        <f>EA481*'Value Calculations'!$D$11</f>
        <v>3.9628565920997496</v>
      </c>
      <c r="BO481">
        <f>EB481*'Value Calculations'!$D$12</f>
        <v>1.6277654791788281</v>
      </c>
      <c r="BP481">
        <f>EC481*'Value Calculations'!$D$13</f>
        <v>5.296737562094755</v>
      </c>
      <c r="BR481">
        <f>IFERROR(VLOOKUP($B481,'Raw Stats'!$CM$3:$DC$884,3,FALSE),0)</f>
        <v>58</v>
      </c>
      <c r="BS481">
        <f>IFERROR(VLOOKUP($B481,'Raw Stats'!$CM$3:$DC$884,4,FALSE),0)</f>
        <v>1</v>
      </c>
      <c r="BT481">
        <f>IFERROR(VLOOKUP($B481,'Raw Stats'!$CM$3:$DC$884,5,FALSE),0)</f>
        <v>3</v>
      </c>
      <c r="BU481">
        <f>IFERROR(VLOOKUP($B481,'Raw Stats'!$CM$3:$DC$884,6,FALSE),0)</f>
        <v>4</v>
      </c>
      <c r="BV481">
        <f>IFERROR(VLOOKUP($B481,'Raw Stats'!$CM$3:$DC$884,7,FALSE),0)</f>
        <v>-19</v>
      </c>
      <c r="BW481">
        <f>IFERROR(VLOOKUP($B481,'Raw Stats'!$CM$3:$DC$884,8,FALSE),0)</f>
        <v>16</v>
      </c>
      <c r="BX481">
        <f>IFERROR(VLOOKUP($B481,'Raw Stats'!$CM$3:$DC$884,9,FALSE),0)</f>
        <v>91</v>
      </c>
      <c r="BY481">
        <f>IFERROR(VLOOKUP($B481,'Raw Stats'!$CM$3:$DC$884,10,FALSE),0)</f>
        <v>23</v>
      </c>
      <c r="BZ481">
        <f>IFERROR(VLOOKUP($B481,'Raw Stats'!$CM$3:$DC$884,11,FALSE)+VLOOKUP($B481,'Raw Stats'!$CM$3:$DC$884,12,FALSE),0)</f>
        <v>0</v>
      </c>
      <c r="CA481">
        <f>IFERROR(VLOOKUP($B481,'Raw Stats'!$CM$3:$DC$884,13,FALSE)+VLOOKUP($B481,'Raw Stats'!$CM$3:$DC$884,14,FALSE),0)</f>
        <v>0</v>
      </c>
      <c r="CB481">
        <f>IFERROR(VLOOKUP($B481,'Raw Stats'!$CM$3:$DC$884,15,FALSE),0)</f>
        <v>0</v>
      </c>
      <c r="CC481">
        <f>IFERROR(VLOOKUP($B481,'Raw Stats'!$CM$3:$DC$884,16,FALSE),0)</f>
        <v>51</v>
      </c>
      <c r="CE481">
        <f>IFERROR(VLOOKUP($B481,'Raw Stats'!$BU$3:$CJ$528,3,FALSE),0)</f>
        <v>0</v>
      </c>
      <c r="CF481">
        <f>IFERROR(VLOOKUP($B481,'Raw Stats'!$BU$3:$CJ$528,4,FALSE),0)</f>
        <v>0</v>
      </c>
      <c r="CG481">
        <f>IFERROR(VLOOKUP($B481,'Raw Stats'!$BU$3:$CJ$5288,5,FALSE),0)</f>
        <v>4</v>
      </c>
      <c r="CH481">
        <f>IFERROR(VLOOKUP($B481,'Raw Stats'!$BU$3:$CJ$528,6,FALSE),0)</f>
        <v>0</v>
      </c>
      <c r="CI481">
        <f>IFERROR(VLOOKUP($B481,'Raw Stats'!$BU$3:$CJ$528,7,FALSE),0)</f>
        <v>0</v>
      </c>
      <c r="CJ481">
        <f>IFERROR(VLOOKUP($B481,'Raw Stats'!$BU$3:$CJ$528,8,FALSE),0)</f>
        <v>0</v>
      </c>
      <c r="CK481">
        <f>IFERROR(VLOOKUP($B481,'Raw Stats'!$BU$3:$CJ$528,9,FALSE),0)</f>
        <v>0</v>
      </c>
      <c r="CL481">
        <f>IFERROR(VLOOKUP($B481,'Raw Stats'!$BU$3:$CJ$528,10,FALSE),0)</f>
        <v>0</v>
      </c>
      <c r="CM481">
        <f>IFERROR(VLOOKUP($B481,'Raw Stats'!$BU$3:$CJ$528,11,FALSE)+VLOOKUP($B481,'Raw Stats'!$BU$3:$CJ$528,12,FALSE),0)</f>
        <v>0</v>
      </c>
      <c r="CN481">
        <f>IFERROR(VLOOKUP($B481,'Raw Stats'!$BU$3:$CJ$528,13,FALSE)+VLOOKUP($B481,'Raw Stats'!$BU$3:$CJ$528,14,FALSE),0)</f>
        <v>0</v>
      </c>
      <c r="CO481">
        <f>IFERROR(VLOOKUP($B481,'Raw Stats'!$BU$3:$CJ$528,15,FALSE),0)</f>
        <v>0</v>
      </c>
      <c r="CP481">
        <f>IFERROR(VLOOKUP($B481,'Raw Stats'!$BU$3:$CJ$528,16,FALSE),0)</f>
        <v>0</v>
      </c>
      <c r="CR481">
        <f>IFERROR(VLOOKUP($B481,'Raw Stats'!$BC$3:$BR$528,3,FALSE),0)</f>
        <v>0</v>
      </c>
      <c r="CS481">
        <f>IFERROR(VLOOKUP($B481,'Raw Stats'!$BC$3:$BR$528,4,FALSE),0)</f>
        <v>0</v>
      </c>
      <c r="CT481">
        <f>IFERROR(VLOOKUP($B481,'Raw Stats'!$BC$3:$BR$5288,5,FALSE),0)</f>
        <v>1</v>
      </c>
      <c r="CU481">
        <f>IFERROR(VLOOKUP($B481,'Raw Stats'!$BC$3:$BR$52888,6,FALSE),0)</f>
        <v>1</v>
      </c>
      <c r="CV481">
        <f>IFERROR(VLOOKUP($B481,'Raw Stats'!$BC$3:$BR$5288,7,FALSE),0)</f>
        <v>-1</v>
      </c>
      <c r="CW481">
        <f>IFERROR(VLOOKUP($B481,'Raw Stats'!$BC$3:$BR$5288,8,FALSE),0)</f>
        <v>2</v>
      </c>
      <c r="CX481">
        <f>IFERROR(VLOOKUP($B481,'Raw Stats'!$BC$3:$BR$5288,9,FALSE),0)</f>
        <v>4</v>
      </c>
      <c r="CY481">
        <f>IFERROR(VLOOKUP($B481,'Raw Stats'!$BC$3:$BR$5288,10,FALSE),0)</f>
        <v>1</v>
      </c>
      <c r="CZ481">
        <f>IFERROR(VLOOKUP($B481,'Raw Stats'!$BC$3:$BR$5288,11,FALSE)+VLOOKUP($B481,'Raw Stats'!$BC$3:$BR$5288,12,FALSE),0)</f>
        <v>0</v>
      </c>
      <c r="DA481">
        <f>IFERROR(VLOOKUP($B481,'Raw Stats'!$BC$3:$BR$5288,13,FALSE)+VLOOKUP($B481,'Raw Stats'!$BC$3:$BR$5288,14,FALSE),0)</f>
        <v>0</v>
      </c>
      <c r="DB481">
        <f>IFERROR(VLOOKUP($B481,'Raw Stats'!$BC$3:$BR$5288,15,FALSE),0)</f>
        <v>0</v>
      </c>
      <c r="DC481">
        <f>IFERROR(VLOOKUP($B481,'Raw Stats'!$BC$3:$BR$5288,16,FALSE),0)</f>
        <v>2</v>
      </c>
      <c r="DE481">
        <f>IFERROR(VLOOKUP($B481,'Raw Stats'!$AK$3:$AZ$528,3,FALSE),0)</f>
        <v>0</v>
      </c>
      <c r="DF481">
        <f>IFERROR(VLOOKUP($B481,'Raw Stats'!$AK$3:$AZ$528,4,FALSE),0)</f>
        <v>0</v>
      </c>
      <c r="DG481">
        <f>IFERROR(VLOOKUP($B481,'Raw Stats'!$AK$3:$AZ$528,5,FALSE),0)</f>
        <v>0</v>
      </c>
      <c r="DH481">
        <f>IFERROR(VLOOKUP($B481,'Raw Stats'!$AK$3:$AZ$528,6,FALSE),0)</f>
        <v>0</v>
      </c>
      <c r="DI481">
        <f>IFERROR(VLOOKUP($B481,'Raw Stats'!$AK$3:$AZ$528,7,FALSE),0)</f>
        <v>0</v>
      </c>
      <c r="DJ481">
        <f>IFERROR(VLOOKUP($B481,'Raw Stats'!$AK$3:$AZ$528,8,FALSE),0)</f>
        <v>0</v>
      </c>
      <c r="DK481">
        <f>IFERROR(VLOOKUP($B481,'Raw Stats'!$AK$3:$AZ$528,9,FALSE),0)</f>
        <v>0</v>
      </c>
      <c r="DL481">
        <f>IFERROR(VLOOKUP($B481,'Raw Stats'!$AK$3:$AZ$528,10,FALSE),0)</f>
        <v>0</v>
      </c>
      <c r="DM481">
        <f>IFERROR(VLOOKUP($B481,'Raw Stats'!$AK$3:$AZ$528,11,FALSE)+VLOOKUP($B481,'Raw Stats'!$AK$3:$AZ$528,12,FALSE),0)</f>
        <v>0</v>
      </c>
      <c r="DN481">
        <f>IFERROR(VLOOKUP($B481,'Raw Stats'!$AK$3:$AZ$528,13,FALSE)+VLOOKUP($B481,'Raw Stats'!$AK$3:$AZ$528,14,FALSE),0)</f>
        <v>0</v>
      </c>
      <c r="DO481">
        <f>IFERROR(VLOOKUP($B481,'Raw Stats'!$AK$3:$AZ$528,15,FALSE),0)</f>
        <v>0</v>
      </c>
      <c r="DP481">
        <f>IFERROR(VLOOKUP($B481,'Raw Stats'!$AK$3:$AZ$528,16,FALSE),0)</f>
        <v>0</v>
      </c>
      <c r="DR481">
        <f>IFERROR(VLOOKUP($B481,'Raw Stats'!$S$3:$AH$528,3,FALSE),0)</f>
        <v>60</v>
      </c>
      <c r="DS481">
        <f>IFERROR(VLOOKUP($B481,'Raw Stats'!$S$3:$AH$528,4,FALSE),0)</f>
        <v>11</v>
      </c>
      <c r="DT481">
        <f>IFERROR(VLOOKUP($B481,'Raw Stats'!$S$3:$AH$528,5,FALSE),0)</f>
        <v>10</v>
      </c>
      <c r="DU481">
        <f>IFERROR(VLOOKUP($B481,'Raw Stats'!$S$3:$AH$528,6,FALSE),0)</f>
        <v>21</v>
      </c>
      <c r="DV481">
        <f>IFERROR(VLOOKUP($B481,'Raw Stats'!$S$3:$AH$528,7,FALSE),0)</f>
        <v>-5</v>
      </c>
      <c r="DW481">
        <f>IFERROR(VLOOKUP($B481,'Raw Stats'!$S$3:$AH$528,8,FALSE),0)</f>
        <v>18</v>
      </c>
      <c r="DX481">
        <f>IFERROR(VLOOKUP($B481,'Raw Stats'!$S$3:$AH$528,9,FALSE),0)</f>
        <v>53</v>
      </c>
      <c r="DY481">
        <f>IFERROR(VLOOKUP($B481,'Raw Stats'!$S$3:$AH$528,10,FALSE),0)</f>
        <v>24</v>
      </c>
      <c r="DZ481">
        <f>IFERROR(VLOOKUP($B481,'Raw Stats'!$S$3:$AH$528,11,FALSE)+VLOOKUP($B481,'Raw Stats'!$S$3:$AH$528,12,FALSE),0)</f>
        <v>3</v>
      </c>
      <c r="EA481">
        <f>IFERROR(VLOOKUP($B481,'Raw Stats'!$S$3:$AH$528,13,FALSE)+VLOOKUP($B481,'Raw Stats'!$S$3:$AH$528,14,FALSE),0)</f>
        <v>4</v>
      </c>
      <c r="EB481">
        <f>IFERROR(VLOOKUP($B481,'Raw Stats'!$S$3:$AH$528,15,FALSE),0)</f>
        <v>2</v>
      </c>
      <c r="EC481">
        <f>IFERROR(VLOOKUP($B481,'Raw Stats'!$S$3:$AH$528,16,FALSE),0)</f>
        <v>77</v>
      </c>
    </row>
    <row r="482" spans="1:133" x14ac:dyDescent="0.2">
      <c r="A482">
        <f>IFERROR(VLOOKUP(B482,Sheet2!$W$1:$X$300,2,FALSE),301)</f>
        <v>301</v>
      </c>
      <c r="B482" t="s">
        <v>159</v>
      </c>
      <c r="C482">
        <f t="shared" si="35"/>
        <v>0.21567436006961938</v>
      </c>
      <c r="D482">
        <f t="shared" si="36"/>
        <v>0</v>
      </c>
      <c r="E482">
        <f t="shared" si="37"/>
        <v>0.68335867505937065</v>
      </c>
      <c r="F482">
        <f t="shared" si="38"/>
        <v>0</v>
      </c>
      <c r="G482">
        <f t="shared" si="39"/>
        <v>0</v>
      </c>
      <c r="J482">
        <f>BS482*'Value Calculations'!$D$3</f>
        <v>0</v>
      </c>
      <c r="K482">
        <f>BT482*'Value Calculations'!$D$4</f>
        <v>0</v>
      </c>
      <c r="L482">
        <f>BU482*'Value Calculations'!$D$5</f>
        <v>0</v>
      </c>
      <c r="M482">
        <f>BV482*'Value Calculations'!$D$6</f>
        <v>0</v>
      </c>
      <c r="N482">
        <f>BW482*'Value Calculations'!$D$7</f>
        <v>0</v>
      </c>
      <c r="O482">
        <f>BX482*'Value Calculations'!$D$8</f>
        <v>0.21567436006961938</v>
      </c>
      <c r="P482">
        <f>BY482*'Value Calculations'!$D$9</f>
        <v>0</v>
      </c>
      <c r="Q482">
        <f>BZ482*'Value Calculations'!$D$10</f>
        <v>0</v>
      </c>
      <c r="R482">
        <f>CA482*'Value Calculations'!$D$11</f>
        <v>0</v>
      </c>
      <c r="S482">
        <f>CB482*'Value Calculations'!$D$12</f>
        <v>0</v>
      </c>
      <c r="T482">
        <f>CC482*'Value Calculations'!$D$13</f>
        <v>0</v>
      </c>
      <c r="V482">
        <f>CF482*'Value Calculations'!$D$3</f>
        <v>0</v>
      </c>
      <c r="W482">
        <f>CG482*'Value Calculations'!$D$4</f>
        <v>1.3024508161785997</v>
      </c>
      <c r="X482">
        <f>CH482*'Value Calculations'!$D$5</f>
        <v>0</v>
      </c>
      <c r="Y482">
        <f>CI482*'Value Calculations'!$D$6</f>
        <v>0</v>
      </c>
      <c r="Z482">
        <f>CJ482*'Value Calculations'!$D$7</f>
        <v>0</v>
      </c>
      <c r="AA482">
        <f>CK482*'Value Calculations'!$D$8</f>
        <v>0</v>
      </c>
      <c r="AB482">
        <f>CL482*'Value Calculations'!$D$9</f>
        <v>0</v>
      </c>
      <c r="AC482">
        <f>CM482*'Value Calculations'!$D$10</f>
        <v>0</v>
      </c>
      <c r="AD482">
        <f>CN482*'Value Calculations'!$D$11</f>
        <v>0</v>
      </c>
      <c r="AE482">
        <f>CO482*'Value Calculations'!$D$12</f>
        <v>0</v>
      </c>
      <c r="AF482">
        <f>CP482*'Value Calculations'!$D$13</f>
        <v>0</v>
      </c>
      <c r="AH482">
        <f>CS482*'Value Calculations'!$D$3</f>
        <v>1.6309417145041516</v>
      </c>
      <c r="AI482">
        <f>CT482*'Value Calculations'!$D$4</f>
        <v>1.6280635202232496</v>
      </c>
      <c r="AJ482">
        <f>CU482*'Value Calculations'!$D$5</f>
        <v>2.3880429454762941</v>
      </c>
      <c r="AK482">
        <f>CV482*'Value Calculations'!$D$6</f>
        <v>0.37519479575808856</v>
      </c>
      <c r="AL482">
        <f>CW482*'Value Calculations'!$D$7</f>
        <v>9.9309911071689871</v>
      </c>
      <c r="AM482">
        <f>CX482*'Value Calculations'!$D$8</f>
        <v>11.430741083689828</v>
      </c>
      <c r="AN482">
        <f>CY482*'Value Calculations'!$D$9</f>
        <v>0.75571504402510037</v>
      </c>
      <c r="AO482">
        <f>CZ482*'Value Calculations'!$D$10</f>
        <v>0</v>
      </c>
      <c r="AP482">
        <f>DA482*'Value Calculations'!$D$11</f>
        <v>0</v>
      </c>
      <c r="AQ482">
        <f>DB482*'Value Calculations'!$D$12</f>
        <v>0.81388273958941404</v>
      </c>
      <c r="AR482">
        <f>DC482*'Value Calculations'!$D$13</f>
        <v>3.1642847773553084</v>
      </c>
      <c r="AT482">
        <f>DF482*'Value Calculations'!$D$3</f>
        <v>0</v>
      </c>
      <c r="AU482">
        <f>DG482*'Value Calculations'!$D$4</f>
        <v>0</v>
      </c>
      <c r="AV482">
        <f>DH482*'Value Calculations'!$D$5</f>
        <v>0</v>
      </c>
      <c r="AW482">
        <f>DI482*'Value Calculations'!$D$6</f>
        <v>0</v>
      </c>
      <c r="AX482">
        <f>DJ482*'Value Calculations'!$D$7</f>
        <v>0</v>
      </c>
      <c r="AY482">
        <f>DK482*'Value Calculations'!$D$8</f>
        <v>0</v>
      </c>
      <c r="AZ482">
        <f>DL482*'Value Calculations'!$D$9</f>
        <v>0</v>
      </c>
      <c r="BA482">
        <f>DM482*'Value Calculations'!$D$10</f>
        <v>0</v>
      </c>
      <c r="BB482">
        <f>DN482*'Value Calculations'!$D$11</f>
        <v>0</v>
      </c>
      <c r="BC482">
        <f>DO482*'Value Calculations'!$D$12</f>
        <v>0</v>
      </c>
      <c r="BD482">
        <f>DP482*'Value Calculations'!$D$13</f>
        <v>0</v>
      </c>
      <c r="BF482">
        <f>DS482*'Value Calculations'!$D$3</f>
        <v>0</v>
      </c>
      <c r="BG482">
        <f>DT482*'Value Calculations'!$D$4</f>
        <v>0</v>
      </c>
      <c r="BH482">
        <f>DU482*'Value Calculations'!$D$5</f>
        <v>0</v>
      </c>
      <c r="BI482">
        <f>DV482*'Value Calculations'!$D$6</f>
        <v>0</v>
      </c>
      <c r="BJ482">
        <f>DW482*'Value Calculations'!$D$7</f>
        <v>0</v>
      </c>
      <c r="BK482">
        <f>DX482*'Value Calculations'!$D$8</f>
        <v>0</v>
      </c>
      <c r="BL482">
        <f>DY482*'Value Calculations'!$D$9</f>
        <v>0</v>
      </c>
      <c r="BM482">
        <f>DZ482*'Value Calculations'!$D$10</f>
        <v>0</v>
      </c>
      <c r="BN482">
        <f>EA482*'Value Calculations'!$D$11</f>
        <v>0</v>
      </c>
      <c r="BO482">
        <f>EB482*'Value Calculations'!$D$12</f>
        <v>0</v>
      </c>
      <c r="BP482">
        <f>EC482*'Value Calculations'!$D$13</f>
        <v>0</v>
      </c>
      <c r="BR482">
        <f>IFERROR(VLOOKUP($B482,'Raw Stats'!$CM$3:$DC$884,3,FALSE),0)</f>
        <v>1</v>
      </c>
      <c r="BS482">
        <f>IFERROR(VLOOKUP($B482,'Raw Stats'!$CM$3:$DC$884,4,FALSE),0)</f>
        <v>0</v>
      </c>
      <c r="BT482">
        <f>IFERROR(VLOOKUP($B482,'Raw Stats'!$CM$3:$DC$884,5,FALSE),0)</f>
        <v>0</v>
      </c>
      <c r="BU482">
        <f>IFERROR(VLOOKUP($B482,'Raw Stats'!$CM$3:$DC$884,6,FALSE),0)</f>
        <v>0</v>
      </c>
      <c r="BV482">
        <f>IFERROR(VLOOKUP($B482,'Raw Stats'!$CM$3:$DC$884,7,FALSE),0)</f>
        <v>0</v>
      </c>
      <c r="BW482">
        <f>IFERROR(VLOOKUP($B482,'Raw Stats'!$CM$3:$DC$884,8,FALSE),0)</f>
        <v>0</v>
      </c>
      <c r="BX482">
        <f>IFERROR(VLOOKUP($B482,'Raw Stats'!$CM$3:$DC$884,9,FALSE),0)</f>
        <v>3</v>
      </c>
      <c r="BY482">
        <f>IFERROR(VLOOKUP($B482,'Raw Stats'!$CM$3:$DC$884,10,FALSE),0)</f>
        <v>0</v>
      </c>
      <c r="BZ482">
        <f>IFERROR(VLOOKUP($B482,'Raw Stats'!$CM$3:$DC$884,11,FALSE)+VLOOKUP($B482,'Raw Stats'!$CM$3:$DC$884,12,FALSE),0)</f>
        <v>0</v>
      </c>
      <c r="CA482">
        <f>IFERROR(VLOOKUP($B482,'Raw Stats'!$CM$3:$DC$884,13,FALSE)+VLOOKUP($B482,'Raw Stats'!$CM$3:$DC$884,14,FALSE),0)</f>
        <v>0</v>
      </c>
      <c r="CB482">
        <f>IFERROR(VLOOKUP($B482,'Raw Stats'!$CM$3:$DC$884,15,FALSE),0)</f>
        <v>0</v>
      </c>
      <c r="CC482">
        <f>IFERROR(VLOOKUP($B482,'Raw Stats'!$CM$3:$DC$884,16,FALSE),0)</f>
        <v>0</v>
      </c>
      <c r="CE482">
        <f>IFERROR(VLOOKUP($B482,'Raw Stats'!$BU$3:$CJ$528,3,FALSE),0)</f>
        <v>0</v>
      </c>
      <c r="CF482">
        <f>IFERROR(VLOOKUP($B482,'Raw Stats'!$BU$3:$CJ$528,4,FALSE),0)</f>
        <v>0</v>
      </c>
      <c r="CG482">
        <f>IFERROR(VLOOKUP($B482,'Raw Stats'!$BU$3:$CJ$5288,5,FALSE),0)</f>
        <v>4</v>
      </c>
      <c r="CH482">
        <f>IFERROR(VLOOKUP($B482,'Raw Stats'!$BU$3:$CJ$528,6,FALSE),0)</f>
        <v>0</v>
      </c>
      <c r="CI482">
        <f>IFERROR(VLOOKUP($B482,'Raw Stats'!$BU$3:$CJ$528,7,FALSE),0)</f>
        <v>0</v>
      </c>
      <c r="CJ482">
        <f>IFERROR(VLOOKUP($B482,'Raw Stats'!$BU$3:$CJ$528,8,FALSE),0)</f>
        <v>0</v>
      </c>
      <c r="CK482">
        <f>IFERROR(VLOOKUP($B482,'Raw Stats'!$BU$3:$CJ$528,9,FALSE),0)</f>
        <v>0</v>
      </c>
      <c r="CL482">
        <f>IFERROR(VLOOKUP($B482,'Raw Stats'!$BU$3:$CJ$528,10,FALSE),0)</f>
        <v>0</v>
      </c>
      <c r="CM482">
        <f>IFERROR(VLOOKUP($B482,'Raw Stats'!$BU$3:$CJ$528,11,FALSE)+VLOOKUP($B482,'Raw Stats'!$BU$3:$CJ$528,12,FALSE),0)</f>
        <v>0</v>
      </c>
      <c r="CN482">
        <f>IFERROR(VLOOKUP($B482,'Raw Stats'!$BU$3:$CJ$528,13,FALSE)+VLOOKUP($B482,'Raw Stats'!$BU$3:$CJ$528,14,FALSE),0)</f>
        <v>0</v>
      </c>
      <c r="CO482">
        <f>IFERROR(VLOOKUP($B482,'Raw Stats'!$BU$3:$CJ$528,15,FALSE),0)</f>
        <v>0</v>
      </c>
      <c r="CP482">
        <f>IFERROR(VLOOKUP($B482,'Raw Stats'!$BU$3:$CJ$528,16,FALSE),0)</f>
        <v>0</v>
      </c>
      <c r="CR482">
        <f>IFERROR(VLOOKUP($B482,'Raw Stats'!$BC$3:$BR$528,3,FALSE),0)</f>
        <v>47</v>
      </c>
      <c r="CS482">
        <f>IFERROR(VLOOKUP($B482,'Raw Stats'!$BC$3:$BR$528,4,FALSE),0)</f>
        <v>4</v>
      </c>
      <c r="CT482">
        <f>IFERROR(VLOOKUP($B482,'Raw Stats'!$BC$3:$BR$5288,5,FALSE),0)</f>
        <v>5</v>
      </c>
      <c r="CU482">
        <f>IFERROR(VLOOKUP($B482,'Raw Stats'!$BC$3:$BR$52888,6,FALSE),0)</f>
        <v>9</v>
      </c>
      <c r="CV482">
        <f>IFERROR(VLOOKUP($B482,'Raw Stats'!$BC$3:$BR$5288,7,FALSE),0)</f>
        <v>3</v>
      </c>
      <c r="CW482">
        <f>IFERROR(VLOOKUP($B482,'Raw Stats'!$BC$3:$BR$5288,8,FALSE),0)</f>
        <v>113</v>
      </c>
      <c r="CX482">
        <f>IFERROR(VLOOKUP($B482,'Raw Stats'!$BC$3:$BR$5288,9,FALSE),0)</f>
        <v>159</v>
      </c>
      <c r="CY482">
        <f>IFERROR(VLOOKUP($B482,'Raw Stats'!$BC$3:$BR$5288,10,FALSE),0)</f>
        <v>6</v>
      </c>
      <c r="CZ482">
        <f>IFERROR(VLOOKUP($B482,'Raw Stats'!$BC$3:$BR$5288,11,FALSE)+VLOOKUP($B482,'Raw Stats'!$BC$3:$BR$5288,12,FALSE),0)</f>
        <v>0</v>
      </c>
      <c r="DA482">
        <f>IFERROR(VLOOKUP($B482,'Raw Stats'!$BC$3:$BR$5288,13,FALSE)+VLOOKUP($B482,'Raw Stats'!$BC$3:$BR$5288,14,FALSE),0)</f>
        <v>0</v>
      </c>
      <c r="DB482">
        <f>IFERROR(VLOOKUP($B482,'Raw Stats'!$BC$3:$BR$5288,15,FALSE),0)</f>
        <v>1</v>
      </c>
      <c r="DC482">
        <f>IFERROR(VLOOKUP($B482,'Raw Stats'!$BC$3:$BR$5288,16,FALSE),0)</f>
        <v>46</v>
      </c>
      <c r="DE482">
        <f>IFERROR(VLOOKUP($B482,'Raw Stats'!$AK$3:$AZ$528,3,FALSE),0)</f>
        <v>0</v>
      </c>
      <c r="DF482">
        <f>IFERROR(VLOOKUP($B482,'Raw Stats'!$AK$3:$AZ$528,4,FALSE),0)</f>
        <v>0</v>
      </c>
      <c r="DG482">
        <f>IFERROR(VLOOKUP($B482,'Raw Stats'!$AK$3:$AZ$528,5,FALSE),0)</f>
        <v>0</v>
      </c>
      <c r="DH482">
        <f>IFERROR(VLOOKUP($B482,'Raw Stats'!$AK$3:$AZ$528,6,FALSE),0)</f>
        <v>0</v>
      </c>
      <c r="DI482">
        <f>IFERROR(VLOOKUP($B482,'Raw Stats'!$AK$3:$AZ$528,7,FALSE),0)</f>
        <v>0</v>
      </c>
      <c r="DJ482">
        <f>IFERROR(VLOOKUP($B482,'Raw Stats'!$AK$3:$AZ$528,8,FALSE),0)</f>
        <v>0</v>
      </c>
      <c r="DK482">
        <f>IFERROR(VLOOKUP($B482,'Raw Stats'!$AK$3:$AZ$528,9,FALSE),0)</f>
        <v>0</v>
      </c>
      <c r="DL482">
        <f>IFERROR(VLOOKUP($B482,'Raw Stats'!$AK$3:$AZ$528,10,FALSE),0)</f>
        <v>0</v>
      </c>
      <c r="DM482">
        <f>IFERROR(VLOOKUP($B482,'Raw Stats'!$AK$3:$AZ$528,11,FALSE)+VLOOKUP($B482,'Raw Stats'!$AK$3:$AZ$528,12,FALSE),0)</f>
        <v>0</v>
      </c>
      <c r="DN482">
        <f>IFERROR(VLOOKUP($B482,'Raw Stats'!$AK$3:$AZ$528,13,FALSE)+VLOOKUP($B482,'Raw Stats'!$AK$3:$AZ$528,14,FALSE),0)</f>
        <v>0</v>
      </c>
      <c r="DO482">
        <f>IFERROR(VLOOKUP($B482,'Raw Stats'!$AK$3:$AZ$528,15,FALSE),0)</f>
        <v>0</v>
      </c>
      <c r="DP482">
        <f>IFERROR(VLOOKUP($B482,'Raw Stats'!$AK$3:$AZ$528,16,FALSE),0)</f>
        <v>0</v>
      </c>
      <c r="DR482">
        <f>IFERROR(VLOOKUP($B482,'Raw Stats'!$S$3:$AH$528,3,FALSE),0)</f>
        <v>0</v>
      </c>
      <c r="DS482">
        <f>IFERROR(VLOOKUP($B482,'Raw Stats'!$S$3:$AH$528,4,FALSE),0)</f>
        <v>0</v>
      </c>
      <c r="DT482">
        <f>IFERROR(VLOOKUP($B482,'Raw Stats'!$S$3:$AH$528,5,FALSE),0)</f>
        <v>0</v>
      </c>
      <c r="DU482">
        <f>IFERROR(VLOOKUP($B482,'Raw Stats'!$S$3:$AH$528,6,FALSE),0)</f>
        <v>0</v>
      </c>
      <c r="DV482">
        <f>IFERROR(VLOOKUP($B482,'Raw Stats'!$S$3:$AH$528,7,FALSE),0)</f>
        <v>0</v>
      </c>
      <c r="DW482">
        <f>IFERROR(VLOOKUP($B482,'Raw Stats'!$S$3:$AH$528,8,FALSE),0)</f>
        <v>0</v>
      </c>
      <c r="DX482">
        <f>IFERROR(VLOOKUP($B482,'Raw Stats'!$S$3:$AH$528,9,FALSE),0)</f>
        <v>0</v>
      </c>
      <c r="DY482">
        <f>IFERROR(VLOOKUP($B482,'Raw Stats'!$S$3:$AH$528,10,FALSE),0)</f>
        <v>0</v>
      </c>
      <c r="DZ482">
        <f>IFERROR(VLOOKUP($B482,'Raw Stats'!$S$3:$AH$528,11,FALSE)+VLOOKUP($B482,'Raw Stats'!$S$3:$AH$528,12,FALSE),0)</f>
        <v>0</v>
      </c>
      <c r="EA482">
        <f>IFERROR(VLOOKUP($B482,'Raw Stats'!$S$3:$AH$528,13,FALSE)+VLOOKUP($B482,'Raw Stats'!$S$3:$AH$528,14,FALSE),0)</f>
        <v>0</v>
      </c>
      <c r="EB482">
        <f>IFERROR(VLOOKUP($B482,'Raw Stats'!$S$3:$AH$528,15,FALSE),0)</f>
        <v>0</v>
      </c>
      <c r="EC482">
        <f>IFERROR(VLOOKUP($B482,'Raw Stats'!$S$3:$AH$528,16,FALSE),0)</f>
        <v>0</v>
      </c>
    </row>
    <row r="483" spans="1:133" x14ac:dyDescent="0.2">
      <c r="A483">
        <f>IFERROR(VLOOKUP(B483,Sheet2!$W$1:$X$300,2,FALSE),301)</f>
        <v>301</v>
      </c>
      <c r="B483" t="s">
        <v>363</v>
      </c>
      <c r="C483">
        <f t="shared" si="35"/>
        <v>0.17766163540729818</v>
      </c>
      <c r="D483">
        <f t="shared" si="36"/>
        <v>0.49042420849948493</v>
      </c>
      <c r="E483">
        <f t="shared" si="37"/>
        <v>0.5534730390703454</v>
      </c>
      <c r="F483">
        <f t="shared" si="38"/>
        <v>0.4975561549051582</v>
      </c>
      <c r="G483">
        <f t="shared" si="39"/>
        <v>0.59695481788353977</v>
      </c>
      <c r="J483">
        <f>BS483*'Value Calculations'!$D$3</f>
        <v>0.4077354286260379</v>
      </c>
      <c r="K483">
        <f>BT483*'Value Calculations'!$D$4</f>
        <v>0</v>
      </c>
      <c r="L483">
        <f>BU483*'Value Calculations'!$D$5</f>
        <v>0.26533810505292155</v>
      </c>
      <c r="M483">
        <f>BV483*'Value Calculations'!$D$6</f>
        <v>-1.0005194553549028</v>
      </c>
      <c r="N483">
        <f>BW483*'Value Calculations'!$D$7</f>
        <v>0.17576975410918561</v>
      </c>
      <c r="O483">
        <f>BX483*'Value Calculations'!$D$8</f>
        <v>2.7318752275485121</v>
      </c>
      <c r="P483">
        <f>BY483*'Value Calculations'!$D$9</f>
        <v>1.7633351027252342</v>
      </c>
      <c r="Q483">
        <f>BZ483*'Value Calculations'!$D$10</f>
        <v>0</v>
      </c>
      <c r="R483">
        <f>CA483*'Value Calculations'!$D$11</f>
        <v>0</v>
      </c>
      <c r="S483">
        <f>CB483*'Value Calculations'!$D$12</f>
        <v>0</v>
      </c>
      <c r="T483">
        <f>CC483*'Value Calculations'!$D$13</f>
        <v>2.4076079827703434</v>
      </c>
      <c r="V483">
        <f>CF483*'Value Calculations'!$D$3</f>
        <v>1.6309417145041516</v>
      </c>
      <c r="W483">
        <f>CG483*'Value Calculations'!$D$4</f>
        <v>4.2329651525804488</v>
      </c>
      <c r="X483">
        <f>CH483*'Value Calculations'!$D$5</f>
        <v>4.5107477858996665</v>
      </c>
      <c r="Y483">
        <f>CI483*'Value Calculations'!$D$6</f>
        <v>-1.6258441149517171</v>
      </c>
      <c r="Z483">
        <f>CJ483*'Value Calculations'!$D$7</f>
        <v>1.8455824181464489</v>
      </c>
      <c r="AA483">
        <f>CK483*'Value Calculations'!$D$8</f>
        <v>5.535641908453564</v>
      </c>
      <c r="AB483">
        <f>CL483*'Value Calculations'!$D$9</f>
        <v>5.4159578155132193</v>
      </c>
      <c r="AC483">
        <f>CM483*'Value Calculations'!$D$10</f>
        <v>0</v>
      </c>
      <c r="AD483">
        <f>CN483*'Value Calculations'!$D$11</f>
        <v>1.9814282960498748</v>
      </c>
      <c r="AE483">
        <f>CO483*'Value Calculations'!$D$12</f>
        <v>0</v>
      </c>
      <c r="AF483">
        <f>CP483*'Value Calculations'!$D$13</f>
        <v>6.8788799507724097</v>
      </c>
      <c r="AH483">
        <f>CS483*'Value Calculations'!$D$3</f>
        <v>2.0386771431301893</v>
      </c>
      <c r="AI483">
        <f>CT483*'Value Calculations'!$D$4</f>
        <v>2.9305143364018491</v>
      </c>
      <c r="AJ483">
        <f>CU483*'Value Calculations'!$D$5</f>
        <v>3.7147334707409017</v>
      </c>
      <c r="AK483">
        <f>CV483*'Value Calculations'!$D$6</f>
        <v>0.12506493191936285</v>
      </c>
      <c r="AL483">
        <f>CW483*'Value Calculations'!$D$7</f>
        <v>1.2303882787642992</v>
      </c>
      <c r="AM483">
        <f>CX483*'Value Calculations'!$D$8</f>
        <v>2.5880923208354325</v>
      </c>
      <c r="AN483">
        <f>CY483*'Value Calculations'!$D$9</f>
        <v>1.8892876100627509</v>
      </c>
      <c r="AO483">
        <f>CZ483*'Value Calculations'!$D$10</f>
        <v>0.73063294815240942</v>
      </c>
      <c r="AP483">
        <f>DA483*'Value Calculations'!$D$11</f>
        <v>0</v>
      </c>
      <c r="AQ483">
        <f>DB483*'Value Calculations'!$D$12</f>
        <v>0</v>
      </c>
      <c r="AR483">
        <f>DC483*'Value Calculations'!$D$13</f>
        <v>4.6776383665252386</v>
      </c>
      <c r="AT483">
        <f>DF483*'Value Calculations'!$D$3</f>
        <v>3.6696188576343411</v>
      </c>
      <c r="AU483">
        <f>DG483*'Value Calculations'!$D$4</f>
        <v>1.9536762242678996</v>
      </c>
      <c r="AV483">
        <f>DH483*'Value Calculations'!$D$5</f>
        <v>3.980071575793823</v>
      </c>
      <c r="AW483">
        <f>DI483*'Value Calculations'!$D$6</f>
        <v>-1.0005194553549028</v>
      </c>
      <c r="AX483">
        <f>DJ483*'Value Calculations'!$D$7</f>
        <v>4.657898483893419</v>
      </c>
      <c r="AY483">
        <f>DK483*'Value Calculations'!$D$8</f>
        <v>7.9080598692193771</v>
      </c>
      <c r="AZ483">
        <f>DL483*'Value Calculations'!$D$9</f>
        <v>2.770955161425368</v>
      </c>
      <c r="BA483">
        <f>DM483*'Value Calculations'!$D$10</f>
        <v>0</v>
      </c>
      <c r="BB483">
        <f>DN483*'Value Calculations'!$D$11</f>
        <v>0.9907141480249374</v>
      </c>
      <c r="BC483">
        <f>DO483*'Value Calculations'!$D$12</f>
        <v>1.6277654791788281</v>
      </c>
      <c r="BD483">
        <f>DP483*'Value Calculations'!$D$13</f>
        <v>7.7731343443728225</v>
      </c>
      <c r="BF483">
        <f>DS483*'Value Calculations'!$D$3</f>
        <v>2.8541480003822652</v>
      </c>
      <c r="BG483">
        <f>DT483*'Value Calculations'!$D$4</f>
        <v>2.6049016323571994</v>
      </c>
      <c r="BH483">
        <f>DU483*'Value Calculations'!$D$5</f>
        <v>3.980071575793823</v>
      </c>
      <c r="BI483">
        <f>DV483*'Value Calculations'!$D$6</f>
        <v>-0.75038959151617712</v>
      </c>
      <c r="BJ483">
        <f>DW483*'Value Calculations'!$D$7</f>
        <v>1.0546185246551136</v>
      </c>
      <c r="BK483">
        <f>DX483*'Value Calculations'!$D$8</f>
        <v>2.9475495876181315</v>
      </c>
      <c r="BL483">
        <f>DY483*'Value Calculations'!$D$9</f>
        <v>2.3930976394128178</v>
      </c>
      <c r="BM483">
        <f>DZ483*'Value Calculations'!$D$10</f>
        <v>0.73063294815240942</v>
      </c>
      <c r="BN483">
        <f>EA483*'Value Calculations'!$D$11</f>
        <v>0</v>
      </c>
      <c r="BO483">
        <f>EB483*'Value Calculations'!$D$12</f>
        <v>0.81388273958941404</v>
      </c>
      <c r="BP483">
        <f>EC483*'Value Calculations'!$D$13</f>
        <v>4.264905569478894</v>
      </c>
      <c r="BR483">
        <f>IFERROR(VLOOKUP($B483,'Raw Stats'!$CM$3:$DC$884,3,FALSE),0)</f>
        <v>38</v>
      </c>
      <c r="BS483">
        <f>IFERROR(VLOOKUP($B483,'Raw Stats'!$CM$3:$DC$884,4,FALSE),0)</f>
        <v>1</v>
      </c>
      <c r="BT483">
        <f>IFERROR(VLOOKUP($B483,'Raw Stats'!$CM$3:$DC$884,5,FALSE),0)</f>
        <v>0</v>
      </c>
      <c r="BU483">
        <f>IFERROR(VLOOKUP($B483,'Raw Stats'!$CM$3:$DC$884,6,FALSE),0)</f>
        <v>1</v>
      </c>
      <c r="BV483">
        <f>IFERROR(VLOOKUP($B483,'Raw Stats'!$CM$3:$DC$884,7,FALSE),0)</f>
        <v>-8</v>
      </c>
      <c r="BW483">
        <f>IFERROR(VLOOKUP($B483,'Raw Stats'!$CM$3:$DC$884,8,FALSE),0)</f>
        <v>2</v>
      </c>
      <c r="BX483">
        <f>IFERROR(VLOOKUP($B483,'Raw Stats'!$CM$3:$DC$884,9,FALSE),0)</f>
        <v>38</v>
      </c>
      <c r="BY483">
        <f>IFERROR(VLOOKUP($B483,'Raw Stats'!$CM$3:$DC$884,10,FALSE),0)</f>
        <v>14</v>
      </c>
      <c r="BZ483">
        <f>IFERROR(VLOOKUP($B483,'Raw Stats'!$CM$3:$DC$884,11,FALSE)+VLOOKUP($B483,'Raw Stats'!$CM$3:$DC$884,12,FALSE),0)</f>
        <v>0</v>
      </c>
      <c r="CA483">
        <f>IFERROR(VLOOKUP($B483,'Raw Stats'!$CM$3:$DC$884,13,FALSE)+VLOOKUP($B483,'Raw Stats'!$CM$3:$DC$884,14,FALSE),0)</f>
        <v>0</v>
      </c>
      <c r="CB483">
        <f>IFERROR(VLOOKUP($B483,'Raw Stats'!$CM$3:$DC$884,15,FALSE),0)</f>
        <v>0</v>
      </c>
      <c r="CC483">
        <f>IFERROR(VLOOKUP($B483,'Raw Stats'!$CM$3:$DC$884,16,FALSE),0)</f>
        <v>35</v>
      </c>
      <c r="CE483">
        <f>IFERROR(VLOOKUP($B483,'Raw Stats'!$BU$3:$CJ$528,3,FALSE),0)</f>
        <v>62</v>
      </c>
      <c r="CF483">
        <f>IFERROR(VLOOKUP($B483,'Raw Stats'!$BU$3:$CJ$528,4,FALSE),0)</f>
        <v>4</v>
      </c>
      <c r="CG483">
        <f>IFERROR(VLOOKUP($B483,'Raw Stats'!$BU$3:$CJ$5288,5,FALSE),0)</f>
        <v>13</v>
      </c>
      <c r="CH483">
        <f>IFERROR(VLOOKUP($B483,'Raw Stats'!$BU$3:$CJ$528,6,FALSE),0)</f>
        <v>17</v>
      </c>
      <c r="CI483">
        <f>IFERROR(VLOOKUP($B483,'Raw Stats'!$BU$3:$CJ$528,7,FALSE),0)</f>
        <v>-13</v>
      </c>
      <c r="CJ483">
        <f>IFERROR(VLOOKUP($B483,'Raw Stats'!$BU$3:$CJ$528,8,FALSE),0)</f>
        <v>21</v>
      </c>
      <c r="CK483">
        <f>IFERROR(VLOOKUP($B483,'Raw Stats'!$BU$3:$CJ$528,9,FALSE),0)</f>
        <v>77</v>
      </c>
      <c r="CL483">
        <f>IFERROR(VLOOKUP($B483,'Raw Stats'!$BU$3:$CJ$528,10,FALSE),0)</f>
        <v>43</v>
      </c>
      <c r="CM483">
        <f>IFERROR(VLOOKUP($B483,'Raw Stats'!$BU$3:$CJ$528,11,FALSE)+VLOOKUP($B483,'Raw Stats'!$BU$3:$CJ$528,12,FALSE),0)</f>
        <v>0</v>
      </c>
      <c r="CN483">
        <f>IFERROR(VLOOKUP($B483,'Raw Stats'!$BU$3:$CJ$528,13,FALSE)+VLOOKUP($B483,'Raw Stats'!$BU$3:$CJ$528,14,FALSE),0)</f>
        <v>2</v>
      </c>
      <c r="CO483">
        <f>IFERROR(VLOOKUP($B483,'Raw Stats'!$BU$3:$CJ$528,15,FALSE),0)</f>
        <v>0</v>
      </c>
      <c r="CP483">
        <f>IFERROR(VLOOKUP($B483,'Raw Stats'!$BU$3:$CJ$528,16,FALSE),0)</f>
        <v>100</v>
      </c>
      <c r="CR483">
        <f>IFERROR(VLOOKUP($B483,'Raw Stats'!$BC$3:$BR$528,3,FALSE),0)</f>
        <v>36</v>
      </c>
      <c r="CS483">
        <f>IFERROR(VLOOKUP($B483,'Raw Stats'!$BC$3:$BR$528,4,FALSE),0)</f>
        <v>5</v>
      </c>
      <c r="CT483">
        <f>IFERROR(VLOOKUP($B483,'Raw Stats'!$BC$3:$BR$5288,5,FALSE),0)</f>
        <v>9</v>
      </c>
      <c r="CU483">
        <f>IFERROR(VLOOKUP($B483,'Raw Stats'!$BC$3:$BR$52888,6,FALSE),0)</f>
        <v>14</v>
      </c>
      <c r="CV483">
        <f>IFERROR(VLOOKUP($B483,'Raw Stats'!$BC$3:$BR$5288,7,FALSE),0)</f>
        <v>1</v>
      </c>
      <c r="CW483">
        <f>IFERROR(VLOOKUP($B483,'Raw Stats'!$BC$3:$BR$5288,8,FALSE),0)</f>
        <v>14</v>
      </c>
      <c r="CX483">
        <f>IFERROR(VLOOKUP($B483,'Raw Stats'!$BC$3:$BR$5288,9,FALSE),0)</f>
        <v>36</v>
      </c>
      <c r="CY483">
        <f>IFERROR(VLOOKUP($B483,'Raw Stats'!$BC$3:$BR$5288,10,FALSE),0)</f>
        <v>15</v>
      </c>
      <c r="CZ483">
        <f>IFERROR(VLOOKUP($B483,'Raw Stats'!$BC$3:$BR$5288,11,FALSE)+VLOOKUP($B483,'Raw Stats'!$BC$3:$BR$5288,12,FALSE),0)</f>
        <v>2</v>
      </c>
      <c r="DA483">
        <f>IFERROR(VLOOKUP($B483,'Raw Stats'!$BC$3:$BR$5288,13,FALSE)+VLOOKUP($B483,'Raw Stats'!$BC$3:$BR$5288,14,FALSE),0)</f>
        <v>0</v>
      </c>
      <c r="DB483">
        <f>IFERROR(VLOOKUP($B483,'Raw Stats'!$BC$3:$BR$5288,15,FALSE),0)</f>
        <v>0</v>
      </c>
      <c r="DC483">
        <f>IFERROR(VLOOKUP($B483,'Raw Stats'!$BC$3:$BR$5288,16,FALSE),0)</f>
        <v>68</v>
      </c>
      <c r="DE483">
        <f>IFERROR(VLOOKUP($B483,'Raw Stats'!$AK$3:$AZ$528,3,FALSE),0)</f>
        <v>69</v>
      </c>
      <c r="DF483">
        <f>IFERROR(VLOOKUP($B483,'Raw Stats'!$AK$3:$AZ$528,4,FALSE),0)</f>
        <v>9</v>
      </c>
      <c r="DG483">
        <f>IFERROR(VLOOKUP($B483,'Raw Stats'!$AK$3:$AZ$528,5,FALSE),0)</f>
        <v>6</v>
      </c>
      <c r="DH483">
        <f>IFERROR(VLOOKUP($B483,'Raw Stats'!$AK$3:$AZ$528,6,FALSE),0)</f>
        <v>15</v>
      </c>
      <c r="DI483">
        <f>IFERROR(VLOOKUP($B483,'Raw Stats'!$AK$3:$AZ$528,7,FALSE),0)</f>
        <v>-8</v>
      </c>
      <c r="DJ483">
        <f>IFERROR(VLOOKUP($B483,'Raw Stats'!$AK$3:$AZ$528,8,FALSE),0)</f>
        <v>53</v>
      </c>
      <c r="DK483">
        <f>IFERROR(VLOOKUP($B483,'Raw Stats'!$AK$3:$AZ$528,9,FALSE),0)</f>
        <v>110</v>
      </c>
      <c r="DL483">
        <f>IFERROR(VLOOKUP($B483,'Raw Stats'!$AK$3:$AZ$528,10,FALSE),0)</f>
        <v>22</v>
      </c>
      <c r="DM483">
        <f>IFERROR(VLOOKUP($B483,'Raw Stats'!$AK$3:$AZ$528,11,FALSE)+VLOOKUP($B483,'Raw Stats'!$AK$3:$AZ$528,12,FALSE),0)</f>
        <v>0</v>
      </c>
      <c r="DN483">
        <f>IFERROR(VLOOKUP($B483,'Raw Stats'!$AK$3:$AZ$528,13,FALSE)+VLOOKUP($B483,'Raw Stats'!$AK$3:$AZ$528,14,FALSE),0)</f>
        <v>1</v>
      </c>
      <c r="DO483">
        <f>IFERROR(VLOOKUP($B483,'Raw Stats'!$AK$3:$AZ$528,15,FALSE),0)</f>
        <v>2</v>
      </c>
      <c r="DP483">
        <f>IFERROR(VLOOKUP($B483,'Raw Stats'!$AK$3:$AZ$528,16,FALSE),0)</f>
        <v>113</v>
      </c>
      <c r="DR483">
        <f>IFERROR(VLOOKUP($B483,'Raw Stats'!$S$3:$AH$528,3,FALSE),0)</f>
        <v>35</v>
      </c>
      <c r="DS483">
        <f>IFERROR(VLOOKUP($B483,'Raw Stats'!$S$3:$AH$528,4,FALSE),0)</f>
        <v>7</v>
      </c>
      <c r="DT483">
        <f>IFERROR(VLOOKUP($B483,'Raw Stats'!$S$3:$AH$528,5,FALSE),0)</f>
        <v>8</v>
      </c>
      <c r="DU483">
        <f>IFERROR(VLOOKUP($B483,'Raw Stats'!$S$3:$AH$528,6,FALSE),0)</f>
        <v>15</v>
      </c>
      <c r="DV483">
        <f>IFERROR(VLOOKUP($B483,'Raw Stats'!$S$3:$AH$528,7,FALSE),0)</f>
        <v>-6</v>
      </c>
      <c r="DW483">
        <f>IFERROR(VLOOKUP($B483,'Raw Stats'!$S$3:$AH$528,8,FALSE),0)</f>
        <v>12</v>
      </c>
      <c r="DX483">
        <f>IFERROR(VLOOKUP($B483,'Raw Stats'!$S$3:$AH$528,9,FALSE),0)</f>
        <v>41</v>
      </c>
      <c r="DY483">
        <f>IFERROR(VLOOKUP($B483,'Raw Stats'!$S$3:$AH$528,10,FALSE),0)</f>
        <v>19</v>
      </c>
      <c r="DZ483">
        <f>IFERROR(VLOOKUP($B483,'Raw Stats'!$S$3:$AH$528,11,FALSE)+VLOOKUP($B483,'Raw Stats'!$S$3:$AH$528,12,FALSE),0)</f>
        <v>2</v>
      </c>
      <c r="EA483">
        <f>IFERROR(VLOOKUP($B483,'Raw Stats'!$S$3:$AH$528,13,FALSE)+VLOOKUP($B483,'Raw Stats'!$S$3:$AH$528,14,FALSE),0)</f>
        <v>0</v>
      </c>
      <c r="EB483">
        <f>IFERROR(VLOOKUP($B483,'Raw Stats'!$S$3:$AH$528,15,FALSE),0)</f>
        <v>1</v>
      </c>
      <c r="EC483">
        <f>IFERROR(VLOOKUP($B483,'Raw Stats'!$S$3:$AH$528,16,FALSE),0)</f>
        <v>62</v>
      </c>
    </row>
    <row r="484" spans="1:133" x14ac:dyDescent="0.2">
      <c r="A484">
        <f>IFERROR(VLOOKUP(B484,Sheet2!$W$1:$X$300,2,FALSE),301)</f>
        <v>301</v>
      </c>
      <c r="B484" t="s">
        <v>681</v>
      </c>
      <c r="C484">
        <f t="shared" si="35"/>
        <v>0.42930819802390918</v>
      </c>
      <c r="D484">
        <f t="shared" si="36"/>
        <v>0</v>
      </c>
      <c r="E484">
        <f t="shared" si="37"/>
        <v>0</v>
      </c>
      <c r="F484">
        <f t="shared" si="38"/>
        <v>0</v>
      </c>
      <c r="G484">
        <f t="shared" si="39"/>
        <v>0</v>
      </c>
      <c r="J484">
        <f>BS484*'Value Calculations'!$D$3</f>
        <v>1.6309417145041516</v>
      </c>
      <c r="K484">
        <f>BT484*'Value Calculations'!$D$4</f>
        <v>1.6280635202232496</v>
      </c>
      <c r="L484">
        <f>BU484*'Value Calculations'!$D$5</f>
        <v>2.3880429454762941</v>
      </c>
      <c r="M484">
        <f>BV484*'Value Calculations'!$D$6</f>
        <v>0.50025972767745142</v>
      </c>
      <c r="N484">
        <f>BW484*'Value Calculations'!$D$7</f>
        <v>0.17576975410918561</v>
      </c>
      <c r="O484">
        <f>BX484*'Value Calculations'!$D$8</f>
        <v>0.79080598692193771</v>
      </c>
      <c r="P484">
        <f>BY484*'Value Calculations'!$D$9</f>
        <v>1.7633351027252342</v>
      </c>
      <c r="Q484">
        <f>BZ484*'Value Calculations'!$D$10</f>
        <v>0.36531647407620471</v>
      </c>
      <c r="R484">
        <f>CA484*'Value Calculations'!$D$11</f>
        <v>0</v>
      </c>
      <c r="S484">
        <f>CB484*'Value Calculations'!$D$12</f>
        <v>0.81388273958941404</v>
      </c>
      <c r="T484">
        <f>CC484*'Value Calculations'!$D$13</f>
        <v>4.5400607675097904</v>
      </c>
      <c r="V484">
        <f>CF484*'Value Calculations'!$D$3</f>
        <v>0</v>
      </c>
      <c r="W484">
        <f>CG484*'Value Calculations'!$D$4</f>
        <v>0</v>
      </c>
      <c r="X484">
        <f>CH484*'Value Calculations'!$D$5</f>
        <v>0</v>
      </c>
      <c r="Y484">
        <f>CI484*'Value Calculations'!$D$6</f>
        <v>0</v>
      </c>
      <c r="Z484">
        <f>CJ484*'Value Calculations'!$D$7</f>
        <v>0</v>
      </c>
      <c r="AA484">
        <f>CK484*'Value Calculations'!$D$8</f>
        <v>0</v>
      </c>
      <c r="AB484">
        <f>CL484*'Value Calculations'!$D$9</f>
        <v>0</v>
      </c>
      <c r="AC484">
        <f>CM484*'Value Calculations'!$D$10</f>
        <v>0</v>
      </c>
      <c r="AD484">
        <f>CN484*'Value Calculations'!$D$11</f>
        <v>0</v>
      </c>
      <c r="AE484">
        <f>CO484*'Value Calculations'!$D$12</f>
        <v>0</v>
      </c>
      <c r="AF484">
        <f>CP484*'Value Calculations'!$D$13</f>
        <v>0</v>
      </c>
      <c r="AH484">
        <f>CS484*'Value Calculations'!$D$3</f>
        <v>0</v>
      </c>
      <c r="AI484">
        <f>CT484*'Value Calculations'!$D$4</f>
        <v>0</v>
      </c>
      <c r="AJ484">
        <f>CU484*'Value Calculations'!$D$5</f>
        <v>0</v>
      </c>
      <c r="AK484">
        <f>CV484*'Value Calculations'!$D$6</f>
        <v>0</v>
      </c>
      <c r="AL484">
        <f>CW484*'Value Calculations'!$D$7</f>
        <v>0</v>
      </c>
      <c r="AM484">
        <f>CX484*'Value Calculations'!$D$8</f>
        <v>0</v>
      </c>
      <c r="AN484">
        <f>CY484*'Value Calculations'!$D$9</f>
        <v>0</v>
      </c>
      <c r="AO484">
        <f>CZ484*'Value Calculations'!$D$10</f>
        <v>0</v>
      </c>
      <c r="AP484">
        <f>DA484*'Value Calculations'!$D$11</f>
        <v>0</v>
      </c>
      <c r="AQ484">
        <f>DB484*'Value Calculations'!$D$12</f>
        <v>0</v>
      </c>
      <c r="AR484">
        <f>DC484*'Value Calculations'!$D$13</f>
        <v>0</v>
      </c>
      <c r="AT484">
        <f>DF484*'Value Calculations'!$D$3</f>
        <v>0</v>
      </c>
      <c r="AU484">
        <f>DG484*'Value Calculations'!$D$4</f>
        <v>0</v>
      </c>
      <c r="AV484">
        <f>DH484*'Value Calculations'!$D$5</f>
        <v>0</v>
      </c>
      <c r="AW484">
        <f>DI484*'Value Calculations'!$D$6</f>
        <v>0</v>
      </c>
      <c r="AX484">
        <f>DJ484*'Value Calculations'!$D$7</f>
        <v>0</v>
      </c>
      <c r="AY484">
        <f>DK484*'Value Calculations'!$D$8</f>
        <v>0</v>
      </c>
      <c r="AZ484">
        <f>DL484*'Value Calculations'!$D$9</f>
        <v>0</v>
      </c>
      <c r="BA484">
        <f>DM484*'Value Calculations'!$D$10</f>
        <v>0</v>
      </c>
      <c r="BB484">
        <f>DN484*'Value Calculations'!$D$11</f>
        <v>0</v>
      </c>
      <c r="BC484">
        <f>DO484*'Value Calculations'!$D$12</f>
        <v>0</v>
      </c>
      <c r="BD484">
        <f>DP484*'Value Calculations'!$D$13</f>
        <v>0</v>
      </c>
      <c r="BF484">
        <f>DS484*'Value Calculations'!$D$3</f>
        <v>0</v>
      </c>
      <c r="BG484">
        <f>DT484*'Value Calculations'!$D$4</f>
        <v>0</v>
      </c>
      <c r="BH484">
        <f>DU484*'Value Calculations'!$D$5</f>
        <v>0</v>
      </c>
      <c r="BI484">
        <f>DV484*'Value Calculations'!$D$6</f>
        <v>0</v>
      </c>
      <c r="BJ484">
        <f>DW484*'Value Calculations'!$D$7</f>
        <v>0</v>
      </c>
      <c r="BK484">
        <f>DX484*'Value Calculations'!$D$8</f>
        <v>0</v>
      </c>
      <c r="BL484">
        <f>DY484*'Value Calculations'!$D$9</f>
        <v>0</v>
      </c>
      <c r="BM484">
        <f>DZ484*'Value Calculations'!$D$10</f>
        <v>0</v>
      </c>
      <c r="BN484">
        <f>EA484*'Value Calculations'!$D$11</f>
        <v>0</v>
      </c>
      <c r="BO484">
        <f>EB484*'Value Calculations'!$D$12</f>
        <v>0</v>
      </c>
      <c r="BP484">
        <f>EC484*'Value Calculations'!$D$13</f>
        <v>0</v>
      </c>
      <c r="BR484">
        <f>IFERROR(VLOOKUP($B484,'Raw Stats'!$CM$3:$DC$884,3,FALSE),0)</f>
        <v>34</v>
      </c>
      <c r="BS484">
        <f>IFERROR(VLOOKUP($B484,'Raw Stats'!$CM$3:$DC$884,4,FALSE),0)</f>
        <v>4</v>
      </c>
      <c r="BT484">
        <f>IFERROR(VLOOKUP($B484,'Raw Stats'!$CM$3:$DC$884,5,FALSE),0)</f>
        <v>5</v>
      </c>
      <c r="BU484">
        <f>IFERROR(VLOOKUP($B484,'Raw Stats'!$CM$3:$DC$884,6,FALSE),0)</f>
        <v>9</v>
      </c>
      <c r="BV484">
        <f>IFERROR(VLOOKUP($B484,'Raw Stats'!$CM$3:$DC$884,7,FALSE),0)</f>
        <v>4</v>
      </c>
      <c r="BW484">
        <f>IFERROR(VLOOKUP($B484,'Raw Stats'!$CM$3:$DC$884,8,FALSE),0)</f>
        <v>2</v>
      </c>
      <c r="BX484">
        <f>IFERROR(VLOOKUP($B484,'Raw Stats'!$CM$3:$DC$884,9,FALSE),0)</f>
        <v>11</v>
      </c>
      <c r="BY484">
        <f>IFERROR(VLOOKUP($B484,'Raw Stats'!$CM$3:$DC$884,10,FALSE),0)</f>
        <v>14</v>
      </c>
      <c r="BZ484">
        <f>IFERROR(VLOOKUP($B484,'Raw Stats'!$CM$3:$DC$884,11,FALSE)+VLOOKUP($B484,'Raw Stats'!$CM$3:$DC$884,12,FALSE),0)</f>
        <v>1</v>
      </c>
      <c r="CA484">
        <f>IFERROR(VLOOKUP($B484,'Raw Stats'!$CM$3:$DC$884,13,FALSE)+VLOOKUP($B484,'Raw Stats'!$CM$3:$DC$884,14,FALSE),0)</f>
        <v>0</v>
      </c>
      <c r="CB484">
        <f>IFERROR(VLOOKUP($B484,'Raw Stats'!$CM$3:$DC$884,15,FALSE),0)</f>
        <v>1</v>
      </c>
      <c r="CC484">
        <f>IFERROR(VLOOKUP($B484,'Raw Stats'!$CM$3:$DC$884,16,FALSE),0)</f>
        <v>66</v>
      </c>
      <c r="CE484">
        <f>IFERROR(VLOOKUP($B484,'Raw Stats'!$BU$3:$CJ$528,3,FALSE),0)</f>
        <v>0</v>
      </c>
      <c r="CF484">
        <f>IFERROR(VLOOKUP($B484,'Raw Stats'!$BU$3:$CJ$528,4,FALSE),0)</f>
        <v>0</v>
      </c>
      <c r="CG484">
        <f>IFERROR(VLOOKUP($B484,'Raw Stats'!$BU$3:$CJ$5288,5,FALSE),0)</f>
        <v>0</v>
      </c>
      <c r="CH484">
        <f>IFERROR(VLOOKUP($B484,'Raw Stats'!$BU$3:$CJ$528,6,FALSE),0)</f>
        <v>0</v>
      </c>
      <c r="CI484">
        <f>IFERROR(VLOOKUP($B484,'Raw Stats'!$BU$3:$CJ$528,7,FALSE),0)</f>
        <v>0</v>
      </c>
      <c r="CJ484">
        <f>IFERROR(VLOOKUP($B484,'Raw Stats'!$BU$3:$CJ$528,8,FALSE),0)</f>
        <v>0</v>
      </c>
      <c r="CK484">
        <f>IFERROR(VLOOKUP($B484,'Raw Stats'!$BU$3:$CJ$528,9,FALSE),0)</f>
        <v>0</v>
      </c>
      <c r="CL484">
        <f>IFERROR(VLOOKUP($B484,'Raw Stats'!$BU$3:$CJ$528,10,FALSE),0)</f>
        <v>0</v>
      </c>
      <c r="CM484">
        <f>IFERROR(VLOOKUP($B484,'Raw Stats'!$BU$3:$CJ$528,11,FALSE)+VLOOKUP($B484,'Raw Stats'!$BU$3:$CJ$528,12,FALSE),0)</f>
        <v>0</v>
      </c>
      <c r="CN484">
        <f>IFERROR(VLOOKUP($B484,'Raw Stats'!$BU$3:$CJ$528,13,FALSE)+VLOOKUP($B484,'Raw Stats'!$BU$3:$CJ$528,14,FALSE),0)</f>
        <v>0</v>
      </c>
      <c r="CO484">
        <f>IFERROR(VLOOKUP($B484,'Raw Stats'!$BU$3:$CJ$528,15,FALSE),0)</f>
        <v>0</v>
      </c>
      <c r="CP484">
        <f>IFERROR(VLOOKUP($B484,'Raw Stats'!$BU$3:$CJ$528,16,FALSE),0)</f>
        <v>0</v>
      </c>
      <c r="CR484">
        <f>IFERROR(VLOOKUP($B484,'Raw Stats'!$BC$3:$BR$528,3,FALSE),0)</f>
        <v>0</v>
      </c>
      <c r="CS484">
        <f>IFERROR(VLOOKUP($B484,'Raw Stats'!$BC$3:$BR$528,4,FALSE),0)</f>
        <v>0</v>
      </c>
      <c r="CT484">
        <f>IFERROR(VLOOKUP($B484,'Raw Stats'!$BC$3:$BR$5288,5,FALSE),0)</f>
        <v>0</v>
      </c>
      <c r="CU484">
        <f>IFERROR(VLOOKUP($B484,'Raw Stats'!$BC$3:$BR$52888,6,FALSE),0)</f>
        <v>0</v>
      </c>
      <c r="CV484">
        <f>IFERROR(VLOOKUP($B484,'Raw Stats'!$BC$3:$BR$5288,7,FALSE),0)</f>
        <v>0</v>
      </c>
      <c r="CW484">
        <f>IFERROR(VLOOKUP($B484,'Raw Stats'!$BC$3:$BR$5288,8,FALSE),0)</f>
        <v>0</v>
      </c>
      <c r="CX484">
        <f>IFERROR(VLOOKUP($B484,'Raw Stats'!$BC$3:$BR$5288,9,FALSE),0)</f>
        <v>0</v>
      </c>
      <c r="CY484">
        <f>IFERROR(VLOOKUP($B484,'Raw Stats'!$BC$3:$BR$5288,10,FALSE),0)</f>
        <v>0</v>
      </c>
      <c r="CZ484">
        <f>IFERROR(VLOOKUP($B484,'Raw Stats'!$BC$3:$BR$5288,11,FALSE)+VLOOKUP($B484,'Raw Stats'!$BC$3:$BR$5288,12,FALSE),0)</f>
        <v>0</v>
      </c>
      <c r="DA484">
        <f>IFERROR(VLOOKUP($B484,'Raw Stats'!$BC$3:$BR$5288,13,FALSE)+VLOOKUP($B484,'Raw Stats'!$BC$3:$BR$5288,14,FALSE),0)</f>
        <v>0</v>
      </c>
      <c r="DB484">
        <f>IFERROR(VLOOKUP($B484,'Raw Stats'!$BC$3:$BR$5288,15,FALSE),0)</f>
        <v>0</v>
      </c>
      <c r="DC484">
        <f>IFERROR(VLOOKUP($B484,'Raw Stats'!$BC$3:$BR$5288,16,FALSE),0)</f>
        <v>0</v>
      </c>
      <c r="DE484">
        <f>IFERROR(VLOOKUP($B484,'Raw Stats'!$AK$3:$AZ$528,3,FALSE),0)</f>
        <v>0</v>
      </c>
      <c r="DF484">
        <f>IFERROR(VLOOKUP($B484,'Raw Stats'!$AK$3:$AZ$528,4,FALSE),0)</f>
        <v>0</v>
      </c>
      <c r="DG484">
        <f>IFERROR(VLOOKUP($B484,'Raw Stats'!$AK$3:$AZ$528,5,FALSE),0)</f>
        <v>0</v>
      </c>
      <c r="DH484">
        <f>IFERROR(VLOOKUP($B484,'Raw Stats'!$AK$3:$AZ$528,6,FALSE),0)</f>
        <v>0</v>
      </c>
      <c r="DI484">
        <f>IFERROR(VLOOKUP($B484,'Raw Stats'!$AK$3:$AZ$528,7,FALSE),0)</f>
        <v>0</v>
      </c>
      <c r="DJ484">
        <f>IFERROR(VLOOKUP($B484,'Raw Stats'!$AK$3:$AZ$528,8,FALSE),0)</f>
        <v>0</v>
      </c>
      <c r="DK484">
        <f>IFERROR(VLOOKUP($B484,'Raw Stats'!$AK$3:$AZ$528,9,FALSE),0)</f>
        <v>0</v>
      </c>
      <c r="DL484">
        <f>IFERROR(VLOOKUP($B484,'Raw Stats'!$AK$3:$AZ$528,10,FALSE),0)</f>
        <v>0</v>
      </c>
      <c r="DM484">
        <f>IFERROR(VLOOKUP($B484,'Raw Stats'!$AK$3:$AZ$528,11,FALSE)+VLOOKUP($B484,'Raw Stats'!$AK$3:$AZ$528,12,FALSE),0)</f>
        <v>0</v>
      </c>
      <c r="DN484">
        <f>IFERROR(VLOOKUP($B484,'Raw Stats'!$AK$3:$AZ$528,13,FALSE)+VLOOKUP($B484,'Raw Stats'!$AK$3:$AZ$528,14,FALSE),0)</f>
        <v>0</v>
      </c>
      <c r="DO484">
        <f>IFERROR(VLOOKUP($B484,'Raw Stats'!$AK$3:$AZ$528,15,FALSE),0)</f>
        <v>0</v>
      </c>
      <c r="DP484">
        <f>IFERROR(VLOOKUP($B484,'Raw Stats'!$AK$3:$AZ$528,16,FALSE),0)</f>
        <v>0</v>
      </c>
      <c r="DR484">
        <f>IFERROR(VLOOKUP($B484,'Raw Stats'!$S$3:$AH$528,3,FALSE),0)</f>
        <v>0</v>
      </c>
      <c r="DS484">
        <f>IFERROR(VLOOKUP($B484,'Raw Stats'!$S$3:$AH$528,4,FALSE),0)</f>
        <v>0</v>
      </c>
      <c r="DT484">
        <f>IFERROR(VLOOKUP($B484,'Raw Stats'!$S$3:$AH$528,5,FALSE),0)</f>
        <v>0</v>
      </c>
      <c r="DU484">
        <f>IFERROR(VLOOKUP($B484,'Raw Stats'!$S$3:$AH$528,6,FALSE),0)</f>
        <v>0</v>
      </c>
      <c r="DV484">
        <f>IFERROR(VLOOKUP($B484,'Raw Stats'!$S$3:$AH$528,7,FALSE),0)</f>
        <v>0</v>
      </c>
      <c r="DW484">
        <f>IFERROR(VLOOKUP($B484,'Raw Stats'!$S$3:$AH$528,8,FALSE),0)</f>
        <v>0</v>
      </c>
      <c r="DX484">
        <f>IFERROR(VLOOKUP($B484,'Raw Stats'!$S$3:$AH$528,9,FALSE),0)</f>
        <v>0</v>
      </c>
      <c r="DY484">
        <f>IFERROR(VLOOKUP($B484,'Raw Stats'!$S$3:$AH$528,10,FALSE),0)</f>
        <v>0</v>
      </c>
      <c r="DZ484">
        <f>IFERROR(VLOOKUP($B484,'Raw Stats'!$S$3:$AH$528,11,FALSE)+VLOOKUP($B484,'Raw Stats'!$S$3:$AH$528,12,FALSE),0)</f>
        <v>0</v>
      </c>
      <c r="EA484">
        <f>IFERROR(VLOOKUP($B484,'Raw Stats'!$S$3:$AH$528,13,FALSE)+VLOOKUP($B484,'Raw Stats'!$S$3:$AH$528,14,FALSE),0)</f>
        <v>0</v>
      </c>
      <c r="EB484">
        <f>IFERROR(VLOOKUP($B484,'Raw Stats'!$S$3:$AH$528,15,FALSE),0)</f>
        <v>0</v>
      </c>
      <c r="EC484">
        <f>IFERROR(VLOOKUP($B484,'Raw Stats'!$S$3:$AH$528,16,FALSE),0)</f>
        <v>0</v>
      </c>
    </row>
    <row r="485" spans="1:133" x14ac:dyDescent="0.2">
      <c r="A485">
        <f>IFERROR(VLOOKUP(B485,Sheet2!$W$1:$X$300,2,FALSE),301)</f>
        <v>301</v>
      </c>
      <c r="B485" t="s">
        <v>371</v>
      </c>
      <c r="C485">
        <f t="shared" si="35"/>
        <v>0.15207173151649223</v>
      </c>
      <c r="D485">
        <f t="shared" si="36"/>
        <v>0.47186244353716628</v>
      </c>
      <c r="E485">
        <f t="shared" si="37"/>
        <v>0.72878661557800017</v>
      </c>
      <c r="F485">
        <f t="shared" si="38"/>
        <v>0.88362078984990777</v>
      </c>
      <c r="G485">
        <f t="shared" si="39"/>
        <v>1.1118119345387512</v>
      </c>
      <c r="J485">
        <f>BS485*'Value Calculations'!$D$3</f>
        <v>0</v>
      </c>
      <c r="K485">
        <f>BT485*'Value Calculations'!$D$4</f>
        <v>0</v>
      </c>
      <c r="L485">
        <f>BU485*'Value Calculations'!$D$5</f>
        <v>0</v>
      </c>
      <c r="M485">
        <f>BV485*'Value Calculations'!$D$6</f>
        <v>-0.37519479575808856</v>
      </c>
      <c r="N485">
        <f>BW485*'Value Calculations'!$D$7</f>
        <v>0</v>
      </c>
      <c r="O485">
        <f>BX485*'Value Calculations'!$D$8</f>
        <v>0.35945726678269896</v>
      </c>
      <c r="P485">
        <f>BY485*'Value Calculations'!$D$9</f>
        <v>0.37785752201255018</v>
      </c>
      <c r="Q485">
        <f>BZ485*'Value Calculations'!$D$10</f>
        <v>0</v>
      </c>
      <c r="R485">
        <f>CA485*'Value Calculations'!$D$11</f>
        <v>0</v>
      </c>
      <c r="S485">
        <f>CB485*'Value Calculations'!$D$12</f>
        <v>0</v>
      </c>
      <c r="T485">
        <f>CC485*'Value Calculations'!$D$13</f>
        <v>0.55031039606179277</v>
      </c>
      <c r="V485">
        <f>CF485*'Value Calculations'!$D$3</f>
        <v>4.8928251435124546</v>
      </c>
      <c r="W485">
        <f>CG485*'Value Calculations'!$D$4</f>
        <v>5.2098032647143988</v>
      </c>
      <c r="X485">
        <f>CH485*'Value Calculations'!$D$5</f>
        <v>7.4294669414818033</v>
      </c>
      <c r="Y485">
        <f>CI485*'Value Calculations'!$D$6</f>
        <v>-2.2511687745485314</v>
      </c>
      <c r="Z485">
        <f>CJ485*'Value Calculations'!$D$7</f>
        <v>1.5819277869826704</v>
      </c>
      <c r="AA485">
        <f>CK485*'Value Calculations'!$D$8</f>
        <v>2.3724179607658131</v>
      </c>
      <c r="AB485">
        <f>CL485*'Value Calculations'!$D$9</f>
        <v>3.7785752201255018</v>
      </c>
      <c r="AC485">
        <f>CM485*'Value Calculations'!$D$10</f>
        <v>3.6531647407620471</v>
      </c>
      <c r="AD485">
        <f>CN485*'Value Calculations'!$D$11</f>
        <v>0</v>
      </c>
      <c r="AE485">
        <f>CO485*'Value Calculations'!$D$12</f>
        <v>1.6277654791788281</v>
      </c>
      <c r="AF485">
        <f>CP485*'Value Calculations'!$D$13</f>
        <v>7.5667679458496506</v>
      </c>
      <c r="AH485">
        <f>CS485*'Value Calculations'!$D$3</f>
        <v>4.4850897148864171</v>
      </c>
      <c r="AI485">
        <f>CT485*'Value Calculations'!$D$4</f>
        <v>3.2561270404464993</v>
      </c>
      <c r="AJ485">
        <f>CU485*'Value Calculations'!$D$5</f>
        <v>5.5721002061113527</v>
      </c>
      <c r="AK485">
        <f>CV485*'Value Calculations'!$D$6</f>
        <v>-1.5007791830323542</v>
      </c>
      <c r="AL485">
        <f>CW485*'Value Calculations'!$D$7</f>
        <v>0.70307901643674242</v>
      </c>
      <c r="AM485">
        <f>CX485*'Value Calculations'!$D$8</f>
        <v>1.8691777872700346</v>
      </c>
      <c r="AN485">
        <f>CY485*'Value Calculations'!$D$9</f>
        <v>2.770955161425368</v>
      </c>
      <c r="AO485">
        <f>CZ485*'Value Calculations'!$D$10</f>
        <v>2.5572153185334328</v>
      </c>
      <c r="AP485">
        <f>DA485*'Value Calculations'!$D$11</f>
        <v>0</v>
      </c>
      <c r="AQ485">
        <f>DB485*'Value Calculations'!$D$12</f>
        <v>0.81388273958941404</v>
      </c>
      <c r="AR485">
        <f>DC485*'Value Calculations'!$D$13</f>
        <v>5.7094703591411005</v>
      </c>
      <c r="AT485">
        <f>DF485*'Value Calculations'!$D$3</f>
        <v>9.7856502870249091</v>
      </c>
      <c r="AU485">
        <f>DG485*'Value Calculations'!$D$4</f>
        <v>9.4427684172948485</v>
      </c>
      <c r="AV485">
        <f>DH485*'Value Calculations'!$D$5</f>
        <v>14.062919567804842</v>
      </c>
      <c r="AW485">
        <f>DI485*'Value Calculations'!$D$6</f>
        <v>0.25012986383872571</v>
      </c>
      <c r="AX485">
        <f>DJ485*'Value Calculations'!$D$7</f>
        <v>2.4607765575285985</v>
      </c>
      <c r="AY485">
        <f>DK485*'Value Calculations'!$D$8</f>
        <v>5.0324017349577854</v>
      </c>
      <c r="AZ485">
        <f>DL485*'Value Calculations'!$D$9</f>
        <v>5.6678628301882528</v>
      </c>
      <c r="BA485">
        <f>DM485*'Value Calculations'!$D$10</f>
        <v>6.9410130074478893</v>
      </c>
      <c r="BB485">
        <f>DN485*'Value Calculations'!$D$11</f>
        <v>0</v>
      </c>
      <c r="BC485">
        <f>DO485*'Value Calculations'!$D$12</f>
        <v>2.441648218768242</v>
      </c>
      <c r="BD485">
        <f>DP485*'Value Calculations'!$D$13</f>
        <v>16.371734282838336</v>
      </c>
      <c r="BF485">
        <f>DS485*'Value Calculations'!$D$3</f>
        <v>10.601121144276986</v>
      </c>
      <c r="BG485">
        <f>DT485*'Value Calculations'!$D$4</f>
        <v>12.373282753696698</v>
      </c>
      <c r="BH485">
        <f>DU485*'Value Calculations'!$D$5</f>
        <v>16.981638723386979</v>
      </c>
      <c r="BI485">
        <f>DV485*'Value Calculations'!$D$6</f>
        <v>1.0005194553549028</v>
      </c>
      <c r="BJ485">
        <f>DW485*'Value Calculations'!$D$7</f>
        <v>4.9215531150571969</v>
      </c>
      <c r="BK485">
        <f>DX485*'Value Calculations'!$D$8</f>
        <v>7.4767111490801383</v>
      </c>
      <c r="BL485">
        <f>DY485*'Value Calculations'!$D$9</f>
        <v>3.6526227127879851</v>
      </c>
      <c r="BM485">
        <f>DZ485*'Value Calculations'!$D$10</f>
        <v>10.959494222286141</v>
      </c>
      <c r="BN485">
        <f>EA485*'Value Calculations'!$D$11</f>
        <v>1.9814282960498748</v>
      </c>
      <c r="BO485">
        <f>EB485*'Value Calculations'!$D$12</f>
        <v>4.0694136979470699</v>
      </c>
      <c r="BP485">
        <f>EC485*'Value Calculations'!$D$13</f>
        <v>14.927169493176129</v>
      </c>
      <c r="BR485">
        <f>IFERROR(VLOOKUP($B485,'Raw Stats'!$CM$3:$DC$884,3,FALSE),0)</f>
        <v>6</v>
      </c>
      <c r="BS485">
        <f>IFERROR(VLOOKUP($B485,'Raw Stats'!$CM$3:$DC$884,4,FALSE),0)</f>
        <v>0</v>
      </c>
      <c r="BT485">
        <f>IFERROR(VLOOKUP($B485,'Raw Stats'!$CM$3:$DC$884,5,FALSE),0)</f>
        <v>0</v>
      </c>
      <c r="BU485">
        <f>IFERROR(VLOOKUP($B485,'Raw Stats'!$CM$3:$DC$884,6,FALSE),0)</f>
        <v>0</v>
      </c>
      <c r="BV485">
        <f>IFERROR(VLOOKUP($B485,'Raw Stats'!$CM$3:$DC$884,7,FALSE),0)</f>
        <v>-3</v>
      </c>
      <c r="BW485">
        <f>IFERROR(VLOOKUP($B485,'Raw Stats'!$CM$3:$DC$884,8,FALSE),0)</f>
        <v>0</v>
      </c>
      <c r="BX485">
        <f>IFERROR(VLOOKUP($B485,'Raw Stats'!$CM$3:$DC$884,9,FALSE),0)</f>
        <v>5</v>
      </c>
      <c r="BY485">
        <f>IFERROR(VLOOKUP($B485,'Raw Stats'!$CM$3:$DC$884,10,FALSE),0)</f>
        <v>3</v>
      </c>
      <c r="BZ485">
        <f>IFERROR(VLOOKUP($B485,'Raw Stats'!$CM$3:$DC$884,11,FALSE)+VLOOKUP($B485,'Raw Stats'!$CM$3:$DC$884,12,FALSE),0)</f>
        <v>0</v>
      </c>
      <c r="CA485">
        <f>IFERROR(VLOOKUP($B485,'Raw Stats'!$CM$3:$DC$884,13,FALSE)+VLOOKUP($B485,'Raw Stats'!$CM$3:$DC$884,14,FALSE),0)</f>
        <v>0</v>
      </c>
      <c r="CB485">
        <f>IFERROR(VLOOKUP($B485,'Raw Stats'!$CM$3:$DC$884,15,FALSE),0)</f>
        <v>0</v>
      </c>
      <c r="CC485">
        <f>IFERROR(VLOOKUP($B485,'Raw Stats'!$CM$3:$DC$884,16,FALSE),0)</f>
        <v>8</v>
      </c>
      <c r="CE485">
        <f>IFERROR(VLOOKUP($B485,'Raw Stats'!$BU$3:$CJ$528,3,FALSE),0)</f>
        <v>76</v>
      </c>
      <c r="CF485">
        <f>IFERROR(VLOOKUP($B485,'Raw Stats'!$BU$3:$CJ$528,4,FALSE),0)</f>
        <v>12</v>
      </c>
      <c r="CG485">
        <f>IFERROR(VLOOKUP($B485,'Raw Stats'!$BU$3:$CJ$5288,5,FALSE),0)</f>
        <v>16</v>
      </c>
      <c r="CH485">
        <f>IFERROR(VLOOKUP($B485,'Raw Stats'!$BU$3:$CJ$528,6,FALSE),0)</f>
        <v>28</v>
      </c>
      <c r="CI485">
        <f>IFERROR(VLOOKUP($B485,'Raw Stats'!$BU$3:$CJ$528,7,FALSE),0)</f>
        <v>-18</v>
      </c>
      <c r="CJ485">
        <f>IFERROR(VLOOKUP($B485,'Raw Stats'!$BU$3:$CJ$528,8,FALSE),0)</f>
        <v>18</v>
      </c>
      <c r="CK485">
        <f>IFERROR(VLOOKUP($B485,'Raw Stats'!$BU$3:$CJ$528,9,FALSE),0)</f>
        <v>33</v>
      </c>
      <c r="CL485">
        <f>IFERROR(VLOOKUP($B485,'Raw Stats'!$BU$3:$CJ$528,10,FALSE),0)</f>
        <v>30</v>
      </c>
      <c r="CM485">
        <f>IFERROR(VLOOKUP($B485,'Raw Stats'!$BU$3:$CJ$528,11,FALSE)+VLOOKUP($B485,'Raw Stats'!$BU$3:$CJ$528,12,FALSE),0)</f>
        <v>10</v>
      </c>
      <c r="CN485">
        <f>IFERROR(VLOOKUP($B485,'Raw Stats'!$BU$3:$CJ$528,13,FALSE)+VLOOKUP($B485,'Raw Stats'!$BU$3:$CJ$528,14,FALSE),0)</f>
        <v>0</v>
      </c>
      <c r="CO485">
        <f>IFERROR(VLOOKUP($B485,'Raw Stats'!$BU$3:$CJ$528,15,FALSE),0)</f>
        <v>2</v>
      </c>
      <c r="CP485">
        <f>IFERROR(VLOOKUP($B485,'Raw Stats'!$BU$3:$CJ$528,16,FALSE),0)</f>
        <v>110</v>
      </c>
      <c r="CR485">
        <f>IFERROR(VLOOKUP($B485,'Raw Stats'!$BC$3:$BR$528,3,FALSE),0)</f>
        <v>36</v>
      </c>
      <c r="CS485">
        <f>IFERROR(VLOOKUP($B485,'Raw Stats'!$BC$3:$BR$528,4,FALSE),0)</f>
        <v>11</v>
      </c>
      <c r="CT485">
        <f>IFERROR(VLOOKUP($B485,'Raw Stats'!$BC$3:$BR$5288,5,FALSE),0)</f>
        <v>10</v>
      </c>
      <c r="CU485">
        <f>IFERROR(VLOOKUP($B485,'Raw Stats'!$BC$3:$BR$52888,6,FALSE),0)</f>
        <v>21</v>
      </c>
      <c r="CV485">
        <f>IFERROR(VLOOKUP($B485,'Raw Stats'!$BC$3:$BR$5288,7,FALSE),0)</f>
        <v>-12</v>
      </c>
      <c r="CW485">
        <f>IFERROR(VLOOKUP($B485,'Raw Stats'!$BC$3:$BR$5288,8,FALSE),0)</f>
        <v>8</v>
      </c>
      <c r="CX485">
        <f>IFERROR(VLOOKUP($B485,'Raw Stats'!$BC$3:$BR$5288,9,FALSE),0)</f>
        <v>26</v>
      </c>
      <c r="CY485">
        <f>IFERROR(VLOOKUP($B485,'Raw Stats'!$BC$3:$BR$5288,10,FALSE),0)</f>
        <v>22</v>
      </c>
      <c r="CZ485">
        <f>IFERROR(VLOOKUP($B485,'Raw Stats'!$BC$3:$BR$5288,11,FALSE)+VLOOKUP($B485,'Raw Stats'!$BC$3:$BR$5288,12,FALSE),0)</f>
        <v>7</v>
      </c>
      <c r="DA485">
        <f>IFERROR(VLOOKUP($B485,'Raw Stats'!$BC$3:$BR$5288,13,FALSE)+VLOOKUP($B485,'Raw Stats'!$BC$3:$BR$5288,14,FALSE),0)</f>
        <v>0</v>
      </c>
      <c r="DB485">
        <f>IFERROR(VLOOKUP($B485,'Raw Stats'!$BC$3:$BR$5288,15,FALSE),0)</f>
        <v>1</v>
      </c>
      <c r="DC485">
        <f>IFERROR(VLOOKUP($B485,'Raw Stats'!$BC$3:$BR$5288,16,FALSE),0)</f>
        <v>83</v>
      </c>
      <c r="DE485">
        <f>IFERROR(VLOOKUP($B485,'Raw Stats'!$AK$3:$AZ$528,3,FALSE),0)</f>
        <v>82</v>
      </c>
      <c r="DF485">
        <f>IFERROR(VLOOKUP($B485,'Raw Stats'!$AK$3:$AZ$528,4,FALSE),0)</f>
        <v>24</v>
      </c>
      <c r="DG485">
        <f>IFERROR(VLOOKUP($B485,'Raw Stats'!$AK$3:$AZ$528,5,FALSE),0)</f>
        <v>29</v>
      </c>
      <c r="DH485">
        <f>IFERROR(VLOOKUP($B485,'Raw Stats'!$AK$3:$AZ$528,6,FALSE),0)</f>
        <v>53</v>
      </c>
      <c r="DI485">
        <f>IFERROR(VLOOKUP($B485,'Raw Stats'!$AK$3:$AZ$528,7,FALSE),0)</f>
        <v>2</v>
      </c>
      <c r="DJ485">
        <f>IFERROR(VLOOKUP($B485,'Raw Stats'!$AK$3:$AZ$528,8,FALSE),0)</f>
        <v>28</v>
      </c>
      <c r="DK485">
        <f>IFERROR(VLOOKUP($B485,'Raw Stats'!$AK$3:$AZ$528,9,FALSE),0)</f>
        <v>70</v>
      </c>
      <c r="DL485">
        <f>IFERROR(VLOOKUP($B485,'Raw Stats'!$AK$3:$AZ$528,10,FALSE),0)</f>
        <v>45</v>
      </c>
      <c r="DM485">
        <f>IFERROR(VLOOKUP($B485,'Raw Stats'!$AK$3:$AZ$528,11,FALSE)+VLOOKUP($B485,'Raw Stats'!$AK$3:$AZ$528,12,FALSE),0)</f>
        <v>19</v>
      </c>
      <c r="DN485">
        <f>IFERROR(VLOOKUP($B485,'Raw Stats'!$AK$3:$AZ$528,13,FALSE)+VLOOKUP($B485,'Raw Stats'!$AK$3:$AZ$528,14,FALSE),0)</f>
        <v>0</v>
      </c>
      <c r="DO485">
        <f>IFERROR(VLOOKUP($B485,'Raw Stats'!$AK$3:$AZ$528,15,FALSE),0)</f>
        <v>3</v>
      </c>
      <c r="DP485">
        <f>IFERROR(VLOOKUP($B485,'Raw Stats'!$AK$3:$AZ$528,16,FALSE),0)</f>
        <v>238</v>
      </c>
      <c r="DR485">
        <f>IFERROR(VLOOKUP($B485,'Raw Stats'!$S$3:$AH$528,3,FALSE),0)</f>
        <v>80</v>
      </c>
      <c r="DS485">
        <f>IFERROR(VLOOKUP($B485,'Raw Stats'!$S$3:$AH$528,4,FALSE),0)</f>
        <v>26</v>
      </c>
      <c r="DT485">
        <f>IFERROR(VLOOKUP($B485,'Raw Stats'!$S$3:$AH$528,5,FALSE),0)</f>
        <v>38</v>
      </c>
      <c r="DU485">
        <f>IFERROR(VLOOKUP($B485,'Raw Stats'!$S$3:$AH$528,6,FALSE),0)</f>
        <v>64</v>
      </c>
      <c r="DV485">
        <f>IFERROR(VLOOKUP($B485,'Raw Stats'!$S$3:$AH$528,7,FALSE),0)</f>
        <v>8</v>
      </c>
      <c r="DW485">
        <f>IFERROR(VLOOKUP($B485,'Raw Stats'!$S$3:$AH$528,8,FALSE),0)</f>
        <v>56</v>
      </c>
      <c r="DX485">
        <f>IFERROR(VLOOKUP($B485,'Raw Stats'!$S$3:$AH$528,9,FALSE),0)</f>
        <v>104</v>
      </c>
      <c r="DY485">
        <f>IFERROR(VLOOKUP($B485,'Raw Stats'!$S$3:$AH$528,10,FALSE),0)</f>
        <v>29</v>
      </c>
      <c r="DZ485">
        <f>IFERROR(VLOOKUP($B485,'Raw Stats'!$S$3:$AH$528,11,FALSE)+VLOOKUP($B485,'Raw Stats'!$S$3:$AH$528,12,FALSE),0)</f>
        <v>30</v>
      </c>
      <c r="EA485">
        <f>IFERROR(VLOOKUP($B485,'Raw Stats'!$S$3:$AH$528,13,FALSE)+VLOOKUP($B485,'Raw Stats'!$S$3:$AH$528,14,FALSE),0)</f>
        <v>2</v>
      </c>
      <c r="EB485">
        <f>IFERROR(VLOOKUP($B485,'Raw Stats'!$S$3:$AH$528,15,FALSE),0)</f>
        <v>5</v>
      </c>
      <c r="EC485">
        <f>IFERROR(VLOOKUP($B485,'Raw Stats'!$S$3:$AH$528,16,FALSE),0)</f>
        <v>217</v>
      </c>
    </row>
    <row r="486" spans="1:133" x14ac:dyDescent="0.2">
      <c r="A486">
        <f>IFERROR(VLOOKUP(B486,Sheet2!$W$1:$X$300,2,FALSE),301)</f>
        <v>268</v>
      </c>
      <c r="B486" t="s">
        <v>1720</v>
      </c>
      <c r="C486">
        <f t="shared" si="35"/>
        <v>0.12345250097971072</v>
      </c>
      <c r="D486">
        <f t="shared" si="36"/>
        <v>0</v>
      </c>
      <c r="E486">
        <f t="shared" si="37"/>
        <v>0</v>
      </c>
      <c r="F486">
        <f t="shared" si="38"/>
        <v>0</v>
      </c>
      <c r="G486">
        <f t="shared" si="39"/>
        <v>0</v>
      </c>
      <c r="J486">
        <f>BS486*'Value Calculations'!$D$3</f>
        <v>0</v>
      </c>
      <c r="K486">
        <f>BT486*'Value Calculations'!$D$4</f>
        <v>0</v>
      </c>
      <c r="L486">
        <f>BU486*'Value Calculations'!$D$5</f>
        <v>0</v>
      </c>
      <c r="M486">
        <f>BV486*'Value Calculations'!$D$6</f>
        <v>-0.25012986383872571</v>
      </c>
      <c r="N486">
        <f>BW486*'Value Calculations'!$D$7</f>
        <v>0</v>
      </c>
      <c r="O486">
        <f>BX486*'Value Calculations'!$D$8</f>
        <v>0.35945726678269896</v>
      </c>
      <c r="P486">
        <f>BY486*'Value Calculations'!$D$9</f>
        <v>0</v>
      </c>
      <c r="Q486">
        <f>BZ486*'Value Calculations'!$D$10</f>
        <v>0</v>
      </c>
      <c r="R486">
        <f>CA486*'Value Calculations'!$D$11</f>
        <v>0</v>
      </c>
      <c r="S486">
        <f>CB486*'Value Calculations'!$D$12</f>
        <v>0</v>
      </c>
      <c r="T486">
        <f>CC486*'Value Calculations'!$D$13</f>
        <v>0.13757759901544819</v>
      </c>
      <c r="V486">
        <f>CF486*'Value Calculations'!$D$3</f>
        <v>0</v>
      </c>
      <c r="W486">
        <f>CG486*'Value Calculations'!$D$4</f>
        <v>0</v>
      </c>
      <c r="X486">
        <f>CH486*'Value Calculations'!$D$5</f>
        <v>0</v>
      </c>
      <c r="Y486">
        <f>CI486*'Value Calculations'!$D$6</f>
        <v>0</v>
      </c>
      <c r="Z486">
        <f>CJ486*'Value Calculations'!$D$7</f>
        <v>0</v>
      </c>
      <c r="AA486">
        <f>CK486*'Value Calculations'!$D$8</f>
        <v>0</v>
      </c>
      <c r="AB486">
        <f>CL486*'Value Calculations'!$D$9</f>
        <v>0</v>
      </c>
      <c r="AC486">
        <f>CM486*'Value Calculations'!$D$10</f>
        <v>0</v>
      </c>
      <c r="AD486">
        <f>CN486*'Value Calculations'!$D$11</f>
        <v>0</v>
      </c>
      <c r="AE486">
        <f>CO486*'Value Calculations'!$D$12</f>
        <v>0</v>
      </c>
      <c r="AF486">
        <f>CP486*'Value Calculations'!$D$13</f>
        <v>0</v>
      </c>
      <c r="AH486">
        <f>CS486*'Value Calculations'!$D$3</f>
        <v>0</v>
      </c>
      <c r="AI486">
        <f>CT486*'Value Calculations'!$D$4</f>
        <v>0</v>
      </c>
      <c r="AJ486">
        <f>CU486*'Value Calculations'!$D$5</f>
        <v>0</v>
      </c>
      <c r="AK486">
        <f>CV486*'Value Calculations'!$D$6</f>
        <v>0</v>
      </c>
      <c r="AL486">
        <f>CW486*'Value Calculations'!$D$7</f>
        <v>0</v>
      </c>
      <c r="AM486">
        <f>CX486*'Value Calculations'!$D$8</f>
        <v>0</v>
      </c>
      <c r="AN486">
        <f>CY486*'Value Calculations'!$D$9</f>
        <v>0</v>
      </c>
      <c r="AO486">
        <f>CZ486*'Value Calculations'!$D$10</f>
        <v>0</v>
      </c>
      <c r="AP486">
        <f>DA486*'Value Calculations'!$D$11</f>
        <v>0</v>
      </c>
      <c r="AQ486">
        <f>DB486*'Value Calculations'!$D$12</f>
        <v>0</v>
      </c>
      <c r="AR486">
        <f>DC486*'Value Calculations'!$D$13</f>
        <v>0</v>
      </c>
      <c r="AT486">
        <f>DF486*'Value Calculations'!$D$3</f>
        <v>0</v>
      </c>
      <c r="AU486">
        <f>DG486*'Value Calculations'!$D$4</f>
        <v>0</v>
      </c>
      <c r="AV486">
        <f>DH486*'Value Calculations'!$D$5</f>
        <v>0</v>
      </c>
      <c r="AW486">
        <f>DI486*'Value Calculations'!$D$6</f>
        <v>0</v>
      </c>
      <c r="AX486">
        <f>DJ486*'Value Calculations'!$D$7</f>
        <v>0</v>
      </c>
      <c r="AY486">
        <f>DK486*'Value Calculations'!$D$8</f>
        <v>0</v>
      </c>
      <c r="AZ486">
        <f>DL486*'Value Calculations'!$D$9</f>
        <v>0</v>
      </c>
      <c r="BA486">
        <f>DM486*'Value Calculations'!$D$10</f>
        <v>0</v>
      </c>
      <c r="BB486">
        <f>DN486*'Value Calculations'!$D$11</f>
        <v>0</v>
      </c>
      <c r="BC486">
        <f>DO486*'Value Calculations'!$D$12</f>
        <v>0</v>
      </c>
      <c r="BD486">
        <f>DP486*'Value Calculations'!$D$13</f>
        <v>0</v>
      </c>
      <c r="BF486">
        <f>DS486*'Value Calculations'!$D$3</f>
        <v>0</v>
      </c>
      <c r="BG486">
        <f>DT486*'Value Calculations'!$D$4</f>
        <v>0</v>
      </c>
      <c r="BH486">
        <f>DU486*'Value Calculations'!$D$5</f>
        <v>0</v>
      </c>
      <c r="BI486">
        <f>DV486*'Value Calculations'!$D$6</f>
        <v>0</v>
      </c>
      <c r="BJ486">
        <f>DW486*'Value Calculations'!$D$7</f>
        <v>0</v>
      </c>
      <c r="BK486">
        <f>DX486*'Value Calculations'!$D$8</f>
        <v>0</v>
      </c>
      <c r="BL486">
        <f>DY486*'Value Calculations'!$D$9</f>
        <v>0</v>
      </c>
      <c r="BM486">
        <f>DZ486*'Value Calculations'!$D$10</f>
        <v>0</v>
      </c>
      <c r="BN486">
        <f>EA486*'Value Calculations'!$D$11</f>
        <v>0</v>
      </c>
      <c r="BO486">
        <f>EB486*'Value Calculations'!$D$12</f>
        <v>0</v>
      </c>
      <c r="BP486">
        <f>EC486*'Value Calculations'!$D$13</f>
        <v>0</v>
      </c>
      <c r="BR486">
        <f>IFERROR(VLOOKUP($B486,'Raw Stats'!$CM$3:$DC$884,3,FALSE),0)</f>
        <v>2</v>
      </c>
      <c r="BS486">
        <f>IFERROR(VLOOKUP($B486,'Raw Stats'!$CM$3:$DC$884,4,FALSE),0)</f>
        <v>0</v>
      </c>
      <c r="BT486">
        <f>IFERROR(VLOOKUP($B486,'Raw Stats'!$CM$3:$DC$884,5,FALSE),0)</f>
        <v>0</v>
      </c>
      <c r="BU486">
        <f>IFERROR(VLOOKUP($B486,'Raw Stats'!$CM$3:$DC$884,6,FALSE),0)</f>
        <v>0</v>
      </c>
      <c r="BV486">
        <f>IFERROR(VLOOKUP($B486,'Raw Stats'!$CM$3:$DC$884,7,FALSE),0)</f>
        <v>-2</v>
      </c>
      <c r="BW486">
        <f>IFERROR(VLOOKUP($B486,'Raw Stats'!$CM$3:$DC$884,8,FALSE),0)</f>
        <v>0</v>
      </c>
      <c r="BX486">
        <f>IFERROR(VLOOKUP($B486,'Raw Stats'!$CM$3:$DC$884,9,FALSE),0)</f>
        <v>5</v>
      </c>
      <c r="BY486">
        <f>IFERROR(VLOOKUP($B486,'Raw Stats'!$CM$3:$DC$884,10,FALSE),0)</f>
        <v>0</v>
      </c>
      <c r="BZ486">
        <f>IFERROR(VLOOKUP($B486,'Raw Stats'!$CM$3:$DC$884,11,FALSE)+VLOOKUP($B486,'Raw Stats'!$CM$3:$DC$884,12,FALSE),0)</f>
        <v>0</v>
      </c>
      <c r="CA486">
        <f>IFERROR(VLOOKUP($B486,'Raw Stats'!$CM$3:$DC$884,13,FALSE)+VLOOKUP($B486,'Raw Stats'!$CM$3:$DC$884,14,FALSE),0)</f>
        <v>0</v>
      </c>
      <c r="CB486">
        <f>IFERROR(VLOOKUP($B486,'Raw Stats'!$CM$3:$DC$884,15,FALSE),0)</f>
        <v>0</v>
      </c>
      <c r="CC486">
        <f>IFERROR(VLOOKUP($B486,'Raw Stats'!$CM$3:$DC$884,16,FALSE),0)</f>
        <v>2</v>
      </c>
      <c r="CE486">
        <f>IFERROR(VLOOKUP($B486,'Raw Stats'!$BU$3:$CJ$528,3,FALSE),0)</f>
        <v>0</v>
      </c>
      <c r="CF486">
        <f>IFERROR(VLOOKUP($B486,'Raw Stats'!$BU$3:$CJ$528,4,FALSE),0)</f>
        <v>0</v>
      </c>
      <c r="CG486">
        <f>IFERROR(VLOOKUP($B486,'Raw Stats'!$BU$3:$CJ$5288,5,FALSE),0)</f>
        <v>0</v>
      </c>
      <c r="CH486">
        <f>IFERROR(VLOOKUP($B486,'Raw Stats'!$BU$3:$CJ$528,6,FALSE),0)</f>
        <v>0</v>
      </c>
      <c r="CI486">
        <f>IFERROR(VLOOKUP($B486,'Raw Stats'!$BU$3:$CJ$528,7,FALSE),0)</f>
        <v>0</v>
      </c>
      <c r="CJ486">
        <f>IFERROR(VLOOKUP($B486,'Raw Stats'!$BU$3:$CJ$528,8,FALSE),0)</f>
        <v>0</v>
      </c>
      <c r="CK486">
        <f>IFERROR(VLOOKUP($B486,'Raw Stats'!$BU$3:$CJ$528,9,FALSE),0)</f>
        <v>0</v>
      </c>
      <c r="CL486">
        <f>IFERROR(VLOOKUP($B486,'Raw Stats'!$BU$3:$CJ$528,10,FALSE),0)</f>
        <v>0</v>
      </c>
      <c r="CM486">
        <f>IFERROR(VLOOKUP($B486,'Raw Stats'!$BU$3:$CJ$528,11,FALSE)+VLOOKUP($B486,'Raw Stats'!$BU$3:$CJ$528,12,FALSE),0)</f>
        <v>0</v>
      </c>
      <c r="CN486">
        <f>IFERROR(VLOOKUP($B486,'Raw Stats'!$BU$3:$CJ$528,13,FALSE)+VLOOKUP($B486,'Raw Stats'!$BU$3:$CJ$528,14,FALSE),0)</f>
        <v>0</v>
      </c>
      <c r="CO486">
        <f>IFERROR(VLOOKUP($B486,'Raw Stats'!$BU$3:$CJ$528,15,FALSE),0)</f>
        <v>0</v>
      </c>
      <c r="CP486">
        <f>IFERROR(VLOOKUP($B486,'Raw Stats'!$BU$3:$CJ$528,16,FALSE),0)</f>
        <v>0</v>
      </c>
      <c r="CR486">
        <f>IFERROR(VLOOKUP($B486,'Raw Stats'!$BC$3:$BR$528,3,FALSE),0)</f>
        <v>0</v>
      </c>
      <c r="CS486">
        <f>IFERROR(VLOOKUP($B486,'Raw Stats'!$BC$3:$BR$528,4,FALSE),0)</f>
        <v>0</v>
      </c>
      <c r="CT486">
        <f>IFERROR(VLOOKUP($B486,'Raw Stats'!$BC$3:$BR$5288,5,FALSE),0)</f>
        <v>0</v>
      </c>
      <c r="CU486">
        <f>IFERROR(VLOOKUP($B486,'Raw Stats'!$BC$3:$BR$52888,6,FALSE),0)</f>
        <v>0</v>
      </c>
      <c r="CV486">
        <f>IFERROR(VLOOKUP($B486,'Raw Stats'!$BC$3:$BR$5288,7,FALSE),0)</f>
        <v>0</v>
      </c>
      <c r="CW486">
        <f>IFERROR(VLOOKUP($B486,'Raw Stats'!$BC$3:$BR$5288,8,FALSE),0)</f>
        <v>0</v>
      </c>
      <c r="CX486">
        <f>IFERROR(VLOOKUP($B486,'Raw Stats'!$BC$3:$BR$5288,9,FALSE),0)</f>
        <v>0</v>
      </c>
      <c r="CY486">
        <f>IFERROR(VLOOKUP($B486,'Raw Stats'!$BC$3:$BR$5288,10,FALSE),0)</f>
        <v>0</v>
      </c>
      <c r="CZ486">
        <f>IFERROR(VLOOKUP($B486,'Raw Stats'!$BC$3:$BR$5288,11,FALSE)+VLOOKUP($B486,'Raw Stats'!$BC$3:$BR$5288,12,FALSE),0)</f>
        <v>0</v>
      </c>
      <c r="DA486">
        <f>IFERROR(VLOOKUP($B486,'Raw Stats'!$BC$3:$BR$5288,13,FALSE)+VLOOKUP($B486,'Raw Stats'!$BC$3:$BR$5288,14,FALSE),0)</f>
        <v>0</v>
      </c>
      <c r="DB486">
        <f>IFERROR(VLOOKUP($B486,'Raw Stats'!$BC$3:$BR$5288,15,FALSE),0)</f>
        <v>0</v>
      </c>
      <c r="DC486">
        <f>IFERROR(VLOOKUP($B486,'Raw Stats'!$BC$3:$BR$5288,16,FALSE),0)</f>
        <v>0</v>
      </c>
      <c r="DE486">
        <f>IFERROR(VLOOKUP($B486,'Raw Stats'!$AK$3:$AZ$528,3,FALSE),0)</f>
        <v>0</v>
      </c>
      <c r="DF486">
        <f>IFERROR(VLOOKUP($B486,'Raw Stats'!$AK$3:$AZ$528,4,FALSE),0)</f>
        <v>0</v>
      </c>
      <c r="DG486">
        <f>IFERROR(VLOOKUP($B486,'Raw Stats'!$AK$3:$AZ$528,5,FALSE),0)</f>
        <v>0</v>
      </c>
      <c r="DH486">
        <f>IFERROR(VLOOKUP($B486,'Raw Stats'!$AK$3:$AZ$528,6,FALSE),0)</f>
        <v>0</v>
      </c>
      <c r="DI486">
        <f>IFERROR(VLOOKUP($B486,'Raw Stats'!$AK$3:$AZ$528,7,FALSE),0)</f>
        <v>0</v>
      </c>
      <c r="DJ486">
        <f>IFERROR(VLOOKUP($B486,'Raw Stats'!$AK$3:$AZ$528,8,FALSE),0)</f>
        <v>0</v>
      </c>
      <c r="DK486">
        <f>IFERROR(VLOOKUP($B486,'Raw Stats'!$AK$3:$AZ$528,9,FALSE),0)</f>
        <v>0</v>
      </c>
      <c r="DL486">
        <f>IFERROR(VLOOKUP($B486,'Raw Stats'!$AK$3:$AZ$528,10,FALSE),0)</f>
        <v>0</v>
      </c>
      <c r="DM486">
        <f>IFERROR(VLOOKUP($B486,'Raw Stats'!$AK$3:$AZ$528,11,FALSE)+VLOOKUP($B486,'Raw Stats'!$AK$3:$AZ$528,12,FALSE),0)</f>
        <v>0</v>
      </c>
      <c r="DN486">
        <f>IFERROR(VLOOKUP($B486,'Raw Stats'!$AK$3:$AZ$528,13,FALSE)+VLOOKUP($B486,'Raw Stats'!$AK$3:$AZ$528,14,FALSE),0)</f>
        <v>0</v>
      </c>
      <c r="DO486">
        <f>IFERROR(VLOOKUP($B486,'Raw Stats'!$AK$3:$AZ$528,15,FALSE),0)</f>
        <v>0</v>
      </c>
      <c r="DP486">
        <f>IFERROR(VLOOKUP($B486,'Raw Stats'!$AK$3:$AZ$528,16,FALSE),0)</f>
        <v>0</v>
      </c>
      <c r="DR486">
        <f>IFERROR(VLOOKUP($B486,'Raw Stats'!$S$3:$AH$528,3,FALSE),0)</f>
        <v>0</v>
      </c>
      <c r="DS486">
        <f>IFERROR(VLOOKUP($B486,'Raw Stats'!$S$3:$AH$528,4,FALSE),0)</f>
        <v>0</v>
      </c>
      <c r="DT486">
        <f>IFERROR(VLOOKUP($B486,'Raw Stats'!$S$3:$AH$528,5,FALSE),0)</f>
        <v>0</v>
      </c>
      <c r="DU486">
        <f>IFERROR(VLOOKUP($B486,'Raw Stats'!$S$3:$AH$528,6,FALSE),0)</f>
        <v>0</v>
      </c>
      <c r="DV486">
        <f>IFERROR(VLOOKUP($B486,'Raw Stats'!$S$3:$AH$528,7,FALSE),0)</f>
        <v>0</v>
      </c>
      <c r="DW486">
        <f>IFERROR(VLOOKUP($B486,'Raw Stats'!$S$3:$AH$528,8,FALSE),0)</f>
        <v>0</v>
      </c>
      <c r="DX486">
        <f>IFERROR(VLOOKUP($B486,'Raw Stats'!$S$3:$AH$528,9,FALSE),0)</f>
        <v>0</v>
      </c>
      <c r="DY486">
        <f>IFERROR(VLOOKUP($B486,'Raw Stats'!$S$3:$AH$528,10,FALSE),0)</f>
        <v>0</v>
      </c>
      <c r="DZ486">
        <f>IFERROR(VLOOKUP($B486,'Raw Stats'!$S$3:$AH$528,11,FALSE)+VLOOKUP($B486,'Raw Stats'!$S$3:$AH$528,12,FALSE),0)</f>
        <v>0</v>
      </c>
      <c r="EA486">
        <f>IFERROR(VLOOKUP($B486,'Raw Stats'!$S$3:$AH$528,13,FALSE)+VLOOKUP($B486,'Raw Stats'!$S$3:$AH$528,14,FALSE),0)</f>
        <v>0</v>
      </c>
      <c r="EB486">
        <f>IFERROR(VLOOKUP($B486,'Raw Stats'!$S$3:$AH$528,15,FALSE),0)</f>
        <v>0</v>
      </c>
      <c r="EC486">
        <f>IFERROR(VLOOKUP($B486,'Raw Stats'!$S$3:$AH$528,16,FALSE),0)</f>
        <v>0</v>
      </c>
    </row>
    <row r="487" spans="1:133" x14ac:dyDescent="0.2">
      <c r="A487">
        <f>IFERROR(VLOOKUP(B487,Sheet2!$W$1:$X$300,2,FALSE),301)</f>
        <v>301</v>
      </c>
      <c r="B487" t="s">
        <v>513</v>
      </c>
    </row>
    <row r="488" spans="1:133" x14ac:dyDescent="0.2">
      <c r="A488">
        <f>IFERROR(VLOOKUP(B488,Sheet2!$W$1:$X$300,2,FALSE),301)</f>
        <v>301</v>
      </c>
      <c r="B488" t="s">
        <v>514</v>
      </c>
    </row>
    <row r="489" spans="1:133" x14ac:dyDescent="0.2">
      <c r="A489">
        <f>IFERROR(VLOOKUP(B489,Sheet2!$W$1:$X$300,2,FALSE),301)</f>
        <v>301</v>
      </c>
      <c r="B489" t="s">
        <v>515</v>
      </c>
    </row>
    <row r="490" spans="1:133" x14ac:dyDescent="0.2">
      <c r="A490">
        <f>IFERROR(VLOOKUP(B490,Sheet2!$W$1:$X$300,2,FALSE),301)</f>
        <v>301</v>
      </c>
      <c r="B490" t="s">
        <v>516</v>
      </c>
    </row>
    <row r="491" spans="1:133" x14ac:dyDescent="0.2">
      <c r="A491">
        <f>IFERROR(VLOOKUP(B491,Sheet2!$W$1:$X$300,2,FALSE),301)</f>
        <v>301</v>
      </c>
      <c r="B491" t="s">
        <v>517</v>
      </c>
    </row>
    <row r="492" spans="1:133" x14ac:dyDescent="0.2">
      <c r="A492">
        <f>IFERROR(VLOOKUP(B492,Sheet2!$W$1:$X$300,2,FALSE),301)</f>
        <v>301</v>
      </c>
      <c r="B492" t="s">
        <v>518</v>
      </c>
    </row>
    <row r="493" spans="1:133" x14ac:dyDescent="0.2">
      <c r="A493">
        <f>IFERROR(VLOOKUP(B493,Sheet2!$W$1:$X$300,2,FALSE),301)</f>
        <v>301</v>
      </c>
      <c r="B493" t="s">
        <v>519</v>
      </c>
    </row>
    <row r="494" spans="1:133" x14ac:dyDescent="0.2">
      <c r="A494">
        <f>IFERROR(VLOOKUP(B494,Sheet2!$W$1:$X$300,2,FALSE),301)</f>
        <v>301</v>
      </c>
      <c r="B494" t="s">
        <v>520</v>
      </c>
    </row>
    <row r="495" spans="1:133" x14ac:dyDescent="0.2">
      <c r="A495">
        <f>IFERROR(VLOOKUP(B495,Sheet2!$W$1:$X$300,2,FALSE),301)</f>
        <v>301</v>
      </c>
      <c r="B495" t="s">
        <v>521</v>
      </c>
    </row>
    <row r="496" spans="1:133" x14ac:dyDescent="0.2">
      <c r="A496">
        <f>IFERROR(VLOOKUP(B496,Sheet2!$W$1:$X$300,2,FALSE),301)</f>
        <v>301</v>
      </c>
      <c r="B496" t="s">
        <v>522</v>
      </c>
    </row>
    <row r="497" spans="1:2" x14ac:dyDescent="0.2">
      <c r="A497">
        <f>IFERROR(VLOOKUP(B497,Sheet2!$W$1:$X$300,2,FALSE),301)</f>
        <v>301</v>
      </c>
      <c r="B497" t="s">
        <v>523</v>
      </c>
    </row>
    <row r="498" spans="1:2" x14ac:dyDescent="0.2">
      <c r="A498">
        <f>IFERROR(VLOOKUP(B498,Sheet2!$W$1:$X$300,2,FALSE),301)</f>
        <v>301</v>
      </c>
      <c r="B498" t="s">
        <v>524</v>
      </c>
    </row>
    <row r="499" spans="1:2" x14ac:dyDescent="0.2">
      <c r="A499">
        <f>IFERROR(VLOOKUP(B499,Sheet2!$W$1:$X$300,2,FALSE),301)</f>
        <v>301</v>
      </c>
      <c r="B499" t="s">
        <v>525</v>
      </c>
    </row>
    <row r="500" spans="1:2" x14ac:dyDescent="0.2">
      <c r="A500">
        <f>IFERROR(VLOOKUP(B500,Sheet2!$W$1:$X$300,2,FALSE),301)</f>
        <v>301</v>
      </c>
      <c r="B500" t="s">
        <v>526</v>
      </c>
    </row>
    <row r="501" spans="1:2" x14ac:dyDescent="0.2">
      <c r="A501">
        <f>IFERROR(VLOOKUP(B501,Sheet2!$W$1:$X$300,2,FALSE),301)</f>
        <v>301</v>
      </c>
      <c r="B501" t="s">
        <v>527</v>
      </c>
    </row>
    <row r="502" spans="1:2" x14ac:dyDescent="0.2">
      <c r="A502">
        <f>IFERROR(VLOOKUP(B502,Sheet2!$W$1:$X$300,2,FALSE),301)</f>
        <v>301</v>
      </c>
      <c r="B502" t="s">
        <v>528</v>
      </c>
    </row>
    <row r="503" spans="1:2" x14ac:dyDescent="0.2">
      <c r="A503">
        <f>IFERROR(VLOOKUP(B503,Sheet2!$W$1:$X$300,2,FALSE),301)</f>
        <v>301</v>
      </c>
      <c r="B503" t="s">
        <v>529</v>
      </c>
    </row>
    <row r="504" spans="1:2" x14ac:dyDescent="0.2">
      <c r="A504">
        <f>IFERROR(VLOOKUP(B504,Sheet2!$W$1:$X$300,2,FALSE),301)</f>
        <v>301</v>
      </c>
      <c r="B504" t="s">
        <v>530</v>
      </c>
    </row>
    <row r="505" spans="1:2" x14ac:dyDescent="0.2">
      <c r="A505">
        <f>IFERROR(VLOOKUP(B505,Sheet2!$W$1:$X$300,2,FALSE),301)</f>
        <v>301</v>
      </c>
      <c r="B505" t="s">
        <v>531</v>
      </c>
    </row>
    <row r="506" spans="1:2" x14ac:dyDescent="0.2">
      <c r="A506">
        <f>IFERROR(VLOOKUP(B506,Sheet2!$W$1:$X$300,2,FALSE),301)</f>
        <v>301</v>
      </c>
      <c r="B506" t="s">
        <v>532</v>
      </c>
    </row>
    <row r="507" spans="1:2" x14ac:dyDescent="0.2">
      <c r="A507">
        <f>IFERROR(VLOOKUP(B507,Sheet2!$W$1:$X$300,2,FALSE),301)</f>
        <v>301</v>
      </c>
      <c r="B507" t="s">
        <v>533</v>
      </c>
    </row>
    <row r="508" spans="1:2" x14ac:dyDescent="0.2">
      <c r="A508">
        <f>IFERROR(VLOOKUP(B508,Sheet2!$W$1:$X$300,2,FALSE),301)</f>
        <v>301</v>
      </c>
      <c r="B508" t="s">
        <v>534</v>
      </c>
    </row>
    <row r="509" spans="1:2" x14ac:dyDescent="0.2">
      <c r="A509">
        <f>IFERROR(VLOOKUP(B509,Sheet2!$W$1:$X$300,2,FALSE),301)</f>
        <v>301</v>
      </c>
      <c r="B509" t="s">
        <v>535</v>
      </c>
    </row>
    <row r="510" spans="1:2" x14ac:dyDescent="0.2">
      <c r="A510">
        <f>IFERROR(VLOOKUP(B510,Sheet2!$W$1:$X$300,2,FALSE),301)</f>
        <v>301</v>
      </c>
      <c r="B510" t="s">
        <v>536</v>
      </c>
    </row>
    <row r="511" spans="1:2" x14ac:dyDescent="0.2">
      <c r="A511">
        <f>IFERROR(VLOOKUP(B511,Sheet2!$W$1:$X$300,2,FALSE),301)</f>
        <v>301</v>
      </c>
      <c r="B511" t="s">
        <v>537</v>
      </c>
    </row>
    <row r="512" spans="1:2" x14ac:dyDescent="0.2">
      <c r="A512">
        <f>IFERROR(VLOOKUP(B512,Sheet2!$W$1:$X$300,2,FALSE),301)</f>
        <v>301</v>
      </c>
      <c r="B512" t="s">
        <v>538</v>
      </c>
    </row>
    <row r="513" spans="1:2" x14ac:dyDescent="0.2">
      <c r="A513">
        <f>IFERROR(VLOOKUP(B513,Sheet2!$W$1:$X$300,2,FALSE),301)</f>
        <v>301</v>
      </c>
      <c r="B513" t="s">
        <v>539</v>
      </c>
    </row>
    <row r="514" spans="1:2" x14ac:dyDescent="0.2">
      <c r="A514">
        <f>IFERROR(VLOOKUP(B514,Sheet2!$W$1:$X$300,2,FALSE),301)</f>
        <v>301</v>
      </c>
      <c r="B514" t="s">
        <v>540</v>
      </c>
    </row>
    <row r="515" spans="1:2" x14ac:dyDescent="0.2">
      <c r="A515">
        <f>IFERROR(VLOOKUP(B515,Sheet2!$W$1:$X$300,2,FALSE),301)</f>
        <v>301</v>
      </c>
      <c r="B515" t="s">
        <v>541</v>
      </c>
    </row>
    <row r="516" spans="1:2" x14ac:dyDescent="0.2">
      <c r="A516">
        <f>IFERROR(VLOOKUP(B516,Sheet2!$W$1:$X$300,2,FALSE),301)</f>
        <v>301</v>
      </c>
      <c r="B516" t="s">
        <v>542</v>
      </c>
    </row>
    <row r="517" spans="1:2" x14ac:dyDescent="0.2">
      <c r="A517">
        <f>IFERROR(VLOOKUP(B517,Sheet2!$W$1:$X$300,2,FALSE),301)</f>
        <v>301</v>
      </c>
      <c r="B517" t="s">
        <v>543</v>
      </c>
    </row>
    <row r="518" spans="1:2" x14ac:dyDescent="0.2">
      <c r="A518">
        <f>IFERROR(VLOOKUP(B518,Sheet2!$W$1:$X$300,2,FALSE),301)</f>
        <v>301</v>
      </c>
      <c r="B518" t="s">
        <v>544</v>
      </c>
    </row>
    <row r="519" spans="1:2" x14ac:dyDescent="0.2">
      <c r="A519">
        <f>IFERROR(VLOOKUP(B519,Sheet2!$W$1:$X$300,2,FALSE),301)</f>
        <v>301</v>
      </c>
      <c r="B519" t="s">
        <v>545</v>
      </c>
    </row>
    <row r="520" spans="1:2" x14ac:dyDescent="0.2">
      <c r="A520">
        <f>IFERROR(VLOOKUP(B520,Sheet2!$W$1:$X$300,2,FALSE),301)</f>
        <v>301</v>
      </c>
      <c r="B520" t="s">
        <v>546</v>
      </c>
    </row>
    <row r="521" spans="1:2" x14ac:dyDescent="0.2">
      <c r="A521">
        <f>IFERROR(VLOOKUP(B521,Sheet2!$W$1:$X$300,2,FALSE),301)</f>
        <v>301</v>
      </c>
      <c r="B521" t="s">
        <v>547</v>
      </c>
    </row>
    <row r="522" spans="1:2" x14ac:dyDescent="0.2">
      <c r="A522">
        <f>IFERROR(VLOOKUP(B522,Sheet2!$W$1:$X$300,2,FALSE),301)</f>
        <v>301</v>
      </c>
      <c r="B522" t="s">
        <v>548</v>
      </c>
    </row>
    <row r="523" spans="1:2" x14ac:dyDescent="0.2">
      <c r="A523">
        <f>IFERROR(VLOOKUP(B523,Sheet2!$W$1:$X$300,2,FALSE),301)</f>
        <v>301</v>
      </c>
      <c r="B523" t="s">
        <v>549</v>
      </c>
    </row>
    <row r="524" spans="1:2" x14ac:dyDescent="0.2">
      <c r="A524">
        <f>IFERROR(VLOOKUP(B524,Sheet2!$W$1:$X$300,2,FALSE),301)</f>
        <v>301</v>
      </c>
      <c r="B524" t="s">
        <v>550</v>
      </c>
    </row>
    <row r="525" spans="1:2" x14ac:dyDescent="0.2">
      <c r="A525">
        <f>IFERROR(VLOOKUP(B525,Sheet2!$W$1:$X$300,2,FALSE),301)</f>
        <v>301</v>
      </c>
      <c r="B525" t="s">
        <v>551</v>
      </c>
    </row>
    <row r="526" spans="1:2" x14ac:dyDescent="0.2">
      <c r="A526">
        <f>IFERROR(VLOOKUP(B526,Sheet2!$W$1:$X$300,2,FALSE),301)</f>
        <v>301</v>
      </c>
      <c r="B526" t="s">
        <v>552</v>
      </c>
    </row>
    <row r="527" spans="1:2" x14ac:dyDescent="0.2">
      <c r="A527">
        <f>IFERROR(VLOOKUP(B527,Sheet2!$W$1:$X$300,2,FALSE),301)</f>
        <v>301</v>
      </c>
      <c r="B527" t="s">
        <v>553</v>
      </c>
    </row>
    <row r="528" spans="1:2" x14ac:dyDescent="0.2">
      <c r="A528">
        <f>IFERROR(VLOOKUP(B528,Sheet2!$W$1:$X$300,2,FALSE),301)</f>
        <v>301</v>
      </c>
      <c r="B528" t="s">
        <v>554</v>
      </c>
    </row>
    <row r="529" spans="1:2" x14ac:dyDescent="0.2">
      <c r="A529">
        <f>IFERROR(VLOOKUP(B529,Sheet2!$W$1:$X$300,2,FALSE),301)</f>
        <v>301</v>
      </c>
      <c r="B529" t="s">
        <v>555</v>
      </c>
    </row>
    <row r="530" spans="1:2" x14ac:dyDescent="0.2">
      <c r="A530">
        <f>IFERROR(VLOOKUP(B530,Sheet2!$W$1:$X$300,2,FALSE),301)</f>
        <v>301</v>
      </c>
      <c r="B530" t="s">
        <v>556</v>
      </c>
    </row>
    <row r="531" spans="1:2" x14ac:dyDescent="0.2">
      <c r="A531">
        <f>IFERROR(VLOOKUP(B531,Sheet2!$W$1:$X$300,2,FALSE),301)</f>
        <v>301</v>
      </c>
      <c r="B531" t="s">
        <v>557</v>
      </c>
    </row>
    <row r="532" spans="1:2" x14ac:dyDescent="0.2">
      <c r="A532">
        <f>IFERROR(VLOOKUP(B532,Sheet2!$W$1:$X$300,2,FALSE),301)</f>
        <v>301</v>
      </c>
      <c r="B532" t="s">
        <v>558</v>
      </c>
    </row>
    <row r="533" spans="1:2" x14ac:dyDescent="0.2">
      <c r="A533">
        <f>IFERROR(VLOOKUP(B533,Sheet2!$W$1:$X$300,2,FALSE),301)</f>
        <v>301</v>
      </c>
      <c r="B533" t="s">
        <v>559</v>
      </c>
    </row>
    <row r="534" spans="1:2" x14ac:dyDescent="0.2">
      <c r="A534">
        <f>IFERROR(VLOOKUP(B534,Sheet2!$W$1:$X$300,2,FALSE),301)</f>
        <v>301</v>
      </c>
      <c r="B534" t="s">
        <v>482</v>
      </c>
    </row>
    <row r="535" spans="1:2" x14ac:dyDescent="0.2">
      <c r="A535">
        <f>IFERROR(VLOOKUP(B535,Sheet2!$W$1:$X$300,2,FALSE),301)</f>
        <v>301</v>
      </c>
      <c r="B535" t="s">
        <v>560</v>
      </c>
    </row>
    <row r="536" spans="1:2" x14ac:dyDescent="0.2">
      <c r="A536">
        <f>IFERROR(VLOOKUP(B536,Sheet2!$W$1:$X$300,2,FALSE),301)</f>
        <v>301</v>
      </c>
      <c r="B536" t="s">
        <v>561</v>
      </c>
    </row>
    <row r="537" spans="1:2" x14ac:dyDescent="0.2">
      <c r="A537">
        <f>IFERROR(VLOOKUP(B537,Sheet2!$W$1:$X$300,2,FALSE),301)</f>
        <v>301</v>
      </c>
      <c r="B537" t="s">
        <v>562</v>
      </c>
    </row>
    <row r="538" spans="1:2" x14ac:dyDescent="0.2">
      <c r="A538">
        <f>IFERROR(VLOOKUP(B538,Sheet2!$W$1:$X$300,2,FALSE),301)</f>
        <v>301</v>
      </c>
      <c r="B538" t="s">
        <v>563</v>
      </c>
    </row>
    <row r="539" spans="1:2" x14ac:dyDescent="0.2">
      <c r="A539">
        <f>IFERROR(VLOOKUP(B539,Sheet2!$W$1:$X$300,2,FALSE),301)</f>
        <v>301</v>
      </c>
      <c r="B539" t="s">
        <v>564</v>
      </c>
    </row>
    <row r="540" spans="1:2" x14ac:dyDescent="0.2">
      <c r="A540">
        <f>IFERROR(VLOOKUP(B540,Sheet2!$W$1:$X$300,2,FALSE),301)</f>
        <v>301</v>
      </c>
      <c r="B540" t="s">
        <v>565</v>
      </c>
    </row>
    <row r="541" spans="1:2" x14ac:dyDescent="0.2">
      <c r="A541">
        <f>IFERROR(VLOOKUP(B541,Sheet2!$W$1:$X$300,2,FALSE),301)</f>
        <v>301</v>
      </c>
      <c r="B541" t="s">
        <v>566</v>
      </c>
    </row>
    <row r="542" spans="1:2" x14ac:dyDescent="0.2">
      <c r="A542">
        <f>IFERROR(VLOOKUP(B542,Sheet2!$W$1:$X$300,2,FALSE),301)</f>
        <v>301</v>
      </c>
      <c r="B542" t="s">
        <v>567</v>
      </c>
    </row>
    <row r="543" spans="1:2" x14ac:dyDescent="0.2">
      <c r="A543">
        <f>IFERROR(VLOOKUP(B543,Sheet2!$W$1:$X$300,2,FALSE),301)</f>
        <v>301</v>
      </c>
      <c r="B543" t="s">
        <v>568</v>
      </c>
    </row>
    <row r="544" spans="1:2" x14ac:dyDescent="0.2">
      <c r="A544">
        <f>IFERROR(VLOOKUP(B544,Sheet2!$W$1:$X$300,2,FALSE),301)</f>
        <v>301</v>
      </c>
      <c r="B544" t="s">
        <v>569</v>
      </c>
    </row>
    <row r="545" spans="1:2" x14ac:dyDescent="0.2">
      <c r="A545">
        <f>IFERROR(VLOOKUP(B545,Sheet2!$W$1:$X$300,2,FALSE),301)</f>
        <v>301</v>
      </c>
      <c r="B545" t="s">
        <v>570</v>
      </c>
    </row>
    <row r="546" spans="1:2" x14ac:dyDescent="0.2">
      <c r="A546">
        <f>IFERROR(VLOOKUP(B546,Sheet2!$W$1:$X$300,2,FALSE),301)</f>
        <v>301</v>
      </c>
      <c r="B546" t="s">
        <v>571</v>
      </c>
    </row>
    <row r="547" spans="1:2" x14ac:dyDescent="0.2">
      <c r="A547">
        <f>IFERROR(VLOOKUP(B547,Sheet2!$W$1:$X$300,2,FALSE),301)</f>
        <v>301</v>
      </c>
      <c r="B547" t="s">
        <v>572</v>
      </c>
    </row>
    <row r="548" spans="1:2" x14ac:dyDescent="0.2">
      <c r="A548">
        <f>IFERROR(VLOOKUP(B548,Sheet2!$W$1:$X$300,2,FALSE),301)</f>
        <v>301</v>
      </c>
      <c r="B548" t="s">
        <v>573</v>
      </c>
    </row>
    <row r="549" spans="1:2" x14ac:dyDescent="0.2">
      <c r="A549">
        <f>IFERROR(VLOOKUP(B549,Sheet2!$W$1:$X$300,2,FALSE),301)</f>
        <v>301</v>
      </c>
      <c r="B549" t="s">
        <v>574</v>
      </c>
    </row>
    <row r="550" spans="1:2" x14ac:dyDescent="0.2">
      <c r="A550">
        <f>IFERROR(VLOOKUP(B550,Sheet2!$W$1:$X$300,2,FALSE),301)</f>
        <v>301</v>
      </c>
      <c r="B550" t="s">
        <v>575</v>
      </c>
    </row>
    <row r="551" spans="1:2" x14ac:dyDescent="0.2">
      <c r="A551">
        <f>IFERROR(VLOOKUP(B551,Sheet2!$W$1:$X$300,2,FALSE),301)</f>
        <v>301</v>
      </c>
      <c r="B551" t="s">
        <v>576</v>
      </c>
    </row>
    <row r="552" spans="1:2" x14ac:dyDescent="0.2">
      <c r="A552">
        <f>IFERROR(VLOOKUP(B552,Sheet2!$W$1:$X$300,2,FALSE),301)</f>
        <v>301</v>
      </c>
      <c r="B552" t="s">
        <v>577</v>
      </c>
    </row>
    <row r="553" spans="1:2" x14ac:dyDescent="0.2">
      <c r="A553">
        <f>IFERROR(VLOOKUP(B553,Sheet2!$W$1:$X$300,2,FALSE),301)</f>
        <v>301</v>
      </c>
      <c r="B553" t="s">
        <v>578</v>
      </c>
    </row>
    <row r="554" spans="1:2" x14ac:dyDescent="0.2">
      <c r="A554">
        <f>IFERROR(VLOOKUP(B554,Sheet2!$W$1:$X$300,2,FALSE),301)</f>
        <v>301</v>
      </c>
      <c r="B554" t="s">
        <v>579</v>
      </c>
    </row>
    <row r="555" spans="1:2" x14ac:dyDescent="0.2">
      <c r="A555">
        <f>IFERROR(VLOOKUP(B555,Sheet2!$W$1:$X$300,2,FALSE),301)</f>
        <v>301</v>
      </c>
      <c r="B555" t="s">
        <v>580</v>
      </c>
    </row>
    <row r="556" spans="1:2" x14ac:dyDescent="0.2">
      <c r="A556">
        <f>IFERROR(VLOOKUP(B556,Sheet2!$W$1:$X$300,2,FALSE),301)</f>
        <v>301</v>
      </c>
      <c r="B556" t="s">
        <v>581</v>
      </c>
    </row>
    <row r="557" spans="1:2" x14ac:dyDescent="0.2">
      <c r="A557">
        <f>IFERROR(VLOOKUP(B557,Sheet2!$W$1:$X$300,2,FALSE),301)</f>
        <v>301</v>
      </c>
      <c r="B557" t="s">
        <v>582</v>
      </c>
    </row>
    <row r="558" spans="1:2" x14ac:dyDescent="0.2">
      <c r="A558">
        <f>IFERROR(VLOOKUP(B558,Sheet2!$W$1:$X$300,2,FALSE),301)</f>
        <v>301</v>
      </c>
      <c r="B558" t="s">
        <v>583</v>
      </c>
    </row>
    <row r="559" spans="1:2" x14ac:dyDescent="0.2">
      <c r="A559">
        <f>IFERROR(VLOOKUP(B559,Sheet2!$W$1:$X$300,2,FALSE),301)</f>
        <v>301</v>
      </c>
      <c r="B559" t="s">
        <v>584</v>
      </c>
    </row>
    <row r="560" spans="1:2" x14ac:dyDescent="0.2">
      <c r="A560">
        <f>IFERROR(VLOOKUP(B560,Sheet2!$W$1:$X$300,2,FALSE),301)</f>
        <v>301</v>
      </c>
      <c r="B560" t="s">
        <v>585</v>
      </c>
    </row>
    <row r="561" spans="1:2" x14ac:dyDescent="0.2">
      <c r="A561">
        <f>IFERROR(VLOOKUP(B561,Sheet2!$W$1:$X$300,2,FALSE),301)</f>
        <v>301</v>
      </c>
      <c r="B561" t="s">
        <v>586</v>
      </c>
    </row>
    <row r="562" spans="1:2" x14ac:dyDescent="0.2">
      <c r="A562">
        <f>IFERROR(VLOOKUP(B562,Sheet2!$W$1:$X$300,2,FALSE),301)</f>
        <v>301</v>
      </c>
      <c r="B562" t="s">
        <v>587</v>
      </c>
    </row>
    <row r="563" spans="1:2" x14ac:dyDescent="0.2">
      <c r="A563">
        <f>IFERROR(VLOOKUP(B563,Sheet2!$W$1:$X$300,2,FALSE),301)</f>
        <v>301</v>
      </c>
      <c r="B563" t="s">
        <v>474</v>
      </c>
    </row>
    <row r="564" spans="1:2" x14ac:dyDescent="0.2">
      <c r="A564">
        <f>IFERROR(VLOOKUP(B564,Sheet2!$W$1:$X$300,2,FALSE),301)</f>
        <v>301</v>
      </c>
      <c r="B564" t="s">
        <v>588</v>
      </c>
    </row>
    <row r="565" spans="1:2" x14ac:dyDescent="0.2">
      <c r="A565">
        <f>IFERROR(VLOOKUP(B565,Sheet2!$W$1:$X$300,2,FALSE),301)</f>
        <v>301</v>
      </c>
      <c r="B565" t="s">
        <v>530</v>
      </c>
    </row>
    <row r="566" spans="1:2" x14ac:dyDescent="0.2">
      <c r="A566">
        <f>IFERROR(VLOOKUP(B566,Sheet2!$W$1:$X$300,2,FALSE),301)</f>
        <v>301</v>
      </c>
      <c r="B566" t="s">
        <v>589</v>
      </c>
    </row>
    <row r="567" spans="1:2" x14ac:dyDescent="0.2">
      <c r="A567">
        <f>IFERROR(VLOOKUP(B567,Sheet2!$W$1:$X$300,2,FALSE),301)</f>
        <v>301</v>
      </c>
      <c r="B567" t="s">
        <v>590</v>
      </c>
    </row>
    <row r="568" spans="1:2" x14ac:dyDescent="0.2">
      <c r="A568">
        <f>IFERROR(VLOOKUP(B568,Sheet2!$W$1:$X$300,2,FALSE),301)</f>
        <v>301</v>
      </c>
      <c r="B568" t="s">
        <v>591</v>
      </c>
    </row>
    <row r="569" spans="1:2" x14ac:dyDescent="0.2">
      <c r="A569">
        <f>IFERROR(VLOOKUP(B569,Sheet2!$W$1:$X$300,2,FALSE),301)</f>
        <v>301</v>
      </c>
      <c r="B569" t="s">
        <v>489</v>
      </c>
    </row>
    <row r="570" spans="1:2" x14ac:dyDescent="0.2">
      <c r="A570">
        <f>IFERROR(VLOOKUP(B570,Sheet2!$W$1:$X$300,2,FALSE),301)</f>
        <v>301</v>
      </c>
      <c r="B570" t="s">
        <v>592</v>
      </c>
    </row>
    <row r="571" spans="1:2" x14ac:dyDescent="0.2">
      <c r="A571">
        <f>IFERROR(VLOOKUP(B571,Sheet2!$W$1:$X$300,2,FALSE),301)</f>
        <v>301</v>
      </c>
      <c r="B571" t="s">
        <v>538</v>
      </c>
    </row>
    <row r="572" spans="1:2" x14ac:dyDescent="0.2">
      <c r="A572">
        <f>IFERROR(VLOOKUP(B572,Sheet2!$W$1:$X$300,2,FALSE),301)</f>
        <v>301</v>
      </c>
      <c r="B572" t="s">
        <v>593</v>
      </c>
    </row>
    <row r="573" spans="1:2" x14ac:dyDescent="0.2">
      <c r="A573">
        <f>IFERROR(VLOOKUP(B573,Sheet2!$W$1:$X$300,2,FALSE),301)</f>
        <v>301</v>
      </c>
      <c r="B573" t="s">
        <v>594</v>
      </c>
    </row>
    <row r="574" spans="1:2" x14ac:dyDescent="0.2">
      <c r="A574">
        <f>IFERROR(VLOOKUP(B574,Sheet2!$W$1:$X$300,2,FALSE),301)</f>
        <v>301</v>
      </c>
      <c r="B574" t="s">
        <v>595</v>
      </c>
    </row>
    <row r="575" spans="1:2" x14ac:dyDescent="0.2">
      <c r="A575">
        <f>IFERROR(VLOOKUP(B575,Sheet2!$W$1:$X$300,2,FALSE),301)</f>
        <v>301</v>
      </c>
      <c r="B575" t="s">
        <v>596</v>
      </c>
    </row>
    <row r="576" spans="1:2" x14ac:dyDescent="0.2">
      <c r="A576">
        <f>IFERROR(VLOOKUP(B576,Sheet2!$W$1:$X$300,2,FALSE),301)</f>
        <v>301</v>
      </c>
      <c r="B576" t="s">
        <v>507</v>
      </c>
    </row>
    <row r="577" spans="1:2" x14ac:dyDescent="0.2">
      <c r="A577">
        <f>IFERROR(VLOOKUP(B577,Sheet2!$W$1:$X$300,2,FALSE),301)</f>
        <v>301</v>
      </c>
      <c r="B577" t="s">
        <v>597</v>
      </c>
    </row>
    <row r="578" spans="1:2" x14ac:dyDescent="0.2">
      <c r="A578">
        <f>IFERROR(VLOOKUP(B578,Sheet2!$W$1:$X$300,2,FALSE),301)</f>
        <v>301</v>
      </c>
      <c r="B578" t="s">
        <v>598</v>
      </c>
    </row>
    <row r="579" spans="1:2" x14ac:dyDescent="0.2">
      <c r="A579">
        <f>IFERROR(VLOOKUP(B579,Sheet2!$W$1:$X$300,2,FALSE),301)</f>
        <v>301</v>
      </c>
      <c r="B579" t="s">
        <v>599</v>
      </c>
    </row>
    <row r="580" spans="1:2" x14ac:dyDescent="0.2">
      <c r="A580">
        <f>IFERROR(VLOOKUP(B580,Sheet2!$W$1:$X$300,2,FALSE),301)</f>
        <v>301</v>
      </c>
      <c r="B580" t="s">
        <v>502</v>
      </c>
    </row>
    <row r="581" spans="1:2" x14ac:dyDescent="0.2">
      <c r="A581">
        <f>IFERROR(VLOOKUP(B581,Sheet2!$W$1:$X$300,2,FALSE),301)</f>
        <v>301</v>
      </c>
      <c r="B581" t="s">
        <v>600</v>
      </c>
    </row>
    <row r="582" spans="1:2" x14ac:dyDescent="0.2">
      <c r="A582">
        <f>IFERROR(VLOOKUP(B582,Sheet2!$W$1:$X$300,2,FALSE),301)</f>
        <v>301</v>
      </c>
      <c r="B582" t="s">
        <v>601</v>
      </c>
    </row>
    <row r="583" spans="1:2" x14ac:dyDescent="0.2">
      <c r="A583">
        <f>IFERROR(VLOOKUP(B583,Sheet2!$W$1:$X$300,2,FALSE),301)</f>
        <v>301</v>
      </c>
      <c r="B583" t="s">
        <v>602</v>
      </c>
    </row>
    <row r="584" spans="1:2" x14ac:dyDescent="0.2">
      <c r="A584">
        <f>IFERROR(VLOOKUP(B584,Sheet2!$W$1:$X$300,2,FALSE),301)</f>
        <v>301</v>
      </c>
      <c r="B584" t="s">
        <v>603</v>
      </c>
    </row>
    <row r="585" spans="1:2" x14ac:dyDescent="0.2">
      <c r="A585">
        <f>IFERROR(VLOOKUP(B585,Sheet2!$W$1:$X$300,2,FALSE),301)</f>
        <v>301</v>
      </c>
      <c r="B585" t="s">
        <v>604</v>
      </c>
    </row>
    <row r="586" spans="1:2" x14ac:dyDescent="0.2">
      <c r="A586">
        <f>IFERROR(VLOOKUP(B586,Sheet2!$W$1:$X$300,2,FALSE),301)</f>
        <v>301</v>
      </c>
      <c r="B586" t="s">
        <v>605</v>
      </c>
    </row>
    <row r="587" spans="1:2" x14ac:dyDescent="0.2">
      <c r="A587">
        <f>IFERROR(VLOOKUP(B587,Sheet2!$W$1:$X$300,2,FALSE),301)</f>
        <v>301</v>
      </c>
      <c r="B587" t="s">
        <v>606</v>
      </c>
    </row>
    <row r="588" spans="1:2" x14ac:dyDescent="0.2">
      <c r="A588">
        <f>IFERROR(VLOOKUP(B588,Sheet2!$W$1:$X$300,2,FALSE),301)</f>
        <v>301</v>
      </c>
      <c r="B588" t="s">
        <v>607</v>
      </c>
    </row>
    <row r="589" spans="1:2" x14ac:dyDescent="0.2">
      <c r="A589">
        <f>IFERROR(VLOOKUP(B589,Sheet2!$W$1:$X$300,2,FALSE),301)</f>
        <v>301</v>
      </c>
      <c r="B589" t="s">
        <v>608</v>
      </c>
    </row>
    <row r="590" spans="1:2" x14ac:dyDescent="0.2">
      <c r="A590">
        <f>IFERROR(VLOOKUP(B590,Sheet2!$W$1:$X$300,2,FALSE),301)</f>
        <v>301</v>
      </c>
      <c r="B590" t="s">
        <v>514</v>
      </c>
    </row>
    <row r="591" spans="1:2" x14ac:dyDescent="0.2">
      <c r="A591">
        <f>IFERROR(VLOOKUP(B591,Sheet2!$W$1:$X$300,2,FALSE),301)</f>
        <v>301</v>
      </c>
      <c r="B591" t="s">
        <v>609</v>
      </c>
    </row>
    <row r="592" spans="1:2" x14ac:dyDescent="0.2">
      <c r="A592">
        <f>IFERROR(VLOOKUP(B592,Sheet2!$W$1:$X$300,2,FALSE),301)</f>
        <v>301</v>
      </c>
      <c r="B592" t="s">
        <v>610</v>
      </c>
    </row>
    <row r="593" spans="1:2" x14ac:dyDescent="0.2">
      <c r="A593">
        <f>IFERROR(VLOOKUP(B593,Sheet2!$W$1:$X$300,2,FALSE),301)</f>
        <v>301</v>
      </c>
      <c r="B593" t="s">
        <v>611</v>
      </c>
    </row>
    <row r="594" spans="1:2" x14ac:dyDescent="0.2">
      <c r="A594">
        <f>IFERROR(VLOOKUP(B594,Sheet2!$W$1:$X$300,2,FALSE),301)</f>
        <v>301</v>
      </c>
      <c r="B594" t="s">
        <v>612</v>
      </c>
    </row>
    <row r="595" spans="1:2" x14ac:dyDescent="0.2">
      <c r="A595">
        <f>IFERROR(VLOOKUP(B595,Sheet2!$W$1:$X$300,2,FALSE),301)</f>
        <v>301</v>
      </c>
      <c r="B595" t="s">
        <v>613</v>
      </c>
    </row>
    <row r="596" spans="1:2" x14ac:dyDescent="0.2">
      <c r="A596">
        <f>IFERROR(VLOOKUP(B596,Sheet2!$W$1:$X$300,2,FALSE),301)</f>
        <v>301</v>
      </c>
      <c r="B596" t="s">
        <v>614</v>
      </c>
    </row>
    <row r="597" spans="1:2" x14ac:dyDescent="0.2">
      <c r="A597">
        <f>IFERROR(VLOOKUP(B597,Sheet2!$W$1:$X$300,2,FALSE),301)</f>
        <v>301</v>
      </c>
      <c r="B597" t="s">
        <v>615</v>
      </c>
    </row>
    <row r="598" spans="1:2" x14ac:dyDescent="0.2">
      <c r="A598">
        <f>IFERROR(VLOOKUP(B598,Sheet2!$W$1:$X$300,2,FALSE),301)</f>
        <v>301</v>
      </c>
      <c r="B598" t="s">
        <v>616</v>
      </c>
    </row>
    <row r="599" spans="1:2" x14ac:dyDescent="0.2">
      <c r="A599">
        <f>IFERROR(VLOOKUP(B599,Sheet2!$W$1:$X$300,2,FALSE),301)</f>
        <v>301</v>
      </c>
      <c r="B599" t="s">
        <v>617</v>
      </c>
    </row>
    <row r="600" spans="1:2" x14ac:dyDescent="0.2">
      <c r="A600">
        <f>IFERROR(VLOOKUP(B600,Sheet2!$W$1:$X$300,2,FALSE),301)</f>
        <v>301</v>
      </c>
      <c r="B600" t="s">
        <v>618</v>
      </c>
    </row>
    <row r="601" spans="1:2" x14ac:dyDescent="0.2">
      <c r="A601">
        <f>IFERROR(VLOOKUP(B601,Sheet2!$W$1:$X$300,2,FALSE),301)</f>
        <v>301</v>
      </c>
      <c r="B601" t="s">
        <v>619</v>
      </c>
    </row>
    <row r="602" spans="1:2" x14ac:dyDescent="0.2">
      <c r="A602">
        <f>IFERROR(VLOOKUP(B602,Sheet2!$W$1:$X$300,2,FALSE),301)</f>
        <v>301</v>
      </c>
      <c r="B602" t="s">
        <v>620</v>
      </c>
    </row>
    <row r="603" spans="1:2" x14ac:dyDescent="0.2">
      <c r="A603">
        <f>IFERROR(VLOOKUP(B603,Sheet2!$W$1:$X$300,2,FALSE),301)</f>
        <v>301</v>
      </c>
      <c r="B603" t="s">
        <v>484</v>
      </c>
    </row>
    <row r="604" spans="1:2" x14ac:dyDescent="0.2">
      <c r="A604">
        <f>IFERROR(VLOOKUP(B604,Sheet2!$W$1:$X$300,2,FALSE),301)</f>
        <v>301</v>
      </c>
      <c r="B604" t="s">
        <v>512</v>
      </c>
    </row>
    <row r="605" spans="1:2" x14ac:dyDescent="0.2">
      <c r="A605">
        <f>IFERROR(VLOOKUP(B605,Sheet2!$W$1:$X$300,2,FALSE),301)</f>
        <v>301</v>
      </c>
      <c r="B605" t="s">
        <v>621</v>
      </c>
    </row>
    <row r="606" spans="1:2" x14ac:dyDescent="0.2">
      <c r="A606">
        <f>IFERROR(VLOOKUP(B606,Sheet2!$W$1:$X$300,2,FALSE),301)</f>
        <v>301</v>
      </c>
      <c r="B606" t="s">
        <v>622</v>
      </c>
    </row>
    <row r="607" spans="1:2" x14ac:dyDescent="0.2">
      <c r="A607">
        <f>IFERROR(VLOOKUP(B607,Sheet2!$W$1:$X$300,2,FALSE),301)</f>
        <v>301</v>
      </c>
      <c r="B607" t="s">
        <v>488</v>
      </c>
    </row>
    <row r="608" spans="1:2" x14ac:dyDescent="0.2">
      <c r="A608">
        <f>IFERROR(VLOOKUP(B608,Sheet2!$W$1:$X$300,2,FALSE),301)</f>
        <v>301</v>
      </c>
      <c r="B608" t="s">
        <v>623</v>
      </c>
    </row>
    <row r="609" spans="1:2" x14ac:dyDescent="0.2">
      <c r="A609">
        <f>IFERROR(VLOOKUP(B609,Sheet2!$W$1:$X$300,2,FALSE),301)</f>
        <v>301</v>
      </c>
      <c r="B609" t="s">
        <v>624</v>
      </c>
    </row>
    <row r="610" spans="1:2" x14ac:dyDescent="0.2">
      <c r="A610">
        <f>IFERROR(VLOOKUP(B610,Sheet2!$W$1:$X$300,2,FALSE),301)</f>
        <v>301</v>
      </c>
      <c r="B610" t="s">
        <v>625</v>
      </c>
    </row>
    <row r="611" spans="1:2" x14ac:dyDescent="0.2">
      <c r="A611">
        <f>IFERROR(VLOOKUP(B611,Sheet2!$W$1:$X$300,2,FALSE),301)</f>
        <v>301</v>
      </c>
      <c r="B611" t="s">
        <v>626</v>
      </c>
    </row>
    <row r="612" spans="1:2" x14ac:dyDescent="0.2">
      <c r="A612">
        <f>IFERROR(VLOOKUP(B612,Sheet2!$W$1:$X$300,2,FALSE),301)</f>
        <v>301</v>
      </c>
      <c r="B612" t="s">
        <v>627</v>
      </c>
    </row>
    <row r="613" spans="1:2" x14ac:dyDescent="0.2">
      <c r="A613">
        <f>IFERROR(VLOOKUP(B613,Sheet2!$W$1:$X$300,2,FALSE),301)</f>
        <v>301</v>
      </c>
      <c r="B613" t="s">
        <v>485</v>
      </c>
    </row>
    <row r="614" spans="1:2" x14ac:dyDescent="0.2">
      <c r="A614">
        <f>IFERROR(VLOOKUP(B614,Sheet2!$W$1:$X$300,2,FALSE),301)</f>
        <v>301</v>
      </c>
      <c r="B614" t="s">
        <v>628</v>
      </c>
    </row>
    <row r="615" spans="1:2" x14ac:dyDescent="0.2">
      <c r="A615">
        <f>IFERROR(VLOOKUP(B615,Sheet2!$W$1:$X$300,2,FALSE),301)</f>
        <v>301</v>
      </c>
      <c r="B615" t="s">
        <v>532</v>
      </c>
    </row>
    <row r="616" spans="1:2" x14ac:dyDescent="0.2">
      <c r="A616">
        <f>IFERROR(VLOOKUP(B616,Sheet2!$W$1:$X$300,2,FALSE),301)</f>
        <v>301</v>
      </c>
      <c r="B616" t="s">
        <v>629</v>
      </c>
    </row>
    <row r="617" spans="1:2" x14ac:dyDescent="0.2">
      <c r="A617">
        <f>IFERROR(VLOOKUP(B617,Sheet2!$W$1:$X$300,2,FALSE),301)</f>
        <v>301</v>
      </c>
      <c r="B617" t="s">
        <v>630</v>
      </c>
    </row>
    <row r="618" spans="1:2" x14ac:dyDescent="0.2">
      <c r="A618">
        <f>IFERROR(VLOOKUP(B618,Sheet2!$W$1:$X$300,2,FALSE),301)</f>
        <v>301</v>
      </c>
      <c r="B618" t="s">
        <v>631</v>
      </c>
    </row>
    <row r="619" spans="1:2" x14ac:dyDescent="0.2">
      <c r="A619">
        <f>IFERROR(VLOOKUP(B619,Sheet2!$W$1:$X$300,2,FALSE),301)</f>
        <v>301</v>
      </c>
      <c r="B619" t="s">
        <v>632</v>
      </c>
    </row>
    <row r="620" spans="1:2" x14ac:dyDescent="0.2">
      <c r="A620">
        <f>IFERROR(VLOOKUP(B620,Sheet2!$W$1:$X$300,2,FALSE),301)</f>
        <v>301</v>
      </c>
      <c r="B620" t="s">
        <v>633</v>
      </c>
    </row>
    <row r="621" spans="1:2" x14ac:dyDescent="0.2">
      <c r="A621">
        <f>IFERROR(VLOOKUP(B621,Sheet2!$W$1:$X$300,2,FALSE),301)</f>
        <v>301</v>
      </c>
      <c r="B621" t="s">
        <v>634</v>
      </c>
    </row>
    <row r="622" spans="1:2" x14ac:dyDescent="0.2">
      <c r="A622">
        <f>IFERROR(VLOOKUP(B622,Sheet2!$W$1:$X$300,2,FALSE),301)</f>
        <v>301</v>
      </c>
      <c r="B622" t="s">
        <v>635</v>
      </c>
    </row>
    <row r="623" spans="1:2" x14ac:dyDescent="0.2">
      <c r="A623">
        <f>IFERROR(VLOOKUP(B623,Sheet2!$W$1:$X$300,2,FALSE),301)</f>
        <v>301</v>
      </c>
      <c r="B623" t="s">
        <v>636</v>
      </c>
    </row>
    <row r="624" spans="1:2" x14ac:dyDescent="0.2">
      <c r="A624">
        <f>IFERROR(VLOOKUP(B624,Sheet2!$W$1:$X$300,2,FALSE),301)</f>
        <v>301</v>
      </c>
      <c r="B624" t="s">
        <v>637</v>
      </c>
    </row>
    <row r="625" spans="1:2" x14ac:dyDescent="0.2">
      <c r="A625">
        <f>IFERROR(VLOOKUP(B625,Sheet2!$W$1:$X$300,2,FALSE),301)</f>
        <v>301</v>
      </c>
      <c r="B625" t="s">
        <v>638</v>
      </c>
    </row>
    <row r="626" spans="1:2" x14ac:dyDescent="0.2">
      <c r="A626">
        <f>IFERROR(VLOOKUP(B626,Sheet2!$W$1:$X$300,2,FALSE),301)</f>
        <v>301</v>
      </c>
      <c r="B626" t="s">
        <v>639</v>
      </c>
    </row>
    <row r="627" spans="1:2" x14ac:dyDescent="0.2">
      <c r="A627">
        <f>IFERROR(VLOOKUP(B627,Sheet2!$W$1:$X$300,2,FALSE),301)</f>
        <v>301</v>
      </c>
      <c r="B627" t="s">
        <v>493</v>
      </c>
    </row>
    <row r="628" spans="1:2" x14ac:dyDescent="0.2">
      <c r="A628">
        <f>IFERROR(VLOOKUP(B628,Sheet2!$W$1:$X$300,2,FALSE),301)</f>
        <v>301</v>
      </c>
      <c r="B628" t="s">
        <v>640</v>
      </c>
    </row>
    <row r="629" spans="1:2" x14ac:dyDescent="0.2">
      <c r="A629">
        <f>IFERROR(VLOOKUP(B629,Sheet2!$W$1:$X$300,2,FALSE),301)</f>
        <v>301</v>
      </c>
      <c r="B629" t="s">
        <v>641</v>
      </c>
    </row>
    <row r="630" spans="1:2" x14ac:dyDescent="0.2">
      <c r="A630">
        <f>IFERROR(VLOOKUP(B630,Sheet2!$W$1:$X$300,2,FALSE),301)</f>
        <v>301</v>
      </c>
      <c r="B630" t="s">
        <v>642</v>
      </c>
    </row>
    <row r="631" spans="1:2" x14ac:dyDescent="0.2">
      <c r="A631">
        <f>IFERROR(VLOOKUP(B631,Sheet2!$W$1:$X$300,2,FALSE),301)</f>
        <v>301</v>
      </c>
      <c r="B631" t="s">
        <v>511</v>
      </c>
    </row>
    <row r="632" spans="1:2" x14ac:dyDescent="0.2">
      <c r="A632">
        <f>IFERROR(VLOOKUP(B632,Sheet2!$W$1:$X$300,2,FALSE),301)</f>
        <v>301</v>
      </c>
      <c r="B632" t="s">
        <v>521</v>
      </c>
    </row>
    <row r="633" spans="1:2" x14ac:dyDescent="0.2">
      <c r="A633">
        <f>IFERROR(VLOOKUP(B633,Sheet2!$W$1:$X$300,2,FALSE),301)</f>
        <v>301</v>
      </c>
      <c r="B633" t="s">
        <v>643</v>
      </c>
    </row>
    <row r="634" spans="1:2" x14ac:dyDescent="0.2">
      <c r="A634">
        <f>IFERROR(VLOOKUP(B634,Sheet2!$W$1:$X$300,2,FALSE),301)</f>
        <v>301</v>
      </c>
      <c r="B634" t="s">
        <v>644</v>
      </c>
    </row>
    <row r="635" spans="1:2" x14ac:dyDescent="0.2">
      <c r="A635">
        <f>IFERROR(VLOOKUP(B635,Sheet2!$W$1:$X$300,2,FALSE),301)</f>
        <v>301</v>
      </c>
      <c r="B635" t="s">
        <v>645</v>
      </c>
    </row>
    <row r="636" spans="1:2" x14ac:dyDescent="0.2">
      <c r="A636">
        <f>IFERROR(VLOOKUP(B636,Sheet2!$W$1:$X$300,2,FALSE),301)</f>
        <v>301</v>
      </c>
      <c r="B636" t="s">
        <v>500</v>
      </c>
    </row>
    <row r="637" spans="1:2" x14ac:dyDescent="0.2">
      <c r="A637">
        <f>IFERROR(VLOOKUP(B637,Sheet2!$W$1:$X$300,2,FALSE),301)</f>
        <v>301</v>
      </c>
      <c r="B637" t="s">
        <v>646</v>
      </c>
    </row>
    <row r="638" spans="1:2" x14ac:dyDescent="0.2">
      <c r="A638">
        <f>IFERROR(VLOOKUP(B638,Sheet2!$W$1:$X$300,2,FALSE),301)</f>
        <v>301</v>
      </c>
      <c r="B638" t="s">
        <v>647</v>
      </c>
    </row>
    <row r="639" spans="1:2" x14ac:dyDescent="0.2">
      <c r="A639">
        <f>IFERROR(VLOOKUP(B639,Sheet2!$W$1:$X$300,2,FALSE),301)</f>
        <v>301</v>
      </c>
      <c r="B639" t="s">
        <v>504</v>
      </c>
    </row>
    <row r="640" spans="1:2" x14ac:dyDescent="0.2">
      <c r="A640">
        <f>IFERROR(VLOOKUP(B640,Sheet2!$W$1:$X$300,2,FALSE),301)</f>
        <v>301</v>
      </c>
      <c r="B640" t="s">
        <v>648</v>
      </c>
    </row>
    <row r="641" spans="1:2" x14ac:dyDescent="0.2">
      <c r="A641">
        <f>IFERROR(VLOOKUP(B641,Sheet2!$W$1:$X$300,2,FALSE),301)</f>
        <v>301</v>
      </c>
      <c r="B641" t="s">
        <v>649</v>
      </c>
    </row>
    <row r="642" spans="1:2" x14ac:dyDescent="0.2">
      <c r="A642">
        <f>IFERROR(VLOOKUP(B642,Sheet2!$W$1:$X$300,2,FALSE),301)</f>
        <v>301</v>
      </c>
      <c r="B642" t="s">
        <v>650</v>
      </c>
    </row>
    <row r="643" spans="1:2" x14ac:dyDescent="0.2">
      <c r="A643">
        <f>IFERROR(VLOOKUP(B643,Sheet2!$W$1:$X$300,2,FALSE),301)</f>
        <v>301</v>
      </c>
      <c r="B643" t="s">
        <v>651</v>
      </c>
    </row>
    <row r="644" spans="1:2" x14ac:dyDescent="0.2">
      <c r="A644">
        <f>IFERROR(VLOOKUP(B644,Sheet2!$W$1:$X$300,2,FALSE),301)</f>
        <v>301</v>
      </c>
      <c r="B644" t="s">
        <v>477</v>
      </c>
    </row>
    <row r="645" spans="1:2" x14ac:dyDescent="0.2">
      <c r="A645">
        <f>IFERROR(VLOOKUP(B645,Sheet2!$W$1:$X$300,2,FALSE),301)</f>
        <v>301</v>
      </c>
      <c r="B645" t="s">
        <v>533</v>
      </c>
    </row>
    <row r="646" spans="1:2" x14ac:dyDescent="0.2">
      <c r="A646">
        <f>IFERROR(VLOOKUP(B646,Sheet2!$W$1:$X$300,2,FALSE),301)</f>
        <v>301</v>
      </c>
      <c r="B646" t="s">
        <v>652</v>
      </c>
    </row>
    <row r="647" spans="1:2" x14ac:dyDescent="0.2">
      <c r="A647">
        <f>IFERROR(VLOOKUP(B647,Sheet2!$W$1:$X$300,2,FALSE),301)</f>
        <v>301</v>
      </c>
      <c r="B647" t="s">
        <v>653</v>
      </c>
    </row>
    <row r="648" spans="1:2" x14ac:dyDescent="0.2">
      <c r="A648">
        <f>IFERROR(VLOOKUP(B648,Sheet2!$W$1:$X$300,2,FALSE),301)</f>
        <v>301</v>
      </c>
      <c r="B648" t="s">
        <v>486</v>
      </c>
    </row>
    <row r="649" spans="1:2" x14ac:dyDescent="0.2">
      <c r="A649">
        <f>IFERROR(VLOOKUP(B649,Sheet2!$W$1:$X$300,2,FALSE),301)</f>
        <v>301</v>
      </c>
      <c r="B649" t="s">
        <v>654</v>
      </c>
    </row>
    <row r="650" spans="1:2" x14ac:dyDescent="0.2">
      <c r="A650">
        <f>IFERROR(VLOOKUP(B650,Sheet2!$W$1:$X$300,2,FALSE),301)</f>
        <v>301</v>
      </c>
      <c r="B650" t="s">
        <v>655</v>
      </c>
    </row>
    <row r="651" spans="1:2" x14ac:dyDescent="0.2">
      <c r="A651">
        <f>IFERROR(VLOOKUP(B651,Sheet2!$W$1:$X$300,2,FALSE),301)</f>
        <v>301</v>
      </c>
      <c r="B651" t="s">
        <v>656</v>
      </c>
    </row>
    <row r="652" spans="1:2" x14ac:dyDescent="0.2">
      <c r="A652">
        <f>IFERROR(VLOOKUP(B652,Sheet2!$W$1:$X$300,2,FALSE),301)</f>
        <v>301</v>
      </c>
      <c r="B652" t="s">
        <v>657</v>
      </c>
    </row>
    <row r="653" spans="1:2" x14ac:dyDescent="0.2">
      <c r="A653">
        <f>IFERROR(VLOOKUP(B653,Sheet2!$W$1:$X$300,2,FALSE),301)</f>
        <v>301</v>
      </c>
      <c r="B653" t="s">
        <v>658</v>
      </c>
    </row>
    <row r="654" spans="1:2" x14ac:dyDescent="0.2">
      <c r="A654">
        <f>IFERROR(VLOOKUP(B654,Sheet2!$W$1:$X$300,2,FALSE),301)</f>
        <v>301</v>
      </c>
      <c r="B654" t="s">
        <v>497</v>
      </c>
    </row>
    <row r="655" spans="1:2" x14ac:dyDescent="0.2">
      <c r="A655">
        <f>IFERROR(VLOOKUP(B655,Sheet2!$W$1:$X$300,2,FALSE),301)</f>
        <v>301</v>
      </c>
      <c r="B655" t="s">
        <v>659</v>
      </c>
    </row>
    <row r="656" spans="1:2" x14ac:dyDescent="0.2">
      <c r="A656">
        <f>IFERROR(VLOOKUP(B656,Sheet2!$W$1:$X$300,2,FALSE),301)</f>
        <v>301</v>
      </c>
      <c r="B656" t="s">
        <v>491</v>
      </c>
    </row>
    <row r="657" spans="1:2" x14ac:dyDescent="0.2">
      <c r="A657">
        <f>IFERROR(VLOOKUP(B657,Sheet2!$W$1:$X$300,2,FALSE),301)</f>
        <v>301</v>
      </c>
      <c r="B657" t="s">
        <v>660</v>
      </c>
    </row>
    <row r="658" spans="1:2" x14ac:dyDescent="0.2">
      <c r="A658">
        <f>IFERROR(VLOOKUP(B658,Sheet2!$W$1:$X$300,2,FALSE),301)</f>
        <v>301</v>
      </c>
      <c r="B658" t="s">
        <v>661</v>
      </c>
    </row>
    <row r="659" spans="1:2" x14ac:dyDescent="0.2">
      <c r="A659">
        <f>IFERROR(VLOOKUP(B659,Sheet2!$W$1:$X$300,2,FALSE),301)</f>
        <v>301</v>
      </c>
      <c r="B659" t="s">
        <v>662</v>
      </c>
    </row>
    <row r="660" spans="1:2" x14ac:dyDescent="0.2">
      <c r="A660">
        <f>IFERROR(VLOOKUP(B660,Sheet2!$W$1:$X$300,2,FALSE),301)</f>
        <v>301</v>
      </c>
      <c r="B660" t="s">
        <v>520</v>
      </c>
    </row>
    <row r="661" spans="1:2" x14ac:dyDescent="0.2">
      <c r="A661">
        <f>IFERROR(VLOOKUP(B661,Sheet2!$W$1:$X$300,2,FALSE),301)</f>
        <v>301</v>
      </c>
      <c r="B661" t="s">
        <v>663</v>
      </c>
    </row>
    <row r="662" spans="1:2" x14ac:dyDescent="0.2">
      <c r="A662">
        <f>IFERROR(VLOOKUP(B662,Sheet2!$W$1:$X$300,2,FALSE),301)</f>
        <v>301</v>
      </c>
      <c r="B662" t="s">
        <v>664</v>
      </c>
    </row>
    <row r="663" spans="1:2" x14ac:dyDescent="0.2">
      <c r="A663">
        <f>IFERROR(VLOOKUP(B663,Sheet2!$W$1:$X$300,2,FALSE),301)</f>
        <v>301</v>
      </c>
      <c r="B663" t="s">
        <v>665</v>
      </c>
    </row>
    <row r="664" spans="1:2" x14ac:dyDescent="0.2">
      <c r="A664">
        <f>IFERROR(VLOOKUP(B664,Sheet2!$W$1:$X$300,2,FALSE),301)</f>
        <v>301</v>
      </c>
      <c r="B664" t="s">
        <v>666</v>
      </c>
    </row>
    <row r="665" spans="1:2" x14ac:dyDescent="0.2">
      <c r="A665">
        <f>IFERROR(VLOOKUP(B665,Sheet2!$W$1:$X$300,2,FALSE),301)</f>
        <v>301</v>
      </c>
      <c r="B665" t="s">
        <v>667</v>
      </c>
    </row>
  </sheetData>
  <autoFilter ref="A2:H2">
    <sortState ref="A3:H665">
      <sortCondition descending="1" ref="H2:H665"/>
    </sortState>
  </autoFilter>
  <mergeCells count="1">
    <mergeCell ref="A1:B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107"/>
  <sheetViews>
    <sheetView zoomScale="89" zoomScaleNormal="70" zoomScalePageLayoutView="70" workbookViewId="0">
      <selection activeCell="C3" sqref="C3"/>
    </sheetView>
  </sheetViews>
  <sheetFormatPr baseColWidth="10" defaultColWidth="8.83203125" defaultRowHeight="15" outlineLevelCol="1" x14ac:dyDescent="0.2"/>
  <cols>
    <col min="1" max="1" width="11.5" bestFit="1" customWidth="1"/>
    <col min="2" max="2" width="19.1640625" customWidth="1"/>
    <col min="3" max="3" width="11.1640625" bestFit="1" customWidth="1"/>
    <col min="4" max="4" width="11.5" bestFit="1" customWidth="1"/>
    <col min="5" max="5" width="10" bestFit="1" customWidth="1"/>
    <col min="9" max="11" width="8.83203125" style="29"/>
    <col min="12" max="84" width="9.1640625" customWidth="1" outlineLevel="1"/>
  </cols>
  <sheetData>
    <row r="1" spans="1:135" ht="26" x14ac:dyDescent="0.3">
      <c r="A1" s="37" t="s">
        <v>668</v>
      </c>
      <c r="B1" s="38"/>
      <c r="C1" s="31"/>
      <c r="D1" s="31"/>
      <c r="E1" s="31"/>
      <c r="F1" s="31"/>
      <c r="G1" s="31"/>
      <c r="H1" s="31"/>
      <c r="I1" s="31"/>
      <c r="J1" s="31"/>
      <c r="K1" s="31"/>
      <c r="L1" s="8" t="s">
        <v>1</v>
      </c>
      <c r="O1" s="5"/>
      <c r="Q1" s="5"/>
      <c r="S1" s="5"/>
      <c r="U1" s="5"/>
      <c r="W1" s="6"/>
      <c r="X1" s="8" t="s">
        <v>2</v>
      </c>
      <c r="Y1" s="5"/>
      <c r="Z1" s="7"/>
      <c r="AA1" s="7"/>
      <c r="AB1" s="7"/>
      <c r="AC1" s="7"/>
      <c r="AD1" s="7"/>
      <c r="AE1" s="7"/>
      <c r="AF1" s="7"/>
      <c r="AG1" s="7"/>
      <c r="AH1" s="7"/>
      <c r="AI1" s="7"/>
      <c r="AJ1" s="9" t="str">
        <f>"12-13"</f>
        <v>12-13</v>
      </c>
      <c r="AK1" s="5"/>
      <c r="AL1" s="7"/>
      <c r="AM1" s="7"/>
      <c r="AN1" s="7"/>
      <c r="AO1" s="7"/>
      <c r="AP1" s="7"/>
      <c r="AQ1" s="7"/>
      <c r="AR1" s="7"/>
      <c r="AS1" s="7"/>
      <c r="AT1" s="7"/>
      <c r="AU1" s="7"/>
      <c r="AV1" s="9" t="str">
        <f>"11-12"</f>
        <v>11-12</v>
      </c>
      <c r="AW1" s="5"/>
      <c r="AX1" s="7"/>
      <c r="AY1" s="7"/>
      <c r="AZ1" s="7"/>
      <c r="BA1" s="7"/>
      <c r="BB1" s="7"/>
      <c r="BC1" s="7"/>
      <c r="BD1" s="7"/>
      <c r="BE1" s="7"/>
      <c r="BF1" s="7"/>
      <c r="BG1" s="7"/>
      <c r="BH1" s="9" t="str">
        <f>"10-11"</f>
        <v>10-11</v>
      </c>
      <c r="BI1" s="7"/>
      <c r="BJ1" s="5"/>
      <c r="BK1" s="7"/>
      <c r="BL1" s="7"/>
      <c r="BM1" s="7"/>
      <c r="BN1" s="7"/>
      <c r="BO1" s="7"/>
      <c r="BP1" s="7"/>
      <c r="BQ1" s="7"/>
      <c r="BR1" s="7"/>
      <c r="BS1" s="7"/>
      <c r="BT1" s="8" t="s">
        <v>1</v>
      </c>
      <c r="BW1" s="5"/>
      <c r="BY1" s="5"/>
      <c r="CA1" s="5"/>
      <c r="CC1" s="5"/>
      <c r="CE1" s="6"/>
      <c r="CG1" s="8" t="s">
        <v>2</v>
      </c>
      <c r="CH1" s="7"/>
      <c r="CI1" s="7"/>
      <c r="CJ1" s="7"/>
      <c r="CK1" s="7"/>
      <c r="CL1" s="7"/>
      <c r="CM1" s="7"/>
      <c r="CN1" s="7"/>
      <c r="CO1" s="7"/>
      <c r="CP1" s="7"/>
      <c r="CQ1" s="7"/>
      <c r="CS1" s="5"/>
      <c r="CT1" s="9" t="str">
        <f>"12-13"</f>
        <v>12-13</v>
      </c>
      <c r="CU1" s="7"/>
      <c r="CV1" s="7"/>
      <c r="CW1" s="7"/>
      <c r="CX1" s="7"/>
      <c r="CY1" s="7"/>
      <c r="CZ1" s="7"/>
      <c r="DA1" s="7"/>
      <c r="DB1" s="7"/>
      <c r="DC1" s="7"/>
      <c r="DE1" s="5"/>
      <c r="DF1" s="7"/>
      <c r="DG1" s="9" t="str">
        <f>"11-12"</f>
        <v>11-12</v>
      </c>
      <c r="DH1" s="7"/>
      <c r="DI1" s="7"/>
      <c r="DJ1" s="7"/>
      <c r="DK1" s="7"/>
      <c r="DL1" s="7"/>
      <c r="DM1" s="7"/>
      <c r="DN1" s="7"/>
      <c r="DO1" s="7"/>
      <c r="DT1" s="9" t="str">
        <f>"10-11"</f>
        <v>10-11</v>
      </c>
    </row>
    <row r="2" spans="1:135" x14ac:dyDescent="0.2">
      <c r="A2" s="8" t="s">
        <v>3</v>
      </c>
      <c r="B2" s="8" t="s">
        <v>4</v>
      </c>
      <c r="C2" s="8" t="s">
        <v>1</v>
      </c>
      <c r="D2" s="8" t="s">
        <v>2</v>
      </c>
      <c r="E2" s="9" t="str">
        <f>"12-13"</f>
        <v>12-13</v>
      </c>
      <c r="F2" s="9" t="str">
        <f>"11-12"</f>
        <v>11-12</v>
      </c>
      <c r="G2" s="9" t="str">
        <f>"10-11"</f>
        <v>10-11</v>
      </c>
      <c r="H2" s="9" t="s">
        <v>669</v>
      </c>
      <c r="I2" s="32" t="s">
        <v>670</v>
      </c>
      <c r="J2" s="32" t="s">
        <v>671</v>
      </c>
      <c r="K2" s="32"/>
      <c r="L2" s="1" t="s">
        <v>5</v>
      </c>
      <c r="M2" s="1" t="s">
        <v>6</v>
      </c>
      <c r="N2" s="1" t="s">
        <v>7</v>
      </c>
      <c r="O2" s="1" t="s">
        <v>8</v>
      </c>
      <c r="P2" s="1" t="s">
        <v>9</v>
      </c>
      <c r="Q2" s="1" t="s">
        <v>10</v>
      </c>
      <c r="R2" s="1" t="s">
        <v>11</v>
      </c>
      <c r="S2" s="1" t="s">
        <v>12</v>
      </c>
      <c r="T2" s="1" t="s">
        <v>13</v>
      </c>
      <c r="U2" s="1" t="s">
        <v>14</v>
      </c>
      <c r="V2" s="1" t="s">
        <v>15</v>
      </c>
      <c r="W2" s="1"/>
      <c r="X2" s="1" t="s">
        <v>5</v>
      </c>
      <c r="Y2" s="1" t="s">
        <v>6</v>
      </c>
      <c r="Z2" s="1" t="s">
        <v>7</v>
      </c>
      <c r="AA2" s="1" t="s">
        <v>8</v>
      </c>
      <c r="AB2" s="1" t="s">
        <v>9</v>
      </c>
      <c r="AC2" s="1" t="s">
        <v>10</v>
      </c>
      <c r="AD2" s="1" t="s">
        <v>11</v>
      </c>
      <c r="AE2" s="1" t="s">
        <v>12</v>
      </c>
      <c r="AF2" s="1" t="s">
        <v>13</v>
      </c>
      <c r="AG2" s="1" t="s">
        <v>14</v>
      </c>
      <c r="AH2" s="1" t="s">
        <v>15</v>
      </c>
      <c r="AJ2" s="1" t="s">
        <v>5</v>
      </c>
      <c r="AK2" s="1" t="s">
        <v>6</v>
      </c>
      <c r="AL2" s="1" t="s">
        <v>7</v>
      </c>
      <c r="AM2" s="1" t="s">
        <v>8</v>
      </c>
      <c r="AN2" s="1" t="s">
        <v>9</v>
      </c>
      <c r="AO2" s="1" t="s">
        <v>10</v>
      </c>
      <c r="AP2" s="1" t="s">
        <v>11</v>
      </c>
      <c r="AQ2" s="1" t="s">
        <v>12</v>
      </c>
      <c r="AR2" s="1" t="s">
        <v>13</v>
      </c>
      <c r="AS2" s="1" t="s">
        <v>14</v>
      </c>
      <c r="AT2" s="1" t="s">
        <v>15</v>
      </c>
      <c r="AV2" s="1" t="s">
        <v>5</v>
      </c>
      <c r="AW2" s="1" t="s">
        <v>6</v>
      </c>
      <c r="AX2" s="1" t="s">
        <v>7</v>
      </c>
      <c r="AY2" s="1" t="s">
        <v>8</v>
      </c>
      <c r="AZ2" s="1" t="s">
        <v>9</v>
      </c>
      <c r="BA2" s="1" t="s">
        <v>10</v>
      </c>
      <c r="BB2" s="1" t="s">
        <v>11</v>
      </c>
      <c r="BC2" s="1" t="s">
        <v>12</v>
      </c>
      <c r="BD2" s="1" t="s">
        <v>13</v>
      </c>
      <c r="BE2" s="1" t="s">
        <v>14</v>
      </c>
      <c r="BF2" s="1" t="s">
        <v>15</v>
      </c>
      <c r="BG2" s="1"/>
      <c r="BH2" s="1" t="s">
        <v>5</v>
      </c>
      <c r="BI2" s="1" t="s">
        <v>6</v>
      </c>
      <c r="BJ2" s="1" t="s">
        <v>7</v>
      </c>
      <c r="BK2" s="1" t="s">
        <v>8</v>
      </c>
      <c r="BL2" s="1" t="s">
        <v>9</v>
      </c>
      <c r="BM2" s="1" t="s">
        <v>10</v>
      </c>
      <c r="BN2" s="1" t="s">
        <v>11</v>
      </c>
      <c r="BO2" s="1" t="s">
        <v>12</v>
      </c>
      <c r="BP2" s="1" t="s">
        <v>13</v>
      </c>
      <c r="BQ2" s="1" t="s">
        <v>14</v>
      </c>
      <c r="BR2" s="1" t="s">
        <v>15</v>
      </c>
      <c r="BT2" s="4" t="s">
        <v>16</v>
      </c>
      <c r="BU2" s="1" t="s">
        <v>5</v>
      </c>
      <c r="BV2" s="1" t="s">
        <v>6</v>
      </c>
      <c r="BW2" s="1" t="s">
        <v>7</v>
      </c>
      <c r="BX2" s="1" t="s">
        <v>8</v>
      </c>
      <c r="BY2" s="1" t="s">
        <v>9</v>
      </c>
      <c r="BZ2" s="1" t="s">
        <v>10</v>
      </c>
      <c r="CA2" s="1" t="s">
        <v>11</v>
      </c>
      <c r="CB2" s="1" t="s">
        <v>12</v>
      </c>
      <c r="CC2" s="1" t="s">
        <v>13</v>
      </c>
      <c r="CD2" s="1" t="s">
        <v>14</v>
      </c>
      <c r="CE2" s="1" t="s">
        <v>15</v>
      </c>
      <c r="CF2" s="1"/>
      <c r="CG2" s="1" t="s">
        <v>16</v>
      </c>
      <c r="CH2" s="1" t="s">
        <v>5</v>
      </c>
      <c r="CI2" s="1" t="s">
        <v>6</v>
      </c>
      <c r="CJ2" s="1" t="s">
        <v>7</v>
      </c>
      <c r="CK2" s="1" t="s">
        <v>8</v>
      </c>
      <c r="CL2" s="1" t="s">
        <v>9</v>
      </c>
      <c r="CM2" s="1" t="s">
        <v>10</v>
      </c>
      <c r="CN2" s="1" t="s">
        <v>11</v>
      </c>
      <c r="CO2" s="1" t="s">
        <v>12</v>
      </c>
      <c r="CP2" s="1" t="s">
        <v>13</v>
      </c>
      <c r="CQ2" s="1" t="s">
        <v>14</v>
      </c>
      <c r="CR2" s="1" t="s">
        <v>15</v>
      </c>
      <c r="CS2" s="1"/>
      <c r="CT2" s="4" t="s">
        <v>16</v>
      </c>
      <c r="CU2" s="1" t="s">
        <v>5</v>
      </c>
      <c r="CV2" s="1" t="s">
        <v>6</v>
      </c>
      <c r="CW2" s="1" t="s">
        <v>7</v>
      </c>
      <c r="CX2" s="1" t="s">
        <v>8</v>
      </c>
      <c r="CY2" s="1" t="s">
        <v>9</v>
      </c>
      <c r="CZ2" s="1" t="s">
        <v>10</v>
      </c>
      <c r="DA2" s="1" t="s">
        <v>11</v>
      </c>
      <c r="DB2" s="1" t="s">
        <v>12</v>
      </c>
      <c r="DC2" s="1" t="s">
        <v>13</v>
      </c>
      <c r="DD2" s="1" t="s">
        <v>14</v>
      </c>
      <c r="DE2" s="1" t="s">
        <v>15</v>
      </c>
      <c r="DF2" s="1"/>
      <c r="DG2" s="4" t="s">
        <v>16</v>
      </c>
      <c r="DH2" s="1" t="s">
        <v>5</v>
      </c>
      <c r="DI2" s="1" t="s">
        <v>6</v>
      </c>
      <c r="DJ2" s="1" t="s">
        <v>7</v>
      </c>
      <c r="DK2" s="1" t="s">
        <v>8</v>
      </c>
      <c r="DL2" s="1" t="s">
        <v>9</v>
      </c>
      <c r="DM2" s="1" t="s">
        <v>10</v>
      </c>
      <c r="DN2" s="1" t="s">
        <v>11</v>
      </c>
      <c r="DO2" s="1" t="s">
        <v>12</v>
      </c>
      <c r="DP2" s="1" t="s">
        <v>13</v>
      </c>
      <c r="DQ2" s="1" t="s">
        <v>14</v>
      </c>
      <c r="DR2" s="1" t="s">
        <v>15</v>
      </c>
      <c r="DT2" s="4" t="s">
        <v>16</v>
      </c>
      <c r="DU2" s="1" t="s">
        <v>5</v>
      </c>
      <c r="DV2" s="1" t="s">
        <v>6</v>
      </c>
      <c r="DW2" s="1" t="s">
        <v>7</v>
      </c>
      <c r="DX2" s="1" t="s">
        <v>8</v>
      </c>
      <c r="DY2" s="1" t="s">
        <v>9</v>
      </c>
      <c r="DZ2" s="1" t="s">
        <v>10</v>
      </c>
      <c r="EA2" s="1" t="s">
        <v>11</v>
      </c>
      <c r="EB2" s="1" t="s">
        <v>12</v>
      </c>
      <c r="EC2" s="1" t="s">
        <v>13</v>
      </c>
      <c r="ED2" s="1" t="s">
        <v>14</v>
      </c>
      <c r="EE2" s="1" t="s">
        <v>15</v>
      </c>
    </row>
    <row r="3" spans="1:135" x14ac:dyDescent="0.2">
      <c r="A3" t="e">
        <f>VLOOKUP(B3,'ALL SKATERS'!$B$3:$I$378,9,FALSE)</f>
        <v>#REF!</v>
      </c>
      <c r="B3" t="s">
        <v>18</v>
      </c>
      <c r="C3">
        <f t="shared" ref="C3:C34" si="0">IF(BT3=0,"",SUMIF(L3:V3,"&lt;&gt;#N/A")/BT3)</f>
        <v>1.2358711839794589</v>
      </c>
      <c r="D3">
        <f t="shared" ref="D3:D34" si="1">SUMIF(X3:AH3,"&lt;&gt;#N/A")/CG3</f>
        <v>1.4172810331086054</v>
      </c>
      <c r="E3">
        <f t="shared" ref="E3:E34" si="2">SUMIF(AJ3:AT3,"&lt;&gt;#N/A")/CT3</f>
        <v>1.619829778649085</v>
      </c>
      <c r="F3">
        <f t="shared" ref="F3:F34" si="3">SUMIF(AV3:BF3,"&lt;&gt;#N/A")/DG3</f>
        <v>1.7691039511721072</v>
      </c>
      <c r="G3">
        <f t="shared" ref="G3:G34" si="4">SUMIF(BH3:BR3,"&lt;&gt;#N/A")/DT3</f>
        <v>1.7909835422420493</v>
      </c>
      <c r="H3">
        <f>VLOOKUP(B3,'ALL SKATERS'!$B$3:$H$378,7,FALSE)</f>
        <v>1.5</v>
      </c>
      <c r="I3" s="30" t="e">
        <f t="shared" ref="I3:I34" si="5">(H3-0.97)/A3*100</f>
        <v>#REF!</v>
      </c>
      <c r="J3" s="29">
        <f t="shared" ref="J3:J34" si="6">(H3-0.97)/0.01</f>
        <v>53</v>
      </c>
      <c r="K3" s="29">
        <f t="shared" ref="K3:K34" si="7">H3-0.97</f>
        <v>0.53</v>
      </c>
      <c r="L3">
        <f>BU3*'Value Calculations'!$D$3</f>
        <v>11.416592001529061</v>
      </c>
      <c r="M3">
        <f>BV3*'Value Calculations'!$D$4</f>
        <v>18.234311426500398</v>
      </c>
      <c r="N3">
        <f>BW3*'Value Calculations'!$D$5</f>
        <v>22.288400824445411</v>
      </c>
      <c r="O3">
        <f>BX3*'Value Calculations'!$D$6</f>
        <v>0.62532465959681427</v>
      </c>
      <c r="P3">
        <f>BY3*'Value Calculations'!$D$7</f>
        <v>4.1305892215658613</v>
      </c>
      <c r="Q3">
        <f>BZ3*'Value Calculations'!$D$8</f>
        <v>4.7448359215316263</v>
      </c>
      <c r="R3">
        <f>CA3*'Value Calculations'!$D$9</f>
        <v>3.6526227127879851</v>
      </c>
      <c r="S3">
        <f>CB3*'Value Calculations'!$D$10</f>
        <v>11.324810696362347</v>
      </c>
      <c r="T3">
        <f>CC3*'Value Calculations'!$D$11</f>
        <v>0</v>
      </c>
      <c r="U3">
        <f>CD3*'Value Calculations'!$D$12</f>
        <v>2.441648218768242</v>
      </c>
      <c r="V3">
        <f>CE3*'Value Calculations'!$D$13</f>
        <v>16.30294548333061</v>
      </c>
      <c r="X3">
        <f>CH3*'Value Calculations'!$D$3</f>
        <v>14.678475430537365</v>
      </c>
      <c r="Y3">
        <f>CI3*'Value Calculations'!$D$4</f>
        <v>22.141663875036194</v>
      </c>
      <c r="Z3">
        <f>CJ3*'Value Calculations'!$D$5</f>
        <v>27.595162925503843</v>
      </c>
      <c r="AA3">
        <f>CK3*'Value Calculations'!$D$6</f>
        <v>2.2511687745485314</v>
      </c>
      <c r="AB3">
        <f>CL3*'Value Calculations'!$D$7</f>
        <v>4.0427043445112689</v>
      </c>
      <c r="AC3">
        <f>CM3*'Value Calculations'!$D$8</f>
        <v>3.3788983077573702</v>
      </c>
      <c r="AD3">
        <f>CN3*'Value Calculations'!$D$9</f>
        <v>3.5266702054504684</v>
      </c>
      <c r="AE3">
        <f>CO3*'Value Calculations'!$D$10</f>
        <v>13.882026014895779</v>
      </c>
      <c r="AF3">
        <f>CP3*'Value Calculations'!$D$11</f>
        <v>0</v>
      </c>
      <c r="AG3">
        <f>CQ3*'Value Calculations'!$D$12</f>
        <v>4.0694136979470699</v>
      </c>
      <c r="AH3">
        <f>CR3*'Value Calculations'!$D$13</f>
        <v>17.816299072500541</v>
      </c>
      <c r="AJ3">
        <f>CU3*'Value Calculations'!$D$3</f>
        <v>6.1160314293905689</v>
      </c>
      <c r="AK3">
        <f>CV3*'Value Calculations'!$D$4</f>
        <v>13.350120865830647</v>
      </c>
      <c r="AL3">
        <f>CW3*'Value Calculations'!$D$5</f>
        <v>14.858933882963607</v>
      </c>
      <c r="AM3">
        <f>CX3*'Value Calculations'!$D$6</f>
        <v>3.2516882299034342</v>
      </c>
      <c r="AN3">
        <f>CY3*'Value Calculations'!$D$7</f>
        <v>1.4061580328734848</v>
      </c>
      <c r="AO3">
        <f>CZ3*'Value Calculations'!$D$8</f>
        <v>1.5097205204873356</v>
      </c>
      <c r="AP3">
        <f>DA3*'Value Calculations'!$D$9</f>
        <v>2.2671451320753011</v>
      </c>
      <c r="AQ3">
        <f>DB3*'Value Calculations'!$D$10</f>
        <v>6.2103800592954803</v>
      </c>
      <c r="AR3">
        <f>DC3*'Value Calculations'!$D$11</f>
        <v>0</v>
      </c>
      <c r="AS3">
        <f>DD3*'Value Calculations'!$D$12</f>
        <v>0.81388273958941404</v>
      </c>
      <c r="AT3">
        <f>DE3*'Value Calculations'!$D$13</f>
        <v>8.529811138957788</v>
      </c>
      <c r="AV3">
        <f>DH3*'Value Calculations'!$D$3</f>
        <v>3.2618834290083032</v>
      </c>
      <c r="AW3">
        <f>DI3*'Value Calculations'!$D$4</f>
        <v>9.4427684172948485</v>
      </c>
      <c r="AX3">
        <f>DJ3*'Value Calculations'!$D$5</f>
        <v>9.8175098869580975</v>
      </c>
      <c r="AY3">
        <f>DK3*'Value Calculations'!$D$6</f>
        <v>1.8759739787904428</v>
      </c>
      <c r="AZ3">
        <f>DL3*'Value Calculations'!$D$7</f>
        <v>1.2303882787642992</v>
      </c>
      <c r="BA3">
        <f>DM3*'Value Calculations'!$D$8</f>
        <v>0.79080598692193771</v>
      </c>
      <c r="BB3">
        <f>DN3*'Value Calculations'!$D$9</f>
        <v>0.8816675513626171</v>
      </c>
      <c r="BC3">
        <f>DO3*'Value Calculations'!$D$10</f>
        <v>4.0184812148382516</v>
      </c>
      <c r="BD3">
        <f>DP3*'Value Calculations'!$D$11</f>
        <v>0</v>
      </c>
      <c r="BE3">
        <f>DQ3*'Value Calculations'!$D$12</f>
        <v>2.441648218768242</v>
      </c>
      <c r="BF3">
        <f>DR3*'Value Calculations'!$D$13</f>
        <v>5.1591599630793077</v>
      </c>
      <c r="BH3">
        <f>DU3*'Value Calculations'!$D$3</f>
        <v>13.047533716033213</v>
      </c>
      <c r="BI3">
        <f>DV3*'Value Calculations'!$D$4</f>
        <v>11.070831937518097</v>
      </c>
      <c r="BJ3">
        <f>DW3*'Value Calculations'!$D$5</f>
        <v>17.512314933492821</v>
      </c>
      <c r="BK3">
        <f>DX3*'Value Calculations'!$D$6</f>
        <v>2.5012986383872571</v>
      </c>
      <c r="BL3">
        <f>DY3*'Value Calculations'!$D$7</f>
        <v>2.7244311886923769</v>
      </c>
      <c r="BM3">
        <f>DZ3*'Value Calculations'!$D$8</f>
        <v>2.2286350540527335</v>
      </c>
      <c r="BN3">
        <f>EA3*'Value Calculations'!$D$9</f>
        <v>2.8969076687628847</v>
      </c>
      <c r="BO3">
        <f>EB3*'Value Calculations'!$D$10</f>
        <v>6.9410130074478893</v>
      </c>
      <c r="BP3">
        <f>EC3*'Value Calculations'!$D$11</f>
        <v>0.9907141480249374</v>
      </c>
      <c r="BQ3">
        <f>ED3*'Value Calculations'!$D$12</f>
        <v>2.441648218768242</v>
      </c>
      <c r="BR3">
        <f>EE3*'Value Calculations'!$D$13</f>
        <v>11.074996720743579</v>
      </c>
      <c r="BT3">
        <f>VLOOKUP($B3,'Raw Stats'!$CM$3:$DC$528,3,FALSE)</f>
        <v>77</v>
      </c>
      <c r="BU3">
        <f>VLOOKUP($B3,'Raw Stats'!$CM$3:$DC$528,4,FALSE)</f>
        <v>28</v>
      </c>
      <c r="BV3">
        <f>VLOOKUP($B3,'Raw Stats'!$CM$3:$DC$528,5,FALSE)</f>
        <v>56</v>
      </c>
      <c r="BW3">
        <f>VLOOKUP($B3,'Raw Stats'!$CM$3:$DC$528,6,FALSE)</f>
        <v>84</v>
      </c>
      <c r="BX3">
        <f>VLOOKUP($B3,'Raw Stats'!$CM$3:$DC$528,7,FALSE)</f>
        <v>5</v>
      </c>
      <c r="BY3">
        <f>VLOOKUP($B3,'Raw Stats'!$CM$3:$DC$528,8,FALSE)</f>
        <v>47</v>
      </c>
      <c r="BZ3">
        <f>VLOOKUP($B3,'Raw Stats'!$CM$3:$DC$528,9,FALSE)</f>
        <v>66</v>
      </c>
      <c r="CA3">
        <f>VLOOKUP($B3,'Raw Stats'!$CM$3:$DC$528,10,FALSE)</f>
        <v>29</v>
      </c>
      <c r="CB3">
        <f>VLOOKUP($B3,'Raw Stats'!$CM$3:$DC$528,11,FALSE)+VLOOKUP($B3,'Raw Stats'!$CM$3:$DC$528,12,FALSE)</f>
        <v>31</v>
      </c>
      <c r="CC3">
        <f>VLOOKUP($B3,'Raw Stats'!$CM$3:$DC$528,13,FALSE)+VLOOKUP($B3,'Raw Stats'!$CM$3:$DC$528,14,FALSE)</f>
        <v>0</v>
      </c>
      <c r="CD3">
        <f>VLOOKUP($B3,'Raw Stats'!$CM$3:$DC$528,15,FALSE)</f>
        <v>3</v>
      </c>
      <c r="CE3">
        <f>VLOOKUP($B3,'Raw Stats'!$CM$3:$DC$528,16,FALSE)</f>
        <v>237</v>
      </c>
      <c r="CG3">
        <f>VLOOKUP($B3,'Raw Stats'!$BU$3:$CJ$528,3,FALSE)</f>
        <v>80</v>
      </c>
      <c r="CH3">
        <f>VLOOKUP($B3,'Raw Stats'!$BU$3:$CJ$528,4,FALSE)</f>
        <v>36</v>
      </c>
      <c r="CI3">
        <f>VLOOKUP($B3,'Raw Stats'!$BU$3:$CJ$5288,5,FALSE)</f>
        <v>68</v>
      </c>
      <c r="CJ3">
        <f>VLOOKUP($B3,'Raw Stats'!$BU$3:$CJ$528,6,FALSE)</f>
        <v>104</v>
      </c>
      <c r="CK3">
        <f>VLOOKUP($B3,'Raw Stats'!$BU$3:$CJ$528,7,FALSE)</f>
        <v>18</v>
      </c>
      <c r="CL3">
        <f>VLOOKUP($B3,'Raw Stats'!$BU$3:$CJ$528,8,FALSE)</f>
        <v>46</v>
      </c>
      <c r="CM3">
        <f>VLOOKUP($B3,'Raw Stats'!$BU$3:$CJ$528,9,FALSE)</f>
        <v>47</v>
      </c>
      <c r="CN3">
        <f>VLOOKUP($B3,'Raw Stats'!$BU$3:$CJ$528,10,FALSE)</f>
        <v>28</v>
      </c>
      <c r="CO3">
        <f>VLOOKUP($B3,'Raw Stats'!$BU$3:$CJ$528,11,FALSE)+VLOOKUP($B3,'Raw Stats'!$BU$3:$CJ$528,12,FALSE)</f>
        <v>38</v>
      </c>
      <c r="CP3">
        <f>VLOOKUP($B3,'Raw Stats'!$BU$3:$CJ$528,13,FALSE)+VLOOKUP($B3,'Raw Stats'!$BU$3:$CJ$528,14,FALSE)</f>
        <v>0</v>
      </c>
      <c r="CQ3">
        <f>VLOOKUP($B3,'Raw Stats'!$BU$3:$CJ$528,15,FALSE)</f>
        <v>5</v>
      </c>
      <c r="CR3">
        <f>VLOOKUP($B3,'Raw Stats'!$BU$3:$CJ$528,16,FALSE)</f>
        <v>259</v>
      </c>
      <c r="CT3">
        <f>VLOOKUP($B3,'Raw Stats'!$BC$3:$BR$528,3,FALSE)</f>
        <v>36</v>
      </c>
      <c r="CU3">
        <f>VLOOKUP($B3,'Raw Stats'!$BC$3:$BR$528,4,FALSE)</f>
        <v>15</v>
      </c>
      <c r="CV3">
        <f>VLOOKUP($B3,'Raw Stats'!$BC$3:$BR$5288,5,FALSE)</f>
        <v>41</v>
      </c>
      <c r="CW3">
        <f>VLOOKUP($B3,'Raw Stats'!$BC$3:$BR$52888,6,FALSE)</f>
        <v>56</v>
      </c>
      <c r="CX3">
        <f>VLOOKUP($B3,'Raw Stats'!$BC$3:$BR$5288,7,FALSE)</f>
        <v>26</v>
      </c>
      <c r="CY3">
        <f>VLOOKUP($B3,'Raw Stats'!$BC$3:$BR$5288,8,FALSE)</f>
        <v>16</v>
      </c>
      <c r="CZ3">
        <f>VLOOKUP($B3,'Raw Stats'!$BC$3:$BR$5288,9,FALSE)</f>
        <v>21</v>
      </c>
      <c r="DA3">
        <f>VLOOKUP($B3,'Raw Stats'!$BC$3:$BR$5288,10,FALSE)</f>
        <v>18</v>
      </c>
      <c r="DB3">
        <f>VLOOKUP($B3,'Raw Stats'!$BC$3:$BR$5288,11,FALSE)+VLOOKUP($B3,'Raw Stats'!$BC$3:$BR$5288,12,FALSE)</f>
        <v>17</v>
      </c>
      <c r="DC3">
        <f>VLOOKUP($B3,'Raw Stats'!$BC$3:$BR$5288,13,FALSE)+VLOOKUP($B3,'Raw Stats'!$BC$3:$BR$5288,14,FALSE)</f>
        <v>0</v>
      </c>
      <c r="DD3">
        <f>VLOOKUP($B3,'Raw Stats'!$BC$3:$BR$5288,15,FALSE)</f>
        <v>1</v>
      </c>
      <c r="DE3">
        <f>VLOOKUP($B3,'Raw Stats'!$BC$3:$BR$5288,16,FALSE)</f>
        <v>124</v>
      </c>
      <c r="DG3">
        <f>VLOOKUP($B3,'Raw Stats'!$AK$3:$AZ$528,3,FALSE)</f>
        <v>22</v>
      </c>
      <c r="DH3">
        <f>VLOOKUP($B3,'Raw Stats'!$AK$3:$AZ$528,4,FALSE)</f>
        <v>8</v>
      </c>
      <c r="DI3">
        <f>VLOOKUP($B3,'Raw Stats'!$AK$3:$AZ$528,5,FALSE)</f>
        <v>29</v>
      </c>
      <c r="DJ3">
        <f>VLOOKUP($B3,'Raw Stats'!$AK$3:$AZ$528,6,FALSE)</f>
        <v>37</v>
      </c>
      <c r="DK3">
        <f>VLOOKUP($B3,'Raw Stats'!$AK$3:$AZ$528,7,FALSE)</f>
        <v>15</v>
      </c>
      <c r="DL3">
        <f>VLOOKUP($B3,'Raw Stats'!$AK$3:$AZ$528,8,FALSE)</f>
        <v>14</v>
      </c>
      <c r="DM3">
        <f>VLOOKUP($B3,'Raw Stats'!$AK$3:$AZ$528,9,FALSE)</f>
        <v>11</v>
      </c>
      <c r="DN3">
        <f>VLOOKUP($B3,'Raw Stats'!$AK$3:$AZ$528,10,FALSE)</f>
        <v>7</v>
      </c>
      <c r="DO3">
        <f>VLOOKUP($B3,'Raw Stats'!$AK$3:$AZ$528,11,FALSE)+VLOOKUP($B3,'Raw Stats'!$AK$3:$AZ$528,12,FALSE)</f>
        <v>11</v>
      </c>
      <c r="DP3">
        <f>VLOOKUP($B3,'Raw Stats'!$AK$3:$AZ$528,13,FALSE)+VLOOKUP($B3,'Raw Stats'!$AK$3:$AZ$528,14,FALSE)</f>
        <v>0</v>
      </c>
      <c r="DQ3">
        <f>VLOOKUP($B3,'Raw Stats'!$AK$3:$AZ$528,15,FALSE)</f>
        <v>3</v>
      </c>
      <c r="DR3">
        <f>VLOOKUP($B3,'Raw Stats'!$AK$3:$AZ$528,16,FALSE)</f>
        <v>75</v>
      </c>
      <c r="DT3">
        <f>VLOOKUP($B3,'Raw Stats'!$S$3:$AH$528,3,FALSE)</f>
        <v>41</v>
      </c>
      <c r="DU3">
        <f>VLOOKUP($B3,'Raw Stats'!$S$3:$AH$528,4,FALSE)</f>
        <v>32</v>
      </c>
      <c r="DV3">
        <f>VLOOKUP($B3,'Raw Stats'!$S$3:$AH$528,5,FALSE)</f>
        <v>34</v>
      </c>
      <c r="DW3">
        <f>VLOOKUP($B3,'Raw Stats'!$S$3:$AH$528,6,FALSE)</f>
        <v>66</v>
      </c>
      <c r="DX3">
        <f>VLOOKUP($B3,'Raw Stats'!$S$3:$AH$528,7,FALSE)</f>
        <v>20</v>
      </c>
      <c r="DY3">
        <f>VLOOKUP($B3,'Raw Stats'!$S$3:$AH$528,8,FALSE)</f>
        <v>31</v>
      </c>
      <c r="DZ3">
        <f>VLOOKUP($B3,'Raw Stats'!$S$3:$AH$528,9,FALSE)</f>
        <v>31</v>
      </c>
      <c r="EA3">
        <f>VLOOKUP($B3,'Raw Stats'!$S$3:$AH$528,10,FALSE)</f>
        <v>23</v>
      </c>
      <c r="EB3">
        <f>VLOOKUP($B3,'Raw Stats'!$S$3:$AH$528,11,FALSE)+VLOOKUP($B3,'Raw Stats'!$S$3:$AH$528,12,FALSE)</f>
        <v>19</v>
      </c>
      <c r="EC3">
        <f>VLOOKUP($B3,'Raw Stats'!$S$3:$AH$528,13,FALSE)+VLOOKUP($B3,'Raw Stats'!$S$3:$AH$528,14,FALSE)</f>
        <v>1</v>
      </c>
      <c r="ED3">
        <f>VLOOKUP($B3,'Raw Stats'!$S$3:$AH$528,15,FALSE)</f>
        <v>3</v>
      </c>
      <c r="EE3">
        <f>VLOOKUP($B3,'Raw Stats'!$S$3:$AH$528,16,FALSE)</f>
        <v>161</v>
      </c>
    </row>
    <row r="4" spans="1:135" x14ac:dyDescent="0.2">
      <c r="A4" t="e">
        <f>VLOOKUP(B4,'ALL SKATERS'!$B$3:$I$378,9,FALSE)</f>
        <v>#REF!</v>
      </c>
      <c r="B4" t="s">
        <v>20</v>
      </c>
      <c r="C4">
        <f t="shared" si="0"/>
        <v>1.1468084246501031</v>
      </c>
      <c r="D4">
        <f t="shared" si="1"/>
        <v>1.4147967185362758</v>
      </c>
      <c r="E4">
        <f t="shared" si="2"/>
        <v>1.3344056081448816</v>
      </c>
      <c r="F4">
        <f t="shared" si="3"/>
        <v>1.4776142747750713</v>
      </c>
      <c r="G4">
        <f t="shared" si="4"/>
        <v>1.3832055516443476</v>
      </c>
      <c r="H4">
        <f>VLOOKUP(B4,'ALL SKATERS'!$B$3:$H$378,7,FALSE)</f>
        <v>1.3</v>
      </c>
      <c r="I4" s="30" t="e">
        <f t="shared" si="5"/>
        <v>#REF!</v>
      </c>
      <c r="J4" s="29">
        <f t="shared" si="6"/>
        <v>33.000000000000007</v>
      </c>
      <c r="K4" s="29">
        <f t="shared" si="7"/>
        <v>0.33000000000000007</v>
      </c>
      <c r="L4">
        <f>BU4*'Value Calculations'!$D$3</f>
        <v>17.532623430919628</v>
      </c>
      <c r="M4">
        <f>BV4*'Value Calculations'!$D$4</f>
        <v>9.4427684172948485</v>
      </c>
      <c r="N4">
        <f>BW4*'Value Calculations'!$D$5</f>
        <v>19.104343563810353</v>
      </c>
      <c r="O4">
        <f>BX4*'Value Calculations'!$D$6</f>
        <v>0.25012986383872571</v>
      </c>
      <c r="P4">
        <f>BY4*'Value Calculations'!$D$7</f>
        <v>4.3063589756750478</v>
      </c>
      <c r="Q4">
        <f>BZ4*'Value Calculations'!$D$8</f>
        <v>6.542122255445121</v>
      </c>
      <c r="R4">
        <f>CA4*'Value Calculations'!$D$9</f>
        <v>4.4083377568130855</v>
      </c>
      <c r="S4">
        <f>CB4*'Value Calculations'!$D$10</f>
        <v>9.1329118519051171</v>
      </c>
      <c r="T4">
        <f>CC4*'Value Calculations'!$D$11</f>
        <v>0</v>
      </c>
      <c r="U4">
        <f>CD4*'Value Calculations'!$D$12</f>
        <v>4.883296437536484</v>
      </c>
      <c r="V4">
        <f>CE4*'Value Calculations'!$D$13</f>
        <v>18.43539826807006</v>
      </c>
      <c r="X4">
        <f>CH4*'Value Calculations'!$D$3</f>
        <v>10.193385715650948</v>
      </c>
      <c r="Y4">
        <f>CI4*'Value Calculations'!$D$4</f>
        <v>4.8841905606697491</v>
      </c>
      <c r="Z4">
        <f>CJ4*'Value Calculations'!$D$5</f>
        <v>10.613524202116862</v>
      </c>
      <c r="AA4">
        <f>CK4*'Value Calculations'!$D$6</f>
        <v>1.1255843872742657</v>
      </c>
      <c r="AB4">
        <f>CL4*'Value Calculations'!$D$7</f>
        <v>1.5819277869826704</v>
      </c>
      <c r="AC4">
        <f>CM4*'Value Calculations'!$D$8</f>
        <v>3.5945726678269896</v>
      </c>
      <c r="AD4">
        <f>CN4*'Value Calculations'!$D$9</f>
        <v>2.0152401174002676</v>
      </c>
      <c r="AE4">
        <f>CO4*'Value Calculations'!$D$10</f>
        <v>4.7491141629906615</v>
      </c>
      <c r="AF4">
        <f>CP4*'Value Calculations'!$D$11</f>
        <v>0.9907141480249374</v>
      </c>
      <c r="AG4">
        <f>CQ4*'Value Calculations'!$D$12</f>
        <v>4.0694136979470699</v>
      </c>
      <c r="AH4">
        <f>CR4*'Value Calculations'!$D$13</f>
        <v>8.529811138957788</v>
      </c>
      <c r="AJ4">
        <f>CU4*'Value Calculations'!$D$3</f>
        <v>11.824327430155099</v>
      </c>
      <c r="AK4">
        <f>CV4*'Value Calculations'!$D$4</f>
        <v>9.1171557132501988</v>
      </c>
      <c r="AL4">
        <f>CW4*'Value Calculations'!$D$5</f>
        <v>15.124271988016528</v>
      </c>
      <c r="AM4">
        <f>CX4*'Value Calculations'!$D$6</f>
        <v>-0.50025972767745142</v>
      </c>
      <c r="AN4">
        <f>CY4*'Value Calculations'!$D$7</f>
        <v>2.8123160657469697</v>
      </c>
      <c r="AO4">
        <f>CZ4*'Value Calculations'!$D$8</f>
        <v>4.5291615614620069</v>
      </c>
      <c r="AP4">
        <f>DA4*'Value Calculations'!$D$9</f>
        <v>2.1411926247377844</v>
      </c>
      <c r="AQ4">
        <f>DB4*'Value Calculations'!$D$10</f>
        <v>6.5756965333716852</v>
      </c>
      <c r="AR4">
        <f>DC4*'Value Calculations'!$D$11</f>
        <v>0</v>
      </c>
      <c r="AS4">
        <f>DD4*'Value Calculations'!$D$12</f>
        <v>1.6277654791788281</v>
      </c>
      <c r="AT4">
        <f>DE4*'Value Calculations'!$D$13</f>
        <v>10.799841522712683</v>
      </c>
      <c r="AV4">
        <f>DH4*'Value Calculations'!$D$3</f>
        <v>24.464125717562275</v>
      </c>
      <c r="AW4">
        <f>DI4*'Value Calculations'!$D$4</f>
        <v>12.047670049652048</v>
      </c>
      <c r="AX4">
        <f>DJ4*'Value Calculations'!$D$5</f>
        <v>25.737796190133391</v>
      </c>
      <c r="AY4">
        <f>DK4*'Value Calculations'!$D$6</f>
        <v>0.87545452343553998</v>
      </c>
      <c r="AZ4">
        <f>DL4*'Value Calculations'!$D$7</f>
        <v>5.800401885603125</v>
      </c>
      <c r="BA4">
        <f>DM4*'Value Calculations'!$D$8</f>
        <v>7.8361684158628373</v>
      </c>
      <c r="BB4">
        <f>DN4*'Value Calculations'!$D$9</f>
        <v>4.6602427714881189</v>
      </c>
      <c r="BC4">
        <f>DO4*'Value Calculations'!$D$10</f>
        <v>9.1329118519051171</v>
      </c>
      <c r="BD4">
        <f>DP4*'Value Calculations'!$D$11</f>
        <v>0</v>
      </c>
      <c r="BE4">
        <f>DQ4*'Value Calculations'!$D$12</f>
        <v>9.766592875072968</v>
      </c>
      <c r="BF4">
        <f>DR4*'Value Calculations'!$D$13</f>
        <v>20.8430062508404</v>
      </c>
      <c r="BH4">
        <f>DU4*'Value Calculations'!$D$3</f>
        <v>18.348094288171705</v>
      </c>
      <c r="BI4">
        <f>DV4*'Value Calculations'!$D$4</f>
        <v>14.978184386053897</v>
      </c>
      <c r="BJ4">
        <f>DW4*'Value Calculations'!$D$5</f>
        <v>24.145767559815862</v>
      </c>
      <c r="BK4">
        <f>DX4*'Value Calculations'!$D$6</f>
        <v>0.37519479575808856</v>
      </c>
      <c r="BL4">
        <f>DY4*'Value Calculations'!$D$7</f>
        <v>6.5034809020398674</v>
      </c>
      <c r="BM4">
        <f>DZ4*'Value Calculations'!$D$8</f>
        <v>6.0388820819493425</v>
      </c>
      <c r="BN4">
        <f>EA4*'Value Calculations'!$D$9</f>
        <v>4.6602427714881189</v>
      </c>
      <c r="BO4">
        <f>EB4*'Value Calculations'!$D$10</f>
        <v>13.15139306674337</v>
      </c>
      <c r="BP4">
        <f>EC4*'Value Calculations'!$D$11</f>
        <v>0</v>
      </c>
      <c r="BQ4">
        <f>ED4*'Value Calculations'!$D$12</f>
        <v>6.5110619167153123</v>
      </c>
      <c r="BR4">
        <f>EE4*'Value Calculations'!$D$13</f>
        <v>18.710553466100954</v>
      </c>
      <c r="BT4">
        <f>VLOOKUP($B4,'Raw Stats'!$CM$3:$DC$528,3,FALSE)</f>
        <v>82</v>
      </c>
      <c r="BU4">
        <f>VLOOKUP($B4,'Raw Stats'!$CM$3:$DC$528,4,FALSE)</f>
        <v>43</v>
      </c>
      <c r="BV4">
        <f>VLOOKUP($B4,'Raw Stats'!$CM$3:$DC$528,5,FALSE)</f>
        <v>29</v>
      </c>
      <c r="BW4">
        <f>VLOOKUP($B4,'Raw Stats'!$CM$3:$DC$528,6,FALSE)</f>
        <v>72</v>
      </c>
      <c r="BX4">
        <f>VLOOKUP($B4,'Raw Stats'!$CM$3:$DC$528,7,FALSE)</f>
        <v>2</v>
      </c>
      <c r="BY4">
        <f>VLOOKUP($B4,'Raw Stats'!$CM$3:$DC$528,8,FALSE)</f>
        <v>49</v>
      </c>
      <c r="BZ4">
        <f>VLOOKUP($B4,'Raw Stats'!$CM$3:$DC$528,9,FALSE)</f>
        <v>91</v>
      </c>
      <c r="CA4">
        <f>VLOOKUP($B4,'Raw Stats'!$CM$3:$DC$528,10,FALSE)</f>
        <v>35</v>
      </c>
      <c r="CB4">
        <f>VLOOKUP($B4,'Raw Stats'!$CM$3:$DC$528,11,FALSE)+VLOOKUP($B4,'Raw Stats'!$CM$3:$DC$528,12,FALSE)</f>
        <v>25</v>
      </c>
      <c r="CC4">
        <f>VLOOKUP($B4,'Raw Stats'!$CM$3:$DC$528,13,FALSE)+VLOOKUP($B4,'Raw Stats'!$CM$3:$DC$528,14,FALSE)</f>
        <v>0</v>
      </c>
      <c r="CD4">
        <f>VLOOKUP($B4,'Raw Stats'!$CM$3:$DC$528,15,FALSE)</f>
        <v>6</v>
      </c>
      <c r="CE4">
        <f>VLOOKUP($B4,'Raw Stats'!$CM$3:$DC$528,16,FALSE)</f>
        <v>268</v>
      </c>
      <c r="CG4">
        <f>VLOOKUP($B4,'Raw Stats'!$BU$3:$CJ$528,3,FALSE)</f>
        <v>37</v>
      </c>
      <c r="CH4">
        <f>VLOOKUP($B4,'Raw Stats'!$BU$3:$CJ$528,4,FALSE)</f>
        <v>25</v>
      </c>
      <c r="CI4">
        <f>VLOOKUP($B4,'Raw Stats'!$BU$3:$CJ$5288,5,FALSE)</f>
        <v>15</v>
      </c>
      <c r="CJ4">
        <f>VLOOKUP($B4,'Raw Stats'!$BU$3:$CJ$528,6,FALSE)</f>
        <v>40</v>
      </c>
      <c r="CK4">
        <f>VLOOKUP($B4,'Raw Stats'!$BU$3:$CJ$528,7,FALSE)</f>
        <v>9</v>
      </c>
      <c r="CL4">
        <f>VLOOKUP($B4,'Raw Stats'!$BU$3:$CJ$528,8,FALSE)</f>
        <v>18</v>
      </c>
      <c r="CM4">
        <f>VLOOKUP($B4,'Raw Stats'!$BU$3:$CJ$528,9,FALSE)</f>
        <v>50</v>
      </c>
      <c r="CN4">
        <f>VLOOKUP($B4,'Raw Stats'!$BU$3:$CJ$528,10,FALSE)</f>
        <v>16</v>
      </c>
      <c r="CO4">
        <f>VLOOKUP($B4,'Raw Stats'!$BU$3:$CJ$528,11,FALSE)+VLOOKUP($B4,'Raw Stats'!$BU$3:$CJ$528,12,FALSE)</f>
        <v>13</v>
      </c>
      <c r="CP4">
        <f>VLOOKUP($B4,'Raw Stats'!$BU$3:$CJ$528,13,FALSE)+VLOOKUP($B4,'Raw Stats'!$BU$3:$CJ$528,14,FALSE)</f>
        <v>1</v>
      </c>
      <c r="CQ4">
        <f>VLOOKUP($B4,'Raw Stats'!$BU$3:$CJ$528,15,FALSE)</f>
        <v>5</v>
      </c>
      <c r="CR4">
        <f>VLOOKUP($B4,'Raw Stats'!$BU$3:$CJ$528,16,FALSE)</f>
        <v>124</v>
      </c>
      <c r="CT4">
        <f>VLOOKUP($B4,'Raw Stats'!$BC$3:$BR$528,3,FALSE)</f>
        <v>48</v>
      </c>
      <c r="CU4">
        <f>VLOOKUP($B4,'Raw Stats'!$BC$3:$BR$528,4,FALSE)</f>
        <v>29</v>
      </c>
      <c r="CV4">
        <f>VLOOKUP($B4,'Raw Stats'!$BC$3:$BR$5288,5,FALSE)</f>
        <v>28</v>
      </c>
      <c r="CW4">
        <f>VLOOKUP($B4,'Raw Stats'!$BC$3:$BR$52888,6,FALSE)</f>
        <v>57</v>
      </c>
      <c r="CX4">
        <f>VLOOKUP($B4,'Raw Stats'!$BC$3:$BR$5288,7,FALSE)</f>
        <v>-4</v>
      </c>
      <c r="CY4">
        <f>VLOOKUP($B4,'Raw Stats'!$BC$3:$BR$5288,8,FALSE)</f>
        <v>32</v>
      </c>
      <c r="CZ4">
        <f>VLOOKUP($B4,'Raw Stats'!$BC$3:$BR$5288,9,FALSE)</f>
        <v>63</v>
      </c>
      <c r="DA4">
        <f>VLOOKUP($B4,'Raw Stats'!$BC$3:$BR$5288,10,FALSE)</f>
        <v>17</v>
      </c>
      <c r="DB4">
        <f>VLOOKUP($B4,'Raw Stats'!$BC$3:$BR$5288,11,FALSE)+VLOOKUP($B4,'Raw Stats'!$BC$3:$BR$5288,12,FALSE)</f>
        <v>18</v>
      </c>
      <c r="DC4">
        <f>VLOOKUP($B4,'Raw Stats'!$BC$3:$BR$5288,13,FALSE)+VLOOKUP($B4,'Raw Stats'!$BC$3:$BR$5288,14,FALSE)</f>
        <v>0</v>
      </c>
      <c r="DD4">
        <f>VLOOKUP($B4,'Raw Stats'!$BC$3:$BR$5288,15,FALSE)</f>
        <v>2</v>
      </c>
      <c r="DE4">
        <f>VLOOKUP($B4,'Raw Stats'!$BC$3:$BR$5288,16,FALSE)</f>
        <v>157</v>
      </c>
      <c r="DG4">
        <f>VLOOKUP($B4,'Raw Stats'!$AK$3:$AZ$528,3,FALSE)</f>
        <v>82</v>
      </c>
      <c r="DH4">
        <f>VLOOKUP($B4,'Raw Stats'!$AK$3:$AZ$528,4,FALSE)</f>
        <v>60</v>
      </c>
      <c r="DI4">
        <f>VLOOKUP($B4,'Raw Stats'!$AK$3:$AZ$528,5,FALSE)</f>
        <v>37</v>
      </c>
      <c r="DJ4">
        <f>VLOOKUP($B4,'Raw Stats'!$AK$3:$AZ$528,6,FALSE)</f>
        <v>97</v>
      </c>
      <c r="DK4">
        <f>VLOOKUP($B4,'Raw Stats'!$AK$3:$AZ$528,7,FALSE)</f>
        <v>7</v>
      </c>
      <c r="DL4">
        <f>VLOOKUP($B4,'Raw Stats'!$AK$3:$AZ$528,8,FALSE)</f>
        <v>66</v>
      </c>
      <c r="DM4">
        <f>VLOOKUP($B4,'Raw Stats'!$AK$3:$AZ$528,9,FALSE)</f>
        <v>109</v>
      </c>
      <c r="DN4">
        <f>VLOOKUP($B4,'Raw Stats'!$AK$3:$AZ$528,10,FALSE)</f>
        <v>37</v>
      </c>
      <c r="DO4">
        <f>VLOOKUP($B4,'Raw Stats'!$AK$3:$AZ$528,11,FALSE)+VLOOKUP($B4,'Raw Stats'!$AK$3:$AZ$528,12,FALSE)</f>
        <v>25</v>
      </c>
      <c r="DP4">
        <f>VLOOKUP($B4,'Raw Stats'!$AK$3:$AZ$528,13,FALSE)+VLOOKUP($B4,'Raw Stats'!$AK$3:$AZ$528,14,FALSE)</f>
        <v>0</v>
      </c>
      <c r="DQ4">
        <f>VLOOKUP($B4,'Raw Stats'!$AK$3:$AZ$528,15,FALSE)</f>
        <v>12</v>
      </c>
      <c r="DR4">
        <f>VLOOKUP($B4,'Raw Stats'!$AK$3:$AZ$528,16,FALSE)</f>
        <v>303</v>
      </c>
      <c r="DT4">
        <f>VLOOKUP($B4,'Raw Stats'!$S$3:$AH$528,3,FALSE)</f>
        <v>82</v>
      </c>
      <c r="DU4">
        <f>VLOOKUP($B4,'Raw Stats'!$S$3:$AH$528,4,FALSE)</f>
        <v>45</v>
      </c>
      <c r="DV4">
        <f>VLOOKUP($B4,'Raw Stats'!$S$3:$AH$528,5,FALSE)</f>
        <v>46</v>
      </c>
      <c r="DW4">
        <f>VLOOKUP($B4,'Raw Stats'!$S$3:$AH$528,6,FALSE)</f>
        <v>91</v>
      </c>
      <c r="DX4">
        <f>VLOOKUP($B4,'Raw Stats'!$S$3:$AH$528,7,FALSE)</f>
        <v>3</v>
      </c>
      <c r="DY4">
        <f>VLOOKUP($B4,'Raw Stats'!$S$3:$AH$528,8,FALSE)</f>
        <v>74</v>
      </c>
      <c r="DZ4">
        <f>VLOOKUP($B4,'Raw Stats'!$S$3:$AH$528,9,FALSE)</f>
        <v>84</v>
      </c>
      <c r="EA4">
        <f>VLOOKUP($B4,'Raw Stats'!$S$3:$AH$528,10,FALSE)</f>
        <v>37</v>
      </c>
      <c r="EB4">
        <f>VLOOKUP($B4,'Raw Stats'!$S$3:$AH$528,11,FALSE)+VLOOKUP($B4,'Raw Stats'!$S$3:$AH$528,12,FALSE)</f>
        <v>36</v>
      </c>
      <c r="EC4">
        <f>VLOOKUP($B4,'Raw Stats'!$S$3:$AH$528,13,FALSE)+VLOOKUP($B4,'Raw Stats'!$S$3:$AH$528,14,FALSE)</f>
        <v>0</v>
      </c>
      <c r="ED4">
        <f>VLOOKUP($B4,'Raw Stats'!$S$3:$AH$528,15,FALSE)</f>
        <v>8</v>
      </c>
      <c r="EE4">
        <f>VLOOKUP($B4,'Raw Stats'!$S$3:$AH$528,16,FALSE)</f>
        <v>272</v>
      </c>
    </row>
    <row r="5" spans="1:135" x14ac:dyDescent="0.2">
      <c r="A5" t="e">
        <f>VLOOKUP(B5,'ALL SKATERS'!$B$3:$I$378,9,FALSE)</f>
        <v>#REF!</v>
      </c>
      <c r="B5" t="s">
        <v>21</v>
      </c>
      <c r="C5">
        <f t="shared" si="0"/>
        <v>1.159688122857311</v>
      </c>
      <c r="D5">
        <f t="shared" si="1"/>
        <v>1.3647468356117833</v>
      </c>
      <c r="E5">
        <f t="shared" si="2"/>
        <v>1.3582345928842026</v>
      </c>
      <c r="F5">
        <f t="shared" si="3"/>
        <v>1.6964919646035563</v>
      </c>
      <c r="G5">
        <f t="shared" si="4"/>
        <v>1.1148914725348613</v>
      </c>
      <c r="H5">
        <f>VLOOKUP(B5,'ALL SKATERS'!$B$3:$H$378,7,FALSE)</f>
        <v>1.28</v>
      </c>
      <c r="I5" s="29" t="e">
        <f t="shared" si="5"/>
        <v>#REF!</v>
      </c>
      <c r="J5" s="29">
        <f t="shared" si="6"/>
        <v>31.000000000000004</v>
      </c>
      <c r="K5" s="29">
        <f t="shared" si="7"/>
        <v>0.31000000000000005</v>
      </c>
      <c r="L5">
        <f>BU5*'Value Calculations'!$D$3</f>
        <v>11.416592001529061</v>
      </c>
      <c r="M5">
        <f>BV5*'Value Calculations'!$D$4</f>
        <v>13.675733569875296</v>
      </c>
      <c r="N5">
        <f>BW5*'Value Calculations'!$D$5</f>
        <v>18.573667353704508</v>
      </c>
      <c r="O5">
        <f>BX5*'Value Calculations'!$D$6</f>
        <v>-0.25012986383872571</v>
      </c>
      <c r="P5">
        <f>BY5*'Value Calculations'!$D$7</f>
        <v>5.2730926232755682</v>
      </c>
      <c r="Q5">
        <f>BZ5*'Value Calculations'!$D$8</f>
        <v>1.725394880556955</v>
      </c>
      <c r="R5">
        <f>CA5*'Value Calculations'!$D$9</f>
        <v>2.2671451320753011</v>
      </c>
      <c r="S5">
        <f>CB5*'Value Calculations'!$D$10</f>
        <v>9.4982283259813229</v>
      </c>
      <c r="T5">
        <f>CC5*'Value Calculations'!$D$11</f>
        <v>0</v>
      </c>
      <c r="U5">
        <f>CD5*'Value Calculations'!$D$12</f>
        <v>3.2555309583576562</v>
      </c>
      <c r="V5">
        <f>CE5*'Value Calculations'!$D$13</f>
        <v>14.583225495637508</v>
      </c>
      <c r="X5">
        <f>CH5*'Value Calculations'!$D$3</f>
        <v>9.3779148583988725</v>
      </c>
      <c r="Y5">
        <f>CI5*'Value Calculations'!$D$4</f>
        <v>15.955022498187846</v>
      </c>
      <c r="Z5">
        <f>CJ5*'Value Calculations'!$D$5</f>
        <v>19.104343563810353</v>
      </c>
      <c r="AA5">
        <f>CK5*'Value Calculations'!$D$6</f>
        <v>1.2506493191936285</v>
      </c>
      <c r="AB5">
        <f>CL5*'Value Calculations'!$D$7</f>
        <v>5.4488623773847538</v>
      </c>
      <c r="AC5">
        <f>CM5*'Value Calculations'!$D$8</f>
        <v>1.9410692406265744</v>
      </c>
      <c r="AD5">
        <f>CN5*'Value Calculations'!$D$9</f>
        <v>2.2671451320753011</v>
      </c>
      <c r="AE5">
        <f>CO5*'Value Calculations'!$D$10</f>
        <v>10.959494222286141</v>
      </c>
      <c r="AF5">
        <f>CP5*'Value Calculations'!$D$11</f>
        <v>0</v>
      </c>
      <c r="AG5">
        <f>CQ5*'Value Calculations'!$D$12</f>
        <v>2.441648218768242</v>
      </c>
      <c r="AH5">
        <f>CR5*'Value Calculations'!$D$13</f>
        <v>13.138660705975303</v>
      </c>
      <c r="AJ5">
        <f>CU5*'Value Calculations'!$D$3</f>
        <v>3.6696188576343411</v>
      </c>
      <c r="AK5">
        <f>CV5*'Value Calculations'!$D$4</f>
        <v>7.8147048970715982</v>
      </c>
      <c r="AL5">
        <f>CW5*'Value Calculations'!$D$5</f>
        <v>8.7561574667464104</v>
      </c>
      <c r="AM5">
        <f>CX5*'Value Calculations'!$D$6</f>
        <v>0.62532465959681427</v>
      </c>
      <c r="AN5">
        <f>CY5*'Value Calculations'!$D$7</f>
        <v>3.1638555739653409</v>
      </c>
      <c r="AO5">
        <f>CZ5*'Value Calculations'!$D$8</f>
        <v>0.8626974402784775</v>
      </c>
      <c r="AP5">
        <f>DA5*'Value Calculations'!$D$9</f>
        <v>1.385477580712684</v>
      </c>
      <c r="AQ5">
        <f>DB5*'Value Calculations'!$D$10</f>
        <v>6.5756965333716852</v>
      </c>
      <c r="AR5">
        <f>DC5*'Value Calculations'!$D$11</f>
        <v>0</v>
      </c>
      <c r="AS5">
        <f>DD5*'Value Calculations'!$D$12</f>
        <v>2.441648218768242</v>
      </c>
      <c r="AT5">
        <f>DE5*'Value Calculations'!$D$13</f>
        <v>6.810091151264686</v>
      </c>
      <c r="AV5">
        <f>DH5*'Value Calculations'!$D$3</f>
        <v>20.386771431301895</v>
      </c>
      <c r="AW5">
        <f>DI5*'Value Calculations'!$D$4</f>
        <v>19.211149538634345</v>
      </c>
      <c r="AX5">
        <f>DJ5*'Value Calculations'!$D$5</f>
        <v>28.921853450768449</v>
      </c>
      <c r="AY5">
        <f>DK5*'Value Calculations'!$D$6</f>
        <v>2.2511687745485314</v>
      </c>
      <c r="AZ5">
        <f>DL5*'Value Calculations'!$D$7</f>
        <v>6.1519413938214962</v>
      </c>
      <c r="BA5">
        <f>DM5*'Value Calculations'!$D$8</f>
        <v>2.084852147339654</v>
      </c>
      <c r="BB5">
        <f>DN5*'Value Calculations'!$D$9</f>
        <v>5.1640528008381859</v>
      </c>
      <c r="BC5">
        <f>DO5*'Value Calculations'!$D$10</f>
        <v>12.420760118590961</v>
      </c>
      <c r="BD5">
        <f>DP5*'Value Calculations'!$D$11</f>
        <v>0</v>
      </c>
      <c r="BE5">
        <f>DQ5*'Value Calculations'!$D$12</f>
        <v>7.3249446563047265</v>
      </c>
      <c r="BF5">
        <f>DR5*'Value Calculations'!$D$13</f>
        <v>23.319403033118469</v>
      </c>
      <c r="BH5">
        <f>DU5*'Value Calculations'!$D$3</f>
        <v>6.1160314293905689</v>
      </c>
      <c r="BI5">
        <f>DV5*'Value Calculations'!$D$4</f>
        <v>7.1634794889822988</v>
      </c>
      <c r="BJ5">
        <f>DW5*'Value Calculations'!$D$5</f>
        <v>9.8175098869580975</v>
      </c>
      <c r="BK5">
        <f>DX5*'Value Calculations'!$D$6</f>
        <v>-0.50025972767745142</v>
      </c>
      <c r="BL5">
        <f>DY5*'Value Calculations'!$D$7</f>
        <v>1.5819277869826704</v>
      </c>
      <c r="BM5">
        <f>DZ5*'Value Calculations'!$D$8</f>
        <v>2.3005265074092733</v>
      </c>
      <c r="BN5">
        <f>EA5*'Value Calculations'!$D$9</f>
        <v>1.385477580712684</v>
      </c>
      <c r="BO5">
        <f>EB5*'Value Calculations'!$D$10</f>
        <v>5.1144306370668655</v>
      </c>
      <c r="BP5">
        <f>EC5*'Value Calculations'!$D$11</f>
        <v>0</v>
      </c>
      <c r="BQ5">
        <f>ED5*'Value Calculations'!$D$12</f>
        <v>2.441648218768242</v>
      </c>
      <c r="BR5">
        <f>EE5*'Value Calculations'!$D$13</f>
        <v>12.519561510405786</v>
      </c>
      <c r="BT5">
        <f>VLOOKUP($B5,'Raw Stats'!$CM$3:$DC$528,3,FALSE)</f>
        <v>69</v>
      </c>
      <c r="BU5">
        <f>VLOOKUP($B5,'Raw Stats'!$CM$3:$DC$528,4,FALSE)</f>
        <v>28</v>
      </c>
      <c r="BV5">
        <f>VLOOKUP($B5,'Raw Stats'!$CM$3:$DC$528,5,FALSE)</f>
        <v>42</v>
      </c>
      <c r="BW5">
        <f>VLOOKUP($B5,'Raw Stats'!$CM$3:$DC$528,6,FALSE)</f>
        <v>70</v>
      </c>
      <c r="BX5">
        <f>VLOOKUP($B5,'Raw Stats'!$CM$3:$DC$528,7,FALSE)</f>
        <v>-2</v>
      </c>
      <c r="BY5">
        <f>VLOOKUP($B5,'Raw Stats'!$CM$3:$DC$528,8,FALSE)</f>
        <v>60</v>
      </c>
      <c r="BZ5">
        <f>VLOOKUP($B5,'Raw Stats'!$CM$3:$DC$528,9,FALSE)</f>
        <v>24</v>
      </c>
      <c r="CA5">
        <f>VLOOKUP($B5,'Raw Stats'!$CM$3:$DC$528,10,FALSE)</f>
        <v>18</v>
      </c>
      <c r="CB5">
        <f>VLOOKUP($B5,'Raw Stats'!$CM$3:$DC$528,11,FALSE)+VLOOKUP($B5,'Raw Stats'!$CM$3:$DC$528,12,FALSE)</f>
        <v>26</v>
      </c>
      <c r="CC5">
        <f>VLOOKUP($B5,'Raw Stats'!$CM$3:$DC$528,13,FALSE)+VLOOKUP($B5,'Raw Stats'!$CM$3:$DC$528,14,FALSE)</f>
        <v>0</v>
      </c>
      <c r="CD5">
        <f>VLOOKUP($B5,'Raw Stats'!$CM$3:$DC$528,15,FALSE)</f>
        <v>4</v>
      </c>
      <c r="CE5">
        <f>VLOOKUP($B5,'Raw Stats'!$CM$3:$DC$528,16,FALSE)</f>
        <v>212</v>
      </c>
      <c r="CG5">
        <f>VLOOKUP($B5,'Raw Stats'!$BU$3:$CJ$528,3,FALSE)</f>
        <v>60</v>
      </c>
      <c r="CH5">
        <f>VLOOKUP($B5,'Raw Stats'!$BU$3:$CJ$528,4,FALSE)</f>
        <v>23</v>
      </c>
      <c r="CI5">
        <f>VLOOKUP($B5,'Raw Stats'!$BU$3:$CJ$5288,5,FALSE)</f>
        <v>49</v>
      </c>
      <c r="CJ5">
        <f>VLOOKUP($B5,'Raw Stats'!$BU$3:$CJ$528,6,FALSE)</f>
        <v>72</v>
      </c>
      <c r="CK5">
        <f>VLOOKUP($B5,'Raw Stats'!$BU$3:$CJ$528,7,FALSE)</f>
        <v>10</v>
      </c>
      <c r="CL5">
        <f>VLOOKUP($B5,'Raw Stats'!$BU$3:$CJ$528,8,FALSE)</f>
        <v>62</v>
      </c>
      <c r="CM5">
        <f>VLOOKUP($B5,'Raw Stats'!$BU$3:$CJ$528,9,FALSE)</f>
        <v>27</v>
      </c>
      <c r="CN5">
        <f>VLOOKUP($B5,'Raw Stats'!$BU$3:$CJ$528,10,FALSE)</f>
        <v>18</v>
      </c>
      <c r="CO5">
        <f>VLOOKUP($B5,'Raw Stats'!$BU$3:$CJ$528,11,FALSE)+VLOOKUP($B5,'Raw Stats'!$BU$3:$CJ$528,12,FALSE)</f>
        <v>30</v>
      </c>
      <c r="CP5">
        <f>VLOOKUP($B5,'Raw Stats'!$BU$3:$CJ$528,13,FALSE)+VLOOKUP($B5,'Raw Stats'!$BU$3:$CJ$528,14,FALSE)</f>
        <v>0</v>
      </c>
      <c r="CQ5">
        <f>VLOOKUP($B5,'Raw Stats'!$BU$3:$CJ$528,15,FALSE)</f>
        <v>3</v>
      </c>
      <c r="CR5">
        <f>VLOOKUP($B5,'Raw Stats'!$BU$3:$CJ$528,16,FALSE)</f>
        <v>191</v>
      </c>
      <c r="CT5">
        <f>VLOOKUP($B5,'Raw Stats'!$BC$3:$BR$528,3,FALSE)</f>
        <v>31</v>
      </c>
      <c r="CU5">
        <f>VLOOKUP($B5,'Raw Stats'!$BC$3:$BR$528,4,FALSE)</f>
        <v>9</v>
      </c>
      <c r="CV5">
        <f>VLOOKUP($B5,'Raw Stats'!$BC$3:$BR$5288,5,FALSE)</f>
        <v>24</v>
      </c>
      <c r="CW5">
        <f>VLOOKUP($B5,'Raw Stats'!$BC$3:$BR$52888,6,FALSE)</f>
        <v>33</v>
      </c>
      <c r="CX5">
        <f>VLOOKUP($B5,'Raw Stats'!$BC$3:$BR$5288,7,FALSE)</f>
        <v>5</v>
      </c>
      <c r="CY5">
        <f>VLOOKUP($B5,'Raw Stats'!$BC$3:$BR$5288,8,FALSE)</f>
        <v>36</v>
      </c>
      <c r="CZ5">
        <f>VLOOKUP($B5,'Raw Stats'!$BC$3:$BR$5288,9,FALSE)</f>
        <v>12</v>
      </c>
      <c r="DA5">
        <f>VLOOKUP($B5,'Raw Stats'!$BC$3:$BR$5288,10,FALSE)</f>
        <v>11</v>
      </c>
      <c r="DB5">
        <f>VLOOKUP($B5,'Raw Stats'!$BC$3:$BR$5288,11,FALSE)+VLOOKUP($B5,'Raw Stats'!$BC$3:$BR$5288,12,FALSE)</f>
        <v>18</v>
      </c>
      <c r="DC5">
        <f>VLOOKUP($B5,'Raw Stats'!$BC$3:$BR$5288,13,FALSE)+VLOOKUP($B5,'Raw Stats'!$BC$3:$BR$5288,14,FALSE)</f>
        <v>0</v>
      </c>
      <c r="DD5">
        <f>VLOOKUP($B5,'Raw Stats'!$BC$3:$BR$5288,15,FALSE)</f>
        <v>3</v>
      </c>
      <c r="DE5">
        <f>VLOOKUP($B5,'Raw Stats'!$BC$3:$BR$5288,16,FALSE)</f>
        <v>99</v>
      </c>
      <c r="DG5">
        <f>VLOOKUP($B5,'Raw Stats'!$AK$3:$AZ$528,3,FALSE)</f>
        <v>75</v>
      </c>
      <c r="DH5">
        <f>VLOOKUP($B5,'Raw Stats'!$AK$3:$AZ$528,4,FALSE)</f>
        <v>50</v>
      </c>
      <c r="DI5">
        <f>VLOOKUP($B5,'Raw Stats'!$AK$3:$AZ$528,5,FALSE)</f>
        <v>59</v>
      </c>
      <c r="DJ5">
        <f>VLOOKUP($B5,'Raw Stats'!$AK$3:$AZ$528,6,FALSE)</f>
        <v>109</v>
      </c>
      <c r="DK5">
        <f>VLOOKUP($B5,'Raw Stats'!$AK$3:$AZ$528,7,FALSE)</f>
        <v>18</v>
      </c>
      <c r="DL5">
        <f>VLOOKUP($B5,'Raw Stats'!$AK$3:$AZ$528,8,FALSE)</f>
        <v>70</v>
      </c>
      <c r="DM5">
        <f>VLOOKUP($B5,'Raw Stats'!$AK$3:$AZ$528,9,FALSE)</f>
        <v>29</v>
      </c>
      <c r="DN5">
        <f>VLOOKUP($B5,'Raw Stats'!$AK$3:$AZ$528,10,FALSE)</f>
        <v>41</v>
      </c>
      <c r="DO5">
        <f>VLOOKUP($B5,'Raw Stats'!$AK$3:$AZ$528,11,FALSE)+VLOOKUP($B5,'Raw Stats'!$AK$3:$AZ$528,12,FALSE)</f>
        <v>34</v>
      </c>
      <c r="DP5">
        <f>VLOOKUP($B5,'Raw Stats'!$AK$3:$AZ$528,13,FALSE)+VLOOKUP($B5,'Raw Stats'!$AK$3:$AZ$528,14,FALSE)</f>
        <v>0</v>
      </c>
      <c r="DQ5">
        <f>VLOOKUP($B5,'Raw Stats'!$AK$3:$AZ$528,15,FALSE)</f>
        <v>9</v>
      </c>
      <c r="DR5">
        <f>VLOOKUP($B5,'Raw Stats'!$AK$3:$AZ$528,16,FALSE)</f>
        <v>339</v>
      </c>
      <c r="DT5">
        <f>VLOOKUP($B5,'Raw Stats'!$S$3:$AH$528,3,FALSE)</f>
        <v>43</v>
      </c>
      <c r="DU5">
        <f>VLOOKUP($B5,'Raw Stats'!$S$3:$AH$528,4,FALSE)</f>
        <v>15</v>
      </c>
      <c r="DV5">
        <f>VLOOKUP($B5,'Raw Stats'!$S$3:$AH$528,5,FALSE)</f>
        <v>22</v>
      </c>
      <c r="DW5">
        <f>VLOOKUP($B5,'Raw Stats'!$S$3:$AH$528,6,FALSE)</f>
        <v>37</v>
      </c>
      <c r="DX5">
        <f>VLOOKUP($B5,'Raw Stats'!$S$3:$AH$528,7,FALSE)</f>
        <v>-4</v>
      </c>
      <c r="DY5">
        <f>VLOOKUP($B5,'Raw Stats'!$S$3:$AH$528,8,FALSE)</f>
        <v>18</v>
      </c>
      <c r="DZ5">
        <f>VLOOKUP($B5,'Raw Stats'!$S$3:$AH$528,9,FALSE)</f>
        <v>32</v>
      </c>
      <c r="EA5">
        <f>VLOOKUP($B5,'Raw Stats'!$S$3:$AH$528,10,FALSE)</f>
        <v>11</v>
      </c>
      <c r="EB5">
        <f>VLOOKUP($B5,'Raw Stats'!$S$3:$AH$528,11,FALSE)+VLOOKUP($B5,'Raw Stats'!$S$3:$AH$528,12,FALSE)</f>
        <v>14</v>
      </c>
      <c r="EC5">
        <f>VLOOKUP($B5,'Raw Stats'!$S$3:$AH$528,13,FALSE)+VLOOKUP($B5,'Raw Stats'!$S$3:$AH$528,14,FALSE)</f>
        <v>0</v>
      </c>
      <c r="ED5">
        <f>VLOOKUP($B5,'Raw Stats'!$S$3:$AH$528,15,FALSE)</f>
        <v>3</v>
      </c>
      <c r="EE5">
        <f>VLOOKUP($B5,'Raw Stats'!$S$3:$AH$528,16,FALSE)</f>
        <v>182</v>
      </c>
    </row>
    <row r="6" spans="1:135" x14ac:dyDescent="0.2">
      <c r="A6" t="e">
        <f>VLOOKUP(B6,'ALL SKATERS'!$B$3:$I$378,9,FALSE)</f>
        <v>#REF!</v>
      </c>
      <c r="B6" t="s">
        <v>22</v>
      </c>
      <c r="C6">
        <f t="shared" si="0"/>
        <v>1.2292414836728609</v>
      </c>
      <c r="D6">
        <f t="shared" si="1"/>
        <v>1.3919879912205706</v>
      </c>
      <c r="E6">
        <f t="shared" si="2"/>
        <v>1.4757862068811312</v>
      </c>
      <c r="F6">
        <f t="shared" si="3"/>
        <v>1.065005787502366</v>
      </c>
      <c r="G6">
        <f t="shared" si="4"/>
        <v>1.3915465060550298</v>
      </c>
      <c r="H6">
        <f>VLOOKUP(B6,'ALL SKATERS'!$B$3:$H$378,7,FALSE)</f>
        <v>1.3</v>
      </c>
      <c r="I6" s="29" t="e">
        <f t="shared" si="5"/>
        <v>#REF!</v>
      </c>
      <c r="J6" s="29">
        <f t="shared" si="6"/>
        <v>33.000000000000007</v>
      </c>
      <c r="K6" s="29">
        <f t="shared" si="7"/>
        <v>0.33000000000000007</v>
      </c>
      <c r="L6">
        <f>BU6*'Value Calculations'!$D$3</f>
        <v>10.193385715650948</v>
      </c>
      <c r="M6">
        <f>BV6*'Value Calculations'!$D$4</f>
        <v>14.652571682009247</v>
      </c>
      <c r="N6">
        <f>BW6*'Value Calculations'!$D$5</f>
        <v>18.573667353704508</v>
      </c>
      <c r="O6">
        <f>BX6*'Value Calculations'!$D$6</f>
        <v>1.8759739787904428</v>
      </c>
      <c r="P6">
        <f>BY6*'Value Calculations'!$D$7</f>
        <v>5.4488623773847538</v>
      </c>
      <c r="Q6">
        <f>BZ6*'Value Calculations'!$D$8</f>
        <v>7.1891453356539792</v>
      </c>
      <c r="R6">
        <f>CA6*'Value Calculations'!$D$9</f>
        <v>11.96548819706409</v>
      </c>
      <c r="S6">
        <f>CB6*'Value Calculations'!$D$10</f>
        <v>4.7491141629906615</v>
      </c>
      <c r="T6">
        <f>CC6*'Value Calculations'!$D$11</f>
        <v>1.9814282960498748</v>
      </c>
      <c r="U6">
        <f>CD6*'Value Calculations'!$D$12</f>
        <v>4.883296437536484</v>
      </c>
      <c r="V6">
        <f>CE6*'Value Calculations'!$D$13</f>
        <v>13.138660705975303</v>
      </c>
      <c r="X6">
        <f>CH6*'Value Calculations'!$D$3</f>
        <v>12.639798287407174</v>
      </c>
      <c r="Y6">
        <f>CI6*'Value Calculations'!$D$4</f>
        <v>18.234311426500398</v>
      </c>
      <c r="Z6">
        <f>CJ6*'Value Calculations'!$D$5</f>
        <v>23.084415139604175</v>
      </c>
      <c r="AA6">
        <f>CK6*'Value Calculations'!$D$6</f>
        <v>3.5018180937421599</v>
      </c>
      <c r="AB6">
        <f>CL6*'Value Calculations'!$D$7</f>
        <v>2.7244311886923769</v>
      </c>
      <c r="AC6">
        <f>CM6*'Value Calculations'!$D$8</f>
        <v>7.9080598692193771</v>
      </c>
      <c r="AD6">
        <f>CN6*'Value Calculations'!$D$9</f>
        <v>10.957868138363956</v>
      </c>
      <c r="AE6">
        <f>CO6*'Value Calculations'!$D$10</f>
        <v>8.402278903752709</v>
      </c>
      <c r="AF6">
        <f>CP6*'Value Calculations'!$D$11</f>
        <v>0</v>
      </c>
      <c r="AG6">
        <f>CQ6*'Value Calculations'!$D$12</f>
        <v>5.6971791771258982</v>
      </c>
      <c r="AH6">
        <f>CR6*'Value Calculations'!$D$13</f>
        <v>14.032915099575716</v>
      </c>
      <c r="AJ6">
        <f>CU6*'Value Calculations'!$D$3</f>
        <v>6.1160314293905689</v>
      </c>
      <c r="AK6">
        <f>CV6*'Value Calculations'!$D$4</f>
        <v>11.070831937518097</v>
      </c>
      <c r="AL6">
        <f>CW6*'Value Calculations'!$D$5</f>
        <v>13.001567147593155</v>
      </c>
      <c r="AM6">
        <f>CX6*'Value Calculations'!$D$6</f>
        <v>1.75090904687108</v>
      </c>
      <c r="AN6">
        <f>CY6*'Value Calculations'!$D$7</f>
        <v>3.6032799592383049</v>
      </c>
      <c r="AO6">
        <f>CZ6*'Value Calculations'!$D$8</f>
        <v>6.3983393487320415</v>
      </c>
      <c r="AP6">
        <f>DA6*'Value Calculations'!$D$9</f>
        <v>5.2900053081757026</v>
      </c>
      <c r="AQ6">
        <f>DB6*'Value Calculations'!$D$10</f>
        <v>5.4797471111430704</v>
      </c>
      <c r="AR6">
        <f>DC6*'Value Calculations'!$D$11</f>
        <v>2.9721424440748123</v>
      </c>
      <c r="AS6">
        <f>DD6*'Value Calculations'!$D$12</f>
        <v>2.441648218768242</v>
      </c>
      <c r="AT6">
        <f>DE6*'Value Calculations'!$D$13</f>
        <v>6.810091151264686</v>
      </c>
      <c r="AV6">
        <f>DH6*'Value Calculations'!$D$3</f>
        <v>4.4850897148864171</v>
      </c>
      <c r="AW6">
        <f>DI6*'Value Calculations'!$D$4</f>
        <v>14.978184386053897</v>
      </c>
      <c r="AX6">
        <f>DJ6*'Value Calculations'!$D$5</f>
        <v>15.124271988016528</v>
      </c>
      <c r="AY6">
        <f>DK6*'Value Calculations'!$D$6</f>
        <v>-1.3757142511129914</v>
      </c>
      <c r="AZ6">
        <f>DL6*'Value Calculations'!$D$7</f>
        <v>6.5913657790944598</v>
      </c>
      <c r="BA6">
        <f>DM6*'Value Calculations'!$D$8</f>
        <v>13.084244510890242</v>
      </c>
      <c r="BB6">
        <f>DN6*'Value Calculations'!$D$9</f>
        <v>9.0685805283012044</v>
      </c>
      <c r="BC6">
        <f>DO6*'Value Calculations'!$D$10</f>
        <v>8.402278903752709</v>
      </c>
      <c r="BD6">
        <f>DP6*'Value Calculations'!$D$11</f>
        <v>0.9907141480249374</v>
      </c>
      <c r="BE6">
        <f>DQ6*'Value Calculations'!$D$12</f>
        <v>3.2555309583576562</v>
      </c>
      <c r="BF6">
        <f>DR6*'Value Calculations'!$D$13</f>
        <v>12.725927908928957</v>
      </c>
      <c r="BH6">
        <f>DU6*'Value Calculations'!$D$3</f>
        <v>7.7469731438947198</v>
      </c>
      <c r="BI6">
        <f>DV6*'Value Calculations'!$D$4</f>
        <v>18.559924130545046</v>
      </c>
      <c r="BJ6">
        <f>DW6*'Value Calculations'!$D$5</f>
        <v>20.165695984022037</v>
      </c>
      <c r="BK6">
        <f>DX6*'Value Calculations'!$D$6</f>
        <v>1.75090904687108</v>
      </c>
      <c r="BL6">
        <f>DY6*'Value Calculations'!$D$7</f>
        <v>3.0759706969107481</v>
      </c>
      <c r="BM6">
        <f>DZ6*'Value Calculations'!$D$8</f>
        <v>13.58748468438602</v>
      </c>
      <c r="BN6">
        <f>EA6*'Value Calculations'!$D$9</f>
        <v>7.1792929182384535</v>
      </c>
      <c r="BO6">
        <f>EB6*'Value Calculations'!$D$10</f>
        <v>9.863544800057527</v>
      </c>
      <c r="BP6">
        <f>EC6*'Value Calculations'!$D$11</f>
        <v>0</v>
      </c>
      <c r="BQ6">
        <f>ED6*'Value Calculations'!$D$12</f>
        <v>3.2555309583576562</v>
      </c>
      <c r="BR6">
        <f>EE6*'Value Calculations'!$D$13</f>
        <v>8.0482895424037189</v>
      </c>
      <c r="BT6">
        <f>VLOOKUP($B6,'Raw Stats'!$CM$3:$DC$528,3,FALSE)</f>
        <v>77</v>
      </c>
      <c r="BU6">
        <f>VLOOKUP($B6,'Raw Stats'!$CM$3:$DC$528,4,FALSE)</f>
        <v>25</v>
      </c>
      <c r="BV6">
        <f>VLOOKUP($B6,'Raw Stats'!$CM$3:$DC$528,5,FALSE)</f>
        <v>45</v>
      </c>
      <c r="BW6">
        <f>VLOOKUP($B6,'Raw Stats'!$CM$3:$DC$528,6,FALSE)</f>
        <v>70</v>
      </c>
      <c r="BX6">
        <f>VLOOKUP($B6,'Raw Stats'!$CM$3:$DC$528,7,FALSE)</f>
        <v>15</v>
      </c>
      <c r="BY6">
        <f>VLOOKUP($B6,'Raw Stats'!$CM$3:$DC$528,8,FALSE)</f>
        <v>62</v>
      </c>
      <c r="BZ6">
        <f>VLOOKUP($B6,'Raw Stats'!$CM$3:$DC$528,9,FALSE)</f>
        <v>100</v>
      </c>
      <c r="CA6">
        <f>VLOOKUP($B6,'Raw Stats'!$CM$3:$DC$528,10,FALSE)</f>
        <v>95</v>
      </c>
      <c r="CB6">
        <f>VLOOKUP($B6,'Raw Stats'!$CM$3:$DC$528,11,FALSE)+VLOOKUP($B6,'Raw Stats'!$CM$3:$DC$528,12,FALSE)</f>
        <v>13</v>
      </c>
      <c r="CC6">
        <f>VLOOKUP($B6,'Raw Stats'!$CM$3:$DC$528,13,FALSE)+VLOOKUP($B6,'Raw Stats'!$CM$3:$DC$528,14,FALSE)</f>
        <v>2</v>
      </c>
      <c r="CD6">
        <f>VLOOKUP($B6,'Raw Stats'!$CM$3:$DC$528,15,FALSE)</f>
        <v>6</v>
      </c>
      <c r="CE6">
        <f>VLOOKUP($B6,'Raw Stats'!$CM$3:$DC$528,16,FALSE)</f>
        <v>191</v>
      </c>
      <c r="CG6">
        <f>VLOOKUP($B6,'Raw Stats'!$BU$3:$CJ$528,3,FALSE)</f>
        <v>77</v>
      </c>
      <c r="CH6">
        <f>VLOOKUP($B6,'Raw Stats'!$BU$3:$CJ$528,4,FALSE)</f>
        <v>31</v>
      </c>
      <c r="CI6">
        <f>VLOOKUP($B6,'Raw Stats'!$BU$3:$CJ$5288,5,FALSE)</f>
        <v>56</v>
      </c>
      <c r="CJ6">
        <f>VLOOKUP($B6,'Raw Stats'!$BU$3:$CJ$528,6,FALSE)</f>
        <v>87</v>
      </c>
      <c r="CK6">
        <f>VLOOKUP($B6,'Raw Stats'!$BU$3:$CJ$528,7,FALSE)</f>
        <v>28</v>
      </c>
      <c r="CL6">
        <f>VLOOKUP($B6,'Raw Stats'!$BU$3:$CJ$528,8,FALSE)</f>
        <v>31</v>
      </c>
      <c r="CM6">
        <f>VLOOKUP($B6,'Raw Stats'!$BU$3:$CJ$528,9,FALSE)</f>
        <v>110</v>
      </c>
      <c r="CN6">
        <f>VLOOKUP($B6,'Raw Stats'!$BU$3:$CJ$528,10,FALSE)</f>
        <v>87</v>
      </c>
      <c r="CO6">
        <f>VLOOKUP($B6,'Raw Stats'!$BU$3:$CJ$528,11,FALSE)+VLOOKUP($B6,'Raw Stats'!$BU$3:$CJ$528,12,FALSE)</f>
        <v>23</v>
      </c>
      <c r="CP6">
        <f>VLOOKUP($B6,'Raw Stats'!$BU$3:$CJ$528,13,FALSE)+VLOOKUP($B6,'Raw Stats'!$BU$3:$CJ$528,14,FALSE)</f>
        <v>0</v>
      </c>
      <c r="CQ6">
        <f>VLOOKUP($B6,'Raw Stats'!$BU$3:$CJ$528,15,FALSE)</f>
        <v>7</v>
      </c>
      <c r="CR6">
        <f>VLOOKUP($B6,'Raw Stats'!$BU$3:$CJ$528,16,FALSE)</f>
        <v>204</v>
      </c>
      <c r="CT6">
        <f>VLOOKUP($B6,'Raw Stats'!$BC$3:$BR$528,3,FALSE)</f>
        <v>44</v>
      </c>
      <c r="CU6">
        <f>VLOOKUP($B6,'Raw Stats'!$BC$3:$BR$528,4,FALSE)</f>
        <v>15</v>
      </c>
      <c r="CV6">
        <f>VLOOKUP($B6,'Raw Stats'!$BC$3:$BR$5288,5,FALSE)</f>
        <v>34</v>
      </c>
      <c r="CW6">
        <f>VLOOKUP($B6,'Raw Stats'!$BC$3:$BR$52888,6,FALSE)</f>
        <v>49</v>
      </c>
      <c r="CX6">
        <f>VLOOKUP($B6,'Raw Stats'!$BC$3:$BR$5288,7,FALSE)</f>
        <v>14</v>
      </c>
      <c r="CY6">
        <f>VLOOKUP($B6,'Raw Stats'!$BC$3:$BR$5288,8,FALSE)</f>
        <v>41</v>
      </c>
      <c r="CZ6">
        <f>VLOOKUP($B6,'Raw Stats'!$BC$3:$BR$5288,9,FALSE)</f>
        <v>89</v>
      </c>
      <c r="DA6">
        <f>VLOOKUP($B6,'Raw Stats'!$BC$3:$BR$5288,10,FALSE)</f>
        <v>42</v>
      </c>
      <c r="DB6">
        <f>VLOOKUP($B6,'Raw Stats'!$BC$3:$BR$5288,11,FALSE)+VLOOKUP($B6,'Raw Stats'!$BC$3:$BR$5288,12,FALSE)</f>
        <v>15</v>
      </c>
      <c r="DC6">
        <f>VLOOKUP($B6,'Raw Stats'!$BC$3:$BR$5288,13,FALSE)+VLOOKUP($B6,'Raw Stats'!$BC$3:$BR$5288,14,FALSE)</f>
        <v>3</v>
      </c>
      <c r="DD6">
        <f>VLOOKUP($B6,'Raw Stats'!$BC$3:$BR$5288,15,FALSE)</f>
        <v>3</v>
      </c>
      <c r="DE6">
        <f>VLOOKUP($B6,'Raw Stats'!$BC$3:$BR$5288,16,FALSE)</f>
        <v>99</v>
      </c>
      <c r="DG6">
        <f>VLOOKUP($B6,'Raw Stats'!$AK$3:$AZ$528,3,FALSE)</f>
        <v>82</v>
      </c>
      <c r="DH6">
        <f>VLOOKUP($B6,'Raw Stats'!$AK$3:$AZ$528,4,FALSE)</f>
        <v>11</v>
      </c>
      <c r="DI6">
        <f>VLOOKUP($B6,'Raw Stats'!$AK$3:$AZ$528,5,FALSE)</f>
        <v>46</v>
      </c>
      <c r="DJ6">
        <f>VLOOKUP($B6,'Raw Stats'!$AK$3:$AZ$528,6,FALSE)</f>
        <v>57</v>
      </c>
      <c r="DK6">
        <f>VLOOKUP($B6,'Raw Stats'!$AK$3:$AZ$528,7,FALSE)</f>
        <v>-11</v>
      </c>
      <c r="DL6">
        <f>VLOOKUP($B6,'Raw Stats'!$AK$3:$AZ$528,8,FALSE)</f>
        <v>75</v>
      </c>
      <c r="DM6">
        <f>VLOOKUP($B6,'Raw Stats'!$AK$3:$AZ$528,9,FALSE)</f>
        <v>182</v>
      </c>
      <c r="DN6">
        <f>VLOOKUP($B6,'Raw Stats'!$AK$3:$AZ$528,10,FALSE)</f>
        <v>72</v>
      </c>
      <c r="DO6">
        <f>VLOOKUP($B6,'Raw Stats'!$AK$3:$AZ$528,11,FALSE)+VLOOKUP($B6,'Raw Stats'!$AK$3:$AZ$528,12,FALSE)</f>
        <v>23</v>
      </c>
      <c r="DP6">
        <f>VLOOKUP($B6,'Raw Stats'!$AK$3:$AZ$528,13,FALSE)+VLOOKUP($B6,'Raw Stats'!$AK$3:$AZ$528,14,FALSE)</f>
        <v>1</v>
      </c>
      <c r="DQ6">
        <f>VLOOKUP($B6,'Raw Stats'!$AK$3:$AZ$528,15,FALSE)</f>
        <v>4</v>
      </c>
      <c r="DR6">
        <f>VLOOKUP($B6,'Raw Stats'!$AK$3:$AZ$528,16,FALSE)</f>
        <v>185</v>
      </c>
      <c r="DT6">
        <f>VLOOKUP($B6,'Raw Stats'!$S$3:$AH$528,3,FALSE)</f>
        <v>67</v>
      </c>
      <c r="DU6">
        <f>VLOOKUP($B6,'Raw Stats'!$S$3:$AH$528,4,FALSE)</f>
        <v>19</v>
      </c>
      <c r="DV6">
        <f>VLOOKUP($B6,'Raw Stats'!$S$3:$AH$528,5,FALSE)</f>
        <v>57</v>
      </c>
      <c r="DW6">
        <f>VLOOKUP($B6,'Raw Stats'!$S$3:$AH$528,6,FALSE)</f>
        <v>76</v>
      </c>
      <c r="DX6">
        <f>VLOOKUP($B6,'Raw Stats'!$S$3:$AH$528,7,FALSE)</f>
        <v>14</v>
      </c>
      <c r="DY6">
        <f>VLOOKUP($B6,'Raw Stats'!$S$3:$AH$528,8,FALSE)</f>
        <v>35</v>
      </c>
      <c r="DZ6">
        <f>VLOOKUP($B6,'Raw Stats'!$S$3:$AH$528,9,FALSE)</f>
        <v>189</v>
      </c>
      <c r="EA6">
        <f>VLOOKUP($B6,'Raw Stats'!$S$3:$AH$528,10,FALSE)</f>
        <v>57</v>
      </c>
      <c r="EB6">
        <f>VLOOKUP($B6,'Raw Stats'!$S$3:$AH$528,11,FALSE)+VLOOKUP($B6,'Raw Stats'!$S$3:$AH$528,12,FALSE)</f>
        <v>27</v>
      </c>
      <c r="EC6">
        <f>VLOOKUP($B6,'Raw Stats'!$S$3:$AH$528,13,FALSE)+VLOOKUP($B6,'Raw Stats'!$S$3:$AH$528,14,FALSE)</f>
        <v>0</v>
      </c>
      <c r="ED6">
        <f>VLOOKUP($B6,'Raw Stats'!$S$3:$AH$528,15,FALSE)</f>
        <v>4</v>
      </c>
      <c r="EE6">
        <f>VLOOKUP($B6,'Raw Stats'!$S$3:$AH$528,16,FALSE)</f>
        <v>117</v>
      </c>
    </row>
    <row r="7" spans="1:135" x14ac:dyDescent="0.2">
      <c r="A7" t="e">
        <f>VLOOKUP(B7,'ALL SKATERS'!$B$3:$I$378,9,FALSE)</f>
        <v>#REF!</v>
      </c>
      <c r="B7" t="s">
        <v>26</v>
      </c>
      <c r="C7">
        <f t="shared" si="0"/>
        <v>1.1775331307823058</v>
      </c>
      <c r="D7">
        <f t="shared" si="1"/>
        <v>1.2787463644682819</v>
      </c>
      <c r="E7">
        <f t="shared" si="2"/>
        <v>1.2074140353641665</v>
      </c>
      <c r="F7">
        <f t="shared" si="3"/>
        <v>1.3988439234808161</v>
      </c>
      <c r="G7">
        <f t="shared" si="4"/>
        <v>1.1844043986566346</v>
      </c>
      <c r="H7">
        <f>VLOOKUP(B7,'ALL SKATERS'!$B$3:$H$378,7,FALSE)</f>
        <v>1.23</v>
      </c>
      <c r="I7" s="29" t="e">
        <f t="shared" si="5"/>
        <v>#REF!</v>
      </c>
      <c r="J7" s="29">
        <f t="shared" si="6"/>
        <v>26</v>
      </c>
      <c r="K7" s="29">
        <f t="shared" si="7"/>
        <v>0.26</v>
      </c>
      <c r="L7">
        <f>BU7*'Value Calculations'!$D$3</f>
        <v>10.193385715650948</v>
      </c>
      <c r="M7">
        <f>BV7*'Value Calculations'!$D$4</f>
        <v>15.629409794143196</v>
      </c>
      <c r="N7">
        <f>BW7*'Value Calculations'!$D$5</f>
        <v>19.369681668863272</v>
      </c>
      <c r="O7">
        <f>BX7*'Value Calculations'!$D$6</f>
        <v>-0.37519479575808856</v>
      </c>
      <c r="P7">
        <f>BY7*'Value Calculations'!$D$7</f>
        <v>3.1638555739653409</v>
      </c>
      <c r="Q7">
        <f>BZ7*'Value Calculations'!$D$8</f>
        <v>7.9080598692193771</v>
      </c>
      <c r="R7">
        <f>CA7*'Value Calculations'!$D$9</f>
        <v>3.5266702054504684</v>
      </c>
      <c r="S7">
        <f>CB7*'Value Calculations'!$D$10</f>
        <v>13.516709540819575</v>
      </c>
      <c r="T7">
        <f>CC7*'Value Calculations'!$D$11</f>
        <v>0</v>
      </c>
      <c r="U7">
        <f>CD7*'Value Calculations'!$D$12</f>
        <v>3.2555309583576562</v>
      </c>
      <c r="V7">
        <f>CE7*'Value Calculations'!$D$13</f>
        <v>19.192075062655022</v>
      </c>
      <c r="X7">
        <f>CH7*'Value Calculations'!$D$3</f>
        <v>11.416592001529061</v>
      </c>
      <c r="Y7">
        <f>CI7*'Value Calculations'!$D$4</f>
        <v>18.885536834589697</v>
      </c>
      <c r="Z7">
        <f>CJ7*'Value Calculations'!$D$5</f>
        <v>22.819077034551253</v>
      </c>
      <c r="AA7">
        <f>CK7*'Value Calculations'!$D$6</f>
        <v>0.87545452343553998</v>
      </c>
      <c r="AB7">
        <f>CL7*'Value Calculations'!$D$7</f>
        <v>4.0427043445112689</v>
      </c>
      <c r="AC7">
        <f>CM7*'Value Calculations'!$D$8</f>
        <v>6.4702308020885813</v>
      </c>
      <c r="AD7">
        <f>CN7*'Value Calculations'!$D$9</f>
        <v>5.7938153375257695</v>
      </c>
      <c r="AE7">
        <f>CO7*'Value Calculations'!$D$10</f>
        <v>13.516709540819575</v>
      </c>
      <c r="AF7">
        <f>CP7*'Value Calculations'!$D$11</f>
        <v>0</v>
      </c>
      <c r="AG7">
        <f>CQ7*'Value Calculations'!$D$12</f>
        <v>5.6971791771258982</v>
      </c>
      <c r="AH7">
        <f>CR7*'Value Calculations'!$D$13</f>
        <v>15.339902290222474</v>
      </c>
      <c r="AJ7">
        <f>CU7*'Value Calculations'!$D$3</f>
        <v>5.300560572138493</v>
      </c>
      <c r="AK7">
        <f>CV7*'Value Calculations'!$D$4</f>
        <v>11.396444641562747</v>
      </c>
      <c r="AL7">
        <f>CW7*'Value Calculations'!$D$5</f>
        <v>12.736229042540234</v>
      </c>
      <c r="AM7">
        <f>CX7*'Value Calculations'!$D$6</f>
        <v>-0.87545452343553998</v>
      </c>
      <c r="AN7">
        <f>CY7*'Value Calculations'!$D$7</f>
        <v>1.9334672952010417</v>
      </c>
      <c r="AO7">
        <f>CZ7*'Value Calculations'!$D$8</f>
        <v>4.0978128413227681</v>
      </c>
      <c r="AP7">
        <f>DA7*'Value Calculations'!$D$9</f>
        <v>3.6526227127879851</v>
      </c>
      <c r="AQ7">
        <f>DB7*'Value Calculations'!$D$10</f>
        <v>7.6716459556002992</v>
      </c>
      <c r="AR7">
        <f>DC7*'Value Calculations'!$D$11</f>
        <v>0.9907141480249374</v>
      </c>
      <c r="AS7">
        <f>DD7*'Value Calculations'!$D$12</f>
        <v>1.6277654791788281</v>
      </c>
      <c r="AT7">
        <f>DE7*'Value Calculations'!$D$13</f>
        <v>9.4240655325582008</v>
      </c>
      <c r="AV7">
        <f>DH7*'Value Calculations'!$D$3</f>
        <v>11.416592001529061</v>
      </c>
      <c r="AW7">
        <f>DI7*'Value Calculations'!$D$4</f>
        <v>21.164825762902247</v>
      </c>
      <c r="AX7">
        <f>DJ7*'Value Calculations'!$D$5</f>
        <v>24.676443769921704</v>
      </c>
      <c r="AY7">
        <f>DK7*'Value Calculations'!$D$6</f>
        <v>0.75038959151617712</v>
      </c>
      <c r="AZ7">
        <f>DL7*'Value Calculations'!$D$7</f>
        <v>2.5486614345831913</v>
      </c>
      <c r="BA7">
        <f>DM7*'Value Calculations'!$D$8</f>
        <v>5.0324017349577854</v>
      </c>
      <c r="BB7">
        <f>DN7*'Value Calculations'!$D$9</f>
        <v>5.541910322850736</v>
      </c>
      <c r="BC7">
        <f>DO7*'Value Calculations'!$D$10</f>
        <v>13.882026014895779</v>
      </c>
      <c r="BD7">
        <f>DP7*'Value Calculations'!$D$11</f>
        <v>1.9814282960498748</v>
      </c>
      <c r="BE7">
        <f>DQ7*'Value Calculations'!$D$12</f>
        <v>4.0694136979470699</v>
      </c>
      <c r="BF7">
        <f>DR7*'Value Calculations'!$D$13</f>
        <v>16.64688948086923</v>
      </c>
      <c r="BH7">
        <f>DU7*'Value Calculations'!$D$3</f>
        <v>10.193385715650948</v>
      </c>
      <c r="BI7">
        <f>DV7*'Value Calculations'!$D$4</f>
        <v>16.606247906277147</v>
      </c>
      <c r="BJ7">
        <f>DW7*'Value Calculations'!$D$5</f>
        <v>20.165695984022037</v>
      </c>
      <c r="BK7">
        <f>DX7*'Value Calculations'!$D$6</f>
        <v>2.5012986383872571</v>
      </c>
      <c r="BL7">
        <f>DY7*'Value Calculations'!$D$7</f>
        <v>4.1305892215658613</v>
      </c>
      <c r="BM7">
        <f>DZ7*'Value Calculations'!$D$8</f>
        <v>8.4113000427151547</v>
      </c>
      <c r="BN7">
        <f>EA7*'Value Calculations'!$D$9</f>
        <v>5.541910322850736</v>
      </c>
      <c r="BO7">
        <f>EB7*'Value Calculations'!$D$10</f>
        <v>6.9410130074478893</v>
      </c>
      <c r="BP7">
        <f>EC7*'Value Calculations'!$D$11</f>
        <v>6.9349990361745615</v>
      </c>
      <c r="BQ7">
        <f>ED7*'Value Calculations'!$D$12</f>
        <v>4.0694136979470699</v>
      </c>
      <c r="BR7">
        <f>EE7*'Value Calculations'!$D$13</f>
        <v>11.625307116805372</v>
      </c>
      <c r="BT7">
        <f>VLOOKUP($B7,'Raw Stats'!$CM$3:$DC$528,3,FALSE)</f>
        <v>81</v>
      </c>
      <c r="BU7">
        <f>VLOOKUP($B7,'Raw Stats'!$CM$3:$DC$528,4,FALSE)</f>
        <v>25</v>
      </c>
      <c r="BV7">
        <f>VLOOKUP($B7,'Raw Stats'!$CM$3:$DC$528,5,FALSE)</f>
        <v>48</v>
      </c>
      <c r="BW7">
        <f>VLOOKUP($B7,'Raw Stats'!$CM$3:$DC$528,6,FALSE)</f>
        <v>73</v>
      </c>
      <c r="BX7">
        <f>VLOOKUP($B7,'Raw Stats'!$CM$3:$DC$528,7,FALSE)</f>
        <v>-3</v>
      </c>
      <c r="BY7">
        <f>VLOOKUP($B7,'Raw Stats'!$CM$3:$DC$528,8,FALSE)</f>
        <v>36</v>
      </c>
      <c r="BZ7">
        <f>VLOOKUP($B7,'Raw Stats'!$CM$3:$DC$528,9,FALSE)</f>
        <v>110</v>
      </c>
      <c r="CA7">
        <f>VLOOKUP($B7,'Raw Stats'!$CM$3:$DC$528,10,FALSE)</f>
        <v>28</v>
      </c>
      <c r="CB7">
        <f>VLOOKUP($B7,'Raw Stats'!$CM$3:$DC$528,11,FALSE)+VLOOKUP($B7,'Raw Stats'!$CM$3:$DC$528,12,FALSE)</f>
        <v>37</v>
      </c>
      <c r="CC7">
        <f>VLOOKUP($B7,'Raw Stats'!$CM$3:$DC$528,13,FALSE)+VLOOKUP($B7,'Raw Stats'!$CM$3:$DC$528,14,FALSE)</f>
        <v>0</v>
      </c>
      <c r="CD7">
        <f>VLOOKUP($B7,'Raw Stats'!$CM$3:$DC$528,15,FALSE)</f>
        <v>4</v>
      </c>
      <c r="CE7">
        <f>VLOOKUP($B7,'Raw Stats'!$CM$3:$DC$528,16,FALSE)</f>
        <v>279</v>
      </c>
      <c r="CG7">
        <f>VLOOKUP($B7,'Raw Stats'!$BU$3:$CJ$528,3,FALSE)</f>
        <v>82</v>
      </c>
      <c r="CH7">
        <f>VLOOKUP($B7,'Raw Stats'!$BU$3:$CJ$528,4,FALSE)</f>
        <v>28</v>
      </c>
      <c r="CI7">
        <f>VLOOKUP($B7,'Raw Stats'!$BU$3:$CJ$5288,5,FALSE)</f>
        <v>58</v>
      </c>
      <c r="CJ7">
        <f>VLOOKUP($B7,'Raw Stats'!$BU$3:$CJ$528,6,FALSE)</f>
        <v>86</v>
      </c>
      <c r="CK7">
        <f>VLOOKUP($B7,'Raw Stats'!$BU$3:$CJ$528,7,FALSE)</f>
        <v>7</v>
      </c>
      <c r="CL7">
        <f>VLOOKUP($B7,'Raw Stats'!$BU$3:$CJ$528,8,FALSE)</f>
        <v>46</v>
      </c>
      <c r="CM7">
        <f>VLOOKUP($B7,'Raw Stats'!$BU$3:$CJ$528,9,FALSE)</f>
        <v>90</v>
      </c>
      <c r="CN7">
        <f>VLOOKUP($B7,'Raw Stats'!$BU$3:$CJ$528,10,FALSE)</f>
        <v>46</v>
      </c>
      <c r="CO7">
        <f>VLOOKUP($B7,'Raw Stats'!$BU$3:$CJ$528,11,FALSE)+VLOOKUP($B7,'Raw Stats'!$BU$3:$CJ$528,12,FALSE)</f>
        <v>37</v>
      </c>
      <c r="CP7">
        <f>VLOOKUP($B7,'Raw Stats'!$BU$3:$CJ$528,13,FALSE)+VLOOKUP($B7,'Raw Stats'!$BU$3:$CJ$528,14,FALSE)</f>
        <v>0</v>
      </c>
      <c r="CQ7">
        <f>VLOOKUP($B7,'Raw Stats'!$BU$3:$CJ$528,15,FALSE)</f>
        <v>7</v>
      </c>
      <c r="CR7">
        <f>VLOOKUP($B7,'Raw Stats'!$BU$3:$CJ$528,16,FALSE)</f>
        <v>223</v>
      </c>
      <c r="CT7">
        <f>VLOOKUP($B7,'Raw Stats'!$BC$3:$BR$528,3,FALSE)</f>
        <v>48</v>
      </c>
      <c r="CU7">
        <f>VLOOKUP($B7,'Raw Stats'!$BC$3:$BR$528,4,FALSE)</f>
        <v>13</v>
      </c>
      <c r="CV7">
        <f>VLOOKUP($B7,'Raw Stats'!$BC$3:$BR$5288,5,FALSE)</f>
        <v>35</v>
      </c>
      <c r="CW7">
        <f>VLOOKUP($B7,'Raw Stats'!$BC$3:$BR$52888,6,FALSE)</f>
        <v>48</v>
      </c>
      <c r="CX7">
        <f>VLOOKUP($B7,'Raw Stats'!$BC$3:$BR$5288,7,FALSE)</f>
        <v>-7</v>
      </c>
      <c r="CY7">
        <f>VLOOKUP($B7,'Raw Stats'!$BC$3:$BR$5288,8,FALSE)</f>
        <v>22</v>
      </c>
      <c r="CZ7">
        <f>VLOOKUP($B7,'Raw Stats'!$BC$3:$BR$5288,9,FALSE)</f>
        <v>57</v>
      </c>
      <c r="DA7">
        <f>VLOOKUP($B7,'Raw Stats'!$BC$3:$BR$5288,10,FALSE)</f>
        <v>29</v>
      </c>
      <c r="DB7">
        <f>VLOOKUP($B7,'Raw Stats'!$BC$3:$BR$5288,11,FALSE)+VLOOKUP($B7,'Raw Stats'!$BC$3:$BR$5288,12,FALSE)</f>
        <v>21</v>
      </c>
      <c r="DC7">
        <f>VLOOKUP($B7,'Raw Stats'!$BC$3:$BR$5288,13,FALSE)+VLOOKUP($B7,'Raw Stats'!$BC$3:$BR$5288,14,FALSE)</f>
        <v>1</v>
      </c>
      <c r="DD7">
        <f>VLOOKUP($B7,'Raw Stats'!$BC$3:$BR$5288,15,FALSE)</f>
        <v>2</v>
      </c>
      <c r="DE7">
        <f>VLOOKUP($B7,'Raw Stats'!$BC$3:$BR$5288,16,FALSE)</f>
        <v>137</v>
      </c>
      <c r="DG7">
        <f>VLOOKUP($B7,'Raw Stats'!$AK$3:$AZ$528,3,FALSE)</f>
        <v>77</v>
      </c>
      <c r="DH7">
        <f>VLOOKUP($B7,'Raw Stats'!$AK$3:$AZ$528,4,FALSE)</f>
        <v>28</v>
      </c>
      <c r="DI7">
        <f>VLOOKUP($B7,'Raw Stats'!$AK$3:$AZ$528,5,FALSE)</f>
        <v>65</v>
      </c>
      <c r="DJ7">
        <f>VLOOKUP($B7,'Raw Stats'!$AK$3:$AZ$528,6,FALSE)</f>
        <v>93</v>
      </c>
      <c r="DK7">
        <f>VLOOKUP($B7,'Raw Stats'!$AK$3:$AZ$528,7,FALSE)</f>
        <v>6</v>
      </c>
      <c r="DL7">
        <f>VLOOKUP($B7,'Raw Stats'!$AK$3:$AZ$528,8,FALSE)</f>
        <v>29</v>
      </c>
      <c r="DM7">
        <f>VLOOKUP($B7,'Raw Stats'!$AK$3:$AZ$528,9,FALSE)</f>
        <v>70</v>
      </c>
      <c r="DN7">
        <f>VLOOKUP($B7,'Raw Stats'!$AK$3:$AZ$528,10,FALSE)</f>
        <v>44</v>
      </c>
      <c r="DO7">
        <f>VLOOKUP($B7,'Raw Stats'!$AK$3:$AZ$528,11,FALSE)+VLOOKUP($B7,'Raw Stats'!$AK$3:$AZ$528,12,FALSE)</f>
        <v>38</v>
      </c>
      <c r="DP7">
        <f>VLOOKUP($B7,'Raw Stats'!$AK$3:$AZ$528,13,FALSE)+VLOOKUP($B7,'Raw Stats'!$AK$3:$AZ$528,14,FALSE)</f>
        <v>2</v>
      </c>
      <c r="DQ7">
        <f>VLOOKUP($B7,'Raw Stats'!$AK$3:$AZ$528,15,FALSE)</f>
        <v>5</v>
      </c>
      <c r="DR7">
        <f>VLOOKUP($B7,'Raw Stats'!$AK$3:$AZ$528,16,FALSE)</f>
        <v>242</v>
      </c>
      <c r="DT7">
        <f>VLOOKUP($B7,'Raw Stats'!$S$3:$AH$528,3,FALSE)</f>
        <v>82</v>
      </c>
      <c r="DU7">
        <f>VLOOKUP($B7,'Raw Stats'!$S$3:$AH$528,4,FALSE)</f>
        <v>25</v>
      </c>
      <c r="DV7">
        <f>VLOOKUP($B7,'Raw Stats'!$S$3:$AH$528,5,FALSE)</f>
        <v>51</v>
      </c>
      <c r="DW7">
        <f>VLOOKUP($B7,'Raw Stats'!$S$3:$AH$528,6,FALSE)</f>
        <v>76</v>
      </c>
      <c r="DX7">
        <f>VLOOKUP($B7,'Raw Stats'!$S$3:$AH$528,7,FALSE)</f>
        <v>20</v>
      </c>
      <c r="DY7">
        <f>VLOOKUP($B7,'Raw Stats'!$S$3:$AH$528,8,FALSE)</f>
        <v>47</v>
      </c>
      <c r="DZ7">
        <f>VLOOKUP($B7,'Raw Stats'!$S$3:$AH$528,9,FALSE)</f>
        <v>117</v>
      </c>
      <c r="EA7">
        <f>VLOOKUP($B7,'Raw Stats'!$S$3:$AH$528,10,FALSE)</f>
        <v>44</v>
      </c>
      <c r="EB7">
        <f>VLOOKUP($B7,'Raw Stats'!$S$3:$AH$528,11,FALSE)+VLOOKUP($B7,'Raw Stats'!$S$3:$AH$528,12,FALSE)</f>
        <v>19</v>
      </c>
      <c r="EC7">
        <f>VLOOKUP($B7,'Raw Stats'!$S$3:$AH$528,13,FALSE)+VLOOKUP($B7,'Raw Stats'!$S$3:$AH$528,14,FALSE)</f>
        <v>7</v>
      </c>
      <c r="ED7">
        <f>VLOOKUP($B7,'Raw Stats'!$S$3:$AH$528,15,FALSE)</f>
        <v>5</v>
      </c>
      <c r="EE7">
        <f>VLOOKUP($B7,'Raw Stats'!$S$3:$AH$528,16,FALSE)</f>
        <v>169</v>
      </c>
    </row>
    <row r="8" spans="1:135" x14ac:dyDescent="0.2">
      <c r="A8" t="e">
        <f>VLOOKUP(B8,'ALL SKATERS'!$B$3:$I$378,9,FALSE)</f>
        <v>#REF!</v>
      </c>
      <c r="B8" t="s">
        <v>28</v>
      </c>
      <c r="C8">
        <f t="shared" si="0"/>
        <v>1.2764800936273646</v>
      </c>
      <c r="D8">
        <f t="shared" si="1"/>
        <v>1.2390854655150625</v>
      </c>
      <c r="E8">
        <f t="shared" si="2"/>
        <v>1.2001574617628645</v>
      </c>
      <c r="F8">
        <f t="shared" si="3"/>
        <v>1.1232071286347383</v>
      </c>
      <c r="G8">
        <f t="shared" si="4"/>
        <v>0.98543603866773966</v>
      </c>
      <c r="H8">
        <f>VLOOKUP(B8,'ALL SKATERS'!$B$3:$H$378,7,FALSE)</f>
        <v>1.25</v>
      </c>
      <c r="I8" s="29" t="e">
        <f t="shared" si="5"/>
        <v>#REF!</v>
      </c>
      <c r="J8" s="29">
        <f t="shared" si="6"/>
        <v>28.000000000000004</v>
      </c>
      <c r="K8" s="29">
        <f t="shared" si="7"/>
        <v>0.28000000000000003</v>
      </c>
      <c r="L8">
        <f>BU8*'Value Calculations'!$D$3</f>
        <v>15.49394628778944</v>
      </c>
      <c r="M8">
        <f>BV8*'Value Calculations'!$D$4</f>
        <v>15.629409794143196</v>
      </c>
      <c r="N8">
        <f>BW8*'Value Calculations'!$D$5</f>
        <v>22.819077034551253</v>
      </c>
      <c r="O8">
        <f>BX8*'Value Calculations'!$D$6</f>
        <v>0.62532465959681427</v>
      </c>
      <c r="P8">
        <f>BY8*'Value Calculations'!$D$7</f>
        <v>4.0427043445112689</v>
      </c>
      <c r="Q8">
        <f>BZ8*'Value Calculations'!$D$8</f>
        <v>3.45078976111391</v>
      </c>
      <c r="R8">
        <f>CA8*'Value Calculations'!$D$9</f>
        <v>4.6602427714881189</v>
      </c>
      <c r="S8">
        <f>CB8*'Value Calculations'!$D$10</f>
        <v>11.324810696362347</v>
      </c>
      <c r="T8">
        <f>CC8*'Value Calculations'!$D$11</f>
        <v>0.9907141480249374</v>
      </c>
      <c r="U8">
        <f>CD8*'Value Calculations'!$D$12</f>
        <v>6.5110619167153123</v>
      </c>
      <c r="V8">
        <f>CE8*'Value Calculations'!$D$13</f>
        <v>19.1232862631473</v>
      </c>
      <c r="X8">
        <f>CH8*'Value Calculations'!$D$3</f>
        <v>9.7856502870249091</v>
      </c>
      <c r="Y8">
        <f>CI8*'Value Calculations'!$D$4</f>
        <v>13.675733569875296</v>
      </c>
      <c r="Z8">
        <f>CJ8*'Value Calculations'!$D$5</f>
        <v>17.512314933492821</v>
      </c>
      <c r="AA8">
        <f>CK8*'Value Calculations'!$D$6</f>
        <v>-0.75038959151617712</v>
      </c>
      <c r="AB8">
        <f>CL8*'Value Calculations'!$D$7</f>
        <v>3.5153950821837121</v>
      </c>
      <c r="AC8">
        <f>CM8*'Value Calculations'!$D$8</f>
        <v>1.6535034272004152</v>
      </c>
      <c r="AD8">
        <f>CN8*'Value Calculations'!$D$9</f>
        <v>2.3930976394128178</v>
      </c>
      <c r="AE8">
        <f>CO8*'Value Calculations'!$D$10</f>
        <v>9.1329118519051171</v>
      </c>
      <c r="AF8">
        <f>CP8*'Value Calculations'!$D$11</f>
        <v>0</v>
      </c>
      <c r="AG8">
        <f>CQ8*'Value Calculations'!$D$12</f>
        <v>3.2555309583576562</v>
      </c>
      <c r="AH8">
        <f>CR8*'Value Calculations'!$D$13</f>
        <v>12.93229430745213</v>
      </c>
      <c r="AJ8">
        <f>CU8*'Value Calculations'!$D$3</f>
        <v>11.416592001529061</v>
      </c>
      <c r="AK8">
        <f>CV8*'Value Calculations'!$D$4</f>
        <v>6.1866413768483488</v>
      </c>
      <c r="AL8">
        <f>CW8*'Value Calculations'!$D$5</f>
        <v>12.470890937487313</v>
      </c>
      <c r="AM8">
        <f>CX8*'Value Calculations'!$D$6</f>
        <v>-0.25012986383872571</v>
      </c>
      <c r="AN8">
        <f>CY8*'Value Calculations'!$D$7</f>
        <v>1.5819277869826704</v>
      </c>
      <c r="AO8">
        <f>CZ8*'Value Calculations'!$D$8</f>
        <v>2.3724179607658131</v>
      </c>
      <c r="AP8">
        <f>DA8*'Value Calculations'!$D$9</f>
        <v>2.770955161425368</v>
      </c>
      <c r="AQ8">
        <f>DB8*'Value Calculations'!$D$10</f>
        <v>5.8450635852192754</v>
      </c>
      <c r="AR8">
        <f>DC8*'Value Calculations'!$D$11</f>
        <v>0</v>
      </c>
      <c r="AS8">
        <f>DD8*'Value Calculations'!$D$12</f>
        <v>4.0694136979470699</v>
      </c>
      <c r="AT8">
        <f>DE8*'Value Calculations'!$D$13</f>
        <v>11.143785520251303</v>
      </c>
      <c r="AV8">
        <f>DH8*'Value Calculations'!$D$3</f>
        <v>12.639798287407174</v>
      </c>
      <c r="AW8">
        <f>DI8*'Value Calculations'!$D$4</f>
        <v>16.280635202232496</v>
      </c>
      <c r="AX8">
        <f>DJ8*'Value Calculations'!$D$5</f>
        <v>21.492386509286646</v>
      </c>
      <c r="AY8">
        <f>DK8*'Value Calculations'!$D$6</f>
        <v>-0.75038959151617712</v>
      </c>
      <c r="AZ8">
        <f>DL8*'Value Calculations'!$D$7</f>
        <v>2.2850068034194129</v>
      </c>
      <c r="BA8">
        <f>DM8*'Value Calculations'!$D$8</f>
        <v>1.9410692406265744</v>
      </c>
      <c r="BB8">
        <f>DN8*'Value Calculations'!$D$9</f>
        <v>2.8969076687628847</v>
      </c>
      <c r="BC8">
        <f>DO8*'Value Calculations'!$D$10</f>
        <v>9.1329118519051171</v>
      </c>
      <c r="BD8">
        <f>DP8*'Value Calculations'!$D$11</f>
        <v>0</v>
      </c>
      <c r="BE8">
        <f>DQ8*'Value Calculations'!$D$12</f>
        <v>6.5110619167153123</v>
      </c>
      <c r="BF8">
        <f>DR8*'Value Calculations'!$D$13</f>
        <v>19.673596659209093</v>
      </c>
      <c r="BH8">
        <f>DU8*'Value Calculations'!$D$3</f>
        <v>11.824327430155099</v>
      </c>
      <c r="BI8">
        <f>DV8*'Value Calculations'!$D$4</f>
        <v>12.373282753696698</v>
      </c>
      <c r="BJ8">
        <f>DW8*'Value Calculations'!$D$5</f>
        <v>17.777653038545743</v>
      </c>
      <c r="BK8">
        <f>DX8*'Value Calculations'!$D$6</f>
        <v>-2.0010389107098057</v>
      </c>
      <c r="BL8">
        <f>DY8*'Value Calculations'!$D$7</f>
        <v>4.657898483893419</v>
      </c>
      <c r="BM8">
        <f>DZ8*'Value Calculations'!$D$8</f>
        <v>1.5816119738438754</v>
      </c>
      <c r="BN8">
        <f>EA8*'Value Calculations'!$D$9</f>
        <v>2.8969076687628847</v>
      </c>
      <c r="BO8">
        <f>EB8*'Value Calculations'!$D$10</f>
        <v>8.7675953778289131</v>
      </c>
      <c r="BP8">
        <f>EC8*'Value Calculations'!$D$11</f>
        <v>0</v>
      </c>
      <c r="BQ8">
        <f>ED8*'Value Calculations'!$D$12</f>
        <v>3.2555309583576562</v>
      </c>
      <c r="BR8">
        <f>EE8*'Value Calculations'!$D$13</f>
        <v>16.715678280376956</v>
      </c>
      <c r="BT8">
        <f>VLOOKUP($B8,'Raw Stats'!$CM$3:$DC$528,3,FALSE)</f>
        <v>82</v>
      </c>
      <c r="BU8">
        <f>VLOOKUP($B8,'Raw Stats'!$CM$3:$DC$528,4,FALSE)</f>
        <v>38</v>
      </c>
      <c r="BV8">
        <f>VLOOKUP($B8,'Raw Stats'!$CM$3:$DC$528,5,FALSE)</f>
        <v>48</v>
      </c>
      <c r="BW8">
        <f>VLOOKUP($B8,'Raw Stats'!$CM$3:$DC$528,6,FALSE)</f>
        <v>86</v>
      </c>
      <c r="BX8">
        <f>VLOOKUP($B8,'Raw Stats'!$CM$3:$DC$528,7,FALSE)</f>
        <v>5</v>
      </c>
      <c r="BY8">
        <f>VLOOKUP($B8,'Raw Stats'!$CM$3:$DC$528,8,FALSE)</f>
        <v>46</v>
      </c>
      <c r="BZ8">
        <f>VLOOKUP($B8,'Raw Stats'!$CM$3:$DC$528,9,FALSE)</f>
        <v>48</v>
      </c>
      <c r="CA8">
        <f>VLOOKUP($B8,'Raw Stats'!$CM$3:$DC$528,10,FALSE)</f>
        <v>37</v>
      </c>
      <c r="CB8">
        <f>VLOOKUP($B8,'Raw Stats'!$CM$3:$DC$528,11,FALSE)+VLOOKUP($B8,'Raw Stats'!$CM$3:$DC$528,12,FALSE)</f>
        <v>31</v>
      </c>
      <c r="CC8">
        <f>VLOOKUP($B8,'Raw Stats'!$CM$3:$DC$528,13,FALSE)+VLOOKUP($B8,'Raw Stats'!$CM$3:$DC$528,14,FALSE)</f>
        <v>1</v>
      </c>
      <c r="CD8">
        <f>VLOOKUP($B8,'Raw Stats'!$CM$3:$DC$528,15,FALSE)</f>
        <v>8</v>
      </c>
      <c r="CE8">
        <f>VLOOKUP($B8,'Raw Stats'!$CM$3:$DC$528,16,FALSE)</f>
        <v>278</v>
      </c>
      <c r="CG8">
        <f>VLOOKUP($B8,'Raw Stats'!$BU$3:$CJ$528,3,FALSE)</f>
        <v>59</v>
      </c>
      <c r="CH8">
        <f>VLOOKUP($B8,'Raw Stats'!$BU$3:$CJ$528,4,FALSE)</f>
        <v>24</v>
      </c>
      <c r="CI8">
        <f>VLOOKUP($B8,'Raw Stats'!$BU$3:$CJ$5288,5,FALSE)</f>
        <v>42</v>
      </c>
      <c r="CJ8">
        <f>VLOOKUP($B8,'Raw Stats'!$BU$3:$CJ$528,6,FALSE)</f>
        <v>66</v>
      </c>
      <c r="CK8">
        <f>VLOOKUP($B8,'Raw Stats'!$BU$3:$CJ$528,7,FALSE)</f>
        <v>-6</v>
      </c>
      <c r="CL8">
        <f>VLOOKUP($B8,'Raw Stats'!$BU$3:$CJ$528,8,FALSE)</f>
        <v>40</v>
      </c>
      <c r="CM8">
        <f>VLOOKUP($B8,'Raw Stats'!$BU$3:$CJ$528,9,FALSE)</f>
        <v>23</v>
      </c>
      <c r="CN8">
        <f>VLOOKUP($B8,'Raw Stats'!$BU$3:$CJ$528,10,FALSE)</f>
        <v>19</v>
      </c>
      <c r="CO8">
        <f>VLOOKUP($B8,'Raw Stats'!$BU$3:$CJ$528,11,FALSE)+VLOOKUP($B8,'Raw Stats'!$BU$3:$CJ$528,12,FALSE)</f>
        <v>25</v>
      </c>
      <c r="CP8">
        <f>VLOOKUP($B8,'Raw Stats'!$BU$3:$CJ$528,13,FALSE)+VLOOKUP($B8,'Raw Stats'!$BU$3:$CJ$528,14,FALSE)</f>
        <v>0</v>
      </c>
      <c r="CQ8">
        <f>VLOOKUP($B8,'Raw Stats'!$BU$3:$CJ$528,15,FALSE)</f>
        <v>4</v>
      </c>
      <c r="CR8">
        <f>VLOOKUP($B8,'Raw Stats'!$BU$3:$CJ$528,16,FALSE)</f>
        <v>188</v>
      </c>
      <c r="CT8">
        <f>VLOOKUP($B8,'Raw Stats'!$BC$3:$BR$528,3,FALSE)</f>
        <v>48</v>
      </c>
      <c r="CU8">
        <f>VLOOKUP($B8,'Raw Stats'!$BC$3:$BR$528,4,FALSE)</f>
        <v>28</v>
      </c>
      <c r="CV8">
        <f>VLOOKUP($B8,'Raw Stats'!$BC$3:$BR$5288,5,FALSE)</f>
        <v>19</v>
      </c>
      <c r="CW8">
        <f>VLOOKUP($B8,'Raw Stats'!$BC$3:$BR$52888,6,FALSE)</f>
        <v>47</v>
      </c>
      <c r="CX8">
        <f>VLOOKUP($B8,'Raw Stats'!$BC$3:$BR$5288,7,FALSE)</f>
        <v>-2</v>
      </c>
      <c r="CY8">
        <f>VLOOKUP($B8,'Raw Stats'!$BC$3:$BR$5288,8,FALSE)</f>
        <v>18</v>
      </c>
      <c r="CZ8">
        <f>VLOOKUP($B8,'Raw Stats'!$BC$3:$BR$5288,9,FALSE)</f>
        <v>33</v>
      </c>
      <c r="DA8">
        <f>VLOOKUP($B8,'Raw Stats'!$BC$3:$BR$5288,10,FALSE)</f>
        <v>22</v>
      </c>
      <c r="DB8">
        <f>VLOOKUP($B8,'Raw Stats'!$BC$3:$BR$5288,11,FALSE)+VLOOKUP($B8,'Raw Stats'!$BC$3:$BR$5288,12,FALSE)</f>
        <v>16</v>
      </c>
      <c r="DC8">
        <f>VLOOKUP($B8,'Raw Stats'!$BC$3:$BR$5288,13,FALSE)+VLOOKUP($B8,'Raw Stats'!$BC$3:$BR$5288,14,FALSE)</f>
        <v>0</v>
      </c>
      <c r="DD8">
        <f>VLOOKUP($B8,'Raw Stats'!$BC$3:$BR$5288,15,FALSE)</f>
        <v>5</v>
      </c>
      <c r="DE8">
        <f>VLOOKUP($B8,'Raw Stats'!$BC$3:$BR$5288,16,FALSE)</f>
        <v>162</v>
      </c>
      <c r="DG8">
        <f>VLOOKUP($B8,'Raw Stats'!$AK$3:$AZ$528,3,FALSE)</f>
        <v>82</v>
      </c>
      <c r="DH8">
        <f>VLOOKUP($B8,'Raw Stats'!$AK$3:$AZ$528,4,FALSE)</f>
        <v>31</v>
      </c>
      <c r="DI8">
        <f>VLOOKUP($B8,'Raw Stats'!$AK$3:$AZ$528,5,FALSE)</f>
        <v>50</v>
      </c>
      <c r="DJ8">
        <f>VLOOKUP($B8,'Raw Stats'!$AK$3:$AZ$528,6,FALSE)</f>
        <v>81</v>
      </c>
      <c r="DK8">
        <f>VLOOKUP($B8,'Raw Stats'!$AK$3:$AZ$528,7,FALSE)</f>
        <v>-6</v>
      </c>
      <c r="DL8">
        <f>VLOOKUP($B8,'Raw Stats'!$AK$3:$AZ$528,8,FALSE)</f>
        <v>26</v>
      </c>
      <c r="DM8">
        <f>VLOOKUP($B8,'Raw Stats'!$AK$3:$AZ$528,9,FALSE)</f>
        <v>27</v>
      </c>
      <c r="DN8">
        <f>VLOOKUP($B8,'Raw Stats'!$AK$3:$AZ$528,10,FALSE)</f>
        <v>23</v>
      </c>
      <c r="DO8">
        <f>VLOOKUP($B8,'Raw Stats'!$AK$3:$AZ$528,11,FALSE)+VLOOKUP($B8,'Raw Stats'!$AK$3:$AZ$528,12,FALSE)</f>
        <v>25</v>
      </c>
      <c r="DP8">
        <f>VLOOKUP($B8,'Raw Stats'!$AK$3:$AZ$528,13,FALSE)+VLOOKUP($B8,'Raw Stats'!$AK$3:$AZ$528,14,FALSE)</f>
        <v>0</v>
      </c>
      <c r="DQ8">
        <f>VLOOKUP($B8,'Raw Stats'!$AK$3:$AZ$528,15,FALSE)</f>
        <v>8</v>
      </c>
      <c r="DR8">
        <f>VLOOKUP($B8,'Raw Stats'!$AK$3:$AZ$528,16,FALSE)</f>
        <v>286</v>
      </c>
      <c r="DT8">
        <f>VLOOKUP($B8,'Raw Stats'!$S$3:$AH$528,3,FALSE)</f>
        <v>79</v>
      </c>
      <c r="DU8">
        <f>VLOOKUP($B8,'Raw Stats'!$S$3:$AH$528,4,FALSE)</f>
        <v>29</v>
      </c>
      <c r="DV8">
        <f>VLOOKUP($B8,'Raw Stats'!$S$3:$AH$528,5,FALSE)</f>
        <v>38</v>
      </c>
      <c r="DW8">
        <f>VLOOKUP($B8,'Raw Stats'!$S$3:$AH$528,6,FALSE)</f>
        <v>67</v>
      </c>
      <c r="DX8">
        <f>VLOOKUP($B8,'Raw Stats'!$S$3:$AH$528,7,FALSE)</f>
        <v>-16</v>
      </c>
      <c r="DY8">
        <f>VLOOKUP($B8,'Raw Stats'!$S$3:$AH$528,8,FALSE)</f>
        <v>53</v>
      </c>
      <c r="DZ8">
        <f>VLOOKUP($B8,'Raw Stats'!$S$3:$AH$528,9,FALSE)</f>
        <v>22</v>
      </c>
      <c r="EA8">
        <f>VLOOKUP($B8,'Raw Stats'!$S$3:$AH$528,10,FALSE)</f>
        <v>23</v>
      </c>
      <c r="EB8">
        <f>VLOOKUP($B8,'Raw Stats'!$S$3:$AH$528,11,FALSE)+VLOOKUP($B8,'Raw Stats'!$S$3:$AH$528,12,FALSE)</f>
        <v>24</v>
      </c>
      <c r="EC8">
        <f>VLOOKUP($B8,'Raw Stats'!$S$3:$AH$528,13,FALSE)+VLOOKUP($B8,'Raw Stats'!$S$3:$AH$528,14,FALSE)</f>
        <v>0</v>
      </c>
      <c r="ED8">
        <f>VLOOKUP($B8,'Raw Stats'!$S$3:$AH$528,15,FALSE)</f>
        <v>4</v>
      </c>
      <c r="EE8">
        <f>VLOOKUP($B8,'Raw Stats'!$S$3:$AH$528,16,FALSE)</f>
        <v>243</v>
      </c>
    </row>
    <row r="9" spans="1:135" x14ac:dyDescent="0.2">
      <c r="A9" t="e">
        <f>VLOOKUP(B9,'ALL SKATERS'!$B$3:$I$378,9,FALSE)</f>
        <v>#REF!</v>
      </c>
      <c r="B9" t="s">
        <v>41</v>
      </c>
      <c r="C9">
        <f t="shared" si="0"/>
        <v>1.154323005710016</v>
      </c>
      <c r="D9">
        <f t="shared" si="1"/>
        <v>1.1396652652274148</v>
      </c>
      <c r="E9">
        <f t="shared" si="2"/>
        <v>1.2029610977952623</v>
      </c>
      <c r="F9">
        <f t="shared" si="3"/>
        <v>0.92568120299553436</v>
      </c>
      <c r="G9">
        <f t="shared" si="4"/>
        <v>1.059041679332321</v>
      </c>
      <c r="H9">
        <f>VLOOKUP(B9,'ALL SKATERS'!$B$3:$H$378,7,FALSE)</f>
        <v>1.1499999999999999</v>
      </c>
      <c r="I9" s="29" t="e">
        <f t="shared" si="5"/>
        <v>#REF!</v>
      </c>
      <c r="J9" s="29">
        <f t="shared" si="6"/>
        <v>17.999999999999993</v>
      </c>
      <c r="K9" s="29">
        <f t="shared" si="7"/>
        <v>0.17999999999999994</v>
      </c>
      <c r="L9">
        <f>BU9*'Value Calculations'!$D$3</f>
        <v>11.008856572903023</v>
      </c>
      <c r="M9">
        <f>BV9*'Value Calculations'!$D$4</f>
        <v>12.047670049652048</v>
      </c>
      <c r="N9">
        <f>BW9*'Value Calculations'!$D$5</f>
        <v>16.981638723386979</v>
      </c>
      <c r="O9">
        <f>BX9*'Value Calculations'!$D$6</f>
        <v>1.2506493191936285</v>
      </c>
      <c r="P9">
        <f>BY9*'Value Calculations'!$D$7</f>
        <v>0.87884877054592803</v>
      </c>
      <c r="Q9">
        <f>BZ9*'Value Calculations'!$D$8</f>
        <v>1.5816119738438754</v>
      </c>
      <c r="R9">
        <f>CA9*'Value Calculations'!$D$9</f>
        <v>1.7633351027252342</v>
      </c>
      <c r="S9">
        <f>CB9*'Value Calculations'!$D$10</f>
        <v>8.0369624296765032</v>
      </c>
      <c r="T9">
        <f>CC9*'Value Calculations'!$D$11</f>
        <v>0</v>
      </c>
      <c r="U9">
        <f>CD9*'Value Calculations'!$D$12</f>
        <v>4.0694136979470699</v>
      </c>
      <c r="V9">
        <f>CE9*'Value Calculations'!$D$13</f>
        <v>12.794716708436681</v>
      </c>
      <c r="X9">
        <f>CH9*'Value Calculations'!$D$3</f>
        <v>11.824327430155099</v>
      </c>
      <c r="Y9">
        <f>CI9*'Value Calculations'!$D$4</f>
        <v>13.024508161785997</v>
      </c>
      <c r="Z9">
        <f>CJ9*'Value Calculations'!$D$5</f>
        <v>18.308329248651585</v>
      </c>
      <c r="AA9">
        <f>CK9*'Value Calculations'!$D$6</f>
        <v>0.87545452343553998</v>
      </c>
      <c r="AB9">
        <f>CL9*'Value Calculations'!$D$7</f>
        <v>1.9334672952010417</v>
      </c>
      <c r="AC9">
        <f>CM9*'Value Calculations'!$D$8</f>
        <v>1.1502632537046367</v>
      </c>
      <c r="AD9">
        <f>CN9*'Value Calculations'!$D$9</f>
        <v>1.8892876100627509</v>
      </c>
      <c r="AE9">
        <f>CO9*'Value Calculations'!$D$10</f>
        <v>9.1329118519051171</v>
      </c>
      <c r="AF9">
        <f>CP9*'Value Calculations'!$D$11</f>
        <v>0</v>
      </c>
      <c r="AG9">
        <f>CQ9*'Value Calculations'!$D$12</f>
        <v>4.883296437536484</v>
      </c>
      <c r="AH9">
        <f>CR9*'Value Calculations'!$D$13</f>
        <v>15.61505748825337</v>
      </c>
      <c r="AJ9">
        <f>CU9*'Value Calculations'!$D$3</f>
        <v>9.3779148583988725</v>
      </c>
      <c r="AK9">
        <f>CV9*'Value Calculations'!$D$4</f>
        <v>10.419606529428798</v>
      </c>
      <c r="AL9">
        <f>CW9*'Value Calculations'!$D$5</f>
        <v>14.593595777910686</v>
      </c>
      <c r="AM9">
        <f>CX9*'Value Calculations'!$D$6</f>
        <v>1.3757142511129914</v>
      </c>
      <c r="AN9">
        <f>CY9*'Value Calculations'!$D$7</f>
        <v>0.70307901643674242</v>
      </c>
      <c r="AO9">
        <f>CZ9*'Value Calculations'!$D$8</f>
        <v>0.79080598692193771</v>
      </c>
      <c r="AP9">
        <f>DA9*'Value Calculations'!$D$9</f>
        <v>1.1335725660376506</v>
      </c>
      <c r="AQ9">
        <f>DB9*'Value Calculations'!$D$10</f>
        <v>6.2103800592954803</v>
      </c>
      <c r="AR9">
        <f>DC9*'Value Calculations'!$D$11</f>
        <v>0</v>
      </c>
      <c r="AS9">
        <f>DD9*'Value Calculations'!$D$12</f>
        <v>2.441648218768242</v>
      </c>
      <c r="AT9">
        <f>DE9*'Value Calculations'!$D$13</f>
        <v>9.4928543320659244</v>
      </c>
      <c r="AV9">
        <f>DH9*'Value Calculations'!$D$3</f>
        <v>9.3779148583988725</v>
      </c>
      <c r="AW9">
        <f>DI9*'Value Calculations'!$D$4</f>
        <v>14.001346273919946</v>
      </c>
      <c r="AX9">
        <f>DJ9*'Value Calculations'!$D$5</f>
        <v>17.512314933492821</v>
      </c>
      <c r="AY9">
        <f>DK9*'Value Calculations'!$D$6</f>
        <v>0.87545452343553998</v>
      </c>
      <c r="AZ9">
        <f>DL9*'Value Calculations'!$D$7</f>
        <v>3.5153950821837121</v>
      </c>
      <c r="BA9">
        <f>DM9*'Value Calculations'!$D$8</f>
        <v>1.365937613774256</v>
      </c>
      <c r="BB9">
        <f>DN9*'Value Calculations'!$D$9</f>
        <v>3.4007176981129517</v>
      </c>
      <c r="BC9">
        <f>DO9*'Value Calculations'!$D$10</f>
        <v>4.3837976889144565</v>
      </c>
      <c r="BD9">
        <f>DP9*'Value Calculations'!$D$11</f>
        <v>0</v>
      </c>
      <c r="BE9">
        <f>DQ9*'Value Calculations'!$D$12</f>
        <v>4.0694136979470699</v>
      </c>
      <c r="BF9">
        <f>DR9*'Value Calculations'!$D$13</f>
        <v>17.403566275454196</v>
      </c>
      <c r="BH9">
        <f>DU9*'Value Calculations'!$D$3</f>
        <v>11.008856572903023</v>
      </c>
      <c r="BI9">
        <f>DV9*'Value Calculations'!$D$4</f>
        <v>14.978184386053897</v>
      </c>
      <c r="BJ9">
        <f>DW9*'Value Calculations'!$D$5</f>
        <v>19.369681668863272</v>
      </c>
      <c r="BK9">
        <f>DX9*'Value Calculations'!$D$6</f>
        <v>0.87545452343553998</v>
      </c>
      <c r="BL9">
        <f>DY9*'Value Calculations'!$D$7</f>
        <v>2.4607765575285985</v>
      </c>
      <c r="BM9">
        <f>DZ9*'Value Calculations'!$D$8</f>
        <v>1.2221547070611765</v>
      </c>
      <c r="BN9">
        <f>EA9*'Value Calculations'!$D$9</f>
        <v>2.1411926247377844</v>
      </c>
      <c r="BO9">
        <f>EB9*'Value Calculations'!$D$10</f>
        <v>8.7675953778289131</v>
      </c>
      <c r="BP9">
        <f>EC9*'Value Calculations'!$D$11</f>
        <v>0</v>
      </c>
      <c r="BQ9">
        <f>ED9*'Value Calculations'!$D$12</f>
        <v>1.6277654791788281</v>
      </c>
      <c r="BR9">
        <f>EE9*'Value Calculations'!$D$13</f>
        <v>14.858380693668405</v>
      </c>
      <c r="BT9">
        <f>VLOOKUP($B9,'Raw Stats'!$CM$3:$DC$528,3,FALSE)</f>
        <v>61</v>
      </c>
      <c r="BU9">
        <f>VLOOKUP($B9,'Raw Stats'!$CM$3:$DC$528,4,FALSE)</f>
        <v>27</v>
      </c>
      <c r="BV9">
        <f>VLOOKUP($B9,'Raw Stats'!$CM$3:$DC$528,5,FALSE)</f>
        <v>37</v>
      </c>
      <c r="BW9">
        <f>VLOOKUP($B9,'Raw Stats'!$CM$3:$DC$528,6,FALSE)</f>
        <v>64</v>
      </c>
      <c r="BX9">
        <f>VLOOKUP($B9,'Raw Stats'!$CM$3:$DC$528,7,FALSE)</f>
        <v>10</v>
      </c>
      <c r="BY9">
        <f>VLOOKUP($B9,'Raw Stats'!$CM$3:$DC$528,8,FALSE)</f>
        <v>10</v>
      </c>
      <c r="BZ9">
        <f>VLOOKUP($B9,'Raw Stats'!$CM$3:$DC$528,9,FALSE)</f>
        <v>22</v>
      </c>
      <c r="CA9">
        <f>VLOOKUP($B9,'Raw Stats'!$CM$3:$DC$528,10,FALSE)</f>
        <v>14</v>
      </c>
      <c r="CB9">
        <f>VLOOKUP($B9,'Raw Stats'!$CM$3:$DC$528,11,FALSE)+VLOOKUP($B9,'Raw Stats'!$CM$3:$DC$528,12,FALSE)</f>
        <v>22</v>
      </c>
      <c r="CC9">
        <f>VLOOKUP($B9,'Raw Stats'!$CM$3:$DC$528,13,FALSE)+VLOOKUP($B9,'Raw Stats'!$CM$3:$DC$528,14,FALSE)</f>
        <v>0</v>
      </c>
      <c r="CD9">
        <f>VLOOKUP($B9,'Raw Stats'!$CM$3:$DC$528,15,FALSE)</f>
        <v>5</v>
      </c>
      <c r="CE9">
        <f>VLOOKUP($B9,'Raw Stats'!$CM$3:$DC$528,16,FALSE)</f>
        <v>186</v>
      </c>
      <c r="CG9">
        <f>VLOOKUP($B9,'Raw Stats'!$BU$3:$CJ$528,3,FALSE)</f>
        <v>69</v>
      </c>
      <c r="CH9">
        <f>VLOOKUP($B9,'Raw Stats'!$BU$3:$CJ$528,4,FALSE)</f>
        <v>29</v>
      </c>
      <c r="CI9">
        <f>VLOOKUP($B9,'Raw Stats'!$BU$3:$CJ$5288,5,FALSE)</f>
        <v>40</v>
      </c>
      <c r="CJ9">
        <f>VLOOKUP($B9,'Raw Stats'!$BU$3:$CJ$528,6,FALSE)</f>
        <v>69</v>
      </c>
      <c r="CK9">
        <f>VLOOKUP($B9,'Raw Stats'!$BU$3:$CJ$528,7,FALSE)</f>
        <v>7</v>
      </c>
      <c r="CL9">
        <f>VLOOKUP($B9,'Raw Stats'!$BU$3:$CJ$528,8,FALSE)</f>
        <v>22</v>
      </c>
      <c r="CM9">
        <f>VLOOKUP($B9,'Raw Stats'!$BU$3:$CJ$528,9,FALSE)</f>
        <v>16</v>
      </c>
      <c r="CN9">
        <f>VLOOKUP($B9,'Raw Stats'!$BU$3:$CJ$528,10,FALSE)</f>
        <v>15</v>
      </c>
      <c r="CO9">
        <f>VLOOKUP($B9,'Raw Stats'!$BU$3:$CJ$528,11,FALSE)+VLOOKUP($B9,'Raw Stats'!$BU$3:$CJ$528,12,FALSE)</f>
        <v>25</v>
      </c>
      <c r="CP9">
        <f>VLOOKUP($B9,'Raw Stats'!$BU$3:$CJ$528,13,FALSE)+VLOOKUP($B9,'Raw Stats'!$BU$3:$CJ$528,14,FALSE)</f>
        <v>0</v>
      </c>
      <c r="CQ9">
        <f>VLOOKUP($B9,'Raw Stats'!$BU$3:$CJ$528,15,FALSE)</f>
        <v>6</v>
      </c>
      <c r="CR9">
        <f>VLOOKUP($B9,'Raw Stats'!$BU$3:$CJ$528,16,FALSE)</f>
        <v>227</v>
      </c>
      <c r="CT9">
        <f>VLOOKUP($B9,'Raw Stats'!$BC$3:$BR$528,3,FALSE)</f>
        <v>47</v>
      </c>
      <c r="CU9">
        <f>VLOOKUP($B9,'Raw Stats'!$BC$3:$BR$528,4,FALSE)</f>
        <v>23</v>
      </c>
      <c r="CV9">
        <f>VLOOKUP($B9,'Raw Stats'!$BC$3:$BR$5288,5,FALSE)</f>
        <v>32</v>
      </c>
      <c r="CW9">
        <f>VLOOKUP($B9,'Raw Stats'!$BC$3:$BR$52888,6,FALSE)</f>
        <v>55</v>
      </c>
      <c r="CX9">
        <f>VLOOKUP($B9,'Raw Stats'!$BC$3:$BR$5288,7,FALSE)</f>
        <v>11</v>
      </c>
      <c r="CY9">
        <f>VLOOKUP($B9,'Raw Stats'!$BC$3:$BR$5288,8,FALSE)</f>
        <v>8</v>
      </c>
      <c r="CZ9">
        <f>VLOOKUP($B9,'Raw Stats'!$BC$3:$BR$5288,9,FALSE)</f>
        <v>11</v>
      </c>
      <c r="DA9">
        <f>VLOOKUP($B9,'Raw Stats'!$BC$3:$BR$5288,10,FALSE)</f>
        <v>9</v>
      </c>
      <c r="DB9">
        <f>VLOOKUP($B9,'Raw Stats'!$BC$3:$BR$5288,11,FALSE)+VLOOKUP($B9,'Raw Stats'!$BC$3:$BR$5288,12,FALSE)</f>
        <v>17</v>
      </c>
      <c r="DC9">
        <f>VLOOKUP($B9,'Raw Stats'!$BC$3:$BR$5288,13,FALSE)+VLOOKUP($B9,'Raw Stats'!$BC$3:$BR$5288,14,FALSE)</f>
        <v>0</v>
      </c>
      <c r="DD9">
        <f>VLOOKUP($B9,'Raw Stats'!$BC$3:$BR$5288,15,FALSE)</f>
        <v>3</v>
      </c>
      <c r="DE9">
        <f>VLOOKUP($B9,'Raw Stats'!$BC$3:$BR$5288,16,FALSE)</f>
        <v>138</v>
      </c>
      <c r="DG9">
        <f>VLOOKUP($B9,'Raw Stats'!$AK$3:$AZ$528,3,FALSE)</f>
        <v>82</v>
      </c>
      <c r="DH9">
        <f>VLOOKUP($B9,'Raw Stats'!$AK$3:$AZ$528,4,FALSE)</f>
        <v>23</v>
      </c>
      <c r="DI9">
        <f>VLOOKUP($B9,'Raw Stats'!$AK$3:$AZ$528,5,FALSE)</f>
        <v>43</v>
      </c>
      <c r="DJ9">
        <f>VLOOKUP($B9,'Raw Stats'!$AK$3:$AZ$528,6,FALSE)</f>
        <v>66</v>
      </c>
      <c r="DK9">
        <f>VLOOKUP($B9,'Raw Stats'!$AK$3:$AZ$528,7,FALSE)</f>
        <v>7</v>
      </c>
      <c r="DL9">
        <f>VLOOKUP($B9,'Raw Stats'!$AK$3:$AZ$528,8,FALSE)</f>
        <v>40</v>
      </c>
      <c r="DM9">
        <f>VLOOKUP($B9,'Raw Stats'!$AK$3:$AZ$528,9,FALSE)</f>
        <v>19</v>
      </c>
      <c r="DN9">
        <f>VLOOKUP($B9,'Raw Stats'!$AK$3:$AZ$528,10,FALSE)</f>
        <v>27</v>
      </c>
      <c r="DO9">
        <f>VLOOKUP($B9,'Raw Stats'!$AK$3:$AZ$528,11,FALSE)+VLOOKUP($B9,'Raw Stats'!$AK$3:$AZ$528,12,FALSE)</f>
        <v>12</v>
      </c>
      <c r="DP9">
        <f>VLOOKUP($B9,'Raw Stats'!$AK$3:$AZ$528,13,FALSE)+VLOOKUP($B9,'Raw Stats'!$AK$3:$AZ$528,14,FALSE)</f>
        <v>0</v>
      </c>
      <c r="DQ9">
        <f>VLOOKUP($B9,'Raw Stats'!$AK$3:$AZ$528,15,FALSE)</f>
        <v>5</v>
      </c>
      <c r="DR9">
        <f>VLOOKUP($B9,'Raw Stats'!$AK$3:$AZ$528,16,FALSE)</f>
        <v>253</v>
      </c>
      <c r="DT9">
        <f>VLOOKUP($B9,'Raw Stats'!$S$3:$AH$528,3,FALSE)</f>
        <v>73</v>
      </c>
      <c r="DU9">
        <f>VLOOKUP($B9,'Raw Stats'!$S$3:$AH$528,4,FALSE)</f>
        <v>27</v>
      </c>
      <c r="DV9">
        <f>VLOOKUP($B9,'Raw Stats'!$S$3:$AH$528,5,FALSE)</f>
        <v>46</v>
      </c>
      <c r="DW9">
        <f>VLOOKUP($B9,'Raw Stats'!$S$3:$AH$528,6,FALSE)</f>
        <v>73</v>
      </c>
      <c r="DX9">
        <f>VLOOKUP($B9,'Raw Stats'!$S$3:$AH$528,7,FALSE)</f>
        <v>7</v>
      </c>
      <c r="DY9">
        <f>VLOOKUP($B9,'Raw Stats'!$S$3:$AH$528,8,FALSE)</f>
        <v>28</v>
      </c>
      <c r="DZ9">
        <f>VLOOKUP($B9,'Raw Stats'!$S$3:$AH$528,9,FALSE)</f>
        <v>17</v>
      </c>
      <c r="EA9">
        <f>VLOOKUP($B9,'Raw Stats'!$S$3:$AH$528,10,FALSE)</f>
        <v>17</v>
      </c>
      <c r="EB9">
        <f>VLOOKUP($B9,'Raw Stats'!$S$3:$AH$528,11,FALSE)+VLOOKUP($B9,'Raw Stats'!$S$3:$AH$528,12,FALSE)</f>
        <v>24</v>
      </c>
      <c r="EC9">
        <f>VLOOKUP($B9,'Raw Stats'!$S$3:$AH$528,13,FALSE)+VLOOKUP($B9,'Raw Stats'!$S$3:$AH$528,14,FALSE)</f>
        <v>0</v>
      </c>
      <c r="ED9">
        <f>VLOOKUP($B9,'Raw Stats'!$S$3:$AH$528,15,FALSE)</f>
        <v>2</v>
      </c>
      <c r="EE9">
        <f>VLOOKUP($B9,'Raw Stats'!$S$3:$AH$528,16,FALSE)</f>
        <v>216</v>
      </c>
    </row>
    <row r="10" spans="1:135" x14ac:dyDescent="0.2">
      <c r="A10" t="e">
        <f>VLOOKUP(B10,'ALL SKATERS'!$B$3:$I$378,9,FALSE)</f>
        <v>#REF!</v>
      </c>
      <c r="B10" t="s">
        <v>24</v>
      </c>
      <c r="C10">
        <f t="shared" si="0"/>
        <v>1.2944051799965359</v>
      </c>
      <c r="D10">
        <f t="shared" si="1"/>
        <v>1.2325363279063182</v>
      </c>
      <c r="E10">
        <f t="shared" si="2"/>
        <v>0.874056320286699</v>
      </c>
      <c r="F10">
        <f t="shared" si="3"/>
        <v>0.99627411605481109</v>
      </c>
      <c r="G10">
        <f t="shared" si="4"/>
        <v>0.39427094201089424</v>
      </c>
      <c r="H10">
        <f>VLOOKUP(B10,'ALL SKATERS'!$B$3:$H$378,7,FALSE)</f>
        <v>1.28</v>
      </c>
      <c r="I10" s="30" t="e">
        <f t="shared" si="5"/>
        <v>#REF!</v>
      </c>
      <c r="J10" s="29">
        <f t="shared" si="6"/>
        <v>31.000000000000004</v>
      </c>
      <c r="K10" s="29">
        <f t="shared" si="7"/>
        <v>0.31000000000000005</v>
      </c>
      <c r="L10">
        <f>BU10*'Value Calculations'!$D$3</f>
        <v>15.086210859163403</v>
      </c>
      <c r="M10">
        <f>BV10*'Value Calculations'!$D$4</f>
        <v>13.024508161785997</v>
      </c>
      <c r="N10">
        <f>BW10*'Value Calculations'!$D$5</f>
        <v>20.431034089074959</v>
      </c>
      <c r="O10">
        <f>BX10*'Value Calculations'!$D$6</f>
        <v>-0.12506493191936285</v>
      </c>
      <c r="P10">
        <f>BY10*'Value Calculations'!$D$7</f>
        <v>1.7576975410918561</v>
      </c>
      <c r="Q10">
        <f>BZ10*'Value Calculations'!$D$8</f>
        <v>4.5291615614620069</v>
      </c>
      <c r="R10">
        <f>CA10*'Value Calculations'!$D$9</f>
        <v>3.2747651907754349</v>
      </c>
      <c r="S10">
        <f>CB10*'Value Calculations'!$D$10</f>
        <v>10.594177748209937</v>
      </c>
      <c r="T10">
        <f>CC10*'Value Calculations'!$D$11</f>
        <v>0</v>
      </c>
      <c r="U10">
        <f>CD10*'Value Calculations'!$D$12</f>
        <v>4.0694136979470699</v>
      </c>
      <c r="V10">
        <f>CE10*'Value Calculations'!$D$13</f>
        <v>19.260863862162747</v>
      </c>
      <c r="X10">
        <f>CH10*'Value Calculations'!$D$3</f>
        <v>15.086210859163403</v>
      </c>
      <c r="Y10">
        <f>CI10*'Value Calculations'!$D$4</f>
        <v>15.303797090098547</v>
      </c>
      <c r="Z10">
        <f>CJ10*'Value Calculations'!$D$5</f>
        <v>22.288400824445411</v>
      </c>
      <c r="AA10">
        <f>CK10*'Value Calculations'!$D$6</f>
        <v>2.0010389107098057</v>
      </c>
      <c r="AB10">
        <f>CL10*'Value Calculations'!$D$7</f>
        <v>1.5819277869826704</v>
      </c>
      <c r="AC10">
        <f>CM10*'Value Calculations'!$D$8</f>
        <v>3.45078976111391</v>
      </c>
      <c r="AD10">
        <f>CN10*'Value Calculations'!$D$9</f>
        <v>3.0228601761004015</v>
      </c>
      <c r="AE10">
        <f>CO10*'Value Calculations'!$D$10</f>
        <v>9.1329118519051171</v>
      </c>
      <c r="AF10">
        <f>CP10*'Value Calculations'!$D$11</f>
        <v>0</v>
      </c>
      <c r="AG10">
        <f>CQ10*'Value Calculations'!$D$12</f>
        <v>6.5110619167153123</v>
      </c>
      <c r="AH10">
        <f>CR10*'Value Calculations'!$D$13</f>
        <v>20.223907055270885</v>
      </c>
      <c r="AJ10">
        <f>CU10*'Value Calculations'!$D$3</f>
        <v>6.5237668580166064</v>
      </c>
      <c r="AK10">
        <f>CV10*'Value Calculations'!$D$4</f>
        <v>5.2098032647143988</v>
      </c>
      <c r="AL10">
        <f>CW10*'Value Calculations'!$D$5</f>
        <v>8.4908193616934895</v>
      </c>
      <c r="AM10">
        <f>CX10*'Value Calculations'!$D$6</f>
        <v>2.8764934341453454</v>
      </c>
      <c r="AN10">
        <f>CY10*'Value Calculations'!$D$7</f>
        <v>1.4061580328734848</v>
      </c>
      <c r="AO10">
        <f>CZ10*'Value Calculations'!$D$8</f>
        <v>1.7972863339134948</v>
      </c>
      <c r="AP10">
        <f>DA10*'Value Calculations'!$D$9</f>
        <v>0.75571504402510037</v>
      </c>
      <c r="AQ10">
        <f>DB10*'Value Calculations'!$D$10</f>
        <v>2.1918988444572283</v>
      </c>
      <c r="AR10">
        <f>DC10*'Value Calculations'!$D$11</f>
        <v>0</v>
      </c>
      <c r="AS10">
        <f>DD10*'Value Calculations'!$D$12</f>
        <v>1.6277654791788281</v>
      </c>
      <c r="AT10">
        <f>DE10*'Value Calculations'!$D$13</f>
        <v>11.074996720743579</v>
      </c>
      <c r="AV10">
        <f>DH10*'Value Calculations'!$D$3</f>
        <v>11.824327430155099</v>
      </c>
      <c r="AW10">
        <f>DI10*'Value Calculations'!$D$4</f>
        <v>12.373282753696698</v>
      </c>
      <c r="AX10">
        <f>DJ10*'Value Calculations'!$D$5</f>
        <v>17.777653038545743</v>
      </c>
      <c r="AY10">
        <f>DK10*'Value Calculations'!$D$6</f>
        <v>4.2522076852583375</v>
      </c>
      <c r="AZ10">
        <f>DL10*'Value Calculations'!$D$7</f>
        <v>2.6365463116377841</v>
      </c>
      <c r="BA10">
        <f>DM10*'Value Calculations'!$D$8</f>
        <v>1.8691777872700346</v>
      </c>
      <c r="BB10">
        <f>DN10*'Value Calculations'!$D$9</f>
        <v>2.1411926247377844</v>
      </c>
      <c r="BC10">
        <f>DO10*'Value Calculations'!$D$10</f>
        <v>5.4797471111430704</v>
      </c>
      <c r="BD10">
        <f>DP10*'Value Calculations'!$D$11</f>
        <v>0</v>
      </c>
      <c r="BE10">
        <f>DQ10*'Value Calculations'!$D$12</f>
        <v>5.6971791771258982</v>
      </c>
      <c r="BF10">
        <f>DR10*'Value Calculations'!$D$13</f>
        <v>16.64688948086923</v>
      </c>
      <c r="BH10">
        <f>DU10*'Value Calculations'!$D$3</f>
        <v>4.4850897148864171</v>
      </c>
      <c r="BI10">
        <f>DV10*'Value Calculations'!$D$4</f>
        <v>3.5817397444911494</v>
      </c>
      <c r="BJ10">
        <f>DW10*'Value Calculations'!$D$5</f>
        <v>5.8374383111642736</v>
      </c>
      <c r="BK10">
        <f>DX10*'Value Calculations'!$D$6</f>
        <v>-0.50025972767745142</v>
      </c>
      <c r="BL10">
        <f>DY10*'Value Calculations'!$D$7</f>
        <v>1.5819277869826704</v>
      </c>
      <c r="BM10">
        <f>DZ10*'Value Calculations'!$D$8</f>
        <v>1.4378290671307958</v>
      </c>
      <c r="BN10">
        <f>EA10*'Value Calculations'!$D$9</f>
        <v>2.6450026540878513</v>
      </c>
      <c r="BO10">
        <f>EB10*'Value Calculations'!$D$10</f>
        <v>1.0959494222286141</v>
      </c>
      <c r="BP10">
        <f>EC10*'Value Calculations'!$D$11</f>
        <v>0</v>
      </c>
      <c r="BQ10">
        <f>ED10*'Value Calculations'!$D$12</f>
        <v>0</v>
      </c>
      <c r="BR10">
        <f>EE10*'Value Calculations'!$D$13</f>
        <v>9.0113327355118571</v>
      </c>
      <c r="BT10">
        <f>VLOOKUP($B10,'Raw Stats'!$CM$3:$DC$528,3,FALSE)</f>
        <v>71</v>
      </c>
      <c r="BU10">
        <f>VLOOKUP($B10,'Raw Stats'!$CM$3:$DC$528,4,FALSE)</f>
        <v>37</v>
      </c>
      <c r="BV10">
        <f>VLOOKUP($B10,'Raw Stats'!$CM$3:$DC$528,5,FALSE)</f>
        <v>40</v>
      </c>
      <c r="BW10">
        <f>VLOOKUP($B10,'Raw Stats'!$CM$3:$DC$528,6,FALSE)</f>
        <v>77</v>
      </c>
      <c r="BX10">
        <f>VLOOKUP($B10,'Raw Stats'!$CM$3:$DC$528,7,FALSE)</f>
        <v>-1</v>
      </c>
      <c r="BY10">
        <f>VLOOKUP($B10,'Raw Stats'!$CM$3:$DC$528,8,FALSE)</f>
        <v>20</v>
      </c>
      <c r="BZ10">
        <f>VLOOKUP($B10,'Raw Stats'!$CM$3:$DC$528,9,FALSE)</f>
        <v>63</v>
      </c>
      <c r="CA10">
        <f>VLOOKUP($B10,'Raw Stats'!$CM$3:$DC$528,10,FALSE)</f>
        <v>26</v>
      </c>
      <c r="CB10">
        <f>VLOOKUP($B10,'Raw Stats'!$CM$3:$DC$528,11,FALSE)+VLOOKUP($B10,'Raw Stats'!$CM$3:$DC$528,12,FALSE)</f>
        <v>29</v>
      </c>
      <c r="CC10">
        <f>VLOOKUP($B10,'Raw Stats'!$CM$3:$DC$528,13,FALSE)+VLOOKUP($B10,'Raw Stats'!$CM$3:$DC$528,14,FALSE)</f>
        <v>0</v>
      </c>
      <c r="CD10">
        <f>VLOOKUP($B10,'Raw Stats'!$CM$3:$DC$528,15,FALSE)</f>
        <v>5</v>
      </c>
      <c r="CE10">
        <f>VLOOKUP($B10,'Raw Stats'!$CM$3:$DC$528,16,FALSE)</f>
        <v>280</v>
      </c>
      <c r="CG10">
        <f>VLOOKUP($B10,'Raw Stats'!$BU$3:$CJ$528,3,FALSE)</f>
        <v>80</v>
      </c>
      <c r="CH10">
        <f>VLOOKUP($B10,'Raw Stats'!$BU$3:$CJ$528,4,FALSE)</f>
        <v>37</v>
      </c>
      <c r="CI10">
        <f>VLOOKUP($B10,'Raw Stats'!$BU$3:$CJ$5288,5,FALSE)</f>
        <v>47</v>
      </c>
      <c r="CJ10">
        <f>VLOOKUP($B10,'Raw Stats'!$BU$3:$CJ$528,6,FALSE)</f>
        <v>84</v>
      </c>
      <c r="CK10">
        <f>VLOOKUP($B10,'Raw Stats'!$BU$3:$CJ$528,7,FALSE)</f>
        <v>16</v>
      </c>
      <c r="CL10">
        <f>VLOOKUP($B10,'Raw Stats'!$BU$3:$CJ$528,8,FALSE)</f>
        <v>18</v>
      </c>
      <c r="CM10">
        <f>VLOOKUP($B10,'Raw Stats'!$BU$3:$CJ$528,9,FALSE)</f>
        <v>48</v>
      </c>
      <c r="CN10">
        <f>VLOOKUP($B10,'Raw Stats'!$BU$3:$CJ$528,10,FALSE)</f>
        <v>24</v>
      </c>
      <c r="CO10">
        <f>VLOOKUP($B10,'Raw Stats'!$BU$3:$CJ$528,11,FALSE)+VLOOKUP($B10,'Raw Stats'!$BU$3:$CJ$528,12,FALSE)</f>
        <v>25</v>
      </c>
      <c r="CP10">
        <f>VLOOKUP($B10,'Raw Stats'!$BU$3:$CJ$528,13,FALSE)+VLOOKUP($B10,'Raw Stats'!$BU$3:$CJ$528,14,FALSE)</f>
        <v>0</v>
      </c>
      <c r="CQ10">
        <f>VLOOKUP($B10,'Raw Stats'!$BU$3:$CJ$528,15,FALSE)</f>
        <v>8</v>
      </c>
      <c r="CR10">
        <f>VLOOKUP($B10,'Raw Stats'!$BU$3:$CJ$528,16,FALSE)</f>
        <v>294</v>
      </c>
      <c r="CT10">
        <f>VLOOKUP($B10,'Raw Stats'!$BC$3:$BR$528,3,FALSE)</f>
        <v>48</v>
      </c>
      <c r="CU10">
        <f>VLOOKUP($B10,'Raw Stats'!$BC$3:$BR$528,4,FALSE)</f>
        <v>16</v>
      </c>
      <c r="CV10">
        <f>VLOOKUP($B10,'Raw Stats'!$BC$3:$BR$5288,5,FALSE)</f>
        <v>16</v>
      </c>
      <c r="CW10">
        <f>VLOOKUP($B10,'Raw Stats'!$BC$3:$BR$52888,6,FALSE)</f>
        <v>32</v>
      </c>
      <c r="CX10">
        <f>VLOOKUP($B10,'Raw Stats'!$BC$3:$BR$5288,7,FALSE)</f>
        <v>23</v>
      </c>
      <c r="CY10">
        <f>VLOOKUP($B10,'Raw Stats'!$BC$3:$BR$5288,8,FALSE)</f>
        <v>16</v>
      </c>
      <c r="CZ10">
        <f>VLOOKUP($B10,'Raw Stats'!$BC$3:$BR$5288,9,FALSE)</f>
        <v>25</v>
      </c>
      <c r="DA10">
        <f>VLOOKUP($B10,'Raw Stats'!$BC$3:$BR$5288,10,FALSE)</f>
        <v>6</v>
      </c>
      <c r="DB10">
        <f>VLOOKUP($B10,'Raw Stats'!$BC$3:$BR$5288,11,FALSE)+VLOOKUP($B10,'Raw Stats'!$BC$3:$BR$5288,12,FALSE)</f>
        <v>6</v>
      </c>
      <c r="DC10">
        <f>VLOOKUP($B10,'Raw Stats'!$BC$3:$BR$5288,13,FALSE)+VLOOKUP($B10,'Raw Stats'!$BC$3:$BR$5288,14,FALSE)</f>
        <v>0</v>
      </c>
      <c r="DD10">
        <f>VLOOKUP($B10,'Raw Stats'!$BC$3:$BR$5288,15,FALSE)</f>
        <v>2</v>
      </c>
      <c r="DE10">
        <f>VLOOKUP($B10,'Raw Stats'!$BC$3:$BR$5288,16,FALSE)</f>
        <v>161</v>
      </c>
      <c r="DG10">
        <f>VLOOKUP($B10,'Raw Stats'!$AK$3:$AZ$528,3,FALSE)</f>
        <v>81</v>
      </c>
      <c r="DH10">
        <f>VLOOKUP($B10,'Raw Stats'!$AK$3:$AZ$528,4,FALSE)</f>
        <v>29</v>
      </c>
      <c r="DI10">
        <f>VLOOKUP($B10,'Raw Stats'!$AK$3:$AZ$528,5,FALSE)</f>
        <v>38</v>
      </c>
      <c r="DJ10">
        <f>VLOOKUP($B10,'Raw Stats'!$AK$3:$AZ$528,6,FALSE)</f>
        <v>67</v>
      </c>
      <c r="DK10">
        <f>VLOOKUP($B10,'Raw Stats'!$AK$3:$AZ$528,7,FALSE)</f>
        <v>34</v>
      </c>
      <c r="DL10">
        <f>VLOOKUP($B10,'Raw Stats'!$AK$3:$AZ$528,8,FALSE)</f>
        <v>30</v>
      </c>
      <c r="DM10">
        <f>VLOOKUP($B10,'Raw Stats'!$AK$3:$AZ$528,9,FALSE)</f>
        <v>26</v>
      </c>
      <c r="DN10">
        <f>VLOOKUP($B10,'Raw Stats'!$AK$3:$AZ$528,10,FALSE)</f>
        <v>17</v>
      </c>
      <c r="DO10">
        <f>VLOOKUP($B10,'Raw Stats'!$AK$3:$AZ$528,11,FALSE)+VLOOKUP($B10,'Raw Stats'!$AK$3:$AZ$528,12,FALSE)</f>
        <v>15</v>
      </c>
      <c r="DP10">
        <f>VLOOKUP($B10,'Raw Stats'!$AK$3:$AZ$528,13,FALSE)+VLOOKUP($B10,'Raw Stats'!$AK$3:$AZ$528,14,FALSE)</f>
        <v>0</v>
      </c>
      <c r="DQ10">
        <f>VLOOKUP($B10,'Raw Stats'!$AK$3:$AZ$528,15,FALSE)</f>
        <v>7</v>
      </c>
      <c r="DR10">
        <f>VLOOKUP($B10,'Raw Stats'!$AK$3:$AZ$528,16,FALSE)</f>
        <v>242</v>
      </c>
      <c r="DT10">
        <f>VLOOKUP($B10,'Raw Stats'!$S$3:$AH$528,3,FALSE)</f>
        <v>74</v>
      </c>
      <c r="DU10">
        <f>VLOOKUP($B10,'Raw Stats'!$S$3:$AH$528,4,FALSE)</f>
        <v>11</v>
      </c>
      <c r="DV10">
        <f>VLOOKUP($B10,'Raw Stats'!$S$3:$AH$528,5,FALSE)</f>
        <v>11</v>
      </c>
      <c r="DW10">
        <f>VLOOKUP($B10,'Raw Stats'!$S$3:$AH$528,6,FALSE)</f>
        <v>22</v>
      </c>
      <c r="DX10">
        <f>VLOOKUP($B10,'Raw Stats'!$S$3:$AH$528,7,FALSE)</f>
        <v>-4</v>
      </c>
      <c r="DY10">
        <f>VLOOKUP($B10,'Raw Stats'!$S$3:$AH$528,8,FALSE)</f>
        <v>18</v>
      </c>
      <c r="DZ10">
        <f>VLOOKUP($B10,'Raw Stats'!$S$3:$AH$528,9,FALSE)</f>
        <v>20</v>
      </c>
      <c r="EA10">
        <f>VLOOKUP($B10,'Raw Stats'!$S$3:$AH$528,10,FALSE)</f>
        <v>21</v>
      </c>
      <c r="EB10">
        <f>VLOOKUP($B10,'Raw Stats'!$S$3:$AH$528,11,FALSE)+VLOOKUP($B10,'Raw Stats'!$S$3:$AH$528,12,FALSE)</f>
        <v>3</v>
      </c>
      <c r="EC10">
        <f>VLOOKUP($B10,'Raw Stats'!$S$3:$AH$528,13,FALSE)+VLOOKUP($B10,'Raw Stats'!$S$3:$AH$528,14,FALSE)</f>
        <v>0</v>
      </c>
      <c r="ED10">
        <f>VLOOKUP($B10,'Raw Stats'!$S$3:$AH$528,15,FALSE)</f>
        <v>0</v>
      </c>
      <c r="EE10">
        <f>VLOOKUP($B10,'Raw Stats'!$S$3:$AH$528,16,FALSE)</f>
        <v>131</v>
      </c>
    </row>
    <row r="11" spans="1:135" x14ac:dyDescent="0.2">
      <c r="A11" t="e">
        <f>VLOOKUP(B11,'ALL SKATERS'!$B$3:$I$378,9,FALSE)</f>
        <v>#REF!</v>
      </c>
      <c r="B11" t="s">
        <v>48</v>
      </c>
      <c r="C11">
        <f t="shared" si="0"/>
        <v>0.9410984518030131</v>
      </c>
      <c r="D11">
        <f t="shared" si="1"/>
        <v>1.1171546947658582</v>
      </c>
      <c r="E11">
        <f t="shared" si="2"/>
        <v>1.0719083277152723</v>
      </c>
      <c r="F11">
        <f t="shared" si="3"/>
        <v>1.1339725383496349</v>
      </c>
      <c r="G11">
        <f t="shared" si="4"/>
        <v>1.2111489594794145</v>
      </c>
      <c r="H11">
        <f>VLOOKUP(B11,'ALL SKATERS'!$B$3:$H$378,7,FALSE)</f>
        <v>1.07</v>
      </c>
      <c r="I11" s="29" t="e">
        <f t="shared" si="5"/>
        <v>#REF!</v>
      </c>
      <c r="J11" s="29">
        <f t="shared" si="6"/>
        <v>10.000000000000009</v>
      </c>
      <c r="K11" s="29">
        <f t="shared" si="7"/>
        <v>0.10000000000000009</v>
      </c>
      <c r="L11">
        <f>BU11*'Value Calculations'!$D$3</f>
        <v>6.5237668580166064</v>
      </c>
      <c r="M11">
        <f>BV11*'Value Calculations'!$D$4</f>
        <v>15.629409794143196</v>
      </c>
      <c r="N11">
        <f>BW11*'Value Calculations'!$D$5</f>
        <v>16.981638723386979</v>
      </c>
      <c r="O11">
        <f>BX11*'Value Calculations'!$D$6</f>
        <v>-0.25012986383872571</v>
      </c>
      <c r="P11">
        <f>BY11*'Value Calculations'!$D$7</f>
        <v>0.87884877054592803</v>
      </c>
      <c r="Q11">
        <f>BZ11*'Value Calculations'!$D$8</f>
        <v>7.5486026024366781</v>
      </c>
      <c r="R11">
        <f>CA11*'Value Calculations'!$D$9</f>
        <v>5.7938153375257695</v>
      </c>
      <c r="S11">
        <f>CB11*'Value Calculations'!$D$10</f>
        <v>8.7675953778289131</v>
      </c>
      <c r="T11">
        <f>CC11*'Value Calculations'!$D$11</f>
        <v>0</v>
      </c>
      <c r="U11">
        <f>CD11*'Value Calculations'!$D$12</f>
        <v>3.2555309583576562</v>
      </c>
      <c r="V11">
        <f>CE11*'Value Calculations'!$D$13</f>
        <v>9.2176991340350298</v>
      </c>
      <c r="X11">
        <f>CH11*'Value Calculations'!$D$3</f>
        <v>11.824327430155099</v>
      </c>
      <c r="Y11">
        <f>CI11*'Value Calculations'!$D$4</f>
        <v>13.350120865830647</v>
      </c>
      <c r="Z11">
        <f>CJ11*'Value Calculations'!$D$5</f>
        <v>18.573667353704508</v>
      </c>
      <c r="AA11">
        <f>CK11*'Value Calculations'!$D$6</f>
        <v>4.2522076852583375</v>
      </c>
      <c r="AB11">
        <f>CL11*'Value Calculations'!$D$7</f>
        <v>2.1092370493102273</v>
      </c>
      <c r="AC11">
        <f>CM11*'Value Calculations'!$D$8</f>
        <v>6.4702308020885813</v>
      </c>
      <c r="AD11">
        <f>CN11*'Value Calculations'!$D$9</f>
        <v>5.541910322850736</v>
      </c>
      <c r="AE11">
        <f>CO11*'Value Calculations'!$D$10</f>
        <v>8.402278903752709</v>
      </c>
      <c r="AF11">
        <f>CP11*'Value Calculations'!$D$11</f>
        <v>0</v>
      </c>
      <c r="AG11">
        <f>CQ11*'Value Calculations'!$D$12</f>
        <v>7.3249446563047265</v>
      </c>
      <c r="AH11">
        <f>CR11*'Value Calculations'!$D$13</f>
        <v>13.757759901544819</v>
      </c>
      <c r="AJ11">
        <f>CU11*'Value Calculations'!$D$3</f>
        <v>4.0773542862603787</v>
      </c>
      <c r="AK11">
        <f>CV11*'Value Calculations'!$D$4</f>
        <v>10.419606529428798</v>
      </c>
      <c r="AL11">
        <f>CW11*'Value Calculations'!$D$5</f>
        <v>11.144200412222705</v>
      </c>
      <c r="AM11">
        <f>CX11*'Value Calculations'!$D$6</f>
        <v>1.75090904687108</v>
      </c>
      <c r="AN11">
        <f>CY11*'Value Calculations'!$D$7</f>
        <v>1.4061580328734848</v>
      </c>
      <c r="AO11">
        <f>CZ11*'Value Calculations'!$D$8</f>
        <v>5.0324017349577854</v>
      </c>
      <c r="AP11">
        <f>DA11*'Value Calculations'!$D$9</f>
        <v>3.1488126834379182</v>
      </c>
      <c r="AQ11">
        <f>DB11*'Value Calculations'!$D$10</f>
        <v>5.8450635852192754</v>
      </c>
      <c r="AR11">
        <f>DC11*'Value Calculations'!$D$11</f>
        <v>0</v>
      </c>
      <c r="AS11">
        <f>DD11*'Value Calculations'!$D$12</f>
        <v>0.81388273958941404</v>
      </c>
      <c r="AT11">
        <f>DE11*'Value Calculations'!$D$13</f>
        <v>6.7413023517569615</v>
      </c>
      <c r="AV11">
        <f>DH11*'Value Calculations'!$D$3</f>
        <v>10.193385715650948</v>
      </c>
      <c r="AW11">
        <f>DI11*'Value Calculations'!$D$4</f>
        <v>16.606247906277147</v>
      </c>
      <c r="AX11">
        <f>DJ11*'Value Calculations'!$D$5</f>
        <v>20.165695984022037</v>
      </c>
      <c r="AY11">
        <f>DK11*'Value Calculations'!$D$6</f>
        <v>1.5007791830323542</v>
      </c>
      <c r="AZ11">
        <f>DL11*'Value Calculations'!$D$7</f>
        <v>1.7576975410918561</v>
      </c>
      <c r="BA11">
        <f>DM11*'Value Calculations'!$D$8</f>
        <v>5.176184641670865</v>
      </c>
      <c r="BB11">
        <f>DN11*'Value Calculations'!$D$9</f>
        <v>6.6754828888883866</v>
      </c>
      <c r="BC11">
        <f>DO11*'Value Calculations'!$D$10</f>
        <v>9.4982283259813229</v>
      </c>
      <c r="BD11">
        <f>DP11*'Value Calculations'!$D$11</f>
        <v>3.9628565920997496</v>
      </c>
      <c r="BE11">
        <f>DQ11*'Value Calculations'!$D$12</f>
        <v>1.6277654791788281</v>
      </c>
      <c r="BF11">
        <f>DR11*'Value Calculations'!$D$13</f>
        <v>15.821423886776543</v>
      </c>
      <c r="BH11">
        <f>DU11*'Value Calculations'!$D$3</f>
        <v>10.193385715650948</v>
      </c>
      <c r="BI11">
        <f>DV11*'Value Calculations'!$D$4</f>
        <v>15.629409794143196</v>
      </c>
      <c r="BJ11">
        <f>DW11*'Value Calculations'!$D$5</f>
        <v>19.369681668863272</v>
      </c>
      <c r="BK11">
        <f>DX11*'Value Calculations'!$D$6</f>
        <v>3.1266232979840716</v>
      </c>
      <c r="BL11">
        <f>DY11*'Value Calculations'!$D$7</f>
        <v>1.7576975410918561</v>
      </c>
      <c r="BM11">
        <f>DZ11*'Value Calculations'!$D$8</f>
        <v>6.6140137088016608</v>
      </c>
      <c r="BN11">
        <f>EA11*'Value Calculations'!$D$9</f>
        <v>5.6678628301882528</v>
      </c>
      <c r="BO11">
        <f>EB11*'Value Calculations'!$D$10</f>
        <v>6.5756965333716852</v>
      </c>
      <c r="BP11">
        <f>EC11*'Value Calculations'!$D$11</f>
        <v>0.9907141480249374</v>
      </c>
      <c r="BQ11">
        <f>ED11*'Value Calculations'!$D$12</f>
        <v>4.883296437536484</v>
      </c>
      <c r="BR11">
        <f>EE11*'Value Calculations'!$D$13</f>
        <v>16.027790285299716</v>
      </c>
      <c r="BT11">
        <f>VLOOKUP($B11,'Raw Stats'!$CM$3:$DC$528,3,FALSE)</f>
        <v>79</v>
      </c>
      <c r="BU11">
        <f>VLOOKUP($B11,'Raw Stats'!$CM$3:$DC$528,4,FALSE)</f>
        <v>16</v>
      </c>
      <c r="BV11">
        <f>VLOOKUP($B11,'Raw Stats'!$CM$3:$DC$528,5,FALSE)</f>
        <v>48</v>
      </c>
      <c r="BW11">
        <f>VLOOKUP($B11,'Raw Stats'!$CM$3:$DC$528,6,FALSE)</f>
        <v>64</v>
      </c>
      <c r="BX11">
        <f>VLOOKUP($B11,'Raw Stats'!$CM$3:$DC$528,7,FALSE)</f>
        <v>-2</v>
      </c>
      <c r="BY11">
        <f>VLOOKUP($B11,'Raw Stats'!$CM$3:$DC$528,8,FALSE)</f>
        <v>10</v>
      </c>
      <c r="BZ11">
        <f>VLOOKUP($B11,'Raw Stats'!$CM$3:$DC$528,9,FALSE)</f>
        <v>105</v>
      </c>
      <c r="CA11">
        <f>VLOOKUP($B11,'Raw Stats'!$CM$3:$DC$528,10,FALSE)</f>
        <v>46</v>
      </c>
      <c r="CB11">
        <f>VLOOKUP($B11,'Raw Stats'!$CM$3:$DC$528,11,FALSE)+VLOOKUP($B11,'Raw Stats'!$CM$3:$DC$528,12,FALSE)</f>
        <v>24</v>
      </c>
      <c r="CC11">
        <f>VLOOKUP($B11,'Raw Stats'!$CM$3:$DC$528,13,FALSE)+VLOOKUP($B11,'Raw Stats'!$CM$3:$DC$528,14,FALSE)</f>
        <v>0</v>
      </c>
      <c r="CD11">
        <f>VLOOKUP($B11,'Raw Stats'!$CM$3:$DC$528,15,FALSE)</f>
        <v>4</v>
      </c>
      <c r="CE11">
        <f>VLOOKUP($B11,'Raw Stats'!$CM$3:$DC$528,16,FALSE)</f>
        <v>134</v>
      </c>
      <c r="CG11">
        <f>VLOOKUP($B11,'Raw Stats'!$BU$3:$CJ$528,3,FALSE)</f>
        <v>82</v>
      </c>
      <c r="CH11">
        <f>VLOOKUP($B11,'Raw Stats'!$BU$3:$CJ$528,4,FALSE)</f>
        <v>29</v>
      </c>
      <c r="CI11">
        <f>VLOOKUP($B11,'Raw Stats'!$BU$3:$CJ$5288,5,FALSE)</f>
        <v>41</v>
      </c>
      <c r="CJ11">
        <f>VLOOKUP($B11,'Raw Stats'!$BU$3:$CJ$528,6,FALSE)</f>
        <v>70</v>
      </c>
      <c r="CK11">
        <f>VLOOKUP($B11,'Raw Stats'!$BU$3:$CJ$528,7,FALSE)</f>
        <v>34</v>
      </c>
      <c r="CL11">
        <f>VLOOKUP($B11,'Raw Stats'!$BU$3:$CJ$528,8,FALSE)</f>
        <v>24</v>
      </c>
      <c r="CM11">
        <f>VLOOKUP($B11,'Raw Stats'!$BU$3:$CJ$528,9,FALSE)</f>
        <v>90</v>
      </c>
      <c r="CN11">
        <f>VLOOKUP($B11,'Raw Stats'!$BU$3:$CJ$528,10,FALSE)</f>
        <v>44</v>
      </c>
      <c r="CO11">
        <f>VLOOKUP($B11,'Raw Stats'!$BU$3:$CJ$528,11,FALSE)+VLOOKUP($B11,'Raw Stats'!$BU$3:$CJ$528,12,FALSE)</f>
        <v>23</v>
      </c>
      <c r="CP11">
        <f>VLOOKUP($B11,'Raw Stats'!$BU$3:$CJ$528,13,FALSE)+VLOOKUP($B11,'Raw Stats'!$BU$3:$CJ$528,14,FALSE)</f>
        <v>0</v>
      </c>
      <c r="CQ11">
        <f>VLOOKUP($B11,'Raw Stats'!$BU$3:$CJ$528,15,FALSE)</f>
        <v>9</v>
      </c>
      <c r="CR11">
        <f>VLOOKUP($B11,'Raw Stats'!$BU$3:$CJ$528,16,FALSE)</f>
        <v>200</v>
      </c>
      <c r="CT11">
        <f>VLOOKUP($B11,'Raw Stats'!$BC$3:$BR$528,3,FALSE)</f>
        <v>47</v>
      </c>
      <c r="CU11">
        <f>VLOOKUP($B11,'Raw Stats'!$BC$3:$BR$528,4,FALSE)</f>
        <v>10</v>
      </c>
      <c r="CV11">
        <f>VLOOKUP($B11,'Raw Stats'!$BC$3:$BR$5288,5,FALSE)</f>
        <v>32</v>
      </c>
      <c r="CW11">
        <f>VLOOKUP($B11,'Raw Stats'!$BC$3:$BR$52888,6,FALSE)</f>
        <v>42</v>
      </c>
      <c r="CX11">
        <f>VLOOKUP($B11,'Raw Stats'!$BC$3:$BR$5288,7,FALSE)</f>
        <v>14</v>
      </c>
      <c r="CY11">
        <f>VLOOKUP($B11,'Raw Stats'!$BC$3:$BR$5288,8,FALSE)</f>
        <v>16</v>
      </c>
      <c r="CZ11">
        <f>VLOOKUP($B11,'Raw Stats'!$BC$3:$BR$5288,9,FALSE)</f>
        <v>70</v>
      </c>
      <c r="DA11">
        <f>VLOOKUP($B11,'Raw Stats'!$BC$3:$BR$5288,10,FALSE)</f>
        <v>25</v>
      </c>
      <c r="DB11">
        <f>VLOOKUP($B11,'Raw Stats'!$BC$3:$BR$5288,11,FALSE)+VLOOKUP($B11,'Raw Stats'!$BC$3:$BR$5288,12,FALSE)</f>
        <v>16</v>
      </c>
      <c r="DC11">
        <f>VLOOKUP($B11,'Raw Stats'!$BC$3:$BR$5288,13,FALSE)+VLOOKUP($B11,'Raw Stats'!$BC$3:$BR$5288,14,FALSE)</f>
        <v>0</v>
      </c>
      <c r="DD11">
        <f>VLOOKUP($B11,'Raw Stats'!$BC$3:$BR$5288,15,FALSE)</f>
        <v>1</v>
      </c>
      <c r="DE11">
        <f>VLOOKUP($B11,'Raw Stats'!$BC$3:$BR$5288,16,FALSE)</f>
        <v>98</v>
      </c>
      <c r="DG11">
        <f>VLOOKUP($B11,'Raw Stats'!$AK$3:$AZ$528,3,FALSE)</f>
        <v>82</v>
      </c>
      <c r="DH11">
        <f>VLOOKUP($B11,'Raw Stats'!$AK$3:$AZ$528,4,FALSE)</f>
        <v>25</v>
      </c>
      <c r="DI11">
        <f>VLOOKUP($B11,'Raw Stats'!$AK$3:$AZ$528,5,FALSE)</f>
        <v>51</v>
      </c>
      <c r="DJ11">
        <f>VLOOKUP($B11,'Raw Stats'!$AK$3:$AZ$528,6,FALSE)</f>
        <v>76</v>
      </c>
      <c r="DK11">
        <f>VLOOKUP($B11,'Raw Stats'!$AK$3:$AZ$528,7,FALSE)</f>
        <v>12</v>
      </c>
      <c r="DL11">
        <f>VLOOKUP($B11,'Raw Stats'!$AK$3:$AZ$528,8,FALSE)</f>
        <v>20</v>
      </c>
      <c r="DM11">
        <f>VLOOKUP($B11,'Raw Stats'!$AK$3:$AZ$528,9,FALSE)</f>
        <v>72</v>
      </c>
      <c r="DN11">
        <f>VLOOKUP($B11,'Raw Stats'!$AK$3:$AZ$528,10,FALSE)</f>
        <v>53</v>
      </c>
      <c r="DO11">
        <f>VLOOKUP($B11,'Raw Stats'!$AK$3:$AZ$528,11,FALSE)+VLOOKUP($B11,'Raw Stats'!$AK$3:$AZ$528,12,FALSE)</f>
        <v>26</v>
      </c>
      <c r="DP11">
        <f>VLOOKUP($B11,'Raw Stats'!$AK$3:$AZ$528,13,FALSE)+VLOOKUP($B11,'Raw Stats'!$AK$3:$AZ$528,14,FALSE)</f>
        <v>4</v>
      </c>
      <c r="DQ11">
        <f>VLOOKUP($B11,'Raw Stats'!$AK$3:$AZ$528,15,FALSE)</f>
        <v>2</v>
      </c>
      <c r="DR11">
        <f>VLOOKUP($B11,'Raw Stats'!$AK$3:$AZ$528,16,FALSE)</f>
        <v>230</v>
      </c>
      <c r="DT11">
        <f>VLOOKUP($B11,'Raw Stats'!$S$3:$AH$528,3,FALSE)</f>
        <v>75</v>
      </c>
      <c r="DU11">
        <f>VLOOKUP($B11,'Raw Stats'!$S$3:$AH$528,4,FALSE)</f>
        <v>25</v>
      </c>
      <c r="DV11">
        <f>VLOOKUP($B11,'Raw Stats'!$S$3:$AH$528,5,FALSE)</f>
        <v>48</v>
      </c>
      <c r="DW11">
        <f>VLOOKUP($B11,'Raw Stats'!$S$3:$AH$528,6,FALSE)</f>
        <v>73</v>
      </c>
      <c r="DX11">
        <f>VLOOKUP($B11,'Raw Stats'!$S$3:$AH$528,7,FALSE)</f>
        <v>25</v>
      </c>
      <c r="DY11">
        <f>VLOOKUP($B11,'Raw Stats'!$S$3:$AH$528,8,FALSE)</f>
        <v>20</v>
      </c>
      <c r="DZ11">
        <f>VLOOKUP($B11,'Raw Stats'!$S$3:$AH$528,9,FALSE)</f>
        <v>92</v>
      </c>
      <c r="EA11">
        <f>VLOOKUP($B11,'Raw Stats'!$S$3:$AH$528,10,FALSE)</f>
        <v>45</v>
      </c>
      <c r="EB11">
        <f>VLOOKUP($B11,'Raw Stats'!$S$3:$AH$528,11,FALSE)+VLOOKUP($B11,'Raw Stats'!$S$3:$AH$528,12,FALSE)</f>
        <v>18</v>
      </c>
      <c r="EC11">
        <f>VLOOKUP($B11,'Raw Stats'!$S$3:$AH$528,13,FALSE)+VLOOKUP($B11,'Raw Stats'!$S$3:$AH$528,14,FALSE)</f>
        <v>1</v>
      </c>
      <c r="ED11">
        <f>VLOOKUP($B11,'Raw Stats'!$S$3:$AH$528,15,FALSE)</f>
        <v>6</v>
      </c>
      <c r="EE11">
        <f>VLOOKUP($B11,'Raw Stats'!$S$3:$AH$528,16,FALSE)</f>
        <v>233</v>
      </c>
    </row>
    <row r="12" spans="1:135" x14ac:dyDescent="0.2">
      <c r="A12" t="e">
        <f>VLOOKUP(B12,'ALL SKATERS'!$B$3:$I$378,9,FALSE)</f>
        <v>#REF!</v>
      </c>
      <c r="B12" t="s">
        <v>42</v>
      </c>
      <c r="C12">
        <f t="shared" si="0"/>
        <v>1.0166210606371671</v>
      </c>
      <c r="D12">
        <f t="shared" si="1"/>
        <v>1.0671939145390643</v>
      </c>
      <c r="E12">
        <f t="shared" si="2"/>
        <v>1.2540438210704765</v>
      </c>
      <c r="F12">
        <f t="shared" si="3"/>
        <v>1.1534558668133894</v>
      </c>
      <c r="G12">
        <f t="shared" si="4"/>
        <v>1.1931456110403469</v>
      </c>
      <c r="H12">
        <f>VLOOKUP(B12,'ALL SKATERS'!$B$3:$H$378,7,FALSE)</f>
        <v>1.08</v>
      </c>
      <c r="I12" s="29" t="e">
        <f t="shared" si="5"/>
        <v>#REF!</v>
      </c>
      <c r="J12" s="29">
        <f t="shared" si="6"/>
        <v>11.000000000000009</v>
      </c>
      <c r="K12" s="29">
        <f t="shared" si="7"/>
        <v>0.1100000000000001</v>
      </c>
      <c r="L12">
        <f>BU12*'Value Calculations'!$D$3</f>
        <v>11.416592001529061</v>
      </c>
      <c r="M12">
        <f>BV12*'Value Calculations'!$D$4</f>
        <v>12.373282753696698</v>
      </c>
      <c r="N12">
        <f>BW12*'Value Calculations'!$D$5</f>
        <v>17.512314933492821</v>
      </c>
      <c r="O12">
        <f>BX12*'Value Calculations'!$D$6</f>
        <v>3.7519479575808856</v>
      </c>
      <c r="P12">
        <f>BY12*'Value Calculations'!$D$7</f>
        <v>3.1638555739653409</v>
      </c>
      <c r="Q12">
        <f>BZ12*'Value Calculations'!$D$8</f>
        <v>4.0259213879662283</v>
      </c>
      <c r="R12">
        <f>CA12*'Value Calculations'!$D$9</f>
        <v>2.0152401174002676</v>
      </c>
      <c r="S12">
        <f>CB12*'Value Calculations'!$D$10</f>
        <v>6.2103800592954803</v>
      </c>
      <c r="T12">
        <f>CC12*'Value Calculations'!$D$11</f>
        <v>2.9721424440748123</v>
      </c>
      <c r="U12">
        <f>CD12*'Value Calculations'!$D$12</f>
        <v>5.6971791771258982</v>
      </c>
      <c r="V12">
        <f>CE12*'Value Calculations'!$D$13</f>
        <v>13.207449505483027</v>
      </c>
      <c r="X12">
        <f>CH12*'Value Calculations'!$D$3</f>
        <v>11.416592001529061</v>
      </c>
      <c r="Y12">
        <f>CI12*'Value Calculations'!$D$4</f>
        <v>13.024508161785997</v>
      </c>
      <c r="Z12">
        <f>CJ12*'Value Calculations'!$D$5</f>
        <v>18.042991143598666</v>
      </c>
      <c r="AA12">
        <f>CK12*'Value Calculations'!$D$6</f>
        <v>3.2516882299034342</v>
      </c>
      <c r="AB12">
        <f>CL12*'Value Calculations'!$D$7</f>
        <v>2.9880858198561553</v>
      </c>
      <c r="AC12">
        <f>CM12*'Value Calculations'!$D$8</f>
        <v>2.084852147339654</v>
      </c>
      <c r="AD12">
        <f>CN12*'Value Calculations'!$D$9</f>
        <v>2.5190501467503346</v>
      </c>
      <c r="AE12">
        <f>CO12*'Value Calculations'!$D$10</f>
        <v>5.4797471111430704</v>
      </c>
      <c r="AF12">
        <f>CP12*'Value Calculations'!$D$11</f>
        <v>4.9535707401246869</v>
      </c>
      <c r="AG12">
        <f>CQ12*'Value Calculations'!$D$12</f>
        <v>4.0694136979470699</v>
      </c>
      <c r="AH12">
        <f>CR12*'Value Calculations'!$D$13</f>
        <v>13.27623830499075</v>
      </c>
      <c r="AJ12">
        <f>CU12*'Value Calculations'!$D$3</f>
        <v>9.3779148583988725</v>
      </c>
      <c r="AK12">
        <f>CV12*'Value Calculations'!$D$4</f>
        <v>8.1403176011162479</v>
      </c>
      <c r="AL12">
        <f>CW12*'Value Calculations'!$D$5</f>
        <v>12.736229042540234</v>
      </c>
      <c r="AM12">
        <f>CX12*'Value Calculations'!$D$6</f>
        <v>3.5018180937421599</v>
      </c>
      <c r="AN12">
        <f>CY12*'Value Calculations'!$D$7</f>
        <v>2.3728916804740057</v>
      </c>
      <c r="AO12">
        <f>CZ12*'Value Calculations'!$D$8</f>
        <v>1.725394880556955</v>
      </c>
      <c r="AP12">
        <f>DA12*'Value Calculations'!$D$9</f>
        <v>2.0152401174002676</v>
      </c>
      <c r="AQ12">
        <f>DB12*'Value Calculations'!$D$10</f>
        <v>2.1918988444572283</v>
      </c>
      <c r="AR12">
        <f>DC12*'Value Calculations'!$D$11</f>
        <v>2.9721424440748123</v>
      </c>
      <c r="AS12">
        <f>DD12*'Value Calculations'!$D$12</f>
        <v>4.0694136979470699</v>
      </c>
      <c r="AT12">
        <f>DE12*'Value Calculations'!$D$13</f>
        <v>9.8367983296045463</v>
      </c>
      <c r="AV12">
        <f>DH12*'Value Calculations'!$D$3</f>
        <v>11.824327430155099</v>
      </c>
      <c r="AW12">
        <f>DI12*'Value Calculations'!$D$4</f>
        <v>9.1171557132501988</v>
      </c>
      <c r="AX12">
        <f>DJ12*'Value Calculations'!$D$5</f>
        <v>15.124271988016528</v>
      </c>
      <c r="AY12">
        <f>DK12*'Value Calculations'!$D$6</f>
        <v>2.1261038426291687</v>
      </c>
      <c r="AZ12">
        <f>DL12*'Value Calculations'!$D$7</f>
        <v>2.4607765575285985</v>
      </c>
      <c r="BA12">
        <f>DM12*'Value Calculations'!$D$8</f>
        <v>2.3005265074092733</v>
      </c>
      <c r="BB12">
        <f>DN12*'Value Calculations'!$D$9</f>
        <v>1.7633351027252342</v>
      </c>
      <c r="BC12">
        <f>DO12*'Value Calculations'!$D$10</f>
        <v>4.3837976889144565</v>
      </c>
      <c r="BD12">
        <f>DP12*'Value Calculations'!$D$11</f>
        <v>2.9721424440748123</v>
      </c>
      <c r="BE12">
        <f>DQ12*'Value Calculations'!$D$12</f>
        <v>3.2555309583576562</v>
      </c>
      <c r="BF12">
        <f>DR12*'Value Calculations'!$D$13</f>
        <v>12.725927908928957</v>
      </c>
      <c r="BH12">
        <f>DU12*'Value Calculations'!$D$3</f>
        <v>13.047533716033213</v>
      </c>
      <c r="BI12">
        <f>DV12*'Value Calculations'!$D$4</f>
        <v>14.326958977964598</v>
      </c>
      <c r="BJ12">
        <f>DW12*'Value Calculations'!$D$5</f>
        <v>20.165695984022037</v>
      </c>
      <c r="BK12">
        <f>DX12*'Value Calculations'!$D$6</f>
        <v>3.1266232979840716</v>
      </c>
      <c r="BL12">
        <f>DY12*'Value Calculations'!$D$7</f>
        <v>2.2850068034194129</v>
      </c>
      <c r="BM12">
        <f>DZ12*'Value Calculations'!$D$8</f>
        <v>5.3199675483839446</v>
      </c>
      <c r="BN12">
        <f>EA12*'Value Calculations'!$D$9</f>
        <v>3.5266702054504684</v>
      </c>
      <c r="BO12">
        <f>EB12*'Value Calculations'!$D$10</f>
        <v>9.1329118519051171</v>
      </c>
      <c r="BP12">
        <f>EC12*'Value Calculations'!$D$11</f>
        <v>1.9814282960498748</v>
      </c>
      <c r="BQ12">
        <f>ED12*'Value Calculations'!$D$12</f>
        <v>6.5110619167153123</v>
      </c>
      <c r="BR12">
        <f>EE12*'Value Calculations'!$D$13</f>
        <v>16.027790285299716</v>
      </c>
      <c r="BT12">
        <f>VLOOKUP($B12,'Raw Stats'!$CM$3:$DC$528,3,FALSE)</f>
        <v>81</v>
      </c>
      <c r="BU12">
        <f>VLOOKUP($B12,'Raw Stats'!$CM$3:$DC$528,4,FALSE)</f>
        <v>28</v>
      </c>
      <c r="BV12">
        <f>VLOOKUP($B12,'Raw Stats'!$CM$3:$DC$528,5,FALSE)</f>
        <v>38</v>
      </c>
      <c r="BW12">
        <f>VLOOKUP($B12,'Raw Stats'!$CM$3:$DC$528,6,FALSE)</f>
        <v>66</v>
      </c>
      <c r="BX12">
        <f>VLOOKUP($B12,'Raw Stats'!$CM$3:$DC$528,7,FALSE)</f>
        <v>30</v>
      </c>
      <c r="BY12">
        <f>VLOOKUP($B12,'Raw Stats'!$CM$3:$DC$528,8,FALSE)</f>
        <v>36</v>
      </c>
      <c r="BZ12">
        <f>VLOOKUP($B12,'Raw Stats'!$CM$3:$DC$528,9,FALSE)</f>
        <v>56</v>
      </c>
      <c r="CA12">
        <f>VLOOKUP($B12,'Raw Stats'!$CM$3:$DC$528,10,FALSE)</f>
        <v>16</v>
      </c>
      <c r="CB12">
        <f>VLOOKUP($B12,'Raw Stats'!$CM$3:$DC$528,11,FALSE)+VLOOKUP($B12,'Raw Stats'!$CM$3:$DC$528,12,FALSE)</f>
        <v>17</v>
      </c>
      <c r="CC12">
        <f>VLOOKUP($B12,'Raw Stats'!$CM$3:$DC$528,13,FALSE)+VLOOKUP($B12,'Raw Stats'!$CM$3:$DC$528,14,FALSE)</f>
        <v>3</v>
      </c>
      <c r="CD12">
        <f>VLOOKUP($B12,'Raw Stats'!$CM$3:$DC$528,15,FALSE)</f>
        <v>7</v>
      </c>
      <c r="CE12">
        <f>VLOOKUP($B12,'Raw Stats'!$CM$3:$DC$528,16,FALSE)</f>
        <v>192</v>
      </c>
      <c r="CG12">
        <f>VLOOKUP($B12,'Raw Stats'!$BU$3:$CJ$528,3,FALSE)</f>
        <v>76</v>
      </c>
      <c r="CH12">
        <f>VLOOKUP($B12,'Raw Stats'!$BU$3:$CJ$528,4,FALSE)</f>
        <v>28</v>
      </c>
      <c r="CI12">
        <f>VLOOKUP($B12,'Raw Stats'!$BU$3:$CJ$5288,5,FALSE)</f>
        <v>40</v>
      </c>
      <c r="CJ12">
        <f>VLOOKUP($B12,'Raw Stats'!$BU$3:$CJ$528,6,FALSE)</f>
        <v>68</v>
      </c>
      <c r="CK12">
        <f>VLOOKUP($B12,'Raw Stats'!$BU$3:$CJ$528,7,FALSE)</f>
        <v>26</v>
      </c>
      <c r="CL12">
        <f>VLOOKUP($B12,'Raw Stats'!$BU$3:$CJ$528,8,FALSE)</f>
        <v>34</v>
      </c>
      <c r="CM12">
        <f>VLOOKUP($B12,'Raw Stats'!$BU$3:$CJ$528,9,FALSE)</f>
        <v>29</v>
      </c>
      <c r="CN12">
        <f>VLOOKUP($B12,'Raw Stats'!$BU$3:$CJ$528,10,FALSE)</f>
        <v>20</v>
      </c>
      <c r="CO12">
        <f>VLOOKUP($B12,'Raw Stats'!$BU$3:$CJ$528,11,FALSE)+VLOOKUP($B12,'Raw Stats'!$BU$3:$CJ$528,12,FALSE)</f>
        <v>15</v>
      </c>
      <c r="CP12">
        <f>VLOOKUP($B12,'Raw Stats'!$BU$3:$CJ$528,13,FALSE)+VLOOKUP($B12,'Raw Stats'!$BU$3:$CJ$528,14,FALSE)</f>
        <v>5</v>
      </c>
      <c r="CQ12">
        <f>VLOOKUP($B12,'Raw Stats'!$BU$3:$CJ$528,15,FALSE)</f>
        <v>5</v>
      </c>
      <c r="CR12">
        <f>VLOOKUP($B12,'Raw Stats'!$BU$3:$CJ$528,16,FALSE)</f>
        <v>193</v>
      </c>
      <c r="CT12">
        <f>VLOOKUP($B12,'Raw Stats'!$BC$3:$BR$528,3,FALSE)</f>
        <v>47</v>
      </c>
      <c r="CU12">
        <f>VLOOKUP($B12,'Raw Stats'!$BC$3:$BR$528,4,FALSE)</f>
        <v>23</v>
      </c>
      <c r="CV12">
        <f>VLOOKUP($B12,'Raw Stats'!$BC$3:$BR$5288,5,FALSE)</f>
        <v>25</v>
      </c>
      <c r="CW12">
        <f>VLOOKUP($B12,'Raw Stats'!$BC$3:$BR$52888,6,FALSE)</f>
        <v>48</v>
      </c>
      <c r="CX12">
        <f>VLOOKUP($B12,'Raw Stats'!$BC$3:$BR$5288,7,FALSE)</f>
        <v>28</v>
      </c>
      <c r="CY12">
        <f>VLOOKUP($B12,'Raw Stats'!$BC$3:$BR$5288,8,FALSE)</f>
        <v>27</v>
      </c>
      <c r="CZ12">
        <f>VLOOKUP($B12,'Raw Stats'!$BC$3:$BR$5288,9,FALSE)</f>
        <v>24</v>
      </c>
      <c r="DA12">
        <f>VLOOKUP($B12,'Raw Stats'!$BC$3:$BR$5288,10,FALSE)</f>
        <v>16</v>
      </c>
      <c r="DB12">
        <f>VLOOKUP($B12,'Raw Stats'!$BC$3:$BR$5288,11,FALSE)+VLOOKUP($B12,'Raw Stats'!$BC$3:$BR$5288,12,FALSE)</f>
        <v>6</v>
      </c>
      <c r="DC12">
        <f>VLOOKUP($B12,'Raw Stats'!$BC$3:$BR$5288,13,FALSE)+VLOOKUP($B12,'Raw Stats'!$BC$3:$BR$5288,14,FALSE)</f>
        <v>3</v>
      </c>
      <c r="DD12">
        <f>VLOOKUP($B12,'Raw Stats'!$BC$3:$BR$5288,15,FALSE)</f>
        <v>5</v>
      </c>
      <c r="DE12">
        <f>VLOOKUP($B12,'Raw Stats'!$BC$3:$BR$5288,16,FALSE)</f>
        <v>143</v>
      </c>
      <c r="DG12">
        <f>VLOOKUP($B12,'Raw Stats'!$AK$3:$AZ$528,3,FALSE)</f>
        <v>59</v>
      </c>
      <c r="DH12">
        <f>VLOOKUP($B12,'Raw Stats'!$AK$3:$AZ$528,4,FALSE)</f>
        <v>29</v>
      </c>
      <c r="DI12">
        <f>VLOOKUP($B12,'Raw Stats'!$AK$3:$AZ$528,5,FALSE)</f>
        <v>28</v>
      </c>
      <c r="DJ12">
        <f>VLOOKUP($B12,'Raw Stats'!$AK$3:$AZ$528,6,FALSE)</f>
        <v>57</v>
      </c>
      <c r="DK12">
        <f>VLOOKUP($B12,'Raw Stats'!$AK$3:$AZ$528,7,FALSE)</f>
        <v>17</v>
      </c>
      <c r="DL12">
        <f>VLOOKUP($B12,'Raw Stats'!$AK$3:$AZ$528,8,FALSE)</f>
        <v>28</v>
      </c>
      <c r="DM12">
        <f>VLOOKUP($B12,'Raw Stats'!$AK$3:$AZ$528,9,FALSE)</f>
        <v>32</v>
      </c>
      <c r="DN12">
        <f>VLOOKUP($B12,'Raw Stats'!$AK$3:$AZ$528,10,FALSE)</f>
        <v>14</v>
      </c>
      <c r="DO12">
        <f>VLOOKUP($B12,'Raw Stats'!$AK$3:$AZ$528,11,FALSE)+VLOOKUP($B12,'Raw Stats'!$AK$3:$AZ$528,12,FALSE)</f>
        <v>12</v>
      </c>
      <c r="DP12">
        <f>VLOOKUP($B12,'Raw Stats'!$AK$3:$AZ$528,13,FALSE)+VLOOKUP($B12,'Raw Stats'!$AK$3:$AZ$528,14,FALSE)</f>
        <v>3</v>
      </c>
      <c r="DQ12">
        <f>VLOOKUP($B12,'Raw Stats'!$AK$3:$AZ$528,15,FALSE)</f>
        <v>4</v>
      </c>
      <c r="DR12">
        <f>VLOOKUP($B12,'Raw Stats'!$AK$3:$AZ$528,16,FALSE)</f>
        <v>185</v>
      </c>
      <c r="DT12">
        <f>VLOOKUP($B12,'Raw Stats'!$S$3:$AH$528,3,FALSE)</f>
        <v>80</v>
      </c>
      <c r="DU12">
        <f>VLOOKUP($B12,'Raw Stats'!$S$3:$AH$528,4,FALSE)</f>
        <v>32</v>
      </c>
      <c r="DV12">
        <f>VLOOKUP($B12,'Raw Stats'!$S$3:$AH$528,5,FALSE)</f>
        <v>44</v>
      </c>
      <c r="DW12">
        <f>VLOOKUP($B12,'Raw Stats'!$S$3:$AH$528,6,FALSE)</f>
        <v>76</v>
      </c>
      <c r="DX12">
        <f>VLOOKUP($B12,'Raw Stats'!$S$3:$AH$528,7,FALSE)</f>
        <v>25</v>
      </c>
      <c r="DY12">
        <f>VLOOKUP($B12,'Raw Stats'!$S$3:$AH$528,8,FALSE)</f>
        <v>26</v>
      </c>
      <c r="DZ12">
        <f>VLOOKUP($B12,'Raw Stats'!$S$3:$AH$528,9,FALSE)</f>
        <v>74</v>
      </c>
      <c r="EA12">
        <f>VLOOKUP($B12,'Raw Stats'!$S$3:$AH$528,10,FALSE)</f>
        <v>28</v>
      </c>
      <c r="EB12">
        <f>VLOOKUP($B12,'Raw Stats'!$S$3:$AH$528,11,FALSE)+VLOOKUP($B12,'Raw Stats'!$S$3:$AH$528,12,FALSE)</f>
        <v>25</v>
      </c>
      <c r="EC12">
        <f>VLOOKUP($B12,'Raw Stats'!$S$3:$AH$528,13,FALSE)+VLOOKUP($B12,'Raw Stats'!$S$3:$AH$528,14,FALSE)</f>
        <v>2</v>
      </c>
      <c r="ED12">
        <f>VLOOKUP($B12,'Raw Stats'!$S$3:$AH$528,15,FALSE)</f>
        <v>8</v>
      </c>
      <c r="EE12">
        <f>VLOOKUP($B12,'Raw Stats'!$S$3:$AH$528,16,FALSE)</f>
        <v>233</v>
      </c>
    </row>
    <row r="13" spans="1:135" x14ac:dyDescent="0.2">
      <c r="A13" t="e">
        <f>VLOOKUP(B13,'ALL SKATERS'!$B$3:$I$378,9,FALSE)</f>
        <v>#REF!</v>
      </c>
      <c r="B13" t="s">
        <v>33</v>
      </c>
      <c r="C13">
        <f t="shared" si="0"/>
        <v>0.9345977047767059</v>
      </c>
      <c r="D13">
        <f t="shared" si="1"/>
        <v>1.1432360934539603</v>
      </c>
      <c r="E13">
        <f t="shared" si="2"/>
        <v>1.2798869199444549</v>
      </c>
      <c r="F13">
        <f t="shared" si="3"/>
        <v>1.170165295935482</v>
      </c>
      <c r="G13">
        <f t="shared" si="4"/>
        <v>0.86236465585112143</v>
      </c>
      <c r="H13">
        <f>VLOOKUP(B13,'ALL SKATERS'!$B$3:$H$378,7,FALSE)</f>
        <v>1.05</v>
      </c>
      <c r="I13" s="29" t="e">
        <f t="shared" si="5"/>
        <v>#REF!</v>
      </c>
      <c r="J13" s="29">
        <f t="shared" si="6"/>
        <v>8.0000000000000071</v>
      </c>
      <c r="K13" s="29">
        <f t="shared" si="7"/>
        <v>8.0000000000000071E-2</v>
      </c>
      <c r="L13">
        <f>BU13*'Value Calculations'!$D$3</f>
        <v>5.7082960007645305</v>
      </c>
      <c r="M13">
        <f>BV13*'Value Calculations'!$D$4</f>
        <v>7.8147048970715982</v>
      </c>
      <c r="N13">
        <f>BW13*'Value Calculations'!$D$5</f>
        <v>10.082847992011018</v>
      </c>
      <c r="O13">
        <f>BX13*'Value Calculations'!$D$6</f>
        <v>-0.12506493191936285</v>
      </c>
      <c r="P13">
        <f>BY13*'Value Calculations'!$D$7</f>
        <v>3.5153950821837121</v>
      </c>
      <c r="Q13">
        <f>BZ13*'Value Calculations'!$D$8</f>
        <v>4.816727374888166</v>
      </c>
      <c r="R13">
        <f>CA13*'Value Calculations'!$D$9</f>
        <v>4.6602427714881189</v>
      </c>
      <c r="S13">
        <f>CB13*'Value Calculations'!$D$10</f>
        <v>2.1918988444572283</v>
      </c>
      <c r="T13">
        <f>CC13*'Value Calculations'!$D$11</f>
        <v>0</v>
      </c>
      <c r="U13">
        <f>CD13*'Value Calculations'!$D$12</f>
        <v>0</v>
      </c>
      <c r="V13">
        <f>CE13*'Value Calculations'!$D$13</f>
        <v>10.868630322220408</v>
      </c>
      <c r="X13">
        <f>CH13*'Value Calculations'!$D$3</f>
        <v>11.008856572903023</v>
      </c>
      <c r="Y13">
        <f>CI13*'Value Calculations'!$D$4</f>
        <v>17.257473314366447</v>
      </c>
      <c r="Z13">
        <f>CJ13*'Value Calculations'!$D$5</f>
        <v>21.227048404233724</v>
      </c>
      <c r="AA13">
        <f>CK13*'Value Calculations'!$D$6</f>
        <v>-1.8759739787904428</v>
      </c>
      <c r="AB13">
        <f>CL13*'Value Calculations'!$D$7</f>
        <v>3.8669345904020833</v>
      </c>
      <c r="AC13">
        <f>CM13*'Value Calculations'!$D$8</f>
        <v>3.8821384812531488</v>
      </c>
      <c r="AD13">
        <f>CN13*'Value Calculations'!$D$9</f>
        <v>5.1640528008381859</v>
      </c>
      <c r="AE13">
        <f>CO13*'Value Calculations'!$D$10</f>
        <v>6.2103800592954803</v>
      </c>
      <c r="AF13">
        <f>CP13*'Value Calculations'!$D$11</f>
        <v>0.9907141480249374</v>
      </c>
      <c r="AG13">
        <f>CQ13*'Value Calculations'!$D$12</f>
        <v>0.81388273958941404</v>
      </c>
      <c r="AH13">
        <f>CR13*'Value Calculations'!$D$13</f>
        <v>17.197199876931023</v>
      </c>
      <c r="AJ13">
        <f>CU13*'Value Calculations'!$D$3</f>
        <v>6.5237668580166064</v>
      </c>
      <c r="AK13">
        <f>CV13*'Value Calculations'!$D$4</f>
        <v>11.070831937518097</v>
      </c>
      <c r="AL13">
        <f>CW13*'Value Calculations'!$D$5</f>
        <v>13.266905252646078</v>
      </c>
      <c r="AM13">
        <f>CX13*'Value Calculations'!$D$6</f>
        <v>0.62532465959681427</v>
      </c>
      <c r="AN13">
        <f>CY13*'Value Calculations'!$D$7</f>
        <v>2.9002009428015625</v>
      </c>
      <c r="AO13">
        <f>CZ13*'Value Calculations'!$D$8</f>
        <v>1.725394880556955</v>
      </c>
      <c r="AP13">
        <f>DA13*'Value Calculations'!$D$9</f>
        <v>2.5190501467503346</v>
      </c>
      <c r="AQ13">
        <f>DB13*'Value Calculations'!$D$10</f>
        <v>5.1144306370668655</v>
      </c>
      <c r="AR13">
        <f>DC13*'Value Calculations'!$D$11</f>
        <v>0</v>
      </c>
      <c r="AS13">
        <f>DD13*'Value Calculations'!$D$12</f>
        <v>3.2555309583576562</v>
      </c>
      <c r="AT13">
        <f>DE13*'Value Calculations'!$D$13</f>
        <v>10.59347512418951</v>
      </c>
      <c r="AV13">
        <f>DH13*'Value Calculations'!$D$3</f>
        <v>11.008856572903023</v>
      </c>
      <c r="AW13">
        <f>DI13*'Value Calculations'!$D$4</f>
        <v>8.4659303051608976</v>
      </c>
      <c r="AX13">
        <f>DJ13*'Value Calculations'!$D$5</f>
        <v>14.062919567804842</v>
      </c>
      <c r="AY13">
        <f>DK13*'Value Calculations'!$D$6</f>
        <v>-0.37519479575808856</v>
      </c>
      <c r="AZ13">
        <f>DL13*'Value Calculations'!$D$7</f>
        <v>3.1638555739653409</v>
      </c>
      <c r="BA13">
        <f>DM13*'Value Calculations'!$D$8</f>
        <v>3.1632239476877508</v>
      </c>
      <c r="BB13">
        <f>DN13*'Value Calculations'!$D$9</f>
        <v>4.2823852494755688</v>
      </c>
      <c r="BC13">
        <f>DO13*'Value Calculations'!$D$10</f>
        <v>7.6716459556002992</v>
      </c>
      <c r="BD13">
        <f>DP13*'Value Calculations'!$D$11</f>
        <v>0</v>
      </c>
      <c r="BE13">
        <f>DQ13*'Value Calculations'!$D$12</f>
        <v>5.6971791771258982</v>
      </c>
      <c r="BF13">
        <f>DR13*'Value Calculations'!$D$13</f>
        <v>14.239281498098888</v>
      </c>
      <c r="BH13">
        <f>DU13*'Value Calculations'!$D$3</f>
        <v>8.9701794297728341</v>
      </c>
      <c r="BI13">
        <f>DV13*'Value Calculations'!$D$4</f>
        <v>6.5122540808929985</v>
      </c>
      <c r="BJ13">
        <f>DW13*'Value Calculations'!$D$5</f>
        <v>11.144200412222705</v>
      </c>
      <c r="BK13">
        <f>DX13*'Value Calculations'!$D$6</f>
        <v>-1.1255843872742657</v>
      </c>
      <c r="BL13">
        <f>DY13*'Value Calculations'!$D$7</f>
        <v>2.3728916804740057</v>
      </c>
      <c r="BM13">
        <f>DZ13*'Value Calculations'!$D$8</f>
        <v>3.45078976111391</v>
      </c>
      <c r="BN13">
        <f>EA13*'Value Calculations'!$D$9</f>
        <v>4.6602427714881189</v>
      </c>
      <c r="BO13">
        <f>EB13*'Value Calculations'!$D$10</f>
        <v>4.0184812148382516</v>
      </c>
      <c r="BP13">
        <f>EC13*'Value Calculations'!$D$11</f>
        <v>0</v>
      </c>
      <c r="BQ13">
        <f>ED13*'Value Calculations'!$D$12</f>
        <v>3.2555309583576562</v>
      </c>
      <c r="BR13">
        <f>EE13*'Value Calculations'!$D$13</f>
        <v>12.794716708436681</v>
      </c>
      <c r="BT13">
        <f>VLOOKUP($B13,'Raw Stats'!$CM$3:$DC$528,3,FALSE)</f>
        <v>53</v>
      </c>
      <c r="BU13">
        <f>VLOOKUP($B13,'Raw Stats'!$CM$3:$DC$528,4,FALSE)</f>
        <v>14</v>
      </c>
      <c r="BV13">
        <f>VLOOKUP($B13,'Raw Stats'!$CM$3:$DC$528,5,FALSE)</f>
        <v>24</v>
      </c>
      <c r="BW13">
        <f>VLOOKUP($B13,'Raw Stats'!$CM$3:$DC$528,6,FALSE)</f>
        <v>38</v>
      </c>
      <c r="BX13">
        <f>VLOOKUP($B13,'Raw Stats'!$CM$3:$DC$528,7,FALSE)</f>
        <v>-1</v>
      </c>
      <c r="BY13">
        <f>VLOOKUP($B13,'Raw Stats'!$CM$3:$DC$528,8,FALSE)</f>
        <v>40</v>
      </c>
      <c r="BZ13">
        <f>VLOOKUP($B13,'Raw Stats'!$CM$3:$DC$528,9,FALSE)</f>
        <v>67</v>
      </c>
      <c r="CA13">
        <f>VLOOKUP($B13,'Raw Stats'!$CM$3:$DC$528,10,FALSE)</f>
        <v>37</v>
      </c>
      <c r="CB13">
        <f>VLOOKUP($B13,'Raw Stats'!$CM$3:$DC$528,11,FALSE)+VLOOKUP($B13,'Raw Stats'!$CM$3:$DC$528,12,FALSE)</f>
        <v>6</v>
      </c>
      <c r="CC13">
        <f>VLOOKUP($B13,'Raw Stats'!$CM$3:$DC$528,13,FALSE)+VLOOKUP($B13,'Raw Stats'!$CM$3:$DC$528,14,FALSE)</f>
        <v>0</v>
      </c>
      <c r="CD13">
        <f>VLOOKUP($B13,'Raw Stats'!$CM$3:$DC$528,15,FALSE)</f>
        <v>0</v>
      </c>
      <c r="CE13">
        <f>VLOOKUP($B13,'Raw Stats'!$CM$3:$DC$528,16,FALSE)</f>
        <v>158</v>
      </c>
      <c r="CG13">
        <f>VLOOKUP($B13,'Raw Stats'!$BU$3:$CJ$528,3,FALSE)</f>
        <v>75</v>
      </c>
      <c r="CH13">
        <f>VLOOKUP($B13,'Raw Stats'!$BU$3:$CJ$528,4,FALSE)</f>
        <v>27</v>
      </c>
      <c r="CI13">
        <f>VLOOKUP($B13,'Raw Stats'!$BU$3:$CJ$5288,5,FALSE)</f>
        <v>53</v>
      </c>
      <c r="CJ13">
        <f>VLOOKUP($B13,'Raw Stats'!$BU$3:$CJ$528,6,FALSE)</f>
        <v>80</v>
      </c>
      <c r="CK13">
        <f>VLOOKUP($B13,'Raw Stats'!$BU$3:$CJ$528,7,FALSE)</f>
        <v>-15</v>
      </c>
      <c r="CL13">
        <f>VLOOKUP($B13,'Raw Stats'!$BU$3:$CJ$528,8,FALSE)</f>
        <v>44</v>
      </c>
      <c r="CM13">
        <f>VLOOKUP($B13,'Raw Stats'!$BU$3:$CJ$528,9,FALSE)</f>
        <v>54</v>
      </c>
      <c r="CN13">
        <f>VLOOKUP($B13,'Raw Stats'!$BU$3:$CJ$528,10,FALSE)</f>
        <v>41</v>
      </c>
      <c r="CO13">
        <f>VLOOKUP($B13,'Raw Stats'!$BU$3:$CJ$528,11,FALSE)+VLOOKUP($B13,'Raw Stats'!$BU$3:$CJ$528,12,FALSE)</f>
        <v>17</v>
      </c>
      <c r="CP13">
        <f>VLOOKUP($B13,'Raw Stats'!$BU$3:$CJ$528,13,FALSE)+VLOOKUP($B13,'Raw Stats'!$BU$3:$CJ$528,14,FALSE)</f>
        <v>1</v>
      </c>
      <c r="CQ13">
        <f>VLOOKUP($B13,'Raw Stats'!$BU$3:$CJ$528,15,FALSE)</f>
        <v>1</v>
      </c>
      <c r="CR13">
        <f>VLOOKUP($B13,'Raw Stats'!$BU$3:$CJ$528,16,FALSE)</f>
        <v>250</v>
      </c>
      <c r="CT13">
        <f>VLOOKUP($B13,'Raw Stats'!$BC$3:$BR$528,3,FALSE)</f>
        <v>45</v>
      </c>
      <c r="CU13">
        <f>VLOOKUP($B13,'Raw Stats'!$BC$3:$BR$528,4,FALSE)</f>
        <v>16</v>
      </c>
      <c r="CV13">
        <f>VLOOKUP($B13,'Raw Stats'!$BC$3:$BR$5288,5,FALSE)</f>
        <v>34</v>
      </c>
      <c r="CW13">
        <f>VLOOKUP($B13,'Raw Stats'!$BC$3:$BR$52888,6,FALSE)</f>
        <v>50</v>
      </c>
      <c r="CX13">
        <f>VLOOKUP($B13,'Raw Stats'!$BC$3:$BR$5288,7,FALSE)</f>
        <v>5</v>
      </c>
      <c r="CY13">
        <f>VLOOKUP($B13,'Raw Stats'!$BC$3:$BR$5288,8,FALSE)</f>
        <v>33</v>
      </c>
      <c r="CZ13">
        <f>VLOOKUP($B13,'Raw Stats'!$BC$3:$BR$5288,9,FALSE)</f>
        <v>24</v>
      </c>
      <c r="DA13">
        <f>VLOOKUP($B13,'Raw Stats'!$BC$3:$BR$5288,10,FALSE)</f>
        <v>20</v>
      </c>
      <c r="DB13">
        <f>VLOOKUP($B13,'Raw Stats'!$BC$3:$BR$5288,11,FALSE)+VLOOKUP($B13,'Raw Stats'!$BC$3:$BR$5288,12,FALSE)</f>
        <v>14</v>
      </c>
      <c r="DC13">
        <f>VLOOKUP($B13,'Raw Stats'!$BC$3:$BR$5288,13,FALSE)+VLOOKUP($B13,'Raw Stats'!$BC$3:$BR$5288,14,FALSE)</f>
        <v>0</v>
      </c>
      <c r="DD13">
        <f>VLOOKUP($B13,'Raw Stats'!$BC$3:$BR$5288,15,FALSE)</f>
        <v>4</v>
      </c>
      <c r="DE13">
        <f>VLOOKUP($B13,'Raw Stats'!$BC$3:$BR$5288,16,FALSE)</f>
        <v>154</v>
      </c>
      <c r="DG13">
        <f>VLOOKUP($B13,'Raw Stats'!$AK$3:$AZ$528,3,FALSE)</f>
        <v>61</v>
      </c>
      <c r="DH13">
        <f>VLOOKUP($B13,'Raw Stats'!$AK$3:$AZ$528,4,FALSE)</f>
        <v>27</v>
      </c>
      <c r="DI13">
        <f>VLOOKUP($B13,'Raw Stats'!$AK$3:$AZ$528,5,FALSE)</f>
        <v>26</v>
      </c>
      <c r="DJ13">
        <f>VLOOKUP($B13,'Raw Stats'!$AK$3:$AZ$528,6,FALSE)</f>
        <v>53</v>
      </c>
      <c r="DK13">
        <f>VLOOKUP($B13,'Raw Stats'!$AK$3:$AZ$528,7,FALSE)</f>
        <v>-3</v>
      </c>
      <c r="DL13">
        <f>VLOOKUP($B13,'Raw Stats'!$AK$3:$AZ$528,8,FALSE)</f>
        <v>36</v>
      </c>
      <c r="DM13">
        <f>VLOOKUP($B13,'Raw Stats'!$AK$3:$AZ$528,9,FALSE)</f>
        <v>44</v>
      </c>
      <c r="DN13">
        <f>VLOOKUP($B13,'Raw Stats'!$AK$3:$AZ$528,10,FALSE)</f>
        <v>34</v>
      </c>
      <c r="DO13">
        <f>VLOOKUP($B13,'Raw Stats'!$AK$3:$AZ$528,11,FALSE)+VLOOKUP($B13,'Raw Stats'!$AK$3:$AZ$528,12,FALSE)</f>
        <v>21</v>
      </c>
      <c r="DP13">
        <f>VLOOKUP($B13,'Raw Stats'!$AK$3:$AZ$528,13,FALSE)+VLOOKUP($B13,'Raw Stats'!$AK$3:$AZ$528,14,FALSE)</f>
        <v>0</v>
      </c>
      <c r="DQ13">
        <f>VLOOKUP($B13,'Raw Stats'!$AK$3:$AZ$528,15,FALSE)</f>
        <v>7</v>
      </c>
      <c r="DR13">
        <f>VLOOKUP($B13,'Raw Stats'!$AK$3:$AZ$528,16,FALSE)</f>
        <v>207</v>
      </c>
      <c r="DT13">
        <f>VLOOKUP($B13,'Raw Stats'!$S$3:$AH$528,3,FALSE)</f>
        <v>65</v>
      </c>
      <c r="DU13">
        <f>VLOOKUP($B13,'Raw Stats'!$S$3:$AH$528,4,FALSE)</f>
        <v>22</v>
      </c>
      <c r="DV13">
        <f>VLOOKUP($B13,'Raw Stats'!$S$3:$AH$528,5,FALSE)</f>
        <v>20</v>
      </c>
      <c r="DW13">
        <f>VLOOKUP($B13,'Raw Stats'!$S$3:$AH$528,6,FALSE)</f>
        <v>42</v>
      </c>
      <c r="DX13">
        <f>VLOOKUP($B13,'Raw Stats'!$S$3:$AH$528,7,FALSE)</f>
        <v>-9</v>
      </c>
      <c r="DY13">
        <f>VLOOKUP($B13,'Raw Stats'!$S$3:$AH$528,8,FALSE)</f>
        <v>27</v>
      </c>
      <c r="DZ13">
        <f>VLOOKUP($B13,'Raw Stats'!$S$3:$AH$528,9,FALSE)</f>
        <v>48</v>
      </c>
      <c r="EA13">
        <f>VLOOKUP($B13,'Raw Stats'!$S$3:$AH$528,10,FALSE)</f>
        <v>37</v>
      </c>
      <c r="EB13">
        <f>VLOOKUP($B13,'Raw Stats'!$S$3:$AH$528,11,FALSE)+VLOOKUP($B13,'Raw Stats'!$S$3:$AH$528,12,FALSE)</f>
        <v>11</v>
      </c>
      <c r="EC13">
        <f>VLOOKUP($B13,'Raw Stats'!$S$3:$AH$528,13,FALSE)+VLOOKUP($B13,'Raw Stats'!$S$3:$AH$528,14,FALSE)</f>
        <v>0</v>
      </c>
      <c r="ED13">
        <f>VLOOKUP($B13,'Raw Stats'!$S$3:$AH$528,15,FALSE)</f>
        <v>4</v>
      </c>
      <c r="EE13">
        <f>VLOOKUP($B13,'Raw Stats'!$S$3:$AH$528,16,FALSE)</f>
        <v>186</v>
      </c>
    </row>
    <row r="14" spans="1:135" x14ac:dyDescent="0.2">
      <c r="A14" t="e">
        <f>VLOOKUP(B14,'ALL SKATERS'!$B$3:$I$378,9,FALSE)</f>
        <v>#REF!</v>
      </c>
      <c r="B14" t="s">
        <v>44</v>
      </c>
      <c r="C14">
        <f t="shared" si="0"/>
        <v>0.85878536813843187</v>
      </c>
      <c r="D14">
        <f t="shared" si="1"/>
        <v>1.1522899620954492</v>
      </c>
      <c r="E14">
        <f t="shared" si="2"/>
        <v>0.97670644834577736</v>
      </c>
      <c r="F14">
        <f t="shared" si="3"/>
        <v>1.2358940290073961</v>
      </c>
      <c r="G14">
        <f t="shared" si="4"/>
        <v>1.2498894810727712</v>
      </c>
      <c r="H14">
        <f>VLOOKUP(B14,'ALL SKATERS'!$B$3:$H$378,7,FALSE)</f>
        <v>1.1499999999999999</v>
      </c>
      <c r="I14" s="29" t="e">
        <f t="shared" si="5"/>
        <v>#REF!</v>
      </c>
      <c r="J14" s="29">
        <f t="shared" si="6"/>
        <v>17.999999999999993</v>
      </c>
      <c r="K14" s="29">
        <f t="shared" si="7"/>
        <v>0.17999999999999994</v>
      </c>
      <c r="L14">
        <f>BU14*'Value Calculations'!$D$3</f>
        <v>6.5237668580166064</v>
      </c>
      <c r="M14">
        <f>BV14*'Value Calculations'!$D$4</f>
        <v>8.7915430092055473</v>
      </c>
      <c r="N14">
        <f>BW14*'Value Calculations'!$D$5</f>
        <v>11.409538517275626</v>
      </c>
      <c r="O14">
        <f>BX14*'Value Calculations'!$D$6</f>
        <v>-1.0005194553549028</v>
      </c>
      <c r="P14">
        <f>BY14*'Value Calculations'!$D$7</f>
        <v>2.9002009428015625</v>
      </c>
      <c r="Q14">
        <f>BZ14*'Value Calculations'!$D$8</f>
        <v>5.3199675483839446</v>
      </c>
      <c r="R14">
        <f>CA14*'Value Calculations'!$D$9</f>
        <v>1.8892876100627509</v>
      </c>
      <c r="S14">
        <f>CB14*'Value Calculations'!$D$10</f>
        <v>5.1144306370668655</v>
      </c>
      <c r="T14">
        <f>CC14*'Value Calculations'!$D$11</f>
        <v>0</v>
      </c>
      <c r="U14">
        <f>CD14*'Value Calculations'!$D$12</f>
        <v>1.6277654791788281</v>
      </c>
      <c r="V14">
        <f>CE14*'Value Calculations'!$D$13</f>
        <v>15.821423886776543</v>
      </c>
      <c r="X14">
        <f>CH14*'Value Calculations'!$D$3</f>
        <v>13.863004573285288</v>
      </c>
      <c r="Y14">
        <f>CI14*'Value Calculations'!$D$4</f>
        <v>14.326958977964598</v>
      </c>
      <c r="Z14">
        <f>CJ14*'Value Calculations'!$D$5</f>
        <v>20.696372194127882</v>
      </c>
      <c r="AA14">
        <f>CK14*'Value Calculations'!$D$6</f>
        <v>1.6258441149517171</v>
      </c>
      <c r="AB14">
        <f>CL14*'Value Calculations'!$D$7</f>
        <v>3.5153950821837121</v>
      </c>
      <c r="AC14">
        <f>CM14*'Value Calculations'!$D$8</f>
        <v>3.9540299346096885</v>
      </c>
      <c r="AD14">
        <f>CN14*'Value Calculations'!$D$9</f>
        <v>3.4007176981129517</v>
      </c>
      <c r="AE14">
        <f>CO14*'Value Calculations'!$D$10</f>
        <v>9.1329118519051171</v>
      </c>
      <c r="AF14">
        <f>CP14*'Value Calculations'!$D$11</f>
        <v>0</v>
      </c>
      <c r="AG14">
        <f>CQ14*'Value Calculations'!$D$12</f>
        <v>2.441648218768242</v>
      </c>
      <c r="AH14">
        <f>CR14*'Value Calculations'!$D$13</f>
        <v>21.530894245917644</v>
      </c>
      <c r="AJ14">
        <f>CU14*'Value Calculations'!$D$3</f>
        <v>2.4464125717562273</v>
      </c>
      <c r="AK14">
        <f>CV14*'Value Calculations'!$D$4</f>
        <v>4.5585778566250994</v>
      </c>
      <c r="AL14">
        <f>CW14*'Value Calculations'!$D$5</f>
        <v>5.3067621010584309</v>
      </c>
      <c r="AM14">
        <f>CX14*'Value Calculations'!$D$6</f>
        <v>1.0005194553549028</v>
      </c>
      <c r="AN14">
        <f>CY14*'Value Calculations'!$D$7</f>
        <v>1.2303882787642992</v>
      </c>
      <c r="AO14">
        <f>CZ14*'Value Calculations'!$D$8</f>
        <v>1.8691777872700346</v>
      </c>
      <c r="AP14">
        <f>DA14*'Value Calculations'!$D$9</f>
        <v>1.5114300880502007</v>
      </c>
      <c r="AQ14">
        <f>DB14*'Value Calculations'!$D$10</f>
        <v>2.5572153185334328</v>
      </c>
      <c r="AR14">
        <f>DC14*'Value Calculations'!$D$11</f>
        <v>0</v>
      </c>
      <c r="AS14">
        <f>DD14*'Value Calculations'!$D$12</f>
        <v>0.81388273958941404</v>
      </c>
      <c r="AT14">
        <f>DE14*'Value Calculations'!$D$13</f>
        <v>6.0534143566797205</v>
      </c>
      <c r="AV14">
        <f>DH14*'Value Calculations'!$D$3</f>
        <v>13.455269144659251</v>
      </c>
      <c r="AW14">
        <f>DI14*'Value Calculations'!$D$4</f>
        <v>11.722057345607396</v>
      </c>
      <c r="AX14">
        <f>DJ14*'Value Calculations'!$D$5</f>
        <v>18.308329248651585</v>
      </c>
      <c r="AY14">
        <f>DK14*'Value Calculations'!$D$6</f>
        <v>3.5018180937421599</v>
      </c>
      <c r="AZ14">
        <f>DL14*'Value Calculations'!$D$7</f>
        <v>3.3396253280745265</v>
      </c>
      <c r="BA14">
        <f>DM14*'Value Calculations'!$D$8</f>
        <v>5.7513162685231833</v>
      </c>
      <c r="BB14">
        <f>DN14*'Value Calculations'!$D$9</f>
        <v>2.2671451320753011</v>
      </c>
      <c r="BC14">
        <f>DO14*'Value Calculations'!$D$10</f>
        <v>6.2103800592954803</v>
      </c>
      <c r="BD14">
        <f>DP14*'Value Calculations'!$D$11</f>
        <v>0.9907141480249374</v>
      </c>
      <c r="BE14">
        <f>DQ14*'Value Calculations'!$D$12</f>
        <v>6.5110619167153123</v>
      </c>
      <c r="BF14">
        <f>DR14*'Value Calculations'!$D$13</f>
        <v>19.398441461178194</v>
      </c>
      <c r="BH14">
        <f>DU14*'Value Calculations'!$D$3</f>
        <v>13.863004573285288</v>
      </c>
      <c r="BI14">
        <f>DV14*'Value Calculations'!$D$4</f>
        <v>12.047670049652048</v>
      </c>
      <c r="BJ14">
        <f>DW14*'Value Calculations'!$D$5</f>
        <v>18.83900545875743</v>
      </c>
      <c r="BK14">
        <f>DX14*'Value Calculations'!$D$6</f>
        <v>-0.12506493191936285</v>
      </c>
      <c r="BL14">
        <f>DY14*'Value Calculations'!$D$7</f>
        <v>3.3396253280745265</v>
      </c>
      <c r="BM14">
        <f>DZ14*'Value Calculations'!$D$8</f>
        <v>5.4637504550970242</v>
      </c>
      <c r="BN14">
        <f>EA14*'Value Calculations'!$D$9</f>
        <v>3.2747651907754349</v>
      </c>
      <c r="BO14">
        <f>EB14*'Value Calculations'!$D$10</f>
        <v>9.4982283259813229</v>
      </c>
      <c r="BP14">
        <f>EC14*'Value Calculations'!$D$11</f>
        <v>2.9721424440748123</v>
      </c>
      <c r="BQ14">
        <f>ED14*'Value Calculations'!$D$12</f>
        <v>4.883296437536484</v>
      </c>
      <c r="BR14">
        <f>EE14*'Value Calculations'!$D$13</f>
        <v>18.43539826807006</v>
      </c>
      <c r="BT14">
        <f>VLOOKUP($B14,'Raw Stats'!$CM$3:$DC$528,3,FALSE)</f>
        <v>68</v>
      </c>
      <c r="BU14">
        <f>VLOOKUP($B14,'Raw Stats'!$CM$3:$DC$528,4,FALSE)</f>
        <v>16</v>
      </c>
      <c r="BV14">
        <f>VLOOKUP($B14,'Raw Stats'!$CM$3:$DC$528,5,FALSE)</f>
        <v>27</v>
      </c>
      <c r="BW14">
        <f>VLOOKUP($B14,'Raw Stats'!$CM$3:$DC$528,6,FALSE)</f>
        <v>43</v>
      </c>
      <c r="BX14">
        <f>VLOOKUP($B14,'Raw Stats'!$CM$3:$DC$528,7,FALSE)</f>
        <v>-8</v>
      </c>
      <c r="BY14">
        <f>VLOOKUP($B14,'Raw Stats'!$CM$3:$DC$528,8,FALSE)</f>
        <v>33</v>
      </c>
      <c r="BZ14">
        <f>VLOOKUP($B14,'Raw Stats'!$CM$3:$DC$528,9,FALSE)</f>
        <v>74</v>
      </c>
      <c r="CA14">
        <f>VLOOKUP($B14,'Raw Stats'!$CM$3:$DC$528,10,FALSE)</f>
        <v>15</v>
      </c>
      <c r="CB14">
        <f>VLOOKUP($B14,'Raw Stats'!$CM$3:$DC$528,11,FALSE)+VLOOKUP($B14,'Raw Stats'!$CM$3:$DC$528,12,FALSE)</f>
        <v>14</v>
      </c>
      <c r="CC14">
        <f>VLOOKUP($B14,'Raw Stats'!$CM$3:$DC$528,13,FALSE)+VLOOKUP($B14,'Raw Stats'!$CM$3:$DC$528,14,FALSE)</f>
        <v>0</v>
      </c>
      <c r="CD14">
        <f>VLOOKUP($B14,'Raw Stats'!$CM$3:$DC$528,15,FALSE)</f>
        <v>2</v>
      </c>
      <c r="CE14">
        <f>VLOOKUP($B14,'Raw Stats'!$CM$3:$DC$528,16,FALSE)</f>
        <v>230</v>
      </c>
      <c r="CG14">
        <f>VLOOKUP($B14,'Raw Stats'!$BU$3:$CJ$528,3,FALSE)</f>
        <v>82</v>
      </c>
      <c r="CH14">
        <f>VLOOKUP($B14,'Raw Stats'!$BU$3:$CJ$528,4,FALSE)</f>
        <v>34</v>
      </c>
      <c r="CI14">
        <f>VLOOKUP($B14,'Raw Stats'!$BU$3:$CJ$5288,5,FALSE)</f>
        <v>44</v>
      </c>
      <c r="CJ14">
        <f>VLOOKUP($B14,'Raw Stats'!$BU$3:$CJ$528,6,FALSE)</f>
        <v>78</v>
      </c>
      <c r="CK14">
        <f>VLOOKUP($B14,'Raw Stats'!$BU$3:$CJ$528,7,FALSE)</f>
        <v>13</v>
      </c>
      <c r="CL14">
        <f>VLOOKUP($B14,'Raw Stats'!$BU$3:$CJ$528,8,FALSE)</f>
        <v>40</v>
      </c>
      <c r="CM14">
        <f>VLOOKUP($B14,'Raw Stats'!$BU$3:$CJ$528,9,FALSE)</f>
        <v>55</v>
      </c>
      <c r="CN14">
        <f>VLOOKUP($B14,'Raw Stats'!$BU$3:$CJ$528,10,FALSE)</f>
        <v>27</v>
      </c>
      <c r="CO14">
        <f>VLOOKUP($B14,'Raw Stats'!$BU$3:$CJ$528,11,FALSE)+VLOOKUP($B14,'Raw Stats'!$BU$3:$CJ$528,12,FALSE)</f>
        <v>25</v>
      </c>
      <c r="CP14">
        <f>VLOOKUP($B14,'Raw Stats'!$BU$3:$CJ$528,13,FALSE)+VLOOKUP($B14,'Raw Stats'!$BU$3:$CJ$528,14,FALSE)</f>
        <v>0</v>
      </c>
      <c r="CQ14">
        <f>VLOOKUP($B14,'Raw Stats'!$BU$3:$CJ$528,15,FALSE)</f>
        <v>3</v>
      </c>
      <c r="CR14">
        <f>VLOOKUP($B14,'Raw Stats'!$BU$3:$CJ$528,16,FALSE)</f>
        <v>313</v>
      </c>
      <c r="CT14">
        <f>VLOOKUP($B14,'Raw Stats'!$BC$3:$BR$528,3,FALSE)</f>
        <v>28</v>
      </c>
      <c r="CU14">
        <f>VLOOKUP($B14,'Raw Stats'!$BC$3:$BR$528,4,FALSE)</f>
        <v>6</v>
      </c>
      <c r="CV14">
        <f>VLOOKUP($B14,'Raw Stats'!$BC$3:$BR$5288,5,FALSE)</f>
        <v>14</v>
      </c>
      <c r="CW14">
        <f>VLOOKUP($B14,'Raw Stats'!$BC$3:$BR$52888,6,FALSE)</f>
        <v>20</v>
      </c>
      <c r="CX14">
        <f>VLOOKUP($B14,'Raw Stats'!$BC$3:$BR$5288,7,FALSE)</f>
        <v>8</v>
      </c>
      <c r="CY14">
        <f>VLOOKUP($B14,'Raw Stats'!$BC$3:$BR$5288,8,FALSE)</f>
        <v>14</v>
      </c>
      <c r="CZ14">
        <f>VLOOKUP($B14,'Raw Stats'!$BC$3:$BR$5288,9,FALSE)</f>
        <v>26</v>
      </c>
      <c r="DA14">
        <f>VLOOKUP($B14,'Raw Stats'!$BC$3:$BR$5288,10,FALSE)</f>
        <v>12</v>
      </c>
      <c r="DB14">
        <f>VLOOKUP($B14,'Raw Stats'!$BC$3:$BR$5288,11,FALSE)+VLOOKUP($B14,'Raw Stats'!$BC$3:$BR$5288,12,FALSE)</f>
        <v>7</v>
      </c>
      <c r="DC14">
        <f>VLOOKUP($B14,'Raw Stats'!$BC$3:$BR$5288,13,FALSE)+VLOOKUP($B14,'Raw Stats'!$BC$3:$BR$5288,14,FALSE)</f>
        <v>0</v>
      </c>
      <c r="DD14">
        <f>VLOOKUP($B14,'Raw Stats'!$BC$3:$BR$5288,15,FALSE)</f>
        <v>1</v>
      </c>
      <c r="DE14">
        <f>VLOOKUP($B14,'Raw Stats'!$BC$3:$BR$5288,16,FALSE)</f>
        <v>88</v>
      </c>
      <c r="DG14">
        <f>VLOOKUP($B14,'Raw Stats'!$AK$3:$AZ$528,3,FALSE)</f>
        <v>74</v>
      </c>
      <c r="DH14">
        <f>VLOOKUP($B14,'Raw Stats'!$AK$3:$AZ$528,4,FALSE)</f>
        <v>33</v>
      </c>
      <c r="DI14">
        <f>VLOOKUP($B14,'Raw Stats'!$AK$3:$AZ$528,5,FALSE)</f>
        <v>36</v>
      </c>
      <c r="DJ14">
        <f>VLOOKUP($B14,'Raw Stats'!$AK$3:$AZ$528,6,FALSE)</f>
        <v>69</v>
      </c>
      <c r="DK14">
        <f>VLOOKUP($B14,'Raw Stats'!$AK$3:$AZ$528,7,FALSE)</f>
        <v>28</v>
      </c>
      <c r="DL14">
        <f>VLOOKUP($B14,'Raw Stats'!$AK$3:$AZ$528,8,FALSE)</f>
        <v>38</v>
      </c>
      <c r="DM14">
        <f>VLOOKUP($B14,'Raw Stats'!$AK$3:$AZ$528,9,FALSE)</f>
        <v>80</v>
      </c>
      <c r="DN14">
        <f>VLOOKUP($B14,'Raw Stats'!$AK$3:$AZ$528,10,FALSE)</f>
        <v>18</v>
      </c>
      <c r="DO14">
        <f>VLOOKUP($B14,'Raw Stats'!$AK$3:$AZ$528,11,FALSE)+VLOOKUP($B14,'Raw Stats'!$AK$3:$AZ$528,12,FALSE)</f>
        <v>17</v>
      </c>
      <c r="DP14">
        <f>VLOOKUP($B14,'Raw Stats'!$AK$3:$AZ$528,13,FALSE)+VLOOKUP($B14,'Raw Stats'!$AK$3:$AZ$528,14,FALSE)</f>
        <v>1</v>
      </c>
      <c r="DQ14">
        <f>VLOOKUP($B14,'Raw Stats'!$AK$3:$AZ$528,15,FALSE)</f>
        <v>8</v>
      </c>
      <c r="DR14">
        <f>VLOOKUP($B14,'Raw Stats'!$AK$3:$AZ$528,16,FALSE)</f>
        <v>282</v>
      </c>
      <c r="DT14">
        <f>VLOOKUP($B14,'Raw Stats'!$S$3:$AH$528,3,FALSE)</f>
        <v>74</v>
      </c>
      <c r="DU14">
        <f>VLOOKUP($B14,'Raw Stats'!$S$3:$AH$528,4,FALSE)</f>
        <v>34</v>
      </c>
      <c r="DV14">
        <f>VLOOKUP($B14,'Raw Stats'!$S$3:$AH$528,5,FALSE)</f>
        <v>37</v>
      </c>
      <c r="DW14">
        <f>VLOOKUP($B14,'Raw Stats'!$S$3:$AH$528,6,FALSE)</f>
        <v>71</v>
      </c>
      <c r="DX14">
        <f>VLOOKUP($B14,'Raw Stats'!$S$3:$AH$528,7,FALSE)</f>
        <v>-1</v>
      </c>
      <c r="DY14">
        <f>VLOOKUP($B14,'Raw Stats'!$S$3:$AH$528,8,FALSE)</f>
        <v>38</v>
      </c>
      <c r="DZ14">
        <f>VLOOKUP($B14,'Raw Stats'!$S$3:$AH$528,9,FALSE)</f>
        <v>76</v>
      </c>
      <c r="EA14">
        <f>VLOOKUP($B14,'Raw Stats'!$S$3:$AH$528,10,FALSE)</f>
        <v>26</v>
      </c>
      <c r="EB14">
        <f>VLOOKUP($B14,'Raw Stats'!$S$3:$AH$528,11,FALSE)+VLOOKUP($B14,'Raw Stats'!$S$3:$AH$528,12,FALSE)</f>
        <v>26</v>
      </c>
      <c r="EC14">
        <f>VLOOKUP($B14,'Raw Stats'!$S$3:$AH$528,13,FALSE)+VLOOKUP($B14,'Raw Stats'!$S$3:$AH$528,14,FALSE)</f>
        <v>3</v>
      </c>
      <c r="ED14">
        <f>VLOOKUP($B14,'Raw Stats'!$S$3:$AH$528,15,FALSE)</f>
        <v>6</v>
      </c>
      <c r="EE14">
        <f>VLOOKUP($B14,'Raw Stats'!$S$3:$AH$528,16,FALSE)</f>
        <v>268</v>
      </c>
    </row>
    <row r="15" spans="1:135" x14ac:dyDescent="0.2">
      <c r="A15" t="e">
        <f>VLOOKUP(B15,'ALL SKATERS'!$B$3:$I$378,9,FALSE)</f>
        <v>#REF!</v>
      </c>
      <c r="B15" t="s">
        <v>32</v>
      </c>
      <c r="C15">
        <f t="shared" si="0"/>
        <v>1.0885933800659895</v>
      </c>
      <c r="D15">
        <f t="shared" si="1"/>
        <v>1.1926510569018718</v>
      </c>
      <c r="E15">
        <f t="shared" si="2"/>
        <v>1.1119143713885131</v>
      </c>
      <c r="F15">
        <f t="shared" si="3"/>
        <v>1.0951006593509249</v>
      </c>
      <c r="G15">
        <f t="shared" si="4"/>
        <v>1.0535573765159509</v>
      </c>
      <c r="H15">
        <f>VLOOKUP(B15,'ALL SKATERS'!$B$3:$H$378,7,FALSE)</f>
        <v>1.1000000000000001</v>
      </c>
      <c r="I15" s="30" t="e">
        <f t="shared" si="5"/>
        <v>#REF!</v>
      </c>
      <c r="J15" s="29">
        <f t="shared" si="6"/>
        <v>13.000000000000011</v>
      </c>
      <c r="K15" s="29">
        <f t="shared" si="7"/>
        <v>0.13000000000000012</v>
      </c>
      <c r="L15">
        <f>BU15*'Value Calculations'!$D$3</f>
        <v>11.008856572903023</v>
      </c>
      <c r="M15">
        <f>BV15*'Value Calculations'!$D$4</f>
        <v>13.024508161785997</v>
      </c>
      <c r="N15">
        <f>BW15*'Value Calculations'!$D$5</f>
        <v>17.777653038545743</v>
      </c>
      <c r="O15">
        <f>BX15*'Value Calculations'!$D$6</f>
        <v>-0.75038959151617712</v>
      </c>
      <c r="P15">
        <f>BY15*'Value Calculations'!$D$7</f>
        <v>1.0546185246551136</v>
      </c>
      <c r="Q15">
        <f>BZ15*'Value Calculations'!$D$8</f>
        <v>6.1107735353058823</v>
      </c>
      <c r="R15">
        <f>CA15*'Value Calculations'!$D$9</f>
        <v>8.9426280209636886</v>
      </c>
      <c r="S15">
        <f>CB15*'Value Calculations'!$D$10</f>
        <v>8.7675953778289131</v>
      </c>
      <c r="T15">
        <f>CC15*'Value Calculations'!$D$11</f>
        <v>1.9814282960498748</v>
      </c>
      <c r="U15">
        <f>CD15*'Value Calculations'!$D$12</f>
        <v>3.2555309583576562</v>
      </c>
      <c r="V15">
        <f>CE15*'Value Calculations'!$D$13</f>
        <v>18.091454270531436</v>
      </c>
      <c r="X15">
        <f>CH15*'Value Calculations'!$D$3</f>
        <v>9.3779148583988725</v>
      </c>
      <c r="Y15">
        <f>CI15*'Value Calculations'!$D$4</f>
        <v>10.093993825384148</v>
      </c>
      <c r="Z15">
        <f>CJ15*'Value Calculations'!$D$5</f>
        <v>14.328257672857763</v>
      </c>
      <c r="AA15">
        <f>CK15*'Value Calculations'!$D$6</f>
        <v>2.6263635703066202</v>
      </c>
      <c r="AB15">
        <f>CL15*'Value Calculations'!$D$7</f>
        <v>1.7576975410918561</v>
      </c>
      <c r="AC15">
        <f>CM15*'Value Calculations'!$D$8</f>
        <v>1.1502632537046367</v>
      </c>
      <c r="AD15">
        <f>CN15*'Value Calculations'!$D$9</f>
        <v>8.5647704989511375</v>
      </c>
      <c r="AE15">
        <f>CO15*'Value Calculations'!$D$10</f>
        <v>4.7491141629906615</v>
      </c>
      <c r="AF15">
        <f>CP15*'Value Calculations'!$D$11</f>
        <v>3.9628565920997496</v>
      </c>
      <c r="AG15">
        <f>CQ15*'Value Calculations'!$D$12</f>
        <v>4.883296437536484</v>
      </c>
      <c r="AH15">
        <f>CR15*'Value Calculations'!$D$13</f>
        <v>16.027790285299716</v>
      </c>
      <c r="AJ15">
        <f>CU15*'Value Calculations'!$D$3</f>
        <v>8.5624440011467957</v>
      </c>
      <c r="AK15">
        <f>CV15*'Value Calculations'!$D$4</f>
        <v>5.2098032647143988</v>
      </c>
      <c r="AL15">
        <f>CW15*'Value Calculations'!$D$5</f>
        <v>9.8175098869580975</v>
      </c>
      <c r="AM15">
        <f>CX15*'Value Calculations'!$D$6</f>
        <v>0.87545452343553998</v>
      </c>
      <c r="AN15">
        <f>CY15*'Value Calculations'!$D$7</f>
        <v>0.35153950821837121</v>
      </c>
      <c r="AO15">
        <f>CZ15*'Value Calculations'!$D$8</f>
        <v>2.3005265074092733</v>
      </c>
      <c r="AP15">
        <f>DA15*'Value Calculations'!$D$9</f>
        <v>6.4235778742133531</v>
      </c>
      <c r="AQ15">
        <f>DB15*'Value Calculations'!$D$10</f>
        <v>4.3837976889144565</v>
      </c>
      <c r="AR15">
        <f>DC15*'Value Calculations'!$D$11</f>
        <v>0.9907141480249374</v>
      </c>
      <c r="AS15">
        <f>DD15*'Value Calculations'!$D$12</f>
        <v>4.0694136979470699</v>
      </c>
      <c r="AT15">
        <f>DE15*'Value Calculations'!$D$13</f>
        <v>10.387108725666339</v>
      </c>
      <c r="AV15">
        <f>DH15*'Value Calculations'!$D$3</f>
        <v>12.639798287407174</v>
      </c>
      <c r="AW15">
        <f>DI15*'Value Calculations'!$D$4</f>
        <v>11.070831937518097</v>
      </c>
      <c r="AX15">
        <f>DJ15*'Value Calculations'!$D$5</f>
        <v>17.246976828439902</v>
      </c>
      <c r="AY15">
        <f>DK15*'Value Calculations'!$D$6</f>
        <v>0.25012986383872571</v>
      </c>
      <c r="AZ15">
        <f>DL15*'Value Calculations'!$D$7</f>
        <v>1.4061580328734848</v>
      </c>
      <c r="BA15">
        <f>DM15*'Value Calculations'!$D$8</f>
        <v>3.0194410409746713</v>
      </c>
      <c r="BB15">
        <f>DN15*'Value Calculations'!$D$9</f>
        <v>9.5723905576512713</v>
      </c>
      <c r="BC15">
        <f>DO15*'Value Calculations'!$D$10</f>
        <v>9.4982283259813229</v>
      </c>
      <c r="BD15">
        <f>DP15*'Value Calculations'!$D$11</f>
        <v>1.9814282960498748</v>
      </c>
      <c r="BE15">
        <f>DQ15*'Value Calculations'!$D$12</f>
        <v>4.0694136979470699</v>
      </c>
      <c r="BF15">
        <f>DR15*'Value Calculations'!$D$13</f>
        <v>16.853255879392403</v>
      </c>
      <c r="BH15">
        <f>DU15*'Value Calculations'!$D$3</f>
        <v>13.047533716033213</v>
      </c>
      <c r="BI15">
        <f>DV15*'Value Calculations'!$D$4</f>
        <v>7.8147048970715982</v>
      </c>
      <c r="BJ15">
        <f>DW15*'Value Calculations'!$D$5</f>
        <v>14.858933882963607</v>
      </c>
      <c r="BK15">
        <f>DX15*'Value Calculations'!$D$6</f>
        <v>2.2511687745485314</v>
      </c>
      <c r="BL15">
        <f>DY15*'Value Calculations'!$D$7</f>
        <v>3.6032799592383049</v>
      </c>
      <c r="BM15">
        <f>DZ15*'Value Calculations'!$D$8</f>
        <v>4.3134872013923875</v>
      </c>
      <c r="BN15">
        <f>EA15*'Value Calculations'!$D$9</f>
        <v>8.3128654842761041</v>
      </c>
      <c r="BO15">
        <f>EB15*'Value Calculations'!$D$10</f>
        <v>5.1144306370668655</v>
      </c>
      <c r="BP15">
        <f>EC15*'Value Calculations'!$D$11</f>
        <v>0</v>
      </c>
      <c r="BQ15">
        <f>ED15*'Value Calculations'!$D$12</f>
        <v>6.5110619167153123</v>
      </c>
      <c r="BR15">
        <f>EE15*'Value Calculations'!$D$13</f>
        <v>17.403566275454196</v>
      </c>
      <c r="BT15">
        <f>VLOOKUP($B15,'Raw Stats'!$CM$3:$DC$528,3,FALSE)</f>
        <v>82</v>
      </c>
      <c r="BU15">
        <f>VLOOKUP($B15,'Raw Stats'!$CM$3:$DC$528,4,FALSE)</f>
        <v>27</v>
      </c>
      <c r="BV15">
        <f>VLOOKUP($B15,'Raw Stats'!$CM$3:$DC$528,5,FALSE)</f>
        <v>40</v>
      </c>
      <c r="BW15">
        <f>VLOOKUP($B15,'Raw Stats'!$CM$3:$DC$528,6,FALSE)</f>
        <v>67</v>
      </c>
      <c r="BX15">
        <f>VLOOKUP($B15,'Raw Stats'!$CM$3:$DC$528,7,FALSE)</f>
        <v>-6</v>
      </c>
      <c r="BY15">
        <f>VLOOKUP($B15,'Raw Stats'!$CM$3:$DC$528,8,FALSE)</f>
        <v>12</v>
      </c>
      <c r="BZ15">
        <f>VLOOKUP($B15,'Raw Stats'!$CM$3:$DC$528,9,FALSE)</f>
        <v>85</v>
      </c>
      <c r="CA15">
        <f>VLOOKUP($B15,'Raw Stats'!$CM$3:$DC$528,10,FALSE)</f>
        <v>71</v>
      </c>
      <c r="CB15">
        <f>VLOOKUP($B15,'Raw Stats'!$CM$3:$DC$528,11,FALSE)+VLOOKUP($B15,'Raw Stats'!$CM$3:$DC$528,12,FALSE)</f>
        <v>24</v>
      </c>
      <c r="CC15">
        <f>VLOOKUP($B15,'Raw Stats'!$CM$3:$DC$528,13,FALSE)+VLOOKUP($B15,'Raw Stats'!$CM$3:$DC$528,14,FALSE)</f>
        <v>2</v>
      </c>
      <c r="CD15">
        <f>VLOOKUP($B15,'Raw Stats'!$CM$3:$DC$528,15,FALSE)</f>
        <v>4</v>
      </c>
      <c r="CE15">
        <f>VLOOKUP($B15,'Raw Stats'!$CM$3:$DC$528,16,FALSE)</f>
        <v>263</v>
      </c>
      <c r="CG15">
        <f>VLOOKUP($B15,'Raw Stats'!$BU$3:$CJ$528,3,FALSE)</f>
        <v>65</v>
      </c>
      <c r="CH15">
        <f>VLOOKUP($B15,'Raw Stats'!$BU$3:$CJ$528,4,FALSE)</f>
        <v>23</v>
      </c>
      <c r="CI15">
        <f>VLOOKUP($B15,'Raw Stats'!$BU$3:$CJ$5288,5,FALSE)</f>
        <v>31</v>
      </c>
      <c r="CJ15">
        <f>VLOOKUP($B15,'Raw Stats'!$BU$3:$CJ$528,6,FALSE)</f>
        <v>54</v>
      </c>
      <c r="CK15">
        <f>VLOOKUP($B15,'Raw Stats'!$BU$3:$CJ$528,7,FALSE)</f>
        <v>21</v>
      </c>
      <c r="CL15">
        <f>VLOOKUP($B15,'Raw Stats'!$BU$3:$CJ$528,8,FALSE)</f>
        <v>20</v>
      </c>
      <c r="CM15">
        <f>VLOOKUP($B15,'Raw Stats'!$BU$3:$CJ$528,9,FALSE)</f>
        <v>16</v>
      </c>
      <c r="CN15">
        <f>VLOOKUP($B15,'Raw Stats'!$BU$3:$CJ$528,10,FALSE)</f>
        <v>68</v>
      </c>
      <c r="CO15">
        <f>VLOOKUP($B15,'Raw Stats'!$BU$3:$CJ$528,11,FALSE)+VLOOKUP($B15,'Raw Stats'!$BU$3:$CJ$528,12,FALSE)</f>
        <v>13</v>
      </c>
      <c r="CP15">
        <f>VLOOKUP($B15,'Raw Stats'!$BU$3:$CJ$528,13,FALSE)+VLOOKUP($B15,'Raw Stats'!$BU$3:$CJ$528,14,FALSE)</f>
        <v>4</v>
      </c>
      <c r="CQ15">
        <f>VLOOKUP($B15,'Raw Stats'!$BU$3:$CJ$528,15,FALSE)</f>
        <v>6</v>
      </c>
      <c r="CR15">
        <f>VLOOKUP($B15,'Raw Stats'!$BU$3:$CJ$528,16,FALSE)</f>
        <v>233</v>
      </c>
      <c r="CT15">
        <f>VLOOKUP($B15,'Raw Stats'!$BC$3:$BR$528,3,FALSE)</f>
        <v>48</v>
      </c>
      <c r="CU15">
        <f>VLOOKUP($B15,'Raw Stats'!$BC$3:$BR$528,4,FALSE)</f>
        <v>21</v>
      </c>
      <c r="CV15">
        <f>VLOOKUP($B15,'Raw Stats'!$BC$3:$BR$5288,5,FALSE)</f>
        <v>16</v>
      </c>
      <c r="CW15">
        <f>VLOOKUP($B15,'Raw Stats'!$BC$3:$BR$52888,6,FALSE)</f>
        <v>37</v>
      </c>
      <c r="CX15">
        <f>VLOOKUP($B15,'Raw Stats'!$BC$3:$BR$5288,7,FALSE)</f>
        <v>7</v>
      </c>
      <c r="CY15">
        <f>VLOOKUP($B15,'Raw Stats'!$BC$3:$BR$5288,8,FALSE)</f>
        <v>4</v>
      </c>
      <c r="CZ15">
        <f>VLOOKUP($B15,'Raw Stats'!$BC$3:$BR$5288,9,FALSE)</f>
        <v>32</v>
      </c>
      <c r="DA15">
        <f>VLOOKUP($B15,'Raw Stats'!$BC$3:$BR$5288,10,FALSE)</f>
        <v>51</v>
      </c>
      <c r="DB15">
        <f>VLOOKUP($B15,'Raw Stats'!$BC$3:$BR$5288,11,FALSE)+VLOOKUP($B15,'Raw Stats'!$BC$3:$BR$5288,12,FALSE)</f>
        <v>12</v>
      </c>
      <c r="DC15">
        <f>VLOOKUP($B15,'Raw Stats'!$BC$3:$BR$5288,13,FALSE)+VLOOKUP($B15,'Raw Stats'!$BC$3:$BR$5288,14,FALSE)</f>
        <v>1</v>
      </c>
      <c r="DD15">
        <f>VLOOKUP($B15,'Raw Stats'!$BC$3:$BR$5288,15,FALSE)</f>
        <v>5</v>
      </c>
      <c r="DE15">
        <f>VLOOKUP($B15,'Raw Stats'!$BC$3:$BR$5288,16,FALSE)</f>
        <v>151</v>
      </c>
      <c r="DG15">
        <f>VLOOKUP($B15,'Raw Stats'!$AK$3:$AZ$528,3,FALSE)</f>
        <v>80</v>
      </c>
      <c r="DH15">
        <f>VLOOKUP($B15,'Raw Stats'!$AK$3:$AZ$528,4,FALSE)</f>
        <v>31</v>
      </c>
      <c r="DI15">
        <f>VLOOKUP($B15,'Raw Stats'!$AK$3:$AZ$528,5,FALSE)</f>
        <v>34</v>
      </c>
      <c r="DJ15">
        <f>VLOOKUP($B15,'Raw Stats'!$AK$3:$AZ$528,6,FALSE)</f>
        <v>65</v>
      </c>
      <c r="DK15">
        <f>VLOOKUP($B15,'Raw Stats'!$AK$3:$AZ$528,7,FALSE)</f>
        <v>2</v>
      </c>
      <c r="DL15">
        <f>VLOOKUP($B15,'Raw Stats'!$AK$3:$AZ$528,8,FALSE)</f>
        <v>16</v>
      </c>
      <c r="DM15">
        <f>VLOOKUP($B15,'Raw Stats'!$AK$3:$AZ$528,9,FALSE)</f>
        <v>42</v>
      </c>
      <c r="DN15">
        <f>VLOOKUP($B15,'Raw Stats'!$AK$3:$AZ$528,10,FALSE)</f>
        <v>76</v>
      </c>
      <c r="DO15">
        <f>VLOOKUP($B15,'Raw Stats'!$AK$3:$AZ$528,11,FALSE)+VLOOKUP($B15,'Raw Stats'!$AK$3:$AZ$528,12,FALSE)</f>
        <v>26</v>
      </c>
      <c r="DP15">
        <f>VLOOKUP($B15,'Raw Stats'!$AK$3:$AZ$528,13,FALSE)+VLOOKUP($B15,'Raw Stats'!$AK$3:$AZ$528,14,FALSE)</f>
        <v>2</v>
      </c>
      <c r="DQ15">
        <f>VLOOKUP($B15,'Raw Stats'!$AK$3:$AZ$528,15,FALSE)</f>
        <v>5</v>
      </c>
      <c r="DR15">
        <f>VLOOKUP($B15,'Raw Stats'!$AK$3:$AZ$528,16,FALSE)</f>
        <v>245</v>
      </c>
      <c r="DT15">
        <f>VLOOKUP($B15,'Raw Stats'!$S$3:$AH$528,3,FALSE)</f>
        <v>79</v>
      </c>
      <c r="DU15">
        <f>VLOOKUP($B15,'Raw Stats'!$S$3:$AH$528,4,FALSE)</f>
        <v>32</v>
      </c>
      <c r="DV15">
        <f>VLOOKUP($B15,'Raw Stats'!$S$3:$AH$528,5,FALSE)</f>
        <v>24</v>
      </c>
      <c r="DW15">
        <f>VLOOKUP($B15,'Raw Stats'!$S$3:$AH$528,6,FALSE)</f>
        <v>56</v>
      </c>
      <c r="DX15">
        <f>VLOOKUP($B15,'Raw Stats'!$S$3:$AH$528,7,FALSE)</f>
        <v>18</v>
      </c>
      <c r="DY15">
        <f>VLOOKUP($B15,'Raw Stats'!$S$3:$AH$528,8,FALSE)</f>
        <v>41</v>
      </c>
      <c r="DZ15">
        <f>VLOOKUP($B15,'Raw Stats'!$S$3:$AH$528,9,FALSE)</f>
        <v>60</v>
      </c>
      <c r="EA15">
        <f>VLOOKUP($B15,'Raw Stats'!$S$3:$AH$528,10,FALSE)</f>
        <v>66</v>
      </c>
      <c r="EB15">
        <f>VLOOKUP($B15,'Raw Stats'!$S$3:$AH$528,11,FALSE)+VLOOKUP($B15,'Raw Stats'!$S$3:$AH$528,12,FALSE)</f>
        <v>14</v>
      </c>
      <c r="EC15">
        <f>VLOOKUP($B15,'Raw Stats'!$S$3:$AH$528,13,FALSE)+VLOOKUP($B15,'Raw Stats'!$S$3:$AH$528,14,FALSE)</f>
        <v>0</v>
      </c>
      <c r="ED15">
        <f>VLOOKUP($B15,'Raw Stats'!$S$3:$AH$528,15,FALSE)</f>
        <v>8</v>
      </c>
      <c r="EE15">
        <f>VLOOKUP($B15,'Raw Stats'!$S$3:$AH$528,16,FALSE)</f>
        <v>253</v>
      </c>
    </row>
    <row r="16" spans="1:135" x14ac:dyDescent="0.2">
      <c r="A16" t="e">
        <f>VLOOKUP(B16,'ALL SKATERS'!$B$3:$I$378,9,FALSE)</f>
        <v>#REF!</v>
      </c>
      <c r="B16" t="s">
        <v>37</v>
      </c>
      <c r="C16">
        <f t="shared" si="0"/>
        <v>1.2147320211755257</v>
      </c>
      <c r="D16">
        <f t="shared" si="1"/>
        <v>1.2062194028483446</v>
      </c>
      <c r="E16">
        <f t="shared" si="2"/>
        <v>0.99533896646855435</v>
      </c>
      <c r="F16">
        <f t="shared" si="3"/>
        <v>1.0419798816164318</v>
      </c>
      <c r="G16">
        <f t="shared" si="4"/>
        <v>1.2634885105982121</v>
      </c>
      <c r="H16">
        <f>VLOOKUP(B16,'ALL SKATERS'!$B$3:$H$378,7,FALSE)</f>
        <v>1.1599999999999999</v>
      </c>
      <c r="I16" s="29" t="e">
        <f t="shared" si="5"/>
        <v>#REF!</v>
      </c>
      <c r="J16" s="29">
        <f t="shared" si="6"/>
        <v>18.999999999999993</v>
      </c>
      <c r="K16" s="29">
        <f t="shared" si="7"/>
        <v>0.18999999999999995</v>
      </c>
      <c r="L16">
        <f>BU16*'Value Calculations'!$D$3</f>
        <v>15.086210859163403</v>
      </c>
      <c r="M16">
        <f>BV16*'Value Calculations'!$D$4</f>
        <v>10.745219233473447</v>
      </c>
      <c r="N16">
        <f>BW16*'Value Calculations'!$D$5</f>
        <v>18.573667353704508</v>
      </c>
      <c r="O16">
        <f>BX16*'Value Calculations'!$D$6</f>
        <v>1.5007791830323542</v>
      </c>
      <c r="P16">
        <f>BY16*'Value Calculations'!$D$7</f>
        <v>2.5486614345831913</v>
      </c>
      <c r="Q16">
        <f>BZ16*'Value Calculations'!$D$8</f>
        <v>6.9734709755843598</v>
      </c>
      <c r="R16">
        <f>CA16*'Value Calculations'!$D$9</f>
        <v>10.831915631026439</v>
      </c>
      <c r="S16">
        <f>CB16*'Value Calculations'!$D$10</f>
        <v>11.324810696362347</v>
      </c>
      <c r="T16">
        <f>CC16*'Value Calculations'!$D$11</f>
        <v>0</v>
      </c>
      <c r="U16">
        <f>CD16*'Value Calculations'!$D$12</f>
        <v>4.0694136979470699</v>
      </c>
      <c r="V16">
        <f>CE16*'Value Calculations'!$D$13</f>
        <v>17.953876671515989</v>
      </c>
      <c r="X16">
        <f>CH16*'Value Calculations'!$D$3</f>
        <v>16.717152573667555</v>
      </c>
      <c r="Y16">
        <f>CI16*'Value Calculations'!$D$4</f>
        <v>12.373282753696698</v>
      </c>
      <c r="Z16">
        <f>CJ16*'Value Calculations'!$D$5</f>
        <v>20.961710299180801</v>
      </c>
      <c r="AA16">
        <f>CK16*'Value Calculations'!$D$6</f>
        <v>2.8764934341453454</v>
      </c>
      <c r="AB16">
        <f>CL16*'Value Calculations'!$D$7</f>
        <v>2.8123160657469697</v>
      </c>
      <c r="AC16">
        <f>CM16*'Value Calculations'!$D$8</f>
        <v>3.3788983077573702</v>
      </c>
      <c r="AD16">
        <f>CN16*'Value Calculations'!$D$9</f>
        <v>8.5647704989511375</v>
      </c>
      <c r="AE16">
        <f>CO16*'Value Calculations'!$D$10</f>
        <v>11.324810696362347</v>
      </c>
      <c r="AF16">
        <f>CP16*'Value Calculations'!$D$11</f>
        <v>1.9814282960498748</v>
      </c>
      <c r="AG16">
        <f>CQ16*'Value Calculations'!$D$12</f>
        <v>2.441648218768242</v>
      </c>
      <c r="AH16">
        <f>CR16*'Value Calculations'!$D$13</f>
        <v>15.477479889237921</v>
      </c>
      <c r="AJ16">
        <f>CU16*'Value Calculations'!$D$3</f>
        <v>6.5237668580166064</v>
      </c>
      <c r="AK16">
        <f>CV16*'Value Calculations'!$D$4</f>
        <v>4.8841905606697491</v>
      </c>
      <c r="AL16">
        <f>CW16*'Value Calculations'!$D$5</f>
        <v>8.2254812566405686</v>
      </c>
      <c r="AM16">
        <f>CX16*'Value Calculations'!$D$6</f>
        <v>0.25012986383872571</v>
      </c>
      <c r="AN16">
        <f>CY16*'Value Calculations'!$D$7</f>
        <v>0.87884877054592803</v>
      </c>
      <c r="AO16">
        <f>CZ16*'Value Calculations'!$D$8</f>
        <v>3.45078976111391</v>
      </c>
      <c r="AP16">
        <f>DA16*'Value Calculations'!$D$9</f>
        <v>5.541910322850736</v>
      </c>
      <c r="AQ16">
        <f>DB16*'Value Calculations'!$D$10</f>
        <v>4.0184812148382516</v>
      </c>
      <c r="AR16">
        <f>DC16*'Value Calculations'!$D$11</f>
        <v>0.9907141480249374</v>
      </c>
      <c r="AS16">
        <f>DD16*'Value Calculations'!$D$12</f>
        <v>4.0694136979470699</v>
      </c>
      <c r="AT16">
        <f>DE16*'Value Calculations'!$D$13</f>
        <v>8.9425439360041317</v>
      </c>
      <c r="AV16">
        <f>DH16*'Value Calculations'!$D$3</f>
        <v>12.639798287407174</v>
      </c>
      <c r="AW16">
        <f>DI16*'Value Calculations'!$D$4</f>
        <v>9.7683811213394982</v>
      </c>
      <c r="AX16">
        <f>DJ16*'Value Calculations'!$D$5</f>
        <v>16.185624408228215</v>
      </c>
      <c r="AY16">
        <f>DK16*'Value Calculations'!$D$6</f>
        <v>2.2511687745485314</v>
      </c>
      <c r="AZ16">
        <f>DL16*'Value Calculations'!$D$7</f>
        <v>2.7244311886923769</v>
      </c>
      <c r="BA16">
        <f>DM16*'Value Calculations'!$D$8</f>
        <v>3.5945726678269896</v>
      </c>
      <c r="BB16">
        <f>DN16*'Value Calculations'!$D$9</f>
        <v>10.580010616351405</v>
      </c>
      <c r="BC16">
        <f>DO16*'Value Calculations'!$D$10</f>
        <v>6.5756965333716852</v>
      </c>
      <c r="BD16">
        <f>DP16*'Value Calculations'!$D$11</f>
        <v>0.9907141480249374</v>
      </c>
      <c r="BE16">
        <f>DQ16*'Value Calculations'!$D$12</f>
        <v>1.6277654791788281</v>
      </c>
      <c r="BF16">
        <f>DR16*'Value Calculations'!$D$13</f>
        <v>18.504187067577782</v>
      </c>
      <c r="BH16">
        <f>DU16*'Value Calculations'!$D$3</f>
        <v>8.1547085725207573</v>
      </c>
      <c r="BI16">
        <f>DV16*'Value Calculations'!$D$4</f>
        <v>14.978184386053897</v>
      </c>
      <c r="BJ16">
        <f>DW16*'Value Calculations'!$D$5</f>
        <v>17.512314933492821</v>
      </c>
      <c r="BK16">
        <f>DX16*'Value Calculations'!$D$6</f>
        <v>1.2506493191936285</v>
      </c>
      <c r="BL16">
        <f>DY16*'Value Calculations'!$D$7</f>
        <v>2.1092370493102273</v>
      </c>
      <c r="BM16">
        <f>DZ16*'Value Calculations'!$D$8</f>
        <v>4.3853786547489273</v>
      </c>
      <c r="BN16">
        <f>EA16*'Value Calculations'!$D$9</f>
        <v>8.4388179916136217</v>
      </c>
      <c r="BO16">
        <f>EB16*'Value Calculations'!$D$10</f>
        <v>10.228861274133731</v>
      </c>
      <c r="BP16">
        <f>EC16*'Value Calculations'!$D$11</f>
        <v>2.9721424440748123</v>
      </c>
      <c r="BQ16">
        <f>ED16*'Value Calculations'!$D$12</f>
        <v>4.0694136979470699</v>
      </c>
      <c r="BR16">
        <f>EE16*'Value Calculations'!$D$13</f>
        <v>19.398441461178194</v>
      </c>
      <c r="BT16">
        <f>VLOOKUP($B16,'Raw Stats'!$CM$3:$DC$528,3,FALSE)</f>
        <v>82</v>
      </c>
      <c r="BU16">
        <f>VLOOKUP($B16,'Raw Stats'!$CM$3:$DC$528,4,FALSE)</f>
        <v>37</v>
      </c>
      <c r="BV16">
        <f>VLOOKUP($B16,'Raw Stats'!$CM$3:$DC$528,5,FALSE)</f>
        <v>33</v>
      </c>
      <c r="BW16">
        <f>VLOOKUP($B16,'Raw Stats'!$CM$3:$DC$528,6,FALSE)</f>
        <v>70</v>
      </c>
      <c r="BX16">
        <f>VLOOKUP($B16,'Raw Stats'!$CM$3:$DC$528,7,FALSE)</f>
        <v>12</v>
      </c>
      <c r="BY16">
        <f>VLOOKUP($B16,'Raw Stats'!$CM$3:$DC$528,8,FALSE)</f>
        <v>29</v>
      </c>
      <c r="BZ16">
        <f>VLOOKUP($B16,'Raw Stats'!$CM$3:$DC$528,9,FALSE)</f>
        <v>97</v>
      </c>
      <c r="CA16">
        <f>VLOOKUP($B16,'Raw Stats'!$CM$3:$DC$528,10,FALSE)</f>
        <v>86</v>
      </c>
      <c r="CB16">
        <f>VLOOKUP($B16,'Raw Stats'!$CM$3:$DC$528,11,FALSE)+VLOOKUP($B16,'Raw Stats'!$CM$3:$DC$528,12,FALSE)</f>
        <v>31</v>
      </c>
      <c r="CC16">
        <f>VLOOKUP($B16,'Raw Stats'!$CM$3:$DC$528,13,FALSE)+VLOOKUP($B16,'Raw Stats'!$CM$3:$DC$528,14,FALSE)</f>
        <v>0</v>
      </c>
      <c r="CD16">
        <f>VLOOKUP($B16,'Raw Stats'!$CM$3:$DC$528,15,FALSE)</f>
        <v>5</v>
      </c>
      <c r="CE16">
        <f>VLOOKUP($B16,'Raw Stats'!$CM$3:$DC$528,16,FALSE)</f>
        <v>261</v>
      </c>
      <c r="CG16">
        <f>VLOOKUP($B16,'Raw Stats'!$BU$3:$CJ$528,3,FALSE)</f>
        <v>82</v>
      </c>
      <c r="CH16">
        <f>VLOOKUP($B16,'Raw Stats'!$BU$3:$CJ$528,4,FALSE)</f>
        <v>41</v>
      </c>
      <c r="CI16">
        <f>VLOOKUP($B16,'Raw Stats'!$BU$3:$CJ$5288,5,FALSE)</f>
        <v>38</v>
      </c>
      <c r="CJ16">
        <f>VLOOKUP($B16,'Raw Stats'!$BU$3:$CJ$528,6,FALSE)</f>
        <v>79</v>
      </c>
      <c r="CK16">
        <f>VLOOKUP($B16,'Raw Stats'!$BU$3:$CJ$528,7,FALSE)</f>
        <v>23</v>
      </c>
      <c r="CL16">
        <f>VLOOKUP($B16,'Raw Stats'!$BU$3:$CJ$528,8,FALSE)</f>
        <v>32</v>
      </c>
      <c r="CM16">
        <f>VLOOKUP($B16,'Raw Stats'!$BU$3:$CJ$528,9,FALSE)</f>
        <v>47</v>
      </c>
      <c r="CN16">
        <f>VLOOKUP($B16,'Raw Stats'!$BU$3:$CJ$528,10,FALSE)</f>
        <v>68</v>
      </c>
      <c r="CO16">
        <f>VLOOKUP($B16,'Raw Stats'!$BU$3:$CJ$528,11,FALSE)+VLOOKUP($B16,'Raw Stats'!$BU$3:$CJ$528,12,FALSE)</f>
        <v>31</v>
      </c>
      <c r="CP16">
        <f>VLOOKUP($B16,'Raw Stats'!$BU$3:$CJ$528,13,FALSE)+VLOOKUP($B16,'Raw Stats'!$BU$3:$CJ$528,14,FALSE)</f>
        <v>2</v>
      </c>
      <c r="CQ16">
        <f>VLOOKUP($B16,'Raw Stats'!$BU$3:$CJ$528,15,FALSE)</f>
        <v>3</v>
      </c>
      <c r="CR16">
        <f>VLOOKUP($B16,'Raw Stats'!$BU$3:$CJ$528,16,FALSE)</f>
        <v>225</v>
      </c>
      <c r="CT16">
        <f>VLOOKUP($B16,'Raw Stats'!$BC$3:$BR$528,3,FALSE)</f>
        <v>48</v>
      </c>
      <c r="CU16">
        <f>VLOOKUP($B16,'Raw Stats'!$BC$3:$BR$528,4,FALSE)</f>
        <v>16</v>
      </c>
      <c r="CV16">
        <f>VLOOKUP($B16,'Raw Stats'!$BC$3:$BR$5288,5,FALSE)</f>
        <v>15</v>
      </c>
      <c r="CW16">
        <f>VLOOKUP($B16,'Raw Stats'!$BC$3:$BR$52888,6,FALSE)</f>
        <v>31</v>
      </c>
      <c r="CX16">
        <f>VLOOKUP($B16,'Raw Stats'!$BC$3:$BR$5288,7,FALSE)</f>
        <v>2</v>
      </c>
      <c r="CY16">
        <f>VLOOKUP($B16,'Raw Stats'!$BC$3:$BR$5288,8,FALSE)</f>
        <v>10</v>
      </c>
      <c r="CZ16">
        <f>VLOOKUP($B16,'Raw Stats'!$BC$3:$BR$5288,9,FALSE)</f>
        <v>48</v>
      </c>
      <c r="DA16">
        <f>VLOOKUP($B16,'Raw Stats'!$BC$3:$BR$5288,10,FALSE)</f>
        <v>44</v>
      </c>
      <c r="DB16">
        <f>VLOOKUP($B16,'Raw Stats'!$BC$3:$BR$5288,11,FALSE)+VLOOKUP($B16,'Raw Stats'!$BC$3:$BR$5288,12,FALSE)</f>
        <v>11</v>
      </c>
      <c r="DC16">
        <f>VLOOKUP($B16,'Raw Stats'!$BC$3:$BR$5288,13,FALSE)+VLOOKUP($B16,'Raw Stats'!$BC$3:$BR$5288,14,FALSE)</f>
        <v>1</v>
      </c>
      <c r="DD16">
        <f>VLOOKUP($B16,'Raw Stats'!$BC$3:$BR$5288,15,FALSE)</f>
        <v>5</v>
      </c>
      <c r="DE16">
        <f>VLOOKUP($B16,'Raw Stats'!$BC$3:$BR$5288,16,FALSE)</f>
        <v>130</v>
      </c>
      <c r="DG16">
        <f>VLOOKUP($B16,'Raw Stats'!$AK$3:$AZ$528,3,FALSE)</f>
        <v>82</v>
      </c>
      <c r="DH16">
        <f>VLOOKUP($B16,'Raw Stats'!$AK$3:$AZ$528,4,FALSE)</f>
        <v>31</v>
      </c>
      <c r="DI16">
        <f>VLOOKUP($B16,'Raw Stats'!$AK$3:$AZ$528,5,FALSE)</f>
        <v>30</v>
      </c>
      <c r="DJ16">
        <f>VLOOKUP($B16,'Raw Stats'!$AK$3:$AZ$528,6,FALSE)</f>
        <v>61</v>
      </c>
      <c r="DK16">
        <f>VLOOKUP($B16,'Raw Stats'!$AK$3:$AZ$528,7,FALSE)</f>
        <v>18</v>
      </c>
      <c r="DL16">
        <f>VLOOKUP($B16,'Raw Stats'!$AK$3:$AZ$528,8,FALSE)</f>
        <v>31</v>
      </c>
      <c r="DM16">
        <f>VLOOKUP($B16,'Raw Stats'!$AK$3:$AZ$528,9,FALSE)</f>
        <v>50</v>
      </c>
      <c r="DN16">
        <f>VLOOKUP($B16,'Raw Stats'!$AK$3:$AZ$528,10,FALSE)</f>
        <v>84</v>
      </c>
      <c r="DO16">
        <f>VLOOKUP($B16,'Raw Stats'!$AK$3:$AZ$528,11,FALSE)+VLOOKUP($B16,'Raw Stats'!$AK$3:$AZ$528,12,FALSE)</f>
        <v>18</v>
      </c>
      <c r="DP16">
        <f>VLOOKUP($B16,'Raw Stats'!$AK$3:$AZ$528,13,FALSE)+VLOOKUP($B16,'Raw Stats'!$AK$3:$AZ$528,14,FALSE)</f>
        <v>1</v>
      </c>
      <c r="DQ16">
        <f>VLOOKUP($B16,'Raw Stats'!$AK$3:$AZ$528,15,FALSE)</f>
        <v>2</v>
      </c>
      <c r="DR16">
        <f>VLOOKUP($B16,'Raw Stats'!$AK$3:$AZ$528,16,FALSE)</f>
        <v>269</v>
      </c>
      <c r="DT16">
        <f>VLOOKUP($B16,'Raw Stats'!$S$3:$AH$528,3,FALSE)</f>
        <v>74</v>
      </c>
      <c r="DU16">
        <f>VLOOKUP($B16,'Raw Stats'!$S$3:$AH$528,4,FALSE)</f>
        <v>20</v>
      </c>
      <c r="DV16">
        <f>VLOOKUP($B16,'Raw Stats'!$S$3:$AH$528,5,FALSE)</f>
        <v>46</v>
      </c>
      <c r="DW16">
        <f>VLOOKUP($B16,'Raw Stats'!$S$3:$AH$528,6,FALSE)</f>
        <v>66</v>
      </c>
      <c r="DX16">
        <f>VLOOKUP($B16,'Raw Stats'!$S$3:$AH$528,7,FALSE)</f>
        <v>10</v>
      </c>
      <c r="DY16">
        <f>VLOOKUP($B16,'Raw Stats'!$S$3:$AH$528,8,FALSE)</f>
        <v>24</v>
      </c>
      <c r="DZ16">
        <f>VLOOKUP($B16,'Raw Stats'!$S$3:$AH$528,9,FALSE)</f>
        <v>61</v>
      </c>
      <c r="EA16">
        <f>VLOOKUP($B16,'Raw Stats'!$S$3:$AH$528,10,FALSE)</f>
        <v>67</v>
      </c>
      <c r="EB16">
        <f>VLOOKUP($B16,'Raw Stats'!$S$3:$AH$528,11,FALSE)+VLOOKUP($B16,'Raw Stats'!$S$3:$AH$528,12,FALSE)</f>
        <v>28</v>
      </c>
      <c r="EC16">
        <f>VLOOKUP($B16,'Raw Stats'!$S$3:$AH$528,13,FALSE)+VLOOKUP($B16,'Raw Stats'!$S$3:$AH$528,14,FALSE)</f>
        <v>3</v>
      </c>
      <c r="ED16">
        <f>VLOOKUP($B16,'Raw Stats'!$S$3:$AH$528,15,FALSE)</f>
        <v>5</v>
      </c>
      <c r="EE16">
        <f>VLOOKUP($B16,'Raw Stats'!$S$3:$AH$528,16,FALSE)</f>
        <v>282</v>
      </c>
    </row>
    <row r="17" spans="1:135" x14ac:dyDescent="0.2">
      <c r="A17" t="e">
        <f>VLOOKUP(B17,'ALL SKATERS'!$B$3:$I$378,9,FALSE)</f>
        <v>#REF!</v>
      </c>
      <c r="B17" t="s">
        <v>39</v>
      </c>
      <c r="C17">
        <f t="shared" si="0"/>
        <v>0.835025248262251</v>
      </c>
      <c r="D17">
        <f t="shared" si="1"/>
        <v>1.1450523205964722</v>
      </c>
      <c r="E17">
        <f t="shared" si="2"/>
        <v>1.0964191537271857</v>
      </c>
      <c r="F17">
        <f t="shared" si="3"/>
        <v>0.67715217483187629</v>
      </c>
      <c r="G17">
        <f t="shared" si="4"/>
        <v>0.93571353181358963</v>
      </c>
      <c r="H17">
        <f>VLOOKUP(B17,'ALL SKATERS'!$B$3:$H$378,7,FALSE)</f>
        <v>1</v>
      </c>
      <c r="I17" s="29" t="e">
        <f t="shared" si="5"/>
        <v>#REF!</v>
      </c>
      <c r="J17" s="29">
        <f t="shared" si="6"/>
        <v>3.0000000000000027</v>
      </c>
      <c r="K17" s="29">
        <f t="shared" si="7"/>
        <v>3.0000000000000027E-2</v>
      </c>
      <c r="L17">
        <f>BU17*'Value Calculations'!$D$3</f>
        <v>8.5624440011467957</v>
      </c>
      <c r="M17">
        <f>BV17*'Value Calculations'!$D$4</f>
        <v>11.070831937518097</v>
      </c>
      <c r="N17">
        <f>BW17*'Value Calculations'!$D$5</f>
        <v>14.593595777910686</v>
      </c>
      <c r="O17">
        <f>BX17*'Value Calculations'!$D$6</f>
        <v>0.37519479575808856</v>
      </c>
      <c r="P17">
        <f>BY17*'Value Calculations'!$D$7</f>
        <v>1.4061580328734848</v>
      </c>
      <c r="Q17">
        <f>BZ17*'Value Calculations'!$D$8</f>
        <v>3.091332494331211</v>
      </c>
      <c r="R17">
        <f>CA17*'Value Calculations'!$D$9</f>
        <v>9.3204855429762379</v>
      </c>
      <c r="S17">
        <f>CB17*'Value Calculations'!$D$10</f>
        <v>2.5572153185334328</v>
      </c>
      <c r="T17">
        <f>CC17*'Value Calculations'!$D$11</f>
        <v>0</v>
      </c>
      <c r="U17">
        <f>CD17*'Value Calculations'!$D$12</f>
        <v>3.2555309583576562</v>
      </c>
      <c r="V17">
        <f>CE17*'Value Calculations'!$D$13</f>
        <v>14.239281498098888</v>
      </c>
      <c r="X17">
        <f>CH17*'Value Calculations'!$D$3</f>
        <v>9.3779148583988725</v>
      </c>
      <c r="Y17">
        <f>CI17*'Value Calculations'!$D$4</f>
        <v>15.303797090098547</v>
      </c>
      <c r="Z17">
        <f>CJ17*'Value Calculations'!$D$5</f>
        <v>18.573667353704508</v>
      </c>
      <c r="AA17">
        <f>CK17*'Value Calculations'!$D$6</f>
        <v>1.0005194553549028</v>
      </c>
      <c r="AB17">
        <f>CL17*'Value Calculations'!$D$7</f>
        <v>1.6698126640372633</v>
      </c>
      <c r="AC17">
        <f>CM17*'Value Calculations'!$D$8</f>
        <v>3.810247027896609</v>
      </c>
      <c r="AD17">
        <f>CN17*'Value Calculations'!$D$9</f>
        <v>5.541910322850736</v>
      </c>
      <c r="AE17">
        <f>CO17*'Value Calculations'!$D$10</f>
        <v>6.2103800592954803</v>
      </c>
      <c r="AF17">
        <f>CP17*'Value Calculations'!$D$11</f>
        <v>0</v>
      </c>
      <c r="AG17">
        <f>CQ17*'Value Calculations'!$D$12</f>
        <v>4.883296437536484</v>
      </c>
      <c r="AH17">
        <f>CR17*'Value Calculations'!$D$13</f>
        <v>14.927169493176129</v>
      </c>
      <c r="AJ17">
        <f>CU17*'Value Calculations'!$D$3</f>
        <v>6.9315022866426439</v>
      </c>
      <c r="AK17">
        <f>CV17*'Value Calculations'!$D$4</f>
        <v>8.4659303051608976</v>
      </c>
      <c r="AL17">
        <f>CW17*'Value Calculations'!$D$5</f>
        <v>11.409538517275626</v>
      </c>
      <c r="AM17">
        <f>CX17*'Value Calculations'!$D$6</f>
        <v>-1.5007791830323542</v>
      </c>
      <c r="AN17">
        <f>CY17*'Value Calculations'!$D$7</f>
        <v>1.0546185246551136</v>
      </c>
      <c r="AO17">
        <f>CZ17*'Value Calculations'!$D$8</f>
        <v>3.45078976111391</v>
      </c>
      <c r="AP17">
        <f>DA17*'Value Calculations'!$D$9</f>
        <v>5.9197678448632862</v>
      </c>
      <c r="AQ17">
        <f>DB17*'Value Calculations'!$D$10</f>
        <v>3.2878482666858426</v>
      </c>
      <c r="AR17">
        <f>DC17*'Value Calculations'!$D$11</f>
        <v>0.9907141480249374</v>
      </c>
      <c r="AS17">
        <f>DD17*'Value Calculations'!$D$12</f>
        <v>2.441648218768242</v>
      </c>
      <c r="AT17">
        <f>DE17*'Value Calculations'!$D$13</f>
        <v>9.0801215350195807</v>
      </c>
      <c r="AV17">
        <f>DH17*'Value Calculations'!$D$3</f>
        <v>5.7082960007645305</v>
      </c>
      <c r="AW17">
        <f>DI17*'Value Calculations'!$D$4</f>
        <v>4.5585778566250994</v>
      </c>
      <c r="AX17">
        <f>DJ17*'Value Calculations'!$D$5</f>
        <v>7.4294669414818033</v>
      </c>
      <c r="AY17">
        <f>DK17*'Value Calculations'!$D$6</f>
        <v>-1.3757142511129914</v>
      </c>
      <c r="AZ17">
        <f>DL17*'Value Calculations'!$D$7</f>
        <v>0.70307901643674242</v>
      </c>
      <c r="BA17">
        <f>DM17*'Value Calculations'!$D$8</f>
        <v>3.091332494331211</v>
      </c>
      <c r="BB17">
        <f>DN17*'Value Calculations'!$D$9</f>
        <v>5.1640528008381859</v>
      </c>
      <c r="BC17">
        <f>DO17*'Value Calculations'!$D$10</f>
        <v>3.2878482666858426</v>
      </c>
      <c r="BD17">
        <f>DP17*'Value Calculations'!$D$11</f>
        <v>0</v>
      </c>
      <c r="BE17">
        <f>DQ17*'Value Calculations'!$D$12</f>
        <v>1.6277654791788281</v>
      </c>
      <c r="BF17">
        <f>DR17*'Value Calculations'!$D$13</f>
        <v>9.0801215350195807</v>
      </c>
      <c r="BH17">
        <f>DU17*'Value Calculations'!$D$3</f>
        <v>11.008856572903023</v>
      </c>
      <c r="BI17">
        <f>DV17*'Value Calculations'!$D$4</f>
        <v>13.024508161785997</v>
      </c>
      <c r="BJ17">
        <f>DW17*'Value Calculations'!$D$5</f>
        <v>17.777653038545743</v>
      </c>
      <c r="BK17">
        <f>DX17*'Value Calculations'!$D$6</f>
        <v>-1.0005194553549028</v>
      </c>
      <c r="BL17">
        <f>DY17*'Value Calculations'!$D$7</f>
        <v>2.9002009428015625</v>
      </c>
      <c r="BM17">
        <f>DZ17*'Value Calculations'!$D$8</f>
        <v>4.0978128413227681</v>
      </c>
      <c r="BN17">
        <f>EA17*'Value Calculations'!$D$9</f>
        <v>6.0457203522008029</v>
      </c>
      <c r="BO17">
        <f>EB17*'Value Calculations'!$D$10</f>
        <v>5.4797471111430704</v>
      </c>
      <c r="BP17">
        <f>EC17*'Value Calculations'!$D$11</f>
        <v>0</v>
      </c>
      <c r="BQ17">
        <f>ED17*'Value Calculations'!$D$12</f>
        <v>1.6277654791788281</v>
      </c>
      <c r="BR17">
        <f>EE17*'Value Calculations'!$D$13</f>
        <v>13.895337500560267</v>
      </c>
      <c r="BT17">
        <f>VLOOKUP($B17,'Raw Stats'!$CM$3:$DC$528,3,FALSE)</f>
        <v>82</v>
      </c>
      <c r="BU17">
        <f>VLOOKUP($B17,'Raw Stats'!$CM$3:$DC$528,4,FALSE)</f>
        <v>21</v>
      </c>
      <c r="BV17">
        <f>VLOOKUP($B17,'Raw Stats'!$CM$3:$DC$528,5,FALSE)</f>
        <v>34</v>
      </c>
      <c r="BW17">
        <f>VLOOKUP($B17,'Raw Stats'!$CM$3:$DC$528,6,FALSE)</f>
        <v>55</v>
      </c>
      <c r="BX17">
        <f>VLOOKUP($B17,'Raw Stats'!$CM$3:$DC$528,7,FALSE)</f>
        <v>3</v>
      </c>
      <c r="BY17">
        <f>VLOOKUP($B17,'Raw Stats'!$CM$3:$DC$528,8,FALSE)</f>
        <v>16</v>
      </c>
      <c r="BZ17">
        <f>VLOOKUP($B17,'Raw Stats'!$CM$3:$DC$528,9,FALSE)</f>
        <v>43</v>
      </c>
      <c r="CA17">
        <f>VLOOKUP($B17,'Raw Stats'!$CM$3:$DC$528,10,FALSE)</f>
        <v>74</v>
      </c>
      <c r="CB17">
        <f>VLOOKUP($B17,'Raw Stats'!$CM$3:$DC$528,11,FALSE)+VLOOKUP($B17,'Raw Stats'!$CM$3:$DC$528,12,FALSE)</f>
        <v>7</v>
      </c>
      <c r="CC17">
        <f>VLOOKUP($B17,'Raw Stats'!$CM$3:$DC$528,13,FALSE)+VLOOKUP($B17,'Raw Stats'!$CM$3:$DC$528,14,FALSE)</f>
        <v>0</v>
      </c>
      <c r="CD17">
        <f>VLOOKUP($B17,'Raw Stats'!$CM$3:$DC$528,15,FALSE)</f>
        <v>4</v>
      </c>
      <c r="CE17">
        <f>VLOOKUP($B17,'Raw Stats'!$CM$3:$DC$528,16,FALSE)</f>
        <v>207</v>
      </c>
      <c r="CG17">
        <f>VLOOKUP($B17,'Raw Stats'!$BU$3:$CJ$528,3,FALSE)</f>
        <v>71</v>
      </c>
      <c r="CH17">
        <f>VLOOKUP($B17,'Raw Stats'!$BU$3:$CJ$528,4,FALSE)</f>
        <v>23</v>
      </c>
      <c r="CI17">
        <f>VLOOKUP($B17,'Raw Stats'!$BU$3:$CJ$5288,5,FALSE)</f>
        <v>47</v>
      </c>
      <c r="CJ17">
        <f>VLOOKUP($B17,'Raw Stats'!$BU$3:$CJ$528,6,FALSE)</f>
        <v>70</v>
      </c>
      <c r="CK17">
        <f>VLOOKUP($B17,'Raw Stats'!$BU$3:$CJ$528,7,FALSE)</f>
        <v>8</v>
      </c>
      <c r="CL17">
        <f>VLOOKUP($B17,'Raw Stats'!$BU$3:$CJ$528,8,FALSE)</f>
        <v>19</v>
      </c>
      <c r="CM17">
        <f>VLOOKUP($B17,'Raw Stats'!$BU$3:$CJ$528,9,FALSE)</f>
        <v>53</v>
      </c>
      <c r="CN17">
        <f>VLOOKUP($B17,'Raw Stats'!$BU$3:$CJ$528,10,FALSE)</f>
        <v>44</v>
      </c>
      <c r="CO17">
        <f>VLOOKUP($B17,'Raw Stats'!$BU$3:$CJ$528,11,FALSE)+VLOOKUP($B17,'Raw Stats'!$BU$3:$CJ$528,12,FALSE)</f>
        <v>17</v>
      </c>
      <c r="CP17">
        <f>VLOOKUP($B17,'Raw Stats'!$BU$3:$CJ$528,13,FALSE)+VLOOKUP($B17,'Raw Stats'!$BU$3:$CJ$528,14,FALSE)</f>
        <v>0</v>
      </c>
      <c r="CQ17">
        <f>VLOOKUP($B17,'Raw Stats'!$BU$3:$CJ$528,15,FALSE)</f>
        <v>6</v>
      </c>
      <c r="CR17">
        <f>VLOOKUP($B17,'Raw Stats'!$BU$3:$CJ$528,16,FALSE)</f>
        <v>217</v>
      </c>
      <c r="CT17">
        <f>VLOOKUP($B17,'Raw Stats'!$BC$3:$BR$528,3,FALSE)</f>
        <v>47</v>
      </c>
      <c r="CU17">
        <f>VLOOKUP($B17,'Raw Stats'!$BC$3:$BR$528,4,FALSE)</f>
        <v>17</v>
      </c>
      <c r="CV17">
        <f>VLOOKUP($B17,'Raw Stats'!$BC$3:$BR$5288,5,FALSE)</f>
        <v>26</v>
      </c>
      <c r="CW17">
        <f>VLOOKUP($B17,'Raw Stats'!$BC$3:$BR$52888,6,FALSE)</f>
        <v>43</v>
      </c>
      <c r="CX17">
        <f>VLOOKUP($B17,'Raw Stats'!$BC$3:$BR$5288,7,FALSE)</f>
        <v>-12</v>
      </c>
      <c r="CY17">
        <f>VLOOKUP($B17,'Raw Stats'!$BC$3:$BR$5288,8,FALSE)</f>
        <v>12</v>
      </c>
      <c r="CZ17">
        <f>VLOOKUP($B17,'Raw Stats'!$BC$3:$BR$5288,9,FALSE)</f>
        <v>48</v>
      </c>
      <c r="DA17">
        <f>VLOOKUP($B17,'Raw Stats'!$BC$3:$BR$5288,10,FALSE)</f>
        <v>47</v>
      </c>
      <c r="DB17">
        <f>VLOOKUP($B17,'Raw Stats'!$BC$3:$BR$5288,11,FALSE)+VLOOKUP($B17,'Raw Stats'!$BC$3:$BR$5288,12,FALSE)</f>
        <v>9</v>
      </c>
      <c r="DC17">
        <f>VLOOKUP($B17,'Raw Stats'!$BC$3:$BR$5288,13,FALSE)+VLOOKUP($B17,'Raw Stats'!$BC$3:$BR$5288,14,FALSE)</f>
        <v>1</v>
      </c>
      <c r="DD17">
        <f>VLOOKUP($B17,'Raw Stats'!$BC$3:$BR$5288,15,FALSE)</f>
        <v>3</v>
      </c>
      <c r="DE17">
        <f>VLOOKUP($B17,'Raw Stats'!$BC$3:$BR$5288,16,FALSE)</f>
        <v>132</v>
      </c>
      <c r="DG17">
        <f>VLOOKUP($B17,'Raw Stats'!$AK$3:$AZ$528,3,FALSE)</f>
        <v>58</v>
      </c>
      <c r="DH17">
        <f>VLOOKUP($B17,'Raw Stats'!$AK$3:$AZ$528,4,FALSE)</f>
        <v>14</v>
      </c>
      <c r="DI17">
        <f>VLOOKUP($B17,'Raw Stats'!$AK$3:$AZ$528,5,FALSE)</f>
        <v>14</v>
      </c>
      <c r="DJ17">
        <f>VLOOKUP($B17,'Raw Stats'!$AK$3:$AZ$528,6,FALSE)</f>
        <v>28</v>
      </c>
      <c r="DK17">
        <f>VLOOKUP($B17,'Raw Stats'!$AK$3:$AZ$528,7,FALSE)</f>
        <v>-11</v>
      </c>
      <c r="DL17">
        <f>VLOOKUP($B17,'Raw Stats'!$AK$3:$AZ$528,8,FALSE)</f>
        <v>8</v>
      </c>
      <c r="DM17">
        <f>VLOOKUP($B17,'Raw Stats'!$AK$3:$AZ$528,9,FALSE)</f>
        <v>43</v>
      </c>
      <c r="DN17">
        <f>VLOOKUP($B17,'Raw Stats'!$AK$3:$AZ$528,10,FALSE)</f>
        <v>41</v>
      </c>
      <c r="DO17">
        <f>VLOOKUP($B17,'Raw Stats'!$AK$3:$AZ$528,11,FALSE)+VLOOKUP($B17,'Raw Stats'!$AK$3:$AZ$528,12,FALSE)</f>
        <v>9</v>
      </c>
      <c r="DP17">
        <f>VLOOKUP($B17,'Raw Stats'!$AK$3:$AZ$528,13,FALSE)+VLOOKUP($B17,'Raw Stats'!$AK$3:$AZ$528,14,FALSE)</f>
        <v>0</v>
      </c>
      <c r="DQ17">
        <f>VLOOKUP($B17,'Raw Stats'!$AK$3:$AZ$528,15,FALSE)</f>
        <v>2</v>
      </c>
      <c r="DR17">
        <f>VLOOKUP($B17,'Raw Stats'!$AK$3:$AZ$528,16,FALSE)</f>
        <v>132</v>
      </c>
      <c r="DT17">
        <f>VLOOKUP($B17,'Raw Stats'!$S$3:$AH$528,3,FALSE)</f>
        <v>80</v>
      </c>
      <c r="DU17">
        <f>VLOOKUP($B17,'Raw Stats'!$S$3:$AH$528,4,FALSE)</f>
        <v>27</v>
      </c>
      <c r="DV17">
        <f>VLOOKUP($B17,'Raw Stats'!$S$3:$AH$528,5,FALSE)</f>
        <v>40</v>
      </c>
      <c r="DW17">
        <f>VLOOKUP($B17,'Raw Stats'!$S$3:$AH$528,6,FALSE)</f>
        <v>67</v>
      </c>
      <c r="DX17">
        <f>VLOOKUP($B17,'Raw Stats'!$S$3:$AH$528,7,FALSE)</f>
        <v>-8</v>
      </c>
      <c r="DY17">
        <f>VLOOKUP($B17,'Raw Stats'!$S$3:$AH$528,8,FALSE)</f>
        <v>33</v>
      </c>
      <c r="DZ17">
        <f>VLOOKUP($B17,'Raw Stats'!$S$3:$AH$528,9,FALSE)</f>
        <v>57</v>
      </c>
      <c r="EA17">
        <f>VLOOKUP($B17,'Raw Stats'!$S$3:$AH$528,10,FALSE)</f>
        <v>48</v>
      </c>
      <c r="EB17">
        <f>VLOOKUP($B17,'Raw Stats'!$S$3:$AH$528,11,FALSE)+VLOOKUP($B17,'Raw Stats'!$S$3:$AH$528,12,FALSE)</f>
        <v>15</v>
      </c>
      <c r="EC17">
        <f>VLOOKUP($B17,'Raw Stats'!$S$3:$AH$528,13,FALSE)+VLOOKUP($B17,'Raw Stats'!$S$3:$AH$528,14,FALSE)</f>
        <v>0</v>
      </c>
      <c r="ED17">
        <f>VLOOKUP($B17,'Raw Stats'!$S$3:$AH$528,15,FALSE)</f>
        <v>2</v>
      </c>
      <c r="EE17">
        <f>VLOOKUP($B17,'Raw Stats'!$S$3:$AH$528,16,FALSE)</f>
        <v>202</v>
      </c>
    </row>
    <row r="18" spans="1:135" x14ac:dyDescent="0.2">
      <c r="A18" t="e">
        <f>VLOOKUP(B18,'ALL SKATERS'!$B$3:$I$378,9,FALSE)</f>
        <v>#REF!</v>
      </c>
      <c r="B18" t="s">
        <v>73</v>
      </c>
      <c r="C18">
        <f t="shared" si="0"/>
        <v>0.8025983716348819</v>
      </c>
      <c r="D18">
        <f t="shared" si="1"/>
        <v>0.98305758432953738</v>
      </c>
      <c r="E18" t="e">
        <f t="shared" si="2"/>
        <v>#N/A</v>
      </c>
      <c r="F18" t="e">
        <f t="shared" si="3"/>
        <v>#N/A</v>
      </c>
      <c r="G18" t="e">
        <f t="shared" si="4"/>
        <v>#N/A</v>
      </c>
      <c r="H18">
        <f>VLOOKUP(B18,'ALL SKATERS'!$B$3:$H$378,7,FALSE)</f>
        <v>0.98</v>
      </c>
      <c r="I18" s="29" t="e">
        <f t="shared" si="5"/>
        <v>#REF!</v>
      </c>
      <c r="J18" s="29">
        <f t="shared" si="6"/>
        <v>1.0000000000000009</v>
      </c>
      <c r="K18" s="29">
        <f t="shared" si="7"/>
        <v>1.0000000000000009E-2</v>
      </c>
      <c r="L18">
        <f>BU18*'Value Calculations'!$D$3</f>
        <v>5.7082960007645305</v>
      </c>
      <c r="M18">
        <f>BV18*'Value Calculations'!$D$4</f>
        <v>7.8147048970715982</v>
      </c>
      <c r="N18">
        <f>BW18*'Value Calculations'!$D$5</f>
        <v>10.082847992011018</v>
      </c>
      <c r="O18">
        <f>BX18*'Value Calculations'!$D$6</f>
        <v>-0.87545452343553998</v>
      </c>
      <c r="P18">
        <f>BY18*'Value Calculations'!$D$7</f>
        <v>2.9880858198561553</v>
      </c>
      <c r="Q18">
        <f>BZ18*'Value Calculations'!$D$8</f>
        <v>3.091332494331211</v>
      </c>
      <c r="R18">
        <f>CA18*'Value Calculations'!$D$9</f>
        <v>5.1640528008381859</v>
      </c>
      <c r="S18">
        <f>CB18*'Value Calculations'!$D$10</f>
        <v>2.5572153185334328</v>
      </c>
      <c r="T18">
        <f>CC18*'Value Calculations'!$D$11</f>
        <v>0</v>
      </c>
      <c r="U18">
        <f>CD18*'Value Calculations'!$D$12</f>
        <v>1.6277654791788281</v>
      </c>
      <c r="V18">
        <f>CE18*'Value Calculations'!$D$13</f>
        <v>13.207449505483027</v>
      </c>
      <c r="X18">
        <f>CH18*'Value Calculations'!$D$3</f>
        <v>9.7856502870249091</v>
      </c>
      <c r="Y18">
        <f>CI18*'Value Calculations'!$D$4</f>
        <v>12.698895457741347</v>
      </c>
      <c r="Z18">
        <f>CJ18*'Value Calculations'!$D$5</f>
        <v>16.716300618334056</v>
      </c>
      <c r="AA18">
        <f>CK18*'Value Calculations'!$D$6</f>
        <v>2.5012986383872571</v>
      </c>
      <c r="AB18">
        <f>CL18*'Value Calculations'!$D$7</f>
        <v>2.2850068034194129</v>
      </c>
      <c r="AC18">
        <f>CM18*'Value Calculations'!$D$8</f>
        <v>4.0978128413227681</v>
      </c>
      <c r="AD18">
        <f>CN18*'Value Calculations'!$D$9</f>
        <v>5.6678628301882528</v>
      </c>
      <c r="AE18">
        <f>CO18*'Value Calculations'!$D$10</f>
        <v>6.2103800592954803</v>
      </c>
      <c r="AF18">
        <f>CP18*'Value Calculations'!$D$11</f>
        <v>0</v>
      </c>
      <c r="AG18">
        <f>CQ18*'Value Calculations'!$D$12</f>
        <v>4.0694136979470699</v>
      </c>
      <c r="AH18">
        <f>CR18*'Value Calculations'!$D$13</f>
        <v>16.578100681361509</v>
      </c>
      <c r="AJ18" t="e">
        <f>CU18*'Value Calculations'!$D$3</f>
        <v>#N/A</v>
      </c>
      <c r="AK18" t="e">
        <f>CV18*'Value Calculations'!$D$4</f>
        <v>#N/A</v>
      </c>
      <c r="AL18" t="e">
        <f>CW18*'Value Calculations'!$D$5</f>
        <v>#N/A</v>
      </c>
      <c r="AM18" t="e">
        <f>CX18*'Value Calculations'!$D$6</f>
        <v>#N/A</v>
      </c>
      <c r="AN18" t="e">
        <f>CY18*'Value Calculations'!$D$7</f>
        <v>#N/A</v>
      </c>
      <c r="AO18" t="e">
        <f>CZ18*'Value Calculations'!$D$8</f>
        <v>#N/A</v>
      </c>
      <c r="AP18" t="e">
        <f>DA18*'Value Calculations'!$D$9</f>
        <v>#N/A</v>
      </c>
      <c r="AQ18" t="e">
        <f>DB18*'Value Calculations'!$D$10</f>
        <v>#N/A</v>
      </c>
      <c r="AR18" t="e">
        <f>DC18*'Value Calculations'!$D$11</f>
        <v>#N/A</v>
      </c>
      <c r="AS18" t="e">
        <f>DD18*'Value Calculations'!$D$12</f>
        <v>#N/A</v>
      </c>
      <c r="AT18" t="e">
        <f>DE18*'Value Calculations'!$D$13</f>
        <v>#N/A</v>
      </c>
      <c r="AV18" t="e">
        <f>DH18*'Value Calculations'!$D$3</f>
        <v>#N/A</v>
      </c>
      <c r="AW18" t="e">
        <f>DI18*'Value Calculations'!$D$4</f>
        <v>#N/A</v>
      </c>
      <c r="AX18" t="e">
        <f>DJ18*'Value Calculations'!$D$5</f>
        <v>#N/A</v>
      </c>
      <c r="AY18" t="e">
        <f>DK18*'Value Calculations'!$D$6</f>
        <v>#N/A</v>
      </c>
      <c r="AZ18" t="e">
        <f>DL18*'Value Calculations'!$D$7</f>
        <v>#N/A</v>
      </c>
      <c r="BA18" t="e">
        <f>DM18*'Value Calculations'!$D$8</f>
        <v>#N/A</v>
      </c>
      <c r="BB18" t="e">
        <f>DN18*'Value Calculations'!$D$9</f>
        <v>#N/A</v>
      </c>
      <c r="BC18" t="e">
        <f>DO18*'Value Calculations'!$D$10</f>
        <v>#N/A</v>
      </c>
      <c r="BD18" t="e">
        <f>DP18*'Value Calculations'!$D$11</f>
        <v>#N/A</v>
      </c>
      <c r="BE18" t="e">
        <f>DQ18*'Value Calculations'!$D$12</f>
        <v>#N/A</v>
      </c>
      <c r="BF18" t="e">
        <f>DR18*'Value Calculations'!$D$13</f>
        <v>#N/A</v>
      </c>
      <c r="BH18" t="e">
        <f>DU18*'Value Calculations'!$D$3</f>
        <v>#N/A</v>
      </c>
      <c r="BI18" t="e">
        <f>DV18*'Value Calculations'!$D$4</f>
        <v>#N/A</v>
      </c>
      <c r="BJ18" t="e">
        <f>DW18*'Value Calculations'!$D$5</f>
        <v>#N/A</v>
      </c>
      <c r="BK18" t="e">
        <f>DX18*'Value Calculations'!$D$6</f>
        <v>#N/A</v>
      </c>
      <c r="BL18" t="e">
        <f>DY18*'Value Calculations'!$D$7</f>
        <v>#N/A</v>
      </c>
      <c r="BM18" t="e">
        <f>DZ18*'Value Calculations'!$D$8</f>
        <v>#N/A</v>
      </c>
      <c r="BN18" t="e">
        <f>EA18*'Value Calculations'!$D$9</f>
        <v>#N/A</v>
      </c>
      <c r="BO18" t="e">
        <f>EB18*'Value Calculations'!$D$10</f>
        <v>#N/A</v>
      </c>
      <c r="BP18" t="e">
        <f>EC18*'Value Calculations'!$D$11</f>
        <v>#N/A</v>
      </c>
      <c r="BQ18" t="e">
        <f>ED18*'Value Calculations'!$D$12</f>
        <v>#N/A</v>
      </c>
      <c r="BR18" t="e">
        <f>EE18*'Value Calculations'!$D$13</f>
        <v>#N/A</v>
      </c>
      <c r="BT18">
        <f>VLOOKUP($B18,'Raw Stats'!$CM$3:$DC$528,3,FALSE)</f>
        <v>64</v>
      </c>
      <c r="BU18">
        <f>VLOOKUP($B18,'Raw Stats'!$CM$3:$DC$528,4,FALSE)</f>
        <v>14</v>
      </c>
      <c r="BV18">
        <f>VLOOKUP($B18,'Raw Stats'!$CM$3:$DC$528,5,FALSE)</f>
        <v>24</v>
      </c>
      <c r="BW18">
        <f>VLOOKUP($B18,'Raw Stats'!$CM$3:$DC$528,6,FALSE)</f>
        <v>38</v>
      </c>
      <c r="BX18">
        <f>VLOOKUP($B18,'Raw Stats'!$CM$3:$DC$528,7,FALSE)</f>
        <v>-7</v>
      </c>
      <c r="BY18">
        <f>VLOOKUP($B18,'Raw Stats'!$CM$3:$DC$528,8,FALSE)</f>
        <v>34</v>
      </c>
      <c r="BZ18">
        <f>VLOOKUP($B18,'Raw Stats'!$CM$3:$DC$528,9,FALSE)</f>
        <v>43</v>
      </c>
      <c r="CA18">
        <f>VLOOKUP($B18,'Raw Stats'!$CM$3:$DC$528,10,FALSE)</f>
        <v>41</v>
      </c>
      <c r="CB18">
        <f>VLOOKUP($B18,'Raw Stats'!$CM$3:$DC$528,11,FALSE)+VLOOKUP($B18,'Raw Stats'!$CM$3:$DC$528,12,FALSE)</f>
        <v>7</v>
      </c>
      <c r="CC18">
        <f>VLOOKUP($B18,'Raw Stats'!$CM$3:$DC$528,13,FALSE)+VLOOKUP($B18,'Raw Stats'!$CM$3:$DC$528,14,FALSE)</f>
        <v>0</v>
      </c>
      <c r="CD18">
        <f>VLOOKUP($B18,'Raw Stats'!$CM$3:$DC$528,15,FALSE)</f>
        <v>2</v>
      </c>
      <c r="CE18">
        <f>VLOOKUP($B18,'Raw Stats'!$CM$3:$DC$528,16,FALSE)</f>
        <v>192</v>
      </c>
      <c r="CG18">
        <f>VLOOKUP($B18,'Raw Stats'!$BU$3:$CJ$528,3,FALSE)</f>
        <v>82</v>
      </c>
      <c r="CH18">
        <f>VLOOKUP($B18,'Raw Stats'!$BU$3:$CJ$528,4,FALSE)</f>
        <v>24</v>
      </c>
      <c r="CI18">
        <f>VLOOKUP($B18,'Raw Stats'!$BU$3:$CJ$5288,5,FALSE)</f>
        <v>39</v>
      </c>
      <c r="CJ18">
        <f>VLOOKUP($B18,'Raw Stats'!$BU$3:$CJ$528,6,FALSE)</f>
        <v>63</v>
      </c>
      <c r="CK18">
        <f>VLOOKUP($B18,'Raw Stats'!$BU$3:$CJ$528,7,FALSE)</f>
        <v>20</v>
      </c>
      <c r="CL18">
        <f>VLOOKUP($B18,'Raw Stats'!$BU$3:$CJ$528,8,FALSE)</f>
        <v>26</v>
      </c>
      <c r="CM18">
        <f>VLOOKUP($B18,'Raw Stats'!$BU$3:$CJ$528,9,FALSE)</f>
        <v>57</v>
      </c>
      <c r="CN18">
        <f>VLOOKUP($B18,'Raw Stats'!$BU$3:$CJ$528,10,FALSE)</f>
        <v>45</v>
      </c>
      <c r="CO18">
        <f>VLOOKUP($B18,'Raw Stats'!$BU$3:$CJ$528,11,FALSE)+VLOOKUP($B18,'Raw Stats'!$BU$3:$CJ$528,12,FALSE)</f>
        <v>17</v>
      </c>
      <c r="CP18">
        <f>VLOOKUP($B18,'Raw Stats'!$BU$3:$CJ$528,13,FALSE)+VLOOKUP($B18,'Raw Stats'!$BU$3:$CJ$528,14,FALSE)</f>
        <v>0</v>
      </c>
      <c r="CQ18">
        <f>VLOOKUP($B18,'Raw Stats'!$BU$3:$CJ$528,15,FALSE)</f>
        <v>5</v>
      </c>
      <c r="CR18">
        <f>VLOOKUP($B18,'Raw Stats'!$BU$3:$CJ$528,16,FALSE)</f>
        <v>241</v>
      </c>
      <c r="CT18" t="e">
        <f>VLOOKUP($B18,'Raw Stats'!$BC$3:$BR$528,3,FALSE)</f>
        <v>#N/A</v>
      </c>
      <c r="CU18" t="e">
        <f>VLOOKUP($B18,'Raw Stats'!$BC$3:$BR$528,4,FALSE)</f>
        <v>#N/A</v>
      </c>
      <c r="CV18" t="e">
        <f>VLOOKUP($B18,'Raw Stats'!$BC$3:$BR$5288,5,FALSE)</f>
        <v>#N/A</v>
      </c>
      <c r="CW18" t="e">
        <f>VLOOKUP($B18,'Raw Stats'!$BC$3:$BR$52888,6,FALSE)</f>
        <v>#N/A</v>
      </c>
      <c r="CX18" t="e">
        <f>VLOOKUP($B18,'Raw Stats'!$BC$3:$BR$5288,7,FALSE)</f>
        <v>#N/A</v>
      </c>
      <c r="CY18" t="e">
        <f>VLOOKUP($B18,'Raw Stats'!$BC$3:$BR$5288,8,FALSE)</f>
        <v>#N/A</v>
      </c>
      <c r="CZ18" t="e">
        <f>VLOOKUP($B18,'Raw Stats'!$BC$3:$BR$5288,9,FALSE)</f>
        <v>#N/A</v>
      </c>
      <c r="DA18" t="e">
        <f>VLOOKUP($B18,'Raw Stats'!$BC$3:$BR$5288,10,FALSE)</f>
        <v>#N/A</v>
      </c>
      <c r="DB18" t="e">
        <f>VLOOKUP($B18,'Raw Stats'!$BC$3:$BR$5288,11,FALSE)+VLOOKUP($B18,'Raw Stats'!$BC$3:$BR$5288,12,FALSE)</f>
        <v>#N/A</v>
      </c>
      <c r="DC18" t="e">
        <f>VLOOKUP($B18,'Raw Stats'!$BC$3:$BR$5288,13,FALSE)+VLOOKUP($B18,'Raw Stats'!$BC$3:$BR$5288,14,FALSE)</f>
        <v>#N/A</v>
      </c>
      <c r="DD18" t="e">
        <f>VLOOKUP($B18,'Raw Stats'!$BC$3:$BR$5288,15,FALSE)</f>
        <v>#N/A</v>
      </c>
      <c r="DE18" t="e">
        <f>VLOOKUP($B18,'Raw Stats'!$BC$3:$BR$5288,16,FALSE)</f>
        <v>#N/A</v>
      </c>
      <c r="DG18" t="e">
        <f>VLOOKUP($B18,'Raw Stats'!$AK$3:$AZ$528,3,FALSE)</f>
        <v>#N/A</v>
      </c>
      <c r="DH18" t="e">
        <f>VLOOKUP($B18,'Raw Stats'!$AK$3:$AZ$528,4,FALSE)</f>
        <v>#N/A</v>
      </c>
      <c r="DI18" t="e">
        <f>VLOOKUP($B18,'Raw Stats'!$AK$3:$AZ$528,5,FALSE)</f>
        <v>#N/A</v>
      </c>
      <c r="DJ18" t="e">
        <f>VLOOKUP($B18,'Raw Stats'!$AK$3:$AZ$528,6,FALSE)</f>
        <v>#N/A</v>
      </c>
      <c r="DK18" t="e">
        <f>VLOOKUP($B18,'Raw Stats'!$AK$3:$AZ$528,7,FALSE)</f>
        <v>#N/A</v>
      </c>
      <c r="DL18" t="e">
        <f>VLOOKUP($B18,'Raw Stats'!$AK$3:$AZ$528,8,FALSE)</f>
        <v>#N/A</v>
      </c>
      <c r="DM18" t="e">
        <f>VLOOKUP($B18,'Raw Stats'!$AK$3:$AZ$528,9,FALSE)</f>
        <v>#N/A</v>
      </c>
      <c r="DN18" t="e">
        <f>VLOOKUP($B18,'Raw Stats'!$AK$3:$AZ$528,10,FALSE)</f>
        <v>#N/A</v>
      </c>
      <c r="DO18" t="e">
        <f>VLOOKUP($B18,'Raw Stats'!$AK$3:$AZ$528,11,FALSE)+VLOOKUP($B18,'Raw Stats'!$AK$3:$AZ$528,12,FALSE)</f>
        <v>#N/A</v>
      </c>
      <c r="DP18" t="e">
        <f>VLOOKUP($B18,'Raw Stats'!$AK$3:$AZ$528,13,FALSE)+VLOOKUP($B18,'Raw Stats'!$AK$3:$AZ$528,14,FALSE)</f>
        <v>#N/A</v>
      </c>
      <c r="DQ18" t="e">
        <f>VLOOKUP($B18,'Raw Stats'!$AK$3:$AZ$528,15,FALSE)</f>
        <v>#N/A</v>
      </c>
      <c r="DR18" t="e">
        <f>VLOOKUP($B18,'Raw Stats'!$AK$3:$AZ$528,16,FALSE)</f>
        <v>#N/A</v>
      </c>
      <c r="DT18" t="e">
        <f>VLOOKUP($B18,'Raw Stats'!$S$3:$AH$528,3,FALSE)</f>
        <v>#N/A</v>
      </c>
      <c r="DU18" t="e">
        <f>VLOOKUP($B18,'Raw Stats'!$S$3:$AH$528,4,FALSE)</f>
        <v>#N/A</v>
      </c>
      <c r="DV18" t="e">
        <f>VLOOKUP($B18,'Raw Stats'!$S$3:$AH$528,5,FALSE)</f>
        <v>#N/A</v>
      </c>
      <c r="DW18" t="e">
        <f>VLOOKUP($B18,'Raw Stats'!$S$3:$AH$528,6,FALSE)</f>
        <v>#N/A</v>
      </c>
      <c r="DX18" t="e">
        <f>VLOOKUP($B18,'Raw Stats'!$S$3:$AH$528,7,FALSE)</f>
        <v>#N/A</v>
      </c>
      <c r="DY18" t="e">
        <f>VLOOKUP($B18,'Raw Stats'!$S$3:$AH$528,8,FALSE)</f>
        <v>#N/A</v>
      </c>
      <c r="DZ18" t="e">
        <f>VLOOKUP($B18,'Raw Stats'!$S$3:$AH$528,9,FALSE)</f>
        <v>#N/A</v>
      </c>
      <c r="EA18" t="e">
        <f>VLOOKUP($B18,'Raw Stats'!$S$3:$AH$528,10,FALSE)</f>
        <v>#N/A</v>
      </c>
      <c r="EB18" t="e">
        <f>VLOOKUP($B18,'Raw Stats'!$S$3:$AH$528,11,FALSE)+VLOOKUP($B18,'Raw Stats'!$S$3:$AH$528,12,FALSE)</f>
        <v>#N/A</v>
      </c>
      <c r="EC18" t="e">
        <f>VLOOKUP($B18,'Raw Stats'!$S$3:$AH$528,13,FALSE)+VLOOKUP($B18,'Raw Stats'!$S$3:$AH$528,14,FALSE)</f>
        <v>#N/A</v>
      </c>
      <c r="ED18" t="e">
        <f>VLOOKUP($B18,'Raw Stats'!$S$3:$AH$528,15,FALSE)</f>
        <v>#N/A</v>
      </c>
      <c r="EE18" t="e">
        <f>VLOOKUP($B18,'Raw Stats'!$S$3:$AH$528,16,FALSE)</f>
        <v>#N/A</v>
      </c>
    </row>
    <row r="19" spans="1:135" x14ac:dyDescent="0.2">
      <c r="A19" t="e">
        <f>VLOOKUP(B19,'ALL SKATERS'!$B$3:$I$378,9,FALSE)</f>
        <v>#REF!</v>
      </c>
      <c r="B19" t="s">
        <v>55</v>
      </c>
      <c r="C19">
        <f t="shared" si="0"/>
        <v>0.91041094110069121</v>
      </c>
      <c r="D19">
        <f t="shared" si="1"/>
        <v>0.95141378615669026</v>
      </c>
      <c r="E19">
        <f t="shared" si="2"/>
        <v>1.2853908726458936</v>
      </c>
      <c r="F19">
        <f t="shared" si="3"/>
        <v>1.0577313212025958</v>
      </c>
      <c r="G19">
        <f t="shared" si="4"/>
        <v>1.2699503141230546</v>
      </c>
      <c r="H19">
        <f>VLOOKUP(B19,'ALL SKATERS'!$B$3:$H$378,7,FALSE)</f>
        <v>0.96</v>
      </c>
      <c r="I19" s="29" t="e">
        <f t="shared" si="5"/>
        <v>#REF!</v>
      </c>
      <c r="J19" s="29">
        <f t="shared" si="6"/>
        <v>-1.0000000000000009</v>
      </c>
      <c r="K19" s="29">
        <f t="shared" si="7"/>
        <v>-1.0000000000000009E-2</v>
      </c>
      <c r="L19">
        <f>BU19*'Value Calculations'!$D$3</f>
        <v>9.3779148583988725</v>
      </c>
      <c r="M19">
        <f>BV19*'Value Calculations'!$D$4</f>
        <v>10.093993825384148</v>
      </c>
      <c r="N19">
        <f>BW19*'Value Calculations'!$D$5</f>
        <v>14.328257672857763</v>
      </c>
      <c r="O19">
        <f>BX19*'Value Calculations'!$D$6</f>
        <v>-1.6258441149517171</v>
      </c>
      <c r="P19">
        <f>BY19*'Value Calculations'!$D$7</f>
        <v>3.6032799592383049</v>
      </c>
      <c r="Q19">
        <f>BZ19*'Value Calculations'!$D$8</f>
        <v>4.6729444681750865</v>
      </c>
      <c r="R19">
        <f>CA19*'Value Calculations'!$D$9</f>
        <v>3.4007176981129517</v>
      </c>
      <c r="S19">
        <f>CB19*'Value Calculations'!$D$10</f>
        <v>6.2103800592954803</v>
      </c>
      <c r="T19">
        <f>CC19*'Value Calculations'!$D$11</f>
        <v>0</v>
      </c>
      <c r="U19">
        <f>CD19*'Value Calculations'!$D$12</f>
        <v>3.2555309583576562</v>
      </c>
      <c r="V19">
        <f>CE19*'Value Calculations'!$D$13</f>
        <v>16.784467079884678</v>
      </c>
      <c r="X19">
        <f>CH19*'Value Calculations'!$D$3</f>
        <v>8.5624440011467957</v>
      </c>
      <c r="Y19">
        <f>CI19*'Value Calculations'!$D$4</f>
        <v>13.024508161785997</v>
      </c>
      <c r="Z19">
        <f>CJ19*'Value Calculations'!$D$5</f>
        <v>16.185624408228215</v>
      </c>
      <c r="AA19">
        <f>CK19*'Value Calculations'!$D$6</f>
        <v>-1.6258441149517171</v>
      </c>
      <c r="AB19">
        <f>CL19*'Value Calculations'!$D$7</f>
        <v>6.5034809020398674</v>
      </c>
      <c r="AC19">
        <f>CM19*'Value Calculations'!$D$8</f>
        <v>4.816727374888166</v>
      </c>
      <c r="AD19">
        <f>CN19*'Value Calculations'!$D$9</f>
        <v>3.5266702054504684</v>
      </c>
      <c r="AE19">
        <f>CO19*'Value Calculations'!$D$10</f>
        <v>4.3837976889144565</v>
      </c>
      <c r="AF19">
        <f>CP19*'Value Calculations'!$D$11</f>
        <v>3.9628565920997496</v>
      </c>
      <c r="AG19">
        <f>CQ19*'Value Calculations'!$D$12</f>
        <v>0</v>
      </c>
      <c r="AH19">
        <f>CR19*'Value Calculations'!$D$13</f>
        <v>15.821423886776543</v>
      </c>
      <c r="AJ19">
        <f>CU19*'Value Calculations'!$D$3</f>
        <v>7.3392377152686823</v>
      </c>
      <c r="AK19">
        <f>CV19*'Value Calculations'!$D$4</f>
        <v>11.396444641562747</v>
      </c>
      <c r="AL19">
        <f>CW19*'Value Calculations'!$D$5</f>
        <v>14.062919567804842</v>
      </c>
      <c r="AM19">
        <f>CX19*'Value Calculations'!$D$6</f>
        <v>0.62532465959681427</v>
      </c>
      <c r="AN19">
        <f>CY19*'Value Calculations'!$D$7</f>
        <v>4.7457833609480113</v>
      </c>
      <c r="AO19">
        <f>CZ19*'Value Calculations'!$D$8</f>
        <v>2.5162008674788927</v>
      </c>
      <c r="AP19">
        <f>DA19*'Value Calculations'!$D$9</f>
        <v>3.0228601761004015</v>
      </c>
      <c r="AQ19">
        <f>DB19*'Value Calculations'!$D$10</f>
        <v>3.2878482666858426</v>
      </c>
      <c r="AR19">
        <f>DC19*'Value Calculations'!$D$11</f>
        <v>0.9907141480249374</v>
      </c>
      <c r="AS19">
        <f>DD19*'Value Calculations'!$D$12</f>
        <v>3.2555309583576562</v>
      </c>
      <c r="AT19">
        <f>DE19*'Value Calculations'!$D$13</f>
        <v>10.455897525174063</v>
      </c>
      <c r="AV19">
        <f>DH19*'Value Calculations'!$D$3</f>
        <v>9.7856502870249091</v>
      </c>
      <c r="AW19">
        <f>DI19*'Value Calculations'!$D$4</f>
        <v>14.978184386053897</v>
      </c>
      <c r="AX19">
        <f>DJ19*'Value Calculations'!$D$5</f>
        <v>18.573667353704508</v>
      </c>
      <c r="AY19">
        <f>DK19*'Value Calculations'!$D$6</f>
        <v>-2.5012986383872571</v>
      </c>
      <c r="AZ19">
        <f>DL19*'Value Calculations'!$D$7</f>
        <v>4.2184740986204545</v>
      </c>
      <c r="BA19">
        <f>DM19*'Value Calculations'!$D$8</f>
        <v>3.45078976111391</v>
      </c>
      <c r="BB19">
        <f>DN19*'Value Calculations'!$D$9</f>
        <v>4.4083377568130855</v>
      </c>
      <c r="BC19">
        <f>DO19*'Value Calculations'!$D$10</f>
        <v>8.402278903752709</v>
      </c>
      <c r="BD19">
        <f>DP19*'Value Calculations'!$D$11</f>
        <v>4.9535707401246869</v>
      </c>
      <c r="BE19">
        <f>DQ19*'Value Calculations'!$D$12</f>
        <v>2.441648218768242</v>
      </c>
      <c r="BF19">
        <f>DR19*'Value Calculations'!$D$13</f>
        <v>18.022665471023714</v>
      </c>
      <c r="BH19">
        <f>DU19*'Value Calculations'!$D$3</f>
        <v>13.455269144659251</v>
      </c>
      <c r="BI19">
        <f>DV19*'Value Calculations'!$D$4</f>
        <v>14.001346273919946</v>
      </c>
      <c r="BJ19">
        <f>DW19*'Value Calculations'!$D$5</f>
        <v>20.165695984022037</v>
      </c>
      <c r="BK19">
        <f>DX19*'Value Calculations'!$D$6</f>
        <v>-1.2506493191936285</v>
      </c>
      <c r="BL19">
        <f>DY19*'Value Calculations'!$D$7</f>
        <v>6.3277111479306818</v>
      </c>
      <c r="BM19">
        <f>DZ19*'Value Calculations'!$D$8</f>
        <v>5.8232077218797231</v>
      </c>
      <c r="BN19">
        <f>EA19*'Value Calculations'!$D$9</f>
        <v>3.9045277274630186</v>
      </c>
      <c r="BO19">
        <f>EB19*'Value Calculations'!$D$10</f>
        <v>10.594177748209937</v>
      </c>
      <c r="BP19">
        <f>EC19*'Value Calculations'!$D$11</f>
        <v>2.9721424440748123</v>
      </c>
      <c r="BQ19">
        <f>ED19*'Value Calculations'!$D$12</f>
        <v>6.5110619167153123</v>
      </c>
      <c r="BR19">
        <f>EE19*'Value Calculations'!$D$13</f>
        <v>20.361484654286333</v>
      </c>
      <c r="BT19">
        <f>VLOOKUP($B19,'Raw Stats'!$CM$3:$DC$528,3,FALSE)</f>
        <v>77</v>
      </c>
      <c r="BU19">
        <f>VLOOKUP($B19,'Raw Stats'!$CM$3:$DC$528,4,FALSE)</f>
        <v>23</v>
      </c>
      <c r="BV19">
        <f>VLOOKUP($B19,'Raw Stats'!$CM$3:$DC$528,5,FALSE)</f>
        <v>31</v>
      </c>
      <c r="BW19">
        <f>VLOOKUP($B19,'Raw Stats'!$CM$3:$DC$528,6,FALSE)</f>
        <v>54</v>
      </c>
      <c r="BX19">
        <f>VLOOKUP($B19,'Raw Stats'!$CM$3:$DC$528,7,FALSE)</f>
        <v>-13</v>
      </c>
      <c r="BY19">
        <f>VLOOKUP($B19,'Raw Stats'!$CM$3:$DC$528,8,FALSE)</f>
        <v>41</v>
      </c>
      <c r="BZ19">
        <f>VLOOKUP($B19,'Raw Stats'!$CM$3:$DC$528,9,FALSE)</f>
        <v>65</v>
      </c>
      <c r="CA19">
        <f>VLOOKUP($B19,'Raw Stats'!$CM$3:$DC$528,10,FALSE)</f>
        <v>27</v>
      </c>
      <c r="CB19">
        <f>VLOOKUP($B19,'Raw Stats'!$CM$3:$DC$528,11,FALSE)+VLOOKUP($B19,'Raw Stats'!$CM$3:$DC$528,12,FALSE)</f>
        <v>17</v>
      </c>
      <c r="CC19">
        <f>VLOOKUP($B19,'Raw Stats'!$CM$3:$DC$528,13,FALSE)+VLOOKUP($B19,'Raw Stats'!$CM$3:$DC$528,14,FALSE)</f>
        <v>0</v>
      </c>
      <c r="CD19">
        <f>VLOOKUP($B19,'Raw Stats'!$CM$3:$DC$528,15,FALSE)</f>
        <v>4</v>
      </c>
      <c r="CE19">
        <f>VLOOKUP($B19,'Raw Stats'!$CM$3:$DC$528,16,FALSE)</f>
        <v>244</v>
      </c>
      <c r="CG19">
        <f>VLOOKUP($B19,'Raw Stats'!$BU$3:$CJ$528,3,FALSE)</f>
        <v>79</v>
      </c>
      <c r="CH19">
        <f>VLOOKUP($B19,'Raw Stats'!$BU$3:$CJ$528,4,FALSE)</f>
        <v>21</v>
      </c>
      <c r="CI19">
        <f>VLOOKUP($B19,'Raw Stats'!$BU$3:$CJ$5288,5,FALSE)</f>
        <v>40</v>
      </c>
      <c r="CJ19">
        <f>VLOOKUP($B19,'Raw Stats'!$BU$3:$CJ$528,6,FALSE)</f>
        <v>61</v>
      </c>
      <c r="CK19">
        <f>VLOOKUP($B19,'Raw Stats'!$BU$3:$CJ$528,7,FALSE)</f>
        <v>-13</v>
      </c>
      <c r="CL19">
        <f>VLOOKUP($B19,'Raw Stats'!$BU$3:$CJ$528,8,FALSE)</f>
        <v>74</v>
      </c>
      <c r="CM19">
        <f>VLOOKUP($B19,'Raw Stats'!$BU$3:$CJ$528,9,FALSE)</f>
        <v>67</v>
      </c>
      <c r="CN19">
        <f>VLOOKUP($B19,'Raw Stats'!$BU$3:$CJ$528,10,FALSE)</f>
        <v>28</v>
      </c>
      <c r="CO19">
        <f>VLOOKUP($B19,'Raw Stats'!$BU$3:$CJ$528,11,FALSE)+VLOOKUP($B19,'Raw Stats'!$BU$3:$CJ$528,12,FALSE)</f>
        <v>12</v>
      </c>
      <c r="CP19">
        <f>VLOOKUP($B19,'Raw Stats'!$BU$3:$CJ$528,13,FALSE)+VLOOKUP($B19,'Raw Stats'!$BU$3:$CJ$528,14,FALSE)</f>
        <v>4</v>
      </c>
      <c r="CQ19">
        <f>VLOOKUP($B19,'Raw Stats'!$BU$3:$CJ$528,15,FALSE)</f>
        <v>0</v>
      </c>
      <c r="CR19">
        <f>VLOOKUP($B19,'Raw Stats'!$BU$3:$CJ$528,16,FALSE)</f>
        <v>230</v>
      </c>
      <c r="CT19">
        <f>VLOOKUP($B19,'Raw Stats'!$BC$3:$BR$528,3,FALSE)</f>
        <v>48</v>
      </c>
      <c r="CU19">
        <f>VLOOKUP($B19,'Raw Stats'!$BC$3:$BR$528,4,FALSE)</f>
        <v>18</v>
      </c>
      <c r="CV19">
        <f>VLOOKUP($B19,'Raw Stats'!$BC$3:$BR$5288,5,FALSE)</f>
        <v>35</v>
      </c>
      <c r="CW19">
        <f>VLOOKUP($B19,'Raw Stats'!$BC$3:$BR$52888,6,FALSE)</f>
        <v>53</v>
      </c>
      <c r="CX19">
        <f>VLOOKUP($B19,'Raw Stats'!$BC$3:$BR$5288,7,FALSE)</f>
        <v>5</v>
      </c>
      <c r="CY19">
        <f>VLOOKUP($B19,'Raw Stats'!$BC$3:$BR$5288,8,FALSE)</f>
        <v>54</v>
      </c>
      <c r="CZ19">
        <f>VLOOKUP($B19,'Raw Stats'!$BC$3:$BR$5288,9,FALSE)</f>
        <v>35</v>
      </c>
      <c r="DA19">
        <f>VLOOKUP($B19,'Raw Stats'!$BC$3:$BR$5288,10,FALSE)</f>
        <v>24</v>
      </c>
      <c r="DB19">
        <f>VLOOKUP($B19,'Raw Stats'!$BC$3:$BR$5288,11,FALSE)+VLOOKUP($B19,'Raw Stats'!$BC$3:$BR$5288,12,FALSE)</f>
        <v>9</v>
      </c>
      <c r="DC19">
        <f>VLOOKUP($B19,'Raw Stats'!$BC$3:$BR$5288,13,FALSE)+VLOOKUP($B19,'Raw Stats'!$BC$3:$BR$5288,14,FALSE)</f>
        <v>1</v>
      </c>
      <c r="DD19">
        <f>VLOOKUP($B19,'Raw Stats'!$BC$3:$BR$5288,15,FALSE)</f>
        <v>4</v>
      </c>
      <c r="DE19">
        <f>VLOOKUP($B19,'Raw Stats'!$BC$3:$BR$5288,16,FALSE)</f>
        <v>152</v>
      </c>
      <c r="DG19">
        <f>VLOOKUP($B19,'Raw Stats'!$AK$3:$AZ$528,3,FALSE)</f>
        <v>82</v>
      </c>
      <c r="DH19">
        <f>VLOOKUP($B19,'Raw Stats'!$AK$3:$AZ$528,4,FALSE)</f>
        <v>24</v>
      </c>
      <c r="DI19">
        <f>VLOOKUP($B19,'Raw Stats'!$AK$3:$AZ$528,5,FALSE)</f>
        <v>46</v>
      </c>
      <c r="DJ19">
        <f>VLOOKUP($B19,'Raw Stats'!$AK$3:$AZ$528,6,FALSE)</f>
        <v>70</v>
      </c>
      <c r="DK19">
        <f>VLOOKUP($B19,'Raw Stats'!$AK$3:$AZ$528,7,FALSE)</f>
        <v>-20</v>
      </c>
      <c r="DL19">
        <f>VLOOKUP($B19,'Raw Stats'!$AK$3:$AZ$528,8,FALSE)</f>
        <v>48</v>
      </c>
      <c r="DM19">
        <f>VLOOKUP($B19,'Raw Stats'!$AK$3:$AZ$528,9,FALSE)</f>
        <v>48</v>
      </c>
      <c r="DN19">
        <f>VLOOKUP($B19,'Raw Stats'!$AK$3:$AZ$528,10,FALSE)</f>
        <v>35</v>
      </c>
      <c r="DO19">
        <f>VLOOKUP($B19,'Raw Stats'!$AK$3:$AZ$528,11,FALSE)+VLOOKUP($B19,'Raw Stats'!$AK$3:$AZ$528,12,FALSE)</f>
        <v>23</v>
      </c>
      <c r="DP19">
        <f>VLOOKUP($B19,'Raw Stats'!$AK$3:$AZ$528,13,FALSE)+VLOOKUP($B19,'Raw Stats'!$AK$3:$AZ$528,14,FALSE)</f>
        <v>5</v>
      </c>
      <c r="DQ19">
        <f>VLOOKUP($B19,'Raw Stats'!$AK$3:$AZ$528,15,FALSE)</f>
        <v>3</v>
      </c>
      <c r="DR19">
        <f>VLOOKUP($B19,'Raw Stats'!$AK$3:$AZ$528,16,FALSE)</f>
        <v>262</v>
      </c>
      <c r="DT19">
        <f>VLOOKUP($B19,'Raw Stats'!$S$3:$AH$528,3,FALSE)</f>
        <v>81</v>
      </c>
      <c r="DU19">
        <f>VLOOKUP($B19,'Raw Stats'!$S$3:$AH$528,4,FALSE)</f>
        <v>33</v>
      </c>
      <c r="DV19">
        <f>VLOOKUP($B19,'Raw Stats'!$S$3:$AH$528,5,FALSE)</f>
        <v>43</v>
      </c>
      <c r="DW19">
        <f>VLOOKUP($B19,'Raw Stats'!$S$3:$AH$528,6,FALSE)</f>
        <v>76</v>
      </c>
      <c r="DX19">
        <f>VLOOKUP($B19,'Raw Stats'!$S$3:$AH$528,7,FALSE)</f>
        <v>-10</v>
      </c>
      <c r="DY19">
        <f>VLOOKUP($B19,'Raw Stats'!$S$3:$AH$528,8,FALSE)</f>
        <v>72</v>
      </c>
      <c r="DZ19">
        <f>VLOOKUP($B19,'Raw Stats'!$S$3:$AH$528,9,FALSE)</f>
        <v>81</v>
      </c>
      <c r="EA19">
        <f>VLOOKUP($B19,'Raw Stats'!$S$3:$AH$528,10,FALSE)</f>
        <v>31</v>
      </c>
      <c r="EB19">
        <f>VLOOKUP($B19,'Raw Stats'!$S$3:$AH$528,11,FALSE)+VLOOKUP($B19,'Raw Stats'!$S$3:$AH$528,12,FALSE)</f>
        <v>29</v>
      </c>
      <c r="EC19">
        <f>VLOOKUP($B19,'Raw Stats'!$S$3:$AH$528,13,FALSE)+VLOOKUP($B19,'Raw Stats'!$S$3:$AH$528,14,FALSE)</f>
        <v>3</v>
      </c>
      <c r="ED19">
        <f>VLOOKUP($B19,'Raw Stats'!$S$3:$AH$528,15,FALSE)</f>
        <v>8</v>
      </c>
      <c r="EE19">
        <f>VLOOKUP($B19,'Raw Stats'!$S$3:$AH$528,16,FALSE)</f>
        <v>296</v>
      </c>
    </row>
    <row r="20" spans="1:135" x14ac:dyDescent="0.2">
      <c r="A20" t="e">
        <f>VLOOKUP(B20,'ALL SKATERS'!$B$3:$I$378,9,FALSE)</f>
        <v>#REF!</v>
      </c>
      <c r="B20" t="s">
        <v>69</v>
      </c>
      <c r="C20">
        <f t="shared" si="0"/>
        <v>0.87635857231556735</v>
      </c>
      <c r="D20">
        <f t="shared" si="1"/>
        <v>1.081292397572609</v>
      </c>
      <c r="E20">
        <f t="shared" si="2"/>
        <v>0.93352165288197286</v>
      </c>
      <c r="F20">
        <f t="shared" si="3"/>
        <v>1.0600666696517784</v>
      </c>
      <c r="G20">
        <f t="shared" si="4"/>
        <v>1.174188979462083</v>
      </c>
      <c r="H20">
        <f>VLOOKUP(B20,'ALL SKATERS'!$B$3:$H$378,7,FALSE)</f>
        <v>0.98</v>
      </c>
      <c r="I20" s="29" t="e">
        <f t="shared" si="5"/>
        <v>#REF!</v>
      </c>
      <c r="J20" s="29">
        <f t="shared" si="6"/>
        <v>1.0000000000000009</v>
      </c>
      <c r="K20" s="29">
        <f t="shared" si="7"/>
        <v>1.0000000000000009E-2</v>
      </c>
      <c r="L20">
        <f>BU20*'Value Calculations'!$D$3</f>
        <v>7.7469731438947198</v>
      </c>
      <c r="M20">
        <f>BV20*'Value Calculations'!$D$4</f>
        <v>12.373282753696698</v>
      </c>
      <c r="N20">
        <f>BW20*'Value Calculations'!$D$5</f>
        <v>15.124271988016528</v>
      </c>
      <c r="O20">
        <f>BX20*'Value Calculations'!$D$6</f>
        <v>-2.1261038426291687</v>
      </c>
      <c r="P20">
        <f>BY20*'Value Calculations'!$D$7</f>
        <v>1.0546185246551136</v>
      </c>
      <c r="Q20">
        <f>BZ20*'Value Calculations'!$D$8</f>
        <v>6.1107735353058823</v>
      </c>
      <c r="R20">
        <f>CA20*'Value Calculations'!$D$9</f>
        <v>3.5266702054504684</v>
      </c>
      <c r="S20">
        <f>CB20*'Value Calculations'!$D$10</f>
        <v>8.7675953778289131</v>
      </c>
      <c r="T20">
        <f>CC20*'Value Calculations'!$D$11</f>
        <v>0</v>
      </c>
      <c r="U20">
        <f>CD20*'Value Calculations'!$D$12</f>
        <v>3.2555309583576562</v>
      </c>
      <c r="V20">
        <f>CE20*'Value Calculations'!$D$13</f>
        <v>16.027790285299716</v>
      </c>
      <c r="X20">
        <f>CH20*'Value Calculations'!$D$3</f>
        <v>13.455269144659251</v>
      </c>
      <c r="Y20">
        <f>CI20*'Value Calculations'!$D$4</f>
        <v>12.047670049652048</v>
      </c>
      <c r="Z20">
        <f>CJ20*'Value Calculations'!$D$5</f>
        <v>18.573667353704508</v>
      </c>
      <c r="AA20">
        <f>CK20*'Value Calculations'!$D$6</f>
        <v>0</v>
      </c>
      <c r="AB20">
        <f>CL20*'Value Calculations'!$D$7</f>
        <v>1.5819277869826704</v>
      </c>
      <c r="AC20">
        <f>CM20*'Value Calculations'!$D$8</f>
        <v>6.1107735353058823</v>
      </c>
      <c r="AD20">
        <f>CN20*'Value Calculations'!$D$9</f>
        <v>3.6526227127879851</v>
      </c>
      <c r="AE20">
        <f>CO20*'Value Calculations'!$D$10</f>
        <v>8.402278903752709</v>
      </c>
      <c r="AF20">
        <f>CP20*'Value Calculations'!$D$11</f>
        <v>1.9814282960498748</v>
      </c>
      <c r="AG20">
        <f>CQ20*'Value Calculations'!$D$12</f>
        <v>3.2555309583576562</v>
      </c>
      <c r="AH20">
        <f>CR20*'Value Calculations'!$D$13</f>
        <v>19.604807859701367</v>
      </c>
      <c r="AJ20">
        <f>CU20*'Value Calculations'!$D$3</f>
        <v>6.9315022866426439</v>
      </c>
      <c r="AK20">
        <f>CV20*'Value Calculations'!$D$4</f>
        <v>4.5585778566250994</v>
      </c>
      <c r="AL20">
        <f>CW20*'Value Calculations'!$D$5</f>
        <v>8.2254812566405686</v>
      </c>
      <c r="AM20">
        <f>CX20*'Value Calculations'!$D$6</f>
        <v>-0.25012986383872571</v>
      </c>
      <c r="AN20">
        <f>CY20*'Value Calculations'!$D$7</f>
        <v>2.1092370493102273</v>
      </c>
      <c r="AO20">
        <f>CZ20*'Value Calculations'!$D$8</f>
        <v>2.7318752275485121</v>
      </c>
      <c r="AP20">
        <f>DA20*'Value Calculations'!$D$9</f>
        <v>1.6373825953877175</v>
      </c>
      <c r="AQ20">
        <f>DB20*'Value Calculations'!$D$10</f>
        <v>5.1144306370668655</v>
      </c>
      <c r="AR20">
        <f>DC20*'Value Calculations'!$D$11</f>
        <v>0.9907141480249374</v>
      </c>
      <c r="AS20">
        <f>DD20*'Value Calculations'!$D$12</f>
        <v>2.441648218768242</v>
      </c>
      <c r="AT20">
        <f>DE20*'Value Calculations'!$D$13</f>
        <v>10.318319926158615</v>
      </c>
      <c r="AV20">
        <f>DH20*'Value Calculations'!$D$3</f>
        <v>12.232062858781138</v>
      </c>
      <c r="AW20">
        <f>DI20*'Value Calculations'!$D$4</f>
        <v>11.070831937518097</v>
      </c>
      <c r="AX20">
        <f>DJ20*'Value Calculations'!$D$5</f>
        <v>16.981638723386979</v>
      </c>
      <c r="AY20">
        <f>DK20*'Value Calculations'!$D$6</f>
        <v>1.2506493191936285</v>
      </c>
      <c r="AZ20">
        <f>DL20*'Value Calculations'!$D$7</f>
        <v>2.2850068034194129</v>
      </c>
      <c r="BA20">
        <f>DM20*'Value Calculations'!$D$8</f>
        <v>6.0388820819493425</v>
      </c>
      <c r="BB20">
        <f>DN20*'Value Calculations'!$D$9</f>
        <v>4.156432742138052</v>
      </c>
      <c r="BC20">
        <f>DO20*'Value Calculations'!$D$10</f>
        <v>9.1329118519051171</v>
      </c>
      <c r="BD20">
        <f>DP20*'Value Calculations'!$D$11</f>
        <v>0</v>
      </c>
      <c r="BE20">
        <f>DQ20*'Value Calculations'!$D$12</f>
        <v>6.5110619167153123</v>
      </c>
      <c r="BF20">
        <f>DR20*'Value Calculations'!$D$13</f>
        <v>17.265988676438749</v>
      </c>
      <c r="BH20">
        <f>DU20*'Value Calculations'!$D$3</f>
        <v>15.086210859163403</v>
      </c>
      <c r="BI20">
        <f>DV20*'Value Calculations'!$D$4</f>
        <v>11.722057345607396</v>
      </c>
      <c r="BJ20">
        <f>DW20*'Value Calculations'!$D$5</f>
        <v>19.369681668863272</v>
      </c>
      <c r="BK20">
        <f>DX20*'Value Calculations'!$D$6</f>
        <v>-0.37519479575808856</v>
      </c>
      <c r="BL20">
        <f>DY20*'Value Calculations'!$D$7</f>
        <v>1.4061580328734848</v>
      </c>
      <c r="BM20">
        <f>DZ20*'Value Calculations'!$D$8</f>
        <v>6.1826649886624221</v>
      </c>
      <c r="BN20">
        <f>EA20*'Value Calculations'!$D$9</f>
        <v>3.9045277274630186</v>
      </c>
      <c r="BO20">
        <f>EB20*'Value Calculations'!$D$10</f>
        <v>9.4982283259813229</v>
      </c>
      <c r="BP20">
        <f>EC20*'Value Calculations'!$D$11</f>
        <v>2.9721424440748123</v>
      </c>
      <c r="BQ20">
        <f>ED20*'Value Calculations'!$D$12</f>
        <v>7.3249446563047265</v>
      </c>
      <c r="BR20">
        <f>EE20*'Value Calculations'!$D$13</f>
        <v>19.192075062655022</v>
      </c>
      <c r="BT20">
        <f>VLOOKUP($B20,'Raw Stats'!$CM$3:$DC$528,3,FALSE)</f>
        <v>82</v>
      </c>
      <c r="BU20">
        <f>VLOOKUP($B20,'Raw Stats'!$CM$3:$DC$528,4,FALSE)</f>
        <v>19</v>
      </c>
      <c r="BV20">
        <f>VLOOKUP($B20,'Raw Stats'!$CM$3:$DC$528,5,FALSE)</f>
        <v>38</v>
      </c>
      <c r="BW20">
        <f>VLOOKUP($B20,'Raw Stats'!$CM$3:$DC$528,6,FALSE)</f>
        <v>57</v>
      </c>
      <c r="BX20">
        <f>VLOOKUP($B20,'Raw Stats'!$CM$3:$DC$528,7,FALSE)</f>
        <v>-17</v>
      </c>
      <c r="BY20">
        <f>VLOOKUP($B20,'Raw Stats'!$CM$3:$DC$528,8,FALSE)</f>
        <v>12</v>
      </c>
      <c r="BZ20">
        <f>VLOOKUP($B20,'Raw Stats'!$CM$3:$DC$528,9,FALSE)</f>
        <v>85</v>
      </c>
      <c r="CA20">
        <f>VLOOKUP($B20,'Raw Stats'!$CM$3:$DC$528,10,FALSE)</f>
        <v>28</v>
      </c>
      <c r="CB20">
        <f>VLOOKUP($B20,'Raw Stats'!$CM$3:$DC$528,11,FALSE)+VLOOKUP($B20,'Raw Stats'!$CM$3:$DC$528,12,FALSE)</f>
        <v>24</v>
      </c>
      <c r="CC20">
        <f>VLOOKUP($B20,'Raw Stats'!$CM$3:$DC$528,13,FALSE)+VLOOKUP($B20,'Raw Stats'!$CM$3:$DC$528,14,FALSE)</f>
        <v>0</v>
      </c>
      <c r="CD20">
        <f>VLOOKUP($B20,'Raw Stats'!$CM$3:$DC$528,15,FALSE)</f>
        <v>4</v>
      </c>
      <c r="CE20">
        <f>VLOOKUP($B20,'Raw Stats'!$CM$3:$DC$528,16,FALSE)</f>
        <v>233</v>
      </c>
      <c r="CG20">
        <f>VLOOKUP($B20,'Raw Stats'!$BU$3:$CJ$528,3,FALSE)</f>
        <v>82</v>
      </c>
      <c r="CH20">
        <f>VLOOKUP($B20,'Raw Stats'!$BU$3:$CJ$528,4,FALSE)</f>
        <v>33</v>
      </c>
      <c r="CI20">
        <f>VLOOKUP($B20,'Raw Stats'!$BU$3:$CJ$5288,5,FALSE)</f>
        <v>37</v>
      </c>
      <c r="CJ20">
        <f>VLOOKUP($B20,'Raw Stats'!$BU$3:$CJ$528,6,FALSE)</f>
        <v>70</v>
      </c>
      <c r="CK20">
        <f>VLOOKUP($B20,'Raw Stats'!$BU$3:$CJ$528,7,FALSE)</f>
        <v>0</v>
      </c>
      <c r="CL20">
        <f>VLOOKUP($B20,'Raw Stats'!$BU$3:$CJ$528,8,FALSE)</f>
        <v>18</v>
      </c>
      <c r="CM20">
        <f>VLOOKUP($B20,'Raw Stats'!$BU$3:$CJ$528,9,FALSE)</f>
        <v>85</v>
      </c>
      <c r="CN20">
        <f>VLOOKUP($B20,'Raw Stats'!$BU$3:$CJ$528,10,FALSE)</f>
        <v>29</v>
      </c>
      <c r="CO20">
        <f>VLOOKUP($B20,'Raw Stats'!$BU$3:$CJ$528,11,FALSE)+VLOOKUP($B20,'Raw Stats'!$BU$3:$CJ$528,12,FALSE)</f>
        <v>23</v>
      </c>
      <c r="CP20">
        <f>VLOOKUP($B20,'Raw Stats'!$BU$3:$CJ$528,13,FALSE)+VLOOKUP($B20,'Raw Stats'!$BU$3:$CJ$528,14,FALSE)</f>
        <v>2</v>
      </c>
      <c r="CQ20">
        <f>VLOOKUP($B20,'Raw Stats'!$BU$3:$CJ$528,15,FALSE)</f>
        <v>4</v>
      </c>
      <c r="CR20">
        <f>VLOOKUP($B20,'Raw Stats'!$BU$3:$CJ$528,16,FALSE)</f>
        <v>285</v>
      </c>
      <c r="CT20">
        <f>VLOOKUP($B20,'Raw Stats'!$BC$3:$BR$528,3,FALSE)</f>
        <v>48</v>
      </c>
      <c r="CU20">
        <f>VLOOKUP($B20,'Raw Stats'!$BC$3:$BR$528,4,FALSE)</f>
        <v>17</v>
      </c>
      <c r="CV20">
        <f>VLOOKUP($B20,'Raw Stats'!$BC$3:$BR$5288,5,FALSE)</f>
        <v>14</v>
      </c>
      <c r="CW20">
        <f>VLOOKUP($B20,'Raw Stats'!$BC$3:$BR$52888,6,FALSE)</f>
        <v>31</v>
      </c>
      <c r="CX20">
        <f>VLOOKUP($B20,'Raw Stats'!$BC$3:$BR$5288,7,FALSE)</f>
        <v>-2</v>
      </c>
      <c r="CY20">
        <f>VLOOKUP($B20,'Raw Stats'!$BC$3:$BR$5288,8,FALSE)</f>
        <v>24</v>
      </c>
      <c r="CZ20">
        <f>VLOOKUP($B20,'Raw Stats'!$BC$3:$BR$5288,9,FALSE)</f>
        <v>38</v>
      </c>
      <c r="DA20">
        <f>VLOOKUP($B20,'Raw Stats'!$BC$3:$BR$5288,10,FALSE)</f>
        <v>13</v>
      </c>
      <c r="DB20">
        <f>VLOOKUP($B20,'Raw Stats'!$BC$3:$BR$5288,11,FALSE)+VLOOKUP($B20,'Raw Stats'!$BC$3:$BR$5288,12,FALSE)</f>
        <v>14</v>
      </c>
      <c r="DC20">
        <f>VLOOKUP($B20,'Raw Stats'!$BC$3:$BR$5288,13,FALSE)+VLOOKUP($B20,'Raw Stats'!$BC$3:$BR$5288,14,FALSE)</f>
        <v>1</v>
      </c>
      <c r="DD20">
        <f>VLOOKUP($B20,'Raw Stats'!$BC$3:$BR$5288,15,FALSE)</f>
        <v>3</v>
      </c>
      <c r="DE20">
        <f>VLOOKUP($B20,'Raw Stats'!$BC$3:$BR$5288,16,FALSE)</f>
        <v>150</v>
      </c>
      <c r="DG20">
        <f>VLOOKUP($B20,'Raw Stats'!$AK$3:$AZ$528,3,FALSE)</f>
        <v>82</v>
      </c>
      <c r="DH20">
        <f>VLOOKUP($B20,'Raw Stats'!$AK$3:$AZ$528,4,FALSE)</f>
        <v>30</v>
      </c>
      <c r="DI20">
        <f>VLOOKUP($B20,'Raw Stats'!$AK$3:$AZ$528,5,FALSE)</f>
        <v>34</v>
      </c>
      <c r="DJ20">
        <f>VLOOKUP($B20,'Raw Stats'!$AK$3:$AZ$528,6,FALSE)</f>
        <v>64</v>
      </c>
      <c r="DK20">
        <f>VLOOKUP($B20,'Raw Stats'!$AK$3:$AZ$528,7,FALSE)</f>
        <v>10</v>
      </c>
      <c r="DL20">
        <f>VLOOKUP($B20,'Raw Stats'!$AK$3:$AZ$528,8,FALSE)</f>
        <v>26</v>
      </c>
      <c r="DM20">
        <f>VLOOKUP($B20,'Raw Stats'!$AK$3:$AZ$528,9,FALSE)</f>
        <v>84</v>
      </c>
      <c r="DN20">
        <f>VLOOKUP($B20,'Raw Stats'!$AK$3:$AZ$528,10,FALSE)</f>
        <v>33</v>
      </c>
      <c r="DO20">
        <f>VLOOKUP($B20,'Raw Stats'!$AK$3:$AZ$528,11,FALSE)+VLOOKUP($B20,'Raw Stats'!$AK$3:$AZ$528,12,FALSE)</f>
        <v>25</v>
      </c>
      <c r="DP20">
        <f>VLOOKUP($B20,'Raw Stats'!$AK$3:$AZ$528,13,FALSE)+VLOOKUP($B20,'Raw Stats'!$AK$3:$AZ$528,14,FALSE)</f>
        <v>0</v>
      </c>
      <c r="DQ20">
        <f>VLOOKUP($B20,'Raw Stats'!$AK$3:$AZ$528,15,FALSE)</f>
        <v>8</v>
      </c>
      <c r="DR20">
        <f>VLOOKUP($B20,'Raw Stats'!$AK$3:$AZ$528,16,FALSE)</f>
        <v>251</v>
      </c>
      <c r="DT20">
        <f>VLOOKUP($B20,'Raw Stats'!$S$3:$AH$528,3,FALSE)</f>
        <v>82</v>
      </c>
      <c r="DU20">
        <f>VLOOKUP($B20,'Raw Stats'!$S$3:$AH$528,4,FALSE)</f>
        <v>37</v>
      </c>
      <c r="DV20">
        <f>VLOOKUP($B20,'Raw Stats'!$S$3:$AH$528,5,FALSE)</f>
        <v>36</v>
      </c>
      <c r="DW20">
        <f>VLOOKUP($B20,'Raw Stats'!$S$3:$AH$528,6,FALSE)</f>
        <v>73</v>
      </c>
      <c r="DX20">
        <f>VLOOKUP($B20,'Raw Stats'!$S$3:$AH$528,7,FALSE)</f>
        <v>-3</v>
      </c>
      <c r="DY20">
        <f>VLOOKUP($B20,'Raw Stats'!$S$3:$AH$528,8,FALSE)</f>
        <v>16</v>
      </c>
      <c r="DZ20">
        <f>VLOOKUP($B20,'Raw Stats'!$S$3:$AH$528,9,FALSE)</f>
        <v>86</v>
      </c>
      <c r="EA20">
        <f>VLOOKUP($B20,'Raw Stats'!$S$3:$AH$528,10,FALSE)</f>
        <v>31</v>
      </c>
      <c r="EB20">
        <f>VLOOKUP($B20,'Raw Stats'!$S$3:$AH$528,11,FALSE)+VLOOKUP($B20,'Raw Stats'!$S$3:$AH$528,12,FALSE)</f>
        <v>26</v>
      </c>
      <c r="EC20">
        <f>VLOOKUP($B20,'Raw Stats'!$S$3:$AH$528,13,FALSE)+VLOOKUP($B20,'Raw Stats'!$S$3:$AH$528,14,FALSE)</f>
        <v>3</v>
      </c>
      <c r="ED20">
        <f>VLOOKUP($B20,'Raw Stats'!$S$3:$AH$528,15,FALSE)</f>
        <v>9</v>
      </c>
      <c r="EE20">
        <f>VLOOKUP($B20,'Raw Stats'!$S$3:$AH$528,16,FALSE)</f>
        <v>279</v>
      </c>
    </row>
    <row r="21" spans="1:135" x14ac:dyDescent="0.2">
      <c r="A21" t="e">
        <f>VLOOKUP(B21,'ALL SKATERS'!$B$3:$I$378,9,FALSE)</f>
        <v>#REF!</v>
      </c>
      <c r="B21" t="s">
        <v>50</v>
      </c>
      <c r="C21">
        <f t="shared" si="0"/>
        <v>1.1766848722398695</v>
      </c>
      <c r="D21">
        <f t="shared" si="1"/>
        <v>0.96711758037619433</v>
      </c>
      <c r="E21">
        <f t="shared" si="2"/>
        <v>1.3002829074874052</v>
      </c>
      <c r="F21">
        <f t="shared" si="3"/>
        <v>1.1161731675597308</v>
      </c>
      <c r="G21">
        <f t="shared" si="4"/>
        <v>1.1948211848029626</v>
      </c>
      <c r="H21">
        <f>VLOOKUP(B21,'ALL SKATERS'!$B$3:$H$378,7,FALSE)</f>
        <v>1.1000000000000001</v>
      </c>
      <c r="I21" s="29" t="e">
        <f t="shared" si="5"/>
        <v>#REF!</v>
      </c>
      <c r="J21" s="29">
        <f t="shared" si="6"/>
        <v>13.000000000000011</v>
      </c>
      <c r="K21" s="29">
        <f t="shared" si="7"/>
        <v>0.13000000000000012</v>
      </c>
      <c r="L21">
        <f>BU21*'Value Calculations'!$D$3</f>
        <v>10.601121144276986</v>
      </c>
      <c r="M21">
        <f>BV21*'Value Calculations'!$D$4</f>
        <v>12.698895457741347</v>
      </c>
      <c r="N21">
        <f>BW21*'Value Calculations'!$D$5</f>
        <v>17.246976828439902</v>
      </c>
      <c r="O21">
        <f>BX21*'Value Calculations'!$D$6</f>
        <v>1.5007791830323542</v>
      </c>
      <c r="P21">
        <f>BY21*'Value Calculations'!$D$7</f>
        <v>0.70307901643674242</v>
      </c>
      <c r="Q21">
        <f>BZ21*'Value Calculations'!$D$8</f>
        <v>3.6664641211835294</v>
      </c>
      <c r="R21">
        <f>CA21*'Value Calculations'!$D$9</f>
        <v>3.5266702054504684</v>
      </c>
      <c r="S21">
        <f>CB21*'Value Calculations'!$D$10</f>
        <v>8.7675953778289131</v>
      </c>
      <c r="T21">
        <f>CC21*'Value Calculations'!$D$11</f>
        <v>0</v>
      </c>
      <c r="U21">
        <f>CD21*'Value Calculations'!$D$12</f>
        <v>4.0694136979470699</v>
      </c>
      <c r="V21">
        <f>CE21*'Value Calculations'!$D$13</f>
        <v>11.350151918774475</v>
      </c>
      <c r="X21">
        <f>CH21*'Value Calculations'!$D$3</f>
        <v>6.9315022866426439</v>
      </c>
      <c r="Y21">
        <f>CI21*'Value Calculations'!$D$4</f>
        <v>6.5122540808929985</v>
      </c>
      <c r="Z21">
        <f>CJ21*'Value Calculations'!$D$5</f>
        <v>9.8175098869580975</v>
      </c>
      <c r="AA21">
        <f>CK21*'Value Calculations'!$D$6</f>
        <v>0.12506493191936285</v>
      </c>
      <c r="AB21">
        <f>CL21*'Value Calculations'!$D$7</f>
        <v>0.52730926232755682</v>
      </c>
      <c r="AC21">
        <f>CM21*'Value Calculations'!$D$8</f>
        <v>2.1567436006961938</v>
      </c>
      <c r="AD21">
        <f>CN21*'Value Calculations'!$D$9</f>
        <v>2.770955161425368</v>
      </c>
      <c r="AE21">
        <f>CO21*'Value Calculations'!$D$10</f>
        <v>4.3837976889144565</v>
      </c>
      <c r="AF21">
        <f>CP21*'Value Calculations'!$D$11</f>
        <v>0</v>
      </c>
      <c r="AG21">
        <f>CQ21*'Value Calculations'!$D$12</f>
        <v>1.6277654791788281</v>
      </c>
      <c r="AH21">
        <f>CR21*'Value Calculations'!$D$13</f>
        <v>8.6673887379732371</v>
      </c>
      <c r="AJ21">
        <f>CU21*'Value Calculations'!$D$3</f>
        <v>6.1160314293905689</v>
      </c>
      <c r="AK21">
        <f>CV21*'Value Calculations'!$D$4</f>
        <v>11.070831937518097</v>
      </c>
      <c r="AL21">
        <f>CW21*'Value Calculations'!$D$5</f>
        <v>13.001567147593155</v>
      </c>
      <c r="AM21">
        <f>CX21*'Value Calculations'!$D$6</f>
        <v>2.6263635703066202</v>
      </c>
      <c r="AN21">
        <f>CY21*'Value Calculations'!$D$7</f>
        <v>1.2303882787642992</v>
      </c>
      <c r="AO21">
        <f>CZ21*'Value Calculations'!$D$8</f>
        <v>2.2286350540527335</v>
      </c>
      <c r="AP21">
        <f>DA21*'Value Calculations'!$D$9</f>
        <v>3.7785752201255018</v>
      </c>
      <c r="AQ21">
        <f>DB21*'Value Calculations'!$D$10</f>
        <v>5.8450635852192754</v>
      </c>
      <c r="AR21">
        <f>DC21*'Value Calculations'!$D$11</f>
        <v>2.9721424440748123</v>
      </c>
      <c r="AS21">
        <f>DD21*'Value Calculations'!$D$12</f>
        <v>4.883296437536484</v>
      </c>
      <c r="AT21">
        <f>DE21*'Value Calculations'!$D$13</f>
        <v>7.3604015473264788</v>
      </c>
      <c r="AV21">
        <f>DH21*'Value Calculations'!$D$3</f>
        <v>7.7469731438947198</v>
      </c>
      <c r="AW21">
        <f>DI21*'Value Calculations'!$D$4</f>
        <v>15.629409794143196</v>
      </c>
      <c r="AX21">
        <f>DJ21*'Value Calculations'!$D$5</f>
        <v>17.777653038545743</v>
      </c>
      <c r="AY21">
        <f>DK21*'Value Calculations'!$D$6</f>
        <v>2.6263635703066202</v>
      </c>
      <c r="AZ21">
        <f>DL21*'Value Calculations'!$D$7</f>
        <v>1.2303882787642992</v>
      </c>
      <c r="BA21">
        <f>DM21*'Value Calculations'!$D$8</f>
        <v>5.4637504550970242</v>
      </c>
      <c r="BB21">
        <f>DN21*'Value Calculations'!$D$9</f>
        <v>3.9045277274630186</v>
      </c>
      <c r="BC21">
        <f>DO21*'Value Calculations'!$D$10</f>
        <v>8.402278903752709</v>
      </c>
      <c r="BD21">
        <f>DP21*'Value Calculations'!$D$11</f>
        <v>0</v>
      </c>
      <c r="BE21">
        <f>DQ21*'Value Calculations'!$D$12</f>
        <v>4.0694136979470699</v>
      </c>
      <c r="BF21">
        <f>DR21*'Value Calculations'!$D$13</f>
        <v>11.281363119266752</v>
      </c>
      <c r="BH21">
        <f>DU21*'Value Calculations'!$D$3</f>
        <v>9.3779148583988725</v>
      </c>
      <c r="BI21">
        <f>DV21*'Value Calculations'!$D$4</f>
        <v>11.722057345607396</v>
      </c>
      <c r="BJ21">
        <f>DW21*'Value Calculations'!$D$5</f>
        <v>15.654948198122371</v>
      </c>
      <c r="BK21">
        <f>DX21*'Value Calculations'!$D$6</f>
        <v>1.3757142511129914</v>
      </c>
      <c r="BL21">
        <f>DY21*'Value Calculations'!$D$7</f>
        <v>1.318273155818892</v>
      </c>
      <c r="BM21">
        <f>DZ21*'Value Calculations'!$D$8</f>
        <v>3.8821384812531488</v>
      </c>
      <c r="BN21">
        <f>EA21*'Value Calculations'!$D$9</f>
        <v>2.5190501467503346</v>
      </c>
      <c r="BO21">
        <f>EB21*'Value Calculations'!$D$10</f>
        <v>6.5756965333716852</v>
      </c>
      <c r="BP21">
        <f>EC21*'Value Calculations'!$D$11</f>
        <v>0.9907141480249374</v>
      </c>
      <c r="BQ21">
        <f>ED21*'Value Calculations'!$D$12</f>
        <v>4.0694136979470699</v>
      </c>
      <c r="BR21">
        <f>EE21*'Value Calculations'!$D$13</f>
        <v>9.4240655325582008</v>
      </c>
      <c r="BT21">
        <f>VLOOKUP($B21,'Raw Stats'!$CM$3:$DC$528,3,FALSE)</f>
        <v>63</v>
      </c>
      <c r="BU21">
        <f>VLOOKUP($B21,'Raw Stats'!$CM$3:$DC$528,4,FALSE)</f>
        <v>26</v>
      </c>
      <c r="BV21">
        <f>VLOOKUP($B21,'Raw Stats'!$CM$3:$DC$528,5,FALSE)</f>
        <v>39</v>
      </c>
      <c r="BW21">
        <f>VLOOKUP($B21,'Raw Stats'!$CM$3:$DC$528,6,FALSE)</f>
        <v>65</v>
      </c>
      <c r="BX21">
        <f>VLOOKUP($B21,'Raw Stats'!$CM$3:$DC$528,7,FALSE)</f>
        <v>12</v>
      </c>
      <c r="BY21">
        <f>VLOOKUP($B21,'Raw Stats'!$CM$3:$DC$528,8,FALSE)</f>
        <v>8</v>
      </c>
      <c r="BZ21">
        <f>VLOOKUP($B21,'Raw Stats'!$CM$3:$DC$528,9,FALSE)</f>
        <v>51</v>
      </c>
      <c r="CA21">
        <f>VLOOKUP($B21,'Raw Stats'!$CM$3:$DC$528,10,FALSE)</f>
        <v>28</v>
      </c>
      <c r="CB21">
        <f>VLOOKUP($B21,'Raw Stats'!$CM$3:$DC$528,11,FALSE)+VLOOKUP($B21,'Raw Stats'!$CM$3:$DC$528,12,FALSE)</f>
        <v>24</v>
      </c>
      <c r="CC21">
        <f>VLOOKUP($B21,'Raw Stats'!$CM$3:$DC$528,13,FALSE)+VLOOKUP($B21,'Raw Stats'!$CM$3:$DC$528,14,FALSE)</f>
        <v>0</v>
      </c>
      <c r="CD21">
        <f>VLOOKUP($B21,'Raw Stats'!$CM$3:$DC$528,15,FALSE)</f>
        <v>5</v>
      </c>
      <c r="CE21">
        <f>VLOOKUP($B21,'Raw Stats'!$CM$3:$DC$528,16,FALSE)</f>
        <v>165</v>
      </c>
      <c r="CG21">
        <f>VLOOKUP($B21,'Raw Stats'!$BU$3:$CJ$528,3,FALSE)</f>
        <v>45</v>
      </c>
      <c r="CH21">
        <f>VLOOKUP($B21,'Raw Stats'!$BU$3:$CJ$528,4,FALSE)</f>
        <v>17</v>
      </c>
      <c r="CI21">
        <f>VLOOKUP($B21,'Raw Stats'!$BU$3:$CJ$5288,5,FALSE)</f>
        <v>20</v>
      </c>
      <c r="CJ21">
        <f>VLOOKUP($B21,'Raw Stats'!$BU$3:$CJ$528,6,FALSE)</f>
        <v>37</v>
      </c>
      <c r="CK21">
        <f>VLOOKUP($B21,'Raw Stats'!$BU$3:$CJ$528,7,FALSE)</f>
        <v>1</v>
      </c>
      <c r="CL21">
        <f>VLOOKUP($B21,'Raw Stats'!$BU$3:$CJ$528,8,FALSE)</f>
        <v>6</v>
      </c>
      <c r="CM21">
        <f>VLOOKUP($B21,'Raw Stats'!$BU$3:$CJ$528,9,FALSE)</f>
        <v>30</v>
      </c>
      <c r="CN21">
        <f>VLOOKUP($B21,'Raw Stats'!$BU$3:$CJ$528,10,FALSE)</f>
        <v>22</v>
      </c>
      <c r="CO21">
        <f>VLOOKUP($B21,'Raw Stats'!$BU$3:$CJ$528,11,FALSE)+VLOOKUP($B21,'Raw Stats'!$BU$3:$CJ$528,12,FALSE)</f>
        <v>12</v>
      </c>
      <c r="CP21">
        <f>VLOOKUP($B21,'Raw Stats'!$BU$3:$CJ$528,13,FALSE)+VLOOKUP($B21,'Raw Stats'!$BU$3:$CJ$528,14,FALSE)</f>
        <v>0</v>
      </c>
      <c r="CQ21">
        <f>VLOOKUP($B21,'Raw Stats'!$BU$3:$CJ$528,15,FALSE)</f>
        <v>2</v>
      </c>
      <c r="CR21">
        <f>VLOOKUP($B21,'Raw Stats'!$BU$3:$CJ$528,16,FALSE)</f>
        <v>126</v>
      </c>
      <c r="CT21">
        <f>VLOOKUP($B21,'Raw Stats'!$BC$3:$BR$528,3,FALSE)</f>
        <v>47</v>
      </c>
      <c r="CU21">
        <f>VLOOKUP($B21,'Raw Stats'!$BC$3:$BR$528,4,FALSE)</f>
        <v>15</v>
      </c>
      <c r="CV21">
        <f>VLOOKUP($B21,'Raw Stats'!$BC$3:$BR$5288,5,FALSE)</f>
        <v>34</v>
      </c>
      <c r="CW21">
        <f>VLOOKUP($B21,'Raw Stats'!$BC$3:$BR$52888,6,FALSE)</f>
        <v>49</v>
      </c>
      <c r="CX21">
        <f>VLOOKUP($B21,'Raw Stats'!$BC$3:$BR$5288,7,FALSE)</f>
        <v>21</v>
      </c>
      <c r="CY21">
        <f>VLOOKUP($B21,'Raw Stats'!$BC$3:$BR$5288,8,FALSE)</f>
        <v>14</v>
      </c>
      <c r="CZ21">
        <f>VLOOKUP($B21,'Raw Stats'!$BC$3:$BR$5288,9,FALSE)</f>
        <v>31</v>
      </c>
      <c r="DA21">
        <f>VLOOKUP($B21,'Raw Stats'!$BC$3:$BR$5288,10,FALSE)</f>
        <v>30</v>
      </c>
      <c r="DB21">
        <f>VLOOKUP($B21,'Raw Stats'!$BC$3:$BR$5288,11,FALSE)+VLOOKUP($B21,'Raw Stats'!$BC$3:$BR$5288,12,FALSE)</f>
        <v>16</v>
      </c>
      <c r="DC21">
        <f>VLOOKUP($B21,'Raw Stats'!$BC$3:$BR$5288,13,FALSE)+VLOOKUP($B21,'Raw Stats'!$BC$3:$BR$5288,14,FALSE)</f>
        <v>3</v>
      </c>
      <c r="DD21">
        <f>VLOOKUP($B21,'Raw Stats'!$BC$3:$BR$5288,15,FALSE)</f>
        <v>6</v>
      </c>
      <c r="DE21">
        <f>VLOOKUP($B21,'Raw Stats'!$BC$3:$BR$5288,16,FALSE)</f>
        <v>107</v>
      </c>
      <c r="DG21">
        <f>VLOOKUP($B21,'Raw Stats'!$AK$3:$AZ$528,3,FALSE)</f>
        <v>70</v>
      </c>
      <c r="DH21">
        <f>VLOOKUP($B21,'Raw Stats'!$AK$3:$AZ$528,4,FALSE)</f>
        <v>19</v>
      </c>
      <c r="DI21">
        <f>VLOOKUP($B21,'Raw Stats'!$AK$3:$AZ$528,5,FALSE)</f>
        <v>48</v>
      </c>
      <c r="DJ21">
        <f>VLOOKUP($B21,'Raw Stats'!$AK$3:$AZ$528,6,FALSE)</f>
        <v>67</v>
      </c>
      <c r="DK21">
        <f>VLOOKUP($B21,'Raw Stats'!$AK$3:$AZ$528,7,FALSE)</f>
        <v>21</v>
      </c>
      <c r="DL21">
        <f>VLOOKUP($B21,'Raw Stats'!$AK$3:$AZ$528,8,FALSE)</f>
        <v>14</v>
      </c>
      <c r="DM21">
        <f>VLOOKUP($B21,'Raw Stats'!$AK$3:$AZ$528,9,FALSE)</f>
        <v>76</v>
      </c>
      <c r="DN21">
        <f>VLOOKUP($B21,'Raw Stats'!$AK$3:$AZ$528,10,FALSE)</f>
        <v>31</v>
      </c>
      <c r="DO21">
        <f>VLOOKUP($B21,'Raw Stats'!$AK$3:$AZ$528,11,FALSE)+VLOOKUP($B21,'Raw Stats'!$AK$3:$AZ$528,12,FALSE)</f>
        <v>23</v>
      </c>
      <c r="DP21">
        <f>VLOOKUP($B21,'Raw Stats'!$AK$3:$AZ$528,13,FALSE)+VLOOKUP($B21,'Raw Stats'!$AK$3:$AZ$528,14,FALSE)</f>
        <v>0</v>
      </c>
      <c r="DQ21">
        <f>VLOOKUP($B21,'Raw Stats'!$AK$3:$AZ$528,15,FALSE)</f>
        <v>5</v>
      </c>
      <c r="DR21">
        <f>VLOOKUP($B21,'Raw Stats'!$AK$3:$AZ$528,16,FALSE)</f>
        <v>164</v>
      </c>
      <c r="DT21">
        <f>VLOOKUP($B21,'Raw Stats'!$S$3:$AH$528,3,FALSE)</f>
        <v>56</v>
      </c>
      <c r="DU21">
        <f>VLOOKUP($B21,'Raw Stats'!$S$3:$AH$528,4,FALSE)</f>
        <v>23</v>
      </c>
      <c r="DV21">
        <f>VLOOKUP($B21,'Raw Stats'!$S$3:$AH$528,5,FALSE)</f>
        <v>36</v>
      </c>
      <c r="DW21">
        <f>VLOOKUP($B21,'Raw Stats'!$S$3:$AH$528,6,FALSE)</f>
        <v>59</v>
      </c>
      <c r="DX21">
        <f>VLOOKUP($B21,'Raw Stats'!$S$3:$AH$528,7,FALSE)</f>
        <v>11</v>
      </c>
      <c r="DY21">
        <f>VLOOKUP($B21,'Raw Stats'!$S$3:$AH$528,8,FALSE)</f>
        <v>15</v>
      </c>
      <c r="DZ21">
        <f>VLOOKUP($B21,'Raw Stats'!$S$3:$AH$528,9,FALSE)</f>
        <v>54</v>
      </c>
      <c r="EA21">
        <f>VLOOKUP($B21,'Raw Stats'!$S$3:$AH$528,10,FALSE)</f>
        <v>20</v>
      </c>
      <c r="EB21">
        <f>VLOOKUP($B21,'Raw Stats'!$S$3:$AH$528,11,FALSE)+VLOOKUP($B21,'Raw Stats'!$S$3:$AH$528,12,FALSE)</f>
        <v>18</v>
      </c>
      <c r="EC21">
        <f>VLOOKUP($B21,'Raw Stats'!$S$3:$AH$528,13,FALSE)+VLOOKUP($B21,'Raw Stats'!$S$3:$AH$528,14,FALSE)</f>
        <v>1</v>
      </c>
      <c r="ED21">
        <f>VLOOKUP($B21,'Raw Stats'!$S$3:$AH$528,15,FALSE)</f>
        <v>5</v>
      </c>
      <c r="EE21">
        <f>VLOOKUP($B21,'Raw Stats'!$S$3:$AH$528,16,FALSE)</f>
        <v>137</v>
      </c>
    </row>
    <row r="22" spans="1:135" x14ac:dyDescent="0.2">
      <c r="A22" t="e">
        <f>VLOOKUP(B22,'ALL SKATERS'!$B$3:$I$378,9,FALSE)</f>
        <v>#REF!</v>
      </c>
      <c r="B22" t="s">
        <v>65</v>
      </c>
      <c r="C22">
        <f t="shared" si="0"/>
        <v>0.8340294283616172</v>
      </c>
      <c r="D22">
        <f t="shared" si="1"/>
        <v>0.98167720661469504</v>
      </c>
      <c r="E22">
        <f t="shared" si="2"/>
        <v>1.0955935202876077</v>
      </c>
      <c r="F22">
        <f t="shared" si="3"/>
        <v>1.1029480141323407</v>
      </c>
      <c r="G22">
        <f t="shared" si="4"/>
        <v>1.0126546755791468</v>
      </c>
      <c r="H22">
        <f>VLOOKUP(B22,'ALL SKATERS'!$B$3:$H$378,7,FALSE)</f>
        <v>0.82</v>
      </c>
      <c r="I22" s="29" t="e">
        <f t="shared" si="5"/>
        <v>#REF!</v>
      </c>
      <c r="J22" s="29">
        <f t="shared" si="6"/>
        <v>-15.000000000000002</v>
      </c>
      <c r="K22" s="29">
        <f t="shared" si="7"/>
        <v>-0.15000000000000002</v>
      </c>
      <c r="L22">
        <f>BU22*'Value Calculations'!$D$3</f>
        <v>6.9315022866426439</v>
      </c>
      <c r="M22">
        <f>BV22*'Value Calculations'!$D$4</f>
        <v>14.652571682009247</v>
      </c>
      <c r="N22">
        <f>BW22*'Value Calculations'!$D$5</f>
        <v>16.450962513281137</v>
      </c>
      <c r="O22">
        <f>BX22*'Value Calculations'!$D$6</f>
        <v>-0.87545452343553998</v>
      </c>
      <c r="P22">
        <f>BY22*'Value Calculations'!$D$7</f>
        <v>2.4607765575285985</v>
      </c>
      <c r="Q22">
        <f>BZ22*'Value Calculations'!$D$8</f>
        <v>1.1502632537046367</v>
      </c>
      <c r="R22">
        <f>CA22*'Value Calculations'!$D$9</f>
        <v>3.2747651907754349</v>
      </c>
      <c r="S22">
        <f>CB22*'Value Calculations'!$D$10</f>
        <v>9.4982283259813229</v>
      </c>
      <c r="T22">
        <f>CC22*'Value Calculations'!$D$11</f>
        <v>0</v>
      </c>
      <c r="U22">
        <f>CD22*'Value Calculations'!$D$12</f>
        <v>0.81388273958941404</v>
      </c>
      <c r="V22">
        <f>CE22*'Value Calculations'!$D$13</f>
        <v>14.032915099575716</v>
      </c>
      <c r="X22">
        <f>CH22*'Value Calculations'!$D$3</f>
        <v>9.3779148583988725</v>
      </c>
      <c r="Y22">
        <f>CI22*'Value Calculations'!$D$4</f>
        <v>14.001346273919946</v>
      </c>
      <c r="Z22">
        <f>CJ22*'Value Calculations'!$D$5</f>
        <v>17.512314933492821</v>
      </c>
      <c r="AA22">
        <f>CK22*'Value Calculations'!$D$6</f>
        <v>-3.2516882299034342</v>
      </c>
      <c r="AB22">
        <f>CL22*'Value Calculations'!$D$7</f>
        <v>4.0427043445112689</v>
      </c>
      <c r="AC22">
        <f>CM22*'Value Calculations'!$D$8</f>
        <v>1.2221547070611765</v>
      </c>
      <c r="AD22">
        <f>CN22*'Value Calculations'!$D$9</f>
        <v>3.2747651907754349</v>
      </c>
      <c r="AE22">
        <f>CO22*'Value Calculations'!$D$10</f>
        <v>8.0369624296765032</v>
      </c>
      <c r="AF22">
        <f>CP22*'Value Calculations'!$D$11</f>
        <v>0</v>
      </c>
      <c r="AG22">
        <f>CQ22*'Value Calculations'!$D$12</f>
        <v>4.0694136979470699</v>
      </c>
      <c r="AH22">
        <f>CR22*'Value Calculations'!$D$13</f>
        <v>15.339902290222474</v>
      </c>
      <c r="AJ22">
        <f>CU22*'Value Calculations'!$D$3</f>
        <v>0.8154708572520758</v>
      </c>
      <c r="AK22">
        <f>CV22*'Value Calculations'!$D$4</f>
        <v>0.97683811213394978</v>
      </c>
      <c r="AL22">
        <f>CW22*'Value Calculations'!$D$5</f>
        <v>1.3266905252646077</v>
      </c>
      <c r="AM22">
        <f>CX22*'Value Calculations'!$D$6</f>
        <v>0.37519479575808856</v>
      </c>
      <c r="AN22">
        <f>CY22*'Value Calculations'!$D$7</f>
        <v>0.17576975410918561</v>
      </c>
      <c r="AO22">
        <f>CZ22*'Value Calculations'!$D$8</f>
        <v>0</v>
      </c>
      <c r="AP22">
        <f>DA22*'Value Calculations'!$D$9</f>
        <v>0.25190501467503346</v>
      </c>
      <c r="AQ22">
        <f>DB22*'Value Calculations'!$D$10</f>
        <v>0.73063294815240942</v>
      </c>
      <c r="AR22">
        <f>DC22*'Value Calculations'!$D$11</f>
        <v>0</v>
      </c>
      <c r="AS22">
        <f>DD22*'Value Calculations'!$D$12</f>
        <v>0</v>
      </c>
      <c r="AT22">
        <f>DE22*'Value Calculations'!$D$13</f>
        <v>0.82546559409268916</v>
      </c>
      <c r="AV22">
        <f>DH22*'Value Calculations'!$D$3</f>
        <v>13.863004573285288</v>
      </c>
      <c r="AW22">
        <f>DI22*'Value Calculations'!$D$4</f>
        <v>16.280635202232496</v>
      </c>
      <c r="AX22">
        <f>DJ22*'Value Calculations'!$D$5</f>
        <v>22.288400824445411</v>
      </c>
      <c r="AY22">
        <f>DK22*'Value Calculations'!$D$6</f>
        <v>1.3757142511129914</v>
      </c>
      <c r="AZ22">
        <f>DL22*'Value Calculations'!$D$7</f>
        <v>3.1638555739653409</v>
      </c>
      <c r="BA22">
        <f>DM22*'Value Calculations'!$D$8</f>
        <v>2.0129606939831142</v>
      </c>
      <c r="BB22">
        <f>DN22*'Value Calculations'!$D$9</f>
        <v>2.8969076687628847</v>
      </c>
      <c r="BC22">
        <f>DO22*'Value Calculations'!$D$10</f>
        <v>8.7675953778289131</v>
      </c>
      <c r="BD22">
        <f>DP22*'Value Calculations'!$D$11</f>
        <v>0</v>
      </c>
      <c r="BE22">
        <f>DQ22*'Value Calculations'!$D$12</f>
        <v>1.6277654791788281</v>
      </c>
      <c r="BF22">
        <f>DR22*'Value Calculations'!$D$13</f>
        <v>15.95900148579199</v>
      </c>
      <c r="BH22">
        <f>DU22*'Value Calculations'!$D$3</f>
        <v>8.5624440011467957</v>
      </c>
      <c r="BI22">
        <f>DV22*'Value Calculations'!$D$4</f>
        <v>11.722057345607396</v>
      </c>
      <c r="BJ22">
        <f>DW22*'Value Calculations'!$D$5</f>
        <v>15.124271988016528</v>
      </c>
      <c r="BK22">
        <f>DX22*'Value Calculations'!$D$6</f>
        <v>-0.87545452343553998</v>
      </c>
      <c r="BL22">
        <f>DY22*'Value Calculations'!$D$7</f>
        <v>2.4607765575285985</v>
      </c>
      <c r="BM22">
        <f>DZ22*'Value Calculations'!$D$8</f>
        <v>1.0064803469915571</v>
      </c>
      <c r="BN22">
        <f>EA22*'Value Calculations'!$D$9</f>
        <v>3.0228601761004015</v>
      </c>
      <c r="BO22">
        <f>EB22*'Value Calculations'!$D$10</f>
        <v>6.2103800592954803</v>
      </c>
      <c r="BP22">
        <f>EC22*'Value Calculations'!$D$11</f>
        <v>0.9907141480249374</v>
      </c>
      <c r="BQ22">
        <f>ED22*'Value Calculations'!$D$12</f>
        <v>1.6277654791788281</v>
      </c>
      <c r="BR22">
        <f>EE22*'Value Calculations'!$D$13</f>
        <v>12.93229430745213</v>
      </c>
      <c r="BT22">
        <f>VLOOKUP($B22,'Raw Stats'!$CM$3:$DC$528,3,FALSE)</f>
        <v>82</v>
      </c>
      <c r="BU22">
        <f>VLOOKUP($B22,'Raw Stats'!$CM$3:$DC$528,4,FALSE)</f>
        <v>17</v>
      </c>
      <c r="BV22">
        <f>VLOOKUP($B22,'Raw Stats'!$CM$3:$DC$528,5,FALSE)</f>
        <v>45</v>
      </c>
      <c r="BW22">
        <f>VLOOKUP($B22,'Raw Stats'!$CM$3:$DC$528,6,FALSE)</f>
        <v>62</v>
      </c>
      <c r="BX22">
        <f>VLOOKUP($B22,'Raw Stats'!$CM$3:$DC$528,7,FALSE)</f>
        <v>-7</v>
      </c>
      <c r="BY22">
        <f>VLOOKUP($B22,'Raw Stats'!$CM$3:$DC$528,8,FALSE)</f>
        <v>28</v>
      </c>
      <c r="BZ22">
        <f>VLOOKUP($B22,'Raw Stats'!$CM$3:$DC$528,9,FALSE)</f>
        <v>16</v>
      </c>
      <c r="CA22">
        <f>VLOOKUP($B22,'Raw Stats'!$CM$3:$DC$528,10,FALSE)</f>
        <v>26</v>
      </c>
      <c r="CB22">
        <f>VLOOKUP($B22,'Raw Stats'!$CM$3:$DC$528,11,FALSE)+VLOOKUP($B22,'Raw Stats'!$CM$3:$DC$528,12,FALSE)</f>
        <v>26</v>
      </c>
      <c r="CC22">
        <f>VLOOKUP($B22,'Raw Stats'!$CM$3:$DC$528,13,FALSE)+VLOOKUP($B22,'Raw Stats'!$CM$3:$DC$528,14,FALSE)</f>
        <v>0</v>
      </c>
      <c r="CD22">
        <f>VLOOKUP($B22,'Raw Stats'!$CM$3:$DC$528,15,FALSE)</f>
        <v>1</v>
      </c>
      <c r="CE22">
        <f>VLOOKUP($B22,'Raw Stats'!$CM$3:$DC$528,16,FALSE)</f>
        <v>204</v>
      </c>
      <c r="CG22">
        <f>VLOOKUP($B22,'Raw Stats'!$BU$3:$CJ$528,3,FALSE)</f>
        <v>75</v>
      </c>
      <c r="CH22">
        <f>VLOOKUP($B22,'Raw Stats'!$BU$3:$CJ$528,4,FALSE)</f>
        <v>23</v>
      </c>
      <c r="CI22">
        <f>VLOOKUP($B22,'Raw Stats'!$BU$3:$CJ$5288,5,FALSE)</f>
        <v>43</v>
      </c>
      <c r="CJ22">
        <f>VLOOKUP($B22,'Raw Stats'!$BU$3:$CJ$528,6,FALSE)</f>
        <v>66</v>
      </c>
      <c r="CK22">
        <f>VLOOKUP($B22,'Raw Stats'!$BU$3:$CJ$528,7,FALSE)</f>
        <v>-26</v>
      </c>
      <c r="CL22">
        <f>VLOOKUP($B22,'Raw Stats'!$BU$3:$CJ$528,8,FALSE)</f>
        <v>46</v>
      </c>
      <c r="CM22">
        <f>VLOOKUP($B22,'Raw Stats'!$BU$3:$CJ$528,9,FALSE)</f>
        <v>17</v>
      </c>
      <c r="CN22">
        <f>VLOOKUP($B22,'Raw Stats'!$BU$3:$CJ$528,10,FALSE)</f>
        <v>26</v>
      </c>
      <c r="CO22">
        <f>VLOOKUP($B22,'Raw Stats'!$BU$3:$CJ$528,11,FALSE)+VLOOKUP($B22,'Raw Stats'!$BU$3:$CJ$528,12,FALSE)</f>
        <v>22</v>
      </c>
      <c r="CP22">
        <f>VLOOKUP($B22,'Raw Stats'!$BU$3:$CJ$528,13,FALSE)+VLOOKUP($B22,'Raw Stats'!$BU$3:$CJ$528,14,FALSE)</f>
        <v>0</v>
      </c>
      <c r="CQ22">
        <f>VLOOKUP($B22,'Raw Stats'!$BU$3:$CJ$528,15,FALSE)</f>
        <v>5</v>
      </c>
      <c r="CR22">
        <f>VLOOKUP($B22,'Raw Stats'!$BU$3:$CJ$528,16,FALSE)</f>
        <v>223</v>
      </c>
      <c r="CT22">
        <f>VLOOKUP($B22,'Raw Stats'!$BC$3:$BR$528,3,FALSE)</f>
        <v>5</v>
      </c>
      <c r="CU22">
        <f>VLOOKUP($B22,'Raw Stats'!$BC$3:$BR$528,4,FALSE)</f>
        <v>2</v>
      </c>
      <c r="CV22">
        <f>VLOOKUP($B22,'Raw Stats'!$BC$3:$BR$5288,5,FALSE)</f>
        <v>3</v>
      </c>
      <c r="CW22">
        <f>VLOOKUP($B22,'Raw Stats'!$BC$3:$BR$52888,6,FALSE)</f>
        <v>5</v>
      </c>
      <c r="CX22">
        <f>VLOOKUP($B22,'Raw Stats'!$BC$3:$BR$5288,7,FALSE)</f>
        <v>3</v>
      </c>
      <c r="CY22">
        <f>VLOOKUP($B22,'Raw Stats'!$BC$3:$BR$5288,8,FALSE)</f>
        <v>2</v>
      </c>
      <c r="CZ22">
        <f>VLOOKUP($B22,'Raw Stats'!$BC$3:$BR$5288,9,FALSE)</f>
        <v>0</v>
      </c>
      <c r="DA22">
        <f>VLOOKUP($B22,'Raw Stats'!$BC$3:$BR$5288,10,FALSE)</f>
        <v>2</v>
      </c>
      <c r="DB22">
        <f>VLOOKUP($B22,'Raw Stats'!$BC$3:$BR$5288,11,FALSE)+VLOOKUP($B22,'Raw Stats'!$BC$3:$BR$5288,12,FALSE)</f>
        <v>2</v>
      </c>
      <c r="DC22">
        <f>VLOOKUP($B22,'Raw Stats'!$BC$3:$BR$5288,13,FALSE)+VLOOKUP($B22,'Raw Stats'!$BC$3:$BR$5288,14,FALSE)</f>
        <v>0</v>
      </c>
      <c r="DD22">
        <f>VLOOKUP($B22,'Raw Stats'!$BC$3:$BR$5288,15,FALSE)</f>
        <v>0</v>
      </c>
      <c r="DE22">
        <f>VLOOKUP($B22,'Raw Stats'!$BC$3:$BR$5288,16,FALSE)</f>
        <v>12</v>
      </c>
      <c r="DG22">
        <f>VLOOKUP($B22,'Raw Stats'!$AK$3:$AZ$528,3,FALSE)</f>
        <v>80</v>
      </c>
      <c r="DH22">
        <f>VLOOKUP($B22,'Raw Stats'!$AK$3:$AZ$528,4,FALSE)</f>
        <v>34</v>
      </c>
      <c r="DI22">
        <f>VLOOKUP($B22,'Raw Stats'!$AK$3:$AZ$528,5,FALSE)</f>
        <v>50</v>
      </c>
      <c r="DJ22">
        <f>VLOOKUP($B22,'Raw Stats'!$AK$3:$AZ$528,6,FALSE)</f>
        <v>84</v>
      </c>
      <c r="DK22">
        <f>VLOOKUP($B22,'Raw Stats'!$AK$3:$AZ$528,7,FALSE)</f>
        <v>11</v>
      </c>
      <c r="DL22">
        <f>VLOOKUP($B22,'Raw Stats'!$AK$3:$AZ$528,8,FALSE)</f>
        <v>36</v>
      </c>
      <c r="DM22">
        <f>VLOOKUP($B22,'Raw Stats'!$AK$3:$AZ$528,9,FALSE)</f>
        <v>28</v>
      </c>
      <c r="DN22">
        <f>VLOOKUP($B22,'Raw Stats'!$AK$3:$AZ$528,10,FALSE)</f>
        <v>23</v>
      </c>
      <c r="DO22">
        <f>VLOOKUP($B22,'Raw Stats'!$AK$3:$AZ$528,11,FALSE)+VLOOKUP($B22,'Raw Stats'!$AK$3:$AZ$528,12,FALSE)</f>
        <v>24</v>
      </c>
      <c r="DP22">
        <f>VLOOKUP($B22,'Raw Stats'!$AK$3:$AZ$528,13,FALSE)+VLOOKUP($B22,'Raw Stats'!$AK$3:$AZ$528,14,FALSE)</f>
        <v>0</v>
      </c>
      <c r="DQ22">
        <f>VLOOKUP($B22,'Raw Stats'!$AK$3:$AZ$528,15,FALSE)</f>
        <v>2</v>
      </c>
      <c r="DR22">
        <f>VLOOKUP($B22,'Raw Stats'!$AK$3:$AZ$528,16,FALSE)</f>
        <v>232</v>
      </c>
      <c r="DT22">
        <f>VLOOKUP($B22,'Raw Stats'!$S$3:$AH$528,3,FALSE)</f>
        <v>62</v>
      </c>
      <c r="DU22">
        <f>VLOOKUP($B22,'Raw Stats'!$S$3:$AH$528,4,FALSE)</f>
        <v>21</v>
      </c>
      <c r="DV22">
        <f>VLOOKUP($B22,'Raw Stats'!$S$3:$AH$528,5,FALSE)</f>
        <v>36</v>
      </c>
      <c r="DW22">
        <f>VLOOKUP($B22,'Raw Stats'!$S$3:$AH$528,6,FALSE)</f>
        <v>57</v>
      </c>
      <c r="DX22">
        <f>VLOOKUP($B22,'Raw Stats'!$S$3:$AH$528,7,FALSE)</f>
        <v>-7</v>
      </c>
      <c r="DY22">
        <f>VLOOKUP($B22,'Raw Stats'!$S$3:$AH$528,8,FALSE)</f>
        <v>28</v>
      </c>
      <c r="DZ22">
        <f>VLOOKUP($B22,'Raw Stats'!$S$3:$AH$528,9,FALSE)</f>
        <v>14</v>
      </c>
      <c r="EA22">
        <f>VLOOKUP($B22,'Raw Stats'!$S$3:$AH$528,10,FALSE)</f>
        <v>24</v>
      </c>
      <c r="EB22">
        <f>VLOOKUP($B22,'Raw Stats'!$S$3:$AH$528,11,FALSE)+VLOOKUP($B22,'Raw Stats'!$S$3:$AH$528,12,FALSE)</f>
        <v>17</v>
      </c>
      <c r="EC22">
        <f>VLOOKUP($B22,'Raw Stats'!$S$3:$AH$528,13,FALSE)+VLOOKUP($B22,'Raw Stats'!$S$3:$AH$528,14,FALSE)</f>
        <v>1</v>
      </c>
      <c r="ED22">
        <f>VLOOKUP($B22,'Raw Stats'!$S$3:$AH$528,15,FALSE)</f>
        <v>2</v>
      </c>
      <c r="EE22">
        <f>VLOOKUP($B22,'Raw Stats'!$S$3:$AH$528,16,FALSE)</f>
        <v>188</v>
      </c>
    </row>
    <row r="23" spans="1:135" x14ac:dyDescent="0.2">
      <c r="A23" t="e">
        <f>VLOOKUP(B23,'ALL SKATERS'!$B$3:$I$378,9,FALSE)</f>
        <v>#REF!</v>
      </c>
      <c r="B23" t="s">
        <v>29</v>
      </c>
      <c r="C23">
        <f t="shared" si="0"/>
        <v>1.1822263708510994</v>
      </c>
      <c r="D23">
        <f t="shared" si="1"/>
        <v>1.2980412902405916</v>
      </c>
      <c r="E23">
        <f t="shared" si="2"/>
        <v>1.0447189099821073</v>
      </c>
      <c r="F23">
        <f t="shared" si="3"/>
        <v>1.2010404533651347</v>
      </c>
      <c r="G23">
        <f t="shared" si="4"/>
        <v>1.1502898695913348</v>
      </c>
      <c r="H23">
        <f>VLOOKUP(B23,'ALL SKATERS'!$B$3:$H$378,7,FALSE)</f>
        <v>1.17</v>
      </c>
      <c r="I23" s="29" t="e">
        <f t="shared" si="5"/>
        <v>#REF!</v>
      </c>
      <c r="J23" s="29">
        <f t="shared" si="6"/>
        <v>19.999999999999996</v>
      </c>
      <c r="K23" s="29">
        <f t="shared" si="7"/>
        <v>0.19999999999999996</v>
      </c>
      <c r="L23">
        <f>BU23*'Value Calculations'!$D$3</f>
        <v>10.601121144276986</v>
      </c>
      <c r="M23">
        <f>BV23*'Value Calculations'!$D$4</f>
        <v>10.419606529428798</v>
      </c>
      <c r="N23">
        <f>BW23*'Value Calculations'!$D$5</f>
        <v>15.38961009306945</v>
      </c>
      <c r="O23">
        <f>BX23*'Value Calculations'!$D$6</f>
        <v>0.87545452343553998</v>
      </c>
      <c r="P23">
        <f>BY23*'Value Calculations'!$D$7</f>
        <v>9.1400272136776515</v>
      </c>
      <c r="Q23">
        <f>BZ23*'Value Calculations'!$D$8</f>
        <v>16.319359911934534</v>
      </c>
      <c r="R23">
        <f>CA23*'Value Calculations'!$D$9</f>
        <v>10.957868138363956</v>
      </c>
      <c r="S23">
        <f>CB23*'Value Calculations'!$D$10</f>
        <v>5.8450635852192754</v>
      </c>
      <c r="T23">
        <f>CC23*'Value Calculations'!$D$11</f>
        <v>0</v>
      </c>
      <c r="U23">
        <f>CD23*'Value Calculations'!$D$12</f>
        <v>2.441648218768242</v>
      </c>
      <c r="V23">
        <f>CE23*'Value Calculations'!$D$13</f>
        <v>12.58835030991351</v>
      </c>
      <c r="X23">
        <f>CH23*'Value Calculations'!$D$3</f>
        <v>11.008856572903023</v>
      </c>
      <c r="Y23">
        <f>CI23*'Value Calculations'!$D$4</f>
        <v>9.7683811213394982</v>
      </c>
      <c r="Z23">
        <f>CJ23*'Value Calculations'!$D$5</f>
        <v>15.124271988016528</v>
      </c>
      <c r="AA23">
        <f>CK23*'Value Calculations'!$D$6</f>
        <v>1.75090904687108</v>
      </c>
      <c r="AB23">
        <f>CL23*'Value Calculations'!$D$7</f>
        <v>10.458300369496543</v>
      </c>
      <c r="AC23">
        <f>CM23*'Value Calculations'!$D$8</f>
        <v>19.626366766335362</v>
      </c>
      <c r="AD23">
        <f>CN23*'Value Calculations'!$D$9</f>
        <v>7.0533404109009368</v>
      </c>
      <c r="AE23">
        <f>CO23*'Value Calculations'!$D$10</f>
        <v>5.8450635852192754</v>
      </c>
      <c r="AF23">
        <f>CP23*'Value Calculations'!$D$11</f>
        <v>0</v>
      </c>
      <c r="AG23">
        <f>CQ23*'Value Calculations'!$D$12</f>
        <v>4.0694136979470699</v>
      </c>
      <c r="AH23">
        <f>CR23*'Value Calculations'!$D$13</f>
        <v>11.350151918774475</v>
      </c>
      <c r="AJ23">
        <f>CU23*'Value Calculations'!$D$3</f>
        <v>2.4464125717562273</v>
      </c>
      <c r="AK23">
        <f>CV23*'Value Calculations'!$D$4</f>
        <v>7.1634794889822988</v>
      </c>
      <c r="AL23">
        <f>CW23*'Value Calculations'!$D$5</f>
        <v>7.4294669414818033</v>
      </c>
      <c r="AM23">
        <f>CX23*'Value Calculations'!$D$6</f>
        <v>0.62532465959681427</v>
      </c>
      <c r="AN23">
        <f>CY23*'Value Calculations'!$D$7</f>
        <v>5.4488623773847538</v>
      </c>
      <c r="AO23">
        <f>CZ23*'Value Calculations'!$D$8</f>
        <v>11.358849630333287</v>
      </c>
      <c r="AP23">
        <f>DA23*'Value Calculations'!$D$9</f>
        <v>5.1640528008381859</v>
      </c>
      <c r="AQ23">
        <f>DB23*'Value Calculations'!$D$10</f>
        <v>1.8265823703810236</v>
      </c>
      <c r="AR23">
        <f>DC23*'Value Calculations'!$D$11</f>
        <v>0.9907141480249374</v>
      </c>
      <c r="AS23">
        <f>DD23*'Value Calculations'!$D$12</f>
        <v>0.81388273958941404</v>
      </c>
      <c r="AT23">
        <f>DE23*'Value Calculations'!$D$13</f>
        <v>6.8788799507724097</v>
      </c>
      <c r="AV23">
        <f>DH23*'Value Calculations'!$D$3</f>
        <v>9.7856502870249091</v>
      </c>
      <c r="AW23">
        <f>DI23*'Value Calculations'!$D$4</f>
        <v>9.7683811213394982</v>
      </c>
      <c r="AX23">
        <f>DJ23*'Value Calculations'!$D$5</f>
        <v>14.328257672857763</v>
      </c>
      <c r="AY23">
        <f>DK23*'Value Calculations'!$D$6</f>
        <v>1.8759739787904428</v>
      </c>
      <c r="AZ23">
        <f>DL23*'Value Calculations'!$D$7</f>
        <v>8.8763725825138735</v>
      </c>
      <c r="BA23">
        <f>DM23*'Value Calculations'!$D$8</f>
        <v>16.247468458577991</v>
      </c>
      <c r="BB23">
        <f>DN23*'Value Calculations'!$D$9</f>
        <v>9.0685805283012044</v>
      </c>
      <c r="BC23">
        <f>DO23*'Value Calculations'!$D$10</f>
        <v>6.2103800592954803</v>
      </c>
      <c r="BD23">
        <f>DP23*'Value Calculations'!$D$11</f>
        <v>2.9721424440748123</v>
      </c>
      <c r="BE23">
        <f>DQ23*'Value Calculations'!$D$12</f>
        <v>3.2555309583576562</v>
      </c>
      <c r="BF23">
        <f>DR23*'Value Calculations'!$D$13</f>
        <v>16.096579084807438</v>
      </c>
      <c r="BH23">
        <f>DU23*'Value Calculations'!$D$3</f>
        <v>12.639798287407174</v>
      </c>
      <c r="BI23">
        <f>DV23*'Value Calculations'!$D$4</f>
        <v>10.093993825384148</v>
      </c>
      <c r="BJ23">
        <f>DW23*'Value Calculations'!$D$5</f>
        <v>16.450962513281137</v>
      </c>
      <c r="BK23">
        <f>DX23*'Value Calculations'!$D$6</f>
        <v>4.0020778214196113</v>
      </c>
      <c r="BL23">
        <f>DY23*'Value Calculations'!$D$7</f>
        <v>8.1732935660771311</v>
      </c>
      <c r="BM23">
        <f>DZ23*'Value Calculations'!$D$8</f>
        <v>15.312879564942975</v>
      </c>
      <c r="BN23">
        <f>EA23*'Value Calculations'!$D$9</f>
        <v>5.0381002935006691</v>
      </c>
      <c r="BO23">
        <f>EB23*'Value Calculations'!$D$10</f>
        <v>5.4797471111430704</v>
      </c>
      <c r="BP23">
        <f>EC23*'Value Calculations'!$D$11</f>
        <v>0.9907141480249374</v>
      </c>
      <c r="BQ23">
        <f>ED23*'Value Calculations'!$D$12</f>
        <v>1.6277654791788281</v>
      </c>
      <c r="BR23">
        <f>EE23*'Value Calculations'!$D$13</f>
        <v>14.514436696129785</v>
      </c>
      <c r="BT23">
        <f>VLOOKUP($B23,'Raw Stats'!$CM$3:$DC$528,3,FALSE)</f>
        <v>80</v>
      </c>
      <c r="BU23">
        <f>VLOOKUP($B23,'Raw Stats'!$CM$3:$DC$528,4,FALSE)</f>
        <v>26</v>
      </c>
      <c r="BV23">
        <f>VLOOKUP($B23,'Raw Stats'!$CM$3:$DC$528,5,FALSE)</f>
        <v>32</v>
      </c>
      <c r="BW23">
        <f>VLOOKUP($B23,'Raw Stats'!$CM$3:$DC$528,6,FALSE)</f>
        <v>58</v>
      </c>
      <c r="BX23">
        <f>VLOOKUP($B23,'Raw Stats'!$CM$3:$DC$528,7,FALSE)</f>
        <v>7</v>
      </c>
      <c r="BY23">
        <f>VLOOKUP($B23,'Raw Stats'!$CM$3:$DC$528,8,FALSE)</f>
        <v>104</v>
      </c>
      <c r="BZ23">
        <f>VLOOKUP($B23,'Raw Stats'!$CM$3:$DC$528,9,FALSE)</f>
        <v>227</v>
      </c>
      <c r="CA23">
        <f>VLOOKUP($B23,'Raw Stats'!$CM$3:$DC$528,10,FALSE)</f>
        <v>87</v>
      </c>
      <c r="CB23">
        <f>VLOOKUP($B23,'Raw Stats'!$CM$3:$DC$528,11,FALSE)+VLOOKUP($B23,'Raw Stats'!$CM$3:$DC$528,12,FALSE)</f>
        <v>16</v>
      </c>
      <c r="CC23">
        <f>VLOOKUP($B23,'Raw Stats'!$CM$3:$DC$528,13,FALSE)+VLOOKUP($B23,'Raw Stats'!$CM$3:$DC$528,14,FALSE)</f>
        <v>0</v>
      </c>
      <c r="CD23">
        <f>VLOOKUP($B23,'Raw Stats'!$CM$3:$DC$528,15,FALSE)</f>
        <v>3</v>
      </c>
      <c r="CE23">
        <f>VLOOKUP($B23,'Raw Stats'!$CM$3:$DC$528,16,FALSE)</f>
        <v>183</v>
      </c>
      <c r="CG23">
        <f>VLOOKUP($B23,'Raw Stats'!$BU$3:$CJ$528,3,FALSE)</f>
        <v>74</v>
      </c>
      <c r="CH23">
        <f>VLOOKUP($B23,'Raw Stats'!$BU$3:$CJ$528,4,FALSE)</f>
        <v>27</v>
      </c>
      <c r="CI23">
        <f>VLOOKUP($B23,'Raw Stats'!$BU$3:$CJ$5288,5,FALSE)</f>
        <v>30</v>
      </c>
      <c r="CJ23">
        <f>VLOOKUP($B23,'Raw Stats'!$BU$3:$CJ$528,6,FALSE)</f>
        <v>57</v>
      </c>
      <c r="CK23">
        <f>VLOOKUP($B23,'Raw Stats'!$BU$3:$CJ$528,7,FALSE)</f>
        <v>14</v>
      </c>
      <c r="CL23">
        <f>VLOOKUP($B23,'Raw Stats'!$BU$3:$CJ$528,8,FALSE)</f>
        <v>119</v>
      </c>
      <c r="CM23">
        <f>VLOOKUP($B23,'Raw Stats'!$BU$3:$CJ$528,9,FALSE)</f>
        <v>273</v>
      </c>
      <c r="CN23">
        <f>VLOOKUP($B23,'Raw Stats'!$BU$3:$CJ$528,10,FALSE)</f>
        <v>56</v>
      </c>
      <c r="CO23">
        <f>VLOOKUP($B23,'Raw Stats'!$BU$3:$CJ$528,11,FALSE)+VLOOKUP($B23,'Raw Stats'!$BU$3:$CJ$528,12,FALSE)</f>
        <v>16</v>
      </c>
      <c r="CP23">
        <f>VLOOKUP($B23,'Raw Stats'!$BU$3:$CJ$528,13,FALSE)+VLOOKUP($B23,'Raw Stats'!$BU$3:$CJ$528,14,FALSE)</f>
        <v>0</v>
      </c>
      <c r="CQ23">
        <f>VLOOKUP($B23,'Raw Stats'!$BU$3:$CJ$528,15,FALSE)</f>
        <v>5</v>
      </c>
      <c r="CR23">
        <f>VLOOKUP($B23,'Raw Stats'!$BU$3:$CJ$528,16,FALSE)</f>
        <v>165</v>
      </c>
      <c r="CT23">
        <f>VLOOKUP($B23,'Raw Stats'!$BC$3:$BR$528,3,FALSE)</f>
        <v>48</v>
      </c>
      <c r="CU23">
        <f>VLOOKUP($B23,'Raw Stats'!$BC$3:$BR$528,4,FALSE)</f>
        <v>6</v>
      </c>
      <c r="CV23">
        <f>VLOOKUP($B23,'Raw Stats'!$BC$3:$BR$5288,5,FALSE)</f>
        <v>22</v>
      </c>
      <c r="CW23">
        <f>VLOOKUP($B23,'Raw Stats'!$BC$3:$BR$52888,6,FALSE)</f>
        <v>28</v>
      </c>
      <c r="CX23">
        <f>VLOOKUP($B23,'Raw Stats'!$BC$3:$BR$5288,7,FALSE)</f>
        <v>5</v>
      </c>
      <c r="CY23">
        <f>VLOOKUP($B23,'Raw Stats'!$BC$3:$BR$5288,8,FALSE)</f>
        <v>62</v>
      </c>
      <c r="CZ23">
        <f>VLOOKUP($B23,'Raw Stats'!$BC$3:$BR$5288,9,FALSE)</f>
        <v>158</v>
      </c>
      <c r="DA23">
        <f>VLOOKUP($B23,'Raw Stats'!$BC$3:$BR$5288,10,FALSE)</f>
        <v>41</v>
      </c>
      <c r="DB23">
        <f>VLOOKUP($B23,'Raw Stats'!$BC$3:$BR$5288,11,FALSE)+VLOOKUP($B23,'Raw Stats'!$BC$3:$BR$5288,12,FALSE)</f>
        <v>5</v>
      </c>
      <c r="DC23">
        <f>VLOOKUP($B23,'Raw Stats'!$BC$3:$BR$5288,13,FALSE)+VLOOKUP($B23,'Raw Stats'!$BC$3:$BR$5288,14,FALSE)</f>
        <v>1</v>
      </c>
      <c r="DD23">
        <f>VLOOKUP($B23,'Raw Stats'!$BC$3:$BR$5288,15,FALSE)</f>
        <v>1</v>
      </c>
      <c r="DE23">
        <f>VLOOKUP($B23,'Raw Stats'!$BC$3:$BR$5288,16,FALSE)</f>
        <v>100</v>
      </c>
      <c r="DG23">
        <f>VLOOKUP($B23,'Raw Stats'!$AK$3:$AZ$528,3,FALSE)</f>
        <v>82</v>
      </c>
      <c r="DH23">
        <f>VLOOKUP($B23,'Raw Stats'!$AK$3:$AZ$528,4,FALSE)</f>
        <v>24</v>
      </c>
      <c r="DI23">
        <f>VLOOKUP($B23,'Raw Stats'!$AK$3:$AZ$528,5,FALSE)</f>
        <v>30</v>
      </c>
      <c r="DJ23">
        <f>VLOOKUP($B23,'Raw Stats'!$AK$3:$AZ$528,6,FALSE)</f>
        <v>54</v>
      </c>
      <c r="DK23">
        <f>VLOOKUP($B23,'Raw Stats'!$AK$3:$AZ$528,7,FALSE)</f>
        <v>15</v>
      </c>
      <c r="DL23">
        <f>VLOOKUP($B23,'Raw Stats'!$AK$3:$AZ$528,8,FALSE)</f>
        <v>101</v>
      </c>
      <c r="DM23">
        <f>VLOOKUP($B23,'Raw Stats'!$AK$3:$AZ$528,9,FALSE)</f>
        <v>226</v>
      </c>
      <c r="DN23">
        <f>VLOOKUP($B23,'Raw Stats'!$AK$3:$AZ$528,10,FALSE)</f>
        <v>72</v>
      </c>
      <c r="DO23">
        <f>VLOOKUP($B23,'Raw Stats'!$AK$3:$AZ$528,11,FALSE)+VLOOKUP($B23,'Raw Stats'!$AK$3:$AZ$528,12,FALSE)</f>
        <v>17</v>
      </c>
      <c r="DP23">
        <f>VLOOKUP($B23,'Raw Stats'!$AK$3:$AZ$528,13,FALSE)+VLOOKUP($B23,'Raw Stats'!$AK$3:$AZ$528,14,FALSE)</f>
        <v>3</v>
      </c>
      <c r="DQ23">
        <f>VLOOKUP($B23,'Raw Stats'!$AK$3:$AZ$528,15,FALSE)</f>
        <v>4</v>
      </c>
      <c r="DR23">
        <f>VLOOKUP($B23,'Raw Stats'!$AK$3:$AZ$528,16,FALSE)</f>
        <v>234</v>
      </c>
      <c r="DT23">
        <f>VLOOKUP($B23,'Raw Stats'!$S$3:$AH$528,3,FALSE)</f>
        <v>82</v>
      </c>
      <c r="DU23">
        <f>VLOOKUP($B23,'Raw Stats'!$S$3:$AH$528,4,FALSE)</f>
        <v>31</v>
      </c>
      <c r="DV23">
        <f>VLOOKUP($B23,'Raw Stats'!$S$3:$AH$528,5,FALSE)</f>
        <v>31</v>
      </c>
      <c r="DW23">
        <f>VLOOKUP($B23,'Raw Stats'!$S$3:$AH$528,6,FALSE)</f>
        <v>62</v>
      </c>
      <c r="DX23">
        <f>VLOOKUP($B23,'Raw Stats'!$S$3:$AH$528,7,FALSE)</f>
        <v>32</v>
      </c>
      <c r="DY23">
        <f>VLOOKUP($B23,'Raw Stats'!$S$3:$AH$528,8,FALSE)</f>
        <v>93</v>
      </c>
      <c r="DZ23">
        <f>VLOOKUP($B23,'Raw Stats'!$S$3:$AH$528,9,FALSE)</f>
        <v>213</v>
      </c>
      <c r="EA23">
        <f>VLOOKUP($B23,'Raw Stats'!$S$3:$AH$528,10,FALSE)</f>
        <v>40</v>
      </c>
      <c r="EB23">
        <f>VLOOKUP($B23,'Raw Stats'!$S$3:$AH$528,11,FALSE)+VLOOKUP($B23,'Raw Stats'!$S$3:$AH$528,12,FALSE)</f>
        <v>15</v>
      </c>
      <c r="EC23">
        <f>VLOOKUP($B23,'Raw Stats'!$S$3:$AH$528,13,FALSE)+VLOOKUP($B23,'Raw Stats'!$S$3:$AH$528,14,FALSE)</f>
        <v>1</v>
      </c>
      <c r="ED23">
        <f>VLOOKUP($B23,'Raw Stats'!$S$3:$AH$528,15,FALSE)</f>
        <v>2</v>
      </c>
      <c r="EE23">
        <f>VLOOKUP($B23,'Raw Stats'!$S$3:$AH$528,16,FALSE)</f>
        <v>211</v>
      </c>
    </row>
    <row r="24" spans="1:135" x14ac:dyDescent="0.2">
      <c r="A24" t="e">
        <f>VLOOKUP(B24,'ALL SKATERS'!$B$3:$I$378,9,FALSE)</f>
        <v>#REF!</v>
      </c>
      <c r="B24" t="s">
        <v>62</v>
      </c>
      <c r="C24">
        <f t="shared" si="0"/>
        <v>0.94581622071400961</v>
      </c>
      <c r="D24">
        <f t="shared" si="1"/>
        <v>1.1118249098124218</v>
      </c>
      <c r="E24">
        <f t="shared" si="2"/>
        <v>1.0230747825944784</v>
      </c>
      <c r="F24">
        <f t="shared" si="3"/>
        <v>1.0276711469845714</v>
      </c>
      <c r="G24">
        <f t="shared" si="4"/>
        <v>0.94157810783130635</v>
      </c>
      <c r="H24">
        <f>VLOOKUP(B24,'ALL SKATERS'!$B$3:$H$378,7,FALSE)</f>
        <v>0.97</v>
      </c>
      <c r="I24" s="29" t="e">
        <f t="shared" si="5"/>
        <v>#REF!</v>
      </c>
      <c r="J24" s="29">
        <f t="shared" si="6"/>
        <v>0</v>
      </c>
      <c r="K24" s="29">
        <f t="shared" si="7"/>
        <v>0</v>
      </c>
      <c r="L24">
        <f>BU24*'Value Calculations'!$D$3</f>
        <v>9.3779148583988725</v>
      </c>
      <c r="M24">
        <f>BV24*'Value Calculations'!$D$4</f>
        <v>10.419606529428798</v>
      </c>
      <c r="N24">
        <f>BW24*'Value Calculations'!$D$5</f>
        <v>14.593595777910686</v>
      </c>
      <c r="O24">
        <f>BX24*'Value Calculations'!$D$6</f>
        <v>0.25012986383872571</v>
      </c>
      <c r="P24">
        <f>BY24*'Value Calculations'!$D$7</f>
        <v>3.8669345904020833</v>
      </c>
      <c r="Q24">
        <f>BZ24*'Value Calculations'!$D$8</f>
        <v>4.0978128413227681</v>
      </c>
      <c r="R24">
        <f>CA24*'Value Calculations'!$D$9</f>
        <v>7.5571504402510037</v>
      </c>
      <c r="S24">
        <f>CB24*'Value Calculations'!$D$10</f>
        <v>5.1144306370668655</v>
      </c>
      <c r="T24">
        <f>CC24*'Value Calculations'!$D$11</f>
        <v>1.9814282960498748</v>
      </c>
      <c r="U24">
        <f>CD24*'Value Calculations'!$D$12</f>
        <v>3.2555309583576562</v>
      </c>
      <c r="V24">
        <f>CE24*'Value Calculations'!$D$13</f>
        <v>16.096579084807438</v>
      </c>
      <c r="X24">
        <f>CH24*'Value Calculations'!$D$3</f>
        <v>12.232062858781138</v>
      </c>
      <c r="Y24">
        <f>CI24*'Value Calculations'!$D$4</f>
        <v>10.419606529428798</v>
      </c>
      <c r="Z24">
        <f>CJ24*'Value Calculations'!$D$5</f>
        <v>16.450962513281137</v>
      </c>
      <c r="AA24">
        <f>CK24*'Value Calculations'!$D$6</f>
        <v>4.752467412935788</v>
      </c>
      <c r="AB24">
        <f>CL24*'Value Calculations'!$D$7</f>
        <v>3.7790497133474905</v>
      </c>
      <c r="AC24">
        <f>CM24*'Value Calculations'!$D$8</f>
        <v>3.7383555745400692</v>
      </c>
      <c r="AD24">
        <f>CN24*'Value Calculations'!$D$9</f>
        <v>7.1792929182384535</v>
      </c>
      <c r="AE24">
        <f>CO24*'Value Calculations'!$D$10</f>
        <v>4.0184812148382516</v>
      </c>
      <c r="AF24">
        <f>CP24*'Value Calculations'!$D$11</f>
        <v>3.9628565920997496</v>
      </c>
      <c r="AG24">
        <f>CQ24*'Value Calculations'!$D$12</f>
        <v>5.6971791771258982</v>
      </c>
      <c r="AH24">
        <f>CR24*'Value Calculations'!$D$13</f>
        <v>16.715678280376956</v>
      </c>
      <c r="AJ24">
        <f>CU24*'Value Calculations'!$D$3</f>
        <v>4.0773542862603787</v>
      </c>
      <c r="AK24">
        <f>CV24*'Value Calculations'!$D$4</f>
        <v>7.1634794889822988</v>
      </c>
      <c r="AL24">
        <f>CW24*'Value Calculations'!$D$5</f>
        <v>8.4908193616934895</v>
      </c>
      <c r="AM24">
        <f>CX24*'Value Calculations'!$D$6</f>
        <v>3.0015583660647085</v>
      </c>
      <c r="AN24">
        <f>CY24*'Value Calculations'!$D$7</f>
        <v>1.5819277869826704</v>
      </c>
      <c r="AO24">
        <f>CZ24*'Value Calculations'!$D$8</f>
        <v>2.0129606939831142</v>
      </c>
      <c r="AP24">
        <f>DA24*'Value Calculations'!$D$9</f>
        <v>3.1488126834379182</v>
      </c>
      <c r="AQ24">
        <f>DB24*'Value Calculations'!$D$10</f>
        <v>1.4612658963048188</v>
      </c>
      <c r="AR24">
        <f>DC24*'Value Calculations'!$D$11</f>
        <v>0.9907141480249374</v>
      </c>
      <c r="AS24">
        <f>DD24*'Value Calculations'!$D$12</f>
        <v>2.441648218768242</v>
      </c>
      <c r="AT24">
        <f>DE24*'Value Calculations'!$D$13</f>
        <v>8.5985999384655116</v>
      </c>
      <c r="AV24">
        <f>DH24*'Value Calculations'!$D$3</f>
        <v>8.9701794297728341</v>
      </c>
      <c r="AW24">
        <f>DI24*'Value Calculations'!$D$4</f>
        <v>13.675733569875296</v>
      </c>
      <c r="AX24">
        <f>DJ24*'Value Calculations'!$D$5</f>
        <v>16.981638723386979</v>
      </c>
      <c r="AY24">
        <f>DK24*'Value Calculations'!$D$6</f>
        <v>4.5023375490970627</v>
      </c>
      <c r="AZ24">
        <f>DL24*'Value Calculations'!$D$7</f>
        <v>1.7576975410918561</v>
      </c>
      <c r="BA24">
        <f>DM24*'Value Calculations'!$D$8</f>
        <v>5.2480760950274048</v>
      </c>
      <c r="BB24">
        <f>DN24*'Value Calculations'!$D$9</f>
        <v>8.4388179916136217</v>
      </c>
      <c r="BC24">
        <f>DO24*'Value Calculations'!$D$10</f>
        <v>5.1144306370668655</v>
      </c>
      <c r="BD24">
        <f>DP24*'Value Calculations'!$D$11</f>
        <v>2.9721424440748123</v>
      </c>
      <c r="BE24">
        <f>DQ24*'Value Calculations'!$D$12</f>
        <v>2.441648218768242</v>
      </c>
      <c r="BF24">
        <f>DR24*'Value Calculations'!$D$13</f>
        <v>13.138660705975303</v>
      </c>
      <c r="BH24">
        <f>DU24*'Value Calculations'!$D$3</f>
        <v>8.9701794297728341</v>
      </c>
      <c r="BI24">
        <f>DV24*'Value Calculations'!$D$4</f>
        <v>11.396444641562747</v>
      </c>
      <c r="BJ24">
        <f>DW24*'Value Calculations'!$D$5</f>
        <v>15.124271988016528</v>
      </c>
      <c r="BK24">
        <f>DX24*'Value Calculations'!$D$6</f>
        <v>2.5012986383872571</v>
      </c>
      <c r="BL24">
        <f>DY24*'Value Calculations'!$D$7</f>
        <v>2.2850068034194129</v>
      </c>
      <c r="BM24">
        <f>DZ24*'Value Calculations'!$D$8</f>
        <v>3.2351154010442906</v>
      </c>
      <c r="BN24">
        <f>EA24*'Value Calculations'!$D$9</f>
        <v>7.0533404109009368</v>
      </c>
      <c r="BO24">
        <f>EB24*'Value Calculations'!$D$10</f>
        <v>4.0184812148382516</v>
      </c>
      <c r="BP24">
        <f>EC24*'Value Calculations'!$D$11</f>
        <v>2.9721424440748123</v>
      </c>
      <c r="BQ24">
        <f>ED24*'Value Calculations'!$D$12</f>
        <v>3.2555309583576562</v>
      </c>
      <c r="BR24">
        <f>EE24*'Value Calculations'!$D$13</f>
        <v>14.514436696129785</v>
      </c>
      <c r="BT24">
        <f>VLOOKUP($B24,'Raw Stats'!$CM$3:$DC$528,3,FALSE)</f>
        <v>81</v>
      </c>
      <c r="BU24">
        <f>VLOOKUP($B24,'Raw Stats'!$CM$3:$DC$528,4,FALSE)</f>
        <v>23</v>
      </c>
      <c r="BV24">
        <f>VLOOKUP($B24,'Raw Stats'!$CM$3:$DC$528,5,FALSE)</f>
        <v>32</v>
      </c>
      <c r="BW24">
        <f>VLOOKUP($B24,'Raw Stats'!$CM$3:$DC$528,6,FALSE)</f>
        <v>55</v>
      </c>
      <c r="BX24">
        <f>VLOOKUP($B24,'Raw Stats'!$CM$3:$DC$528,7,FALSE)</f>
        <v>2</v>
      </c>
      <c r="BY24">
        <f>VLOOKUP($B24,'Raw Stats'!$CM$3:$DC$528,8,FALSE)</f>
        <v>44</v>
      </c>
      <c r="BZ24">
        <f>VLOOKUP($B24,'Raw Stats'!$CM$3:$DC$528,9,FALSE)</f>
        <v>57</v>
      </c>
      <c r="CA24">
        <f>VLOOKUP($B24,'Raw Stats'!$CM$3:$DC$528,10,FALSE)</f>
        <v>60</v>
      </c>
      <c r="CB24">
        <f>VLOOKUP($B24,'Raw Stats'!$CM$3:$DC$528,11,FALSE)+VLOOKUP($B24,'Raw Stats'!$CM$3:$DC$528,12,FALSE)</f>
        <v>14</v>
      </c>
      <c r="CC24">
        <f>VLOOKUP($B24,'Raw Stats'!$CM$3:$DC$528,13,FALSE)+VLOOKUP($B24,'Raw Stats'!$CM$3:$DC$528,14,FALSE)</f>
        <v>2</v>
      </c>
      <c r="CD24">
        <f>VLOOKUP($B24,'Raw Stats'!$CM$3:$DC$528,15,FALSE)</f>
        <v>4</v>
      </c>
      <c r="CE24">
        <f>VLOOKUP($B24,'Raw Stats'!$CM$3:$DC$528,16,FALSE)</f>
        <v>234</v>
      </c>
      <c r="CG24">
        <f>VLOOKUP($B24,'Raw Stats'!$BU$3:$CJ$528,3,FALSE)</f>
        <v>80</v>
      </c>
      <c r="CH24">
        <f>VLOOKUP($B24,'Raw Stats'!$BU$3:$CJ$528,4,FALSE)</f>
        <v>30</v>
      </c>
      <c r="CI24">
        <f>VLOOKUP($B24,'Raw Stats'!$BU$3:$CJ$5288,5,FALSE)</f>
        <v>32</v>
      </c>
      <c r="CJ24">
        <f>VLOOKUP($B24,'Raw Stats'!$BU$3:$CJ$528,6,FALSE)</f>
        <v>62</v>
      </c>
      <c r="CK24">
        <f>VLOOKUP($B24,'Raw Stats'!$BU$3:$CJ$528,7,FALSE)</f>
        <v>38</v>
      </c>
      <c r="CL24">
        <f>VLOOKUP($B24,'Raw Stats'!$BU$3:$CJ$528,8,FALSE)</f>
        <v>43</v>
      </c>
      <c r="CM24">
        <f>VLOOKUP($B24,'Raw Stats'!$BU$3:$CJ$528,9,FALSE)</f>
        <v>52</v>
      </c>
      <c r="CN24">
        <f>VLOOKUP($B24,'Raw Stats'!$BU$3:$CJ$528,10,FALSE)</f>
        <v>57</v>
      </c>
      <c r="CO24">
        <f>VLOOKUP($B24,'Raw Stats'!$BU$3:$CJ$528,11,FALSE)+VLOOKUP($B24,'Raw Stats'!$BU$3:$CJ$528,12,FALSE)</f>
        <v>11</v>
      </c>
      <c r="CP24">
        <f>VLOOKUP($B24,'Raw Stats'!$BU$3:$CJ$528,13,FALSE)+VLOOKUP($B24,'Raw Stats'!$BU$3:$CJ$528,14,FALSE)</f>
        <v>4</v>
      </c>
      <c r="CQ24">
        <f>VLOOKUP($B24,'Raw Stats'!$BU$3:$CJ$528,15,FALSE)</f>
        <v>7</v>
      </c>
      <c r="CR24">
        <f>VLOOKUP($B24,'Raw Stats'!$BU$3:$CJ$528,16,FALSE)</f>
        <v>243</v>
      </c>
      <c r="CT24">
        <f>VLOOKUP($B24,'Raw Stats'!$BC$3:$BR$528,3,FALSE)</f>
        <v>42</v>
      </c>
      <c r="CU24">
        <f>VLOOKUP($B24,'Raw Stats'!$BC$3:$BR$528,4,FALSE)</f>
        <v>10</v>
      </c>
      <c r="CV24">
        <f>VLOOKUP($B24,'Raw Stats'!$BC$3:$BR$5288,5,FALSE)</f>
        <v>22</v>
      </c>
      <c r="CW24">
        <f>VLOOKUP($B24,'Raw Stats'!$BC$3:$BR$52888,6,FALSE)</f>
        <v>32</v>
      </c>
      <c r="CX24">
        <f>VLOOKUP($B24,'Raw Stats'!$BC$3:$BR$5288,7,FALSE)</f>
        <v>24</v>
      </c>
      <c r="CY24">
        <f>VLOOKUP($B24,'Raw Stats'!$BC$3:$BR$5288,8,FALSE)</f>
        <v>18</v>
      </c>
      <c r="CZ24">
        <f>VLOOKUP($B24,'Raw Stats'!$BC$3:$BR$5288,9,FALSE)</f>
        <v>28</v>
      </c>
      <c r="DA24">
        <f>VLOOKUP($B24,'Raw Stats'!$BC$3:$BR$5288,10,FALSE)</f>
        <v>25</v>
      </c>
      <c r="DB24">
        <f>VLOOKUP($B24,'Raw Stats'!$BC$3:$BR$5288,11,FALSE)+VLOOKUP($B24,'Raw Stats'!$BC$3:$BR$5288,12,FALSE)</f>
        <v>4</v>
      </c>
      <c r="DC24">
        <f>VLOOKUP($B24,'Raw Stats'!$BC$3:$BR$5288,13,FALSE)+VLOOKUP($B24,'Raw Stats'!$BC$3:$BR$5288,14,FALSE)</f>
        <v>1</v>
      </c>
      <c r="DD24">
        <f>VLOOKUP($B24,'Raw Stats'!$BC$3:$BR$5288,15,FALSE)</f>
        <v>3</v>
      </c>
      <c r="DE24">
        <f>VLOOKUP($B24,'Raw Stats'!$BC$3:$BR$5288,16,FALSE)</f>
        <v>125</v>
      </c>
      <c r="DG24">
        <f>VLOOKUP($B24,'Raw Stats'!$AK$3:$AZ$528,3,FALSE)</f>
        <v>81</v>
      </c>
      <c r="DH24">
        <f>VLOOKUP($B24,'Raw Stats'!$AK$3:$AZ$528,4,FALSE)</f>
        <v>22</v>
      </c>
      <c r="DI24">
        <f>VLOOKUP($B24,'Raw Stats'!$AK$3:$AZ$528,5,FALSE)</f>
        <v>42</v>
      </c>
      <c r="DJ24">
        <f>VLOOKUP($B24,'Raw Stats'!$AK$3:$AZ$528,6,FALSE)</f>
        <v>64</v>
      </c>
      <c r="DK24">
        <f>VLOOKUP($B24,'Raw Stats'!$AK$3:$AZ$528,7,FALSE)</f>
        <v>36</v>
      </c>
      <c r="DL24">
        <f>VLOOKUP($B24,'Raw Stats'!$AK$3:$AZ$528,8,FALSE)</f>
        <v>20</v>
      </c>
      <c r="DM24">
        <f>VLOOKUP($B24,'Raw Stats'!$AK$3:$AZ$528,9,FALSE)</f>
        <v>73</v>
      </c>
      <c r="DN24">
        <f>VLOOKUP($B24,'Raw Stats'!$AK$3:$AZ$528,10,FALSE)</f>
        <v>67</v>
      </c>
      <c r="DO24">
        <f>VLOOKUP($B24,'Raw Stats'!$AK$3:$AZ$528,11,FALSE)+VLOOKUP($B24,'Raw Stats'!$AK$3:$AZ$528,12,FALSE)</f>
        <v>14</v>
      </c>
      <c r="DP24">
        <f>VLOOKUP($B24,'Raw Stats'!$AK$3:$AZ$528,13,FALSE)+VLOOKUP($B24,'Raw Stats'!$AK$3:$AZ$528,14,FALSE)</f>
        <v>3</v>
      </c>
      <c r="DQ24">
        <f>VLOOKUP($B24,'Raw Stats'!$AK$3:$AZ$528,15,FALSE)</f>
        <v>3</v>
      </c>
      <c r="DR24">
        <f>VLOOKUP($B24,'Raw Stats'!$AK$3:$AZ$528,16,FALSE)</f>
        <v>191</v>
      </c>
      <c r="DT24">
        <f>VLOOKUP($B24,'Raw Stats'!$S$3:$AH$528,3,FALSE)</f>
        <v>80</v>
      </c>
      <c r="DU24">
        <f>VLOOKUP($B24,'Raw Stats'!$S$3:$AH$528,4,FALSE)</f>
        <v>22</v>
      </c>
      <c r="DV24">
        <f>VLOOKUP($B24,'Raw Stats'!$S$3:$AH$528,5,FALSE)</f>
        <v>35</v>
      </c>
      <c r="DW24">
        <f>VLOOKUP($B24,'Raw Stats'!$S$3:$AH$528,6,FALSE)</f>
        <v>57</v>
      </c>
      <c r="DX24">
        <f>VLOOKUP($B24,'Raw Stats'!$S$3:$AH$528,7,FALSE)</f>
        <v>20</v>
      </c>
      <c r="DY24">
        <f>VLOOKUP($B24,'Raw Stats'!$S$3:$AH$528,8,FALSE)</f>
        <v>26</v>
      </c>
      <c r="DZ24">
        <f>VLOOKUP($B24,'Raw Stats'!$S$3:$AH$528,9,FALSE)</f>
        <v>45</v>
      </c>
      <c r="EA24">
        <f>VLOOKUP($B24,'Raw Stats'!$S$3:$AH$528,10,FALSE)</f>
        <v>56</v>
      </c>
      <c r="EB24">
        <f>VLOOKUP($B24,'Raw Stats'!$S$3:$AH$528,11,FALSE)+VLOOKUP($B24,'Raw Stats'!$S$3:$AH$528,12,FALSE)</f>
        <v>11</v>
      </c>
      <c r="EC24">
        <f>VLOOKUP($B24,'Raw Stats'!$S$3:$AH$528,13,FALSE)+VLOOKUP($B24,'Raw Stats'!$S$3:$AH$528,14,FALSE)</f>
        <v>3</v>
      </c>
      <c r="ED24">
        <f>VLOOKUP($B24,'Raw Stats'!$S$3:$AH$528,15,FALSE)</f>
        <v>4</v>
      </c>
      <c r="EE24">
        <f>VLOOKUP($B24,'Raw Stats'!$S$3:$AH$528,16,FALSE)</f>
        <v>211</v>
      </c>
    </row>
    <row r="25" spans="1:135" x14ac:dyDescent="0.2">
      <c r="A25" t="e">
        <f>VLOOKUP(B25,'ALL SKATERS'!$B$3:$I$378,9,FALSE)</f>
        <v>#REF!</v>
      </c>
      <c r="B25" t="s">
        <v>31</v>
      </c>
      <c r="C25">
        <f t="shared" si="0"/>
        <v>1.0126640038843451</v>
      </c>
      <c r="D25">
        <f t="shared" si="1"/>
        <v>1.2170599164302176</v>
      </c>
      <c r="E25">
        <f t="shared" si="2"/>
        <v>1.3076518219780866</v>
      </c>
      <c r="F25">
        <f t="shared" si="3"/>
        <v>1.0206302925465411</v>
      </c>
      <c r="G25">
        <f t="shared" si="4"/>
        <v>1.1650442796678449</v>
      </c>
      <c r="H25">
        <f>VLOOKUP(B25,'ALL SKATERS'!$B$3:$H$378,7,FALSE)</f>
        <v>1.0900000000000001</v>
      </c>
      <c r="I25" s="29" t="e">
        <f t="shared" si="5"/>
        <v>#REF!</v>
      </c>
      <c r="J25" s="29">
        <f t="shared" si="6"/>
        <v>12.000000000000011</v>
      </c>
      <c r="K25" s="29">
        <f t="shared" si="7"/>
        <v>0.12000000000000011</v>
      </c>
      <c r="L25">
        <f>BU25*'Value Calculations'!$D$3</f>
        <v>6.9315022866426439</v>
      </c>
      <c r="M25">
        <f>BV25*'Value Calculations'!$D$4</f>
        <v>15.955022498187846</v>
      </c>
      <c r="N25">
        <f>BW25*'Value Calculations'!$D$5</f>
        <v>17.512314933492821</v>
      </c>
      <c r="O25">
        <f>BX25*'Value Calculations'!$D$6</f>
        <v>-0.75038959151617712</v>
      </c>
      <c r="P25">
        <f>BY25*'Value Calculations'!$D$7</f>
        <v>2.8123160657469697</v>
      </c>
      <c r="Q25">
        <f>BZ25*'Value Calculations'!$D$8</f>
        <v>3.9540299346096885</v>
      </c>
      <c r="R25">
        <f>CA25*'Value Calculations'!$D$9</f>
        <v>3.2747651907754349</v>
      </c>
      <c r="S25">
        <f>CB25*'Value Calculations'!$D$10</f>
        <v>10.228861274133731</v>
      </c>
      <c r="T25">
        <f>CC25*'Value Calculations'!$D$11</f>
        <v>0</v>
      </c>
      <c r="U25">
        <f>CD25*'Value Calculations'!$D$12</f>
        <v>2.441648218768242</v>
      </c>
      <c r="V25">
        <f>CE25*'Value Calculations'!$D$13</f>
        <v>15.61505748825337</v>
      </c>
      <c r="X25">
        <f>CH25*'Value Calculations'!$D$3</f>
        <v>6.5237668580166064</v>
      </c>
      <c r="Y25">
        <f>CI25*'Value Calculations'!$D$4</f>
        <v>10.419606529428798</v>
      </c>
      <c r="Z25">
        <f>CJ25*'Value Calculations'!$D$5</f>
        <v>12.736229042540234</v>
      </c>
      <c r="AA25">
        <f>CK25*'Value Calculations'!$D$6</f>
        <v>2.376233706467894</v>
      </c>
      <c r="AB25">
        <f>CL25*'Value Calculations'!$D$7</f>
        <v>1.7576975410918561</v>
      </c>
      <c r="AC25">
        <f>CM25*'Value Calculations'!$D$8</f>
        <v>1.6535034272004152</v>
      </c>
      <c r="AD25">
        <f>CN25*'Value Calculations'!$D$9</f>
        <v>1.8892876100627509</v>
      </c>
      <c r="AE25">
        <f>CO25*'Value Calculations'!$D$10</f>
        <v>6.2103800592954803</v>
      </c>
      <c r="AF25">
        <f>CP25*'Value Calculations'!$D$11</f>
        <v>0</v>
      </c>
      <c r="AG25">
        <f>CQ25*'Value Calculations'!$D$12</f>
        <v>0.81388273958941404</v>
      </c>
      <c r="AH25">
        <f>CR25*'Value Calculations'!$D$13</f>
        <v>10.387108725666339</v>
      </c>
      <c r="AJ25">
        <f>CU25*'Value Calculations'!$D$3</f>
        <v>4.4850897148864171</v>
      </c>
      <c r="AK25">
        <f>CV25*'Value Calculations'!$D$4</f>
        <v>12.047670049652048</v>
      </c>
      <c r="AL25">
        <f>CW25*'Value Calculations'!$D$5</f>
        <v>12.736229042540234</v>
      </c>
      <c r="AM25">
        <f>CX25*'Value Calculations'!$D$6</f>
        <v>0.25012986383872571</v>
      </c>
      <c r="AN25">
        <f>CY25*'Value Calculations'!$D$7</f>
        <v>1.5819277869826704</v>
      </c>
      <c r="AO25">
        <f>CZ25*'Value Calculations'!$D$8</f>
        <v>1.4378290671307958</v>
      </c>
      <c r="AP25">
        <f>DA25*'Value Calculations'!$D$9</f>
        <v>1.2595250733751673</v>
      </c>
      <c r="AQ25">
        <f>DB25*'Value Calculations'!$D$10</f>
        <v>8.402278903752709</v>
      </c>
      <c r="AR25">
        <f>DC25*'Value Calculations'!$D$11</f>
        <v>1.9814282960498748</v>
      </c>
      <c r="AS25">
        <f>DD25*'Value Calculations'!$D$12</f>
        <v>4.0694136979470699</v>
      </c>
      <c r="AT25">
        <f>DE25*'Value Calculations'!$D$13</f>
        <v>11.900462314836268</v>
      </c>
      <c r="AV25">
        <f>DH25*'Value Calculations'!$D$3</f>
        <v>8.9701794297728341</v>
      </c>
      <c r="AW25">
        <f>DI25*'Value Calculations'!$D$4</f>
        <v>15.303797090098547</v>
      </c>
      <c r="AX25">
        <f>DJ25*'Value Calculations'!$D$5</f>
        <v>18.308329248651585</v>
      </c>
      <c r="AY25">
        <f>DK25*'Value Calculations'!$D$6</f>
        <v>1.75090904687108</v>
      </c>
      <c r="AZ25">
        <f>DL25*'Value Calculations'!$D$7</f>
        <v>4.1305892215658613</v>
      </c>
      <c r="BA25">
        <f>DM25*'Value Calculations'!$D$8</f>
        <v>3.2351154010442906</v>
      </c>
      <c r="BB25">
        <f>DN25*'Value Calculations'!$D$9</f>
        <v>3.2747651907754349</v>
      </c>
      <c r="BC25">
        <f>DO25*'Value Calculations'!$D$10</f>
        <v>5.1144306370668655</v>
      </c>
      <c r="BD25">
        <f>DP25*'Value Calculations'!$D$11</f>
        <v>1.9814282960498748</v>
      </c>
      <c r="BE25">
        <f>DQ25*'Value Calculations'!$D$12</f>
        <v>3.2555309583576562</v>
      </c>
      <c r="BF25">
        <f>DR25*'Value Calculations'!$D$13</f>
        <v>18.366609468562334</v>
      </c>
      <c r="BH25">
        <f>DU25*'Value Calculations'!$D$3</f>
        <v>9.7856502870249091</v>
      </c>
      <c r="BI25">
        <f>DV25*'Value Calculations'!$D$4</f>
        <v>18.234311426500398</v>
      </c>
      <c r="BJ25">
        <f>DW25*'Value Calculations'!$D$5</f>
        <v>21.227048404233724</v>
      </c>
      <c r="BK25">
        <f>DX25*'Value Calculations'!$D$6</f>
        <v>-0.12506493191936285</v>
      </c>
      <c r="BL25">
        <f>DY25*'Value Calculations'!$D$7</f>
        <v>3.5153950821837121</v>
      </c>
      <c r="BM25">
        <f>DZ25*'Value Calculations'!$D$8</f>
        <v>2.7318752275485121</v>
      </c>
      <c r="BN25">
        <f>EA25*'Value Calculations'!$D$9</f>
        <v>2.3930976394128178</v>
      </c>
      <c r="BO25">
        <f>EB25*'Value Calculations'!$D$10</f>
        <v>10.959494222286141</v>
      </c>
      <c r="BP25">
        <f>EC25*'Value Calculations'!$D$11</f>
        <v>0.9907141480249374</v>
      </c>
      <c r="BQ25">
        <f>ED25*'Value Calculations'!$D$12</f>
        <v>2.441648218768242</v>
      </c>
      <c r="BR25">
        <f>EE25*'Value Calculations'!$D$13</f>
        <v>21.049372649363573</v>
      </c>
      <c r="BT25">
        <f>VLOOKUP($B25,'Raw Stats'!$CM$3:$DC$528,3,FALSE)</f>
        <v>77</v>
      </c>
      <c r="BU25">
        <f>VLOOKUP($B25,'Raw Stats'!$CM$3:$DC$528,4,FALSE)</f>
        <v>17</v>
      </c>
      <c r="BV25">
        <f>VLOOKUP($B25,'Raw Stats'!$CM$3:$DC$528,5,FALSE)</f>
        <v>49</v>
      </c>
      <c r="BW25">
        <f>VLOOKUP($B25,'Raw Stats'!$CM$3:$DC$528,6,FALSE)</f>
        <v>66</v>
      </c>
      <c r="BX25">
        <f>VLOOKUP($B25,'Raw Stats'!$CM$3:$DC$528,7,FALSE)</f>
        <v>-6</v>
      </c>
      <c r="BY25">
        <f>VLOOKUP($B25,'Raw Stats'!$CM$3:$DC$528,8,FALSE)</f>
        <v>32</v>
      </c>
      <c r="BZ25">
        <f>VLOOKUP($B25,'Raw Stats'!$CM$3:$DC$528,9,FALSE)</f>
        <v>55</v>
      </c>
      <c r="CA25">
        <f>VLOOKUP($B25,'Raw Stats'!$CM$3:$DC$528,10,FALSE)</f>
        <v>26</v>
      </c>
      <c r="CB25">
        <f>VLOOKUP($B25,'Raw Stats'!$CM$3:$DC$528,11,FALSE)+VLOOKUP($B25,'Raw Stats'!$CM$3:$DC$528,12,FALSE)</f>
        <v>28</v>
      </c>
      <c r="CC25">
        <f>VLOOKUP($B25,'Raw Stats'!$CM$3:$DC$528,13,FALSE)+VLOOKUP($B25,'Raw Stats'!$CM$3:$DC$528,14,FALSE)</f>
        <v>0</v>
      </c>
      <c r="CD25">
        <f>VLOOKUP($B25,'Raw Stats'!$CM$3:$DC$528,15,FALSE)</f>
        <v>3</v>
      </c>
      <c r="CE25">
        <f>VLOOKUP($B25,'Raw Stats'!$CM$3:$DC$528,16,FALSE)</f>
        <v>227</v>
      </c>
      <c r="CG25">
        <f>VLOOKUP($B25,'Raw Stats'!$BU$3:$CJ$528,3,FALSE)</f>
        <v>45</v>
      </c>
      <c r="CH25">
        <f>VLOOKUP($B25,'Raw Stats'!$BU$3:$CJ$528,4,FALSE)</f>
        <v>16</v>
      </c>
      <c r="CI25">
        <f>VLOOKUP($B25,'Raw Stats'!$BU$3:$CJ$5288,5,FALSE)</f>
        <v>32</v>
      </c>
      <c r="CJ25">
        <f>VLOOKUP($B25,'Raw Stats'!$BU$3:$CJ$528,6,FALSE)</f>
        <v>48</v>
      </c>
      <c r="CK25">
        <f>VLOOKUP($B25,'Raw Stats'!$BU$3:$CJ$528,7,FALSE)</f>
        <v>19</v>
      </c>
      <c r="CL25">
        <f>VLOOKUP($B25,'Raw Stats'!$BU$3:$CJ$528,8,FALSE)</f>
        <v>20</v>
      </c>
      <c r="CM25">
        <f>VLOOKUP($B25,'Raw Stats'!$BU$3:$CJ$528,9,FALSE)</f>
        <v>23</v>
      </c>
      <c r="CN25">
        <f>VLOOKUP($B25,'Raw Stats'!$BU$3:$CJ$528,10,FALSE)</f>
        <v>15</v>
      </c>
      <c r="CO25">
        <f>VLOOKUP($B25,'Raw Stats'!$BU$3:$CJ$528,11,FALSE)+VLOOKUP($B25,'Raw Stats'!$BU$3:$CJ$528,12,FALSE)</f>
        <v>17</v>
      </c>
      <c r="CP25">
        <f>VLOOKUP($B25,'Raw Stats'!$BU$3:$CJ$528,13,FALSE)+VLOOKUP($B25,'Raw Stats'!$BU$3:$CJ$528,14,FALSE)</f>
        <v>0</v>
      </c>
      <c r="CQ25">
        <f>VLOOKUP($B25,'Raw Stats'!$BU$3:$CJ$528,15,FALSE)</f>
        <v>1</v>
      </c>
      <c r="CR25">
        <f>VLOOKUP($B25,'Raw Stats'!$BU$3:$CJ$528,16,FALSE)</f>
        <v>151</v>
      </c>
      <c r="CT25">
        <f>VLOOKUP($B25,'Raw Stats'!$BC$3:$BR$528,3,FALSE)</f>
        <v>46</v>
      </c>
      <c r="CU25">
        <f>VLOOKUP($B25,'Raw Stats'!$BC$3:$BR$528,4,FALSE)</f>
        <v>11</v>
      </c>
      <c r="CV25">
        <f>VLOOKUP($B25,'Raw Stats'!$BC$3:$BR$5288,5,FALSE)</f>
        <v>37</v>
      </c>
      <c r="CW25">
        <f>VLOOKUP($B25,'Raw Stats'!$BC$3:$BR$52888,6,FALSE)</f>
        <v>48</v>
      </c>
      <c r="CX25">
        <f>VLOOKUP($B25,'Raw Stats'!$BC$3:$BR$5288,7,FALSE)</f>
        <v>2</v>
      </c>
      <c r="CY25">
        <f>VLOOKUP($B25,'Raw Stats'!$BC$3:$BR$5288,8,FALSE)</f>
        <v>18</v>
      </c>
      <c r="CZ25">
        <f>VLOOKUP($B25,'Raw Stats'!$BC$3:$BR$5288,9,FALSE)</f>
        <v>20</v>
      </c>
      <c r="DA25">
        <f>VLOOKUP($B25,'Raw Stats'!$BC$3:$BR$5288,10,FALSE)</f>
        <v>10</v>
      </c>
      <c r="DB25">
        <f>VLOOKUP($B25,'Raw Stats'!$BC$3:$BR$5288,11,FALSE)+VLOOKUP($B25,'Raw Stats'!$BC$3:$BR$5288,12,FALSE)</f>
        <v>23</v>
      </c>
      <c r="DC25">
        <f>VLOOKUP($B25,'Raw Stats'!$BC$3:$BR$5288,13,FALSE)+VLOOKUP($B25,'Raw Stats'!$BC$3:$BR$5288,14,FALSE)</f>
        <v>2</v>
      </c>
      <c r="DD25">
        <f>VLOOKUP($B25,'Raw Stats'!$BC$3:$BR$5288,15,FALSE)</f>
        <v>5</v>
      </c>
      <c r="DE25">
        <f>VLOOKUP($B25,'Raw Stats'!$BC$3:$BR$5288,16,FALSE)</f>
        <v>173</v>
      </c>
      <c r="DG25">
        <f>VLOOKUP($B25,'Raw Stats'!$AK$3:$AZ$528,3,FALSE)</f>
        <v>82</v>
      </c>
      <c r="DH25">
        <f>VLOOKUP($B25,'Raw Stats'!$AK$3:$AZ$528,4,FALSE)</f>
        <v>22</v>
      </c>
      <c r="DI25">
        <f>VLOOKUP($B25,'Raw Stats'!$AK$3:$AZ$528,5,FALSE)</f>
        <v>47</v>
      </c>
      <c r="DJ25">
        <f>VLOOKUP($B25,'Raw Stats'!$AK$3:$AZ$528,6,FALSE)</f>
        <v>69</v>
      </c>
      <c r="DK25">
        <f>VLOOKUP($B25,'Raw Stats'!$AK$3:$AZ$528,7,FALSE)</f>
        <v>14</v>
      </c>
      <c r="DL25">
        <f>VLOOKUP($B25,'Raw Stats'!$AK$3:$AZ$528,8,FALSE)</f>
        <v>47</v>
      </c>
      <c r="DM25">
        <f>VLOOKUP($B25,'Raw Stats'!$AK$3:$AZ$528,9,FALSE)</f>
        <v>45</v>
      </c>
      <c r="DN25">
        <f>VLOOKUP($B25,'Raw Stats'!$AK$3:$AZ$528,10,FALSE)</f>
        <v>26</v>
      </c>
      <c r="DO25">
        <f>VLOOKUP($B25,'Raw Stats'!$AK$3:$AZ$528,11,FALSE)+VLOOKUP($B25,'Raw Stats'!$AK$3:$AZ$528,12,FALSE)</f>
        <v>14</v>
      </c>
      <c r="DP25">
        <f>VLOOKUP($B25,'Raw Stats'!$AK$3:$AZ$528,13,FALSE)+VLOOKUP($B25,'Raw Stats'!$AK$3:$AZ$528,14,FALSE)</f>
        <v>2</v>
      </c>
      <c r="DQ25">
        <f>VLOOKUP($B25,'Raw Stats'!$AK$3:$AZ$528,15,FALSE)</f>
        <v>4</v>
      </c>
      <c r="DR25">
        <f>VLOOKUP($B25,'Raw Stats'!$AK$3:$AZ$528,16,FALSE)</f>
        <v>267</v>
      </c>
      <c r="DT25">
        <f>VLOOKUP($B25,'Raw Stats'!$S$3:$AH$528,3,FALSE)</f>
        <v>80</v>
      </c>
      <c r="DU25">
        <f>VLOOKUP($B25,'Raw Stats'!$S$3:$AH$528,4,FALSE)</f>
        <v>24</v>
      </c>
      <c r="DV25">
        <f>VLOOKUP($B25,'Raw Stats'!$S$3:$AH$528,5,FALSE)</f>
        <v>56</v>
      </c>
      <c r="DW25">
        <f>VLOOKUP($B25,'Raw Stats'!$S$3:$AH$528,6,FALSE)</f>
        <v>80</v>
      </c>
      <c r="DX25">
        <f>VLOOKUP($B25,'Raw Stats'!$S$3:$AH$528,7,FALSE)</f>
        <v>-1</v>
      </c>
      <c r="DY25">
        <f>VLOOKUP($B25,'Raw Stats'!$S$3:$AH$528,8,FALSE)</f>
        <v>40</v>
      </c>
      <c r="DZ25">
        <f>VLOOKUP($B25,'Raw Stats'!$S$3:$AH$528,9,FALSE)</f>
        <v>38</v>
      </c>
      <c r="EA25">
        <f>VLOOKUP($B25,'Raw Stats'!$S$3:$AH$528,10,FALSE)</f>
        <v>19</v>
      </c>
      <c r="EB25">
        <f>VLOOKUP($B25,'Raw Stats'!$S$3:$AH$528,11,FALSE)+VLOOKUP($B25,'Raw Stats'!$S$3:$AH$528,12,FALSE)</f>
        <v>30</v>
      </c>
      <c r="EC25">
        <f>VLOOKUP($B25,'Raw Stats'!$S$3:$AH$528,13,FALSE)+VLOOKUP($B25,'Raw Stats'!$S$3:$AH$528,14,FALSE)</f>
        <v>1</v>
      </c>
      <c r="ED25">
        <f>VLOOKUP($B25,'Raw Stats'!$S$3:$AH$528,15,FALSE)</f>
        <v>3</v>
      </c>
      <c r="EE25">
        <f>VLOOKUP($B25,'Raw Stats'!$S$3:$AH$528,16,FALSE)</f>
        <v>306</v>
      </c>
    </row>
    <row r="26" spans="1:135" x14ac:dyDescent="0.2">
      <c r="A26" t="e">
        <f>VLOOKUP(B26,'ALL SKATERS'!$B$3:$I$378,9,FALSE)</f>
        <v>#REF!</v>
      </c>
      <c r="B26" t="s">
        <v>97</v>
      </c>
      <c r="C26">
        <f t="shared" si="0"/>
        <v>0.83319076673684012</v>
      </c>
      <c r="D26">
        <f t="shared" si="1"/>
        <v>0.95194340013240308</v>
      </c>
      <c r="E26">
        <f t="shared" si="2"/>
        <v>0.95582022011547296</v>
      </c>
      <c r="F26">
        <f t="shared" si="3"/>
        <v>0.97412163244159844</v>
      </c>
      <c r="G26">
        <f t="shared" si="4"/>
        <v>1.0360536654130692</v>
      </c>
      <c r="H26">
        <f>VLOOKUP(B26,'ALL SKATERS'!$B$3:$H$378,7,FALSE)</f>
        <v>0.88</v>
      </c>
      <c r="I26" s="29" t="e">
        <f t="shared" si="5"/>
        <v>#REF!</v>
      </c>
      <c r="J26" s="29">
        <f t="shared" si="6"/>
        <v>-8.9999999999999964</v>
      </c>
      <c r="K26" s="29">
        <f t="shared" si="7"/>
        <v>-8.9999999999999969E-2</v>
      </c>
      <c r="L26">
        <f>BU26*'Value Calculations'!$D$3</f>
        <v>6.5237668580166064</v>
      </c>
      <c r="M26">
        <f>BV26*'Value Calculations'!$D$4</f>
        <v>15.955022498187846</v>
      </c>
      <c r="N26">
        <f>BW26*'Value Calculations'!$D$5</f>
        <v>17.246976828439902</v>
      </c>
      <c r="O26">
        <f>BX26*'Value Calculations'!$D$6</f>
        <v>-0.50025972767745142</v>
      </c>
      <c r="P26">
        <f>BY26*'Value Calculations'!$D$7</f>
        <v>2.6365463116377841</v>
      </c>
      <c r="Q26">
        <f>BZ26*'Value Calculations'!$D$8</f>
        <v>2.8037666809050519</v>
      </c>
      <c r="R26">
        <f>CA26*'Value Calculations'!$D$9</f>
        <v>3.2747651907754349</v>
      </c>
      <c r="S26">
        <f>CB26*'Value Calculations'!$D$10</f>
        <v>8.0369624296765032</v>
      </c>
      <c r="T26">
        <f>CC26*'Value Calculations'!$D$11</f>
        <v>0</v>
      </c>
      <c r="U26">
        <f>CD26*'Value Calculations'!$D$12</f>
        <v>0</v>
      </c>
      <c r="V26">
        <f>CE26*'Value Calculations'!$D$13</f>
        <v>9.0113327355118571</v>
      </c>
      <c r="X26">
        <f>CH26*'Value Calculations'!$D$3</f>
        <v>4.4850897148864171</v>
      </c>
      <c r="Y26">
        <f>CI26*'Value Calculations'!$D$4</f>
        <v>21.164825762902247</v>
      </c>
      <c r="Z26">
        <f>CJ26*'Value Calculations'!$D$5</f>
        <v>20.165695984022037</v>
      </c>
      <c r="AA26">
        <f>CK26*'Value Calculations'!$D$6</f>
        <v>2.5012986383872571</v>
      </c>
      <c r="AB26">
        <f>CL26*'Value Calculations'!$D$7</f>
        <v>2.8123160657469697</v>
      </c>
      <c r="AC26">
        <f>CM26*'Value Calculations'!$D$8</f>
        <v>3.8821384812531488</v>
      </c>
      <c r="AD26">
        <f>CN26*'Value Calculations'!$D$9</f>
        <v>4.2823852494755688</v>
      </c>
      <c r="AE26">
        <f>CO26*'Value Calculations'!$D$10</f>
        <v>6.9410130074478893</v>
      </c>
      <c r="AF26">
        <f>CP26*'Value Calculations'!$D$11</f>
        <v>0.9907141480249374</v>
      </c>
      <c r="AG26">
        <f>CQ26*'Value Calculations'!$D$12</f>
        <v>2.441648218768242</v>
      </c>
      <c r="AH26">
        <f>CR26*'Value Calculations'!$D$13</f>
        <v>8.3922335399423389</v>
      </c>
      <c r="AJ26">
        <f>CU26*'Value Calculations'!$D$3</f>
        <v>2.8541480003822652</v>
      </c>
      <c r="AK26">
        <f>CV26*'Value Calculations'!$D$4</f>
        <v>10.745219233473447</v>
      </c>
      <c r="AL26">
        <f>CW26*'Value Calculations'!$D$5</f>
        <v>10.613524202116862</v>
      </c>
      <c r="AM26">
        <f>CX26*'Value Calculations'!$D$6</f>
        <v>0.75038959151617712</v>
      </c>
      <c r="AN26">
        <f>CY26*'Value Calculations'!$D$7</f>
        <v>2.2850068034194129</v>
      </c>
      <c r="AO26">
        <f>CZ26*'Value Calculations'!$D$8</f>
        <v>1.6535034272004152</v>
      </c>
      <c r="AP26">
        <f>DA26*'Value Calculations'!$D$9</f>
        <v>2.6450026540878513</v>
      </c>
      <c r="AQ26">
        <f>DB26*'Value Calculations'!$D$10</f>
        <v>7.6716459556002992</v>
      </c>
      <c r="AR26">
        <f>DC26*'Value Calculations'!$D$11</f>
        <v>0</v>
      </c>
      <c r="AS26">
        <f>DD26*'Value Calculations'!$D$12</f>
        <v>0.81388273958941404</v>
      </c>
      <c r="AT26">
        <f>DE26*'Value Calculations'!$D$13</f>
        <v>5.8470479581565478</v>
      </c>
      <c r="AV26">
        <f>DH26*'Value Calculations'!$D$3</f>
        <v>7.3392377152686823</v>
      </c>
      <c r="AW26">
        <f>DI26*'Value Calculations'!$D$4</f>
        <v>19.211149538634345</v>
      </c>
      <c r="AX26">
        <f>DJ26*'Value Calculations'!$D$5</f>
        <v>20.431034089074959</v>
      </c>
      <c r="AY26">
        <f>DK26*'Value Calculations'!$D$6</f>
        <v>2.1261038426291687</v>
      </c>
      <c r="AZ26">
        <f>DL26*'Value Calculations'!$D$7</f>
        <v>2.7244311886923769</v>
      </c>
      <c r="BA26">
        <f>DM26*'Value Calculations'!$D$8</f>
        <v>3.0194410409746713</v>
      </c>
      <c r="BB26">
        <f>DN26*'Value Calculations'!$D$9</f>
        <v>3.2747651907754349</v>
      </c>
      <c r="BC26">
        <f>DO26*'Value Calculations'!$D$10</f>
        <v>8.402278903752709</v>
      </c>
      <c r="BD26">
        <f>DP26*'Value Calculations'!$D$11</f>
        <v>0.9907141480249374</v>
      </c>
      <c r="BE26">
        <f>DQ26*'Value Calculations'!$D$12</f>
        <v>1.6277654791788281</v>
      </c>
      <c r="BF26">
        <f>DR26*'Value Calculations'!$D$13</f>
        <v>10.731052723204959</v>
      </c>
      <c r="BH26">
        <f>DU26*'Value Calculations'!$D$3</f>
        <v>8.5624440011467957</v>
      </c>
      <c r="BI26">
        <f>DV26*'Value Calculations'!$D$4</f>
        <v>15.955022498187846</v>
      </c>
      <c r="BJ26">
        <f>DW26*'Value Calculations'!$D$5</f>
        <v>18.573667353704508</v>
      </c>
      <c r="BK26">
        <f>DX26*'Value Calculations'!$D$6</f>
        <v>0.50025972767745142</v>
      </c>
      <c r="BL26">
        <f>DY26*'Value Calculations'!$D$7</f>
        <v>4.1305892215658613</v>
      </c>
      <c r="BM26">
        <f>DZ26*'Value Calculations'!$D$8</f>
        <v>4.0259213879662283</v>
      </c>
      <c r="BN26">
        <f>EA26*'Value Calculations'!$D$9</f>
        <v>4.4083377568130855</v>
      </c>
      <c r="BO26">
        <f>EB26*'Value Calculations'!$D$10</f>
        <v>12.055443644514755</v>
      </c>
      <c r="BP26">
        <f>EC26*'Value Calculations'!$D$11</f>
        <v>1.9814282960498748</v>
      </c>
      <c r="BQ26">
        <f>ED26*'Value Calculations'!$D$12</f>
        <v>2.441648218768242</v>
      </c>
      <c r="BR26">
        <f>EE26*'Value Calculations'!$D$13</f>
        <v>10.24953112665089</v>
      </c>
      <c r="BT26">
        <f>VLOOKUP($B26,'Raw Stats'!$CM$3:$DC$528,3,FALSE)</f>
        <v>78</v>
      </c>
      <c r="BU26">
        <f>VLOOKUP($B26,'Raw Stats'!$CM$3:$DC$528,4,FALSE)</f>
        <v>16</v>
      </c>
      <c r="BV26">
        <f>VLOOKUP($B26,'Raw Stats'!$CM$3:$DC$528,5,FALSE)</f>
        <v>49</v>
      </c>
      <c r="BW26">
        <f>VLOOKUP($B26,'Raw Stats'!$CM$3:$DC$528,6,FALSE)</f>
        <v>65</v>
      </c>
      <c r="BX26">
        <f>VLOOKUP($B26,'Raw Stats'!$CM$3:$DC$528,7,FALSE)</f>
        <v>-4</v>
      </c>
      <c r="BY26">
        <f>VLOOKUP($B26,'Raw Stats'!$CM$3:$DC$528,8,FALSE)</f>
        <v>30</v>
      </c>
      <c r="BZ26">
        <f>VLOOKUP($B26,'Raw Stats'!$CM$3:$DC$528,9,FALSE)</f>
        <v>39</v>
      </c>
      <c r="CA26">
        <f>VLOOKUP($B26,'Raw Stats'!$CM$3:$DC$528,10,FALSE)</f>
        <v>26</v>
      </c>
      <c r="CB26">
        <f>VLOOKUP($B26,'Raw Stats'!$CM$3:$DC$528,11,FALSE)+VLOOKUP($B26,'Raw Stats'!$CM$3:$DC$528,12,FALSE)</f>
        <v>22</v>
      </c>
      <c r="CC26">
        <f>VLOOKUP($B26,'Raw Stats'!$CM$3:$DC$528,13,FALSE)+VLOOKUP($B26,'Raw Stats'!$CM$3:$DC$528,14,FALSE)</f>
        <v>0</v>
      </c>
      <c r="CD26">
        <f>VLOOKUP($B26,'Raw Stats'!$CM$3:$DC$528,15,FALSE)</f>
        <v>0</v>
      </c>
      <c r="CE26">
        <f>VLOOKUP($B26,'Raw Stats'!$CM$3:$DC$528,16,FALSE)</f>
        <v>131</v>
      </c>
      <c r="CG26">
        <f>VLOOKUP($B26,'Raw Stats'!$BU$3:$CJ$528,3,FALSE)</f>
        <v>82</v>
      </c>
      <c r="CH26">
        <f>VLOOKUP($B26,'Raw Stats'!$BU$3:$CJ$528,4,FALSE)</f>
        <v>11</v>
      </c>
      <c r="CI26">
        <f>VLOOKUP($B26,'Raw Stats'!$BU$3:$CJ$5288,5,FALSE)</f>
        <v>65</v>
      </c>
      <c r="CJ26">
        <f>VLOOKUP($B26,'Raw Stats'!$BU$3:$CJ$528,6,FALSE)</f>
        <v>76</v>
      </c>
      <c r="CK26">
        <f>VLOOKUP($B26,'Raw Stats'!$BU$3:$CJ$528,7,FALSE)</f>
        <v>20</v>
      </c>
      <c r="CL26">
        <f>VLOOKUP($B26,'Raw Stats'!$BU$3:$CJ$528,8,FALSE)</f>
        <v>32</v>
      </c>
      <c r="CM26">
        <f>VLOOKUP($B26,'Raw Stats'!$BU$3:$CJ$528,9,FALSE)</f>
        <v>54</v>
      </c>
      <c r="CN26">
        <f>VLOOKUP($B26,'Raw Stats'!$BU$3:$CJ$528,10,FALSE)</f>
        <v>34</v>
      </c>
      <c r="CO26">
        <f>VLOOKUP($B26,'Raw Stats'!$BU$3:$CJ$528,11,FALSE)+VLOOKUP($B26,'Raw Stats'!$BU$3:$CJ$528,12,FALSE)</f>
        <v>19</v>
      </c>
      <c r="CP26">
        <f>VLOOKUP($B26,'Raw Stats'!$BU$3:$CJ$528,13,FALSE)+VLOOKUP($B26,'Raw Stats'!$BU$3:$CJ$528,14,FALSE)</f>
        <v>1</v>
      </c>
      <c r="CQ26">
        <f>VLOOKUP($B26,'Raw Stats'!$BU$3:$CJ$528,15,FALSE)</f>
        <v>3</v>
      </c>
      <c r="CR26">
        <f>VLOOKUP($B26,'Raw Stats'!$BU$3:$CJ$528,16,FALSE)</f>
        <v>122</v>
      </c>
      <c r="CT26">
        <f>VLOOKUP($B26,'Raw Stats'!$BC$3:$BR$528,3,FALSE)</f>
        <v>48</v>
      </c>
      <c r="CU26">
        <f>VLOOKUP($B26,'Raw Stats'!$BC$3:$BR$528,4,FALSE)</f>
        <v>7</v>
      </c>
      <c r="CV26">
        <f>VLOOKUP($B26,'Raw Stats'!$BC$3:$BR$5288,5,FALSE)</f>
        <v>33</v>
      </c>
      <c r="CW26">
        <f>VLOOKUP($B26,'Raw Stats'!$BC$3:$BR$52888,6,FALSE)</f>
        <v>40</v>
      </c>
      <c r="CX26">
        <f>VLOOKUP($B26,'Raw Stats'!$BC$3:$BR$5288,7,FALSE)</f>
        <v>6</v>
      </c>
      <c r="CY26">
        <f>VLOOKUP($B26,'Raw Stats'!$BC$3:$BR$5288,8,FALSE)</f>
        <v>26</v>
      </c>
      <c r="CZ26">
        <f>VLOOKUP($B26,'Raw Stats'!$BC$3:$BR$5288,9,FALSE)</f>
        <v>23</v>
      </c>
      <c r="DA26">
        <f>VLOOKUP($B26,'Raw Stats'!$BC$3:$BR$5288,10,FALSE)</f>
        <v>21</v>
      </c>
      <c r="DB26">
        <f>VLOOKUP($B26,'Raw Stats'!$BC$3:$BR$5288,11,FALSE)+VLOOKUP($B26,'Raw Stats'!$BC$3:$BR$5288,12,FALSE)</f>
        <v>21</v>
      </c>
      <c r="DC26">
        <f>VLOOKUP($B26,'Raw Stats'!$BC$3:$BR$5288,13,FALSE)+VLOOKUP($B26,'Raw Stats'!$BC$3:$BR$5288,14,FALSE)</f>
        <v>0</v>
      </c>
      <c r="DD26">
        <f>VLOOKUP($B26,'Raw Stats'!$BC$3:$BR$5288,15,FALSE)</f>
        <v>1</v>
      </c>
      <c r="DE26">
        <f>VLOOKUP($B26,'Raw Stats'!$BC$3:$BR$5288,16,FALSE)</f>
        <v>85</v>
      </c>
      <c r="DG26">
        <f>VLOOKUP($B26,'Raw Stats'!$AK$3:$AZ$528,3,FALSE)</f>
        <v>82</v>
      </c>
      <c r="DH26">
        <f>VLOOKUP($B26,'Raw Stats'!$AK$3:$AZ$528,4,FALSE)</f>
        <v>18</v>
      </c>
      <c r="DI26">
        <f>VLOOKUP($B26,'Raw Stats'!$AK$3:$AZ$528,5,FALSE)</f>
        <v>59</v>
      </c>
      <c r="DJ26">
        <f>VLOOKUP($B26,'Raw Stats'!$AK$3:$AZ$528,6,FALSE)</f>
        <v>77</v>
      </c>
      <c r="DK26">
        <f>VLOOKUP($B26,'Raw Stats'!$AK$3:$AZ$528,7,FALSE)</f>
        <v>17</v>
      </c>
      <c r="DL26">
        <f>VLOOKUP($B26,'Raw Stats'!$AK$3:$AZ$528,8,FALSE)</f>
        <v>31</v>
      </c>
      <c r="DM26">
        <f>VLOOKUP($B26,'Raw Stats'!$AK$3:$AZ$528,9,FALSE)</f>
        <v>42</v>
      </c>
      <c r="DN26">
        <f>VLOOKUP($B26,'Raw Stats'!$AK$3:$AZ$528,10,FALSE)</f>
        <v>26</v>
      </c>
      <c r="DO26">
        <f>VLOOKUP($B26,'Raw Stats'!$AK$3:$AZ$528,11,FALSE)+VLOOKUP($B26,'Raw Stats'!$AK$3:$AZ$528,12,FALSE)</f>
        <v>23</v>
      </c>
      <c r="DP26">
        <f>VLOOKUP($B26,'Raw Stats'!$AK$3:$AZ$528,13,FALSE)+VLOOKUP($B26,'Raw Stats'!$AK$3:$AZ$528,14,FALSE)</f>
        <v>1</v>
      </c>
      <c r="DQ26">
        <f>VLOOKUP($B26,'Raw Stats'!$AK$3:$AZ$528,15,FALSE)</f>
        <v>2</v>
      </c>
      <c r="DR26">
        <f>VLOOKUP($B26,'Raw Stats'!$AK$3:$AZ$528,16,FALSE)</f>
        <v>156</v>
      </c>
      <c r="DT26">
        <f>VLOOKUP($B26,'Raw Stats'!$S$3:$AH$528,3,FALSE)</f>
        <v>80</v>
      </c>
      <c r="DU26">
        <f>VLOOKUP($B26,'Raw Stats'!$S$3:$AH$528,4,FALSE)</f>
        <v>21</v>
      </c>
      <c r="DV26">
        <f>VLOOKUP($B26,'Raw Stats'!$S$3:$AH$528,5,FALSE)</f>
        <v>49</v>
      </c>
      <c r="DW26">
        <f>VLOOKUP($B26,'Raw Stats'!$S$3:$AH$528,6,FALSE)</f>
        <v>70</v>
      </c>
      <c r="DX26">
        <f>VLOOKUP($B26,'Raw Stats'!$S$3:$AH$528,7,FALSE)</f>
        <v>4</v>
      </c>
      <c r="DY26">
        <f>VLOOKUP($B26,'Raw Stats'!$S$3:$AH$528,8,FALSE)</f>
        <v>47</v>
      </c>
      <c r="DZ26">
        <f>VLOOKUP($B26,'Raw Stats'!$S$3:$AH$528,9,FALSE)</f>
        <v>56</v>
      </c>
      <c r="EA26">
        <f>VLOOKUP($B26,'Raw Stats'!$S$3:$AH$528,10,FALSE)</f>
        <v>35</v>
      </c>
      <c r="EB26">
        <f>VLOOKUP($B26,'Raw Stats'!$S$3:$AH$528,11,FALSE)+VLOOKUP($B26,'Raw Stats'!$S$3:$AH$528,12,FALSE)</f>
        <v>33</v>
      </c>
      <c r="EC26">
        <f>VLOOKUP($B26,'Raw Stats'!$S$3:$AH$528,13,FALSE)+VLOOKUP($B26,'Raw Stats'!$S$3:$AH$528,14,FALSE)</f>
        <v>2</v>
      </c>
      <c r="ED26">
        <f>VLOOKUP($B26,'Raw Stats'!$S$3:$AH$528,15,FALSE)</f>
        <v>3</v>
      </c>
      <c r="EE26">
        <f>VLOOKUP($B26,'Raw Stats'!$S$3:$AH$528,16,FALSE)</f>
        <v>149</v>
      </c>
    </row>
    <row r="27" spans="1:135" x14ac:dyDescent="0.2">
      <c r="A27" t="e">
        <f>VLOOKUP(B27,'ALL SKATERS'!$B$3:$I$378,9,FALSE)</f>
        <v>#REF!</v>
      </c>
      <c r="B27" t="s">
        <v>47</v>
      </c>
      <c r="C27">
        <f t="shared" si="0"/>
        <v>1.0954453990099615</v>
      </c>
      <c r="D27">
        <f t="shared" si="1"/>
        <v>1.1581549863313796</v>
      </c>
      <c r="E27">
        <f t="shared" si="2"/>
        <v>1.071834818192533</v>
      </c>
      <c r="F27">
        <f t="shared" si="3"/>
        <v>1.2111775886332221</v>
      </c>
      <c r="G27">
        <f t="shared" si="4"/>
        <v>1.0906391609181612</v>
      </c>
      <c r="H27">
        <f>VLOOKUP(B27,'ALL SKATERS'!$B$3:$H$378,7,FALSE)</f>
        <v>1.1100000000000001</v>
      </c>
      <c r="I27" s="29" t="e">
        <f t="shared" si="5"/>
        <v>#REF!</v>
      </c>
      <c r="J27" s="29">
        <f t="shared" si="6"/>
        <v>14.000000000000012</v>
      </c>
      <c r="K27" s="29">
        <f t="shared" si="7"/>
        <v>0.14000000000000012</v>
      </c>
      <c r="L27">
        <f>BU27*'Value Calculations'!$D$3</f>
        <v>7.3392377152686823</v>
      </c>
      <c r="M27">
        <f>BV27*'Value Calculations'!$D$4</f>
        <v>19.536762242678996</v>
      </c>
      <c r="N27">
        <f>BW27*'Value Calculations'!$D$5</f>
        <v>20.696372194127882</v>
      </c>
      <c r="O27">
        <f>BX27*'Value Calculations'!$D$6</f>
        <v>0.62532465959681427</v>
      </c>
      <c r="P27">
        <f>BY27*'Value Calculations'!$D$7</f>
        <v>3.5153950821837121</v>
      </c>
      <c r="Q27">
        <f>BZ27*'Value Calculations'!$D$8</f>
        <v>6.542122255445121</v>
      </c>
      <c r="R27">
        <f>CA27*'Value Calculations'!$D$9</f>
        <v>6.5495303815508699</v>
      </c>
      <c r="S27">
        <f>CB27*'Value Calculations'!$D$10</f>
        <v>12.055443644514755</v>
      </c>
      <c r="T27">
        <f>CC27*'Value Calculations'!$D$11</f>
        <v>0</v>
      </c>
      <c r="U27">
        <f>CD27*'Value Calculations'!$D$12</f>
        <v>2.441648218768242</v>
      </c>
      <c r="V27">
        <f>CE27*'Value Calculations'!$D$13</f>
        <v>10.524686324681786</v>
      </c>
      <c r="X27">
        <f>CH27*'Value Calculations'!$D$3</f>
        <v>7.3392377152686823</v>
      </c>
      <c r="Y27">
        <f>CI27*'Value Calculations'!$D$4</f>
        <v>19.862374946723644</v>
      </c>
      <c r="Z27">
        <f>CJ27*'Value Calculations'!$D$5</f>
        <v>20.961710299180801</v>
      </c>
      <c r="AA27">
        <f>CK27*'Value Calculations'!$D$6</f>
        <v>-2.5012986383872571</v>
      </c>
      <c r="AB27">
        <f>CL27*'Value Calculations'!$D$7</f>
        <v>4.7457833609480113</v>
      </c>
      <c r="AC27">
        <f>CM27*'Value Calculations'!$D$8</f>
        <v>6.3983393487320415</v>
      </c>
      <c r="AD27">
        <f>CN27*'Value Calculations'!$D$9</f>
        <v>6.8014353962259033</v>
      </c>
      <c r="AE27">
        <f>CO27*'Value Calculations'!$D$10</f>
        <v>16.073924859353006</v>
      </c>
      <c r="AF27">
        <f>CP27*'Value Calculations'!$D$11</f>
        <v>0.9907141480249374</v>
      </c>
      <c r="AG27">
        <f>CQ27*'Value Calculations'!$D$12</f>
        <v>0.81388273958941404</v>
      </c>
      <c r="AH27">
        <f>CR27*'Value Calculations'!$D$13</f>
        <v>13.482604703513923</v>
      </c>
      <c r="AJ27">
        <f>CU27*'Value Calculations'!$D$3</f>
        <v>3.2618834290083032</v>
      </c>
      <c r="AK27">
        <f>CV27*'Value Calculations'!$D$4</f>
        <v>13.024508161785997</v>
      </c>
      <c r="AL27">
        <f>CW27*'Value Calculations'!$D$5</f>
        <v>12.736229042540234</v>
      </c>
      <c r="AM27">
        <f>CX27*'Value Calculations'!$D$6</f>
        <v>1.0005194553549028</v>
      </c>
      <c r="AN27">
        <f>CY27*'Value Calculations'!$D$7</f>
        <v>1.7576975410918561</v>
      </c>
      <c r="AO27">
        <f>CZ27*'Value Calculations'!$D$8</f>
        <v>2.2286350540527335</v>
      </c>
      <c r="AP27">
        <f>DA27*'Value Calculations'!$D$9</f>
        <v>4.4083377568130855</v>
      </c>
      <c r="AQ27">
        <f>DB27*'Value Calculations'!$D$10</f>
        <v>6.5756965333716852</v>
      </c>
      <c r="AR27">
        <f>DC27*'Value Calculations'!$D$11</f>
        <v>0</v>
      </c>
      <c r="AS27">
        <f>DD27*'Value Calculations'!$D$12</f>
        <v>0.81388273958941404</v>
      </c>
      <c r="AT27">
        <f>DE27*'Value Calculations'!$D$13</f>
        <v>5.6406815596333759</v>
      </c>
      <c r="AV27">
        <f>DH27*'Value Calculations'!$D$3</f>
        <v>5.7082960007645305</v>
      </c>
      <c r="AW27">
        <f>DI27*'Value Calculations'!$D$4</f>
        <v>9.7683811213394982</v>
      </c>
      <c r="AX27">
        <f>DJ27*'Value Calculations'!$D$5</f>
        <v>11.674876622328547</v>
      </c>
      <c r="AY27">
        <f>DK27*'Value Calculations'!$D$6</f>
        <v>-0.50025972767745142</v>
      </c>
      <c r="AZ27">
        <f>DL27*'Value Calculations'!$D$7</f>
        <v>2.1092370493102273</v>
      </c>
      <c r="BA27">
        <f>DM27*'Value Calculations'!$D$8</f>
        <v>2.2286350540527335</v>
      </c>
      <c r="BB27">
        <f>DN27*'Value Calculations'!$D$9</f>
        <v>3.1488126834379182</v>
      </c>
      <c r="BC27">
        <f>DO27*'Value Calculations'!$D$10</f>
        <v>6.9410130074478893</v>
      </c>
      <c r="BD27">
        <f>DP27*'Value Calculations'!$D$11</f>
        <v>0</v>
      </c>
      <c r="BE27">
        <f>DQ27*'Value Calculations'!$D$12</f>
        <v>3.2555309583576562</v>
      </c>
      <c r="BF27">
        <f>DR27*'Value Calculations'!$D$13</f>
        <v>6.5349359532337896</v>
      </c>
      <c r="BH27">
        <f>DU27*'Value Calculations'!$D$3</f>
        <v>7.3392377152686823</v>
      </c>
      <c r="BI27">
        <f>DV27*'Value Calculations'!$D$4</f>
        <v>15.303797090098547</v>
      </c>
      <c r="BJ27">
        <f>DW27*'Value Calculations'!$D$5</f>
        <v>17.246976828439902</v>
      </c>
      <c r="BK27">
        <f>DX27*'Value Calculations'!$D$6</f>
        <v>3.0015583660647085</v>
      </c>
      <c r="BL27">
        <f>DY27*'Value Calculations'!$D$7</f>
        <v>3.5153950821837121</v>
      </c>
      <c r="BM27">
        <f>DZ27*'Value Calculations'!$D$8</f>
        <v>4.9605102816012456</v>
      </c>
      <c r="BN27">
        <f>EA27*'Value Calculations'!$D$9</f>
        <v>8.0609604696010706</v>
      </c>
      <c r="BO27">
        <f>EB27*'Value Calculations'!$D$10</f>
        <v>8.0369624296765032</v>
      </c>
      <c r="BP27">
        <f>EC27*'Value Calculations'!$D$11</f>
        <v>0.9907141480249374</v>
      </c>
      <c r="BQ27">
        <f>ED27*'Value Calculations'!$D$12</f>
        <v>1.6277654791788281</v>
      </c>
      <c r="BR27">
        <f>EE27*'Value Calculations'!$D$13</f>
        <v>13.895337500560267</v>
      </c>
      <c r="BT27">
        <f>VLOOKUP($B27,'Raw Stats'!$CM$3:$DC$528,3,FALSE)</f>
        <v>82</v>
      </c>
      <c r="BU27">
        <f>VLOOKUP($B27,'Raw Stats'!$CM$3:$DC$528,4,FALSE)</f>
        <v>18</v>
      </c>
      <c r="BV27">
        <f>VLOOKUP($B27,'Raw Stats'!$CM$3:$DC$528,5,FALSE)</f>
        <v>60</v>
      </c>
      <c r="BW27">
        <f>VLOOKUP($B27,'Raw Stats'!$CM$3:$DC$528,6,FALSE)</f>
        <v>78</v>
      </c>
      <c r="BX27">
        <f>VLOOKUP($B27,'Raw Stats'!$CM$3:$DC$528,7,FALSE)</f>
        <v>5</v>
      </c>
      <c r="BY27">
        <f>VLOOKUP($B27,'Raw Stats'!$CM$3:$DC$528,8,FALSE)</f>
        <v>40</v>
      </c>
      <c r="BZ27">
        <f>VLOOKUP($B27,'Raw Stats'!$CM$3:$DC$528,9,FALSE)</f>
        <v>91</v>
      </c>
      <c r="CA27">
        <f>VLOOKUP($B27,'Raw Stats'!$CM$3:$DC$528,10,FALSE)</f>
        <v>52</v>
      </c>
      <c r="CB27">
        <f>VLOOKUP($B27,'Raw Stats'!$CM$3:$DC$528,11,FALSE)+VLOOKUP($B27,'Raw Stats'!$CM$3:$DC$528,12,FALSE)</f>
        <v>33</v>
      </c>
      <c r="CC27">
        <f>VLOOKUP($B27,'Raw Stats'!$CM$3:$DC$528,13,FALSE)+VLOOKUP($B27,'Raw Stats'!$CM$3:$DC$528,14,FALSE)</f>
        <v>0</v>
      </c>
      <c r="CD27">
        <f>VLOOKUP($B27,'Raw Stats'!$CM$3:$DC$528,15,FALSE)</f>
        <v>3</v>
      </c>
      <c r="CE27">
        <f>VLOOKUP($B27,'Raw Stats'!$CM$3:$DC$528,16,FALSE)</f>
        <v>153</v>
      </c>
      <c r="CG27">
        <f>VLOOKUP($B27,'Raw Stats'!$BU$3:$CJ$528,3,FALSE)</f>
        <v>82</v>
      </c>
      <c r="CH27">
        <f>VLOOKUP($B27,'Raw Stats'!$BU$3:$CJ$528,4,FALSE)</f>
        <v>18</v>
      </c>
      <c r="CI27">
        <f>VLOOKUP($B27,'Raw Stats'!$BU$3:$CJ$5288,5,FALSE)</f>
        <v>61</v>
      </c>
      <c r="CJ27">
        <f>VLOOKUP($B27,'Raw Stats'!$BU$3:$CJ$528,6,FALSE)</f>
        <v>79</v>
      </c>
      <c r="CK27">
        <f>VLOOKUP($B27,'Raw Stats'!$BU$3:$CJ$528,7,FALSE)</f>
        <v>-20</v>
      </c>
      <c r="CL27">
        <f>VLOOKUP($B27,'Raw Stats'!$BU$3:$CJ$528,8,FALSE)</f>
        <v>54</v>
      </c>
      <c r="CM27">
        <f>VLOOKUP($B27,'Raw Stats'!$BU$3:$CJ$528,9,FALSE)</f>
        <v>89</v>
      </c>
      <c r="CN27">
        <f>VLOOKUP($B27,'Raw Stats'!$BU$3:$CJ$528,10,FALSE)</f>
        <v>54</v>
      </c>
      <c r="CO27">
        <f>VLOOKUP($B27,'Raw Stats'!$BU$3:$CJ$528,11,FALSE)+VLOOKUP($B27,'Raw Stats'!$BU$3:$CJ$528,12,FALSE)</f>
        <v>44</v>
      </c>
      <c r="CP27">
        <f>VLOOKUP($B27,'Raw Stats'!$BU$3:$CJ$528,13,FALSE)+VLOOKUP($B27,'Raw Stats'!$BU$3:$CJ$528,14,FALSE)</f>
        <v>1</v>
      </c>
      <c r="CQ27">
        <f>VLOOKUP($B27,'Raw Stats'!$BU$3:$CJ$528,15,FALSE)</f>
        <v>1</v>
      </c>
      <c r="CR27">
        <f>VLOOKUP($B27,'Raw Stats'!$BU$3:$CJ$528,16,FALSE)</f>
        <v>196</v>
      </c>
      <c r="CT27">
        <f>VLOOKUP($B27,'Raw Stats'!$BC$3:$BR$528,3,FALSE)</f>
        <v>48</v>
      </c>
      <c r="CU27">
        <f>VLOOKUP($B27,'Raw Stats'!$BC$3:$BR$528,4,FALSE)</f>
        <v>8</v>
      </c>
      <c r="CV27">
        <f>VLOOKUP($B27,'Raw Stats'!$BC$3:$BR$5288,5,FALSE)</f>
        <v>40</v>
      </c>
      <c r="CW27">
        <f>VLOOKUP($B27,'Raw Stats'!$BC$3:$BR$52888,6,FALSE)</f>
        <v>48</v>
      </c>
      <c r="CX27">
        <f>VLOOKUP($B27,'Raw Stats'!$BC$3:$BR$5288,7,FALSE)</f>
        <v>8</v>
      </c>
      <c r="CY27">
        <f>VLOOKUP($B27,'Raw Stats'!$BC$3:$BR$5288,8,FALSE)</f>
        <v>20</v>
      </c>
      <c r="CZ27">
        <f>VLOOKUP($B27,'Raw Stats'!$BC$3:$BR$5288,9,FALSE)</f>
        <v>31</v>
      </c>
      <c r="DA27">
        <f>VLOOKUP($B27,'Raw Stats'!$BC$3:$BR$5288,10,FALSE)</f>
        <v>35</v>
      </c>
      <c r="DB27">
        <f>VLOOKUP($B27,'Raw Stats'!$BC$3:$BR$5288,11,FALSE)+VLOOKUP($B27,'Raw Stats'!$BC$3:$BR$5288,12,FALSE)</f>
        <v>18</v>
      </c>
      <c r="DC27">
        <f>VLOOKUP($B27,'Raw Stats'!$BC$3:$BR$5288,13,FALSE)+VLOOKUP($B27,'Raw Stats'!$BC$3:$BR$5288,14,FALSE)</f>
        <v>0</v>
      </c>
      <c r="DD27">
        <f>VLOOKUP($B27,'Raw Stats'!$BC$3:$BR$5288,15,FALSE)</f>
        <v>1</v>
      </c>
      <c r="DE27">
        <f>VLOOKUP($B27,'Raw Stats'!$BC$3:$BR$5288,16,FALSE)</f>
        <v>82</v>
      </c>
      <c r="DG27">
        <f>VLOOKUP($B27,'Raw Stats'!$AK$3:$AZ$528,3,FALSE)</f>
        <v>42</v>
      </c>
      <c r="DH27">
        <f>VLOOKUP($B27,'Raw Stats'!$AK$3:$AZ$528,4,FALSE)</f>
        <v>14</v>
      </c>
      <c r="DI27">
        <f>VLOOKUP($B27,'Raw Stats'!$AK$3:$AZ$528,5,FALSE)</f>
        <v>30</v>
      </c>
      <c r="DJ27">
        <f>VLOOKUP($B27,'Raw Stats'!$AK$3:$AZ$528,6,FALSE)</f>
        <v>44</v>
      </c>
      <c r="DK27">
        <f>VLOOKUP($B27,'Raw Stats'!$AK$3:$AZ$528,7,FALSE)</f>
        <v>-4</v>
      </c>
      <c r="DL27">
        <f>VLOOKUP($B27,'Raw Stats'!$AK$3:$AZ$528,8,FALSE)</f>
        <v>24</v>
      </c>
      <c r="DM27">
        <f>VLOOKUP($B27,'Raw Stats'!$AK$3:$AZ$528,9,FALSE)</f>
        <v>31</v>
      </c>
      <c r="DN27">
        <f>VLOOKUP($B27,'Raw Stats'!$AK$3:$AZ$528,10,FALSE)</f>
        <v>25</v>
      </c>
      <c r="DO27">
        <f>VLOOKUP($B27,'Raw Stats'!$AK$3:$AZ$528,11,FALSE)+VLOOKUP($B27,'Raw Stats'!$AK$3:$AZ$528,12,FALSE)</f>
        <v>19</v>
      </c>
      <c r="DP27">
        <f>VLOOKUP($B27,'Raw Stats'!$AK$3:$AZ$528,13,FALSE)+VLOOKUP($B27,'Raw Stats'!$AK$3:$AZ$528,14,FALSE)</f>
        <v>0</v>
      </c>
      <c r="DQ27">
        <f>VLOOKUP($B27,'Raw Stats'!$AK$3:$AZ$528,15,FALSE)</f>
        <v>4</v>
      </c>
      <c r="DR27">
        <f>VLOOKUP($B27,'Raw Stats'!$AK$3:$AZ$528,16,FALSE)</f>
        <v>95</v>
      </c>
      <c r="DT27">
        <f>VLOOKUP($B27,'Raw Stats'!$S$3:$AH$528,3,FALSE)</f>
        <v>77</v>
      </c>
      <c r="DU27">
        <f>VLOOKUP($B27,'Raw Stats'!$S$3:$AH$528,4,FALSE)</f>
        <v>18</v>
      </c>
      <c r="DV27">
        <f>VLOOKUP($B27,'Raw Stats'!$S$3:$AH$528,5,FALSE)</f>
        <v>47</v>
      </c>
      <c r="DW27">
        <f>VLOOKUP($B27,'Raw Stats'!$S$3:$AH$528,6,FALSE)</f>
        <v>65</v>
      </c>
      <c r="DX27">
        <f>VLOOKUP($B27,'Raw Stats'!$S$3:$AH$528,7,FALSE)</f>
        <v>24</v>
      </c>
      <c r="DY27">
        <f>VLOOKUP($B27,'Raw Stats'!$S$3:$AH$528,8,FALSE)</f>
        <v>40</v>
      </c>
      <c r="DZ27">
        <f>VLOOKUP($B27,'Raw Stats'!$S$3:$AH$528,9,FALSE)</f>
        <v>69</v>
      </c>
      <c r="EA27">
        <f>VLOOKUP($B27,'Raw Stats'!$S$3:$AH$528,10,FALSE)</f>
        <v>64</v>
      </c>
      <c r="EB27">
        <f>VLOOKUP($B27,'Raw Stats'!$S$3:$AH$528,11,FALSE)+VLOOKUP($B27,'Raw Stats'!$S$3:$AH$528,12,FALSE)</f>
        <v>22</v>
      </c>
      <c r="EC27">
        <f>VLOOKUP($B27,'Raw Stats'!$S$3:$AH$528,13,FALSE)+VLOOKUP($B27,'Raw Stats'!$S$3:$AH$528,14,FALSE)</f>
        <v>1</v>
      </c>
      <c r="ED27">
        <f>VLOOKUP($B27,'Raw Stats'!$S$3:$AH$528,15,FALSE)</f>
        <v>2</v>
      </c>
      <c r="EE27">
        <f>VLOOKUP($B27,'Raw Stats'!$S$3:$AH$528,16,FALSE)</f>
        <v>202</v>
      </c>
    </row>
    <row r="28" spans="1:135" x14ac:dyDescent="0.2">
      <c r="A28" t="e">
        <f>VLOOKUP(B28,'ALL SKATERS'!$B$3:$I$378,9,FALSE)</f>
        <v>#REF!</v>
      </c>
      <c r="B28" t="s">
        <v>70</v>
      </c>
      <c r="C28">
        <f t="shared" si="0"/>
        <v>0.99470889850134947</v>
      </c>
      <c r="D28">
        <f t="shared" si="1"/>
        <v>1.0153078217827287</v>
      </c>
      <c r="E28">
        <f t="shared" si="2"/>
        <v>1.020654904116747</v>
      </c>
      <c r="F28">
        <f t="shared" si="3"/>
        <v>1.0034216802852394</v>
      </c>
      <c r="G28">
        <f t="shared" si="4"/>
        <v>1.3756556059799974</v>
      </c>
      <c r="H28">
        <f>VLOOKUP(B28,'ALL SKATERS'!$B$3:$H$378,7,FALSE)</f>
        <v>1.01</v>
      </c>
      <c r="I28" s="29" t="e">
        <f t="shared" si="5"/>
        <v>#REF!</v>
      </c>
      <c r="J28" s="29">
        <f t="shared" si="6"/>
        <v>4.0000000000000036</v>
      </c>
      <c r="K28" s="29">
        <f t="shared" si="7"/>
        <v>4.0000000000000036E-2</v>
      </c>
      <c r="L28">
        <f>BU28*'Value Calculations'!$D$3</f>
        <v>8.1547085725207573</v>
      </c>
      <c r="M28">
        <f>BV28*'Value Calculations'!$D$4</f>
        <v>8.7915430092055473</v>
      </c>
      <c r="N28">
        <f>BW28*'Value Calculations'!$D$5</f>
        <v>12.470890937487313</v>
      </c>
      <c r="O28">
        <f>BX28*'Value Calculations'!$D$6</f>
        <v>-0.62532465959681427</v>
      </c>
      <c r="P28">
        <f>BY28*'Value Calculations'!$D$7</f>
        <v>6.5913657790944598</v>
      </c>
      <c r="Q28">
        <f>BZ28*'Value Calculations'!$D$8</f>
        <v>12.149655617255224</v>
      </c>
      <c r="R28">
        <f>CA28*'Value Calculations'!$D$9</f>
        <v>8.6907230062886534</v>
      </c>
      <c r="S28">
        <f>CB28*'Value Calculations'!$D$10</f>
        <v>4.0184812148382516</v>
      </c>
      <c r="T28">
        <f>CC28*'Value Calculations'!$D$11</f>
        <v>2.9721424440748123</v>
      </c>
      <c r="U28">
        <f>CD28*'Value Calculations'!$D$12</f>
        <v>3.2555309583576562</v>
      </c>
      <c r="V28">
        <f>CE28*'Value Calculations'!$D$13</f>
        <v>14.101703899083439</v>
      </c>
      <c r="X28">
        <f>CH28*'Value Calculations'!$D$3</f>
        <v>10.193385715650948</v>
      </c>
      <c r="Y28">
        <f>CI28*'Value Calculations'!$D$4</f>
        <v>5.8610286728036982</v>
      </c>
      <c r="Z28">
        <f>CJ28*'Value Calculations'!$D$5</f>
        <v>11.409538517275626</v>
      </c>
      <c r="AA28">
        <f>CK28*'Value Calculations'!$D$6</f>
        <v>-1.8759739787904428</v>
      </c>
      <c r="AB28">
        <f>CL28*'Value Calculations'!$D$7</f>
        <v>7.1186750414220175</v>
      </c>
      <c r="AC28">
        <f>CM28*'Value Calculations'!$D$8</f>
        <v>9.5615632964197914</v>
      </c>
      <c r="AD28">
        <f>CN28*'Value Calculations'!$D$9</f>
        <v>8.5647704989511375</v>
      </c>
      <c r="AE28">
        <f>CO28*'Value Calculations'!$D$10</f>
        <v>5.8450635852192754</v>
      </c>
      <c r="AF28">
        <f>CP28*'Value Calculations'!$D$11</f>
        <v>0.9907141480249374</v>
      </c>
      <c r="AG28">
        <f>CQ28*'Value Calculations'!$D$12</f>
        <v>4.0694136979470699</v>
      </c>
      <c r="AH28">
        <f>CR28*'Value Calculations'!$D$13</f>
        <v>16.440523082346058</v>
      </c>
      <c r="AJ28">
        <f>CU28*'Value Calculations'!$D$3</f>
        <v>1.6309417145041516</v>
      </c>
      <c r="AK28">
        <f>CV28*'Value Calculations'!$D$4</f>
        <v>2.9305143364018491</v>
      </c>
      <c r="AL28">
        <f>CW28*'Value Calculations'!$D$5</f>
        <v>3.4493953656879803</v>
      </c>
      <c r="AM28">
        <f>CX28*'Value Calculations'!$D$6</f>
        <v>-0.62532465959681427</v>
      </c>
      <c r="AN28">
        <f>CY28*'Value Calculations'!$D$7</f>
        <v>1.0546185246551136</v>
      </c>
      <c r="AO28">
        <f>CZ28*'Value Calculations'!$D$8</f>
        <v>2.1567436006961938</v>
      </c>
      <c r="AP28">
        <f>DA28*'Value Calculations'!$D$9</f>
        <v>1.6373825953877175</v>
      </c>
      <c r="AQ28">
        <f>DB28*'Value Calculations'!$D$10</f>
        <v>1.8265823703810236</v>
      </c>
      <c r="AR28">
        <f>DC28*'Value Calculations'!$D$11</f>
        <v>0</v>
      </c>
      <c r="AS28">
        <f>DD28*'Value Calculations'!$D$12</f>
        <v>0.81388273958941404</v>
      </c>
      <c r="AT28">
        <f>DE28*'Value Calculations'!$D$13</f>
        <v>2.4763967822780675</v>
      </c>
      <c r="AV28">
        <f>DH28*'Value Calculations'!$D$3</f>
        <v>8.9701794297728341</v>
      </c>
      <c r="AW28">
        <f>DI28*'Value Calculations'!$D$4</f>
        <v>8.7915430092055473</v>
      </c>
      <c r="AX28">
        <f>DJ28*'Value Calculations'!$D$5</f>
        <v>13.001567147593155</v>
      </c>
      <c r="AY28">
        <f>DK28*'Value Calculations'!$D$6</f>
        <v>1.3757142511129914</v>
      </c>
      <c r="AZ28">
        <f>DL28*'Value Calculations'!$D$7</f>
        <v>4.9215531150571969</v>
      </c>
      <c r="BA28">
        <f>DM28*'Value Calculations'!$D$8</f>
        <v>7.7642769625062975</v>
      </c>
      <c r="BB28">
        <f>DN28*'Value Calculations'!$D$9</f>
        <v>7.431197932913487</v>
      </c>
      <c r="BC28">
        <f>DO28*'Value Calculations'!$D$10</f>
        <v>6.9410130074478893</v>
      </c>
      <c r="BD28">
        <f>DP28*'Value Calculations'!$D$11</f>
        <v>1.9814282960498748</v>
      </c>
      <c r="BE28">
        <f>DQ28*'Value Calculations'!$D$12</f>
        <v>0.81388273958941404</v>
      </c>
      <c r="BF28">
        <f>DR28*'Value Calculations'!$D$13</f>
        <v>15.27111349071475</v>
      </c>
      <c r="BH28">
        <f>DU28*'Value Calculations'!$D$3</f>
        <v>16.717152573667555</v>
      </c>
      <c r="BI28">
        <f>DV28*'Value Calculations'!$D$4</f>
        <v>10.419606529428798</v>
      </c>
      <c r="BJ28">
        <f>DW28*'Value Calculations'!$D$5</f>
        <v>19.369681668863272</v>
      </c>
      <c r="BK28">
        <f>DX28*'Value Calculations'!$D$6</f>
        <v>3.0015583660647085</v>
      </c>
      <c r="BL28">
        <f>DY28*'Value Calculations'!$D$7</f>
        <v>5.800401885603125</v>
      </c>
      <c r="BM28">
        <f>DZ28*'Value Calculations'!$D$8</f>
        <v>8.9145402162109342</v>
      </c>
      <c r="BN28">
        <f>EA28*'Value Calculations'!$D$9</f>
        <v>10.076200587001338</v>
      </c>
      <c r="BO28">
        <f>EB28*'Value Calculations'!$D$10</f>
        <v>10.959494222286141</v>
      </c>
      <c r="BP28">
        <f>EC28*'Value Calculations'!$D$11</f>
        <v>3.9628565920997496</v>
      </c>
      <c r="BQ28">
        <f>ED28*'Value Calculations'!$D$12</f>
        <v>5.6971791771258982</v>
      </c>
      <c r="BR28">
        <f>EE28*'Value Calculations'!$D$13</f>
        <v>17.885087872008263</v>
      </c>
      <c r="BT28">
        <f>VLOOKUP($B28,'Raw Stats'!$CM$3:$DC$528,3,FALSE)</f>
        <v>81</v>
      </c>
      <c r="BU28">
        <f>VLOOKUP($B28,'Raw Stats'!$CM$3:$DC$528,4,FALSE)</f>
        <v>20</v>
      </c>
      <c r="BV28">
        <f>VLOOKUP($B28,'Raw Stats'!$CM$3:$DC$528,5,FALSE)</f>
        <v>27</v>
      </c>
      <c r="BW28">
        <f>VLOOKUP($B28,'Raw Stats'!$CM$3:$DC$528,6,FALSE)</f>
        <v>47</v>
      </c>
      <c r="BX28">
        <f>VLOOKUP($B28,'Raw Stats'!$CM$3:$DC$528,7,FALSE)</f>
        <v>-5</v>
      </c>
      <c r="BY28">
        <f>VLOOKUP($B28,'Raw Stats'!$CM$3:$DC$528,8,FALSE)</f>
        <v>75</v>
      </c>
      <c r="BZ28">
        <f>VLOOKUP($B28,'Raw Stats'!$CM$3:$DC$528,9,FALSE)</f>
        <v>169</v>
      </c>
      <c r="CA28">
        <f>VLOOKUP($B28,'Raw Stats'!$CM$3:$DC$528,10,FALSE)</f>
        <v>69</v>
      </c>
      <c r="CB28">
        <f>VLOOKUP($B28,'Raw Stats'!$CM$3:$DC$528,11,FALSE)+VLOOKUP($B28,'Raw Stats'!$CM$3:$DC$528,12,FALSE)</f>
        <v>11</v>
      </c>
      <c r="CC28">
        <f>VLOOKUP($B28,'Raw Stats'!$CM$3:$DC$528,13,FALSE)+VLOOKUP($B28,'Raw Stats'!$CM$3:$DC$528,14,FALSE)</f>
        <v>3</v>
      </c>
      <c r="CD28">
        <f>VLOOKUP($B28,'Raw Stats'!$CM$3:$DC$528,15,FALSE)</f>
        <v>4</v>
      </c>
      <c r="CE28">
        <f>VLOOKUP($B28,'Raw Stats'!$CM$3:$DC$528,16,FALSE)</f>
        <v>205</v>
      </c>
      <c r="CG28">
        <f>VLOOKUP($B28,'Raw Stats'!$BU$3:$CJ$528,3,FALSE)</f>
        <v>77</v>
      </c>
      <c r="CH28">
        <f>VLOOKUP($B28,'Raw Stats'!$BU$3:$CJ$528,4,FALSE)</f>
        <v>25</v>
      </c>
      <c r="CI28">
        <f>VLOOKUP($B28,'Raw Stats'!$BU$3:$CJ$5288,5,FALSE)</f>
        <v>18</v>
      </c>
      <c r="CJ28">
        <f>VLOOKUP($B28,'Raw Stats'!$BU$3:$CJ$528,6,FALSE)</f>
        <v>43</v>
      </c>
      <c r="CK28">
        <f>VLOOKUP($B28,'Raw Stats'!$BU$3:$CJ$528,7,FALSE)</f>
        <v>-15</v>
      </c>
      <c r="CL28">
        <f>VLOOKUP($B28,'Raw Stats'!$BU$3:$CJ$528,8,FALSE)</f>
        <v>81</v>
      </c>
      <c r="CM28">
        <f>VLOOKUP($B28,'Raw Stats'!$BU$3:$CJ$528,9,FALSE)</f>
        <v>133</v>
      </c>
      <c r="CN28">
        <f>VLOOKUP($B28,'Raw Stats'!$BU$3:$CJ$528,10,FALSE)</f>
        <v>68</v>
      </c>
      <c r="CO28">
        <f>VLOOKUP($B28,'Raw Stats'!$BU$3:$CJ$528,11,FALSE)+VLOOKUP($B28,'Raw Stats'!$BU$3:$CJ$528,12,FALSE)</f>
        <v>16</v>
      </c>
      <c r="CP28">
        <f>VLOOKUP($B28,'Raw Stats'!$BU$3:$CJ$528,13,FALSE)+VLOOKUP($B28,'Raw Stats'!$BU$3:$CJ$528,14,FALSE)</f>
        <v>1</v>
      </c>
      <c r="CQ28">
        <f>VLOOKUP($B28,'Raw Stats'!$BU$3:$CJ$528,15,FALSE)</f>
        <v>5</v>
      </c>
      <c r="CR28">
        <f>VLOOKUP($B28,'Raw Stats'!$BU$3:$CJ$528,16,FALSE)</f>
        <v>239</v>
      </c>
      <c r="CT28">
        <f>VLOOKUP($B28,'Raw Stats'!$BC$3:$BR$528,3,FALSE)</f>
        <v>17</v>
      </c>
      <c r="CU28">
        <f>VLOOKUP($B28,'Raw Stats'!$BC$3:$BR$528,4,FALSE)</f>
        <v>4</v>
      </c>
      <c r="CV28">
        <f>VLOOKUP($B28,'Raw Stats'!$BC$3:$BR$5288,5,FALSE)</f>
        <v>9</v>
      </c>
      <c r="CW28">
        <f>VLOOKUP($B28,'Raw Stats'!$BC$3:$BR$52888,6,FALSE)</f>
        <v>13</v>
      </c>
      <c r="CX28">
        <f>VLOOKUP($B28,'Raw Stats'!$BC$3:$BR$5288,7,FALSE)</f>
        <v>-5</v>
      </c>
      <c r="CY28">
        <f>VLOOKUP($B28,'Raw Stats'!$BC$3:$BR$5288,8,FALSE)</f>
        <v>12</v>
      </c>
      <c r="CZ28">
        <f>VLOOKUP($B28,'Raw Stats'!$BC$3:$BR$5288,9,FALSE)</f>
        <v>30</v>
      </c>
      <c r="DA28">
        <f>VLOOKUP($B28,'Raw Stats'!$BC$3:$BR$5288,10,FALSE)</f>
        <v>13</v>
      </c>
      <c r="DB28">
        <f>VLOOKUP($B28,'Raw Stats'!$BC$3:$BR$5288,11,FALSE)+VLOOKUP($B28,'Raw Stats'!$BC$3:$BR$5288,12,FALSE)</f>
        <v>5</v>
      </c>
      <c r="DC28">
        <f>VLOOKUP($B28,'Raw Stats'!$BC$3:$BR$5288,13,FALSE)+VLOOKUP($B28,'Raw Stats'!$BC$3:$BR$5288,14,FALSE)</f>
        <v>0</v>
      </c>
      <c r="DD28">
        <f>VLOOKUP($B28,'Raw Stats'!$BC$3:$BR$5288,15,FALSE)</f>
        <v>1</v>
      </c>
      <c r="DE28">
        <f>VLOOKUP($B28,'Raw Stats'!$BC$3:$BR$5288,16,FALSE)</f>
        <v>36</v>
      </c>
      <c r="DG28">
        <f>VLOOKUP($B28,'Raw Stats'!$AK$3:$AZ$528,3,FALSE)</f>
        <v>77</v>
      </c>
      <c r="DH28">
        <f>VLOOKUP($B28,'Raw Stats'!$AK$3:$AZ$528,4,FALSE)</f>
        <v>22</v>
      </c>
      <c r="DI28">
        <f>VLOOKUP($B28,'Raw Stats'!$AK$3:$AZ$528,5,FALSE)</f>
        <v>27</v>
      </c>
      <c r="DJ28">
        <f>VLOOKUP($B28,'Raw Stats'!$AK$3:$AZ$528,6,FALSE)</f>
        <v>49</v>
      </c>
      <c r="DK28">
        <f>VLOOKUP($B28,'Raw Stats'!$AK$3:$AZ$528,7,FALSE)</f>
        <v>11</v>
      </c>
      <c r="DL28">
        <f>VLOOKUP($B28,'Raw Stats'!$AK$3:$AZ$528,8,FALSE)</f>
        <v>56</v>
      </c>
      <c r="DM28">
        <f>VLOOKUP($B28,'Raw Stats'!$AK$3:$AZ$528,9,FALSE)</f>
        <v>108</v>
      </c>
      <c r="DN28">
        <f>VLOOKUP($B28,'Raw Stats'!$AK$3:$AZ$528,10,FALSE)</f>
        <v>59</v>
      </c>
      <c r="DO28">
        <f>VLOOKUP($B28,'Raw Stats'!$AK$3:$AZ$528,11,FALSE)+VLOOKUP($B28,'Raw Stats'!$AK$3:$AZ$528,12,FALSE)</f>
        <v>19</v>
      </c>
      <c r="DP28">
        <f>VLOOKUP($B28,'Raw Stats'!$AK$3:$AZ$528,13,FALSE)+VLOOKUP($B28,'Raw Stats'!$AK$3:$AZ$528,14,FALSE)</f>
        <v>2</v>
      </c>
      <c r="DQ28">
        <f>VLOOKUP($B28,'Raw Stats'!$AK$3:$AZ$528,15,FALSE)</f>
        <v>1</v>
      </c>
      <c r="DR28">
        <f>VLOOKUP($B28,'Raw Stats'!$AK$3:$AZ$528,16,FALSE)</f>
        <v>222</v>
      </c>
      <c r="DT28">
        <f>VLOOKUP($B28,'Raw Stats'!$S$3:$AH$528,3,FALSE)</f>
        <v>82</v>
      </c>
      <c r="DU28">
        <f>VLOOKUP($B28,'Raw Stats'!$S$3:$AH$528,4,FALSE)</f>
        <v>41</v>
      </c>
      <c r="DV28">
        <f>VLOOKUP($B28,'Raw Stats'!$S$3:$AH$528,5,FALSE)</f>
        <v>32</v>
      </c>
      <c r="DW28">
        <f>VLOOKUP($B28,'Raw Stats'!$S$3:$AH$528,6,FALSE)</f>
        <v>73</v>
      </c>
      <c r="DX28">
        <f>VLOOKUP($B28,'Raw Stats'!$S$3:$AH$528,7,FALSE)</f>
        <v>24</v>
      </c>
      <c r="DY28">
        <f>VLOOKUP($B28,'Raw Stats'!$S$3:$AH$528,8,FALSE)</f>
        <v>66</v>
      </c>
      <c r="DZ28">
        <f>VLOOKUP($B28,'Raw Stats'!$S$3:$AH$528,9,FALSE)</f>
        <v>124</v>
      </c>
      <c r="EA28">
        <f>VLOOKUP($B28,'Raw Stats'!$S$3:$AH$528,10,FALSE)</f>
        <v>80</v>
      </c>
      <c r="EB28">
        <f>VLOOKUP($B28,'Raw Stats'!$S$3:$AH$528,11,FALSE)+VLOOKUP($B28,'Raw Stats'!$S$3:$AH$528,12,FALSE)</f>
        <v>30</v>
      </c>
      <c r="EC28">
        <f>VLOOKUP($B28,'Raw Stats'!$S$3:$AH$528,13,FALSE)+VLOOKUP($B28,'Raw Stats'!$S$3:$AH$528,14,FALSE)</f>
        <v>4</v>
      </c>
      <c r="ED28">
        <f>VLOOKUP($B28,'Raw Stats'!$S$3:$AH$528,15,FALSE)</f>
        <v>7</v>
      </c>
      <c r="EE28">
        <f>VLOOKUP($B28,'Raw Stats'!$S$3:$AH$528,16,FALSE)</f>
        <v>260</v>
      </c>
    </row>
    <row r="29" spans="1:135" x14ac:dyDescent="0.2">
      <c r="A29" t="e">
        <f>VLOOKUP(B29,'ALL SKATERS'!$B$3:$I$378,9,FALSE)</f>
        <v>#REF!</v>
      </c>
      <c r="B29" t="s">
        <v>49</v>
      </c>
      <c r="C29">
        <f t="shared" si="0"/>
        <v>1.0052196673462199</v>
      </c>
      <c r="D29">
        <f t="shared" si="1"/>
        <v>1.0351299698176686</v>
      </c>
      <c r="E29">
        <f t="shared" si="2"/>
        <v>0.50588261472252838</v>
      </c>
      <c r="F29">
        <f t="shared" si="3"/>
        <v>0.50198004430501275</v>
      </c>
      <c r="G29" t="e">
        <f t="shared" si="4"/>
        <v>#N/A</v>
      </c>
      <c r="H29">
        <f>VLOOKUP(B29,'ALL SKATERS'!$B$3:$H$378,7,FALSE)</f>
        <v>1.1000000000000001</v>
      </c>
      <c r="I29" s="29" t="e">
        <f t="shared" si="5"/>
        <v>#REF!</v>
      </c>
      <c r="J29" s="29">
        <f t="shared" si="6"/>
        <v>13.000000000000011</v>
      </c>
      <c r="K29" s="29">
        <f t="shared" si="7"/>
        <v>0.13000000000000012</v>
      </c>
      <c r="L29">
        <f>BU29*'Value Calculations'!$D$3</f>
        <v>10.601121144276986</v>
      </c>
      <c r="M29">
        <f>BV29*'Value Calculations'!$D$4</f>
        <v>14.652571682009247</v>
      </c>
      <c r="N29">
        <f>BW29*'Value Calculations'!$D$5</f>
        <v>18.83900545875743</v>
      </c>
      <c r="O29">
        <f>BX29*'Value Calculations'!$D$6</f>
        <v>-0.75038959151617712</v>
      </c>
      <c r="P29">
        <f>BY29*'Value Calculations'!$D$7</f>
        <v>3.5153950821837121</v>
      </c>
      <c r="Q29">
        <f>BZ29*'Value Calculations'!$D$8</f>
        <v>6.0388820819493425</v>
      </c>
      <c r="R29">
        <f>CA29*'Value Calculations'!$D$9</f>
        <v>4.156432742138052</v>
      </c>
      <c r="S29">
        <f>CB29*'Value Calculations'!$D$10</f>
        <v>9.4982283259813229</v>
      </c>
      <c r="T29">
        <f>CC29*'Value Calculations'!$D$11</f>
        <v>1.9814282960498748</v>
      </c>
      <c r="U29">
        <f>CD29*'Value Calculations'!$D$12</f>
        <v>0</v>
      </c>
      <c r="V29">
        <f>CE29*'Value Calculations'!$D$13</f>
        <v>13.895337500560267</v>
      </c>
      <c r="X29">
        <f>CH29*'Value Calculations'!$D$3</f>
        <v>13.455269144659251</v>
      </c>
      <c r="Y29">
        <f>CI29*'Value Calculations'!$D$4</f>
        <v>9.7683811213394982</v>
      </c>
      <c r="Z29">
        <f>CJ29*'Value Calculations'!$D$5</f>
        <v>16.716300618334056</v>
      </c>
      <c r="AA29">
        <f>CK29*'Value Calculations'!$D$6</f>
        <v>0.37519479575808856</v>
      </c>
      <c r="AB29">
        <f>CL29*'Value Calculations'!$D$7</f>
        <v>3.7790497133474905</v>
      </c>
      <c r="AC29">
        <f>CM29*'Value Calculations'!$D$8</f>
        <v>8.1956256826455363</v>
      </c>
      <c r="AD29">
        <f>CN29*'Value Calculations'!$D$9</f>
        <v>4.9121477861631524</v>
      </c>
      <c r="AE29">
        <f>CO29*'Value Calculations'!$D$10</f>
        <v>7.3063294815240942</v>
      </c>
      <c r="AF29">
        <f>CP29*'Value Calculations'!$D$11</f>
        <v>0</v>
      </c>
      <c r="AG29">
        <f>CQ29*'Value Calculations'!$D$12</f>
        <v>4.0694136979470699</v>
      </c>
      <c r="AH29">
        <f>CR29*'Value Calculations'!$D$13</f>
        <v>16.30294548333061</v>
      </c>
      <c r="AJ29">
        <f>CU29*'Value Calculations'!$D$3</f>
        <v>2.0386771431301893</v>
      </c>
      <c r="AK29">
        <f>CV29*'Value Calculations'!$D$4</f>
        <v>2.2792889283125497</v>
      </c>
      <c r="AL29">
        <f>CW29*'Value Calculations'!$D$5</f>
        <v>3.1840572606350586</v>
      </c>
      <c r="AM29">
        <f>CX29*'Value Calculations'!$D$6</f>
        <v>-0.87545452343553998</v>
      </c>
      <c r="AN29">
        <f>CY29*'Value Calculations'!$D$7</f>
        <v>1.0546185246551136</v>
      </c>
      <c r="AO29">
        <f>CZ29*'Value Calculations'!$D$8</f>
        <v>3.0194410409746713</v>
      </c>
      <c r="AP29">
        <f>DA29*'Value Calculations'!$D$9</f>
        <v>1.7633351027252342</v>
      </c>
      <c r="AQ29">
        <f>DB29*'Value Calculations'!$D$10</f>
        <v>0.36531647407620471</v>
      </c>
      <c r="AR29">
        <f>DC29*'Value Calculations'!$D$11</f>
        <v>0</v>
      </c>
      <c r="AS29">
        <f>DD29*'Value Calculations'!$D$12</f>
        <v>1.6277654791788281</v>
      </c>
      <c r="AT29">
        <f>DE29*'Value Calculations'!$D$13</f>
        <v>5.7782591586488241</v>
      </c>
      <c r="AV29">
        <f>DH29*'Value Calculations'!$D$3</f>
        <v>3.6696188576343411</v>
      </c>
      <c r="AW29">
        <f>DI29*'Value Calculations'!$D$4</f>
        <v>3.9073524485357991</v>
      </c>
      <c r="AX29">
        <f>DJ29*'Value Calculations'!$D$5</f>
        <v>5.5721002061113527</v>
      </c>
      <c r="AY29">
        <f>DK29*'Value Calculations'!$D$6</f>
        <v>-0.25012986383872571</v>
      </c>
      <c r="AZ29">
        <f>DL29*'Value Calculations'!$D$7</f>
        <v>2.1092370493102273</v>
      </c>
      <c r="BA29">
        <f>DM29*'Value Calculations'!$D$8</f>
        <v>4.8886188282447058</v>
      </c>
      <c r="BB29">
        <f>DN29*'Value Calculations'!$D$9</f>
        <v>3.0228601761004015</v>
      </c>
      <c r="BC29">
        <f>DO29*'Value Calculations'!$D$10</f>
        <v>1.4612658963048188</v>
      </c>
      <c r="BD29">
        <f>DP29*'Value Calculations'!$D$11</f>
        <v>0</v>
      </c>
      <c r="BE29">
        <f>DQ29*'Value Calculations'!$D$12</f>
        <v>2.441648218768242</v>
      </c>
      <c r="BF29">
        <f>DR29*'Value Calculations'!$D$13</f>
        <v>6.810091151264686</v>
      </c>
      <c r="BH29" t="e">
        <f>DU29*'Value Calculations'!$D$3</f>
        <v>#N/A</v>
      </c>
      <c r="BI29" t="e">
        <f>DV29*'Value Calculations'!$D$4</f>
        <v>#N/A</v>
      </c>
      <c r="BJ29" t="e">
        <f>DW29*'Value Calculations'!$D$5</f>
        <v>#N/A</v>
      </c>
      <c r="BK29" t="e">
        <f>DX29*'Value Calculations'!$D$6</f>
        <v>#N/A</v>
      </c>
      <c r="BL29" t="e">
        <f>DY29*'Value Calculations'!$D$7</f>
        <v>#N/A</v>
      </c>
      <c r="BM29" t="e">
        <f>DZ29*'Value Calculations'!$D$8</f>
        <v>#N/A</v>
      </c>
      <c r="BN29" t="e">
        <f>EA29*'Value Calculations'!$D$9</f>
        <v>#N/A</v>
      </c>
      <c r="BO29" t="e">
        <f>EB29*'Value Calculations'!$D$10</f>
        <v>#N/A</v>
      </c>
      <c r="BP29" t="e">
        <f>EC29*'Value Calculations'!$D$11</f>
        <v>#N/A</v>
      </c>
      <c r="BQ29" t="e">
        <f>ED29*'Value Calculations'!$D$12</f>
        <v>#N/A</v>
      </c>
      <c r="BR29" t="e">
        <f>EE29*'Value Calculations'!$D$13</f>
        <v>#N/A</v>
      </c>
      <c r="BT29">
        <f>VLOOKUP($B29,'Raw Stats'!$CM$3:$DC$528,3,FALSE)</f>
        <v>82</v>
      </c>
      <c r="BU29">
        <f>VLOOKUP($B29,'Raw Stats'!$CM$3:$DC$528,4,FALSE)</f>
        <v>26</v>
      </c>
      <c r="BV29">
        <f>VLOOKUP($B29,'Raw Stats'!$CM$3:$DC$528,5,FALSE)</f>
        <v>45</v>
      </c>
      <c r="BW29">
        <f>VLOOKUP($B29,'Raw Stats'!$CM$3:$DC$528,6,FALSE)</f>
        <v>71</v>
      </c>
      <c r="BX29">
        <f>VLOOKUP($B29,'Raw Stats'!$CM$3:$DC$528,7,FALSE)</f>
        <v>-6</v>
      </c>
      <c r="BY29">
        <f>VLOOKUP($B29,'Raw Stats'!$CM$3:$DC$528,8,FALSE)</f>
        <v>40</v>
      </c>
      <c r="BZ29">
        <f>VLOOKUP($B29,'Raw Stats'!$CM$3:$DC$528,9,FALSE)</f>
        <v>84</v>
      </c>
      <c r="CA29">
        <f>VLOOKUP($B29,'Raw Stats'!$CM$3:$DC$528,10,FALSE)</f>
        <v>33</v>
      </c>
      <c r="CB29">
        <f>VLOOKUP($B29,'Raw Stats'!$CM$3:$DC$528,11,FALSE)+VLOOKUP($B29,'Raw Stats'!$CM$3:$DC$528,12,FALSE)</f>
        <v>26</v>
      </c>
      <c r="CC29">
        <f>VLOOKUP($B29,'Raw Stats'!$CM$3:$DC$528,13,FALSE)+VLOOKUP($B29,'Raw Stats'!$CM$3:$DC$528,14,FALSE)</f>
        <v>2</v>
      </c>
      <c r="CD29">
        <f>VLOOKUP($B29,'Raw Stats'!$CM$3:$DC$528,15,FALSE)</f>
        <v>0</v>
      </c>
      <c r="CE29">
        <f>VLOOKUP($B29,'Raw Stats'!$CM$3:$DC$528,16,FALSE)</f>
        <v>202</v>
      </c>
      <c r="CG29">
        <f>VLOOKUP($B29,'Raw Stats'!$BU$3:$CJ$528,3,FALSE)</f>
        <v>82</v>
      </c>
      <c r="CH29">
        <f>VLOOKUP($B29,'Raw Stats'!$BU$3:$CJ$528,4,FALSE)</f>
        <v>33</v>
      </c>
      <c r="CI29">
        <f>VLOOKUP($B29,'Raw Stats'!$BU$3:$CJ$5288,5,FALSE)</f>
        <v>30</v>
      </c>
      <c r="CJ29">
        <f>VLOOKUP($B29,'Raw Stats'!$BU$3:$CJ$528,6,FALSE)</f>
        <v>63</v>
      </c>
      <c r="CK29">
        <f>VLOOKUP($B29,'Raw Stats'!$BU$3:$CJ$528,7,FALSE)</f>
        <v>3</v>
      </c>
      <c r="CL29">
        <f>VLOOKUP($B29,'Raw Stats'!$BU$3:$CJ$528,8,FALSE)</f>
        <v>43</v>
      </c>
      <c r="CM29">
        <f>VLOOKUP($B29,'Raw Stats'!$BU$3:$CJ$528,9,FALSE)</f>
        <v>114</v>
      </c>
      <c r="CN29">
        <f>VLOOKUP($B29,'Raw Stats'!$BU$3:$CJ$528,10,FALSE)</f>
        <v>39</v>
      </c>
      <c r="CO29">
        <f>VLOOKUP($B29,'Raw Stats'!$BU$3:$CJ$528,11,FALSE)+VLOOKUP($B29,'Raw Stats'!$BU$3:$CJ$528,12,FALSE)</f>
        <v>20</v>
      </c>
      <c r="CP29">
        <f>VLOOKUP($B29,'Raw Stats'!$BU$3:$CJ$528,13,FALSE)+VLOOKUP($B29,'Raw Stats'!$BU$3:$CJ$528,14,FALSE)</f>
        <v>0</v>
      </c>
      <c r="CQ29">
        <f>VLOOKUP($B29,'Raw Stats'!$BU$3:$CJ$528,15,FALSE)</f>
        <v>5</v>
      </c>
      <c r="CR29">
        <f>VLOOKUP($B29,'Raw Stats'!$BU$3:$CJ$528,16,FALSE)</f>
        <v>237</v>
      </c>
      <c r="CT29">
        <f>VLOOKUP($B29,'Raw Stats'!$BC$3:$BR$528,3,FALSE)</f>
        <v>40</v>
      </c>
      <c r="CU29">
        <f>VLOOKUP($B29,'Raw Stats'!$BC$3:$BR$528,4,FALSE)</f>
        <v>5</v>
      </c>
      <c r="CV29">
        <f>VLOOKUP($B29,'Raw Stats'!$BC$3:$BR$5288,5,FALSE)</f>
        <v>7</v>
      </c>
      <c r="CW29">
        <f>VLOOKUP($B29,'Raw Stats'!$BC$3:$BR$52888,6,FALSE)</f>
        <v>12</v>
      </c>
      <c r="CX29">
        <f>VLOOKUP($B29,'Raw Stats'!$BC$3:$BR$5288,7,FALSE)</f>
        <v>-7</v>
      </c>
      <c r="CY29">
        <f>VLOOKUP($B29,'Raw Stats'!$BC$3:$BR$5288,8,FALSE)</f>
        <v>12</v>
      </c>
      <c r="CZ29">
        <f>VLOOKUP($B29,'Raw Stats'!$BC$3:$BR$5288,9,FALSE)</f>
        <v>42</v>
      </c>
      <c r="DA29">
        <f>VLOOKUP($B29,'Raw Stats'!$BC$3:$BR$5288,10,FALSE)</f>
        <v>14</v>
      </c>
      <c r="DB29">
        <f>VLOOKUP($B29,'Raw Stats'!$BC$3:$BR$5288,11,FALSE)+VLOOKUP($B29,'Raw Stats'!$BC$3:$BR$5288,12,FALSE)</f>
        <v>1</v>
      </c>
      <c r="DC29">
        <f>VLOOKUP($B29,'Raw Stats'!$BC$3:$BR$5288,13,FALSE)+VLOOKUP($B29,'Raw Stats'!$BC$3:$BR$5288,14,FALSE)</f>
        <v>0</v>
      </c>
      <c r="DD29">
        <f>VLOOKUP($B29,'Raw Stats'!$BC$3:$BR$5288,15,FALSE)</f>
        <v>2</v>
      </c>
      <c r="DE29">
        <f>VLOOKUP($B29,'Raw Stats'!$BC$3:$BR$5288,16,FALSE)</f>
        <v>84</v>
      </c>
      <c r="DG29">
        <f>VLOOKUP($B29,'Raw Stats'!$AK$3:$AZ$528,3,FALSE)</f>
        <v>67</v>
      </c>
      <c r="DH29">
        <f>VLOOKUP($B29,'Raw Stats'!$AK$3:$AZ$528,4,FALSE)</f>
        <v>9</v>
      </c>
      <c r="DI29">
        <f>VLOOKUP($B29,'Raw Stats'!$AK$3:$AZ$528,5,FALSE)</f>
        <v>12</v>
      </c>
      <c r="DJ29">
        <f>VLOOKUP($B29,'Raw Stats'!$AK$3:$AZ$528,6,FALSE)</f>
        <v>21</v>
      </c>
      <c r="DK29">
        <f>VLOOKUP($B29,'Raw Stats'!$AK$3:$AZ$528,7,FALSE)</f>
        <v>-2</v>
      </c>
      <c r="DL29">
        <f>VLOOKUP($B29,'Raw Stats'!$AK$3:$AZ$528,8,FALSE)</f>
        <v>24</v>
      </c>
      <c r="DM29">
        <f>VLOOKUP($B29,'Raw Stats'!$AK$3:$AZ$528,9,FALSE)</f>
        <v>68</v>
      </c>
      <c r="DN29">
        <f>VLOOKUP($B29,'Raw Stats'!$AK$3:$AZ$528,10,FALSE)</f>
        <v>24</v>
      </c>
      <c r="DO29">
        <f>VLOOKUP($B29,'Raw Stats'!$AK$3:$AZ$528,11,FALSE)+VLOOKUP($B29,'Raw Stats'!$AK$3:$AZ$528,12,FALSE)</f>
        <v>4</v>
      </c>
      <c r="DP29">
        <f>VLOOKUP($B29,'Raw Stats'!$AK$3:$AZ$528,13,FALSE)+VLOOKUP($B29,'Raw Stats'!$AK$3:$AZ$528,14,FALSE)</f>
        <v>0</v>
      </c>
      <c r="DQ29">
        <f>VLOOKUP($B29,'Raw Stats'!$AK$3:$AZ$528,15,FALSE)</f>
        <v>3</v>
      </c>
      <c r="DR29">
        <f>VLOOKUP($B29,'Raw Stats'!$AK$3:$AZ$528,16,FALSE)</f>
        <v>99</v>
      </c>
      <c r="DT29" t="e">
        <f>VLOOKUP($B29,'Raw Stats'!$S$3:$AH$528,3,FALSE)</f>
        <v>#N/A</v>
      </c>
      <c r="DU29" t="e">
        <f>VLOOKUP($B29,'Raw Stats'!$S$3:$AH$528,4,FALSE)</f>
        <v>#N/A</v>
      </c>
      <c r="DV29" t="e">
        <f>VLOOKUP($B29,'Raw Stats'!$S$3:$AH$528,5,FALSE)</f>
        <v>#N/A</v>
      </c>
      <c r="DW29" t="e">
        <f>VLOOKUP($B29,'Raw Stats'!$S$3:$AH$528,6,FALSE)</f>
        <v>#N/A</v>
      </c>
      <c r="DX29" t="e">
        <f>VLOOKUP($B29,'Raw Stats'!$S$3:$AH$528,7,FALSE)</f>
        <v>#N/A</v>
      </c>
      <c r="DY29" t="e">
        <f>VLOOKUP($B29,'Raw Stats'!$S$3:$AH$528,8,FALSE)</f>
        <v>#N/A</v>
      </c>
      <c r="DZ29" t="e">
        <f>VLOOKUP($B29,'Raw Stats'!$S$3:$AH$528,9,FALSE)</f>
        <v>#N/A</v>
      </c>
      <c r="EA29" t="e">
        <f>VLOOKUP($B29,'Raw Stats'!$S$3:$AH$528,10,FALSE)</f>
        <v>#N/A</v>
      </c>
      <c r="EB29" t="e">
        <f>VLOOKUP($B29,'Raw Stats'!$S$3:$AH$528,11,FALSE)+VLOOKUP($B29,'Raw Stats'!$S$3:$AH$528,12,FALSE)</f>
        <v>#N/A</v>
      </c>
      <c r="EC29" t="e">
        <f>VLOOKUP($B29,'Raw Stats'!$S$3:$AH$528,13,FALSE)+VLOOKUP($B29,'Raw Stats'!$S$3:$AH$528,14,FALSE)</f>
        <v>#N/A</v>
      </c>
      <c r="ED29" t="e">
        <f>VLOOKUP($B29,'Raw Stats'!$S$3:$AH$528,15,FALSE)</f>
        <v>#N/A</v>
      </c>
      <c r="EE29" t="e">
        <f>VLOOKUP($B29,'Raw Stats'!$S$3:$AH$528,16,FALSE)</f>
        <v>#N/A</v>
      </c>
    </row>
    <row r="30" spans="1:135" x14ac:dyDescent="0.2">
      <c r="A30" t="e">
        <f>VLOOKUP(B30,'ALL SKATERS'!$B$3:$I$378,9,FALSE)</f>
        <v>#REF!</v>
      </c>
      <c r="B30" t="s">
        <v>51</v>
      </c>
      <c r="C30">
        <f t="shared" si="0"/>
        <v>1.0652729488547326</v>
      </c>
      <c r="D30">
        <f t="shared" si="1"/>
        <v>1.2229075708523847</v>
      </c>
      <c r="E30">
        <f t="shared" si="2"/>
        <v>0.94638835145014044</v>
      </c>
      <c r="F30">
        <f t="shared" si="3"/>
        <v>0.97918013403663628</v>
      </c>
      <c r="G30" t="e">
        <f t="shared" si="4"/>
        <v>#N/A</v>
      </c>
      <c r="H30">
        <f>VLOOKUP(B30,'ALL SKATERS'!$B$3:$H$378,7,FALSE)</f>
        <v>1.07</v>
      </c>
      <c r="I30" s="29" t="e">
        <f t="shared" si="5"/>
        <v>#REF!</v>
      </c>
      <c r="J30" s="29">
        <f t="shared" si="6"/>
        <v>10.000000000000009</v>
      </c>
      <c r="K30" s="29">
        <f t="shared" si="7"/>
        <v>0.10000000000000009</v>
      </c>
      <c r="L30">
        <f>BU30*'Value Calculations'!$D$3</f>
        <v>9.7856502870249091</v>
      </c>
      <c r="M30">
        <f>BV30*'Value Calculations'!$D$4</f>
        <v>13.024508161785997</v>
      </c>
      <c r="N30">
        <f>BW30*'Value Calculations'!$D$5</f>
        <v>16.981638723386979</v>
      </c>
      <c r="O30">
        <f>BX30*'Value Calculations'!$D$6</f>
        <v>1.0005194553549028</v>
      </c>
      <c r="P30">
        <f>BY30*'Value Calculations'!$D$7</f>
        <v>2.9002009428015625</v>
      </c>
      <c r="Q30">
        <f>BZ30*'Value Calculations'!$D$8</f>
        <v>2.3005265074092733</v>
      </c>
      <c r="R30">
        <f>CA30*'Value Calculations'!$D$9</f>
        <v>4.6602427714881189</v>
      </c>
      <c r="S30">
        <f>CB30*'Value Calculations'!$D$10</f>
        <v>8.7675953778289131</v>
      </c>
      <c r="T30">
        <f>CC30*'Value Calculations'!$D$11</f>
        <v>0</v>
      </c>
      <c r="U30">
        <f>CD30*'Value Calculations'!$D$12</f>
        <v>4.0694136979470699</v>
      </c>
      <c r="V30">
        <f>CE30*'Value Calculations'!$D$13</f>
        <v>15.339902290222474</v>
      </c>
      <c r="X30">
        <f>CH30*'Value Calculations'!$D$3</f>
        <v>13.455269144659251</v>
      </c>
      <c r="Y30">
        <f>CI30*'Value Calculations'!$D$4</f>
        <v>9.4427684172948485</v>
      </c>
      <c r="Z30">
        <f>CJ30*'Value Calculations'!$D$5</f>
        <v>16.450962513281137</v>
      </c>
      <c r="AA30">
        <f>CK30*'Value Calculations'!$D$6</f>
        <v>2.1261038426291687</v>
      </c>
      <c r="AB30">
        <f>CL30*'Value Calculations'!$D$7</f>
        <v>4.0427043445112689</v>
      </c>
      <c r="AC30">
        <f>CM30*'Value Calculations'!$D$8</f>
        <v>3.091332494331211</v>
      </c>
      <c r="AD30">
        <f>CN30*'Value Calculations'!$D$9</f>
        <v>3.5266702054504684</v>
      </c>
      <c r="AE30">
        <f>CO30*'Value Calculations'!$D$10</f>
        <v>6.2103800592954803</v>
      </c>
      <c r="AF30">
        <f>CP30*'Value Calculations'!$D$11</f>
        <v>2.9721424440748123</v>
      </c>
      <c r="AG30">
        <f>CQ30*'Value Calculations'!$D$12</f>
        <v>7.3249446563047265</v>
      </c>
      <c r="AH30">
        <f>CR30*'Value Calculations'!$D$13</f>
        <v>14.514436696129785</v>
      </c>
      <c r="AJ30">
        <f>CU30*'Value Calculations'!$D$3</f>
        <v>3.2618834290083032</v>
      </c>
      <c r="AK30">
        <f>CV30*'Value Calculations'!$D$4</f>
        <v>6.1866413768483488</v>
      </c>
      <c r="AL30">
        <f>CW30*'Value Calculations'!$D$5</f>
        <v>7.1641288364288815</v>
      </c>
      <c r="AM30">
        <f>CX30*'Value Calculations'!$D$6</f>
        <v>0.62532465959681427</v>
      </c>
      <c r="AN30">
        <f>CY30*'Value Calculations'!$D$7</f>
        <v>1.2303882787642992</v>
      </c>
      <c r="AO30">
        <f>CZ30*'Value Calculations'!$D$8</f>
        <v>2.0129606939831142</v>
      </c>
      <c r="AP30">
        <f>DA30*'Value Calculations'!$D$9</f>
        <v>2.770955161425368</v>
      </c>
      <c r="AQ30">
        <f>DB30*'Value Calculations'!$D$10</f>
        <v>3.2878482666858426</v>
      </c>
      <c r="AR30">
        <f>DC30*'Value Calculations'!$D$11</f>
        <v>0</v>
      </c>
      <c r="AS30">
        <f>DD30*'Value Calculations'!$D$12</f>
        <v>2.441648218768242</v>
      </c>
      <c r="AT30">
        <f>DE30*'Value Calculations'!$D$13</f>
        <v>8.873755136496408</v>
      </c>
      <c r="AV30">
        <f>DH30*'Value Calculations'!$D$3</f>
        <v>6.1160314293905689</v>
      </c>
      <c r="AW30">
        <f>DI30*'Value Calculations'!$D$4</f>
        <v>4.2329651525804488</v>
      </c>
      <c r="AX30">
        <f>DJ30*'Value Calculations'!$D$5</f>
        <v>7.4294669414818033</v>
      </c>
      <c r="AY30">
        <f>DK30*'Value Calculations'!$D$6</f>
        <v>3.0015583660647085</v>
      </c>
      <c r="AZ30">
        <f>DL30*'Value Calculations'!$D$7</f>
        <v>2.4607765575285985</v>
      </c>
      <c r="BA30">
        <f>DM30*'Value Calculations'!$D$8</f>
        <v>1.725394880556955</v>
      </c>
      <c r="BB30">
        <f>DN30*'Value Calculations'!$D$9</f>
        <v>3.6526227127879851</v>
      </c>
      <c r="BC30">
        <f>DO30*'Value Calculations'!$D$10</f>
        <v>1.8265823703810236</v>
      </c>
      <c r="BD30">
        <f>DP30*'Value Calculations'!$D$11</f>
        <v>0</v>
      </c>
      <c r="BE30">
        <f>DQ30*'Value Calculations'!$D$12</f>
        <v>2.441648218768242</v>
      </c>
      <c r="BF30">
        <f>DR30*'Value Calculations'!$D$13</f>
        <v>9.2176991340350298</v>
      </c>
      <c r="BH30" t="e">
        <f>DU30*'Value Calculations'!$D$3</f>
        <v>#N/A</v>
      </c>
      <c r="BI30" t="e">
        <f>DV30*'Value Calculations'!$D$4</f>
        <v>#N/A</v>
      </c>
      <c r="BJ30" t="e">
        <f>DW30*'Value Calculations'!$D$5</f>
        <v>#N/A</v>
      </c>
      <c r="BK30" t="e">
        <f>DX30*'Value Calculations'!$D$6</f>
        <v>#N/A</v>
      </c>
      <c r="BL30" t="e">
        <f>DY30*'Value Calculations'!$D$7</f>
        <v>#N/A</v>
      </c>
      <c r="BM30" t="e">
        <f>DZ30*'Value Calculations'!$D$8</f>
        <v>#N/A</v>
      </c>
      <c r="BN30" t="e">
        <f>EA30*'Value Calculations'!$D$9</f>
        <v>#N/A</v>
      </c>
      <c r="BO30" t="e">
        <f>EB30*'Value Calculations'!$D$10</f>
        <v>#N/A</v>
      </c>
      <c r="BP30" t="e">
        <f>EC30*'Value Calculations'!$D$11</f>
        <v>#N/A</v>
      </c>
      <c r="BQ30" t="e">
        <f>ED30*'Value Calculations'!$D$12</f>
        <v>#N/A</v>
      </c>
      <c r="BR30" t="e">
        <f>EE30*'Value Calculations'!$D$13</f>
        <v>#N/A</v>
      </c>
      <c r="BT30">
        <f>VLOOKUP($B30,'Raw Stats'!$CM$3:$DC$528,3,FALSE)</f>
        <v>74</v>
      </c>
      <c r="BU30">
        <f>VLOOKUP($B30,'Raw Stats'!$CM$3:$DC$528,4,FALSE)</f>
        <v>24</v>
      </c>
      <c r="BV30">
        <f>VLOOKUP($B30,'Raw Stats'!$CM$3:$DC$528,5,FALSE)</f>
        <v>40</v>
      </c>
      <c r="BW30">
        <f>VLOOKUP($B30,'Raw Stats'!$CM$3:$DC$528,6,FALSE)</f>
        <v>64</v>
      </c>
      <c r="BX30">
        <f>VLOOKUP($B30,'Raw Stats'!$CM$3:$DC$528,7,FALSE)</f>
        <v>8</v>
      </c>
      <c r="BY30">
        <f>VLOOKUP($B30,'Raw Stats'!$CM$3:$DC$528,8,FALSE)</f>
        <v>33</v>
      </c>
      <c r="BZ30">
        <f>VLOOKUP($B30,'Raw Stats'!$CM$3:$DC$528,9,FALSE)</f>
        <v>32</v>
      </c>
      <c r="CA30">
        <f>VLOOKUP($B30,'Raw Stats'!$CM$3:$DC$528,10,FALSE)</f>
        <v>37</v>
      </c>
      <c r="CB30">
        <f>VLOOKUP($B30,'Raw Stats'!$CM$3:$DC$528,11,FALSE)+VLOOKUP($B30,'Raw Stats'!$CM$3:$DC$528,12,FALSE)</f>
        <v>24</v>
      </c>
      <c r="CC30">
        <f>VLOOKUP($B30,'Raw Stats'!$CM$3:$DC$528,13,FALSE)+VLOOKUP($B30,'Raw Stats'!$CM$3:$DC$528,14,FALSE)</f>
        <v>0</v>
      </c>
      <c r="CD30">
        <f>VLOOKUP($B30,'Raw Stats'!$CM$3:$DC$528,15,FALSE)</f>
        <v>5</v>
      </c>
      <c r="CE30">
        <f>VLOOKUP($B30,'Raw Stats'!$CM$3:$DC$528,16,FALSE)</f>
        <v>223</v>
      </c>
      <c r="CG30">
        <f>VLOOKUP($B30,'Raw Stats'!$BU$3:$CJ$528,3,FALSE)</f>
        <v>68</v>
      </c>
      <c r="CH30">
        <f>VLOOKUP($B30,'Raw Stats'!$BU$3:$CJ$528,4,FALSE)</f>
        <v>33</v>
      </c>
      <c r="CI30">
        <f>VLOOKUP($B30,'Raw Stats'!$BU$3:$CJ$5288,5,FALSE)</f>
        <v>29</v>
      </c>
      <c r="CJ30">
        <f>VLOOKUP($B30,'Raw Stats'!$BU$3:$CJ$528,6,FALSE)</f>
        <v>62</v>
      </c>
      <c r="CK30">
        <f>VLOOKUP($B30,'Raw Stats'!$BU$3:$CJ$528,7,FALSE)</f>
        <v>17</v>
      </c>
      <c r="CL30">
        <f>VLOOKUP($B30,'Raw Stats'!$BU$3:$CJ$528,8,FALSE)</f>
        <v>46</v>
      </c>
      <c r="CM30">
        <f>VLOOKUP($B30,'Raw Stats'!$BU$3:$CJ$528,9,FALSE)</f>
        <v>43</v>
      </c>
      <c r="CN30">
        <f>VLOOKUP($B30,'Raw Stats'!$BU$3:$CJ$528,10,FALSE)</f>
        <v>28</v>
      </c>
      <c r="CO30">
        <f>VLOOKUP($B30,'Raw Stats'!$BU$3:$CJ$528,11,FALSE)+VLOOKUP($B30,'Raw Stats'!$BU$3:$CJ$528,12,FALSE)</f>
        <v>17</v>
      </c>
      <c r="CP30">
        <f>VLOOKUP($B30,'Raw Stats'!$BU$3:$CJ$528,13,FALSE)+VLOOKUP($B30,'Raw Stats'!$BU$3:$CJ$528,14,FALSE)</f>
        <v>3</v>
      </c>
      <c r="CQ30">
        <f>VLOOKUP($B30,'Raw Stats'!$BU$3:$CJ$528,15,FALSE)</f>
        <v>9</v>
      </c>
      <c r="CR30">
        <f>VLOOKUP($B30,'Raw Stats'!$BU$3:$CJ$528,16,FALSE)</f>
        <v>211</v>
      </c>
      <c r="CT30">
        <f>VLOOKUP($B30,'Raw Stats'!$BC$3:$BR$528,3,FALSE)</f>
        <v>40</v>
      </c>
      <c r="CU30">
        <f>VLOOKUP($B30,'Raw Stats'!$BC$3:$BR$528,4,FALSE)</f>
        <v>8</v>
      </c>
      <c r="CV30">
        <f>VLOOKUP($B30,'Raw Stats'!$BC$3:$BR$5288,5,FALSE)</f>
        <v>19</v>
      </c>
      <c r="CW30">
        <f>VLOOKUP($B30,'Raw Stats'!$BC$3:$BR$52888,6,FALSE)</f>
        <v>27</v>
      </c>
      <c r="CX30">
        <f>VLOOKUP($B30,'Raw Stats'!$BC$3:$BR$5288,7,FALSE)</f>
        <v>5</v>
      </c>
      <c r="CY30">
        <f>VLOOKUP($B30,'Raw Stats'!$BC$3:$BR$5288,8,FALSE)</f>
        <v>14</v>
      </c>
      <c r="CZ30">
        <f>VLOOKUP($B30,'Raw Stats'!$BC$3:$BR$5288,9,FALSE)</f>
        <v>28</v>
      </c>
      <c r="DA30">
        <f>VLOOKUP($B30,'Raw Stats'!$BC$3:$BR$5288,10,FALSE)</f>
        <v>22</v>
      </c>
      <c r="DB30">
        <f>VLOOKUP($B30,'Raw Stats'!$BC$3:$BR$5288,11,FALSE)+VLOOKUP($B30,'Raw Stats'!$BC$3:$BR$5288,12,FALSE)</f>
        <v>9</v>
      </c>
      <c r="DC30">
        <f>VLOOKUP($B30,'Raw Stats'!$BC$3:$BR$5288,13,FALSE)+VLOOKUP($B30,'Raw Stats'!$BC$3:$BR$5288,14,FALSE)</f>
        <v>0</v>
      </c>
      <c r="DD30">
        <f>VLOOKUP($B30,'Raw Stats'!$BC$3:$BR$5288,15,FALSE)</f>
        <v>3</v>
      </c>
      <c r="DE30">
        <f>VLOOKUP($B30,'Raw Stats'!$BC$3:$BR$5288,16,FALSE)</f>
        <v>129</v>
      </c>
      <c r="DG30">
        <f>VLOOKUP($B30,'Raw Stats'!$AK$3:$AZ$528,3,FALSE)</f>
        <v>43</v>
      </c>
      <c r="DH30">
        <f>VLOOKUP($B30,'Raw Stats'!$AK$3:$AZ$528,4,FALSE)</f>
        <v>15</v>
      </c>
      <c r="DI30">
        <f>VLOOKUP($B30,'Raw Stats'!$AK$3:$AZ$528,5,FALSE)</f>
        <v>13</v>
      </c>
      <c r="DJ30">
        <f>VLOOKUP($B30,'Raw Stats'!$AK$3:$AZ$528,6,FALSE)</f>
        <v>28</v>
      </c>
      <c r="DK30">
        <f>VLOOKUP($B30,'Raw Stats'!$AK$3:$AZ$528,7,FALSE)</f>
        <v>24</v>
      </c>
      <c r="DL30">
        <f>VLOOKUP($B30,'Raw Stats'!$AK$3:$AZ$528,8,FALSE)</f>
        <v>28</v>
      </c>
      <c r="DM30">
        <f>VLOOKUP($B30,'Raw Stats'!$AK$3:$AZ$528,9,FALSE)</f>
        <v>24</v>
      </c>
      <c r="DN30">
        <f>VLOOKUP($B30,'Raw Stats'!$AK$3:$AZ$528,10,FALSE)</f>
        <v>29</v>
      </c>
      <c r="DO30">
        <f>VLOOKUP($B30,'Raw Stats'!$AK$3:$AZ$528,11,FALSE)+VLOOKUP($B30,'Raw Stats'!$AK$3:$AZ$528,12,FALSE)</f>
        <v>5</v>
      </c>
      <c r="DP30">
        <f>VLOOKUP($B30,'Raw Stats'!$AK$3:$AZ$528,13,FALSE)+VLOOKUP($B30,'Raw Stats'!$AK$3:$AZ$528,14,FALSE)</f>
        <v>0</v>
      </c>
      <c r="DQ30">
        <f>VLOOKUP($B30,'Raw Stats'!$AK$3:$AZ$528,15,FALSE)</f>
        <v>3</v>
      </c>
      <c r="DR30">
        <f>VLOOKUP($B30,'Raw Stats'!$AK$3:$AZ$528,16,FALSE)</f>
        <v>134</v>
      </c>
      <c r="DT30" t="e">
        <f>VLOOKUP($B30,'Raw Stats'!$S$3:$AH$528,3,FALSE)</f>
        <v>#N/A</v>
      </c>
      <c r="DU30" t="e">
        <f>VLOOKUP($B30,'Raw Stats'!$S$3:$AH$528,4,FALSE)</f>
        <v>#N/A</v>
      </c>
      <c r="DV30" t="e">
        <f>VLOOKUP($B30,'Raw Stats'!$S$3:$AH$528,5,FALSE)</f>
        <v>#N/A</v>
      </c>
      <c r="DW30" t="e">
        <f>VLOOKUP($B30,'Raw Stats'!$S$3:$AH$528,6,FALSE)</f>
        <v>#N/A</v>
      </c>
      <c r="DX30" t="e">
        <f>VLOOKUP($B30,'Raw Stats'!$S$3:$AH$528,7,FALSE)</f>
        <v>#N/A</v>
      </c>
      <c r="DY30" t="e">
        <f>VLOOKUP($B30,'Raw Stats'!$S$3:$AH$528,8,FALSE)</f>
        <v>#N/A</v>
      </c>
      <c r="DZ30" t="e">
        <f>VLOOKUP($B30,'Raw Stats'!$S$3:$AH$528,9,FALSE)</f>
        <v>#N/A</v>
      </c>
      <c r="EA30" t="e">
        <f>VLOOKUP($B30,'Raw Stats'!$S$3:$AH$528,10,FALSE)</f>
        <v>#N/A</v>
      </c>
      <c r="EB30" t="e">
        <f>VLOOKUP($B30,'Raw Stats'!$S$3:$AH$528,11,FALSE)+VLOOKUP($B30,'Raw Stats'!$S$3:$AH$528,12,FALSE)</f>
        <v>#N/A</v>
      </c>
      <c r="EC30" t="e">
        <f>VLOOKUP($B30,'Raw Stats'!$S$3:$AH$528,13,FALSE)+VLOOKUP($B30,'Raw Stats'!$S$3:$AH$528,14,FALSE)</f>
        <v>#N/A</v>
      </c>
      <c r="ED30" t="e">
        <f>VLOOKUP($B30,'Raw Stats'!$S$3:$AH$528,15,FALSE)</f>
        <v>#N/A</v>
      </c>
      <c r="EE30" t="e">
        <f>VLOOKUP($B30,'Raw Stats'!$S$3:$AH$528,16,FALSE)</f>
        <v>#N/A</v>
      </c>
    </row>
    <row r="31" spans="1:135" x14ac:dyDescent="0.2">
      <c r="A31" t="e">
        <f>VLOOKUP(B31,'ALL SKATERS'!$B$3:$I$378,9,FALSE)</f>
        <v>#REF!</v>
      </c>
      <c r="B31" t="s">
        <v>71</v>
      </c>
      <c r="C31">
        <f t="shared" si="0"/>
        <v>0.95635790400428511</v>
      </c>
      <c r="D31">
        <f t="shared" si="1"/>
        <v>1.0133061216997494</v>
      </c>
      <c r="E31">
        <f t="shared" si="2"/>
        <v>0.9802095118102182</v>
      </c>
      <c r="F31">
        <f t="shared" si="3"/>
        <v>0.80086833100728827</v>
      </c>
      <c r="G31">
        <f t="shared" si="4"/>
        <v>1.1694029899105478</v>
      </c>
      <c r="H31">
        <f>VLOOKUP(B31,'ALL SKATERS'!$B$3:$H$378,7,FALSE)</f>
        <v>0.98</v>
      </c>
      <c r="I31" s="29" t="e">
        <f t="shared" si="5"/>
        <v>#REF!</v>
      </c>
      <c r="J31" s="29">
        <f t="shared" si="6"/>
        <v>1.0000000000000009</v>
      </c>
      <c r="K31" s="29">
        <f t="shared" si="7"/>
        <v>1.0000000000000009E-2</v>
      </c>
      <c r="L31">
        <f>BU31*'Value Calculations'!$D$3</f>
        <v>11.416592001529061</v>
      </c>
      <c r="M31">
        <f>BV31*'Value Calculations'!$D$4</f>
        <v>11.070831937518097</v>
      </c>
      <c r="N31">
        <f>BW31*'Value Calculations'!$D$5</f>
        <v>16.450962513281137</v>
      </c>
      <c r="O31">
        <f>BX31*'Value Calculations'!$D$6</f>
        <v>0.87545452343553998</v>
      </c>
      <c r="P31">
        <f>BY31*'Value Calculations'!$D$7</f>
        <v>2.4607765575285985</v>
      </c>
      <c r="Q31">
        <f>BZ31*'Value Calculations'!$D$8</f>
        <v>5.4637504550970242</v>
      </c>
      <c r="R31">
        <f>CA31*'Value Calculations'!$D$9</f>
        <v>4.156432742138052</v>
      </c>
      <c r="S31">
        <f>CB31*'Value Calculations'!$D$10</f>
        <v>5.4797471111430704</v>
      </c>
      <c r="T31">
        <f>CC31*'Value Calculations'!$D$11</f>
        <v>1.9814282960498748</v>
      </c>
      <c r="U31">
        <f>CD31*'Value Calculations'!$D$12</f>
        <v>4.0694136979470699</v>
      </c>
      <c r="V31">
        <f>CE31*'Value Calculations'!$D$13</f>
        <v>14.995958292683852</v>
      </c>
      <c r="X31">
        <f>CH31*'Value Calculations'!$D$3</f>
        <v>11.008856572903023</v>
      </c>
      <c r="Y31">
        <f>CI31*'Value Calculations'!$D$4</f>
        <v>7.4890921930269485</v>
      </c>
      <c r="Z31">
        <f>CJ31*'Value Calculations'!$D$5</f>
        <v>13.266905252646078</v>
      </c>
      <c r="AA31">
        <f>CK31*'Value Calculations'!$D$6</f>
        <v>1.0005194553549028</v>
      </c>
      <c r="AB31">
        <f>CL31*'Value Calculations'!$D$7</f>
        <v>3.8669345904020833</v>
      </c>
      <c r="AC31">
        <f>CM31*'Value Calculations'!$D$8</f>
        <v>4.8886188282447058</v>
      </c>
      <c r="AD31">
        <f>CN31*'Value Calculations'!$D$9</f>
        <v>3.6526227127879851</v>
      </c>
      <c r="AE31">
        <f>CO31*'Value Calculations'!$D$10</f>
        <v>5.1144306370668655</v>
      </c>
      <c r="AF31">
        <f>CP31*'Value Calculations'!$D$11</f>
        <v>0.9907141480249374</v>
      </c>
      <c r="AG31">
        <f>CQ31*'Value Calculations'!$D$12</f>
        <v>4.0694136979470699</v>
      </c>
      <c r="AH31">
        <f>CR31*'Value Calculations'!$D$13</f>
        <v>17.609932673977369</v>
      </c>
      <c r="AJ31">
        <f>CU31*'Value Calculations'!$D$3</f>
        <v>10.601121144276986</v>
      </c>
      <c r="AK31">
        <f>CV31*'Value Calculations'!$D$4</f>
        <v>2.2792889283125497</v>
      </c>
      <c r="AL31">
        <f>CW31*'Value Calculations'!$D$5</f>
        <v>8.7561574667464104</v>
      </c>
      <c r="AM31">
        <f>CX31*'Value Calculations'!$D$6</f>
        <v>0</v>
      </c>
      <c r="AN31">
        <f>CY31*'Value Calculations'!$D$7</f>
        <v>1.4061580328734848</v>
      </c>
      <c r="AO31">
        <f>CZ31*'Value Calculations'!$D$8</f>
        <v>1.7972863339134948</v>
      </c>
      <c r="AP31">
        <f>DA31*'Value Calculations'!$D$9</f>
        <v>2.8969076687628847</v>
      </c>
      <c r="AQ31">
        <f>DB31*'Value Calculations'!$D$10</f>
        <v>3.6531647407620471</v>
      </c>
      <c r="AR31">
        <f>DC31*'Value Calculations'!$D$11</f>
        <v>0</v>
      </c>
      <c r="AS31">
        <f>DD31*'Value Calculations'!$D$12</f>
        <v>6.5110619167153123</v>
      </c>
      <c r="AT31">
        <f>DE31*'Value Calculations'!$D$13</f>
        <v>9.1489103345273044</v>
      </c>
      <c r="AV31">
        <f>DH31*'Value Calculations'!$D$3</f>
        <v>8.5624440011467957</v>
      </c>
      <c r="AW31">
        <f>DI31*'Value Calculations'!$D$4</f>
        <v>4.2329651525804488</v>
      </c>
      <c r="AX31">
        <f>DJ31*'Value Calculations'!$D$5</f>
        <v>9.021495571799333</v>
      </c>
      <c r="AY31">
        <f>DK31*'Value Calculations'!$D$6</f>
        <v>-1.5007791830323542</v>
      </c>
      <c r="AZ31">
        <f>DL31*'Value Calculations'!$D$7</f>
        <v>1.4061580328734848</v>
      </c>
      <c r="BA31">
        <f>DM31*'Value Calculations'!$D$8</f>
        <v>1.1502632537046367</v>
      </c>
      <c r="BB31">
        <f>DN31*'Value Calculations'!$D$9</f>
        <v>2.1411926247377844</v>
      </c>
      <c r="BC31">
        <f>DO31*'Value Calculations'!$D$10</f>
        <v>4.7491141629906615</v>
      </c>
      <c r="BD31">
        <f>DP31*'Value Calculations'!$D$11</f>
        <v>0</v>
      </c>
      <c r="BE31">
        <f>DQ31*'Value Calculations'!$D$12</f>
        <v>1.6277654791788281</v>
      </c>
      <c r="BF31">
        <f>DR31*'Value Calculations'!$D$13</f>
        <v>12.657139109421234</v>
      </c>
      <c r="BH31">
        <f>DU31*'Value Calculations'!$D$3</f>
        <v>14.678475430537365</v>
      </c>
      <c r="BI31">
        <f>DV31*'Value Calculations'!$D$4</f>
        <v>9.7683811213394982</v>
      </c>
      <c r="BJ31">
        <f>DW31*'Value Calculations'!$D$5</f>
        <v>17.512314933492821</v>
      </c>
      <c r="BK31">
        <f>DX31*'Value Calculations'!$D$6</f>
        <v>3.3767531618227968</v>
      </c>
      <c r="BL31">
        <f>DY31*'Value Calculations'!$D$7</f>
        <v>3.4275102051291193</v>
      </c>
      <c r="BM31">
        <f>DZ31*'Value Calculations'!$D$8</f>
        <v>4.6729444681750865</v>
      </c>
      <c r="BN31">
        <f>EA31*'Value Calculations'!$D$9</f>
        <v>5.1640528008381859</v>
      </c>
      <c r="BO31">
        <f>EB31*'Value Calculations'!$D$10</f>
        <v>6.2103800592954803</v>
      </c>
      <c r="BP31">
        <f>EC31*'Value Calculations'!$D$11</f>
        <v>0</v>
      </c>
      <c r="BQ31">
        <f>ED31*'Value Calculations'!$D$12</f>
        <v>5.6971791771258982</v>
      </c>
      <c r="BR31">
        <f>EE31*'Value Calculations'!$D$13</f>
        <v>23.044247835087571</v>
      </c>
      <c r="BT31">
        <f>VLOOKUP($B31,'Raw Stats'!$CM$3:$DC$528,3,FALSE)</f>
        <v>82</v>
      </c>
      <c r="BU31">
        <f>VLOOKUP($B31,'Raw Stats'!$CM$3:$DC$528,4,FALSE)</f>
        <v>28</v>
      </c>
      <c r="BV31">
        <f>VLOOKUP($B31,'Raw Stats'!$CM$3:$DC$528,5,FALSE)</f>
        <v>34</v>
      </c>
      <c r="BW31">
        <f>VLOOKUP($B31,'Raw Stats'!$CM$3:$DC$528,6,FALSE)</f>
        <v>62</v>
      </c>
      <c r="BX31">
        <f>VLOOKUP($B31,'Raw Stats'!$CM$3:$DC$528,7,FALSE)</f>
        <v>7</v>
      </c>
      <c r="BY31">
        <f>VLOOKUP($B31,'Raw Stats'!$CM$3:$DC$528,8,FALSE)</f>
        <v>28</v>
      </c>
      <c r="BZ31">
        <f>VLOOKUP($B31,'Raw Stats'!$CM$3:$DC$528,9,FALSE)</f>
        <v>76</v>
      </c>
      <c r="CA31">
        <f>VLOOKUP($B31,'Raw Stats'!$CM$3:$DC$528,10,FALSE)</f>
        <v>33</v>
      </c>
      <c r="CB31">
        <f>VLOOKUP($B31,'Raw Stats'!$CM$3:$DC$528,11,FALSE)+VLOOKUP($B31,'Raw Stats'!$CM$3:$DC$528,12,FALSE)</f>
        <v>15</v>
      </c>
      <c r="CC31">
        <f>VLOOKUP($B31,'Raw Stats'!$CM$3:$DC$528,13,FALSE)+VLOOKUP($B31,'Raw Stats'!$CM$3:$DC$528,14,FALSE)</f>
        <v>2</v>
      </c>
      <c r="CD31">
        <f>VLOOKUP($B31,'Raw Stats'!$CM$3:$DC$528,15,FALSE)</f>
        <v>5</v>
      </c>
      <c r="CE31">
        <f>VLOOKUP($B31,'Raw Stats'!$CM$3:$DC$528,16,FALSE)</f>
        <v>218</v>
      </c>
      <c r="CG31">
        <f>VLOOKUP($B31,'Raw Stats'!$BU$3:$CJ$528,3,FALSE)</f>
        <v>72</v>
      </c>
      <c r="CH31">
        <f>VLOOKUP($B31,'Raw Stats'!$BU$3:$CJ$528,4,FALSE)</f>
        <v>27</v>
      </c>
      <c r="CI31">
        <f>VLOOKUP($B31,'Raw Stats'!$BU$3:$CJ$5288,5,FALSE)</f>
        <v>23</v>
      </c>
      <c r="CJ31">
        <f>VLOOKUP($B31,'Raw Stats'!$BU$3:$CJ$528,6,FALSE)</f>
        <v>50</v>
      </c>
      <c r="CK31">
        <f>VLOOKUP($B31,'Raw Stats'!$BU$3:$CJ$528,7,FALSE)</f>
        <v>8</v>
      </c>
      <c r="CL31">
        <f>VLOOKUP($B31,'Raw Stats'!$BU$3:$CJ$528,8,FALSE)</f>
        <v>44</v>
      </c>
      <c r="CM31">
        <f>VLOOKUP($B31,'Raw Stats'!$BU$3:$CJ$528,9,FALSE)</f>
        <v>68</v>
      </c>
      <c r="CN31">
        <f>VLOOKUP($B31,'Raw Stats'!$BU$3:$CJ$528,10,FALSE)</f>
        <v>29</v>
      </c>
      <c r="CO31">
        <f>VLOOKUP($B31,'Raw Stats'!$BU$3:$CJ$528,11,FALSE)+VLOOKUP($B31,'Raw Stats'!$BU$3:$CJ$528,12,FALSE)</f>
        <v>14</v>
      </c>
      <c r="CP31">
        <f>VLOOKUP($B31,'Raw Stats'!$BU$3:$CJ$528,13,FALSE)+VLOOKUP($B31,'Raw Stats'!$BU$3:$CJ$528,14,FALSE)</f>
        <v>1</v>
      </c>
      <c r="CQ31">
        <f>VLOOKUP($B31,'Raw Stats'!$BU$3:$CJ$528,15,FALSE)</f>
        <v>5</v>
      </c>
      <c r="CR31">
        <f>VLOOKUP($B31,'Raw Stats'!$BU$3:$CJ$528,16,FALSE)</f>
        <v>256</v>
      </c>
      <c r="CT31">
        <f>VLOOKUP($B31,'Raw Stats'!$BC$3:$BR$528,3,FALSE)</f>
        <v>48</v>
      </c>
      <c r="CU31">
        <f>VLOOKUP($B31,'Raw Stats'!$BC$3:$BR$528,4,FALSE)</f>
        <v>26</v>
      </c>
      <c r="CV31">
        <f>VLOOKUP($B31,'Raw Stats'!$BC$3:$BR$5288,5,FALSE)</f>
        <v>7</v>
      </c>
      <c r="CW31">
        <f>VLOOKUP($B31,'Raw Stats'!$BC$3:$BR$52888,6,FALSE)</f>
        <v>33</v>
      </c>
      <c r="CX31">
        <f>VLOOKUP($B31,'Raw Stats'!$BC$3:$BR$5288,7,FALSE)</f>
        <v>0</v>
      </c>
      <c r="CY31">
        <f>VLOOKUP($B31,'Raw Stats'!$BC$3:$BR$5288,8,FALSE)</f>
        <v>16</v>
      </c>
      <c r="CZ31">
        <f>VLOOKUP($B31,'Raw Stats'!$BC$3:$BR$5288,9,FALSE)</f>
        <v>25</v>
      </c>
      <c r="DA31">
        <f>VLOOKUP($B31,'Raw Stats'!$BC$3:$BR$5288,10,FALSE)</f>
        <v>23</v>
      </c>
      <c r="DB31">
        <f>VLOOKUP($B31,'Raw Stats'!$BC$3:$BR$5288,11,FALSE)+VLOOKUP($B31,'Raw Stats'!$BC$3:$BR$5288,12,FALSE)</f>
        <v>10</v>
      </c>
      <c r="DC31">
        <f>VLOOKUP($B31,'Raw Stats'!$BC$3:$BR$5288,13,FALSE)+VLOOKUP($B31,'Raw Stats'!$BC$3:$BR$5288,14,FALSE)</f>
        <v>0</v>
      </c>
      <c r="DD31">
        <f>VLOOKUP($B31,'Raw Stats'!$BC$3:$BR$5288,15,FALSE)</f>
        <v>8</v>
      </c>
      <c r="DE31">
        <f>VLOOKUP($B31,'Raw Stats'!$BC$3:$BR$5288,16,FALSE)</f>
        <v>133</v>
      </c>
      <c r="DG31">
        <f>VLOOKUP($B31,'Raw Stats'!$AK$3:$AZ$528,3,FALSE)</f>
        <v>55</v>
      </c>
      <c r="DH31">
        <f>VLOOKUP($B31,'Raw Stats'!$AK$3:$AZ$528,4,FALSE)</f>
        <v>21</v>
      </c>
      <c r="DI31">
        <f>VLOOKUP($B31,'Raw Stats'!$AK$3:$AZ$528,5,FALSE)</f>
        <v>13</v>
      </c>
      <c r="DJ31">
        <f>VLOOKUP($B31,'Raw Stats'!$AK$3:$AZ$528,6,FALSE)</f>
        <v>34</v>
      </c>
      <c r="DK31">
        <f>VLOOKUP($B31,'Raw Stats'!$AK$3:$AZ$528,7,FALSE)</f>
        <v>-12</v>
      </c>
      <c r="DL31">
        <f>VLOOKUP($B31,'Raw Stats'!$AK$3:$AZ$528,8,FALSE)</f>
        <v>16</v>
      </c>
      <c r="DM31">
        <f>VLOOKUP($B31,'Raw Stats'!$AK$3:$AZ$528,9,FALSE)</f>
        <v>16</v>
      </c>
      <c r="DN31">
        <f>VLOOKUP($B31,'Raw Stats'!$AK$3:$AZ$528,10,FALSE)</f>
        <v>17</v>
      </c>
      <c r="DO31">
        <f>VLOOKUP($B31,'Raw Stats'!$AK$3:$AZ$528,11,FALSE)+VLOOKUP($B31,'Raw Stats'!$AK$3:$AZ$528,12,FALSE)</f>
        <v>13</v>
      </c>
      <c r="DP31">
        <f>VLOOKUP($B31,'Raw Stats'!$AK$3:$AZ$528,13,FALSE)+VLOOKUP($B31,'Raw Stats'!$AK$3:$AZ$528,14,FALSE)</f>
        <v>0</v>
      </c>
      <c r="DQ31">
        <f>VLOOKUP($B31,'Raw Stats'!$AK$3:$AZ$528,15,FALSE)</f>
        <v>2</v>
      </c>
      <c r="DR31">
        <f>VLOOKUP($B31,'Raw Stats'!$AK$3:$AZ$528,16,FALSE)</f>
        <v>184</v>
      </c>
      <c r="DT31">
        <f>VLOOKUP($B31,'Raw Stats'!$S$3:$AH$528,3,FALSE)</f>
        <v>80</v>
      </c>
      <c r="DU31">
        <f>VLOOKUP($B31,'Raw Stats'!$S$3:$AH$528,4,FALSE)</f>
        <v>36</v>
      </c>
      <c r="DV31">
        <f>VLOOKUP($B31,'Raw Stats'!$S$3:$AH$528,5,FALSE)</f>
        <v>30</v>
      </c>
      <c r="DW31">
        <f>VLOOKUP($B31,'Raw Stats'!$S$3:$AH$528,6,FALSE)</f>
        <v>66</v>
      </c>
      <c r="DX31">
        <f>VLOOKUP($B31,'Raw Stats'!$S$3:$AH$528,7,FALSE)</f>
        <v>27</v>
      </c>
      <c r="DY31">
        <f>VLOOKUP($B31,'Raw Stats'!$S$3:$AH$528,8,FALSE)</f>
        <v>39</v>
      </c>
      <c r="DZ31">
        <f>VLOOKUP($B31,'Raw Stats'!$S$3:$AH$528,9,FALSE)</f>
        <v>65</v>
      </c>
      <c r="EA31">
        <f>VLOOKUP($B31,'Raw Stats'!$S$3:$AH$528,10,FALSE)</f>
        <v>41</v>
      </c>
      <c r="EB31">
        <f>VLOOKUP($B31,'Raw Stats'!$S$3:$AH$528,11,FALSE)+VLOOKUP($B31,'Raw Stats'!$S$3:$AH$528,12,FALSE)</f>
        <v>17</v>
      </c>
      <c r="EC31">
        <f>VLOOKUP($B31,'Raw Stats'!$S$3:$AH$528,13,FALSE)+VLOOKUP($B31,'Raw Stats'!$S$3:$AH$528,14,FALSE)</f>
        <v>0</v>
      </c>
      <c r="ED31">
        <f>VLOOKUP($B31,'Raw Stats'!$S$3:$AH$528,15,FALSE)</f>
        <v>7</v>
      </c>
      <c r="EE31">
        <f>VLOOKUP($B31,'Raw Stats'!$S$3:$AH$528,16,FALSE)</f>
        <v>335</v>
      </c>
    </row>
    <row r="32" spans="1:135" x14ac:dyDescent="0.2">
      <c r="A32" t="e">
        <f>VLOOKUP(B32,'ALL SKATERS'!$B$3:$I$378,9,FALSE)</f>
        <v>#REF!</v>
      </c>
      <c r="B32" t="s">
        <v>85</v>
      </c>
      <c r="C32">
        <f t="shared" si="0"/>
        <v>0.99789848819286697</v>
      </c>
      <c r="D32">
        <f t="shared" si="1"/>
        <v>0.99447218212459132</v>
      </c>
      <c r="E32">
        <f t="shared" si="2"/>
        <v>0.98006165438376125</v>
      </c>
      <c r="F32">
        <f t="shared" si="3"/>
        <v>0.97445099329829077</v>
      </c>
      <c r="G32">
        <f t="shared" si="4"/>
        <v>0.97131781926318772</v>
      </c>
      <c r="H32">
        <f>VLOOKUP(B32,'ALL SKATERS'!$B$3:$H$378,7,FALSE)</f>
        <v>0.98</v>
      </c>
      <c r="I32" s="29" t="e">
        <f t="shared" si="5"/>
        <v>#REF!</v>
      </c>
      <c r="J32" s="29">
        <f t="shared" si="6"/>
        <v>1.0000000000000009</v>
      </c>
      <c r="K32" s="29">
        <f t="shared" si="7"/>
        <v>1.0000000000000009E-2</v>
      </c>
      <c r="L32">
        <f>BU32*'Value Calculations'!$D$3</f>
        <v>7.7469731438947198</v>
      </c>
      <c r="M32">
        <f>BV32*'Value Calculations'!$D$4</f>
        <v>11.722057345607396</v>
      </c>
      <c r="N32">
        <f>BW32*'Value Calculations'!$D$5</f>
        <v>14.593595777910686</v>
      </c>
      <c r="O32">
        <f>BX32*'Value Calculations'!$D$6</f>
        <v>2.1261038426291687</v>
      </c>
      <c r="P32">
        <f>BY32*'Value Calculations'!$D$7</f>
        <v>4.4821287297842325</v>
      </c>
      <c r="Q32">
        <f>BZ32*'Value Calculations'!$D$8</f>
        <v>7.1172538822974394</v>
      </c>
      <c r="R32">
        <f>CA32*'Value Calculations'!$D$9</f>
        <v>4.9121477861631524</v>
      </c>
      <c r="S32">
        <f>CB32*'Value Calculations'!$D$10</f>
        <v>4.7491141629906615</v>
      </c>
      <c r="T32">
        <f>CC32*'Value Calculations'!$D$11</f>
        <v>0</v>
      </c>
      <c r="U32">
        <f>CD32*'Value Calculations'!$D$12</f>
        <v>3.2555309583576562</v>
      </c>
      <c r="V32">
        <f>CE32*'Value Calculations'!$D$13</f>
        <v>11.143785520251303</v>
      </c>
      <c r="X32">
        <f>CH32*'Value Calculations'!$D$3</f>
        <v>8.5624440011467957</v>
      </c>
      <c r="Y32">
        <f>CI32*'Value Calculations'!$D$4</f>
        <v>12.698895457741347</v>
      </c>
      <c r="Z32">
        <f>CJ32*'Value Calculations'!$D$5</f>
        <v>15.920286303175292</v>
      </c>
      <c r="AA32">
        <f>CK32*'Value Calculations'!$D$6</f>
        <v>2.376233706467894</v>
      </c>
      <c r="AB32">
        <f>CL32*'Value Calculations'!$D$7</f>
        <v>3.6911648362928977</v>
      </c>
      <c r="AC32">
        <f>CM32*'Value Calculations'!$D$8</f>
        <v>5.535641908453564</v>
      </c>
      <c r="AD32">
        <f>CN32*'Value Calculations'!$D$9</f>
        <v>6.8014353962259033</v>
      </c>
      <c r="AE32">
        <f>CO32*'Value Calculations'!$D$10</f>
        <v>5.4797471111430704</v>
      </c>
      <c r="AF32">
        <f>CP32*'Value Calculations'!$D$11</f>
        <v>2.9721424440748123</v>
      </c>
      <c r="AG32">
        <f>CQ32*'Value Calculations'!$D$12</f>
        <v>4.0694136979470699</v>
      </c>
      <c r="AH32">
        <f>CR32*'Value Calculations'!$D$13</f>
        <v>10.455897525174063</v>
      </c>
      <c r="AJ32">
        <f>CU32*'Value Calculations'!$D$3</f>
        <v>2.8541480003822652</v>
      </c>
      <c r="AK32">
        <f>CV32*'Value Calculations'!$D$4</f>
        <v>4.2329651525804488</v>
      </c>
      <c r="AL32">
        <f>CW32*'Value Calculations'!$D$5</f>
        <v>5.3067621010584309</v>
      </c>
      <c r="AM32">
        <f>CX32*'Value Calculations'!$D$6</f>
        <v>-0.62532465959681427</v>
      </c>
      <c r="AN32">
        <f>CY32*'Value Calculations'!$D$7</f>
        <v>1.318273155818892</v>
      </c>
      <c r="AO32">
        <f>CZ32*'Value Calculations'!$D$8</f>
        <v>2.3724179607658131</v>
      </c>
      <c r="AP32">
        <f>DA32*'Value Calculations'!$D$9</f>
        <v>3.0228601761004015</v>
      </c>
      <c r="AQ32">
        <f>DB32*'Value Calculations'!$D$10</f>
        <v>3.6531647407620471</v>
      </c>
      <c r="AR32">
        <f>DC32*'Value Calculations'!$D$11</f>
        <v>1.9814282960498748</v>
      </c>
      <c r="AS32">
        <f>DD32*'Value Calculations'!$D$12</f>
        <v>0.81388273958941404</v>
      </c>
      <c r="AT32">
        <f>DE32*'Value Calculations'!$D$13</f>
        <v>4.4712719680020658</v>
      </c>
      <c r="AV32">
        <f>DH32*'Value Calculations'!$D$3</f>
        <v>7.7469731438947198</v>
      </c>
      <c r="AW32">
        <f>DI32*'Value Calculations'!$D$4</f>
        <v>11.396444641562747</v>
      </c>
      <c r="AX32">
        <f>DJ32*'Value Calculations'!$D$5</f>
        <v>14.328257672857763</v>
      </c>
      <c r="AY32">
        <f>DK32*'Value Calculations'!$D$6</f>
        <v>1.8759739787904428</v>
      </c>
      <c r="AZ32">
        <f>DL32*'Value Calculations'!$D$7</f>
        <v>4.3942438527296401</v>
      </c>
      <c r="BA32">
        <f>DM32*'Value Calculations'!$D$8</f>
        <v>9.3458889363501729</v>
      </c>
      <c r="BB32">
        <f>DN32*'Value Calculations'!$D$9</f>
        <v>5.6678628301882528</v>
      </c>
      <c r="BC32">
        <f>DO32*'Value Calculations'!$D$10</f>
        <v>5.8450635852192754</v>
      </c>
      <c r="BD32">
        <f>DP32*'Value Calculations'!$D$11</f>
        <v>1.9814282960498748</v>
      </c>
      <c r="BE32">
        <f>DQ32*'Value Calculations'!$D$12</f>
        <v>2.441648218768242</v>
      </c>
      <c r="BF32">
        <f>DR32*'Value Calculations'!$D$13</f>
        <v>12.93229430745213</v>
      </c>
      <c r="BH32">
        <f>DU32*'Value Calculations'!$D$3</f>
        <v>4.8928251435124546</v>
      </c>
      <c r="BI32">
        <f>DV32*'Value Calculations'!$D$4</f>
        <v>7.1634794889822988</v>
      </c>
      <c r="BJ32">
        <f>DW32*'Value Calculations'!$D$5</f>
        <v>9.021495571799333</v>
      </c>
      <c r="BK32">
        <f>DX32*'Value Calculations'!$D$6</f>
        <v>1.2506493191936285</v>
      </c>
      <c r="BL32">
        <f>DY32*'Value Calculations'!$D$7</f>
        <v>1.318273155818892</v>
      </c>
      <c r="BM32">
        <f>DZ32*'Value Calculations'!$D$8</f>
        <v>5.1042931883143252</v>
      </c>
      <c r="BN32">
        <f>EA32*'Value Calculations'!$D$9</f>
        <v>5.0381002935006691</v>
      </c>
      <c r="BO32">
        <f>EB32*'Value Calculations'!$D$10</f>
        <v>3.2878482666858426</v>
      </c>
      <c r="BP32">
        <f>EC32*'Value Calculations'!$D$11</f>
        <v>0.9907141480249374</v>
      </c>
      <c r="BQ32">
        <f>ED32*'Value Calculations'!$D$12</f>
        <v>2.441648218768242</v>
      </c>
      <c r="BR32">
        <f>EE32*'Value Calculations'!$D$13</f>
        <v>7.0852463492955824</v>
      </c>
      <c r="BT32">
        <f>VLOOKUP($B32,'Raw Stats'!$CM$3:$DC$528,3,FALSE)</f>
        <v>72</v>
      </c>
      <c r="BU32">
        <f>VLOOKUP($B32,'Raw Stats'!$CM$3:$DC$528,4,FALSE)</f>
        <v>19</v>
      </c>
      <c r="BV32">
        <f>VLOOKUP($B32,'Raw Stats'!$CM$3:$DC$528,5,FALSE)</f>
        <v>36</v>
      </c>
      <c r="BW32">
        <f>VLOOKUP($B32,'Raw Stats'!$CM$3:$DC$528,6,FALSE)</f>
        <v>55</v>
      </c>
      <c r="BX32">
        <f>VLOOKUP($B32,'Raw Stats'!$CM$3:$DC$528,7,FALSE)</f>
        <v>17</v>
      </c>
      <c r="BY32">
        <f>VLOOKUP($B32,'Raw Stats'!$CM$3:$DC$528,8,FALSE)</f>
        <v>51</v>
      </c>
      <c r="BZ32">
        <f>VLOOKUP($B32,'Raw Stats'!$CM$3:$DC$528,9,FALSE)</f>
        <v>99</v>
      </c>
      <c r="CA32">
        <f>VLOOKUP($B32,'Raw Stats'!$CM$3:$DC$528,10,FALSE)</f>
        <v>39</v>
      </c>
      <c r="CB32">
        <f>VLOOKUP($B32,'Raw Stats'!$CM$3:$DC$528,11,FALSE)+VLOOKUP($B32,'Raw Stats'!$CM$3:$DC$528,12,FALSE)</f>
        <v>13</v>
      </c>
      <c r="CC32">
        <f>VLOOKUP($B32,'Raw Stats'!$CM$3:$DC$528,13,FALSE)+VLOOKUP($B32,'Raw Stats'!$CM$3:$DC$528,14,FALSE)</f>
        <v>0</v>
      </c>
      <c r="CD32">
        <f>VLOOKUP($B32,'Raw Stats'!$CM$3:$DC$528,15,FALSE)</f>
        <v>4</v>
      </c>
      <c r="CE32">
        <f>VLOOKUP($B32,'Raw Stats'!$CM$3:$DC$528,16,FALSE)</f>
        <v>162</v>
      </c>
      <c r="CG32">
        <f>VLOOKUP($B32,'Raw Stats'!$BU$3:$CJ$528,3,FALSE)</f>
        <v>79</v>
      </c>
      <c r="CH32">
        <f>VLOOKUP($B32,'Raw Stats'!$BU$3:$CJ$528,4,FALSE)</f>
        <v>21</v>
      </c>
      <c r="CI32">
        <f>VLOOKUP($B32,'Raw Stats'!$BU$3:$CJ$5288,5,FALSE)</f>
        <v>39</v>
      </c>
      <c r="CJ32">
        <f>VLOOKUP($B32,'Raw Stats'!$BU$3:$CJ$528,6,FALSE)</f>
        <v>60</v>
      </c>
      <c r="CK32">
        <f>VLOOKUP($B32,'Raw Stats'!$BU$3:$CJ$528,7,FALSE)</f>
        <v>19</v>
      </c>
      <c r="CL32">
        <f>VLOOKUP($B32,'Raw Stats'!$BU$3:$CJ$528,8,FALSE)</f>
        <v>42</v>
      </c>
      <c r="CM32">
        <f>VLOOKUP($B32,'Raw Stats'!$BU$3:$CJ$528,9,FALSE)</f>
        <v>77</v>
      </c>
      <c r="CN32">
        <f>VLOOKUP($B32,'Raw Stats'!$BU$3:$CJ$528,10,FALSE)</f>
        <v>54</v>
      </c>
      <c r="CO32">
        <f>VLOOKUP($B32,'Raw Stats'!$BU$3:$CJ$528,11,FALSE)+VLOOKUP($B32,'Raw Stats'!$BU$3:$CJ$528,12,FALSE)</f>
        <v>15</v>
      </c>
      <c r="CP32">
        <f>VLOOKUP($B32,'Raw Stats'!$BU$3:$CJ$528,13,FALSE)+VLOOKUP($B32,'Raw Stats'!$BU$3:$CJ$528,14,FALSE)</f>
        <v>3</v>
      </c>
      <c r="CQ32">
        <f>VLOOKUP($B32,'Raw Stats'!$BU$3:$CJ$528,15,FALSE)</f>
        <v>5</v>
      </c>
      <c r="CR32">
        <f>VLOOKUP($B32,'Raw Stats'!$BU$3:$CJ$528,16,FALSE)</f>
        <v>152</v>
      </c>
      <c r="CT32">
        <f>VLOOKUP($B32,'Raw Stats'!$BC$3:$BR$528,3,FALSE)</f>
        <v>30</v>
      </c>
      <c r="CU32">
        <f>VLOOKUP($B32,'Raw Stats'!$BC$3:$BR$528,4,FALSE)</f>
        <v>7</v>
      </c>
      <c r="CV32">
        <f>VLOOKUP($B32,'Raw Stats'!$BC$3:$BR$5288,5,FALSE)</f>
        <v>13</v>
      </c>
      <c r="CW32">
        <f>VLOOKUP($B32,'Raw Stats'!$BC$3:$BR$52888,6,FALSE)</f>
        <v>20</v>
      </c>
      <c r="CX32">
        <f>VLOOKUP($B32,'Raw Stats'!$BC$3:$BR$5288,7,FALSE)</f>
        <v>-5</v>
      </c>
      <c r="CY32">
        <f>VLOOKUP($B32,'Raw Stats'!$BC$3:$BR$5288,8,FALSE)</f>
        <v>15</v>
      </c>
      <c r="CZ32">
        <f>VLOOKUP($B32,'Raw Stats'!$BC$3:$BR$5288,9,FALSE)</f>
        <v>33</v>
      </c>
      <c r="DA32">
        <f>VLOOKUP($B32,'Raw Stats'!$BC$3:$BR$5288,10,FALSE)</f>
        <v>24</v>
      </c>
      <c r="DB32">
        <f>VLOOKUP($B32,'Raw Stats'!$BC$3:$BR$5288,11,FALSE)+VLOOKUP($B32,'Raw Stats'!$BC$3:$BR$5288,12,FALSE)</f>
        <v>10</v>
      </c>
      <c r="DC32">
        <f>VLOOKUP($B32,'Raw Stats'!$BC$3:$BR$5288,13,FALSE)+VLOOKUP($B32,'Raw Stats'!$BC$3:$BR$5288,14,FALSE)</f>
        <v>2</v>
      </c>
      <c r="DD32">
        <f>VLOOKUP($B32,'Raw Stats'!$BC$3:$BR$5288,15,FALSE)</f>
        <v>1</v>
      </c>
      <c r="DE32">
        <f>VLOOKUP($B32,'Raw Stats'!$BC$3:$BR$5288,16,FALSE)</f>
        <v>65</v>
      </c>
      <c r="DG32">
        <f>VLOOKUP($B32,'Raw Stats'!$AK$3:$AZ$528,3,FALSE)</f>
        <v>80</v>
      </c>
      <c r="DH32">
        <f>VLOOKUP($B32,'Raw Stats'!$AK$3:$AZ$528,4,FALSE)</f>
        <v>19</v>
      </c>
      <c r="DI32">
        <f>VLOOKUP($B32,'Raw Stats'!$AK$3:$AZ$528,5,FALSE)</f>
        <v>35</v>
      </c>
      <c r="DJ32">
        <f>VLOOKUP($B32,'Raw Stats'!$AK$3:$AZ$528,6,FALSE)</f>
        <v>54</v>
      </c>
      <c r="DK32">
        <f>VLOOKUP($B32,'Raw Stats'!$AK$3:$AZ$528,7,FALSE)</f>
        <v>15</v>
      </c>
      <c r="DL32">
        <f>VLOOKUP($B32,'Raw Stats'!$AK$3:$AZ$528,8,FALSE)</f>
        <v>50</v>
      </c>
      <c r="DM32">
        <f>VLOOKUP($B32,'Raw Stats'!$AK$3:$AZ$528,9,FALSE)</f>
        <v>130</v>
      </c>
      <c r="DN32">
        <f>VLOOKUP($B32,'Raw Stats'!$AK$3:$AZ$528,10,FALSE)</f>
        <v>45</v>
      </c>
      <c r="DO32">
        <f>VLOOKUP($B32,'Raw Stats'!$AK$3:$AZ$528,11,FALSE)+VLOOKUP($B32,'Raw Stats'!$AK$3:$AZ$528,12,FALSE)</f>
        <v>16</v>
      </c>
      <c r="DP32">
        <f>VLOOKUP($B32,'Raw Stats'!$AK$3:$AZ$528,13,FALSE)+VLOOKUP($B32,'Raw Stats'!$AK$3:$AZ$528,14,FALSE)</f>
        <v>2</v>
      </c>
      <c r="DQ32">
        <f>VLOOKUP($B32,'Raw Stats'!$AK$3:$AZ$528,15,FALSE)</f>
        <v>3</v>
      </c>
      <c r="DR32">
        <f>VLOOKUP($B32,'Raw Stats'!$AK$3:$AZ$528,16,FALSE)</f>
        <v>188</v>
      </c>
      <c r="DT32">
        <f>VLOOKUP($B32,'Raw Stats'!$S$3:$AH$528,3,FALSE)</f>
        <v>49</v>
      </c>
      <c r="DU32">
        <f>VLOOKUP($B32,'Raw Stats'!$S$3:$AH$528,4,FALSE)</f>
        <v>12</v>
      </c>
      <c r="DV32">
        <f>VLOOKUP($B32,'Raw Stats'!$S$3:$AH$528,5,FALSE)</f>
        <v>22</v>
      </c>
      <c r="DW32">
        <f>VLOOKUP($B32,'Raw Stats'!$S$3:$AH$528,6,FALSE)</f>
        <v>34</v>
      </c>
      <c r="DX32">
        <f>VLOOKUP($B32,'Raw Stats'!$S$3:$AH$528,7,FALSE)</f>
        <v>10</v>
      </c>
      <c r="DY32">
        <f>VLOOKUP($B32,'Raw Stats'!$S$3:$AH$528,8,FALSE)</f>
        <v>15</v>
      </c>
      <c r="DZ32">
        <f>VLOOKUP($B32,'Raw Stats'!$S$3:$AH$528,9,FALSE)</f>
        <v>71</v>
      </c>
      <c r="EA32">
        <f>VLOOKUP($B32,'Raw Stats'!$S$3:$AH$528,10,FALSE)</f>
        <v>40</v>
      </c>
      <c r="EB32">
        <f>VLOOKUP($B32,'Raw Stats'!$S$3:$AH$528,11,FALSE)+VLOOKUP($B32,'Raw Stats'!$S$3:$AH$528,12,FALSE)</f>
        <v>9</v>
      </c>
      <c r="EC32">
        <f>VLOOKUP($B32,'Raw Stats'!$S$3:$AH$528,13,FALSE)+VLOOKUP($B32,'Raw Stats'!$S$3:$AH$528,14,FALSE)</f>
        <v>1</v>
      </c>
      <c r="ED32">
        <f>VLOOKUP($B32,'Raw Stats'!$S$3:$AH$528,15,FALSE)</f>
        <v>3</v>
      </c>
      <c r="EE32">
        <f>VLOOKUP($B32,'Raw Stats'!$S$3:$AH$528,16,FALSE)</f>
        <v>103</v>
      </c>
    </row>
    <row r="33" spans="1:135" x14ac:dyDescent="0.2">
      <c r="A33" t="e">
        <f>VLOOKUP(B33,'ALL SKATERS'!$B$3:$I$378,9,FALSE)</f>
        <v>#REF!</v>
      </c>
      <c r="B33" t="s">
        <v>94</v>
      </c>
      <c r="C33">
        <f t="shared" si="0"/>
        <v>0.79605157869707588</v>
      </c>
      <c r="D33">
        <f t="shared" si="1"/>
        <v>1.0696132808949215</v>
      </c>
      <c r="E33">
        <f t="shared" si="2"/>
        <v>0.88463023564840171</v>
      </c>
      <c r="F33">
        <f t="shared" si="3"/>
        <v>0.85368673399435413</v>
      </c>
      <c r="G33">
        <f t="shared" si="4"/>
        <v>0.9189232259673904</v>
      </c>
      <c r="H33">
        <f>VLOOKUP(B33,'ALL SKATERS'!$B$3:$H$378,7,FALSE)</f>
        <v>0.93</v>
      </c>
      <c r="I33" s="29" t="e">
        <f t="shared" si="5"/>
        <v>#REF!</v>
      </c>
      <c r="J33" s="29">
        <f t="shared" si="6"/>
        <v>-3.9999999999999925</v>
      </c>
      <c r="K33" s="29">
        <f t="shared" si="7"/>
        <v>-3.9999999999999925E-2</v>
      </c>
      <c r="L33">
        <f>BU33*'Value Calculations'!$D$3</f>
        <v>2.8541480003822652</v>
      </c>
      <c r="M33">
        <f>BV33*'Value Calculations'!$D$4</f>
        <v>7.8147048970715982</v>
      </c>
      <c r="N33">
        <f>BW33*'Value Calculations'!$D$5</f>
        <v>8.2254812566405686</v>
      </c>
      <c r="O33">
        <f>BX33*'Value Calculations'!$D$6</f>
        <v>0.87545452343553998</v>
      </c>
      <c r="P33">
        <f>BY33*'Value Calculations'!$D$7</f>
        <v>1.9334672952010417</v>
      </c>
      <c r="Q33">
        <f>BZ33*'Value Calculations'!$D$8</f>
        <v>2.5162008674788927</v>
      </c>
      <c r="R33">
        <f>CA33*'Value Calculations'!$D$9</f>
        <v>3.6526227127879851</v>
      </c>
      <c r="S33">
        <f>CB33*'Value Calculations'!$D$10</f>
        <v>2.9225317926096377</v>
      </c>
      <c r="T33">
        <f>CC33*'Value Calculations'!$D$11</f>
        <v>0.9907141480249374</v>
      </c>
      <c r="U33">
        <f>CD33*'Value Calculations'!$D$12</f>
        <v>0.81388273958941404</v>
      </c>
      <c r="V33">
        <f>CE33*'Value Calculations'!$D$13</f>
        <v>4.8152159655406868</v>
      </c>
      <c r="X33">
        <f>CH33*'Value Calculations'!$D$3</f>
        <v>7.7469731438947198</v>
      </c>
      <c r="Y33">
        <f>CI33*'Value Calculations'!$D$4</f>
        <v>16.280635202232496</v>
      </c>
      <c r="Z33">
        <f>CJ33*'Value Calculations'!$D$5</f>
        <v>18.308329248651585</v>
      </c>
      <c r="AA33">
        <f>CK33*'Value Calculations'!$D$6</f>
        <v>4.8775323448551511</v>
      </c>
      <c r="AB33">
        <f>CL33*'Value Calculations'!$D$7</f>
        <v>2.4607765575285985</v>
      </c>
      <c r="AC33">
        <f>CM33*'Value Calculations'!$D$8</f>
        <v>5.3918590017404844</v>
      </c>
      <c r="AD33">
        <f>CN33*'Value Calculations'!$D$9</f>
        <v>7.0533404109009368</v>
      </c>
      <c r="AE33">
        <f>CO33*'Value Calculations'!$D$10</f>
        <v>6.9410130074478893</v>
      </c>
      <c r="AF33">
        <f>CP33*'Value Calculations'!$D$11</f>
        <v>0</v>
      </c>
      <c r="AG33">
        <f>CQ33*'Value Calculations'!$D$12</f>
        <v>4.883296437536484</v>
      </c>
      <c r="AH33">
        <f>CR33*'Value Calculations'!$D$13</f>
        <v>11.625307116805372</v>
      </c>
      <c r="AJ33">
        <f>CU33*'Value Calculations'!$D$3</f>
        <v>4.0773542862603787</v>
      </c>
      <c r="AK33">
        <f>CV33*'Value Calculations'!$D$4</f>
        <v>7.4890921930269485</v>
      </c>
      <c r="AL33">
        <f>CW33*'Value Calculations'!$D$5</f>
        <v>8.7561574667464104</v>
      </c>
      <c r="AM33">
        <f>CX33*'Value Calculations'!$D$6</f>
        <v>0.12506493191936285</v>
      </c>
      <c r="AN33">
        <f>CY33*'Value Calculations'!$D$7</f>
        <v>1.7576975410918561</v>
      </c>
      <c r="AO33">
        <f>CZ33*'Value Calculations'!$D$8</f>
        <v>2.9475495876181315</v>
      </c>
      <c r="AP33">
        <f>DA33*'Value Calculations'!$D$9</f>
        <v>3.4007176981129517</v>
      </c>
      <c r="AQ33">
        <f>DB33*'Value Calculations'!$D$10</f>
        <v>2.5572153185334328</v>
      </c>
      <c r="AR33">
        <f>DC33*'Value Calculations'!$D$11</f>
        <v>0</v>
      </c>
      <c r="AS33">
        <f>DD33*'Value Calculations'!$D$12</f>
        <v>4.0694136979470699</v>
      </c>
      <c r="AT33">
        <f>DE33*'Value Calculations'!$D$13</f>
        <v>6.3973583542183405</v>
      </c>
      <c r="AV33">
        <f>DH33*'Value Calculations'!$D$3</f>
        <v>9.3779148583988725</v>
      </c>
      <c r="AW33">
        <f>DI33*'Value Calculations'!$D$4</f>
        <v>12.698895457741347</v>
      </c>
      <c r="AX33">
        <f>DJ33*'Value Calculations'!$D$5</f>
        <v>16.450962513281137</v>
      </c>
      <c r="AY33">
        <f>DK33*'Value Calculations'!$D$6</f>
        <v>-0.62532465959681427</v>
      </c>
      <c r="AZ33">
        <f>DL33*'Value Calculations'!$D$7</f>
        <v>3.1638555739653409</v>
      </c>
      <c r="BA33">
        <f>DM33*'Value Calculations'!$D$8</f>
        <v>4.9605102816012456</v>
      </c>
      <c r="BB33">
        <f>DN33*'Value Calculations'!$D$9</f>
        <v>5.7938153375257695</v>
      </c>
      <c r="BC33">
        <f>DO33*'Value Calculations'!$D$10</f>
        <v>4.0184812148382516</v>
      </c>
      <c r="BD33">
        <f>DP33*'Value Calculations'!$D$11</f>
        <v>0</v>
      </c>
      <c r="BE33">
        <f>DQ33*'Value Calculations'!$D$12</f>
        <v>1.6277654791788281</v>
      </c>
      <c r="BF33">
        <f>DR33*'Value Calculations'!$D$13</f>
        <v>9.9743759286199936</v>
      </c>
      <c r="BH33">
        <f>DU33*'Value Calculations'!$D$3</f>
        <v>5.300560572138493</v>
      </c>
      <c r="BI33">
        <f>DV33*'Value Calculations'!$D$4</f>
        <v>15.955022498187846</v>
      </c>
      <c r="BJ33">
        <f>DW33*'Value Calculations'!$D$5</f>
        <v>16.450962513281137</v>
      </c>
      <c r="BK33">
        <f>DX33*'Value Calculations'!$D$6</f>
        <v>2.8764934341453454</v>
      </c>
      <c r="BL33">
        <f>DY33*'Value Calculations'!$D$7</f>
        <v>2.4607765575285985</v>
      </c>
      <c r="BM33">
        <f>DZ33*'Value Calculations'!$D$8</f>
        <v>4.0259213879662283</v>
      </c>
      <c r="BN33">
        <f>EA33*'Value Calculations'!$D$9</f>
        <v>5.0381002935006691</v>
      </c>
      <c r="BO33">
        <f>EB33*'Value Calculations'!$D$10</f>
        <v>4.3837976889144565</v>
      </c>
      <c r="BP33">
        <f>EC33*'Value Calculations'!$D$11</f>
        <v>0</v>
      </c>
      <c r="BQ33">
        <f>ED33*'Value Calculations'!$D$12</f>
        <v>1.6277654791788281</v>
      </c>
      <c r="BR33">
        <f>EE33*'Value Calculations'!$D$13</f>
        <v>10.799841522712683</v>
      </c>
      <c r="BT33">
        <f>VLOOKUP($B33,'Raw Stats'!$CM$3:$DC$528,3,FALSE)</f>
        <v>47</v>
      </c>
      <c r="BU33">
        <f>VLOOKUP($B33,'Raw Stats'!$CM$3:$DC$528,4,FALSE)</f>
        <v>7</v>
      </c>
      <c r="BV33">
        <f>VLOOKUP($B33,'Raw Stats'!$CM$3:$DC$528,5,FALSE)</f>
        <v>24</v>
      </c>
      <c r="BW33">
        <f>VLOOKUP($B33,'Raw Stats'!$CM$3:$DC$528,6,FALSE)</f>
        <v>31</v>
      </c>
      <c r="BX33">
        <f>VLOOKUP($B33,'Raw Stats'!$CM$3:$DC$528,7,FALSE)</f>
        <v>7</v>
      </c>
      <c r="BY33">
        <f>VLOOKUP($B33,'Raw Stats'!$CM$3:$DC$528,8,FALSE)</f>
        <v>22</v>
      </c>
      <c r="BZ33">
        <f>VLOOKUP($B33,'Raw Stats'!$CM$3:$DC$528,9,FALSE)</f>
        <v>35</v>
      </c>
      <c r="CA33">
        <f>VLOOKUP($B33,'Raw Stats'!$CM$3:$DC$528,10,FALSE)</f>
        <v>29</v>
      </c>
      <c r="CB33">
        <f>VLOOKUP($B33,'Raw Stats'!$CM$3:$DC$528,11,FALSE)+VLOOKUP($B33,'Raw Stats'!$CM$3:$DC$528,12,FALSE)</f>
        <v>8</v>
      </c>
      <c r="CC33">
        <f>VLOOKUP($B33,'Raw Stats'!$CM$3:$DC$528,13,FALSE)+VLOOKUP($B33,'Raw Stats'!$CM$3:$DC$528,14,FALSE)</f>
        <v>1</v>
      </c>
      <c r="CD33">
        <f>VLOOKUP($B33,'Raw Stats'!$CM$3:$DC$528,15,FALSE)</f>
        <v>1</v>
      </c>
      <c r="CE33">
        <f>VLOOKUP($B33,'Raw Stats'!$CM$3:$DC$528,16,FALSE)</f>
        <v>70</v>
      </c>
      <c r="CG33">
        <f>VLOOKUP($B33,'Raw Stats'!$BU$3:$CJ$528,3,FALSE)</f>
        <v>80</v>
      </c>
      <c r="CH33">
        <f>VLOOKUP($B33,'Raw Stats'!$BU$3:$CJ$528,4,FALSE)</f>
        <v>19</v>
      </c>
      <c r="CI33">
        <f>VLOOKUP($B33,'Raw Stats'!$BU$3:$CJ$5288,5,FALSE)</f>
        <v>50</v>
      </c>
      <c r="CJ33">
        <f>VLOOKUP($B33,'Raw Stats'!$BU$3:$CJ$528,6,FALSE)</f>
        <v>69</v>
      </c>
      <c r="CK33">
        <f>VLOOKUP($B33,'Raw Stats'!$BU$3:$CJ$528,7,FALSE)</f>
        <v>39</v>
      </c>
      <c r="CL33">
        <f>VLOOKUP($B33,'Raw Stats'!$BU$3:$CJ$528,8,FALSE)</f>
        <v>28</v>
      </c>
      <c r="CM33">
        <f>VLOOKUP($B33,'Raw Stats'!$BU$3:$CJ$528,9,FALSE)</f>
        <v>75</v>
      </c>
      <c r="CN33">
        <f>VLOOKUP($B33,'Raw Stats'!$BU$3:$CJ$528,10,FALSE)</f>
        <v>56</v>
      </c>
      <c r="CO33">
        <f>VLOOKUP($B33,'Raw Stats'!$BU$3:$CJ$528,11,FALSE)+VLOOKUP($B33,'Raw Stats'!$BU$3:$CJ$528,12,FALSE)</f>
        <v>19</v>
      </c>
      <c r="CP33">
        <f>VLOOKUP($B33,'Raw Stats'!$BU$3:$CJ$528,13,FALSE)+VLOOKUP($B33,'Raw Stats'!$BU$3:$CJ$528,14,FALSE)</f>
        <v>0</v>
      </c>
      <c r="CQ33">
        <f>VLOOKUP($B33,'Raw Stats'!$BU$3:$CJ$528,15,FALSE)</f>
        <v>6</v>
      </c>
      <c r="CR33">
        <f>VLOOKUP($B33,'Raw Stats'!$BU$3:$CJ$528,16,FALSE)</f>
        <v>169</v>
      </c>
      <c r="CT33">
        <f>VLOOKUP($B33,'Raw Stats'!$BC$3:$BR$528,3,FALSE)</f>
        <v>47</v>
      </c>
      <c r="CU33">
        <f>VLOOKUP($B33,'Raw Stats'!$BC$3:$BR$528,4,FALSE)</f>
        <v>10</v>
      </c>
      <c r="CV33">
        <f>VLOOKUP($B33,'Raw Stats'!$BC$3:$BR$5288,5,FALSE)</f>
        <v>23</v>
      </c>
      <c r="CW33">
        <f>VLOOKUP($B33,'Raw Stats'!$BC$3:$BR$52888,6,FALSE)</f>
        <v>33</v>
      </c>
      <c r="CX33">
        <f>VLOOKUP($B33,'Raw Stats'!$BC$3:$BR$5288,7,FALSE)</f>
        <v>1</v>
      </c>
      <c r="CY33">
        <f>VLOOKUP($B33,'Raw Stats'!$BC$3:$BR$5288,8,FALSE)</f>
        <v>20</v>
      </c>
      <c r="CZ33">
        <f>VLOOKUP($B33,'Raw Stats'!$BC$3:$BR$5288,9,FALSE)</f>
        <v>41</v>
      </c>
      <c r="DA33">
        <f>VLOOKUP($B33,'Raw Stats'!$BC$3:$BR$5288,10,FALSE)</f>
        <v>27</v>
      </c>
      <c r="DB33">
        <f>VLOOKUP($B33,'Raw Stats'!$BC$3:$BR$5288,11,FALSE)+VLOOKUP($B33,'Raw Stats'!$BC$3:$BR$5288,12,FALSE)</f>
        <v>7</v>
      </c>
      <c r="DC33">
        <f>VLOOKUP($B33,'Raw Stats'!$BC$3:$BR$5288,13,FALSE)+VLOOKUP($B33,'Raw Stats'!$BC$3:$BR$5288,14,FALSE)</f>
        <v>0</v>
      </c>
      <c r="DD33">
        <f>VLOOKUP($B33,'Raw Stats'!$BC$3:$BR$5288,15,FALSE)</f>
        <v>5</v>
      </c>
      <c r="DE33">
        <f>VLOOKUP($B33,'Raw Stats'!$BC$3:$BR$5288,16,FALSE)</f>
        <v>93</v>
      </c>
      <c r="DG33">
        <f>VLOOKUP($B33,'Raw Stats'!$AK$3:$AZ$528,3,FALSE)</f>
        <v>79</v>
      </c>
      <c r="DH33">
        <f>VLOOKUP($B33,'Raw Stats'!$AK$3:$AZ$528,4,FALSE)</f>
        <v>23</v>
      </c>
      <c r="DI33">
        <f>VLOOKUP($B33,'Raw Stats'!$AK$3:$AZ$528,5,FALSE)</f>
        <v>39</v>
      </c>
      <c r="DJ33">
        <f>VLOOKUP($B33,'Raw Stats'!$AK$3:$AZ$528,6,FALSE)</f>
        <v>62</v>
      </c>
      <c r="DK33">
        <f>VLOOKUP($B33,'Raw Stats'!$AK$3:$AZ$528,7,FALSE)</f>
        <v>-5</v>
      </c>
      <c r="DL33">
        <f>VLOOKUP($B33,'Raw Stats'!$AK$3:$AZ$528,8,FALSE)</f>
        <v>36</v>
      </c>
      <c r="DM33">
        <f>VLOOKUP($B33,'Raw Stats'!$AK$3:$AZ$528,9,FALSE)</f>
        <v>69</v>
      </c>
      <c r="DN33">
        <f>VLOOKUP($B33,'Raw Stats'!$AK$3:$AZ$528,10,FALSE)</f>
        <v>46</v>
      </c>
      <c r="DO33">
        <f>VLOOKUP($B33,'Raw Stats'!$AK$3:$AZ$528,11,FALSE)+VLOOKUP($B33,'Raw Stats'!$AK$3:$AZ$528,12,FALSE)</f>
        <v>11</v>
      </c>
      <c r="DP33">
        <f>VLOOKUP($B33,'Raw Stats'!$AK$3:$AZ$528,13,FALSE)+VLOOKUP($B33,'Raw Stats'!$AK$3:$AZ$528,14,FALSE)</f>
        <v>0</v>
      </c>
      <c r="DQ33">
        <f>VLOOKUP($B33,'Raw Stats'!$AK$3:$AZ$528,15,FALSE)</f>
        <v>2</v>
      </c>
      <c r="DR33">
        <f>VLOOKUP($B33,'Raw Stats'!$AK$3:$AZ$528,16,FALSE)</f>
        <v>145</v>
      </c>
      <c r="DT33">
        <f>VLOOKUP($B33,'Raw Stats'!$S$3:$AH$528,3,FALSE)</f>
        <v>75</v>
      </c>
      <c r="DU33">
        <f>VLOOKUP($B33,'Raw Stats'!$S$3:$AH$528,4,FALSE)</f>
        <v>13</v>
      </c>
      <c r="DV33">
        <f>VLOOKUP($B33,'Raw Stats'!$S$3:$AH$528,5,FALSE)</f>
        <v>49</v>
      </c>
      <c r="DW33">
        <f>VLOOKUP($B33,'Raw Stats'!$S$3:$AH$528,6,FALSE)</f>
        <v>62</v>
      </c>
      <c r="DX33">
        <f>VLOOKUP($B33,'Raw Stats'!$S$3:$AH$528,7,FALSE)</f>
        <v>23</v>
      </c>
      <c r="DY33">
        <f>VLOOKUP($B33,'Raw Stats'!$S$3:$AH$528,8,FALSE)</f>
        <v>28</v>
      </c>
      <c r="DZ33">
        <f>VLOOKUP($B33,'Raw Stats'!$S$3:$AH$528,9,FALSE)</f>
        <v>56</v>
      </c>
      <c r="EA33">
        <f>VLOOKUP($B33,'Raw Stats'!$S$3:$AH$528,10,FALSE)</f>
        <v>40</v>
      </c>
      <c r="EB33">
        <f>VLOOKUP($B33,'Raw Stats'!$S$3:$AH$528,11,FALSE)+VLOOKUP($B33,'Raw Stats'!$S$3:$AH$528,12,FALSE)</f>
        <v>12</v>
      </c>
      <c r="EC33">
        <f>VLOOKUP($B33,'Raw Stats'!$S$3:$AH$528,13,FALSE)+VLOOKUP($B33,'Raw Stats'!$S$3:$AH$528,14,FALSE)</f>
        <v>0</v>
      </c>
      <c r="ED33">
        <f>VLOOKUP($B33,'Raw Stats'!$S$3:$AH$528,15,FALSE)</f>
        <v>2</v>
      </c>
      <c r="EE33">
        <f>VLOOKUP($B33,'Raw Stats'!$S$3:$AH$528,16,FALSE)</f>
        <v>157</v>
      </c>
    </row>
    <row r="34" spans="1:135" x14ac:dyDescent="0.2">
      <c r="A34" t="e">
        <f>VLOOKUP(B34,'ALL SKATERS'!$B$3:$I$378,9,FALSE)</f>
        <v>#REF!</v>
      </c>
      <c r="B34" t="s">
        <v>75</v>
      </c>
      <c r="C34">
        <f t="shared" si="0"/>
        <v>0.82281405206414326</v>
      </c>
      <c r="D34">
        <f t="shared" si="1"/>
        <v>0.9701434227765805</v>
      </c>
      <c r="E34">
        <f t="shared" si="2"/>
        <v>0.39708820204047707</v>
      </c>
      <c r="F34" t="e">
        <f t="shared" si="3"/>
        <v>#N/A</v>
      </c>
      <c r="G34" t="e">
        <f t="shared" si="4"/>
        <v>#N/A</v>
      </c>
      <c r="H34">
        <f>VLOOKUP(B34,'ALL SKATERS'!$B$3:$H$378,7,FALSE)</f>
        <v>0.89</v>
      </c>
      <c r="I34" s="29" t="e">
        <f t="shared" si="5"/>
        <v>#REF!</v>
      </c>
      <c r="J34" s="29">
        <f t="shared" si="6"/>
        <v>-7.9999999999999956</v>
      </c>
      <c r="K34" s="29">
        <f t="shared" si="7"/>
        <v>-7.999999999999996E-2</v>
      </c>
      <c r="L34">
        <f>BU34*'Value Calculations'!$D$3</f>
        <v>11.008856572903023</v>
      </c>
      <c r="M34">
        <f>BV34*'Value Calculations'!$D$4</f>
        <v>8.7915430092055473</v>
      </c>
      <c r="N34">
        <f>BW34*'Value Calculations'!$D$5</f>
        <v>14.328257672857763</v>
      </c>
      <c r="O34">
        <f>BX34*'Value Calculations'!$D$6</f>
        <v>-1.3757142511129914</v>
      </c>
      <c r="P34">
        <f>BY34*'Value Calculations'!$D$7</f>
        <v>2.2850068034194129</v>
      </c>
      <c r="Q34">
        <f>BZ34*'Value Calculations'!$D$8</f>
        <v>3.091332494331211</v>
      </c>
      <c r="R34">
        <f>CA34*'Value Calculations'!$D$9</f>
        <v>3.9045277274630186</v>
      </c>
      <c r="S34">
        <f>CB34*'Value Calculations'!$D$10</f>
        <v>8.7675953778289131</v>
      </c>
      <c r="T34">
        <f>CC34*'Value Calculations'!$D$11</f>
        <v>0</v>
      </c>
      <c r="U34">
        <f>CD34*'Value Calculations'!$D$12</f>
        <v>3.2555309583576562</v>
      </c>
      <c r="V34">
        <f>CE34*'Value Calculations'!$D$13</f>
        <v>13.413815904006199</v>
      </c>
      <c r="X34">
        <f>CH34*'Value Calculations'!$D$3</f>
        <v>11.416592001529061</v>
      </c>
      <c r="Y34">
        <f>CI34*'Value Calculations'!$D$4</f>
        <v>6.5122540808929985</v>
      </c>
      <c r="Z34">
        <f>CJ34*'Value Calculations'!$D$5</f>
        <v>12.736229042540234</v>
      </c>
      <c r="AA34">
        <f>CK34*'Value Calculations'!$D$6</f>
        <v>2.0010389107098057</v>
      </c>
      <c r="AB34">
        <f>CL34*'Value Calculations'!$D$7</f>
        <v>0.87884877054592803</v>
      </c>
      <c r="AC34">
        <f>CM34*'Value Calculations'!$D$8</f>
        <v>1.2940461604177163</v>
      </c>
      <c r="AD34">
        <f>CN34*'Value Calculations'!$D$9</f>
        <v>1.7633351027252342</v>
      </c>
      <c r="AE34">
        <f>CO34*'Value Calculations'!$D$10</f>
        <v>3.2878482666858426</v>
      </c>
      <c r="AF34">
        <f>CP34*'Value Calculations'!$D$11</f>
        <v>0</v>
      </c>
      <c r="AG34">
        <f>CQ34*'Value Calculations'!$D$12</f>
        <v>4.883296437536484</v>
      </c>
      <c r="AH34">
        <f>CR34*'Value Calculations'!$D$13</f>
        <v>10.524686324681786</v>
      </c>
      <c r="AJ34">
        <f>CU34*'Value Calculations'!$D$3</f>
        <v>1.2232062858781136</v>
      </c>
      <c r="AK34">
        <f>CV34*'Value Calculations'!$D$4</f>
        <v>0.97683811213394978</v>
      </c>
      <c r="AL34">
        <f>CW34*'Value Calculations'!$D$5</f>
        <v>1.5920286303175293</v>
      </c>
      <c r="AM34">
        <f>CX34*'Value Calculations'!$D$6</f>
        <v>0</v>
      </c>
      <c r="AN34">
        <f>CY34*'Value Calculations'!$D$7</f>
        <v>0.52730926232755682</v>
      </c>
      <c r="AO34">
        <f>CZ34*'Value Calculations'!$D$8</f>
        <v>0.14378290671307958</v>
      </c>
      <c r="AP34">
        <f>DA34*'Value Calculations'!$D$9</f>
        <v>0.37785752201255018</v>
      </c>
      <c r="AQ34">
        <f>DB34*'Value Calculations'!$D$10</f>
        <v>0.73063294815240942</v>
      </c>
      <c r="AR34">
        <f>DC34*'Value Calculations'!$D$11</f>
        <v>0</v>
      </c>
      <c r="AS34">
        <f>DD34*'Value Calculations'!$D$12</f>
        <v>0</v>
      </c>
      <c r="AT34">
        <f>DE34*'Value Calculations'!$D$13</f>
        <v>3.1642847773553084</v>
      </c>
      <c r="AV34" t="e">
        <f>DH34*'Value Calculations'!$D$3</f>
        <v>#N/A</v>
      </c>
      <c r="AW34" t="e">
        <f>DI34*'Value Calculations'!$D$4</f>
        <v>#N/A</v>
      </c>
      <c r="AX34" t="e">
        <f>DJ34*'Value Calculations'!$D$5</f>
        <v>#N/A</v>
      </c>
      <c r="AY34" t="e">
        <f>DK34*'Value Calculations'!$D$6</f>
        <v>#N/A</v>
      </c>
      <c r="AZ34" t="e">
        <f>DL34*'Value Calculations'!$D$7</f>
        <v>#N/A</v>
      </c>
      <c r="BA34" t="e">
        <f>DM34*'Value Calculations'!$D$8</f>
        <v>#N/A</v>
      </c>
      <c r="BB34" t="e">
        <f>DN34*'Value Calculations'!$D$9</f>
        <v>#N/A</v>
      </c>
      <c r="BC34" t="e">
        <f>DO34*'Value Calculations'!$D$10</f>
        <v>#N/A</v>
      </c>
      <c r="BD34" t="e">
        <f>DP34*'Value Calculations'!$D$11</f>
        <v>#N/A</v>
      </c>
      <c r="BE34" t="e">
        <f>DQ34*'Value Calculations'!$D$12</f>
        <v>#N/A</v>
      </c>
      <c r="BF34" t="e">
        <f>DR34*'Value Calculations'!$D$13</f>
        <v>#N/A</v>
      </c>
      <c r="BH34" t="e">
        <f>DU34*'Value Calculations'!$D$3</f>
        <v>#N/A</v>
      </c>
      <c r="BI34" t="e">
        <f>DV34*'Value Calculations'!$D$4</f>
        <v>#N/A</v>
      </c>
      <c r="BJ34" t="e">
        <f>DW34*'Value Calculations'!$D$5</f>
        <v>#N/A</v>
      </c>
      <c r="BK34" t="e">
        <f>DX34*'Value Calculations'!$D$6</f>
        <v>#N/A</v>
      </c>
      <c r="BL34" t="e">
        <f>DY34*'Value Calculations'!$D$7</f>
        <v>#N/A</v>
      </c>
      <c r="BM34" t="e">
        <f>DZ34*'Value Calculations'!$D$8</f>
        <v>#N/A</v>
      </c>
      <c r="BN34" t="e">
        <f>EA34*'Value Calculations'!$D$9</f>
        <v>#N/A</v>
      </c>
      <c r="BO34" t="e">
        <f>EB34*'Value Calculations'!$D$10</f>
        <v>#N/A</v>
      </c>
      <c r="BP34" t="e">
        <f>EC34*'Value Calculations'!$D$11</f>
        <v>#N/A</v>
      </c>
      <c r="BQ34" t="e">
        <f>ED34*'Value Calculations'!$D$12</f>
        <v>#N/A</v>
      </c>
      <c r="BR34" t="e">
        <f>EE34*'Value Calculations'!$D$13</f>
        <v>#N/A</v>
      </c>
      <c r="BT34">
        <f>VLOOKUP($B34,'Raw Stats'!$CM$3:$DC$528,3,FALSE)</f>
        <v>82</v>
      </c>
      <c r="BU34">
        <f>VLOOKUP($B34,'Raw Stats'!$CM$3:$DC$528,4,FALSE)</f>
        <v>27</v>
      </c>
      <c r="BV34">
        <f>VLOOKUP($B34,'Raw Stats'!$CM$3:$DC$528,5,FALSE)</f>
        <v>27</v>
      </c>
      <c r="BW34">
        <f>VLOOKUP($B34,'Raw Stats'!$CM$3:$DC$528,6,FALSE)</f>
        <v>54</v>
      </c>
      <c r="BX34">
        <f>VLOOKUP($B34,'Raw Stats'!$CM$3:$DC$528,7,FALSE)</f>
        <v>-11</v>
      </c>
      <c r="BY34">
        <f>VLOOKUP($B34,'Raw Stats'!$CM$3:$DC$528,8,FALSE)</f>
        <v>26</v>
      </c>
      <c r="BZ34">
        <f>VLOOKUP($B34,'Raw Stats'!$CM$3:$DC$528,9,FALSE)</f>
        <v>43</v>
      </c>
      <c r="CA34">
        <f>VLOOKUP($B34,'Raw Stats'!$CM$3:$DC$528,10,FALSE)</f>
        <v>31</v>
      </c>
      <c r="CB34">
        <f>VLOOKUP($B34,'Raw Stats'!$CM$3:$DC$528,11,FALSE)+VLOOKUP($B34,'Raw Stats'!$CM$3:$DC$528,12,FALSE)</f>
        <v>24</v>
      </c>
      <c r="CC34">
        <f>VLOOKUP($B34,'Raw Stats'!$CM$3:$DC$528,13,FALSE)+VLOOKUP($B34,'Raw Stats'!$CM$3:$DC$528,14,FALSE)</f>
        <v>0</v>
      </c>
      <c r="CD34">
        <f>VLOOKUP($B34,'Raw Stats'!$CM$3:$DC$528,15,FALSE)</f>
        <v>4</v>
      </c>
      <c r="CE34">
        <f>VLOOKUP($B34,'Raw Stats'!$CM$3:$DC$528,16,FALSE)</f>
        <v>195</v>
      </c>
      <c r="CG34">
        <f>VLOOKUP($B34,'Raw Stats'!$BU$3:$CJ$528,3,FALSE)</f>
        <v>57</v>
      </c>
      <c r="CH34">
        <f>VLOOKUP($B34,'Raw Stats'!$BU$3:$CJ$528,4,FALSE)</f>
        <v>28</v>
      </c>
      <c r="CI34">
        <f>VLOOKUP($B34,'Raw Stats'!$BU$3:$CJ$5288,5,FALSE)</f>
        <v>20</v>
      </c>
      <c r="CJ34">
        <f>VLOOKUP($B34,'Raw Stats'!$BU$3:$CJ$528,6,FALSE)</f>
        <v>48</v>
      </c>
      <c r="CK34">
        <f>VLOOKUP($B34,'Raw Stats'!$BU$3:$CJ$528,7,FALSE)</f>
        <v>16</v>
      </c>
      <c r="CL34">
        <f>VLOOKUP($B34,'Raw Stats'!$BU$3:$CJ$528,8,FALSE)</f>
        <v>10</v>
      </c>
      <c r="CM34">
        <f>VLOOKUP($B34,'Raw Stats'!$BU$3:$CJ$528,9,FALSE)</f>
        <v>18</v>
      </c>
      <c r="CN34">
        <f>VLOOKUP($B34,'Raw Stats'!$BU$3:$CJ$528,10,FALSE)</f>
        <v>14</v>
      </c>
      <c r="CO34">
        <f>VLOOKUP($B34,'Raw Stats'!$BU$3:$CJ$528,11,FALSE)+VLOOKUP($B34,'Raw Stats'!$BU$3:$CJ$528,12,FALSE)</f>
        <v>9</v>
      </c>
      <c r="CP34">
        <f>VLOOKUP($B34,'Raw Stats'!$BU$3:$CJ$528,13,FALSE)+VLOOKUP($B34,'Raw Stats'!$BU$3:$CJ$528,14,FALSE)</f>
        <v>0</v>
      </c>
      <c r="CQ34">
        <f>VLOOKUP($B34,'Raw Stats'!$BU$3:$CJ$528,15,FALSE)</f>
        <v>6</v>
      </c>
      <c r="CR34">
        <f>VLOOKUP($B34,'Raw Stats'!$BU$3:$CJ$528,16,FALSE)</f>
        <v>153</v>
      </c>
      <c r="CT34">
        <f>VLOOKUP($B34,'Raw Stats'!$BC$3:$BR$528,3,FALSE)</f>
        <v>22</v>
      </c>
      <c r="CU34">
        <f>VLOOKUP($B34,'Raw Stats'!$BC$3:$BR$528,4,FALSE)</f>
        <v>3</v>
      </c>
      <c r="CV34">
        <f>VLOOKUP($B34,'Raw Stats'!$BC$3:$BR$5288,5,FALSE)</f>
        <v>3</v>
      </c>
      <c r="CW34">
        <f>VLOOKUP($B34,'Raw Stats'!$BC$3:$BR$52888,6,FALSE)</f>
        <v>6</v>
      </c>
      <c r="CX34">
        <f>VLOOKUP($B34,'Raw Stats'!$BC$3:$BR$5288,7,FALSE)</f>
        <v>0</v>
      </c>
      <c r="CY34">
        <f>VLOOKUP($B34,'Raw Stats'!$BC$3:$BR$5288,8,FALSE)</f>
        <v>6</v>
      </c>
      <c r="CZ34">
        <f>VLOOKUP($B34,'Raw Stats'!$BC$3:$BR$5288,9,FALSE)</f>
        <v>2</v>
      </c>
      <c r="DA34">
        <f>VLOOKUP($B34,'Raw Stats'!$BC$3:$BR$5288,10,FALSE)</f>
        <v>3</v>
      </c>
      <c r="DB34">
        <f>VLOOKUP($B34,'Raw Stats'!$BC$3:$BR$5288,11,FALSE)+VLOOKUP($B34,'Raw Stats'!$BC$3:$BR$5288,12,FALSE)</f>
        <v>2</v>
      </c>
      <c r="DC34">
        <f>VLOOKUP($B34,'Raw Stats'!$BC$3:$BR$5288,13,FALSE)+VLOOKUP($B34,'Raw Stats'!$BC$3:$BR$5288,14,FALSE)</f>
        <v>0</v>
      </c>
      <c r="DD34">
        <f>VLOOKUP($B34,'Raw Stats'!$BC$3:$BR$5288,15,FALSE)</f>
        <v>0</v>
      </c>
      <c r="DE34">
        <f>VLOOKUP($B34,'Raw Stats'!$BC$3:$BR$5288,16,FALSE)</f>
        <v>46</v>
      </c>
      <c r="DG34" t="e">
        <f>VLOOKUP($B34,'Raw Stats'!$AK$3:$AZ$528,3,FALSE)</f>
        <v>#N/A</v>
      </c>
      <c r="DH34" t="e">
        <f>VLOOKUP($B34,'Raw Stats'!$AK$3:$AZ$528,4,FALSE)</f>
        <v>#N/A</v>
      </c>
      <c r="DI34" t="e">
        <f>VLOOKUP($B34,'Raw Stats'!$AK$3:$AZ$528,5,FALSE)</f>
        <v>#N/A</v>
      </c>
      <c r="DJ34" t="e">
        <f>VLOOKUP($B34,'Raw Stats'!$AK$3:$AZ$528,6,FALSE)</f>
        <v>#N/A</v>
      </c>
      <c r="DK34" t="e">
        <f>VLOOKUP($B34,'Raw Stats'!$AK$3:$AZ$528,7,FALSE)</f>
        <v>#N/A</v>
      </c>
      <c r="DL34" t="e">
        <f>VLOOKUP($B34,'Raw Stats'!$AK$3:$AZ$528,8,FALSE)</f>
        <v>#N/A</v>
      </c>
      <c r="DM34" t="e">
        <f>VLOOKUP($B34,'Raw Stats'!$AK$3:$AZ$528,9,FALSE)</f>
        <v>#N/A</v>
      </c>
      <c r="DN34" t="e">
        <f>VLOOKUP($B34,'Raw Stats'!$AK$3:$AZ$528,10,FALSE)</f>
        <v>#N/A</v>
      </c>
      <c r="DO34" t="e">
        <f>VLOOKUP($B34,'Raw Stats'!$AK$3:$AZ$528,11,FALSE)+VLOOKUP($B34,'Raw Stats'!$AK$3:$AZ$528,12,FALSE)</f>
        <v>#N/A</v>
      </c>
      <c r="DP34" t="e">
        <f>VLOOKUP($B34,'Raw Stats'!$AK$3:$AZ$528,13,FALSE)+VLOOKUP($B34,'Raw Stats'!$AK$3:$AZ$528,14,FALSE)</f>
        <v>#N/A</v>
      </c>
      <c r="DQ34" t="e">
        <f>VLOOKUP($B34,'Raw Stats'!$AK$3:$AZ$528,15,FALSE)</f>
        <v>#N/A</v>
      </c>
      <c r="DR34" t="e">
        <f>VLOOKUP($B34,'Raw Stats'!$AK$3:$AZ$528,16,FALSE)</f>
        <v>#N/A</v>
      </c>
      <c r="DT34" t="e">
        <f>VLOOKUP($B34,'Raw Stats'!$S$3:$AH$528,3,FALSE)</f>
        <v>#N/A</v>
      </c>
      <c r="DU34" t="e">
        <f>VLOOKUP($B34,'Raw Stats'!$S$3:$AH$528,4,FALSE)</f>
        <v>#N/A</v>
      </c>
      <c r="DV34" t="e">
        <f>VLOOKUP($B34,'Raw Stats'!$S$3:$AH$528,5,FALSE)</f>
        <v>#N/A</v>
      </c>
      <c r="DW34" t="e">
        <f>VLOOKUP($B34,'Raw Stats'!$S$3:$AH$528,6,FALSE)</f>
        <v>#N/A</v>
      </c>
      <c r="DX34" t="e">
        <f>VLOOKUP($B34,'Raw Stats'!$S$3:$AH$528,7,FALSE)</f>
        <v>#N/A</v>
      </c>
      <c r="DY34" t="e">
        <f>VLOOKUP($B34,'Raw Stats'!$S$3:$AH$528,8,FALSE)</f>
        <v>#N/A</v>
      </c>
      <c r="DZ34" t="e">
        <f>VLOOKUP($B34,'Raw Stats'!$S$3:$AH$528,9,FALSE)</f>
        <v>#N/A</v>
      </c>
      <c r="EA34" t="e">
        <f>VLOOKUP($B34,'Raw Stats'!$S$3:$AH$528,10,FALSE)</f>
        <v>#N/A</v>
      </c>
      <c r="EB34" t="e">
        <f>VLOOKUP($B34,'Raw Stats'!$S$3:$AH$528,11,FALSE)+VLOOKUP($B34,'Raw Stats'!$S$3:$AH$528,12,FALSE)</f>
        <v>#N/A</v>
      </c>
      <c r="EC34" t="e">
        <f>VLOOKUP($B34,'Raw Stats'!$S$3:$AH$528,13,FALSE)+VLOOKUP($B34,'Raw Stats'!$S$3:$AH$528,14,FALSE)</f>
        <v>#N/A</v>
      </c>
      <c r="ED34" t="e">
        <f>VLOOKUP($B34,'Raw Stats'!$S$3:$AH$528,15,FALSE)</f>
        <v>#N/A</v>
      </c>
      <c r="EE34" t="e">
        <f>VLOOKUP($B34,'Raw Stats'!$S$3:$AH$528,16,FALSE)</f>
        <v>#N/A</v>
      </c>
    </row>
    <row r="35" spans="1:135" x14ac:dyDescent="0.2">
      <c r="A35" t="e">
        <f>VLOOKUP(B35,'ALL SKATERS'!$B$3:$I$378,9,FALSE)</f>
        <v>#REF!</v>
      </c>
      <c r="B35" t="s">
        <v>52</v>
      </c>
      <c r="C35">
        <f t="shared" ref="C35:C66" si="8">IF(BT35=0,"",SUMIF(L35:V35,"&lt;&gt;#N/A")/BT35)</f>
        <v>1.0861757267948515</v>
      </c>
      <c r="D35">
        <f t="shared" ref="D35:D66" si="9">SUMIF(X35:AH35,"&lt;&gt;#N/A")/CG35</f>
        <v>1.1063047953910743</v>
      </c>
      <c r="E35">
        <f t="shared" ref="E35:E66" si="10">SUMIF(AJ35:AT35,"&lt;&gt;#N/A")/CT35</f>
        <v>1.1255950769863068</v>
      </c>
      <c r="F35">
        <f t="shared" ref="F35:F66" si="11">SUMIF(AV35:BF35,"&lt;&gt;#N/A")/DG35</f>
        <v>0.85902391316491788</v>
      </c>
      <c r="G35">
        <f t="shared" ref="G35:G66" si="12">SUMIF(BH35:BR35,"&lt;&gt;#N/A")/DT35</f>
        <v>1.0368992912770856</v>
      </c>
      <c r="H35">
        <f>VLOOKUP(B35,'ALL SKATERS'!$B$3:$H$378,7,FALSE)</f>
        <v>1.07</v>
      </c>
      <c r="I35" s="29" t="e">
        <f t="shared" ref="I35:I66" si="13">(H35-0.97)/A35*100</f>
        <v>#REF!</v>
      </c>
      <c r="J35" s="29">
        <f t="shared" ref="J35:J66" si="14">(H35-0.97)/0.01</f>
        <v>10.000000000000009</v>
      </c>
      <c r="K35" s="29">
        <f t="shared" ref="K35:K66" si="15">H35-0.97</f>
        <v>0.10000000000000009</v>
      </c>
      <c r="L35">
        <f>BU35*'Value Calculations'!$D$3</f>
        <v>5.300560572138493</v>
      </c>
      <c r="M35">
        <f>BV35*'Value Calculations'!$D$4</f>
        <v>7.4890921930269485</v>
      </c>
      <c r="N35">
        <f>BW35*'Value Calculations'!$D$5</f>
        <v>9.5521717819051766</v>
      </c>
      <c r="O35">
        <f>BX35*'Value Calculations'!$D$6</f>
        <v>1.3757142511129914</v>
      </c>
      <c r="P35">
        <f>BY35*'Value Calculations'!$D$7</f>
        <v>3.7790497133474905</v>
      </c>
      <c r="Q35">
        <f>BZ35*'Value Calculations'!$D$8</f>
        <v>10.927500910194048</v>
      </c>
      <c r="R35">
        <f>CA35*'Value Calculations'!$D$9</f>
        <v>1.385477580712684</v>
      </c>
      <c r="S35">
        <f>CB35*'Value Calculations'!$D$10</f>
        <v>2.5572153185334328</v>
      </c>
      <c r="T35">
        <f>CC35*'Value Calculations'!$D$11</f>
        <v>0.9907141480249374</v>
      </c>
      <c r="U35">
        <f>CD35*'Value Calculations'!$D$12</f>
        <v>0.81388273958941404</v>
      </c>
      <c r="V35">
        <f>CE35*'Value Calculations'!$D$13</f>
        <v>6.8788799507724097</v>
      </c>
      <c r="X35">
        <f>CH35*'Value Calculations'!$D$3</f>
        <v>6.5237668580166064</v>
      </c>
      <c r="Y35">
        <f>CI35*'Value Calculations'!$D$4</f>
        <v>11.070831937518097</v>
      </c>
      <c r="Z35">
        <f>CJ35*'Value Calculations'!$D$5</f>
        <v>13.266905252646078</v>
      </c>
      <c r="AA35">
        <f>CK35*'Value Calculations'!$D$6</f>
        <v>0.62532465959681427</v>
      </c>
      <c r="AB35">
        <f>CL35*'Value Calculations'!$D$7</f>
        <v>8.6127179513500955</v>
      </c>
      <c r="AC35">
        <f>CM35*'Value Calculations'!$D$8</f>
        <v>16.822600085430309</v>
      </c>
      <c r="AD35">
        <f>CN35*'Value Calculations'!$D$9</f>
        <v>4.9121477861631524</v>
      </c>
      <c r="AE35">
        <f>CO35*'Value Calculations'!$D$10</f>
        <v>3.6531647407620471</v>
      </c>
      <c r="AF35">
        <f>CP35*'Value Calculations'!$D$11</f>
        <v>3.9628565920997496</v>
      </c>
      <c r="AG35">
        <f>CQ35*'Value Calculations'!$D$12</f>
        <v>1.6277654791788281</v>
      </c>
      <c r="AH35">
        <f>CR35*'Value Calculations'!$D$13</f>
        <v>13.001083106959854</v>
      </c>
      <c r="AJ35">
        <f>CU35*'Value Calculations'!$D$3</f>
        <v>0.8154708572520758</v>
      </c>
      <c r="AK35">
        <f>CV35*'Value Calculations'!$D$4</f>
        <v>5.8610286728036982</v>
      </c>
      <c r="AL35">
        <f>CW35*'Value Calculations'!$D$5</f>
        <v>5.3067621010584309</v>
      </c>
      <c r="AM35">
        <f>CX35*'Value Calculations'!$D$6</f>
        <v>0.25012986383872571</v>
      </c>
      <c r="AN35">
        <f>CY35*'Value Calculations'!$D$7</f>
        <v>6.679250656149053</v>
      </c>
      <c r="AO35">
        <f>CZ35*'Value Calculations'!$D$8</f>
        <v>4.6010530148185467</v>
      </c>
      <c r="AP35">
        <f>DA35*'Value Calculations'!$D$9</f>
        <v>2.1411926247377844</v>
      </c>
      <c r="AQ35">
        <f>DB35*'Value Calculations'!$D$10</f>
        <v>2.5572153185334328</v>
      </c>
      <c r="AR35">
        <f>DC35*'Value Calculations'!$D$11</f>
        <v>0.9907141480249374</v>
      </c>
      <c r="AS35">
        <f>DD35*'Value Calculations'!$D$12</f>
        <v>0</v>
      </c>
      <c r="AT35">
        <f>DE35*'Value Calculations'!$D$13</f>
        <v>3.4394399753862048</v>
      </c>
      <c r="AV35">
        <f>DH35*'Value Calculations'!$D$3</f>
        <v>4.0773542862603787</v>
      </c>
      <c r="AW35">
        <f>DI35*'Value Calculations'!$D$4</f>
        <v>7.8147048970715982</v>
      </c>
      <c r="AX35">
        <f>DJ35*'Value Calculations'!$D$5</f>
        <v>9.021495571799333</v>
      </c>
      <c r="AY35">
        <f>DK35*'Value Calculations'!$D$6</f>
        <v>2.0010389107098057</v>
      </c>
      <c r="AZ35">
        <f>DL35*'Value Calculations'!$D$7</f>
        <v>9.6673364760052074</v>
      </c>
      <c r="BA35">
        <f>DM35*'Value Calculations'!$D$8</f>
        <v>14.881530844803738</v>
      </c>
      <c r="BB35">
        <f>DN35*'Value Calculations'!$D$9</f>
        <v>4.5342902641506022</v>
      </c>
      <c r="BC35">
        <f>DO35*'Value Calculations'!$D$10</f>
        <v>0.73063294815240942</v>
      </c>
      <c r="BD35">
        <f>DP35*'Value Calculations'!$D$11</f>
        <v>2.9721424440748123</v>
      </c>
      <c r="BE35">
        <f>DQ35*'Value Calculations'!$D$12</f>
        <v>0.81388273958941404</v>
      </c>
      <c r="BF35">
        <f>DR35*'Value Calculations'!$D$13</f>
        <v>9.6304319310813735</v>
      </c>
      <c r="BH35">
        <f>DU35*'Value Calculations'!$D$3</f>
        <v>9.7856502870249091</v>
      </c>
      <c r="BI35">
        <f>DV35*'Value Calculations'!$D$4</f>
        <v>9.7683811213394982</v>
      </c>
      <c r="BJ35">
        <f>DW35*'Value Calculations'!$D$5</f>
        <v>14.328257672857763</v>
      </c>
      <c r="BK35">
        <f>DX35*'Value Calculations'!$D$6</f>
        <v>-0.37519479575808856</v>
      </c>
      <c r="BL35">
        <f>DY35*'Value Calculations'!$D$7</f>
        <v>8.7884877054592803</v>
      </c>
      <c r="BM35">
        <f>DZ35*'Value Calculations'!$D$8</f>
        <v>10.13669492327211</v>
      </c>
      <c r="BN35">
        <f>EA35*'Value Calculations'!$D$9</f>
        <v>3.9045277274630186</v>
      </c>
      <c r="BO35">
        <f>EB35*'Value Calculations'!$D$10</f>
        <v>4.0184812148382516</v>
      </c>
      <c r="BP35">
        <f>EC35*'Value Calculations'!$D$11</f>
        <v>3.9628565920997496</v>
      </c>
      <c r="BQ35">
        <f>ED35*'Value Calculations'!$D$12</f>
        <v>1.6277654791788281</v>
      </c>
      <c r="BR35">
        <f>EE35*'Value Calculations'!$D$13</f>
        <v>13.895337500560267</v>
      </c>
      <c r="BT35">
        <f>VLOOKUP($B35,'Raw Stats'!$CM$3:$DC$528,3,FALSE)</f>
        <v>47</v>
      </c>
      <c r="BU35">
        <f>VLOOKUP($B35,'Raw Stats'!$CM$3:$DC$528,4,FALSE)</f>
        <v>13</v>
      </c>
      <c r="BV35">
        <f>VLOOKUP($B35,'Raw Stats'!$CM$3:$DC$528,5,FALSE)</f>
        <v>23</v>
      </c>
      <c r="BW35">
        <f>VLOOKUP($B35,'Raw Stats'!$CM$3:$DC$528,6,FALSE)</f>
        <v>36</v>
      </c>
      <c r="BX35">
        <f>VLOOKUP($B35,'Raw Stats'!$CM$3:$DC$528,7,FALSE)</f>
        <v>11</v>
      </c>
      <c r="BY35">
        <f>VLOOKUP($B35,'Raw Stats'!$CM$3:$DC$528,8,FALSE)</f>
        <v>43</v>
      </c>
      <c r="BZ35">
        <f>VLOOKUP($B35,'Raw Stats'!$CM$3:$DC$528,9,FALSE)</f>
        <v>152</v>
      </c>
      <c r="CA35">
        <f>VLOOKUP($B35,'Raw Stats'!$CM$3:$DC$528,10,FALSE)</f>
        <v>11</v>
      </c>
      <c r="CB35">
        <f>VLOOKUP($B35,'Raw Stats'!$CM$3:$DC$528,11,FALSE)+VLOOKUP($B35,'Raw Stats'!$CM$3:$DC$528,12,FALSE)</f>
        <v>7</v>
      </c>
      <c r="CC35">
        <f>VLOOKUP($B35,'Raw Stats'!$CM$3:$DC$528,13,FALSE)+VLOOKUP($B35,'Raw Stats'!$CM$3:$DC$528,14,FALSE)</f>
        <v>1</v>
      </c>
      <c r="CD35">
        <f>VLOOKUP($B35,'Raw Stats'!$CM$3:$DC$528,15,FALSE)</f>
        <v>1</v>
      </c>
      <c r="CE35">
        <f>VLOOKUP($B35,'Raw Stats'!$CM$3:$DC$528,16,FALSE)</f>
        <v>100</v>
      </c>
      <c r="CG35">
        <f>VLOOKUP($B35,'Raw Stats'!$BU$3:$CJ$528,3,FALSE)</f>
        <v>76</v>
      </c>
      <c r="CH35">
        <f>VLOOKUP($B35,'Raw Stats'!$BU$3:$CJ$528,4,FALSE)</f>
        <v>16</v>
      </c>
      <c r="CI35">
        <f>VLOOKUP($B35,'Raw Stats'!$BU$3:$CJ$5288,5,FALSE)</f>
        <v>34</v>
      </c>
      <c r="CJ35">
        <f>VLOOKUP($B35,'Raw Stats'!$BU$3:$CJ$528,6,FALSE)</f>
        <v>50</v>
      </c>
      <c r="CK35">
        <f>VLOOKUP($B35,'Raw Stats'!$BU$3:$CJ$528,7,FALSE)</f>
        <v>5</v>
      </c>
      <c r="CL35">
        <f>VLOOKUP($B35,'Raw Stats'!$BU$3:$CJ$528,8,FALSE)</f>
        <v>98</v>
      </c>
      <c r="CM35">
        <f>VLOOKUP($B35,'Raw Stats'!$BU$3:$CJ$528,9,FALSE)</f>
        <v>234</v>
      </c>
      <c r="CN35">
        <f>VLOOKUP($B35,'Raw Stats'!$BU$3:$CJ$528,10,FALSE)</f>
        <v>39</v>
      </c>
      <c r="CO35">
        <f>VLOOKUP($B35,'Raw Stats'!$BU$3:$CJ$528,11,FALSE)+VLOOKUP($B35,'Raw Stats'!$BU$3:$CJ$528,12,FALSE)</f>
        <v>10</v>
      </c>
      <c r="CP35">
        <f>VLOOKUP($B35,'Raw Stats'!$BU$3:$CJ$528,13,FALSE)+VLOOKUP($B35,'Raw Stats'!$BU$3:$CJ$528,14,FALSE)</f>
        <v>4</v>
      </c>
      <c r="CQ35">
        <f>VLOOKUP($B35,'Raw Stats'!$BU$3:$CJ$528,15,FALSE)</f>
        <v>2</v>
      </c>
      <c r="CR35">
        <f>VLOOKUP($B35,'Raw Stats'!$BU$3:$CJ$528,16,FALSE)</f>
        <v>189</v>
      </c>
      <c r="CT35">
        <f>VLOOKUP($B35,'Raw Stats'!$BC$3:$BR$528,3,FALSE)</f>
        <v>29</v>
      </c>
      <c r="CU35">
        <f>VLOOKUP($B35,'Raw Stats'!$BC$3:$BR$528,4,FALSE)</f>
        <v>2</v>
      </c>
      <c r="CV35">
        <f>VLOOKUP($B35,'Raw Stats'!$BC$3:$BR$5288,5,FALSE)</f>
        <v>18</v>
      </c>
      <c r="CW35">
        <f>VLOOKUP($B35,'Raw Stats'!$BC$3:$BR$52888,6,FALSE)</f>
        <v>20</v>
      </c>
      <c r="CX35">
        <f>VLOOKUP($B35,'Raw Stats'!$BC$3:$BR$5288,7,FALSE)</f>
        <v>2</v>
      </c>
      <c r="CY35">
        <f>VLOOKUP($B35,'Raw Stats'!$BC$3:$BR$5288,8,FALSE)</f>
        <v>76</v>
      </c>
      <c r="CZ35">
        <f>VLOOKUP($B35,'Raw Stats'!$BC$3:$BR$5288,9,FALSE)</f>
        <v>64</v>
      </c>
      <c r="DA35">
        <f>VLOOKUP($B35,'Raw Stats'!$BC$3:$BR$5288,10,FALSE)</f>
        <v>17</v>
      </c>
      <c r="DB35">
        <f>VLOOKUP($B35,'Raw Stats'!$BC$3:$BR$5288,11,FALSE)+VLOOKUP($B35,'Raw Stats'!$BC$3:$BR$5288,12,FALSE)</f>
        <v>7</v>
      </c>
      <c r="DC35">
        <f>VLOOKUP($B35,'Raw Stats'!$BC$3:$BR$5288,13,FALSE)+VLOOKUP($B35,'Raw Stats'!$BC$3:$BR$5288,14,FALSE)</f>
        <v>1</v>
      </c>
      <c r="DD35">
        <f>VLOOKUP($B35,'Raw Stats'!$BC$3:$BR$5288,15,FALSE)</f>
        <v>0</v>
      </c>
      <c r="DE35">
        <f>VLOOKUP($B35,'Raw Stats'!$BC$3:$BR$5288,16,FALSE)</f>
        <v>50</v>
      </c>
      <c r="DG35">
        <f>VLOOKUP($B35,'Raw Stats'!$AK$3:$AZ$528,3,FALSE)</f>
        <v>77</v>
      </c>
      <c r="DH35">
        <f>VLOOKUP($B35,'Raw Stats'!$AK$3:$AZ$528,4,FALSE)</f>
        <v>10</v>
      </c>
      <c r="DI35">
        <f>VLOOKUP($B35,'Raw Stats'!$AK$3:$AZ$528,5,FALSE)</f>
        <v>24</v>
      </c>
      <c r="DJ35">
        <f>VLOOKUP($B35,'Raw Stats'!$AK$3:$AZ$528,6,FALSE)</f>
        <v>34</v>
      </c>
      <c r="DK35">
        <f>VLOOKUP($B35,'Raw Stats'!$AK$3:$AZ$528,7,FALSE)</f>
        <v>16</v>
      </c>
      <c r="DL35">
        <f>VLOOKUP($B35,'Raw Stats'!$AK$3:$AZ$528,8,FALSE)</f>
        <v>110</v>
      </c>
      <c r="DM35">
        <f>VLOOKUP($B35,'Raw Stats'!$AK$3:$AZ$528,9,FALSE)</f>
        <v>207</v>
      </c>
      <c r="DN35">
        <f>VLOOKUP($B35,'Raw Stats'!$AK$3:$AZ$528,10,FALSE)</f>
        <v>36</v>
      </c>
      <c r="DO35">
        <f>VLOOKUP($B35,'Raw Stats'!$AK$3:$AZ$528,11,FALSE)+VLOOKUP($B35,'Raw Stats'!$AK$3:$AZ$528,12,FALSE)</f>
        <v>2</v>
      </c>
      <c r="DP35">
        <f>VLOOKUP($B35,'Raw Stats'!$AK$3:$AZ$528,13,FALSE)+VLOOKUP($B35,'Raw Stats'!$AK$3:$AZ$528,14,FALSE)</f>
        <v>3</v>
      </c>
      <c r="DQ35">
        <f>VLOOKUP($B35,'Raw Stats'!$AK$3:$AZ$528,15,FALSE)</f>
        <v>1</v>
      </c>
      <c r="DR35">
        <f>VLOOKUP($B35,'Raw Stats'!$AK$3:$AZ$528,16,FALSE)</f>
        <v>140</v>
      </c>
      <c r="DT35">
        <f>VLOOKUP($B35,'Raw Stats'!$S$3:$AH$528,3,FALSE)</f>
        <v>77</v>
      </c>
      <c r="DU35">
        <f>VLOOKUP($B35,'Raw Stats'!$S$3:$AH$528,4,FALSE)</f>
        <v>24</v>
      </c>
      <c r="DV35">
        <f>VLOOKUP($B35,'Raw Stats'!$S$3:$AH$528,5,FALSE)</f>
        <v>30</v>
      </c>
      <c r="DW35">
        <f>VLOOKUP($B35,'Raw Stats'!$S$3:$AH$528,6,FALSE)</f>
        <v>54</v>
      </c>
      <c r="DX35">
        <f>VLOOKUP($B35,'Raw Stats'!$S$3:$AH$528,7,FALSE)</f>
        <v>-3</v>
      </c>
      <c r="DY35">
        <f>VLOOKUP($B35,'Raw Stats'!$S$3:$AH$528,8,FALSE)</f>
        <v>100</v>
      </c>
      <c r="DZ35">
        <f>VLOOKUP($B35,'Raw Stats'!$S$3:$AH$528,9,FALSE)</f>
        <v>141</v>
      </c>
      <c r="EA35">
        <f>VLOOKUP($B35,'Raw Stats'!$S$3:$AH$528,10,FALSE)</f>
        <v>31</v>
      </c>
      <c r="EB35">
        <f>VLOOKUP($B35,'Raw Stats'!$S$3:$AH$528,11,FALSE)+VLOOKUP($B35,'Raw Stats'!$S$3:$AH$528,12,FALSE)</f>
        <v>11</v>
      </c>
      <c r="EC35">
        <f>VLOOKUP($B35,'Raw Stats'!$S$3:$AH$528,13,FALSE)+VLOOKUP($B35,'Raw Stats'!$S$3:$AH$528,14,FALSE)</f>
        <v>4</v>
      </c>
      <c r="ED35">
        <f>VLOOKUP($B35,'Raw Stats'!$S$3:$AH$528,15,FALSE)</f>
        <v>2</v>
      </c>
      <c r="EE35">
        <f>VLOOKUP($B35,'Raw Stats'!$S$3:$AH$528,16,FALSE)</f>
        <v>202</v>
      </c>
    </row>
    <row r="36" spans="1:135" x14ac:dyDescent="0.2">
      <c r="A36" t="e">
        <f>VLOOKUP(B36,'ALL SKATERS'!$B$3:$I$378,9,FALSE)</f>
        <v>#REF!</v>
      </c>
      <c r="B36" t="s">
        <v>79</v>
      </c>
      <c r="C36">
        <f t="shared" si="8"/>
        <v>0.79746395088397182</v>
      </c>
      <c r="D36">
        <f t="shared" si="9"/>
        <v>0.98999203246940126</v>
      </c>
      <c r="E36">
        <f t="shared" si="10"/>
        <v>0.77227184914254354</v>
      </c>
      <c r="F36">
        <f t="shared" si="11"/>
        <v>0.83187997278197312</v>
      </c>
      <c r="G36">
        <f t="shared" si="12"/>
        <v>0.96737348664810618</v>
      </c>
      <c r="H36">
        <f>VLOOKUP(B36,'ALL SKATERS'!$B$3:$H$378,7,FALSE)</f>
        <v>0.95</v>
      </c>
      <c r="I36" s="29" t="e">
        <f t="shared" si="13"/>
        <v>#REF!</v>
      </c>
      <c r="J36" s="29">
        <f t="shared" si="14"/>
        <v>-2.0000000000000018</v>
      </c>
      <c r="K36" s="29">
        <f t="shared" si="15"/>
        <v>-2.0000000000000018E-2</v>
      </c>
      <c r="L36">
        <f>BU36*'Value Calculations'!$D$3</f>
        <v>6.5237668580166064</v>
      </c>
      <c r="M36">
        <f>BV36*'Value Calculations'!$D$4</f>
        <v>9.7683811213394982</v>
      </c>
      <c r="N36">
        <f>BW36*'Value Calculations'!$D$5</f>
        <v>12.205552832434391</v>
      </c>
      <c r="O36">
        <f>BX36*'Value Calculations'!$D$6</f>
        <v>0.62532465959681427</v>
      </c>
      <c r="P36">
        <f>BY36*'Value Calculations'!$D$7</f>
        <v>3.5153950821837121</v>
      </c>
      <c r="Q36">
        <f>BZ36*'Value Calculations'!$D$8</f>
        <v>1.5816119738438754</v>
      </c>
      <c r="R36">
        <f>CA36*'Value Calculations'!$D$9</f>
        <v>3.7785752201255018</v>
      </c>
      <c r="S36">
        <f>CB36*'Value Calculations'!$D$10</f>
        <v>5.4797471111430704</v>
      </c>
      <c r="T36">
        <f>CC36*'Value Calculations'!$D$11</f>
        <v>0</v>
      </c>
      <c r="U36">
        <f>CD36*'Value Calculations'!$D$12</f>
        <v>5.6971791771258982</v>
      </c>
      <c r="V36">
        <f>CE36*'Value Calculations'!$D$13</f>
        <v>9.8367983296045463</v>
      </c>
      <c r="X36">
        <f>CH36*'Value Calculations'!$D$3</f>
        <v>10.193385715650948</v>
      </c>
      <c r="Y36">
        <f>CI36*'Value Calculations'!$D$4</f>
        <v>11.396444641562747</v>
      </c>
      <c r="Z36">
        <f>CJ36*'Value Calculations'!$D$5</f>
        <v>15.920286303175292</v>
      </c>
      <c r="AA36">
        <f>CK36*'Value Calculations'!$D$6</f>
        <v>1.1255843872742657</v>
      </c>
      <c r="AB36">
        <f>CL36*'Value Calculations'!$D$7</f>
        <v>1.9334672952010417</v>
      </c>
      <c r="AC36">
        <f>CM36*'Value Calculations'!$D$8</f>
        <v>3.8821384812531488</v>
      </c>
      <c r="AD36">
        <f>CN36*'Value Calculations'!$D$9</f>
        <v>5.7938153375257695</v>
      </c>
      <c r="AE36">
        <f>CO36*'Value Calculations'!$D$10</f>
        <v>5.4797471111430704</v>
      </c>
      <c r="AF36">
        <f>CP36*'Value Calculations'!$D$11</f>
        <v>0.9907141480249374</v>
      </c>
      <c r="AG36">
        <f>CQ36*'Value Calculations'!$D$12</f>
        <v>3.2555309583576562</v>
      </c>
      <c r="AH36">
        <f>CR36*'Value Calculations'!$D$13</f>
        <v>10.318319926158615</v>
      </c>
      <c r="AJ36">
        <f>CU36*'Value Calculations'!$D$3</f>
        <v>3.6696188576343411</v>
      </c>
      <c r="AK36">
        <f>CV36*'Value Calculations'!$D$4</f>
        <v>4.8841905606697491</v>
      </c>
      <c r="AL36">
        <f>CW36*'Value Calculations'!$D$5</f>
        <v>6.3681145212701171</v>
      </c>
      <c r="AM36">
        <f>CX36*'Value Calculations'!$D$6</f>
        <v>-0.87545452343553998</v>
      </c>
      <c r="AN36">
        <f>CY36*'Value Calculations'!$D$7</f>
        <v>1.2303882787642992</v>
      </c>
      <c r="AO36">
        <f>CZ36*'Value Calculations'!$D$8</f>
        <v>1.5097205204873356</v>
      </c>
      <c r="AP36">
        <f>DA36*'Value Calculations'!$D$9</f>
        <v>3.6526227127879851</v>
      </c>
      <c r="AQ36">
        <f>DB36*'Value Calculations'!$D$10</f>
        <v>3.6531647407620471</v>
      </c>
      <c r="AR36">
        <f>DC36*'Value Calculations'!$D$11</f>
        <v>0</v>
      </c>
      <c r="AS36">
        <f>DD36*'Value Calculations'!$D$12</f>
        <v>0.81388273958941404</v>
      </c>
      <c r="AT36">
        <f>DE36*'Value Calculations'!$D$13</f>
        <v>5.9846255571719968</v>
      </c>
      <c r="AV36">
        <f>DH36*'Value Calculations'!$D$3</f>
        <v>8.5624440011467957</v>
      </c>
      <c r="AW36">
        <f>DI36*'Value Calculations'!$D$4</f>
        <v>10.419606529428798</v>
      </c>
      <c r="AX36">
        <f>DJ36*'Value Calculations'!$D$5</f>
        <v>14.062919567804842</v>
      </c>
      <c r="AY36">
        <f>DK36*'Value Calculations'!$D$6</f>
        <v>-1.0005194553549028</v>
      </c>
      <c r="AZ36">
        <f>DL36*'Value Calculations'!$D$7</f>
        <v>2.9880858198561553</v>
      </c>
      <c r="BA36">
        <f>DM36*'Value Calculations'!$D$8</f>
        <v>2.8756581342615917</v>
      </c>
      <c r="BB36">
        <f>DN36*'Value Calculations'!$D$9</f>
        <v>6.1716728595383197</v>
      </c>
      <c r="BC36">
        <f>DO36*'Value Calculations'!$D$10</f>
        <v>6.9410130074478893</v>
      </c>
      <c r="BD36">
        <f>DP36*'Value Calculations'!$D$11</f>
        <v>0</v>
      </c>
      <c r="BE36">
        <f>DQ36*'Value Calculations'!$D$12</f>
        <v>1.6277654791788281</v>
      </c>
      <c r="BF36">
        <f>DR36*'Value Calculations'!$D$13</f>
        <v>13.069871906467579</v>
      </c>
      <c r="BH36">
        <f>DU36*'Value Calculations'!$D$3</f>
        <v>8.9701794297728341</v>
      </c>
      <c r="BI36">
        <f>DV36*'Value Calculations'!$D$4</f>
        <v>11.396444641562747</v>
      </c>
      <c r="BJ36">
        <f>DW36*'Value Calculations'!$D$5</f>
        <v>15.124271988016528</v>
      </c>
      <c r="BK36">
        <f>DX36*'Value Calculations'!$D$6</f>
        <v>-0.87545452343553998</v>
      </c>
      <c r="BL36">
        <f>DY36*'Value Calculations'!$D$7</f>
        <v>4.9215531150571969</v>
      </c>
      <c r="BM36">
        <f>DZ36*'Value Calculations'!$D$8</f>
        <v>5.3199675483839446</v>
      </c>
      <c r="BN36">
        <f>EA36*'Value Calculations'!$D$9</f>
        <v>3.9045277274630186</v>
      </c>
      <c r="BO36">
        <f>EB36*'Value Calculations'!$D$10</f>
        <v>6.9410130074478893</v>
      </c>
      <c r="BP36">
        <f>EC36*'Value Calculations'!$D$11</f>
        <v>0.9907141480249374</v>
      </c>
      <c r="BQ36">
        <f>ED36*'Value Calculations'!$D$12</f>
        <v>2.441648218768242</v>
      </c>
      <c r="BR36">
        <f>EE36*'Value Calculations'!$D$13</f>
        <v>12.450772710898061</v>
      </c>
      <c r="BT36">
        <f>VLOOKUP($B36,'Raw Stats'!$CM$3:$DC$528,3,FALSE)</f>
        <v>74</v>
      </c>
      <c r="BU36">
        <f>VLOOKUP($B36,'Raw Stats'!$CM$3:$DC$528,4,FALSE)</f>
        <v>16</v>
      </c>
      <c r="BV36">
        <f>VLOOKUP($B36,'Raw Stats'!$CM$3:$DC$528,5,FALSE)</f>
        <v>30</v>
      </c>
      <c r="BW36">
        <f>VLOOKUP($B36,'Raw Stats'!$CM$3:$DC$528,6,FALSE)</f>
        <v>46</v>
      </c>
      <c r="BX36">
        <f>VLOOKUP($B36,'Raw Stats'!$CM$3:$DC$528,7,FALSE)</f>
        <v>5</v>
      </c>
      <c r="BY36">
        <f>VLOOKUP($B36,'Raw Stats'!$CM$3:$DC$528,8,FALSE)</f>
        <v>40</v>
      </c>
      <c r="BZ36">
        <f>VLOOKUP($B36,'Raw Stats'!$CM$3:$DC$528,9,FALSE)</f>
        <v>22</v>
      </c>
      <c r="CA36">
        <f>VLOOKUP($B36,'Raw Stats'!$CM$3:$DC$528,10,FALSE)</f>
        <v>30</v>
      </c>
      <c r="CB36">
        <f>VLOOKUP($B36,'Raw Stats'!$CM$3:$DC$528,11,FALSE)+VLOOKUP($B36,'Raw Stats'!$CM$3:$DC$528,12,FALSE)</f>
        <v>15</v>
      </c>
      <c r="CC36">
        <f>VLOOKUP($B36,'Raw Stats'!$CM$3:$DC$528,13,FALSE)+VLOOKUP($B36,'Raw Stats'!$CM$3:$DC$528,14,FALSE)</f>
        <v>0</v>
      </c>
      <c r="CD36">
        <f>VLOOKUP($B36,'Raw Stats'!$CM$3:$DC$528,15,FALSE)</f>
        <v>7</v>
      </c>
      <c r="CE36">
        <f>VLOOKUP($B36,'Raw Stats'!$CM$3:$DC$528,16,FALSE)</f>
        <v>143</v>
      </c>
      <c r="CG36">
        <f>VLOOKUP($B36,'Raw Stats'!$BU$3:$CJ$528,3,FALSE)</f>
        <v>71</v>
      </c>
      <c r="CH36">
        <f>VLOOKUP($B36,'Raw Stats'!$BU$3:$CJ$528,4,FALSE)</f>
        <v>25</v>
      </c>
      <c r="CI36">
        <f>VLOOKUP($B36,'Raw Stats'!$BU$3:$CJ$5288,5,FALSE)</f>
        <v>35</v>
      </c>
      <c r="CJ36">
        <f>VLOOKUP($B36,'Raw Stats'!$BU$3:$CJ$528,6,FALSE)</f>
        <v>60</v>
      </c>
      <c r="CK36">
        <f>VLOOKUP($B36,'Raw Stats'!$BU$3:$CJ$528,7,FALSE)</f>
        <v>9</v>
      </c>
      <c r="CL36">
        <f>VLOOKUP($B36,'Raw Stats'!$BU$3:$CJ$528,8,FALSE)</f>
        <v>22</v>
      </c>
      <c r="CM36">
        <f>VLOOKUP($B36,'Raw Stats'!$BU$3:$CJ$528,9,FALSE)</f>
        <v>54</v>
      </c>
      <c r="CN36">
        <f>VLOOKUP($B36,'Raw Stats'!$BU$3:$CJ$528,10,FALSE)</f>
        <v>46</v>
      </c>
      <c r="CO36">
        <f>VLOOKUP($B36,'Raw Stats'!$BU$3:$CJ$528,11,FALSE)+VLOOKUP($B36,'Raw Stats'!$BU$3:$CJ$528,12,FALSE)</f>
        <v>15</v>
      </c>
      <c r="CP36">
        <f>VLOOKUP($B36,'Raw Stats'!$BU$3:$CJ$528,13,FALSE)+VLOOKUP($B36,'Raw Stats'!$BU$3:$CJ$528,14,FALSE)</f>
        <v>1</v>
      </c>
      <c r="CQ36">
        <f>VLOOKUP($B36,'Raw Stats'!$BU$3:$CJ$528,15,FALSE)</f>
        <v>4</v>
      </c>
      <c r="CR36">
        <f>VLOOKUP($B36,'Raw Stats'!$BU$3:$CJ$528,16,FALSE)</f>
        <v>150</v>
      </c>
      <c r="CT36">
        <f>VLOOKUP($B36,'Raw Stats'!$BC$3:$BR$528,3,FALSE)</f>
        <v>40</v>
      </c>
      <c r="CU36">
        <f>VLOOKUP($B36,'Raw Stats'!$BC$3:$BR$528,4,FALSE)</f>
        <v>9</v>
      </c>
      <c r="CV36">
        <f>VLOOKUP($B36,'Raw Stats'!$BC$3:$BR$5288,5,FALSE)</f>
        <v>15</v>
      </c>
      <c r="CW36">
        <f>VLOOKUP($B36,'Raw Stats'!$BC$3:$BR$52888,6,FALSE)</f>
        <v>24</v>
      </c>
      <c r="CX36">
        <f>VLOOKUP($B36,'Raw Stats'!$BC$3:$BR$5288,7,FALSE)</f>
        <v>-7</v>
      </c>
      <c r="CY36">
        <f>VLOOKUP($B36,'Raw Stats'!$BC$3:$BR$5288,8,FALSE)</f>
        <v>14</v>
      </c>
      <c r="CZ36">
        <f>VLOOKUP($B36,'Raw Stats'!$BC$3:$BR$5288,9,FALSE)</f>
        <v>21</v>
      </c>
      <c r="DA36">
        <f>VLOOKUP($B36,'Raw Stats'!$BC$3:$BR$5288,10,FALSE)</f>
        <v>29</v>
      </c>
      <c r="DB36">
        <f>VLOOKUP($B36,'Raw Stats'!$BC$3:$BR$5288,11,FALSE)+VLOOKUP($B36,'Raw Stats'!$BC$3:$BR$5288,12,FALSE)</f>
        <v>10</v>
      </c>
      <c r="DC36">
        <f>VLOOKUP($B36,'Raw Stats'!$BC$3:$BR$5288,13,FALSE)+VLOOKUP($B36,'Raw Stats'!$BC$3:$BR$5288,14,FALSE)</f>
        <v>0</v>
      </c>
      <c r="DD36">
        <f>VLOOKUP($B36,'Raw Stats'!$BC$3:$BR$5288,15,FALSE)</f>
        <v>1</v>
      </c>
      <c r="DE36">
        <f>VLOOKUP($B36,'Raw Stats'!$BC$3:$BR$5288,16,FALSE)</f>
        <v>87</v>
      </c>
      <c r="DG36">
        <f>VLOOKUP($B36,'Raw Stats'!$AK$3:$AZ$528,3,FALSE)</f>
        <v>79</v>
      </c>
      <c r="DH36">
        <f>VLOOKUP($B36,'Raw Stats'!$AK$3:$AZ$528,4,FALSE)</f>
        <v>21</v>
      </c>
      <c r="DI36">
        <f>VLOOKUP($B36,'Raw Stats'!$AK$3:$AZ$528,5,FALSE)</f>
        <v>32</v>
      </c>
      <c r="DJ36">
        <f>VLOOKUP($B36,'Raw Stats'!$AK$3:$AZ$528,6,FALSE)</f>
        <v>53</v>
      </c>
      <c r="DK36">
        <f>VLOOKUP($B36,'Raw Stats'!$AK$3:$AZ$528,7,FALSE)</f>
        <v>-8</v>
      </c>
      <c r="DL36">
        <f>VLOOKUP($B36,'Raw Stats'!$AK$3:$AZ$528,8,FALSE)</f>
        <v>34</v>
      </c>
      <c r="DM36">
        <f>VLOOKUP($B36,'Raw Stats'!$AK$3:$AZ$528,9,FALSE)</f>
        <v>40</v>
      </c>
      <c r="DN36">
        <f>VLOOKUP($B36,'Raw Stats'!$AK$3:$AZ$528,10,FALSE)</f>
        <v>49</v>
      </c>
      <c r="DO36">
        <f>VLOOKUP($B36,'Raw Stats'!$AK$3:$AZ$528,11,FALSE)+VLOOKUP($B36,'Raw Stats'!$AK$3:$AZ$528,12,FALSE)</f>
        <v>19</v>
      </c>
      <c r="DP36">
        <f>VLOOKUP($B36,'Raw Stats'!$AK$3:$AZ$528,13,FALSE)+VLOOKUP($B36,'Raw Stats'!$AK$3:$AZ$528,14,FALSE)</f>
        <v>0</v>
      </c>
      <c r="DQ36">
        <f>VLOOKUP($B36,'Raw Stats'!$AK$3:$AZ$528,15,FALSE)</f>
        <v>2</v>
      </c>
      <c r="DR36">
        <f>VLOOKUP($B36,'Raw Stats'!$AK$3:$AZ$528,16,FALSE)</f>
        <v>190</v>
      </c>
      <c r="DT36">
        <f>VLOOKUP($B36,'Raw Stats'!$S$3:$AH$528,3,FALSE)</f>
        <v>74</v>
      </c>
      <c r="DU36">
        <f>VLOOKUP($B36,'Raw Stats'!$S$3:$AH$528,4,FALSE)</f>
        <v>22</v>
      </c>
      <c r="DV36">
        <f>VLOOKUP($B36,'Raw Stats'!$S$3:$AH$528,5,FALSE)</f>
        <v>35</v>
      </c>
      <c r="DW36">
        <f>VLOOKUP($B36,'Raw Stats'!$S$3:$AH$528,6,FALSE)</f>
        <v>57</v>
      </c>
      <c r="DX36">
        <f>VLOOKUP($B36,'Raw Stats'!$S$3:$AH$528,7,FALSE)</f>
        <v>-7</v>
      </c>
      <c r="DY36">
        <f>VLOOKUP($B36,'Raw Stats'!$S$3:$AH$528,8,FALSE)</f>
        <v>56</v>
      </c>
      <c r="DZ36">
        <f>VLOOKUP($B36,'Raw Stats'!$S$3:$AH$528,9,FALSE)</f>
        <v>74</v>
      </c>
      <c r="EA36">
        <f>VLOOKUP($B36,'Raw Stats'!$S$3:$AH$528,10,FALSE)</f>
        <v>31</v>
      </c>
      <c r="EB36">
        <f>VLOOKUP($B36,'Raw Stats'!$S$3:$AH$528,11,FALSE)+VLOOKUP($B36,'Raw Stats'!$S$3:$AH$528,12,FALSE)</f>
        <v>19</v>
      </c>
      <c r="EC36">
        <f>VLOOKUP($B36,'Raw Stats'!$S$3:$AH$528,13,FALSE)+VLOOKUP($B36,'Raw Stats'!$S$3:$AH$528,14,FALSE)</f>
        <v>1</v>
      </c>
      <c r="ED36">
        <f>VLOOKUP($B36,'Raw Stats'!$S$3:$AH$528,15,FALSE)</f>
        <v>3</v>
      </c>
      <c r="EE36">
        <f>VLOOKUP($B36,'Raw Stats'!$S$3:$AH$528,16,FALSE)</f>
        <v>181</v>
      </c>
    </row>
    <row r="37" spans="1:135" x14ac:dyDescent="0.2">
      <c r="A37" t="e">
        <f>VLOOKUP(B37,'ALL SKATERS'!$B$3:$I$378,9,FALSE)</f>
        <v>#REF!</v>
      </c>
      <c r="B37" t="s">
        <v>95</v>
      </c>
      <c r="C37">
        <f t="shared" si="8"/>
        <v>0.9150763831109564</v>
      </c>
      <c r="D37">
        <f t="shared" si="9"/>
        <v>0.95833142063485488</v>
      </c>
      <c r="E37">
        <f t="shared" si="10"/>
        <v>0.74488102562127045</v>
      </c>
      <c r="F37">
        <f t="shared" si="11"/>
        <v>0.76529043206252534</v>
      </c>
      <c r="G37">
        <f t="shared" si="12"/>
        <v>0.77999553466829996</v>
      </c>
      <c r="H37">
        <f>VLOOKUP(B37,'ALL SKATERS'!$B$3:$H$378,7,FALSE)</f>
        <v>0.92</v>
      </c>
      <c r="I37" s="29" t="e">
        <f t="shared" si="13"/>
        <v>#REF!</v>
      </c>
      <c r="J37" s="29">
        <f t="shared" si="14"/>
        <v>-4.9999999999999929</v>
      </c>
      <c r="K37" s="29">
        <f t="shared" si="15"/>
        <v>-4.9999999999999933E-2</v>
      </c>
      <c r="L37">
        <f>BU37*'Value Calculations'!$D$3</f>
        <v>9.7856502870249091</v>
      </c>
      <c r="M37">
        <f>BV37*'Value Calculations'!$D$4</f>
        <v>9.1171557132501988</v>
      </c>
      <c r="N37">
        <f>BW37*'Value Calculations'!$D$5</f>
        <v>13.797581462751921</v>
      </c>
      <c r="O37">
        <f>BX37*'Value Calculations'!$D$6</f>
        <v>1.0005194553549028</v>
      </c>
      <c r="P37">
        <f>BY37*'Value Calculations'!$D$7</f>
        <v>2.1092370493102273</v>
      </c>
      <c r="Q37">
        <f>BZ37*'Value Calculations'!$D$8</f>
        <v>4.0259213879662283</v>
      </c>
      <c r="R37">
        <f>CA37*'Value Calculations'!$D$9</f>
        <v>4.0304802348005353</v>
      </c>
      <c r="S37">
        <f>CB37*'Value Calculations'!$D$10</f>
        <v>6.5756965333716852</v>
      </c>
      <c r="T37">
        <f>CC37*'Value Calculations'!$D$11</f>
        <v>0.9907141480249374</v>
      </c>
      <c r="U37">
        <f>CD37*'Value Calculations'!$D$12</f>
        <v>2.441648218768242</v>
      </c>
      <c r="V37">
        <f>CE37*'Value Calculations'!$D$13</f>
        <v>10.180742327143166</v>
      </c>
      <c r="X37">
        <f>CH37*'Value Calculations'!$D$3</f>
        <v>9.3779148583988725</v>
      </c>
      <c r="Y37">
        <f>CI37*'Value Calculations'!$D$4</f>
        <v>13.350120865830647</v>
      </c>
      <c r="Z37">
        <f>CJ37*'Value Calculations'!$D$5</f>
        <v>16.981638723386979</v>
      </c>
      <c r="AA37">
        <f>CK37*'Value Calculations'!$D$6</f>
        <v>1.0005194553549028</v>
      </c>
      <c r="AB37">
        <f>CL37*'Value Calculations'!$D$7</f>
        <v>5.0973228691663826</v>
      </c>
      <c r="AC37">
        <f>CM37*'Value Calculations'!$D$8</f>
        <v>6.0388820819493425</v>
      </c>
      <c r="AD37">
        <f>CN37*'Value Calculations'!$D$9</f>
        <v>4.7861952788256357</v>
      </c>
      <c r="AE37">
        <f>CO37*'Value Calculations'!$D$10</f>
        <v>5.4797471111430704</v>
      </c>
      <c r="AF37">
        <f>CP37*'Value Calculations'!$D$11</f>
        <v>3.9628565920997496</v>
      </c>
      <c r="AG37">
        <f>CQ37*'Value Calculations'!$D$12</f>
        <v>0.81388273958941404</v>
      </c>
      <c r="AH37">
        <f>CR37*'Value Calculations'!$D$13</f>
        <v>11.694095916313096</v>
      </c>
      <c r="AJ37">
        <f>CU37*'Value Calculations'!$D$3</f>
        <v>2.8541480003822652</v>
      </c>
      <c r="AK37">
        <f>CV37*'Value Calculations'!$D$4</f>
        <v>8.1403176011162479</v>
      </c>
      <c r="AL37">
        <f>CW37*'Value Calculations'!$D$5</f>
        <v>8.4908193616934895</v>
      </c>
      <c r="AM37">
        <f>CX37*'Value Calculations'!$D$6</f>
        <v>1.0005194553549028</v>
      </c>
      <c r="AN37">
        <f>CY37*'Value Calculations'!$D$7</f>
        <v>0.35153950821837121</v>
      </c>
      <c r="AO37">
        <f>CZ37*'Value Calculations'!$D$8</f>
        <v>2.3005265074092733</v>
      </c>
      <c r="AP37">
        <f>DA37*'Value Calculations'!$D$9</f>
        <v>2.3930976394128178</v>
      </c>
      <c r="AQ37">
        <f>DB37*'Value Calculations'!$D$10</f>
        <v>1.8265823703810236</v>
      </c>
      <c r="AR37">
        <f>DC37*'Value Calculations'!$D$11</f>
        <v>0.9907141480249374</v>
      </c>
      <c r="AS37">
        <f>DD37*'Value Calculations'!$D$12</f>
        <v>1.6277654791788281</v>
      </c>
      <c r="AT37">
        <f>DE37*'Value Calculations'!$D$13</f>
        <v>5.7782591586488241</v>
      </c>
      <c r="AV37">
        <f>DH37*'Value Calculations'!$D$3</f>
        <v>9.7856502870249091</v>
      </c>
      <c r="AW37">
        <f>DI37*'Value Calculations'!$D$4</f>
        <v>7.1634794889822988</v>
      </c>
      <c r="AX37">
        <f>DJ37*'Value Calculations'!$D$5</f>
        <v>12.205552832434391</v>
      </c>
      <c r="AY37">
        <f>DK37*'Value Calculations'!$D$6</f>
        <v>-1.3757142511129914</v>
      </c>
      <c r="AZ37">
        <f>DL37*'Value Calculations'!$D$7</f>
        <v>2.2850068034194129</v>
      </c>
      <c r="BA37">
        <f>DM37*'Value Calculations'!$D$8</f>
        <v>3.1632239476877508</v>
      </c>
      <c r="BB37">
        <f>DN37*'Value Calculations'!$D$9</f>
        <v>1.6373825953877175</v>
      </c>
      <c r="BC37">
        <f>DO37*'Value Calculations'!$D$10</f>
        <v>4.7491141629906615</v>
      </c>
      <c r="BD37">
        <f>DP37*'Value Calculations'!$D$11</f>
        <v>0.9907141480249374</v>
      </c>
      <c r="BE37">
        <f>DQ37*'Value Calculations'!$D$12</f>
        <v>4.883296437536484</v>
      </c>
      <c r="BF37">
        <f>DR37*'Value Calculations'!$D$13</f>
        <v>11.143785520251303</v>
      </c>
      <c r="BH37">
        <f>DU37*'Value Calculations'!$D$3</f>
        <v>7.3392377152686823</v>
      </c>
      <c r="BI37">
        <f>DV37*'Value Calculations'!$D$4</f>
        <v>9.7683811213394982</v>
      </c>
      <c r="BJ37">
        <f>DW37*'Value Calculations'!$D$5</f>
        <v>12.736229042540234</v>
      </c>
      <c r="BK37">
        <f>DX37*'Value Calculations'!$D$6</f>
        <v>1.3757142511129914</v>
      </c>
      <c r="BL37">
        <f>DY37*'Value Calculations'!$D$7</f>
        <v>2.9002009428015625</v>
      </c>
      <c r="BM37">
        <f>DZ37*'Value Calculations'!$D$8</f>
        <v>2.9475495876181315</v>
      </c>
      <c r="BN37">
        <f>EA37*'Value Calculations'!$D$9</f>
        <v>3.9045277274630186</v>
      </c>
      <c r="BO37">
        <f>EB37*'Value Calculations'!$D$10</f>
        <v>3.6531647407620471</v>
      </c>
      <c r="BP37">
        <f>EC37*'Value Calculations'!$D$11</f>
        <v>2.9721424440748123</v>
      </c>
      <c r="BQ37">
        <f>ED37*'Value Calculations'!$D$12</f>
        <v>0.81388273958941404</v>
      </c>
      <c r="BR37">
        <f>EE37*'Value Calculations'!$D$13</f>
        <v>10.868630322220408</v>
      </c>
      <c r="BT37">
        <f>VLOOKUP($B37,'Raw Stats'!$CM$3:$DC$528,3,FALSE)</f>
        <v>70</v>
      </c>
      <c r="BU37">
        <f>VLOOKUP($B37,'Raw Stats'!$CM$3:$DC$528,4,FALSE)</f>
        <v>24</v>
      </c>
      <c r="BV37">
        <f>VLOOKUP($B37,'Raw Stats'!$CM$3:$DC$528,5,FALSE)</f>
        <v>28</v>
      </c>
      <c r="BW37">
        <f>VLOOKUP($B37,'Raw Stats'!$CM$3:$DC$528,6,FALSE)</f>
        <v>52</v>
      </c>
      <c r="BX37">
        <f>VLOOKUP($B37,'Raw Stats'!$CM$3:$DC$528,7,FALSE)</f>
        <v>8</v>
      </c>
      <c r="BY37">
        <f>VLOOKUP($B37,'Raw Stats'!$CM$3:$DC$528,8,FALSE)</f>
        <v>24</v>
      </c>
      <c r="BZ37">
        <f>VLOOKUP($B37,'Raw Stats'!$CM$3:$DC$528,9,FALSE)</f>
        <v>56</v>
      </c>
      <c r="CA37">
        <f>VLOOKUP($B37,'Raw Stats'!$CM$3:$DC$528,10,FALSE)</f>
        <v>32</v>
      </c>
      <c r="CB37">
        <f>VLOOKUP($B37,'Raw Stats'!$CM$3:$DC$528,11,FALSE)+VLOOKUP($B37,'Raw Stats'!$CM$3:$DC$528,12,FALSE)</f>
        <v>18</v>
      </c>
      <c r="CC37">
        <f>VLOOKUP($B37,'Raw Stats'!$CM$3:$DC$528,13,FALSE)+VLOOKUP($B37,'Raw Stats'!$CM$3:$DC$528,14,FALSE)</f>
        <v>1</v>
      </c>
      <c r="CD37">
        <f>VLOOKUP($B37,'Raw Stats'!$CM$3:$DC$528,15,FALSE)</f>
        <v>3</v>
      </c>
      <c r="CE37">
        <f>VLOOKUP($B37,'Raw Stats'!$CM$3:$DC$528,16,FALSE)</f>
        <v>148</v>
      </c>
      <c r="CG37">
        <f>VLOOKUP($B37,'Raw Stats'!$BU$3:$CJ$528,3,FALSE)</f>
        <v>82</v>
      </c>
      <c r="CH37">
        <f>VLOOKUP($B37,'Raw Stats'!$BU$3:$CJ$528,4,FALSE)</f>
        <v>23</v>
      </c>
      <c r="CI37">
        <f>VLOOKUP($B37,'Raw Stats'!$BU$3:$CJ$5288,5,FALSE)</f>
        <v>41</v>
      </c>
      <c r="CJ37">
        <f>VLOOKUP($B37,'Raw Stats'!$BU$3:$CJ$528,6,FALSE)</f>
        <v>64</v>
      </c>
      <c r="CK37">
        <f>VLOOKUP($B37,'Raw Stats'!$BU$3:$CJ$528,7,FALSE)</f>
        <v>8</v>
      </c>
      <c r="CL37">
        <f>VLOOKUP($B37,'Raw Stats'!$BU$3:$CJ$528,8,FALSE)</f>
        <v>58</v>
      </c>
      <c r="CM37">
        <f>VLOOKUP($B37,'Raw Stats'!$BU$3:$CJ$528,9,FALSE)</f>
        <v>84</v>
      </c>
      <c r="CN37">
        <f>VLOOKUP($B37,'Raw Stats'!$BU$3:$CJ$528,10,FALSE)</f>
        <v>38</v>
      </c>
      <c r="CO37">
        <f>VLOOKUP($B37,'Raw Stats'!$BU$3:$CJ$528,11,FALSE)+VLOOKUP($B37,'Raw Stats'!$BU$3:$CJ$528,12,FALSE)</f>
        <v>15</v>
      </c>
      <c r="CP37">
        <f>VLOOKUP($B37,'Raw Stats'!$BU$3:$CJ$528,13,FALSE)+VLOOKUP($B37,'Raw Stats'!$BU$3:$CJ$528,14,FALSE)</f>
        <v>4</v>
      </c>
      <c r="CQ37">
        <f>VLOOKUP($B37,'Raw Stats'!$BU$3:$CJ$528,15,FALSE)</f>
        <v>1</v>
      </c>
      <c r="CR37">
        <f>VLOOKUP($B37,'Raw Stats'!$BU$3:$CJ$528,16,FALSE)</f>
        <v>170</v>
      </c>
      <c r="CT37">
        <f>VLOOKUP($B37,'Raw Stats'!$BC$3:$BR$528,3,FALSE)</f>
        <v>48</v>
      </c>
      <c r="CU37">
        <f>VLOOKUP($B37,'Raw Stats'!$BC$3:$BR$528,4,FALSE)</f>
        <v>7</v>
      </c>
      <c r="CV37">
        <f>VLOOKUP($B37,'Raw Stats'!$BC$3:$BR$5288,5,FALSE)</f>
        <v>25</v>
      </c>
      <c r="CW37">
        <f>VLOOKUP($B37,'Raw Stats'!$BC$3:$BR$52888,6,FALSE)</f>
        <v>32</v>
      </c>
      <c r="CX37">
        <f>VLOOKUP($B37,'Raw Stats'!$BC$3:$BR$5288,7,FALSE)</f>
        <v>8</v>
      </c>
      <c r="CY37">
        <f>VLOOKUP($B37,'Raw Stats'!$BC$3:$BR$5288,8,FALSE)</f>
        <v>4</v>
      </c>
      <c r="CZ37">
        <f>VLOOKUP($B37,'Raw Stats'!$BC$3:$BR$5288,9,FALSE)</f>
        <v>32</v>
      </c>
      <c r="DA37">
        <f>VLOOKUP($B37,'Raw Stats'!$BC$3:$BR$5288,10,FALSE)</f>
        <v>19</v>
      </c>
      <c r="DB37">
        <f>VLOOKUP($B37,'Raw Stats'!$BC$3:$BR$5288,11,FALSE)+VLOOKUP($B37,'Raw Stats'!$BC$3:$BR$5288,12,FALSE)</f>
        <v>5</v>
      </c>
      <c r="DC37">
        <f>VLOOKUP($B37,'Raw Stats'!$BC$3:$BR$5288,13,FALSE)+VLOOKUP($B37,'Raw Stats'!$BC$3:$BR$5288,14,FALSE)</f>
        <v>1</v>
      </c>
      <c r="DD37">
        <f>VLOOKUP($B37,'Raw Stats'!$BC$3:$BR$5288,15,FALSE)</f>
        <v>2</v>
      </c>
      <c r="DE37">
        <f>VLOOKUP($B37,'Raw Stats'!$BC$3:$BR$5288,16,FALSE)</f>
        <v>84</v>
      </c>
      <c r="DG37">
        <f>VLOOKUP($B37,'Raw Stats'!$AK$3:$AZ$528,3,FALSE)</f>
        <v>74</v>
      </c>
      <c r="DH37">
        <f>VLOOKUP($B37,'Raw Stats'!$AK$3:$AZ$528,4,FALSE)</f>
        <v>24</v>
      </c>
      <c r="DI37">
        <f>VLOOKUP($B37,'Raw Stats'!$AK$3:$AZ$528,5,FALSE)</f>
        <v>22</v>
      </c>
      <c r="DJ37">
        <f>VLOOKUP($B37,'Raw Stats'!$AK$3:$AZ$528,6,FALSE)</f>
        <v>46</v>
      </c>
      <c r="DK37">
        <f>VLOOKUP($B37,'Raw Stats'!$AK$3:$AZ$528,7,FALSE)</f>
        <v>-11</v>
      </c>
      <c r="DL37">
        <f>VLOOKUP($B37,'Raw Stats'!$AK$3:$AZ$528,8,FALSE)</f>
        <v>26</v>
      </c>
      <c r="DM37">
        <f>VLOOKUP($B37,'Raw Stats'!$AK$3:$AZ$528,9,FALSE)</f>
        <v>44</v>
      </c>
      <c r="DN37">
        <f>VLOOKUP($B37,'Raw Stats'!$AK$3:$AZ$528,10,FALSE)</f>
        <v>13</v>
      </c>
      <c r="DO37">
        <f>VLOOKUP($B37,'Raw Stats'!$AK$3:$AZ$528,11,FALSE)+VLOOKUP($B37,'Raw Stats'!$AK$3:$AZ$528,12,FALSE)</f>
        <v>13</v>
      </c>
      <c r="DP37">
        <f>VLOOKUP($B37,'Raw Stats'!$AK$3:$AZ$528,13,FALSE)+VLOOKUP($B37,'Raw Stats'!$AK$3:$AZ$528,14,FALSE)</f>
        <v>1</v>
      </c>
      <c r="DQ37">
        <f>VLOOKUP($B37,'Raw Stats'!$AK$3:$AZ$528,15,FALSE)</f>
        <v>6</v>
      </c>
      <c r="DR37">
        <f>VLOOKUP($B37,'Raw Stats'!$AK$3:$AZ$528,16,FALSE)</f>
        <v>162</v>
      </c>
      <c r="DT37">
        <f>VLOOKUP($B37,'Raw Stats'!$S$3:$AH$528,3,FALSE)</f>
        <v>76</v>
      </c>
      <c r="DU37">
        <f>VLOOKUP($B37,'Raw Stats'!$S$3:$AH$528,4,FALSE)</f>
        <v>18</v>
      </c>
      <c r="DV37">
        <f>VLOOKUP($B37,'Raw Stats'!$S$3:$AH$528,5,FALSE)</f>
        <v>30</v>
      </c>
      <c r="DW37">
        <f>VLOOKUP($B37,'Raw Stats'!$S$3:$AH$528,6,FALSE)</f>
        <v>48</v>
      </c>
      <c r="DX37">
        <f>VLOOKUP($B37,'Raw Stats'!$S$3:$AH$528,7,FALSE)</f>
        <v>11</v>
      </c>
      <c r="DY37">
        <f>VLOOKUP($B37,'Raw Stats'!$S$3:$AH$528,8,FALSE)</f>
        <v>33</v>
      </c>
      <c r="DZ37">
        <f>VLOOKUP($B37,'Raw Stats'!$S$3:$AH$528,9,FALSE)</f>
        <v>41</v>
      </c>
      <c r="EA37">
        <f>VLOOKUP($B37,'Raw Stats'!$S$3:$AH$528,10,FALSE)</f>
        <v>31</v>
      </c>
      <c r="EB37">
        <f>VLOOKUP($B37,'Raw Stats'!$S$3:$AH$528,11,FALSE)+VLOOKUP($B37,'Raw Stats'!$S$3:$AH$528,12,FALSE)</f>
        <v>10</v>
      </c>
      <c r="EC37">
        <f>VLOOKUP($B37,'Raw Stats'!$S$3:$AH$528,13,FALSE)+VLOOKUP($B37,'Raw Stats'!$S$3:$AH$528,14,FALSE)</f>
        <v>3</v>
      </c>
      <c r="ED37">
        <f>VLOOKUP($B37,'Raw Stats'!$S$3:$AH$528,15,FALSE)</f>
        <v>1</v>
      </c>
      <c r="EE37">
        <f>VLOOKUP($B37,'Raw Stats'!$S$3:$AH$528,16,FALSE)</f>
        <v>158</v>
      </c>
    </row>
    <row r="38" spans="1:135" x14ac:dyDescent="0.2">
      <c r="A38" t="e">
        <f>VLOOKUP(B38,'ALL SKATERS'!$B$3:$I$378,9,FALSE)</f>
        <v>#REF!</v>
      </c>
      <c r="B38" t="s">
        <v>74</v>
      </c>
      <c r="C38">
        <f t="shared" si="8"/>
        <v>0.77741620361524033</v>
      </c>
      <c r="D38">
        <f t="shared" si="9"/>
        <v>0.97309904956854387</v>
      </c>
      <c r="E38">
        <f t="shared" si="10"/>
        <v>0.97659687361116865</v>
      </c>
      <c r="F38">
        <f t="shared" si="11"/>
        <v>1.0499114773291527</v>
      </c>
      <c r="G38">
        <f t="shared" si="12"/>
        <v>1.0664691526624663</v>
      </c>
      <c r="H38">
        <f>VLOOKUP(B38,'ALL SKATERS'!$B$3:$H$378,7,FALSE)</f>
        <v>0.9</v>
      </c>
      <c r="I38" s="29" t="e">
        <f t="shared" si="13"/>
        <v>#REF!</v>
      </c>
      <c r="J38" s="29">
        <f t="shared" si="14"/>
        <v>-6.9999999999999947</v>
      </c>
      <c r="K38" s="29">
        <f t="shared" si="15"/>
        <v>-6.9999999999999951E-2</v>
      </c>
      <c r="L38">
        <f>BU38*'Value Calculations'!$D$3</f>
        <v>5.7082960007645305</v>
      </c>
      <c r="M38">
        <f>BV38*'Value Calculations'!$D$4</f>
        <v>11.070831937518097</v>
      </c>
      <c r="N38">
        <f>BW38*'Value Calculations'!$D$5</f>
        <v>12.736229042540234</v>
      </c>
      <c r="O38">
        <f>BX38*'Value Calculations'!$D$6</f>
        <v>0.25012986383872571</v>
      </c>
      <c r="P38">
        <f>BY38*'Value Calculations'!$D$7</f>
        <v>3.3396253280745265</v>
      </c>
      <c r="Q38">
        <f>BZ38*'Value Calculations'!$D$8</f>
        <v>2.8756581342615917</v>
      </c>
      <c r="R38">
        <f>CA38*'Value Calculations'!$D$9</f>
        <v>5.1640528008381859</v>
      </c>
      <c r="S38">
        <f>CB38*'Value Calculations'!$D$10</f>
        <v>5.4797471111430704</v>
      </c>
      <c r="T38">
        <f>CC38*'Value Calculations'!$D$11</f>
        <v>0</v>
      </c>
      <c r="U38">
        <f>CD38*'Value Calculations'!$D$12</f>
        <v>3.2555309583576562</v>
      </c>
      <c r="V38">
        <f>CE38*'Value Calculations'!$D$13</f>
        <v>12.313195111882614</v>
      </c>
      <c r="X38">
        <f>CH38*'Value Calculations'!$D$3</f>
        <v>4.4850897148864171</v>
      </c>
      <c r="Y38">
        <f>CI38*'Value Calculations'!$D$4</f>
        <v>14.001346273919946</v>
      </c>
      <c r="Z38">
        <f>CJ38*'Value Calculations'!$D$5</f>
        <v>14.328257672857763</v>
      </c>
      <c r="AA38">
        <f>CK38*'Value Calculations'!$D$6</f>
        <v>0</v>
      </c>
      <c r="AB38">
        <f>CL38*'Value Calculations'!$D$7</f>
        <v>2.1092370493102273</v>
      </c>
      <c r="AC38">
        <f>CM38*'Value Calculations'!$D$8</f>
        <v>2.3724179607658131</v>
      </c>
      <c r="AD38">
        <f>CN38*'Value Calculations'!$D$9</f>
        <v>4.0304802348005353</v>
      </c>
      <c r="AE38">
        <f>CO38*'Value Calculations'!$D$10</f>
        <v>6.5756965333716852</v>
      </c>
      <c r="AF38">
        <f>CP38*'Value Calculations'!$D$11</f>
        <v>1.9814282960498748</v>
      </c>
      <c r="AG38">
        <f>CQ38*'Value Calculations'!$D$12</f>
        <v>3.2555309583576562</v>
      </c>
      <c r="AH38">
        <f>CR38*'Value Calculations'!$D$13</f>
        <v>10.111953527635443</v>
      </c>
      <c r="AJ38">
        <f>CU38*'Value Calculations'!$D$3</f>
        <v>4.4850897148864171</v>
      </c>
      <c r="AK38">
        <f>CV38*'Value Calculations'!$D$4</f>
        <v>8.4659303051608976</v>
      </c>
      <c r="AL38">
        <f>CW38*'Value Calculations'!$D$5</f>
        <v>9.8175098869580975</v>
      </c>
      <c r="AM38">
        <f>CX38*'Value Calculations'!$D$6</f>
        <v>0.25012986383872571</v>
      </c>
      <c r="AN38">
        <f>CY38*'Value Calculations'!$D$7</f>
        <v>2.2850068034194129</v>
      </c>
      <c r="AO38">
        <f>CZ38*'Value Calculations'!$D$8</f>
        <v>3.3788983077573702</v>
      </c>
      <c r="AP38">
        <f>DA38*'Value Calculations'!$D$9</f>
        <v>2.2671451320753011</v>
      </c>
      <c r="AQ38">
        <f>DB38*'Value Calculations'!$D$10</f>
        <v>4.7491141629906615</v>
      </c>
      <c r="AR38">
        <f>DC38*'Value Calculations'!$D$11</f>
        <v>0</v>
      </c>
      <c r="AS38">
        <f>DD38*'Value Calculations'!$D$12</f>
        <v>2.441648218768242</v>
      </c>
      <c r="AT38">
        <f>DE38*'Value Calculations'!$D$13</f>
        <v>8.7361775374809607</v>
      </c>
      <c r="AV38">
        <f>DH38*'Value Calculations'!$D$3</f>
        <v>4.8928251435124546</v>
      </c>
      <c r="AW38">
        <f>DI38*'Value Calculations'!$D$4</f>
        <v>10.419606529428798</v>
      </c>
      <c r="AX38">
        <f>DJ38*'Value Calculations'!$D$5</f>
        <v>11.674876622328547</v>
      </c>
      <c r="AY38">
        <f>DK38*'Value Calculations'!$D$6</f>
        <v>1.2506493191936285</v>
      </c>
      <c r="AZ38">
        <f>DL38*'Value Calculations'!$D$7</f>
        <v>2.4607765575285985</v>
      </c>
      <c r="BA38">
        <f>DM38*'Value Calculations'!$D$8</f>
        <v>4.4572701081054671</v>
      </c>
      <c r="BB38">
        <f>DN38*'Value Calculations'!$D$9</f>
        <v>2.6450026540878513</v>
      </c>
      <c r="BC38">
        <f>DO38*'Value Calculations'!$D$10</f>
        <v>5.4797471111430704</v>
      </c>
      <c r="BD38">
        <f>DP38*'Value Calculations'!$D$11</f>
        <v>3.9628565920997496</v>
      </c>
      <c r="BE38">
        <f>DQ38*'Value Calculations'!$D$12</f>
        <v>1.6277654791788281</v>
      </c>
      <c r="BF38">
        <f>DR38*'Value Calculations'!$D$13</f>
        <v>8.873755136496408</v>
      </c>
      <c r="BH38">
        <f>DU38*'Value Calculations'!$D$3</f>
        <v>6.9315022866426439</v>
      </c>
      <c r="BI38">
        <f>DV38*'Value Calculations'!$D$4</f>
        <v>14.652571682009247</v>
      </c>
      <c r="BJ38">
        <f>DW38*'Value Calculations'!$D$5</f>
        <v>16.450962513281137</v>
      </c>
      <c r="BK38">
        <f>DX38*'Value Calculations'!$D$6</f>
        <v>0.50025972767745142</v>
      </c>
      <c r="BL38">
        <f>DY38*'Value Calculations'!$D$7</f>
        <v>4.3942438527296401</v>
      </c>
      <c r="BM38">
        <f>DZ38*'Value Calculations'!$D$8</f>
        <v>4.5291615614620069</v>
      </c>
      <c r="BN38">
        <f>EA38*'Value Calculations'!$D$9</f>
        <v>3.6526227127879851</v>
      </c>
      <c r="BO38">
        <f>EB38*'Value Calculations'!$D$10</f>
        <v>8.0369624296765032</v>
      </c>
      <c r="BP38">
        <f>EC38*'Value Calculations'!$D$11</f>
        <v>0.9907141480249374</v>
      </c>
      <c r="BQ38">
        <f>ED38*'Value Calculations'!$D$12</f>
        <v>2.441648218768242</v>
      </c>
      <c r="BR38">
        <f>EE38*'Value Calculations'!$D$13</f>
        <v>13.138660705975303</v>
      </c>
      <c r="BT38">
        <f>VLOOKUP($B38,'Raw Stats'!$CM$3:$DC$528,3,FALSE)</f>
        <v>80</v>
      </c>
      <c r="BU38">
        <f>VLOOKUP($B38,'Raw Stats'!$CM$3:$DC$528,4,FALSE)</f>
        <v>14</v>
      </c>
      <c r="BV38">
        <f>VLOOKUP($B38,'Raw Stats'!$CM$3:$DC$528,5,FALSE)</f>
        <v>34</v>
      </c>
      <c r="BW38">
        <f>VLOOKUP($B38,'Raw Stats'!$CM$3:$DC$528,6,FALSE)</f>
        <v>48</v>
      </c>
      <c r="BX38">
        <f>VLOOKUP($B38,'Raw Stats'!$CM$3:$DC$528,7,FALSE)</f>
        <v>2</v>
      </c>
      <c r="BY38">
        <f>VLOOKUP($B38,'Raw Stats'!$CM$3:$DC$528,8,FALSE)</f>
        <v>38</v>
      </c>
      <c r="BZ38">
        <f>VLOOKUP($B38,'Raw Stats'!$CM$3:$DC$528,9,FALSE)</f>
        <v>40</v>
      </c>
      <c r="CA38">
        <f>VLOOKUP($B38,'Raw Stats'!$CM$3:$DC$528,10,FALSE)</f>
        <v>41</v>
      </c>
      <c r="CB38">
        <f>VLOOKUP($B38,'Raw Stats'!$CM$3:$DC$528,11,FALSE)+VLOOKUP($B38,'Raw Stats'!$CM$3:$DC$528,12,FALSE)</f>
        <v>15</v>
      </c>
      <c r="CC38">
        <f>VLOOKUP($B38,'Raw Stats'!$CM$3:$DC$528,13,FALSE)+VLOOKUP($B38,'Raw Stats'!$CM$3:$DC$528,14,FALSE)</f>
        <v>0</v>
      </c>
      <c r="CD38">
        <f>VLOOKUP($B38,'Raw Stats'!$CM$3:$DC$528,15,FALSE)</f>
        <v>4</v>
      </c>
      <c r="CE38">
        <f>VLOOKUP($B38,'Raw Stats'!$CM$3:$DC$528,16,FALSE)</f>
        <v>179</v>
      </c>
      <c r="CG38">
        <f>VLOOKUP($B38,'Raw Stats'!$BU$3:$CJ$528,3,FALSE)</f>
        <v>65</v>
      </c>
      <c r="CH38">
        <f>VLOOKUP($B38,'Raw Stats'!$BU$3:$CJ$528,4,FALSE)</f>
        <v>11</v>
      </c>
      <c r="CI38">
        <f>VLOOKUP($B38,'Raw Stats'!$BU$3:$CJ$5288,5,FALSE)</f>
        <v>43</v>
      </c>
      <c r="CJ38">
        <f>VLOOKUP($B38,'Raw Stats'!$BU$3:$CJ$528,6,FALSE)</f>
        <v>54</v>
      </c>
      <c r="CK38">
        <f>VLOOKUP($B38,'Raw Stats'!$BU$3:$CJ$528,7,FALSE)</f>
        <v>0</v>
      </c>
      <c r="CL38">
        <f>VLOOKUP($B38,'Raw Stats'!$BU$3:$CJ$528,8,FALSE)</f>
        <v>24</v>
      </c>
      <c r="CM38">
        <f>VLOOKUP($B38,'Raw Stats'!$BU$3:$CJ$528,9,FALSE)</f>
        <v>33</v>
      </c>
      <c r="CN38">
        <f>VLOOKUP($B38,'Raw Stats'!$BU$3:$CJ$528,10,FALSE)</f>
        <v>32</v>
      </c>
      <c r="CO38">
        <f>VLOOKUP($B38,'Raw Stats'!$BU$3:$CJ$528,11,FALSE)+VLOOKUP($B38,'Raw Stats'!$BU$3:$CJ$528,12,FALSE)</f>
        <v>18</v>
      </c>
      <c r="CP38">
        <f>VLOOKUP($B38,'Raw Stats'!$BU$3:$CJ$528,13,FALSE)+VLOOKUP($B38,'Raw Stats'!$BU$3:$CJ$528,14,FALSE)</f>
        <v>2</v>
      </c>
      <c r="CQ38">
        <f>VLOOKUP($B38,'Raw Stats'!$BU$3:$CJ$528,15,FALSE)</f>
        <v>4</v>
      </c>
      <c r="CR38">
        <f>VLOOKUP($B38,'Raw Stats'!$BU$3:$CJ$528,16,FALSE)</f>
        <v>147</v>
      </c>
      <c r="CT38">
        <f>VLOOKUP($B38,'Raw Stats'!$BC$3:$BR$528,3,FALSE)</f>
        <v>48</v>
      </c>
      <c r="CU38">
        <f>VLOOKUP($B38,'Raw Stats'!$BC$3:$BR$528,4,FALSE)</f>
        <v>11</v>
      </c>
      <c r="CV38">
        <f>VLOOKUP($B38,'Raw Stats'!$BC$3:$BR$5288,5,FALSE)</f>
        <v>26</v>
      </c>
      <c r="CW38">
        <f>VLOOKUP($B38,'Raw Stats'!$BC$3:$BR$52888,6,FALSE)</f>
        <v>37</v>
      </c>
      <c r="CX38">
        <f>VLOOKUP($B38,'Raw Stats'!$BC$3:$BR$5288,7,FALSE)</f>
        <v>2</v>
      </c>
      <c r="CY38">
        <f>VLOOKUP($B38,'Raw Stats'!$BC$3:$BR$5288,8,FALSE)</f>
        <v>26</v>
      </c>
      <c r="CZ38">
        <f>VLOOKUP($B38,'Raw Stats'!$BC$3:$BR$5288,9,FALSE)</f>
        <v>47</v>
      </c>
      <c r="DA38">
        <f>VLOOKUP($B38,'Raw Stats'!$BC$3:$BR$5288,10,FALSE)</f>
        <v>18</v>
      </c>
      <c r="DB38">
        <f>VLOOKUP($B38,'Raw Stats'!$BC$3:$BR$5288,11,FALSE)+VLOOKUP($B38,'Raw Stats'!$BC$3:$BR$5288,12,FALSE)</f>
        <v>13</v>
      </c>
      <c r="DC38">
        <f>VLOOKUP($B38,'Raw Stats'!$BC$3:$BR$5288,13,FALSE)+VLOOKUP($B38,'Raw Stats'!$BC$3:$BR$5288,14,FALSE)</f>
        <v>0</v>
      </c>
      <c r="DD38">
        <f>VLOOKUP($B38,'Raw Stats'!$BC$3:$BR$5288,15,FALSE)</f>
        <v>3</v>
      </c>
      <c r="DE38">
        <f>VLOOKUP($B38,'Raw Stats'!$BC$3:$BR$5288,16,FALSE)</f>
        <v>127</v>
      </c>
      <c r="DG38">
        <f>VLOOKUP($B38,'Raw Stats'!$AK$3:$AZ$528,3,FALSE)</f>
        <v>55</v>
      </c>
      <c r="DH38">
        <f>VLOOKUP($B38,'Raw Stats'!$AK$3:$AZ$528,4,FALSE)</f>
        <v>12</v>
      </c>
      <c r="DI38">
        <f>VLOOKUP($B38,'Raw Stats'!$AK$3:$AZ$528,5,FALSE)</f>
        <v>32</v>
      </c>
      <c r="DJ38">
        <f>VLOOKUP($B38,'Raw Stats'!$AK$3:$AZ$528,6,FALSE)</f>
        <v>44</v>
      </c>
      <c r="DK38">
        <f>VLOOKUP($B38,'Raw Stats'!$AK$3:$AZ$528,7,FALSE)</f>
        <v>10</v>
      </c>
      <c r="DL38">
        <f>VLOOKUP($B38,'Raw Stats'!$AK$3:$AZ$528,8,FALSE)</f>
        <v>28</v>
      </c>
      <c r="DM38">
        <f>VLOOKUP($B38,'Raw Stats'!$AK$3:$AZ$528,9,FALSE)</f>
        <v>62</v>
      </c>
      <c r="DN38">
        <f>VLOOKUP($B38,'Raw Stats'!$AK$3:$AZ$528,10,FALSE)</f>
        <v>21</v>
      </c>
      <c r="DO38">
        <f>VLOOKUP($B38,'Raw Stats'!$AK$3:$AZ$528,11,FALSE)+VLOOKUP($B38,'Raw Stats'!$AK$3:$AZ$528,12,FALSE)</f>
        <v>15</v>
      </c>
      <c r="DP38">
        <f>VLOOKUP($B38,'Raw Stats'!$AK$3:$AZ$528,13,FALSE)+VLOOKUP($B38,'Raw Stats'!$AK$3:$AZ$528,14,FALSE)</f>
        <v>4</v>
      </c>
      <c r="DQ38">
        <f>VLOOKUP($B38,'Raw Stats'!$AK$3:$AZ$528,15,FALSE)</f>
        <v>2</v>
      </c>
      <c r="DR38">
        <f>VLOOKUP($B38,'Raw Stats'!$AK$3:$AZ$528,16,FALSE)</f>
        <v>129</v>
      </c>
      <c r="DT38">
        <f>VLOOKUP($B38,'Raw Stats'!$S$3:$AH$528,3,FALSE)</f>
        <v>71</v>
      </c>
      <c r="DU38">
        <f>VLOOKUP($B38,'Raw Stats'!$S$3:$AH$528,4,FALSE)</f>
        <v>17</v>
      </c>
      <c r="DV38">
        <f>VLOOKUP($B38,'Raw Stats'!$S$3:$AH$528,5,FALSE)</f>
        <v>45</v>
      </c>
      <c r="DW38">
        <f>VLOOKUP($B38,'Raw Stats'!$S$3:$AH$528,6,FALSE)</f>
        <v>62</v>
      </c>
      <c r="DX38">
        <f>VLOOKUP($B38,'Raw Stats'!$S$3:$AH$528,7,FALSE)</f>
        <v>4</v>
      </c>
      <c r="DY38">
        <f>VLOOKUP($B38,'Raw Stats'!$S$3:$AH$528,8,FALSE)</f>
        <v>50</v>
      </c>
      <c r="DZ38">
        <f>VLOOKUP($B38,'Raw Stats'!$S$3:$AH$528,9,FALSE)</f>
        <v>63</v>
      </c>
      <c r="EA38">
        <f>VLOOKUP($B38,'Raw Stats'!$S$3:$AH$528,10,FALSE)</f>
        <v>29</v>
      </c>
      <c r="EB38">
        <f>VLOOKUP($B38,'Raw Stats'!$S$3:$AH$528,11,FALSE)+VLOOKUP($B38,'Raw Stats'!$S$3:$AH$528,12,FALSE)</f>
        <v>22</v>
      </c>
      <c r="EC38">
        <f>VLOOKUP($B38,'Raw Stats'!$S$3:$AH$528,13,FALSE)+VLOOKUP($B38,'Raw Stats'!$S$3:$AH$528,14,FALSE)</f>
        <v>1</v>
      </c>
      <c r="ED38">
        <f>VLOOKUP($B38,'Raw Stats'!$S$3:$AH$528,15,FALSE)</f>
        <v>3</v>
      </c>
      <c r="EE38">
        <f>VLOOKUP($B38,'Raw Stats'!$S$3:$AH$528,16,FALSE)</f>
        <v>191</v>
      </c>
    </row>
    <row r="39" spans="1:135" x14ac:dyDescent="0.2">
      <c r="A39" t="e">
        <f>VLOOKUP(B39,'ALL SKATERS'!$B$3:$I$378,9,FALSE)</f>
        <v>#REF!</v>
      </c>
      <c r="B39" t="s">
        <v>84</v>
      </c>
      <c r="C39">
        <f t="shared" si="8"/>
        <v>1.0269078764197936</v>
      </c>
      <c r="D39">
        <f t="shared" si="9"/>
        <v>1.0338554626477787</v>
      </c>
      <c r="E39">
        <f t="shared" si="10"/>
        <v>0.96815325008040165</v>
      </c>
      <c r="F39">
        <f t="shared" si="11"/>
        <v>1.0096874367670445</v>
      </c>
      <c r="G39">
        <f t="shared" si="12"/>
        <v>0.88159457806262875</v>
      </c>
      <c r="H39">
        <f>VLOOKUP(B39,'ALL SKATERS'!$B$3:$H$378,7,FALSE)</f>
        <v>0.98</v>
      </c>
      <c r="I39" s="29" t="e">
        <f t="shared" si="13"/>
        <v>#REF!</v>
      </c>
      <c r="J39" s="29">
        <f t="shared" si="14"/>
        <v>1.0000000000000009</v>
      </c>
      <c r="K39" s="29">
        <f t="shared" si="15"/>
        <v>1.0000000000000009E-2</v>
      </c>
      <c r="L39">
        <f>BU39*'Value Calculations'!$D$3</f>
        <v>3.2618834290083032</v>
      </c>
      <c r="M39">
        <f>BV39*'Value Calculations'!$D$4</f>
        <v>5.2098032647143988</v>
      </c>
      <c r="N39">
        <f>BW39*'Value Calculations'!$D$5</f>
        <v>6.3681145212701171</v>
      </c>
      <c r="O39">
        <f>BX39*'Value Calculations'!$D$6</f>
        <v>-0.12506493191936285</v>
      </c>
      <c r="P39">
        <f>BY39*'Value Calculations'!$D$7</f>
        <v>2.7244311886923769</v>
      </c>
      <c r="Q39">
        <f>BZ39*'Value Calculations'!$D$8</f>
        <v>7.5486026024366781</v>
      </c>
      <c r="R39">
        <f>CA39*'Value Calculations'!$D$9</f>
        <v>2.2671451320753011</v>
      </c>
      <c r="S39">
        <f>CB39*'Value Calculations'!$D$10</f>
        <v>1.4612658963048188</v>
      </c>
      <c r="T39">
        <f>CC39*'Value Calculations'!$D$11</f>
        <v>0.9907141480249374</v>
      </c>
      <c r="U39">
        <f>CD39*'Value Calculations'!$D$12</f>
        <v>2.441648218768242</v>
      </c>
      <c r="V39">
        <f>CE39*'Value Calculations'!$D$13</f>
        <v>5.8470479581565478</v>
      </c>
      <c r="X39">
        <f>CH39*'Value Calculations'!$D$3</f>
        <v>6.1160314293905689</v>
      </c>
      <c r="Y39">
        <f>CI39*'Value Calculations'!$D$4</f>
        <v>8.1403176011162479</v>
      </c>
      <c r="Z39">
        <f>CJ39*'Value Calculations'!$D$5</f>
        <v>10.613524202116862</v>
      </c>
      <c r="AA39">
        <f>CK39*'Value Calculations'!$D$6</f>
        <v>-1.1255843872742657</v>
      </c>
      <c r="AB39">
        <f>CL39*'Value Calculations'!$D$7</f>
        <v>6.415596024985275</v>
      </c>
      <c r="AC39">
        <f>CM39*'Value Calculations'!$D$8</f>
        <v>14.378290671307958</v>
      </c>
      <c r="AD39">
        <f>CN39*'Value Calculations'!$D$9</f>
        <v>4.6602427714881189</v>
      </c>
      <c r="AE39">
        <f>CO39*'Value Calculations'!$D$10</f>
        <v>4.7491141629906615</v>
      </c>
      <c r="AF39">
        <f>CP39*'Value Calculations'!$D$11</f>
        <v>0</v>
      </c>
      <c r="AG39">
        <f>CQ39*'Value Calculations'!$D$12</f>
        <v>1.6277654791788281</v>
      </c>
      <c r="AH39">
        <f>CR39*'Value Calculations'!$D$13</f>
        <v>11.625307116805372</v>
      </c>
      <c r="AJ39">
        <f>CU39*'Value Calculations'!$D$3</f>
        <v>4.4850897148864171</v>
      </c>
      <c r="AK39">
        <f>CV39*'Value Calculations'!$D$4</f>
        <v>3.9073524485357991</v>
      </c>
      <c r="AL39">
        <f>CW39*'Value Calculations'!$D$5</f>
        <v>6.1027764162171954</v>
      </c>
      <c r="AM39">
        <f>CX39*'Value Calculations'!$D$6</f>
        <v>0.25012986383872571</v>
      </c>
      <c r="AN39">
        <f>CY39*'Value Calculations'!$D$7</f>
        <v>2.1092370493102273</v>
      </c>
      <c r="AO39">
        <f>CZ39*'Value Calculations'!$D$8</f>
        <v>7.1891453356539792</v>
      </c>
      <c r="AP39">
        <f>DA39*'Value Calculations'!$D$9</f>
        <v>2.1411926247377844</v>
      </c>
      <c r="AQ39">
        <f>DB39*'Value Calculations'!$D$10</f>
        <v>2.5572153185334328</v>
      </c>
      <c r="AR39">
        <f>DC39*'Value Calculations'!$D$11</f>
        <v>0.9907141480249374</v>
      </c>
      <c r="AS39">
        <f>DD39*'Value Calculations'!$D$12</f>
        <v>1.6277654791788281</v>
      </c>
      <c r="AT39">
        <f>DE39*'Value Calculations'!$D$13</f>
        <v>6.3973583542183405</v>
      </c>
      <c r="AV39">
        <f>DH39*'Value Calculations'!$D$3</f>
        <v>3.2618834290083032</v>
      </c>
      <c r="AW39">
        <f>DI39*'Value Calculations'!$D$4</f>
        <v>8.4659303051608976</v>
      </c>
      <c r="AX39">
        <f>DJ39*'Value Calculations'!$D$5</f>
        <v>9.021495571799333</v>
      </c>
      <c r="AY39">
        <f>DK39*'Value Calculations'!$D$6</f>
        <v>1.5007791830323542</v>
      </c>
      <c r="AZ39">
        <f>DL39*'Value Calculations'!$D$7</f>
        <v>5.5367472544393461</v>
      </c>
      <c r="BA39">
        <f>DM39*'Value Calculations'!$D$8</f>
        <v>17.182057352213011</v>
      </c>
      <c r="BB39">
        <f>DN39*'Value Calculations'!$D$9</f>
        <v>4.0304802348005353</v>
      </c>
      <c r="BC39">
        <f>DO39*'Value Calculations'!$D$10</f>
        <v>4.0184812148382516</v>
      </c>
      <c r="BD39">
        <f>DP39*'Value Calculations'!$D$11</f>
        <v>0</v>
      </c>
      <c r="BE39">
        <f>DQ39*'Value Calculations'!$D$12</f>
        <v>1.6277654791788281</v>
      </c>
      <c r="BF39">
        <f>DR39*'Value Calculations'!$D$13</f>
        <v>9.9743759286199936</v>
      </c>
      <c r="BH39">
        <f>DU39*'Value Calculations'!$D$3</f>
        <v>6.5237668580166064</v>
      </c>
      <c r="BI39">
        <f>DV39*'Value Calculations'!$D$4</f>
        <v>3.2561270404464993</v>
      </c>
      <c r="BJ39">
        <f>DW39*'Value Calculations'!$D$5</f>
        <v>6.8987907313759607</v>
      </c>
      <c r="BK39">
        <f>DX39*'Value Calculations'!$D$6</f>
        <v>0.50025972767745142</v>
      </c>
      <c r="BL39">
        <f>DY39*'Value Calculations'!$D$7</f>
        <v>4.7457833609480113</v>
      </c>
      <c r="BM39">
        <f>DZ39*'Value Calculations'!$D$8</f>
        <v>10.56804364341135</v>
      </c>
      <c r="BN39">
        <f>EA39*'Value Calculations'!$D$9</f>
        <v>4.4083377568130855</v>
      </c>
      <c r="BO39">
        <f>EB39*'Value Calculations'!$D$10</f>
        <v>2.5572153185334328</v>
      </c>
      <c r="BP39">
        <f>EC39*'Value Calculations'!$D$11</f>
        <v>0</v>
      </c>
      <c r="BQ39">
        <f>ED39*'Value Calculations'!$D$12</f>
        <v>4.0694136979470699</v>
      </c>
      <c r="BR39">
        <f>EE39*'Value Calculations'!$D$13</f>
        <v>10.24953112665089</v>
      </c>
      <c r="BT39">
        <f>VLOOKUP($B39,'Raw Stats'!$CM$3:$DC$528,3,FALSE)</f>
        <v>37</v>
      </c>
      <c r="BU39">
        <f>VLOOKUP($B39,'Raw Stats'!$CM$3:$DC$528,4,FALSE)</f>
        <v>8</v>
      </c>
      <c r="BV39">
        <f>VLOOKUP($B39,'Raw Stats'!$CM$3:$DC$528,5,FALSE)</f>
        <v>16</v>
      </c>
      <c r="BW39">
        <f>VLOOKUP($B39,'Raw Stats'!$CM$3:$DC$528,6,FALSE)</f>
        <v>24</v>
      </c>
      <c r="BX39">
        <f>VLOOKUP($B39,'Raw Stats'!$CM$3:$DC$528,7,FALSE)</f>
        <v>-1</v>
      </c>
      <c r="BY39">
        <f>VLOOKUP($B39,'Raw Stats'!$CM$3:$DC$528,8,FALSE)</f>
        <v>31</v>
      </c>
      <c r="BZ39">
        <f>VLOOKUP($B39,'Raw Stats'!$CM$3:$DC$528,9,FALSE)</f>
        <v>105</v>
      </c>
      <c r="CA39">
        <f>VLOOKUP($B39,'Raw Stats'!$CM$3:$DC$528,10,FALSE)</f>
        <v>18</v>
      </c>
      <c r="CB39">
        <f>VLOOKUP($B39,'Raw Stats'!$CM$3:$DC$528,11,FALSE)+VLOOKUP($B39,'Raw Stats'!$CM$3:$DC$528,12,FALSE)</f>
        <v>4</v>
      </c>
      <c r="CC39">
        <f>VLOOKUP($B39,'Raw Stats'!$CM$3:$DC$528,13,FALSE)+VLOOKUP($B39,'Raw Stats'!$CM$3:$DC$528,14,FALSE)</f>
        <v>1</v>
      </c>
      <c r="CD39">
        <f>VLOOKUP($B39,'Raw Stats'!$CM$3:$DC$528,15,FALSE)</f>
        <v>3</v>
      </c>
      <c r="CE39">
        <f>VLOOKUP($B39,'Raw Stats'!$CM$3:$DC$528,16,FALSE)</f>
        <v>85</v>
      </c>
      <c r="CG39">
        <f>VLOOKUP($B39,'Raw Stats'!$BU$3:$CJ$528,3,FALSE)</f>
        <v>65</v>
      </c>
      <c r="CH39">
        <f>VLOOKUP($B39,'Raw Stats'!$BU$3:$CJ$528,4,FALSE)</f>
        <v>15</v>
      </c>
      <c r="CI39">
        <f>VLOOKUP($B39,'Raw Stats'!$BU$3:$CJ$5288,5,FALSE)</f>
        <v>25</v>
      </c>
      <c r="CJ39">
        <f>VLOOKUP($B39,'Raw Stats'!$BU$3:$CJ$528,6,FALSE)</f>
        <v>40</v>
      </c>
      <c r="CK39">
        <f>VLOOKUP($B39,'Raw Stats'!$BU$3:$CJ$528,7,FALSE)</f>
        <v>-9</v>
      </c>
      <c r="CL39">
        <f>VLOOKUP($B39,'Raw Stats'!$BU$3:$CJ$528,8,FALSE)</f>
        <v>73</v>
      </c>
      <c r="CM39">
        <f>VLOOKUP($B39,'Raw Stats'!$BU$3:$CJ$528,9,FALSE)</f>
        <v>200</v>
      </c>
      <c r="CN39">
        <f>VLOOKUP($B39,'Raw Stats'!$BU$3:$CJ$528,10,FALSE)</f>
        <v>37</v>
      </c>
      <c r="CO39">
        <f>VLOOKUP($B39,'Raw Stats'!$BU$3:$CJ$528,11,FALSE)+VLOOKUP($B39,'Raw Stats'!$BU$3:$CJ$528,12,FALSE)</f>
        <v>13</v>
      </c>
      <c r="CP39">
        <f>VLOOKUP($B39,'Raw Stats'!$BU$3:$CJ$528,13,FALSE)+VLOOKUP($B39,'Raw Stats'!$BU$3:$CJ$528,14,FALSE)</f>
        <v>0</v>
      </c>
      <c r="CQ39">
        <f>VLOOKUP($B39,'Raw Stats'!$BU$3:$CJ$528,15,FALSE)</f>
        <v>2</v>
      </c>
      <c r="CR39">
        <f>VLOOKUP($B39,'Raw Stats'!$BU$3:$CJ$528,16,FALSE)</f>
        <v>169</v>
      </c>
      <c r="CT39">
        <f>VLOOKUP($B39,'Raw Stats'!$BC$3:$BR$528,3,FALSE)</f>
        <v>39</v>
      </c>
      <c r="CU39">
        <f>VLOOKUP($B39,'Raw Stats'!$BC$3:$BR$528,4,FALSE)</f>
        <v>11</v>
      </c>
      <c r="CV39">
        <f>VLOOKUP($B39,'Raw Stats'!$BC$3:$BR$5288,5,FALSE)</f>
        <v>12</v>
      </c>
      <c r="CW39">
        <f>VLOOKUP($B39,'Raw Stats'!$BC$3:$BR$52888,6,FALSE)</f>
        <v>23</v>
      </c>
      <c r="CX39">
        <f>VLOOKUP($B39,'Raw Stats'!$BC$3:$BR$5288,7,FALSE)</f>
        <v>2</v>
      </c>
      <c r="CY39">
        <f>VLOOKUP($B39,'Raw Stats'!$BC$3:$BR$5288,8,FALSE)</f>
        <v>24</v>
      </c>
      <c r="CZ39">
        <f>VLOOKUP($B39,'Raw Stats'!$BC$3:$BR$5288,9,FALSE)</f>
        <v>100</v>
      </c>
      <c r="DA39">
        <f>VLOOKUP($B39,'Raw Stats'!$BC$3:$BR$5288,10,FALSE)</f>
        <v>17</v>
      </c>
      <c r="DB39">
        <f>VLOOKUP($B39,'Raw Stats'!$BC$3:$BR$5288,11,FALSE)+VLOOKUP($B39,'Raw Stats'!$BC$3:$BR$5288,12,FALSE)</f>
        <v>7</v>
      </c>
      <c r="DC39">
        <f>VLOOKUP($B39,'Raw Stats'!$BC$3:$BR$5288,13,FALSE)+VLOOKUP($B39,'Raw Stats'!$BC$3:$BR$5288,14,FALSE)</f>
        <v>1</v>
      </c>
      <c r="DD39">
        <f>VLOOKUP($B39,'Raw Stats'!$BC$3:$BR$5288,15,FALSE)</f>
        <v>2</v>
      </c>
      <c r="DE39">
        <f>VLOOKUP($B39,'Raw Stats'!$BC$3:$BR$5288,16,FALSE)</f>
        <v>93</v>
      </c>
      <c r="DG39">
        <f>VLOOKUP($B39,'Raw Stats'!$AK$3:$AZ$528,3,FALSE)</f>
        <v>64</v>
      </c>
      <c r="DH39">
        <f>VLOOKUP($B39,'Raw Stats'!$AK$3:$AZ$528,4,FALSE)</f>
        <v>8</v>
      </c>
      <c r="DI39">
        <f>VLOOKUP($B39,'Raw Stats'!$AK$3:$AZ$528,5,FALSE)</f>
        <v>26</v>
      </c>
      <c r="DJ39">
        <f>VLOOKUP($B39,'Raw Stats'!$AK$3:$AZ$528,6,FALSE)</f>
        <v>34</v>
      </c>
      <c r="DK39">
        <f>VLOOKUP($B39,'Raw Stats'!$AK$3:$AZ$528,7,FALSE)</f>
        <v>12</v>
      </c>
      <c r="DL39">
        <f>VLOOKUP($B39,'Raw Stats'!$AK$3:$AZ$528,8,FALSE)</f>
        <v>63</v>
      </c>
      <c r="DM39">
        <f>VLOOKUP($B39,'Raw Stats'!$AK$3:$AZ$528,9,FALSE)</f>
        <v>239</v>
      </c>
      <c r="DN39">
        <f>VLOOKUP($B39,'Raw Stats'!$AK$3:$AZ$528,10,FALSE)</f>
        <v>32</v>
      </c>
      <c r="DO39">
        <f>VLOOKUP($B39,'Raw Stats'!$AK$3:$AZ$528,11,FALSE)+VLOOKUP($B39,'Raw Stats'!$AK$3:$AZ$528,12,FALSE)</f>
        <v>11</v>
      </c>
      <c r="DP39">
        <f>VLOOKUP($B39,'Raw Stats'!$AK$3:$AZ$528,13,FALSE)+VLOOKUP($B39,'Raw Stats'!$AK$3:$AZ$528,14,FALSE)</f>
        <v>0</v>
      </c>
      <c r="DQ39">
        <f>VLOOKUP($B39,'Raw Stats'!$AK$3:$AZ$528,15,FALSE)</f>
        <v>2</v>
      </c>
      <c r="DR39">
        <f>VLOOKUP($B39,'Raw Stats'!$AK$3:$AZ$528,16,FALSE)</f>
        <v>145</v>
      </c>
      <c r="DT39">
        <f>VLOOKUP($B39,'Raw Stats'!$S$3:$AH$528,3,FALSE)</f>
        <v>61</v>
      </c>
      <c r="DU39">
        <f>VLOOKUP($B39,'Raw Stats'!$S$3:$AH$528,4,FALSE)</f>
        <v>16</v>
      </c>
      <c r="DV39">
        <f>VLOOKUP($B39,'Raw Stats'!$S$3:$AH$528,5,FALSE)</f>
        <v>10</v>
      </c>
      <c r="DW39">
        <f>VLOOKUP($B39,'Raw Stats'!$S$3:$AH$528,6,FALSE)</f>
        <v>26</v>
      </c>
      <c r="DX39">
        <f>VLOOKUP($B39,'Raw Stats'!$S$3:$AH$528,7,FALSE)</f>
        <v>4</v>
      </c>
      <c r="DY39">
        <f>VLOOKUP($B39,'Raw Stats'!$S$3:$AH$528,8,FALSE)</f>
        <v>54</v>
      </c>
      <c r="DZ39">
        <f>VLOOKUP($B39,'Raw Stats'!$S$3:$AH$528,9,FALSE)</f>
        <v>147</v>
      </c>
      <c r="EA39">
        <f>VLOOKUP($B39,'Raw Stats'!$S$3:$AH$528,10,FALSE)</f>
        <v>35</v>
      </c>
      <c r="EB39">
        <f>VLOOKUP($B39,'Raw Stats'!$S$3:$AH$528,11,FALSE)+VLOOKUP($B39,'Raw Stats'!$S$3:$AH$528,12,FALSE)</f>
        <v>7</v>
      </c>
      <c r="EC39">
        <f>VLOOKUP($B39,'Raw Stats'!$S$3:$AH$528,13,FALSE)+VLOOKUP($B39,'Raw Stats'!$S$3:$AH$528,14,FALSE)</f>
        <v>0</v>
      </c>
      <c r="ED39">
        <f>VLOOKUP($B39,'Raw Stats'!$S$3:$AH$528,15,FALSE)</f>
        <v>5</v>
      </c>
      <c r="EE39">
        <f>VLOOKUP($B39,'Raw Stats'!$S$3:$AH$528,16,FALSE)</f>
        <v>149</v>
      </c>
    </row>
    <row r="40" spans="1:135" x14ac:dyDescent="0.2">
      <c r="A40" t="e">
        <f>VLOOKUP(B40,'ALL SKATERS'!$B$3:$I$378,9,FALSE)</f>
        <v>#REF!</v>
      </c>
      <c r="B40" t="s">
        <v>89</v>
      </c>
      <c r="C40">
        <f t="shared" si="8"/>
        <v>0.98596752098661833</v>
      </c>
      <c r="D40">
        <f t="shared" si="9"/>
        <v>0.99157878717400538</v>
      </c>
      <c r="E40">
        <f t="shared" si="10"/>
        <v>0.89038303769077543</v>
      </c>
      <c r="F40">
        <f t="shared" si="11"/>
        <v>1.068046062219226</v>
      </c>
      <c r="G40">
        <f t="shared" si="12"/>
        <v>0.79697892369729084</v>
      </c>
      <c r="H40">
        <f>VLOOKUP(B40,'ALL SKATERS'!$B$3:$H$378,7,FALSE)</f>
        <v>0.97</v>
      </c>
      <c r="I40" s="29" t="e">
        <f t="shared" si="13"/>
        <v>#REF!</v>
      </c>
      <c r="J40" s="29">
        <f t="shared" si="14"/>
        <v>0</v>
      </c>
      <c r="K40" s="29">
        <f t="shared" si="15"/>
        <v>0</v>
      </c>
      <c r="L40">
        <f>BU40*'Value Calculations'!$D$3</f>
        <v>7.7469731438947198</v>
      </c>
      <c r="M40">
        <f>BV40*'Value Calculations'!$D$4</f>
        <v>6.5122540808929985</v>
      </c>
      <c r="N40">
        <f>BW40*'Value Calculations'!$D$5</f>
        <v>10.348186097063941</v>
      </c>
      <c r="O40">
        <f>BX40*'Value Calculations'!$D$6</f>
        <v>0.50025972767745142</v>
      </c>
      <c r="P40">
        <f>BY40*'Value Calculations'!$D$7</f>
        <v>3.4275102051291193</v>
      </c>
      <c r="Q40">
        <f>BZ40*'Value Calculations'!$D$8</f>
        <v>8.9864316695674731</v>
      </c>
      <c r="R40">
        <f>CA40*'Value Calculations'!$D$9</f>
        <v>7.5571504402510037</v>
      </c>
      <c r="S40">
        <f>CB40*'Value Calculations'!$D$10</f>
        <v>3.6531647407620471</v>
      </c>
      <c r="T40">
        <f>CC40*'Value Calculations'!$D$11</f>
        <v>0.9907141480249374</v>
      </c>
      <c r="U40">
        <f>CD40*'Value Calculations'!$D$12</f>
        <v>0.81388273958941404</v>
      </c>
      <c r="V40">
        <f>CE40*'Value Calculations'!$D$13</f>
        <v>7.6355567453573752</v>
      </c>
      <c r="X40">
        <f>CH40*'Value Calculations'!$D$3</f>
        <v>8.1547085725207573</v>
      </c>
      <c r="Y40">
        <f>CI40*'Value Calculations'!$D$4</f>
        <v>9.4427684172948485</v>
      </c>
      <c r="Z40">
        <f>CJ40*'Value Calculations'!$D$5</f>
        <v>13.001567147593155</v>
      </c>
      <c r="AA40">
        <f>CK40*'Value Calculations'!$D$6</f>
        <v>-0.50025972767745142</v>
      </c>
      <c r="AB40">
        <f>CL40*'Value Calculations'!$D$7</f>
        <v>5.2730926232755682</v>
      </c>
      <c r="AC40">
        <f>CM40*'Value Calculations'!$D$8</f>
        <v>10.35236928334173</v>
      </c>
      <c r="AD40">
        <f>CN40*'Value Calculations'!$D$9</f>
        <v>9.1945330356387203</v>
      </c>
      <c r="AE40">
        <f>CO40*'Value Calculations'!$D$10</f>
        <v>4.0184812148382516</v>
      </c>
      <c r="AF40">
        <f>CP40*'Value Calculations'!$D$11</f>
        <v>0</v>
      </c>
      <c r="AG40">
        <f>CQ40*'Value Calculations'!$D$12</f>
        <v>3.2555309583576562</v>
      </c>
      <c r="AH40">
        <f>CR40*'Value Calculations'!$D$13</f>
        <v>12.175617512867165</v>
      </c>
      <c r="AJ40">
        <f>CU40*'Value Calculations'!$D$3</f>
        <v>4.0773542862603787</v>
      </c>
      <c r="AK40">
        <f>CV40*'Value Calculations'!$D$4</f>
        <v>3.5817397444911494</v>
      </c>
      <c r="AL40">
        <f>CW40*'Value Calculations'!$D$5</f>
        <v>5.5721002061113527</v>
      </c>
      <c r="AM40">
        <f>CX40*'Value Calculations'!$D$6</f>
        <v>0.75038959151617712</v>
      </c>
      <c r="AN40">
        <f>CY40*'Value Calculations'!$D$7</f>
        <v>2.3728916804740057</v>
      </c>
      <c r="AO40">
        <f>CZ40*'Value Calculations'!$D$8</f>
        <v>4.816727374888166</v>
      </c>
      <c r="AP40">
        <f>DA40*'Value Calculations'!$D$9</f>
        <v>5.7938153375257695</v>
      </c>
      <c r="AQ40">
        <f>DB40*'Value Calculations'!$D$10</f>
        <v>2.1918988444572283</v>
      </c>
      <c r="AR40">
        <f>DC40*'Value Calculations'!$D$11</f>
        <v>0</v>
      </c>
      <c r="AS40">
        <f>DD40*'Value Calculations'!$D$12</f>
        <v>0</v>
      </c>
      <c r="AT40">
        <f>DE40*'Value Calculations'!$D$13</f>
        <v>4.6776383665252386</v>
      </c>
      <c r="AV40">
        <f>DH40*'Value Calculations'!$D$3</f>
        <v>9.7856502870249091</v>
      </c>
      <c r="AW40">
        <f>DI40*'Value Calculations'!$D$4</f>
        <v>8.7915430092055473</v>
      </c>
      <c r="AX40">
        <f>DJ40*'Value Calculations'!$D$5</f>
        <v>13.532243357698999</v>
      </c>
      <c r="AY40">
        <f>DK40*'Value Calculations'!$D$6</f>
        <v>1.3757142511129914</v>
      </c>
      <c r="AZ40">
        <f>DL40*'Value Calculations'!$D$7</f>
        <v>2.9002009428015625</v>
      </c>
      <c r="BA40">
        <f>DM40*'Value Calculations'!$D$8</f>
        <v>8.3394085893586158</v>
      </c>
      <c r="BB40">
        <f>DN40*'Value Calculations'!$D$9</f>
        <v>9.5723905576512713</v>
      </c>
      <c r="BC40">
        <f>DO40*'Value Calculations'!$D$10</f>
        <v>5.1144306370668655</v>
      </c>
      <c r="BD40">
        <f>DP40*'Value Calculations'!$D$11</f>
        <v>0.9907141480249374</v>
      </c>
      <c r="BE40">
        <f>DQ40*'Value Calculations'!$D$12</f>
        <v>5.6971791771258982</v>
      </c>
      <c r="BF40">
        <f>DR40*'Value Calculations'!$D$13</f>
        <v>10.799841522712683</v>
      </c>
      <c r="BH40">
        <f>DU40*'Value Calculations'!$D$3</f>
        <v>7.7469731438947198</v>
      </c>
      <c r="BI40">
        <f>DV40*'Value Calculations'!$D$4</f>
        <v>5.5354159687590485</v>
      </c>
      <c r="BJ40">
        <f>DW40*'Value Calculations'!$D$5</f>
        <v>9.5521717819051766</v>
      </c>
      <c r="BK40">
        <f>DX40*'Value Calculations'!$D$6</f>
        <v>-2.1261038426291687</v>
      </c>
      <c r="BL40">
        <f>DY40*'Value Calculations'!$D$7</f>
        <v>3.7790497133474905</v>
      </c>
      <c r="BM40">
        <f>DZ40*'Value Calculations'!$D$8</f>
        <v>9.7053462031328728</v>
      </c>
      <c r="BN40">
        <f>EA40*'Value Calculations'!$D$9</f>
        <v>11.209773153038988</v>
      </c>
      <c r="BO40">
        <f>EB40*'Value Calculations'!$D$10</f>
        <v>5.1144306370668655</v>
      </c>
      <c r="BP40">
        <f>EC40*'Value Calculations'!$D$11</f>
        <v>0</v>
      </c>
      <c r="BQ40">
        <f>ED40*'Value Calculations'!$D$12</f>
        <v>1.6277654791788281</v>
      </c>
      <c r="BR40">
        <f>EE40*'Value Calculations'!$D$13</f>
        <v>13.207449505483027</v>
      </c>
      <c r="BT40">
        <f>VLOOKUP($B40,'Raw Stats'!$CM$3:$DC$528,3,FALSE)</f>
        <v>59</v>
      </c>
      <c r="BU40">
        <f>VLOOKUP($B40,'Raw Stats'!$CM$3:$DC$528,4,FALSE)</f>
        <v>19</v>
      </c>
      <c r="BV40">
        <f>VLOOKUP($B40,'Raw Stats'!$CM$3:$DC$528,5,FALSE)</f>
        <v>20</v>
      </c>
      <c r="BW40">
        <f>VLOOKUP($B40,'Raw Stats'!$CM$3:$DC$528,6,FALSE)</f>
        <v>39</v>
      </c>
      <c r="BX40">
        <f>VLOOKUP($B40,'Raw Stats'!$CM$3:$DC$528,7,FALSE)</f>
        <v>4</v>
      </c>
      <c r="BY40">
        <f>VLOOKUP($B40,'Raw Stats'!$CM$3:$DC$528,8,FALSE)</f>
        <v>39</v>
      </c>
      <c r="BZ40">
        <f>VLOOKUP($B40,'Raw Stats'!$CM$3:$DC$528,9,FALSE)</f>
        <v>125</v>
      </c>
      <c r="CA40">
        <f>VLOOKUP($B40,'Raw Stats'!$CM$3:$DC$528,10,FALSE)</f>
        <v>60</v>
      </c>
      <c r="CB40">
        <f>VLOOKUP($B40,'Raw Stats'!$CM$3:$DC$528,11,FALSE)+VLOOKUP($B40,'Raw Stats'!$CM$3:$DC$528,12,FALSE)</f>
        <v>10</v>
      </c>
      <c r="CC40">
        <f>VLOOKUP($B40,'Raw Stats'!$CM$3:$DC$528,13,FALSE)+VLOOKUP($B40,'Raw Stats'!$CM$3:$DC$528,14,FALSE)</f>
        <v>1</v>
      </c>
      <c r="CD40">
        <f>VLOOKUP($B40,'Raw Stats'!$CM$3:$DC$528,15,FALSE)</f>
        <v>1</v>
      </c>
      <c r="CE40">
        <f>VLOOKUP($B40,'Raw Stats'!$CM$3:$DC$528,16,FALSE)</f>
        <v>111</v>
      </c>
      <c r="CG40">
        <f>VLOOKUP($B40,'Raw Stats'!$BU$3:$CJ$528,3,FALSE)</f>
        <v>75</v>
      </c>
      <c r="CH40">
        <f>VLOOKUP($B40,'Raw Stats'!$BU$3:$CJ$528,4,FALSE)</f>
        <v>20</v>
      </c>
      <c r="CI40">
        <f>VLOOKUP($B40,'Raw Stats'!$BU$3:$CJ$5288,5,FALSE)</f>
        <v>29</v>
      </c>
      <c r="CJ40">
        <f>VLOOKUP($B40,'Raw Stats'!$BU$3:$CJ$528,6,FALSE)</f>
        <v>49</v>
      </c>
      <c r="CK40">
        <f>VLOOKUP($B40,'Raw Stats'!$BU$3:$CJ$528,7,FALSE)</f>
        <v>-4</v>
      </c>
      <c r="CL40">
        <f>VLOOKUP($B40,'Raw Stats'!$BU$3:$CJ$528,8,FALSE)</f>
        <v>60</v>
      </c>
      <c r="CM40">
        <f>VLOOKUP($B40,'Raw Stats'!$BU$3:$CJ$528,9,FALSE)</f>
        <v>144</v>
      </c>
      <c r="CN40">
        <f>VLOOKUP($B40,'Raw Stats'!$BU$3:$CJ$528,10,FALSE)</f>
        <v>73</v>
      </c>
      <c r="CO40">
        <f>VLOOKUP($B40,'Raw Stats'!$BU$3:$CJ$528,11,FALSE)+VLOOKUP($B40,'Raw Stats'!$BU$3:$CJ$528,12,FALSE)</f>
        <v>11</v>
      </c>
      <c r="CP40">
        <f>VLOOKUP($B40,'Raw Stats'!$BU$3:$CJ$528,13,FALSE)+VLOOKUP($B40,'Raw Stats'!$BU$3:$CJ$528,14,FALSE)</f>
        <v>0</v>
      </c>
      <c r="CQ40">
        <f>VLOOKUP($B40,'Raw Stats'!$BU$3:$CJ$528,15,FALSE)</f>
        <v>4</v>
      </c>
      <c r="CR40">
        <f>VLOOKUP($B40,'Raw Stats'!$BU$3:$CJ$528,16,FALSE)</f>
        <v>177</v>
      </c>
      <c r="CT40">
        <f>VLOOKUP($B40,'Raw Stats'!$BC$3:$BR$528,3,FALSE)</f>
        <v>38</v>
      </c>
      <c r="CU40">
        <f>VLOOKUP($B40,'Raw Stats'!$BC$3:$BR$528,4,FALSE)</f>
        <v>10</v>
      </c>
      <c r="CV40">
        <f>VLOOKUP($B40,'Raw Stats'!$BC$3:$BR$5288,5,FALSE)</f>
        <v>11</v>
      </c>
      <c r="CW40">
        <f>VLOOKUP($B40,'Raw Stats'!$BC$3:$BR$52888,6,FALSE)</f>
        <v>21</v>
      </c>
      <c r="CX40">
        <f>VLOOKUP($B40,'Raw Stats'!$BC$3:$BR$5288,7,FALSE)</f>
        <v>6</v>
      </c>
      <c r="CY40">
        <f>VLOOKUP($B40,'Raw Stats'!$BC$3:$BR$5288,8,FALSE)</f>
        <v>27</v>
      </c>
      <c r="CZ40">
        <f>VLOOKUP($B40,'Raw Stats'!$BC$3:$BR$5288,9,FALSE)</f>
        <v>67</v>
      </c>
      <c r="DA40">
        <f>VLOOKUP($B40,'Raw Stats'!$BC$3:$BR$5288,10,FALSE)</f>
        <v>46</v>
      </c>
      <c r="DB40">
        <f>VLOOKUP($B40,'Raw Stats'!$BC$3:$BR$5288,11,FALSE)+VLOOKUP($B40,'Raw Stats'!$BC$3:$BR$5288,12,FALSE)</f>
        <v>6</v>
      </c>
      <c r="DC40">
        <f>VLOOKUP($B40,'Raw Stats'!$BC$3:$BR$5288,13,FALSE)+VLOOKUP($B40,'Raw Stats'!$BC$3:$BR$5288,14,FALSE)</f>
        <v>0</v>
      </c>
      <c r="DD40">
        <f>VLOOKUP($B40,'Raw Stats'!$BC$3:$BR$5288,15,FALSE)</f>
        <v>0</v>
      </c>
      <c r="DE40">
        <f>VLOOKUP($B40,'Raw Stats'!$BC$3:$BR$5288,16,FALSE)</f>
        <v>68</v>
      </c>
      <c r="DG40">
        <f>VLOOKUP($B40,'Raw Stats'!$AK$3:$AZ$528,3,FALSE)</f>
        <v>72</v>
      </c>
      <c r="DH40">
        <f>VLOOKUP($B40,'Raw Stats'!$AK$3:$AZ$528,4,FALSE)</f>
        <v>24</v>
      </c>
      <c r="DI40">
        <f>VLOOKUP($B40,'Raw Stats'!$AK$3:$AZ$528,5,FALSE)</f>
        <v>27</v>
      </c>
      <c r="DJ40">
        <f>VLOOKUP($B40,'Raw Stats'!$AK$3:$AZ$528,6,FALSE)</f>
        <v>51</v>
      </c>
      <c r="DK40">
        <f>VLOOKUP($B40,'Raw Stats'!$AK$3:$AZ$528,7,FALSE)</f>
        <v>11</v>
      </c>
      <c r="DL40">
        <f>VLOOKUP($B40,'Raw Stats'!$AK$3:$AZ$528,8,FALSE)</f>
        <v>33</v>
      </c>
      <c r="DM40">
        <f>VLOOKUP($B40,'Raw Stats'!$AK$3:$AZ$528,9,FALSE)</f>
        <v>116</v>
      </c>
      <c r="DN40">
        <f>VLOOKUP($B40,'Raw Stats'!$AK$3:$AZ$528,10,FALSE)</f>
        <v>76</v>
      </c>
      <c r="DO40">
        <f>VLOOKUP($B40,'Raw Stats'!$AK$3:$AZ$528,11,FALSE)+VLOOKUP($B40,'Raw Stats'!$AK$3:$AZ$528,12,FALSE)</f>
        <v>14</v>
      </c>
      <c r="DP40">
        <f>VLOOKUP($B40,'Raw Stats'!$AK$3:$AZ$528,13,FALSE)+VLOOKUP($B40,'Raw Stats'!$AK$3:$AZ$528,14,FALSE)</f>
        <v>1</v>
      </c>
      <c r="DQ40">
        <f>VLOOKUP($B40,'Raw Stats'!$AK$3:$AZ$528,15,FALSE)</f>
        <v>7</v>
      </c>
      <c r="DR40">
        <f>VLOOKUP($B40,'Raw Stats'!$AK$3:$AZ$528,16,FALSE)</f>
        <v>157</v>
      </c>
      <c r="DT40">
        <f>VLOOKUP($B40,'Raw Stats'!$S$3:$AH$528,3,FALSE)</f>
        <v>82</v>
      </c>
      <c r="DU40">
        <f>VLOOKUP($B40,'Raw Stats'!$S$3:$AH$528,4,FALSE)</f>
        <v>19</v>
      </c>
      <c r="DV40">
        <f>VLOOKUP($B40,'Raw Stats'!$S$3:$AH$528,5,FALSE)</f>
        <v>17</v>
      </c>
      <c r="DW40">
        <f>VLOOKUP($B40,'Raw Stats'!$S$3:$AH$528,6,FALSE)</f>
        <v>36</v>
      </c>
      <c r="DX40">
        <f>VLOOKUP($B40,'Raw Stats'!$S$3:$AH$528,7,FALSE)</f>
        <v>-17</v>
      </c>
      <c r="DY40">
        <f>VLOOKUP($B40,'Raw Stats'!$S$3:$AH$528,8,FALSE)</f>
        <v>43</v>
      </c>
      <c r="DZ40">
        <f>VLOOKUP($B40,'Raw Stats'!$S$3:$AH$528,9,FALSE)</f>
        <v>135</v>
      </c>
      <c r="EA40">
        <f>VLOOKUP($B40,'Raw Stats'!$S$3:$AH$528,10,FALSE)</f>
        <v>89</v>
      </c>
      <c r="EB40">
        <f>VLOOKUP($B40,'Raw Stats'!$S$3:$AH$528,11,FALSE)+VLOOKUP($B40,'Raw Stats'!$S$3:$AH$528,12,FALSE)</f>
        <v>14</v>
      </c>
      <c r="EC40">
        <f>VLOOKUP($B40,'Raw Stats'!$S$3:$AH$528,13,FALSE)+VLOOKUP($B40,'Raw Stats'!$S$3:$AH$528,14,FALSE)</f>
        <v>0</v>
      </c>
      <c r="ED40">
        <f>VLOOKUP($B40,'Raw Stats'!$S$3:$AH$528,15,FALSE)</f>
        <v>2</v>
      </c>
      <c r="EE40">
        <f>VLOOKUP($B40,'Raw Stats'!$S$3:$AH$528,16,FALSE)</f>
        <v>192</v>
      </c>
    </row>
    <row r="41" spans="1:135" x14ac:dyDescent="0.2">
      <c r="A41" t="e">
        <f>VLOOKUP(B41,'ALL SKATERS'!$B$3:$I$378,9,FALSE)</f>
        <v>#REF!</v>
      </c>
      <c r="B41" t="s">
        <v>93</v>
      </c>
      <c r="C41">
        <f t="shared" si="8"/>
        <v>0.739169215283632</v>
      </c>
      <c r="D41">
        <f t="shared" si="9"/>
        <v>0.87828015346785149</v>
      </c>
      <c r="E41">
        <f t="shared" si="10"/>
        <v>1.0354669196429287</v>
      </c>
      <c r="F41" t="e">
        <f t="shared" si="11"/>
        <v>#N/A</v>
      </c>
      <c r="G41">
        <f t="shared" si="12"/>
        <v>0.47622421118516384</v>
      </c>
      <c r="H41">
        <f>VLOOKUP(B41,'ALL SKATERS'!$B$3:$H$378,7,FALSE)</f>
        <v>0.94</v>
      </c>
      <c r="I41" s="29" t="e">
        <f t="shared" si="13"/>
        <v>#REF!</v>
      </c>
      <c r="J41" s="29">
        <f t="shared" si="14"/>
        <v>-3.0000000000000027</v>
      </c>
      <c r="K41" s="29">
        <f t="shared" si="15"/>
        <v>-3.0000000000000027E-2</v>
      </c>
      <c r="L41">
        <f>BU41*'Value Calculations'!$D$3</f>
        <v>7.3392377152686823</v>
      </c>
      <c r="M41">
        <f>BV41*'Value Calculations'!$D$4</f>
        <v>6.8378667849376482</v>
      </c>
      <c r="N41">
        <f>BW41*'Value Calculations'!$D$5</f>
        <v>10.348186097063941</v>
      </c>
      <c r="O41">
        <f>BX41*'Value Calculations'!$D$6</f>
        <v>-0.87545452343553998</v>
      </c>
      <c r="P41">
        <f>BY41*'Value Calculations'!$D$7</f>
        <v>2.4607765575285985</v>
      </c>
      <c r="Q41">
        <f>BZ41*'Value Calculations'!$D$8</f>
        <v>8.4831914960716954</v>
      </c>
      <c r="R41">
        <f>CA41*'Value Calculations'!$D$9</f>
        <v>2.8969076687628847</v>
      </c>
      <c r="S41">
        <f>CB41*'Value Calculations'!$D$10</f>
        <v>2.5572153185334328</v>
      </c>
      <c r="T41">
        <f>CC41*'Value Calculations'!$D$11</f>
        <v>0.9907141480249374</v>
      </c>
      <c r="U41">
        <f>CD41*'Value Calculations'!$D$12</f>
        <v>0.81388273958941404</v>
      </c>
      <c r="V41">
        <f>CE41*'Value Calculations'!$D$13</f>
        <v>12.106828713359441</v>
      </c>
      <c r="X41">
        <f>CH41*'Value Calculations'!$D$3</f>
        <v>8.1547085725207573</v>
      </c>
      <c r="Y41">
        <f>CI41*'Value Calculations'!$D$4</f>
        <v>9.7683811213394982</v>
      </c>
      <c r="Z41">
        <f>CJ41*'Value Calculations'!$D$5</f>
        <v>13.266905252646078</v>
      </c>
      <c r="AA41">
        <f>CK41*'Value Calculations'!$D$6</f>
        <v>-1.3757142511129914</v>
      </c>
      <c r="AB41">
        <f>CL41*'Value Calculations'!$D$7</f>
        <v>5.8882867626577173</v>
      </c>
      <c r="AC41">
        <f>CM41*'Value Calculations'!$D$8</f>
        <v>10.13669492327211</v>
      </c>
      <c r="AD41">
        <f>CN41*'Value Calculations'!$D$9</f>
        <v>4.2823852494755688</v>
      </c>
      <c r="AE41">
        <f>CO41*'Value Calculations'!$D$10</f>
        <v>6.5756965333716852</v>
      </c>
      <c r="AF41">
        <f>CP41*'Value Calculations'!$D$11</f>
        <v>0</v>
      </c>
      <c r="AG41">
        <f>CQ41*'Value Calculations'!$D$12</f>
        <v>1.6277654791788281</v>
      </c>
      <c r="AH41">
        <f>CR41*'Value Calculations'!$D$13</f>
        <v>10.180742327143166</v>
      </c>
      <c r="AJ41">
        <f>CU41*'Value Calculations'!$D$3</f>
        <v>7.3392377152686823</v>
      </c>
      <c r="AK41">
        <f>CV41*'Value Calculations'!$D$4</f>
        <v>8.4659303051608976</v>
      </c>
      <c r="AL41">
        <f>CW41*'Value Calculations'!$D$5</f>
        <v>11.674876622328547</v>
      </c>
      <c r="AM41">
        <f>CX41*'Value Calculations'!$D$6</f>
        <v>1.8759739787904428</v>
      </c>
      <c r="AN41">
        <f>CY41*'Value Calculations'!$D$7</f>
        <v>2.0213521722556345</v>
      </c>
      <c r="AO41">
        <f>CZ41*'Value Calculations'!$D$8</f>
        <v>4.4572701081054671</v>
      </c>
      <c r="AP41">
        <f>DA41*'Value Calculations'!$D$9</f>
        <v>2.770955161425368</v>
      </c>
      <c r="AQ41">
        <f>DB41*'Value Calculations'!$D$10</f>
        <v>2.9225317926096377</v>
      </c>
      <c r="AR41">
        <f>DC41*'Value Calculations'!$D$11</f>
        <v>0</v>
      </c>
      <c r="AS41">
        <f>DD41*'Value Calculations'!$D$12</f>
        <v>0.81388273958941404</v>
      </c>
      <c r="AT41">
        <f>DE41*'Value Calculations'!$D$13</f>
        <v>7.3604015473264788</v>
      </c>
      <c r="AV41" t="e">
        <f>DH41*'Value Calculations'!$D$3</f>
        <v>#N/A</v>
      </c>
      <c r="AW41" t="e">
        <f>DI41*'Value Calculations'!$D$4</f>
        <v>#N/A</v>
      </c>
      <c r="AX41" t="e">
        <f>DJ41*'Value Calculations'!$D$5</f>
        <v>#N/A</v>
      </c>
      <c r="AY41" t="e">
        <f>DK41*'Value Calculations'!$D$6</f>
        <v>#N/A</v>
      </c>
      <c r="AZ41" t="e">
        <f>DL41*'Value Calculations'!$D$7</f>
        <v>#N/A</v>
      </c>
      <c r="BA41" t="e">
        <f>DM41*'Value Calculations'!$D$8</f>
        <v>#N/A</v>
      </c>
      <c r="BB41" t="e">
        <f>DN41*'Value Calculations'!$D$9</f>
        <v>#N/A</v>
      </c>
      <c r="BC41" t="e">
        <f>DO41*'Value Calculations'!$D$10</f>
        <v>#N/A</v>
      </c>
      <c r="BD41" t="e">
        <f>DP41*'Value Calculations'!$D$11</f>
        <v>#N/A</v>
      </c>
      <c r="BE41" t="e">
        <f>DQ41*'Value Calculations'!$D$12</f>
        <v>#N/A</v>
      </c>
      <c r="BF41" t="e">
        <f>DR41*'Value Calculations'!$D$13</f>
        <v>#N/A</v>
      </c>
      <c r="BH41">
        <f>DU41*'Value Calculations'!$D$3</f>
        <v>1.2232062858781136</v>
      </c>
      <c r="BI41">
        <f>DV41*'Value Calculations'!$D$4</f>
        <v>2.9305143364018491</v>
      </c>
      <c r="BJ41">
        <f>DW41*'Value Calculations'!$D$5</f>
        <v>3.1840572606350586</v>
      </c>
      <c r="BK41">
        <f>DX41*'Value Calculations'!$D$6</f>
        <v>-0.37519479575808856</v>
      </c>
      <c r="BL41">
        <f>DY41*'Value Calculations'!$D$7</f>
        <v>0.70307901643674242</v>
      </c>
      <c r="BM41">
        <f>DZ41*'Value Calculations'!$D$8</f>
        <v>1.1502632537046367</v>
      </c>
      <c r="BN41">
        <f>EA41*'Value Calculations'!$D$9</f>
        <v>0.75571504402510037</v>
      </c>
      <c r="BO41">
        <f>EB41*'Value Calculations'!$D$10</f>
        <v>0.73063294815240942</v>
      </c>
      <c r="BP41">
        <f>EC41*'Value Calculations'!$D$11</f>
        <v>0</v>
      </c>
      <c r="BQ41">
        <f>ED41*'Value Calculations'!$D$12</f>
        <v>0</v>
      </c>
      <c r="BR41">
        <f>EE41*'Value Calculations'!$D$13</f>
        <v>3.5082287748939289</v>
      </c>
      <c r="BT41">
        <f>VLOOKUP($B41,'Raw Stats'!$CM$3:$DC$528,3,FALSE)</f>
        <v>73</v>
      </c>
      <c r="BU41">
        <f>VLOOKUP($B41,'Raw Stats'!$CM$3:$DC$528,4,FALSE)</f>
        <v>18</v>
      </c>
      <c r="BV41">
        <f>VLOOKUP($B41,'Raw Stats'!$CM$3:$DC$528,5,FALSE)</f>
        <v>21</v>
      </c>
      <c r="BW41">
        <f>VLOOKUP($B41,'Raw Stats'!$CM$3:$DC$528,6,FALSE)</f>
        <v>39</v>
      </c>
      <c r="BX41">
        <f>VLOOKUP($B41,'Raw Stats'!$CM$3:$DC$528,7,FALSE)</f>
        <v>-7</v>
      </c>
      <c r="BY41">
        <f>VLOOKUP($B41,'Raw Stats'!$CM$3:$DC$528,8,FALSE)</f>
        <v>28</v>
      </c>
      <c r="BZ41">
        <f>VLOOKUP($B41,'Raw Stats'!$CM$3:$DC$528,9,FALSE)</f>
        <v>118</v>
      </c>
      <c r="CA41">
        <f>VLOOKUP($B41,'Raw Stats'!$CM$3:$DC$528,10,FALSE)</f>
        <v>23</v>
      </c>
      <c r="CB41">
        <f>VLOOKUP($B41,'Raw Stats'!$CM$3:$DC$528,11,FALSE)+VLOOKUP($B41,'Raw Stats'!$CM$3:$DC$528,12,FALSE)</f>
        <v>7</v>
      </c>
      <c r="CC41">
        <f>VLOOKUP($B41,'Raw Stats'!$CM$3:$DC$528,13,FALSE)+VLOOKUP($B41,'Raw Stats'!$CM$3:$DC$528,14,FALSE)</f>
        <v>1</v>
      </c>
      <c r="CD41">
        <f>VLOOKUP($B41,'Raw Stats'!$CM$3:$DC$528,15,FALSE)</f>
        <v>1</v>
      </c>
      <c r="CE41">
        <f>VLOOKUP($B41,'Raw Stats'!$CM$3:$DC$528,16,FALSE)</f>
        <v>176</v>
      </c>
      <c r="CG41">
        <f>VLOOKUP($B41,'Raw Stats'!$BU$3:$CJ$528,3,FALSE)</f>
        <v>78</v>
      </c>
      <c r="CH41">
        <f>VLOOKUP($B41,'Raw Stats'!$BU$3:$CJ$528,4,FALSE)</f>
        <v>20</v>
      </c>
      <c r="CI41">
        <f>VLOOKUP($B41,'Raw Stats'!$BU$3:$CJ$5288,5,FALSE)</f>
        <v>30</v>
      </c>
      <c r="CJ41">
        <f>VLOOKUP($B41,'Raw Stats'!$BU$3:$CJ$528,6,FALSE)</f>
        <v>50</v>
      </c>
      <c r="CK41">
        <f>VLOOKUP($B41,'Raw Stats'!$BU$3:$CJ$528,7,FALSE)</f>
        <v>-11</v>
      </c>
      <c r="CL41">
        <f>VLOOKUP($B41,'Raw Stats'!$BU$3:$CJ$528,8,FALSE)</f>
        <v>67</v>
      </c>
      <c r="CM41">
        <f>VLOOKUP($B41,'Raw Stats'!$BU$3:$CJ$528,9,FALSE)</f>
        <v>141</v>
      </c>
      <c r="CN41">
        <f>VLOOKUP($B41,'Raw Stats'!$BU$3:$CJ$528,10,FALSE)</f>
        <v>34</v>
      </c>
      <c r="CO41">
        <f>VLOOKUP($B41,'Raw Stats'!$BU$3:$CJ$528,11,FALSE)+VLOOKUP($B41,'Raw Stats'!$BU$3:$CJ$528,12,FALSE)</f>
        <v>18</v>
      </c>
      <c r="CP41">
        <f>VLOOKUP($B41,'Raw Stats'!$BU$3:$CJ$528,13,FALSE)+VLOOKUP($B41,'Raw Stats'!$BU$3:$CJ$528,14,FALSE)</f>
        <v>0</v>
      </c>
      <c r="CQ41">
        <f>VLOOKUP($B41,'Raw Stats'!$BU$3:$CJ$528,15,FALSE)</f>
        <v>2</v>
      </c>
      <c r="CR41">
        <f>VLOOKUP($B41,'Raw Stats'!$BU$3:$CJ$528,16,FALSE)</f>
        <v>148</v>
      </c>
      <c r="CT41">
        <f>VLOOKUP($B41,'Raw Stats'!$BC$3:$BR$528,3,FALSE)</f>
        <v>48</v>
      </c>
      <c r="CU41">
        <f>VLOOKUP($B41,'Raw Stats'!$BC$3:$BR$528,4,FALSE)</f>
        <v>18</v>
      </c>
      <c r="CV41">
        <f>VLOOKUP($B41,'Raw Stats'!$BC$3:$BR$5288,5,FALSE)</f>
        <v>26</v>
      </c>
      <c r="CW41">
        <f>VLOOKUP($B41,'Raw Stats'!$BC$3:$BR$52888,6,FALSE)</f>
        <v>44</v>
      </c>
      <c r="CX41">
        <f>VLOOKUP($B41,'Raw Stats'!$BC$3:$BR$5288,7,FALSE)</f>
        <v>15</v>
      </c>
      <c r="CY41">
        <f>VLOOKUP($B41,'Raw Stats'!$BC$3:$BR$5288,8,FALSE)</f>
        <v>23</v>
      </c>
      <c r="CZ41">
        <f>VLOOKUP($B41,'Raw Stats'!$BC$3:$BR$5288,9,FALSE)</f>
        <v>62</v>
      </c>
      <c r="DA41">
        <f>VLOOKUP($B41,'Raw Stats'!$BC$3:$BR$5288,10,FALSE)</f>
        <v>22</v>
      </c>
      <c r="DB41">
        <f>VLOOKUP($B41,'Raw Stats'!$BC$3:$BR$5288,11,FALSE)+VLOOKUP($B41,'Raw Stats'!$BC$3:$BR$5288,12,FALSE)</f>
        <v>8</v>
      </c>
      <c r="DC41">
        <f>VLOOKUP($B41,'Raw Stats'!$BC$3:$BR$5288,13,FALSE)+VLOOKUP($B41,'Raw Stats'!$BC$3:$BR$5288,14,FALSE)</f>
        <v>0</v>
      </c>
      <c r="DD41">
        <f>VLOOKUP($B41,'Raw Stats'!$BC$3:$BR$5288,15,FALSE)</f>
        <v>1</v>
      </c>
      <c r="DE41">
        <f>VLOOKUP($B41,'Raw Stats'!$BC$3:$BR$5288,16,FALSE)</f>
        <v>107</v>
      </c>
      <c r="DG41" t="e">
        <f>VLOOKUP($B41,'Raw Stats'!$AK$3:$AZ$528,3,FALSE)</f>
        <v>#N/A</v>
      </c>
      <c r="DH41" t="e">
        <f>VLOOKUP($B41,'Raw Stats'!$AK$3:$AZ$528,4,FALSE)</f>
        <v>#N/A</v>
      </c>
      <c r="DI41" t="e">
        <f>VLOOKUP($B41,'Raw Stats'!$AK$3:$AZ$528,5,FALSE)</f>
        <v>#N/A</v>
      </c>
      <c r="DJ41" t="e">
        <f>VLOOKUP($B41,'Raw Stats'!$AK$3:$AZ$528,6,FALSE)</f>
        <v>#N/A</v>
      </c>
      <c r="DK41" t="e">
        <f>VLOOKUP($B41,'Raw Stats'!$AK$3:$AZ$528,7,FALSE)</f>
        <v>#N/A</v>
      </c>
      <c r="DL41" t="e">
        <f>VLOOKUP($B41,'Raw Stats'!$AK$3:$AZ$528,8,FALSE)</f>
        <v>#N/A</v>
      </c>
      <c r="DM41" t="e">
        <f>VLOOKUP($B41,'Raw Stats'!$AK$3:$AZ$528,9,FALSE)</f>
        <v>#N/A</v>
      </c>
      <c r="DN41" t="e">
        <f>VLOOKUP($B41,'Raw Stats'!$AK$3:$AZ$528,10,FALSE)</f>
        <v>#N/A</v>
      </c>
      <c r="DO41" t="e">
        <f>VLOOKUP($B41,'Raw Stats'!$AK$3:$AZ$528,11,FALSE)+VLOOKUP($B41,'Raw Stats'!$AK$3:$AZ$528,12,FALSE)</f>
        <v>#N/A</v>
      </c>
      <c r="DP41" t="e">
        <f>VLOOKUP($B41,'Raw Stats'!$AK$3:$AZ$528,13,FALSE)+VLOOKUP($B41,'Raw Stats'!$AK$3:$AZ$528,14,FALSE)</f>
        <v>#N/A</v>
      </c>
      <c r="DQ41" t="e">
        <f>VLOOKUP($B41,'Raw Stats'!$AK$3:$AZ$528,15,FALSE)</f>
        <v>#N/A</v>
      </c>
      <c r="DR41" t="e">
        <f>VLOOKUP($B41,'Raw Stats'!$AK$3:$AZ$528,16,FALSE)</f>
        <v>#N/A</v>
      </c>
      <c r="DT41">
        <f>VLOOKUP($B41,'Raw Stats'!$S$3:$AH$528,3,FALSE)</f>
        <v>29</v>
      </c>
      <c r="DU41">
        <f>VLOOKUP($B41,'Raw Stats'!$S$3:$AH$528,4,FALSE)</f>
        <v>3</v>
      </c>
      <c r="DV41">
        <f>VLOOKUP($B41,'Raw Stats'!$S$3:$AH$528,5,FALSE)</f>
        <v>9</v>
      </c>
      <c r="DW41">
        <f>VLOOKUP($B41,'Raw Stats'!$S$3:$AH$528,6,FALSE)</f>
        <v>12</v>
      </c>
      <c r="DX41">
        <f>VLOOKUP($B41,'Raw Stats'!$S$3:$AH$528,7,FALSE)</f>
        <v>-3</v>
      </c>
      <c r="DY41">
        <f>VLOOKUP($B41,'Raw Stats'!$S$3:$AH$528,8,FALSE)</f>
        <v>8</v>
      </c>
      <c r="DZ41">
        <f>VLOOKUP($B41,'Raw Stats'!$S$3:$AH$528,9,FALSE)</f>
        <v>16</v>
      </c>
      <c r="EA41">
        <f>VLOOKUP($B41,'Raw Stats'!$S$3:$AH$528,10,FALSE)</f>
        <v>6</v>
      </c>
      <c r="EB41">
        <f>VLOOKUP($B41,'Raw Stats'!$S$3:$AH$528,11,FALSE)+VLOOKUP($B41,'Raw Stats'!$S$3:$AH$528,12,FALSE)</f>
        <v>2</v>
      </c>
      <c r="EC41">
        <f>VLOOKUP($B41,'Raw Stats'!$S$3:$AH$528,13,FALSE)+VLOOKUP($B41,'Raw Stats'!$S$3:$AH$528,14,FALSE)</f>
        <v>0</v>
      </c>
      <c r="ED41">
        <f>VLOOKUP($B41,'Raw Stats'!$S$3:$AH$528,15,FALSE)</f>
        <v>0</v>
      </c>
      <c r="EE41">
        <f>VLOOKUP($B41,'Raw Stats'!$S$3:$AH$528,16,FALSE)</f>
        <v>51</v>
      </c>
    </row>
    <row r="42" spans="1:135" x14ac:dyDescent="0.2">
      <c r="A42" t="e">
        <f>VLOOKUP(B42,'ALL SKATERS'!$B$3:$I$378,9,FALSE)</f>
        <v>#REF!</v>
      </c>
      <c r="B42" t="s">
        <v>1619</v>
      </c>
      <c r="C42">
        <f t="shared" si="8"/>
        <v>0.84247226975595857</v>
      </c>
      <c r="D42">
        <f t="shared" si="9"/>
        <v>0.94719196344111123</v>
      </c>
      <c r="E42">
        <f t="shared" si="10"/>
        <v>0.85928235843459821</v>
      </c>
      <c r="F42">
        <f t="shared" si="11"/>
        <v>0.76058206146139085</v>
      </c>
      <c r="G42">
        <f t="shared" si="12"/>
        <v>0.87576496548531924</v>
      </c>
      <c r="H42">
        <f>VLOOKUP(B42,'ALL SKATERS'!$B$3:$H$378,7,FALSE)</f>
        <v>0.9</v>
      </c>
      <c r="I42" s="29" t="e">
        <f t="shared" si="13"/>
        <v>#REF!</v>
      </c>
      <c r="J42" s="29">
        <f t="shared" si="14"/>
        <v>-6.9999999999999947</v>
      </c>
      <c r="K42" s="29">
        <f t="shared" si="15"/>
        <v>-6.9999999999999951E-2</v>
      </c>
      <c r="L42">
        <f>BU42*'Value Calculations'!$D$3</f>
        <v>11.008856572903023</v>
      </c>
      <c r="M42">
        <f>BV42*'Value Calculations'!$D$4</f>
        <v>4.8841905606697491</v>
      </c>
      <c r="N42">
        <f>BW42*'Value Calculations'!$D$5</f>
        <v>11.144200412222705</v>
      </c>
      <c r="O42">
        <f>BX42*'Value Calculations'!$D$6</f>
        <v>0.25012986383872571</v>
      </c>
      <c r="P42">
        <f>BY42*'Value Calculations'!$D$7</f>
        <v>2.4607765575285985</v>
      </c>
      <c r="Q42">
        <f>BZ42*'Value Calculations'!$D$8</f>
        <v>2.1567436006961938</v>
      </c>
      <c r="R42">
        <f>CA42*'Value Calculations'!$D$9</f>
        <v>2.1411926247377844</v>
      </c>
      <c r="S42">
        <f>CB42*'Value Calculations'!$D$10</f>
        <v>4.0184812148382516</v>
      </c>
      <c r="T42">
        <f>CC42*'Value Calculations'!$D$11</f>
        <v>1.9814282960498748</v>
      </c>
      <c r="U42">
        <f>CD42*'Value Calculations'!$D$12</f>
        <v>6.5110619167153123</v>
      </c>
      <c r="V42">
        <f>CE42*'Value Calculations'!$D$13</f>
        <v>10.731052723204959</v>
      </c>
      <c r="X42">
        <f>CH42*'Value Calculations'!$D$3</f>
        <v>10.601121144276986</v>
      </c>
      <c r="Y42">
        <f>CI42*'Value Calculations'!$D$4</f>
        <v>6.1866413768483488</v>
      </c>
      <c r="Z42">
        <f>CJ42*'Value Calculations'!$D$5</f>
        <v>11.94021472738147</v>
      </c>
      <c r="AA42">
        <f>CK42*'Value Calculations'!$D$6</f>
        <v>-1.6258441149517171</v>
      </c>
      <c r="AB42">
        <f>CL42*'Value Calculations'!$D$7</f>
        <v>2.2850068034194129</v>
      </c>
      <c r="AC42">
        <f>CM42*'Value Calculations'!$D$8</f>
        <v>1.8691777872700346</v>
      </c>
      <c r="AD42">
        <f>CN42*'Value Calculations'!$D$9</f>
        <v>3.6526227127879851</v>
      </c>
      <c r="AE42">
        <f>CO42*'Value Calculations'!$D$10</f>
        <v>5.1144306370668655</v>
      </c>
      <c r="AF42">
        <f>CP42*'Value Calculations'!$D$11</f>
        <v>0</v>
      </c>
      <c r="AG42">
        <f>CQ42*'Value Calculations'!$D$12</f>
        <v>6.5110619167153123</v>
      </c>
      <c r="AH42">
        <f>CR42*'Value Calculations'!$D$13</f>
        <v>13.138660705975303</v>
      </c>
      <c r="AJ42">
        <f>CU42*'Value Calculations'!$D$3</f>
        <v>5.300560572138493</v>
      </c>
      <c r="AK42">
        <f>CV42*'Value Calculations'!$D$4</f>
        <v>6.1866413768483488</v>
      </c>
      <c r="AL42">
        <f>CW42*'Value Calculations'!$D$5</f>
        <v>8.4908193616934895</v>
      </c>
      <c r="AM42">
        <f>CX42*'Value Calculations'!$D$6</f>
        <v>-1.8759739787904428</v>
      </c>
      <c r="AN42">
        <f>CY42*'Value Calculations'!$D$7</f>
        <v>2.1971219263648201</v>
      </c>
      <c r="AO42">
        <f>CZ42*'Value Calculations'!$D$8</f>
        <v>1.4378290671307958</v>
      </c>
      <c r="AP42">
        <f>DA42*'Value Calculations'!$D$9</f>
        <v>1.1335725660376506</v>
      </c>
      <c r="AQ42">
        <f>DB42*'Value Calculations'!$D$10</f>
        <v>5.4797471111430704</v>
      </c>
      <c r="AR42">
        <f>DC42*'Value Calculations'!$D$11</f>
        <v>0</v>
      </c>
      <c r="AS42">
        <f>DD42*'Value Calculations'!$D$12</f>
        <v>2.441648218768242</v>
      </c>
      <c r="AT42">
        <f>DE42*'Value Calculations'!$D$13</f>
        <v>7.0164575497878579</v>
      </c>
      <c r="AV42">
        <f>DH42*'Value Calculations'!$D$3</f>
        <v>8.1547085725207573</v>
      </c>
      <c r="AW42">
        <f>DI42*'Value Calculations'!$D$4</f>
        <v>6.8378667849376482</v>
      </c>
      <c r="AX42">
        <f>DJ42*'Value Calculations'!$D$5</f>
        <v>10.878862307169783</v>
      </c>
      <c r="AY42">
        <f>DK42*'Value Calculations'!$D$6</f>
        <v>-1.2506493191936285</v>
      </c>
      <c r="AZ42">
        <f>DL42*'Value Calculations'!$D$7</f>
        <v>2.2850068034194129</v>
      </c>
      <c r="BA42">
        <f>DM42*'Value Calculations'!$D$8</f>
        <v>1.2221547070611765</v>
      </c>
      <c r="BB42">
        <f>DN42*'Value Calculations'!$D$9</f>
        <v>2.3930976394128178</v>
      </c>
      <c r="BC42">
        <f>DO42*'Value Calculations'!$D$10</f>
        <v>4.3837976889144565</v>
      </c>
      <c r="BD42">
        <f>DP42*'Value Calculations'!$D$11</f>
        <v>0</v>
      </c>
      <c r="BE42">
        <f>DQ42*'Value Calculations'!$D$12</f>
        <v>3.2555309583576562</v>
      </c>
      <c r="BF42">
        <f>DR42*'Value Calculations'!$D$13</f>
        <v>12.038039913851717</v>
      </c>
      <c r="BH42">
        <f>DU42*'Value Calculations'!$D$3</f>
        <v>7.7469731438947198</v>
      </c>
      <c r="BI42">
        <f>DV42*'Value Calculations'!$D$4</f>
        <v>9.1171557132501988</v>
      </c>
      <c r="BJ42">
        <f>DW42*'Value Calculations'!$D$5</f>
        <v>12.470890937487313</v>
      </c>
      <c r="BK42">
        <f>DX42*'Value Calculations'!$D$6</f>
        <v>0.25012986383872571</v>
      </c>
      <c r="BL42">
        <f>DY42*'Value Calculations'!$D$7</f>
        <v>2.9002009428015625</v>
      </c>
      <c r="BM42">
        <f>DZ42*'Value Calculations'!$D$8</f>
        <v>1.2221547070611765</v>
      </c>
      <c r="BN42">
        <f>EA42*'Value Calculations'!$D$9</f>
        <v>2.3930976394128178</v>
      </c>
      <c r="BO42">
        <f>EB42*'Value Calculations'!$D$10</f>
        <v>7.6716459556002992</v>
      </c>
      <c r="BP42">
        <f>EC42*'Value Calculations'!$D$11</f>
        <v>0</v>
      </c>
      <c r="BQ42">
        <f>ED42*'Value Calculations'!$D$12</f>
        <v>1.6277654791788281</v>
      </c>
      <c r="BR42">
        <f>EE42*'Value Calculations'!$D$13</f>
        <v>13.27623830499075</v>
      </c>
      <c r="BT42">
        <f>VLOOKUP($B42,'Raw Stats'!$CM$3:$DC$528,3,FALSE)</f>
        <v>68</v>
      </c>
      <c r="BU42">
        <f>VLOOKUP($B42,'Raw Stats'!$CM$3:$DC$528,4,FALSE)</f>
        <v>27</v>
      </c>
      <c r="BV42">
        <f>VLOOKUP($B42,'Raw Stats'!$CM$3:$DC$528,5,FALSE)</f>
        <v>15</v>
      </c>
      <c r="BW42">
        <f>VLOOKUP($B42,'Raw Stats'!$CM$3:$DC$528,6,FALSE)</f>
        <v>42</v>
      </c>
      <c r="BX42">
        <f>VLOOKUP($B42,'Raw Stats'!$CM$3:$DC$528,7,FALSE)</f>
        <v>2</v>
      </c>
      <c r="BY42">
        <f>VLOOKUP($B42,'Raw Stats'!$CM$3:$DC$528,8,FALSE)</f>
        <v>28</v>
      </c>
      <c r="BZ42">
        <f>VLOOKUP($B42,'Raw Stats'!$CM$3:$DC$528,9,FALSE)</f>
        <v>30</v>
      </c>
      <c r="CA42">
        <f>VLOOKUP($B42,'Raw Stats'!$CM$3:$DC$528,10,FALSE)</f>
        <v>17</v>
      </c>
      <c r="CB42">
        <f>VLOOKUP($B42,'Raw Stats'!$CM$3:$DC$528,11,FALSE)+VLOOKUP($B42,'Raw Stats'!$CM$3:$DC$528,12,FALSE)</f>
        <v>11</v>
      </c>
      <c r="CC42">
        <f>VLOOKUP($B42,'Raw Stats'!$CM$3:$DC$528,13,FALSE)+VLOOKUP($B42,'Raw Stats'!$CM$3:$DC$528,14,FALSE)</f>
        <v>2</v>
      </c>
      <c r="CD42">
        <f>VLOOKUP($B42,'Raw Stats'!$CM$3:$DC$528,15,FALSE)</f>
        <v>8</v>
      </c>
      <c r="CE42">
        <f>VLOOKUP($B42,'Raw Stats'!$CM$3:$DC$528,16,FALSE)</f>
        <v>156</v>
      </c>
      <c r="CG42">
        <f>VLOOKUP($B42,'Raw Stats'!$BU$3:$CJ$528,3,FALSE)</f>
        <v>63</v>
      </c>
      <c r="CH42">
        <f>VLOOKUP($B42,'Raw Stats'!$BU$3:$CJ$528,4,FALSE)</f>
        <v>26</v>
      </c>
      <c r="CI42">
        <f>VLOOKUP($B42,'Raw Stats'!$BU$3:$CJ$5288,5,FALSE)</f>
        <v>19</v>
      </c>
      <c r="CJ42">
        <f>VLOOKUP($B42,'Raw Stats'!$BU$3:$CJ$528,6,FALSE)</f>
        <v>45</v>
      </c>
      <c r="CK42">
        <f>VLOOKUP($B42,'Raw Stats'!$BU$3:$CJ$528,7,FALSE)</f>
        <v>-13</v>
      </c>
      <c r="CL42">
        <f>VLOOKUP($B42,'Raw Stats'!$BU$3:$CJ$528,8,FALSE)</f>
        <v>26</v>
      </c>
      <c r="CM42">
        <f>VLOOKUP($B42,'Raw Stats'!$BU$3:$CJ$528,9,FALSE)</f>
        <v>26</v>
      </c>
      <c r="CN42">
        <f>VLOOKUP($B42,'Raw Stats'!$BU$3:$CJ$528,10,FALSE)</f>
        <v>29</v>
      </c>
      <c r="CO42">
        <f>VLOOKUP($B42,'Raw Stats'!$BU$3:$CJ$528,11,FALSE)+VLOOKUP($B42,'Raw Stats'!$BU$3:$CJ$528,12,FALSE)</f>
        <v>14</v>
      </c>
      <c r="CP42">
        <f>VLOOKUP($B42,'Raw Stats'!$BU$3:$CJ$528,13,FALSE)+VLOOKUP($B42,'Raw Stats'!$BU$3:$CJ$528,14,FALSE)</f>
        <v>0</v>
      </c>
      <c r="CQ42">
        <f>VLOOKUP($B42,'Raw Stats'!$BU$3:$CJ$528,15,FALSE)</f>
        <v>8</v>
      </c>
      <c r="CR42">
        <f>VLOOKUP($B42,'Raw Stats'!$BU$3:$CJ$528,16,FALSE)</f>
        <v>191</v>
      </c>
      <c r="CT42">
        <f>VLOOKUP($B42,'Raw Stats'!$BC$3:$BR$528,3,FALSE)</f>
        <v>44</v>
      </c>
      <c r="CU42">
        <f>VLOOKUP($B42,'Raw Stats'!$BC$3:$BR$528,4,FALSE)</f>
        <v>13</v>
      </c>
      <c r="CV42">
        <f>VLOOKUP($B42,'Raw Stats'!$BC$3:$BR$5288,5,FALSE)</f>
        <v>19</v>
      </c>
      <c r="CW42">
        <f>VLOOKUP($B42,'Raw Stats'!$BC$3:$BR$52888,6,FALSE)</f>
        <v>32</v>
      </c>
      <c r="CX42">
        <f>VLOOKUP($B42,'Raw Stats'!$BC$3:$BR$5288,7,FALSE)</f>
        <v>-15</v>
      </c>
      <c r="CY42">
        <f>VLOOKUP($B42,'Raw Stats'!$BC$3:$BR$5288,8,FALSE)</f>
        <v>25</v>
      </c>
      <c r="CZ42">
        <f>VLOOKUP($B42,'Raw Stats'!$BC$3:$BR$5288,9,FALSE)</f>
        <v>20</v>
      </c>
      <c r="DA42">
        <f>VLOOKUP($B42,'Raw Stats'!$BC$3:$BR$5288,10,FALSE)</f>
        <v>9</v>
      </c>
      <c r="DB42">
        <f>VLOOKUP($B42,'Raw Stats'!$BC$3:$BR$5288,11,FALSE)+VLOOKUP($B42,'Raw Stats'!$BC$3:$BR$5288,12,FALSE)</f>
        <v>15</v>
      </c>
      <c r="DC42">
        <f>VLOOKUP($B42,'Raw Stats'!$BC$3:$BR$5288,13,FALSE)+VLOOKUP($B42,'Raw Stats'!$BC$3:$BR$5288,14,FALSE)</f>
        <v>0</v>
      </c>
      <c r="DD42">
        <f>VLOOKUP($B42,'Raw Stats'!$BC$3:$BR$5288,15,FALSE)</f>
        <v>3</v>
      </c>
      <c r="DE42">
        <f>VLOOKUP($B42,'Raw Stats'!$BC$3:$BR$5288,16,FALSE)</f>
        <v>102</v>
      </c>
      <c r="DG42">
        <f>VLOOKUP($B42,'Raw Stats'!$AK$3:$AZ$528,3,FALSE)</f>
        <v>66</v>
      </c>
      <c r="DH42">
        <f>VLOOKUP($B42,'Raw Stats'!$AK$3:$AZ$528,4,FALSE)</f>
        <v>20</v>
      </c>
      <c r="DI42">
        <f>VLOOKUP($B42,'Raw Stats'!$AK$3:$AZ$528,5,FALSE)</f>
        <v>21</v>
      </c>
      <c r="DJ42">
        <f>VLOOKUP($B42,'Raw Stats'!$AK$3:$AZ$528,6,FALSE)</f>
        <v>41</v>
      </c>
      <c r="DK42">
        <f>VLOOKUP($B42,'Raw Stats'!$AK$3:$AZ$528,7,FALSE)</f>
        <v>-10</v>
      </c>
      <c r="DL42">
        <f>VLOOKUP($B42,'Raw Stats'!$AK$3:$AZ$528,8,FALSE)</f>
        <v>26</v>
      </c>
      <c r="DM42">
        <f>VLOOKUP($B42,'Raw Stats'!$AK$3:$AZ$528,9,FALSE)</f>
        <v>17</v>
      </c>
      <c r="DN42">
        <f>VLOOKUP($B42,'Raw Stats'!$AK$3:$AZ$528,10,FALSE)</f>
        <v>19</v>
      </c>
      <c r="DO42">
        <f>VLOOKUP($B42,'Raw Stats'!$AK$3:$AZ$528,11,FALSE)+VLOOKUP($B42,'Raw Stats'!$AK$3:$AZ$528,12,FALSE)</f>
        <v>12</v>
      </c>
      <c r="DP42">
        <f>VLOOKUP($B42,'Raw Stats'!$AK$3:$AZ$528,13,FALSE)+VLOOKUP($B42,'Raw Stats'!$AK$3:$AZ$528,14,FALSE)</f>
        <v>0</v>
      </c>
      <c r="DQ42">
        <f>VLOOKUP($B42,'Raw Stats'!$AK$3:$AZ$528,15,FALSE)</f>
        <v>4</v>
      </c>
      <c r="DR42">
        <f>VLOOKUP($B42,'Raw Stats'!$AK$3:$AZ$528,16,FALSE)</f>
        <v>175</v>
      </c>
      <c r="DT42">
        <f>VLOOKUP($B42,'Raw Stats'!$S$3:$AH$528,3,FALSE)</f>
        <v>67</v>
      </c>
      <c r="DU42">
        <f>VLOOKUP($B42,'Raw Stats'!$S$3:$AH$528,4,FALSE)</f>
        <v>19</v>
      </c>
      <c r="DV42">
        <f>VLOOKUP($B42,'Raw Stats'!$S$3:$AH$528,5,FALSE)</f>
        <v>28</v>
      </c>
      <c r="DW42">
        <f>VLOOKUP($B42,'Raw Stats'!$S$3:$AH$528,6,FALSE)</f>
        <v>47</v>
      </c>
      <c r="DX42">
        <f>VLOOKUP($B42,'Raw Stats'!$S$3:$AH$528,7,FALSE)</f>
        <v>2</v>
      </c>
      <c r="DY42">
        <f>VLOOKUP($B42,'Raw Stats'!$S$3:$AH$528,8,FALSE)</f>
        <v>33</v>
      </c>
      <c r="DZ42">
        <f>VLOOKUP($B42,'Raw Stats'!$S$3:$AH$528,9,FALSE)</f>
        <v>17</v>
      </c>
      <c r="EA42">
        <f>VLOOKUP($B42,'Raw Stats'!$S$3:$AH$528,10,FALSE)</f>
        <v>19</v>
      </c>
      <c r="EB42">
        <f>VLOOKUP($B42,'Raw Stats'!$S$3:$AH$528,11,FALSE)+VLOOKUP($B42,'Raw Stats'!$S$3:$AH$528,12,FALSE)</f>
        <v>21</v>
      </c>
      <c r="EC42">
        <f>VLOOKUP($B42,'Raw Stats'!$S$3:$AH$528,13,FALSE)+VLOOKUP($B42,'Raw Stats'!$S$3:$AH$528,14,FALSE)</f>
        <v>0</v>
      </c>
      <c r="ED42">
        <f>VLOOKUP($B42,'Raw Stats'!$S$3:$AH$528,15,FALSE)</f>
        <v>2</v>
      </c>
      <c r="EE42">
        <f>VLOOKUP($B42,'Raw Stats'!$S$3:$AH$528,16,FALSE)</f>
        <v>193</v>
      </c>
    </row>
    <row r="43" spans="1:135" x14ac:dyDescent="0.2">
      <c r="A43" t="e">
        <f>VLOOKUP(B43,'ALL SKATERS'!$B$3:$I$378,9,FALSE)</f>
        <v>#REF!</v>
      </c>
      <c r="B43" t="s">
        <v>99</v>
      </c>
      <c r="C43">
        <f t="shared" si="8"/>
        <v>0.98089516560402501</v>
      </c>
      <c r="D43">
        <f t="shared" si="9"/>
        <v>0.86558687687005587</v>
      </c>
      <c r="E43">
        <f t="shared" si="10"/>
        <v>1.2261420908879235</v>
      </c>
      <c r="F43">
        <f t="shared" si="11"/>
        <v>0.86994993923183972</v>
      </c>
      <c r="G43">
        <f t="shared" si="12"/>
        <v>0.70525719657594321</v>
      </c>
      <c r="H43">
        <f>VLOOKUP(B43,'ALL SKATERS'!$B$3:$H$378,7,FALSE)</f>
        <v>0.99</v>
      </c>
      <c r="I43" s="29" t="e">
        <f t="shared" si="13"/>
        <v>#REF!</v>
      </c>
      <c r="J43" s="29">
        <f t="shared" si="14"/>
        <v>2.0000000000000018</v>
      </c>
      <c r="K43" s="29">
        <f t="shared" si="15"/>
        <v>2.0000000000000018E-2</v>
      </c>
      <c r="L43">
        <f>BU43*'Value Calculations'!$D$3</f>
        <v>6.5237668580166064</v>
      </c>
      <c r="M43">
        <f>BV43*'Value Calculations'!$D$4</f>
        <v>12.698895457741347</v>
      </c>
      <c r="N43">
        <f>BW43*'Value Calculations'!$D$5</f>
        <v>14.593595777910686</v>
      </c>
      <c r="O43">
        <f>BX43*'Value Calculations'!$D$6</f>
        <v>3.2516882299034342</v>
      </c>
      <c r="P43">
        <f>BY43*'Value Calculations'!$D$7</f>
        <v>1.9334672952010417</v>
      </c>
      <c r="Q43">
        <f>BZ43*'Value Calculations'!$D$8</f>
        <v>2.5880923208354325</v>
      </c>
      <c r="R43">
        <f>CA43*'Value Calculations'!$D$9</f>
        <v>3.4007176981129517</v>
      </c>
      <c r="S43">
        <f>CB43*'Value Calculations'!$D$10</f>
        <v>3.6531647407620471</v>
      </c>
      <c r="T43">
        <f>CC43*'Value Calculations'!$D$11</f>
        <v>4.9535707401246869</v>
      </c>
      <c r="U43">
        <f>CD43*'Value Calculations'!$D$12</f>
        <v>2.441648218768242</v>
      </c>
      <c r="V43">
        <f>CE43*'Value Calculations'!$D$13</f>
        <v>10.662263923697235</v>
      </c>
      <c r="X43">
        <f>CH43*'Value Calculations'!$D$3</f>
        <v>6.9315022866426439</v>
      </c>
      <c r="Y43">
        <f>CI43*'Value Calculations'!$D$4</f>
        <v>13.024508161785997</v>
      </c>
      <c r="Z43">
        <f>CJ43*'Value Calculations'!$D$5</f>
        <v>15.124271988016528</v>
      </c>
      <c r="AA43">
        <f>CK43*'Value Calculations'!$D$6</f>
        <v>1.5007791830323542</v>
      </c>
      <c r="AB43">
        <f>CL43*'Value Calculations'!$D$7</f>
        <v>1.5819277869826704</v>
      </c>
      <c r="AC43">
        <f>CM43*'Value Calculations'!$D$8</f>
        <v>2.1567436006961938</v>
      </c>
      <c r="AD43">
        <f>CN43*'Value Calculations'!$D$9</f>
        <v>5.7938153375257695</v>
      </c>
      <c r="AE43">
        <f>CO43*'Value Calculations'!$D$10</f>
        <v>6.5756965333716852</v>
      </c>
      <c r="AF43">
        <f>CP43*'Value Calculations'!$D$11</f>
        <v>2.9721424440748123</v>
      </c>
      <c r="AG43">
        <f>CQ43*'Value Calculations'!$D$12</f>
        <v>1.6277654791788281</v>
      </c>
      <c r="AH43">
        <f>CR43*'Value Calculations'!$D$13</f>
        <v>13.688971102037096</v>
      </c>
      <c r="AJ43">
        <f>CU43*'Value Calculations'!$D$3</f>
        <v>7.3392377152686823</v>
      </c>
      <c r="AK43">
        <f>CV43*'Value Calculations'!$D$4</f>
        <v>8.4659303051608976</v>
      </c>
      <c r="AL43">
        <f>CW43*'Value Calculations'!$D$5</f>
        <v>11.674876622328547</v>
      </c>
      <c r="AM43">
        <f>CX43*'Value Calculations'!$D$6</f>
        <v>3.1266232979840716</v>
      </c>
      <c r="AN43">
        <f>CY43*'Value Calculations'!$D$7</f>
        <v>1.0546185246551136</v>
      </c>
      <c r="AO43">
        <f>CZ43*'Value Calculations'!$D$8</f>
        <v>3.7383555745400692</v>
      </c>
      <c r="AP43">
        <f>DA43*'Value Calculations'!$D$9</f>
        <v>3.5266702054504684</v>
      </c>
      <c r="AQ43">
        <f>DB43*'Value Calculations'!$D$10</f>
        <v>3.6531647407620471</v>
      </c>
      <c r="AR43">
        <f>DC43*'Value Calculations'!$D$11</f>
        <v>3.9628565920997496</v>
      </c>
      <c r="AS43">
        <f>DD43*'Value Calculations'!$D$12</f>
        <v>4.883296437536484</v>
      </c>
      <c r="AT43">
        <f>DE43*'Value Calculations'!$D$13</f>
        <v>7.4291903468342024</v>
      </c>
      <c r="AV43">
        <f>DH43*'Value Calculations'!$D$3</f>
        <v>6.9315022866426439</v>
      </c>
      <c r="AW43">
        <f>DI43*'Value Calculations'!$D$4</f>
        <v>11.070831937518097</v>
      </c>
      <c r="AX43">
        <f>DJ43*'Value Calculations'!$D$5</f>
        <v>13.532243357698999</v>
      </c>
      <c r="AY43">
        <f>DK43*'Value Calculations'!$D$6</f>
        <v>1.75090904687108</v>
      </c>
      <c r="AZ43">
        <f>DL43*'Value Calculations'!$D$7</f>
        <v>1.9334672952010417</v>
      </c>
      <c r="BA43">
        <f>DM43*'Value Calculations'!$D$8</f>
        <v>9.8491291098459506</v>
      </c>
      <c r="BB43">
        <f>DN43*'Value Calculations'!$D$9</f>
        <v>5.541910322850736</v>
      </c>
      <c r="BC43">
        <f>DO43*'Value Calculations'!$D$10</f>
        <v>5.8450635852192754</v>
      </c>
      <c r="BD43">
        <f>DP43*'Value Calculations'!$D$11</f>
        <v>0</v>
      </c>
      <c r="BE43">
        <f>DQ43*'Value Calculations'!$D$12</f>
        <v>3.2555309583576562</v>
      </c>
      <c r="BF43">
        <f>DR43*'Value Calculations'!$D$13</f>
        <v>11.625307116805372</v>
      </c>
      <c r="BH43">
        <f>DU43*'Value Calculations'!$D$3</f>
        <v>8.5624440011467957</v>
      </c>
      <c r="BI43">
        <f>DV43*'Value Calculations'!$D$4</f>
        <v>7.8147048970715982</v>
      </c>
      <c r="BJ43">
        <f>DW43*'Value Calculations'!$D$5</f>
        <v>11.94021472738147</v>
      </c>
      <c r="BK43">
        <f>DX43*'Value Calculations'!$D$6</f>
        <v>1.0005194553549028</v>
      </c>
      <c r="BL43">
        <f>DY43*'Value Calculations'!$D$7</f>
        <v>1.7576975410918561</v>
      </c>
      <c r="BM43">
        <f>DZ43*'Value Calculations'!$D$8</f>
        <v>5.9669906285928027</v>
      </c>
      <c r="BN43">
        <f>EA43*'Value Calculations'!$D$9</f>
        <v>3.2747651907754349</v>
      </c>
      <c r="BO43">
        <f>EB43*'Value Calculations'!$D$10</f>
        <v>3.6531647407620471</v>
      </c>
      <c r="BP43">
        <f>EC43*'Value Calculations'!$D$11</f>
        <v>0</v>
      </c>
      <c r="BQ43">
        <f>ED43*'Value Calculations'!$D$12</f>
        <v>2.441648218768242</v>
      </c>
      <c r="BR43">
        <f>EE43*'Value Calculations'!$D$13</f>
        <v>11.418940718282201</v>
      </c>
      <c r="BT43">
        <f>VLOOKUP($B43,'Raw Stats'!$CM$3:$DC$528,3,FALSE)</f>
        <v>68</v>
      </c>
      <c r="BU43">
        <f>VLOOKUP($B43,'Raw Stats'!$CM$3:$DC$528,4,FALSE)</f>
        <v>16</v>
      </c>
      <c r="BV43">
        <f>VLOOKUP($B43,'Raw Stats'!$CM$3:$DC$528,5,FALSE)</f>
        <v>39</v>
      </c>
      <c r="BW43">
        <f>VLOOKUP($B43,'Raw Stats'!$CM$3:$DC$528,6,FALSE)</f>
        <v>55</v>
      </c>
      <c r="BX43">
        <f>VLOOKUP($B43,'Raw Stats'!$CM$3:$DC$528,7,FALSE)</f>
        <v>26</v>
      </c>
      <c r="BY43">
        <f>VLOOKUP($B43,'Raw Stats'!$CM$3:$DC$528,8,FALSE)</f>
        <v>22</v>
      </c>
      <c r="BZ43">
        <f>VLOOKUP($B43,'Raw Stats'!$CM$3:$DC$528,9,FALSE)</f>
        <v>36</v>
      </c>
      <c r="CA43">
        <f>VLOOKUP($B43,'Raw Stats'!$CM$3:$DC$528,10,FALSE)</f>
        <v>27</v>
      </c>
      <c r="CB43">
        <f>VLOOKUP($B43,'Raw Stats'!$CM$3:$DC$528,11,FALSE)+VLOOKUP($B43,'Raw Stats'!$CM$3:$DC$528,12,FALSE)</f>
        <v>10</v>
      </c>
      <c r="CC43">
        <f>VLOOKUP($B43,'Raw Stats'!$CM$3:$DC$528,13,FALSE)+VLOOKUP($B43,'Raw Stats'!$CM$3:$DC$528,14,FALSE)</f>
        <v>5</v>
      </c>
      <c r="CD43">
        <f>VLOOKUP($B43,'Raw Stats'!$CM$3:$DC$528,15,FALSE)</f>
        <v>3</v>
      </c>
      <c r="CE43">
        <f>VLOOKUP($B43,'Raw Stats'!$CM$3:$DC$528,16,FALSE)</f>
        <v>155</v>
      </c>
      <c r="CG43">
        <f>VLOOKUP($B43,'Raw Stats'!$BU$3:$CJ$528,3,FALSE)</f>
        <v>82</v>
      </c>
      <c r="CH43">
        <f>VLOOKUP($B43,'Raw Stats'!$BU$3:$CJ$528,4,FALSE)</f>
        <v>17</v>
      </c>
      <c r="CI43">
        <f>VLOOKUP($B43,'Raw Stats'!$BU$3:$CJ$5288,5,FALSE)</f>
        <v>40</v>
      </c>
      <c r="CJ43">
        <f>VLOOKUP($B43,'Raw Stats'!$BU$3:$CJ$528,6,FALSE)</f>
        <v>57</v>
      </c>
      <c r="CK43">
        <f>VLOOKUP($B43,'Raw Stats'!$BU$3:$CJ$528,7,FALSE)</f>
        <v>12</v>
      </c>
      <c r="CL43">
        <f>VLOOKUP($B43,'Raw Stats'!$BU$3:$CJ$528,8,FALSE)</f>
        <v>18</v>
      </c>
      <c r="CM43">
        <f>VLOOKUP($B43,'Raw Stats'!$BU$3:$CJ$528,9,FALSE)</f>
        <v>30</v>
      </c>
      <c r="CN43">
        <f>VLOOKUP($B43,'Raw Stats'!$BU$3:$CJ$528,10,FALSE)</f>
        <v>46</v>
      </c>
      <c r="CO43">
        <f>VLOOKUP($B43,'Raw Stats'!$BU$3:$CJ$528,11,FALSE)+VLOOKUP($B43,'Raw Stats'!$BU$3:$CJ$528,12,FALSE)</f>
        <v>18</v>
      </c>
      <c r="CP43">
        <f>VLOOKUP($B43,'Raw Stats'!$BU$3:$CJ$528,13,FALSE)+VLOOKUP($B43,'Raw Stats'!$BU$3:$CJ$528,14,FALSE)</f>
        <v>3</v>
      </c>
      <c r="CQ43">
        <f>VLOOKUP($B43,'Raw Stats'!$BU$3:$CJ$528,15,FALSE)</f>
        <v>2</v>
      </c>
      <c r="CR43">
        <f>VLOOKUP($B43,'Raw Stats'!$BU$3:$CJ$528,16,FALSE)</f>
        <v>199</v>
      </c>
      <c r="CT43">
        <f>VLOOKUP($B43,'Raw Stats'!$BC$3:$BR$528,3,FALSE)</f>
        <v>48</v>
      </c>
      <c r="CU43">
        <f>VLOOKUP($B43,'Raw Stats'!$BC$3:$BR$528,4,FALSE)</f>
        <v>18</v>
      </c>
      <c r="CV43">
        <f>VLOOKUP($B43,'Raw Stats'!$BC$3:$BR$5288,5,FALSE)</f>
        <v>26</v>
      </c>
      <c r="CW43">
        <f>VLOOKUP($B43,'Raw Stats'!$BC$3:$BR$52888,6,FALSE)</f>
        <v>44</v>
      </c>
      <c r="CX43">
        <f>VLOOKUP($B43,'Raw Stats'!$BC$3:$BR$5288,7,FALSE)</f>
        <v>25</v>
      </c>
      <c r="CY43">
        <f>VLOOKUP($B43,'Raw Stats'!$BC$3:$BR$5288,8,FALSE)</f>
        <v>12</v>
      </c>
      <c r="CZ43">
        <f>VLOOKUP($B43,'Raw Stats'!$BC$3:$BR$5288,9,FALSE)</f>
        <v>52</v>
      </c>
      <c r="DA43">
        <f>VLOOKUP($B43,'Raw Stats'!$BC$3:$BR$5288,10,FALSE)</f>
        <v>28</v>
      </c>
      <c r="DB43">
        <f>VLOOKUP($B43,'Raw Stats'!$BC$3:$BR$5288,11,FALSE)+VLOOKUP($B43,'Raw Stats'!$BC$3:$BR$5288,12,FALSE)</f>
        <v>10</v>
      </c>
      <c r="DC43">
        <f>VLOOKUP($B43,'Raw Stats'!$BC$3:$BR$5288,13,FALSE)+VLOOKUP($B43,'Raw Stats'!$BC$3:$BR$5288,14,FALSE)</f>
        <v>4</v>
      </c>
      <c r="DD43">
        <f>VLOOKUP($B43,'Raw Stats'!$BC$3:$BR$5288,15,FALSE)</f>
        <v>6</v>
      </c>
      <c r="DE43">
        <f>VLOOKUP($B43,'Raw Stats'!$BC$3:$BR$5288,16,FALSE)</f>
        <v>108</v>
      </c>
      <c r="DG43">
        <f>VLOOKUP($B43,'Raw Stats'!$AK$3:$AZ$528,3,FALSE)</f>
        <v>82</v>
      </c>
      <c r="DH43">
        <f>VLOOKUP($B43,'Raw Stats'!$AK$3:$AZ$528,4,FALSE)</f>
        <v>17</v>
      </c>
      <c r="DI43">
        <f>VLOOKUP($B43,'Raw Stats'!$AK$3:$AZ$528,5,FALSE)</f>
        <v>34</v>
      </c>
      <c r="DJ43">
        <f>VLOOKUP($B43,'Raw Stats'!$AK$3:$AZ$528,6,FALSE)</f>
        <v>51</v>
      </c>
      <c r="DK43">
        <f>VLOOKUP($B43,'Raw Stats'!$AK$3:$AZ$528,7,FALSE)</f>
        <v>14</v>
      </c>
      <c r="DL43">
        <f>VLOOKUP($B43,'Raw Stats'!$AK$3:$AZ$528,8,FALSE)</f>
        <v>22</v>
      </c>
      <c r="DM43">
        <f>VLOOKUP($B43,'Raw Stats'!$AK$3:$AZ$528,9,FALSE)</f>
        <v>137</v>
      </c>
      <c r="DN43">
        <f>VLOOKUP($B43,'Raw Stats'!$AK$3:$AZ$528,10,FALSE)</f>
        <v>44</v>
      </c>
      <c r="DO43">
        <f>VLOOKUP($B43,'Raw Stats'!$AK$3:$AZ$528,11,FALSE)+VLOOKUP($B43,'Raw Stats'!$AK$3:$AZ$528,12,FALSE)</f>
        <v>16</v>
      </c>
      <c r="DP43">
        <f>VLOOKUP($B43,'Raw Stats'!$AK$3:$AZ$528,13,FALSE)+VLOOKUP($B43,'Raw Stats'!$AK$3:$AZ$528,14,FALSE)</f>
        <v>0</v>
      </c>
      <c r="DQ43">
        <f>VLOOKUP($B43,'Raw Stats'!$AK$3:$AZ$528,15,FALSE)</f>
        <v>4</v>
      </c>
      <c r="DR43">
        <f>VLOOKUP($B43,'Raw Stats'!$AK$3:$AZ$528,16,FALSE)</f>
        <v>169</v>
      </c>
      <c r="DT43">
        <f>VLOOKUP($B43,'Raw Stats'!$S$3:$AH$528,3,FALSE)</f>
        <v>82</v>
      </c>
      <c r="DU43">
        <f>VLOOKUP($B43,'Raw Stats'!$S$3:$AH$528,4,FALSE)</f>
        <v>21</v>
      </c>
      <c r="DV43">
        <f>VLOOKUP($B43,'Raw Stats'!$S$3:$AH$528,5,FALSE)</f>
        <v>24</v>
      </c>
      <c r="DW43">
        <f>VLOOKUP($B43,'Raw Stats'!$S$3:$AH$528,6,FALSE)</f>
        <v>45</v>
      </c>
      <c r="DX43">
        <f>VLOOKUP($B43,'Raw Stats'!$S$3:$AH$528,7,FALSE)</f>
        <v>8</v>
      </c>
      <c r="DY43">
        <f>VLOOKUP($B43,'Raw Stats'!$S$3:$AH$528,8,FALSE)</f>
        <v>20</v>
      </c>
      <c r="DZ43">
        <f>VLOOKUP($B43,'Raw Stats'!$S$3:$AH$528,9,FALSE)</f>
        <v>83</v>
      </c>
      <c r="EA43">
        <f>VLOOKUP($B43,'Raw Stats'!$S$3:$AH$528,10,FALSE)</f>
        <v>26</v>
      </c>
      <c r="EB43">
        <f>VLOOKUP($B43,'Raw Stats'!$S$3:$AH$528,11,FALSE)+VLOOKUP($B43,'Raw Stats'!$S$3:$AH$528,12,FALSE)</f>
        <v>10</v>
      </c>
      <c r="EC43">
        <f>VLOOKUP($B43,'Raw Stats'!$S$3:$AH$528,13,FALSE)+VLOOKUP($B43,'Raw Stats'!$S$3:$AH$528,14,FALSE)</f>
        <v>0</v>
      </c>
      <c r="ED43">
        <f>VLOOKUP($B43,'Raw Stats'!$S$3:$AH$528,15,FALSE)</f>
        <v>3</v>
      </c>
      <c r="EE43">
        <f>VLOOKUP($B43,'Raw Stats'!$S$3:$AH$528,16,FALSE)</f>
        <v>166</v>
      </c>
    </row>
    <row r="44" spans="1:135" x14ac:dyDescent="0.2">
      <c r="A44" t="e">
        <f>VLOOKUP(B44,'ALL SKATERS'!$B$3:$I$378,9,FALSE)</f>
        <v>#REF!</v>
      </c>
      <c r="B44" t="s">
        <v>102</v>
      </c>
      <c r="C44">
        <f t="shared" si="8"/>
        <v>0.95827479908921953</v>
      </c>
      <c r="D44">
        <f t="shared" si="9"/>
        <v>0.93812686939709888</v>
      </c>
      <c r="E44">
        <f t="shared" si="10"/>
        <v>0.80606580489281809</v>
      </c>
      <c r="F44">
        <f t="shared" si="11"/>
        <v>0.70431495593226467</v>
      </c>
      <c r="G44">
        <f t="shared" si="12"/>
        <v>0.46596937535428612</v>
      </c>
      <c r="H44">
        <f>VLOOKUP(B44,'ALL SKATERS'!$B$3:$H$378,7,FALSE)</f>
        <v>0.97</v>
      </c>
      <c r="I44" s="29" t="e">
        <f t="shared" si="13"/>
        <v>#REF!</v>
      </c>
      <c r="J44" s="29">
        <f t="shared" si="14"/>
        <v>0</v>
      </c>
      <c r="K44" s="29">
        <f t="shared" si="15"/>
        <v>0</v>
      </c>
      <c r="L44">
        <f>BU44*'Value Calculations'!$D$3</f>
        <v>9.7856502870249091</v>
      </c>
      <c r="M44">
        <f>BV44*'Value Calculations'!$D$4</f>
        <v>13.024508161785997</v>
      </c>
      <c r="N44">
        <f>BW44*'Value Calculations'!$D$5</f>
        <v>16.981638723386979</v>
      </c>
      <c r="O44">
        <f>BX44*'Value Calculations'!$D$6</f>
        <v>0.62532465959681427</v>
      </c>
      <c r="P44">
        <f>BY44*'Value Calculations'!$D$7</f>
        <v>3.1638555739653409</v>
      </c>
      <c r="Q44">
        <f>BZ44*'Value Calculations'!$D$8</f>
        <v>3.45078976111391</v>
      </c>
      <c r="R44">
        <f>CA44*'Value Calculations'!$D$9</f>
        <v>5.0381002935006691</v>
      </c>
      <c r="S44">
        <f>CB44*'Value Calculations'!$D$10</f>
        <v>5.8450635852192754</v>
      </c>
      <c r="T44">
        <f>CC44*'Value Calculations'!$D$11</f>
        <v>0.9907141480249374</v>
      </c>
      <c r="U44">
        <f>CD44*'Value Calculations'!$D$12</f>
        <v>4.883296437536484</v>
      </c>
      <c r="V44">
        <f>CE44*'Value Calculations'!$D$13</f>
        <v>14.789591894160681</v>
      </c>
      <c r="X44">
        <f>CH44*'Value Calculations'!$D$3</f>
        <v>10.601121144276986</v>
      </c>
      <c r="Y44">
        <f>CI44*'Value Calculations'!$D$4</f>
        <v>10.419606529428798</v>
      </c>
      <c r="Z44">
        <f>CJ44*'Value Calculations'!$D$5</f>
        <v>15.38961009306945</v>
      </c>
      <c r="AA44">
        <f>CK44*'Value Calculations'!$D$6</f>
        <v>2.7514285022259828</v>
      </c>
      <c r="AB44">
        <f>CL44*'Value Calculations'!$D$7</f>
        <v>3.4275102051291193</v>
      </c>
      <c r="AC44">
        <f>CM44*'Value Calculations'!$D$8</f>
        <v>3.2351154010442906</v>
      </c>
      <c r="AD44">
        <f>CN44*'Value Calculations'!$D$9</f>
        <v>4.156432742138052</v>
      </c>
      <c r="AE44">
        <f>CO44*'Value Calculations'!$D$10</f>
        <v>5.1144306370668655</v>
      </c>
      <c r="AF44">
        <f>CP44*'Value Calculations'!$D$11</f>
        <v>2.9721424440748123</v>
      </c>
      <c r="AG44">
        <f>CQ44*'Value Calculations'!$D$12</f>
        <v>4.0694136979470699</v>
      </c>
      <c r="AH44">
        <f>CR44*'Value Calculations'!$D$13</f>
        <v>14.789591894160681</v>
      </c>
      <c r="AJ44">
        <f>CU44*'Value Calculations'!$D$3</f>
        <v>4.8928251435124546</v>
      </c>
      <c r="AK44">
        <f>CV44*'Value Calculations'!$D$4</f>
        <v>5.5354159687590485</v>
      </c>
      <c r="AL44">
        <f>CW44*'Value Calculations'!$D$5</f>
        <v>7.6948050465347251</v>
      </c>
      <c r="AM44">
        <f>CX44*'Value Calculations'!$D$6</f>
        <v>0.75038959151617712</v>
      </c>
      <c r="AN44">
        <f>CY44*'Value Calculations'!$D$7</f>
        <v>2.1092370493102273</v>
      </c>
      <c r="AO44">
        <f>CZ44*'Value Calculations'!$D$8</f>
        <v>2.1567436006961938</v>
      </c>
      <c r="AP44">
        <f>DA44*'Value Calculations'!$D$9</f>
        <v>2.5190501467503346</v>
      </c>
      <c r="AQ44">
        <f>DB44*'Value Calculations'!$D$10</f>
        <v>3.2878482666858426</v>
      </c>
      <c r="AR44">
        <f>DC44*'Value Calculations'!$D$11</f>
        <v>0</v>
      </c>
      <c r="AS44">
        <f>DD44*'Value Calculations'!$D$12</f>
        <v>1.6277654791788281</v>
      </c>
      <c r="AT44">
        <f>DE44*'Value Calculations'!$D$13</f>
        <v>8.1170783419114443</v>
      </c>
      <c r="AV44">
        <f>DH44*'Value Calculations'!$D$3</f>
        <v>4.8928251435124546</v>
      </c>
      <c r="AW44">
        <f>DI44*'Value Calculations'!$D$4</f>
        <v>5.5354159687590485</v>
      </c>
      <c r="AX44">
        <f>DJ44*'Value Calculations'!$D$5</f>
        <v>7.6948050465347251</v>
      </c>
      <c r="AY44">
        <f>DK44*'Value Calculations'!$D$6</f>
        <v>1.2506493191936285</v>
      </c>
      <c r="AZ44">
        <f>DL44*'Value Calculations'!$D$7</f>
        <v>2.7244311886923769</v>
      </c>
      <c r="BA44">
        <f>DM44*'Value Calculations'!$D$8</f>
        <v>1.6535034272004152</v>
      </c>
      <c r="BB44">
        <f>DN44*'Value Calculations'!$D$9</f>
        <v>1.7633351027252342</v>
      </c>
      <c r="BC44">
        <f>DO44*'Value Calculations'!$D$10</f>
        <v>1.8265823703810236</v>
      </c>
      <c r="BD44">
        <f>DP44*'Value Calculations'!$D$11</f>
        <v>0</v>
      </c>
      <c r="BE44">
        <f>DQ44*'Value Calculations'!$D$12</f>
        <v>1.6277654791788281</v>
      </c>
      <c r="BF44">
        <f>DR44*'Value Calculations'!$D$13</f>
        <v>9.7680095300968226</v>
      </c>
      <c r="BH44">
        <f>DU44*'Value Calculations'!$D$3</f>
        <v>4.4850897148864171</v>
      </c>
      <c r="BI44">
        <f>DV44*'Value Calculations'!$D$4</f>
        <v>4.5585778566250994</v>
      </c>
      <c r="BJ44">
        <f>DW44*'Value Calculations'!$D$5</f>
        <v>6.6334526263230389</v>
      </c>
      <c r="BK44">
        <f>DX44*'Value Calculations'!$D$6</f>
        <v>0</v>
      </c>
      <c r="BL44">
        <f>DY44*'Value Calculations'!$D$7</f>
        <v>1.4061580328734848</v>
      </c>
      <c r="BM44">
        <f>DZ44*'Value Calculations'!$D$8</f>
        <v>2.1567436006961938</v>
      </c>
      <c r="BN44">
        <f>EA44*'Value Calculations'!$D$9</f>
        <v>1.8892876100627509</v>
      </c>
      <c r="BO44">
        <f>EB44*'Value Calculations'!$D$10</f>
        <v>0.36531647407620471</v>
      </c>
      <c r="BP44">
        <f>EC44*'Value Calculations'!$D$11</f>
        <v>0</v>
      </c>
      <c r="BQ44">
        <f>ED44*'Value Calculations'!$D$12</f>
        <v>0.81388273958941404</v>
      </c>
      <c r="BR44">
        <f>EE44*'Value Calculations'!$D$13</f>
        <v>7.9795007428959952</v>
      </c>
      <c r="BT44">
        <f>VLOOKUP($B44,'Raw Stats'!$CM$3:$DC$528,3,FALSE)</f>
        <v>82</v>
      </c>
      <c r="BU44">
        <f>VLOOKUP($B44,'Raw Stats'!$CM$3:$DC$528,4,FALSE)</f>
        <v>24</v>
      </c>
      <c r="BV44">
        <f>VLOOKUP($B44,'Raw Stats'!$CM$3:$DC$528,5,FALSE)</f>
        <v>40</v>
      </c>
      <c r="BW44">
        <f>VLOOKUP($B44,'Raw Stats'!$CM$3:$DC$528,6,FALSE)</f>
        <v>64</v>
      </c>
      <c r="BX44">
        <f>VLOOKUP($B44,'Raw Stats'!$CM$3:$DC$528,7,FALSE)</f>
        <v>5</v>
      </c>
      <c r="BY44">
        <f>VLOOKUP($B44,'Raw Stats'!$CM$3:$DC$528,8,FALSE)</f>
        <v>36</v>
      </c>
      <c r="BZ44">
        <f>VLOOKUP($B44,'Raw Stats'!$CM$3:$DC$528,9,FALSE)</f>
        <v>48</v>
      </c>
      <c r="CA44">
        <f>VLOOKUP($B44,'Raw Stats'!$CM$3:$DC$528,10,FALSE)</f>
        <v>40</v>
      </c>
      <c r="CB44">
        <f>VLOOKUP($B44,'Raw Stats'!$CM$3:$DC$528,11,FALSE)+VLOOKUP($B44,'Raw Stats'!$CM$3:$DC$528,12,FALSE)</f>
        <v>16</v>
      </c>
      <c r="CC44">
        <f>VLOOKUP($B44,'Raw Stats'!$CM$3:$DC$528,13,FALSE)+VLOOKUP($B44,'Raw Stats'!$CM$3:$DC$528,14,FALSE)</f>
        <v>1</v>
      </c>
      <c r="CD44">
        <f>VLOOKUP($B44,'Raw Stats'!$CM$3:$DC$528,15,FALSE)</f>
        <v>6</v>
      </c>
      <c r="CE44">
        <f>VLOOKUP($B44,'Raw Stats'!$CM$3:$DC$528,16,FALSE)</f>
        <v>215</v>
      </c>
      <c r="CG44">
        <f>VLOOKUP($B44,'Raw Stats'!$BU$3:$CJ$528,3,FALSE)</f>
        <v>82</v>
      </c>
      <c r="CH44">
        <f>VLOOKUP($B44,'Raw Stats'!$BU$3:$CJ$528,4,FALSE)</f>
        <v>26</v>
      </c>
      <c r="CI44">
        <f>VLOOKUP($B44,'Raw Stats'!$BU$3:$CJ$5288,5,FALSE)</f>
        <v>32</v>
      </c>
      <c r="CJ44">
        <f>VLOOKUP($B44,'Raw Stats'!$BU$3:$CJ$528,6,FALSE)</f>
        <v>58</v>
      </c>
      <c r="CK44">
        <f>VLOOKUP($B44,'Raw Stats'!$BU$3:$CJ$528,7,FALSE)</f>
        <v>22</v>
      </c>
      <c r="CL44">
        <f>VLOOKUP($B44,'Raw Stats'!$BU$3:$CJ$528,8,FALSE)</f>
        <v>39</v>
      </c>
      <c r="CM44">
        <f>VLOOKUP($B44,'Raw Stats'!$BU$3:$CJ$528,9,FALSE)</f>
        <v>45</v>
      </c>
      <c r="CN44">
        <f>VLOOKUP($B44,'Raw Stats'!$BU$3:$CJ$528,10,FALSE)</f>
        <v>33</v>
      </c>
      <c r="CO44">
        <f>VLOOKUP($B44,'Raw Stats'!$BU$3:$CJ$528,11,FALSE)+VLOOKUP($B44,'Raw Stats'!$BU$3:$CJ$528,12,FALSE)</f>
        <v>14</v>
      </c>
      <c r="CP44">
        <f>VLOOKUP($B44,'Raw Stats'!$BU$3:$CJ$528,13,FALSE)+VLOOKUP($B44,'Raw Stats'!$BU$3:$CJ$528,14,FALSE)</f>
        <v>3</v>
      </c>
      <c r="CQ44">
        <f>VLOOKUP($B44,'Raw Stats'!$BU$3:$CJ$528,15,FALSE)</f>
        <v>5</v>
      </c>
      <c r="CR44">
        <f>VLOOKUP($B44,'Raw Stats'!$BU$3:$CJ$528,16,FALSE)</f>
        <v>215</v>
      </c>
      <c r="CT44">
        <f>VLOOKUP($B44,'Raw Stats'!$BC$3:$BR$528,3,FALSE)</f>
        <v>48</v>
      </c>
      <c r="CU44">
        <f>VLOOKUP($B44,'Raw Stats'!$BC$3:$BR$528,4,FALSE)</f>
        <v>12</v>
      </c>
      <c r="CV44">
        <f>VLOOKUP($B44,'Raw Stats'!$BC$3:$BR$5288,5,FALSE)</f>
        <v>17</v>
      </c>
      <c r="CW44">
        <f>VLOOKUP($B44,'Raw Stats'!$BC$3:$BR$52888,6,FALSE)</f>
        <v>29</v>
      </c>
      <c r="CX44">
        <f>VLOOKUP($B44,'Raw Stats'!$BC$3:$BR$5288,7,FALSE)</f>
        <v>6</v>
      </c>
      <c r="CY44">
        <f>VLOOKUP($B44,'Raw Stats'!$BC$3:$BR$5288,8,FALSE)</f>
        <v>24</v>
      </c>
      <c r="CZ44">
        <f>VLOOKUP($B44,'Raw Stats'!$BC$3:$BR$5288,9,FALSE)</f>
        <v>30</v>
      </c>
      <c r="DA44">
        <f>VLOOKUP($B44,'Raw Stats'!$BC$3:$BR$5288,10,FALSE)</f>
        <v>20</v>
      </c>
      <c r="DB44">
        <f>VLOOKUP($B44,'Raw Stats'!$BC$3:$BR$5288,11,FALSE)+VLOOKUP($B44,'Raw Stats'!$BC$3:$BR$5288,12,FALSE)</f>
        <v>9</v>
      </c>
      <c r="DC44">
        <f>VLOOKUP($B44,'Raw Stats'!$BC$3:$BR$5288,13,FALSE)+VLOOKUP($B44,'Raw Stats'!$BC$3:$BR$5288,14,FALSE)</f>
        <v>0</v>
      </c>
      <c r="DD44">
        <f>VLOOKUP($B44,'Raw Stats'!$BC$3:$BR$5288,15,FALSE)</f>
        <v>2</v>
      </c>
      <c r="DE44">
        <f>VLOOKUP($B44,'Raw Stats'!$BC$3:$BR$5288,16,FALSE)</f>
        <v>118</v>
      </c>
      <c r="DG44">
        <f>VLOOKUP($B44,'Raw Stats'!$AK$3:$AZ$528,3,FALSE)</f>
        <v>55</v>
      </c>
      <c r="DH44">
        <f>VLOOKUP($B44,'Raw Stats'!$AK$3:$AZ$528,4,FALSE)</f>
        <v>12</v>
      </c>
      <c r="DI44">
        <f>VLOOKUP($B44,'Raw Stats'!$AK$3:$AZ$528,5,FALSE)</f>
        <v>17</v>
      </c>
      <c r="DJ44">
        <f>VLOOKUP($B44,'Raw Stats'!$AK$3:$AZ$528,6,FALSE)</f>
        <v>29</v>
      </c>
      <c r="DK44">
        <f>VLOOKUP($B44,'Raw Stats'!$AK$3:$AZ$528,7,FALSE)</f>
        <v>10</v>
      </c>
      <c r="DL44">
        <f>VLOOKUP($B44,'Raw Stats'!$AK$3:$AZ$528,8,FALSE)</f>
        <v>31</v>
      </c>
      <c r="DM44">
        <f>VLOOKUP($B44,'Raw Stats'!$AK$3:$AZ$528,9,FALSE)</f>
        <v>23</v>
      </c>
      <c r="DN44">
        <f>VLOOKUP($B44,'Raw Stats'!$AK$3:$AZ$528,10,FALSE)</f>
        <v>14</v>
      </c>
      <c r="DO44">
        <f>VLOOKUP($B44,'Raw Stats'!$AK$3:$AZ$528,11,FALSE)+VLOOKUP($B44,'Raw Stats'!$AK$3:$AZ$528,12,FALSE)</f>
        <v>5</v>
      </c>
      <c r="DP44">
        <f>VLOOKUP($B44,'Raw Stats'!$AK$3:$AZ$528,13,FALSE)+VLOOKUP($B44,'Raw Stats'!$AK$3:$AZ$528,14,FALSE)</f>
        <v>0</v>
      </c>
      <c r="DQ44">
        <f>VLOOKUP($B44,'Raw Stats'!$AK$3:$AZ$528,15,FALSE)</f>
        <v>2</v>
      </c>
      <c r="DR44">
        <f>VLOOKUP($B44,'Raw Stats'!$AK$3:$AZ$528,16,FALSE)</f>
        <v>142</v>
      </c>
      <c r="DT44">
        <f>VLOOKUP($B44,'Raw Stats'!$S$3:$AH$528,3,FALSE)</f>
        <v>65</v>
      </c>
      <c r="DU44">
        <f>VLOOKUP($B44,'Raw Stats'!$S$3:$AH$528,4,FALSE)</f>
        <v>11</v>
      </c>
      <c r="DV44">
        <f>VLOOKUP($B44,'Raw Stats'!$S$3:$AH$528,5,FALSE)</f>
        <v>14</v>
      </c>
      <c r="DW44">
        <f>VLOOKUP($B44,'Raw Stats'!$S$3:$AH$528,6,FALSE)</f>
        <v>25</v>
      </c>
      <c r="DX44">
        <f>VLOOKUP($B44,'Raw Stats'!$S$3:$AH$528,7,FALSE)</f>
        <v>0</v>
      </c>
      <c r="DY44">
        <f>VLOOKUP($B44,'Raw Stats'!$S$3:$AH$528,8,FALSE)</f>
        <v>16</v>
      </c>
      <c r="DZ44">
        <f>VLOOKUP($B44,'Raw Stats'!$S$3:$AH$528,9,FALSE)</f>
        <v>30</v>
      </c>
      <c r="EA44">
        <f>VLOOKUP($B44,'Raw Stats'!$S$3:$AH$528,10,FALSE)</f>
        <v>15</v>
      </c>
      <c r="EB44">
        <f>VLOOKUP($B44,'Raw Stats'!$S$3:$AH$528,11,FALSE)+VLOOKUP($B44,'Raw Stats'!$S$3:$AH$528,12,FALSE)</f>
        <v>1</v>
      </c>
      <c r="EC44">
        <f>VLOOKUP($B44,'Raw Stats'!$S$3:$AH$528,13,FALSE)+VLOOKUP($B44,'Raw Stats'!$S$3:$AH$528,14,FALSE)</f>
        <v>0</v>
      </c>
      <c r="ED44">
        <f>VLOOKUP($B44,'Raw Stats'!$S$3:$AH$528,15,FALSE)</f>
        <v>1</v>
      </c>
      <c r="EE44">
        <f>VLOOKUP($B44,'Raw Stats'!$S$3:$AH$528,16,FALSE)</f>
        <v>116</v>
      </c>
    </row>
    <row r="45" spans="1:135" x14ac:dyDescent="0.2">
      <c r="A45" t="e">
        <f>VLOOKUP(B45,'ALL SKATERS'!$B$3:$I$378,9,FALSE)</f>
        <v>#REF!</v>
      </c>
      <c r="B45" t="s">
        <v>115</v>
      </c>
      <c r="C45">
        <f t="shared" si="8"/>
        <v>0.8916945170298689</v>
      </c>
      <c r="D45">
        <f t="shared" si="9"/>
        <v>0.84785742309547518</v>
      </c>
      <c r="E45">
        <f t="shared" si="10"/>
        <v>0.75788446610105897</v>
      </c>
      <c r="F45">
        <f t="shared" si="11"/>
        <v>0.95967307695526771</v>
      </c>
      <c r="G45" t="e">
        <f t="shared" si="12"/>
        <v>#N/A</v>
      </c>
      <c r="H45">
        <f>VLOOKUP(B45,'ALL SKATERS'!$B$3:$H$378,7,FALSE)</f>
        <v>0.9</v>
      </c>
      <c r="I45" s="29" t="e">
        <f t="shared" si="13"/>
        <v>#REF!</v>
      </c>
      <c r="J45" s="29">
        <f t="shared" si="14"/>
        <v>-6.9999999999999947</v>
      </c>
      <c r="K45" s="29">
        <f t="shared" si="15"/>
        <v>-6.9999999999999951E-2</v>
      </c>
      <c r="L45">
        <f>BU45*'Value Calculations'!$D$3</f>
        <v>9.7856502870249091</v>
      </c>
      <c r="M45">
        <f>BV45*'Value Calculations'!$D$4</f>
        <v>10.419606529428798</v>
      </c>
      <c r="N45">
        <f>BW45*'Value Calculations'!$D$5</f>
        <v>14.858933882963607</v>
      </c>
      <c r="O45">
        <f>BX45*'Value Calculations'!$D$6</f>
        <v>-1.5007791830323542</v>
      </c>
      <c r="P45">
        <f>BY45*'Value Calculations'!$D$7</f>
        <v>2.1971219263648201</v>
      </c>
      <c r="Q45">
        <f>BZ45*'Value Calculations'!$D$8</f>
        <v>6.6140137088016608</v>
      </c>
      <c r="R45">
        <f>CA45*'Value Calculations'!$D$9</f>
        <v>4.6602427714881189</v>
      </c>
      <c r="S45">
        <f>CB45*'Value Calculations'!$D$10</f>
        <v>5.1144306370668655</v>
      </c>
      <c r="T45">
        <f>CC45*'Value Calculations'!$D$11</f>
        <v>0.9907141480249374</v>
      </c>
      <c r="U45">
        <f>CD45*'Value Calculations'!$D$12</f>
        <v>1.6277654791788281</v>
      </c>
      <c r="V45">
        <f>CE45*'Value Calculations'!$D$13</f>
        <v>13.001083106959854</v>
      </c>
      <c r="X45">
        <f>CH45*'Value Calculations'!$D$3</f>
        <v>7.7469731438947198</v>
      </c>
      <c r="Y45">
        <f>CI45*'Value Calculations'!$D$4</f>
        <v>12.047670049652048</v>
      </c>
      <c r="Z45">
        <f>CJ45*'Value Calculations'!$D$5</f>
        <v>14.858933882963607</v>
      </c>
      <c r="AA45">
        <f>CK45*'Value Calculations'!$D$6</f>
        <v>-1.5007791830323542</v>
      </c>
      <c r="AB45">
        <f>CL45*'Value Calculations'!$D$7</f>
        <v>2.2850068034194129</v>
      </c>
      <c r="AC45">
        <f>CM45*'Value Calculations'!$D$8</f>
        <v>5.176184641670865</v>
      </c>
      <c r="AD45">
        <f>CN45*'Value Calculations'!$D$9</f>
        <v>4.4083377568130855</v>
      </c>
      <c r="AE45">
        <f>CO45*'Value Calculations'!$D$10</f>
        <v>7.3063294815240942</v>
      </c>
      <c r="AF45">
        <f>CP45*'Value Calculations'!$D$11</f>
        <v>0</v>
      </c>
      <c r="AG45">
        <f>CQ45*'Value Calculations'!$D$12</f>
        <v>3.2555309583576562</v>
      </c>
      <c r="AH45">
        <f>CR45*'Value Calculations'!$D$13</f>
        <v>12.244406312374888</v>
      </c>
      <c r="AJ45">
        <f>CU45*'Value Calculations'!$D$3</f>
        <v>1.6309417145041516</v>
      </c>
      <c r="AK45">
        <f>CV45*'Value Calculations'!$D$4</f>
        <v>6.5122540808929985</v>
      </c>
      <c r="AL45">
        <f>CW45*'Value Calculations'!$D$5</f>
        <v>6.3681145212701171</v>
      </c>
      <c r="AM45">
        <f>CX45*'Value Calculations'!$D$6</f>
        <v>0.37519479575808856</v>
      </c>
      <c r="AN45">
        <f>CY45*'Value Calculations'!$D$7</f>
        <v>0.70307901643674242</v>
      </c>
      <c r="AO45">
        <f>CZ45*'Value Calculations'!$D$8</f>
        <v>1.9410692406265744</v>
      </c>
      <c r="AP45">
        <f>DA45*'Value Calculations'!$D$9</f>
        <v>3.4007176981129517</v>
      </c>
      <c r="AQ45">
        <f>DB45*'Value Calculations'!$D$10</f>
        <v>4.0184812148382516</v>
      </c>
      <c r="AR45">
        <f>DC45*'Value Calculations'!$D$11</f>
        <v>0</v>
      </c>
      <c r="AS45">
        <f>DD45*'Value Calculations'!$D$12</f>
        <v>0</v>
      </c>
      <c r="AT45">
        <f>DE45*'Value Calculations'!$D$13</f>
        <v>5.3655263616024795</v>
      </c>
      <c r="AV45">
        <f>DH45*'Value Calculations'!$D$3</f>
        <v>7.3392377152686823</v>
      </c>
      <c r="AW45">
        <f>DI45*'Value Calculations'!$D$4</f>
        <v>11.070831937518097</v>
      </c>
      <c r="AX45">
        <f>DJ45*'Value Calculations'!$D$5</f>
        <v>13.797581462751921</v>
      </c>
      <c r="AY45">
        <f>DK45*'Value Calculations'!$D$6</f>
        <v>-0.25012986383872571</v>
      </c>
      <c r="AZ45">
        <f>DL45*'Value Calculations'!$D$7</f>
        <v>1.4061580328734848</v>
      </c>
      <c r="BA45">
        <f>DM45*'Value Calculations'!$D$8</f>
        <v>2.7318752275485121</v>
      </c>
      <c r="BB45">
        <f>DN45*'Value Calculations'!$D$9</f>
        <v>4.156432742138052</v>
      </c>
      <c r="BC45">
        <f>DO45*'Value Calculations'!$D$10</f>
        <v>8.402278903752709</v>
      </c>
      <c r="BD45">
        <f>DP45*'Value Calculations'!$D$11</f>
        <v>0</v>
      </c>
      <c r="BE45">
        <f>DQ45*'Value Calculations'!$D$12</f>
        <v>1.6277654791788281</v>
      </c>
      <c r="BF45">
        <f>DR45*'Value Calculations'!$D$13</f>
        <v>9.2176991340350298</v>
      </c>
      <c r="BH45" t="e">
        <f>DU45*'Value Calculations'!$D$3</f>
        <v>#N/A</v>
      </c>
      <c r="BI45" t="e">
        <f>DV45*'Value Calculations'!$D$4</f>
        <v>#N/A</v>
      </c>
      <c r="BJ45" t="e">
        <f>DW45*'Value Calculations'!$D$5</f>
        <v>#N/A</v>
      </c>
      <c r="BK45" t="e">
        <f>DX45*'Value Calculations'!$D$6</f>
        <v>#N/A</v>
      </c>
      <c r="BL45" t="e">
        <f>DY45*'Value Calculations'!$D$7</f>
        <v>#N/A</v>
      </c>
      <c r="BM45" t="e">
        <f>DZ45*'Value Calculations'!$D$8</f>
        <v>#N/A</v>
      </c>
      <c r="BN45" t="e">
        <f>EA45*'Value Calculations'!$D$9</f>
        <v>#N/A</v>
      </c>
      <c r="BO45" t="e">
        <f>EB45*'Value Calculations'!$D$10</f>
        <v>#N/A</v>
      </c>
      <c r="BP45" t="e">
        <f>EC45*'Value Calculations'!$D$11</f>
        <v>#N/A</v>
      </c>
      <c r="BQ45" t="e">
        <f>ED45*'Value Calculations'!$D$12</f>
        <v>#N/A</v>
      </c>
      <c r="BR45" t="e">
        <f>EE45*'Value Calculations'!$D$13</f>
        <v>#N/A</v>
      </c>
      <c r="BT45">
        <f>VLOOKUP($B45,'Raw Stats'!$CM$3:$DC$528,3,FALSE)</f>
        <v>76</v>
      </c>
      <c r="BU45">
        <f>VLOOKUP($B45,'Raw Stats'!$CM$3:$DC$528,4,FALSE)</f>
        <v>24</v>
      </c>
      <c r="BV45">
        <f>VLOOKUP($B45,'Raw Stats'!$CM$3:$DC$528,5,FALSE)</f>
        <v>32</v>
      </c>
      <c r="BW45">
        <f>VLOOKUP($B45,'Raw Stats'!$CM$3:$DC$528,6,FALSE)</f>
        <v>56</v>
      </c>
      <c r="BX45">
        <f>VLOOKUP($B45,'Raw Stats'!$CM$3:$DC$528,7,FALSE)</f>
        <v>-12</v>
      </c>
      <c r="BY45">
        <f>VLOOKUP($B45,'Raw Stats'!$CM$3:$DC$528,8,FALSE)</f>
        <v>25</v>
      </c>
      <c r="BZ45">
        <f>VLOOKUP($B45,'Raw Stats'!$CM$3:$DC$528,9,FALSE)</f>
        <v>92</v>
      </c>
      <c r="CA45">
        <f>VLOOKUP($B45,'Raw Stats'!$CM$3:$DC$528,10,FALSE)</f>
        <v>37</v>
      </c>
      <c r="CB45">
        <f>VLOOKUP($B45,'Raw Stats'!$CM$3:$DC$528,11,FALSE)+VLOOKUP($B45,'Raw Stats'!$CM$3:$DC$528,12,FALSE)</f>
        <v>14</v>
      </c>
      <c r="CC45">
        <f>VLOOKUP($B45,'Raw Stats'!$CM$3:$DC$528,13,FALSE)+VLOOKUP($B45,'Raw Stats'!$CM$3:$DC$528,14,FALSE)</f>
        <v>1</v>
      </c>
      <c r="CD45">
        <f>VLOOKUP($B45,'Raw Stats'!$CM$3:$DC$528,15,FALSE)</f>
        <v>2</v>
      </c>
      <c r="CE45">
        <f>VLOOKUP($B45,'Raw Stats'!$CM$3:$DC$528,16,FALSE)</f>
        <v>189</v>
      </c>
      <c r="CG45">
        <f>VLOOKUP($B45,'Raw Stats'!$BU$3:$CJ$528,3,FALSE)</f>
        <v>80</v>
      </c>
      <c r="CH45">
        <f>VLOOKUP($B45,'Raw Stats'!$BU$3:$CJ$528,4,FALSE)</f>
        <v>19</v>
      </c>
      <c r="CI45">
        <f>VLOOKUP($B45,'Raw Stats'!$BU$3:$CJ$5288,5,FALSE)</f>
        <v>37</v>
      </c>
      <c r="CJ45">
        <f>VLOOKUP($B45,'Raw Stats'!$BU$3:$CJ$528,6,FALSE)</f>
        <v>56</v>
      </c>
      <c r="CK45">
        <f>VLOOKUP($B45,'Raw Stats'!$BU$3:$CJ$528,7,FALSE)</f>
        <v>-12</v>
      </c>
      <c r="CL45">
        <f>VLOOKUP($B45,'Raw Stats'!$BU$3:$CJ$528,8,FALSE)</f>
        <v>26</v>
      </c>
      <c r="CM45">
        <f>VLOOKUP($B45,'Raw Stats'!$BU$3:$CJ$528,9,FALSE)</f>
        <v>72</v>
      </c>
      <c r="CN45">
        <f>VLOOKUP($B45,'Raw Stats'!$BU$3:$CJ$528,10,FALSE)</f>
        <v>35</v>
      </c>
      <c r="CO45">
        <f>VLOOKUP($B45,'Raw Stats'!$BU$3:$CJ$528,11,FALSE)+VLOOKUP($B45,'Raw Stats'!$BU$3:$CJ$528,12,FALSE)</f>
        <v>20</v>
      </c>
      <c r="CP45">
        <f>VLOOKUP($B45,'Raw Stats'!$BU$3:$CJ$528,13,FALSE)+VLOOKUP($B45,'Raw Stats'!$BU$3:$CJ$528,14,FALSE)</f>
        <v>0</v>
      </c>
      <c r="CQ45">
        <f>VLOOKUP($B45,'Raw Stats'!$BU$3:$CJ$528,15,FALSE)</f>
        <v>4</v>
      </c>
      <c r="CR45">
        <f>VLOOKUP($B45,'Raw Stats'!$BU$3:$CJ$528,16,FALSE)</f>
        <v>178</v>
      </c>
      <c r="CT45">
        <f>VLOOKUP($B45,'Raw Stats'!$BC$3:$BR$528,3,FALSE)</f>
        <v>40</v>
      </c>
      <c r="CU45">
        <f>VLOOKUP($B45,'Raw Stats'!$BC$3:$BR$528,4,FALSE)</f>
        <v>4</v>
      </c>
      <c r="CV45">
        <f>VLOOKUP($B45,'Raw Stats'!$BC$3:$BR$5288,5,FALSE)</f>
        <v>20</v>
      </c>
      <c r="CW45">
        <f>VLOOKUP($B45,'Raw Stats'!$BC$3:$BR$52888,6,FALSE)</f>
        <v>24</v>
      </c>
      <c r="CX45">
        <f>VLOOKUP($B45,'Raw Stats'!$BC$3:$BR$5288,7,FALSE)</f>
        <v>3</v>
      </c>
      <c r="CY45">
        <f>VLOOKUP($B45,'Raw Stats'!$BC$3:$BR$5288,8,FALSE)</f>
        <v>8</v>
      </c>
      <c r="CZ45">
        <f>VLOOKUP($B45,'Raw Stats'!$BC$3:$BR$5288,9,FALSE)</f>
        <v>27</v>
      </c>
      <c r="DA45">
        <f>VLOOKUP($B45,'Raw Stats'!$BC$3:$BR$5288,10,FALSE)</f>
        <v>27</v>
      </c>
      <c r="DB45">
        <f>VLOOKUP($B45,'Raw Stats'!$BC$3:$BR$5288,11,FALSE)+VLOOKUP($B45,'Raw Stats'!$BC$3:$BR$5288,12,FALSE)</f>
        <v>11</v>
      </c>
      <c r="DC45">
        <f>VLOOKUP($B45,'Raw Stats'!$BC$3:$BR$5288,13,FALSE)+VLOOKUP($B45,'Raw Stats'!$BC$3:$BR$5288,14,FALSE)</f>
        <v>0</v>
      </c>
      <c r="DD45">
        <f>VLOOKUP($B45,'Raw Stats'!$BC$3:$BR$5288,15,FALSE)</f>
        <v>0</v>
      </c>
      <c r="DE45">
        <f>VLOOKUP($B45,'Raw Stats'!$BC$3:$BR$5288,16,FALSE)</f>
        <v>78</v>
      </c>
      <c r="DG45">
        <f>VLOOKUP($B45,'Raw Stats'!$AK$3:$AZ$528,3,FALSE)</f>
        <v>62</v>
      </c>
      <c r="DH45">
        <f>VLOOKUP($B45,'Raw Stats'!$AK$3:$AZ$528,4,FALSE)</f>
        <v>18</v>
      </c>
      <c r="DI45">
        <f>VLOOKUP($B45,'Raw Stats'!$AK$3:$AZ$528,5,FALSE)</f>
        <v>34</v>
      </c>
      <c r="DJ45">
        <f>VLOOKUP($B45,'Raw Stats'!$AK$3:$AZ$528,6,FALSE)</f>
        <v>52</v>
      </c>
      <c r="DK45">
        <f>VLOOKUP($B45,'Raw Stats'!$AK$3:$AZ$528,7,FALSE)</f>
        <v>-2</v>
      </c>
      <c r="DL45">
        <f>VLOOKUP($B45,'Raw Stats'!$AK$3:$AZ$528,8,FALSE)</f>
        <v>16</v>
      </c>
      <c r="DM45">
        <f>VLOOKUP($B45,'Raw Stats'!$AK$3:$AZ$528,9,FALSE)</f>
        <v>38</v>
      </c>
      <c r="DN45">
        <f>VLOOKUP($B45,'Raw Stats'!$AK$3:$AZ$528,10,FALSE)</f>
        <v>33</v>
      </c>
      <c r="DO45">
        <f>VLOOKUP($B45,'Raw Stats'!$AK$3:$AZ$528,11,FALSE)+VLOOKUP($B45,'Raw Stats'!$AK$3:$AZ$528,12,FALSE)</f>
        <v>23</v>
      </c>
      <c r="DP45">
        <f>VLOOKUP($B45,'Raw Stats'!$AK$3:$AZ$528,13,FALSE)+VLOOKUP($B45,'Raw Stats'!$AK$3:$AZ$528,14,FALSE)</f>
        <v>0</v>
      </c>
      <c r="DQ45">
        <f>VLOOKUP($B45,'Raw Stats'!$AK$3:$AZ$528,15,FALSE)</f>
        <v>2</v>
      </c>
      <c r="DR45">
        <f>VLOOKUP($B45,'Raw Stats'!$AK$3:$AZ$528,16,FALSE)</f>
        <v>134</v>
      </c>
      <c r="DT45" t="e">
        <f>VLOOKUP($B45,'Raw Stats'!$S$3:$AH$528,3,FALSE)</f>
        <v>#N/A</v>
      </c>
      <c r="DU45" t="e">
        <f>VLOOKUP($B45,'Raw Stats'!$S$3:$AH$528,4,FALSE)</f>
        <v>#N/A</v>
      </c>
      <c r="DV45" t="e">
        <f>VLOOKUP($B45,'Raw Stats'!$S$3:$AH$528,5,FALSE)</f>
        <v>#N/A</v>
      </c>
      <c r="DW45" t="e">
        <f>VLOOKUP($B45,'Raw Stats'!$S$3:$AH$528,6,FALSE)</f>
        <v>#N/A</v>
      </c>
      <c r="DX45" t="e">
        <f>VLOOKUP($B45,'Raw Stats'!$S$3:$AH$528,7,FALSE)</f>
        <v>#N/A</v>
      </c>
      <c r="DY45" t="e">
        <f>VLOOKUP($B45,'Raw Stats'!$S$3:$AH$528,8,FALSE)</f>
        <v>#N/A</v>
      </c>
      <c r="DZ45" t="e">
        <f>VLOOKUP($B45,'Raw Stats'!$S$3:$AH$528,9,FALSE)</f>
        <v>#N/A</v>
      </c>
      <c r="EA45" t="e">
        <f>VLOOKUP($B45,'Raw Stats'!$S$3:$AH$528,10,FALSE)</f>
        <v>#N/A</v>
      </c>
      <c r="EB45" t="e">
        <f>VLOOKUP($B45,'Raw Stats'!$S$3:$AH$528,11,FALSE)+VLOOKUP($B45,'Raw Stats'!$S$3:$AH$528,12,FALSE)</f>
        <v>#N/A</v>
      </c>
      <c r="EC45" t="e">
        <f>VLOOKUP($B45,'Raw Stats'!$S$3:$AH$528,13,FALSE)+VLOOKUP($B45,'Raw Stats'!$S$3:$AH$528,14,FALSE)</f>
        <v>#N/A</v>
      </c>
      <c r="ED45" t="e">
        <f>VLOOKUP($B45,'Raw Stats'!$S$3:$AH$528,15,FALSE)</f>
        <v>#N/A</v>
      </c>
      <c r="EE45" t="e">
        <f>VLOOKUP($B45,'Raw Stats'!$S$3:$AH$528,16,FALSE)</f>
        <v>#N/A</v>
      </c>
    </row>
    <row r="46" spans="1:135" x14ac:dyDescent="0.2">
      <c r="A46" t="e">
        <f>VLOOKUP(B46,'ALL SKATERS'!$B$3:$I$378,9,FALSE)</f>
        <v>#REF!</v>
      </c>
      <c r="B46" t="s">
        <v>110</v>
      </c>
      <c r="C46">
        <f t="shared" si="8"/>
        <v>0.7566739476028318</v>
      </c>
      <c r="D46">
        <f t="shared" si="9"/>
        <v>0.92394212812919851</v>
      </c>
      <c r="E46">
        <f t="shared" si="10"/>
        <v>0.73402179758924391</v>
      </c>
      <c r="F46">
        <f t="shared" si="11"/>
        <v>0.82206704996814373</v>
      </c>
      <c r="G46">
        <f t="shared" si="12"/>
        <v>0.49062643317116672</v>
      </c>
      <c r="H46">
        <f>VLOOKUP(B46,'ALL SKATERS'!$B$3:$H$378,7,FALSE)</f>
        <v>0.93</v>
      </c>
      <c r="I46" s="29" t="e">
        <f t="shared" si="13"/>
        <v>#REF!</v>
      </c>
      <c r="J46" s="29">
        <f t="shared" si="14"/>
        <v>-3.9999999999999925</v>
      </c>
      <c r="K46" s="29">
        <f t="shared" si="15"/>
        <v>-3.9999999999999925E-2</v>
      </c>
      <c r="L46">
        <f>BU46*'Value Calculations'!$D$3</f>
        <v>6.9315022866426439</v>
      </c>
      <c r="M46">
        <f>BV46*'Value Calculations'!$D$4</f>
        <v>12.373282753696698</v>
      </c>
      <c r="N46">
        <f>BW46*'Value Calculations'!$D$5</f>
        <v>14.593595777910686</v>
      </c>
      <c r="O46">
        <f>BX46*'Value Calculations'!$D$6</f>
        <v>-0.62532465959681427</v>
      </c>
      <c r="P46">
        <f>BY46*'Value Calculations'!$D$7</f>
        <v>1.0546185246551136</v>
      </c>
      <c r="Q46">
        <f>BZ46*'Value Calculations'!$D$8</f>
        <v>2.7318752275485121</v>
      </c>
      <c r="R46">
        <f>CA46*'Value Calculations'!$D$9</f>
        <v>6.0457203522008029</v>
      </c>
      <c r="S46">
        <f>CB46*'Value Calculations'!$D$10</f>
        <v>4.3837976889144565</v>
      </c>
      <c r="T46">
        <f>CC46*'Value Calculations'!$D$11</f>
        <v>1.9814282960498748</v>
      </c>
      <c r="U46">
        <f>CD46*'Value Calculations'!$D$12</f>
        <v>0.81388273958941404</v>
      </c>
      <c r="V46">
        <f>CE46*'Value Calculations'!$D$13</f>
        <v>11.762884715820821</v>
      </c>
      <c r="X46">
        <f>CH46*'Value Calculations'!$D$3</f>
        <v>11.416592001529061</v>
      </c>
      <c r="Y46">
        <f>CI46*'Value Calculations'!$D$4</f>
        <v>11.722057345607396</v>
      </c>
      <c r="Z46">
        <f>CJ46*'Value Calculations'!$D$5</f>
        <v>16.981638723386979</v>
      </c>
      <c r="AA46">
        <f>CK46*'Value Calculations'!$D$6</f>
        <v>-0.12506493191936285</v>
      </c>
      <c r="AB46">
        <f>CL46*'Value Calculations'!$D$7</f>
        <v>0.17576975410918561</v>
      </c>
      <c r="AC46">
        <f>CM46*'Value Calculations'!$D$8</f>
        <v>1.5816119738438754</v>
      </c>
      <c r="AD46">
        <f>CN46*'Value Calculations'!$D$9</f>
        <v>5.4159578155132193</v>
      </c>
      <c r="AE46">
        <f>CO46*'Value Calculations'!$D$10</f>
        <v>8.0369624296765032</v>
      </c>
      <c r="AF46">
        <f>CP46*'Value Calculations'!$D$11</f>
        <v>0</v>
      </c>
      <c r="AG46">
        <f>CQ46*'Value Calculations'!$D$12</f>
        <v>4.883296437536484</v>
      </c>
      <c r="AH46">
        <f>CR46*'Value Calculations'!$D$13</f>
        <v>13.826548701052543</v>
      </c>
      <c r="AJ46">
        <f>CU46*'Value Calculations'!$D$3</f>
        <v>2.4464125717562273</v>
      </c>
      <c r="AK46">
        <f>CV46*'Value Calculations'!$D$4</f>
        <v>4.5585778566250994</v>
      </c>
      <c r="AL46">
        <f>CW46*'Value Calculations'!$D$5</f>
        <v>5.3067621010584309</v>
      </c>
      <c r="AM46">
        <f>CX46*'Value Calculations'!$D$6</f>
        <v>-0.37519479575808856</v>
      </c>
      <c r="AN46">
        <f>CY46*'Value Calculations'!$D$7</f>
        <v>0.35153950821837121</v>
      </c>
      <c r="AO46">
        <f>CZ46*'Value Calculations'!$D$8</f>
        <v>0.50324017349577854</v>
      </c>
      <c r="AP46">
        <f>DA46*'Value Calculations'!$D$9</f>
        <v>1.7633351027252342</v>
      </c>
      <c r="AQ46">
        <f>DB46*'Value Calculations'!$D$10</f>
        <v>2.1918988444572283</v>
      </c>
      <c r="AR46">
        <f>DC46*'Value Calculations'!$D$11</f>
        <v>0</v>
      </c>
      <c r="AS46">
        <f>DD46*'Value Calculations'!$D$12</f>
        <v>0</v>
      </c>
      <c r="AT46">
        <f>DE46*'Value Calculations'!$D$13</f>
        <v>4.5400607675097904</v>
      </c>
      <c r="AV46">
        <f>DH46*'Value Calculations'!$D$3</f>
        <v>7.3392377152686823</v>
      </c>
      <c r="AW46">
        <f>DI46*'Value Calculations'!$D$4</f>
        <v>12.047670049652048</v>
      </c>
      <c r="AX46">
        <f>DJ46*'Value Calculations'!$D$5</f>
        <v>14.593595777910686</v>
      </c>
      <c r="AY46">
        <f>DK46*'Value Calculations'!$D$6</f>
        <v>-0.12506493191936285</v>
      </c>
      <c r="AZ46">
        <f>DL46*'Value Calculations'!$D$7</f>
        <v>1.0546185246551136</v>
      </c>
      <c r="BA46">
        <f>DM46*'Value Calculations'!$D$8</f>
        <v>4.4572701081054671</v>
      </c>
      <c r="BB46">
        <f>DN46*'Value Calculations'!$D$9</f>
        <v>6.2976253668758364</v>
      </c>
      <c r="BC46">
        <f>DO46*'Value Calculations'!$D$10</f>
        <v>5.4797471111430704</v>
      </c>
      <c r="BD46">
        <f>DP46*'Value Calculations'!$D$11</f>
        <v>0</v>
      </c>
      <c r="BE46">
        <f>DQ46*'Value Calculations'!$D$12</f>
        <v>2.441648218768242</v>
      </c>
      <c r="BF46">
        <f>DR46*'Value Calculations'!$D$13</f>
        <v>13.001083106959854</v>
      </c>
      <c r="BH46">
        <f>DU46*'Value Calculations'!$D$3</f>
        <v>5.300560572138493</v>
      </c>
      <c r="BI46">
        <f>DV46*'Value Calculations'!$D$4</f>
        <v>4.2329651525804488</v>
      </c>
      <c r="BJ46">
        <f>DW46*'Value Calculations'!$D$5</f>
        <v>6.8987907313759607</v>
      </c>
      <c r="BK46">
        <f>DX46*'Value Calculations'!$D$6</f>
        <v>-0.87545452343553998</v>
      </c>
      <c r="BL46">
        <f>DY46*'Value Calculations'!$D$7</f>
        <v>1.4061580328734848</v>
      </c>
      <c r="BM46">
        <f>DZ46*'Value Calculations'!$D$8</f>
        <v>3.810247027896609</v>
      </c>
      <c r="BN46">
        <f>EA46*'Value Calculations'!$D$9</f>
        <v>3.9045277274630186</v>
      </c>
      <c r="BO46">
        <f>EB46*'Value Calculations'!$D$10</f>
        <v>1.4612658963048188</v>
      </c>
      <c r="BP46">
        <f>EC46*'Value Calculations'!$D$11</f>
        <v>1.9814282960498748</v>
      </c>
      <c r="BQ46">
        <f>ED46*'Value Calculations'!$D$12</f>
        <v>0</v>
      </c>
      <c r="BR46">
        <f>EE46*'Value Calculations'!$D$13</f>
        <v>8.1858671414191679</v>
      </c>
      <c r="BT46">
        <f>VLOOKUP($B46,'Raw Stats'!$CM$3:$DC$528,3,FALSE)</f>
        <v>82</v>
      </c>
      <c r="BU46">
        <f>VLOOKUP($B46,'Raw Stats'!$CM$3:$DC$528,4,FALSE)</f>
        <v>17</v>
      </c>
      <c r="BV46">
        <f>VLOOKUP($B46,'Raw Stats'!$CM$3:$DC$528,5,FALSE)</f>
        <v>38</v>
      </c>
      <c r="BW46">
        <f>VLOOKUP($B46,'Raw Stats'!$CM$3:$DC$528,6,FALSE)</f>
        <v>55</v>
      </c>
      <c r="BX46">
        <f>VLOOKUP($B46,'Raw Stats'!$CM$3:$DC$528,7,FALSE)</f>
        <v>-5</v>
      </c>
      <c r="BY46">
        <f>VLOOKUP($B46,'Raw Stats'!$CM$3:$DC$528,8,FALSE)</f>
        <v>12</v>
      </c>
      <c r="BZ46">
        <f>VLOOKUP($B46,'Raw Stats'!$CM$3:$DC$528,9,FALSE)</f>
        <v>38</v>
      </c>
      <c r="CA46">
        <f>VLOOKUP($B46,'Raw Stats'!$CM$3:$DC$528,10,FALSE)</f>
        <v>48</v>
      </c>
      <c r="CB46">
        <f>VLOOKUP($B46,'Raw Stats'!$CM$3:$DC$528,11,FALSE)+VLOOKUP($B46,'Raw Stats'!$CM$3:$DC$528,12,FALSE)</f>
        <v>12</v>
      </c>
      <c r="CC46">
        <f>VLOOKUP($B46,'Raw Stats'!$CM$3:$DC$528,13,FALSE)+VLOOKUP($B46,'Raw Stats'!$CM$3:$DC$528,14,FALSE)</f>
        <v>2</v>
      </c>
      <c r="CD46">
        <f>VLOOKUP($B46,'Raw Stats'!$CM$3:$DC$528,15,FALSE)</f>
        <v>1</v>
      </c>
      <c r="CE46">
        <f>VLOOKUP($B46,'Raw Stats'!$CM$3:$DC$528,16,FALSE)</f>
        <v>171</v>
      </c>
      <c r="CG46">
        <f>VLOOKUP($B46,'Raw Stats'!$BU$3:$CJ$528,3,FALSE)</f>
        <v>80</v>
      </c>
      <c r="CH46">
        <f>VLOOKUP($B46,'Raw Stats'!$BU$3:$CJ$528,4,FALSE)</f>
        <v>28</v>
      </c>
      <c r="CI46">
        <f>VLOOKUP($B46,'Raw Stats'!$BU$3:$CJ$5288,5,FALSE)</f>
        <v>36</v>
      </c>
      <c r="CJ46">
        <f>VLOOKUP($B46,'Raw Stats'!$BU$3:$CJ$528,6,FALSE)</f>
        <v>64</v>
      </c>
      <c r="CK46">
        <f>VLOOKUP($B46,'Raw Stats'!$BU$3:$CJ$528,7,FALSE)</f>
        <v>-1</v>
      </c>
      <c r="CL46">
        <f>VLOOKUP($B46,'Raw Stats'!$BU$3:$CJ$528,8,FALSE)</f>
        <v>2</v>
      </c>
      <c r="CM46">
        <f>VLOOKUP($B46,'Raw Stats'!$BU$3:$CJ$528,9,FALSE)</f>
        <v>22</v>
      </c>
      <c r="CN46">
        <f>VLOOKUP($B46,'Raw Stats'!$BU$3:$CJ$528,10,FALSE)</f>
        <v>43</v>
      </c>
      <c r="CO46">
        <f>VLOOKUP($B46,'Raw Stats'!$BU$3:$CJ$528,11,FALSE)+VLOOKUP($B46,'Raw Stats'!$BU$3:$CJ$528,12,FALSE)</f>
        <v>22</v>
      </c>
      <c r="CP46">
        <f>VLOOKUP($B46,'Raw Stats'!$BU$3:$CJ$528,13,FALSE)+VLOOKUP($B46,'Raw Stats'!$BU$3:$CJ$528,14,FALSE)</f>
        <v>0</v>
      </c>
      <c r="CQ46">
        <f>VLOOKUP($B46,'Raw Stats'!$BU$3:$CJ$528,15,FALSE)</f>
        <v>6</v>
      </c>
      <c r="CR46">
        <f>VLOOKUP($B46,'Raw Stats'!$BU$3:$CJ$528,16,FALSE)</f>
        <v>201</v>
      </c>
      <c r="CT46">
        <f>VLOOKUP($B46,'Raw Stats'!$BC$3:$BR$528,3,FALSE)</f>
        <v>29</v>
      </c>
      <c r="CU46">
        <f>VLOOKUP($B46,'Raw Stats'!$BC$3:$BR$528,4,FALSE)</f>
        <v>6</v>
      </c>
      <c r="CV46">
        <f>VLOOKUP($B46,'Raw Stats'!$BC$3:$BR$5288,5,FALSE)</f>
        <v>14</v>
      </c>
      <c r="CW46">
        <f>VLOOKUP($B46,'Raw Stats'!$BC$3:$BR$52888,6,FALSE)</f>
        <v>20</v>
      </c>
      <c r="CX46">
        <f>VLOOKUP($B46,'Raw Stats'!$BC$3:$BR$5288,7,FALSE)</f>
        <v>-3</v>
      </c>
      <c r="CY46">
        <f>VLOOKUP($B46,'Raw Stats'!$BC$3:$BR$5288,8,FALSE)</f>
        <v>4</v>
      </c>
      <c r="CZ46">
        <f>VLOOKUP($B46,'Raw Stats'!$BC$3:$BR$5288,9,FALSE)</f>
        <v>7</v>
      </c>
      <c r="DA46">
        <f>VLOOKUP($B46,'Raw Stats'!$BC$3:$BR$5288,10,FALSE)</f>
        <v>14</v>
      </c>
      <c r="DB46">
        <f>VLOOKUP($B46,'Raw Stats'!$BC$3:$BR$5288,11,FALSE)+VLOOKUP($B46,'Raw Stats'!$BC$3:$BR$5288,12,FALSE)</f>
        <v>6</v>
      </c>
      <c r="DC46">
        <f>VLOOKUP($B46,'Raw Stats'!$BC$3:$BR$5288,13,FALSE)+VLOOKUP($B46,'Raw Stats'!$BC$3:$BR$5288,14,FALSE)</f>
        <v>0</v>
      </c>
      <c r="DD46">
        <f>VLOOKUP($B46,'Raw Stats'!$BC$3:$BR$5288,15,FALSE)</f>
        <v>0</v>
      </c>
      <c r="DE46">
        <f>VLOOKUP($B46,'Raw Stats'!$BC$3:$BR$5288,16,FALSE)</f>
        <v>66</v>
      </c>
      <c r="DG46">
        <f>VLOOKUP($B46,'Raw Stats'!$AK$3:$AZ$528,3,FALSE)</f>
        <v>81</v>
      </c>
      <c r="DH46">
        <f>VLOOKUP($B46,'Raw Stats'!$AK$3:$AZ$528,4,FALSE)</f>
        <v>18</v>
      </c>
      <c r="DI46">
        <f>VLOOKUP($B46,'Raw Stats'!$AK$3:$AZ$528,5,FALSE)</f>
        <v>37</v>
      </c>
      <c r="DJ46">
        <f>VLOOKUP($B46,'Raw Stats'!$AK$3:$AZ$528,6,FALSE)</f>
        <v>55</v>
      </c>
      <c r="DK46">
        <f>VLOOKUP($B46,'Raw Stats'!$AK$3:$AZ$528,7,FALSE)</f>
        <v>-1</v>
      </c>
      <c r="DL46">
        <f>VLOOKUP($B46,'Raw Stats'!$AK$3:$AZ$528,8,FALSE)</f>
        <v>12</v>
      </c>
      <c r="DM46">
        <f>VLOOKUP($B46,'Raw Stats'!$AK$3:$AZ$528,9,FALSE)</f>
        <v>62</v>
      </c>
      <c r="DN46">
        <f>VLOOKUP($B46,'Raw Stats'!$AK$3:$AZ$528,10,FALSE)</f>
        <v>50</v>
      </c>
      <c r="DO46">
        <f>VLOOKUP($B46,'Raw Stats'!$AK$3:$AZ$528,11,FALSE)+VLOOKUP($B46,'Raw Stats'!$AK$3:$AZ$528,12,FALSE)</f>
        <v>15</v>
      </c>
      <c r="DP46">
        <f>VLOOKUP($B46,'Raw Stats'!$AK$3:$AZ$528,13,FALSE)+VLOOKUP($B46,'Raw Stats'!$AK$3:$AZ$528,14,FALSE)</f>
        <v>0</v>
      </c>
      <c r="DQ46">
        <f>VLOOKUP($B46,'Raw Stats'!$AK$3:$AZ$528,15,FALSE)</f>
        <v>3</v>
      </c>
      <c r="DR46">
        <f>VLOOKUP($B46,'Raw Stats'!$AK$3:$AZ$528,16,FALSE)</f>
        <v>189</v>
      </c>
      <c r="DT46">
        <f>VLOOKUP($B46,'Raw Stats'!$S$3:$AH$528,3,FALSE)</f>
        <v>74</v>
      </c>
      <c r="DU46">
        <f>VLOOKUP($B46,'Raw Stats'!$S$3:$AH$528,4,FALSE)</f>
        <v>13</v>
      </c>
      <c r="DV46">
        <f>VLOOKUP($B46,'Raw Stats'!$S$3:$AH$528,5,FALSE)</f>
        <v>13</v>
      </c>
      <c r="DW46">
        <f>VLOOKUP($B46,'Raw Stats'!$S$3:$AH$528,6,FALSE)</f>
        <v>26</v>
      </c>
      <c r="DX46">
        <f>VLOOKUP($B46,'Raw Stats'!$S$3:$AH$528,7,FALSE)</f>
        <v>-7</v>
      </c>
      <c r="DY46">
        <f>VLOOKUP($B46,'Raw Stats'!$S$3:$AH$528,8,FALSE)</f>
        <v>16</v>
      </c>
      <c r="DZ46">
        <f>VLOOKUP($B46,'Raw Stats'!$S$3:$AH$528,9,FALSE)</f>
        <v>53</v>
      </c>
      <c r="EA46">
        <f>VLOOKUP($B46,'Raw Stats'!$S$3:$AH$528,10,FALSE)</f>
        <v>31</v>
      </c>
      <c r="EB46">
        <f>VLOOKUP($B46,'Raw Stats'!$S$3:$AH$528,11,FALSE)+VLOOKUP($B46,'Raw Stats'!$S$3:$AH$528,12,FALSE)</f>
        <v>4</v>
      </c>
      <c r="EC46">
        <f>VLOOKUP($B46,'Raw Stats'!$S$3:$AH$528,13,FALSE)+VLOOKUP($B46,'Raw Stats'!$S$3:$AH$528,14,FALSE)</f>
        <v>2</v>
      </c>
      <c r="ED46">
        <f>VLOOKUP($B46,'Raw Stats'!$S$3:$AH$528,15,FALSE)</f>
        <v>0</v>
      </c>
      <c r="EE46">
        <f>VLOOKUP($B46,'Raw Stats'!$S$3:$AH$528,16,FALSE)</f>
        <v>119</v>
      </c>
    </row>
    <row r="47" spans="1:135" x14ac:dyDescent="0.2">
      <c r="A47" t="e">
        <f>VLOOKUP(B47,'ALL SKATERS'!$B$3:$I$378,9,FALSE)</f>
        <v>#REF!</v>
      </c>
      <c r="B47" t="s">
        <v>109</v>
      </c>
      <c r="C47">
        <f t="shared" si="8"/>
        <v>0.55711074452155562</v>
      </c>
      <c r="D47">
        <f t="shared" si="9"/>
        <v>0.92531095946476882</v>
      </c>
      <c r="E47">
        <f t="shared" si="10"/>
        <v>0.88346096923560691</v>
      </c>
      <c r="F47">
        <f t="shared" si="11"/>
        <v>1.0441380500014108</v>
      </c>
      <c r="G47">
        <f t="shared" si="12"/>
        <v>0.9046281593095038</v>
      </c>
      <c r="H47">
        <f>VLOOKUP(B47,'ALL SKATERS'!$B$3:$H$378,7,FALSE)</f>
        <v>0.82</v>
      </c>
      <c r="I47" s="29" t="e">
        <f t="shared" si="13"/>
        <v>#REF!</v>
      </c>
      <c r="J47" s="29">
        <f t="shared" si="14"/>
        <v>-15.000000000000002</v>
      </c>
      <c r="K47" s="29">
        <f t="shared" si="15"/>
        <v>-0.15000000000000002</v>
      </c>
      <c r="L47">
        <f>BU47*'Value Calculations'!$D$3</f>
        <v>5.300560572138493</v>
      </c>
      <c r="M47">
        <f>BV47*'Value Calculations'!$D$4</f>
        <v>6.8378667849376482</v>
      </c>
      <c r="N47">
        <f>BW47*'Value Calculations'!$D$5</f>
        <v>9.021495571799333</v>
      </c>
      <c r="O47">
        <f>BX47*'Value Calculations'!$D$6</f>
        <v>-2.5012986383872571</v>
      </c>
      <c r="P47">
        <f>BY47*'Value Calculations'!$D$7</f>
        <v>1.0546185246551136</v>
      </c>
      <c r="Q47">
        <f>BZ47*'Value Calculations'!$D$8</f>
        <v>1.6535034272004152</v>
      </c>
      <c r="R47">
        <f>CA47*'Value Calculations'!$D$9</f>
        <v>3.1488126834379182</v>
      </c>
      <c r="S47">
        <f>CB47*'Value Calculations'!$D$10</f>
        <v>3.2878482666858426</v>
      </c>
      <c r="T47">
        <f>CC47*'Value Calculations'!$D$11</f>
        <v>1.9814282960498748</v>
      </c>
      <c r="U47">
        <f>CD47*'Value Calculations'!$D$12</f>
        <v>0.81388273958941404</v>
      </c>
      <c r="V47">
        <f>CE47*'Value Calculations'!$D$13</f>
        <v>7.841923143880547</v>
      </c>
      <c r="X47">
        <f>CH47*'Value Calculations'!$D$3</f>
        <v>7.3392377152686823</v>
      </c>
      <c r="Y47">
        <f>CI47*'Value Calculations'!$D$4</f>
        <v>11.396444641562747</v>
      </c>
      <c r="Z47">
        <f>CJ47*'Value Calculations'!$D$5</f>
        <v>14.062919567804842</v>
      </c>
      <c r="AA47">
        <f>CK47*'Value Calculations'!$D$6</f>
        <v>-0.50025972767745142</v>
      </c>
      <c r="AB47">
        <f>CL47*'Value Calculations'!$D$7</f>
        <v>2.6365463116377841</v>
      </c>
      <c r="AC47">
        <f>CM47*'Value Calculations'!$D$8</f>
        <v>1.8691777872700346</v>
      </c>
      <c r="AD47">
        <f>CN47*'Value Calculations'!$D$9</f>
        <v>2.3930976394128178</v>
      </c>
      <c r="AE47">
        <f>CO47*'Value Calculations'!$D$10</f>
        <v>6.2103800592954803</v>
      </c>
      <c r="AF47">
        <f>CP47*'Value Calculations'!$D$11</f>
        <v>5.9442848881496246</v>
      </c>
      <c r="AG47">
        <f>CQ47*'Value Calculations'!$D$12</f>
        <v>0.81388273958941404</v>
      </c>
      <c r="AH47">
        <f>CR47*'Value Calculations'!$D$13</f>
        <v>7.9795007428959952</v>
      </c>
      <c r="AJ47">
        <f>CU47*'Value Calculations'!$D$3</f>
        <v>5.7082960007645305</v>
      </c>
      <c r="AK47">
        <f>CV47*'Value Calculations'!$D$4</f>
        <v>7.1634794889822988</v>
      </c>
      <c r="AL47">
        <f>CW47*'Value Calculations'!$D$5</f>
        <v>9.5521717819051766</v>
      </c>
      <c r="AM47">
        <f>CX47*'Value Calculations'!$D$6</f>
        <v>0.62532465959681427</v>
      </c>
      <c r="AN47">
        <f>CY47*'Value Calculations'!$D$7</f>
        <v>1.9334672952010417</v>
      </c>
      <c r="AO47">
        <f>CZ47*'Value Calculations'!$D$8</f>
        <v>1.4378290671307958</v>
      </c>
      <c r="AP47">
        <f>DA47*'Value Calculations'!$D$9</f>
        <v>1.7633351027252342</v>
      </c>
      <c r="AQ47">
        <f>DB47*'Value Calculations'!$D$10</f>
        <v>5.1144306370668655</v>
      </c>
      <c r="AR47">
        <f>DC47*'Value Calculations'!$D$11</f>
        <v>0.9907141480249374</v>
      </c>
      <c r="AS47">
        <f>DD47*'Value Calculations'!$D$12</f>
        <v>0</v>
      </c>
      <c r="AT47">
        <f>DE47*'Value Calculations'!$D$13</f>
        <v>8.1170783419114443</v>
      </c>
      <c r="AV47">
        <f>DH47*'Value Calculations'!$D$3</f>
        <v>10.601121144276986</v>
      </c>
      <c r="AW47">
        <f>DI47*'Value Calculations'!$D$4</f>
        <v>16.931860610321795</v>
      </c>
      <c r="AX47">
        <f>DJ47*'Value Calculations'!$D$5</f>
        <v>20.696372194127882</v>
      </c>
      <c r="AY47">
        <f>DK47*'Value Calculations'!$D$6</f>
        <v>-1.0005194553549028</v>
      </c>
      <c r="AZ47">
        <f>DL47*'Value Calculations'!$D$7</f>
        <v>1.4061580328734848</v>
      </c>
      <c r="BA47">
        <f>DM47*'Value Calculations'!$D$8</f>
        <v>4.3853786547489273</v>
      </c>
      <c r="BB47">
        <f>DN47*'Value Calculations'!$D$9</f>
        <v>3.2747651907754349</v>
      </c>
      <c r="BC47">
        <f>DO47*'Value Calculations'!$D$10</f>
        <v>10.594177748209937</v>
      </c>
      <c r="BD47">
        <f>DP47*'Value Calculations'!$D$11</f>
        <v>3.9628565920997496</v>
      </c>
      <c r="BE47">
        <f>DQ47*'Value Calculations'!$D$12</f>
        <v>2.441648218768242</v>
      </c>
      <c r="BF47">
        <f>DR47*'Value Calculations'!$D$13</f>
        <v>11.281363119266752</v>
      </c>
      <c r="BH47">
        <f>DU47*'Value Calculations'!$D$3</f>
        <v>8.5624440011467957</v>
      </c>
      <c r="BI47">
        <f>DV47*'Value Calculations'!$D$4</f>
        <v>13.350120865830647</v>
      </c>
      <c r="BJ47">
        <f>DW47*'Value Calculations'!$D$5</f>
        <v>16.450962513281137</v>
      </c>
      <c r="BK47">
        <f>DX47*'Value Calculations'!$D$6</f>
        <v>-0.50025972767745142</v>
      </c>
      <c r="BL47">
        <f>DY47*'Value Calculations'!$D$7</f>
        <v>1.4061580328734848</v>
      </c>
      <c r="BM47">
        <f>DZ47*'Value Calculations'!$D$8</f>
        <v>4.4572701081054671</v>
      </c>
      <c r="BN47">
        <f>EA47*'Value Calculations'!$D$9</f>
        <v>3.1488126834379182</v>
      </c>
      <c r="BO47">
        <f>EB47*'Value Calculations'!$D$10</f>
        <v>7.3063294815240942</v>
      </c>
      <c r="BP47">
        <f>EC47*'Value Calculations'!$D$11</f>
        <v>0.9907141480249374</v>
      </c>
      <c r="BQ47">
        <f>ED47*'Value Calculations'!$D$12</f>
        <v>4.0694136979470699</v>
      </c>
      <c r="BR47">
        <f>EE47*'Value Calculations'!$D$13</f>
        <v>14.032915099575716</v>
      </c>
      <c r="BT47">
        <f>VLOOKUP($B47,'Raw Stats'!$CM$3:$DC$528,3,FALSE)</f>
        <v>69</v>
      </c>
      <c r="BU47">
        <f>VLOOKUP($B47,'Raw Stats'!$CM$3:$DC$528,4,FALSE)</f>
        <v>13</v>
      </c>
      <c r="BV47">
        <f>VLOOKUP($B47,'Raw Stats'!$CM$3:$DC$528,5,FALSE)</f>
        <v>21</v>
      </c>
      <c r="BW47">
        <f>VLOOKUP($B47,'Raw Stats'!$CM$3:$DC$528,6,FALSE)</f>
        <v>34</v>
      </c>
      <c r="BX47">
        <f>VLOOKUP($B47,'Raw Stats'!$CM$3:$DC$528,7,FALSE)</f>
        <v>-20</v>
      </c>
      <c r="BY47">
        <f>VLOOKUP($B47,'Raw Stats'!$CM$3:$DC$528,8,FALSE)</f>
        <v>12</v>
      </c>
      <c r="BZ47">
        <f>VLOOKUP($B47,'Raw Stats'!$CM$3:$DC$528,9,FALSE)</f>
        <v>23</v>
      </c>
      <c r="CA47">
        <f>VLOOKUP($B47,'Raw Stats'!$CM$3:$DC$528,10,FALSE)</f>
        <v>25</v>
      </c>
      <c r="CB47">
        <f>VLOOKUP($B47,'Raw Stats'!$CM$3:$DC$528,11,FALSE)+VLOOKUP($B47,'Raw Stats'!$CM$3:$DC$528,12,FALSE)</f>
        <v>9</v>
      </c>
      <c r="CC47">
        <f>VLOOKUP($B47,'Raw Stats'!$CM$3:$DC$528,13,FALSE)+VLOOKUP($B47,'Raw Stats'!$CM$3:$DC$528,14,FALSE)</f>
        <v>2</v>
      </c>
      <c r="CD47">
        <f>VLOOKUP($B47,'Raw Stats'!$CM$3:$DC$528,15,FALSE)</f>
        <v>1</v>
      </c>
      <c r="CE47">
        <f>VLOOKUP($B47,'Raw Stats'!$CM$3:$DC$528,16,FALSE)</f>
        <v>114</v>
      </c>
      <c r="CG47">
        <f>VLOOKUP($B47,'Raw Stats'!$BU$3:$CJ$528,3,FALSE)</f>
        <v>65</v>
      </c>
      <c r="CH47">
        <f>VLOOKUP($B47,'Raw Stats'!$BU$3:$CJ$528,4,FALSE)</f>
        <v>18</v>
      </c>
      <c r="CI47">
        <f>VLOOKUP($B47,'Raw Stats'!$BU$3:$CJ$5288,5,FALSE)</f>
        <v>35</v>
      </c>
      <c r="CJ47">
        <f>VLOOKUP($B47,'Raw Stats'!$BU$3:$CJ$528,6,FALSE)</f>
        <v>53</v>
      </c>
      <c r="CK47">
        <f>VLOOKUP($B47,'Raw Stats'!$BU$3:$CJ$528,7,FALSE)</f>
        <v>-4</v>
      </c>
      <c r="CL47">
        <f>VLOOKUP($B47,'Raw Stats'!$BU$3:$CJ$528,8,FALSE)</f>
        <v>30</v>
      </c>
      <c r="CM47">
        <f>VLOOKUP($B47,'Raw Stats'!$BU$3:$CJ$528,9,FALSE)</f>
        <v>26</v>
      </c>
      <c r="CN47">
        <f>VLOOKUP($B47,'Raw Stats'!$BU$3:$CJ$528,10,FALSE)</f>
        <v>19</v>
      </c>
      <c r="CO47">
        <f>VLOOKUP($B47,'Raw Stats'!$BU$3:$CJ$528,11,FALSE)+VLOOKUP($B47,'Raw Stats'!$BU$3:$CJ$528,12,FALSE)</f>
        <v>17</v>
      </c>
      <c r="CP47">
        <f>VLOOKUP($B47,'Raw Stats'!$BU$3:$CJ$528,13,FALSE)+VLOOKUP($B47,'Raw Stats'!$BU$3:$CJ$528,14,FALSE)</f>
        <v>6</v>
      </c>
      <c r="CQ47">
        <f>VLOOKUP($B47,'Raw Stats'!$BU$3:$CJ$528,15,FALSE)</f>
        <v>1</v>
      </c>
      <c r="CR47">
        <f>VLOOKUP($B47,'Raw Stats'!$BU$3:$CJ$528,16,FALSE)</f>
        <v>116</v>
      </c>
      <c r="CT47">
        <f>VLOOKUP($B47,'Raw Stats'!$BC$3:$BR$528,3,FALSE)</f>
        <v>48</v>
      </c>
      <c r="CU47">
        <f>VLOOKUP($B47,'Raw Stats'!$BC$3:$BR$528,4,FALSE)</f>
        <v>14</v>
      </c>
      <c r="CV47">
        <f>VLOOKUP($B47,'Raw Stats'!$BC$3:$BR$5288,5,FALSE)</f>
        <v>22</v>
      </c>
      <c r="CW47">
        <f>VLOOKUP($B47,'Raw Stats'!$BC$3:$BR$52888,6,FALSE)</f>
        <v>36</v>
      </c>
      <c r="CX47">
        <f>VLOOKUP($B47,'Raw Stats'!$BC$3:$BR$5288,7,FALSE)</f>
        <v>5</v>
      </c>
      <c r="CY47">
        <f>VLOOKUP($B47,'Raw Stats'!$BC$3:$BR$5288,8,FALSE)</f>
        <v>22</v>
      </c>
      <c r="CZ47">
        <f>VLOOKUP($B47,'Raw Stats'!$BC$3:$BR$5288,9,FALSE)</f>
        <v>20</v>
      </c>
      <c r="DA47">
        <f>VLOOKUP($B47,'Raw Stats'!$BC$3:$BR$5288,10,FALSE)</f>
        <v>14</v>
      </c>
      <c r="DB47">
        <f>VLOOKUP($B47,'Raw Stats'!$BC$3:$BR$5288,11,FALSE)+VLOOKUP($B47,'Raw Stats'!$BC$3:$BR$5288,12,FALSE)</f>
        <v>14</v>
      </c>
      <c r="DC47">
        <f>VLOOKUP($B47,'Raw Stats'!$BC$3:$BR$5288,13,FALSE)+VLOOKUP($B47,'Raw Stats'!$BC$3:$BR$5288,14,FALSE)</f>
        <v>1</v>
      </c>
      <c r="DD47">
        <f>VLOOKUP($B47,'Raw Stats'!$BC$3:$BR$5288,15,FALSE)</f>
        <v>0</v>
      </c>
      <c r="DE47">
        <f>VLOOKUP($B47,'Raw Stats'!$BC$3:$BR$5288,16,FALSE)</f>
        <v>118</v>
      </c>
      <c r="DG47">
        <f>VLOOKUP($B47,'Raw Stats'!$AK$3:$AZ$528,3,FALSE)</f>
        <v>81</v>
      </c>
      <c r="DH47">
        <f>VLOOKUP($B47,'Raw Stats'!$AK$3:$AZ$528,4,FALSE)</f>
        <v>26</v>
      </c>
      <c r="DI47">
        <f>VLOOKUP($B47,'Raw Stats'!$AK$3:$AZ$528,5,FALSE)</f>
        <v>52</v>
      </c>
      <c r="DJ47">
        <f>VLOOKUP($B47,'Raw Stats'!$AK$3:$AZ$528,6,FALSE)</f>
        <v>78</v>
      </c>
      <c r="DK47">
        <f>VLOOKUP($B47,'Raw Stats'!$AK$3:$AZ$528,7,FALSE)</f>
        <v>-8</v>
      </c>
      <c r="DL47">
        <f>VLOOKUP($B47,'Raw Stats'!$AK$3:$AZ$528,8,FALSE)</f>
        <v>16</v>
      </c>
      <c r="DM47">
        <f>VLOOKUP($B47,'Raw Stats'!$AK$3:$AZ$528,9,FALSE)</f>
        <v>61</v>
      </c>
      <c r="DN47">
        <f>VLOOKUP($B47,'Raw Stats'!$AK$3:$AZ$528,10,FALSE)</f>
        <v>26</v>
      </c>
      <c r="DO47">
        <f>VLOOKUP($B47,'Raw Stats'!$AK$3:$AZ$528,11,FALSE)+VLOOKUP($B47,'Raw Stats'!$AK$3:$AZ$528,12,FALSE)</f>
        <v>29</v>
      </c>
      <c r="DP47">
        <f>VLOOKUP($B47,'Raw Stats'!$AK$3:$AZ$528,13,FALSE)+VLOOKUP($B47,'Raw Stats'!$AK$3:$AZ$528,14,FALSE)</f>
        <v>4</v>
      </c>
      <c r="DQ47">
        <f>VLOOKUP($B47,'Raw Stats'!$AK$3:$AZ$528,15,FALSE)</f>
        <v>3</v>
      </c>
      <c r="DR47">
        <f>VLOOKUP($B47,'Raw Stats'!$AK$3:$AZ$528,16,FALSE)</f>
        <v>164</v>
      </c>
      <c r="DT47">
        <f>VLOOKUP($B47,'Raw Stats'!$S$3:$AH$528,3,FALSE)</f>
        <v>81</v>
      </c>
      <c r="DU47">
        <f>VLOOKUP($B47,'Raw Stats'!$S$3:$AH$528,4,FALSE)</f>
        <v>21</v>
      </c>
      <c r="DV47">
        <f>VLOOKUP($B47,'Raw Stats'!$S$3:$AH$528,5,FALSE)</f>
        <v>41</v>
      </c>
      <c r="DW47">
        <f>VLOOKUP($B47,'Raw Stats'!$S$3:$AH$528,6,FALSE)</f>
        <v>62</v>
      </c>
      <c r="DX47">
        <f>VLOOKUP($B47,'Raw Stats'!$S$3:$AH$528,7,FALSE)</f>
        <v>-4</v>
      </c>
      <c r="DY47">
        <f>VLOOKUP($B47,'Raw Stats'!$S$3:$AH$528,8,FALSE)</f>
        <v>16</v>
      </c>
      <c r="DZ47">
        <f>VLOOKUP($B47,'Raw Stats'!$S$3:$AH$528,9,FALSE)</f>
        <v>62</v>
      </c>
      <c r="EA47">
        <f>VLOOKUP($B47,'Raw Stats'!$S$3:$AH$528,10,FALSE)</f>
        <v>25</v>
      </c>
      <c r="EB47">
        <f>VLOOKUP($B47,'Raw Stats'!$S$3:$AH$528,11,FALSE)+VLOOKUP($B47,'Raw Stats'!$S$3:$AH$528,12,FALSE)</f>
        <v>20</v>
      </c>
      <c r="EC47">
        <f>VLOOKUP($B47,'Raw Stats'!$S$3:$AH$528,13,FALSE)+VLOOKUP($B47,'Raw Stats'!$S$3:$AH$528,14,FALSE)</f>
        <v>1</v>
      </c>
      <c r="ED47">
        <f>VLOOKUP($B47,'Raw Stats'!$S$3:$AH$528,15,FALSE)</f>
        <v>5</v>
      </c>
      <c r="EE47">
        <f>VLOOKUP($B47,'Raw Stats'!$S$3:$AH$528,16,FALSE)</f>
        <v>204</v>
      </c>
    </row>
    <row r="48" spans="1:135" x14ac:dyDescent="0.2">
      <c r="A48" t="e">
        <f>VLOOKUP(B48,'ALL SKATERS'!$B$3:$I$378,9,FALSE)</f>
        <v>#REF!</v>
      </c>
      <c r="B48" t="s">
        <v>119</v>
      </c>
      <c r="C48">
        <f t="shared" si="8"/>
        <v>0.78888168708977391</v>
      </c>
      <c r="D48">
        <f t="shared" si="9"/>
        <v>0.82101673920961082</v>
      </c>
      <c r="E48">
        <f t="shared" si="10"/>
        <v>0.46612997389642224</v>
      </c>
      <c r="F48">
        <f t="shared" si="11"/>
        <v>0.64769439147707886</v>
      </c>
      <c r="G48" t="e">
        <f t="shared" si="12"/>
        <v>#N/A</v>
      </c>
      <c r="H48">
        <f>VLOOKUP(B48,'ALL SKATERS'!$B$3:$H$378,7,FALSE)</f>
        <v>0.88</v>
      </c>
      <c r="I48" s="29" t="e">
        <f t="shared" si="13"/>
        <v>#REF!</v>
      </c>
      <c r="J48" s="29">
        <f t="shared" si="14"/>
        <v>-8.9999999999999964</v>
      </c>
      <c r="K48" s="29">
        <f t="shared" si="15"/>
        <v>-8.9999999999999969E-2</v>
      </c>
      <c r="L48">
        <f>BU48*'Value Calculations'!$D$3</f>
        <v>9.3779148583988725</v>
      </c>
      <c r="M48">
        <f>BV48*'Value Calculations'!$D$4</f>
        <v>6.8378667849376482</v>
      </c>
      <c r="N48">
        <f>BW48*'Value Calculations'!$D$5</f>
        <v>11.674876622328547</v>
      </c>
      <c r="O48">
        <f>BX48*'Value Calculations'!$D$6</f>
        <v>1.3757142511129914</v>
      </c>
      <c r="P48">
        <f>BY48*'Value Calculations'!$D$7</f>
        <v>3.8669345904020833</v>
      </c>
      <c r="Q48">
        <f>BZ48*'Value Calculations'!$D$8</f>
        <v>5.535641908453564</v>
      </c>
      <c r="R48">
        <f>CA48*'Value Calculations'!$D$9</f>
        <v>2.1411926247377844</v>
      </c>
      <c r="S48">
        <f>CB48*'Value Calculations'!$D$10</f>
        <v>3.2878482666858426</v>
      </c>
      <c r="T48">
        <f>CC48*'Value Calculations'!$D$11</f>
        <v>0</v>
      </c>
      <c r="U48">
        <f>CD48*'Value Calculations'!$D$12</f>
        <v>3.2555309583576562</v>
      </c>
      <c r="V48">
        <f>CE48*'Value Calculations'!$D$13</f>
        <v>17.334777475946474</v>
      </c>
      <c r="X48">
        <f>CH48*'Value Calculations'!$D$3</f>
        <v>9.7856502870249091</v>
      </c>
      <c r="Y48">
        <f>CI48*'Value Calculations'!$D$4</f>
        <v>9.1171557132501988</v>
      </c>
      <c r="Z48">
        <f>CJ48*'Value Calculations'!$D$5</f>
        <v>13.797581462751921</v>
      </c>
      <c r="AA48">
        <f>CK48*'Value Calculations'!$D$6</f>
        <v>2.0010389107098057</v>
      </c>
      <c r="AB48">
        <f>CL48*'Value Calculations'!$D$7</f>
        <v>1.9334672952010417</v>
      </c>
      <c r="AC48">
        <f>CM48*'Value Calculations'!$D$8</f>
        <v>3.8821384812531488</v>
      </c>
      <c r="AD48">
        <f>CN48*'Value Calculations'!$D$9</f>
        <v>2.6450026540878513</v>
      </c>
      <c r="AE48">
        <f>CO48*'Value Calculations'!$D$10</f>
        <v>3.6531647407620471</v>
      </c>
      <c r="AF48">
        <f>CP48*'Value Calculations'!$D$11</f>
        <v>0</v>
      </c>
      <c r="AG48">
        <f>CQ48*'Value Calculations'!$D$12</f>
        <v>3.2555309583576562</v>
      </c>
      <c r="AH48">
        <f>CR48*'Value Calculations'!$D$13</f>
        <v>14.789591894160681</v>
      </c>
      <c r="AJ48">
        <f>CU48*'Value Calculations'!$D$3</f>
        <v>1.6309417145041516</v>
      </c>
      <c r="AK48">
        <f>CV48*'Value Calculations'!$D$4</f>
        <v>2.6049016323571994</v>
      </c>
      <c r="AL48">
        <f>CW48*'Value Calculations'!$D$5</f>
        <v>3.1840572606350586</v>
      </c>
      <c r="AM48">
        <f>CX48*'Value Calculations'!$D$6</f>
        <v>-1.3757142511129914</v>
      </c>
      <c r="AN48">
        <f>CY48*'Value Calculations'!$D$7</f>
        <v>1.7576975410918561</v>
      </c>
      <c r="AO48">
        <f>CZ48*'Value Calculations'!$D$8</f>
        <v>2.8037666809050519</v>
      </c>
      <c r="AP48">
        <f>DA48*'Value Calculations'!$D$9</f>
        <v>1.6373825953877175</v>
      </c>
      <c r="AQ48">
        <f>DB48*'Value Calculations'!$D$10</f>
        <v>2.5572153185334328</v>
      </c>
      <c r="AR48">
        <f>DC48*'Value Calculations'!$D$11</f>
        <v>0</v>
      </c>
      <c r="AS48">
        <f>DD48*'Value Calculations'!$D$12</f>
        <v>0</v>
      </c>
      <c r="AT48">
        <f>DE48*'Value Calculations'!$D$13</f>
        <v>5.7094703591411005</v>
      </c>
      <c r="AV48">
        <f>DH48*'Value Calculations'!$D$3</f>
        <v>5.7082960007645305</v>
      </c>
      <c r="AW48">
        <f>DI48*'Value Calculations'!$D$4</f>
        <v>7.1634794889822988</v>
      </c>
      <c r="AX48">
        <f>DJ48*'Value Calculations'!$D$5</f>
        <v>9.5521717819051766</v>
      </c>
      <c r="AY48">
        <f>DK48*'Value Calculations'!$D$6</f>
        <v>-1.1255843872742657</v>
      </c>
      <c r="AZ48">
        <f>DL48*'Value Calculations'!$D$7</f>
        <v>2.6365463116377841</v>
      </c>
      <c r="BA48">
        <f>DM48*'Value Calculations'!$D$8</f>
        <v>3.1632239476877508</v>
      </c>
      <c r="BB48">
        <f>DN48*'Value Calculations'!$D$9</f>
        <v>2.1411926247377844</v>
      </c>
      <c r="BC48">
        <f>DO48*'Value Calculations'!$D$10</f>
        <v>4.7491141629906615</v>
      </c>
      <c r="BD48">
        <f>DP48*'Value Calculations'!$D$11</f>
        <v>0</v>
      </c>
      <c r="BE48">
        <f>DQ48*'Value Calculations'!$D$12</f>
        <v>0.81388273958941404</v>
      </c>
      <c r="BF48">
        <f>DR48*'Value Calculations'!$D$13</f>
        <v>11.831673515328545</v>
      </c>
      <c r="BH48" t="e">
        <f>DU48*'Value Calculations'!$D$3</f>
        <v>#N/A</v>
      </c>
      <c r="BI48" t="e">
        <f>DV48*'Value Calculations'!$D$4</f>
        <v>#N/A</v>
      </c>
      <c r="BJ48" t="e">
        <f>DW48*'Value Calculations'!$D$5</f>
        <v>#N/A</v>
      </c>
      <c r="BK48" t="e">
        <f>DX48*'Value Calculations'!$D$6</f>
        <v>#N/A</v>
      </c>
      <c r="BL48" t="e">
        <f>DY48*'Value Calculations'!$D$7</f>
        <v>#N/A</v>
      </c>
      <c r="BM48" t="e">
        <f>DZ48*'Value Calculations'!$D$8</f>
        <v>#N/A</v>
      </c>
      <c r="BN48" t="e">
        <f>EA48*'Value Calculations'!$D$9</f>
        <v>#N/A</v>
      </c>
      <c r="BO48" t="e">
        <f>EB48*'Value Calculations'!$D$10</f>
        <v>#N/A</v>
      </c>
      <c r="BP48" t="e">
        <f>EC48*'Value Calculations'!$D$11</f>
        <v>#N/A</v>
      </c>
      <c r="BQ48" t="e">
        <f>ED48*'Value Calculations'!$D$12</f>
        <v>#N/A</v>
      </c>
      <c r="BR48" t="e">
        <f>EE48*'Value Calculations'!$D$13</f>
        <v>#N/A</v>
      </c>
      <c r="BT48">
        <f>VLOOKUP($B48,'Raw Stats'!$CM$3:$DC$528,3,FALSE)</f>
        <v>82</v>
      </c>
      <c r="BU48">
        <f>VLOOKUP($B48,'Raw Stats'!$CM$3:$DC$528,4,FALSE)</f>
        <v>23</v>
      </c>
      <c r="BV48">
        <f>VLOOKUP($B48,'Raw Stats'!$CM$3:$DC$528,5,FALSE)</f>
        <v>21</v>
      </c>
      <c r="BW48">
        <f>VLOOKUP($B48,'Raw Stats'!$CM$3:$DC$528,6,FALSE)</f>
        <v>44</v>
      </c>
      <c r="BX48">
        <f>VLOOKUP($B48,'Raw Stats'!$CM$3:$DC$528,7,FALSE)</f>
        <v>11</v>
      </c>
      <c r="BY48">
        <f>VLOOKUP($B48,'Raw Stats'!$CM$3:$DC$528,8,FALSE)</f>
        <v>44</v>
      </c>
      <c r="BZ48">
        <f>VLOOKUP($B48,'Raw Stats'!$CM$3:$DC$528,9,FALSE)</f>
        <v>77</v>
      </c>
      <c r="CA48">
        <f>VLOOKUP($B48,'Raw Stats'!$CM$3:$DC$528,10,FALSE)</f>
        <v>17</v>
      </c>
      <c r="CB48">
        <f>VLOOKUP($B48,'Raw Stats'!$CM$3:$DC$528,11,FALSE)+VLOOKUP($B48,'Raw Stats'!$CM$3:$DC$528,12,FALSE)</f>
        <v>9</v>
      </c>
      <c r="CC48">
        <f>VLOOKUP($B48,'Raw Stats'!$CM$3:$DC$528,13,FALSE)+VLOOKUP($B48,'Raw Stats'!$CM$3:$DC$528,14,FALSE)</f>
        <v>0</v>
      </c>
      <c r="CD48">
        <f>VLOOKUP($B48,'Raw Stats'!$CM$3:$DC$528,15,FALSE)</f>
        <v>4</v>
      </c>
      <c r="CE48">
        <f>VLOOKUP($B48,'Raw Stats'!$CM$3:$DC$528,16,FALSE)</f>
        <v>252</v>
      </c>
      <c r="CG48">
        <f>VLOOKUP($B48,'Raw Stats'!$BU$3:$CJ$528,3,FALSE)</f>
        <v>79</v>
      </c>
      <c r="CH48">
        <f>VLOOKUP($B48,'Raw Stats'!$BU$3:$CJ$528,4,FALSE)</f>
        <v>24</v>
      </c>
      <c r="CI48">
        <f>VLOOKUP($B48,'Raw Stats'!$BU$3:$CJ$5288,5,FALSE)</f>
        <v>28</v>
      </c>
      <c r="CJ48">
        <f>VLOOKUP($B48,'Raw Stats'!$BU$3:$CJ$528,6,FALSE)</f>
        <v>52</v>
      </c>
      <c r="CK48">
        <f>VLOOKUP($B48,'Raw Stats'!$BU$3:$CJ$528,7,FALSE)</f>
        <v>16</v>
      </c>
      <c r="CL48">
        <f>VLOOKUP($B48,'Raw Stats'!$BU$3:$CJ$528,8,FALSE)</f>
        <v>22</v>
      </c>
      <c r="CM48">
        <f>VLOOKUP($B48,'Raw Stats'!$BU$3:$CJ$528,9,FALSE)</f>
        <v>54</v>
      </c>
      <c r="CN48">
        <f>VLOOKUP($B48,'Raw Stats'!$BU$3:$CJ$528,10,FALSE)</f>
        <v>21</v>
      </c>
      <c r="CO48">
        <f>VLOOKUP($B48,'Raw Stats'!$BU$3:$CJ$528,11,FALSE)+VLOOKUP($B48,'Raw Stats'!$BU$3:$CJ$528,12,FALSE)</f>
        <v>10</v>
      </c>
      <c r="CP48">
        <f>VLOOKUP($B48,'Raw Stats'!$BU$3:$CJ$528,13,FALSE)+VLOOKUP($B48,'Raw Stats'!$BU$3:$CJ$528,14,FALSE)</f>
        <v>0</v>
      </c>
      <c r="CQ48">
        <f>VLOOKUP($B48,'Raw Stats'!$BU$3:$CJ$528,15,FALSE)</f>
        <v>4</v>
      </c>
      <c r="CR48">
        <f>VLOOKUP($B48,'Raw Stats'!$BU$3:$CJ$528,16,FALSE)</f>
        <v>215</v>
      </c>
      <c r="CT48">
        <f>VLOOKUP($B48,'Raw Stats'!$BC$3:$BR$528,3,FALSE)</f>
        <v>44</v>
      </c>
      <c r="CU48">
        <f>VLOOKUP($B48,'Raw Stats'!$BC$3:$BR$528,4,FALSE)</f>
        <v>4</v>
      </c>
      <c r="CV48">
        <f>VLOOKUP($B48,'Raw Stats'!$BC$3:$BR$5288,5,FALSE)</f>
        <v>8</v>
      </c>
      <c r="CW48">
        <f>VLOOKUP($B48,'Raw Stats'!$BC$3:$BR$52888,6,FALSE)</f>
        <v>12</v>
      </c>
      <c r="CX48">
        <f>VLOOKUP($B48,'Raw Stats'!$BC$3:$BR$5288,7,FALSE)</f>
        <v>-11</v>
      </c>
      <c r="CY48">
        <f>VLOOKUP($B48,'Raw Stats'!$BC$3:$BR$5288,8,FALSE)</f>
        <v>20</v>
      </c>
      <c r="CZ48">
        <f>VLOOKUP($B48,'Raw Stats'!$BC$3:$BR$5288,9,FALSE)</f>
        <v>39</v>
      </c>
      <c r="DA48">
        <f>VLOOKUP($B48,'Raw Stats'!$BC$3:$BR$5288,10,FALSE)</f>
        <v>13</v>
      </c>
      <c r="DB48">
        <f>VLOOKUP($B48,'Raw Stats'!$BC$3:$BR$5288,11,FALSE)+VLOOKUP($B48,'Raw Stats'!$BC$3:$BR$5288,12,FALSE)</f>
        <v>7</v>
      </c>
      <c r="DC48">
        <f>VLOOKUP($B48,'Raw Stats'!$BC$3:$BR$5288,13,FALSE)+VLOOKUP($B48,'Raw Stats'!$BC$3:$BR$5288,14,FALSE)</f>
        <v>0</v>
      </c>
      <c r="DD48">
        <f>VLOOKUP($B48,'Raw Stats'!$BC$3:$BR$5288,15,FALSE)</f>
        <v>0</v>
      </c>
      <c r="DE48">
        <f>VLOOKUP($B48,'Raw Stats'!$BC$3:$BR$5288,16,FALSE)</f>
        <v>83</v>
      </c>
      <c r="DG48">
        <f>VLOOKUP($B48,'Raw Stats'!$AK$3:$AZ$528,3,FALSE)</f>
        <v>72</v>
      </c>
      <c r="DH48">
        <f>VLOOKUP($B48,'Raw Stats'!$AK$3:$AZ$528,4,FALSE)</f>
        <v>14</v>
      </c>
      <c r="DI48">
        <f>VLOOKUP($B48,'Raw Stats'!$AK$3:$AZ$528,5,FALSE)</f>
        <v>22</v>
      </c>
      <c r="DJ48">
        <f>VLOOKUP($B48,'Raw Stats'!$AK$3:$AZ$528,6,FALSE)</f>
        <v>36</v>
      </c>
      <c r="DK48">
        <f>VLOOKUP($B48,'Raw Stats'!$AK$3:$AZ$528,7,FALSE)</f>
        <v>-9</v>
      </c>
      <c r="DL48">
        <f>VLOOKUP($B48,'Raw Stats'!$AK$3:$AZ$528,8,FALSE)</f>
        <v>30</v>
      </c>
      <c r="DM48">
        <f>VLOOKUP($B48,'Raw Stats'!$AK$3:$AZ$528,9,FALSE)</f>
        <v>44</v>
      </c>
      <c r="DN48">
        <f>VLOOKUP($B48,'Raw Stats'!$AK$3:$AZ$528,10,FALSE)</f>
        <v>17</v>
      </c>
      <c r="DO48">
        <f>VLOOKUP($B48,'Raw Stats'!$AK$3:$AZ$528,11,FALSE)+VLOOKUP($B48,'Raw Stats'!$AK$3:$AZ$528,12,FALSE)</f>
        <v>13</v>
      </c>
      <c r="DP48">
        <f>VLOOKUP($B48,'Raw Stats'!$AK$3:$AZ$528,13,FALSE)+VLOOKUP($B48,'Raw Stats'!$AK$3:$AZ$528,14,FALSE)</f>
        <v>0</v>
      </c>
      <c r="DQ48">
        <f>VLOOKUP($B48,'Raw Stats'!$AK$3:$AZ$528,15,FALSE)</f>
        <v>1</v>
      </c>
      <c r="DR48">
        <f>VLOOKUP($B48,'Raw Stats'!$AK$3:$AZ$528,16,FALSE)</f>
        <v>172</v>
      </c>
      <c r="DT48" t="e">
        <f>VLOOKUP($B48,'Raw Stats'!$S$3:$AH$528,3,FALSE)</f>
        <v>#N/A</v>
      </c>
      <c r="DU48" t="e">
        <f>VLOOKUP($B48,'Raw Stats'!$S$3:$AH$528,4,FALSE)</f>
        <v>#N/A</v>
      </c>
      <c r="DV48" t="e">
        <f>VLOOKUP($B48,'Raw Stats'!$S$3:$AH$528,5,FALSE)</f>
        <v>#N/A</v>
      </c>
      <c r="DW48" t="e">
        <f>VLOOKUP($B48,'Raw Stats'!$S$3:$AH$528,6,FALSE)</f>
        <v>#N/A</v>
      </c>
      <c r="DX48" t="e">
        <f>VLOOKUP($B48,'Raw Stats'!$S$3:$AH$528,7,FALSE)</f>
        <v>#N/A</v>
      </c>
      <c r="DY48" t="e">
        <f>VLOOKUP($B48,'Raw Stats'!$S$3:$AH$528,8,FALSE)</f>
        <v>#N/A</v>
      </c>
      <c r="DZ48" t="e">
        <f>VLOOKUP($B48,'Raw Stats'!$S$3:$AH$528,9,FALSE)</f>
        <v>#N/A</v>
      </c>
      <c r="EA48" t="e">
        <f>VLOOKUP($B48,'Raw Stats'!$S$3:$AH$528,10,FALSE)</f>
        <v>#N/A</v>
      </c>
      <c r="EB48" t="e">
        <f>VLOOKUP($B48,'Raw Stats'!$S$3:$AH$528,11,FALSE)+VLOOKUP($B48,'Raw Stats'!$S$3:$AH$528,12,FALSE)</f>
        <v>#N/A</v>
      </c>
      <c r="EC48" t="e">
        <f>VLOOKUP($B48,'Raw Stats'!$S$3:$AH$528,13,FALSE)+VLOOKUP($B48,'Raw Stats'!$S$3:$AH$528,14,FALSE)</f>
        <v>#N/A</v>
      </c>
      <c r="ED48" t="e">
        <f>VLOOKUP($B48,'Raw Stats'!$S$3:$AH$528,15,FALSE)</f>
        <v>#N/A</v>
      </c>
      <c r="EE48" t="e">
        <f>VLOOKUP($B48,'Raw Stats'!$S$3:$AH$528,16,FALSE)</f>
        <v>#N/A</v>
      </c>
    </row>
    <row r="49" spans="1:135" x14ac:dyDescent="0.2">
      <c r="A49" t="e">
        <f>VLOOKUP(B49,'ALL SKATERS'!$B$3:$I$378,9,FALSE)</f>
        <v>#REF!</v>
      </c>
      <c r="B49" t="s">
        <v>120</v>
      </c>
      <c r="C49">
        <f t="shared" si="8"/>
        <v>0.5342475065929585</v>
      </c>
      <c r="D49">
        <f t="shared" si="9"/>
        <v>0.7363803274056927</v>
      </c>
      <c r="E49">
        <f t="shared" si="10"/>
        <v>0.54667719306914375</v>
      </c>
      <c r="F49" t="e">
        <f t="shared" si="11"/>
        <v>#N/A</v>
      </c>
      <c r="G49">
        <f t="shared" si="12"/>
        <v>0.66716665468673275</v>
      </c>
      <c r="H49">
        <f>VLOOKUP(B49,'ALL SKATERS'!$B$3:$H$378,7,FALSE)</f>
        <v>0.7</v>
      </c>
      <c r="I49" s="29" t="e">
        <f t="shared" si="13"/>
        <v>#REF!</v>
      </c>
      <c r="J49" s="29">
        <f t="shared" si="14"/>
        <v>-27</v>
      </c>
      <c r="K49" s="29">
        <f t="shared" si="15"/>
        <v>-0.27</v>
      </c>
      <c r="L49">
        <f>BU49*'Value Calculations'!$D$3</f>
        <v>4.4850897148864171</v>
      </c>
      <c r="M49">
        <f>BV49*'Value Calculations'!$D$4</f>
        <v>4.5585778566250994</v>
      </c>
      <c r="N49">
        <f>BW49*'Value Calculations'!$D$5</f>
        <v>6.6334526263230389</v>
      </c>
      <c r="O49">
        <f>BX49*'Value Calculations'!$D$6</f>
        <v>-0.37519479575808856</v>
      </c>
      <c r="P49">
        <f>BY49*'Value Calculations'!$D$7</f>
        <v>2.5486614345831913</v>
      </c>
      <c r="Q49">
        <f>BZ49*'Value Calculations'!$D$8</f>
        <v>5.0324017349577854</v>
      </c>
      <c r="R49">
        <f>CA49*'Value Calculations'!$D$9</f>
        <v>4.4083377568130855</v>
      </c>
      <c r="S49">
        <f>CB49*'Value Calculations'!$D$10</f>
        <v>2.5572153185334328</v>
      </c>
      <c r="T49">
        <f>CC49*'Value Calculations'!$D$11</f>
        <v>1.9814282960498748</v>
      </c>
      <c r="U49">
        <f>CD49*'Value Calculations'!$D$12</f>
        <v>0</v>
      </c>
      <c r="V49">
        <f>CE49*'Value Calculations'!$D$13</f>
        <v>7.7043455448650988</v>
      </c>
      <c r="X49">
        <f>CH49*'Value Calculations'!$D$3</f>
        <v>7.3392377152686823</v>
      </c>
      <c r="Y49">
        <f>CI49*'Value Calculations'!$D$4</f>
        <v>9.7683811213394982</v>
      </c>
      <c r="Z49">
        <f>CJ49*'Value Calculations'!$D$5</f>
        <v>12.736229042540234</v>
      </c>
      <c r="AA49">
        <f>CK49*'Value Calculations'!$D$6</f>
        <v>0.37519479575808856</v>
      </c>
      <c r="AB49">
        <f>CL49*'Value Calculations'!$D$7</f>
        <v>2.4607765575285985</v>
      </c>
      <c r="AC49">
        <f>CM49*'Value Calculations'!$D$8</f>
        <v>3.810247027896609</v>
      </c>
      <c r="AD49">
        <f>CN49*'Value Calculations'!$D$9</f>
        <v>3.1488126834379182</v>
      </c>
      <c r="AE49">
        <f>CO49*'Value Calculations'!$D$10</f>
        <v>5.4797471111430704</v>
      </c>
      <c r="AF49">
        <f>CP49*'Value Calculations'!$D$11</f>
        <v>0</v>
      </c>
      <c r="AG49">
        <f>CQ49*'Value Calculations'!$D$12</f>
        <v>2.441648218768242</v>
      </c>
      <c r="AH49">
        <f>CR49*'Value Calculations'!$D$13</f>
        <v>11.350151918774475</v>
      </c>
      <c r="AJ49">
        <f>CU49*'Value Calculations'!$D$3</f>
        <v>2.8541480003822652</v>
      </c>
      <c r="AK49">
        <f>CV49*'Value Calculations'!$D$4</f>
        <v>4.2329651525804488</v>
      </c>
      <c r="AL49">
        <f>CW49*'Value Calculations'!$D$5</f>
        <v>5.3067621010584309</v>
      </c>
      <c r="AM49">
        <f>CX49*'Value Calculations'!$D$6</f>
        <v>-0.62532465959681427</v>
      </c>
      <c r="AN49">
        <f>CY49*'Value Calculations'!$D$7</f>
        <v>1.9334672952010417</v>
      </c>
      <c r="AO49">
        <f>CZ49*'Value Calculations'!$D$8</f>
        <v>2.3724179607658131</v>
      </c>
      <c r="AP49">
        <f>DA49*'Value Calculations'!$D$9</f>
        <v>1.2595250733751673</v>
      </c>
      <c r="AQ49">
        <f>DB49*'Value Calculations'!$D$10</f>
        <v>1.4612658963048188</v>
      </c>
      <c r="AR49">
        <f>DC49*'Value Calculations'!$D$11</f>
        <v>0.9907141480249374</v>
      </c>
      <c r="AS49">
        <f>DD49*'Value Calculations'!$D$12</f>
        <v>0.81388273958941404</v>
      </c>
      <c r="AT49">
        <f>DE49*'Value Calculations'!$D$13</f>
        <v>5.6406815596333759</v>
      </c>
      <c r="AV49" t="e">
        <f>DH49*'Value Calculations'!$D$3</f>
        <v>#N/A</v>
      </c>
      <c r="AW49" t="e">
        <f>DI49*'Value Calculations'!$D$4</f>
        <v>#N/A</v>
      </c>
      <c r="AX49" t="e">
        <f>DJ49*'Value Calculations'!$D$5</f>
        <v>#N/A</v>
      </c>
      <c r="AY49" t="e">
        <f>DK49*'Value Calculations'!$D$6</f>
        <v>#N/A</v>
      </c>
      <c r="AZ49" t="e">
        <f>DL49*'Value Calculations'!$D$7</f>
        <v>#N/A</v>
      </c>
      <c r="BA49" t="e">
        <f>DM49*'Value Calculations'!$D$8</f>
        <v>#N/A</v>
      </c>
      <c r="BB49" t="e">
        <f>DN49*'Value Calculations'!$D$9</f>
        <v>#N/A</v>
      </c>
      <c r="BC49" t="e">
        <f>DO49*'Value Calculations'!$D$10</f>
        <v>#N/A</v>
      </c>
      <c r="BD49" t="e">
        <f>DP49*'Value Calculations'!$D$11</f>
        <v>#N/A</v>
      </c>
      <c r="BE49" t="e">
        <f>DQ49*'Value Calculations'!$D$12</f>
        <v>#N/A</v>
      </c>
      <c r="BF49" t="e">
        <f>DR49*'Value Calculations'!$D$13</f>
        <v>#N/A</v>
      </c>
      <c r="BH49">
        <f>DU49*'Value Calculations'!$D$3</f>
        <v>5.300560572138493</v>
      </c>
      <c r="BI49">
        <f>DV49*'Value Calculations'!$D$4</f>
        <v>10.093993825384148</v>
      </c>
      <c r="BJ49">
        <f>DW49*'Value Calculations'!$D$5</f>
        <v>11.674876622328547</v>
      </c>
      <c r="BK49">
        <f>DX49*'Value Calculations'!$D$6</f>
        <v>-0.75038959151617712</v>
      </c>
      <c r="BL49">
        <f>DY49*'Value Calculations'!$D$7</f>
        <v>2.1092370493102273</v>
      </c>
      <c r="BM49">
        <f>DZ49*'Value Calculations'!$D$8</f>
        <v>4.0259213879662283</v>
      </c>
      <c r="BN49">
        <f>EA49*'Value Calculations'!$D$9</f>
        <v>3.9045277274630186</v>
      </c>
      <c r="BO49">
        <f>EB49*'Value Calculations'!$D$10</f>
        <v>3.6531647407620471</v>
      </c>
      <c r="BP49">
        <f>EC49*'Value Calculations'!$D$11</f>
        <v>1.9814282960498748</v>
      </c>
      <c r="BQ49">
        <f>ED49*'Value Calculations'!$D$12</f>
        <v>0.81388273958941404</v>
      </c>
      <c r="BR49">
        <f>EE49*'Value Calculations'!$D$13</f>
        <v>11.900462314836268</v>
      </c>
      <c r="BT49">
        <f>VLOOKUP($B49,'Raw Stats'!$CM$3:$DC$528,3,FALSE)</f>
        <v>74</v>
      </c>
      <c r="BU49">
        <f>VLOOKUP($B49,'Raw Stats'!$CM$3:$DC$528,4,FALSE)</f>
        <v>11</v>
      </c>
      <c r="BV49">
        <f>VLOOKUP($B49,'Raw Stats'!$CM$3:$DC$528,5,FALSE)</f>
        <v>14</v>
      </c>
      <c r="BW49">
        <f>VLOOKUP($B49,'Raw Stats'!$CM$3:$DC$528,6,FALSE)</f>
        <v>25</v>
      </c>
      <c r="BX49">
        <f>VLOOKUP($B49,'Raw Stats'!$CM$3:$DC$528,7,FALSE)</f>
        <v>-3</v>
      </c>
      <c r="BY49">
        <f>VLOOKUP($B49,'Raw Stats'!$CM$3:$DC$528,8,FALSE)</f>
        <v>29</v>
      </c>
      <c r="BZ49">
        <f>VLOOKUP($B49,'Raw Stats'!$CM$3:$DC$528,9,FALSE)</f>
        <v>70</v>
      </c>
      <c r="CA49">
        <f>VLOOKUP($B49,'Raw Stats'!$CM$3:$DC$528,10,FALSE)</f>
        <v>35</v>
      </c>
      <c r="CB49">
        <f>VLOOKUP($B49,'Raw Stats'!$CM$3:$DC$528,11,FALSE)+VLOOKUP($B49,'Raw Stats'!$CM$3:$DC$528,12,FALSE)</f>
        <v>7</v>
      </c>
      <c r="CC49">
        <f>VLOOKUP($B49,'Raw Stats'!$CM$3:$DC$528,13,FALSE)+VLOOKUP($B49,'Raw Stats'!$CM$3:$DC$528,14,FALSE)</f>
        <v>2</v>
      </c>
      <c r="CD49">
        <f>VLOOKUP($B49,'Raw Stats'!$CM$3:$DC$528,15,FALSE)</f>
        <v>0</v>
      </c>
      <c r="CE49">
        <f>VLOOKUP($B49,'Raw Stats'!$CM$3:$DC$528,16,FALSE)</f>
        <v>112</v>
      </c>
      <c r="CG49">
        <f>VLOOKUP($B49,'Raw Stats'!$BU$3:$CJ$528,3,FALSE)</f>
        <v>80</v>
      </c>
      <c r="CH49">
        <f>VLOOKUP($B49,'Raw Stats'!$BU$3:$CJ$528,4,FALSE)</f>
        <v>18</v>
      </c>
      <c r="CI49">
        <f>VLOOKUP($B49,'Raw Stats'!$BU$3:$CJ$5288,5,FALSE)</f>
        <v>30</v>
      </c>
      <c r="CJ49">
        <f>VLOOKUP($B49,'Raw Stats'!$BU$3:$CJ$528,6,FALSE)</f>
        <v>48</v>
      </c>
      <c r="CK49">
        <f>VLOOKUP($B49,'Raw Stats'!$BU$3:$CJ$528,7,FALSE)</f>
        <v>3</v>
      </c>
      <c r="CL49">
        <f>VLOOKUP($B49,'Raw Stats'!$BU$3:$CJ$528,8,FALSE)</f>
        <v>28</v>
      </c>
      <c r="CM49">
        <f>VLOOKUP($B49,'Raw Stats'!$BU$3:$CJ$528,9,FALSE)</f>
        <v>53</v>
      </c>
      <c r="CN49">
        <f>VLOOKUP($B49,'Raw Stats'!$BU$3:$CJ$528,10,FALSE)</f>
        <v>25</v>
      </c>
      <c r="CO49">
        <f>VLOOKUP($B49,'Raw Stats'!$BU$3:$CJ$528,11,FALSE)+VLOOKUP($B49,'Raw Stats'!$BU$3:$CJ$528,12,FALSE)</f>
        <v>15</v>
      </c>
      <c r="CP49">
        <f>VLOOKUP($B49,'Raw Stats'!$BU$3:$CJ$528,13,FALSE)+VLOOKUP($B49,'Raw Stats'!$BU$3:$CJ$528,14,FALSE)</f>
        <v>0</v>
      </c>
      <c r="CQ49">
        <f>VLOOKUP($B49,'Raw Stats'!$BU$3:$CJ$528,15,FALSE)</f>
        <v>3</v>
      </c>
      <c r="CR49">
        <f>VLOOKUP($B49,'Raw Stats'!$BU$3:$CJ$528,16,FALSE)</f>
        <v>165</v>
      </c>
      <c r="CT49">
        <f>VLOOKUP($B49,'Raw Stats'!$BC$3:$BR$528,3,FALSE)</f>
        <v>48</v>
      </c>
      <c r="CU49">
        <f>VLOOKUP($B49,'Raw Stats'!$BC$3:$BR$528,4,FALSE)</f>
        <v>7</v>
      </c>
      <c r="CV49">
        <f>VLOOKUP($B49,'Raw Stats'!$BC$3:$BR$5288,5,FALSE)</f>
        <v>13</v>
      </c>
      <c r="CW49">
        <f>VLOOKUP($B49,'Raw Stats'!$BC$3:$BR$52888,6,FALSE)</f>
        <v>20</v>
      </c>
      <c r="CX49">
        <f>VLOOKUP($B49,'Raw Stats'!$BC$3:$BR$5288,7,FALSE)</f>
        <v>-5</v>
      </c>
      <c r="CY49">
        <f>VLOOKUP($B49,'Raw Stats'!$BC$3:$BR$5288,8,FALSE)</f>
        <v>22</v>
      </c>
      <c r="CZ49">
        <f>VLOOKUP($B49,'Raw Stats'!$BC$3:$BR$5288,9,FALSE)</f>
        <v>33</v>
      </c>
      <c r="DA49">
        <f>VLOOKUP($B49,'Raw Stats'!$BC$3:$BR$5288,10,FALSE)</f>
        <v>10</v>
      </c>
      <c r="DB49">
        <f>VLOOKUP($B49,'Raw Stats'!$BC$3:$BR$5288,11,FALSE)+VLOOKUP($B49,'Raw Stats'!$BC$3:$BR$5288,12,FALSE)</f>
        <v>4</v>
      </c>
      <c r="DC49">
        <f>VLOOKUP($B49,'Raw Stats'!$BC$3:$BR$5288,13,FALSE)+VLOOKUP($B49,'Raw Stats'!$BC$3:$BR$5288,14,FALSE)</f>
        <v>1</v>
      </c>
      <c r="DD49">
        <f>VLOOKUP($B49,'Raw Stats'!$BC$3:$BR$5288,15,FALSE)</f>
        <v>1</v>
      </c>
      <c r="DE49">
        <f>VLOOKUP($B49,'Raw Stats'!$BC$3:$BR$5288,16,FALSE)</f>
        <v>82</v>
      </c>
      <c r="DG49" t="e">
        <f>VLOOKUP($B49,'Raw Stats'!$AK$3:$AZ$528,3,FALSE)</f>
        <v>#N/A</v>
      </c>
      <c r="DH49" t="e">
        <f>VLOOKUP($B49,'Raw Stats'!$AK$3:$AZ$528,4,FALSE)</f>
        <v>#N/A</v>
      </c>
      <c r="DI49" t="e">
        <f>VLOOKUP($B49,'Raw Stats'!$AK$3:$AZ$528,5,FALSE)</f>
        <v>#N/A</v>
      </c>
      <c r="DJ49" t="e">
        <f>VLOOKUP($B49,'Raw Stats'!$AK$3:$AZ$528,6,FALSE)</f>
        <v>#N/A</v>
      </c>
      <c r="DK49" t="e">
        <f>VLOOKUP($B49,'Raw Stats'!$AK$3:$AZ$528,7,FALSE)</f>
        <v>#N/A</v>
      </c>
      <c r="DL49" t="e">
        <f>VLOOKUP($B49,'Raw Stats'!$AK$3:$AZ$528,8,FALSE)</f>
        <v>#N/A</v>
      </c>
      <c r="DM49" t="e">
        <f>VLOOKUP($B49,'Raw Stats'!$AK$3:$AZ$528,9,FALSE)</f>
        <v>#N/A</v>
      </c>
      <c r="DN49" t="e">
        <f>VLOOKUP($B49,'Raw Stats'!$AK$3:$AZ$528,10,FALSE)</f>
        <v>#N/A</v>
      </c>
      <c r="DO49" t="e">
        <f>VLOOKUP($B49,'Raw Stats'!$AK$3:$AZ$528,11,FALSE)+VLOOKUP($B49,'Raw Stats'!$AK$3:$AZ$528,12,FALSE)</f>
        <v>#N/A</v>
      </c>
      <c r="DP49" t="e">
        <f>VLOOKUP($B49,'Raw Stats'!$AK$3:$AZ$528,13,FALSE)+VLOOKUP($B49,'Raw Stats'!$AK$3:$AZ$528,14,FALSE)</f>
        <v>#N/A</v>
      </c>
      <c r="DQ49" t="e">
        <f>VLOOKUP($B49,'Raw Stats'!$AK$3:$AZ$528,15,FALSE)</f>
        <v>#N/A</v>
      </c>
      <c r="DR49" t="e">
        <f>VLOOKUP($B49,'Raw Stats'!$AK$3:$AZ$528,16,FALSE)</f>
        <v>#N/A</v>
      </c>
      <c r="DT49">
        <f>VLOOKUP($B49,'Raw Stats'!$S$3:$AH$528,3,FALSE)</f>
        <v>82</v>
      </c>
      <c r="DU49">
        <f>VLOOKUP($B49,'Raw Stats'!$S$3:$AH$528,4,FALSE)</f>
        <v>13</v>
      </c>
      <c r="DV49">
        <f>VLOOKUP($B49,'Raw Stats'!$S$3:$AH$528,5,FALSE)</f>
        <v>31</v>
      </c>
      <c r="DW49">
        <f>VLOOKUP($B49,'Raw Stats'!$S$3:$AH$528,6,FALSE)</f>
        <v>44</v>
      </c>
      <c r="DX49">
        <f>VLOOKUP($B49,'Raw Stats'!$S$3:$AH$528,7,FALSE)</f>
        <v>-6</v>
      </c>
      <c r="DY49">
        <f>VLOOKUP($B49,'Raw Stats'!$S$3:$AH$528,8,FALSE)</f>
        <v>24</v>
      </c>
      <c r="DZ49">
        <f>VLOOKUP($B49,'Raw Stats'!$S$3:$AH$528,9,FALSE)</f>
        <v>56</v>
      </c>
      <c r="EA49">
        <f>VLOOKUP($B49,'Raw Stats'!$S$3:$AH$528,10,FALSE)</f>
        <v>31</v>
      </c>
      <c r="EB49">
        <f>VLOOKUP($B49,'Raw Stats'!$S$3:$AH$528,11,FALSE)+VLOOKUP($B49,'Raw Stats'!$S$3:$AH$528,12,FALSE)</f>
        <v>10</v>
      </c>
      <c r="EC49">
        <f>VLOOKUP($B49,'Raw Stats'!$S$3:$AH$528,13,FALSE)+VLOOKUP($B49,'Raw Stats'!$S$3:$AH$528,14,FALSE)</f>
        <v>2</v>
      </c>
      <c r="ED49">
        <f>VLOOKUP($B49,'Raw Stats'!$S$3:$AH$528,15,FALSE)</f>
        <v>1</v>
      </c>
      <c r="EE49">
        <f>VLOOKUP($B49,'Raw Stats'!$S$3:$AH$528,16,FALSE)</f>
        <v>173</v>
      </c>
    </row>
    <row r="50" spans="1:135" x14ac:dyDescent="0.2">
      <c r="A50" t="e">
        <f>VLOOKUP(B50,'ALL SKATERS'!$B$3:$I$378,9,FALSE)</f>
        <v>#REF!</v>
      </c>
      <c r="B50" t="s">
        <v>122</v>
      </c>
      <c r="C50">
        <f t="shared" si="8"/>
        <v>1.1085654954078401</v>
      </c>
      <c r="D50">
        <f t="shared" si="9"/>
        <v>0.86095136691051022</v>
      </c>
      <c r="E50">
        <f t="shared" si="10"/>
        <v>0.50523859404705718</v>
      </c>
      <c r="F50" t="e">
        <f t="shared" si="11"/>
        <v>#N/A</v>
      </c>
      <c r="G50" t="e">
        <f t="shared" si="12"/>
        <v>#N/A</v>
      </c>
      <c r="H50">
        <f>VLOOKUP(B50,'ALL SKATERS'!$B$3:$H$378,7,FALSE)</f>
        <v>1.1000000000000001</v>
      </c>
      <c r="I50" s="29" t="e">
        <f t="shared" si="13"/>
        <v>#REF!</v>
      </c>
      <c r="J50" s="29">
        <f t="shared" si="14"/>
        <v>13.000000000000011</v>
      </c>
      <c r="K50" s="29">
        <f t="shared" si="15"/>
        <v>0.13000000000000012</v>
      </c>
      <c r="L50">
        <f>BU50*'Value Calculations'!$D$3</f>
        <v>11.824327430155099</v>
      </c>
      <c r="M50">
        <f>BV50*'Value Calculations'!$D$4</f>
        <v>14.001346273919946</v>
      </c>
      <c r="N50">
        <f>BW50*'Value Calculations'!$D$5</f>
        <v>19.104343563810353</v>
      </c>
      <c r="O50">
        <f>BX50*'Value Calculations'!$D$6</f>
        <v>4.1271427533389744</v>
      </c>
      <c r="P50">
        <f>BY50*'Value Calculations'!$D$7</f>
        <v>2.1092370493102273</v>
      </c>
      <c r="Q50">
        <f>BZ50*'Value Calculations'!$D$8</f>
        <v>4.6010530148185467</v>
      </c>
      <c r="R50">
        <f>CA50*'Value Calculations'!$D$9</f>
        <v>4.5342902641506022</v>
      </c>
      <c r="S50">
        <f>CB50*'Value Calculations'!$D$10</f>
        <v>6.2103800592954803</v>
      </c>
      <c r="T50">
        <f>CC50*'Value Calculations'!$D$11</f>
        <v>0</v>
      </c>
      <c r="U50">
        <f>CD50*'Value Calculations'!$D$12</f>
        <v>4.883296437536484</v>
      </c>
      <c r="V50">
        <f>CE50*'Value Calculations'!$D$13</f>
        <v>13.964126300067992</v>
      </c>
      <c r="X50">
        <f>CH50*'Value Calculations'!$D$3</f>
        <v>9.7856502870249091</v>
      </c>
      <c r="Y50">
        <f>CI50*'Value Calculations'!$D$4</f>
        <v>8.4659303051608976</v>
      </c>
      <c r="Z50">
        <f>CJ50*'Value Calculations'!$D$5</f>
        <v>13.266905252646078</v>
      </c>
      <c r="AA50">
        <f>CK50*'Value Calculations'!$D$6</f>
        <v>2.8764934341453454</v>
      </c>
      <c r="AB50">
        <f>CL50*'Value Calculations'!$D$7</f>
        <v>2.2850068034194129</v>
      </c>
      <c r="AC50">
        <f>CM50*'Value Calculations'!$D$8</f>
        <v>3.9540299346096885</v>
      </c>
      <c r="AD50">
        <f>CN50*'Value Calculations'!$D$9</f>
        <v>4.6602427714881189</v>
      </c>
      <c r="AE50">
        <f>CO50*'Value Calculations'!$D$10</f>
        <v>3.6531647407620471</v>
      </c>
      <c r="AF50">
        <f>CP50*'Value Calculations'!$D$11</f>
        <v>5.9442848881496246</v>
      </c>
      <c r="AG50">
        <f>CQ50*'Value Calculations'!$D$12</f>
        <v>3.2555309583576562</v>
      </c>
      <c r="AH50">
        <f>CR50*'Value Calculations'!$D$13</f>
        <v>12.450772710898061</v>
      </c>
      <c r="AJ50">
        <f>CU50*'Value Calculations'!$D$3</f>
        <v>1.2232062858781136</v>
      </c>
      <c r="AK50">
        <f>CV50*'Value Calculations'!$D$4</f>
        <v>0.97683811213394978</v>
      </c>
      <c r="AL50">
        <f>CW50*'Value Calculations'!$D$5</f>
        <v>1.5920286303175293</v>
      </c>
      <c r="AM50">
        <f>CX50*'Value Calculations'!$D$6</f>
        <v>0.37519479575808856</v>
      </c>
      <c r="AN50">
        <f>CY50*'Value Calculations'!$D$7</f>
        <v>0.35153950821837121</v>
      </c>
      <c r="AO50">
        <f>CZ50*'Value Calculations'!$D$8</f>
        <v>1.2940461604177163</v>
      </c>
      <c r="AP50">
        <f>DA50*'Value Calculations'!$D$9</f>
        <v>0.50381002935006691</v>
      </c>
      <c r="AQ50">
        <f>DB50*'Value Calculations'!$D$10</f>
        <v>0</v>
      </c>
      <c r="AR50">
        <f>DC50*'Value Calculations'!$D$11</f>
        <v>0</v>
      </c>
      <c r="AS50">
        <f>DD50*'Value Calculations'!$D$12</f>
        <v>0</v>
      </c>
      <c r="AT50">
        <f>DE50*'Value Calculations'!$D$13</f>
        <v>0.75667679458496506</v>
      </c>
      <c r="AV50" t="e">
        <f>DH50*'Value Calculations'!$D$3</f>
        <v>#N/A</v>
      </c>
      <c r="AW50" t="e">
        <f>DI50*'Value Calculations'!$D$4</f>
        <v>#N/A</v>
      </c>
      <c r="AX50" t="e">
        <f>DJ50*'Value Calculations'!$D$5</f>
        <v>#N/A</v>
      </c>
      <c r="AY50" t="e">
        <f>DK50*'Value Calculations'!$D$6</f>
        <v>#N/A</v>
      </c>
      <c r="AZ50" t="e">
        <f>DL50*'Value Calculations'!$D$7</f>
        <v>#N/A</v>
      </c>
      <c r="BA50" t="e">
        <f>DM50*'Value Calculations'!$D$8</f>
        <v>#N/A</v>
      </c>
      <c r="BB50" t="e">
        <f>DN50*'Value Calculations'!$D$9</f>
        <v>#N/A</v>
      </c>
      <c r="BC50" t="e">
        <f>DO50*'Value Calculations'!$D$10</f>
        <v>#N/A</v>
      </c>
      <c r="BD50" t="e">
        <f>DP50*'Value Calculations'!$D$11</f>
        <v>#N/A</v>
      </c>
      <c r="BE50" t="e">
        <f>DQ50*'Value Calculations'!$D$12</f>
        <v>#N/A</v>
      </c>
      <c r="BF50" t="e">
        <f>DR50*'Value Calculations'!$D$13</f>
        <v>#N/A</v>
      </c>
      <c r="BH50" t="e">
        <f>DU50*'Value Calculations'!$D$3</f>
        <v>#N/A</v>
      </c>
      <c r="BI50" t="e">
        <f>DV50*'Value Calculations'!$D$4</f>
        <v>#N/A</v>
      </c>
      <c r="BJ50" t="e">
        <f>DW50*'Value Calculations'!$D$5</f>
        <v>#N/A</v>
      </c>
      <c r="BK50" t="e">
        <f>DX50*'Value Calculations'!$D$6</f>
        <v>#N/A</v>
      </c>
      <c r="BL50" t="e">
        <f>DY50*'Value Calculations'!$D$7</f>
        <v>#N/A</v>
      </c>
      <c r="BM50" t="e">
        <f>DZ50*'Value Calculations'!$D$8</f>
        <v>#N/A</v>
      </c>
      <c r="BN50" t="e">
        <f>EA50*'Value Calculations'!$D$9</f>
        <v>#N/A</v>
      </c>
      <c r="BO50" t="e">
        <f>EB50*'Value Calculations'!$D$10</f>
        <v>#N/A</v>
      </c>
      <c r="BP50" t="e">
        <f>EC50*'Value Calculations'!$D$11</f>
        <v>#N/A</v>
      </c>
      <c r="BQ50" t="e">
        <f>ED50*'Value Calculations'!$D$12</f>
        <v>#N/A</v>
      </c>
      <c r="BR50" t="e">
        <f>EE50*'Value Calculations'!$D$13</f>
        <v>#N/A</v>
      </c>
      <c r="BT50">
        <f>VLOOKUP($B50,'Raw Stats'!$CM$3:$DC$528,3,FALSE)</f>
        <v>77</v>
      </c>
      <c r="BU50">
        <f>VLOOKUP($B50,'Raw Stats'!$CM$3:$DC$528,4,FALSE)</f>
        <v>29</v>
      </c>
      <c r="BV50">
        <f>VLOOKUP($B50,'Raw Stats'!$CM$3:$DC$528,5,FALSE)</f>
        <v>43</v>
      </c>
      <c r="BW50">
        <f>VLOOKUP($B50,'Raw Stats'!$CM$3:$DC$528,6,FALSE)</f>
        <v>72</v>
      </c>
      <c r="BX50">
        <f>VLOOKUP($B50,'Raw Stats'!$CM$3:$DC$528,7,FALSE)</f>
        <v>33</v>
      </c>
      <c r="BY50">
        <f>VLOOKUP($B50,'Raw Stats'!$CM$3:$DC$528,8,FALSE)</f>
        <v>24</v>
      </c>
      <c r="BZ50">
        <f>VLOOKUP($B50,'Raw Stats'!$CM$3:$DC$528,9,FALSE)</f>
        <v>64</v>
      </c>
      <c r="CA50">
        <f>VLOOKUP($B50,'Raw Stats'!$CM$3:$DC$528,10,FALSE)</f>
        <v>36</v>
      </c>
      <c r="CB50">
        <f>VLOOKUP($B50,'Raw Stats'!$CM$3:$DC$528,11,FALSE)+VLOOKUP($B50,'Raw Stats'!$CM$3:$DC$528,12,FALSE)</f>
        <v>17</v>
      </c>
      <c r="CC50">
        <f>VLOOKUP($B50,'Raw Stats'!$CM$3:$DC$528,13,FALSE)+VLOOKUP($B50,'Raw Stats'!$CM$3:$DC$528,14,FALSE)</f>
        <v>0</v>
      </c>
      <c r="CD50">
        <f>VLOOKUP($B50,'Raw Stats'!$CM$3:$DC$528,15,FALSE)</f>
        <v>6</v>
      </c>
      <c r="CE50">
        <f>VLOOKUP($B50,'Raw Stats'!$CM$3:$DC$528,16,FALSE)</f>
        <v>203</v>
      </c>
      <c r="CG50">
        <f>VLOOKUP($B50,'Raw Stats'!$BU$3:$CJ$528,3,FALSE)</f>
        <v>82</v>
      </c>
      <c r="CH50">
        <f>VLOOKUP($B50,'Raw Stats'!$BU$3:$CJ$528,4,FALSE)</f>
        <v>24</v>
      </c>
      <c r="CI50">
        <f>VLOOKUP($B50,'Raw Stats'!$BU$3:$CJ$5288,5,FALSE)</f>
        <v>26</v>
      </c>
      <c r="CJ50">
        <f>VLOOKUP($B50,'Raw Stats'!$BU$3:$CJ$528,6,FALSE)</f>
        <v>50</v>
      </c>
      <c r="CK50">
        <f>VLOOKUP($B50,'Raw Stats'!$BU$3:$CJ$528,7,FALSE)</f>
        <v>23</v>
      </c>
      <c r="CL50">
        <f>VLOOKUP($B50,'Raw Stats'!$BU$3:$CJ$528,8,FALSE)</f>
        <v>26</v>
      </c>
      <c r="CM50">
        <f>VLOOKUP($B50,'Raw Stats'!$BU$3:$CJ$528,9,FALSE)</f>
        <v>55</v>
      </c>
      <c r="CN50">
        <f>VLOOKUP($B50,'Raw Stats'!$BU$3:$CJ$528,10,FALSE)</f>
        <v>37</v>
      </c>
      <c r="CO50">
        <f>VLOOKUP($B50,'Raw Stats'!$BU$3:$CJ$528,11,FALSE)+VLOOKUP($B50,'Raw Stats'!$BU$3:$CJ$528,12,FALSE)</f>
        <v>10</v>
      </c>
      <c r="CP50">
        <f>VLOOKUP($B50,'Raw Stats'!$BU$3:$CJ$528,13,FALSE)+VLOOKUP($B50,'Raw Stats'!$BU$3:$CJ$528,14,FALSE)</f>
        <v>6</v>
      </c>
      <c r="CQ50">
        <f>VLOOKUP($B50,'Raw Stats'!$BU$3:$CJ$528,15,FALSE)</f>
        <v>4</v>
      </c>
      <c r="CR50">
        <f>VLOOKUP($B50,'Raw Stats'!$BU$3:$CJ$528,16,FALSE)</f>
        <v>181</v>
      </c>
      <c r="CT50">
        <f>VLOOKUP($B50,'Raw Stats'!$BC$3:$BR$528,3,FALSE)</f>
        <v>14</v>
      </c>
      <c r="CU50">
        <f>VLOOKUP($B50,'Raw Stats'!$BC$3:$BR$528,4,FALSE)</f>
        <v>3</v>
      </c>
      <c r="CV50">
        <f>VLOOKUP($B50,'Raw Stats'!$BC$3:$BR$5288,5,FALSE)</f>
        <v>3</v>
      </c>
      <c r="CW50">
        <f>VLOOKUP($B50,'Raw Stats'!$BC$3:$BR$52888,6,FALSE)</f>
        <v>6</v>
      </c>
      <c r="CX50">
        <f>VLOOKUP($B50,'Raw Stats'!$BC$3:$BR$5288,7,FALSE)</f>
        <v>3</v>
      </c>
      <c r="CY50">
        <f>VLOOKUP($B50,'Raw Stats'!$BC$3:$BR$5288,8,FALSE)</f>
        <v>4</v>
      </c>
      <c r="CZ50">
        <f>VLOOKUP($B50,'Raw Stats'!$BC$3:$BR$5288,9,FALSE)</f>
        <v>18</v>
      </c>
      <c r="DA50">
        <f>VLOOKUP($B50,'Raw Stats'!$BC$3:$BR$5288,10,FALSE)</f>
        <v>4</v>
      </c>
      <c r="DB50">
        <f>VLOOKUP($B50,'Raw Stats'!$BC$3:$BR$5288,11,FALSE)+VLOOKUP($B50,'Raw Stats'!$BC$3:$BR$5288,12,FALSE)</f>
        <v>0</v>
      </c>
      <c r="DC50">
        <f>VLOOKUP($B50,'Raw Stats'!$BC$3:$BR$5288,13,FALSE)+VLOOKUP($B50,'Raw Stats'!$BC$3:$BR$5288,14,FALSE)</f>
        <v>0</v>
      </c>
      <c r="DD50">
        <f>VLOOKUP($B50,'Raw Stats'!$BC$3:$BR$5288,15,FALSE)</f>
        <v>0</v>
      </c>
      <c r="DE50">
        <f>VLOOKUP($B50,'Raw Stats'!$BC$3:$BR$5288,16,FALSE)</f>
        <v>11</v>
      </c>
      <c r="DG50" t="e">
        <f>VLOOKUP($B50,'Raw Stats'!$AK$3:$AZ$528,3,FALSE)</f>
        <v>#N/A</v>
      </c>
      <c r="DH50" t="e">
        <f>VLOOKUP($B50,'Raw Stats'!$AK$3:$AZ$528,4,FALSE)</f>
        <v>#N/A</v>
      </c>
      <c r="DI50" t="e">
        <f>VLOOKUP($B50,'Raw Stats'!$AK$3:$AZ$528,5,FALSE)</f>
        <v>#N/A</v>
      </c>
      <c r="DJ50" t="e">
        <f>VLOOKUP($B50,'Raw Stats'!$AK$3:$AZ$528,6,FALSE)</f>
        <v>#N/A</v>
      </c>
      <c r="DK50" t="e">
        <f>VLOOKUP($B50,'Raw Stats'!$AK$3:$AZ$528,7,FALSE)</f>
        <v>#N/A</v>
      </c>
      <c r="DL50" t="e">
        <f>VLOOKUP($B50,'Raw Stats'!$AK$3:$AZ$528,8,FALSE)</f>
        <v>#N/A</v>
      </c>
      <c r="DM50" t="e">
        <f>VLOOKUP($B50,'Raw Stats'!$AK$3:$AZ$528,9,FALSE)</f>
        <v>#N/A</v>
      </c>
      <c r="DN50" t="e">
        <f>VLOOKUP($B50,'Raw Stats'!$AK$3:$AZ$528,10,FALSE)</f>
        <v>#N/A</v>
      </c>
      <c r="DO50" t="e">
        <f>VLOOKUP($B50,'Raw Stats'!$AK$3:$AZ$528,11,FALSE)+VLOOKUP($B50,'Raw Stats'!$AK$3:$AZ$528,12,FALSE)</f>
        <v>#N/A</v>
      </c>
      <c r="DP50" t="e">
        <f>VLOOKUP($B50,'Raw Stats'!$AK$3:$AZ$528,13,FALSE)+VLOOKUP($B50,'Raw Stats'!$AK$3:$AZ$528,14,FALSE)</f>
        <v>#N/A</v>
      </c>
      <c r="DQ50" t="e">
        <f>VLOOKUP($B50,'Raw Stats'!$AK$3:$AZ$528,15,FALSE)</f>
        <v>#N/A</v>
      </c>
      <c r="DR50" t="e">
        <f>VLOOKUP($B50,'Raw Stats'!$AK$3:$AZ$528,16,FALSE)</f>
        <v>#N/A</v>
      </c>
      <c r="DT50" t="e">
        <f>VLOOKUP($B50,'Raw Stats'!$S$3:$AH$528,3,FALSE)</f>
        <v>#N/A</v>
      </c>
      <c r="DU50" t="e">
        <f>VLOOKUP($B50,'Raw Stats'!$S$3:$AH$528,4,FALSE)</f>
        <v>#N/A</v>
      </c>
      <c r="DV50" t="e">
        <f>VLOOKUP($B50,'Raw Stats'!$S$3:$AH$528,5,FALSE)</f>
        <v>#N/A</v>
      </c>
      <c r="DW50" t="e">
        <f>VLOOKUP($B50,'Raw Stats'!$S$3:$AH$528,6,FALSE)</f>
        <v>#N/A</v>
      </c>
      <c r="DX50" t="e">
        <f>VLOOKUP($B50,'Raw Stats'!$S$3:$AH$528,7,FALSE)</f>
        <v>#N/A</v>
      </c>
      <c r="DY50" t="e">
        <f>VLOOKUP($B50,'Raw Stats'!$S$3:$AH$528,8,FALSE)</f>
        <v>#N/A</v>
      </c>
      <c r="DZ50" t="e">
        <f>VLOOKUP($B50,'Raw Stats'!$S$3:$AH$528,9,FALSE)</f>
        <v>#N/A</v>
      </c>
      <c r="EA50" t="e">
        <f>VLOOKUP($B50,'Raw Stats'!$S$3:$AH$528,10,FALSE)</f>
        <v>#N/A</v>
      </c>
      <c r="EB50" t="e">
        <f>VLOOKUP($B50,'Raw Stats'!$S$3:$AH$528,11,FALSE)+VLOOKUP($B50,'Raw Stats'!$S$3:$AH$528,12,FALSE)</f>
        <v>#N/A</v>
      </c>
      <c r="EC50" t="e">
        <f>VLOOKUP($B50,'Raw Stats'!$S$3:$AH$528,13,FALSE)+VLOOKUP($B50,'Raw Stats'!$S$3:$AH$528,14,FALSE)</f>
        <v>#N/A</v>
      </c>
      <c r="ED50" t="e">
        <f>VLOOKUP($B50,'Raw Stats'!$S$3:$AH$528,15,FALSE)</f>
        <v>#N/A</v>
      </c>
      <c r="EE50" t="e">
        <f>VLOOKUP($B50,'Raw Stats'!$S$3:$AH$528,16,FALSE)</f>
        <v>#N/A</v>
      </c>
    </row>
    <row r="51" spans="1:135" x14ac:dyDescent="0.2">
      <c r="A51" t="e">
        <f>VLOOKUP(B51,'ALL SKATERS'!$B$3:$I$378,9,FALSE)</f>
        <v>#REF!</v>
      </c>
      <c r="B51" t="s">
        <v>121</v>
      </c>
      <c r="C51">
        <f t="shared" si="8"/>
        <v>0.77820967505847027</v>
      </c>
      <c r="D51">
        <f t="shared" si="9"/>
        <v>0.90797992426949525</v>
      </c>
      <c r="E51">
        <f t="shared" si="10"/>
        <v>0.79175041783706557</v>
      </c>
      <c r="F51">
        <f t="shared" si="11"/>
        <v>0.77658861447777805</v>
      </c>
      <c r="G51">
        <f t="shared" si="12"/>
        <v>0.56611766051951573</v>
      </c>
      <c r="H51">
        <f>VLOOKUP(B51,'ALL SKATERS'!$B$3:$H$378,7,FALSE)</f>
        <v>0.84</v>
      </c>
      <c r="I51" s="29" t="e">
        <f t="shared" si="13"/>
        <v>#REF!</v>
      </c>
      <c r="J51" s="29">
        <f t="shared" si="14"/>
        <v>-13</v>
      </c>
      <c r="K51" s="29">
        <f t="shared" si="15"/>
        <v>-0.13</v>
      </c>
      <c r="L51">
        <f>BU51*'Value Calculations'!$D$3</f>
        <v>9.3779148583988725</v>
      </c>
      <c r="M51">
        <f>BV51*'Value Calculations'!$D$4</f>
        <v>8.4659303051608976</v>
      </c>
      <c r="N51">
        <f>BW51*'Value Calculations'!$D$5</f>
        <v>13.001567147593155</v>
      </c>
      <c r="O51">
        <f>BX51*'Value Calculations'!$D$6</f>
        <v>-4.2522076852583375</v>
      </c>
      <c r="P51">
        <f>BY51*'Value Calculations'!$D$7</f>
        <v>3.8669345904020833</v>
      </c>
      <c r="Q51">
        <f>BZ51*'Value Calculations'!$D$8</f>
        <v>5.9669906285928027</v>
      </c>
      <c r="R51">
        <f>CA51*'Value Calculations'!$D$9</f>
        <v>5.7938153375257695</v>
      </c>
      <c r="S51">
        <f>CB51*'Value Calculations'!$D$10</f>
        <v>6.5756965333716852</v>
      </c>
      <c r="T51">
        <f>CC51*'Value Calculations'!$D$11</f>
        <v>1.9814282960498748</v>
      </c>
      <c r="U51">
        <f>CD51*'Value Calculations'!$D$12</f>
        <v>2.441648218768242</v>
      </c>
      <c r="V51">
        <f>CE51*'Value Calculations'!$D$13</f>
        <v>10.59347512418951</v>
      </c>
      <c r="X51">
        <f>CH51*'Value Calculations'!$D$3</f>
        <v>7.7469731438947198</v>
      </c>
      <c r="Y51">
        <f>CI51*'Value Calculations'!$D$4</f>
        <v>9.7683811213394982</v>
      </c>
      <c r="Z51">
        <f>CJ51*'Value Calculations'!$D$5</f>
        <v>13.001567147593155</v>
      </c>
      <c r="AA51">
        <f>CK51*'Value Calculations'!$D$6</f>
        <v>0.25012986383872571</v>
      </c>
      <c r="AB51">
        <f>CL51*'Value Calculations'!$D$7</f>
        <v>1.2303882787642992</v>
      </c>
      <c r="AC51">
        <f>CM51*'Value Calculations'!$D$8</f>
        <v>4.4572701081054671</v>
      </c>
      <c r="AD51">
        <f>CN51*'Value Calculations'!$D$9</f>
        <v>5.2900053081757026</v>
      </c>
      <c r="AE51">
        <f>CO51*'Value Calculations'!$D$10</f>
        <v>2.9225317926096377</v>
      </c>
      <c r="AF51">
        <f>CP51*'Value Calculations'!$D$11</f>
        <v>0.9907141480249374</v>
      </c>
      <c r="AG51">
        <f>CQ51*'Value Calculations'!$D$12</f>
        <v>0.81388273958941404</v>
      </c>
      <c r="AH51">
        <f>CR51*'Value Calculations'!$D$13</f>
        <v>6.1909919556951687</v>
      </c>
      <c r="AJ51">
        <f>CU51*'Value Calculations'!$D$3</f>
        <v>4.8928251435124546</v>
      </c>
      <c r="AK51">
        <f>CV51*'Value Calculations'!$D$4</f>
        <v>5.2098032647143988</v>
      </c>
      <c r="AL51">
        <f>CW51*'Value Calculations'!$D$5</f>
        <v>7.4294669414818033</v>
      </c>
      <c r="AM51">
        <f>CX51*'Value Calculations'!$D$6</f>
        <v>-0.12506493191936285</v>
      </c>
      <c r="AN51">
        <f>CY51*'Value Calculations'!$D$7</f>
        <v>0.52730926232755682</v>
      </c>
      <c r="AO51">
        <f>CZ51*'Value Calculations'!$D$8</f>
        <v>4.6729444681750865</v>
      </c>
      <c r="AP51">
        <f>DA51*'Value Calculations'!$D$9</f>
        <v>2.8969076687628847</v>
      </c>
      <c r="AQ51">
        <f>DB51*'Value Calculations'!$D$10</f>
        <v>3.2878482666858426</v>
      </c>
      <c r="AR51">
        <f>DC51*'Value Calculations'!$D$11</f>
        <v>0.9907141480249374</v>
      </c>
      <c r="AS51">
        <f>DD51*'Value Calculations'!$D$12</f>
        <v>2.441648218768242</v>
      </c>
      <c r="AT51">
        <f>DE51*'Value Calculations'!$D$13</f>
        <v>4.1961167699711694</v>
      </c>
      <c r="AV51">
        <f>DH51*'Value Calculations'!$D$3</f>
        <v>7.3392377152686823</v>
      </c>
      <c r="AW51">
        <f>DI51*'Value Calculations'!$D$4</f>
        <v>9.4427684172948485</v>
      </c>
      <c r="AX51">
        <f>DJ51*'Value Calculations'!$D$5</f>
        <v>12.470890937487313</v>
      </c>
      <c r="AY51">
        <f>DK51*'Value Calculations'!$D$6</f>
        <v>-0.87545452343553998</v>
      </c>
      <c r="AZ51">
        <f>DL51*'Value Calculations'!$D$7</f>
        <v>1.9334672952010417</v>
      </c>
      <c r="BA51">
        <f>DM51*'Value Calculations'!$D$8</f>
        <v>8.4113000427151547</v>
      </c>
      <c r="BB51">
        <f>DN51*'Value Calculations'!$D$9</f>
        <v>4.2823852494755688</v>
      </c>
      <c r="BC51">
        <f>DO51*'Value Calculations'!$D$10</f>
        <v>4.3837976889144565</v>
      </c>
      <c r="BD51">
        <f>DP51*'Value Calculations'!$D$11</f>
        <v>0.9907141480249374</v>
      </c>
      <c r="BE51">
        <f>DQ51*'Value Calculations'!$D$12</f>
        <v>0.81388273958941404</v>
      </c>
      <c r="BF51">
        <f>DR51*'Value Calculations'!$D$13</f>
        <v>7.4979791463419261</v>
      </c>
      <c r="BH51">
        <f>DU51*'Value Calculations'!$D$3</f>
        <v>6.1160314293905689</v>
      </c>
      <c r="BI51">
        <f>DV51*'Value Calculations'!$D$4</f>
        <v>5.5354159687590485</v>
      </c>
      <c r="BJ51">
        <f>DW51*'Value Calculations'!$D$5</f>
        <v>8.4908193616934895</v>
      </c>
      <c r="BK51">
        <f>DX51*'Value Calculations'!$D$6</f>
        <v>-3.626883025661523</v>
      </c>
      <c r="BL51">
        <f>DY51*'Value Calculations'!$D$7</f>
        <v>1.2303882787642992</v>
      </c>
      <c r="BM51">
        <f>DZ51*'Value Calculations'!$D$8</f>
        <v>6.1107735353058823</v>
      </c>
      <c r="BN51">
        <f>EA51*'Value Calculations'!$D$9</f>
        <v>6.0457203522008029</v>
      </c>
      <c r="BO51">
        <f>EB51*'Value Calculations'!$D$10</f>
        <v>4.0184812148382516</v>
      </c>
      <c r="BP51">
        <f>EC51*'Value Calculations'!$D$11</f>
        <v>0.9907141480249374</v>
      </c>
      <c r="BQ51">
        <f>ED51*'Value Calculations'!$D$12</f>
        <v>3.2555309583576562</v>
      </c>
      <c r="BR51">
        <f>EE51*'Value Calculations'!$D$13</f>
        <v>8.2546559409268916</v>
      </c>
      <c r="BT51">
        <f>VLOOKUP($B51,'Raw Stats'!$CM$3:$DC$528,3,FALSE)</f>
        <v>82</v>
      </c>
      <c r="BU51">
        <f>VLOOKUP($B51,'Raw Stats'!$CM$3:$DC$528,4,FALSE)</f>
        <v>23</v>
      </c>
      <c r="BV51">
        <f>VLOOKUP($B51,'Raw Stats'!$CM$3:$DC$528,5,FALSE)</f>
        <v>26</v>
      </c>
      <c r="BW51">
        <f>VLOOKUP($B51,'Raw Stats'!$CM$3:$DC$528,6,FALSE)</f>
        <v>49</v>
      </c>
      <c r="BX51">
        <f>VLOOKUP($B51,'Raw Stats'!$CM$3:$DC$528,7,FALSE)</f>
        <v>-34</v>
      </c>
      <c r="BY51">
        <f>VLOOKUP($B51,'Raw Stats'!$CM$3:$DC$528,8,FALSE)</f>
        <v>44</v>
      </c>
      <c r="BZ51">
        <f>VLOOKUP($B51,'Raw Stats'!$CM$3:$DC$528,9,FALSE)</f>
        <v>83</v>
      </c>
      <c r="CA51">
        <f>VLOOKUP($B51,'Raw Stats'!$CM$3:$DC$528,10,FALSE)</f>
        <v>46</v>
      </c>
      <c r="CB51">
        <f>VLOOKUP($B51,'Raw Stats'!$CM$3:$DC$528,11,FALSE)+VLOOKUP($B51,'Raw Stats'!$CM$3:$DC$528,12,FALSE)</f>
        <v>18</v>
      </c>
      <c r="CC51">
        <f>VLOOKUP($B51,'Raw Stats'!$CM$3:$DC$528,13,FALSE)+VLOOKUP($B51,'Raw Stats'!$CM$3:$DC$528,14,FALSE)</f>
        <v>2</v>
      </c>
      <c r="CD51">
        <f>VLOOKUP($B51,'Raw Stats'!$CM$3:$DC$528,15,FALSE)</f>
        <v>3</v>
      </c>
      <c r="CE51">
        <f>VLOOKUP($B51,'Raw Stats'!$CM$3:$DC$528,16,FALSE)</f>
        <v>154</v>
      </c>
      <c r="CG51">
        <f>VLOOKUP($B51,'Raw Stats'!$BU$3:$CJ$528,3,FALSE)</f>
        <v>58</v>
      </c>
      <c r="CH51">
        <f>VLOOKUP($B51,'Raw Stats'!$BU$3:$CJ$528,4,FALSE)</f>
        <v>19</v>
      </c>
      <c r="CI51">
        <f>VLOOKUP($B51,'Raw Stats'!$BU$3:$CJ$5288,5,FALSE)</f>
        <v>30</v>
      </c>
      <c r="CJ51">
        <f>VLOOKUP($B51,'Raw Stats'!$BU$3:$CJ$528,6,FALSE)</f>
        <v>49</v>
      </c>
      <c r="CK51">
        <f>VLOOKUP($B51,'Raw Stats'!$BU$3:$CJ$528,7,FALSE)</f>
        <v>2</v>
      </c>
      <c r="CL51">
        <f>VLOOKUP($B51,'Raw Stats'!$BU$3:$CJ$528,8,FALSE)</f>
        <v>14</v>
      </c>
      <c r="CM51">
        <f>VLOOKUP($B51,'Raw Stats'!$BU$3:$CJ$528,9,FALSE)</f>
        <v>62</v>
      </c>
      <c r="CN51">
        <f>VLOOKUP($B51,'Raw Stats'!$BU$3:$CJ$528,10,FALSE)</f>
        <v>42</v>
      </c>
      <c r="CO51">
        <f>VLOOKUP($B51,'Raw Stats'!$BU$3:$CJ$528,11,FALSE)+VLOOKUP($B51,'Raw Stats'!$BU$3:$CJ$528,12,FALSE)</f>
        <v>8</v>
      </c>
      <c r="CP51">
        <f>VLOOKUP($B51,'Raw Stats'!$BU$3:$CJ$528,13,FALSE)+VLOOKUP($B51,'Raw Stats'!$BU$3:$CJ$528,14,FALSE)</f>
        <v>1</v>
      </c>
      <c r="CQ51">
        <f>VLOOKUP($B51,'Raw Stats'!$BU$3:$CJ$528,15,FALSE)</f>
        <v>1</v>
      </c>
      <c r="CR51">
        <f>VLOOKUP($B51,'Raw Stats'!$BU$3:$CJ$528,16,FALSE)</f>
        <v>90</v>
      </c>
      <c r="CT51">
        <f>VLOOKUP($B51,'Raw Stats'!$BC$3:$BR$528,3,FALSE)</f>
        <v>46</v>
      </c>
      <c r="CU51">
        <f>VLOOKUP($B51,'Raw Stats'!$BC$3:$BR$528,4,FALSE)</f>
        <v>12</v>
      </c>
      <c r="CV51">
        <f>VLOOKUP($B51,'Raw Stats'!$BC$3:$BR$5288,5,FALSE)</f>
        <v>16</v>
      </c>
      <c r="CW51">
        <f>VLOOKUP($B51,'Raw Stats'!$BC$3:$BR$52888,6,FALSE)</f>
        <v>28</v>
      </c>
      <c r="CX51">
        <f>VLOOKUP($B51,'Raw Stats'!$BC$3:$BR$5288,7,FALSE)</f>
        <v>-1</v>
      </c>
      <c r="CY51">
        <f>VLOOKUP($B51,'Raw Stats'!$BC$3:$BR$5288,8,FALSE)</f>
        <v>6</v>
      </c>
      <c r="CZ51">
        <f>VLOOKUP($B51,'Raw Stats'!$BC$3:$BR$5288,9,FALSE)</f>
        <v>65</v>
      </c>
      <c r="DA51">
        <f>VLOOKUP($B51,'Raw Stats'!$BC$3:$BR$5288,10,FALSE)</f>
        <v>23</v>
      </c>
      <c r="DB51">
        <f>VLOOKUP($B51,'Raw Stats'!$BC$3:$BR$5288,11,FALSE)+VLOOKUP($B51,'Raw Stats'!$BC$3:$BR$5288,12,FALSE)</f>
        <v>9</v>
      </c>
      <c r="DC51">
        <f>VLOOKUP($B51,'Raw Stats'!$BC$3:$BR$5288,13,FALSE)+VLOOKUP($B51,'Raw Stats'!$BC$3:$BR$5288,14,FALSE)</f>
        <v>1</v>
      </c>
      <c r="DD51">
        <f>VLOOKUP($B51,'Raw Stats'!$BC$3:$BR$5288,15,FALSE)</f>
        <v>3</v>
      </c>
      <c r="DE51">
        <f>VLOOKUP($B51,'Raw Stats'!$BC$3:$BR$5288,16,FALSE)</f>
        <v>61</v>
      </c>
      <c r="DG51">
        <f>VLOOKUP($B51,'Raw Stats'!$AK$3:$AZ$528,3,FALSE)</f>
        <v>73</v>
      </c>
      <c r="DH51">
        <f>VLOOKUP($B51,'Raw Stats'!$AK$3:$AZ$528,4,FALSE)</f>
        <v>18</v>
      </c>
      <c r="DI51">
        <f>VLOOKUP($B51,'Raw Stats'!$AK$3:$AZ$528,5,FALSE)</f>
        <v>29</v>
      </c>
      <c r="DJ51">
        <f>VLOOKUP($B51,'Raw Stats'!$AK$3:$AZ$528,6,FALSE)</f>
        <v>47</v>
      </c>
      <c r="DK51">
        <f>VLOOKUP($B51,'Raw Stats'!$AK$3:$AZ$528,7,FALSE)</f>
        <v>-7</v>
      </c>
      <c r="DL51">
        <f>VLOOKUP($B51,'Raw Stats'!$AK$3:$AZ$528,8,FALSE)</f>
        <v>22</v>
      </c>
      <c r="DM51">
        <f>VLOOKUP($B51,'Raw Stats'!$AK$3:$AZ$528,9,FALSE)</f>
        <v>117</v>
      </c>
      <c r="DN51">
        <f>VLOOKUP($B51,'Raw Stats'!$AK$3:$AZ$528,10,FALSE)</f>
        <v>34</v>
      </c>
      <c r="DO51">
        <f>VLOOKUP($B51,'Raw Stats'!$AK$3:$AZ$528,11,FALSE)+VLOOKUP($B51,'Raw Stats'!$AK$3:$AZ$528,12,FALSE)</f>
        <v>12</v>
      </c>
      <c r="DP51">
        <f>VLOOKUP($B51,'Raw Stats'!$AK$3:$AZ$528,13,FALSE)+VLOOKUP($B51,'Raw Stats'!$AK$3:$AZ$528,14,FALSE)</f>
        <v>1</v>
      </c>
      <c r="DQ51">
        <f>VLOOKUP($B51,'Raw Stats'!$AK$3:$AZ$528,15,FALSE)</f>
        <v>1</v>
      </c>
      <c r="DR51">
        <f>VLOOKUP($B51,'Raw Stats'!$AK$3:$AZ$528,16,FALSE)</f>
        <v>109</v>
      </c>
      <c r="DT51">
        <f>VLOOKUP($B51,'Raw Stats'!$S$3:$AH$528,3,FALSE)</f>
        <v>82</v>
      </c>
      <c r="DU51">
        <f>VLOOKUP($B51,'Raw Stats'!$S$3:$AH$528,4,FALSE)</f>
        <v>15</v>
      </c>
      <c r="DV51">
        <f>VLOOKUP($B51,'Raw Stats'!$S$3:$AH$528,5,FALSE)</f>
        <v>17</v>
      </c>
      <c r="DW51">
        <f>VLOOKUP($B51,'Raw Stats'!$S$3:$AH$528,6,FALSE)</f>
        <v>32</v>
      </c>
      <c r="DX51">
        <f>VLOOKUP($B51,'Raw Stats'!$S$3:$AH$528,7,FALSE)</f>
        <v>-29</v>
      </c>
      <c r="DY51">
        <f>VLOOKUP($B51,'Raw Stats'!$S$3:$AH$528,8,FALSE)</f>
        <v>14</v>
      </c>
      <c r="DZ51">
        <f>VLOOKUP($B51,'Raw Stats'!$S$3:$AH$528,9,FALSE)</f>
        <v>85</v>
      </c>
      <c r="EA51">
        <f>VLOOKUP($B51,'Raw Stats'!$S$3:$AH$528,10,FALSE)</f>
        <v>48</v>
      </c>
      <c r="EB51">
        <f>VLOOKUP($B51,'Raw Stats'!$S$3:$AH$528,11,FALSE)+VLOOKUP($B51,'Raw Stats'!$S$3:$AH$528,12,FALSE)</f>
        <v>11</v>
      </c>
      <c r="EC51">
        <f>VLOOKUP($B51,'Raw Stats'!$S$3:$AH$528,13,FALSE)+VLOOKUP($B51,'Raw Stats'!$S$3:$AH$528,14,FALSE)</f>
        <v>1</v>
      </c>
      <c r="ED51">
        <f>VLOOKUP($B51,'Raw Stats'!$S$3:$AH$528,15,FALSE)</f>
        <v>4</v>
      </c>
      <c r="EE51">
        <f>VLOOKUP($B51,'Raw Stats'!$S$3:$AH$528,16,FALSE)</f>
        <v>120</v>
      </c>
    </row>
    <row r="52" spans="1:135" x14ac:dyDescent="0.2">
      <c r="A52" t="e">
        <f>VLOOKUP(B52,'ALL SKATERS'!$B$3:$I$378,9,FALSE)</f>
        <v>#REF!</v>
      </c>
      <c r="B52" t="s">
        <v>125</v>
      </c>
      <c r="C52">
        <f t="shared" si="8"/>
        <v>0.89345871823508016</v>
      </c>
      <c r="D52">
        <f t="shared" si="9"/>
        <v>0.8545281156703598</v>
      </c>
      <c r="E52">
        <f t="shared" si="10"/>
        <v>0.7835111469426328</v>
      </c>
      <c r="F52">
        <f t="shared" si="11"/>
        <v>0.69866602858920202</v>
      </c>
      <c r="G52" t="e">
        <f t="shared" si="12"/>
        <v>#N/A</v>
      </c>
      <c r="H52">
        <f>VLOOKUP(B52,'ALL SKATERS'!$B$3:$H$378,7,FALSE)</f>
        <v>0.9</v>
      </c>
      <c r="I52" s="29" t="e">
        <f t="shared" si="13"/>
        <v>#REF!</v>
      </c>
      <c r="J52" s="29">
        <f t="shared" si="14"/>
        <v>-6.9999999999999947</v>
      </c>
      <c r="K52" s="29">
        <f t="shared" si="15"/>
        <v>-6.9999999999999951E-2</v>
      </c>
      <c r="L52">
        <f>BU52*'Value Calculations'!$D$3</f>
        <v>7.3392377152686823</v>
      </c>
      <c r="M52">
        <f>BV52*'Value Calculations'!$D$4</f>
        <v>9.4427684172948485</v>
      </c>
      <c r="N52">
        <f>BW52*'Value Calculations'!$D$5</f>
        <v>12.470890937487313</v>
      </c>
      <c r="O52">
        <f>BX52*'Value Calculations'!$D$6</f>
        <v>-0.62532465959681427</v>
      </c>
      <c r="P52">
        <f>BY52*'Value Calculations'!$D$7</f>
        <v>2.9880858198561553</v>
      </c>
      <c r="Q52">
        <f>BZ52*'Value Calculations'!$D$8</f>
        <v>14.306399217951419</v>
      </c>
      <c r="R52">
        <f>CA52*'Value Calculations'!$D$9</f>
        <v>4.7861952788256357</v>
      </c>
      <c r="S52">
        <f>CB52*'Value Calculations'!$D$10</f>
        <v>6.9410130074478893</v>
      </c>
      <c r="T52">
        <f>CC52*'Value Calculations'!$D$11</f>
        <v>0</v>
      </c>
      <c r="U52">
        <f>CD52*'Value Calculations'!$D$12</f>
        <v>4.883296437536484</v>
      </c>
      <c r="V52">
        <f>CE52*'Value Calculations'!$D$13</f>
        <v>10.731052723204959</v>
      </c>
      <c r="X52">
        <f>CH52*'Value Calculations'!$D$3</f>
        <v>8.1547085725207573</v>
      </c>
      <c r="Y52">
        <f>CI52*'Value Calculations'!$D$4</f>
        <v>6.8378667849376482</v>
      </c>
      <c r="Z52">
        <f>CJ52*'Value Calculations'!$D$5</f>
        <v>10.878862307169783</v>
      </c>
      <c r="AA52">
        <f>CK52*'Value Calculations'!$D$6</f>
        <v>0</v>
      </c>
      <c r="AB52">
        <f>CL52*'Value Calculations'!$D$7</f>
        <v>4.7457833609480113</v>
      </c>
      <c r="AC52">
        <f>CM52*'Value Calculations'!$D$8</f>
        <v>14.378290671307958</v>
      </c>
      <c r="AD52">
        <f>CN52*'Value Calculations'!$D$9</f>
        <v>4.6602427714881189</v>
      </c>
      <c r="AE52">
        <f>CO52*'Value Calculations'!$D$10</f>
        <v>3.2878482666858426</v>
      </c>
      <c r="AF52">
        <f>CP52*'Value Calculations'!$D$11</f>
        <v>0</v>
      </c>
      <c r="AG52">
        <f>CQ52*'Value Calculations'!$D$12</f>
        <v>4.883296437536484</v>
      </c>
      <c r="AH52">
        <f>CR52*'Value Calculations'!$D$13</f>
        <v>12.244406312374888</v>
      </c>
      <c r="AJ52">
        <f>CU52*'Value Calculations'!$D$3</f>
        <v>3.2618834290083032</v>
      </c>
      <c r="AK52">
        <f>CV52*'Value Calculations'!$D$4</f>
        <v>5.8610286728036982</v>
      </c>
      <c r="AL52">
        <f>CW52*'Value Calculations'!$D$5</f>
        <v>6.8987907313759607</v>
      </c>
      <c r="AM52">
        <f>CX52*'Value Calculations'!$D$6</f>
        <v>-1.0005194553549028</v>
      </c>
      <c r="AN52">
        <f>CY52*'Value Calculations'!$D$7</f>
        <v>2.1092370493102273</v>
      </c>
      <c r="AO52">
        <f>CZ52*'Value Calculations'!$D$8</f>
        <v>7.8361684158628373</v>
      </c>
      <c r="AP52">
        <f>DA52*'Value Calculations'!$D$9</f>
        <v>2.770955161425368</v>
      </c>
      <c r="AQ52">
        <f>DB52*'Value Calculations'!$D$10</f>
        <v>3.6531647407620471</v>
      </c>
      <c r="AR52">
        <f>DC52*'Value Calculations'!$D$11</f>
        <v>0</v>
      </c>
      <c r="AS52">
        <f>DD52*'Value Calculations'!$D$12</f>
        <v>0</v>
      </c>
      <c r="AT52">
        <f>DE52*'Value Calculations'!$D$13</f>
        <v>5.4343151611102041</v>
      </c>
      <c r="AV52">
        <f>DH52*'Value Calculations'!$D$3</f>
        <v>4.8928251435124546</v>
      </c>
      <c r="AW52">
        <f>DI52*'Value Calculations'!$D$4</f>
        <v>1.9536762242678996</v>
      </c>
      <c r="AX52">
        <f>DJ52*'Value Calculations'!$D$5</f>
        <v>4.7760858909525883</v>
      </c>
      <c r="AY52">
        <f>DK52*'Value Calculations'!$D$6</f>
        <v>-0.87545452343553998</v>
      </c>
      <c r="AZ52">
        <f>DL52*'Value Calculations'!$D$7</f>
        <v>2.9880858198561553</v>
      </c>
      <c r="BA52">
        <f>DM52*'Value Calculations'!$D$8</f>
        <v>9.7772376564894117</v>
      </c>
      <c r="BB52">
        <f>DN52*'Value Calculations'!$D$9</f>
        <v>3.2747651907754349</v>
      </c>
      <c r="BC52">
        <f>DO52*'Value Calculations'!$D$10</f>
        <v>1.8265823703810236</v>
      </c>
      <c r="BD52">
        <f>DP52*'Value Calculations'!$D$11</f>
        <v>0</v>
      </c>
      <c r="BE52">
        <f>DQ52*'Value Calculations'!$D$12</f>
        <v>2.441648218768242</v>
      </c>
      <c r="BF52">
        <f>DR52*'Value Calculations'!$D$13</f>
        <v>6.6725135522492369</v>
      </c>
      <c r="BH52" t="e">
        <f>DU52*'Value Calculations'!$D$3</f>
        <v>#N/A</v>
      </c>
      <c r="BI52" t="e">
        <f>DV52*'Value Calculations'!$D$4</f>
        <v>#N/A</v>
      </c>
      <c r="BJ52" t="e">
        <f>DW52*'Value Calculations'!$D$5</f>
        <v>#N/A</v>
      </c>
      <c r="BK52" t="e">
        <f>DX52*'Value Calculations'!$D$6</f>
        <v>#N/A</v>
      </c>
      <c r="BL52" t="e">
        <f>DY52*'Value Calculations'!$D$7</f>
        <v>#N/A</v>
      </c>
      <c r="BM52" t="e">
        <f>DZ52*'Value Calculations'!$D$8</f>
        <v>#N/A</v>
      </c>
      <c r="BN52" t="e">
        <f>EA52*'Value Calculations'!$D$9</f>
        <v>#N/A</v>
      </c>
      <c r="BO52" t="e">
        <f>EB52*'Value Calculations'!$D$10</f>
        <v>#N/A</v>
      </c>
      <c r="BP52" t="e">
        <f>EC52*'Value Calculations'!$D$11</f>
        <v>#N/A</v>
      </c>
      <c r="BQ52" t="e">
        <f>ED52*'Value Calculations'!$D$12</f>
        <v>#N/A</v>
      </c>
      <c r="BR52" t="e">
        <f>EE52*'Value Calculations'!$D$13</f>
        <v>#N/A</v>
      </c>
      <c r="BT52">
        <f>VLOOKUP($B52,'Raw Stats'!$CM$3:$DC$528,3,FALSE)</f>
        <v>82</v>
      </c>
      <c r="BU52">
        <f>VLOOKUP($B52,'Raw Stats'!$CM$3:$DC$528,4,FALSE)</f>
        <v>18</v>
      </c>
      <c r="BV52">
        <f>VLOOKUP($B52,'Raw Stats'!$CM$3:$DC$528,5,FALSE)</f>
        <v>29</v>
      </c>
      <c r="BW52">
        <f>VLOOKUP($B52,'Raw Stats'!$CM$3:$DC$528,6,FALSE)</f>
        <v>47</v>
      </c>
      <c r="BX52">
        <f>VLOOKUP($B52,'Raw Stats'!$CM$3:$DC$528,7,FALSE)</f>
        <v>-5</v>
      </c>
      <c r="BY52">
        <f>VLOOKUP($B52,'Raw Stats'!$CM$3:$DC$528,8,FALSE)</f>
        <v>34</v>
      </c>
      <c r="BZ52">
        <f>VLOOKUP($B52,'Raw Stats'!$CM$3:$DC$528,9,FALSE)</f>
        <v>199</v>
      </c>
      <c r="CA52">
        <f>VLOOKUP($B52,'Raw Stats'!$CM$3:$DC$528,10,FALSE)</f>
        <v>38</v>
      </c>
      <c r="CB52">
        <f>VLOOKUP($B52,'Raw Stats'!$CM$3:$DC$528,11,FALSE)+VLOOKUP($B52,'Raw Stats'!$CM$3:$DC$528,12,FALSE)</f>
        <v>19</v>
      </c>
      <c r="CC52">
        <f>VLOOKUP($B52,'Raw Stats'!$CM$3:$DC$528,13,FALSE)+VLOOKUP($B52,'Raw Stats'!$CM$3:$DC$528,14,FALSE)</f>
        <v>0</v>
      </c>
      <c r="CD52">
        <f>VLOOKUP($B52,'Raw Stats'!$CM$3:$DC$528,15,FALSE)</f>
        <v>6</v>
      </c>
      <c r="CE52">
        <f>VLOOKUP($B52,'Raw Stats'!$CM$3:$DC$528,16,FALSE)</f>
        <v>156</v>
      </c>
      <c r="CG52">
        <f>VLOOKUP($B52,'Raw Stats'!$BU$3:$CJ$528,3,FALSE)</f>
        <v>82</v>
      </c>
      <c r="CH52">
        <f>VLOOKUP($B52,'Raw Stats'!$BU$3:$CJ$528,4,FALSE)</f>
        <v>20</v>
      </c>
      <c r="CI52">
        <f>VLOOKUP($B52,'Raw Stats'!$BU$3:$CJ$5288,5,FALSE)</f>
        <v>21</v>
      </c>
      <c r="CJ52">
        <f>VLOOKUP($B52,'Raw Stats'!$BU$3:$CJ$528,6,FALSE)</f>
        <v>41</v>
      </c>
      <c r="CK52">
        <f>VLOOKUP($B52,'Raw Stats'!$BU$3:$CJ$528,7,FALSE)</f>
        <v>0</v>
      </c>
      <c r="CL52">
        <f>VLOOKUP($B52,'Raw Stats'!$BU$3:$CJ$528,8,FALSE)</f>
        <v>54</v>
      </c>
      <c r="CM52">
        <f>VLOOKUP($B52,'Raw Stats'!$BU$3:$CJ$528,9,FALSE)</f>
        <v>200</v>
      </c>
      <c r="CN52">
        <f>VLOOKUP($B52,'Raw Stats'!$BU$3:$CJ$528,10,FALSE)</f>
        <v>37</v>
      </c>
      <c r="CO52">
        <f>VLOOKUP($B52,'Raw Stats'!$BU$3:$CJ$528,11,FALSE)+VLOOKUP($B52,'Raw Stats'!$BU$3:$CJ$528,12,FALSE)</f>
        <v>9</v>
      </c>
      <c r="CP52">
        <f>VLOOKUP($B52,'Raw Stats'!$BU$3:$CJ$528,13,FALSE)+VLOOKUP($B52,'Raw Stats'!$BU$3:$CJ$528,14,FALSE)</f>
        <v>0</v>
      </c>
      <c r="CQ52">
        <f>VLOOKUP($B52,'Raw Stats'!$BU$3:$CJ$528,15,FALSE)</f>
        <v>6</v>
      </c>
      <c r="CR52">
        <f>VLOOKUP($B52,'Raw Stats'!$BU$3:$CJ$528,16,FALSE)</f>
        <v>178</v>
      </c>
      <c r="CT52">
        <f>VLOOKUP($B52,'Raw Stats'!$BC$3:$BR$528,3,FALSE)</f>
        <v>47</v>
      </c>
      <c r="CU52">
        <f>VLOOKUP($B52,'Raw Stats'!$BC$3:$BR$528,4,FALSE)</f>
        <v>8</v>
      </c>
      <c r="CV52">
        <f>VLOOKUP($B52,'Raw Stats'!$BC$3:$BR$5288,5,FALSE)</f>
        <v>18</v>
      </c>
      <c r="CW52">
        <f>VLOOKUP($B52,'Raw Stats'!$BC$3:$BR$52888,6,FALSE)</f>
        <v>26</v>
      </c>
      <c r="CX52">
        <f>VLOOKUP($B52,'Raw Stats'!$BC$3:$BR$5288,7,FALSE)</f>
        <v>-8</v>
      </c>
      <c r="CY52">
        <f>VLOOKUP($B52,'Raw Stats'!$BC$3:$BR$5288,8,FALSE)</f>
        <v>24</v>
      </c>
      <c r="CZ52">
        <f>VLOOKUP($B52,'Raw Stats'!$BC$3:$BR$5288,9,FALSE)</f>
        <v>109</v>
      </c>
      <c r="DA52">
        <f>VLOOKUP($B52,'Raw Stats'!$BC$3:$BR$5288,10,FALSE)</f>
        <v>22</v>
      </c>
      <c r="DB52">
        <f>VLOOKUP($B52,'Raw Stats'!$BC$3:$BR$5288,11,FALSE)+VLOOKUP($B52,'Raw Stats'!$BC$3:$BR$5288,12,FALSE)</f>
        <v>10</v>
      </c>
      <c r="DC52">
        <f>VLOOKUP($B52,'Raw Stats'!$BC$3:$BR$5288,13,FALSE)+VLOOKUP($B52,'Raw Stats'!$BC$3:$BR$5288,14,FALSE)</f>
        <v>0</v>
      </c>
      <c r="DD52">
        <f>VLOOKUP($B52,'Raw Stats'!$BC$3:$BR$5288,15,FALSE)</f>
        <v>0</v>
      </c>
      <c r="DE52">
        <f>VLOOKUP($B52,'Raw Stats'!$BC$3:$BR$5288,16,FALSE)</f>
        <v>79</v>
      </c>
      <c r="DG52">
        <f>VLOOKUP($B52,'Raw Stats'!$AK$3:$AZ$528,3,FALSE)</f>
        <v>54</v>
      </c>
      <c r="DH52">
        <f>VLOOKUP($B52,'Raw Stats'!$AK$3:$AZ$528,4,FALSE)</f>
        <v>12</v>
      </c>
      <c r="DI52">
        <f>VLOOKUP($B52,'Raw Stats'!$AK$3:$AZ$528,5,FALSE)</f>
        <v>6</v>
      </c>
      <c r="DJ52">
        <f>VLOOKUP($B52,'Raw Stats'!$AK$3:$AZ$528,6,FALSE)</f>
        <v>18</v>
      </c>
      <c r="DK52">
        <f>VLOOKUP($B52,'Raw Stats'!$AK$3:$AZ$528,7,FALSE)</f>
        <v>-7</v>
      </c>
      <c r="DL52">
        <f>VLOOKUP($B52,'Raw Stats'!$AK$3:$AZ$528,8,FALSE)</f>
        <v>34</v>
      </c>
      <c r="DM52">
        <f>VLOOKUP($B52,'Raw Stats'!$AK$3:$AZ$528,9,FALSE)</f>
        <v>136</v>
      </c>
      <c r="DN52">
        <f>VLOOKUP($B52,'Raw Stats'!$AK$3:$AZ$528,10,FALSE)</f>
        <v>26</v>
      </c>
      <c r="DO52">
        <f>VLOOKUP($B52,'Raw Stats'!$AK$3:$AZ$528,11,FALSE)+VLOOKUP($B52,'Raw Stats'!$AK$3:$AZ$528,12,FALSE)</f>
        <v>5</v>
      </c>
      <c r="DP52">
        <f>VLOOKUP($B52,'Raw Stats'!$AK$3:$AZ$528,13,FALSE)+VLOOKUP($B52,'Raw Stats'!$AK$3:$AZ$528,14,FALSE)</f>
        <v>0</v>
      </c>
      <c r="DQ52">
        <f>VLOOKUP($B52,'Raw Stats'!$AK$3:$AZ$528,15,FALSE)</f>
        <v>3</v>
      </c>
      <c r="DR52">
        <f>VLOOKUP($B52,'Raw Stats'!$AK$3:$AZ$528,16,FALSE)</f>
        <v>97</v>
      </c>
      <c r="DT52" t="e">
        <f>VLOOKUP($B52,'Raw Stats'!$S$3:$AH$528,3,FALSE)</f>
        <v>#N/A</v>
      </c>
      <c r="DU52" t="e">
        <f>VLOOKUP($B52,'Raw Stats'!$S$3:$AH$528,4,FALSE)</f>
        <v>#N/A</v>
      </c>
      <c r="DV52" t="e">
        <f>VLOOKUP($B52,'Raw Stats'!$S$3:$AH$528,5,FALSE)</f>
        <v>#N/A</v>
      </c>
      <c r="DW52" t="e">
        <f>VLOOKUP($B52,'Raw Stats'!$S$3:$AH$528,6,FALSE)</f>
        <v>#N/A</v>
      </c>
      <c r="DX52" t="e">
        <f>VLOOKUP($B52,'Raw Stats'!$S$3:$AH$528,7,FALSE)</f>
        <v>#N/A</v>
      </c>
      <c r="DY52" t="e">
        <f>VLOOKUP($B52,'Raw Stats'!$S$3:$AH$528,8,FALSE)</f>
        <v>#N/A</v>
      </c>
      <c r="DZ52" t="e">
        <f>VLOOKUP($B52,'Raw Stats'!$S$3:$AH$528,9,FALSE)</f>
        <v>#N/A</v>
      </c>
      <c r="EA52" t="e">
        <f>VLOOKUP($B52,'Raw Stats'!$S$3:$AH$528,10,FALSE)</f>
        <v>#N/A</v>
      </c>
      <c r="EB52" t="e">
        <f>VLOOKUP($B52,'Raw Stats'!$S$3:$AH$528,11,FALSE)+VLOOKUP($B52,'Raw Stats'!$S$3:$AH$528,12,FALSE)</f>
        <v>#N/A</v>
      </c>
      <c r="EC52" t="e">
        <f>VLOOKUP($B52,'Raw Stats'!$S$3:$AH$528,13,FALSE)+VLOOKUP($B52,'Raw Stats'!$S$3:$AH$528,14,FALSE)</f>
        <v>#N/A</v>
      </c>
      <c r="ED52" t="e">
        <f>VLOOKUP($B52,'Raw Stats'!$S$3:$AH$528,15,FALSE)</f>
        <v>#N/A</v>
      </c>
      <c r="EE52" t="e">
        <f>VLOOKUP($B52,'Raw Stats'!$S$3:$AH$528,16,FALSE)</f>
        <v>#N/A</v>
      </c>
    </row>
    <row r="53" spans="1:135" x14ac:dyDescent="0.2">
      <c r="A53" t="e">
        <f>VLOOKUP(B53,'ALL SKATERS'!$B$3:$I$378,9,FALSE)</f>
        <v>#REF!</v>
      </c>
      <c r="B53" t="s">
        <v>127</v>
      </c>
      <c r="C53">
        <f t="shared" si="8"/>
        <v>0.60228941594954433</v>
      </c>
      <c r="D53">
        <f t="shared" si="9"/>
        <v>0.85154293535923598</v>
      </c>
      <c r="E53">
        <f t="shared" si="10"/>
        <v>0.72918960215185713</v>
      </c>
      <c r="F53">
        <f t="shared" si="11"/>
        <v>0.69924465324071083</v>
      </c>
      <c r="G53">
        <f t="shared" si="12"/>
        <v>0.84200495662310026</v>
      </c>
      <c r="H53">
        <f>VLOOKUP(B53,'ALL SKATERS'!$B$3:$H$378,7,FALSE)</f>
        <v>0.7</v>
      </c>
      <c r="I53" s="29" t="e">
        <f t="shared" si="13"/>
        <v>#REF!</v>
      </c>
      <c r="J53" s="29">
        <f t="shared" si="14"/>
        <v>-27</v>
      </c>
      <c r="K53" s="29">
        <f t="shared" si="15"/>
        <v>-0.27</v>
      </c>
      <c r="L53">
        <f>BU53*'Value Calculations'!$D$3</f>
        <v>5.300560572138493</v>
      </c>
      <c r="M53">
        <f>BV53*'Value Calculations'!$D$4</f>
        <v>8.1403176011162479</v>
      </c>
      <c r="N53">
        <f>BW53*'Value Calculations'!$D$5</f>
        <v>10.082847992011018</v>
      </c>
      <c r="O53">
        <f>BX53*'Value Calculations'!$D$6</f>
        <v>-3.1266232979840716</v>
      </c>
      <c r="P53">
        <f>BY53*'Value Calculations'!$D$7</f>
        <v>3.5153950821837121</v>
      </c>
      <c r="Q53">
        <f>BZ53*'Value Calculations'!$D$8</f>
        <v>5.7513162685231833</v>
      </c>
      <c r="R53">
        <f>CA53*'Value Calculations'!$D$9</f>
        <v>6.2976253668758364</v>
      </c>
      <c r="S53">
        <f>CB53*'Value Calculations'!$D$10</f>
        <v>5.1144306370668655</v>
      </c>
      <c r="T53">
        <f>CC53*'Value Calculations'!$D$11</f>
        <v>0</v>
      </c>
      <c r="U53">
        <f>CD53*'Value Calculations'!$D$12</f>
        <v>0.81388273958941404</v>
      </c>
      <c r="V53">
        <f>CE53*'Value Calculations'!$D$13</f>
        <v>7.4979791463419261</v>
      </c>
      <c r="X53">
        <f>CH53*'Value Calculations'!$D$3</f>
        <v>9.7856502870249091</v>
      </c>
      <c r="Y53">
        <f>CI53*'Value Calculations'!$D$4</f>
        <v>6.8378667849376482</v>
      </c>
      <c r="Z53">
        <f>CJ53*'Value Calculations'!$D$5</f>
        <v>11.94021472738147</v>
      </c>
      <c r="AA53">
        <f>CK53*'Value Calculations'!$D$6</f>
        <v>0</v>
      </c>
      <c r="AB53">
        <f>CL53*'Value Calculations'!$D$7</f>
        <v>3.8669345904020833</v>
      </c>
      <c r="AC53">
        <f>CM53*'Value Calculations'!$D$8</f>
        <v>6.4702308020885813</v>
      </c>
      <c r="AD53">
        <f>CN53*'Value Calculations'!$D$9</f>
        <v>8.9426280209636886</v>
      </c>
      <c r="AE53">
        <f>CO53*'Value Calculations'!$D$10</f>
        <v>4.7491141629906615</v>
      </c>
      <c r="AF53">
        <f>CP53*'Value Calculations'!$D$11</f>
        <v>2.9721424440748123</v>
      </c>
      <c r="AG53">
        <f>CQ53*'Value Calculations'!$D$12</f>
        <v>3.2555309583576562</v>
      </c>
      <c r="AH53">
        <f>CR53*'Value Calculations'!$D$13</f>
        <v>11.006207921235855</v>
      </c>
      <c r="AJ53">
        <f>CU53*'Value Calculations'!$D$3</f>
        <v>5.300560572138493</v>
      </c>
      <c r="AK53">
        <f>CV53*'Value Calculations'!$D$4</f>
        <v>2.6049016323571994</v>
      </c>
      <c r="AL53">
        <f>CW53*'Value Calculations'!$D$5</f>
        <v>5.5721002061113527</v>
      </c>
      <c r="AM53">
        <f>CX53*'Value Calculations'!$D$6</f>
        <v>-0.37519479575808856</v>
      </c>
      <c r="AN53">
        <f>CY53*'Value Calculations'!$D$7</f>
        <v>3.1638555739653409</v>
      </c>
      <c r="AO53">
        <f>CZ53*'Value Calculations'!$D$8</f>
        <v>4.5291615614620069</v>
      </c>
      <c r="AP53">
        <f>DA53*'Value Calculations'!$D$9</f>
        <v>4.4083377568130855</v>
      </c>
      <c r="AQ53">
        <f>DB53*'Value Calculations'!$D$10</f>
        <v>1.0959494222286141</v>
      </c>
      <c r="AR53">
        <f>DC53*'Value Calculations'!$D$11</f>
        <v>0</v>
      </c>
      <c r="AS53">
        <f>DD53*'Value Calculations'!$D$12</f>
        <v>2.441648218768242</v>
      </c>
      <c r="AT53">
        <f>DE53*'Value Calculations'!$D$13</f>
        <v>6.2597807552028932</v>
      </c>
      <c r="AV53">
        <f>DH53*'Value Calculations'!$D$3</f>
        <v>4.4850897148864171</v>
      </c>
      <c r="AW53">
        <f>DI53*'Value Calculations'!$D$4</f>
        <v>8.4659303051608976</v>
      </c>
      <c r="AX53">
        <f>DJ53*'Value Calculations'!$D$5</f>
        <v>9.8175098869580975</v>
      </c>
      <c r="AY53">
        <f>DK53*'Value Calculations'!$D$6</f>
        <v>-1.6258441149517171</v>
      </c>
      <c r="AZ53">
        <f>DL53*'Value Calculations'!$D$7</f>
        <v>2.4607765575285985</v>
      </c>
      <c r="BA53">
        <f>DM53*'Value Calculations'!$D$8</f>
        <v>8.9145402162109342</v>
      </c>
      <c r="BB53">
        <f>DN53*'Value Calculations'!$D$9</f>
        <v>6.0457203522008029</v>
      </c>
      <c r="BC53">
        <f>DO53*'Value Calculations'!$D$10</f>
        <v>3.2878482666858426</v>
      </c>
      <c r="BD53">
        <f>DP53*'Value Calculations'!$D$11</f>
        <v>1.9814282960498748</v>
      </c>
      <c r="BE53">
        <f>DQ53*'Value Calculations'!$D$12</f>
        <v>3.2555309583576562</v>
      </c>
      <c r="BF53">
        <f>DR53*'Value Calculations'!$D$13</f>
        <v>10.24953112665089</v>
      </c>
      <c r="BH53">
        <f>DU53*'Value Calculations'!$D$3</f>
        <v>7.7469731438947198</v>
      </c>
      <c r="BI53">
        <f>DV53*'Value Calculations'!$D$4</f>
        <v>9.1171557132501988</v>
      </c>
      <c r="BJ53">
        <f>DW53*'Value Calculations'!$D$5</f>
        <v>12.470890937487313</v>
      </c>
      <c r="BK53">
        <f>DX53*'Value Calculations'!$D$6</f>
        <v>0</v>
      </c>
      <c r="BL53">
        <f>DY53*'Value Calculations'!$D$7</f>
        <v>5.2730926232755682</v>
      </c>
      <c r="BM53">
        <f>DZ53*'Value Calculations'!$D$8</f>
        <v>8.8426487628543953</v>
      </c>
      <c r="BN53">
        <f>EA53*'Value Calculations'!$D$9</f>
        <v>5.9197678448632862</v>
      </c>
      <c r="BO53">
        <f>EB53*'Value Calculations'!$D$10</f>
        <v>3.6531647407620471</v>
      </c>
      <c r="BP53">
        <f>EC53*'Value Calculations'!$D$11</f>
        <v>0.9907141480249374</v>
      </c>
      <c r="BQ53">
        <f>ED53*'Value Calculations'!$D$12</f>
        <v>2.441648218768242</v>
      </c>
      <c r="BR53">
        <f>EE53*'Value Calculations'!$D$13</f>
        <v>12.58835030991351</v>
      </c>
      <c r="BT53">
        <f>VLOOKUP($B53,'Raw Stats'!$CM$3:$DC$528,3,FALSE)</f>
        <v>82</v>
      </c>
      <c r="BU53">
        <f>VLOOKUP($B53,'Raw Stats'!$CM$3:$DC$528,4,FALSE)</f>
        <v>13</v>
      </c>
      <c r="BV53">
        <f>VLOOKUP($B53,'Raw Stats'!$CM$3:$DC$528,5,FALSE)</f>
        <v>25</v>
      </c>
      <c r="BW53">
        <f>VLOOKUP($B53,'Raw Stats'!$CM$3:$DC$528,6,FALSE)</f>
        <v>38</v>
      </c>
      <c r="BX53">
        <f>VLOOKUP($B53,'Raw Stats'!$CM$3:$DC$528,7,FALSE)</f>
        <v>-25</v>
      </c>
      <c r="BY53">
        <f>VLOOKUP($B53,'Raw Stats'!$CM$3:$DC$528,8,FALSE)</f>
        <v>40</v>
      </c>
      <c r="BZ53">
        <f>VLOOKUP($B53,'Raw Stats'!$CM$3:$DC$528,9,FALSE)</f>
        <v>80</v>
      </c>
      <c r="CA53">
        <f>VLOOKUP($B53,'Raw Stats'!$CM$3:$DC$528,10,FALSE)</f>
        <v>50</v>
      </c>
      <c r="CB53">
        <f>VLOOKUP($B53,'Raw Stats'!$CM$3:$DC$528,11,FALSE)+VLOOKUP($B53,'Raw Stats'!$CM$3:$DC$528,12,FALSE)</f>
        <v>14</v>
      </c>
      <c r="CC53">
        <f>VLOOKUP($B53,'Raw Stats'!$CM$3:$DC$528,13,FALSE)+VLOOKUP($B53,'Raw Stats'!$CM$3:$DC$528,14,FALSE)</f>
        <v>0</v>
      </c>
      <c r="CD53">
        <f>VLOOKUP($B53,'Raw Stats'!$CM$3:$DC$528,15,FALSE)</f>
        <v>1</v>
      </c>
      <c r="CE53">
        <f>VLOOKUP($B53,'Raw Stats'!$CM$3:$DC$528,16,FALSE)</f>
        <v>109</v>
      </c>
      <c r="CG53">
        <f>VLOOKUP($B53,'Raw Stats'!$BU$3:$CJ$528,3,FALSE)</f>
        <v>82</v>
      </c>
      <c r="CH53">
        <f>VLOOKUP($B53,'Raw Stats'!$BU$3:$CJ$528,4,FALSE)</f>
        <v>24</v>
      </c>
      <c r="CI53">
        <f>VLOOKUP($B53,'Raw Stats'!$BU$3:$CJ$5288,5,FALSE)</f>
        <v>21</v>
      </c>
      <c r="CJ53">
        <f>VLOOKUP($B53,'Raw Stats'!$BU$3:$CJ$528,6,FALSE)</f>
        <v>45</v>
      </c>
      <c r="CK53">
        <f>VLOOKUP($B53,'Raw Stats'!$BU$3:$CJ$528,7,FALSE)</f>
        <v>0</v>
      </c>
      <c r="CL53">
        <f>VLOOKUP($B53,'Raw Stats'!$BU$3:$CJ$528,8,FALSE)</f>
        <v>44</v>
      </c>
      <c r="CM53">
        <f>VLOOKUP($B53,'Raw Stats'!$BU$3:$CJ$528,9,FALSE)</f>
        <v>90</v>
      </c>
      <c r="CN53">
        <f>VLOOKUP($B53,'Raw Stats'!$BU$3:$CJ$528,10,FALSE)</f>
        <v>71</v>
      </c>
      <c r="CO53">
        <f>VLOOKUP($B53,'Raw Stats'!$BU$3:$CJ$528,11,FALSE)+VLOOKUP($B53,'Raw Stats'!$BU$3:$CJ$528,12,FALSE)</f>
        <v>13</v>
      </c>
      <c r="CP53">
        <f>VLOOKUP($B53,'Raw Stats'!$BU$3:$CJ$528,13,FALSE)+VLOOKUP($B53,'Raw Stats'!$BU$3:$CJ$528,14,FALSE)</f>
        <v>3</v>
      </c>
      <c r="CQ53">
        <f>VLOOKUP($B53,'Raw Stats'!$BU$3:$CJ$528,15,FALSE)</f>
        <v>4</v>
      </c>
      <c r="CR53">
        <f>VLOOKUP($B53,'Raw Stats'!$BU$3:$CJ$528,16,FALSE)</f>
        <v>160</v>
      </c>
      <c r="CT53">
        <f>VLOOKUP($B53,'Raw Stats'!$BC$3:$BR$528,3,FALSE)</f>
        <v>48</v>
      </c>
      <c r="CU53">
        <f>VLOOKUP($B53,'Raw Stats'!$BC$3:$BR$528,4,FALSE)</f>
        <v>13</v>
      </c>
      <c r="CV53">
        <f>VLOOKUP($B53,'Raw Stats'!$BC$3:$BR$5288,5,FALSE)</f>
        <v>8</v>
      </c>
      <c r="CW53">
        <f>VLOOKUP($B53,'Raw Stats'!$BC$3:$BR$52888,6,FALSE)</f>
        <v>21</v>
      </c>
      <c r="CX53">
        <f>VLOOKUP($B53,'Raw Stats'!$BC$3:$BR$5288,7,FALSE)</f>
        <v>-3</v>
      </c>
      <c r="CY53">
        <f>VLOOKUP($B53,'Raw Stats'!$BC$3:$BR$5288,8,FALSE)</f>
        <v>36</v>
      </c>
      <c r="CZ53">
        <f>VLOOKUP($B53,'Raw Stats'!$BC$3:$BR$5288,9,FALSE)</f>
        <v>63</v>
      </c>
      <c r="DA53">
        <f>VLOOKUP($B53,'Raw Stats'!$BC$3:$BR$5288,10,FALSE)</f>
        <v>35</v>
      </c>
      <c r="DB53">
        <f>VLOOKUP($B53,'Raw Stats'!$BC$3:$BR$5288,11,FALSE)+VLOOKUP($B53,'Raw Stats'!$BC$3:$BR$5288,12,FALSE)</f>
        <v>3</v>
      </c>
      <c r="DC53">
        <f>VLOOKUP($B53,'Raw Stats'!$BC$3:$BR$5288,13,FALSE)+VLOOKUP($B53,'Raw Stats'!$BC$3:$BR$5288,14,FALSE)</f>
        <v>0</v>
      </c>
      <c r="DD53">
        <f>VLOOKUP($B53,'Raw Stats'!$BC$3:$BR$5288,15,FALSE)</f>
        <v>3</v>
      </c>
      <c r="DE53">
        <f>VLOOKUP($B53,'Raw Stats'!$BC$3:$BR$5288,16,FALSE)</f>
        <v>91</v>
      </c>
      <c r="DG53">
        <f>VLOOKUP($B53,'Raw Stats'!$AK$3:$AZ$528,3,FALSE)</f>
        <v>82</v>
      </c>
      <c r="DH53">
        <f>VLOOKUP($B53,'Raw Stats'!$AK$3:$AZ$528,4,FALSE)</f>
        <v>11</v>
      </c>
      <c r="DI53">
        <f>VLOOKUP($B53,'Raw Stats'!$AK$3:$AZ$528,5,FALSE)</f>
        <v>26</v>
      </c>
      <c r="DJ53">
        <f>VLOOKUP($B53,'Raw Stats'!$AK$3:$AZ$528,6,FALSE)</f>
        <v>37</v>
      </c>
      <c r="DK53">
        <f>VLOOKUP($B53,'Raw Stats'!$AK$3:$AZ$528,7,FALSE)</f>
        <v>-13</v>
      </c>
      <c r="DL53">
        <f>VLOOKUP($B53,'Raw Stats'!$AK$3:$AZ$528,8,FALSE)</f>
        <v>28</v>
      </c>
      <c r="DM53">
        <f>VLOOKUP($B53,'Raw Stats'!$AK$3:$AZ$528,9,FALSE)</f>
        <v>124</v>
      </c>
      <c r="DN53">
        <f>VLOOKUP($B53,'Raw Stats'!$AK$3:$AZ$528,10,FALSE)</f>
        <v>48</v>
      </c>
      <c r="DO53">
        <f>VLOOKUP($B53,'Raw Stats'!$AK$3:$AZ$528,11,FALSE)+VLOOKUP($B53,'Raw Stats'!$AK$3:$AZ$528,12,FALSE)</f>
        <v>9</v>
      </c>
      <c r="DP53">
        <f>VLOOKUP($B53,'Raw Stats'!$AK$3:$AZ$528,13,FALSE)+VLOOKUP($B53,'Raw Stats'!$AK$3:$AZ$528,14,FALSE)</f>
        <v>2</v>
      </c>
      <c r="DQ53">
        <f>VLOOKUP($B53,'Raw Stats'!$AK$3:$AZ$528,15,FALSE)</f>
        <v>4</v>
      </c>
      <c r="DR53">
        <f>VLOOKUP($B53,'Raw Stats'!$AK$3:$AZ$528,16,FALSE)</f>
        <v>149</v>
      </c>
      <c r="DT53">
        <f>VLOOKUP($B53,'Raw Stats'!$S$3:$AH$528,3,FALSE)</f>
        <v>82</v>
      </c>
      <c r="DU53">
        <f>VLOOKUP($B53,'Raw Stats'!$S$3:$AH$528,4,FALSE)</f>
        <v>19</v>
      </c>
      <c r="DV53">
        <f>VLOOKUP($B53,'Raw Stats'!$S$3:$AH$528,5,FALSE)</f>
        <v>28</v>
      </c>
      <c r="DW53">
        <f>VLOOKUP($B53,'Raw Stats'!$S$3:$AH$528,6,FALSE)</f>
        <v>47</v>
      </c>
      <c r="DX53">
        <f>VLOOKUP($B53,'Raw Stats'!$S$3:$AH$528,7,FALSE)</f>
        <v>0</v>
      </c>
      <c r="DY53">
        <f>VLOOKUP($B53,'Raw Stats'!$S$3:$AH$528,8,FALSE)</f>
        <v>60</v>
      </c>
      <c r="DZ53">
        <f>VLOOKUP($B53,'Raw Stats'!$S$3:$AH$528,9,FALSE)</f>
        <v>123</v>
      </c>
      <c r="EA53">
        <f>VLOOKUP($B53,'Raw Stats'!$S$3:$AH$528,10,FALSE)</f>
        <v>47</v>
      </c>
      <c r="EB53">
        <f>VLOOKUP($B53,'Raw Stats'!$S$3:$AH$528,11,FALSE)+VLOOKUP($B53,'Raw Stats'!$S$3:$AH$528,12,FALSE)</f>
        <v>10</v>
      </c>
      <c r="EC53">
        <f>VLOOKUP($B53,'Raw Stats'!$S$3:$AH$528,13,FALSE)+VLOOKUP($B53,'Raw Stats'!$S$3:$AH$528,14,FALSE)</f>
        <v>1</v>
      </c>
      <c r="ED53">
        <f>VLOOKUP($B53,'Raw Stats'!$S$3:$AH$528,15,FALSE)</f>
        <v>3</v>
      </c>
      <c r="EE53">
        <f>VLOOKUP($B53,'Raw Stats'!$S$3:$AH$528,16,FALSE)</f>
        <v>183</v>
      </c>
    </row>
    <row r="54" spans="1:135" x14ac:dyDescent="0.2">
      <c r="A54" t="e">
        <f>VLOOKUP(B54,'ALL SKATERS'!$B$3:$I$378,9,FALSE)</f>
        <v>#REF!</v>
      </c>
      <c r="B54" t="s">
        <v>128</v>
      </c>
      <c r="C54">
        <f t="shared" si="8"/>
        <v>0.67584970968842861</v>
      </c>
      <c r="D54">
        <f t="shared" si="9"/>
        <v>0.85743323501130986</v>
      </c>
      <c r="E54">
        <f t="shared" si="10"/>
        <v>0.60941405385160019</v>
      </c>
      <c r="F54">
        <f t="shared" si="11"/>
        <v>0.71267230064300857</v>
      </c>
      <c r="G54">
        <f t="shared" si="12"/>
        <v>0.77099747867250923</v>
      </c>
      <c r="H54">
        <f>VLOOKUP(B54,'ALL SKATERS'!$B$3:$H$378,7,FALSE)</f>
        <v>0</v>
      </c>
      <c r="I54" s="29" t="e">
        <f t="shared" si="13"/>
        <v>#REF!</v>
      </c>
      <c r="J54" s="29">
        <f t="shared" si="14"/>
        <v>-97</v>
      </c>
      <c r="K54" s="29">
        <f t="shared" si="15"/>
        <v>-0.97</v>
      </c>
      <c r="L54">
        <f>BU54*'Value Calculations'!$D$3</f>
        <v>2.4464125717562273</v>
      </c>
      <c r="M54">
        <f>BV54*'Value Calculations'!$D$4</f>
        <v>5.5354159687590485</v>
      </c>
      <c r="N54">
        <f>BW54*'Value Calculations'!$D$5</f>
        <v>6.1027764162171954</v>
      </c>
      <c r="O54">
        <f>BX54*'Value Calculations'!$D$6</f>
        <v>0.50025972767745142</v>
      </c>
      <c r="P54">
        <f>BY54*'Value Calculations'!$D$7</f>
        <v>4.2184740986204545</v>
      </c>
      <c r="Q54">
        <f>BZ54*'Value Calculations'!$D$8</f>
        <v>6.3264478953755017</v>
      </c>
      <c r="R54">
        <f>CA54*'Value Calculations'!$D$9</f>
        <v>2.6450026540878513</v>
      </c>
      <c r="S54">
        <f>CB54*'Value Calculations'!$D$10</f>
        <v>1.8265823703810236</v>
      </c>
      <c r="T54">
        <f>CC54*'Value Calculations'!$D$11</f>
        <v>0.9907141480249374</v>
      </c>
      <c r="U54">
        <f>CD54*'Value Calculations'!$D$12</f>
        <v>0</v>
      </c>
      <c r="V54">
        <f>CE54*'Value Calculations'!$D$13</f>
        <v>5.2279487625870313</v>
      </c>
      <c r="X54">
        <f>CH54*'Value Calculations'!$D$3</f>
        <v>3.2618834290083032</v>
      </c>
      <c r="Y54">
        <f>CI54*'Value Calculations'!$D$4</f>
        <v>1.3024508161785997</v>
      </c>
      <c r="Z54">
        <f>CJ54*'Value Calculations'!$D$5</f>
        <v>3.1840572606350586</v>
      </c>
      <c r="AA54">
        <f>CK54*'Value Calculations'!$D$6</f>
        <v>-0.12506493191936285</v>
      </c>
      <c r="AB54">
        <f>CL54*'Value Calculations'!$D$7</f>
        <v>2.1092370493102273</v>
      </c>
      <c r="AC54">
        <f>CM54*'Value Calculations'!$D$8</f>
        <v>2.7318752275485121</v>
      </c>
      <c r="AD54">
        <f>CN54*'Value Calculations'!$D$9</f>
        <v>1.6373825953877175</v>
      </c>
      <c r="AE54">
        <f>CO54*'Value Calculations'!$D$10</f>
        <v>0.73063294815240942</v>
      </c>
      <c r="AF54">
        <f>CP54*'Value Calculations'!$D$11</f>
        <v>0.9907141480249374</v>
      </c>
      <c r="AG54">
        <f>CQ54*'Value Calculations'!$D$12</f>
        <v>1.6277654791788281</v>
      </c>
      <c r="AH54">
        <f>CR54*'Value Calculations'!$D$13</f>
        <v>2.2700303837548952</v>
      </c>
      <c r="AJ54">
        <f>CU54*'Value Calculations'!$D$3</f>
        <v>2.8541480003822652</v>
      </c>
      <c r="AK54">
        <f>CV54*'Value Calculations'!$D$4</f>
        <v>2.2792889283125497</v>
      </c>
      <c r="AL54">
        <f>CW54*'Value Calculations'!$D$5</f>
        <v>3.7147334707409017</v>
      </c>
      <c r="AM54">
        <f>CX54*'Value Calculations'!$D$6</f>
        <v>-0.87545452343553998</v>
      </c>
      <c r="AN54">
        <f>CY54*'Value Calculations'!$D$7</f>
        <v>1.9334672952010417</v>
      </c>
      <c r="AO54">
        <f>CZ54*'Value Calculations'!$D$8</f>
        <v>3.091332494331211</v>
      </c>
      <c r="AP54">
        <f>DA54*'Value Calculations'!$D$9</f>
        <v>2.2671451320753011</v>
      </c>
      <c r="AQ54">
        <f>DB54*'Value Calculations'!$D$10</f>
        <v>1.0959494222286141</v>
      </c>
      <c r="AR54">
        <f>DC54*'Value Calculations'!$D$11</f>
        <v>0.9907141480249374</v>
      </c>
      <c r="AS54">
        <f>DD54*'Value Calculations'!$D$12</f>
        <v>0.81388273958941404</v>
      </c>
      <c r="AT54">
        <f>DE54*'Value Calculations'!$D$13</f>
        <v>3.1642847773553084</v>
      </c>
      <c r="AV54">
        <f>DH54*'Value Calculations'!$D$3</f>
        <v>7.7469731438947198</v>
      </c>
      <c r="AW54">
        <f>DI54*'Value Calculations'!$D$4</f>
        <v>5.8610286728036982</v>
      </c>
      <c r="AX54">
        <f>DJ54*'Value Calculations'!$D$5</f>
        <v>9.8175098869580975</v>
      </c>
      <c r="AY54">
        <f>DK54*'Value Calculations'!$D$6</f>
        <v>0</v>
      </c>
      <c r="AZ54">
        <f>DL54*'Value Calculations'!$D$7</f>
        <v>4.1305892215658613</v>
      </c>
      <c r="BA54">
        <f>DM54*'Value Calculations'!$D$8</f>
        <v>4.1697042946793079</v>
      </c>
      <c r="BB54">
        <f>DN54*'Value Calculations'!$D$9</f>
        <v>4.7861952788256357</v>
      </c>
      <c r="BC54">
        <f>DO54*'Value Calculations'!$D$10</f>
        <v>4.3837976889144565</v>
      </c>
      <c r="BD54">
        <f>DP54*'Value Calculations'!$D$11</f>
        <v>2.9721424440748123</v>
      </c>
      <c r="BE54">
        <f>DQ54*'Value Calculations'!$D$12</f>
        <v>1.6277654791788281</v>
      </c>
      <c r="BF54">
        <f>DR54*'Value Calculations'!$D$13</f>
        <v>8.6673887379732371</v>
      </c>
      <c r="BH54">
        <f>DU54*'Value Calculations'!$D$3</f>
        <v>6.1160314293905689</v>
      </c>
      <c r="BI54">
        <f>DV54*'Value Calculations'!$D$4</f>
        <v>7.1634794889822988</v>
      </c>
      <c r="BJ54">
        <f>DW54*'Value Calculations'!$D$5</f>
        <v>9.8175098869580975</v>
      </c>
      <c r="BK54">
        <f>DX54*'Value Calculations'!$D$6</f>
        <v>1.3757142511129914</v>
      </c>
      <c r="BL54">
        <f>DY54*'Value Calculations'!$D$7</f>
        <v>2.9880858198561553</v>
      </c>
      <c r="BM54">
        <f>DZ54*'Value Calculations'!$D$8</f>
        <v>2.9475495876181315</v>
      </c>
      <c r="BN54">
        <f>EA54*'Value Calculations'!$D$9</f>
        <v>4.4083377568130855</v>
      </c>
      <c r="BO54">
        <f>EB54*'Value Calculations'!$D$10</f>
        <v>4.3837976889144565</v>
      </c>
      <c r="BP54">
        <f>EC54*'Value Calculations'!$D$11</f>
        <v>0</v>
      </c>
      <c r="BQ54">
        <f>ED54*'Value Calculations'!$D$12</f>
        <v>0.81388273958941404</v>
      </c>
      <c r="BR54">
        <f>EE54*'Value Calculations'!$D$13</f>
        <v>7.0164575497878579</v>
      </c>
      <c r="BT54">
        <f>VLOOKUP($B54,'Raw Stats'!$CM$3:$DC$528,3,FALSE)</f>
        <v>53</v>
      </c>
      <c r="BU54">
        <f>VLOOKUP($B54,'Raw Stats'!$CM$3:$DC$528,4,FALSE)</f>
        <v>6</v>
      </c>
      <c r="BV54">
        <f>VLOOKUP($B54,'Raw Stats'!$CM$3:$DC$528,5,FALSE)</f>
        <v>17</v>
      </c>
      <c r="BW54">
        <f>VLOOKUP($B54,'Raw Stats'!$CM$3:$DC$528,6,FALSE)</f>
        <v>23</v>
      </c>
      <c r="BX54">
        <f>VLOOKUP($B54,'Raw Stats'!$CM$3:$DC$528,7,FALSE)</f>
        <v>4</v>
      </c>
      <c r="BY54">
        <f>VLOOKUP($B54,'Raw Stats'!$CM$3:$DC$528,8,FALSE)</f>
        <v>48</v>
      </c>
      <c r="BZ54">
        <f>VLOOKUP($B54,'Raw Stats'!$CM$3:$DC$528,9,FALSE)</f>
        <v>88</v>
      </c>
      <c r="CA54">
        <f>VLOOKUP($B54,'Raw Stats'!$CM$3:$DC$528,10,FALSE)</f>
        <v>21</v>
      </c>
      <c r="CB54">
        <f>VLOOKUP($B54,'Raw Stats'!$CM$3:$DC$528,11,FALSE)+VLOOKUP($B54,'Raw Stats'!$CM$3:$DC$528,12,FALSE)</f>
        <v>5</v>
      </c>
      <c r="CC54">
        <f>VLOOKUP($B54,'Raw Stats'!$CM$3:$DC$528,13,FALSE)+VLOOKUP($B54,'Raw Stats'!$CM$3:$DC$528,14,FALSE)</f>
        <v>1</v>
      </c>
      <c r="CD54">
        <f>VLOOKUP($B54,'Raw Stats'!$CM$3:$DC$528,15,FALSE)</f>
        <v>0</v>
      </c>
      <c r="CE54">
        <f>VLOOKUP($B54,'Raw Stats'!$CM$3:$DC$528,16,FALSE)</f>
        <v>76</v>
      </c>
      <c r="CG54">
        <f>VLOOKUP($B54,'Raw Stats'!$BU$3:$CJ$528,3,FALSE)</f>
        <v>23</v>
      </c>
      <c r="CH54">
        <f>VLOOKUP($B54,'Raw Stats'!$BU$3:$CJ$528,4,FALSE)</f>
        <v>8</v>
      </c>
      <c r="CI54">
        <f>VLOOKUP($B54,'Raw Stats'!$BU$3:$CJ$5288,5,FALSE)</f>
        <v>4</v>
      </c>
      <c r="CJ54">
        <f>VLOOKUP($B54,'Raw Stats'!$BU$3:$CJ$528,6,FALSE)</f>
        <v>12</v>
      </c>
      <c r="CK54">
        <f>VLOOKUP($B54,'Raw Stats'!$BU$3:$CJ$528,7,FALSE)</f>
        <v>-1</v>
      </c>
      <c r="CL54">
        <f>VLOOKUP($B54,'Raw Stats'!$BU$3:$CJ$528,8,FALSE)</f>
        <v>24</v>
      </c>
      <c r="CM54">
        <f>VLOOKUP($B54,'Raw Stats'!$BU$3:$CJ$528,9,FALSE)</f>
        <v>38</v>
      </c>
      <c r="CN54">
        <f>VLOOKUP($B54,'Raw Stats'!$BU$3:$CJ$528,10,FALSE)</f>
        <v>13</v>
      </c>
      <c r="CO54">
        <f>VLOOKUP($B54,'Raw Stats'!$BU$3:$CJ$528,11,FALSE)+VLOOKUP($B54,'Raw Stats'!$BU$3:$CJ$528,12,FALSE)</f>
        <v>2</v>
      </c>
      <c r="CP54">
        <f>VLOOKUP($B54,'Raw Stats'!$BU$3:$CJ$528,13,FALSE)+VLOOKUP($B54,'Raw Stats'!$BU$3:$CJ$528,14,FALSE)</f>
        <v>1</v>
      </c>
      <c r="CQ54">
        <f>VLOOKUP($B54,'Raw Stats'!$BU$3:$CJ$528,15,FALSE)</f>
        <v>2</v>
      </c>
      <c r="CR54">
        <f>VLOOKUP($B54,'Raw Stats'!$BU$3:$CJ$528,16,FALSE)</f>
        <v>33</v>
      </c>
      <c r="CT54">
        <f>VLOOKUP($B54,'Raw Stats'!$BC$3:$BR$528,3,FALSE)</f>
        <v>35</v>
      </c>
      <c r="CU54">
        <f>VLOOKUP($B54,'Raw Stats'!$BC$3:$BR$528,4,FALSE)</f>
        <v>7</v>
      </c>
      <c r="CV54">
        <f>VLOOKUP($B54,'Raw Stats'!$BC$3:$BR$5288,5,FALSE)</f>
        <v>7</v>
      </c>
      <c r="CW54">
        <f>VLOOKUP($B54,'Raw Stats'!$BC$3:$BR$52888,6,FALSE)</f>
        <v>14</v>
      </c>
      <c r="CX54">
        <f>VLOOKUP($B54,'Raw Stats'!$BC$3:$BR$5288,7,FALSE)</f>
        <v>-7</v>
      </c>
      <c r="CY54">
        <f>VLOOKUP($B54,'Raw Stats'!$BC$3:$BR$5288,8,FALSE)</f>
        <v>22</v>
      </c>
      <c r="CZ54">
        <f>VLOOKUP($B54,'Raw Stats'!$BC$3:$BR$5288,9,FALSE)</f>
        <v>43</v>
      </c>
      <c r="DA54">
        <f>VLOOKUP($B54,'Raw Stats'!$BC$3:$BR$5288,10,FALSE)</f>
        <v>18</v>
      </c>
      <c r="DB54">
        <f>VLOOKUP($B54,'Raw Stats'!$BC$3:$BR$5288,11,FALSE)+VLOOKUP($B54,'Raw Stats'!$BC$3:$BR$5288,12,FALSE)</f>
        <v>3</v>
      </c>
      <c r="DC54">
        <f>VLOOKUP($B54,'Raw Stats'!$BC$3:$BR$5288,13,FALSE)+VLOOKUP($B54,'Raw Stats'!$BC$3:$BR$5288,14,FALSE)</f>
        <v>1</v>
      </c>
      <c r="DD54">
        <f>VLOOKUP($B54,'Raw Stats'!$BC$3:$BR$5288,15,FALSE)</f>
        <v>1</v>
      </c>
      <c r="DE54">
        <f>VLOOKUP($B54,'Raw Stats'!$BC$3:$BR$5288,16,FALSE)</f>
        <v>46</v>
      </c>
      <c r="DG54">
        <f>VLOOKUP($B54,'Raw Stats'!$AK$3:$AZ$528,3,FALSE)</f>
        <v>76</v>
      </c>
      <c r="DH54">
        <f>VLOOKUP($B54,'Raw Stats'!$AK$3:$AZ$528,4,FALSE)</f>
        <v>19</v>
      </c>
      <c r="DI54">
        <f>VLOOKUP($B54,'Raw Stats'!$AK$3:$AZ$528,5,FALSE)</f>
        <v>18</v>
      </c>
      <c r="DJ54">
        <f>VLOOKUP($B54,'Raw Stats'!$AK$3:$AZ$528,6,FALSE)</f>
        <v>37</v>
      </c>
      <c r="DK54">
        <f>VLOOKUP($B54,'Raw Stats'!$AK$3:$AZ$528,7,FALSE)</f>
        <v>0</v>
      </c>
      <c r="DL54">
        <f>VLOOKUP($B54,'Raw Stats'!$AK$3:$AZ$528,8,FALSE)</f>
        <v>47</v>
      </c>
      <c r="DM54">
        <f>VLOOKUP($B54,'Raw Stats'!$AK$3:$AZ$528,9,FALSE)</f>
        <v>58</v>
      </c>
      <c r="DN54">
        <f>VLOOKUP($B54,'Raw Stats'!$AK$3:$AZ$528,10,FALSE)</f>
        <v>38</v>
      </c>
      <c r="DO54">
        <f>VLOOKUP($B54,'Raw Stats'!$AK$3:$AZ$528,11,FALSE)+VLOOKUP($B54,'Raw Stats'!$AK$3:$AZ$528,12,FALSE)</f>
        <v>12</v>
      </c>
      <c r="DP54">
        <f>VLOOKUP($B54,'Raw Stats'!$AK$3:$AZ$528,13,FALSE)+VLOOKUP($B54,'Raw Stats'!$AK$3:$AZ$528,14,FALSE)</f>
        <v>3</v>
      </c>
      <c r="DQ54">
        <f>VLOOKUP($B54,'Raw Stats'!$AK$3:$AZ$528,15,FALSE)</f>
        <v>2</v>
      </c>
      <c r="DR54">
        <f>VLOOKUP($B54,'Raw Stats'!$AK$3:$AZ$528,16,FALSE)</f>
        <v>126</v>
      </c>
      <c r="DT54">
        <f>VLOOKUP($B54,'Raw Stats'!$S$3:$AH$528,3,FALSE)</f>
        <v>61</v>
      </c>
      <c r="DU54">
        <f>VLOOKUP($B54,'Raw Stats'!$S$3:$AH$528,4,FALSE)</f>
        <v>15</v>
      </c>
      <c r="DV54">
        <f>VLOOKUP($B54,'Raw Stats'!$S$3:$AH$528,5,FALSE)</f>
        <v>22</v>
      </c>
      <c r="DW54">
        <f>VLOOKUP($B54,'Raw Stats'!$S$3:$AH$528,6,FALSE)</f>
        <v>37</v>
      </c>
      <c r="DX54">
        <f>VLOOKUP($B54,'Raw Stats'!$S$3:$AH$528,7,FALSE)</f>
        <v>11</v>
      </c>
      <c r="DY54">
        <f>VLOOKUP($B54,'Raw Stats'!$S$3:$AH$528,8,FALSE)</f>
        <v>34</v>
      </c>
      <c r="DZ54">
        <f>VLOOKUP($B54,'Raw Stats'!$S$3:$AH$528,9,FALSE)</f>
        <v>41</v>
      </c>
      <c r="EA54">
        <f>VLOOKUP($B54,'Raw Stats'!$S$3:$AH$528,10,FALSE)</f>
        <v>35</v>
      </c>
      <c r="EB54">
        <f>VLOOKUP($B54,'Raw Stats'!$S$3:$AH$528,11,FALSE)+VLOOKUP($B54,'Raw Stats'!$S$3:$AH$528,12,FALSE)</f>
        <v>12</v>
      </c>
      <c r="EC54">
        <f>VLOOKUP($B54,'Raw Stats'!$S$3:$AH$528,13,FALSE)+VLOOKUP($B54,'Raw Stats'!$S$3:$AH$528,14,FALSE)</f>
        <v>0</v>
      </c>
      <c r="ED54">
        <f>VLOOKUP($B54,'Raw Stats'!$S$3:$AH$528,15,FALSE)</f>
        <v>1</v>
      </c>
      <c r="EE54">
        <f>VLOOKUP($B54,'Raw Stats'!$S$3:$AH$528,16,FALSE)</f>
        <v>102</v>
      </c>
    </row>
    <row r="55" spans="1:135" x14ac:dyDescent="0.2">
      <c r="A55" t="e">
        <f>VLOOKUP(B55,'ALL SKATERS'!$B$3:$I$378,9,FALSE)</f>
        <v>#REF!</v>
      </c>
      <c r="B55" t="s">
        <v>193</v>
      </c>
      <c r="C55">
        <f t="shared" si="8"/>
        <v>0.83936008250123018</v>
      </c>
      <c r="D55">
        <f t="shared" si="9"/>
        <v>0.77233961451827404</v>
      </c>
      <c r="E55">
        <f t="shared" si="10"/>
        <v>0.95970247274148601</v>
      </c>
      <c r="F55">
        <f t="shared" si="11"/>
        <v>1.017377261416351</v>
      </c>
      <c r="G55">
        <f t="shared" si="12"/>
        <v>1.1517270080790081</v>
      </c>
      <c r="H55">
        <f>VLOOKUP(B55,'ALL SKATERS'!$B$3:$H$378,7,FALSE)</f>
        <v>0</v>
      </c>
      <c r="I55" s="29" t="e">
        <f t="shared" si="13"/>
        <v>#REF!</v>
      </c>
      <c r="J55" s="29">
        <f t="shared" si="14"/>
        <v>-97</v>
      </c>
      <c r="K55" s="29">
        <f t="shared" si="15"/>
        <v>-0.97</v>
      </c>
      <c r="L55">
        <f>BU55*'Value Calculations'!$D$3</f>
        <v>7.3392377152686823</v>
      </c>
      <c r="M55">
        <f>BV55*'Value Calculations'!$D$4</f>
        <v>17.908698722455746</v>
      </c>
      <c r="N55">
        <f>BW55*'Value Calculations'!$D$5</f>
        <v>19.369681668863272</v>
      </c>
      <c r="O55">
        <f>BX55*'Value Calculations'!$D$6</f>
        <v>1.3757142511129914</v>
      </c>
      <c r="P55">
        <f>BY55*'Value Calculations'!$D$7</f>
        <v>1.9334672952010417</v>
      </c>
      <c r="Q55">
        <f>BZ55*'Value Calculations'!$D$8</f>
        <v>1.7972863339134948</v>
      </c>
      <c r="R55">
        <f>CA55*'Value Calculations'!$D$9</f>
        <v>3.0228601761004015</v>
      </c>
      <c r="S55">
        <f>CB55*'Value Calculations'!$D$10</f>
        <v>9.1329118519051171</v>
      </c>
      <c r="T55">
        <f>CC55*'Value Calculations'!$D$11</f>
        <v>0</v>
      </c>
      <c r="U55">
        <f>CD55*'Value Calculations'!$D$12</f>
        <v>0</v>
      </c>
      <c r="V55">
        <f>CE55*'Value Calculations'!$D$13</f>
        <v>6.9476687502801333</v>
      </c>
      <c r="X55">
        <f>CH55*'Value Calculations'!$D$3</f>
        <v>4.4850897148864171</v>
      </c>
      <c r="Y55">
        <f>CI55*'Value Calculations'!$D$4</f>
        <v>12.698895457741347</v>
      </c>
      <c r="Z55">
        <f>CJ55*'Value Calculations'!$D$5</f>
        <v>13.266905252646078</v>
      </c>
      <c r="AA55">
        <f>CK55*'Value Calculations'!$D$6</f>
        <v>0.37519479575808856</v>
      </c>
      <c r="AB55">
        <f>CL55*'Value Calculations'!$D$7</f>
        <v>3.6911648362928977</v>
      </c>
      <c r="AC55">
        <f>CM55*'Value Calculations'!$D$8</f>
        <v>3.091332494331211</v>
      </c>
      <c r="AD55">
        <f>CN55*'Value Calculations'!$D$9</f>
        <v>2.3930976394128178</v>
      </c>
      <c r="AE55">
        <f>CO55*'Value Calculations'!$D$10</f>
        <v>6.5756965333716852</v>
      </c>
      <c r="AF55">
        <f>CP55*'Value Calculations'!$D$11</f>
        <v>0</v>
      </c>
      <c r="AG55">
        <f>CQ55*'Value Calculations'!$D$12</f>
        <v>0.81388273958941404</v>
      </c>
      <c r="AH55">
        <f>CR55*'Value Calculations'!$D$13</f>
        <v>6.6725135522492369</v>
      </c>
      <c r="AJ55">
        <f>CU55*'Value Calculations'!$D$3</f>
        <v>4.4850897148864171</v>
      </c>
      <c r="AK55">
        <f>CV55*'Value Calculations'!$D$4</f>
        <v>11.070831937518097</v>
      </c>
      <c r="AL55">
        <f>CW55*'Value Calculations'!$D$5</f>
        <v>11.94021472738147</v>
      </c>
      <c r="AM55">
        <f>CX55*'Value Calculations'!$D$6</f>
        <v>2.376233706467894</v>
      </c>
      <c r="AN55">
        <f>CY55*'Value Calculations'!$D$7</f>
        <v>2.1092370493102273</v>
      </c>
      <c r="AO55">
        <f>CZ55*'Value Calculations'!$D$8</f>
        <v>1.5816119738438754</v>
      </c>
      <c r="AP55">
        <f>DA55*'Value Calculations'!$D$9</f>
        <v>1.1335725660376506</v>
      </c>
      <c r="AQ55">
        <f>DB55*'Value Calculations'!$D$10</f>
        <v>4.7491141629906615</v>
      </c>
      <c r="AR55">
        <f>DC55*'Value Calculations'!$D$11</f>
        <v>0.9907141480249374</v>
      </c>
      <c r="AS55">
        <f>DD55*'Value Calculations'!$D$12</f>
        <v>0.81388273958941404</v>
      </c>
      <c r="AT55">
        <f>DE55*'Value Calculations'!$D$13</f>
        <v>4.8152159655406868</v>
      </c>
      <c r="AV55">
        <f>DH55*'Value Calculations'!$D$3</f>
        <v>5.7082960007645305</v>
      </c>
      <c r="AW55">
        <f>DI55*'Value Calculations'!$D$4</f>
        <v>21.816051170991546</v>
      </c>
      <c r="AX55">
        <f>DJ55*'Value Calculations'!$D$5</f>
        <v>21.492386509286646</v>
      </c>
      <c r="AY55">
        <f>DK55*'Value Calculations'!$D$6</f>
        <v>2.8764934341453454</v>
      </c>
      <c r="AZ55">
        <f>DL55*'Value Calculations'!$D$7</f>
        <v>4.5700136068388257</v>
      </c>
      <c r="BA55">
        <f>DM55*'Value Calculations'!$D$8</f>
        <v>2.3005265074092733</v>
      </c>
      <c r="BB55">
        <f>DN55*'Value Calculations'!$D$9</f>
        <v>2.1411926247377844</v>
      </c>
      <c r="BC55">
        <f>DO55*'Value Calculations'!$D$10</f>
        <v>9.863544800057527</v>
      </c>
      <c r="BD55">
        <f>DP55*'Value Calculations'!$D$11</f>
        <v>0</v>
      </c>
      <c r="BE55">
        <f>DQ55*'Value Calculations'!$D$12</f>
        <v>4.883296437536484</v>
      </c>
      <c r="BF55">
        <f>DR55*'Value Calculations'!$D$13</f>
        <v>7.7731343443728225</v>
      </c>
      <c r="BH55">
        <f>DU55*'Value Calculations'!$D$3</f>
        <v>7.7469731438947198</v>
      </c>
      <c r="BI55">
        <f>DV55*'Value Calculations'!$D$4</f>
        <v>24.420952803348744</v>
      </c>
      <c r="BJ55">
        <f>DW55*'Value Calculations'!$D$5</f>
        <v>24.941781874974627</v>
      </c>
      <c r="BK55">
        <f>DX55*'Value Calculations'!$D$6</f>
        <v>3.2516882299034342</v>
      </c>
      <c r="BL55">
        <f>DY55*'Value Calculations'!$D$7</f>
        <v>3.5153950821837121</v>
      </c>
      <c r="BM55">
        <f>DZ55*'Value Calculations'!$D$8</f>
        <v>1.0783718003480969</v>
      </c>
      <c r="BN55">
        <f>EA55*'Value Calculations'!$D$9</f>
        <v>2.6450026540878513</v>
      </c>
      <c r="BO55">
        <f>EB55*'Value Calculations'!$D$10</f>
        <v>12.786076592667165</v>
      </c>
      <c r="BP55">
        <f>EC55*'Value Calculations'!$D$11</f>
        <v>0</v>
      </c>
      <c r="BQ55">
        <f>ED55*'Value Calculations'!$D$12</f>
        <v>3.2555309583576562</v>
      </c>
      <c r="BR55">
        <f>EE55*'Value Calculations'!$D$13</f>
        <v>10.799841522712683</v>
      </c>
      <c r="BT55">
        <f>VLOOKUP($B55,'Raw Stats'!$CM$3:$DC$528,3,FALSE)</f>
        <v>82</v>
      </c>
      <c r="BU55">
        <f>VLOOKUP($B55,'Raw Stats'!$CM$3:$DC$528,4,FALSE)</f>
        <v>18</v>
      </c>
      <c r="BV55">
        <f>VLOOKUP($B55,'Raw Stats'!$CM$3:$DC$528,5,FALSE)</f>
        <v>55</v>
      </c>
      <c r="BW55">
        <f>VLOOKUP($B55,'Raw Stats'!$CM$3:$DC$528,6,FALSE)</f>
        <v>73</v>
      </c>
      <c r="BX55">
        <f>VLOOKUP($B55,'Raw Stats'!$CM$3:$DC$528,7,FALSE)</f>
        <v>11</v>
      </c>
      <c r="BY55">
        <f>VLOOKUP($B55,'Raw Stats'!$CM$3:$DC$528,8,FALSE)</f>
        <v>22</v>
      </c>
      <c r="BZ55">
        <f>VLOOKUP($B55,'Raw Stats'!$CM$3:$DC$528,9,FALSE)</f>
        <v>25</v>
      </c>
      <c r="CA55">
        <f>VLOOKUP($B55,'Raw Stats'!$CM$3:$DC$528,10,FALSE)</f>
        <v>24</v>
      </c>
      <c r="CB55">
        <f>VLOOKUP($B55,'Raw Stats'!$CM$3:$DC$528,11,FALSE)+VLOOKUP($B55,'Raw Stats'!$CM$3:$DC$528,12,FALSE)</f>
        <v>25</v>
      </c>
      <c r="CC55">
        <f>VLOOKUP($B55,'Raw Stats'!$CM$3:$DC$528,13,FALSE)+VLOOKUP($B55,'Raw Stats'!$CM$3:$DC$528,14,FALSE)</f>
        <v>0</v>
      </c>
      <c r="CD55">
        <f>VLOOKUP($B55,'Raw Stats'!$CM$3:$DC$528,15,FALSE)</f>
        <v>0</v>
      </c>
      <c r="CE55">
        <f>VLOOKUP($B55,'Raw Stats'!$CM$3:$DC$528,16,FALSE)</f>
        <v>101</v>
      </c>
      <c r="CG55">
        <f>VLOOKUP($B55,'Raw Stats'!$BU$3:$CJ$528,3,FALSE)</f>
        <v>70</v>
      </c>
      <c r="CH55">
        <f>VLOOKUP($B55,'Raw Stats'!$BU$3:$CJ$528,4,FALSE)</f>
        <v>11</v>
      </c>
      <c r="CI55">
        <f>VLOOKUP($B55,'Raw Stats'!$BU$3:$CJ$5288,5,FALSE)</f>
        <v>39</v>
      </c>
      <c r="CJ55">
        <f>VLOOKUP($B55,'Raw Stats'!$BU$3:$CJ$528,6,FALSE)</f>
        <v>50</v>
      </c>
      <c r="CK55">
        <f>VLOOKUP($B55,'Raw Stats'!$BU$3:$CJ$528,7,FALSE)</f>
        <v>3</v>
      </c>
      <c r="CL55">
        <f>VLOOKUP($B55,'Raw Stats'!$BU$3:$CJ$528,8,FALSE)</f>
        <v>42</v>
      </c>
      <c r="CM55">
        <f>VLOOKUP($B55,'Raw Stats'!$BU$3:$CJ$528,9,FALSE)</f>
        <v>43</v>
      </c>
      <c r="CN55">
        <f>VLOOKUP($B55,'Raw Stats'!$BU$3:$CJ$528,10,FALSE)</f>
        <v>19</v>
      </c>
      <c r="CO55">
        <f>VLOOKUP($B55,'Raw Stats'!$BU$3:$CJ$528,11,FALSE)+VLOOKUP($B55,'Raw Stats'!$BU$3:$CJ$528,12,FALSE)</f>
        <v>18</v>
      </c>
      <c r="CP55">
        <f>VLOOKUP($B55,'Raw Stats'!$BU$3:$CJ$528,13,FALSE)+VLOOKUP($B55,'Raw Stats'!$BU$3:$CJ$528,14,FALSE)</f>
        <v>0</v>
      </c>
      <c r="CQ55">
        <f>VLOOKUP($B55,'Raw Stats'!$BU$3:$CJ$528,15,FALSE)</f>
        <v>1</v>
      </c>
      <c r="CR55">
        <f>VLOOKUP($B55,'Raw Stats'!$BU$3:$CJ$528,16,FALSE)</f>
        <v>97</v>
      </c>
      <c r="CT55">
        <f>VLOOKUP($B55,'Raw Stats'!$BC$3:$BR$528,3,FALSE)</f>
        <v>48</v>
      </c>
      <c r="CU55">
        <f>VLOOKUP($B55,'Raw Stats'!$BC$3:$BR$528,4,FALSE)</f>
        <v>11</v>
      </c>
      <c r="CV55">
        <f>VLOOKUP($B55,'Raw Stats'!$BC$3:$BR$5288,5,FALSE)</f>
        <v>34</v>
      </c>
      <c r="CW55">
        <f>VLOOKUP($B55,'Raw Stats'!$BC$3:$BR$52888,6,FALSE)</f>
        <v>45</v>
      </c>
      <c r="CX55">
        <f>VLOOKUP($B55,'Raw Stats'!$BC$3:$BR$5288,7,FALSE)</f>
        <v>19</v>
      </c>
      <c r="CY55">
        <f>VLOOKUP($B55,'Raw Stats'!$BC$3:$BR$5288,8,FALSE)</f>
        <v>24</v>
      </c>
      <c r="CZ55">
        <f>VLOOKUP($B55,'Raw Stats'!$BC$3:$BR$5288,9,FALSE)</f>
        <v>22</v>
      </c>
      <c r="DA55">
        <f>VLOOKUP($B55,'Raw Stats'!$BC$3:$BR$5288,10,FALSE)</f>
        <v>9</v>
      </c>
      <c r="DB55">
        <f>VLOOKUP($B55,'Raw Stats'!$BC$3:$BR$5288,11,FALSE)+VLOOKUP($B55,'Raw Stats'!$BC$3:$BR$5288,12,FALSE)</f>
        <v>13</v>
      </c>
      <c r="DC55">
        <f>VLOOKUP($B55,'Raw Stats'!$BC$3:$BR$5288,13,FALSE)+VLOOKUP($B55,'Raw Stats'!$BC$3:$BR$5288,14,FALSE)</f>
        <v>1</v>
      </c>
      <c r="DD55">
        <f>VLOOKUP($B55,'Raw Stats'!$BC$3:$BR$5288,15,FALSE)</f>
        <v>1</v>
      </c>
      <c r="DE55">
        <f>VLOOKUP($B55,'Raw Stats'!$BC$3:$BR$5288,16,FALSE)</f>
        <v>70</v>
      </c>
      <c r="DG55">
        <f>VLOOKUP($B55,'Raw Stats'!$AK$3:$AZ$528,3,FALSE)</f>
        <v>82</v>
      </c>
      <c r="DH55">
        <f>VLOOKUP($B55,'Raw Stats'!$AK$3:$AZ$528,4,FALSE)</f>
        <v>14</v>
      </c>
      <c r="DI55">
        <f>VLOOKUP($B55,'Raw Stats'!$AK$3:$AZ$528,5,FALSE)</f>
        <v>67</v>
      </c>
      <c r="DJ55">
        <f>VLOOKUP($B55,'Raw Stats'!$AK$3:$AZ$528,6,FALSE)</f>
        <v>81</v>
      </c>
      <c r="DK55">
        <f>VLOOKUP($B55,'Raw Stats'!$AK$3:$AZ$528,7,FALSE)</f>
        <v>23</v>
      </c>
      <c r="DL55">
        <f>VLOOKUP($B55,'Raw Stats'!$AK$3:$AZ$528,8,FALSE)</f>
        <v>52</v>
      </c>
      <c r="DM55">
        <f>VLOOKUP($B55,'Raw Stats'!$AK$3:$AZ$528,9,FALSE)</f>
        <v>32</v>
      </c>
      <c r="DN55">
        <f>VLOOKUP($B55,'Raw Stats'!$AK$3:$AZ$528,10,FALSE)</f>
        <v>17</v>
      </c>
      <c r="DO55">
        <f>VLOOKUP($B55,'Raw Stats'!$AK$3:$AZ$528,11,FALSE)+VLOOKUP($B55,'Raw Stats'!$AK$3:$AZ$528,12,FALSE)</f>
        <v>27</v>
      </c>
      <c r="DP55">
        <f>VLOOKUP($B55,'Raw Stats'!$AK$3:$AZ$528,13,FALSE)+VLOOKUP($B55,'Raw Stats'!$AK$3:$AZ$528,14,FALSE)</f>
        <v>0</v>
      </c>
      <c r="DQ55">
        <f>VLOOKUP($B55,'Raw Stats'!$AK$3:$AZ$528,15,FALSE)</f>
        <v>6</v>
      </c>
      <c r="DR55">
        <f>VLOOKUP($B55,'Raw Stats'!$AK$3:$AZ$528,16,FALSE)</f>
        <v>113</v>
      </c>
      <c r="DT55">
        <f>VLOOKUP($B55,'Raw Stats'!$S$3:$AH$528,3,FALSE)</f>
        <v>82</v>
      </c>
      <c r="DU55">
        <f>VLOOKUP($B55,'Raw Stats'!$S$3:$AH$528,4,FALSE)</f>
        <v>19</v>
      </c>
      <c r="DV55">
        <f>VLOOKUP($B55,'Raw Stats'!$S$3:$AH$528,5,FALSE)</f>
        <v>75</v>
      </c>
      <c r="DW55">
        <f>VLOOKUP($B55,'Raw Stats'!$S$3:$AH$528,6,FALSE)</f>
        <v>94</v>
      </c>
      <c r="DX55">
        <f>VLOOKUP($B55,'Raw Stats'!$S$3:$AH$528,7,FALSE)</f>
        <v>26</v>
      </c>
      <c r="DY55">
        <f>VLOOKUP($B55,'Raw Stats'!$S$3:$AH$528,8,FALSE)</f>
        <v>40</v>
      </c>
      <c r="DZ55">
        <f>VLOOKUP($B55,'Raw Stats'!$S$3:$AH$528,9,FALSE)</f>
        <v>15</v>
      </c>
      <c r="EA55">
        <f>VLOOKUP($B55,'Raw Stats'!$S$3:$AH$528,10,FALSE)</f>
        <v>21</v>
      </c>
      <c r="EB55">
        <f>VLOOKUP($B55,'Raw Stats'!$S$3:$AH$528,11,FALSE)+VLOOKUP($B55,'Raw Stats'!$S$3:$AH$528,12,FALSE)</f>
        <v>35</v>
      </c>
      <c r="EC55">
        <f>VLOOKUP($B55,'Raw Stats'!$S$3:$AH$528,13,FALSE)+VLOOKUP($B55,'Raw Stats'!$S$3:$AH$528,14,FALSE)</f>
        <v>0</v>
      </c>
      <c r="ED55">
        <f>VLOOKUP($B55,'Raw Stats'!$S$3:$AH$528,15,FALSE)</f>
        <v>4</v>
      </c>
      <c r="EE55">
        <f>VLOOKUP($B55,'Raw Stats'!$S$3:$AH$528,16,FALSE)</f>
        <v>157</v>
      </c>
    </row>
    <row r="56" spans="1:135" x14ac:dyDescent="0.2">
      <c r="A56" t="e">
        <f>VLOOKUP(B56,'ALL SKATERS'!$B$3:$I$378,9,FALSE)</f>
        <v>#REF!</v>
      </c>
      <c r="B56" t="s">
        <v>316</v>
      </c>
      <c r="C56">
        <f t="shared" si="8"/>
        <v>0.78043092426990845</v>
      </c>
      <c r="D56">
        <f t="shared" si="9"/>
        <v>0.55256206069539915</v>
      </c>
      <c r="E56">
        <f t="shared" si="10"/>
        <v>0.74472373303490336</v>
      </c>
      <c r="F56" t="e">
        <f t="shared" si="11"/>
        <v>#N/A</v>
      </c>
      <c r="G56" t="e">
        <f t="shared" si="12"/>
        <v>#N/A</v>
      </c>
      <c r="H56">
        <f>VLOOKUP(B56,'ALL SKATERS'!$B$3:$H$378,7,FALSE)</f>
        <v>0</v>
      </c>
      <c r="I56" s="29" t="e">
        <f t="shared" si="13"/>
        <v>#REF!</v>
      </c>
      <c r="J56" s="29">
        <f t="shared" si="14"/>
        <v>-97</v>
      </c>
      <c r="K56" s="29">
        <f t="shared" si="15"/>
        <v>-0.97</v>
      </c>
      <c r="L56">
        <f>BU56*'Value Calculations'!$D$3</f>
        <v>6.1160314293905689</v>
      </c>
      <c r="M56">
        <f>BV56*'Value Calculations'!$D$4</f>
        <v>12.698895457741347</v>
      </c>
      <c r="N56">
        <f>BW56*'Value Calculations'!$D$5</f>
        <v>14.328257672857763</v>
      </c>
      <c r="O56">
        <f>BX56*'Value Calculations'!$D$6</f>
        <v>1.2506493191936285</v>
      </c>
      <c r="P56">
        <f>BY56*'Value Calculations'!$D$7</f>
        <v>3.3396253280745265</v>
      </c>
      <c r="Q56">
        <f>BZ56*'Value Calculations'!$D$8</f>
        <v>4.8886188282447058</v>
      </c>
      <c r="R56">
        <f>CA56*'Value Calculations'!$D$9</f>
        <v>3.0228601761004015</v>
      </c>
      <c r="S56">
        <f>CB56*'Value Calculations'!$D$10</f>
        <v>4.3837976889144565</v>
      </c>
      <c r="T56">
        <f>CC56*'Value Calculations'!$D$11</f>
        <v>0</v>
      </c>
      <c r="U56">
        <f>CD56*'Value Calculations'!$D$12</f>
        <v>0</v>
      </c>
      <c r="V56">
        <f>CE56*'Value Calculations'!$D$13</f>
        <v>11.625307116805372</v>
      </c>
      <c r="X56">
        <f>CH56*'Value Calculations'!$D$3</f>
        <v>3.6696188576343411</v>
      </c>
      <c r="Y56">
        <f>CI56*'Value Calculations'!$D$4</f>
        <v>6.1866413768483488</v>
      </c>
      <c r="Z56">
        <f>CJ56*'Value Calculations'!$D$5</f>
        <v>7.4294669414818033</v>
      </c>
      <c r="AA56">
        <f>CK56*'Value Calculations'!$D$6</f>
        <v>-0.62532465959681427</v>
      </c>
      <c r="AB56">
        <f>CL56*'Value Calculations'!$D$7</f>
        <v>3.2517404510199337</v>
      </c>
      <c r="AC56">
        <f>CM56*'Value Calculations'!$D$8</f>
        <v>5.2480760950274048</v>
      </c>
      <c r="AD56">
        <f>CN56*'Value Calculations'!$D$9</f>
        <v>2.8969076687628847</v>
      </c>
      <c r="AE56">
        <f>CO56*'Value Calculations'!$D$10</f>
        <v>1.8265823703810236</v>
      </c>
      <c r="AF56">
        <f>CP56*'Value Calculations'!$D$11</f>
        <v>0</v>
      </c>
      <c r="AG56">
        <f>CQ56*'Value Calculations'!$D$12</f>
        <v>0.81388273958941404</v>
      </c>
      <c r="AH56">
        <f>CR56*'Value Calculations'!$D$13</f>
        <v>7.4291903468342024</v>
      </c>
      <c r="AJ56">
        <f>CU56*'Value Calculations'!$D$3</f>
        <v>5.7082960007645305</v>
      </c>
      <c r="AK56">
        <f>CV56*'Value Calculations'!$D$4</f>
        <v>5.5354159687590485</v>
      </c>
      <c r="AL56">
        <f>CW56*'Value Calculations'!$D$5</f>
        <v>8.2254812566405686</v>
      </c>
      <c r="AM56">
        <f>CX56*'Value Calculations'!$D$6</f>
        <v>-1.8759739787904428</v>
      </c>
      <c r="AN56">
        <f>CY56*'Value Calculations'!$D$7</f>
        <v>1.5819277869826704</v>
      </c>
      <c r="AO56">
        <f>CZ56*'Value Calculations'!$D$8</f>
        <v>2.3724179607658131</v>
      </c>
      <c r="AP56">
        <f>DA56*'Value Calculations'!$D$9</f>
        <v>2.3930976394128178</v>
      </c>
      <c r="AQ56">
        <f>DB56*'Value Calculations'!$D$10</f>
        <v>3.2878482666858426</v>
      </c>
      <c r="AR56">
        <f>DC56*'Value Calculations'!$D$11</f>
        <v>0</v>
      </c>
      <c r="AS56">
        <f>DD56*'Value Calculations'!$D$12</f>
        <v>0.81388273958941404</v>
      </c>
      <c r="AT56">
        <f>DE56*'Value Calculations'!$D$13</f>
        <v>7.7043455448650988</v>
      </c>
      <c r="AV56" t="e">
        <f>DH56*'Value Calculations'!$D$3</f>
        <v>#N/A</v>
      </c>
      <c r="AW56" t="e">
        <f>DI56*'Value Calculations'!$D$4</f>
        <v>#N/A</v>
      </c>
      <c r="AX56" t="e">
        <f>DJ56*'Value Calculations'!$D$5</f>
        <v>#N/A</v>
      </c>
      <c r="AY56" t="e">
        <f>DK56*'Value Calculations'!$D$6</f>
        <v>#N/A</v>
      </c>
      <c r="AZ56" t="e">
        <f>DL56*'Value Calculations'!$D$7</f>
        <v>#N/A</v>
      </c>
      <c r="BA56" t="e">
        <f>DM56*'Value Calculations'!$D$8</f>
        <v>#N/A</v>
      </c>
      <c r="BB56" t="e">
        <f>DN56*'Value Calculations'!$D$9</f>
        <v>#N/A</v>
      </c>
      <c r="BC56" t="e">
        <f>DO56*'Value Calculations'!$D$10</f>
        <v>#N/A</v>
      </c>
      <c r="BD56" t="e">
        <f>DP56*'Value Calculations'!$D$11</f>
        <v>#N/A</v>
      </c>
      <c r="BE56" t="e">
        <f>DQ56*'Value Calculations'!$D$12</f>
        <v>#N/A</v>
      </c>
      <c r="BF56" t="e">
        <f>DR56*'Value Calculations'!$D$13</f>
        <v>#N/A</v>
      </c>
      <c r="BH56" t="e">
        <f>DU56*'Value Calculations'!$D$3</f>
        <v>#N/A</v>
      </c>
      <c r="BI56" t="e">
        <f>DV56*'Value Calculations'!$D$4</f>
        <v>#N/A</v>
      </c>
      <c r="BJ56" t="e">
        <f>DW56*'Value Calculations'!$D$5</f>
        <v>#N/A</v>
      </c>
      <c r="BK56" t="e">
        <f>DX56*'Value Calculations'!$D$6</f>
        <v>#N/A</v>
      </c>
      <c r="BL56" t="e">
        <f>DY56*'Value Calculations'!$D$7</f>
        <v>#N/A</v>
      </c>
      <c r="BM56" t="e">
        <f>DZ56*'Value Calculations'!$D$8</f>
        <v>#N/A</v>
      </c>
      <c r="BN56" t="e">
        <f>EA56*'Value Calculations'!$D$9</f>
        <v>#N/A</v>
      </c>
      <c r="BO56" t="e">
        <f>EB56*'Value Calculations'!$D$10</f>
        <v>#N/A</v>
      </c>
      <c r="BP56" t="e">
        <f>EC56*'Value Calculations'!$D$11</f>
        <v>#N/A</v>
      </c>
      <c r="BQ56" t="e">
        <f>ED56*'Value Calculations'!$D$12</f>
        <v>#N/A</v>
      </c>
      <c r="BR56" t="e">
        <f>EE56*'Value Calculations'!$D$13</f>
        <v>#N/A</v>
      </c>
      <c r="BT56">
        <f>VLOOKUP($B56,'Raw Stats'!$CM$3:$DC$528,3,FALSE)</f>
        <v>79</v>
      </c>
      <c r="BU56">
        <f>VLOOKUP($B56,'Raw Stats'!$CM$3:$DC$528,4,FALSE)</f>
        <v>15</v>
      </c>
      <c r="BV56">
        <f>VLOOKUP($B56,'Raw Stats'!$CM$3:$DC$528,5,FALSE)</f>
        <v>39</v>
      </c>
      <c r="BW56">
        <f>VLOOKUP($B56,'Raw Stats'!$CM$3:$DC$528,6,FALSE)</f>
        <v>54</v>
      </c>
      <c r="BX56">
        <f>VLOOKUP($B56,'Raw Stats'!$CM$3:$DC$528,7,FALSE)</f>
        <v>10</v>
      </c>
      <c r="BY56">
        <f>VLOOKUP($B56,'Raw Stats'!$CM$3:$DC$528,8,FALSE)</f>
        <v>38</v>
      </c>
      <c r="BZ56">
        <f>VLOOKUP($B56,'Raw Stats'!$CM$3:$DC$528,9,FALSE)</f>
        <v>68</v>
      </c>
      <c r="CA56">
        <f>VLOOKUP($B56,'Raw Stats'!$CM$3:$DC$528,10,FALSE)</f>
        <v>24</v>
      </c>
      <c r="CB56">
        <f>VLOOKUP($B56,'Raw Stats'!$CM$3:$DC$528,11,FALSE)+VLOOKUP($B56,'Raw Stats'!$CM$3:$DC$528,12,FALSE)</f>
        <v>12</v>
      </c>
      <c r="CC56">
        <f>VLOOKUP($B56,'Raw Stats'!$CM$3:$DC$528,13,FALSE)+VLOOKUP($B56,'Raw Stats'!$CM$3:$DC$528,14,FALSE)</f>
        <v>0</v>
      </c>
      <c r="CD56">
        <f>VLOOKUP($B56,'Raw Stats'!$CM$3:$DC$528,15,FALSE)</f>
        <v>0</v>
      </c>
      <c r="CE56">
        <f>VLOOKUP($B56,'Raw Stats'!$CM$3:$DC$528,16,FALSE)</f>
        <v>169</v>
      </c>
      <c r="CG56">
        <f>VLOOKUP($B56,'Raw Stats'!$BU$3:$CJ$528,3,FALSE)</f>
        <v>69</v>
      </c>
      <c r="CH56">
        <f>VLOOKUP($B56,'Raw Stats'!$BU$3:$CJ$528,4,FALSE)</f>
        <v>9</v>
      </c>
      <c r="CI56">
        <f>VLOOKUP($B56,'Raw Stats'!$BU$3:$CJ$5288,5,FALSE)</f>
        <v>19</v>
      </c>
      <c r="CJ56">
        <f>VLOOKUP($B56,'Raw Stats'!$BU$3:$CJ$528,6,FALSE)</f>
        <v>28</v>
      </c>
      <c r="CK56">
        <f>VLOOKUP($B56,'Raw Stats'!$BU$3:$CJ$528,7,FALSE)</f>
        <v>-5</v>
      </c>
      <c r="CL56">
        <f>VLOOKUP($B56,'Raw Stats'!$BU$3:$CJ$528,8,FALSE)</f>
        <v>37</v>
      </c>
      <c r="CM56">
        <f>VLOOKUP($B56,'Raw Stats'!$BU$3:$CJ$528,9,FALSE)</f>
        <v>73</v>
      </c>
      <c r="CN56">
        <f>VLOOKUP($B56,'Raw Stats'!$BU$3:$CJ$528,10,FALSE)</f>
        <v>23</v>
      </c>
      <c r="CO56">
        <f>VLOOKUP($B56,'Raw Stats'!$BU$3:$CJ$528,11,FALSE)+VLOOKUP($B56,'Raw Stats'!$BU$3:$CJ$528,12,FALSE)</f>
        <v>5</v>
      </c>
      <c r="CP56">
        <f>VLOOKUP($B56,'Raw Stats'!$BU$3:$CJ$528,13,FALSE)+VLOOKUP($B56,'Raw Stats'!$BU$3:$CJ$528,14,FALSE)</f>
        <v>0</v>
      </c>
      <c r="CQ56">
        <f>VLOOKUP($B56,'Raw Stats'!$BU$3:$CJ$528,15,FALSE)</f>
        <v>1</v>
      </c>
      <c r="CR56">
        <f>VLOOKUP($B56,'Raw Stats'!$BU$3:$CJ$528,16,FALSE)</f>
        <v>108</v>
      </c>
      <c r="CT56">
        <f>VLOOKUP($B56,'Raw Stats'!$BC$3:$BR$528,3,FALSE)</f>
        <v>48</v>
      </c>
      <c r="CU56">
        <f>VLOOKUP($B56,'Raw Stats'!$BC$3:$BR$528,4,FALSE)</f>
        <v>14</v>
      </c>
      <c r="CV56">
        <f>VLOOKUP($B56,'Raw Stats'!$BC$3:$BR$5288,5,FALSE)</f>
        <v>17</v>
      </c>
      <c r="CW56">
        <f>VLOOKUP($B56,'Raw Stats'!$BC$3:$BR$52888,6,FALSE)</f>
        <v>31</v>
      </c>
      <c r="CX56">
        <f>VLOOKUP($B56,'Raw Stats'!$BC$3:$BR$5288,7,FALSE)</f>
        <v>-15</v>
      </c>
      <c r="CY56">
        <f>VLOOKUP($B56,'Raw Stats'!$BC$3:$BR$5288,8,FALSE)</f>
        <v>18</v>
      </c>
      <c r="CZ56">
        <f>VLOOKUP($B56,'Raw Stats'!$BC$3:$BR$5288,9,FALSE)</f>
        <v>33</v>
      </c>
      <c r="DA56">
        <f>VLOOKUP($B56,'Raw Stats'!$BC$3:$BR$5288,10,FALSE)</f>
        <v>19</v>
      </c>
      <c r="DB56">
        <f>VLOOKUP($B56,'Raw Stats'!$BC$3:$BR$5288,11,FALSE)+VLOOKUP($B56,'Raw Stats'!$BC$3:$BR$5288,12,FALSE)</f>
        <v>9</v>
      </c>
      <c r="DC56">
        <f>VLOOKUP($B56,'Raw Stats'!$BC$3:$BR$5288,13,FALSE)+VLOOKUP($B56,'Raw Stats'!$BC$3:$BR$5288,14,FALSE)</f>
        <v>0</v>
      </c>
      <c r="DD56">
        <f>VLOOKUP($B56,'Raw Stats'!$BC$3:$BR$5288,15,FALSE)</f>
        <v>1</v>
      </c>
      <c r="DE56">
        <f>VLOOKUP($B56,'Raw Stats'!$BC$3:$BR$5288,16,FALSE)</f>
        <v>112</v>
      </c>
      <c r="DG56" t="e">
        <f>VLOOKUP($B56,'Raw Stats'!$AK$3:$AZ$528,3,FALSE)</f>
        <v>#N/A</v>
      </c>
      <c r="DH56" t="e">
        <f>VLOOKUP($B56,'Raw Stats'!$AK$3:$AZ$528,4,FALSE)</f>
        <v>#N/A</v>
      </c>
      <c r="DI56" t="e">
        <f>VLOOKUP($B56,'Raw Stats'!$AK$3:$AZ$528,5,FALSE)</f>
        <v>#N/A</v>
      </c>
      <c r="DJ56" t="e">
        <f>VLOOKUP($B56,'Raw Stats'!$AK$3:$AZ$528,6,FALSE)</f>
        <v>#N/A</v>
      </c>
      <c r="DK56" t="e">
        <f>VLOOKUP($B56,'Raw Stats'!$AK$3:$AZ$528,7,FALSE)</f>
        <v>#N/A</v>
      </c>
      <c r="DL56" t="e">
        <f>VLOOKUP($B56,'Raw Stats'!$AK$3:$AZ$528,8,FALSE)</f>
        <v>#N/A</v>
      </c>
      <c r="DM56" t="e">
        <f>VLOOKUP($B56,'Raw Stats'!$AK$3:$AZ$528,9,FALSE)</f>
        <v>#N/A</v>
      </c>
      <c r="DN56" t="e">
        <f>VLOOKUP($B56,'Raw Stats'!$AK$3:$AZ$528,10,FALSE)</f>
        <v>#N/A</v>
      </c>
      <c r="DO56" t="e">
        <f>VLOOKUP($B56,'Raw Stats'!$AK$3:$AZ$528,11,FALSE)+VLOOKUP($B56,'Raw Stats'!$AK$3:$AZ$528,12,FALSE)</f>
        <v>#N/A</v>
      </c>
      <c r="DP56" t="e">
        <f>VLOOKUP($B56,'Raw Stats'!$AK$3:$AZ$528,13,FALSE)+VLOOKUP($B56,'Raw Stats'!$AK$3:$AZ$528,14,FALSE)</f>
        <v>#N/A</v>
      </c>
      <c r="DQ56" t="e">
        <f>VLOOKUP($B56,'Raw Stats'!$AK$3:$AZ$528,15,FALSE)</f>
        <v>#N/A</v>
      </c>
      <c r="DR56" t="e">
        <f>VLOOKUP($B56,'Raw Stats'!$AK$3:$AZ$528,16,FALSE)</f>
        <v>#N/A</v>
      </c>
      <c r="DT56" t="e">
        <f>VLOOKUP($B56,'Raw Stats'!$S$3:$AH$528,3,FALSE)</f>
        <v>#N/A</v>
      </c>
      <c r="DU56" t="e">
        <f>VLOOKUP($B56,'Raw Stats'!$S$3:$AH$528,4,FALSE)</f>
        <v>#N/A</v>
      </c>
      <c r="DV56" t="e">
        <f>VLOOKUP($B56,'Raw Stats'!$S$3:$AH$528,5,FALSE)</f>
        <v>#N/A</v>
      </c>
      <c r="DW56" t="e">
        <f>VLOOKUP($B56,'Raw Stats'!$S$3:$AH$528,6,FALSE)</f>
        <v>#N/A</v>
      </c>
      <c r="DX56" t="e">
        <f>VLOOKUP($B56,'Raw Stats'!$S$3:$AH$528,7,FALSE)</f>
        <v>#N/A</v>
      </c>
      <c r="DY56" t="e">
        <f>VLOOKUP($B56,'Raw Stats'!$S$3:$AH$528,8,FALSE)</f>
        <v>#N/A</v>
      </c>
      <c r="DZ56" t="e">
        <f>VLOOKUP($B56,'Raw Stats'!$S$3:$AH$528,9,FALSE)</f>
        <v>#N/A</v>
      </c>
      <c r="EA56" t="e">
        <f>VLOOKUP($B56,'Raw Stats'!$S$3:$AH$528,10,FALSE)</f>
        <v>#N/A</v>
      </c>
      <c r="EB56" t="e">
        <f>VLOOKUP($B56,'Raw Stats'!$S$3:$AH$528,11,FALSE)+VLOOKUP($B56,'Raw Stats'!$S$3:$AH$528,12,FALSE)</f>
        <v>#N/A</v>
      </c>
      <c r="EC56" t="e">
        <f>VLOOKUP($B56,'Raw Stats'!$S$3:$AH$528,13,FALSE)+VLOOKUP($B56,'Raw Stats'!$S$3:$AH$528,14,FALSE)</f>
        <v>#N/A</v>
      </c>
      <c r="ED56" t="e">
        <f>VLOOKUP($B56,'Raw Stats'!$S$3:$AH$528,15,FALSE)</f>
        <v>#N/A</v>
      </c>
      <c r="EE56" t="e">
        <f>VLOOKUP($B56,'Raw Stats'!$S$3:$AH$528,16,FALSE)</f>
        <v>#N/A</v>
      </c>
    </row>
    <row r="57" spans="1:135" x14ac:dyDescent="0.2">
      <c r="A57" t="e">
        <f>VLOOKUP(B57,'ALL SKATERS'!$B$3:$I$378,9,FALSE)</f>
        <v>#REF!</v>
      </c>
      <c r="B57" t="s">
        <v>175</v>
      </c>
      <c r="C57">
        <f t="shared" si="8"/>
        <v>0.58084767555242778</v>
      </c>
      <c r="D57">
        <f t="shared" si="9"/>
        <v>0.84247354189334889</v>
      </c>
      <c r="E57">
        <f t="shared" si="10"/>
        <v>0.48623138868603033</v>
      </c>
      <c r="F57">
        <f t="shared" si="11"/>
        <v>0.81503885259786291</v>
      </c>
      <c r="G57">
        <f t="shared" si="12"/>
        <v>0.65320649618969384</v>
      </c>
      <c r="H57">
        <f>VLOOKUP(B57,'ALL SKATERS'!$B$3:$H$378,7,FALSE)</f>
        <v>0</v>
      </c>
      <c r="I57" s="29" t="e">
        <f t="shared" si="13"/>
        <v>#REF!</v>
      </c>
      <c r="J57" s="29">
        <f t="shared" si="14"/>
        <v>-97</v>
      </c>
      <c r="K57" s="29">
        <f t="shared" si="15"/>
        <v>-0.97</v>
      </c>
      <c r="L57">
        <f>BU57*'Value Calculations'!$D$3</f>
        <v>4.8928251435124546</v>
      </c>
      <c r="M57">
        <f>BV57*'Value Calculations'!$D$4</f>
        <v>11.722057345607396</v>
      </c>
      <c r="N57">
        <f>BW57*'Value Calculations'!$D$5</f>
        <v>12.736229042540234</v>
      </c>
      <c r="O57">
        <f>BX57*'Value Calculations'!$D$6</f>
        <v>-1.75090904687108</v>
      </c>
      <c r="P57">
        <f>BY57*'Value Calculations'!$D$7</f>
        <v>2.1092370493102273</v>
      </c>
      <c r="Q57">
        <f>BZ57*'Value Calculations'!$D$8</f>
        <v>1.7972863339134948</v>
      </c>
      <c r="R57">
        <f>CA57*'Value Calculations'!$D$9</f>
        <v>3.6526227127879851</v>
      </c>
      <c r="S57">
        <f>CB57*'Value Calculations'!$D$10</f>
        <v>6.2103800592954803</v>
      </c>
      <c r="T57">
        <f>CC57*'Value Calculations'!$D$11</f>
        <v>0</v>
      </c>
      <c r="U57">
        <f>CD57*'Value Calculations'!$D$12</f>
        <v>0</v>
      </c>
      <c r="V57">
        <f>CE57*'Value Calculations'!$D$13</f>
        <v>6.2597807552028932</v>
      </c>
      <c r="X57">
        <f>CH57*'Value Calculations'!$D$3</f>
        <v>10.193385715650948</v>
      </c>
      <c r="Y57">
        <f>CI57*'Value Calculations'!$D$4</f>
        <v>10.745219233473447</v>
      </c>
      <c r="Z57">
        <f>CJ57*'Value Calculations'!$D$5</f>
        <v>15.38961009306945</v>
      </c>
      <c r="AA57">
        <f>CK57*'Value Calculations'!$D$6</f>
        <v>0.62532465959681427</v>
      </c>
      <c r="AB57">
        <f>CL57*'Value Calculations'!$D$7</f>
        <v>1.7576975410918561</v>
      </c>
      <c r="AC57">
        <f>CM57*'Value Calculations'!$D$8</f>
        <v>2.3724179607658131</v>
      </c>
      <c r="AD57">
        <f>CN57*'Value Calculations'!$D$9</f>
        <v>4.156432742138052</v>
      </c>
      <c r="AE57">
        <f>CO57*'Value Calculations'!$D$10</f>
        <v>7.3063294815240942</v>
      </c>
      <c r="AF57">
        <f>CP57*'Value Calculations'!$D$11</f>
        <v>0</v>
      </c>
      <c r="AG57">
        <f>CQ57*'Value Calculations'!$D$12</f>
        <v>1.6277654791788281</v>
      </c>
      <c r="AH57">
        <f>CR57*'Value Calculations'!$D$13</f>
        <v>9.0113327355118571</v>
      </c>
      <c r="AJ57">
        <f>CU57*'Value Calculations'!$D$3</f>
        <v>3.6696188576343411</v>
      </c>
      <c r="AK57">
        <f>CV57*'Value Calculations'!$D$4</f>
        <v>2.6049016323571994</v>
      </c>
      <c r="AL57">
        <f>CW57*'Value Calculations'!$D$5</f>
        <v>4.5107477858996665</v>
      </c>
      <c r="AM57">
        <f>CX57*'Value Calculations'!$D$6</f>
        <v>-0.50025972767745142</v>
      </c>
      <c r="AN57">
        <f>CY57*'Value Calculations'!$D$7</f>
        <v>0.52730926232755682</v>
      </c>
      <c r="AO57">
        <f>CZ57*'Value Calculations'!$D$8</f>
        <v>1.1502632537046367</v>
      </c>
      <c r="AP57">
        <f>DA57*'Value Calculations'!$D$9</f>
        <v>1.5114300880502007</v>
      </c>
      <c r="AQ57">
        <f>DB57*'Value Calculations'!$D$10</f>
        <v>1.0959494222286141</v>
      </c>
      <c r="AR57">
        <f>DC57*'Value Calculations'!$D$11</f>
        <v>0</v>
      </c>
      <c r="AS57">
        <f>DD57*'Value Calculations'!$D$12</f>
        <v>0</v>
      </c>
      <c r="AT57">
        <f>DE57*'Value Calculations'!$D$13</f>
        <v>5.3655263616024795</v>
      </c>
      <c r="AV57">
        <f>DH57*'Value Calculations'!$D$3</f>
        <v>9.3779148583988725</v>
      </c>
      <c r="AW57">
        <f>DI57*'Value Calculations'!$D$4</f>
        <v>14.001346273919946</v>
      </c>
      <c r="AX57">
        <f>DJ57*'Value Calculations'!$D$5</f>
        <v>17.512314933492821</v>
      </c>
      <c r="AY57">
        <f>DK57*'Value Calculations'!$D$6</f>
        <v>2.2511687745485314</v>
      </c>
      <c r="AZ57">
        <f>DL57*'Value Calculations'!$D$7</f>
        <v>1.2303882787642992</v>
      </c>
      <c r="BA57">
        <f>DM57*'Value Calculations'!$D$8</f>
        <v>3.0194410409746713</v>
      </c>
      <c r="BB57">
        <f>DN57*'Value Calculations'!$D$9</f>
        <v>2.8969076687628847</v>
      </c>
      <c r="BC57">
        <f>DO57*'Value Calculations'!$D$10</f>
        <v>4.0184812148382516</v>
      </c>
      <c r="BD57">
        <f>DP57*'Value Calculations'!$D$11</f>
        <v>0.9907141480249374</v>
      </c>
      <c r="BE57">
        <f>DQ57*'Value Calculations'!$D$12</f>
        <v>0.81388273958941404</v>
      </c>
      <c r="BF57">
        <f>DR57*'Value Calculations'!$D$13</f>
        <v>9.9055871291122699</v>
      </c>
      <c r="BH57">
        <f>DU57*'Value Calculations'!$D$3</f>
        <v>6.5237668580166064</v>
      </c>
      <c r="BI57">
        <f>DV57*'Value Calculations'!$D$4</f>
        <v>7.4890921930269485</v>
      </c>
      <c r="BJ57">
        <f>DW57*'Value Calculations'!$D$5</f>
        <v>10.348186097063941</v>
      </c>
      <c r="BK57">
        <f>DX57*'Value Calculations'!$D$6</f>
        <v>-0.12506493191936285</v>
      </c>
      <c r="BL57">
        <f>DY57*'Value Calculations'!$D$7</f>
        <v>1.9334672952010417</v>
      </c>
      <c r="BM57">
        <f>DZ57*'Value Calculations'!$D$8</f>
        <v>2.1567436006961938</v>
      </c>
      <c r="BN57">
        <f>EA57*'Value Calculations'!$D$9</f>
        <v>3.1488126834379182</v>
      </c>
      <c r="BO57">
        <f>EB57*'Value Calculations'!$D$10</f>
        <v>2.9225317926096377</v>
      </c>
      <c r="BP57">
        <f>EC57*'Value Calculations'!$D$11</f>
        <v>0</v>
      </c>
      <c r="BQ57">
        <f>ED57*'Value Calculations'!$D$12</f>
        <v>4.0694136979470699</v>
      </c>
      <c r="BR57">
        <f>EE57*'Value Calculations'!$D$13</f>
        <v>7.9107119433882715</v>
      </c>
      <c r="BT57">
        <f>VLOOKUP($B57,'Raw Stats'!$CM$3:$DC$528,3,FALSE)</f>
        <v>82</v>
      </c>
      <c r="BU57">
        <f>VLOOKUP($B57,'Raw Stats'!$CM$3:$DC$528,4,FALSE)</f>
        <v>12</v>
      </c>
      <c r="BV57">
        <f>VLOOKUP($B57,'Raw Stats'!$CM$3:$DC$528,5,FALSE)</f>
        <v>36</v>
      </c>
      <c r="BW57">
        <f>VLOOKUP($B57,'Raw Stats'!$CM$3:$DC$528,6,FALSE)</f>
        <v>48</v>
      </c>
      <c r="BX57">
        <f>VLOOKUP($B57,'Raw Stats'!$CM$3:$DC$528,7,FALSE)</f>
        <v>-14</v>
      </c>
      <c r="BY57">
        <f>VLOOKUP($B57,'Raw Stats'!$CM$3:$DC$528,8,FALSE)</f>
        <v>24</v>
      </c>
      <c r="BZ57">
        <f>VLOOKUP($B57,'Raw Stats'!$CM$3:$DC$528,9,FALSE)</f>
        <v>25</v>
      </c>
      <c r="CA57">
        <f>VLOOKUP($B57,'Raw Stats'!$CM$3:$DC$528,10,FALSE)</f>
        <v>29</v>
      </c>
      <c r="CB57">
        <f>VLOOKUP($B57,'Raw Stats'!$CM$3:$DC$528,11,FALSE)+VLOOKUP($B57,'Raw Stats'!$CM$3:$DC$528,12,FALSE)</f>
        <v>17</v>
      </c>
      <c r="CC57">
        <f>VLOOKUP($B57,'Raw Stats'!$CM$3:$DC$528,13,FALSE)+VLOOKUP($B57,'Raw Stats'!$CM$3:$DC$528,14,FALSE)</f>
        <v>0</v>
      </c>
      <c r="CD57">
        <f>VLOOKUP($B57,'Raw Stats'!$CM$3:$DC$528,15,FALSE)</f>
        <v>0</v>
      </c>
      <c r="CE57">
        <f>VLOOKUP($B57,'Raw Stats'!$CM$3:$DC$528,16,FALSE)</f>
        <v>91</v>
      </c>
      <c r="CG57">
        <f>VLOOKUP($B57,'Raw Stats'!$BU$3:$CJ$528,3,FALSE)</f>
        <v>75</v>
      </c>
      <c r="CH57">
        <f>VLOOKUP($B57,'Raw Stats'!$BU$3:$CJ$528,4,FALSE)</f>
        <v>25</v>
      </c>
      <c r="CI57">
        <f>VLOOKUP($B57,'Raw Stats'!$BU$3:$CJ$5288,5,FALSE)</f>
        <v>33</v>
      </c>
      <c r="CJ57">
        <f>VLOOKUP($B57,'Raw Stats'!$BU$3:$CJ$528,6,FALSE)</f>
        <v>58</v>
      </c>
      <c r="CK57">
        <f>VLOOKUP($B57,'Raw Stats'!$BU$3:$CJ$528,7,FALSE)</f>
        <v>5</v>
      </c>
      <c r="CL57">
        <f>VLOOKUP($B57,'Raw Stats'!$BU$3:$CJ$528,8,FALSE)</f>
        <v>20</v>
      </c>
      <c r="CM57">
        <f>VLOOKUP($B57,'Raw Stats'!$BU$3:$CJ$528,9,FALSE)</f>
        <v>33</v>
      </c>
      <c r="CN57">
        <f>VLOOKUP($B57,'Raw Stats'!$BU$3:$CJ$528,10,FALSE)</f>
        <v>33</v>
      </c>
      <c r="CO57">
        <f>VLOOKUP($B57,'Raw Stats'!$BU$3:$CJ$528,11,FALSE)+VLOOKUP($B57,'Raw Stats'!$BU$3:$CJ$528,12,FALSE)</f>
        <v>20</v>
      </c>
      <c r="CP57">
        <f>VLOOKUP($B57,'Raw Stats'!$BU$3:$CJ$528,13,FALSE)+VLOOKUP($B57,'Raw Stats'!$BU$3:$CJ$528,14,FALSE)</f>
        <v>0</v>
      </c>
      <c r="CQ57">
        <f>VLOOKUP($B57,'Raw Stats'!$BU$3:$CJ$528,15,FALSE)</f>
        <v>2</v>
      </c>
      <c r="CR57">
        <f>VLOOKUP($B57,'Raw Stats'!$BU$3:$CJ$528,16,FALSE)</f>
        <v>131</v>
      </c>
      <c r="CT57">
        <f>VLOOKUP($B57,'Raw Stats'!$BC$3:$BR$528,3,FALSE)</f>
        <v>41</v>
      </c>
      <c r="CU57">
        <f>VLOOKUP($B57,'Raw Stats'!$BC$3:$BR$528,4,FALSE)</f>
        <v>9</v>
      </c>
      <c r="CV57">
        <f>VLOOKUP($B57,'Raw Stats'!$BC$3:$BR$5288,5,FALSE)</f>
        <v>8</v>
      </c>
      <c r="CW57">
        <f>VLOOKUP($B57,'Raw Stats'!$BC$3:$BR$52888,6,FALSE)</f>
        <v>17</v>
      </c>
      <c r="CX57">
        <f>VLOOKUP($B57,'Raw Stats'!$BC$3:$BR$5288,7,FALSE)</f>
        <v>-4</v>
      </c>
      <c r="CY57">
        <f>VLOOKUP($B57,'Raw Stats'!$BC$3:$BR$5288,8,FALSE)</f>
        <v>6</v>
      </c>
      <c r="CZ57">
        <f>VLOOKUP($B57,'Raw Stats'!$BC$3:$BR$5288,9,FALSE)</f>
        <v>16</v>
      </c>
      <c r="DA57">
        <f>VLOOKUP($B57,'Raw Stats'!$BC$3:$BR$5288,10,FALSE)</f>
        <v>12</v>
      </c>
      <c r="DB57">
        <f>VLOOKUP($B57,'Raw Stats'!$BC$3:$BR$5288,11,FALSE)+VLOOKUP($B57,'Raw Stats'!$BC$3:$BR$5288,12,FALSE)</f>
        <v>3</v>
      </c>
      <c r="DC57">
        <f>VLOOKUP($B57,'Raw Stats'!$BC$3:$BR$5288,13,FALSE)+VLOOKUP($B57,'Raw Stats'!$BC$3:$BR$5288,14,FALSE)</f>
        <v>0</v>
      </c>
      <c r="DD57">
        <f>VLOOKUP($B57,'Raw Stats'!$BC$3:$BR$5288,15,FALSE)</f>
        <v>0</v>
      </c>
      <c r="DE57">
        <f>VLOOKUP($B57,'Raw Stats'!$BC$3:$BR$5288,16,FALSE)</f>
        <v>78</v>
      </c>
      <c r="DG57">
        <f>VLOOKUP($B57,'Raw Stats'!$AK$3:$AZ$528,3,FALSE)</f>
        <v>81</v>
      </c>
      <c r="DH57">
        <f>VLOOKUP($B57,'Raw Stats'!$AK$3:$AZ$528,4,FALSE)</f>
        <v>23</v>
      </c>
      <c r="DI57">
        <f>VLOOKUP($B57,'Raw Stats'!$AK$3:$AZ$528,5,FALSE)</f>
        <v>43</v>
      </c>
      <c r="DJ57">
        <f>VLOOKUP($B57,'Raw Stats'!$AK$3:$AZ$528,6,FALSE)</f>
        <v>66</v>
      </c>
      <c r="DK57">
        <f>VLOOKUP($B57,'Raw Stats'!$AK$3:$AZ$528,7,FALSE)</f>
        <v>18</v>
      </c>
      <c r="DL57">
        <f>VLOOKUP($B57,'Raw Stats'!$AK$3:$AZ$528,8,FALSE)</f>
        <v>14</v>
      </c>
      <c r="DM57">
        <f>VLOOKUP($B57,'Raw Stats'!$AK$3:$AZ$528,9,FALSE)</f>
        <v>42</v>
      </c>
      <c r="DN57">
        <f>VLOOKUP($B57,'Raw Stats'!$AK$3:$AZ$528,10,FALSE)</f>
        <v>23</v>
      </c>
      <c r="DO57">
        <f>VLOOKUP($B57,'Raw Stats'!$AK$3:$AZ$528,11,FALSE)+VLOOKUP($B57,'Raw Stats'!$AK$3:$AZ$528,12,FALSE)</f>
        <v>11</v>
      </c>
      <c r="DP57">
        <f>VLOOKUP($B57,'Raw Stats'!$AK$3:$AZ$528,13,FALSE)+VLOOKUP($B57,'Raw Stats'!$AK$3:$AZ$528,14,FALSE)</f>
        <v>1</v>
      </c>
      <c r="DQ57">
        <f>VLOOKUP($B57,'Raw Stats'!$AK$3:$AZ$528,15,FALSE)</f>
        <v>1</v>
      </c>
      <c r="DR57">
        <f>VLOOKUP($B57,'Raw Stats'!$AK$3:$AZ$528,16,FALSE)</f>
        <v>144</v>
      </c>
      <c r="DT57">
        <f>VLOOKUP($B57,'Raw Stats'!$S$3:$AH$528,3,FALSE)</f>
        <v>71</v>
      </c>
      <c r="DU57">
        <f>VLOOKUP($B57,'Raw Stats'!$S$3:$AH$528,4,FALSE)</f>
        <v>16</v>
      </c>
      <c r="DV57">
        <f>VLOOKUP($B57,'Raw Stats'!$S$3:$AH$528,5,FALSE)</f>
        <v>23</v>
      </c>
      <c r="DW57">
        <f>VLOOKUP($B57,'Raw Stats'!$S$3:$AH$528,6,FALSE)</f>
        <v>39</v>
      </c>
      <c r="DX57">
        <f>VLOOKUP($B57,'Raw Stats'!$S$3:$AH$528,7,FALSE)</f>
        <v>-1</v>
      </c>
      <c r="DY57">
        <f>VLOOKUP($B57,'Raw Stats'!$S$3:$AH$528,8,FALSE)</f>
        <v>22</v>
      </c>
      <c r="DZ57">
        <f>VLOOKUP($B57,'Raw Stats'!$S$3:$AH$528,9,FALSE)</f>
        <v>30</v>
      </c>
      <c r="EA57">
        <f>VLOOKUP($B57,'Raw Stats'!$S$3:$AH$528,10,FALSE)</f>
        <v>25</v>
      </c>
      <c r="EB57">
        <f>VLOOKUP($B57,'Raw Stats'!$S$3:$AH$528,11,FALSE)+VLOOKUP($B57,'Raw Stats'!$S$3:$AH$528,12,FALSE)</f>
        <v>8</v>
      </c>
      <c r="EC57">
        <f>VLOOKUP($B57,'Raw Stats'!$S$3:$AH$528,13,FALSE)+VLOOKUP($B57,'Raw Stats'!$S$3:$AH$528,14,FALSE)</f>
        <v>0</v>
      </c>
      <c r="ED57">
        <f>VLOOKUP($B57,'Raw Stats'!$S$3:$AH$528,15,FALSE)</f>
        <v>5</v>
      </c>
      <c r="EE57">
        <f>VLOOKUP($B57,'Raw Stats'!$S$3:$AH$528,16,FALSE)</f>
        <v>115</v>
      </c>
    </row>
    <row r="58" spans="1:135" x14ac:dyDescent="0.2">
      <c r="A58" t="e">
        <f>VLOOKUP(B58,'ALL SKATERS'!$B$3:$I$378,9,FALSE)</f>
        <v>#REF!</v>
      </c>
      <c r="B58" t="s">
        <v>185</v>
      </c>
      <c r="C58">
        <f t="shared" si="8"/>
        <v>0.64038874732711837</v>
      </c>
      <c r="D58">
        <f t="shared" si="9"/>
        <v>0.80352176027352551</v>
      </c>
      <c r="E58">
        <f t="shared" si="10"/>
        <v>0.91539844163877226</v>
      </c>
      <c r="F58">
        <f t="shared" si="11"/>
        <v>1.0310675119558583</v>
      </c>
      <c r="G58">
        <f t="shared" si="12"/>
        <v>1.1943349198841215</v>
      </c>
      <c r="H58">
        <f>VLOOKUP(B58,'ALL SKATERS'!$B$3:$H$378,7,FALSE)</f>
        <v>0</v>
      </c>
      <c r="I58" s="29" t="e">
        <f t="shared" si="13"/>
        <v>#REF!</v>
      </c>
      <c r="J58" s="29">
        <f t="shared" si="14"/>
        <v>-97</v>
      </c>
      <c r="K58" s="29">
        <f t="shared" si="15"/>
        <v>-0.97</v>
      </c>
      <c r="L58">
        <f>BU58*'Value Calculations'!$D$3</f>
        <v>4.8928251435124546</v>
      </c>
      <c r="M58">
        <f>BV58*'Value Calculations'!$D$4</f>
        <v>8.1403176011162479</v>
      </c>
      <c r="N58">
        <f>BW58*'Value Calculations'!$D$5</f>
        <v>9.8175098869580975</v>
      </c>
      <c r="O58">
        <f>BX58*'Value Calculations'!$D$6</f>
        <v>0.37519479575808856</v>
      </c>
      <c r="P58">
        <f>BY58*'Value Calculations'!$D$7</f>
        <v>1.0546185246551136</v>
      </c>
      <c r="Q58">
        <f>BZ58*'Value Calculations'!$D$8</f>
        <v>2.3005265074092733</v>
      </c>
      <c r="R58">
        <f>CA58*'Value Calculations'!$D$9</f>
        <v>3.4007176981129517</v>
      </c>
      <c r="S58">
        <f>CB58*'Value Calculations'!$D$10</f>
        <v>2.5572153185334328</v>
      </c>
      <c r="T58">
        <f>CC58*'Value Calculations'!$D$11</f>
        <v>0</v>
      </c>
      <c r="U58">
        <f>CD58*'Value Calculations'!$D$12</f>
        <v>2.441648218768242</v>
      </c>
      <c r="V58">
        <f>CE58*'Value Calculations'!$D$13</f>
        <v>13.688971102037096</v>
      </c>
      <c r="X58">
        <f>CH58*'Value Calculations'!$D$3</f>
        <v>8.1547085725207573</v>
      </c>
      <c r="Y58">
        <f>CI58*'Value Calculations'!$D$4</f>
        <v>10.093993825384148</v>
      </c>
      <c r="Z58">
        <f>CJ58*'Value Calculations'!$D$5</f>
        <v>13.532243357698999</v>
      </c>
      <c r="AA58">
        <f>CK58*'Value Calculations'!$D$6</f>
        <v>-1.0005194553549028</v>
      </c>
      <c r="AB58">
        <f>CL58*'Value Calculations'!$D$7</f>
        <v>1.5819277869826704</v>
      </c>
      <c r="AC58">
        <f>CM58*'Value Calculations'!$D$8</f>
        <v>1.725394880556955</v>
      </c>
      <c r="AD58">
        <f>CN58*'Value Calculations'!$D$9</f>
        <v>5.4159578155132193</v>
      </c>
      <c r="AE58">
        <f>CO58*'Value Calculations'!$D$10</f>
        <v>6.9410130074478893</v>
      </c>
      <c r="AF58">
        <f>CP58*'Value Calculations'!$D$11</f>
        <v>0</v>
      </c>
      <c r="AG58">
        <f>CQ58*'Value Calculations'!$D$12</f>
        <v>1.6277654791788281</v>
      </c>
      <c r="AH58">
        <f>CR58*'Value Calculations'!$D$13</f>
        <v>17.816299072500541</v>
      </c>
      <c r="AJ58">
        <f>CU58*'Value Calculations'!$D$3</f>
        <v>4.4850897148864171</v>
      </c>
      <c r="AK58">
        <f>CV58*'Value Calculations'!$D$4</f>
        <v>7.4890921930269485</v>
      </c>
      <c r="AL58">
        <f>CW58*'Value Calculations'!$D$5</f>
        <v>9.021495571799333</v>
      </c>
      <c r="AM58">
        <f>CX58*'Value Calculations'!$D$6</f>
        <v>1.0005194553549028</v>
      </c>
      <c r="AN58">
        <f>CY58*'Value Calculations'!$D$7</f>
        <v>1.2303882787642992</v>
      </c>
      <c r="AO58">
        <f>CZ58*'Value Calculations'!$D$8</f>
        <v>1.7972863339134948</v>
      </c>
      <c r="AP58">
        <f>DA58*'Value Calculations'!$D$9</f>
        <v>5.4159578155132193</v>
      </c>
      <c r="AQ58">
        <f>DB58*'Value Calculations'!$D$10</f>
        <v>3.2878482666858426</v>
      </c>
      <c r="AR58">
        <f>DC58*'Value Calculations'!$D$11</f>
        <v>0</v>
      </c>
      <c r="AS58">
        <f>DD58*'Value Calculations'!$D$12</f>
        <v>0.81388273958941404</v>
      </c>
      <c r="AT58">
        <f>DE58*'Value Calculations'!$D$13</f>
        <v>7.5667679458496506</v>
      </c>
      <c r="AV58">
        <f>DH58*'Value Calculations'!$D$3</f>
        <v>10.193385715650948</v>
      </c>
      <c r="AW58">
        <f>DI58*'Value Calculations'!$D$4</f>
        <v>13.350120865830647</v>
      </c>
      <c r="AX58">
        <f>DJ58*'Value Calculations'!$D$5</f>
        <v>17.512314933492821</v>
      </c>
      <c r="AY58">
        <f>DK58*'Value Calculations'!$D$6</f>
        <v>-0.12506493191936285</v>
      </c>
      <c r="AZ58">
        <f>DL58*'Value Calculations'!$D$7</f>
        <v>1.9334672952010417</v>
      </c>
      <c r="BA58">
        <f>DM58*'Value Calculations'!$D$8</f>
        <v>3.6664641211835294</v>
      </c>
      <c r="BB58">
        <f>DN58*'Value Calculations'!$D$9</f>
        <v>6.1716728595383197</v>
      </c>
      <c r="BC58">
        <f>DO58*'Value Calculations'!$D$10</f>
        <v>8.7675953778289131</v>
      </c>
      <c r="BD58">
        <f>DP58*'Value Calculations'!$D$11</f>
        <v>0</v>
      </c>
      <c r="BE58">
        <f>DQ58*'Value Calculations'!$D$12</f>
        <v>7.3249446563047265</v>
      </c>
      <c r="BF58">
        <f>DR58*'Value Calculations'!$D$13</f>
        <v>15.752635087268818</v>
      </c>
      <c r="BH58">
        <f>DU58*'Value Calculations'!$D$3</f>
        <v>11.416592001529061</v>
      </c>
      <c r="BI58">
        <f>DV58*'Value Calculations'!$D$4</f>
        <v>15.955022498187846</v>
      </c>
      <c r="BJ58">
        <f>DW58*'Value Calculations'!$D$5</f>
        <v>20.431034089074959</v>
      </c>
      <c r="BK58">
        <f>DX58*'Value Calculations'!$D$6</f>
        <v>0.12506493191936285</v>
      </c>
      <c r="BL58">
        <f>DY58*'Value Calculations'!$D$7</f>
        <v>2.1092370493102273</v>
      </c>
      <c r="BM58">
        <f>DZ58*'Value Calculations'!$D$8</f>
        <v>1.4378290671307958</v>
      </c>
      <c r="BN58">
        <f>EA58*'Value Calculations'!$D$9</f>
        <v>2.770955161425368</v>
      </c>
      <c r="BO58">
        <f>EB58*'Value Calculations'!$D$10</f>
        <v>10.594177748209937</v>
      </c>
      <c r="BP58">
        <f>EC58*'Value Calculations'!$D$11</f>
        <v>0</v>
      </c>
      <c r="BQ58">
        <f>ED58*'Value Calculations'!$D$12</f>
        <v>2.441648218768242</v>
      </c>
      <c r="BR58">
        <f>EE58*'Value Calculations'!$D$13</f>
        <v>18.710553466100954</v>
      </c>
      <c r="BT58">
        <f>VLOOKUP($B58,'Raw Stats'!$CM$3:$DC$528,3,FALSE)</f>
        <v>76</v>
      </c>
      <c r="BU58">
        <f>VLOOKUP($B58,'Raw Stats'!$CM$3:$DC$528,4,FALSE)</f>
        <v>12</v>
      </c>
      <c r="BV58">
        <f>VLOOKUP($B58,'Raw Stats'!$CM$3:$DC$528,5,FALSE)</f>
        <v>25</v>
      </c>
      <c r="BW58">
        <f>VLOOKUP($B58,'Raw Stats'!$CM$3:$DC$528,6,FALSE)</f>
        <v>37</v>
      </c>
      <c r="BX58">
        <f>VLOOKUP($B58,'Raw Stats'!$CM$3:$DC$528,7,FALSE)</f>
        <v>3</v>
      </c>
      <c r="BY58">
        <f>VLOOKUP($B58,'Raw Stats'!$CM$3:$DC$528,8,FALSE)</f>
        <v>12</v>
      </c>
      <c r="BZ58">
        <f>VLOOKUP($B58,'Raw Stats'!$CM$3:$DC$528,9,FALSE)</f>
        <v>32</v>
      </c>
      <c r="CA58">
        <f>VLOOKUP($B58,'Raw Stats'!$CM$3:$DC$528,10,FALSE)</f>
        <v>27</v>
      </c>
      <c r="CB58">
        <f>VLOOKUP($B58,'Raw Stats'!$CM$3:$DC$528,11,FALSE)+VLOOKUP($B58,'Raw Stats'!$CM$3:$DC$528,12,FALSE)</f>
        <v>7</v>
      </c>
      <c r="CC58">
        <f>VLOOKUP($B58,'Raw Stats'!$CM$3:$DC$528,13,FALSE)+VLOOKUP($B58,'Raw Stats'!$CM$3:$DC$528,14,FALSE)</f>
        <v>0</v>
      </c>
      <c r="CD58">
        <f>VLOOKUP($B58,'Raw Stats'!$CM$3:$DC$528,15,FALSE)</f>
        <v>3</v>
      </c>
      <c r="CE58">
        <f>VLOOKUP($B58,'Raw Stats'!$CM$3:$DC$528,16,FALSE)</f>
        <v>199</v>
      </c>
      <c r="CG58">
        <f>VLOOKUP($B58,'Raw Stats'!$BU$3:$CJ$528,3,FALSE)</f>
        <v>82</v>
      </c>
      <c r="CH58">
        <f>VLOOKUP($B58,'Raw Stats'!$BU$3:$CJ$528,4,FALSE)</f>
        <v>20</v>
      </c>
      <c r="CI58">
        <f>VLOOKUP($B58,'Raw Stats'!$BU$3:$CJ$5288,5,FALSE)</f>
        <v>31</v>
      </c>
      <c r="CJ58">
        <f>VLOOKUP($B58,'Raw Stats'!$BU$3:$CJ$528,6,FALSE)</f>
        <v>51</v>
      </c>
      <c r="CK58">
        <f>VLOOKUP($B58,'Raw Stats'!$BU$3:$CJ$528,7,FALSE)</f>
        <v>-8</v>
      </c>
      <c r="CL58">
        <f>VLOOKUP($B58,'Raw Stats'!$BU$3:$CJ$528,8,FALSE)</f>
        <v>18</v>
      </c>
      <c r="CM58">
        <f>VLOOKUP($B58,'Raw Stats'!$BU$3:$CJ$528,9,FALSE)</f>
        <v>24</v>
      </c>
      <c r="CN58">
        <f>VLOOKUP($B58,'Raw Stats'!$BU$3:$CJ$528,10,FALSE)</f>
        <v>43</v>
      </c>
      <c r="CO58">
        <f>VLOOKUP($B58,'Raw Stats'!$BU$3:$CJ$528,11,FALSE)+VLOOKUP($B58,'Raw Stats'!$BU$3:$CJ$528,12,FALSE)</f>
        <v>19</v>
      </c>
      <c r="CP58">
        <f>VLOOKUP($B58,'Raw Stats'!$BU$3:$CJ$528,13,FALSE)+VLOOKUP($B58,'Raw Stats'!$BU$3:$CJ$528,14,FALSE)</f>
        <v>0</v>
      </c>
      <c r="CQ58">
        <f>VLOOKUP($B58,'Raw Stats'!$BU$3:$CJ$528,15,FALSE)</f>
        <v>2</v>
      </c>
      <c r="CR58">
        <f>VLOOKUP($B58,'Raw Stats'!$BU$3:$CJ$528,16,FALSE)</f>
        <v>259</v>
      </c>
      <c r="CT58">
        <f>VLOOKUP($B58,'Raw Stats'!$BC$3:$BR$528,3,FALSE)</f>
        <v>46</v>
      </c>
      <c r="CU58">
        <f>VLOOKUP($B58,'Raw Stats'!$BC$3:$BR$528,4,FALSE)</f>
        <v>11</v>
      </c>
      <c r="CV58">
        <f>VLOOKUP($B58,'Raw Stats'!$BC$3:$BR$5288,5,FALSE)</f>
        <v>23</v>
      </c>
      <c r="CW58">
        <f>VLOOKUP($B58,'Raw Stats'!$BC$3:$BR$52888,6,FALSE)</f>
        <v>34</v>
      </c>
      <c r="CX58">
        <f>VLOOKUP($B58,'Raw Stats'!$BC$3:$BR$5288,7,FALSE)</f>
        <v>8</v>
      </c>
      <c r="CY58">
        <f>VLOOKUP($B58,'Raw Stats'!$BC$3:$BR$5288,8,FALSE)</f>
        <v>14</v>
      </c>
      <c r="CZ58">
        <f>VLOOKUP($B58,'Raw Stats'!$BC$3:$BR$5288,9,FALSE)</f>
        <v>25</v>
      </c>
      <c r="DA58">
        <f>VLOOKUP($B58,'Raw Stats'!$BC$3:$BR$5288,10,FALSE)</f>
        <v>43</v>
      </c>
      <c r="DB58">
        <f>VLOOKUP($B58,'Raw Stats'!$BC$3:$BR$5288,11,FALSE)+VLOOKUP($B58,'Raw Stats'!$BC$3:$BR$5288,12,FALSE)</f>
        <v>9</v>
      </c>
      <c r="DC58">
        <f>VLOOKUP($B58,'Raw Stats'!$BC$3:$BR$5288,13,FALSE)+VLOOKUP($B58,'Raw Stats'!$BC$3:$BR$5288,14,FALSE)</f>
        <v>0</v>
      </c>
      <c r="DD58">
        <f>VLOOKUP($B58,'Raw Stats'!$BC$3:$BR$5288,15,FALSE)</f>
        <v>1</v>
      </c>
      <c r="DE58">
        <f>VLOOKUP($B58,'Raw Stats'!$BC$3:$BR$5288,16,FALSE)</f>
        <v>110</v>
      </c>
      <c r="DG58">
        <f>VLOOKUP($B58,'Raw Stats'!$AK$3:$AZ$528,3,FALSE)</f>
        <v>82</v>
      </c>
      <c r="DH58">
        <f>VLOOKUP($B58,'Raw Stats'!$AK$3:$AZ$528,4,FALSE)</f>
        <v>25</v>
      </c>
      <c r="DI58">
        <f>VLOOKUP($B58,'Raw Stats'!$AK$3:$AZ$528,5,FALSE)</f>
        <v>41</v>
      </c>
      <c r="DJ58">
        <f>VLOOKUP($B58,'Raw Stats'!$AK$3:$AZ$528,6,FALSE)</f>
        <v>66</v>
      </c>
      <c r="DK58">
        <f>VLOOKUP($B58,'Raw Stats'!$AK$3:$AZ$528,7,FALSE)</f>
        <v>-1</v>
      </c>
      <c r="DL58">
        <f>VLOOKUP($B58,'Raw Stats'!$AK$3:$AZ$528,8,FALSE)</f>
        <v>22</v>
      </c>
      <c r="DM58">
        <f>VLOOKUP($B58,'Raw Stats'!$AK$3:$AZ$528,9,FALSE)</f>
        <v>51</v>
      </c>
      <c r="DN58">
        <f>VLOOKUP($B58,'Raw Stats'!$AK$3:$AZ$528,10,FALSE)</f>
        <v>49</v>
      </c>
      <c r="DO58">
        <f>VLOOKUP($B58,'Raw Stats'!$AK$3:$AZ$528,11,FALSE)+VLOOKUP($B58,'Raw Stats'!$AK$3:$AZ$528,12,FALSE)</f>
        <v>24</v>
      </c>
      <c r="DP58">
        <f>VLOOKUP($B58,'Raw Stats'!$AK$3:$AZ$528,13,FALSE)+VLOOKUP($B58,'Raw Stats'!$AK$3:$AZ$528,14,FALSE)</f>
        <v>0</v>
      </c>
      <c r="DQ58">
        <f>VLOOKUP($B58,'Raw Stats'!$AK$3:$AZ$528,15,FALSE)</f>
        <v>9</v>
      </c>
      <c r="DR58">
        <f>VLOOKUP($B58,'Raw Stats'!$AK$3:$AZ$528,16,FALSE)</f>
        <v>229</v>
      </c>
      <c r="DT58">
        <f>VLOOKUP($B58,'Raw Stats'!$S$3:$AH$528,3,FALSE)</f>
        <v>72</v>
      </c>
      <c r="DU58">
        <f>VLOOKUP($B58,'Raw Stats'!$S$3:$AH$528,4,FALSE)</f>
        <v>28</v>
      </c>
      <c r="DV58">
        <f>VLOOKUP($B58,'Raw Stats'!$S$3:$AH$528,5,FALSE)</f>
        <v>49</v>
      </c>
      <c r="DW58">
        <f>VLOOKUP($B58,'Raw Stats'!$S$3:$AH$528,6,FALSE)</f>
        <v>77</v>
      </c>
      <c r="DX58">
        <f>VLOOKUP($B58,'Raw Stats'!$S$3:$AH$528,7,FALSE)</f>
        <v>1</v>
      </c>
      <c r="DY58">
        <f>VLOOKUP($B58,'Raw Stats'!$S$3:$AH$528,8,FALSE)</f>
        <v>24</v>
      </c>
      <c r="DZ58">
        <f>VLOOKUP($B58,'Raw Stats'!$S$3:$AH$528,9,FALSE)</f>
        <v>20</v>
      </c>
      <c r="EA58">
        <f>VLOOKUP($B58,'Raw Stats'!$S$3:$AH$528,10,FALSE)</f>
        <v>22</v>
      </c>
      <c r="EB58">
        <f>VLOOKUP($B58,'Raw Stats'!$S$3:$AH$528,11,FALSE)+VLOOKUP($B58,'Raw Stats'!$S$3:$AH$528,12,FALSE)</f>
        <v>29</v>
      </c>
      <c r="EC58">
        <f>VLOOKUP($B58,'Raw Stats'!$S$3:$AH$528,13,FALSE)+VLOOKUP($B58,'Raw Stats'!$S$3:$AH$528,14,FALSE)</f>
        <v>0</v>
      </c>
      <c r="ED58">
        <f>VLOOKUP($B58,'Raw Stats'!$S$3:$AH$528,15,FALSE)</f>
        <v>3</v>
      </c>
      <c r="EE58">
        <f>VLOOKUP($B58,'Raw Stats'!$S$3:$AH$528,16,FALSE)</f>
        <v>272</v>
      </c>
    </row>
    <row r="59" spans="1:135" x14ac:dyDescent="0.2">
      <c r="A59" t="e">
        <f>VLOOKUP(B59,'ALL SKATERS'!$B$3:$I$378,9,FALSE)</f>
        <v>#REF!</v>
      </c>
      <c r="B59" t="s">
        <v>177</v>
      </c>
      <c r="C59">
        <f t="shared" si="8"/>
        <v>0.64121360117405501</v>
      </c>
      <c r="D59">
        <f t="shared" si="9"/>
        <v>0.83455762809453826</v>
      </c>
      <c r="E59">
        <f t="shared" si="10"/>
        <v>0.68918070183204261</v>
      </c>
      <c r="F59">
        <f t="shared" si="11"/>
        <v>0.76929094608220772</v>
      </c>
      <c r="G59">
        <f t="shared" si="12"/>
        <v>0.85057674815814155</v>
      </c>
      <c r="H59">
        <f>VLOOKUP(B59,'ALL SKATERS'!$B$3:$H$378,7,FALSE)</f>
        <v>0</v>
      </c>
      <c r="I59" s="29" t="e">
        <f t="shared" si="13"/>
        <v>#REF!</v>
      </c>
      <c r="J59" s="29">
        <f t="shared" si="14"/>
        <v>-97</v>
      </c>
      <c r="K59" s="29">
        <f t="shared" si="15"/>
        <v>-0.97</v>
      </c>
      <c r="L59">
        <f>BU59*'Value Calculations'!$D$3</f>
        <v>3.2618834290083032</v>
      </c>
      <c r="M59">
        <f>BV59*'Value Calculations'!$D$4</f>
        <v>11.722057345607396</v>
      </c>
      <c r="N59">
        <f>BW59*'Value Calculations'!$D$5</f>
        <v>11.674876622328547</v>
      </c>
      <c r="O59">
        <f>BX59*'Value Calculations'!$D$6</f>
        <v>-0.25012986383872571</v>
      </c>
      <c r="P59">
        <f>BY59*'Value Calculations'!$D$7</f>
        <v>2.9880858198561553</v>
      </c>
      <c r="Q59">
        <f>BZ59*'Value Calculations'!$D$8</f>
        <v>3.7383555745400692</v>
      </c>
      <c r="R59">
        <f>CA59*'Value Calculations'!$D$9</f>
        <v>6.2976253668758364</v>
      </c>
      <c r="S59">
        <f>CB59*'Value Calculations'!$D$10</f>
        <v>3.2878482666858426</v>
      </c>
      <c r="T59">
        <f>CC59*'Value Calculations'!$D$11</f>
        <v>0</v>
      </c>
      <c r="U59">
        <f>CD59*'Value Calculations'!$D$12</f>
        <v>0</v>
      </c>
      <c r="V59">
        <f>CE59*'Value Calculations'!$D$13</f>
        <v>9.2176991340350298</v>
      </c>
      <c r="X59">
        <f>CH59*'Value Calculations'!$D$3</f>
        <v>8.5624440011467957</v>
      </c>
      <c r="Y59">
        <f>CI59*'Value Calculations'!$D$4</f>
        <v>11.722057345607396</v>
      </c>
      <c r="Z59">
        <f>CJ59*'Value Calculations'!$D$5</f>
        <v>15.124271988016528</v>
      </c>
      <c r="AA59">
        <f>CK59*'Value Calculations'!$D$6</f>
        <v>1.5007791830323542</v>
      </c>
      <c r="AB59">
        <f>CL59*'Value Calculations'!$D$7</f>
        <v>1.5819277869826704</v>
      </c>
      <c r="AC59">
        <f>CM59*'Value Calculations'!$D$8</f>
        <v>2.4443094141223529</v>
      </c>
      <c r="AD59">
        <f>CN59*'Value Calculations'!$D$9</f>
        <v>3.9045277274630186</v>
      </c>
      <c r="AE59">
        <f>CO59*'Value Calculations'!$D$10</f>
        <v>7.6716459556002992</v>
      </c>
      <c r="AF59">
        <f>CP59*'Value Calculations'!$D$11</f>
        <v>0</v>
      </c>
      <c r="AG59">
        <f>CQ59*'Value Calculations'!$D$12</f>
        <v>3.2555309583576562</v>
      </c>
      <c r="AH59">
        <f>CR59*'Value Calculations'!$D$13</f>
        <v>11.831673515328545</v>
      </c>
      <c r="AJ59">
        <f>CU59*'Value Calculations'!$D$3</f>
        <v>5.300560572138493</v>
      </c>
      <c r="AK59">
        <f>CV59*'Value Calculations'!$D$4</f>
        <v>2.9305143364018491</v>
      </c>
      <c r="AL59">
        <f>CW59*'Value Calculations'!$D$5</f>
        <v>5.8374383111642736</v>
      </c>
      <c r="AM59">
        <f>CX59*'Value Calculations'!$D$6</f>
        <v>-0.62532465959681427</v>
      </c>
      <c r="AN59">
        <f>CY59*'Value Calculations'!$D$7</f>
        <v>2.1092370493102273</v>
      </c>
      <c r="AO59">
        <f>CZ59*'Value Calculations'!$D$8</f>
        <v>1.2221547070611765</v>
      </c>
      <c r="AP59">
        <f>DA59*'Value Calculations'!$D$9</f>
        <v>2.770955161425368</v>
      </c>
      <c r="AQ59">
        <f>DB59*'Value Calculations'!$D$10</f>
        <v>2.5572153185334328</v>
      </c>
      <c r="AR59">
        <f>DC59*'Value Calculations'!$D$11</f>
        <v>0</v>
      </c>
      <c r="AS59">
        <f>DD59*'Value Calculations'!$D$12</f>
        <v>2.441648218768242</v>
      </c>
      <c r="AT59">
        <f>DE59*'Value Calculations'!$D$13</f>
        <v>5.0903711635715831</v>
      </c>
      <c r="AV59">
        <f>DH59*'Value Calculations'!$D$3</f>
        <v>4.8928251435124546</v>
      </c>
      <c r="AW59">
        <f>DI59*'Value Calculations'!$D$4</f>
        <v>11.070831937518097</v>
      </c>
      <c r="AX59">
        <f>DJ59*'Value Calculations'!$D$5</f>
        <v>12.205552832434391</v>
      </c>
      <c r="AY59">
        <f>DK59*'Value Calculations'!$D$6</f>
        <v>-0.25012986383872571</v>
      </c>
      <c r="AZ59">
        <f>DL59*'Value Calculations'!$D$7</f>
        <v>4.7457833609480113</v>
      </c>
      <c r="BA59">
        <f>DM59*'Value Calculations'!$D$8</f>
        <v>2.9475495876181315</v>
      </c>
      <c r="BB59">
        <f>DN59*'Value Calculations'!$D$9</f>
        <v>6.0457203522008029</v>
      </c>
      <c r="BC59">
        <f>DO59*'Value Calculations'!$D$10</f>
        <v>6.5756965333716852</v>
      </c>
      <c r="BD59">
        <f>DP59*'Value Calculations'!$D$11</f>
        <v>1.9814282960498748</v>
      </c>
      <c r="BE59">
        <f>DQ59*'Value Calculations'!$D$12</f>
        <v>2.441648218768242</v>
      </c>
      <c r="BF59">
        <f>DR59*'Value Calculations'!$D$13</f>
        <v>8.1170783419114443</v>
      </c>
      <c r="BH59">
        <f>DU59*'Value Calculations'!$D$3</f>
        <v>7.7469731438947198</v>
      </c>
      <c r="BI59">
        <f>DV59*'Value Calculations'!$D$4</f>
        <v>10.745219233473447</v>
      </c>
      <c r="BJ59">
        <f>DW59*'Value Calculations'!$D$5</f>
        <v>13.797581462751921</v>
      </c>
      <c r="BK59">
        <f>DX59*'Value Calculations'!$D$6</f>
        <v>0.37519479575808856</v>
      </c>
      <c r="BL59">
        <f>DY59*'Value Calculations'!$D$7</f>
        <v>2.1092370493102273</v>
      </c>
      <c r="BM59">
        <f>DZ59*'Value Calculations'!$D$8</f>
        <v>3.2351154010442906</v>
      </c>
      <c r="BN59">
        <f>EA59*'Value Calculations'!$D$9</f>
        <v>4.7861952788256357</v>
      </c>
      <c r="BO59">
        <f>EB59*'Value Calculations'!$D$10</f>
        <v>6.5756965333716852</v>
      </c>
      <c r="BP59">
        <f>EC59*'Value Calculations'!$D$11</f>
        <v>0</v>
      </c>
      <c r="BQ59">
        <f>ED59*'Value Calculations'!$D$12</f>
        <v>0.81388273958941404</v>
      </c>
      <c r="BR59">
        <f>EE59*'Value Calculations'!$D$13</f>
        <v>9.3552767330504771</v>
      </c>
      <c r="BT59">
        <f>VLOOKUP($B59,'Raw Stats'!$CM$3:$DC$528,3,FALSE)</f>
        <v>81</v>
      </c>
      <c r="BU59">
        <f>VLOOKUP($B59,'Raw Stats'!$CM$3:$DC$528,4,FALSE)</f>
        <v>8</v>
      </c>
      <c r="BV59">
        <f>VLOOKUP($B59,'Raw Stats'!$CM$3:$DC$528,5,FALSE)</f>
        <v>36</v>
      </c>
      <c r="BW59">
        <f>VLOOKUP($B59,'Raw Stats'!$CM$3:$DC$528,6,FALSE)</f>
        <v>44</v>
      </c>
      <c r="BX59">
        <f>VLOOKUP($B59,'Raw Stats'!$CM$3:$DC$528,7,FALSE)</f>
        <v>-2</v>
      </c>
      <c r="BY59">
        <f>VLOOKUP($B59,'Raw Stats'!$CM$3:$DC$528,8,FALSE)</f>
        <v>34</v>
      </c>
      <c r="BZ59">
        <f>VLOOKUP($B59,'Raw Stats'!$CM$3:$DC$528,9,FALSE)</f>
        <v>52</v>
      </c>
      <c r="CA59">
        <f>VLOOKUP($B59,'Raw Stats'!$CM$3:$DC$528,10,FALSE)</f>
        <v>50</v>
      </c>
      <c r="CB59">
        <f>VLOOKUP($B59,'Raw Stats'!$CM$3:$DC$528,11,FALSE)+VLOOKUP($B59,'Raw Stats'!$CM$3:$DC$528,12,FALSE)</f>
        <v>9</v>
      </c>
      <c r="CC59">
        <f>VLOOKUP($B59,'Raw Stats'!$CM$3:$DC$528,13,FALSE)+VLOOKUP($B59,'Raw Stats'!$CM$3:$DC$528,14,FALSE)</f>
        <v>0</v>
      </c>
      <c r="CD59">
        <f>VLOOKUP($B59,'Raw Stats'!$CM$3:$DC$528,15,FALSE)</f>
        <v>0</v>
      </c>
      <c r="CE59">
        <f>VLOOKUP($B59,'Raw Stats'!$CM$3:$DC$528,16,FALSE)</f>
        <v>134</v>
      </c>
      <c r="CG59">
        <f>VLOOKUP($B59,'Raw Stats'!$BU$3:$CJ$528,3,FALSE)</f>
        <v>81</v>
      </c>
      <c r="CH59">
        <f>VLOOKUP($B59,'Raw Stats'!$BU$3:$CJ$528,4,FALSE)</f>
        <v>21</v>
      </c>
      <c r="CI59">
        <f>VLOOKUP($B59,'Raw Stats'!$BU$3:$CJ$5288,5,FALSE)</f>
        <v>36</v>
      </c>
      <c r="CJ59">
        <f>VLOOKUP($B59,'Raw Stats'!$BU$3:$CJ$528,6,FALSE)</f>
        <v>57</v>
      </c>
      <c r="CK59">
        <f>VLOOKUP($B59,'Raw Stats'!$BU$3:$CJ$528,7,FALSE)</f>
        <v>12</v>
      </c>
      <c r="CL59">
        <f>VLOOKUP($B59,'Raw Stats'!$BU$3:$CJ$528,8,FALSE)</f>
        <v>18</v>
      </c>
      <c r="CM59">
        <f>VLOOKUP($B59,'Raw Stats'!$BU$3:$CJ$528,9,FALSE)</f>
        <v>34</v>
      </c>
      <c r="CN59">
        <f>VLOOKUP($B59,'Raw Stats'!$BU$3:$CJ$528,10,FALSE)</f>
        <v>31</v>
      </c>
      <c r="CO59">
        <f>VLOOKUP($B59,'Raw Stats'!$BU$3:$CJ$528,11,FALSE)+VLOOKUP($B59,'Raw Stats'!$BU$3:$CJ$528,12,FALSE)</f>
        <v>21</v>
      </c>
      <c r="CP59">
        <f>VLOOKUP($B59,'Raw Stats'!$BU$3:$CJ$528,13,FALSE)+VLOOKUP($B59,'Raw Stats'!$BU$3:$CJ$528,14,FALSE)</f>
        <v>0</v>
      </c>
      <c r="CQ59">
        <f>VLOOKUP($B59,'Raw Stats'!$BU$3:$CJ$528,15,FALSE)</f>
        <v>4</v>
      </c>
      <c r="CR59">
        <f>VLOOKUP($B59,'Raw Stats'!$BU$3:$CJ$528,16,FALSE)</f>
        <v>172</v>
      </c>
      <c r="CT59">
        <f>VLOOKUP($B59,'Raw Stats'!$BC$3:$BR$528,3,FALSE)</f>
        <v>43</v>
      </c>
      <c r="CU59">
        <f>VLOOKUP($B59,'Raw Stats'!$BC$3:$BR$528,4,FALSE)</f>
        <v>13</v>
      </c>
      <c r="CV59">
        <f>VLOOKUP($B59,'Raw Stats'!$BC$3:$BR$5288,5,FALSE)</f>
        <v>9</v>
      </c>
      <c r="CW59">
        <f>VLOOKUP($B59,'Raw Stats'!$BC$3:$BR$52888,6,FALSE)</f>
        <v>22</v>
      </c>
      <c r="CX59">
        <f>VLOOKUP($B59,'Raw Stats'!$BC$3:$BR$5288,7,FALSE)</f>
        <v>-5</v>
      </c>
      <c r="CY59">
        <f>VLOOKUP($B59,'Raw Stats'!$BC$3:$BR$5288,8,FALSE)</f>
        <v>24</v>
      </c>
      <c r="CZ59">
        <f>VLOOKUP($B59,'Raw Stats'!$BC$3:$BR$5288,9,FALSE)</f>
        <v>17</v>
      </c>
      <c r="DA59">
        <f>VLOOKUP($B59,'Raw Stats'!$BC$3:$BR$5288,10,FALSE)</f>
        <v>22</v>
      </c>
      <c r="DB59">
        <f>VLOOKUP($B59,'Raw Stats'!$BC$3:$BR$5288,11,FALSE)+VLOOKUP($B59,'Raw Stats'!$BC$3:$BR$5288,12,FALSE)</f>
        <v>7</v>
      </c>
      <c r="DC59">
        <f>VLOOKUP($B59,'Raw Stats'!$BC$3:$BR$5288,13,FALSE)+VLOOKUP($B59,'Raw Stats'!$BC$3:$BR$5288,14,FALSE)</f>
        <v>0</v>
      </c>
      <c r="DD59">
        <f>VLOOKUP($B59,'Raw Stats'!$BC$3:$BR$5288,15,FALSE)</f>
        <v>3</v>
      </c>
      <c r="DE59">
        <f>VLOOKUP($B59,'Raw Stats'!$BC$3:$BR$5288,16,FALSE)</f>
        <v>74</v>
      </c>
      <c r="DG59">
        <f>VLOOKUP($B59,'Raw Stats'!$AK$3:$AZ$528,3,FALSE)</f>
        <v>79</v>
      </c>
      <c r="DH59">
        <f>VLOOKUP($B59,'Raw Stats'!$AK$3:$AZ$528,4,FALSE)</f>
        <v>12</v>
      </c>
      <c r="DI59">
        <f>VLOOKUP($B59,'Raw Stats'!$AK$3:$AZ$528,5,FALSE)</f>
        <v>34</v>
      </c>
      <c r="DJ59">
        <f>VLOOKUP($B59,'Raw Stats'!$AK$3:$AZ$528,6,FALSE)</f>
        <v>46</v>
      </c>
      <c r="DK59">
        <f>VLOOKUP($B59,'Raw Stats'!$AK$3:$AZ$528,7,FALSE)</f>
        <v>-2</v>
      </c>
      <c r="DL59">
        <f>VLOOKUP($B59,'Raw Stats'!$AK$3:$AZ$528,8,FALSE)</f>
        <v>54</v>
      </c>
      <c r="DM59">
        <f>VLOOKUP($B59,'Raw Stats'!$AK$3:$AZ$528,9,FALSE)</f>
        <v>41</v>
      </c>
      <c r="DN59">
        <f>VLOOKUP($B59,'Raw Stats'!$AK$3:$AZ$528,10,FALSE)</f>
        <v>48</v>
      </c>
      <c r="DO59">
        <f>VLOOKUP($B59,'Raw Stats'!$AK$3:$AZ$528,11,FALSE)+VLOOKUP($B59,'Raw Stats'!$AK$3:$AZ$528,12,FALSE)</f>
        <v>18</v>
      </c>
      <c r="DP59">
        <f>VLOOKUP($B59,'Raw Stats'!$AK$3:$AZ$528,13,FALSE)+VLOOKUP($B59,'Raw Stats'!$AK$3:$AZ$528,14,FALSE)</f>
        <v>2</v>
      </c>
      <c r="DQ59">
        <f>VLOOKUP($B59,'Raw Stats'!$AK$3:$AZ$528,15,FALSE)</f>
        <v>3</v>
      </c>
      <c r="DR59">
        <f>VLOOKUP($B59,'Raw Stats'!$AK$3:$AZ$528,16,FALSE)</f>
        <v>118</v>
      </c>
      <c r="DT59">
        <f>VLOOKUP($B59,'Raw Stats'!$S$3:$AH$528,3,FALSE)</f>
        <v>70</v>
      </c>
      <c r="DU59">
        <f>VLOOKUP($B59,'Raw Stats'!$S$3:$AH$528,4,FALSE)</f>
        <v>19</v>
      </c>
      <c r="DV59">
        <f>VLOOKUP($B59,'Raw Stats'!$S$3:$AH$528,5,FALSE)</f>
        <v>33</v>
      </c>
      <c r="DW59">
        <f>VLOOKUP($B59,'Raw Stats'!$S$3:$AH$528,6,FALSE)</f>
        <v>52</v>
      </c>
      <c r="DX59">
        <f>VLOOKUP($B59,'Raw Stats'!$S$3:$AH$528,7,FALSE)</f>
        <v>3</v>
      </c>
      <c r="DY59">
        <f>VLOOKUP($B59,'Raw Stats'!$S$3:$AH$528,8,FALSE)</f>
        <v>24</v>
      </c>
      <c r="DZ59">
        <f>VLOOKUP($B59,'Raw Stats'!$S$3:$AH$528,9,FALSE)</f>
        <v>45</v>
      </c>
      <c r="EA59">
        <f>VLOOKUP($B59,'Raw Stats'!$S$3:$AH$528,10,FALSE)</f>
        <v>38</v>
      </c>
      <c r="EB59">
        <f>VLOOKUP($B59,'Raw Stats'!$S$3:$AH$528,11,FALSE)+VLOOKUP($B59,'Raw Stats'!$S$3:$AH$528,12,FALSE)</f>
        <v>18</v>
      </c>
      <c r="EC59">
        <f>VLOOKUP($B59,'Raw Stats'!$S$3:$AH$528,13,FALSE)+VLOOKUP($B59,'Raw Stats'!$S$3:$AH$528,14,FALSE)</f>
        <v>0</v>
      </c>
      <c r="ED59">
        <f>VLOOKUP($B59,'Raw Stats'!$S$3:$AH$528,15,FALSE)</f>
        <v>1</v>
      </c>
      <c r="EE59">
        <f>VLOOKUP($B59,'Raw Stats'!$S$3:$AH$528,16,FALSE)</f>
        <v>136</v>
      </c>
    </row>
    <row r="60" spans="1:135" x14ac:dyDescent="0.2">
      <c r="A60" t="e">
        <f>VLOOKUP(B60,'ALL SKATERS'!$B$3:$I$378,9,FALSE)</f>
        <v>#REF!</v>
      </c>
      <c r="B60" t="s">
        <v>246</v>
      </c>
      <c r="C60">
        <f t="shared" si="8"/>
        <v>0.76412473453089957</v>
      </c>
      <c r="D60">
        <f t="shared" si="9"/>
        <v>0.68705392702852874</v>
      </c>
      <c r="E60">
        <f t="shared" si="10"/>
        <v>1.1833249661997136</v>
      </c>
      <c r="F60">
        <f t="shared" si="11"/>
        <v>1.0590345468488329</v>
      </c>
      <c r="G60">
        <f t="shared" si="12"/>
        <v>0.96582052971571175</v>
      </c>
      <c r="H60">
        <f>VLOOKUP(B60,'ALL SKATERS'!$B$3:$H$378,7,FALSE)</f>
        <v>0</v>
      </c>
      <c r="I60" s="29" t="e">
        <f t="shared" si="13"/>
        <v>#REF!</v>
      </c>
      <c r="J60" s="29">
        <f t="shared" si="14"/>
        <v>-97</v>
      </c>
      <c r="K60" s="29">
        <f t="shared" si="15"/>
        <v>-0.97</v>
      </c>
      <c r="L60">
        <f>BU60*'Value Calculations'!$D$3</f>
        <v>6.1160314293905689</v>
      </c>
      <c r="M60">
        <f>BV60*'Value Calculations'!$D$4</f>
        <v>15.303797090098547</v>
      </c>
      <c r="N60">
        <f>BW60*'Value Calculations'!$D$5</f>
        <v>16.450962513281137</v>
      </c>
      <c r="O60">
        <f>BX60*'Value Calculations'!$D$6</f>
        <v>1.3757142511129914</v>
      </c>
      <c r="P60">
        <f>BY60*'Value Calculations'!$D$7</f>
        <v>4.5700136068388257</v>
      </c>
      <c r="Q60">
        <f>BZ60*'Value Calculations'!$D$8</f>
        <v>3.0194410409746713</v>
      </c>
      <c r="R60">
        <f>CA60*'Value Calculations'!$D$9</f>
        <v>2.3930976394128178</v>
      </c>
      <c r="S60">
        <f>CB60*'Value Calculations'!$D$10</f>
        <v>4.3837976889144565</v>
      </c>
      <c r="T60">
        <f>CC60*'Value Calculations'!$D$11</f>
        <v>0</v>
      </c>
      <c r="U60">
        <f>CD60*'Value Calculations'!$D$12</f>
        <v>2.441648218768242</v>
      </c>
      <c r="V60">
        <f>CE60*'Value Calculations'!$D$13</f>
        <v>6.6037247527415133</v>
      </c>
      <c r="X60">
        <f>CH60*'Value Calculations'!$D$3</f>
        <v>6.5237668580166064</v>
      </c>
      <c r="Y60">
        <f>CI60*'Value Calculations'!$D$4</f>
        <v>10.093993825384148</v>
      </c>
      <c r="Z60">
        <f>CJ60*'Value Calculations'!$D$5</f>
        <v>12.470890937487313</v>
      </c>
      <c r="AA60">
        <f>CK60*'Value Calculations'!$D$6</f>
        <v>-1.6258441149517171</v>
      </c>
      <c r="AB60">
        <f>CL60*'Value Calculations'!$D$7</f>
        <v>4.5700136068388257</v>
      </c>
      <c r="AC60">
        <f>CM60*'Value Calculations'!$D$8</f>
        <v>5.176184641670865</v>
      </c>
      <c r="AD60">
        <f>CN60*'Value Calculations'!$D$9</f>
        <v>2.2671451320753011</v>
      </c>
      <c r="AE60">
        <f>CO60*'Value Calculations'!$D$10</f>
        <v>5.4797471111430704</v>
      </c>
      <c r="AF60">
        <f>CP60*'Value Calculations'!$D$11</f>
        <v>0</v>
      </c>
      <c r="AG60">
        <f>CQ60*'Value Calculations'!$D$12</f>
        <v>2.441648218768242</v>
      </c>
      <c r="AH60">
        <f>CR60*'Value Calculations'!$D$13</f>
        <v>7.5667679458496506</v>
      </c>
      <c r="AJ60">
        <f>CU60*'Value Calculations'!$D$3</f>
        <v>5.300560572138493</v>
      </c>
      <c r="AK60">
        <f>CV60*'Value Calculations'!$D$4</f>
        <v>11.722057345607396</v>
      </c>
      <c r="AL60">
        <f>CW60*'Value Calculations'!$D$5</f>
        <v>13.001567147593155</v>
      </c>
      <c r="AM60">
        <f>CX60*'Value Calculations'!$D$6</f>
        <v>-0.50025972767745142</v>
      </c>
      <c r="AN60">
        <f>CY60*'Value Calculations'!$D$7</f>
        <v>4.657898483893419</v>
      </c>
      <c r="AO60">
        <f>CZ60*'Value Calculations'!$D$8</f>
        <v>3.9540299346096885</v>
      </c>
      <c r="AP60">
        <f>DA60*'Value Calculations'!$D$9</f>
        <v>3.6526227127879851</v>
      </c>
      <c r="AQ60">
        <f>DB60*'Value Calculations'!$D$10</f>
        <v>9.863544800057527</v>
      </c>
      <c r="AR60">
        <f>DC60*'Value Calculations'!$D$11</f>
        <v>0</v>
      </c>
      <c r="AS60">
        <f>DD60*'Value Calculations'!$D$12</f>
        <v>0.81388273958941404</v>
      </c>
      <c r="AT60">
        <f>DE60*'Value Calculations'!$D$13</f>
        <v>4.3336943689866185</v>
      </c>
      <c r="AV60">
        <f>DH60*'Value Calculations'!$D$3</f>
        <v>7.3392377152686823</v>
      </c>
      <c r="AW60">
        <f>DI60*'Value Calculations'!$D$4</f>
        <v>14.652571682009247</v>
      </c>
      <c r="AX60">
        <f>DJ60*'Value Calculations'!$D$5</f>
        <v>16.716300618334056</v>
      </c>
      <c r="AY60">
        <f>DK60*'Value Calculations'!$D$6</f>
        <v>0.62532465959681427</v>
      </c>
      <c r="AZ60">
        <f>DL60*'Value Calculations'!$D$7</f>
        <v>5.800401885603125</v>
      </c>
      <c r="BA60">
        <f>DM60*'Value Calculations'!$D$8</f>
        <v>8.1237342292889956</v>
      </c>
      <c r="BB60">
        <f>DN60*'Value Calculations'!$D$9</f>
        <v>5.7938153375257695</v>
      </c>
      <c r="BC60">
        <f>DO60*'Value Calculations'!$D$10</f>
        <v>5.4797471111430704</v>
      </c>
      <c r="BD60">
        <f>DP60*'Value Calculations'!$D$11</f>
        <v>0</v>
      </c>
      <c r="BE60">
        <f>DQ60*'Value Calculations'!$D$12</f>
        <v>4.0694136979470699</v>
      </c>
      <c r="BF60">
        <f>DR60*'Value Calculations'!$D$13</f>
        <v>9.7680095300968226</v>
      </c>
      <c r="BH60">
        <f>DU60*'Value Calculations'!$D$3</f>
        <v>7.7469731438947198</v>
      </c>
      <c r="BI60">
        <f>DV60*'Value Calculations'!$D$4</f>
        <v>16.931860610321795</v>
      </c>
      <c r="BJ60">
        <f>DW60*'Value Calculations'!$D$5</f>
        <v>18.83900545875743</v>
      </c>
      <c r="BK60">
        <f>DX60*'Value Calculations'!$D$6</f>
        <v>-0.50025972767745142</v>
      </c>
      <c r="BL60">
        <f>DY60*'Value Calculations'!$D$7</f>
        <v>2.4607765575285985</v>
      </c>
      <c r="BM60">
        <f>DZ60*'Value Calculations'!$D$8</f>
        <v>6.8296880688712802</v>
      </c>
      <c r="BN60">
        <f>EA60*'Value Calculations'!$D$9</f>
        <v>4.156432742138052</v>
      </c>
      <c r="BO60">
        <f>EB60*'Value Calculations'!$D$10</f>
        <v>8.402278903752709</v>
      </c>
      <c r="BP60">
        <f>EC60*'Value Calculations'!$D$11</f>
        <v>0</v>
      </c>
      <c r="BQ60">
        <f>ED60*'Value Calculations'!$D$12</f>
        <v>3.2555309583576562</v>
      </c>
      <c r="BR60">
        <f>EE60*'Value Calculations'!$D$13</f>
        <v>11.074996720743579</v>
      </c>
      <c r="BT60">
        <f>VLOOKUP($B60,'Raw Stats'!$CM$3:$DC$528,3,FALSE)</f>
        <v>82</v>
      </c>
      <c r="BU60">
        <f>VLOOKUP($B60,'Raw Stats'!$CM$3:$DC$528,4,FALSE)</f>
        <v>15</v>
      </c>
      <c r="BV60">
        <f>VLOOKUP($B60,'Raw Stats'!$CM$3:$DC$528,5,FALSE)</f>
        <v>47</v>
      </c>
      <c r="BW60">
        <f>VLOOKUP($B60,'Raw Stats'!$CM$3:$DC$528,6,FALSE)</f>
        <v>62</v>
      </c>
      <c r="BX60">
        <f>VLOOKUP($B60,'Raw Stats'!$CM$3:$DC$528,7,FALSE)</f>
        <v>11</v>
      </c>
      <c r="BY60">
        <f>VLOOKUP($B60,'Raw Stats'!$CM$3:$DC$528,8,FALSE)</f>
        <v>52</v>
      </c>
      <c r="BZ60">
        <f>VLOOKUP($B60,'Raw Stats'!$CM$3:$DC$528,9,FALSE)</f>
        <v>42</v>
      </c>
      <c r="CA60">
        <f>VLOOKUP($B60,'Raw Stats'!$CM$3:$DC$528,10,FALSE)</f>
        <v>19</v>
      </c>
      <c r="CB60">
        <f>VLOOKUP($B60,'Raw Stats'!$CM$3:$DC$528,11,FALSE)+VLOOKUP($B60,'Raw Stats'!$CM$3:$DC$528,12,FALSE)</f>
        <v>12</v>
      </c>
      <c r="CC60">
        <f>VLOOKUP($B60,'Raw Stats'!$CM$3:$DC$528,13,FALSE)+VLOOKUP($B60,'Raw Stats'!$CM$3:$DC$528,14,FALSE)</f>
        <v>0</v>
      </c>
      <c r="CD60">
        <f>VLOOKUP($B60,'Raw Stats'!$CM$3:$DC$528,15,FALSE)</f>
        <v>3</v>
      </c>
      <c r="CE60">
        <f>VLOOKUP($B60,'Raw Stats'!$CM$3:$DC$528,16,FALSE)</f>
        <v>96</v>
      </c>
      <c r="CG60">
        <f>VLOOKUP($B60,'Raw Stats'!$BU$3:$CJ$528,3,FALSE)</f>
        <v>80</v>
      </c>
      <c r="CH60">
        <f>VLOOKUP($B60,'Raw Stats'!$BU$3:$CJ$528,4,FALSE)</f>
        <v>16</v>
      </c>
      <c r="CI60">
        <f>VLOOKUP($B60,'Raw Stats'!$BU$3:$CJ$5288,5,FALSE)</f>
        <v>31</v>
      </c>
      <c r="CJ60">
        <f>VLOOKUP($B60,'Raw Stats'!$BU$3:$CJ$528,6,FALSE)</f>
        <v>47</v>
      </c>
      <c r="CK60">
        <f>VLOOKUP($B60,'Raw Stats'!$BU$3:$CJ$528,7,FALSE)</f>
        <v>-13</v>
      </c>
      <c r="CL60">
        <f>VLOOKUP($B60,'Raw Stats'!$BU$3:$CJ$528,8,FALSE)</f>
        <v>52</v>
      </c>
      <c r="CM60">
        <f>VLOOKUP($B60,'Raw Stats'!$BU$3:$CJ$528,9,FALSE)</f>
        <v>72</v>
      </c>
      <c r="CN60">
        <f>VLOOKUP($B60,'Raw Stats'!$BU$3:$CJ$528,10,FALSE)</f>
        <v>18</v>
      </c>
      <c r="CO60">
        <f>VLOOKUP($B60,'Raw Stats'!$BU$3:$CJ$528,11,FALSE)+VLOOKUP($B60,'Raw Stats'!$BU$3:$CJ$528,12,FALSE)</f>
        <v>15</v>
      </c>
      <c r="CP60">
        <f>VLOOKUP($B60,'Raw Stats'!$BU$3:$CJ$528,13,FALSE)+VLOOKUP($B60,'Raw Stats'!$BU$3:$CJ$528,14,FALSE)</f>
        <v>0</v>
      </c>
      <c r="CQ60">
        <f>VLOOKUP($B60,'Raw Stats'!$BU$3:$CJ$528,15,FALSE)</f>
        <v>3</v>
      </c>
      <c r="CR60">
        <f>VLOOKUP($B60,'Raw Stats'!$BU$3:$CJ$528,16,FALSE)</f>
        <v>110</v>
      </c>
      <c r="CT60">
        <f>VLOOKUP($B60,'Raw Stats'!$BC$3:$BR$528,3,FALSE)</f>
        <v>48</v>
      </c>
      <c r="CU60">
        <f>VLOOKUP($B60,'Raw Stats'!$BC$3:$BR$528,4,FALSE)</f>
        <v>13</v>
      </c>
      <c r="CV60">
        <f>VLOOKUP($B60,'Raw Stats'!$BC$3:$BR$5288,5,FALSE)</f>
        <v>36</v>
      </c>
      <c r="CW60">
        <f>VLOOKUP($B60,'Raw Stats'!$BC$3:$BR$52888,6,FALSE)</f>
        <v>49</v>
      </c>
      <c r="CX60">
        <f>VLOOKUP($B60,'Raw Stats'!$BC$3:$BR$5288,7,FALSE)</f>
        <v>-4</v>
      </c>
      <c r="CY60">
        <f>VLOOKUP($B60,'Raw Stats'!$BC$3:$BR$5288,8,FALSE)</f>
        <v>53</v>
      </c>
      <c r="CZ60">
        <f>VLOOKUP($B60,'Raw Stats'!$BC$3:$BR$5288,9,FALSE)</f>
        <v>55</v>
      </c>
      <c r="DA60">
        <f>VLOOKUP($B60,'Raw Stats'!$BC$3:$BR$5288,10,FALSE)</f>
        <v>29</v>
      </c>
      <c r="DB60">
        <f>VLOOKUP($B60,'Raw Stats'!$BC$3:$BR$5288,11,FALSE)+VLOOKUP($B60,'Raw Stats'!$BC$3:$BR$5288,12,FALSE)</f>
        <v>27</v>
      </c>
      <c r="DC60">
        <f>VLOOKUP($B60,'Raw Stats'!$BC$3:$BR$5288,13,FALSE)+VLOOKUP($B60,'Raw Stats'!$BC$3:$BR$5288,14,FALSE)</f>
        <v>0</v>
      </c>
      <c r="DD60">
        <f>VLOOKUP($B60,'Raw Stats'!$BC$3:$BR$5288,15,FALSE)</f>
        <v>1</v>
      </c>
      <c r="DE60">
        <f>VLOOKUP($B60,'Raw Stats'!$BC$3:$BR$5288,16,FALSE)</f>
        <v>63</v>
      </c>
      <c r="DG60">
        <f>VLOOKUP($B60,'Raw Stats'!$AK$3:$AZ$528,3,FALSE)</f>
        <v>74</v>
      </c>
      <c r="DH60">
        <f>VLOOKUP($B60,'Raw Stats'!$AK$3:$AZ$528,4,FALSE)</f>
        <v>18</v>
      </c>
      <c r="DI60">
        <f>VLOOKUP($B60,'Raw Stats'!$AK$3:$AZ$528,5,FALSE)</f>
        <v>45</v>
      </c>
      <c r="DJ60">
        <f>VLOOKUP($B60,'Raw Stats'!$AK$3:$AZ$528,6,FALSE)</f>
        <v>63</v>
      </c>
      <c r="DK60">
        <f>VLOOKUP($B60,'Raw Stats'!$AK$3:$AZ$528,7,FALSE)</f>
        <v>5</v>
      </c>
      <c r="DL60">
        <f>VLOOKUP($B60,'Raw Stats'!$AK$3:$AZ$528,8,FALSE)</f>
        <v>66</v>
      </c>
      <c r="DM60">
        <f>VLOOKUP($B60,'Raw Stats'!$AK$3:$AZ$528,9,FALSE)</f>
        <v>113</v>
      </c>
      <c r="DN60">
        <f>VLOOKUP($B60,'Raw Stats'!$AK$3:$AZ$528,10,FALSE)</f>
        <v>46</v>
      </c>
      <c r="DO60">
        <f>VLOOKUP($B60,'Raw Stats'!$AK$3:$AZ$528,11,FALSE)+VLOOKUP($B60,'Raw Stats'!$AK$3:$AZ$528,12,FALSE)</f>
        <v>15</v>
      </c>
      <c r="DP60">
        <f>VLOOKUP($B60,'Raw Stats'!$AK$3:$AZ$528,13,FALSE)+VLOOKUP($B60,'Raw Stats'!$AK$3:$AZ$528,14,FALSE)</f>
        <v>0</v>
      </c>
      <c r="DQ60">
        <f>VLOOKUP($B60,'Raw Stats'!$AK$3:$AZ$528,15,FALSE)</f>
        <v>5</v>
      </c>
      <c r="DR60">
        <f>VLOOKUP($B60,'Raw Stats'!$AK$3:$AZ$528,16,FALSE)</f>
        <v>142</v>
      </c>
      <c r="DT60">
        <f>VLOOKUP($B60,'Raw Stats'!$S$3:$AH$528,3,FALSE)</f>
        <v>82</v>
      </c>
      <c r="DU60">
        <f>VLOOKUP($B60,'Raw Stats'!$S$3:$AH$528,4,FALSE)</f>
        <v>19</v>
      </c>
      <c r="DV60">
        <f>VLOOKUP($B60,'Raw Stats'!$S$3:$AH$528,5,FALSE)</f>
        <v>52</v>
      </c>
      <c r="DW60">
        <f>VLOOKUP($B60,'Raw Stats'!$S$3:$AH$528,6,FALSE)</f>
        <v>71</v>
      </c>
      <c r="DX60">
        <f>VLOOKUP($B60,'Raw Stats'!$S$3:$AH$528,7,FALSE)</f>
        <v>-4</v>
      </c>
      <c r="DY60">
        <f>VLOOKUP($B60,'Raw Stats'!$S$3:$AH$528,8,FALSE)</f>
        <v>28</v>
      </c>
      <c r="DZ60">
        <f>VLOOKUP($B60,'Raw Stats'!$S$3:$AH$528,9,FALSE)</f>
        <v>95</v>
      </c>
      <c r="EA60">
        <f>VLOOKUP($B60,'Raw Stats'!$S$3:$AH$528,10,FALSE)</f>
        <v>33</v>
      </c>
      <c r="EB60">
        <f>VLOOKUP($B60,'Raw Stats'!$S$3:$AH$528,11,FALSE)+VLOOKUP($B60,'Raw Stats'!$S$3:$AH$528,12,FALSE)</f>
        <v>23</v>
      </c>
      <c r="EC60">
        <f>VLOOKUP($B60,'Raw Stats'!$S$3:$AH$528,13,FALSE)+VLOOKUP($B60,'Raw Stats'!$S$3:$AH$528,14,FALSE)</f>
        <v>0</v>
      </c>
      <c r="ED60">
        <f>VLOOKUP($B60,'Raw Stats'!$S$3:$AH$528,15,FALSE)</f>
        <v>4</v>
      </c>
      <c r="EE60">
        <f>VLOOKUP($B60,'Raw Stats'!$S$3:$AH$528,16,FALSE)</f>
        <v>161</v>
      </c>
    </row>
    <row r="61" spans="1:135" x14ac:dyDescent="0.2">
      <c r="A61" t="e">
        <f>VLOOKUP(B61,'ALL SKATERS'!$B$3:$I$378,9,FALSE)</f>
        <v>#REF!</v>
      </c>
      <c r="B61" t="s">
        <v>174</v>
      </c>
      <c r="C61">
        <f t="shared" si="8"/>
        <v>0.76815486521547105</v>
      </c>
      <c r="D61">
        <f t="shared" si="9"/>
        <v>0.84281702862349295</v>
      </c>
      <c r="E61">
        <f t="shared" si="10"/>
        <v>0.70461008193809949</v>
      </c>
      <c r="F61">
        <f t="shared" si="11"/>
        <v>0.45562153849326054</v>
      </c>
      <c r="G61" t="e">
        <f t="shared" si="12"/>
        <v>#N/A</v>
      </c>
      <c r="H61">
        <f>VLOOKUP(B61,'ALL SKATERS'!$B$3:$H$378,7,FALSE)</f>
        <v>0</v>
      </c>
      <c r="I61" s="29" t="e">
        <f t="shared" si="13"/>
        <v>#REF!</v>
      </c>
      <c r="J61" s="29">
        <f t="shared" si="14"/>
        <v>-97</v>
      </c>
      <c r="K61" s="29">
        <f t="shared" si="15"/>
        <v>-0.97</v>
      </c>
      <c r="L61">
        <f>BU61*'Value Calculations'!$D$3</f>
        <v>6.1160314293905689</v>
      </c>
      <c r="M61">
        <f>BV61*'Value Calculations'!$D$4</f>
        <v>7.8147048970715982</v>
      </c>
      <c r="N61">
        <f>BW61*'Value Calculations'!$D$5</f>
        <v>10.348186097063941</v>
      </c>
      <c r="O61">
        <f>BX61*'Value Calculations'!$D$6</f>
        <v>0.87545452343553998</v>
      </c>
      <c r="P61">
        <f>BY61*'Value Calculations'!$D$7</f>
        <v>1.9334672952010417</v>
      </c>
      <c r="Q61">
        <f>BZ61*'Value Calculations'!$D$8</f>
        <v>2.2286350540527335</v>
      </c>
      <c r="R61">
        <f>CA61*'Value Calculations'!$D$9</f>
        <v>11.335725660376506</v>
      </c>
      <c r="S61">
        <f>CB61*'Value Calculations'!$D$10</f>
        <v>1.8265823703810236</v>
      </c>
      <c r="T61">
        <f>CC61*'Value Calculations'!$D$11</f>
        <v>0</v>
      </c>
      <c r="U61">
        <f>CD61*'Value Calculations'!$D$12</f>
        <v>4.883296437536484</v>
      </c>
      <c r="V61">
        <f>CE61*'Value Calculations'!$D$13</f>
        <v>10.24953112665089</v>
      </c>
      <c r="X61">
        <f>CH61*'Value Calculations'!$D$3</f>
        <v>8.9701794297728341</v>
      </c>
      <c r="Y61">
        <f>CI61*'Value Calculations'!$D$4</f>
        <v>8.7915430092055473</v>
      </c>
      <c r="Z61">
        <f>CJ61*'Value Calculations'!$D$5</f>
        <v>13.001567147593155</v>
      </c>
      <c r="AA61">
        <f>CK61*'Value Calculations'!$D$6</f>
        <v>1.75090904687108</v>
      </c>
      <c r="AB61">
        <f>CL61*'Value Calculations'!$D$7</f>
        <v>1.9334672952010417</v>
      </c>
      <c r="AC61">
        <f>CM61*'Value Calculations'!$D$8</f>
        <v>2.0129606939831142</v>
      </c>
      <c r="AD61">
        <f>CN61*'Value Calculations'!$D$9</f>
        <v>8.5647704989511375</v>
      </c>
      <c r="AE61">
        <f>CO61*'Value Calculations'!$D$10</f>
        <v>7.3063294815240942</v>
      </c>
      <c r="AF61">
        <f>CP61*'Value Calculations'!$D$11</f>
        <v>0</v>
      </c>
      <c r="AG61">
        <f>CQ61*'Value Calculations'!$D$12</f>
        <v>1.6277654791788281</v>
      </c>
      <c r="AH61">
        <f>CR61*'Value Calculations'!$D$13</f>
        <v>10.937419121728132</v>
      </c>
      <c r="AJ61">
        <f>CU61*'Value Calculations'!$D$3</f>
        <v>2.0386771431301893</v>
      </c>
      <c r="AK61">
        <f>CV61*'Value Calculations'!$D$4</f>
        <v>2.6049016323571994</v>
      </c>
      <c r="AL61">
        <f>CW61*'Value Calculations'!$D$5</f>
        <v>3.4493953656879803</v>
      </c>
      <c r="AM61">
        <f>CX61*'Value Calculations'!$D$6</f>
        <v>-0.37519479575808856</v>
      </c>
      <c r="AN61">
        <f>CY61*'Value Calculations'!$D$7</f>
        <v>0.70307901643674242</v>
      </c>
      <c r="AO61">
        <f>CZ61*'Value Calculations'!$D$8</f>
        <v>0.79080598692193771</v>
      </c>
      <c r="AP61">
        <f>DA61*'Value Calculations'!$D$9</f>
        <v>6.1716728595383197</v>
      </c>
      <c r="AQ61">
        <f>DB61*'Value Calculations'!$D$10</f>
        <v>1.0959494222286141</v>
      </c>
      <c r="AR61">
        <f>DC61*'Value Calculations'!$D$11</f>
        <v>0</v>
      </c>
      <c r="AS61">
        <f>DD61*'Value Calculations'!$D$12</f>
        <v>0</v>
      </c>
      <c r="AT61">
        <f>DE61*'Value Calculations'!$D$13</f>
        <v>2.5451855817857916</v>
      </c>
      <c r="AV61">
        <f>DH61*'Value Calculations'!$D$3</f>
        <v>2.0386771431301893</v>
      </c>
      <c r="AW61">
        <f>DI61*'Value Calculations'!$D$4</f>
        <v>4.2329651525804488</v>
      </c>
      <c r="AX61">
        <f>DJ61*'Value Calculations'!$D$5</f>
        <v>4.7760858909525883</v>
      </c>
      <c r="AY61">
        <f>DK61*'Value Calculations'!$D$6</f>
        <v>0.12506493191936285</v>
      </c>
      <c r="AZ61">
        <f>DL61*'Value Calculations'!$D$7</f>
        <v>0.70307901643674242</v>
      </c>
      <c r="BA61">
        <f>DM61*'Value Calculations'!$D$8</f>
        <v>1.2940461604177163</v>
      </c>
      <c r="BB61">
        <f>DN61*'Value Calculations'!$D$9</f>
        <v>4.9121477861631524</v>
      </c>
      <c r="BC61">
        <f>DO61*'Value Calculations'!$D$10</f>
        <v>0.36531647407620471</v>
      </c>
      <c r="BD61">
        <f>DP61*'Value Calculations'!$D$11</f>
        <v>0</v>
      </c>
      <c r="BE61">
        <f>DQ61*'Value Calculations'!$D$12</f>
        <v>0</v>
      </c>
      <c r="BF61">
        <f>DR61*'Value Calculations'!$D$13</f>
        <v>4.3336943689866185</v>
      </c>
      <c r="BH61" t="e">
        <f>DU61*'Value Calculations'!$D$3</f>
        <v>#N/A</v>
      </c>
      <c r="BI61" t="e">
        <f>DV61*'Value Calculations'!$D$4</f>
        <v>#N/A</v>
      </c>
      <c r="BJ61" t="e">
        <f>DW61*'Value Calculations'!$D$5</f>
        <v>#N/A</v>
      </c>
      <c r="BK61" t="e">
        <f>DX61*'Value Calculations'!$D$6</f>
        <v>#N/A</v>
      </c>
      <c r="BL61" t="e">
        <f>DY61*'Value Calculations'!$D$7</f>
        <v>#N/A</v>
      </c>
      <c r="BM61" t="e">
        <f>DZ61*'Value Calculations'!$D$8</f>
        <v>#N/A</v>
      </c>
      <c r="BN61" t="e">
        <f>EA61*'Value Calculations'!$D$9</f>
        <v>#N/A</v>
      </c>
      <c r="BO61" t="e">
        <f>EB61*'Value Calculations'!$D$10</f>
        <v>#N/A</v>
      </c>
      <c r="BP61" t="e">
        <f>EC61*'Value Calculations'!$D$11</f>
        <v>#N/A</v>
      </c>
      <c r="BQ61" t="e">
        <f>ED61*'Value Calculations'!$D$12</f>
        <v>#N/A</v>
      </c>
      <c r="BR61" t="e">
        <f>EE61*'Value Calculations'!$D$13</f>
        <v>#N/A</v>
      </c>
      <c r="BT61">
        <f>VLOOKUP($B61,'Raw Stats'!$CM$3:$DC$528,3,FALSE)</f>
        <v>75</v>
      </c>
      <c r="BU61">
        <f>VLOOKUP($B61,'Raw Stats'!$CM$3:$DC$528,4,FALSE)</f>
        <v>15</v>
      </c>
      <c r="BV61">
        <f>VLOOKUP($B61,'Raw Stats'!$CM$3:$DC$528,5,FALSE)</f>
        <v>24</v>
      </c>
      <c r="BW61">
        <f>VLOOKUP($B61,'Raw Stats'!$CM$3:$DC$528,6,FALSE)</f>
        <v>39</v>
      </c>
      <c r="BX61">
        <f>VLOOKUP($B61,'Raw Stats'!$CM$3:$DC$528,7,FALSE)</f>
        <v>7</v>
      </c>
      <c r="BY61">
        <f>VLOOKUP($B61,'Raw Stats'!$CM$3:$DC$528,8,FALSE)</f>
        <v>22</v>
      </c>
      <c r="BZ61">
        <f>VLOOKUP($B61,'Raw Stats'!$CM$3:$DC$528,9,FALSE)</f>
        <v>31</v>
      </c>
      <c r="CA61">
        <f>VLOOKUP($B61,'Raw Stats'!$CM$3:$DC$528,10,FALSE)</f>
        <v>90</v>
      </c>
      <c r="CB61">
        <f>VLOOKUP($B61,'Raw Stats'!$CM$3:$DC$528,11,FALSE)+VLOOKUP($B61,'Raw Stats'!$CM$3:$DC$528,12,FALSE)</f>
        <v>5</v>
      </c>
      <c r="CC61">
        <f>VLOOKUP($B61,'Raw Stats'!$CM$3:$DC$528,13,FALSE)+VLOOKUP($B61,'Raw Stats'!$CM$3:$DC$528,14,FALSE)</f>
        <v>0</v>
      </c>
      <c r="CD61">
        <f>VLOOKUP($B61,'Raw Stats'!$CM$3:$DC$528,15,FALSE)</f>
        <v>6</v>
      </c>
      <c r="CE61">
        <f>VLOOKUP($B61,'Raw Stats'!$CM$3:$DC$528,16,FALSE)</f>
        <v>149</v>
      </c>
      <c r="CG61">
        <f>VLOOKUP($B61,'Raw Stats'!$BU$3:$CJ$528,3,FALSE)</f>
        <v>77</v>
      </c>
      <c r="CH61">
        <f>VLOOKUP($B61,'Raw Stats'!$BU$3:$CJ$528,4,FALSE)</f>
        <v>22</v>
      </c>
      <c r="CI61">
        <f>VLOOKUP($B61,'Raw Stats'!$BU$3:$CJ$5288,5,FALSE)</f>
        <v>27</v>
      </c>
      <c r="CJ61">
        <f>VLOOKUP($B61,'Raw Stats'!$BU$3:$CJ$528,6,FALSE)</f>
        <v>49</v>
      </c>
      <c r="CK61">
        <f>VLOOKUP($B61,'Raw Stats'!$BU$3:$CJ$528,7,FALSE)</f>
        <v>14</v>
      </c>
      <c r="CL61">
        <f>VLOOKUP($B61,'Raw Stats'!$BU$3:$CJ$528,8,FALSE)</f>
        <v>22</v>
      </c>
      <c r="CM61">
        <f>VLOOKUP($B61,'Raw Stats'!$BU$3:$CJ$528,9,FALSE)</f>
        <v>28</v>
      </c>
      <c r="CN61">
        <f>VLOOKUP($B61,'Raw Stats'!$BU$3:$CJ$528,10,FALSE)</f>
        <v>68</v>
      </c>
      <c r="CO61">
        <f>VLOOKUP($B61,'Raw Stats'!$BU$3:$CJ$528,11,FALSE)+VLOOKUP($B61,'Raw Stats'!$BU$3:$CJ$528,12,FALSE)</f>
        <v>20</v>
      </c>
      <c r="CP61">
        <f>VLOOKUP($B61,'Raw Stats'!$BU$3:$CJ$528,13,FALSE)+VLOOKUP($B61,'Raw Stats'!$BU$3:$CJ$528,14,FALSE)</f>
        <v>0</v>
      </c>
      <c r="CQ61">
        <f>VLOOKUP($B61,'Raw Stats'!$BU$3:$CJ$528,15,FALSE)</f>
        <v>2</v>
      </c>
      <c r="CR61">
        <f>VLOOKUP($B61,'Raw Stats'!$BU$3:$CJ$528,16,FALSE)</f>
        <v>159</v>
      </c>
      <c r="CT61">
        <f>VLOOKUP($B61,'Raw Stats'!$BC$3:$BR$528,3,FALSE)</f>
        <v>27</v>
      </c>
      <c r="CU61">
        <f>VLOOKUP($B61,'Raw Stats'!$BC$3:$BR$528,4,FALSE)</f>
        <v>5</v>
      </c>
      <c r="CV61">
        <f>VLOOKUP($B61,'Raw Stats'!$BC$3:$BR$5288,5,FALSE)</f>
        <v>8</v>
      </c>
      <c r="CW61">
        <f>VLOOKUP($B61,'Raw Stats'!$BC$3:$BR$52888,6,FALSE)</f>
        <v>13</v>
      </c>
      <c r="CX61">
        <f>VLOOKUP($B61,'Raw Stats'!$BC$3:$BR$5288,7,FALSE)</f>
        <v>-3</v>
      </c>
      <c r="CY61">
        <f>VLOOKUP($B61,'Raw Stats'!$BC$3:$BR$5288,8,FALSE)</f>
        <v>8</v>
      </c>
      <c r="CZ61">
        <f>VLOOKUP($B61,'Raw Stats'!$BC$3:$BR$5288,9,FALSE)</f>
        <v>11</v>
      </c>
      <c r="DA61">
        <f>VLOOKUP($B61,'Raw Stats'!$BC$3:$BR$5288,10,FALSE)</f>
        <v>49</v>
      </c>
      <c r="DB61">
        <f>VLOOKUP($B61,'Raw Stats'!$BC$3:$BR$5288,11,FALSE)+VLOOKUP($B61,'Raw Stats'!$BC$3:$BR$5288,12,FALSE)</f>
        <v>3</v>
      </c>
      <c r="DC61">
        <f>VLOOKUP($B61,'Raw Stats'!$BC$3:$BR$5288,13,FALSE)+VLOOKUP($B61,'Raw Stats'!$BC$3:$BR$5288,14,FALSE)</f>
        <v>0</v>
      </c>
      <c r="DD61">
        <f>VLOOKUP($B61,'Raw Stats'!$BC$3:$BR$5288,15,FALSE)</f>
        <v>0</v>
      </c>
      <c r="DE61">
        <f>VLOOKUP($B61,'Raw Stats'!$BC$3:$BR$5288,16,FALSE)</f>
        <v>37</v>
      </c>
      <c r="DG61">
        <f>VLOOKUP($B61,'Raw Stats'!$AK$3:$AZ$528,3,FALSE)</f>
        <v>50</v>
      </c>
      <c r="DH61">
        <f>VLOOKUP($B61,'Raw Stats'!$AK$3:$AZ$528,4,FALSE)</f>
        <v>5</v>
      </c>
      <c r="DI61">
        <f>VLOOKUP($B61,'Raw Stats'!$AK$3:$AZ$528,5,FALSE)</f>
        <v>13</v>
      </c>
      <c r="DJ61">
        <f>VLOOKUP($B61,'Raw Stats'!$AK$3:$AZ$528,6,FALSE)</f>
        <v>18</v>
      </c>
      <c r="DK61">
        <f>VLOOKUP($B61,'Raw Stats'!$AK$3:$AZ$528,7,FALSE)</f>
        <v>1</v>
      </c>
      <c r="DL61">
        <f>VLOOKUP($B61,'Raw Stats'!$AK$3:$AZ$528,8,FALSE)</f>
        <v>8</v>
      </c>
      <c r="DM61">
        <f>VLOOKUP($B61,'Raw Stats'!$AK$3:$AZ$528,9,FALSE)</f>
        <v>18</v>
      </c>
      <c r="DN61">
        <f>VLOOKUP($B61,'Raw Stats'!$AK$3:$AZ$528,10,FALSE)</f>
        <v>39</v>
      </c>
      <c r="DO61">
        <f>VLOOKUP($B61,'Raw Stats'!$AK$3:$AZ$528,11,FALSE)+VLOOKUP($B61,'Raw Stats'!$AK$3:$AZ$528,12,FALSE)</f>
        <v>1</v>
      </c>
      <c r="DP61">
        <f>VLOOKUP($B61,'Raw Stats'!$AK$3:$AZ$528,13,FALSE)+VLOOKUP($B61,'Raw Stats'!$AK$3:$AZ$528,14,FALSE)</f>
        <v>0</v>
      </c>
      <c r="DQ61">
        <f>VLOOKUP($B61,'Raw Stats'!$AK$3:$AZ$528,15,FALSE)</f>
        <v>0</v>
      </c>
      <c r="DR61">
        <f>VLOOKUP($B61,'Raw Stats'!$AK$3:$AZ$528,16,FALSE)</f>
        <v>63</v>
      </c>
      <c r="DT61" t="e">
        <f>VLOOKUP($B61,'Raw Stats'!$S$3:$AH$528,3,FALSE)</f>
        <v>#N/A</v>
      </c>
      <c r="DU61" t="e">
        <f>VLOOKUP($B61,'Raw Stats'!$S$3:$AH$528,4,FALSE)</f>
        <v>#N/A</v>
      </c>
      <c r="DV61" t="e">
        <f>VLOOKUP($B61,'Raw Stats'!$S$3:$AH$528,5,FALSE)</f>
        <v>#N/A</v>
      </c>
      <c r="DW61" t="e">
        <f>VLOOKUP($B61,'Raw Stats'!$S$3:$AH$528,6,FALSE)</f>
        <v>#N/A</v>
      </c>
      <c r="DX61" t="e">
        <f>VLOOKUP($B61,'Raw Stats'!$S$3:$AH$528,7,FALSE)</f>
        <v>#N/A</v>
      </c>
      <c r="DY61" t="e">
        <f>VLOOKUP($B61,'Raw Stats'!$S$3:$AH$528,8,FALSE)</f>
        <v>#N/A</v>
      </c>
      <c r="DZ61" t="e">
        <f>VLOOKUP($B61,'Raw Stats'!$S$3:$AH$528,9,FALSE)</f>
        <v>#N/A</v>
      </c>
      <c r="EA61" t="e">
        <f>VLOOKUP($B61,'Raw Stats'!$S$3:$AH$528,10,FALSE)</f>
        <v>#N/A</v>
      </c>
      <c r="EB61" t="e">
        <f>VLOOKUP($B61,'Raw Stats'!$S$3:$AH$528,11,FALSE)+VLOOKUP($B61,'Raw Stats'!$S$3:$AH$528,12,FALSE)</f>
        <v>#N/A</v>
      </c>
      <c r="EC61" t="e">
        <f>VLOOKUP($B61,'Raw Stats'!$S$3:$AH$528,13,FALSE)+VLOOKUP($B61,'Raw Stats'!$S$3:$AH$528,14,FALSE)</f>
        <v>#N/A</v>
      </c>
      <c r="ED61" t="e">
        <f>VLOOKUP($B61,'Raw Stats'!$S$3:$AH$528,15,FALSE)</f>
        <v>#N/A</v>
      </c>
      <c r="EE61" t="e">
        <f>VLOOKUP($B61,'Raw Stats'!$S$3:$AH$528,16,FALSE)</f>
        <v>#N/A</v>
      </c>
    </row>
    <row r="62" spans="1:135" x14ac:dyDescent="0.2">
      <c r="A62" t="e">
        <f>VLOOKUP(B62,'ALL SKATERS'!$B$3:$I$378,9,FALSE)</f>
        <v>#REF!</v>
      </c>
      <c r="B62" t="s">
        <v>192</v>
      </c>
      <c r="C62">
        <f t="shared" si="8"/>
        <v>0.61561779218661872</v>
      </c>
      <c r="D62">
        <f t="shared" si="9"/>
        <v>0.77659643799286204</v>
      </c>
      <c r="E62">
        <f t="shared" si="10"/>
        <v>0.5677083335582368</v>
      </c>
      <c r="F62">
        <f t="shared" si="11"/>
        <v>0.96124390793001135</v>
      </c>
      <c r="G62" t="e">
        <f t="shared" si="12"/>
        <v>#N/A</v>
      </c>
      <c r="H62">
        <f>VLOOKUP(B62,'ALL SKATERS'!$B$3:$H$378,7,FALSE)</f>
        <v>0</v>
      </c>
      <c r="I62" s="29" t="e">
        <f t="shared" si="13"/>
        <v>#REF!</v>
      </c>
      <c r="J62" s="29">
        <f t="shared" si="14"/>
        <v>-97</v>
      </c>
      <c r="K62" s="29">
        <f t="shared" si="15"/>
        <v>-0.97</v>
      </c>
      <c r="L62">
        <f>BU62*'Value Calculations'!$D$3</f>
        <v>6.1160314293905689</v>
      </c>
      <c r="M62">
        <f>BV62*'Value Calculations'!$D$4</f>
        <v>3.5817397444911494</v>
      </c>
      <c r="N62">
        <f>BW62*'Value Calculations'!$D$5</f>
        <v>6.8987907313759607</v>
      </c>
      <c r="O62">
        <f>BX62*'Value Calculations'!$D$6</f>
        <v>-1.0005194553549028</v>
      </c>
      <c r="P62">
        <f>BY62*'Value Calculations'!$D$7</f>
        <v>5.8882867626577173</v>
      </c>
      <c r="Q62">
        <f>BZ62*'Value Calculations'!$D$8</f>
        <v>9.1302145762805544</v>
      </c>
      <c r="R62">
        <f>CA62*'Value Calculations'!$D$9</f>
        <v>4.156432742138052</v>
      </c>
      <c r="S62">
        <f>CB62*'Value Calculations'!$D$10</f>
        <v>2.1918988444572283</v>
      </c>
      <c r="T62">
        <f>CC62*'Value Calculations'!$D$11</f>
        <v>0</v>
      </c>
      <c r="U62">
        <f>CD62*'Value Calculations'!$D$12</f>
        <v>1.6277654791788281</v>
      </c>
      <c r="V62">
        <f>CE62*'Value Calculations'!$D$13</f>
        <v>10.043164728127717</v>
      </c>
      <c r="X62">
        <f>CH62*'Value Calculations'!$D$3</f>
        <v>8.1547085725207573</v>
      </c>
      <c r="Y62">
        <f>CI62*'Value Calculations'!$D$4</f>
        <v>6.1866413768483488</v>
      </c>
      <c r="Z62">
        <f>CJ62*'Value Calculations'!$D$5</f>
        <v>10.348186097063941</v>
      </c>
      <c r="AA62">
        <f>CK62*'Value Calculations'!$D$6</f>
        <v>1.5007791830323542</v>
      </c>
      <c r="AB62">
        <f>CL62*'Value Calculations'!$D$7</f>
        <v>6.679250656149053</v>
      </c>
      <c r="AC62">
        <f>CM62*'Value Calculations'!$D$8</f>
        <v>12.077764163898685</v>
      </c>
      <c r="AD62">
        <f>CN62*'Value Calculations'!$D$9</f>
        <v>2.0152401174002676</v>
      </c>
      <c r="AE62">
        <f>CO62*'Value Calculations'!$D$10</f>
        <v>3.2878482666858426</v>
      </c>
      <c r="AF62">
        <f>CP62*'Value Calculations'!$D$11</f>
        <v>0</v>
      </c>
      <c r="AG62">
        <f>CQ62*'Value Calculations'!$D$12</f>
        <v>1.6277654791788281</v>
      </c>
      <c r="AH62">
        <f>CR62*'Value Calculations'!$D$13</f>
        <v>10.24953112665089</v>
      </c>
      <c r="AJ62">
        <f>CU62*'Value Calculations'!$D$3</f>
        <v>3.6696188576343411</v>
      </c>
      <c r="AK62">
        <f>CV62*'Value Calculations'!$D$4</f>
        <v>1.9536762242678996</v>
      </c>
      <c r="AL62">
        <f>CW62*'Value Calculations'!$D$5</f>
        <v>3.980071575793823</v>
      </c>
      <c r="AM62">
        <f>CX62*'Value Calculations'!$D$6</f>
        <v>0.75038959151617712</v>
      </c>
      <c r="AN62">
        <f>CY62*'Value Calculations'!$D$7</f>
        <v>3.3396253280745265</v>
      </c>
      <c r="AO62">
        <f>CZ62*'Value Calculations'!$D$8</f>
        <v>5.0324017349577854</v>
      </c>
      <c r="AP62">
        <f>DA62*'Value Calculations'!$D$9</f>
        <v>1.7633351027252342</v>
      </c>
      <c r="AQ62">
        <f>DB62*'Value Calculations'!$D$10</f>
        <v>0.73063294815240942</v>
      </c>
      <c r="AR62">
        <f>DC62*'Value Calculations'!$D$11</f>
        <v>0</v>
      </c>
      <c r="AS62">
        <f>DD62*'Value Calculations'!$D$12</f>
        <v>1.6277654791788281</v>
      </c>
      <c r="AT62">
        <f>DE62*'Value Calculations'!$D$13</f>
        <v>4.4024831684943422</v>
      </c>
      <c r="AV62">
        <f>DH62*'Value Calculations'!$D$3</f>
        <v>4.8928251435124546</v>
      </c>
      <c r="AW62">
        <f>DI62*'Value Calculations'!$D$4</f>
        <v>3.5817397444911494</v>
      </c>
      <c r="AX62">
        <f>DJ62*'Value Calculations'!$D$5</f>
        <v>6.1027764162171954</v>
      </c>
      <c r="AY62">
        <f>DK62*'Value Calculations'!$D$6</f>
        <v>-0.12506493191936285</v>
      </c>
      <c r="AZ62">
        <f>DL62*'Value Calculations'!$D$7</f>
        <v>4.3942438527296401</v>
      </c>
      <c r="BA62">
        <f>DM62*'Value Calculations'!$D$8</f>
        <v>5.8950991752362629</v>
      </c>
      <c r="BB62">
        <f>DN62*'Value Calculations'!$D$9</f>
        <v>2.6450026540878513</v>
      </c>
      <c r="BC62">
        <f>DO62*'Value Calculations'!$D$10</f>
        <v>1.4612658963048188</v>
      </c>
      <c r="BD62">
        <f>DP62*'Value Calculations'!$D$11</f>
        <v>0</v>
      </c>
      <c r="BE62">
        <f>DQ62*'Value Calculations'!$D$12</f>
        <v>1.6277654791788281</v>
      </c>
      <c r="BF62">
        <f>DR62*'Value Calculations'!$D$13</f>
        <v>5.0903711635715831</v>
      </c>
      <c r="BH62" t="e">
        <f>DU62*'Value Calculations'!$D$3</f>
        <v>#N/A</v>
      </c>
      <c r="BI62" t="e">
        <f>DV62*'Value Calculations'!$D$4</f>
        <v>#N/A</v>
      </c>
      <c r="BJ62" t="e">
        <f>DW62*'Value Calculations'!$D$5</f>
        <v>#N/A</v>
      </c>
      <c r="BK62" t="e">
        <f>DX62*'Value Calculations'!$D$6</f>
        <v>#N/A</v>
      </c>
      <c r="BL62" t="e">
        <f>DY62*'Value Calculations'!$D$7</f>
        <v>#N/A</v>
      </c>
      <c r="BM62" t="e">
        <f>DZ62*'Value Calculations'!$D$8</f>
        <v>#N/A</v>
      </c>
      <c r="BN62" t="e">
        <f>EA62*'Value Calculations'!$D$9</f>
        <v>#N/A</v>
      </c>
      <c r="BO62" t="e">
        <f>EB62*'Value Calculations'!$D$10</f>
        <v>#N/A</v>
      </c>
      <c r="BP62" t="e">
        <f>EC62*'Value Calculations'!$D$11</f>
        <v>#N/A</v>
      </c>
      <c r="BQ62" t="e">
        <f>ED62*'Value Calculations'!$D$12</f>
        <v>#N/A</v>
      </c>
      <c r="BR62" t="e">
        <f>EE62*'Value Calculations'!$D$13</f>
        <v>#N/A</v>
      </c>
      <c r="BT62">
        <f>VLOOKUP($B62,'Raw Stats'!$CM$3:$DC$528,3,FALSE)</f>
        <v>79</v>
      </c>
      <c r="BU62">
        <f>VLOOKUP($B62,'Raw Stats'!$CM$3:$DC$528,4,FALSE)</f>
        <v>15</v>
      </c>
      <c r="BV62">
        <f>VLOOKUP($B62,'Raw Stats'!$CM$3:$DC$528,5,FALSE)</f>
        <v>11</v>
      </c>
      <c r="BW62">
        <f>VLOOKUP($B62,'Raw Stats'!$CM$3:$DC$528,6,FALSE)</f>
        <v>26</v>
      </c>
      <c r="BX62">
        <f>VLOOKUP($B62,'Raw Stats'!$CM$3:$DC$528,7,FALSE)</f>
        <v>-8</v>
      </c>
      <c r="BY62">
        <f>VLOOKUP($B62,'Raw Stats'!$CM$3:$DC$528,8,FALSE)</f>
        <v>67</v>
      </c>
      <c r="BZ62">
        <f>VLOOKUP($B62,'Raw Stats'!$CM$3:$DC$528,9,FALSE)</f>
        <v>127</v>
      </c>
      <c r="CA62">
        <f>VLOOKUP($B62,'Raw Stats'!$CM$3:$DC$528,10,FALSE)</f>
        <v>33</v>
      </c>
      <c r="CB62">
        <f>VLOOKUP($B62,'Raw Stats'!$CM$3:$DC$528,11,FALSE)+VLOOKUP($B62,'Raw Stats'!$CM$3:$DC$528,12,FALSE)</f>
        <v>6</v>
      </c>
      <c r="CC62">
        <f>VLOOKUP($B62,'Raw Stats'!$CM$3:$DC$528,13,FALSE)+VLOOKUP($B62,'Raw Stats'!$CM$3:$DC$528,14,FALSE)</f>
        <v>0</v>
      </c>
      <c r="CD62">
        <f>VLOOKUP($B62,'Raw Stats'!$CM$3:$DC$528,15,FALSE)</f>
        <v>2</v>
      </c>
      <c r="CE62">
        <f>VLOOKUP($B62,'Raw Stats'!$CM$3:$DC$528,16,FALSE)</f>
        <v>146</v>
      </c>
      <c r="CG62">
        <f>VLOOKUP($B62,'Raw Stats'!$BU$3:$CJ$528,3,FALSE)</f>
        <v>80</v>
      </c>
      <c r="CH62">
        <f>VLOOKUP($B62,'Raw Stats'!$BU$3:$CJ$528,4,FALSE)</f>
        <v>20</v>
      </c>
      <c r="CI62">
        <f>VLOOKUP($B62,'Raw Stats'!$BU$3:$CJ$5288,5,FALSE)</f>
        <v>19</v>
      </c>
      <c r="CJ62">
        <f>VLOOKUP($B62,'Raw Stats'!$BU$3:$CJ$528,6,FALSE)</f>
        <v>39</v>
      </c>
      <c r="CK62">
        <f>VLOOKUP($B62,'Raw Stats'!$BU$3:$CJ$528,7,FALSE)</f>
        <v>12</v>
      </c>
      <c r="CL62">
        <f>VLOOKUP($B62,'Raw Stats'!$BU$3:$CJ$528,8,FALSE)</f>
        <v>76</v>
      </c>
      <c r="CM62">
        <f>VLOOKUP($B62,'Raw Stats'!$BU$3:$CJ$528,9,FALSE)</f>
        <v>168</v>
      </c>
      <c r="CN62">
        <f>VLOOKUP($B62,'Raw Stats'!$BU$3:$CJ$528,10,FALSE)</f>
        <v>16</v>
      </c>
      <c r="CO62">
        <f>VLOOKUP($B62,'Raw Stats'!$BU$3:$CJ$528,11,FALSE)+VLOOKUP($B62,'Raw Stats'!$BU$3:$CJ$528,12,FALSE)</f>
        <v>9</v>
      </c>
      <c r="CP62">
        <f>VLOOKUP($B62,'Raw Stats'!$BU$3:$CJ$528,13,FALSE)+VLOOKUP($B62,'Raw Stats'!$BU$3:$CJ$528,14,FALSE)</f>
        <v>0</v>
      </c>
      <c r="CQ62">
        <f>VLOOKUP($B62,'Raw Stats'!$BU$3:$CJ$528,15,FALSE)</f>
        <v>2</v>
      </c>
      <c r="CR62">
        <f>VLOOKUP($B62,'Raw Stats'!$BU$3:$CJ$528,16,FALSE)</f>
        <v>149</v>
      </c>
      <c r="CT62">
        <f>VLOOKUP($B62,'Raw Stats'!$BC$3:$BR$528,3,FALSE)</f>
        <v>48</v>
      </c>
      <c r="CU62">
        <f>VLOOKUP($B62,'Raw Stats'!$BC$3:$BR$528,4,FALSE)</f>
        <v>9</v>
      </c>
      <c r="CV62">
        <f>VLOOKUP($B62,'Raw Stats'!$BC$3:$BR$5288,5,FALSE)</f>
        <v>6</v>
      </c>
      <c r="CW62">
        <f>VLOOKUP($B62,'Raw Stats'!$BC$3:$BR$52888,6,FALSE)</f>
        <v>15</v>
      </c>
      <c r="CX62">
        <f>VLOOKUP($B62,'Raw Stats'!$BC$3:$BR$5288,7,FALSE)</f>
        <v>6</v>
      </c>
      <c r="CY62">
        <f>VLOOKUP($B62,'Raw Stats'!$BC$3:$BR$5288,8,FALSE)</f>
        <v>38</v>
      </c>
      <c r="CZ62">
        <f>VLOOKUP($B62,'Raw Stats'!$BC$3:$BR$5288,9,FALSE)</f>
        <v>70</v>
      </c>
      <c r="DA62">
        <f>VLOOKUP($B62,'Raw Stats'!$BC$3:$BR$5288,10,FALSE)</f>
        <v>14</v>
      </c>
      <c r="DB62">
        <f>VLOOKUP($B62,'Raw Stats'!$BC$3:$BR$5288,11,FALSE)+VLOOKUP($B62,'Raw Stats'!$BC$3:$BR$5288,12,FALSE)</f>
        <v>2</v>
      </c>
      <c r="DC62">
        <f>VLOOKUP($B62,'Raw Stats'!$BC$3:$BR$5288,13,FALSE)+VLOOKUP($B62,'Raw Stats'!$BC$3:$BR$5288,14,FALSE)</f>
        <v>0</v>
      </c>
      <c r="DD62">
        <f>VLOOKUP($B62,'Raw Stats'!$BC$3:$BR$5288,15,FALSE)</f>
        <v>2</v>
      </c>
      <c r="DE62">
        <f>VLOOKUP($B62,'Raw Stats'!$BC$3:$BR$5288,16,FALSE)</f>
        <v>64</v>
      </c>
      <c r="DG62">
        <f>VLOOKUP($B62,'Raw Stats'!$AK$3:$AZ$528,3,FALSE)</f>
        <v>37</v>
      </c>
      <c r="DH62">
        <f>VLOOKUP($B62,'Raw Stats'!$AK$3:$AZ$528,4,FALSE)</f>
        <v>12</v>
      </c>
      <c r="DI62">
        <f>VLOOKUP($B62,'Raw Stats'!$AK$3:$AZ$528,5,FALSE)</f>
        <v>11</v>
      </c>
      <c r="DJ62">
        <f>VLOOKUP($B62,'Raw Stats'!$AK$3:$AZ$528,6,FALSE)</f>
        <v>23</v>
      </c>
      <c r="DK62">
        <f>VLOOKUP($B62,'Raw Stats'!$AK$3:$AZ$528,7,FALSE)</f>
        <v>-1</v>
      </c>
      <c r="DL62">
        <f>VLOOKUP($B62,'Raw Stats'!$AK$3:$AZ$528,8,FALSE)</f>
        <v>50</v>
      </c>
      <c r="DM62">
        <f>VLOOKUP($B62,'Raw Stats'!$AK$3:$AZ$528,9,FALSE)</f>
        <v>82</v>
      </c>
      <c r="DN62">
        <f>VLOOKUP($B62,'Raw Stats'!$AK$3:$AZ$528,10,FALSE)</f>
        <v>21</v>
      </c>
      <c r="DO62">
        <f>VLOOKUP($B62,'Raw Stats'!$AK$3:$AZ$528,11,FALSE)+VLOOKUP($B62,'Raw Stats'!$AK$3:$AZ$528,12,FALSE)</f>
        <v>4</v>
      </c>
      <c r="DP62">
        <f>VLOOKUP($B62,'Raw Stats'!$AK$3:$AZ$528,13,FALSE)+VLOOKUP($B62,'Raw Stats'!$AK$3:$AZ$528,14,FALSE)</f>
        <v>0</v>
      </c>
      <c r="DQ62">
        <f>VLOOKUP($B62,'Raw Stats'!$AK$3:$AZ$528,15,FALSE)</f>
        <v>2</v>
      </c>
      <c r="DR62">
        <f>VLOOKUP($B62,'Raw Stats'!$AK$3:$AZ$528,16,FALSE)</f>
        <v>74</v>
      </c>
      <c r="DT62" t="e">
        <f>VLOOKUP($B62,'Raw Stats'!$S$3:$AH$528,3,FALSE)</f>
        <v>#N/A</v>
      </c>
      <c r="DU62" t="e">
        <f>VLOOKUP($B62,'Raw Stats'!$S$3:$AH$528,4,FALSE)</f>
        <v>#N/A</v>
      </c>
      <c r="DV62" t="e">
        <f>VLOOKUP($B62,'Raw Stats'!$S$3:$AH$528,5,FALSE)</f>
        <v>#N/A</v>
      </c>
      <c r="DW62" t="e">
        <f>VLOOKUP($B62,'Raw Stats'!$S$3:$AH$528,6,FALSE)</f>
        <v>#N/A</v>
      </c>
      <c r="DX62" t="e">
        <f>VLOOKUP($B62,'Raw Stats'!$S$3:$AH$528,7,FALSE)</f>
        <v>#N/A</v>
      </c>
      <c r="DY62" t="e">
        <f>VLOOKUP($B62,'Raw Stats'!$S$3:$AH$528,8,FALSE)</f>
        <v>#N/A</v>
      </c>
      <c r="DZ62" t="e">
        <f>VLOOKUP($B62,'Raw Stats'!$S$3:$AH$528,9,FALSE)</f>
        <v>#N/A</v>
      </c>
      <c r="EA62" t="e">
        <f>VLOOKUP($B62,'Raw Stats'!$S$3:$AH$528,10,FALSE)</f>
        <v>#N/A</v>
      </c>
      <c r="EB62" t="e">
        <f>VLOOKUP($B62,'Raw Stats'!$S$3:$AH$528,11,FALSE)+VLOOKUP($B62,'Raw Stats'!$S$3:$AH$528,12,FALSE)</f>
        <v>#N/A</v>
      </c>
      <c r="EC62" t="e">
        <f>VLOOKUP($B62,'Raw Stats'!$S$3:$AH$528,13,FALSE)+VLOOKUP($B62,'Raw Stats'!$S$3:$AH$528,14,FALSE)</f>
        <v>#N/A</v>
      </c>
      <c r="ED62" t="e">
        <f>VLOOKUP($B62,'Raw Stats'!$S$3:$AH$528,15,FALSE)</f>
        <v>#N/A</v>
      </c>
      <c r="EE62" t="e">
        <f>VLOOKUP($B62,'Raw Stats'!$S$3:$AH$528,16,FALSE)</f>
        <v>#N/A</v>
      </c>
    </row>
    <row r="63" spans="1:135" x14ac:dyDescent="0.2">
      <c r="A63" t="e">
        <f>VLOOKUP(B63,'ALL SKATERS'!$B$3:$I$378,9,FALSE)</f>
        <v>#N/A</v>
      </c>
      <c r="B63" t="s">
        <v>219</v>
      </c>
      <c r="C63">
        <f t="shared" si="8"/>
        <v>0.26089810380226047</v>
      </c>
      <c r="D63">
        <f t="shared" si="9"/>
        <v>0.71889899152980197</v>
      </c>
      <c r="E63">
        <f t="shared" si="10"/>
        <v>0.82454173829044264</v>
      </c>
      <c r="F63">
        <f t="shared" si="11"/>
        <v>0.6175348085483936</v>
      </c>
      <c r="G63" t="e">
        <f t="shared" si="12"/>
        <v>#N/A</v>
      </c>
      <c r="H63" t="e">
        <f>VLOOKUP(B63,'ALL SKATERS'!$B$3:$H$378,7,FALSE)</f>
        <v>#N/A</v>
      </c>
      <c r="I63" s="29" t="e">
        <f t="shared" si="13"/>
        <v>#N/A</v>
      </c>
      <c r="J63" s="29" t="e">
        <f t="shared" si="14"/>
        <v>#N/A</v>
      </c>
      <c r="K63" s="29" t="e">
        <f t="shared" si="15"/>
        <v>#N/A</v>
      </c>
      <c r="L63">
        <f>BU63*'Value Calculations'!$D$3</f>
        <v>2.4464125717562273</v>
      </c>
      <c r="M63">
        <f>BV63*'Value Calculations'!$D$4</f>
        <v>2.2792889283125497</v>
      </c>
      <c r="N63">
        <f>BW63*'Value Calculations'!$D$5</f>
        <v>3.4493953656879803</v>
      </c>
      <c r="O63">
        <f>BX63*'Value Calculations'!$D$6</f>
        <v>-3.5018180937421599</v>
      </c>
      <c r="P63">
        <f>BY63*'Value Calculations'!$D$7</f>
        <v>1.0546185246551136</v>
      </c>
      <c r="Q63">
        <f>BZ63*'Value Calculations'!$D$8</f>
        <v>2.8756581342615917</v>
      </c>
      <c r="R63">
        <f>CA63*'Value Calculations'!$D$9</f>
        <v>2.6450026540878513</v>
      </c>
      <c r="S63">
        <f>CB63*'Value Calculations'!$D$10</f>
        <v>0.36531647407620471</v>
      </c>
      <c r="T63">
        <f>CC63*'Value Calculations'!$D$11</f>
        <v>0</v>
      </c>
      <c r="U63">
        <f>CD63*'Value Calculations'!$D$12</f>
        <v>0</v>
      </c>
      <c r="V63">
        <f>CE63*'Value Calculations'!$D$13</f>
        <v>8.7361775374809607</v>
      </c>
      <c r="X63">
        <f>CH63*'Value Calculations'!$D$3</f>
        <v>8.1547085725207573</v>
      </c>
      <c r="Y63">
        <f>CI63*'Value Calculations'!$D$4</f>
        <v>7.8147048970715982</v>
      </c>
      <c r="Z63">
        <f>CJ63*'Value Calculations'!$D$5</f>
        <v>11.674876622328547</v>
      </c>
      <c r="AA63">
        <f>CK63*'Value Calculations'!$D$6</f>
        <v>-3.2516882299034342</v>
      </c>
      <c r="AB63">
        <f>CL63*'Value Calculations'!$D$7</f>
        <v>1.7576975410918561</v>
      </c>
      <c r="AC63">
        <f>CM63*'Value Calculations'!$D$8</f>
        <v>3.3788983077573702</v>
      </c>
      <c r="AD63">
        <f>CN63*'Value Calculations'!$D$9</f>
        <v>2.770955161425368</v>
      </c>
      <c r="AE63">
        <f>CO63*'Value Calculations'!$D$10</f>
        <v>6.9410130074478893</v>
      </c>
      <c r="AF63">
        <f>CP63*'Value Calculations'!$D$11</f>
        <v>0</v>
      </c>
      <c r="AG63">
        <f>CQ63*'Value Calculations'!$D$12</f>
        <v>0</v>
      </c>
      <c r="AH63">
        <f>CR63*'Value Calculations'!$D$13</f>
        <v>12.519561510405786</v>
      </c>
      <c r="AJ63">
        <f>CU63*'Value Calculations'!$D$3</f>
        <v>6.1160314293905689</v>
      </c>
      <c r="AK63">
        <f>CV63*'Value Calculations'!$D$4</f>
        <v>6.1866413768483488</v>
      </c>
      <c r="AL63">
        <f>CW63*'Value Calculations'!$D$5</f>
        <v>9.021495571799333</v>
      </c>
      <c r="AM63">
        <f>CX63*'Value Calculations'!$D$6</f>
        <v>-0.50025972767745142</v>
      </c>
      <c r="AN63">
        <f>CY63*'Value Calculations'!$D$7</f>
        <v>1.7576975410918561</v>
      </c>
      <c r="AO63">
        <f>CZ63*'Value Calculations'!$D$8</f>
        <v>1.5097205204873356</v>
      </c>
      <c r="AP63">
        <f>DA63*'Value Calculations'!$D$9</f>
        <v>3.0228601761004015</v>
      </c>
      <c r="AQ63">
        <f>DB63*'Value Calculations'!$D$10</f>
        <v>1.8265823703810236</v>
      </c>
      <c r="AR63">
        <f>DC63*'Value Calculations'!$D$11</f>
        <v>1.9814282960498748</v>
      </c>
      <c r="AS63">
        <f>DD63*'Value Calculations'!$D$12</f>
        <v>0.81388273958941404</v>
      </c>
      <c r="AT63">
        <f>DE63*'Value Calculations'!$D$13</f>
        <v>7.841923143880547</v>
      </c>
      <c r="AV63">
        <f>DH63*'Value Calculations'!$D$3</f>
        <v>7.7469731438947198</v>
      </c>
      <c r="AW63">
        <f>DI63*'Value Calculations'!$D$4</f>
        <v>7.1634794889822988</v>
      </c>
      <c r="AX63">
        <f>DJ63*'Value Calculations'!$D$5</f>
        <v>10.878862307169783</v>
      </c>
      <c r="AY63">
        <f>DK63*'Value Calculations'!$D$6</f>
        <v>0.12506493191936285</v>
      </c>
      <c r="AZ63">
        <f>DL63*'Value Calculations'!$D$7</f>
        <v>0.87884877054592803</v>
      </c>
      <c r="BA63">
        <f>DM63*'Value Calculations'!$D$8</f>
        <v>2.6599837741919723</v>
      </c>
      <c r="BB63">
        <f>DN63*'Value Calculations'!$D$9</f>
        <v>3.6526227127879851</v>
      </c>
      <c r="BC63">
        <f>DO63*'Value Calculations'!$D$10</f>
        <v>5.1144306370668655</v>
      </c>
      <c r="BD63">
        <f>DP63*'Value Calculations'!$D$11</f>
        <v>0</v>
      </c>
      <c r="BE63">
        <f>DQ63*'Value Calculations'!$D$12</f>
        <v>2.441648218768242</v>
      </c>
      <c r="BF63">
        <f>DR63*'Value Calculations'!$D$13</f>
        <v>10.59347512418951</v>
      </c>
      <c r="BH63" t="e">
        <f>DU63*'Value Calculations'!$D$3</f>
        <v>#N/A</v>
      </c>
      <c r="BI63" t="e">
        <f>DV63*'Value Calculations'!$D$4</f>
        <v>#N/A</v>
      </c>
      <c r="BJ63" t="e">
        <f>DW63*'Value Calculations'!$D$5</f>
        <v>#N/A</v>
      </c>
      <c r="BK63" t="e">
        <f>DX63*'Value Calculations'!$D$6</f>
        <v>#N/A</v>
      </c>
      <c r="BL63" t="e">
        <f>DY63*'Value Calculations'!$D$7</f>
        <v>#N/A</v>
      </c>
      <c r="BM63" t="e">
        <f>DZ63*'Value Calculations'!$D$8</f>
        <v>#N/A</v>
      </c>
      <c r="BN63" t="e">
        <f>EA63*'Value Calculations'!$D$9</f>
        <v>#N/A</v>
      </c>
      <c r="BO63" t="e">
        <f>EB63*'Value Calculations'!$D$10</f>
        <v>#N/A</v>
      </c>
      <c r="BP63" t="e">
        <f>EC63*'Value Calculations'!$D$11</f>
        <v>#N/A</v>
      </c>
      <c r="BQ63" t="e">
        <f>ED63*'Value Calculations'!$D$12</f>
        <v>#N/A</v>
      </c>
      <c r="BR63" t="e">
        <f>EE63*'Value Calculations'!$D$13</f>
        <v>#N/A</v>
      </c>
      <c r="BT63">
        <f>VLOOKUP($B63,'Raw Stats'!$CM$3:$DC$528,3,FALSE)</f>
        <v>78</v>
      </c>
      <c r="BU63">
        <f>VLOOKUP($B63,'Raw Stats'!$CM$3:$DC$528,4,FALSE)</f>
        <v>6</v>
      </c>
      <c r="BV63">
        <f>VLOOKUP($B63,'Raw Stats'!$CM$3:$DC$528,5,FALSE)</f>
        <v>7</v>
      </c>
      <c r="BW63">
        <f>VLOOKUP($B63,'Raw Stats'!$CM$3:$DC$528,6,FALSE)</f>
        <v>13</v>
      </c>
      <c r="BX63">
        <f>VLOOKUP($B63,'Raw Stats'!$CM$3:$DC$528,7,FALSE)</f>
        <v>-28</v>
      </c>
      <c r="BY63">
        <f>VLOOKUP($B63,'Raw Stats'!$CM$3:$DC$528,8,FALSE)</f>
        <v>12</v>
      </c>
      <c r="BZ63">
        <f>VLOOKUP($B63,'Raw Stats'!$CM$3:$DC$528,9,FALSE)</f>
        <v>40</v>
      </c>
      <c r="CA63">
        <f>VLOOKUP($B63,'Raw Stats'!$CM$3:$DC$528,10,FALSE)</f>
        <v>21</v>
      </c>
      <c r="CB63">
        <f>VLOOKUP($B63,'Raw Stats'!$CM$3:$DC$528,11,FALSE)+VLOOKUP($B63,'Raw Stats'!$CM$3:$DC$528,12,FALSE)</f>
        <v>1</v>
      </c>
      <c r="CC63">
        <f>VLOOKUP($B63,'Raw Stats'!$CM$3:$DC$528,13,FALSE)+VLOOKUP($B63,'Raw Stats'!$CM$3:$DC$528,14,FALSE)</f>
        <v>0</v>
      </c>
      <c r="CD63">
        <f>VLOOKUP($B63,'Raw Stats'!$CM$3:$DC$528,15,FALSE)</f>
        <v>0</v>
      </c>
      <c r="CE63">
        <f>VLOOKUP($B63,'Raw Stats'!$CM$3:$DC$528,16,FALSE)</f>
        <v>127</v>
      </c>
      <c r="CG63">
        <f>VLOOKUP($B63,'Raw Stats'!$BU$3:$CJ$528,3,FALSE)</f>
        <v>72</v>
      </c>
      <c r="CH63">
        <f>VLOOKUP($B63,'Raw Stats'!$BU$3:$CJ$528,4,FALSE)</f>
        <v>20</v>
      </c>
      <c r="CI63">
        <f>VLOOKUP($B63,'Raw Stats'!$BU$3:$CJ$5288,5,FALSE)</f>
        <v>24</v>
      </c>
      <c r="CJ63">
        <f>VLOOKUP($B63,'Raw Stats'!$BU$3:$CJ$528,6,FALSE)</f>
        <v>44</v>
      </c>
      <c r="CK63">
        <f>VLOOKUP($B63,'Raw Stats'!$BU$3:$CJ$528,7,FALSE)</f>
        <v>-26</v>
      </c>
      <c r="CL63">
        <f>VLOOKUP($B63,'Raw Stats'!$BU$3:$CJ$528,8,FALSE)</f>
        <v>20</v>
      </c>
      <c r="CM63">
        <f>VLOOKUP($B63,'Raw Stats'!$BU$3:$CJ$528,9,FALSE)</f>
        <v>47</v>
      </c>
      <c r="CN63">
        <f>VLOOKUP($B63,'Raw Stats'!$BU$3:$CJ$528,10,FALSE)</f>
        <v>22</v>
      </c>
      <c r="CO63">
        <f>VLOOKUP($B63,'Raw Stats'!$BU$3:$CJ$528,11,FALSE)+VLOOKUP($B63,'Raw Stats'!$BU$3:$CJ$528,12,FALSE)</f>
        <v>19</v>
      </c>
      <c r="CP63">
        <f>VLOOKUP($B63,'Raw Stats'!$BU$3:$CJ$528,13,FALSE)+VLOOKUP($B63,'Raw Stats'!$BU$3:$CJ$528,14,FALSE)</f>
        <v>0</v>
      </c>
      <c r="CQ63">
        <f>VLOOKUP($B63,'Raw Stats'!$BU$3:$CJ$528,15,FALSE)</f>
        <v>0</v>
      </c>
      <c r="CR63">
        <f>VLOOKUP($B63,'Raw Stats'!$BU$3:$CJ$528,16,FALSE)</f>
        <v>182</v>
      </c>
      <c r="CT63">
        <f>VLOOKUP($B63,'Raw Stats'!$BC$3:$BR$528,3,FALSE)</f>
        <v>48</v>
      </c>
      <c r="CU63">
        <f>VLOOKUP($B63,'Raw Stats'!$BC$3:$BR$528,4,FALSE)</f>
        <v>15</v>
      </c>
      <c r="CV63">
        <f>VLOOKUP($B63,'Raw Stats'!$BC$3:$BR$5288,5,FALSE)</f>
        <v>19</v>
      </c>
      <c r="CW63">
        <f>VLOOKUP($B63,'Raw Stats'!$BC$3:$BR$52888,6,FALSE)</f>
        <v>34</v>
      </c>
      <c r="CX63">
        <f>VLOOKUP($B63,'Raw Stats'!$BC$3:$BR$5288,7,FALSE)</f>
        <v>-4</v>
      </c>
      <c r="CY63">
        <f>VLOOKUP($B63,'Raw Stats'!$BC$3:$BR$5288,8,FALSE)</f>
        <v>20</v>
      </c>
      <c r="CZ63">
        <f>VLOOKUP($B63,'Raw Stats'!$BC$3:$BR$5288,9,FALSE)</f>
        <v>21</v>
      </c>
      <c r="DA63">
        <f>VLOOKUP($B63,'Raw Stats'!$BC$3:$BR$5288,10,FALSE)</f>
        <v>24</v>
      </c>
      <c r="DB63">
        <f>VLOOKUP($B63,'Raw Stats'!$BC$3:$BR$5288,11,FALSE)+VLOOKUP($B63,'Raw Stats'!$BC$3:$BR$5288,12,FALSE)</f>
        <v>5</v>
      </c>
      <c r="DC63">
        <f>VLOOKUP($B63,'Raw Stats'!$BC$3:$BR$5288,13,FALSE)+VLOOKUP($B63,'Raw Stats'!$BC$3:$BR$5288,14,FALSE)</f>
        <v>2</v>
      </c>
      <c r="DD63">
        <f>VLOOKUP($B63,'Raw Stats'!$BC$3:$BR$5288,15,FALSE)</f>
        <v>1</v>
      </c>
      <c r="DE63">
        <f>VLOOKUP($B63,'Raw Stats'!$BC$3:$BR$5288,16,FALSE)</f>
        <v>114</v>
      </c>
      <c r="DG63">
        <f>VLOOKUP($B63,'Raw Stats'!$AK$3:$AZ$528,3,FALSE)</f>
        <v>83</v>
      </c>
      <c r="DH63">
        <f>VLOOKUP($B63,'Raw Stats'!$AK$3:$AZ$528,4,FALSE)</f>
        <v>19</v>
      </c>
      <c r="DI63">
        <f>VLOOKUP($B63,'Raw Stats'!$AK$3:$AZ$528,5,FALSE)</f>
        <v>22</v>
      </c>
      <c r="DJ63">
        <f>VLOOKUP($B63,'Raw Stats'!$AK$3:$AZ$528,6,FALSE)</f>
        <v>41</v>
      </c>
      <c r="DK63">
        <f>VLOOKUP($B63,'Raw Stats'!$AK$3:$AZ$528,7,FALSE)</f>
        <v>1</v>
      </c>
      <c r="DL63">
        <f>VLOOKUP($B63,'Raw Stats'!$AK$3:$AZ$528,8,FALSE)</f>
        <v>10</v>
      </c>
      <c r="DM63">
        <f>VLOOKUP($B63,'Raw Stats'!$AK$3:$AZ$528,9,FALSE)</f>
        <v>37</v>
      </c>
      <c r="DN63">
        <f>VLOOKUP($B63,'Raw Stats'!$AK$3:$AZ$528,10,FALSE)</f>
        <v>29</v>
      </c>
      <c r="DO63">
        <f>VLOOKUP($B63,'Raw Stats'!$AK$3:$AZ$528,11,FALSE)+VLOOKUP($B63,'Raw Stats'!$AK$3:$AZ$528,12,FALSE)</f>
        <v>14</v>
      </c>
      <c r="DP63">
        <f>VLOOKUP($B63,'Raw Stats'!$AK$3:$AZ$528,13,FALSE)+VLOOKUP($B63,'Raw Stats'!$AK$3:$AZ$528,14,FALSE)</f>
        <v>0</v>
      </c>
      <c r="DQ63">
        <f>VLOOKUP($B63,'Raw Stats'!$AK$3:$AZ$528,15,FALSE)</f>
        <v>3</v>
      </c>
      <c r="DR63">
        <f>VLOOKUP($B63,'Raw Stats'!$AK$3:$AZ$528,16,FALSE)</f>
        <v>154</v>
      </c>
      <c r="DT63" t="e">
        <f>VLOOKUP($B63,'Raw Stats'!$S$3:$AH$528,3,FALSE)</f>
        <v>#N/A</v>
      </c>
      <c r="DU63" t="e">
        <f>VLOOKUP($B63,'Raw Stats'!$S$3:$AH$528,4,FALSE)</f>
        <v>#N/A</v>
      </c>
      <c r="DV63" t="e">
        <f>VLOOKUP($B63,'Raw Stats'!$S$3:$AH$528,5,FALSE)</f>
        <v>#N/A</v>
      </c>
      <c r="DW63" t="e">
        <f>VLOOKUP($B63,'Raw Stats'!$S$3:$AH$528,6,FALSE)</f>
        <v>#N/A</v>
      </c>
      <c r="DX63" t="e">
        <f>VLOOKUP($B63,'Raw Stats'!$S$3:$AH$528,7,FALSE)</f>
        <v>#N/A</v>
      </c>
      <c r="DY63" t="e">
        <f>VLOOKUP($B63,'Raw Stats'!$S$3:$AH$528,8,FALSE)</f>
        <v>#N/A</v>
      </c>
      <c r="DZ63" t="e">
        <f>VLOOKUP($B63,'Raw Stats'!$S$3:$AH$528,9,FALSE)</f>
        <v>#N/A</v>
      </c>
      <c r="EA63" t="e">
        <f>VLOOKUP($B63,'Raw Stats'!$S$3:$AH$528,10,FALSE)</f>
        <v>#N/A</v>
      </c>
      <c r="EB63" t="e">
        <f>VLOOKUP($B63,'Raw Stats'!$S$3:$AH$528,11,FALSE)+VLOOKUP($B63,'Raw Stats'!$S$3:$AH$528,12,FALSE)</f>
        <v>#N/A</v>
      </c>
      <c r="EC63" t="e">
        <f>VLOOKUP($B63,'Raw Stats'!$S$3:$AH$528,13,FALSE)+VLOOKUP($B63,'Raw Stats'!$S$3:$AH$528,14,FALSE)</f>
        <v>#N/A</v>
      </c>
      <c r="ED63" t="e">
        <f>VLOOKUP($B63,'Raw Stats'!$S$3:$AH$528,15,FALSE)</f>
        <v>#N/A</v>
      </c>
      <c r="EE63" t="e">
        <f>VLOOKUP($B63,'Raw Stats'!$S$3:$AH$528,16,FALSE)</f>
        <v>#N/A</v>
      </c>
    </row>
    <row r="64" spans="1:135" x14ac:dyDescent="0.2">
      <c r="A64" t="e">
        <f>VLOOKUP(B64,'ALL SKATERS'!$B$3:$I$378,9,FALSE)</f>
        <v>#REF!</v>
      </c>
      <c r="B64" t="s">
        <v>180</v>
      </c>
      <c r="C64">
        <f t="shared" si="8"/>
        <v>0.75679538897623688</v>
      </c>
      <c r="D64">
        <f t="shared" si="9"/>
        <v>0.82025339771997996</v>
      </c>
      <c r="E64">
        <f t="shared" si="10"/>
        <v>0.65243567211778974</v>
      </c>
      <c r="F64">
        <f t="shared" si="11"/>
        <v>0.91156993219463822</v>
      </c>
      <c r="G64" t="e">
        <f t="shared" si="12"/>
        <v>#N/A</v>
      </c>
      <c r="H64">
        <f>VLOOKUP(B64,'ALL SKATERS'!$B$3:$H$378,7,FALSE)</f>
        <v>0</v>
      </c>
      <c r="I64" s="29" t="e">
        <f t="shared" si="13"/>
        <v>#REF!</v>
      </c>
      <c r="J64" s="29">
        <f t="shared" si="14"/>
        <v>-97</v>
      </c>
      <c r="K64" s="29">
        <f t="shared" si="15"/>
        <v>-0.97</v>
      </c>
      <c r="L64">
        <f>BU64*'Value Calculations'!$D$3</f>
        <v>6.5237668580166064</v>
      </c>
      <c r="M64">
        <f>BV64*'Value Calculations'!$D$4</f>
        <v>8.7915430092055473</v>
      </c>
      <c r="N64">
        <f>BW64*'Value Calculations'!$D$5</f>
        <v>11.409538517275626</v>
      </c>
      <c r="O64">
        <f>BX64*'Value Calculations'!$D$6</f>
        <v>-0.75038959151617712</v>
      </c>
      <c r="P64">
        <f>BY64*'Value Calculations'!$D$7</f>
        <v>2.9880858198561553</v>
      </c>
      <c r="Q64">
        <f>BZ64*'Value Calculations'!$D$8</f>
        <v>4.2415957480358477</v>
      </c>
      <c r="R64">
        <f>CA64*'Value Calculations'!$D$9</f>
        <v>5.541910322850736</v>
      </c>
      <c r="S64">
        <f>CB64*'Value Calculations'!$D$10</f>
        <v>5.8450635852192754</v>
      </c>
      <c r="T64">
        <f>CC64*'Value Calculations'!$D$11</f>
        <v>0.9907141480249374</v>
      </c>
      <c r="U64">
        <f>CD64*'Value Calculations'!$D$12</f>
        <v>2.441648218768242</v>
      </c>
      <c r="V64">
        <f>CE64*'Value Calculations'!$D$13</f>
        <v>8.7361775374809607</v>
      </c>
      <c r="X64">
        <f>CH64*'Value Calculations'!$D$3</f>
        <v>10.193385715650948</v>
      </c>
      <c r="Y64">
        <f>CI64*'Value Calculations'!$D$4</f>
        <v>5.8610286728036982</v>
      </c>
      <c r="Z64">
        <f>CJ64*'Value Calculations'!$D$5</f>
        <v>11.409538517275626</v>
      </c>
      <c r="AA64">
        <f>CK64*'Value Calculations'!$D$6</f>
        <v>0.37519479575808856</v>
      </c>
      <c r="AB64">
        <f>CL64*'Value Calculations'!$D$7</f>
        <v>1.7576975410918561</v>
      </c>
      <c r="AC64">
        <f>CM64*'Value Calculations'!$D$8</f>
        <v>5.2480760950274048</v>
      </c>
      <c r="AD64">
        <f>CN64*'Value Calculations'!$D$9</f>
        <v>6.2976253668758364</v>
      </c>
      <c r="AE64">
        <f>CO64*'Value Calculations'!$D$10</f>
        <v>4.3837976889144565</v>
      </c>
      <c r="AF64">
        <f>CP64*'Value Calculations'!$D$11</f>
        <v>4.9535707401246869</v>
      </c>
      <c r="AG64">
        <f>CQ64*'Value Calculations'!$D$12</f>
        <v>3.2555309583576562</v>
      </c>
      <c r="AH64">
        <f>CR64*'Value Calculations'!$D$13</f>
        <v>9.4240655325582008</v>
      </c>
      <c r="AJ64">
        <f>CU64*'Value Calculations'!$D$3</f>
        <v>4.4850897148864171</v>
      </c>
      <c r="AK64">
        <f>CV64*'Value Calculations'!$D$4</f>
        <v>1.6280635202232496</v>
      </c>
      <c r="AL64">
        <f>CW64*'Value Calculations'!$D$5</f>
        <v>4.2454096808467447</v>
      </c>
      <c r="AM64">
        <f>CX64*'Value Calculations'!$D$6</f>
        <v>-0.37519479575808856</v>
      </c>
      <c r="AN64">
        <f>CY64*'Value Calculations'!$D$7</f>
        <v>1.4061580328734848</v>
      </c>
      <c r="AO64">
        <f>CZ64*'Value Calculations'!$D$8</f>
        <v>1.9410692406265744</v>
      </c>
      <c r="AP64">
        <f>DA64*'Value Calculations'!$D$9</f>
        <v>2.6450026540878513</v>
      </c>
      <c r="AQ64">
        <f>DB64*'Value Calculations'!$D$10</f>
        <v>1.4612658963048188</v>
      </c>
      <c r="AR64">
        <f>DC64*'Value Calculations'!$D$11</f>
        <v>2.9721424440748123</v>
      </c>
      <c r="AS64">
        <f>DD64*'Value Calculations'!$D$12</f>
        <v>1.6277654791788281</v>
      </c>
      <c r="AT64">
        <f>DE64*'Value Calculations'!$D$13</f>
        <v>5.3655263616024795</v>
      </c>
      <c r="AV64">
        <f>DH64*'Value Calculations'!$D$3</f>
        <v>6.5237668580166064</v>
      </c>
      <c r="AW64">
        <f>DI64*'Value Calculations'!$D$4</f>
        <v>11.396444641562747</v>
      </c>
      <c r="AX64">
        <f>DJ64*'Value Calculations'!$D$5</f>
        <v>13.532243357698999</v>
      </c>
      <c r="AY64">
        <f>DK64*'Value Calculations'!$D$6</f>
        <v>1.0005194553549028</v>
      </c>
      <c r="AZ64">
        <f>DL64*'Value Calculations'!$D$7</f>
        <v>0.61519413938214962</v>
      </c>
      <c r="BA64">
        <f>DM64*'Value Calculations'!$D$8</f>
        <v>5.9669906285928027</v>
      </c>
      <c r="BB64">
        <f>DN64*'Value Calculations'!$D$9</f>
        <v>7.1792929182384535</v>
      </c>
      <c r="BC64">
        <f>DO64*'Value Calculations'!$D$10</f>
        <v>2.9225317926096377</v>
      </c>
      <c r="BD64">
        <f>DP64*'Value Calculations'!$D$11</f>
        <v>6.9349990361745615</v>
      </c>
      <c r="BE64">
        <f>DQ64*'Value Calculations'!$D$12</f>
        <v>2.441648218768242</v>
      </c>
      <c r="BF64">
        <f>DR64*'Value Calculations'!$D$13</f>
        <v>8.9425439360041317</v>
      </c>
      <c r="BH64" t="e">
        <f>DU64*'Value Calculations'!$D$3</f>
        <v>#N/A</v>
      </c>
      <c r="BI64" t="e">
        <f>DV64*'Value Calculations'!$D$4</f>
        <v>#N/A</v>
      </c>
      <c r="BJ64" t="e">
        <f>DW64*'Value Calculations'!$D$5</f>
        <v>#N/A</v>
      </c>
      <c r="BK64" t="e">
        <f>DX64*'Value Calculations'!$D$6</f>
        <v>#N/A</v>
      </c>
      <c r="BL64" t="e">
        <f>DY64*'Value Calculations'!$D$7</f>
        <v>#N/A</v>
      </c>
      <c r="BM64" t="e">
        <f>DZ64*'Value Calculations'!$D$8</f>
        <v>#N/A</v>
      </c>
      <c r="BN64" t="e">
        <f>EA64*'Value Calculations'!$D$9</f>
        <v>#N/A</v>
      </c>
      <c r="BO64" t="e">
        <f>EB64*'Value Calculations'!$D$10</f>
        <v>#N/A</v>
      </c>
      <c r="BP64" t="e">
        <f>EC64*'Value Calculations'!$D$11</f>
        <v>#N/A</v>
      </c>
      <c r="BQ64" t="e">
        <f>ED64*'Value Calculations'!$D$12</f>
        <v>#N/A</v>
      </c>
      <c r="BR64" t="e">
        <f>EE64*'Value Calculations'!$D$13</f>
        <v>#N/A</v>
      </c>
      <c r="BT64">
        <f>VLOOKUP($B64,'Raw Stats'!$CM$3:$DC$528,3,FALSE)</f>
        <v>75</v>
      </c>
      <c r="BU64">
        <f>VLOOKUP($B64,'Raw Stats'!$CM$3:$DC$528,4,FALSE)</f>
        <v>16</v>
      </c>
      <c r="BV64">
        <f>VLOOKUP($B64,'Raw Stats'!$CM$3:$DC$528,5,FALSE)</f>
        <v>27</v>
      </c>
      <c r="BW64">
        <f>VLOOKUP($B64,'Raw Stats'!$CM$3:$DC$528,6,FALSE)</f>
        <v>43</v>
      </c>
      <c r="BX64">
        <f>VLOOKUP($B64,'Raw Stats'!$CM$3:$DC$528,7,FALSE)</f>
        <v>-6</v>
      </c>
      <c r="BY64">
        <f>VLOOKUP($B64,'Raw Stats'!$CM$3:$DC$528,8,FALSE)</f>
        <v>34</v>
      </c>
      <c r="BZ64">
        <f>VLOOKUP($B64,'Raw Stats'!$CM$3:$DC$528,9,FALSE)</f>
        <v>59</v>
      </c>
      <c r="CA64">
        <f>VLOOKUP($B64,'Raw Stats'!$CM$3:$DC$528,10,FALSE)</f>
        <v>44</v>
      </c>
      <c r="CB64">
        <f>VLOOKUP($B64,'Raw Stats'!$CM$3:$DC$528,11,FALSE)+VLOOKUP($B64,'Raw Stats'!$CM$3:$DC$528,12,FALSE)</f>
        <v>16</v>
      </c>
      <c r="CC64">
        <f>VLOOKUP($B64,'Raw Stats'!$CM$3:$DC$528,13,FALSE)+VLOOKUP($B64,'Raw Stats'!$CM$3:$DC$528,14,FALSE)</f>
        <v>1</v>
      </c>
      <c r="CD64">
        <f>VLOOKUP($B64,'Raw Stats'!$CM$3:$DC$528,15,FALSE)</f>
        <v>3</v>
      </c>
      <c r="CE64">
        <f>VLOOKUP($B64,'Raw Stats'!$CM$3:$DC$528,16,FALSE)</f>
        <v>127</v>
      </c>
      <c r="CG64">
        <f>VLOOKUP($B64,'Raw Stats'!$BU$3:$CJ$528,3,FALSE)</f>
        <v>77</v>
      </c>
      <c r="CH64">
        <f>VLOOKUP($B64,'Raw Stats'!$BU$3:$CJ$528,4,FALSE)</f>
        <v>25</v>
      </c>
      <c r="CI64">
        <f>VLOOKUP($B64,'Raw Stats'!$BU$3:$CJ$5288,5,FALSE)</f>
        <v>18</v>
      </c>
      <c r="CJ64">
        <f>VLOOKUP($B64,'Raw Stats'!$BU$3:$CJ$528,6,FALSE)</f>
        <v>43</v>
      </c>
      <c r="CK64">
        <f>VLOOKUP($B64,'Raw Stats'!$BU$3:$CJ$528,7,FALSE)</f>
        <v>3</v>
      </c>
      <c r="CL64">
        <f>VLOOKUP($B64,'Raw Stats'!$BU$3:$CJ$528,8,FALSE)</f>
        <v>20</v>
      </c>
      <c r="CM64">
        <f>VLOOKUP($B64,'Raw Stats'!$BU$3:$CJ$528,9,FALSE)</f>
        <v>73</v>
      </c>
      <c r="CN64">
        <f>VLOOKUP($B64,'Raw Stats'!$BU$3:$CJ$528,10,FALSE)</f>
        <v>50</v>
      </c>
      <c r="CO64">
        <f>VLOOKUP($B64,'Raw Stats'!$BU$3:$CJ$528,11,FALSE)+VLOOKUP($B64,'Raw Stats'!$BU$3:$CJ$528,12,FALSE)</f>
        <v>12</v>
      </c>
      <c r="CP64">
        <f>VLOOKUP($B64,'Raw Stats'!$BU$3:$CJ$528,13,FALSE)+VLOOKUP($B64,'Raw Stats'!$BU$3:$CJ$528,14,FALSE)</f>
        <v>5</v>
      </c>
      <c r="CQ64">
        <f>VLOOKUP($B64,'Raw Stats'!$BU$3:$CJ$528,15,FALSE)</f>
        <v>4</v>
      </c>
      <c r="CR64">
        <f>VLOOKUP($B64,'Raw Stats'!$BU$3:$CJ$528,16,FALSE)</f>
        <v>137</v>
      </c>
      <c r="CT64">
        <f>VLOOKUP($B64,'Raw Stats'!$BC$3:$BR$528,3,FALSE)</f>
        <v>42</v>
      </c>
      <c r="CU64">
        <f>VLOOKUP($B64,'Raw Stats'!$BC$3:$BR$528,4,FALSE)</f>
        <v>11</v>
      </c>
      <c r="CV64">
        <f>VLOOKUP($B64,'Raw Stats'!$BC$3:$BR$5288,5,FALSE)</f>
        <v>5</v>
      </c>
      <c r="CW64">
        <f>VLOOKUP($B64,'Raw Stats'!$BC$3:$BR$52888,6,FALSE)</f>
        <v>16</v>
      </c>
      <c r="CX64">
        <f>VLOOKUP($B64,'Raw Stats'!$BC$3:$BR$5288,7,FALSE)</f>
        <v>-3</v>
      </c>
      <c r="CY64">
        <f>VLOOKUP($B64,'Raw Stats'!$BC$3:$BR$5288,8,FALSE)</f>
        <v>16</v>
      </c>
      <c r="CZ64">
        <f>VLOOKUP($B64,'Raw Stats'!$BC$3:$BR$5288,9,FALSE)</f>
        <v>27</v>
      </c>
      <c r="DA64">
        <f>VLOOKUP($B64,'Raw Stats'!$BC$3:$BR$5288,10,FALSE)</f>
        <v>21</v>
      </c>
      <c r="DB64">
        <f>VLOOKUP($B64,'Raw Stats'!$BC$3:$BR$5288,11,FALSE)+VLOOKUP($B64,'Raw Stats'!$BC$3:$BR$5288,12,FALSE)</f>
        <v>4</v>
      </c>
      <c r="DC64">
        <f>VLOOKUP($B64,'Raw Stats'!$BC$3:$BR$5288,13,FALSE)+VLOOKUP($B64,'Raw Stats'!$BC$3:$BR$5288,14,FALSE)</f>
        <v>3</v>
      </c>
      <c r="DD64">
        <f>VLOOKUP($B64,'Raw Stats'!$BC$3:$BR$5288,15,FALSE)</f>
        <v>2</v>
      </c>
      <c r="DE64">
        <f>VLOOKUP($B64,'Raw Stats'!$BC$3:$BR$5288,16,FALSE)</f>
        <v>78</v>
      </c>
      <c r="DG64">
        <f>VLOOKUP($B64,'Raw Stats'!$AK$3:$AZ$528,3,FALSE)</f>
        <v>74</v>
      </c>
      <c r="DH64">
        <f>VLOOKUP($B64,'Raw Stats'!$AK$3:$AZ$528,4,FALSE)</f>
        <v>16</v>
      </c>
      <c r="DI64">
        <f>VLOOKUP($B64,'Raw Stats'!$AK$3:$AZ$528,5,FALSE)</f>
        <v>35</v>
      </c>
      <c r="DJ64">
        <f>VLOOKUP($B64,'Raw Stats'!$AK$3:$AZ$528,6,FALSE)</f>
        <v>51</v>
      </c>
      <c r="DK64">
        <f>VLOOKUP($B64,'Raw Stats'!$AK$3:$AZ$528,7,FALSE)</f>
        <v>8</v>
      </c>
      <c r="DL64">
        <f>VLOOKUP($B64,'Raw Stats'!$AK$3:$AZ$528,8,FALSE)</f>
        <v>7</v>
      </c>
      <c r="DM64">
        <f>VLOOKUP($B64,'Raw Stats'!$AK$3:$AZ$528,9,FALSE)</f>
        <v>83</v>
      </c>
      <c r="DN64">
        <f>VLOOKUP($B64,'Raw Stats'!$AK$3:$AZ$528,10,FALSE)</f>
        <v>57</v>
      </c>
      <c r="DO64">
        <f>VLOOKUP($B64,'Raw Stats'!$AK$3:$AZ$528,11,FALSE)+VLOOKUP($B64,'Raw Stats'!$AK$3:$AZ$528,12,FALSE)</f>
        <v>8</v>
      </c>
      <c r="DP64">
        <f>VLOOKUP($B64,'Raw Stats'!$AK$3:$AZ$528,13,FALSE)+VLOOKUP($B64,'Raw Stats'!$AK$3:$AZ$528,14,FALSE)</f>
        <v>7</v>
      </c>
      <c r="DQ64">
        <f>VLOOKUP($B64,'Raw Stats'!$AK$3:$AZ$528,15,FALSE)</f>
        <v>3</v>
      </c>
      <c r="DR64">
        <f>VLOOKUP($B64,'Raw Stats'!$AK$3:$AZ$528,16,FALSE)</f>
        <v>130</v>
      </c>
      <c r="DT64" t="e">
        <f>VLOOKUP($B64,'Raw Stats'!$S$3:$AH$528,3,FALSE)</f>
        <v>#N/A</v>
      </c>
      <c r="DU64" t="e">
        <f>VLOOKUP($B64,'Raw Stats'!$S$3:$AH$528,4,FALSE)</f>
        <v>#N/A</v>
      </c>
      <c r="DV64" t="e">
        <f>VLOOKUP($B64,'Raw Stats'!$S$3:$AH$528,5,FALSE)</f>
        <v>#N/A</v>
      </c>
      <c r="DW64" t="e">
        <f>VLOOKUP($B64,'Raw Stats'!$S$3:$AH$528,6,FALSE)</f>
        <v>#N/A</v>
      </c>
      <c r="DX64" t="e">
        <f>VLOOKUP($B64,'Raw Stats'!$S$3:$AH$528,7,FALSE)</f>
        <v>#N/A</v>
      </c>
      <c r="DY64" t="e">
        <f>VLOOKUP($B64,'Raw Stats'!$S$3:$AH$528,8,FALSE)</f>
        <v>#N/A</v>
      </c>
      <c r="DZ64" t="e">
        <f>VLOOKUP($B64,'Raw Stats'!$S$3:$AH$528,9,FALSE)</f>
        <v>#N/A</v>
      </c>
      <c r="EA64" t="e">
        <f>VLOOKUP($B64,'Raw Stats'!$S$3:$AH$528,10,FALSE)</f>
        <v>#N/A</v>
      </c>
      <c r="EB64" t="e">
        <f>VLOOKUP($B64,'Raw Stats'!$S$3:$AH$528,11,FALSE)+VLOOKUP($B64,'Raw Stats'!$S$3:$AH$528,12,FALSE)</f>
        <v>#N/A</v>
      </c>
      <c r="EC64" t="e">
        <f>VLOOKUP($B64,'Raw Stats'!$S$3:$AH$528,13,FALSE)+VLOOKUP($B64,'Raw Stats'!$S$3:$AH$528,14,FALSE)</f>
        <v>#N/A</v>
      </c>
      <c r="ED64" t="e">
        <f>VLOOKUP($B64,'Raw Stats'!$S$3:$AH$528,15,FALSE)</f>
        <v>#N/A</v>
      </c>
      <c r="EE64" t="e">
        <f>VLOOKUP($B64,'Raw Stats'!$S$3:$AH$528,16,FALSE)</f>
        <v>#N/A</v>
      </c>
    </row>
    <row r="65" spans="1:135" x14ac:dyDescent="0.2">
      <c r="A65" t="e">
        <f>VLOOKUP(B65,'ALL SKATERS'!$B$3:$I$378,9,FALSE)</f>
        <v>#REF!</v>
      </c>
      <c r="B65" t="s">
        <v>332</v>
      </c>
      <c r="C65">
        <f t="shared" si="8"/>
        <v>0.96180035211545201</v>
      </c>
      <c r="D65">
        <f t="shared" si="9"/>
        <v>0.53110092355584848</v>
      </c>
      <c r="E65" t="e">
        <f t="shared" si="10"/>
        <v>#N/A</v>
      </c>
      <c r="F65" t="e">
        <f t="shared" si="11"/>
        <v>#N/A</v>
      </c>
      <c r="G65" t="e">
        <f t="shared" si="12"/>
        <v>#N/A</v>
      </c>
      <c r="H65">
        <f>VLOOKUP(B65,'ALL SKATERS'!$B$3:$H$378,7,FALSE)</f>
        <v>0.96</v>
      </c>
      <c r="I65" s="29" t="e">
        <f t="shared" si="13"/>
        <v>#REF!</v>
      </c>
      <c r="J65" s="29">
        <f t="shared" si="14"/>
        <v>-1.0000000000000009</v>
      </c>
      <c r="K65" s="29">
        <f t="shared" si="15"/>
        <v>-1.0000000000000009E-2</v>
      </c>
      <c r="L65">
        <f>BU65*'Value Calculations'!$D$3</f>
        <v>12.639798287407174</v>
      </c>
      <c r="M65">
        <f>BV65*'Value Calculations'!$D$4</f>
        <v>10.093993825384148</v>
      </c>
      <c r="N65">
        <f>BW65*'Value Calculations'!$D$5</f>
        <v>16.450962513281137</v>
      </c>
      <c r="O65">
        <f>BX65*'Value Calculations'!$D$6</f>
        <v>1.0005194553549028</v>
      </c>
      <c r="P65">
        <f>BY65*'Value Calculations'!$D$7</f>
        <v>1.0546185246551136</v>
      </c>
      <c r="Q65">
        <f>BZ65*'Value Calculations'!$D$8</f>
        <v>2.8037666809050519</v>
      </c>
      <c r="R65">
        <f>CA65*'Value Calculations'!$D$9</f>
        <v>5.2900053081757026</v>
      </c>
      <c r="S65">
        <f>CB65*'Value Calculations'!$D$10</f>
        <v>6.9410130074478893</v>
      </c>
      <c r="T65">
        <f>CC65*'Value Calculations'!$D$11</f>
        <v>1.9814282960498748</v>
      </c>
      <c r="U65">
        <f>CD65*'Value Calculations'!$D$12</f>
        <v>6.5110619167153123</v>
      </c>
      <c r="V65">
        <f>CE65*'Value Calculations'!$D$13</f>
        <v>13.138660705975303</v>
      </c>
      <c r="X65">
        <f>CH65*'Value Calculations'!$D$3</f>
        <v>8.9701794297728341</v>
      </c>
      <c r="Y65">
        <f>CI65*'Value Calculations'!$D$4</f>
        <v>3.9073524485357991</v>
      </c>
      <c r="Z65">
        <f>CJ65*'Value Calculations'!$D$5</f>
        <v>9.021495571799333</v>
      </c>
      <c r="AA65">
        <f>CK65*'Value Calculations'!$D$6</f>
        <v>-2.5012986383872571</v>
      </c>
      <c r="AB65">
        <f>CL65*'Value Calculations'!$D$7</f>
        <v>0.70307901643674242</v>
      </c>
      <c r="AC65">
        <f>CM65*'Value Calculations'!$D$8</f>
        <v>3.0194410409746713</v>
      </c>
      <c r="AD65">
        <f>CN65*'Value Calculations'!$D$9</f>
        <v>2.8969076687628847</v>
      </c>
      <c r="AE65">
        <f>CO65*'Value Calculations'!$D$10</f>
        <v>2.5572153185334328</v>
      </c>
      <c r="AF65">
        <f>CP65*'Value Calculations'!$D$11</f>
        <v>0</v>
      </c>
      <c r="AG65">
        <f>CQ65*'Value Calculations'!$D$12</f>
        <v>1.6277654791788281</v>
      </c>
      <c r="AH65">
        <f>CR65*'Value Calculations'!$D$13</f>
        <v>9.6304319310813735</v>
      </c>
      <c r="AJ65" t="e">
        <f>CU65*'Value Calculations'!$D$3</f>
        <v>#N/A</v>
      </c>
      <c r="AK65" t="e">
        <f>CV65*'Value Calculations'!$D$4</f>
        <v>#N/A</v>
      </c>
      <c r="AL65" t="e">
        <f>CW65*'Value Calculations'!$D$5</f>
        <v>#N/A</v>
      </c>
      <c r="AM65" t="e">
        <f>CX65*'Value Calculations'!$D$6</f>
        <v>#N/A</v>
      </c>
      <c r="AN65" t="e">
        <f>CY65*'Value Calculations'!$D$7</f>
        <v>#N/A</v>
      </c>
      <c r="AO65" t="e">
        <f>CZ65*'Value Calculations'!$D$8</f>
        <v>#N/A</v>
      </c>
      <c r="AP65" t="e">
        <f>DA65*'Value Calculations'!$D$9</f>
        <v>#N/A</v>
      </c>
      <c r="AQ65" t="e">
        <f>DB65*'Value Calculations'!$D$10</f>
        <v>#N/A</v>
      </c>
      <c r="AR65" t="e">
        <f>DC65*'Value Calculations'!$D$11</f>
        <v>#N/A</v>
      </c>
      <c r="AS65" t="e">
        <f>DD65*'Value Calculations'!$D$12</f>
        <v>#N/A</v>
      </c>
      <c r="AT65" t="e">
        <f>DE65*'Value Calculations'!$D$13</f>
        <v>#N/A</v>
      </c>
      <c r="AV65" t="e">
        <f>DH65*'Value Calculations'!$D$3</f>
        <v>#N/A</v>
      </c>
      <c r="AW65" t="e">
        <f>DI65*'Value Calculations'!$D$4</f>
        <v>#N/A</v>
      </c>
      <c r="AX65" t="e">
        <f>DJ65*'Value Calculations'!$D$5</f>
        <v>#N/A</v>
      </c>
      <c r="AY65" t="e">
        <f>DK65*'Value Calculations'!$D$6</f>
        <v>#N/A</v>
      </c>
      <c r="AZ65" t="e">
        <f>DL65*'Value Calculations'!$D$7</f>
        <v>#N/A</v>
      </c>
      <c r="BA65" t="e">
        <f>DM65*'Value Calculations'!$D$8</f>
        <v>#N/A</v>
      </c>
      <c r="BB65" t="e">
        <f>DN65*'Value Calculations'!$D$9</f>
        <v>#N/A</v>
      </c>
      <c r="BC65" t="e">
        <f>DO65*'Value Calculations'!$D$10</f>
        <v>#N/A</v>
      </c>
      <c r="BD65" t="e">
        <f>DP65*'Value Calculations'!$D$11</f>
        <v>#N/A</v>
      </c>
      <c r="BE65" t="e">
        <f>DQ65*'Value Calculations'!$D$12</f>
        <v>#N/A</v>
      </c>
      <c r="BF65" t="e">
        <f>DR65*'Value Calculations'!$D$13</f>
        <v>#N/A</v>
      </c>
      <c r="BH65" t="e">
        <f>DU65*'Value Calculations'!$D$3</f>
        <v>#N/A</v>
      </c>
      <c r="BI65" t="e">
        <f>DV65*'Value Calculations'!$D$4</f>
        <v>#N/A</v>
      </c>
      <c r="BJ65" t="e">
        <f>DW65*'Value Calculations'!$D$5</f>
        <v>#N/A</v>
      </c>
      <c r="BK65" t="e">
        <f>DX65*'Value Calculations'!$D$6</f>
        <v>#N/A</v>
      </c>
      <c r="BL65" t="e">
        <f>DY65*'Value Calculations'!$D$7</f>
        <v>#N/A</v>
      </c>
      <c r="BM65" t="e">
        <f>DZ65*'Value Calculations'!$D$8</f>
        <v>#N/A</v>
      </c>
      <c r="BN65" t="e">
        <f>EA65*'Value Calculations'!$D$9</f>
        <v>#N/A</v>
      </c>
      <c r="BO65" t="e">
        <f>EB65*'Value Calculations'!$D$10</f>
        <v>#N/A</v>
      </c>
      <c r="BP65" t="e">
        <f>EC65*'Value Calculations'!$D$11</f>
        <v>#N/A</v>
      </c>
      <c r="BQ65" t="e">
        <f>ED65*'Value Calculations'!$D$12</f>
        <v>#N/A</v>
      </c>
      <c r="BR65" t="e">
        <f>EE65*'Value Calculations'!$D$13</f>
        <v>#N/A</v>
      </c>
      <c r="BT65">
        <f>VLOOKUP($B65,'Raw Stats'!$CM$3:$DC$528,3,FALSE)</f>
        <v>81</v>
      </c>
      <c r="BU65">
        <f>VLOOKUP($B65,'Raw Stats'!$CM$3:$DC$528,4,FALSE)</f>
        <v>31</v>
      </c>
      <c r="BV65">
        <f>VLOOKUP($B65,'Raw Stats'!$CM$3:$DC$528,5,FALSE)</f>
        <v>31</v>
      </c>
      <c r="BW65">
        <f>VLOOKUP($B65,'Raw Stats'!$CM$3:$DC$528,6,FALSE)</f>
        <v>62</v>
      </c>
      <c r="BX65">
        <f>VLOOKUP($B65,'Raw Stats'!$CM$3:$DC$528,7,FALSE)</f>
        <v>8</v>
      </c>
      <c r="BY65">
        <f>VLOOKUP($B65,'Raw Stats'!$CM$3:$DC$528,8,FALSE)</f>
        <v>12</v>
      </c>
      <c r="BZ65">
        <f>VLOOKUP($B65,'Raw Stats'!$CM$3:$DC$528,9,FALSE)</f>
        <v>39</v>
      </c>
      <c r="CA65">
        <f>VLOOKUP($B65,'Raw Stats'!$CM$3:$DC$528,10,FALSE)</f>
        <v>42</v>
      </c>
      <c r="CB65">
        <f>VLOOKUP($B65,'Raw Stats'!$CM$3:$DC$528,11,FALSE)+VLOOKUP($B65,'Raw Stats'!$CM$3:$DC$528,12,FALSE)</f>
        <v>19</v>
      </c>
      <c r="CC65">
        <f>VLOOKUP($B65,'Raw Stats'!$CM$3:$DC$528,13,FALSE)+VLOOKUP($B65,'Raw Stats'!$CM$3:$DC$528,14,FALSE)</f>
        <v>2</v>
      </c>
      <c r="CD65">
        <f>VLOOKUP($B65,'Raw Stats'!$CM$3:$DC$528,15,FALSE)</f>
        <v>8</v>
      </c>
      <c r="CE65">
        <f>VLOOKUP($B65,'Raw Stats'!$CM$3:$DC$528,16,FALSE)</f>
        <v>191</v>
      </c>
      <c r="CG65">
        <f>VLOOKUP($B65,'Raw Stats'!$BU$3:$CJ$528,3,FALSE)</f>
        <v>75</v>
      </c>
      <c r="CH65">
        <f>VLOOKUP($B65,'Raw Stats'!$BU$3:$CJ$528,4,FALSE)</f>
        <v>22</v>
      </c>
      <c r="CI65">
        <f>VLOOKUP($B65,'Raw Stats'!$BU$3:$CJ$5288,5,FALSE)</f>
        <v>12</v>
      </c>
      <c r="CJ65">
        <f>VLOOKUP($B65,'Raw Stats'!$BU$3:$CJ$528,6,FALSE)</f>
        <v>34</v>
      </c>
      <c r="CK65">
        <f>VLOOKUP($B65,'Raw Stats'!$BU$3:$CJ$528,7,FALSE)</f>
        <v>-20</v>
      </c>
      <c r="CL65">
        <f>VLOOKUP($B65,'Raw Stats'!$BU$3:$CJ$528,8,FALSE)</f>
        <v>8</v>
      </c>
      <c r="CM65">
        <f>VLOOKUP($B65,'Raw Stats'!$BU$3:$CJ$528,9,FALSE)</f>
        <v>42</v>
      </c>
      <c r="CN65">
        <f>VLOOKUP($B65,'Raw Stats'!$BU$3:$CJ$528,10,FALSE)</f>
        <v>23</v>
      </c>
      <c r="CO65">
        <f>VLOOKUP($B65,'Raw Stats'!$BU$3:$CJ$528,11,FALSE)+VLOOKUP($B65,'Raw Stats'!$BU$3:$CJ$528,12,FALSE)</f>
        <v>7</v>
      </c>
      <c r="CP65">
        <f>VLOOKUP($B65,'Raw Stats'!$BU$3:$CJ$528,13,FALSE)+VLOOKUP($B65,'Raw Stats'!$BU$3:$CJ$528,14,FALSE)</f>
        <v>0</v>
      </c>
      <c r="CQ65">
        <f>VLOOKUP($B65,'Raw Stats'!$BU$3:$CJ$528,15,FALSE)</f>
        <v>2</v>
      </c>
      <c r="CR65">
        <f>VLOOKUP($B65,'Raw Stats'!$BU$3:$CJ$528,16,FALSE)</f>
        <v>140</v>
      </c>
      <c r="CT65" t="e">
        <f>VLOOKUP($B65,'Raw Stats'!$BC$3:$BR$528,3,FALSE)</f>
        <v>#N/A</v>
      </c>
      <c r="CU65" t="e">
        <f>VLOOKUP($B65,'Raw Stats'!$BC$3:$BR$528,4,FALSE)</f>
        <v>#N/A</v>
      </c>
      <c r="CV65" t="e">
        <f>VLOOKUP($B65,'Raw Stats'!$BC$3:$BR$5288,5,FALSE)</f>
        <v>#N/A</v>
      </c>
      <c r="CW65" t="e">
        <f>VLOOKUP($B65,'Raw Stats'!$BC$3:$BR$52888,6,FALSE)</f>
        <v>#N/A</v>
      </c>
      <c r="CX65" t="e">
        <f>VLOOKUP($B65,'Raw Stats'!$BC$3:$BR$5288,7,FALSE)</f>
        <v>#N/A</v>
      </c>
      <c r="CY65" t="e">
        <f>VLOOKUP($B65,'Raw Stats'!$BC$3:$BR$5288,8,FALSE)</f>
        <v>#N/A</v>
      </c>
      <c r="CZ65" t="e">
        <f>VLOOKUP($B65,'Raw Stats'!$BC$3:$BR$5288,9,FALSE)</f>
        <v>#N/A</v>
      </c>
      <c r="DA65" t="e">
        <f>VLOOKUP($B65,'Raw Stats'!$BC$3:$BR$5288,10,FALSE)</f>
        <v>#N/A</v>
      </c>
      <c r="DB65" t="e">
        <f>VLOOKUP($B65,'Raw Stats'!$BC$3:$BR$5288,11,FALSE)+VLOOKUP($B65,'Raw Stats'!$BC$3:$BR$5288,12,FALSE)</f>
        <v>#N/A</v>
      </c>
      <c r="DC65" t="e">
        <f>VLOOKUP($B65,'Raw Stats'!$BC$3:$BR$5288,13,FALSE)+VLOOKUP($B65,'Raw Stats'!$BC$3:$BR$5288,14,FALSE)</f>
        <v>#N/A</v>
      </c>
      <c r="DD65" t="e">
        <f>VLOOKUP($B65,'Raw Stats'!$BC$3:$BR$5288,15,FALSE)</f>
        <v>#N/A</v>
      </c>
      <c r="DE65" t="e">
        <f>VLOOKUP($B65,'Raw Stats'!$BC$3:$BR$5288,16,FALSE)</f>
        <v>#N/A</v>
      </c>
      <c r="DG65" t="e">
        <f>VLOOKUP($B65,'Raw Stats'!$AK$3:$AZ$528,3,FALSE)</f>
        <v>#N/A</v>
      </c>
      <c r="DH65" t="e">
        <f>VLOOKUP($B65,'Raw Stats'!$AK$3:$AZ$528,4,FALSE)</f>
        <v>#N/A</v>
      </c>
      <c r="DI65" t="e">
        <f>VLOOKUP($B65,'Raw Stats'!$AK$3:$AZ$528,5,FALSE)</f>
        <v>#N/A</v>
      </c>
      <c r="DJ65" t="e">
        <f>VLOOKUP($B65,'Raw Stats'!$AK$3:$AZ$528,6,FALSE)</f>
        <v>#N/A</v>
      </c>
      <c r="DK65" t="e">
        <f>VLOOKUP($B65,'Raw Stats'!$AK$3:$AZ$528,7,FALSE)</f>
        <v>#N/A</v>
      </c>
      <c r="DL65" t="e">
        <f>VLOOKUP($B65,'Raw Stats'!$AK$3:$AZ$528,8,FALSE)</f>
        <v>#N/A</v>
      </c>
      <c r="DM65" t="e">
        <f>VLOOKUP($B65,'Raw Stats'!$AK$3:$AZ$528,9,FALSE)</f>
        <v>#N/A</v>
      </c>
      <c r="DN65" t="e">
        <f>VLOOKUP($B65,'Raw Stats'!$AK$3:$AZ$528,10,FALSE)</f>
        <v>#N/A</v>
      </c>
      <c r="DO65" t="e">
        <f>VLOOKUP($B65,'Raw Stats'!$AK$3:$AZ$528,11,FALSE)+VLOOKUP($B65,'Raw Stats'!$AK$3:$AZ$528,12,FALSE)</f>
        <v>#N/A</v>
      </c>
      <c r="DP65" t="e">
        <f>VLOOKUP($B65,'Raw Stats'!$AK$3:$AZ$528,13,FALSE)+VLOOKUP($B65,'Raw Stats'!$AK$3:$AZ$528,14,FALSE)</f>
        <v>#N/A</v>
      </c>
      <c r="DQ65" t="e">
        <f>VLOOKUP($B65,'Raw Stats'!$AK$3:$AZ$528,15,FALSE)</f>
        <v>#N/A</v>
      </c>
      <c r="DR65" t="e">
        <f>VLOOKUP($B65,'Raw Stats'!$AK$3:$AZ$528,16,FALSE)</f>
        <v>#N/A</v>
      </c>
      <c r="DT65" t="e">
        <f>VLOOKUP($B65,'Raw Stats'!$S$3:$AH$528,3,FALSE)</f>
        <v>#N/A</v>
      </c>
      <c r="DU65" t="e">
        <f>VLOOKUP($B65,'Raw Stats'!$S$3:$AH$528,4,FALSE)</f>
        <v>#N/A</v>
      </c>
      <c r="DV65" t="e">
        <f>VLOOKUP($B65,'Raw Stats'!$S$3:$AH$528,5,FALSE)</f>
        <v>#N/A</v>
      </c>
      <c r="DW65" t="e">
        <f>VLOOKUP($B65,'Raw Stats'!$S$3:$AH$528,6,FALSE)</f>
        <v>#N/A</v>
      </c>
      <c r="DX65" t="e">
        <f>VLOOKUP($B65,'Raw Stats'!$S$3:$AH$528,7,FALSE)</f>
        <v>#N/A</v>
      </c>
      <c r="DY65" t="e">
        <f>VLOOKUP($B65,'Raw Stats'!$S$3:$AH$528,8,FALSE)</f>
        <v>#N/A</v>
      </c>
      <c r="DZ65" t="e">
        <f>VLOOKUP($B65,'Raw Stats'!$S$3:$AH$528,9,FALSE)</f>
        <v>#N/A</v>
      </c>
      <c r="EA65" t="e">
        <f>VLOOKUP($B65,'Raw Stats'!$S$3:$AH$528,10,FALSE)</f>
        <v>#N/A</v>
      </c>
      <c r="EB65" t="e">
        <f>VLOOKUP($B65,'Raw Stats'!$S$3:$AH$528,11,FALSE)+VLOOKUP($B65,'Raw Stats'!$S$3:$AH$528,12,FALSE)</f>
        <v>#N/A</v>
      </c>
      <c r="EC65" t="e">
        <f>VLOOKUP($B65,'Raw Stats'!$S$3:$AH$528,13,FALSE)+VLOOKUP($B65,'Raw Stats'!$S$3:$AH$528,14,FALSE)</f>
        <v>#N/A</v>
      </c>
      <c r="ED65" t="e">
        <f>VLOOKUP($B65,'Raw Stats'!$S$3:$AH$528,15,FALSE)</f>
        <v>#N/A</v>
      </c>
      <c r="EE65" t="e">
        <f>VLOOKUP($B65,'Raw Stats'!$S$3:$AH$528,16,FALSE)</f>
        <v>#N/A</v>
      </c>
    </row>
    <row r="66" spans="1:135" x14ac:dyDescent="0.2">
      <c r="A66" t="e">
        <f>VLOOKUP(B66,'ALL SKATERS'!$B$3:$I$378,9,FALSE)</f>
        <v>#REF!</v>
      </c>
      <c r="B66" t="s">
        <v>287</v>
      </c>
      <c r="C66">
        <f t="shared" si="8"/>
        <v>0.77185635871448532</v>
      </c>
      <c r="D66">
        <f t="shared" si="9"/>
        <v>0.61062292593336487</v>
      </c>
      <c r="E66">
        <f t="shared" si="10"/>
        <v>0.6756895037465297</v>
      </c>
      <c r="F66" t="e">
        <f t="shared" si="11"/>
        <v>#N/A</v>
      </c>
      <c r="G66" t="e">
        <f t="shared" si="12"/>
        <v>#N/A</v>
      </c>
      <c r="H66">
        <f>VLOOKUP(B66,'ALL SKATERS'!$B$3:$H$378,7,FALSE)</f>
        <v>0</v>
      </c>
      <c r="I66" s="29" t="e">
        <f t="shared" si="13"/>
        <v>#REF!</v>
      </c>
      <c r="J66" s="29">
        <f t="shared" si="14"/>
        <v>-97</v>
      </c>
      <c r="K66" s="29">
        <f t="shared" si="15"/>
        <v>-0.97</v>
      </c>
      <c r="L66">
        <f>BU66*'Value Calculations'!$D$3</f>
        <v>8.1547085725207573</v>
      </c>
      <c r="M66">
        <f>BV66*'Value Calculations'!$D$4</f>
        <v>8.4659303051608976</v>
      </c>
      <c r="N66">
        <f>BW66*'Value Calculations'!$D$5</f>
        <v>12.205552832434391</v>
      </c>
      <c r="O66">
        <f>BX66*'Value Calculations'!$D$6</f>
        <v>1.0005194553549028</v>
      </c>
      <c r="P66">
        <f>BY66*'Value Calculations'!$D$7</f>
        <v>3.4275102051291193</v>
      </c>
      <c r="Q66">
        <f>BZ66*'Value Calculations'!$D$8</f>
        <v>6.542122255445121</v>
      </c>
      <c r="R66">
        <f>CA66*'Value Calculations'!$D$9</f>
        <v>5.541910322850736</v>
      </c>
      <c r="S66">
        <f>CB66*'Value Calculations'!$D$10</f>
        <v>4.3837976889144565</v>
      </c>
      <c r="T66">
        <f>CC66*'Value Calculations'!$D$11</f>
        <v>0</v>
      </c>
      <c r="U66">
        <f>CD66*'Value Calculations'!$D$12</f>
        <v>0.81388273958941404</v>
      </c>
      <c r="V66">
        <f>CE66*'Value Calculations'!$D$13</f>
        <v>11.212574319759028</v>
      </c>
      <c r="X66">
        <f>CH66*'Value Calculations'!$D$3</f>
        <v>5.300560572138493</v>
      </c>
      <c r="Y66">
        <f>CI66*'Value Calculations'!$D$4</f>
        <v>5.8610286728036982</v>
      </c>
      <c r="Z66">
        <f>CJ66*'Value Calculations'!$D$5</f>
        <v>8.2254812566405686</v>
      </c>
      <c r="AA66">
        <f>CK66*'Value Calculations'!$D$6</f>
        <v>-1.5007791830323542</v>
      </c>
      <c r="AB66">
        <f>CL66*'Value Calculations'!$D$7</f>
        <v>2.2850068034194129</v>
      </c>
      <c r="AC66">
        <f>CM66*'Value Calculations'!$D$8</f>
        <v>3.5226812144704498</v>
      </c>
      <c r="AD66">
        <f>CN66*'Value Calculations'!$D$9</f>
        <v>3.1488126834379182</v>
      </c>
      <c r="AE66">
        <f>CO66*'Value Calculations'!$D$10</f>
        <v>3.6531647407620471</v>
      </c>
      <c r="AF66">
        <f>CP66*'Value Calculations'!$D$11</f>
        <v>0</v>
      </c>
      <c r="AG66">
        <f>CQ66*'Value Calculations'!$D$12</f>
        <v>1.6277654791788281</v>
      </c>
      <c r="AH66">
        <f>CR66*'Value Calculations'!$D$13</f>
        <v>7.5667679458496506</v>
      </c>
      <c r="AJ66">
        <f>CU66*'Value Calculations'!$D$3</f>
        <v>3.6696188576343411</v>
      </c>
      <c r="AK66">
        <f>CV66*'Value Calculations'!$D$4</f>
        <v>5.8610286728036982</v>
      </c>
      <c r="AL66">
        <f>CW66*'Value Calculations'!$D$5</f>
        <v>7.1641288364288815</v>
      </c>
      <c r="AM66">
        <f>CX66*'Value Calculations'!$D$6</f>
        <v>1.75090904687108</v>
      </c>
      <c r="AN66">
        <f>CY66*'Value Calculations'!$D$7</f>
        <v>1.7576975410918561</v>
      </c>
      <c r="AO66">
        <f>CZ66*'Value Calculations'!$D$8</f>
        <v>1.6535034272004152</v>
      </c>
      <c r="AP66">
        <f>DA66*'Value Calculations'!$D$9</f>
        <v>3.1488126834379182</v>
      </c>
      <c r="AQ66">
        <f>DB66*'Value Calculations'!$D$10</f>
        <v>0.36531647407620471</v>
      </c>
      <c r="AR66">
        <f>DC66*'Value Calculations'!$D$11</f>
        <v>0</v>
      </c>
      <c r="AS66">
        <f>DD66*'Value Calculations'!$D$12</f>
        <v>1.6277654791788281</v>
      </c>
      <c r="AT66">
        <f>DE66*'Value Calculations'!$D$13</f>
        <v>5.4343151611102041</v>
      </c>
      <c r="AV66" t="e">
        <f>DH66*'Value Calculations'!$D$3</f>
        <v>#N/A</v>
      </c>
      <c r="AW66" t="e">
        <f>DI66*'Value Calculations'!$D$4</f>
        <v>#N/A</v>
      </c>
      <c r="AX66" t="e">
        <f>DJ66*'Value Calculations'!$D$5</f>
        <v>#N/A</v>
      </c>
      <c r="AY66" t="e">
        <f>DK66*'Value Calculations'!$D$6</f>
        <v>#N/A</v>
      </c>
      <c r="AZ66" t="e">
        <f>DL66*'Value Calculations'!$D$7</f>
        <v>#N/A</v>
      </c>
      <c r="BA66" t="e">
        <f>DM66*'Value Calculations'!$D$8</f>
        <v>#N/A</v>
      </c>
      <c r="BB66" t="e">
        <f>DN66*'Value Calculations'!$D$9</f>
        <v>#N/A</v>
      </c>
      <c r="BC66" t="e">
        <f>DO66*'Value Calculations'!$D$10</f>
        <v>#N/A</v>
      </c>
      <c r="BD66" t="e">
        <f>DP66*'Value Calculations'!$D$11</f>
        <v>#N/A</v>
      </c>
      <c r="BE66" t="e">
        <f>DQ66*'Value Calculations'!$D$12</f>
        <v>#N/A</v>
      </c>
      <c r="BF66" t="e">
        <f>DR66*'Value Calculations'!$D$13</f>
        <v>#N/A</v>
      </c>
      <c r="BH66" t="e">
        <f>DU66*'Value Calculations'!$D$3</f>
        <v>#N/A</v>
      </c>
      <c r="BI66" t="e">
        <f>DV66*'Value Calculations'!$D$4</f>
        <v>#N/A</v>
      </c>
      <c r="BJ66" t="e">
        <f>DW66*'Value Calculations'!$D$5</f>
        <v>#N/A</v>
      </c>
      <c r="BK66" t="e">
        <f>DX66*'Value Calculations'!$D$6</f>
        <v>#N/A</v>
      </c>
      <c r="BL66" t="e">
        <f>DY66*'Value Calculations'!$D$7</f>
        <v>#N/A</v>
      </c>
      <c r="BM66" t="e">
        <f>DZ66*'Value Calculations'!$D$8</f>
        <v>#N/A</v>
      </c>
      <c r="BN66" t="e">
        <f>EA66*'Value Calculations'!$D$9</f>
        <v>#N/A</v>
      </c>
      <c r="BO66" t="e">
        <f>EB66*'Value Calculations'!$D$10</f>
        <v>#N/A</v>
      </c>
      <c r="BP66" t="e">
        <f>EC66*'Value Calculations'!$D$11</f>
        <v>#N/A</v>
      </c>
      <c r="BQ66" t="e">
        <f>ED66*'Value Calculations'!$D$12</f>
        <v>#N/A</v>
      </c>
      <c r="BR66" t="e">
        <f>EE66*'Value Calculations'!$D$13</f>
        <v>#N/A</v>
      </c>
      <c r="BT66">
        <f>VLOOKUP($B66,'Raw Stats'!$CM$3:$DC$528,3,FALSE)</f>
        <v>80</v>
      </c>
      <c r="BU66">
        <f>VLOOKUP($B66,'Raw Stats'!$CM$3:$DC$528,4,FALSE)</f>
        <v>20</v>
      </c>
      <c r="BV66">
        <f>VLOOKUP($B66,'Raw Stats'!$CM$3:$DC$528,5,FALSE)</f>
        <v>26</v>
      </c>
      <c r="BW66">
        <f>VLOOKUP($B66,'Raw Stats'!$CM$3:$DC$528,6,FALSE)</f>
        <v>46</v>
      </c>
      <c r="BX66">
        <f>VLOOKUP($B66,'Raw Stats'!$CM$3:$DC$528,7,FALSE)</f>
        <v>8</v>
      </c>
      <c r="BY66">
        <f>VLOOKUP($B66,'Raw Stats'!$CM$3:$DC$528,8,FALSE)</f>
        <v>39</v>
      </c>
      <c r="BZ66">
        <f>VLOOKUP($B66,'Raw Stats'!$CM$3:$DC$528,9,FALSE)</f>
        <v>91</v>
      </c>
      <c r="CA66">
        <f>VLOOKUP($B66,'Raw Stats'!$CM$3:$DC$528,10,FALSE)</f>
        <v>44</v>
      </c>
      <c r="CB66">
        <f>VLOOKUP($B66,'Raw Stats'!$CM$3:$DC$528,11,FALSE)+VLOOKUP($B66,'Raw Stats'!$CM$3:$DC$528,12,FALSE)</f>
        <v>12</v>
      </c>
      <c r="CC66">
        <f>VLOOKUP($B66,'Raw Stats'!$CM$3:$DC$528,13,FALSE)+VLOOKUP($B66,'Raw Stats'!$CM$3:$DC$528,14,FALSE)</f>
        <v>0</v>
      </c>
      <c r="CD66">
        <f>VLOOKUP($B66,'Raw Stats'!$CM$3:$DC$528,15,FALSE)</f>
        <v>1</v>
      </c>
      <c r="CE66">
        <f>VLOOKUP($B66,'Raw Stats'!$CM$3:$DC$528,16,FALSE)</f>
        <v>163</v>
      </c>
      <c r="CG66">
        <f>VLOOKUP($B66,'Raw Stats'!$BU$3:$CJ$528,3,FALSE)</f>
        <v>65</v>
      </c>
      <c r="CH66">
        <f>VLOOKUP($B66,'Raw Stats'!$BU$3:$CJ$528,4,FALSE)</f>
        <v>13</v>
      </c>
      <c r="CI66">
        <f>VLOOKUP($B66,'Raw Stats'!$BU$3:$CJ$5288,5,FALSE)</f>
        <v>18</v>
      </c>
      <c r="CJ66">
        <f>VLOOKUP($B66,'Raw Stats'!$BU$3:$CJ$528,6,FALSE)</f>
        <v>31</v>
      </c>
      <c r="CK66">
        <f>VLOOKUP($B66,'Raw Stats'!$BU$3:$CJ$528,7,FALSE)</f>
        <v>-12</v>
      </c>
      <c r="CL66">
        <f>VLOOKUP($B66,'Raw Stats'!$BU$3:$CJ$528,8,FALSE)</f>
        <v>26</v>
      </c>
      <c r="CM66">
        <f>VLOOKUP($B66,'Raw Stats'!$BU$3:$CJ$528,9,FALSE)</f>
        <v>49</v>
      </c>
      <c r="CN66">
        <f>VLOOKUP($B66,'Raw Stats'!$BU$3:$CJ$528,10,FALSE)</f>
        <v>25</v>
      </c>
      <c r="CO66">
        <f>VLOOKUP($B66,'Raw Stats'!$BU$3:$CJ$528,11,FALSE)+VLOOKUP($B66,'Raw Stats'!$BU$3:$CJ$528,12,FALSE)</f>
        <v>10</v>
      </c>
      <c r="CP66">
        <f>VLOOKUP($B66,'Raw Stats'!$BU$3:$CJ$528,13,FALSE)+VLOOKUP($B66,'Raw Stats'!$BU$3:$CJ$528,14,FALSE)</f>
        <v>0</v>
      </c>
      <c r="CQ66">
        <f>VLOOKUP($B66,'Raw Stats'!$BU$3:$CJ$528,15,FALSE)</f>
        <v>2</v>
      </c>
      <c r="CR66">
        <f>VLOOKUP($B66,'Raw Stats'!$BU$3:$CJ$528,16,FALSE)</f>
        <v>110</v>
      </c>
      <c r="CT66">
        <f>VLOOKUP($B66,'Raw Stats'!$BC$3:$BR$528,3,FALSE)</f>
        <v>48</v>
      </c>
      <c r="CU66">
        <f>VLOOKUP($B66,'Raw Stats'!$BC$3:$BR$528,4,FALSE)</f>
        <v>9</v>
      </c>
      <c r="CV66">
        <f>VLOOKUP($B66,'Raw Stats'!$BC$3:$BR$5288,5,FALSE)</f>
        <v>18</v>
      </c>
      <c r="CW66">
        <f>VLOOKUP($B66,'Raw Stats'!$BC$3:$BR$52888,6,FALSE)</f>
        <v>27</v>
      </c>
      <c r="CX66">
        <f>VLOOKUP($B66,'Raw Stats'!$BC$3:$BR$5288,7,FALSE)</f>
        <v>14</v>
      </c>
      <c r="CY66">
        <f>VLOOKUP($B66,'Raw Stats'!$BC$3:$BR$5288,8,FALSE)</f>
        <v>20</v>
      </c>
      <c r="CZ66">
        <f>VLOOKUP($B66,'Raw Stats'!$BC$3:$BR$5288,9,FALSE)</f>
        <v>23</v>
      </c>
      <c r="DA66">
        <f>VLOOKUP($B66,'Raw Stats'!$BC$3:$BR$5288,10,FALSE)</f>
        <v>25</v>
      </c>
      <c r="DB66">
        <f>VLOOKUP($B66,'Raw Stats'!$BC$3:$BR$5288,11,FALSE)+VLOOKUP($B66,'Raw Stats'!$BC$3:$BR$5288,12,FALSE)</f>
        <v>1</v>
      </c>
      <c r="DC66">
        <f>VLOOKUP($B66,'Raw Stats'!$BC$3:$BR$5288,13,FALSE)+VLOOKUP($B66,'Raw Stats'!$BC$3:$BR$5288,14,FALSE)</f>
        <v>0</v>
      </c>
      <c r="DD66">
        <f>VLOOKUP($B66,'Raw Stats'!$BC$3:$BR$5288,15,FALSE)</f>
        <v>2</v>
      </c>
      <c r="DE66">
        <f>VLOOKUP($B66,'Raw Stats'!$BC$3:$BR$5288,16,FALSE)</f>
        <v>79</v>
      </c>
      <c r="DG66" t="e">
        <f>VLOOKUP($B66,'Raw Stats'!$AK$3:$AZ$528,3,FALSE)</f>
        <v>#N/A</v>
      </c>
      <c r="DH66" t="e">
        <f>VLOOKUP($B66,'Raw Stats'!$AK$3:$AZ$528,4,FALSE)</f>
        <v>#N/A</v>
      </c>
      <c r="DI66" t="e">
        <f>VLOOKUP($B66,'Raw Stats'!$AK$3:$AZ$528,5,FALSE)</f>
        <v>#N/A</v>
      </c>
      <c r="DJ66" t="e">
        <f>VLOOKUP($B66,'Raw Stats'!$AK$3:$AZ$528,6,FALSE)</f>
        <v>#N/A</v>
      </c>
      <c r="DK66" t="e">
        <f>VLOOKUP($B66,'Raw Stats'!$AK$3:$AZ$528,7,FALSE)</f>
        <v>#N/A</v>
      </c>
      <c r="DL66" t="e">
        <f>VLOOKUP($B66,'Raw Stats'!$AK$3:$AZ$528,8,FALSE)</f>
        <v>#N/A</v>
      </c>
      <c r="DM66" t="e">
        <f>VLOOKUP($B66,'Raw Stats'!$AK$3:$AZ$528,9,FALSE)</f>
        <v>#N/A</v>
      </c>
      <c r="DN66" t="e">
        <f>VLOOKUP($B66,'Raw Stats'!$AK$3:$AZ$528,10,FALSE)</f>
        <v>#N/A</v>
      </c>
      <c r="DO66" t="e">
        <f>VLOOKUP($B66,'Raw Stats'!$AK$3:$AZ$528,11,FALSE)+VLOOKUP($B66,'Raw Stats'!$AK$3:$AZ$528,12,FALSE)</f>
        <v>#N/A</v>
      </c>
      <c r="DP66" t="e">
        <f>VLOOKUP($B66,'Raw Stats'!$AK$3:$AZ$528,13,FALSE)+VLOOKUP($B66,'Raw Stats'!$AK$3:$AZ$528,14,FALSE)</f>
        <v>#N/A</v>
      </c>
      <c r="DQ66" t="e">
        <f>VLOOKUP($B66,'Raw Stats'!$AK$3:$AZ$528,15,FALSE)</f>
        <v>#N/A</v>
      </c>
      <c r="DR66" t="e">
        <f>VLOOKUP($B66,'Raw Stats'!$AK$3:$AZ$528,16,FALSE)</f>
        <v>#N/A</v>
      </c>
      <c r="DT66" t="e">
        <f>VLOOKUP($B66,'Raw Stats'!$S$3:$AH$528,3,FALSE)</f>
        <v>#N/A</v>
      </c>
      <c r="DU66" t="e">
        <f>VLOOKUP($B66,'Raw Stats'!$S$3:$AH$528,4,FALSE)</f>
        <v>#N/A</v>
      </c>
      <c r="DV66" t="e">
        <f>VLOOKUP($B66,'Raw Stats'!$S$3:$AH$528,5,FALSE)</f>
        <v>#N/A</v>
      </c>
      <c r="DW66" t="e">
        <f>VLOOKUP($B66,'Raw Stats'!$S$3:$AH$528,6,FALSE)</f>
        <v>#N/A</v>
      </c>
      <c r="DX66" t="e">
        <f>VLOOKUP($B66,'Raw Stats'!$S$3:$AH$528,7,FALSE)</f>
        <v>#N/A</v>
      </c>
      <c r="DY66" t="e">
        <f>VLOOKUP($B66,'Raw Stats'!$S$3:$AH$528,8,FALSE)</f>
        <v>#N/A</v>
      </c>
      <c r="DZ66" t="e">
        <f>VLOOKUP($B66,'Raw Stats'!$S$3:$AH$528,9,FALSE)</f>
        <v>#N/A</v>
      </c>
      <c r="EA66" t="e">
        <f>VLOOKUP($B66,'Raw Stats'!$S$3:$AH$528,10,FALSE)</f>
        <v>#N/A</v>
      </c>
      <c r="EB66" t="e">
        <f>VLOOKUP($B66,'Raw Stats'!$S$3:$AH$528,11,FALSE)+VLOOKUP($B66,'Raw Stats'!$S$3:$AH$528,12,FALSE)</f>
        <v>#N/A</v>
      </c>
      <c r="EC66" t="e">
        <f>VLOOKUP($B66,'Raw Stats'!$S$3:$AH$528,13,FALSE)+VLOOKUP($B66,'Raw Stats'!$S$3:$AH$528,14,FALSE)</f>
        <v>#N/A</v>
      </c>
      <c r="ED66" t="e">
        <f>VLOOKUP($B66,'Raw Stats'!$S$3:$AH$528,15,FALSE)</f>
        <v>#N/A</v>
      </c>
      <c r="EE66" t="e">
        <f>VLOOKUP($B66,'Raw Stats'!$S$3:$AH$528,16,FALSE)</f>
        <v>#N/A</v>
      </c>
    </row>
    <row r="67" spans="1:135" x14ac:dyDescent="0.2">
      <c r="A67" t="e">
        <f>VLOOKUP(B67,'ALL SKATERS'!$B$3:$I$378,9,FALSE)</f>
        <v>#REF!</v>
      </c>
      <c r="B67" t="s">
        <v>331</v>
      </c>
      <c r="C67">
        <f t="shared" ref="C67:C97" si="16">IF(BT67=0,"",SUMIF(L67:V67,"&lt;&gt;#N/A")/BT67)</f>
        <v>0.61800726094443004</v>
      </c>
      <c r="D67">
        <f t="shared" ref="D67:D97" si="17">SUMIF(X67:AH67,"&lt;&gt;#N/A")/CG67</f>
        <v>0.53490450523734978</v>
      </c>
      <c r="E67" t="e">
        <f t="shared" ref="E67:E97" si="18">SUMIF(AJ67:AT67,"&lt;&gt;#N/A")/CT67</f>
        <v>#N/A</v>
      </c>
      <c r="F67" t="e">
        <f t="shared" ref="F67:F97" si="19">SUMIF(AV67:BF67,"&lt;&gt;#N/A")/DG67</f>
        <v>#N/A</v>
      </c>
      <c r="G67" t="e">
        <f t="shared" ref="G67:G97" si="20">SUMIF(BH67:BR67,"&lt;&gt;#N/A")/DT67</f>
        <v>#N/A</v>
      </c>
      <c r="H67">
        <f>VLOOKUP(B67,'ALL SKATERS'!$B$3:$H$378,7,FALSE)</f>
        <v>0</v>
      </c>
      <c r="I67" s="29" t="e">
        <f t="shared" ref="I67:I97" si="21">(H67-0.97)/A67*100</f>
        <v>#REF!</v>
      </c>
      <c r="J67" s="29">
        <f t="shared" ref="J67:J97" si="22">(H67-0.97)/0.01</f>
        <v>-97</v>
      </c>
      <c r="K67" s="29">
        <f t="shared" ref="K67:K97" si="23">H67-0.97</f>
        <v>-0.97</v>
      </c>
      <c r="L67">
        <f>BU67*'Value Calculations'!$D$3</f>
        <v>6.5237668580166064</v>
      </c>
      <c r="M67">
        <f>BV67*'Value Calculations'!$D$4</f>
        <v>6.5122540808929985</v>
      </c>
      <c r="N67">
        <f>BW67*'Value Calculations'!$D$5</f>
        <v>9.5521717819051766</v>
      </c>
      <c r="O67">
        <f>BX67*'Value Calculations'!$D$6</f>
        <v>-0.50025972767745142</v>
      </c>
      <c r="P67">
        <f>BY67*'Value Calculations'!$D$7</f>
        <v>1.4061580328734848</v>
      </c>
      <c r="Q67">
        <f>BZ67*'Value Calculations'!$D$8</f>
        <v>2.5162008674788927</v>
      </c>
      <c r="R67">
        <f>CA67*'Value Calculations'!$D$9</f>
        <v>4.4083377568130855</v>
      </c>
      <c r="S67">
        <f>CB67*'Value Calculations'!$D$10</f>
        <v>2.5572153185334328</v>
      </c>
      <c r="T67">
        <f>CC67*'Value Calculations'!$D$11</f>
        <v>0</v>
      </c>
      <c r="U67">
        <f>CD67*'Value Calculations'!$D$12</f>
        <v>2.441648218768242</v>
      </c>
      <c r="V67">
        <f>CE67*'Value Calculations'!$D$13</f>
        <v>8.4610223394500643</v>
      </c>
      <c r="X67">
        <f>CH67*'Value Calculations'!$D$3</f>
        <v>3.2618834290083032</v>
      </c>
      <c r="Y67">
        <f>CI67*'Value Calculations'!$D$4</f>
        <v>5.2098032647143988</v>
      </c>
      <c r="Z67">
        <f>CJ67*'Value Calculations'!$D$5</f>
        <v>6.3681145212701171</v>
      </c>
      <c r="AA67">
        <f>CK67*'Value Calculations'!$D$6</f>
        <v>-0.37519479575808856</v>
      </c>
      <c r="AB67">
        <f>CL67*'Value Calculations'!$D$7</f>
        <v>0.87884877054592803</v>
      </c>
      <c r="AC67">
        <f>CM67*'Value Calculations'!$D$8</f>
        <v>1.1502632537046367</v>
      </c>
      <c r="AD67">
        <f>CN67*'Value Calculations'!$D$9</f>
        <v>3.4007176981129517</v>
      </c>
      <c r="AE67">
        <f>CO67*'Value Calculations'!$D$10</f>
        <v>2.1918988444572283</v>
      </c>
      <c r="AF67">
        <f>CP67*'Value Calculations'!$D$11</f>
        <v>0</v>
      </c>
      <c r="AG67">
        <f>CQ67*'Value Calculations'!$D$12</f>
        <v>0.81388273958941404</v>
      </c>
      <c r="AH67">
        <f>CR67*'Value Calculations'!$D$13</f>
        <v>5.9846255571719968</v>
      </c>
      <c r="AJ67" t="e">
        <f>CU67*'Value Calculations'!$D$3</f>
        <v>#N/A</v>
      </c>
      <c r="AK67" t="e">
        <f>CV67*'Value Calculations'!$D$4</f>
        <v>#N/A</v>
      </c>
      <c r="AL67" t="e">
        <f>CW67*'Value Calculations'!$D$5</f>
        <v>#N/A</v>
      </c>
      <c r="AM67" t="e">
        <f>CX67*'Value Calculations'!$D$6</f>
        <v>#N/A</v>
      </c>
      <c r="AN67" t="e">
        <f>CY67*'Value Calculations'!$D$7</f>
        <v>#N/A</v>
      </c>
      <c r="AO67" t="e">
        <f>CZ67*'Value Calculations'!$D$8</f>
        <v>#N/A</v>
      </c>
      <c r="AP67" t="e">
        <f>DA67*'Value Calculations'!$D$9</f>
        <v>#N/A</v>
      </c>
      <c r="AQ67" t="e">
        <f>DB67*'Value Calculations'!$D$10</f>
        <v>#N/A</v>
      </c>
      <c r="AR67" t="e">
        <f>DC67*'Value Calculations'!$D$11</f>
        <v>#N/A</v>
      </c>
      <c r="AS67" t="e">
        <f>DD67*'Value Calculations'!$D$12</f>
        <v>#N/A</v>
      </c>
      <c r="AT67" t="e">
        <f>DE67*'Value Calculations'!$D$13</f>
        <v>#N/A</v>
      </c>
      <c r="AV67" t="e">
        <f>DH67*'Value Calculations'!$D$3</f>
        <v>#N/A</v>
      </c>
      <c r="AW67" t="e">
        <f>DI67*'Value Calculations'!$D$4</f>
        <v>#N/A</v>
      </c>
      <c r="AX67" t="e">
        <f>DJ67*'Value Calculations'!$D$5</f>
        <v>#N/A</v>
      </c>
      <c r="AY67" t="e">
        <f>DK67*'Value Calculations'!$D$6</f>
        <v>#N/A</v>
      </c>
      <c r="AZ67" t="e">
        <f>DL67*'Value Calculations'!$D$7</f>
        <v>#N/A</v>
      </c>
      <c r="BA67" t="e">
        <f>DM67*'Value Calculations'!$D$8</f>
        <v>#N/A</v>
      </c>
      <c r="BB67" t="e">
        <f>DN67*'Value Calculations'!$D$9</f>
        <v>#N/A</v>
      </c>
      <c r="BC67" t="e">
        <f>DO67*'Value Calculations'!$D$10</f>
        <v>#N/A</v>
      </c>
      <c r="BD67" t="e">
        <f>DP67*'Value Calculations'!$D$11</f>
        <v>#N/A</v>
      </c>
      <c r="BE67" t="e">
        <f>DQ67*'Value Calculations'!$D$12</f>
        <v>#N/A</v>
      </c>
      <c r="BF67" t="e">
        <f>DR67*'Value Calculations'!$D$13</f>
        <v>#N/A</v>
      </c>
      <c r="BH67" t="e">
        <f>DU67*'Value Calculations'!$D$3</f>
        <v>#N/A</v>
      </c>
      <c r="BI67" t="e">
        <f>DV67*'Value Calculations'!$D$4</f>
        <v>#N/A</v>
      </c>
      <c r="BJ67" t="e">
        <f>DW67*'Value Calculations'!$D$5</f>
        <v>#N/A</v>
      </c>
      <c r="BK67" t="e">
        <f>DX67*'Value Calculations'!$D$6</f>
        <v>#N/A</v>
      </c>
      <c r="BL67" t="e">
        <f>DY67*'Value Calculations'!$D$7</f>
        <v>#N/A</v>
      </c>
      <c r="BM67" t="e">
        <f>DZ67*'Value Calculations'!$D$8</f>
        <v>#N/A</v>
      </c>
      <c r="BN67" t="e">
        <f>EA67*'Value Calculations'!$D$9</f>
        <v>#N/A</v>
      </c>
      <c r="BO67" t="e">
        <f>EB67*'Value Calculations'!$D$10</f>
        <v>#N/A</v>
      </c>
      <c r="BP67" t="e">
        <f>EC67*'Value Calculations'!$D$11</f>
        <v>#N/A</v>
      </c>
      <c r="BQ67" t="e">
        <f>ED67*'Value Calculations'!$D$12</f>
        <v>#N/A</v>
      </c>
      <c r="BR67" t="e">
        <f>EE67*'Value Calculations'!$D$13</f>
        <v>#N/A</v>
      </c>
      <c r="BT67">
        <f>VLOOKUP($B67,'Raw Stats'!$CM$3:$DC$528,3,FALSE)</f>
        <v>71</v>
      </c>
      <c r="BU67">
        <f>VLOOKUP($B67,'Raw Stats'!$CM$3:$DC$528,4,FALSE)</f>
        <v>16</v>
      </c>
      <c r="BV67">
        <f>VLOOKUP($B67,'Raw Stats'!$CM$3:$DC$528,5,FALSE)</f>
        <v>20</v>
      </c>
      <c r="BW67">
        <f>VLOOKUP($B67,'Raw Stats'!$CM$3:$DC$528,6,FALSE)</f>
        <v>36</v>
      </c>
      <c r="BX67">
        <f>VLOOKUP($B67,'Raw Stats'!$CM$3:$DC$528,7,FALSE)</f>
        <v>-4</v>
      </c>
      <c r="BY67">
        <f>VLOOKUP($B67,'Raw Stats'!$CM$3:$DC$528,8,FALSE)</f>
        <v>16</v>
      </c>
      <c r="BZ67">
        <f>VLOOKUP($B67,'Raw Stats'!$CM$3:$DC$528,9,FALSE)</f>
        <v>35</v>
      </c>
      <c r="CA67">
        <f>VLOOKUP($B67,'Raw Stats'!$CM$3:$DC$528,10,FALSE)</f>
        <v>35</v>
      </c>
      <c r="CB67">
        <f>VLOOKUP($B67,'Raw Stats'!$CM$3:$DC$528,11,FALSE)+VLOOKUP($B67,'Raw Stats'!$CM$3:$DC$528,12,FALSE)</f>
        <v>7</v>
      </c>
      <c r="CC67">
        <f>VLOOKUP($B67,'Raw Stats'!$CM$3:$DC$528,13,FALSE)+VLOOKUP($B67,'Raw Stats'!$CM$3:$DC$528,14,FALSE)</f>
        <v>0</v>
      </c>
      <c r="CD67">
        <f>VLOOKUP($B67,'Raw Stats'!$CM$3:$DC$528,15,FALSE)</f>
        <v>3</v>
      </c>
      <c r="CE67">
        <f>VLOOKUP($B67,'Raw Stats'!$CM$3:$DC$528,16,FALSE)</f>
        <v>123</v>
      </c>
      <c r="CG67">
        <f>VLOOKUP($B67,'Raw Stats'!$BU$3:$CJ$528,3,FALSE)</f>
        <v>54</v>
      </c>
      <c r="CH67">
        <f>VLOOKUP($B67,'Raw Stats'!$BU$3:$CJ$528,4,FALSE)</f>
        <v>8</v>
      </c>
      <c r="CI67">
        <f>VLOOKUP($B67,'Raw Stats'!$BU$3:$CJ$5288,5,FALSE)</f>
        <v>16</v>
      </c>
      <c r="CJ67">
        <f>VLOOKUP($B67,'Raw Stats'!$BU$3:$CJ$528,6,FALSE)</f>
        <v>24</v>
      </c>
      <c r="CK67">
        <f>VLOOKUP($B67,'Raw Stats'!$BU$3:$CJ$528,7,FALSE)</f>
        <v>-3</v>
      </c>
      <c r="CL67">
        <f>VLOOKUP($B67,'Raw Stats'!$BU$3:$CJ$528,8,FALSE)</f>
        <v>10</v>
      </c>
      <c r="CM67">
        <f>VLOOKUP($B67,'Raw Stats'!$BU$3:$CJ$528,9,FALSE)</f>
        <v>16</v>
      </c>
      <c r="CN67">
        <f>VLOOKUP($B67,'Raw Stats'!$BU$3:$CJ$528,10,FALSE)</f>
        <v>27</v>
      </c>
      <c r="CO67">
        <f>VLOOKUP($B67,'Raw Stats'!$BU$3:$CJ$528,11,FALSE)+VLOOKUP($B67,'Raw Stats'!$BU$3:$CJ$528,12,FALSE)</f>
        <v>6</v>
      </c>
      <c r="CP67">
        <f>VLOOKUP($B67,'Raw Stats'!$BU$3:$CJ$528,13,FALSE)+VLOOKUP($B67,'Raw Stats'!$BU$3:$CJ$528,14,FALSE)</f>
        <v>0</v>
      </c>
      <c r="CQ67">
        <f>VLOOKUP($B67,'Raw Stats'!$BU$3:$CJ$528,15,FALSE)</f>
        <v>1</v>
      </c>
      <c r="CR67">
        <f>VLOOKUP($B67,'Raw Stats'!$BU$3:$CJ$528,16,FALSE)</f>
        <v>87</v>
      </c>
      <c r="CT67" t="e">
        <f>VLOOKUP($B67,'Raw Stats'!$BC$3:$BR$528,3,FALSE)</f>
        <v>#N/A</v>
      </c>
      <c r="CU67" t="e">
        <f>VLOOKUP($B67,'Raw Stats'!$BC$3:$BR$528,4,FALSE)</f>
        <v>#N/A</v>
      </c>
      <c r="CV67" t="e">
        <f>VLOOKUP($B67,'Raw Stats'!$BC$3:$BR$5288,5,FALSE)</f>
        <v>#N/A</v>
      </c>
      <c r="CW67" t="e">
        <f>VLOOKUP($B67,'Raw Stats'!$BC$3:$BR$52888,6,FALSE)</f>
        <v>#N/A</v>
      </c>
      <c r="CX67" t="e">
        <f>VLOOKUP($B67,'Raw Stats'!$BC$3:$BR$5288,7,FALSE)</f>
        <v>#N/A</v>
      </c>
      <c r="CY67" t="e">
        <f>VLOOKUP($B67,'Raw Stats'!$BC$3:$BR$5288,8,FALSE)</f>
        <v>#N/A</v>
      </c>
      <c r="CZ67" t="e">
        <f>VLOOKUP($B67,'Raw Stats'!$BC$3:$BR$5288,9,FALSE)</f>
        <v>#N/A</v>
      </c>
      <c r="DA67" t="e">
        <f>VLOOKUP($B67,'Raw Stats'!$BC$3:$BR$5288,10,FALSE)</f>
        <v>#N/A</v>
      </c>
      <c r="DB67" t="e">
        <f>VLOOKUP($B67,'Raw Stats'!$BC$3:$BR$5288,11,FALSE)+VLOOKUP($B67,'Raw Stats'!$BC$3:$BR$5288,12,FALSE)</f>
        <v>#N/A</v>
      </c>
      <c r="DC67" t="e">
        <f>VLOOKUP($B67,'Raw Stats'!$BC$3:$BR$5288,13,FALSE)+VLOOKUP($B67,'Raw Stats'!$BC$3:$BR$5288,14,FALSE)</f>
        <v>#N/A</v>
      </c>
      <c r="DD67" t="e">
        <f>VLOOKUP($B67,'Raw Stats'!$BC$3:$BR$5288,15,FALSE)</f>
        <v>#N/A</v>
      </c>
      <c r="DE67" t="e">
        <f>VLOOKUP($B67,'Raw Stats'!$BC$3:$BR$5288,16,FALSE)</f>
        <v>#N/A</v>
      </c>
      <c r="DG67" t="e">
        <f>VLOOKUP($B67,'Raw Stats'!$AK$3:$AZ$528,3,FALSE)</f>
        <v>#N/A</v>
      </c>
      <c r="DH67" t="e">
        <f>VLOOKUP($B67,'Raw Stats'!$AK$3:$AZ$528,4,FALSE)</f>
        <v>#N/A</v>
      </c>
      <c r="DI67" t="e">
        <f>VLOOKUP($B67,'Raw Stats'!$AK$3:$AZ$528,5,FALSE)</f>
        <v>#N/A</v>
      </c>
      <c r="DJ67" t="e">
        <f>VLOOKUP($B67,'Raw Stats'!$AK$3:$AZ$528,6,FALSE)</f>
        <v>#N/A</v>
      </c>
      <c r="DK67" t="e">
        <f>VLOOKUP($B67,'Raw Stats'!$AK$3:$AZ$528,7,FALSE)</f>
        <v>#N/A</v>
      </c>
      <c r="DL67" t="e">
        <f>VLOOKUP($B67,'Raw Stats'!$AK$3:$AZ$528,8,FALSE)</f>
        <v>#N/A</v>
      </c>
      <c r="DM67" t="e">
        <f>VLOOKUP($B67,'Raw Stats'!$AK$3:$AZ$528,9,FALSE)</f>
        <v>#N/A</v>
      </c>
      <c r="DN67" t="e">
        <f>VLOOKUP($B67,'Raw Stats'!$AK$3:$AZ$528,10,FALSE)</f>
        <v>#N/A</v>
      </c>
      <c r="DO67" t="e">
        <f>VLOOKUP($B67,'Raw Stats'!$AK$3:$AZ$528,11,FALSE)+VLOOKUP($B67,'Raw Stats'!$AK$3:$AZ$528,12,FALSE)</f>
        <v>#N/A</v>
      </c>
      <c r="DP67" t="e">
        <f>VLOOKUP($B67,'Raw Stats'!$AK$3:$AZ$528,13,FALSE)+VLOOKUP($B67,'Raw Stats'!$AK$3:$AZ$528,14,FALSE)</f>
        <v>#N/A</v>
      </c>
      <c r="DQ67" t="e">
        <f>VLOOKUP($B67,'Raw Stats'!$AK$3:$AZ$528,15,FALSE)</f>
        <v>#N/A</v>
      </c>
      <c r="DR67" t="e">
        <f>VLOOKUP($B67,'Raw Stats'!$AK$3:$AZ$528,16,FALSE)</f>
        <v>#N/A</v>
      </c>
      <c r="DT67" t="e">
        <f>VLOOKUP($B67,'Raw Stats'!$S$3:$AH$528,3,FALSE)</f>
        <v>#N/A</v>
      </c>
      <c r="DU67" t="e">
        <f>VLOOKUP($B67,'Raw Stats'!$S$3:$AH$528,4,FALSE)</f>
        <v>#N/A</v>
      </c>
      <c r="DV67" t="e">
        <f>VLOOKUP($B67,'Raw Stats'!$S$3:$AH$528,5,FALSE)</f>
        <v>#N/A</v>
      </c>
      <c r="DW67" t="e">
        <f>VLOOKUP($B67,'Raw Stats'!$S$3:$AH$528,6,FALSE)</f>
        <v>#N/A</v>
      </c>
      <c r="DX67" t="e">
        <f>VLOOKUP($B67,'Raw Stats'!$S$3:$AH$528,7,FALSE)</f>
        <v>#N/A</v>
      </c>
      <c r="DY67" t="e">
        <f>VLOOKUP($B67,'Raw Stats'!$S$3:$AH$528,8,FALSE)</f>
        <v>#N/A</v>
      </c>
      <c r="DZ67" t="e">
        <f>VLOOKUP($B67,'Raw Stats'!$S$3:$AH$528,9,FALSE)</f>
        <v>#N/A</v>
      </c>
      <c r="EA67" t="e">
        <f>VLOOKUP($B67,'Raw Stats'!$S$3:$AH$528,10,FALSE)</f>
        <v>#N/A</v>
      </c>
      <c r="EB67" t="e">
        <f>VLOOKUP($B67,'Raw Stats'!$S$3:$AH$528,11,FALSE)+VLOOKUP($B67,'Raw Stats'!$S$3:$AH$528,12,FALSE)</f>
        <v>#N/A</v>
      </c>
      <c r="EC67" t="e">
        <f>VLOOKUP($B67,'Raw Stats'!$S$3:$AH$528,13,FALSE)+VLOOKUP($B67,'Raw Stats'!$S$3:$AH$528,14,FALSE)</f>
        <v>#N/A</v>
      </c>
      <c r="ED67" t="e">
        <f>VLOOKUP($B67,'Raw Stats'!$S$3:$AH$528,15,FALSE)</f>
        <v>#N/A</v>
      </c>
      <c r="EE67" t="e">
        <f>VLOOKUP($B67,'Raw Stats'!$S$3:$AH$528,16,FALSE)</f>
        <v>#N/A</v>
      </c>
    </row>
    <row r="68" spans="1:135" x14ac:dyDescent="0.2">
      <c r="A68" t="e">
        <f>VLOOKUP(B68,'ALL SKATERS'!$B$3:$I$378,9,FALSE)</f>
        <v>#REF!</v>
      </c>
      <c r="B68" t="s">
        <v>207</v>
      </c>
      <c r="C68">
        <f t="shared" si="16"/>
        <v>0.83955655368972559</v>
      </c>
      <c r="D68">
        <f t="shared" si="17"/>
        <v>0.74163107499811487</v>
      </c>
      <c r="E68">
        <f t="shared" si="18"/>
        <v>0.54706509379586521</v>
      </c>
      <c r="F68">
        <f t="shared" si="19"/>
        <v>0.5869703922975904</v>
      </c>
      <c r="G68">
        <f t="shared" si="20"/>
        <v>0.48654307274505332</v>
      </c>
      <c r="H68">
        <f>VLOOKUP(B68,'ALL SKATERS'!$B$3:$H$378,7,FALSE)</f>
        <v>0</v>
      </c>
      <c r="I68" s="29" t="e">
        <f t="shared" si="21"/>
        <v>#REF!</v>
      </c>
      <c r="J68" s="29">
        <f t="shared" si="22"/>
        <v>-97</v>
      </c>
      <c r="K68" s="29">
        <f t="shared" si="23"/>
        <v>-0.97</v>
      </c>
      <c r="L68">
        <f>BU68*'Value Calculations'!$D$3</f>
        <v>7.3392377152686823</v>
      </c>
      <c r="M68">
        <f>BV68*'Value Calculations'!$D$4</f>
        <v>7.4890921930269485</v>
      </c>
      <c r="N68">
        <f>BW68*'Value Calculations'!$D$5</f>
        <v>10.878862307169783</v>
      </c>
      <c r="O68">
        <f>BX68*'Value Calculations'!$D$6</f>
        <v>0.87545452343553998</v>
      </c>
      <c r="P68">
        <f>BY68*'Value Calculations'!$D$7</f>
        <v>3.3396253280745265</v>
      </c>
      <c r="Q68">
        <f>BZ68*'Value Calculations'!$D$8</f>
        <v>5.6075333618101038</v>
      </c>
      <c r="R68">
        <f>CA68*'Value Calculations'!$D$9</f>
        <v>1.6373825953877175</v>
      </c>
      <c r="S68">
        <f>CB68*'Value Calculations'!$D$10</f>
        <v>4.3837976889144565</v>
      </c>
      <c r="T68">
        <f>CC68*'Value Calculations'!$D$11</f>
        <v>0</v>
      </c>
      <c r="U68">
        <f>CD68*'Value Calculations'!$D$12</f>
        <v>1.6277654791788281</v>
      </c>
      <c r="V68">
        <f>CE68*'Value Calculations'!$D$13</f>
        <v>8.873755136496408</v>
      </c>
      <c r="X68">
        <f>CH68*'Value Calculations'!$D$3</f>
        <v>7.3392377152686823</v>
      </c>
      <c r="Y68">
        <f>CI68*'Value Calculations'!$D$4</f>
        <v>8.1403176011162479</v>
      </c>
      <c r="Z68">
        <f>CJ68*'Value Calculations'!$D$5</f>
        <v>11.409538517275626</v>
      </c>
      <c r="AA68">
        <f>CK68*'Value Calculations'!$D$6</f>
        <v>1.6258441149517171</v>
      </c>
      <c r="AB68">
        <f>CL68*'Value Calculations'!$D$7</f>
        <v>3.1638555739653409</v>
      </c>
      <c r="AC68">
        <f>CM68*'Value Calculations'!$D$8</f>
        <v>5.2480760950274048</v>
      </c>
      <c r="AD68">
        <f>CN68*'Value Calculations'!$D$9</f>
        <v>1.8892876100627509</v>
      </c>
      <c r="AE68">
        <f>CO68*'Value Calculations'!$D$10</f>
        <v>3.2878482666858426</v>
      </c>
      <c r="AF68">
        <f>CP68*'Value Calculations'!$D$11</f>
        <v>0</v>
      </c>
      <c r="AG68">
        <f>CQ68*'Value Calculations'!$D$12</f>
        <v>0.81388273958941404</v>
      </c>
      <c r="AH68">
        <f>CR68*'Value Calculations'!$D$13</f>
        <v>8.2546559409268916</v>
      </c>
      <c r="AJ68">
        <f>CU68*'Value Calculations'!$D$3</f>
        <v>2.4464125717562273</v>
      </c>
      <c r="AK68">
        <f>CV68*'Value Calculations'!$D$4</f>
        <v>3.5817397444911494</v>
      </c>
      <c r="AL68">
        <f>CW68*'Value Calculations'!$D$5</f>
        <v>4.5107477858996665</v>
      </c>
      <c r="AM68">
        <f>CX68*'Value Calculations'!$D$6</f>
        <v>0.87545452343553998</v>
      </c>
      <c r="AN68">
        <f>CY68*'Value Calculations'!$D$7</f>
        <v>1.7576975410918561</v>
      </c>
      <c r="AO68">
        <f>CZ68*'Value Calculations'!$D$8</f>
        <v>2.0129606939831142</v>
      </c>
      <c r="AP68">
        <f>DA68*'Value Calculations'!$D$9</f>
        <v>1.0076200587001338</v>
      </c>
      <c r="AQ68">
        <f>DB68*'Value Calculations'!$D$10</f>
        <v>1.0959494222286141</v>
      </c>
      <c r="AR68">
        <f>DC68*'Value Calculations'!$D$11</f>
        <v>0</v>
      </c>
      <c r="AS68">
        <f>DD68*'Value Calculations'!$D$12</f>
        <v>0.81388273958941404</v>
      </c>
      <c r="AT68">
        <f>DE68*'Value Calculations'!$D$13</f>
        <v>3.2330735768630325</v>
      </c>
      <c r="AV68">
        <f>DH68*'Value Calculations'!$D$3</f>
        <v>6.5237668580166064</v>
      </c>
      <c r="AW68">
        <f>DI68*'Value Calculations'!$D$4</f>
        <v>4.5585778566250994</v>
      </c>
      <c r="AX68">
        <f>DJ68*'Value Calculations'!$D$5</f>
        <v>7.960143151587646</v>
      </c>
      <c r="AY68">
        <f>DK68*'Value Calculations'!$D$6</f>
        <v>1.1255843872742657</v>
      </c>
      <c r="AZ68">
        <f>DL68*'Value Calculations'!$D$7</f>
        <v>2.1092370493102273</v>
      </c>
      <c r="BA68">
        <f>DM68*'Value Calculations'!$D$8</f>
        <v>3.5226812144704498</v>
      </c>
      <c r="BB68">
        <f>DN68*'Value Calculations'!$D$9</f>
        <v>3.6526227127879851</v>
      </c>
      <c r="BC68">
        <f>DO68*'Value Calculations'!$D$10</f>
        <v>0.73063294815240942</v>
      </c>
      <c r="BD68">
        <f>DP68*'Value Calculations'!$D$11</f>
        <v>0</v>
      </c>
      <c r="BE68">
        <f>DQ68*'Value Calculations'!$D$12</f>
        <v>3.2555309583576562</v>
      </c>
      <c r="BF68">
        <f>DR68*'Value Calculations'!$D$13</f>
        <v>4.1273279704634458</v>
      </c>
      <c r="BH68">
        <f>DU68*'Value Calculations'!$D$3</f>
        <v>2.8541480003822652</v>
      </c>
      <c r="BI68">
        <f>DV68*'Value Calculations'!$D$4</f>
        <v>2.2792889283125497</v>
      </c>
      <c r="BJ68">
        <f>DW68*'Value Calculations'!$D$5</f>
        <v>3.7147334707409017</v>
      </c>
      <c r="BK68">
        <f>DX68*'Value Calculations'!$D$6</f>
        <v>-0.37519479575808856</v>
      </c>
      <c r="BL68">
        <f>DY68*'Value Calculations'!$D$7</f>
        <v>1.7576975410918561</v>
      </c>
      <c r="BM68">
        <f>DZ68*'Value Calculations'!$D$8</f>
        <v>0.93458889363501729</v>
      </c>
      <c r="BN68">
        <f>EA68*'Value Calculations'!$D$9</f>
        <v>1.1335725660376506</v>
      </c>
      <c r="BO68">
        <f>EB68*'Value Calculations'!$D$10</f>
        <v>1.0959494222286141</v>
      </c>
      <c r="BP68">
        <f>EC68*'Value Calculations'!$D$11</f>
        <v>0</v>
      </c>
      <c r="BQ68">
        <f>ED68*'Value Calculations'!$D$12</f>
        <v>0.81388273958941404</v>
      </c>
      <c r="BR68">
        <f>EE68*'Value Calculations'!$D$13</f>
        <v>2.820340779816688</v>
      </c>
      <c r="BT68">
        <f>VLOOKUP($B68,'Raw Stats'!$CM$3:$DC$528,3,FALSE)</f>
        <v>62</v>
      </c>
      <c r="BU68">
        <f>VLOOKUP($B68,'Raw Stats'!$CM$3:$DC$528,4,FALSE)</f>
        <v>18</v>
      </c>
      <c r="BV68">
        <f>VLOOKUP($B68,'Raw Stats'!$CM$3:$DC$528,5,FALSE)</f>
        <v>23</v>
      </c>
      <c r="BW68">
        <f>VLOOKUP($B68,'Raw Stats'!$CM$3:$DC$528,6,FALSE)</f>
        <v>41</v>
      </c>
      <c r="BX68">
        <f>VLOOKUP($B68,'Raw Stats'!$CM$3:$DC$528,7,FALSE)</f>
        <v>7</v>
      </c>
      <c r="BY68">
        <f>VLOOKUP($B68,'Raw Stats'!$CM$3:$DC$528,8,FALSE)</f>
        <v>38</v>
      </c>
      <c r="BZ68">
        <f>VLOOKUP($B68,'Raw Stats'!$CM$3:$DC$528,9,FALSE)</f>
        <v>78</v>
      </c>
      <c r="CA68">
        <f>VLOOKUP($B68,'Raw Stats'!$CM$3:$DC$528,10,FALSE)</f>
        <v>13</v>
      </c>
      <c r="CB68">
        <f>VLOOKUP($B68,'Raw Stats'!$CM$3:$DC$528,11,FALSE)+VLOOKUP($B68,'Raw Stats'!$CM$3:$DC$528,12,FALSE)</f>
        <v>12</v>
      </c>
      <c r="CC68">
        <f>VLOOKUP($B68,'Raw Stats'!$CM$3:$DC$528,13,FALSE)+VLOOKUP($B68,'Raw Stats'!$CM$3:$DC$528,14,FALSE)</f>
        <v>0</v>
      </c>
      <c r="CD68">
        <f>VLOOKUP($B68,'Raw Stats'!$CM$3:$DC$528,15,FALSE)</f>
        <v>2</v>
      </c>
      <c r="CE68">
        <f>VLOOKUP($B68,'Raw Stats'!$CM$3:$DC$528,16,FALSE)</f>
        <v>129</v>
      </c>
      <c r="CG68">
        <f>VLOOKUP($B68,'Raw Stats'!$BU$3:$CJ$528,3,FALSE)</f>
        <v>69</v>
      </c>
      <c r="CH68">
        <f>VLOOKUP($B68,'Raw Stats'!$BU$3:$CJ$528,4,FALSE)</f>
        <v>18</v>
      </c>
      <c r="CI68">
        <f>VLOOKUP($B68,'Raw Stats'!$BU$3:$CJ$5288,5,FALSE)</f>
        <v>25</v>
      </c>
      <c r="CJ68">
        <f>VLOOKUP($B68,'Raw Stats'!$BU$3:$CJ$528,6,FALSE)</f>
        <v>43</v>
      </c>
      <c r="CK68">
        <f>VLOOKUP($B68,'Raw Stats'!$BU$3:$CJ$528,7,FALSE)</f>
        <v>13</v>
      </c>
      <c r="CL68">
        <f>VLOOKUP($B68,'Raw Stats'!$BU$3:$CJ$528,8,FALSE)</f>
        <v>36</v>
      </c>
      <c r="CM68">
        <f>VLOOKUP($B68,'Raw Stats'!$BU$3:$CJ$528,9,FALSE)</f>
        <v>73</v>
      </c>
      <c r="CN68">
        <f>VLOOKUP($B68,'Raw Stats'!$BU$3:$CJ$528,10,FALSE)</f>
        <v>15</v>
      </c>
      <c r="CO68">
        <f>VLOOKUP($B68,'Raw Stats'!$BU$3:$CJ$528,11,FALSE)+VLOOKUP($B68,'Raw Stats'!$BU$3:$CJ$528,12,FALSE)</f>
        <v>9</v>
      </c>
      <c r="CP68">
        <f>VLOOKUP($B68,'Raw Stats'!$BU$3:$CJ$528,13,FALSE)+VLOOKUP($B68,'Raw Stats'!$BU$3:$CJ$528,14,FALSE)</f>
        <v>0</v>
      </c>
      <c r="CQ68">
        <f>VLOOKUP($B68,'Raw Stats'!$BU$3:$CJ$528,15,FALSE)</f>
        <v>1</v>
      </c>
      <c r="CR68">
        <f>VLOOKUP($B68,'Raw Stats'!$BU$3:$CJ$528,16,FALSE)</f>
        <v>120</v>
      </c>
      <c r="CT68">
        <f>VLOOKUP($B68,'Raw Stats'!$BC$3:$BR$528,3,FALSE)</f>
        <v>39</v>
      </c>
      <c r="CU68">
        <f>VLOOKUP($B68,'Raw Stats'!$BC$3:$BR$528,4,FALSE)</f>
        <v>6</v>
      </c>
      <c r="CV68">
        <f>VLOOKUP($B68,'Raw Stats'!$BC$3:$BR$5288,5,FALSE)</f>
        <v>11</v>
      </c>
      <c r="CW68">
        <f>VLOOKUP($B68,'Raw Stats'!$BC$3:$BR$52888,6,FALSE)</f>
        <v>17</v>
      </c>
      <c r="CX68">
        <f>VLOOKUP($B68,'Raw Stats'!$BC$3:$BR$5288,7,FALSE)</f>
        <v>7</v>
      </c>
      <c r="CY68">
        <f>VLOOKUP($B68,'Raw Stats'!$BC$3:$BR$5288,8,FALSE)</f>
        <v>20</v>
      </c>
      <c r="CZ68">
        <f>VLOOKUP($B68,'Raw Stats'!$BC$3:$BR$5288,9,FALSE)</f>
        <v>28</v>
      </c>
      <c r="DA68">
        <f>VLOOKUP($B68,'Raw Stats'!$BC$3:$BR$5288,10,FALSE)</f>
        <v>8</v>
      </c>
      <c r="DB68">
        <f>VLOOKUP($B68,'Raw Stats'!$BC$3:$BR$5288,11,FALSE)+VLOOKUP($B68,'Raw Stats'!$BC$3:$BR$5288,12,FALSE)</f>
        <v>3</v>
      </c>
      <c r="DC68">
        <f>VLOOKUP($B68,'Raw Stats'!$BC$3:$BR$5288,13,FALSE)+VLOOKUP($B68,'Raw Stats'!$BC$3:$BR$5288,14,FALSE)</f>
        <v>0</v>
      </c>
      <c r="DD68">
        <f>VLOOKUP($B68,'Raw Stats'!$BC$3:$BR$5288,15,FALSE)</f>
        <v>1</v>
      </c>
      <c r="DE68">
        <f>VLOOKUP($B68,'Raw Stats'!$BC$3:$BR$5288,16,FALSE)</f>
        <v>47</v>
      </c>
      <c r="DG68">
        <f>VLOOKUP($B68,'Raw Stats'!$AK$3:$AZ$528,3,FALSE)</f>
        <v>64</v>
      </c>
      <c r="DH68">
        <f>VLOOKUP($B68,'Raw Stats'!$AK$3:$AZ$528,4,FALSE)</f>
        <v>16</v>
      </c>
      <c r="DI68">
        <f>VLOOKUP($B68,'Raw Stats'!$AK$3:$AZ$528,5,FALSE)</f>
        <v>14</v>
      </c>
      <c r="DJ68">
        <f>VLOOKUP($B68,'Raw Stats'!$AK$3:$AZ$528,6,FALSE)</f>
        <v>30</v>
      </c>
      <c r="DK68">
        <f>VLOOKUP($B68,'Raw Stats'!$AK$3:$AZ$528,7,FALSE)</f>
        <v>9</v>
      </c>
      <c r="DL68">
        <f>VLOOKUP($B68,'Raw Stats'!$AK$3:$AZ$528,8,FALSE)</f>
        <v>24</v>
      </c>
      <c r="DM68">
        <f>VLOOKUP($B68,'Raw Stats'!$AK$3:$AZ$528,9,FALSE)</f>
        <v>49</v>
      </c>
      <c r="DN68">
        <f>VLOOKUP($B68,'Raw Stats'!$AK$3:$AZ$528,10,FALSE)</f>
        <v>29</v>
      </c>
      <c r="DO68">
        <f>VLOOKUP($B68,'Raw Stats'!$AK$3:$AZ$528,11,FALSE)+VLOOKUP($B68,'Raw Stats'!$AK$3:$AZ$528,12,FALSE)</f>
        <v>2</v>
      </c>
      <c r="DP68">
        <f>VLOOKUP($B68,'Raw Stats'!$AK$3:$AZ$528,13,FALSE)+VLOOKUP($B68,'Raw Stats'!$AK$3:$AZ$528,14,FALSE)</f>
        <v>0</v>
      </c>
      <c r="DQ68">
        <f>VLOOKUP($B68,'Raw Stats'!$AK$3:$AZ$528,15,FALSE)</f>
        <v>4</v>
      </c>
      <c r="DR68">
        <f>VLOOKUP($B68,'Raw Stats'!$AK$3:$AZ$528,16,FALSE)</f>
        <v>60</v>
      </c>
      <c r="DT68">
        <f>VLOOKUP($B68,'Raw Stats'!$S$3:$AH$528,3,FALSE)</f>
        <v>35</v>
      </c>
      <c r="DU68">
        <f>VLOOKUP($B68,'Raw Stats'!$S$3:$AH$528,4,FALSE)</f>
        <v>7</v>
      </c>
      <c r="DV68">
        <f>VLOOKUP($B68,'Raw Stats'!$S$3:$AH$528,5,FALSE)</f>
        <v>7</v>
      </c>
      <c r="DW68">
        <f>VLOOKUP($B68,'Raw Stats'!$S$3:$AH$528,6,FALSE)</f>
        <v>14</v>
      </c>
      <c r="DX68">
        <f>VLOOKUP($B68,'Raw Stats'!$S$3:$AH$528,7,FALSE)</f>
        <v>-3</v>
      </c>
      <c r="DY68">
        <f>VLOOKUP($B68,'Raw Stats'!$S$3:$AH$528,8,FALSE)</f>
        <v>20</v>
      </c>
      <c r="DZ68">
        <f>VLOOKUP($B68,'Raw Stats'!$S$3:$AH$528,9,FALSE)</f>
        <v>13</v>
      </c>
      <c r="EA68">
        <f>VLOOKUP($B68,'Raw Stats'!$S$3:$AH$528,10,FALSE)</f>
        <v>9</v>
      </c>
      <c r="EB68">
        <f>VLOOKUP($B68,'Raw Stats'!$S$3:$AH$528,11,FALSE)+VLOOKUP($B68,'Raw Stats'!$S$3:$AH$528,12,FALSE)</f>
        <v>3</v>
      </c>
      <c r="EC68">
        <f>VLOOKUP($B68,'Raw Stats'!$S$3:$AH$528,13,FALSE)+VLOOKUP($B68,'Raw Stats'!$S$3:$AH$528,14,FALSE)</f>
        <v>0</v>
      </c>
      <c r="ED68">
        <f>VLOOKUP($B68,'Raw Stats'!$S$3:$AH$528,15,FALSE)</f>
        <v>1</v>
      </c>
      <c r="EE68">
        <f>VLOOKUP($B68,'Raw Stats'!$S$3:$AH$528,16,FALSE)</f>
        <v>41</v>
      </c>
    </row>
    <row r="69" spans="1:135" x14ac:dyDescent="0.2">
      <c r="A69" t="e">
        <f>VLOOKUP(B69,'ALL SKATERS'!$B$3:$I$378,9,FALSE)</f>
        <v>#REF!</v>
      </c>
      <c r="B69" t="s">
        <v>184</v>
      </c>
      <c r="C69">
        <f t="shared" si="16"/>
        <v>0.69731563649815564</v>
      </c>
      <c r="D69">
        <f t="shared" si="17"/>
        <v>0.80516206179182226</v>
      </c>
      <c r="E69" t="e">
        <f t="shared" si="18"/>
        <v>#N/A</v>
      </c>
      <c r="F69" t="e">
        <f t="shared" si="19"/>
        <v>#N/A</v>
      </c>
      <c r="G69" t="e">
        <f t="shared" si="20"/>
        <v>#N/A</v>
      </c>
      <c r="H69">
        <f>VLOOKUP(B69,'ALL SKATERS'!$B$3:$H$378,7,FALSE)</f>
        <v>0</v>
      </c>
      <c r="I69" s="29" t="e">
        <f t="shared" si="21"/>
        <v>#REF!</v>
      </c>
      <c r="J69" s="29">
        <f t="shared" si="22"/>
        <v>-97</v>
      </c>
      <c r="K69" s="29">
        <f t="shared" si="23"/>
        <v>-0.97</v>
      </c>
      <c r="L69">
        <f>BU69*'Value Calculations'!$D$3</f>
        <v>5.300560572138493</v>
      </c>
      <c r="M69">
        <f>BV69*'Value Calculations'!$D$4</f>
        <v>10.093993825384148</v>
      </c>
      <c r="N69">
        <f>BW69*'Value Calculations'!$D$5</f>
        <v>11.674876622328547</v>
      </c>
      <c r="O69">
        <f>BX69*'Value Calculations'!$D$6</f>
        <v>1.2506493191936285</v>
      </c>
      <c r="P69">
        <f>BY69*'Value Calculations'!$D$7</f>
        <v>2.2850068034194129</v>
      </c>
      <c r="Q69">
        <f>BZ69*'Value Calculations'!$D$8</f>
        <v>5.4637504550970242</v>
      </c>
      <c r="R69">
        <f>CA69*'Value Calculations'!$D$9</f>
        <v>4.5342902641506022</v>
      </c>
      <c r="S69">
        <f>CB69*'Value Calculations'!$D$10</f>
        <v>2.9225317926096377</v>
      </c>
      <c r="T69">
        <f>CC69*'Value Calculations'!$D$11</f>
        <v>0</v>
      </c>
      <c r="U69">
        <f>CD69*'Value Calculations'!$D$12</f>
        <v>2.441648218768242</v>
      </c>
      <c r="V69">
        <f>CE69*'Value Calculations'!$D$13</f>
        <v>11.212574319759028</v>
      </c>
      <c r="X69">
        <f>CH69*'Value Calculations'!$D$3</f>
        <v>6.5237668580166064</v>
      </c>
      <c r="Y69">
        <f>CI69*'Value Calculations'!$D$4</f>
        <v>10.419606529428798</v>
      </c>
      <c r="Z69">
        <f>CJ69*'Value Calculations'!$D$5</f>
        <v>12.736229042540234</v>
      </c>
      <c r="AA69">
        <f>CK69*'Value Calculations'!$D$6</f>
        <v>0.50025972767745142</v>
      </c>
      <c r="AB69">
        <f>CL69*'Value Calculations'!$D$7</f>
        <v>3.1638555739653409</v>
      </c>
      <c r="AC69">
        <f>CM69*'Value Calculations'!$D$8</f>
        <v>3.7383555745400692</v>
      </c>
      <c r="AD69">
        <f>CN69*'Value Calculations'!$D$9</f>
        <v>4.5342902641506022</v>
      </c>
      <c r="AE69">
        <f>CO69*'Value Calculations'!$D$10</f>
        <v>5.8450635852192754</v>
      </c>
      <c r="AF69">
        <f>CP69*'Value Calculations'!$D$11</f>
        <v>0</v>
      </c>
      <c r="AG69">
        <f>CQ69*'Value Calculations'!$D$12</f>
        <v>2.441648218768242</v>
      </c>
      <c r="AH69">
        <f>CR69*'Value Calculations'!$D$13</f>
        <v>8.873755136496408</v>
      </c>
      <c r="AJ69" t="e">
        <f>CU69*'Value Calculations'!$D$3</f>
        <v>#N/A</v>
      </c>
      <c r="AK69">
        <f>CV69*'Value Calculations'!$D$4</f>
        <v>0.65122540808929985</v>
      </c>
      <c r="AL69">
        <f>CW69*'Value Calculations'!$D$5</f>
        <v>0.53067621010584309</v>
      </c>
      <c r="AM69">
        <f>CX69*'Value Calculations'!$D$6</f>
        <v>-0.25012986383872571</v>
      </c>
      <c r="AN69">
        <f>CY69*'Value Calculations'!$D$7</f>
        <v>0.52730926232755682</v>
      </c>
      <c r="AO69">
        <f>CZ69*'Value Calculations'!$D$8</f>
        <v>0.21567436006961938</v>
      </c>
      <c r="AP69">
        <f>DA69*'Value Calculations'!$D$9</f>
        <v>0.37785752201255018</v>
      </c>
      <c r="AQ69">
        <f>DB69*'Value Calculations'!$D$10</f>
        <v>0</v>
      </c>
      <c r="AR69">
        <f>DC69*'Value Calculations'!$D$11</f>
        <v>0</v>
      </c>
      <c r="AS69">
        <f>DD69*'Value Calculations'!$D$12</f>
        <v>0</v>
      </c>
      <c r="AT69">
        <f>DE69*'Value Calculations'!$D$13</f>
        <v>0.41273279704634458</v>
      </c>
      <c r="AV69" t="e">
        <f>DH69*'Value Calculations'!$D$3</f>
        <v>#N/A</v>
      </c>
      <c r="AW69" t="e">
        <f>DI69*'Value Calculations'!$D$4</f>
        <v>#N/A</v>
      </c>
      <c r="AX69" t="e">
        <f>DJ69*'Value Calculations'!$D$5</f>
        <v>#N/A</v>
      </c>
      <c r="AY69" t="e">
        <f>DK69*'Value Calculations'!$D$6</f>
        <v>#N/A</v>
      </c>
      <c r="AZ69" t="e">
        <f>DL69*'Value Calculations'!$D$7</f>
        <v>#N/A</v>
      </c>
      <c r="BA69" t="e">
        <f>DM69*'Value Calculations'!$D$8</f>
        <v>#N/A</v>
      </c>
      <c r="BB69" t="e">
        <f>DN69*'Value Calculations'!$D$9</f>
        <v>#N/A</v>
      </c>
      <c r="BC69" t="e">
        <f>DO69*'Value Calculations'!$D$10</f>
        <v>#N/A</v>
      </c>
      <c r="BD69" t="e">
        <f>DP69*'Value Calculations'!$D$11</f>
        <v>#N/A</v>
      </c>
      <c r="BE69" t="e">
        <f>DQ69*'Value Calculations'!$D$12</f>
        <v>#N/A</v>
      </c>
      <c r="BF69" t="e">
        <f>DR69*'Value Calculations'!$D$13</f>
        <v>#N/A</v>
      </c>
      <c r="BH69" t="e">
        <f>DU69*'Value Calculations'!$D$3</f>
        <v>#N/A</v>
      </c>
      <c r="BI69" t="e">
        <f>DV69*'Value Calculations'!$D$4</f>
        <v>#N/A</v>
      </c>
      <c r="BJ69" t="e">
        <f>DW69*'Value Calculations'!$D$5</f>
        <v>#N/A</v>
      </c>
      <c r="BK69" t="e">
        <f>DX69*'Value Calculations'!$D$6</f>
        <v>#N/A</v>
      </c>
      <c r="BL69" t="e">
        <f>DY69*'Value Calculations'!$D$7</f>
        <v>#N/A</v>
      </c>
      <c r="BM69" t="e">
        <f>DZ69*'Value Calculations'!$D$8</f>
        <v>#N/A</v>
      </c>
      <c r="BN69" t="e">
        <f>EA69*'Value Calculations'!$D$9</f>
        <v>#N/A</v>
      </c>
      <c r="BO69" t="e">
        <f>EB69*'Value Calculations'!$D$10</f>
        <v>#N/A</v>
      </c>
      <c r="BP69" t="e">
        <f>EC69*'Value Calculations'!$D$11</f>
        <v>#N/A</v>
      </c>
      <c r="BQ69" t="e">
        <f>ED69*'Value Calculations'!$D$12</f>
        <v>#N/A</v>
      </c>
      <c r="BR69" t="e">
        <f>EE69*'Value Calculations'!$D$13</f>
        <v>#N/A</v>
      </c>
      <c r="BT69">
        <f>VLOOKUP($B69,'Raw Stats'!$CM$3:$DC$528,3,FALSE)</f>
        <v>82</v>
      </c>
      <c r="BU69">
        <f>VLOOKUP($B69,'Raw Stats'!$CM$3:$DC$528,4,FALSE)</f>
        <v>13</v>
      </c>
      <c r="BV69">
        <f>VLOOKUP($B69,'Raw Stats'!$CM$3:$DC$528,5,FALSE)</f>
        <v>31</v>
      </c>
      <c r="BW69">
        <f>VLOOKUP($B69,'Raw Stats'!$CM$3:$DC$528,6,FALSE)</f>
        <v>44</v>
      </c>
      <c r="BX69">
        <f>VLOOKUP($B69,'Raw Stats'!$CM$3:$DC$528,7,FALSE)</f>
        <v>10</v>
      </c>
      <c r="BY69">
        <f>VLOOKUP($B69,'Raw Stats'!$CM$3:$DC$528,8,FALSE)</f>
        <v>26</v>
      </c>
      <c r="BZ69">
        <f>VLOOKUP($B69,'Raw Stats'!$CM$3:$DC$528,9,FALSE)</f>
        <v>76</v>
      </c>
      <c r="CA69">
        <f>VLOOKUP($B69,'Raw Stats'!$CM$3:$DC$528,10,FALSE)</f>
        <v>36</v>
      </c>
      <c r="CB69">
        <f>VLOOKUP($B69,'Raw Stats'!$CM$3:$DC$528,11,FALSE)+VLOOKUP($B69,'Raw Stats'!$CM$3:$DC$528,12,FALSE)</f>
        <v>8</v>
      </c>
      <c r="CC69">
        <f>VLOOKUP($B69,'Raw Stats'!$CM$3:$DC$528,13,FALSE)+VLOOKUP($B69,'Raw Stats'!$CM$3:$DC$528,14,FALSE)</f>
        <v>0</v>
      </c>
      <c r="CD69">
        <f>VLOOKUP($B69,'Raw Stats'!$CM$3:$DC$528,15,FALSE)</f>
        <v>3</v>
      </c>
      <c r="CE69">
        <f>VLOOKUP($B69,'Raw Stats'!$CM$3:$DC$528,16,FALSE)</f>
        <v>163</v>
      </c>
      <c r="CG69">
        <f>VLOOKUP($B69,'Raw Stats'!$BU$3:$CJ$528,3,FALSE)</f>
        <v>73</v>
      </c>
      <c r="CH69">
        <f>VLOOKUP($B69,'Raw Stats'!$BU$3:$CJ$528,4,FALSE)</f>
        <v>16</v>
      </c>
      <c r="CI69">
        <f>VLOOKUP($B69,'Raw Stats'!$BU$3:$CJ$5288,5,FALSE)</f>
        <v>32</v>
      </c>
      <c r="CJ69">
        <f>VLOOKUP($B69,'Raw Stats'!$BU$3:$CJ$528,6,FALSE)</f>
        <v>48</v>
      </c>
      <c r="CK69">
        <f>VLOOKUP($B69,'Raw Stats'!$BU$3:$CJ$528,7,FALSE)</f>
        <v>4</v>
      </c>
      <c r="CL69">
        <f>VLOOKUP($B69,'Raw Stats'!$BU$3:$CJ$528,8,FALSE)</f>
        <v>36</v>
      </c>
      <c r="CM69">
        <f>VLOOKUP($B69,'Raw Stats'!$BU$3:$CJ$528,9,FALSE)</f>
        <v>52</v>
      </c>
      <c r="CN69">
        <f>VLOOKUP($B69,'Raw Stats'!$BU$3:$CJ$528,10,FALSE)</f>
        <v>36</v>
      </c>
      <c r="CO69">
        <f>VLOOKUP($B69,'Raw Stats'!$BU$3:$CJ$528,11,FALSE)+VLOOKUP($B69,'Raw Stats'!$BU$3:$CJ$528,12,FALSE)</f>
        <v>16</v>
      </c>
      <c r="CP69">
        <f>VLOOKUP($B69,'Raw Stats'!$BU$3:$CJ$528,13,FALSE)+VLOOKUP($B69,'Raw Stats'!$BU$3:$CJ$528,14,FALSE)</f>
        <v>0</v>
      </c>
      <c r="CQ69">
        <f>VLOOKUP($B69,'Raw Stats'!$BU$3:$CJ$528,15,FALSE)</f>
        <v>3</v>
      </c>
      <c r="CR69">
        <f>VLOOKUP($B69,'Raw Stats'!$BU$3:$CJ$528,16,FALSE)</f>
        <v>129</v>
      </c>
      <c r="CT69" t="e">
        <f>VLOOKUP($B69,'Raw Stats'!$BC$3:$BR$528,3,FALSE)</f>
        <v>#N/A</v>
      </c>
      <c r="CU69" t="e">
        <f>VLOOKUP($B69,'Raw Stats'!$BC$3:$BR$528,4,FALSE)</f>
        <v>#N/A</v>
      </c>
      <c r="CV69">
        <f>VLOOKUP($B69,'Raw Stats'!$BC$3:$BR$5288,5,FALSE)</f>
        <v>2</v>
      </c>
      <c r="CW69">
        <f>VLOOKUP($B69,'Raw Stats'!$BC$3:$BR$52888,6,FALSE)</f>
        <v>2</v>
      </c>
      <c r="CX69">
        <f>VLOOKUP($B69,'Raw Stats'!$BC$3:$BR$5288,7,FALSE)</f>
        <v>-2</v>
      </c>
      <c r="CY69">
        <f>VLOOKUP($B69,'Raw Stats'!$BC$3:$BR$5288,8,FALSE)</f>
        <v>6</v>
      </c>
      <c r="CZ69">
        <f>VLOOKUP($B69,'Raw Stats'!$BC$3:$BR$5288,9,FALSE)</f>
        <v>3</v>
      </c>
      <c r="DA69">
        <f>VLOOKUP($B69,'Raw Stats'!$BC$3:$BR$5288,10,FALSE)</f>
        <v>3</v>
      </c>
      <c r="DB69">
        <f>VLOOKUP($B69,'Raw Stats'!$BC$3:$BR$5288,11,FALSE)+VLOOKUP($B69,'Raw Stats'!$BC$3:$BR$5288,12,FALSE)</f>
        <v>0</v>
      </c>
      <c r="DC69">
        <f>VLOOKUP($B69,'Raw Stats'!$BC$3:$BR$5288,13,FALSE)+VLOOKUP($B69,'Raw Stats'!$BC$3:$BR$5288,14,FALSE)</f>
        <v>0</v>
      </c>
      <c r="DD69">
        <f>VLOOKUP($B69,'Raw Stats'!$BC$3:$BR$5288,15,FALSE)</f>
        <v>0</v>
      </c>
      <c r="DE69">
        <f>VLOOKUP($B69,'Raw Stats'!$BC$3:$BR$5288,16,FALSE)</f>
        <v>6</v>
      </c>
      <c r="DG69" t="e">
        <f>VLOOKUP($B69,'Raw Stats'!$AK$3:$AZ$528,3,FALSE)</f>
        <v>#N/A</v>
      </c>
      <c r="DH69" t="e">
        <f>VLOOKUP($B69,'Raw Stats'!$AK$3:$AZ$528,4,FALSE)</f>
        <v>#N/A</v>
      </c>
      <c r="DI69" t="e">
        <f>VLOOKUP($B69,'Raw Stats'!$AK$3:$AZ$528,5,FALSE)</f>
        <v>#N/A</v>
      </c>
      <c r="DJ69" t="e">
        <f>VLOOKUP($B69,'Raw Stats'!$AK$3:$AZ$528,6,FALSE)</f>
        <v>#N/A</v>
      </c>
      <c r="DK69" t="e">
        <f>VLOOKUP($B69,'Raw Stats'!$AK$3:$AZ$528,7,FALSE)</f>
        <v>#N/A</v>
      </c>
      <c r="DL69" t="e">
        <f>VLOOKUP($B69,'Raw Stats'!$AK$3:$AZ$528,8,FALSE)</f>
        <v>#N/A</v>
      </c>
      <c r="DM69" t="e">
        <f>VLOOKUP($B69,'Raw Stats'!$AK$3:$AZ$528,9,FALSE)</f>
        <v>#N/A</v>
      </c>
      <c r="DN69" t="e">
        <f>VLOOKUP($B69,'Raw Stats'!$AK$3:$AZ$528,10,FALSE)</f>
        <v>#N/A</v>
      </c>
      <c r="DO69" t="e">
        <f>VLOOKUP($B69,'Raw Stats'!$AK$3:$AZ$528,11,FALSE)+VLOOKUP($B69,'Raw Stats'!$AK$3:$AZ$528,12,FALSE)</f>
        <v>#N/A</v>
      </c>
      <c r="DP69" t="e">
        <f>VLOOKUP($B69,'Raw Stats'!$AK$3:$AZ$528,13,FALSE)+VLOOKUP($B69,'Raw Stats'!$AK$3:$AZ$528,14,FALSE)</f>
        <v>#N/A</v>
      </c>
      <c r="DQ69" t="e">
        <f>VLOOKUP($B69,'Raw Stats'!$AK$3:$AZ$528,15,FALSE)</f>
        <v>#N/A</v>
      </c>
      <c r="DR69" t="e">
        <f>VLOOKUP($B69,'Raw Stats'!$AK$3:$AZ$528,16,FALSE)</f>
        <v>#N/A</v>
      </c>
      <c r="DT69" t="e">
        <f>VLOOKUP($B69,'Raw Stats'!$S$3:$AH$528,3,FALSE)</f>
        <v>#N/A</v>
      </c>
      <c r="DU69" t="e">
        <f>VLOOKUP($B69,'Raw Stats'!$S$3:$AH$528,4,FALSE)</f>
        <v>#N/A</v>
      </c>
      <c r="DV69" t="e">
        <f>VLOOKUP($B69,'Raw Stats'!$S$3:$AH$528,5,FALSE)</f>
        <v>#N/A</v>
      </c>
      <c r="DW69" t="e">
        <f>VLOOKUP($B69,'Raw Stats'!$S$3:$AH$528,6,FALSE)</f>
        <v>#N/A</v>
      </c>
      <c r="DX69" t="e">
        <f>VLOOKUP($B69,'Raw Stats'!$S$3:$AH$528,7,FALSE)</f>
        <v>#N/A</v>
      </c>
      <c r="DY69" t="e">
        <f>VLOOKUP($B69,'Raw Stats'!$S$3:$AH$528,8,FALSE)</f>
        <v>#N/A</v>
      </c>
      <c r="DZ69" t="e">
        <f>VLOOKUP($B69,'Raw Stats'!$S$3:$AH$528,9,FALSE)</f>
        <v>#N/A</v>
      </c>
      <c r="EA69" t="e">
        <f>VLOOKUP($B69,'Raw Stats'!$S$3:$AH$528,10,FALSE)</f>
        <v>#N/A</v>
      </c>
      <c r="EB69" t="e">
        <f>VLOOKUP($B69,'Raw Stats'!$S$3:$AH$528,11,FALSE)+VLOOKUP($B69,'Raw Stats'!$S$3:$AH$528,12,FALSE)</f>
        <v>#N/A</v>
      </c>
      <c r="EC69" t="e">
        <f>VLOOKUP($B69,'Raw Stats'!$S$3:$AH$528,13,FALSE)+VLOOKUP($B69,'Raw Stats'!$S$3:$AH$528,14,FALSE)</f>
        <v>#N/A</v>
      </c>
      <c r="ED69" t="e">
        <f>VLOOKUP($B69,'Raw Stats'!$S$3:$AH$528,15,FALSE)</f>
        <v>#N/A</v>
      </c>
      <c r="EE69" t="e">
        <f>VLOOKUP($B69,'Raw Stats'!$S$3:$AH$528,16,FALSE)</f>
        <v>#N/A</v>
      </c>
    </row>
    <row r="70" spans="1:135" x14ac:dyDescent="0.2">
      <c r="A70" t="e">
        <f>VLOOKUP(B70,'ALL SKATERS'!$B$3:$I$378,9,FALSE)</f>
        <v>#N/A</v>
      </c>
      <c r="B70" t="s">
        <v>220</v>
      </c>
      <c r="C70">
        <f t="shared" si="16"/>
        <v>0.49255889507117689</v>
      </c>
      <c r="D70">
        <f t="shared" si="17"/>
        <v>0.7184515010518121</v>
      </c>
      <c r="E70">
        <f t="shared" si="18"/>
        <v>0.96964166871908508</v>
      </c>
      <c r="F70">
        <f t="shared" si="19"/>
        <v>1.0441282409662529</v>
      </c>
      <c r="G70">
        <f t="shared" si="20"/>
        <v>1.1645658088285111</v>
      </c>
      <c r="H70" t="e">
        <f>VLOOKUP(B70,'ALL SKATERS'!$B$3:$H$378,7,FALSE)</f>
        <v>#N/A</v>
      </c>
      <c r="I70" s="29" t="e">
        <f t="shared" si="21"/>
        <v>#N/A</v>
      </c>
      <c r="J70" s="29" t="e">
        <f t="shared" si="22"/>
        <v>#N/A</v>
      </c>
      <c r="K70" s="29" t="e">
        <f t="shared" si="23"/>
        <v>#N/A</v>
      </c>
      <c r="L70">
        <f>BU70*'Value Calculations'!$D$3</f>
        <v>3.2618834290083032</v>
      </c>
      <c r="M70">
        <f>BV70*'Value Calculations'!$D$4</f>
        <v>3.9073524485357991</v>
      </c>
      <c r="N70">
        <f>BW70*'Value Calculations'!$D$5</f>
        <v>5.3067621010584309</v>
      </c>
      <c r="O70">
        <f>BX70*'Value Calculations'!$D$6</f>
        <v>-0.87545452343553998</v>
      </c>
      <c r="P70">
        <f>BY70*'Value Calculations'!$D$7</f>
        <v>3.1638555739653409</v>
      </c>
      <c r="Q70">
        <f>BZ70*'Value Calculations'!$D$8</f>
        <v>2.8756581342615917</v>
      </c>
      <c r="R70">
        <f>CA70*'Value Calculations'!$D$9</f>
        <v>1.8892876100627509</v>
      </c>
      <c r="S70">
        <f>CB70*'Value Calculations'!$D$10</f>
        <v>1.4612658963048188</v>
      </c>
      <c r="T70">
        <f>CC70*'Value Calculations'!$D$11</f>
        <v>0</v>
      </c>
      <c r="U70">
        <f>CD70*'Value Calculations'!$D$12</f>
        <v>0</v>
      </c>
      <c r="V70">
        <f>CE70*'Value Calculations'!$D$13</f>
        <v>7.0852463492955824</v>
      </c>
      <c r="X70">
        <f>CH70*'Value Calculations'!$D$3</f>
        <v>8.1547085725207573</v>
      </c>
      <c r="Y70">
        <f>CI70*'Value Calculations'!$D$4</f>
        <v>5.5354159687590485</v>
      </c>
      <c r="Z70">
        <f>CJ70*'Value Calculations'!$D$5</f>
        <v>9.8175098869580975</v>
      </c>
      <c r="AA70">
        <f>CK70*'Value Calculations'!$D$6</f>
        <v>-2.0010389107098057</v>
      </c>
      <c r="AB70">
        <f>CL70*'Value Calculations'!$D$7</f>
        <v>3.8669345904020833</v>
      </c>
      <c r="AC70">
        <f>CM70*'Value Calculations'!$D$8</f>
        <v>5.535641908453564</v>
      </c>
      <c r="AD70">
        <f>CN70*'Value Calculations'!$D$9</f>
        <v>2.3930976394128178</v>
      </c>
      <c r="AE70">
        <f>CO70*'Value Calculations'!$D$10</f>
        <v>4.7491141629906615</v>
      </c>
      <c r="AF70">
        <f>CP70*'Value Calculations'!$D$11</f>
        <v>0</v>
      </c>
      <c r="AG70">
        <f>CQ70*'Value Calculations'!$D$12</f>
        <v>2.441648218768242</v>
      </c>
      <c r="AH70">
        <f>CR70*'Value Calculations'!$D$13</f>
        <v>9.0801215350195807</v>
      </c>
      <c r="AJ70">
        <f>CU70*'Value Calculations'!$D$3</f>
        <v>4.0773542862603787</v>
      </c>
      <c r="AK70">
        <f>CV70*'Value Calculations'!$D$4</f>
        <v>7.1634794889822988</v>
      </c>
      <c r="AL70">
        <f>CW70*'Value Calculations'!$D$5</f>
        <v>8.4908193616934895</v>
      </c>
      <c r="AM70">
        <f>CX70*'Value Calculations'!$D$6</f>
        <v>-0.62532465959681427</v>
      </c>
      <c r="AN70">
        <f>CY70*'Value Calculations'!$D$7</f>
        <v>2.5486614345831913</v>
      </c>
      <c r="AO70">
        <f>CZ70*'Value Calculations'!$D$8</f>
        <v>5.3199675483839446</v>
      </c>
      <c r="AP70">
        <f>DA70*'Value Calculations'!$D$9</f>
        <v>1.6373825953877175</v>
      </c>
      <c r="AQ70">
        <f>DB70*'Value Calculations'!$D$10</f>
        <v>3.2878482666858426</v>
      </c>
      <c r="AR70">
        <f>DC70*'Value Calculations'!$D$11</f>
        <v>0</v>
      </c>
      <c r="AS70">
        <f>DD70*'Value Calculations'!$D$12</f>
        <v>0</v>
      </c>
      <c r="AT70">
        <f>DE70*'Value Calculations'!$D$13</f>
        <v>5.9158367576642723</v>
      </c>
      <c r="AV70">
        <f>DH70*'Value Calculations'!$D$3</f>
        <v>8.9701794297728341</v>
      </c>
      <c r="AW70">
        <f>DI70*'Value Calculations'!$D$4</f>
        <v>8.7915430092055473</v>
      </c>
      <c r="AX70">
        <f>DJ70*'Value Calculations'!$D$5</f>
        <v>13.001567147593155</v>
      </c>
      <c r="AY70">
        <f>DK70*'Value Calculations'!$D$6</f>
        <v>-0.25012986383872571</v>
      </c>
      <c r="AZ70">
        <f>DL70*'Value Calculations'!$D$7</f>
        <v>4.3942438527296401</v>
      </c>
      <c r="BA70">
        <f>DM70*'Value Calculations'!$D$8</f>
        <v>7.4048196957235985</v>
      </c>
      <c r="BB70">
        <f>DN70*'Value Calculations'!$D$9</f>
        <v>3.9045277274630186</v>
      </c>
      <c r="BC70">
        <f>DO70*'Value Calculations'!$D$10</f>
        <v>4.0184812148382516</v>
      </c>
      <c r="BD70">
        <f>DP70*'Value Calculations'!$D$11</f>
        <v>0</v>
      </c>
      <c r="BE70">
        <f>DQ70*'Value Calculations'!$D$12</f>
        <v>4.0694136979470699</v>
      </c>
      <c r="BF70">
        <f>DR70*'Value Calculations'!$D$13</f>
        <v>12.519561510405786</v>
      </c>
      <c r="BH70">
        <f>DU70*'Value Calculations'!$D$3</f>
        <v>10.193385715650948</v>
      </c>
      <c r="BI70">
        <f>DV70*'Value Calculations'!$D$4</f>
        <v>9.4427684172948485</v>
      </c>
      <c r="BJ70">
        <f>DW70*'Value Calculations'!$D$5</f>
        <v>14.328257672857763</v>
      </c>
      <c r="BK70">
        <f>DX70*'Value Calculations'!$D$6</f>
        <v>-0.62532465959681427</v>
      </c>
      <c r="BL70">
        <f>DY70*'Value Calculations'!$D$7</f>
        <v>3.7790497133474905</v>
      </c>
      <c r="BM70">
        <f>DZ70*'Value Calculations'!$D$8</f>
        <v>6.6859051621582006</v>
      </c>
      <c r="BN70">
        <f>EA70*'Value Calculations'!$D$9</f>
        <v>3.1488126834379182</v>
      </c>
      <c r="BO70">
        <f>EB70*'Value Calculations'!$D$10</f>
        <v>10.228861274133731</v>
      </c>
      <c r="BP70">
        <f>EC70*'Value Calculations'!$D$11</f>
        <v>0</v>
      </c>
      <c r="BQ70">
        <f>ED70*'Value Calculations'!$D$12</f>
        <v>4.0694136979470699</v>
      </c>
      <c r="BR70">
        <f>EE70*'Value Calculations'!$D$13</f>
        <v>14.445647896622059</v>
      </c>
      <c r="BT70">
        <f>VLOOKUP($B70,'Raw Stats'!$CM$3:$DC$528,3,FALSE)</f>
        <v>57</v>
      </c>
      <c r="BU70">
        <f>VLOOKUP($B70,'Raw Stats'!$CM$3:$DC$528,4,FALSE)</f>
        <v>8</v>
      </c>
      <c r="BV70">
        <f>VLOOKUP($B70,'Raw Stats'!$CM$3:$DC$528,5,FALSE)</f>
        <v>12</v>
      </c>
      <c r="BW70">
        <f>VLOOKUP($B70,'Raw Stats'!$CM$3:$DC$528,6,FALSE)</f>
        <v>20</v>
      </c>
      <c r="BX70">
        <f>VLOOKUP($B70,'Raw Stats'!$CM$3:$DC$528,7,FALSE)</f>
        <v>-7</v>
      </c>
      <c r="BY70">
        <f>VLOOKUP($B70,'Raw Stats'!$CM$3:$DC$528,8,FALSE)</f>
        <v>36</v>
      </c>
      <c r="BZ70">
        <f>VLOOKUP($B70,'Raw Stats'!$CM$3:$DC$528,9,FALSE)</f>
        <v>40</v>
      </c>
      <c r="CA70">
        <f>VLOOKUP($B70,'Raw Stats'!$CM$3:$DC$528,10,FALSE)</f>
        <v>15</v>
      </c>
      <c r="CB70">
        <f>VLOOKUP($B70,'Raw Stats'!$CM$3:$DC$528,11,FALSE)+VLOOKUP($B70,'Raw Stats'!$CM$3:$DC$528,12,FALSE)</f>
        <v>4</v>
      </c>
      <c r="CC70">
        <f>VLOOKUP($B70,'Raw Stats'!$CM$3:$DC$528,13,FALSE)+VLOOKUP($B70,'Raw Stats'!$CM$3:$DC$528,14,FALSE)</f>
        <v>0</v>
      </c>
      <c r="CD70">
        <f>VLOOKUP($B70,'Raw Stats'!$CM$3:$DC$528,15,FALSE)</f>
        <v>0</v>
      </c>
      <c r="CE70">
        <f>VLOOKUP($B70,'Raw Stats'!$CM$3:$DC$528,16,FALSE)</f>
        <v>103</v>
      </c>
      <c r="CG70">
        <f>VLOOKUP($B70,'Raw Stats'!$BU$3:$CJ$528,3,FALSE)</f>
        <v>69</v>
      </c>
      <c r="CH70">
        <f>VLOOKUP($B70,'Raw Stats'!$BU$3:$CJ$528,4,FALSE)</f>
        <v>20</v>
      </c>
      <c r="CI70">
        <f>VLOOKUP($B70,'Raw Stats'!$BU$3:$CJ$5288,5,FALSE)</f>
        <v>17</v>
      </c>
      <c r="CJ70">
        <f>VLOOKUP($B70,'Raw Stats'!$BU$3:$CJ$528,6,FALSE)</f>
        <v>37</v>
      </c>
      <c r="CK70">
        <f>VLOOKUP($B70,'Raw Stats'!$BU$3:$CJ$528,7,FALSE)</f>
        <v>-16</v>
      </c>
      <c r="CL70">
        <f>VLOOKUP($B70,'Raw Stats'!$BU$3:$CJ$528,8,FALSE)</f>
        <v>44</v>
      </c>
      <c r="CM70">
        <f>VLOOKUP($B70,'Raw Stats'!$BU$3:$CJ$528,9,FALSE)</f>
        <v>77</v>
      </c>
      <c r="CN70">
        <f>VLOOKUP($B70,'Raw Stats'!$BU$3:$CJ$528,10,FALSE)</f>
        <v>19</v>
      </c>
      <c r="CO70">
        <f>VLOOKUP($B70,'Raw Stats'!$BU$3:$CJ$528,11,FALSE)+VLOOKUP($B70,'Raw Stats'!$BU$3:$CJ$528,12,FALSE)</f>
        <v>13</v>
      </c>
      <c r="CP70">
        <f>VLOOKUP($B70,'Raw Stats'!$BU$3:$CJ$528,13,FALSE)+VLOOKUP($B70,'Raw Stats'!$BU$3:$CJ$528,14,FALSE)</f>
        <v>0</v>
      </c>
      <c r="CQ70">
        <f>VLOOKUP($B70,'Raw Stats'!$BU$3:$CJ$528,15,FALSE)</f>
        <v>3</v>
      </c>
      <c r="CR70">
        <f>VLOOKUP($B70,'Raw Stats'!$BU$3:$CJ$528,16,FALSE)</f>
        <v>132</v>
      </c>
      <c r="CT70">
        <f>VLOOKUP($B70,'Raw Stats'!$BC$3:$BR$528,3,FALSE)</f>
        <v>39</v>
      </c>
      <c r="CU70">
        <f>VLOOKUP($B70,'Raw Stats'!$BC$3:$BR$528,4,FALSE)</f>
        <v>10</v>
      </c>
      <c r="CV70">
        <f>VLOOKUP($B70,'Raw Stats'!$BC$3:$BR$5288,5,FALSE)</f>
        <v>22</v>
      </c>
      <c r="CW70">
        <f>VLOOKUP($B70,'Raw Stats'!$BC$3:$BR$52888,6,FALSE)</f>
        <v>32</v>
      </c>
      <c r="CX70">
        <f>VLOOKUP($B70,'Raw Stats'!$BC$3:$BR$5288,7,FALSE)</f>
        <v>-5</v>
      </c>
      <c r="CY70">
        <f>VLOOKUP($B70,'Raw Stats'!$BC$3:$BR$5288,8,FALSE)</f>
        <v>29</v>
      </c>
      <c r="CZ70">
        <f>VLOOKUP($B70,'Raw Stats'!$BC$3:$BR$5288,9,FALSE)</f>
        <v>74</v>
      </c>
      <c r="DA70">
        <f>VLOOKUP($B70,'Raw Stats'!$BC$3:$BR$5288,10,FALSE)</f>
        <v>13</v>
      </c>
      <c r="DB70">
        <f>VLOOKUP($B70,'Raw Stats'!$BC$3:$BR$5288,11,FALSE)+VLOOKUP($B70,'Raw Stats'!$BC$3:$BR$5288,12,FALSE)</f>
        <v>9</v>
      </c>
      <c r="DC70">
        <f>VLOOKUP($B70,'Raw Stats'!$BC$3:$BR$5288,13,FALSE)+VLOOKUP($B70,'Raw Stats'!$BC$3:$BR$5288,14,FALSE)</f>
        <v>0</v>
      </c>
      <c r="DD70">
        <f>VLOOKUP($B70,'Raw Stats'!$BC$3:$BR$5288,15,FALSE)</f>
        <v>0</v>
      </c>
      <c r="DE70">
        <f>VLOOKUP($B70,'Raw Stats'!$BC$3:$BR$5288,16,FALSE)</f>
        <v>86</v>
      </c>
      <c r="DG70">
        <f>VLOOKUP($B70,'Raw Stats'!$AK$3:$AZ$528,3,FALSE)</f>
        <v>64</v>
      </c>
      <c r="DH70">
        <f>VLOOKUP($B70,'Raw Stats'!$AK$3:$AZ$528,4,FALSE)</f>
        <v>22</v>
      </c>
      <c r="DI70">
        <f>VLOOKUP($B70,'Raw Stats'!$AK$3:$AZ$528,5,FALSE)</f>
        <v>27</v>
      </c>
      <c r="DJ70">
        <f>VLOOKUP($B70,'Raw Stats'!$AK$3:$AZ$528,6,FALSE)</f>
        <v>49</v>
      </c>
      <c r="DK70">
        <f>VLOOKUP($B70,'Raw Stats'!$AK$3:$AZ$528,7,FALSE)</f>
        <v>-2</v>
      </c>
      <c r="DL70">
        <f>VLOOKUP($B70,'Raw Stats'!$AK$3:$AZ$528,8,FALSE)</f>
        <v>50</v>
      </c>
      <c r="DM70">
        <f>VLOOKUP($B70,'Raw Stats'!$AK$3:$AZ$528,9,FALSE)</f>
        <v>103</v>
      </c>
      <c r="DN70">
        <f>VLOOKUP($B70,'Raw Stats'!$AK$3:$AZ$528,10,FALSE)</f>
        <v>31</v>
      </c>
      <c r="DO70">
        <f>VLOOKUP($B70,'Raw Stats'!$AK$3:$AZ$528,11,FALSE)+VLOOKUP($B70,'Raw Stats'!$AK$3:$AZ$528,12,FALSE)</f>
        <v>11</v>
      </c>
      <c r="DP70">
        <f>VLOOKUP($B70,'Raw Stats'!$AK$3:$AZ$528,13,FALSE)+VLOOKUP($B70,'Raw Stats'!$AK$3:$AZ$528,14,FALSE)</f>
        <v>0</v>
      </c>
      <c r="DQ70">
        <f>VLOOKUP($B70,'Raw Stats'!$AK$3:$AZ$528,15,FALSE)</f>
        <v>5</v>
      </c>
      <c r="DR70">
        <f>VLOOKUP($B70,'Raw Stats'!$AK$3:$AZ$528,16,FALSE)</f>
        <v>182</v>
      </c>
      <c r="DT70">
        <f>VLOOKUP($B70,'Raw Stats'!$S$3:$AH$528,3,FALSE)</f>
        <v>65</v>
      </c>
      <c r="DU70">
        <f>VLOOKUP($B70,'Raw Stats'!$S$3:$AH$528,4,FALSE)</f>
        <v>25</v>
      </c>
      <c r="DV70">
        <f>VLOOKUP($B70,'Raw Stats'!$S$3:$AH$528,5,FALSE)</f>
        <v>29</v>
      </c>
      <c r="DW70">
        <f>VLOOKUP($B70,'Raw Stats'!$S$3:$AH$528,6,FALSE)</f>
        <v>54</v>
      </c>
      <c r="DX70">
        <f>VLOOKUP($B70,'Raw Stats'!$S$3:$AH$528,7,FALSE)</f>
        <v>-5</v>
      </c>
      <c r="DY70">
        <f>VLOOKUP($B70,'Raw Stats'!$S$3:$AH$528,8,FALSE)</f>
        <v>43</v>
      </c>
      <c r="DZ70">
        <f>VLOOKUP($B70,'Raw Stats'!$S$3:$AH$528,9,FALSE)</f>
        <v>93</v>
      </c>
      <c r="EA70">
        <f>VLOOKUP($B70,'Raw Stats'!$S$3:$AH$528,10,FALSE)</f>
        <v>25</v>
      </c>
      <c r="EB70">
        <f>VLOOKUP($B70,'Raw Stats'!$S$3:$AH$528,11,FALSE)+VLOOKUP($B70,'Raw Stats'!$S$3:$AH$528,12,FALSE)</f>
        <v>28</v>
      </c>
      <c r="EC70">
        <f>VLOOKUP($B70,'Raw Stats'!$S$3:$AH$528,13,FALSE)+VLOOKUP($B70,'Raw Stats'!$S$3:$AH$528,14,FALSE)</f>
        <v>0</v>
      </c>
      <c r="ED70">
        <f>VLOOKUP($B70,'Raw Stats'!$S$3:$AH$528,15,FALSE)</f>
        <v>5</v>
      </c>
      <c r="EE70">
        <f>VLOOKUP($B70,'Raw Stats'!$S$3:$AH$528,16,FALSE)</f>
        <v>210</v>
      </c>
    </row>
    <row r="71" spans="1:135" x14ac:dyDescent="0.2">
      <c r="A71" t="e">
        <f>VLOOKUP(B71,'ALL SKATERS'!$B$3:$I$378,9,FALSE)</f>
        <v>#REF!</v>
      </c>
      <c r="B71" t="s">
        <v>249</v>
      </c>
      <c r="C71">
        <f t="shared" si="16"/>
        <v>0.65855753212315649</v>
      </c>
      <c r="D71">
        <f t="shared" si="17"/>
        <v>0.67782590727371095</v>
      </c>
      <c r="E71">
        <f t="shared" si="18"/>
        <v>0.66533558846844565</v>
      </c>
      <c r="F71">
        <f t="shared" si="19"/>
        <v>0.64061666306213028</v>
      </c>
      <c r="G71">
        <f t="shared" si="20"/>
        <v>0.71001142117605254</v>
      </c>
      <c r="H71">
        <f>VLOOKUP(B71,'ALL SKATERS'!$B$3:$H$378,7,FALSE)</f>
        <v>0</v>
      </c>
      <c r="I71" s="29" t="e">
        <f t="shared" si="21"/>
        <v>#REF!</v>
      </c>
      <c r="J71" s="29">
        <f t="shared" si="22"/>
        <v>-97</v>
      </c>
      <c r="K71" s="29">
        <f t="shared" si="23"/>
        <v>-0.97</v>
      </c>
      <c r="L71">
        <f>BU71*'Value Calculations'!$D$3</f>
        <v>2.8541480003822652</v>
      </c>
      <c r="M71">
        <f>BV71*'Value Calculations'!$D$4</f>
        <v>6.5122540808929985</v>
      </c>
      <c r="N71">
        <f>BW71*'Value Calculations'!$D$5</f>
        <v>7.1641288364288815</v>
      </c>
      <c r="O71">
        <f>BX71*'Value Calculations'!$D$6</f>
        <v>-0.75038959151617712</v>
      </c>
      <c r="P71">
        <f>BY71*'Value Calculations'!$D$7</f>
        <v>0.70307901643674242</v>
      </c>
      <c r="Q71">
        <f>BZ71*'Value Calculations'!$D$8</f>
        <v>2.3724179607658131</v>
      </c>
      <c r="R71">
        <f>CA71*'Value Calculations'!$D$9</f>
        <v>3.2747651907754349</v>
      </c>
      <c r="S71">
        <f>CB71*'Value Calculations'!$D$10</f>
        <v>1.4612658963048188</v>
      </c>
      <c r="T71">
        <f>CC71*'Value Calculations'!$D$11</f>
        <v>2.9721424440748123</v>
      </c>
      <c r="U71">
        <f>CD71*'Value Calculations'!$D$12</f>
        <v>1.6277654791788281</v>
      </c>
      <c r="V71">
        <f>CE71*'Value Calculations'!$D$13</f>
        <v>6.0534143566797205</v>
      </c>
      <c r="X71">
        <f>CH71*'Value Calculations'!$D$3</f>
        <v>8.9701794297728341</v>
      </c>
      <c r="Y71">
        <f>CI71*'Value Calculations'!$D$4</f>
        <v>5.5354159687590485</v>
      </c>
      <c r="Z71">
        <f>CJ71*'Value Calculations'!$D$5</f>
        <v>10.348186097063941</v>
      </c>
      <c r="AA71">
        <f>CK71*'Value Calculations'!$D$6</f>
        <v>-0.25012986383872571</v>
      </c>
      <c r="AB71">
        <f>CL71*'Value Calculations'!$D$7</f>
        <v>1.7576975410918561</v>
      </c>
      <c r="AC71">
        <f>CM71*'Value Calculations'!$D$8</f>
        <v>2.2286350540527335</v>
      </c>
      <c r="AD71">
        <f>CN71*'Value Calculations'!$D$9</f>
        <v>6.92738790356342</v>
      </c>
      <c r="AE71">
        <f>CO71*'Value Calculations'!$D$10</f>
        <v>2.1918988444572283</v>
      </c>
      <c r="AF71">
        <f>CP71*'Value Calculations'!$D$11</f>
        <v>1.9814282960498748</v>
      </c>
      <c r="AG71">
        <f>CQ71*'Value Calculations'!$D$12</f>
        <v>4.0694136979470699</v>
      </c>
      <c r="AH71">
        <f>CR71*'Value Calculations'!$D$13</f>
        <v>11.143785520251303</v>
      </c>
      <c r="AJ71">
        <f>CU71*'Value Calculations'!$D$3</f>
        <v>4.4850897148864171</v>
      </c>
      <c r="AK71">
        <f>CV71*'Value Calculations'!$D$4</f>
        <v>2.2792889283125497</v>
      </c>
      <c r="AL71">
        <f>CW71*'Value Calculations'!$D$5</f>
        <v>4.7760858909525883</v>
      </c>
      <c r="AM71">
        <f>CX71*'Value Calculations'!$D$6</f>
        <v>-0.75038959151617712</v>
      </c>
      <c r="AN71">
        <f>CY71*'Value Calculations'!$D$7</f>
        <v>1.0546185246551136</v>
      </c>
      <c r="AO71">
        <f>CZ71*'Value Calculations'!$D$8</f>
        <v>0.93458889363501729</v>
      </c>
      <c r="AP71">
        <f>DA71*'Value Calculations'!$D$9</f>
        <v>3.0228601761004015</v>
      </c>
      <c r="AQ71">
        <f>DB71*'Value Calculations'!$D$10</f>
        <v>0.36531647407620471</v>
      </c>
      <c r="AR71">
        <f>DC71*'Value Calculations'!$D$11</f>
        <v>0</v>
      </c>
      <c r="AS71">
        <f>DD71*'Value Calculations'!$D$12</f>
        <v>2.441648218768242</v>
      </c>
      <c r="AT71">
        <f>DE71*'Value Calculations'!$D$13</f>
        <v>4.6776383665252386</v>
      </c>
      <c r="AV71">
        <f>DH71*'Value Calculations'!$D$3</f>
        <v>6.5237668580166064</v>
      </c>
      <c r="AW71">
        <f>DI71*'Value Calculations'!$D$4</f>
        <v>6.5122540808929985</v>
      </c>
      <c r="AX71">
        <f>DJ71*'Value Calculations'!$D$5</f>
        <v>9.5521717819051766</v>
      </c>
      <c r="AY71">
        <f>DK71*'Value Calculations'!$D$6</f>
        <v>1.5007791830323542</v>
      </c>
      <c r="AZ71">
        <f>DL71*'Value Calculations'!$D$7</f>
        <v>2.9880858198561553</v>
      </c>
      <c r="BA71">
        <f>DM71*'Value Calculations'!$D$8</f>
        <v>5.3918590017404844</v>
      </c>
      <c r="BB71">
        <f>DN71*'Value Calculations'!$D$9</f>
        <v>5.7938153375257695</v>
      </c>
      <c r="BC71">
        <f>DO71*'Value Calculations'!$D$10</f>
        <v>1.4612658963048188</v>
      </c>
      <c r="BD71">
        <f>DP71*'Value Calculations'!$D$11</f>
        <v>0.9907141480249374</v>
      </c>
      <c r="BE71">
        <f>DQ71*'Value Calculations'!$D$12</f>
        <v>0.81388273958941404</v>
      </c>
      <c r="BF71">
        <f>DR71*'Value Calculations'!$D$13</f>
        <v>9.0801215350195807</v>
      </c>
      <c r="BH71">
        <f>DU71*'Value Calculations'!$D$3</f>
        <v>7.3392377152686823</v>
      </c>
      <c r="BI71">
        <f>DV71*'Value Calculations'!$D$4</f>
        <v>8.4659303051608976</v>
      </c>
      <c r="BJ71">
        <f>DW71*'Value Calculations'!$D$5</f>
        <v>11.674876622328547</v>
      </c>
      <c r="BK71">
        <f>DX71*'Value Calculations'!$D$6</f>
        <v>0.37519479575808856</v>
      </c>
      <c r="BL71">
        <f>DY71*'Value Calculations'!$D$7</f>
        <v>1.7576975410918561</v>
      </c>
      <c r="BM71">
        <f>DZ71*'Value Calculations'!$D$8</f>
        <v>5.3199675483839446</v>
      </c>
      <c r="BN71">
        <f>EA71*'Value Calculations'!$D$9</f>
        <v>5.6678628301882528</v>
      </c>
      <c r="BO71">
        <f>EB71*'Value Calculations'!$D$10</f>
        <v>2.9225317926096377</v>
      </c>
      <c r="BP71">
        <f>EC71*'Value Calculations'!$D$11</f>
        <v>0</v>
      </c>
      <c r="BQ71">
        <f>ED71*'Value Calculations'!$D$12</f>
        <v>1.6277654791788281</v>
      </c>
      <c r="BR71">
        <f>EE71*'Value Calculations'!$D$13</f>
        <v>13.069871906467579</v>
      </c>
      <c r="BT71">
        <f>VLOOKUP($B71,'Raw Stats'!$CM$3:$DC$528,3,FALSE)</f>
        <v>52</v>
      </c>
      <c r="BU71">
        <f>VLOOKUP($B71,'Raw Stats'!$CM$3:$DC$528,4,FALSE)</f>
        <v>7</v>
      </c>
      <c r="BV71">
        <f>VLOOKUP($B71,'Raw Stats'!$CM$3:$DC$528,5,FALSE)</f>
        <v>20</v>
      </c>
      <c r="BW71">
        <f>VLOOKUP($B71,'Raw Stats'!$CM$3:$DC$528,6,FALSE)</f>
        <v>27</v>
      </c>
      <c r="BX71">
        <f>VLOOKUP($B71,'Raw Stats'!$CM$3:$DC$528,7,FALSE)</f>
        <v>-6</v>
      </c>
      <c r="BY71">
        <f>VLOOKUP($B71,'Raw Stats'!$CM$3:$DC$528,8,FALSE)</f>
        <v>8</v>
      </c>
      <c r="BZ71">
        <f>VLOOKUP($B71,'Raw Stats'!$CM$3:$DC$528,9,FALSE)</f>
        <v>33</v>
      </c>
      <c r="CA71">
        <f>VLOOKUP($B71,'Raw Stats'!$CM$3:$DC$528,10,FALSE)</f>
        <v>26</v>
      </c>
      <c r="CB71">
        <f>VLOOKUP($B71,'Raw Stats'!$CM$3:$DC$528,11,FALSE)+VLOOKUP($B71,'Raw Stats'!$CM$3:$DC$528,12,FALSE)</f>
        <v>4</v>
      </c>
      <c r="CC71">
        <f>VLOOKUP($B71,'Raw Stats'!$CM$3:$DC$528,13,FALSE)+VLOOKUP($B71,'Raw Stats'!$CM$3:$DC$528,14,FALSE)</f>
        <v>3</v>
      </c>
      <c r="CD71">
        <f>VLOOKUP($B71,'Raw Stats'!$CM$3:$DC$528,15,FALSE)</f>
        <v>2</v>
      </c>
      <c r="CE71">
        <f>VLOOKUP($B71,'Raw Stats'!$CM$3:$DC$528,16,FALSE)</f>
        <v>88</v>
      </c>
      <c r="CG71">
        <f>VLOOKUP($B71,'Raw Stats'!$BU$3:$CJ$528,3,FALSE)</f>
        <v>81</v>
      </c>
      <c r="CH71">
        <f>VLOOKUP($B71,'Raw Stats'!$BU$3:$CJ$528,4,FALSE)</f>
        <v>22</v>
      </c>
      <c r="CI71">
        <f>VLOOKUP($B71,'Raw Stats'!$BU$3:$CJ$5288,5,FALSE)</f>
        <v>17</v>
      </c>
      <c r="CJ71">
        <f>VLOOKUP($B71,'Raw Stats'!$BU$3:$CJ$528,6,FALSE)</f>
        <v>39</v>
      </c>
      <c r="CK71">
        <f>VLOOKUP($B71,'Raw Stats'!$BU$3:$CJ$528,7,FALSE)</f>
        <v>-2</v>
      </c>
      <c r="CL71">
        <f>VLOOKUP($B71,'Raw Stats'!$BU$3:$CJ$528,8,FALSE)</f>
        <v>20</v>
      </c>
      <c r="CM71">
        <f>VLOOKUP($B71,'Raw Stats'!$BU$3:$CJ$528,9,FALSE)</f>
        <v>31</v>
      </c>
      <c r="CN71">
        <f>VLOOKUP($B71,'Raw Stats'!$BU$3:$CJ$528,10,FALSE)</f>
        <v>55</v>
      </c>
      <c r="CO71">
        <f>VLOOKUP($B71,'Raw Stats'!$BU$3:$CJ$528,11,FALSE)+VLOOKUP($B71,'Raw Stats'!$BU$3:$CJ$528,12,FALSE)</f>
        <v>6</v>
      </c>
      <c r="CP71">
        <f>VLOOKUP($B71,'Raw Stats'!$BU$3:$CJ$528,13,FALSE)+VLOOKUP($B71,'Raw Stats'!$BU$3:$CJ$528,14,FALSE)</f>
        <v>2</v>
      </c>
      <c r="CQ71">
        <f>VLOOKUP($B71,'Raw Stats'!$BU$3:$CJ$528,15,FALSE)</f>
        <v>5</v>
      </c>
      <c r="CR71">
        <f>VLOOKUP($B71,'Raw Stats'!$BU$3:$CJ$528,16,FALSE)</f>
        <v>162</v>
      </c>
      <c r="CT71">
        <f>VLOOKUP($B71,'Raw Stats'!$BC$3:$BR$528,3,FALSE)</f>
        <v>35</v>
      </c>
      <c r="CU71">
        <f>VLOOKUP($B71,'Raw Stats'!$BC$3:$BR$528,4,FALSE)</f>
        <v>11</v>
      </c>
      <c r="CV71">
        <f>VLOOKUP($B71,'Raw Stats'!$BC$3:$BR$5288,5,FALSE)</f>
        <v>7</v>
      </c>
      <c r="CW71">
        <f>VLOOKUP($B71,'Raw Stats'!$BC$3:$BR$52888,6,FALSE)</f>
        <v>18</v>
      </c>
      <c r="CX71">
        <f>VLOOKUP($B71,'Raw Stats'!$BC$3:$BR$5288,7,FALSE)</f>
        <v>-6</v>
      </c>
      <c r="CY71">
        <f>VLOOKUP($B71,'Raw Stats'!$BC$3:$BR$5288,8,FALSE)</f>
        <v>12</v>
      </c>
      <c r="CZ71">
        <f>VLOOKUP($B71,'Raw Stats'!$BC$3:$BR$5288,9,FALSE)</f>
        <v>13</v>
      </c>
      <c r="DA71">
        <f>VLOOKUP($B71,'Raw Stats'!$BC$3:$BR$5288,10,FALSE)</f>
        <v>24</v>
      </c>
      <c r="DB71">
        <f>VLOOKUP($B71,'Raw Stats'!$BC$3:$BR$5288,11,FALSE)+VLOOKUP($B71,'Raw Stats'!$BC$3:$BR$5288,12,FALSE)</f>
        <v>1</v>
      </c>
      <c r="DC71">
        <f>VLOOKUP($B71,'Raw Stats'!$BC$3:$BR$5288,13,FALSE)+VLOOKUP($B71,'Raw Stats'!$BC$3:$BR$5288,14,FALSE)</f>
        <v>0</v>
      </c>
      <c r="DD71">
        <f>VLOOKUP($B71,'Raw Stats'!$BC$3:$BR$5288,15,FALSE)</f>
        <v>3</v>
      </c>
      <c r="DE71">
        <f>VLOOKUP($B71,'Raw Stats'!$BC$3:$BR$5288,16,FALSE)</f>
        <v>68</v>
      </c>
      <c r="DG71">
        <f>VLOOKUP($B71,'Raw Stats'!$AK$3:$AZ$528,3,FALSE)</f>
        <v>79</v>
      </c>
      <c r="DH71">
        <f>VLOOKUP($B71,'Raw Stats'!$AK$3:$AZ$528,4,FALSE)</f>
        <v>16</v>
      </c>
      <c r="DI71">
        <f>VLOOKUP($B71,'Raw Stats'!$AK$3:$AZ$528,5,FALSE)</f>
        <v>20</v>
      </c>
      <c r="DJ71">
        <f>VLOOKUP($B71,'Raw Stats'!$AK$3:$AZ$528,6,FALSE)</f>
        <v>36</v>
      </c>
      <c r="DK71">
        <f>VLOOKUP($B71,'Raw Stats'!$AK$3:$AZ$528,7,FALSE)</f>
        <v>12</v>
      </c>
      <c r="DL71">
        <f>VLOOKUP($B71,'Raw Stats'!$AK$3:$AZ$528,8,FALSE)</f>
        <v>34</v>
      </c>
      <c r="DM71">
        <f>VLOOKUP($B71,'Raw Stats'!$AK$3:$AZ$528,9,FALSE)</f>
        <v>75</v>
      </c>
      <c r="DN71">
        <f>VLOOKUP($B71,'Raw Stats'!$AK$3:$AZ$528,10,FALSE)</f>
        <v>46</v>
      </c>
      <c r="DO71">
        <f>VLOOKUP($B71,'Raw Stats'!$AK$3:$AZ$528,11,FALSE)+VLOOKUP($B71,'Raw Stats'!$AK$3:$AZ$528,12,FALSE)</f>
        <v>4</v>
      </c>
      <c r="DP71">
        <f>VLOOKUP($B71,'Raw Stats'!$AK$3:$AZ$528,13,FALSE)+VLOOKUP($B71,'Raw Stats'!$AK$3:$AZ$528,14,FALSE)</f>
        <v>1</v>
      </c>
      <c r="DQ71">
        <f>VLOOKUP($B71,'Raw Stats'!$AK$3:$AZ$528,15,FALSE)</f>
        <v>1</v>
      </c>
      <c r="DR71">
        <f>VLOOKUP($B71,'Raw Stats'!$AK$3:$AZ$528,16,FALSE)</f>
        <v>132</v>
      </c>
      <c r="DT71">
        <f>VLOOKUP($B71,'Raw Stats'!$S$3:$AH$528,3,FALSE)</f>
        <v>82</v>
      </c>
      <c r="DU71">
        <f>VLOOKUP($B71,'Raw Stats'!$S$3:$AH$528,4,FALSE)</f>
        <v>18</v>
      </c>
      <c r="DV71">
        <f>VLOOKUP($B71,'Raw Stats'!$S$3:$AH$528,5,FALSE)</f>
        <v>26</v>
      </c>
      <c r="DW71">
        <f>VLOOKUP($B71,'Raw Stats'!$S$3:$AH$528,6,FALSE)</f>
        <v>44</v>
      </c>
      <c r="DX71">
        <f>VLOOKUP($B71,'Raw Stats'!$S$3:$AH$528,7,FALSE)</f>
        <v>3</v>
      </c>
      <c r="DY71">
        <f>VLOOKUP($B71,'Raw Stats'!$S$3:$AH$528,8,FALSE)</f>
        <v>20</v>
      </c>
      <c r="DZ71">
        <f>VLOOKUP($B71,'Raw Stats'!$S$3:$AH$528,9,FALSE)</f>
        <v>74</v>
      </c>
      <c r="EA71">
        <f>VLOOKUP($B71,'Raw Stats'!$S$3:$AH$528,10,FALSE)</f>
        <v>45</v>
      </c>
      <c r="EB71">
        <f>VLOOKUP($B71,'Raw Stats'!$S$3:$AH$528,11,FALSE)+VLOOKUP($B71,'Raw Stats'!$S$3:$AH$528,12,FALSE)</f>
        <v>8</v>
      </c>
      <c r="EC71">
        <f>VLOOKUP($B71,'Raw Stats'!$S$3:$AH$528,13,FALSE)+VLOOKUP($B71,'Raw Stats'!$S$3:$AH$528,14,FALSE)</f>
        <v>0</v>
      </c>
      <c r="ED71">
        <f>VLOOKUP($B71,'Raw Stats'!$S$3:$AH$528,15,FALSE)</f>
        <v>2</v>
      </c>
      <c r="EE71">
        <f>VLOOKUP($B71,'Raw Stats'!$S$3:$AH$528,16,FALSE)</f>
        <v>190</v>
      </c>
    </row>
    <row r="72" spans="1:135" x14ac:dyDescent="0.2">
      <c r="A72" t="e">
        <f>VLOOKUP(B72,'ALL SKATERS'!$B$3:$I$378,9,FALSE)</f>
        <v>#REF!</v>
      </c>
      <c r="B72" t="s">
        <v>256</v>
      </c>
      <c r="C72">
        <f t="shared" si="16"/>
        <v>0.74525669567880171</v>
      </c>
      <c r="D72">
        <f t="shared" si="17"/>
        <v>0.66454612314785622</v>
      </c>
      <c r="E72">
        <f t="shared" si="18"/>
        <v>0.44970887129493264</v>
      </c>
      <c r="F72">
        <f t="shared" si="19"/>
        <v>0.42941427061227538</v>
      </c>
      <c r="G72">
        <f t="shared" si="20"/>
        <v>0.68645656872616345</v>
      </c>
      <c r="H72">
        <f>VLOOKUP(B72,'ALL SKATERS'!$B$3:$H$378,7,FALSE)</f>
        <v>0</v>
      </c>
      <c r="I72" s="29" t="e">
        <f t="shared" si="21"/>
        <v>#REF!</v>
      </c>
      <c r="J72" s="29">
        <f t="shared" si="22"/>
        <v>-97</v>
      </c>
      <c r="K72" s="29">
        <f t="shared" si="23"/>
        <v>-0.97</v>
      </c>
      <c r="L72">
        <f>BU72*'Value Calculations'!$D$3</f>
        <v>7.7469731438947198</v>
      </c>
      <c r="M72">
        <f>BV72*'Value Calculations'!$D$4</f>
        <v>7.4890921930269485</v>
      </c>
      <c r="N72">
        <f>BW72*'Value Calculations'!$D$5</f>
        <v>11.144200412222705</v>
      </c>
      <c r="O72">
        <f>BX72*'Value Calculations'!$D$6</f>
        <v>0.50025972767745142</v>
      </c>
      <c r="P72">
        <f>BY72*'Value Calculations'!$D$7</f>
        <v>1.5819277869826704</v>
      </c>
      <c r="Q72">
        <f>BZ72*'Value Calculations'!$D$8</f>
        <v>4.5291615614620069</v>
      </c>
      <c r="R72">
        <f>CA72*'Value Calculations'!$D$9</f>
        <v>5.1640528008381859</v>
      </c>
      <c r="S72">
        <f>CB72*'Value Calculations'!$D$10</f>
        <v>2.5572153185334328</v>
      </c>
      <c r="T72">
        <f>CC72*'Value Calculations'!$D$11</f>
        <v>2.9721424440748123</v>
      </c>
      <c r="U72">
        <f>CD72*'Value Calculations'!$D$12</f>
        <v>3.2555309583576562</v>
      </c>
      <c r="V72">
        <f>CE72*'Value Calculations'!$D$13</f>
        <v>14.170492698591165</v>
      </c>
      <c r="X72">
        <f>CH72*'Value Calculations'!$D$3</f>
        <v>6.1160314293905689</v>
      </c>
      <c r="Y72">
        <f>CI72*'Value Calculations'!$D$4</f>
        <v>8.7915430092055473</v>
      </c>
      <c r="Z72">
        <f>CJ72*'Value Calculations'!$D$5</f>
        <v>11.144200412222705</v>
      </c>
      <c r="AA72">
        <f>CK72*'Value Calculations'!$D$6</f>
        <v>1.0005194553549028</v>
      </c>
      <c r="AB72">
        <f>CL72*'Value Calculations'!$D$7</f>
        <v>1.0546185246551136</v>
      </c>
      <c r="AC72">
        <f>CM72*'Value Calculations'!$D$8</f>
        <v>2.9475495876181315</v>
      </c>
      <c r="AD72">
        <f>CN72*'Value Calculations'!$D$9</f>
        <v>6.4235778742133531</v>
      </c>
      <c r="AE72">
        <f>CO72*'Value Calculations'!$D$10</f>
        <v>0.73063294815240942</v>
      </c>
      <c r="AF72">
        <f>CP72*'Value Calculations'!$D$11</f>
        <v>0.9907141480249374</v>
      </c>
      <c r="AG72">
        <f>CQ72*'Value Calculations'!$D$12</f>
        <v>1.6277654791788281</v>
      </c>
      <c r="AH72">
        <f>CR72*'Value Calculations'!$D$13</f>
        <v>13.001083106959854</v>
      </c>
      <c r="AJ72">
        <f>CU72*'Value Calculations'!$D$3</f>
        <v>1.2232062858781136</v>
      </c>
      <c r="AK72">
        <f>CV72*'Value Calculations'!$D$4</f>
        <v>2.2792889283125497</v>
      </c>
      <c r="AL72">
        <f>CW72*'Value Calculations'!$D$5</f>
        <v>2.6533810505292155</v>
      </c>
      <c r="AM72">
        <f>CX72*'Value Calculations'!$D$6</f>
        <v>0.62532465959681427</v>
      </c>
      <c r="AN72">
        <f>CY72*'Value Calculations'!$D$7</f>
        <v>0.70307901643674242</v>
      </c>
      <c r="AO72">
        <f>CZ72*'Value Calculations'!$D$8</f>
        <v>2.3005265074092733</v>
      </c>
      <c r="AP72">
        <f>DA72*'Value Calculations'!$D$9</f>
        <v>2.8969076687628847</v>
      </c>
      <c r="AQ72">
        <f>DB72*'Value Calculations'!$D$10</f>
        <v>0</v>
      </c>
      <c r="AR72">
        <f>DC72*'Value Calculations'!$D$11</f>
        <v>0</v>
      </c>
      <c r="AS72">
        <f>DD72*'Value Calculations'!$D$12</f>
        <v>0.81388273958941404</v>
      </c>
      <c r="AT72">
        <f>DE72*'Value Calculations'!$D$13</f>
        <v>6.7413023517569615</v>
      </c>
      <c r="AV72">
        <f>DH72*'Value Calculations'!$D$3</f>
        <v>2.0386771431301893</v>
      </c>
      <c r="AW72">
        <f>DI72*'Value Calculations'!$D$4</f>
        <v>3.2561270404464993</v>
      </c>
      <c r="AX72">
        <f>DJ72*'Value Calculations'!$D$5</f>
        <v>3.980071575793823</v>
      </c>
      <c r="AY72">
        <f>DK72*'Value Calculations'!$D$6</f>
        <v>-1.2506493191936285</v>
      </c>
      <c r="AZ72">
        <f>DL72*'Value Calculations'!$D$7</f>
        <v>1.9334672952010417</v>
      </c>
      <c r="BA72">
        <f>DM72*'Value Calculations'!$D$8</f>
        <v>4.0259213879662283</v>
      </c>
      <c r="BB72">
        <f>DN72*'Value Calculations'!$D$9</f>
        <v>4.0304802348005353</v>
      </c>
      <c r="BC72">
        <f>DO72*'Value Calculations'!$D$10</f>
        <v>0</v>
      </c>
      <c r="BD72">
        <f>DP72*'Value Calculations'!$D$11</f>
        <v>0.9907141480249374</v>
      </c>
      <c r="BE72">
        <f>DQ72*'Value Calculations'!$D$12</f>
        <v>0</v>
      </c>
      <c r="BF72">
        <f>DR72*'Value Calculations'!$D$13</f>
        <v>8.0482895424037189</v>
      </c>
      <c r="BH72">
        <f>DU72*'Value Calculations'!$D$3</f>
        <v>4.4850897148864171</v>
      </c>
      <c r="BI72">
        <f>DV72*'Value Calculations'!$D$4</f>
        <v>8.7915430092055473</v>
      </c>
      <c r="BJ72">
        <f>DW72*'Value Calculations'!$D$5</f>
        <v>10.082847992011018</v>
      </c>
      <c r="BK72">
        <f>DX72*'Value Calculations'!$D$6</f>
        <v>0.25012986383872571</v>
      </c>
      <c r="BL72">
        <f>DY72*'Value Calculations'!$D$7</f>
        <v>2.6365463116377841</v>
      </c>
      <c r="BM72">
        <f>DZ72*'Value Calculations'!$D$8</f>
        <v>3.7383555745400692</v>
      </c>
      <c r="BN72">
        <f>EA72*'Value Calculations'!$D$9</f>
        <v>4.6602427714881189</v>
      </c>
      <c r="BO72">
        <f>EB72*'Value Calculations'!$D$10</f>
        <v>2.1918988444572283</v>
      </c>
      <c r="BP72">
        <f>EC72*'Value Calculations'!$D$11</f>
        <v>0</v>
      </c>
      <c r="BQ72">
        <f>ED72*'Value Calculations'!$D$12</f>
        <v>0.81388273958941404</v>
      </c>
      <c r="BR72">
        <f>EE72*'Value Calculations'!$D$13</f>
        <v>17.265988676438749</v>
      </c>
      <c r="BT72">
        <f>VLOOKUP($B72,'Raw Stats'!$CM$3:$DC$528,3,FALSE)</f>
        <v>82</v>
      </c>
      <c r="BU72">
        <f>VLOOKUP($B72,'Raw Stats'!$CM$3:$DC$528,4,FALSE)</f>
        <v>19</v>
      </c>
      <c r="BV72">
        <f>VLOOKUP($B72,'Raw Stats'!$CM$3:$DC$528,5,FALSE)</f>
        <v>23</v>
      </c>
      <c r="BW72">
        <f>VLOOKUP($B72,'Raw Stats'!$CM$3:$DC$528,6,FALSE)</f>
        <v>42</v>
      </c>
      <c r="BX72">
        <f>VLOOKUP($B72,'Raw Stats'!$CM$3:$DC$528,7,FALSE)</f>
        <v>4</v>
      </c>
      <c r="BY72">
        <f>VLOOKUP($B72,'Raw Stats'!$CM$3:$DC$528,8,FALSE)</f>
        <v>18</v>
      </c>
      <c r="BZ72">
        <f>VLOOKUP($B72,'Raw Stats'!$CM$3:$DC$528,9,FALSE)</f>
        <v>63</v>
      </c>
      <c r="CA72">
        <f>VLOOKUP($B72,'Raw Stats'!$CM$3:$DC$528,10,FALSE)</f>
        <v>41</v>
      </c>
      <c r="CB72">
        <f>VLOOKUP($B72,'Raw Stats'!$CM$3:$DC$528,11,FALSE)+VLOOKUP($B72,'Raw Stats'!$CM$3:$DC$528,12,FALSE)</f>
        <v>7</v>
      </c>
      <c r="CC72">
        <f>VLOOKUP($B72,'Raw Stats'!$CM$3:$DC$528,13,FALSE)+VLOOKUP($B72,'Raw Stats'!$CM$3:$DC$528,14,FALSE)</f>
        <v>3</v>
      </c>
      <c r="CD72">
        <f>VLOOKUP($B72,'Raw Stats'!$CM$3:$DC$528,15,FALSE)</f>
        <v>4</v>
      </c>
      <c r="CE72">
        <f>VLOOKUP($B72,'Raw Stats'!$CM$3:$DC$528,16,FALSE)</f>
        <v>206</v>
      </c>
      <c r="CG72">
        <f>VLOOKUP($B72,'Raw Stats'!$BU$3:$CJ$528,3,FALSE)</f>
        <v>81</v>
      </c>
      <c r="CH72">
        <f>VLOOKUP($B72,'Raw Stats'!$BU$3:$CJ$528,4,FALSE)</f>
        <v>15</v>
      </c>
      <c r="CI72">
        <f>VLOOKUP($B72,'Raw Stats'!$BU$3:$CJ$5288,5,FALSE)</f>
        <v>27</v>
      </c>
      <c r="CJ72">
        <f>VLOOKUP($B72,'Raw Stats'!$BU$3:$CJ$528,6,FALSE)</f>
        <v>42</v>
      </c>
      <c r="CK72">
        <f>VLOOKUP($B72,'Raw Stats'!$BU$3:$CJ$528,7,FALSE)</f>
        <v>8</v>
      </c>
      <c r="CL72">
        <f>VLOOKUP($B72,'Raw Stats'!$BU$3:$CJ$528,8,FALSE)</f>
        <v>12</v>
      </c>
      <c r="CM72">
        <f>VLOOKUP($B72,'Raw Stats'!$BU$3:$CJ$528,9,FALSE)</f>
        <v>41</v>
      </c>
      <c r="CN72">
        <f>VLOOKUP($B72,'Raw Stats'!$BU$3:$CJ$528,10,FALSE)</f>
        <v>51</v>
      </c>
      <c r="CO72">
        <f>VLOOKUP($B72,'Raw Stats'!$BU$3:$CJ$528,11,FALSE)+VLOOKUP($B72,'Raw Stats'!$BU$3:$CJ$528,12,FALSE)</f>
        <v>2</v>
      </c>
      <c r="CP72">
        <f>VLOOKUP($B72,'Raw Stats'!$BU$3:$CJ$528,13,FALSE)+VLOOKUP($B72,'Raw Stats'!$BU$3:$CJ$528,14,FALSE)</f>
        <v>1</v>
      </c>
      <c r="CQ72">
        <f>VLOOKUP($B72,'Raw Stats'!$BU$3:$CJ$528,15,FALSE)</f>
        <v>2</v>
      </c>
      <c r="CR72">
        <f>VLOOKUP($B72,'Raw Stats'!$BU$3:$CJ$528,16,FALSE)</f>
        <v>189</v>
      </c>
      <c r="CT72">
        <f>VLOOKUP($B72,'Raw Stats'!$BC$3:$BR$528,3,FALSE)</f>
        <v>45</v>
      </c>
      <c r="CU72">
        <f>VLOOKUP($B72,'Raw Stats'!$BC$3:$BR$528,4,FALSE)</f>
        <v>3</v>
      </c>
      <c r="CV72">
        <f>VLOOKUP($B72,'Raw Stats'!$BC$3:$BR$5288,5,FALSE)</f>
        <v>7</v>
      </c>
      <c r="CW72">
        <f>VLOOKUP($B72,'Raw Stats'!$BC$3:$BR$52888,6,FALSE)</f>
        <v>10</v>
      </c>
      <c r="CX72">
        <f>VLOOKUP($B72,'Raw Stats'!$BC$3:$BR$5288,7,FALSE)</f>
        <v>5</v>
      </c>
      <c r="CY72">
        <f>VLOOKUP($B72,'Raw Stats'!$BC$3:$BR$5288,8,FALSE)</f>
        <v>8</v>
      </c>
      <c r="CZ72">
        <f>VLOOKUP($B72,'Raw Stats'!$BC$3:$BR$5288,9,FALSE)</f>
        <v>32</v>
      </c>
      <c r="DA72">
        <f>VLOOKUP($B72,'Raw Stats'!$BC$3:$BR$5288,10,FALSE)</f>
        <v>23</v>
      </c>
      <c r="DB72">
        <f>VLOOKUP($B72,'Raw Stats'!$BC$3:$BR$5288,11,FALSE)+VLOOKUP($B72,'Raw Stats'!$BC$3:$BR$5288,12,FALSE)</f>
        <v>0</v>
      </c>
      <c r="DC72">
        <f>VLOOKUP($B72,'Raw Stats'!$BC$3:$BR$5288,13,FALSE)+VLOOKUP($B72,'Raw Stats'!$BC$3:$BR$5288,14,FALSE)</f>
        <v>0</v>
      </c>
      <c r="DD72">
        <f>VLOOKUP($B72,'Raw Stats'!$BC$3:$BR$5288,15,FALSE)</f>
        <v>1</v>
      </c>
      <c r="DE72">
        <f>VLOOKUP($B72,'Raw Stats'!$BC$3:$BR$5288,16,FALSE)</f>
        <v>98</v>
      </c>
      <c r="DG72">
        <f>VLOOKUP($B72,'Raw Stats'!$AK$3:$AZ$528,3,FALSE)</f>
        <v>63</v>
      </c>
      <c r="DH72">
        <f>VLOOKUP($B72,'Raw Stats'!$AK$3:$AZ$528,4,FALSE)</f>
        <v>5</v>
      </c>
      <c r="DI72">
        <f>VLOOKUP($B72,'Raw Stats'!$AK$3:$AZ$528,5,FALSE)</f>
        <v>10</v>
      </c>
      <c r="DJ72">
        <f>VLOOKUP($B72,'Raw Stats'!$AK$3:$AZ$528,6,FALSE)</f>
        <v>15</v>
      </c>
      <c r="DK72">
        <f>VLOOKUP($B72,'Raw Stats'!$AK$3:$AZ$528,7,FALSE)</f>
        <v>-10</v>
      </c>
      <c r="DL72">
        <f>VLOOKUP($B72,'Raw Stats'!$AK$3:$AZ$528,8,FALSE)</f>
        <v>22</v>
      </c>
      <c r="DM72">
        <f>VLOOKUP($B72,'Raw Stats'!$AK$3:$AZ$528,9,FALSE)</f>
        <v>56</v>
      </c>
      <c r="DN72">
        <f>VLOOKUP($B72,'Raw Stats'!$AK$3:$AZ$528,10,FALSE)</f>
        <v>32</v>
      </c>
      <c r="DO72">
        <f>VLOOKUP($B72,'Raw Stats'!$AK$3:$AZ$528,11,FALSE)+VLOOKUP($B72,'Raw Stats'!$AK$3:$AZ$528,12,FALSE)</f>
        <v>0</v>
      </c>
      <c r="DP72">
        <f>VLOOKUP($B72,'Raw Stats'!$AK$3:$AZ$528,13,FALSE)+VLOOKUP($B72,'Raw Stats'!$AK$3:$AZ$528,14,FALSE)</f>
        <v>1</v>
      </c>
      <c r="DQ72">
        <f>VLOOKUP($B72,'Raw Stats'!$AK$3:$AZ$528,15,FALSE)</f>
        <v>0</v>
      </c>
      <c r="DR72">
        <f>VLOOKUP($B72,'Raw Stats'!$AK$3:$AZ$528,16,FALSE)</f>
        <v>117</v>
      </c>
      <c r="DT72">
        <f>VLOOKUP($B72,'Raw Stats'!$S$3:$AH$528,3,FALSE)</f>
        <v>80</v>
      </c>
      <c r="DU72">
        <f>VLOOKUP($B72,'Raw Stats'!$S$3:$AH$528,4,FALSE)</f>
        <v>11</v>
      </c>
      <c r="DV72">
        <f>VLOOKUP($B72,'Raw Stats'!$S$3:$AH$528,5,FALSE)</f>
        <v>27</v>
      </c>
      <c r="DW72">
        <f>VLOOKUP($B72,'Raw Stats'!$S$3:$AH$528,6,FALSE)</f>
        <v>38</v>
      </c>
      <c r="DX72">
        <f>VLOOKUP($B72,'Raw Stats'!$S$3:$AH$528,7,FALSE)</f>
        <v>2</v>
      </c>
      <c r="DY72">
        <f>VLOOKUP($B72,'Raw Stats'!$S$3:$AH$528,8,FALSE)</f>
        <v>30</v>
      </c>
      <c r="DZ72">
        <f>VLOOKUP($B72,'Raw Stats'!$S$3:$AH$528,9,FALSE)</f>
        <v>52</v>
      </c>
      <c r="EA72">
        <f>VLOOKUP($B72,'Raw Stats'!$S$3:$AH$528,10,FALSE)</f>
        <v>37</v>
      </c>
      <c r="EB72">
        <f>VLOOKUP($B72,'Raw Stats'!$S$3:$AH$528,11,FALSE)+VLOOKUP($B72,'Raw Stats'!$S$3:$AH$528,12,FALSE)</f>
        <v>6</v>
      </c>
      <c r="EC72">
        <f>VLOOKUP($B72,'Raw Stats'!$S$3:$AH$528,13,FALSE)+VLOOKUP($B72,'Raw Stats'!$S$3:$AH$528,14,FALSE)</f>
        <v>0</v>
      </c>
      <c r="ED72">
        <f>VLOOKUP($B72,'Raw Stats'!$S$3:$AH$528,15,FALSE)</f>
        <v>1</v>
      </c>
      <c r="EE72">
        <f>VLOOKUP($B72,'Raw Stats'!$S$3:$AH$528,16,FALSE)</f>
        <v>251</v>
      </c>
    </row>
    <row r="73" spans="1:135" x14ac:dyDescent="0.2">
      <c r="A73" t="e">
        <f>VLOOKUP(B73,'ALL SKATERS'!$B$3:$I$378,9,FALSE)</f>
        <v>#REF!</v>
      </c>
      <c r="B73" t="s">
        <v>189</v>
      </c>
      <c r="C73">
        <f t="shared" si="16"/>
        <v>0.88703487800811975</v>
      </c>
      <c r="D73">
        <f t="shared" si="17"/>
        <v>0.79555696455909763</v>
      </c>
      <c r="E73">
        <f t="shared" si="18"/>
        <v>0.79818421536168926</v>
      </c>
      <c r="F73">
        <f t="shared" si="19"/>
        <v>0.74260718933335867</v>
      </c>
      <c r="G73">
        <f t="shared" si="20"/>
        <v>0.86440528925846827</v>
      </c>
      <c r="H73">
        <f>VLOOKUP(B73,'ALL SKATERS'!$B$3:$H$378,7,FALSE)</f>
        <v>0.89</v>
      </c>
      <c r="I73" s="29" t="e">
        <f t="shared" si="21"/>
        <v>#REF!</v>
      </c>
      <c r="J73" s="29">
        <f t="shared" si="22"/>
        <v>-7.9999999999999956</v>
      </c>
      <c r="K73" s="29">
        <f t="shared" si="23"/>
        <v>-7.999999999999996E-2</v>
      </c>
      <c r="L73">
        <f>BU73*'Value Calculations'!$D$3</f>
        <v>7.7469731438947198</v>
      </c>
      <c r="M73">
        <f>BV73*'Value Calculations'!$D$4</f>
        <v>13.350120865830647</v>
      </c>
      <c r="N73">
        <f>BW73*'Value Calculations'!$D$5</f>
        <v>15.920286303175292</v>
      </c>
      <c r="O73">
        <f>BX73*'Value Calculations'!$D$6</f>
        <v>1.1255843872742657</v>
      </c>
      <c r="P73">
        <f>BY73*'Value Calculations'!$D$7</f>
        <v>2.9880858198561553</v>
      </c>
      <c r="Q73">
        <f>BZ73*'Value Calculations'!$D$8</f>
        <v>7.6204940557932179</v>
      </c>
      <c r="R73">
        <f>CA73*'Value Calculations'!$D$9</f>
        <v>1.6373825953877175</v>
      </c>
      <c r="S73">
        <f>CB73*'Value Calculations'!$D$10</f>
        <v>6.5756965333716852</v>
      </c>
      <c r="T73">
        <f>CC73*'Value Calculations'!$D$11</f>
        <v>0</v>
      </c>
      <c r="U73">
        <f>CD73*'Value Calculations'!$D$12</f>
        <v>2.441648218768242</v>
      </c>
      <c r="V73">
        <f>CE73*'Value Calculations'!$D$13</f>
        <v>11.556518317297648</v>
      </c>
      <c r="X73">
        <f>CH73*'Value Calculations'!$D$3</f>
        <v>7.3392377152686823</v>
      </c>
      <c r="Y73">
        <f>CI73*'Value Calculations'!$D$4</f>
        <v>8.7915430092055473</v>
      </c>
      <c r="Z73">
        <f>CJ73*'Value Calculations'!$D$5</f>
        <v>11.94021472738147</v>
      </c>
      <c r="AA73">
        <f>CK73*'Value Calculations'!$D$6</f>
        <v>0.25012986383872571</v>
      </c>
      <c r="AB73">
        <f>CL73*'Value Calculations'!$D$7</f>
        <v>4.0427043445112689</v>
      </c>
      <c r="AC73">
        <f>CM73*'Value Calculations'!$D$8</f>
        <v>8.9145402162109342</v>
      </c>
      <c r="AD73">
        <f>CN73*'Value Calculations'!$D$9</f>
        <v>2.3930976394128178</v>
      </c>
      <c r="AE73">
        <f>CO73*'Value Calculations'!$D$10</f>
        <v>6.5756965333716852</v>
      </c>
      <c r="AF73">
        <f>CP73*'Value Calculations'!$D$11</f>
        <v>0</v>
      </c>
      <c r="AG73">
        <f>CQ73*'Value Calculations'!$D$12</f>
        <v>3.2555309583576562</v>
      </c>
      <c r="AH73">
        <f>CR73*'Value Calculations'!$D$13</f>
        <v>10.937419121728132</v>
      </c>
      <c r="AJ73">
        <f>CU73*'Value Calculations'!$D$3</f>
        <v>4.8928251435124546</v>
      </c>
      <c r="AK73">
        <f>CV73*'Value Calculations'!$D$4</f>
        <v>5.5354159687590485</v>
      </c>
      <c r="AL73">
        <f>CW73*'Value Calculations'!$D$5</f>
        <v>7.6948050465347251</v>
      </c>
      <c r="AM73">
        <f>CX73*'Value Calculations'!$D$6</f>
        <v>0.12506493191936285</v>
      </c>
      <c r="AN73">
        <f>CY73*'Value Calculations'!$D$7</f>
        <v>1.4061580328734848</v>
      </c>
      <c r="AO73">
        <f>CZ73*'Value Calculations'!$D$8</f>
        <v>5.9669906285928027</v>
      </c>
      <c r="AP73">
        <f>DA73*'Value Calculations'!$D$9</f>
        <v>1.0076200587001338</v>
      </c>
      <c r="AQ73">
        <f>DB73*'Value Calculations'!$D$10</f>
        <v>4.0184812148382516</v>
      </c>
      <c r="AR73">
        <f>DC73*'Value Calculations'!$D$11</f>
        <v>0</v>
      </c>
      <c r="AS73">
        <f>DD73*'Value Calculations'!$D$12</f>
        <v>0.81388273958941404</v>
      </c>
      <c r="AT73">
        <f>DE73*'Value Calculations'!$D$13</f>
        <v>6.0534143566797205</v>
      </c>
      <c r="AV73">
        <f>DH73*'Value Calculations'!$D$3</f>
        <v>5.7082960007645305</v>
      </c>
      <c r="AW73">
        <f>DI73*'Value Calculations'!$D$4</f>
        <v>8.7915430092055473</v>
      </c>
      <c r="AX73">
        <f>DJ73*'Value Calculations'!$D$5</f>
        <v>10.878862307169783</v>
      </c>
      <c r="AY73">
        <f>DK73*'Value Calculations'!$D$6</f>
        <v>-2.5012986383872571</v>
      </c>
      <c r="AZ73">
        <f>DL73*'Value Calculations'!$D$7</f>
        <v>3.6911648362928977</v>
      </c>
      <c r="BA73">
        <f>DM73*'Value Calculations'!$D$8</f>
        <v>9.8491291098459506</v>
      </c>
      <c r="BB73">
        <f>DN73*'Value Calculations'!$D$9</f>
        <v>2.0152401174002676</v>
      </c>
      <c r="BC73">
        <f>DO73*'Value Calculations'!$D$10</f>
        <v>5.4797471111430704</v>
      </c>
      <c r="BD73">
        <f>DP73*'Value Calculations'!$D$11</f>
        <v>0</v>
      </c>
      <c r="BE73">
        <f>DQ73*'Value Calculations'!$D$12</f>
        <v>2.441648218768242</v>
      </c>
      <c r="BF73">
        <f>DR73*'Value Calculations'!$D$13</f>
        <v>8.5985999384655116</v>
      </c>
      <c r="BH73">
        <f>DU73*'Value Calculations'!$D$3</f>
        <v>6.9315022866426439</v>
      </c>
      <c r="BI73">
        <f>DV73*'Value Calculations'!$D$4</f>
        <v>9.7683811213394982</v>
      </c>
      <c r="BJ73">
        <f>DW73*'Value Calculations'!$D$5</f>
        <v>12.470890937487313</v>
      </c>
      <c r="BK73">
        <f>DX73*'Value Calculations'!$D$6</f>
        <v>-1.3757142511129914</v>
      </c>
      <c r="BL73">
        <f>DY73*'Value Calculations'!$D$7</f>
        <v>4.8336682380026037</v>
      </c>
      <c r="BM73">
        <f>DZ73*'Value Calculations'!$D$8</f>
        <v>8.6988658561413139</v>
      </c>
      <c r="BN73">
        <f>EA73*'Value Calculations'!$D$9</f>
        <v>1.7633351027252342</v>
      </c>
      <c r="BO73">
        <f>EB73*'Value Calculations'!$D$10</f>
        <v>5.8450635852192754</v>
      </c>
      <c r="BP73">
        <f>EC73*'Value Calculations'!$D$11</f>
        <v>0</v>
      </c>
      <c r="BQ73">
        <f>ED73*'Value Calculations'!$D$12</f>
        <v>2.441648218768242</v>
      </c>
      <c r="BR73">
        <f>EE73*'Value Calculations'!$D$13</f>
        <v>12.58835030991351</v>
      </c>
      <c r="BT73">
        <f>VLOOKUP($B73,'Raw Stats'!$CM$3:$DC$528,3,FALSE)</f>
        <v>80</v>
      </c>
      <c r="BU73">
        <f>VLOOKUP($B73,'Raw Stats'!$CM$3:$DC$528,4,FALSE)</f>
        <v>19</v>
      </c>
      <c r="BV73">
        <f>VLOOKUP($B73,'Raw Stats'!$CM$3:$DC$528,5,FALSE)</f>
        <v>41</v>
      </c>
      <c r="BW73">
        <f>VLOOKUP($B73,'Raw Stats'!$CM$3:$DC$528,6,FALSE)</f>
        <v>60</v>
      </c>
      <c r="BX73">
        <f>VLOOKUP($B73,'Raw Stats'!$CM$3:$DC$528,7,FALSE)</f>
        <v>9</v>
      </c>
      <c r="BY73">
        <f>VLOOKUP($B73,'Raw Stats'!$CM$3:$DC$528,8,FALSE)</f>
        <v>34</v>
      </c>
      <c r="BZ73">
        <f>VLOOKUP($B73,'Raw Stats'!$CM$3:$DC$528,9,FALSE)</f>
        <v>106</v>
      </c>
      <c r="CA73">
        <f>VLOOKUP($B73,'Raw Stats'!$CM$3:$DC$528,10,FALSE)</f>
        <v>13</v>
      </c>
      <c r="CB73">
        <f>VLOOKUP($B73,'Raw Stats'!$CM$3:$DC$528,11,FALSE)+VLOOKUP($B73,'Raw Stats'!$CM$3:$DC$528,12,FALSE)</f>
        <v>18</v>
      </c>
      <c r="CC73">
        <f>VLOOKUP($B73,'Raw Stats'!$CM$3:$DC$528,13,FALSE)+VLOOKUP($B73,'Raw Stats'!$CM$3:$DC$528,14,FALSE)</f>
        <v>0</v>
      </c>
      <c r="CD73">
        <f>VLOOKUP($B73,'Raw Stats'!$CM$3:$DC$528,15,FALSE)</f>
        <v>3</v>
      </c>
      <c r="CE73">
        <f>VLOOKUP($B73,'Raw Stats'!$CM$3:$DC$528,16,FALSE)</f>
        <v>168</v>
      </c>
      <c r="CG73">
        <f>VLOOKUP($B73,'Raw Stats'!$BU$3:$CJ$528,3,FALSE)</f>
        <v>81</v>
      </c>
      <c r="CH73">
        <f>VLOOKUP($B73,'Raw Stats'!$BU$3:$CJ$528,4,FALSE)</f>
        <v>18</v>
      </c>
      <c r="CI73">
        <f>VLOOKUP($B73,'Raw Stats'!$BU$3:$CJ$5288,5,FALSE)</f>
        <v>27</v>
      </c>
      <c r="CJ73">
        <f>VLOOKUP($B73,'Raw Stats'!$BU$3:$CJ$528,6,FALSE)</f>
        <v>45</v>
      </c>
      <c r="CK73">
        <f>VLOOKUP($B73,'Raw Stats'!$BU$3:$CJ$528,7,FALSE)</f>
        <v>2</v>
      </c>
      <c r="CL73">
        <f>VLOOKUP($B73,'Raw Stats'!$BU$3:$CJ$528,8,FALSE)</f>
        <v>46</v>
      </c>
      <c r="CM73">
        <f>VLOOKUP($B73,'Raw Stats'!$BU$3:$CJ$528,9,FALSE)</f>
        <v>124</v>
      </c>
      <c r="CN73">
        <f>VLOOKUP($B73,'Raw Stats'!$BU$3:$CJ$528,10,FALSE)</f>
        <v>19</v>
      </c>
      <c r="CO73">
        <f>VLOOKUP($B73,'Raw Stats'!$BU$3:$CJ$528,11,FALSE)+VLOOKUP($B73,'Raw Stats'!$BU$3:$CJ$528,12,FALSE)</f>
        <v>18</v>
      </c>
      <c r="CP73">
        <f>VLOOKUP($B73,'Raw Stats'!$BU$3:$CJ$528,13,FALSE)+VLOOKUP($B73,'Raw Stats'!$BU$3:$CJ$528,14,FALSE)</f>
        <v>0</v>
      </c>
      <c r="CQ73">
        <f>VLOOKUP($B73,'Raw Stats'!$BU$3:$CJ$528,15,FALSE)</f>
        <v>4</v>
      </c>
      <c r="CR73">
        <f>VLOOKUP($B73,'Raw Stats'!$BU$3:$CJ$528,16,FALSE)</f>
        <v>159</v>
      </c>
      <c r="CT73">
        <f>VLOOKUP($B73,'Raw Stats'!$BC$3:$BR$528,3,FALSE)</f>
        <v>47</v>
      </c>
      <c r="CU73">
        <f>VLOOKUP($B73,'Raw Stats'!$BC$3:$BR$528,4,FALSE)</f>
        <v>12</v>
      </c>
      <c r="CV73">
        <f>VLOOKUP($B73,'Raw Stats'!$BC$3:$BR$5288,5,FALSE)</f>
        <v>17</v>
      </c>
      <c r="CW73">
        <f>VLOOKUP($B73,'Raw Stats'!$BC$3:$BR$52888,6,FALSE)</f>
        <v>29</v>
      </c>
      <c r="CX73">
        <f>VLOOKUP($B73,'Raw Stats'!$BC$3:$BR$5288,7,FALSE)</f>
        <v>1</v>
      </c>
      <c r="CY73">
        <f>VLOOKUP($B73,'Raw Stats'!$BC$3:$BR$5288,8,FALSE)</f>
        <v>16</v>
      </c>
      <c r="CZ73">
        <f>VLOOKUP($B73,'Raw Stats'!$BC$3:$BR$5288,9,FALSE)</f>
        <v>83</v>
      </c>
      <c r="DA73">
        <f>VLOOKUP($B73,'Raw Stats'!$BC$3:$BR$5288,10,FALSE)</f>
        <v>8</v>
      </c>
      <c r="DB73">
        <f>VLOOKUP($B73,'Raw Stats'!$BC$3:$BR$5288,11,FALSE)+VLOOKUP($B73,'Raw Stats'!$BC$3:$BR$5288,12,FALSE)</f>
        <v>11</v>
      </c>
      <c r="DC73">
        <f>VLOOKUP($B73,'Raw Stats'!$BC$3:$BR$5288,13,FALSE)+VLOOKUP($B73,'Raw Stats'!$BC$3:$BR$5288,14,FALSE)</f>
        <v>0</v>
      </c>
      <c r="DD73">
        <f>VLOOKUP($B73,'Raw Stats'!$BC$3:$BR$5288,15,FALSE)</f>
        <v>1</v>
      </c>
      <c r="DE73">
        <f>VLOOKUP($B73,'Raw Stats'!$BC$3:$BR$5288,16,FALSE)</f>
        <v>88</v>
      </c>
      <c r="DG73">
        <f>VLOOKUP($B73,'Raw Stats'!$AK$3:$AZ$528,3,FALSE)</f>
        <v>74</v>
      </c>
      <c r="DH73">
        <f>VLOOKUP($B73,'Raw Stats'!$AK$3:$AZ$528,4,FALSE)</f>
        <v>14</v>
      </c>
      <c r="DI73">
        <f>VLOOKUP($B73,'Raw Stats'!$AK$3:$AZ$528,5,FALSE)</f>
        <v>27</v>
      </c>
      <c r="DJ73">
        <f>VLOOKUP($B73,'Raw Stats'!$AK$3:$AZ$528,6,FALSE)</f>
        <v>41</v>
      </c>
      <c r="DK73">
        <f>VLOOKUP($B73,'Raw Stats'!$AK$3:$AZ$528,7,FALSE)</f>
        <v>-20</v>
      </c>
      <c r="DL73">
        <f>VLOOKUP($B73,'Raw Stats'!$AK$3:$AZ$528,8,FALSE)</f>
        <v>42</v>
      </c>
      <c r="DM73">
        <f>VLOOKUP($B73,'Raw Stats'!$AK$3:$AZ$528,9,FALSE)</f>
        <v>137</v>
      </c>
      <c r="DN73">
        <f>VLOOKUP($B73,'Raw Stats'!$AK$3:$AZ$528,10,FALSE)</f>
        <v>16</v>
      </c>
      <c r="DO73">
        <f>VLOOKUP($B73,'Raw Stats'!$AK$3:$AZ$528,11,FALSE)+VLOOKUP($B73,'Raw Stats'!$AK$3:$AZ$528,12,FALSE)</f>
        <v>15</v>
      </c>
      <c r="DP73">
        <f>VLOOKUP($B73,'Raw Stats'!$AK$3:$AZ$528,13,FALSE)+VLOOKUP($B73,'Raw Stats'!$AK$3:$AZ$528,14,FALSE)</f>
        <v>0</v>
      </c>
      <c r="DQ73">
        <f>VLOOKUP($B73,'Raw Stats'!$AK$3:$AZ$528,15,FALSE)</f>
        <v>3</v>
      </c>
      <c r="DR73">
        <f>VLOOKUP($B73,'Raw Stats'!$AK$3:$AZ$528,16,FALSE)</f>
        <v>125</v>
      </c>
      <c r="DT73">
        <f>VLOOKUP($B73,'Raw Stats'!$S$3:$AH$528,3,FALSE)</f>
        <v>74</v>
      </c>
      <c r="DU73">
        <f>VLOOKUP($B73,'Raw Stats'!$S$3:$AH$528,4,FALSE)</f>
        <v>17</v>
      </c>
      <c r="DV73">
        <f>VLOOKUP($B73,'Raw Stats'!$S$3:$AH$528,5,FALSE)</f>
        <v>30</v>
      </c>
      <c r="DW73">
        <f>VLOOKUP($B73,'Raw Stats'!$S$3:$AH$528,6,FALSE)</f>
        <v>47</v>
      </c>
      <c r="DX73">
        <f>VLOOKUP($B73,'Raw Stats'!$S$3:$AH$528,7,FALSE)</f>
        <v>-11</v>
      </c>
      <c r="DY73">
        <f>VLOOKUP($B73,'Raw Stats'!$S$3:$AH$528,8,FALSE)</f>
        <v>55</v>
      </c>
      <c r="DZ73">
        <f>VLOOKUP($B73,'Raw Stats'!$S$3:$AH$528,9,FALSE)</f>
        <v>121</v>
      </c>
      <c r="EA73">
        <f>VLOOKUP($B73,'Raw Stats'!$S$3:$AH$528,10,FALSE)</f>
        <v>14</v>
      </c>
      <c r="EB73">
        <f>VLOOKUP($B73,'Raw Stats'!$S$3:$AH$528,11,FALSE)+VLOOKUP($B73,'Raw Stats'!$S$3:$AH$528,12,FALSE)</f>
        <v>16</v>
      </c>
      <c r="EC73">
        <f>VLOOKUP($B73,'Raw Stats'!$S$3:$AH$528,13,FALSE)+VLOOKUP($B73,'Raw Stats'!$S$3:$AH$528,14,FALSE)</f>
        <v>0</v>
      </c>
      <c r="ED73">
        <f>VLOOKUP($B73,'Raw Stats'!$S$3:$AH$528,15,FALSE)</f>
        <v>3</v>
      </c>
      <c r="EE73">
        <f>VLOOKUP($B73,'Raw Stats'!$S$3:$AH$528,16,FALSE)</f>
        <v>183</v>
      </c>
    </row>
    <row r="74" spans="1:135" x14ac:dyDescent="0.2">
      <c r="A74" t="e">
        <f>VLOOKUP(B74,'ALL SKATERS'!$B$3:$I$378,9,FALSE)</f>
        <v>#REF!</v>
      </c>
      <c r="B74" t="s">
        <v>194</v>
      </c>
      <c r="C74">
        <f t="shared" si="16"/>
        <v>0.70580903376729698</v>
      </c>
      <c r="D74">
        <f t="shared" si="17"/>
        <v>0.7640559738264342</v>
      </c>
      <c r="E74">
        <f t="shared" si="18"/>
        <v>0.37821937207674666</v>
      </c>
      <c r="F74" t="e">
        <f t="shared" si="19"/>
        <v>#N/A</v>
      </c>
      <c r="G74" t="e">
        <f t="shared" si="20"/>
        <v>#N/A</v>
      </c>
      <c r="H74">
        <f>VLOOKUP(B74,'ALL SKATERS'!$B$3:$H$378,7,FALSE)</f>
        <v>0</v>
      </c>
      <c r="I74" s="29" t="e">
        <f t="shared" si="21"/>
        <v>#REF!</v>
      </c>
      <c r="J74" s="29">
        <f t="shared" si="22"/>
        <v>-97</v>
      </c>
      <c r="K74" s="29">
        <f t="shared" si="23"/>
        <v>-0.97</v>
      </c>
      <c r="L74">
        <f>BU74*'Value Calculations'!$D$3</f>
        <v>3.2618834290083032</v>
      </c>
      <c r="M74">
        <f>BV74*'Value Calculations'!$D$4</f>
        <v>10.093993825384148</v>
      </c>
      <c r="N74">
        <f>BW74*'Value Calculations'!$D$5</f>
        <v>10.348186097063941</v>
      </c>
      <c r="O74">
        <f>BX74*'Value Calculations'!$D$6</f>
        <v>2.1261038426291687</v>
      </c>
      <c r="P74">
        <f>BY74*'Value Calculations'!$D$7</f>
        <v>1.7576975410918561</v>
      </c>
      <c r="Q74">
        <f>BZ74*'Value Calculations'!$D$8</f>
        <v>3.3788983077573702</v>
      </c>
      <c r="R74">
        <f>CA74*'Value Calculations'!$D$9</f>
        <v>5.6678628301882528</v>
      </c>
      <c r="S74">
        <f>CB74*'Value Calculations'!$D$10</f>
        <v>2.9225317926096377</v>
      </c>
      <c r="T74">
        <f>CC74*'Value Calculations'!$D$11</f>
        <v>0</v>
      </c>
      <c r="U74">
        <f>CD74*'Value Calculations'!$D$12</f>
        <v>1.6277654791788281</v>
      </c>
      <c r="V74">
        <f>CE74*'Value Calculations'!$D$13</f>
        <v>6.810091151264686</v>
      </c>
      <c r="X74">
        <f>CH74*'Value Calculations'!$D$3</f>
        <v>3.2618834290083032</v>
      </c>
      <c r="Y74">
        <f>CI74*'Value Calculations'!$D$4</f>
        <v>10.745219233473447</v>
      </c>
      <c r="Z74">
        <f>CJ74*'Value Calculations'!$D$5</f>
        <v>10.878862307169783</v>
      </c>
      <c r="AA74">
        <f>CK74*'Value Calculations'!$D$6</f>
        <v>-0.37519479575808856</v>
      </c>
      <c r="AB74">
        <f>CL74*'Value Calculations'!$D$7</f>
        <v>1.9334672952010417</v>
      </c>
      <c r="AC74">
        <f>CM74*'Value Calculations'!$D$8</f>
        <v>2.7318752275485121</v>
      </c>
      <c r="AD74">
        <f>CN74*'Value Calculations'!$D$9</f>
        <v>5.7938153375257695</v>
      </c>
      <c r="AE74">
        <f>CO74*'Value Calculations'!$D$10</f>
        <v>4.3837976889144565</v>
      </c>
      <c r="AF74">
        <f>CP74*'Value Calculations'!$D$11</f>
        <v>0</v>
      </c>
      <c r="AG74">
        <f>CQ74*'Value Calculations'!$D$12</f>
        <v>1.6277654791788281</v>
      </c>
      <c r="AH74">
        <f>CR74*'Value Calculations'!$D$13</f>
        <v>7.154035148803306</v>
      </c>
      <c r="AJ74">
        <f>CU74*'Value Calculations'!$D$3</f>
        <v>0.8154708572520758</v>
      </c>
      <c r="AK74">
        <f>CV74*'Value Calculations'!$D$4</f>
        <v>1.9536762242678996</v>
      </c>
      <c r="AL74">
        <f>CW74*'Value Calculations'!$D$5</f>
        <v>2.1227048404233724</v>
      </c>
      <c r="AM74">
        <f>CX74*'Value Calculations'!$D$6</f>
        <v>-0.50025972767745142</v>
      </c>
      <c r="AN74">
        <f>CY74*'Value Calculations'!$D$7</f>
        <v>0.52730926232755682</v>
      </c>
      <c r="AO74">
        <f>CZ74*'Value Calculations'!$D$8</f>
        <v>1.0783718003480969</v>
      </c>
      <c r="AP74">
        <f>DA74*'Value Calculations'!$D$9</f>
        <v>1.0076200587001338</v>
      </c>
      <c r="AQ74">
        <f>DB74*'Value Calculations'!$D$10</f>
        <v>0.73063294815240942</v>
      </c>
      <c r="AR74">
        <f>DC74*'Value Calculations'!$D$11</f>
        <v>0</v>
      </c>
      <c r="AS74">
        <f>DD74*'Value Calculations'!$D$12</f>
        <v>0</v>
      </c>
      <c r="AT74">
        <f>DE74*'Value Calculations'!$D$13</f>
        <v>2.4763967822780675</v>
      </c>
      <c r="AV74" t="e">
        <f>DH74*'Value Calculations'!$D$3</f>
        <v>#N/A</v>
      </c>
      <c r="AW74" t="e">
        <f>DI74*'Value Calculations'!$D$4</f>
        <v>#N/A</v>
      </c>
      <c r="AX74" t="e">
        <f>DJ74*'Value Calculations'!$D$5</f>
        <v>#N/A</v>
      </c>
      <c r="AY74" t="e">
        <f>DK74*'Value Calculations'!$D$6</f>
        <v>#N/A</v>
      </c>
      <c r="AZ74" t="e">
        <f>DL74*'Value Calculations'!$D$7</f>
        <v>#N/A</v>
      </c>
      <c r="BA74" t="e">
        <f>DM74*'Value Calculations'!$D$8</f>
        <v>#N/A</v>
      </c>
      <c r="BB74" t="e">
        <f>DN74*'Value Calculations'!$D$9</f>
        <v>#N/A</v>
      </c>
      <c r="BC74" t="e">
        <f>DO74*'Value Calculations'!$D$10</f>
        <v>#N/A</v>
      </c>
      <c r="BD74" t="e">
        <f>DP74*'Value Calculations'!$D$11</f>
        <v>#N/A</v>
      </c>
      <c r="BE74" t="e">
        <f>DQ74*'Value Calculations'!$D$12</f>
        <v>#N/A</v>
      </c>
      <c r="BF74" t="e">
        <f>DR74*'Value Calculations'!$D$13</f>
        <v>#N/A</v>
      </c>
      <c r="BH74" t="e">
        <f>DU74*'Value Calculations'!$D$3</f>
        <v>#N/A</v>
      </c>
      <c r="BI74" t="e">
        <f>DV74*'Value Calculations'!$D$4</f>
        <v>#N/A</v>
      </c>
      <c r="BJ74" t="e">
        <f>DW74*'Value Calculations'!$D$5</f>
        <v>#N/A</v>
      </c>
      <c r="BK74" t="e">
        <f>DX74*'Value Calculations'!$D$6</f>
        <v>#N/A</v>
      </c>
      <c r="BL74" t="e">
        <f>DY74*'Value Calculations'!$D$7</f>
        <v>#N/A</v>
      </c>
      <c r="BM74" t="e">
        <f>DZ74*'Value Calculations'!$D$8</f>
        <v>#N/A</v>
      </c>
      <c r="BN74" t="e">
        <f>EA74*'Value Calculations'!$D$9</f>
        <v>#N/A</v>
      </c>
      <c r="BO74" t="e">
        <f>EB74*'Value Calculations'!$D$10</f>
        <v>#N/A</v>
      </c>
      <c r="BP74" t="e">
        <f>EC74*'Value Calculations'!$D$11</f>
        <v>#N/A</v>
      </c>
      <c r="BQ74" t="e">
        <f>ED74*'Value Calculations'!$D$12</f>
        <v>#N/A</v>
      </c>
      <c r="BR74" t="e">
        <f>EE74*'Value Calculations'!$D$13</f>
        <v>#N/A</v>
      </c>
      <c r="BT74">
        <f>VLOOKUP($B74,'Raw Stats'!$CM$3:$DC$528,3,FALSE)</f>
        <v>68</v>
      </c>
      <c r="BU74">
        <f>VLOOKUP($B74,'Raw Stats'!$CM$3:$DC$528,4,FALSE)</f>
        <v>8</v>
      </c>
      <c r="BV74">
        <f>VLOOKUP($B74,'Raw Stats'!$CM$3:$DC$528,5,FALSE)</f>
        <v>31</v>
      </c>
      <c r="BW74">
        <f>VLOOKUP($B74,'Raw Stats'!$CM$3:$DC$528,6,FALSE)</f>
        <v>39</v>
      </c>
      <c r="BX74">
        <f>VLOOKUP($B74,'Raw Stats'!$CM$3:$DC$528,7,FALSE)</f>
        <v>17</v>
      </c>
      <c r="BY74">
        <f>VLOOKUP($B74,'Raw Stats'!$CM$3:$DC$528,8,FALSE)</f>
        <v>20</v>
      </c>
      <c r="BZ74">
        <f>VLOOKUP($B74,'Raw Stats'!$CM$3:$DC$528,9,FALSE)</f>
        <v>47</v>
      </c>
      <c r="CA74">
        <f>VLOOKUP($B74,'Raw Stats'!$CM$3:$DC$528,10,FALSE)</f>
        <v>45</v>
      </c>
      <c r="CB74">
        <f>VLOOKUP($B74,'Raw Stats'!$CM$3:$DC$528,11,FALSE)+VLOOKUP($B74,'Raw Stats'!$CM$3:$DC$528,12,FALSE)</f>
        <v>8</v>
      </c>
      <c r="CC74">
        <f>VLOOKUP($B74,'Raw Stats'!$CM$3:$DC$528,13,FALSE)+VLOOKUP($B74,'Raw Stats'!$CM$3:$DC$528,14,FALSE)</f>
        <v>0</v>
      </c>
      <c r="CD74">
        <f>VLOOKUP($B74,'Raw Stats'!$CM$3:$DC$528,15,FALSE)</f>
        <v>2</v>
      </c>
      <c r="CE74">
        <f>VLOOKUP($B74,'Raw Stats'!$CM$3:$DC$528,16,FALSE)</f>
        <v>99</v>
      </c>
      <c r="CG74">
        <f>VLOOKUP($B74,'Raw Stats'!$BU$3:$CJ$528,3,FALSE)</f>
        <v>63</v>
      </c>
      <c r="CH74">
        <f>VLOOKUP($B74,'Raw Stats'!$BU$3:$CJ$528,4,FALSE)</f>
        <v>8</v>
      </c>
      <c r="CI74">
        <f>VLOOKUP($B74,'Raw Stats'!$BU$3:$CJ$5288,5,FALSE)</f>
        <v>33</v>
      </c>
      <c r="CJ74">
        <f>VLOOKUP($B74,'Raw Stats'!$BU$3:$CJ$528,6,FALSE)</f>
        <v>41</v>
      </c>
      <c r="CK74">
        <f>VLOOKUP($B74,'Raw Stats'!$BU$3:$CJ$528,7,FALSE)</f>
        <v>-3</v>
      </c>
      <c r="CL74">
        <f>VLOOKUP($B74,'Raw Stats'!$BU$3:$CJ$528,8,FALSE)</f>
        <v>22</v>
      </c>
      <c r="CM74">
        <f>VLOOKUP($B74,'Raw Stats'!$BU$3:$CJ$528,9,FALSE)</f>
        <v>38</v>
      </c>
      <c r="CN74">
        <f>VLOOKUP($B74,'Raw Stats'!$BU$3:$CJ$528,10,FALSE)</f>
        <v>46</v>
      </c>
      <c r="CO74">
        <f>VLOOKUP($B74,'Raw Stats'!$BU$3:$CJ$528,11,FALSE)+VLOOKUP($B74,'Raw Stats'!$BU$3:$CJ$528,12,FALSE)</f>
        <v>12</v>
      </c>
      <c r="CP74">
        <f>VLOOKUP($B74,'Raw Stats'!$BU$3:$CJ$528,13,FALSE)+VLOOKUP($B74,'Raw Stats'!$BU$3:$CJ$528,14,FALSE)</f>
        <v>0</v>
      </c>
      <c r="CQ74">
        <f>VLOOKUP($B74,'Raw Stats'!$BU$3:$CJ$528,15,FALSE)</f>
        <v>2</v>
      </c>
      <c r="CR74">
        <f>VLOOKUP($B74,'Raw Stats'!$BU$3:$CJ$528,16,FALSE)</f>
        <v>104</v>
      </c>
      <c r="CT74">
        <f>VLOOKUP($B74,'Raw Stats'!$BC$3:$BR$528,3,FALSE)</f>
        <v>27</v>
      </c>
      <c r="CU74">
        <f>VLOOKUP($B74,'Raw Stats'!$BC$3:$BR$528,4,FALSE)</f>
        <v>2</v>
      </c>
      <c r="CV74">
        <f>VLOOKUP($B74,'Raw Stats'!$BC$3:$BR$5288,5,FALSE)</f>
        <v>6</v>
      </c>
      <c r="CW74">
        <f>VLOOKUP($B74,'Raw Stats'!$BC$3:$BR$52888,6,FALSE)</f>
        <v>8</v>
      </c>
      <c r="CX74">
        <f>VLOOKUP($B74,'Raw Stats'!$BC$3:$BR$5288,7,FALSE)</f>
        <v>-4</v>
      </c>
      <c r="CY74">
        <f>VLOOKUP($B74,'Raw Stats'!$BC$3:$BR$5288,8,FALSE)</f>
        <v>6</v>
      </c>
      <c r="CZ74">
        <f>VLOOKUP($B74,'Raw Stats'!$BC$3:$BR$5288,9,FALSE)</f>
        <v>15</v>
      </c>
      <c r="DA74">
        <f>VLOOKUP($B74,'Raw Stats'!$BC$3:$BR$5288,10,FALSE)</f>
        <v>8</v>
      </c>
      <c r="DB74">
        <f>VLOOKUP($B74,'Raw Stats'!$BC$3:$BR$5288,11,FALSE)+VLOOKUP($B74,'Raw Stats'!$BC$3:$BR$5288,12,FALSE)</f>
        <v>2</v>
      </c>
      <c r="DC74">
        <f>VLOOKUP($B74,'Raw Stats'!$BC$3:$BR$5288,13,FALSE)+VLOOKUP($B74,'Raw Stats'!$BC$3:$BR$5288,14,FALSE)</f>
        <v>0</v>
      </c>
      <c r="DD74">
        <f>VLOOKUP($B74,'Raw Stats'!$BC$3:$BR$5288,15,FALSE)</f>
        <v>0</v>
      </c>
      <c r="DE74">
        <f>VLOOKUP($B74,'Raw Stats'!$BC$3:$BR$5288,16,FALSE)</f>
        <v>36</v>
      </c>
      <c r="DG74" t="e">
        <f>VLOOKUP($B74,'Raw Stats'!$AK$3:$AZ$528,3,FALSE)</f>
        <v>#N/A</v>
      </c>
      <c r="DH74" t="e">
        <f>VLOOKUP($B74,'Raw Stats'!$AK$3:$AZ$528,4,FALSE)</f>
        <v>#N/A</v>
      </c>
      <c r="DI74" t="e">
        <f>VLOOKUP($B74,'Raw Stats'!$AK$3:$AZ$528,5,FALSE)</f>
        <v>#N/A</v>
      </c>
      <c r="DJ74" t="e">
        <f>VLOOKUP($B74,'Raw Stats'!$AK$3:$AZ$528,6,FALSE)</f>
        <v>#N/A</v>
      </c>
      <c r="DK74" t="e">
        <f>VLOOKUP($B74,'Raw Stats'!$AK$3:$AZ$528,7,FALSE)</f>
        <v>#N/A</v>
      </c>
      <c r="DL74" t="e">
        <f>VLOOKUP($B74,'Raw Stats'!$AK$3:$AZ$528,8,FALSE)</f>
        <v>#N/A</v>
      </c>
      <c r="DM74" t="e">
        <f>VLOOKUP($B74,'Raw Stats'!$AK$3:$AZ$528,9,FALSE)</f>
        <v>#N/A</v>
      </c>
      <c r="DN74" t="e">
        <f>VLOOKUP($B74,'Raw Stats'!$AK$3:$AZ$528,10,FALSE)</f>
        <v>#N/A</v>
      </c>
      <c r="DO74" t="e">
        <f>VLOOKUP($B74,'Raw Stats'!$AK$3:$AZ$528,11,FALSE)+VLOOKUP($B74,'Raw Stats'!$AK$3:$AZ$528,12,FALSE)</f>
        <v>#N/A</v>
      </c>
      <c r="DP74" t="e">
        <f>VLOOKUP($B74,'Raw Stats'!$AK$3:$AZ$528,13,FALSE)+VLOOKUP($B74,'Raw Stats'!$AK$3:$AZ$528,14,FALSE)</f>
        <v>#N/A</v>
      </c>
      <c r="DQ74" t="e">
        <f>VLOOKUP($B74,'Raw Stats'!$AK$3:$AZ$528,15,FALSE)</f>
        <v>#N/A</v>
      </c>
      <c r="DR74" t="e">
        <f>VLOOKUP($B74,'Raw Stats'!$AK$3:$AZ$528,16,FALSE)</f>
        <v>#N/A</v>
      </c>
      <c r="DT74" t="e">
        <f>VLOOKUP($B74,'Raw Stats'!$S$3:$AH$528,3,FALSE)</f>
        <v>#N/A</v>
      </c>
      <c r="DU74" t="e">
        <f>VLOOKUP($B74,'Raw Stats'!$S$3:$AH$528,4,FALSE)</f>
        <v>#N/A</v>
      </c>
      <c r="DV74" t="e">
        <f>VLOOKUP($B74,'Raw Stats'!$S$3:$AH$528,5,FALSE)</f>
        <v>#N/A</v>
      </c>
      <c r="DW74" t="e">
        <f>VLOOKUP($B74,'Raw Stats'!$S$3:$AH$528,6,FALSE)</f>
        <v>#N/A</v>
      </c>
      <c r="DX74" t="e">
        <f>VLOOKUP($B74,'Raw Stats'!$S$3:$AH$528,7,FALSE)</f>
        <v>#N/A</v>
      </c>
      <c r="DY74" t="e">
        <f>VLOOKUP($B74,'Raw Stats'!$S$3:$AH$528,8,FALSE)</f>
        <v>#N/A</v>
      </c>
      <c r="DZ74" t="e">
        <f>VLOOKUP($B74,'Raw Stats'!$S$3:$AH$528,9,FALSE)</f>
        <v>#N/A</v>
      </c>
      <c r="EA74" t="e">
        <f>VLOOKUP($B74,'Raw Stats'!$S$3:$AH$528,10,FALSE)</f>
        <v>#N/A</v>
      </c>
      <c r="EB74" t="e">
        <f>VLOOKUP($B74,'Raw Stats'!$S$3:$AH$528,11,FALSE)+VLOOKUP($B74,'Raw Stats'!$S$3:$AH$528,12,FALSE)</f>
        <v>#N/A</v>
      </c>
      <c r="EC74" t="e">
        <f>VLOOKUP($B74,'Raw Stats'!$S$3:$AH$528,13,FALSE)+VLOOKUP($B74,'Raw Stats'!$S$3:$AH$528,14,FALSE)</f>
        <v>#N/A</v>
      </c>
      <c r="ED74" t="e">
        <f>VLOOKUP($B74,'Raw Stats'!$S$3:$AH$528,15,FALSE)</f>
        <v>#N/A</v>
      </c>
      <c r="EE74" t="e">
        <f>VLOOKUP($B74,'Raw Stats'!$S$3:$AH$528,16,FALSE)</f>
        <v>#N/A</v>
      </c>
    </row>
    <row r="75" spans="1:135" x14ac:dyDescent="0.2">
      <c r="A75" t="e">
        <f>VLOOKUP(B75,'ALL SKATERS'!$B$3:$I$378,9,FALSE)</f>
        <v>#N/A</v>
      </c>
      <c r="B75" t="s">
        <v>262</v>
      </c>
      <c r="C75">
        <f t="shared" si="16"/>
        <v>0.46655533423522788</v>
      </c>
      <c r="D75">
        <f t="shared" si="17"/>
        <v>0.65916327931780971</v>
      </c>
      <c r="E75">
        <f t="shared" si="18"/>
        <v>0.48810835167122657</v>
      </c>
      <c r="F75">
        <f t="shared" si="19"/>
        <v>0.82512633542701308</v>
      </c>
      <c r="G75">
        <f t="shared" si="20"/>
        <v>0.92800673325479621</v>
      </c>
      <c r="H75" t="e">
        <f>VLOOKUP(B75,'ALL SKATERS'!$B$3:$H$378,7,FALSE)</f>
        <v>#N/A</v>
      </c>
      <c r="I75" s="29" t="e">
        <f t="shared" si="21"/>
        <v>#N/A</v>
      </c>
      <c r="J75" s="29" t="e">
        <f t="shared" si="22"/>
        <v>#N/A</v>
      </c>
      <c r="K75" s="29" t="e">
        <f t="shared" si="23"/>
        <v>#N/A</v>
      </c>
      <c r="L75">
        <f>BU75*'Value Calculations'!$D$3</f>
        <v>3.6696188576343411</v>
      </c>
      <c r="M75">
        <f>BV75*'Value Calculations'!$D$4</f>
        <v>3.2561270404464993</v>
      </c>
      <c r="N75">
        <f>BW75*'Value Calculations'!$D$5</f>
        <v>5.0414239960055092</v>
      </c>
      <c r="O75">
        <f>BX75*'Value Calculations'!$D$6</f>
        <v>0.37519479575808856</v>
      </c>
      <c r="P75">
        <f>BY75*'Value Calculations'!$D$7</f>
        <v>0.70307901643674242</v>
      </c>
      <c r="Q75">
        <f>BZ75*'Value Calculations'!$D$8</f>
        <v>0.79080598692193771</v>
      </c>
      <c r="R75">
        <f>CA75*'Value Calculations'!$D$9</f>
        <v>2.3930976394128178</v>
      </c>
      <c r="S75">
        <f>CB75*'Value Calculations'!$D$10</f>
        <v>0.36531647407620471</v>
      </c>
      <c r="T75">
        <f>CC75*'Value Calculations'!$D$11</f>
        <v>0</v>
      </c>
      <c r="U75">
        <f>CD75*'Value Calculations'!$D$12</f>
        <v>1.6277654791788281</v>
      </c>
      <c r="V75">
        <f>CE75*'Value Calculations'!$D$13</f>
        <v>5.5718927601256514</v>
      </c>
      <c r="X75">
        <f>CH75*'Value Calculations'!$D$3</f>
        <v>5.300560572138493</v>
      </c>
      <c r="Y75">
        <f>CI75*'Value Calculations'!$D$4</f>
        <v>7.1634794889822988</v>
      </c>
      <c r="Z75">
        <f>CJ75*'Value Calculations'!$D$5</f>
        <v>9.2868336768522539</v>
      </c>
      <c r="AA75">
        <f>CK75*'Value Calculations'!$D$6</f>
        <v>0.75038959151617712</v>
      </c>
      <c r="AB75">
        <f>CL75*'Value Calculations'!$D$7</f>
        <v>2.2850068034194129</v>
      </c>
      <c r="AC75">
        <f>CM75*'Value Calculations'!$D$8</f>
        <v>1.365937613774256</v>
      </c>
      <c r="AD75">
        <f>CN75*'Value Calculations'!$D$9</f>
        <v>2.770955161425368</v>
      </c>
      <c r="AE75">
        <f>CO75*'Value Calculations'!$D$10</f>
        <v>2.9225317926096377</v>
      </c>
      <c r="AF75">
        <f>CP75*'Value Calculations'!$D$11</f>
        <v>0</v>
      </c>
      <c r="AG75">
        <f>CQ75*'Value Calculations'!$D$12</f>
        <v>0.81388273958941404</v>
      </c>
      <c r="AH75">
        <f>CR75*'Value Calculations'!$D$13</f>
        <v>5.5718927601256514</v>
      </c>
      <c r="AJ75">
        <f>CU75*'Value Calculations'!$D$3</f>
        <v>3.6696188576343411</v>
      </c>
      <c r="AK75">
        <f>CV75*'Value Calculations'!$D$4</f>
        <v>2.2792889283125497</v>
      </c>
      <c r="AL75">
        <f>CW75*'Value Calculations'!$D$5</f>
        <v>4.2454096808467447</v>
      </c>
      <c r="AM75">
        <f>CX75*'Value Calculations'!$D$6</f>
        <v>-1.2506493191936285</v>
      </c>
      <c r="AN75">
        <f>CY75*'Value Calculations'!$D$7</f>
        <v>2.1092370493102273</v>
      </c>
      <c r="AO75">
        <f>CZ75*'Value Calculations'!$D$8</f>
        <v>2.4443094141223529</v>
      </c>
      <c r="AP75">
        <f>DA75*'Value Calculations'!$D$9</f>
        <v>2.5190501467503346</v>
      </c>
      <c r="AQ75">
        <f>DB75*'Value Calculations'!$D$10</f>
        <v>1.0959494222286141</v>
      </c>
      <c r="AR75">
        <f>DC75*'Value Calculations'!$D$11</f>
        <v>0</v>
      </c>
      <c r="AS75">
        <f>DD75*'Value Calculations'!$D$12</f>
        <v>0.81388273958941404</v>
      </c>
      <c r="AT75">
        <f>DE75*'Value Calculations'!$D$13</f>
        <v>5.5031039606179277</v>
      </c>
      <c r="AV75">
        <f>DH75*'Value Calculations'!$D$3</f>
        <v>9.3779148583988725</v>
      </c>
      <c r="AW75">
        <f>DI75*'Value Calculations'!$D$4</f>
        <v>9.1171557132501988</v>
      </c>
      <c r="AX75">
        <f>DJ75*'Value Calculations'!$D$5</f>
        <v>13.532243357698999</v>
      </c>
      <c r="AY75">
        <f>DK75*'Value Calculations'!$D$6</f>
        <v>0</v>
      </c>
      <c r="AZ75">
        <f>DL75*'Value Calculations'!$D$7</f>
        <v>4.4821287297842325</v>
      </c>
      <c r="BA75">
        <f>DM75*'Value Calculations'!$D$8</f>
        <v>4.0259213879662283</v>
      </c>
      <c r="BB75">
        <f>DN75*'Value Calculations'!$D$9</f>
        <v>4.0304802348005353</v>
      </c>
      <c r="BC75">
        <f>DO75*'Value Calculations'!$D$10</f>
        <v>3.6531647407620471</v>
      </c>
      <c r="BD75">
        <f>DP75*'Value Calculations'!$D$11</f>
        <v>0</v>
      </c>
      <c r="BE75">
        <f>DQ75*'Value Calculations'!$D$12</f>
        <v>1.6277654791788281</v>
      </c>
      <c r="BF75">
        <f>DR75*'Value Calculations'!$D$13</f>
        <v>11.212574319759028</v>
      </c>
      <c r="BH75">
        <f>DU75*'Value Calculations'!$D$3</f>
        <v>11.824327430155099</v>
      </c>
      <c r="BI75">
        <f>DV75*'Value Calculations'!$D$4</f>
        <v>9.4427684172948485</v>
      </c>
      <c r="BJ75">
        <f>DW75*'Value Calculations'!$D$5</f>
        <v>15.38961009306945</v>
      </c>
      <c r="BK75">
        <f>DX75*'Value Calculations'!$D$6</f>
        <v>1.75090904687108</v>
      </c>
      <c r="BL75">
        <f>DY75*'Value Calculations'!$D$7</f>
        <v>5.2730926232755682</v>
      </c>
      <c r="BM75">
        <f>DZ75*'Value Calculations'!$D$8</f>
        <v>3.1632239476877508</v>
      </c>
      <c r="BN75">
        <f>EA75*'Value Calculations'!$D$9</f>
        <v>3.1488126834379182</v>
      </c>
      <c r="BO75">
        <f>EB75*'Value Calculations'!$D$10</f>
        <v>5.4797471111430704</v>
      </c>
      <c r="BP75">
        <f>EC75*'Value Calculations'!$D$11</f>
        <v>0</v>
      </c>
      <c r="BQ75">
        <f>ED75*'Value Calculations'!$D$12</f>
        <v>3.2555309583576562</v>
      </c>
      <c r="BR75">
        <f>EE75*'Value Calculations'!$D$13</f>
        <v>16.440523082346058</v>
      </c>
      <c r="BT75">
        <f>VLOOKUP($B75,'Raw Stats'!$CM$3:$DC$528,3,FALSE)</f>
        <v>51</v>
      </c>
      <c r="BU75">
        <f>VLOOKUP($B75,'Raw Stats'!$CM$3:$DC$528,4,FALSE)</f>
        <v>9</v>
      </c>
      <c r="BV75">
        <f>VLOOKUP($B75,'Raw Stats'!$CM$3:$DC$528,5,FALSE)</f>
        <v>10</v>
      </c>
      <c r="BW75">
        <f>VLOOKUP($B75,'Raw Stats'!$CM$3:$DC$528,6,FALSE)</f>
        <v>19</v>
      </c>
      <c r="BX75">
        <f>VLOOKUP($B75,'Raw Stats'!$CM$3:$DC$528,7,FALSE)</f>
        <v>3</v>
      </c>
      <c r="BY75">
        <f>VLOOKUP($B75,'Raw Stats'!$CM$3:$DC$528,8,FALSE)</f>
        <v>8</v>
      </c>
      <c r="BZ75">
        <f>VLOOKUP($B75,'Raw Stats'!$CM$3:$DC$528,9,FALSE)</f>
        <v>11</v>
      </c>
      <c r="CA75">
        <f>VLOOKUP($B75,'Raw Stats'!$CM$3:$DC$528,10,FALSE)</f>
        <v>19</v>
      </c>
      <c r="CB75">
        <f>VLOOKUP($B75,'Raw Stats'!$CM$3:$DC$528,11,FALSE)+VLOOKUP($B75,'Raw Stats'!$CM$3:$DC$528,12,FALSE)</f>
        <v>1</v>
      </c>
      <c r="CC75">
        <f>VLOOKUP($B75,'Raw Stats'!$CM$3:$DC$528,13,FALSE)+VLOOKUP($B75,'Raw Stats'!$CM$3:$DC$528,14,FALSE)</f>
        <v>0</v>
      </c>
      <c r="CD75">
        <f>VLOOKUP($B75,'Raw Stats'!$CM$3:$DC$528,15,FALSE)</f>
        <v>2</v>
      </c>
      <c r="CE75">
        <f>VLOOKUP($B75,'Raw Stats'!$CM$3:$DC$528,16,FALSE)</f>
        <v>81</v>
      </c>
      <c r="CG75">
        <f>VLOOKUP($B75,'Raw Stats'!$BU$3:$CJ$528,3,FALSE)</f>
        <v>58</v>
      </c>
      <c r="CH75">
        <f>VLOOKUP($B75,'Raw Stats'!$BU$3:$CJ$528,4,FALSE)</f>
        <v>13</v>
      </c>
      <c r="CI75">
        <f>VLOOKUP($B75,'Raw Stats'!$BU$3:$CJ$5288,5,FALSE)</f>
        <v>22</v>
      </c>
      <c r="CJ75">
        <f>VLOOKUP($B75,'Raw Stats'!$BU$3:$CJ$528,6,FALSE)</f>
        <v>35</v>
      </c>
      <c r="CK75">
        <f>VLOOKUP($B75,'Raw Stats'!$BU$3:$CJ$528,7,FALSE)</f>
        <v>6</v>
      </c>
      <c r="CL75">
        <f>VLOOKUP($B75,'Raw Stats'!$BU$3:$CJ$528,8,FALSE)</f>
        <v>26</v>
      </c>
      <c r="CM75">
        <f>VLOOKUP($B75,'Raw Stats'!$BU$3:$CJ$528,9,FALSE)</f>
        <v>19</v>
      </c>
      <c r="CN75">
        <f>VLOOKUP($B75,'Raw Stats'!$BU$3:$CJ$528,10,FALSE)</f>
        <v>22</v>
      </c>
      <c r="CO75">
        <f>VLOOKUP($B75,'Raw Stats'!$BU$3:$CJ$528,11,FALSE)+VLOOKUP($B75,'Raw Stats'!$BU$3:$CJ$528,12,FALSE)</f>
        <v>8</v>
      </c>
      <c r="CP75">
        <f>VLOOKUP($B75,'Raw Stats'!$BU$3:$CJ$528,13,FALSE)+VLOOKUP($B75,'Raw Stats'!$BU$3:$CJ$528,14,FALSE)</f>
        <v>0</v>
      </c>
      <c r="CQ75">
        <f>VLOOKUP($B75,'Raw Stats'!$BU$3:$CJ$528,15,FALSE)</f>
        <v>1</v>
      </c>
      <c r="CR75">
        <f>VLOOKUP($B75,'Raw Stats'!$BU$3:$CJ$528,16,FALSE)</f>
        <v>81</v>
      </c>
      <c r="CT75">
        <f>VLOOKUP($B75,'Raw Stats'!$BC$3:$BR$528,3,FALSE)</f>
        <v>48</v>
      </c>
      <c r="CU75">
        <f>VLOOKUP($B75,'Raw Stats'!$BC$3:$BR$528,4,FALSE)</f>
        <v>9</v>
      </c>
      <c r="CV75">
        <f>VLOOKUP($B75,'Raw Stats'!$BC$3:$BR$5288,5,FALSE)</f>
        <v>7</v>
      </c>
      <c r="CW75">
        <f>VLOOKUP($B75,'Raw Stats'!$BC$3:$BR$52888,6,FALSE)</f>
        <v>16</v>
      </c>
      <c r="CX75">
        <f>VLOOKUP($B75,'Raw Stats'!$BC$3:$BR$5288,7,FALSE)</f>
        <v>-10</v>
      </c>
      <c r="CY75">
        <f>VLOOKUP($B75,'Raw Stats'!$BC$3:$BR$5288,8,FALSE)</f>
        <v>24</v>
      </c>
      <c r="CZ75">
        <f>VLOOKUP($B75,'Raw Stats'!$BC$3:$BR$5288,9,FALSE)</f>
        <v>34</v>
      </c>
      <c r="DA75">
        <f>VLOOKUP($B75,'Raw Stats'!$BC$3:$BR$5288,10,FALSE)</f>
        <v>20</v>
      </c>
      <c r="DB75">
        <f>VLOOKUP($B75,'Raw Stats'!$BC$3:$BR$5288,11,FALSE)+VLOOKUP($B75,'Raw Stats'!$BC$3:$BR$5288,12,FALSE)</f>
        <v>3</v>
      </c>
      <c r="DC75">
        <f>VLOOKUP($B75,'Raw Stats'!$BC$3:$BR$5288,13,FALSE)+VLOOKUP($B75,'Raw Stats'!$BC$3:$BR$5288,14,FALSE)</f>
        <v>0</v>
      </c>
      <c r="DD75">
        <f>VLOOKUP($B75,'Raw Stats'!$BC$3:$BR$5288,15,FALSE)</f>
        <v>1</v>
      </c>
      <c r="DE75">
        <f>VLOOKUP($B75,'Raw Stats'!$BC$3:$BR$5288,16,FALSE)</f>
        <v>80</v>
      </c>
      <c r="DG75">
        <f>VLOOKUP($B75,'Raw Stats'!$AK$3:$AZ$528,3,FALSE)</f>
        <v>74</v>
      </c>
      <c r="DH75">
        <f>VLOOKUP($B75,'Raw Stats'!$AK$3:$AZ$528,4,FALSE)</f>
        <v>23</v>
      </c>
      <c r="DI75">
        <f>VLOOKUP($B75,'Raw Stats'!$AK$3:$AZ$528,5,FALSE)</f>
        <v>28</v>
      </c>
      <c r="DJ75">
        <f>VLOOKUP($B75,'Raw Stats'!$AK$3:$AZ$528,6,FALSE)</f>
        <v>51</v>
      </c>
      <c r="DK75">
        <f>VLOOKUP($B75,'Raw Stats'!$AK$3:$AZ$528,7,FALSE)</f>
        <v>0</v>
      </c>
      <c r="DL75">
        <f>VLOOKUP($B75,'Raw Stats'!$AK$3:$AZ$528,8,FALSE)</f>
        <v>51</v>
      </c>
      <c r="DM75">
        <f>VLOOKUP($B75,'Raw Stats'!$AK$3:$AZ$528,9,FALSE)</f>
        <v>56</v>
      </c>
      <c r="DN75">
        <f>VLOOKUP($B75,'Raw Stats'!$AK$3:$AZ$528,10,FALSE)</f>
        <v>32</v>
      </c>
      <c r="DO75">
        <f>VLOOKUP($B75,'Raw Stats'!$AK$3:$AZ$528,11,FALSE)+VLOOKUP($B75,'Raw Stats'!$AK$3:$AZ$528,12,FALSE)</f>
        <v>10</v>
      </c>
      <c r="DP75">
        <f>VLOOKUP($B75,'Raw Stats'!$AK$3:$AZ$528,13,FALSE)+VLOOKUP($B75,'Raw Stats'!$AK$3:$AZ$528,14,FALSE)</f>
        <v>0</v>
      </c>
      <c r="DQ75">
        <f>VLOOKUP($B75,'Raw Stats'!$AK$3:$AZ$528,15,FALSE)</f>
        <v>2</v>
      </c>
      <c r="DR75">
        <f>VLOOKUP($B75,'Raw Stats'!$AK$3:$AZ$528,16,FALSE)</f>
        <v>163</v>
      </c>
      <c r="DT75">
        <f>VLOOKUP($B75,'Raw Stats'!$S$3:$AH$528,3,FALSE)</f>
        <v>81</v>
      </c>
      <c r="DU75">
        <f>VLOOKUP($B75,'Raw Stats'!$S$3:$AH$528,4,FALSE)</f>
        <v>29</v>
      </c>
      <c r="DV75">
        <f>VLOOKUP($B75,'Raw Stats'!$S$3:$AH$528,5,FALSE)</f>
        <v>29</v>
      </c>
      <c r="DW75">
        <f>VLOOKUP($B75,'Raw Stats'!$S$3:$AH$528,6,FALSE)</f>
        <v>58</v>
      </c>
      <c r="DX75">
        <f>VLOOKUP($B75,'Raw Stats'!$S$3:$AH$528,7,FALSE)</f>
        <v>14</v>
      </c>
      <c r="DY75">
        <f>VLOOKUP($B75,'Raw Stats'!$S$3:$AH$528,8,FALSE)</f>
        <v>60</v>
      </c>
      <c r="DZ75">
        <f>VLOOKUP($B75,'Raw Stats'!$S$3:$AH$528,9,FALSE)</f>
        <v>44</v>
      </c>
      <c r="EA75">
        <f>VLOOKUP($B75,'Raw Stats'!$S$3:$AH$528,10,FALSE)</f>
        <v>25</v>
      </c>
      <c r="EB75">
        <f>VLOOKUP($B75,'Raw Stats'!$S$3:$AH$528,11,FALSE)+VLOOKUP($B75,'Raw Stats'!$S$3:$AH$528,12,FALSE)</f>
        <v>15</v>
      </c>
      <c r="EC75">
        <f>VLOOKUP($B75,'Raw Stats'!$S$3:$AH$528,13,FALSE)+VLOOKUP($B75,'Raw Stats'!$S$3:$AH$528,14,FALSE)</f>
        <v>0</v>
      </c>
      <c r="ED75">
        <f>VLOOKUP($B75,'Raw Stats'!$S$3:$AH$528,15,FALSE)</f>
        <v>4</v>
      </c>
      <c r="EE75">
        <f>VLOOKUP($B75,'Raw Stats'!$S$3:$AH$528,16,FALSE)</f>
        <v>239</v>
      </c>
    </row>
    <row r="76" spans="1:135" x14ac:dyDescent="0.2">
      <c r="A76" t="e">
        <f>VLOOKUP(B76,'ALL SKATERS'!$B$3:$I$378,9,FALSE)</f>
        <v>#REF!</v>
      </c>
      <c r="B76" t="s">
        <v>248</v>
      </c>
      <c r="C76">
        <f t="shared" si="16"/>
        <v>0.81239762995914799</v>
      </c>
      <c r="D76">
        <f t="shared" si="17"/>
        <v>0.68135105188563894</v>
      </c>
      <c r="E76" t="e">
        <f t="shared" si="18"/>
        <v>#N/A</v>
      </c>
      <c r="F76" t="e">
        <f t="shared" si="19"/>
        <v>#N/A</v>
      </c>
      <c r="G76" t="e">
        <f t="shared" si="20"/>
        <v>#N/A</v>
      </c>
      <c r="H76">
        <f>VLOOKUP(B76,'ALL SKATERS'!$B$3:$H$378,7,FALSE)</f>
        <v>0</v>
      </c>
      <c r="I76" s="29" t="e">
        <f t="shared" si="21"/>
        <v>#REF!</v>
      </c>
      <c r="J76" s="29">
        <f t="shared" si="22"/>
        <v>-97</v>
      </c>
      <c r="K76" s="29">
        <f t="shared" si="23"/>
        <v>-0.97</v>
      </c>
      <c r="L76">
        <f>BU76*'Value Calculations'!$D$3</f>
        <v>6.1160314293905689</v>
      </c>
      <c r="M76">
        <f>BV76*'Value Calculations'!$D$4</f>
        <v>11.070831937518097</v>
      </c>
      <c r="N76">
        <f>BW76*'Value Calculations'!$D$5</f>
        <v>13.001567147593155</v>
      </c>
      <c r="O76">
        <f>BX76*'Value Calculations'!$D$6</f>
        <v>1.3757142511129914</v>
      </c>
      <c r="P76">
        <f>BY76*'Value Calculations'!$D$7</f>
        <v>2.1092370493102273</v>
      </c>
      <c r="Q76">
        <f>BZ76*'Value Calculations'!$D$8</f>
        <v>7.1891453356539792</v>
      </c>
      <c r="R76">
        <f>CA76*'Value Calculations'!$D$9</f>
        <v>7.6831029475885204</v>
      </c>
      <c r="S76">
        <f>CB76*'Value Calculations'!$D$10</f>
        <v>4.7491141629906615</v>
      </c>
      <c r="T76">
        <f>CC76*'Value Calculations'!$D$11</f>
        <v>0</v>
      </c>
      <c r="U76">
        <f>CD76*'Value Calculations'!$D$12</f>
        <v>1.6277654791788281</v>
      </c>
      <c r="V76">
        <f>CE76*'Value Calculations'!$D$13</f>
        <v>11.694095916313096</v>
      </c>
      <c r="X76">
        <f>CH76*'Value Calculations'!$D$3</f>
        <v>5.300560572138493</v>
      </c>
      <c r="Y76">
        <f>CI76*'Value Calculations'!$D$4</f>
        <v>6.8378667849376482</v>
      </c>
      <c r="Z76">
        <f>CJ76*'Value Calculations'!$D$5</f>
        <v>9.021495571799333</v>
      </c>
      <c r="AA76">
        <f>CK76*'Value Calculations'!$D$6</f>
        <v>1.1255843872742657</v>
      </c>
      <c r="AB76">
        <f>CL76*'Value Calculations'!$D$7</f>
        <v>1.2303882787642992</v>
      </c>
      <c r="AC76">
        <f>CM76*'Value Calculations'!$D$8</f>
        <v>4.5291615614620069</v>
      </c>
      <c r="AD76">
        <f>CN76*'Value Calculations'!$D$9</f>
        <v>4.9121477861631524</v>
      </c>
      <c r="AE76">
        <f>CO76*'Value Calculations'!$D$10</f>
        <v>1.4612658963048188</v>
      </c>
      <c r="AF76">
        <f>CP76*'Value Calculations'!$D$11</f>
        <v>0</v>
      </c>
      <c r="AG76">
        <f>CQ76*'Value Calculations'!$D$12</f>
        <v>1.6277654791788281</v>
      </c>
      <c r="AH76">
        <f>CR76*'Value Calculations'!$D$13</f>
        <v>6.8788799507724097</v>
      </c>
      <c r="AJ76" t="e">
        <f>CU76*'Value Calculations'!$D$3</f>
        <v>#N/A</v>
      </c>
      <c r="AK76">
        <f>CV76*'Value Calculations'!$D$4</f>
        <v>0</v>
      </c>
      <c r="AL76">
        <f>CW76*'Value Calculations'!$D$5</f>
        <v>0</v>
      </c>
      <c r="AM76">
        <f>CX76*'Value Calculations'!$D$6</f>
        <v>0</v>
      </c>
      <c r="AN76">
        <f>CY76*'Value Calculations'!$D$7</f>
        <v>0</v>
      </c>
      <c r="AO76">
        <f>CZ76*'Value Calculations'!$D$8</f>
        <v>0.28756581342615917</v>
      </c>
      <c r="AP76">
        <f>DA76*'Value Calculations'!$D$9</f>
        <v>0</v>
      </c>
      <c r="AQ76">
        <f>DB76*'Value Calculations'!$D$10</f>
        <v>0</v>
      </c>
      <c r="AR76">
        <f>DC76*'Value Calculations'!$D$11</f>
        <v>0</v>
      </c>
      <c r="AS76">
        <f>DD76*'Value Calculations'!$D$12</f>
        <v>0</v>
      </c>
      <c r="AT76">
        <f>DE76*'Value Calculations'!$D$13</f>
        <v>0.41273279704634458</v>
      </c>
      <c r="AV76" t="e">
        <f>DH76*'Value Calculations'!$D$3</f>
        <v>#N/A</v>
      </c>
      <c r="AW76" t="e">
        <f>DI76*'Value Calculations'!$D$4</f>
        <v>#N/A</v>
      </c>
      <c r="AX76" t="e">
        <f>DJ76*'Value Calculations'!$D$5</f>
        <v>#N/A</v>
      </c>
      <c r="AY76" t="e">
        <f>DK76*'Value Calculations'!$D$6</f>
        <v>#N/A</v>
      </c>
      <c r="AZ76" t="e">
        <f>DL76*'Value Calculations'!$D$7</f>
        <v>#N/A</v>
      </c>
      <c r="BA76" t="e">
        <f>DM76*'Value Calculations'!$D$8</f>
        <v>#N/A</v>
      </c>
      <c r="BB76" t="e">
        <f>DN76*'Value Calculations'!$D$9</f>
        <v>#N/A</v>
      </c>
      <c r="BC76" t="e">
        <f>DO76*'Value Calculations'!$D$10</f>
        <v>#N/A</v>
      </c>
      <c r="BD76" t="e">
        <f>DP76*'Value Calculations'!$D$11</f>
        <v>#N/A</v>
      </c>
      <c r="BE76" t="e">
        <f>DQ76*'Value Calculations'!$D$12</f>
        <v>#N/A</v>
      </c>
      <c r="BF76" t="e">
        <f>DR76*'Value Calculations'!$D$13</f>
        <v>#N/A</v>
      </c>
      <c r="BH76" t="e">
        <f>DU76*'Value Calculations'!$D$3</f>
        <v>#N/A</v>
      </c>
      <c r="BI76" t="e">
        <f>DV76*'Value Calculations'!$D$4</f>
        <v>#N/A</v>
      </c>
      <c r="BJ76" t="e">
        <f>DW76*'Value Calculations'!$D$5</f>
        <v>#N/A</v>
      </c>
      <c r="BK76" t="e">
        <f>DX76*'Value Calculations'!$D$6</f>
        <v>#N/A</v>
      </c>
      <c r="BL76" t="e">
        <f>DY76*'Value Calculations'!$D$7</f>
        <v>#N/A</v>
      </c>
      <c r="BM76" t="e">
        <f>DZ76*'Value Calculations'!$D$8</f>
        <v>#N/A</v>
      </c>
      <c r="BN76" t="e">
        <f>EA76*'Value Calculations'!$D$9</f>
        <v>#N/A</v>
      </c>
      <c r="BO76" t="e">
        <f>EB76*'Value Calculations'!$D$10</f>
        <v>#N/A</v>
      </c>
      <c r="BP76" t="e">
        <f>EC76*'Value Calculations'!$D$11</f>
        <v>#N/A</v>
      </c>
      <c r="BQ76" t="e">
        <f>ED76*'Value Calculations'!$D$12</f>
        <v>#N/A</v>
      </c>
      <c r="BR76" t="e">
        <f>EE76*'Value Calculations'!$D$13</f>
        <v>#N/A</v>
      </c>
      <c r="BT76">
        <f>VLOOKUP($B76,'Raw Stats'!$CM$3:$DC$528,3,FALSE)</f>
        <v>82</v>
      </c>
      <c r="BU76">
        <f>VLOOKUP($B76,'Raw Stats'!$CM$3:$DC$528,4,FALSE)</f>
        <v>15</v>
      </c>
      <c r="BV76">
        <f>VLOOKUP($B76,'Raw Stats'!$CM$3:$DC$528,5,FALSE)</f>
        <v>34</v>
      </c>
      <c r="BW76">
        <f>VLOOKUP($B76,'Raw Stats'!$CM$3:$DC$528,6,FALSE)</f>
        <v>49</v>
      </c>
      <c r="BX76">
        <f>VLOOKUP($B76,'Raw Stats'!$CM$3:$DC$528,7,FALSE)</f>
        <v>11</v>
      </c>
      <c r="BY76">
        <f>VLOOKUP($B76,'Raw Stats'!$CM$3:$DC$528,8,FALSE)</f>
        <v>24</v>
      </c>
      <c r="BZ76">
        <f>VLOOKUP($B76,'Raw Stats'!$CM$3:$DC$528,9,FALSE)</f>
        <v>100</v>
      </c>
      <c r="CA76">
        <f>VLOOKUP($B76,'Raw Stats'!$CM$3:$DC$528,10,FALSE)</f>
        <v>61</v>
      </c>
      <c r="CB76">
        <f>VLOOKUP($B76,'Raw Stats'!$CM$3:$DC$528,11,FALSE)+VLOOKUP($B76,'Raw Stats'!$CM$3:$DC$528,12,FALSE)</f>
        <v>13</v>
      </c>
      <c r="CC76">
        <f>VLOOKUP($B76,'Raw Stats'!$CM$3:$DC$528,13,FALSE)+VLOOKUP($B76,'Raw Stats'!$CM$3:$DC$528,14,FALSE)</f>
        <v>0</v>
      </c>
      <c r="CD76">
        <f>VLOOKUP($B76,'Raw Stats'!$CM$3:$DC$528,15,FALSE)</f>
        <v>2</v>
      </c>
      <c r="CE76">
        <f>VLOOKUP($B76,'Raw Stats'!$CM$3:$DC$528,16,FALSE)</f>
        <v>170</v>
      </c>
      <c r="CG76">
        <f>VLOOKUP($B76,'Raw Stats'!$BU$3:$CJ$528,3,FALSE)</f>
        <v>63</v>
      </c>
      <c r="CH76">
        <f>VLOOKUP($B76,'Raw Stats'!$BU$3:$CJ$528,4,FALSE)</f>
        <v>13</v>
      </c>
      <c r="CI76">
        <f>VLOOKUP($B76,'Raw Stats'!$BU$3:$CJ$5288,5,FALSE)</f>
        <v>21</v>
      </c>
      <c r="CJ76">
        <f>VLOOKUP($B76,'Raw Stats'!$BU$3:$CJ$528,6,FALSE)</f>
        <v>34</v>
      </c>
      <c r="CK76">
        <f>VLOOKUP($B76,'Raw Stats'!$BU$3:$CJ$528,7,FALSE)</f>
        <v>9</v>
      </c>
      <c r="CL76">
        <f>VLOOKUP($B76,'Raw Stats'!$BU$3:$CJ$528,8,FALSE)</f>
        <v>14</v>
      </c>
      <c r="CM76">
        <f>VLOOKUP($B76,'Raw Stats'!$BU$3:$CJ$528,9,FALSE)</f>
        <v>63</v>
      </c>
      <c r="CN76">
        <f>VLOOKUP($B76,'Raw Stats'!$BU$3:$CJ$528,10,FALSE)</f>
        <v>39</v>
      </c>
      <c r="CO76">
        <f>VLOOKUP($B76,'Raw Stats'!$BU$3:$CJ$528,11,FALSE)+VLOOKUP($B76,'Raw Stats'!$BU$3:$CJ$528,12,FALSE)</f>
        <v>4</v>
      </c>
      <c r="CP76">
        <f>VLOOKUP($B76,'Raw Stats'!$BU$3:$CJ$528,13,FALSE)+VLOOKUP($B76,'Raw Stats'!$BU$3:$CJ$528,14,FALSE)</f>
        <v>0</v>
      </c>
      <c r="CQ76">
        <f>VLOOKUP($B76,'Raw Stats'!$BU$3:$CJ$528,15,FALSE)</f>
        <v>2</v>
      </c>
      <c r="CR76">
        <f>VLOOKUP($B76,'Raw Stats'!$BU$3:$CJ$528,16,FALSE)</f>
        <v>100</v>
      </c>
      <c r="CT76" t="e">
        <f>VLOOKUP($B76,'Raw Stats'!$BC$3:$BR$528,3,FALSE)</f>
        <v>#N/A</v>
      </c>
      <c r="CU76" t="e">
        <f>VLOOKUP($B76,'Raw Stats'!$BC$3:$BR$528,4,FALSE)</f>
        <v>#N/A</v>
      </c>
      <c r="CV76">
        <f>VLOOKUP($B76,'Raw Stats'!$BC$3:$BR$5288,5,FALSE)</f>
        <v>0</v>
      </c>
      <c r="CW76">
        <f>VLOOKUP($B76,'Raw Stats'!$BC$3:$BR$52888,6,FALSE)</f>
        <v>0</v>
      </c>
      <c r="CX76">
        <f>VLOOKUP($B76,'Raw Stats'!$BC$3:$BR$5288,7,FALSE)</f>
        <v>0</v>
      </c>
      <c r="CY76">
        <f>VLOOKUP($B76,'Raw Stats'!$BC$3:$BR$5288,8,FALSE)</f>
        <v>0</v>
      </c>
      <c r="CZ76">
        <f>VLOOKUP($B76,'Raw Stats'!$BC$3:$BR$5288,9,FALSE)</f>
        <v>4</v>
      </c>
      <c r="DA76">
        <f>VLOOKUP($B76,'Raw Stats'!$BC$3:$BR$5288,10,FALSE)</f>
        <v>0</v>
      </c>
      <c r="DB76">
        <f>VLOOKUP($B76,'Raw Stats'!$BC$3:$BR$5288,11,FALSE)+VLOOKUP($B76,'Raw Stats'!$BC$3:$BR$5288,12,FALSE)</f>
        <v>0</v>
      </c>
      <c r="DC76">
        <f>VLOOKUP($B76,'Raw Stats'!$BC$3:$BR$5288,13,FALSE)+VLOOKUP($B76,'Raw Stats'!$BC$3:$BR$5288,14,FALSE)</f>
        <v>0</v>
      </c>
      <c r="DD76">
        <f>VLOOKUP($B76,'Raw Stats'!$BC$3:$BR$5288,15,FALSE)</f>
        <v>0</v>
      </c>
      <c r="DE76">
        <f>VLOOKUP($B76,'Raw Stats'!$BC$3:$BR$5288,16,FALSE)</f>
        <v>6</v>
      </c>
      <c r="DG76" t="e">
        <f>VLOOKUP($B76,'Raw Stats'!$AK$3:$AZ$528,3,FALSE)</f>
        <v>#N/A</v>
      </c>
      <c r="DH76" t="e">
        <f>VLOOKUP($B76,'Raw Stats'!$AK$3:$AZ$528,4,FALSE)</f>
        <v>#N/A</v>
      </c>
      <c r="DI76" t="e">
        <f>VLOOKUP($B76,'Raw Stats'!$AK$3:$AZ$528,5,FALSE)</f>
        <v>#N/A</v>
      </c>
      <c r="DJ76" t="e">
        <f>VLOOKUP($B76,'Raw Stats'!$AK$3:$AZ$528,6,FALSE)</f>
        <v>#N/A</v>
      </c>
      <c r="DK76" t="e">
        <f>VLOOKUP($B76,'Raw Stats'!$AK$3:$AZ$528,7,FALSE)</f>
        <v>#N/A</v>
      </c>
      <c r="DL76" t="e">
        <f>VLOOKUP($B76,'Raw Stats'!$AK$3:$AZ$528,8,FALSE)</f>
        <v>#N/A</v>
      </c>
      <c r="DM76" t="e">
        <f>VLOOKUP($B76,'Raw Stats'!$AK$3:$AZ$528,9,FALSE)</f>
        <v>#N/A</v>
      </c>
      <c r="DN76" t="e">
        <f>VLOOKUP($B76,'Raw Stats'!$AK$3:$AZ$528,10,FALSE)</f>
        <v>#N/A</v>
      </c>
      <c r="DO76" t="e">
        <f>VLOOKUP($B76,'Raw Stats'!$AK$3:$AZ$528,11,FALSE)+VLOOKUP($B76,'Raw Stats'!$AK$3:$AZ$528,12,FALSE)</f>
        <v>#N/A</v>
      </c>
      <c r="DP76" t="e">
        <f>VLOOKUP($B76,'Raw Stats'!$AK$3:$AZ$528,13,FALSE)+VLOOKUP($B76,'Raw Stats'!$AK$3:$AZ$528,14,FALSE)</f>
        <v>#N/A</v>
      </c>
      <c r="DQ76" t="e">
        <f>VLOOKUP($B76,'Raw Stats'!$AK$3:$AZ$528,15,FALSE)</f>
        <v>#N/A</v>
      </c>
      <c r="DR76" t="e">
        <f>VLOOKUP($B76,'Raw Stats'!$AK$3:$AZ$528,16,FALSE)</f>
        <v>#N/A</v>
      </c>
      <c r="DT76" t="e">
        <f>VLOOKUP($B76,'Raw Stats'!$S$3:$AH$528,3,FALSE)</f>
        <v>#N/A</v>
      </c>
      <c r="DU76" t="e">
        <f>VLOOKUP($B76,'Raw Stats'!$S$3:$AH$528,4,FALSE)</f>
        <v>#N/A</v>
      </c>
      <c r="DV76" t="e">
        <f>VLOOKUP($B76,'Raw Stats'!$S$3:$AH$528,5,FALSE)</f>
        <v>#N/A</v>
      </c>
      <c r="DW76" t="e">
        <f>VLOOKUP($B76,'Raw Stats'!$S$3:$AH$528,6,FALSE)</f>
        <v>#N/A</v>
      </c>
      <c r="DX76" t="e">
        <f>VLOOKUP($B76,'Raw Stats'!$S$3:$AH$528,7,FALSE)</f>
        <v>#N/A</v>
      </c>
      <c r="DY76" t="e">
        <f>VLOOKUP($B76,'Raw Stats'!$S$3:$AH$528,8,FALSE)</f>
        <v>#N/A</v>
      </c>
      <c r="DZ76" t="e">
        <f>VLOOKUP($B76,'Raw Stats'!$S$3:$AH$528,9,FALSE)</f>
        <v>#N/A</v>
      </c>
      <c r="EA76" t="e">
        <f>VLOOKUP($B76,'Raw Stats'!$S$3:$AH$528,10,FALSE)</f>
        <v>#N/A</v>
      </c>
      <c r="EB76" t="e">
        <f>VLOOKUP($B76,'Raw Stats'!$S$3:$AH$528,11,FALSE)+VLOOKUP($B76,'Raw Stats'!$S$3:$AH$528,12,FALSE)</f>
        <v>#N/A</v>
      </c>
      <c r="EC76" t="e">
        <f>VLOOKUP($B76,'Raw Stats'!$S$3:$AH$528,13,FALSE)+VLOOKUP($B76,'Raw Stats'!$S$3:$AH$528,14,FALSE)</f>
        <v>#N/A</v>
      </c>
      <c r="ED76" t="e">
        <f>VLOOKUP($B76,'Raw Stats'!$S$3:$AH$528,15,FALSE)</f>
        <v>#N/A</v>
      </c>
      <c r="EE76" t="e">
        <f>VLOOKUP($B76,'Raw Stats'!$S$3:$AH$528,16,FALSE)</f>
        <v>#N/A</v>
      </c>
    </row>
    <row r="77" spans="1:135" x14ac:dyDescent="0.2">
      <c r="A77" t="e">
        <f>VLOOKUP(B77,'ALL SKATERS'!$B$3:$I$378,9,FALSE)</f>
        <v>#REF!</v>
      </c>
      <c r="B77" t="s">
        <v>186</v>
      </c>
      <c r="C77">
        <f t="shared" si="16"/>
        <v>1.0229110432846222</v>
      </c>
      <c r="D77">
        <f t="shared" si="17"/>
        <v>0.80226490894701086</v>
      </c>
      <c r="E77">
        <f t="shared" si="18"/>
        <v>0.92345361758052402</v>
      </c>
      <c r="F77">
        <f t="shared" si="19"/>
        <v>0.94380753842901388</v>
      </c>
      <c r="G77">
        <f t="shared" si="20"/>
        <v>1.0216926139233771</v>
      </c>
      <c r="H77">
        <f>VLOOKUP(B77,'ALL SKATERS'!$B$3:$H$378,7,FALSE)</f>
        <v>0.96</v>
      </c>
      <c r="I77" s="29" t="e">
        <f t="shared" si="21"/>
        <v>#REF!</v>
      </c>
      <c r="J77" s="29">
        <f t="shared" si="22"/>
        <v>-1.0000000000000009</v>
      </c>
      <c r="K77" s="29">
        <f t="shared" si="23"/>
        <v>-1.0000000000000009E-2</v>
      </c>
      <c r="L77">
        <f>BU77*'Value Calculations'!$D$3</f>
        <v>10.601121144276986</v>
      </c>
      <c r="M77">
        <f>BV77*'Value Calculations'!$D$4</f>
        <v>11.070831937518097</v>
      </c>
      <c r="N77">
        <f>BW77*'Value Calculations'!$D$5</f>
        <v>15.920286303175292</v>
      </c>
      <c r="O77">
        <f>BX77*'Value Calculations'!$D$6</f>
        <v>1.0005194553549028</v>
      </c>
      <c r="P77">
        <f>BY77*'Value Calculations'!$D$7</f>
        <v>4.0427043445112689</v>
      </c>
      <c r="Q77">
        <f>BZ77*'Value Calculations'!$D$8</f>
        <v>3.3788983077573702</v>
      </c>
      <c r="R77">
        <f>CA77*'Value Calculations'!$D$9</f>
        <v>6.92738790356342</v>
      </c>
      <c r="S77">
        <f>CB77*'Value Calculations'!$D$10</f>
        <v>5.8450635852192754</v>
      </c>
      <c r="T77">
        <f>CC77*'Value Calculations'!$D$11</f>
        <v>3.9628565920997496</v>
      </c>
      <c r="U77">
        <f>CD77*'Value Calculations'!$D$12</f>
        <v>4.0694136979470699</v>
      </c>
      <c r="V77">
        <f>CE77*'Value Calculations'!$D$13</f>
        <v>17.059622277915576</v>
      </c>
      <c r="X77">
        <f>CH77*'Value Calculations'!$D$3</f>
        <v>8.1547085725207573</v>
      </c>
      <c r="Y77">
        <f>CI77*'Value Calculations'!$D$4</f>
        <v>7.4890921930269485</v>
      </c>
      <c r="Z77">
        <f>CJ77*'Value Calculations'!$D$5</f>
        <v>11.409538517275626</v>
      </c>
      <c r="AA77">
        <f>CK77*'Value Calculations'!$D$6</f>
        <v>1.3757142511129914</v>
      </c>
      <c r="AB77">
        <f>CL77*'Value Calculations'!$D$7</f>
        <v>3.3396253280745265</v>
      </c>
      <c r="AC77">
        <f>CM77*'Value Calculations'!$D$8</f>
        <v>3.1632239476877508</v>
      </c>
      <c r="AD77">
        <f>CN77*'Value Calculations'!$D$9</f>
        <v>5.6678628301882528</v>
      </c>
      <c r="AE77">
        <f>CO77*'Value Calculations'!$D$10</f>
        <v>3.6531647407620471</v>
      </c>
      <c r="AF77">
        <f>CP77*'Value Calculations'!$D$11</f>
        <v>2.9721424440748123</v>
      </c>
      <c r="AG77">
        <f>CQ77*'Value Calculations'!$D$12</f>
        <v>4.0694136979470699</v>
      </c>
      <c r="AH77">
        <f>CR77*'Value Calculations'!$D$13</f>
        <v>13.688971102037096</v>
      </c>
      <c r="AJ77">
        <f>CU77*'Value Calculations'!$D$3</f>
        <v>5.7082960007645305</v>
      </c>
      <c r="AK77">
        <f>CV77*'Value Calculations'!$D$4</f>
        <v>6.1866413768483488</v>
      </c>
      <c r="AL77">
        <f>CW77*'Value Calculations'!$D$5</f>
        <v>8.7561574667464104</v>
      </c>
      <c r="AM77">
        <f>CX77*'Value Calculations'!$D$6</f>
        <v>0.37519479575808856</v>
      </c>
      <c r="AN77">
        <f>CY77*'Value Calculations'!$D$7</f>
        <v>2.1092370493102273</v>
      </c>
      <c r="AO77">
        <f>CZ77*'Value Calculations'!$D$8</f>
        <v>1.8691777872700346</v>
      </c>
      <c r="AP77">
        <f>DA77*'Value Calculations'!$D$9</f>
        <v>2.1411926247377844</v>
      </c>
      <c r="AQ77">
        <f>DB77*'Value Calculations'!$D$10</f>
        <v>5.4797471111430704</v>
      </c>
      <c r="AR77">
        <f>DC77*'Value Calculations'!$D$11</f>
        <v>0</v>
      </c>
      <c r="AS77">
        <f>DD77*'Value Calculations'!$D$12</f>
        <v>1.6277654791788281</v>
      </c>
      <c r="AT77">
        <f>DE77*'Value Calculations'!$D$13</f>
        <v>9.1489103345273044</v>
      </c>
      <c r="AV77">
        <f>DH77*'Value Calculations'!$D$3</f>
        <v>6.9315022866426439</v>
      </c>
      <c r="AW77">
        <f>DI77*'Value Calculations'!$D$4</f>
        <v>11.396444641562747</v>
      </c>
      <c r="AX77">
        <f>DJ77*'Value Calculations'!$D$5</f>
        <v>13.797581462751921</v>
      </c>
      <c r="AY77">
        <f>DK77*'Value Calculations'!$D$6</f>
        <v>-1.8759739787904428</v>
      </c>
      <c r="AZ77">
        <f>DL77*'Value Calculations'!$D$7</f>
        <v>4.9215531150571969</v>
      </c>
      <c r="BA77">
        <f>DM77*'Value Calculations'!$D$8</f>
        <v>4.816727374888166</v>
      </c>
      <c r="BB77">
        <f>DN77*'Value Calculations'!$D$9</f>
        <v>7.1792929182384535</v>
      </c>
      <c r="BC77">
        <f>DO77*'Value Calculations'!$D$10</f>
        <v>6.5756965333716852</v>
      </c>
      <c r="BD77">
        <f>DP77*'Value Calculations'!$D$11</f>
        <v>5.9442848881496246</v>
      </c>
      <c r="BE77">
        <f>DQ77*'Value Calculations'!$D$12</f>
        <v>1.6277654791788281</v>
      </c>
      <c r="BF77">
        <f>DR77*'Value Calculations'!$D$13</f>
        <v>15.133535891699301</v>
      </c>
      <c r="BH77">
        <f>DU77*'Value Calculations'!$D$3</f>
        <v>8.9701794297728341</v>
      </c>
      <c r="BI77">
        <f>DV77*'Value Calculations'!$D$4</f>
        <v>11.396444641562747</v>
      </c>
      <c r="BJ77">
        <f>DW77*'Value Calculations'!$D$5</f>
        <v>15.124271988016528</v>
      </c>
      <c r="BK77">
        <f>DX77*'Value Calculations'!$D$6</f>
        <v>1.0005194553549028</v>
      </c>
      <c r="BL77">
        <f>DY77*'Value Calculations'!$D$7</f>
        <v>5.2730926232755682</v>
      </c>
      <c r="BM77">
        <f>DZ77*'Value Calculations'!$D$8</f>
        <v>3.810247027896609</v>
      </c>
      <c r="BN77">
        <f>EA77*'Value Calculations'!$D$9</f>
        <v>5.6678628301882528</v>
      </c>
      <c r="BO77">
        <f>EB77*'Value Calculations'!$D$10</f>
        <v>6.5756965333716852</v>
      </c>
      <c r="BP77">
        <f>EC77*'Value Calculations'!$D$11</f>
        <v>1.9814282960498748</v>
      </c>
      <c r="BQ77">
        <f>ED77*'Value Calculations'!$D$12</f>
        <v>3.2555309583576562</v>
      </c>
      <c r="BR77">
        <f>EE77*'Value Calculations'!$D$13</f>
        <v>15.61505748825337</v>
      </c>
      <c r="BT77">
        <f>VLOOKUP($B77,'Raw Stats'!$CM$3:$DC$528,3,FALSE)</f>
        <v>82</v>
      </c>
      <c r="BU77">
        <f>VLOOKUP($B77,'Raw Stats'!$CM$3:$DC$528,4,FALSE)</f>
        <v>26</v>
      </c>
      <c r="BV77">
        <f>VLOOKUP($B77,'Raw Stats'!$CM$3:$DC$528,5,FALSE)</f>
        <v>34</v>
      </c>
      <c r="BW77">
        <f>VLOOKUP($B77,'Raw Stats'!$CM$3:$DC$528,6,FALSE)</f>
        <v>60</v>
      </c>
      <c r="BX77">
        <f>VLOOKUP($B77,'Raw Stats'!$CM$3:$DC$528,7,FALSE)</f>
        <v>8</v>
      </c>
      <c r="BY77">
        <f>VLOOKUP($B77,'Raw Stats'!$CM$3:$DC$528,8,FALSE)</f>
        <v>46</v>
      </c>
      <c r="BZ77">
        <f>VLOOKUP($B77,'Raw Stats'!$CM$3:$DC$528,9,FALSE)</f>
        <v>47</v>
      </c>
      <c r="CA77">
        <f>VLOOKUP($B77,'Raw Stats'!$CM$3:$DC$528,10,FALSE)</f>
        <v>55</v>
      </c>
      <c r="CB77">
        <f>VLOOKUP($B77,'Raw Stats'!$CM$3:$DC$528,11,FALSE)+VLOOKUP($B77,'Raw Stats'!$CM$3:$DC$528,12,FALSE)</f>
        <v>16</v>
      </c>
      <c r="CC77">
        <f>VLOOKUP($B77,'Raw Stats'!$CM$3:$DC$528,13,FALSE)+VLOOKUP($B77,'Raw Stats'!$CM$3:$DC$528,14,FALSE)</f>
        <v>4</v>
      </c>
      <c r="CD77">
        <f>VLOOKUP($B77,'Raw Stats'!$CM$3:$DC$528,15,FALSE)</f>
        <v>5</v>
      </c>
      <c r="CE77">
        <f>VLOOKUP($B77,'Raw Stats'!$CM$3:$DC$528,16,FALSE)</f>
        <v>248</v>
      </c>
      <c r="CG77">
        <f>VLOOKUP($B77,'Raw Stats'!$BU$3:$CJ$528,3,FALSE)</f>
        <v>81</v>
      </c>
      <c r="CH77">
        <f>VLOOKUP($B77,'Raw Stats'!$BU$3:$CJ$528,4,FALSE)</f>
        <v>20</v>
      </c>
      <c r="CI77">
        <f>VLOOKUP($B77,'Raw Stats'!$BU$3:$CJ$5288,5,FALSE)</f>
        <v>23</v>
      </c>
      <c r="CJ77">
        <f>VLOOKUP($B77,'Raw Stats'!$BU$3:$CJ$528,6,FALSE)</f>
        <v>43</v>
      </c>
      <c r="CK77">
        <f>VLOOKUP($B77,'Raw Stats'!$BU$3:$CJ$528,7,FALSE)</f>
        <v>11</v>
      </c>
      <c r="CL77">
        <f>VLOOKUP($B77,'Raw Stats'!$BU$3:$CJ$528,8,FALSE)</f>
        <v>38</v>
      </c>
      <c r="CM77">
        <f>VLOOKUP($B77,'Raw Stats'!$BU$3:$CJ$528,9,FALSE)</f>
        <v>44</v>
      </c>
      <c r="CN77">
        <f>VLOOKUP($B77,'Raw Stats'!$BU$3:$CJ$528,10,FALSE)</f>
        <v>45</v>
      </c>
      <c r="CO77">
        <f>VLOOKUP($B77,'Raw Stats'!$BU$3:$CJ$528,11,FALSE)+VLOOKUP($B77,'Raw Stats'!$BU$3:$CJ$528,12,FALSE)</f>
        <v>10</v>
      </c>
      <c r="CP77">
        <f>VLOOKUP($B77,'Raw Stats'!$BU$3:$CJ$528,13,FALSE)+VLOOKUP($B77,'Raw Stats'!$BU$3:$CJ$528,14,FALSE)</f>
        <v>3</v>
      </c>
      <c r="CQ77">
        <f>VLOOKUP($B77,'Raw Stats'!$BU$3:$CJ$528,15,FALSE)</f>
        <v>5</v>
      </c>
      <c r="CR77">
        <f>VLOOKUP($B77,'Raw Stats'!$BU$3:$CJ$528,16,FALSE)</f>
        <v>199</v>
      </c>
      <c r="CT77">
        <f>VLOOKUP($B77,'Raw Stats'!$BC$3:$BR$528,3,FALSE)</f>
        <v>47</v>
      </c>
      <c r="CU77">
        <f>VLOOKUP($B77,'Raw Stats'!$BC$3:$BR$528,4,FALSE)</f>
        <v>14</v>
      </c>
      <c r="CV77">
        <f>VLOOKUP($B77,'Raw Stats'!$BC$3:$BR$5288,5,FALSE)</f>
        <v>19</v>
      </c>
      <c r="CW77">
        <f>VLOOKUP($B77,'Raw Stats'!$BC$3:$BR$52888,6,FALSE)</f>
        <v>33</v>
      </c>
      <c r="CX77">
        <f>VLOOKUP($B77,'Raw Stats'!$BC$3:$BR$5288,7,FALSE)</f>
        <v>3</v>
      </c>
      <c r="CY77">
        <f>VLOOKUP($B77,'Raw Stats'!$BC$3:$BR$5288,8,FALSE)</f>
        <v>24</v>
      </c>
      <c r="CZ77">
        <f>VLOOKUP($B77,'Raw Stats'!$BC$3:$BR$5288,9,FALSE)</f>
        <v>26</v>
      </c>
      <c r="DA77">
        <f>VLOOKUP($B77,'Raw Stats'!$BC$3:$BR$5288,10,FALSE)</f>
        <v>17</v>
      </c>
      <c r="DB77">
        <f>VLOOKUP($B77,'Raw Stats'!$BC$3:$BR$5288,11,FALSE)+VLOOKUP($B77,'Raw Stats'!$BC$3:$BR$5288,12,FALSE)</f>
        <v>15</v>
      </c>
      <c r="DC77">
        <f>VLOOKUP($B77,'Raw Stats'!$BC$3:$BR$5288,13,FALSE)+VLOOKUP($B77,'Raw Stats'!$BC$3:$BR$5288,14,FALSE)</f>
        <v>0</v>
      </c>
      <c r="DD77">
        <f>VLOOKUP($B77,'Raw Stats'!$BC$3:$BR$5288,15,FALSE)</f>
        <v>2</v>
      </c>
      <c r="DE77">
        <f>VLOOKUP($B77,'Raw Stats'!$BC$3:$BR$5288,16,FALSE)</f>
        <v>133</v>
      </c>
      <c r="DG77">
        <f>VLOOKUP($B77,'Raw Stats'!$AK$3:$AZ$528,3,FALSE)</f>
        <v>81</v>
      </c>
      <c r="DH77">
        <f>VLOOKUP($B77,'Raw Stats'!$AK$3:$AZ$528,4,FALSE)</f>
        <v>17</v>
      </c>
      <c r="DI77">
        <f>VLOOKUP($B77,'Raw Stats'!$AK$3:$AZ$528,5,FALSE)</f>
        <v>35</v>
      </c>
      <c r="DJ77">
        <f>VLOOKUP($B77,'Raw Stats'!$AK$3:$AZ$528,6,FALSE)</f>
        <v>52</v>
      </c>
      <c r="DK77">
        <f>VLOOKUP($B77,'Raw Stats'!$AK$3:$AZ$528,7,FALSE)</f>
        <v>-15</v>
      </c>
      <c r="DL77">
        <f>VLOOKUP($B77,'Raw Stats'!$AK$3:$AZ$528,8,FALSE)</f>
        <v>56</v>
      </c>
      <c r="DM77">
        <f>VLOOKUP($B77,'Raw Stats'!$AK$3:$AZ$528,9,FALSE)</f>
        <v>67</v>
      </c>
      <c r="DN77">
        <f>VLOOKUP($B77,'Raw Stats'!$AK$3:$AZ$528,10,FALSE)</f>
        <v>57</v>
      </c>
      <c r="DO77">
        <f>VLOOKUP($B77,'Raw Stats'!$AK$3:$AZ$528,11,FALSE)+VLOOKUP($B77,'Raw Stats'!$AK$3:$AZ$528,12,FALSE)</f>
        <v>18</v>
      </c>
      <c r="DP77">
        <f>VLOOKUP($B77,'Raw Stats'!$AK$3:$AZ$528,13,FALSE)+VLOOKUP($B77,'Raw Stats'!$AK$3:$AZ$528,14,FALSE)</f>
        <v>6</v>
      </c>
      <c r="DQ77">
        <f>VLOOKUP($B77,'Raw Stats'!$AK$3:$AZ$528,15,FALSE)</f>
        <v>2</v>
      </c>
      <c r="DR77">
        <f>VLOOKUP($B77,'Raw Stats'!$AK$3:$AZ$528,16,FALSE)</f>
        <v>220</v>
      </c>
      <c r="DT77">
        <f>VLOOKUP($B77,'Raw Stats'!$S$3:$AH$528,3,FALSE)</f>
        <v>77</v>
      </c>
      <c r="DU77">
        <f>VLOOKUP($B77,'Raw Stats'!$S$3:$AH$528,4,FALSE)</f>
        <v>22</v>
      </c>
      <c r="DV77">
        <f>VLOOKUP($B77,'Raw Stats'!$S$3:$AH$528,5,FALSE)</f>
        <v>35</v>
      </c>
      <c r="DW77">
        <f>VLOOKUP($B77,'Raw Stats'!$S$3:$AH$528,6,FALSE)</f>
        <v>57</v>
      </c>
      <c r="DX77">
        <f>VLOOKUP($B77,'Raw Stats'!$S$3:$AH$528,7,FALSE)</f>
        <v>8</v>
      </c>
      <c r="DY77">
        <f>VLOOKUP($B77,'Raw Stats'!$S$3:$AH$528,8,FALSE)</f>
        <v>60</v>
      </c>
      <c r="DZ77">
        <f>VLOOKUP($B77,'Raw Stats'!$S$3:$AH$528,9,FALSE)</f>
        <v>53</v>
      </c>
      <c r="EA77">
        <f>VLOOKUP($B77,'Raw Stats'!$S$3:$AH$528,10,FALSE)</f>
        <v>45</v>
      </c>
      <c r="EB77">
        <f>VLOOKUP($B77,'Raw Stats'!$S$3:$AH$528,11,FALSE)+VLOOKUP($B77,'Raw Stats'!$S$3:$AH$528,12,FALSE)</f>
        <v>18</v>
      </c>
      <c r="EC77">
        <f>VLOOKUP($B77,'Raw Stats'!$S$3:$AH$528,13,FALSE)+VLOOKUP($B77,'Raw Stats'!$S$3:$AH$528,14,FALSE)</f>
        <v>2</v>
      </c>
      <c r="ED77">
        <f>VLOOKUP($B77,'Raw Stats'!$S$3:$AH$528,15,FALSE)</f>
        <v>4</v>
      </c>
      <c r="EE77">
        <f>VLOOKUP($B77,'Raw Stats'!$S$3:$AH$528,16,FALSE)</f>
        <v>227</v>
      </c>
    </row>
    <row r="78" spans="1:135" x14ac:dyDescent="0.2">
      <c r="A78" t="e">
        <f>VLOOKUP(B78,'ALL SKATERS'!$B$3:$I$378,9,FALSE)</f>
        <v>#N/A</v>
      </c>
      <c r="B78" t="s">
        <v>204</v>
      </c>
      <c r="C78">
        <f t="shared" si="16"/>
        <v>0.40038655609703983</v>
      </c>
      <c r="D78">
        <f t="shared" si="17"/>
        <v>0.74550699069126003</v>
      </c>
      <c r="E78">
        <f t="shared" si="18"/>
        <v>0.53016731905606551</v>
      </c>
      <c r="F78">
        <f t="shared" si="19"/>
        <v>0.93992088194631129</v>
      </c>
      <c r="G78">
        <f t="shared" si="20"/>
        <v>0.82968969552340011</v>
      </c>
      <c r="H78" t="e">
        <f>VLOOKUP(B78,'ALL SKATERS'!$B$3:$H$378,7,FALSE)</f>
        <v>#N/A</v>
      </c>
      <c r="I78" s="29" t="e">
        <f t="shared" si="21"/>
        <v>#N/A</v>
      </c>
      <c r="J78" s="29" t="e">
        <f t="shared" si="22"/>
        <v>#N/A</v>
      </c>
      <c r="K78" s="29" t="e">
        <f t="shared" si="23"/>
        <v>#N/A</v>
      </c>
      <c r="L78">
        <f>BU78*'Value Calculations'!$D$3</f>
        <v>1.6309417145041516</v>
      </c>
      <c r="M78">
        <f>BV78*'Value Calculations'!$D$4</f>
        <v>1.9536762242678996</v>
      </c>
      <c r="N78">
        <f>BW78*'Value Calculations'!$D$5</f>
        <v>2.6533810505292155</v>
      </c>
      <c r="O78">
        <f>BX78*'Value Calculations'!$D$6</f>
        <v>0.75038959151617712</v>
      </c>
      <c r="P78">
        <f>BY78*'Value Calculations'!$D$7</f>
        <v>2.4607765575285985</v>
      </c>
      <c r="Q78">
        <f>BZ78*'Value Calculations'!$D$8</f>
        <v>4.6010530148185467</v>
      </c>
      <c r="R78">
        <f>CA78*'Value Calculations'!$D$9</f>
        <v>2.3930976394128178</v>
      </c>
      <c r="S78">
        <f>CB78*'Value Calculations'!$D$10</f>
        <v>0</v>
      </c>
      <c r="T78">
        <f>CC78*'Value Calculations'!$D$11</f>
        <v>0</v>
      </c>
      <c r="U78">
        <f>CD78*'Value Calculations'!$D$12</f>
        <v>0.81388273958941404</v>
      </c>
      <c r="V78">
        <f>CE78*'Value Calculations'!$D$13</f>
        <v>7.5667679458496506</v>
      </c>
      <c r="X78">
        <f>CH78*'Value Calculations'!$D$3</f>
        <v>7.3392377152686823</v>
      </c>
      <c r="Y78">
        <f>CI78*'Value Calculations'!$D$4</f>
        <v>8.1403176011162479</v>
      </c>
      <c r="Z78">
        <f>CJ78*'Value Calculations'!$D$5</f>
        <v>11.409538517275626</v>
      </c>
      <c r="AA78">
        <f>CK78*'Value Calculations'!$D$6</f>
        <v>-1.0005194553549028</v>
      </c>
      <c r="AB78">
        <f>CL78*'Value Calculations'!$D$7</f>
        <v>5.4488623773847538</v>
      </c>
      <c r="AC78">
        <f>CM78*'Value Calculations'!$D$8</f>
        <v>8.626974402784775</v>
      </c>
      <c r="AD78">
        <f>CN78*'Value Calculations'!$D$9</f>
        <v>5.6678628301882528</v>
      </c>
      <c r="AE78">
        <f>CO78*'Value Calculations'!$D$10</f>
        <v>2.9225317926096377</v>
      </c>
      <c r="AF78">
        <f>CP78*'Value Calculations'!$D$11</f>
        <v>0</v>
      </c>
      <c r="AG78">
        <f>CQ78*'Value Calculations'!$D$12</f>
        <v>0.81388273958941404</v>
      </c>
      <c r="AH78">
        <f>CR78*'Value Calculations'!$D$13</f>
        <v>11.762884715820821</v>
      </c>
      <c r="AJ78">
        <f>CU78*'Value Calculations'!$D$3</f>
        <v>2.8541480003822652</v>
      </c>
      <c r="AK78">
        <f>CV78*'Value Calculations'!$D$4</f>
        <v>2.2792889283125497</v>
      </c>
      <c r="AL78">
        <f>CW78*'Value Calculations'!$D$5</f>
        <v>3.7147334707409017</v>
      </c>
      <c r="AM78">
        <f>CX78*'Value Calculations'!$D$6</f>
        <v>-2.376233706467894</v>
      </c>
      <c r="AN78">
        <f>CY78*'Value Calculations'!$D$7</f>
        <v>1.2303882787642992</v>
      </c>
      <c r="AO78">
        <f>CZ78*'Value Calculations'!$D$8</f>
        <v>6.542122255445121</v>
      </c>
      <c r="AP78">
        <f>DA78*'Value Calculations'!$D$9</f>
        <v>3.4007176981129517</v>
      </c>
      <c r="AQ78">
        <f>DB78*'Value Calculations'!$D$10</f>
        <v>0.36531647407620471</v>
      </c>
      <c r="AR78">
        <f>DC78*'Value Calculations'!$D$11</f>
        <v>0</v>
      </c>
      <c r="AS78">
        <f>DD78*'Value Calculations'!$D$12</f>
        <v>0</v>
      </c>
      <c r="AT78">
        <f>DE78*'Value Calculations'!$D$13</f>
        <v>5.8470479581565478</v>
      </c>
      <c r="AV78">
        <f>DH78*'Value Calculations'!$D$3</f>
        <v>9.3779148583988725</v>
      </c>
      <c r="AW78">
        <f>DI78*'Value Calculations'!$D$4</f>
        <v>12.373282753696698</v>
      </c>
      <c r="AX78">
        <f>DJ78*'Value Calculations'!$D$5</f>
        <v>16.185624408228215</v>
      </c>
      <c r="AY78">
        <f>DK78*'Value Calculations'!$D$6</f>
        <v>-1.5007791830323542</v>
      </c>
      <c r="AZ78">
        <f>DL78*'Value Calculations'!$D$7</f>
        <v>4.7457833609480113</v>
      </c>
      <c r="BA78">
        <f>DM78*'Value Calculations'!$D$8</f>
        <v>3.810247027896609</v>
      </c>
      <c r="BB78">
        <f>DN78*'Value Calculations'!$D$9</f>
        <v>3.9045277274630186</v>
      </c>
      <c r="BC78">
        <f>DO78*'Value Calculations'!$D$10</f>
        <v>8.7675953778289131</v>
      </c>
      <c r="BD78">
        <f>DP78*'Value Calculations'!$D$11</f>
        <v>0</v>
      </c>
      <c r="BE78">
        <f>DQ78*'Value Calculations'!$D$12</f>
        <v>4.0694136979470699</v>
      </c>
      <c r="BF78">
        <f>DR78*'Value Calculations'!$D$13</f>
        <v>15.339902290222474</v>
      </c>
      <c r="BH78">
        <f>DU78*'Value Calculations'!$D$3</f>
        <v>6.9315022866426439</v>
      </c>
      <c r="BI78">
        <f>DV78*'Value Calculations'!$D$4</f>
        <v>12.047670049652048</v>
      </c>
      <c r="BJ78">
        <f>DW78*'Value Calculations'!$D$5</f>
        <v>14.328257672857763</v>
      </c>
      <c r="BK78">
        <f>DX78*'Value Calculations'!$D$6</f>
        <v>-2.1261038426291687</v>
      </c>
      <c r="BL78">
        <f>DY78*'Value Calculations'!$D$7</f>
        <v>3.8669345904020833</v>
      </c>
      <c r="BM78">
        <f>DZ78*'Value Calculations'!$D$8</f>
        <v>4.0259213879662283</v>
      </c>
      <c r="BN78">
        <f>EA78*'Value Calculations'!$D$9</f>
        <v>4.4083377568130855</v>
      </c>
      <c r="BO78">
        <f>EB78*'Value Calculations'!$D$10</f>
        <v>6.9410130074478893</v>
      </c>
      <c r="BP78">
        <f>EC78*'Value Calculations'!$D$11</f>
        <v>0</v>
      </c>
      <c r="BQ78">
        <f>ED78*'Value Calculations'!$D$12</f>
        <v>0.81388273958941404</v>
      </c>
      <c r="BR78">
        <f>EE78*'Value Calculations'!$D$13</f>
        <v>14.308070297606612</v>
      </c>
      <c r="BT78">
        <f>VLOOKUP($B78,'Raw Stats'!$CM$3:$DC$528,3,FALSE)</f>
        <v>62</v>
      </c>
      <c r="BU78">
        <f>VLOOKUP($B78,'Raw Stats'!$CM$3:$DC$528,4,FALSE)</f>
        <v>4</v>
      </c>
      <c r="BV78">
        <f>VLOOKUP($B78,'Raw Stats'!$CM$3:$DC$528,5,FALSE)</f>
        <v>6</v>
      </c>
      <c r="BW78">
        <f>VLOOKUP($B78,'Raw Stats'!$CM$3:$DC$528,6,FALSE)</f>
        <v>10</v>
      </c>
      <c r="BX78">
        <f>VLOOKUP($B78,'Raw Stats'!$CM$3:$DC$528,7,FALSE)</f>
        <v>6</v>
      </c>
      <c r="BY78">
        <f>VLOOKUP($B78,'Raw Stats'!$CM$3:$DC$528,8,FALSE)</f>
        <v>28</v>
      </c>
      <c r="BZ78">
        <f>VLOOKUP($B78,'Raw Stats'!$CM$3:$DC$528,9,FALSE)</f>
        <v>64</v>
      </c>
      <c r="CA78">
        <f>VLOOKUP($B78,'Raw Stats'!$CM$3:$DC$528,10,FALSE)</f>
        <v>19</v>
      </c>
      <c r="CB78">
        <f>VLOOKUP($B78,'Raw Stats'!$CM$3:$DC$528,11,FALSE)+VLOOKUP($B78,'Raw Stats'!$CM$3:$DC$528,12,FALSE)</f>
        <v>0</v>
      </c>
      <c r="CC78">
        <f>VLOOKUP($B78,'Raw Stats'!$CM$3:$DC$528,13,FALSE)+VLOOKUP($B78,'Raw Stats'!$CM$3:$DC$528,14,FALSE)</f>
        <v>0</v>
      </c>
      <c r="CD78">
        <f>VLOOKUP($B78,'Raw Stats'!$CM$3:$DC$528,15,FALSE)</f>
        <v>1</v>
      </c>
      <c r="CE78">
        <f>VLOOKUP($B78,'Raw Stats'!$CM$3:$DC$528,16,FALSE)</f>
        <v>110</v>
      </c>
      <c r="CG78">
        <f>VLOOKUP($B78,'Raw Stats'!$BU$3:$CJ$528,3,FALSE)</f>
        <v>82</v>
      </c>
      <c r="CH78">
        <f>VLOOKUP($B78,'Raw Stats'!$BU$3:$CJ$528,4,FALSE)</f>
        <v>18</v>
      </c>
      <c r="CI78">
        <f>VLOOKUP($B78,'Raw Stats'!$BU$3:$CJ$5288,5,FALSE)</f>
        <v>25</v>
      </c>
      <c r="CJ78">
        <f>VLOOKUP($B78,'Raw Stats'!$BU$3:$CJ$528,6,FALSE)</f>
        <v>43</v>
      </c>
      <c r="CK78">
        <f>VLOOKUP($B78,'Raw Stats'!$BU$3:$CJ$528,7,FALSE)</f>
        <v>-8</v>
      </c>
      <c r="CL78">
        <f>VLOOKUP($B78,'Raw Stats'!$BU$3:$CJ$528,8,FALSE)</f>
        <v>62</v>
      </c>
      <c r="CM78">
        <f>VLOOKUP($B78,'Raw Stats'!$BU$3:$CJ$528,9,FALSE)</f>
        <v>120</v>
      </c>
      <c r="CN78">
        <f>VLOOKUP($B78,'Raw Stats'!$BU$3:$CJ$528,10,FALSE)</f>
        <v>45</v>
      </c>
      <c r="CO78">
        <f>VLOOKUP($B78,'Raw Stats'!$BU$3:$CJ$528,11,FALSE)+VLOOKUP($B78,'Raw Stats'!$BU$3:$CJ$528,12,FALSE)</f>
        <v>8</v>
      </c>
      <c r="CP78">
        <f>VLOOKUP($B78,'Raw Stats'!$BU$3:$CJ$528,13,FALSE)+VLOOKUP($B78,'Raw Stats'!$BU$3:$CJ$528,14,FALSE)</f>
        <v>0</v>
      </c>
      <c r="CQ78">
        <f>VLOOKUP($B78,'Raw Stats'!$BU$3:$CJ$528,15,FALSE)</f>
        <v>1</v>
      </c>
      <c r="CR78">
        <f>VLOOKUP($B78,'Raw Stats'!$BU$3:$CJ$528,16,FALSE)</f>
        <v>171</v>
      </c>
      <c r="CT78">
        <f>VLOOKUP($B78,'Raw Stats'!$BC$3:$BR$528,3,FALSE)</f>
        <v>45</v>
      </c>
      <c r="CU78">
        <f>VLOOKUP($B78,'Raw Stats'!$BC$3:$BR$528,4,FALSE)</f>
        <v>7</v>
      </c>
      <c r="CV78">
        <f>VLOOKUP($B78,'Raw Stats'!$BC$3:$BR$5288,5,FALSE)</f>
        <v>7</v>
      </c>
      <c r="CW78">
        <f>VLOOKUP($B78,'Raw Stats'!$BC$3:$BR$52888,6,FALSE)</f>
        <v>14</v>
      </c>
      <c r="CX78">
        <f>VLOOKUP($B78,'Raw Stats'!$BC$3:$BR$5288,7,FALSE)</f>
        <v>-19</v>
      </c>
      <c r="CY78">
        <f>VLOOKUP($B78,'Raw Stats'!$BC$3:$BR$5288,8,FALSE)</f>
        <v>14</v>
      </c>
      <c r="CZ78">
        <f>VLOOKUP($B78,'Raw Stats'!$BC$3:$BR$5288,9,FALSE)</f>
        <v>91</v>
      </c>
      <c r="DA78">
        <f>VLOOKUP($B78,'Raw Stats'!$BC$3:$BR$5288,10,FALSE)</f>
        <v>27</v>
      </c>
      <c r="DB78">
        <f>VLOOKUP($B78,'Raw Stats'!$BC$3:$BR$5288,11,FALSE)+VLOOKUP($B78,'Raw Stats'!$BC$3:$BR$5288,12,FALSE)</f>
        <v>1</v>
      </c>
      <c r="DC78">
        <f>VLOOKUP($B78,'Raw Stats'!$BC$3:$BR$5288,13,FALSE)+VLOOKUP($B78,'Raw Stats'!$BC$3:$BR$5288,14,FALSE)</f>
        <v>0</v>
      </c>
      <c r="DD78">
        <f>VLOOKUP($B78,'Raw Stats'!$BC$3:$BR$5288,15,FALSE)</f>
        <v>0</v>
      </c>
      <c r="DE78">
        <f>VLOOKUP($B78,'Raw Stats'!$BC$3:$BR$5288,16,FALSE)</f>
        <v>85</v>
      </c>
      <c r="DG78">
        <f>VLOOKUP($B78,'Raw Stats'!$AK$3:$AZ$528,3,FALSE)</f>
        <v>82</v>
      </c>
      <c r="DH78">
        <f>VLOOKUP($B78,'Raw Stats'!$AK$3:$AZ$528,4,FALSE)</f>
        <v>23</v>
      </c>
      <c r="DI78">
        <f>VLOOKUP($B78,'Raw Stats'!$AK$3:$AZ$528,5,FALSE)</f>
        <v>38</v>
      </c>
      <c r="DJ78">
        <f>VLOOKUP($B78,'Raw Stats'!$AK$3:$AZ$528,6,FALSE)</f>
        <v>61</v>
      </c>
      <c r="DK78">
        <f>VLOOKUP($B78,'Raw Stats'!$AK$3:$AZ$528,7,FALSE)</f>
        <v>-12</v>
      </c>
      <c r="DL78">
        <f>VLOOKUP($B78,'Raw Stats'!$AK$3:$AZ$528,8,FALSE)</f>
        <v>54</v>
      </c>
      <c r="DM78">
        <f>VLOOKUP($B78,'Raw Stats'!$AK$3:$AZ$528,9,FALSE)</f>
        <v>53</v>
      </c>
      <c r="DN78">
        <f>VLOOKUP($B78,'Raw Stats'!$AK$3:$AZ$528,10,FALSE)</f>
        <v>31</v>
      </c>
      <c r="DO78">
        <f>VLOOKUP($B78,'Raw Stats'!$AK$3:$AZ$528,11,FALSE)+VLOOKUP($B78,'Raw Stats'!$AK$3:$AZ$528,12,FALSE)</f>
        <v>24</v>
      </c>
      <c r="DP78">
        <f>VLOOKUP($B78,'Raw Stats'!$AK$3:$AZ$528,13,FALSE)+VLOOKUP($B78,'Raw Stats'!$AK$3:$AZ$528,14,FALSE)</f>
        <v>0</v>
      </c>
      <c r="DQ78">
        <f>VLOOKUP($B78,'Raw Stats'!$AK$3:$AZ$528,15,FALSE)</f>
        <v>5</v>
      </c>
      <c r="DR78">
        <f>VLOOKUP($B78,'Raw Stats'!$AK$3:$AZ$528,16,FALSE)</f>
        <v>223</v>
      </c>
      <c r="DT78">
        <f>VLOOKUP($B78,'Raw Stats'!$S$3:$AH$528,3,FALSE)</f>
        <v>79</v>
      </c>
      <c r="DU78">
        <f>VLOOKUP($B78,'Raw Stats'!$S$3:$AH$528,4,FALSE)</f>
        <v>17</v>
      </c>
      <c r="DV78">
        <f>VLOOKUP($B78,'Raw Stats'!$S$3:$AH$528,5,FALSE)</f>
        <v>37</v>
      </c>
      <c r="DW78">
        <f>VLOOKUP($B78,'Raw Stats'!$S$3:$AH$528,6,FALSE)</f>
        <v>54</v>
      </c>
      <c r="DX78">
        <f>VLOOKUP($B78,'Raw Stats'!$S$3:$AH$528,7,FALSE)</f>
        <v>-17</v>
      </c>
      <c r="DY78">
        <f>VLOOKUP($B78,'Raw Stats'!$S$3:$AH$528,8,FALSE)</f>
        <v>44</v>
      </c>
      <c r="DZ78">
        <f>VLOOKUP($B78,'Raw Stats'!$S$3:$AH$528,9,FALSE)</f>
        <v>56</v>
      </c>
      <c r="EA78">
        <f>VLOOKUP($B78,'Raw Stats'!$S$3:$AH$528,10,FALSE)</f>
        <v>35</v>
      </c>
      <c r="EB78">
        <f>VLOOKUP($B78,'Raw Stats'!$S$3:$AH$528,11,FALSE)+VLOOKUP($B78,'Raw Stats'!$S$3:$AH$528,12,FALSE)</f>
        <v>19</v>
      </c>
      <c r="EC78">
        <f>VLOOKUP($B78,'Raw Stats'!$S$3:$AH$528,13,FALSE)+VLOOKUP($B78,'Raw Stats'!$S$3:$AH$528,14,FALSE)</f>
        <v>0</v>
      </c>
      <c r="ED78">
        <f>VLOOKUP($B78,'Raw Stats'!$S$3:$AH$528,15,FALSE)</f>
        <v>1</v>
      </c>
      <c r="EE78">
        <f>VLOOKUP($B78,'Raw Stats'!$S$3:$AH$528,16,FALSE)</f>
        <v>208</v>
      </c>
    </row>
    <row r="79" spans="1:135" x14ac:dyDescent="0.2">
      <c r="A79" t="e">
        <f>VLOOKUP(B79,'ALL SKATERS'!$B$3:$I$378,9,FALSE)</f>
        <v>#REF!</v>
      </c>
      <c r="B79" t="s">
        <v>236</v>
      </c>
      <c r="C79">
        <f t="shared" si="16"/>
        <v>0.69639063433072779</v>
      </c>
      <c r="D79">
        <f t="shared" si="17"/>
        <v>0.70001817080855744</v>
      </c>
      <c r="E79">
        <f t="shared" si="18"/>
        <v>0.68912445967257019</v>
      </c>
      <c r="F79">
        <f t="shared" si="19"/>
        <v>0.79289424855662771</v>
      </c>
      <c r="G79">
        <f t="shared" si="20"/>
        <v>0.57178139498480507</v>
      </c>
      <c r="H79">
        <f>VLOOKUP(B79,'ALL SKATERS'!$B$3:$H$378,7,FALSE)</f>
        <v>0</v>
      </c>
      <c r="I79" s="29" t="e">
        <f t="shared" si="21"/>
        <v>#REF!</v>
      </c>
      <c r="J79" s="29">
        <f t="shared" si="22"/>
        <v>-97</v>
      </c>
      <c r="K79" s="29">
        <f t="shared" si="23"/>
        <v>-0.97</v>
      </c>
      <c r="L79">
        <f>BU79*'Value Calculations'!$D$3</f>
        <v>5.7082960007645305</v>
      </c>
      <c r="M79">
        <f>BV79*'Value Calculations'!$D$4</f>
        <v>11.070831937518097</v>
      </c>
      <c r="N79">
        <f>BW79*'Value Calculations'!$D$5</f>
        <v>12.736229042540234</v>
      </c>
      <c r="O79">
        <f>BX79*'Value Calculations'!$D$6</f>
        <v>2.7514285022259828</v>
      </c>
      <c r="P79">
        <f>BY79*'Value Calculations'!$D$7</f>
        <v>2.1092370493102273</v>
      </c>
      <c r="Q79">
        <f>BZ79*'Value Calculations'!$D$8</f>
        <v>3.091332494331211</v>
      </c>
      <c r="R79">
        <f>CA79*'Value Calculations'!$D$9</f>
        <v>6.1716728595383197</v>
      </c>
      <c r="S79">
        <f>CB79*'Value Calculations'!$D$10</f>
        <v>4.0184812148382516</v>
      </c>
      <c r="T79">
        <f>CC79*'Value Calculations'!$D$11</f>
        <v>0</v>
      </c>
      <c r="U79">
        <f>CD79*'Value Calculations'!$D$12</f>
        <v>3.2555309583576562</v>
      </c>
      <c r="V79">
        <f>CE79*'Value Calculations'!$D$13</f>
        <v>6.1909919556951687</v>
      </c>
      <c r="X79">
        <f>CH79*'Value Calculations'!$D$3</f>
        <v>6.5237668580166064</v>
      </c>
      <c r="Y79">
        <f>CI79*'Value Calculations'!$D$4</f>
        <v>11.722057345607396</v>
      </c>
      <c r="Z79">
        <f>CJ79*'Value Calculations'!$D$5</f>
        <v>13.797581462751921</v>
      </c>
      <c r="AA79">
        <f>CK79*'Value Calculations'!$D$6</f>
        <v>1.3757142511129914</v>
      </c>
      <c r="AB79">
        <f>CL79*'Value Calculations'!$D$7</f>
        <v>2.1092370493102273</v>
      </c>
      <c r="AC79">
        <f>CM79*'Value Calculations'!$D$8</f>
        <v>1.6535034272004152</v>
      </c>
      <c r="AD79">
        <f>CN79*'Value Calculations'!$D$9</f>
        <v>4.4083377568130855</v>
      </c>
      <c r="AE79">
        <f>CO79*'Value Calculations'!$D$10</f>
        <v>5.4797471111430704</v>
      </c>
      <c r="AF79">
        <f>CP79*'Value Calculations'!$D$11</f>
        <v>0</v>
      </c>
      <c r="AG79">
        <f>CQ79*'Value Calculations'!$D$12</f>
        <v>1.6277654791788281</v>
      </c>
      <c r="AH79">
        <f>CR79*'Value Calculations'!$D$13</f>
        <v>6.6037247527415133</v>
      </c>
      <c r="AJ79">
        <f>CU79*'Value Calculations'!$D$3</f>
        <v>4.0773542862603787</v>
      </c>
      <c r="AK79">
        <f>CV79*'Value Calculations'!$D$4</f>
        <v>5.8610286728036982</v>
      </c>
      <c r="AL79">
        <f>CW79*'Value Calculations'!$D$5</f>
        <v>7.4294669414818033</v>
      </c>
      <c r="AM79">
        <f>CX79*'Value Calculations'!$D$6</f>
        <v>-0.25012986383872571</v>
      </c>
      <c r="AN79">
        <f>CY79*'Value Calculations'!$D$7</f>
        <v>2.2850068034194129</v>
      </c>
      <c r="AO79">
        <f>CZ79*'Value Calculations'!$D$8</f>
        <v>1.8691777872700346</v>
      </c>
      <c r="AP79">
        <f>DA79*'Value Calculations'!$D$9</f>
        <v>2.2671451320753011</v>
      </c>
      <c r="AQ79">
        <f>DB79*'Value Calculations'!$D$10</f>
        <v>2.5572153185334328</v>
      </c>
      <c r="AR79">
        <f>DC79*'Value Calculations'!$D$11</f>
        <v>0</v>
      </c>
      <c r="AS79">
        <f>DD79*'Value Calculations'!$D$12</f>
        <v>2.441648218768242</v>
      </c>
      <c r="AT79">
        <f>DE79*'Value Calculations'!$D$13</f>
        <v>4.5400607675097904</v>
      </c>
      <c r="AV79">
        <f>DH79*'Value Calculations'!$D$3</f>
        <v>6.5237668580166064</v>
      </c>
      <c r="AW79">
        <f>DI79*'Value Calculations'!$D$4</f>
        <v>14.326958977964598</v>
      </c>
      <c r="AX79">
        <f>DJ79*'Value Calculations'!$D$5</f>
        <v>15.920286303175292</v>
      </c>
      <c r="AY79">
        <f>DK79*'Value Calculations'!$D$6</f>
        <v>1.2506493191936285</v>
      </c>
      <c r="AZ79">
        <f>DL79*'Value Calculations'!$D$7</f>
        <v>2.1092370493102273</v>
      </c>
      <c r="BA79">
        <f>DM79*'Value Calculations'!$D$8</f>
        <v>2.3724179607658131</v>
      </c>
      <c r="BB79">
        <f>DN79*'Value Calculations'!$D$9</f>
        <v>6.0457203522008029</v>
      </c>
      <c r="BC79">
        <f>DO79*'Value Calculations'!$D$10</f>
        <v>7.3063294815240942</v>
      </c>
      <c r="BD79">
        <f>DP79*'Value Calculations'!$D$11</f>
        <v>0</v>
      </c>
      <c r="BE79">
        <f>DQ79*'Value Calculations'!$D$12</f>
        <v>1.6277654791788281</v>
      </c>
      <c r="BF79">
        <f>DR79*'Value Calculations'!$D$13</f>
        <v>6.7413023517569615</v>
      </c>
      <c r="BH79">
        <f>DU79*'Value Calculations'!$D$3</f>
        <v>3.2618834290083032</v>
      </c>
      <c r="BI79">
        <f>DV79*'Value Calculations'!$D$4</f>
        <v>4.5585778566250994</v>
      </c>
      <c r="BJ79">
        <f>DW79*'Value Calculations'!$D$5</f>
        <v>5.8374383111642736</v>
      </c>
      <c r="BK79">
        <f>DX79*'Value Calculations'!$D$6</f>
        <v>-0.37519479575808856</v>
      </c>
      <c r="BL79">
        <f>DY79*'Value Calculations'!$D$7</f>
        <v>1.0546185246551136</v>
      </c>
      <c r="BM79">
        <f>DZ79*'Value Calculations'!$D$8</f>
        <v>1.1502632537046367</v>
      </c>
      <c r="BN79">
        <f>EA79*'Value Calculations'!$D$9</f>
        <v>2.3930976394128178</v>
      </c>
      <c r="BO79">
        <f>EB79*'Value Calculations'!$D$10</f>
        <v>2.9225317926096377</v>
      </c>
      <c r="BP79">
        <f>EC79*'Value Calculations'!$D$11</f>
        <v>0</v>
      </c>
      <c r="BQ79">
        <f>ED79*'Value Calculations'!$D$12</f>
        <v>0</v>
      </c>
      <c r="BR79">
        <f>EE79*'Value Calculations'!$D$13</f>
        <v>3.7833839729248253</v>
      </c>
      <c r="BT79">
        <f>VLOOKUP($B79,'Raw Stats'!$CM$3:$DC$528,3,FALSE)</f>
        <v>82</v>
      </c>
      <c r="BU79">
        <f>VLOOKUP($B79,'Raw Stats'!$CM$3:$DC$528,4,FALSE)</f>
        <v>14</v>
      </c>
      <c r="BV79">
        <f>VLOOKUP($B79,'Raw Stats'!$CM$3:$DC$528,5,FALSE)</f>
        <v>34</v>
      </c>
      <c r="BW79">
        <f>VLOOKUP($B79,'Raw Stats'!$CM$3:$DC$528,6,FALSE)</f>
        <v>48</v>
      </c>
      <c r="BX79">
        <f>VLOOKUP($B79,'Raw Stats'!$CM$3:$DC$528,7,FALSE)</f>
        <v>22</v>
      </c>
      <c r="BY79">
        <f>VLOOKUP($B79,'Raw Stats'!$CM$3:$DC$528,8,FALSE)</f>
        <v>24</v>
      </c>
      <c r="BZ79">
        <f>VLOOKUP($B79,'Raw Stats'!$CM$3:$DC$528,9,FALSE)</f>
        <v>43</v>
      </c>
      <c r="CA79">
        <f>VLOOKUP($B79,'Raw Stats'!$CM$3:$DC$528,10,FALSE)</f>
        <v>49</v>
      </c>
      <c r="CB79">
        <f>VLOOKUP($B79,'Raw Stats'!$CM$3:$DC$528,11,FALSE)+VLOOKUP($B79,'Raw Stats'!$CM$3:$DC$528,12,FALSE)</f>
        <v>11</v>
      </c>
      <c r="CC79">
        <f>VLOOKUP($B79,'Raw Stats'!$CM$3:$DC$528,13,FALSE)+VLOOKUP($B79,'Raw Stats'!$CM$3:$DC$528,14,FALSE)</f>
        <v>0</v>
      </c>
      <c r="CD79">
        <f>VLOOKUP($B79,'Raw Stats'!$CM$3:$DC$528,15,FALSE)</f>
        <v>4</v>
      </c>
      <c r="CE79">
        <f>VLOOKUP($B79,'Raw Stats'!$CM$3:$DC$528,16,FALSE)</f>
        <v>90</v>
      </c>
      <c r="CG79">
        <f>VLOOKUP($B79,'Raw Stats'!$BU$3:$CJ$528,3,FALSE)</f>
        <v>79</v>
      </c>
      <c r="CH79">
        <f>VLOOKUP($B79,'Raw Stats'!$BU$3:$CJ$528,4,FALSE)</f>
        <v>16</v>
      </c>
      <c r="CI79">
        <f>VLOOKUP($B79,'Raw Stats'!$BU$3:$CJ$5288,5,FALSE)</f>
        <v>36</v>
      </c>
      <c r="CJ79">
        <f>VLOOKUP($B79,'Raw Stats'!$BU$3:$CJ$528,6,FALSE)</f>
        <v>52</v>
      </c>
      <c r="CK79">
        <f>VLOOKUP($B79,'Raw Stats'!$BU$3:$CJ$528,7,FALSE)</f>
        <v>11</v>
      </c>
      <c r="CL79">
        <f>VLOOKUP($B79,'Raw Stats'!$BU$3:$CJ$528,8,FALSE)</f>
        <v>24</v>
      </c>
      <c r="CM79">
        <f>VLOOKUP($B79,'Raw Stats'!$BU$3:$CJ$528,9,FALSE)</f>
        <v>23</v>
      </c>
      <c r="CN79">
        <f>VLOOKUP($B79,'Raw Stats'!$BU$3:$CJ$528,10,FALSE)</f>
        <v>35</v>
      </c>
      <c r="CO79">
        <f>VLOOKUP($B79,'Raw Stats'!$BU$3:$CJ$528,11,FALSE)+VLOOKUP($B79,'Raw Stats'!$BU$3:$CJ$528,12,FALSE)</f>
        <v>15</v>
      </c>
      <c r="CP79">
        <f>VLOOKUP($B79,'Raw Stats'!$BU$3:$CJ$528,13,FALSE)+VLOOKUP($B79,'Raw Stats'!$BU$3:$CJ$528,14,FALSE)</f>
        <v>0</v>
      </c>
      <c r="CQ79">
        <f>VLOOKUP($B79,'Raw Stats'!$BU$3:$CJ$528,15,FALSE)</f>
        <v>2</v>
      </c>
      <c r="CR79">
        <f>VLOOKUP($B79,'Raw Stats'!$BU$3:$CJ$528,16,FALSE)</f>
        <v>96</v>
      </c>
      <c r="CT79">
        <f>VLOOKUP($B79,'Raw Stats'!$BC$3:$BR$528,3,FALSE)</f>
        <v>48</v>
      </c>
      <c r="CU79">
        <f>VLOOKUP($B79,'Raw Stats'!$BC$3:$BR$528,4,FALSE)</f>
        <v>10</v>
      </c>
      <c r="CV79">
        <f>VLOOKUP($B79,'Raw Stats'!$BC$3:$BR$5288,5,FALSE)</f>
        <v>18</v>
      </c>
      <c r="CW79">
        <f>VLOOKUP($B79,'Raw Stats'!$BC$3:$BR$52888,6,FALSE)</f>
        <v>28</v>
      </c>
      <c r="CX79">
        <f>VLOOKUP($B79,'Raw Stats'!$BC$3:$BR$5288,7,FALSE)</f>
        <v>-2</v>
      </c>
      <c r="CY79">
        <f>VLOOKUP($B79,'Raw Stats'!$BC$3:$BR$5288,8,FALSE)</f>
        <v>26</v>
      </c>
      <c r="CZ79">
        <f>VLOOKUP($B79,'Raw Stats'!$BC$3:$BR$5288,9,FALSE)</f>
        <v>26</v>
      </c>
      <c r="DA79">
        <f>VLOOKUP($B79,'Raw Stats'!$BC$3:$BR$5288,10,FALSE)</f>
        <v>18</v>
      </c>
      <c r="DB79">
        <f>VLOOKUP($B79,'Raw Stats'!$BC$3:$BR$5288,11,FALSE)+VLOOKUP($B79,'Raw Stats'!$BC$3:$BR$5288,12,FALSE)</f>
        <v>7</v>
      </c>
      <c r="DC79">
        <f>VLOOKUP($B79,'Raw Stats'!$BC$3:$BR$5288,13,FALSE)+VLOOKUP($B79,'Raw Stats'!$BC$3:$BR$5288,14,FALSE)</f>
        <v>0</v>
      </c>
      <c r="DD79">
        <f>VLOOKUP($B79,'Raw Stats'!$BC$3:$BR$5288,15,FALSE)</f>
        <v>3</v>
      </c>
      <c r="DE79">
        <f>VLOOKUP($B79,'Raw Stats'!$BC$3:$BR$5288,16,FALSE)</f>
        <v>66</v>
      </c>
      <c r="DG79">
        <f>VLOOKUP($B79,'Raw Stats'!$AK$3:$AZ$528,3,FALSE)</f>
        <v>81</v>
      </c>
      <c r="DH79">
        <f>VLOOKUP($B79,'Raw Stats'!$AK$3:$AZ$528,4,FALSE)</f>
        <v>16</v>
      </c>
      <c r="DI79">
        <f>VLOOKUP($B79,'Raw Stats'!$AK$3:$AZ$528,5,FALSE)</f>
        <v>44</v>
      </c>
      <c r="DJ79">
        <f>VLOOKUP($B79,'Raw Stats'!$AK$3:$AZ$528,6,FALSE)</f>
        <v>60</v>
      </c>
      <c r="DK79">
        <f>VLOOKUP($B79,'Raw Stats'!$AK$3:$AZ$528,7,FALSE)</f>
        <v>10</v>
      </c>
      <c r="DL79">
        <f>VLOOKUP($B79,'Raw Stats'!$AK$3:$AZ$528,8,FALSE)</f>
        <v>24</v>
      </c>
      <c r="DM79">
        <f>VLOOKUP($B79,'Raw Stats'!$AK$3:$AZ$528,9,FALSE)</f>
        <v>33</v>
      </c>
      <c r="DN79">
        <f>VLOOKUP($B79,'Raw Stats'!$AK$3:$AZ$528,10,FALSE)</f>
        <v>48</v>
      </c>
      <c r="DO79">
        <f>VLOOKUP($B79,'Raw Stats'!$AK$3:$AZ$528,11,FALSE)+VLOOKUP($B79,'Raw Stats'!$AK$3:$AZ$528,12,FALSE)</f>
        <v>20</v>
      </c>
      <c r="DP79">
        <f>VLOOKUP($B79,'Raw Stats'!$AK$3:$AZ$528,13,FALSE)+VLOOKUP($B79,'Raw Stats'!$AK$3:$AZ$528,14,FALSE)</f>
        <v>0</v>
      </c>
      <c r="DQ79">
        <f>VLOOKUP($B79,'Raw Stats'!$AK$3:$AZ$528,15,FALSE)</f>
        <v>2</v>
      </c>
      <c r="DR79">
        <f>VLOOKUP($B79,'Raw Stats'!$AK$3:$AZ$528,16,FALSE)</f>
        <v>98</v>
      </c>
      <c r="DT79">
        <f>VLOOKUP($B79,'Raw Stats'!$S$3:$AH$528,3,FALSE)</f>
        <v>43</v>
      </c>
      <c r="DU79">
        <f>VLOOKUP($B79,'Raw Stats'!$S$3:$AH$528,4,FALSE)</f>
        <v>8</v>
      </c>
      <c r="DV79">
        <f>VLOOKUP($B79,'Raw Stats'!$S$3:$AH$528,5,FALSE)</f>
        <v>14</v>
      </c>
      <c r="DW79">
        <f>VLOOKUP($B79,'Raw Stats'!$S$3:$AH$528,6,FALSE)</f>
        <v>22</v>
      </c>
      <c r="DX79">
        <f>VLOOKUP($B79,'Raw Stats'!$S$3:$AH$528,7,FALSE)</f>
        <v>-3</v>
      </c>
      <c r="DY79">
        <f>VLOOKUP($B79,'Raw Stats'!$S$3:$AH$528,8,FALSE)</f>
        <v>12</v>
      </c>
      <c r="DZ79">
        <f>VLOOKUP($B79,'Raw Stats'!$S$3:$AH$528,9,FALSE)</f>
        <v>16</v>
      </c>
      <c r="EA79">
        <f>VLOOKUP($B79,'Raw Stats'!$S$3:$AH$528,10,FALSE)</f>
        <v>19</v>
      </c>
      <c r="EB79">
        <f>VLOOKUP($B79,'Raw Stats'!$S$3:$AH$528,11,FALSE)+VLOOKUP($B79,'Raw Stats'!$S$3:$AH$528,12,FALSE)</f>
        <v>8</v>
      </c>
      <c r="EC79">
        <f>VLOOKUP($B79,'Raw Stats'!$S$3:$AH$528,13,FALSE)+VLOOKUP($B79,'Raw Stats'!$S$3:$AH$528,14,FALSE)</f>
        <v>0</v>
      </c>
      <c r="ED79">
        <f>VLOOKUP($B79,'Raw Stats'!$S$3:$AH$528,15,FALSE)</f>
        <v>0</v>
      </c>
      <c r="EE79">
        <f>VLOOKUP($B79,'Raw Stats'!$S$3:$AH$528,16,FALSE)</f>
        <v>55</v>
      </c>
    </row>
    <row r="80" spans="1:135" x14ac:dyDescent="0.2">
      <c r="A80" t="e">
        <f>VLOOKUP(B80,'ALL SKATERS'!$B$3:$I$378,9,FALSE)</f>
        <v>#REF!</v>
      </c>
      <c r="B80" t="s">
        <v>228</v>
      </c>
      <c r="C80">
        <f t="shared" si="16"/>
        <v>0.70295010849906725</v>
      </c>
      <c r="D80">
        <f t="shared" si="17"/>
        <v>0.7079666515026779</v>
      </c>
      <c r="E80">
        <f t="shared" si="18"/>
        <v>0.69194560233945979</v>
      </c>
      <c r="F80" t="e">
        <f t="shared" si="19"/>
        <v>#N/A</v>
      </c>
      <c r="G80" t="e">
        <f t="shared" si="20"/>
        <v>#N/A</v>
      </c>
      <c r="H80">
        <f>VLOOKUP(B80,'ALL SKATERS'!$B$3:$H$378,7,FALSE)</f>
        <v>0</v>
      </c>
      <c r="I80" s="29" t="e">
        <f t="shared" si="21"/>
        <v>#REF!</v>
      </c>
      <c r="J80" s="29">
        <f t="shared" si="22"/>
        <v>-97</v>
      </c>
      <c r="K80" s="29">
        <f t="shared" si="23"/>
        <v>-0.97</v>
      </c>
      <c r="L80">
        <f>BU80*'Value Calculations'!$D$3</f>
        <v>6.1160314293905689</v>
      </c>
      <c r="M80">
        <f>BV80*'Value Calculations'!$D$4</f>
        <v>7.4890921930269485</v>
      </c>
      <c r="N80">
        <f>BW80*'Value Calculations'!$D$5</f>
        <v>10.082847992011018</v>
      </c>
      <c r="O80">
        <f>BX80*'Value Calculations'!$D$6</f>
        <v>1.0005194553549028</v>
      </c>
      <c r="P80">
        <f>BY80*'Value Calculations'!$D$7</f>
        <v>3.1638555739653409</v>
      </c>
      <c r="Q80">
        <f>BZ80*'Value Calculations'!$D$8</f>
        <v>4.3134872013923875</v>
      </c>
      <c r="R80">
        <f>CA80*'Value Calculations'!$D$9</f>
        <v>2.6450026540878513</v>
      </c>
      <c r="S80">
        <f>CB80*'Value Calculations'!$D$10</f>
        <v>1.0959494222286141</v>
      </c>
      <c r="T80">
        <f>CC80*'Value Calculations'!$D$11</f>
        <v>0.9907141480249374</v>
      </c>
      <c r="U80">
        <f>CD80*'Value Calculations'!$D$12</f>
        <v>4.0694136979470699</v>
      </c>
      <c r="V80">
        <f>CE80*'Value Calculations'!$D$13</f>
        <v>8.9425439360041317</v>
      </c>
      <c r="X80">
        <f>CH80*'Value Calculations'!$D$3</f>
        <v>6.9315022866426439</v>
      </c>
      <c r="Y80">
        <f>CI80*'Value Calculations'!$D$4</f>
        <v>7.8147048970715982</v>
      </c>
      <c r="Z80">
        <f>CJ80*'Value Calculations'!$D$5</f>
        <v>10.878862307169783</v>
      </c>
      <c r="AA80">
        <f>CK80*'Value Calculations'!$D$6</f>
        <v>1.0005194553549028</v>
      </c>
      <c r="AB80">
        <f>CL80*'Value Calculations'!$D$7</f>
        <v>5.5367472544393461</v>
      </c>
      <c r="AC80">
        <f>CM80*'Value Calculations'!$D$8</f>
        <v>5.535641908453564</v>
      </c>
      <c r="AD80">
        <f>CN80*'Value Calculations'!$D$9</f>
        <v>3.9045277274630186</v>
      </c>
      <c r="AE80">
        <f>CO80*'Value Calculations'!$D$10</f>
        <v>2.9225317926096377</v>
      </c>
      <c r="AF80">
        <f>CP80*'Value Calculations'!$D$11</f>
        <v>0</v>
      </c>
      <c r="AG80">
        <f>CQ80*'Value Calculations'!$D$12</f>
        <v>1.6277654791788281</v>
      </c>
      <c r="AH80">
        <f>CR80*'Value Calculations'!$D$13</f>
        <v>11.900462314836268</v>
      </c>
      <c r="AJ80">
        <f>CU80*'Value Calculations'!$D$3</f>
        <v>2.8541480003822652</v>
      </c>
      <c r="AK80">
        <f>CV80*'Value Calculations'!$D$4</f>
        <v>3.9073524485357991</v>
      </c>
      <c r="AL80">
        <f>CW80*'Value Calculations'!$D$5</f>
        <v>5.0414239960055092</v>
      </c>
      <c r="AM80">
        <f>CX80*'Value Calculations'!$D$6</f>
        <v>-0.75038959151617712</v>
      </c>
      <c r="AN80">
        <f>CY80*'Value Calculations'!$D$7</f>
        <v>1.2303882787642992</v>
      </c>
      <c r="AO80">
        <f>CZ80*'Value Calculations'!$D$8</f>
        <v>2.8756581342615917</v>
      </c>
      <c r="AP80">
        <f>DA80*'Value Calculations'!$D$9</f>
        <v>2.770955161425368</v>
      </c>
      <c r="AQ80">
        <f>DB80*'Value Calculations'!$D$10</f>
        <v>1.0959494222286141</v>
      </c>
      <c r="AR80">
        <f>DC80*'Value Calculations'!$D$11</f>
        <v>0</v>
      </c>
      <c r="AS80">
        <f>DD80*'Value Calculations'!$D$12</f>
        <v>1.6277654791788281</v>
      </c>
      <c r="AT80">
        <f>DE80*'Value Calculations'!$D$13</f>
        <v>5.6406815596333759</v>
      </c>
      <c r="AV80" t="e">
        <f>DH80*'Value Calculations'!$D$3</f>
        <v>#N/A</v>
      </c>
      <c r="AW80" t="e">
        <f>DI80*'Value Calculations'!$D$4</f>
        <v>#N/A</v>
      </c>
      <c r="AX80" t="e">
        <f>DJ80*'Value Calculations'!$D$5</f>
        <v>#N/A</v>
      </c>
      <c r="AY80" t="e">
        <f>DK80*'Value Calculations'!$D$6</f>
        <v>#N/A</v>
      </c>
      <c r="AZ80" t="e">
        <f>DL80*'Value Calculations'!$D$7</f>
        <v>#N/A</v>
      </c>
      <c r="BA80" t="e">
        <f>DM80*'Value Calculations'!$D$8</f>
        <v>#N/A</v>
      </c>
      <c r="BB80" t="e">
        <f>DN80*'Value Calculations'!$D$9</f>
        <v>#N/A</v>
      </c>
      <c r="BC80" t="e">
        <f>DO80*'Value Calculations'!$D$10</f>
        <v>#N/A</v>
      </c>
      <c r="BD80" t="e">
        <f>DP80*'Value Calculations'!$D$11</f>
        <v>#N/A</v>
      </c>
      <c r="BE80" t="e">
        <f>DQ80*'Value Calculations'!$D$12</f>
        <v>#N/A</v>
      </c>
      <c r="BF80" t="e">
        <f>DR80*'Value Calculations'!$D$13</f>
        <v>#N/A</v>
      </c>
      <c r="BH80" t="e">
        <f>DU80*'Value Calculations'!$D$3</f>
        <v>#N/A</v>
      </c>
      <c r="BI80" t="e">
        <f>DV80*'Value Calculations'!$D$4</f>
        <v>#N/A</v>
      </c>
      <c r="BJ80" t="e">
        <f>DW80*'Value Calculations'!$D$5</f>
        <v>#N/A</v>
      </c>
      <c r="BK80" t="e">
        <f>DX80*'Value Calculations'!$D$6</f>
        <v>#N/A</v>
      </c>
      <c r="BL80" t="e">
        <f>DY80*'Value Calculations'!$D$7</f>
        <v>#N/A</v>
      </c>
      <c r="BM80" t="e">
        <f>DZ80*'Value Calculations'!$D$8</f>
        <v>#N/A</v>
      </c>
      <c r="BN80" t="e">
        <f>EA80*'Value Calculations'!$D$9</f>
        <v>#N/A</v>
      </c>
      <c r="BO80" t="e">
        <f>EB80*'Value Calculations'!$D$10</f>
        <v>#N/A</v>
      </c>
      <c r="BP80" t="e">
        <f>EC80*'Value Calculations'!$D$11</f>
        <v>#N/A</v>
      </c>
      <c r="BQ80" t="e">
        <f>ED80*'Value Calculations'!$D$12</f>
        <v>#N/A</v>
      </c>
      <c r="BR80" t="e">
        <f>EE80*'Value Calculations'!$D$13</f>
        <v>#N/A</v>
      </c>
      <c r="BT80">
        <f>VLOOKUP($B80,'Raw Stats'!$CM$3:$DC$528,3,FALSE)</f>
        <v>71</v>
      </c>
      <c r="BU80">
        <f>VLOOKUP($B80,'Raw Stats'!$CM$3:$DC$528,4,FALSE)</f>
        <v>15</v>
      </c>
      <c r="BV80">
        <f>VLOOKUP($B80,'Raw Stats'!$CM$3:$DC$528,5,FALSE)</f>
        <v>23</v>
      </c>
      <c r="BW80">
        <f>VLOOKUP($B80,'Raw Stats'!$CM$3:$DC$528,6,FALSE)</f>
        <v>38</v>
      </c>
      <c r="BX80">
        <f>VLOOKUP($B80,'Raw Stats'!$CM$3:$DC$528,7,FALSE)</f>
        <v>8</v>
      </c>
      <c r="BY80">
        <f>VLOOKUP($B80,'Raw Stats'!$CM$3:$DC$528,8,FALSE)</f>
        <v>36</v>
      </c>
      <c r="BZ80">
        <f>VLOOKUP($B80,'Raw Stats'!$CM$3:$DC$528,9,FALSE)</f>
        <v>60</v>
      </c>
      <c r="CA80">
        <f>VLOOKUP($B80,'Raw Stats'!$CM$3:$DC$528,10,FALSE)</f>
        <v>21</v>
      </c>
      <c r="CB80">
        <f>VLOOKUP($B80,'Raw Stats'!$CM$3:$DC$528,11,FALSE)+VLOOKUP($B80,'Raw Stats'!$CM$3:$DC$528,12,FALSE)</f>
        <v>3</v>
      </c>
      <c r="CC80">
        <f>VLOOKUP($B80,'Raw Stats'!$CM$3:$DC$528,13,FALSE)+VLOOKUP($B80,'Raw Stats'!$CM$3:$DC$528,14,FALSE)</f>
        <v>1</v>
      </c>
      <c r="CD80">
        <f>VLOOKUP($B80,'Raw Stats'!$CM$3:$DC$528,15,FALSE)</f>
        <v>5</v>
      </c>
      <c r="CE80">
        <f>VLOOKUP($B80,'Raw Stats'!$CM$3:$DC$528,16,FALSE)</f>
        <v>130</v>
      </c>
      <c r="CG80">
        <f>VLOOKUP($B80,'Raw Stats'!$BU$3:$CJ$528,3,FALSE)</f>
        <v>82</v>
      </c>
      <c r="CH80">
        <f>VLOOKUP($B80,'Raw Stats'!$BU$3:$CJ$528,4,FALSE)</f>
        <v>17</v>
      </c>
      <c r="CI80">
        <f>VLOOKUP($B80,'Raw Stats'!$BU$3:$CJ$5288,5,FALSE)</f>
        <v>24</v>
      </c>
      <c r="CJ80">
        <f>VLOOKUP($B80,'Raw Stats'!$BU$3:$CJ$528,6,FALSE)</f>
        <v>41</v>
      </c>
      <c r="CK80">
        <f>VLOOKUP($B80,'Raw Stats'!$BU$3:$CJ$528,7,FALSE)</f>
        <v>8</v>
      </c>
      <c r="CL80">
        <f>VLOOKUP($B80,'Raw Stats'!$BU$3:$CJ$528,8,FALSE)</f>
        <v>63</v>
      </c>
      <c r="CM80">
        <f>VLOOKUP($B80,'Raw Stats'!$BU$3:$CJ$528,9,FALSE)</f>
        <v>77</v>
      </c>
      <c r="CN80">
        <f>VLOOKUP($B80,'Raw Stats'!$BU$3:$CJ$528,10,FALSE)</f>
        <v>31</v>
      </c>
      <c r="CO80">
        <f>VLOOKUP($B80,'Raw Stats'!$BU$3:$CJ$528,11,FALSE)+VLOOKUP($B80,'Raw Stats'!$BU$3:$CJ$528,12,FALSE)</f>
        <v>8</v>
      </c>
      <c r="CP80">
        <f>VLOOKUP($B80,'Raw Stats'!$BU$3:$CJ$528,13,FALSE)+VLOOKUP($B80,'Raw Stats'!$BU$3:$CJ$528,14,FALSE)</f>
        <v>0</v>
      </c>
      <c r="CQ80">
        <f>VLOOKUP($B80,'Raw Stats'!$BU$3:$CJ$528,15,FALSE)</f>
        <v>2</v>
      </c>
      <c r="CR80">
        <f>VLOOKUP($B80,'Raw Stats'!$BU$3:$CJ$528,16,FALSE)</f>
        <v>173</v>
      </c>
      <c r="CT80">
        <f>VLOOKUP($B80,'Raw Stats'!$BC$3:$BR$528,3,FALSE)</f>
        <v>38</v>
      </c>
      <c r="CU80">
        <f>VLOOKUP($B80,'Raw Stats'!$BC$3:$BR$528,4,FALSE)</f>
        <v>7</v>
      </c>
      <c r="CV80">
        <f>VLOOKUP($B80,'Raw Stats'!$BC$3:$BR$5288,5,FALSE)</f>
        <v>12</v>
      </c>
      <c r="CW80">
        <f>VLOOKUP($B80,'Raw Stats'!$BC$3:$BR$52888,6,FALSE)</f>
        <v>19</v>
      </c>
      <c r="CX80">
        <f>VLOOKUP($B80,'Raw Stats'!$BC$3:$BR$5288,7,FALSE)</f>
        <v>-6</v>
      </c>
      <c r="CY80">
        <f>VLOOKUP($B80,'Raw Stats'!$BC$3:$BR$5288,8,FALSE)</f>
        <v>14</v>
      </c>
      <c r="CZ80">
        <f>VLOOKUP($B80,'Raw Stats'!$BC$3:$BR$5288,9,FALSE)</f>
        <v>40</v>
      </c>
      <c r="DA80">
        <f>VLOOKUP($B80,'Raw Stats'!$BC$3:$BR$5288,10,FALSE)</f>
        <v>22</v>
      </c>
      <c r="DB80">
        <f>VLOOKUP($B80,'Raw Stats'!$BC$3:$BR$5288,11,FALSE)+VLOOKUP($B80,'Raw Stats'!$BC$3:$BR$5288,12,FALSE)</f>
        <v>3</v>
      </c>
      <c r="DC80">
        <f>VLOOKUP($B80,'Raw Stats'!$BC$3:$BR$5288,13,FALSE)+VLOOKUP($B80,'Raw Stats'!$BC$3:$BR$5288,14,FALSE)</f>
        <v>0</v>
      </c>
      <c r="DD80">
        <f>VLOOKUP($B80,'Raw Stats'!$BC$3:$BR$5288,15,FALSE)</f>
        <v>2</v>
      </c>
      <c r="DE80">
        <f>VLOOKUP($B80,'Raw Stats'!$BC$3:$BR$5288,16,FALSE)</f>
        <v>82</v>
      </c>
      <c r="DG80" t="e">
        <f>VLOOKUP($B80,'Raw Stats'!$AK$3:$AZ$528,3,FALSE)</f>
        <v>#N/A</v>
      </c>
      <c r="DH80" t="e">
        <f>VLOOKUP($B80,'Raw Stats'!$AK$3:$AZ$528,4,FALSE)</f>
        <v>#N/A</v>
      </c>
      <c r="DI80" t="e">
        <f>VLOOKUP($B80,'Raw Stats'!$AK$3:$AZ$528,5,FALSE)</f>
        <v>#N/A</v>
      </c>
      <c r="DJ80" t="e">
        <f>VLOOKUP($B80,'Raw Stats'!$AK$3:$AZ$528,6,FALSE)</f>
        <v>#N/A</v>
      </c>
      <c r="DK80" t="e">
        <f>VLOOKUP($B80,'Raw Stats'!$AK$3:$AZ$528,7,FALSE)</f>
        <v>#N/A</v>
      </c>
      <c r="DL80" t="e">
        <f>VLOOKUP($B80,'Raw Stats'!$AK$3:$AZ$528,8,FALSE)</f>
        <v>#N/A</v>
      </c>
      <c r="DM80" t="e">
        <f>VLOOKUP($B80,'Raw Stats'!$AK$3:$AZ$528,9,FALSE)</f>
        <v>#N/A</v>
      </c>
      <c r="DN80" t="e">
        <f>VLOOKUP($B80,'Raw Stats'!$AK$3:$AZ$528,10,FALSE)</f>
        <v>#N/A</v>
      </c>
      <c r="DO80" t="e">
        <f>VLOOKUP($B80,'Raw Stats'!$AK$3:$AZ$528,11,FALSE)+VLOOKUP($B80,'Raw Stats'!$AK$3:$AZ$528,12,FALSE)</f>
        <v>#N/A</v>
      </c>
      <c r="DP80" t="e">
        <f>VLOOKUP($B80,'Raw Stats'!$AK$3:$AZ$528,13,FALSE)+VLOOKUP($B80,'Raw Stats'!$AK$3:$AZ$528,14,FALSE)</f>
        <v>#N/A</v>
      </c>
      <c r="DQ80" t="e">
        <f>VLOOKUP($B80,'Raw Stats'!$AK$3:$AZ$528,15,FALSE)</f>
        <v>#N/A</v>
      </c>
      <c r="DR80" t="e">
        <f>VLOOKUP($B80,'Raw Stats'!$AK$3:$AZ$528,16,FALSE)</f>
        <v>#N/A</v>
      </c>
      <c r="DT80" t="e">
        <f>VLOOKUP($B80,'Raw Stats'!$S$3:$AH$528,3,FALSE)</f>
        <v>#N/A</v>
      </c>
      <c r="DU80" t="e">
        <f>VLOOKUP($B80,'Raw Stats'!$S$3:$AH$528,4,FALSE)</f>
        <v>#N/A</v>
      </c>
      <c r="DV80" t="e">
        <f>VLOOKUP($B80,'Raw Stats'!$S$3:$AH$528,5,FALSE)</f>
        <v>#N/A</v>
      </c>
      <c r="DW80" t="e">
        <f>VLOOKUP($B80,'Raw Stats'!$S$3:$AH$528,6,FALSE)</f>
        <v>#N/A</v>
      </c>
      <c r="DX80" t="e">
        <f>VLOOKUP($B80,'Raw Stats'!$S$3:$AH$528,7,FALSE)</f>
        <v>#N/A</v>
      </c>
      <c r="DY80" t="e">
        <f>VLOOKUP($B80,'Raw Stats'!$S$3:$AH$528,8,FALSE)</f>
        <v>#N/A</v>
      </c>
      <c r="DZ80" t="e">
        <f>VLOOKUP($B80,'Raw Stats'!$S$3:$AH$528,9,FALSE)</f>
        <v>#N/A</v>
      </c>
      <c r="EA80" t="e">
        <f>VLOOKUP($B80,'Raw Stats'!$S$3:$AH$528,10,FALSE)</f>
        <v>#N/A</v>
      </c>
      <c r="EB80" t="e">
        <f>VLOOKUP($B80,'Raw Stats'!$S$3:$AH$528,11,FALSE)+VLOOKUP($B80,'Raw Stats'!$S$3:$AH$528,12,FALSE)</f>
        <v>#N/A</v>
      </c>
      <c r="EC80" t="e">
        <f>VLOOKUP($B80,'Raw Stats'!$S$3:$AH$528,13,FALSE)+VLOOKUP($B80,'Raw Stats'!$S$3:$AH$528,14,FALSE)</f>
        <v>#N/A</v>
      </c>
      <c r="ED80" t="e">
        <f>VLOOKUP($B80,'Raw Stats'!$S$3:$AH$528,15,FALSE)</f>
        <v>#N/A</v>
      </c>
      <c r="EE80" t="e">
        <f>VLOOKUP($B80,'Raw Stats'!$S$3:$AH$528,16,FALSE)</f>
        <v>#N/A</v>
      </c>
    </row>
    <row r="81" spans="1:135" x14ac:dyDescent="0.2">
      <c r="A81" t="e">
        <f>VLOOKUP(B81,'ALL SKATERS'!$B$3:$I$378,9,FALSE)</f>
        <v>#N/A</v>
      </c>
      <c r="B81" t="s">
        <v>199</v>
      </c>
      <c r="C81">
        <f t="shared" si="16"/>
        <v>0.48121636603087004</v>
      </c>
      <c r="D81">
        <f t="shared" si="17"/>
        <v>0.75989961750657731</v>
      </c>
      <c r="E81">
        <f t="shared" si="18"/>
        <v>0.60787474631164329</v>
      </c>
      <c r="F81">
        <f t="shared" si="19"/>
        <v>0.77707831514062709</v>
      </c>
      <c r="G81">
        <f t="shared" si="20"/>
        <v>0.77022155421654381</v>
      </c>
      <c r="H81" t="e">
        <f>VLOOKUP(B81,'ALL SKATERS'!$B$3:$H$378,7,FALSE)</f>
        <v>#N/A</v>
      </c>
      <c r="I81" s="29" t="e">
        <f t="shared" si="21"/>
        <v>#N/A</v>
      </c>
      <c r="J81" s="29" t="e">
        <f t="shared" si="22"/>
        <v>#N/A</v>
      </c>
      <c r="K81" s="29" t="e">
        <f t="shared" si="23"/>
        <v>#N/A</v>
      </c>
      <c r="L81">
        <f>BU81*'Value Calculations'!$D$3</f>
        <v>3.6696188576343411</v>
      </c>
      <c r="M81">
        <f>BV81*'Value Calculations'!$D$4</f>
        <v>5.8610286728036982</v>
      </c>
      <c r="N81">
        <f>BW81*'Value Calculations'!$D$5</f>
        <v>7.1641288364288815</v>
      </c>
      <c r="O81">
        <f>BX81*'Value Calculations'!$D$6</f>
        <v>0.12506493191936285</v>
      </c>
      <c r="P81">
        <f>BY81*'Value Calculations'!$D$7</f>
        <v>2.8123160657469697</v>
      </c>
      <c r="Q81">
        <f>BZ81*'Value Calculations'!$D$8</f>
        <v>3.091332494331211</v>
      </c>
      <c r="R81">
        <f>CA81*'Value Calculations'!$D$9</f>
        <v>3.1488126834379182</v>
      </c>
      <c r="S81">
        <f>CB81*'Value Calculations'!$D$10</f>
        <v>4.3837976889144565</v>
      </c>
      <c r="T81">
        <f>CC81*'Value Calculations'!$D$11</f>
        <v>1.9814282960498748</v>
      </c>
      <c r="U81">
        <f>CD81*'Value Calculations'!$D$12</f>
        <v>0</v>
      </c>
      <c r="V81">
        <f>CE81*'Value Calculations'!$D$13</f>
        <v>6.2597807552028932</v>
      </c>
      <c r="X81">
        <f>CH81*'Value Calculations'!$D$3</f>
        <v>5.7082960007645305</v>
      </c>
      <c r="Y81">
        <f>CI81*'Value Calculations'!$D$4</f>
        <v>12.047670049652048</v>
      </c>
      <c r="Z81">
        <f>CJ81*'Value Calculations'!$D$5</f>
        <v>13.532243357698999</v>
      </c>
      <c r="AA81">
        <f>CK81*'Value Calculations'!$D$6</f>
        <v>-2.1261038426291687</v>
      </c>
      <c r="AB81">
        <f>CL81*'Value Calculations'!$D$7</f>
        <v>5.3609775003301614</v>
      </c>
      <c r="AC81">
        <f>CM81*'Value Calculations'!$D$8</f>
        <v>3.5226812144704498</v>
      </c>
      <c r="AD81">
        <f>CN81*'Value Calculations'!$D$9</f>
        <v>4.7861952788256357</v>
      </c>
      <c r="AE81">
        <f>CO81*'Value Calculations'!$D$10</f>
        <v>6.9410130074478893</v>
      </c>
      <c r="AF81">
        <f>CP81*'Value Calculations'!$D$11</f>
        <v>0</v>
      </c>
      <c r="AG81">
        <f>CQ81*'Value Calculations'!$D$12</f>
        <v>3.2555309583576562</v>
      </c>
      <c r="AH81">
        <f>CR81*'Value Calculations'!$D$13</f>
        <v>10.043164728127717</v>
      </c>
      <c r="AJ81">
        <f>CU81*'Value Calculations'!$D$3</f>
        <v>4.8928251435124546</v>
      </c>
      <c r="AK81">
        <f>CV81*'Value Calculations'!$D$4</f>
        <v>4.2329651525804488</v>
      </c>
      <c r="AL81">
        <f>CW81*'Value Calculations'!$D$5</f>
        <v>6.6334526263230389</v>
      </c>
      <c r="AM81">
        <f>CX81*'Value Calculations'!$D$6</f>
        <v>-0.75038959151617712</v>
      </c>
      <c r="AN81">
        <f>CY81*'Value Calculations'!$D$7</f>
        <v>1.7576975410918561</v>
      </c>
      <c r="AO81">
        <f>CZ81*'Value Calculations'!$D$8</f>
        <v>1.4378290671307958</v>
      </c>
      <c r="AP81">
        <f>DA81*'Value Calculations'!$D$9</f>
        <v>2.5190501467503346</v>
      </c>
      <c r="AQ81">
        <f>DB81*'Value Calculations'!$D$10</f>
        <v>1.4612658963048188</v>
      </c>
      <c r="AR81">
        <f>DC81*'Value Calculations'!$D$11</f>
        <v>0</v>
      </c>
      <c r="AS81">
        <f>DD81*'Value Calculations'!$D$12</f>
        <v>1.6277654791788281</v>
      </c>
      <c r="AT81">
        <f>DE81*'Value Calculations'!$D$13</f>
        <v>5.3655263616024795</v>
      </c>
      <c r="AV81">
        <f>DH81*'Value Calculations'!$D$3</f>
        <v>7.7469731438947198</v>
      </c>
      <c r="AW81">
        <f>DI81*'Value Calculations'!$D$4</f>
        <v>11.070831937518097</v>
      </c>
      <c r="AX81">
        <f>DJ81*'Value Calculations'!$D$5</f>
        <v>14.062919567804842</v>
      </c>
      <c r="AY81">
        <f>DK81*'Value Calculations'!$D$6</f>
        <v>0.37519479575808856</v>
      </c>
      <c r="AZ81">
        <f>DL81*'Value Calculations'!$D$7</f>
        <v>2.2850068034194129</v>
      </c>
      <c r="BA81">
        <f>DM81*'Value Calculations'!$D$8</f>
        <v>2.2286350540527335</v>
      </c>
      <c r="BB81">
        <f>DN81*'Value Calculations'!$D$9</f>
        <v>3.6526227127879851</v>
      </c>
      <c r="BC81">
        <f>DO81*'Value Calculations'!$D$10</f>
        <v>6.9410130074478893</v>
      </c>
      <c r="BD81">
        <f>DP81*'Value Calculations'!$D$11</f>
        <v>0.9907141480249374</v>
      </c>
      <c r="BE81">
        <f>DQ81*'Value Calculations'!$D$12</f>
        <v>1.6277654791788281</v>
      </c>
      <c r="BF81">
        <f>DR81*'Value Calculations'!$D$13</f>
        <v>9.6304319310813735</v>
      </c>
      <c r="BH81">
        <f>DU81*'Value Calculations'!$D$3</f>
        <v>6.9315022866426439</v>
      </c>
      <c r="BI81">
        <f>DV81*'Value Calculations'!$D$4</f>
        <v>7.8147048970715982</v>
      </c>
      <c r="BJ81">
        <f>DW81*'Value Calculations'!$D$5</f>
        <v>10.878862307169783</v>
      </c>
      <c r="BK81">
        <f>DX81*'Value Calculations'!$D$6</f>
        <v>1.6258441149517171</v>
      </c>
      <c r="BL81">
        <f>DY81*'Value Calculations'!$D$7</f>
        <v>2.1092370493102273</v>
      </c>
      <c r="BM81">
        <f>DZ81*'Value Calculations'!$D$8</f>
        <v>2.5880923208354325</v>
      </c>
      <c r="BN81">
        <f>EA81*'Value Calculations'!$D$9</f>
        <v>2.5190501467503346</v>
      </c>
      <c r="BO81">
        <f>EB81*'Value Calculations'!$D$10</f>
        <v>1.4612658963048188</v>
      </c>
      <c r="BP81">
        <f>EC81*'Value Calculations'!$D$11</f>
        <v>1.9814282960498748</v>
      </c>
      <c r="BQ81">
        <f>ED81*'Value Calculations'!$D$12</f>
        <v>2.441648218768242</v>
      </c>
      <c r="BR81">
        <f>EE81*'Value Calculations'!$D$13</f>
        <v>8.9425439360041317</v>
      </c>
      <c r="BT81">
        <f>VLOOKUP($B81,'Raw Stats'!$CM$3:$DC$528,3,FALSE)</f>
        <v>80</v>
      </c>
      <c r="BU81">
        <f>VLOOKUP($B81,'Raw Stats'!$CM$3:$DC$528,4,FALSE)</f>
        <v>9</v>
      </c>
      <c r="BV81">
        <f>VLOOKUP($B81,'Raw Stats'!$CM$3:$DC$528,5,FALSE)</f>
        <v>18</v>
      </c>
      <c r="BW81">
        <f>VLOOKUP($B81,'Raw Stats'!$CM$3:$DC$528,6,FALSE)</f>
        <v>27</v>
      </c>
      <c r="BX81">
        <f>VLOOKUP($B81,'Raw Stats'!$CM$3:$DC$528,7,FALSE)</f>
        <v>1</v>
      </c>
      <c r="BY81">
        <f>VLOOKUP($B81,'Raw Stats'!$CM$3:$DC$528,8,FALSE)</f>
        <v>32</v>
      </c>
      <c r="BZ81">
        <f>VLOOKUP($B81,'Raw Stats'!$CM$3:$DC$528,9,FALSE)</f>
        <v>43</v>
      </c>
      <c r="CA81">
        <f>VLOOKUP($B81,'Raw Stats'!$CM$3:$DC$528,10,FALSE)</f>
        <v>25</v>
      </c>
      <c r="CB81">
        <f>VLOOKUP($B81,'Raw Stats'!$CM$3:$DC$528,11,FALSE)+VLOOKUP($B81,'Raw Stats'!$CM$3:$DC$528,12,FALSE)</f>
        <v>12</v>
      </c>
      <c r="CC81">
        <f>VLOOKUP($B81,'Raw Stats'!$CM$3:$DC$528,13,FALSE)+VLOOKUP($B81,'Raw Stats'!$CM$3:$DC$528,14,FALSE)</f>
        <v>2</v>
      </c>
      <c r="CD81">
        <f>VLOOKUP($B81,'Raw Stats'!$CM$3:$DC$528,15,FALSE)</f>
        <v>0</v>
      </c>
      <c r="CE81">
        <f>VLOOKUP($B81,'Raw Stats'!$CM$3:$DC$528,16,FALSE)</f>
        <v>91</v>
      </c>
      <c r="CG81">
        <f>VLOOKUP($B81,'Raw Stats'!$BU$3:$CJ$528,3,FALSE)</f>
        <v>83</v>
      </c>
      <c r="CH81">
        <f>VLOOKUP($B81,'Raw Stats'!$BU$3:$CJ$528,4,FALSE)</f>
        <v>14</v>
      </c>
      <c r="CI81">
        <f>VLOOKUP($B81,'Raw Stats'!$BU$3:$CJ$5288,5,FALSE)</f>
        <v>37</v>
      </c>
      <c r="CJ81">
        <f>VLOOKUP($B81,'Raw Stats'!$BU$3:$CJ$528,6,FALSE)</f>
        <v>51</v>
      </c>
      <c r="CK81">
        <f>VLOOKUP($B81,'Raw Stats'!$BU$3:$CJ$528,7,FALSE)</f>
        <v>-17</v>
      </c>
      <c r="CL81">
        <f>VLOOKUP($B81,'Raw Stats'!$BU$3:$CJ$528,8,FALSE)</f>
        <v>61</v>
      </c>
      <c r="CM81">
        <f>VLOOKUP($B81,'Raw Stats'!$BU$3:$CJ$528,9,FALSE)</f>
        <v>49</v>
      </c>
      <c r="CN81">
        <f>VLOOKUP($B81,'Raw Stats'!$BU$3:$CJ$528,10,FALSE)</f>
        <v>38</v>
      </c>
      <c r="CO81">
        <f>VLOOKUP($B81,'Raw Stats'!$BU$3:$CJ$528,11,FALSE)+VLOOKUP($B81,'Raw Stats'!$BU$3:$CJ$528,12,FALSE)</f>
        <v>19</v>
      </c>
      <c r="CP81">
        <f>VLOOKUP($B81,'Raw Stats'!$BU$3:$CJ$528,13,FALSE)+VLOOKUP($B81,'Raw Stats'!$BU$3:$CJ$528,14,FALSE)</f>
        <v>0</v>
      </c>
      <c r="CQ81">
        <f>VLOOKUP($B81,'Raw Stats'!$BU$3:$CJ$528,15,FALSE)</f>
        <v>4</v>
      </c>
      <c r="CR81">
        <f>VLOOKUP($B81,'Raw Stats'!$BU$3:$CJ$528,16,FALSE)</f>
        <v>146</v>
      </c>
      <c r="CT81">
        <f>VLOOKUP($B81,'Raw Stats'!$BC$3:$BR$528,3,FALSE)</f>
        <v>48</v>
      </c>
      <c r="CU81">
        <f>VLOOKUP($B81,'Raw Stats'!$BC$3:$BR$528,4,FALSE)</f>
        <v>12</v>
      </c>
      <c r="CV81">
        <f>VLOOKUP($B81,'Raw Stats'!$BC$3:$BR$5288,5,FALSE)</f>
        <v>13</v>
      </c>
      <c r="CW81">
        <f>VLOOKUP($B81,'Raw Stats'!$BC$3:$BR$52888,6,FALSE)</f>
        <v>25</v>
      </c>
      <c r="CX81">
        <f>VLOOKUP($B81,'Raw Stats'!$BC$3:$BR$5288,7,FALSE)</f>
        <v>-6</v>
      </c>
      <c r="CY81">
        <f>VLOOKUP($B81,'Raw Stats'!$BC$3:$BR$5288,8,FALSE)</f>
        <v>20</v>
      </c>
      <c r="CZ81">
        <f>VLOOKUP($B81,'Raw Stats'!$BC$3:$BR$5288,9,FALSE)</f>
        <v>20</v>
      </c>
      <c r="DA81">
        <f>VLOOKUP($B81,'Raw Stats'!$BC$3:$BR$5288,10,FALSE)</f>
        <v>20</v>
      </c>
      <c r="DB81">
        <f>VLOOKUP($B81,'Raw Stats'!$BC$3:$BR$5288,11,FALSE)+VLOOKUP($B81,'Raw Stats'!$BC$3:$BR$5288,12,FALSE)</f>
        <v>4</v>
      </c>
      <c r="DC81">
        <f>VLOOKUP($B81,'Raw Stats'!$BC$3:$BR$5288,13,FALSE)+VLOOKUP($B81,'Raw Stats'!$BC$3:$BR$5288,14,FALSE)</f>
        <v>0</v>
      </c>
      <c r="DD81">
        <f>VLOOKUP($B81,'Raw Stats'!$BC$3:$BR$5288,15,FALSE)</f>
        <v>2</v>
      </c>
      <c r="DE81">
        <f>VLOOKUP($B81,'Raw Stats'!$BC$3:$BR$5288,16,FALSE)</f>
        <v>78</v>
      </c>
      <c r="DG81">
        <f>VLOOKUP($B81,'Raw Stats'!$AK$3:$AZ$528,3,FALSE)</f>
        <v>78</v>
      </c>
      <c r="DH81">
        <f>VLOOKUP($B81,'Raw Stats'!$AK$3:$AZ$528,4,FALSE)</f>
        <v>19</v>
      </c>
      <c r="DI81">
        <f>VLOOKUP($B81,'Raw Stats'!$AK$3:$AZ$528,5,FALSE)</f>
        <v>34</v>
      </c>
      <c r="DJ81">
        <f>VLOOKUP($B81,'Raw Stats'!$AK$3:$AZ$528,6,FALSE)</f>
        <v>53</v>
      </c>
      <c r="DK81">
        <f>VLOOKUP($B81,'Raw Stats'!$AK$3:$AZ$528,7,FALSE)</f>
        <v>3</v>
      </c>
      <c r="DL81">
        <f>VLOOKUP($B81,'Raw Stats'!$AK$3:$AZ$528,8,FALSE)</f>
        <v>26</v>
      </c>
      <c r="DM81">
        <f>VLOOKUP($B81,'Raw Stats'!$AK$3:$AZ$528,9,FALSE)</f>
        <v>31</v>
      </c>
      <c r="DN81">
        <f>VLOOKUP($B81,'Raw Stats'!$AK$3:$AZ$528,10,FALSE)</f>
        <v>29</v>
      </c>
      <c r="DO81">
        <f>VLOOKUP($B81,'Raw Stats'!$AK$3:$AZ$528,11,FALSE)+VLOOKUP($B81,'Raw Stats'!$AK$3:$AZ$528,12,FALSE)</f>
        <v>19</v>
      </c>
      <c r="DP81">
        <f>VLOOKUP($B81,'Raw Stats'!$AK$3:$AZ$528,13,FALSE)+VLOOKUP($B81,'Raw Stats'!$AK$3:$AZ$528,14,FALSE)</f>
        <v>1</v>
      </c>
      <c r="DQ81">
        <f>VLOOKUP($B81,'Raw Stats'!$AK$3:$AZ$528,15,FALSE)</f>
        <v>2</v>
      </c>
      <c r="DR81">
        <f>VLOOKUP($B81,'Raw Stats'!$AK$3:$AZ$528,16,FALSE)</f>
        <v>140</v>
      </c>
      <c r="DT81">
        <f>VLOOKUP($B81,'Raw Stats'!$S$3:$AH$528,3,FALSE)</f>
        <v>64</v>
      </c>
      <c r="DU81">
        <f>VLOOKUP($B81,'Raw Stats'!$S$3:$AH$528,4,FALSE)</f>
        <v>17</v>
      </c>
      <c r="DV81">
        <f>VLOOKUP($B81,'Raw Stats'!$S$3:$AH$528,5,FALSE)</f>
        <v>24</v>
      </c>
      <c r="DW81">
        <f>VLOOKUP($B81,'Raw Stats'!$S$3:$AH$528,6,FALSE)</f>
        <v>41</v>
      </c>
      <c r="DX81">
        <f>VLOOKUP($B81,'Raw Stats'!$S$3:$AH$528,7,FALSE)</f>
        <v>13</v>
      </c>
      <c r="DY81">
        <f>VLOOKUP($B81,'Raw Stats'!$S$3:$AH$528,8,FALSE)</f>
        <v>24</v>
      </c>
      <c r="DZ81">
        <f>VLOOKUP($B81,'Raw Stats'!$S$3:$AH$528,9,FALSE)</f>
        <v>36</v>
      </c>
      <c r="EA81">
        <f>VLOOKUP($B81,'Raw Stats'!$S$3:$AH$528,10,FALSE)</f>
        <v>20</v>
      </c>
      <c r="EB81">
        <f>VLOOKUP($B81,'Raw Stats'!$S$3:$AH$528,11,FALSE)+VLOOKUP($B81,'Raw Stats'!$S$3:$AH$528,12,FALSE)</f>
        <v>4</v>
      </c>
      <c r="EC81">
        <f>VLOOKUP($B81,'Raw Stats'!$S$3:$AH$528,13,FALSE)+VLOOKUP($B81,'Raw Stats'!$S$3:$AH$528,14,FALSE)</f>
        <v>2</v>
      </c>
      <c r="ED81">
        <f>VLOOKUP($B81,'Raw Stats'!$S$3:$AH$528,15,FALSE)</f>
        <v>3</v>
      </c>
      <c r="EE81">
        <f>VLOOKUP($B81,'Raw Stats'!$S$3:$AH$528,16,FALSE)</f>
        <v>130</v>
      </c>
    </row>
    <row r="82" spans="1:135" x14ac:dyDescent="0.2">
      <c r="A82" t="e">
        <f>VLOOKUP(B82,'ALL SKATERS'!$B$3:$I$378,9,FALSE)</f>
        <v>#REF!</v>
      </c>
      <c r="B82" t="s">
        <v>178</v>
      </c>
      <c r="C82">
        <f t="shared" si="16"/>
        <v>0.84289670156380903</v>
      </c>
      <c r="D82">
        <f t="shared" si="17"/>
        <v>0.8268164472084345</v>
      </c>
      <c r="E82">
        <f t="shared" si="18"/>
        <v>0.78621093322652857</v>
      </c>
      <c r="F82">
        <f t="shared" si="19"/>
        <v>0.67272130035261557</v>
      </c>
      <c r="G82">
        <f t="shared" si="20"/>
        <v>0.9016421449569707</v>
      </c>
      <c r="H82">
        <f>VLOOKUP(B82,'ALL SKATERS'!$B$3:$H$378,7,FALSE)</f>
        <v>0.84</v>
      </c>
      <c r="I82" s="29" t="e">
        <f t="shared" si="21"/>
        <v>#REF!</v>
      </c>
      <c r="J82" s="29">
        <f t="shared" si="22"/>
        <v>-13</v>
      </c>
      <c r="K82" s="29">
        <f t="shared" si="23"/>
        <v>-0.13</v>
      </c>
      <c r="L82">
        <f>BU82*'Value Calculations'!$D$3</f>
        <v>5.7082960007645305</v>
      </c>
      <c r="M82">
        <f>BV82*'Value Calculations'!$D$4</f>
        <v>9.4427684172948485</v>
      </c>
      <c r="N82">
        <f>BW82*'Value Calculations'!$D$5</f>
        <v>11.409538517275626</v>
      </c>
      <c r="O82">
        <f>BX82*'Value Calculations'!$D$6</f>
        <v>1.0005194553549028</v>
      </c>
      <c r="P82">
        <f>BY82*'Value Calculations'!$D$7</f>
        <v>1.0546185246551136</v>
      </c>
      <c r="Q82">
        <f>BZ82*'Value Calculations'!$D$8</f>
        <v>3.45078976111391</v>
      </c>
      <c r="R82">
        <f>CA82*'Value Calculations'!$D$9</f>
        <v>10.076200587001338</v>
      </c>
      <c r="S82">
        <f>CB82*'Value Calculations'!$D$10</f>
        <v>6.5756965333716852</v>
      </c>
      <c r="T82">
        <f>CC82*'Value Calculations'!$D$11</f>
        <v>2.9721424440748123</v>
      </c>
      <c r="U82">
        <f>CD82*'Value Calculations'!$D$12</f>
        <v>3.2555309583576562</v>
      </c>
      <c r="V82">
        <f>CE82*'Value Calculations'!$D$13</f>
        <v>10.799841522712683</v>
      </c>
      <c r="X82">
        <f>CH82*'Value Calculations'!$D$3</f>
        <v>10.193385715650948</v>
      </c>
      <c r="Y82">
        <f>CI82*'Value Calculations'!$D$4</f>
        <v>10.745219233473447</v>
      </c>
      <c r="Z82">
        <f>CJ82*'Value Calculations'!$D$5</f>
        <v>15.38961009306945</v>
      </c>
      <c r="AA82">
        <f>CK82*'Value Calculations'!$D$6</f>
        <v>-1.3757142511129914</v>
      </c>
      <c r="AB82">
        <f>CL82*'Value Calculations'!$D$7</f>
        <v>0.70307901643674242</v>
      </c>
      <c r="AC82">
        <f>CM82*'Value Calculations'!$D$8</f>
        <v>2.8037666809050519</v>
      </c>
      <c r="AD82">
        <f>CN82*'Value Calculations'!$D$9</f>
        <v>5.9197678448632862</v>
      </c>
      <c r="AE82">
        <f>CO82*'Value Calculations'!$D$10</f>
        <v>7.3063294815240942</v>
      </c>
      <c r="AF82">
        <f>CP82*'Value Calculations'!$D$11</f>
        <v>2.9721424440748123</v>
      </c>
      <c r="AG82">
        <f>CQ82*'Value Calculations'!$D$12</f>
        <v>0</v>
      </c>
      <c r="AH82">
        <f>CR82*'Value Calculations'!$D$13</f>
        <v>11.487729517789925</v>
      </c>
      <c r="AJ82">
        <f>CU82*'Value Calculations'!$D$3</f>
        <v>2.4464125717562273</v>
      </c>
      <c r="AK82">
        <f>CV82*'Value Calculations'!$D$4</f>
        <v>7.4890921930269485</v>
      </c>
      <c r="AL82">
        <f>CW82*'Value Calculations'!$D$5</f>
        <v>7.6948050465347251</v>
      </c>
      <c r="AM82">
        <f>CX82*'Value Calculations'!$D$6</f>
        <v>-0.37519479575808856</v>
      </c>
      <c r="AN82">
        <f>CY82*'Value Calculations'!$D$7</f>
        <v>1.0546185246551136</v>
      </c>
      <c r="AO82">
        <f>CZ82*'Value Calculations'!$D$8</f>
        <v>1.6535034272004152</v>
      </c>
      <c r="AP82">
        <f>DA82*'Value Calculations'!$D$9</f>
        <v>5.9197678448632862</v>
      </c>
      <c r="AQ82">
        <f>DB82*'Value Calculations'!$D$10</f>
        <v>3.6531647407620471</v>
      </c>
      <c r="AR82">
        <f>DC82*'Value Calculations'!$D$11</f>
        <v>0.9907141480249374</v>
      </c>
      <c r="AS82">
        <f>DD82*'Value Calculations'!$D$12</f>
        <v>0.81388273958941404</v>
      </c>
      <c r="AT82">
        <f>DE82*'Value Calculations'!$D$13</f>
        <v>6.3973583542183405</v>
      </c>
      <c r="AV82">
        <f>DH82*'Value Calculations'!$D$3</f>
        <v>6.9315022866426439</v>
      </c>
      <c r="AW82">
        <f>DI82*'Value Calculations'!$D$4</f>
        <v>9.7683811213394982</v>
      </c>
      <c r="AX82">
        <f>DJ82*'Value Calculations'!$D$5</f>
        <v>12.470890937487313</v>
      </c>
      <c r="AY82">
        <f>DK82*'Value Calculations'!$D$6</f>
        <v>-0.37519479575808856</v>
      </c>
      <c r="AZ82">
        <f>DL82*'Value Calculations'!$D$7</f>
        <v>0.52730926232755682</v>
      </c>
      <c r="BA82">
        <f>DM82*'Value Calculations'!$D$8</f>
        <v>2.084852147339654</v>
      </c>
      <c r="BB82">
        <f>DN82*'Value Calculations'!$D$9</f>
        <v>8.3128654842761041</v>
      </c>
      <c r="BC82">
        <f>DO82*'Value Calculations'!$D$10</f>
        <v>5.4797471111430704</v>
      </c>
      <c r="BD82">
        <f>DP82*'Value Calculations'!$D$11</f>
        <v>0</v>
      </c>
      <c r="BE82">
        <f>DQ82*'Value Calculations'!$D$12</f>
        <v>0.81388273958941404</v>
      </c>
      <c r="BF82">
        <f>DR82*'Value Calculations'!$D$13</f>
        <v>9.1489103345273044</v>
      </c>
      <c r="BH82">
        <f>DU82*'Value Calculations'!$D$3</f>
        <v>5.300560572138493</v>
      </c>
      <c r="BI82">
        <f>DV82*'Value Calculations'!$D$4</f>
        <v>10.093993825384148</v>
      </c>
      <c r="BJ82">
        <f>DW82*'Value Calculations'!$D$5</f>
        <v>11.674876622328547</v>
      </c>
      <c r="BK82">
        <f>DX82*'Value Calculations'!$D$6</f>
        <v>1.6258441149517171</v>
      </c>
      <c r="BL82">
        <f>DY82*'Value Calculations'!$D$7</f>
        <v>3.3396253280745265</v>
      </c>
      <c r="BM82">
        <f>DZ82*'Value Calculations'!$D$8</f>
        <v>1.6535034272004152</v>
      </c>
      <c r="BN82">
        <f>EA82*'Value Calculations'!$D$9</f>
        <v>7.9350079622635539</v>
      </c>
      <c r="BO82">
        <f>EB82*'Value Calculations'!$D$10</f>
        <v>2.9225317926096377</v>
      </c>
      <c r="BP82">
        <f>EC82*'Value Calculations'!$D$11</f>
        <v>7.9257131841994992</v>
      </c>
      <c r="BQ82">
        <f>ED82*'Value Calculations'!$D$12</f>
        <v>0.81388273958941404</v>
      </c>
      <c r="BR82">
        <f>EE82*'Value Calculations'!$D$13</f>
        <v>10.731052723204959</v>
      </c>
      <c r="BT82">
        <f>VLOOKUP($B82,'Raw Stats'!$CM$3:$DC$528,3,FALSE)</f>
        <v>78</v>
      </c>
      <c r="BU82">
        <f>VLOOKUP($B82,'Raw Stats'!$CM$3:$DC$528,4,FALSE)</f>
        <v>14</v>
      </c>
      <c r="BV82">
        <f>VLOOKUP($B82,'Raw Stats'!$CM$3:$DC$528,5,FALSE)</f>
        <v>29</v>
      </c>
      <c r="BW82">
        <f>VLOOKUP($B82,'Raw Stats'!$CM$3:$DC$528,6,FALSE)</f>
        <v>43</v>
      </c>
      <c r="BX82">
        <f>VLOOKUP($B82,'Raw Stats'!$CM$3:$DC$528,7,FALSE)</f>
        <v>8</v>
      </c>
      <c r="BY82">
        <f>VLOOKUP($B82,'Raw Stats'!$CM$3:$DC$528,8,FALSE)</f>
        <v>12</v>
      </c>
      <c r="BZ82">
        <f>VLOOKUP($B82,'Raw Stats'!$CM$3:$DC$528,9,FALSE)</f>
        <v>48</v>
      </c>
      <c r="CA82">
        <f>VLOOKUP($B82,'Raw Stats'!$CM$3:$DC$528,10,FALSE)</f>
        <v>80</v>
      </c>
      <c r="CB82">
        <f>VLOOKUP($B82,'Raw Stats'!$CM$3:$DC$528,11,FALSE)+VLOOKUP($B82,'Raw Stats'!$CM$3:$DC$528,12,FALSE)</f>
        <v>18</v>
      </c>
      <c r="CC82">
        <f>VLOOKUP($B82,'Raw Stats'!$CM$3:$DC$528,13,FALSE)+VLOOKUP($B82,'Raw Stats'!$CM$3:$DC$528,14,FALSE)</f>
        <v>3</v>
      </c>
      <c r="CD82">
        <f>VLOOKUP($B82,'Raw Stats'!$CM$3:$DC$528,15,FALSE)</f>
        <v>4</v>
      </c>
      <c r="CE82">
        <f>VLOOKUP($B82,'Raw Stats'!$CM$3:$DC$528,16,FALSE)</f>
        <v>157</v>
      </c>
      <c r="CG82">
        <f>VLOOKUP($B82,'Raw Stats'!$BU$3:$CJ$528,3,FALSE)</f>
        <v>80</v>
      </c>
      <c r="CH82">
        <f>VLOOKUP($B82,'Raw Stats'!$BU$3:$CJ$528,4,FALSE)</f>
        <v>25</v>
      </c>
      <c r="CI82">
        <f>VLOOKUP($B82,'Raw Stats'!$BU$3:$CJ$5288,5,FALSE)</f>
        <v>33</v>
      </c>
      <c r="CJ82">
        <f>VLOOKUP($B82,'Raw Stats'!$BU$3:$CJ$528,6,FALSE)</f>
        <v>58</v>
      </c>
      <c r="CK82">
        <f>VLOOKUP($B82,'Raw Stats'!$BU$3:$CJ$528,7,FALSE)</f>
        <v>-11</v>
      </c>
      <c r="CL82">
        <f>VLOOKUP($B82,'Raw Stats'!$BU$3:$CJ$528,8,FALSE)</f>
        <v>8</v>
      </c>
      <c r="CM82">
        <f>VLOOKUP($B82,'Raw Stats'!$BU$3:$CJ$528,9,FALSE)</f>
        <v>39</v>
      </c>
      <c r="CN82">
        <f>VLOOKUP($B82,'Raw Stats'!$BU$3:$CJ$528,10,FALSE)</f>
        <v>47</v>
      </c>
      <c r="CO82">
        <f>VLOOKUP($B82,'Raw Stats'!$BU$3:$CJ$528,11,FALSE)+VLOOKUP($B82,'Raw Stats'!$BU$3:$CJ$528,12,FALSE)</f>
        <v>20</v>
      </c>
      <c r="CP82">
        <f>VLOOKUP($B82,'Raw Stats'!$BU$3:$CJ$528,13,FALSE)+VLOOKUP($B82,'Raw Stats'!$BU$3:$CJ$528,14,FALSE)</f>
        <v>3</v>
      </c>
      <c r="CQ82">
        <f>VLOOKUP($B82,'Raw Stats'!$BU$3:$CJ$528,15,FALSE)</f>
        <v>0</v>
      </c>
      <c r="CR82">
        <f>VLOOKUP($B82,'Raw Stats'!$BU$3:$CJ$528,16,FALSE)</f>
        <v>167</v>
      </c>
      <c r="CT82">
        <f>VLOOKUP($B82,'Raw Stats'!$BC$3:$BR$528,3,FALSE)</f>
        <v>48</v>
      </c>
      <c r="CU82">
        <f>VLOOKUP($B82,'Raw Stats'!$BC$3:$BR$528,4,FALSE)</f>
        <v>6</v>
      </c>
      <c r="CV82">
        <f>VLOOKUP($B82,'Raw Stats'!$BC$3:$BR$5288,5,FALSE)</f>
        <v>23</v>
      </c>
      <c r="CW82">
        <f>VLOOKUP($B82,'Raw Stats'!$BC$3:$BR$52888,6,FALSE)</f>
        <v>29</v>
      </c>
      <c r="CX82">
        <f>VLOOKUP($B82,'Raw Stats'!$BC$3:$BR$5288,7,FALSE)</f>
        <v>-3</v>
      </c>
      <c r="CY82">
        <f>VLOOKUP($B82,'Raw Stats'!$BC$3:$BR$5288,8,FALSE)</f>
        <v>12</v>
      </c>
      <c r="CZ82">
        <f>VLOOKUP($B82,'Raw Stats'!$BC$3:$BR$5288,9,FALSE)</f>
        <v>23</v>
      </c>
      <c r="DA82">
        <f>VLOOKUP($B82,'Raw Stats'!$BC$3:$BR$5288,10,FALSE)</f>
        <v>47</v>
      </c>
      <c r="DB82">
        <f>VLOOKUP($B82,'Raw Stats'!$BC$3:$BR$5288,11,FALSE)+VLOOKUP($B82,'Raw Stats'!$BC$3:$BR$5288,12,FALSE)</f>
        <v>10</v>
      </c>
      <c r="DC82">
        <f>VLOOKUP($B82,'Raw Stats'!$BC$3:$BR$5288,13,FALSE)+VLOOKUP($B82,'Raw Stats'!$BC$3:$BR$5288,14,FALSE)</f>
        <v>1</v>
      </c>
      <c r="DD82">
        <f>VLOOKUP($B82,'Raw Stats'!$BC$3:$BR$5288,15,FALSE)</f>
        <v>1</v>
      </c>
      <c r="DE82">
        <f>VLOOKUP($B82,'Raw Stats'!$BC$3:$BR$5288,16,FALSE)</f>
        <v>93</v>
      </c>
      <c r="DG82">
        <f>VLOOKUP($B82,'Raw Stats'!$AK$3:$AZ$528,3,FALSE)</f>
        <v>82</v>
      </c>
      <c r="DH82">
        <f>VLOOKUP($B82,'Raw Stats'!$AK$3:$AZ$528,4,FALSE)</f>
        <v>17</v>
      </c>
      <c r="DI82">
        <f>VLOOKUP($B82,'Raw Stats'!$AK$3:$AZ$528,5,FALSE)</f>
        <v>30</v>
      </c>
      <c r="DJ82">
        <f>VLOOKUP($B82,'Raw Stats'!$AK$3:$AZ$528,6,FALSE)</f>
        <v>47</v>
      </c>
      <c r="DK82">
        <f>VLOOKUP($B82,'Raw Stats'!$AK$3:$AZ$528,7,FALSE)</f>
        <v>-3</v>
      </c>
      <c r="DL82">
        <f>VLOOKUP($B82,'Raw Stats'!$AK$3:$AZ$528,8,FALSE)</f>
        <v>6</v>
      </c>
      <c r="DM82">
        <f>VLOOKUP($B82,'Raw Stats'!$AK$3:$AZ$528,9,FALSE)</f>
        <v>29</v>
      </c>
      <c r="DN82">
        <f>VLOOKUP($B82,'Raw Stats'!$AK$3:$AZ$528,10,FALSE)</f>
        <v>66</v>
      </c>
      <c r="DO82">
        <f>VLOOKUP($B82,'Raw Stats'!$AK$3:$AZ$528,11,FALSE)+VLOOKUP($B82,'Raw Stats'!$AK$3:$AZ$528,12,FALSE)</f>
        <v>15</v>
      </c>
      <c r="DP82">
        <f>VLOOKUP($B82,'Raw Stats'!$AK$3:$AZ$528,13,FALSE)+VLOOKUP($B82,'Raw Stats'!$AK$3:$AZ$528,14,FALSE)</f>
        <v>0</v>
      </c>
      <c r="DQ82">
        <f>VLOOKUP($B82,'Raw Stats'!$AK$3:$AZ$528,15,FALSE)</f>
        <v>1</v>
      </c>
      <c r="DR82">
        <f>VLOOKUP($B82,'Raw Stats'!$AK$3:$AZ$528,16,FALSE)</f>
        <v>133</v>
      </c>
      <c r="DT82">
        <f>VLOOKUP($B82,'Raw Stats'!$S$3:$AH$528,3,FALSE)</f>
        <v>71</v>
      </c>
      <c r="DU82">
        <f>VLOOKUP($B82,'Raw Stats'!$S$3:$AH$528,4,FALSE)</f>
        <v>13</v>
      </c>
      <c r="DV82">
        <f>VLOOKUP($B82,'Raw Stats'!$S$3:$AH$528,5,FALSE)</f>
        <v>31</v>
      </c>
      <c r="DW82">
        <f>VLOOKUP($B82,'Raw Stats'!$S$3:$AH$528,6,FALSE)</f>
        <v>44</v>
      </c>
      <c r="DX82">
        <f>VLOOKUP($B82,'Raw Stats'!$S$3:$AH$528,7,FALSE)</f>
        <v>13</v>
      </c>
      <c r="DY82">
        <f>VLOOKUP($B82,'Raw Stats'!$S$3:$AH$528,8,FALSE)</f>
        <v>38</v>
      </c>
      <c r="DZ82">
        <f>VLOOKUP($B82,'Raw Stats'!$S$3:$AH$528,9,FALSE)</f>
        <v>23</v>
      </c>
      <c r="EA82">
        <f>VLOOKUP($B82,'Raw Stats'!$S$3:$AH$528,10,FALSE)</f>
        <v>63</v>
      </c>
      <c r="EB82">
        <f>VLOOKUP($B82,'Raw Stats'!$S$3:$AH$528,11,FALSE)+VLOOKUP($B82,'Raw Stats'!$S$3:$AH$528,12,FALSE)</f>
        <v>8</v>
      </c>
      <c r="EC82">
        <f>VLOOKUP($B82,'Raw Stats'!$S$3:$AH$528,13,FALSE)+VLOOKUP($B82,'Raw Stats'!$S$3:$AH$528,14,FALSE)</f>
        <v>8</v>
      </c>
      <c r="ED82">
        <f>VLOOKUP($B82,'Raw Stats'!$S$3:$AH$528,15,FALSE)</f>
        <v>1</v>
      </c>
      <c r="EE82">
        <f>VLOOKUP($B82,'Raw Stats'!$S$3:$AH$528,16,FALSE)</f>
        <v>156</v>
      </c>
    </row>
    <row r="83" spans="1:135" x14ac:dyDescent="0.2">
      <c r="A83" t="e">
        <f>VLOOKUP(B83,'ALL SKATERS'!$B$3:$I$378,9,FALSE)</f>
        <v>#REF!</v>
      </c>
      <c r="B83" t="s">
        <v>303</v>
      </c>
      <c r="C83">
        <f t="shared" si="16"/>
        <v>0.6592746399725693</v>
      </c>
      <c r="D83">
        <f t="shared" si="17"/>
        <v>0.58941653112444503</v>
      </c>
      <c r="E83">
        <f t="shared" si="18"/>
        <v>0.6470587825545927</v>
      </c>
      <c r="F83">
        <f t="shared" si="19"/>
        <v>0.59848038183425112</v>
      </c>
      <c r="G83">
        <f t="shared" si="20"/>
        <v>0.50772443431855219</v>
      </c>
      <c r="H83">
        <f>VLOOKUP(B83,'ALL SKATERS'!$B$3:$H$378,7,FALSE)</f>
        <v>0</v>
      </c>
      <c r="I83" s="29" t="e">
        <f t="shared" si="21"/>
        <v>#REF!</v>
      </c>
      <c r="J83" s="29">
        <f t="shared" si="22"/>
        <v>-97</v>
      </c>
      <c r="K83" s="29">
        <f t="shared" si="23"/>
        <v>-0.97</v>
      </c>
      <c r="L83">
        <f>BU83*'Value Calculations'!$D$3</f>
        <v>8.1547085725207573</v>
      </c>
      <c r="M83">
        <f>BV83*'Value Calculations'!$D$4</f>
        <v>8.7915430092055473</v>
      </c>
      <c r="N83">
        <f>BW83*'Value Calculations'!$D$5</f>
        <v>12.470890937487313</v>
      </c>
      <c r="O83">
        <f>BX83*'Value Calculations'!$D$6</f>
        <v>0.75038959151617712</v>
      </c>
      <c r="P83">
        <f>BY83*'Value Calculations'!$D$7</f>
        <v>0.87884877054592803</v>
      </c>
      <c r="Q83">
        <f>BZ83*'Value Calculations'!$D$8</f>
        <v>4.9605102816012456</v>
      </c>
      <c r="R83">
        <f>CA83*'Value Calculations'!$D$9</f>
        <v>2.2671451320753011</v>
      </c>
      <c r="S83">
        <f>CB83*'Value Calculations'!$D$10</f>
        <v>5.4797471111430704</v>
      </c>
      <c r="T83">
        <f>CC83*'Value Calculations'!$D$11</f>
        <v>0</v>
      </c>
      <c r="U83">
        <f>CD83*'Value Calculations'!$D$12</f>
        <v>0.81388273958941404</v>
      </c>
      <c r="V83">
        <f>CE83*'Value Calculations'!$D$13</f>
        <v>9.4928543320659244</v>
      </c>
      <c r="X83">
        <f>CH83*'Value Calculations'!$D$3</f>
        <v>3.2618834290083032</v>
      </c>
      <c r="Y83">
        <f>CI83*'Value Calculations'!$D$4</f>
        <v>11.722057345607396</v>
      </c>
      <c r="Z83">
        <f>CJ83*'Value Calculations'!$D$5</f>
        <v>11.674876622328547</v>
      </c>
      <c r="AA83">
        <f>CK83*'Value Calculations'!$D$6</f>
        <v>-2.6263635703066202</v>
      </c>
      <c r="AB83">
        <f>CL83*'Value Calculations'!$D$7</f>
        <v>0.35153950821837121</v>
      </c>
      <c r="AC83">
        <f>CM83*'Value Calculations'!$D$8</f>
        <v>3.5226812144704498</v>
      </c>
      <c r="AD83">
        <f>CN83*'Value Calculations'!$D$9</f>
        <v>3.4007176981129517</v>
      </c>
      <c r="AE83">
        <f>CO83*'Value Calculations'!$D$10</f>
        <v>7.6716459556002992</v>
      </c>
      <c r="AF83">
        <f>CP83*'Value Calculations'!$D$11</f>
        <v>0</v>
      </c>
      <c r="AG83">
        <f>CQ83*'Value Calculations'!$D$12</f>
        <v>0.81388273958941404</v>
      </c>
      <c r="AH83">
        <f>CR83*'Value Calculations'!$D$13</f>
        <v>7.3604015473264788</v>
      </c>
      <c r="AJ83">
        <f>CU83*'Value Calculations'!$D$3</f>
        <v>2.4464125717562273</v>
      </c>
      <c r="AK83">
        <f>CV83*'Value Calculations'!$D$4</f>
        <v>5.2098032647143988</v>
      </c>
      <c r="AL83">
        <f>CW83*'Value Calculations'!$D$5</f>
        <v>5.8374383111642736</v>
      </c>
      <c r="AM83">
        <f>CX83*'Value Calculations'!$D$6</f>
        <v>0.37519479575808856</v>
      </c>
      <c r="AN83">
        <f>CY83*'Value Calculations'!$D$7</f>
        <v>0.35153950821837121</v>
      </c>
      <c r="AO83">
        <f>CZ83*'Value Calculations'!$D$8</f>
        <v>1.0064803469915571</v>
      </c>
      <c r="AP83">
        <f>DA83*'Value Calculations'!$D$9</f>
        <v>0.75571504402510037</v>
      </c>
      <c r="AQ83">
        <f>DB83*'Value Calculations'!$D$10</f>
        <v>1.4612658963048188</v>
      </c>
      <c r="AR83">
        <f>DC83*'Value Calculations'!$D$11</f>
        <v>0.9907141480249374</v>
      </c>
      <c r="AS83">
        <f>DD83*'Value Calculations'!$D$12</f>
        <v>0.81388273958941404</v>
      </c>
      <c r="AT83">
        <f>DE83*'Value Calculations'!$D$13</f>
        <v>2.7515519803089639</v>
      </c>
      <c r="AV83">
        <f>DH83*'Value Calculations'!$D$3</f>
        <v>5.7082960007645305</v>
      </c>
      <c r="AW83">
        <f>DI83*'Value Calculations'!$D$4</f>
        <v>10.419606529428798</v>
      </c>
      <c r="AX83">
        <f>DJ83*'Value Calculations'!$D$5</f>
        <v>12.205552832434391</v>
      </c>
      <c r="AY83">
        <f>DK83*'Value Calculations'!$D$6</f>
        <v>-0.62532465959681427</v>
      </c>
      <c r="AZ83">
        <f>DL83*'Value Calculations'!$D$7</f>
        <v>0.70307901643674242</v>
      </c>
      <c r="BA83">
        <f>DM83*'Value Calculations'!$D$8</f>
        <v>4.3853786547489273</v>
      </c>
      <c r="BB83">
        <f>DN83*'Value Calculations'!$D$9</f>
        <v>3.5266702054504684</v>
      </c>
      <c r="BC83">
        <f>DO83*'Value Calculations'!$D$10</f>
        <v>2.9225317926096377</v>
      </c>
      <c r="BD83">
        <f>DP83*'Value Calculations'!$D$11</f>
        <v>0</v>
      </c>
      <c r="BE83">
        <f>DQ83*'Value Calculations'!$D$12</f>
        <v>2.441648218768242</v>
      </c>
      <c r="BF83">
        <f>DR83*'Value Calculations'!$D$13</f>
        <v>6.1909919556951687</v>
      </c>
      <c r="BH83">
        <f>DU83*'Value Calculations'!$D$3</f>
        <v>5.300560572138493</v>
      </c>
      <c r="BI83">
        <f>DV83*'Value Calculations'!$D$4</f>
        <v>4.5585778566250994</v>
      </c>
      <c r="BJ83">
        <f>DW83*'Value Calculations'!$D$5</f>
        <v>7.1641288364288815</v>
      </c>
      <c r="BK83">
        <f>DX83*'Value Calculations'!$D$6</f>
        <v>0.25012986383872571</v>
      </c>
      <c r="BL83">
        <f>DY83*'Value Calculations'!$D$7</f>
        <v>0.87884877054592803</v>
      </c>
      <c r="BM83">
        <f>DZ83*'Value Calculations'!$D$8</f>
        <v>3.3788983077573702</v>
      </c>
      <c r="BN83">
        <f>EA83*'Value Calculations'!$D$9</f>
        <v>2.770955161425368</v>
      </c>
      <c r="BO83">
        <f>EB83*'Value Calculations'!$D$10</f>
        <v>1.0959494222286141</v>
      </c>
      <c r="BP83">
        <f>EC83*'Value Calculations'!$D$11</f>
        <v>0.9907141480249374</v>
      </c>
      <c r="BQ83">
        <f>ED83*'Value Calculations'!$D$12</f>
        <v>1.6277654791788281</v>
      </c>
      <c r="BR83">
        <f>EE83*'Value Calculations'!$D$13</f>
        <v>7.0164575497878579</v>
      </c>
      <c r="BT83">
        <f>VLOOKUP($B83,'Raw Stats'!$CM$3:$DC$528,3,FALSE)</f>
        <v>82</v>
      </c>
      <c r="BU83">
        <f>VLOOKUP($B83,'Raw Stats'!$CM$3:$DC$528,4,FALSE)</f>
        <v>20</v>
      </c>
      <c r="BV83">
        <f>VLOOKUP($B83,'Raw Stats'!$CM$3:$DC$528,5,FALSE)</f>
        <v>27</v>
      </c>
      <c r="BW83">
        <f>VLOOKUP($B83,'Raw Stats'!$CM$3:$DC$528,6,FALSE)</f>
        <v>47</v>
      </c>
      <c r="BX83">
        <f>VLOOKUP($B83,'Raw Stats'!$CM$3:$DC$528,7,FALSE)</f>
        <v>6</v>
      </c>
      <c r="BY83">
        <f>VLOOKUP($B83,'Raw Stats'!$CM$3:$DC$528,8,FALSE)</f>
        <v>10</v>
      </c>
      <c r="BZ83">
        <f>VLOOKUP($B83,'Raw Stats'!$CM$3:$DC$528,9,FALSE)</f>
        <v>69</v>
      </c>
      <c r="CA83">
        <f>VLOOKUP($B83,'Raw Stats'!$CM$3:$DC$528,10,FALSE)</f>
        <v>18</v>
      </c>
      <c r="CB83">
        <f>VLOOKUP($B83,'Raw Stats'!$CM$3:$DC$528,11,FALSE)+VLOOKUP($B83,'Raw Stats'!$CM$3:$DC$528,12,FALSE)</f>
        <v>15</v>
      </c>
      <c r="CC83">
        <f>VLOOKUP($B83,'Raw Stats'!$CM$3:$DC$528,13,FALSE)+VLOOKUP($B83,'Raw Stats'!$CM$3:$DC$528,14,FALSE)</f>
        <v>0</v>
      </c>
      <c r="CD83">
        <f>VLOOKUP($B83,'Raw Stats'!$CM$3:$DC$528,15,FALSE)</f>
        <v>1</v>
      </c>
      <c r="CE83">
        <f>VLOOKUP($B83,'Raw Stats'!$CM$3:$DC$528,16,FALSE)</f>
        <v>138</v>
      </c>
      <c r="CG83">
        <f>VLOOKUP($B83,'Raw Stats'!$BU$3:$CJ$528,3,FALSE)</f>
        <v>80</v>
      </c>
      <c r="CH83">
        <f>VLOOKUP($B83,'Raw Stats'!$BU$3:$CJ$528,4,FALSE)</f>
        <v>8</v>
      </c>
      <c r="CI83">
        <f>VLOOKUP($B83,'Raw Stats'!$BU$3:$CJ$5288,5,FALSE)</f>
        <v>36</v>
      </c>
      <c r="CJ83">
        <f>VLOOKUP($B83,'Raw Stats'!$BU$3:$CJ$528,6,FALSE)</f>
        <v>44</v>
      </c>
      <c r="CK83">
        <f>VLOOKUP($B83,'Raw Stats'!$BU$3:$CJ$528,7,FALSE)</f>
        <v>-21</v>
      </c>
      <c r="CL83">
        <f>VLOOKUP($B83,'Raw Stats'!$BU$3:$CJ$528,8,FALSE)</f>
        <v>4</v>
      </c>
      <c r="CM83">
        <f>VLOOKUP($B83,'Raw Stats'!$BU$3:$CJ$528,9,FALSE)</f>
        <v>49</v>
      </c>
      <c r="CN83">
        <f>VLOOKUP($B83,'Raw Stats'!$BU$3:$CJ$528,10,FALSE)</f>
        <v>27</v>
      </c>
      <c r="CO83">
        <f>VLOOKUP($B83,'Raw Stats'!$BU$3:$CJ$528,11,FALSE)+VLOOKUP($B83,'Raw Stats'!$BU$3:$CJ$528,12,FALSE)</f>
        <v>21</v>
      </c>
      <c r="CP83">
        <f>VLOOKUP($B83,'Raw Stats'!$BU$3:$CJ$528,13,FALSE)+VLOOKUP($B83,'Raw Stats'!$BU$3:$CJ$528,14,FALSE)</f>
        <v>0</v>
      </c>
      <c r="CQ83">
        <f>VLOOKUP($B83,'Raw Stats'!$BU$3:$CJ$528,15,FALSE)</f>
        <v>1</v>
      </c>
      <c r="CR83">
        <f>VLOOKUP($B83,'Raw Stats'!$BU$3:$CJ$528,16,FALSE)</f>
        <v>107</v>
      </c>
      <c r="CT83">
        <f>VLOOKUP($B83,'Raw Stats'!$BC$3:$BR$528,3,FALSE)</f>
        <v>34</v>
      </c>
      <c r="CU83">
        <f>VLOOKUP($B83,'Raw Stats'!$BC$3:$BR$528,4,FALSE)</f>
        <v>6</v>
      </c>
      <c r="CV83">
        <f>VLOOKUP($B83,'Raw Stats'!$BC$3:$BR$5288,5,FALSE)</f>
        <v>16</v>
      </c>
      <c r="CW83">
        <f>VLOOKUP($B83,'Raw Stats'!$BC$3:$BR$52888,6,FALSE)</f>
        <v>22</v>
      </c>
      <c r="CX83">
        <f>VLOOKUP($B83,'Raw Stats'!$BC$3:$BR$5288,7,FALSE)</f>
        <v>3</v>
      </c>
      <c r="CY83">
        <f>VLOOKUP($B83,'Raw Stats'!$BC$3:$BR$5288,8,FALSE)</f>
        <v>4</v>
      </c>
      <c r="CZ83">
        <f>VLOOKUP($B83,'Raw Stats'!$BC$3:$BR$5288,9,FALSE)</f>
        <v>14</v>
      </c>
      <c r="DA83">
        <f>VLOOKUP($B83,'Raw Stats'!$BC$3:$BR$5288,10,FALSE)</f>
        <v>6</v>
      </c>
      <c r="DB83">
        <f>VLOOKUP($B83,'Raw Stats'!$BC$3:$BR$5288,11,FALSE)+VLOOKUP($B83,'Raw Stats'!$BC$3:$BR$5288,12,FALSE)</f>
        <v>4</v>
      </c>
      <c r="DC83">
        <f>VLOOKUP($B83,'Raw Stats'!$BC$3:$BR$5288,13,FALSE)+VLOOKUP($B83,'Raw Stats'!$BC$3:$BR$5288,14,FALSE)</f>
        <v>1</v>
      </c>
      <c r="DD83">
        <f>VLOOKUP($B83,'Raw Stats'!$BC$3:$BR$5288,15,FALSE)</f>
        <v>1</v>
      </c>
      <c r="DE83">
        <f>VLOOKUP($B83,'Raw Stats'!$BC$3:$BR$5288,16,FALSE)</f>
        <v>40</v>
      </c>
      <c r="DG83">
        <f>VLOOKUP($B83,'Raw Stats'!$AK$3:$AZ$528,3,FALSE)</f>
        <v>80</v>
      </c>
      <c r="DH83">
        <f>VLOOKUP($B83,'Raw Stats'!$AK$3:$AZ$528,4,FALSE)</f>
        <v>14</v>
      </c>
      <c r="DI83">
        <f>VLOOKUP($B83,'Raw Stats'!$AK$3:$AZ$528,5,FALSE)</f>
        <v>32</v>
      </c>
      <c r="DJ83">
        <f>VLOOKUP($B83,'Raw Stats'!$AK$3:$AZ$528,6,FALSE)</f>
        <v>46</v>
      </c>
      <c r="DK83">
        <f>VLOOKUP($B83,'Raw Stats'!$AK$3:$AZ$528,7,FALSE)</f>
        <v>-5</v>
      </c>
      <c r="DL83">
        <f>VLOOKUP($B83,'Raw Stats'!$AK$3:$AZ$528,8,FALSE)</f>
        <v>8</v>
      </c>
      <c r="DM83">
        <f>VLOOKUP($B83,'Raw Stats'!$AK$3:$AZ$528,9,FALSE)</f>
        <v>61</v>
      </c>
      <c r="DN83">
        <f>VLOOKUP($B83,'Raw Stats'!$AK$3:$AZ$528,10,FALSE)</f>
        <v>28</v>
      </c>
      <c r="DO83">
        <f>VLOOKUP($B83,'Raw Stats'!$AK$3:$AZ$528,11,FALSE)+VLOOKUP($B83,'Raw Stats'!$AK$3:$AZ$528,12,FALSE)</f>
        <v>8</v>
      </c>
      <c r="DP83">
        <f>VLOOKUP($B83,'Raw Stats'!$AK$3:$AZ$528,13,FALSE)+VLOOKUP($B83,'Raw Stats'!$AK$3:$AZ$528,14,FALSE)</f>
        <v>0</v>
      </c>
      <c r="DQ83">
        <f>VLOOKUP($B83,'Raw Stats'!$AK$3:$AZ$528,15,FALSE)</f>
        <v>3</v>
      </c>
      <c r="DR83">
        <f>VLOOKUP($B83,'Raw Stats'!$AK$3:$AZ$528,16,FALSE)</f>
        <v>90</v>
      </c>
      <c r="DT83">
        <f>VLOOKUP($B83,'Raw Stats'!$S$3:$AH$528,3,FALSE)</f>
        <v>69</v>
      </c>
      <c r="DU83">
        <f>VLOOKUP($B83,'Raw Stats'!$S$3:$AH$528,4,FALSE)</f>
        <v>13</v>
      </c>
      <c r="DV83">
        <f>VLOOKUP($B83,'Raw Stats'!$S$3:$AH$528,5,FALSE)</f>
        <v>14</v>
      </c>
      <c r="DW83">
        <f>VLOOKUP($B83,'Raw Stats'!$S$3:$AH$528,6,FALSE)</f>
        <v>27</v>
      </c>
      <c r="DX83">
        <f>VLOOKUP($B83,'Raw Stats'!$S$3:$AH$528,7,FALSE)</f>
        <v>2</v>
      </c>
      <c r="DY83">
        <f>VLOOKUP($B83,'Raw Stats'!$S$3:$AH$528,8,FALSE)</f>
        <v>10</v>
      </c>
      <c r="DZ83">
        <f>VLOOKUP($B83,'Raw Stats'!$S$3:$AH$528,9,FALSE)</f>
        <v>47</v>
      </c>
      <c r="EA83">
        <f>VLOOKUP($B83,'Raw Stats'!$S$3:$AH$528,10,FALSE)</f>
        <v>22</v>
      </c>
      <c r="EB83">
        <f>VLOOKUP($B83,'Raw Stats'!$S$3:$AH$528,11,FALSE)+VLOOKUP($B83,'Raw Stats'!$S$3:$AH$528,12,FALSE)</f>
        <v>3</v>
      </c>
      <c r="EC83">
        <f>VLOOKUP($B83,'Raw Stats'!$S$3:$AH$528,13,FALSE)+VLOOKUP($B83,'Raw Stats'!$S$3:$AH$528,14,FALSE)</f>
        <v>1</v>
      </c>
      <c r="ED83">
        <f>VLOOKUP($B83,'Raw Stats'!$S$3:$AH$528,15,FALSE)</f>
        <v>2</v>
      </c>
      <c r="EE83">
        <f>VLOOKUP($B83,'Raw Stats'!$S$3:$AH$528,16,FALSE)</f>
        <v>102</v>
      </c>
    </row>
    <row r="84" spans="1:135" x14ac:dyDescent="0.2">
      <c r="A84" t="e">
        <f>VLOOKUP(B84,'ALL SKATERS'!$B$3:$I$378,9,FALSE)</f>
        <v>#REF!</v>
      </c>
      <c r="B84" t="s">
        <v>289</v>
      </c>
      <c r="C84">
        <f t="shared" si="16"/>
        <v>0.67653116811512626</v>
      </c>
      <c r="D84">
        <f t="shared" si="17"/>
        <v>0.608101448001929</v>
      </c>
      <c r="E84">
        <f t="shared" si="18"/>
        <v>0.83495955322611637</v>
      </c>
      <c r="F84">
        <f t="shared" si="19"/>
        <v>0.46054482459820967</v>
      </c>
      <c r="G84">
        <f t="shared" si="20"/>
        <v>0.80839047371478423</v>
      </c>
      <c r="H84">
        <f>VLOOKUP(B84,'ALL SKATERS'!$B$3:$H$378,7,FALSE)</f>
        <v>0</v>
      </c>
      <c r="I84" s="29" t="e">
        <f t="shared" si="21"/>
        <v>#REF!</v>
      </c>
      <c r="J84" s="29">
        <f t="shared" si="22"/>
        <v>-97</v>
      </c>
      <c r="K84" s="29">
        <f t="shared" si="23"/>
        <v>-0.97</v>
      </c>
      <c r="L84">
        <f>BU84*'Value Calculations'!$D$3</f>
        <v>5.7082960007645305</v>
      </c>
      <c r="M84">
        <f>BV84*'Value Calculations'!$D$4</f>
        <v>7.8147048970715982</v>
      </c>
      <c r="N84">
        <f>BW84*'Value Calculations'!$D$5</f>
        <v>10.082847992011018</v>
      </c>
      <c r="O84">
        <f>BX84*'Value Calculations'!$D$6</f>
        <v>1.3757142511129914</v>
      </c>
      <c r="P84">
        <f>BY84*'Value Calculations'!$D$7</f>
        <v>1.7576975410918561</v>
      </c>
      <c r="Q84">
        <f>BZ84*'Value Calculations'!$D$8</f>
        <v>4.3134872013923875</v>
      </c>
      <c r="R84">
        <f>CA84*'Value Calculations'!$D$9</f>
        <v>4.7861952788256357</v>
      </c>
      <c r="S84">
        <f>CB84*'Value Calculations'!$D$10</f>
        <v>3.2878482666858426</v>
      </c>
      <c r="T84">
        <f>CC84*'Value Calculations'!$D$11</f>
        <v>0</v>
      </c>
      <c r="U84">
        <f>CD84*'Value Calculations'!$D$12</f>
        <v>3.2555309583576562</v>
      </c>
      <c r="V84">
        <f>CE84*'Value Calculations'!$D$13</f>
        <v>10.387108725666339</v>
      </c>
      <c r="X84">
        <f>CH84*'Value Calculations'!$D$3</f>
        <v>8.5624440011467957</v>
      </c>
      <c r="Y84">
        <f>CI84*'Value Calculations'!$D$4</f>
        <v>4.8841905606697491</v>
      </c>
      <c r="Z84">
        <f>CJ84*'Value Calculations'!$D$5</f>
        <v>9.5521717819051766</v>
      </c>
      <c r="AA84">
        <f>CK84*'Value Calculations'!$D$6</f>
        <v>-0.75038959151617712</v>
      </c>
      <c r="AB84">
        <f>CL84*'Value Calculations'!$D$7</f>
        <v>2.4607765575285985</v>
      </c>
      <c r="AC84">
        <f>CM84*'Value Calculations'!$D$8</f>
        <v>3.3070068544008304</v>
      </c>
      <c r="AD84">
        <f>CN84*'Value Calculations'!$D$9</f>
        <v>4.4083377568130855</v>
      </c>
      <c r="AE84">
        <f>CO84*'Value Calculations'!$D$10</f>
        <v>1.0959494222286141</v>
      </c>
      <c r="AF84">
        <f>CP84*'Value Calculations'!$D$11</f>
        <v>0.9907141480249374</v>
      </c>
      <c r="AG84">
        <f>CQ84*'Value Calculations'!$D$12</f>
        <v>0.81388273958941404</v>
      </c>
      <c r="AH84">
        <f>CR84*'Value Calculations'!$D$13</f>
        <v>12.106828713359441</v>
      </c>
      <c r="AJ84">
        <f>CU84*'Value Calculations'!$D$3</f>
        <v>4.0773542862603787</v>
      </c>
      <c r="AK84">
        <f>CV84*'Value Calculations'!$D$4</f>
        <v>8.1403176011162479</v>
      </c>
      <c r="AL84">
        <f>CW84*'Value Calculations'!$D$5</f>
        <v>9.2868336768522539</v>
      </c>
      <c r="AM84">
        <f>CX84*'Value Calculations'!$D$6</f>
        <v>-0.75038959151617712</v>
      </c>
      <c r="AN84">
        <f>CY84*'Value Calculations'!$D$7</f>
        <v>1.4061580328734848</v>
      </c>
      <c r="AO84">
        <f>CZ84*'Value Calculations'!$D$8</f>
        <v>3.1632239476877508</v>
      </c>
      <c r="AP84">
        <f>DA84*'Value Calculations'!$D$9</f>
        <v>2.5190501467503346</v>
      </c>
      <c r="AQ84">
        <f>DB84*'Value Calculations'!$D$10</f>
        <v>4.7491141629906615</v>
      </c>
      <c r="AR84">
        <f>DC84*'Value Calculations'!$D$11</f>
        <v>0</v>
      </c>
      <c r="AS84">
        <f>DD84*'Value Calculations'!$D$12</f>
        <v>0.81388273958941404</v>
      </c>
      <c r="AT84">
        <f>DE84*'Value Calculations'!$D$13</f>
        <v>6.6725135522492369</v>
      </c>
      <c r="AV84">
        <f>DH84*'Value Calculations'!$D$3</f>
        <v>3.2618834290083032</v>
      </c>
      <c r="AW84">
        <f>DI84*'Value Calculations'!$D$4</f>
        <v>4.8841905606697491</v>
      </c>
      <c r="AX84">
        <f>DJ84*'Value Calculations'!$D$5</f>
        <v>6.1027764162171954</v>
      </c>
      <c r="AY84">
        <f>DK84*'Value Calculations'!$D$6</f>
        <v>0.25012986383872571</v>
      </c>
      <c r="AZ84">
        <f>DL84*'Value Calculations'!$D$7</f>
        <v>0.52730926232755682</v>
      </c>
      <c r="BA84">
        <f>DM84*'Value Calculations'!$D$8</f>
        <v>2.084852147339654</v>
      </c>
      <c r="BB84">
        <f>DN84*'Value Calculations'!$D$9</f>
        <v>3.0228601761004015</v>
      </c>
      <c r="BC84">
        <f>DO84*'Value Calculations'!$D$10</f>
        <v>2.9225317926096377</v>
      </c>
      <c r="BD84">
        <f>DP84*'Value Calculations'!$D$11</f>
        <v>0</v>
      </c>
      <c r="BE84">
        <f>DQ84*'Value Calculations'!$D$12</f>
        <v>0</v>
      </c>
      <c r="BF84">
        <f>DR84*'Value Calculations'!$D$13</f>
        <v>6.8788799507724097</v>
      </c>
      <c r="BH84">
        <f>DU84*'Value Calculations'!$D$3</f>
        <v>6.9315022866426439</v>
      </c>
      <c r="BI84">
        <f>DV84*'Value Calculations'!$D$4</f>
        <v>12.373282753696698</v>
      </c>
      <c r="BJ84">
        <f>DW84*'Value Calculations'!$D$5</f>
        <v>14.593595777910686</v>
      </c>
      <c r="BK84">
        <f>DX84*'Value Calculations'!$D$6</f>
        <v>1.6258441149517171</v>
      </c>
      <c r="BL84">
        <f>DY84*'Value Calculations'!$D$7</f>
        <v>3.1638555739653409</v>
      </c>
      <c r="BM84">
        <f>DZ84*'Value Calculations'!$D$8</f>
        <v>4.816727374888166</v>
      </c>
      <c r="BN84">
        <f>EA84*'Value Calculations'!$D$9</f>
        <v>4.156432742138052</v>
      </c>
      <c r="BO84">
        <f>EB84*'Value Calculations'!$D$10</f>
        <v>4.7491141629906615</v>
      </c>
      <c r="BP84">
        <f>EC84*'Value Calculations'!$D$11</f>
        <v>0</v>
      </c>
      <c r="BQ84">
        <f>ED84*'Value Calculations'!$D$12</f>
        <v>2.441648218768242</v>
      </c>
      <c r="BR84">
        <f>EE84*'Value Calculations'!$D$13</f>
        <v>12.244406312374888</v>
      </c>
      <c r="BT84">
        <f>VLOOKUP($B84,'Raw Stats'!$CM$3:$DC$528,3,FALSE)</f>
        <v>78</v>
      </c>
      <c r="BU84">
        <f>VLOOKUP($B84,'Raw Stats'!$CM$3:$DC$528,4,FALSE)</f>
        <v>14</v>
      </c>
      <c r="BV84">
        <f>VLOOKUP($B84,'Raw Stats'!$CM$3:$DC$528,5,FALSE)</f>
        <v>24</v>
      </c>
      <c r="BW84">
        <f>VLOOKUP($B84,'Raw Stats'!$CM$3:$DC$528,6,FALSE)</f>
        <v>38</v>
      </c>
      <c r="BX84">
        <f>VLOOKUP($B84,'Raw Stats'!$CM$3:$DC$528,7,FALSE)</f>
        <v>11</v>
      </c>
      <c r="BY84">
        <f>VLOOKUP($B84,'Raw Stats'!$CM$3:$DC$528,8,FALSE)</f>
        <v>20</v>
      </c>
      <c r="BZ84">
        <f>VLOOKUP($B84,'Raw Stats'!$CM$3:$DC$528,9,FALSE)</f>
        <v>60</v>
      </c>
      <c r="CA84">
        <f>VLOOKUP($B84,'Raw Stats'!$CM$3:$DC$528,10,FALSE)</f>
        <v>38</v>
      </c>
      <c r="CB84">
        <f>VLOOKUP($B84,'Raw Stats'!$CM$3:$DC$528,11,FALSE)+VLOOKUP($B84,'Raw Stats'!$CM$3:$DC$528,12,FALSE)</f>
        <v>9</v>
      </c>
      <c r="CC84">
        <f>VLOOKUP($B84,'Raw Stats'!$CM$3:$DC$528,13,FALSE)+VLOOKUP($B84,'Raw Stats'!$CM$3:$DC$528,14,FALSE)</f>
        <v>0</v>
      </c>
      <c r="CD84">
        <f>VLOOKUP($B84,'Raw Stats'!$CM$3:$DC$528,15,FALSE)</f>
        <v>4</v>
      </c>
      <c r="CE84">
        <f>VLOOKUP($B84,'Raw Stats'!$CM$3:$DC$528,16,FALSE)</f>
        <v>151</v>
      </c>
      <c r="CG84">
        <f>VLOOKUP($B84,'Raw Stats'!$BU$3:$CJ$528,3,FALSE)</f>
        <v>78</v>
      </c>
      <c r="CH84">
        <f>VLOOKUP($B84,'Raw Stats'!$BU$3:$CJ$528,4,FALSE)</f>
        <v>21</v>
      </c>
      <c r="CI84">
        <f>VLOOKUP($B84,'Raw Stats'!$BU$3:$CJ$5288,5,FALSE)</f>
        <v>15</v>
      </c>
      <c r="CJ84">
        <f>VLOOKUP($B84,'Raw Stats'!$BU$3:$CJ$528,6,FALSE)</f>
        <v>36</v>
      </c>
      <c r="CK84">
        <f>VLOOKUP($B84,'Raw Stats'!$BU$3:$CJ$528,7,FALSE)</f>
        <v>-6</v>
      </c>
      <c r="CL84">
        <f>VLOOKUP($B84,'Raw Stats'!$BU$3:$CJ$528,8,FALSE)</f>
        <v>28</v>
      </c>
      <c r="CM84">
        <f>VLOOKUP($B84,'Raw Stats'!$BU$3:$CJ$528,9,FALSE)</f>
        <v>46</v>
      </c>
      <c r="CN84">
        <f>VLOOKUP($B84,'Raw Stats'!$BU$3:$CJ$528,10,FALSE)</f>
        <v>35</v>
      </c>
      <c r="CO84">
        <f>VLOOKUP($B84,'Raw Stats'!$BU$3:$CJ$528,11,FALSE)+VLOOKUP($B84,'Raw Stats'!$BU$3:$CJ$528,12,FALSE)</f>
        <v>3</v>
      </c>
      <c r="CP84">
        <f>VLOOKUP($B84,'Raw Stats'!$BU$3:$CJ$528,13,FALSE)+VLOOKUP($B84,'Raw Stats'!$BU$3:$CJ$528,14,FALSE)</f>
        <v>1</v>
      </c>
      <c r="CQ84">
        <f>VLOOKUP($B84,'Raw Stats'!$BU$3:$CJ$528,15,FALSE)</f>
        <v>1</v>
      </c>
      <c r="CR84">
        <f>VLOOKUP($B84,'Raw Stats'!$BU$3:$CJ$528,16,FALSE)</f>
        <v>176</v>
      </c>
      <c r="CT84">
        <f>VLOOKUP($B84,'Raw Stats'!$BC$3:$BR$528,3,FALSE)</f>
        <v>48</v>
      </c>
      <c r="CU84">
        <f>VLOOKUP($B84,'Raw Stats'!$BC$3:$BR$528,4,FALSE)</f>
        <v>10</v>
      </c>
      <c r="CV84">
        <f>VLOOKUP($B84,'Raw Stats'!$BC$3:$BR$5288,5,FALSE)</f>
        <v>25</v>
      </c>
      <c r="CW84">
        <f>VLOOKUP($B84,'Raw Stats'!$BC$3:$BR$52888,6,FALSE)</f>
        <v>35</v>
      </c>
      <c r="CX84">
        <f>VLOOKUP($B84,'Raw Stats'!$BC$3:$BR$5288,7,FALSE)</f>
        <v>-6</v>
      </c>
      <c r="CY84">
        <f>VLOOKUP($B84,'Raw Stats'!$BC$3:$BR$5288,8,FALSE)</f>
        <v>16</v>
      </c>
      <c r="CZ84">
        <f>VLOOKUP($B84,'Raw Stats'!$BC$3:$BR$5288,9,FALSE)</f>
        <v>44</v>
      </c>
      <c r="DA84">
        <f>VLOOKUP($B84,'Raw Stats'!$BC$3:$BR$5288,10,FALSE)</f>
        <v>20</v>
      </c>
      <c r="DB84">
        <f>VLOOKUP($B84,'Raw Stats'!$BC$3:$BR$5288,11,FALSE)+VLOOKUP($B84,'Raw Stats'!$BC$3:$BR$5288,12,FALSE)</f>
        <v>13</v>
      </c>
      <c r="DC84">
        <f>VLOOKUP($B84,'Raw Stats'!$BC$3:$BR$5288,13,FALSE)+VLOOKUP($B84,'Raw Stats'!$BC$3:$BR$5288,14,FALSE)</f>
        <v>0</v>
      </c>
      <c r="DD84">
        <f>VLOOKUP($B84,'Raw Stats'!$BC$3:$BR$5288,15,FALSE)</f>
        <v>1</v>
      </c>
      <c r="DE84">
        <f>VLOOKUP($B84,'Raw Stats'!$BC$3:$BR$5288,16,FALSE)</f>
        <v>97</v>
      </c>
      <c r="DG84">
        <f>VLOOKUP($B84,'Raw Stats'!$AK$3:$AZ$528,3,FALSE)</f>
        <v>65</v>
      </c>
      <c r="DH84">
        <f>VLOOKUP($B84,'Raw Stats'!$AK$3:$AZ$528,4,FALSE)</f>
        <v>8</v>
      </c>
      <c r="DI84">
        <f>VLOOKUP($B84,'Raw Stats'!$AK$3:$AZ$528,5,FALSE)</f>
        <v>15</v>
      </c>
      <c r="DJ84">
        <f>VLOOKUP($B84,'Raw Stats'!$AK$3:$AZ$528,6,FALSE)</f>
        <v>23</v>
      </c>
      <c r="DK84">
        <f>VLOOKUP($B84,'Raw Stats'!$AK$3:$AZ$528,7,FALSE)</f>
        <v>2</v>
      </c>
      <c r="DL84">
        <f>VLOOKUP($B84,'Raw Stats'!$AK$3:$AZ$528,8,FALSE)</f>
        <v>6</v>
      </c>
      <c r="DM84">
        <f>VLOOKUP($B84,'Raw Stats'!$AK$3:$AZ$528,9,FALSE)</f>
        <v>29</v>
      </c>
      <c r="DN84">
        <f>VLOOKUP($B84,'Raw Stats'!$AK$3:$AZ$528,10,FALSE)</f>
        <v>24</v>
      </c>
      <c r="DO84">
        <f>VLOOKUP($B84,'Raw Stats'!$AK$3:$AZ$528,11,FALSE)+VLOOKUP($B84,'Raw Stats'!$AK$3:$AZ$528,12,FALSE)</f>
        <v>8</v>
      </c>
      <c r="DP84">
        <f>VLOOKUP($B84,'Raw Stats'!$AK$3:$AZ$528,13,FALSE)+VLOOKUP($B84,'Raw Stats'!$AK$3:$AZ$528,14,FALSE)</f>
        <v>0</v>
      </c>
      <c r="DQ84">
        <f>VLOOKUP($B84,'Raw Stats'!$AK$3:$AZ$528,15,FALSE)</f>
        <v>0</v>
      </c>
      <c r="DR84">
        <f>VLOOKUP($B84,'Raw Stats'!$AK$3:$AZ$528,16,FALSE)</f>
        <v>100</v>
      </c>
      <c r="DT84">
        <f>VLOOKUP($B84,'Raw Stats'!$S$3:$AH$528,3,FALSE)</f>
        <v>83</v>
      </c>
      <c r="DU84">
        <f>VLOOKUP($B84,'Raw Stats'!$S$3:$AH$528,4,FALSE)</f>
        <v>17</v>
      </c>
      <c r="DV84">
        <f>VLOOKUP($B84,'Raw Stats'!$S$3:$AH$528,5,FALSE)</f>
        <v>38</v>
      </c>
      <c r="DW84">
        <f>VLOOKUP($B84,'Raw Stats'!$S$3:$AH$528,6,FALSE)</f>
        <v>55</v>
      </c>
      <c r="DX84">
        <f>VLOOKUP($B84,'Raw Stats'!$S$3:$AH$528,7,FALSE)</f>
        <v>13</v>
      </c>
      <c r="DY84">
        <f>VLOOKUP($B84,'Raw Stats'!$S$3:$AH$528,8,FALSE)</f>
        <v>36</v>
      </c>
      <c r="DZ84">
        <f>VLOOKUP($B84,'Raw Stats'!$S$3:$AH$528,9,FALSE)</f>
        <v>67</v>
      </c>
      <c r="EA84">
        <f>VLOOKUP($B84,'Raw Stats'!$S$3:$AH$528,10,FALSE)</f>
        <v>33</v>
      </c>
      <c r="EB84">
        <f>VLOOKUP($B84,'Raw Stats'!$S$3:$AH$528,11,FALSE)+VLOOKUP($B84,'Raw Stats'!$S$3:$AH$528,12,FALSE)</f>
        <v>13</v>
      </c>
      <c r="EC84">
        <f>VLOOKUP($B84,'Raw Stats'!$S$3:$AH$528,13,FALSE)+VLOOKUP($B84,'Raw Stats'!$S$3:$AH$528,14,FALSE)</f>
        <v>0</v>
      </c>
      <c r="ED84">
        <f>VLOOKUP($B84,'Raw Stats'!$S$3:$AH$528,15,FALSE)</f>
        <v>3</v>
      </c>
      <c r="EE84">
        <f>VLOOKUP($B84,'Raw Stats'!$S$3:$AH$528,16,FALSE)</f>
        <v>178</v>
      </c>
    </row>
    <row r="85" spans="1:135" x14ac:dyDescent="0.2">
      <c r="A85" t="e">
        <f>VLOOKUP(B85,'ALL SKATERS'!$B$3:$I$378,9,FALSE)</f>
        <v>#REF!</v>
      </c>
      <c r="B85" t="s">
        <v>201</v>
      </c>
      <c r="C85">
        <f t="shared" si="16"/>
        <v>0.56035260139300214</v>
      </c>
      <c r="D85">
        <f t="shared" si="17"/>
        <v>0.75304111367795634</v>
      </c>
      <c r="E85" t="e">
        <f t="shared" si="18"/>
        <v>#N/A</v>
      </c>
      <c r="F85">
        <f t="shared" si="19"/>
        <v>0.38654729054208004</v>
      </c>
      <c r="G85">
        <f t="shared" si="20"/>
        <v>0.63478178789546569</v>
      </c>
      <c r="H85">
        <f>VLOOKUP(B85,'ALL SKATERS'!$B$3:$H$378,7,FALSE)</f>
        <v>0</v>
      </c>
      <c r="I85" s="29" t="e">
        <f t="shared" si="21"/>
        <v>#REF!</v>
      </c>
      <c r="J85" s="29">
        <f t="shared" si="22"/>
        <v>-97</v>
      </c>
      <c r="K85" s="29">
        <f t="shared" si="23"/>
        <v>-0.97</v>
      </c>
      <c r="L85">
        <f>BU85*'Value Calculations'!$D$3</f>
        <v>4.8928251435124546</v>
      </c>
      <c r="M85">
        <f>BV85*'Value Calculations'!$D$4</f>
        <v>6.8378667849376482</v>
      </c>
      <c r="N85">
        <f>BW85*'Value Calculations'!$D$5</f>
        <v>8.7561574667464104</v>
      </c>
      <c r="O85">
        <f>BX85*'Value Calculations'!$D$6</f>
        <v>0</v>
      </c>
      <c r="P85">
        <f>BY85*'Value Calculations'!$D$7</f>
        <v>1.2303882787642992</v>
      </c>
      <c r="Q85">
        <f>BZ85*'Value Calculations'!$D$8</f>
        <v>3.9540299346096885</v>
      </c>
      <c r="R85">
        <f>CA85*'Value Calculations'!$D$9</f>
        <v>4.2823852494755688</v>
      </c>
      <c r="S85">
        <f>CB85*'Value Calculations'!$D$10</f>
        <v>0.73063294815240942</v>
      </c>
      <c r="T85">
        <f>CC85*'Value Calculations'!$D$11</f>
        <v>1.9814282960498748</v>
      </c>
      <c r="U85">
        <f>CD85*'Value Calculations'!$D$12</f>
        <v>1.6277654791788281</v>
      </c>
      <c r="V85">
        <f>CE85*'Value Calculations'!$D$13</f>
        <v>9.9743759286199936</v>
      </c>
      <c r="X85">
        <f>CH85*'Value Calculations'!$D$3</f>
        <v>4.0773542862603787</v>
      </c>
      <c r="Y85">
        <f>CI85*'Value Calculations'!$D$4</f>
        <v>5.8610286728036982</v>
      </c>
      <c r="Z85">
        <f>CJ85*'Value Calculations'!$D$5</f>
        <v>7.4294669414818033</v>
      </c>
      <c r="AA85">
        <f>CK85*'Value Calculations'!$D$6</f>
        <v>1.1255843872742657</v>
      </c>
      <c r="AB85">
        <f>CL85*'Value Calculations'!$D$7</f>
        <v>0.52730926232755682</v>
      </c>
      <c r="AC85">
        <f>CM85*'Value Calculations'!$D$8</f>
        <v>1.6535034272004152</v>
      </c>
      <c r="AD85">
        <f>CN85*'Value Calculations'!$D$9</f>
        <v>5.541910322850736</v>
      </c>
      <c r="AE85">
        <f>CO85*'Value Calculations'!$D$10</f>
        <v>0</v>
      </c>
      <c r="AF85">
        <f>CP85*'Value Calculations'!$D$11</f>
        <v>1.9814282960498748</v>
      </c>
      <c r="AG85">
        <f>CQ85*'Value Calculations'!$D$12</f>
        <v>2.441648218768242</v>
      </c>
      <c r="AH85">
        <f>CR85*'Value Calculations'!$D$13</f>
        <v>6.2597807552028932</v>
      </c>
      <c r="AJ85" t="e">
        <f>CU85*'Value Calculations'!$D$3</f>
        <v>#N/A</v>
      </c>
      <c r="AK85">
        <f>CV85*'Value Calculations'!$D$4</f>
        <v>0.65122540808929985</v>
      </c>
      <c r="AL85">
        <f>CW85*'Value Calculations'!$D$5</f>
        <v>1.0613524202116862</v>
      </c>
      <c r="AM85">
        <f>CX85*'Value Calculations'!$D$6</f>
        <v>-1.5007791830323542</v>
      </c>
      <c r="AN85">
        <f>CY85*'Value Calculations'!$D$7</f>
        <v>0.17576975410918561</v>
      </c>
      <c r="AO85">
        <f>CZ85*'Value Calculations'!$D$8</f>
        <v>0.8626974402784775</v>
      </c>
      <c r="AP85">
        <f>DA85*'Value Calculations'!$D$9</f>
        <v>0.37785752201255018</v>
      </c>
      <c r="AQ85">
        <f>DB85*'Value Calculations'!$D$10</f>
        <v>0</v>
      </c>
      <c r="AR85">
        <f>DC85*'Value Calculations'!$D$11</f>
        <v>0</v>
      </c>
      <c r="AS85">
        <f>DD85*'Value Calculations'!$D$12</f>
        <v>0</v>
      </c>
      <c r="AT85">
        <f>DE85*'Value Calculations'!$D$13</f>
        <v>2.4076079827703434</v>
      </c>
      <c r="AV85">
        <f>DH85*'Value Calculations'!$D$3</f>
        <v>3.6696188576343411</v>
      </c>
      <c r="AW85">
        <f>DI85*'Value Calculations'!$D$4</f>
        <v>0.65122540808929985</v>
      </c>
      <c r="AX85">
        <f>DJ85*'Value Calculations'!$D$5</f>
        <v>2.9187191555821368</v>
      </c>
      <c r="AY85">
        <f>DK85*'Value Calculations'!$D$6</f>
        <v>-1.2506493191936285</v>
      </c>
      <c r="AZ85">
        <f>DL85*'Value Calculations'!$D$7</f>
        <v>1.5819277869826704</v>
      </c>
      <c r="BA85">
        <f>DM85*'Value Calculations'!$D$8</f>
        <v>3.5226812144704498</v>
      </c>
      <c r="BB85">
        <f>DN85*'Value Calculations'!$D$9</f>
        <v>2.1411926247377844</v>
      </c>
      <c r="BC85">
        <f>DO85*'Value Calculations'!$D$10</f>
        <v>1.0959494222286141</v>
      </c>
      <c r="BD85">
        <f>DP85*'Value Calculations'!$D$11</f>
        <v>0</v>
      </c>
      <c r="BE85">
        <f>DQ85*'Value Calculations'!$D$12</f>
        <v>0.81388273958941404</v>
      </c>
      <c r="BF85">
        <f>DR85*'Value Calculations'!$D$13</f>
        <v>8.0482895424037189</v>
      </c>
      <c r="BH85">
        <f>DU85*'Value Calculations'!$D$3</f>
        <v>8.1547085725207573</v>
      </c>
      <c r="BI85">
        <f>DV85*'Value Calculations'!$D$4</f>
        <v>6.8378667849376482</v>
      </c>
      <c r="BJ85">
        <f>DW85*'Value Calculations'!$D$5</f>
        <v>10.878862307169783</v>
      </c>
      <c r="BK85">
        <f>DX85*'Value Calculations'!$D$6</f>
        <v>-2.1261038426291687</v>
      </c>
      <c r="BL85">
        <f>DY85*'Value Calculations'!$D$7</f>
        <v>1.7576975410918561</v>
      </c>
      <c r="BM85">
        <f>DZ85*'Value Calculations'!$D$8</f>
        <v>4.3134872013923875</v>
      </c>
      <c r="BN85">
        <f>EA85*'Value Calculations'!$D$9</f>
        <v>2.770955161425368</v>
      </c>
      <c r="BO85">
        <f>EB85*'Value Calculations'!$D$10</f>
        <v>4.3837976889144565</v>
      </c>
      <c r="BP85">
        <f>EC85*'Value Calculations'!$D$11</f>
        <v>0.9907141480249374</v>
      </c>
      <c r="BQ85">
        <f>ED85*'Value Calculations'!$D$12</f>
        <v>0.81388273958941404</v>
      </c>
      <c r="BR85">
        <f>EE85*'Value Calculations'!$D$13</f>
        <v>13.27623830499075</v>
      </c>
      <c r="BT85">
        <f>VLOOKUP($B85,'Raw Stats'!$CM$3:$DC$528,3,FALSE)</f>
        <v>79</v>
      </c>
      <c r="BU85">
        <f>VLOOKUP($B85,'Raw Stats'!$CM$3:$DC$528,4,FALSE)</f>
        <v>12</v>
      </c>
      <c r="BV85">
        <f>VLOOKUP($B85,'Raw Stats'!$CM$3:$DC$528,5,FALSE)</f>
        <v>21</v>
      </c>
      <c r="BW85">
        <f>VLOOKUP($B85,'Raw Stats'!$CM$3:$DC$528,6,FALSE)</f>
        <v>33</v>
      </c>
      <c r="BX85">
        <f>VLOOKUP($B85,'Raw Stats'!$CM$3:$DC$528,7,FALSE)</f>
        <v>0</v>
      </c>
      <c r="BY85">
        <f>VLOOKUP($B85,'Raw Stats'!$CM$3:$DC$528,8,FALSE)</f>
        <v>14</v>
      </c>
      <c r="BZ85">
        <f>VLOOKUP($B85,'Raw Stats'!$CM$3:$DC$528,9,FALSE)</f>
        <v>55</v>
      </c>
      <c r="CA85">
        <f>VLOOKUP($B85,'Raw Stats'!$CM$3:$DC$528,10,FALSE)</f>
        <v>34</v>
      </c>
      <c r="CB85">
        <f>VLOOKUP($B85,'Raw Stats'!$CM$3:$DC$528,11,FALSE)+VLOOKUP($B85,'Raw Stats'!$CM$3:$DC$528,12,FALSE)</f>
        <v>2</v>
      </c>
      <c r="CC85">
        <f>VLOOKUP($B85,'Raw Stats'!$CM$3:$DC$528,13,FALSE)+VLOOKUP($B85,'Raw Stats'!$CM$3:$DC$528,14,FALSE)</f>
        <v>2</v>
      </c>
      <c r="CD85">
        <f>VLOOKUP($B85,'Raw Stats'!$CM$3:$DC$528,15,FALSE)</f>
        <v>2</v>
      </c>
      <c r="CE85">
        <f>VLOOKUP($B85,'Raw Stats'!$CM$3:$DC$528,16,FALSE)</f>
        <v>145</v>
      </c>
      <c r="CG85">
        <f>VLOOKUP($B85,'Raw Stats'!$BU$3:$CJ$528,3,FALSE)</f>
        <v>49</v>
      </c>
      <c r="CH85">
        <f>VLOOKUP($B85,'Raw Stats'!$BU$3:$CJ$528,4,FALSE)</f>
        <v>10</v>
      </c>
      <c r="CI85">
        <f>VLOOKUP($B85,'Raw Stats'!$BU$3:$CJ$5288,5,FALSE)</f>
        <v>18</v>
      </c>
      <c r="CJ85">
        <f>VLOOKUP($B85,'Raw Stats'!$BU$3:$CJ$528,6,FALSE)</f>
        <v>28</v>
      </c>
      <c r="CK85">
        <f>VLOOKUP($B85,'Raw Stats'!$BU$3:$CJ$528,7,FALSE)</f>
        <v>9</v>
      </c>
      <c r="CL85">
        <f>VLOOKUP($B85,'Raw Stats'!$BU$3:$CJ$528,8,FALSE)</f>
        <v>6</v>
      </c>
      <c r="CM85">
        <f>VLOOKUP($B85,'Raw Stats'!$BU$3:$CJ$528,9,FALSE)</f>
        <v>23</v>
      </c>
      <c r="CN85">
        <f>VLOOKUP($B85,'Raw Stats'!$BU$3:$CJ$528,10,FALSE)</f>
        <v>44</v>
      </c>
      <c r="CO85">
        <f>VLOOKUP($B85,'Raw Stats'!$BU$3:$CJ$528,11,FALSE)+VLOOKUP($B85,'Raw Stats'!$BU$3:$CJ$528,12,FALSE)</f>
        <v>0</v>
      </c>
      <c r="CP85">
        <f>VLOOKUP($B85,'Raw Stats'!$BU$3:$CJ$528,13,FALSE)+VLOOKUP($B85,'Raw Stats'!$BU$3:$CJ$528,14,FALSE)</f>
        <v>2</v>
      </c>
      <c r="CQ85">
        <f>VLOOKUP($B85,'Raw Stats'!$BU$3:$CJ$528,15,FALSE)</f>
        <v>3</v>
      </c>
      <c r="CR85">
        <f>VLOOKUP($B85,'Raw Stats'!$BU$3:$CJ$528,16,FALSE)</f>
        <v>91</v>
      </c>
      <c r="CT85" t="e">
        <f>VLOOKUP($B85,'Raw Stats'!$BC$3:$BR$528,3,FALSE)</f>
        <v>#N/A</v>
      </c>
      <c r="CU85" t="e">
        <f>VLOOKUP($B85,'Raw Stats'!$BC$3:$BR$528,4,FALSE)</f>
        <v>#N/A</v>
      </c>
      <c r="CV85">
        <f>VLOOKUP($B85,'Raw Stats'!$BC$3:$BR$5288,5,FALSE)</f>
        <v>2</v>
      </c>
      <c r="CW85">
        <f>VLOOKUP($B85,'Raw Stats'!$BC$3:$BR$52888,6,FALSE)</f>
        <v>4</v>
      </c>
      <c r="CX85">
        <f>VLOOKUP($B85,'Raw Stats'!$BC$3:$BR$5288,7,FALSE)</f>
        <v>-12</v>
      </c>
      <c r="CY85">
        <f>VLOOKUP($B85,'Raw Stats'!$BC$3:$BR$5288,8,FALSE)</f>
        <v>2</v>
      </c>
      <c r="CZ85">
        <f>VLOOKUP($B85,'Raw Stats'!$BC$3:$BR$5288,9,FALSE)</f>
        <v>12</v>
      </c>
      <c r="DA85">
        <f>VLOOKUP($B85,'Raw Stats'!$BC$3:$BR$5288,10,FALSE)</f>
        <v>3</v>
      </c>
      <c r="DB85">
        <f>VLOOKUP($B85,'Raw Stats'!$BC$3:$BR$5288,11,FALSE)+VLOOKUP($B85,'Raw Stats'!$BC$3:$BR$5288,12,FALSE)</f>
        <v>0</v>
      </c>
      <c r="DC85">
        <f>VLOOKUP($B85,'Raw Stats'!$BC$3:$BR$5288,13,FALSE)+VLOOKUP($B85,'Raw Stats'!$BC$3:$BR$5288,14,FALSE)</f>
        <v>0</v>
      </c>
      <c r="DD85">
        <f>VLOOKUP($B85,'Raw Stats'!$BC$3:$BR$5288,15,FALSE)</f>
        <v>0</v>
      </c>
      <c r="DE85">
        <f>VLOOKUP($B85,'Raw Stats'!$BC$3:$BR$5288,16,FALSE)</f>
        <v>35</v>
      </c>
      <c r="DG85">
        <f>VLOOKUP($B85,'Raw Stats'!$AK$3:$AZ$528,3,FALSE)</f>
        <v>60</v>
      </c>
      <c r="DH85">
        <f>VLOOKUP($B85,'Raw Stats'!$AK$3:$AZ$528,4,FALSE)</f>
        <v>9</v>
      </c>
      <c r="DI85">
        <f>VLOOKUP($B85,'Raw Stats'!$AK$3:$AZ$528,5,FALSE)</f>
        <v>2</v>
      </c>
      <c r="DJ85">
        <f>VLOOKUP($B85,'Raw Stats'!$AK$3:$AZ$528,6,FALSE)</f>
        <v>11</v>
      </c>
      <c r="DK85">
        <f>VLOOKUP($B85,'Raw Stats'!$AK$3:$AZ$528,7,FALSE)</f>
        <v>-10</v>
      </c>
      <c r="DL85">
        <f>VLOOKUP($B85,'Raw Stats'!$AK$3:$AZ$528,8,FALSE)</f>
        <v>18</v>
      </c>
      <c r="DM85">
        <f>VLOOKUP($B85,'Raw Stats'!$AK$3:$AZ$528,9,FALSE)</f>
        <v>49</v>
      </c>
      <c r="DN85">
        <f>VLOOKUP($B85,'Raw Stats'!$AK$3:$AZ$528,10,FALSE)</f>
        <v>17</v>
      </c>
      <c r="DO85">
        <f>VLOOKUP($B85,'Raw Stats'!$AK$3:$AZ$528,11,FALSE)+VLOOKUP($B85,'Raw Stats'!$AK$3:$AZ$528,12,FALSE)</f>
        <v>3</v>
      </c>
      <c r="DP85">
        <f>VLOOKUP($B85,'Raw Stats'!$AK$3:$AZ$528,13,FALSE)+VLOOKUP($B85,'Raw Stats'!$AK$3:$AZ$528,14,FALSE)</f>
        <v>0</v>
      </c>
      <c r="DQ85">
        <f>VLOOKUP($B85,'Raw Stats'!$AK$3:$AZ$528,15,FALSE)</f>
        <v>1</v>
      </c>
      <c r="DR85">
        <f>VLOOKUP($B85,'Raw Stats'!$AK$3:$AZ$528,16,FALSE)</f>
        <v>117</v>
      </c>
      <c r="DT85">
        <f>VLOOKUP($B85,'Raw Stats'!$S$3:$AH$528,3,FALSE)</f>
        <v>82</v>
      </c>
      <c r="DU85">
        <f>VLOOKUP($B85,'Raw Stats'!$S$3:$AH$528,4,FALSE)</f>
        <v>20</v>
      </c>
      <c r="DV85">
        <f>VLOOKUP($B85,'Raw Stats'!$S$3:$AH$528,5,FALSE)</f>
        <v>21</v>
      </c>
      <c r="DW85">
        <f>VLOOKUP($B85,'Raw Stats'!$S$3:$AH$528,6,FALSE)</f>
        <v>41</v>
      </c>
      <c r="DX85">
        <f>VLOOKUP($B85,'Raw Stats'!$S$3:$AH$528,7,FALSE)</f>
        <v>-17</v>
      </c>
      <c r="DY85">
        <f>VLOOKUP($B85,'Raw Stats'!$S$3:$AH$528,8,FALSE)</f>
        <v>20</v>
      </c>
      <c r="DZ85">
        <f>VLOOKUP($B85,'Raw Stats'!$S$3:$AH$528,9,FALSE)</f>
        <v>60</v>
      </c>
      <c r="EA85">
        <f>VLOOKUP($B85,'Raw Stats'!$S$3:$AH$528,10,FALSE)</f>
        <v>22</v>
      </c>
      <c r="EB85">
        <f>VLOOKUP($B85,'Raw Stats'!$S$3:$AH$528,11,FALSE)+VLOOKUP($B85,'Raw Stats'!$S$3:$AH$528,12,FALSE)</f>
        <v>12</v>
      </c>
      <c r="EC85">
        <f>VLOOKUP($B85,'Raw Stats'!$S$3:$AH$528,13,FALSE)+VLOOKUP($B85,'Raw Stats'!$S$3:$AH$528,14,FALSE)</f>
        <v>1</v>
      </c>
      <c r="ED85">
        <f>VLOOKUP($B85,'Raw Stats'!$S$3:$AH$528,15,FALSE)</f>
        <v>1</v>
      </c>
      <c r="EE85">
        <f>VLOOKUP($B85,'Raw Stats'!$S$3:$AH$528,16,FALSE)</f>
        <v>193</v>
      </c>
    </row>
    <row r="86" spans="1:135" x14ac:dyDescent="0.2">
      <c r="A86" t="e">
        <f>VLOOKUP(B86,'ALL SKATERS'!$B$3:$I$378,9,FALSE)</f>
        <v>#REF!</v>
      </c>
      <c r="B86" t="s">
        <v>306</v>
      </c>
      <c r="C86">
        <f t="shared" si="16"/>
        <v>0.77675492065716589</v>
      </c>
      <c r="D86">
        <f t="shared" si="17"/>
        <v>0.58376570511520642</v>
      </c>
      <c r="E86" t="e">
        <f t="shared" si="18"/>
        <v>#N/A</v>
      </c>
      <c r="F86" t="e">
        <f t="shared" si="19"/>
        <v>#N/A</v>
      </c>
      <c r="G86" t="e">
        <f t="shared" si="20"/>
        <v>#N/A</v>
      </c>
      <c r="H86">
        <f>VLOOKUP(B86,'ALL SKATERS'!$B$3:$H$378,7,FALSE)</f>
        <v>0</v>
      </c>
      <c r="I86" s="29" t="e">
        <f t="shared" si="21"/>
        <v>#REF!</v>
      </c>
      <c r="J86" s="29">
        <f t="shared" si="22"/>
        <v>-97</v>
      </c>
      <c r="K86" s="29">
        <f t="shared" si="23"/>
        <v>-0.97</v>
      </c>
      <c r="L86">
        <f>BU86*'Value Calculations'!$D$3</f>
        <v>8.9701794297728341</v>
      </c>
      <c r="M86">
        <f>BV86*'Value Calculations'!$D$4</f>
        <v>0.65122540808929985</v>
      </c>
      <c r="N86">
        <f>BW86*'Value Calculations'!$D$5</f>
        <v>6.3681145212701171</v>
      </c>
      <c r="O86">
        <f>BX86*'Value Calculations'!$D$6</f>
        <v>0.75038959151617712</v>
      </c>
      <c r="P86">
        <f>BY86*'Value Calculations'!$D$7</f>
        <v>1.2303882787642992</v>
      </c>
      <c r="Q86">
        <f>BZ86*'Value Calculations'!$D$8</f>
        <v>2.8037666809050519</v>
      </c>
      <c r="R86">
        <f>CA86*'Value Calculations'!$D$9</f>
        <v>1.6373825953877175</v>
      </c>
      <c r="S86">
        <f>CB86*'Value Calculations'!$D$10</f>
        <v>2.5572153185334328</v>
      </c>
      <c r="T86">
        <f>CC86*'Value Calculations'!$D$11</f>
        <v>0</v>
      </c>
      <c r="U86">
        <f>CD86*'Value Calculations'!$D$12</f>
        <v>3.2555309583576562</v>
      </c>
      <c r="V86">
        <f>CE86*'Value Calculations'!$D$13</f>
        <v>9.8367983296045463</v>
      </c>
      <c r="X86">
        <f>CH86*'Value Calculations'!$D$3</f>
        <v>5.300560572138493</v>
      </c>
      <c r="Y86">
        <f>CI86*'Value Calculations'!$D$4</f>
        <v>3.9073524485357991</v>
      </c>
      <c r="Z86">
        <f>CJ86*'Value Calculations'!$D$5</f>
        <v>6.6334526263230389</v>
      </c>
      <c r="AA86">
        <f>CK86*'Value Calculations'!$D$6</f>
        <v>0.75038959151617712</v>
      </c>
      <c r="AB86">
        <f>CL86*'Value Calculations'!$D$7</f>
        <v>0.70307901643674242</v>
      </c>
      <c r="AC86">
        <f>CM86*'Value Calculations'!$D$8</f>
        <v>1.725394880556955</v>
      </c>
      <c r="AD86">
        <f>CN86*'Value Calculations'!$D$9</f>
        <v>1.8892876100627509</v>
      </c>
      <c r="AE86">
        <f>CO86*'Value Calculations'!$D$10</f>
        <v>2.1918988444572283</v>
      </c>
      <c r="AF86">
        <f>CP86*'Value Calculations'!$D$11</f>
        <v>0</v>
      </c>
      <c r="AG86">
        <f>CQ86*'Value Calculations'!$D$12</f>
        <v>0</v>
      </c>
      <c r="AH86">
        <f>CR86*'Value Calculations'!$D$13</f>
        <v>5.5031039606179277</v>
      </c>
      <c r="AJ86" t="e">
        <f>CU86*'Value Calculations'!$D$3</f>
        <v>#N/A</v>
      </c>
      <c r="AK86">
        <f>CV86*'Value Calculations'!$D$4</f>
        <v>0</v>
      </c>
      <c r="AL86">
        <f>CW86*'Value Calculations'!$D$5</f>
        <v>0</v>
      </c>
      <c r="AM86">
        <f>CX86*'Value Calculations'!$D$6</f>
        <v>0</v>
      </c>
      <c r="AN86">
        <f>CY86*'Value Calculations'!$D$7</f>
        <v>0</v>
      </c>
      <c r="AO86">
        <f>CZ86*'Value Calculations'!$D$8</f>
        <v>7.1891453356539792E-2</v>
      </c>
      <c r="AP86">
        <f>DA86*'Value Calculations'!$D$9</f>
        <v>0.12595250733751673</v>
      </c>
      <c r="AQ86">
        <f>DB86*'Value Calculations'!$D$10</f>
        <v>0</v>
      </c>
      <c r="AR86">
        <f>DC86*'Value Calculations'!$D$11</f>
        <v>0</v>
      </c>
      <c r="AS86">
        <f>DD86*'Value Calculations'!$D$12</f>
        <v>0</v>
      </c>
      <c r="AT86">
        <f>DE86*'Value Calculations'!$D$13</f>
        <v>0.13757759901544819</v>
      </c>
      <c r="AV86" t="e">
        <f>DH86*'Value Calculations'!$D$3</f>
        <v>#N/A</v>
      </c>
      <c r="AW86" t="e">
        <f>DI86*'Value Calculations'!$D$4</f>
        <v>#N/A</v>
      </c>
      <c r="AX86" t="e">
        <f>DJ86*'Value Calculations'!$D$5</f>
        <v>#N/A</v>
      </c>
      <c r="AY86" t="e">
        <f>DK86*'Value Calculations'!$D$6</f>
        <v>#N/A</v>
      </c>
      <c r="AZ86" t="e">
        <f>DL86*'Value Calculations'!$D$7</f>
        <v>#N/A</v>
      </c>
      <c r="BA86" t="e">
        <f>DM86*'Value Calculations'!$D$8</f>
        <v>#N/A</v>
      </c>
      <c r="BB86" t="e">
        <f>DN86*'Value Calculations'!$D$9</f>
        <v>#N/A</v>
      </c>
      <c r="BC86" t="e">
        <f>DO86*'Value Calculations'!$D$10</f>
        <v>#N/A</v>
      </c>
      <c r="BD86" t="e">
        <f>DP86*'Value Calculations'!$D$11</f>
        <v>#N/A</v>
      </c>
      <c r="BE86" t="e">
        <f>DQ86*'Value Calculations'!$D$12</f>
        <v>#N/A</v>
      </c>
      <c r="BF86" t="e">
        <f>DR86*'Value Calculations'!$D$13</f>
        <v>#N/A</v>
      </c>
      <c r="BH86" t="e">
        <f>DU86*'Value Calculations'!$D$3</f>
        <v>#N/A</v>
      </c>
      <c r="BI86" t="e">
        <f>DV86*'Value Calculations'!$D$4</f>
        <v>#N/A</v>
      </c>
      <c r="BJ86" t="e">
        <f>DW86*'Value Calculations'!$D$5</f>
        <v>#N/A</v>
      </c>
      <c r="BK86" t="e">
        <f>DX86*'Value Calculations'!$D$6</f>
        <v>#N/A</v>
      </c>
      <c r="BL86" t="e">
        <f>DY86*'Value Calculations'!$D$7</f>
        <v>#N/A</v>
      </c>
      <c r="BM86" t="e">
        <f>DZ86*'Value Calculations'!$D$8</f>
        <v>#N/A</v>
      </c>
      <c r="BN86" t="e">
        <f>EA86*'Value Calculations'!$D$9</f>
        <v>#N/A</v>
      </c>
      <c r="BO86" t="e">
        <f>EB86*'Value Calculations'!$D$10</f>
        <v>#N/A</v>
      </c>
      <c r="BP86" t="e">
        <f>EC86*'Value Calculations'!$D$11</f>
        <v>#N/A</v>
      </c>
      <c r="BQ86" t="e">
        <f>ED86*'Value Calculations'!$D$12</f>
        <v>#N/A</v>
      </c>
      <c r="BR86" t="e">
        <f>EE86*'Value Calculations'!$D$13</f>
        <v>#N/A</v>
      </c>
      <c r="BT86">
        <f>VLOOKUP($B86,'Raw Stats'!$CM$3:$DC$528,3,FALSE)</f>
        <v>49</v>
      </c>
      <c r="BU86">
        <f>VLOOKUP($B86,'Raw Stats'!$CM$3:$DC$528,4,FALSE)</f>
        <v>22</v>
      </c>
      <c r="BV86">
        <f>VLOOKUP($B86,'Raw Stats'!$CM$3:$DC$528,5,FALSE)</f>
        <v>2</v>
      </c>
      <c r="BW86">
        <f>VLOOKUP($B86,'Raw Stats'!$CM$3:$DC$528,6,FALSE)</f>
        <v>24</v>
      </c>
      <c r="BX86">
        <f>VLOOKUP($B86,'Raw Stats'!$CM$3:$DC$528,7,FALSE)</f>
        <v>6</v>
      </c>
      <c r="BY86">
        <f>VLOOKUP($B86,'Raw Stats'!$CM$3:$DC$528,8,FALSE)</f>
        <v>14</v>
      </c>
      <c r="BZ86">
        <f>VLOOKUP($B86,'Raw Stats'!$CM$3:$DC$528,9,FALSE)</f>
        <v>39</v>
      </c>
      <c r="CA86">
        <f>VLOOKUP($B86,'Raw Stats'!$CM$3:$DC$528,10,FALSE)</f>
        <v>13</v>
      </c>
      <c r="CB86">
        <f>VLOOKUP($B86,'Raw Stats'!$CM$3:$DC$528,11,FALSE)+VLOOKUP($B86,'Raw Stats'!$CM$3:$DC$528,12,FALSE)</f>
        <v>7</v>
      </c>
      <c r="CC86">
        <f>VLOOKUP($B86,'Raw Stats'!$CM$3:$DC$528,13,FALSE)+VLOOKUP($B86,'Raw Stats'!$CM$3:$DC$528,14,FALSE)</f>
        <v>0</v>
      </c>
      <c r="CD86">
        <f>VLOOKUP($B86,'Raw Stats'!$CM$3:$DC$528,15,FALSE)</f>
        <v>4</v>
      </c>
      <c r="CE86">
        <f>VLOOKUP($B86,'Raw Stats'!$CM$3:$DC$528,16,FALSE)</f>
        <v>143</v>
      </c>
      <c r="CG86">
        <f>VLOOKUP($B86,'Raw Stats'!$BU$3:$CJ$528,3,FALSE)</f>
        <v>49</v>
      </c>
      <c r="CH86">
        <f>VLOOKUP($B86,'Raw Stats'!$BU$3:$CJ$528,4,FALSE)</f>
        <v>13</v>
      </c>
      <c r="CI86">
        <f>VLOOKUP($B86,'Raw Stats'!$BU$3:$CJ$5288,5,FALSE)</f>
        <v>12</v>
      </c>
      <c r="CJ86">
        <f>VLOOKUP($B86,'Raw Stats'!$BU$3:$CJ$528,6,FALSE)</f>
        <v>25</v>
      </c>
      <c r="CK86">
        <f>VLOOKUP($B86,'Raw Stats'!$BU$3:$CJ$528,7,FALSE)</f>
        <v>6</v>
      </c>
      <c r="CL86">
        <f>VLOOKUP($B86,'Raw Stats'!$BU$3:$CJ$528,8,FALSE)</f>
        <v>8</v>
      </c>
      <c r="CM86">
        <f>VLOOKUP($B86,'Raw Stats'!$BU$3:$CJ$528,9,FALSE)</f>
        <v>24</v>
      </c>
      <c r="CN86">
        <f>VLOOKUP($B86,'Raw Stats'!$BU$3:$CJ$528,10,FALSE)</f>
        <v>15</v>
      </c>
      <c r="CO86">
        <f>VLOOKUP($B86,'Raw Stats'!$BU$3:$CJ$528,11,FALSE)+VLOOKUP($B86,'Raw Stats'!$BU$3:$CJ$528,12,FALSE)</f>
        <v>6</v>
      </c>
      <c r="CP86">
        <f>VLOOKUP($B86,'Raw Stats'!$BU$3:$CJ$528,13,FALSE)+VLOOKUP($B86,'Raw Stats'!$BU$3:$CJ$528,14,FALSE)</f>
        <v>0</v>
      </c>
      <c r="CQ86">
        <f>VLOOKUP($B86,'Raw Stats'!$BU$3:$CJ$528,15,FALSE)</f>
        <v>0</v>
      </c>
      <c r="CR86">
        <f>VLOOKUP($B86,'Raw Stats'!$BU$3:$CJ$528,16,FALSE)</f>
        <v>80</v>
      </c>
      <c r="CT86" t="e">
        <f>VLOOKUP($B86,'Raw Stats'!$BC$3:$BR$528,3,FALSE)</f>
        <v>#N/A</v>
      </c>
      <c r="CU86" t="e">
        <f>VLOOKUP($B86,'Raw Stats'!$BC$3:$BR$528,4,FALSE)</f>
        <v>#N/A</v>
      </c>
      <c r="CV86">
        <f>VLOOKUP($B86,'Raw Stats'!$BC$3:$BR$5288,5,FALSE)</f>
        <v>0</v>
      </c>
      <c r="CW86">
        <f>VLOOKUP($B86,'Raw Stats'!$BC$3:$BR$52888,6,FALSE)</f>
        <v>0</v>
      </c>
      <c r="CX86">
        <f>VLOOKUP($B86,'Raw Stats'!$BC$3:$BR$5288,7,FALSE)</f>
        <v>0</v>
      </c>
      <c r="CY86">
        <f>VLOOKUP($B86,'Raw Stats'!$BC$3:$BR$5288,8,FALSE)</f>
        <v>0</v>
      </c>
      <c r="CZ86">
        <f>VLOOKUP($B86,'Raw Stats'!$BC$3:$BR$5288,9,FALSE)</f>
        <v>1</v>
      </c>
      <c r="DA86">
        <f>VLOOKUP($B86,'Raw Stats'!$BC$3:$BR$5288,10,FALSE)</f>
        <v>1</v>
      </c>
      <c r="DB86">
        <f>VLOOKUP($B86,'Raw Stats'!$BC$3:$BR$5288,11,FALSE)+VLOOKUP($B86,'Raw Stats'!$BC$3:$BR$5288,12,FALSE)</f>
        <v>0</v>
      </c>
      <c r="DC86">
        <f>VLOOKUP($B86,'Raw Stats'!$BC$3:$BR$5288,13,FALSE)+VLOOKUP($B86,'Raw Stats'!$BC$3:$BR$5288,14,FALSE)</f>
        <v>0</v>
      </c>
      <c r="DD86">
        <f>VLOOKUP($B86,'Raw Stats'!$BC$3:$BR$5288,15,FALSE)</f>
        <v>0</v>
      </c>
      <c r="DE86">
        <f>VLOOKUP($B86,'Raw Stats'!$BC$3:$BR$5288,16,FALSE)</f>
        <v>2</v>
      </c>
      <c r="DG86" t="e">
        <f>VLOOKUP($B86,'Raw Stats'!$AK$3:$AZ$528,3,FALSE)</f>
        <v>#N/A</v>
      </c>
      <c r="DH86" t="e">
        <f>VLOOKUP($B86,'Raw Stats'!$AK$3:$AZ$528,4,FALSE)</f>
        <v>#N/A</v>
      </c>
      <c r="DI86" t="e">
        <f>VLOOKUP($B86,'Raw Stats'!$AK$3:$AZ$528,5,FALSE)</f>
        <v>#N/A</v>
      </c>
      <c r="DJ86" t="e">
        <f>VLOOKUP($B86,'Raw Stats'!$AK$3:$AZ$528,6,FALSE)</f>
        <v>#N/A</v>
      </c>
      <c r="DK86" t="e">
        <f>VLOOKUP($B86,'Raw Stats'!$AK$3:$AZ$528,7,FALSE)</f>
        <v>#N/A</v>
      </c>
      <c r="DL86" t="e">
        <f>VLOOKUP($B86,'Raw Stats'!$AK$3:$AZ$528,8,FALSE)</f>
        <v>#N/A</v>
      </c>
      <c r="DM86" t="e">
        <f>VLOOKUP($B86,'Raw Stats'!$AK$3:$AZ$528,9,FALSE)</f>
        <v>#N/A</v>
      </c>
      <c r="DN86" t="e">
        <f>VLOOKUP($B86,'Raw Stats'!$AK$3:$AZ$528,10,FALSE)</f>
        <v>#N/A</v>
      </c>
      <c r="DO86" t="e">
        <f>VLOOKUP($B86,'Raw Stats'!$AK$3:$AZ$528,11,FALSE)+VLOOKUP($B86,'Raw Stats'!$AK$3:$AZ$528,12,FALSE)</f>
        <v>#N/A</v>
      </c>
      <c r="DP86" t="e">
        <f>VLOOKUP($B86,'Raw Stats'!$AK$3:$AZ$528,13,FALSE)+VLOOKUP($B86,'Raw Stats'!$AK$3:$AZ$528,14,FALSE)</f>
        <v>#N/A</v>
      </c>
      <c r="DQ86" t="e">
        <f>VLOOKUP($B86,'Raw Stats'!$AK$3:$AZ$528,15,FALSE)</f>
        <v>#N/A</v>
      </c>
      <c r="DR86" t="e">
        <f>VLOOKUP($B86,'Raw Stats'!$AK$3:$AZ$528,16,FALSE)</f>
        <v>#N/A</v>
      </c>
      <c r="DT86" t="e">
        <f>VLOOKUP($B86,'Raw Stats'!$S$3:$AH$528,3,FALSE)</f>
        <v>#N/A</v>
      </c>
      <c r="DU86" t="e">
        <f>VLOOKUP($B86,'Raw Stats'!$S$3:$AH$528,4,FALSE)</f>
        <v>#N/A</v>
      </c>
      <c r="DV86" t="e">
        <f>VLOOKUP($B86,'Raw Stats'!$S$3:$AH$528,5,FALSE)</f>
        <v>#N/A</v>
      </c>
      <c r="DW86" t="e">
        <f>VLOOKUP($B86,'Raw Stats'!$S$3:$AH$528,6,FALSE)</f>
        <v>#N/A</v>
      </c>
      <c r="DX86" t="e">
        <f>VLOOKUP($B86,'Raw Stats'!$S$3:$AH$528,7,FALSE)</f>
        <v>#N/A</v>
      </c>
      <c r="DY86" t="e">
        <f>VLOOKUP($B86,'Raw Stats'!$S$3:$AH$528,8,FALSE)</f>
        <v>#N/A</v>
      </c>
      <c r="DZ86" t="e">
        <f>VLOOKUP($B86,'Raw Stats'!$S$3:$AH$528,9,FALSE)</f>
        <v>#N/A</v>
      </c>
      <c r="EA86" t="e">
        <f>VLOOKUP($B86,'Raw Stats'!$S$3:$AH$528,10,FALSE)</f>
        <v>#N/A</v>
      </c>
      <c r="EB86" t="e">
        <f>VLOOKUP($B86,'Raw Stats'!$S$3:$AH$528,11,FALSE)+VLOOKUP($B86,'Raw Stats'!$S$3:$AH$528,12,FALSE)</f>
        <v>#N/A</v>
      </c>
      <c r="EC86" t="e">
        <f>VLOOKUP($B86,'Raw Stats'!$S$3:$AH$528,13,FALSE)+VLOOKUP($B86,'Raw Stats'!$S$3:$AH$528,14,FALSE)</f>
        <v>#N/A</v>
      </c>
      <c r="ED86" t="e">
        <f>VLOOKUP($B86,'Raw Stats'!$S$3:$AH$528,15,FALSE)</f>
        <v>#N/A</v>
      </c>
      <c r="EE86" t="e">
        <f>VLOOKUP($B86,'Raw Stats'!$S$3:$AH$528,16,FALSE)</f>
        <v>#N/A</v>
      </c>
    </row>
    <row r="87" spans="1:135" x14ac:dyDescent="0.2">
      <c r="A87" t="e">
        <f>VLOOKUP(B87,'ALL SKATERS'!$B$3:$I$378,9,FALSE)</f>
        <v>#REF!</v>
      </c>
      <c r="B87" t="s">
        <v>339</v>
      </c>
      <c r="C87">
        <f t="shared" si="16"/>
        <v>0.74188545875171241</v>
      </c>
      <c r="D87">
        <f t="shared" si="17"/>
        <v>0.51887455879185318</v>
      </c>
      <c r="E87">
        <f t="shared" si="18"/>
        <v>0.77720465541047556</v>
      </c>
      <c r="F87">
        <f t="shared" si="19"/>
        <v>0.68261023447117974</v>
      </c>
      <c r="G87">
        <f t="shared" si="20"/>
        <v>0.49448764484618402</v>
      </c>
      <c r="H87">
        <f>VLOOKUP(B87,'ALL SKATERS'!$B$3:$H$378,7,FALSE)</f>
        <v>0</v>
      </c>
      <c r="I87" s="29" t="e">
        <f t="shared" si="21"/>
        <v>#REF!</v>
      </c>
      <c r="J87" s="29">
        <f t="shared" si="22"/>
        <v>-97</v>
      </c>
      <c r="K87" s="29">
        <f t="shared" si="23"/>
        <v>-0.97</v>
      </c>
      <c r="L87">
        <f>BU87*'Value Calculations'!$D$3</f>
        <v>8.1547085725207573</v>
      </c>
      <c r="M87">
        <f>BV87*'Value Calculations'!$D$4</f>
        <v>7.1634794889822988</v>
      </c>
      <c r="N87">
        <f>BW87*'Value Calculations'!$D$5</f>
        <v>11.144200412222705</v>
      </c>
      <c r="O87">
        <f>BX87*'Value Calculations'!$D$6</f>
        <v>2.376233706467894</v>
      </c>
      <c r="P87">
        <f>BY87*'Value Calculations'!$D$7</f>
        <v>1.9334672952010417</v>
      </c>
      <c r="Q87">
        <f>BZ87*'Value Calculations'!$D$8</f>
        <v>3.7383555745400692</v>
      </c>
      <c r="R87">
        <f>CA87*'Value Calculations'!$D$9</f>
        <v>4.156432742138052</v>
      </c>
      <c r="S87">
        <f>CB87*'Value Calculations'!$D$10</f>
        <v>2.5572153185334328</v>
      </c>
      <c r="T87">
        <f>CC87*'Value Calculations'!$D$11</f>
        <v>0</v>
      </c>
      <c r="U87">
        <f>CD87*'Value Calculations'!$D$12</f>
        <v>4.0694136979470699</v>
      </c>
      <c r="V87">
        <f>CE87*'Value Calculations'!$D$13</f>
        <v>11.831673515328545</v>
      </c>
      <c r="X87">
        <f>CH87*'Value Calculations'!$D$3</f>
        <v>4.4850897148864171</v>
      </c>
      <c r="Y87">
        <f>CI87*'Value Calculations'!$D$4</f>
        <v>7.1634794889822988</v>
      </c>
      <c r="Z87">
        <f>CJ87*'Value Calculations'!$D$5</f>
        <v>8.7561574667464104</v>
      </c>
      <c r="AA87">
        <f>CK87*'Value Calculations'!$D$6</f>
        <v>-0.12506493191936285</v>
      </c>
      <c r="AB87">
        <f>CL87*'Value Calculations'!$D$7</f>
        <v>1.8455824181464489</v>
      </c>
      <c r="AC87">
        <f>CM87*'Value Calculations'!$D$8</f>
        <v>3.5226812144704498</v>
      </c>
      <c r="AD87">
        <f>CN87*'Value Calculations'!$D$9</f>
        <v>4.4083377568130855</v>
      </c>
      <c r="AE87">
        <f>CO87*'Value Calculations'!$D$10</f>
        <v>1.8265823703810236</v>
      </c>
      <c r="AF87">
        <f>CP87*'Value Calculations'!$D$11</f>
        <v>0</v>
      </c>
      <c r="AG87">
        <f>CQ87*'Value Calculations'!$D$12</f>
        <v>2.441648218768242</v>
      </c>
      <c r="AH87">
        <f>CR87*'Value Calculations'!$D$13</f>
        <v>7.7043455448650988</v>
      </c>
      <c r="AJ87">
        <f>CU87*'Value Calculations'!$D$3</f>
        <v>2.8541480003822652</v>
      </c>
      <c r="AK87">
        <f>CV87*'Value Calculations'!$D$4</f>
        <v>3.9073524485357991</v>
      </c>
      <c r="AL87">
        <f>CW87*'Value Calculations'!$D$5</f>
        <v>5.0414239960055092</v>
      </c>
      <c r="AM87">
        <f>CX87*'Value Calculations'!$D$6</f>
        <v>0.12506493191936285</v>
      </c>
      <c r="AN87">
        <f>CY87*'Value Calculations'!$D$7</f>
        <v>0.35153950821837121</v>
      </c>
      <c r="AO87">
        <f>CZ87*'Value Calculations'!$D$8</f>
        <v>0.71891453356539792</v>
      </c>
      <c r="AP87">
        <f>DA87*'Value Calculations'!$D$9</f>
        <v>1.6373825953877175</v>
      </c>
      <c r="AQ87">
        <f>DB87*'Value Calculations'!$D$10</f>
        <v>2.1918988444572283</v>
      </c>
      <c r="AR87">
        <f>DC87*'Value Calculations'!$D$11</f>
        <v>0</v>
      </c>
      <c r="AS87">
        <f>DD87*'Value Calculations'!$D$12</f>
        <v>0.81388273958941404</v>
      </c>
      <c r="AT87">
        <f>DE87*'Value Calculations'!$D$13</f>
        <v>1.7885087872008265</v>
      </c>
      <c r="AV87">
        <f>DH87*'Value Calculations'!$D$3</f>
        <v>6.1160314293905689</v>
      </c>
      <c r="AW87">
        <f>DI87*'Value Calculations'!$D$4</f>
        <v>6.5122540808929985</v>
      </c>
      <c r="AX87">
        <f>DJ87*'Value Calculations'!$D$5</f>
        <v>9.2868336768522539</v>
      </c>
      <c r="AY87">
        <f>DK87*'Value Calculations'!$D$6</f>
        <v>0.62532465959681427</v>
      </c>
      <c r="AZ87">
        <f>DL87*'Value Calculations'!$D$7</f>
        <v>1.8455824181464489</v>
      </c>
      <c r="BA87">
        <f>DM87*'Value Calculations'!$D$8</f>
        <v>3.091332494331211</v>
      </c>
      <c r="BB87">
        <f>DN87*'Value Calculations'!$D$9</f>
        <v>2.6450026540878513</v>
      </c>
      <c r="BC87">
        <f>DO87*'Value Calculations'!$D$10</f>
        <v>4.3837976889144565</v>
      </c>
      <c r="BD87">
        <f>DP87*'Value Calculations'!$D$11</f>
        <v>0</v>
      </c>
      <c r="BE87">
        <f>DQ87*'Value Calculations'!$D$12</f>
        <v>4.0694136979470699</v>
      </c>
      <c r="BF87">
        <f>DR87*'Value Calculations'!$D$13</f>
        <v>7.841923143880547</v>
      </c>
      <c r="BH87">
        <f>DU87*'Value Calculations'!$D$3</f>
        <v>6.5237668580166064</v>
      </c>
      <c r="BI87">
        <f>DV87*'Value Calculations'!$D$4</f>
        <v>5.8610286728036982</v>
      </c>
      <c r="BJ87">
        <f>DW87*'Value Calculations'!$D$5</f>
        <v>9.021495571799333</v>
      </c>
      <c r="BK87">
        <f>DX87*'Value Calculations'!$D$6</f>
        <v>1.1255843872742657</v>
      </c>
      <c r="BL87">
        <f>DY87*'Value Calculations'!$D$7</f>
        <v>1.4940429099280776</v>
      </c>
      <c r="BM87">
        <f>DZ87*'Value Calculations'!$D$8</f>
        <v>2.7318752275485121</v>
      </c>
      <c r="BN87">
        <f>EA87*'Value Calculations'!$D$9</f>
        <v>3.0228601761004015</v>
      </c>
      <c r="BO87">
        <f>EB87*'Value Calculations'!$D$10</f>
        <v>2.1918988444572283</v>
      </c>
      <c r="BP87">
        <f>EC87*'Value Calculations'!$D$11</f>
        <v>0</v>
      </c>
      <c r="BQ87">
        <f>ED87*'Value Calculations'!$D$12</f>
        <v>1.6277654791788281</v>
      </c>
      <c r="BR87">
        <f>EE87*'Value Calculations'!$D$13</f>
        <v>6.9476687502801333</v>
      </c>
      <c r="BT87">
        <f>VLOOKUP($B87,'Raw Stats'!$CM$3:$DC$528,3,FALSE)</f>
        <v>77</v>
      </c>
      <c r="BU87">
        <f>VLOOKUP($B87,'Raw Stats'!$CM$3:$DC$528,4,FALSE)</f>
        <v>20</v>
      </c>
      <c r="BV87">
        <f>VLOOKUP($B87,'Raw Stats'!$CM$3:$DC$528,5,FALSE)</f>
        <v>22</v>
      </c>
      <c r="BW87">
        <f>VLOOKUP($B87,'Raw Stats'!$CM$3:$DC$528,6,FALSE)</f>
        <v>42</v>
      </c>
      <c r="BX87">
        <f>VLOOKUP($B87,'Raw Stats'!$CM$3:$DC$528,7,FALSE)</f>
        <v>19</v>
      </c>
      <c r="BY87">
        <f>VLOOKUP($B87,'Raw Stats'!$CM$3:$DC$528,8,FALSE)</f>
        <v>22</v>
      </c>
      <c r="BZ87">
        <f>VLOOKUP($B87,'Raw Stats'!$CM$3:$DC$528,9,FALSE)</f>
        <v>52</v>
      </c>
      <c r="CA87">
        <f>VLOOKUP($B87,'Raw Stats'!$CM$3:$DC$528,10,FALSE)</f>
        <v>33</v>
      </c>
      <c r="CB87">
        <f>VLOOKUP($B87,'Raw Stats'!$CM$3:$DC$528,11,FALSE)+VLOOKUP($B87,'Raw Stats'!$CM$3:$DC$528,12,FALSE)</f>
        <v>7</v>
      </c>
      <c r="CC87">
        <f>VLOOKUP($B87,'Raw Stats'!$CM$3:$DC$528,13,FALSE)+VLOOKUP($B87,'Raw Stats'!$CM$3:$DC$528,14,FALSE)</f>
        <v>0</v>
      </c>
      <c r="CD87">
        <f>VLOOKUP($B87,'Raw Stats'!$CM$3:$DC$528,15,FALSE)</f>
        <v>5</v>
      </c>
      <c r="CE87">
        <f>VLOOKUP($B87,'Raw Stats'!$CM$3:$DC$528,16,FALSE)</f>
        <v>172</v>
      </c>
      <c r="CG87">
        <f>VLOOKUP($B87,'Raw Stats'!$BU$3:$CJ$528,3,FALSE)</f>
        <v>81</v>
      </c>
      <c r="CH87">
        <f>VLOOKUP($B87,'Raw Stats'!$BU$3:$CJ$528,4,FALSE)</f>
        <v>11</v>
      </c>
      <c r="CI87">
        <f>VLOOKUP($B87,'Raw Stats'!$BU$3:$CJ$5288,5,FALSE)</f>
        <v>22</v>
      </c>
      <c r="CJ87">
        <f>VLOOKUP($B87,'Raw Stats'!$BU$3:$CJ$528,6,FALSE)</f>
        <v>33</v>
      </c>
      <c r="CK87">
        <f>VLOOKUP($B87,'Raw Stats'!$BU$3:$CJ$528,7,FALSE)</f>
        <v>-1</v>
      </c>
      <c r="CL87">
        <f>VLOOKUP($B87,'Raw Stats'!$BU$3:$CJ$528,8,FALSE)</f>
        <v>21</v>
      </c>
      <c r="CM87">
        <f>VLOOKUP($B87,'Raw Stats'!$BU$3:$CJ$528,9,FALSE)</f>
        <v>49</v>
      </c>
      <c r="CN87">
        <f>VLOOKUP($B87,'Raw Stats'!$BU$3:$CJ$528,10,FALSE)</f>
        <v>35</v>
      </c>
      <c r="CO87">
        <f>VLOOKUP($B87,'Raw Stats'!$BU$3:$CJ$528,11,FALSE)+VLOOKUP($B87,'Raw Stats'!$BU$3:$CJ$528,12,FALSE)</f>
        <v>5</v>
      </c>
      <c r="CP87">
        <f>VLOOKUP($B87,'Raw Stats'!$BU$3:$CJ$528,13,FALSE)+VLOOKUP($B87,'Raw Stats'!$BU$3:$CJ$528,14,FALSE)</f>
        <v>0</v>
      </c>
      <c r="CQ87">
        <f>VLOOKUP($B87,'Raw Stats'!$BU$3:$CJ$528,15,FALSE)</f>
        <v>3</v>
      </c>
      <c r="CR87">
        <f>VLOOKUP($B87,'Raw Stats'!$BU$3:$CJ$528,16,FALSE)</f>
        <v>112</v>
      </c>
      <c r="CT87">
        <f>VLOOKUP($B87,'Raw Stats'!$BC$3:$BR$528,3,FALSE)</f>
        <v>25</v>
      </c>
      <c r="CU87">
        <f>VLOOKUP($B87,'Raw Stats'!$BC$3:$BR$528,4,FALSE)</f>
        <v>7</v>
      </c>
      <c r="CV87">
        <f>VLOOKUP($B87,'Raw Stats'!$BC$3:$BR$5288,5,FALSE)</f>
        <v>12</v>
      </c>
      <c r="CW87">
        <f>VLOOKUP($B87,'Raw Stats'!$BC$3:$BR$52888,6,FALSE)</f>
        <v>19</v>
      </c>
      <c r="CX87">
        <f>VLOOKUP($B87,'Raw Stats'!$BC$3:$BR$5288,7,FALSE)</f>
        <v>1</v>
      </c>
      <c r="CY87">
        <f>VLOOKUP($B87,'Raw Stats'!$BC$3:$BR$5288,8,FALSE)</f>
        <v>4</v>
      </c>
      <c r="CZ87">
        <f>VLOOKUP($B87,'Raw Stats'!$BC$3:$BR$5288,9,FALSE)</f>
        <v>10</v>
      </c>
      <c r="DA87">
        <f>VLOOKUP($B87,'Raw Stats'!$BC$3:$BR$5288,10,FALSE)</f>
        <v>13</v>
      </c>
      <c r="DB87">
        <f>VLOOKUP($B87,'Raw Stats'!$BC$3:$BR$5288,11,FALSE)+VLOOKUP($B87,'Raw Stats'!$BC$3:$BR$5288,12,FALSE)</f>
        <v>6</v>
      </c>
      <c r="DC87">
        <f>VLOOKUP($B87,'Raw Stats'!$BC$3:$BR$5288,13,FALSE)+VLOOKUP($B87,'Raw Stats'!$BC$3:$BR$5288,14,FALSE)</f>
        <v>0</v>
      </c>
      <c r="DD87">
        <f>VLOOKUP($B87,'Raw Stats'!$BC$3:$BR$5288,15,FALSE)</f>
        <v>1</v>
      </c>
      <c r="DE87">
        <f>VLOOKUP($B87,'Raw Stats'!$BC$3:$BR$5288,16,FALSE)</f>
        <v>26</v>
      </c>
      <c r="DG87">
        <f>VLOOKUP($B87,'Raw Stats'!$AK$3:$AZ$528,3,FALSE)</f>
        <v>68</v>
      </c>
      <c r="DH87">
        <f>VLOOKUP($B87,'Raw Stats'!$AK$3:$AZ$528,4,FALSE)</f>
        <v>15</v>
      </c>
      <c r="DI87">
        <f>VLOOKUP($B87,'Raw Stats'!$AK$3:$AZ$528,5,FALSE)</f>
        <v>20</v>
      </c>
      <c r="DJ87">
        <f>VLOOKUP($B87,'Raw Stats'!$AK$3:$AZ$528,6,FALSE)</f>
        <v>35</v>
      </c>
      <c r="DK87">
        <f>VLOOKUP($B87,'Raw Stats'!$AK$3:$AZ$528,7,FALSE)</f>
        <v>5</v>
      </c>
      <c r="DL87">
        <f>VLOOKUP($B87,'Raw Stats'!$AK$3:$AZ$528,8,FALSE)</f>
        <v>21</v>
      </c>
      <c r="DM87">
        <f>VLOOKUP($B87,'Raw Stats'!$AK$3:$AZ$528,9,FALSE)</f>
        <v>43</v>
      </c>
      <c r="DN87">
        <f>VLOOKUP($B87,'Raw Stats'!$AK$3:$AZ$528,10,FALSE)</f>
        <v>21</v>
      </c>
      <c r="DO87">
        <f>VLOOKUP($B87,'Raw Stats'!$AK$3:$AZ$528,11,FALSE)+VLOOKUP($B87,'Raw Stats'!$AK$3:$AZ$528,12,FALSE)</f>
        <v>12</v>
      </c>
      <c r="DP87">
        <f>VLOOKUP($B87,'Raw Stats'!$AK$3:$AZ$528,13,FALSE)+VLOOKUP($B87,'Raw Stats'!$AK$3:$AZ$528,14,FALSE)</f>
        <v>0</v>
      </c>
      <c r="DQ87">
        <f>VLOOKUP($B87,'Raw Stats'!$AK$3:$AZ$528,15,FALSE)</f>
        <v>5</v>
      </c>
      <c r="DR87">
        <f>VLOOKUP($B87,'Raw Stats'!$AK$3:$AZ$528,16,FALSE)</f>
        <v>114</v>
      </c>
      <c r="DT87">
        <f>VLOOKUP($B87,'Raw Stats'!$S$3:$AH$528,3,FALSE)</f>
        <v>82</v>
      </c>
      <c r="DU87">
        <f>VLOOKUP($B87,'Raw Stats'!$S$3:$AH$528,4,FALSE)</f>
        <v>16</v>
      </c>
      <c r="DV87">
        <f>VLOOKUP($B87,'Raw Stats'!$S$3:$AH$528,5,FALSE)</f>
        <v>18</v>
      </c>
      <c r="DW87">
        <f>VLOOKUP($B87,'Raw Stats'!$S$3:$AH$528,6,FALSE)</f>
        <v>34</v>
      </c>
      <c r="DX87">
        <f>VLOOKUP($B87,'Raw Stats'!$S$3:$AH$528,7,FALSE)</f>
        <v>9</v>
      </c>
      <c r="DY87">
        <f>VLOOKUP($B87,'Raw Stats'!$S$3:$AH$528,8,FALSE)</f>
        <v>17</v>
      </c>
      <c r="DZ87">
        <f>VLOOKUP($B87,'Raw Stats'!$S$3:$AH$528,9,FALSE)</f>
        <v>38</v>
      </c>
      <c r="EA87">
        <f>VLOOKUP($B87,'Raw Stats'!$S$3:$AH$528,10,FALSE)</f>
        <v>24</v>
      </c>
      <c r="EB87">
        <f>VLOOKUP($B87,'Raw Stats'!$S$3:$AH$528,11,FALSE)+VLOOKUP($B87,'Raw Stats'!$S$3:$AH$528,12,FALSE)</f>
        <v>6</v>
      </c>
      <c r="EC87">
        <f>VLOOKUP($B87,'Raw Stats'!$S$3:$AH$528,13,FALSE)+VLOOKUP($B87,'Raw Stats'!$S$3:$AH$528,14,FALSE)</f>
        <v>0</v>
      </c>
      <c r="ED87">
        <f>VLOOKUP($B87,'Raw Stats'!$S$3:$AH$528,15,FALSE)</f>
        <v>2</v>
      </c>
      <c r="EE87">
        <f>VLOOKUP($B87,'Raw Stats'!$S$3:$AH$528,16,FALSE)</f>
        <v>101</v>
      </c>
    </row>
    <row r="88" spans="1:135" x14ac:dyDescent="0.2">
      <c r="A88" t="e">
        <f>VLOOKUP(B88,'ALL SKATERS'!$B$3:$I$378,9,FALSE)</f>
        <v>#REF!</v>
      </c>
      <c r="B88" t="s">
        <v>202</v>
      </c>
      <c r="C88">
        <f t="shared" si="16"/>
        <v>0.58310026298639883</v>
      </c>
      <c r="D88">
        <f t="shared" si="17"/>
        <v>0.75085701167229346</v>
      </c>
      <c r="E88">
        <f t="shared" si="18"/>
        <v>0.64720472593983969</v>
      </c>
      <c r="F88">
        <f t="shared" si="19"/>
        <v>0.48325807853561931</v>
      </c>
      <c r="G88">
        <f t="shared" si="20"/>
        <v>0.65874102552744085</v>
      </c>
      <c r="H88">
        <f>VLOOKUP(B88,'ALL SKATERS'!$B$3:$H$378,7,FALSE)</f>
        <v>0</v>
      </c>
      <c r="I88" s="29" t="e">
        <f t="shared" si="21"/>
        <v>#REF!</v>
      </c>
      <c r="J88" s="29">
        <f t="shared" si="22"/>
        <v>-97</v>
      </c>
      <c r="K88" s="29">
        <f t="shared" si="23"/>
        <v>-0.97</v>
      </c>
      <c r="L88">
        <f>BU88*'Value Calculations'!$D$3</f>
        <v>6.1160314293905689</v>
      </c>
      <c r="M88">
        <f>BV88*'Value Calculations'!$D$4</f>
        <v>4.5585778566250994</v>
      </c>
      <c r="N88">
        <f>BW88*'Value Calculations'!$D$5</f>
        <v>7.6948050465347251</v>
      </c>
      <c r="O88">
        <f>BX88*'Value Calculations'!$D$6</f>
        <v>0.62532465959681427</v>
      </c>
      <c r="P88">
        <f>BY88*'Value Calculations'!$D$7</f>
        <v>1.2303882787642992</v>
      </c>
      <c r="Q88">
        <f>BZ88*'Value Calculations'!$D$8</f>
        <v>9.9929120165590319</v>
      </c>
      <c r="R88">
        <f>CA88*'Value Calculations'!$D$9</f>
        <v>3.7785752201255018</v>
      </c>
      <c r="S88">
        <f>CB88*'Value Calculations'!$D$10</f>
        <v>0</v>
      </c>
      <c r="T88">
        <f>CC88*'Value Calculations'!$D$11</f>
        <v>2.9721424440748123</v>
      </c>
      <c r="U88">
        <f>CD88*'Value Calculations'!$D$12</f>
        <v>1.6277654791788281</v>
      </c>
      <c r="V88">
        <f>CE88*'Value Calculations'!$D$13</f>
        <v>9.2176991340350298</v>
      </c>
      <c r="X88">
        <f>CH88*'Value Calculations'!$D$3</f>
        <v>8.5624440011467957</v>
      </c>
      <c r="Y88">
        <f>CI88*'Value Calculations'!$D$4</f>
        <v>6.8378667849376482</v>
      </c>
      <c r="Z88">
        <f>CJ88*'Value Calculations'!$D$5</f>
        <v>11.144200412222705</v>
      </c>
      <c r="AA88">
        <f>CK88*'Value Calculations'!$D$6</f>
        <v>1.6258441149517171</v>
      </c>
      <c r="AB88">
        <f>CL88*'Value Calculations'!$D$7</f>
        <v>2.2850068034194129</v>
      </c>
      <c r="AC88">
        <f>CM88*'Value Calculations'!$D$8</f>
        <v>6.7577966155147404</v>
      </c>
      <c r="AD88">
        <f>CN88*'Value Calculations'!$D$9</f>
        <v>4.5342902641506022</v>
      </c>
      <c r="AE88">
        <f>CO88*'Value Calculations'!$D$10</f>
        <v>0</v>
      </c>
      <c r="AF88">
        <f>CP88*'Value Calculations'!$D$11</f>
        <v>4.9535707401246869</v>
      </c>
      <c r="AG88">
        <f>CQ88*'Value Calculations'!$D$12</f>
        <v>4.0694136979470699</v>
      </c>
      <c r="AH88">
        <f>CR88*'Value Calculations'!$D$13</f>
        <v>10.799841522712683</v>
      </c>
      <c r="AJ88">
        <f>CU88*'Value Calculations'!$D$3</f>
        <v>5.300560572138493</v>
      </c>
      <c r="AK88">
        <f>CV88*'Value Calculations'!$D$4</f>
        <v>3.2561270404464993</v>
      </c>
      <c r="AL88">
        <f>CW88*'Value Calculations'!$D$5</f>
        <v>6.1027764162171954</v>
      </c>
      <c r="AM88">
        <f>CX88*'Value Calculations'!$D$6</f>
        <v>1.75090904687108</v>
      </c>
      <c r="AN88">
        <f>CY88*'Value Calculations'!$D$7</f>
        <v>0.52730926232755682</v>
      </c>
      <c r="AO88">
        <f>CZ88*'Value Calculations'!$D$8</f>
        <v>2.8756581342615917</v>
      </c>
      <c r="AP88">
        <f>DA88*'Value Calculations'!$D$9</f>
        <v>3.0228601761004015</v>
      </c>
      <c r="AQ88">
        <f>DB88*'Value Calculations'!$D$10</f>
        <v>0</v>
      </c>
      <c r="AR88">
        <f>DC88*'Value Calculations'!$D$11</f>
        <v>1.9814282960498748</v>
      </c>
      <c r="AS88">
        <f>DD88*'Value Calculations'!$D$12</f>
        <v>0.81388273958941404</v>
      </c>
      <c r="AT88">
        <f>DE88*'Value Calculations'!$D$13</f>
        <v>5.4343151611102041</v>
      </c>
      <c r="AV88">
        <f>DH88*'Value Calculations'!$D$3</f>
        <v>5.300560572138493</v>
      </c>
      <c r="AW88">
        <f>DI88*'Value Calculations'!$D$4</f>
        <v>4.2329651525804488</v>
      </c>
      <c r="AX88">
        <f>DJ88*'Value Calculations'!$D$5</f>
        <v>6.8987907313759607</v>
      </c>
      <c r="AY88">
        <f>DK88*'Value Calculations'!$D$6</f>
        <v>-0.50025972767745142</v>
      </c>
      <c r="AZ88">
        <f>DL88*'Value Calculations'!$D$7</f>
        <v>1.318273155818892</v>
      </c>
      <c r="BA88">
        <f>DM88*'Value Calculations'!$D$8</f>
        <v>6.3264478953755017</v>
      </c>
      <c r="BB88">
        <f>DN88*'Value Calculations'!$D$9</f>
        <v>5.4159578155132193</v>
      </c>
      <c r="BC88">
        <f>DO88*'Value Calculations'!$D$10</f>
        <v>1.0959494222286141</v>
      </c>
      <c r="BD88">
        <f>DP88*'Value Calculations'!$D$11</f>
        <v>0</v>
      </c>
      <c r="BE88">
        <f>DQ88*'Value Calculations'!$D$12</f>
        <v>1.6277654791788281</v>
      </c>
      <c r="BF88">
        <f>DR88*'Value Calculations'!$D$13</f>
        <v>7.9107119433882715</v>
      </c>
      <c r="BH88">
        <f>DU88*'Value Calculations'!$D$3</f>
        <v>4.4850897148864171</v>
      </c>
      <c r="BI88">
        <f>DV88*'Value Calculations'!$D$4</f>
        <v>7.8147048970715982</v>
      </c>
      <c r="BJ88">
        <f>DW88*'Value Calculations'!$D$5</f>
        <v>9.2868336768522539</v>
      </c>
      <c r="BK88">
        <f>DX88*'Value Calculations'!$D$6</f>
        <v>-1.5007791830323542</v>
      </c>
      <c r="BL88">
        <f>DY88*'Value Calculations'!$D$7</f>
        <v>5.6246321314939394</v>
      </c>
      <c r="BM88">
        <f>DZ88*'Value Calculations'!$D$8</f>
        <v>6.3983393487320415</v>
      </c>
      <c r="BN88">
        <f>EA88*'Value Calculations'!$D$9</f>
        <v>5.7938153375257695</v>
      </c>
      <c r="BO88">
        <f>EB88*'Value Calculations'!$D$10</f>
        <v>1.8265823703810236</v>
      </c>
      <c r="BP88">
        <f>EC88*'Value Calculations'!$D$11</f>
        <v>2.9721424440748123</v>
      </c>
      <c r="BQ88">
        <f>ED88*'Value Calculations'!$D$12</f>
        <v>2.441648218768242</v>
      </c>
      <c r="BR88">
        <f>EE88*'Value Calculations'!$D$13</f>
        <v>8.873755136496408</v>
      </c>
      <c r="BT88">
        <f>VLOOKUP($B88,'Raw Stats'!$CM$3:$DC$528,3,FALSE)</f>
        <v>82</v>
      </c>
      <c r="BU88">
        <f>VLOOKUP($B88,'Raw Stats'!$CM$3:$DC$528,4,FALSE)</f>
        <v>15</v>
      </c>
      <c r="BV88">
        <f>VLOOKUP($B88,'Raw Stats'!$CM$3:$DC$528,5,FALSE)</f>
        <v>14</v>
      </c>
      <c r="BW88">
        <f>VLOOKUP($B88,'Raw Stats'!$CM$3:$DC$528,6,FALSE)</f>
        <v>29</v>
      </c>
      <c r="BX88">
        <f>VLOOKUP($B88,'Raw Stats'!$CM$3:$DC$528,7,FALSE)</f>
        <v>5</v>
      </c>
      <c r="BY88">
        <f>VLOOKUP($B88,'Raw Stats'!$CM$3:$DC$528,8,FALSE)</f>
        <v>14</v>
      </c>
      <c r="BZ88">
        <f>VLOOKUP($B88,'Raw Stats'!$CM$3:$DC$528,9,FALSE)</f>
        <v>139</v>
      </c>
      <c r="CA88">
        <f>VLOOKUP($B88,'Raw Stats'!$CM$3:$DC$528,10,FALSE)</f>
        <v>30</v>
      </c>
      <c r="CB88">
        <f>VLOOKUP($B88,'Raw Stats'!$CM$3:$DC$528,11,FALSE)+VLOOKUP($B88,'Raw Stats'!$CM$3:$DC$528,12,FALSE)</f>
        <v>0</v>
      </c>
      <c r="CC88">
        <f>VLOOKUP($B88,'Raw Stats'!$CM$3:$DC$528,13,FALSE)+VLOOKUP($B88,'Raw Stats'!$CM$3:$DC$528,14,FALSE)</f>
        <v>3</v>
      </c>
      <c r="CD88">
        <f>VLOOKUP($B88,'Raw Stats'!$CM$3:$DC$528,15,FALSE)</f>
        <v>2</v>
      </c>
      <c r="CE88">
        <f>VLOOKUP($B88,'Raw Stats'!$CM$3:$DC$528,16,FALSE)</f>
        <v>134</v>
      </c>
      <c r="CG88">
        <f>VLOOKUP($B88,'Raw Stats'!$BU$3:$CJ$528,3,FALSE)</f>
        <v>82</v>
      </c>
      <c r="CH88">
        <f>VLOOKUP($B88,'Raw Stats'!$BU$3:$CJ$528,4,FALSE)</f>
        <v>21</v>
      </c>
      <c r="CI88">
        <f>VLOOKUP($B88,'Raw Stats'!$BU$3:$CJ$5288,5,FALSE)</f>
        <v>21</v>
      </c>
      <c r="CJ88">
        <f>VLOOKUP($B88,'Raw Stats'!$BU$3:$CJ$528,6,FALSE)</f>
        <v>42</v>
      </c>
      <c r="CK88">
        <f>VLOOKUP($B88,'Raw Stats'!$BU$3:$CJ$528,7,FALSE)</f>
        <v>13</v>
      </c>
      <c r="CL88">
        <f>VLOOKUP($B88,'Raw Stats'!$BU$3:$CJ$528,8,FALSE)</f>
        <v>26</v>
      </c>
      <c r="CM88">
        <f>VLOOKUP($B88,'Raw Stats'!$BU$3:$CJ$528,9,FALSE)</f>
        <v>94</v>
      </c>
      <c r="CN88">
        <f>VLOOKUP($B88,'Raw Stats'!$BU$3:$CJ$528,10,FALSE)</f>
        <v>36</v>
      </c>
      <c r="CO88">
        <f>VLOOKUP($B88,'Raw Stats'!$BU$3:$CJ$528,11,FALSE)+VLOOKUP($B88,'Raw Stats'!$BU$3:$CJ$528,12,FALSE)</f>
        <v>0</v>
      </c>
      <c r="CP88">
        <f>VLOOKUP($B88,'Raw Stats'!$BU$3:$CJ$528,13,FALSE)+VLOOKUP($B88,'Raw Stats'!$BU$3:$CJ$528,14,FALSE)</f>
        <v>5</v>
      </c>
      <c r="CQ88">
        <f>VLOOKUP($B88,'Raw Stats'!$BU$3:$CJ$528,15,FALSE)</f>
        <v>5</v>
      </c>
      <c r="CR88">
        <f>VLOOKUP($B88,'Raw Stats'!$BU$3:$CJ$528,16,FALSE)</f>
        <v>157</v>
      </c>
      <c r="CT88">
        <f>VLOOKUP($B88,'Raw Stats'!$BC$3:$BR$528,3,FALSE)</f>
        <v>48</v>
      </c>
      <c r="CU88">
        <f>VLOOKUP($B88,'Raw Stats'!$BC$3:$BR$528,4,FALSE)</f>
        <v>13</v>
      </c>
      <c r="CV88">
        <f>VLOOKUP($B88,'Raw Stats'!$BC$3:$BR$5288,5,FALSE)</f>
        <v>10</v>
      </c>
      <c r="CW88">
        <f>VLOOKUP($B88,'Raw Stats'!$BC$3:$BR$52888,6,FALSE)</f>
        <v>23</v>
      </c>
      <c r="CX88">
        <f>VLOOKUP($B88,'Raw Stats'!$BC$3:$BR$5288,7,FALSE)</f>
        <v>14</v>
      </c>
      <c r="CY88">
        <f>VLOOKUP($B88,'Raw Stats'!$BC$3:$BR$5288,8,FALSE)</f>
        <v>6</v>
      </c>
      <c r="CZ88">
        <f>VLOOKUP($B88,'Raw Stats'!$BC$3:$BR$5288,9,FALSE)</f>
        <v>40</v>
      </c>
      <c r="DA88">
        <f>VLOOKUP($B88,'Raw Stats'!$BC$3:$BR$5288,10,FALSE)</f>
        <v>24</v>
      </c>
      <c r="DB88">
        <f>VLOOKUP($B88,'Raw Stats'!$BC$3:$BR$5288,11,FALSE)+VLOOKUP($B88,'Raw Stats'!$BC$3:$BR$5288,12,FALSE)</f>
        <v>0</v>
      </c>
      <c r="DC88">
        <f>VLOOKUP($B88,'Raw Stats'!$BC$3:$BR$5288,13,FALSE)+VLOOKUP($B88,'Raw Stats'!$BC$3:$BR$5288,14,FALSE)</f>
        <v>2</v>
      </c>
      <c r="DD88">
        <f>VLOOKUP($B88,'Raw Stats'!$BC$3:$BR$5288,15,FALSE)</f>
        <v>1</v>
      </c>
      <c r="DE88">
        <f>VLOOKUP($B88,'Raw Stats'!$BC$3:$BR$5288,16,FALSE)</f>
        <v>79</v>
      </c>
      <c r="DG88">
        <f>VLOOKUP($B88,'Raw Stats'!$AK$3:$AZ$528,3,FALSE)</f>
        <v>82</v>
      </c>
      <c r="DH88">
        <f>VLOOKUP($B88,'Raw Stats'!$AK$3:$AZ$528,4,FALSE)</f>
        <v>13</v>
      </c>
      <c r="DI88">
        <f>VLOOKUP($B88,'Raw Stats'!$AK$3:$AZ$528,5,FALSE)</f>
        <v>13</v>
      </c>
      <c r="DJ88">
        <f>VLOOKUP($B88,'Raw Stats'!$AK$3:$AZ$528,6,FALSE)</f>
        <v>26</v>
      </c>
      <c r="DK88">
        <f>VLOOKUP($B88,'Raw Stats'!$AK$3:$AZ$528,7,FALSE)</f>
        <v>-4</v>
      </c>
      <c r="DL88">
        <f>VLOOKUP($B88,'Raw Stats'!$AK$3:$AZ$528,8,FALSE)</f>
        <v>15</v>
      </c>
      <c r="DM88">
        <f>VLOOKUP($B88,'Raw Stats'!$AK$3:$AZ$528,9,FALSE)</f>
        <v>88</v>
      </c>
      <c r="DN88">
        <f>VLOOKUP($B88,'Raw Stats'!$AK$3:$AZ$528,10,FALSE)</f>
        <v>43</v>
      </c>
      <c r="DO88">
        <f>VLOOKUP($B88,'Raw Stats'!$AK$3:$AZ$528,11,FALSE)+VLOOKUP($B88,'Raw Stats'!$AK$3:$AZ$528,12,FALSE)</f>
        <v>3</v>
      </c>
      <c r="DP88">
        <f>VLOOKUP($B88,'Raw Stats'!$AK$3:$AZ$528,13,FALSE)+VLOOKUP($B88,'Raw Stats'!$AK$3:$AZ$528,14,FALSE)</f>
        <v>0</v>
      </c>
      <c r="DQ88">
        <f>VLOOKUP($B88,'Raw Stats'!$AK$3:$AZ$528,15,FALSE)</f>
        <v>2</v>
      </c>
      <c r="DR88">
        <f>VLOOKUP($B88,'Raw Stats'!$AK$3:$AZ$528,16,FALSE)</f>
        <v>115</v>
      </c>
      <c r="DT88">
        <f>VLOOKUP($B88,'Raw Stats'!$S$3:$AH$528,3,FALSE)</f>
        <v>82</v>
      </c>
      <c r="DU88">
        <f>VLOOKUP($B88,'Raw Stats'!$S$3:$AH$528,4,FALSE)</f>
        <v>11</v>
      </c>
      <c r="DV88">
        <f>VLOOKUP($B88,'Raw Stats'!$S$3:$AH$528,5,FALSE)</f>
        <v>24</v>
      </c>
      <c r="DW88">
        <f>VLOOKUP($B88,'Raw Stats'!$S$3:$AH$528,6,FALSE)</f>
        <v>35</v>
      </c>
      <c r="DX88">
        <f>VLOOKUP($B88,'Raw Stats'!$S$3:$AH$528,7,FALSE)</f>
        <v>-12</v>
      </c>
      <c r="DY88">
        <f>VLOOKUP($B88,'Raw Stats'!$S$3:$AH$528,8,FALSE)</f>
        <v>64</v>
      </c>
      <c r="DZ88">
        <f>VLOOKUP($B88,'Raw Stats'!$S$3:$AH$528,9,FALSE)</f>
        <v>89</v>
      </c>
      <c r="EA88">
        <f>VLOOKUP($B88,'Raw Stats'!$S$3:$AH$528,10,FALSE)</f>
        <v>46</v>
      </c>
      <c r="EB88">
        <f>VLOOKUP($B88,'Raw Stats'!$S$3:$AH$528,11,FALSE)+VLOOKUP($B88,'Raw Stats'!$S$3:$AH$528,12,FALSE)</f>
        <v>5</v>
      </c>
      <c r="EC88">
        <f>VLOOKUP($B88,'Raw Stats'!$S$3:$AH$528,13,FALSE)+VLOOKUP($B88,'Raw Stats'!$S$3:$AH$528,14,FALSE)</f>
        <v>3</v>
      </c>
      <c r="ED88">
        <f>VLOOKUP($B88,'Raw Stats'!$S$3:$AH$528,15,FALSE)</f>
        <v>3</v>
      </c>
      <c r="EE88">
        <f>VLOOKUP($B88,'Raw Stats'!$S$3:$AH$528,16,FALSE)</f>
        <v>129</v>
      </c>
    </row>
    <row r="89" spans="1:135" x14ac:dyDescent="0.2">
      <c r="A89" t="e">
        <f>VLOOKUP(B89,'ALL SKATERS'!$B$3:$I$378,9,FALSE)</f>
        <v>#REF!</v>
      </c>
      <c r="B89" t="s">
        <v>240</v>
      </c>
      <c r="C89">
        <f t="shared" si="16"/>
        <v>0.62981525241817449</v>
      </c>
      <c r="D89">
        <f t="shared" si="17"/>
        <v>0.69212686329646123</v>
      </c>
      <c r="E89">
        <f t="shared" si="18"/>
        <v>0.79798650430286366</v>
      </c>
      <c r="F89">
        <f t="shared" si="19"/>
        <v>0.61734965505312056</v>
      </c>
      <c r="G89">
        <f t="shared" si="20"/>
        <v>0.86874664655843292</v>
      </c>
      <c r="H89">
        <f>VLOOKUP(B89,'ALL SKATERS'!$B$3:$H$378,7,FALSE)</f>
        <v>0</v>
      </c>
      <c r="I89" s="29" t="e">
        <f t="shared" si="21"/>
        <v>#REF!</v>
      </c>
      <c r="J89" s="29">
        <f t="shared" si="22"/>
        <v>-97</v>
      </c>
      <c r="K89" s="29">
        <f t="shared" si="23"/>
        <v>-0.97</v>
      </c>
      <c r="L89">
        <f>BU89*'Value Calculations'!$D$3</f>
        <v>2.4464125717562273</v>
      </c>
      <c r="M89">
        <f>BV89*'Value Calculations'!$D$4</f>
        <v>3.5817397444911494</v>
      </c>
      <c r="N89">
        <f>BW89*'Value Calculations'!$D$5</f>
        <v>4.5107477858996665</v>
      </c>
      <c r="O89">
        <f>BX89*'Value Calculations'!$D$6</f>
        <v>0.37519479575808856</v>
      </c>
      <c r="P89">
        <f>BY89*'Value Calculations'!$D$7</f>
        <v>5.0973228691663826</v>
      </c>
      <c r="Q89">
        <f>BZ89*'Value Calculations'!$D$8</f>
        <v>12.005872710542146</v>
      </c>
      <c r="R89">
        <f>CA89*'Value Calculations'!$D$9</f>
        <v>7.1792929182384535</v>
      </c>
      <c r="S89">
        <f>CB89*'Value Calculations'!$D$10</f>
        <v>1.4612658963048188</v>
      </c>
      <c r="T89">
        <f>CC89*'Value Calculations'!$D$11</f>
        <v>1.9814282960498748</v>
      </c>
      <c r="U89">
        <f>CD89*'Value Calculations'!$D$12</f>
        <v>1.6277654791788281</v>
      </c>
      <c r="V89">
        <f>CE89*'Value Calculations'!$D$13</f>
        <v>5.7094703591411005</v>
      </c>
      <c r="X89">
        <f>CH89*'Value Calculations'!$D$3</f>
        <v>3.2618834290083032</v>
      </c>
      <c r="Y89">
        <f>CI89*'Value Calculations'!$D$4</f>
        <v>6.1866413768483488</v>
      </c>
      <c r="Z89">
        <f>CJ89*'Value Calculations'!$D$5</f>
        <v>7.1641288364288815</v>
      </c>
      <c r="AA89">
        <f>CK89*'Value Calculations'!$D$6</f>
        <v>1.1255843872742657</v>
      </c>
      <c r="AB89">
        <f>CL89*'Value Calculations'!$D$7</f>
        <v>4.2184740986204545</v>
      </c>
      <c r="AC89">
        <f>CM89*'Value Calculations'!$D$8</f>
        <v>14.522073578021038</v>
      </c>
      <c r="AD89">
        <f>CN89*'Value Calculations'!$D$9</f>
        <v>7.5571504402510037</v>
      </c>
      <c r="AE89">
        <f>CO89*'Value Calculations'!$D$10</f>
        <v>1.4612658963048188</v>
      </c>
      <c r="AF89">
        <f>CP89*'Value Calculations'!$D$11</f>
        <v>0.9907141480249374</v>
      </c>
      <c r="AG89">
        <f>CQ89*'Value Calculations'!$D$12</f>
        <v>0</v>
      </c>
      <c r="AH89">
        <f>CR89*'Value Calculations'!$D$13</f>
        <v>7.4979791463419261</v>
      </c>
      <c r="AJ89">
        <f>CU89*'Value Calculations'!$D$3</f>
        <v>2.8541480003822652</v>
      </c>
      <c r="AK89">
        <f>CV89*'Value Calculations'!$D$4</f>
        <v>3.5817397444911494</v>
      </c>
      <c r="AL89">
        <f>CW89*'Value Calculations'!$D$5</f>
        <v>4.7760858909525883</v>
      </c>
      <c r="AM89">
        <f>CX89*'Value Calculations'!$D$6</f>
        <v>0.12506493191936285</v>
      </c>
      <c r="AN89">
        <f>CY89*'Value Calculations'!$D$7</f>
        <v>2.4607765575285985</v>
      </c>
      <c r="AO89">
        <f>CZ89*'Value Calculations'!$D$8</f>
        <v>7.6923855091497577</v>
      </c>
      <c r="AP89">
        <f>DA89*'Value Calculations'!$D$9</f>
        <v>5.541910322850736</v>
      </c>
      <c r="AQ89">
        <f>DB89*'Value Calculations'!$D$10</f>
        <v>1.8265823703810236</v>
      </c>
      <c r="AR89">
        <f>DC89*'Value Calculations'!$D$11</f>
        <v>1.9814282960498748</v>
      </c>
      <c r="AS89">
        <f>DD89*'Value Calculations'!$D$12</f>
        <v>2.441648218768242</v>
      </c>
      <c r="AT89">
        <f>DE89*'Value Calculations'!$D$13</f>
        <v>5.0215823640638586</v>
      </c>
      <c r="AV89">
        <f>DH89*'Value Calculations'!$D$3</f>
        <v>2.4464125717562273</v>
      </c>
      <c r="AW89">
        <f>DI89*'Value Calculations'!$D$4</f>
        <v>4.8841905606697491</v>
      </c>
      <c r="AX89">
        <f>DJ89*'Value Calculations'!$D$5</f>
        <v>5.5721002061113527</v>
      </c>
      <c r="AY89">
        <f>DK89*'Value Calculations'!$D$6</f>
        <v>0.25012986383872571</v>
      </c>
      <c r="AZ89">
        <f>DL89*'Value Calculations'!$D$7</f>
        <v>5.2730926232755682</v>
      </c>
      <c r="BA89">
        <f>DM89*'Value Calculations'!$D$8</f>
        <v>11.862089803829065</v>
      </c>
      <c r="BB89">
        <f>DN89*'Value Calculations'!$D$9</f>
        <v>5.7938153375257695</v>
      </c>
      <c r="BC89">
        <f>DO89*'Value Calculations'!$D$10</f>
        <v>2.9225317926096377</v>
      </c>
      <c r="BD89">
        <f>DP89*'Value Calculations'!$D$11</f>
        <v>0</v>
      </c>
      <c r="BE89">
        <f>DQ89*'Value Calculations'!$D$12</f>
        <v>0</v>
      </c>
      <c r="BF89">
        <f>DR89*'Value Calculations'!$D$13</f>
        <v>9.1489103345273044</v>
      </c>
      <c r="BH89">
        <f>DU89*'Value Calculations'!$D$3</f>
        <v>8.1547085725207573</v>
      </c>
      <c r="BI89">
        <f>DV89*'Value Calculations'!$D$4</f>
        <v>7.4890921930269485</v>
      </c>
      <c r="BJ89">
        <f>DW89*'Value Calculations'!$D$5</f>
        <v>11.409538517275626</v>
      </c>
      <c r="BK89">
        <f>DX89*'Value Calculations'!$D$6</f>
        <v>-0.75038959151617712</v>
      </c>
      <c r="BL89">
        <f>DY89*'Value Calculations'!$D$7</f>
        <v>3.6911648362928977</v>
      </c>
      <c r="BM89">
        <f>DZ89*'Value Calculations'!$D$8</f>
        <v>11.790198350472526</v>
      </c>
      <c r="BN89">
        <f>EA89*'Value Calculations'!$D$9</f>
        <v>5.1640528008381859</v>
      </c>
      <c r="BO89">
        <f>EB89*'Value Calculations'!$D$10</f>
        <v>4.3837976889144565</v>
      </c>
      <c r="BP89">
        <f>EC89*'Value Calculations'!$D$11</f>
        <v>2.9721424440748123</v>
      </c>
      <c r="BQ89">
        <f>ED89*'Value Calculations'!$D$12</f>
        <v>4.0694136979470699</v>
      </c>
      <c r="BR89">
        <f>EE89*'Value Calculations'!$D$13</f>
        <v>12.863505507944407</v>
      </c>
      <c r="BT89">
        <f>VLOOKUP($B89,'Raw Stats'!$CM$3:$DC$528,3,FALSE)</f>
        <v>73</v>
      </c>
      <c r="BU89">
        <f>VLOOKUP($B89,'Raw Stats'!$CM$3:$DC$528,4,FALSE)</f>
        <v>6</v>
      </c>
      <c r="BV89">
        <f>VLOOKUP($B89,'Raw Stats'!$CM$3:$DC$528,5,FALSE)</f>
        <v>11</v>
      </c>
      <c r="BW89">
        <f>VLOOKUP($B89,'Raw Stats'!$CM$3:$DC$528,6,FALSE)</f>
        <v>17</v>
      </c>
      <c r="BX89">
        <f>VLOOKUP($B89,'Raw Stats'!$CM$3:$DC$528,7,FALSE)</f>
        <v>3</v>
      </c>
      <c r="BY89">
        <f>VLOOKUP($B89,'Raw Stats'!$CM$3:$DC$528,8,FALSE)</f>
        <v>58</v>
      </c>
      <c r="BZ89">
        <f>VLOOKUP($B89,'Raw Stats'!$CM$3:$DC$528,9,FALSE)</f>
        <v>167</v>
      </c>
      <c r="CA89">
        <f>VLOOKUP($B89,'Raw Stats'!$CM$3:$DC$528,10,FALSE)</f>
        <v>57</v>
      </c>
      <c r="CB89">
        <f>VLOOKUP($B89,'Raw Stats'!$CM$3:$DC$528,11,FALSE)+VLOOKUP($B89,'Raw Stats'!$CM$3:$DC$528,12,FALSE)</f>
        <v>4</v>
      </c>
      <c r="CC89">
        <f>VLOOKUP($B89,'Raw Stats'!$CM$3:$DC$528,13,FALSE)+VLOOKUP($B89,'Raw Stats'!$CM$3:$DC$528,14,FALSE)</f>
        <v>2</v>
      </c>
      <c r="CD89">
        <f>VLOOKUP($B89,'Raw Stats'!$CM$3:$DC$528,15,FALSE)</f>
        <v>2</v>
      </c>
      <c r="CE89">
        <f>VLOOKUP($B89,'Raw Stats'!$CM$3:$DC$528,16,FALSE)</f>
        <v>83</v>
      </c>
      <c r="CG89">
        <f>VLOOKUP($B89,'Raw Stats'!$BU$3:$CJ$528,3,FALSE)</f>
        <v>78</v>
      </c>
      <c r="CH89">
        <f>VLOOKUP($B89,'Raw Stats'!$BU$3:$CJ$528,4,FALSE)</f>
        <v>8</v>
      </c>
      <c r="CI89">
        <f>VLOOKUP($B89,'Raw Stats'!$BU$3:$CJ$5288,5,FALSE)</f>
        <v>19</v>
      </c>
      <c r="CJ89">
        <f>VLOOKUP($B89,'Raw Stats'!$BU$3:$CJ$528,6,FALSE)</f>
        <v>27</v>
      </c>
      <c r="CK89">
        <f>VLOOKUP($B89,'Raw Stats'!$BU$3:$CJ$528,7,FALSE)</f>
        <v>9</v>
      </c>
      <c r="CL89">
        <f>VLOOKUP($B89,'Raw Stats'!$BU$3:$CJ$528,8,FALSE)</f>
        <v>48</v>
      </c>
      <c r="CM89">
        <f>VLOOKUP($B89,'Raw Stats'!$BU$3:$CJ$528,9,FALSE)</f>
        <v>202</v>
      </c>
      <c r="CN89">
        <f>VLOOKUP($B89,'Raw Stats'!$BU$3:$CJ$528,10,FALSE)</f>
        <v>60</v>
      </c>
      <c r="CO89">
        <f>VLOOKUP($B89,'Raw Stats'!$BU$3:$CJ$528,11,FALSE)+VLOOKUP($B89,'Raw Stats'!$BU$3:$CJ$528,12,FALSE)</f>
        <v>4</v>
      </c>
      <c r="CP89">
        <f>VLOOKUP($B89,'Raw Stats'!$BU$3:$CJ$528,13,FALSE)+VLOOKUP($B89,'Raw Stats'!$BU$3:$CJ$528,14,FALSE)</f>
        <v>1</v>
      </c>
      <c r="CQ89">
        <f>VLOOKUP($B89,'Raw Stats'!$BU$3:$CJ$528,15,FALSE)</f>
        <v>0</v>
      </c>
      <c r="CR89">
        <f>VLOOKUP($B89,'Raw Stats'!$BU$3:$CJ$528,16,FALSE)</f>
        <v>109</v>
      </c>
      <c r="CT89">
        <f>VLOOKUP($B89,'Raw Stats'!$BC$3:$BR$528,3,FALSE)</f>
        <v>48</v>
      </c>
      <c r="CU89">
        <f>VLOOKUP($B89,'Raw Stats'!$BC$3:$BR$528,4,FALSE)</f>
        <v>7</v>
      </c>
      <c r="CV89">
        <f>VLOOKUP($B89,'Raw Stats'!$BC$3:$BR$5288,5,FALSE)</f>
        <v>11</v>
      </c>
      <c r="CW89">
        <f>VLOOKUP($B89,'Raw Stats'!$BC$3:$BR$52888,6,FALSE)</f>
        <v>18</v>
      </c>
      <c r="CX89">
        <f>VLOOKUP($B89,'Raw Stats'!$BC$3:$BR$5288,7,FALSE)</f>
        <v>1</v>
      </c>
      <c r="CY89">
        <f>VLOOKUP($B89,'Raw Stats'!$BC$3:$BR$5288,8,FALSE)</f>
        <v>28</v>
      </c>
      <c r="CZ89">
        <f>VLOOKUP($B89,'Raw Stats'!$BC$3:$BR$5288,9,FALSE)</f>
        <v>107</v>
      </c>
      <c r="DA89">
        <f>VLOOKUP($B89,'Raw Stats'!$BC$3:$BR$5288,10,FALSE)</f>
        <v>44</v>
      </c>
      <c r="DB89">
        <f>VLOOKUP($B89,'Raw Stats'!$BC$3:$BR$5288,11,FALSE)+VLOOKUP($B89,'Raw Stats'!$BC$3:$BR$5288,12,FALSE)</f>
        <v>5</v>
      </c>
      <c r="DC89">
        <f>VLOOKUP($B89,'Raw Stats'!$BC$3:$BR$5288,13,FALSE)+VLOOKUP($B89,'Raw Stats'!$BC$3:$BR$5288,14,FALSE)</f>
        <v>2</v>
      </c>
      <c r="DD89">
        <f>VLOOKUP($B89,'Raw Stats'!$BC$3:$BR$5288,15,FALSE)</f>
        <v>3</v>
      </c>
      <c r="DE89">
        <f>VLOOKUP($B89,'Raw Stats'!$BC$3:$BR$5288,16,FALSE)</f>
        <v>73</v>
      </c>
      <c r="DG89">
        <f>VLOOKUP($B89,'Raw Stats'!$AK$3:$AZ$528,3,FALSE)</f>
        <v>78</v>
      </c>
      <c r="DH89">
        <f>VLOOKUP($B89,'Raw Stats'!$AK$3:$AZ$528,4,FALSE)</f>
        <v>6</v>
      </c>
      <c r="DI89">
        <f>VLOOKUP($B89,'Raw Stats'!$AK$3:$AZ$528,5,FALSE)</f>
        <v>15</v>
      </c>
      <c r="DJ89">
        <f>VLOOKUP($B89,'Raw Stats'!$AK$3:$AZ$528,6,FALSE)</f>
        <v>21</v>
      </c>
      <c r="DK89">
        <f>VLOOKUP($B89,'Raw Stats'!$AK$3:$AZ$528,7,FALSE)</f>
        <v>2</v>
      </c>
      <c r="DL89">
        <f>VLOOKUP($B89,'Raw Stats'!$AK$3:$AZ$528,8,FALSE)</f>
        <v>60</v>
      </c>
      <c r="DM89">
        <f>VLOOKUP($B89,'Raw Stats'!$AK$3:$AZ$528,9,FALSE)</f>
        <v>165</v>
      </c>
      <c r="DN89">
        <f>VLOOKUP($B89,'Raw Stats'!$AK$3:$AZ$528,10,FALSE)</f>
        <v>46</v>
      </c>
      <c r="DO89">
        <f>VLOOKUP($B89,'Raw Stats'!$AK$3:$AZ$528,11,FALSE)+VLOOKUP($B89,'Raw Stats'!$AK$3:$AZ$528,12,FALSE)</f>
        <v>8</v>
      </c>
      <c r="DP89">
        <f>VLOOKUP($B89,'Raw Stats'!$AK$3:$AZ$528,13,FALSE)+VLOOKUP($B89,'Raw Stats'!$AK$3:$AZ$528,14,FALSE)</f>
        <v>0</v>
      </c>
      <c r="DQ89">
        <f>VLOOKUP($B89,'Raw Stats'!$AK$3:$AZ$528,15,FALSE)</f>
        <v>0</v>
      </c>
      <c r="DR89">
        <f>VLOOKUP($B89,'Raw Stats'!$AK$3:$AZ$528,16,FALSE)</f>
        <v>133</v>
      </c>
      <c r="DT89">
        <f>VLOOKUP($B89,'Raw Stats'!$S$3:$AH$528,3,FALSE)</f>
        <v>82</v>
      </c>
      <c r="DU89">
        <f>VLOOKUP($B89,'Raw Stats'!$S$3:$AH$528,4,FALSE)</f>
        <v>20</v>
      </c>
      <c r="DV89">
        <f>VLOOKUP($B89,'Raw Stats'!$S$3:$AH$528,5,FALSE)</f>
        <v>23</v>
      </c>
      <c r="DW89">
        <f>VLOOKUP($B89,'Raw Stats'!$S$3:$AH$528,6,FALSE)</f>
        <v>43</v>
      </c>
      <c r="DX89">
        <f>VLOOKUP($B89,'Raw Stats'!$S$3:$AH$528,7,FALSE)</f>
        <v>-6</v>
      </c>
      <c r="DY89">
        <f>VLOOKUP($B89,'Raw Stats'!$S$3:$AH$528,8,FALSE)</f>
        <v>42</v>
      </c>
      <c r="DZ89">
        <f>VLOOKUP($B89,'Raw Stats'!$S$3:$AH$528,9,FALSE)</f>
        <v>164</v>
      </c>
      <c r="EA89">
        <f>VLOOKUP($B89,'Raw Stats'!$S$3:$AH$528,10,FALSE)</f>
        <v>41</v>
      </c>
      <c r="EB89">
        <f>VLOOKUP($B89,'Raw Stats'!$S$3:$AH$528,11,FALSE)+VLOOKUP($B89,'Raw Stats'!$S$3:$AH$528,12,FALSE)</f>
        <v>12</v>
      </c>
      <c r="EC89">
        <f>VLOOKUP($B89,'Raw Stats'!$S$3:$AH$528,13,FALSE)+VLOOKUP($B89,'Raw Stats'!$S$3:$AH$528,14,FALSE)</f>
        <v>3</v>
      </c>
      <c r="ED89">
        <f>VLOOKUP($B89,'Raw Stats'!$S$3:$AH$528,15,FALSE)</f>
        <v>5</v>
      </c>
      <c r="EE89">
        <f>VLOOKUP($B89,'Raw Stats'!$S$3:$AH$528,16,FALSE)</f>
        <v>187</v>
      </c>
    </row>
    <row r="90" spans="1:135" x14ac:dyDescent="0.2">
      <c r="A90" t="e">
        <f>VLOOKUP(B90,'ALL SKATERS'!$B$3:$I$378,9,FALSE)</f>
        <v>#REF!</v>
      </c>
      <c r="B90" t="s">
        <v>179</v>
      </c>
      <c r="C90">
        <f t="shared" si="16"/>
        <v>0.71424528720174474</v>
      </c>
      <c r="D90">
        <f t="shared" si="17"/>
        <v>0.82084405329012811</v>
      </c>
      <c r="E90">
        <f t="shared" si="18"/>
        <v>0.8744424524635912</v>
      </c>
      <c r="F90">
        <f t="shared" si="19"/>
        <v>1.0303656497333038</v>
      </c>
      <c r="G90">
        <f t="shared" si="20"/>
        <v>1.008102511298989</v>
      </c>
      <c r="H90">
        <f>VLOOKUP(B90,'ALL SKATERS'!$B$3:$H$378,7,FALSE)</f>
        <v>0</v>
      </c>
      <c r="I90" s="29" t="e">
        <f t="shared" si="21"/>
        <v>#REF!</v>
      </c>
      <c r="J90" s="29">
        <f t="shared" si="22"/>
        <v>-97</v>
      </c>
      <c r="K90" s="29">
        <f t="shared" si="23"/>
        <v>-0.97</v>
      </c>
      <c r="L90">
        <f>BU90*'Value Calculations'!$D$3</f>
        <v>2.4464125717562273</v>
      </c>
      <c r="M90">
        <f>BV90*'Value Calculations'!$D$4</f>
        <v>5.8610286728036982</v>
      </c>
      <c r="N90">
        <f>BW90*'Value Calculations'!$D$5</f>
        <v>6.3681145212701171</v>
      </c>
      <c r="O90">
        <f>BX90*'Value Calculations'!$D$6</f>
        <v>-0.75038959151617712</v>
      </c>
      <c r="P90">
        <f>BY90*'Value Calculations'!$D$7</f>
        <v>1.2303882787642992</v>
      </c>
      <c r="Q90">
        <f>BZ90*'Value Calculations'!$D$8</f>
        <v>6.1107735353058823</v>
      </c>
      <c r="R90">
        <f>CA90*'Value Calculations'!$D$9</f>
        <v>1.8892876100627509</v>
      </c>
      <c r="S90">
        <f>CB90*'Value Calculations'!$D$10</f>
        <v>2.5572153185334328</v>
      </c>
      <c r="T90">
        <f>CC90*'Value Calculations'!$D$11</f>
        <v>0</v>
      </c>
      <c r="U90">
        <f>CD90*'Value Calculations'!$D$12</f>
        <v>0.81388273958941404</v>
      </c>
      <c r="V90">
        <f>CE90*'Value Calculations'!$D$13</f>
        <v>6.3285695547106169</v>
      </c>
      <c r="X90">
        <f>CH90*'Value Calculations'!$D$3</f>
        <v>6.1160314293905689</v>
      </c>
      <c r="Y90">
        <f>CI90*'Value Calculations'!$D$4</f>
        <v>8.1403176011162479</v>
      </c>
      <c r="Z90">
        <f>CJ90*'Value Calculations'!$D$5</f>
        <v>10.613524202116862</v>
      </c>
      <c r="AA90">
        <f>CK90*'Value Calculations'!$D$6</f>
        <v>0.25012986383872571</v>
      </c>
      <c r="AB90">
        <f>CL90*'Value Calculations'!$D$7</f>
        <v>2.9880858198561553</v>
      </c>
      <c r="AC90">
        <f>CM90*'Value Calculations'!$D$8</f>
        <v>13.94694195116872</v>
      </c>
      <c r="AD90">
        <f>CN90*'Value Calculations'!$D$9</f>
        <v>4.6602427714881189</v>
      </c>
      <c r="AE90">
        <f>CO90*'Value Calculations'!$D$10</f>
        <v>3.6531647407620471</v>
      </c>
      <c r="AF90">
        <f>CP90*'Value Calculations'!$D$11</f>
        <v>3.9628565920997496</v>
      </c>
      <c r="AG90">
        <f>CQ90*'Value Calculations'!$D$12</f>
        <v>1.6277654791788281</v>
      </c>
      <c r="AH90">
        <f>CR90*'Value Calculations'!$D$13</f>
        <v>11.350151918774475</v>
      </c>
      <c r="AJ90">
        <f>CU90*'Value Calculations'!$D$3</f>
        <v>4.0773542862603787</v>
      </c>
      <c r="AK90">
        <f>CV90*'Value Calculations'!$D$4</f>
        <v>6.8378667849376482</v>
      </c>
      <c r="AL90">
        <f>CW90*'Value Calculations'!$D$5</f>
        <v>8.2254812566405686</v>
      </c>
      <c r="AM90">
        <f>CX90*'Value Calculations'!$D$6</f>
        <v>-2.2511687745485314</v>
      </c>
      <c r="AN90">
        <f>CY90*'Value Calculations'!$D$7</f>
        <v>2.8123160657469697</v>
      </c>
      <c r="AO90">
        <f>CZ90*'Value Calculations'!$D$8</f>
        <v>7.5486026024366781</v>
      </c>
      <c r="AP90">
        <f>DA90*'Value Calculations'!$D$9</f>
        <v>2.5190501467503346</v>
      </c>
      <c r="AQ90">
        <f>DB90*'Value Calculations'!$D$10</f>
        <v>2.5572153185334328</v>
      </c>
      <c r="AR90">
        <f>DC90*'Value Calculations'!$D$11</f>
        <v>0.9907141480249374</v>
      </c>
      <c r="AS90">
        <f>DD90*'Value Calculations'!$D$12</f>
        <v>0.81388273958941404</v>
      </c>
      <c r="AT90">
        <f>DE90*'Value Calculations'!$D$13</f>
        <v>7.841923143880547</v>
      </c>
      <c r="AV90">
        <f>DH90*'Value Calculations'!$D$3</f>
        <v>10.193385715650948</v>
      </c>
      <c r="AW90">
        <f>DI90*'Value Calculations'!$D$4</f>
        <v>8.1403176011162479</v>
      </c>
      <c r="AX90">
        <f>DJ90*'Value Calculations'!$D$5</f>
        <v>13.266905252646078</v>
      </c>
      <c r="AY90">
        <f>DK90*'Value Calculations'!$D$6</f>
        <v>1.3757142511129914</v>
      </c>
      <c r="AZ90">
        <f>DL90*'Value Calculations'!$D$7</f>
        <v>2.9880858198561553</v>
      </c>
      <c r="BA90">
        <f>DM90*'Value Calculations'!$D$8</f>
        <v>7.261036789010519</v>
      </c>
      <c r="BB90">
        <f>DN90*'Value Calculations'!$D$9</f>
        <v>2.8969076687628847</v>
      </c>
      <c r="BC90">
        <f>DO90*'Value Calculations'!$D$10</f>
        <v>2.5572153185334328</v>
      </c>
      <c r="BD90">
        <f>DP90*'Value Calculations'!$D$11</f>
        <v>4.9535707401246869</v>
      </c>
      <c r="BE90">
        <f>DQ90*'Value Calculations'!$D$12</f>
        <v>0</v>
      </c>
      <c r="BF90">
        <f>DR90*'Value Calculations'!$D$13</f>
        <v>10.24953112665089</v>
      </c>
      <c r="BH90">
        <f>DU90*'Value Calculations'!$D$3</f>
        <v>4.4850897148864171</v>
      </c>
      <c r="BI90">
        <f>DV90*'Value Calculations'!$D$4</f>
        <v>6.1866413768483488</v>
      </c>
      <c r="BJ90">
        <f>DW90*'Value Calculations'!$D$5</f>
        <v>7.960143151587646</v>
      </c>
      <c r="BK90">
        <f>DX90*'Value Calculations'!$D$6</f>
        <v>0.87545452343553998</v>
      </c>
      <c r="BL90">
        <f>DY90*'Value Calculations'!$D$7</f>
        <v>2.1092370493102273</v>
      </c>
      <c r="BM90">
        <f>DZ90*'Value Calculations'!$D$8</f>
        <v>5.0324017349577854</v>
      </c>
      <c r="BN90">
        <f>EA90*'Value Calculations'!$D$9</f>
        <v>1.6373825953877175</v>
      </c>
      <c r="BO90">
        <f>EB90*'Value Calculations'!$D$10</f>
        <v>2.5572153185334328</v>
      </c>
      <c r="BP90">
        <f>EC90*'Value Calculations'!$D$11</f>
        <v>1.9814282960498748</v>
      </c>
      <c r="BQ90">
        <f>ED90*'Value Calculations'!$D$12</f>
        <v>3.2555309583576562</v>
      </c>
      <c r="BR90">
        <f>EE90*'Value Calculations'!$D$13</f>
        <v>6.2597807552028932</v>
      </c>
      <c r="BT90">
        <f>VLOOKUP($B90,'Raw Stats'!$CM$3:$DC$528,3,FALSE)</f>
        <v>46</v>
      </c>
      <c r="BU90">
        <f>VLOOKUP($B90,'Raw Stats'!$CM$3:$DC$528,4,FALSE)</f>
        <v>6</v>
      </c>
      <c r="BV90">
        <f>VLOOKUP($B90,'Raw Stats'!$CM$3:$DC$528,5,FALSE)</f>
        <v>18</v>
      </c>
      <c r="BW90">
        <f>VLOOKUP($B90,'Raw Stats'!$CM$3:$DC$528,6,FALSE)</f>
        <v>24</v>
      </c>
      <c r="BX90">
        <f>VLOOKUP($B90,'Raw Stats'!$CM$3:$DC$528,7,FALSE)</f>
        <v>-6</v>
      </c>
      <c r="BY90">
        <f>VLOOKUP($B90,'Raw Stats'!$CM$3:$DC$528,8,FALSE)</f>
        <v>14</v>
      </c>
      <c r="BZ90">
        <f>VLOOKUP($B90,'Raw Stats'!$CM$3:$DC$528,9,FALSE)</f>
        <v>85</v>
      </c>
      <c r="CA90">
        <f>VLOOKUP($B90,'Raw Stats'!$CM$3:$DC$528,10,FALSE)</f>
        <v>15</v>
      </c>
      <c r="CB90">
        <f>VLOOKUP($B90,'Raw Stats'!$CM$3:$DC$528,11,FALSE)+VLOOKUP($B90,'Raw Stats'!$CM$3:$DC$528,12,FALSE)</f>
        <v>7</v>
      </c>
      <c r="CC90">
        <f>VLOOKUP($B90,'Raw Stats'!$CM$3:$DC$528,13,FALSE)+VLOOKUP($B90,'Raw Stats'!$CM$3:$DC$528,14,FALSE)</f>
        <v>0</v>
      </c>
      <c r="CD90">
        <f>VLOOKUP($B90,'Raw Stats'!$CM$3:$DC$528,15,FALSE)</f>
        <v>1</v>
      </c>
      <c r="CE90">
        <f>VLOOKUP($B90,'Raw Stats'!$CM$3:$DC$528,16,FALSE)</f>
        <v>92</v>
      </c>
      <c r="CG90">
        <f>VLOOKUP($B90,'Raw Stats'!$BU$3:$CJ$528,3,FALSE)</f>
        <v>82</v>
      </c>
      <c r="CH90">
        <f>VLOOKUP($B90,'Raw Stats'!$BU$3:$CJ$528,4,FALSE)</f>
        <v>15</v>
      </c>
      <c r="CI90">
        <f>VLOOKUP($B90,'Raw Stats'!$BU$3:$CJ$5288,5,FALSE)</f>
        <v>25</v>
      </c>
      <c r="CJ90">
        <f>VLOOKUP($B90,'Raw Stats'!$BU$3:$CJ$528,6,FALSE)</f>
        <v>40</v>
      </c>
      <c r="CK90">
        <f>VLOOKUP($B90,'Raw Stats'!$BU$3:$CJ$528,7,FALSE)</f>
        <v>2</v>
      </c>
      <c r="CL90">
        <f>VLOOKUP($B90,'Raw Stats'!$BU$3:$CJ$528,8,FALSE)</f>
        <v>34</v>
      </c>
      <c r="CM90">
        <f>VLOOKUP($B90,'Raw Stats'!$BU$3:$CJ$528,9,FALSE)</f>
        <v>194</v>
      </c>
      <c r="CN90">
        <f>VLOOKUP($B90,'Raw Stats'!$BU$3:$CJ$528,10,FALSE)</f>
        <v>37</v>
      </c>
      <c r="CO90">
        <f>VLOOKUP($B90,'Raw Stats'!$BU$3:$CJ$528,11,FALSE)+VLOOKUP($B90,'Raw Stats'!$BU$3:$CJ$528,12,FALSE)</f>
        <v>10</v>
      </c>
      <c r="CP90">
        <f>VLOOKUP($B90,'Raw Stats'!$BU$3:$CJ$528,13,FALSE)+VLOOKUP($B90,'Raw Stats'!$BU$3:$CJ$528,14,FALSE)</f>
        <v>4</v>
      </c>
      <c r="CQ90">
        <f>VLOOKUP($B90,'Raw Stats'!$BU$3:$CJ$528,15,FALSE)</f>
        <v>2</v>
      </c>
      <c r="CR90">
        <f>VLOOKUP($B90,'Raw Stats'!$BU$3:$CJ$528,16,FALSE)</f>
        <v>165</v>
      </c>
      <c r="CT90">
        <f>VLOOKUP($B90,'Raw Stats'!$BC$3:$BR$528,3,FALSE)</f>
        <v>48</v>
      </c>
      <c r="CU90">
        <f>VLOOKUP($B90,'Raw Stats'!$BC$3:$BR$528,4,FALSE)</f>
        <v>10</v>
      </c>
      <c r="CV90">
        <f>VLOOKUP($B90,'Raw Stats'!$BC$3:$BR$5288,5,FALSE)</f>
        <v>21</v>
      </c>
      <c r="CW90">
        <f>VLOOKUP($B90,'Raw Stats'!$BC$3:$BR$52888,6,FALSE)</f>
        <v>31</v>
      </c>
      <c r="CX90">
        <f>VLOOKUP($B90,'Raw Stats'!$BC$3:$BR$5288,7,FALSE)</f>
        <v>-18</v>
      </c>
      <c r="CY90">
        <f>VLOOKUP($B90,'Raw Stats'!$BC$3:$BR$5288,8,FALSE)</f>
        <v>32</v>
      </c>
      <c r="CZ90">
        <f>VLOOKUP($B90,'Raw Stats'!$BC$3:$BR$5288,9,FALSE)</f>
        <v>105</v>
      </c>
      <c r="DA90">
        <f>VLOOKUP($B90,'Raw Stats'!$BC$3:$BR$5288,10,FALSE)</f>
        <v>20</v>
      </c>
      <c r="DB90">
        <f>VLOOKUP($B90,'Raw Stats'!$BC$3:$BR$5288,11,FALSE)+VLOOKUP($B90,'Raw Stats'!$BC$3:$BR$5288,12,FALSE)</f>
        <v>7</v>
      </c>
      <c r="DC90">
        <f>VLOOKUP($B90,'Raw Stats'!$BC$3:$BR$5288,13,FALSE)+VLOOKUP($B90,'Raw Stats'!$BC$3:$BR$5288,14,FALSE)</f>
        <v>1</v>
      </c>
      <c r="DD90">
        <f>VLOOKUP($B90,'Raw Stats'!$BC$3:$BR$5288,15,FALSE)</f>
        <v>1</v>
      </c>
      <c r="DE90">
        <f>VLOOKUP($B90,'Raw Stats'!$BC$3:$BR$5288,16,FALSE)</f>
        <v>114</v>
      </c>
      <c r="DG90">
        <f>VLOOKUP($B90,'Raw Stats'!$AK$3:$AZ$528,3,FALSE)</f>
        <v>62</v>
      </c>
      <c r="DH90">
        <f>VLOOKUP($B90,'Raw Stats'!$AK$3:$AZ$528,4,FALSE)</f>
        <v>25</v>
      </c>
      <c r="DI90">
        <f>VLOOKUP($B90,'Raw Stats'!$AK$3:$AZ$528,5,FALSE)</f>
        <v>25</v>
      </c>
      <c r="DJ90">
        <f>VLOOKUP($B90,'Raw Stats'!$AK$3:$AZ$528,6,FALSE)</f>
        <v>50</v>
      </c>
      <c r="DK90">
        <f>VLOOKUP($B90,'Raw Stats'!$AK$3:$AZ$528,7,FALSE)</f>
        <v>11</v>
      </c>
      <c r="DL90">
        <f>VLOOKUP($B90,'Raw Stats'!$AK$3:$AZ$528,8,FALSE)</f>
        <v>34</v>
      </c>
      <c r="DM90">
        <f>VLOOKUP($B90,'Raw Stats'!$AK$3:$AZ$528,9,FALSE)</f>
        <v>101</v>
      </c>
      <c r="DN90">
        <f>VLOOKUP($B90,'Raw Stats'!$AK$3:$AZ$528,10,FALSE)</f>
        <v>23</v>
      </c>
      <c r="DO90">
        <f>VLOOKUP($B90,'Raw Stats'!$AK$3:$AZ$528,11,FALSE)+VLOOKUP($B90,'Raw Stats'!$AK$3:$AZ$528,12,FALSE)</f>
        <v>7</v>
      </c>
      <c r="DP90">
        <f>VLOOKUP($B90,'Raw Stats'!$AK$3:$AZ$528,13,FALSE)+VLOOKUP($B90,'Raw Stats'!$AK$3:$AZ$528,14,FALSE)</f>
        <v>5</v>
      </c>
      <c r="DQ90">
        <f>VLOOKUP($B90,'Raw Stats'!$AK$3:$AZ$528,15,FALSE)</f>
        <v>0</v>
      </c>
      <c r="DR90">
        <f>VLOOKUP($B90,'Raw Stats'!$AK$3:$AZ$528,16,FALSE)</f>
        <v>149</v>
      </c>
      <c r="DT90">
        <f>VLOOKUP($B90,'Raw Stats'!$S$3:$AH$528,3,FALSE)</f>
        <v>42</v>
      </c>
      <c r="DU90">
        <f>VLOOKUP($B90,'Raw Stats'!$S$3:$AH$528,4,FALSE)</f>
        <v>11</v>
      </c>
      <c r="DV90">
        <f>VLOOKUP($B90,'Raw Stats'!$S$3:$AH$528,5,FALSE)</f>
        <v>19</v>
      </c>
      <c r="DW90">
        <f>VLOOKUP($B90,'Raw Stats'!$S$3:$AH$528,6,FALSE)</f>
        <v>30</v>
      </c>
      <c r="DX90">
        <f>VLOOKUP($B90,'Raw Stats'!$S$3:$AH$528,7,FALSE)</f>
        <v>7</v>
      </c>
      <c r="DY90">
        <f>VLOOKUP($B90,'Raw Stats'!$S$3:$AH$528,8,FALSE)</f>
        <v>24</v>
      </c>
      <c r="DZ90">
        <f>VLOOKUP($B90,'Raw Stats'!$S$3:$AH$528,9,FALSE)</f>
        <v>70</v>
      </c>
      <c r="EA90">
        <f>VLOOKUP($B90,'Raw Stats'!$S$3:$AH$528,10,FALSE)</f>
        <v>13</v>
      </c>
      <c r="EB90">
        <f>VLOOKUP($B90,'Raw Stats'!$S$3:$AH$528,11,FALSE)+VLOOKUP($B90,'Raw Stats'!$S$3:$AH$528,12,FALSE)</f>
        <v>7</v>
      </c>
      <c r="EC90">
        <f>VLOOKUP($B90,'Raw Stats'!$S$3:$AH$528,13,FALSE)+VLOOKUP($B90,'Raw Stats'!$S$3:$AH$528,14,FALSE)</f>
        <v>2</v>
      </c>
      <c r="ED90">
        <f>VLOOKUP($B90,'Raw Stats'!$S$3:$AH$528,15,FALSE)</f>
        <v>4</v>
      </c>
      <c r="EE90">
        <f>VLOOKUP($B90,'Raw Stats'!$S$3:$AH$528,16,FALSE)</f>
        <v>91</v>
      </c>
    </row>
    <row r="91" spans="1:135" x14ac:dyDescent="0.2">
      <c r="A91" t="e">
        <f>VLOOKUP(B91,'ALL SKATERS'!$B$3:$I$378,9,FALSE)</f>
        <v>#REF!</v>
      </c>
      <c r="B91" t="s">
        <v>229</v>
      </c>
      <c r="C91">
        <f t="shared" si="16"/>
        <v>0.90560119723785193</v>
      </c>
      <c r="D91">
        <f t="shared" si="17"/>
        <v>0.70779457397441414</v>
      </c>
      <c r="E91" t="e">
        <f t="shared" si="18"/>
        <v>#N/A</v>
      </c>
      <c r="F91" t="e">
        <f t="shared" si="19"/>
        <v>#N/A</v>
      </c>
      <c r="G91" t="e">
        <f t="shared" si="20"/>
        <v>#N/A</v>
      </c>
      <c r="H91">
        <f>VLOOKUP(B91,'ALL SKATERS'!$B$3:$H$378,7,FALSE)</f>
        <v>0.92</v>
      </c>
      <c r="I91" s="29" t="e">
        <f t="shared" si="21"/>
        <v>#REF!</v>
      </c>
      <c r="J91" s="29">
        <f t="shared" si="22"/>
        <v>-4.9999999999999929</v>
      </c>
      <c r="K91" s="29">
        <f t="shared" si="23"/>
        <v>-4.9999999999999933E-2</v>
      </c>
      <c r="L91">
        <f>BU91*'Value Calculations'!$D$3</f>
        <v>9.7856502870249091</v>
      </c>
      <c r="M91">
        <f>BV91*'Value Calculations'!$D$4</f>
        <v>6.1866413768483488</v>
      </c>
      <c r="N91">
        <f>BW91*'Value Calculations'!$D$5</f>
        <v>11.409538517275626</v>
      </c>
      <c r="O91">
        <f>BX91*'Value Calculations'!$D$6</f>
        <v>-0.87545452343553998</v>
      </c>
      <c r="P91">
        <f>BY91*'Value Calculations'!$D$7</f>
        <v>3.3396253280745265</v>
      </c>
      <c r="Q91">
        <f>BZ91*'Value Calculations'!$D$8</f>
        <v>10.639935096767889</v>
      </c>
      <c r="R91">
        <f>CA91*'Value Calculations'!$D$9</f>
        <v>3.6526227127879851</v>
      </c>
      <c r="S91">
        <f>CB91*'Value Calculations'!$D$10</f>
        <v>4.3837976889144565</v>
      </c>
      <c r="T91">
        <f>CC91*'Value Calculations'!$D$11</f>
        <v>0</v>
      </c>
      <c r="U91">
        <f>CD91*'Value Calculations'!$D$12</f>
        <v>2.441648218768242</v>
      </c>
      <c r="V91">
        <f>CE91*'Value Calculations'!$D$13</f>
        <v>14.239281498098888</v>
      </c>
      <c r="X91">
        <f>CH91*'Value Calculations'!$D$3</f>
        <v>6.5237668580166064</v>
      </c>
      <c r="Y91">
        <f>CI91*'Value Calculations'!$D$4</f>
        <v>7.1634794889822988</v>
      </c>
      <c r="Z91">
        <f>CJ91*'Value Calculations'!$D$5</f>
        <v>10.082847992011018</v>
      </c>
      <c r="AA91">
        <f>CK91*'Value Calculations'!$D$6</f>
        <v>-1.75090904687108</v>
      </c>
      <c r="AB91">
        <f>CL91*'Value Calculations'!$D$7</f>
        <v>1.4061580328734848</v>
      </c>
      <c r="AC91">
        <f>CM91*'Value Calculations'!$D$8</f>
        <v>8.4113000427151547</v>
      </c>
      <c r="AD91">
        <f>CN91*'Value Calculations'!$D$9</f>
        <v>2.8969076687628847</v>
      </c>
      <c r="AE91">
        <f>CO91*'Value Calculations'!$D$10</f>
        <v>1.0959494222286141</v>
      </c>
      <c r="AF91">
        <f>CP91*'Value Calculations'!$D$11</f>
        <v>1.9814282960498748</v>
      </c>
      <c r="AG91">
        <f>CQ91*'Value Calculations'!$D$12</f>
        <v>3.2555309583576562</v>
      </c>
      <c r="AH91">
        <f>CR91*'Value Calculations'!$D$13</f>
        <v>12.725927908928957</v>
      </c>
      <c r="AJ91" t="e">
        <f>CU91*'Value Calculations'!$D$3</f>
        <v>#N/A</v>
      </c>
      <c r="AK91">
        <f>CV91*'Value Calculations'!$D$4</f>
        <v>0</v>
      </c>
      <c r="AL91">
        <f>CW91*'Value Calculations'!$D$5</f>
        <v>0.26533810505292155</v>
      </c>
      <c r="AM91">
        <f>CX91*'Value Calculations'!$D$6</f>
        <v>-1.0005194553549028</v>
      </c>
      <c r="AN91">
        <f>CY91*'Value Calculations'!$D$7</f>
        <v>0.17576975410918561</v>
      </c>
      <c r="AO91">
        <f>CZ91*'Value Calculations'!$D$8</f>
        <v>1.2221547070611765</v>
      </c>
      <c r="AP91">
        <f>DA91*'Value Calculations'!$D$9</f>
        <v>0.25190501467503346</v>
      </c>
      <c r="AQ91">
        <f>DB91*'Value Calculations'!$D$10</f>
        <v>0</v>
      </c>
      <c r="AR91">
        <f>DC91*'Value Calculations'!$D$11</f>
        <v>0</v>
      </c>
      <c r="AS91">
        <f>DD91*'Value Calculations'!$D$12</f>
        <v>0</v>
      </c>
      <c r="AT91">
        <f>DE91*'Value Calculations'!$D$13</f>
        <v>1.1694095916313096</v>
      </c>
      <c r="AV91" t="e">
        <f>DH91*'Value Calculations'!$D$3</f>
        <v>#N/A</v>
      </c>
      <c r="AW91" t="e">
        <f>DI91*'Value Calculations'!$D$4</f>
        <v>#N/A</v>
      </c>
      <c r="AX91" t="e">
        <f>DJ91*'Value Calculations'!$D$5</f>
        <v>#N/A</v>
      </c>
      <c r="AY91" t="e">
        <f>DK91*'Value Calculations'!$D$6</f>
        <v>#N/A</v>
      </c>
      <c r="AZ91" t="e">
        <f>DL91*'Value Calculations'!$D$7</f>
        <v>#N/A</v>
      </c>
      <c r="BA91" t="e">
        <f>DM91*'Value Calculations'!$D$8</f>
        <v>#N/A</v>
      </c>
      <c r="BB91" t="e">
        <f>DN91*'Value Calculations'!$D$9</f>
        <v>#N/A</v>
      </c>
      <c r="BC91" t="e">
        <f>DO91*'Value Calculations'!$D$10</f>
        <v>#N/A</v>
      </c>
      <c r="BD91" t="e">
        <f>DP91*'Value Calculations'!$D$11</f>
        <v>#N/A</v>
      </c>
      <c r="BE91" t="e">
        <f>DQ91*'Value Calculations'!$D$12</f>
        <v>#N/A</v>
      </c>
      <c r="BF91" t="e">
        <f>DR91*'Value Calculations'!$D$13</f>
        <v>#N/A</v>
      </c>
      <c r="BH91" t="e">
        <f>DU91*'Value Calculations'!$D$3</f>
        <v>#N/A</v>
      </c>
      <c r="BI91" t="e">
        <f>DV91*'Value Calculations'!$D$4</f>
        <v>#N/A</v>
      </c>
      <c r="BJ91" t="e">
        <f>DW91*'Value Calculations'!$D$5</f>
        <v>#N/A</v>
      </c>
      <c r="BK91" t="e">
        <f>DX91*'Value Calculations'!$D$6</f>
        <v>#N/A</v>
      </c>
      <c r="BL91" t="e">
        <f>DY91*'Value Calculations'!$D$7</f>
        <v>#N/A</v>
      </c>
      <c r="BM91" t="e">
        <f>DZ91*'Value Calculations'!$D$8</f>
        <v>#N/A</v>
      </c>
      <c r="BN91" t="e">
        <f>EA91*'Value Calculations'!$D$9</f>
        <v>#N/A</v>
      </c>
      <c r="BO91" t="e">
        <f>EB91*'Value Calculations'!$D$10</f>
        <v>#N/A</v>
      </c>
      <c r="BP91" t="e">
        <f>EC91*'Value Calculations'!$D$11</f>
        <v>#N/A</v>
      </c>
      <c r="BQ91" t="e">
        <f>ED91*'Value Calculations'!$D$12</f>
        <v>#N/A</v>
      </c>
      <c r="BR91" t="e">
        <f>EE91*'Value Calculations'!$D$13</f>
        <v>#N/A</v>
      </c>
      <c r="BT91">
        <f>VLOOKUP($B91,'Raw Stats'!$CM$3:$DC$528,3,FALSE)</f>
        <v>72</v>
      </c>
      <c r="BU91">
        <f>VLOOKUP($B91,'Raw Stats'!$CM$3:$DC$528,4,FALSE)</f>
        <v>24</v>
      </c>
      <c r="BV91">
        <f>VLOOKUP($B91,'Raw Stats'!$CM$3:$DC$528,5,FALSE)</f>
        <v>19</v>
      </c>
      <c r="BW91">
        <f>VLOOKUP($B91,'Raw Stats'!$CM$3:$DC$528,6,FALSE)</f>
        <v>43</v>
      </c>
      <c r="BX91">
        <f>VLOOKUP($B91,'Raw Stats'!$CM$3:$DC$528,7,FALSE)</f>
        <v>-7</v>
      </c>
      <c r="BY91">
        <f>VLOOKUP($B91,'Raw Stats'!$CM$3:$DC$528,8,FALSE)</f>
        <v>38</v>
      </c>
      <c r="BZ91">
        <f>VLOOKUP($B91,'Raw Stats'!$CM$3:$DC$528,9,FALSE)</f>
        <v>148</v>
      </c>
      <c r="CA91">
        <f>VLOOKUP($B91,'Raw Stats'!$CM$3:$DC$528,10,FALSE)</f>
        <v>29</v>
      </c>
      <c r="CB91">
        <f>VLOOKUP($B91,'Raw Stats'!$CM$3:$DC$528,11,FALSE)+VLOOKUP($B91,'Raw Stats'!$CM$3:$DC$528,12,FALSE)</f>
        <v>12</v>
      </c>
      <c r="CC91">
        <f>VLOOKUP($B91,'Raw Stats'!$CM$3:$DC$528,13,FALSE)+VLOOKUP($B91,'Raw Stats'!$CM$3:$DC$528,14,FALSE)</f>
        <v>0</v>
      </c>
      <c r="CD91">
        <f>VLOOKUP($B91,'Raw Stats'!$CM$3:$DC$528,15,FALSE)</f>
        <v>3</v>
      </c>
      <c r="CE91">
        <f>VLOOKUP($B91,'Raw Stats'!$CM$3:$DC$528,16,FALSE)</f>
        <v>207</v>
      </c>
      <c r="CG91">
        <f>VLOOKUP($B91,'Raw Stats'!$BU$3:$CJ$528,3,FALSE)</f>
        <v>76</v>
      </c>
      <c r="CH91">
        <f>VLOOKUP($B91,'Raw Stats'!$BU$3:$CJ$528,4,FALSE)</f>
        <v>16</v>
      </c>
      <c r="CI91">
        <f>VLOOKUP($B91,'Raw Stats'!$BU$3:$CJ$5288,5,FALSE)</f>
        <v>22</v>
      </c>
      <c r="CJ91">
        <f>VLOOKUP($B91,'Raw Stats'!$BU$3:$CJ$528,6,FALSE)</f>
        <v>38</v>
      </c>
      <c r="CK91">
        <f>VLOOKUP($B91,'Raw Stats'!$BU$3:$CJ$528,7,FALSE)</f>
        <v>-14</v>
      </c>
      <c r="CL91">
        <f>VLOOKUP($B91,'Raw Stats'!$BU$3:$CJ$528,8,FALSE)</f>
        <v>16</v>
      </c>
      <c r="CM91">
        <f>VLOOKUP($B91,'Raw Stats'!$BU$3:$CJ$528,9,FALSE)</f>
        <v>117</v>
      </c>
      <c r="CN91">
        <f>VLOOKUP($B91,'Raw Stats'!$BU$3:$CJ$528,10,FALSE)</f>
        <v>23</v>
      </c>
      <c r="CO91">
        <f>VLOOKUP($B91,'Raw Stats'!$BU$3:$CJ$528,11,FALSE)+VLOOKUP($B91,'Raw Stats'!$BU$3:$CJ$528,12,FALSE)</f>
        <v>3</v>
      </c>
      <c r="CP91">
        <f>VLOOKUP($B91,'Raw Stats'!$BU$3:$CJ$528,13,FALSE)+VLOOKUP($B91,'Raw Stats'!$BU$3:$CJ$528,14,FALSE)</f>
        <v>2</v>
      </c>
      <c r="CQ91">
        <f>VLOOKUP($B91,'Raw Stats'!$BU$3:$CJ$528,15,FALSE)</f>
        <v>4</v>
      </c>
      <c r="CR91">
        <f>VLOOKUP($B91,'Raw Stats'!$BU$3:$CJ$528,16,FALSE)</f>
        <v>185</v>
      </c>
      <c r="CT91" t="e">
        <f>VLOOKUP($B91,'Raw Stats'!$BC$3:$BR$528,3,FALSE)</f>
        <v>#N/A</v>
      </c>
      <c r="CU91" t="e">
        <f>VLOOKUP($B91,'Raw Stats'!$BC$3:$BR$528,4,FALSE)</f>
        <v>#N/A</v>
      </c>
      <c r="CV91">
        <f>VLOOKUP($B91,'Raw Stats'!$BC$3:$BR$5288,5,FALSE)</f>
        <v>0</v>
      </c>
      <c r="CW91">
        <f>VLOOKUP($B91,'Raw Stats'!$BC$3:$BR$52888,6,FALSE)</f>
        <v>1</v>
      </c>
      <c r="CX91">
        <f>VLOOKUP($B91,'Raw Stats'!$BC$3:$BR$5288,7,FALSE)</f>
        <v>-8</v>
      </c>
      <c r="CY91">
        <f>VLOOKUP($B91,'Raw Stats'!$BC$3:$BR$5288,8,FALSE)</f>
        <v>2</v>
      </c>
      <c r="CZ91">
        <f>VLOOKUP($B91,'Raw Stats'!$BC$3:$BR$5288,9,FALSE)</f>
        <v>17</v>
      </c>
      <c r="DA91">
        <f>VLOOKUP($B91,'Raw Stats'!$BC$3:$BR$5288,10,FALSE)</f>
        <v>2</v>
      </c>
      <c r="DB91">
        <f>VLOOKUP($B91,'Raw Stats'!$BC$3:$BR$5288,11,FALSE)+VLOOKUP($B91,'Raw Stats'!$BC$3:$BR$5288,12,FALSE)</f>
        <v>0</v>
      </c>
      <c r="DC91">
        <f>VLOOKUP($B91,'Raw Stats'!$BC$3:$BR$5288,13,FALSE)+VLOOKUP($B91,'Raw Stats'!$BC$3:$BR$5288,14,FALSE)</f>
        <v>0</v>
      </c>
      <c r="DD91">
        <f>VLOOKUP($B91,'Raw Stats'!$BC$3:$BR$5288,15,FALSE)</f>
        <v>0</v>
      </c>
      <c r="DE91">
        <f>VLOOKUP($B91,'Raw Stats'!$BC$3:$BR$5288,16,FALSE)</f>
        <v>17</v>
      </c>
      <c r="DG91" t="e">
        <f>VLOOKUP($B91,'Raw Stats'!$AK$3:$AZ$528,3,FALSE)</f>
        <v>#N/A</v>
      </c>
      <c r="DH91" t="e">
        <f>VLOOKUP($B91,'Raw Stats'!$AK$3:$AZ$528,4,FALSE)</f>
        <v>#N/A</v>
      </c>
      <c r="DI91" t="e">
        <f>VLOOKUP($B91,'Raw Stats'!$AK$3:$AZ$528,5,FALSE)</f>
        <v>#N/A</v>
      </c>
      <c r="DJ91" t="e">
        <f>VLOOKUP($B91,'Raw Stats'!$AK$3:$AZ$528,6,FALSE)</f>
        <v>#N/A</v>
      </c>
      <c r="DK91" t="e">
        <f>VLOOKUP($B91,'Raw Stats'!$AK$3:$AZ$528,7,FALSE)</f>
        <v>#N/A</v>
      </c>
      <c r="DL91" t="e">
        <f>VLOOKUP($B91,'Raw Stats'!$AK$3:$AZ$528,8,FALSE)</f>
        <v>#N/A</v>
      </c>
      <c r="DM91" t="e">
        <f>VLOOKUP($B91,'Raw Stats'!$AK$3:$AZ$528,9,FALSE)</f>
        <v>#N/A</v>
      </c>
      <c r="DN91" t="e">
        <f>VLOOKUP($B91,'Raw Stats'!$AK$3:$AZ$528,10,FALSE)</f>
        <v>#N/A</v>
      </c>
      <c r="DO91" t="e">
        <f>VLOOKUP($B91,'Raw Stats'!$AK$3:$AZ$528,11,FALSE)+VLOOKUP($B91,'Raw Stats'!$AK$3:$AZ$528,12,FALSE)</f>
        <v>#N/A</v>
      </c>
      <c r="DP91" t="e">
        <f>VLOOKUP($B91,'Raw Stats'!$AK$3:$AZ$528,13,FALSE)+VLOOKUP($B91,'Raw Stats'!$AK$3:$AZ$528,14,FALSE)</f>
        <v>#N/A</v>
      </c>
      <c r="DQ91" t="e">
        <f>VLOOKUP($B91,'Raw Stats'!$AK$3:$AZ$528,15,FALSE)</f>
        <v>#N/A</v>
      </c>
      <c r="DR91" t="e">
        <f>VLOOKUP($B91,'Raw Stats'!$AK$3:$AZ$528,16,FALSE)</f>
        <v>#N/A</v>
      </c>
      <c r="DT91" t="e">
        <f>VLOOKUP($B91,'Raw Stats'!$S$3:$AH$528,3,FALSE)</f>
        <v>#N/A</v>
      </c>
      <c r="DU91" t="e">
        <f>VLOOKUP($B91,'Raw Stats'!$S$3:$AH$528,4,FALSE)</f>
        <v>#N/A</v>
      </c>
      <c r="DV91" t="e">
        <f>VLOOKUP($B91,'Raw Stats'!$S$3:$AH$528,5,FALSE)</f>
        <v>#N/A</v>
      </c>
      <c r="DW91" t="e">
        <f>VLOOKUP($B91,'Raw Stats'!$S$3:$AH$528,6,FALSE)</f>
        <v>#N/A</v>
      </c>
      <c r="DX91" t="e">
        <f>VLOOKUP($B91,'Raw Stats'!$S$3:$AH$528,7,FALSE)</f>
        <v>#N/A</v>
      </c>
      <c r="DY91" t="e">
        <f>VLOOKUP($B91,'Raw Stats'!$S$3:$AH$528,8,FALSE)</f>
        <v>#N/A</v>
      </c>
      <c r="DZ91" t="e">
        <f>VLOOKUP($B91,'Raw Stats'!$S$3:$AH$528,9,FALSE)</f>
        <v>#N/A</v>
      </c>
      <c r="EA91" t="e">
        <f>VLOOKUP($B91,'Raw Stats'!$S$3:$AH$528,10,FALSE)</f>
        <v>#N/A</v>
      </c>
      <c r="EB91" t="e">
        <f>VLOOKUP($B91,'Raw Stats'!$S$3:$AH$528,11,FALSE)+VLOOKUP($B91,'Raw Stats'!$S$3:$AH$528,12,FALSE)</f>
        <v>#N/A</v>
      </c>
      <c r="EC91" t="e">
        <f>VLOOKUP($B91,'Raw Stats'!$S$3:$AH$528,13,FALSE)+VLOOKUP($B91,'Raw Stats'!$S$3:$AH$528,14,FALSE)</f>
        <v>#N/A</v>
      </c>
      <c r="ED91" t="e">
        <f>VLOOKUP($B91,'Raw Stats'!$S$3:$AH$528,15,FALSE)</f>
        <v>#N/A</v>
      </c>
      <c r="EE91" t="e">
        <f>VLOOKUP($B91,'Raw Stats'!$S$3:$AH$528,16,FALSE)</f>
        <v>#N/A</v>
      </c>
    </row>
    <row r="92" spans="1:135" x14ac:dyDescent="0.2">
      <c r="A92" t="e">
        <f>VLOOKUP(B92,'ALL SKATERS'!$B$3:$I$378,9,FALSE)</f>
        <v>#REF!</v>
      </c>
      <c r="B92" t="s">
        <v>293</v>
      </c>
      <c r="C92">
        <f t="shared" si="16"/>
        <v>0.55630404146479207</v>
      </c>
      <c r="D92">
        <f t="shared" si="17"/>
        <v>0.60191576212800302</v>
      </c>
      <c r="E92">
        <f t="shared" si="18"/>
        <v>0.79952796132525861</v>
      </c>
      <c r="F92">
        <f t="shared" si="19"/>
        <v>0.73988978774401992</v>
      </c>
      <c r="G92">
        <f t="shared" si="20"/>
        <v>1.085760530546618</v>
      </c>
      <c r="H92">
        <f>VLOOKUP(B92,'ALL SKATERS'!$B$3:$H$378,7,FALSE)</f>
        <v>0</v>
      </c>
      <c r="I92" s="29" t="e">
        <f t="shared" si="21"/>
        <v>#REF!</v>
      </c>
      <c r="J92" s="29">
        <f t="shared" si="22"/>
        <v>-97</v>
      </c>
      <c r="K92" s="29">
        <f t="shared" si="23"/>
        <v>-0.97</v>
      </c>
      <c r="L92">
        <f>BU92*'Value Calculations'!$D$3</f>
        <v>4.8928251435124546</v>
      </c>
      <c r="M92">
        <f>BV92*'Value Calculations'!$D$4</f>
        <v>6.5122540808929985</v>
      </c>
      <c r="N92">
        <f>BW92*'Value Calculations'!$D$5</f>
        <v>8.4908193616934895</v>
      </c>
      <c r="O92">
        <f>BX92*'Value Calculations'!$D$6</f>
        <v>-1.6258441149517171</v>
      </c>
      <c r="P92">
        <f>BY92*'Value Calculations'!$D$7</f>
        <v>2.1092370493102273</v>
      </c>
      <c r="Q92">
        <f>BZ92*'Value Calculations'!$D$8</f>
        <v>2.3005265074092733</v>
      </c>
      <c r="R92">
        <f>CA92*'Value Calculations'!$D$9</f>
        <v>5.4159578155132193</v>
      </c>
      <c r="S92">
        <f>CB92*'Value Calculations'!$D$10</f>
        <v>2.5572153185334328</v>
      </c>
      <c r="T92">
        <f>CC92*'Value Calculations'!$D$11</f>
        <v>0</v>
      </c>
      <c r="U92">
        <f>CD92*'Value Calculations'!$D$12</f>
        <v>1.6277654791788281</v>
      </c>
      <c r="V92">
        <f>CE92*'Value Calculations'!$D$13</f>
        <v>7.7731343443728225</v>
      </c>
      <c r="X92">
        <f>CH92*'Value Calculations'!$D$3</f>
        <v>3.6696188576343411</v>
      </c>
      <c r="Y92">
        <f>CI92*'Value Calculations'!$D$4</f>
        <v>9.1171557132501988</v>
      </c>
      <c r="Z92">
        <f>CJ92*'Value Calculations'!$D$5</f>
        <v>9.8175098869580975</v>
      </c>
      <c r="AA92">
        <f>CK92*'Value Calculations'!$D$6</f>
        <v>-0.12506493191936285</v>
      </c>
      <c r="AB92">
        <f>CL92*'Value Calculations'!$D$7</f>
        <v>2.6365463116377841</v>
      </c>
      <c r="AC92">
        <f>CM92*'Value Calculations'!$D$8</f>
        <v>0.93458889363501729</v>
      </c>
      <c r="AD92">
        <f>CN92*'Value Calculations'!$D$9</f>
        <v>3.7785752201255018</v>
      </c>
      <c r="AE92">
        <f>CO92*'Value Calculations'!$D$10</f>
        <v>5.8450635852192754</v>
      </c>
      <c r="AF92">
        <f>CP92*'Value Calculations'!$D$11</f>
        <v>0</v>
      </c>
      <c r="AG92">
        <f>CQ92*'Value Calculations'!$D$12</f>
        <v>1.6277654791788281</v>
      </c>
      <c r="AH92">
        <f>CR92*'Value Calculations'!$D$13</f>
        <v>7.841923143880547</v>
      </c>
      <c r="AJ92">
        <f>CU92*'Value Calculations'!$D$3</f>
        <v>2.8541480003822652</v>
      </c>
      <c r="AK92">
        <f>CV92*'Value Calculations'!$D$4</f>
        <v>6.8378667849376482</v>
      </c>
      <c r="AL92">
        <f>CW92*'Value Calculations'!$D$5</f>
        <v>7.4294669414818033</v>
      </c>
      <c r="AM92">
        <f>CX92*'Value Calculations'!$D$6</f>
        <v>0.50025972767745142</v>
      </c>
      <c r="AN92">
        <f>CY92*'Value Calculations'!$D$7</f>
        <v>0.52730926232755682</v>
      </c>
      <c r="AO92">
        <f>CZ92*'Value Calculations'!$D$8</f>
        <v>1.0783718003480969</v>
      </c>
      <c r="AP92">
        <f>DA92*'Value Calculations'!$D$9</f>
        <v>3.7785752201255018</v>
      </c>
      <c r="AQ92">
        <f>DB92*'Value Calculations'!$D$10</f>
        <v>2.9225317926096377</v>
      </c>
      <c r="AR92">
        <f>DC92*'Value Calculations'!$D$11</f>
        <v>0.9907141480249374</v>
      </c>
      <c r="AS92">
        <f>DD92*'Value Calculations'!$D$12</f>
        <v>0.81388273958941404</v>
      </c>
      <c r="AT92">
        <f>DE92*'Value Calculations'!$D$13</f>
        <v>5.8470479581565478</v>
      </c>
      <c r="AV92">
        <f>DH92*'Value Calculations'!$D$3</f>
        <v>6.9315022866426439</v>
      </c>
      <c r="AW92">
        <f>DI92*'Value Calculations'!$D$4</f>
        <v>8.7915430092055473</v>
      </c>
      <c r="AX92">
        <f>DJ92*'Value Calculations'!$D$5</f>
        <v>11.674876622328547</v>
      </c>
      <c r="AY92">
        <f>DK92*'Value Calculations'!$D$6</f>
        <v>-0.87545452343553998</v>
      </c>
      <c r="AZ92">
        <f>DL92*'Value Calculations'!$D$7</f>
        <v>4.7457833609480113</v>
      </c>
      <c r="BA92">
        <f>DM92*'Value Calculations'!$D$8</f>
        <v>2.5162008674788927</v>
      </c>
      <c r="BB92">
        <f>DN92*'Value Calculations'!$D$9</f>
        <v>6.2976253668758364</v>
      </c>
      <c r="BC92">
        <f>DO92*'Value Calculations'!$D$10</f>
        <v>4.3837976889144565</v>
      </c>
      <c r="BD92">
        <f>DP92*'Value Calculations'!$D$11</f>
        <v>0.9907141480249374</v>
      </c>
      <c r="BE92">
        <f>DQ92*'Value Calculations'!$D$12</f>
        <v>1.6277654791788281</v>
      </c>
      <c r="BF92">
        <f>DR92*'Value Calculations'!$D$13</f>
        <v>12.106828713359441</v>
      </c>
      <c r="BH92">
        <f>DU92*'Value Calculations'!$D$3</f>
        <v>4.0773542862603787</v>
      </c>
      <c r="BI92">
        <f>DV92*'Value Calculations'!$D$4</f>
        <v>8.1403176011162479</v>
      </c>
      <c r="BJ92">
        <f>DW92*'Value Calculations'!$D$5</f>
        <v>9.2868336768522539</v>
      </c>
      <c r="BK92">
        <f>DX92*'Value Calculations'!$D$6</f>
        <v>-0.12506493191936285</v>
      </c>
      <c r="BL92">
        <f>DY92*'Value Calculations'!$D$7</f>
        <v>1.4061580328734848</v>
      </c>
      <c r="BM92">
        <f>DZ92*'Value Calculations'!$D$8</f>
        <v>1.1502632537046367</v>
      </c>
      <c r="BN92">
        <f>EA92*'Value Calculations'!$D$9</f>
        <v>2.0152401174002676</v>
      </c>
      <c r="BO92">
        <f>EB92*'Value Calculations'!$D$10</f>
        <v>5.1144306370668655</v>
      </c>
      <c r="BP92">
        <f>EC92*'Value Calculations'!$D$11</f>
        <v>0</v>
      </c>
      <c r="BQ92">
        <f>ED92*'Value Calculations'!$D$12</f>
        <v>0.81388273958941404</v>
      </c>
      <c r="BR92">
        <f>EE92*'Value Calculations'!$D$13</f>
        <v>6.1222031561874442</v>
      </c>
      <c r="BT92">
        <f>VLOOKUP($B92,'Raw Stats'!$CM$3:$DC$528,3,FALSE)</f>
        <v>72</v>
      </c>
      <c r="BU92">
        <f>VLOOKUP($B92,'Raw Stats'!$CM$3:$DC$528,4,FALSE)</f>
        <v>12</v>
      </c>
      <c r="BV92">
        <f>VLOOKUP($B92,'Raw Stats'!$CM$3:$DC$528,5,FALSE)</f>
        <v>20</v>
      </c>
      <c r="BW92">
        <f>VLOOKUP($B92,'Raw Stats'!$CM$3:$DC$528,6,FALSE)</f>
        <v>32</v>
      </c>
      <c r="BX92">
        <f>VLOOKUP($B92,'Raw Stats'!$CM$3:$DC$528,7,FALSE)</f>
        <v>-13</v>
      </c>
      <c r="BY92">
        <f>VLOOKUP($B92,'Raw Stats'!$CM$3:$DC$528,8,FALSE)</f>
        <v>24</v>
      </c>
      <c r="BZ92">
        <f>VLOOKUP($B92,'Raw Stats'!$CM$3:$DC$528,9,FALSE)</f>
        <v>32</v>
      </c>
      <c r="CA92">
        <f>VLOOKUP($B92,'Raw Stats'!$CM$3:$DC$528,10,FALSE)</f>
        <v>43</v>
      </c>
      <c r="CB92">
        <f>VLOOKUP($B92,'Raw Stats'!$CM$3:$DC$528,11,FALSE)+VLOOKUP($B92,'Raw Stats'!$CM$3:$DC$528,12,FALSE)</f>
        <v>7</v>
      </c>
      <c r="CC92">
        <f>VLOOKUP($B92,'Raw Stats'!$CM$3:$DC$528,13,FALSE)+VLOOKUP($B92,'Raw Stats'!$CM$3:$DC$528,14,FALSE)</f>
        <v>0</v>
      </c>
      <c r="CD92">
        <f>VLOOKUP($B92,'Raw Stats'!$CM$3:$DC$528,15,FALSE)</f>
        <v>2</v>
      </c>
      <c r="CE92">
        <f>VLOOKUP($B92,'Raw Stats'!$CM$3:$DC$528,16,FALSE)</f>
        <v>113</v>
      </c>
      <c r="CG92">
        <f>VLOOKUP($B92,'Raw Stats'!$BU$3:$CJ$528,3,FALSE)</f>
        <v>75</v>
      </c>
      <c r="CH92">
        <f>VLOOKUP($B92,'Raw Stats'!$BU$3:$CJ$528,4,FALSE)</f>
        <v>9</v>
      </c>
      <c r="CI92">
        <f>VLOOKUP($B92,'Raw Stats'!$BU$3:$CJ$5288,5,FALSE)</f>
        <v>28</v>
      </c>
      <c r="CJ92">
        <f>VLOOKUP($B92,'Raw Stats'!$BU$3:$CJ$528,6,FALSE)</f>
        <v>37</v>
      </c>
      <c r="CK92">
        <f>VLOOKUP($B92,'Raw Stats'!$BU$3:$CJ$528,7,FALSE)</f>
        <v>-1</v>
      </c>
      <c r="CL92">
        <f>VLOOKUP($B92,'Raw Stats'!$BU$3:$CJ$528,8,FALSE)</f>
        <v>30</v>
      </c>
      <c r="CM92">
        <f>VLOOKUP($B92,'Raw Stats'!$BU$3:$CJ$528,9,FALSE)</f>
        <v>13</v>
      </c>
      <c r="CN92">
        <f>VLOOKUP($B92,'Raw Stats'!$BU$3:$CJ$528,10,FALSE)</f>
        <v>30</v>
      </c>
      <c r="CO92">
        <f>VLOOKUP($B92,'Raw Stats'!$BU$3:$CJ$528,11,FALSE)+VLOOKUP($B92,'Raw Stats'!$BU$3:$CJ$528,12,FALSE)</f>
        <v>16</v>
      </c>
      <c r="CP92">
        <f>VLOOKUP($B92,'Raw Stats'!$BU$3:$CJ$528,13,FALSE)+VLOOKUP($B92,'Raw Stats'!$BU$3:$CJ$528,14,FALSE)</f>
        <v>0</v>
      </c>
      <c r="CQ92">
        <f>VLOOKUP($B92,'Raw Stats'!$BU$3:$CJ$528,15,FALSE)</f>
        <v>2</v>
      </c>
      <c r="CR92">
        <f>VLOOKUP($B92,'Raw Stats'!$BU$3:$CJ$528,16,FALSE)</f>
        <v>114</v>
      </c>
      <c r="CT92">
        <f>VLOOKUP($B92,'Raw Stats'!$BC$3:$BR$528,3,FALSE)</f>
        <v>42</v>
      </c>
      <c r="CU92">
        <f>VLOOKUP($B92,'Raw Stats'!$BC$3:$BR$528,4,FALSE)</f>
        <v>7</v>
      </c>
      <c r="CV92">
        <f>VLOOKUP($B92,'Raw Stats'!$BC$3:$BR$5288,5,FALSE)</f>
        <v>21</v>
      </c>
      <c r="CW92">
        <f>VLOOKUP($B92,'Raw Stats'!$BC$3:$BR$52888,6,FALSE)</f>
        <v>28</v>
      </c>
      <c r="CX92">
        <f>VLOOKUP($B92,'Raw Stats'!$BC$3:$BR$5288,7,FALSE)</f>
        <v>4</v>
      </c>
      <c r="CY92">
        <f>VLOOKUP($B92,'Raw Stats'!$BC$3:$BR$5288,8,FALSE)</f>
        <v>6</v>
      </c>
      <c r="CZ92">
        <f>VLOOKUP($B92,'Raw Stats'!$BC$3:$BR$5288,9,FALSE)</f>
        <v>15</v>
      </c>
      <c r="DA92">
        <f>VLOOKUP($B92,'Raw Stats'!$BC$3:$BR$5288,10,FALSE)</f>
        <v>30</v>
      </c>
      <c r="DB92">
        <f>VLOOKUP($B92,'Raw Stats'!$BC$3:$BR$5288,11,FALSE)+VLOOKUP($B92,'Raw Stats'!$BC$3:$BR$5288,12,FALSE)</f>
        <v>8</v>
      </c>
      <c r="DC92">
        <f>VLOOKUP($B92,'Raw Stats'!$BC$3:$BR$5288,13,FALSE)+VLOOKUP($B92,'Raw Stats'!$BC$3:$BR$5288,14,FALSE)</f>
        <v>1</v>
      </c>
      <c r="DD92">
        <f>VLOOKUP($B92,'Raw Stats'!$BC$3:$BR$5288,15,FALSE)</f>
        <v>1</v>
      </c>
      <c r="DE92">
        <f>VLOOKUP($B92,'Raw Stats'!$BC$3:$BR$5288,16,FALSE)</f>
        <v>85</v>
      </c>
      <c r="DG92">
        <f>VLOOKUP($B92,'Raw Stats'!$AK$3:$AZ$528,3,FALSE)</f>
        <v>80</v>
      </c>
      <c r="DH92">
        <f>VLOOKUP($B92,'Raw Stats'!$AK$3:$AZ$528,4,FALSE)</f>
        <v>17</v>
      </c>
      <c r="DI92">
        <f>VLOOKUP($B92,'Raw Stats'!$AK$3:$AZ$528,5,FALSE)</f>
        <v>27</v>
      </c>
      <c r="DJ92">
        <f>VLOOKUP($B92,'Raw Stats'!$AK$3:$AZ$528,6,FALSE)</f>
        <v>44</v>
      </c>
      <c r="DK92">
        <f>VLOOKUP($B92,'Raw Stats'!$AK$3:$AZ$528,7,FALSE)</f>
        <v>-7</v>
      </c>
      <c r="DL92">
        <f>VLOOKUP($B92,'Raw Stats'!$AK$3:$AZ$528,8,FALSE)</f>
        <v>54</v>
      </c>
      <c r="DM92">
        <f>VLOOKUP($B92,'Raw Stats'!$AK$3:$AZ$528,9,FALSE)</f>
        <v>35</v>
      </c>
      <c r="DN92">
        <f>VLOOKUP($B92,'Raw Stats'!$AK$3:$AZ$528,10,FALSE)</f>
        <v>50</v>
      </c>
      <c r="DO92">
        <f>VLOOKUP($B92,'Raw Stats'!$AK$3:$AZ$528,11,FALSE)+VLOOKUP($B92,'Raw Stats'!$AK$3:$AZ$528,12,FALSE)</f>
        <v>12</v>
      </c>
      <c r="DP92">
        <f>VLOOKUP($B92,'Raw Stats'!$AK$3:$AZ$528,13,FALSE)+VLOOKUP($B92,'Raw Stats'!$AK$3:$AZ$528,14,FALSE)</f>
        <v>1</v>
      </c>
      <c r="DQ92">
        <f>VLOOKUP($B92,'Raw Stats'!$AK$3:$AZ$528,15,FALSE)</f>
        <v>2</v>
      </c>
      <c r="DR92">
        <f>VLOOKUP($B92,'Raw Stats'!$AK$3:$AZ$528,16,FALSE)</f>
        <v>176</v>
      </c>
      <c r="DT92">
        <f>VLOOKUP($B92,'Raw Stats'!$S$3:$AH$528,3,FALSE)</f>
        <v>35</v>
      </c>
      <c r="DU92">
        <f>VLOOKUP($B92,'Raw Stats'!$S$3:$AH$528,4,FALSE)</f>
        <v>10</v>
      </c>
      <c r="DV92">
        <f>VLOOKUP($B92,'Raw Stats'!$S$3:$AH$528,5,FALSE)</f>
        <v>25</v>
      </c>
      <c r="DW92">
        <f>VLOOKUP($B92,'Raw Stats'!$S$3:$AH$528,6,FALSE)</f>
        <v>35</v>
      </c>
      <c r="DX92">
        <f>VLOOKUP($B92,'Raw Stats'!$S$3:$AH$528,7,FALSE)</f>
        <v>-1</v>
      </c>
      <c r="DY92">
        <f>VLOOKUP($B92,'Raw Stats'!$S$3:$AH$528,8,FALSE)</f>
        <v>16</v>
      </c>
      <c r="DZ92">
        <f>VLOOKUP($B92,'Raw Stats'!$S$3:$AH$528,9,FALSE)</f>
        <v>16</v>
      </c>
      <c r="EA92">
        <f>VLOOKUP($B92,'Raw Stats'!$S$3:$AH$528,10,FALSE)</f>
        <v>16</v>
      </c>
      <c r="EB92">
        <f>VLOOKUP($B92,'Raw Stats'!$S$3:$AH$528,11,FALSE)+VLOOKUP($B92,'Raw Stats'!$S$3:$AH$528,12,FALSE)</f>
        <v>14</v>
      </c>
      <c r="EC92">
        <f>VLOOKUP($B92,'Raw Stats'!$S$3:$AH$528,13,FALSE)+VLOOKUP($B92,'Raw Stats'!$S$3:$AH$528,14,FALSE)</f>
        <v>0</v>
      </c>
      <c r="ED92">
        <f>VLOOKUP($B92,'Raw Stats'!$S$3:$AH$528,15,FALSE)</f>
        <v>1</v>
      </c>
      <c r="EE92">
        <f>VLOOKUP($B92,'Raw Stats'!$S$3:$AH$528,16,FALSE)</f>
        <v>89</v>
      </c>
    </row>
    <row r="93" spans="1:135" x14ac:dyDescent="0.2">
      <c r="A93" t="e">
        <f>VLOOKUP(B93,'ALL SKATERS'!$B$3:$I$378,9,FALSE)</f>
        <v>#REF!</v>
      </c>
      <c r="B93" t="s">
        <v>196</v>
      </c>
      <c r="C93">
        <f t="shared" si="16"/>
        <v>0.68880679225254771</v>
      </c>
      <c r="D93">
        <f t="shared" si="17"/>
        <v>0.76300444238081444</v>
      </c>
      <c r="E93" t="e">
        <f t="shared" si="18"/>
        <v>#N/A</v>
      </c>
      <c r="F93">
        <f t="shared" si="19"/>
        <v>0.56346373579198838</v>
      </c>
      <c r="G93">
        <f t="shared" si="20"/>
        <v>0.63638838648939133</v>
      </c>
      <c r="H93">
        <f>VLOOKUP(B93,'ALL SKATERS'!$B$3:$H$378,7,FALSE)</f>
        <v>0</v>
      </c>
      <c r="I93" s="29" t="e">
        <f t="shared" si="21"/>
        <v>#REF!</v>
      </c>
      <c r="J93" s="29">
        <f t="shared" si="22"/>
        <v>-97</v>
      </c>
      <c r="K93" s="29">
        <f t="shared" si="23"/>
        <v>-0.97</v>
      </c>
      <c r="L93">
        <f>BU93*'Value Calculations'!$D$3</f>
        <v>6.1160314293905689</v>
      </c>
      <c r="M93">
        <f>BV93*'Value Calculations'!$D$4</f>
        <v>5.8610286728036982</v>
      </c>
      <c r="N93">
        <f>BW93*'Value Calculations'!$D$5</f>
        <v>8.7561574667464104</v>
      </c>
      <c r="O93">
        <f>BX93*'Value Calculations'!$D$6</f>
        <v>0.87545452343553998</v>
      </c>
      <c r="P93">
        <f>BY93*'Value Calculations'!$D$7</f>
        <v>1.0546185246551136</v>
      </c>
      <c r="Q93">
        <f>BZ93*'Value Calculations'!$D$8</f>
        <v>9.4896718430632525</v>
      </c>
      <c r="R93">
        <f>CA93*'Value Calculations'!$D$9</f>
        <v>3.1488126834379182</v>
      </c>
      <c r="S93">
        <f>CB93*'Value Calculations'!$D$10</f>
        <v>2.5572153185334328</v>
      </c>
      <c r="T93">
        <f>CC93*'Value Calculations'!$D$11</f>
        <v>1.9814282960498748</v>
      </c>
      <c r="U93">
        <f>CD93*'Value Calculations'!$D$12</f>
        <v>0.81388273958941404</v>
      </c>
      <c r="V93">
        <f>CE93*'Value Calculations'!$D$13</f>
        <v>11.006207921235855</v>
      </c>
      <c r="X93">
        <f>CH93*'Value Calculations'!$D$3</f>
        <v>4.8928251435124546</v>
      </c>
      <c r="Y93">
        <f>CI93*'Value Calculations'!$D$4</f>
        <v>2.6049016323571994</v>
      </c>
      <c r="Z93">
        <f>CJ93*'Value Calculations'!$D$5</f>
        <v>5.3067621010584309</v>
      </c>
      <c r="AA93">
        <f>CK93*'Value Calculations'!$D$6</f>
        <v>0.25012986383872571</v>
      </c>
      <c r="AB93">
        <f>CL93*'Value Calculations'!$D$7</f>
        <v>1.2303882787642992</v>
      </c>
      <c r="AC93">
        <f>CM93*'Value Calculations'!$D$8</f>
        <v>5.2480760950274048</v>
      </c>
      <c r="AD93">
        <f>CN93*'Value Calculations'!$D$9</f>
        <v>2.0152401174002676</v>
      </c>
      <c r="AE93">
        <f>CO93*'Value Calculations'!$D$10</f>
        <v>0.36531647407620471</v>
      </c>
      <c r="AF93">
        <f>CP93*'Value Calculations'!$D$11</f>
        <v>1.9814282960498748</v>
      </c>
      <c r="AG93">
        <f>CQ93*'Value Calculations'!$D$12</f>
        <v>2.441648218768242</v>
      </c>
      <c r="AH93">
        <f>CR93*'Value Calculations'!$D$13</f>
        <v>5.7094703591411005</v>
      </c>
      <c r="AJ93" t="e">
        <f>CU93*'Value Calculations'!$D$3</f>
        <v>#N/A</v>
      </c>
      <c r="AK93">
        <f>CV93*'Value Calculations'!$D$4</f>
        <v>0</v>
      </c>
      <c r="AL93">
        <f>CW93*'Value Calculations'!$D$5</f>
        <v>0</v>
      </c>
      <c r="AM93">
        <f>CX93*'Value Calculations'!$D$6</f>
        <v>0</v>
      </c>
      <c r="AN93">
        <f>CY93*'Value Calculations'!$D$7</f>
        <v>0.17576975410918561</v>
      </c>
      <c r="AO93">
        <f>CZ93*'Value Calculations'!$D$8</f>
        <v>0.28756581342615917</v>
      </c>
      <c r="AP93">
        <f>DA93*'Value Calculations'!$D$9</f>
        <v>0</v>
      </c>
      <c r="AQ93">
        <f>DB93*'Value Calculations'!$D$10</f>
        <v>0</v>
      </c>
      <c r="AR93">
        <f>DC93*'Value Calculations'!$D$11</f>
        <v>0</v>
      </c>
      <c r="AS93">
        <f>DD93*'Value Calculations'!$D$12</f>
        <v>0</v>
      </c>
      <c r="AT93">
        <f>DE93*'Value Calculations'!$D$13</f>
        <v>6.8788799507724097E-2</v>
      </c>
      <c r="AV93">
        <f>DH93*'Value Calculations'!$D$3</f>
        <v>3.6696188576343411</v>
      </c>
      <c r="AW93">
        <f>DI93*'Value Calculations'!$D$4</f>
        <v>5.5354159687590485</v>
      </c>
      <c r="AX93">
        <f>DJ93*'Value Calculations'!$D$5</f>
        <v>6.8987907313759607</v>
      </c>
      <c r="AY93">
        <f>DK93*'Value Calculations'!$D$6</f>
        <v>0.62532465959681427</v>
      </c>
      <c r="AZ93">
        <f>DL93*'Value Calculations'!$D$7</f>
        <v>1.0546185246551136</v>
      </c>
      <c r="BA93">
        <f>DM93*'Value Calculations'!$D$8</f>
        <v>6.9734709755843598</v>
      </c>
      <c r="BB93">
        <f>DN93*'Value Calculations'!$D$9</f>
        <v>3.4007176981129517</v>
      </c>
      <c r="BC93">
        <f>DO93*'Value Calculations'!$D$10</f>
        <v>0</v>
      </c>
      <c r="BD93">
        <f>DP93*'Value Calculations'!$D$11</f>
        <v>0</v>
      </c>
      <c r="BE93">
        <f>DQ93*'Value Calculations'!$D$12</f>
        <v>1.6277654791788281</v>
      </c>
      <c r="BF93">
        <f>DR93*'Value Calculations'!$D$13</f>
        <v>8.529811138957788</v>
      </c>
      <c r="BH93">
        <f>DU93*'Value Calculations'!$D$3</f>
        <v>4.8928251435124546</v>
      </c>
      <c r="BI93">
        <f>DV93*'Value Calculations'!$D$4</f>
        <v>6.5122540808929985</v>
      </c>
      <c r="BJ93">
        <f>DW93*'Value Calculations'!$D$5</f>
        <v>8.4908193616934895</v>
      </c>
      <c r="BK93">
        <f>DX93*'Value Calculations'!$D$6</f>
        <v>1.1255843872742657</v>
      </c>
      <c r="BL93">
        <f>DY93*'Value Calculations'!$D$7</f>
        <v>1.4061580328734848</v>
      </c>
      <c r="BM93">
        <f>DZ93*'Value Calculations'!$D$8</f>
        <v>9.2021060296370933</v>
      </c>
      <c r="BN93">
        <f>EA93*'Value Calculations'!$D$9</f>
        <v>3.7785752201255018</v>
      </c>
      <c r="BO93">
        <f>EB93*'Value Calculations'!$D$10</f>
        <v>0</v>
      </c>
      <c r="BP93">
        <f>EC93*'Value Calculations'!$D$11</f>
        <v>2.9721424440748123</v>
      </c>
      <c r="BQ93">
        <f>ED93*'Value Calculations'!$D$12</f>
        <v>1.6277654791788281</v>
      </c>
      <c r="BR93">
        <f>EE93*'Value Calculations'!$D$13</f>
        <v>12.175617512867165</v>
      </c>
      <c r="BT93">
        <f>VLOOKUP($B93,'Raw Stats'!$CM$3:$DC$528,3,FALSE)</f>
        <v>75</v>
      </c>
      <c r="BU93">
        <f>VLOOKUP($B93,'Raw Stats'!$CM$3:$DC$528,4,FALSE)</f>
        <v>15</v>
      </c>
      <c r="BV93">
        <f>VLOOKUP($B93,'Raw Stats'!$CM$3:$DC$528,5,FALSE)</f>
        <v>18</v>
      </c>
      <c r="BW93">
        <f>VLOOKUP($B93,'Raw Stats'!$CM$3:$DC$528,6,FALSE)</f>
        <v>33</v>
      </c>
      <c r="BX93">
        <f>VLOOKUP($B93,'Raw Stats'!$CM$3:$DC$528,7,FALSE)</f>
        <v>7</v>
      </c>
      <c r="BY93">
        <f>VLOOKUP($B93,'Raw Stats'!$CM$3:$DC$528,8,FALSE)</f>
        <v>12</v>
      </c>
      <c r="BZ93">
        <f>VLOOKUP($B93,'Raw Stats'!$CM$3:$DC$528,9,FALSE)</f>
        <v>132</v>
      </c>
      <c r="CA93">
        <f>VLOOKUP($B93,'Raw Stats'!$CM$3:$DC$528,10,FALSE)</f>
        <v>25</v>
      </c>
      <c r="CB93">
        <f>VLOOKUP($B93,'Raw Stats'!$CM$3:$DC$528,11,FALSE)+VLOOKUP($B93,'Raw Stats'!$CM$3:$DC$528,12,FALSE)</f>
        <v>7</v>
      </c>
      <c r="CC93">
        <f>VLOOKUP($B93,'Raw Stats'!$CM$3:$DC$528,13,FALSE)+VLOOKUP($B93,'Raw Stats'!$CM$3:$DC$528,14,FALSE)</f>
        <v>2</v>
      </c>
      <c r="CD93">
        <f>VLOOKUP($B93,'Raw Stats'!$CM$3:$DC$528,15,FALSE)</f>
        <v>1</v>
      </c>
      <c r="CE93">
        <f>VLOOKUP($B93,'Raw Stats'!$CM$3:$DC$528,16,FALSE)</f>
        <v>160</v>
      </c>
      <c r="CG93">
        <f>VLOOKUP($B93,'Raw Stats'!$BU$3:$CJ$528,3,FALSE)</f>
        <v>42</v>
      </c>
      <c r="CH93">
        <f>VLOOKUP($B93,'Raw Stats'!$BU$3:$CJ$528,4,FALSE)</f>
        <v>12</v>
      </c>
      <c r="CI93">
        <f>VLOOKUP($B93,'Raw Stats'!$BU$3:$CJ$5288,5,FALSE)</f>
        <v>8</v>
      </c>
      <c r="CJ93">
        <f>VLOOKUP($B93,'Raw Stats'!$BU$3:$CJ$528,6,FALSE)</f>
        <v>20</v>
      </c>
      <c r="CK93">
        <f>VLOOKUP($B93,'Raw Stats'!$BU$3:$CJ$528,7,FALSE)</f>
        <v>2</v>
      </c>
      <c r="CL93">
        <f>VLOOKUP($B93,'Raw Stats'!$BU$3:$CJ$528,8,FALSE)</f>
        <v>14</v>
      </c>
      <c r="CM93">
        <f>VLOOKUP($B93,'Raw Stats'!$BU$3:$CJ$528,9,FALSE)</f>
        <v>73</v>
      </c>
      <c r="CN93">
        <f>VLOOKUP($B93,'Raw Stats'!$BU$3:$CJ$528,10,FALSE)</f>
        <v>16</v>
      </c>
      <c r="CO93">
        <f>VLOOKUP($B93,'Raw Stats'!$BU$3:$CJ$528,11,FALSE)+VLOOKUP($B93,'Raw Stats'!$BU$3:$CJ$528,12,FALSE)</f>
        <v>1</v>
      </c>
      <c r="CP93">
        <f>VLOOKUP($B93,'Raw Stats'!$BU$3:$CJ$528,13,FALSE)+VLOOKUP($B93,'Raw Stats'!$BU$3:$CJ$528,14,FALSE)</f>
        <v>2</v>
      </c>
      <c r="CQ93">
        <f>VLOOKUP($B93,'Raw Stats'!$BU$3:$CJ$528,15,FALSE)</f>
        <v>3</v>
      </c>
      <c r="CR93">
        <f>VLOOKUP($B93,'Raw Stats'!$BU$3:$CJ$528,16,FALSE)</f>
        <v>83</v>
      </c>
      <c r="CT93" t="e">
        <f>VLOOKUP($B93,'Raw Stats'!$BC$3:$BR$528,3,FALSE)</f>
        <v>#N/A</v>
      </c>
      <c r="CU93" t="e">
        <f>VLOOKUP($B93,'Raw Stats'!$BC$3:$BR$528,4,FALSE)</f>
        <v>#N/A</v>
      </c>
      <c r="CV93">
        <f>VLOOKUP($B93,'Raw Stats'!$BC$3:$BR$5288,5,FALSE)</f>
        <v>0</v>
      </c>
      <c r="CW93">
        <f>VLOOKUP($B93,'Raw Stats'!$BC$3:$BR$52888,6,FALSE)</f>
        <v>0</v>
      </c>
      <c r="CX93">
        <f>VLOOKUP($B93,'Raw Stats'!$BC$3:$BR$5288,7,FALSE)</f>
        <v>0</v>
      </c>
      <c r="CY93">
        <f>VLOOKUP($B93,'Raw Stats'!$BC$3:$BR$5288,8,FALSE)</f>
        <v>2</v>
      </c>
      <c r="CZ93">
        <f>VLOOKUP($B93,'Raw Stats'!$BC$3:$BR$5288,9,FALSE)</f>
        <v>4</v>
      </c>
      <c r="DA93">
        <f>VLOOKUP($B93,'Raw Stats'!$BC$3:$BR$5288,10,FALSE)</f>
        <v>0</v>
      </c>
      <c r="DB93">
        <f>VLOOKUP($B93,'Raw Stats'!$BC$3:$BR$5288,11,FALSE)+VLOOKUP($B93,'Raw Stats'!$BC$3:$BR$5288,12,FALSE)</f>
        <v>0</v>
      </c>
      <c r="DC93">
        <f>VLOOKUP($B93,'Raw Stats'!$BC$3:$BR$5288,13,FALSE)+VLOOKUP($B93,'Raw Stats'!$BC$3:$BR$5288,14,FALSE)</f>
        <v>0</v>
      </c>
      <c r="DD93">
        <f>VLOOKUP($B93,'Raw Stats'!$BC$3:$BR$5288,15,FALSE)</f>
        <v>0</v>
      </c>
      <c r="DE93">
        <f>VLOOKUP($B93,'Raw Stats'!$BC$3:$BR$5288,16,FALSE)</f>
        <v>1</v>
      </c>
      <c r="DG93">
        <f>VLOOKUP($B93,'Raw Stats'!$AK$3:$AZ$528,3,FALSE)</f>
        <v>68</v>
      </c>
      <c r="DH93">
        <f>VLOOKUP($B93,'Raw Stats'!$AK$3:$AZ$528,4,FALSE)</f>
        <v>9</v>
      </c>
      <c r="DI93">
        <f>VLOOKUP($B93,'Raw Stats'!$AK$3:$AZ$528,5,FALSE)</f>
        <v>17</v>
      </c>
      <c r="DJ93">
        <f>VLOOKUP($B93,'Raw Stats'!$AK$3:$AZ$528,6,FALSE)</f>
        <v>26</v>
      </c>
      <c r="DK93">
        <f>VLOOKUP($B93,'Raw Stats'!$AK$3:$AZ$528,7,FALSE)</f>
        <v>5</v>
      </c>
      <c r="DL93">
        <f>VLOOKUP($B93,'Raw Stats'!$AK$3:$AZ$528,8,FALSE)</f>
        <v>12</v>
      </c>
      <c r="DM93">
        <f>VLOOKUP($B93,'Raw Stats'!$AK$3:$AZ$528,9,FALSE)</f>
        <v>97</v>
      </c>
      <c r="DN93">
        <f>VLOOKUP($B93,'Raw Stats'!$AK$3:$AZ$528,10,FALSE)</f>
        <v>27</v>
      </c>
      <c r="DO93">
        <f>VLOOKUP($B93,'Raw Stats'!$AK$3:$AZ$528,11,FALSE)+VLOOKUP($B93,'Raw Stats'!$AK$3:$AZ$528,12,FALSE)</f>
        <v>0</v>
      </c>
      <c r="DP93">
        <f>VLOOKUP($B93,'Raw Stats'!$AK$3:$AZ$528,13,FALSE)+VLOOKUP($B93,'Raw Stats'!$AK$3:$AZ$528,14,FALSE)</f>
        <v>0</v>
      </c>
      <c r="DQ93">
        <f>VLOOKUP($B93,'Raw Stats'!$AK$3:$AZ$528,15,FALSE)</f>
        <v>2</v>
      </c>
      <c r="DR93">
        <f>VLOOKUP($B93,'Raw Stats'!$AK$3:$AZ$528,16,FALSE)</f>
        <v>124</v>
      </c>
      <c r="DT93">
        <f>VLOOKUP($B93,'Raw Stats'!$S$3:$AH$528,3,FALSE)</f>
        <v>82</v>
      </c>
      <c r="DU93">
        <f>VLOOKUP($B93,'Raw Stats'!$S$3:$AH$528,4,FALSE)</f>
        <v>12</v>
      </c>
      <c r="DV93">
        <f>VLOOKUP($B93,'Raw Stats'!$S$3:$AH$528,5,FALSE)</f>
        <v>20</v>
      </c>
      <c r="DW93">
        <f>VLOOKUP($B93,'Raw Stats'!$S$3:$AH$528,6,FALSE)</f>
        <v>32</v>
      </c>
      <c r="DX93">
        <f>VLOOKUP($B93,'Raw Stats'!$S$3:$AH$528,7,FALSE)</f>
        <v>9</v>
      </c>
      <c r="DY93">
        <f>VLOOKUP($B93,'Raw Stats'!$S$3:$AH$528,8,FALSE)</f>
        <v>16</v>
      </c>
      <c r="DZ93">
        <f>VLOOKUP($B93,'Raw Stats'!$S$3:$AH$528,9,FALSE)</f>
        <v>128</v>
      </c>
      <c r="EA93">
        <f>VLOOKUP($B93,'Raw Stats'!$S$3:$AH$528,10,FALSE)</f>
        <v>30</v>
      </c>
      <c r="EB93">
        <f>VLOOKUP($B93,'Raw Stats'!$S$3:$AH$528,11,FALSE)+VLOOKUP($B93,'Raw Stats'!$S$3:$AH$528,12,FALSE)</f>
        <v>0</v>
      </c>
      <c r="EC93">
        <f>VLOOKUP($B93,'Raw Stats'!$S$3:$AH$528,13,FALSE)+VLOOKUP($B93,'Raw Stats'!$S$3:$AH$528,14,FALSE)</f>
        <v>3</v>
      </c>
      <c r="ED93">
        <f>VLOOKUP($B93,'Raw Stats'!$S$3:$AH$528,15,FALSE)</f>
        <v>2</v>
      </c>
      <c r="EE93">
        <f>VLOOKUP($B93,'Raw Stats'!$S$3:$AH$528,16,FALSE)</f>
        <v>177</v>
      </c>
    </row>
    <row r="94" spans="1:135" x14ac:dyDescent="0.2">
      <c r="A94" t="e">
        <f>VLOOKUP(B94,'ALL SKATERS'!$B$3:$I$378,9,FALSE)</f>
        <v>#N/A</v>
      </c>
      <c r="B94" t="s">
        <v>274</v>
      </c>
      <c r="C94" t="e">
        <f t="shared" si="16"/>
        <v>#N/A</v>
      </c>
      <c r="D94">
        <f t="shared" si="17"/>
        <v>0.63830504824612244</v>
      </c>
      <c r="E94">
        <f t="shared" si="18"/>
        <v>0.56206795174197854</v>
      </c>
      <c r="F94">
        <f t="shared" si="19"/>
        <v>0.84152760884232192</v>
      </c>
      <c r="G94">
        <f t="shared" si="20"/>
        <v>0.71096832569422252</v>
      </c>
      <c r="H94" t="e">
        <f>VLOOKUP(B94,'ALL SKATERS'!$B$3:$H$378,7,FALSE)</f>
        <v>#N/A</v>
      </c>
      <c r="I94" s="29" t="e">
        <f t="shared" si="21"/>
        <v>#N/A</v>
      </c>
      <c r="J94" s="29" t="e">
        <f t="shared" si="22"/>
        <v>#N/A</v>
      </c>
      <c r="K94" s="29" t="e">
        <f t="shared" si="23"/>
        <v>#N/A</v>
      </c>
      <c r="L94" t="e">
        <f>BU94*'Value Calculations'!$D$3</f>
        <v>#N/A</v>
      </c>
      <c r="M94" t="e">
        <f>BV94*'Value Calculations'!$D$4</f>
        <v>#N/A</v>
      </c>
      <c r="N94" t="e">
        <f>BW94*'Value Calculations'!$D$5</f>
        <v>#N/A</v>
      </c>
      <c r="O94" t="e">
        <f>BX94*'Value Calculations'!$D$6</f>
        <v>#N/A</v>
      </c>
      <c r="P94" t="e">
        <f>BY94*'Value Calculations'!$D$7</f>
        <v>#N/A</v>
      </c>
      <c r="Q94" t="e">
        <f>BZ94*'Value Calculations'!$D$8</f>
        <v>#N/A</v>
      </c>
      <c r="R94" t="e">
        <f>CA94*'Value Calculations'!$D$9</f>
        <v>#N/A</v>
      </c>
      <c r="S94" t="e">
        <f>CB94*'Value Calculations'!$D$10</f>
        <v>#N/A</v>
      </c>
      <c r="T94" t="e">
        <f>CC94*'Value Calculations'!$D$11</f>
        <v>#N/A</v>
      </c>
      <c r="U94" t="e">
        <f>CD94*'Value Calculations'!$D$12</f>
        <v>#N/A</v>
      </c>
      <c r="V94" t="e">
        <f>CE94*'Value Calculations'!$D$13</f>
        <v>#N/A</v>
      </c>
      <c r="X94">
        <f>CH94*'Value Calculations'!$D$3</f>
        <v>2.8541480003822652</v>
      </c>
      <c r="Y94">
        <f>CI94*'Value Calculations'!$D$4</f>
        <v>7.4890921930269485</v>
      </c>
      <c r="Z94">
        <f>CJ94*'Value Calculations'!$D$5</f>
        <v>7.960143151587646</v>
      </c>
      <c r="AA94">
        <f>CK94*'Value Calculations'!$D$6</f>
        <v>-0.37519479575808856</v>
      </c>
      <c r="AB94">
        <f>CL94*'Value Calculations'!$D$7</f>
        <v>1.318273155818892</v>
      </c>
      <c r="AC94">
        <f>CM94*'Value Calculations'!$D$8</f>
        <v>1.9410692406265744</v>
      </c>
      <c r="AD94">
        <f>CN94*'Value Calculations'!$D$9</f>
        <v>5.2900053081757026</v>
      </c>
      <c r="AE94">
        <f>CO94*'Value Calculations'!$D$10</f>
        <v>1.0959494222286141</v>
      </c>
      <c r="AF94">
        <f>CP94*'Value Calculations'!$D$11</f>
        <v>1.9814282960498748</v>
      </c>
      <c r="AG94">
        <f>CQ94*'Value Calculations'!$D$12</f>
        <v>1.6277654791788281</v>
      </c>
      <c r="AH94">
        <f>CR94*'Value Calculations'!$D$13</f>
        <v>8.3922335399423389</v>
      </c>
      <c r="AJ94">
        <f>CU94*'Value Calculations'!$D$3</f>
        <v>2.4464125717562273</v>
      </c>
      <c r="AK94">
        <f>CV94*'Value Calculations'!$D$4</f>
        <v>3.9073524485357991</v>
      </c>
      <c r="AL94">
        <f>CW94*'Value Calculations'!$D$5</f>
        <v>4.7760858909525883</v>
      </c>
      <c r="AM94">
        <f>CX94*'Value Calculations'!$D$6</f>
        <v>-1.1255843872742657</v>
      </c>
      <c r="AN94">
        <f>CY94*'Value Calculations'!$D$7</f>
        <v>1.4061580328734848</v>
      </c>
      <c r="AO94">
        <f>CZ94*'Value Calculations'!$D$8</f>
        <v>1.6535034272004152</v>
      </c>
      <c r="AP94">
        <f>DA94*'Value Calculations'!$D$9</f>
        <v>2.6450026540878513</v>
      </c>
      <c r="AQ94">
        <f>DB94*'Value Calculations'!$D$10</f>
        <v>2.1918988444572283</v>
      </c>
      <c r="AR94">
        <f>DC94*'Value Calculations'!$D$11</f>
        <v>1.9814282960498748</v>
      </c>
      <c r="AS94">
        <f>DD94*'Value Calculations'!$D$12</f>
        <v>0</v>
      </c>
      <c r="AT94">
        <f>DE94*'Value Calculations'!$D$13</f>
        <v>6.5349359532337896</v>
      </c>
      <c r="AV94">
        <f>DH94*'Value Calculations'!$D$3</f>
        <v>4.4850897148864171</v>
      </c>
      <c r="AW94">
        <f>DI94*'Value Calculations'!$D$4</f>
        <v>10.093993825384148</v>
      </c>
      <c r="AX94">
        <f>DJ94*'Value Calculations'!$D$5</f>
        <v>11.144200412222705</v>
      </c>
      <c r="AY94">
        <f>DK94*'Value Calculations'!$D$6</f>
        <v>2.5012986383872571</v>
      </c>
      <c r="AZ94">
        <f>DL94*'Value Calculations'!$D$7</f>
        <v>1.9334672952010417</v>
      </c>
      <c r="BA94">
        <f>DM94*'Value Calculations'!$D$8</f>
        <v>1.6535034272004152</v>
      </c>
      <c r="BB94">
        <f>DN94*'Value Calculations'!$D$9</f>
        <v>1.6373825953877175</v>
      </c>
      <c r="BC94">
        <f>DO94*'Value Calculations'!$D$10</f>
        <v>4.0184812148382516</v>
      </c>
      <c r="BD94">
        <f>DP94*'Value Calculations'!$D$11</f>
        <v>1.9814282960498748</v>
      </c>
      <c r="BE94">
        <f>DQ94*'Value Calculations'!$D$12</f>
        <v>0.81388273958941404</v>
      </c>
      <c r="BF94">
        <f>DR94*'Value Calculations'!$D$13</f>
        <v>7.7043455448650988</v>
      </c>
      <c r="BH94">
        <f>DU94*'Value Calculations'!$D$3</f>
        <v>7.3392377152686823</v>
      </c>
      <c r="BI94">
        <f>DV94*'Value Calculations'!$D$4</f>
        <v>7.4890921930269485</v>
      </c>
      <c r="BJ94">
        <f>DW94*'Value Calculations'!$D$5</f>
        <v>10.878862307169783</v>
      </c>
      <c r="BK94">
        <f>DX94*'Value Calculations'!$D$6</f>
        <v>-2.1261038426291687</v>
      </c>
      <c r="BL94">
        <f>DY94*'Value Calculations'!$D$7</f>
        <v>3.2517404510199337</v>
      </c>
      <c r="BM94">
        <f>DZ94*'Value Calculations'!$D$8</f>
        <v>2.3005265074092733</v>
      </c>
      <c r="BN94">
        <f>EA94*'Value Calculations'!$D$9</f>
        <v>5.541910322850736</v>
      </c>
      <c r="BO94">
        <f>EB94*'Value Calculations'!$D$10</f>
        <v>4.3837976889144565</v>
      </c>
      <c r="BP94">
        <f>EC94*'Value Calculations'!$D$11</f>
        <v>2.9721424440748123</v>
      </c>
      <c r="BQ94">
        <f>ED94*'Value Calculations'!$D$12</f>
        <v>2.441648218768242</v>
      </c>
      <c r="BR94">
        <f>EE94*'Value Calculations'!$D$13</f>
        <v>13.826548701052543</v>
      </c>
      <c r="BT94" t="e">
        <f>VLOOKUP($B94,'Raw Stats'!$CM$3:$DC$528,3,FALSE)</f>
        <v>#N/A</v>
      </c>
      <c r="BU94" t="e">
        <f>VLOOKUP($B94,'Raw Stats'!$CM$3:$DC$528,4,FALSE)</f>
        <v>#N/A</v>
      </c>
      <c r="BV94" t="e">
        <f>VLOOKUP($B94,'Raw Stats'!$CM$3:$DC$528,5,FALSE)</f>
        <v>#N/A</v>
      </c>
      <c r="BW94" t="e">
        <f>VLOOKUP($B94,'Raw Stats'!$CM$3:$DC$528,6,FALSE)</f>
        <v>#N/A</v>
      </c>
      <c r="BX94" t="e">
        <f>VLOOKUP($B94,'Raw Stats'!$CM$3:$DC$528,7,FALSE)</f>
        <v>#N/A</v>
      </c>
      <c r="BY94" t="e">
        <f>VLOOKUP($B94,'Raw Stats'!$CM$3:$DC$528,8,FALSE)</f>
        <v>#N/A</v>
      </c>
      <c r="BZ94" t="e">
        <f>VLOOKUP($B94,'Raw Stats'!$CM$3:$DC$528,9,FALSE)</f>
        <v>#N/A</v>
      </c>
      <c r="CA94" t="e">
        <f>VLOOKUP($B94,'Raw Stats'!$CM$3:$DC$528,10,FALSE)</f>
        <v>#N/A</v>
      </c>
      <c r="CB94" t="e">
        <f>VLOOKUP($B94,'Raw Stats'!$CM$3:$DC$528,11,FALSE)+VLOOKUP($B94,'Raw Stats'!$CM$3:$DC$528,12,FALSE)</f>
        <v>#N/A</v>
      </c>
      <c r="CC94" t="e">
        <f>VLOOKUP($B94,'Raw Stats'!$CM$3:$DC$528,13,FALSE)+VLOOKUP($B94,'Raw Stats'!$CM$3:$DC$528,14,FALSE)</f>
        <v>#N/A</v>
      </c>
      <c r="CD94" t="e">
        <f>VLOOKUP($B94,'Raw Stats'!$CM$3:$DC$528,15,FALSE)</f>
        <v>#N/A</v>
      </c>
      <c r="CE94" t="e">
        <f>VLOOKUP($B94,'Raw Stats'!$CM$3:$DC$528,16,FALSE)</f>
        <v>#N/A</v>
      </c>
      <c r="CG94">
        <f>VLOOKUP($B94,'Raw Stats'!$BU$3:$CJ$528,3,FALSE)</f>
        <v>62</v>
      </c>
      <c r="CH94">
        <f>VLOOKUP($B94,'Raw Stats'!$BU$3:$CJ$528,4,FALSE)</f>
        <v>7</v>
      </c>
      <c r="CI94">
        <f>VLOOKUP($B94,'Raw Stats'!$BU$3:$CJ$5288,5,FALSE)</f>
        <v>23</v>
      </c>
      <c r="CJ94">
        <f>VLOOKUP($B94,'Raw Stats'!$BU$3:$CJ$528,6,FALSE)</f>
        <v>30</v>
      </c>
      <c r="CK94">
        <f>VLOOKUP($B94,'Raw Stats'!$BU$3:$CJ$528,7,FALSE)</f>
        <v>-3</v>
      </c>
      <c r="CL94">
        <f>VLOOKUP($B94,'Raw Stats'!$BU$3:$CJ$528,8,FALSE)</f>
        <v>15</v>
      </c>
      <c r="CM94">
        <f>VLOOKUP($B94,'Raw Stats'!$BU$3:$CJ$528,9,FALSE)</f>
        <v>27</v>
      </c>
      <c r="CN94">
        <f>VLOOKUP($B94,'Raw Stats'!$BU$3:$CJ$528,10,FALSE)</f>
        <v>42</v>
      </c>
      <c r="CO94">
        <f>VLOOKUP($B94,'Raw Stats'!$BU$3:$CJ$528,11,FALSE)+VLOOKUP($B94,'Raw Stats'!$BU$3:$CJ$528,12,FALSE)</f>
        <v>3</v>
      </c>
      <c r="CP94">
        <f>VLOOKUP($B94,'Raw Stats'!$BU$3:$CJ$528,13,FALSE)+VLOOKUP($B94,'Raw Stats'!$BU$3:$CJ$528,14,FALSE)</f>
        <v>2</v>
      </c>
      <c r="CQ94">
        <f>VLOOKUP($B94,'Raw Stats'!$BU$3:$CJ$528,15,FALSE)</f>
        <v>2</v>
      </c>
      <c r="CR94">
        <f>VLOOKUP($B94,'Raw Stats'!$BU$3:$CJ$528,16,FALSE)</f>
        <v>122</v>
      </c>
      <c r="CT94">
        <f>VLOOKUP($B94,'Raw Stats'!$BC$3:$BR$528,3,FALSE)</f>
        <v>47</v>
      </c>
      <c r="CU94">
        <f>VLOOKUP($B94,'Raw Stats'!$BC$3:$BR$528,4,FALSE)</f>
        <v>6</v>
      </c>
      <c r="CV94">
        <f>VLOOKUP($B94,'Raw Stats'!$BC$3:$BR$5288,5,FALSE)</f>
        <v>12</v>
      </c>
      <c r="CW94">
        <f>VLOOKUP($B94,'Raw Stats'!$BC$3:$BR$52888,6,FALSE)</f>
        <v>18</v>
      </c>
      <c r="CX94">
        <f>VLOOKUP($B94,'Raw Stats'!$BC$3:$BR$5288,7,FALSE)</f>
        <v>-9</v>
      </c>
      <c r="CY94">
        <f>VLOOKUP($B94,'Raw Stats'!$BC$3:$BR$5288,8,FALSE)</f>
        <v>16</v>
      </c>
      <c r="CZ94">
        <f>VLOOKUP($B94,'Raw Stats'!$BC$3:$BR$5288,9,FALSE)</f>
        <v>23</v>
      </c>
      <c r="DA94">
        <f>VLOOKUP($B94,'Raw Stats'!$BC$3:$BR$5288,10,FALSE)</f>
        <v>21</v>
      </c>
      <c r="DB94">
        <f>VLOOKUP($B94,'Raw Stats'!$BC$3:$BR$5288,11,FALSE)+VLOOKUP($B94,'Raw Stats'!$BC$3:$BR$5288,12,FALSE)</f>
        <v>6</v>
      </c>
      <c r="DC94">
        <f>VLOOKUP($B94,'Raw Stats'!$BC$3:$BR$5288,13,FALSE)+VLOOKUP($B94,'Raw Stats'!$BC$3:$BR$5288,14,FALSE)</f>
        <v>2</v>
      </c>
      <c r="DD94">
        <f>VLOOKUP($B94,'Raw Stats'!$BC$3:$BR$5288,15,FALSE)</f>
        <v>0</v>
      </c>
      <c r="DE94">
        <f>VLOOKUP($B94,'Raw Stats'!$BC$3:$BR$5288,16,FALSE)</f>
        <v>95</v>
      </c>
      <c r="DG94">
        <f>VLOOKUP($B94,'Raw Stats'!$AK$3:$AZ$528,3,FALSE)</f>
        <v>57</v>
      </c>
      <c r="DH94">
        <f>VLOOKUP($B94,'Raw Stats'!$AK$3:$AZ$528,4,FALSE)</f>
        <v>11</v>
      </c>
      <c r="DI94">
        <f>VLOOKUP($B94,'Raw Stats'!$AK$3:$AZ$528,5,FALSE)</f>
        <v>31</v>
      </c>
      <c r="DJ94">
        <f>VLOOKUP($B94,'Raw Stats'!$AK$3:$AZ$528,6,FALSE)</f>
        <v>42</v>
      </c>
      <c r="DK94">
        <f>VLOOKUP($B94,'Raw Stats'!$AK$3:$AZ$528,7,FALSE)</f>
        <v>20</v>
      </c>
      <c r="DL94">
        <f>VLOOKUP($B94,'Raw Stats'!$AK$3:$AZ$528,8,FALSE)</f>
        <v>22</v>
      </c>
      <c r="DM94">
        <f>VLOOKUP($B94,'Raw Stats'!$AK$3:$AZ$528,9,FALSE)</f>
        <v>23</v>
      </c>
      <c r="DN94">
        <f>VLOOKUP($B94,'Raw Stats'!$AK$3:$AZ$528,10,FALSE)</f>
        <v>13</v>
      </c>
      <c r="DO94">
        <f>VLOOKUP($B94,'Raw Stats'!$AK$3:$AZ$528,11,FALSE)+VLOOKUP($B94,'Raw Stats'!$AK$3:$AZ$528,12,FALSE)</f>
        <v>11</v>
      </c>
      <c r="DP94">
        <f>VLOOKUP($B94,'Raw Stats'!$AK$3:$AZ$528,13,FALSE)+VLOOKUP($B94,'Raw Stats'!$AK$3:$AZ$528,14,FALSE)</f>
        <v>2</v>
      </c>
      <c r="DQ94">
        <f>VLOOKUP($B94,'Raw Stats'!$AK$3:$AZ$528,15,FALSE)</f>
        <v>1</v>
      </c>
      <c r="DR94">
        <f>VLOOKUP($B94,'Raw Stats'!$AK$3:$AZ$528,16,FALSE)</f>
        <v>112</v>
      </c>
      <c r="DT94">
        <f>VLOOKUP($B94,'Raw Stats'!$S$3:$AH$528,3,FALSE)</f>
        <v>82</v>
      </c>
      <c r="DU94">
        <f>VLOOKUP($B94,'Raw Stats'!$S$3:$AH$528,4,FALSE)</f>
        <v>18</v>
      </c>
      <c r="DV94">
        <f>VLOOKUP($B94,'Raw Stats'!$S$3:$AH$528,5,FALSE)</f>
        <v>23</v>
      </c>
      <c r="DW94">
        <f>VLOOKUP($B94,'Raw Stats'!$S$3:$AH$528,6,FALSE)</f>
        <v>41</v>
      </c>
      <c r="DX94">
        <f>VLOOKUP($B94,'Raw Stats'!$S$3:$AH$528,7,FALSE)</f>
        <v>-17</v>
      </c>
      <c r="DY94">
        <f>VLOOKUP($B94,'Raw Stats'!$S$3:$AH$528,8,FALSE)</f>
        <v>37</v>
      </c>
      <c r="DZ94">
        <f>VLOOKUP($B94,'Raw Stats'!$S$3:$AH$528,9,FALSE)</f>
        <v>32</v>
      </c>
      <c r="EA94">
        <f>VLOOKUP($B94,'Raw Stats'!$S$3:$AH$528,10,FALSE)</f>
        <v>44</v>
      </c>
      <c r="EB94">
        <f>VLOOKUP($B94,'Raw Stats'!$S$3:$AH$528,11,FALSE)+VLOOKUP($B94,'Raw Stats'!$S$3:$AH$528,12,FALSE)</f>
        <v>12</v>
      </c>
      <c r="EC94">
        <f>VLOOKUP($B94,'Raw Stats'!$S$3:$AH$528,13,FALSE)+VLOOKUP($B94,'Raw Stats'!$S$3:$AH$528,14,FALSE)</f>
        <v>3</v>
      </c>
      <c r="ED94">
        <f>VLOOKUP($B94,'Raw Stats'!$S$3:$AH$528,15,FALSE)</f>
        <v>3</v>
      </c>
      <c r="EE94">
        <f>VLOOKUP($B94,'Raw Stats'!$S$3:$AH$528,16,FALSE)</f>
        <v>201</v>
      </c>
    </row>
    <row r="95" spans="1:135" x14ac:dyDescent="0.2">
      <c r="A95" t="e">
        <f>VLOOKUP(B95,'ALL SKATERS'!$B$3:$I$378,9,FALSE)</f>
        <v>#REF!</v>
      </c>
      <c r="B95" t="s">
        <v>263</v>
      </c>
      <c r="C95">
        <f t="shared" si="16"/>
        <v>0.80325842374146794</v>
      </c>
      <c r="D95">
        <f t="shared" si="17"/>
        <v>0.65880435515387736</v>
      </c>
      <c r="E95" t="e">
        <f t="shared" si="18"/>
        <v>#N/A</v>
      </c>
      <c r="F95" t="e">
        <f t="shared" si="19"/>
        <v>#N/A</v>
      </c>
      <c r="G95" t="e">
        <f t="shared" si="20"/>
        <v>#N/A</v>
      </c>
      <c r="H95">
        <f>VLOOKUP(B95,'ALL SKATERS'!$B$3:$H$378,7,FALSE)</f>
        <v>0</v>
      </c>
      <c r="I95" s="29" t="e">
        <f t="shared" si="21"/>
        <v>#REF!</v>
      </c>
      <c r="J95" s="29">
        <f t="shared" si="22"/>
        <v>-97</v>
      </c>
      <c r="K95" s="29">
        <f t="shared" si="23"/>
        <v>-0.97</v>
      </c>
      <c r="L95">
        <f>BU95*'Value Calculations'!$D$3</f>
        <v>6.9315022866426439</v>
      </c>
      <c r="M95">
        <f>BV95*'Value Calculations'!$D$4</f>
        <v>10.745219233473447</v>
      </c>
      <c r="N95">
        <f>BW95*'Value Calculations'!$D$5</f>
        <v>13.266905252646078</v>
      </c>
      <c r="O95">
        <f>BX95*'Value Calculations'!$D$6</f>
        <v>2.8764934341453454</v>
      </c>
      <c r="P95">
        <f>BY95*'Value Calculations'!$D$7</f>
        <v>4.1305892215658613</v>
      </c>
      <c r="Q95">
        <f>BZ95*'Value Calculations'!$D$8</f>
        <v>6.6140137088016608</v>
      </c>
      <c r="R95">
        <f>CA95*'Value Calculations'!$D$9</f>
        <v>2.6450026540878513</v>
      </c>
      <c r="S95">
        <f>CB95*'Value Calculations'!$D$10</f>
        <v>2.9225317926096377</v>
      </c>
      <c r="T95">
        <f>CC95*'Value Calculations'!$D$11</f>
        <v>0.9907141480249374</v>
      </c>
      <c r="U95">
        <f>CD95*'Value Calculations'!$D$12</f>
        <v>1.6277654791788281</v>
      </c>
      <c r="V95">
        <f>CE95*'Value Calculations'!$D$13</f>
        <v>12.313195111882614</v>
      </c>
      <c r="X95">
        <f>CH95*'Value Calculations'!$D$3</f>
        <v>2.8541480003822652</v>
      </c>
      <c r="Y95">
        <f>CI95*'Value Calculations'!$D$4</f>
        <v>3.5817397444911494</v>
      </c>
      <c r="Z95">
        <f>CJ95*'Value Calculations'!$D$5</f>
        <v>4.7760858909525883</v>
      </c>
      <c r="AA95">
        <f>CK95*'Value Calculations'!$D$6</f>
        <v>-0.12506493191936285</v>
      </c>
      <c r="AB95">
        <f>CL95*'Value Calculations'!$D$7</f>
        <v>0.70307901643674242</v>
      </c>
      <c r="AC95">
        <f>CM95*'Value Calculations'!$D$8</f>
        <v>2.084852147339654</v>
      </c>
      <c r="AD95">
        <f>CN95*'Value Calculations'!$D$9</f>
        <v>1.0076200587001338</v>
      </c>
      <c r="AE95">
        <f>CO95*'Value Calculations'!$D$10</f>
        <v>2.5572153185334328</v>
      </c>
      <c r="AF95">
        <f>CP95*'Value Calculations'!$D$11</f>
        <v>0</v>
      </c>
      <c r="AG95">
        <f>CQ95*'Value Calculations'!$D$12</f>
        <v>0.81388273958941404</v>
      </c>
      <c r="AH95">
        <f>CR95*'Value Calculations'!$D$13</f>
        <v>6.1222031561874442</v>
      </c>
      <c r="AJ95" t="e">
        <f>CU95*'Value Calculations'!$D$3</f>
        <v>#N/A</v>
      </c>
      <c r="AK95" t="e">
        <f>CV95*'Value Calculations'!$D$4</f>
        <v>#N/A</v>
      </c>
      <c r="AL95" t="e">
        <f>CW95*'Value Calculations'!$D$5</f>
        <v>#N/A</v>
      </c>
      <c r="AM95" t="e">
        <f>CX95*'Value Calculations'!$D$6</f>
        <v>#N/A</v>
      </c>
      <c r="AN95" t="e">
        <f>CY95*'Value Calculations'!$D$7</f>
        <v>#N/A</v>
      </c>
      <c r="AO95" t="e">
        <f>CZ95*'Value Calculations'!$D$8</f>
        <v>#N/A</v>
      </c>
      <c r="AP95" t="e">
        <f>DA95*'Value Calculations'!$D$9</f>
        <v>#N/A</v>
      </c>
      <c r="AQ95" t="e">
        <f>DB95*'Value Calculations'!$D$10</f>
        <v>#N/A</v>
      </c>
      <c r="AR95" t="e">
        <f>DC95*'Value Calculations'!$D$11</f>
        <v>#N/A</v>
      </c>
      <c r="AS95" t="e">
        <f>DD95*'Value Calculations'!$D$12</f>
        <v>#N/A</v>
      </c>
      <c r="AT95" t="e">
        <f>DE95*'Value Calculations'!$D$13</f>
        <v>#N/A</v>
      </c>
      <c r="AV95" t="e">
        <f>DH95*'Value Calculations'!$D$3</f>
        <v>#N/A</v>
      </c>
      <c r="AW95" t="e">
        <f>DI95*'Value Calculations'!$D$4</f>
        <v>#N/A</v>
      </c>
      <c r="AX95" t="e">
        <f>DJ95*'Value Calculations'!$D$5</f>
        <v>#N/A</v>
      </c>
      <c r="AY95" t="e">
        <f>DK95*'Value Calculations'!$D$6</f>
        <v>#N/A</v>
      </c>
      <c r="AZ95" t="e">
        <f>DL95*'Value Calculations'!$D$7</f>
        <v>#N/A</v>
      </c>
      <c r="BA95" t="e">
        <f>DM95*'Value Calculations'!$D$8</f>
        <v>#N/A</v>
      </c>
      <c r="BB95" t="e">
        <f>DN95*'Value Calculations'!$D$9</f>
        <v>#N/A</v>
      </c>
      <c r="BC95" t="e">
        <f>DO95*'Value Calculations'!$D$10</f>
        <v>#N/A</v>
      </c>
      <c r="BD95" t="e">
        <f>DP95*'Value Calculations'!$D$11</f>
        <v>#N/A</v>
      </c>
      <c r="BE95" t="e">
        <f>DQ95*'Value Calculations'!$D$12</f>
        <v>#N/A</v>
      </c>
      <c r="BF95" t="e">
        <f>DR95*'Value Calculations'!$D$13</f>
        <v>#N/A</v>
      </c>
      <c r="BH95" t="e">
        <f>DU95*'Value Calculations'!$D$3</f>
        <v>#N/A</v>
      </c>
      <c r="BI95" t="e">
        <f>DV95*'Value Calculations'!$D$4</f>
        <v>#N/A</v>
      </c>
      <c r="BJ95" t="e">
        <f>DW95*'Value Calculations'!$D$5</f>
        <v>#N/A</v>
      </c>
      <c r="BK95" t="e">
        <f>DX95*'Value Calculations'!$D$6</f>
        <v>#N/A</v>
      </c>
      <c r="BL95" t="e">
        <f>DY95*'Value Calculations'!$D$7</f>
        <v>#N/A</v>
      </c>
      <c r="BM95" t="e">
        <f>DZ95*'Value Calculations'!$D$8</f>
        <v>#N/A</v>
      </c>
      <c r="BN95" t="e">
        <f>EA95*'Value Calculations'!$D$9</f>
        <v>#N/A</v>
      </c>
      <c r="BO95" t="e">
        <f>EB95*'Value Calculations'!$D$10</f>
        <v>#N/A</v>
      </c>
      <c r="BP95" t="e">
        <f>EC95*'Value Calculations'!$D$11</f>
        <v>#N/A</v>
      </c>
      <c r="BQ95" t="e">
        <f>ED95*'Value Calculations'!$D$12</f>
        <v>#N/A</v>
      </c>
      <c r="BR95" t="e">
        <f>EE95*'Value Calculations'!$D$13</f>
        <v>#N/A</v>
      </c>
      <c r="BT95">
        <f>VLOOKUP($B95,'Raw Stats'!$CM$3:$DC$528,3,FALSE)</f>
        <v>81</v>
      </c>
      <c r="BU95">
        <f>VLOOKUP($B95,'Raw Stats'!$CM$3:$DC$528,4,FALSE)</f>
        <v>17</v>
      </c>
      <c r="BV95">
        <f>VLOOKUP($B95,'Raw Stats'!$CM$3:$DC$528,5,FALSE)</f>
        <v>33</v>
      </c>
      <c r="BW95">
        <f>VLOOKUP($B95,'Raw Stats'!$CM$3:$DC$528,6,FALSE)</f>
        <v>50</v>
      </c>
      <c r="BX95">
        <f>VLOOKUP($B95,'Raw Stats'!$CM$3:$DC$528,7,FALSE)</f>
        <v>23</v>
      </c>
      <c r="BY95">
        <f>VLOOKUP($B95,'Raw Stats'!$CM$3:$DC$528,8,FALSE)</f>
        <v>47</v>
      </c>
      <c r="BZ95">
        <f>VLOOKUP($B95,'Raw Stats'!$CM$3:$DC$528,9,FALSE)</f>
        <v>92</v>
      </c>
      <c r="CA95">
        <f>VLOOKUP($B95,'Raw Stats'!$CM$3:$DC$528,10,FALSE)</f>
        <v>21</v>
      </c>
      <c r="CB95">
        <f>VLOOKUP($B95,'Raw Stats'!$CM$3:$DC$528,11,FALSE)+VLOOKUP($B95,'Raw Stats'!$CM$3:$DC$528,12,FALSE)</f>
        <v>8</v>
      </c>
      <c r="CC95">
        <f>VLOOKUP($B95,'Raw Stats'!$CM$3:$DC$528,13,FALSE)+VLOOKUP($B95,'Raw Stats'!$CM$3:$DC$528,14,FALSE)</f>
        <v>1</v>
      </c>
      <c r="CD95">
        <f>VLOOKUP($B95,'Raw Stats'!$CM$3:$DC$528,15,FALSE)</f>
        <v>2</v>
      </c>
      <c r="CE95">
        <f>VLOOKUP($B95,'Raw Stats'!$CM$3:$DC$528,16,FALSE)</f>
        <v>179</v>
      </c>
      <c r="CG95">
        <f>VLOOKUP($B95,'Raw Stats'!$BU$3:$CJ$528,3,FALSE)</f>
        <v>37</v>
      </c>
      <c r="CH95">
        <f>VLOOKUP($B95,'Raw Stats'!$BU$3:$CJ$528,4,FALSE)</f>
        <v>7</v>
      </c>
      <c r="CI95">
        <f>VLOOKUP($B95,'Raw Stats'!$BU$3:$CJ$5288,5,FALSE)</f>
        <v>11</v>
      </c>
      <c r="CJ95">
        <f>VLOOKUP($B95,'Raw Stats'!$BU$3:$CJ$528,6,FALSE)</f>
        <v>18</v>
      </c>
      <c r="CK95">
        <f>VLOOKUP($B95,'Raw Stats'!$BU$3:$CJ$528,7,FALSE)</f>
        <v>-1</v>
      </c>
      <c r="CL95">
        <f>VLOOKUP($B95,'Raw Stats'!$BU$3:$CJ$528,8,FALSE)</f>
        <v>8</v>
      </c>
      <c r="CM95">
        <f>VLOOKUP($B95,'Raw Stats'!$BU$3:$CJ$528,9,FALSE)</f>
        <v>29</v>
      </c>
      <c r="CN95">
        <f>VLOOKUP($B95,'Raw Stats'!$BU$3:$CJ$528,10,FALSE)</f>
        <v>8</v>
      </c>
      <c r="CO95">
        <f>VLOOKUP($B95,'Raw Stats'!$BU$3:$CJ$528,11,FALSE)+VLOOKUP($B95,'Raw Stats'!$BU$3:$CJ$528,12,FALSE)</f>
        <v>7</v>
      </c>
      <c r="CP95">
        <f>VLOOKUP($B95,'Raw Stats'!$BU$3:$CJ$528,13,FALSE)+VLOOKUP($B95,'Raw Stats'!$BU$3:$CJ$528,14,FALSE)</f>
        <v>0</v>
      </c>
      <c r="CQ95">
        <f>VLOOKUP($B95,'Raw Stats'!$BU$3:$CJ$528,15,FALSE)</f>
        <v>1</v>
      </c>
      <c r="CR95">
        <f>VLOOKUP($B95,'Raw Stats'!$BU$3:$CJ$528,16,FALSE)</f>
        <v>89</v>
      </c>
      <c r="CT95" t="e">
        <f>VLOOKUP($B95,'Raw Stats'!$BC$3:$BR$528,3,FALSE)</f>
        <v>#N/A</v>
      </c>
      <c r="CU95" t="e">
        <f>VLOOKUP($B95,'Raw Stats'!$BC$3:$BR$528,4,FALSE)</f>
        <v>#N/A</v>
      </c>
      <c r="CV95" t="e">
        <f>VLOOKUP($B95,'Raw Stats'!$BC$3:$BR$5288,5,FALSE)</f>
        <v>#N/A</v>
      </c>
      <c r="CW95" t="e">
        <f>VLOOKUP($B95,'Raw Stats'!$BC$3:$BR$52888,6,FALSE)</f>
        <v>#N/A</v>
      </c>
      <c r="CX95" t="e">
        <f>VLOOKUP($B95,'Raw Stats'!$BC$3:$BR$5288,7,FALSE)</f>
        <v>#N/A</v>
      </c>
      <c r="CY95" t="e">
        <f>VLOOKUP($B95,'Raw Stats'!$BC$3:$BR$5288,8,FALSE)</f>
        <v>#N/A</v>
      </c>
      <c r="CZ95" t="e">
        <f>VLOOKUP($B95,'Raw Stats'!$BC$3:$BR$5288,9,FALSE)</f>
        <v>#N/A</v>
      </c>
      <c r="DA95" t="e">
        <f>VLOOKUP($B95,'Raw Stats'!$BC$3:$BR$5288,10,FALSE)</f>
        <v>#N/A</v>
      </c>
      <c r="DB95" t="e">
        <f>VLOOKUP($B95,'Raw Stats'!$BC$3:$BR$5288,11,FALSE)+VLOOKUP($B95,'Raw Stats'!$BC$3:$BR$5288,12,FALSE)</f>
        <v>#N/A</v>
      </c>
      <c r="DC95" t="e">
        <f>VLOOKUP($B95,'Raw Stats'!$BC$3:$BR$5288,13,FALSE)+VLOOKUP($B95,'Raw Stats'!$BC$3:$BR$5288,14,FALSE)</f>
        <v>#N/A</v>
      </c>
      <c r="DD95" t="e">
        <f>VLOOKUP($B95,'Raw Stats'!$BC$3:$BR$5288,15,FALSE)</f>
        <v>#N/A</v>
      </c>
      <c r="DE95" t="e">
        <f>VLOOKUP($B95,'Raw Stats'!$BC$3:$BR$5288,16,FALSE)</f>
        <v>#N/A</v>
      </c>
      <c r="DG95" t="e">
        <f>VLOOKUP($B95,'Raw Stats'!$AK$3:$AZ$528,3,FALSE)</f>
        <v>#N/A</v>
      </c>
      <c r="DH95" t="e">
        <f>VLOOKUP($B95,'Raw Stats'!$AK$3:$AZ$528,4,FALSE)</f>
        <v>#N/A</v>
      </c>
      <c r="DI95" t="e">
        <f>VLOOKUP($B95,'Raw Stats'!$AK$3:$AZ$528,5,FALSE)</f>
        <v>#N/A</v>
      </c>
      <c r="DJ95" t="e">
        <f>VLOOKUP($B95,'Raw Stats'!$AK$3:$AZ$528,6,FALSE)</f>
        <v>#N/A</v>
      </c>
      <c r="DK95" t="e">
        <f>VLOOKUP($B95,'Raw Stats'!$AK$3:$AZ$528,7,FALSE)</f>
        <v>#N/A</v>
      </c>
      <c r="DL95" t="e">
        <f>VLOOKUP($B95,'Raw Stats'!$AK$3:$AZ$528,8,FALSE)</f>
        <v>#N/A</v>
      </c>
      <c r="DM95" t="e">
        <f>VLOOKUP($B95,'Raw Stats'!$AK$3:$AZ$528,9,FALSE)</f>
        <v>#N/A</v>
      </c>
      <c r="DN95" t="e">
        <f>VLOOKUP($B95,'Raw Stats'!$AK$3:$AZ$528,10,FALSE)</f>
        <v>#N/A</v>
      </c>
      <c r="DO95" t="e">
        <f>VLOOKUP($B95,'Raw Stats'!$AK$3:$AZ$528,11,FALSE)+VLOOKUP($B95,'Raw Stats'!$AK$3:$AZ$528,12,FALSE)</f>
        <v>#N/A</v>
      </c>
      <c r="DP95" t="e">
        <f>VLOOKUP($B95,'Raw Stats'!$AK$3:$AZ$528,13,FALSE)+VLOOKUP($B95,'Raw Stats'!$AK$3:$AZ$528,14,FALSE)</f>
        <v>#N/A</v>
      </c>
      <c r="DQ95" t="e">
        <f>VLOOKUP($B95,'Raw Stats'!$AK$3:$AZ$528,15,FALSE)</f>
        <v>#N/A</v>
      </c>
      <c r="DR95" t="e">
        <f>VLOOKUP($B95,'Raw Stats'!$AK$3:$AZ$528,16,FALSE)</f>
        <v>#N/A</v>
      </c>
      <c r="DT95" t="e">
        <f>VLOOKUP($B95,'Raw Stats'!$S$3:$AH$528,3,FALSE)</f>
        <v>#N/A</v>
      </c>
      <c r="DU95" t="e">
        <f>VLOOKUP($B95,'Raw Stats'!$S$3:$AH$528,4,FALSE)</f>
        <v>#N/A</v>
      </c>
      <c r="DV95" t="e">
        <f>VLOOKUP($B95,'Raw Stats'!$S$3:$AH$528,5,FALSE)</f>
        <v>#N/A</v>
      </c>
      <c r="DW95" t="e">
        <f>VLOOKUP($B95,'Raw Stats'!$S$3:$AH$528,6,FALSE)</f>
        <v>#N/A</v>
      </c>
      <c r="DX95" t="e">
        <f>VLOOKUP($B95,'Raw Stats'!$S$3:$AH$528,7,FALSE)</f>
        <v>#N/A</v>
      </c>
      <c r="DY95" t="e">
        <f>VLOOKUP($B95,'Raw Stats'!$S$3:$AH$528,8,FALSE)</f>
        <v>#N/A</v>
      </c>
      <c r="DZ95" t="e">
        <f>VLOOKUP($B95,'Raw Stats'!$S$3:$AH$528,9,FALSE)</f>
        <v>#N/A</v>
      </c>
      <c r="EA95" t="e">
        <f>VLOOKUP($B95,'Raw Stats'!$S$3:$AH$528,10,FALSE)</f>
        <v>#N/A</v>
      </c>
      <c r="EB95" t="e">
        <f>VLOOKUP($B95,'Raw Stats'!$S$3:$AH$528,11,FALSE)+VLOOKUP($B95,'Raw Stats'!$S$3:$AH$528,12,FALSE)</f>
        <v>#N/A</v>
      </c>
      <c r="EC95" t="e">
        <f>VLOOKUP($B95,'Raw Stats'!$S$3:$AH$528,13,FALSE)+VLOOKUP($B95,'Raw Stats'!$S$3:$AH$528,14,FALSE)</f>
        <v>#N/A</v>
      </c>
      <c r="ED95" t="e">
        <f>VLOOKUP($B95,'Raw Stats'!$S$3:$AH$528,15,FALSE)</f>
        <v>#N/A</v>
      </c>
      <c r="EE95" t="e">
        <f>VLOOKUP($B95,'Raw Stats'!$S$3:$AH$528,16,FALSE)</f>
        <v>#N/A</v>
      </c>
    </row>
    <row r="96" spans="1:135" x14ac:dyDescent="0.2">
      <c r="A96" t="e">
        <f>VLOOKUP(B96,'ALL SKATERS'!$B$3:$I$378,9,FALSE)</f>
        <v>#REF!</v>
      </c>
      <c r="B96" t="s">
        <v>195</v>
      </c>
      <c r="C96">
        <f t="shared" si="16"/>
        <v>0.79383820831959406</v>
      </c>
      <c r="D96">
        <f t="shared" si="17"/>
        <v>0.76330671581469145</v>
      </c>
      <c r="E96">
        <f t="shared" si="18"/>
        <v>0.77662437606730006</v>
      </c>
      <c r="F96">
        <f t="shared" si="19"/>
        <v>0.74963383380809345</v>
      </c>
      <c r="G96">
        <f t="shared" si="20"/>
        <v>0.73206963977332329</v>
      </c>
      <c r="H96">
        <f>VLOOKUP(B96,'ALL SKATERS'!$B$3:$H$378,7,FALSE)</f>
        <v>0.82</v>
      </c>
      <c r="I96" s="29" t="e">
        <f t="shared" si="21"/>
        <v>#REF!</v>
      </c>
      <c r="J96" s="29">
        <f t="shared" si="22"/>
        <v>-15.000000000000002</v>
      </c>
      <c r="K96" s="29">
        <f t="shared" si="23"/>
        <v>-0.15000000000000002</v>
      </c>
      <c r="L96">
        <f>BU96*'Value Calculations'!$D$3</f>
        <v>8.1547085725207573</v>
      </c>
      <c r="M96">
        <f>BV96*'Value Calculations'!$D$4</f>
        <v>8.4659303051608976</v>
      </c>
      <c r="N96">
        <f>BW96*'Value Calculations'!$D$5</f>
        <v>12.205552832434391</v>
      </c>
      <c r="O96">
        <f>BX96*'Value Calculations'!$D$6</f>
        <v>-2.376233706467894</v>
      </c>
      <c r="P96">
        <f>BY96*'Value Calculations'!$D$7</f>
        <v>3.2517404510199337</v>
      </c>
      <c r="Q96">
        <f>BZ96*'Value Calculations'!$D$8</f>
        <v>6.2545564420189619</v>
      </c>
      <c r="R96">
        <f>CA96*'Value Calculations'!$D$9</f>
        <v>4.4083377568130855</v>
      </c>
      <c r="S96">
        <f>CB96*'Value Calculations'!$D$10</f>
        <v>6.2103800592954803</v>
      </c>
      <c r="T96">
        <f>CC96*'Value Calculations'!$D$11</f>
        <v>0.9907141480249374</v>
      </c>
      <c r="U96">
        <f>CD96*'Value Calculations'!$D$12</f>
        <v>1.6277654791788281</v>
      </c>
      <c r="V96">
        <f>CE96*'Value Calculations'!$D$13</f>
        <v>12.725927908928957</v>
      </c>
      <c r="X96">
        <f>CH96*'Value Calculations'!$D$3</f>
        <v>8.5624440011467957</v>
      </c>
      <c r="Y96">
        <f>CI96*'Value Calculations'!$D$4</f>
        <v>7.1634794889822988</v>
      </c>
      <c r="Z96">
        <f>CJ96*'Value Calculations'!$D$5</f>
        <v>11.409538517275626</v>
      </c>
      <c r="AA96">
        <f>CK96*'Value Calculations'!$D$6</f>
        <v>-3.1266232979840716</v>
      </c>
      <c r="AB96">
        <f>CL96*'Value Calculations'!$D$7</f>
        <v>3.6911648362928977</v>
      </c>
      <c r="AC96">
        <f>CM96*'Value Calculations'!$D$8</f>
        <v>6.3983393487320415</v>
      </c>
      <c r="AD96">
        <f>CN96*'Value Calculations'!$D$9</f>
        <v>6.6754828888883866</v>
      </c>
      <c r="AE96">
        <f>CO96*'Value Calculations'!$D$10</f>
        <v>5.8450635852192754</v>
      </c>
      <c r="AF96">
        <f>CP96*'Value Calculations'!$D$11</f>
        <v>0</v>
      </c>
      <c r="AG96">
        <f>CQ96*'Value Calculations'!$D$12</f>
        <v>0</v>
      </c>
      <c r="AH96">
        <f>CR96*'Value Calculations'!$D$13</f>
        <v>14.445647896622059</v>
      </c>
      <c r="AJ96">
        <f>CU96*'Value Calculations'!$D$3</f>
        <v>4.0773542862603787</v>
      </c>
      <c r="AK96">
        <f>CV96*'Value Calculations'!$D$4</f>
        <v>6.8378667849376482</v>
      </c>
      <c r="AL96">
        <f>CW96*'Value Calculations'!$D$5</f>
        <v>8.2254812566405686</v>
      </c>
      <c r="AM96">
        <f>CX96*'Value Calculations'!$D$6</f>
        <v>-1.75090904687108</v>
      </c>
      <c r="AN96">
        <f>CY96*'Value Calculations'!$D$7</f>
        <v>1.4061580328734848</v>
      </c>
      <c r="AO96">
        <f>CZ96*'Value Calculations'!$D$8</f>
        <v>2.0129606939831142</v>
      </c>
      <c r="AP96">
        <f>DA96*'Value Calculations'!$D$9</f>
        <v>3.1488126834379182</v>
      </c>
      <c r="AQ96">
        <f>DB96*'Value Calculations'!$D$10</f>
        <v>5.1144306370668655</v>
      </c>
      <c r="AR96">
        <f>DC96*'Value Calculations'!$D$11</f>
        <v>0</v>
      </c>
      <c r="AS96">
        <f>DD96*'Value Calculations'!$D$12</f>
        <v>0</v>
      </c>
      <c r="AT96">
        <f>DE96*'Value Calculations'!$D$13</f>
        <v>7.4291903468342024</v>
      </c>
      <c r="AV96">
        <f>DH96*'Value Calculations'!$D$3</f>
        <v>6.1160314293905689</v>
      </c>
      <c r="AW96">
        <f>DI96*'Value Calculations'!$D$4</f>
        <v>6.1866413768483488</v>
      </c>
      <c r="AX96">
        <f>DJ96*'Value Calculations'!$D$5</f>
        <v>9.021495571799333</v>
      </c>
      <c r="AY96">
        <f>DK96*'Value Calculations'!$D$6</f>
        <v>1.3757142511129914</v>
      </c>
      <c r="AZ96">
        <f>DL96*'Value Calculations'!$D$7</f>
        <v>1.2303882787642992</v>
      </c>
      <c r="BA96">
        <f>DM96*'Value Calculations'!$D$8</f>
        <v>1.8691777872700346</v>
      </c>
      <c r="BB96">
        <f>DN96*'Value Calculations'!$D$9</f>
        <v>2.2671451320753011</v>
      </c>
      <c r="BC96">
        <f>DO96*'Value Calculations'!$D$10</f>
        <v>1.4612658963048188</v>
      </c>
      <c r="BD96">
        <f>DP96*'Value Calculations'!$D$11</f>
        <v>0</v>
      </c>
      <c r="BE96">
        <f>DQ96*'Value Calculations'!$D$12</f>
        <v>0.81388273958941404</v>
      </c>
      <c r="BF96">
        <f>DR96*'Value Calculations'!$D$13</f>
        <v>5.6406815596333759</v>
      </c>
      <c r="BH96">
        <f>DU96*'Value Calculations'!$D$3</f>
        <v>8.1547085725207573</v>
      </c>
      <c r="BI96">
        <f>DV96*'Value Calculations'!$D$4</f>
        <v>9.4427684172948485</v>
      </c>
      <c r="BJ96">
        <f>DW96*'Value Calculations'!$D$5</f>
        <v>13.001567147593155</v>
      </c>
      <c r="BK96">
        <f>DX96*'Value Calculations'!$D$6</f>
        <v>0</v>
      </c>
      <c r="BL96">
        <f>DY96*'Value Calculations'!$D$7</f>
        <v>2.6365463116377841</v>
      </c>
      <c r="BM96">
        <f>DZ96*'Value Calculations'!$D$8</f>
        <v>3.0194410409746713</v>
      </c>
      <c r="BN96">
        <f>EA96*'Value Calculations'!$D$9</f>
        <v>3.4007176981129517</v>
      </c>
      <c r="BO96">
        <f>EB96*'Value Calculations'!$D$10</f>
        <v>5.1144306370668655</v>
      </c>
      <c r="BP96">
        <f>EC96*'Value Calculations'!$D$11</f>
        <v>0</v>
      </c>
      <c r="BQ96">
        <f>ED96*'Value Calculations'!$D$12</f>
        <v>0.81388273958941404</v>
      </c>
      <c r="BR96">
        <f>EE96*'Value Calculations'!$D$13</f>
        <v>14.445647896622059</v>
      </c>
      <c r="BT96">
        <f>VLOOKUP($B96,'Raw Stats'!$CM$3:$DC$528,3,FALSE)</f>
        <v>78</v>
      </c>
      <c r="BU96">
        <f>VLOOKUP($B96,'Raw Stats'!$CM$3:$DC$528,4,FALSE)</f>
        <v>20</v>
      </c>
      <c r="BV96">
        <f>VLOOKUP($B96,'Raw Stats'!$CM$3:$DC$528,5,FALSE)</f>
        <v>26</v>
      </c>
      <c r="BW96">
        <f>VLOOKUP($B96,'Raw Stats'!$CM$3:$DC$528,6,FALSE)</f>
        <v>46</v>
      </c>
      <c r="BX96">
        <f>VLOOKUP($B96,'Raw Stats'!$CM$3:$DC$528,7,FALSE)</f>
        <v>-19</v>
      </c>
      <c r="BY96">
        <f>VLOOKUP($B96,'Raw Stats'!$CM$3:$DC$528,8,FALSE)</f>
        <v>37</v>
      </c>
      <c r="BZ96">
        <f>VLOOKUP($B96,'Raw Stats'!$CM$3:$DC$528,9,FALSE)</f>
        <v>87</v>
      </c>
      <c r="CA96">
        <f>VLOOKUP($B96,'Raw Stats'!$CM$3:$DC$528,10,FALSE)</f>
        <v>35</v>
      </c>
      <c r="CB96">
        <f>VLOOKUP($B96,'Raw Stats'!$CM$3:$DC$528,11,FALSE)+VLOOKUP($B96,'Raw Stats'!$CM$3:$DC$528,12,FALSE)</f>
        <v>17</v>
      </c>
      <c r="CC96">
        <f>VLOOKUP($B96,'Raw Stats'!$CM$3:$DC$528,13,FALSE)+VLOOKUP($B96,'Raw Stats'!$CM$3:$DC$528,14,FALSE)</f>
        <v>1</v>
      </c>
      <c r="CD96">
        <f>VLOOKUP($B96,'Raw Stats'!$CM$3:$DC$528,15,FALSE)</f>
        <v>2</v>
      </c>
      <c r="CE96">
        <f>VLOOKUP($B96,'Raw Stats'!$CM$3:$DC$528,16,FALSE)</f>
        <v>185</v>
      </c>
      <c r="CG96">
        <f>VLOOKUP($B96,'Raw Stats'!$BU$3:$CJ$528,3,FALSE)</f>
        <v>80</v>
      </c>
      <c r="CH96">
        <f>VLOOKUP($B96,'Raw Stats'!$BU$3:$CJ$528,4,FALSE)</f>
        <v>21</v>
      </c>
      <c r="CI96">
        <f>VLOOKUP($B96,'Raw Stats'!$BU$3:$CJ$5288,5,FALSE)</f>
        <v>22</v>
      </c>
      <c r="CJ96">
        <f>VLOOKUP($B96,'Raw Stats'!$BU$3:$CJ$528,6,FALSE)</f>
        <v>43</v>
      </c>
      <c r="CK96">
        <f>VLOOKUP($B96,'Raw Stats'!$BU$3:$CJ$528,7,FALSE)</f>
        <v>-25</v>
      </c>
      <c r="CL96">
        <f>VLOOKUP($B96,'Raw Stats'!$BU$3:$CJ$528,8,FALSE)</f>
        <v>42</v>
      </c>
      <c r="CM96">
        <f>VLOOKUP($B96,'Raw Stats'!$BU$3:$CJ$528,9,FALSE)</f>
        <v>89</v>
      </c>
      <c r="CN96">
        <f>VLOOKUP($B96,'Raw Stats'!$BU$3:$CJ$528,10,FALSE)</f>
        <v>53</v>
      </c>
      <c r="CO96">
        <f>VLOOKUP($B96,'Raw Stats'!$BU$3:$CJ$528,11,FALSE)+VLOOKUP($B96,'Raw Stats'!$BU$3:$CJ$528,12,FALSE)</f>
        <v>16</v>
      </c>
      <c r="CP96">
        <f>VLOOKUP($B96,'Raw Stats'!$BU$3:$CJ$528,13,FALSE)+VLOOKUP($B96,'Raw Stats'!$BU$3:$CJ$528,14,FALSE)</f>
        <v>0</v>
      </c>
      <c r="CQ96">
        <f>VLOOKUP($B96,'Raw Stats'!$BU$3:$CJ$528,15,FALSE)</f>
        <v>0</v>
      </c>
      <c r="CR96">
        <f>VLOOKUP($B96,'Raw Stats'!$BU$3:$CJ$528,16,FALSE)</f>
        <v>210</v>
      </c>
      <c r="CT96">
        <f>VLOOKUP($B96,'Raw Stats'!$BC$3:$BR$528,3,FALSE)</f>
        <v>47</v>
      </c>
      <c r="CU96">
        <f>VLOOKUP($B96,'Raw Stats'!$BC$3:$BR$528,4,FALSE)</f>
        <v>10</v>
      </c>
      <c r="CV96">
        <f>VLOOKUP($B96,'Raw Stats'!$BC$3:$BR$5288,5,FALSE)</f>
        <v>21</v>
      </c>
      <c r="CW96">
        <f>VLOOKUP($B96,'Raw Stats'!$BC$3:$BR$52888,6,FALSE)</f>
        <v>31</v>
      </c>
      <c r="CX96">
        <f>VLOOKUP($B96,'Raw Stats'!$BC$3:$BR$5288,7,FALSE)</f>
        <v>-14</v>
      </c>
      <c r="CY96">
        <f>VLOOKUP($B96,'Raw Stats'!$BC$3:$BR$5288,8,FALSE)</f>
        <v>16</v>
      </c>
      <c r="CZ96">
        <f>VLOOKUP($B96,'Raw Stats'!$BC$3:$BR$5288,9,FALSE)</f>
        <v>28</v>
      </c>
      <c r="DA96">
        <f>VLOOKUP($B96,'Raw Stats'!$BC$3:$BR$5288,10,FALSE)</f>
        <v>25</v>
      </c>
      <c r="DB96">
        <f>VLOOKUP($B96,'Raw Stats'!$BC$3:$BR$5288,11,FALSE)+VLOOKUP($B96,'Raw Stats'!$BC$3:$BR$5288,12,FALSE)</f>
        <v>14</v>
      </c>
      <c r="DC96">
        <f>VLOOKUP($B96,'Raw Stats'!$BC$3:$BR$5288,13,FALSE)+VLOOKUP($B96,'Raw Stats'!$BC$3:$BR$5288,14,FALSE)</f>
        <v>0</v>
      </c>
      <c r="DD96">
        <f>VLOOKUP($B96,'Raw Stats'!$BC$3:$BR$5288,15,FALSE)</f>
        <v>0</v>
      </c>
      <c r="DE96">
        <f>VLOOKUP($B96,'Raw Stats'!$BC$3:$BR$5288,16,FALSE)</f>
        <v>108</v>
      </c>
      <c r="DG96">
        <f>VLOOKUP($B96,'Raw Stats'!$AK$3:$AZ$528,3,FALSE)</f>
        <v>48</v>
      </c>
      <c r="DH96">
        <f>VLOOKUP($B96,'Raw Stats'!$AK$3:$AZ$528,4,FALSE)</f>
        <v>15</v>
      </c>
      <c r="DI96">
        <f>VLOOKUP($B96,'Raw Stats'!$AK$3:$AZ$528,5,FALSE)</f>
        <v>19</v>
      </c>
      <c r="DJ96">
        <f>VLOOKUP($B96,'Raw Stats'!$AK$3:$AZ$528,6,FALSE)</f>
        <v>34</v>
      </c>
      <c r="DK96">
        <f>VLOOKUP($B96,'Raw Stats'!$AK$3:$AZ$528,7,FALSE)</f>
        <v>11</v>
      </c>
      <c r="DL96">
        <f>VLOOKUP($B96,'Raw Stats'!$AK$3:$AZ$528,8,FALSE)</f>
        <v>14</v>
      </c>
      <c r="DM96">
        <f>VLOOKUP($B96,'Raw Stats'!$AK$3:$AZ$528,9,FALSE)</f>
        <v>26</v>
      </c>
      <c r="DN96">
        <f>VLOOKUP($B96,'Raw Stats'!$AK$3:$AZ$528,10,FALSE)</f>
        <v>18</v>
      </c>
      <c r="DO96">
        <f>VLOOKUP($B96,'Raw Stats'!$AK$3:$AZ$528,11,FALSE)+VLOOKUP($B96,'Raw Stats'!$AK$3:$AZ$528,12,FALSE)</f>
        <v>4</v>
      </c>
      <c r="DP96">
        <f>VLOOKUP($B96,'Raw Stats'!$AK$3:$AZ$528,13,FALSE)+VLOOKUP($B96,'Raw Stats'!$AK$3:$AZ$528,14,FALSE)</f>
        <v>0</v>
      </c>
      <c r="DQ96">
        <f>VLOOKUP($B96,'Raw Stats'!$AK$3:$AZ$528,15,FALSE)</f>
        <v>1</v>
      </c>
      <c r="DR96">
        <f>VLOOKUP($B96,'Raw Stats'!$AK$3:$AZ$528,16,FALSE)</f>
        <v>82</v>
      </c>
      <c r="DT96">
        <f>VLOOKUP($B96,'Raw Stats'!$S$3:$AH$528,3,FALSE)</f>
        <v>82</v>
      </c>
      <c r="DU96">
        <f>VLOOKUP($B96,'Raw Stats'!$S$3:$AH$528,4,FALSE)</f>
        <v>20</v>
      </c>
      <c r="DV96">
        <f>VLOOKUP($B96,'Raw Stats'!$S$3:$AH$528,5,FALSE)</f>
        <v>29</v>
      </c>
      <c r="DW96">
        <f>VLOOKUP($B96,'Raw Stats'!$S$3:$AH$528,6,FALSE)</f>
        <v>49</v>
      </c>
      <c r="DX96">
        <f>VLOOKUP($B96,'Raw Stats'!$S$3:$AH$528,7,FALSE)</f>
        <v>0</v>
      </c>
      <c r="DY96">
        <f>VLOOKUP($B96,'Raw Stats'!$S$3:$AH$528,8,FALSE)</f>
        <v>30</v>
      </c>
      <c r="DZ96">
        <f>VLOOKUP($B96,'Raw Stats'!$S$3:$AH$528,9,FALSE)</f>
        <v>42</v>
      </c>
      <c r="EA96">
        <f>VLOOKUP($B96,'Raw Stats'!$S$3:$AH$528,10,FALSE)</f>
        <v>27</v>
      </c>
      <c r="EB96">
        <f>VLOOKUP($B96,'Raw Stats'!$S$3:$AH$528,11,FALSE)+VLOOKUP($B96,'Raw Stats'!$S$3:$AH$528,12,FALSE)</f>
        <v>14</v>
      </c>
      <c r="EC96">
        <f>VLOOKUP($B96,'Raw Stats'!$S$3:$AH$528,13,FALSE)+VLOOKUP($B96,'Raw Stats'!$S$3:$AH$528,14,FALSE)</f>
        <v>0</v>
      </c>
      <c r="ED96">
        <f>VLOOKUP($B96,'Raw Stats'!$S$3:$AH$528,15,FALSE)</f>
        <v>1</v>
      </c>
      <c r="EE96">
        <f>VLOOKUP($B96,'Raw Stats'!$S$3:$AH$528,16,FALSE)</f>
        <v>210</v>
      </c>
    </row>
    <row r="97" spans="1:135" x14ac:dyDescent="0.2">
      <c r="A97" t="e">
        <f>VLOOKUP(B97,'ALL SKATERS'!$B$3:$I$378,9,FALSE)</f>
        <v>#REF!</v>
      </c>
      <c r="B97" t="s">
        <v>162</v>
      </c>
      <c r="C97">
        <f t="shared" si="16"/>
        <v>0.68121850126235073</v>
      </c>
      <c r="D97" t="e">
        <f t="shared" si="17"/>
        <v>#N/A</v>
      </c>
      <c r="E97">
        <f t="shared" si="18"/>
        <v>0.54004869441217385</v>
      </c>
      <c r="F97">
        <f t="shared" si="19"/>
        <v>0.55388087533052677</v>
      </c>
      <c r="G97">
        <f t="shared" si="20"/>
        <v>0.68586165932743626</v>
      </c>
      <c r="H97">
        <f>VLOOKUP(B97,'ALL SKATERS'!$B$3:$H$378,7,FALSE)</f>
        <v>0</v>
      </c>
      <c r="I97" s="29" t="e">
        <f t="shared" si="21"/>
        <v>#REF!</v>
      </c>
      <c r="J97" s="29">
        <f t="shared" si="22"/>
        <v>-97</v>
      </c>
      <c r="K97" s="29">
        <f t="shared" si="23"/>
        <v>-0.97</v>
      </c>
      <c r="L97">
        <f>BU97*'Value Calculations'!$D$3</f>
        <v>3.2618834290083032</v>
      </c>
      <c r="M97">
        <f>BV97*'Value Calculations'!$D$4</f>
        <v>2.6049016323571994</v>
      </c>
      <c r="N97">
        <f>BW97*'Value Calculations'!$D$5</f>
        <v>4.2454096808467447</v>
      </c>
      <c r="O97">
        <f>BX97*'Value Calculations'!$D$6</f>
        <v>-1.75090904687108</v>
      </c>
      <c r="P97">
        <f>BY97*'Value Calculations'!$D$7</f>
        <v>6.679250656149053</v>
      </c>
      <c r="Q97">
        <f>BZ97*'Value Calculations'!$D$8</f>
        <v>15.816119738438754</v>
      </c>
      <c r="R97">
        <f>CA97*'Value Calculations'!$D$9</f>
        <v>9.0685805283012044</v>
      </c>
      <c r="S97">
        <f>CB97*'Value Calculations'!$D$10</f>
        <v>0.36531647407620471</v>
      </c>
      <c r="T97">
        <f>CC97*'Value Calculations'!$D$11</f>
        <v>0.9907141480249374</v>
      </c>
      <c r="U97">
        <f>CD97*'Value Calculations'!$D$12</f>
        <v>0</v>
      </c>
      <c r="V97">
        <f>CE97*'Value Calculations'!$D$13</f>
        <v>7.0852463492955824</v>
      </c>
      <c r="X97" t="e">
        <f>CH97*'Value Calculations'!$D$3</f>
        <v>#N/A</v>
      </c>
      <c r="Y97">
        <f>CI97*'Value Calculations'!$D$4</f>
        <v>0.65122540808929985</v>
      </c>
      <c r="Z97" t="e">
        <f>CJ97*'Value Calculations'!$D$5</f>
        <v>#N/A</v>
      </c>
      <c r="AA97" t="e">
        <f>CK97*'Value Calculations'!$D$6</f>
        <v>#N/A</v>
      </c>
      <c r="AB97" t="e">
        <f>CL97*'Value Calculations'!$D$7</f>
        <v>#N/A</v>
      </c>
      <c r="AC97" t="e">
        <f>CM97*'Value Calculations'!$D$8</f>
        <v>#N/A</v>
      </c>
      <c r="AD97" t="e">
        <f>CN97*'Value Calculations'!$D$9</f>
        <v>#N/A</v>
      </c>
      <c r="AE97" t="e">
        <f>CO97*'Value Calculations'!$D$10</f>
        <v>#N/A</v>
      </c>
      <c r="AF97" t="e">
        <f>CP97*'Value Calculations'!$D$11</f>
        <v>#N/A</v>
      </c>
      <c r="AG97" t="e">
        <f>CQ97*'Value Calculations'!$D$12</f>
        <v>#N/A</v>
      </c>
      <c r="AH97" t="e">
        <f>CR97*'Value Calculations'!$D$13</f>
        <v>#N/A</v>
      </c>
      <c r="AJ97">
        <f>CU97*'Value Calculations'!$D$3</f>
        <v>2.0386771431301893</v>
      </c>
      <c r="AK97">
        <f>CV97*'Value Calculations'!$D$4</f>
        <v>0.97683811213394978</v>
      </c>
      <c r="AL97">
        <f>CW97*'Value Calculations'!$D$5</f>
        <v>2.1227048404233724</v>
      </c>
      <c r="AM97">
        <f>CX97*'Value Calculations'!$D$6</f>
        <v>-0.75038959151617712</v>
      </c>
      <c r="AN97">
        <f>CY97*'Value Calculations'!$D$7</f>
        <v>6.415596024985275</v>
      </c>
      <c r="AO97">
        <f>CZ97*'Value Calculations'!$D$8</f>
        <v>6.6859051621582006</v>
      </c>
      <c r="AP97">
        <f>DA97*'Value Calculations'!$D$9</f>
        <v>3.9045277274630186</v>
      </c>
      <c r="AQ97">
        <f>DB97*'Value Calculations'!$D$10</f>
        <v>0</v>
      </c>
      <c r="AR97">
        <f>DC97*'Value Calculations'!$D$11</f>
        <v>0</v>
      </c>
      <c r="AS97">
        <f>DD97*'Value Calculations'!$D$12</f>
        <v>0.81388273958941404</v>
      </c>
      <c r="AT97">
        <f>DE97*'Value Calculations'!$D$13</f>
        <v>3.7145951734171012</v>
      </c>
      <c r="AV97">
        <f>DH97*'Value Calculations'!$D$3</f>
        <v>1.6309417145041516</v>
      </c>
      <c r="AW97">
        <f>DI97*'Value Calculations'!$D$4</f>
        <v>1.6280635202232496</v>
      </c>
      <c r="AX97">
        <f>DJ97*'Value Calculations'!$D$5</f>
        <v>2.3880429454762941</v>
      </c>
      <c r="AY97">
        <f>DK97*'Value Calculations'!$D$6</f>
        <v>-0.75038959151617712</v>
      </c>
      <c r="AZ97">
        <f>DL97*'Value Calculations'!$D$7</f>
        <v>8.3490633201863158</v>
      </c>
      <c r="BA97">
        <f>DM97*'Value Calculations'!$D$8</f>
        <v>15.744228285082215</v>
      </c>
      <c r="BB97">
        <f>DN97*'Value Calculations'!$D$9</f>
        <v>6.5495303815508699</v>
      </c>
      <c r="BC97">
        <f>DO97*'Value Calculations'!$D$10</f>
        <v>0</v>
      </c>
      <c r="BD97">
        <f>DP97*'Value Calculations'!$D$11</f>
        <v>0.9907141480249374</v>
      </c>
      <c r="BE97">
        <f>DQ97*'Value Calculations'!$D$12</f>
        <v>0</v>
      </c>
      <c r="BF97">
        <f>DR97*'Value Calculations'!$D$13</f>
        <v>6.6725135522492369</v>
      </c>
      <c r="BH97">
        <f>DU97*'Value Calculations'!$D$3</f>
        <v>3.6696188576343411</v>
      </c>
      <c r="BI97">
        <f>DV97*'Value Calculations'!$D$4</f>
        <v>5.2098032647143988</v>
      </c>
      <c r="BJ97">
        <f>DW97*'Value Calculations'!$D$5</f>
        <v>6.6334526263230389</v>
      </c>
      <c r="BK97">
        <f>DX97*'Value Calculations'!$D$6</f>
        <v>-0.25012986383872571</v>
      </c>
      <c r="BL97">
        <f>DY97*'Value Calculations'!$D$7</f>
        <v>9.6673364760052074</v>
      </c>
      <c r="BM97">
        <f>DZ97*'Value Calculations'!$D$8</f>
        <v>12.149655617255224</v>
      </c>
      <c r="BN97">
        <f>EA97*'Value Calculations'!$D$9</f>
        <v>4.7861952788256357</v>
      </c>
      <c r="BO97">
        <f>EB97*'Value Calculations'!$D$10</f>
        <v>0.73063294815240942</v>
      </c>
      <c r="BP97">
        <f>EC97*'Value Calculations'!$D$11</f>
        <v>0</v>
      </c>
      <c r="BQ97">
        <f>ED97*'Value Calculations'!$D$12</f>
        <v>2.441648218768242</v>
      </c>
      <c r="BR97">
        <f>EE97*'Value Calculations'!$D$13</f>
        <v>7.7731343443728225</v>
      </c>
      <c r="BT97">
        <f>VLOOKUP($B97,'Raw Stats'!$CM$3:$DC$528,3,FALSE)</f>
        <v>71</v>
      </c>
      <c r="BU97">
        <f>VLOOKUP($B97,'Raw Stats'!$CM$3:$DC$528,4,FALSE)</f>
        <v>8</v>
      </c>
      <c r="BV97">
        <f>VLOOKUP($B97,'Raw Stats'!$CM$3:$DC$528,5,FALSE)</f>
        <v>8</v>
      </c>
      <c r="BW97">
        <f>VLOOKUP($B97,'Raw Stats'!$CM$3:$DC$528,6,FALSE)</f>
        <v>16</v>
      </c>
      <c r="BX97">
        <f>VLOOKUP($B97,'Raw Stats'!$CM$3:$DC$528,7,FALSE)</f>
        <v>-14</v>
      </c>
      <c r="BY97">
        <f>VLOOKUP($B97,'Raw Stats'!$CM$3:$DC$528,8,FALSE)</f>
        <v>76</v>
      </c>
      <c r="BZ97">
        <f>VLOOKUP($B97,'Raw Stats'!$CM$3:$DC$528,9,FALSE)</f>
        <v>220</v>
      </c>
      <c r="CA97">
        <f>VLOOKUP($B97,'Raw Stats'!$CM$3:$DC$528,10,FALSE)</f>
        <v>72</v>
      </c>
      <c r="CB97">
        <f>VLOOKUP($B97,'Raw Stats'!$CM$3:$DC$528,11,FALSE)+VLOOKUP($B97,'Raw Stats'!$CM$3:$DC$528,12,FALSE)</f>
        <v>1</v>
      </c>
      <c r="CC97">
        <f>VLOOKUP($B97,'Raw Stats'!$CM$3:$DC$528,13,FALSE)+VLOOKUP($B97,'Raw Stats'!$CM$3:$DC$528,14,FALSE)</f>
        <v>1</v>
      </c>
      <c r="CD97">
        <f>VLOOKUP($B97,'Raw Stats'!$CM$3:$DC$528,15,FALSE)</f>
        <v>0</v>
      </c>
      <c r="CE97">
        <f>VLOOKUP($B97,'Raw Stats'!$CM$3:$DC$528,16,FALSE)</f>
        <v>103</v>
      </c>
      <c r="CG97" t="e">
        <f>VLOOKUP($B97,'Raw Stats'!$BU$3:$CJ$528,3,FALSE)</f>
        <v>#N/A</v>
      </c>
      <c r="CH97" t="e">
        <f>VLOOKUP($B97,'Raw Stats'!$BU$3:$CJ$528,4,FALSE)</f>
        <v>#N/A</v>
      </c>
      <c r="CI97">
        <f>VLOOKUP($B97,'Raw Stats'!$BU$3:$CJ$5288,5,FALSE)</f>
        <v>2</v>
      </c>
      <c r="CJ97" t="e">
        <f>VLOOKUP($B97,'Raw Stats'!$BU$3:$CJ$528,6,FALSE)</f>
        <v>#N/A</v>
      </c>
      <c r="CK97" t="e">
        <f>VLOOKUP($B97,'Raw Stats'!$BU$3:$CJ$528,7,FALSE)</f>
        <v>#N/A</v>
      </c>
      <c r="CL97" t="e">
        <f>VLOOKUP($B97,'Raw Stats'!$BU$3:$CJ$528,8,FALSE)</f>
        <v>#N/A</v>
      </c>
      <c r="CM97" t="e">
        <f>VLOOKUP($B97,'Raw Stats'!$BU$3:$CJ$528,9,FALSE)</f>
        <v>#N/A</v>
      </c>
      <c r="CN97" t="e">
        <f>VLOOKUP($B97,'Raw Stats'!$BU$3:$CJ$528,10,FALSE)</f>
        <v>#N/A</v>
      </c>
      <c r="CO97" t="e">
        <f>VLOOKUP($B97,'Raw Stats'!$BU$3:$CJ$528,11,FALSE)+VLOOKUP($B97,'Raw Stats'!$BU$3:$CJ$528,12,FALSE)</f>
        <v>#N/A</v>
      </c>
      <c r="CP97" t="e">
        <f>VLOOKUP($B97,'Raw Stats'!$BU$3:$CJ$528,13,FALSE)+VLOOKUP($B97,'Raw Stats'!$BU$3:$CJ$528,14,FALSE)</f>
        <v>#N/A</v>
      </c>
      <c r="CQ97" t="e">
        <f>VLOOKUP($B97,'Raw Stats'!$BU$3:$CJ$528,15,FALSE)</f>
        <v>#N/A</v>
      </c>
      <c r="CR97" t="e">
        <f>VLOOKUP($B97,'Raw Stats'!$BU$3:$CJ$528,16,FALSE)</f>
        <v>#N/A</v>
      </c>
      <c r="CT97">
        <f>VLOOKUP($B97,'Raw Stats'!$BC$3:$BR$528,3,FALSE)</f>
        <v>48</v>
      </c>
      <c r="CU97">
        <f>VLOOKUP($B97,'Raw Stats'!$BC$3:$BR$528,4,FALSE)</f>
        <v>5</v>
      </c>
      <c r="CV97">
        <f>VLOOKUP($B97,'Raw Stats'!$BC$3:$BR$5288,5,FALSE)</f>
        <v>3</v>
      </c>
      <c r="CW97">
        <f>VLOOKUP($B97,'Raw Stats'!$BC$3:$BR$52888,6,FALSE)</f>
        <v>8</v>
      </c>
      <c r="CX97">
        <f>VLOOKUP($B97,'Raw Stats'!$BC$3:$BR$5288,7,FALSE)</f>
        <v>-6</v>
      </c>
      <c r="CY97">
        <f>VLOOKUP($B97,'Raw Stats'!$BC$3:$BR$5288,8,FALSE)</f>
        <v>73</v>
      </c>
      <c r="CZ97">
        <f>VLOOKUP($B97,'Raw Stats'!$BC$3:$BR$5288,9,FALSE)</f>
        <v>93</v>
      </c>
      <c r="DA97">
        <f>VLOOKUP($B97,'Raw Stats'!$BC$3:$BR$5288,10,FALSE)</f>
        <v>31</v>
      </c>
      <c r="DB97">
        <f>VLOOKUP($B97,'Raw Stats'!$BC$3:$BR$5288,11,FALSE)+VLOOKUP($B97,'Raw Stats'!$BC$3:$BR$5288,12,FALSE)</f>
        <v>0</v>
      </c>
      <c r="DC97">
        <f>VLOOKUP($B97,'Raw Stats'!$BC$3:$BR$5288,13,FALSE)+VLOOKUP($B97,'Raw Stats'!$BC$3:$BR$5288,14,FALSE)</f>
        <v>0</v>
      </c>
      <c r="DD97">
        <f>VLOOKUP($B97,'Raw Stats'!$BC$3:$BR$5288,15,FALSE)</f>
        <v>1</v>
      </c>
      <c r="DE97">
        <f>VLOOKUP($B97,'Raw Stats'!$BC$3:$BR$5288,16,FALSE)</f>
        <v>54</v>
      </c>
      <c r="DG97">
        <f>VLOOKUP($B97,'Raw Stats'!$AK$3:$AZ$528,3,FALSE)</f>
        <v>78</v>
      </c>
      <c r="DH97">
        <f>VLOOKUP($B97,'Raw Stats'!$AK$3:$AZ$528,4,FALSE)</f>
        <v>4</v>
      </c>
      <c r="DI97">
        <f>VLOOKUP($B97,'Raw Stats'!$AK$3:$AZ$528,5,FALSE)</f>
        <v>5</v>
      </c>
      <c r="DJ97">
        <f>VLOOKUP($B97,'Raw Stats'!$AK$3:$AZ$528,6,FALSE)</f>
        <v>9</v>
      </c>
      <c r="DK97">
        <f>VLOOKUP($B97,'Raw Stats'!$AK$3:$AZ$528,7,FALSE)</f>
        <v>-6</v>
      </c>
      <c r="DL97">
        <f>VLOOKUP($B97,'Raw Stats'!$AK$3:$AZ$528,8,FALSE)</f>
        <v>95</v>
      </c>
      <c r="DM97">
        <f>VLOOKUP($B97,'Raw Stats'!$AK$3:$AZ$528,9,FALSE)</f>
        <v>219</v>
      </c>
      <c r="DN97">
        <f>VLOOKUP($B97,'Raw Stats'!$AK$3:$AZ$528,10,FALSE)</f>
        <v>52</v>
      </c>
      <c r="DO97">
        <f>VLOOKUP($B97,'Raw Stats'!$AK$3:$AZ$528,11,FALSE)+VLOOKUP($B97,'Raw Stats'!$AK$3:$AZ$528,12,FALSE)</f>
        <v>0</v>
      </c>
      <c r="DP97">
        <f>VLOOKUP($B97,'Raw Stats'!$AK$3:$AZ$528,13,FALSE)+VLOOKUP($B97,'Raw Stats'!$AK$3:$AZ$528,14,FALSE)</f>
        <v>1</v>
      </c>
      <c r="DQ97">
        <f>VLOOKUP($B97,'Raw Stats'!$AK$3:$AZ$528,15,FALSE)</f>
        <v>0</v>
      </c>
      <c r="DR97">
        <f>VLOOKUP($B97,'Raw Stats'!$AK$3:$AZ$528,16,FALSE)</f>
        <v>97</v>
      </c>
      <c r="DT97">
        <f>VLOOKUP($B97,'Raw Stats'!$S$3:$AH$528,3,FALSE)</f>
        <v>77</v>
      </c>
      <c r="DU97">
        <f>VLOOKUP($B97,'Raw Stats'!$S$3:$AH$528,4,FALSE)</f>
        <v>9</v>
      </c>
      <c r="DV97">
        <f>VLOOKUP($B97,'Raw Stats'!$S$3:$AH$528,5,FALSE)</f>
        <v>16</v>
      </c>
      <c r="DW97">
        <f>VLOOKUP($B97,'Raw Stats'!$S$3:$AH$528,6,FALSE)</f>
        <v>25</v>
      </c>
      <c r="DX97">
        <f>VLOOKUP($B97,'Raw Stats'!$S$3:$AH$528,7,FALSE)</f>
        <v>-2</v>
      </c>
      <c r="DY97">
        <f>VLOOKUP($B97,'Raw Stats'!$S$3:$AH$528,8,FALSE)</f>
        <v>110</v>
      </c>
      <c r="DZ97">
        <f>VLOOKUP($B97,'Raw Stats'!$S$3:$AH$528,9,FALSE)</f>
        <v>169</v>
      </c>
      <c r="EA97">
        <f>VLOOKUP($B97,'Raw Stats'!$S$3:$AH$528,10,FALSE)</f>
        <v>38</v>
      </c>
      <c r="EB97">
        <f>VLOOKUP($B97,'Raw Stats'!$S$3:$AH$528,11,FALSE)+VLOOKUP($B97,'Raw Stats'!$S$3:$AH$528,12,FALSE)</f>
        <v>2</v>
      </c>
      <c r="EC97">
        <f>VLOOKUP($B97,'Raw Stats'!$S$3:$AH$528,13,FALSE)+VLOOKUP($B97,'Raw Stats'!$S$3:$AH$528,14,FALSE)</f>
        <v>0</v>
      </c>
      <c r="ED97">
        <f>VLOOKUP($B97,'Raw Stats'!$S$3:$AH$528,15,FALSE)</f>
        <v>3</v>
      </c>
      <c r="EE97">
        <f>VLOOKUP($B97,'Raw Stats'!$S$3:$AH$528,16,FALSE)</f>
        <v>113</v>
      </c>
    </row>
    <row r="103" spans="1:135" x14ac:dyDescent="0.2">
      <c r="B103" t="s">
        <v>672</v>
      </c>
    </row>
    <row r="104" spans="1:135" x14ac:dyDescent="0.2">
      <c r="B104" t="s">
        <v>673</v>
      </c>
    </row>
    <row r="105" spans="1:135" x14ac:dyDescent="0.2">
      <c r="B105" t="s">
        <v>674</v>
      </c>
    </row>
    <row r="106" spans="1:135" x14ac:dyDescent="0.2">
      <c r="B106" t="s">
        <v>675</v>
      </c>
    </row>
    <row r="107" spans="1:135" x14ac:dyDescent="0.2">
      <c r="B107" t="s">
        <v>676</v>
      </c>
    </row>
  </sheetData>
  <autoFilter ref="A1:A107">
    <sortState ref="A2:B107">
      <sortCondition descending="1" ref="A1:A107"/>
    </sortState>
  </autoFilter>
  <mergeCells count="1">
    <mergeCell ref="A1:B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104"/>
  <sheetViews>
    <sheetView zoomScale="93" zoomScaleNormal="70" zoomScalePageLayoutView="70" workbookViewId="0">
      <selection activeCell="A3" sqref="A3:B33"/>
    </sheetView>
  </sheetViews>
  <sheetFormatPr baseColWidth="10" defaultColWidth="8.83203125" defaultRowHeight="15" outlineLevelCol="1" x14ac:dyDescent="0.2"/>
  <cols>
    <col min="1" max="1" width="11.5" bestFit="1" customWidth="1"/>
    <col min="2" max="2" width="19.1640625" customWidth="1"/>
    <col min="3" max="3" width="11.1640625" bestFit="1" customWidth="1"/>
    <col min="4" max="4" width="11.5" bestFit="1" customWidth="1"/>
    <col min="5" max="5" width="10" bestFit="1" customWidth="1"/>
    <col min="9" max="11" width="8.83203125" style="29"/>
    <col min="12" max="84" width="9.1640625" customWidth="1" outlineLevel="1"/>
  </cols>
  <sheetData>
    <row r="1" spans="1:135" ht="26" x14ac:dyDescent="0.3">
      <c r="A1" s="37" t="s">
        <v>677</v>
      </c>
      <c r="B1" s="38"/>
      <c r="C1" s="31"/>
      <c r="D1" s="31"/>
      <c r="E1" s="31"/>
      <c r="F1" s="31"/>
      <c r="G1" s="31"/>
      <c r="H1" s="31"/>
      <c r="I1" s="31"/>
      <c r="J1" s="31"/>
      <c r="K1" s="31"/>
      <c r="L1" s="8" t="s">
        <v>1</v>
      </c>
      <c r="O1" s="5"/>
      <c r="Q1" s="5"/>
      <c r="S1" s="5"/>
      <c r="U1" s="5"/>
      <c r="W1" s="6"/>
      <c r="X1" s="8" t="s">
        <v>2</v>
      </c>
      <c r="Y1" s="5"/>
      <c r="Z1" s="7"/>
      <c r="AA1" s="7"/>
      <c r="AB1" s="7"/>
      <c r="AC1" s="7"/>
      <c r="AD1" s="7"/>
      <c r="AE1" s="7"/>
      <c r="AF1" s="7"/>
      <c r="AG1" s="7"/>
      <c r="AH1" s="7"/>
      <c r="AI1" s="7"/>
      <c r="AJ1" s="9" t="str">
        <f>"12-13"</f>
        <v>12-13</v>
      </c>
      <c r="AK1" s="5"/>
      <c r="AL1" s="7"/>
      <c r="AM1" s="7"/>
      <c r="AN1" s="7"/>
      <c r="AO1" s="7"/>
      <c r="AP1" s="7"/>
      <c r="AQ1" s="7"/>
      <c r="AR1" s="7"/>
      <c r="AS1" s="7"/>
      <c r="AT1" s="7"/>
      <c r="AU1" s="7"/>
      <c r="AV1" s="9" t="str">
        <f>"11-12"</f>
        <v>11-12</v>
      </c>
      <c r="AW1" s="5"/>
      <c r="AX1" s="7"/>
      <c r="AY1" s="7"/>
      <c r="AZ1" s="7"/>
      <c r="BA1" s="7"/>
      <c r="BB1" s="7"/>
      <c r="BC1" s="7"/>
      <c r="BD1" s="7"/>
      <c r="BE1" s="7"/>
      <c r="BF1" s="7"/>
      <c r="BG1" s="7"/>
      <c r="BH1" s="9" t="str">
        <f>"10-11"</f>
        <v>10-11</v>
      </c>
      <c r="BI1" s="7"/>
      <c r="BJ1" s="5"/>
      <c r="BK1" s="7"/>
      <c r="BL1" s="7"/>
      <c r="BM1" s="7"/>
      <c r="BN1" s="7"/>
      <c r="BO1" s="7"/>
      <c r="BP1" s="7"/>
      <c r="BQ1" s="7"/>
      <c r="BR1" s="7"/>
      <c r="BS1" s="7"/>
      <c r="BT1" s="8" t="s">
        <v>1</v>
      </c>
      <c r="BW1" s="5"/>
      <c r="BY1" s="5"/>
      <c r="CA1" s="5"/>
      <c r="CC1" s="5"/>
      <c r="CE1" s="6"/>
      <c r="CG1" s="8" t="s">
        <v>2</v>
      </c>
      <c r="CH1" s="7"/>
      <c r="CI1" s="7"/>
      <c r="CJ1" s="7"/>
      <c r="CK1" s="7"/>
      <c r="CL1" s="7"/>
      <c r="CM1" s="7"/>
      <c r="CN1" s="7"/>
      <c r="CO1" s="7"/>
      <c r="CP1" s="7"/>
      <c r="CQ1" s="7"/>
      <c r="CS1" s="5"/>
      <c r="CT1" s="9" t="str">
        <f>"12-13"</f>
        <v>12-13</v>
      </c>
      <c r="CU1" s="7"/>
      <c r="CV1" s="7"/>
      <c r="CW1" s="7"/>
      <c r="CX1" s="7"/>
      <c r="CY1" s="7"/>
      <c r="CZ1" s="7"/>
      <c r="DA1" s="7"/>
      <c r="DB1" s="7"/>
      <c r="DC1" s="7"/>
      <c r="DE1" s="5"/>
      <c r="DF1" s="7"/>
      <c r="DG1" s="9" t="str">
        <f>"11-12"</f>
        <v>11-12</v>
      </c>
      <c r="DH1" s="7"/>
      <c r="DI1" s="7"/>
      <c r="DJ1" s="7"/>
      <c r="DK1" s="7"/>
      <c r="DL1" s="7"/>
      <c r="DM1" s="7"/>
      <c r="DN1" s="7"/>
      <c r="DO1" s="7"/>
      <c r="DT1" s="9" t="str">
        <f>"10-11"</f>
        <v>10-11</v>
      </c>
    </row>
    <row r="2" spans="1:135" x14ac:dyDescent="0.2">
      <c r="A2" s="8" t="s">
        <v>3</v>
      </c>
      <c r="B2" s="8" t="s">
        <v>4</v>
      </c>
      <c r="C2" s="8" t="s">
        <v>1</v>
      </c>
      <c r="D2" s="8" t="s">
        <v>2</v>
      </c>
      <c r="E2" s="9" t="str">
        <f>"12-13"</f>
        <v>12-13</v>
      </c>
      <c r="F2" s="9" t="str">
        <f>"11-12"</f>
        <v>11-12</v>
      </c>
      <c r="G2" s="9" t="str">
        <f>"10-11"</f>
        <v>10-11</v>
      </c>
      <c r="H2" s="9" t="s">
        <v>669</v>
      </c>
      <c r="I2" s="32" t="s">
        <v>670</v>
      </c>
      <c r="J2" s="32"/>
      <c r="K2" s="32"/>
      <c r="L2" s="1" t="s">
        <v>5</v>
      </c>
      <c r="M2" s="1" t="s">
        <v>6</v>
      </c>
      <c r="N2" s="1" t="s">
        <v>7</v>
      </c>
      <c r="O2" s="1" t="s">
        <v>8</v>
      </c>
      <c r="P2" s="1" t="s">
        <v>9</v>
      </c>
      <c r="Q2" s="1" t="s">
        <v>10</v>
      </c>
      <c r="R2" s="1" t="s">
        <v>11</v>
      </c>
      <c r="S2" s="1" t="s">
        <v>12</v>
      </c>
      <c r="T2" s="1" t="s">
        <v>13</v>
      </c>
      <c r="U2" s="1" t="s">
        <v>14</v>
      </c>
      <c r="V2" s="1" t="s">
        <v>15</v>
      </c>
      <c r="W2" s="1"/>
      <c r="X2" s="1" t="s">
        <v>5</v>
      </c>
      <c r="Y2" s="1" t="s">
        <v>6</v>
      </c>
      <c r="Z2" s="1" t="s">
        <v>7</v>
      </c>
      <c r="AA2" s="1" t="s">
        <v>8</v>
      </c>
      <c r="AB2" s="1" t="s">
        <v>9</v>
      </c>
      <c r="AC2" s="1" t="s">
        <v>10</v>
      </c>
      <c r="AD2" s="1" t="s">
        <v>11</v>
      </c>
      <c r="AE2" s="1" t="s">
        <v>12</v>
      </c>
      <c r="AF2" s="1" t="s">
        <v>13</v>
      </c>
      <c r="AG2" s="1" t="s">
        <v>14</v>
      </c>
      <c r="AH2" s="1" t="s">
        <v>15</v>
      </c>
      <c r="AJ2" s="1" t="s">
        <v>5</v>
      </c>
      <c r="AK2" s="1" t="s">
        <v>6</v>
      </c>
      <c r="AL2" s="1" t="s">
        <v>7</v>
      </c>
      <c r="AM2" s="1" t="s">
        <v>8</v>
      </c>
      <c r="AN2" s="1" t="s">
        <v>9</v>
      </c>
      <c r="AO2" s="1" t="s">
        <v>10</v>
      </c>
      <c r="AP2" s="1" t="s">
        <v>11</v>
      </c>
      <c r="AQ2" s="1" t="s">
        <v>12</v>
      </c>
      <c r="AR2" s="1" t="s">
        <v>13</v>
      </c>
      <c r="AS2" s="1" t="s">
        <v>14</v>
      </c>
      <c r="AT2" s="1" t="s">
        <v>15</v>
      </c>
      <c r="AV2" s="1" t="s">
        <v>5</v>
      </c>
      <c r="AW2" s="1" t="s">
        <v>6</v>
      </c>
      <c r="AX2" s="1" t="s">
        <v>7</v>
      </c>
      <c r="AY2" s="1" t="s">
        <v>8</v>
      </c>
      <c r="AZ2" s="1" t="s">
        <v>9</v>
      </c>
      <c r="BA2" s="1" t="s">
        <v>10</v>
      </c>
      <c r="BB2" s="1" t="s">
        <v>11</v>
      </c>
      <c r="BC2" s="1" t="s">
        <v>12</v>
      </c>
      <c r="BD2" s="1" t="s">
        <v>13</v>
      </c>
      <c r="BE2" s="1" t="s">
        <v>14</v>
      </c>
      <c r="BF2" s="1" t="s">
        <v>15</v>
      </c>
      <c r="BG2" s="1"/>
      <c r="BH2" s="1" t="s">
        <v>5</v>
      </c>
      <c r="BI2" s="1" t="s">
        <v>6</v>
      </c>
      <c r="BJ2" s="1" t="s">
        <v>7</v>
      </c>
      <c r="BK2" s="1" t="s">
        <v>8</v>
      </c>
      <c r="BL2" s="1" t="s">
        <v>9</v>
      </c>
      <c r="BM2" s="1" t="s">
        <v>10</v>
      </c>
      <c r="BN2" s="1" t="s">
        <v>11</v>
      </c>
      <c r="BO2" s="1" t="s">
        <v>12</v>
      </c>
      <c r="BP2" s="1" t="s">
        <v>13</v>
      </c>
      <c r="BQ2" s="1" t="s">
        <v>14</v>
      </c>
      <c r="BR2" s="1" t="s">
        <v>15</v>
      </c>
      <c r="BT2" s="4" t="s">
        <v>16</v>
      </c>
      <c r="BU2" s="1" t="s">
        <v>5</v>
      </c>
      <c r="BV2" s="1" t="s">
        <v>6</v>
      </c>
      <c r="BW2" s="1" t="s">
        <v>7</v>
      </c>
      <c r="BX2" s="1" t="s">
        <v>8</v>
      </c>
      <c r="BY2" s="1" t="s">
        <v>9</v>
      </c>
      <c r="BZ2" s="1" t="s">
        <v>10</v>
      </c>
      <c r="CA2" s="1" t="s">
        <v>11</v>
      </c>
      <c r="CB2" s="1" t="s">
        <v>12</v>
      </c>
      <c r="CC2" s="1" t="s">
        <v>13</v>
      </c>
      <c r="CD2" s="1" t="s">
        <v>14</v>
      </c>
      <c r="CE2" s="1" t="s">
        <v>15</v>
      </c>
      <c r="CF2" s="1"/>
      <c r="CG2" s="1" t="s">
        <v>16</v>
      </c>
      <c r="CH2" s="1" t="s">
        <v>5</v>
      </c>
      <c r="CI2" s="1" t="s">
        <v>6</v>
      </c>
      <c r="CJ2" s="1" t="s">
        <v>7</v>
      </c>
      <c r="CK2" s="1" t="s">
        <v>8</v>
      </c>
      <c r="CL2" s="1" t="s">
        <v>9</v>
      </c>
      <c r="CM2" s="1" t="s">
        <v>10</v>
      </c>
      <c r="CN2" s="1" t="s">
        <v>11</v>
      </c>
      <c r="CO2" s="1" t="s">
        <v>12</v>
      </c>
      <c r="CP2" s="1" t="s">
        <v>13</v>
      </c>
      <c r="CQ2" s="1" t="s">
        <v>14</v>
      </c>
      <c r="CR2" s="1" t="s">
        <v>15</v>
      </c>
      <c r="CS2" s="1"/>
      <c r="CT2" s="4" t="s">
        <v>16</v>
      </c>
      <c r="CU2" s="1" t="s">
        <v>5</v>
      </c>
      <c r="CV2" s="1" t="s">
        <v>6</v>
      </c>
      <c r="CW2" s="1" t="s">
        <v>7</v>
      </c>
      <c r="CX2" s="1" t="s">
        <v>8</v>
      </c>
      <c r="CY2" s="1" t="s">
        <v>9</v>
      </c>
      <c r="CZ2" s="1" t="s">
        <v>10</v>
      </c>
      <c r="DA2" s="1" t="s">
        <v>11</v>
      </c>
      <c r="DB2" s="1" t="s">
        <v>12</v>
      </c>
      <c r="DC2" s="1" t="s">
        <v>13</v>
      </c>
      <c r="DD2" s="1" t="s">
        <v>14</v>
      </c>
      <c r="DE2" s="1" t="s">
        <v>15</v>
      </c>
      <c r="DF2" s="1"/>
      <c r="DG2" s="4" t="s">
        <v>16</v>
      </c>
      <c r="DH2" s="1" t="s">
        <v>5</v>
      </c>
      <c r="DI2" s="1" t="s">
        <v>6</v>
      </c>
      <c r="DJ2" s="1" t="s">
        <v>7</v>
      </c>
      <c r="DK2" s="1" t="s">
        <v>8</v>
      </c>
      <c r="DL2" s="1" t="s">
        <v>9</v>
      </c>
      <c r="DM2" s="1" t="s">
        <v>10</v>
      </c>
      <c r="DN2" s="1" t="s">
        <v>11</v>
      </c>
      <c r="DO2" s="1" t="s">
        <v>12</v>
      </c>
      <c r="DP2" s="1" t="s">
        <v>13</v>
      </c>
      <c r="DQ2" s="1" t="s">
        <v>14</v>
      </c>
      <c r="DR2" s="1" t="s">
        <v>15</v>
      </c>
      <c r="DT2" s="4" t="s">
        <v>16</v>
      </c>
      <c r="DU2" s="1" t="s">
        <v>5</v>
      </c>
      <c r="DV2" s="1" t="s">
        <v>6</v>
      </c>
      <c r="DW2" s="1" t="s">
        <v>7</v>
      </c>
      <c r="DX2" s="1" t="s">
        <v>8</v>
      </c>
      <c r="DY2" s="1" t="s">
        <v>9</v>
      </c>
      <c r="DZ2" s="1" t="s">
        <v>10</v>
      </c>
      <c r="EA2" s="1" t="s">
        <v>11</v>
      </c>
      <c r="EB2" s="1" t="s">
        <v>12</v>
      </c>
      <c r="EC2" s="1" t="s">
        <v>13</v>
      </c>
      <c r="ED2" s="1" t="s">
        <v>14</v>
      </c>
      <c r="EE2" s="1" t="s">
        <v>15</v>
      </c>
    </row>
    <row r="3" spans="1:135" x14ac:dyDescent="0.2">
      <c r="A3" t="e">
        <f>VLOOKUP(B3,'ALL SKATERS'!$B$3:$I$378,9,FALSE)</f>
        <v>#REF!</v>
      </c>
      <c r="B3" t="s">
        <v>23</v>
      </c>
      <c r="C3">
        <f t="shared" ref="C3:C34" si="0">IF(BT3=0,"",SUMIF(L3:V3,"&lt;&gt;#N/A")/BT3)</f>
        <v>1.3488295724607229</v>
      </c>
      <c r="D3">
        <f t="shared" ref="D3:D34" si="1">SUMIF(X3:AH3,"&lt;&gt;#N/A")/CG3</f>
        <v>1.3001913941425254</v>
      </c>
      <c r="E3">
        <f t="shared" ref="E3:E34" si="2">SUMIF(AJ3:AT3,"&lt;&gt;#N/A")/CT3</f>
        <v>1.1048248688498212</v>
      </c>
      <c r="F3">
        <f t="shared" ref="F3:F34" si="3">SUMIF(AV3:BF3,"&lt;&gt;#N/A")/DG3</f>
        <v>1.2212209356771451</v>
      </c>
      <c r="G3">
        <f t="shared" ref="G3:G34" si="4">SUMIF(BH3:BR3,"&lt;&gt;#N/A")/DT3</f>
        <v>1.1232356383937527</v>
      </c>
      <c r="H3">
        <f>VLOOKUP(B3,'ALL SKATERS'!$B$3:$H$378,7,FALSE)</f>
        <v>1.3</v>
      </c>
      <c r="I3" s="29" t="e">
        <f t="shared" ref="I3:I34" si="5">(H3-0.95)/A3*100</f>
        <v>#REF!</v>
      </c>
      <c r="J3" s="29">
        <f t="shared" ref="J3:J34" si="6">(H3-0.95)/0.01</f>
        <v>35.000000000000007</v>
      </c>
      <c r="K3" s="29">
        <f t="shared" ref="K3:K34" si="7">H3-0.95</f>
        <v>0.35000000000000009</v>
      </c>
      <c r="L3">
        <f>BU3*'Value Calculations'!$D$3</f>
        <v>14.270740001911326</v>
      </c>
      <c r="M3">
        <f>BV3*'Value Calculations'!$D$4</f>
        <v>16.931860610321795</v>
      </c>
      <c r="N3">
        <f>BW3*'Value Calculations'!$D$5</f>
        <v>23.084415139604175</v>
      </c>
      <c r="O3">
        <f>BX3*'Value Calculations'!$D$6</f>
        <v>0.12506493191936285</v>
      </c>
      <c r="P3">
        <f>BY3*'Value Calculations'!$D$7</f>
        <v>5.6246321314939394</v>
      </c>
      <c r="Q3">
        <f>BZ3*'Value Calculations'!$D$8</f>
        <v>8.626974402784775</v>
      </c>
      <c r="R3">
        <f>CA3*'Value Calculations'!$D$9</f>
        <v>6.2976253668758364</v>
      </c>
      <c r="S3">
        <f>CB3*'Value Calculations'!$D$10</f>
        <v>8.402278903752709</v>
      </c>
      <c r="T3">
        <f>CC3*'Value Calculations'!$D$11</f>
        <v>4.9535707401246869</v>
      </c>
      <c r="U3">
        <f>CD3*'Value Calculations'!$D$12</f>
        <v>4.883296437536484</v>
      </c>
      <c r="V3">
        <f>CE3*'Value Calculations'!$D$13</f>
        <v>17.403566275454196</v>
      </c>
      <c r="X3">
        <f>CH3*'Value Calculations'!$D$3</f>
        <v>13.863004573285288</v>
      </c>
      <c r="Y3">
        <f>CI3*'Value Calculations'!$D$4</f>
        <v>14.652571682009247</v>
      </c>
      <c r="Z3">
        <f>CJ3*'Value Calculations'!$D$5</f>
        <v>20.961710299180801</v>
      </c>
      <c r="AA3">
        <f>CK3*'Value Calculations'!$D$6</f>
        <v>2.6263635703066202</v>
      </c>
      <c r="AB3">
        <f>CL3*'Value Calculations'!$D$7</f>
        <v>5.6246321314939394</v>
      </c>
      <c r="AC3">
        <f>CM3*'Value Calculations'!$D$8</f>
        <v>8.4831914960716954</v>
      </c>
      <c r="AD3">
        <f>CN3*'Value Calculations'!$D$9</f>
        <v>7.5571504402510037</v>
      </c>
      <c r="AE3">
        <f>CO3*'Value Calculations'!$D$10</f>
        <v>6.9410130074478893</v>
      </c>
      <c r="AF3">
        <f>CP3*'Value Calculations'!$D$11</f>
        <v>2.9721424440748123</v>
      </c>
      <c r="AG3">
        <f>CQ3*'Value Calculations'!$D$12</f>
        <v>2.441648218768242</v>
      </c>
      <c r="AH3">
        <f>CR3*'Value Calculations'!$D$13</f>
        <v>19.192075062655022</v>
      </c>
      <c r="AJ3">
        <f>CU3*'Value Calculations'!$D$3</f>
        <v>4.8928251435124546</v>
      </c>
      <c r="AK3">
        <f>CV3*'Value Calculations'!$D$4</f>
        <v>6.8378667849376482</v>
      </c>
      <c r="AL3">
        <f>CW3*'Value Calculations'!$D$5</f>
        <v>8.7561574667464104</v>
      </c>
      <c r="AM3">
        <f>CX3*'Value Calculations'!$D$6</f>
        <v>-1.5007791830323542</v>
      </c>
      <c r="AN3">
        <f>CY3*'Value Calculations'!$D$7</f>
        <v>3.5153950821837121</v>
      </c>
      <c r="AO3">
        <f>CZ3*'Value Calculations'!$D$8</f>
        <v>5.1042931883143252</v>
      </c>
      <c r="AP3">
        <f>DA3*'Value Calculations'!$D$9</f>
        <v>4.0304802348005353</v>
      </c>
      <c r="AQ3">
        <f>DB3*'Value Calculations'!$D$10</f>
        <v>3.6531647407620471</v>
      </c>
      <c r="AR3">
        <f>DC3*'Value Calculations'!$D$11</f>
        <v>0</v>
      </c>
      <c r="AS3">
        <f>DD3*'Value Calculations'!$D$12</f>
        <v>2.441648218768242</v>
      </c>
      <c r="AT3">
        <f>DE3*'Value Calculations'!$D$13</f>
        <v>7.5667679458496506</v>
      </c>
      <c r="AV3">
        <f>DH3*'Value Calculations'!$D$3</f>
        <v>10.601121144276986</v>
      </c>
      <c r="AW3">
        <f>DI3*'Value Calculations'!$D$4</f>
        <v>12.047670049652048</v>
      </c>
      <c r="AX3">
        <f>DJ3*'Value Calculations'!$D$5</f>
        <v>16.716300618334056</v>
      </c>
      <c r="AY3">
        <f>DK3*'Value Calculations'!$D$6</f>
        <v>1.8759739787904428</v>
      </c>
      <c r="AZ3">
        <f>DL3*'Value Calculations'!$D$7</f>
        <v>4.8336682380026037</v>
      </c>
      <c r="BA3">
        <f>DM3*'Value Calculations'!$D$8</f>
        <v>9.7772376564894117</v>
      </c>
      <c r="BB3">
        <f>DN3*'Value Calculations'!$D$9</f>
        <v>6.5495303815508699</v>
      </c>
      <c r="BC3">
        <f>DO3*'Value Calculations'!$D$10</f>
        <v>3.6531647407620471</v>
      </c>
      <c r="BD3">
        <f>DP3*'Value Calculations'!$D$11</f>
        <v>0.9907141480249374</v>
      </c>
      <c r="BE3">
        <f>DQ3*'Value Calculations'!$D$12</f>
        <v>5.6971791771258982</v>
      </c>
      <c r="BF3">
        <f>DR3*'Value Calculations'!$D$13</f>
        <v>13.964126300067992</v>
      </c>
      <c r="BH3">
        <f>DU3*'Value Calculations'!$D$3</f>
        <v>8.9701794297728341</v>
      </c>
      <c r="BI3">
        <f>DV3*'Value Calculations'!$D$4</f>
        <v>11.070831937518097</v>
      </c>
      <c r="BJ3">
        <f>DW3*'Value Calculations'!$D$5</f>
        <v>14.858933882963607</v>
      </c>
      <c r="BK3">
        <f>DX3*'Value Calculations'!$D$6</f>
        <v>-0.62532465959681427</v>
      </c>
      <c r="BL3">
        <f>DY3*'Value Calculations'!$D$7</f>
        <v>4.5700136068388257</v>
      </c>
      <c r="BM3">
        <f>DZ3*'Value Calculations'!$D$8</f>
        <v>8.9145402162109342</v>
      </c>
      <c r="BN3">
        <f>EA3*'Value Calculations'!$D$9</f>
        <v>5.1640528008381859</v>
      </c>
      <c r="BO3">
        <f>EB3*'Value Calculations'!$D$10</f>
        <v>4.0184812148382516</v>
      </c>
      <c r="BP3">
        <f>EC3*'Value Calculations'!$D$11</f>
        <v>5.9442848881496246</v>
      </c>
      <c r="BQ3">
        <f>ED3*'Value Calculations'!$D$12</f>
        <v>2.441648218768242</v>
      </c>
      <c r="BR3">
        <f>EE3*'Value Calculations'!$D$13</f>
        <v>12.175617512867165</v>
      </c>
      <c r="BT3">
        <f>VLOOKUP($B3,'Raw Stats'!$CM$3:$DC$528,3,FALSE)</f>
        <v>82</v>
      </c>
      <c r="BU3">
        <f>VLOOKUP($B3,'Raw Stats'!$CM$3:$DC$528,4,FALSE)</f>
        <v>35</v>
      </c>
      <c r="BV3">
        <f>VLOOKUP($B3,'Raw Stats'!$CM$3:$DC$528,5,FALSE)</f>
        <v>52</v>
      </c>
      <c r="BW3">
        <f>VLOOKUP($B3,'Raw Stats'!$CM$3:$DC$528,6,FALSE)</f>
        <v>87</v>
      </c>
      <c r="BX3">
        <f>VLOOKUP($B3,'Raw Stats'!$CM$3:$DC$528,7,FALSE)</f>
        <v>1</v>
      </c>
      <c r="BY3">
        <f>VLOOKUP($B3,'Raw Stats'!$CM$3:$DC$528,8,FALSE)</f>
        <v>64</v>
      </c>
      <c r="BZ3">
        <f>VLOOKUP($B3,'Raw Stats'!$CM$3:$DC$528,9,FALSE)</f>
        <v>120</v>
      </c>
      <c r="CA3">
        <f>VLOOKUP($B3,'Raw Stats'!$CM$3:$DC$528,10,FALSE)</f>
        <v>50</v>
      </c>
      <c r="CB3">
        <f>VLOOKUP($B3,'Raw Stats'!$CM$3:$DC$528,11,FALSE)+VLOOKUP($B3,'Raw Stats'!$CM$3:$DC$528,12,FALSE)</f>
        <v>23</v>
      </c>
      <c r="CC3">
        <f>VLOOKUP($B3,'Raw Stats'!$CM$3:$DC$528,13,FALSE)+VLOOKUP($B3,'Raw Stats'!$CM$3:$DC$528,14,FALSE)</f>
        <v>5</v>
      </c>
      <c r="CD3">
        <f>VLOOKUP($B3,'Raw Stats'!$CM$3:$DC$528,15,FALSE)</f>
        <v>6</v>
      </c>
      <c r="CE3">
        <f>VLOOKUP($B3,'Raw Stats'!$CM$3:$DC$528,16,FALSE)</f>
        <v>253</v>
      </c>
      <c r="CG3">
        <f>VLOOKUP($B3,'Raw Stats'!$BU$3:$CJ$528,3,FALSE)</f>
        <v>81</v>
      </c>
      <c r="CH3">
        <f>VLOOKUP($B3,'Raw Stats'!$BU$3:$CJ$528,4,FALSE)</f>
        <v>34</v>
      </c>
      <c r="CI3">
        <f>VLOOKUP($B3,'Raw Stats'!$BU$3:$CJ$5288,5,FALSE)</f>
        <v>45</v>
      </c>
      <c r="CJ3">
        <f>VLOOKUP($B3,'Raw Stats'!$BU$3:$CJ$528,6,FALSE)</f>
        <v>79</v>
      </c>
      <c r="CK3">
        <f>VLOOKUP($B3,'Raw Stats'!$BU$3:$CJ$528,7,FALSE)</f>
        <v>21</v>
      </c>
      <c r="CL3">
        <f>VLOOKUP($B3,'Raw Stats'!$BU$3:$CJ$528,8,FALSE)</f>
        <v>64</v>
      </c>
      <c r="CM3">
        <f>VLOOKUP($B3,'Raw Stats'!$BU$3:$CJ$528,9,FALSE)</f>
        <v>118</v>
      </c>
      <c r="CN3">
        <f>VLOOKUP($B3,'Raw Stats'!$BU$3:$CJ$528,10,FALSE)</f>
        <v>60</v>
      </c>
      <c r="CO3">
        <f>VLOOKUP($B3,'Raw Stats'!$BU$3:$CJ$528,11,FALSE)+VLOOKUP($B3,'Raw Stats'!$BU$3:$CJ$528,12,FALSE)</f>
        <v>19</v>
      </c>
      <c r="CP3">
        <f>VLOOKUP($B3,'Raw Stats'!$BU$3:$CJ$528,13,FALSE)+VLOOKUP($B3,'Raw Stats'!$BU$3:$CJ$528,14,FALSE)</f>
        <v>3</v>
      </c>
      <c r="CQ3">
        <f>VLOOKUP($B3,'Raw Stats'!$BU$3:$CJ$528,15,FALSE)</f>
        <v>3</v>
      </c>
      <c r="CR3">
        <f>VLOOKUP($B3,'Raw Stats'!$BU$3:$CJ$528,16,FALSE)</f>
        <v>279</v>
      </c>
      <c r="CT3">
        <f>VLOOKUP($B3,'Raw Stats'!$BC$3:$BR$528,3,FALSE)</f>
        <v>41</v>
      </c>
      <c r="CU3">
        <f>VLOOKUP($B3,'Raw Stats'!$BC$3:$BR$528,4,FALSE)</f>
        <v>12</v>
      </c>
      <c r="CV3">
        <f>VLOOKUP($B3,'Raw Stats'!$BC$3:$BR$5288,5,FALSE)</f>
        <v>21</v>
      </c>
      <c r="CW3">
        <f>VLOOKUP($B3,'Raw Stats'!$BC$3:$BR$52888,6,FALSE)</f>
        <v>33</v>
      </c>
      <c r="CX3">
        <f>VLOOKUP($B3,'Raw Stats'!$BC$3:$BR$5288,7,FALSE)</f>
        <v>-12</v>
      </c>
      <c r="CY3">
        <f>VLOOKUP($B3,'Raw Stats'!$BC$3:$BR$5288,8,FALSE)</f>
        <v>40</v>
      </c>
      <c r="CZ3">
        <f>VLOOKUP($B3,'Raw Stats'!$BC$3:$BR$5288,9,FALSE)</f>
        <v>71</v>
      </c>
      <c r="DA3">
        <f>VLOOKUP($B3,'Raw Stats'!$BC$3:$BR$5288,10,FALSE)</f>
        <v>32</v>
      </c>
      <c r="DB3">
        <f>VLOOKUP($B3,'Raw Stats'!$BC$3:$BR$5288,11,FALSE)+VLOOKUP($B3,'Raw Stats'!$BC$3:$BR$5288,12,FALSE)</f>
        <v>10</v>
      </c>
      <c r="DC3">
        <f>VLOOKUP($B3,'Raw Stats'!$BC$3:$BR$5288,13,FALSE)+VLOOKUP($B3,'Raw Stats'!$BC$3:$BR$5288,14,FALSE)</f>
        <v>0</v>
      </c>
      <c r="DD3">
        <f>VLOOKUP($B3,'Raw Stats'!$BC$3:$BR$5288,15,FALSE)</f>
        <v>3</v>
      </c>
      <c r="DE3">
        <f>VLOOKUP($B3,'Raw Stats'!$BC$3:$BR$5288,16,FALSE)</f>
        <v>110</v>
      </c>
      <c r="DG3">
        <f>VLOOKUP($B3,'Raw Stats'!$AK$3:$AZ$528,3,FALSE)</f>
        <v>71</v>
      </c>
      <c r="DH3">
        <f>VLOOKUP($B3,'Raw Stats'!$AK$3:$AZ$528,4,FALSE)</f>
        <v>26</v>
      </c>
      <c r="DI3">
        <f>VLOOKUP($B3,'Raw Stats'!$AK$3:$AZ$528,5,FALSE)</f>
        <v>37</v>
      </c>
      <c r="DJ3">
        <f>VLOOKUP($B3,'Raw Stats'!$AK$3:$AZ$528,6,FALSE)</f>
        <v>63</v>
      </c>
      <c r="DK3">
        <f>VLOOKUP($B3,'Raw Stats'!$AK$3:$AZ$528,7,FALSE)</f>
        <v>15</v>
      </c>
      <c r="DL3">
        <f>VLOOKUP($B3,'Raw Stats'!$AK$3:$AZ$528,8,FALSE)</f>
        <v>55</v>
      </c>
      <c r="DM3">
        <f>VLOOKUP($B3,'Raw Stats'!$AK$3:$AZ$528,9,FALSE)</f>
        <v>136</v>
      </c>
      <c r="DN3">
        <f>VLOOKUP($B3,'Raw Stats'!$AK$3:$AZ$528,10,FALSE)</f>
        <v>52</v>
      </c>
      <c r="DO3">
        <f>VLOOKUP($B3,'Raw Stats'!$AK$3:$AZ$528,11,FALSE)+VLOOKUP($B3,'Raw Stats'!$AK$3:$AZ$528,12,FALSE)</f>
        <v>10</v>
      </c>
      <c r="DP3">
        <f>VLOOKUP($B3,'Raw Stats'!$AK$3:$AZ$528,13,FALSE)+VLOOKUP($B3,'Raw Stats'!$AK$3:$AZ$528,14,FALSE)</f>
        <v>1</v>
      </c>
      <c r="DQ3">
        <f>VLOOKUP($B3,'Raw Stats'!$AK$3:$AZ$528,15,FALSE)</f>
        <v>7</v>
      </c>
      <c r="DR3">
        <f>VLOOKUP($B3,'Raw Stats'!$AK$3:$AZ$528,16,FALSE)</f>
        <v>203</v>
      </c>
      <c r="DT3">
        <f>VLOOKUP($B3,'Raw Stats'!$S$3:$AH$528,3,FALSE)</f>
        <v>69</v>
      </c>
      <c r="DU3">
        <f>VLOOKUP($B3,'Raw Stats'!$S$3:$AH$528,4,FALSE)</f>
        <v>22</v>
      </c>
      <c r="DV3">
        <f>VLOOKUP($B3,'Raw Stats'!$S$3:$AH$528,5,FALSE)</f>
        <v>34</v>
      </c>
      <c r="DW3">
        <f>VLOOKUP($B3,'Raw Stats'!$S$3:$AH$528,6,FALSE)</f>
        <v>56</v>
      </c>
      <c r="DX3">
        <f>VLOOKUP($B3,'Raw Stats'!$S$3:$AH$528,7,FALSE)</f>
        <v>-5</v>
      </c>
      <c r="DY3">
        <f>VLOOKUP($B3,'Raw Stats'!$S$3:$AH$528,8,FALSE)</f>
        <v>52</v>
      </c>
      <c r="DZ3">
        <f>VLOOKUP($B3,'Raw Stats'!$S$3:$AH$528,9,FALSE)</f>
        <v>124</v>
      </c>
      <c r="EA3">
        <f>VLOOKUP($B3,'Raw Stats'!$S$3:$AH$528,10,FALSE)</f>
        <v>41</v>
      </c>
      <c r="EB3">
        <f>VLOOKUP($B3,'Raw Stats'!$S$3:$AH$528,11,FALSE)+VLOOKUP($B3,'Raw Stats'!$S$3:$AH$528,12,FALSE)</f>
        <v>11</v>
      </c>
      <c r="EC3">
        <f>VLOOKUP($B3,'Raw Stats'!$S$3:$AH$528,13,FALSE)+VLOOKUP($B3,'Raw Stats'!$S$3:$AH$528,14,FALSE)</f>
        <v>6</v>
      </c>
      <c r="ED3">
        <f>VLOOKUP($B3,'Raw Stats'!$S$3:$AH$528,15,FALSE)</f>
        <v>3</v>
      </c>
      <c r="EE3">
        <f>VLOOKUP($B3,'Raw Stats'!$S$3:$AH$528,16,FALSE)</f>
        <v>177</v>
      </c>
    </row>
    <row r="4" spans="1:135" x14ac:dyDescent="0.2">
      <c r="A4" t="e">
        <f>VLOOKUP(B4,'ALL SKATERS'!$B$3:$I$378,9,FALSE)</f>
        <v>#REF!</v>
      </c>
      <c r="B4" t="s">
        <v>33</v>
      </c>
      <c r="C4">
        <f t="shared" si="0"/>
        <v>0.9345977047767059</v>
      </c>
      <c r="D4">
        <f t="shared" si="1"/>
        <v>1.1432360934539603</v>
      </c>
      <c r="E4">
        <f t="shared" si="2"/>
        <v>1.2798869199444549</v>
      </c>
      <c r="F4">
        <f t="shared" si="3"/>
        <v>1.170165295935482</v>
      </c>
      <c r="G4">
        <f t="shared" si="4"/>
        <v>0.86236465585112143</v>
      </c>
      <c r="H4">
        <f>VLOOKUP(B4,'ALL SKATERS'!$B$3:$H$378,7,FALSE)</f>
        <v>1.05</v>
      </c>
      <c r="I4" s="29" t="e">
        <f t="shared" si="5"/>
        <v>#REF!</v>
      </c>
      <c r="J4" s="29">
        <f t="shared" si="6"/>
        <v>10.000000000000009</v>
      </c>
      <c r="K4" s="29">
        <f t="shared" si="7"/>
        <v>0.10000000000000009</v>
      </c>
      <c r="L4">
        <f>BU4*'Value Calculations'!$D$3</f>
        <v>5.7082960007645305</v>
      </c>
      <c r="M4">
        <f>BV4*'Value Calculations'!$D$4</f>
        <v>7.8147048970715982</v>
      </c>
      <c r="N4">
        <f>BW4*'Value Calculations'!$D$5</f>
        <v>10.082847992011018</v>
      </c>
      <c r="O4">
        <f>BX4*'Value Calculations'!$D$6</f>
        <v>-0.12506493191936285</v>
      </c>
      <c r="P4">
        <f>BY4*'Value Calculations'!$D$7</f>
        <v>3.5153950821837121</v>
      </c>
      <c r="Q4">
        <f>BZ4*'Value Calculations'!$D$8</f>
        <v>4.816727374888166</v>
      </c>
      <c r="R4">
        <f>CA4*'Value Calculations'!$D$9</f>
        <v>4.6602427714881189</v>
      </c>
      <c r="S4">
        <f>CB4*'Value Calculations'!$D$10</f>
        <v>2.1918988444572283</v>
      </c>
      <c r="T4">
        <f>CC4*'Value Calculations'!$D$11</f>
        <v>0</v>
      </c>
      <c r="U4">
        <f>CD4*'Value Calculations'!$D$12</f>
        <v>0</v>
      </c>
      <c r="V4">
        <f>CE4*'Value Calculations'!$D$13</f>
        <v>10.868630322220408</v>
      </c>
      <c r="X4">
        <f>CH4*'Value Calculations'!$D$3</f>
        <v>11.008856572903023</v>
      </c>
      <c r="Y4">
        <f>CI4*'Value Calculations'!$D$4</f>
        <v>17.257473314366447</v>
      </c>
      <c r="Z4">
        <f>CJ4*'Value Calculations'!$D$5</f>
        <v>21.227048404233724</v>
      </c>
      <c r="AA4">
        <f>CK4*'Value Calculations'!$D$6</f>
        <v>-1.8759739787904428</v>
      </c>
      <c r="AB4">
        <f>CL4*'Value Calculations'!$D$7</f>
        <v>3.8669345904020833</v>
      </c>
      <c r="AC4">
        <f>CM4*'Value Calculations'!$D$8</f>
        <v>3.8821384812531488</v>
      </c>
      <c r="AD4">
        <f>CN4*'Value Calculations'!$D$9</f>
        <v>5.1640528008381859</v>
      </c>
      <c r="AE4">
        <f>CO4*'Value Calculations'!$D$10</f>
        <v>6.2103800592954803</v>
      </c>
      <c r="AF4">
        <f>CP4*'Value Calculations'!$D$11</f>
        <v>0.9907141480249374</v>
      </c>
      <c r="AG4">
        <f>CQ4*'Value Calculations'!$D$12</f>
        <v>0.81388273958941404</v>
      </c>
      <c r="AH4">
        <f>CR4*'Value Calculations'!$D$13</f>
        <v>17.197199876931023</v>
      </c>
      <c r="AJ4">
        <f>CU4*'Value Calculations'!$D$3</f>
        <v>6.5237668580166064</v>
      </c>
      <c r="AK4">
        <f>CV4*'Value Calculations'!$D$4</f>
        <v>11.070831937518097</v>
      </c>
      <c r="AL4">
        <f>CW4*'Value Calculations'!$D$5</f>
        <v>13.266905252646078</v>
      </c>
      <c r="AM4">
        <f>CX4*'Value Calculations'!$D$6</f>
        <v>0.62532465959681427</v>
      </c>
      <c r="AN4">
        <f>CY4*'Value Calculations'!$D$7</f>
        <v>2.9002009428015625</v>
      </c>
      <c r="AO4">
        <f>CZ4*'Value Calculations'!$D$8</f>
        <v>1.725394880556955</v>
      </c>
      <c r="AP4">
        <f>DA4*'Value Calculations'!$D$9</f>
        <v>2.5190501467503346</v>
      </c>
      <c r="AQ4">
        <f>DB4*'Value Calculations'!$D$10</f>
        <v>5.1144306370668655</v>
      </c>
      <c r="AR4">
        <f>DC4*'Value Calculations'!$D$11</f>
        <v>0</v>
      </c>
      <c r="AS4">
        <f>DD4*'Value Calculations'!$D$12</f>
        <v>3.2555309583576562</v>
      </c>
      <c r="AT4">
        <f>DE4*'Value Calculations'!$D$13</f>
        <v>10.59347512418951</v>
      </c>
      <c r="AV4">
        <f>DH4*'Value Calculations'!$D$3</f>
        <v>11.008856572903023</v>
      </c>
      <c r="AW4">
        <f>DI4*'Value Calculations'!$D$4</f>
        <v>8.4659303051608976</v>
      </c>
      <c r="AX4">
        <f>DJ4*'Value Calculations'!$D$5</f>
        <v>14.062919567804842</v>
      </c>
      <c r="AY4">
        <f>DK4*'Value Calculations'!$D$6</f>
        <v>-0.37519479575808856</v>
      </c>
      <c r="AZ4">
        <f>DL4*'Value Calculations'!$D$7</f>
        <v>3.1638555739653409</v>
      </c>
      <c r="BA4">
        <f>DM4*'Value Calculations'!$D$8</f>
        <v>3.1632239476877508</v>
      </c>
      <c r="BB4">
        <f>DN4*'Value Calculations'!$D$9</f>
        <v>4.2823852494755688</v>
      </c>
      <c r="BC4">
        <f>DO4*'Value Calculations'!$D$10</f>
        <v>7.6716459556002992</v>
      </c>
      <c r="BD4">
        <f>DP4*'Value Calculations'!$D$11</f>
        <v>0</v>
      </c>
      <c r="BE4">
        <f>DQ4*'Value Calculations'!$D$12</f>
        <v>5.6971791771258982</v>
      </c>
      <c r="BF4">
        <f>DR4*'Value Calculations'!$D$13</f>
        <v>14.239281498098888</v>
      </c>
      <c r="BH4">
        <f>DU4*'Value Calculations'!$D$3</f>
        <v>8.9701794297728341</v>
      </c>
      <c r="BI4">
        <f>DV4*'Value Calculations'!$D$4</f>
        <v>6.5122540808929985</v>
      </c>
      <c r="BJ4">
        <f>DW4*'Value Calculations'!$D$5</f>
        <v>11.144200412222705</v>
      </c>
      <c r="BK4">
        <f>DX4*'Value Calculations'!$D$6</f>
        <v>-1.1255843872742657</v>
      </c>
      <c r="BL4">
        <f>DY4*'Value Calculations'!$D$7</f>
        <v>2.3728916804740057</v>
      </c>
      <c r="BM4">
        <f>DZ4*'Value Calculations'!$D$8</f>
        <v>3.45078976111391</v>
      </c>
      <c r="BN4">
        <f>EA4*'Value Calculations'!$D$9</f>
        <v>4.6602427714881189</v>
      </c>
      <c r="BO4">
        <f>EB4*'Value Calculations'!$D$10</f>
        <v>4.0184812148382516</v>
      </c>
      <c r="BP4">
        <f>EC4*'Value Calculations'!$D$11</f>
        <v>0</v>
      </c>
      <c r="BQ4">
        <f>ED4*'Value Calculations'!$D$12</f>
        <v>3.2555309583576562</v>
      </c>
      <c r="BR4">
        <f>EE4*'Value Calculations'!$D$13</f>
        <v>12.794716708436681</v>
      </c>
      <c r="BT4">
        <f>VLOOKUP($B4,'Raw Stats'!$CM$3:$DC$528,3,FALSE)</f>
        <v>53</v>
      </c>
      <c r="BU4">
        <f>VLOOKUP($B4,'Raw Stats'!$CM$3:$DC$528,4,FALSE)</f>
        <v>14</v>
      </c>
      <c r="BV4">
        <f>VLOOKUP($B4,'Raw Stats'!$CM$3:$DC$528,5,FALSE)</f>
        <v>24</v>
      </c>
      <c r="BW4">
        <f>VLOOKUP($B4,'Raw Stats'!$CM$3:$DC$528,6,FALSE)</f>
        <v>38</v>
      </c>
      <c r="BX4">
        <f>VLOOKUP($B4,'Raw Stats'!$CM$3:$DC$528,7,FALSE)</f>
        <v>-1</v>
      </c>
      <c r="BY4">
        <f>VLOOKUP($B4,'Raw Stats'!$CM$3:$DC$528,8,FALSE)</f>
        <v>40</v>
      </c>
      <c r="BZ4">
        <f>VLOOKUP($B4,'Raw Stats'!$CM$3:$DC$528,9,FALSE)</f>
        <v>67</v>
      </c>
      <c r="CA4">
        <f>VLOOKUP($B4,'Raw Stats'!$CM$3:$DC$528,10,FALSE)</f>
        <v>37</v>
      </c>
      <c r="CB4">
        <f>VLOOKUP($B4,'Raw Stats'!$CM$3:$DC$528,11,FALSE)+VLOOKUP($B4,'Raw Stats'!$CM$3:$DC$528,12,FALSE)</f>
        <v>6</v>
      </c>
      <c r="CC4">
        <f>VLOOKUP($B4,'Raw Stats'!$CM$3:$DC$528,13,FALSE)+VLOOKUP($B4,'Raw Stats'!$CM$3:$DC$528,14,FALSE)</f>
        <v>0</v>
      </c>
      <c r="CD4">
        <f>VLOOKUP($B4,'Raw Stats'!$CM$3:$DC$528,15,FALSE)</f>
        <v>0</v>
      </c>
      <c r="CE4">
        <f>VLOOKUP($B4,'Raw Stats'!$CM$3:$DC$528,16,FALSE)</f>
        <v>158</v>
      </c>
      <c r="CG4">
        <f>VLOOKUP($B4,'Raw Stats'!$BU$3:$CJ$528,3,FALSE)</f>
        <v>75</v>
      </c>
      <c r="CH4">
        <f>VLOOKUP($B4,'Raw Stats'!$BU$3:$CJ$528,4,FALSE)</f>
        <v>27</v>
      </c>
      <c r="CI4">
        <f>VLOOKUP($B4,'Raw Stats'!$BU$3:$CJ$5288,5,FALSE)</f>
        <v>53</v>
      </c>
      <c r="CJ4">
        <f>VLOOKUP($B4,'Raw Stats'!$BU$3:$CJ$528,6,FALSE)</f>
        <v>80</v>
      </c>
      <c r="CK4">
        <f>VLOOKUP($B4,'Raw Stats'!$BU$3:$CJ$528,7,FALSE)</f>
        <v>-15</v>
      </c>
      <c r="CL4">
        <f>VLOOKUP($B4,'Raw Stats'!$BU$3:$CJ$528,8,FALSE)</f>
        <v>44</v>
      </c>
      <c r="CM4">
        <f>VLOOKUP($B4,'Raw Stats'!$BU$3:$CJ$528,9,FALSE)</f>
        <v>54</v>
      </c>
      <c r="CN4">
        <f>VLOOKUP($B4,'Raw Stats'!$BU$3:$CJ$528,10,FALSE)</f>
        <v>41</v>
      </c>
      <c r="CO4">
        <f>VLOOKUP($B4,'Raw Stats'!$BU$3:$CJ$528,11,FALSE)+VLOOKUP($B4,'Raw Stats'!$BU$3:$CJ$528,12,FALSE)</f>
        <v>17</v>
      </c>
      <c r="CP4">
        <f>VLOOKUP($B4,'Raw Stats'!$BU$3:$CJ$528,13,FALSE)+VLOOKUP($B4,'Raw Stats'!$BU$3:$CJ$528,14,FALSE)</f>
        <v>1</v>
      </c>
      <c r="CQ4">
        <f>VLOOKUP($B4,'Raw Stats'!$BU$3:$CJ$528,15,FALSE)</f>
        <v>1</v>
      </c>
      <c r="CR4">
        <f>VLOOKUP($B4,'Raw Stats'!$BU$3:$CJ$528,16,FALSE)</f>
        <v>250</v>
      </c>
      <c r="CT4">
        <f>VLOOKUP($B4,'Raw Stats'!$BC$3:$BR$528,3,FALSE)</f>
        <v>45</v>
      </c>
      <c r="CU4">
        <f>VLOOKUP($B4,'Raw Stats'!$BC$3:$BR$528,4,FALSE)</f>
        <v>16</v>
      </c>
      <c r="CV4">
        <f>VLOOKUP($B4,'Raw Stats'!$BC$3:$BR$5288,5,FALSE)</f>
        <v>34</v>
      </c>
      <c r="CW4">
        <f>VLOOKUP($B4,'Raw Stats'!$BC$3:$BR$52888,6,FALSE)</f>
        <v>50</v>
      </c>
      <c r="CX4">
        <f>VLOOKUP($B4,'Raw Stats'!$BC$3:$BR$5288,7,FALSE)</f>
        <v>5</v>
      </c>
      <c r="CY4">
        <f>VLOOKUP($B4,'Raw Stats'!$BC$3:$BR$5288,8,FALSE)</f>
        <v>33</v>
      </c>
      <c r="CZ4">
        <f>VLOOKUP($B4,'Raw Stats'!$BC$3:$BR$5288,9,FALSE)</f>
        <v>24</v>
      </c>
      <c r="DA4">
        <f>VLOOKUP($B4,'Raw Stats'!$BC$3:$BR$5288,10,FALSE)</f>
        <v>20</v>
      </c>
      <c r="DB4">
        <f>VLOOKUP($B4,'Raw Stats'!$BC$3:$BR$5288,11,FALSE)+VLOOKUP($B4,'Raw Stats'!$BC$3:$BR$5288,12,FALSE)</f>
        <v>14</v>
      </c>
      <c r="DC4">
        <f>VLOOKUP($B4,'Raw Stats'!$BC$3:$BR$5288,13,FALSE)+VLOOKUP($B4,'Raw Stats'!$BC$3:$BR$5288,14,FALSE)</f>
        <v>0</v>
      </c>
      <c r="DD4">
        <f>VLOOKUP($B4,'Raw Stats'!$BC$3:$BR$5288,15,FALSE)</f>
        <v>4</v>
      </c>
      <c r="DE4">
        <f>VLOOKUP($B4,'Raw Stats'!$BC$3:$BR$5288,16,FALSE)</f>
        <v>154</v>
      </c>
      <c r="DG4">
        <f>VLOOKUP($B4,'Raw Stats'!$AK$3:$AZ$528,3,FALSE)</f>
        <v>61</v>
      </c>
      <c r="DH4">
        <f>VLOOKUP($B4,'Raw Stats'!$AK$3:$AZ$528,4,FALSE)</f>
        <v>27</v>
      </c>
      <c r="DI4">
        <f>VLOOKUP($B4,'Raw Stats'!$AK$3:$AZ$528,5,FALSE)</f>
        <v>26</v>
      </c>
      <c r="DJ4">
        <f>VLOOKUP($B4,'Raw Stats'!$AK$3:$AZ$528,6,FALSE)</f>
        <v>53</v>
      </c>
      <c r="DK4">
        <f>VLOOKUP($B4,'Raw Stats'!$AK$3:$AZ$528,7,FALSE)</f>
        <v>-3</v>
      </c>
      <c r="DL4">
        <f>VLOOKUP($B4,'Raw Stats'!$AK$3:$AZ$528,8,FALSE)</f>
        <v>36</v>
      </c>
      <c r="DM4">
        <f>VLOOKUP($B4,'Raw Stats'!$AK$3:$AZ$528,9,FALSE)</f>
        <v>44</v>
      </c>
      <c r="DN4">
        <f>VLOOKUP($B4,'Raw Stats'!$AK$3:$AZ$528,10,FALSE)</f>
        <v>34</v>
      </c>
      <c r="DO4">
        <f>VLOOKUP($B4,'Raw Stats'!$AK$3:$AZ$528,11,FALSE)+VLOOKUP($B4,'Raw Stats'!$AK$3:$AZ$528,12,FALSE)</f>
        <v>21</v>
      </c>
      <c r="DP4">
        <f>VLOOKUP($B4,'Raw Stats'!$AK$3:$AZ$528,13,FALSE)+VLOOKUP($B4,'Raw Stats'!$AK$3:$AZ$528,14,FALSE)</f>
        <v>0</v>
      </c>
      <c r="DQ4">
        <f>VLOOKUP($B4,'Raw Stats'!$AK$3:$AZ$528,15,FALSE)</f>
        <v>7</v>
      </c>
      <c r="DR4">
        <f>VLOOKUP($B4,'Raw Stats'!$AK$3:$AZ$528,16,FALSE)</f>
        <v>207</v>
      </c>
      <c r="DT4">
        <f>VLOOKUP($B4,'Raw Stats'!$S$3:$AH$528,3,FALSE)</f>
        <v>65</v>
      </c>
      <c r="DU4">
        <f>VLOOKUP($B4,'Raw Stats'!$S$3:$AH$528,4,FALSE)</f>
        <v>22</v>
      </c>
      <c r="DV4">
        <f>VLOOKUP($B4,'Raw Stats'!$S$3:$AH$528,5,FALSE)</f>
        <v>20</v>
      </c>
      <c r="DW4">
        <f>VLOOKUP($B4,'Raw Stats'!$S$3:$AH$528,6,FALSE)</f>
        <v>42</v>
      </c>
      <c r="DX4">
        <f>VLOOKUP($B4,'Raw Stats'!$S$3:$AH$528,7,FALSE)</f>
        <v>-9</v>
      </c>
      <c r="DY4">
        <f>VLOOKUP($B4,'Raw Stats'!$S$3:$AH$528,8,FALSE)</f>
        <v>27</v>
      </c>
      <c r="DZ4">
        <f>VLOOKUP($B4,'Raw Stats'!$S$3:$AH$528,9,FALSE)</f>
        <v>48</v>
      </c>
      <c r="EA4">
        <f>VLOOKUP($B4,'Raw Stats'!$S$3:$AH$528,10,FALSE)</f>
        <v>37</v>
      </c>
      <c r="EB4">
        <f>VLOOKUP($B4,'Raw Stats'!$S$3:$AH$528,11,FALSE)+VLOOKUP($B4,'Raw Stats'!$S$3:$AH$528,12,FALSE)</f>
        <v>11</v>
      </c>
      <c r="EC4">
        <f>VLOOKUP($B4,'Raw Stats'!$S$3:$AH$528,13,FALSE)+VLOOKUP($B4,'Raw Stats'!$S$3:$AH$528,14,FALSE)</f>
        <v>0</v>
      </c>
      <c r="ED4">
        <f>VLOOKUP($B4,'Raw Stats'!$S$3:$AH$528,15,FALSE)</f>
        <v>4</v>
      </c>
      <c r="EE4">
        <f>VLOOKUP($B4,'Raw Stats'!$S$3:$AH$528,16,FALSE)</f>
        <v>186</v>
      </c>
    </row>
    <row r="5" spans="1:135" x14ac:dyDescent="0.2">
      <c r="A5" t="e">
        <f>VLOOKUP(B5,'ALL SKATERS'!$B$3:$I$378,9,FALSE)</f>
        <v>#REF!</v>
      </c>
      <c r="B5" t="s">
        <v>44</v>
      </c>
      <c r="C5">
        <f t="shared" si="0"/>
        <v>0.85878536813843187</v>
      </c>
      <c r="D5">
        <f t="shared" si="1"/>
        <v>1.1522899620954492</v>
      </c>
      <c r="E5">
        <f t="shared" si="2"/>
        <v>0.97670644834577736</v>
      </c>
      <c r="F5">
        <f t="shared" si="3"/>
        <v>1.2358940290073961</v>
      </c>
      <c r="G5">
        <f t="shared" si="4"/>
        <v>1.2498894810727712</v>
      </c>
      <c r="H5">
        <f>VLOOKUP(B5,'ALL SKATERS'!$B$3:$H$378,7,FALSE)</f>
        <v>1.1499999999999999</v>
      </c>
      <c r="I5" s="29" t="e">
        <f t="shared" si="5"/>
        <v>#REF!</v>
      </c>
      <c r="J5" s="29">
        <f t="shared" si="6"/>
        <v>19.999999999999996</v>
      </c>
      <c r="K5" s="29">
        <f t="shared" si="7"/>
        <v>0.19999999999999996</v>
      </c>
      <c r="L5">
        <f>BU5*'Value Calculations'!$D$3</f>
        <v>6.5237668580166064</v>
      </c>
      <c r="M5">
        <f>BV5*'Value Calculations'!$D$4</f>
        <v>8.7915430092055473</v>
      </c>
      <c r="N5">
        <f>BW5*'Value Calculations'!$D$5</f>
        <v>11.409538517275626</v>
      </c>
      <c r="O5">
        <f>BX5*'Value Calculations'!$D$6</f>
        <v>-1.0005194553549028</v>
      </c>
      <c r="P5">
        <f>BY5*'Value Calculations'!$D$7</f>
        <v>2.9002009428015625</v>
      </c>
      <c r="Q5">
        <f>BZ5*'Value Calculations'!$D$8</f>
        <v>5.3199675483839446</v>
      </c>
      <c r="R5">
        <f>CA5*'Value Calculations'!$D$9</f>
        <v>1.8892876100627509</v>
      </c>
      <c r="S5">
        <f>CB5*'Value Calculations'!$D$10</f>
        <v>5.1144306370668655</v>
      </c>
      <c r="T5">
        <f>CC5*'Value Calculations'!$D$11</f>
        <v>0</v>
      </c>
      <c r="U5">
        <f>CD5*'Value Calculations'!$D$12</f>
        <v>1.6277654791788281</v>
      </c>
      <c r="V5">
        <f>CE5*'Value Calculations'!$D$13</f>
        <v>15.821423886776543</v>
      </c>
      <c r="X5">
        <f>CH5*'Value Calculations'!$D$3</f>
        <v>13.863004573285288</v>
      </c>
      <c r="Y5">
        <f>CI5*'Value Calculations'!$D$4</f>
        <v>14.326958977964598</v>
      </c>
      <c r="Z5">
        <f>CJ5*'Value Calculations'!$D$5</f>
        <v>20.696372194127882</v>
      </c>
      <c r="AA5">
        <f>CK5*'Value Calculations'!$D$6</f>
        <v>1.6258441149517171</v>
      </c>
      <c r="AB5">
        <f>CL5*'Value Calculations'!$D$7</f>
        <v>3.5153950821837121</v>
      </c>
      <c r="AC5">
        <f>CM5*'Value Calculations'!$D$8</f>
        <v>3.9540299346096885</v>
      </c>
      <c r="AD5">
        <f>CN5*'Value Calculations'!$D$9</f>
        <v>3.4007176981129517</v>
      </c>
      <c r="AE5">
        <f>CO5*'Value Calculations'!$D$10</f>
        <v>9.1329118519051171</v>
      </c>
      <c r="AF5">
        <f>CP5*'Value Calculations'!$D$11</f>
        <v>0</v>
      </c>
      <c r="AG5">
        <f>CQ5*'Value Calculations'!$D$12</f>
        <v>2.441648218768242</v>
      </c>
      <c r="AH5">
        <f>CR5*'Value Calculations'!$D$13</f>
        <v>21.530894245917644</v>
      </c>
      <c r="AJ5">
        <f>CU5*'Value Calculations'!$D$3</f>
        <v>2.4464125717562273</v>
      </c>
      <c r="AK5">
        <f>CV5*'Value Calculations'!$D$4</f>
        <v>4.5585778566250994</v>
      </c>
      <c r="AL5">
        <f>CW5*'Value Calculations'!$D$5</f>
        <v>5.3067621010584309</v>
      </c>
      <c r="AM5">
        <f>CX5*'Value Calculations'!$D$6</f>
        <v>1.0005194553549028</v>
      </c>
      <c r="AN5">
        <f>CY5*'Value Calculations'!$D$7</f>
        <v>1.2303882787642992</v>
      </c>
      <c r="AO5">
        <f>CZ5*'Value Calculations'!$D$8</f>
        <v>1.8691777872700346</v>
      </c>
      <c r="AP5">
        <f>DA5*'Value Calculations'!$D$9</f>
        <v>1.5114300880502007</v>
      </c>
      <c r="AQ5">
        <f>DB5*'Value Calculations'!$D$10</f>
        <v>2.5572153185334328</v>
      </c>
      <c r="AR5">
        <f>DC5*'Value Calculations'!$D$11</f>
        <v>0</v>
      </c>
      <c r="AS5">
        <f>DD5*'Value Calculations'!$D$12</f>
        <v>0.81388273958941404</v>
      </c>
      <c r="AT5">
        <f>DE5*'Value Calculations'!$D$13</f>
        <v>6.0534143566797205</v>
      </c>
      <c r="AV5">
        <f>DH5*'Value Calculations'!$D$3</f>
        <v>13.455269144659251</v>
      </c>
      <c r="AW5">
        <f>DI5*'Value Calculations'!$D$4</f>
        <v>11.722057345607396</v>
      </c>
      <c r="AX5">
        <f>DJ5*'Value Calculations'!$D$5</f>
        <v>18.308329248651585</v>
      </c>
      <c r="AY5">
        <f>DK5*'Value Calculations'!$D$6</f>
        <v>3.5018180937421599</v>
      </c>
      <c r="AZ5">
        <f>DL5*'Value Calculations'!$D$7</f>
        <v>3.3396253280745265</v>
      </c>
      <c r="BA5">
        <f>DM5*'Value Calculations'!$D$8</f>
        <v>5.7513162685231833</v>
      </c>
      <c r="BB5">
        <f>DN5*'Value Calculations'!$D$9</f>
        <v>2.2671451320753011</v>
      </c>
      <c r="BC5">
        <f>DO5*'Value Calculations'!$D$10</f>
        <v>6.2103800592954803</v>
      </c>
      <c r="BD5">
        <f>DP5*'Value Calculations'!$D$11</f>
        <v>0.9907141480249374</v>
      </c>
      <c r="BE5">
        <f>DQ5*'Value Calculations'!$D$12</f>
        <v>6.5110619167153123</v>
      </c>
      <c r="BF5">
        <f>DR5*'Value Calculations'!$D$13</f>
        <v>19.398441461178194</v>
      </c>
      <c r="BH5">
        <f>DU5*'Value Calculations'!$D$3</f>
        <v>13.863004573285288</v>
      </c>
      <c r="BI5">
        <f>DV5*'Value Calculations'!$D$4</f>
        <v>12.047670049652048</v>
      </c>
      <c r="BJ5">
        <f>DW5*'Value Calculations'!$D$5</f>
        <v>18.83900545875743</v>
      </c>
      <c r="BK5">
        <f>DX5*'Value Calculations'!$D$6</f>
        <v>-0.12506493191936285</v>
      </c>
      <c r="BL5">
        <f>DY5*'Value Calculations'!$D$7</f>
        <v>3.3396253280745265</v>
      </c>
      <c r="BM5">
        <f>DZ5*'Value Calculations'!$D$8</f>
        <v>5.4637504550970242</v>
      </c>
      <c r="BN5">
        <f>EA5*'Value Calculations'!$D$9</f>
        <v>3.2747651907754349</v>
      </c>
      <c r="BO5">
        <f>EB5*'Value Calculations'!$D$10</f>
        <v>9.4982283259813229</v>
      </c>
      <c r="BP5">
        <f>EC5*'Value Calculations'!$D$11</f>
        <v>2.9721424440748123</v>
      </c>
      <c r="BQ5">
        <f>ED5*'Value Calculations'!$D$12</f>
        <v>4.883296437536484</v>
      </c>
      <c r="BR5">
        <f>EE5*'Value Calculations'!$D$13</f>
        <v>18.43539826807006</v>
      </c>
      <c r="BT5">
        <f>VLOOKUP($B5,'Raw Stats'!$CM$3:$DC$528,3,FALSE)</f>
        <v>68</v>
      </c>
      <c r="BU5">
        <f>VLOOKUP($B5,'Raw Stats'!$CM$3:$DC$528,4,FALSE)</f>
        <v>16</v>
      </c>
      <c r="BV5">
        <f>VLOOKUP($B5,'Raw Stats'!$CM$3:$DC$528,5,FALSE)</f>
        <v>27</v>
      </c>
      <c r="BW5">
        <f>VLOOKUP($B5,'Raw Stats'!$CM$3:$DC$528,6,FALSE)</f>
        <v>43</v>
      </c>
      <c r="BX5">
        <f>VLOOKUP($B5,'Raw Stats'!$CM$3:$DC$528,7,FALSE)</f>
        <v>-8</v>
      </c>
      <c r="BY5">
        <f>VLOOKUP($B5,'Raw Stats'!$CM$3:$DC$528,8,FALSE)</f>
        <v>33</v>
      </c>
      <c r="BZ5">
        <f>VLOOKUP($B5,'Raw Stats'!$CM$3:$DC$528,9,FALSE)</f>
        <v>74</v>
      </c>
      <c r="CA5">
        <f>VLOOKUP($B5,'Raw Stats'!$CM$3:$DC$528,10,FALSE)</f>
        <v>15</v>
      </c>
      <c r="CB5">
        <f>VLOOKUP($B5,'Raw Stats'!$CM$3:$DC$528,11,FALSE)+VLOOKUP($B5,'Raw Stats'!$CM$3:$DC$528,12,FALSE)</f>
        <v>14</v>
      </c>
      <c r="CC5">
        <f>VLOOKUP($B5,'Raw Stats'!$CM$3:$DC$528,13,FALSE)+VLOOKUP($B5,'Raw Stats'!$CM$3:$DC$528,14,FALSE)</f>
        <v>0</v>
      </c>
      <c r="CD5">
        <f>VLOOKUP($B5,'Raw Stats'!$CM$3:$DC$528,15,FALSE)</f>
        <v>2</v>
      </c>
      <c r="CE5">
        <f>VLOOKUP($B5,'Raw Stats'!$CM$3:$DC$528,16,FALSE)</f>
        <v>230</v>
      </c>
      <c r="CG5">
        <f>VLOOKUP($B5,'Raw Stats'!$BU$3:$CJ$528,3,FALSE)</f>
        <v>82</v>
      </c>
      <c r="CH5">
        <f>VLOOKUP($B5,'Raw Stats'!$BU$3:$CJ$528,4,FALSE)</f>
        <v>34</v>
      </c>
      <c r="CI5">
        <f>VLOOKUP($B5,'Raw Stats'!$BU$3:$CJ$5288,5,FALSE)</f>
        <v>44</v>
      </c>
      <c r="CJ5">
        <f>VLOOKUP($B5,'Raw Stats'!$BU$3:$CJ$528,6,FALSE)</f>
        <v>78</v>
      </c>
      <c r="CK5">
        <f>VLOOKUP($B5,'Raw Stats'!$BU$3:$CJ$528,7,FALSE)</f>
        <v>13</v>
      </c>
      <c r="CL5">
        <f>VLOOKUP($B5,'Raw Stats'!$BU$3:$CJ$528,8,FALSE)</f>
        <v>40</v>
      </c>
      <c r="CM5">
        <f>VLOOKUP($B5,'Raw Stats'!$BU$3:$CJ$528,9,FALSE)</f>
        <v>55</v>
      </c>
      <c r="CN5">
        <f>VLOOKUP($B5,'Raw Stats'!$BU$3:$CJ$528,10,FALSE)</f>
        <v>27</v>
      </c>
      <c r="CO5">
        <f>VLOOKUP($B5,'Raw Stats'!$BU$3:$CJ$528,11,FALSE)+VLOOKUP($B5,'Raw Stats'!$BU$3:$CJ$528,12,FALSE)</f>
        <v>25</v>
      </c>
      <c r="CP5">
        <f>VLOOKUP($B5,'Raw Stats'!$BU$3:$CJ$528,13,FALSE)+VLOOKUP($B5,'Raw Stats'!$BU$3:$CJ$528,14,FALSE)</f>
        <v>0</v>
      </c>
      <c r="CQ5">
        <f>VLOOKUP($B5,'Raw Stats'!$BU$3:$CJ$528,15,FALSE)</f>
        <v>3</v>
      </c>
      <c r="CR5">
        <f>VLOOKUP($B5,'Raw Stats'!$BU$3:$CJ$528,16,FALSE)</f>
        <v>313</v>
      </c>
      <c r="CT5">
        <f>VLOOKUP($B5,'Raw Stats'!$BC$3:$BR$528,3,FALSE)</f>
        <v>28</v>
      </c>
      <c r="CU5">
        <f>VLOOKUP($B5,'Raw Stats'!$BC$3:$BR$528,4,FALSE)</f>
        <v>6</v>
      </c>
      <c r="CV5">
        <f>VLOOKUP($B5,'Raw Stats'!$BC$3:$BR$5288,5,FALSE)</f>
        <v>14</v>
      </c>
      <c r="CW5">
        <f>VLOOKUP($B5,'Raw Stats'!$BC$3:$BR$52888,6,FALSE)</f>
        <v>20</v>
      </c>
      <c r="CX5">
        <f>VLOOKUP($B5,'Raw Stats'!$BC$3:$BR$5288,7,FALSE)</f>
        <v>8</v>
      </c>
      <c r="CY5">
        <f>VLOOKUP($B5,'Raw Stats'!$BC$3:$BR$5288,8,FALSE)</f>
        <v>14</v>
      </c>
      <c r="CZ5">
        <f>VLOOKUP($B5,'Raw Stats'!$BC$3:$BR$5288,9,FALSE)</f>
        <v>26</v>
      </c>
      <c r="DA5">
        <f>VLOOKUP($B5,'Raw Stats'!$BC$3:$BR$5288,10,FALSE)</f>
        <v>12</v>
      </c>
      <c r="DB5">
        <f>VLOOKUP($B5,'Raw Stats'!$BC$3:$BR$5288,11,FALSE)+VLOOKUP($B5,'Raw Stats'!$BC$3:$BR$5288,12,FALSE)</f>
        <v>7</v>
      </c>
      <c r="DC5">
        <f>VLOOKUP($B5,'Raw Stats'!$BC$3:$BR$5288,13,FALSE)+VLOOKUP($B5,'Raw Stats'!$BC$3:$BR$5288,14,FALSE)</f>
        <v>0</v>
      </c>
      <c r="DD5">
        <f>VLOOKUP($B5,'Raw Stats'!$BC$3:$BR$5288,15,FALSE)</f>
        <v>1</v>
      </c>
      <c r="DE5">
        <f>VLOOKUP($B5,'Raw Stats'!$BC$3:$BR$5288,16,FALSE)</f>
        <v>88</v>
      </c>
      <c r="DG5">
        <f>VLOOKUP($B5,'Raw Stats'!$AK$3:$AZ$528,3,FALSE)</f>
        <v>74</v>
      </c>
      <c r="DH5">
        <f>VLOOKUP($B5,'Raw Stats'!$AK$3:$AZ$528,4,FALSE)</f>
        <v>33</v>
      </c>
      <c r="DI5">
        <f>VLOOKUP($B5,'Raw Stats'!$AK$3:$AZ$528,5,FALSE)</f>
        <v>36</v>
      </c>
      <c r="DJ5">
        <f>VLOOKUP($B5,'Raw Stats'!$AK$3:$AZ$528,6,FALSE)</f>
        <v>69</v>
      </c>
      <c r="DK5">
        <f>VLOOKUP($B5,'Raw Stats'!$AK$3:$AZ$528,7,FALSE)</f>
        <v>28</v>
      </c>
      <c r="DL5">
        <f>VLOOKUP($B5,'Raw Stats'!$AK$3:$AZ$528,8,FALSE)</f>
        <v>38</v>
      </c>
      <c r="DM5">
        <f>VLOOKUP($B5,'Raw Stats'!$AK$3:$AZ$528,9,FALSE)</f>
        <v>80</v>
      </c>
      <c r="DN5">
        <f>VLOOKUP($B5,'Raw Stats'!$AK$3:$AZ$528,10,FALSE)</f>
        <v>18</v>
      </c>
      <c r="DO5">
        <f>VLOOKUP($B5,'Raw Stats'!$AK$3:$AZ$528,11,FALSE)+VLOOKUP($B5,'Raw Stats'!$AK$3:$AZ$528,12,FALSE)</f>
        <v>17</v>
      </c>
      <c r="DP5">
        <f>VLOOKUP($B5,'Raw Stats'!$AK$3:$AZ$528,13,FALSE)+VLOOKUP($B5,'Raw Stats'!$AK$3:$AZ$528,14,FALSE)</f>
        <v>1</v>
      </c>
      <c r="DQ5">
        <f>VLOOKUP($B5,'Raw Stats'!$AK$3:$AZ$528,15,FALSE)</f>
        <v>8</v>
      </c>
      <c r="DR5">
        <f>VLOOKUP($B5,'Raw Stats'!$AK$3:$AZ$528,16,FALSE)</f>
        <v>282</v>
      </c>
      <c r="DT5">
        <f>VLOOKUP($B5,'Raw Stats'!$S$3:$AH$528,3,FALSE)</f>
        <v>74</v>
      </c>
      <c r="DU5">
        <f>VLOOKUP($B5,'Raw Stats'!$S$3:$AH$528,4,FALSE)</f>
        <v>34</v>
      </c>
      <c r="DV5">
        <f>VLOOKUP($B5,'Raw Stats'!$S$3:$AH$528,5,FALSE)</f>
        <v>37</v>
      </c>
      <c r="DW5">
        <f>VLOOKUP($B5,'Raw Stats'!$S$3:$AH$528,6,FALSE)</f>
        <v>71</v>
      </c>
      <c r="DX5">
        <f>VLOOKUP($B5,'Raw Stats'!$S$3:$AH$528,7,FALSE)</f>
        <v>-1</v>
      </c>
      <c r="DY5">
        <f>VLOOKUP($B5,'Raw Stats'!$S$3:$AH$528,8,FALSE)</f>
        <v>38</v>
      </c>
      <c r="DZ5">
        <f>VLOOKUP($B5,'Raw Stats'!$S$3:$AH$528,9,FALSE)</f>
        <v>76</v>
      </c>
      <c r="EA5">
        <f>VLOOKUP($B5,'Raw Stats'!$S$3:$AH$528,10,FALSE)</f>
        <v>26</v>
      </c>
      <c r="EB5">
        <f>VLOOKUP($B5,'Raw Stats'!$S$3:$AH$528,11,FALSE)+VLOOKUP($B5,'Raw Stats'!$S$3:$AH$528,12,FALSE)</f>
        <v>26</v>
      </c>
      <c r="EC5">
        <f>VLOOKUP($B5,'Raw Stats'!$S$3:$AH$528,13,FALSE)+VLOOKUP($B5,'Raw Stats'!$S$3:$AH$528,14,FALSE)</f>
        <v>3</v>
      </c>
      <c r="ED5">
        <f>VLOOKUP($B5,'Raw Stats'!$S$3:$AH$528,15,FALSE)</f>
        <v>6</v>
      </c>
      <c r="EE5">
        <f>VLOOKUP($B5,'Raw Stats'!$S$3:$AH$528,16,FALSE)</f>
        <v>268</v>
      </c>
    </row>
    <row r="6" spans="1:135" x14ac:dyDescent="0.2">
      <c r="A6" t="e">
        <f>VLOOKUP(B6,'ALL SKATERS'!$B$3:$I$378,9,FALSE)</f>
        <v>#REF!</v>
      </c>
      <c r="B6" t="s">
        <v>30</v>
      </c>
      <c r="C6">
        <f t="shared" si="0"/>
        <v>0.96792984296222495</v>
      </c>
      <c r="D6">
        <f t="shared" si="1"/>
        <v>1.2303298597700123</v>
      </c>
      <c r="E6">
        <f t="shared" si="2"/>
        <v>1.3857771989287766</v>
      </c>
      <c r="F6">
        <f t="shared" si="3"/>
        <v>1.0462986405975232</v>
      </c>
      <c r="G6">
        <f t="shared" si="4"/>
        <v>1.0048381090265592</v>
      </c>
      <c r="H6">
        <f>VLOOKUP(B6,'ALL SKATERS'!$B$3:$H$378,7,FALSE)</f>
        <v>0.99</v>
      </c>
      <c r="I6" s="30" t="e">
        <f t="shared" si="5"/>
        <v>#REF!</v>
      </c>
      <c r="J6" s="29">
        <f t="shared" si="6"/>
        <v>4.0000000000000036</v>
      </c>
      <c r="K6" s="29">
        <f t="shared" si="7"/>
        <v>4.0000000000000036E-2</v>
      </c>
      <c r="L6">
        <f>BU6*'Value Calculations'!$D$3</f>
        <v>6.9315022866426439</v>
      </c>
      <c r="M6">
        <f>BV6*'Value Calculations'!$D$4</f>
        <v>7.4890921930269485</v>
      </c>
      <c r="N6">
        <f>BW6*'Value Calculations'!$D$5</f>
        <v>10.613524202116862</v>
      </c>
      <c r="O6">
        <f>BX6*'Value Calculations'!$D$6</f>
        <v>0.25012986383872571</v>
      </c>
      <c r="P6">
        <f>BY6*'Value Calculations'!$D$7</f>
        <v>4.9215531150571969</v>
      </c>
      <c r="Q6">
        <f>BZ6*'Value Calculations'!$D$8</f>
        <v>15.169096658229897</v>
      </c>
      <c r="R6">
        <f>CA6*'Value Calculations'!$D$9</f>
        <v>3.6526227127879851</v>
      </c>
      <c r="S6">
        <f>CB6*'Value Calculations'!$D$10</f>
        <v>5.8450635852192754</v>
      </c>
      <c r="T6">
        <f>CC6*'Value Calculations'!$D$11</f>
        <v>0.9907141480249374</v>
      </c>
      <c r="U6">
        <f>CD6*'Value Calculations'!$D$12</f>
        <v>4.0694136979470699</v>
      </c>
      <c r="V6">
        <f>CE6*'Value Calculations'!$D$13</f>
        <v>11.694095916313096</v>
      </c>
      <c r="X6">
        <f>CH6*'Value Calculations'!$D$3</f>
        <v>14.270740001911326</v>
      </c>
      <c r="Y6">
        <f>CI6*'Value Calculations'!$D$4</f>
        <v>10.745219233473447</v>
      </c>
      <c r="Z6">
        <f>CJ6*'Value Calculations'!$D$5</f>
        <v>18.042991143598666</v>
      </c>
      <c r="AA6">
        <f>CK6*'Value Calculations'!$D$6</f>
        <v>3.1266232979840716</v>
      </c>
      <c r="AB6">
        <f>CL6*'Value Calculations'!$D$7</f>
        <v>5.800401885603125</v>
      </c>
      <c r="AC6">
        <f>CM6*'Value Calculations'!$D$8</f>
        <v>11.286958176976746</v>
      </c>
      <c r="AD6">
        <f>CN6*'Value Calculations'!$D$9</f>
        <v>3.1488126834379182</v>
      </c>
      <c r="AE6">
        <f>CO6*'Value Calculations'!$D$10</f>
        <v>8.0369624296765032</v>
      </c>
      <c r="AF6">
        <f>CP6*'Value Calculations'!$D$11</f>
        <v>0</v>
      </c>
      <c r="AG6">
        <f>CQ6*'Value Calculations'!$D$12</f>
        <v>6.5110619167153123</v>
      </c>
      <c r="AH6">
        <f>CR6*'Value Calculations'!$D$13</f>
        <v>14.995958292683852</v>
      </c>
      <c r="AJ6">
        <f>CU6*'Value Calculations'!$D$3</f>
        <v>8.9701794297728341</v>
      </c>
      <c r="AK6">
        <f>CV6*'Value Calculations'!$D$4</f>
        <v>9.7683811213394982</v>
      </c>
      <c r="AL6">
        <f>CW6*'Value Calculations'!$D$5</f>
        <v>13.797581462751921</v>
      </c>
      <c r="AM6">
        <f>CX6*'Value Calculations'!$D$6</f>
        <v>3.7519479575808856</v>
      </c>
      <c r="AN6">
        <f>CY6*'Value Calculations'!$D$7</f>
        <v>3.4275102051291193</v>
      </c>
      <c r="AO6">
        <f>CZ6*'Value Calculations'!$D$8</f>
        <v>7.4767111490801383</v>
      </c>
      <c r="AP6">
        <f>DA6*'Value Calculations'!$D$9</f>
        <v>1.6373825953877175</v>
      </c>
      <c r="AQ6">
        <f>DB6*'Value Calculations'!$D$10</f>
        <v>5.8450635852192754</v>
      </c>
      <c r="AR6">
        <f>DC6*'Value Calculations'!$D$11</f>
        <v>0</v>
      </c>
      <c r="AS6">
        <f>DD6*'Value Calculations'!$D$12</f>
        <v>4.0694136979470699</v>
      </c>
      <c r="AT6">
        <f>DE6*'Value Calculations'!$D$13</f>
        <v>7.7731343443728225</v>
      </c>
      <c r="AV6">
        <f>DH6*'Value Calculations'!$D$3</f>
        <v>10.601121144276986</v>
      </c>
      <c r="AW6">
        <f>DI6*'Value Calculations'!$D$4</f>
        <v>11.396444641562747</v>
      </c>
      <c r="AX6">
        <f>DJ6*'Value Calculations'!$D$5</f>
        <v>16.185624408228215</v>
      </c>
      <c r="AY6">
        <f>DK6*'Value Calculations'!$D$6</f>
        <v>2.0010389107098057</v>
      </c>
      <c r="AZ6">
        <f>DL6*'Value Calculations'!$D$7</f>
        <v>4.3063589756750478</v>
      </c>
      <c r="BA6">
        <f>DM6*'Value Calculations'!$D$8</f>
        <v>12.940461604177163</v>
      </c>
      <c r="BB6">
        <f>DN6*'Value Calculations'!$D$9</f>
        <v>3.5266702054504684</v>
      </c>
      <c r="BC6">
        <f>DO6*'Value Calculations'!$D$10</f>
        <v>6.5756965333716852</v>
      </c>
      <c r="BD6">
        <f>DP6*'Value Calculations'!$D$11</f>
        <v>0</v>
      </c>
      <c r="BE6">
        <f>DQ6*'Value Calculations'!$D$12</f>
        <v>2.441648218768242</v>
      </c>
      <c r="BF6">
        <f>DR6*'Value Calculations'!$D$13</f>
        <v>15.821423886776543</v>
      </c>
      <c r="BH6">
        <f>DU6*'Value Calculations'!$D$3</f>
        <v>9.3779148583988725</v>
      </c>
      <c r="BI6">
        <f>DV6*'Value Calculations'!$D$4</f>
        <v>8.1403176011162479</v>
      </c>
      <c r="BJ6">
        <f>DW6*'Value Calculations'!$D$5</f>
        <v>12.736229042540234</v>
      </c>
      <c r="BK6">
        <f>DX6*'Value Calculations'!$D$6</f>
        <v>2.2511687745485314</v>
      </c>
      <c r="BL6">
        <f>DY6*'Value Calculations'!$D$7</f>
        <v>4.1305892215658613</v>
      </c>
      <c r="BM6">
        <f>DZ6*'Value Calculations'!$D$8</f>
        <v>11.143175270263669</v>
      </c>
      <c r="BN6">
        <f>EA6*'Value Calculations'!$D$9</f>
        <v>1.7633351027252342</v>
      </c>
      <c r="BO6">
        <f>EB6*'Value Calculations'!$D$10</f>
        <v>4.0184812148382516</v>
      </c>
      <c r="BP6">
        <f>EC6*'Value Calculations'!$D$11</f>
        <v>1.9814282960498748</v>
      </c>
      <c r="BQ6">
        <f>ED6*'Value Calculations'!$D$12</f>
        <v>1.6277654791788281</v>
      </c>
      <c r="BR6">
        <f>EE6*'Value Calculations'!$D$13</f>
        <v>9.1489103345273044</v>
      </c>
      <c r="BT6">
        <f>VLOOKUP($B6,'Raw Stats'!$CM$3:$DC$528,3,FALSE)</f>
        <v>74</v>
      </c>
      <c r="BU6">
        <f>VLOOKUP($B6,'Raw Stats'!$CM$3:$DC$528,4,FALSE)</f>
        <v>17</v>
      </c>
      <c r="BV6">
        <f>VLOOKUP($B6,'Raw Stats'!$CM$3:$DC$528,5,FALSE)</f>
        <v>23</v>
      </c>
      <c r="BW6">
        <f>VLOOKUP($B6,'Raw Stats'!$CM$3:$DC$528,6,FALSE)</f>
        <v>40</v>
      </c>
      <c r="BX6">
        <f>VLOOKUP($B6,'Raw Stats'!$CM$3:$DC$528,7,FALSE)</f>
        <v>2</v>
      </c>
      <c r="BY6">
        <f>VLOOKUP($B6,'Raw Stats'!$CM$3:$DC$528,8,FALSE)</f>
        <v>56</v>
      </c>
      <c r="BZ6">
        <f>VLOOKUP($B6,'Raw Stats'!$CM$3:$DC$528,9,FALSE)</f>
        <v>211</v>
      </c>
      <c r="CA6">
        <f>VLOOKUP($B6,'Raw Stats'!$CM$3:$DC$528,10,FALSE)</f>
        <v>29</v>
      </c>
      <c r="CB6">
        <f>VLOOKUP($B6,'Raw Stats'!$CM$3:$DC$528,11,FALSE)+VLOOKUP($B6,'Raw Stats'!$CM$3:$DC$528,12,FALSE)</f>
        <v>16</v>
      </c>
      <c r="CC6">
        <f>VLOOKUP($B6,'Raw Stats'!$CM$3:$DC$528,13,FALSE)+VLOOKUP($B6,'Raw Stats'!$CM$3:$DC$528,14,FALSE)</f>
        <v>1</v>
      </c>
      <c r="CD6">
        <f>VLOOKUP($B6,'Raw Stats'!$CM$3:$DC$528,15,FALSE)</f>
        <v>5</v>
      </c>
      <c r="CE6">
        <f>VLOOKUP($B6,'Raw Stats'!$CM$3:$DC$528,16,FALSE)</f>
        <v>170</v>
      </c>
      <c r="CG6">
        <f>VLOOKUP($B6,'Raw Stats'!$BU$3:$CJ$528,3,FALSE)</f>
        <v>78</v>
      </c>
      <c r="CH6">
        <f>VLOOKUP($B6,'Raw Stats'!$BU$3:$CJ$528,4,FALSE)</f>
        <v>35</v>
      </c>
      <c r="CI6">
        <f>VLOOKUP($B6,'Raw Stats'!$BU$3:$CJ$5288,5,FALSE)</f>
        <v>33</v>
      </c>
      <c r="CJ6">
        <f>VLOOKUP($B6,'Raw Stats'!$BU$3:$CJ$528,6,FALSE)</f>
        <v>68</v>
      </c>
      <c r="CK6">
        <f>VLOOKUP($B6,'Raw Stats'!$BU$3:$CJ$528,7,FALSE)</f>
        <v>25</v>
      </c>
      <c r="CL6">
        <f>VLOOKUP($B6,'Raw Stats'!$BU$3:$CJ$528,8,FALSE)</f>
        <v>66</v>
      </c>
      <c r="CM6">
        <f>VLOOKUP($B6,'Raw Stats'!$BU$3:$CJ$528,9,FALSE)</f>
        <v>157</v>
      </c>
      <c r="CN6">
        <f>VLOOKUP($B6,'Raw Stats'!$BU$3:$CJ$528,10,FALSE)</f>
        <v>25</v>
      </c>
      <c r="CO6">
        <f>VLOOKUP($B6,'Raw Stats'!$BU$3:$CJ$528,11,FALSE)+VLOOKUP($B6,'Raw Stats'!$BU$3:$CJ$528,12,FALSE)</f>
        <v>22</v>
      </c>
      <c r="CP6">
        <f>VLOOKUP($B6,'Raw Stats'!$BU$3:$CJ$528,13,FALSE)+VLOOKUP($B6,'Raw Stats'!$BU$3:$CJ$528,14,FALSE)</f>
        <v>0</v>
      </c>
      <c r="CQ6">
        <f>VLOOKUP($B6,'Raw Stats'!$BU$3:$CJ$528,15,FALSE)</f>
        <v>8</v>
      </c>
      <c r="CR6">
        <f>VLOOKUP($B6,'Raw Stats'!$BU$3:$CJ$528,16,FALSE)</f>
        <v>218</v>
      </c>
      <c r="CT6">
        <f>VLOOKUP($B6,'Raw Stats'!$BC$3:$BR$528,3,FALSE)</f>
        <v>48</v>
      </c>
      <c r="CU6">
        <f>VLOOKUP($B6,'Raw Stats'!$BC$3:$BR$528,4,FALSE)</f>
        <v>22</v>
      </c>
      <c r="CV6">
        <f>VLOOKUP($B6,'Raw Stats'!$BC$3:$BR$5288,5,FALSE)</f>
        <v>30</v>
      </c>
      <c r="CW6">
        <f>VLOOKUP($B6,'Raw Stats'!$BC$3:$BR$52888,6,FALSE)</f>
        <v>52</v>
      </c>
      <c r="CX6">
        <f>VLOOKUP($B6,'Raw Stats'!$BC$3:$BR$5288,7,FALSE)</f>
        <v>30</v>
      </c>
      <c r="CY6">
        <f>VLOOKUP($B6,'Raw Stats'!$BC$3:$BR$5288,8,FALSE)</f>
        <v>39</v>
      </c>
      <c r="CZ6">
        <f>VLOOKUP($B6,'Raw Stats'!$BC$3:$BR$5288,9,FALSE)</f>
        <v>104</v>
      </c>
      <c r="DA6">
        <f>VLOOKUP($B6,'Raw Stats'!$BC$3:$BR$5288,10,FALSE)</f>
        <v>13</v>
      </c>
      <c r="DB6">
        <f>VLOOKUP($B6,'Raw Stats'!$BC$3:$BR$5288,11,FALSE)+VLOOKUP($B6,'Raw Stats'!$BC$3:$BR$5288,12,FALSE)</f>
        <v>16</v>
      </c>
      <c r="DC6">
        <f>VLOOKUP($B6,'Raw Stats'!$BC$3:$BR$5288,13,FALSE)+VLOOKUP($B6,'Raw Stats'!$BC$3:$BR$5288,14,FALSE)</f>
        <v>0</v>
      </c>
      <c r="DD6">
        <f>VLOOKUP($B6,'Raw Stats'!$BC$3:$BR$5288,15,FALSE)</f>
        <v>5</v>
      </c>
      <c r="DE6">
        <f>VLOOKUP($B6,'Raw Stats'!$BC$3:$BR$5288,16,FALSE)</f>
        <v>113</v>
      </c>
      <c r="DG6">
        <f>VLOOKUP($B6,'Raw Stats'!$AK$3:$AZ$528,3,FALSE)</f>
        <v>82</v>
      </c>
      <c r="DH6">
        <f>VLOOKUP($B6,'Raw Stats'!$AK$3:$AZ$528,4,FALSE)</f>
        <v>26</v>
      </c>
      <c r="DI6">
        <f>VLOOKUP($B6,'Raw Stats'!$AK$3:$AZ$528,5,FALSE)</f>
        <v>35</v>
      </c>
      <c r="DJ6">
        <f>VLOOKUP($B6,'Raw Stats'!$AK$3:$AZ$528,6,FALSE)</f>
        <v>61</v>
      </c>
      <c r="DK6">
        <f>VLOOKUP($B6,'Raw Stats'!$AK$3:$AZ$528,7,FALSE)</f>
        <v>16</v>
      </c>
      <c r="DL6">
        <f>VLOOKUP($B6,'Raw Stats'!$AK$3:$AZ$528,8,FALSE)</f>
        <v>49</v>
      </c>
      <c r="DM6">
        <f>VLOOKUP($B6,'Raw Stats'!$AK$3:$AZ$528,9,FALSE)</f>
        <v>180</v>
      </c>
      <c r="DN6">
        <f>VLOOKUP($B6,'Raw Stats'!$AK$3:$AZ$528,10,FALSE)</f>
        <v>28</v>
      </c>
      <c r="DO6">
        <f>VLOOKUP($B6,'Raw Stats'!$AK$3:$AZ$528,11,FALSE)+VLOOKUP($B6,'Raw Stats'!$AK$3:$AZ$528,12,FALSE)</f>
        <v>18</v>
      </c>
      <c r="DP6">
        <f>VLOOKUP($B6,'Raw Stats'!$AK$3:$AZ$528,13,FALSE)+VLOOKUP($B6,'Raw Stats'!$AK$3:$AZ$528,14,FALSE)</f>
        <v>0</v>
      </c>
      <c r="DQ6">
        <f>VLOOKUP($B6,'Raw Stats'!$AK$3:$AZ$528,15,FALSE)</f>
        <v>3</v>
      </c>
      <c r="DR6">
        <f>VLOOKUP($B6,'Raw Stats'!$AK$3:$AZ$528,16,FALSE)</f>
        <v>230</v>
      </c>
      <c r="DT6">
        <f>VLOOKUP($B6,'Raw Stats'!$S$3:$AH$528,3,FALSE)</f>
        <v>66</v>
      </c>
      <c r="DU6">
        <f>VLOOKUP($B6,'Raw Stats'!$S$3:$AH$528,4,FALSE)</f>
        <v>23</v>
      </c>
      <c r="DV6">
        <f>VLOOKUP($B6,'Raw Stats'!$S$3:$AH$528,5,FALSE)</f>
        <v>25</v>
      </c>
      <c r="DW6">
        <f>VLOOKUP($B6,'Raw Stats'!$S$3:$AH$528,6,FALSE)</f>
        <v>48</v>
      </c>
      <c r="DX6">
        <f>VLOOKUP($B6,'Raw Stats'!$S$3:$AH$528,7,FALSE)</f>
        <v>18</v>
      </c>
      <c r="DY6">
        <f>VLOOKUP($B6,'Raw Stats'!$S$3:$AH$528,8,FALSE)</f>
        <v>47</v>
      </c>
      <c r="DZ6">
        <f>VLOOKUP($B6,'Raw Stats'!$S$3:$AH$528,9,FALSE)</f>
        <v>155</v>
      </c>
      <c r="EA6">
        <f>VLOOKUP($B6,'Raw Stats'!$S$3:$AH$528,10,FALSE)</f>
        <v>14</v>
      </c>
      <c r="EB6">
        <f>VLOOKUP($B6,'Raw Stats'!$S$3:$AH$528,11,FALSE)+VLOOKUP($B6,'Raw Stats'!$S$3:$AH$528,12,FALSE)</f>
        <v>11</v>
      </c>
      <c r="EC6">
        <f>VLOOKUP($B6,'Raw Stats'!$S$3:$AH$528,13,FALSE)+VLOOKUP($B6,'Raw Stats'!$S$3:$AH$528,14,FALSE)</f>
        <v>2</v>
      </c>
      <c r="ED6">
        <f>VLOOKUP($B6,'Raw Stats'!$S$3:$AH$528,15,FALSE)</f>
        <v>2</v>
      </c>
      <c r="EE6">
        <f>VLOOKUP($B6,'Raw Stats'!$S$3:$AH$528,16,FALSE)</f>
        <v>133</v>
      </c>
    </row>
    <row r="7" spans="1:135" x14ac:dyDescent="0.2">
      <c r="A7" t="e">
        <f>VLOOKUP(B7,'ALL SKATERS'!$B$3:$I$378,9,FALSE)</f>
        <v>#REF!</v>
      </c>
      <c r="B7" t="s">
        <v>32</v>
      </c>
      <c r="C7">
        <f t="shared" si="0"/>
        <v>1.0885933800659895</v>
      </c>
      <c r="D7">
        <f t="shared" si="1"/>
        <v>1.1926510569018718</v>
      </c>
      <c r="E7">
        <f t="shared" si="2"/>
        <v>1.1119143713885131</v>
      </c>
      <c r="F7">
        <f t="shared" si="3"/>
        <v>1.0951006593509249</v>
      </c>
      <c r="G7">
        <f t="shared" si="4"/>
        <v>1.0535573765159509</v>
      </c>
      <c r="H7">
        <f>VLOOKUP(B7,'ALL SKATERS'!$B$3:$H$378,7,FALSE)</f>
        <v>1.1000000000000001</v>
      </c>
      <c r="I7" s="28" t="e">
        <f t="shared" si="5"/>
        <v>#REF!</v>
      </c>
      <c r="J7" s="29">
        <f t="shared" si="6"/>
        <v>15.000000000000012</v>
      </c>
      <c r="K7" s="29">
        <f t="shared" si="7"/>
        <v>0.15000000000000013</v>
      </c>
      <c r="L7">
        <f>BU7*'Value Calculations'!$D$3</f>
        <v>11.008856572903023</v>
      </c>
      <c r="M7">
        <f>BV7*'Value Calculations'!$D$4</f>
        <v>13.024508161785997</v>
      </c>
      <c r="N7">
        <f>BW7*'Value Calculations'!$D$5</f>
        <v>17.777653038545743</v>
      </c>
      <c r="O7">
        <f>BX7*'Value Calculations'!$D$6</f>
        <v>-0.75038959151617712</v>
      </c>
      <c r="P7">
        <f>BY7*'Value Calculations'!$D$7</f>
        <v>1.0546185246551136</v>
      </c>
      <c r="Q7">
        <f>BZ7*'Value Calculations'!$D$8</f>
        <v>6.1107735353058823</v>
      </c>
      <c r="R7">
        <f>CA7*'Value Calculations'!$D$9</f>
        <v>8.9426280209636886</v>
      </c>
      <c r="S7">
        <f>CB7*'Value Calculations'!$D$10</f>
        <v>8.7675953778289131</v>
      </c>
      <c r="T7">
        <f>CC7*'Value Calculations'!$D$11</f>
        <v>1.9814282960498748</v>
      </c>
      <c r="U7">
        <f>CD7*'Value Calculations'!$D$12</f>
        <v>3.2555309583576562</v>
      </c>
      <c r="V7">
        <f>CE7*'Value Calculations'!$D$13</f>
        <v>18.091454270531436</v>
      </c>
      <c r="X7">
        <f>CH7*'Value Calculations'!$D$3</f>
        <v>9.3779148583988725</v>
      </c>
      <c r="Y7">
        <f>CI7*'Value Calculations'!$D$4</f>
        <v>10.093993825384148</v>
      </c>
      <c r="Z7">
        <f>CJ7*'Value Calculations'!$D$5</f>
        <v>14.328257672857763</v>
      </c>
      <c r="AA7">
        <f>CK7*'Value Calculations'!$D$6</f>
        <v>2.6263635703066202</v>
      </c>
      <c r="AB7">
        <f>CL7*'Value Calculations'!$D$7</f>
        <v>1.7576975410918561</v>
      </c>
      <c r="AC7">
        <f>CM7*'Value Calculations'!$D$8</f>
        <v>1.1502632537046367</v>
      </c>
      <c r="AD7">
        <f>CN7*'Value Calculations'!$D$9</f>
        <v>8.5647704989511375</v>
      </c>
      <c r="AE7">
        <f>CO7*'Value Calculations'!$D$10</f>
        <v>4.7491141629906615</v>
      </c>
      <c r="AF7">
        <f>CP7*'Value Calculations'!$D$11</f>
        <v>3.9628565920997496</v>
      </c>
      <c r="AG7">
        <f>CQ7*'Value Calculations'!$D$12</f>
        <v>4.883296437536484</v>
      </c>
      <c r="AH7">
        <f>CR7*'Value Calculations'!$D$13</f>
        <v>16.027790285299716</v>
      </c>
      <c r="AJ7">
        <f>CU7*'Value Calculations'!$D$3</f>
        <v>8.5624440011467957</v>
      </c>
      <c r="AK7">
        <f>CV7*'Value Calculations'!$D$4</f>
        <v>5.2098032647143988</v>
      </c>
      <c r="AL7">
        <f>CW7*'Value Calculations'!$D$5</f>
        <v>9.8175098869580975</v>
      </c>
      <c r="AM7">
        <f>CX7*'Value Calculations'!$D$6</f>
        <v>0.87545452343553998</v>
      </c>
      <c r="AN7">
        <f>CY7*'Value Calculations'!$D$7</f>
        <v>0.35153950821837121</v>
      </c>
      <c r="AO7">
        <f>CZ7*'Value Calculations'!$D$8</f>
        <v>2.3005265074092733</v>
      </c>
      <c r="AP7">
        <f>DA7*'Value Calculations'!$D$9</f>
        <v>6.4235778742133531</v>
      </c>
      <c r="AQ7">
        <f>DB7*'Value Calculations'!$D$10</f>
        <v>4.3837976889144565</v>
      </c>
      <c r="AR7">
        <f>DC7*'Value Calculations'!$D$11</f>
        <v>0.9907141480249374</v>
      </c>
      <c r="AS7">
        <f>DD7*'Value Calculations'!$D$12</f>
        <v>4.0694136979470699</v>
      </c>
      <c r="AT7">
        <f>DE7*'Value Calculations'!$D$13</f>
        <v>10.387108725666339</v>
      </c>
      <c r="AV7">
        <f>DH7*'Value Calculations'!$D$3</f>
        <v>12.639798287407174</v>
      </c>
      <c r="AW7">
        <f>DI7*'Value Calculations'!$D$4</f>
        <v>11.070831937518097</v>
      </c>
      <c r="AX7">
        <f>DJ7*'Value Calculations'!$D$5</f>
        <v>17.246976828439902</v>
      </c>
      <c r="AY7">
        <f>DK7*'Value Calculations'!$D$6</f>
        <v>0.25012986383872571</v>
      </c>
      <c r="AZ7">
        <f>DL7*'Value Calculations'!$D$7</f>
        <v>1.4061580328734848</v>
      </c>
      <c r="BA7">
        <f>DM7*'Value Calculations'!$D$8</f>
        <v>3.0194410409746713</v>
      </c>
      <c r="BB7">
        <f>DN7*'Value Calculations'!$D$9</f>
        <v>9.5723905576512713</v>
      </c>
      <c r="BC7">
        <f>DO7*'Value Calculations'!$D$10</f>
        <v>9.4982283259813229</v>
      </c>
      <c r="BD7">
        <f>DP7*'Value Calculations'!$D$11</f>
        <v>1.9814282960498748</v>
      </c>
      <c r="BE7">
        <f>DQ7*'Value Calculations'!$D$12</f>
        <v>4.0694136979470699</v>
      </c>
      <c r="BF7">
        <f>DR7*'Value Calculations'!$D$13</f>
        <v>16.853255879392403</v>
      </c>
      <c r="BH7">
        <f>DU7*'Value Calculations'!$D$3</f>
        <v>13.047533716033213</v>
      </c>
      <c r="BI7">
        <f>DV7*'Value Calculations'!$D$4</f>
        <v>7.8147048970715982</v>
      </c>
      <c r="BJ7">
        <f>DW7*'Value Calculations'!$D$5</f>
        <v>14.858933882963607</v>
      </c>
      <c r="BK7">
        <f>DX7*'Value Calculations'!$D$6</f>
        <v>2.2511687745485314</v>
      </c>
      <c r="BL7">
        <f>DY7*'Value Calculations'!$D$7</f>
        <v>3.6032799592383049</v>
      </c>
      <c r="BM7">
        <f>DZ7*'Value Calculations'!$D$8</f>
        <v>4.3134872013923875</v>
      </c>
      <c r="BN7">
        <f>EA7*'Value Calculations'!$D$9</f>
        <v>8.3128654842761041</v>
      </c>
      <c r="BO7">
        <f>EB7*'Value Calculations'!$D$10</f>
        <v>5.1144306370668655</v>
      </c>
      <c r="BP7">
        <f>EC7*'Value Calculations'!$D$11</f>
        <v>0</v>
      </c>
      <c r="BQ7">
        <f>ED7*'Value Calculations'!$D$12</f>
        <v>6.5110619167153123</v>
      </c>
      <c r="BR7">
        <f>EE7*'Value Calculations'!$D$13</f>
        <v>17.403566275454196</v>
      </c>
      <c r="BT7">
        <f>VLOOKUP($B7,'Raw Stats'!$CM$3:$DC$528,3,FALSE)</f>
        <v>82</v>
      </c>
      <c r="BU7">
        <f>VLOOKUP($B7,'Raw Stats'!$CM$3:$DC$528,4,FALSE)</f>
        <v>27</v>
      </c>
      <c r="BV7">
        <f>VLOOKUP($B7,'Raw Stats'!$CM$3:$DC$528,5,FALSE)</f>
        <v>40</v>
      </c>
      <c r="BW7">
        <f>VLOOKUP($B7,'Raw Stats'!$CM$3:$DC$528,6,FALSE)</f>
        <v>67</v>
      </c>
      <c r="BX7">
        <f>VLOOKUP($B7,'Raw Stats'!$CM$3:$DC$528,7,FALSE)</f>
        <v>-6</v>
      </c>
      <c r="BY7">
        <f>VLOOKUP($B7,'Raw Stats'!$CM$3:$DC$528,8,FALSE)</f>
        <v>12</v>
      </c>
      <c r="BZ7">
        <f>VLOOKUP($B7,'Raw Stats'!$CM$3:$DC$528,9,FALSE)</f>
        <v>85</v>
      </c>
      <c r="CA7">
        <f>VLOOKUP($B7,'Raw Stats'!$CM$3:$DC$528,10,FALSE)</f>
        <v>71</v>
      </c>
      <c r="CB7">
        <f>VLOOKUP($B7,'Raw Stats'!$CM$3:$DC$528,11,FALSE)+VLOOKUP($B7,'Raw Stats'!$CM$3:$DC$528,12,FALSE)</f>
        <v>24</v>
      </c>
      <c r="CC7">
        <f>VLOOKUP($B7,'Raw Stats'!$CM$3:$DC$528,13,FALSE)+VLOOKUP($B7,'Raw Stats'!$CM$3:$DC$528,14,FALSE)</f>
        <v>2</v>
      </c>
      <c r="CD7">
        <f>VLOOKUP($B7,'Raw Stats'!$CM$3:$DC$528,15,FALSE)</f>
        <v>4</v>
      </c>
      <c r="CE7">
        <f>VLOOKUP($B7,'Raw Stats'!$CM$3:$DC$528,16,FALSE)</f>
        <v>263</v>
      </c>
      <c r="CG7">
        <f>VLOOKUP($B7,'Raw Stats'!$BU$3:$CJ$528,3,FALSE)</f>
        <v>65</v>
      </c>
      <c r="CH7">
        <f>VLOOKUP($B7,'Raw Stats'!$BU$3:$CJ$528,4,FALSE)</f>
        <v>23</v>
      </c>
      <c r="CI7">
        <f>VLOOKUP($B7,'Raw Stats'!$BU$3:$CJ$5288,5,FALSE)</f>
        <v>31</v>
      </c>
      <c r="CJ7">
        <f>VLOOKUP($B7,'Raw Stats'!$BU$3:$CJ$528,6,FALSE)</f>
        <v>54</v>
      </c>
      <c r="CK7">
        <f>VLOOKUP($B7,'Raw Stats'!$BU$3:$CJ$528,7,FALSE)</f>
        <v>21</v>
      </c>
      <c r="CL7">
        <f>VLOOKUP($B7,'Raw Stats'!$BU$3:$CJ$528,8,FALSE)</f>
        <v>20</v>
      </c>
      <c r="CM7">
        <f>VLOOKUP($B7,'Raw Stats'!$BU$3:$CJ$528,9,FALSE)</f>
        <v>16</v>
      </c>
      <c r="CN7">
        <f>VLOOKUP($B7,'Raw Stats'!$BU$3:$CJ$528,10,FALSE)</f>
        <v>68</v>
      </c>
      <c r="CO7">
        <f>VLOOKUP($B7,'Raw Stats'!$BU$3:$CJ$528,11,FALSE)+VLOOKUP($B7,'Raw Stats'!$BU$3:$CJ$528,12,FALSE)</f>
        <v>13</v>
      </c>
      <c r="CP7">
        <f>VLOOKUP($B7,'Raw Stats'!$BU$3:$CJ$528,13,FALSE)+VLOOKUP($B7,'Raw Stats'!$BU$3:$CJ$528,14,FALSE)</f>
        <v>4</v>
      </c>
      <c r="CQ7">
        <f>VLOOKUP($B7,'Raw Stats'!$BU$3:$CJ$528,15,FALSE)</f>
        <v>6</v>
      </c>
      <c r="CR7">
        <f>VLOOKUP($B7,'Raw Stats'!$BU$3:$CJ$528,16,FALSE)</f>
        <v>233</v>
      </c>
      <c r="CT7">
        <f>VLOOKUP($B7,'Raw Stats'!$BC$3:$BR$528,3,FALSE)</f>
        <v>48</v>
      </c>
      <c r="CU7">
        <f>VLOOKUP($B7,'Raw Stats'!$BC$3:$BR$528,4,FALSE)</f>
        <v>21</v>
      </c>
      <c r="CV7">
        <f>VLOOKUP($B7,'Raw Stats'!$BC$3:$BR$5288,5,FALSE)</f>
        <v>16</v>
      </c>
      <c r="CW7">
        <f>VLOOKUP($B7,'Raw Stats'!$BC$3:$BR$52888,6,FALSE)</f>
        <v>37</v>
      </c>
      <c r="CX7">
        <f>VLOOKUP($B7,'Raw Stats'!$BC$3:$BR$5288,7,FALSE)</f>
        <v>7</v>
      </c>
      <c r="CY7">
        <f>VLOOKUP($B7,'Raw Stats'!$BC$3:$BR$5288,8,FALSE)</f>
        <v>4</v>
      </c>
      <c r="CZ7">
        <f>VLOOKUP($B7,'Raw Stats'!$BC$3:$BR$5288,9,FALSE)</f>
        <v>32</v>
      </c>
      <c r="DA7">
        <f>VLOOKUP($B7,'Raw Stats'!$BC$3:$BR$5288,10,FALSE)</f>
        <v>51</v>
      </c>
      <c r="DB7">
        <f>VLOOKUP($B7,'Raw Stats'!$BC$3:$BR$5288,11,FALSE)+VLOOKUP($B7,'Raw Stats'!$BC$3:$BR$5288,12,FALSE)</f>
        <v>12</v>
      </c>
      <c r="DC7">
        <f>VLOOKUP($B7,'Raw Stats'!$BC$3:$BR$5288,13,FALSE)+VLOOKUP($B7,'Raw Stats'!$BC$3:$BR$5288,14,FALSE)</f>
        <v>1</v>
      </c>
      <c r="DD7">
        <f>VLOOKUP($B7,'Raw Stats'!$BC$3:$BR$5288,15,FALSE)</f>
        <v>5</v>
      </c>
      <c r="DE7">
        <f>VLOOKUP($B7,'Raw Stats'!$BC$3:$BR$5288,16,FALSE)</f>
        <v>151</v>
      </c>
      <c r="DG7">
        <f>VLOOKUP($B7,'Raw Stats'!$AK$3:$AZ$528,3,FALSE)</f>
        <v>80</v>
      </c>
      <c r="DH7">
        <f>VLOOKUP($B7,'Raw Stats'!$AK$3:$AZ$528,4,FALSE)</f>
        <v>31</v>
      </c>
      <c r="DI7">
        <f>VLOOKUP($B7,'Raw Stats'!$AK$3:$AZ$528,5,FALSE)</f>
        <v>34</v>
      </c>
      <c r="DJ7">
        <f>VLOOKUP($B7,'Raw Stats'!$AK$3:$AZ$528,6,FALSE)</f>
        <v>65</v>
      </c>
      <c r="DK7">
        <f>VLOOKUP($B7,'Raw Stats'!$AK$3:$AZ$528,7,FALSE)</f>
        <v>2</v>
      </c>
      <c r="DL7">
        <f>VLOOKUP($B7,'Raw Stats'!$AK$3:$AZ$528,8,FALSE)</f>
        <v>16</v>
      </c>
      <c r="DM7">
        <f>VLOOKUP($B7,'Raw Stats'!$AK$3:$AZ$528,9,FALSE)</f>
        <v>42</v>
      </c>
      <c r="DN7">
        <f>VLOOKUP($B7,'Raw Stats'!$AK$3:$AZ$528,10,FALSE)</f>
        <v>76</v>
      </c>
      <c r="DO7">
        <f>VLOOKUP($B7,'Raw Stats'!$AK$3:$AZ$528,11,FALSE)+VLOOKUP($B7,'Raw Stats'!$AK$3:$AZ$528,12,FALSE)</f>
        <v>26</v>
      </c>
      <c r="DP7">
        <f>VLOOKUP($B7,'Raw Stats'!$AK$3:$AZ$528,13,FALSE)+VLOOKUP($B7,'Raw Stats'!$AK$3:$AZ$528,14,FALSE)</f>
        <v>2</v>
      </c>
      <c r="DQ7">
        <f>VLOOKUP($B7,'Raw Stats'!$AK$3:$AZ$528,15,FALSE)</f>
        <v>5</v>
      </c>
      <c r="DR7">
        <f>VLOOKUP($B7,'Raw Stats'!$AK$3:$AZ$528,16,FALSE)</f>
        <v>245</v>
      </c>
      <c r="DT7">
        <f>VLOOKUP($B7,'Raw Stats'!$S$3:$AH$528,3,FALSE)</f>
        <v>79</v>
      </c>
      <c r="DU7">
        <f>VLOOKUP($B7,'Raw Stats'!$S$3:$AH$528,4,FALSE)</f>
        <v>32</v>
      </c>
      <c r="DV7">
        <f>VLOOKUP($B7,'Raw Stats'!$S$3:$AH$528,5,FALSE)</f>
        <v>24</v>
      </c>
      <c r="DW7">
        <f>VLOOKUP($B7,'Raw Stats'!$S$3:$AH$528,6,FALSE)</f>
        <v>56</v>
      </c>
      <c r="DX7">
        <f>VLOOKUP($B7,'Raw Stats'!$S$3:$AH$528,7,FALSE)</f>
        <v>18</v>
      </c>
      <c r="DY7">
        <f>VLOOKUP($B7,'Raw Stats'!$S$3:$AH$528,8,FALSE)</f>
        <v>41</v>
      </c>
      <c r="DZ7">
        <f>VLOOKUP($B7,'Raw Stats'!$S$3:$AH$528,9,FALSE)</f>
        <v>60</v>
      </c>
      <c r="EA7">
        <f>VLOOKUP($B7,'Raw Stats'!$S$3:$AH$528,10,FALSE)</f>
        <v>66</v>
      </c>
      <c r="EB7">
        <f>VLOOKUP($B7,'Raw Stats'!$S$3:$AH$528,11,FALSE)+VLOOKUP($B7,'Raw Stats'!$S$3:$AH$528,12,FALSE)</f>
        <v>14</v>
      </c>
      <c r="EC7">
        <f>VLOOKUP($B7,'Raw Stats'!$S$3:$AH$528,13,FALSE)+VLOOKUP($B7,'Raw Stats'!$S$3:$AH$528,14,FALSE)</f>
        <v>0</v>
      </c>
      <c r="ED7">
        <f>VLOOKUP($B7,'Raw Stats'!$S$3:$AH$528,15,FALSE)</f>
        <v>8</v>
      </c>
      <c r="EE7">
        <f>VLOOKUP($B7,'Raw Stats'!$S$3:$AH$528,16,FALSE)</f>
        <v>253</v>
      </c>
    </row>
    <row r="8" spans="1:135" x14ac:dyDescent="0.2">
      <c r="A8" t="e">
        <f>VLOOKUP(B8,'ALL SKATERS'!$B$3:$I$378,9,FALSE)</f>
        <v>#REF!</v>
      </c>
      <c r="B8" t="s">
        <v>37</v>
      </c>
      <c r="C8">
        <f t="shared" si="0"/>
        <v>1.2147320211755257</v>
      </c>
      <c r="D8">
        <f t="shared" si="1"/>
        <v>1.2062194028483446</v>
      </c>
      <c r="E8">
        <f t="shared" si="2"/>
        <v>0.99533896646855435</v>
      </c>
      <c r="F8">
        <f t="shared" si="3"/>
        <v>1.0419798816164318</v>
      </c>
      <c r="G8">
        <f t="shared" si="4"/>
        <v>1.2634885105982121</v>
      </c>
      <c r="H8">
        <f>VLOOKUP(B8,'ALL SKATERS'!$B$3:$H$378,7,FALSE)</f>
        <v>1.1599999999999999</v>
      </c>
      <c r="I8" s="29" t="e">
        <f t="shared" si="5"/>
        <v>#REF!</v>
      </c>
      <c r="J8" s="29">
        <f t="shared" si="6"/>
        <v>20.999999999999996</v>
      </c>
      <c r="K8" s="29">
        <f t="shared" si="7"/>
        <v>0.20999999999999996</v>
      </c>
      <c r="L8">
        <f>BU8*'Value Calculations'!$D$3</f>
        <v>15.086210859163403</v>
      </c>
      <c r="M8">
        <f>BV8*'Value Calculations'!$D$4</f>
        <v>10.745219233473447</v>
      </c>
      <c r="N8">
        <f>BW8*'Value Calculations'!$D$5</f>
        <v>18.573667353704508</v>
      </c>
      <c r="O8">
        <f>BX8*'Value Calculations'!$D$6</f>
        <v>1.5007791830323542</v>
      </c>
      <c r="P8">
        <f>BY8*'Value Calculations'!$D$7</f>
        <v>2.5486614345831913</v>
      </c>
      <c r="Q8">
        <f>BZ8*'Value Calculations'!$D$8</f>
        <v>6.9734709755843598</v>
      </c>
      <c r="R8">
        <f>CA8*'Value Calculations'!$D$9</f>
        <v>10.831915631026439</v>
      </c>
      <c r="S8">
        <f>CB8*'Value Calculations'!$D$10</f>
        <v>11.324810696362347</v>
      </c>
      <c r="T8">
        <f>CC8*'Value Calculations'!$D$11</f>
        <v>0</v>
      </c>
      <c r="U8">
        <f>CD8*'Value Calculations'!$D$12</f>
        <v>4.0694136979470699</v>
      </c>
      <c r="V8">
        <f>CE8*'Value Calculations'!$D$13</f>
        <v>17.953876671515989</v>
      </c>
      <c r="X8">
        <f>CH8*'Value Calculations'!$D$3</f>
        <v>16.717152573667555</v>
      </c>
      <c r="Y8">
        <f>CI8*'Value Calculations'!$D$4</f>
        <v>12.373282753696698</v>
      </c>
      <c r="Z8">
        <f>CJ8*'Value Calculations'!$D$5</f>
        <v>20.961710299180801</v>
      </c>
      <c r="AA8">
        <f>CK8*'Value Calculations'!$D$6</f>
        <v>2.8764934341453454</v>
      </c>
      <c r="AB8">
        <f>CL8*'Value Calculations'!$D$7</f>
        <v>2.8123160657469697</v>
      </c>
      <c r="AC8">
        <f>CM8*'Value Calculations'!$D$8</f>
        <v>3.3788983077573702</v>
      </c>
      <c r="AD8">
        <f>CN8*'Value Calculations'!$D$9</f>
        <v>8.5647704989511375</v>
      </c>
      <c r="AE8">
        <f>CO8*'Value Calculations'!$D$10</f>
        <v>11.324810696362347</v>
      </c>
      <c r="AF8">
        <f>CP8*'Value Calculations'!$D$11</f>
        <v>1.9814282960498748</v>
      </c>
      <c r="AG8">
        <f>CQ8*'Value Calculations'!$D$12</f>
        <v>2.441648218768242</v>
      </c>
      <c r="AH8">
        <f>CR8*'Value Calculations'!$D$13</f>
        <v>15.477479889237921</v>
      </c>
      <c r="AJ8">
        <f>CU8*'Value Calculations'!$D$3</f>
        <v>6.5237668580166064</v>
      </c>
      <c r="AK8">
        <f>CV8*'Value Calculations'!$D$4</f>
        <v>4.8841905606697491</v>
      </c>
      <c r="AL8">
        <f>CW8*'Value Calculations'!$D$5</f>
        <v>8.2254812566405686</v>
      </c>
      <c r="AM8">
        <f>CX8*'Value Calculations'!$D$6</f>
        <v>0.25012986383872571</v>
      </c>
      <c r="AN8">
        <f>CY8*'Value Calculations'!$D$7</f>
        <v>0.87884877054592803</v>
      </c>
      <c r="AO8">
        <f>CZ8*'Value Calculations'!$D$8</f>
        <v>3.45078976111391</v>
      </c>
      <c r="AP8">
        <f>DA8*'Value Calculations'!$D$9</f>
        <v>5.541910322850736</v>
      </c>
      <c r="AQ8">
        <f>DB8*'Value Calculations'!$D$10</f>
        <v>4.0184812148382516</v>
      </c>
      <c r="AR8">
        <f>DC8*'Value Calculations'!$D$11</f>
        <v>0.9907141480249374</v>
      </c>
      <c r="AS8">
        <f>DD8*'Value Calculations'!$D$12</f>
        <v>4.0694136979470699</v>
      </c>
      <c r="AT8">
        <f>DE8*'Value Calculations'!$D$13</f>
        <v>8.9425439360041317</v>
      </c>
      <c r="AV8">
        <f>DH8*'Value Calculations'!$D$3</f>
        <v>12.639798287407174</v>
      </c>
      <c r="AW8">
        <f>DI8*'Value Calculations'!$D$4</f>
        <v>9.7683811213394982</v>
      </c>
      <c r="AX8">
        <f>DJ8*'Value Calculations'!$D$5</f>
        <v>16.185624408228215</v>
      </c>
      <c r="AY8">
        <f>DK8*'Value Calculations'!$D$6</f>
        <v>2.2511687745485314</v>
      </c>
      <c r="AZ8">
        <f>DL8*'Value Calculations'!$D$7</f>
        <v>2.7244311886923769</v>
      </c>
      <c r="BA8">
        <f>DM8*'Value Calculations'!$D$8</f>
        <v>3.5945726678269896</v>
      </c>
      <c r="BB8">
        <f>DN8*'Value Calculations'!$D$9</f>
        <v>10.580010616351405</v>
      </c>
      <c r="BC8">
        <f>DO8*'Value Calculations'!$D$10</f>
        <v>6.5756965333716852</v>
      </c>
      <c r="BD8">
        <f>DP8*'Value Calculations'!$D$11</f>
        <v>0.9907141480249374</v>
      </c>
      <c r="BE8">
        <f>DQ8*'Value Calculations'!$D$12</f>
        <v>1.6277654791788281</v>
      </c>
      <c r="BF8">
        <f>DR8*'Value Calculations'!$D$13</f>
        <v>18.504187067577782</v>
      </c>
      <c r="BH8">
        <f>DU8*'Value Calculations'!$D$3</f>
        <v>8.1547085725207573</v>
      </c>
      <c r="BI8">
        <f>DV8*'Value Calculations'!$D$4</f>
        <v>14.978184386053897</v>
      </c>
      <c r="BJ8">
        <f>DW8*'Value Calculations'!$D$5</f>
        <v>17.512314933492821</v>
      </c>
      <c r="BK8">
        <f>DX8*'Value Calculations'!$D$6</f>
        <v>1.2506493191936285</v>
      </c>
      <c r="BL8">
        <f>DY8*'Value Calculations'!$D$7</f>
        <v>2.1092370493102273</v>
      </c>
      <c r="BM8">
        <f>DZ8*'Value Calculations'!$D$8</f>
        <v>4.3853786547489273</v>
      </c>
      <c r="BN8">
        <f>EA8*'Value Calculations'!$D$9</f>
        <v>8.4388179916136217</v>
      </c>
      <c r="BO8">
        <f>EB8*'Value Calculations'!$D$10</f>
        <v>10.228861274133731</v>
      </c>
      <c r="BP8">
        <f>EC8*'Value Calculations'!$D$11</f>
        <v>2.9721424440748123</v>
      </c>
      <c r="BQ8">
        <f>ED8*'Value Calculations'!$D$12</f>
        <v>4.0694136979470699</v>
      </c>
      <c r="BR8">
        <f>EE8*'Value Calculations'!$D$13</f>
        <v>19.398441461178194</v>
      </c>
      <c r="BT8">
        <f>VLOOKUP($B8,'Raw Stats'!$CM$3:$DC$528,3,FALSE)</f>
        <v>82</v>
      </c>
      <c r="BU8">
        <f>VLOOKUP($B8,'Raw Stats'!$CM$3:$DC$528,4,FALSE)</f>
        <v>37</v>
      </c>
      <c r="BV8">
        <f>VLOOKUP($B8,'Raw Stats'!$CM$3:$DC$528,5,FALSE)</f>
        <v>33</v>
      </c>
      <c r="BW8">
        <f>VLOOKUP($B8,'Raw Stats'!$CM$3:$DC$528,6,FALSE)</f>
        <v>70</v>
      </c>
      <c r="BX8">
        <f>VLOOKUP($B8,'Raw Stats'!$CM$3:$DC$528,7,FALSE)</f>
        <v>12</v>
      </c>
      <c r="BY8">
        <f>VLOOKUP($B8,'Raw Stats'!$CM$3:$DC$528,8,FALSE)</f>
        <v>29</v>
      </c>
      <c r="BZ8">
        <f>VLOOKUP($B8,'Raw Stats'!$CM$3:$DC$528,9,FALSE)</f>
        <v>97</v>
      </c>
      <c r="CA8">
        <f>VLOOKUP($B8,'Raw Stats'!$CM$3:$DC$528,10,FALSE)</f>
        <v>86</v>
      </c>
      <c r="CB8">
        <f>VLOOKUP($B8,'Raw Stats'!$CM$3:$DC$528,11,FALSE)+VLOOKUP($B8,'Raw Stats'!$CM$3:$DC$528,12,FALSE)</f>
        <v>31</v>
      </c>
      <c r="CC8">
        <f>VLOOKUP($B8,'Raw Stats'!$CM$3:$DC$528,13,FALSE)+VLOOKUP($B8,'Raw Stats'!$CM$3:$DC$528,14,FALSE)</f>
        <v>0</v>
      </c>
      <c r="CD8">
        <f>VLOOKUP($B8,'Raw Stats'!$CM$3:$DC$528,15,FALSE)</f>
        <v>5</v>
      </c>
      <c r="CE8">
        <f>VLOOKUP($B8,'Raw Stats'!$CM$3:$DC$528,16,FALSE)</f>
        <v>261</v>
      </c>
      <c r="CG8">
        <f>VLOOKUP($B8,'Raw Stats'!$BU$3:$CJ$528,3,FALSE)</f>
        <v>82</v>
      </c>
      <c r="CH8">
        <f>VLOOKUP($B8,'Raw Stats'!$BU$3:$CJ$528,4,FALSE)</f>
        <v>41</v>
      </c>
      <c r="CI8">
        <f>VLOOKUP($B8,'Raw Stats'!$BU$3:$CJ$5288,5,FALSE)</f>
        <v>38</v>
      </c>
      <c r="CJ8">
        <f>VLOOKUP($B8,'Raw Stats'!$BU$3:$CJ$528,6,FALSE)</f>
        <v>79</v>
      </c>
      <c r="CK8">
        <f>VLOOKUP($B8,'Raw Stats'!$BU$3:$CJ$528,7,FALSE)</f>
        <v>23</v>
      </c>
      <c r="CL8">
        <f>VLOOKUP($B8,'Raw Stats'!$BU$3:$CJ$528,8,FALSE)</f>
        <v>32</v>
      </c>
      <c r="CM8">
        <f>VLOOKUP($B8,'Raw Stats'!$BU$3:$CJ$528,9,FALSE)</f>
        <v>47</v>
      </c>
      <c r="CN8">
        <f>VLOOKUP($B8,'Raw Stats'!$BU$3:$CJ$528,10,FALSE)</f>
        <v>68</v>
      </c>
      <c r="CO8">
        <f>VLOOKUP($B8,'Raw Stats'!$BU$3:$CJ$528,11,FALSE)+VLOOKUP($B8,'Raw Stats'!$BU$3:$CJ$528,12,FALSE)</f>
        <v>31</v>
      </c>
      <c r="CP8">
        <f>VLOOKUP($B8,'Raw Stats'!$BU$3:$CJ$528,13,FALSE)+VLOOKUP($B8,'Raw Stats'!$BU$3:$CJ$528,14,FALSE)</f>
        <v>2</v>
      </c>
      <c r="CQ8">
        <f>VLOOKUP($B8,'Raw Stats'!$BU$3:$CJ$528,15,FALSE)</f>
        <v>3</v>
      </c>
      <c r="CR8">
        <f>VLOOKUP($B8,'Raw Stats'!$BU$3:$CJ$528,16,FALSE)</f>
        <v>225</v>
      </c>
      <c r="CT8">
        <f>VLOOKUP($B8,'Raw Stats'!$BC$3:$BR$528,3,FALSE)</f>
        <v>48</v>
      </c>
      <c r="CU8">
        <f>VLOOKUP($B8,'Raw Stats'!$BC$3:$BR$528,4,FALSE)</f>
        <v>16</v>
      </c>
      <c r="CV8">
        <f>VLOOKUP($B8,'Raw Stats'!$BC$3:$BR$5288,5,FALSE)</f>
        <v>15</v>
      </c>
      <c r="CW8">
        <f>VLOOKUP($B8,'Raw Stats'!$BC$3:$BR$52888,6,FALSE)</f>
        <v>31</v>
      </c>
      <c r="CX8">
        <f>VLOOKUP($B8,'Raw Stats'!$BC$3:$BR$5288,7,FALSE)</f>
        <v>2</v>
      </c>
      <c r="CY8">
        <f>VLOOKUP($B8,'Raw Stats'!$BC$3:$BR$5288,8,FALSE)</f>
        <v>10</v>
      </c>
      <c r="CZ8">
        <f>VLOOKUP($B8,'Raw Stats'!$BC$3:$BR$5288,9,FALSE)</f>
        <v>48</v>
      </c>
      <c r="DA8">
        <f>VLOOKUP($B8,'Raw Stats'!$BC$3:$BR$5288,10,FALSE)</f>
        <v>44</v>
      </c>
      <c r="DB8">
        <f>VLOOKUP($B8,'Raw Stats'!$BC$3:$BR$5288,11,FALSE)+VLOOKUP($B8,'Raw Stats'!$BC$3:$BR$5288,12,FALSE)</f>
        <v>11</v>
      </c>
      <c r="DC8">
        <f>VLOOKUP($B8,'Raw Stats'!$BC$3:$BR$5288,13,FALSE)+VLOOKUP($B8,'Raw Stats'!$BC$3:$BR$5288,14,FALSE)</f>
        <v>1</v>
      </c>
      <c r="DD8">
        <f>VLOOKUP($B8,'Raw Stats'!$BC$3:$BR$5288,15,FALSE)</f>
        <v>5</v>
      </c>
      <c r="DE8">
        <f>VLOOKUP($B8,'Raw Stats'!$BC$3:$BR$5288,16,FALSE)</f>
        <v>130</v>
      </c>
      <c r="DG8">
        <f>VLOOKUP($B8,'Raw Stats'!$AK$3:$AZ$528,3,FALSE)</f>
        <v>82</v>
      </c>
      <c r="DH8">
        <f>VLOOKUP($B8,'Raw Stats'!$AK$3:$AZ$528,4,FALSE)</f>
        <v>31</v>
      </c>
      <c r="DI8">
        <f>VLOOKUP($B8,'Raw Stats'!$AK$3:$AZ$528,5,FALSE)</f>
        <v>30</v>
      </c>
      <c r="DJ8">
        <f>VLOOKUP($B8,'Raw Stats'!$AK$3:$AZ$528,6,FALSE)</f>
        <v>61</v>
      </c>
      <c r="DK8">
        <f>VLOOKUP($B8,'Raw Stats'!$AK$3:$AZ$528,7,FALSE)</f>
        <v>18</v>
      </c>
      <c r="DL8">
        <f>VLOOKUP($B8,'Raw Stats'!$AK$3:$AZ$528,8,FALSE)</f>
        <v>31</v>
      </c>
      <c r="DM8">
        <f>VLOOKUP($B8,'Raw Stats'!$AK$3:$AZ$528,9,FALSE)</f>
        <v>50</v>
      </c>
      <c r="DN8">
        <f>VLOOKUP($B8,'Raw Stats'!$AK$3:$AZ$528,10,FALSE)</f>
        <v>84</v>
      </c>
      <c r="DO8">
        <f>VLOOKUP($B8,'Raw Stats'!$AK$3:$AZ$528,11,FALSE)+VLOOKUP($B8,'Raw Stats'!$AK$3:$AZ$528,12,FALSE)</f>
        <v>18</v>
      </c>
      <c r="DP8">
        <f>VLOOKUP($B8,'Raw Stats'!$AK$3:$AZ$528,13,FALSE)+VLOOKUP($B8,'Raw Stats'!$AK$3:$AZ$528,14,FALSE)</f>
        <v>1</v>
      </c>
      <c r="DQ8">
        <f>VLOOKUP($B8,'Raw Stats'!$AK$3:$AZ$528,15,FALSE)</f>
        <v>2</v>
      </c>
      <c r="DR8">
        <f>VLOOKUP($B8,'Raw Stats'!$AK$3:$AZ$528,16,FALSE)</f>
        <v>269</v>
      </c>
      <c r="DT8">
        <f>VLOOKUP($B8,'Raw Stats'!$S$3:$AH$528,3,FALSE)</f>
        <v>74</v>
      </c>
      <c r="DU8">
        <f>VLOOKUP($B8,'Raw Stats'!$S$3:$AH$528,4,FALSE)</f>
        <v>20</v>
      </c>
      <c r="DV8">
        <f>VLOOKUP($B8,'Raw Stats'!$S$3:$AH$528,5,FALSE)</f>
        <v>46</v>
      </c>
      <c r="DW8">
        <f>VLOOKUP($B8,'Raw Stats'!$S$3:$AH$528,6,FALSE)</f>
        <v>66</v>
      </c>
      <c r="DX8">
        <f>VLOOKUP($B8,'Raw Stats'!$S$3:$AH$528,7,FALSE)</f>
        <v>10</v>
      </c>
      <c r="DY8">
        <f>VLOOKUP($B8,'Raw Stats'!$S$3:$AH$528,8,FALSE)</f>
        <v>24</v>
      </c>
      <c r="DZ8">
        <f>VLOOKUP($B8,'Raw Stats'!$S$3:$AH$528,9,FALSE)</f>
        <v>61</v>
      </c>
      <c r="EA8">
        <f>VLOOKUP($B8,'Raw Stats'!$S$3:$AH$528,10,FALSE)</f>
        <v>67</v>
      </c>
      <c r="EB8">
        <f>VLOOKUP($B8,'Raw Stats'!$S$3:$AH$528,11,FALSE)+VLOOKUP($B8,'Raw Stats'!$S$3:$AH$528,12,FALSE)</f>
        <v>28</v>
      </c>
      <c r="EC8">
        <f>VLOOKUP($B8,'Raw Stats'!$S$3:$AH$528,13,FALSE)+VLOOKUP($B8,'Raw Stats'!$S$3:$AH$528,14,FALSE)</f>
        <v>3</v>
      </c>
      <c r="ED8">
        <f>VLOOKUP($B8,'Raw Stats'!$S$3:$AH$528,15,FALSE)</f>
        <v>5</v>
      </c>
      <c r="EE8">
        <f>VLOOKUP($B8,'Raw Stats'!$S$3:$AH$528,16,FALSE)</f>
        <v>282</v>
      </c>
    </row>
    <row r="9" spans="1:135" x14ac:dyDescent="0.2">
      <c r="A9" t="e">
        <f>VLOOKUP(B9,'ALL SKATERS'!$B$3:$I$378,9,FALSE)</f>
        <v>#REF!</v>
      </c>
      <c r="B9" t="s">
        <v>38</v>
      </c>
      <c r="C9">
        <f t="shared" si="0"/>
        <v>1.1475359443355619</v>
      </c>
      <c r="D9">
        <f t="shared" si="1"/>
        <v>1.1833131003759734</v>
      </c>
      <c r="E9">
        <f t="shared" si="2"/>
        <v>1.1566767263648552</v>
      </c>
      <c r="F9">
        <f t="shared" si="3"/>
        <v>1.0943864646099595</v>
      </c>
      <c r="G9" t="e">
        <f t="shared" si="4"/>
        <v>#N/A</v>
      </c>
      <c r="H9">
        <f>VLOOKUP(B9,'ALL SKATERS'!$B$3:$H$378,7,FALSE)</f>
        <v>1.1299999999999999</v>
      </c>
      <c r="I9" s="29" t="e">
        <f t="shared" si="5"/>
        <v>#REF!</v>
      </c>
      <c r="J9" s="29">
        <f t="shared" si="6"/>
        <v>17.999999999999993</v>
      </c>
      <c r="K9" s="29">
        <f t="shared" si="7"/>
        <v>0.17999999999999994</v>
      </c>
      <c r="L9">
        <f>BU9*'Value Calculations'!$D$3</f>
        <v>13.455269144659251</v>
      </c>
      <c r="M9">
        <f>BV9*'Value Calculations'!$D$4</f>
        <v>9.4427684172948485</v>
      </c>
      <c r="N9">
        <f>BW9*'Value Calculations'!$D$5</f>
        <v>16.450962513281137</v>
      </c>
      <c r="O9">
        <f>BX9*'Value Calculations'!$D$6</f>
        <v>2.6263635703066202</v>
      </c>
      <c r="P9">
        <f>BY9*'Value Calculations'!$D$7</f>
        <v>3.6032799592383049</v>
      </c>
      <c r="Q9">
        <f>BZ9*'Value Calculations'!$D$8</f>
        <v>6.1826649886624221</v>
      </c>
      <c r="R9">
        <f>CA9*'Value Calculations'!$D$9</f>
        <v>7.0533404109009368</v>
      </c>
      <c r="S9">
        <f>CB9*'Value Calculations'!$D$10</f>
        <v>5.8450635852192754</v>
      </c>
      <c r="T9">
        <f>CC9*'Value Calculations'!$D$11</f>
        <v>0</v>
      </c>
      <c r="U9">
        <f>CD9*'Value Calculations'!$D$12</f>
        <v>2.441648218768242</v>
      </c>
      <c r="V9">
        <f>CE9*'Value Calculations'!$D$13</f>
        <v>17.816299072500541</v>
      </c>
      <c r="X9">
        <f>CH9*'Value Calculations'!$D$3</f>
        <v>11.824327430155099</v>
      </c>
      <c r="Y9">
        <f>CI9*'Value Calculations'!$D$4</f>
        <v>8.7915430092055473</v>
      </c>
      <c r="Z9">
        <f>CJ9*'Value Calculations'!$D$5</f>
        <v>14.858933882963607</v>
      </c>
      <c r="AA9">
        <f>CK9*'Value Calculations'!$D$6</f>
        <v>1.2506493191936285</v>
      </c>
      <c r="AB9">
        <f>CL9*'Value Calculations'!$D$7</f>
        <v>2.6365463116377841</v>
      </c>
      <c r="AC9">
        <f>CM9*'Value Calculations'!$D$8</f>
        <v>5.0324017349577854</v>
      </c>
      <c r="AD9">
        <f>CN9*'Value Calculations'!$D$9</f>
        <v>5.6678628301882528</v>
      </c>
      <c r="AE9">
        <f>CO9*'Value Calculations'!$D$10</f>
        <v>7.3063294815240942</v>
      </c>
      <c r="AF9">
        <f>CP9*'Value Calculations'!$D$11</f>
        <v>0.9907141480249374</v>
      </c>
      <c r="AG9">
        <f>CQ9*'Value Calculations'!$D$12</f>
        <v>4.0694136979470699</v>
      </c>
      <c r="AH9">
        <f>CR9*'Value Calculations'!$D$13</f>
        <v>16.853255879392403</v>
      </c>
      <c r="AJ9">
        <f>CU9*'Value Calculations'!$D$3</f>
        <v>7.3392377152686823</v>
      </c>
      <c r="AK9">
        <f>CV9*'Value Calculations'!$D$4</f>
        <v>6.5122540808929985</v>
      </c>
      <c r="AL9">
        <f>CW9*'Value Calculations'!$D$5</f>
        <v>10.082847992011018</v>
      </c>
      <c r="AM9">
        <f>CX9*'Value Calculations'!$D$6</f>
        <v>0.25012986383872571</v>
      </c>
      <c r="AN9">
        <f>CY9*'Value Calculations'!$D$7</f>
        <v>1.4061580328734848</v>
      </c>
      <c r="AO9">
        <f>CZ9*'Value Calculations'!$D$8</f>
        <v>4.2415957480358477</v>
      </c>
      <c r="AP9">
        <f>DA9*'Value Calculations'!$D$9</f>
        <v>5.1640528008381859</v>
      </c>
      <c r="AQ9">
        <f>DB9*'Value Calculations'!$D$10</f>
        <v>4.7491141629906615</v>
      </c>
      <c r="AR9">
        <f>DC9*'Value Calculations'!$D$11</f>
        <v>0</v>
      </c>
      <c r="AS9">
        <f>DD9*'Value Calculations'!$D$12</f>
        <v>3.2555309583576562</v>
      </c>
      <c r="AT9">
        <f>DE9*'Value Calculations'!$D$13</f>
        <v>12.519561510405786</v>
      </c>
      <c r="AV9">
        <f>DH9*'Value Calculations'!$D$3</f>
        <v>12.639798287407174</v>
      </c>
      <c r="AW9">
        <f>DI9*'Value Calculations'!$D$4</f>
        <v>12.373282753696698</v>
      </c>
      <c r="AX9">
        <f>DJ9*'Value Calculations'!$D$5</f>
        <v>18.308329248651585</v>
      </c>
      <c r="AY9">
        <f>DK9*'Value Calculations'!$D$6</f>
        <v>-0.62532465959681427</v>
      </c>
      <c r="AZ9">
        <f>DL9*'Value Calculations'!$D$7</f>
        <v>2.8123160657469697</v>
      </c>
      <c r="BA9">
        <f>DM9*'Value Calculations'!$D$8</f>
        <v>4.6729444681750865</v>
      </c>
      <c r="BB9">
        <f>DN9*'Value Calculations'!$D$9</f>
        <v>4.9121477861631524</v>
      </c>
      <c r="BC9">
        <f>DO9*'Value Calculations'!$D$10</f>
        <v>5.1144306370668655</v>
      </c>
      <c r="BD9">
        <f>DP9*'Value Calculations'!$D$11</f>
        <v>6.9349990361745615</v>
      </c>
      <c r="BE9">
        <f>DQ9*'Value Calculations'!$D$12</f>
        <v>2.441648218768242</v>
      </c>
      <c r="BF9">
        <f>DR9*'Value Calculations'!$D$13</f>
        <v>20.15511825576316</v>
      </c>
      <c r="BH9" t="e">
        <f>DU9*'Value Calculations'!$D$3</f>
        <v>#N/A</v>
      </c>
      <c r="BI9" t="e">
        <f>DV9*'Value Calculations'!$D$4</f>
        <v>#N/A</v>
      </c>
      <c r="BJ9" t="e">
        <f>DW9*'Value Calculations'!$D$5</f>
        <v>#N/A</v>
      </c>
      <c r="BK9" t="e">
        <f>DX9*'Value Calculations'!$D$6</f>
        <v>#N/A</v>
      </c>
      <c r="BL9" t="e">
        <f>DY9*'Value Calculations'!$D$7</f>
        <v>#N/A</v>
      </c>
      <c r="BM9" t="e">
        <f>DZ9*'Value Calculations'!$D$8</f>
        <v>#N/A</v>
      </c>
      <c r="BN9" t="e">
        <f>EA9*'Value Calculations'!$D$9</f>
        <v>#N/A</v>
      </c>
      <c r="BO9" t="e">
        <f>EB9*'Value Calculations'!$D$10</f>
        <v>#N/A</v>
      </c>
      <c r="BP9" t="e">
        <f>EC9*'Value Calculations'!$D$11</f>
        <v>#N/A</v>
      </c>
      <c r="BQ9" t="e">
        <f>ED9*'Value Calculations'!$D$12</f>
        <v>#N/A</v>
      </c>
      <c r="BR9" t="e">
        <f>EE9*'Value Calculations'!$D$13</f>
        <v>#N/A</v>
      </c>
      <c r="BT9">
        <f>VLOOKUP($B9,'Raw Stats'!$CM$3:$DC$528,3,FALSE)</f>
        <v>74</v>
      </c>
      <c r="BU9">
        <f>VLOOKUP($B9,'Raw Stats'!$CM$3:$DC$528,4,FALSE)</f>
        <v>33</v>
      </c>
      <c r="BV9">
        <f>VLOOKUP($B9,'Raw Stats'!$CM$3:$DC$528,5,FALSE)</f>
        <v>29</v>
      </c>
      <c r="BW9">
        <f>VLOOKUP($B9,'Raw Stats'!$CM$3:$DC$528,6,FALSE)</f>
        <v>62</v>
      </c>
      <c r="BX9">
        <f>VLOOKUP($B9,'Raw Stats'!$CM$3:$DC$528,7,FALSE)</f>
        <v>21</v>
      </c>
      <c r="BY9">
        <f>VLOOKUP($B9,'Raw Stats'!$CM$3:$DC$528,8,FALSE)</f>
        <v>41</v>
      </c>
      <c r="BZ9">
        <f>VLOOKUP($B9,'Raw Stats'!$CM$3:$DC$528,9,FALSE)</f>
        <v>86</v>
      </c>
      <c r="CA9">
        <f>VLOOKUP($B9,'Raw Stats'!$CM$3:$DC$528,10,FALSE)</f>
        <v>56</v>
      </c>
      <c r="CB9">
        <f>VLOOKUP($B9,'Raw Stats'!$CM$3:$DC$528,11,FALSE)+VLOOKUP($B9,'Raw Stats'!$CM$3:$DC$528,12,FALSE)</f>
        <v>16</v>
      </c>
      <c r="CC9">
        <f>VLOOKUP($B9,'Raw Stats'!$CM$3:$DC$528,13,FALSE)+VLOOKUP($B9,'Raw Stats'!$CM$3:$DC$528,14,FALSE)</f>
        <v>0</v>
      </c>
      <c r="CD9">
        <f>VLOOKUP($B9,'Raw Stats'!$CM$3:$DC$528,15,FALSE)</f>
        <v>3</v>
      </c>
      <c r="CE9">
        <f>VLOOKUP($B9,'Raw Stats'!$CM$3:$DC$528,16,FALSE)</f>
        <v>259</v>
      </c>
      <c r="CG9">
        <f>VLOOKUP($B9,'Raw Stats'!$BU$3:$CJ$528,3,FALSE)</f>
        <v>67</v>
      </c>
      <c r="CH9">
        <f>VLOOKUP($B9,'Raw Stats'!$BU$3:$CJ$528,4,FALSE)</f>
        <v>29</v>
      </c>
      <c r="CI9">
        <f>VLOOKUP($B9,'Raw Stats'!$BU$3:$CJ$5288,5,FALSE)</f>
        <v>27</v>
      </c>
      <c r="CJ9">
        <f>VLOOKUP($B9,'Raw Stats'!$BU$3:$CJ$528,6,FALSE)</f>
        <v>56</v>
      </c>
      <c r="CK9">
        <f>VLOOKUP($B9,'Raw Stats'!$BU$3:$CJ$528,7,FALSE)</f>
        <v>10</v>
      </c>
      <c r="CL9">
        <f>VLOOKUP($B9,'Raw Stats'!$BU$3:$CJ$528,8,FALSE)</f>
        <v>30</v>
      </c>
      <c r="CM9">
        <f>VLOOKUP($B9,'Raw Stats'!$BU$3:$CJ$528,9,FALSE)</f>
        <v>70</v>
      </c>
      <c r="CN9">
        <f>VLOOKUP($B9,'Raw Stats'!$BU$3:$CJ$528,10,FALSE)</f>
        <v>45</v>
      </c>
      <c r="CO9">
        <f>VLOOKUP($B9,'Raw Stats'!$BU$3:$CJ$528,11,FALSE)+VLOOKUP($B9,'Raw Stats'!$BU$3:$CJ$528,12,FALSE)</f>
        <v>20</v>
      </c>
      <c r="CP9">
        <f>VLOOKUP($B9,'Raw Stats'!$BU$3:$CJ$528,13,FALSE)+VLOOKUP($B9,'Raw Stats'!$BU$3:$CJ$528,14,FALSE)</f>
        <v>1</v>
      </c>
      <c r="CQ9">
        <f>VLOOKUP($B9,'Raw Stats'!$BU$3:$CJ$528,15,FALSE)</f>
        <v>5</v>
      </c>
      <c r="CR9">
        <f>VLOOKUP($B9,'Raw Stats'!$BU$3:$CJ$528,16,FALSE)</f>
        <v>245</v>
      </c>
      <c r="CT9">
        <f>VLOOKUP($B9,'Raw Stats'!$BC$3:$BR$528,3,FALSE)</f>
        <v>48</v>
      </c>
      <c r="CU9">
        <f>VLOOKUP($B9,'Raw Stats'!$BC$3:$BR$528,4,FALSE)</f>
        <v>18</v>
      </c>
      <c r="CV9">
        <f>VLOOKUP($B9,'Raw Stats'!$BC$3:$BR$5288,5,FALSE)</f>
        <v>20</v>
      </c>
      <c r="CW9">
        <f>VLOOKUP($B9,'Raw Stats'!$BC$3:$BR$52888,6,FALSE)</f>
        <v>38</v>
      </c>
      <c r="CX9">
        <f>VLOOKUP($B9,'Raw Stats'!$BC$3:$BR$5288,7,FALSE)</f>
        <v>2</v>
      </c>
      <c r="CY9">
        <f>VLOOKUP($B9,'Raw Stats'!$BC$3:$BR$5288,8,FALSE)</f>
        <v>16</v>
      </c>
      <c r="CZ9">
        <f>VLOOKUP($B9,'Raw Stats'!$BC$3:$BR$5288,9,FALSE)</f>
        <v>59</v>
      </c>
      <c r="DA9">
        <f>VLOOKUP($B9,'Raw Stats'!$BC$3:$BR$5288,10,FALSE)</f>
        <v>41</v>
      </c>
      <c r="DB9">
        <f>VLOOKUP($B9,'Raw Stats'!$BC$3:$BR$5288,11,FALSE)+VLOOKUP($B9,'Raw Stats'!$BC$3:$BR$5288,12,FALSE)</f>
        <v>13</v>
      </c>
      <c r="DC9">
        <f>VLOOKUP($B9,'Raw Stats'!$BC$3:$BR$5288,13,FALSE)+VLOOKUP($B9,'Raw Stats'!$BC$3:$BR$5288,14,FALSE)</f>
        <v>0</v>
      </c>
      <c r="DD9">
        <f>VLOOKUP($B9,'Raw Stats'!$BC$3:$BR$5288,15,FALSE)</f>
        <v>4</v>
      </c>
      <c r="DE9">
        <f>VLOOKUP($B9,'Raw Stats'!$BC$3:$BR$5288,16,FALSE)</f>
        <v>182</v>
      </c>
      <c r="DG9">
        <f>VLOOKUP($B9,'Raw Stats'!$AK$3:$AZ$528,3,FALSE)</f>
        <v>82</v>
      </c>
      <c r="DH9">
        <f>VLOOKUP($B9,'Raw Stats'!$AK$3:$AZ$528,4,FALSE)</f>
        <v>31</v>
      </c>
      <c r="DI9">
        <f>VLOOKUP($B9,'Raw Stats'!$AK$3:$AZ$528,5,FALSE)</f>
        <v>38</v>
      </c>
      <c r="DJ9">
        <f>VLOOKUP($B9,'Raw Stats'!$AK$3:$AZ$528,6,FALSE)</f>
        <v>69</v>
      </c>
      <c r="DK9">
        <f>VLOOKUP($B9,'Raw Stats'!$AK$3:$AZ$528,7,FALSE)</f>
        <v>-5</v>
      </c>
      <c r="DL9">
        <f>VLOOKUP($B9,'Raw Stats'!$AK$3:$AZ$528,8,FALSE)</f>
        <v>32</v>
      </c>
      <c r="DM9">
        <f>VLOOKUP($B9,'Raw Stats'!$AK$3:$AZ$528,9,FALSE)</f>
        <v>65</v>
      </c>
      <c r="DN9">
        <f>VLOOKUP($B9,'Raw Stats'!$AK$3:$AZ$528,10,FALSE)</f>
        <v>39</v>
      </c>
      <c r="DO9">
        <f>VLOOKUP($B9,'Raw Stats'!$AK$3:$AZ$528,11,FALSE)+VLOOKUP($B9,'Raw Stats'!$AK$3:$AZ$528,12,FALSE)</f>
        <v>14</v>
      </c>
      <c r="DP9">
        <f>VLOOKUP($B9,'Raw Stats'!$AK$3:$AZ$528,13,FALSE)+VLOOKUP($B9,'Raw Stats'!$AK$3:$AZ$528,14,FALSE)</f>
        <v>7</v>
      </c>
      <c r="DQ9">
        <f>VLOOKUP($B9,'Raw Stats'!$AK$3:$AZ$528,15,FALSE)</f>
        <v>3</v>
      </c>
      <c r="DR9">
        <f>VLOOKUP($B9,'Raw Stats'!$AK$3:$AZ$528,16,FALSE)</f>
        <v>293</v>
      </c>
      <c r="DT9" t="e">
        <f>VLOOKUP($B9,'Raw Stats'!$S$3:$AH$528,3,FALSE)</f>
        <v>#N/A</v>
      </c>
      <c r="DU9" t="e">
        <f>VLOOKUP($B9,'Raw Stats'!$S$3:$AH$528,4,FALSE)</f>
        <v>#N/A</v>
      </c>
      <c r="DV9" t="e">
        <f>VLOOKUP($B9,'Raw Stats'!$S$3:$AH$528,5,FALSE)</f>
        <v>#N/A</v>
      </c>
      <c r="DW9" t="e">
        <f>VLOOKUP($B9,'Raw Stats'!$S$3:$AH$528,6,FALSE)</f>
        <v>#N/A</v>
      </c>
      <c r="DX9" t="e">
        <f>VLOOKUP($B9,'Raw Stats'!$S$3:$AH$528,7,FALSE)</f>
        <v>#N/A</v>
      </c>
      <c r="DY9" t="e">
        <f>VLOOKUP($B9,'Raw Stats'!$S$3:$AH$528,8,FALSE)</f>
        <v>#N/A</v>
      </c>
      <c r="DZ9" t="e">
        <f>VLOOKUP($B9,'Raw Stats'!$S$3:$AH$528,9,FALSE)</f>
        <v>#N/A</v>
      </c>
      <c r="EA9" t="e">
        <f>VLOOKUP($B9,'Raw Stats'!$S$3:$AH$528,10,FALSE)</f>
        <v>#N/A</v>
      </c>
      <c r="EB9" t="e">
        <f>VLOOKUP($B9,'Raw Stats'!$S$3:$AH$528,11,FALSE)+VLOOKUP($B9,'Raw Stats'!$S$3:$AH$528,12,FALSE)</f>
        <v>#N/A</v>
      </c>
      <c r="EC9" t="e">
        <f>VLOOKUP($B9,'Raw Stats'!$S$3:$AH$528,13,FALSE)+VLOOKUP($B9,'Raw Stats'!$S$3:$AH$528,14,FALSE)</f>
        <v>#N/A</v>
      </c>
      <c r="ED9" t="e">
        <f>VLOOKUP($B9,'Raw Stats'!$S$3:$AH$528,15,FALSE)</f>
        <v>#N/A</v>
      </c>
      <c r="EE9" t="e">
        <f>VLOOKUP($B9,'Raw Stats'!$S$3:$AH$528,16,FALSE)</f>
        <v>#N/A</v>
      </c>
    </row>
    <row r="10" spans="1:135" x14ac:dyDescent="0.2">
      <c r="A10" t="e">
        <f>VLOOKUP(B10,'ALL SKATERS'!$B$3:$I$378,9,FALSE)</f>
        <v>#REF!</v>
      </c>
      <c r="B10" t="s">
        <v>39</v>
      </c>
      <c r="C10">
        <f t="shared" si="0"/>
        <v>0.835025248262251</v>
      </c>
      <c r="D10">
        <f t="shared" si="1"/>
        <v>1.1450523205964722</v>
      </c>
      <c r="E10">
        <f t="shared" si="2"/>
        <v>1.0964191537271857</v>
      </c>
      <c r="F10">
        <f t="shared" si="3"/>
        <v>0.67715217483187629</v>
      </c>
      <c r="G10">
        <f t="shared" si="4"/>
        <v>0.93571353181358963</v>
      </c>
      <c r="H10">
        <f>VLOOKUP(B10,'ALL SKATERS'!$B$3:$H$378,7,FALSE)</f>
        <v>1</v>
      </c>
      <c r="I10" s="29" t="e">
        <f t="shared" si="5"/>
        <v>#REF!</v>
      </c>
      <c r="J10" s="29">
        <f t="shared" si="6"/>
        <v>5.0000000000000044</v>
      </c>
      <c r="K10" s="29">
        <f t="shared" si="7"/>
        <v>5.0000000000000044E-2</v>
      </c>
      <c r="L10">
        <f>BU10*'Value Calculations'!$D$3</f>
        <v>8.5624440011467957</v>
      </c>
      <c r="M10">
        <f>BV10*'Value Calculations'!$D$4</f>
        <v>11.070831937518097</v>
      </c>
      <c r="N10">
        <f>BW10*'Value Calculations'!$D$5</f>
        <v>14.593595777910686</v>
      </c>
      <c r="O10">
        <f>BX10*'Value Calculations'!$D$6</f>
        <v>0.37519479575808856</v>
      </c>
      <c r="P10">
        <f>BY10*'Value Calculations'!$D$7</f>
        <v>1.4061580328734848</v>
      </c>
      <c r="Q10">
        <f>BZ10*'Value Calculations'!$D$8</f>
        <v>3.091332494331211</v>
      </c>
      <c r="R10">
        <f>CA10*'Value Calculations'!$D$9</f>
        <v>9.3204855429762379</v>
      </c>
      <c r="S10">
        <f>CB10*'Value Calculations'!$D$10</f>
        <v>2.5572153185334328</v>
      </c>
      <c r="T10">
        <f>CC10*'Value Calculations'!$D$11</f>
        <v>0</v>
      </c>
      <c r="U10">
        <f>CD10*'Value Calculations'!$D$12</f>
        <v>3.2555309583576562</v>
      </c>
      <c r="V10">
        <f>CE10*'Value Calculations'!$D$13</f>
        <v>14.239281498098888</v>
      </c>
      <c r="X10">
        <f>CH10*'Value Calculations'!$D$3</f>
        <v>9.3779148583988725</v>
      </c>
      <c r="Y10">
        <f>CI10*'Value Calculations'!$D$4</f>
        <v>15.303797090098547</v>
      </c>
      <c r="Z10">
        <f>CJ10*'Value Calculations'!$D$5</f>
        <v>18.573667353704508</v>
      </c>
      <c r="AA10">
        <f>CK10*'Value Calculations'!$D$6</f>
        <v>1.0005194553549028</v>
      </c>
      <c r="AB10">
        <f>CL10*'Value Calculations'!$D$7</f>
        <v>1.6698126640372633</v>
      </c>
      <c r="AC10">
        <f>CM10*'Value Calculations'!$D$8</f>
        <v>3.810247027896609</v>
      </c>
      <c r="AD10">
        <f>CN10*'Value Calculations'!$D$9</f>
        <v>5.541910322850736</v>
      </c>
      <c r="AE10">
        <f>CO10*'Value Calculations'!$D$10</f>
        <v>6.2103800592954803</v>
      </c>
      <c r="AF10">
        <f>CP10*'Value Calculations'!$D$11</f>
        <v>0</v>
      </c>
      <c r="AG10">
        <f>CQ10*'Value Calculations'!$D$12</f>
        <v>4.883296437536484</v>
      </c>
      <c r="AH10">
        <f>CR10*'Value Calculations'!$D$13</f>
        <v>14.927169493176129</v>
      </c>
      <c r="AJ10">
        <f>CU10*'Value Calculations'!$D$3</f>
        <v>6.9315022866426439</v>
      </c>
      <c r="AK10">
        <f>CV10*'Value Calculations'!$D$4</f>
        <v>8.4659303051608976</v>
      </c>
      <c r="AL10">
        <f>CW10*'Value Calculations'!$D$5</f>
        <v>11.409538517275626</v>
      </c>
      <c r="AM10">
        <f>CX10*'Value Calculations'!$D$6</f>
        <v>-1.5007791830323542</v>
      </c>
      <c r="AN10">
        <f>CY10*'Value Calculations'!$D$7</f>
        <v>1.0546185246551136</v>
      </c>
      <c r="AO10">
        <f>CZ10*'Value Calculations'!$D$8</f>
        <v>3.45078976111391</v>
      </c>
      <c r="AP10">
        <f>DA10*'Value Calculations'!$D$9</f>
        <v>5.9197678448632862</v>
      </c>
      <c r="AQ10">
        <f>DB10*'Value Calculations'!$D$10</f>
        <v>3.2878482666858426</v>
      </c>
      <c r="AR10">
        <f>DC10*'Value Calculations'!$D$11</f>
        <v>0.9907141480249374</v>
      </c>
      <c r="AS10">
        <f>DD10*'Value Calculations'!$D$12</f>
        <v>2.441648218768242</v>
      </c>
      <c r="AT10">
        <f>DE10*'Value Calculations'!$D$13</f>
        <v>9.0801215350195807</v>
      </c>
      <c r="AV10">
        <f>DH10*'Value Calculations'!$D$3</f>
        <v>5.7082960007645305</v>
      </c>
      <c r="AW10">
        <f>DI10*'Value Calculations'!$D$4</f>
        <v>4.5585778566250994</v>
      </c>
      <c r="AX10">
        <f>DJ10*'Value Calculations'!$D$5</f>
        <v>7.4294669414818033</v>
      </c>
      <c r="AY10">
        <f>DK10*'Value Calculations'!$D$6</f>
        <v>-1.3757142511129914</v>
      </c>
      <c r="AZ10">
        <f>DL10*'Value Calculations'!$D$7</f>
        <v>0.70307901643674242</v>
      </c>
      <c r="BA10">
        <f>DM10*'Value Calculations'!$D$8</f>
        <v>3.091332494331211</v>
      </c>
      <c r="BB10">
        <f>DN10*'Value Calculations'!$D$9</f>
        <v>5.1640528008381859</v>
      </c>
      <c r="BC10">
        <f>DO10*'Value Calculations'!$D$10</f>
        <v>3.2878482666858426</v>
      </c>
      <c r="BD10">
        <f>DP10*'Value Calculations'!$D$11</f>
        <v>0</v>
      </c>
      <c r="BE10">
        <f>DQ10*'Value Calculations'!$D$12</f>
        <v>1.6277654791788281</v>
      </c>
      <c r="BF10">
        <f>DR10*'Value Calculations'!$D$13</f>
        <v>9.0801215350195807</v>
      </c>
      <c r="BH10">
        <f>DU10*'Value Calculations'!$D$3</f>
        <v>11.008856572903023</v>
      </c>
      <c r="BI10">
        <f>DV10*'Value Calculations'!$D$4</f>
        <v>13.024508161785997</v>
      </c>
      <c r="BJ10">
        <f>DW10*'Value Calculations'!$D$5</f>
        <v>17.777653038545743</v>
      </c>
      <c r="BK10">
        <f>DX10*'Value Calculations'!$D$6</f>
        <v>-1.0005194553549028</v>
      </c>
      <c r="BL10">
        <f>DY10*'Value Calculations'!$D$7</f>
        <v>2.9002009428015625</v>
      </c>
      <c r="BM10">
        <f>DZ10*'Value Calculations'!$D$8</f>
        <v>4.0978128413227681</v>
      </c>
      <c r="BN10">
        <f>EA10*'Value Calculations'!$D$9</f>
        <v>6.0457203522008029</v>
      </c>
      <c r="BO10">
        <f>EB10*'Value Calculations'!$D$10</f>
        <v>5.4797471111430704</v>
      </c>
      <c r="BP10">
        <f>EC10*'Value Calculations'!$D$11</f>
        <v>0</v>
      </c>
      <c r="BQ10">
        <f>ED10*'Value Calculations'!$D$12</f>
        <v>1.6277654791788281</v>
      </c>
      <c r="BR10">
        <f>EE10*'Value Calculations'!$D$13</f>
        <v>13.895337500560267</v>
      </c>
      <c r="BT10">
        <f>VLOOKUP($B10,'Raw Stats'!$CM$3:$DC$528,3,FALSE)</f>
        <v>82</v>
      </c>
      <c r="BU10">
        <f>VLOOKUP($B10,'Raw Stats'!$CM$3:$DC$528,4,FALSE)</f>
        <v>21</v>
      </c>
      <c r="BV10">
        <f>VLOOKUP($B10,'Raw Stats'!$CM$3:$DC$528,5,FALSE)</f>
        <v>34</v>
      </c>
      <c r="BW10">
        <f>VLOOKUP($B10,'Raw Stats'!$CM$3:$DC$528,6,FALSE)</f>
        <v>55</v>
      </c>
      <c r="BX10">
        <f>VLOOKUP($B10,'Raw Stats'!$CM$3:$DC$528,7,FALSE)</f>
        <v>3</v>
      </c>
      <c r="BY10">
        <f>VLOOKUP($B10,'Raw Stats'!$CM$3:$DC$528,8,FALSE)</f>
        <v>16</v>
      </c>
      <c r="BZ10">
        <f>VLOOKUP($B10,'Raw Stats'!$CM$3:$DC$528,9,FALSE)</f>
        <v>43</v>
      </c>
      <c r="CA10">
        <f>VLOOKUP($B10,'Raw Stats'!$CM$3:$DC$528,10,FALSE)</f>
        <v>74</v>
      </c>
      <c r="CB10">
        <f>VLOOKUP($B10,'Raw Stats'!$CM$3:$DC$528,11,FALSE)+VLOOKUP($B10,'Raw Stats'!$CM$3:$DC$528,12,FALSE)</f>
        <v>7</v>
      </c>
      <c r="CC10">
        <f>VLOOKUP($B10,'Raw Stats'!$CM$3:$DC$528,13,FALSE)+VLOOKUP($B10,'Raw Stats'!$CM$3:$DC$528,14,FALSE)</f>
        <v>0</v>
      </c>
      <c r="CD10">
        <f>VLOOKUP($B10,'Raw Stats'!$CM$3:$DC$528,15,FALSE)</f>
        <v>4</v>
      </c>
      <c r="CE10">
        <f>VLOOKUP($B10,'Raw Stats'!$CM$3:$DC$528,16,FALSE)</f>
        <v>207</v>
      </c>
      <c r="CG10">
        <f>VLOOKUP($B10,'Raw Stats'!$BU$3:$CJ$528,3,FALSE)</f>
        <v>71</v>
      </c>
      <c r="CH10">
        <f>VLOOKUP($B10,'Raw Stats'!$BU$3:$CJ$528,4,FALSE)</f>
        <v>23</v>
      </c>
      <c r="CI10">
        <f>VLOOKUP($B10,'Raw Stats'!$BU$3:$CJ$5288,5,FALSE)</f>
        <v>47</v>
      </c>
      <c r="CJ10">
        <f>VLOOKUP($B10,'Raw Stats'!$BU$3:$CJ$528,6,FALSE)</f>
        <v>70</v>
      </c>
      <c r="CK10">
        <f>VLOOKUP($B10,'Raw Stats'!$BU$3:$CJ$528,7,FALSE)</f>
        <v>8</v>
      </c>
      <c r="CL10">
        <f>VLOOKUP($B10,'Raw Stats'!$BU$3:$CJ$528,8,FALSE)</f>
        <v>19</v>
      </c>
      <c r="CM10">
        <f>VLOOKUP($B10,'Raw Stats'!$BU$3:$CJ$528,9,FALSE)</f>
        <v>53</v>
      </c>
      <c r="CN10">
        <f>VLOOKUP($B10,'Raw Stats'!$BU$3:$CJ$528,10,FALSE)</f>
        <v>44</v>
      </c>
      <c r="CO10">
        <f>VLOOKUP($B10,'Raw Stats'!$BU$3:$CJ$528,11,FALSE)+VLOOKUP($B10,'Raw Stats'!$BU$3:$CJ$528,12,FALSE)</f>
        <v>17</v>
      </c>
      <c r="CP10">
        <f>VLOOKUP($B10,'Raw Stats'!$BU$3:$CJ$528,13,FALSE)+VLOOKUP($B10,'Raw Stats'!$BU$3:$CJ$528,14,FALSE)</f>
        <v>0</v>
      </c>
      <c r="CQ10">
        <f>VLOOKUP($B10,'Raw Stats'!$BU$3:$CJ$528,15,FALSE)</f>
        <v>6</v>
      </c>
      <c r="CR10">
        <f>VLOOKUP($B10,'Raw Stats'!$BU$3:$CJ$528,16,FALSE)</f>
        <v>217</v>
      </c>
      <c r="CT10">
        <f>VLOOKUP($B10,'Raw Stats'!$BC$3:$BR$528,3,FALSE)</f>
        <v>47</v>
      </c>
      <c r="CU10">
        <f>VLOOKUP($B10,'Raw Stats'!$BC$3:$BR$528,4,FALSE)</f>
        <v>17</v>
      </c>
      <c r="CV10">
        <f>VLOOKUP($B10,'Raw Stats'!$BC$3:$BR$5288,5,FALSE)</f>
        <v>26</v>
      </c>
      <c r="CW10">
        <f>VLOOKUP($B10,'Raw Stats'!$BC$3:$BR$52888,6,FALSE)</f>
        <v>43</v>
      </c>
      <c r="CX10">
        <f>VLOOKUP($B10,'Raw Stats'!$BC$3:$BR$5288,7,FALSE)</f>
        <v>-12</v>
      </c>
      <c r="CY10">
        <f>VLOOKUP($B10,'Raw Stats'!$BC$3:$BR$5288,8,FALSE)</f>
        <v>12</v>
      </c>
      <c r="CZ10">
        <f>VLOOKUP($B10,'Raw Stats'!$BC$3:$BR$5288,9,FALSE)</f>
        <v>48</v>
      </c>
      <c r="DA10">
        <f>VLOOKUP($B10,'Raw Stats'!$BC$3:$BR$5288,10,FALSE)</f>
        <v>47</v>
      </c>
      <c r="DB10">
        <f>VLOOKUP($B10,'Raw Stats'!$BC$3:$BR$5288,11,FALSE)+VLOOKUP($B10,'Raw Stats'!$BC$3:$BR$5288,12,FALSE)</f>
        <v>9</v>
      </c>
      <c r="DC10">
        <f>VLOOKUP($B10,'Raw Stats'!$BC$3:$BR$5288,13,FALSE)+VLOOKUP($B10,'Raw Stats'!$BC$3:$BR$5288,14,FALSE)</f>
        <v>1</v>
      </c>
      <c r="DD10">
        <f>VLOOKUP($B10,'Raw Stats'!$BC$3:$BR$5288,15,FALSE)</f>
        <v>3</v>
      </c>
      <c r="DE10">
        <f>VLOOKUP($B10,'Raw Stats'!$BC$3:$BR$5288,16,FALSE)</f>
        <v>132</v>
      </c>
      <c r="DG10">
        <f>VLOOKUP($B10,'Raw Stats'!$AK$3:$AZ$528,3,FALSE)</f>
        <v>58</v>
      </c>
      <c r="DH10">
        <f>VLOOKUP($B10,'Raw Stats'!$AK$3:$AZ$528,4,FALSE)</f>
        <v>14</v>
      </c>
      <c r="DI10">
        <f>VLOOKUP($B10,'Raw Stats'!$AK$3:$AZ$528,5,FALSE)</f>
        <v>14</v>
      </c>
      <c r="DJ10">
        <f>VLOOKUP($B10,'Raw Stats'!$AK$3:$AZ$528,6,FALSE)</f>
        <v>28</v>
      </c>
      <c r="DK10">
        <f>VLOOKUP($B10,'Raw Stats'!$AK$3:$AZ$528,7,FALSE)</f>
        <v>-11</v>
      </c>
      <c r="DL10">
        <f>VLOOKUP($B10,'Raw Stats'!$AK$3:$AZ$528,8,FALSE)</f>
        <v>8</v>
      </c>
      <c r="DM10">
        <f>VLOOKUP($B10,'Raw Stats'!$AK$3:$AZ$528,9,FALSE)</f>
        <v>43</v>
      </c>
      <c r="DN10">
        <f>VLOOKUP($B10,'Raw Stats'!$AK$3:$AZ$528,10,FALSE)</f>
        <v>41</v>
      </c>
      <c r="DO10">
        <f>VLOOKUP($B10,'Raw Stats'!$AK$3:$AZ$528,11,FALSE)+VLOOKUP($B10,'Raw Stats'!$AK$3:$AZ$528,12,FALSE)</f>
        <v>9</v>
      </c>
      <c r="DP10">
        <f>VLOOKUP($B10,'Raw Stats'!$AK$3:$AZ$528,13,FALSE)+VLOOKUP($B10,'Raw Stats'!$AK$3:$AZ$528,14,FALSE)</f>
        <v>0</v>
      </c>
      <c r="DQ10">
        <f>VLOOKUP($B10,'Raw Stats'!$AK$3:$AZ$528,15,FALSE)</f>
        <v>2</v>
      </c>
      <c r="DR10">
        <f>VLOOKUP($B10,'Raw Stats'!$AK$3:$AZ$528,16,FALSE)</f>
        <v>132</v>
      </c>
      <c r="DT10">
        <f>VLOOKUP($B10,'Raw Stats'!$S$3:$AH$528,3,FALSE)</f>
        <v>80</v>
      </c>
      <c r="DU10">
        <f>VLOOKUP($B10,'Raw Stats'!$S$3:$AH$528,4,FALSE)</f>
        <v>27</v>
      </c>
      <c r="DV10">
        <f>VLOOKUP($B10,'Raw Stats'!$S$3:$AH$528,5,FALSE)</f>
        <v>40</v>
      </c>
      <c r="DW10">
        <f>VLOOKUP($B10,'Raw Stats'!$S$3:$AH$528,6,FALSE)</f>
        <v>67</v>
      </c>
      <c r="DX10">
        <f>VLOOKUP($B10,'Raw Stats'!$S$3:$AH$528,7,FALSE)</f>
        <v>-8</v>
      </c>
      <c r="DY10">
        <f>VLOOKUP($B10,'Raw Stats'!$S$3:$AH$528,8,FALSE)</f>
        <v>33</v>
      </c>
      <c r="DZ10">
        <f>VLOOKUP($B10,'Raw Stats'!$S$3:$AH$528,9,FALSE)</f>
        <v>57</v>
      </c>
      <c r="EA10">
        <f>VLOOKUP($B10,'Raw Stats'!$S$3:$AH$528,10,FALSE)</f>
        <v>48</v>
      </c>
      <c r="EB10">
        <f>VLOOKUP($B10,'Raw Stats'!$S$3:$AH$528,11,FALSE)+VLOOKUP($B10,'Raw Stats'!$S$3:$AH$528,12,FALSE)</f>
        <v>15</v>
      </c>
      <c r="EC10">
        <f>VLOOKUP($B10,'Raw Stats'!$S$3:$AH$528,13,FALSE)+VLOOKUP($B10,'Raw Stats'!$S$3:$AH$528,14,FALSE)</f>
        <v>0</v>
      </c>
      <c r="ED10">
        <f>VLOOKUP($B10,'Raw Stats'!$S$3:$AH$528,15,FALSE)</f>
        <v>2</v>
      </c>
      <c r="EE10">
        <f>VLOOKUP($B10,'Raw Stats'!$S$3:$AH$528,16,FALSE)</f>
        <v>202</v>
      </c>
    </row>
    <row r="11" spans="1:135" x14ac:dyDescent="0.2">
      <c r="A11" t="e">
        <f>VLOOKUP(B11,'ALL SKATERS'!$B$3:$I$378,9,FALSE)</f>
        <v>#REF!</v>
      </c>
      <c r="B11" t="s">
        <v>36</v>
      </c>
      <c r="C11">
        <f t="shared" si="0"/>
        <v>0.9058802270240951</v>
      </c>
      <c r="D11">
        <f t="shared" si="1"/>
        <v>1.3757128926451168</v>
      </c>
      <c r="E11">
        <f t="shared" si="2"/>
        <v>1.3039972143812051</v>
      </c>
      <c r="F11">
        <f t="shared" si="3"/>
        <v>1.3256050400834829</v>
      </c>
      <c r="G11">
        <f t="shared" si="4"/>
        <v>0.89188465175763265</v>
      </c>
      <c r="H11">
        <f>VLOOKUP(B11,'ALL SKATERS'!$B$3:$H$378,7,FALSE)</f>
        <v>0.94</v>
      </c>
      <c r="I11" s="29" t="e">
        <f t="shared" si="5"/>
        <v>#REF!</v>
      </c>
      <c r="J11" s="29">
        <f t="shared" si="6"/>
        <v>-1.0000000000000009</v>
      </c>
      <c r="K11" s="29">
        <f t="shared" si="7"/>
        <v>-1.0000000000000009E-2</v>
      </c>
      <c r="L11">
        <f>BU11*'Value Calculations'!$D$3</f>
        <v>9.3779148583988725</v>
      </c>
      <c r="M11">
        <f>BV11*'Value Calculations'!$D$4</f>
        <v>4.5585778566250994</v>
      </c>
      <c r="N11">
        <f>BW11*'Value Calculations'!$D$5</f>
        <v>9.8175098869580975</v>
      </c>
      <c r="O11">
        <f>BX11*'Value Calculations'!$D$6</f>
        <v>1.5007791830323542</v>
      </c>
      <c r="P11">
        <f>BY11*'Value Calculations'!$D$7</f>
        <v>5.0094379921117902</v>
      </c>
      <c r="Q11">
        <f>BZ11*'Value Calculations'!$D$8</f>
        <v>5.1042931883143252</v>
      </c>
      <c r="R11">
        <f>CA11*'Value Calculations'!$D$9</f>
        <v>3.7785752201255018</v>
      </c>
      <c r="S11">
        <f>CB11*'Value Calculations'!$D$10</f>
        <v>1.4612658963048188</v>
      </c>
      <c r="T11">
        <f>CC11*'Value Calculations'!$D$11</f>
        <v>0</v>
      </c>
      <c r="U11">
        <f>CD11*'Value Calculations'!$D$12</f>
        <v>4.883296437536484</v>
      </c>
      <c r="V11">
        <f>CE11*'Value Calculations'!$D$13</f>
        <v>15.202324691207025</v>
      </c>
      <c r="X11">
        <f>CH11*'Value Calculations'!$D$3</f>
        <v>11.008856572903023</v>
      </c>
      <c r="Y11">
        <f>CI11*'Value Calculations'!$D$4</f>
        <v>11.070831937518097</v>
      </c>
      <c r="Z11">
        <f>CJ11*'Value Calculations'!$D$5</f>
        <v>16.185624408228215</v>
      </c>
      <c r="AA11">
        <f>CK11*'Value Calculations'!$D$6</f>
        <v>1.8759739787904428</v>
      </c>
      <c r="AB11">
        <f>CL11*'Value Calculations'!$D$7</f>
        <v>4.8336682380026037</v>
      </c>
      <c r="AC11">
        <f>CM11*'Value Calculations'!$D$8</f>
        <v>4.1697042946793079</v>
      </c>
      <c r="AD11">
        <f>CN11*'Value Calculations'!$D$9</f>
        <v>2.8969076687628847</v>
      </c>
      <c r="AE11">
        <f>CO11*'Value Calculations'!$D$10</f>
        <v>9.4982283259813229</v>
      </c>
      <c r="AF11">
        <f>CP11*'Value Calculations'!$D$11</f>
        <v>0</v>
      </c>
      <c r="AG11">
        <f>CQ11*'Value Calculations'!$D$12</f>
        <v>3.2555309583576562</v>
      </c>
      <c r="AH11">
        <f>CR11*'Value Calculations'!$D$13</f>
        <v>16.371734282838336</v>
      </c>
      <c r="AJ11">
        <f>CU11*'Value Calculations'!$D$3</f>
        <v>8.5624440011467957</v>
      </c>
      <c r="AK11">
        <f>CV11*'Value Calculations'!$D$4</f>
        <v>4.8841905606697491</v>
      </c>
      <c r="AL11">
        <f>CW11*'Value Calculations'!$D$5</f>
        <v>9.5521717819051766</v>
      </c>
      <c r="AM11">
        <f>CX11*'Value Calculations'!$D$6</f>
        <v>0.62532465959681427</v>
      </c>
      <c r="AN11">
        <f>CY11*'Value Calculations'!$D$7</f>
        <v>2.2850068034194129</v>
      </c>
      <c r="AO11">
        <f>CZ11*'Value Calculations'!$D$8</f>
        <v>4.0259213879662283</v>
      </c>
      <c r="AP11">
        <f>DA11*'Value Calculations'!$D$9</f>
        <v>2.1411926247377844</v>
      </c>
      <c r="AQ11">
        <f>DB11*'Value Calculations'!$D$10</f>
        <v>5.8450635852192754</v>
      </c>
      <c r="AR11">
        <f>DC11*'Value Calculations'!$D$11</f>
        <v>0</v>
      </c>
      <c r="AS11">
        <f>DD11*'Value Calculations'!$D$12</f>
        <v>4.883296437536484</v>
      </c>
      <c r="AT11">
        <f>DE11*'Value Calculations'!$D$13</f>
        <v>9.3552767330504771</v>
      </c>
      <c r="AV11">
        <f>DH11*'Value Calculations'!$D$3</f>
        <v>16.309417145041515</v>
      </c>
      <c r="AW11">
        <f>DI11*'Value Calculations'!$D$4</f>
        <v>13.350120865830647</v>
      </c>
      <c r="AX11">
        <f>DJ11*'Value Calculations'!$D$5</f>
        <v>21.492386509286646</v>
      </c>
      <c r="AY11">
        <f>DK11*'Value Calculations'!$D$6</f>
        <v>0.75038959151617712</v>
      </c>
      <c r="AZ11">
        <f>DL11*'Value Calculations'!$D$7</f>
        <v>7.6459843037495734</v>
      </c>
      <c r="BA11">
        <f>DM11*'Value Calculations'!$D$8</f>
        <v>7.7642769625062975</v>
      </c>
      <c r="BB11">
        <f>DN11*'Value Calculations'!$D$9</f>
        <v>1.8892876100627509</v>
      </c>
      <c r="BC11">
        <f>DO11*'Value Calculations'!$D$10</f>
        <v>10.959494222286141</v>
      </c>
      <c r="BD11">
        <f>DP11*'Value Calculations'!$D$11</f>
        <v>0</v>
      </c>
      <c r="BE11">
        <f>DQ11*'Value Calculations'!$D$12</f>
        <v>3.2555309583576562</v>
      </c>
      <c r="BF11">
        <f>DR11*'Value Calculations'!$D$13</f>
        <v>22.631515038041229</v>
      </c>
      <c r="BH11">
        <f>DU11*'Value Calculations'!$D$3</f>
        <v>8.9701794297728341</v>
      </c>
      <c r="BI11">
        <f>DV11*'Value Calculations'!$D$4</f>
        <v>7.4890921930269485</v>
      </c>
      <c r="BJ11">
        <f>DW11*'Value Calculations'!$D$5</f>
        <v>11.94021472738147</v>
      </c>
      <c r="BK11">
        <f>DX11*'Value Calculations'!$D$6</f>
        <v>0.87545452343553998</v>
      </c>
      <c r="BL11">
        <f>DY11*'Value Calculations'!$D$7</f>
        <v>5.800401885603125</v>
      </c>
      <c r="BM11">
        <f>DZ11*'Value Calculations'!$D$8</f>
        <v>11.430741083689828</v>
      </c>
      <c r="BN11">
        <f>EA11*'Value Calculations'!$D$9</f>
        <v>3.2747651907754349</v>
      </c>
      <c r="BO11">
        <f>EB11*'Value Calculations'!$D$10</f>
        <v>3.6531647407620471</v>
      </c>
      <c r="BP11">
        <f>EC11*'Value Calculations'!$D$11</f>
        <v>0</v>
      </c>
      <c r="BQ11">
        <f>ED11*'Value Calculations'!$D$12</f>
        <v>2.441648218768242</v>
      </c>
      <c r="BR11">
        <f>EE11*'Value Calculations'!$D$13</f>
        <v>14.583225495637508</v>
      </c>
      <c r="BT11">
        <f>VLOOKUP($B11,'Raw Stats'!$CM$3:$DC$528,3,FALSE)</f>
        <v>67</v>
      </c>
      <c r="BU11">
        <f>VLOOKUP($B11,'Raw Stats'!$CM$3:$DC$528,4,FALSE)</f>
        <v>23</v>
      </c>
      <c r="BV11">
        <f>VLOOKUP($B11,'Raw Stats'!$CM$3:$DC$528,5,FALSE)</f>
        <v>14</v>
      </c>
      <c r="BW11">
        <f>VLOOKUP($B11,'Raw Stats'!$CM$3:$DC$528,6,FALSE)</f>
        <v>37</v>
      </c>
      <c r="BX11">
        <f>VLOOKUP($B11,'Raw Stats'!$CM$3:$DC$528,7,FALSE)</f>
        <v>12</v>
      </c>
      <c r="BY11">
        <f>VLOOKUP($B11,'Raw Stats'!$CM$3:$DC$528,8,FALSE)</f>
        <v>57</v>
      </c>
      <c r="BZ11">
        <f>VLOOKUP($B11,'Raw Stats'!$CM$3:$DC$528,9,FALSE)</f>
        <v>71</v>
      </c>
      <c r="CA11">
        <f>VLOOKUP($B11,'Raw Stats'!$CM$3:$DC$528,10,FALSE)</f>
        <v>30</v>
      </c>
      <c r="CB11">
        <f>VLOOKUP($B11,'Raw Stats'!$CM$3:$DC$528,11,FALSE)+VLOOKUP($B11,'Raw Stats'!$CM$3:$DC$528,12,FALSE)</f>
        <v>4</v>
      </c>
      <c r="CC11">
        <f>VLOOKUP($B11,'Raw Stats'!$CM$3:$DC$528,13,FALSE)+VLOOKUP($B11,'Raw Stats'!$CM$3:$DC$528,14,FALSE)</f>
        <v>0</v>
      </c>
      <c r="CD11">
        <f>VLOOKUP($B11,'Raw Stats'!$CM$3:$DC$528,15,FALSE)</f>
        <v>6</v>
      </c>
      <c r="CE11">
        <f>VLOOKUP($B11,'Raw Stats'!$CM$3:$DC$528,16,FALSE)</f>
        <v>221</v>
      </c>
      <c r="CG11">
        <f>VLOOKUP($B11,'Raw Stats'!$BU$3:$CJ$528,3,FALSE)</f>
        <v>59</v>
      </c>
      <c r="CH11">
        <f>VLOOKUP($B11,'Raw Stats'!$BU$3:$CJ$528,4,FALSE)</f>
        <v>27</v>
      </c>
      <c r="CI11">
        <f>VLOOKUP($B11,'Raw Stats'!$BU$3:$CJ$5288,5,FALSE)</f>
        <v>34</v>
      </c>
      <c r="CJ11">
        <f>VLOOKUP($B11,'Raw Stats'!$BU$3:$CJ$528,6,FALSE)</f>
        <v>61</v>
      </c>
      <c r="CK11">
        <f>VLOOKUP($B11,'Raw Stats'!$BU$3:$CJ$528,7,FALSE)</f>
        <v>15</v>
      </c>
      <c r="CL11">
        <f>VLOOKUP($B11,'Raw Stats'!$BU$3:$CJ$528,8,FALSE)</f>
        <v>55</v>
      </c>
      <c r="CM11">
        <f>VLOOKUP($B11,'Raw Stats'!$BU$3:$CJ$528,9,FALSE)</f>
        <v>58</v>
      </c>
      <c r="CN11">
        <f>VLOOKUP($B11,'Raw Stats'!$BU$3:$CJ$528,10,FALSE)</f>
        <v>23</v>
      </c>
      <c r="CO11">
        <f>VLOOKUP($B11,'Raw Stats'!$BU$3:$CJ$528,11,FALSE)+VLOOKUP($B11,'Raw Stats'!$BU$3:$CJ$528,12,FALSE)</f>
        <v>26</v>
      </c>
      <c r="CP11">
        <f>VLOOKUP($B11,'Raw Stats'!$BU$3:$CJ$528,13,FALSE)+VLOOKUP($B11,'Raw Stats'!$BU$3:$CJ$528,14,FALSE)</f>
        <v>0</v>
      </c>
      <c r="CQ11">
        <f>VLOOKUP($B11,'Raw Stats'!$BU$3:$CJ$528,15,FALSE)</f>
        <v>4</v>
      </c>
      <c r="CR11">
        <f>VLOOKUP($B11,'Raw Stats'!$BU$3:$CJ$528,16,FALSE)</f>
        <v>238</v>
      </c>
      <c r="CT11">
        <f>VLOOKUP($B11,'Raw Stats'!$BC$3:$BR$528,3,FALSE)</f>
        <v>40</v>
      </c>
      <c r="CU11">
        <f>VLOOKUP($B11,'Raw Stats'!$BC$3:$BR$528,4,FALSE)</f>
        <v>21</v>
      </c>
      <c r="CV11">
        <f>VLOOKUP($B11,'Raw Stats'!$BC$3:$BR$5288,5,FALSE)</f>
        <v>15</v>
      </c>
      <c r="CW11">
        <f>VLOOKUP($B11,'Raw Stats'!$BC$3:$BR$52888,6,FALSE)</f>
        <v>36</v>
      </c>
      <c r="CX11">
        <f>VLOOKUP($B11,'Raw Stats'!$BC$3:$BR$5288,7,FALSE)</f>
        <v>5</v>
      </c>
      <c r="CY11">
        <f>VLOOKUP($B11,'Raw Stats'!$BC$3:$BR$5288,8,FALSE)</f>
        <v>26</v>
      </c>
      <c r="CZ11">
        <f>VLOOKUP($B11,'Raw Stats'!$BC$3:$BR$5288,9,FALSE)</f>
        <v>56</v>
      </c>
      <c r="DA11">
        <f>VLOOKUP($B11,'Raw Stats'!$BC$3:$BR$5288,10,FALSE)</f>
        <v>17</v>
      </c>
      <c r="DB11">
        <f>VLOOKUP($B11,'Raw Stats'!$BC$3:$BR$5288,11,FALSE)+VLOOKUP($B11,'Raw Stats'!$BC$3:$BR$5288,12,FALSE)</f>
        <v>16</v>
      </c>
      <c r="DC11">
        <f>VLOOKUP($B11,'Raw Stats'!$BC$3:$BR$5288,13,FALSE)+VLOOKUP($B11,'Raw Stats'!$BC$3:$BR$5288,14,FALSE)</f>
        <v>0</v>
      </c>
      <c r="DD11">
        <f>VLOOKUP($B11,'Raw Stats'!$BC$3:$BR$5288,15,FALSE)</f>
        <v>6</v>
      </c>
      <c r="DE11">
        <f>VLOOKUP($B11,'Raw Stats'!$BC$3:$BR$5288,16,FALSE)</f>
        <v>136</v>
      </c>
      <c r="DG11">
        <f>VLOOKUP($B11,'Raw Stats'!$AK$3:$AZ$528,3,FALSE)</f>
        <v>80</v>
      </c>
      <c r="DH11">
        <f>VLOOKUP($B11,'Raw Stats'!$AK$3:$AZ$528,4,FALSE)</f>
        <v>40</v>
      </c>
      <c r="DI11">
        <f>VLOOKUP($B11,'Raw Stats'!$AK$3:$AZ$528,5,FALSE)</f>
        <v>41</v>
      </c>
      <c r="DJ11">
        <f>VLOOKUP($B11,'Raw Stats'!$AK$3:$AZ$528,6,FALSE)</f>
        <v>81</v>
      </c>
      <c r="DK11">
        <f>VLOOKUP($B11,'Raw Stats'!$AK$3:$AZ$528,7,FALSE)</f>
        <v>6</v>
      </c>
      <c r="DL11">
        <f>VLOOKUP($B11,'Raw Stats'!$AK$3:$AZ$528,8,FALSE)</f>
        <v>87</v>
      </c>
      <c r="DM11">
        <f>VLOOKUP($B11,'Raw Stats'!$AK$3:$AZ$528,9,FALSE)</f>
        <v>108</v>
      </c>
      <c r="DN11">
        <f>VLOOKUP($B11,'Raw Stats'!$AK$3:$AZ$528,10,FALSE)</f>
        <v>15</v>
      </c>
      <c r="DO11">
        <f>VLOOKUP($B11,'Raw Stats'!$AK$3:$AZ$528,11,FALSE)+VLOOKUP($B11,'Raw Stats'!$AK$3:$AZ$528,12,FALSE)</f>
        <v>30</v>
      </c>
      <c r="DP11">
        <f>VLOOKUP($B11,'Raw Stats'!$AK$3:$AZ$528,13,FALSE)+VLOOKUP($B11,'Raw Stats'!$AK$3:$AZ$528,14,FALSE)</f>
        <v>0</v>
      </c>
      <c r="DQ11">
        <f>VLOOKUP($B11,'Raw Stats'!$AK$3:$AZ$528,15,FALSE)</f>
        <v>4</v>
      </c>
      <c r="DR11">
        <f>VLOOKUP($B11,'Raw Stats'!$AK$3:$AZ$528,16,FALSE)</f>
        <v>329</v>
      </c>
      <c r="DT11">
        <f>VLOOKUP($B11,'Raw Stats'!$S$3:$AH$528,3,FALSE)</f>
        <v>79</v>
      </c>
      <c r="DU11">
        <f>VLOOKUP($B11,'Raw Stats'!$S$3:$AH$528,4,FALSE)</f>
        <v>22</v>
      </c>
      <c r="DV11">
        <f>VLOOKUP($B11,'Raw Stats'!$S$3:$AH$528,5,FALSE)</f>
        <v>23</v>
      </c>
      <c r="DW11">
        <f>VLOOKUP($B11,'Raw Stats'!$S$3:$AH$528,6,FALSE)</f>
        <v>45</v>
      </c>
      <c r="DX11">
        <f>VLOOKUP($B11,'Raw Stats'!$S$3:$AH$528,7,FALSE)</f>
        <v>7</v>
      </c>
      <c r="DY11">
        <f>VLOOKUP($B11,'Raw Stats'!$S$3:$AH$528,8,FALSE)</f>
        <v>66</v>
      </c>
      <c r="DZ11">
        <f>VLOOKUP($B11,'Raw Stats'!$S$3:$AH$528,9,FALSE)</f>
        <v>159</v>
      </c>
      <c r="EA11">
        <f>VLOOKUP($B11,'Raw Stats'!$S$3:$AH$528,10,FALSE)</f>
        <v>26</v>
      </c>
      <c r="EB11">
        <f>VLOOKUP($B11,'Raw Stats'!$S$3:$AH$528,11,FALSE)+VLOOKUP($B11,'Raw Stats'!$S$3:$AH$528,12,FALSE)</f>
        <v>10</v>
      </c>
      <c r="EC11">
        <f>VLOOKUP($B11,'Raw Stats'!$S$3:$AH$528,13,FALSE)+VLOOKUP($B11,'Raw Stats'!$S$3:$AH$528,14,FALSE)</f>
        <v>0</v>
      </c>
      <c r="ED11">
        <f>VLOOKUP($B11,'Raw Stats'!$S$3:$AH$528,15,FALSE)</f>
        <v>3</v>
      </c>
      <c r="EE11">
        <f>VLOOKUP($B11,'Raw Stats'!$S$3:$AH$528,16,FALSE)</f>
        <v>212</v>
      </c>
    </row>
    <row r="12" spans="1:135" x14ac:dyDescent="0.2">
      <c r="A12" t="e">
        <f>VLOOKUP(B12,'ALL SKATERS'!$B$3:$I$378,9,FALSE)</f>
        <v>#REF!</v>
      </c>
      <c r="B12" t="s">
        <v>27</v>
      </c>
      <c r="C12">
        <f t="shared" si="0"/>
        <v>1.25611018293175</v>
      </c>
      <c r="D12">
        <f t="shared" si="1"/>
        <v>1.1860280574030526</v>
      </c>
      <c r="E12">
        <f t="shared" si="2"/>
        <v>1.1271233252390729</v>
      </c>
      <c r="F12">
        <f t="shared" si="3"/>
        <v>1.1034749232508101</v>
      </c>
      <c r="G12">
        <f t="shared" si="4"/>
        <v>1.0092901519627122</v>
      </c>
      <c r="H12">
        <f>VLOOKUP(B12,'ALL SKATERS'!$B$3:$H$378,7,FALSE)</f>
        <v>1.22</v>
      </c>
      <c r="I12" s="29" t="e">
        <f t="shared" si="5"/>
        <v>#REF!</v>
      </c>
      <c r="J12" s="29">
        <f t="shared" si="6"/>
        <v>27</v>
      </c>
      <c r="K12" s="29">
        <f t="shared" si="7"/>
        <v>0.27</v>
      </c>
      <c r="L12">
        <f>BU12*'Value Calculations'!$D$3</f>
        <v>15.086210859163403</v>
      </c>
      <c r="M12">
        <f>BV12*'Value Calculations'!$D$4</f>
        <v>9.7683811213394982</v>
      </c>
      <c r="N12">
        <f>BW12*'Value Calculations'!$D$5</f>
        <v>17.777653038545743</v>
      </c>
      <c r="O12">
        <f>BX12*'Value Calculations'!$D$6</f>
        <v>4.752467412935788</v>
      </c>
      <c r="P12">
        <f>BY12*'Value Calculations'!$D$7</f>
        <v>2.8123160657469697</v>
      </c>
      <c r="Q12">
        <f>BZ12*'Value Calculations'!$D$8</f>
        <v>7.6204940557932179</v>
      </c>
      <c r="R12">
        <f>CA12*'Value Calculations'!$D$9</f>
        <v>4.7861952788256357</v>
      </c>
      <c r="S12">
        <f>CB12*'Value Calculations'!$D$10</f>
        <v>4.0184812148382516</v>
      </c>
      <c r="T12">
        <f>CC12*'Value Calculations'!$D$11</f>
        <v>4.9535707401246869</v>
      </c>
      <c r="U12">
        <f>CD12*'Value Calculations'!$D$12</f>
        <v>8.1388273958941397</v>
      </c>
      <c r="V12">
        <f>CE12*'Value Calculations'!$D$13</f>
        <v>20.774217451332678</v>
      </c>
      <c r="X12">
        <f>CH12*'Value Calculations'!$D$3</f>
        <v>15.901681716415478</v>
      </c>
      <c r="Y12">
        <f>CI12*'Value Calculations'!$D$4</f>
        <v>6.8378667849376482</v>
      </c>
      <c r="Z12">
        <f>CJ12*'Value Calculations'!$D$5</f>
        <v>15.920286303175292</v>
      </c>
      <c r="AA12">
        <f>CK12*'Value Calculations'!$D$6</f>
        <v>1.0005194553549028</v>
      </c>
      <c r="AB12">
        <f>CL12*'Value Calculations'!$D$7</f>
        <v>3.0759706969107481</v>
      </c>
      <c r="AC12">
        <f>CM12*'Value Calculations'!$D$8</f>
        <v>4.9605102816012456</v>
      </c>
      <c r="AD12">
        <f>CN12*'Value Calculations'!$D$9</f>
        <v>4.156432742138052</v>
      </c>
      <c r="AE12">
        <f>CO12*'Value Calculations'!$D$10</f>
        <v>6.2103800592954803</v>
      </c>
      <c r="AF12">
        <f>CP12*'Value Calculations'!$D$11</f>
        <v>0.9907141480249374</v>
      </c>
      <c r="AG12">
        <f>CQ12*'Value Calculations'!$D$12</f>
        <v>8.9527101354835548</v>
      </c>
      <c r="AH12">
        <f>CR12*'Value Calculations'!$D$13</f>
        <v>18.572975867085507</v>
      </c>
      <c r="AJ12">
        <f>CU12*'Value Calculations'!$D$3</f>
        <v>6.1160314293905689</v>
      </c>
      <c r="AK12">
        <f>CV12*'Value Calculations'!$D$4</f>
        <v>7.8147048970715982</v>
      </c>
      <c r="AL12">
        <f>CW12*'Value Calculations'!$D$5</f>
        <v>10.348186097063941</v>
      </c>
      <c r="AM12">
        <f>CX12*'Value Calculations'!$D$6</f>
        <v>1.0005194553549028</v>
      </c>
      <c r="AN12">
        <f>CY12*'Value Calculations'!$D$7</f>
        <v>2.4607765575285985</v>
      </c>
      <c r="AO12">
        <f>CZ12*'Value Calculations'!$D$8</f>
        <v>4.2415957480358477</v>
      </c>
      <c r="AP12">
        <f>DA12*'Value Calculations'!$D$9</f>
        <v>2.0152401174002676</v>
      </c>
      <c r="AQ12">
        <f>DB12*'Value Calculations'!$D$10</f>
        <v>4.3837976889144565</v>
      </c>
      <c r="AR12">
        <f>DC12*'Value Calculations'!$D$11</f>
        <v>0</v>
      </c>
      <c r="AS12">
        <f>DD12*'Value Calculations'!$D$12</f>
        <v>0</v>
      </c>
      <c r="AT12">
        <f>DE12*'Value Calculations'!$D$13</f>
        <v>11.212574319759028</v>
      </c>
      <c r="AV12">
        <f>DH12*'Value Calculations'!$D$3</f>
        <v>13.455269144659251</v>
      </c>
      <c r="AW12">
        <f>DI12*'Value Calculations'!$D$4</f>
        <v>10.419606529428798</v>
      </c>
      <c r="AX12">
        <f>DJ12*'Value Calculations'!$D$5</f>
        <v>17.246976828439902</v>
      </c>
      <c r="AY12">
        <f>DK12*'Value Calculations'!$D$6</f>
        <v>0.25012986383872571</v>
      </c>
      <c r="AZ12">
        <f>DL12*'Value Calculations'!$D$7</f>
        <v>4.9215531150571969</v>
      </c>
      <c r="BA12">
        <f>DM12*'Value Calculations'!$D$8</f>
        <v>7.4767111490801383</v>
      </c>
      <c r="BB12">
        <f>DN12*'Value Calculations'!$D$9</f>
        <v>4.9121477861631524</v>
      </c>
      <c r="BC12">
        <f>DO12*'Value Calculations'!$D$10</f>
        <v>4.7491141629906615</v>
      </c>
      <c r="BD12">
        <f>DP12*'Value Calculations'!$D$11</f>
        <v>0</v>
      </c>
      <c r="BE12">
        <f>DQ12*'Value Calculations'!$D$12</f>
        <v>4.0694136979470699</v>
      </c>
      <c r="BF12">
        <f>DR12*'Value Calculations'!$D$13</f>
        <v>19.673596659209093</v>
      </c>
      <c r="BH12">
        <f>DU12*'Value Calculations'!$D$3</f>
        <v>5.7082960007645305</v>
      </c>
      <c r="BI12">
        <f>DV12*'Value Calculations'!$D$4</f>
        <v>3.2561270404464993</v>
      </c>
      <c r="BJ12">
        <f>DW12*'Value Calculations'!$D$5</f>
        <v>6.3681145212701171</v>
      </c>
      <c r="BK12">
        <f>DX12*'Value Calculations'!$D$6</f>
        <v>-0.12506493191936285</v>
      </c>
      <c r="BL12">
        <f>DY12*'Value Calculations'!$D$7</f>
        <v>3.4275102051291193</v>
      </c>
      <c r="BM12">
        <f>DZ12*'Value Calculations'!$D$8</f>
        <v>4.816727374888166</v>
      </c>
      <c r="BN12">
        <f>EA12*'Value Calculations'!$D$9</f>
        <v>1.6373825953877175</v>
      </c>
      <c r="BO12">
        <f>EB12*'Value Calculations'!$D$10</f>
        <v>2.9225317926096377</v>
      </c>
      <c r="BP12">
        <f>EC12*'Value Calculations'!$D$11</f>
        <v>0</v>
      </c>
      <c r="BQ12">
        <f>ED12*'Value Calculations'!$D$12</f>
        <v>1.6277654791788281</v>
      </c>
      <c r="BR12">
        <f>EE12*'Value Calculations'!$D$13</f>
        <v>7.7043455448650988</v>
      </c>
      <c r="BT12">
        <f>VLOOKUP($B12,'Raw Stats'!$CM$3:$DC$528,3,FALSE)</f>
        <v>80</v>
      </c>
      <c r="BU12">
        <f>VLOOKUP($B12,'Raw Stats'!$CM$3:$DC$528,4,FALSE)</f>
        <v>37</v>
      </c>
      <c r="BV12">
        <f>VLOOKUP($B12,'Raw Stats'!$CM$3:$DC$528,5,FALSE)</f>
        <v>30</v>
      </c>
      <c r="BW12">
        <f>VLOOKUP($B12,'Raw Stats'!$CM$3:$DC$528,6,FALSE)</f>
        <v>67</v>
      </c>
      <c r="BX12">
        <f>VLOOKUP($B12,'Raw Stats'!$CM$3:$DC$528,7,FALSE)</f>
        <v>38</v>
      </c>
      <c r="BY12">
        <f>VLOOKUP($B12,'Raw Stats'!$CM$3:$DC$528,8,FALSE)</f>
        <v>32</v>
      </c>
      <c r="BZ12">
        <f>VLOOKUP($B12,'Raw Stats'!$CM$3:$DC$528,9,FALSE)</f>
        <v>106</v>
      </c>
      <c r="CA12">
        <f>VLOOKUP($B12,'Raw Stats'!$CM$3:$DC$528,10,FALSE)</f>
        <v>38</v>
      </c>
      <c r="CB12">
        <f>VLOOKUP($B12,'Raw Stats'!$CM$3:$DC$528,11,FALSE)+VLOOKUP($B12,'Raw Stats'!$CM$3:$DC$528,12,FALSE)</f>
        <v>11</v>
      </c>
      <c r="CC12">
        <f>VLOOKUP($B12,'Raw Stats'!$CM$3:$DC$528,13,FALSE)+VLOOKUP($B12,'Raw Stats'!$CM$3:$DC$528,14,FALSE)</f>
        <v>5</v>
      </c>
      <c r="CD12">
        <f>VLOOKUP($B12,'Raw Stats'!$CM$3:$DC$528,15,FALSE)</f>
        <v>10</v>
      </c>
      <c r="CE12">
        <f>VLOOKUP($B12,'Raw Stats'!$CM$3:$DC$528,16,FALSE)</f>
        <v>302</v>
      </c>
      <c r="CG12">
        <f>VLOOKUP($B12,'Raw Stats'!$BU$3:$CJ$528,3,FALSE)</f>
        <v>73</v>
      </c>
      <c r="CH12">
        <f>VLOOKUP($B12,'Raw Stats'!$BU$3:$CJ$528,4,FALSE)</f>
        <v>39</v>
      </c>
      <c r="CI12">
        <f>VLOOKUP($B12,'Raw Stats'!$BU$3:$CJ$5288,5,FALSE)</f>
        <v>21</v>
      </c>
      <c r="CJ12">
        <f>VLOOKUP($B12,'Raw Stats'!$BU$3:$CJ$528,6,FALSE)</f>
        <v>60</v>
      </c>
      <c r="CK12">
        <f>VLOOKUP($B12,'Raw Stats'!$BU$3:$CJ$528,7,FALSE)</f>
        <v>8</v>
      </c>
      <c r="CL12">
        <f>VLOOKUP($B12,'Raw Stats'!$BU$3:$CJ$528,8,FALSE)</f>
        <v>35</v>
      </c>
      <c r="CM12">
        <f>VLOOKUP($B12,'Raw Stats'!$BU$3:$CJ$528,9,FALSE)</f>
        <v>69</v>
      </c>
      <c r="CN12">
        <f>VLOOKUP($B12,'Raw Stats'!$BU$3:$CJ$528,10,FALSE)</f>
        <v>33</v>
      </c>
      <c r="CO12">
        <f>VLOOKUP($B12,'Raw Stats'!$BU$3:$CJ$528,11,FALSE)+VLOOKUP($B12,'Raw Stats'!$BU$3:$CJ$528,12,FALSE)</f>
        <v>17</v>
      </c>
      <c r="CP12">
        <f>VLOOKUP($B12,'Raw Stats'!$BU$3:$CJ$528,13,FALSE)+VLOOKUP($B12,'Raw Stats'!$BU$3:$CJ$528,14,FALSE)</f>
        <v>1</v>
      </c>
      <c r="CQ12">
        <f>VLOOKUP($B12,'Raw Stats'!$BU$3:$CJ$528,15,FALSE)</f>
        <v>11</v>
      </c>
      <c r="CR12">
        <f>VLOOKUP($B12,'Raw Stats'!$BU$3:$CJ$528,16,FALSE)</f>
        <v>270</v>
      </c>
      <c r="CT12">
        <f>VLOOKUP($B12,'Raw Stats'!$BC$3:$BR$528,3,FALSE)</f>
        <v>44</v>
      </c>
      <c r="CU12">
        <f>VLOOKUP($B12,'Raw Stats'!$BC$3:$BR$528,4,FALSE)</f>
        <v>15</v>
      </c>
      <c r="CV12">
        <f>VLOOKUP($B12,'Raw Stats'!$BC$3:$BR$5288,5,FALSE)</f>
        <v>24</v>
      </c>
      <c r="CW12">
        <f>VLOOKUP($B12,'Raw Stats'!$BC$3:$BR$52888,6,FALSE)</f>
        <v>39</v>
      </c>
      <c r="CX12">
        <f>VLOOKUP($B12,'Raw Stats'!$BC$3:$BR$5288,7,FALSE)</f>
        <v>8</v>
      </c>
      <c r="CY12">
        <f>VLOOKUP($B12,'Raw Stats'!$BC$3:$BR$5288,8,FALSE)</f>
        <v>28</v>
      </c>
      <c r="CZ12">
        <f>VLOOKUP($B12,'Raw Stats'!$BC$3:$BR$5288,9,FALSE)</f>
        <v>59</v>
      </c>
      <c r="DA12">
        <f>VLOOKUP($B12,'Raw Stats'!$BC$3:$BR$5288,10,FALSE)</f>
        <v>16</v>
      </c>
      <c r="DB12">
        <f>VLOOKUP($B12,'Raw Stats'!$BC$3:$BR$5288,11,FALSE)+VLOOKUP($B12,'Raw Stats'!$BC$3:$BR$5288,12,FALSE)</f>
        <v>12</v>
      </c>
      <c r="DC12">
        <f>VLOOKUP($B12,'Raw Stats'!$BC$3:$BR$5288,13,FALSE)+VLOOKUP($B12,'Raw Stats'!$BC$3:$BR$5288,14,FALSE)</f>
        <v>0</v>
      </c>
      <c r="DD12">
        <f>VLOOKUP($B12,'Raw Stats'!$BC$3:$BR$5288,15,FALSE)</f>
        <v>0</v>
      </c>
      <c r="DE12">
        <f>VLOOKUP($B12,'Raw Stats'!$BC$3:$BR$5288,16,FALSE)</f>
        <v>163</v>
      </c>
      <c r="DG12">
        <f>VLOOKUP($B12,'Raw Stats'!$AK$3:$AZ$528,3,FALSE)</f>
        <v>79</v>
      </c>
      <c r="DH12">
        <f>VLOOKUP($B12,'Raw Stats'!$AK$3:$AZ$528,4,FALSE)</f>
        <v>33</v>
      </c>
      <c r="DI12">
        <f>VLOOKUP($B12,'Raw Stats'!$AK$3:$AZ$528,5,FALSE)</f>
        <v>32</v>
      </c>
      <c r="DJ12">
        <f>VLOOKUP($B12,'Raw Stats'!$AK$3:$AZ$528,6,FALSE)</f>
        <v>65</v>
      </c>
      <c r="DK12">
        <f>VLOOKUP($B12,'Raw Stats'!$AK$3:$AZ$528,7,FALSE)</f>
        <v>2</v>
      </c>
      <c r="DL12">
        <f>VLOOKUP($B12,'Raw Stats'!$AK$3:$AZ$528,8,FALSE)</f>
        <v>56</v>
      </c>
      <c r="DM12">
        <f>VLOOKUP($B12,'Raw Stats'!$AK$3:$AZ$528,9,FALSE)</f>
        <v>104</v>
      </c>
      <c r="DN12">
        <f>VLOOKUP($B12,'Raw Stats'!$AK$3:$AZ$528,10,FALSE)</f>
        <v>39</v>
      </c>
      <c r="DO12">
        <f>VLOOKUP($B12,'Raw Stats'!$AK$3:$AZ$528,11,FALSE)+VLOOKUP($B12,'Raw Stats'!$AK$3:$AZ$528,12,FALSE)</f>
        <v>13</v>
      </c>
      <c r="DP12">
        <f>VLOOKUP($B12,'Raw Stats'!$AK$3:$AZ$528,13,FALSE)+VLOOKUP($B12,'Raw Stats'!$AK$3:$AZ$528,14,FALSE)</f>
        <v>0</v>
      </c>
      <c r="DQ12">
        <f>VLOOKUP($B12,'Raw Stats'!$AK$3:$AZ$528,15,FALSE)</f>
        <v>5</v>
      </c>
      <c r="DR12">
        <f>VLOOKUP($B12,'Raw Stats'!$AK$3:$AZ$528,16,FALSE)</f>
        <v>286</v>
      </c>
      <c r="DT12">
        <f>VLOOKUP($B12,'Raw Stats'!$S$3:$AH$528,3,FALSE)</f>
        <v>37</v>
      </c>
      <c r="DU12">
        <f>VLOOKUP($B12,'Raw Stats'!$S$3:$AH$528,4,FALSE)</f>
        <v>14</v>
      </c>
      <c r="DV12">
        <f>VLOOKUP($B12,'Raw Stats'!$S$3:$AH$528,5,FALSE)</f>
        <v>10</v>
      </c>
      <c r="DW12">
        <f>VLOOKUP($B12,'Raw Stats'!$S$3:$AH$528,6,FALSE)</f>
        <v>24</v>
      </c>
      <c r="DX12">
        <f>VLOOKUP($B12,'Raw Stats'!$S$3:$AH$528,7,FALSE)</f>
        <v>-1</v>
      </c>
      <c r="DY12">
        <f>VLOOKUP($B12,'Raw Stats'!$S$3:$AH$528,8,FALSE)</f>
        <v>39</v>
      </c>
      <c r="DZ12">
        <f>VLOOKUP($B12,'Raw Stats'!$S$3:$AH$528,9,FALSE)</f>
        <v>67</v>
      </c>
      <c r="EA12">
        <f>VLOOKUP($B12,'Raw Stats'!$S$3:$AH$528,10,FALSE)</f>
        <v>13</v>
      </c>
      <c r="EB12">
        <f>VLOOKUP($B12,'Raw Stats'!$S$3:$AH$528,11,FALSE)+VLOOKUP($B12,'Raw Stats'!$S$3:$AH$528,12,FALSE)</f>
        <v>8</v>
      </c>
      <c r="EC12">
        <f>VLOOKUP($B12,'Raw Stats'!$S$3:$AH$528,13,FALSE)+VLOOKUP($B12,'Raw Stats'!$S$3:$AH$528,14,FALSE)</f>
        <v>0</v>
      </c>
      <c r="ED12">
        <f>VLOOKUP($B12,'Raw Stats'!$S$3:$AH$528,15,FALSE)</f>
        <v>2</v>
      </c>
      <c r="EE12">
        <f>VLOOKUP($B12,'Raw Stats'!$S$3:$AH$528,16,FALSE)</f>
        <v>112</v>
      </c>
    </row>
    <row r="13" spans="1:135" x14ac:dyDescent="0.2">
      <c r="A13" t="e">
        <f>VLOOKUP(B13,'ALL SKATERS'!$B$3:$I$378,9,FALSE)</f>
        <v>#REF!</v>
      </c>
      <c r="B13" t="s">
        <v>69</v>
      </c>
      <c r="C13">
        <f t="shared" si="0"/>
        <v>0.87635857231556735</v>
      </c>
      <c r="D13">
        <f t="shared" si="1"/>
        <v>1.081292397572609</v>
      </c>
      <c r="E13">
        <f t="shared" si="2"/>
        <v>0.93352165288197286</v>
      </c>
      <c r="F13">
        <f t="shared" si="3"/>
        <v>1.0600666696517784</v>
      </c>
      <c r="G13">
        <f t="shared" si="4"/>
        <v>1.174188979462083</v>
      </c>
      <c r="H13">
        <f>VLOOKUP(B13,'ALL SKATERS'!$B$3:$H$378,7,FALSE)</f>
        <v>0.98</v>
      </c>
      <c r="I13" s="29" t="e">
        <f t="shared" si="5"/>
        <v>#REF!</v>
      </c>
      <c r="J13" s="29">
        <f t="shared" si="6"/>
        <v>3.0000000000000027</v>
      </c>
      <c r="K13" s="29">
        <f t="shared" si="7"/>
        <v>3.0000000000000027E-2</v>
      </c>
      <c r="L13">
        <f>BU13*'Value Calculations'!$D$3</f>
        <v>7.7469731438947198</v>
      </c>
      <c r="M13">
        <f>BV13*'Value Calculations'!$D$4</f>
        <v>12.373282753696698</v>
      </c>
      <c r="N13">
        <f>BW13*'Value Calculations'!$D$5</f>
        <v>15.124271988016528</v>
      </c>
      <c r="O13">
        <f>BX13*'Value Calculations'!$D$6</f>
        <v>-2.1261038426291687</v>
      </c>
      <c r="P13">
        <f>BY13*'Value Calculations'!$D$7</f>
        <v>1.0546185246551136</v>
      </c>
      <c r="Q13">
        <f>BZ13*'Value Calculations'!$D$8</f>
        <v>6.1107735353058823</v>
      </c>
      <c r="R13">
        <f>CA13*'Value Calculations'!$D$9</f>
        <v>3.5266702054504684</v>
      </c>
      <c r="S13">
        <f>CB13*'Value Calculations'!$D$10</f>
        <v>8.7675953778289131</v>
      </c>
      <c r="T13">
        <f>CC13*'Value Calculations'!$D$11</f>
        <v>0</v>
      </c>
      <c r="U13">
        <f>CD13*'Value Calculations'!$D$12</f>
        <v>3.2555309583576562</v>
      </c>
      <c r="V13">
        <f>CE13*'Value Calculations'!$D$13</f>
        <v>16.027790285299716</v>
      </c>
      <c r="X13">
        <f>CH13*'Value Calculations'!$D$3</f>
        <v>13.455269144659251</v>
      </c>
      <c r="Y13">
        <f>CI13*'Value Calculations'!$D$4</f>
        <v>12.047670049652048</v>
      </c>
      <c r="Z13">
        <f>CJ13*'Value Calculations'!$D$5</f>
        <v>18.573667353704508</v>
      </c>
      <c r="AA13">
        <f>CK13*'Value Calculations'!$D$6</f>
        <v>0</v>
      </c>
      <c r="AB13">
        <f>CL13*'Value Calculations'!$D$7</f>
        <v>1.5819277869826704</v>
      </c>
      <c r="AC13">
        <f>CM13*'Value Calculations'!$D$8</f>
        <v>6.1107735353058823</v>
      </c>
      <c r="AD13">
        <f>CN13*'Value Calculations'!$D$9</f>
        <v>3.6526227127879851</v>
      </c>
      <c r="AE13">
        <f>CO13*'Value Calculations'!$D$10</f>
        <v>8.402278903752709</v>
      </c>
      <c r="AF13">
        <f>CP13*'Value Calculations'!$D$11</f>
        <v>1.9814282960498748</v>
      </c>
      <c r="AG13">
        <f>CQ13*'Value Calculations'!$D$12</f>
        <v>3.2555309583576562</v>
      </c>
      <c r="AH13">
        <f>CR13*'Value Calculations'!$D$13</f>
        <v>19.604807859701367</v>
      </c>
      <c r="AJ13">
        <f>CU13*'Value Calculations'!$D$3</f>
        <v>6.9315022866426439</v>
      </c>
      <c r="AK13">
        <f>CV13*'Value Calculations'!$D$4</f>
        <v>4.5585778566250994</v>
      </c>
      <c r="AL13">
        <f>CW13*'Value Calculations'!$D$5</f>
        <v>8.2254812566405686</v>
      </c>
      <c r="AM13">
        <f>CX13*'Value Calculations'!$D$6</f>
        <v>-0.25012986383872571</v>
      </c>
      <c r="AN13">
        <f>CY13*'Value Calculations'!$D$7</f>
        <v>2.1092370493102273</v>
      </c>
      <c r="AO13">
        <f>CZ13*'Value Calculations'!$D$8</f>
        <v>2.7318752275485121</v>
      </c>
      <c r="AP13">
        <f>DA13*'Value Calculations'!$D$9</f>
        <v>1.6373825953877175</v>
      </c>
      <c r="AQ13">
        <f>DB13*'Value Calculations'!$D$10</f>
        <v>5.1144306370668655</v>
      </c>
      <c r="AR13">
        <f>DC13*'Value Calculations'!$D$11</f>
        <v>0.9907141480249374</v>
      </c>
      <c r="AS13">
        <f>DD13*'Value Calculations'!$D$12</f>
        <v>2.441648218768242</v>
      </c>
      <c r="AT13">
        <f>DE13*'Value Calculations'!$D$13</f>
        <v>10.318319926158615</v>
      </c>
      <c r="AV13">
        <f>DH13*'Value Calculations'!$D$3</f>
        <v>12.232062858781138</v>
      </c>
      <c r="AW13">
        <f>DI13*'Value Calculations'!$D$4</f>
        <v>11.070831937518097</v>
      </c>
      <c r="AX13">
        <f>DJ13*'Value Calculations'!$D$5</f>
        <v>16.981638723386979</v>
      </c>
      <c r="AY13">
        <f>DK13*'Value Calculations'!$D$6</f>
        <v>1.2506493191936285</v>
      </c>
      <c r="AZ13">
        <f>DL13*'Value Calculations'!$D$7</f>
        <v>2.2850068034194129</v>
      </c>
      <c r="BA13">
        <f>DM13*'Value Calculations'!$D$8</f>
        <v>6.0388820819493425</v>
      </c>
      <c r="BB13">
        <f>DN13*'Value Calculations'!$D$9</f>
        <v>4.156432742138052</v>
      </c>
      <c r="BC13">
        <f>DO13*'Value Calculations'!$D$10</f>
        <v>9.1329118519051171</v>
      </c>
      <c r="BD13">
        <f>DP13*'Value Calculations'!$D$11</f>
        <v>0</v>
      </c>
      <c r="BE13">
        <f>DQ13*'Value Calculations'!$D$12</f>
        <v>6.5110619167153123</v>
      </c>
      <c r="BF13">
        <f>DR13*'Value Calculations'!$D$13</f>
        <v>17.265988676438749</v>
      </c>
      <c r="BH13">
        <f>DU13*'Value Calculations'!$D$3</f>
        <v>15.086210859163403</v>
      </c>
      <c r="BI13">
        <f>DV13*'Value Calculations'!$D$4</f>
        <v>11.722057345607396</v>
      </c>
      <c r="BJ13">
        <f>DW13*'Value Calculations'!$D$5</f>
        <v>19.369681668863272</v>
      </c>
      <c r="BK13">
        <f>DX13*'Value Calculations'!$D$6</f>
        <v>-0.37519479575808856</v>
      </c>
      <c r="BL13">
        <f>DY13*'Value Calculations'!$D$7</f>
        <v>1.4061580328734848</v>
      </c>
      <c r="BM13">
        <f>DZ13*'Value Calculations'!$D$8</f>
        <v>6.1826649886624221</v>
      </c>
      <c r="BN13">
        <f>EA13*'Value Calculations'!$D$9</f>
        <v>3.9045277274630186</v>
      </c>
      <c r="BO13">
        <f>EB13*'Value Calculations'!$D$10</f>
        <v>9.4982283259813229</v>
      </c>
      <c r="BP13">
        <f>EC13*'Value Calculations'!$D$11</f>
        <v>2.9721424440748123</v>
      </c>
      <c r="BQ13">
        <f>ED13*'Value Calculations'!$D$12</f>
        <v>7.3249446563047265</v>
      </c>
      <c r="BR13">
        <f>EE13*'Value Calculations'!$D$13</f>
        <v>19.192075062655022</v>
      </c>
      <c r="BT13">
        <f>VLOOKUP($B13,'Raw Stats'!$CM$3:$DC$528,3,FALSE)</f>
        <v>82</v>
      </c>
      <c r="BU13">
        <f>VLOOKUP($B13,'Raw Stats'!$CM$3:$DC$528,4,FALSE)</f>
        <v>19</v>
      </c>
      <c r="BV13">
        <f>VLOOKUP($B13,'Raw Stats'!$CM$3:$DC$528,5,FALSE)</f>
        <v>38</v>
      </c>
      <c r="BW13">
        <f>VLOOKUP($B13,'Raw Stats'!$CM$3:$DC$528,6,FALSE)</f>
        <v>57</v>
      </c>
      <c r="BX13">
        <f>VLOOKUP($B13,'Raw Stats'!$CM$3:$DC$528,7,FALSE)</f>
        <v>-17</v>
      </c>
      <c r="BY13">
        <f>VLOOKUP($B13,'Raw Stats'!$CM$3:$DC$528,8,FALSE)</f>
        <v>12</v>
      </c>
      <c r="BZ13">
        <f>VLOOKUP($B13,'Raw Stats'!$CM$3:$DC$528,9,FALSE)</f>
        <v>85</v>
      </c>
      <c r="CA13">
        <f>VLOOKUP($B13,'Raw Stats'!$CM$3:$DC$528,10,FALSE)</f>
        <v>28</v>
      </c>
      <c r="CB13">
        <f>VLOOKUP($B13,'Raw Stats'!$CM$3:$DC$528,11,FALSE)+VLOOKUP($B13,'Raw Stats'!$CM$3:$DC$528,12,FALSE)</f>
        <v>24</v>
      </c>
      <c r="CC13">
        <f>VLOOKUP($B13,'Raw Stats'!$CM$3:$DC$528,13,FALSE)+VLOOKUP($B13,'Raw Stats'!$CM$3:$DC$528,14,FALSE)</f>
        <v>0</v>
      </c>
      <c r="CD13">
        <f>VLOOKUP($B13,'Raw Stats'!$CM$3:$DC$528,15,FALSE)</f>
        <v>4</v>
      </c>
      <c r="CE13">
        <f>VLOOKUP($B13,'Raw Stats'!$CM$3:$DC$528,16,FALSE)</f>
        <v>233</v>
      </c>
      <c r="CG13">
        <f>VLOOKUP($B13,'Raw Stats'!$BU$3:$CJ$528,3,FALSE)</f>
        <v>82</v>
      </c>
      <c r="CH13">
        <f>VLOOKUP($B13,'Raw Stats'!$BU$3:$CJ$528,4,FALSE)</f>
        <v>33</v>
      </c>
      <c r="CI13">
        <f>VLOOKUP($B13,'Raw Stats'!$BU$3:$CJ$5288,5,FALSE)</f>
        <v>37</v>
      </c>
      <c r="CJ13">
        <f>VLOOKUP($B13,'Raw Stats'!$BU$3:$CJ$528,6,FALSE)</f>
        <v>70</v>
      </c>
      <c r="CK13">
        <f>VLOOKUP($B13,'Raw Stats'!$BU$3:$CJ$528,7,FALSE)</f>
        <v>0</v>
      </c>
      <c r="CL13">
        <f>VLOOKUP($B13,'Raw Stats'!$BU$3:$CJ$528,8,FALSE)</f>
        <v>18</v>
      </c>
      <c r="CM13">
        <f>VLOOKUP($B13,'Raw Stats'!$BU$3:$CJ$528,9,FALSE)</f>
        <v>85</v>
      </c>
      <c r="CN13">
        <f>VLOOKUP($B13,'Raw Stats'!$BU$3:$CJ$528,10,FALSE)</f>
        <v>29</v>
      </c>
      <c r="CO13">
        <f>VLOOKUP($B13,'Raw Stats'!$BU$3:$CJ$528,11,FALSE)+VLOOKUP($B13,'Raw Stats'!$BU$3:$CJ$528,12,FALSE)</f>
        <v>23</v>
      </c>
      <c r="CP13">
        <f>VLOOKUP($B13,'Raw Stats'!$BU$3:$CJ$528,13,FALSE)+VLOOKUP($B13,'Raw Stats'!$BU$3:$CJ$528,14,FALSE)</f>
        <v>2</v>
      </c>
      <c r="CQ13">
        <f>VLOOKUP($B13,'Raw Stats'!$BU$3:$CJ$528,15,FALSE)</f>
        <v>4</v>
      </c>
      <c r="CR13">
        <f>VLOOKUP($B13,'Raw Stats'!$BU$3:$CJ$528,16,FALSE)</f>
        <v>285</v>
      </c>
      <c r="CT13">
        <f>VLOOKUP($B13,'Raw Stats'!$BC$3:$BR$528,3,FALSE)</f>
        <v>48</v>
      </c>
      <c r="CU13">
        <f>VLOOKUP($B13,'Raw Stats'!$BC$3:$BR$528,4,FALSE)</f>
        <v>17</v>
      </c>
      <c r="CV13">
        <f>VLOOKUP($B13,'Raw Stats'!$BC$3:$BR$5288,5,FALSE)</f>
        <v>14</v>
      </c>
      <c r="CW13">
        <f>VLOOKUP($B13,'Raw Stats'!$BC$3:$BR$52888,6,FALSE)</f>
        <v>31</v>
      </c>
      <c r="CX13">
        <f>VLOOKUP($B13,'Raw Stats'!$BC$3:$BR$5288,7,FALSE)</f>
        <v>-2</v>
      </c>
      <c r="CY13">
        <f>VLOOKUP($B13,'Raw Stats'!$BC$3:$BR$5288,8,FALSE)</f>
        <v>24</v>
      </c>
      <c r="CZ13">
        <f>VLOOKUP($B13,'Raw Stats'!$BC$3:$BR$5288,9,FALSE)</f>
        <v>38</v>
      </c>
      <c r="DA13">
        <f>VLOOKUP($B13,'Raw Stats'!$BC$3:$BR$5288,10,FALSE)</f>
        <v>13</v>
      </c>
      <c r="DB13">
        <f>VLOOKUP($B13,'Raw Stats'!$BC$3:$BR$5288,11,FALSE)+VLOOKUP($B13,'Raw Stats'!$BC$3:$BR$5288,12,FALSE)</f>
        <v>14</v>
      </c>
      <c r="DC13">
        <f>VLOOKUP($B13,'Raw Stats'!$BC$3:$BR$5288,13,FALSE)+VLOOKUP($B13,'Raw Stats'!$BC$3:$BR$5288,14,FALSE)</f>
        <v>1</v>
      </c>
      <c r="DD13">
        <f>VLOOKUP($B13,'Raw Stats'!$BC$3:$BR$5288,15,FALSE)</f>
        <v>3</v>
      </c>
      <c r="DE13">
        <f>VLOOKUP($B13,'Raw Stats'!$BC$3:$BR$5288,16,FALSE)</f>
        <v>150</v>
      </c>
      <c r="DG13">
        <f>VLOOKUP($B13,'Raw Stats'!$AK$3:$AZ$528,3,FALSE)</f>
        <v>82</v>
      </c>
      <c r="DH13">
        <f>VLOOKUP($B13,'Raw Stats'!$AK$3:$AZ$528,4,FALSE)</f>
        <v>30</v>
      </c>
      <c r="DI13">
        <f>VLOOKUP($B13,'Raw Stats'!$AK$3:$AZ$528,5,FALSE)</f>
        <v>34</v>
      </c>
      <c r="DJ13">
        <f>VLOOKUP($B13,'Raw Stats'!$AK$3:$AZ$528,6,FALSE)</f>
        <v>64</v>
      </c>
      <c r="DK13">
        <f>VLOOKUP($B13,'Raw Stats'!$AK$3:$AZ$528,7,FALSE)</f>
        <v>10</v>
      </c>
      <c r="DL13">
        <f>VLOOKUP($B13,'Raw Stats'!$AK$3:$AZ$528,8,FALSE)</f>
        <v>26</v>
      </c>
      <c r="DM13">
        <f>VLOOKUP($B13,'Raw Stats'!$AK$3:$AZ$528,9,FALSE)</f>
        <v>84</v>
      </c>
      <c r="DN13">
        <f>VLOOKUP($B13,'Raw Stats'!$AK$3:$AZ$528,10,FALSE)</f>
        <v>33</v>
      </c>
      <c r="DO13">
        <f>VLOOKUP($B13,'Raw Stats'!$AK$3:$AZ$528,11,FALSE)+VLOOKUP($B13,'Raw Stats'!$AK$3:$AZ$528,12,FALSE)</f>
        <v>25</v>
      </c>
      <c r="DP13">
        <f>VLOOKUP($B13,'Raw Stats'!$AK$3:$AZ$528,13,FALSE)+VLOOKUP($B13,'Raw Stats'!$AK$3:$AZ$528,14,FALSE)</f>
        <v>0</v>
      </c>
      <c r="DQ13">
        <f>VLOOKUP($B13,'Raw Stats'!$AK$3:$AZ$528,15,FALSE)</f>
        <v>8</v>
      </c>
      <c r="DR13">
        <f>VLOOKUP($B13,'Raw Stats'!$AK$3:$AZ$528,16,FALSE)</f>
        <v>251</v>
      </c>
      <c r="DT13">
        <f>VLOOKUP($B13,'Raw Stats'!$S$3:$AH$528,3,FALSE)</f>
        <v>82</v>
      </c>
      <c r="DU13">
        <f>VLOOKUP($B13,'Raw Stats'!$S$3:$AH$528,4,FALSE)</f>
        <v>37</v>
      </c>
      <c r="DV13">
        <f>VLOOKUP($B13,'Raw Stats'!$S$3:$AH$528,5,FALSE)</f>
        <v>36</v>
      </c>
      <c r="DW13">
        <f>VLOOKUP($B13,'Raw Stats'!$S$3:$AH$528,6,FALSE)</f>
        <v>73</v>
      </c>
      <c r="DX13">
        <f>VLOOKUP($B13,'Raw Stats'!$S$3:$AH$528,7,FALSE)</f>
        <v>-3</v>
      </c>
      <c r="DY13">
        <f>VLOOKUP($B13,'Raw Stats'!$S$3:$AH$528,8,FALSE)</f>
        <v>16</v>
      </c>
      <c r="DZ13">
        <f>VLOOKUP($B13,'Raw Stats'!$S$3:$AH$528,9,FALSE)</f>
        <v>86</v>
      </c>
      <c r="EA13">
        <f>VLOOKUP($B13,'Raw Stats'!$S$3:$AH$528,10,FALSE)</f>
        <v>31</v>
      </c>
      <c r="EB13">
        <f>VLOOKUP($B13,'Raw Stats'!$S$3:$AH$528,11,FALSE)+VLOOKUP($B13,'Raw Stats'!$S$3:$AH$528,12,FALSE)</f>
        <v>26</v>
      </c>
      <c r="EC13">
        <f>VLOOKUP($B13,'Raw Stats'!$S$3:$AH$528,13,FALSE)+VLOOKUP($B13,'Raw Stats'!$S$3:$AH$528,14,FALSE)</f>
        <v>3</v>
      </c>
      <c r="ED13">
        <f>VLOOKUP($B13,'Raw Stats'!$S$3:$AH$528,15,FALSE)</f>
        <v>9</v>
      </c>
      <c r="EE13">
        <f>VLOOKUP($B13,'Raw Stats'!$S$3:$AH$528,16,FALSE)</f>
        <v>279</v>
      </c>
    </row>
    <row r="14" spans="1:135" x14ac:dyDescent="0.2">
      <c r="A14" t="e">
        <f>VLOOKUP(B14,'ALL SKATERS'!$B$3:$I$378,9,FALSE)</f>
        <v>#REF!</v>
      </c>
      <c r="B14" t="s">
        <v>50</v>
      </c>
      <c r="C14">
        <f t="shared" si="0"/>
        <v>1.1766848722398695</v>
      </c>
      <c r="D14">
        <f t="shared" si="1"/>
        <v>0.96711758037619433</v>
      </c>
      <c r="E14">
        <f t="shared" si="2"/>
        <v>1.3002829074874052</v>
      </c>
      <c r="F14">
        <f t="shared" si="3"/>
        <v>1.1161731675597308</v>
      </c>
      <c r="G14">
        <f t="shared" si="4"/>
        <v>1.1948211848029626</v>
      </c>
      <c r="H14">
        <f>VLOOKUP(B14,'ALL SKATERS'!$B$3:$H$378,7,FALSE)</f>
        <v>1.1000000000000001</v>
      </c>
      <c r="I14" s="29" t="e">
        <f t="shared" si="5"/>
        <v>#REF!</v>
      </c>
      <c r="J14" s="29">
        <f t="shared" si="6"/>
        <v>15.000000000000012</v>
      </c>
      <c r="K14" s="29">
        <f t="shared" si="7"/>
        <v>0.15000000000000013</v>
      </c>
      <c r="L14">
        <f>BU14*'Value Calculations'!$D$3</f>
        <v>10.601121144276986</v>
      </c>
      <c r="M14">
        <f>BV14*'Value Calculations'!$D$4</f>
        <v>12.698895457741347</v>
      </c>
      <c r="N14">
        <f>BW14*'Value Calculations'!$D$5</f>
        <v>17.246976828439902</v>
      </c>
      <c r="O14">
        <f>BX14*'Value Calculations'!$D$6</f>
        <v>1.5007791830323542</v>
      </c>
      <c r="P14">
        <f>BY14*'Value Calculations'!$D$7</f>
        <v>0.70307901643674242</v>
      </c>
      <c r="Q14">
        <f>BZ14*'Value Calculations'!$D$8</f>
        <v>3.6664641211835294</v>
      </c>
      <c r="R14">
        <f>CA14*'Value Calculations'!$D$9</f>
        <v>3.5266702054504684</v>
      </c>
      <c r="S14">
        <f>CB14*'Value Calculations'!$D$10</f>
        <v>8.7675953778289131</v>
      </c>
      <c r="T14">
        <f>CC14*'Value Calculations'!$D$11</f>
        <v>0</v>
      </c>
      <c r="U14">
        <f>CD14*'Value Calculations'!$D$12</f>
        <v>4.0694136979470699</v>
      </c>
      <c r="V14">
        <f>CE14*'Value Calculations'!$D$13</f>
        <v>11.350151918774475</v>
      </c>
      <c r="X14">
        <f>CH14*'Value Calculations'!$D$3</f>
        <v>6.9315022866426439</v>
      </c>
      <c r="Y14">
        <f>CI14*'Value Calculations'!$D$4</f>
        <v>6.5122540808929985</v>
      </c>
      <c r="Z14">
        <f>CJ14*'Value Calculations'!$D$5</f>
        <v>9.8175098869580975</v>
      </c>
      <c r="AA14">
        <f>CK14*'Value Calculations'!$D$6</f>
        <v>0.12506493191936285</v>
      </c>
      <c r="AB14">
        <f>CL14*'Value Calculations'!$D$7</f>
        <v>0.52730926232755682</v>
      </c>
      <c r="AC14">
        <f>CM14*'Value Calculations'!$D$8</f>
        <v>2.1567436006961938</v>
      </c>
      <c r="AD14">
        <f>CN14*'Value Calculations'!$D$9</f>
        <v>2.770955161425368</v>
      </c>
      <c r="AE14">
        <f>CO14*'Value Calculations'!$D$10</f>
        <v>4.3837976889144565</v>
      </c>
      <c r="AF14">
        <f>CP14*'Value Calculations'!$D$11</f>
        <v>0</v>
      </c>
      <c r="AG14">
        <f>CQ14*'Value Calculations'!$D$12</f>
        <v>1.6277654791788281</v>
      </c>
      <c r="AH14">
        <f>CR14*'Value Calculations'!$D$13</f>
        <v>8.6673887379732371</v>
      </c>
      <c r="AJ14">
        <f>CU14*'Value Calculations'!$D$3</f>
        <v>6.1160314293905689</v>
      </c>
      <c r="AK14">
        <f>CV14*'Value Calculations'!$D$4</f>
        <v>11.070831937518097</v>
      </c>
      <c r="AL14">
        <f>CW14*'Value Calculations'!$D$5</f>
        <v>13.001567147593155</v>
      </c>
      <c r="AM14">
        <f>CX14*'Value Calculations'!$D$6</f>
        <v>2.6263635703066202</v>
      </c>
      <c r="AN14">
        <f>CY14*'Value Calculations'!$D$7</f>
        <v>1.2303882787642992</v>
      </c>
      <c r="AO14">
        <f>CZ14*'Value Calculations'!$D$8</f>
        <v>2.2286350540527335</v>
      </c>
      <c r="AP14">
        <f>DA14*'Value Calculations'!$D$9</f>
        <v>3.7785752201255018</v>
      </c>
      <c r="AQ14">
        <f>DB14*'Value Calculations'!$D$10</f>
        <v>5.8450635852192754</v>
      </c>
      <c r="AR14">
        <f>DC14*'Value Calculations'!$D$11</f>
        <v>2.9721424440748123</v>
      </c>
      <c r="AS14">
        <f>DD14*'Value Calculations'!$D$12</f>
        <v>4.883296437536484</v>
      </c>
      <c r="AT14">
        <f>DE14*'Value Calculations'!$D$13</f>
        <v>7.3604015473264788</v>
      </c>
      <c r="AV14">
        <f>DH14*'Value Calculations'!$D$3</f>
        <v>7.7469731438947198</v>
      </c>
      <c r="AW14">
        <f>DI14*'Value Calculations'!$D$4</f>
        <v>15.629409794143196</v>
      </c>
      <c r="AX14">
        <f>DJ14*'Value Calculations'!$D$5</f>
        <v>17.777653038545743</v>
      </c>
      <c r="AY14">
        <f>DK14*'Value Calculations'!$D$6</f>
        <v>2.6263635703066202</v>
      </c>
      <c r="AZ14">
        <f>DL14*'Value Calculations'!$D$7</f>
        <v>1.2303882787642992</v>
      </c>
      <c r="BA14">
        <f>DM14*'Value Calculations'!$D$8</f>
        <v>5.4637504550970242</v>
      </c>
      <c r="BB14">
        <f>DN14*'Value Calculations'!$D$9</f>
        <v>3.9045277274630186</v>
      </c>
      <c r="BC14">
        <f>DO14*'Value Calculations'!$D$10</f>
        <v>8.402278903752709</v>
      </c>
      <c r="BD14">
        <f>DP14*'Value Calculations'!$D$11</f>
        <v>0</v>
      </c>
      <c r="BE14">
        <f>DQ14*'Value Calculations'!$D$12</f>
        <v>4.0694136979470699</v>
      </c>
      <c r="BF14">
        <f>DR14*'Value Calculations'!$D$13</f>
        <v>11.281363119266752</v>
      </c>
      <c r="BH14">
        <f>DU14*'Value Calculations'!$D$3</f>
        <v>9.3779148583988725</v>
      </c>
      <c r="BI14">
        <f>DV14*'Value Calculations'!$D$4</f>
        <v>11.722057345607396</v>
      </c>
      <c r="BJ14">
        <f>DW14*'Value Calculations'!$D$5</f>
        <v>15.654948198122371</v>
      </c>
      <c r="BK14">
        <f>DX14*'Value Calculations'!$D$6</f>
        <v>1.3757142511129914</v>
      </c>
      <c r="BL14">
        <f>DY14*'Value Calculations'!$D$7</f>
        <v>1.318273155818892</v>
      </c>
      <c r="BM14">
        <f>DZ14*'Value Calculations'!$D$8</f>
        <v>3.8821384812531488</v>
      </c>
      <c r="BN14">
        <f>EA14*'Value Calculations'!$D$9</f>
        <v>2.5190501467503346</v>
      </c>
      <c r="BO14">
        <f>EB14*'Value Calculations'!$D$10</f>
        <v>6.5756965333716852</v>
      </c>
      <c r="BP14">
        <f>EC14*'Value Calculations'!$D$11</f>
        <v>0.9907141480249374</v>
      </c>
      <c r="BQ14">
        <f>ED14*'Value Calculations'!$D$12</f>
        <v>4.0694136979470699</v>
      </c>
      <c r="BR14">
        <f>EE14*'Value Calculations'!$D$13</f>
        <v>9.4240655325582008</v>
      </c>
      <c r="BT14">
        <f>VLOOKUP($B14,'Raw Stats'!$CM$3:$DC$528,3,FALSE)</f>
        <v>63</v>
      </c>
      <c r="BU14">
        <f>VLOOKUP($B14,'Raw Stats'!$CM$3:$DC$528,4,FALSE)</f>
        <v>26</v>
      </c>
      <c r="BV14">
        <f>VLOOKUP($B14,'Raw Stats'!$CM$3:$DC$528,5,FALSE)</f>
        <v>39</v>
      </c>
      <c r="BW14">
        <f>VLOOKUP($B14,'Raw Stats'!$CM$3:$DC$528,6,FALSE)</f>
        <v>65</v>
      </c>
      <c r="BX14">
        <f>VLOOKUP($B14,'Raw Stats'!$CM$3:$DC$528,7,FALSE)</f>
        <v>12</v>
      </c>
      <c r="BY14">
        <f>VLOOKUP($B14,'Raw Stats'!$CM$3:$DC$528,8,FALSE)</f>
        <v>8</v>
      </c>
      <c r="BZ14">
        <f>VLOOKUP($B14,'Raw Stats'!$CM$3:$DC$528,9,FALSE)</f>
        <v>51</v>
      </c>
      <c r="CA14">
        <f>VLOOKUP($B14,'Raw Stats'!$CM$3:$DC$528,10,FALSE)</f>
        <v>28</v>
      </c>
      <c r="CB14">
        <f>VLOOKUP($B14,'Raw Stats'!$CM$3:$DC$528,11,FALSE)+VLOOKUP($B14,'Raw Stats'!$CM$3:$DC$528,12,FALSE)</f>
        <v>24</v>
      </c>
      <c r="CC14">
        <f>VLOOKUP($B14,'Raw Stats'!$CM$3:$DC$528,13,FALSE)+VLOOKUP($B14,'Raw Stats'!$CM$3:$DC$528,14,FALSE)</f>
        <v>0</v>
      </c>
      <c r="CD14">
        <f>VLOOKUP($B14,'Raw Stats'!$CM$3:$DC$528,15,FALSE)</f>
        <v>5</v>
      </c>
      <c r="CE14">
        <f>VLOOKUP($B14,'Raw Stats'!$CM$3:$DC$528,16,FALSE)</f>
        <v>165</v>
      </c>
      <c r="CG14">
        <f>VLOOKUP($B14,'Raw Stats'!$BU$3:$CJ$528,3,FALSE)</f>
        <v>45</v>
      </c>
      <c r="CH14">
        <f>VLOOKUP($B14,'Raw Stats'!$BU$3:$CJ$528,4,FALSE)</f>
        <v>17</v>
      </c>
      <c r="CI14">
        <f>VLOOKUP($B14,'Raw Stats'!$BU$3:$CJ$5288,5,FALSE)</f>
        <v>20</v>
      </c>
      <c r="CJ14">
        <f>VLOOKUP($B14,'Raw Stats'!$BU$3:$CJ$528,6,FALSE)</f>
        <v>37</v>
      </c>
      <c r="CK14">
        <f>VLOOKUP($B14,'Raw Stats'!$BU$3:$CJ$528,7,FALSE)</f>
        <v>1</v>
      </c>
      <c r="CL14">
        <f>VLOOKUP($B14,'Raw Stats'!$BU$3:$CJ$528,8,FALSE)</f>
        <v>6</v>
      </c>
      <c r="CM14">
        <f>VLOOKUP($B14,'Raw Stats'!$BU$3:$CJ$528,9,FALSE)</f>
        <v>30</v>
      </c>
      <c r="CN14">
        <f>VLOOKUP($B14,'Raw Stats'!$BU$3:$CJ$528,10,FALSE)</f>
        <v>22</v>
      </c>
      <c r="CO14">
        <f>VLOOKUP($B14,'Raw Stats'!$BU$3:$CJ$528,11,FALSE)+VLOOKUP($B14,'Raw Stats'!$BU$3:$CJ$528,12,FALSE)</f>
        <v>12</v>
      </c>
      <c r="CP14">
        <f>VLOOKUP($B14,'Raw Stats'!$BU$3:$CJ$528,13,FALSE)+VLOOKUP($B14,'Raw Stats'!$BU$3:$CJ$528,14,FALSE)</f>
        <v>0</v>
      </c>
      <c r="CQ14">
        <f>VLOOKUP($B14,'Raw Stats'!$BU$3:$CJ$528,15,FALSE)</f>
        <v>2</v>
      </c>
      <c r="CR14">
        <f>VLOOKUP($B14,'Raw Stats'!$BU$3:$CJ$528,16,FALSE)</f>
        <v>126</v>
      </c>
      <c r="CT14">
        <f>VLOOKUP($B14,'Raw Stats'!$BC$3:$BR$528,3,FALSE)</f>
        <v>47</v>
      </c>
      <c r="CU14">
        <f>VLOOKUP($B14,'Raw Stats'!$BC$3:$BR$528,4,FALSE)</f>
        <v>15</v>
      </c>
      <c r="CV14">
        <f>VLOOKUP($B14,'Raw Stats'!$BC$3:$BR$5288,5,FALSE)</f>
        <v>34</v>
      </c>
      <c r="CW14">
        <f>VLOOKUP($B14,'Raw Stats'!$BC$3:$BR$52888,6,FALSE)</f>
        <v>49</v>
      </c>
      <c r="CX14">
        <f>VLOOKUP($B14,'Raw Stats'!$BC$3:$BR$5288,7,FALSE)</f>
        <v>21</v>
      </c>
      <c r="CY14">
        <f>VLOOKUP($B14,'Raw Stats'!$BC$3:$BR$5288,8,FALSE)</f>
        <v>14</v>
      </c>
      <c r="CZ14">
        <f>VLOOKUP($B14,'Raw Stats'!$BC$3:$BR$5288,9,FALSE)</f>
        <v>31</v>
      </c>
      <c r="DA14">
        <f>VLOOKUP($B14,'Raw Stats'!$BC$3:$BR$5288,10,FALSE)</f>
        <v>30</v>
      </c>
      <c r="DB14">
        <f>VLOOKUP($B14,'Raw Stats'!$BC$3:$BR$5288,11,FALSE)+VLOOKUP($B14,'Raw Stats'!$BC$3:$BR$5288,12,FALSE)</f>
        <v>16</v>
      </c>
      <c r="DC14">
        <f>VLOOKUP($B14,'Raw Stats'!$BC$3:$BR$5288,13,FALSE)+VLOOKUP($B14,'Raw Stats'!$BC$3:$BR$5288,14,FALSE)</f>
        <v>3</v>
      </c>
      <c r="DD14">
        <f>VLOOKUP($B14,'Raw Stats'!$BC$3:$BR$5288,15,FALSE)</f>
        <v>6</v>
      </c>
      <c r="DE14">
        <f>VLOOKUP($B14,'Raw Stats'!$BC$3:$BR$5288,16,FALSE)</f>
        <v>107</v>
      </c>
      <c r="DG14">
        <f>VLOOKUP($B14,'Raw Stats'!$AK$3:$AZ$528,3,FALSE)</f>
        <v>70</v>
      </c>
      <c r="DH14">
        <f>VLOOKUP($B14,'Raw Stats'!$AK$3:$AZ$528,4,FALSE)</f>
        <v>19</v>
      </c>
      <c r="DI14">
        <f>VLOOKUP($B14,'Raw Stats'!$AK$3:$AZ$528,5,FALSE)</f>
        <v>48</v>
      </c>
      <c r="DJ14">
        <f>VLOOKUP($B14,'Raw Stats'!$AK$3:$AZ$528,6,FALSE)</f>
        <v>67</v>
      </c>
      <c r="DK14">
        <f>VLOOKUP($B14,'Raw Stats'!$AK$3:$AZ$528,7,FALSE)</f>
        <v>21</v>
      </c>
      <c r="DL14">
        <f>VLOOKUP($B14,'Raw Stats'!$AK$3:$AZ$528,8,FALSE)</f>
        <v>14</v>
      </c>
      <c r="DM14">
        <f>VLOOKUP($B14,'Raw Stats'!$AK$3:$AZ$528,9,FALSE)</f>
        <v>76</v>
      </c>
      <c r="DN14">
        <f>VLOOKUP($B14,'Raw Stats'!$AK$3:$AZ$528,10,FALSE)</f>
        <v>31</v>
      </c>
      <c r="DO14">
        <f>VLOOKUP($B14,'Raw Stats'!$AK$3:$AZ$528,11,FALSE)+VLOOKUP($B14,'Raw Stats'!$AK$3:$AZ$528,12,FALSE)</f>
        <v>23</v>
      </c>
      <c r="DP14">
        <f>VLOOKUP($B14,'Raw Stats'!$AK$3:$AZ$528,13,FALSE)+VLOOKUP($B14,'Raw Stats'!$AK$3:$AZ$528,14,FALSE)</f>
        <v>0</v>
      </c>
      <c r="DQ14">
        <f>VLOOKUP($B14,'Raw Stats'!$AK$3:$AZ$528,15,FALSE)</f>
        <v>5</v>
      </c>
      <c r="DR14">
        <f>VLOOKUP($B14,'Raw Stats'!$AK$3:$AZ$528,16,FALSE)</f>
        <v>164</v>
      </c>
      <c r="DT14">
        <f>VLOOKUP($B14,'Raw Stats'!$S$3:$AH$528,3,FALSE)</f>
        <v>56</v>
      </c>
      <c r="DU14">
        <f>VLOOKUP($B14,'Raw Stats'!$S$3:$AH$528,4,FALSE)</f>
        <v>23</v>
      </c>
      <c r="DV14">
        <f>VLOOKUP($B14,'Raw Stats'!$S$3:$AH$528,5,FALSE)</f>
        <v>36</v>
      </c>
      <c r="DW14">
        <f>VLOOKUP($B14,'Raw Stats'!$S$3:$AH$528,6,FALSE)</f>
        <v>59</v>
      </c>
      <c r="DX14">
        <f>VLOOKUP($B14,'Raw Stats'!$S$3:$AH$528,7,FALSE)</f>
        <v>11</v>
      </c>
      <c r="DY14">
        <f>VLOOKUP($B14,'Raw Stats'!$S$3:$AH$528,8,FALSE)</f>
        <v>15</v>
      </c>
      <c r="DZ14">
        <f>VLOOKUP($B14,'Raw Stats'!$S$3:$AH$528,9,FALSE)</f>
        <v>54</v>
      </c>
      <c r="EA14">
        <f>VLOOKUP($B14,'Raw Stats'!$S$3:$AH$528,10,FALSE)</f>
        <v>20</v>
      </c>
      <c r="EB14">
        <f>VLOOKUP($B14,'Raw Stats'!$S$3:$AH$528,11,FALSE)+VLOOKUP($B14,'Raw Stats'!$S$3:$AH$528,12,FALSE)</f>
        <v>18</v>
      </c>
      <c r="EC14">
        <f>VLOOKUP($B14,'Raw Stats'!$S$3:$AH$528,13,FALSE)+VLOOKUP($B14,'Raw Stats'!$S$3:$AH$528,14,FALSE)</f>
        <v>1</v>
      </c>
      <c r="ED14">
        <f>VLOOKUP($B14,'Raw Stats'!$S$3:$AH$528,15,FALSE)</f>
        <v>5</v>
      </c>
      <c r="EE14">
        <f>VLOOKUP($B14,'Raw Stats'!$S$3:$AH$528,16,FALSE)</f>
        <v>137</v>
      </c>
    </row>
    <row r="15" spans="1:135" x14ac:dyDescent="0.2">
      <c r="A15" t="e">
        <f>VLOOKUP(B15,'ALL SKATERS'!$B$3:$I$378,9,FALSE)</f>
        <v>#REF!</v>
      </c>
      <c r="B15" t="s">
        <v>64</v>
      </c>
      <c r="C15">
        <f t="shared" si="0"/>
        <v>1.204649017709652</v>
      </c>
      <c r="D15">
        <f t="shared" si="1"/>
        <v>1.0097343511803227</v>
      </c>
      <c r="E15">
        <f t="shared" si="2"/>
        <v>1.2753049044798539</v>
      </c>
      <c r="F15">
        <f t="shared" si="3"/>
        <v>0.97792968396490665</v>
      </c>
      <c r="G15">
        <f t="shared" si="4"/>
        <v>1.1412841310619406</v>
      </c>
      <c r="H15">
        <f>VLOOKUP(B15,'ALL SKATERS'!$B$3:$H$378,7,FALSE)</f>
        <v>1.1200000000000001</v>
      </c>
      <c r="I15" s="28" t="e">
        <f t="shared" si="5"/>
        <v>#REF!</v>
      </c>
      <c r="J15" s="29">
        <f t="shared" si="6"/>
        <v>17.000000000000014</v>
      </c>
      <c r="K15" s="29">
        <f t="shared" si="7"/>
        <v>0.17000000000000015</v>
      </c>
      <c r="L15">
        <f>BU15*'Value Calculations'!$D$3</f>
        <v>17.124888002293591</v>
      </c>
      <c r="M15">
        <f>BV15*'Value Calculations'!$D$4</f>
        <v>8.7915430092055473</v>
      </c>
      <c r="N15">
        <f>BW15*'Value Calculations'!$D$5</f>
        <v>18.308329248651585</v>
      </c>
      <c r="O15">
        <f>BX15*'Value Calculations'!$D$6</f>
        <v>3.626883025661523</v>
      </c>
      <c r="P15">
        <f>BY15*'Value Calculations'!$D$7</f>
        <v>3.1638555739653409</v>
      </c>
      <c r="Q15">
        <f>BZ15*'Value Calculations'!$D$8</f>
        <v>3.2351154010442906</v>
      </c>
      <c r="R15">
        <f>CA15*'Value Calculations'!$D$9</f>
        <v>4.156432742138052</v>
      </c>
      <c r="S15">
        <f>CB15*'Value Calculations'!$D$10</f>
        <v>4.3837976889144565</v>
      </c>
      <c r="T15">
        <f>CC15*'Value Calculations'!$D$11</f>
        <v>4.9535707401246869</v>
      </c>
      <c r="U15">
        <f>CD15*'Value Calculations'!$D$12</f>
        <v>6.5110619167153123</v>
      </c>
      <c r="V15">
        <f>CE15*'Value Calculations'!$D$13</f>
        <v>20.911795050348125</v>
      </c>
      <c r="X15">
        <f>CH15*'Value Calculations'!$D$3</f>
        <v>10.601121144276986</v>
      </c>
      <c r="Y15">
        <f>CI15*'Value Calculations'!$D$4</f>
        <v>4.2329651525804488</v>
      </c>
      <c r="Z15">
        <f>CJ15*'Value Calculations'!$D$5</f>
        <v>10.348186097063941</v>
      </c>
      <c r="AA15">
        <f>CK15*'Value Calculations'!$D$6</f>
        <v>1.2506493191936285</v>
      </c>
      <c r="AB15">
        <f>CL15*'Value Calculations'!$D$7</f>
        <v>3.1638555739653409</v>
      </c>
      <c r="AC15">
        <f>CM15*'Value Calculations'!$D$8</f>
        <v>0.79080598692193771</v>
      </c>
      <c r="AD15">
        <f>CN15*'Value Calculations'!$D$9</f>
        <v>3.6526227127879851</v>
      </c>
      <c r="AE15">
        <f>CO15*'Value Calculations'!$D$10</f>
        <v>2.5572153185334328</v>
      </c>
      <c r="AF15">
        <f>CP15*'Value Calculations'!$D$11</f>
        <v>3.9628565920997496</v>
      </c>
      <c r="AG15">
        <f>CQ15*'Value Calculations'!$D$12</f>
        <v>7.3249446563047265</v>
      </c>
      <c r="AH15">
        <f>CR15*'Value Calculations'!$D$13</f>
        <v>17.747510272992816</v>
      </c>
      <c r="AJ15">
        <f>CU15*'Value Calculations'!$D$3</f>
        <v>8.5624440011467957</v>
      </c>
      <c r="AK15">
        <f>CV15*'Value Calculations'!$D$4</f>
        <v>6.8378667849376482</v>
      </c>
      <c r="AL15">
        <f>CW15*'Value Calculations'!$D$5</f>
        <v>11.144200412222705</v>
      </c>
      <c r="AM15">
        <f>CX15*'Value Calculations'!$D$6</f>
        <v>2.0010389107098057</v>
      </c>
      <c r="AN15">
        <f>CY15*'Value Calculations'!$D$7</f>
        <v>2.2850068034194129</v>
      </c>
      <c r="AO15">
        <f>CZ15*'Value Calculations'!$D$8</f>
        <v>3.3070068544008304</v>
      </c>
      <c r="AP15">
        <f>DA15*'Value Calculations'!$D$9</f>
        <v>3.1488126834379182</v>
      </c>
      <c r="AQ15">
        <f>DB15*'Value Calculations'!$D$10</f>
        <v>3.2878482666858426</v>
      </c>
      <c r="AR15">
        <f>DC15*'Value Calculations'!$D$11</f>
        <v>0.9907141480249374</v>
      </c>
      <c r="AS15">
        <f>DD15*'Value Calculations'!$D$12</f>
        <v>2.441648218768242</v>
      </c>
      <c r="AT15">
        <f>DE15*'Value Calculations'!$D$13</f>
        <v>12.106828713359441</v>
      </c>
      <c r="AV15">
        <f>DH15*'Value Calculations'!$D$3</f>
        <v>12.232062858781138</v>
      </c>
      <c r="AW15">
        <f>DI15*'Value Calculations'!$D$4</f>
        <v>9.4427684172948485</v>
      </c>
      <c r="AX15">
        <f>DJ15*'Value Calculations'!$D$5</f>
        <v>15.654948198122371</v>
      </c>
      <c r="AY15">
        <f>DK15*'Value Calculations'!$D$6</f>
        <v>-2.376233706467894</v>
      </c>
      <c r="AZ15">
        <f>DL15*'Value Calculations'!$D$7</f>
        <v>3.5153950821837121</v>
      </c>
      <c r="BA15">
        <f>DM15*'Value Calculations'!$D$8</f>
        <v>7.4767111490801383</v>
      </c>
      <c r="BB15">
        <f>DN15*'Value Calculations'!$D$9</f>
        <v>2.6450026540878513</v>
      </c>
      <c r="BC15">
        <f>DO15*'Value Calculations'!$D$10</f>
        <v>6.9410130074478893</v>
      </c>
      <c r="BD15">
        <f>DP15*'Value Calculations'!$D$11</f>
        <v>1.9814282960498748</v>
      </c>
      <c r="BE15">
        <f>DQ15*'Value Calculations'!$D$12</f>
        <v>1.6277654791788281</v>
      </c>
      <c r="BF15">
        <f>DR15*'Value Calculations'!$D$13</f>
        <v>21.049372649363573</v>
      </c>
      <c r="BH15">
        <f>DU15*'Value Calculations'!$D$3</f>
        <v>13.047533716033213</v>
      </c>
      <c r="BI15">
        <f>DV15*'Value Calculations'!$D$4</f>
        <v>11.070831937518097</v>
      </c>
      <c r="BJ15">
        <f>DW15*'Value Calculations'!$D$5</f>
        <v>17.512314933492821</v>
      </c>
      <c r="BK15">
        <f>DX15*'Value Calculations'!$D$6</f>
        <v>0.25012986383872571</v>
      </c>
      <c r="BL15">
        <f>DY15*'Value Calculations'!$D$7</f>
        <v>2.9880858198561553</v>
      </c>
      <c r="BM15">
        <f>DZ15*'Value Calculations'!$D$8</f>
        <v>6.542122255445121</v>
      </c>
      <c r="BN15">
        <f>EA15*'Value Calculations'!$D$9</f>
        <v>2.3930976394128178</v>
      </c>
      <c r="BO15">
        <f>EB15*'Value Calculations'!$D$10</f>
        <v>5.1144306370668655</v>
      </c>
      <c r="BP15">
        <f>EC15*'Value Calculations'!$D$11</f>
        <v>0</v>
      </c>
      <c r="BQ15">
        <f>ED15*'Value Calculations'!$D$12</f>
        <v>5.6971791771258982</v>
      </c>
      <c r="BR15">
        <f>EE15*'Value Calculations'!$D$13</f>
        <v>20.980583849855851</v>
      </c>
      <c r="BT15">
        <f>VLOOKUP($B15,'Raw Stats'!$CM$3:$DC$528,3,FALSE)</f>
        <v>79</v>
      </c>
      <c r="BU15">
        <f>VLOOKUP($B15,'Raw Stats'!$CM$3:$DC$528,4,FALSE)</f>
        <v>42</v>
      </c>
      <c r="BV15">
        <f>VLOOKUP($B15,'Raw Stats'!$CM$3:$DC$528,5,FALSE)</f>
        <v>27</v>
      </c>
      <c r="BW15">
        <f>VLOOKUP($B15,'Raw Stats'!$CM$3:$DC$528,6,FALSE)</f>
        <v>69</v>
      </c>
      <c r="BX15">
        <f>VLOOKUP($B15,'Raw Stats'!$CM$3:$DC$528,7,FALSE)</f>
        <v>29</v>
      </c>
      <c r="BY15">
        <f>VLOOKUP($B15,'Raw Stats'!$CM$3:$DC$528,8,FALSE)</f>
        <v>36</v>
      </c>
      <c r="BZ15">
        <f>VLOOKUP($B15,'Raw Stats'!$CM$3:$DC$528,9,FALSE)</f>
        <v>45</v>
      </c>
      <c r="CA15">
        <f>VLOOKUP($B15,'Raw Stats'!$CM$3:$DC$528,10,FALSE)</f>
        <v>33</v>
      </c>
      <c r="CB15">
        <f>VLOOKUP($B15,'Raw Stats'!$CM$3:$DC$528,11,FALSE)+VLOOKUP($B15,'Raw Stats'!$CM$3:$DC$528,12,FALSE)</f>
        <v>12</v>
      </c>
      <c r="CC15">
        <f>VLOOKUP($B15,'Raw Stats'!$CM$3:$DC$528,13,FALSE)+VLOOKUP($B15,'Raw Stats'!$CM$3:$DC$528,14,FALSE)</f>
        <v>5</v>
      </c>
      <c r="CD15">
        <f>VLOOKUP($B15,'Raw Stats'!$CM$3:$DC$528,15,FALSE)</f>
        <v>8</v>
      </c>
      <c r="CE15">
        <f>VLOOKUP($B15,'Raw Stats'!$CM$3:$DC$528,16,FALSE)</f>
        <v>304</v>
      </c>
      <c r="CG15">
        <f>VLOOKUP($B15,'Raw Stats'!$BU$3:$CJ$528,3,FALSE)</f>
        <v>65</v>
      </c>
      <c r="CH15">
        <f>VLOOKUP($B15,'Raw Stats'!$BU$3:$CJ$528,4,FALSE)</f>
        <v>26</v>
      </c>
      <c r="CI15">
        <f>VLOOKUP($B15,'Raw Stats'!$BU$3:$CJ$5288,5,FALSE)</f>
        <v>13</v>
      </c>
      <c r="CJ15">
        <f>VLOOKUP($B15,'Raw Stats'!$BU$3:$CJ$528,6,FALSE)</f>
        <v>39</v>
      </c>
      <c r="CK15">
        <f>VLOOKUP($B15,'Raw Stats'!$BU$3:$CJ$528,7,FALSE)</f>
        <v>10</v>
      </c>
      <c r="CL15">
        <f>VLOOKUP($B15,'Raw Stats'!$BU$3:$CJ$528,8,FALSE)</f>
        <v>36</v>
      </c>
      <c r="CM15">
        <f>VLOOKUP($B15,'Raw Stats'!$BU$3:$CJ$528,9,FALSE)</f>
        <v>11</v>
      </c>
      <c r="CN15">
        <f>VLOOKUP($B15,'Raw Stats'!$BU$3:$CJ$528,10,FALSE)</f>
        <v>29</v>
      </c>
      <c r="CO15">
        <f>VLOOKUP($B15,'Raw Stats'!$BU$3:$CJ$528,11,FALSE)+VLOOKUP($B15,'Raw Stats'!$BU$3:$CJ$528,12,FALSE)</f>
        <v>7</v>
      </c>
      <c r="CP15">
        <f>VLOOKUP($B15,'Raw Stats'!$BU$3:$CJ$528,13,FALSE)+VLOOKUP($B15,'Raw Stats'!$BU$3:$CJ$528,14,FALSE)</f>
        <v>4</v>
      </c>
      <c r="CQ15">
        <f>VLOOKUP($B15,'Raw Stats'!$BU$3:$CJ$528,15,FALSE)</f>
        <v>9</v>
      </c>
      <c r="CR15">
        <f>VLOOKUP($B15,'Raw Stats'!$BU$3:$CJ$528,16,FALSE)</f>
        <v>258</v>
      </c>
      <c r="CT15">
        <f>VLOOKUP($B15,'Raw Stats'!$BC$3:$BR$528,3,FALSE)</f>
        <v>44</v>
      </c>
      <c r="CU15">
        <f>VLOOKUP($B15,'Raw Stats'!$BC$3:$BR$528,4,FALSE)</f>
        <v>21</v>
      </c>
      <c r="CV15">
        <f>VLOOKUP($B15,'Raw Stats'!$BC$3:$BR$5288,5,FALSE)</f>
        <v>21</v>
      </c>
      <c r="CW15">
        <f>VLOOKUP($B15,'Raw Stats'!$BC$3:$BR$52888,6,FALSE)</f>
        <v>42</v>
      </c>
      <c r="CX15">
        <f>VLOOKUP($B15,'Raw Stats'!$BC$3:$BR$5288,7,FALSE)</f>
        <v>16</v>
      </c>
      <c r="CY15">
        <f>VLOOKUP($B15,'Raw Stats'!$BC$3:$BR$5288,8,FALSE)</f>
        <v>26</v>
      </c>
      <c r="CZ15">
        <f>VLOOKUP($B15,'Raw Stats'!$BC$3:$BR$5288,9,FALSE)</f>
        <v>46</v>
      </c>
      <c r="DA15">
        <f>VLOOKUP($B15,'Raw Stats'!$BC$3:$BR$5288,10,FALSE)</f>
        <v>25</v>
      </c>
      <c r="DB15">
        <f>VLOOKUP($B15,'Raw Stats'!$BC$3:$BR$5288,11,FALSE)+VLOOKUP($B15,'Raw Stats'!$BC$3:$BR$5288,12,FALSE)</f>
        <v>9</v>
      </c>
      <c r="DC15">
        <f>VLOOKUP($B15,'Raw Stats'!$BC$3:$BR$5288,13,FALSE)+VLOOKUP($B15,'Raw Stats'!$BC$3:$BR$5288,14,FALSE)</f>
        <v>1</v>
      </c>
      <c r="DD15">
        <f>VLOOKUP($B15,'Raw Stats'!$BC$3:$BR$5288,15,FALSE)</f>
        <v>3</v>
      </c>
      <c r="DE15">
        <f>VLOOKUP($B15,'Raw Stats'!$BC$3:$BR$5288,16,FALSE)</f>
        <v>176</v>
      </c>
      <c r="DG15">
        <f>VLOOKUP($B15,'Raw Stats'!$AK$3:$AZ$528,3,FALSE)</f>
        <v>82</v>
      </c>
      <c r="DH15">
        <f>VLOOKUP($B15,'Raw Stats'!$AK$3:$AZ$528,4,FALSE)</f>
        <v>30</v>
      </c>
      <c r="DI15">
        <f>VLOOKUP($B15,'Raw Stats'!$AK$3:$AZ$528,5,FALSE)</f>
        <v>29</v>
      </c>
      <c r="DJ15">
        <f>VLOOKUP($B15,'Raw Stats'!$AK$3:$AZ$528,6,FALSE)</f>
        <v>59</v>
      </c>
      <c r="DK15">
        <f>VLOOKUP($B15,'Raw Stats'!$AK$3:$AZ$528,7,FALSE)</f>
        <v>-19</v>
      </c>
      <c r="DL15">
        <f>VLOOKUP($B15,'Raw Stats'!$AK$3:$AZ$528,8,FALSE)</f>
        <v>40</v>
      </c>
      <c r="DM15">
        <f>VLOOKUP($B15,'Raw Stats'!$AK$3:$AZ$528,9,FALSE)</f>
        <v>104</v>
      </c>
      <c r="DN15">
        <f>VLOOKUP($B15,'Raw Stats'!$AK$3:$AZ$528,10,FALSE)</f>
        <v>21</v>
      </c>
      <c r="DO15">
        <f>VLOOKUP($B15,'Raw Stats'!$AK$3:$AZ$528,11,FALSE)+VLOOKUP($B15,'Raw Stats'!$AK$3:$AZ$528,12,FALSE)</f>
        <v>19</v>
      </c>
      <c r="DP15">
        <f>VLOOKUP($B15,'Raw Stats'!$AK$3:$AZ$528,13,FALSE)+VLOOKUP($B15,'Raw Stats'!$AK$3:$AZ$528,14,FALSE)</f>
        <v>2</v>
      </c>
      <c r="DQ15">
        <f>VLOOKUP($B15,'Raw Stats'!$AK$3:$AZ$528,15,FALSE)</f>
        <v>2</v>
      </c>
      <c r="DR15">
        <f>VLOOKUP($B15,'Raw Stats'!$AK$3:$AZ$528,16,FALSE)</f>
        <v>306</v>
      </c>
      <c r="DT15">
        <f>VLOOKUP($B15,'Raw Stats'!$S$3:$AH$528,3,FALSE)</f>
        <v>75</v>
      </c>
      <c r="DU15">
        <f>VLOOKUP($B15,'Raw Stats'!$S$3:$AH$528,4,FALSE)</f>
        <v>32</v>
      </c>
      <c r="DV15">
        <f>VLOOKUP($B15,'Raw Stats'!$S$3:$AH$528,5,FALSE)</f>
        <v>34</v>
      </c>
      <c r="DW15">
        <f>VLOOKUP($B15,'Raw Stats'!$S$3:$AH$528,6,FALSE)</f>
        <v>66</v>
      </c>
      <c r="DX15">
        <f>VLOOKUP($B15,'Raw Stats'!$S$3:$AH$528,7,FALSE)</f>
        <v>2</v>
      </c>
      <c r="DY15">
        <f>VLOOKUP($B15,'Raw Stats'!$S$3:$AH$528,8,FALSE)</f>
        <v>34</v>
      </c>
      <c r="DZ15">
        <f>VLOOKUP($B15,'Raw Stats'!$S$3:$AH$528,9,FALSE)</f>
        <v>91</v>
      </c>
      <c r="EA15">
        <f>VLOOKUP($B15,'Raw Stats'!$S$3:$AH$528,10,FALSE)</f>
        <v>19</v>
      </c>
      <c r="EB15">
        <f>VLOOKUP($B15,'Raw Stats'!$S$3:$AH$528,11,FALSE)+VLOOKUP($B15,'Raw Stats'!$S$3:$AH$528,12,FALSE)</f>
        <v>14</v>
      </c>
      <c r="EC15">
        <f>VLOOKUP($B15,'Raw Stats'!$S$3:$AH$528,13,FALSE)+VLOOKUP($B15,'Raw Stats'!$S$3:$AH$528,14,FALSE)</f>
        <v>0</v>
      </c>
      <c r="ED15">
        <f>VLOOKUP($B15,'Raw Stats'!$S$3:$AH$528,15,FALSE)</f>
        <v>7</v>
      </c>
      <c r="EE15">
        <f>VLOOKUP($B15,'Raw Stats'!$S$3:$AH$528,16,FALSE)</f>
        <v>305</v>
      </c>
    </row>
    <row r="16" spans="1:135" x14ac:dyDescent="0.2">
      <c r="A16" t="e">
        <f>VLOOKUP(B16,'ALL SKATERS'!$B$3:$I$378,9,FALSE)</f>
        <v>#REF!</v>
      </c>
      <c r="B16" t="s">
        <v>90</v>
      </c>
      <c r="C16">
        <f t="shared" si="0"/>
        <v>0.56647702108107345</v>
      </c>
      <c r="D16">
        <f t="shared" si="1"/>
        <v>0.9638160685564171</v>
      </c>
      <c r="E16">
        <f t="shared" si="2"/>
        <v>0.76260770382444154</v>
      </c>
      <c r="F16">
        <f t="shared" si="3"/>
        <v>0.93565642292083573</v>
      </c>
      <c r="G16">
        <f t="shared" si="4"/>
        <v>0.92372841978730291</v>
      </c>
      <c r="H16">
        <f>VLOOKUP(B16,'ALL SKATERS'!$B$3:$H$378,7,FALSE)</f>
        <v>0.87</v>
      </c>
      <c r="I16" s="29" t="e">
        <f t="shared" si="5"/>
        <v>#REF!</v>
      </c>
      <c r="J16" s="29">
        <f t="shared" si="6"/>
        <v>-7.9999999999999956</v>
      </c>
      <c r="K16" s="29">
        <f t="shared" si="7"/>
        <v>-7.999999999999996E-2</v>
      </c>
      <c r="L16">
        <f>BU16*'Value Calculations'!$D$3</f>
        <v>7.3392377152686823</v>
      </c>
      <c r="M16">
        <f>BV16*'Value Calculations'!$D$4</f>
        <v>4.2329651525804488</v>
      </c>
      <c r="N16">
        <f>BW16*'Value Calculations'!$D$5</f>
        <v>8.2254812566405686</v>
      </c>
      <c r="O16">
        <f>BX16*'Value Calculations'!$D$6</f>
        <v>-3.0015583660647085</v>
      </c>
      <c r="P16">
        <f>BY16*'Value Calculations'!$D$7</f>
        <v>1.5819277869826704</v>
      </c>
      <c r="Q16">
        <f>BZ16*'Value Calculations'!$D$8</f>
        <v>3.3788983077573702</v>
      </c>
      <c r="R16">
        <f>CA16*'Value Calculations'!$D$9</f>
        <v>1.5114300880502007</v>
      </c>
      <c r="S16">
        <f>CB16*'Value Calculations'!$D$10</f>
        <v>2.5572153185334328</v>
      </c>
      <c r="T16">
        <f>CC16*'Value Calculations'!$D$11</f>
        <v>0</v>
      </c>
      <c r="U16">
        <f>CD16*'Value Calculations'!$D$12</f>
        <v>1.6277654791788281</v>
      </c>
      <c r="V16">
        <f>CE16*'Value Calculations'!$D$13</f>
        <v>16.165367884315163</v>
      </c>
      <c r="X16">
        <f>CH16*'Value Calculations'!$D$3</f>
        <v>13.455269144659251</v>
      </c>
      <c r="Y16">
        <f>CI16*'Value Calculations'!$D$4</f>
        <v>6.8378667849376482</v>
      </c>
      <c r="Z16">
        <f>CJ16*'Value Calculations'!$D$5</f>
        <v>14.328257672857763</v>
      </c>
      <c r="AA16">
        <f>CK16*'Value Calculations'!$D$6</f>
        <v>-1.75090904687108</v>
      </c>
      <c r="AB16">
        <f>CL16*'Value Calculations'!$D$7</f>
        <v>1.9334672952010417</v>
      </c>
      <c r="AC16">
        <f>CM16*'Value Calculations'!$D$8</f>
        <v>1.5816119738438754</v>
      </c>
      <c r="AD16">
        <f>CN16*'Value Calculations'!$D$9</f>
        <v>1.0076200587001338</v>
      </c>
      <c r="AE16">
        <f>CO16*'Value Calculations'!$D$10</f>
        <v>7.3063294815240942</v>
      </c>
      <c r="AF16">
        <f>CP16*'Value Calculations'!$D$11</f>
        <v>0</v>
      </c>
      <c r="AG16">
        <f>CQ16*'Value Calculations'!$D$12</f>
        <v>4.883296437536484</v>
      </c>
      <c r="AH16">
        <f>CR16*'Value Calculations'!$D$13</f>
        <v>18.848131065116402</v>
      </c>
      <c r="AJ16">
        <f>CU16*'Value Calculations'!$D$3</f>
        <v>5.300560572138493</v>
      </c>
      <c r="AK16">
        <f>CV16*'Value Calculations'!$D$4</f>
        <v>3.5817397444911494</v>
      </c>
      <c r="AL16">
        <f>CW16*'Value Calculations'!$D$5</f>
        <v>6.3681145212701171</v>
      </c>
      <c r="AM16">
        <f>CX16*'Value Calculations'!$D$6</f>
        <v>-2.6263635703066202</v>
      </c>
      <c r="AN16">
        <f>CY16*'Value Calculations'!$D$7</f>
        <v>2.2850068034194129</v>
      </c>
      <c r="AO16">
        <f>CZ16*'Value Calculations'!$D$8</f>
        <v>1.5097205204873356</v>
      </c>
      <c r="AP16">
        <f>DA16*'Value Calculations'!$D$9</f>
        <v>1.385477580712684</v>
      </c>
      <c r="AQ16">
        <f>DB16*'Value Calculations'!$D$10</f>
        <v>3.2878482666858426</v>
      </c>
      <c r="AR16">
        <f>DC16*'Value Calculations'!$D$11</f>
        <v>0</v>
      </c>
      <c r="AS16">
        <f>DD16*'Value Calculations'!$D$12</f>
        <v>0</v>
      </c>
      <c r="AT16">
        <f>DE16*'Value Calculations'!$D$13</f>
        <v>10.937419121728132</v>
      </c>
      <c r="AV16">
        <f>DH16*'Value Calculations'!$D$3</f>
        <v>8.1547085725207573</v>
      </c>
      <c r="AW16">
        <f>DI16*'Value Calculations'!$D$4</f>
        <v>7.8147048970715982</v>
      </c>
      <c r="AX16">
        <f>DJ16*'Value Calculations'!$D$5</f>
        <v>11.674876622328547</v>
      </c>
      <c r="AY16">
        <f>DK16*'Value Calculations'!$D$6</f>
        <v>-1.0005194553549028</v>
      </c>
      <c r="AZ16">
        <f>DL16*'Value Calculations'!$D$7</f>
        <v>4.9215531150571969</v>
      </c>
      <c r="BA16">
        <f>DM16*'Value Calculations'!$D$8</f>
        <v>3.1632239476877508</v>
      </c>
      <c r="BB16">
        <f>DN16*'Value Calculations'!$D$9</f>
        <v>1.8892876100627509</v>
      </c>
      <c r="BC16">
        <f>DO16*'Value Calculations'!$D$10</f>
        <v>4.7491141629906615</v>
      </c>
      <c r="BD16">
        <f>DP16*'Value Calculations'!$D$11</f>
        <v>0</v>
      </c>
      <c r="BE16">
        <f>DQ16*'Value Calculations'!$D$12</f>
        <v>4.0694136979470699</v>
      </c>
      <c r="BF16">
        <f>DR16*'Value Calculations'!$D$13</f>
        <v>14.445647896622059</v>
      </c>
      <c r="BH16">
        <f>DU16*'Value Calculations'!$D$3</f>
        <v>12.639798287407174</v>
      </c>
      <c r="BI16">
        <f>DV16*'Value Calculations'!$D$4</f>
        <v>10.419606529428798</v>
      </c>
      <c r="BJ16">
        <f>DW16*'Value Calculations'!$D$5</f>
        <v>16.716300618334056</v>
      </c>
      <c r="BK16">
        <f>DX16*'Value Calculations'!$D$6</f>
        <v>0.37519479575808856</v>
      </c>
      <c r="BL16">
        <f>DY16*'Value Calculations'!$D$7</f>
        <v>4.0427043445112689</v>
      </c>
      <c r="BM16">
        <f>DZ16*'Value Calculations'!$D$8</f>
        <v>5.0324017349577854</v>
      </c>
      <c r="BN16">
        <f>EA16*'Value Calculations'!$D$9</f>
        <v>3.5266702054504684</v>
      </c>
      <c r="BO16">
        <f>EB16*'Value Calculations'!$D$10</f>
        <v>6.5756965333716852</v>
      </c>
      <c r="BP16">
        <f>EC16*'Value Calculations'!$D$11</f>
        <v>0</v>
      </c>
      <c r="BQ16">
        <f>ED16*'Value Calculations'!$D$12</f>
        <v>1.6277654791788281</v>
      </c>
      <c r="BR16">
        <f>EE16*'Value Calculations'!$D$13</f>
        <v>14.789591894160681</v>
      </c>
      <c r="BT16">
        <f>VLOOKUP($B16,'Raw Stats'!$CM$3:$DC$528,3,FALSE)</f>
        <v>77</v>
      </c>
      <c r="BU16">
        <f>VLOOKUP($B16,'Raw Stats'!$CM$3:$DC$528,4,FALSE)</f>
        <v>18</v>
      </c>
      <c r="BV16">
        <f>VLOOKUP($B16,'Raw Stats'!$CM$3:$DC$528,5,FALSE)</f>
        <v>13</v>
      </c>
      <c r="BW16">
        <f>VLOOKUP($B16,'Raw Stats'!$CM$3:$DC$528,6,FALSE)</f>
        <v>31</v>
      </c>
      <c r="BX16">
        <f>VLOOKUP($B16,'Raw Stats'!$CM$3:$DC$528,7,FALSE)</f>
        <v>-24</v>
      </c>
      <c r="BY16">
        <f>VLOOKUP($B16,'Raw Stats'!$CM$3:$DC$528,8,FALSE)</f>
        <v>18</v>
      </c>
      <c r="BZ16">
        <f>VLOOKUP($B16,'Raw Stats'!$CM$3:$DC$528,9,FALSE)</f>
        <v>47</v>
      </c>
      <c r="CA16">
        <f>VLOOKUP($B16,'Raw Stats'!$CM$3:$DC$528,10,FALSE)</f>
        <v>12</v>
      </c>
      <c r="CB16">
        <f>VLOOKUP($B16,'Raw Stats'!$CM$3:$DC$528,11,FALSE)+VLOOKUP($B16,'Raw Stats'!$CM$3:$DC$528,12,FALSE)</f>
        <v>7</v>
      </c>
      <c r="CC16">
        <f>VLOOKUP($B16,'Raw Stats'!$CM$3:$DC$528,13,FALSE)+VLOOKUP($B16,'Raw Stats'!$CM$3:$DC$528,14,FALSE)</f>
        <v>0</v>
      </c>
      <c r="CD16">
        <f>VLOOKUP($B16,'Raw Stats'!$CM$3:$DC$528,15,FALSE)</f>
        <v>2</v>
      </c>
      <c r="CE16">
        <f>VLOOKUP($B16,'Raw Stats'!$CM$3:$DC$528,16,FALSE)</f>
        <v>235</v>
      </c>
      <c r="CG16">
        <f>VLOOKUP($B16,'Raw Stats'!$BU$3:$CJ$528,3,FALSE)</f>
        <v>71</v>
      </c>
      <c r="CH16">
        <f>VLOOKUP($B16,'Raw Stats'!$BU$3:$CJ$528,4,FALSE)</f>
        <v>33</v>
      </c>
      <c r="CI16">
        <f>VLOOKUP($B16,'Raw Stats'!$BU$3:$CJ$5288,5,FALSE)</f>
        <v>21</v>
      </c>
      <c r="CJ16">
        <f>VLOOKUP($B16,'Raw Stats'!$BU$3:$CJ$528,6,FALSE)</f>
        <v>54</v>
      </c>
      <c r="CK16">
        <f>VLOOKUP($B16,'Raw Stats'!$BU$3:$CJ$528,7,FALSE)</f>
        <v>-14</v>
      </c>
      <c r="CL16">
        <f>VLOOKUP($B16,'Raw Stats'!$BU$3:$CJ$528,8,FALSE)</f>
        <v>22</v>
      </c>
      <c r="CM16">
        <f>VLOOKUP($B16,'Raw Stats'!$BU$3:$CJ$528,9,FALSE)</f>
        <v>22</v>
      </c>
      <c r="CN16">
        <f>VLOOKUP($B16,'Raw Stats'!$BU$3:$CJ$528,10,FALSE)</f>
        <v>8</v>
      </c>
      <c r="CO16">
        <f>VLOOKUP($B16,'Raw Stats'!$BU$3:$CJ$528,11,FALSE)+VLOOKUP($B16,'Raw Stats'!$BU$3:$CJ$528,12,FALSE)</f>
        <v>20</v>
      </c>
      <c r="CP16">
        <f>VLOOKUP($B16,'Raw Stats'!$BU$3:$CJ$528,13,FALSE)+VLOOKUP($B16,'Raw Stats'!$BU$3:$CJ$528,14,FALSE)</f>
        <v>0</v>
      </c>
      <c r="CQ16">
        <f>VLOOKUP($B16,'Raw Stats'!$BU$3:$CJ$528,15,FALSE)</f>
        <v>6</v>
      </c>
      <c r="CR16">
        <f>VLOOKUP($B16,'Raw Stats'!$BU$3:$CJ$528,16,FALSE)</f>
        <v>274</v>
      </c>
      <c r="CT16">
        <f>VLOOKUP($B16,'Raw Stats'!$BC$3:$BR$528,3,FALSE)</f>
        <v>42</v>
      </c>
      <c r="CU16">
        <f>VLOOKUP($B16,'Raw Stats'!$BC$3:$BR$528,4,FALSE)</f>
        <v>13</v>
      </c>
      <c r="CV16">
        <f>VLOOKUP($B16,'Raw Stats'!$BC$3:$BR$5288,5,FALSE)</f>
        <v>11</v>
      </c>
      <c r="CW16">
        <f>VLOOKUP($B16,'Raw Stats'!$BC$3:$BR$52888,6,FALSE)</f>
        <v>24</v>
      </c>
      <c r="CX16">
        <f>VLOOKUP($B16,'Raw Stats'!$BC$3:$BR$5288,7,FALSE)</f>
        <v>-21</v>
      </c>
      <c r="CY16">
        <f>VLOOKUP($B16,'Raw Stats'!$BC$3:$BR$5288,8,FALSE)</f>
        <v>26</v>
      </c>
      <c r="CZ16">
        <f>VLOOKUP($B16,'Raw Stats'!$BC$3:$BR$5288,9,FALSE)</f>
        <v>21</v>
      </c>
      <c r="DA16">
        <f>VLOOKUP($B16,'Raw Stats'!$BC$3:$BR$5288,10,FALSE)</f>
        <v>11</v>
      </c>
      <c r="DB16">
        <f>VLOOKUP($B16,'Raw Stats'!$BC$3:$BR$5288,11,FALSE)+VLOOKUP($B16,'Raw Stats'!$BC$3:$BR$5288,12,FALSE)</f>
        <v>9</v>
      </c>
      <c r="DC16">
        <f>VLOOKUP($B16,'Raw Stats'!$BC$3:$BR$5288,13,FALSE)+VLOOKUP($B16,'Raw Stats'!$BC$3:$BR$5288,14,FALSE)</f>
        <v>0</v>
      </c>
      <c r="DD16">
        <f>VLOOKUP($B16,'Raw Stats'!$BC$3:$BR$5288,15,FALSE)</f>
        <v>0</v>
      </c>
      <c r="DE16">
        <f>VLOOKUP($B16,'Raw Stats'!$BC$3:$BR$5288,16,FALSE)</f>
        <v>159</v>
      </c>
      <c r="DG16">
        <f>VLOOKUP($B16,'Raw Stats'!$AK$3:$AZ$528,3,FALSE)</f>
        <v>64</v>
      </c>
      <c r="DH16">
        <f>VLOOKUP($B16,'Raw Stats'!$AK$3:$AZ$528,4,FALSE)</f>
        <v>20</v>
      </c>
      <c r="DI16">
        <f>VLOOKUP($B16,'Raw Stats'!$AK$3:$AZ$528,5,FALSE)</f>
        <v>24</v>
      </c>
      <c r="DJ16">
        <f>VLOOKUP($B16,'Raw Stats'!$AK$3:$AZ$528,6,FALSE)</f>
        <v>44</v>
      </c>
      <c r="DK16">
        <f>VLOOKUP($B16,'Raw Stats'!$AK$3:$AZ$528,7,FALSE)</f>
        <v>-8</v>
      </c>
      <c r="DL16">
        <f>VLOOKUP($B16,'Raw Stats'!$AK$3:$AZ$528,8,FALSE)</f>
        <v>56</v>
      </c>
      <c r="DM16">
        <f>VLOOKUP($B16,'Raw Stats'!$AK$3:$AZ$528,9,FALSE)</f>
        <v>44</v>
      </c>
      <c r="DN16">
        <f>VLOOKUP($B16,'Raw Stats'!$AK$3:$AZ$528,10,FALSE)</f>
        <v>15</v>
      </c>
      <c r="DO16">
        <f>VLOOKUP($B16,'Raw Stats'!$AK$3:$AZ$528,11,FALSE)+VLOOKUP($B16,'Raw Stats'!$AK$3:$AZ$528,12,FALSE)</f>
        <v>13</v>
      </c>
      <c r="DP16">
        <f>VLOOKUP($B16,'Raw Stats'!$AK$3:$AZ$528,13,FALSE)+VLOOKUP($B16,'Raw Stats'!$AK$3:$AZ$528,14,FALSE)</f>
        <v>0</v>
      </c>
      <c r="DQ16">
        <f>VLOOKUP($B16,'Raw Stats'!$AK$3:$AZ$528,15,FALSE)</f>
        <v>5</v>
      </c>
      <c r="DR16">
        <f>VLOOKUP($B16,'Raw Stats'!$AK$3:$AZ$528,16,FALSE)</f>
        <v>210</v>
      </c>
      <c r="DT16">
        <f>VLOOKUP($B16,'Raw Stats'!$S$3:$AH$528,3,FALSE)</f>
        <v>82</v>
      </c>
      <c r="DU16">
        <f>VLOOKUP($B16,'Raw Stats'!$S$3:$AH$528,4,FALSE)</f>
        <v>31</v>
      </c>
      <c r="DV16">
        <f>VLOOKUP($B16,'Raw Stats'!$S$3:$AH$528,5,FALSE)</f>
        <v>32</v>
      </c>
      <c r="DW16">
        <f>VLOOKUP($B16,'Raw Stats'!$S$3:$AH$528,6,FALSE)</f>
        <v>63</v>
      </c>
      <c r="DX16">
        <f>VLOOKUP($B16,'Raw Stats'!$S$3:$AH$528,7,FALSE)</f>
        <v>3</v>
      </c>
      <c r="DY16">
        <f>VLOOKUP($B16,'Raw Stats'!$S$3:$AH$528,8,FALSE)</f>
        <v>46</v>
      </c>
      <c r="DZ16">
        <f>VLOOKUP($B16,'Raw Stats'!$S$3:$AH$528,9,FALSE)</f>
        <v>70</v>
      </c>
      <c r="EA16">
        <f>VLOOKUP($B16,'Raw Stats'!$S$3:$AH$528,10,FALSE)</f>
        <v>28</v>
      </c>
      <c r="EB16">
        <f>VLOOKUP($B16,'Raw Stats'!$S$3:$AH$528,11,FALSE)+VLOOKUP($B16,'Raw Stats'!$S$3:$AH$528,12,FALSE)</f>
        <v>18</v>
      </c>
      <c r="EC16">
        <f>VLOOKUP($B16,'Raw Stats'!$S$3:$AH$528,13,FALSE)+VLOOKUP($B16,'Raw Stats'!$S$3:$AH$528,14,FALSE)</f>
        <v>0</v>
      </c>
      <c r="ED16">
        <f>VLOOKUP($B16,'Raw Stats'!$S$3:$AH$528,15,FALSE)</f>
        <v>2</v>
      </c>
      <c r="EE16">
        <f>VLOOKUP($B16,'Raw Stats'!$S$3:$AH$528,16,FALSE)</f>
        <v>215</v>
      </c>
    </row>
    <row r="17" spans="1:135" x14ac:dyDescent="0.2">
      <c r="A17" t="e">
        <f>VLOOKUP(B17,'ALL SKATERS'!$B$3:$I$378,9,FALSE)</f>
        <v>#REF!</v>
      </c>
      <c r="B17" t="s">
        <v>31</v>
      </c>
      <c r="C17">
        <f t="shared" si="0"/>
        <v>1.0126640038843451</v>
      </c>
      <c r="D17">
        <f t="shared" si="1"/>
        <v>1.2170599164302176</v>
      </c>
      <c r="E17">
        <f t="shared" si="2"/>
        <v>1.3076518219780866</v>
      </c>
      <c r="F17">
        <f t="shared" si="3"/>
        <v>1.0206302925465411</v>
      </c>
      <c r="G17">
        <f t="shared" si="4"/>
        <v>1.1650442796678449</v>
      </c>
      <c r="H17">
        <v>1.08</v>
      </c>
      <c r="I17" s="28" t="e">
        <f t="shared" si="5"/>
        <v>#REF!</v>
      </c>
      <c r="J17" s="29">
        <f t="shared" si="6"/>
        <v>13.000000000000011</v>
      </c>
      <c r="K17" s="29">
        <f t="shared" si="7"/>
        <v>0.13000000000000012</v>
      </c>
      <c r="L17">
        <f>BU17*'Value Calculations'!$D$3</f>
        <v>6.9315022866426439</v>
      </c>
      <c r="M17">
        <f>BV17*'Value Calculations'!$D$4</f>
        <v>15.955022498187846</v>
      </c>
      <c r="N17">
        <f>BW17*'Value Calculations'!$D$5</f>
        <v>17.512314933492821</v>
      </c>
      <c r="O17">
        <f>BX17*'Value Calculations'!$D$6</f>
        <v>-0.75038959151617712</v>
      </c>
      <c r="P17">
        <f>BY17*'Value Calculations'!$D$7</f>
        <v>2.8123160657469697</v>
      </c>
      <c r="Q17">
        <f>BZ17*'Value Calculations'!$D$8</f>
        <v>3.9540299346096885</v>
      </c>
      <c r="R17">
        <f>CA17*'Value Calculations'!$D$9</f>
        <v>3.2747651907754349</v>
      </c>
      <c r="S17">
        <f>CB17*'Value Calculations'!$D$10</f>
        <v>10.228861274133731</v>
      </c>
      <c r="T17">
        <f>CC17*'Value Calculations'!$D$11</f>
        <v>0</v>
      </c>
      <c r="U17">
        <f>CD17*'Value Calculations'!$D$12</f>
        <v>2.441648218768242</v>
      </c>
      <c r="V17">
        <f>CE17*'Value Calculations'!$D$13</f>
        <v>15.61505748825337</v>
      </c>
      <c r="X17">
        <f>CH17*'Value Calculations'!$D$3</f>
        <v>6.5237668580166064</v>
      </c>
      <c r="Y17">
        <f>CI17*'Value Calculations'!$D$4</f>
        <v>10.419606529428798</v>
      </c>
      <c r="Z17">
        <f>CJ17*'Value Calculations'!$D$5</f>
        <v>12.736229042540234</v>
      </c>
      <c r="AA17">
        <f>CK17*'Value Calculations'!$D$6</f>
        <v>2.376233706467894</v>
      </c>
      <c r="AB17">
        <f>CL17*'Value Calculations'!$D$7</f>
        <v>1.7576975410918561</v>
      </c>
      <c r="AC17">
        <f>CM17*'Value Calculations'!$D$8</f>
        <v>1.6535034272004152</v>
      </c>
      <c r="AD17">
        <f>CN17*'Value Calculations'!$D$9</f>
        <v>1.8892876100627509</v>
      </c>
      <c r="AE17">
        <f>CO17*'Value Calculations'!$D$10</f>
        <v>6.2103800592954803</v>
      </c>
      <c r="AF17">
        <f>CP17*'Value Calculations'!$D$11</f>
        <v>0</v>
      </c>
      <c r="AG17">
        <f>CQ17*'Value Calculations'!$D$12</f>
        <v>0.81388273958941404</v>
      </c>
      <c r="AH17">
        <f>CR17*'Value Calculations'!$D$13</f>
        <v>10.387108725666339</v>
      </c>
      <c r="AJ17">
        <f>CU17*'Value Calculations'!$D$3</f>
        <v>4.4850897148864171</v>
      </c>
      <c r="AK17">
        <f>CV17*'Value Calculations'!$D$4</f>
        <v>12.047670049652048</v>
      </c>
      <c r="AL17">
        <f>CW17*'Value Calculations'!$D$5</f>
        <v>12.736229042540234</v>
      </c>
      <c r="AM17">
        <f>CX17*'Value Calculations'!$D$6</f>
        <v>0.25012986383872571</v>
      </c>
      <c r="AN17">
        <f>CY17*'Value Calculations'!$D$7</f>
        <v>1.5819277869826704</v>
      </c>
      <c r="AO17">
        <f>CZ17*'Value Calculations'!$D$8</f>
        <v>1.4378290671307958</v>
      </c>
      <c r="AP17">
        <f>DA17*'Value Calculations'!$D$9</f>
        <v>1.2595250733751673</v>
      </c>
      <c r="AQ17">
        <f>DB17*'Value Calculations'!$D$10</f>
        <v>8.402278903752709</v>
      </c>
      <c r="AR17">
        <f>DC17*'Value Calculations'!$D$11</f>
        <v>1.9814282960498748</v>
      </c>
      <c r="AS17">
        <f>DD17*'Value Calculations'!$D$12</f>
        <v>4.0694136979470699</v>
      </c>
      <c r="AT17">
        <f>DE17*'Value Calculations'!$D$13</f>
        <v>11.900462314836268</v>
      </c>
      <c r="AV17">
        <f>DH17*'Value Calculations'!$D$3</f>
        <v>8.9701794297728341</v>
      </c>
      <c r="AW17">
        <f>DI17*'Value Calculations'!$D$4</f>
        <v>15.303797090098547</v>
      </c>
      <c r="AX17">
        <f>DJ17*'Value Calculations'!$D$5</f>
        <v>18.308329248651585</v>
      </c>
      <c r="AY17">
        <f>DK17*'Value Calculations'!$D$6</f>
        <v>1.75090904687108</v>
      </c>
      <c r="AZ17">
        <f>DL17*'Value Calculations'!$D$7</f>
        <v>4.1305892215658613</v>
      </c>
      <c r="BA17">
        <f>DM17*'Value Calculations'!$D$8</f>
        <v>3.2351154010442906</v>
      </c>
      <c r="BB17">
        <f>DN17*'Value Calculations'!$D$9</f>
        <v>3.2747651907754349</v>
      </c>
      <c r="BC17">
        <f>DO17*'Value Calculations'!$D$10</f>
        <v>5.1144306370668655</v>
      </c>
      <c r="BD17">
        <f>DP17*'Value Calculations'!$D$11</f>
        <v>1.9814282960498748</v>
      </c>
      <c r="BE17">
        <f>DQ17*'Value Calculations'!$D$12</f>
        <v>3.2555309583576562</v>
      </c>
      <c r="BF17">
        <f>DR17*'Value Calculations'!$D$13</f>
        <v>18.366609468562334</v>
      </c>
      <c r="BH17">
        <f>DU17*'Value Calculations'!$D$3</f>
        <v>9.7856502870249091</v>
      </c>
      <c r="BI17">
        <f>DV17*'Value Calculations'!$D$4</f>
        <v>18.234311426500398</v>
      </c>
      <c r="BJ17">
        <f>DW17*'Value Calculations'!$D$5</f>
        <v>21.227048404233724</v>
      </c>
      <c r="BK17">
        <f>DX17*'Value Calculations'!$D$6</f>
        <v>-0.12506493191936285</v>
      </c>
      <c r="BL17">
        <f>DY17*'Value Calculations'!$D$7</f>
        <v>3.5153950821837121</v>
      </c>
      <c r="BM17">
        <f>DZ17*'Value Calculations'!$D$8</f>
        <v>2.7318752275485121</v>
      </c>
      <c r="BN17">
        <f>EA17*'Value Calculations'!$D$9</f>
        <v>2.3930976394128178</v>
      </c>
      <c r="BO17">
        <f>EB17*'Value Calculations'!$D$10</f>
        <v>10.959494222286141</v>
      </c>
      <c r="BP17">
        <f>EC17*'Value Calculations'!$D$11</f>
        <v>0.9907141480249374</v>
      </c>
      <c r="BQ17">
        <f>ED17*'Value Calculations'!$D$12</f>
        <v>2.441648218768242</v>
      </c>
      <c r="BR17">
        <f>EE17*'Value Calculations'!$D$13</f>
        <v>21.049372649363573</v>
      </c>
      <c r="BT17">
        <f>VLOOKUP($B17,'Raw Stats'!$CM$3:$DC$528,3,FALSE)</f>
        <v>77</v>
      </c>
      <c r="BU17">
        <f>VLOOKUP($B17,'Raw Stats'!$CM$3:$DC$528,4,FALSE)</f>
        <v>17</v>
      </c>
      <c r="BV17">
        <f>VLOOKUP($B17,'Raw Stats'!$CM$3:$DC$528,5,FALSE)</f>
        <v>49</v>
      </c>
      <c r="BW17">
        <f>VLOOKUP($B17,'Raw Stats'!$CM$3:$DC$528,6,FALSE)</f>
        <v>66</v>
      </c>
      <c r="BX17">
        <f>VLOOKUP($B17,'Raw Stats'!$CM$3:$DC$528,7,FALSE)</f>
        <v>-6</v>
      </c>
      <c r="BY17">
        <f>VLOOKUP($B17,'Raw Stats'!$CM$3:$DC$528,8,FALSE)</f>
        <v>32</v>
      </c>
      <c r="BZ17">
        <f>VLOOKUP($B17,'Raw Stats'!$CM$3:$DC$528,9,FALSE)</f>
        <v>55</v>
      </c>
      <c r="CA17">
        <f>VLOOKUP($B17,'Raw Stats'!$CM$3:$DC$528,10,FALSE)</f>
        <v>26</v>
      </c>
      <c r="CB17">
        <f>VLOOKUP($B17,'Raw Stats'!$CM$3:$DC$528,11,FALSE)+VLOOKUP($B17,'Raw Stats'!$CM$3:$DC$528,12,FALSE)</f>
        <v>28</v>
      </c>
      <c r="CC17">
        <f>VLOOKUP($B17,'Raw Stats'!$CM$3:$DC$528,13,FALSE)+VLOOKUP($B17,'Raw Stats'!$CM$3:$DC$528,14,FALSE)</f>
        <v>0</v>
      </c>
      <c r="CD17">
        <f>VLOOKUP($B17,'Raw Stats'!$CM$3:$DC$528,15,FALSE)</f>
        <v>3</v>
      </c>
      <c r="CE17">
        <f>VLOOKUP($B17,'Raw Stats'!$CM$3:$DC$528,16,FALSE)</f>
        <v>227</v>
      </c>
      <c r="CG17">
        <f>VLOOKUP($B17,'Raw Stats'!$BU$3:$CJ$528,3,FALSE)</f>
        <v>45</v>
      </c>
      <c r="CH17">
        <f>VLOOKUP($B17,'Raw Stats'!$BU$3:$CJ$528,4,FALSE)</f>
        <v>16</v>
      </c>
      <c r="CI17">
        <f>VLOOKUP($B17,'Raw Stats'!$BU$3:$CJ$5288,5,FALSE)</f>
        <v>32</v>
      </c>
      <c r="CJ17">
        <f>VLOOKUP($B17,'Raw Stats'!$BU$3:$CJ$528,6,FALSE)</f>
        <v>48</v>
      </c>
      <c r="CK17">
        <f>VLOOKUP($B17,'Raw Stats'!$BU$3:$CJ$528,7,FALSE)</f>
        <v>19</v>
      </c>
      <c r="CL17">
        <f>VLOOKUP($B17,'Raw Stats'!$BU$3:$CJ$528,8,FALSE)</f>
        <v>20</v>
      </c>
      <c r="CM17">
        <f>VLOOKUP($B17,'Raw Stats'!$BU$3:$CJ$528,9,FALSE)</f>
        <v>23</v>
      </c>
      <c r="CN17">
        <f>VLOOKUP($B17,'Raw Stats'!$BU$3:$CJ$528,10,FALSE)</f>
        <v>15</v>
      </c>
      <c r="CO17">
        <f>VLOOKUP($B17,'Raw Stats'!$BU$3:$CJ$528,11,FALSE)+VLOOKUP($B17,'Raw Stats'!$BU$3:$CJ$528,12,FALSE)</f>
        <v>17</v>
      </c>
      <c r="CP17">
        <f>VLOOKUP($B17,'Raw Stats'!$BU$3:$CJ$528,13,FALSE)+VLOOKUP($B17,'Raw Stats'!$BU$3:$CJ$528,14,FALSE)</f>
        <v>0</v>
      </c>
      <c r="CQ17">
        <f>VLOOKUP($B17,'Raw Stats'!$BU$3:$CJ$528,15,FALSE)</f>
        <v>1</v>
      </c>
      <c r="CR17">
        <f>VLOOKUP($B17,'Raw Stats'!$BU$3:$CJ$528,16,FALSE)</f>
        <v>151</v>
      </c>
      <c r="CT17">
        <f>VLOOKUP($B17,'Raw Stats'!$BC$3:$BR$528,3,FALSE)</f>
        <v>46</v>
      </c>
      <c r="CU17">
        <f>VLOOKUP($B17,'Raw Stats'!$BC$3:$BR$528,4,FALSE)</f>
        <v>11</v>
      </c>
      <c r="CV17">
        <f>VLOOKUP($B17,'Raw Stats'!$BC$3:$BR$5288,5,FALSE)</f>
        <v>37</v>
      </c>
      <c r="CW17">
        <f>VLOOKUP($B17,'Raw Stats'!$BC$3:$BR$52888,6,FALSE)</f>
        <v>48</v>
      </c>
      <c r="CX17">
        <f>VLOOKUP($B17,'Raw Stats'!$BC$3:$BR$5288,7,FALSE)</f>
        <v>2</v>
      </c>
      <c r="CY17">
        <f>VLOOKUP($B17,'Raw Stats'!$BC$3:$BR$5288,8,FALSE)</f>
        <v>18</v>
      </c>
      <c r="CZ17">
        <f>VLOOKUP($B17,'Raw Stats'!$BC$3:$BR$5288,9,FALSE)</f>
        <v>20</v>
      </c>
      <c r="DA17">
        <f>VLOOKUP($B17,'Raw Stats'!$BC$3:$BR$5288,10,FALSE)</f>
        <v>10</v>
      </c>
      <c r="DB17">
        <f>VLOOKUP($B17,'Raw Stats'!$BC$3:$BR$5288,11,FALSE)+VLOOKUP($B17,'Raw Stats'!$BC$3:$BR$5288,12,FALSE)</f>
        <v>23</v>
      </c>
      <c r="DC17">
        <f>VLOOKUP($B17,'Raw Stats'!$BC$3:$BR$5288,13,FALSE)+VLOOKUP($B17,'Raw Stats'!$BC$3:$BR$5288,14,FALSE)</f>
        <v>2</v>
      </c>
      <c r="DD17">
        <f>VLOOKUP($B17,'Raw Stats'!$BC$3:$BR$5288,15,FALSE)</f>
        <v>5</v>
      </c>
      <c r="DE17">
        <f>VLOOKUP($B17,'Raw Stats'!$BC$3:$BR$5288,16,FALSE)</f>
        <v>173</v>
      </c>
      <c r="DG17">
        <f>VLOOKUP($B17,'Raw Stats'!$AK$3:$AZ$528,3,FALSE)</f>
        <v>82</v>
      </c>
      <c r="DH17">
        <f>VLOOKUP($B17,'Raw Stats'!$AK$3:$AZ$528,4,FALSE)</f>
        <v>22</v>
      </c>
      <c r="DI17">
        <f>VLOOKUP($B17,'Raw Stats'!$AK$3:$AZ$528,5,FALSE)</f>
        <v>47</v>
      </c>
      <c r="DJ17">
        <f>VLOOKUP($B17,'Raw Stats'!$AK$3:$AZ$528,6,FALSE)</f>
        <v>69</v>
      </c>
      <c r="DK17">
        <f>VLOOKUP($B17,'Raw Stats'!$AK$3:$AZ$528,7,FALSE)</f>
        <v>14</v>
      </c>
      <c r="DL17">
        <f>VLOOKUP($B17,'Raw Stats'!$AK$3:$AZ$528,8,FALSE)</f>
        <v>47</v>
      </c>
      <c r="DM17">
        <f>VLOOKUP($B17,'Raw Stats'!$AK$3:$AZ$528,9,FALSE)</f>
        <v>45</v>
      </c>
      <c r="DN17">
        <f>VLOOKUP($B17,'Raw Stats'!$AK$3:$AZ$528,10,FALSE)</f>
        <v>26</v>
      </c>
      <c r="DO17">
        <f>VLOOKUP($B17,'Raw Stats'!$AK$3:$AZ$528,11,FALSE)+VLOOKUP($B17,'Raw Stats'!$AK$3:$AZ$528,12,FALSE)</f>
        <v>14</v>
      </c>
      <c r="DP17">
        <f>VLOOKUP($B17,'Raw Stats'!$AK$3:$AZ$528,13,FALSE)+VLOOKUP($B17,'Raw Stats'!$AK$3:$AZ$528,14,FALSE)</f>
        <v>2</v>
      </c>
      <c r="DQ17">
        <f>VLOOKUP($B17,'Raw Stats'!$AK$3:$AZ$528,15,FALSE)</f>
        <v>4</v>
      </c>
      <c r="DR17">
        <f>VLOOKUP($B17,'Raw Stats'!$AK$3:$AZ$528,16,FALSE)</f>
        <v>267</v>
      </c>
      <c r="DT17">
        <f>VLOOKUP($B17,'Raw Stats'!$S$3:$AH$528,3,FALSE)</f>
        <v>80</v>
      </c>
      <c r="DU17">
        <f>VLOOKUP($B17,'Raw Stats'!$S$3:$AH$528,4,FALSE)</f>
        <v>24</v>
      </c>
      <c r="DV17">
        <f>VLOOKUP($B17,'Raw Stats'!$S$3:$AH$528,5,FALSE)</f>
        <v>56</v>
      </c>
      <c r="DW17">
        <f>VLOOKUP($B17,'Raw Stats'!$S$3:$AH$528,6,FALSE)</f>
        <v>80</v>
      </c>
      <c r="DX17">
        <f>VLOOKUP($B17,'Raw Stats'!$S$3:$AH$528,7,FALSE)</f>
        <v>-1</v>
      </c>
      <c r="DY17">
        <f>VLOOKUP($B17,'Raw Stats'!$S$3:$AH$528,8,FALSE)</f>
        <v>40</v>
      </c>
      <c r="DZ17">
        <f>VLOOKUP($B17,'Raw Stats'!$S$3:$AH$528,9,FALSE)</f>
        <v>38</v>
      </c>
      <c r="EA17">
        <f>VLOOKUP($B17,'Raw Stats'!$S$3:$AH$528,10,FALSE)</f>
        <v>19</v>
      </c>
      <c r="EB17">
        <f>VLOOKUP($B17,'Raw Stats'!$S$3:$AH$528,11,FALSE)+VLOOKUP($B17,'Raw Stats'!$S$3:$AH$528,12,FALSE)</f>
        <v>30</v>
      </c>
      <c r="EC17">
        <f>VLOOKUP($B17,'Raw Stats'!$S$3:$AH$528,13,FALSE)+VLOOKUP($B17,'Raw Stats'!$S$3:$AH$528,14,FALSE)</f>
        <v>1</v>
      </c>
      <c r="ED17">
        <f>VLOOKUP($B17,'Raw Stats'!$S$3:$AH$528,15,FALSE)</f>
        <v>3</v>
      </c>
      <c r="EE17">
        <f>VLOOKUP($B17,'Raw Stats'!$S$3:$AH$528,16,FALSE)</f>
        <v>306</v>
      </c>
    </row>
    <row r="18" spans="1:135" x14ac:dyDescent="0.2">
      <c r="A18" t="e">
        <f>VLOOKUP(B18,'ALL SKATERS'!$B$3:$I$378,9,FALSE)</f>
        <v>#REF!</v>
      </c>
      <c r="B18" t="s">
        <v>45</v>
      </c>
      <c r="C18">
        <f t="shared" si="0"/>
        <v>1.0652540623368776</v>
      </c>
      <c r="D18">
        <f t="shared" si="1"/>
        <v>1.1209310942441639</v>
      </c>
      <c r="E18">
        <f t="shared" si="2"/>
        <v>0.95684050958434197</v>
      </c>
      <c r="F18">
        <f t="shared" si="3"/>
        <v>1.1167885200328149</v>
      </c>
      <c r="G18" t="e">
        <f t="shared" si="4"/>
        <v>#N/A</v>
      </c>
      <c r="H18">
        <f>VLOOKUP(B18,'ALL SKATERS'!$B$3:$H$378,7,FALSE)</f>
        <v>1.0900000000000001</v>
      </c>
      <c r="I18" s="28" t="e">
        <f t="shared" si="5"/>
        <v>#REF!</v>
      </c>
      <c r="J18" s="29">
        <f t="shared" si="6"/>
        <v>14.000000000000012</v>
      </c>
      <c r="K18" s="29">
        <f t="shared" si="7"/>
        <v>0.14000000000000012</v>
      </c>
      <c r="L18">
        <f>BU18*'Value Calculations'!$D$3</f>
        <v>9.3779148583988725</v>
      </c>
      <c r="M18">
        <f>BV18*'Value Calculations'!$D$4</f>
        <v>11.722057345607396</v>
      </c>
      <c r="N18">
        <f>BW18*'Value Calculations'!$D$5</f>
        <v>15.654948198122371</v>
      </c>
      <c r="O18">
        <f>BX18*'Value Calculations'!$D$6</f>
        <v>-0.25012986383872571</v>
      </c>
      <c r="P18">
        <f>BY18*'Value Calculations'!$D$7</f>
        <v>6.942905287312831</v>
      </c>
      <c r="Q18">
        <f>BZ18*'Value Calculations'!$D$8</f>
        <v>12.149655617255224</v>
      </c>
      <c r="R18">
        <f>CA18*'Value Calculations'!$D$9</f>
        <v>9.1945330356387203</v>
      </c>
      <c r="S18">
        <f>CB18*'Value Calculations'!$D$10</f>
        <v>6.2103800592954803</v>
      </c>
      <c r="T18">
        <f>CC18*'Value Calculations'!$D$11</f>
        <v>0</v>
      </c>
      <c r="U18">
        <f>CD18*'Value Calculations'!$D$12</f>
        <v>1.6277654791788281</v>
      </c>
      <c r="V18">
        <f>CE18*'Value Calculations'!$D$13</f>
        <v>14.720803094652958</v>
      </c>
      <c r="X18">
        <f>CH18*'Value Calculations'!$D$3</f>
        <v>10.601121144276986</v>
      </c>
      <c r="Y18">
        <f>CI18*'Value Calculations'!$D$4</f>
        <v>12.698895457741347</v>
      </c>
      <c r="Z18">
        <f>CJ18*'Value Calculations'!$D$5</f>
        <v>17.246976828439902</v>
      </c>
      <c r="AA18">
        <f>CK18*'Value Calculations'!$D$6</f>
        <v>2.6263635703066202</v>
      </c>
      <c r="AB18">
        <f>CL18*'Value Calculations'!$D$7</f>
        <v>6.2398262708760885</v>
      </c>
      <c r="AC18">
        <f>CM18*'Value Calculations'!$D$8</f>
        <v>12.652895790751003</v>
      </c>
      <c r="AD18">
        <f>CN18*'Value Calculations'!$D$9</f>
        <v>6.5495303815508699</v>
      </c>
      <c r="AE18">
        <f>CO18*'Value Calculations'!$D$10</f>
        <v>3.6531647407620471</v>
      </c>
      <c r="AF18">
        <f>CP18*'Value Calculations'!$D$11</f>
        <v>0</v>
      </c>
      <c r="AG18">
        <f>CQ18*'Value Calculations'!$D$12</f>
        <v>3.2555309583576562</v>
      </c>
      <c r="AH18">
        <f>CR18*'Value Calculations'!$D$13</f>
        <v>15.27111349071475</v>
      </c>
      <c r="AJ18">
        <f>CU18*'Value Calculations'!$D$3</f>
        <v>3.6696188576343411</v>
      </c>
      <c r="AK18">
        <f>CV18*'Value Calculations'!$D$4</f>
        <v>2.6049016323571994</v>
      </c>
      <c r="AL18">
        <f>CW18*'Value Calculations'!$D$5</f>
        <v>4.5107477858996665</v>
      </c>
      <c r="AM18">
        <f>CX18*'Value Calculations'!$D$6</f>
        <v>-0.50025972767745142</v>
      </c>
      <c r="AN18">
        <f>CY18*'Value Calculations'!$D$7</f>
        <v>1.9334672952010417</v>
      </c>
      <c r="AO18">
        <f>CZ18*'Value Calculations'!$D$8</f>
        <v>6.1826649886624221</v>
      </c>
      <c r="AP18">
        <f>DA18*'Value Calculations'!$D$9</f>
        <v>4.0304802348005353</v>
      </c>
      <c r="AQ18">
        <f>DB18*'Value Calculations'!$D$10</f>
        <v>0.73063294815240942</v>
      </c>
      <c r="AR18">
        <f>DC18*'Value Calculations'!$D$11</f>
        <v>2.9721424440748123</v>
      </c>
      <c r="AS18">
        <f>DD18*'Value Calculations'!$D$12</f>
        <v>0.81388273958941404</v>
      </c>
      <c r="AT18">
        <f>DE18*'Value Calculations'!$D$13</f>
        <v>7.4979791463419261</v>
      </c>
      <c r="AV18">
        <f>DH18*'Value Calculations'!$D$3</f>
        <v>8.9701794297728341</v>
      </c>
      <c r="AW18">
        <f>DI18*'Value Calculations'!$D$4</f>
        <v>9.7683811213394982</v>
      </c>
      <c r="AX18">
        <f>DJ18*'Value Calculations'!$D$5</f>
        <v>13.797581462751921</v>
      </c>
      <c r="AY18">
        <f>DK18*'Value Calculations'!$D$6</f>
        <v>2.5012986383872571</v>
      </c>
      <c r="AZ18">
        <f>DL18*'Value Calculations'!$D$7</f>
        <v>4.4821287297842325</v>
      </c>
      <c r="BA18">
        <f>DM18*'Value Calculations'!$D$8</f>
        <v>15.744228285082215</v>
      </c>
      <c r="BB18">
        <f>DN18*'Value Calculations'!$D$9</f>
        <v>7.3052454255759702</v>
      </c>
      <c r="BC18">
        <f>DO18*'Value Calculations'!$D$10</f>
        <v>4.3837976889144565</v>
      </c>
      <c r="BD18">
        <f>DP18*'Value Calculations'!$D$11</f>
        <v>1.9814282960498748</v>
      </c>
      <c r="BE18">
        <f>DQ18*'Value Calculations'!$D$12</f>
        <v>4.0694136979470699</v>
      </c>
      <c r="BF18">
        <f>DR18*'Value Calculations'!$D$13</f>
        <v>18.572975867085507</v>
      </c>
      <c r="BH18" t="e">
        <f>DU18*'Value Calculations'!$D$3</f>
        <v>#N/A</v>
      </c>
      <c r="BI18" t="e">
        <f>DV18*'Value Calculations'!$D$4</f>
        <v>#N/A</v>
      </c>
      <c r="BJ18" t="e">
        <f>DW18*'Value Calculations'!$D$5</f>
        <v>#N/A</v>
      </c>
      <c r="BK18" t="e">
        <f>DX18*'Value Calculations'!$D$6</f>
        <v>#N/A</v>
      </c>
      <c r="BL18" t="e">
        <f>DY18*'Value Calculations'!$D$7</f>
        <v>#N/A</v>
      </c>
      <c r="BM18" t="e">
        <f>DZ18*'Value Calculations'!$D$8</f>
        <v>#N/A</v>
      </c>
      <c r="BN18" t="e">
        <f>EA18*'Value Calculations'!$D$9</f>
        <v>#N/A</v>
      </c>
      <c r="BO18" t="e">
        <f>EB18*'Value Calculations'!$D$10</f>
        <v>#N/A</v>
      </c>
      <c r="BP18" t="e">
        <f>EC18*'Value Calculations'!$D$11</f>
        <v>#N/A</v>
      </c>
      <c r="BQ18" t="e">
        <f>ED18*'Value Calculations'!$D$12</f>
        <v>#N/A</v>
      </c>
      <c r="BR18" t="e">
        <f>EE18*'Value Calculations'!$D$13</f>
        <v>#N/A</v>
      </c>
      <c r="BT18">
        <f>VLOOKUP($B18,'Raw Stats'!$CM$3:$DC$528,3,FALSE)</f>
        <v>82</v>
      </c>
      <c r="BU18">
        <f>VLOOKUP($B18,'Raw Stats'!$CM$3:$DC$528,4,FALSE)</f>
        <v>23</v>
      </c>
      <c r="BV18">
        <f>VLOOKUP($B18,'Raw Stats'!$CM$3:$DC$528,5,FALSE)</f>
        <v>36</v>
      </c>
      <c r="BW18">
        <f>VLOOKUP($B18,'Raw Stats'!$CM$3:$DC$528,6,FALSE)</f>
        <v>59</v>
      </c>
      <c r="BX18">
        <f>VLOOKUP($B18,'Raw Stats'!$CM$3:$DC$528,7,FALSE)</f>
        <v>-2</v>
      </c>
      <c r="BY18">
        <f>VLOOKUP($B18,'Raw Stats'!$CM$3:$DC$528,8,FALSE)</f>
        <v>79</v>
      </c>
      <c r="BZ18">
        <f>VLOOKUP($B18,'Raw Stats'!$CM$3:$DC$528,9,FALSE)</f>
        <v>169</v>
      </c>
      <c r="CA18">
        <f>VLOOKUP($B18,'Raw Stats'!$CM$3:$DC$528,10,FALSE)</f>
        <v>73</v>
      </c>
      <c r="CB18">
        <f>VLOOKUP($B18,'Raw Stats'!$CM$3:$DC$528,11,FALSE)+VLOOKUP($B18,'Raw Stats'!$CM$3:$DC$528,12,FALSE)</f>
        <v>17</v>
      </c>
      <c r="CC18">
        <f>VLOOKUP($B18,'Raw Stats'!$CM$3:$DC$528,13,FALSE)+VLOOKUP($B18,'Raw Stats'!$CM$3:$DC$528,14,FALSE)</f>
        <v>0</v>
      </c>
      <c r="CD18">
        <f>VLOOKUP($B18,'Raw Stats'!$CM$3:$DC$528,15,FALSE)</f>
        <v>2</v>
      </c>
      <c r="CE18">
        <f>VLOOKUP($B18,'Raw Stats'!$CM$3:$DC$528,16,FALSE)</f>
        <v>214</v>
      </c>
      <c r="CG18">
        <f>VLOOKUP($B18,'Raw Stats'!$BU$3:$CJ$528,3,FALSE)</f>
        <v>81</v>
      </c>
      <c r="CH18">
        <f>VLOOKUP($B18,'Raw Stats'!$BU$3:$CJ$528,4,FALSE)</f>
        <v>26</v>
      </c>
      <c r="CI18">
        <f>VLOOKUP($B18,'Raw Stats'!$BU$3:$CJ$5288,5,FALSE)</f>
        <v>39</v>
      </c>
      <c r="CJ18">
        <f>VLOOKUP($B18,'Raw Stats'!$BU$3:$CJ$528,6,FALSE)</f>
        <v>65</v>
      </c>
      <c r="CK18">
        <f>VLOOKUP($B18,'Raw Stats'!$BU$3:$CJ$528,7,FALSE)</f>
        <v>21</v>
      </c>
      <c r="CL18">
        <f>VLOOKUP($B18,'Raw Stats'!$BU$3:$CJ$528,8,FALSE)</f>
        <v>71</v>
      </c>
      <c r="CM18">
        <f>VLOOKUP($B18,'Raw Stats'!$BU$3:$CJ$528,9,FALSE)</f>
        <v>176</v>
      </c>
      <c r="CN18">
        <f>VLOOKUP($B18,'Raw Stats'!$BU$3:$CJ$528,10,FALSE)</f>
        <v>52</v>
      </c>
      <c r="CO18">
        <f>VLOOKUP($B18,'Raw Stats'!$BU$3:$CJ$528,11,FALSE)+VLOOKUP($B18,'Raw Stats'!$BU$3:$CJ$528,12,FALSE)</f>
        <v>10</v>
      </c>
      <c r="CP18">
        <f>VLOOKUP($B18,'Raw Stats'!$BU$3:$CJ$528,13,FALSE)+VLOOKUP($B18,'Raw Stats'!$BU$3:$CJ$528,14,FALSE)</f>
        <v>0</v>
      </c>
      <c r="CQ18">
        <f>VLOOKUP($B18,'Raw Stats'!$BU$3:$CJ$528,15,FALSE)</f>
        <v>4</v>
      </c>
      <c r="CR18">
        <f>VLOOKUP($B18,'Raw Stats'!$BU$3:$CJ$528,16,FALSE)</f>
        <v>222</v>
      </c>
      <c r="CT18">
        <f>VLOOKUP($B18,'Raw Stats'!$BC$3:$BR$528,3,FALSE)</f>
        <v>36</v>
      </c>
      <c r="CU18">
        <f>VLOOKUP($B18,'Raw Stats'!$BC$3:$BR$528,4,FALSE)</f>
        <v>9</v>
      </c>
      <c r="CV18">
        <f>VLOOKUP($B18,'Raw Stats'!$BC$3:$BR$5288,5,FALSE)</f>
        <v>8</v>
      </c>
      <c r="CW18">
        <f>VLOOKUP($B18,'Raw Stats'!$BC$3:$BR$52888,6,FALSE)</f>
        <v>17</v>
      </c>
      <c r="CX18">
        <f>VLOOKUP($B18,'Raw Stats'!$BC$3:$BR$5288,7,FALSE)</f>
        <v>-4</v>
      </c>
      <c r="CY18">
        <f>VLOOKUP($B18,'Raw Stats'!$BC$3:$BR$5288,8,FALSE)</f>
        <v>22</v>
      </c>
      <c r="CZ18">
        <f>VLOOKUP($B18,'Raw Stats'!$BC$3:$BR$5288,9,FALSE)</f>
        <v>86</v>
      </c>
      <c r="DA18">
        <f>VLOOKUP($B18,'Raw Stats'!$BC$3:$BR$5288,10,FALSE)</f>
        <v>32</v>
      </c>
      <c r="DB18">
        <f>VLOOKUP($B18,'Raw Stats'!$BC$3:$BR$5288,11,FALSE)+VLOOKUP($B18,'Raw Stats'!$BC$3:$BR$5288,12,FALSE)</f>
        <v>2</v>
      </c>
      <c r="DC18">
        <f>VLOOKUP($B18,'Raw Stats'!$BC$3:$BR$5288,13,FALSE)+VLOOKUP($B18,'Raw Stats'!$BC$3:$BR$5288,14,FALSE)</f>
        <v>3</v>
      </c>
      <c r="DD18">
        <f>VLOOKUP($B18,'Raw Stats'!$BC$3:$BR$5288,15,FALSE)</f>
        <v>1</v>
      </c>
      <c r="DE18">
        <f>VLOOKUP($B18,'Raw Stats'!$BC$3:$BR$5288,16,FALSE)</f>
        <v>109</v>
      </c>
      <c r="DG18">
        <f>VLOOKUP($B18,'Raw Stats'!$AK$3:$AZ$528,3,FALSE)</f>
        <v>82</v>
      </c>
      <c r="DH18">
        <f>VLOOKUP($B18,'Raw Stats'!$AK$3:$AZ$528,4,FALSE)</f>
        <v>22</v>
      </c>
      <c r="DI18">
        <f>VLOOKUP($B18,'Raw Stats'!$AK$3:$AZ$528,5,FALSE)</f>
        <v>30</v>
      </c>
      <c r="DJ18">
        <f>VLOOKUP($B18,'Raw Stats'!$AK$3:$AZ$528,6,FALSE)</f>
        <v>52</v>
      </c>
      <c r="DK18">
        <f>VLOOKUP($B18,'Raw Stats'!$AK$3:$AZ$528,7,FALSE)</f>
        <v>20</v>
      </c>
      <c r="DL18">
        <f>VLOOKUP($B18,'Raw Stats'!$AK$3:$AZ$528,8,FALSE)</f>
        <v>51</v>
      </c>
      <c r="DM18">
        <f>VLOOKUP($B18,'Raw Stats'!$AK$3:$AZ$528,9,FALSE)</f>
        <v>219</v>
      </c>
      <c r="DN18">
        <f>VLOOKUP($B18,'Raw Stats'!$AK$3:$AZ$528,10,FALSE)</f>
        <v>58</v>
      </c>
      <c r="DO18">
        <f>VLOOKUP($B18,'Raw Stats'!$AK$3:$AZ$528,11,FALSE)+VLOOKUP($B18,'Raw Stats'!$AK$3:$AZ$528,12,FALSE)</f>
        <v>12</v>
      </c>
      <c r="DP18">
        <f>VLOOKUP($B18,'Raw Stats'!$AK$3:$AZ$528,13,FALSE)+VLOOKUP($B18,'Raw Stats'!$AK$3:$AZ$528,14,FALSE)</f>
        <v>2</v>
      </c>
      <c r="DQ18">
        <f>VLOOKUP($B18,'Raw Stats'!$AK$3:$AZ$528,15,FALSE)</f>
        <v>5</v>
      </c>
      <c r="DR18">
        <f>VLOOKUP($B18,'Raw Stats'!$AK$3:$AZ$528,16,FALSE)</f>
        <v>270</v>
      </c>
      <c r="DT18" t="e">
        <f>VLOOKUP($B18,'Raw Stats'!$S$3:$AH$528,3,FALSE)</f>
        <v>#N/A</v>
      </c>
      <c r="DU18" t="e">
        <f>VLOOKUP($B18,'Raw Stats'!$S$3:$AH$528,4,FALSE)</f>
        <v>#N/A</v>
      </c>
      <c r="DV18" t="e">
        <f>VLOOKUP($B18,'Raw Stats'!$S$3:$AH$528,5,FALSE)</f>
        <v>#N/A</v>
      </c>
      <c r="DW18" t="e">
        <f>VLOOKUP($B18,'Raw Stats'!$S$3:$AH$528,6,FALSE)</f>
        <v>#N/A</v>
      </c>
      <c r="DX18" t="e">
        <f>VLOOKUP($B18,'Raw Stats'!$S$3:$AH$528,7,FALSE)</f>
        <v>#N/A</v>
      </c>
      <c r="DY18" t="e">
        <f>VLOOKUP($B18,'Raw Stats'!$S$3:$AH$528,8,FALSE)</f>
        <v>#N/A</v>
      </c>
      <c r="DZ18" t="e">
        <f>VLOOKUP($B18,'Raw Stats'!$S$3:$AH$528,9,FALSE)</f>
        <v>#N/A</v>
      </c>
      <c r="EA18" t="e">
        <f>VLOOKUP($B18,'Raw Stats'!$S$3:$AH$528,10,FALSE)</f>
        <v>#N/A</v>
      </c>
      <c r="EB18" t="e">
        <f>VLOOKUP($B18,'Raw Stats'!$S$3:$AH$528,11,FALSE)+VLOOKUP($B18,'Raw Stats'!$S$3:$AH$528,12,FALSE)</f>
        <v>#N/A</v>
      </c>
      <c r="EC18" t="e">
        <f>VLOOKUP($B18,'Raw Stats'!$S$3:$AH$528,13,FALSE)+VLOOKUP($B18,'Raw Stats'!$S$3:$AH$528,14,FALSE)</f>
        <v>#N/A</v>
      </c>
      <c r="ED18" t="e">
        <f>VLOOKUP($B18,'Raw Stats'!$S$3:$AH$528,15,FALSE)</f>
        <v>#N/A</v>
      </c>
      <c r="EE18" t="e">
        <f>VLOOKUP($B18,'Raw Stats'!$S$3:$AH$528,16,FALSE)</f>
        <v>#N/A</v>
      </c>
    </row>
    <row r="19" spans="1:135" x14ac:dyDescent="0.2">
      <c r="A19" t="e">
        <f>VLOOKUP(B19,'ALL SKATERS'!$B$3:$I$378,9,FALSE)</f>
        <v>#REF!</v>
      </c>
      <c r="B19" t="s">
        <v>87</v>
      </c>
      <c r="C19">
        <f t="shared" si="0"/>
        <v>0.88815804349142491</v>
      </c>
      <c r="D19">
        <f t="shared" si="1"/>
        <v>1.0624060218921829</v>
      </c>
      <c r="E19">
        <f t="shared" si="2"/>
        <v>0.87303091151146728</v>
      </c>
      <c r="F19">
        <f t="shared" si="3"/>
        <v>0.76654372704186435</v>
      </c>
      <c r="G19">
        <f t="shared" si="4"/>
        <v>0.77030682157199482</v>
      </c>
      <c r="H19">
        <f>VLOOKUP(B19,'ALL SKATERS'!$B$3:$H$378,7,FALSE)</f>
        <v>0.96</v>
      </c>
      <c r="I19" s="29" t="e">
        <f t="shared" si="5"/>
        <v>#REF!</v>
      </c>
      <c r="J19" s="29">
        <f t="shared" si="6"/>
        <v>1.0000000000000009</v>
      </c>
      <c r="K19" s="29">
        <f t="shared" si="7"/>
        <v>1.0000000000000009E-2</v>
      </c>
      <c r="L19">
        <f>BU19*'Value Calculations'!$D$3</f>
        <v>11.008856572903023</v>
      </c>
      <c r="M19">
        <f>BV19*'Value Calculations'!$D$4</f>
        <v>9.4427684172948485</v>
      </c>
      <c r="N19">
        <f>BW19*'Value Calculations'!$D$5</f>
        <v>14.858933882963607</v>
      </c>
      <c r="O19">
        <f>BX19*'Value Calculations'!$D$6</f>
        <v>-4.1271427533389744</v>
      </c>
      <c r="P19">
        <f>BY19*'Value Calculations'!$D$7</f>
        <v>3.7790497133474905</v>
      </c>
      <c r="Q19">
        <f>BZ19*'Value Calculations'!$D$8</f>
        <v>5.9669906285928027</v>
      </c>
      <c r="R19">
        <f>CA19*'Value Calculations'!$D$9</f>
        <v>3.6526227127879851</v>
      </c>
      <c r="S19">
        <f>CB19*'Value Calculations'!$D$10</f>
        <v>6.9410130074478893</v>
      </c>
      <c r="T19">
        <f>CC19*'Value Calculations'!$D$11</f>
        <v>0.9907141480249374</v>
      </c>
      <c r="U19">
        <f>CD19*'Value Calculations'!$D$12</f>
        <v>3.2555309583576562</v>
      </c>
      <c r="V19">
        <f>CE19*'Value Calculations'!$D$13</f>
        <v>17.059622277915576</v>
      </c>
      <c r="X19">
        <f>CH19*'Value Calculations'!$D$3</f>
        <v>12.232062858781138</v>
      </c>
      <c r="Y19">
        <f>CI19*'Value Calculations'!$D$4</f>
        <v>10.093993825384148</v>
      </c>
      <c r="Z19">
        <f>CJ19*'Value Calculations'!$D$5</f>
        <v>16.185624408228215</v>
      </c>
      <c r="AA19">
        <f>CK19*'Value Calculations'!$D$6</f>
        <v>-1.1255843872742657</v>
      </c>
      <c r="AB19">
        <f>CL19*'Value Calculations'!$D$7</f>
        <v>4.3942438527296401</v>
      </c>
      <c r="AC19">
        <f>CM19*'Value Calculations'!$D$8</f>
        <v>8.4831914960716954</v>
      </c>
      <c r="AD19">
        <f>CN19*'Value Calculations'!$D$9</f>
        <v>3.6526227127879851</v>
      </c>
      <c r="AE19">
        <f>CO19*'Value Calculations'!$D$10</f>
        <v>5.4797471111430704</v>
      </c>
      <c r="AF19">
        <f>CP19*'Value Calculations'!$D$11</f>
        <v>3.9628565920997496</v>
      </c>
      <c r="AG19">
        <f>CQ19*'Value Calculations'!$D$12</f>
        <v>2.441648218768242</v>
      </c>
      <c r="AH19">
        <f>CR19*'Value Calculations'!$D$13</f>
        <v>19.192075062655022</v>
      </c>
      <c r="AJ19">
        <f>CU19*'Value Calculations'!$D$3</f>
        <v>7.3392377152686823</v>
      </c>
      <c r="AK19">
        <f>CV19*'Value Calculations'!$D$4</f>
        <v>4.5585778566250994</v>
      </c>
      <c r="AL19">
        <f>CW19*'Value Calculations'!$D$5</f>
        <v>8.4908193616934895</v>
      </c>
      <c r="AM19">
        <f>CX19*'Value Calculations'!$D$6</f>
        <v>-0.87545452343553998</v>
      </c>
      <c r="AN19">
        <f>CY19*'Value Calculations'!$D$7</f>
        <v>2.2850068034194129</v>
      </c>
      <c r="AO19">
        <f>CZ19*'Value Calculations'!$D$8</f>
        <v>3.9540299346096885</v>
      </c>
      <c r="AP19">
        <f>DA19*'Value Calculations'!$D$9</f>
        <v>1.8892876100627509</v>
      </c>
      <c r="AQ19">
        <f>DB19*'Value Calculations'!$D$10</f>
        <v>2.1918988444572283</v>
      </c>
      <c r="AR19">
        <f>DC19*'Value Calculations'!$D$11</f>
        <v>0</v>
      </c>
      <c r="AS19">
        <f>DD19*'Value Calculations'!$D$12</f>
        <v>2.441648218768242</v>
      </c>
      <c r="AT19">
        <f>DE19*'Value Calculations'!$D$13</f>
        <v>9.6304319310813735</v>
      </c>
      <c r="AV19">
        <f>DH19*'Value Calculations'!$D$3</f>
        <v>4.4850897148864171</v>
      </c>
      <c r="AW19">
        <f>DI19*'Value Calculations'!$D$4</f>
        <v>4.2329651525804488</v>
      </c>
      <c r="AX19">
        <f>DJ19*'Value Calculations'!$D$5</f>
        <v>6.3681145212701171</v>
      </c>
      <c r="AY19">
        <f>DK19*'Value Calculations'!$D$6</f>
        <v>-0.12506493191936285</v>
      </c>
      <c r="AZ19">
        <f>DL19*'Value Calculations'!$D$7</f>
        <v>2.1092370493102273</v>
      </c>
      <c r="BA19">
        <f>DM19*'Value Calculations'!$D$8</f>
        <v>2.6599837741919723</v>
      </c>
      <c r="BB19">
        <f>DN19*'Value Calculations'!$D$9</f>
        <v>2.2671451320753011</v>
      </c>
      <c r="BC19">
        <f>DO19*'Value Calculations'!$D$10</f>
        <v>1.8265823703810236</v>
      </c>
      <c r="BD19">
        <f>DP19*'Value Calculations'!$D$11</f>
        <v>0</v>
      </c>
      <c r="BE19">
        <f>DQ19*'Value Calculations'!$D$12</f>
        <v>0.81388273958941404</v>
      </c>
      <c r="BF19">
        <f>DR19*'Value Calculations'!$D$13</f>
        <v>8.3234447404346152</v>
      </c>
      <c r="BH19">
        <f>DU19*'Value Calculations'!$D$3</f>
        <v>8.5624440011467957</v>
      </c>
      <c r="BI19">
        <f>DV19*'Value Calculations'!$D$4</f>
        <v>6.1866413768483488</v>
      </c>
      <c r="BJ19">
        <f>DW19*'Value Calculations'!$D$5</f>
        <v>10.613524202116862</v>
      </c>
      <c r="BK19">
        <f>DX19*'Value Calculations'!$D$6</f>
        <v>1.8759739787904428</v>
      </c>
      <c r="BL19">
        <f>DY19*'Value Calculations'!$D$7</f>
        <v>3.0759706969107481</v>
      </c>
      <c r="BM19">
        <f>DZ19*'Value Calculations'!$D$8</f>
        <v>7.6923855091497577</v>
      </c>
      <c r="BN19">
        <f>EA19*'Value Calculations'!$D$9</f>
        <v>3.1488126834379182</v>
      </c>
      <c r="BO19">
        <f>EB19*'Value Calculations'!$D$10</f>
        <v>1.4612658963048188</v>
      </c>
      <c r="BP19">
        <f>EC19*'Value Calculations'!$D$11</f>
        <v>0</v>
      </c>
      <c r="BQ19">
        <f>ED19*'Value Calculations'!$D$12</f>
        <v>3.2555309583576562</v>
      </c>
      <c r="BR19">
        <f>EE19*'Value Calculations'!$D$13</f>
        <v>11.900462314836268</v>
      </c>
      <c r="BT19">
        <f>VLOOKUP($B19,'Raw Stats'!$CM$3:$DC$528,3,FALSE)</f>
        <v>82</v>
      </c>
      <c r="BU19">
        <f>VLOOKUP($B19,'Raw Stats'!$CM$3:$DC$528,4,FALSE)</f>
        <v>27</v>
      </c>
      <c r="BV19">
        <f>VLOOKUP($B19,'Raw Stats'!$CM$3:$DC$528,5,FALSE)</f>
        <v>29</v>
      </c>
      <c r="BW19">
        <f>VLOOKUP($B19,'Raw Stats'!$CM$3:$DC$528,6,FALSE)</f>
        <v>56</v>
      </c>
      <c r="BX19">
        <f>VLOOKUP($B19,'Raw Stats'!$CM$3:$DC$528,7,FALSE)</f>
        <v>-33</v>
      </c>
      <c r="BY19">
        <f>VLOOKUP($B19,'Raw Stats'!$CM$3:$DC$528,8,FALSE)</f>
        <v>43</v>
      </c>
      <c r="BZ19">
        <f>VLOOKUP($B19,'Raw Stats'!$CM$3:$DC$528,9,FALSE)</f>
        <v>83</v>
      </c>
      <c r="CA19">
        <f>VLOOKUP($B19,'Raw Stats'!$CM$3:$DC$528,10,FALSE)</f>
        <v>29</v>
      </c>
      <c r="CB19">
        <f>VLOOKUP($B19,'Raw Stats'!$CM$3:$DC$528,11,FALSE)+VLOOKUP($B19,'Raw Stats'!$CM$3:$DC$528,12,FALSE)</f>
        <v>19</v>
      </c>
      <c r="CC19">
        <f>VLOOKUP($B19,'Raw Stats'!$CM$3:$DC$528,13,FALSE)+VLOOKUP($B19,'Raw Stats'!$CM$3:$DC$528,14,FALSE)</f>
        <v>1</v>
      </c>
      <c r="CD19">
        <f>VLOOKUP($B19,'Raw Stats'!$CM$3:$DC$528,15,FALSE)</f>
        <v>4</v>
      </c>
      <c r="CE19">
        <f>VLOOKUP($B19,'Raw Stats'!$CM$3:$DC$528,16,FALSE)</f>
        <v>248</v>
      </c>
      <c r="CG19">
        <f>VLOOKUP($B19,'Raw Stats'!$BU$3:$CJ$528,3,FALSE)</f>
        <v>80</v>
      </c>
      <c r="CH19">
        <f>VLOOKUP($B19,'Raw Stats'!$BU$3:$CJ$528,4,FALSE)</f>
        <v>30</v>
      </c>
      <c r="CI19">
        <f>VLOOKUP($B19,'Raw Stats'!$BU$3:$CJ$5288,5,FALSE)</f>
        <v>31</v>
      </c>
      <c r="CJ19">
        <f>VLOOKUP($B19,'Raw Stats'!$BU$3:$CJ$528,6,FALSE)</f>
        <v>61</v>
      </c>
      <c r="CK19">
        <f>VLOOKUP($B19,'Raw Stats'!$BU$3:$CJ$528,7,FALSE)</f>
        <v>-9</v>
      </c>
      <c r="CL19">
        <f>VLOOKUP($B19,'Raw Stats'!$BU$3:$CJ$528,8,FALSE)</f>
        <v>50</v>
      </c>
      <c r="CM19">
        <f>VLOOKUP($B19,'Raw Stats'!$BU$3:$CJ$528,9,FALSE)</f>
        <v>118</v>
      </c>
      <c r="CN19">
        <f>VLOOKUP($B19,'Raw Stats'!$BU$3:$CJ$528,10,FALSE)</f>
        <v>29</v>
      </c>
      <c r="CO19">
        <f>VLOOKUP($B19,'Raw Stats'!$BU$3:$CJ$528,11,FALSE)+VLOOKUP($B19,'Raw Stats'!$BU$3:$CJ$528,12,FALSE)</f>
        <v>15</v>
      </c>
      <c r="CP19">
        <f>VLOOKUP($B19,'Raw Stats'!$BU$3:$CJ$528,13,FALSE)+VLOOKUP($B19,'Raw Stats'!$BU$3:$CJ$528,14,FALSE)</f>
        <v>4</v>
      </c>
      <c r="CQ19">
        <f>VLOOKUP($B19,'Raw Stats'!$BU$3:$CJ$528,15,FALSE)</f>
        <v>3</v>
      </c>
      <c r="CR19">
        <f>VLOOKUP($B19,'Raw Stats'!$BU$3:$CJ$528,16,FALSE)</f>
        <v>279</v>
      </c>
      <c r="CT19">
        <f>VLOOKUP($B19,'Raw Stats'!$BC$3:$BR$528,3,FALSE)</f>
        <v>48</v>
      </c>
      <c r="CU19">
        <f>VLOOKUP($B19,'Raw Stats'!$BC$3:$BR$528,4,FALSE)</f>
        <v>18</v>
      </c>
      <c r="CV19">
        <f>VLOOKUP($B19,'Raw Stats'!$BC$3:$BR$5288,5,FALSE)</f>
        <v>14</v>
      </c>
      <c r="CW19">
        <f>VLOOKUP($B19,'Raw Stats'!$BC$3:$BR$52888,6,FALSE)</f>
        <v>32</v>
      </c>
      <c r="CX19">
        <f>VLOOKUP($B19,'Raw Stats'!$BC$3:$BR$5288,7,FALSE)</f>
        <v>-7</v>
      </c>
      <c r="CY19">
        <f>VLOOKUP($B19,'Raw Stats'!$BC$3:$BR$5288,8,FALSE)</f>
        <v>26</v>
      </c>
      <c r="CZ19">
        <f>VLOOKUP($B19,'Raw Stats'!$BC$3:$BR$5288,9,FALSE)</f>
        <v>55</v>
      </c>
      <c r="DA19">
        <f>VLOOKUP($B19,'Raw Stats'!$BC$3:$BR$5288,10,FALSE)</f>
        <v>15</v>
      </c>
      <c r="DB19">
        <f>VLOOKUP($B19,'Raw Stats'!$BC$3:$BR$5288,11,FALSE)+VLOOKUP($B19,'Raw Stats'!$BC$3:$BR$5288,12,FALSE)</f>
        <v>6</v>
      </c>
      <c r="DC19">
        <f>VLOOKUP($B19,'Raw Stats'!$BC$3:$BR$5288,13,FALSE)+VLOOKUP($B19,'Raw Stats'!$BC$3:$BR$5288,14,FALSE)</f>
        <v>0</v>
      </c>
      <c r="DD19">
        <f>VLOOKUP($B19,'Raw Stats'!$BC$3:$BR$5288,15,FALSE)</f>
        <v>3</v>
      </c>
      <c r="DE19">
        <f>VLOOKUP($B19,'Raw Stats'!$BC$3:$BR$5288,16,FALSE)</f>
        <v>140</v>
      </c>
      <c r="DG19">
        <f>VLOOKUP($B19,'Raw Stats'!$AK$3:$AZ$528,3,FALSE)</f>
        <v>43</v>
      </c>
      <c r="DH19">
        <f>VLOOKUP($B19,'Raw Stats'!$AK$3:$AZ$528,4,FALSE)</f>
        <v>11</v>
      </c>
      <c r="DI19">
        <f>VLOOKUP($B19,'Raw Stats'!$AK$3:$AZ$528,5,FALSE)</f>
        <v>13</v>
      </c>
      <c r="DJ19">
        <f>VLOOKUP($B19,'Raw Stats'!$AK$3:$AZ$528,6,FALSE)</f>
        <v>24</v>
      </c>
      <c r="DK19">
        <f>VLOOKUP($B19,'Raw Stats'!$AK$3:$AZ$528,7,FALSE)</f>
        <v>-1</v>
      </c>
      <c r="DL19">
        <f>VLOOKUP($B19,'Raw Stats'!$AK$3:$AZ$528,8,FALSE)</f>
        <v>24</v>
      </c>
      <c r="DM19">
        <f>VLOOKUP($B19,'Raw Stats'!$AK$3:$AZ$528,9,FALSE)</f>
        <v>37</v>
      </c>
      <c r="DN19">
        <f>VLOOKUP($B19,'Raw Stats'!$AK$3:$AZ$528,10,FALSE)</f>
        <v>18</v>
      </c>
      <c r="DO19">
        <f>VLOOKUP($B19,'Raw Stats'!$AK$3:$AZ$528,11,FALSE)+VLOOKUP($B19,'Raw Stats'!$AK$3:$AZ$528,12,FALSE)</f>
        <v>5</v>
      </c>
      <c r="DP19">
        <f>VLOOKUP($B19,'Raw Stats'!$AK$3:$AZ$528,13,FALSE)+VLOOKUP($B19,'Raw Stats'!$AK$3:$AZ$528,14,FALSE)</f>
        <v>0</v>
      </c>
      <c r="DQ19">
        <f>VLOOKUP($B19,'Raw Stats'!$AK$3:$AZ$528,15,FALSE)</f>
        <v>1</v>
      </c>
      <c r="DR19">
        <f>VLOOKUP($B19,'Raw Stats'!$AK$3:$AZ$528,16,FALSE)</f>
        <v>121</v>
      </c>
      <c r="DT19">
        <f>VLOOKUP($B19,'Raw Stats'!$S$3:$AH$528,3,FALSE)</f>
        <v>75</v>
      </c>
      <c r="DU19">
        <f>VLOOKUP($B19,'Raw Stats'!$S$3:$AH$528,4,FALSE)</f>
        <v>21</v>
      </c>
      <c r="DV19">
        <f>VLOOKUP($B19,'Raw Stats'!$S$3:$AH$528,5,FALSE)</f>
        <v>19</v>
      </c>
      <c r="DW19">
        <f>VLOOKUP($B19,'Raw Stats'!$S$3:$AH$528,6,FALSE)</f>
        <v>40</v>
      </c>
      <c r="DX19">
        <f>VLOOKUP($B19,'Raw Stats'!$S$3:$AH$528,7,FALSE)</f>
        <v>15</v>
      </c>
      <c r="DY19">
        <f>VLOOKUP($B19,'Raw Stats'!$S$3:$AH$528,8,FALSE)</f>
        <v>35</v>
      </c>
      <c r="DZ19">
        <f>VLOOKUP($B19,'Raw Stats'!$S$3:$AH$528,9,FALSE)</f>
        <v>107</v>
      </c>
      <c r="EA19">
        <f>VLOOKUP($B19,'Raw Stats'!$S$3:$AH$528,10,FALSE)</f>
        <v>25</v>
      </c>
      <c r="EB19">
        <f>VLOOKUP($B19,'Raw Stats'!$S$3:$AH$528,11,FALSE)+VLOOKUP($B19,'Raw Stats'!$S$3:$AH$528,12,FALSE)</f>
        <v>4</v>
      </c>
      <c r="EC19">
        <f>VLOOKUP($B19,'Raw Stats'!$S$3:$AH$528,13,FALSE)+VLOOKUP($B19,'Raw Stats'!$S$3:$AH$528,14,FALSE)</f>
        <v>0</v>
      </c>
      <c r="ED19">
        <f>VLOOKUP($B19,'Raw Stats'!$S$3:$AH$528,15,FALSE)</f>
        <v>4</v>
      </c>
      <c r="EE19">
        <f>VLOOKUP($B19,'Raw Stats'!$S$3:$AH$528,16,FALSE)</f>
        <v>173</v>
      </c>
    </row>
    <row r="20" spans="1:135" x14ac:dyDescent="0.2">
      <c r="A20">
        <v>9.5</v>
      </c>
      <c r="B20" t="s">
        <v>61</v>
      </c>
      <c r="C20">
        <f t="shared" si="0"/>
        <v>0.98823808909887934</v>
      </c>
      <c r="D20">
        <f t="shared" si="1"/>
        <v>0.86264632820139653</v>
      </c>
      <c r="E20">
        <f t="shared" si="2"/>
        <v>0.97839471532667832</v>
      </c>
      <c r="F20">
        <f t="shared" si="3"/>
        <v>1.117938077545753</v>
      </c>
      <c r="G20">
        <f t="shared" si="4"/>
        <v>1.4099529126237409</v>
      </c>
      <c r="H20">
        <f>VLOOKUP(B20,'ALL SKATERS'!$B$3:$H$378,7,FALSE)</f>
        <v>1</v>
      </c>
      <c r="I20" s="29">
        <f t="shared" si="5"/>
        <v>0.52631578947368474</v>
      </c>
      <c r="J20" s="29">
        <f t="shared" si="6"/>
        <v>5.0000000000000044</v>
      </c>
      <c r="K20" s="29">
        <f t="shared" si="7"/>
        <v>5.0000000000000044E-2</v>
      </c>
      <c r="L20">
        <f>BU20*'Value Calculations'!$D$3</f>
        <v>8.1547085725207573</v>
      </c>
      <c r="M20">
        <f>BV20*'Value Calculations'!$D$4</f>
        <v>18.234311426500398</v>
      </c>
      <c r="N20">
        <f>BW20*'Value Calculations'!$D$5</f>
        <v>20.165695984022037</v>
      </c>
      <c r="O20">
        <f>BX20*'Value Calculations'!$D$6</f>
        <v>0.62532465959681427</v>
      </c>
      <c r="P20">
        <f>BY20*'Value Calculations'!$D$7</f>
        <v>1.5819277869826704</v>
      </c>
      <c r="Q20">
        <f>BZ20*'Value Calculations'!$D$8</f>
        <v>1.5097205204873356</v>
      </c>
      <c r="R20">
        <f>CA20*'Value Calculations'!$D$9</f>
        <v>2.0152401174002676</v>
      </c>
      <c r="S20">
        <f>CB20*'Value Calculations'!$D$10</f>
        <v>9.1329118519051171</v>
      </c>
      <c r="T20">
        <f>CC20*'Value Calculations'!$D$11</f>
        <v>0</v>
      </c>
      <c r="U20">
        <f>CD20*'Value Calculations'!$D$12</f>
        <v>4.0694136979470699</v>
      </c>
      <c r="V20">
        <f>CE20*'Value Calculations'!$D$13</f>
        <v>15.546268688745645</v>
      </c>
      <c r="X20">
        <f>CH20*'Value Calculations'!$D$3</f>
        <v>6.5237668580166064</v>
      </c>
      <c r="Y20">
        <f>CI20*'Value Calculations'!$D$4</f>
        <v>10.093993825384148</v>
      </c>
      <c r="Z20">
        <f>CJ20*'Value Calculations'!$D$5</f>
        <v>12.470890937487313</v>
      </c>
      <c r="AA20">
        <f>CK20*'Value Calculations'!$D$6</f>
        <v>0</v>
      </c>
      <c r="AB20">
        <f>CL20*'Value Calculations'!$D$7</f>
        <v>3.3396253280745265</v>
      </c>
      <c r="AC20">
        <f>CM20*'Value Calculations'!$D$8</f>
        <v>2.6599837741919723</v>
      </c>
      <c r="AD20">
        <f>CN20*'Value Calculations'!$D$9</f>
        <v>2.6450026540878513</v>
      </c>
      <c r="AE20">
        <f>CO20*'Value Calculations'!$D$10</f>
        <v>6.5756965333716852</v>
      </c>
      <c r="AF20">
        <f>CP20*'Value Calculations'!$D$11</f>
        <v>0</v>
      </c>
      <c r="AG20">
        <f>CQ20*'Value Calculations'!$D$12</f>
        <v>3.2555309583576562</v>
      </c>
      <c r="AH20">
        <f>CR20*'Value Calculations'!$D$13</f>
        <v>15.408691089730198</v>
      </c>
      <c r="AJ20">
        <f>CU20*'Value Calculations'!$D$3</f>
        <v>4.8928251435124546</v>
      </c>
      <c r="AK20">
        <f>CV20*'Value Calculations'!$D$4</f>
        <v>9.1171557132501988</v>
      </c>
      <c r="AL20">
        <f>CW20*'Value Calculations'!$D$5</f>
        <v>10.613524202116862</v>
      </c>
      <c r="AM20">
        <f>CX20*'Value Calculations'!$D$6</f>
        <v>1.5007791830323542</v>
      </c>
      <c r="AN20">
        <f>CY20*'Value Calculations'!$D$7</f>
        <v>1.5819277869826704</v>
      </c>
      <c r="AO20">
        <f>CZ20*'Value Calculations'!$D$8</f>
        <v>1.0783718003480969</v>
      </c>
      <c r="AP20">
        <f>DA20*'Value Calculations'!$D$9</f>
        <v>0.8816675513626171</v>
      </c>
      <c r="AQ20">
        <f>DB20*'Value Calculations'!$D$10</f>
        <v>4.3837976889144565</v>
      </c>
      <c r="AR20">
        <f>DC20*'Value Calculations'!$D$11</f>
        <v>0</v>
      </c>
      <c r="AS20">
        <f>DD20*'Value Calculations'!$D$12</f>
        <v>2.441648218768242</v>
      </c>
      <c r="AT20">
        <f>DE20*'Value Calculations'!$D$13</f>
        <v>9.4928543320659244</v>
      </c>
      <c r="AV20">
        <f>DH20*'Value Calculations'!$D$3</f>
        <v>12.232062858781138</v>
      </c>
      <c r="AW20">
        <f>DI20*'Value Calculations'!$D$4</f>
        <v>12.047670049652048</v>
      </c>
      <c r="AX20">
        <f>DJ20*'Value Calculations'!$D$5</f>
        <v>17.777653038545743</v>
      </c>
      <c r="AY20">
        <f>DK20*'Value Calculations'!$D$6</f>
        <v>1.75090904687108</v>
      </c>
      <c r="AZ20">
        <f>DL20*'Value Calculations'!$D$7</f>
        <v>3.5153950821837121</v>
      </c>
      <c r="BA20">
        <f>DM20*'Value Calculations'!$D$8</f>
        <v>1.5097205204873356</v>
      </c>
      <c r="BB20">
        <f>DN20*'Value Calculations'!$D$9</f>
        <v>1.8892876100627509</v>
      </c>
      <c r="BC20">
        <f>DO20*'Value Calculations'!$D$10</f>
        <v>9.1329118519051171</v>
      </c>
      <c r="BD20">
        <f>DP20*'Value Calculations'!$D$11</f>
        <v>0</v>
      </c>
      <c r="BE20">
        <f>DQ20*'Value Calculations'!$D$12</f>
        <v>4.883296437536484</v>
      </c>
      <c r="BF20">
        <f>DR20*'Value Calculations'!$D$13</f>
        <v>15.752635087268818</v>
      </c>
      <c r="BH20">
        <f>DU20*'Value Calculations'!$D$3</f>
        <v>16.717152573667555</v>
      </c>
      <c r="BI20">
        <f>DV20*'Value Calculations'!$D$4</f>
        <v>20.513600354812944</v>
      </c>
      <c r="BJ20">
        <f>DW20*'Value Calculations'!$D$5</f>
        <v>27.595162925503843</v>
      </c>
      <c r="BK20">
        <f>DX20*'Value Calculations'!$D$6</f>
        <v>3.7519479575808856</v>
      </c>
      <c r="BL20">
        <f>DY20*'Value Calculations'!$D$7</f>
        <v>2.8123160657469697</v>
      </c>
      <c r="BM20">
        <f>DZ20*'Value Calculations'!$D$8</f>
        <v>0.93458889363501729</v>
      </c>
      <c r="BN20">
        <f>EA20*'Value Calculations'!$D$9</f>
        <v>1.5114300880502007</v>
      </c>
      <c r="BO20">
        <f>EB20*'Value Calculations'!$D$10</f>
        <v>15.343291911200598</v>
      </c>
      <c r="BP20">
        <f>EC20*'Value Calculations'!$D$11</f>
        <v>0</v>
      </c>
      <c r="BQ20">
        <f>ED20*'Value Calculations'!$D$12</f>
        <v>8.1388273958941397</v>
      </c>
      <c r="BR20">
        <f>EE20*'Value Calculations'!$D$13</f>
        <v>18.297820669054609</v>
      </c>
      <c r="BT20">
        <f>VLOOKUP($B20,'Raw Stats'!$CM$3:$DC$528,3,FALSE)</f>
        <v>82</v>
      </c>
      <c r="BU20">
        <f>VLOOKUP($B20,'Raw Stats'!$CM$3:$DC$528,4,FALSE)</f>
        <v>20</v>
      </c>
      <c r="BV20">
        <f>VLOOKUP($B20,'Raw Stats'!$CM$3:$DC$528,5,FALSE)</f>
        <v>56</v>
      </c>
      <c r="BW20">
        <f>VLOOKUP($B20,'Raw Stats'!$CM$3:$DC$528,6,FALSE)</f>
        <v>76</v>
      </c>
      <c r="BX20">
        <f>VLOOKUP($B20,'Raw Stats'!$CM$3:$DC$528,7,FALSE)</f>
        <v>5</v>
      </c>
      <c r="BY20">
        <f>VLOOKUP($B20,'Raw Stats'!$CM$3:$DC$528,8,FALSE)</f>
        <v>18</v>
      </c>
      <c r="BZ20">
        <f>VLOOKUP($B20,'Raw Stats'!$CM$3:$DC$528,9,FALSE)</f>
        <v>21</v>
      </c>
      <c r="CA20">
        <f>VLOOKUP($B20,'Raw Stats'!$CM$3:$DC$528,10,FALSE)</f>
        <v>16</v>
      </c>
      <c r="CB20">
        <f>VLOOKUP($B20,'Raw Stats'!$CM$3:$DC$528,11,FALSE)+VLOOKUP($B20,'Raw Stats'!$CM$3:$DC$528,12,FALSE)</f>
        <v>25</v>
      </c>
      <c r="CC20">
        <f>VLOOKUP($B20,'Raw Stats'!$CM$3:$DC$528,13,FALSE)+VLOOKUP($B20,'Raw Stats'!$CM$3:$DC$528,14,FALSE)</f>
        <v>0</v>
      </c>
      <c r="CD20">
        <f>VLOOKUP($B20,'Raw Stats'!$CM$3:$DC$528,15,FALSE)</f>
        <v>5</v>
      </c>
      <c r="CE20">
        <f>VLOOKUP($B20,'Raw Stats'!$CM$3:$DC$528,16,FALSE)</f>
        <v>226</v>
      </c>
      <c r="CG20">
        <f>VLOOKUP($B20,'Raw Stats'!$BU$3:$CJ$528,3,FALSE)</f>
        <v>73</v>
      </c>
      <c r="CH20">
        <f>VLOOKUP($B20,'Raw Stats'!$BU$3:$CJ$528,4,FALSE)</f>
        <v>16</v>
      </c>
      <c r="CI20">
        <f>VLOOKUP($B20,'Raw Stats'!$BU$3:$CJ$5288,5,FALSE)</f>
        <v>31</v>
      </c>
      <c r="CJ20">
        <f>VLOOKUP($B20,'Raw Stats'!$BU$3:$CJ$528,6,FALSE)</f>
        <v>47</v>
      </c>
      <c r="CK20">
        <f>VLOOKUP($B20,'Raw Stats'!$BU$3:$CJ$528,7,FALSE)</f>
        <v>0</v>
      </c>
      <c r="CL20">
        <f>VLOOKUP($B20,'Raw Stats'!$BU$3:$CJ$528,8,FALSE)</f>
        <v>38</v>
      </c>
      <c r="CM20">
        <f>VLOOKUP($B20,'Raw Stats'!$BU$3:$CJ$528,9,FALSE)</f>
        <v>37</v>
      </c>
      <c r="CN20">
        <f>VLOOKUP($B20,'Raw Stats'!$BU$3:$CJ$528,10,FALSE)</f>
        <v>21</v>
      </c>
      <c r="CO20">
        <f>VLOOKUP($B20,'Raw Stats'!$BU$3:$CJ$528,11,FALSE)+VLOOKUP($B20,'Raw Stats'!$BU$3:$CJ$528,12,FALSE)</f>
        <v>18</v>
      </c>
      <c r="CP20">
        <f>VLOOKUP($B20,'Raw Stats'!$BU$3:$CJ$528,13,FALSE)+VLOOKUP($B20,'Raw Stats'!$BU$3:$CJ$528,14,FALSE)</f>
        <v>0</v>
      </c>
      <c r="CQ20">
        <f>VLOOKUP($B20,'Raw Stats'!$BU$3:$CJ$528,15,FALSE)</f>
        <v>4</v>
      </c>
      <c r="CR20">
        <f>VLOOKUP($B20,'Raw Stats'!$BU$3:$CJ$528,16,FALSE)</f>
        <v>224</v>
      </c>
      <c r="CT20">
        <f>VLOOKUP($B20,'Raw Stats'!$BC$3:$BR$528,3,FALSE)</f>
        <v>47</v>
      </c>
      <c r="CU20">
        <f>VLOOKUP($B20,'Raw Stats'!$BC$3:$BR$528,4,FALSE)</f>
        <v>12</v>
      </c>
      <c r="CV20">
        <f>VLOOKUP($B20,'Raw Stats'!$BC$3:$BR$5288,5,FALSE)</f>
        <v>28</v>
      </c>
      <c r="CW20">
        <f>VLOOKUP($B20,'Raw Stats'!$BC$3:$BR$52888,6,FALSE)</f>
        <v>40</v>
      </c>
      <c r="CX20">
        <f>VLOOKUP($B20,'Raw Stats'!$BC$3:$BR$5288,7,FALSE)</f>
        <v>12</v>
      </c>
      <c r="CY20">
        <f>VLOOKUP($B20,'Raw Stats'!$BC$3:$BR$5288,8,FALSE)</f>
        <v>18</v>
      </c>
      <c r="CZ20">
        <f>VLOOKUP($B20,'Raw Stats'!$BC$3:$BR$5288,9,FALSE)</f>
        <v>15</v>
      </c>
      <c r="DA20">
        <f>VLOOKUP($B20,'Raw Stats'!$BC$3:$BR$5288,10,FALSE)</f>
        <v>7</v>
      </c>
      <c r="DB20">
        <f>VLOOKUP($B20,'Raw Stats'!$BC$3:$BR$5288,11,FALSE)+VLOOKUP($B20,'Raw Stats'!$BC$3:$BR$5288,12,FALSE)</f>
        <v>12</v>
      </c>
      <c r="DC20">
        <f>VLOOKUP($B20,'Raw Stats'!$BC$3:$BR$5288,13,FALSE)+VLOOKUP($B20,'Raw Stats'!$BC$3:$BR$5288,14,FALSE)</f>
        <v>0</v>
      </c>
      <c r="DD20">
        <f>VLOOKUP($B20,'Raw Stats'!$BC$3:$BR$5288,15,FALSE)</f>
        <v>3</v>
      </c>
      <c r="DE20">
        <f>VLOOKUP($B20,'Raw Stats'!$BC$3:$BR$5288,16,FALSE)</f>
        <v>138</v>
      </c>
      <c r="DG20">
        <f>VLOOKUP($B20,'Raw Stats'!$AK$3:$AZ$528,3,FALSE)</f>
        <v>72</v>
      </c>
      <c r="DH20">
        <f>VLOOKUP($B20,'Raw Stats'!$AK$3:$AZ$528,4,FALSE)</f>
        <v>30</v>
      </c>
      <c r="DI20">
        <f>VLOOKUP($B20,'Raw Stats'!$AK$3:$AZ$528,5,FALSE)</f>
        <v>37</v>
      </c>
      <c r="DJ20">
        <f>VLOOKUP($B20,'Raw Stats'!$AK$3:$AZ$528,6,FALSE)</f>
        <v>67</v>
      </c>
      <c r="DK20">
        <f>VLOOKUP($B20,'Raw Stats'!$AK$3:$AZ$528,7,FALSE)</f>
        <v>14</v>
      </c>
      <c r="DL20">
        <f>VLOOKUP($B20,'Raw Stats'!$AK$3:$AZ$528,8,FALSE)</f>
        <v>40</v>
      </c>
      <c r="DM20">
        <f>VLOOKUP($B20,'Raw Stats'!$AK$3:$AZ$528,9,FALSE)</f>
        <v>21</v>
      </c>
      <c r="DN20">
        <f>VLOOKUP($B20,'Raw Stats'!$AK$3:$AZ$528,10,FALSE)</f>
        <v>15</v>
      </c>
      <c r="DO20">
        <f>VLOOKUP($B20,'Raw Stats'!$AK$3:$AZ$528,11,FALSE)+VLOOKUP($B20,'Raw Stats'!$AK$3:$AZ$528,12,FALSE)</f>
        <v>25</v>
      </c>
      <c r="DP20">
        <f>VLOOKUP($B20,'Raw Stats'!$AK$3:$AZ$528,13,FALSE)+VLOOKUP($B20,'Raw Stats'!$AK$3:$AZ$528,14,FALSE)</f>
        <v>0</v>
      </c>
      <c r="DQ20">
        <f>VLOOKUP($B20,'Raw Stats'!$AK$3:$AZ$528,15,FALSE)</f>
        <v>6</v>
      </c>
      <c r="DR20">
        <f>VLOOKUP($B20,'Raw Stats'!$AK$3:$AZ$528,16,FALSE)</f>
        <v>229</v>
      </c>
      <c r="DT20">
        <f>VLOOKUP($B20,'Raw Stats'!$S$3:$AH$528,3,FALSE)</f>
        <v>82</v>
      </c>
      <c r="DU20">
        <f>VLOOKUP($B20,'Raw Stats'!$S$3:$AH$528,4,FALSE)</f>
        <v>41</v>
      </c>
      <c r="DV20">
        <f>VLOOKUP($B20,'Raw Stats'!$S$3:$AH$528,5,FALSE)</f>
        <v>63</v>
      </c>
      <c r="DW20">
        <f>VLOOKUP($B20,'Raw Stats'!$S$3:$AH$528,6,FALSE)</f>
        <v>104</v>
      </c>
      <c r="DX20">
        <f>VLOOKUP($B20,'Raw Stats'!$S$3:$AH$528,7,FALSE)</f>
        <v>30</v>
      </c>
      <c r="DY20">
        <f>VLOOKUP($B20,'Raw Stats'!$S$3:$AH$528,8,FALSE)</f>
        <v>32</v>
      </c>
      <c r="DZ20">
        <f>VLOOKUP($B20,'Raw Stats'!$S$3:$AH$528,9,FALSE)</f>
        <v>13</v>
      </c>
      <c r="EA20">
        <f>VLOOKUP($B20,'Raw Stats'!$S$3:$AH$528,10,FALSE)</f>
        <v>12</v>
      </c>
      <c r="EB20">
        <f>VLOOKUP($B20,'Raw Stats'!$S$3:$AH$528,11,FALSE)+VLOOKUP($B20,'Raw Stats'!$S$3:$AH$528,12,FALSE)</f>
        <v>42</v>
      </c>
      <c r="EC20">
        <f>VLOOKUP($B20,'Raw Stats'!$S$3:$AH$528,13,FALSE)+VLOOKUP($B20,'Raw Stats'!$S$3:$AH$528,14,FALSE)</f>
        <v>0</v>
      </c>
      <c r="ED20">
        <f>VLOOKUP($B20,'Raw Stats'!$S$3:$AH$528,15,FALSE)</f>
        <v>10</v>
      </c>
      <c r="EE20">
        <f>VLOOKUP($B20,'Raw Stats'!$S$3:$AH$528,16,FALSE)</f>
        <v>266</v>
      </c>
    </row>
    <row r="21" spans="1:135" x14ac:dyDescent="0.2">
      <c r="A21" t="e">
        <f>VLOOKUP(B21,'ALL SKATERS'!$B$3:$I$378,9,FALSE)</f>
        <v>#REF!</v>
      </c>
      <c r="B21" t="s">
        <v>57</v>
      </c>
      <c r="C21">
        <f t="shared" si="0"/>
        <v>0.73117886882348437</v>
      </c>
      <c r="D21">
        <f t="shared" si="1"/>
        <v>1.006524531350744</v>
      </c>
      <c r="E21">
        <f t="shared" si="2"/>
        <v>1.1805591211177779</v>
      </c>
      <c r="F21">
        <f t="shared" si="3"/>
        <v>0.94984619179858987</v>
      </c>
      <c r="G21">
        <f t="shared" si="4"/>
        <v>1.0308110763442702</v>
      </c>
      <c r="H21">
        <f>VLOOKUP(B21,'ALL SKATERS'!$B$3:$H$378,7,FALSE)</f>
        <v>0.87</v>
      </c>
      <c r="I21" s="29" t="e">
        <f t="shared" si="5"/>
        <v>#REF!</v>
      </c>
      <c r="J21" s="29">
        <f t="shared" si="6"/>
        <v>-7.9999999999999956</v>
      </c>
      <c r="K21" s="29">
        <f t="shared" si="7"/>
        <v>-7.999999999999996E-2</v>
      </c>
      <c r="L21">
        <f>BU21*'Value Calculations'!$D$3</f>
        <v>8.5624440011467957</v>
      </c>
      <c r="M21">
        <f>BV21*'Value Calculations'!$D$4</f>
        <v>10.093993825384148</v>
      </c>
      <c r="N21">
        <f>BW21*'Value Calculations'!$D$5</f>
        <v>13.797581462751921</v>
      </c>
      <c r="O21">
        <f>BX21*'Value Calculations'!$D$6</f>
        <v>-0.75038959151617712</v>
      </c>
      <c r="P21">
        <f>BY21*'Value Calculations'!$D$7</f>
        <v>3.2517404510199337</v>
      </c>
      <c r="Q21">
        <f>BZ21*'Value Calculations'!$D$8</f>
        <v>2.3005265074092733</v>
      </c>
      <c r="R21">
        <f>CA21*'Value Calculations'!$D$9</f>
        <v>1.6373825953877175</v>
      </c>
      <c r="S21">
        <f>CB21*'Value Calculations'!$D$10</f>
        <v>6.2103800592954803</v>
      </c>
      <c r="T21">
        <f>CC21*'Value Calculations'!$D$11</f>
        <v>0</v>
      </c>
      <c r="U21">
        <f>CD21*'Value Calculations'!$D$12</f>
        <v>1.6277654791788281</v>
      </c>
      <c r="V21">
        <f>CE21*'Value Calculations'!$D$13</f>
        <v>11.762884715820821</v>
      </c>
      <c r="X21">
        <f>CH21*'Value Calculations'!$D$3</f>
        <v>11.008856572903023</v>
      </c>
      <c r="Y21">
        <f>CI21*'Value Calculations'!$D$4</f>
        <v>13.350120865830647</v>
      </c>
      <c r="Z21">
        <f>CJ21*'Value Calculations'!$D$5</f>
        <v>18.042991143598666</v>
      </c>
      <c r="AA21">
        <f>CK21*'Value Calculations'!$D$6</f>
        <v>0.87545452343553998</v>
      </c>
      <c r="AB21">
        <f>CL21*'Value Calculations'!$D$7</f>
        <v>4.0427043445112689</v>
      </c>
      <c r="AC21">
        <f>CM21*'Value Calculations'!$D$8</f>
        <v>2.1567436006961938</v>
      </c>
      <c r="AD21">
        <f>CN21*'Value Calculations'!$D$9</f>
        <v>2.1411926247377844</v>
      </c>
      <c r="AE21">
        <f>CO21*'Value Calculations'!$D$10</f>
        <v>6.5756965333716852</v>
      </c>
      <c r="AF21">
        <f>CP21*'Value Calculations'!$D$11</f>
        <v>0</v>
      </c>
      <c r="AG21">
        <f>CQ21*'Value Calculations'!$D$12</f>
        <v>3.2555309583576562</v>
      </c>
      <c r="AH21">
        <f>CR21*'Value Calculations'!$D$13</f>
        <v>17.059622277915576</v>
      </c>
      <c r="AJ21">
        <f>CU21*'Value Calculations'!$D$3</f>
        <v>8.1547085725207573</v>
      </c>
      <c r="AK21">
        <f>CV21*'Value Calculations'!$D$4</f>
        <v>6.8378667849376482</v>
      </c>
      <c r="AL21">
        <f>CW21*'Value Calculations'!$D$5</f>
        <v>10.878862307169783</v>
      </c>
      <c r="AM21">
        <f>CX21*'Value Calculations'!$D$6</f>
        <v>-0.12506493191936285</v>
      </c>
      <c r="AN21">
        <f>CY21*'Value Calculations'!$D$7</f>
        <v>1.7576975410918561</v>
      </c>
      <c r="AO21">
        <f>CZ21*'Value Calculations'!$D$8</f>
        <v>0.93458889363501729</v>
      </c>
      <c r="AP21">
        <f>DA21*'Value Calculations'!$D$9</f>
        <v>0.50381002935006691</v>
      </c>
      <c r="AQ21">
        <f>DB21*'Value Calculations'!$D$10</f>
        <v>5.1144306370668655</v>
      </c>
      <c r="AR21">
        <f>DC21*'Value Calculations'!$D$11</f>
        <v>0.9907141480249374</v>
      </c>
      <c r="AS21">
        <f>DD21*'Value Calculations'!$D$12</f>
        <v>1.6277654791788281</v>
      </c>
      <c r="AT21">
        <f>DE21*'Value Calculations'!$D$13</f>
        <v>8.1858671414191679</v>
      </c>
      <c r="AV21">
        <f>DH21*'Value Calculations'!$D$3</f>
        <v>10.601121144276986</v>
      </c>
      <c r="AW21">
        <f>DI21*'Value Calculations'!$D$4</f>
        <v>11.396444641562747</v>
      </c>
      <c r="AX21">
        <f>DJ21*'Value Calculations'!$D$5</f>
        <v>16.185624408228215</v>
      </c>
      <c r="AY21">
        <f>DK21*'Value Calculations'!$D$6</f>
        <v>-0.75038959151617712</v>
      </c>
      <c r="AZ21">
        <f>DL21*'Value Calculations'!$D$7</f>
        <v>4.5700136068388257</v>
      </c>
      <c r="BA21">
        <f>DM21*'Value Calculations'!$D$8</f>
        <v>2.4443094141223529</v>
      </c>
      <c r="BB21">
        <f>DN21*'Value Calculations'!$D$9</f>
        <v>2.770955161425368</v>
      </c>
      <c r="BC21">
        <f>DO21*'Value Calculations'!$D$10</f>
        <v>8.7675953778289131</v>
      </c>
      <c r="BD21">
        <f>DP21*'Value Calculations'!$D$11</f>
        <v>0</v>
      </c>
      <c r="BE21">
        <f>DQ21*'Value Calculations'!$D$12</f>
        <v>4.0694136979470699</v>
      </c>
      <c r="BF21">
        <f>DR21*'Value Calculations'!$D$13</f>
        <v>14.032915099575716</v>
      </c>
      <c r="BH21">
        <f>DU21*'Value Calculations'!$D$3</f>
        <v>13.047533716033213</v>
      </c>
      <c r="BI21">
        <f>DV21*'Value Calculations'!$D$4</f>
        <v>13.350120865830647</v>
      </c>
      <c r="BJ21">
        <f>DW21*'Value Calculations'!$D$5</f>
        <v>19.369681668863272</v>
      </c>
      <c r="BK21">
        <f>DX21*'Value Calculations'!$D$6</f>
        <v>0.25012986383872571</v>
      </c>
      <c r="BL21">
        <f>DY21*'Value Calculations'!$D$7</f>
        <v>2.1092370493102273</v>
      </c>
      <c r="BM21">
        <f>DZ21*'Value Calculations'!$D$8</f>
        <v>2.1567436006961938</v>
      </c>
      <c r="BN21">
        <f>EA21*'Value Calculations'!$D$9</f>
        <v>1.5114300880502007</v>
      </c>
      <c r="BO21">
        <f>EB21*'Value Calculations'!$D$10</f>
        <v>10.228861274133731</v>
      </c>
      <c r="BP21">
        <f>EC21*'Value Calculations'!$D$11</f>
        <v>0</v>
      </c>
      <c r="BQ21">
        <f>ED21*'Value Calculations'!$D$12</f>
        <v>4.0694136979470699</v>
      </c>
      <c r="BR21">
        <f>EE21*'Value Calculations'!$D$13</f>
        <v>16.371734282838336</v>
      </c>
      <c r="BT21">
        <f>VLOOKUP($B21,'Raw Stats'!$CM$3:$DC$528,3,FALSE)</f>
        <v>80</v>
      </c>
      <c r="BU21">
        <f>VLOOKUP($B21,'Raw Stats'!$CM$3:$DC$528,4,FALSE)</f>
        <v>21</v>
      </c>
      <c r="BV21">
        <f>VLOOKUP($B21,'Raw Stats'!$CM$3:$DC$528,5,FALSE)</f>
        <v>31</v>
      </c>
      <c r="BW21">
        <f>VLOOKUP($B21,'Raw Stats'!$CM$3:$DC$528,6,FALSE)</f>
        <v>52</v>
      </c>
      <c r="BX21">
        <f>VLOOKUP($B21,'Raw Stats'!$CM$3:$DC$528,7,FALSE)</f>
        <v>-6</v>
      </c>
      <c r="BY21">
        <f>VLOOKUP($B21,'Raw Stats'!$CM$3:$DC$528,8,FALSE)</f>
        <v>37</v>
      </c>
      <c r="BZ21">
        <f>VLOOKUP($B21,'Raw Stats'!$CM$3:$DC$528,9,FALSE)</f>
        <v>32</v>
      </c>
      <c r="CA21">
        <f>VLOOKUP($B21,'Raw Stats'!$CM$3:$DC$528,10,FALSE)</f>
        <v>13</v>
      </c>
      <c r="CB21">
        <f>VLOOKUP($B21,'Raw Stats'!$CM$3:$DC$528,11,FALSE)+VLOOKUP($B21,'Raw Stats'!$CM$3:$DC$528,12,FALSE)</f>
        <v>17</v>
      </c>
      <c r="CC21">
        <f>VLOOKUP($B21,'Raw Stats'!$CM$3:$DC$528,13,FALSE)+VLOOKUP($B21,'Raw Stats'!$CM$3:$DC$528,14,FALSE)</f>
        <v>0</v>
      </c>
      <c r="CD21">
        <f>VLOOKUP($B21,'Raw Stats'!$CM$3:$DC$528,15,FALSE)</f>
        <v>2</v>
      </c>
      <c r="CE21">
        <f>VLOOKUP($B21,'Raw Stats'!$CM$3:$DC$528,16,FALSE)</f>
        <v>171</v>
      </c>
      <c r="CG21">
        <f>VLOOKUP($B21,'Raw Stats'!$BU$3:$CJ$528,3,FALSE)</f>
        <v>78</v>
      </c>
      <c r="CH21">
        <f>VLOOKUP($B21,'Raw Stats'!$BU$3:$CJ$528,4,FALSE)</f>
        <v>27</v>
      </c>
      <c r="CI21">
        <f>VLOOKUP($B21,'Raw Stats'!$BU$3:$CJ$5288,5,FALSE)</f>
        <v>41</v>
      </c>
      <c r="CJ21">
        <f>VLOOKUP($B21,'Raw Stats'!$BU$3:$CJ$528,6,FALSE)</f>
        <v>68</v>
      </c>
      <c r="CK21">
        <f>VLOOKUP($B21,'Raw Stats'!$BU$3:$CJ$528,7,FALSE)</f>
        <v>7</v>
      </c>
      <c r="CL21">
        <f>VLOOKUP($B21,'Raw Stats'!$BU$3:$CJ$528,8,FALSE)</f>
        <v>46</v>
      </c>
      <c r="CM21">
        <f>VLOOKUP($B21,'Raw Stats'!$BU$3:$CJ$528,9,FALSE)</f>
        <v>30</v>
      </c>
      <c r="CN21">
        <f>VLOOKUP($B21,'Raw Stats'!$BU$3:$CJ$528,10,FALSE)</f>
        <v>17</v>
      </c>
      <c r="CO21">
        <f>VLOOKUP($B21,'Raw Stats'!$BU$3:$CJ$528,11,FALSE)+VLOOKUP($B21,'Raw Stats'!$BU$3:$CJ$528,12,FALSE)</f>
        <v>18</v>
      </c>
      <c r="CP21">
        <f>VLOOKUP($B21,'Raw Stats'!$BU$3:$CJ$528,13,FALSE)+VLOOKUP($B21,'Raw Stats'!$BU$3:$CJ$528,14,FALSE)</f>
        <v>0</v>
      </c>
      <c r="CQ21">
        <f>VLOOKUP($B21,'Raw Stats'!$BU$3:$CJ$528,15,FALSE)</f>
        <v>4</v>
      </c>
      <c r="CR21">
        <f>VLOOKUP($B21,'Raw Stats'!$BU$3:$CJ$528,16,FALSE)</f>
        <v>248</v>
      </c>
      <c r="CT21">
        <f>VLOOKUP($B21,'Raw Stats'!$BC$3:$BR$528,3,FALSE)</f>
        <v>38</v>
      </c>
      <c r="CU21">
        <f>VLOOKUP($B21,'Raw Stats'!$BC$3:$BR$528,4,FALSE)</f>
        <v>20</v>
      </c>
      <c r="CV21">
        <f>VLOOKUP($B21,'Raw Stats'!$BC$3:$BR$5288,5,FALSE)</f>
        <v>21</v>
      </c>
      <c r="CW21">
        <f>VLOOKUP($B21,'Raw Stats'!$BC$3:$BR$52888,6,FALSE)</f>
        <v>41</v>
      </c>
      <c r="CX21">
        <f>VLOOKUP($B21,'Raw Stats'!$BC$3:$BR$5288,7,FALSE)</f>
        <v>-1</v>
      </c>
      <c r="CY21">
        <f>VLOOKUP($B21,'Raw Stats'!$BC$3:$BR$5288,8,FALSE)</f>
        <v>20</v>
      </c>
      <c r="CZ21">
        <f>VLOOKUP($B21,'Raw Stats'!$BC$3:$BR$5288,9,FALSE)</f>
        <v>13</v>
      </c>
      <c r="DA21">
        <f>VLOOKUP($B21,'Raw Stats'!$BC$3:$BR$5288,10,FALSE)</f>
        <v>4</v>
      </c>
      <c r="DB21">
        <f>VLOOKUP($B21,'Raw Stats'!$BC$3:$BR$5288,11,FALSE)+VLOOKUP($B21,'Raw Stats'!$BC$3:$BR$5288,12,FALSE)</f>
        <v>14</v>
      </c>
      <c r="DC21">
        <f>VLOOKUP($B21,'Raw Stats'!$BC$3:$BR$5288,13,FALSE)+VLOOKUP($B21,'Raw Stats'!$BC$3:$BR$5288,14,FALSE)</f>
        <v>1</v>
      </c>
      <c r="DD21">
        <f>VLOOKUP($B21,'Raw Stats'!$BC$3:$BR$5288,15,FALSE)</f>
        <v>2</v>
      </c>
      <c r="DE21">
        <f>VLOOKUP($B21,'Raw Stats'!$BC$3:$BR$5288,16,FALSE)</f>
        <v>119</v>
      </c>
      <c r="DG21">
        <f>VLOOKUP($B21,'Raw Stats'!$AK$3:$AZ$528,3,FALSE)</f>
        <v>78</v>
      </c>
      <c r="DH21">
        <f>VLOOKUP($B21,'Raw Stats'!$AK$3:$AZ$528,4,FALSE)</f>
        <v>26</v>
      </c>
      <c r="DI21">
        <f>VLOOKUP($B21,'Raw Stats'!$AK$3:$AZ$528,5,FALSE)</f>
        <v>35</v>
      </c>
      <c r="DJ21">
        <f>VLOOKUP($B21,'Raw Stats'!$AK$3:$AZ$528,6,FALSE)</f>
        <v>61</v>
      </c>
      <c r="DK21">
        <f>VLOOKUP($B21,'Raw Stats'!$AK$3:$AZ$528,7,FALSE)</f>
        <v>-6</v>
      </c>
      <c r="DL21">
        <f>VLOOKUP($B21,'Raw Stats'!$AK$3:$AZ$528,8,FALSE)</f>
        <v>52</v>
      </c>
      <c r="DM21">
        <f>VLOOKUP($B21,'Raw Stats'!$AK$3:$AZ$528,9,FALSE)</f>
        <v>34</v>
      </c>
      <c r="DN21">
        <f>VLOOKUP($B21,'Raw Stats'!$AK$3:$AZ$528,10,FALSE)</f>
        <v>22</v>
      </c>
      <c r="DO21">
        <f>VLOOKUP($B21,'Raw Stats'!$AK$3:$AZ$528,11,FALSE)+VLOOKUP($B21,'Raw Stats'!$AK$3:$AZ$528,12,FALSE)</f>
        <v>24</v>
      </c>
      <c r="DP21">
        <f>VLOOKUP($B21,'Raw Stats'!$AK$3:$AZ$528,13,FALSE)+VLOOKUP($B21,'Raw Stats'!$AK$3:$AZ$528,14,FALSE)</f>
        <v>0</v>
      </c>
      <c r="DQ21">
        <f>VLOOKUP($B21,'Raw Stats'!$AK$3:$AZ$528,15,FALSE)</f>
        <v>5</v>
      </c>
      <c r="DR21">
        <f>VLOOKUP($B21,'Raw Stats'!$AK$3:$AZ$528,16,FALSE)</f>
        <v>204</v>
      </c>
      <c r="DT21">
        <f>VLOOKUP($B21,'Raw Stats'!$S$3:$AH$528,3,FALSE)</f>
        <v>80</v>
      </c>
      <c r="DU21">
        <f>VLOOKUP($B21,'Raw Stats'!$S$3:$AH$528,4,FALSE)</f>
        <v>32</v>
      </c>
      <c r="DV21">
        <f>VLOOKUP($B21,'Raw Stats'!$S$3:$AH$528,5,FALSE)</f>
        <v>41</v>
      </c>
      <c r="DW21">
        <f>VLOOKUP($B21,'Raw Stats'!$S$3:$AH$528,6,FALSE)</f>
        <v>73</v>
      </c>
      <c r="DX21">
        <f>VLOOKUP($B21,'Raw Stats'!$S$3:$AH$528,7,FALSE)</f>
        <v>2</v>
      </c>
      <c r="DY21">
        <f>VLOOKUP($B21,'Raw Stats'!$S$3:$AH$528,8,FALSE)</f>
        <v>24</v>
      </c>
      <c r="DZ21">
        <f>VLOOKUP($B21,'Raw Stats'!$S$3:$AH$528,9,FALSE)</f>
        <v>30</v>
      </c>
      <c r="EA21">
        <f>VLOOKUP($B21,'Raw Stats'!$S$3:$AH$528,10,FALSE)</f>
        <v>12</v>
      </c>
      <c r="EB21">
        <f>VLOOKUP($B21,'Raw Stats'!$S$3:$AH$528,11,FALSE)+VLOOKUP($B21,'Raw Stats'!$S$3:$AH$528,12,FALSE)</f>
        <v>28</v>
      </c>
      <c r="EC21">
        <f>VLOOKUP($B21,'Raw Stats'!$S$3:$AH$528,13,FALSE)+VLOOKUP($B21,'Raw Stats'!$S$3:$AH$528,14,FALSE)</f>
        <v>0</v>
      </c>
      <c r="ED21">
        <f>VLOOKUP($B21,'Raw Stats'!$S$3:$AH$528,15,FALSE)</f>
        <v>5</v>
      </c>
      <c r="EE21">
        <f>VLOOKUP($B21,'Raw Stats'!$S$3:$AH$528,16,FALSE)</f>
        <v>238</v>
      </c>
    </row>
    <row r="22" spans="1:135" x14ac:dyDescent="0.2">
      <c r="A22" t="e">
        <f>VLOOKUP(B22,'ALL SKATERS'!$B$3:$I$378,9,FALSE)</f>
        <v>#REF!</v>
      </c>
      <c r="B22" t="s">
        <v>51</v>
      </c>
      <c r="C22">
        <f t="shared" si="0"/>
        <v>1.0652729488547326</v>
      </c>
      <c r="D22">
        <f t="shared" si="1"/>
        <v>1.2229075708523847</v>
      </c>
      <c r="E22">
        <f t="shared" si="2"/>
        <v>0.94638835145014044</v>
      </c>
      <c r="F22">
        <f t="shared" si="3"/>
        <v>0.97918013403663628</v>
      </c>
      <c r="G22" t="e">
        <f t="shared" si="4"/>
        <v>#N/A</v>
      </c>
      <c r="H22">
        <f>VLOOKUP(B22,'ALL SKATERS'!$B$3:$H$378,7,FALSE)</f>
        <v>1.07</v>
      </c>
      <c r="I22" s="29" t="e">
        <f t="shared" si="5"/>
        <v>#REF!</v>
      </c>
      <c r="J22" s="29">
        <f t="shared" si="6"/>
        <v>12.000000000000011</v>
      </c>
      <c r="K22" s="29">
        <f t="shared" si="7"/>
        <v>0.12000000000000011</v>
      </c>
      <c r="L22">
        <f>BU22*'Value Calculations'!$D$3</f>
        <v>9.7856502870249091</v>
      </c>
      <c r="M22">
        <f>BV22*'Value Calculations'!$D$4</f>
        <v>13.024508161785997</v>
      </c>
      <c r="N22">
        <f>BW22*'Value Calculations'!$D$5</f>
        <v>16.981638723386979</v>
      </c>
      <c r="O22">
        <f>BX22*'Value Calculations'!$D$6</f>
        <v>1.0005194553549028</v>
      </c>
      <c r="P22">
        <f>BY22*'Value Calculations'!$D$7</f>
        <v>2.9002009428015625</v>
      </c>
      <c r="Q22">
        <f>BZ22*'Value Calculations'!$D$8</f>
        <v>2.3005265074092733</v>
      </c>
      <c r="R22">
        <f>CA22*'Value Calculations'!$D$9</f>
        <v>4.6602427714881189</v>
      </c>
      <c r="S22">
        <f>CB22*'Value Calculations'!$D$10</f>
        <v>8.7675953778289131</v>
      </c>
      <c r="T22">
        <f>CC22*'Value Calculations'!$D$11</f>
        <v>0</v>
      </c>
      <c r="U22">
        <f>CD22*'Value Calculations'!$D$12</f>
        <v>4.0694136979470699</v>
      </c>
      <c r="V22">
        <f>CE22*'Value Calculations'!$D$13</f>
        <v>15.339902290222474</v>
      </c>
      <c r="X22">
        <f>CH22*'Value Calculations'!$D$3</f>
        <v>13.455269144659251</v>
      </c>
      <c r="Y22">
        <f>CI22*'Value Calculations'!$D$4</f>
        <v>9.4427684172948485</v>
      </c>
      <c r="Z22">
        <f>CJ22*'Value Calculations'!$D$5</f>
        <v>16.450962513281137</v>
      </c>
      <c r="AA22">
        <f>CK22*'Value Calculations'!$D$6</f>
        <v>2.1261038426291687</v>
      </c>
      <c r="AB22">
        <f>CL22*'Value Calculations'!$D$7</f>
        <v>4.0427043445112689</v>
      </c>
      <c r="AC22">
        <f>CM22*'Value Calculations'!$D$8</f>
        <v>3.091332494331211</v>
      </c>
      <c r="AD22">
        <f>CN22*'Value Calculations'!$D$9</f>
        <v>3.5266702054504684</v>
      </c>
      <c r="AE22">
        <f>CO22*'Value Calculations'!$D$10</f>
        <v>6.2103800592954803</v>
      </c>
      <c r="AF22">
        <f>CP22*'Value Calculations'!$D$11</f>
        <v>2.9721424440748123</v>
      </c>
      <c r="AG22">
        <f>CQ22*'Value Calculations'!$D$12</f>
        <v>7.3249446563047265</v>
      </c>
      <c r="AH22">
        <f>CR22*'Value Calculations'!$D$13</f>
        <v>14.514436696129785</v>
      </c>
      <c r="AJ22">
        <f>CU22*'Value Calculations'!$D$3</f>
        <v>3.2618834290083032</v>
      </c>
      <c r="AK22">
        <f>CV22*'Value Calculations'!$D$4</f>
        <v>6.1866413768483488</v>
      </c>
      <c r="AL22">
        <f>CW22*'Value Calculations'!$D$5</f>
        <v>7.1641288364288815</v>
      </c>
      <c r="AM22">
        <f>CX22*'Value Calculations'!$D$6</f>
        <v>0.62532465959681427</v>
      </c>
      <c r="AN22">
        <f>CY22*'Value Calculations'!$D$7</f>
        <v>1.2303882787642992</v>
      </c>
      <c r="AO22">
        <f>CZ22*'Value Calculations'!$D$8</f>
        <v>2.0129606939831142</v>
      </c>
      <c r="AP22">
        <f>DA22*'Value Calculations'!$D$9</f>
        <v>2.770955161425368</v>
      </c>
      <c r="AQ22">
        <f>DB22*'Value Calculations'!$D$10</f>
        <v>3.2878482666858426</v>
      </c>
      <c r="AR22">
        <f>DC22*'Value Calculations'!$D$11</f>
        <v>0</v>
      </c>
      <c r="AS22">
        <f>DD22*'Value Calculations'!$D$12</f>
        <v>2.441648218768242</v>
      </c>
      <c r="AT22">
        <f>DE22*'Value Calculations'!$D$13</f>
        <v>8.873755136496408</v>
      </c>
      <c r="AV22">
        <f>DH22*'Value Calculations'!$D$3</f>
        <v>6.1160314293905689</v>
      </c>
      <c r="AW22">
        <f>DI22*'Value Calculations'!$D$4</f>
        <v>4.2329651525804488</v>
      </c>
      <c r="AX22">
        <f>DJ22*'Value Calculations'!$D$5</f>
        <v>7.4294669414818033</v>
      </c>
      <c r="AY22">
        <f>DK22*'Value Calculations'!$D$6</f>
        <v>3.0015583660647085</v>
      </c>
      <c r="AZ22">
        <f>DL22*'Value Calculations'!$D$7</f>
        <v>2.4607765575285985</v>
      </c>
      <c r="BA22">
        <f>DM22*'Value Calculations'!$D$8</f>
        <v>1.725394880556955</v>
      </c>
      <c r="BB22">
        <f>DN22*'Value Calculations'!$D$9</f>
        <v>3.6526227127879851</v>
      </c>
      <c r="BC22">
        <f>DO22*'Value Calculations'!$D$10</f>
        <v>1.8265823703810236</v>
      </c>
      <c r="BD22">
        <f>DP22*'Value Calculations'!$D$11</f>
        <v>0</v>
      </c>
      <c r="BE22">
        <f>DQ22*'Value Calculations'!$D$12</f>
        <v>2.441648218768242</v>
      </c>
      <c r="BF22">
        <f>DR22*'Value Calculations'!$D$13</f>
        <v>9.2176991340350298</v>
      </c>
      <c r="BH22" t="e">
        <f>DU22*'Value Calculations'!$D$3</f>
        <v>#N/A</v>
      </c>
      <c r="BI22" t="e">
        <f>DV22*'Value Calculations'!$D$4</f>
        <v>#N/A</v>
      </c>
      <c r="BJ22" t="e">
        <f>DW22*'Value Calculations'!$D$5</f>
        <v>#N/A</v>
      </c>
      <c r="BK22" t="e">
        <f>DX22*'Value Calculations'!$D$6</f>
        <v>#N/A</v>
      </c>
      <c r="BL22" t="e">
        <f>DY22*'Value Calculations'!$D$7</f>
        <v>#N/A</v>
      </c>
      <c r="BM22" t="e">
        <f>DZ22*'Value Calculations'!$D$8</f>
        <v>#N/A</v>
      </c>
      <c r="BN22" t="e">
        <f>EA22*'Value Calculations'!$D$9</f>
        <v>#N/A</v>
      </c>
      <c r="BO22" t="e">
        <f>EB22*'Value Calculations'!$D$10</f>
        <v>#N/A</v>
      </c>
      <c r="BP22" t="e">
        <f>EC22*'Value Calculations'!$D$11</f>
        <v>#N/A</v>
      </c>
      <c r="BQ22" t="e">
        <f>ED22*'Value Calculations'!$D$12</f>
        <v>#N/A</v>
      </c>
      <c r="BR22" t="e">
        <f>EE22*'Value Calculations'!$D$13</f>
        <v>#N/A</v>
      </c>
      <c r="BT22">
        <f>VLOOKUP($B22,'Raw Stats'!$CM$3:$DC$528,3,FALSE)</f>
        <v>74</v>
      </c>
      <c r="BU22">
        <f>VLOOKUP($B22,'Raw Stats'!$CM$3:$DC$528,4,FALSE)</f>
        <v>24</v>
      </c>
      <c r="BV22">
        <f>VLOOKUP($B22,'Raw Stats'!$CM$3:$DC$528,5,FALSE)</f>
        <v>40</v>
      </c>
      <c r="BW22">
        <f>VLOOKUP($B22,'Raw Stats'!$CM$3:$DC$528,6,FALSE)</f>
        <v>64</v>
      </c>
      <c r="BX22">
        <f>VLOOKUP($B22,'Raw Stats'!$CM$3:$DC$528,7,FALSE)</f>
        <v>8</v>
      </c>
      <c r="BY22">
        <f>VLOOKUP($B22,'Raw Stats'!$CM$3:$DC$528,8,FALSE)</f>
        <v>33</v>
      </c>
      <c r="BZ22">
        <f>VLOOKUP($B22,'Raw Stats'!$CM$3:$DC$528,9,FALSE)</f>
        <v>32</v>
      </c>
      <c r="CA22">
        <f>VLOOKUP($B22,'Raw Stats'!$CM$3:$DC$528,10,FALSE)</f>
        <v>37</v>
      </c>
      <c r="CB22">
        <f>VLOOKUP($B22,'Raw Stats'!$CM$3:$DC$528,11,FALSE)+VLOOKUP($B22,'Raw Stats'!$CM$3:$DC$528,12,FALSE)</f>
        <v>24</v>
      </c>
      <c r="CC22">
        <f>VLOOKUP($B22,'Raw Stats'!$CM$3:$DC$528,13,FALSE)+VLOOKUP($B22,'Raw Stats'!$CM$3:$DC$528,14,FALSE)</f>
        <v>0</v>
      </c>
      <c r="CD22">
        <f>VLOOKUP($B22,'Raw Stats'!$CM$3:$DC$528,15,FALSE)</f>
        <v>5</v>
      </c>
      <c r="CE22">
        <f>VLOOKUP($B22,'Raw Stats'!$CM$3:$DC$528,16,FALSE)</f>
        <v>223</v>
      </c>
      <c r="CG22">
        <f>VLOOKUP($B22,'Raw Stats'!$BU$3:$CJ$528,3,FALSE)</f>
        <v>68</v>
      </c>
      <c r="CH22">
        <f>VLOOKUP($B22,'Raw Stats'!$BU$3:$CJ$528,4,FALSE)</f>
        <v>33</v>
      </c>
      <c r="CI22">
        <f>VLOOKUP($B22,'Raw Stats'!$BU$3:$CJ$5288,5,FALSE)</f>
        <v>29</v>
      </c>
      <c r="CJ22">
        <f>VLOOKUP($B22,'Raw Stats'!$BU$3:$CJ$528,6,FALSE)</f>
        <v>62</v>
      </c>
      <c r="CK22">
        <f>VLOOKUP($B22,'Raw Stats'!$BU$3:$CJ$528,7,FALSE)</f>
        <v>17</v>
      </c>
      <c r="CL22">
        <f>VLOOKUP($B22,'Raw Stats'!$BU$3:$CJ$528,8,FALSE)</f>
        <v>46</v>
      </c>
      <c r="CM22">
        <f>VLOOKUP($B22,'Raw Stats'!$BU$3:$CJ$528,9,FALSE)</f>
        <v>43</v>
      </c>
      <c r="CN22">
        <f>VLOOKUP($B22,'Raw Stats'!$BU$3:$CJ$528,10,FALSE)</f>
        <v>28</v>
      </c>
      <c r="CO22">
        <f>VLOOKUP($B22,'Raw Stats'!$BU$3:$CJ$528,11,FALSE)+VLOOKUP($B22,'Raw Stats'!$BU$3:$CJ$528,12,FALSE)</f>
        <v>17</v>
      </c>
      <c r="CP22">
        <f>VLOOKUP($B22,'Raw Stats'!$BU$3:$CJ$528,13,FALSE)+VLOOKUP($B22,'Raw Stats'!$BU$3:$CJ$528,14,FALSE)</f>
        <v>3</v>
      </c>
      <c r="CQ22">
        <f>VLOOKUP($B22,'Raw Stats'!$BU$3:$CJ$528,15,FALSE)</f>
        <v>9</v>
      </c>
      <c r="CR22">
        <f>VLOOKUP($B22,'Raw Stats'!$BU$3:$CJ$528,16,FALSE)</f>
        <v>211</v>
      </c>
      <c r="CT22">
        <f>VLOOKUP($B22,'Raw Stats'!$BC$3:$BR$528,3,FALSE)</f>
        <v>40</v>
      </c>
      <c r="CU22">
        <f>VLOOKUP($B22,'Raw Stats'!$BC$3:$BR$528,4,FALSE)</f>
        <v>8</v>
      </c>
      <c r="CV22">
        <f>VLOOKUP($B22,'Raw Stats'!$BC$3:$BR$5288,5,FALSE)</f>
        <v>19</v>
      </c>
      <c r="CW22">
        <f>VLOOKUP($B22,'Raw Stats'!$BC$3:$BR$52888,6,FALSE)</f>
        <v>27</v>
      </c>
      <c r="CX22">
        <f>VLOOKUP($B22,'Raw Stats'!$BC$3:$BR$5288,7,FALSE)</f>
        <v>5</v>
      </c>
      <c r="CY22">
        <f>VLOOKUP($B22,'Raw Stats'!$BC$3:$BR$5288,8,FALSE)</f>
        <v>14</v>
      </c>
      <c r="CZ22">
        <f>VLOOKUP($B22,'Raw Stats'!$BC$3:$BR$5288,9,FALSE)</f>
        <v>28</v>
      </c>
      <c r="DA22">
        <f>VLOOKUP($B22,'Raw Stats'!$BC$3:$BR$5288,10,FALSE)</f>
        <v>22</v>
      </c>
      <c r="DB22">
        <f>VLOOKUP($B22,'Raw Stats'!$BC$3:$BR$5288,11,FALSE)+VLOOKUP($B22,'Raw Stats'!$BC$3:$BR$5288,12,FALSE)</f>
        <v>9</v>
      </c>
      <c r="DC22">
        <f>VLOOKUP($B22,'Raw Stats'!$BC$3:$BR$5288,13,FALSE)+VLOOKUP($B22,'Raw Stats'!$BC$3:$BR$5288,14,FALSE)</f>
        <v>0</v>
      </c>
      <c r="DD22">
        <f>VLOOKUP($B22,'Raw Stats'!$BC$3:$BR$5288,15,FALSE)</f>
        <v>3</v>
      </c>
      <c r="DE22">
        <f>VLOOKUP($B22,'Raw Stats'!$BC$3:$BR$5288,16,FALSE)</f>
        <v>129</v>
      </c>
      <c r="DG22">
        <f>VLOOKUP($B22,'Raw Stats'!$AK$3:$AZ$528,3,FALSE)</f>
        <v>43</v>
      </c>
      <c r="DH22">
        <f>VLOOKUP($B22,'Raw Stats'!$AK$3:$AZ$528,4,FALSE)</f>
        <v>15</v>
      </c>
      <c r="DI22">
        <f>VLOOKUP($B22,'Raw Stats'!$AK$3:$AZ$528,5,FALSE)</f>
        <v>13</v>
      </c>
      <c r="DJ22">
        <f>VLOOKUP($B22,'Raw Stats'!$AK$3:$AZ$528,6,FALSE)</f>
        <v>28</v>
      </c>
      <c r="DK22">
        <f>VLOOKUP($B22,'Raw Stats'!$AK$3:$AZ$528,7,FALSE)</f>
        <v>24</v>
      </c>
      <c r="DL22">
        <f>VLOOKUP($B22,'Raw Stats'!$AK$3:$AZ$528,8,FALSE)</f>
        <v>28</v>
      </c>
      <c r="DM22">
        <f>VLOOKUP($B22,'Raw Stats'!$AK$3:$AZ$528,9,FALSE)</f>
        <v>24</v>
      </c>
      <c r="DN22">
        <f>VLOOKUP($B22,'Raw Stats'!$AK$3:$AZ$528,10,FALSE)</f>
        <v>29</v>
      </c>
      <c r="DO22">
        <f>VLOOKUP($B22,'Raw Stats'!$AK$3:$AZ$528,11,FALSE)+VLOOKUP($B22,'Raw Stats'!$AK$3:$AZ$528,12,FALSE)</f>
        <v>5</v>
      </c>
      <c r="DP22">
        <f>VLOOKUP($B22,'Raw Stats'!$AK$3:$AZ$528,13,FALSE)+VLOOKUP($B22,'Raw Stats'!$AK$3:$AZ$528,14,FALSE)</f>
        <v>0</v>
      </c>
      <c r="DQ22">
        <f>VLOOKUP($B22,'Raw Stats'!$AK$3:$AZ$528,15,FALSE)</f>
        <v>3</v>
      </c>
      <c r="DR22">
        <f>VLOOKUP($B22,'Raw Stats'!$AK$3:$AZ$528,16,FALSE)</f>
        <v>134</v>
      </c>
      <c r="DT22" t="e">
        <f>VLOOKUP($B22,'Raw Stats'!$S$3:$AH$528,3,FALSE)</f>
        <v>#N/A</v>
      </c>
      <c r="DU22" t="e">
        <f>VLOOKUP($B22,'Raw Stats'!$S$3:$AH$528,4,FALSE)</f>
        <v>#N/A</v>
      </c>
      <c r="DV22" t="e">
        <f>VLOOKUP($B22,'Raw Stats'!$S$3:$AH$528,5,FALSE)</f>
        <v>#N/A</v>
      </c>
      <c r="DW22" t="e">
        <f>VLOOKUP($B22,'Raw Stats'!$S$3:$AH$528,6,FALSE)</f>
        <v>#N/A</v>
      </c>
      <c r="DX22" t="e">
        <f>VLOOKUP($B22,'Raw Stats'!$S$3:$AH$528,7,FALSE)</f>
        <v>#N/A</v>
      </c>
      <c r="DY22" t="e">
        <f>VLOOKUP($B22,'Raw Stats'!$S$3:$AH$528,8,FALSE)</f>
        <v>#N/A</v>
      </c>
      <c r="DZ22" t="e">
        <f>VLOOKUP($B22,'Raw Stats'!$S$3:$AH$528,9,FALSE)</f>
        <v>#N/A</v>
      </c>
      <c r="EA22" t="e">
        <f>VLOOKUP($B22,'Raw Stats'!$S$3:$AH$528,10,FALSE)</f>
        <v>#N/A</v>
      </c>
      <c r="EB22" t="e">
        <f>VLOOKUP($B22,'Raw Stats'!$S$3:$AH$528,11,FALSE)+VLOOKUP($B22,'Raw Stats'!$S$3:$AH$528,12,FALSE)</f>
        <v>#N/A</v>
      </c>
      <c r="EC22" t="e">
        <f>VLOOKUP($B22,'Raw Stats'!$S$3:$AH$528,13,FALSE)+VLOOKUP($B22,'Raw Stats'!$S$3:$AH$528,14,FALSE)</f>
        <v>#N/A</v>
      </c>
      <c r="ED22" t="e">
        <f>VLOOKUP($B22,'Raw Stats'!$S$3:$AH$528,15,FALSE)</f>
        <v>#N/A</v>
      </c>
      <c r="EE22" t="e">
        <f>VLOOKUP($B22,'Raw Stats'!$S$3:$AH$528,16,FALSE)</f>
        <v>#N/A</v>
      </c>
    </row>
    <row r="23" spans="1:135" x14ac:dyDescent="0.2">
      <c r="A23" t="e">
        <f>VLOOKUP(B23,'ALL SKATERS'!$B$3:$I$378,9,FALSE)</f>
        <v>#REF!</v>
      </c>
      <c r="B23" t="s">
        <v>56</v>
      </c>
      <c r="C23">
        <f t="shared" si="0"/>
        <v>0.90887211566413528</v>
      </c>
      <c r="D23">
        <f t="shared" si="1"/>
        <v>1.0948664571849636</v>
      </c>
      <c r="E23">
        <f t="shared" si="2"/>
        <v>0.91946774772555284</v>
      </c>
      <c r="F23">
        <f t="shared" si="3"/>
        <v>1.033703031066568</v>
      </c>
      <c r="G23">
        <f t="shared" si="4"/>
        <v>1.1484483559472849</v>
      </c>
      <c r="H23">
        <f>VLOOKUP(B23,'ALL SKATERS'!$B$3:$H$378,7,FALSE)</f>
        <v>1</v>
      </c>
      <c r="I23" s="29" t="e">
        <f t="shared" si="5"/>
        <v>#REF!</v>
      </c>
      <c r="J23" s="29">
        <f t="shared" si="6"/>
        <v>5.0000000000000044</v>
      </c>
      <c r="K23" s="29">
        <f t="shared" si="7"/>
        <v>5.0000000000000044E-2</v>
      </c>
      <c r="L23">
        <f>BU23*'Value Calculations'!$D$3</f>
        <v>7.3392377152686823</v>
      </c>
      <c r="M23">
        <f>BV23*'Value Calculations'!$D$4</f>
        <v>8.4659303051608976</v>
      </c>
      <c r="N23">
        <f>BW23*'Value Calculations'!$D$5</f>
        <v>11.674876622328547</v>
      </c>
      <c r="O23">
        <f>BX23*'Value Calculations'!$D$6</f>
        <v>1.6258441149517171</v>
      </c>
      <c r="P23">
        <f>BY23*'Value Calculations'!$D$7</f>
        <v>7.1186750414220175</v>
      </c>
      <c r="Q23">
        <f>BZ23*'Value Calculations'!$D$8</f>
        <v>18.619886419343807</v>
      </c>
      <c r="R23">
        <f>CA23*'Value Calculations'!$D$9</f>
        <v>2.8969076687628847</v>
      </c>
      <c r="S23">
        <f>CB23*'Value Calculations'!$D$10</f>
        <v>2.9225317926096377</v>
      </c>
      <c r="T23">
        <f>CC23*'Value Calculations'!$D$11</f>
        <v>0</v>
      </c>
      <c r="U23">
        <f>CD23*'Value Calculations'!$D$12</f>
        <v>3.2555309583576562</v>
      </c>
      <c r="V23">
        <f>CE23*'Value Calculations'!$D$13</f>
        <v>9.6992207305890972</v>
      </c>
      <c r="X23">
        <f>CH23*'Value Calculations'!$D$3</f>
        <v>9.7856502870249091</v>
      </c>
      <c r="Y23">
        <f>CI23*'Value Calculations'!$D$4</f>
        <v>11.396444641562747</v>
      </c>
      <c r="Z23">
        <f>CJ23*'Value Calculations'!$D$5</f>
        <v>15.654948198122371</v>
      </c>
      <c r="AA23">
        <f>CK23*'Value Calculations'!$D$6</f>
        <v>3.7519479575808856</v>
      </c>
      <c r="AB23">
        <f>CL23*'Value Calculations'!$D$7</f>
        <v>7.9975238119679446</v>
      </c>
      <c r="AC23">
        <f>CM23*'Value Calculations'!$D$8</f>
        <v>17.25394880556955</v>
      </c>
      <c r="AD23">
        <f>CN23*'Value Calculations'!$D$9</f>
        <v>2.770955161425368</v>
      </c>
      <c r="AE23">
        <f>CO23*'Value Calculations'!$D$10</f>
        <v>4.3837976889144565</v>
      </c>
      <c r="AF23">
        <f>CP23*'Value Calculations'!$D$11</f>
        <v>0</v>
      </c>
      <c r="AG23">
        <f>CQ23*'Value Calculations'!$D$12</f>
        <v>4.0694136979470699</v>
      </c>
      <c r="AH23">
        <f>CR23*'Value Calculations'!$D$13</f>
        <v>10.524686324681786</v>
      </c>
      <c r="AJ23">
        <f>CU23*'Value Calculations'!$D$3</f>
        <v>2.8541480003822652</v>
      </c>
      <c r="AK23">
        <f>CV23*'Value Calculations'!$D$4</f>
        <v>6.5122540808929985</v>
      </c>
      <c r="AL23">
        <f>CW23*'Value Calculations'!$D$5</f>
        <v>7.1641288364288815</v>
      </c>
      <c r="AM23">
        <f>CX23*'Value Calculations'!$D$6</f>
        <v>1.0005194553549028</v>
      </c>
      <c r="AN23">
        <f>CY23*'Value Calculations'!$D$7</f>
        <v>6.5913657790944598</v>
      </c>
      <c r="AO23">
        <f>CZ23*'Value Calculations'!$D$8</f>
        <v>9.9929120165590319</v>
      </c>
      <c r="AP23">
        <f>DA23*'Value Calculations'!$D$9</f>
        <v>2.0152401174002676</v>
      </c>
      <c r="AQ23">
        <f>DB23*'Value Calculations'!$D$10</f>
        <v>0.73063294815240942</v>
      </c>
      <c r="AR23">
        <f>DC23*'Value Calculations'!$D$11</f>
        <v>0</v>
      </c>
      <c r="AS23">
        <f>DD23*'Value Calculations'!$D$12</f>
        <v>0</v>
      </c>
      <c r="AT23">
        <f>DE23*'Value Calculations'!$D$13</f>
        <v>5.4343151611102041</v>
      </c>
      <c r="AV23">
        <f>DH23*'Value Calculations'!$D$3</f>
        <v>10.601121144276986</v>
      </c>
      <c r="AW23">
        <f>DI23*'Value Calculations'!$D$4</f>
        <v>11.396444641562747</v>
      </c>
      <c r="AX23">
        <f>DJ23*'Value Calculations'!$D$5</f>
        <v>16.185624408228215</v>
      </c>
      <c r="AY23">
        <f>DK23*'Value Calculations'!$D$6</f>
        <v>0.87545452343553998</v>
      </c>
      <c r="AZ23">
        <f>DL23*'Value Calculations'!$D$7</f>
        <v>11.864458402370028</v>
      </c>
      <c r="BA23">
        <f>DM23*'Value Calculations'!$D$8</f>
        <v>14.450182124664497</v>
      </c>
      <c r="BB23">
        <f>DN23*'Value Calculations'!$D$9</f>
        <v>3.2747651907754349</v>
      </c>
      <c r="BC23">
        <f>DO23*'Value Calculations'!$D$10</f>
        <v>4.0184812148382516</v>
      </c>
      <c r="BD23">
        <f>DP23*'Value Calculations'!$D$11</f>
        <v>0</v>
      </c>
      <c r="BE23">
        <f>DQ23*'Value Calculations'!$D$12</f>
        <v>0.81388273958941404</v>
      </c>
      <c r="BF23">
        <f>DR23*'Value Calculations'!$D$13</f>
        <v>10.24953112665089</v>
      </c>
      <c r="BH23">
        <f>DU23*'Value Calculations'!$D$3</f>
        <v>12.232062858781138</v>
      </c>
      <c r="BI23">
        <f>DV23*'Value Calculations'!$D$4</f>
        <v>10.419606529428798</v>
      </c>
      <c r="BJ23">
        <f>DW23*'Value Calculations'!$D$5</f>
        <v>16.450962513281137</v>
      </c>
      <c r="BK23">
        <f>DX23*'Value Calculations'!$D$6</f>
        <v>3.5018180937421599</v>
      </c>
      <c r="BL23">
        <f>DY23*'Value Calculations'!$D$7</f>
        <v>10.63407012360573</v>
      </c>
      <c r="BM23">
        <f>DZ23*'Value Calculations'!$D$8</f>
        <v>12.005872710542146</v>
      </c>
      <c r="BN23">
        <f>EA23*'Value Calculations'!$D$9</f>
        <v>2.770955161425368</v>
      </c>
      <c r="BO23">
        <f>EB23*'Value Calculations'!$D$10</f>
        <v>5.1144306370668655</v>
      </c>
      <c r="BP23">
        <f>EC23*'Value Calculations'!$D$11</f>
        <v>0</v>
      </c>
      <c r="BQ23">
        <f>ED23*'Value Calculations'!$D$12</f>
        <v>5.6971791771258982</v>
      </c>
      <c r="BR23">
        <f>EE23*'Value Calculations'!$D$13</f>
        <v>11.900462314836268</v>
      </c>
      <c r="BT23">
        <f>VLOOKUP($B23,'Raw Stats'!$CM$3:$DC$528,3,FALSE)</f>
        <v>81</v>
      </c>
      <c r="BU23">
        <f>VLOOKUP($B23,'Raw Stats'!$CM$3:$DC$528,4,FALSE)</f>
        <v>18</v>
      </c>
      <c r="BV23">
        <f>VLOOKUP($B23,'Raw Stats'!$CM$3:$DC$528,5,FALSE)</f>
        <v>26</v>
      </c>
      <c r="BW23">
        <f>VLOOKUP($B23,'Raw Stats'!$CM$3:$DC$528,6,FALSE)</f>
        <v>44</v>
      </c>
      <c r="BX23">
        <f>VLOOKUP($B23,'Raw Stats'!$CM$3:$DC$528,7,FALSE)</f>
        <v>13</v>
      </c>
      <c r="BY23">
        <f>VLOOKUP($B23,'Raw Stats'!$CM$3:$DC$528,8,FALSE)</f>
        <v>81</v>
      </c>
      <c r="BZ23">
        <f>VLOOKUP($B23,'Raw Stats'!$CM$3:$DC$528,9,FALSE)</f>
        <v>259</v>
      </c>
      <c r="CA23">
        <f>VLOOKUP($B23,'Raw Stats'!$CM$3:$DC$528,10,FALSE)</f>
        <v>23</v>
      </c>
      <c r="CB23">
        <f>VLOOKUP($B23,'Raw Stats'!$CM$3:$DC$528,11,FALSE)+VLOOKUP($B23,'Raw Stats'!$CM$3:$DC$528,12,FALSE)</f>
        <v>8</v>
      </c>
      <c r="CC23">
        <f>VLOOKUP($B23,'Raw Stats'!$CM$3:$DC$528,13,FALSE)+VLOOKUP($B23,'Raw Stats'!$CM$3:$DC$528,14,FALSE)</f>
        <v>0</v>
      </c>
      <c r="CD23">
        <f>VLOOKUP($B23,'Raw Stats'!$CM$3:$DC$528,15,FALSE)</f>
        <v>4</v>
      </c>
      <c r="CE23">
        <f>VLOOKUP($B23,'Raw Stats'!$CM$3:$DC$528,16,FALSE)</f>
        <v>141</v>
      </c>
      <c r="CG23">
        <f>VLOOKUP($B23,'Raw Stats'!$BU$3:$CJ$528,3,FALSE)</f>
        <v>80</v>
      </c>
      <c r="CH23">
        <f>VLOOKUP($B23,'Raw Stats'!$BU$3:$CJ$528,4,FALSE)</f>
        <v>24</v>
      </c>
      <c r="CI23">
        <f>VLOOKUP($B23,'Raw Stats'!$BU$3:$CJ$5288,5,FALSE)</f>
        <v>35</v>
      </c>
      <c r="CJ23">
        <f>VLOOKUP($B23,'Raw Stats'!$BU$3:$CJ$528,6,FALSE)</f>
        <v>59</v>
      </c>
      <c r="CK23">
        <f>VLOOKUP($B23,'Raw Stats'!$BU$3:$CJ$528,7,FALSE)</f>
        <v>30</v>
      </c>
      <c r="CL23">
        <f>VLOOKUP($B23,'Raw Stats'!$BU$3:$CJ$528,8,FALSE)</f>
        <v>91</v>
      </c>
      <c r="CM23">
        <f>VLOOKUP($B23,'Raw Stats'!$BU$3:$CJ$528,9,FALSE)</f>
        <v>240</v>
      </c>
      <c r="CN23">
        <f>VLOOKUP($B23,'Raw Stats'!$BU$3:$CJ$528,10,FALSE)</f>
        <v>22</v>
      </c>
      <c r="CO23">
        <f>VLOOKUP($B23,'Raw Stats'!$BU$3:$CJ$528,11,FALSE)+VLOOKUP($B23,'Raw Stats'!$BU$3:$CJ$528,12,FALSE)</f>
        <v>12</v>
      </c>
      <c r="CP23">
        <f>VLOOKUP($B23,'Raw Stats'!$BU$3:$CJ$528,13,FALSE)+VLOOKUP($B23,'Raw Stats'!$BU$3:$CJ$528,14,FALSE)</f>
        <v>0</v>
      </c>
      <c r="CQ23">
        <f>VLOOKUP($B23,'Raw Stats'!$BU$3:$CJ$528,15,FALSE)</f>
        <v>5</v>
      </c>
      <c r="CR23">
        <f>VLOOKUP($B23,'Raw Stats'!$BU$3:$CJ$528,16,FALSE)</f>
        <v>153</v>
      </c>
      <c r="CT23">
        <f>VLOOKUP($B23,'Raw Stats'!$BC$3:$BR$528,3,FALSE)</f>
        <v>46</v>
      </c>
      <c r="CU23">
        <f>VLOOKUP($B23,'Raw Stats'!$BC$3:$BR$528,4,FALSE)</f>
        <v>7</v>
      </c>
      <c r="CV23">
        <f>VLOOKUP($B23,'Raw Stats'!$BC$3:$BR$5288,5,FALSE)</f>
        <v>20</v>
      </c>
      <c r="CW23">
        <f>VLOOKUP($B23,'Raw Stats'!$BC$3:$BR$52888,6,FALSE)</f>
        <v>27</v>
      </c>
      <c r="CX23">
        <f>VLOOKUP($B23,'Raw Stats'!$BC$3:$BR$5288,7,FALSE)</f>
        <v>8</v>
      </c>
      <c r="CY23">
        <f>VLOOKUP($B23,'Raw Stats'!$BC$3:$BR$5288,8,FALSE)</f>
        <v>75</v>
      </c>
      <c r="CZ23">
        <f>VLOOKUP($B23,'Raw Stats'!$BC$3:$BR$5288,9,FALSE)</f>
        <v>139</v>
      </c>
      <c r="DA23">
        <f>VLOOKUP($B23,'Raw Stats'!$BC$3:$BR$5288,10,FALSE)</f>
        <v>16</v>
      </c>
      <c r="DB23">
        <f>VLOOKUP($B23,'Raw Stats'!$BC$3:$BR$5288,11,FALSE)+VLOOKUP($B23,'Raw Stats'!$BC$3:$BR$5288,12,FALSE)</f>
        <v>2</v>
      </c>
      <c r="DC23">
        <f>VLOOKUP($B23,'Raw Stats'!$BC$3:$BR$5288,13,FALSE)+VLOOKUP($B23,'Raw Stats'!$BC$3:$BR$5288,14,FALSE)</f>
        <v>0</v>
      </c>
      <c r="DD23">
        <f>VLOOKUP($B23,'Raw Stats'!$BC$3:$BR$5288,15,FALSE)</f>
        <v>0</v>
      </c>
      <c r="DE23">
        <f>VLOOKUP($B23,'Raw Stats'!$BC$3:$BR$5288,16,FALSE)</f>
        <v>79</v>
      </c>
      <c r="DG23">
        <f>VLOOKUP($B23,'Raw Stats'!$AK$3:$AZ$528,3,FALSE)</f>
        <v>81</v>
      </c>
      <c r="DH23">
        <f>VLOOKUP($B23,'Raw Stats'!$AK$3:$AZ$528,4,FALSE)</f>
        <v>26</v>
      </c>
      <c r="DI23">
        <f>VLOOKUP($B23,'Raw Stats'!$AK$3:$AZ$528,5,FALSE)</f>
        <v>35</v>
      </c>
      <c r="DJ23">
        <f>VLOOKUP($B23,'Raw Stats'!$AK$3:$AZ$528,6,FALSE)</f>
        <v>61</v>
      </c>
      <c r="DK23">
        <f>VLOOKUP($B23,'Raw Stats'!$AK$3:$AZ$528,7,FALSE)</f>
        <v>7</v>
      </c>
      <c r="DL23">
        <f>VLOOKUP($B23,'Raw Stats'!$AK$3:$AZ$528,8,FALSE)</f>
        <v>135</v>
      </c>
      <c r="DM23">
        <f>VLOOKUP($B23,'Raw Stats'!$AK$3:$AZ$528,9,FALSE)</f>
        <v>201</v>
      </c>
      <c r="DN23">
        <f>VLOOKUP($B23,'Raw Stats'!$AK$3:$AZ$528,10,FALSE)</f>
        <v>26</v>
      </c>
      <c r="DO23">
        <f>VLOOKUP($B23,'Raw Stats'!$AK$3:$AZ$528,11,FALSE)+VLOOKUP($B23,'Raw Stats'!$AK$3:$AZ$528,12,FALSE)</f>
        <v>11</v>
      </c>
      <c r="DP23">
        <f>VLOOKUP($B23,'Raw Stats'!$AK$3:$AZ$528,13,FALSE)+VLOOKUP($B23,'Raw Stats'!$AK$3:$AZ$528,14,FALSE)</f>
        <v>0</v>
      </c>
      <c r="DQ23">
        <f>VLOOKUP($B23,'Raw Stats'!$AK$3:$AZ$528,15,FALSE)</f>
        <v>1</v>
      </c>
      <c r="DR23">
        <f>VLOOKUP($B23,'Raw Stats'!$AK$3:$AZ$528,16,FALSE)</f>
        <v>149</v>
      </c>
      <c r="DT23">
        <f>VLOOKUP($B23,'Raw Stats'!$S$3:$AH$528,3,FALSE)</f>
        <v>79</v>
      </c>
      <c r="DU23">
        <f>VLOOKUP($B23,'Raw Stats'!$S$3:$AH$528,4,FALSE)</f>
        <v>30</v>
      </c>
      <c r="DV23">
        <f>VLOOKUP($B23,'Raw Stats'!$S$3:$AH$528,5,FALSE)</f>
        <v>32</v>
      </c>
      <c r="DW23">
        <f>VLOOKUP($B23,'Raw Stats'!$S$3:$AH$528,6,FALSE)</f>
        <v>62</v>
      </c>
      <c r="DX23">
        <f>VLOOKUP($B23,'Raw Stats'!$S$3:$AH$528,7,FALSE)</f>
        <v>28</v>
      </c>
      <c r="DY23">
        <f>VLOOKUP($B23,'Raw Stats'!$S$3:$AH$528,8,FALSE)</f>
        <v>121</v>
      </c>
      <c r="DZ23">
        <f>VLOOKUP($B23,'Raw Stats'!$S$3:$AH$528,9,FALSE)</f>
        <v>167</v>
      </c>
      <c r="EA23">
        <f>VLOOKUP($B23,'Raw Stats'!$S$3:$AH$528,10,FALSE)</f>
        <v>22</v>
      </c>
      <c r="EB23">
        <f>VLOOKUP($B23,'Raw Stats'!$S$3:$AH$528,11,FALSE)+VLOOKUP($B23,'Raw Stats'!$S$3:$AH$528,12,FALSE)</f>
        <v>14</v>
      </c>
      <c r="EC23">
        <f>VLOOKUP($B23,'Raw Stats'!$S$3:$AH$528,13,FALSE)+VLOOKUP($B23,'Raw Stats'!$S$3:$AH$528,14,FALSE)</f>
        <v>0</v>
      </c>
      <c r="ED23">
        <f>VLOOKUP($B23,'Raw Stats'!$S$3:$AH$528,15,FALSE)</f>
        <v>7</v>
      </c>
      <c r="EE23">
        <f>VLOOKUP($B23,'Raw Stats'!$S$3:$AH$528,16,FALSE)</f>
        <v>173</v>
      </c>
    </row>
    <row r="24" spans="1:135" x14ac:dyDescent="0.2">
      <c r="A24" t="e">
        <f>VLOOKUP(B24,'ALL SKATERS'!$B$3:$I$378,9,FALSE)</f>
        <v>#REF!</v>
      </c>
      <c r="B24" t="s">
        <v>40</v>
      </c>
      <c r="C24">
        <f t="shared" si="0"/>
        <v>1.1779017310093634</v>
      </c>
      <c r="D24">
        <f t="shared" si="1"/>
        <v>1.1420081825200945</v>
      </c>
      <c r="E24">
        <f t="shared" si="2"/>
        <v>1.2224734573474907</v>
      </c>
      <c r="F24">
        <f t="shared" si="3"/>
        <v>1.1460676274718153</v>
      </c>
      <c r="G24">
        <f t="shared" si="4"/>
        <v>0.9204828688113077</v>
      </c>
      <c r="H24">
        <f>VLOOKUP(B24,'ALL SKATERS'!$B$3:$H$378,7,FALSE)</f>
        <v>1.1499999999999999</v>
      </c>
      <c r="I24" s="29" t="e">
        <f t="shared" si="5"/>
        <v>#REF!</v>
      </c>
      <c r="J24" s="29">
        <f t="shared" si="6"/>
        <v>19.999999999999996</v>
      </c>
      <c r="K24" s="29">
        <f t="shared" si="7"/>
        <v>0.19999999999999996</v>
      </c>
      <c r="L24">
        <f>BU24*'Value Calculations'!$D$3</f>
        <v>4.0773542862603787</v>
      </c>
      <c r="M24">
        <f>BV24*'Value Calculations'!$D$4</f>
        <v>3.9073524485357991</v>
      </c>
      <c r="N24">
        <f>BW24*'Value Calculations'!$D$5</f>
        <v>5.8374383111642736</v>
      </c>
      <c r="O24">
        <f>BX24*'Value Calculations'!$D$6</f>
        <v>-0.12506493191936285</v>
      </c>
      <c r="P24">
        <f>BY24*'Value Calculations'!$D$7</f>
        <v>4.9215531150571969</v>
      </c>
      <c r="Q24">
        <f>BZ24*'Value Calculations'!$D$8</f>
        <v>8.5550829494282361</v>
      </c>
      <c r="R24">
        <f>CA24*'Value Calculations'!$D$9</f>
        <v>1.7633351027252342</v>
      </c>
      <c r="S24">
        <f>CB24*'Value Calculations'!$D$10</f>
        <v>2.1918988444572283</v>
      </c>
      <c r="T24">
        <f>CC24*'Value Calculations'!$D$11</f>
        <v>2.9721424440748123</v>
      </c>
      <c r="U24">
        <f>CD24*'Value Calculations'!$D$12</f>
        <v>0.81388273958941404</v>
      </c>
      <c r="V24">
        <f>CE24*'Value Calculations'!$D$13</f>
        <v>8.6673887379732371</v>
      </c>
      <c r="X24">
        <f>CH24*'Value Calculations'!$D$3</f>
        <v>7.7469731438947198</v>
      </c>
      <c r="Y24">
        <f>CI24*'Value Calculations'!$D$4</f>
        <v>7.1634794889822988</v>
      </c>
      <c r="Z24">
        <f>CJ24*'Value Calculations'!$D$5</f>
        <v>10.878862307169783</v>
      </c>
      <c r="AA24">
        <f>CK24*'Value Calculations'!$D$6</f>
        <v>-0.87545452343553998</v>
      </c>
      <c r="AB24">
        <f>CL24*'Value Calculations'!$D$7</f>
        <v>5.800401885603125</v>
      </c>
      <c r="AC24">
        <f>CM24*'Value Calculations'!$D$8</f>
        <v>12.437221430681383</v>
      </c>
      <c r="AD24">
        <f>CN24*'Value Calculations'!$D$9</f>
        <v>4.5342902641506022</v>
      </c>
      <c r="AE24">
        <f>CO24*'Value Calculations'!$D$10</f>
        <v>1.8265823703810236</v>
      </c>
      <c r="AF24">
        <f>CP24*'Value Calculations'!$D$11</f>
        <v>1.9814282960498748</v>
      </c>
      <c r="AG24">
        <f>CQ24*'Value Calculations'!$D$12</f>
        <v>3.2555309583576562</v>
      </c>
      <c r="AH24">
        <f>CR24*'Value Calculations'!$D$13</f>
        <v>17.197199876931023</v>
      </c>
      <c r="AJ24">
        <f>CU24*'Value Calculations'!$D$3</f>
        <v>6.9315022866426439</v>
      </c>
      <c r="AK24">
        <f>CV24*'Value Calculations'!$D$4</f>
        <v>5.2098032647143988</v>
      </c>
      <c r="AL24">
        <f>CW24*'Value Calculations'!$D$5</f>
        <v>8.7561574667464104</v>
      </c>
      <c r="AM24">
        <f>CX24*'Value Calculations'!$D$6</f>
        <v>-0.37519479575808856</v>
      </c>
      <c r="AN24">
        <f>CY24*'Value Calculations'!$D$7</f>
        <v>7.0307901643674242</v>
      </c>
      <c r="AO24">
        <f>CZ24*'Value Calculations'!$D$8</f>
        <v>10.56804364341135</v>
      </c>
      <c r="AP24">
        <f>DA24*'Value Calculations'!$D$9</f>
        <v>2.770955161425368</v>
      </c>
      <c r="AQ24">
        <f>DB24*'Value Calculations'!$D$10</f>
        <v>1.4612658963048188</v>
      </c>
      <c r="AR24">
        <f>DC24*'Value Calculations'!$D$11</f>
        <v>0</v>
      </c>
      <c r="AS24">
        <f>DD24*'Value Calculations'!$D$12</f>
        <v>3.2555309583576562</v>
      </c>
      <c r="AT24">
        <f>DE24*'Value Calculations'!$D$13</f>
        <v>13.069871906467579</v>
      </c>
      <c r="AV24">
        <f>DH24*'Value Calculations'!$D$3</f>
        <v>12.232062858781138</v>
      </c>
      <c r="AW24">
        <f>DI24*'Value Calculations'!$D$4</f>
        <v>8.7915430092055473</v>
      </c>
      <c r="AX24">
        <f>DJ24*'Value Calculations'!$D$5</f>
        <v>15.124271988016528</v>
      </c>
      <c r="AY24">
        <f>DK24*'Value Calculations'!$D$6</f>
        <v>1.3757142511129914</v>
      </c>
      <c r="AZ24">
        <f>DL24*'Value Calculations'!$D$7</f>
        <v>4.657898483893419</v>
      </c>
      <c r="BA24">
        <f>DM24*'Value Calculations'!$D$8</f>
        <v>12.437221430681383</v>
      </c>
      <c r="BB24">
        <f>DN24*'Value Calculations'!$D$9</f>
        <v>3.9045277274630186</v>
      </c>
      <c r="BC24">
        <f>DO24*'Value Calculations'!$D$10</f>
        <v>3.2878482666858426</v>
      </c>
      <c r="BD24">
        <f>DP24*'Value Calculations'!$D$11</f>
        <v>0</v>
      </c>
      <c r="BE24">
        <f>DQ24*'Value Calculations'!$D$12</f>
        <v>3.2555309583576562</v>
      </c>
      <c r="BF24">
        <f>DR24*'Value Calculations'!$D$13</f>
        <v>19.742385458716814</v>
      </c>
      <c r="BH24">
        <f>DU24*'Value Calculations'!$D$3</f>
        <v>7.7469731438947198</v>
      </c>
      <c r="BI24">
        <f>DV24*'Value Calculations'!$D$4</f>
        <v>7.8147048970715982</v>
      </c>
      <c r="BJ24">
        <f>DW24*'Value Calculations'!$D$5</f>
        <v>11.409538517275626</v>
      </c>
      <c r="BK24">
        <f>DX24*'Value Calculations'!$D$6</f>
        <v>-1.5007791830323542</v>
      </c>
      <c r="BL24">
        <f>DY24*'Value Calculations'!$D$7</f>
        <v>5.9761716397123106</v>
      </c>
      <c r="BM24">
        <f>DZ24*'Value Calculations'!$D$8</f>
        <v>11.071283816907128</v>
      </c>
      <c r="BN24">
        <f>EA24*'Value Calculations'!$D$9</f>
        <v>4.0304802348005353</v>
      </c>
      <c r="BO24">
        <f>EB24*'Value Calculations'!$D$10</f>
        <v>2.9225317926096377</v>
      </c>
      <c r="BP24">
        <f>EC24*'Value Calculations'!$D$11</f>
        <v>0</v>
      </c>
      <c r="BQ24">
        <f>ED24*'Value Calculations'!$D$12</f>
        <v>1.6277654791788281</v>
      </c>
      <c r="BR24">
        <f>EE24*'Value Calculations'!$D$13</f>
        <v>16.096579084807438</v>
      </c>
      <c r="BT24">
        <f>VLOOKUP($B24,'Raw Stats'!$CM$3:$DC$528,3,FALSE)</f>
        <v>37</v>
      </c>
      <c r="BU24">
        <f>VLOOKUP($B24,'Raw Stats'!$CM$3:$DC$528,4,FALSE)</f>
        <v>10</v>
      </c>
      <c r="BV24">
        <f>VLOOKUP($B24,'Raw Stats'!$CM$3:$DC$528,5,FALSE)</f>
        <v>12</v>
      </c>
      <c r="BW24">
        <f>VLOOKUP($B24,'Raw Stats'!$CM$3:$DC$528,6,FALSE)</f>
        <v>22</v>
      </c>
      <c r="BX24">
        <f>VLOOKUP($B24,'Raw Stats'!$CM$3:$DC$528,7,FALSE)</f>
        <v>-1</v>
      </c>
      <c r="BY24">
        <f>VLOOKUP($B24,'Raw Stats'!$CM$3:$DC$528,8,FALSE)</f>
        <v>56</v>
      </c>
      <c r="BZ24">
        <f>VLOOKUP($B24,'Raw Stats'!$CM$3:$DC$528,9,FALSE)</f>
        <v>119</v>
      </c>
      <c r="CA24">
        <f>VLOOKUP($B24,'Raw Stats'!$CM$3:$DC$528,10,FALSE)</f>
        <v>14</v>
      </c>
      <c r="CB24">
        <f>VLOOKUP($B24,'Raw Stats'!$CM$3:$DC$528,11,FALSE)+VLOOKUP($B24,'Raw Stats'!$CM$3:$DC$528,12,FALSE)</f>
        <v>6</v>
      </c>
      <c r="CC24">
        <f>VLOOKUP($B24,'Raw Stats'!$CM$3:$DC$528,13,FALSE)+VLOOKUP($B24,'Raw Stats'!$CM$3:$DC$528,14,FALSE)</f>
        <v>3</v>
      </c>
      <c r="CD24">
        <f>VLOOKUP($B24,'Raw Stats'!$CM$3:$DC$528,15,FALSE)</f>
        <v>1</v>
      </c>
      <c r="CE24">
        <f>VLOOKUP($B24,'Raw Stats'!$CM$3:$DC$528,16,FALSE)</f>
        <v>126</v>
      </c>
      <c r="CG24">
        <f>VLOOKUP($B24,'Raw Stats'!$BU$3:$CJ$528,3,FALSE)</f>
        <v>63</v>
      </c>
      <c r="CH24">
        <f>VLOOKUP($B24,'Raw Stats'!$BU$3:$CJ$528,4,FALSE)</f>
        <v>19</v>
      </c>
      <c r="CI24">
        <f>VLOOKUP($B24,'Raw Stats'!$BU$3:$CJ$5288,5,FALSE)</f>
        <v>22</v>
      </c>
      <c r="CJ24">
        <f>VLOOKUP($B24,'Raw Stats'!$BU$3:$CJ$528,6,FALSE)</f>
        <v>41</v>
      </c>
      <c r="CK24">
        <f>VLOOKUP($B24,'Raw Stats'!$BU$3:$CJ$528,7,FALSE)</f>
        <v>-7</v>
      </c>
      <c r="CL24">
        <f>VLOOKUP($B24,'Raw Stats'!$BU$3:$CJ$528,8,FALSE)</f>
        <v>66</v>
      </c>
      <c r="CM24">
        <f>VLOOKUP($B24,'Raw Stats'!$BU$3:$CJ$528,9,FALSE)</f>
        <v>173</v>
      </c>
      <c r="CN24">
        <f>VLOOKUP($B24,'Raw Stats'!$BU$3:$CJ$528,10,FALSE)</f>
        <v>36</v>
      </c>
      <c r="CO24">
        <f>VLOOKUP($B24,'Raw Stats'!$BU$3:$CJ$528,11,FALSE)+VLOOKUP($B24,'Raw Stats'!$BU$3:$CJ$528,12,FALSE)</f>
        <v>5</v>
      </c>
      <c r="CP24">
        <f>VLOOKUP($B24,'Raw Stats'!$BU$3:$CJ$528,13,FALSE)+VLOOKUP($B24,'Raw Stats'!$BU$3:$CJ$528,14,FALSE)</f>
        <v>2</v>
      </c>
      <c r="CQ24">
        <f>VLOOKUP($B24,'Raw Stats'!$BU$3:$CJ$528,15,FALSE)</f>
        <v>4</v>
      </c>
      <c r="CR24">
        <f>VLOOKUP($B24,'Raw Stats'!$BU$3:$CJ$528,16,FALSE)</f>
        <v>250</v>
      </c>
      <c r="CT24">
        <f>VLOOKUP($B24,'Raw Stats'!$BC$3:$BR$528,3,FALSE)</f>
        <v>48</v>
      </c>
      <c r="CU24">
        <f>VLOOKUP($B24,'Raw Stats'!$BC$3:$BR$528,4,FALSE)</f>
        <v>17</v>
      </c>
      <c r="CV24">
        <f>VLOOKUP($B24,'Raw Stats'!$BC$3:$BR$5288,5,FALSE)</f>
        <v>16</v>
      </c>
      <c r="CW24">
        <f>VLOOKUP($B24,'Raw Stats'!$BC$3:$BR$52888,6,FALSE)</f>
        <v>33</v>
      </c>
      <c r="CX24">
        <f>VLOOKUP($B24,'Raw Stats'!$BC$3:$BR$5288,7,FALSE)</f>
        <v>-3</v>
      </c>
      <c r="CY24">
        <f>VLOOKUP($B24,'Raw Stats'!$BC$3:$BR$5288,8,FALSE)</f>
        <v>80</v>
      </c>
      <c r="CZ24">
        <f>VLOOKUP($B24,'Raw Stats'!$BC$3:$BR$5288,9,FALSE)</f>
        <v>147</v>
      </c>
      <c r="DA24">
        <f>VLOOKUP($B24,'Raw Stats'!$BC$3:$BR$5288,10,FALSE)</f>
        <v>22</v>
      </c>
      <c r="DB24">
        <f>VLOOKUP($B24,'Raw Stats'!$BC$3:$BR$5288,11,FALSE)+VLOOKUP($B24,'Raw Stats'!$BC$3:$BR$5288,12,FALSE)</f>
        <v>4</v>
      </c>
      <c r="DC24">
        <f>VLOOKUP($B24,'Raw Stats'!$BC$3:$BR$5288,13,FALSE)+VLOOKUP($B24,'Raw Stats'!$BC$3:$BR$5288,14,FALSE)</f>
        <v>0</v>
      </c>
      <c r="DD24">
        <f>VLOOKUP($B24,'Raw Stats'!$BC$3:$BR$5288,15,FALSE)</f>
        <v>4</v>
      </c>
      <c r="DE24">
        <f>VLOOKUP($B24,'Raw Stats'!$BC$3:$BR$5288,16,FALSE)</f>
        <v>190</v>
      </c>
      <c r="DG24">
        <f>VLOOKUP($B24,'Raw Stats'!$AK$3:$AZ$528,3,FALSE)</f>
        <v>74</v>
      </c>
      <c r="DH24">
        <f>VLOOKUP($B24,'Raw Stats'!$AK$3:$AZ$528,4,FALSE)</f>
        <v>30</v>
      </c>
      <c r="DI24">
        <f>VLOOKUP($B24,'Raw Stats'!$AK$3:$AZ$528,5,FALSE)</f>
        <v>27</v>
      </c>
      <c r="DJ24">
        <f>VLOOKUP($B24,'Raw Stats'!$AK$3:$AZ$528,6,FALSE)</f>
        <v>57</v>
      </c>
      <c r="DK24">
        <f>VLOOKUP($B24,'Raw Stats'!$AK$3:$AZ$528,7,FALSE)</f>
        <v>11</v>
      </c>
      <c r="DL24">
        <f>VLOOKUP($B24,'Raw Stats'!$AK$3:$AZ$528,8,FALSE)</f>
        <v>53</v>
      </c>
      <c r="DM24">
        <f>VLOOKUP($B24,'Raw Stats'!$AK$3:$AZ$528,9,FALSE)</f>
        <v>173</v>
      </c>
      <c r="DN24">
        <f>VLOOKUP($B24,'Raw Stats'!$AK$3:$AZ$528,10,FALSE)</f>
        <v>31</v>
      </c>
      <c r="DO24">
        <f>VLOOKUP($B24,'Raw Stats'!$AK$3:$AZ$528,11,FALSE)+VLOOKUP($B24,'Raw Stats'!$AK$3:$AZ$528,12,FALSE)</f>
        <v>9</v>
      </c>
      <c r="DP24">
        <f>VLOOKUP($B24,'Raw Stats'!$AK$3:$AZ$528,13,FALSE)+VLOOKUP($B24,'Raw Stats'!$AK$3:$AZ$528,14,FALSE)</f>
        <v>0</v>
      </c>
      <c r="DQ24">
        <f>VLOOKUP($B24,'Raw Stats'!$AK$3:$AZ$528,15,FALSE)</f>
        <v>4</v>
      </c>
      <c r="DR24">
        <f>VLOOKUP($B24,'Raw Stats'!$AK$3:$AZ$528,16,FALSE)</f>
        <v>287</v>
      </c>
      <c r="DT24">
        <f>VLOOKUP($B24,'Raw Stats'!$S$3:$AH$528,3,FALSE)</f>
        <v>73</v>
      </c>
      <c r="DU24">
        <f>VLOOKUP($B24,'Raw Stats'!$S$3:$AH$528,4,FALSE)</f>
        <v>19</v>
      </c>
      <c r="DV24">
        <f>VLOOKUP($B24,'Raw Stats'!$S$3:$AH$528,5,FALSE)</f>
        <v>24</v>
      </c>
      <c r="DW24">
        <f>VLOOKUP($B24,'Raw Stats'!$S$3:$AH$528,6,FALSE)</f>
        <v>43</v>
      </c>
      <c r="DX24">
        <f>VLOOKUP($B24,'Raw Stats'!$S$3:$AH$528,7,FALSE)</f>
        <v>-12</v>
      </c>
      <c r="DY24">
        <f>VLOOKUP($B24,'Raw Stats'!$S$3:$AH$528,8,FALSE)</f>
        <v>68</v>
      </c>
      <c r="DZ24">
        <f>VLOOKUP($B24,'Raw Stats'!$S$3:$AH$528,9,FALSE)</f>
        <v>154</v>
      </c>
      <c r="EA24">
        <f>VLOOKUP($B24,'Raw Stats'!$S$3:$AH$528,10,FALSE)</f>
        <v>32</v>
      </c>
      <c r="EB24">
        <f>VLOOKUP($B24,'Raw Stats'!$S$3:$AH$528,11,FALSE)+VLOOKUP($B24,'Raw Stats'!$S$3:$AH$528,12,FALSE)</f>
        <v>8</v>
      </c>
      <c r="EC24">
        <f>VLOOKUP($B24,'Raw Stats'!$S$3:$AH$528,13,FALSE)+VLOOKUP($B24,'Raw Stats'!$S$3:$AH$528,14,FALSE)</f>
        <v>0</v>
      </c>
      <c r="ED24">
        <f>VLOOKUP($B24,'Raw Stats'!$S$3:$AH$528,15,FALSE)</f>
        <v>2</v>
      </c>
      <c r="EE24">
        <f>VLOOKUP($B24,'Raw Stats'!$S$3:$AH$528,16,FALSE)</f>
        <v>234</v>
      </c>
    </row>
    <row r="25" spans="1:135" x14ac:dyDescent="0.2">
      <c r="A25" t="e">
        <f>VLOOKUP(B25,'ALL SKATERS'!$B$3:$I$378,9,FALSE)</f>
        <v>#REF!</v>
      </c>
      <c r="B25" t="s">
        <v>96</v>
      </c>
      <c r="C25">
        <f t="shared" si="0"/>
        <v>0.73450732882813119</v>
      </c>
      <c r="D25">
        <f t="shared" si="1"/>
        <v>0.95560459184829161</v>
      </c>
      <c r="E25">
        <f t="shared" si="2"/>
        <v>0.88261633156415187</v>
      </c>
      <c r="F25">
        <f t="shared" si="3"/>
        <v>0.99280364363193385</v>
      </c>
      <c r="G25">
        <f t="shared" si="4"/>
        <v>1.2119775239841071</v>
      </c>
      <c r="H25">
        <f>VLOOKUP(B25,'ALL SKATERS'!$B$3:$H$378,7,FALSE)</f>
        <v>0.75</v>
      </c>
      <c r="I25" s="30" t="e">
        <f t="shared" si="5"/>
        <v>#REF!</v>
      </c>
      <c r="J25" s="29">
        <f t="shared" si="6"/>
        <v>-19.999999999999996</v>
      </c>
      <c r="K25" s="29">
        <f t="shared" si="7"/>
        <v>-0.19999999999999996</v>
      </c>
      <c r="L25">
        <f>BU25*'Value Calculations'!$D$3</f>
        <v>5.7082960007645305</v>
      </c>
      <c r="M25">
        <f>BV25*'Value Calculations'!$D$4</f>
        <v>7.1634794889822988</v>
      </c>
      <c r="N25">
        <f>BW25*'Value Calculations'!$D$5</f>
        <v>9.5521717819051766</v>
      </c>
      <c r="O25">
        <f>BX25*'Value Calculations'!$D$6</f>
        <v>-3.626883025661523</v>
      </c>
      <c r="P25">
        <f>BY25*'Value Calculations'!$D$7</f>
        <v>5.7125170085485326</v>
      </c>
      <c r="Q25">
        <f>BZ25*'Value Calculations'!$D$8</f>
        <v>13.58748468438602</v>
      </c>
      <c r="R25">
        <f>CA25*'Value Calculations'!$D$9</f>
        <v>3.2747651907754349</v>
      </c>
      <c r="S25">
        <f>CB25*'Value Calculations'!$D$10</f>
        <v>3.6531647407620471</v>
      </c>
      <c r="T25">
        <f>CC25*'Value Calculations'!$D$11</f>
        <v>0</v>
      </c>
      <c r="U25">
        <f>CD25*'Value Calculations'!$D$12</f>
        <v>0</v>
      </c>
      <c r="V25">
        <f>CE25*'Value Calculations'!$D$13</f>
        <v>13.001083106959854</v>
      </c>
      <c r="X25">
        <f>CH25*'Value Calculations'!$D$3</f>
        <v>9.3779148583988725</v>
      </c>
      <c r="Y25">
        <f>CI25*'Value Calculations'!$D$4</f>
        <v>7.8147048970715982</v>
      </c>
      <c r="Z25">
        <f>CJ25*'Value Calculations'!$D$5</f>
        <v>12.470890937487313</v>
      </c>
      <c r="AA25">
        <f>CK25*'Value Calculations'!$D$6</f>
        <v>-0.87545452343553998</v>
      </c>
      <c r="AB25">
        <f>CL25*'Value Calculations'!$D$7</f>
        <v>2.9880858198561553</v>
      </c>
      <c r="AC25">
        <f>CM25*'Value Calculations'!$D$8</f>
        <v>9.7053462031328728</v>
      </c>
      <c r="AD25">
        <f>CN25*'Value Calculations'!$D$9</f>
        <v>2.770955161425368</v>
      </c>
      <c r="AE25">
        <f>CO25*'Value Calculations'!$D$10</f>
        <v>6.9410130074478893</v>
      </c>
      <c r="AF25">
        <f>CP25*'Value Calculations'!$D$11</f>
        <v>0</v>
      </c>
      <c r="AG25">
        <f>CQ25*'Value Calculations'!$D$12</f>
        <v>3.2555309583576562</v>
      </c>
      <c r="AH25">
        <f>CR25*'Value Calculations'!$D$13</f>
        <v>11.487729517789925</v>
      </c>
      <c r="AJ25">
        <f>CU25*'Value Calculations'!$D$3</f>
        <v>5.300560572138493</v>
      </c>
      <c r="AK25">
        <f>CV25*'Value Calculations'!$D$4</f>
        <v>4.5585778566250994</v>
      </c>
      <c r="AL25">
        <f>CW25*'Value Calculations'!$D$5</f>
        <v>7.1641288364288815</v>
      </c>
      <c r="AM25">
        <f>CX25*'Value Calculations'!$D$6</f>
        <v>0.75038959151617712</v>
      </c>
      <c r="AN25">
        <f>CY25*'Value Calculations'!$D$7</f>
        <v>3.2517404510199337</v>
      </c>
      <c r="AO25">
        <f>CZ25*'Value Calculations'!$D$8</f>
        <v>8.4831914960716954</v>
      </c>
      <c r="AP25">
        <f>DA25*'Value Calculations'!$D$9</f>
        <v>1.2595250733751673</v>
      </c>
      <c r="AQ25">
        <f>DB25*'Value Calculations'!$D$10</f>
        <v>1.0959494222286141</v>
      </c>
      <c r="AR25">
        <f>DC25*'Value Calculations'!$D$11</f>
        <v>0</v>
      </c>
      <c r="AS25">
        <f>DD25*'Value Calculations'!$D$12</f>
        <v>1.6277654791788281</v>
      </c>
      <c r="AT25">
        <f>DE25*'Value Calculations'!$D$13</f>
        <v>8.873755136496408</v>
      </c>
      <c r="AV25">
        <f>DH25*'Value Calculations'!$D$3</f>
        <v>8.9701794297728341</v>
      </c>
      <c r="AW25">
        <f>DI25*'Value Calculations'!$D$4</f>
        <v>9.1171557132501988</v>
      </c>
      <c r="AX25">
        <f>DJ25*'Value Calculations'!$D$5</f>
        <v>13.266905252646078</v>
      </c>
      <c r="AY25">
        <f>DK25*'Value Calculations'!$D$6</f>
        <v>-1.0005194553549028</v>
      </c>
      <c r="AZ25">
        <f>DL25*'Value Calculations'!$D$7</f>
        <v>4.2184740986204545</v>
      </c>
      <c r="BA25">
        <f>DM25*'Value Calculations'!$D$8</f>
        <v>14.737747938090656</v>
      </c>
      <c r="BB25">
        <f>DN25*'Value Calculations'!$D$9</f>
        <v>3.4007176981129517</v>
      </c>
      <c r="BC25">
        <f>DO25*'Value Calculations'!$D$10</f>
        <v>5.1144306370668655</v>
      </c>
      <c r="BD25">
        <f>DP25*'Value Calculations'!$D$11</f>
        <v>0.9907141480249374</v>
      </c>
      <c r="BE25">
        <f>DQ25*'Value Calculations'!$D$12</f>
        <v>4.0694136979470699</v>
      </c>
      <c r="BF25">
        <f>DR25*'Value Calculations'!$D$13</f>
        <v>15.546268688745645</v>
      </c>
      <c r="BH25">
        <f>DU25*'Value Calculations'!$D$3</f>
        <v>8.1547085725207573</v>
      </c>
      <c r="BI25">
        <f>DV25*'Value Calculations'!$D$4</f>
        <v>13.024508161785997</v>
      </c>
      <c r="BJ25">
        <f>DW25*'Value Calculations'!$D$5</f>
        <v>15.920286303175292</v>
      </c>
      <c r="BK25">
        <f>DX25*'Value Calculations'!$D$6</f>
        <v>0.62532465959681427</v>
      </c>
      <c r="BL25">
        <f>DY25*'Value Calculations'!$D$7</f>
        <v>5.8882867626577173</v>
      </c>
      <c r="BM25">
        <f>DZ25*'Value Calculations'!$D$8</f>
        <v>12.365329977324844</v>
      </c>
      <c r="BN25">
        <f>EA25*'Value Calculations'!$D$9</f>
        <v>3.5266702054504684</v>
      </c>
      <c r="BO25">
        <f>EB25*'Value Calculations'!$D$10</f>
        <v>7.6716459556002992</v>
      </c>
      <c r="BP25">
        <f>EC25*'Value Calculations'!$D$11</f>
        <v>0</v>
      </c>
      <c r="BQ25">
        <f>ED25*'Value Calculations'!$D$12</f>
        <v>4.883296437536484</v>
      </c>
      <c r="BR25">
        <f>EE25*'Value Calculations'!$D$13</f>
        <v>15.202324691207025</v>
      </c>
      <c r="BT25">
        <f>VLOOKUP($B25,'Raw Stats'!$CM$3:$DC$528,3,FALSE)</f>
        <v>79</v>
      </c>
      <c r="BU25">
        <f>VLOOKUP($B25,'Raw Stats'!$CM$3:$DC$528,4,FALSE)</f>
        <v>14</v>
      </c>
      <c r="BV25">
        <f>VLOOKUP($B25,'Raw Stats'!$CM$3:$DC$528,5,FALSE)</f>
        <v>22</v>
      </c>
      <c r="BW25">
        <f>VLOOKUP($B25,'Raw Stats'!$CM$3:$DC$528,6,FALSE)</f>
        <v>36</v>
      </c>
      <c r="BX25">
        <f>VLOOKUP($B25,'Raw Stats'!$CM$3:$DC$528,7,FALSE)</f>
        <v>-29</v>
      </c>
      <c r="BY25">
        <f>VLOOKUP($B25,'Raw Stats'!$CM$3:$DC$528,8,FALSE)</f>
        <v>65</v>
      </c>
      <c r="BZ25">
        <f>VLOOKUP($B25,'Raw Stats'!$CM$3:$DC$528,9,FALSE)</f>
        <v>189</v>
      </c>
      <c r="CA25">
        <f>VLOOKUP($B25,'Raw Stats'!$CM$3:$DC$528,10,FALSE)</f>
        <v>26</v>
      </c>
      <c r="CB25">
        <f>VLOOKUP($B25,'Raw Stats'!$CM$3:$DC$528,11,FALSE)+VLOOKUP($B25,'Raw Stats'!$CM$3:$DC$528,12,FALSE)</f>
        <v>10</v>
      </c>
      <c r="CC25">
        <f>VLOOKUP($B25,'Raw Stats'!$CM$3:$DC$528,13,FALSE)+VLOOKUP($B25,'Raw Stats'!$CM$3:$DC$528,14,FALSE)</f>
        <v>0</v>
      </c>
      <c r="CD25">
        <f>VLOOKUP($B25,'Raw Stats'!$CM$3:$DC$528,15,FALSE)</f>
        <v>0</v>
      </c>
      <c r="CE25">
        <f>VLOOKUP($B25,'Raw Stats'!$CM$3:$DC$528,16,FALSE)</f>
        <v>189</v>
      </c>
      <c r="CG25">
        <f>VLOOKUP($B25,'Raw Stats'!$BU$3:$CJ$528,3,FALSE)</f>
        <v>69</v>
      </c>
      <c r="CH25">
        <f>VLOOKUP($B25,'Raw Stats'!$BU$3:$CJ$528,4,FALSE)</f>
        <v>23</v>
      </c>
      <c r="CI25">
        <f>VLOOKUP($B25,'Raw Stats'!$BU$3:$CJ$5288,5,FALSE)</f>
        <v>24</v>
      </c>
      <c r="CJ25">
        <f>VLOOKUP($B25,'Raw Stats'!$BU$3:$CJ$528,6,FALSE)</f>
        <v>47</v>
      </c>
      <c r="CK25">
        <f>VLOOKUP($B25,'Raw Stats'!$BU$3:$CJ$528,7,FALSE)</f>
        <v>-7</v>
      </c>
      <c r="CL25">
        <f>VLOOKUP($B25,'Raw Stats'!$BU$3:$CJ$528,8,FALSE)</f>
        <v>34</v>
      </c>
      <c r="CM25">
        <f>VLOOKUP($B25,'Raw Stats'!$BU$3:$CJ$528,9,FALSE)</f>
        <v>135</v>
      </c>
      <c r="CN25">
        <f>VLOOKUP($B25,'Raw Stats'!$BU$3:$CJ$528,10,FALSE)</f>
        <v>22</v>
      </c>
      <c r="CO25">
        <f>VLOOKUP($B25,'Raw Stats'!$BU$3:$CJ$528,11,FALSE)+VLOOKUP($B25,'Raw Stats'!$BU$3:$CJ$528,12,FALSE)</f>
        <v>19</v>
      </c>
      <c r="CP25">
        <f>VLOOKUP($B25,'Raw Stats'!$BU$3:$CJ$528,13,FALSE)+VLOOKUP($B25,'Raw Stats'!$BU$3:$CJ$528,14,FALSE)</f>
        <v>0</v>
      </c>
      <c r="CQ25">
        <f>VLOOKUP($B25,'Raw Stats'!$BU$3:$CJ$528,15,FALSE)</f>
        <v>4</v>
      </c>
      <c r="CR25">
        <f>VLOOKUP($B25,'Raw Stats'!$BU$3:$CJ$528,16,FALSE)</f>
        <v>167</v>
      </c>
      <c r="CT25">
        <f>VLOOKUP($B25,'Raw Stats'!$BC$3:$BR$528,3,FALSE)</f>
        <v>48</v>
      </c>
      <c r="CU25">
        <f>VLOOKUP($B25,'Raw Stats'!$BC$3:$BR$528,4,FALSE)</f>
        <v>13</v>
      </c>
      <c r="CV25">
        <f>VLOOKUP($B25,'Raw Stats'!$BC$3:$BR$5288,5,FALSE)</f>
        <v>14</v>
      </c>
      <c r="CW25">
        <f>VLOOKUP($B25,'Raw Stats'!$BC$3:$BR$52888,6,FALSE)</f>
        <v>27</v>
      </c>
      <c r="CX25">
        <f>VLOOKUP($B25,'Raw Stats'!$BC$3:$BR$5288,7,FALSE)</f>
        <v>6</v>
      </c>
      <c r="CY25">
        <f>VLOOKUP($B25,'Raw Stats'!$BC$3:$BR$5288,8,FALSE)</f>
        <v>37</v>
      </c>
      <c r="CZ25">
        <f>VLOOKUP($B25,'Raw Stats'!$BC$3:$BR$5288,9,FALSE)</f>
        <v>118</v>
      </c>
      <c r="DA25">
        <f>VLOOKUP($B25,'Raw Stats'!$BC$3:$BR$5288,10,FALSE)</f>
        <v>10</v>
      </c>
      <c r="DB25">
        <f>VLOOKUP($B25,'Raw Stats'!$BC$3:$BR$5288,11,FALSE)+VLOOKUP($B25,'Raw Stats'!$BC$3:$BR$5288,12,FALSE)</f>
        <v>3</v>
      </c>
      <c r="DC25">
        <f>VLOOKUP($B25,'Raw Stats'!$BC$3:$BR$5288,13,FALSE)+VLOOKUP($B25,'Raw Stats'!$BC$3:$BR$5288,14,FALSE)</f>
        <v>0</v>
      </c>
      <c r="DD25">
        <f>VLOOKUP($B25,'Raw Stats'!$BC$3:$BR$5288,15,FALSE)</f>
        <v>2</v>
      </c>
      <c r="DE25">
        <f>VLOOKUP($B25,'Raw Stats'!$BC$3:$BR$5288,16,FALSE)</f>
        <v>129</v>
      </c>
      <c r="DG25">
        <f>VLOOKUP($B25,'Raw Stats'!$AK$3:$AZ$528,3,FALSE)</f>
        <v>79</v>
      </c>
      <c r="DH25">
        <f>VLOOKUP($B25,'Raw Stats'!$AK$3:$AZ$528,4,FALSE)</f>
        <v>22</v>
      </c>
      <c r="DI25">
        <f>VLOOKUP($B25,'Raw Stats'!$AK$3:$AZ$528,5,FALSE)</f>
        <v>28</v>
      </c>
      <c r="DJ25">
        <f>VLOOKUP($B25,'Raw Stats'!$AK$3:$AZ$528,6,FALSE)</f>
        <v>50</v>
      </c>
      <c r="DK25">
        <f>VLOOKUP($B25,'Raw Stats'!$AK$3:$AZ$528,7,FALSE)</f>
        <v>-8</v>
      </c>
      <c r="DL25">
        <f>VLOOKUP($B25,'Raw Stats'!$AK$3:$AZ$528,8,FALSE)</f>
        <v>48</v>
      </c>
      <c r="DM25">
        <f>VLOOKUP($B25,'Raw Stats'!$AK$3:$AZ$528,9,FALSE)</f>
        <v>205</v>
      </c>
      <c r="DN25">
        <f>VLOOKUP($B25,'Raw Stats'!$AK$3:$AZ$528,10,FALSE)</f>
        <v>27</v>
      </c>
      <c r="DO25">
        <f>VLOOKUP($B25,'Raw Stats'!$AK$3:$AZ$528,11,FALSE)+VLOOKUP($B25,'Raw Stats'!$AK$3:$AZ$528,12,FALSE)</f>
        <v>14</v>
      </c>
      <c r="DP25">
        <f>VLOOKUP($B25,'Raw Stats'!$AK$3:$AZ$528,13,FALSE)+VLOOKUP($B25,'Raw Stats'!$AK$3:$AZ$528,14,FALSE)</f>
        <v>1</v>
      </c>
      <c r="DQ25">
        <f>VLOOKUP($B25,'Raw Stats'!$AK$3:$AZ$528,15,FALSE)</f>
        <v>5</v>
      </c>
      <c r="DR25">
        <f>VLOOKUP($B25,'Raw Stats'!$AK$3:$AZ$528,16,FALSE)</f>
        <v>226</v>
      </c>
      <c r="DT25">
        <f>VLOOKUP($B25,'Raw Stats'!$S$3:$AH$528,3,FALSE)</f>
        <v>72</v>
      </c>
      <c r="DU25">
        <f>VLOOKUP($B25,'Raw Stats'!$S$3:$AH$528,4,FALSE)</f>
        <v>20</v>
      </c>
      <c r="DV25">
        <f>VLOOKUP($B25,'Raw Stats'!$S$3:$AH$528,5,FALSE)</f>
        <v>40</v>
      </c>
      <c r="DW25">
        <f>VLOOKUP($B25,'Raw Stats'!$S$3:$AH$528,6,FALSE)</f>
        <v>60</v>
      </c>
      <c r="DX25">
        <f>VLOOKUP($B25,'Raw Stats'!$S$3:$AH$528,7,FALSE)</f>
        <v>5</v>
      </c>
      <c r="DY25">
        <f>VLOOKUP($B25,'Raw Stats'!$S$3:$AH$528,8,FALSE)</f>
        <v>67</v>
      </c>
      <c r="DZ25">
        <f>VLOOKUP($B25,'Raw Stats'!$S$3:$AH$528,9,FALSE)</f>
        <v>172</v>
      </c>
      <c r="EA25">
        <f>VLOOKUP($B25,'Raw Stats'!$S$3:$AH$528,10,FALSE)</f>
        <v>28</v>
      </c>
      <c r="EB25">
        <f>VLOOKUP($B25,'Raw Stats'!$S$3:$AH$528,11,FALSE)+VLOOKUP($B25,'Raw Stats'!$S$3:$AH$528,12,FALSE)</f>
        <v>21</v>
      </c>
      <c r="EC25">
        <f>VLOOKUP($B25,'Raw Stats'!$S$3:$AH$528,13,FALSE)+VLOOKUP($B25,'Raw Stats'!$S$3:$AH$528,14,FALSE)</f>
        <v>0</v>
      </c>
      <c r="ED25">
        <f>VLOOKUP($B25,'Raw Stats'!$S$3:$AH$528,15,FALSE)</f>
        <v>6</v>
      </c>
      <c r="EE25">
        <f>VLOOKUP($B25,'Raw Stats'!$S$3:$AH$528,16,FALSE)</f>
        <v>221</v>
      </c>
    </row>
    <row r="26" spans="1:135" x14ac:dyDescent="0.2">
      <c r="A26" t="e">
        <f>VLOOKUP(B26,'ALL SKATERS'!$B$3:$I$378,9,FALSE)</f>
        <v>#REF!</v>
      </c>
      <c r="B26" t="s">
        <v>59</v>
      </c>
      <c r="C26">
        <f t="shared" si="0"/>
        <v>1.0969429798877612</v>
      </c>
      <c r="D26">
        <f t="shared" si="1"/>
        <v>1.062081223169943</v>
      </c>
      <c r="E26">
        <f t="shared" si="2"/>
        <v>0.87339109958823891</v>
      </c>
      <c r="F26">
        <f t="shared" si="3"/>
        <v>1.2729418882260968</v>
      </c>
      <c r="G26">
        <f t="shared" si="4"/>
        <v>0.98910206437888726</v>
      </c>
      <c r="H26">
        <f>VLOOKUP(B26,'ALL SKATERS'!$B$3:$H$378,7,FALSE)</f>
        <v>1.03</v>
      </c>
      <c r="I26" s="29" t="e">
        <f t="shared" si="5"/>
        <v>#REF!</v>
      </c>
      <c r="J26" s="29">
        <f t="shared" si="6"/>
        <v>8.0000000000000071</v>
      </c>
      <c r="K26" s="29">
        <f t="shared" si="7"/>
        <v>8.0000000000000071E-2</v>
      </c>
      <c r="L26">
        <f>BU26*'Value Calculations'!$D$3</f>
        <v>11.416592001529061</v>
      </c>
      <c r="M26">
        <f>BV26*'Value Calculations'!$D$4</f>
        <v>10.419606529428798</v>
      </c>
      <c r="N26">
        <f>BW26*'Value Calculations'!$D$5</f>
        <v>15.920286303175292</v>
      </c>
      <c r="O26">
        <f>BX26*'Value Calculations'!$D$6</f>
        <v>0.12506493191936285</v>
      </c>
      <c r="P26">
        <f>BY26*'Value Calculations'!$D$7</f>
        <v>8.7884877054592803</v>
      </c>
      <c r="Q26">
        <f>BZ26*'Value Calculations'!$D$8</f>
        <v>11.502632537046367</v>
      </c>
      <c r="R26">
        <f>CA26*'Value Calculations'!$D$9</f>
        <v>4.7861952788256357</v>
      </c>
      <c r="S26">
        <f>CB26*'Value Calculations'!$D$10</f>
        <v>5.8450635852192754</v>
      </c>
      <c r="T26">
        <f>CC26*'Value Calculations'!$D$11</f>
        <v>0</v>
      </c>
      <c r="U26">
        <f>CD26*'Value Calculations'!$D$12</f>
        <v>1.6277654791788281</v>
      </c>
      <c r="V26">
        <f>CE26*'Value Calculations'!$D$13</f>
        <v>14.032915099575716</v>
      </c>
      <c r="X26">
        <f>CH26*'Value Calculations'!$D$3</f>
        <v>8.1547085725207573</v>
      </c>
      <c r="Y26">
        <f>CI26*'Value Calculations'!$D$4</f>
        <v>10.419606529428798</v>
      </c>
      <c r="Z26">
        <f>CJ26*'Value Calculations'!$D$5</f>
        <v>13.797581462751921</v>
      </c>
      <c r="AA26">
        <f>CK26*'Value Calculations'!$D$6</f>
        <v>1.3757142511129914</v>
      </c>
      <c r="AB26">
        <f>CL26*'Value Calculations'!$D$7</f>
        <v>9.0521423366230582</v>
      </c>
      <c r="AC26">
        <f>CM26*'Value Calculations'!$D$8</f>
        <v>11.143175270263669</v>
      </c>
      <c r="AD26">
        <f>CN26*'Value Calculations'!$D$9</f>
        <v>4.9121477861631524</v>
      </c>
      <c r="AE26">
        <f>CO26*'Value Calculations'!$D$10</f>
        <v>7.3063294815240942</v>
      </c>
      <c r="AF26">
        <f>CP26*'Value Calculations'!$D$11</f>
        <v>0</v>
      </c>
      <c r="AG26">
        <f>CQ26*'Value Calculations'!$D$12</f>
        <v>2.441648218768242</v>
      </c>
      <c r="AH26">
        <f>CR26*'Value Calculations'!$D$13</f>
        <v>14.239281498098888</v>
      </c>
      <c r="AJ26">
        <f>CU26*'Value Calculations'!$D$3</f>
        <v>3.2618834290083032</v>
      </c>
      <c r="AK26">
        <f>CV26*'Value Calculations'!$D$4</f>
        <v>0.97683811213394978</v>
      </c>
      <c r="AL26">
        <f>CW26*'Value Calculations'!$D$5</f>
        <v>2.9187191555821368</v>
      </c>
      <c r="AM26">
        <f>CX26*'Value Calculations'!$D$6</f>
        <v>-0.62532465959681427</v>
      </c>
      <c r="AN26">
        <f>CY26*'Value Calculations'!$D$7</f>
        <v>6.1519413938214962</v>
      </c>
      <c r="AO26">
        <f>CZ26*'Value Calculations'!$D$8</f>
        <v>4.8886188282447058</v>
      </c>
      <c r="AP26">
        <f>DA26*'Value Calculations'!$D$9</f>
        <v>2.6450026540878513</v>
      </c>
      <c r="AQ26">
        <f>DB26*'Value Calculations'!$D$10</f>
        <v>1.8265823703810236</v>
      </c>
      <c r="AR26">
        <f>DC26*'Value Calculations'!$D$11</f>
        <v>0</v>
      </c>
      <c r="AS26">
        <f>DD26*'Value Calculations'!$D$12</f>
        <v>0.81388273958941404</v>
      </c>
      <c r="AT26">
        <f>DE26*'Value Calculations'!$D$13</f>
        <v>5.0903711635715831</v>
      </c>
      <c r="AV26">
        <f>DH26*'Value Calculations'!$D$3</f>
        <v>15.086210859163403</v>
      </c>
      <c r="AW26">
        <f>DI26*'Value Calculations'!$D$4</f>
        <v>9.7683811213394982</v>
      </c>
      <c r="AX26">
        <f>DJ26*'Value Calculations'!$D$5</f>
        <v>17.777653038545743</v>
      </c>
      <c r="AY26">
        <f>DK26*'Value Calculations'!$D$6</f>
        <v>2.376233706467894</v>
      </c>
      <c r="AZ26">
        <f>DL26*'Value Calculations'!$D$7</f>
        <v>11.952343279424621</v>
      </c>
      <c r="BA26">
        <f>DM26*'Value Calculations'!$D$8</f>
        <v>13.515593231029481</v>
      </c>
      <c r="BB26">
        <f>DN26*'Value Calculations'!$D$9</f>
        <v>4.6602427714881189</v>
      </c>
      <c r="BC26">
        <f>DO26*'Value Calculations'!$D$10</f>
        <v>8.402278903752709</v>
      </c>
      <c r="BD26">
        <f>DP26*'Value Calculations'!$D$11</f>
        <v>0</v>
      </c>
      <c r="BE26">
        <f>DQ26*'Value Calculations'!$D$12</f>
        <v>4.883296437536484</v>
      </c>
      <c r="BF26">
        <f>DR26*'Value Calculations'!$D$13</f>
        <v>15.95900148579199</v>
      </c>
      <c r="BH26">
        <f>DU26*'Value Calculations'!$D$3</f>
        <v>9.7856502870249091</v>
      </c>
      <c r="BI26">
        <f>DV26*'Value Calculations'!$D$4</f>
        <v>8.1403176011162479</v>
      </c>
      <c r="BJ26">
        <f>DW26*'Value Calculations'!$D$5</f>
        <v>13.001567147593155</v>
      </c>
      <c r="BK26">
        <f>DX26*'Value Calculations'!$D$6</f>
        <v>1.75090904687108</v>
      </c>
      <c r="BL26">
        <f>DY26*'Value Calculations'!$D$7</f>
        <v>12.479652541752177</v>
      </c>
      <c r="BM26">
        <f>DZ26*'Value Calculations'!$D$8</f>
        <v>12.077764163898685</v>
      </c>
      <c r="BN26">
        <f>EA26*'Value Calculations'!$D$9</f>
        <v>4.7861952788256357</v>
      </c>
      <c r="BO26">
        <f>EB26*'Value Calculations'!$D$10</f>
        <v>3.6531647407620471</v>
      </c>
      <c r="BP26">
        <f>EC26*'Value Calculations'!$D$11</f>
        <v>0</v>
      </c>
      <c r="BQ26">
        <f>ED26*'Value Calculations'!$D$12</f>
        <v>3.2555309583576562</v>
      </c>
      <c r="BR26">
        <f>EE26*'Value Calculations'!$D$13</f>
        <v>12.175617512867165</v>
      </c>
      <c r="BT26">
        <f>VLOOKUP($B26,'Raw Stats'!$CM$3:$DC$528,3,FALSE)</f>
        <v>77</v>
      </c>
      <c r="BU26">
        <f>VLOOKUP($B26,'Raw Stats'!$CM$3:$DC$528,4,FALSE)</f>
        <v>28</v>
      </c>
      <c r="BV26">
        <f>VLOOKUP($B26,'Raw Stats'!$CM$3:$DC$528,5,FALSE)</f>
        <v>32</v>
      </c>
      <c r="BW26">
        <f>VLOOKUP($B26,'Raw Stats'!$CM$3:$DC$528,6,FALSE)</f>
        <v>60</v>
      </c>
      <c r="BX26">
        <f>VLOOKUP($B26,'Raw Stats'!$CM$3:$DC$528,7,FALSE)</f>
        <v>1</v>
      </c>
      <c r="BY26">
        <f>VLOOKUP($B26,'Raw Stats'!$CM$3:$DC$528,8,FALSE)</f>
        <v>100</v>
      </c>
      <c r="BZ26">
        <f>VLOOKUP($B26,'Raw Stats'!$CM$3:$DC$528,9,FALSE)</f>
        <v>160</v>
      </c>
      <c r="CA26">
        <f>VLOOKUP($B26,'Raw Stats'!$CM$3:$DC$528,10,FALSE)</f>
        <v>38</v>
      </c>
      <c r="CB26">
        <f>VLOOKUP($B26,'Raw Stats'!$CM$3:$DC$528,11,FALSE)+VLOOKUP($B26,'Raw Stats'!$CM$3:$DC$528,12,FALSE)</f>
        <v>16</v>
      </c>
      <c r="CC26">
        <f>VLOOKUP($B26,'Raw Stats'!$CM$3:$DC$528,13,FALSE)+VLOOKUP($B26,'Raw Stats'!$CM$3:$DC$528,14,FALSE)</f>
        <v>0</v>
      </c>
      <c r="CD26">
        <f>VLOOKUP($B26,'Raw Stats'!$CM$3:$DC$528,15,FALSE)</f>
        <v>2</v>
      </c>
      <c r="CE26">
        <f>VLOOKUP($B26,'Raw Stats'!$CM$3:$DC$528,16,FALSE)</f>
        <v>204</v>
      </c>
      <c r="CG26">
        <f>VLOOKUP($B26,'Raw Stats'!$BU$3:$CJ$528,3,FALSE)</f>
        <v>78</v>
      </c>
      <c r="CH26">
        <f>VLOOKUP($B26,'Raw Stats'!$BU$3:$CJ$528,4,FALSE)</f>
        <v>20</v>
      </c>
      <c r="CI26">
        <f>VLOOKUP($B26,'Raw Stats'!$BU$3:$CJ$5288,5,FALSE)</f>
        <v>32</v>
      </c>
      <c r="CJ26">
        <f>VLOOKUP($B26,'Raw Stats'!$BU$3:$CJ$528,6,FALSE)</f>
        <v>52</v>
      </c>
      <c r="CK26">
        <f>VLOOKUP($B26,'Raw Stats'!$BU$3:$CJ$528,7,FALSE)</f>
        <v>11</v>
      </c>
      <c r="CL26">
        <f>VLOOKUP($B26,'Raw Stats'!$BU$3:$CJ$528,8,FALSE)</f>
        <v>103</v>
      </c>
      <c r="CM26">
        <f>VLOOKUP($B26,'Raw Stats'!$BU$3:$CJ$528,9,FALSE)</f>
        <v>155</v>
      </c>
      <c r="CN26">
        <f>VLOOKUP($B26,'Raw Stats'!$BU$3:$CJ$528,10,FALSE)</f>
        <v>39</v>
      </c>
      <c r="CO26">
        <f>VLOOKUP($B26,'Raw Stats'!$BU$3:$CJ$528,11,FALSE)+VLOOKUP($B26,'Raw Stats'!$BU$3:$CJ$528,12,FALSE)</f>
        <v>20</v>
      </c>
      <c r="CP26">
        <f>VLOOKUP($B26,'Raw Stats'!$BU$3:$CJ$528,13,FALSE)+VLOOKUP($B26,'Raw Stats'!$BU$3:$CJ$528,14,FALSE)</f>
        <v>0</v>
      </c>
      <c r="CQ26">
        <f>VLOOKUP($B26,'Raw Stats'!$BU$3:$CJ$528,15,FALSE)</f>
        <v>3</v>
      </c>
      <c r="CR26">
        <f>VLOOKUP($B26,'Raw Stats'!$BU$3:$CJ$528,16,FALSE)</f>
        <v>207</v>
      </c>
      <c r="CT26">
        <f>VLOOKUP($B26,'Raw Stats'!$BC$3:$BR$528,3,FALSE)</f>
        <v>32</v>
      </c>
      <c r="CU26">
        <f>VLOOKUP($B26,'Raw Stats'!$BC$3:$BR$528,4,FALSE)</f>
        <v>8</v>
      </c>
      <c r="CV26">
        <f>VLOOKUP($B26,'Raw Stats'!$BC$3:$BR$5288,5,FALSE)</f>
        <v>3</v>
      </c>
      <c r="CW26">
        <f>VLOOKUP($B26,'Raw Stats'!$BC$3:$BR$52888,6,FALSE)</f>
        <v>11</v>
      </c>
      <c r="CX26">
        <f>VLOOKUP($B26,'Raw Stats'!$BC$3:$BR$5288,7,FALSE)</f>
        <v>-5</v>
      </c>
      <c r="CY26">
        <f>VLOOKUP($B26,'Raw Stats'!$BC$3:$BR$5288,8,FALSE)</f>
        <v>70</v>
      </c>
      <c r="CZ26">
        <f>VLOOKUP($B26,'Raw Stats'!$BC$3:$BR$5288,9,FALSE)</f>
        <v>68</v>
      </c>
      <c r="DA26">
        <f>VLOOKUP($B26,'Raw Stats'!$BC$3:$BR$5288,10,FALSE)</f>
        <v>21</v>
      </c>
      <c r="DB26">
        <f>VLOOKUP($B26,'Raw Stats'!$BC$3:$BR$5288,11,FALSE)+VLOOKUP($B26,'Raw Stats'!$BC$3:$BR$5288,12,FALSE)</f>
        <v>5</v>
      </c>
      <c r="DC26">
        <f>VLOOKUP($B26,'Raw Stats'!$BC$3:$BR$5288,13,FALSE)+VLOOKUP($B26,'Raw Stats'!$BC$3:$BR$5288,14,FALSE)</f>
        <v>0</v>
      </c>
      <c r="DD26">
        <f>VLOOKUP($B26,'Raw Stats'!$BC$3:$BR$5288,15,FALSE)</f>
        <v>1</v>
      </c>
      <c r="DE26">
        <f>VLOOKUP($B26,'Raw Stats'!$BC$3:$BR$5288,16,FALSE)</f>
        <v>74</v>
      </c>
      <c r="DG26">
        <f>VLOOKUP($B26,'Raw Stats'!$AK$3:$AZ$528,3,FALSE)</f>
        <v>82</v>
      </c>
      <c r="DH26">
        <f>VLOOKUP($B26,'Raw Stats'!$AK$3:$AZ$528,4,FALSE)</f>
        <v>37</v>
      </c>
      <c r="DI26">
        <f>VLOOKUP($B26,'Raw Stats'!$AK$3:$AZ$528,5,FALSE)</f>
        <v>30</v>
      </c>
      <c r="DJ26">
        <f>VLOOKUP($B26,'Raw Stats'!$AK$3:$AZ$528,6,FALSE)</f>
        <v>67</v>
      </c>
      <c r="DK26">
        <f>VLOOKUP($B26,'Raw Stats'!$AK$3:$AZ$528,7,FALSE)</f>
        <v>19</v>
      </c>
      <c r="DL26">
        <f>VLOOKUP($B26,'Raw Stats'!$AK$3:$AZ$528,8,FALSE)</f>
        <v>136</v>
      </c>
      <c r="DM26">
        <f>VLOOKUP($B26,'Raw Stats'!$AK$3:$AZ$528,9,FALSE)</f>
        <v>188</v>
      </c>
      <c r="DN26">
        <f>VLOOKUP($B26,'Raw Stats'!$AK$3:$AZ$528,10,FALSE)</f>
        <v>37</v>
      </c>
      <c r="DO26">
        <f>VLOOKUP($B26,'Raw Stats'!$AK$3:$AZ$528,11,FALSE)+VLOOKUP($B26,'Raw Stats'!$AK$3:$AZ$528,12,FALSE)</f>
        <v>23</v>
      </c>
      <c r="DP26">
        <f>VLOOKUP($B26,'Raw Stats'!$AK$3:$AZ$528,13,FALSE)+VLOOKUP($B26,'Raw Stats'!$AK$3:$AZ$528,14,FALSE)</f>
        <v>0</v>
      </c>
      <c r="DQ26">
        <f>VLOOKUP($B26,'Raw Stats'!$AK$3:$AZ$528,15,FALSE)</f>
        <v>6</v>
      </c>
      <c r="DR26">
        <f>VLOOKUP($B26,'Raw Stats'!$AK$3:$AZ$528,16,FALSE)</f>
        <v>232</v>
      </c>
      <c r="DT26">
        <f>VLOOKUP($B26,'Raw Stats'!$S$3:$AH$528,3,FALSE)</f>
        <v>82</v>
      </c>
      <c r="DU26">
        <f>VLOOKUP($B26,'Raw Stats'!$S$3:$AH$528,4,FALSE)</f>
        <v>24</v>
      </c>
      <c r="DV26">
        <f>VLOOKUP($B26,'Raw Stats'!$S$3:$AH$528,5,FALSE)</f>
        <v>25</v>
      </c>
      <c r="DW26">
        <f>VLOOKUP($B26,'Raw Stats'!$S$3:$AH$528,6,FALSE)</f>
        <v>49</v>
      </c>
      <c r="DX26">
        <f>VLOOKUP($B26,'Raw Stats'!$S$3:$AH$528,7,FALSE)</f>
        <v>14</v>
      </c>
      <c r="DY26">
        <f>VLOOKUP($B26,'Raw Stats'!$S$3:$AH$528,8,FALSE)</f>
        <v>142</v>
      </c>
      <c r="DZ26">
        <f>VLOOKUP($B26,'Raw Stats'!$S$3:$AH$528,9,FALSE)</f>
        <v>168</v>
      </c>
      <c r="EA26">
        <f>VLOOKUP($B26,'Raw Stats'!$S$3:$AH$528,10,FALSE)</f>
        <v>38</v>
      </c>
      <c r="EB26">
        <f>VLOOKUP($B26,'Raw Stats'!$S$3:$AH$528,11,FALSE)+VLOOKUP($B26,'Raw Stats'!$S$3:$AH$528,12,FALSE)</f>
        <v>10</v>
      </c>
      <c r="EC26">
        <f>VLOOKUP($B26,'Raw Stats'!$S$3:$AH$528,13,FALSE)+VLOOKUP($B26,'Raw Stats'!$S$3:$AH$528,14,FALSE)</f>
        <v>0</v>
      </c>
      <c r="ED26">
        <f>VLOOKUP($B26,'Raw Stats'!$S$3:$AH$528,15,FALSE)</f>
        <v>4</v>
      </c>
      <c r="EE26">
        <f>VLOOKUP($B26,'Raw Stats'!$S$3:$AH$528,16,FALSE)</f>
        <v>177</v>
      </c>
    </row>
    <row r="27" spans="1:135" x14ac:dyDescent="0.2">
      <c r="A27" t="e">
        <f>VLOOKUP(B27,'ALL SKATERS'!$B$3:$I$378,9,FALSE)</f>
        <v>#REF!</v>
      </c>
      <c r="B27" t="s">
        <v>52</v>
      </c>
      <c r="C27">
        <f t="shared" si="0"/>
        <v>1.0861757267948515</v>
      </c>
      <c r="D27">
        <f t="shared" si="1"/>
        <v>1.1063047953910743</v>
      </c>
      <c r="E27">
        <f t="shared" si="2"/>
        <v>1.1255950769863068</v>
      </c>
      <c r="F27">
        <f t="shared" si="3"/>
        <v>0.85902391316491788</v>
      </c>
      <c r="G27">
        <f t="shared" si="4"/>
        <v>1.0368992912770856</v>
      </c>
      <c r="H27">
        <f>VLOOKUP(B27,'ALL SKATERS'!$B$3:$H$378,7,FALSE)</f>
        <v>1.07</v>
      </c>
      <c r="I27" s="30" t="e">
        <f t="shared" si="5"/>
        <v>#REF!</v>
      </c>
      <c r="J27" s="29">
        <f t="shared" si="6"/>
        <v>12.000000000000011</v>
      </c>
      <c r="K27" s="29">
        <f t="shared" si="7"/>
        <v>0.12000000000000011</v>
      </c>
      <c r="L27">
        <f>BU27*'Value Calculations'!$D$3</f>
        <v>5.300560572138493</v>
      </c>
      <c r="M27">
        <f>BV27*'Value Calculations'!$D$4</f>
        <v>7.4890921930269485</v>
      </c>
      <c r="N27">
        <f>BW27*'Value Calculations'!$D$5</f>
        <v>9.5521717819051766</v>
      </c>
      <c r="O27">
        <f>BX27*'Value Calculations'!$D$6</f>
        <v>1.3757142511129914</v>
      </c>
      <c r="P27">
        <f>BY27*'Value Calculations'!$D$7</f>
        <v>3.7790497133474905</v>
      </c>
      <c r="Q27">
        <f>BZ27*'Value Calculations'!$D$8</f>
        <v>10.927500910194048</v>
      </c>
      <c r="R27">
        <f>CA27*'Value Calculations'!$D$9</f>
        <v>1.385477580712684</v>
      </c>
      <c r="S27">
        <f>CB27*'Value Calculations'!$D$10</f>
        <v>2.5572153185334328</v>
      </c>
      <c r="T27">
        <f>CC27*'Value Calculations'!$D$11</f>
        <v>0.9907141480249374</v>
      </c>
      <c r="U27">
        <f>CD27*'Value Calculations'!$D$12</f>
        <v>0.81388273958941404</v>
      </c>
      <c r="V27">
        <f>CE27*'Value Calculations'!$D$13</f>
        <v>6.8788799507724097</v>
      </c>
      <c r="X27">
        <f>CH27*'Value Calculations'!$D$3</f>
        <v>6.5237668580166064</v>
      </c>
      <c r="Y27">
        <f>CI27*'Value Calculations'!$D$4</f>
        <v>11.070831937518097</v>
      </c>
      <c r="Z27">
        <f>CJ27*'Value Calculations'!$D$5</f>
        <v>13.266905252646078</v>
      </c>
      <c r="AA27">
        <f>CK27*'Value Calculations'!$D$6</f>
        <v>0.62532465959681427</v>
      </c>
      <c r="AB27">
        <f>CL27*'Value Calculations'!$D$7</f>
        <v>8.6127179513500955</v>
      </c>
      <c r="AC27">
        <f>CM27*'Value Calculations'!$D$8</f>
        <v>16.822600085430309</v>
      </c>
      <c r="AD27">
        <f>CN27*'Value Calculations'!$D$9</f>
        <v>4.9121477861631524</v>
      </c>
      <c r="AE27">
        <f>CO27*'Value Calculations'!$D$10</f>
        <v>3.6531647407620471</v>
      </c>
      <c r="AF27">
        <f>CP27*'Value Calculations'!$D$11</f>
        <v>3.9628565920997496</v>
      </c>
      <c r="AG27">
        <f>CQ27*'Value Calculations'!$D$12</f>
        <v>1.6277654791788281</v>
      </c>
      <c r="AH27">
        <f>CR27*'Value Calculations'!$D$13</f>
        <v>13.001083106959854</v>
      </c>
      <c r="AJ27">
        <f>CU27*'Value Calculations'!$D$3</f>
        <v>0.8154708572520758</v>
      </c>
      <c r="AK27">
        <f>CV27*'Value Calculations'!$D$4</f>
        <v>5.8610286728036982</v>
      </c>
      <c r="AL27">
        <f>CW27*'Value Calculations'!$D$5</f>
        <v>5.3067621010584309</v>
      </c>
      <c r="AM27">
        <f>CX27*'Value Calculations'!$D$6</f>
        <v>0.25012986383872571</v>
      </c>
      <c r="AN27">
        <f>CY27*'Value Calculations'!$D$7</f>
        <v>6.679250656149053</v>
      </c>
      <c r="AO27">
        <f>CZ27*'Value Calculations'!$D$8</f>
        <v>4.6010530148185467</v>
      </c>
      <c r="AP27">
        <f>DA27*'Value Calculations'!$D$9</f>
        <v>2.1411926247377844</v>
      </c>
      <c r="AQ27">
        <f>DB27*'Value Calculations'!$D$10</f>
        <v>2.5572153185334328</v>
      </c>
      <c r="AR27">
        <f>DC27*'Value Calculations'!$D$11</f>
        <v>0.9907141480249374</v>
      </c>
      <c r="AS27">
        <f>DD27*'Value Calculations'!$D$12</f>
        <v>0</v>
      </c>
      <c r="AT27">
        <f>DE27*'Value Calculations'!$D$13</f>
        <v>3.4394399753862048</v>
      </c>
      <c r="AV27">
        <f>DH27*'Value Calculations'!$D$3</f>
        <v>4.0773542862603787</v>
      </c>
      <c r="AW27">
        <f>DI27*'Value Calculations'!$D$4</f>
        <v>7.8147048970715982</v>
      </c>
      <c r="AX27">
        <f>DJ27*'Value Calculations'!$D$5</f>
        <v>9.021495571799333</v>
      </c>
      <c r="AY27">
        <f>DK27*'Value Calculations'!$D$6</f>
        <v>2.0010389107098057</v>
      </c>
      <c r="AZ27">
        <f>DL27*'Value Calculations'!$D$7</f>
        <v>9.6673364760052074</v>
      </c>
      <c r="BA27">
        <f>DM27*'Value Calculations'!$D$8</f>
        <v>14.881530844803738</v>
      </c>
      <c r="BB27">
        <f>DN27*'Value Calculations'!$D$9</f>
        <v>4.5342902641506022</v>
      </c>
      <c r="BC27">
        <f>DO27*'Value Calculations'!$D$10</f>
        <v>0.73063294815240942</v>
      </c>
      <c r="BD27">
        <f>DP27*'Value Calculations'!$D$11</f>
        <v>2.9721424440748123</v>
      </c>
      <c r="BE27">
        <f>DQ27*'Value Calculations'!$D$12</f>
        <v>0.81388273958941404</v>
      </c>
      <c r="BF27">
        <f>DR27*'Value Calculations'!$D$13</f>
        <v>9.6304319310813735</v>
      </c>
      <c r="BH27">
        <f>DU27*'Value Calculations'!$D$3</f>
        <v>9.7856502870249091</v>
      </c>
      <c r="BI27">
        <f>DV27*'Value Calculations'!$D$4</f>
        <v>9.7683811213394982</v>
      </c>
      <c r="BJ27">
        <f>DW27*'Value Calculations'!$D$5</f>
        <v>14.328257672857763</v>
      </c>
      <c r="BK27">
        <f>DX27*'Value Calculations'!$D$6</f>
        <v>-0.37519479575808856</v>
      </c>
      <c r="BL27">
        <f>DY27*'Value Calculations'!$D$7</f>
        <v>8.7884877054592803</v>
      </c>
      <c r="BM27">
        <f>DZ27*'Value Calculations'!$D$8</f>
        <v>10.13669492327211</v>
      </c>
      <c r="BN27">
        <f>EA27*'Value Calculations'!$D$9</f>
        <v>3.9045277274630186</v>
      </c>
      <c r="BO27">
        <f>EB27*'Value Calculations'!$D$10</f>
        <v>4.0184812148382516</v>
      </c>
      <c r="BP27">
        <f>EC27*'Value Calculations'!$D$11</f>
        <v>3.9628565920997496</v>
      </c>
      <c r="BQ27">
        <f>ED27*'Value Calculations'!$D$12</f>
        <v>1.6277654791788281</v>
      </c>
      <c r="BR27">
        <f>EE27*'Value Calculations'!$D$13</f>
        <v>13.895337500560267</v>
      </c>
      <c r="BT27">
        <f>VLOOKUP($B27,'Raw Stats'!$CM$3:$DC$528,3,FALSE)</f>
        <v>47</v>
      </c>
      <c r="BU27">
        <f>VLOOKUP($B27,'Raw Stats'!$CM$3:$DC$528,4,FALSE)</f>
        <v>13</v>
      </c>
      <c r="BV27">
        <f>VLOOKUP($B27,'Raw Stats'!$CM$3:$DC$528,5,FALSE)</f>
        <v>23</v>
      </c>
      <c r="BW27">
        <f>VLOOKUP($B27,'Raw Stats'!$CM$3:$DC$528,6,FALSE)</f>
        <v>36</v>
      </c>
      <c r="BX27">
        <f>VLOOKUP($B27,'Raw Stats'!$CM$3:$DC$528,7,FALSE)</f>
        <v>11</v>
      </c>
      <c r="BY27">
        <f>VLOOKUP($B27,'Raw Stats'!$CM$3:$DC$528,8,FALSE)</f>
        <v>43</v>
      </c>
      <c r="BZ27">
        <f>VLOOKUP($B27,'Raw Stats'!$CM$3:$DC$528,9,FALSE)</f>
        <v>152</v>
      </c>
      <c r="CA27">
        <f>VLOOKUP($B27,'Raw Stats'!$CM$3:$DC$528,10,FALSE)</f>
        <v>11</v>
      </c>
      <c r="CB27">
        <f>VLOOKUP($B27,'Raw Stats'!$CM$3:$DC$528,11,FALSE)+VLOOKUP($B27,'Raw Stats'!$CM$3:$DC$528,12,FALSE)</f>
        <v>7</v>
      </c>
      <c r="CC27">
        <f>VLOOKUP($B27,'Raw Stats'!$CM$3:$DC$528,13,FALSE)+VLOOKUP($B27,'Raw Stats'!$CM$3:$DC$528,14,FALSE)</f>
        <v>1</v>
      </c>
      <c r="CD27">
        <f>VLOOKUP($B27,'Raw Stats'!$CM$3:$DC$528,15,FALSE)</f>
        <v>1</v>
      </c>
      <c r="CE27">
        <f>VLOOKUP($B27,'Raw Stats'!$CM$3:$DC$528,16,FALSE)</f>
        <v>100</v>
      </c>
      <c r="CG27">
        <f>VLOOKUP($B27,'Raw Stats'!$BU$3:$CJ$528,3,FALSE)</f>
        <v>76</v>
      </c>
      <c r="CH27">
        <f>VLOOKUP($B27,'Raw Stats'!$BU$3:$CJ$528,4,FALSE)</f>
        <v>16</v>
      </c>
      <c r="CI27">
        <f>VLOOKUP($B27,'Raw Stats'!$BU$3:$CJ$5288,5,FALSE)</f>
        <v>34</v>
      </c>
      <c r="CJ27">
        <f>VLOOKUP($B27,'Raw Stats'!$BU$3:$CJ$528,6,FALSE)</f>
        <v>50</v>
      </c>
      <c r="CK27">
        <f>VLOOKUP($B27,'Raw Stats'!$BU$3:$CJ$528,7,FALSE)</f>
        <v>5</v>
      </c>
      <c r="CL27">
        <f>VLOOKUP($B27,'Raw Stats'!$BU$3:$CJ$528,8,FALSE)</f>
        <v>98</v>
      </c>
      <c r="CM27">
        <f>VLOOKUP($B27,'Raw Stats'!$BU$3:$CJ$528,9,FALSE)</f>
        <v>234</v>
      </c>
      <c r="CN27">
        <f>VLOOKUP($B27,'Raw Stats'!$BU$3:$CJ$528,10,FALSE)</f>
        <v>39</v>
      </c>
      <c r="CO27">
        <f>VLOOKUP($B27,'Raw Stats'!$BU$3:$CJ$528,11,FALSE)+VLOOKUP($B27,'Raw Stats'!$BU$3:$CJ$528,12,FALSE)</f>
        <v>10</v>
      </c>
      <c r="CP27">
        <f>VLOOKUP($B27,'Raw Stats'!$BU$3:$CJ$528,13,FALSE)+VLOOKUP($B27,'Raw Stats'!$BU$3:$CJ$528,14,FALSE)</f>
        <v>4</v>
      </c>
      <c r="CQ27">
        <f>VLOOKUP($B27,'Raw Stats'!$BU$3:$CJ$528,15,FALSE)</f>
        <v>2</v>
      </c>
      <c r="CR27">
        <f>VLOOKUP($B27,'Raw Stats'!$BU$3:$CJ$528,16,FALSE)</f>
        <v>189</v>
      </c>
      <c r="CT27">
        <f>VLOOKUP($B27,'Raw Stats'!$BC$3:$BR$528,3,FALSE)</f>
        <v>29</v>
      </c>
      <c r="CU27">
        <f>VLOOKUP($B27,'Raw Stats'!$BC$3:$BR$528,4,FALSE)</f>
        <v>2</v>
      </c>
      <c r="CV27">
        <f>VLOOKUP($B27,'Raw Stats'!$BC$3:$BR$5288,5,FALSE)</f>
        <v>18</v>
      </c>
      <c r="CW27">
        <f>VLOOKUP($B27,'Raw Stats'!$BC$3:$BR$52888,6,FALSE)</f>
        <v>20</v>
      </c>
      <c r="CX27">
        <f>VLOOKUP($B27,'Raw Stats'!$BC$3:$BR$5288,7,FALSE)</f>
        <v>2</v>
      </c>
      <c r="CY27">
        <f>VLOOKUP($B27,'Raw Stats'!$BC$3:$BR$5288,8,FALSE)</f>
        <v>76</v>
      </c>
      <c r="CZ27">
        <f>VLOOKUP($B27,'Raw Stats'!$BC$3:$BR$5288,9,FALSE)</f>
        <v>64</v>
      </c>
      <c r="DA27">
        <f>VLOOKUP($B27,'Raw Stats'!$BC$3:$BR$5288,10,FALSE)</f>
        <v>17</v>
      </c>
      <c r="DB27">
        <f>VLOOKUP($B27,'Raw Stats'!$BC$3:$BR$5288,11,FALSE)+VLOOKUP($B27,'Raw Stats'!$BC$3:$BR$5288,12,FALSE)</f>
        <v>7</v>
      </c>
      <c r="DC27">
        <f>VLOOKUP($B27,'Raw Stats'!$BC$3:$BR$5288,13,FALSE)+VLOOKUP($B27,'Raw Stats'!$BC$3:$BR$5288,14,FALSE)</f>
        <v>1</v>
      </c>
      <c r="DD27">
        <f>VLOOKUP($B27,'Raw Stats'!$BC$3:$BR$5288,15,FALSE)</f>
        <v>0</v>
      </c>
      <c r="DE27">
        <f>VLOOKUP($B27,'Raw Stats'!$BC$3:$BR$5288,16,FALSE)</f>
        <v>50</v>
      </c>
      <c r="DG27">
        <f>VLOOKUP($B27,'Raw Stats'!$AK$3:$AZ$528,3,FALSE)</f>
        <v>77</v>
      </c>
      <c r="DH27">
        <f>VLOOKUP($B27,'Raw Stats'!$AK$3:$AZ$528,4,FALSE)</f>
        <v>10</v>
      </c>
      <c r="DI27">
        <f>VLOOKUP($B27,'Raw Stats'!$AK$3:$AZ$528,5,FALSE)</f>
        <v>24</v>
      </c>
      <c r="DJ27">
        <f>VLOOKUP($B27,'Raw Stats'!$AK$3:$AZ$528,6,FALSE)</f>
        <v>34</v>
      </c>
      <c r="DK27">
        <f>VLOOKUP($B27,'Raw Stats'!$AK$3:$AZ$528,7,FALSE)</f>
        <v>16</v>
      </c>
      <c r="DL27">
        <f>VLOOKUP($B27,'Raw Stats'!$AK$3:$AZ$528,8,FALSE)</f>
        <v>110</v>
      </c>
      <c r="DM27">
        <f>VLOOKUP($B27,'Raw Stats'!$AK$3:$AZ$528,9,FALSE)</f>
        <v>207</v>
      </c>
      <c r="DN27">
        <f>VLOOKUP($B27,'Raw Stats'!$AK$3:$AZ$528,10,FALSE)</f>
        <v>36</v>
      </c>
      <c r="DO27">
        <f>VLOOKUP($B27,'Raw Stats'!$AK$3:$AZ$528,11,FALSE)+VLOOKUP($B27,'Raw Stats'!$AK$3:$AZ$528,12,FALSE)</f>
        <v>2</v>
      </c>
      <c r="DP27">
        <f>VLOOKUP($B27,'Raw Stats'!$AK$3:$AZ$528,13,FALSE)+VLOOKUP($B27,'Raw Stats'!$AK$3:$AZ$528,14,FALSE)</f>
        <v>3</v>
      </c>
      <c r="DQ27">
        <f>VLOOKUP($B27,'Raw Stats'!$AK$3:$AZ$528,15,FALSE)</f>
        <v>1</v>
      </c>
      <c r="DR27">
        <f>VLOOKUP($B27,'Raw Stats'!$AK$3:$AZ$528,16,FALSE)</f>
        <v>140</v>
      </c>
      <c r="DT27">
        <f>VLOOKUP($B27,'Raw Stats'!$S$3:$AH$528,3,FALSE)</f>
        <v>77</v>
      </c>
      <c r="DU27">
        <f>VLOOKUP($B27,'Raw Stats'!$S$3:$AH$528,4,FALSE)</f>
        <v>24</v>
      </c>
      <c r="DV27">
        <f>VLOOKUP($B27,'Raw Stats'!$S$3:$AH$528,5,FALSE)</f>
        <v>30</v>
      </c>
      <c r="DW27">
        <f>VLOOKUP($B27,'Raw Stats'!$S$3:$AH$528,6,FALSE)</f>
        <v>54</v>
      </c>
      <c r="DX27">
        <f>VLOOKUP($B27,'Raw Stats'!$S$3:$AH$528,7,FALSE)</f>
        <v>-3</v>
      </c>
      <c r="DY27">
        <f>VLOOKUP($B27,'Raw Stats'!$S$3:$AH$528,8,FALSE)</f>
        <v>100</v>
      </c>
      <c r="DZ27">
        <f>VLOOKUP($B27,'Raw Stats'!$S$3:$AH$528,9,FALSE)</f>
        <v>141</v>
      </c>
      <c r="EA27">
        <f>VLOOKUP($B27,'Raw Stats'!$S$3:$AH$528,10,FALSE)</f>
        <v>31</v>
      </c>
      <c r="EB27">
        <f>VLOOKUP($B27,'Raw Stats'!$S$3:$AH$528,11,FALSE)+VLOOKUP($B27,'Raw Stats'!$S$3:$AH$528,12,FALSE)</f>
        <v>11</v>
      </c>
      <c r="EC27">
        <f>VLOOKUP($B27,'Raw Stats'!$S$3:$AH$528,13,FALSE)+VLOOKUP($B27,'Raw Stats'!$S$3:$AH$528,14,FALSE)</f>
        <v>4</v>
      </c>
      <c r="ED27">
        <f>VLOOKUP($B27,'Raw Stats'!$S$3:$AH$528,15,FALSE)</f>
        <v>2</v>
      </c>
      <c r="EE27">
        <f>VLOOKUP($B27,'Raw Stats'!$S$3:$AH$528,16,FALSE)</f>
        <v>202</v>
      </c>
    </row>
    <row r="28" spans="1:135" x14ac:dyDescent="0.2">
      <c r="A28" t="e">
        <f>VLOOKUP(B28,'ALL SKATERS'!$B$3:$I$378,9,FALSE)</f>
        <v>#REF!</v>
      </c>
      <c r="B28" t="s">
        <v>53</v>
      </c>
      <c r="C28">
        <f t="shared" si="0"/>
        <v>1.0583099523834041</v>
      </c>
      <c r="D28">
        <f t="shared" si="1"/>
        <v>1.0227771156639098</v>
      </c>
      <c r="E28" t="e">
        <f t="shared" si="2"/>
        <v>#N/A</v>
      </c>
      <c r="F28" t="e">
        <f t="shared" si="3"/>
        <v>#N/A</v>
      </c>
      <c r="G28" t="e">
        <f t="shared" si="4"/>
        <v>#N/A</v>
      </c>
      <c r="H28">
        <f>VLOOKUP(B28,'ALL SKATERS'!$B$3:$H$378,7,FALSE)</f>
        <v>1.08</v>
      </c>
      <c r="I28" s="29" t="e">
        <f t="shared" si="5"/>
        <v>#REF!</v>
      </c>
      <c r="J28" s="29">
        <f t="shared" si="6"/>
        <v>13.000000000000011</v>
      </c>
      <c r="K28" s="29">
        <f t="shared" si="7"/>
        <v>0.13000000000000012</v>
      </c>
      <c r="L28">
        <f>BU28*'Value Calculations'!$D$3</f>
        <v>6.5237668580166064</v>
      </c>
      <c r="M28">
        <f>BV28*'Value Calculations'!$D$4</f>
        <v>15.303797090098547</v>
      </c>
      <c r="N28">
        <f>BW28*'Value Calculations'!$D$5</f>
        <v>16.716300618334056</v>
      </c>
      <c r="O28">
        <f>BX28*'Value Calculations'!$D$6</f>
        <v>3.8770128895002482</v>
      </c>
      <c r="P28">
        <f>BY28*'Value Calculations'!$D$7</f>
        <v>2.1092370493102273</v>
      </c>
      <c r="Q28">
        <f>BZ28*'Value Calculations'!$D$8</f>
        <v>8.9145402162109342</v>
      </c>
      <c r="R28">
        <f>CA28*'Value Calculations'!$D$9</f>
        <v>6.2976253668758364</v>
      </c>
      <c r="S28">
        <f>CB28*'Value Calculations'!$D$10</f>
        <v>4.0184812148382516</v>
      </c>
      <c r="T28">
        <f>CC28*'Value Calculations'!$D$11</f>
        <v>1.9814282960498748</v>
      </c>
      <c r="U28">
        <f>CD28*'Value Calculations'!$D$12</f>
        <v>4.0694136979470699</v>
      </c>
      <c r="V28">
        <f>CE28*'Value Calculations'!$D$13</f>
        <v>9.5616431315736499</v>
      </c>
      <c r="X28">
        <f>CH28*'Value Calculations'!$D$3</f>
        <v>9.3779148583988725</v>
      </c>
      <c r="Y28">
        <f>CI28*'Value Calculations'!$D$4</f>
        <v>11.722057345607396</v>
      </c>
      <c r="Z28">
        <f>CJ28*'Value Calculations'!$D$5</f>
        <v>15.654948198122371</v>
      </c>
      <c r="AA28">
        <f>CK28*'Value Calculations'!$D$6</f>
        <v>4.0020778214196113</v>
      </c>
      <c r="AB28">
        <f>CL28*'Value Calculations'!$D$7</f>
        <v>1.7576975410918561</v>
      </c>
      <c r="AC28">
        <f>CM28*'Value Calculations'!$D$8</f>
        <v>10.49615219005481</v>
      </c>
      <c r="AD28">
        <f>CN28*'Value Calculations'!$D$9</f>
        <v>8.0609604696010706</v>
      </c>
      <c r="AE28">
        <f>CO28*'Value Calculations'!$D$10</f>
        <v>4.0184812148382516</v>
      </c>
      <c r="AF28">
        <f>CP28*'Value Calculations'!$D$11</f>
        <v>3.9628565920997496</v>
      </c>
      <c r="AG28">
        <f>CQ28*'Value Calculations'!$D$12</f>
        <v>2.441648218768242</v>
      </c>
      <c r="AH28">
        <f>CR28*'Value Calculations'!$D$13</f>
        <v>11.350151918774475</v>
      </c>
      <c r="AJ28" t="e">
        <f>CU28*'Value Calculations'!$D$3</f>
        <v>#N/A</v>
      </c>
      <c r="AK28">
        <f>CV28*'Value Calculations'!$D$4</f>
        <v>0.65122540808929985</v>
      </c>
      <c r="AL28">
        <f>CW28*'Value Calculations'!$D$5</f>
        <v>1.0613524202116862</v>
      </c>
      <c r="AM28">
        <f>CX28*'Value Calculations'!$D$6</f>
        <v>0.62532465959681427</v>
      </c>
      <c r="AN28">
        <f>CY28*'Value Calculations'!$D$7</f>
        <v>0</v>
      </c>
      <c r="AO28">
        <f>CZ28*'Value Calculations'!$D$8</f>
        <v>2.0129606939831142</v>
      </c>
      <c r="AP28">
        <f>DA28*'Value Calculations'!$D$9</f>
        <v>0.12595250733751673</v>
      </c>
      <c r="AQ28">
        <f>DB28*'Value Calculations'!$D$10</f>
        <v>0</v>
      </c>
      <c r="AR28">
        <f>DC28*'Value Calculations'!$D$11</f>
        <v>0</v>
      </c>
      <c r="AS28">
        <f>DD28*'Value Calculations'!$D$12</f>
        <v>0.81388273958941404</v>
      </c>
      <c r="AT28">
        <f>DE28*'Value Calculations'!$D$13</f>
        <v>1.1006207921235855</v>
      </c>
      <c r="AV28" t="e">
        <f>DH28*'Value Calculations'!$D$3</f>
        <v>#N/A</v>
      </c>
      <c r="AW28" t="e">
        <f>DI28*'Value Calculations'!$D$4</f>
        <v>#N/A</v>
      </c>
      <c r="AX28" t="e">
        <f>DJ28*'Value Calculations'!$D$5</f>
        <v>#N/A</v>
      </c>
      <c r="AY28" t="e">
        <f>DK28*'Value Calculations'!$D$6</f>
        <v>#N/A</v>
      </c>
      <c r="AZ28" t="e">
        <f>DL28*'Value Calculations'!$D$7</f>
        <v>#N/A</v>
      </c>
      <c r="BA28" t="e">
        <f>DM28*'Value Calculations'!$D$8</f>
        <v>#N/A</v>
      </c>
      <c r="BB28" t="e">
        <f>DN28*'Value Calculations'!$D$9</f>
        <v>#N/A</v>
      </c>
      <c r="BC28" t="e">
        <f>DO28*'Value Calculations'!$D$10</f>
        <v>#N/A</v>
      </c>
      <c r="BD28" t="e">
        <f>DP28*'Value Calculations'!$D$11</f>
        <v>#N/A</v>
      </c>
      <c r="BE28" t="e">
        <f>DQ28*'Value Calculations'!$D$12</f>
        <v>#N/A</v>
      </c>
      <c r="BF28" t="e">
        <f>DR28*'Value Calculations'!$D$13</f>
        <v>#N/A</v>
      </c>
      <c r="BH28" t="e">
        <f>DU28*'Value Calculations'!$D$3</f>
        <v>#N/A</v>
      </c>
      <c r="BI28" t="e">
        <f>DV28*'Value Calculations'!$D$4</f>
        <v>#N/A</v>
      </c>
      <c r="BJ28" t="e">
        <f>DW28*'Value Calculations'!$D$5</f>
        <v>#N/A</v>
      </c>
      <c r="BK28" t="e">
        <f>DX28*'Value Calculations'!$D$6</f>
        <v>#N/A</v>
      </c>
      <c r="BL28" t="e">
        <f>DY28*'Value Calculations'!$D$7</f>
        <v>#N/A</v>
      </c>
      <c r="BM28" t="e">
        <f>DZ28*'Value Calculations'!$D$8</f>
        <v>#N/A</v>
      </c>
      <c r="BN28" t="e">
        <f>EA28*'Value Calculations'!$D$9</f>
        <v>#N/A</v>
      </c>
      <c r="BO28" t="e">
        <f>EB28*'Value Calculations'!$D$10</f>
        <v>#N/A</v>
      </c>
      <c r="BP28" t="e">
        <f>EC28*'Value Calculations'!$D$11</f>
        <v>#N/A</v>
      </c>
      <c r="BQ28" t="e">
        <f>ED28*'Value Calculations'!$D$12</f>
        <v>#N/A</v>
      </c>
      <c r="BR28" t="e">
        <f>EE28*'Value Calculations'!$D$13</f>
        <v>#N/A</v>
      </c>
      <c r="BT28">
        <f>VLOOKUP($B28,'Raw Stats'!$CM$3:$DC$528,3,FALSE)</f>
        <v>75</v>
      </c>
      <c r="BU28">
        <f>VLOOKUP($B28,'Raw Stats'!$CM$3:$DC$528,4,FALSE)</f>
        <v>16</v>
      </c>
      <c r="BV28">
        <f>VLOOKUP($B28,'Raw Stats'!$CM$3:$DC$528,5,FALSE)</f>
        <v>47</v>
      </c>
      <c r="BW28">
        <f>VLOOKUP($B28,'Raw Stats'!$CM$3:$DC$528,6,FALSE)</f>
        <v>63</v>
      </c>
      <c r="BX28">
        <f>VLOOKUP($B28,'Raw Stats'!$CM$3:$DC$528,7,FALSE)</f>
        <v>31</v>
      </c>
      <c r="BY28">
        <f>VLOOKUP($B28,'Raw Stats'!$CM$3:$DC$528,8,FALSE)</f>
        <v>24</v>
      </c>
      <c r="BZ28">
        <f>VLOOKUP($B28,'Raw Stats'!$CM$3:$DC$528,9,FALSE)</f>
        <v>124</v>
      </c>
      <c r="CA28">
        <f>VLOOKUP($B28,'Raw Stats'!$CM$3:$DC$528,10,FALSE)</f>
        <v>50</v>
      </c>
      <c r="CB28">
        <f>VLOOKUP($B28,'Raw Stats'!$CM$3:$DC$528,11,FALSE)+VLOOKUP($B28,'Raw Stats'!$CM$3:$DC$528,12,FALSE)</f>
        <v>11</v>
      </c>
      <c r="CC28">
        <f>VLOOKUP($B28,'Raw Stats'!$CM$3:$DC$528,13,FALSE)+VLOOKUP($B28,'Raw Stats'!$CM$3:$DC$528,14,FALSE)</f>
        <v>2</v>
      </c>
      <c r="CD28">
        <f>VLOOKUP($B28,'Raw Stats'!$CM$3:$DC$528,15,FALSE)</f>
        <v>5</v>
      </c>
      <c r="CE28">
        <f>VLOOKUP($B28,'Raw Stats'!$CM$3:$DC$528,16,FALSE)</f>
        <v>139</v>
      </c>
      <c r="CG28">
        <f>VLOOKUP($B28,'Raw Stats'!$BU$3:$CJ$528,3,FALSE)</f>
        <v>81</v>
      </c>
      <c r="CH28">
        <f>VLOOKUP($B28,'Raw Stats'!$BU$3:$CJ$528,4,FALSE)</f>
        <v>23</v>
      </c>
      <c r="CI28">
        <f>VLOOKUP($B28,'Raw Stats'!$BU$3:$CJ$5288,5,FALSE)</f>
        <v>36</v>
      </c>
      <c r="CJ28">
        <f>VLOOKUP($B28,'Raw Stats'!$BU$3:$CJ$528,6,FALSE)</f>
        <v>59</v>
      </c>
      <c r="CK28">
        <f>VLOOKUP($B28,'Raw Stats'!$BU$3:$CJ$528,7,FALSE)</f>
        <v>32</v>
      </c>
      <c r="CL28">
        <f>VLOOKUP($B28,'Raw Stats'!$BU$3:$CJ$528,8,FALSE)</f>
        <v>20</v>
      </c>
      <c r="CM28">
        <f>VLOOKUP($B28,'Raw Stats'!$BU$3:$CJ$528,9,FALSE)</f>
        <v>146</v>
      </c>
      <c r="CN28">
        <f>VLOOKUP($B28,'Raw Stats'!$BU$3:$CJ$528,10,FALSE)</f>
        <v>64</v>
      </c>
      <c r="CO28">
        <f>VLOOKUP($B28,'Raw Stats'!$BU$3:$CJ$528,11,FALSE)+VLOOKUP($B28,'Raw Stats'!$BU$3:$CJ$528,12,FALSE)</f>
        <v>11</v>
      </c>
      <c r="CP28">
        <f>VLOOKUP($B28,'Raw Stats'!$BU$3:$CJ$528,13,FALSE)+VLOOKUP($B28,'Raw Stats'!$BU$3:$CJ$528,14,FALSE)</f>
        <v>4</v>
      </c>
      <c r="CQ28">
        <f>VLOOKUP($B28,'Raw Stats'!$BU$3:$CJ$528,15,FALSE)</f>
        <v>3</v>
      </c>
      <c r="CR28">
        <f>VLOOKUP($B28,'Raw Stats'!$BU$3:$CJ$528,16,FALSE)</f>
        <v>165</v>
      </c>
      <c r="CT28" t="e">
        <f>VLOOKUP($B28,'Raw Stats'!$BC$3:$BR$528,3,FALSE)</f>
        <v>#N/A</v>
      </c>
      <c r="CU28" t="e">
        <f>VLOOKUP($B28,'Raw Stats'!$BC$3:$BR$528,4,FALSE)</f>
        <v>#N/A</v>
      </c>
      <c r="CV28">
        <f>VLOOKUP($B28,'Raw Stats'!$BC$3:$BR$5288,5,FALSE)</f>
        <v>2</v>
      </c>
      <c r="CW28">
        <f>VLOOKUP($B28,'Raw Stats'!$BC$3:$BR$52888,6,FALSE)</f>
        <v>4</v>
      </c>
      <c r="CX28">
        <f>VLOOKUP($B28,'Raw Stats'!$BC$3:$BR$5288,7,FALSE)</f>
        <v>5</v>
      </c>
      <c r="CY28">
        <f>VLOOKUP($B28,'Raw Stats'!$BC$3:$BR$5288,8,FALSE)</f>
        <v>0</v>
      </c>
      <c r="CZ28">
        <f>VLOOKUP($B28,'Raw Stats'!$BC$3:$BR$5288,9,FALSE)</f>
        <v>28</v>
      </c>
      <c r="DA28">
        <f>VLOOKUP($B28,'Raw Stats'!$BC$3:$BR$5288,10,FALSE)</f>
        <v>1</v>
      </c>
      <c r="DB28">
        <f>VLOOKUP($B28,'Raw Stats'!$BC$3:$BR$5288,11,FALSE)+VLOOKUP($B28,'Raw Stats'!$BC$3:$BR$5288,12,FALSE)</f>
        <v>0</v>
      </c>
      <c r="DC28">
        <f>VLOOKUP($B28,'Raw Stats'!$BC$3:$BR$5288,13,FALSE)+VLOOKUP($B28,'Raw Stats'!$BC$3:$BR$5288,14,FALSE)</f>
        <v>0</v>
      </c>
      <c r="DD28">
        <f>VLOOKUP($B28,'Raw Stats'!$BC$3:$BR$5288,15,FALSE)</f>
        <v>1</v>
      </c>
      <c r="DE28">
        <f>VLOOKUP($B28,'Raw Stats'!$BC$3:$BR$5288,16,FALSE)</f>
        <v>16</v>
      </c>
      <c r="DG28" t="e">
        <f>VLOOKUP($B28,'Raw Stats'!$AK$3:$AZ$528,3,FALSE)</f>
        <v>#N/A</v>
      </c>
      <c r="DH28" t="e">
        <f>VLOOKUP($B28,'Raw Stats'!$AK$3:$AZ$528,4,FALSE)</f>
        <v>#N/A</v>
      </c>
      <c r="DI28" t="e">
        <f>VLOOKUP($B28,'Raw Stats'!$AK$3:$AZ$528,5,FALSE)</f>
        <v>#N/A</v>
      </c>
      <c r="DJ28" t="e">
        <f>VLOOKUP($B28,'Raw Stats'!$AK$3:$AZ$528,6,FALSE)</f>
        <v>#N/A</v>
      </c>
      <c r="DK28" t="e">
        <f>VLOOKUP($B28,'Raw Stats'!$AK$3:$AZ$528,7,FALSE)</f>
        <v>#N/A</v>
      </c>
      <c r="DL28" t="e">
        <f>VLOOKUP($B28,'Raw Stats'!$AK$3:$AZ$528,8,FALSE)</f>
        <v>#N/A</v>
      </c>
      <c r="DM28" t="e">
        <f>VLOOKUP($B28,'Raw Stats'!$AK$3:$AZ$528,9,FALSE)</f>
        <v>#N/A</v>
      </c>
      <c r="DN28" t="e">
        <f>VLOOKUP($B28,'Raw Stats'!$AK$3:$AZ$528,10,FALSE)</f>
        <v>#N/A</v>
      </c>
      <c r="DO28" t="e">
        <f>VLOOKUP($B28,'Raw Stats'!$AK$3:$AZ$528,11,FALSE)+VLOOKUP($B28,'Raw Stats'!$AK$3:$AZ$528,12,FALSE)</f>
        <v>#N/A</v>
      </c>
      <c r="DP28" t="e">
        <f>VLOOKUP($B28,'Raw Stats'!$AK$3:$AZ$528,13,FALSE)+VLOOKUP($B28,'Raw Stats'!$AK$3:$AZ$528,14,FALSE)</f>
        <v>#N/A</v>
      </c>
      <c r="DQ28" t="e">
        <f>VLOOKUP($B28,'Raw Stats'!$AK$3:$AZ$528,15,FALSE)</f>
        <v>#N/A</v>
      </c>
      <c r="DR28" t="e">
        <f>VLOOKUP($B28,'Raw Stats'!$AK$3:$AZ$528,16,FALSE)</f>
        <v>#N/A</v>
      </c>
      <c r="DT28" t="e">
        <f>VLOOKUP($B28,'Raw Stats'!$S$3:$AH$528,3,FALSE)</f>
        <v>#N/A</v>
      </c>
      <c r="DU28" t="e">
        <f>VLOOKUP($B28,'Raw Stats'!$S$3:$AH$528,4,FALSE)</f>
        <v>#N/A</v>
      </c>
      <c r="DV28" t="e">
        <f>VLOOKUP($B28,'Raw Stats'!$S$3:$AH$528,5,FALSE)</f>
        <v>#N/A</v>
      </c>
      <c r="DW28" t="e">
        <f>VLOOKUP($B28,'Raw Stats'!$S$3:$AH$528,6,FALSE)</f>
        <v>#N/A</v>
      </c>
      <c r="DX28" t="e">
        <f>VLOOKUP($B28,'Raw Stats'!$S$3:$AH$528,7,FALSE)</f>
        <v>#N/A</v>
      </c>
      <c r="DY28" t="e">
        <f>VLOOKUP($B28,'Raw Stats'!$S$3:$AH$528,8,FALSE)</f>
        <v>#N/A</v>
      </c>
      <c r="DZ28" t="e">
        <f>VLOOKUP($B28,'Raw Stats'!$S$3:$AH$528,9,FALSE)</f>
        <v>#N/A</v>
      </c>
      <c r="EA28" t="e">
        <f>VLOOKUP($B28,'Raw Stats'!$S$3:$AH$528,10,FALSE)</f>
        <v>#N/A</v>
      </c>
      <c r="EB28" t="e">
        <f>VLOOKUP($B28,'Raw Stats'!$S$3:$AH$528,11,FALSE)+VLOOKUP($B28,'Raw Stats'!$S$3:$AH$528,12,FALSE)</f>
        <v>#N/A</v>
      </c>
      <c r="EC28" t="e">
        <f>VLOOKUP($B28,'Raw Stats'!$S$3:$AH$528,13,FALSE)+VLOOKUP($B28,'Raw Stats'!$S$3:$AH$528,14,FALSE)</f>
        <v>#N/A</v>
      </c>
      <c r="ED28" t="e">
        <f>VLOOKUP($B28,'Raw Stats'!$S$3:$AH$528,15,FALSE)</f>
        <v>#N/A</v>
      </c>
      <c r="EE28" t="e">
        <f>VLOOKUP($B28,'Raw Stats'!$S$3:$AH$528,16,FALSE)</f>
        <v>#N/A</v>
      </c>
    </row>
    <row r="29" spans="1:135" x14ac:dyDescent="0.2">
      <c r="A29" t="e">
        <f>VLOOKUP(B29,'ALL SKATERS'!$B$3:$I$378,9,FALSE)</f>
        <v>#REF!</v>
      </c>
      <c r="B29" t="s">
        <v>72</v>
      </c>
      <c r="C29">
        <f t="shared" si="0"/>
        <v>0.83863276567901457</v>
      </c>
      <c r="D29">
        <f t="shared" si="1"/>
        <v>0.99050184795910401</v>
      </c>
      <c r="E29">
        <f t="shared" si="2"/>
        <v>0.93142586944360839</v>
      </c>
      <c r="F29" t="e">
        <f t="shared" si="3"/>
        <v>#N/A</v>
      </c>
      <c r="G29">
        <f t="shared" si="4"/>
        <v>0.74372245708391016</v>
      </c>
      <c r="H29">
        <f>VLOOKUP(B29,'ALL SKATERS'!$B$3:$H$378,7,FALSE)</f>
        <v>0.9</v>
      </c>
      <c r="I29" s="29" t="e">
        <f t="shared" si="5"/>
        <v>#REF!</v>
      </c>
      <c r="J29" s="29">
        <f t="shared" si="6"/>
        <v>-4.9999999999999929</v>
      </c>
      <c r="K29" s="29">
        <f t="shared" si="7"/>
        <v>-4.9999999999999933E-2</v>
      </c>
      <c r="L29">
        <f>BU29*'Value Calculations'!$D$3</f>
        <v>6.1160314293905689</v>
      </c>
      <c r="M29">
        <f>BV29*'Value Calculations'!$D$4</f>
        <v>11.070831937518097</v>
      </c>
      <c r="N29">
        <f>BW29*'Value Calculations'!$D$5</f>
        <v>13.001567147593155</v>
      </c>
      <c r="O29">
        <f>BX29*'Value Calculations'!$D$6</f>
        <v>2.1261038426291687</v>
      </c>
      <c r="P29">
        <f>BY29*'Value Calculations'!$D$7</f>
        <v>3.9548194674566761</v>
      </c>
      <c r="Q29">
        <f>BZ29*'Value Calculations'!$D$8</f>
        <v>8.626974402784775</v>
      </c>
      <c r="R29">
        <f>CA29*'Value Calculations'!$D$9</f>
        <v>5.2900053081757026</v>
      </c>
      <c r="S29">
        <f>CB29*'Value Calculations'!$D$10</f>
        <v>2.1918988444572283</v>
      </c>
      <c r="T29">
        <f>CC29*'Value Calculations'!$D$11</f>
        <v>0</v>
      </c>
      <c r="U29">
        <f>CD29*'Value Calculations'!$D$12</f>
        <v>2.441648218768242</v>
      </c>
      <c r="V29">
        <f>CE29*'Value Calculations'!$D$13</f>
        <v>10.59347512418951</v>
      </c>
      <c r="X29">
        <f>CH29*'Value Calculations'!$D$3</f>
        <v>7.7469731438947198</v>
      </c>
      <c r="Y29">
        <f>CI29*'Value Calculations'!$D$4</f>
        <v>13.024508161785997</v>
      </c>
      <c r="Z29">
        <f>CJ29*'Value Calculations'!$D$5</f>
        <v>15.654948198122371</v>
      </c>
      <c r="AA29">
        <f>CK29*'Value Calculations'!$D$6</f>
        <v>1.3757142511129914</v>
      </c>
      <c r="AB29">
        <f>CL29*'Value Calculations'!$D$7</f>
        <v>2.8123160657469697</v>
      </c>
      <c r="AC29">
        <f>CM29*'Value Calculations'!$D$8</f>
        <v>8.3394085893586158</v>
      </c>
      <c r="AD29">
        <f>CN29*'Value Calculations'!$D$9</f>
        <v>5.1640528008381859</v>
      </c>
      <c r="AE29">
        <f>CO29*'Value Calculations'!$D$10</f>
        <v>6.2103800592954803</v>
      </c>
      <c r="AF29">
        <f>CP29*'Value Calculations'!$D$11</f>
        <v>0.9907141480249374</v>
      </c>
      <c r="AG29">
        <f>CQ29*'Value Calculations'!$D$12</f>
        <v>3.2555309583576562</v>
      </c>
      <c r="AH29">
        <f>CR29*'Value Calculations'!$D$13</f>
        <v>11.694095916313096</v>
      </c>
      <c r="AJ29">
        <f>CU29*'Value Calculations'!$D$3</f>
        <v>1.2232062858781136</v>
      </c>
      <c r="AK29">
        <f>CV29*'Value Calculations'!$D$4</f>
        <v>1.6280635202232496</v>
      </c>
      <c r="AL29">
        <f>CW29*'Value Calculations'!$D$5</f>
        <v>2.1227048404233724</v>
      </c>
      <c r="AM29">
        <f>CX29*'Value Calculations'!$D$6</f>
        <v>1.2506493191936285</v>
      </c>
      <c r="AN29">
        <f>CY29*'Value Calculations'!$D$7</f>
        <v>0.70307901643674242</v>
      </c>
      <c r="AO29">
        <f>CZ29*'Value Calculations'!$D$8</f>
        <v>1.9410692406265744</v>
      </c>
      <c r="AP29">
        <f>DA29*'Value Calculations'!$D$9</f>
        <v>1.8892876100627509</v>
      </c>
      <c r="AQ29">
        <f>DB29*'Value Calculations'!$D$10</f>
        <v>0.36531647407620471</v>
      </c>
      <c r="AR29">
        <f>DC29*'Value Calculations'!$D$11</f>
        <v>0.9907141480249374</v>
      </c>
      <c r="AS29">
        <f>DD29*'Value Calculations'!$D$12</f>
        <v>0</v>
      </c>
      <c r="AT29">
        <f>DE29*'Value Calculations'!$D$13</f>
        <v>1.8572975867085506</v>
      </c>
      <c r="AV29" t="e">
        <f>DH29*'Value Calculations'!$D$3</f>
        <v>#N/A</v>
      </c>
      <c r="AW29" t="e">
        <f>DI29*'Value Calculations'!$D$4</f>
        <v>#N/A</v>
      </c>
      <c r="AX29" t="e">
        <f>DJ29*'Value Calculations'!$D$5</f>
        <v>#N/A</v>
      </c>
      <c r="AY29" t="e">
        <f>DK29*'Value Calculations'!$D$6</f>
        <v>#N/A</v>
      </c>
      <c r="AZ29" t="e">
        <f>DL29*'Value Calculations'!$D$7</f>
        <v>#N/A</v>
      </c>
      <c r="BA29" t="e">
        <f>DM29*'Value Calculations'!$D$8</f>
        <v>#N/A</v>
      </c>
      <c r="BB29" t="e">
        <f>DN29*'Value Calculations'!$D$9</f>
        <v>#N/A</v>
      </c>
      <c r="BC29" t="e">
        <f>DO29*'Value Calculations'!$D$10</f>
        <v>#N/A</v>
      </c>
      <c r="BD29" t="e">
        <f>DP29*'Value Calculations'!$D$11</f>
        <v>#N/A</v>
      </c>
      <c r="BE29" t="e">
        <f>DQ29*'Value Calculations'!$D$12</f>
        <v>#N/A</v>
      </c>
      <c r="BF29" t="e">
        <f>DR29*'Value Calculations'!$D$13</f>
        <v>#N/A</v>
      </c>
      <c r="BH29">
        <f>DU29*'Value Calculations'!$D$3</f>
        <v>2.4464125717562273</v>
      </c>
      <c r="BI29">
        <f>DV29*'Value Calculations'!$D$4</f>
        <v>5.5354159687590485</v>
      </c>
      <c r="BJ29">
        <f>DW29*'Value Calculations'!$D$5</f>
        <v>6.1027764162171954</v>
      </c>
      <c r="BK29">
        <f>DX29*'Value Calculations'!$D$6</f>
        <v>0.37519479575808856</v>
      </c>
      <c r="BL29">
        <f>DY29*'Value Calculations'!$D$7</f>
        <v>0.35153950821837121</v>
      </c>
      <c r="BM29">
        <f>DZ29*'Value Calculations'!$D$8</f>
        <v>4.0259213879662283</v>
      </c>
      <c r="BN29">
        <f>EA29*'Value Calculations'!$D$9</f>
        <v>2.3930976394128178</v>
      </c>
      <c r="BO29">
        <f>EB29*'Value Calculations'!$D$10</f>
        <v>3.2878482666858426</v>
      </c>
      <c r="BP29">
        <f>EC29*'Value Calculations'!$D$11</f>
        <v>0</v>
      </c>
      <c r="BQ29">
        <f>ED29*'Value Calculations'!$D$12</f>
        <v>1.6277654791788281</v>
      </c>
      <c r="BR29">
        <f>EE29*'Value Calculations'!$D$13</f>
        <v>5.0903711635715831</v>
      </c>
      <c r="BT29">
        <f>VLOOKUP($B29,'Raw Stats'!$CM$3:$DC$528,3,FALSE)</f>
        <v>78</v>
      </c>
      <c r="BU29">
        <f>VLOOKUP($B29,'Raw Stats'!$CM$3:$DC$528,4,FALSE)</f>
        <v>15</v>
      </c>
      <c r="BV29">
        <f>VLOOKUP($B29,'Raw Stats'!$CM$3:$DC$528,5,FALSE)</f>
        <v>34</v>
      </c>
      <c r="BW29">
        <f>VLOOKUP($B29,'Raw Stats'!$CM$3:$DC$528,6,FALSE)</f>
        <v>49</v>
      </c>
      <c r="BX29">
        <f>VLOOKUP($B29,'Raw Stats'!$CM$3:$DC$528,7,FALSE)</f>
        <v>17</v>
      </c>
      <c r="BY29">
        <f>VLOOKUP($B29,'Raw Stats'!$CM$3:$DC$528,8,FALSE)</f>
        <v>45</v>
      </c>
      <c r="BZ29">
        <f>VLOOKUP($B29,'Raw Stats'!$CM$3:$DC$528,9,FALSE)</f>
        <v>120</v>
      </c>
      <c r="CA29">
        <f>VLOOKUP($B29,'Raw Stats'!$CM$3:$DC$528,10,FALSE)</f>
        <v>42</v>
      </c>
      <c r="CB29">
        <f>VLOOKUP($B29,'Raw Stats'!$CM$3:$DC$528,11,FALSE)+VLOOKUP($B29,'Raw Stats'!$CM$3:$DC$528,12,FALSE)</f>
        <v>6</v>
      </c>
      <c r="CC29">
        <f>VLOOKUP($B29,'Raw Stats'!$CM$3:$DC$528,13,FALSE)+VLOOKUP($B29,'Raw Stats'!$CM$3:$DC$528,14,FALSE)</f>
        <v>0</v>
      </c>
      <c r="CD29">
        <f>VLOOKUP($B29,'Raw Stats'!$CM$3:$DC$528,15,FALSE)</f>
        <v>3</v>
      </c>
      <c r="CE29">
        <f>VLOOKUP($B29,'Raw Stats'!$CM$3:$DC$528,16,FALSE)</f>
        <v>154</v>
      </c>
      <c r="CG29">
        <f>VLOOKUP($B29,'Raw Stats'!$BU$3:$CJ$528,3,FALSE)</f>
        <v>77</v>
      </c>
      <c r="CH29">
        <f>VLOOKUP($B29,'Raw Stats'!$BU$3:$CJ$528,4,FALSE)</f>
        <v>19</v>
      </c>
      <c r="CI29">
        <f>VLOOKUP($B29,'Raw Stats'!$BU$3:$CJ$5288,5,FALSE)</f>
        <v>40</v>
      </c>
      <c r="CJ29">
        <f>VLOOKUP($B29,'Raw Stats'!$BU$3:$CJ$528,6,FALSE)</f>
        <v>59</v>
      </c>
      <c r="CK29">
        <f>VLOOKUP($B29,'Raw Stats'!$BU$3:$CJ$528,7,FALSE)</f>
        <v>11</v>
      </c>
      <c r="CL29">
        <f>VLOOKUP($B29,'Raw Stats'!$BU$3:$CJ$528,8,FALSE)</f>
        <v>32</v>
      </c>
      <c r="CM29">
        <f>VLOOKUP($B29,'Raw Stats'!$BU$3:$CJ$528,9,FALSE)</f>
        <v>116</v>
      </c>
      <c r="CN29">
        <f>VLOOKUP($B29,'Raw Stats'!$BU$3:$CJ$528,10,FALSE)</f>
        <v>41</v>
      </c>
      <c r="CO29">
        <f>VLOOKUP($B29,'Raw Stats'!$BU$3:$CJ$528,11,FALSE)+VLOOKUP($B29,'Raw Stats'!$BU$3:$CJ$528,12,FALSE)</f>
        <v>17</v>
      </c>
      <c r="CP29">
        <f>VLOOKUP($B29,'Raw Stats'!$BU$3:$CJ$528,13,FALSE)+VLOOKUP($B29,'Raw Stats'!$BU$3:$CJ$528,14,FALSE)</f>
        <v>1</v>
      </c>
      <c r="CQ29">
        <f>VLOOKUP($B29,'Raw Stats'!$BU$3:$CJ$528,15,FALSE)</f>
        <v>4</v>
      </c>
      <c r="CR29">
        <f>VLOOKUP($B29,'Raw Stats'!$BU$3:$CJ$528,16,FALSE)</f>
        <v>170</v>
      </c>
      <c r="CT29">
        <f>VLOOKUP($B29,'Raw Stats'!$BC$3:$BR$528,3,FALSE)</f>
        <v>15</v>
      </c>
      <c r="CU29">
        <f>VLOOKUP($B29,'Raw Stats'!$BC$3:$BR$528,4,FALSE)</f>
        <v>3</v>
      </c>
      <c r="CV29">
        <f>VLOOKUP($B29,'Raw Stats'!$BC$3:$BR$5288,5,FALSE)</f>
        <v>5</v>
      </c>
      <c r="CW29">
        <f>VLOOKUP($B29,'Raw Stats'!$BC$3:$BR$52888,6,FALSE)</f>
        <v>8</v>
      </c>
      <c r="CX29">
        <f>VLOOKUP($B29,'Raw Stats'!$BC$3:$BR$5288,7,FALSE)</f>
        <v>10</v>
      </c>
      <c r="CY29">
        <f>VLOOKUP($B29,'Raw Stats'!$BC$3:$BR$5288,8,FALSE)</f>
        <v>8</v>
      </c>
      <c r="CZ29">
        <f>VLOOKUP($B29,'Raw Stats'!$BC$3:$BR$5288,9,FALSE)</f>
        <v>27</v>
      </c>
      <c r="DA29">
        <f>VLOOKUP($B29,'Raw Stats'!$BC$3:$BR$5288,10,FALSE)</f>
        <v>15</v>
      </c>
      <c r="DB29">
        <f>VLOOKUP($B29,'Raw Stats'!$BC$3:$BR$5288,11,FALSE)+VLOOKUP($B29,'Raw Stats'!$BC$3:$BR$5288,12,FALSE)</f>
        <v>1</v>
      </c>
      <c r="DC29">
        <f>VLOOKUP($B29,'Raw Stats'!$BC$3:$BR$5288,13,FALSE)+VLOOKUP($B29,'Raw Stats'!$BC$3:$BR$5288,14,FALSE)</f>
        <v>1</v>
      </c>
      <c r="DD29">
        <f>VLOOKUP($B29,'Raw Stats'!$BC$3:$BR$5288,15,FALSE)</f>
        <v>0</v>
      </c>
      <c r="DE29">
        <f>VLOOKUP($B29,'Raw Stats'!$BC$3:$BR$5288,16,FALSE)</f>
        <v>27</v>
      </c>
      <c r="DG29" t="e">
        <f>VLOOKUP($B29,'Raw Stats'!$AK$3:$AZ$528,3,FALSE)</f>
        <v>#N/A</v>
      </c>
      <c r="DH29" t="e">
        <f>VLOOKUP($B29,'Raw Stats'!$AK$3:$AZ$528,4,FALSE)</f>
        <v>#N/A</v>
      </c>
      <c r="DI29" t="e">
        <f>VLOOKUP($B29,'Raw Stats'!$AK$3:$AZ$528,5,FALSE)</f>
        <v>#N/A</v>
      </c>
      <c r="DJ29" t="e">
        <f>VLOOKUP($B29,'Raw Stats'!$AK$3:$AZ$528,6,FALSE)</f>
        <v>#N/A</v>
      </c>
      <c r="DK29" t="e">
        <f>VLOOKUP($B29,'Raw Stats'!$AK$3:$AZ$528,7,FALSE)</f>
        <v>#N/A</v>
      </c>
      <c r="DL29" t="e">
        <f>VLOOKUP($B29,'Raw Stats'!$AK$3:$AZ$528,8,FALSE)</f>
        <v>#N/A</v>
      </c>
      <c r="DM29" t="e">
        <f>VLOOKUP($B29,'Raw Stats'!$AK$3:$AZ$528,9,FALSE)</f>
        <v>#N/A</v>
      </c>
      <c r="DN29" t="e">
        <f>VLOOKUP($B29,'Raw Stats'!$AK$3:$AZ$528,10,FALSE)</f>
        <v>#N/A</v>
      </c>
      <c r="DO29" t="e">
        <f>VLOOKUP($B29,'Raw Stats'!$AK$3:$AZ$528,11,FALSE)+VLOOKUP($B29,'Raw Stats'!$AK$3:$AZ$528,12,FALSE)</f>
        <v>#N/A</v>
      </c>
      <c r="DP29" t="e">
        <f>VLOOKUP($B29,'Raw Stats'!$AK$3:$AZ$528,13,FALSE)+VLOOKUP($B29,'Raw Stats'!$AK$3:$AZ$528,14,FALSE)</f>
        <v>#N/A</v>
      </c>
      <c r="DQ29" t="e">
        <f>VLOOKUP($B29,'Raw Stats'!$AK$3:$AZ$528,15,FALSE)</f>
        <v>#N/A</v>
      </c>
      <c r="DR29" t="e">
        <f>VLOOKUP($B29,'Raw Stats'!$AK$3:$AZ$528,16,FALSE)</f>
        <v>#N/A</v>
      </c>
      <c r="DT29">
        <f>VLOOKUP($B29,'Raw Stats'!$S$3:$AH$528,3,FALSE)</f>
        <v>42</v>
      </c>
      <c r="DU29">
        <f>VLOOKUP($B29,'Raw Stats'!$S$3:$AH$528,4,FALSE)</f>
        <v>6</v>
      </c>
      <c r="DV29">
        <f>VLOOKUP($B29,'Raw Stats'!$S$3:$AH$528,5,FALSE)</f>
        <v>17</v>
      </c>
      <c r="DW29">
        <f>VLOOKUP($B29,'Raw Stats'!$S$3:$AH$528,6,FALSE)</f>
        <v>23</v>
      </c>
      <c r="DX29">
        <f>VLOOKUP($B29,'Raw Stats'!$S$3:$AH$528,7,FALSE)</f>
        <v>3</v>
      </c>
      <c r="DY29">
        <f>VLOOKUP($B29,'Raw Stats'!$S$3:$AH$528,8,FALSE)</f>
        <v>4</v>
      </c>
      <c r="DZ29">
        <f>VLOOKUP($B29,'Raw Stats'!$S$3:$AH$528,9,FALSE)</f>
        <v>56</v>
      </c>
      <c r="EA29">
        <f>VLOOKUP($B29,'Raw Stats'!$S$3:$AH$528,10,FALSE)</f>
        <v>19</v>
      </c>
      <c r="EB29">
        <f>VLOOKUP($B29,'Raw Stats'!$S$3:$AH$528,11,FALSE)+VLOOKUP($B29,'Raw Stats'!$S$3:$AH$528,12,FALSE)</f>
        <v>9</v>
      </c>
      <c r="EC29">
        <f>VLOOKUP($B29,'Raw Stats'!$S$3:$AH$528,13,FALSE)+VLOOKUP($B29,'Raw Stats'!$S$3:$AH$528,14,FALSE)</f>
        <v>0</v>
      </c>
      <c r="ED29">
        <f>VLOOKUP($B29,'Raw Stats'!$S$3:$AH$528,15,FALSE)</f>
        <v>2</v>
      </c>
      <c r="EE29">
        <f>VLOOKUP($B29,'Raw Stats'!$S$3:$AH$528,16,FALSE)</f>
        <v>74</v>
      </c>
    </row>
    <row r="30" spans="1:135" x14ac:dyDescent="0.2">
      <c r="A30" t="e">
        <f>VLOOKUP(B30,'ALL SKATERS'!$B$3:$I$378,9,FALSE)</f>
        <v>#REF!</v>
      </c>
      <c r="B30" t="s">
        <v>80</v>
      </c>
      <c r="C30">
        <f t="shared" si="0"/>
        <v>1.1643714711402378</v>
      </c>
      <c r="D30">
        <f t="shared" si="1"/>
        <v>0.98930112179863239</v>
      </c>
      <c r="E30">
        <f t="shared" si="2"/>
        <v>1.1653555216315368</v>
      </c>
      <c r="F30">
        <f t="shared" si="3"/>
        <v>0.88511925065645414</v>
      </c>
      <c r="G30">
        <f t="shared" si="4"/>
        <v>0.92062246487181409</v>
      </c>
      <c r="H30">
        <f>VLOOKUP(B30,'ALL SKATERS'!$B$3:$H$378,7,FALSE)</f>
        <v>1.07</v>
      </c>
      <c r="I30" s="29" t="e">
        <f t="shared" si="5"/>
        <v>#REF!</v>
      </c>
      <c r="J30" s="29">
        <f t="shared" si="6"/>
        <v>12.000000000000011</v>
      </c>
      <c r="K30" s="29">
        <f t="shared" si="7"/>
        <v>0.12000000000000011</v>
      </c>
      <c r="L30">
        <f>BU30*'Value Calculations'!$D$3</f>
        <v>9.7856502870249091</v>
      </c>
      <c r="M30">
        <f>BV30*'Value Calculations'!$D$4</f>
        <v>12.373282753696698</v>
      </c>
      <c r="N30">
        <f>BW30*'Value Calculations'!$D$5</f>
        <v>16.450962513281137</v>
      </c>
      <c r="O30">
        <f>BX30*'Value Calculations'!$D$6</f>
        <v>1.1255843872742657</v>
      </c>
      <c r="P30">
        <f>BY30*'Value Calculations'!$D$7</f>
        <v>6.3277111479306818</v>
      </c>
      <c r="Q30">
        <f>BZ30*'Value Calculations'!$D$8</f>
        <v>15.240988111586436</v>
      </c>
      <c r="R30">
        <f>CA30*'Value Calculations'!$D$9</f>
        <v>4.7861952788256357</v>
      </c>
      <c r="S30">
        <f>CB30*'Value Calculations'!$D$10</f>
        <v>6.9410130074478893</v>
      </c>
      <c r="T30">
        <f>CC30*'Value Calculations'!$D$11</f>
        <v>0.9907141480249374</v>
      </c>
      <c r="U30">
        <f>CD30*'Value Calculations'!$D$12</f>
        <v>4.883296437536484</v>
      </c>
      <c r="V30">
        <f>CE30*'Value Calculations'!$D$13</f>
        <v>15.408691089730198</v>
      </c>
      <c r="X30">
        <f>CH30*'Value Calculations'!$D$3</f>
        <v>9.3779148583988725</v>
      </c>
      <c r="Y30">
        <f>CI30*'Value Calculations'!$D$4</f>
        <v>10.093993825384148</v>
      </c>
      <c r="Z30">
        <f>CJ30*'Value Calculations'!$D$5</f>
        <v>14.328257672857763</v>
      </c>
      <c r="AA30">
        <f>CK30*'Value Calculations'!$D$6</f>
        <v>1.0005194553549028</v>
      </c>
      <c r="AB30">
        <f>CL30*'Value Calculations'!$D$7</f>
        <v>5.0094379921117902</v>
      </c>
      <c r="AC30">
        <f>CM30*'Value Calculations'!$D$8</f>
        <v>11.071283816907128</v>
      </c>
      <c r="AD30">
        <f>CN30*'Value Calculations'!$D$9</f>
        <v>5.2900053081757026</v>
      </c>
      <c r="AE30">
        <f>CO30*'Value Calculations'!$D$10</f>
        <v>4.3837976889144565</v>
      </c>
      <c r="AF30">
        <f>CP30*'Value Calculations'!$D$11</f>
        <v>1.9814282960498748</v>
      </c>
      <c r="AG30">
        <f>CQ30*'Value Calculations'!$D$12</f>
        <v>1.6277654791788281</v>
      </c>
      <c r="AH30">
        <f>CR30*'Value Calculations'!$D$13</f>
        <v>13.001083106959854</v>
      </c>
      <c r="AJ30">
        <f>CU30*'Value Calculations'!$D$3</f>
        <v>7.3392377152686823</v>
      </c>
      <c r="AK30">
        <f>CV30*'Value Calculations'!$D$4</f>
        <v>9.1171557132501988</v>
      </c>
      <c r="AL30">
        <f>CW30*'Value Calculations'!$D$5</f>
        <v>12.205552832434391</v>
      </c>
      <c r="AM30">
        <f>CX30*'Value Calculations'!$D$6</f>
        <v>1.2506493191936285</v>
      </c>
      <c r="AN30">
        <f>CY30*'Value Calculations'!$D$7</f>
        <v>1.9334672952010417</v>
      </c>
      <c r="AO30">
        <f>CZ30*'Value Calculations'!$D$8</f>
        <v>7.0453624289408996</v>
      </c>
      <c r="AP30">
        <f>DA30*'Value Calculations'!$D$9</f>
        <v>3.2747651907754349</v>
      </c>
      <c r="AQ30">
        <f>DB30*'Value Calculations'!$D$10</f>
        <v>2.1918988444572283</v>
      </c>
      <c r="AR30">
        <f>DC30*'Value Calculations'!$D$11</f>
        <v>0</v>
      </c>
      <c r="AS30">
        <f>DD30*'Value Calculations'!$D$12</f>
        <v>3.2555309583576562</v>
      </c>
      <c r="AT30">
        <f>DE30*'Value Calculations'!$D$13</f>
        <v>8.3234447404346152</v>
      </c>
      <c r="AV30">
        <f>DH30*'Value Calculations'!$D$3</f>
        <v>11.416592001529061</v>
      </c>
      <c r="AW30">
        <f>DI30*'Value Calculations'!$D$4</f>
        <v>7.1634794889822988</v>
      </c>
      <c r="AX30">
        <f>DJ30*'Value Calculations'!$D$5</f>
        <v>13.266905252646078</v>
      </c>
      <c r="AY30">
        <f>DK30*'Value Calculations'!$D$6</f>
        <v>-1.0005194553549028</v>
      </c>
      <c r="AZ30">
        <f>DL30*'Value Calculations'!$D$7</f>
        <v>5.6246321314939394</v>
      </c>
      <c r="BA30">
        <f>DM30*'Value Calculations'!$D$8</f>
        <v>5.4637504550970242</v>
      </c>
      <c r="BB30">
        <f>DN30*'Value Calculations'!$D$9</f>
        <v>3.1488126834379182</v>
      </c>
      <c r="BC30">
        <f>DO30*'Value Calculations'!$D$10</f>
        <v>4.3837976889144565</v>
      </c>
      <c r="BD30">
        <f>DP30*'Value Calculations'!$D$11</f>
        <v>0</v>
      </c>
      <c r="BE30">
        <f>DQ30*'Value Calculations'!$D$12</f>
        <v>4.883296437536484</v>
      </c>
      <c r="BF30">
        <f>DR30*'Value Calculations'!$D$13</f>
        <v>18.229031869546887</v>
      </c>
      <c r="BH30">
        <f>DU30*'Value Calculations'!$D$3</f>
        <v>11.824327430155099</v>
      </c>
      <c r="BI30">
        <f>DV30*'Value Calculations'!$D$4</f>
        <v>9.7683811213394982</v>
      </c>
      <c r="BJ30">
        <f>DW30*'Value Calculations'!$D$5</f>
        <v>15.654948198122371</v>
      </c>
      <c r="BK30">
        <f>DX30*'Value Calculations'!$D$6</f>
        <v>-1.2506493191936285</v>
      </c>
      <c r="BL30">
        <f>DY30*'Value Calculations'!$D$7</f>
        <v>3.4275102051291193</v>
      </c>
      <c r="BM30">
        <f>DZ30*'Value Calculations'!$D$8</f>
        <v>4.8886188282447058</v>
      </c>
      <c r="BN30">
        <f>EA30*'Value Calculations'!$D$9</f>
        <v>5.6678628301882528</v>
      </c>
      <c r="BO30">
        <f>EB30*'Value Calculations'!$D$10</f>
        <v>6.5756965333716852</v>
      </c>
      <c r="BP30">
        <f>EC30*'Value Calculations'!$D$11</f>
        <v>2.9721424440748123</v>
      </c>
      <c r="BQ30">
        <f>ED30*'Value Calculations'!$D$12</f>
        <v>1.6277654791788281</v>
      </c>
      <c r="BR30">
        <f>EE30*'Value Calculations'!$D$13</f>
        <v>13.413815904006199</v>
      </c>
      <c r="BT30">
        <f>VLOOKUP($B30,'Raw Stats'!$CM$3:$DC$528,3,FALSE)</f>
        <v>81</v>
      </c>
      <c r="BU30">
        <f>VLOOKUP($B30,'Raw Stats'!$CM$3:$DC$528,4,FALSE)</f>
        <v>24</v>
      </c>
      <c r="BV30">
        <f>VLOOKUP($B30,'Raw Stats'!$CM$3:$DC$528,5,FALSE)</f>
        <v>38</v>
      </c>
      <c r="BW30">
        <f>VLOOKUP($B30,'Raw Stats'!$CM$3:$DC$528,6,FALSE)</f>
        <v>62</v>
      </c>
      <c r="BX30">
        <f>VLOOKUP($B30,'Raw Stats'!$CM$3:$DC$528,7,FALSE)</f>
        <v>9</v>
      </c>
      <c r="BY30">
        <f>VLOOKUP($B30,'Raw Stats'!$CM$3:$DC$528,8,FALSE)</f>
        <v>72</v>
      </c>
      <c r="BZ30">
        <f>VLOOKUP($B30,'Raw Stats'!$CM$3:$DC$528,9,FALSE)</f>
        <v>212</v>
      </c>
      <c r="CA30">
        <f>VLOOKUP($B30,'Raw Stats'!$CM$3:$DC$528,10,FALSE)</f>
        <v>38</v>
      </c>
      <c r="CB30">
        <f>VLOOKUP($B30,'Raw Stats'!$CM$3:$DC$528,11,FALSE)+VLOOKUP($B30,'Raw Stats'!$CM$3:$DC$528,12,FALSE)</f>
        <v>19</v>
      </c>
      <c r="CC30">
        <f>VLOOKUP($B30,'Raw Stats'!$CM$3:$DC$528,13,FALSE)+VLOOKUP($B30,'Raw Stats'!$CM$3:$DC$528,14,FALSE)</f>
        <v>1</v>
      </c>
      <c r="CD30">
        <f>VLOOKUP($B30,'Raw Stats'!$CM$3:$DC$528,15,FALSE)</f>
        <v>6</v>
      </c>
      <c r="CE30">
        <f>VLOOKUP($B30,'Raw Stats'!$CM$3:$DC$528,16,FALSE)</f>
        <v>224</v>
      </c>
      <c r="CG30">
        <f>VLOOKUP($B30,'Raw Stats'!$BU$3:$CJ$528,3,FALSE)</f>
        <v>78</v>
      </c>
      <c r="CH30">
        <f>VLOOKUP($B30,'Raw Stats'!$BU$3:$CJ$528,4,FALSE)</f>
        <v>23</v>
      </c>
      <c r="CI30">
        <f>VLOOKUP($B30,'Raw Stats'!$BU$3:$CJ$5288,5,FALSE)</f>
        <v>31</v>
      </c>
      <c r="CJ30">
        <f>VLOOKUP($B30,'Raw Stats'!$BU$3:$CJ$528,6,FALSE)</f>
        <v>54</v>
      </c>
      <c r="CK30">
        <f>VLOOKUP($B30,'Raw Stats'!$BU$3:$CJ$528,7,FALSE)</f>
        <v>8</v>
      </c>
      <c r="CL30">
        <f>VLOOKUP($B30,'Raw Stats'!$BU$3:$CJ$528,8,FALSE)</f>
        <v>57</v>
      </c>
      <c r="CM30">
        <f>VLOOKUP($B30,'Raw Stats'!$BU$3:$CJ$528,9,FALSE)</f>
        <v>154</v>
      </c>
      <c r="CN30">
        <f>VLOOKUP($B30,'Raw Stats'!$BU$3:$CJ$528,10,FALSE)</f>
        <v>42</v>
      </c>
      <c r="CO30">
        <f>VLOOKUP($B30,'Raw Stats'!$BU$3:$CJ$528,11,FALSE)+VLOOKUP($B30,'Raw Stats'!$BU$3:$CJ$528,12,FALSE)</f>
        <v>12</v>
      </c>
      <c r="CP30">
        <f>VLOOKUP($B30,'Raw Stats'!$BU$3:$CJ$528,13,FALSE)+VLOOKUP($B30,'Raw Stats'!$BU$3:$CJ$528,14,FALSE)</f>
        <v>2</v>
      </c>
      <c r="CQ30">
        <f>VLOOKUP($B30,'Raw Stats'!$BU$3:$CJ$528,15,FALSE)</f>
        <v>2</v>
      </c>
      <c r="CR30">
        <f>VLOOKUP($B30,'Raw Stats'!$BU$3:$CJ$528,16,FALSE)</f>
        <v>189</v>
      </c>
      <c r="CT30">
        <f>VLOOKUP($B30,'Raw Stats'!$BC$3:$BR$528,3,FALSE)</f>
        <v>48</v>
      </c>
      <c r="CU30">
        <f>VLOOKUP($B30,'Raw Stats'!$BC$3:$BR$528,4,FALSE)</f>
        <v>18</v>
      </c>
      <c r="CV30">
        <f>VLOOKUP($B30,'Raw Stats'!$BC$3:$BR$5288,5,FALSE)</f>
        <v>28</v>
      </c>
      <c r="CW30">
        <f>VLOOKUP($B30,'Raw Stats'!$BC$3:$BR$52888,6,FALSE)</f>
        <v>46</v>
      </c>
      <c r="CX30">
        <f>VLOOKUP($B30,'Raw Stats'!$BC$3:$BR$5288,7,FALSE)</f>
        <v>10</v>
      </c>
      <c r="CY30">
        <f>VLOOKUP($B30,'Raw Stats'!$BC$3:$BR$5288,8,FALSE)</f>
        <v>22</v>
      </c>
      <c r="CZ30">
        <f>VLOOKUP($B30,'Raw Stats'!$BC$3:$BR$5288,9,FALSE)</f>
        <v>98</v>
      </c>
      <c r="DA30">
        <f>VLOOKUP($B30,'Raw Stats'!$BC$3:$BR$5288,10,FALSE)</f>
        <v>26</v>
      </c>
      <c r="DB30">
        <f>VLOOKUP($B30,'Raw Stats'!$BC$3:$BR$5288,11,FALSE)+VLOOKUP($B30,'Raw Stats'!$BC$3:$BR$5288,12,FALSE)</f>
        <v>6</v>
      </c>
      <c r="DC30">
        <f>VLOOKUP($B30,'Raw Stats'!$BC$3:$BR$5288,13,FALSE)+VLOOKUP($B30,'Raw Stats'!$BC$3:$BR$5288,14,FALSE)</f>
        <v>0</v>
      </c>
      <c r="DD30">
        <f>VLOOKUP($B30,'Raw Stats'!$BC$3:$BR$5288,15,FALSE)</f>
        <v>4</v>
      </c>
      <c r="DE30">
        <f>VLOOKUP($B30,'Raw Stats'!$BC$3:$BR$5288,16,FALSE)</f>
        <v>121</v>
      </c>
      <c r="DG30">
        <f>VLOOKUP($B30,'Raw Stats'!$AK$3:$AZ$528,3,FALSE)</f>
        <v>82</v>
      </c>
      <c r="DH30">
        <f>VLOOKUP($B30,'Raw Stats'!$AK$3:$AZ$528,4,FALSE)</f>
        <v>28</v>
      </c>
      <c r="DI30">
        <f>VLOOKUP($B30,'Raw Stats'!$AK$3:$AZ$528,5,FALSE)</f>
        <v>22</v>
      </c>
      <c r="DJ30">
        <f>VLOOKUP($B30,'Raw Stats'!$AK$3:$AZ$528,6,FALSE)</f>
        <v>50</v>
      </c>
      <c r="DK30">
        <f>VLOOKUP($B30,'Raw Stats'!$AK$3:$AZ$528,7,FALSE)</f>
        <v>-8</v>
      </c>
      <c r="DL30">
        <f>VLOOKUP($B30,'Raw Stats'!$AK$3:$AZ$528,8,FALSE)</f>
        <v>64</v>
      </c>
      <c r="DM30">
        <f>VLOOKUP($B30,'Raw Stats'!$AK$3:$AZ$528,9,FALSE)</f>
        <v>76</v>
      </c>
      <c r="DN30">
        <f>VLOOKUP($B30,'Raw Stats'!$AK$3:$AZ$528,10,FALSE)</f>
        <v>25</v>
      </c>
      <c r="DO30">
        <f>VLOOKUP($B30,'Raw Stats'!$AK$3:$AZ$528,11,FALSE)+VLOOKUP($B30,'Raw Stats'!$AK$3:$AZ$528,12,FALSE)</f>
        <v>12</v>
      </c>
      <c r="DP30">
        <f>VLOOKUP($B30,'Raw Stats'!$AK$3:$AZ$528,13,FALSE)+VLOOKUP($B30,'Raw Stats'!$AK$3:$AZ$528,14,FALSE)</f>
        <v>0</v>
      </c>
      <c r="DQ30">
        <f>VLOOKUP($B30,'Raw Stats'!$AK$3:$AZ$528,15,FALSE)</f>
        <v>6</v>
      </c>
      <c r="DR30">
        <f>VLOOKUP($B30,'Raw Stats'!$AK$3:$AZ$528,16,FALSE)</f>
        <v>265</v>
      </c>
      <c r="DT30">
        <f>VLOOKUP($B30,'Raw Stats'!$S$3:$AH$528,3,FALSE)</f>
        <v>81</v>
      </c>
      <c r="DU30">
        <f>VLOOKUP($B30,'Raw Stats'!$S$3:$AH$528,4,FALSE)</f>
        <v>29</v>
      </c>
      <c r="DV30">
        <f>VLOOKUP($B30,'Raw Stats'!$S$3:$AH$528,5,FALSE)</f>
        <v>30</v>
      </c>
      <c r="DW30">
        <f>VLOOKUP($B30,'Raw Stats'!$S$3:$AH$528,6,FALSE)</f>
        <v>59</v>
      </c>
      <c r="DX30">
        <f>VLOOKUP($B30,'Raw Stats'!$S$3:$AH$528,7,FALSE)</f>
        <v>-10</v>
      </c>
      <c r="DY30">
        <f>VLOOKUP($B30,'Raw Stats'!$S$3:$AH$528,8,FALSE)</f>
        <v>39</v>
      </c>
      <c r="DZ30">
        <f>VLOOKUP($B30,'Raw Stats'!$S$3:$AH$528,9,FALSE)</f>
        <v>68</v>
      </c>
      <c r="EA30">
        <f>VLOOKUP($B30,'Raw Stats'!$S$3:$AH$528,10,FALSE)</f>
        <v>45</v>
      </c>
      <c r="EB30">
        <f>VLOOKUP($B30,'Raw Stats'!$S$3:$AH$528,11,FALSE)+VLOOKUP($B30,'Raw Stats'!$S$3:$AH$528,12,FALSE)</f>
        <v>18</v>
      </c>
      <c r="EC30">
        <f>VLOOKUP($B30,'Raw Stats'!$S$3:$AH$528,13,FALSE)+VLOOKUP($B30,'Raw Stats'!$S$3:$AH$528,14,FALSE)</f>
        <v>3</v>
      </c>
      <c r="ED30">
        <f>VLOOKUP($B30,'Raw Stats'!$S$3:$AH$528,15,FALSE)</f>
        <v>2</v>
      </c>
      <c r="EE30">
        <f>VLOOKUP($B30,'Raw Stats'!$S$3:$AH$528,16,FALSE)</f>
        <v>195</v>
      </c>
    </row>
    <row r="31" spans="1:135" x14ac:dyDescent="0.2">
      <c r="A31" t="e">
        <f>VLOOKUP(B31,'ALL SKATERS'!$B$3:$I$378,9,FALSE)</f>
        <v>#REF!</v>
      </c>
      <c r="B31" t="s">
        <v>68</v>
      </c>
      <c r="C31">
        <f t="shared" si="0"/>
        <v>0.94347098771005455</v>
      </c>
      <c r="D31">
        <f t="shared" si="1"/>
        <v>1.0586280958259455</v>
      </c>
      <c r="E31">
        <f t="shared" si="2"/>
        <v>1.0514152095322691</v>
      </c>
      <c r="F31">
        <f t="shared" si="3"/>
        <v>1.0046900456517636</v>
      </c>
      <c r="G31">
        <f t="shared" si="4"/>
        <v>1.0762749328334185</v>
      </c>
      <c r="H31">
        <f>VLOOKUP(B31,'ALL SKATERS'!$B$3:$H$378,7,FALSE)</f>
        <v>0.98</v>
      </c>
      <c r="I31" s="29" t="e">
        <f t="shared" si="5"/>
        <v>#REF!</v>
      </c>
      <c r="J31" s="29">
        <f t="shared" si="6"/>
        <v>3.0000000000000027</v>
      </c>
      <c r="K31" s="29">
        <f t="shared" si="7"/>
        <v>3.0000000000000027E-2</v>
      </c>
      <c r="L31">
        <f>BU31*'Value Calculations'!$D$3</f>
        <v>2.8541480003822652</v>
      </c>
      <c r="M31">
        <f>BV31*'Value Calculations'!$D$4</f>
        <v>4.8841905606697491</v>
      </c>
      <c r="N31">
        <f>BW31*'Value Calculations'!$D$5</f>
        <v>5.8374383111642736</v>
      </c>
      <c r="O31">
        <f>BX31*'Value Calculations'!$D$6</f>
        <v>-1.5007791830323542</v>
      </c>
      <c r="P31">
        <f>BY31*'Value Calculations'!$D$7</f>
        <v>2.6365463116377841</v>
      </c>
      <c r="Q31">
        <f>BZ31*'Value Calculations'!$D$8</f>
        <v>3.2351154010442906</v>
      </c>
      <c r="R31">
        <f>CA31*'Value Calculations'!$D$9</f>
        <v>1.6373825953877175</v>
      </c>
      <c r="S31">
        <f>CB31*'Value Calculations'!$D$10</f>
        <v>4.0184812148382516</v>
      </c>
      <c r="T31">
        <f>CC31*'Value Calculations'!$D$11</f>
        <v>0</v>
      </c>
      <c r="U31">
        <f>CD31*'Value Calculations'!$D$12</f>
        <v>2.441648218768242</v>
      </c>
      <c r="V31">
        <f>CE31*'Value Calculations'!$D$13</f>
        <v>5.0903711635715831</v>
      </c>
      <c r="X31">
        <f>CH31*'Value Calculations'!$D$3</f>
        <v>6.5237668580166064</v>
      </c>
      <c r="Y31">
        <f>CI31*'Value Calculations'!$D$4</f>
        <v>8.1403176011162479</v>
      </c>
      <c r="Z31">
        <f>CJ31*'Value Calculations'!$D$5</f>
        <v>10.878862307169783</v>
      </c>
      <c r="AA31">
        <f>CK31*'Value Calculations'!$D$6</f>
        <v>0.75038959151617712</v>
      </c>
      <c r="AB31">
        <f>CL31*'Value Calculations'!$D$7</f>
        <v>3.5153950821837121</v>
      </c>
      <c r="AC31">
        <f>CM31*'Value Calculations'!$D$8</f>
        <v>4.7448359215316263</v>
      </c>
      <c r="AD31">
        <f>CN31*'Value Calculations'!$D$9</f>
        <v>2.8969076687628847</v>
      </c>
      <c r="AE31">
        <f>CO31*'Value Calculations'!$D$10</f>
        <v>6.2103800592954803</v>
      </c>
      <c r="AF31">
        <f>CP31*'Value Calculations'!$D$11</f>
        <v>0</v>
      </c>
      <c r="AG31">
        <f>CQ31*'Value Calculations'!$D$12</f>
        <v>3.2555309583576562</v>
      </c>
      <c r="AH31">
        <f>CR31*'Value Calculations'!$D$13</f>
        <v>10.24953112665089</v>
      </c>
      <c r="AJ31">
        <f>CU31*'Value Calculations'!$D$3</f>
        <v>5.7082960007645305</v>
      </c>
      <c r="AK31">
        <f>CV31*'Value Calculations'!$D$4</f>
        <v>5.5354159687590485</v>
      </c>
      <c r="AL31">
        <f>CW31*'Value Calculations'!$D$5</f>
        <v>8.2254812566405686</v>
      </c>
      <c r="AM31">
        <f>CX31*'Value Calculations'!$D$6</f>
        <v>1.6258441149517171</v>
      </c>
      <c r="AN31">
        <f>CY31*'Value Calculations'!$D$7</f>
        <v>3.6032799592383049</v>
      </c>
      <c r="AO31">
        <f>CZ31*'Value Calculations'!$D$8</f>
        <v>3.091332494331211</v>
      </c>
      <c r="AP31">
        <f>DA31*'Value Calculations'!$D$9</f>
        <v>2.1411926247377844</v>
      </c>
      <c r="AQ31">
        <f>DB31*'Value Calculations'!$D$10</f>
        <v>4.3837976889144565</v>
      </c>
      <c r="AR31">
        <f>DC31*'Value Calculations'!$D$11</f>
        <v>0</v>
      </c>
      <c r="AS31">
        <f>DD31*'Value Calculations'!$D$12</f>
        <v>0.81388273958941404</v>
      </c>
      <c r="AT31">
        <f>DE31*'Value Calculations'!$D$13</f>
        <v>7.9795007428959952</v>
      </c>
      <c r="AV31">
        <f>DH31*'Value Calculations'!$D$3</f>
        <v>11.824327430155099</v>
      </c>
      <c r="AW31">
        <f>DI31*'Value Calculations'!$D$4</f>
        <v>8.7915430092055473</v>
      </c>
      <c r="AX31">
        <f>DJ31*'Value Calculations'!$D$5</f>
        <v>14.858933882963607</v>
      </c>
      <c r="AY31">
        <f>DK31*'Value Calculations'!$D$6</f>
        <v>2.8764934341453454</v>
      </c>
      <c r="AZ31">
        <f>DL31*'Value Calculations'!$D$7</f>
        <v>3.5153950821837121</v>
      </c>
      <c r="BA31">
        <f>DM31*'Value Calculations'!$D$8</f>
        <v>4.3134872013923875</v>
      </c>
      <c r="BB31">
        <f>DN31*'Value Calculations'!$D$9</f>
        <v>3.7785752201255018</v>
      </c>
      <c r="BC31">
        <f>DO31*'Value Calculations'!$D$10</f>
        <v>4.7491141629906615</v>
      </c>
      <c r="BD31">
        <f>DP31*'Value Calculations'!$D$11</f>
        <v>0</v>
      </c>
      <c r="BE31">
        <f>DQ31*'Value Calculations'!$D$12</f>
        <v>8.1388273958941397</v>
      </c>
      <c r="BF31">
        <f>DR31*'Value Calculations'!$D$13</f>
        <v>14.514436696129785</v>
      </c>
      <c r="BH31">
        <f>DU31*'Value Calculations'!$D$3</f>
        <v>11.416592001529061</v>
      </c>
      <c r="BI31">
        <f>DV31*'Value Calculations'!$D$4</f>
        <v>8.7915430092055473</v>
      </c>
      <c r="BJ31">
        <f>DW31*'Value Calculations'!$D$5</f>
        <v>14.593595777910686</v>
      </c>
      <c r="BK31">
        <f>DX31*'Value Calculations'!$D$6</f>
        <v>0.62532465959681427</v>
      </c>
      <c r="BL31">
        <f>DY31*'Value Calculations'!$D$7</f>
        <v>5.0973228691663826</v>
      </c>
      <c r="BM31">
        <f>DZ31*'Value Calculations'!$D$8</f>
        <v>10.280477829985191</v>
      </c>
      <c r="BN31">
        <f>EA31*'Value Calculations'!$D$9</f>
        <v>3.6526227127879851</v>
      </c>
      <c r="BO31">
        <f>EB31*'Value Calculations'!$D$10</f>
        <v>6.2103800592954803</v>
      </c>
      <c r="BP31">
        <f>EC31*'Value Calculations'!$D$11</f>
        <v>0</v>
      </c>
      <c r="BQ31">
        <f>ED31*'Value Calculations'!$D$12</f>
        <v>4.0694136979470699</v>
      </c>
      <c r="BR31">
        <f>EE31*'Value Calculations'!$D$13</f>
        <v>17.059622277915576</v>
      </c>
      <c r="BT31">
        <f>VLOOKUP($B31,'Raw Stats'!$CM$3:$DC$528,3,FALSE)</f>
        <v>33</v>
      </c>
      <c r="BU31">
        <f>VLOOKUP($B31,'Raw Stats'!$CM$3:$DC$528,4,FALSE)</f>
        <v>7</v>
      </c>
      <c r="BV31">
        <f>VLOOKUP($B31,'Raw Stats'!$CM$3:$DC$528,5,FALSE)</f>
        <v>15</v>
      </c>
      <c r="BW31">
        <f>VLOOKUP($B31,'Raw Stats'!$CM$3:$DC$528,6,FALSE)</f>
        <v>22</v>
      </c>
      <c r="BX31">
        <f>VLOOKUP($B31,'Raw Stats'!$CM$3:$DC$528,7,FALSE)</f>
        <v>-12</v>
      </c>
      <c r="BY31">
        <f>VLOOKUP($B31,'Raw Stats'!$CM$3:$DC$528,8,FALSE)</f>
        <v>30</v>
      </c>
      <c r="BZ31">
        <f>VLOOKUP($B31,'Raw Stats'!$CM$3:$DC$528,9,FALSE)</f>
        <v>45</v>
      </c>
      <c r="CA31">
        <f>VLOOKUP($B31,'Raw Stats'!$CM$3:$DC$528,10,FALSE)</f>
        <v>13</v>
      </c>
      <c r="CB31">
        <f>VLOOKUP($B31,'Raw Stats'!$CM$3:$DC$528,11,FALSE)+VLOOKUP($B31,'Raw Stats'!$CM$3:$DC$528,12,FALSE)</f>
        <v>11</v>
      </c>
      <c r="CC31">
        <f>VLOOKUP($B31,'Raw Stats'!$CM$3:$DC$528,13,FALSE)+VLOOKUP($B31,'Raw Stats'!$CM$3:$DC$528,14,FALSE)</f>
        <v>0</v>
      </c>
      <c r="CD31">
        <f>VLOOKUP($B31,'Raw Stats'!$CM$3:$DC$528,15,FALSE)</f>
        <v>3</v>
      </c>
      <c r="CE31">
        <f>VLOOKUP($B31,'Raw Stats'!$CM$3:$DC$528,16,FALSE)</f>
        <v>74</v>
      </c>
      <c r="CG31">
        <f>VLOOKUP($B31,'Raw Stats'!$BU$3:$CJ$528,3,FALSE)</f>
        <v>54</v>
      </c>
      <c r="CH31">
        <f>VLOOKUP($B31,'Raw Stats'!$BU$3:$CJ$528,4,FALSE)</f>
        <v>16</v>
      </c>
      <c r="CI31">
        <f>VLOOKUP($B31,'Raw Stats'!$BU$3:$CJ$5288,5,FALSE)</f>
        <v>25</v>
      </c>
      <c r="CJ31">
        <f>VLOOKUP($B31,'Raw Stats'!$BU$3:$CJ$528,6,FALSE)</f>
        <v>41</v>
      </c>
      <c r="CK31">
        <f>VLOOKUP($B31,'Raw Stats'!$BU$3:$CJ$528,7,FALSE)</f>
        <v>6</v>
      </c>
      <c r="CL31">
        <f>VLOOKUP($B31,'Raw Stats'!$BU$3:$CJ$528,8,FALSE)</f>
        <v>40</v>
      </c>
      <c r="CM31">
        <f>VLOOKUP($B31,'Raw Stats'!$BU$3:$CJ$528,9,FALSE)</f>
        <v>66</v>
      </c>
      <c r="CN31">
        <f>VLOOKUP($B31,'Raw Stats'!$BU$3:$CJ$528,10,FALSE)</f>
        <v>23</v>
      </c>
      <c r="CO31">
        <f>VLOOKUP($B31,'Raw Stats'!$BU$3:$CJ$528,11,FALSE)+VLOOKUP($B31,'Raw Stats'!$BU$3:$CJ$528,12,FALSE)</f>
        <v>17</v>
      </c>
      <c r="CP31">
        <f>VLOOKUP($B31,'Raw Stats'!$BU$3:$CJ$528,13,FALSE)+VLOOKUP($B31,'Raw Stats'!$BU$3:$CJ$528,14,FALSE)</f>
        <v>0</v>
      </c>
      <c r="CQ31">
        <f>VLOOKUP($B31,'Raw Stats'!$BU$3:$CJ$528,15,FALSE)</f>
        <v>4</v>
      </c>
      <c r="CR31">
        <f>VLOOKUP($B31,'Raw Stats'!$BU$3:$CJ$528,16,FALSE)</f>
        <v>149</v>
      </c>
      <c r="CT31">
        <f>VLOOKUP($B31,'Raw Stats'!$BC$3:$BR$528,3,FALSE)</f>
        <v>41</v>
      </c>
      <c r="CU31">
        <f>VLOOKUP($B31,'Raw Stats'!$BC$3:$BR$528,4,FALSE)</f>
        <v>14</v>
      </c>
      <c r="CV31">
        <f>VLOOKUP($B31,'Raw Stats'!$BC$3:$BR$5288,5,FALSE)</f>
        <v>17</v>
      </c>
      <c r="CW31">
        <f>VLOOKUP($B31,'Raw Stats'!$BC$3:$BR$52888,6,FALSE)</f>
        <v>31</v>
      </c>
      <c r="CX31">
        <f>VLOOKUP($B31,'Raw Stats'!$BC$3:$BR$5288,7,FALSE)</f>
        <v>13</v>
      </c>
      <c r="CY31">
        <f>VLOOKUP($B31,'Raw Stats'!$BC$3:$BR$5288,8,FALSE)</f>
        <v>41</v>
      </c>
      <c r="CZ31">
        <f>VLOOKUP($B31,'Raw Stats'!$BC$3:$BR$5288,9,FALSE)</f>
        <v>43</v>
      </c>
      <c r="DA31">
        <f>VLOOKUP($B31,'Raw Stats'!$BC$3:$BR$5288,10,FALSE)</f>
        <v>17</v>
      </c>
      <c r="DB31">
        <f>VLOOKUP($B31,'Raw Stats'!$BC$3:$BR$5288,11,FALSE)+VLOOKUP($B31,'Raw Stats'!$BC$3:$BR$5288,12,FALSE)</f>
        <v>12</v>
      </c>
      <c r="DC31">
        <f>VLOOKUP($B31,'Raw Stats'!$BC$3:$BR$5288,13,FALSE)+VLOOKUP($B31,'Raw Stats'!$BC$3:$BR$5288,14,FALSE)</f>
        <v>0</v>
      </c>
      <c r="DD31">
        <f>VLOOKUP($B31,'Raw Stats'!$BC$3:$BR$5288,15,FALSE)</f>
        <v>1</v>
      </c>
      <c r="DE31">
        <f>VLOOKUP($B31,'Raw Stats'!$BC$3:$BR$5288,16,FALSE)</f>
        <v>116</v>
      </c>
      <c r="DG31">
        <f>VLOOKUP($B31,'Raw Stats'!$AK$3:$AZ$528,3,FALSE)</f>
        <v>77</v>
      </c>
      <c r="DH31">
        <f>VLOOKUP($B31,'Raw Stats'!$AK$3:$AZ$528,4,FALSE)</f>
        <v>29</v>
      </c>
      <c r="DI31">
        <f>VLOOKUP($B31,'Raw Stats'!$AK$3:$AZ$528,5,FALSE)</f>
        <v>27</v>
      </c>
      <c r="DJ31">
        <f>VLOOKUP($B31,'Raw Stats'!$AK$3:$AZ$528,6,FALSE)</f>
        <v>56</v>
      </c>
      <c r="DK31">
        <f>VLOOKUP($B31,'Raw Stats'!$AK$3:$AZ$528,7,FALSE)</f>
        <v>23</v>
      </c>
      <c r="DL31">
        <f>VLOOKUP($B31,'Raw Stats'!$AK$3:$AZ$528,8,FALSE)</f>
        <v>40</v>
      </c>
      <c r="DM31">
        <f>VLOOKUP($B31,'Raw Stats'!$AK$3:$AZ$528,9,FALSE)</f>
        <v>60</v>
      </c>
      <c r="DN31">
        <f>VLOOKUP($B31,'Raw Stats'!$AK$3:$AZ$528,10,FALSE)</f>
        <v>30</v>
      </c>
      <c r="DO31">
        <f>VLOOKUP($B31,'Raw Stats'!$AK$3:$AZ$528,11,FALSE)+VLOOKUP($B31,'Raw Stats'!$AK$3:$AZ$528,12,FALSE)</f>
        <v>13</v>
      </c>
      <c r="DP31">
        <f>VLOOKUP($B31,'Raw Stats'!$AK$3:$AZ$528,13,FALSE)+VLOOKUP($B31,'Raw Stats'!$AK$3:$AZ$528,14,FALSE)</f>
        <v>0</v>
      </c>
      <c r="DQ31">
        <f>VLOOKUP($B31,'Raw Stats'!$AK$3:$AZ$528,15,FALSE)</f>
        <v>10</v>
      </c>
      <c r="DR31">
        <f>VLOOKUP($B31,'Raw Stats'!$AK$3:$AZ$528,16,FALSE)</f>
        <v>211</v>
      </c>
      <c r="DT31">
        <f>VLOOKUP($B31,'Raw Stats'!$S$3:$AH$528,3,FALSE)</f>
        <v>76</v>
      </c>
      <c r="DU31">
        <f>VLOOKUP($B31,'Raw Stats'!$S$3:$AH$528,4,FALSE)</f>
        <v>28</v>
      </c>
      <c r="DV31">
        <f>VLOOKUP($B31,'Raw Stats'!$S$3:$AH$528,5,FALSE)</f>
        <v>27</v>
      </c>
      <c r="DW31">
        <f>VLOOKUP($B31,'Raw Stats'!$S$3:$AH$528,6,FALSE)</f>
        <v>55</v>
      </c>
      <c r="DX31">
        <f>VLOOKUP($B31,'Raw Stats'!$S$3:$AH$528,7,FALSE)</f>
        <v>5</v>
      </c>
      <c r="DY31">
        <f>VLOOKUP($B31,'Raw Stats'!$S$3:$AH$528,8,FALSE)</f>
        <v>58</v>
      </c>
      <c r="DZ31">
        <f>VLOOKUP($B31,'Raw Stats'!$S$3:$AH$528,9,FALSE)</f>
        <v>143</v>
      </c>
      <c r="EA31">
        <f>VLOOKUP($B31,'Raw Stats'!$S$3:$AH$528,10,FALSE)</f>
        <v>29</v>
      </c>
      <c r="EB31">
        <f>VLOOKUP($B31,'Raw Stats'!$S$3:$AH$528,11,FALSE)+VLOOKUP($B31,'Raw Stats'!$S$3:$AH$528,12,FALSE)</f>
        <v>17</v>
      </c>
      <c r="EC31">
        <f>VLOOKUP($B31,'Raw Stats'!$S$3:$AH$528,13,FALSE)+VLOOKUP($B31,'Raw Stats'!$S$3:$AH$528,14,FALSE)</f>
        <v>0</v>
      </c>
      <c r="ED31">
        <f>VLOOKUP($B31,'Raw Stats'!$S$3:$AH$528,15,FALSE)</f>
        <v>5</v>
      </c>
      <c r="EE31">
        <f>VLOOKUP($B31,'Raw Stats'!$S$3:$AH$528,16,FALSE)</f>
        <v>248</v>
      </c>
    </row>
    <row r="32" spans="1:135" x14ac:dyDescent="0.2">
      <c r="A32" t="e">
        <f>VLOOKUP(B32,'ALL SKATERS'!$B$3:$I$378,9,FALSE)</f>
        <v>#REF!</v>
      </c>
      <c r="B32" t="s">
        <v>76</v>
      </c>
      <c r="C32">
        <f t="shared" si="0"/>
        <v>0.75659219997184513</v>
      </c>
      <c r="D32">
        <f t="shared" si="1"/>
        <v>0.96476693396213675</v>
      </c>
      <c r="E32">
        <f t="shared" si="2"/>
        <v>0.70616922682847338</v>
      </c>
      <c r="F32">
        <f t="shared" si="3"/>
        <v>0.91318381937106585</v>
      </c>
      <c r="G32" t="e">
        <f t="shared" si="4"/>
        <v>#N/A</v>
      </c>
      <c r="H32">
        <f>VLOOKUP(B32,'ALL SKATERS'!$B$3:$H$378,7,FALSE)</f>
        <v>0.93</v>
      </c>
      <c r="I32" s="29" t="e">
        <f t="shared" si="5"/>
        <v>#REF!</v>
      </c>
      <c r="J32" s="29">
        <f t="shared" si="6"/>
        <v>-1.9999999999999907</v>
      </c>
      <c r="K32" s="29">
        <f t="shared" si="7"/>
        <v>-1.9999999999999907E-2</v>
      </c>
      <c r="L32">
        <f>BU32*'Value Calculations'!$D$3</f>
        <v>6.9315022866426439</v>
      </c>
      <c r="M32">
        <f>BV32*'Value Calculations'!$D$4</f>
        <v>7.8147048970715982</v>
      </c>
      <c r="N32">
        <f>BW32*'Value Calculations'!$D$5</f>
        <v>10.878862307169783</v>
      </c>
      <c r="O32">
        <f>BX32*'Value Calculations'!$D$6</f>
        <v>-3.1266232979840716</v>
      </c>
      <c r="P32">
        <f>BY32*'Value Calculations'!$D$7</f>
        <v>5.4488623773847538</v>
      </c>
      <c r="Q32">
        <f>BZ32*'Value Calculations'!$D$8</f>
        <v>12.293438523968305</v>
      </c>
      <c r="R32">
        <f>CA32*'Value Calculations'!$D$9</f>
        <v>2.6450026540878513</v>
      </c>
      <c r="S32">
        <f>CB32*'Value Calculations'!$D$10</f>
        <v>3.2878482666858426</v>
      </c>
      <c r="T32">
        <f>CC32*'Value Calculations'!$D$11</f>
        <v>0</v>
      </c>
      <c r="U32">
        <f>CD32*'Value Calculations'!$D$12</f>
        <v>1.6277654791788281</v>
      </c>
      <c r="V32">
        <f>CE32*'Value Calculations'!$D$13</f>
        <v>13.482604703513923</v>
      </c>
      <c r="X32">
        <f>CH32*'Value Calculations'!$D$3</f>
        <v>11.416592001529061</v>
      </c>
      <c r="Y32">
        <f>CI32*'Value Calculations'!$D$4</f>
        <v>9.4427684172948485</v>
      </c>
      <c r="Z32">
        <f>CJ32*'Value Calculations'!$D$5</f>
        <v>15.124271988016528</v>
      </c>
      <c r="AA32">
        <f>CK32*'Value Calculations'!$D$6</f>
        <v>-2.0010389107098057</v>
      </c>
      <c r="AB32">
        <f>CL32*'Value Calculations'!$D$7</f>
        <v>7.9096389349133522</v>
      </c>
      <c r="AC32">
        <f>CM32*'Value Calculations'!$D$8</f>
        <v>8.3394085893586158</v>
      </c>
      <c r="AD32">
        <f>CN32*'Value Calculations'!$D$9</f>
        <v>2.5190501467503346</v>
      </c>
      <c r="AE32">
        <f>CO32*'Value Calculations'!$D$10</f>
        <v>4.7491141629906615</v>
      </c>
      <c r="AF32">
        <f>CP32*'Value Calculations'!$D$11</f>
        <v>0.9907141480249374</v>
      </c>
      <c r="AG32">
        <f>CQ32*'Value Calculations'!$D$12</f>
        <v>1.6277654791788281</v>
      </c>
      <c r="AH32">
        <f>CR32*'Value Calculations'!$D$13</f>
        <v>15.133535891699301</v>
      </c>
      <c r="AJ32">
        <f>CU32*'Value Calculations'!$D$3</f>
        <v>4.0773542862603787</v>
      </c>
      <c r="AK32">
        <f>CV32*'Value Calculations'!$D$4</f>
        <v>4.8841905606697491</v>
      </c>
      <c r="AL32">
        <f>CW32*'Value Calculations'!$D$5</f>
        <v>6.6334526263230389</v>
      </c>
      <c r="AM32">
        <f>CX32*'Value Calculations'!$D$6</f>
        <v>0</v>
      </c>
      <c r="AN32">
        <f>CY32*'Value Calculations'!$D$7</f>
        <v>3.8669345904020833</v>
      </c>
      <c r="AO32">
        <f>CZ32*'Value Calculations'!$D$8</f>
        <v>3.45078976111391</v>
      </c>
      <c r="AP32">
        <f>DA32*'Value Calculations'!$D$9</f>
        <v>1.385477580712684</v>
      </c>
      <c r="AQ32">
        <f>DB32*'Value Calculations'!$D$10</f>
        <v>2.1918988444572283</v>
      </c>
      <c r="AR32">
        <f>DC32*'Value Calculations'!$D$11</f>
        <v>0</v>
      </c>
      <c r="AS32">
        <f>DD32*'Value Calculations'!$D$12</f>
        <v>1.6277654791788281</v>
      </c>
      <c r="AT32">
        <f>DE32*'Value Calculations'!$D$13</f>
        <v>5.7782591586488241</v>
      </c>
      <c r="AV32">
        <f>DH32*'Value Calculations'!$D$3</f>
        <v>8.5624440011467957</v>
      </c>
      <c r="AW32">
        <f>DI32*'Value Calculations'!$D$4</f>
        <v>6.8378667849376482</v>
      </c>
      <c r="AX32">
        <f>DJ32*'Value Calculations'!$D$5</f>
        <v>11.144200412222705</v>
      </c>
      <c r="AY32">
        <f>DK32*'Value Calculations'!$D$6</f>
        <v>2.376233706467894</v>
      </c>
      <c r="AZ32">
        <f>DL32*'Value Calculations'!$D$7</f>
        <v>2.4607765575285985</v>
      </c>
      <c r="BA32">
        <f>DM32*'Value Calculations'!$D$8</f>
        <v>2.3005265074092733</v>
      </c>
      <c r="BB32">
        <f>DN32*'Value Calculations'!$D$9</f>
        <v>1.6373825953877175</v>
      </c>
      <c r="BC32">
        <f>DO32*'Value Calculations'!$D$10</f>
        <v>3.6531647407620471</v>
      </c>
      <c r="BD32">
        <f>DP32*'Value Calculations'!$D$11</f>
        <v>1.9814282960498748</v>
      </c>
      <c r="BE32">
        <f>DQ32*'Value Calculations'!$D$12</f>
        <v>3.2555309583576562</v>
      </c>
      <c r="BF32">
        <f>DR32*'Value Calculations'!$D$13</f>
        <v>7.841923143880547</v>
      </c>
      <c r="BH32" t="e">
        <f>DU32*'Value Calculations'!$D$3</f>
        <v>#N/A</v>
      </c>
      <c r="BI32" t="e">
        <f>DV32*'Value Calculations'!$D$4</f>
        <v>#N/A</v>
      </c>
      <c r="BJ32" t="e">
        <f>DW32*'Value Calculations'!$D$5</f>
        <v>#N/A</v>
      </c>
      <c r="BK32" t="e">
        <f>DX32*'Value Calculations'!$D$6</f>
        <v>#N/A</v>
      </c>
      <c r="BL32" t="e">
        <f>DY32*'Value Calculations'!$D$7</f>
        <v>#N/A</v>
      </c>
      <c r="BM32" t="e">
        <f>DZ32*'Value Calculations'!$D$8</f>
        <v>#N/A</v>
      </c>
      <c r="BN32" t="e">
        <f>EA32*'Value Calculations'!$D$9</f>
        <v>#N/A</v>
      </c>
      <c r="BO32" t="e">
        <f>EB32*'Value Calculations'!$D$10</f>
        <v>#N/A</v>
      </c>
      <c r="BP32" t="e">
        <f>EC32*'Value Calculations'!$D$11</f>
        <v>#N/A</v>
      </c>
      <c r="BQ32" t="e">
        <f>ED32*'Value Calculations'!$D$12</f>
        <v>#N/A</v>
      </c>
      <c r="BR32" t="e">
        <f>EE32*'Value Calculations'!$D$13</f>
        <v>#N/A</v>
      </c>
      <c r="BT32">
        <f>VLOOKUP($B32,'Raw Stats'!$CM$3:$DC$528,3,FALSE)</f>
        <v>81</v>
      </c>
      <c r="BU32">
        <f>VLOOKUP($B32,'Raw Stats'!$CM$3:$DC$528,4,FALSE)</f>
        <v>17</v>
      </c>
      <c r="BV32">
        <f>VLOOKUP($B32,'Raw Stats'!$CM$3:$DC$528,5,FALSE)</f>
        <v>24</v>
      </c>
      <c r="BW32">
        <f>VLOOKUP($B32,'Raw Stats'!$CM$3:$DC$528,6,FALSE)</f>
        <v>41</v>
      </c>
      <c r="BX32">
        <f>VLOOKUP($B32,'Raw Stats'!$CM$3:$DC$528,7,FALSE)</f>
        <v>-25</v>
      </c>
      <c r="BY32">
        <f>VLOOKUP($B32,'Raw Stats'!$CM$3:$DC$528,8,FALSE)</f>
        <v>62</v>
      </c>
      <c r="BZ32">
        <f>VLOOKUP($B32,'Raw Stats'!$CM$3:$DC$528,9,FALSE)</f>
        <v>171</v>
      </c>
      <c r="CA32">
        <f>VLOOKUP($B32,'Raw Stats'!$CM$3:$DC$528,10,FALSE)</f>
        <v>21</v>
      </c>
      <c r="CB32">
        <f>VLOOKUP($B32,'Raw Stats'!$CM$3:$DC$528,11,FALSE)+VLOOKUP($B32,'Raw Stats'!$CM$3:$DC$528,12,FALSE)</f>
        <v>9</v>
      </c>
      <c r="CC32">
        <f>VLOOKUP($B32,'Raw Stats'!$CM$3:$DC$528,13,FALSE)+VLOOKUP($B32,'Raw Stats'!$CM$3:$DC$528,14,FALSE)</f>
        <v>0</v>
      </c>
      <c r="CD32">
        <f>VLOOKUP($B32,'Raw Stats'!$CM$3:$DC$528,15,FALSE)</f>
        <v>2</v>
      </c>
      <c r="CE32">
        <f>VLOOKUP($B32,'Raw Stats'!$CM$3:$DC$528,16,FALSE)</f>
        <v>196</v>
      </c>
      <c r="CG32">
        <f>VLOOKUP($B32,'Raw Stats'!$BU$3:$CJ$528,3,FALSE)</f>
        <v>78</v>
      </c>
      <c r="CH32">
        <f>VLOOKUP($B32,'Raw Stats'!$BU$3:$CJ$528,4,FALSE)</f>
        <v>28</v>
      </c>
      <c r="CI32">
        <f>VLOOKUP($B32,'Raw Stats'!$BU$3:$CJ$5288,5,FALSE)</f>
        <v>29</v>
      </c>
      <c r="CJ32">
        <f>VLOOKUP($B32,'Raw Stats'!$BU$3:$CJ$528,6,FALSE)</f>
        <v>57</v>
      </c>
      <c r="CK32">
        <f>VLOOKUP($B32,'Raw Stats'!$BU$3:$CJ$528,7,FALSE)</f>
        <v>-16</v>
      </c>
      <c r="CL32">
        <f>VLOOKUP($B32,'Raw Stats'!$BU$3:$CJ$528,8,FALSE)</f>
        <v>90</v>
      </c>
      <c r="CM32">
        <f>VLOOKUP($B32,'Raw Stats'!$BU$3:$CJ$528,9,FALSE)</f>
        <v>116</v>
      </c>
      <c r="CN32">
        <f>VLOOKUP($B32,'Raw Stats'!$BU$3:$CJ$528,10,FALSE)</f>
        <v>20</v>
      </c>
      <c r="CO32">
        <f>VLOOKUP($B32,'Raw Stats'!$BU$3:$CJ$528,11,FALSE)+VLOOKUP($B32,'Raw Stats'!$BU$3:$CJ$528,12,FALSE)</f>
        <v>13</v>
      </c>
      <c r="CP32">
        <f>VLOOKUP($B32,'Raw Stats'!$BU$3:$CJ$528,13,FALSE)+VLOOKUP($B32,'Raw Stats'!$BU$3:$CJ$528,14,FALSE)</f>
        <v>1</v>
      </c>
      <c r="CQ32">
        <f>VLOOKUP($B32,'Raw Stats'!$BU$3:$CJ$528,15,FALSE)</f>
        <v>2</v>
      </c>
      <c r="CR32">
        <f>VLOOKUP($B32,'Raw Stats'!$BU$3:$CJ$528,16,FALSE)</f>
        <v>220</v>
      </c>
      <c r="CT32">
        <f>VLOOKUP($B32,'Raw Stats'!$BC$3:$BR$528,3,FALSE)</f>
        <v>48</v>
      </c>
      <c r="CU32">
        <f>VLOOKUP($B32,'Raw Stats'!$BC$3:$BR$528,4,FALSE)</f>
        <v>10</v>
      </c>
      <c r="CV32">
        <f>VLOOKUP($B32,'Raw Stats'!$BC$3:$BR$5288,5,FALSE)</f>
        <v>15</v>
      </c>
      <c r="CW32">
        <f>VLOOKUP($B32,'Raw Stats'!$BC$3:$BR$52888,6,FALSE)</f>
        <v>25</v>
      </c>
      <c r="CX32">
        <f>VLOOKUP($B32,'Raw Stats'!$BC$3:$BR$5288,7,FALSE)</f>
        <v>0</v>
      </c>
      <c r="CY32">
        <f>VLOOKUP($B32,'Raw Stats'!$BC$3:$BR$5288,8,FALSE)</f>
        <v>44</v>
      </c>
      <c r="CZ32">
        <f>VLOOKUP($B32,'Raw Stats'!$BC$3:$BR$5288,9,FALSE)</f>
        <v>48</v>
      </c>
      <c r="DA32">
        <f>VLOOKUP($B32,'Raw Stats'!$BC$3:$BR$5288,10,FALSE)</f>
        <v>11</v>
      </c>
      <c r="DB32">
        <f>VLOOKUP($B32,'Raw Stats'!$BC$3:$BR$5288,11,FALSE)+VLOOKUP($B32,'Raw Stats'!$BC$3:$BR$5288,12,FALSE)</f>
        <v>6</v>
      </c>
      <c r="DC32">
        <f>VLOOKUP($B32,'Raw Stats'!$BC$3:$BR$5288,13,FALSE)+VLOOKUP($B32,'Raw Stats'!$BC$3:$BR$5288,14,FALSE)</f>
        <v>0</v>
      </c>
      <c r="DD32">
        <f>VLOOKUP($B32,'Raw Stats'!$BC$3:$BR$5288,15,FALSE)</f>
        <v>2</v>
      </c>
      <c r="DE32">
        <f>VLOOKUP($B32,'Raw Stats'!$BC$3:$BR$5288,16,FALSE)</f>
        <v>84</v>
      </c>
      <c r="DG32">
        <f>VLOOKUP($B32,'Raw Stats'!$AK$3:$AZ$528,3,FALSE)</f>
        <v>57</v>
      </c>
      <c r="DH32">
        <f>VLOOKUP($B32,'Raw Stats'!$AK$3:$AZ$528,4,FALSE)</f>
        <v>21</v>
      </c>
      <c r="DI32">
        <f>VLOOKUP($B32,'Raw Stats'!$AK$3:$AZ$528,5,FALSE)</f>
        <v>21</v>
      </c>
      <c r="DJ32">
        <f>VLOOKUP($B32,'Raw Stats'!$AK$3:$AZ$528,6,FALSE)</f>
        <v>42</v>
      </c>
      <c r="DK32">
        <f>VLOOKUP($B32,'Raw Stats'!$AK$3:$AZ$528,7,FALSE)</f>
        <v>19</v>
      </c>
      <c r="DL32">
        <f>VLOOKUP($B32,'Raw Stats'!$AK$3:$AZ$528,8,FALSE)</f>
        <v>28</v>
      </c>
      <c r="DM32">
        <f>VLOOKUP($B32,'Raw Stats'!$AK$3:$AZ$528,9,FALSE)</f>
        <v>32</v>
      </c>
      <c r="DN32">
        <f>VLOOKUP($B32,'Raw Stats'!$AK$3:$AZ$528,10,FALSE)</f>
        <v>13</v>
      </c>
      <c r="DO32">
        <f>VLOOKUP($B32,'Raw Stats'!$AK$3:$AZ$528,11,FALSE)+VLOOKUP($B32,'Raw Stats'!$AK$3:$AZ$528,12,FALSE)</f>
        <v>10</v>
      </c>
      <c r="DP32">
        <f>VLOOKUP($B32,'Raw Stats'!$AK$3:$AZ$528,13,FALSE)+VLOOKUP($B32,'Raw Stats'!$AK$3:$AZ$528,14,FALSE)</f>
        <v>2</v>
      </c>
      <c r="DQ32">
        <f>VLOOKUP($B32,'Raw Stats'!$AK$3:$AZ$528,15,FALSE)</f>
        <v>4</v>
      </c>
      <c r="DR32">
        <f>VLOOKUP($B32,'Raw Stats'!$AK$3:$AZ$528,16,FALSE)</f>
        <v>114</v>
      </c>
      <c r="DT32" t="e">
        <f>VLOOKUP($B32,'Raw Stats'!$S$3:$AH$528,3,FALSE)</f>
        <v>#N/A</v>
      </c>
      <c r="DU32" t="e">
        <f>VLOOKUP($B32,'Raw Stats'!$S$3:$AH$528,4,FALSE)</f>
        <v>#N/A</v>
      </c>
      <c r="DV32" t="e">
        <f>VLOOKUP($B32,'Raw Stats'!$S$3:$AH$528,5,FALSE)</f>
        <v>#N/A</v>
      </c>
      <c r="DW32" t="e">
        <f>VLOOKUP($B32,'Raw Stats'!$S$3:$AH$528,6,FALSE)</f>
        <v>#N/A</v>
      </c>
      <c r="DX32" t="e">
        <f>VLOOKUP($B32,'Raw Stats'!$S$3:$AH$528,7,FALSE)</f>
        <v>#N/A</v>
      </c>
      <c r="DY32" t="e">
        <f>VLOOKUP($B32,'Raw Stats'!$S$3:$AH$528,8,FALSE)</f>
        <v>#N/A</v>
      </c>
      <c r="DZ32" t="e">
        <f>VLOOKUP($B32,'Raw Stats'!$S$3:$AH$528,9,FALSE)</f>
        <v>#N/A</v>
      </c>
      <c r="EA32" t="e">
        <f>VLOOKUP($B32,'Raw Stats'!$S$3:$AH$528,10,FALSE)</f>
        <v>#N/A</v>
      </c>
      <c r="EB32" t="e">
        <f>VLOOKUP($B32,'Raw Stats'!$S$3:$AH$528,11,FALSE)+VLOOKUP($B32,'Raw Stats'!$S$3:$AH$528,12,FALSE)</f>
        <v>#N/A</v>
      </c>
      <c r="EC32" t="e">
        <f>VLOOKUP($B32,'Raw Stats'!$S$3:$AH$528,13,FALSE)+VLOOKUP($B32,'Raw Stats'!$S$3:$AH$528,14,FALSE)</f>
        <v>#N/A</v>
      </c>
      <c r="ED32" t="e">
        <f>VLOOKUP($B32,'Raw Stats'!$S$3:$AH$528,15,FALSE)</f>
        <v>#N/A</v>
      </c>
      <c r="EE32" t="e">
        <f>VLOOKUP($B32,'Raw Stats'!$S$3:$AH$528,16,FALSE)</f>
        <v>#N/A</v>
      </c>
    </row>
    <row r="33" spans="1:135" x14ac:dyDescent="0.2">
      <c r="A33" t="e">
        <f>VLOOKUP(B33,'ALL SKATERS'!$B$3:$I$378,9,FALSE)</f>
        <v>#REF!</v>
      </c>
      <c r="B33" t="s">
        <v>108</v>
      </c>
      <c r="C33">
        <f t="shared" si="0"/>
        <v>0.79884295859274201</v>
      </c>
      <c r="D33">
        <f t="shared" si="1"/>
        <v>0.96925429073113989</v>
      </c>
      <c r="E33">
        <f t="shared" si="2"/>
        <v>0.66821913352259155</v>
      </c>
      <c r="F33">
        <f t="shared" si="3"/>
        <v>0.74469706763381172</v>
      </c>
      <c r="G33">
        <f t="shared" si="4"/>
        <v>0.87808264230095701</v>
      </c>
      <c r="H33">
        <f>VLOOKUP(B33,'ALL SKATERS'!$B$3:$H$378,7,FALSE)</f>
        <v>0.85</v>
      </c>
      <c r="I33" s="29" t="e">
        <f t="shared" si="5"/>
        <v>#REF!</v>
      </c>
      <c r="J33" s="29">
        <f t="shared" si="6"/>
        <v>-9.9999999999999982</v>
      </c>
      <c r="K33" s="29">
        <f t="shared" si="7"/>
        <v>-9.9999999999999978E-2</v>
      </c>
      <c r="L33">
        <f>BU33*'Value Calculations'!$D$3</f>
        <v>6.5237668580166064</v>
      </c>
      <c r="M33">
        <f>BV33*'Value Calculations'!$D$4</f>
        <v>6.5122540808929985</v>
      </c>
      <c r="N33">
        <f>BW33*'Value Calculations'!$D$5</f>
        <v>9.5521717819051766</v>
      </c>
      <c r="O33">
        <f>BX33*'Value Calculations'!$D$6</f>
        <v>-0.75038959151617712</v>
      </c>
      <c r="P33">
        <f>BY33*'Value Calculations'!$D$7</f>
        <v>3.1638555739653409</v>
      </c>
      <c r="Q33">
        <f>BZ33*'Value Calculations'!$D$8</f>
        <v>5.0324017349577854</v>
      </c>
      <c r="R33">
        <f>CA33*'Value Calculations'!$D$9</f>
        <v>2.1411926247377844</v>
      </c>
      <c r="S33">
        <f>CB33*'Value Calculations'!$D$10</f>
        <v>3.6531647407620471</v>
      </c>
      <c r="T33">
        <f>CC33*'Value Calculations'!$D$11</f>
        <v>0</v>
      </c>
      <c r="U33">
        <f>CD33*'Value Calculations'!$D$12</f>
        <v>4.0694136979470699</v>
      </c>
      <c r="V33">
        <f>CE33*'Value Calculations'!$D$13</f>
        <v>9.6304319310813735</v>
      </c>
      <c r="X33">
        <f>CH33*'Value Calculations'!$D$3</f>
        <v>9.7856502870249091</v>
      </c>
      <c r="Y33">
        <f>CI33*'Value Calculations'!$D$4</f>
        <v>10.093993825384148</v>
      </c>
      <c r="Z33">
        <f>CJ33*'Value Calculations'!$D$5</f>
        <v>14.593595777910686</v>
      </c>
      <c r="AA33">
        <f>CK33*'Value Calculations'!$D$6</f>
        <v>1.5007791830323542</v>
      </c>
      <c r="AB33">
        <f>CL33*'Value Calculations'!$D$7</f>
        <v>6.8550204102582386</v>
      </c>
      <c r="AC33">
        <f>CM33*'Value Calculations'!$D$8</f>
        <v>7.7642769625062975</v>
      </c>
      <c r="AD33">
        <f>CN33*'Value Calculations'!$D$9</f>
        <v>2.5190501467503346</v>
      </c>
      <c r="AE33">
        <f>CO33*'Value Calculations'!$D$10</f>
        <v>5.4797471111430704</v>
      </c>
      <c r="AF33">
        <f>CP33*'Value Calculations'!$D$11</f>
        <v>2.9721424440748123</v>
      </c>
      <c r="AG33">
        <f>CQ33*'Value Calculations'!$D$12</f>
        <v>4.0694136979470699</v>
      </c>
      <c r="AH33">
        <f>CR33*'Value Calculations'!$D$13</f>
        <v>10.937419121728132</v>
      </c>
      <c r="AJ33">
        <f>CU33*'Value Calculations'!$D$3</f>
        <v>3.2618834290083032</v>
      </c>
      <c r="AK33">
        <f>CV33*'Value Calculations'!$D$4</f>
        <v>3.9073524485357991</v>
      </c>
      <c r="AL33">
        <f>CW33*'Value Calculations'!$D$5</f>
        <v>5.3067621010584309</v>
      </c>
      <c r="AM33">
        <f>CX33*'Value Calculations'!$D$6</f>
        <v>0.37519479575808856</v>
      </c>
      <c r="AN33">
        <f>CY33*'Value Calculations'!$D$7</f>
        <v>2.2850068034194129</v>
      </c>
      <c r="AO33">
        <f>CZ33*'Value Calculations'!$D$8</f>
        <v>3.1632239476877508</v>
      </c>
      <c r="AP33">
        <f>DA33*'Value Calculations'!$D$9</f>
        <v>1.8892876100627509</v>
      </c>
      <c r="AQ33">
        <f>DB33*'Value Calculations'!$D$10</f>
        <v>1.4612658963048188</v>
      </c>
      <c r="AR33">
        <f>DC33*'Value Calculations'!$D$11</f>
        <v>0</v>
      </c>
      <c r="AS33">
        <f>DD33*'Value Calculations'!$D$12</f>
        <v>0.81388273958941404</v>
      </c>
      <c r="AT33">
        <f>DE33*'Value Calculations'!$D$13</f>
        <v>4.264905569478894</v>
      </c>
      <c r="AV33">
        <f>DH33*'Value Calculations'!$D$3</f>
        <v>8.1547085725207573</v>
      </c>
      <c r="AW33">
        <f>DI33*'Value Calculations'!$D$4</f>
        <v>7.4890921930269485</v>
      </c>
      <c r="AX33">
        <f>DJ33*'Value Calculations'!$D$5</f>
        <v>11.409538517275626</v>
      </c>
      <c r="AY33">
        <f>DK33*'Value Calculations'!$D$6</f>
        <v>0.37519479575808856</v>
      </c>
      <c r="AZ33">
        <f>DL33*'Value Calculations'!$D$7</f>
        <v>3.2517404510199337</v>
      </c>
      <c r="BA33">
        <f>DM33*'Value Calculations'!$D$8</f>
        <v>4.3134872013923875</v>
      </c>
      <c r="BB33">
        <f>DN33*'Value Calculations'!$D$9</f>
        <v>2.6450026540878513</v>
      </c>
      <c r="BC33">
        <f>DO33*'Value Calculations'!$D$10</f>
        <v>3.2878482666858426</v>
      </c>
      <c r="BD33">
        <f>DP33*'Value Calculations'!$D$11</f>
        <v>0</v>
      </c>
      <c r="BE33">
        <f>DQ33*'Value Calculations'!$D$12</f>
        <v>3.2555309583576562</v>
      </c>
      <c r="BF33">
        <f>DR33*'Value Calculations'!$D$13</f>
        <v>10.180742327143166</v>
      </c>
      <c r="BH33">
        <f>DU33*'Value Calculations'!$D$3</f>
        <v>8.5624440011467957</v>
      </c>
      <c r="BI33">
        <f>DV33*'Value Calculations'!$D$4</f>
        <v>13.350120865830647</v>
      </c>
      <c r="BJ33">
        <f>DW33*'Value Calculations'!$D$5</f>
        <v>16.450962513281137</v>
      </c>
      <c r="BK33">
        <f>DX33*'Value Calculations'!$D$6</f>
        <v>-0.37519479575808856</v>
      </c>
      <c r="BL33">
        <f>DY33*'Value Calculations'!$D$7</f>
        <v>3.2517404510199337</v>
      </c>
      <c r="BM33">
        <f>DZ33*'Value Calculations'!$D$8</f>
        <v>8.2675171360020769</v>
      </c>
      <c r="BN33">
        <f>EA33*'Value Calculations'!$D$9</f>
        <v>2.5190501467503346</v>
      </c>
      <c r="BO33">
        <f>EB33*'Value Calculations'!$D$10</f>
        <v>6.9410130074478893</v>
      </c>
      <c r="BP33">
        <f>EC33*'Value Calculations'!$D$11</f>
        <v>0</v>
      </c>
      <c r="BQ33">
        <f>ED33*'Value Calculations'!$D$12</f>
        <v>2.441648218768242</v>
      </c>
      <c r="BR33">
        <f>EE33*'Value Calculations'!$D$13</f>
        <v>10.59347512418951</v>
      </c>
      <c r="BT33">
        <f>VLOOKUP($B33,'Raw Stats'!$CM$3:$DC$528,3,FALSE)</f>
        <v>62</v>
      </c>
      <c r="BU33">
        <f>VLOOKUP($B33,'Raw Stats'!$CM$3:$DC$528,4,FALSE)</f>
        <v>16</v>
      </c>
      <c r="BV33">
        <f>VLOOKUP($B33,'Raw Stats'!$CM$3:$DC$528,5,FALSE)</f>
        <v>20</v>
      </c>
      <c r="BW33">
        <f>VLOOKUP($B33,'Raw Stats'!$CM$3:$DC$528,6,FALSE)</f>
        <v>36</v>
      </c>
      <c r="BX33">
        <f>VLOOKUP($B33,'Raw Stats'!$CM$3:$DC$528,7,FALSE)</f>
        <v>-6</v>
      </c>
      <c r="BY33">
        <f>VLOOKUP($B33,'Raw Stats'!$CM$3:$DC$528,8,FALSE)</f>
        <v>36</v>
      </c>
      <c r="BZ33">
        <f>VLOOKUP($B33,'Raw Stats'!$CM$3:$DC$528,9,FALSE)</f>
        <v>70</v>
      </c>
      <c r="CA33">
        <f>VLOOKUP($B33,'Raw Stats'!$CM$3:$DC$528,10,FALSE)</f>
        <v>17</v>
      </c>
      <c r="CB33">
        <f>VLOOKUP($B33,'Raw Stats'!$CM$3:$DC$528,11,FALSE)+VLOOKUP($B33,'Raw Stats'!$CM$3:$DC$528,12,FALSE)</f>
        <v>10</v>
      </c>
      <c r="CC33">
        <f>VLOOKUP($B33,'Raw Stats'!$CM$3:$DC$528,13,FALSE)+VLOOKUP($B33,'Raw Stats'!$CM$3:$DC$528,14,FALSE)</f>
        <v>0</v>
      </c>
      <c r="CD33">
        <f>VLOOKUP($B33,'Raw Stats'!$CM$3:$DC$528,15,FALSE)</f>
        <v>5</v>
      </c>
      <c r="CE33">
        <f>VLOOKUP($B33,'Raw Stats'!$CM$3:$DC$528,16,FALSE)</f>
        <v>140</v>
      </c>
      <c r="CG33">
        <f>VLOOKUP($B33,'Raw Stats'!$BU$3:$CJ$528,3,FALSE)</f>
        <v>79</v>
      </c>
      <c r="CH33">
        <f>VLOOKUP($B33,'Raw Stats'!$BU$3:$CJ$528,4,FALSE)</f>
        <v>24</v>
      </c>
      <c r="CI33">
        <f>VLOOKUP($B33,'Raw Stats'!$BU$3:$CJ$5288,5,FALSE)</f>
        <v>31</v>
      </c>
      <c r="CJ33">
        <f>VLOOKUP($B33,'Raw Stats'!$BU$3:$CJ$528,6,FALSE)</f>
        <v>55</v>
      </c>
      <c r="CK33">
        <f>VLOOKUP($B33,'Raw Stats'!$BU$3:$CJ$528,7,FALSE)</f>
        <v>12</v>
      </c>
      <c r="CL33">
        <f>VLOOKUP($B33,'Raw Stats'!$BU$3:$CJ$528,8,FALSE)</f>
        <v>78</v>
      </c>
      <c r="CM33">
        <f>VLOOKUP($B33,'Raw Stats'!$BU$3:$CJ$528,9,FALSE)</f>
        <v>108</v>
      </c>
      <c r="CN33">
        <f>VLOOKUP($B33,'Raw Stats'!$BU$3:$CJ$528,10,FALSE)</f>
        <v>20</v>
      </c>
      <c r="CO33">
        <f>VLOOKUP($B33,'Raw Stats'!$BU$3:$CJ$528,11,FALSE)+VLOOKUP($B33,'Raw Stats'!$BU$3:$CJ$528,12,FALSE)</f>
        <v>15</v>
      </c>
      <c r="CP33">
        <f>VLOOKUP($B33,'Raw Stats'!$BU$3:$CJ$528,13,FALSE)+VLOOKUP($B33,'Raw Stats'!$BU$3:$CJ$528,14,FALSE)</f>
        <v>3</v>
      </c>
      <c r="CQ33">
        <f>VLOOKUP($B33,'Raw Stats'!$BU$3:$CJ$528,15,FALSE)</f>
        <v>5</v>
      </c>
      <c r="CR33">
        <f>VLOOKUP($B33,'Raw Stats'!$BU$3:$CJ$528,16,FALSE)</f>
        <v>159</v>
      </c>
      <c r="CT33">
        <f>VLOOKUP($B33,'Raw Stats'!$BC$3:$BR$528,3,FALSE)</f>
        <v>40</v>
      </c>
      <c r="CU33">
        <f>VLOOKUP($B33,'Raw Stats'!$BC$3:$BR$528,4,FALSE)</f>
        <v>8</v>
      </c>
      <c r="CV33">
        <f>VLOOKUP($B33,'Raw Stats'!$BC$3:$BR$5288,5,FALSE)</f>
        <v>12</v>
      </c>
      <c r="CW33">
        <f>VLOOKUP($B33,'Raw Stats'!$BC$3:$BR$52888,6,FALSE)</f>
        <v>20</v>
      </c>
      <c r="CX33">
        <f>VLOOKUP($B33,'Raw Stats'!$BC$3:$BR$5288,7,FALSE)</f>
        <v>3</v>
      </c>
      <c r="CY33">
        <f>VLOOKUP($B33,'Raw Stats'!$BC$3:$BR$5288,8,FALSE)</f>
        <v>26</v>
      </c>
      <c r="CZ33">
        <f>VLOOKUP($B33,'Raw Stats'!$BC$3:$BR$5288,9,FALSE)</f>
        <v>44</v>
      </c>
      <c r="DA33">
        <f>VLOOKUP($B33,'Raw Stats'!$BC$3:$BR$5288,10,FALSE)</f>
        <v>15</v>
      </c>
      <c r="DB33">
        <f>VLOOKUP($B33,'Raw Stats'!$BC$3:$BR$5288,11,FALSE)+VLOOKUP($B33,'Raw Stats'!$BC$3:$BR$5288,12,FALSE)</f>
        <v>4</v>
      </c>
      <c r="DC33">
        <f>VLOOKUP($B33,'Raw Stats'!$BC$3:$BR$5288,13,FALSE)+VLOOKUP($B33,'Raw Stats'!$BC$3:$BR$5288,14,FALSE)</f>
        <v>0</v>
      </c>
      <c r="DD33">
        <f>VLOOKUP($B33,'Raw Stats'!$BC$3:$BR$5288,15,FALSE)</f>
        <v>1</v>
      </c>
      <c r="DE33">
        <f>VLOOKUP($B33,'Raw Stats'!$BC$3:$BR$5288,16,FALSE)</f>
        <v>62</v>
      </c>
      <c r="DG33">
        <f>VLOOKUP($B33,'Raw Stats'!$AK$3:$AZ$528,3,FALSE)</f>
        <v>73</v>
      </c>
      <c r="DH33">
        <f>VLOOKUP($B33,'Raw Stats'!$AK$3:$AZ$528,4,FALSE)</f>
        <v>20</v>
      </c>
      <c r="DI33">
        <f>VLOOKUP($B33,'Raw Stats'!$AK$3:$AZ$528,5,FALSE)</f>
        <v>23</v>
      </c>
      <c r="DJ33">
        <f>VLOOKUP($B33,'Raw Stats'!$AK$3:$AZ$528,6,FALSE)</f>
        <v>43</v>
      </c>
      <c r="DK33">
        <f>VLOOKUP($B33,'Raw Stats'!$AK$3:$AZ$528,7,FALSE)</f>
        <v>3</v>
      </c>
      <c r="DL33">
        <f>VLOOKUP($B33,'Raw Stats'!$AK$3:$AZ$528,8,FALSE)</f>
        <v>37</v>
      </c>
      <c r="DM33">
        <f>VLOOKUP($B33,'Raw Stats'!$AK$3:$AZ$528,9,FALSE)</f>
        <v>60</v>
      </c>
      <c r="DN33">
        <f>VLOOKUP($B33,'Raw Stats'!$AK$3:$AZ$528,10,FALSE)</f>
        <v>21</v>
      </c>
      <c r="DO33">
        <f>VLOOKUP($B33,'Raw Stats'!$AK$3:$AZ$528,11,FALSE)+VLOOKUP($B33,'Raw Stats'!$AK$3:$AZ$528,12,FALSE)</f>
        <v>9</v>
      </c>
      <c r="DP33">
        <f>VLOOKUP($B33,'Raw Stats'!$AK$3:$AZ$528,13,FALSE)+VLOOKUP($B33,'Raw Stats'!$AK$3:$AZ$528,14,FALSE)</f>
        <v>0</v>
      </c>
      <c r="DQ33">
        <f>VLOOKUP($B33,'Raw Stats'!$AK$3:$AZ$528,15,FALSE)</f>
        <v>4</v>
      </c>
      <c r="DR33">
        <f>VLOOKUP($B33,'Raw Stats'!$AK$3:$AZ$528,16,FALSE)</f>
        <v>148</v>
      </c>
      <c r="DT33">
        <f>VLOOKUP($B33,'Raw Stats'!$S$3:$AH$528,3,FALSE)</f>
        <v>82</v>
      </c>
      <c r="DU33">
        <f>VLOOKUP($B33,'Raw Stats'!$S$3:$AH$528,4,FALSE)</f>
        <v>21</v>
      </c>
      <c r="DV33">
        <f>VLOOKUP($B33,'Raw Stats'!$S$3:$AH$528,5,FALSE)</f>
        <v>41</v>
      </c>
      <c r="DW33">
        <f>VLOOKUP($B33,'Raw Stats'!$S$3:$AH$528,6,FALSE)</f>
        <v>62</v>
      </c>
      <c r="DX33">
        <f>VLOOKUP($B33,'Raw Stats'!$S$3:$AH$528,7,FALSE)</f>
        <v>-3</v>
      </c>
      <c r="DY33">
        <f>VLOOKUP($B33,'Raw Stats'!$S$3:$AH$528,8,FALSE)</f>
        <v>37</v>
      </c>
      <c r="DZ33">
        <f>VLOOKUP($B33,'Raw Stats'!$S$3:$AH$528,9,FALSE)</f>
        <v>115</v>
      </c>
      <c r="EA33">
        <f>VLOOKUP($B33,'Raw Stats'!$S$3:$AH$528,10,FALSE)</f>
        <v>20</v>
      </c>
      <c r="EB33">
        <f>VLOOKUP($B33,'Raw Stats'!$S$3:$AH$528,11,FALSE)+VLOOKUP($B33,'Raw Stats'!$S$3:$AH$528,12,FALSE)</f>
        <v>19</v>
      </c>
      <c r="EC33">
        <f>VLOOKUP($B33,'Raw Stats'!$S$3:$AH$528,13,FALSE)+VLOOKUP($B33,'Raw Stats'!$S$3:$AH$528,14,FALSE)</f>
        <v>0</v>
      </c>
      <c r="ED33">
        <f>VLOOKUP($B33,'Raw Stats'!$S$3:$AH$528,15,FALSE)</f>
        <v>3</v>
      </c>
      <c r="EE33">
        <f>VLOOKUP($B33,'Raw Stats'!$S$3:$AH$528,16,FALSE)</f>
        <v>154</v>
      </c>
    </row>
    <row r="34" spans="1:135" x14ac:dyDescent="0.2">
      <c r="A34" t="e">
        <f>VLOOKUP(B34,'ALL SKATERS'!$B$3:$I$378,9,FALSE)</f>
        <v>#REF!</v>
      </c>
      <c r="B34" t="s">
        <v>82</v>
      </c>
      <c r="C34">
        <f t="shared" si="0"/>
        <v>0.4462987533833801</v>
      </c>
      <c r="D34">
        <f t="shared" si="1"/>
        <v>0.89330552057538259</v>
      </c>
      <c r="E34">
        <f t="shared" si="2"/>
        <v>1.1801202839266309</v>
      </c>
      <c r="F34">
        <f t="shared" si="3"/>
        <v>0.80162993983917141</v>
      </c>
      <c r="G34">
        <f t="shared" si="4"/>
        <v>1.0800517750856871</v>
      </c>
      <c r="H34">
        <f>VLOOKUP(B34,'ALL SKATERS'!$B$3:$H$378,7,FALSE)</f>
        <v>0.88</v>
      </c>
      <c r="I34" s="29" t="e">
        <f t="shared" si="5"/>
        <v>#REF!</v>
      </c>
      <c r="J34" s="29">
        <f t="shared" si="6"/>
        <v>-6.9999999999999947</v>
      </c>
      <c r="K34" s="29">
        <f t="shared" si="7"/>
        <v>-6.9999999999999951E-2</v>
      </c>
      <c r="L34">
        <f>BU34*'Value Calculations'!$D$3</f>
        <v>2.4464125717562273</v>
      </c>
      <c r="M34">
        <f>BV34*'Value Calculations'!$D$4</f>
        <v>4.2329651525804488</v>
      </c>
      <c r="N34">
        <f>BW34*'Value Calculations'!$D$5</f>
        <v>5.0414239960055092</v>
      </c>
      <c r="O34">
        <f>BX34*'Value Calculations'!$D$6</f>
        <v>-1.2506493191936285</v>
      </c>
      <c r="P34">
        <f>BY34*'Value Calculations'!$D$7</f>
        <v>2.8123160657469697</v>
      </c>
      <c r="Q34">
        <f>BZ34*'Value Calculations'!$D$8</f>
        <v>2.1567436006961938</v>
      </c>
      <c r="R34">
        <f>CA34*'Value Calculations'!$D$9</f>
        <v>2.1411926247377844</v>
      </c>
      <c r="S34">
        <f>CB34*'Value Calculations'!$D$10</f>
        <v>1.4612658963048188</v>
      </c>
      <c r="T34">
        <f>CC34*'Value Calculations'!$D$11</f>
        <v>0</v>
      </c>
      <c r="U34">
        <f>CD34*'Value Calculations'!$D$12</f>
        <v>0</v>
      </c>
      <c r="V34">
        <f>CE34*'Value Calculations'!$D$13</f>
        <v>6.3973583542183405</v>
      </c>
      <c r="X34">
        <f>CH34*'Value Calculations'!$D$3</f>
        <v>8.9701794297728341</v>
      </c>
      <c r="Y34">
        <f>CI34*'Value Calculations'!$D$4</f>
        <v>6.5122540808929985</v>
      </c>
      <c r="Z34">
        <f>CJ34*'Value Calculations'!$D$5</f>
        <v>11.144200412222705</v>
      </c>
      <c r="AA34">
        <f>CK34*'Value Calculations'!$D$6</f>
        <v>0.12506493191936285</v>
      </c>
      <c r="AB34">
        <f>CL34*'Value Calculations'!$D$7</f>
        <v>3.6911648362928977</v>
      </c>
      <c r="AC34">
        <f>CM34*'Value Calculations'!$D$8</f>
        <v>1.5816119738438754</v>
      </c>
      <c r="AD34">
        <f>CN34*'Value Calculations'!$D$9</f>
        <v>3.7785752201255018</v>
      </c>
      <c r="AE34">
        <f>CO34*'Value Calculations'!$D$10</f>
        <v>4.3837976889144565</v>
      </c>
      <c r="AF34">
        <f>CP34*'Value Calculations'!$D$11</f>
        <v>0.9907141480249374</v>
      </c>
      <c r="AG34">
        <f>CQ34*'Value Calculations'!$D$12</f>
        <v>2.441648218768242</v>
      </c>
      <c r="AH34">
        <f>CR34*'Value Calculations'!$D$13</f>
        <v>14.445647896622059</v>
      </c>
      <c r="AJ34">
        <f>CU34*'Value Calculations'!$D$3</f>
        <v>5.300560572138493</v>
      </c>
      <c r="AK34">
        <f>CV34*'Value Calculations'!$D$4</f>
        <v>10.093993825384148</v>
      </c>
      <c r="AL34">
        <f>CW34*'Value Calculations'!$D$5</f>
        <v>11.674876622328547</v>
      </c>
      <c r="AM34">
        <f>CX34*'Value Calculations'!$D$6</f>
        <v>1.75090904687108</v>
      </c>
      <c r="AN34">
        <f>CY34*'Value Calculations'!$D$7</f>
        <v>4.0427043445112689</v>
      </c>
      <c r="AO34">
        <f>CZ34*'Value Calculations'!$D$8</f>
        <v>1.0064803469915571</v>
      </c>
      <c r="AP34">
        <f>DA34*'Value Calculations'!$D$9</f>
        <v>2.6450026540878513</v>
      </c>
      <c r="AQ34">
        <f>DB34*'Value Calculations'!$D$10</f>
        <v>3.2878482666858426</v>
      </c>
      <c r="AR34">
        <f>DC34*'Value Calculations'!$D$11</f>
        <v>0.9907141480249374</v>
      </c>
      <c r="AS34">
        <f>DD34*'Value Calculations'!$D$12</f>
        <v>0.81388273958941404</v>
      </c>
      <c r="AT34">
        <f>DE34*'Value Calculations'!$D$13</f>
        <v>10.318319926158615</v>
      </c>
      <c r="AV34">
        <f>DH34*'Value Calculations'!$D$3</f>
        <v>8.5624440011467957</v>
      </c>
      <c r="AW34">
        <f>DI34*'Value Calculations'!$D$4</f>
        <v>10.745219233473447</v>
      </c>
      <c r="AX34">
        <f>DJ34*'Value Calculations'!$D$5</f>
        <v>14.328257672857763</v>
      </c>
      <c r="AY34">
        <f>DK34*'Value Calculations'!$D$6</f>
        <v>1.1255843872742657</v>
      </c>
      <c r="AZ34">
        <f>DL34*'Value Calculations'!$D$7</f>
        <v>4.9215531150571969</v>
      </c>
      <c r="BA34">
        <f>DM34*'Value Calculations'!$D$8</f>
        <v>2.2286350540527335</v>
      </c>
      <c r="BB34">
        <f>DN34*'Value Calculations'!$D$9</f>
        <v>2.3930976394128178</v>
      </c>
      <c r="BC34">
        <f>DO34*'Value Calculations'!$D$10</f>
        <v>4.0184812148382516</v>
      </c>
      <c r="BD34">
        <f>DP34*'Value Calculations'!$D$11</f>
        <v>0</v>
      </c>
      <c r="BE34">
        <f>DQ34*'Value Calculations'!$D$12</f>
        <v>0.81388273958941404</v>
      </c>
      <c r="BF34">
        <f>DR34*'Value Calculations'!$D$13</f>
        <v>12.58835030991351</v>
      </c>
      <c r="BH34">
        <f>DU34*'Value Calculations'!$D$3</f>
        <v>11.416592001529061</v>
      </c>
      <c r="BI34">
        <f>DV34*'Value Calculations'!$D$4</f>
        <v>8.4659303051608976</v>
      </c>
      <c r="BJ34">
        <f>DW34*'Value Calculations'!$D$5</f>
        <v>14.328257672857763</v>
      </c>
      <c r="BK34">
        <f>DX34*'Value Calculations'!$D$6</f>
        <v>2.7514285022259828</v>
      </c>
      <c r="BL34">
        <f>DY34*'Value Calculations'!$D$7</f>
        <v>6.2398262708760885</v>
      </c>
      <c r="BM34">
        <f>DZ34*'Value Calculations'!$D$8</f>
        <v>1.9410692406265744</v>
      </c>
      <c r="BN34">
        <f>EA34*'Value Calculations'!$D$9</f>
        <v>0.75571504402510037</v>
      </c>
      <c r="BO34">
        <f>EB34*'Value Calculations'!$D$10</f>
        <v>6.5756965333716852</v>
      </c>
      <c r="BP34">
        <f>EC34*'Value Calculations'!$D$11</f>
        <v>0.9907141480249374</v>
      </c>
      <c r="BQ34">
        <f>ED34*'Value Calculations'!$D$12</f>
        <v>3.2555309583576562</v>
      </c>
      <c r="BR34">
        <f>EE34*'Value Calculations'!$D$13</f>
        <v>13.482604703513923</v>
      </c>
      <c r="BT34">
        <f>VLOOKUP($B34,'Raw Stats'!$CM$3:$DC$528,3,FALSE)</f>
        <v>57</v>
      </c>
      <c r="BU34">
        <f>VLOOKUP($B34,'Raw Stats'!$CM$3:$DC$528,4,FALSE)</f>
        <v>6</v>
      </c>
      <c r="BV34">
        <f>VLOOKUP($B34,'Raw Stats'!$CM$3:$DC$528,5,FALSE)</f>
        <v>13</v>
      </c>
      <c r="BW34">
        <f>VLOOKUP($B34,'Raw Stats'!$CM$3:$DC$528,6,FALSE)</f>
        <v>19</v>
      </c>
      <c r="BX34">
        <f>VLOOKUP($B34,'Raw Stats'!$CM$3:$DC$528,7,FALSE)</f>
        <v>-10</v>
      </c>
      <c r="BY34">
        <f>VLOOKUP($B34,'Raw Stats'!$CM$3:$DC$528,8,FALSE)</f>
        <v>32</v>
      </c>
      <c r="BZ34">
        <f>VLOOKUP($B34,'Raw Stats'!$CM$3:$DC$528,9,FALSE)</f>
        <v>30</v>
      </c>
      <c r="CA34">
        <f>VLOOKUP($B34,'Raw Stats'!$CM$3:$DC$528,10,FALSE)</f>
        <v>17</v>
      </c>
      <c r="CB34">
        <f>VLOOKUP($B34,'Raw Stats'!$CM$3:$DC$528,11,FALSE)+VLOOKUP($B34,'Raw Stats'!$CM$3:$DC$528,12,FALSE)</f>
        <v>4</v>
      </c>
      <c r="CC34">
        <f>VLOOKUP($B34,'Raw Stats'!$CM$3:$DC$528,13,FALSE)+VLOOKUP($B34,'Raw Stats'!$CM$3:$DC$528,14,FALSE)</f>
        <v>0</v>
      </c>
      <c r="CD34">
        <f>VLOOKUP($B34,'Raw Stats'!$CM$3:$DC$528,15,FALSE)</f>
        <v>0</v>
      </c>
      <c r="CE34">
        <f>VLOOKUP($B34,'Raw Stats'!$CM$3:$DC$528,16,FALSE)</f>
        <v>93</v>
      </c>
      <c r="CG34">
        <f>VLOOKUP($B34,'Raw Stats'!$BU$3:$CJ$528,3,FALSE)</f>
        <v>65</v>
      </c>
      <c r="CH34">
        <f>VLOOKUP($B34,'Raw Stats'!$BU$3:$CJ$528,4,FALSE)</f>
        <v>22</v>
      </c>
      <c r="CI34">
        <f>VLOOKUP($B34,'Raw Stats'!$BU$3:$CJ$5288,5,FALSE)</f>
        <v>20</v>
      </c>
      <c r="CJ34">
        <f>VLOOKUP($B34,'Raw Stats'!$BU$3:$CJ$528,6,FALSE)</f>
        <v>42</v>
      </c>
      <c r="CK34">
        <f>VLOOKUP($B34,'Raw Stats'!$BU$3:$CJ$528,7,FALSE)</f>
        <v>1</v>
      </c>
      <c r="CL34">
        <f>VLOOKUP($B34,'Raw Stats'!$BU$3:$CJ$528,8,FALSE)</f>
        <v>42</v>
      </c>
      <c r="CM34">
        <f>VLOOKUP($B34,'Raw Stats'!$BU$3:$CJ$528,9,FALSE)</f>
        <v>22</v>
      </c>
      <c r="CN34">
        <f>VLOOKUP($B34,'Raw Stats'!$BU$3:$CJ$528,10,FALSE)</f>
        <v>30</v>
      </c>
      <c r="CO34">
        <f>VLOOKUP($B34,'Raw Stats'!$BU$3:$CJ$528,11,FALSE)+VLOOKUP($B34,'Raw Stats'!$BU$3:$CJ$528,12,FALSE)</f>
        <v>12</v>
      </c>
      <c r="CP34">
        <f>VLOOKUP($B34,'Raw Stats'!$BU$3:$CJ$528,13,FALSE)+VLOOKUP($B34,'Raw Stats'!$BU$3:$CJ$528,14,FALSE)</f>
        <v>1</v>
      </c>
      <c r="CQ34">
        <f>VLOOKUP($B34,'Raw Stats'!$BU$3:$CJ$528,15,FALSE)</f>
        <v>3</v>
      </c>
      <c r="CR34">
        <f>VLOOKUP($B34,'Raw Stats'!$BU$3:$CJ$528,16,FALSE)</f>
        <v>210</v>
      </c>
      <c r="CT34">
        <f>VLOOKUP($B34,'Raw Stats'!$BC$3:$BR$528,3,FALSE)</f>
        <v>44</v>
      </c>
      <c r="CU34">
        <f>VLOOKUP($B34,'Raw Stats'!$BC$3:$BR$528,4,FALSE)</f>
        <v>13</v>
      </c>
      <c r="CV34">
        <f>VLOOKUP($B34,'Raw Stats'!$BC$3:$BR$5288,5,FALSE)</f>
        <v>31</v>
      </c>
      <c r="CW34">
        <f>VLOOKUP($B34,'Raw Stats'!$BC$3:$BR$52888,6,FALSE)</f>
        <v>44</v>
      </c>
      <c r="CX34">
        <f>VLOOKUP($B34,'Raw Stats'!$BC$3:$BR$5288,7,FALSE)</f>
        <v>14</v>
      </c>
      <c r="CY34">
        <f>VLOOKUP($B34,'Raw Stats'!$BC$3:$BR$5288,8,FALSE)</f>
        <v>46</v>
      </c>
      <c r="CZ34">
        <f>VLOOKUP($B34,'Raw Stats'!$BC$3:$BR$5288,9,FALSE)</f>
        <v>14</v>
      </c>
      <c r="DA34">
        <f>VLOOKUP($B34,'Raw Stats'!$BC$3:$BR$5288,10,FALSE)</f>
        <v>21</v>
      </c>
      <c r="DB34">
        <f>VLOOKUP($B34,'Raw Stats'!$BC$3:$BR$5288,11,FALSE)+VLOOKUP($B34,'Raw Stats'!$BC$3:$BR$5288,12,FALSE)</f>
        <v>9</v>
      </c>
      <c r="DC34">
        <f>VLOOKUP($B34,'Raw Stats'!$BC$3:$BR$5288,13,FALSE)+VLOOKUP($B34,'Raw Stats'!$BC$3:$BR$5288,14,FALSE)</f>
        <v>1</v>
      </c>
      <c r="DD34">
        <f>VLOOKUP($B34,'Raw Stats'!$BC$3:$BR$5288,15,FALSE)</f>
        <v>1</v>
      </c>
      <c r="DE34">
        <f>VLOOKUP($B34,'Raw Stats'!$BC$3:$BR$5288,16,FALSE)</f>
        <v>150</v>
      </c>
      <c r="DG34">
        <f>VLOOKUP($B34,'Raw Stats'!$AK$3:$AZ$528,3,FALSE)</f>
        <v>77</v>
      </c>
      <c r="DH34">
        <f>VLOOKUP($B34,'Raw Stats'!$AK$3:$AZ$528,4,FALSE)</f>
        <v>21</v>
      </c>
      <c r="DI34">
        <f>VLOOKUP($B34,'Raw Stats'!$AK$3:$AZ$528,5,FALSE)</f>
        <v>33</v>
      </c>
      <c r="DJ34">
        <f>VLOOKUP($B34,'Raw Stats'!$AK$3:$AZ$528,6,FALSE)</f>
        <v>54</v>
      </c>
      <c r="DK34">
        <f>VLOOKUP($B34,'Raw Stats'!$AK$3:$AZ$528,7,FALSE)</f>
        <v>9</v>
      </c>
      <c r="DL34">
        <f>VLOOKUP($B34,'Raw Stats'!$AK$3:$AZ$528,8,FALSE)</f>
        <v>56</v>
      </c>
      <c r="DM34">
        <f>VLOOKUP($B34,'Raw Stats'!$AK$3:$AZ$528,9,FALSE)</f>
        <v>31</v>
      </c>
      <c r="DN34">
        <f>VLOOKUP($B34,'Raw Stats'!$AK$3:$AZ$528,10,FALSE)</f>
        <v>19</v>
      </c>
      <c r="DO34">
        <f>VLOOKUP($B34,'Raw Stats'!$AK$3:$AZ$528,11,FALSE)+VLOOKUP($B34,'Raw Stats'!$AK$3:$AZ$528,12,FALSE)</f>
        <v>11</v>
      </c>
      <c r="DP34">
        <f>VLOOKUP($B34,'Raw Stats'!$AK$3:$AZ$528,13,FALSE)+VLOOKUP($B34,'Raw Stats'!$AK$3:$AZ$528,14,FALSE)</f>
        <v>0</v>
      </c>
      <c r="DQ34">
        <f>VLOOKUP($B34,'Raw Stats'!$AK$3:$AZ$528,15,FALSE)</f>
        <v>1</v>
      </c>
      <c r="DR34">
        <f>VLOOKUP($B34,'Raw Stats'!$AK$3:$AZ$528,16,FALSE)</f>
        <v>183</v>
      </c>
      <c r="DT34">
        <f>VLOOKUP($B34,'Raw Stats'!$S$3:$AH$528,3,FALSE)</f>
        <v>65</v>
      </c>
      <c r="DU34">
        <f>VLOOKUP($B34,'Raw Stats'!$S$3:$AH$528,4,FALSE)</f>
        <v>28</v>
      </c>
      <c r="DV34">
        <f>VLOOKUP($B34,'Raw Stats'!$S$3:$AH$528,5,FALSE)</f>
        <v>26</v>
      </c>
      <c r="DW34">
        <f>VLOOKUP($B34,'Raw Stats'!$S$3:$AH$528,6,FALSE)</f>
        <v>54</v>
      </c>
      <c r="DX34">
        <f>VLOOKUP($B34,'Raw Stats'!$S$3:$AH$528,7,FALSE)</f>
        <v>22</v>
      </c>
      <c r="DY34">
        <f>VLOOKUP($B34,'Raw Stats'!$S$3:$AH$528,8,FALSE)</f>
        <v>71</v>
      </c>
      <c r="DZ34">
        <f>VLOOKUP($B34,'Raw Stats'!$S$3:$AH$528,9,FALSE)</f>
        <v>27</v>
      </c>
      <c r="EA34">
        <f>VLOOKUP($B34,'Raw Stats'!$S$3:$AH$528,10,FALSE)</f>
        <v>6</v>
      </c>
      <c r="EB34">
        <f>VLOOKUP($B34,'Raw Stats'!$S$3:$AH$528,11,FALSE)+VLOOKUP($B34,'Raw Stats'!$S$3:$AH$528,12,FALSE)</f>
        <v>18</v>
      </c>
      <c r="EC34">
        <f>VLOOKUP($B34,'Raw Stats'!$S$3:$AH$528,13,FALSE)+VLOOKUP($B34,'Raw Stats'!$S$3:$AH$528,14,FALSE)</f>
        <v>1</v>
      </c>
      <c r="ED34">
        <f>VLOOKUP($B34,'Raw Stats'!$S$3:$AH$528,15,FALSE)</f>
        <v>4</v>
      </c>
      <c r="EE34">
        <f>VLOOKUP($B34,'Raw Stats'!$S$3:$AH$528,16,FALSE)</f>
        <v>196</v>
      </c>
    </row>
    <row r="35" spans="1:135" x14ac:dyDescent="0.2">
      <c r="A35" t="e">
        <f>VLOOKUP(B35,'ALL SKATERS'!$B$3:$I$378,9,FALSE)</f>
        <v>#N/A</v>
      </c>
      <c r="B35" t="s">
        <v>91</v>
      </c>
      <c r="C35" t="e">
        <f t="shared" ref="C35:C66" si="8">IF(BT35=0,"",SUMIF(L35:V35,"&lt;&gt;#N/A")/BT35)</f>
        <v>#N/A</v>
      </c>
      <c r="D35" t="e">
        <f t="shared" ref="D35:D66" si="9">SUMIF(X35:AH35,"&lt;&gt;#N/A")/CG35</f>
        <v>#N/A</v>
      </c>
      <c r="E35" t="e">
        <f t="shared" ref="E35:E66" si="10">SUMIF(AJ35:AT35,"&lt;&gt;#N/A")/CT35</f>
        <v>#N/A</v>
      </c>
      <c r="F35" t="e">
        <f t="shared" ref="F35:F66" si="11">SUMIF(AV35:BF35,"&lt;&gt;#N/A")/DG35</f>
        <v>#N/A</v>
      </c>
      <c r="G35" t="e">
        <f t="shared" ref="G35:G66" si="12">SUMIF(BH35:BR35,"&lt;&gt;#N/A")/DT35</f>
        <v>#N/A</v>
      </c>
      <c r="H35" t="e">
        <f>VLOOKUP(B35,'ALL SKATERS'!$B$3:$H$378,7,FALSE)</f>
        <v>#N/A</v>
      </c>
      <c r="I35" s="29" t="e">
        <f t="shared" ref="I35:I66" si="13">(H35-0.95)/A35*100</f>
        <v>#N/A</v>
      </c>
      <c r="J35" s="29" t="e">
        <f t="shared" ref="J35:J66" si="14">(H35-0.95)/0.01</f>
        <v>#N/A</v>
      </c>
      <c r="K35" s="29" t="e">
        <f t="shared" ref="K35:K66" si="15">H35-0.95</f>
        <v>#N/A</v>
      </c>
      <c r="L35" t="e">
        <f>BU35*'Value Calculations'!$D$3</f>
        <v>#N/A</v>
      </c>
      <c r="M35" t="e">
        <f>BV35*'Value Calculations'!$D$4</f>
        <v>#N/A</v>
      </c>
      <c r="N35" t="e">
        <f>BW35*'Value Calculations'!$D$5</f>
        <v>#N/A</v>
      </c>
      <c r="O35" t="e">
        <f>BX35*'Value Calculations'!$D$6</f>
        <v>#N/A</v>
      </c>
      <c r="P35" t="e">
        <f>BY35*'Value Calculations'!$D$7</f>
        <v>#N/A</v>
      </c>
      <c r="Q35" t="e">
        <f>BZ35*'Value Calculations'!$D$8</f>
        <v>#N/A</v>
      </c>
      <c r="R35" t="e">
        <f>CA35*'Value Calculations'!$D$9</f>
        <v>#N/A</v>
      </c>
      <c r="S35" t="e">
        <f>CB35*'Value Calculations'!$D$10</f>
        <v>#N/A</v>
      </c>
      <c r="T35" t="e">
        <f>CC35*'Value Calculations'!$D$11</f>
        <v>#N/A</v>
      </c>
      <c r="U35" t="e">
        <f>CD35*'Value Calculations'!$D$12</f>
        <v>#N/A</v>
      </c>
      <c r="V35" t="e">
        <f>CE35*'Value Calculations'!$D$13</f>
        <v>#N/A</v>
      </c>
      <c r="X35" t="e">
        <f>CH35*'Value Calculations'!$D$3</f>
        <v>#N/A</v>
      </c>
      <c r="Y35" t="e">
        <f>CI35*'Value Calculations'!$D$4</f>
        <v>#N/A</v>
      </c>
      <c r="Z35" t="e">
        <f>CJ35*'Value Calculations'!$D$5</f>
        <v>#N/A</v>
      </c>
      <c r="AA35" t="e">
        <f>CK35*'Value Calculations'!$D$6</f>
        <v>#N/A</v>
      </c>
      <c r="AB35" t="e">
        <f>CL35*'Value Calculations'!$D$7</f>
        <v>#N/A</v>
      </c>
      <c r="AC35" t="e">
        <f>CM35*'Value Calculations'!$D$8</f>
        <v>#N/A</v>
      </c>
      <c r="AD35" t="e">
        <f>CN35*'Value Calculations'!$D$9</f>
        <v>#N/A</v>
      </c>
      <c r="AE35" t="e">
        <f>CO35*'Value Calculations'!$D$10</f>
        <v>#N/A</v>
      </c>
      <c r="AF35" t="e">
        <f>CP35*'Value Calculations'!$D$11</f>
        <v>#N/A</v>
      </c>
      <c r="AG35" t="e">
        <f>CQ35*'Value Calculations'!$D$12</f>
        <v>#N/A</v>
      </c>
      <c r="AH35" t="e">
        <f>CR35*'Value Calculations'!$D$13</f>
        <v>#N/A</v>
      </c>
      <c r="AJ35" t="e">
        <f>CU35*'Value Calculations'!$D$3</f>
        <v>#N/A</v>
      </c>
      <c r="AK35" t="e">
        <f>CV35*'Value Calculations'!$D$4</f>
        <v>#N/A</v>
      </c>
      <c r="AL35" t="e">
        <f>CW35*'Value Calculations'!$D$5</f>
        <v>#N/A</v>
      </c>
      <c r="AM35" t="e">
        <f>CX35*'Value Calculations'!$D$6</f>
        <v>#N/A</v>
      </c>
      <c r="AN35" t="e">
        <f>CY35*'Value Calculations'!$D$7</f>
        <v>#N/A</v>
      </c>
      <c r="AO35" t="e">
        <f>CZ35*'Value Calculations'!$D$8</f>
        <v>#N/A</v>
      </c>
      <c r="AP35" t="e">
        <f>DA35*'Value Calculations'!$D$9</f>
        <v>#N/A</v>
      </c>
      <c r="AQ35" t="e">
        <f>DB35*'Value Calculations'!$D$10</f>
        <v>#N/A</v>
      </c>
      <c r="AR35" t="e">
        <f>DC35*'Value Calculations'!$D$11</f>
        <v>#N/A</v>
      </c>
      <c r="AS35" t="e">
        <f>DD35*'Value Calculations'!$D$12</f>
        <v>#N/A</v>
      </c>
      <c r="AT35" t="e">
        <f>DE35*'Value Calculations'!$D$13</f>
        <v>#N/A</v>
      </c>
      <c r="AV35" t="e">
        <f>DH35*'Value Calculations'!$D$3</f>
        <v>#N/A</v>
      </c>
      <c r="AW35" t="e">
        <f>DI35*'Value Calculations'!$D$4</f>
        <v>#N/A</v>
      </c>
      <c r="AX35" t="e">
        <f>DJ35*'Value Calculations'!$D$5</f>
        <v>#N/A</v>
      </c>
      <c r="AY35" t="e">
        <f>DK35*'Value Calculations'!$D$6</f>
        <v>#N/A</v>
      </c>
      <c r="AZ35" t="e">
        <f>DL35*'Value Calculations'!$D$7</f>
        <v>#N/A</v>
      </c>
      <c r="BA35" t="e">
        <f>DM35*'Value Calculations'!$D$8</f>
        <v>#N/A</v>
      </c>
      <c r="BB35" t="e">
        <f>DN35*'Value Calculations'!$D$9</f>
        <v>#N/A</v>
      </c>
      <c r="BC35" t="e">
        <f>DO35*'Value Calculations'!$D$10</f>
        <v>#N/A</v>
      </c>
      <c r="BD35" t="e">
        <f>DP35*'Value Calculations'!$D$11</f>
        <v>#N/A</v>
      </c>
      <c r="BE35" t="e">
        <f>DQ35*'Value Calculations'!$D$12</f>
        <v>#N/A</v>
      </c>
      <c r="BF35" t="e">
        <f>DR35*'Value Calculations'!$D$13</f>
        <v>#N/A</v>
      </c>
      <c r="BH35" t="e">
        <f>DU35*'Value Calculations'!$D$3</f>
        <v>#N/A</v>
      </c>
      <c r="BI35" t="e">
        <f>DV35*'Value Calculations'!$D$4</f>
        <v>#N/A</v>
      </c>
      <c r="BJ35" t="e">
        <f>DW35*'Value Calculations'!$D$5</f>
        <v>#N/A</v>
      </c>
      <c r="BK35" t="e">
        <f>DX35*'Value Calculations'!$D$6</f>
        <v>#N/A</v>
      </c>
      <c r="BL35" t="e">
        <f>DY35*'Value Calculations'!$D$7</f>
        <v>#N/A</v>
      </c>
      <c r="BM35" t="e">
        <f>DZ35*'Value Calculations'!$D$8</f>
        <v>#N/A</v>
      </c>
      <c r="BN35" t="e">
        <f>EA35*'Value Calculations'!$D$9</f>
        <v>#N/A</v>
      </c>
      <c r="BO35" t="e">
        <f>EB35*'Value Calculations'!$D$10</f>
        <v>#N/A</v>
      </c>
      <c r="BP35" t="e">
        <f>EC35*'Value Calculations'!$D$11</f>
        <v>#N/A</v>
      </c>
      <c r="BQ35" t="e">
        <f>ED35*'Value Calculations'!$D$12</f>
        <v>#N/A</v>
      </c>
      <c r="BR35" t="e">
        <f>EE35*'Value Calculations'!$D$13</f>
        <v>#N/A</v>
      </c>
      <c r="BT35" t="e">
        <f>VLOOKUP($B35,'Raw Stats'!$CM$3:$DC$528,3,FALSE)</f>
        <v>#N/A</v>
      </c>
      <c r="BU35" t="e">
        <f>VLOOKUP($B35,'Raw Stats'!$CM$3:$DC$528,4,FALSE)</f>
        <v>#N/A</v>
      </c>
      <c r="BV35" t="e">
        <f>VLOOKUP($B35,'Raw Stats'!$CM$3:$DC$528,5,FALSE)</f>
        <v>#N/A</v>
      </c>
      <c r="BW35" t="e">
        <f>VLOOKUP($B35,'Raw Stats'!$CM$3:$DC$528,6,FALSE)</f>
        <v>#N/A</v>
      </c>
      <c r="BX35" t="e">
        <f>VLOOKUP($B35,'Raw Stats'!$CM$3:$DC$528,7,FALSE)</f>
        <v>#N/A</v>
      </c>
      <c r="BY35" t="e">
        <f>VLOOKUP($B35,'Raw Stats'!$CM$3:$DC$528,8,FALSE)</f>
        <v>#N/A</v>
      </c>
      <c r="BZ35" t="e">
        <f>VLOOKUP($B35,'Raw Stats'!$CM$3:$DC$528,9,FALSE)</f>
        <v>#N/A</v>
      </c>
      <c r="CA35" t="e">
        <f>VLOOKUP($B35,'Raw Stats'!$CM$3:$DC$528,10,FALSE)</f>
        <v>#N/A</v>
      </c>
      <c r="CB35" t="e">
        <f>VLOOKUP($B35,'Raw Stats'!$CM$3:$DC$528,11,FALSE)+VLOOKUP($B35,'Raw Stats'!$CM$3:$DC$528,12,FALSE)</f>
        <v>#N/A</v>
      </c>
      <c r="CC35" t="e">
        <f>VLOOKUP($B35,'Raw Stats'!$CM$3:$DC$528,13,FALSE)+VLOOKUP($B35,'Raw Stats'!$CM$3:$DC$528,14,FALSE)</f>
        <v>#N/A</v>
      </c>
      <c r="CD35" t="e">
        <f>VLOOKUP($B35,'Raw Stats'!$CM$3:$DC$528,15,FALSE)</f>
        <v>#N/A</v>
      </c>
      <c r="CE35" t="e">
        <f>VLOOKUP($B35,'Raw Stats'!$CM$3:$DC$528,16,FALSE)</f>
        <v>#N/A</v>
      </c>
      <c r="CG35" t="e">
        <f>VLOOKUP($B35,'Raw Stats'!$BU$3:$CJ$528,3,FALSE)</f>
        <v>#N/A</v>
      </c>
      <c r="CH35" t="e">
        <f>VLOOKUP($B35,'Raw Stats'!$BU$3:$CJ$528,4,FALSE)</f>
        <v>#N/A</v>
      </c>
      <c r="CI35" t="e">
        <f>VLOOKUP($B35,'Raw Stats'!$BU$3:$CJ$5288,5,FALSE)</f>
        <v>#N/A</v>
      </c>
      <c r="CJ35" t="e">
        <f>VLOOKUP($B35,'Raw Stats'!$BU$3:$CJ$528,6,FALSE)</f>
        <v>#N/A</v>
      </c>
      <c r="CK35" t="e">
        <f>VLOOKUP($B35,'Raw Stats'!$BU$3:$CJ$528,7,FALSE)</f>
        <v>#N/A</v>
      </c>
      <c r="CL35" t="e">
        <f>VLOOKUP($B35,'Raw Stats'!$BU$3:$CJ$528,8,FALSE)</f>
        <v>#N/A</v>
      </c>
      <c r="CM35" t="e">
        <f>VLOOKUP($B35,'Raw Stats'!$BU$3:$CJ$528,9,FALSE)</f>
        <v>#N/A</v>
      </c>
      <c r="CN35" t="e">
        <f>VLOOKUP($B35,'Raw Stats'!$BU$3:$CJ$528,10,FALSE)</f>
        <v>#N/A</v>
      </c>
      <c r="CO35" t="e">
        <f>VLOOKUP($B35,'Raw Stats'!$BU$3:$CJ$528,11,FALSE)+VLOOKUP($B35,'Raw Stats'!$BU$3:$CJ$528,12,FALSE)</f>
        <v>#N/A</v>
      </c>
      <c r="CP35" t="e">
        <f>VLOOKUP($B35,'Raw Stats'!$BU$3:$CJ$528,13,FALSE)+VLOOKUP($B35,'Raw Stats'!$BU$3:$CJ$528,14,FALSE)</f>
        <v>#N/A</v>
      </c>
      <c r="CQ35" t="e">
        <f>VLOOKUP($B35,'Raw Stats'!$BU$3:$CJ$528,15,FALSE)</f>
        <v>#N/A</v>
      </c>
      <c r="CR35" t="e">
        <f>VLOOKUP($B35,'Raw Stats'!$BU$3:$CJ$528,16,FALSE)</f>
        <v>#N/A</v>
      </c>
      <c r="CT35" t="e">
        <f>VLOOKUP($B35,'Raw Stats'!$BC$3:$BR$528,3,FALSE)</f>
        <v>#N/A</v>
      </c>
      <c r="CU35" t="e">
        <f>VLOOKUP($B35,'Raw Stats'!$BC$3:$BR$528,4,FALSE)</f>
        <v>#N/A</v>
      </c>
      <c r="CV35" t="e">
        <f>VLOOKUP($B35,'Raw Stats'!$BC$3:$BR$5288,5,FALSE)</f>
        <v>#N/A</v>
      </c>
      <c r="CW35" t="e">
        <f>VLOOKUP($B35,'Raw Stats'!$BC$3:$BR$52888,6,FALSE)</f>
        <v>#N/A</v>
      </c>
      <c r="CX35" t="e">
        <f>VLOOKUP($B35,'Raw Stats'!$BC$3:$BR$5288,7,FALSE)</f>
        <v>#N/A</v>
      </c>
      <c r="CY35" t="e">
        <f>VLOOKUP($B35,'Raw Stats'!$BC$3:$BR$5288,8,FALSE)</f>
        <v>#N/A</v>
      </c>
      <c r="CZ35" t="e">
        <f>VLOOKUP($B35,'Raw Stats'!$BC$3:$BR$5288,9,FALSE)</f>
        <v>#N/A</v>
      </c>
      <c r="DA35" t="e">
        <f>VLOOKUP($B35,'Raw Stats'!$BC$3:$BR$5288,10,FALSE)</f>
        <v>#N/A</v>
      </c>
      <c r="DB35" t="e">
        <f>VLOOKUP($B35,'Raw Stats'!$BC$3:$BR$5288,11,FALSE)+VLOOKUP($B35,'Raw Stats'!$BC$3:$BR$5288,12,FALSE)</f>
        <v>#N/A</v>
      </c>
      <c r="DC35" t="e">
        <f>VLOOKUP($B35,'Raw Stats'!$BC$3:$BR$5288,13,FALSE)+VLOOKUP($B35,'Raw Stats'!$BC$3:$BR$5288,14,FALSE)</f>
        <v>#N/A</v>
      </c>
      <c r="DD35" t="e">
        <f>VLOOKUP($B35,'Raw Stats'!$BC$3:$BR$5288,15,FALSE)</f>
        <v>#N/A</v>
      </c>
      <c r="DE35" t="e">
        <f>VLOOKUP($B35,'Raw Stats'!$BC$3:$BR$5288,16,FALSE)</f>
        <v>#N/A</v>
      </c>
      <c r="DG35" t="e">
        <f>VLOOKUP($B35,'Raw Stats'!$AK$3:$AZ$528,3,FALSE)</f>
        <v>#N/A</v>
      </c>
      <c r="DH35" t="e">
        <f>VLOOKUP($B35,'Raw Stats'!$AK$3:$AZ$528,4,FALSE)</f>
        <v>#N/A</v>
      </c>
      <c r="DI35" t="e">
        <f>VLOOKUP($B35,'Raw Stats'!$AK$3:$AZ$528,5,FALSE)</f>
        <v>#N/A</v>
      </c>
      <c r="DJ35" t="e">
        <f>VLOOKUP($B35,'Raw Stats'!$AK$3:$AZ$528,6,FALSE)</f>
        <v>#N/A</v>
      </c>
      <c r="DK35" t="e">
        <f>VLOOKUP($B35,'Raw Stats'!$AK$3:$AZ$528,7,FALSE)</f>
        <v>#N/A</v>
      </c>
      <c r="DL35" t="e">
        <f>VLOOKUP($B35,'Raw Stats'!$AK$3:$AZ$528,8,FALSE)</f>
        <v>#N/A</v>
      </c>
      <c r="DM35" t="e">
        <f>VLOOKUP($B35,'Raw Stats'!$AK$3:$AZ$528,9,FALSE)</f>
        <v>#N/A</v>
      </c>
      <c r="DN35" t="e">
        <f>VLOOKUP($B35,'Raw Stats'!$AK$3:$AZ$528,10,FALSE)</f>
        <v>#N/A</v>
      </c>
      <c r="DO35" t="e">
        <f>VLOOKUP($B35,'Raw Stats'!$AK$3:$AZ$528,11,FALSE)+VLOOKUP($B35,'Raw Stats'!$AK$3:$AZ$528,12,FALSE)</f>
        <v>#N/A</v>
      </c>
      <c r="DP35" t="e">
        <f>VLOOKUP($B35,'Raw Stats'!$AK$3:$AZ$528,13,FALSE)+VLOOKUP($B35,'Raw Stats'!$AK$3:$AZ$528,14,FALSE)</f>
        <v>#N/A</v>
      </c>
      <c r="DQ35" t="e">
        <f>VLOOKUP($B35,'Raw Stats'!$AK$3:$AZ$528,15,FALSE)</f>
        <v>#N/A</v>
      </c>
      <c r="DR35" t="e">
        <f>VLOOKUP($B35,'Raw Stats'!$AK$3:$AZ$528,16,FALSE)</f>
        <v>#N/A</v>
      </c>
      <c r="DT35" t="e">
        <f>VLOOKUP($B35,'Raw Stats'!$S$3:$AH$528,3,FALSE)</f>
        <v>#N/A</v>
      </c>
      <c r="DU35" t="e">
        <f>VLOOKUP($B35,'Raw Stats'!$S$3:$AH$528,4,FALSE)</f>
        <v>#N/A</v>
      </c>
      <c r="DV35" t="e">
        <f>VLOOKUP($B35,'Raw Stats'!$S$3:$AH$528,5,FALSE)</f>
        <v>#N/A</v>
      </c>
      <c r="DW35" t="e">
        <f>VLOOKUP($B35,'Raw Stats'!$S$3:$AH$528,6,FALSE)</f>
        <v>#N/A</v>
      </c>
      <c r="DX35" t="e">
        <f>VLOOKUP($B35,'Raw Stats'!$S$3:$AH$528,7,FALSE)</f>
        <v>#N/A</v>
      </c>
      <c r="DY35" t="e">
        <f>VLOOKUP($B35,'Raw Stats'!$S$3:$AH$528,8,FALSE)</f>
        <v>#N/A</v>
      </c>
      <c r="DZ35" t="e">
        <f>VLOOKUP($B35,'Raw Stats'!$S$3:$AH$528,9,FALSE)</f>
        <v>#N/A</v>
      </c>
      <c r="EA35" t="e">
        <f>VLOOKUP($B35,'Raw Stats'!$S$3:$AH$528,10,FALSE)</f>
        <v>#N/A</v>
      </c>
      <c r="EB35" t="e">
        <f>VLOOKUP($B35,'Raw Stats'!$S$3:$AH$528,11,FALSE)+VLOOKUP($B35,'Raw Stats'!$S$3:$AH$528,12,FALSE)</f>
        <v>#N/A</v>
      </c>
      <c r="EC35" t="e">
        <f>VLOOKUP($B35,'Raw Stats'!$S$3:$AH$528,13,FALSE)+VLOOKUP($B35,'Raw Stats'!$S$3:$AH$528,14,FALSE)</f>
        <v>#N/A</v>
      </c>
      <c r="ED35" t="e">
        <f>VLOOKUP($B35,'Raw Stats'!$S$3:$AH$528,15,FALSE)</f>
        <v>#N/A</v>
      </c>
      <c r="EE35" t="e">
        <f>VLOOKUP($B35,'Raw Stats'!$S$3:$AH$528,16,FALSE)</f>
        <v>#N/A</v>
      </c>
    </row>
    <row r="36" spans="1:135" x14ac:dyDescent="0.2">
      <c r="A36" t="e">
        <f>VLOOKUP(B36,'ALL SKATERS'!$B$3:$I$378,9,FALSE)</f>
        <v>#REF!</v>
      </c>
      <c r="B36" t="s">
        <v>101</v>
      </c>
      <c r="C36">
        <f t="shared" si="8"/>
        <v>0.563172380794843</v>
      </c>
      <c r="D36">
        <f t="shared" si="9"/>
        <v>0.88445458753709094</v>
      </c>
      <c r="E36">
        <f t="shared" si="10"/>
        <v>1.4457895212436369</v>
      </c>
      <c r="F36">
        <f t="shared" si="11"/>
        <v>1.2166536179941354</v>
      </c>
      <c r="G36">
        <f t="shared" si="12"/>
        <v>0.82270553649571498</v>
      </c>
      <c r="H36">
        <f>VLOOKUP(B36,'ALL SKATERS'!$B$3:$H$378,7,FALSE)</f>
        <v>0.89</v>
      </c>
      <c r="I36" s="29" t="e">
        <f t="shared" si="13"/>
        <v>#REF!</v>
      </c>
      <c r="J36" s="29">
        <f t="shared" si="14"/>
        <v>-5.9999999999999938</v>
      </c>
      <c r="K36" s="29">
        <f t="shared" si="15"/>
        <v>-5.9999999999999942E-2</v>
      </c>
      <c r="L36">
        <f>BU36*'Value Calculations'!$D$3</f>
        <v>4.0773542862603787</v>
      </c>
      <c r="M36">
        <f>BV36*'Value Calculations'!$D$4</f>
        <v>3.5817397444911494</v>
      </c>
      <c r="N36">
        <f>BW36*'Value Calculations'!$D$5</f>
        <v>5.5721002061113527</v>
      </c>
      <c r="O36">
        <f>BX36*'Value Calculations'!$D$6</f>
        <v>-1.2506493191936285</v>
      </c>
      <c r="P36">
        <f>BY36*'Value Calculations'!$D$7</f>
        <v>2.2850068034194129</v>
      </c>
      <c r="Q36">
        <f>BZ36*'Value Calculations'!$D$8</f>
        <v>5.6075333618101038</v>
      </c>
      <c r="R36">
        <f>CA36*'Value Calculations'!$D$9</f>
        <v>2.5190501467503346</v>
      </c>
      <c r="S36">
        <f>CB36*'Value Calculations'!$D$10</f>
        <v>1.0959494222286141</v>
      </c>
      <c r="T36">
        <f>CC36*'Value Calculations'!$D$11</f>
        <v>0</v>
      </c>
      <c r="U36">
        <f>CD36*'Value Calculations'!$D$12</f>
        <v>0.81388273958941404</v>
      </c>
      <c r="V36">
        <f>CE36*'Value Calculations'!$D$13</f>
        <v>6.6725135522492369</v>
      </c>
      <c r="X36">
        <f>CH36*'Value Calculations'!$D$3</f>
        <v>8.9701794297728341</v>
      </c>
      <c r="Y36">
        <f>CI36*'Value Calculations'!$D$4</f>
        <v>7.1634794889822988</v>
      </c>
      <c r="Z36">
        <f>CJ36*'Value Calculations'!$D$5</f>
        <v>11.674876622328547</v>
      </c>
      <c r="AA36">
        <f>CK36*'Value Calculations'!$D$6</f>
        <v>-1.8759739787904428</v>
      </c>
      <c r="AB36">
        <f>CL36*'Value Calculations'!$D$7</f>
        <v>3.8669345904020833</v>
      </c>
      <c r="AC36">
        <f>CM36*'Value Calculations'!$D$8</f>
        <v>8.4831914960716954</v>
      </c>
      <c r="AD36">
        <f>CN36*'Value Calculations'!$D$9</f>
        <v>4.4083377568130855</v>
      </c>
      <c r="AE36">
        <f>CO36*'Value Calculations'!$D$10</f>
        <v>4.3837976889144565</v>
      </c>
      <c r="AF36">
        <f>CP36*'Value Calculations'!$D$11</f>
        <v>0</v>
      </c>
      <c r="AG36">
        <f>CQ36*'Value Calculations'!$D$12</f>
        <v>0.81388273958941404</v>
      </c>
      <c r="AH36">
        <f>CR36*'Value Calculations'!$D$13</f>
        <v>13.138660705975303</v>
      </c>
      <c r="AJ36">
        <f>CU36*'Value Calculations'!$D$3</f>
        <v>4.4850897148864171</v>
      </c>
      <c r="AK36">
        <f>CV36*'Value Calculations'!$D$4</f>
        <v>2.2792889283125497</v>
      </c>
      <c r="AL36">
        <f>CW36*'Value Calculations'!$D$5</f>
        <v>4.7760858909525883</v>
      </c>
      <c r="AM36">
        <f>CX36*'Value Calculations'!$D$6</f>
        <v>1.0005194553549028</v>
      </c>
      <c r="AN36">
        <f>CY36*'Value Calculations'!$D$7</f>
        <v>1.0546185246551136</v>
      </c>
      <c r="AO36">
        <f>CZ36*'Value Calculations'!$D$8</f>
        <v>2.2286350540527335</v>
      </c>
      <c r="AP36">
        <f>DA36*'Value Calculations'!$D$9</f>
        <v>0.8816675513626171</v>
      </c>
      <c r="AQ36">
        <f>DB36*'Value Calculations'!$D$10</f>
        <v>1.0959494222286141</v>
      </c>
      <c r="AR36">
        <f>DC36*'Value Calculations'!$D$11</f>
        <v>0</v>
      </c>
      <c r="AS36">
        <f>DD36*'Value Calculations'!$D$12</f>
        <v>2.441648218768242</v>
      </c>
      <c r="AT36">
        <f>DE36*'Value Calculations'!$D$13</f>
        <v>2.8891295793244121</v>
      </c>
      <c r="AV36">
        <f>DH36*'Value Calculations'!$D$3</f>
        <v>10.193385715650948</v>
      </c>
      <c r="AW36">
        <f>DI36*'Value Calculations'!$D$4</f>
        <v>13.675733569875296</v>
      </c>
      <c r="AX36">
        <f>DJ36*'Value Calculations'!$D$5</f>
        <v>17.777653038545743</v>
      </c>
      <c r="AY36">
        <f>DK36*'Value Calculations'!$D$6</f>
        <v>0.12506493191936285</v>
      </c>
      <c r="AZ36">
        <f>DL36*'Value Calculations'!$D$7</f>
        <v>4.2184740986204545</v>
      </c>
      <c r="BA36">
        <f>DM36*'Value Calculations'!$D$8</f>
        <v>7.9080598692193771</v>
      </c>
      <c r="BB36">
        <f>DN36*'Value Calculations'!$D$9</f>
        <v>3.1488126834379182</v>
      </c>
      <c r="BC36">
        <f>DO36*'Value Calculations'!$D$10</f>
        <v>7.6716459556002992</v>
      </c>
      <c r="BD36">
        <f>DP36*'Value Calculations'!$D$11</f>
        <v>0</v>
      </c>
      <c r="BE36">
        <f>DQ36*'Value Calculations'!$D$12</f>
        <v>2.441648218768242</v>
      </c>
      <c r="BF36">
        <f>DR36*'Value Calculations'!$D$13</f>
        <v>13.138660705975303</v>
      </c>
      <c r="BH36">
        <f>DU36*'Value Calculations'!$D$3</f>
        <v>5.7082960007645305</v>
      </c>
      <c r="BI36">
        <f>DV36*'Value Calculations'!$D$4</f>
        <v>5.5354159687590485</v>
      </c>
      <c r="BJ36">
        <f>DW36*'Value Calculations'!$D$5</f>
        <v>8.2254812566405686</v>
      </c>
      <c r="BK36">
        <f>DX36*'Value Calculations'!$D$6</f>
        <v>-1.3757142511129914</v>
      </c>
      <c r="BL36">
        <f>DY36*'Value Calculations'!$D$7</f>
        <v>2.9002009428015625</v>
      </c>
      <c r="BM36">
        <f>DZ36*'Value Calculations'!$D$8</f>
        <v>4.5291615614620069</v>
      </c>
      <c r="BN36">
        <f>EA36*'Value Calculations'!$D$9</f>
        <v>3.6526227127879851</v>
      </c>
      <c r="BO36">
        <f>EB36*'Value Calculations'!$D$10</f>
        <v>4.7491141629906615</v>
      </c>
      <c r="BP36">
        <f>EC36*'Value Calculations'!$D$11</f>
        <v>0</v>
      </c>
      <c r="BQ36">
        <f>ED36*'Value Calculations'!$D$12</f>
        <v>1.6277654791788281</v>
      </c>
      <c r="BR36">
        <f>EE36*'Value Calculations'!$D$13</f>
        <v>8.873755136496408</v>
      </c>
      <c r="BT36">
        <f>VLOOKUP($B36,'Raw Stats'!$CM$3:$DC$528,3,FALSE)</f>
        <v>55</v>
      </c>
      <c r="BU36">
        <f>VLOOKUP($B36,'Raw Stats'!$CM$3:$DC$528,4,FALSE)</f>
        <v>10</v>
      </c>
      <c r="BV36">
        <f>VLOOKUP($B36,'Raw Stats'!$CM$3:$DC$528,5,FALSE)</f>
        <v>11</v>
      </c>
      <c r="BW36">
        <f>VLOOKUP($B36,'Raw Stats'!$CM$3:$DC$528,6,FALSE)</f>
        <v>21</v>
      </c>
      <c r="BX36">
        <f>VLOOKUP($B36,'Raw Stats'!$CM$3:$DC$528,7,FALSE)</f>
        <v>-10</v>
      </c>
      <c r="BY36">
        <f>VLOOKUP($B36,'Raw Stats'!$CM$3:$DC$528,8,FALSE)</f>
        <v>26</v>
      </c>
      <c r="BZ36">
        <f>VLOOKUP($B36,'Raw Stats'!$CM$3:$DC$528,9,FALSE)</f>
        <v>78</v>
      </c>
      <c r="CA36">
        <f>VLOOKUP($B36,'Raw Stats'!$CM$3:$DC$528,10,FALSE)</f>
        <v>20</v>
      </c>
      <c r="CB36">
        <f>VLOOKUP($B36,'Raw Stats'!$CM$3:$DC$528,11,FALSE)+VLOOKUP($B36,'Raw Stats'!$CM$3:$DC$528,12,FALSE)</f>
        <v>3</v>
      </c>
      <c r="CC36">
        <f>VLOOKUP($B36,'Raw Stats'!$CM$3:$DC$528,13,FALSE)+VLOOKUP($B36,'Raw Stats'!$CM$3:$DC$528,14,FALSE)</f>
        <v>0</v>
      </c>
      <c r="CD36">
        <f>VLOOKUP($B36,'Raw Stats'!$CM$3:$DC$528,15,FALSE)</f>
        <v>1</v>
      </c>
      <c r="CE36">
        <f>VLOOKUP($B36,'Raw Stats'!$CM$3:$DC$528,16,FALSE)</f>
        <v>97</v>
      </c>
      <c r="CG36">
        <f>VLOOKUP($B36,'Raw Stats'!$BU$3:$CJ$528,3,FALSE)</f>
        <v>69</v>
      </c>
      <c r="CH36">
        <f>VLOOKUP($B36,'Raw Stats'!$BU$3:$CJ$528,4,FALSE)</f>
        <v>22</v>
      </c>
      <c r="CI36">
        <f>VLOOKUP($B36,'Raw Stats'!$BU$3:$CJ$5288,5,FALSE)</f>
        <v>22</v>
      </c>
      <c r="CJ36">
        <f>VLOOKUP($B36,'Raw Stats'!$BU$3:$CJ$528,6,FALSE)</f>
        <v>44</v>
      </c>
      <c r="CK36">
        <f>VLOOKUP($B36,'Raw Stats'!$BU$3:$CJ$528,7,FALSE)</f>
        <v>-15</v>
      </c>
      <c r="CL36">
        <f>VLOOKUP($B36,'Raw Stats'!$BU$3:$CJ$528,8,FALSE)</f>
        <v>44</v>
      </c>
      <c r="CM36">
        <f>VLOOKUP($B36,'Raw Stats'!$BU$3:$CJ$528,9,FALSE)</f>
        <v>118</v>
      </c>
      <c r="CN36">
        <f>VLOOKUP($B36,'Raw Stats'!$BU$3:$CJ$528,10,FALSE)</f>
        <v>35</v>
      </c>
      <c r="CO36">
        <f>VLOOKUP($B36,'Raw Stats'!$BU$3:$CJ$528,11,FALSE)+VLOOKUP($B36,'Raw Stats'!$BU$3:$CJ$528,12,FALSE)</f>
        <v>12</v>
      </c>
      <c r="CP36">
        <f>VLOOKUP($B36,'Raw Stats'!$BU$3:$CJ$528,13,FALSE)+VLOOKUP($B36,'Raw Stats'!$BU$3:$CJ$528,14,FALSE)</f>
        <v>0</v>
      </c>
      <c r="CQ36">
        <f>VLOOKUP($B36,'Raw Stats'!$BU$3:$CJ$528,15,FALSE)</f>
        <v>1</v>
      </c>
      <c r="CR36">
        <f>VLOOKUP($B36,'Raw Stats'!$BU$3:$CJ$528,16,FALSE)</f>
        <v>191</v>
      </c>
      <c r="CT36">
        <f>VLOOKUP($B36,'Raw Stats'!$BC$3:$BR$528,3,FALSE)</f>
        <v>16</v>
      </c>
      <c r="CU36">
        <f>VLOOKUP($B36,'Raw Stats'!$BC$3:$BR$528,4,FALSE)</f>
        <v>11</v>
      </c>
      <c r="CV36">
        <f>VLOOKUP($B36,'Raw Stats'!$BC$3:$BR$5288,5,FALSE)</f>
        <v>7</v>
      </c>
      <c r="CW36">
        <f>VLOOKUP($B36,'Raw Stats'!$BC$3:$BR$52888,6,FALSE)</f>
        <v>18</v>
      </c>
      <c r="CX36">
        <f>VLOOKUP($B36,'Raw Stats'!$BC$3:$BR$5288,7,FALSE)</f>
        <v>8</v>
      </c>
      <c r="CY36">
        <f>VLOOKUP($B36,'Raw Stats'!$BC$3:$BR$5288,8,FALSE)</f>
        <v>12</v>
      </c>
      <c r="CZ36">
        <f>VLOOKUP($B36,'Raw Stats'!$BC$3:$BR$5288,9,FALSE)</f>
        <v>31</v>
      </c>
      <c r="DA36">
        <f>VLOOKUP($B36,'Raw Stats'!$BC$3:$BR$5288,10,FALSE)</f>
        <v>7</v>
      </c>
      <c r="DB36">
        <f>VLOOKUP($B36,'Raw Stats'!$BC$3:$BR$5288,11,FALSE)+VLOOKUP($B36,'Raw Stats'!$BC$3:$BR$5288,12,FALSE)</f>
        <v>3</v>
      </c>
      <c r="DC36">
        <f>VLOOKUP($B36,'Raw Stats'!$BC$3:$BR$5288,13,FALSE)+VLOOKUP($B36,'Raw Stats'!$BC$3:$BR$5288,14,FALSE)</f>
        <v>0</v>
      </c>
      <c r="DD36">
        <f>VLOOKUP($B36,'Raw Stats'!$BC$3:$BR$5288,15,FALSE)</f>
        <v>3</v>
      </c>
      <c r="DE36">
        <f>VLOOKUP($B36,'Raw Stats'!$BC$3:$BR$5288,16,FALSE)</f>
        <v>42</v>
      </c>
      <c r="DG36">
        <f>VLOOKUP($B36,'Raw Stats'!$AK$3:$AZ$528,3,FALSE)</f>
        <v>66</v>
      </c>
      <c r="DH36">
        <f>VLOOKUP($B36,'Raw Stats'!$AK$3:$AZ$528,4,FALSE)</f>
        <v>25</v>
      </c>
      <c r="DI36">
        <f>VLOOKUP($B36,'Raw Stats'!$AK$3:$AZ$528,5,FALSE)</f>
        <v>42</v>
      </c>
      <c r="DJ36">
        <f>VLOOKUP($B36,'Raw Stats'!$AK$3:$AZ$528,6,FALSE)</f>
        <v>67</v>
      </c>
      <c r="DK36">
        <f>VLOOKUP($B36,'Raw Stats'!$AK$3:$AZ$528,7,FALSE)</f>
        <v>1</v>
      </c>
      <c r="DL36">
        <f>VLOOKUP($B36,'Raw Stats'!$AK$3:$AZ$528,8,FALSE)</f>
        <v>48</v>
      </c>
      <c r="DM36">
        <f>VLOOKUP($B36,'Raw Stats'!$AK$3:$AZ$528,9,FALSE)</f>
        <v>110</v>
      </c>
      <c r="DN36">
        <f>VLOOKUP($B36,'Raw Stats'!$AK$3:$AZ$528,10,FALSE)</f>
        <v>25</v>
      </c>
      <c r="DO36">
        <f>VLOOKUP($B36,'Raw Stats'!$AK$3:$AZ$528,11,FALSE)+VLOOKUP($B36,'Raw Stats'!$AK$3:$AZ$528,12,FALSE)</f>
        <v>21</v>
      </c>
      <c r="DP36">
        <f>VLOOKUP($B36,'Raw Stats'!$AK$3:$AZ$528,13,FALSE)+VLOOKUP($B36,'Raw Stats'!$AK$3:$AZ$528,14,FALSE)</f>
        <v>0</v>
      </c>
      <c r="DQ36">
        <f>VLOOKUP($B36,'Raw Stats'!$AK$3:$AZ$528,15,FALSE)</f>
        <v>3</v>
      </c>
      <c r="DR36">
        <f>VLOOKUP($B36,'Raw Stats'!$AK$3:$AZ$528,16,FALSE)</f>
        <v>191</v>
      </c>
      <c r="DT36">
        <f>VLOOKUP($B36,'Raw Stats'!$S$3:$AH$528,3,FALSE)</f>
        <v>54</v>
      </c>
      <c r="DU36">
        <f>VLOOKUP($B36,'Raw Stats'!$S$3:$AH$528,4,FALSE)</f>
        <v>14</v>
      </c>
      <c r="DV36">
        <f>VLOOKUP($B36,'Raw Stats'!$S$3:$AH$528,5,FALSE)</f>
        <v>17</v>
      </c>
      <c r="DW36">
        <f>VLOOKUP($B36,'Raw Stats'!$S$3:$AH$528,6,FALSE)</f>
        <v>31</v>
      </c>
      <c r="DX36">
        <f>VLOOKUP($B36,'Raw Stats'!$S$3:$AH$528,7,FALSE)</f>
        <v>-11</v>
      </c>
      <c r="DY36">
        <f>VLOOKUP($B36,'Raw Stats'!$S$3:$AH$528,8,FALSE)</f>
        <v>33</v>
      </c>
      <c r="DZ36">
        <f>VLOOKUP($B36,'Raw Stats'!$S$3:$AH$528,9,FALSE)</f>
        <v>63</v>
      </c>
      <c r="EA36">
        <f>VLOOKUP($B36,'Raw Stats'!$S$3:$AH$528,10,FALSE)</f>
        <v>29</v>
      </c>
      <c r="EB36">
        <f>VLOOKUP($B36,'Raw Stats'!$S$3:$AH$528,11,FALSE)+VLOOKUP($B36,'Raw Stats'!$S$3:$AH$528,12,FALSE)</f>
        <v>13</v>
      </c>
      <c r="EC36">
        <f>VLOOKUP($B36,'Raw Stats'!$S$3:$AH$528,13,FALSE)+VLOOKUP($B36,'Raw Stats'!$S$3:$AH$528,14,FALSE)</f>
        <v>0</v>
      </c>
      <c r="ED36">
        <f>VLOOKUP($B36,'Raw Stats'!$S$3:$AH$528,15,FALSE)</f>
        <v>2</v>
      </c>
      <c r="EE36">
        <f>VLOOKUP($B36,'Raw Stats'!$S$3:$AH$528,16,FALSE)</f>
        <v>129</v>
      </c>
    </row>
    <row r="37" spans="1:135" x14ac:dyDescent="0.2">
      <c r="A37" t="e">
        <f>VLOOKUP(B37,'ALL SKATERS'!$B$3:$I$378,9,FALSE)</f>
        <v>#REF!</v>
      </c>
      <c r="B37" t="s">
        <v>100</v>
      </c>
      <c r="C37">
        <f t="shared" si="8"/>
        <v>1.2273989268873868</v>
      </c>
      <c r="D37">
        <f t="shared" si="9"/>
        <v>0.96959490364169609</v>
      </c>
      <c r="E37">
        <f t="shared" si="10"/>
        <v>0.74835103469473019</v>
      </c>
      <c r="F37">
        <f t="shared" si="11"/>
        <v>0.8835522443009397</v>
      </c>
      <c r="G37">
        <f t="shared" si="12"/>
        <v>0.64278465239980553</v>
      </c>
      <c r="H37">
        <f>VLOOKUP(B37,'ALL SKATERS'!$B$3:$H$378,7,FALSE)</f>
        <v>1.08</v>
      </c>
      <c r="I37" s="29" t="e">
        <f t="shared" si="13"/>
        <v>#REF!</v>
      </c>
      <c r="J37" s="29">
        <f t="shared" si="14"/>
        <v>13.000000000000011</v>
      </c>
      <c r="K37" s="29">
        <f t="shared" si="15"/>
        <v>0.13000000000000012</v>
      </c>
      <c r="L37">
        <f>BU37*'Value Calculations'!$D$3</f>
        <v>12.639798287407174</v>
      </c>
      <c r="M37">
        <f>BV37*'Value Calculations'!$D$4</f>
        <v>13.675733569875296</v>
      </c>
      <c r="N37">
        <f>BW37*'Value Calculations'!$D$5</f>
        <v>19.369681668863272</v>
      </c>
      <c r="O37">
        <f>BX37*'Value Calculations'!$D$6</f>
        <v>2.0010389107098057</v>
      </c>
      <c r="P37">
        <f>BY37*'Value Calculations'!$D$7</f>
        <v>4.3942438527296401</v>
      </c>
      <c r="Q37">
        <f>BZ37*'Value Calculations'!$D$8</f>
        <v>13.875050497812179</v>
      </c>
      <c r="R37">
        <f>CA37*'Value Calculations'!$D$9</f>
        <v>6.5495303815508699</v>
      </c>
      <c r="S37">
        <f>CB37*'Value Calculations'!$D$10</f>
        <v>9.4982283259813229</v>
      </c>
      <c r="T37">
        <f>CC37*'Value Calculations'!$D$11</f>
        <v>0</v>
      </c>
      <c r="U37">
        <f>CD37*'Value Calculations'!$D$12</f>
        <v>2.441648218768242</v>
      </c>
      <c r="V37">
        <f>CE37*'Value Calculations'!$D$13</f>
        <v>12.519561510405786</v>
      </c>
      <c r="X37">
        <f>CH37*'Value Calculations'!$D$3</f>
        <v>7.3392377152686823</v>
      </c>
      <c r="Y37">
        <f>CI37*'Value Calculations'!$D$4</f>
        <v>6.8378667849376482</v>
      </c>
      <c r="Z37">
        <f>CJ37*'Value Calculations'!$D$5</f>
        <v>10.348186097063941</v>
      </c>
      <c r="AA37">
        <f>CK37*'Value Calculations'!$D$6</f>
        <v>0.62532465959681427</v>
      </c>
      <c r="AB37">
        <f>CL37*'Value Calculations'!$D$7</f>
        <v>8.4369481972409091</v>
      </c>
      <c r="AC37">
        <f>CM37*'Value Calculations'!$D$8</f>
        <v>15.097205204873356</v>
      </c>
      <c r="AD37">
        <f>CN37*'Value Calculations'!$D$9</f>
        <v>5.2900053081757026</v>
      </c>
      <c r="AE37">
        <f>CO37*'Value Calculations'!$D$10</f>
        <v>2.1918988444572283</v>
      </c>
      <c r="AF37">
        <f>CP37*'Value Calculations'!$D$11</f>
        <v>0</v>
      </c>
      <c r="AG37">
        <f>CQ37*'Value Calculations'!$D$12</f>
        <v>4.0694136979470699</v>
      </c>
      <c r="AH37">
        <f>CR37*'Value Calculations'!$D$13</f>
        <v>7.6355567453573752</v>
      </c>
      <c r="AJ37">
        <f>CU37*'Value Calculations'!$D$3</f>
        <v>2.4464125717562273</v>
      </c>
      <c r="AK37">
        <f>CV37*'Value Calculations'!$D$4</f>
        <v>4.2329651525804488</v>
      </c>
      <c r="AL37">
        <f>CW37*'Value Calculations'!$D$5</f>
        <v>5.0414239960055092</v>
      </c>
      <c r="AM37">
        <f>CX37*'Value Calculations'!$D$6</f>
        <v>0.75038959151617712</v>
      </c>
      <c r="AN37">
        <f>CY37*'Value Calculations'!$D$7</f>
        <v>2.4607765575285985</v>
      </c>
      <c r="AO37">
        <f>CZ37*'Value Calculations'!$D$8</f>
        <v>7.1172538822974394</v>
      </c>
      <c r="AP37">
        <f>DA37*'Value Calculations'!$D$9</f>
        <v>4.156432742138052</v>
      </c>
      <c r="AQ37">
        <f>DB37*'Value Calculations'!$D$10</f>
        <v>1.0959494222286141</v>
      </c>
      <c r="AR37">
        <f>DC37*'Value Calculations'!$D$11</f>
        <v>0</v>
      </c>
      <c r="AS37">
        <f>DD37*'Value Calculations'!$D$12</f>
        <v>1.6277654791788281</v>
      </c>
      <c r="AT37">
        <f>DE37*'Value Calculations'!$D$13</f>
        <v>4.7464271660329622</v>
      </c>
      <c r="AV37">
        <f>DH37*'Value Calculations'!$D$3</f>
        <v>6.1160314293905689</v>
      </c>
      <c r="AW37">
        <f>DI37*'Value Calculations'!$D$4</f>
        <v>10.419606529428798</v>
      </c>
      <c r="AX37">
        <f>DJ37*'Value Calculations'!$D$5</f>
        <v>12.470890937487313</v>
      </c>
      <c r="AY37">
        <f>DK37*'Value Calculations'!$D$6</f>
        <v>0.25012986383872571</v>
      </c>
      <c r="AZ37">
        <f>DL37*'Value Calculations'!$D$7</f>
        <v>10.897724754769508</v>
      </c>
      <c r="BA37">
        <f>DM37*'Value Calculations'!$D$8</f>
        <v>14.090724857881799</v>
      </c>
      <c r="BB37">
        <f>DN37*'Value Calculations'!$D$9</f>
        <v>3.7785752201255018</v>
      </c>
      <c r="BC37">
        <f>DO37*'Value Calculations'!$D$10</f>
        <v>1.4612658963048188</v>
      </c>
      <c r="BD37">
        <f>DP37*'Value Calculations'!$D$11</f>
        <v>0</v>
      </c>
      <c r="BE37">
        <f>DQ37*'Value Calculations'!$D$12</f>
        <v>2.441648218768242</v>
      </c>
      <c r="BF37">
        <f>DR37*'Value Calculations'!$D$13</f>
        <v>10.524686324681786</v>
      </c>
      <c r="BH37">
        <f>DU37*'Value Calculations'!$D$3</f>
        <v>5.7082960007645305</v>
      </c>
      <c r="BI37">
        <f>DV37*'Value Calculations'!$D$4</f>
        <v>6.5122540808929985</v>
      </c>
      <c r="BJ37">
        <f>DW37*'Value Calculations'!$D$5</f>
        <v>9.021495571799333</v>
      </c>
      <c r="BK37">
        <f>DX37*'Value Calculations'!$D$6</f>
        <v>-2.376233706467894</v>
      </c>
      <c r="BL37">
        <f>DY37*'Value Calculations'!$D$7</f>
        <v>3.7790497133474905</v>
      </c>
      <c r="BM37">
        <f>DZ37*'Value Calculations'!$D$8</f>
        <v>8.5550829494282361</v>
      </c>
      <c r="BN37">
        <f>EA37*'Value Calculations'!$D$9</f>
        <v>5.1640528008381859</v>
      </c>
      <c r="BO37">
        <f>EB37*'Value Calculations'!$D$10</f>
        <v>3.6531647407620471</v>
      </c>
      <c r="BP37">
        <f>EC37*'Value Calculations'!$D$11</f>
        <v>0</v>
      </c>
      <c r="BQ37">
        <f>ED37*'Value Calculations'!$D$12</f>
        <v>2.441648218768242</v>
      </c>
      <c r="BR37">
        <f>EE37*'Value Calculations'!$D$13</f>
        <v>10.24953112665089</v>
      </c>
      <c r="BT37">
        <f>VLOOKUP($B37,'Raw Stats'!$CM$3:$DC$528,3,FALSE)</f>
        <v>79</v>
      </c>
      <c r="BU37">
        <f>VLOOKUP($B37,'Raw Stats'!$CM$3:$DC$528,4,FALSE)</f>
        <v>31</v>
      </c>
      <c r="BV37">
        <f>VLOOKUP($B37,'Raw Stats'!$CM$3:$DC$528,5,FALSE)</f>
        <v>42</v>
      </c>
      <c r="BW37">
        <f>VLOOKUP($B37,'Raw Stats'!$CM$3:$DC$528,6,FALSE)</f>
        <v>73</v>
      </c>
      <c r="BX37">
        <f>VLOOKUP($B37,'Raw Stats'!$CM$3:$DC$528,7,FALSE)</f>
        <v>16</v>
      </c>
      <c r="BY37">
        <f>VLOOKUP($B37,'Raw Stats'!$CM$3:$DC$528,8,FALSE)</f>
        <v>50</v>
      </c>
      <c r="BZ37">
        <f>VLOOKUP($B37,'Raw Stats'!$CM$3:$DC$528,9,FALSE)</f>
        <v>193</v>
      </c>
      <c r="CA37">
        <f>VLOOKUP($B37,'Raw Stats'!$CM$3:$DC$528,10,FALSE)</f>
        <v>52</v>
      </c>
      <c r="CB37">
        <f>VLOOKUP($B37,'Raw Stats'!$CM$3:$DC$528,11,FALSE)+VLOOKUP($B37,'Raw Stats'!$CM$3:$DC$528,12,FALSE)</f>
        <v>26</v>
      </c>
      <c r="CC37">
        <f>VLOOKUP($B37,'Raw Stats'!$CM$3:$DC$528,13,FALSE)+VLOOKUP($B37,'Raw Stats'!$CM$3:$DC$528,14,FALSE)</f>
        <v>0</v>
      </c>
      <c r="CD37">
        <f>VLOOKUP($B37,'Raw Stats'!$CM$3:$DC$528,15,FALSE)</f>
        <v>3</v>
      </c>
      <c r="CE37">
        <f>VLOOKUP($B37,'Raw Stats'!$CM$3:$DC$528,16,FALSE)</f>
        <v>182</v>
      </c>
      <c r="CG37">
        <f>VLOOKUP($B37,'Raw Stats'!$BU$3:$CJ$528,3,FALSE)</f>
        <v>70</v>
      </c>
      <c r="CH37">
        <f>VLOOKUP($B37,'Raw Stats'!$BU$3:$CJ$528,4,FALSE)</f>
        <v>18</v>
      </c>
      <c r="CI37">
        <f>VLOOKUP($B37,'Raw Stats'!$BU$3:$CJ$5288,5,FALSE)</f>
        <v>21</v>
      </c>
      <c r="CJ37">
        <f>VLOOKUP($B37,'Raw Stats'!$BU$3:$CJ$528,6,FALSE)</f>
        <v>39</v>
      </c>
      <c r="CK37">
        <f>VLOOKUP($B37,'Raw Stats'!$BU$3:$CJ$528,7,FALSE)</f>
        <v>5</v>
      </c>
      <c r="CL37">
        <f>VLOOKUP($B37,'Raw Stats'!$BU$3:$CJ$528,8,FALSE)</f>
        <v>96</v>
      </c>
      <c r="CM37">
        <f>VLOOKUP($B37,'Raw Stats'!$BU$3:$CJ$528,9,FALSE)</f>
        <v>210</v>
      </c>
      <c r="CN37">
        <f>VLOOKUP($B37,'Raw Stats'!$BU$3:$CJ$528,10,FALSE)</f>
        <v>42</v>
      </c>
      <c r="CO37">
        <f>VLOOKUP($B37,'Raw Stats'!$BU$3:$CJ$528,11,FALSE)+VLOOKUP($B37,'Raw Stats'!$BU$3:$CJ$528,12,FALSE)</f>
        <v>6</v>
      </c>
      <c r="CP37">
        <f>VLOOKUP($B37,'Raw Stats'!$BU$3:$CJ$528,13,FALSE)+VLOOKUP($B37,'Raw Stats'!$BU$3:$CJ$528,14,FALSE)</f>
        <v>0</v>
      </c>
      <c r="CQ37">
        <f>VLOOKUP($B37,'Raw Stats'!$BU$3:$CJ$528,15,FALSE)</f>
        <v>5</v>
      </c>
      <c r="CR37">
        <f>VLOOKUP($B37,'Raw Stats'!$BU$3:$CJ$528,16,FALSE)</f>
        <v>111</v>
      </c>
      <c r="CT37">
        <f>VLOOKUP($B37,'Raw Stats'!$BC$3:$BR$528,3,FALSE)</f>
        <v>45</v>
      </c>
      <c r="CU37">
        <f>VLOOKUP($B37,'Raw Stats'!$BC$3:$BR$528,4,FALSE)</f>
        <v>6</v>
      </c>
      <c r="CV37">
        <f>VLOOKUP($B37,'Raw Stats'!$BC$3:$BR$5288,5,FALSE)</f>
        <v>13</v>
      </c>
      <c r="CW37">
        <f>VLOOKUP($B37,'Raw Stats'!$BC$3:$BR$52888,6,FALSE)</f>
        <v>19</v>
      </c>
      <c r="CX37">
        <f>VLOOKUP($B37,'Raw Stats'!$BC$3:$BR$5288,7,FALSE)</f>
        <v>6</v>
      </c>
      <c r="CY37">
        <f>VLOOKUP($B37,'Raw Stats'!$BC$3:$BR$5288,8,FALSE)</f>
        <v>28</v>
      </c>
      <c r="CZ37">
        <f>VLOOKUP($B37,'Raw Stats'!$BC$3:$BR$5288,9,FALSE)</f>
        <v>99</v>
      </c>
      <c r="DA37">
        <f>VLOOKUP($B37,'Raw Stats'!$BC$3:$BR$5288,10,FALSE)</f>
        <v>33</v>
      </c>
      <c r="DB37">
        <f>VLOOKUP($B37,'Raw Stats'!$BC$3:$BR$5288,11,FALSE)+VLOOKUP($B37,'Raw Stats'!$BC$3:$BR$5288,12,FALSE)</f>
        <v>3</v>
      </c>
      <c r="DC37">
        <f>VLOOKUP($B37,'Raw Stats'!$BC$3:$BR$5288,13,FALSE)+VLOOKUP($B37,'Raw Stats'!$BC$3:$BR$5288,14,FALSE)</f>
        <v>0</v>
      </c>
      <c r="DD37">
        <f>VLOOKUP($B37,'Raw Stats'!$BC$3:$BR$5288,15,FALSE)</f>
        <v>2</v>
      </c>
      <c r="DE37">
        <f>VLOOKUP($B37,'Raw Stats'!$BC$3:$BR$5288,16,FALSE)</f>
        <v>69</v>
      </c>
      <c r="DG37">
        <f>VLOOKUP($B37,'Raw Stats'!$AK$3:$AZ$528,3,FALSE)</f>
        <v>82</v>
      </c>
      <c r="DH37">
        <f>VLOOKUP($B37,'Raw Stats'!$AK$3:$AZ$528,4,FALSE)</f>
        <v>15</v>
      </c>
      <c r="DI37">
        <f>VLOOKUP($B37,'Raw Stats'!$AK$3:$AZ$528,5,FALSE)</f>
        <v>32</v>
      </c>
      <c r="DJ37">
        <f>VLOOKUP($B37,'Raw Stats'!$AK$3:$AZ$528,6,FALSE)</f>
        <v>47</v>
      </c>
      <c r="DK37">
        <f>VLOOKUP($B37,'Raw Stats'!$AK$3:$AZ$528,7,FALSE)</f>
        <v>2</v>
      </c>
      <c r="DL37">
        <f>VLOOKUP($B37,'Raw Stats'!$AK$3:$AZ$528,8,FALSE)</f>
        <v>124</v>
      </c>
      <c r="DM37">
        <f>VLOOKUP($B37,'Raw Stats'!$AK$3:$AZ$528,9,FALSE)</f>
        <v>196</v>
      </c>
      <c r="DN37">
        <f>VLOOKUP($B37,'Raw Stats'!$AK$3:$AZ$528,10,FALSE)</f>
        <v>30</v>
      </c>
      <c r="DO37">
        <f>VLOOKUP($B37,'Raw Stats'!$AK$3:$AZ$528,11,FALSE)+VLOOKUP($B37,'Raw Stats'!$AK$3:$AZ$528,12,FALSE)</f>
        <v>4</v>
      </c>
      <c r="DP37">
        <f>VLOOKUP($B37,'Raw Stats'!$AK$3:$AZ$528,13,FALSE)+VLOOKUP($B37,'Raw Stats'!$AK$3:$AZ$528,14,FALSE)</f>
        <v>0</v>
      </c>
      <c r="DQ37">
        <f>VLOOKUP($B37,'Raw Stats'!$AK$3:$AZ$528,15,FALSE)</f>
        <v>3</v>
      </c>
      <c r="DR37">
        <f>VLOOKUP($B37,'Raw Stats'!$AK$3:$AZ$528,16,FALSE)</f>
        <v>153</v>
      </c>
      <c r="DT37">
        <f>VLOOKUP($B37,'Raw Stats'!$S$3:$AH$528,3,FALSE)</f>
        <v>82</v>
      </c>
      <c r="DU37">
        <f>VLOOKUP($B37,'Raw Stats'!$S$3:$AH$528,4,FALSE)</f>
        <v>14</v>
      </c>
      <c r="DV37">
        <f>VLOOKUP($B37,'Raw Stats'!$S$3:$AH$528,5,FALSE)</f>
        <v>20</v>
      </c>
      <c r="DW37">
        <f>VLOOKUP($B37,'Raw Stats'!$S$3:$AH$528,6,FALSE)</f>
        <v>34</v>
      </c>
      <c r="DX37">
        <f>VLOOKUP($B37,'Raw Stats'!$S$3:$AH$528,7,FALSE)</f>
        <v>-19</v>
      </c>
      <c r="DY37">
        <f>VLOOKUP($B37,'Raw Stats'!$S$3:$AH$528,8,FALSE)</f>
        <v>43</v>
      </c>
      <c r="DZ37">
        <f>VLOOKUP($B37,'Raw Stats'!$S$3:$AH$528,9,FALSE)</f>
        <v>119</v>
      </c>
      <c r="EA37">
        <f>VLOOKUP($B37,'Raw Stats'!$S$3:$AH$528,10,FALSE)</f>
        <v>41</v>
      </c>
      <c r="EB37">
        <f>VLOOKUP($B37,'Raw Stats'!$S$3:$AH$528,11,FALSE)+VLOOKUP($B37,'Raw Stats'!$S$3:$AH$528,12,FALSE)</f>
        <v>10</v>
      </c>
      <c r="EC37">
        <f>VLOOKUP($B37,'Raw Stats'!$S$3:$AH$528,13,FALSE)+VLOOKUP($B37,'Raw Stats'!$S$3:$AH$528,14,FALSE)</f>
        <v>0</v>
      </c>
      <c r="ED37">
        <f>VLOOKUP($B37,'Raw Stats'!$S$3:$AH$528,15,FALSE)</f>
        <v>3</v>
      </c>
      <c r="EE37">
        <f>VLOOKUP($B37,'Raw Stats'!$S$3:$AH$528,16,FALSE)</f>
        <v>149</v>
      </c>
    </row>
    <row r="38" spans="1:135" x14ac:dyDescent="0.2">
      <c r="A38" t="e">
        <f>VLOOKUP(B38,'ALL SKATERS'!$B$3:$I$378,9,FALSE)</f>
        <v>#REF!</v>
      </c>
      <c r="B38" t="s">
        <v>104</v>
      </c>
      <c r="C38">
        <f t="shared" si="8"/>
        <v>0.93044584718229828</v>
      </c>
      <c r="D38">
        <f t="shared" si="9"/>
        <v>0.91893582163550647</v>
      </c>
      <c r="E38">
        <f t="shared" si="10"/>
        <v>0.86648915792709824</v>
      </c>
      <c r="F38">
        <f t="shared" si="11"/>
        <v>0.91017111257340078</v>
      </c>
      <c r="G38">
        <f t="shared" si="12"/>
        <v>1.1557359998503745</v>
      </c>
      <c r="H38">
        <f>VLOOKUP(B38,'ALL SKATERS'!$B$3:$H$378,7,FALSE)</f>
        <v>0.93</v>
      </c>
      <c r="I38" s="29" t="e">
        <f t="shared" si="13"/>
        <v>#REF!</v>
      </c>
      <c r="J38" s="29">
        <f t="shared" si="14"/>
        <v>-1.9999999999999907</v>
      </c>
      <c r="K38" s="29">
        <f t="shared" si="15"/>
        <v>-1.9999999999999907E-2</v>
      </c>
      <c r="L38">
        <f>BU38*'Value Calculations'!$D$3</f>
        <v>7.3392377152686823</v>
      </c>
      <c r="M38">
        <f>BV38*'Value Calculations'!$D$4</f>
        <v>11.722057345607396</v>
      </c>
      <c r="N38">
        <f>BW38*'Value Calculations'!$D$5</f>
        <v>14.328257672857763</v>
      </c>
      <c r="O38">
        <f>BX38*'Value Calculations'!$D$6</f>
        <v>0.62532465959681427</v>
      </c>
      <c r="P38">
        <f>BY38*'Value Calculations'!$D$7</f>
        <v>2.1092370493102273</v>
      </c>
      <c r="Q38">
        <f>BZ38*'Value Calculations'!$D$8</f>
        <v>7.9080598692193771</v>
      </c>
      <c r="R38">
        <f>CA38*'Value Calculations'!$D$9</f>
        <v>4.156432742138052</v>
      </c>
      <c r="S38">
        <f>CB38*'Value Calculations'!$D$10</f>
        <v>5.1144306370668655</v>
      </c>
      <c r="T38">
        <f>CC38*'Value Calculations'!$D$11</f>
        <v>0</v>
      </c>
      <c r="U38">
        <f>CD38*'Value Calculations'!$D$12</f>
        <v>4.0694136979470699</v>
      </c>
      <c r="V38">
        <f>CE38*'Value Calculations'!$D$13</f>
        <v>15.202324691207025</v>
      </c>
      <c r="X38">
        <f>CH38*'Value Calculations'!$D$3</f>
        <v>9.3779148583988725</v>
      </c>
      <c r="Y38">
        <f>CI38*'Value Calculations'!$D$4</f>
        <v>8.1403176011162479</v>
      </c>
      <c r="Z38">
        <f>CJ38*'Value Calculations'!$D$5</f>
        <v>12.736229042540234</v>
      </c>
      <c r="AA38">
        <f>CK38*'Value Calculations'!$D$6</f>
        <v>0.87545452343553998</v>
      </c>
      <c r="AB38">
        <f>CL38*'Value Calculations'!$D$7</f>
        <v>3.9548194674566761</v>
      </c>
      <c r="AC38">
        <f>CM38*'Value Calculations'!$D$8</f>
        <v>7.4767111490801383</v>
      </c>
      <c r="AD38">
        <f>CN38*'Value Calculations'!$D$9</f>
        <v>3.7785752201255018</v>
      </c>
      <c r="AE38">
        <f>CO38*'Value Calculations'!$D$10</f>
        <v>3.2878482666858426</v>
      </c>
      <c r="AF38">
        <f>CP38*'Value Calculations'!$D$11</f>
        <v>0</v>
      </c>
      <c r="AG38">
        <f>CQ38*'Value Calculations'!$D$12</f>
        <v>1.6277654791788281</v>
      </c>
      <c r="AH38">
        <f>CR38*'Value Calculations'!$D$13</f>
        <v>13.069871906467579</v>
      </c>
      <c r="AJ38">
        <f>CU38*'Value Calculations'!$D$3</f>
        <v>4.4850897148864171</v>
      </c>
      <c r="AK38">
        <f>CV38*'Value Calculations'!$D$4</f>
        <v>6.1866413768483488</v>
      </c>
      <c r="AL38">
        <f>CW38*'Value Calculations'!$D$5</f>
        <v>7.960143151587646</v>
      </c>
      <c r="AM38">
        <f>CX38*'Value Calculations'!$D$6</f>
        <v>0.37519479575808856</v>
      </c>
      <c r="AN38">
        <f>CY38*'Value Calculations'!$D$7</f>
        <v>1.4940429099280776</v>
      </c>
      <c r="AO38">
        <f>CZ38*'Value Calculations'!$D$8</f>
        <v>5.7513162685231833</v>
      </c>
      <c r="AP38">
        <f>DA38*'Value Calculations'!$D$9</f>
        <v>3.6526227127879851</v>
      </c>
      <c r="AQ38">
        <f>DB38*'Value Calculations'!$D$10</f>
        <v>2.1918988444572283</v>
      </c>
      <c r="AR38">
        <f>DC38*'Value Calculations'!$D$11</f>
        <v>0</v>
      </c>
      <c r="AS38">
        <f>DD38*'Value Calculations'!$D$12</f>
        <v>0.81388273958941404</v>
      </c>
      <c r="AT38">
        <f>DE38*'Value Calculations'!$D$13</f>
        <v>6.9476687502801333</v>
      </c>
      <c r="AV38">
        <f>DH38*'Value Calculations'!$D$3</f>
        <v>12.639798287407174</v>
      </c>
      <c r="AW38">
        <f>DI38*'Value Calculations'!$D$4</f>
        <v>8.4659303051608976</v>
      </c>
      <c r="AX38">
        <f>DJ38*'Value Calculations'!$D$5</f>
        <v>15.124271988016528</v>
      </c>
      <c r="AY38">
        <f>DK38*'Value Calculations'!$D$6</f>
        <v>0.12506493191936285</v>
      </c>
      <c r="AZ38">
        <f>DL38*'Value Calculations'!$D$7</f>
        <v>4.657898483893419</v>
      </c>
      <c r="BA38">
        <f>DM38*'Value Calculations'!$D$8</f>
        <v>8.1237342292889956</v>
      </c>
      <c r="BB38">
        <f>DN38*'Value Calculations'!$D$9</f>
        <v>3.0228601761004015</v>
      </c>
      <c r="BC38">
        <f>DO38*'Value Calculations'!$D$10</f>
        <v>4.0184812148382516</v>
      </c>
      <c r="BD38">
        <f>DP38*'Value Calculations'!$D$11</f>
        <v>1.9814282960498748</v>
      </c>
      <c r="BE38">
        <f>DQ38*'Value Calculations'!$D$12</f>
        <v>2.441648218768242</v>
      </c>
      <c r="BF38">
        <f>DR38*'Value Calculations'!$D$13</f>
        <v>14.032915099575716</v>
      </c>
      <c r="BH38">
        <f>DU38*'Value Calculations'!$D$3</f>
        <v>13.863004573285288</v>
      </c>
      <c r="BI38">
        <f>DV38*'Value Calculations'!$D$4</f>
        <v>12.047670049652048</v>
      </c>
      <c r="BJ38">
        <f>DW38*'Value Calculations'!$D$5</f>
        <v>18.83900545875743</v>
      </c>
      <c r="BK38">
        <f>DX38*'Value Calculations'!$D$6</f>
        <v>1.8759739787904428</v>
      </c>
      <c r="BL38">
        <f>DY38*'Value Calculations'!$D$7</f>
        <v>5.3609775003301614</v>
      </c>
      <c r="BM38">
        <f>DZ38*'Value Calculations'!$D$8</f>
        <v>11.215066723620208</v>
      </c>
      <c r="BN38">
        <f>EA38*'Value Calculations'!$D$9</f>
        <v>4.2823852494755688</v>
      </c>
      <c r="BO38">
        <f>EB38*'Value Calculations'!$D$10</f>
        <v>3.6531647407620471</v>
      </c>
      <c r="BP38">
        <f>EC38*'Value Calculations'!$D$11</f>
        <v>0.9907141480249374</v>
      </c>
      <c r="BQ38">
        <f>ED38*'Value Calculations'!$D$12</f>
        <v>4.0694136979470699</v>
      </c>
      <c r="BR38">
        <f>EE38*'Value Calculations'!$D$13</f>
        <v>18.572975867085507</v>
      </c>
      <c r="BT38">
        <f>VLOOKUP($B38,'Raw Stats'!$CM$3:$DC$528,3,FALSE)</f>
        <v>78</v>
      </c>
      <c r="BU38">
        <f>VLOOKUP($B38,'Raw Stats'!$CM$3:$DC$528,4,FALSE)</f>
        <v>18</v>
      </c>
      <c r="BV38">
        <f>VLOOKUP($B38,'Raw Stats'!$CM$3:$DC$528,5,FALSE)</f>
        <v>36</v>
      </c>
      <c r="BW38">
        <f>VLOOKUP($B38,'Raw Stats'!$CM$3:$DC$528,6,FALSE)</f>
        <v>54</v>
      </c>
      <c r="BX38">
        <f>VLOOKUP($B38,'Raw Stats'!$CM$3:$DC$528,7,FALSE)</f>
        <v>5</v>
      </c>
      <c r="BY38">
        <f>VLOOKUP($B38,'Raw Stats'!$CM$3:$DC$528,8,FALSE)</f>
        <v>24</v>
      </c>
      <c r="BZ38">
        <f>VLOOKUP($B38,'Raw Stats'!$CM$3:$DC$528,9,FALSE)</f>
        <v>110</v>
      </c>
      <c r="CA38">
        <f>VLOOKUP($B38,'Raw Stats'!$CM$3:$DC$528,10,FALSE)</f>
        <v>33</v>
      </c>
      <c r="CB38">
        <f>VLOOKUP($B38,'Raw Stats'!$CM$3:$DC$528,11,FALSE)+VLOOKUP($B38,'Raw Stats'!$CM$3:$DC$528,12,FALSE)</f>
        <v>14</v>
      </c>
      <c r="CC38">
        <f>VLOOKUP($B38,'Raw Stats'!$CM$3:$DC$528,13,FALSE)+VLOOKUP($B38,'Raw Stats'!$CM$3:$DC$528,14,FALSE)</f>
        <v>0</v>
      </c>
      <c r="CD38">
        <f>VLOOKUP($B38,'Raw Stats'!$CM$3:$DC$528,15,FALSE)</f>
        <v>5</v>
      </c>
      <c r="CE38">
        <f>VLOOKUP($B38,'Raw Stats'!$CM$3:$DC$528,16,FALSE)</f>
        <v>221</v>
      </c>
      <c r="CG38">
        <f>VLOOKUP($B38,'Raw Stats'!$BU$3:$CJ$528,3,FALSE)</f>
        <v>70</v>
      </c>
      <c r="CH38">
        <f>VLOOKUP($B38,'Raw Stats'!$BU$3:$CJ$528,4,FALSE)</f>
        <v>23</v>
      </c>
      <c r="CI38">
        <f>VLOOKUP($B38,'Raw Stats'!$BU$3:$CJ$5288,5,FALSE)</f>
        <v>25</v>
      </c>
      <c r="CJ38">
        <f>VLOOKUP($B38,'Raw Stats'!$BU$3:$CJ$528,6,FALSE)</f>
        <v>48</v>
      </c>
      <c r="CK38">
        <f>VLOOKUP($B38,'Raw Stats'!$BU$3:$CJ$528,7,FALSE)</f>
        <v>7</v>
      </c>
      <c r="CL38">
        <f>VLOOKUP($B38,'Raw Stats'!$BU$3:$CJ$528,8,FALSE)</f>
        <v>45</v>
      </c>
      <c r="CM38">
        <f>VLOOKUP($B38,'Raw Stats'!$BU$3:$CJ$528,9,FALSE)</f>
        <v>104</v>
      </c>
      <c r="CN38">
        <f>VLOOKUP($B38,'Raw Stats'!$BU$3:$CJ$528,10,FALSE)</f>
        <v>30</v>
      </c>
      <c r="CO38">
        <f>VLOOKUP($B38,'Raw Stats'!$BU$3:$CJ$528,11,FALSE)+VLOOKUP($B38,'Raw Stats'!$BU$3:$CJ$528,12,FALSE)</f>
        <v>9</v>
      </c>
      <c r="CP38">
        <f>VLOOKUP($B38,'Raw Stats'!$BU$3:$CJ$528,13,FALSE)+VLOOKUP($B38,'Raw Stats'!$BU$3:$CJ$528,14,FALSE)</f>
        <v>0</v>
      </c>
      <c r="CQ38">
        <f>VLOOKUP($B38,'Raw Stats'!$BU$3:$CJ$528,15,FALSE)</f>
        <v>2</v>
      </c>
      <c r="CR38">
        <f>VLOOKUP($B38,'Raw Stats'!$BU$3:$CJ$528,16,FALSE)</f>
        <v>190</v>
      </c>
      <c r="CT38">
        <f>VLOOKUP($B38,'Raw Stats'!$BC$3:$BR$528,3,FALSE)</f>
        <v>46</v>
      </c>
      <c r="CU38">
        <f>VLOOKUP($B38,'Raw Stats'!$BC$3:$BR$528,4,FALSE)</f>
        <v>11</v>
      </c>
      <c r="CV38">
        <f>VLOOKUP($B38,'Raw Stats'!$BC$3:$BR$5288,5,FALSE)</f>
        <v>19</v>
      </c>
      <c r="CW38">
        <f>VLOOKUP($B38,'Raw Stats'!$BC$3:$BR$52888,6,FALSE)</f>
        <v>30</v>
      </c>
      <c r="CX38">
        <f>VLOOKUP($B38,'Raw Stats'!$BC$3:$BR$5288,7,FALSE)</f>
        <v>3</v>
      </c>
      <c r="CY38">
        <f>VLOOKUP($B38,'Raw Stats'!$BC$3:$BR$5288,8,FALSE)</f>
        <v>17</v>
      </c>
      <c r="CZ38">
        <f>VLOOKUP($B38,'Raw Stats'!$BC$3:$BR$5288,9,FALSE)</f>
        <v>80</v>
      </c>
      <c r="DA38">
        <f>VLOOKUP($B38,'Raw Stats'!$BC$3:$BR$5288,10,FALSE)</f>
        <v>29</v>
      </c>
      <c r="DB38">
        <f>VLOOKUP($B38,'Raw Stats'!$BC$3:$BR$5288,11,FALSE)+VLOOKUP($B38,'Raw Stats'!$BC$3:$BR$5288,12,FALSE)</f>
        <v>6</v>
      </c>
      <c r="DC38">
        <f>VLOOKUP($B38,'Raw Stats'!$BC$3:$BR$5288,13,FALSE)+VLOOKUP($B38,'Raw Stats'!$BC$3:$BR$5288,14,FALSE)</f>
        <v>0</v>
      </c>
      <c r="DD38">
        <f>VLOOKUP($B38,'Raw Stats'!$BC$3:$BR$5288,15,FALSE)</f>
        <v>1</v>
      </c>
      <c r="DE38">
        <f>VLOOKUP($B38,'Raw Stats'!$BC$3:$BR$5288,16,FALSE)</f>
        <v>101</v>
      </c>
      <c r="DG38">
        <f>VLOOKUP($B38,'Raw Stats'!$AK$3:$AZ$528,3,FALSE)</f>
        <v>82</v>
      </c>
      <c r="DH38">
        <f>VLOOKUP($B38,'Raw Stats'!$AK$3:$AZ$528,4,FALSE)</f>
        <v>31</v>
      </c>
      <c r="DI38">
        <f>VLOOKUP($B38,'Raw Stats'!$AK$3:$AZ$528,5,FALSE)</f>
        <v>26</v>
      </c>
      <c r="DJ38">
        <f>VLOOKUP($B38,'Raw Stats'!$AK$3:$AZ$528,6,FALSE)</f>
        <v>57</v>
      </c>
      <c r="DK38">
        <f>VLOOKUP($B38,'Raw Stats'!$AK$3:$AZ$528,7,FALSE)</f>
        <v>1</v>
      </c>
      <c r="DL38">
        <f>VLOOKUP($B38,'Raw Stats'!$AK$3:$AZ$528,8,FALSE)</f>
        <v>53</v>
      </c>
      <c r="DM38">
        <f>VLOOKUP($B38,'Raw Stats'!$AK$3:$AZ$528,9,FALSE)</f>
        <v>113</v>
      </c>
      <c r="DN38">
        <f>VLOOKUP($B38,'Raw Stats'!$AK$3:$AZ$528,10,FALSE)</f>
        <v>24</v>
      </c>
      <c r="DO38">
        <f>VLOOKUP($B38,'Raw Stats'!$AK$3:$AZ$528,11,FALSE)+VLOOKUP($B38,'Raw Stats'!$AK$3:$AZ$528,12,FALSE)</f>
        <v>11</v>
      </c>
      <c r="DP38">
        <f>VLOOKUP($B38,'Raw Stats'!$AK$3:$AZ$528,13,FALSE)+VLOOKUP($B38,'Raw Stats'!$AK$3:$AZ$528,14,FALSE)</f>
        <v>2</v>
      </c>
      <c r="DQ38">
        <f>VLOOKUP($B38,'Raw Stats'!$AK$3:$AZ$528,15,FALSE)</f>
        <v>3</v>
      </c>
      <c r="DR38">
        <f>VLOOKUP($B38,'Raw Stats'!$AK$3:$AZ$528,16,FALSE)</f>
        <v>204</v>
      </c>
      <c r="DT38">
        <f>VLOOKUP($B38,'Raw Stats'!$S$3:$AH$528,3,FALSE)</f>
        <v>82</v>
      </c>
      <c r="DU38">
        <f>VLOOKUP($B38,'Raw Stats'!$S$3:$AH$528,4,FALSE)</f>
        <v>34</v>
      </c>
      <c r="DV38">
        <f>VLOOKUP($B38,'Raw Stats'!$S$3:$AH$528,5,FALSE)</f>
        <v>37</v>
      </c>
      <c r="DW38">
        <f>VLOOKUP($B38,'Raw Stats'!$S$3:$AH$528,6,FALSE)</f>
        <v>71</v>
      </c>
      <c r="DX38">
        <f>VLOOKUP($B38,'Raw Stats'!$S$3:$AH$528,7,FALSE)</f>
        <v>15</v>
      </c>
      <c r="DY38">
        <f>VLOOKUP($B38,'Raw Stats'!$S$3:$AH$528,8,FALSE)</f>
        <v>61</v>
      </c>
      <c r="DZ38">
        <f>VLOOKUP($B38,'Raw Stats'!$S$3:$AH$528,9,FALSE)</f>
        <v>156</v>
      </c>
      <c r="EA38">
        <f>VLOOKUP($B38,'Raw Stats'!$S$3:$AH$528,10,FALSE)</f>
        <v>34</v>
      </c>
      <c r="EB38">
        <f>VLOOKUP($B38,'Raw Stats'!$S$3:$AH$528,11,FALSE)+VLOOKUP($B38,'Raw Stats'!$S$3:$AH$528,12,FALSE)</f>
        <v>10</v>
      </c>
      <c r="EC38">
        <f>VLOOKUP($B38,'Raw Stats'!$S$3:$AH$528,13,FALSE)+VLOOKUP($B38,'Raw Stats'!$S$3:$AH$528,14,FALSE)</f>
        <v>1</v>
      </c>
      <c r="ED38">
        <f>VLOOKUP($B38,'Raw Stats'!$S$3:$AH$528,15,FALSE)</f>
        <v>5</v>
      </c>
      <c r="EE38">
        <f>VLOOKUP($B38,'Raw Stats'!$S$3:$AH$528,16,FALSE)</f>
        <v>270</v>
      </c>
    </row>
    <row r="39" spans="1:135" x14ac:dyDescent="0.2">
      <c r="A39" t="e">
        <f>VLOOKUP(B39,'ALL SKATERS'!$B$3:$I$378,9,FALSE)</f>
        <v>#REF!</v>
      </c>
      <c r="B39" t="s">
        <v>107</v>
      </c>
      <c r="C39">
        <f t="shared" si="8"/>
        <v>0.83925058701974564</v>
      </c>
      <c r="D39">
        <f t="shared" si="9"/>
        <v>0.87376296285319932</v>
      </c>
      <c r="E39">
        <f t="shared" si="10"/>
        <v>1.044991940097787</v>
      </c>
      <c r="F39">
        <f t="shared" si="11"/>
        <v>0.96367545135189525</v>
      </c>
      <c r="G39">
        <f t="shared" si="12"/>
        <v>0.81372412859796595</v>
      </c>
      <c r="H39">
        <f>VLOOKUP(B39,'ALL SKATERS'!$B$3:$H$378,7,FALSE)</f>
        <v>0.89</v>
      </c>
      <c r="I39" s="29" t="e">
        <f t="shared" si="13"/>
        <v>#REF!</v>
      </c>
      <c r="J39" s="29">
        <f t="shared" si="14"/>
        <v>-5.9999999999999938</v>
      </c>
      <c r="K39" s="29">
        <f t="shared" si="15"/>
        <v>-5.9999999999999942E-2</v>
      </c>
      <c r="L39">
        <f>BU39*'Value Calculations'!$D$3</f>
        <v>9.7856502870249091</v>
      </c>
      <c r="M39">
        <f>BV39*'Value Calculations'!$D$4</f>
        <v>5.8610286728036982</v>
      </c>
      <c r="N39">
        <f>BW39*'Value Calculations'!$D$5</f>
        <v>11.144200412222705</v>
      </c>
      <c r="O39">
        <f>BX39*'Value Calculations'!$D$6</f>
        <v>0.62532465959681427</v>
      </c>
      <c r="P39">
        <f>BY39*'Value Calculations'!$D$7</f>
        <v>8.3490633201863158</v>
      </c>
      <c r="Q39">
        <f>BZ39*'Value Calculations'!$D$8</f>
        <v>5.176184641670865</v>
      </c>
      <c r="R39">
        <f>CA39*'Value Calculations'!$D$9</f>
        <v>3.5266702054504684</v>
      </c>
      <c r="S39">
        <f>CB39*'Value Calculations'!$D$10</f>
        <v>0.73063294815240942</v>
      </c>
      <c r="T39">
        <f>CC39*'Value Calculations'!$D$11</f>
        <v>2.9721424440748123</v>
      </c>
      <c r="U39">
        <f>CD39*'Value Calculations'!$D$12</f>
        <v>4.0694136979470699</v>
      </c>
      <c r="V39">
        <f>CE39*'Value Calculations'!$D$13</f>
        <v>12.381983911390337</v>
      </c>
      <c r="X39">
        <f>CH39*'Value Calculations'!$D$3</f>
        <v>10.193385715650948</v>
      </c>
      <c r="Y39">
        <f>CI39*'Value Calculations'!$D$4</f>
        <v>9.1171557132501988</v>
      </c>
      <c r="Z39">
        <f>CJ39*'Value Calculations'!$D$5</f>
        <v>14.062919567804842</v>
      </c>
      <c r="AA39">
        <f>CK39*'Value Calculations'!$D$6</f>
        <v>4.5023375490970627</v>
      </c>
      <c r="AB39">
        <f>CL39*'Value Calculations'!$D$7</f>
        <v>5.6246321314939394</v>
      </c>
      <c r="AC39">
        <f>CM39*'Value Calculations'!$D$8</f>
        <v>5.2480760950274048</v>
      </c>
      <c r="AD39">
        <f>CN39*'Value Calculations'!$D$9</f>
        <v>2.8969076687628847</v>
      </c>
      <c r="AE39">
        <f>CO39*'Value Calculations'!$D$10</f>
        <v>0.73063294815240942</v>
      </c>
      <c r="AF39">
        <f>CP39*'Value Calculations'!$D$11</f>
        <v>4.9535707401246869</v>
      </c>
      <c r="AG39">
        <f>CQ39*'Value Calculations'!$D$12</f>
        <v>4.0694136979470699</v>
      </c>
      <c r="AH39">
        <f>CR39*'Value Calculations'!$D$13</f>
        <v>10.24953112665089</v>
      </c>
      <c r="AJ39">
        <f>CU39*'Value Calculations'!$D$3</f>
        <v>7.3392377152686823</v>
      </c>
      <c r="AK39">
        <f>CV39*'Value Calculations'!$D$4</f>
        <v>5.8610286728036982</v>
      </c>
      <c r="AL39">
        <f>CW39*'Value Calculations'!$D$5</f>
        <v>9.5521717819051766</v>
      </c>
      <c r="AM39">
        <f>CX39*'Value Calculations'!$D$6</f>
        <v>2.8764934341453454</v>
      </c>
      <c r="AN39">
        <f>CY39*'Value Calculations'!$D$7</f>
        <v>2.3728916804740057</v>
      </c>
      <c r="AO39">
        <f>CZ39*'Value Calculations'!$D$8</f>
        <v>2.7318752275485121</v>
      </c>
      <c r="AP39">
        <f>DA39*'Value Calculations'!$D$9</f>
        <v>2.5190501467503346</v>
      </c>
      <c r="AQ39">
        <f>DB39*'Value Calculations'!$D$10</f>
        <v>1.4612658963048188</v>
      </c>
      <c r="AR39">
        <f>DC39*'Value Calculations'!$D$11</f>
        <v>1.9814282960498748</v>
      </c>
      <c r="AS39">
        <f>DD39*'Value Calculations'!$D$12</f>
        <v>4.0694136979470699</v>
      </c>
      <c r="AT39">
        <f>DE39*'Value Calculations'!$D$13</f>
        <v>6.2597807552028932</v>
      </c>
      <c r="AV39">
        <f>DH39*'Value Calculations'!$D$3</f>
        <v>11.416592001529061</v>
      </c>
      <c r="AW39">
        <f>DI39*'Value Calculations'!$D$4</f>
        <v>8.7915430092055473</v>
      </c>
      <c r="AX39">
        <f>DJ39*'Value Calculations'!$D$5</f>
        <v>14.593595777910686</v>
      </c>
      <c r="AY39">
        <f>DK39*'Value Calculations'!$D$6</f>
        <v>3.8770128895002482</v>
      </c>
      <c r="AZ39">
        <f>DL39*'Value Calculations'!$D$7</f>
        <v>7.6459843037495734</v>
      </c>
      <c r="BA39">
        <f>DM39*'Value Calculations'!$D$8</f>
        <v>5.176184641670865</v>
      </c>
      <c r="BB39">
        <f>DN39*'Value Calculations'!$D$9</f>
        <v>2.6450026540878513</v>
      </c>
      <c r="BC39">
        <f>DO39*'Value Calculations'!$D$10</f>
        <v>2.1918988444572283</v>
      </c>
      <c r="BD39">
        <f>DP39*'Value Calculations'!$D$11</f>
        <v>2.9721424440748123</v>
      </c>
      <c r="BE39">
        <f>DQ39*'Value Calculations'!$D$12</f>
        <v>2.441648218768242</v>
      </c>
      <c r="BF39">
        <f>DR39*'Value Calculations'!$D$13</f>
        <v>11.487729517789925</v>
      </c>
      <c r="BH39">
        <f>DU39*'Value Calculations'!$D$3</f>
        <v>8.5624440011467957</v>
      </c>
      <c r="BI39">
        <f>DV39*'Value Calculations'!$D$4</f>
        <v>6.5122540808929985</v>
      </c>
      <c r="BJ39">
        <f>DW39*'Value Calculations'!$D$5</f>
        <v>10.878862307169783</v>
      </c>
      <c r="BK39">
        <f>DX39*'Value Calculations'!$D$6</f>
        <v>3.1266232979840716</v>
      </c>
      <c r="BL39">
        <f>DY39*'Value Calculations'!$D$7</f>
        <v>4.4821287297842325</v>
      </c>
      <c r="BM39">
        <f>DZ39*'Value Calculations'!$D$8</f>
        <v>6.3983393487320415</v>
      </c>
      <c r="BN39">
        <f>EA39*'Value Calculations'!$D$9</f>
        <v>3.7785752201255018</v>
      </c>
      <c r="BO39">
        <f>EB39*'Value Calculations'!$D$10</f>
        <v>1.0959494222286141</v>
      </c>
      <c r="BP39">
        <f>EC39*'Value Calculations'!$D$11</f>
        <v>5.9442848881496246</v>
      </c>
      <c r="BQ39">
        <f>ED39*'Value Calculations'!$D$12</f>
        <v>1.6277654791788281</v>
      </c>
      <c r="BR39">
        <f>EE39*'Value Calculations'!$D$13</f>
        <v>10.24953112665089</v>
      </c>
      <c r="BT39">
        <f>VLOOKUP($B39,'Raw Stats'!$CM$3:$DC$528,3,FALSE)</f>
        <v>77</v>
      </c>
      <c r="BU39">
        <f>VLOOKUP($B39,'Raw Stats'!$CM$3:$DC$528,4,FALSE)</f>
        <v>24</v>
      </c>
      <c r="BV39">
        <f>VLOOKUP($B39,'Raw Stats'!$CM$3:$DC$528,5,FALSE)</f>
        <v>18</v>
      </c>
      <c r="BW39">
        <f>VLOOKUP($B39,'Raw Stats'!$CM$3:$DC$528,6,FALSE)</f>
        <v>42</v>
      </c>
      <c r="BX39">
        <f>VLOOKUP($B39,'Raw Stats'!$CM$3:$DC$528,7,FALSE)</f>
        <v>5</v>
      </c>
      <c r="BY39">
        <f>VLOOKUP($B39,'Raw Stats'!$CM$3:$DC$528,8,FALSE)</f>
        <v>95</v>
      </c>
      <c r="BZ39">
        <f>VLOOKUP($B39,'Raw Stats'!$CM$3:$DC$528,9,FALSE)</f>
        <v>72</v>
      </c>
      <c r="CA39">
        <f>VLOOKUP($B39,'Raw Stats'!$CM$3:$DC$528,10,FALSE)</f>
        <v>28</v>
      </c>
      <c r="CB39">
        <f>VLOOKUP($B39,'Raw Stats'!$CM$3:$DC$528,11,FALSE)+VLOOKUP($B39,'Raw Stats'!$CM$3:$DC$528,12,FALSE)</f>
        <v>2</v>
      </c>
      <c r="CC39">
        <f>VLOOKUP($B39,'Raw Stats'!$CM$3:$DC$528,13,FALSE)+VLOOKUP($B39,'Raw Stats'!$CM$3:$DC$528,14,FALSE)</f>
        <v>3</v>
      </c>
      <c r="CD39">
        <f>VLOOKUP($B39,'Raw Stats'!$CM$3:$DC$528,15,FALSE)</f>
        <v>5</v>
      </c>
      <c r="CE39">
        <f>VLOOKUP($B39,'Raw Stats'!$CM$3:$DC$528,16,FALSE)</f>
        <v>180</v>
      </c>
      <c r="CG39">
        <f>VLOOKUP($B39,'Raw Stats'!$BU$3:$CJ$528,3,FALSE)</f>
        <v>82</v>
      </c>
      <c r="CH39">
        <f>VLOOKUP($B39,'Raw Stats'!$BU$3:$CJ$528,4,FALSE)</f>
        <v>25</v>
      </c>
      <c r="CI39">
        <f>VLOOKUP($B39,'Raw Stats'!$BU$3:$CJ$5288,5,FALSE)</f>
        <v>28</v>
      </c>
      <c r="CJ39">
        <f>VLOOKUP($B39,'Raw Stats'!$BU$3:$CJ$528,6,FALSE)</f>
        <v>53</v>
      </c>
      <c r="CK39">
        <f>VLOOKUP($B39,'Raw Stats'!$BU$3:$CJ$528,7,FALSE)</f>
        <v>36</v>
      </c>
      <c r="CL39">
        <f>VLOOKUP($B39,'Raw Stats'!$BU$3:$CJ$528,8,FALSE)</f>
        <v>64</v>
      </c>
      <c r="CM39">
        <f>VLOOKUP($B39,'Raw Stats'!$BU$3:$CJ$528,9,FALSE)</f>
        <v>73</v>
      </c>
      <c r="CN39">
        <f>VLOOKUP($B39,'Raw Stats'!$BU$3:$CJ$528,10,FALSE)</f>
        <v>23</v>
      </c>
      <c r="CO39">
        <f>VLOOKUP($B39,'Raw Stats'!$BU$3:$CJ$528,11,FALSE)+VLOOKUP($B39,'Raw Stats'!$BU$3:$CJ$528,12,FALSE)</f>
        <v>2</v>
      </c>
      <c r="CP39">
        <f>VLOOKUP($B39,'Raw Stats'!$BU$3:$CJ$528,13,FALSE)+VLOOKUP($B39,'Raw Stats'!$BU$3:$CJ$528,14,FALSE)</f>
        <v>5</v>
      </c>
      <c r="CQ39">
        <f>VLOOKUP($B39,'Raw Stats'!$BU$3:$CJ$528,15,FALSE)</f>
        <v>5</v>
      </c>
      <c r="CR39">
        <f>VLOOKUP($B39,'Raw Stats'!$BU$3:$CJ$528,16,FALSE)</f>
        <v>149</v>
      </c>
      <c r="CT39">
        <f>VLOOKUP($B39,'Raw Stats'!$BC$3:$BR$528,3,FALSE)</f>
        <v>45</v>
      </c>
      <c r="CU39">
        <f>VLOOKUP($B39,'Raw Stats'!$BC$3:$BR$528,4,FALSE)</f>
        <v>18</v>
      </c>
      <c r="CV39">
        <f>VLOOKUP($B39,'Raw Stats'!$BC$3:$BR$5288,5,FALSE)</f>
        <v>18</v>
      </c>
      <c r="CW39">
        <f>VLOOKUP($B39,'Raw Stats'!$BC$3:$BR$52888,6,FALSE)</f>
        <v>36</v>
      </c>
      <c r="CX39">
        <f>VLOOKUP($B39,'Raw Stats'!$BC$3:$BR$5288,7,FALSE)</f>
        <v>23</v>
      </c>
      <c r="CY39">
        <f>VLOOKUP($B39,'Raw Stats'!$BC$3:$BR$5288,8,FALSE)</f>
        <v>27</v>
      </c>
      <c r="CZ39">
        <f>VLOOKUP($B39,'Raw Stats'!$BC$3:$BR$5288,9,FALSE)</f>
        <v>38</v>
      </c>
      <c r="DA39">
        <f>VLOOKUP($B39,'Raw Stats'!$BC$3:$BR$5288,10,FALSE)</f>
        <v>20</v>
      </c>
      <c r="DB39">
        <f>VLOOKUP($B39,'Raw Stats'!$BC$3:$BR$5288,11,FALSE)+VLOOKUP($B39,'Raw Stats'!$BC$3:$BR$5288,12,FALSE)</f>
        <v>4</v>
      </c>
      <c r="DC39">
        <f>VLOOKUP($B39,'Raw Stats'!$BC$3:$BR$5288,13,FALSE)+VLOOKUP($B39,'Raw Stats'!$BC$3:$BR$5288,14,FALSE)</f>
        <v>2</v>
      </c>
      <c r="DD39">
        <f>VLOOKUP($B39,'Raw Stats'!$BC$3:$BR$5288,15,FALSE)</f>
        <v>5</v>
      </c>
      <c r="DE39">
        <f>VLOOKUP($B39,'Raw Stats'!$BC$3:$BR$5288,16,FALSE)</f>
        <v>91</v>
      </c>
      <c r="DG39">
        <f>VLOOKUP($B39,'Raw Stats'!$AK$3:$AZ$528,3,FALSE)</f>
        <v>76</v>
      </c>
      <c r="DH39">
        <f>VLOOKUP($B39,'Raw Stats'!$AK$3:$AZ$528,4,FALSE)</f>
        <v>28</v>
      </c>
      <c r="DI39">
        <f>VLOOKUP($B39,'Raw Stats'!$AK$3:$AZ$528,5,FALSE)</f>
        <v>27</v>
      </c>
      <c r="DJ39">
        <f>VLOOKUP($B39,'Raw Stats'!$AK$3:$AZ$528,6,FALSE)</f>
        <v>55</v>
      </c>
      <c r="DK39">
        <f>VLOOKUP($B39,'Raw Stats'!$AK$3:$AZ$528,7,FALSE)</f>
        <v>31</v>
      </c>
      <c r="DL39">
        <f>VLOOKUP($B39,'Raw Stats'!$AK$3:$AZ$528,8,FALSE)</f>
        <v>87</v>
      </c>
      <c r="DM39">
        <f>VLOOKUP($B39,'Raw Stats'!$AK$3:$AZ$528,9,FALSE)</f>
        <v>72</v>
      </c>
      <c r="DN39">
        <f>VLOOKUP($B39,'Raw Stats'!$AK$3:$AZ$528,10,FALSE)</f>
        <v>21</v>
      </c>
      <c r="DO39">
        <f>VLOOKUP($B39,'Raw Stats'!$AK$3:$AZ$528,11,FALSE)+VLOOKUP($B39,'Raw Stats'!$AK$3:$AZ$528,12,FALSE)</f>
        <v>6</v>
      </c>
      <c r="DP39">
        <f>VLOOKUP($B39,'Raw Stats'!$AK$3:$AZ$528,13,FALSE)+VLOOKUP($B39,'Raw Stats'!$AK$3:$AZ$528,14,FALSE)</f>
        <v>3</v>
      </c>
      <c r="DQ39">
        <f>VLOOKUP($B39,'Raw Stats'!$AK$3:$AZ$528,15,FALSE)</f>
        <v>3</v>
      </c>
      <c r="DR39">
        <f>VLOOKUP($B39,'Raw Stats'!$AK$3:$AZ$528,16,FALSE)</f>
        <v>167</v>
      </c>
      <c r="DT39">
        <f>VLOOKUP($B39,'Raw Stats'!$S$3:$AH$528,3,FALSE)</f>
        <v>77</v>
      </c>
      <c r="DU39">
        <f>VLOOKUP($B39,'Raw Stats'!$S$3:$AH$528,4,FALSE)</f>
        <v>21</v>
      </c>
      <c r="DV39">
        <f>VLOOKUP($B39,'Raw Stats'!$S$3:$AH$528,5,FALSE)</f>
        <v>20</v>
      </c>
      <c r="DW39">
        <f>VLOOKUP($B39,'Raw Stats'!$S$3:$AH$528,6,FALSE)</f>
        <v>41</v>
      </c>
      <c r="DX39">
        <f>VLOOKUP($B39,'Raw Stats'!$S$3:$AH$528,7,FALSE)</f>
        <v>25</v>
      </c>
      <c r="DY39">
        <f>VLOOKUP($B39,'Raw Stats'!$S$3:$AH$528,8,FALSE)</f>
        <v>51</v>
      </c>
      <c r="DZ39">
        <f>VLOOKUP($B39,'Raw Stats'!$S$3:$AH$528,9,FALSE)</f>
        <v>89</v>
      </c>
      <c r="EA39">
        <f>VLOOKUP($B39,'Raw Stats'!$S$3:$AH$528,10,FALSE)</f>
        <v>30</v>
      </c>
      <c r="EB39">
        <f>VLOOKUP($B39,'Raw Stats'!$S$3:$AH$528,11,FALSE)+VLOOKUP($B39,'Raw Stats'!$S$3:$AH$528,12,FALSE)</f>
        <v>3</v>
      </c>
      <c r="EC39">
        <f>VLOOKUP($B39,'Raw Stats'!$S$3:$AH$528,13,FALSE)+VLOOKUP($B39,'Raw Stats'!$S$3:$AH$528,14,FALSE)</f>
        <v>6</v>
      </c>
      <c r="ED39">
        <f>VLOOKUP($B39,'Raw Stats'!$S$3:$AH$528,15,FALSE)</f>
        <v>2</v>
      </c>
      <c r="EE39">
        <f>VLOOKUP($B39,'Raw Stats'!$S$3:$AH$528,16,FALSE)</f>
        <v>149</v>
      </c>
    </row>
    <row r="40" spans="1:135" x14ac:dyDescent="0.2">
      <c r="A40" t="e">
        <f>VLOOKUP(B40,'ALL SKATERS'!$B$3:$I$378,9,FALSE)</f>
        <v>#REF!</v>
      </c>
      <c r="B40" t="s">
        <v>112</v>
      </c>
      <c r="C40">
        <f t="shared" si="8"/>
        <v>0.91006599315013226</v>
      </c>
      <c r="D40">
        <f t="shared" si="9"/>
        <v>0.87639785141500837</v>
      </c>
      <c r="E40" t="e">
        <f t="shared" si="10"/>
        <v>#N/A</v>
      </c>
      <c r="F40" t="e">
        <f t="shared" si="11"/>
        <v>#N/A</v>
      </c>
      <c r="G40" t="e">
        <f t="shared" si="12"/>
        <v>#N/A</v>
      </c>
      <c r="H40">
        <f>VLOOKUP(B40,'ALL SKATERS'!$B$3:$H$378,7,FALSE)</f>
        <v>0.92</v>
      </c>
      <c r="I40" s="29" t="e">
        <f t="shared" si="13"/>
        <v>#REF!</v>
      </c>
      <c r="J40" s="29">
        <f t="shared" si="14"/>
        <v>-2.9999999999999916</v>
      </c>
      <c r="K40" s="29">
        <f t="shared" si="15"/>
        <v>-2.9999999999999916E-2</v>
      </c>
      <c r="L40">
        <f>BU40*'Value Calculations'!$D$3</f>
        <v>8.5624440011467957</v>
      </c>
      <c r="M40">
        <f>BV40*'Value Calculations'!$D$4</f>
        <v>8.1403176011162479</v>
      </c>
      <c r="N40">
        <f>BW40*'Value Calculations'!$D$5</f>
        <v>12.205552832434391</v>
      </c>
      <c r="O40">
        <f>BX40*'Value Calculations'!$D$6</f>
        <v>3.0015583660647085</v>
      </c>
      <c r="P40">
        <f>BY40*'Value Calculations'!$D$7</f>
        <v>7.7338691808041666</v>
      </c>
      <c r="Q40">
        <f>BZ40*'Value Calculations'!$D$8</f>
        <v>11.646415443759446</v>
      </c>
      <c r="R40">
        <f>CA40*'Value Calculations'!$D$9</f>
        <v>2.1411926247377844</v>
      </c>
      <c r="S40">
        <f>CB40*'Value Calculations'!$D$10</f>
        <v>2.9225317926096377</v>
      </c>
      <c r="T40">
        <f>CC40*'Value Calculations'!$D$11</f>
        <v>0</v>
      </c>
      <c r="U40">
        <f>CD40*'Value Calculations'!$D$12</f>
        <v>4.0694136979470699</v>
      </c>
      <c r="V40">
        <f>CE40*'Value Calculations'!$D$13</f>
        <v>12.381983911390337</v>
      </c>
      <c r="X40">
        <f>CH40*'Value Calculations'!$D$3</f>
        <v>6.9315022866426439</v>
      </c>
      <c r="Y40">
        <f>CI40*'Value Calculations'!$D$4</f>
        <v>6.5122540808929985</v>
      </c>
      <c r="Z40">
        <f>CJ40*'Value Calculations'!$D$5</f>
        <v>9.8175098869580975</v>
      </c>
      <c r="AA40">
        <f>CK40*'Value Calculations'!$D$6</f>
        <v>1.75090904687108</v>
      </c>
      <c r="AB40">
        <f>CL40*'Value Calculations'!$D$7</f>
        <v>6.3277111479306818</v>
      </c>
      <c r="AC40">
        <f>CM40*'Value Calculations'!$D$8</f>
        <v>10.49615219005481</v>
      </c>
      <c r="AD40">
        <f>CN40*'Value Calculations'!$D$9</f>
        <v>2.2671451320753011</v>
      </c>
      <c r="AE40">
        <f>CO40*'Value Calculations'!$D$10</f>
        <v>4.3837976889144565</v>
      </c>
      <c r="AF40">
        <f>CP40*'Value Calculations'!$D$11</f>
        <v>0</v>
      </c>
      <c r="AG40">
        <f>CQ40*'Value Calculations'!$D$12</f>
        <v>0</v>
      </c>
      <c r="AH40">
        <f>CR40*'Value Calculations'!$D$13</f>
        <v>9.3552767330504771</v>
      </c>
      <c r="AJ40" t="e">
        <f>CU40*'Value Calculations'!$D$3</f>
        <v>#N/A</v>
      </c>
      <c r="AK40">
        <f>CV40*'Value Calculations'!$D$4</f>
        <v>0.32561270404464993</v>
      </c>
      <c r="AL40">
        <f>CW40*'Value Calculations'!$D$5</f>
        <v>0.79601431515876464</v>
      </c>
      <c r="AM40">
        <f>CX40*'Value Calculations'!$D$6</f>
        <v>-0.12506493191936285</v>
      </c>
      <c r="AN40">
        <f>CY40*'Value Calculations'!$D$7</f>
        <v>0.52730926232755682</v>
      </c>
      <c r="AO40">
        <f>CZ40*'Value Calculations'!$D$8</f>
        <v>2.5880923208354325</v>
      </c>
      <c r="AP40">
        <f>DA40*'Value Calculations'!$D$9</f>
        <v>0.75571504402510037</v>
      </c>
      <c r="AQ40">
        <f>DB40*'Value Calculations'!$D$10</f>
        <v>0</v>
      </c>
      <c r="AR40">
        <f>DC40*'Value Calculations'!$D$11</f>
        <v>0</v>
      </c>
      <c r="AS40">
        <f>DD40*'Value Calculations'!$D$12</f>
        <v>0</v>
      </c>
      <c r="AT40">
        <f>DE40*'Value Calculations'!$D$13</f>
        <v>1.3069871906467578</v>
      </c>
      <c r="AV40" t="e">
        <f>DH40*'Value Calculations'!$D$3</f>
        <v>#N/A</v>
      </c>
      <c r="AW40" t="e">
        <f>DI40*'Value Calculations'!$D$4</f>
        <v>#N/A</v>
      </c>
      <c r="AX40" t="e">
        <f>DJ40*'Value Calculations'!$D$5</f>
        <v>#N/A</v>
      </c>
      <c r="AY40" t="e">
        <f>DK40*'Value Calculations'!$D$6</f>
        <v>#N/A</v>
      </c>
      <c r="AZ40" t="e">
        <f>DL40*'Value Calculations'!$D$7</f>
        <v>#N/A</v>
      </c>
      <c r="BA40" t="e">
        <f>DM40*'Value Calculations'!$D$8</f>
        <v>#N/A</v>
      </c>
      <c r="BB40" t="e">
        <f>DN40*'Value Calculations'!$D$9</f>
        <v>#N/A</v>
      </c>
      <c r="BC40" t="e">
        <f>DO40*'Value Calculations'!$D$10</f>
        <v>#N/A</v>
      </c>
      <c r="BD40" t="e">
        <f>DP40*'Value Calculations'!$D$11</f>
        <v>#N/A</v>
      </c>
      <c r="BE40" t="e">
        <f>DQ40*'Value Calculations'!$D$12</f>
        <v>#N/A</v>
      </c>
      <c r="BF40" t="e">
        <f>DR40*'Value Calculations'!$D$13</f>
        <v>#N/A</v>
      </c>
      <c r="BH40" t="e">
        <f>DU40*'Value Calculations'!$D$3</f>
        <v>#N/A</v>
      </c>
      <c r="BI40" t="e">
        <f>DV40*'Value Calculations'!$D$4</f>
        <v>#N/A</v>
      </c>
      <c r="BJ40" t="e">
        <f>DW40*'Value Calculations'!$D$5</f>
        <v>#N/A</v>
      </c>
      <c r="BK40" t="e">
        <f>DX40*'Value Calculations'!$D$6</f>
        <v>#N/A</v>
      </c>
      <c r="BL40" t="e">
        <f>DY40*'Value Calculations'!$D$7</f>
        <v>#N/A</v>
      </c>
      <c r="BM40" t="e">
        <f>DZ40*'Value Calculations'!$D$8</f>
        <v>#N/A</v>
      </c>
      <c r="BN40" t="e">
        <f>EA40*'Value Calculations'!$D$9</f>
        <v>#N/A</v>
      </c>
      <c r="BO40" t="e">
        <f>EB40*'Value Calculations'!$D$10</f>
        <v>#N/A</v>
      </c>
      <c r="BP40" t="e">
        <f>EC40*'Value Calculations'!$D$11</f>
        <v>#N/A</v>
      </c>
      <c r="BQ40" t="e">
        <f>ED40*'Value Calculations'!$D$12</f>
        <v>#N/A</v>
      </c>
      <c r="BR40" t="e">
        <f>EE40*'Value Calculations'!$D$13</f>
        <v>#N/A</v>
      </c>
      <c r="BT40">
        <f>VLOOKUP($B40,'Raw Stats'!$CM$3:$DC$528,3,FALSE)</f>
        <v>80</v>
      </c>
      <c r="BU40">
        <f>VLOOKUP($B40,'Raw Stats'!$CM$3:$DC$528,4,FALSE)</f>
        <v>21</v>
      </c>
      <c r="BV40">
        <f>VLOOKUP($B40,'Raw Stats'!$CM$3:$DC$528,5,FALSE)</f>
        <v>25</v>
      </c>
      <c r="BW40">
        <f>VLOOKUP($B40,'Raw Stats'!$CM$3:$DC$528,6,FALSE)</f>
        <v>46</v>
      </c>
      <c r="BX40">
        <f>VLOOKUP($B40,'Raw Stats'!$CM$3:$DC$528,7,FALSE)</f>
        <v>24</v>
      </c>
      <c r="BY40">
        <f>VLOOKUP($B40,'Raw Stats'!$CM$3:$DC$528,8,FALSE)</f>
        <v>88</v>
      </c>
      <c r="BZ40">
        <f>VLOOKUP($B40,'Raw Stats'!$CM$3:$DC$528,9,FALSE)</f>
        <v>162</v>
      </c>
      <c r="CA40">
        <f>VLOOKUP($B40,'Raw Stats'!$CM$3:$DC$528,10,FALSE)</f>
        <v>17</v>
      </c>
      <c r="CB40">
        <f>VLOOKUP($B40,'Raw Stats'!$CM$3:$DC$528,11,FALSE)+VLOOKUP($B40,'Raw Stats'!$CM$3:$DC$528,12,FALSE)</f>
        <v>8</v>
      </c>
      <c r="CC40">
        <f>VLOOKUP($B40,'Raw Stats'!$CM$3:$DC$528,13,FALSE)+VLOOKUP($B40,'Raw Stats'!$CM$3:$DC$528,14,FALSE)</f>
        <v>0</v>
      </c>
      <c r="CD40">
        <f>VLOOKUP($B40,'Raw Stats'!$CM$3:$DC$528,15,FALSE)</f>
        <v>5</v>
      </c>
      <c r="CE40">
        <f>VLOOKUP($B40,'Raw Stats'!$CM$3:$DC$528,16,FALSE)</f>
        <v>180</v>
      </c>
      <c r="CG40">
        <f>VLOOKUP($B40,'Raw Stats'!$BU$3:$CJ$528,3,FALSE)</f>
        <v>66</v>
      </c>
      <c r="CH40">
        <f>VLOOKUP($B40,'Raw Stats'!$BU$3:$CJ$528,4,FALSE)</f>
        <v>17</v>
      </c>
      <c r="CI40">
        <f>VLOOKUP($B40,'Raw Stats'!$BU$3:$CJ$5288,5,FALSE)</f>
        <v>20</v>
      </c>
      <c r="CJ40">
        <f>VLOOKUP($B40,'Raw Stats'!$BU$3:$CJ$528,6,FALSE)</f>
        <v>37</v>
      </c>
      <c r="CK40">
        <f>VLOOKUP($B40,'Raw Stats'!$BU$3:$CJ$528,7,FALSE)</f>
        <v>14</v>
      </c>
      <c r="CL40">
        <f>VLOOKUP($B40,'Raw Stats'!$BU$3:$CJ$528,8,FALSE)</f>
        <v>72</v>
      </c>
      <c r="CM40">
        <f>VLOOKUP($B40,'Raw Stats'!$BU$3:$CJ$528,9,FALSE)</f>
        <v>146</v>
      </c>
      <c r="CN40">
        <f>VLOOKUP($B40,'Raw Stats'!$BU$3:$CJ$528,10,FALSE)</f>
        <v>18</v>
      </c>
      <c r="CO40">
        <f>VLOOKUP($B40,'Raw Stats'!$BU$3:$CJ$528,11,FALSE)+VLOOKUP($B40,'Raw Stats'!$BU$3:$CJ$528,12,FALSE)</f>
        <v>12</v>
      </c>
      <c r="CP40">
        <f>VLOOKUP($B40,'Raw Stats'!$BU$3:$CJ$528,13,FALSE)+VLOOKUP($B40,'Raw Stats'!$BU$3:$CJ$528,14,FALSE)</f>
        <v>0</v>
      </c>
      <c r="CQ40">
        <f>VLOOKUP($B40,'Raw Stats'!$BU$3:$CJ$528,15,FALSE)</f>
        <v>0</v>
      </c>
      <c r="CR40">
        <f>VLOOKUP($B40,'Raw Stats'!$BU$3:$CJ$528,16,FALSE)</f>
        <v>136</v>
      </c>
      <c r="CT40" t="e">
        <f>VLOOKUP($B40,'Raw Stats'!$BC$3:$BR$528,3,FALSE)</f>
        <v>#N/A</v>
      </c>
      <c r="CU40" t="e">
        <f>VLOOKUP($B40,'Raw Stats'!$BC$3:$BR$528,4,FALSE)</f>
        <v>#N/A</v>
      </c>
      <c r="CV40">
        <f>VLOOKUP($B40,'Raw Stats'!$BC$3:$BR$5288,5,FALSE)</f>
        <v>1</v>
      </c>
      <c r="CW40">
        <f>VLOOKUP($B40,'Raw Stats'!$BC$3:$BR$52888,6,FALSE)</f>
        <v>3</v>
      </c>
      <c r="CX40">
        <f>VLOOKUP($B40,'Raw Stats'!$BC$3:$BR$5288,7,FALSE)</f>
        <v>-1</v>
      </c>
      <c r="CY40">
        <f>VLOOKUP($B40,'Raw Stats'!$BC$3:$BR$5288,8,FALSE)</f>
        <v>6</v>
      </c>
      <c r="CZ40">
        <f>VLOOKUP($B40,'Raw Stats'!$BC$3:$BR$5288,9,FALSE)</f>
        <v>36</v>
      </c>
      <c r="DA40">
        <f>VLOOKUP($B40,'Raw Stats'!$BC$3:$BR$5288,10,FALSE)</f>
        <v>6</v>
      </c>
      <c r="DB40">
        <f>VLOOKUP($B40,'Raw Stats'!$BC$3:$BR$5288,11,FALSE)+VLOOKUP($B40,'Raw Stats'!$BC$3:$BR$5288,12,FALSE)</f>
        <v>0</v>
      </c>
      <c r="DC40">
        <f>VLOOKUP($B40,'Raw Stats'!$BC$3:$BR$5288,13,FALSE)+VLOOKUP($B40,'Raw Stats'!$BC$3:$BR$5288,14,FALSE)</f>
        <v>0</v>
      </c>
      <c r="DD40">
        <f>VLOOKUP($B40,'Raw Stats'!$BC$3:$BR$5288,15,FALSE)</f>
        <v>0</v>
      </c>
      <c r="DE40">
        <f>VLOOKUP($B40,'Raw Stats'!$BC$3:$BR$5288,16,FALSE)</f>
        <v>19</v>
      </c>
      <c r="DG40" t="e">
        <f>VLOOKUP($B40,'Raw Stats'!$AK$3:$AZ$528,3,FALSE)</f>
        <v>#N/A</v>
      </c>
      <c r="DH40" t="e">
        <f>VLOOKUP($B40,'Raw Stats'!$AK$3:$AZ$528,4,FALSE)</f>
        <v>#N/A</v>
      </c>
      <c r="DI40" t="e">
        <f>VLOOKUP($B40,'Raw Stats'!$AK$3:$AZ$528,5,FALSE)</f>
        <v>#N/A</v>
      </c>
      <c r="DJ40" t="e">
        <f>VLOOKUP($B40,'Raw Stats'!$AK$3:$AZ$528,6,FALSE)</f>
        <v>#N/A</v>
      </c>
      <c r="DK40" t="e">
        <f>VLOOKUP($B40,'Raw Stats'!$AK$3:$AZ$528,7,FALSE)</f>
        <v>#N/A</v>
      </c>
      <c r="DL40" t="e">
        <f>VLOOKUP($B40,'Raw Stats'!$AK$3:$AZ$528,8,FALSE)</f>
        <v>#N/A</v>
      </c>
      <c r="DM40" t="e">
        <f>VLOOKUP($B40,'Raw Stats'!$AK$3:$AZ$528,9,FALSE)</f>
        <v>#N/A</v>
      </c>
      <c r="DN40" t="e">
        <f>VLOOKUP($B40,'Raw Stats'!$AK$3:$AZ$528,10,FALSE)</f>
        <v>#N/A</v>
      </c>
      <c r="DO40" t="e">
        <f>VLOOKUP($B40,'Raw Stats'!$AK$3:$AZ$528,11,FALSE)+VLOOKUP($B40,'Raw Stats'!$AK$3:$AZ$528,12,FALSE)</f>
        <v>#N/A</v>
      </c>
      <c r="DP40" t="e">
        <f>VLOOKUP($B40,'Raw Stats'!$AK$3:$AZ$528,13,FALSE)+VLOOKUP($B40,'Raw Stats'!$AK$3:$AZ$528,14,FALSE)</f>
        <v>#N/A</v>
      </c>
      <c r="DQ40" t="e">
        <f>VLOOKUP($B40,'Raw Stats'!$AK$3:$AZ$528,15,FALSE)</f>
        <v>#N/A</v>
      </c>
      <c r="DR40" t="e">
        <f>VLOOKUP($B40,'Raw Stats'!$AK$3:$AZ$528,16,FALSE)</f>
        <v>#N/A</v>
      </c>
      <c r="DT40" t="e">
        <f>VLOOKUP($B40,'Raw Stats'!$S$3:$AH$528,3,FALSE)</f>
        <v>#N/A</v>
      </c>
      <c r="DU40" t="e">
        <f>VLOOKUP($B40,'Raw Stats'!$S$3:$AH$528,4,FALSE)</f>
        <v>#N/A</v>
      </c>
      <c r="DV40" t="e">
        <f>VLOOKUP($B40,'Raw Stats'!$S$3:$AH$528,5,FALSE)</f>
        <v>#N/A</v>
      </c>
      <c r="DW40" t="e">
        <f>VLOOKUP($B40,'Raw Stats'!$S$3:$AH$528,6,FALSE)</f>
        <v>#N/A</v>
      </c>
      <c r="DX40" t="e">
        <f>VLOOKUP($B40,'Raw Stats'!$S$3:$AH$528,7,FALSE)</f>
        <v>#N/A</v>
      </c>
      <c r="DY40" t="e">
        <f>VLOOKUP($B40,'Raw Stats'!$S$3:$AH$528,8,FALSE)</f>
        <v>#N/A</v>
      </c>
      <c r="DZ40" t="e">
        <f>VLOOKUP($B40,'Raw Stats'!$S$3:$AH$528,9,FALSE)</f>
        <v>#N/A</v>
      </c>
      <c r="EA40" t="e">
        <f>VLOOKUP($B40,'Raw Stats'!$S$3:$AH$528,10,FALSE)</f>
        <v>#N/A</v>
      </c>
      <c r="EB40" t="e">
        <f>VLOOKUP($B40,'Raw Stats'!$S$3:$AH$528,11,FALSE)+VLOOKUP($B40,'Raw Stats'!$S$3:$AH$528,12,FALSE)</f>
        <v>#N/A</v>
      </c>
      <c r="EC40" t="e">
        <f>VLOOKUP($B40,'Raw Stats'!$S$3:$AH$528,13,FALSE)+VLOOKUP($B40,'Raw Stats'!$S$3:$AH$528,14,FALSE)</f>
        <v>#N/A</v>
      </c>
      <c r="ED40" t="e">
        <f>VLOOKUP($B40,'Raw Stats'!$S$3:$AH$528,15,FALSE)</f>
        <v>#N/A</v>
      </c>
      <c r="EE40" t="e">
        <f>VLOOKUP($B40,'Raw Stats'!$S$3:$AH$528,16,FALSE)</f>
        <v>#N/A</v>
      </c>
    </row>
    <row r="41" spans="1:135" x14ac:dyDescent="0.2">
      <c r="A41" t="e">
        <f>VLOOKUP(B41,'ALL SKATERS'!$B$3:$I$378,9,FALSE)</f>
        <v>#REF!</v>
      </c>
      <c r="B41" t="s">
        <v>111</v>
      </c>
      <c r="C41">
        <f t="shared" si="8"/>
        <v>0.57764190736860455</v>
      </c>
      <c r="D41">
        <f t="shared" si="9"/>
        <v>0.87710578714967735</v>
      </c>
      <c r="E41" t="e">
        <f t="shared" si="10"/>
        <v>#N/A</v>
      </c>
      <c r="F41" t="e">
        <f t="shared" si="11"/>
        <v>#N/A</v>
      </c>
      <c r="G41" t="e">
        <f t="shared" si="12"/>
        <v>#N/A</v>
      </c>
      <c r="H41">
        <f>VLOOKUP(B41,'ALL SKATERS'!$B$3:$H$378,7,FALSE)</f>
        <v>0.83</v>
      </c>
      <c r="I41" s="29" t="e">
        <f t="shared" si="13"/>
        <v>#REF!</v>
      </c>
      <c r="J41" s="29">
        <f t="shared" si="14"/>
        <v>-12</v>
      </c>
      <c r="K41" s="29">
        <f t="shared" si="15"/>
        <v>-0.12</v>
      </c>
      <c r="L41">
        <f>BU41*'Value Calculations'!$D$3</f>
        <v>5.300560572138493</v>
      </c>
      <c r="M41">
        <f>BV41*'Value Calculations'!$D$4</f>
        <v>5.8610286728036982</v>
      </c>
      <c r="N41">
        <f>BW41*'Value Calculations'!$D$5</f>
        <v>8.2254812566405686</v>
      </c>
      <c r="O41">
        <f>BX41*'Value Calculations'!$D$6</f>
        <v>-0.62532465959681427</v>
      </c>
      <c r="P41">
        <f>BY41*'Value Calculations'!$D$7</f>
        <v>1.4061580328734848</v>
      </c>
      <c r="Q41">
        <f>BZ41*'Value Calculations'!$D$8</f>
        <v>7.6204940557932179</v>
      </c>
      <c r="R41">
        <f>CA41*'Value Calculations'!$D$9</f>
        <v>4.156432742138052</v>
      </c>
      <c r="S41">
        <f>CB41*'Value Calculations'!$D$10</f>
        <v>2.1918988444572283</v>
      </c>
      <c r="T41">
        <f>CC41*'Value Calculations'!$D$11</f>
        <v>0</v>
      </c>
      <c r="U41">
        <f>CD41*'Value Calculations'!$D$12</f>
        <v>3.2555309583576562</v>
      </c>
      <c r="V41">
        <f>CE41*'Value Calculations'!$D$13</f>
        <v>9.9743759286199936</v>
      </c>
      <c r="X41">
        <f>CH41*'Value Calculations'!$D$3</f>
        <v>6.1160314293905689</v>
      </c>
      <c r="Y41">
        <f>CI41*'Value Calculations'!$D$4</f>
        <v>3.2561270404464993</v>
      </c>
      <c r="Z41">
        <f>CJ41*'Value Calculations'!$D$5</f>
        <v>6.6334526263230389</v>
      </c>
      <c r="AA41">
        <f>CK41*'Value Calculations'!$D$6</f>
        <v>1.3757142511129914</v>
      </c>
      <c r="AB41">
        <f>CL41*'Value Calculations'!$D$7</f>
        <v>0.35153950821837121</v>
      </c>
      <c r="AC41">
        <f>CM41*'Value Calculations'!$D$8</f>
        <v>2.8037666809050519</v>
      </c>
      <c r="AD41">
        <f>CN41*'Value Calculations'!$D$9</f>
        <v>1.6373825953877175</v>
      </c>
      <c r="AE41">
        <f>CO41*'Value Calculations'!$D$10</f>
        <v>1.0959494222286141</v>
      </c>
      <c r="AF41">
        <f>CP41*'Value Calculations'!$D$11</f>
        <v>0</v>
      </c>
      <c r="AG41">
        <f>CQ41*'Value Calculations'!$D$12</f>
        <v>2.441648218768242</v>
      </c>
      <c r="AH41">
        <f>CR41*'Value Calculations'!$D$13</f>
        <v>6.7413023517569615</v>
      </c>
      <c r="AJ41" t="e">
        <f>CU41*'Value Calculations'!$D$3</f>
        <v>#N/A</v>
      </c>
      <c r="AK41" t="e">
        <f>CV41*'Value Calculations'!$D$4</f>
        <v>#N/A</v>
      </c>
      <c r="AL41" t="e">
        <f>CW41*'Value Calculations'!$D$5</f>
        <v>#N/A</v>
      </c>
      <c r="AM41" t="e">
        <f>CX41*'Value Calculations'!$D$6</f>
        <v>#N/A</v>
      </c>
      <c r="AN41" t="e">
        <f>CY41*'Value Calculations'!$D$7</f>
        <v>#N/A</v>
      </c>
      <c r="AO41" t="e">
        <f>CZ41*'Value Calculations'!$D$8</f>
        <v>#N/A</v>
      </c>
      <c r="AP41" t="e">
        <f>DA41*'Value Calculations'!$D$9</f>
        <v>#N/A</v>
      </c>
      <c r="AQ41" t="e">
        <f>DB41*'Value Calculations'!$D$10</f>
        <v>#N/A</v>
      </c>
      <c r="AR41" t="e">
        <f>DC41*'Value Calculations'!$D$11</f>
        <v>#N/A</v>
      </c>
      <c r="AS41" t="e">
        <f>DD41*'Value Calculations'!$D$12</f>
        <v>#N/A</v>
      </c>
      <c r="AT41" t="e">
        <f>DE41*'Value Calculations'!$D$13</f>
        <v>#N/A</v>
      </c>
      <c r="AV41" t="e">
        <f>DH41*'Value Calculations'!$D$3</f>
        <v>#N/A</v>
      </c>
      <c r="AW41" t="e">
        <f>DI41*'Value Calculations'!$D$4</f>
        <v>#N/A</v>
      </c>
      <c r="AX41" t="e">
        <f>DJ41*'Value Calculations'!$D$5</f>
        <v>#N/A</v>
      </c>
      <c r="AY41" t="e">
        <f>DK41*'Value Calculations'!$D$6</f>
        <v>#N/A</v>
      </c>
      <c r="AZ41" t="e">
        <f>DL41*'Value Calculations'!$D$7</f>
        <v>#N/A</v>
      </c>
      <c r="BA41" t="e">
        <f>DM41*'Value Calculations'!$D$8</f>
        <v>#N/A</v>
      </c>
      <c r="BB41" t="e">
        <f>DN41*'Value Calculations'!$D$9</f>
        <v>#N/A</v>
      </c>
      <c r="BC41" t="e">
        <f>DO41*'Value Calculations'!$D$10</f>
        <v>#N/A</v>
      </c>
      <c r="BD41" t="e">
        <f>DP41*'Value Calculations'!$D$11</f>
        <v>#N/A</v>
      </c>
      <c r="BE41" t="e">
        <f>DQ41*'Value Calculations'!$D$12</f>
        <v>#N/A</v>
      </c>
      <c r="BF41" t="e">
        <f>DR41*'Value Calculations'!$D$13</f>
        <v>#N/A</v>
      </c>
      <c r="BH41" t="e">
        <f>DU41*'Value Calculations'!$D$3</f>
        <v>#N/A</v>
      </c>
      <c r="BI41" t="e">
        <f>DV41*'Value Calculations'!$D$4</f>
        <v>#N/A</v>
      </c>
      <c r="BJ41" t="e">
        <f>DW41*'Value Calculations'!$D$5</f>
        <v>#N/A</v>
      </c>
      <c r="BK41" t="e">
        <f>DX41*'Value Calculations'!$D$6</f>
        <v>#N/A</v>
      </c>
      <c r="BL41" t="e">
        <f>DY41*'Value Calculations'!$D$7</f>
        <v>#N/A</v>
      </c>
      <c r="BM41" t="e">
        <f>DZ41*'Value Calculations'!$D$8</f>
        <v>#N/A</v>
      </c>
      <c r="BN41" t="e">
        <f>EA41*'Value Calculations'!$D$9</f>
        <v>#N/A</v>
      </c>
      <c r="BO41" t="e">
        <f>EB41*'Value Calculations'!$D$10</f>
        <v>#N/A</v>
      </c>
      <c r="BP41" t="e">
        <f>EC41*'Value Calculations'!$D$11</f>
        <v>#N/A</v>
      </c>
      <c r="BQ41" t="e">
        <f>ED41*'Value Calculations'!$D$12</f>
        <v>#N/A</v>
      </c>
      <c r="BR41" t="e">
        <f>EE41*'Value Calculations'!$D$13</f>
        <v>#N/A</v>
      </c>
      <c r="BT41">
        <f>VLOOKUP($B41,'Raw Stats'!$CM$3:$DC$528,3,FALSE)</f>
        <v>82</v>
      </c>
      <c r="BU41">
        <f>VLOOKUP($B41,'Raw Stats'!$CM$3:$DC$528,4,FALSE)</f>
        <v>13</v>
      </c>
      <c r="BV41">
        <f>VLOOKUP($B41,'Raw Stats'!$CM$3:$DC$528,5,FALSE)</f>
        <v>18</v>
      </c>
      <c r="BW41">
        <f>VLOOKUP($B41,'Raw Stats'!$CM$3:$DC$528,6,FALSE)</f>
        <v>31</v>
      </c>
      <c r="BX41">
        <f>VLOOKUP($B41,'Raw Stats'!$CM$3:$DC$528,7,FALSE)</f>
        <v>-5</v>
      </c>
      <c r="BY41">
        <f>VLOOKUP($B41,'Raw Stats'!$CM$3:$DC$528,8,FALSE)</f>
        <v>16</v>
      </c>
      <c r="BZ41">
        <f>VLOOKUP($B41,'Raw Stats'!$CM$3:$DC$528,9,FALSE)</f>
        <v>106</v>
      </c>
      <c r="CA41">
        <f>VLOOKUP($B41,'Raw Stats'!$CM$3:$DC$528,10,FALSE)</f>
        <v>33</v>
      </c>
      <c r="CB41">
        <f>VLOOKUP($B41,'Raw Stats'!$CM$3:$DC$528,11,FALSE)+VLOOKUP($B41,'Raw Stats'!$CM$3:$DC$528,12,FALSE)</f>
        <v>6</v>
      </c>
      <c r="CC41">
        <f>VLOOKUP($B41,'Raw Stats'!$CM$3:$DC$528,13,FALSE)+VLOOKUP($B41,'Raw Stats'!$CM$3:$DC$528,14,FALSE)</f>
        <v>0</v>
      </c>
      <c r="CD41">
        <f>VLOOKUP($B41,'Raw Stats'!$CM$3:$DC$528,15,FALSE)</f>
        <v>4</v>
      </c>
      <c r="CE41">
        <f>VLOOKUP($B41,'Raw Stats'!$CM$3:$DC$528,16,FALSE)</f>
        <v>145</v>
      </c>
      <c r="CG41">
        <f>VLOOKUP($B41,'Raw Stats'!$BU$3:$CJ$528,3,FALSE)</f>
        <v>37</v>
      </c>
      <c r="CH41">
        <f>VLOOKUP($B41,'Raw Stats'!$BU$3:$CJ$528,4,FALSE)</f>
        <v>15</v>
      </c>
      <c r="CI41">
        <f>VLOOKUP($B41,'Raw Stats'!$BU$3:$CJ$5288,5,FALSE)</f>
        <v>10</v>
      </c>
      <c r="CJ41">
        <f>VLOOKUP($B41,'Raw Stats'!$BU$3:$CJ$528,6,FALSE)</f>
        <v>25</v>
      </c>
      <c r="CK41">
        <f>VLOOKUP($B41,'Raw Stats'!$BU$3:$CJ$528,7,FALSE)</f>
        <v>11</v>
      </c>
      <c r="CL41">
        <f>VLOOKUP($B41,'Raw Stats'!$BU$3:$CJ$528,8,FALSE)</f>
        <v>4</v>
      </c>
      <c r="CM41">
        <f>VLOOKUP($B41,'Raw Stats'!$BU$3:$CJ$528,9,FALSE)</f>
        <v>39</v>
      </c>
      <c r="CN41">
        <f>VLOOKUP($B41,'Raw Stats'!$BU$3:$CJ$528,10,FALSE)</f>
        <v>13</v>
      </c>
      <c r="CO41">
        <f>VLOOKUP($B41,'Raw Stats'!$BU$3:$CJ$528,11,FALSE)+VLOOKUP($B41,'Raw Stats'!$BU$3:$CJ$528,12,FALSE)</f>
        <v>3</v>
      </c>
      <c r="CP41">
        <f>VLOOKUP($B41,'Raw Stats'!$BU$3:$CJ$528,13,FALSE)+VLOOKUP($B41,'Raw Stats'!$BU$3:$CJ$528,14,FALSE)</f>
        <v>0</v>
      </c>
      <c r="CQ41">
        <f>VLOOKUP($B41,'Raw Stats'!$BU$3:$CJ$528,15,FALSE)</f>
        <v>3</v>
      </c>
      <c r="CR41">
        <f>VLOOKUP($B41,'Raw Stats'!$BU$3:$CJ$528,16,FALSE)</f>
        <v>98</v>
      </c>
      <c r="CT41" t="e">
        <f>VLOOKUP($B41,'Raw Stats'!$BC$3:$BR$528,3,FALSE)</f>
        <v>#N/A</v>
      </c>
      <c r="CU41" t="e">
        <f>VLOOKUP($B41,'Raw Stats'!$BC$3:$BR$528,4,FALSE)</f>
        <v>#N/A</v>
      </c>
      <c r="CV41" t="e">
        <f>VLOOKUP($B41,'Raw Stats'!$BC$3:$BR$5288,5,FALSE)</f>
        <v>#N/A</v>
      </c>
      <c r="CW41" t="e">
        <f>VLOOKUP($B41,'Raw Stats'!$BC$3:$BR$52888,6,FALSE)</f>
        <v>#N/A</v>
      </c>
      <c r="CX41" t="e">
        <f>VLOOKUP($B41,'Raw Stats'!$BC$3:$BR$5288,7,FALSE)</f>
        <v>#N/A</v>
      </c>
      <c r="CY41" t="e">
        <f>VLOOKUP($B41,'Raw Stats'!$BC$3:$BR$5288,8,FALSE)</f>
        <v>#N/A</v>
      </c>
      <c r="CZ41" t="e">
        <f>VLOOKUP($B41,'Raw Stats'!$BC$3:$BR$5288,9,FALSE)</f>
        <v>#N/A</v>
      </c>
      <c r="DA41" t="e">
        <f>VLOOKUP($B41,'Raw Stats'!$BC$3:$BR$5288,10,FALSE)</f>
        <v>#N/A</v>
      </c>
      <c r="DB41" t="e">
        <f>VLOOKUP($B41,'Raw Stats'!$BC$3:$BR$5288,11,FALSE)+VLOOKUP($B41,'Raw Stats'!$BC$3:$BR$5288,12,FALSE)</f>
        <v>#N/A</v>
      </c>
      <c r="DC41" t="e">
        <f>VLOOKUP($B41,'Raw Stats'!$BC$3:$BR$5288,13,FALSE)+VLOOKUP($B41,'Raw Stats'!$BC$3:$BR$5288,14,FALSE)</f>
        <v>#N/A</v>
      </c>
      <c r="DD41" t="e">
        <f>VLOOKUP($B41,'Raw Stats'!$BC$3:$BR$5288,15,FALSE)</f>
        <v>#N/A</v>
      </c>
      <c r="DE41" t="e">
        <f>VLOOKUP($B41,'Raw Stats'!$BC$3:$BR$5288,16,FALSE)</f>
        <v>#N/A</v>
      </c>
      <c r="DG41" t="e">
        <f>VLOOKUP($B41,'Raw Stats'!$AK$3:$AZ$528,3,FALSE)</f>
        <v>#N/A</v>
      </c>
      <c r="DH41" t="e">
        <f>VLOOKUP($B41,'Raw Stats'!$AK$3:$AZ$528,4,FALSE)</f>
        <v>#N/A</v>
      </c>
      <c r="DI41" t="e">
        <f>VLOOKUP($B41,'Raw Stats'!$AK$3:$AZ$528,5,FALSE)</f>
        <v>#N/A</v>
      </c>
      <c r="DJ41" t="e">
        <f>VLOOKUP($B41,'Raw Stats'!$AK$3:$AZ$528,6,FALSE)</f>
        <v>#N/A</v>
      </c>
      <c r="DK41" t="e">
        <f>VLOOKUP($B41,'Raw Stats'!$AK$3:$AZ$528,7,FALSE)</f>
        <v>#N/A</v>
      </c>
      <c r="DL41" t="e">
        <f>VLOOKUP($B41,'Raw Stats'!$AK$3:$AZ$528,8,FALSE)</f>
        <v>#N/A</v>
      </c>
      <c r="DM41" t="e">
        <f>VLOOKUP($B41,'Raw Stats'!$AK$3:$AZ$528,9,FALSE)</f>
        <v>#N/A</v>
      </c>
      <c r="DN41" t="e">
        <f>VLOOKUP($B41,'Raw Stats'!$AK$3:$AZ$528,10,FALSE)</f>
        <v>#N/A</v>
      </c>
      <c r="DO41" t="e">
        <f>VLOOKUP($B41,'Raw Stats'!$AK$3:$AZ$528,11,FALSE)+VLOOKUP($B41,'Raw Stats'!$AK$3:$AZ$528,12,FALSE)</f>
        <v>#N/A</v>
      </c>
      <c r="DP41" t="e">
        <f>VLOOKUP($B41,'Raw Stats'!$AK$3:$AZ$528,13,FALSE)+VLOOKUP($B41,'Raw Stats'!$AK$3:$AZ$528,14,FALSE)</f>
        <v>#N/A</v>
      </c>
      <c r="DQ41" t="e">
        <f>VLOOKUP($B41,'Raw Stats'!$AK$3:$AZ$528,15,FALSE)</f>
        <v>#N/A</v>
      </c>
      <c r="DR41" t="e">
        <f>VLOOKUP($B41,'Raw Stats'!$AK$3:$AZ$528,16,FALSE)</f>
        <v>#N/A</v>
      </c>
      <c r="DT41" t="e">
        <f>VLOOKUP($B41,'Raw Stats'!$S$3:$AH$528,3,FALSE)</f>
        <v>#N/A</v>
      </c>
      <c r="DU41" t="e">
        <f>VLOOKUP($B41,'Raw Stats'!$S$3:$AH$528,4,FALSE)</f>
        <v>#N/A</v>
      </c>
      <c r="DV41" t="e">
        <f>VLOOKUP($B41,'Raw Stats'!$S$3:$AH$528,5,FALSE)</f>
        <v>#N/A</v>
      </c>
      <c r="DW41" t="e">
        <f>VLOOKUP($B41,'Raw Stats'!$S$3:$AH$528,6,FALSE)</f>
        <v>#N/A</v>
      </c>
      <c r="DX41" t="e">
        <f>VLOOKUP($B41,'Raw Stats'!$S$3:$AH$528,7,FALSE)</f>
        <v>#N/A</v>
      </c>
      <c r="DY41" t="e">
        <f>VLOOKUP($B41,'Raw Stats'!$S$3:$AH$528,8,FALSE)</f>
        <v>#N/A</v>
      </c>
      <c r="DZ41" t="e">
        <f>VLOOKUP($B41,'Raw Stats'!$S$3:$AH$528,9,FALSE)</f>
        <v>#N/A</v>
      </c>
      <c r="EA41" t="e">
        <f>VLOOKUP($B41,'Raw Stats'!$S$3:$AH$528,10,FALSE)</f>
        <v>#N/A</v>
      </c>
      <c r="EB41" t="e">
        <f>VLOOKUP($B41,'Raw Stats'!$S$3:$AH$528,11,FALSE)+VLOOKUP($B41,'Raw Stats'!$S$3:$AH$528,12,FALSE)</f>
        <v>#N/A</v>
      </c>
      <c r="EC41" t="e">
        <f>VLOOKUP($B41,'Raw Stats'!$S$3:$AH$528,13,FALSE)+VLOOKUP($B41,'Raw Stats'!$S$3:$AH$528,14,FALSE)</f>
        <v>#N/A</v>
      </c>
      <c r="ED41" t="e">
        <f>VLOOKUP($B41,'Raw Stats'!$S$3:$AH$528,15,FALSE)</f>
        <v>#N/A</v>
      </c>
      <c r="EE41" t="e">
        <f>VLOOKUP($B41,'Raw Stats'!$S$3:$AH$528,16,FALSE)</f>
        <v>#N/A</v>
      </c>
    </row>
    <row r="42" spans="1:135" x14ac:dyDescent="0.2">
      <c r="A42" t="e">
        <f>VLOOKUP(B42,'ALL SKATERS'!$B$3:$I$378,9,FALSE)</f>
        <v>#REF!</v>
      </c>
      <c r="B42" t="s">
        <v>110</v>
      </c>
      <c r="C42">
        <f t="shared" si="8"/>
        <v>0.7566739476028318</v>
      </c>
      <c r="D42">
        <f t="shared" si="9"/>
        <v>0.92394212812919851</v>
      </c>
      <c r="E42">
        <f t="shared" si="10"/>
        <v>0.73402179758924391</v>
      </c>
      <c r="F42">
        <f t="shared" si="11"/>
        <v>0.82206704996814373</v>
      </c>
      <c r="G42">
        <f t="shared" si="12"/>
        <v>0.49062643317116672</v>
      </c>
      <c r="H42">
        <f>VLOOKUP(B42,'ALL SKATERS'!$B$3:$H$378,7,FALSE)</f>
        <v>0.93</v>
      </c>
      <c r="I42" s="29" t="e">
        <f t="shared" si="13"/>
        <v>#REF!</v>
      </c>
      <c r="J42" s="29">
        <f t="shared" si="14"/>
        <v>-1.9999999999999907</v>
      </c>
      <c r="K42" s="29">
        <f t="shared" si="15"/>
        <v>-1.9999999999999907E-2</v>
      </c>
      <c r="L42">
        <f>BU42*'Value Calculations'!$D$3</f>
        <v>6.9315022866426439</v>
      </c>
      <c r="M42">
        <f>BV42*'Value Calculations'!$D$4</f>
        <v>12.373282753696698</v>
      </c>
      <c r="N42">
        <f>BW42*'Value Calculations'!$D$5</f>
        <v>14.593595777910686</v>
      </c>
      <c r="O42">
        <f>BX42*'Value Calculations'!$D$6</f>
        <v>-0.62532465959681427</v>
      </c>
      <c r="P42">
        <f>BY42*'Value Calculations'!$D$7</f>
        <v>1.0546185246551136</v>
      </c>
      <c r="Q42">
        <f>BZ42*'Value Calculations'!$D$8</f>
        <v>2.7318752275485121</v>
      </c>
      <c r="R42">
        <f>CA42*'Value Calculations'!$D$9</f>
        <v>6.0457203522008029</v>
      </c>
      <c r="S42">
        <f>CB42*'Value Calculations'!$D$10</f>
        <v>4.3837976889144565</v>
      </c>
      <c r="T42">
        <f>CC42*'Value Calculations'!$D$11</f>
        <v>1.9814282960498748</v>
      </c>
      <c r="U42">
        <f>CD42*'Value Calculations'!$D$12</f>
        <v>0.81388273958941404</v>
      </c>
      <c r="V42">
        <f>CE42*'Value Calculations'!$D$13</f>
        <v>11.762884715820821</v>
      </c>
      <c r="X42">
        <f>CH42*'Value Calculations'!$D$3</f>
        <v>11.416592001529061</v>
      </c>
      <c r="Y42">
        <f>CI42*'Value Calculations'!$D$4</f>
        <v>11.722057345607396</v>
      </c>
      <c r="Z42">
        <f>CJ42*'Value Calculations'!$D$5</f>
        <v>16.981638723386979</v>
      </c>
      <c r="AA42">
        <f>CK42*'Value Calculations'!$D$6</f>
        <v>-0.12506493191936285</v>
      </c>
      <c r="AB42">
        <f>CL42*'Value Calculations'!$D$7</f>
        <v>0.17576975410918561</v>
      </c>
      <c r="AC42">
        <f>CM42*'Value Calculations'!$D$8</f>
        <v>1.5816119738438754</v>
      </c>
      <c r="AD42">
        <f>CN42*'Value Calculations'!$D$9</f>
        <v>5.4159578155132193</v>
      </c>
      <c r="AE42">
        <f>CO42*'Value Calculations'!$D$10</f>
        <v>8.0369624296765032</v>
      </c>
      <c r="AF42">
        <f>CP42*'Value Calculations'!$D$11</f>
        <v>0</v>
      </c>
      <c r="AG42">
        <f>CQ42*'Value Calculations'!$D$12</f>
        <v>4.883296437536484</v>
      </c>
      <c r="AH42">
        <f>CR42*'Value Calculations'!$D$13</f>
        <v>13.826548701052543</v>
      </c>
      <c r="AJ42">
        <f>CU42*'Value Calculations'!$D$3</f>
        <v>2.4464125717562273</v>
      </c>
      <c r="AK42">
        <f>CV42*'Value Calculations'!$D$4</f>
        <v>4.5585778566250994</v>
      </c>
      <c r="AL42">
        <f>CW42*'Value Calculations'!$D$5</f>
        <v>5.3067621010584309</v>
      </c>
      <c r="AM42">
        <f>CX42*'Value Calculations'!$D$6</f>
        <v>-0.37519479575808856</v>
      </c>
      <c r="AN42">
        <f>CY42*'Value Calculations'!$D$7</f>
        <v>0.35153950821837121</v>
      </c>
      <c r="AO42">
        <f>CZ42*'Value Calculations'!$D$8</f>
        <v>0.50324017349577854</v>
      </c>
      <c r="AP42">
        <f>DA42*'Value Calculations'!$D$9</f>
        <v>1.7633351027252342</v>
      </c>
      <c r="AQ42">
        <f>DB42*'Value Calculations'!$D$10</f>
        <v>2.1918988444572283</v>
      </c>
      <c r="AR42">
        <f>DC42*'Value Calculations'!$D$11</f>
        <v>0</v>
      </c>
      <c r="AS42">
        <f>DD42*'Value Calculations'!$D$12</f>
        <v>0</v>
      </c>
      <c r="AT42">
        <f>DE42*'Value Calculations'!$D$13</f>
        <v>4.5400607675097904</v>
      </c>
      <c r="AV42">
        <f>DH42*'Value Calculations'!$D$3</f>
        <v>7.3392377152686823</v>
      </c>
      <c r="AW42">
        <f>DI42*'Value Calculations'!$D$4</f>
        <v>12.047670049652048</v>
      </c>
      <c r="AX42">
        <f>DJ42*'Value Calculations'!$D$5</f>
        <v>14.593595777910686</v>
      </c>
      <c r="AY42">
        <f>DK42*'Value Calculations'!$D$6</f>
        <v>-0.12506493191936285</v>
      </c>
      <c r="AZ42">
        <f>DL42*'Value Calculations'!$D$7</f>
        <v>1.0546185246551136</v>
      </c>
      <c r="BA42">
        <f>DM42*'Value Calculations'!$D$8</f>
        <v>4.4572701081054671</v>
      </c>
      <c r="BB42">
        <f>DN42*'Value Calculations'!$D$9</f>
        <v>6.2976253668758364</v>
      </c>
      <c r="BC42">
        <f>DO42*'Value Calculations'!$D$10</f>
        <v>5.4797471111430704</v>
      </c>
      <c r="BD42">
        <f>DP42*'Value Calculations'!$D$11</f>
        <v>0</v>
      </c>
      <c r="BE42">
        <f>DQ42*'Value Calculations'!$D$12</f>
        <v>2.441648218768242</v>
      </c>
      <c r="BF42">
        <f>DR42*'Value Calculations'!$D$13</f>
        <v>13.001083106959854</v>
      </c>
      <c r="BH42">
        <f>DU42*'Value Calculations'!$D$3</f>
        <v>5.300560572138493</v>
      </c>
      <c r="BI42">
        <f>DV42*'Value Calculations'!$D$4</f>
        <v>4.2329651525804488</v>
      </c>
      <c r="BJ42">
        <f>DW42*'Value Calculations'!$D$5</f>
        <v>6.8987907313759607</v>
      </c>
      <c r="BK42">
        <f>DX42*'Value Calculations'!$D$6</f>
        <v>-0.87545452343553998</v>
      </c>
      <c r="BL42">
        <f>DY42*'Value Calculations'!$D$7</f>
        <v>1.4061580328734848</v>
      </c>
      <c r="BM42">
        <f>DZ42*'Value Calculations'!$D$8</f>
        <v>3.810247027896609</v>
      </c>
      <c r="BN42">
        <f>EA42*'Value Calculations'!$D$9</f>
        <v>3.9045277274630186</v>
      </c>
      <c r="BO42">
        <f>EB42*'Value Calculations'!$D$10</f>
        <v>1.4612658963048188</v>
      </c>
      <c r="BP42">
        <f>EC42*'Value Calculations'!$D$11</f>
        <v>1.9814282960498748</v>
      </c>
      <c r="BQ42">
        <f>ED42*'Value Calculations'!$D$12</f>
        <v>0</v>
      </c>
      <c r="BR42">
        <f>EE42*'Value Calculations'!$D$13</f>
        <v>8.1858671414191679</v>
      </c>
      <c r="BT42">
        <f>VLOOKUP($B42,'Raw Stats'!$CM$3:$DC$528,3,FALSE)</f>
        <v>82</v>
      </c>
      <c r="BU42">
        <f>VLOOKUP($B42,'Raw Stats'!$CM$3:$DC$528,4,FALSE)</f>
        <v>17</v>
      </c>
      <c r="BV42">
        <f>VLOOKUP($B42,'Raw Stats'!$CM$3:$DC$528,5,FALSE)</f>
        <v>38</v>
      </c>
      <c r="BW42">
        <f>VLOOKUP($B42,'Raw Stats'!$CM$3:$DC$528,6,FALSE)</f>
        <v>55</v>
      </c>
      <c r="BX42">
        <f>VLOOKUP($B42,'Raw Stats'!$CM$3:$DC$528,7,FALSE)</f>
        <v>-5</v>
      </c>
      <c r="BY42">
        <f>VLOOKUP($B42,'Raw Stats'!$CM$3:$DC$528,8,FALSE)</f>
        <v>12</v>
      </c>
      <c r="BZ42">
        <f>VLOOKUP($B42,'Raw Stats'!$CM$3:$DC$528,9,FALSE)</f>
        <v>38</v>
      </c>
      <c r="CA42">
        <f>VLOOKUP($B42,'Raw Stats'!$CM$3:$DC$528,10,FALSE)</f>
        <v>48</v>
      </c>
      <c r="CB42">
        <f>VLOOKUP($B42,'Raw Stats'!$CM$3:$DC$528,11,FALSE)+VLOOKUP($B42,'Raw Stats'!$CM$3:$DC$528,12,FALSE)</f>
        <v>12</v>
      </c>
      <c r="CC42">
        <f>VLOOKUP($B42,'Raw Stats'!$CM$3:$DC$528,13,FALSE)+VLOOKUP($B42,'Raw Stats'!$CM$3:$DC$528,14,FALSE)</f>
        <v>2</v>
      </c>
      <c r="CD42">
        <f>VLOOKUP($B42,'Raw Stats'!$CM$3:$DC$528,15,FALSE)</f>
        <v>1</v>
      </c>
      <c r="CE42">
        <f>VLOOKUP($B42,'Raw Stats'!$CM$3:$DC$528,16,FALSE)</f>
        <v>171</v>
      </c>
      <c r="CG42">
        <f>VLOOKUP($B42,'Raw Stats'!$BU$3:$CJ$528,3,FALSE)</f>
        <v>80</v>
      </c>
      <c r="CH42">
        <f>VLOOKUP($B42,'Raw Stats'!$BU$3:$CJ$528,4,FALSE)</f>
        <v>28</v>
      </c>
      <c r="CI42">
        <f>VLOOKUP($B42,'Raw Stats'!$BU$3:$CJ$5288,5,FALSE)</f>
        <v>36</v>
      </c>
      <c r="CJ42">
        <f>VLOOKUP($B42,'Raw Stats'!$BU$3:$CJ$528,6,FALSE)</f>
        <v>64</v>
      </c>
      <c r="CK42">
        <f>VLOOKUP($B42,'Raw Stats'!$BU$3:$CJ$528,7,FALSE)</f>
        <v>-1</v>
      </c>
      <c r="CL42">
        <f>VLOOKUP($B42,'Raw Stats'!$BU$3:$CJ$528,8,FALSE)</f>
        <v>2</v>
      </c>
      <c r="CM42">
        <f>VLOOKUP($B42,'Raw Stats'!$BU$3:$CJ$528,9,FALSE)</f>
        <v>22</v>
      </c>
      <c r="CN42">
        <f>VLOOKUP($B42,'Raw Stats'!$BU$3:$CJ$528,10,FALSE)</f>
        <v>43</v>
      </c>
      <c r="CO42">
        <f>VLOOKUP($B42,'Raw Stats'!$BU$3:$CJ$528,11,FALSE)+VLOOKUP($B42,'Raw Stats'!$BU$3:$CJ$528,12,FALSE)</f>
        <v>22</v>
      </c>
      <c r="CP42">
        <f>VLOOKUP($B42,'Raw Stats'!$BU$3:$CJ$528,13,FALSE)+VLOOKUP($B42,'Raw Stats'!$BU$3:$CJ$528,14,FALSE)</f>
        <v>0</v>
      </c>
      <c r="CQ42">
        <f>VLOOKUP($B42,'Raw Stats'!$BU$3:$CJ$528,15,FALSE)</f>
        <v>6</v>
      </c>
      <c r="CR42">
        <f>VLOOKUP($B42,'Raw Stats'!$BU$3:$CJ$528,16,FALSE)</f>
        <v>201</v>
      </c>
      <c r="CT42">
        <f>VLOOKUP($B42,'Raw Stats'!$BC$3:$BR$528,3,FALSE)</f>
        <v>29</v>
      </c>
      <c r="CU42">
        <f>VLOOKUP($B42,'Raw Stats'!$BC$3:$BR$528,4,FALSE)</f>
        <v>6</v>
      </c>
      <c r="CV42">
        <f>VLOOKUP($B42,'Raw Stats'!$BC$3:$BR$5288,5,FALSE)</f>
        <v>14</v>
      </c>
      <c r="CW42">
        <f>VLOOKUP($B42,'Raw Stats'!$BC$3:$BR$52888,6,FALSE)</f>
        <v>20</v>
      </c>
      <c r="CX42">
        <f>VLOOKUP($B42,'Raw Stats'!$BC$3:$BR$5288,7,FALSE)</f>
        <v>-3</v>
      </c>
      <c r="CY42">
        <f>VLOOKUP($B42,'Raw Stats'!$BC$3:$BR$5288,8,FALSE)</f>
        <v>4</v>
      </c>
      <c r="CZ42">
        <f>VLOOKUP($B42,'Raw Stats'!$BC$3:$BR$5288,9,FALSE)</f>
        <v>7</v>
      </c>
      <c r="DA42">
        <f>VLOOKUP($B42,'Raw Stats'!$BC$3:$BR$5288,10,FALSE)</f>
        <v>14</v>
      </c>
      <c r="DB42">
        <f>VLOOKUP($B42,'Raw Stats'!$BC$3:$BR$5288,11,FALSE)+VLOOKUP($B42,'Raw Stats'!$BC$3:$BR$5288,12,FALSE)</f>
        <v>6</v>
      </c>
      <c r="DC42">
        <f>VLOOKUP($B42,'Raw Stats'!$BC$3:$BR$5288,13,FALSE)+VLOOKUP($B42,'Raw Stats'!$BC$3:$BR$5288,14,FALSE)</f>
        <v>0</v>
      </c>
      <c r="DD42">
        <f>VLOOKUP($B42,'Raw Stats'!$BC$3:$BR$5288,15,FALSE)</f>
        <v>0</v>
      </c>
      <c r="DE42">
        <f>VLOOKUP($B42,'Raw Stats'!$BC$3:$BR$5288,16,FALSE)</f>
        <v>66</v>
      </c>
      <c r="DG42">
        <f>VLOOKUP($B42,'Raw Stats'!$AK$3:$AZ$528,3,FALSE)</f>
        <v>81</v>
      </c>
      <c r="DH42">
        <f>VLOOKUP($B42,'Raw Stats'!$AK$3:$AZ$528,4,FALSE)</f>
        <v>18</v>
      </c>
      <c r="DI42">
        <f>VLOOKUP($B42,'Raw Stats'!$AK$3:$AZ$528,5,FALSE)</f>
        <v>37</v>
      </c>
      <c r="DJ42">
        <f>VLOOKUP($B42,'Raw Stats'!$AK$3:$AZ$528,6,FALSE)</f>
        <v>55</v>
      </c>
      <c r="DK42">
        <f>VLOOKUP($B42,'Raw Stats'!$AK$3:$AZ$528,7,FALSE)</f>
        <v>-1</v>
      </c>
      <c r="DL42">
        <f>VLOOKUP($B42,'Raw Stats'!$AK$3:$AZ$528,8,FALSE)</f>
        <v>12</v>
      </c>
      <c r="DM42">
        <f>VLOOKUP($B42,'Raw Stats'!$AK$3:$AZ$528,9,FALSE)</f>
        <v>62</v>
      </c>
      <c r="DN42">
        <f>VLOOKUP($B42,'Raw Stats'!$AK$3:$AZ$528,10,FALSE)</f>
        <v>50</v>
      </c>
      <c r="DO42">
        <f>VLOOKUP($B42,'Raw Stats'!$AK$3:$AZ$528,11,FALSE)+VLOOKUP($B42,'Raw Stats'!$AK$3:$AZ$528,12,FALSE)</f>
        <v>15</v>
      </c>
      <c r="DP42">
        <f>VLOOKUP($B42,'Raw Stats'!$AK$3:$AZ$528,13,FALSE)+VLOOKUP($B42,'Raw Stats'!$AK$3:$AZ$528,14,FALSE)</f>
        <v>0</v>
      </c>
      <c r="DQ42">
        <f>VLOOKUP($B42,'Raw Stats'!$AK$3:$AZ$528,15,FALSE)</f>
        <v>3</v>
      </c>
      <c r="DR42">
        <f>VLOOKUP($B42,'Raw Stats'!$AK$3:$AZ$528,16,FALSE)</f>
        <v>189</v>
      </c>
      <c r="DT42">
        <f>VLOOKUP($B42,'Raw Stats'!$S$3:$AH$528,3,FALSE)</f>
        <v>74</v>
      </c>
      <c r="DU42">
        <f>VLOOKUP($B42,'Raw Stats'!$S$3:$AH$528,4,FALSE)</f>
        <v>13</v>
      </c>
      <c r="DV42">
        <f>VLOOKUP($B42,'Raw Stats'!$S$3:$AH$528,5,FALSE)</f>
        <v>13</v>
      </c>
      <c r="DW42">
        <f>VLOOKUP($B42,'Raw Stats'!$S$3:$AH$528,6,FALSE)</f>
        <v>26</v>
      </c>
      <c r="DX42">
        <f>VLOOKUP($B42,'Raw Stats'!$S$3:$AH$528,7,FALSE)</f>
        <v>-7</v>
      </c>
      <c r="DY42">
        <f>VLOOKUP($B42,'Raw Stats'!$S$3:$AH$528,8,FALSE)</f>
        <v>16</v>
      </c>
      <c r="DZ42">
        <f>VLOOKUP($B42,'Raw Stats'!$S$3:$AH$528,9,FALSE)</f>
        <v>53</v>
      </c>
      <c r="EA42">
        <f>VLOOKUP($B42,'Raw Stats'!$S$3:$AH$528,10,FALSE)</f>
        <v>31</v>
      </c>
      <c r="EB42">
        <f>VLOOKUP($B42,'Raw Stats'!$S$3:$AH$528,11,FALSE)+VLOOKUP($B42,'Raw Stats'!$S$3:$AH$528,12,FALSE)</f>
        <v>4</v>
      </c>
      <c r="EC42">
        <f>VLOOKUP($B42,'Raw Stats'!$S$3:$AH$528,13,FALSE)+VLOOKUP($B42,'Raw Stats'!$S$3:$AH$528,14,FALSE)</f>
        <v>2</v>
      </c>
      <c r="ED42">
        <f>VLOOKUP($B42,'Raw Stats'!$S$3:$AH$528,15,FALSE)</f>
        <v>0</v>
      </c>
      <c r="EE42">
        <f>VLOOKUP($B42,'Raw Stats'!$S$3:$AH$528,16,FALSE)</f>
        <v>119</v>
      </c>
    </row>
    <row r="43" spans="1:135" x14ac:dyDescent="0.2">
      <c r="A43" t="e">
        <f>VLOOKUP(B43,'ALL SKATERS'!$B$3:$I$378,9,FALSE)</f>
        <v>#REF!</v>
      </c>
      <c r="B43" t="s">
        <v>114</v>
      </c>
      <c r="C43">
        <f t="shared" si="8"/>
        <v>1.0130194023610404</v>
      </c>
      <c r="D43">
        <f t="shared" si="9"/>
        <v>0.86631407682683681</v>
      </c>
      <c r="E43">
        <f t="shared" si="10"/>
        <v>0.37940614737894085</v>
      </c>
      <c r="F43" t="e">
        <f t="shared" si="11"/>
        <v>#N/A</v>
      </c>
      <c r="G43" t="e">
        <f t="shared" si="12"/>
        <v>#N/A</v>
      </c>
      <c r="H43">
        <f>VLOOKUP(B43,'ALL SKATERS'!$B$3:$H$378,7,FALSE)</f>
        <v>1.03</v>
      </c>
      <c r="I43" s="29" t="e">
        <f t="shared" si="13"/>
        <v>#REF!</v>
      </c>
      <c r="J43" s="29">
        <f t="shared" si="14"/>
        <v>8.0000000000000071</v>
      </c>
      <c r="K43" s="29">
        <f t="shared" si="15"/>
        <v>8.0000000000000071E-2</v>
      </c>
      <c r="L43">
        <f>BU43*'Value Calculations'!$D$3</f>
        <v>11.416592001529061</v>
      </c>
      <c r="M43">
        <f>BV43*'Value Calculations'!$D$4</f>
        <v>11.396444641562747</v>
      </c>
      <c r="N43">
        <f>BW43*'Value Calculations'!$D$5</f>
        <v>16.716300618334056</v>
      </c>
      <c r="O43">
        <f>BX43*'Value Calculations'!$D$6</f>
        <v>1.6258441149517171</v>
      </c>
      <c r="P43">
        <f>BY43*'Value Calculations'!$D$7</f>
        <v>1.4061580328734848</v>
      </c>
      <c r="Q43">
        <f>BZ43*'Value Calculations'!$D$8</f>
        <v>3.8821384812531488</v>
      </c>
      <c r="R43">
        <f>CA43*'Value Calculations'!$D$9</f>
        <v>5.7938153375257695</v>
      </c>
      <c r="S43">
        <f>CB43*'Value Calculations'!$D$10</f>
        <v>5.8450635852192754</v>
      </c>
      <c r="T43">
        <f>CC43*'Value Calculations'!$D$11</f>
        <v>1.9814282960498748</v>
      </c>
      <c r="U43">
        <f>CD43*'Value Calculations'!$D$12</f>
        <v>3.2555309583576562</v>
      </c>
      <c r="V43">
        <f>CE43*'Value Calculations'!$D$13</f>
        <v>12.657139109421234</v>
      </c>
      <c r="X43">
        <f>CH43*'Value Calculations'!$D$3</f>
        <v>10.193385715650948</v>
      </c>
      <c r="Y43">
        <f>CI43*'Value Calculations'!$D$4</f>
        <v>10.093993825384148</v>
      </c>
      <c r="Z43">
        <f>CJ43*'Value Calculations'!$D$5</f>
        <v>14.858933882963607</v>
      </c>
      <c r="AA43">
        <f>CK43*'Value Calculations'!$D$6</f>
        <v>3.5018180937421599</v>
      </c>
      <c r="AB43">
        <f>CL43*'Value Calculations'!$D$7</f>
        <v>2.3728916804740057</v>
      </c>
      <c r="AC43">
        <f>CM43*'Value Calculations'!$D$8</f>
        <v>3.8821384812531488</v>
      </c>
      <c r="AD43">
        <f>CN43*'Value Calculations'!$D$9</f>
        <v>4.0304802348005353</v>
      </c>
      <c r="AE43">
        <f>CO43*'Value Calculations'!$D$10</f>
        <v>3.6531647407620471</v>
      </c>
      <c r="AF43">
        <f>CP43*'Value Calculations'!$D$11</f>
        <v>2.9721424440748123</v>
      </c>
      <c r="AG43">
        <f>CQ43*'Value Calculations'!$D$12</f>
        <v>0.81388273958941404</v>
      </c>
      <c r="AH43">
        <f>CR43*'Value Calculations'!$D$13</f>
        <v>12.93229430745213</v>
      </c>
      <c r="AJ43">
        <f>CU43*'Value Calculations'!$D$3</f>
        <v>2.8541480003822652</v>
      </c>
      <c r="AK43">
        <f>CV43*'Value Calculations'!$D$4</f>
        <v>1.9536762242678996</v>
      </c>
      <c r="AL43">
        <f>CW43*'Value Calculations'!$D$5</f>
        <v>3.4493953656879803</v>
      </c>
      <c r="AM43">
        <f>CX43*'Value Calculations'!$D$6</f>
        <v>-0.50025972767745142</v>
      </c>
      <c r="AN43">
        <f>CY43*'Value Calculations'!$D$7</f>
        <v>0.35153950821837121</v>
      </c>
      <c r="AO43">
        <f>CZ43*'Value Calculations'!$D$8</f>
        <v>2.4443094141223529</v>
      </c>
      <c r="AP43">
        <f>DA43*'Value Calculations'!$D$9</f>
        <v>2.2671451320753011</v>
      </c>
      <c r="AQ43">
        <f>DB43*'Value Calculations'!$D$10</f>
        <v>0</v>
      </c>
      <c r="AR43">
        <f>DC43*'Value Calculations'!$D$11</f>
        <v>0</v>
      </c>
      <c r="AS43">
        <f>DD43*'Value Calculations'!$D$12</f>
        <v>0.81388273958941404</v>
      </c>
      <c r="AT43">
        <f>DE43*'Value Calculations'!$D$13</f>
        <v>3.4394399753862048</v>
      </c>
      <c r="AV43" t="e">
        <f>DH43*'Value Calculations'!$D$3</f>
        <v>#N/A</v>
      </c>
      <c r="AW43" t="e">
        <f>DI43*'Value Calculations'!$D$4</f>
        <v>#N/A</v>
      </c>
      <c r="AX43" t="e">
        <f>DJ43*'Value Calculations'!$D$5</f>
        <v>#N/A</v>
      </c>
      <c r="AY43" t="e">
        <f>DK43*'Value Calculations'!$D$6</f>
        <v>#N/A</v>
      </c>
      <c r="AZ43" t="e">
        <f>DL43*'Value Calculations'!$D$7</f>
        <v>#N/A</v>
      </c>
      <c r="BA43" t="e">
        <f>DM43*'Value Calculations'!$D$8</f>
        <v>#N/A</v>
      </c>
      <c r="BB43" t="e">
        <f>DN43*'Value Calculations'!$D$9</f>
        <v>#N/A</v>
      </c>
      <c r="BC43" t="e">
        <f>DO43*'Value Calculations'!$D$10</f>
        <v>#N/A</v>
      </c>
      <c r="BD43" t="e">
        <f>DP43*'Value Calculations'!$D$11</f>
        <v>#N/A</v>
      </c>
      <c r="BE43" t="e">
        <f>DQ43*'Value Calculations'!$D$12</f>
        <v>#N/A</v>
      </c>
      <c r="BF43" t="e">
        <f>DR43*'Value Calculations'!$D$13</f>
        <v>#N/A</v>
      </c>
      <c r="BH43" t="e">
        <f>DU43*'Value Calculations'!$D$3</f>
        <v>#N/A</v>
      </c>
      <c r="BI43" t="e">
        <f>DV43*'Value Calculations'!$D$4</f>
        <v>#N/A</v>
      </c>
      <c r="BJ43" t="e">
        <f>DW43*'Value Calculations'!$D$5</f>
        <v>#N/A</v>
      </c>
      <c r="BK43" t="e">
        <f>DX43*'Value Calculations'!$D$6</f>
        <v>#N/A</v>
      </c>
      <c r="BL43" t="e">
        <f>DY43*'Value Calculations'!$D$7</f>
        <v>#N/A</v>
      </c>
      <c r="BM43" t="e">
        <f>DZ43*'Value Calculations'!$D$8</f>
        <v>#N/A</v>
      </c>
      <c r="BN43" t="e">
        <f>EA43*'Value Calculations'!$D$9</f>
        <v>#N/A</v>
      </c>
      <c r="BO43" t="e">
        <f>EB43*'Value Calculations'!$D$10</f>
        <v>#N/A</v>
      </c>
      <c r="BP43" t="e">
        <f>EC43*'Value Calculations'!$D$11</f>
        <v>#N/A</v>
      </c>
      <c r="BQ43" t="e">
        <f>ED43*'Value Calculations'!$D$12</f>
        <v>#N/A</v>
      </c>
      <c r="BR43" t="e">
        <f>EE43*'Value Calculations'!$D$13</f>
        <v>#N/A</v>
      </c>
      <c r="BT43">
        <f>VLOOKUP($B43,'Raw Stats'!$CM$3:$DC$528,3,FALSE)</f>
        <v>75</v>
      </c>
      <c r="BU43">
        <f>VLOOKUP($B43,'Raw Stats'!$CM$3:$DC$528,4,FALSE)</f>
        <v>28</v>
      </c>
      <c r="BV43">
        <f>VLOOKUP($B43,'Raw Stats'!$CM$3:$DC$528,5,FALSE)</f>
        <v>35</v>
      </c>
      <c r="BW43">
        <f>VLOOKUP($B43,'Raw Stats'!$CM$3:$DC$528,6,FALSE)</f>
        <v>63</v>
      </c>
      <c r="BX43">
        <f>VLOOKUP($B43,'Raw Stats'!$CM$3:$DC$528,7,FALSE)</f>
        <v>13</v>
      </c>
      <c r="BY43">
        <f>VLOOKUP($B43,'Raw Stats'!$CM$3:$DC$528,8,FALSE)</f>
        <v>16</v>
      </c>
      <c r="BZ43">
        <f>VLOOKUP($B43,'Raw Stats'!$CM$3:$DC$528,9,FALSE)</f>
        <v>54</v>
      </c>
      <c r="CA43">
        <f>VLOOKUP($B43,'Raw Stats'!$CM$3:$DC$528,10,FALSE)</f>
        <v>46</v>
      </c>
      <c r="CB43">
        <f>VLOOKUP($B43,'Raw Stats'!$CM$3:$DC$528,11,FALSE)+VLOOKUP($B43,'Raw Stats'!$CM$3:$DC$528,12,FALSE)</f>
        <v>16</v>
      </c>
      <c r="CC43">
        <f>VLOOKUP($B43,'Raw Stats'!$CM$3:$DC$528,13,FALSE)+VLOOKUP($B43,'Raw Stats'!$CM$3:$DC$528,14,FALSE)</f>
        <v>2</v>
      </c>
      <c r="CD43">
        <f>VLOOKUP($B43,'Raw Stats'!$CM$3:$DC$528,15,FALSE)</f>
        <v>4</v>
      </c>
      <c r="CE43">
        <f>VLOOKUP($B43,'Raw Stats'!$CM$3:$DC$528,16,FALSE)</f>
        <v>184</v>
      </c>
      <c r="CG43">
        <f>VLOOKUP($B43,'Raw Stats'!$BU$3:$CJ$528,3,FALSE)</f>
        <v>80</v>
      </c>
      <c r="CH43">
        <f>VLOOKUP($B43,'Raw Stats'!$BU$3:$CJ$528,4,FALSE)</f>
        <v>25</v>
      </c>
      <c r="CI43">
        <f>VLOOKUP($B43,'Raw Stats'!$BU$3:$CJ$5288,5,FALSE)</f>
        <v>31</v>
      </c>
      <c r="CJ43">
        <f>VLOOKUP($B43,'Raw Stats'!$BU$3:$CJ$528,6,FALSE)</f>
        <v>56</v>
      </c>
      <c r="CK43">
        <f>VLOOKUP($B43,'Raw Stats'!$BU$3:$CJ$528,7,FALSE)</f>
        <v>28</v>
      </c>
      <c r="CL43">
        <f>VLOOKUP($B43,'Raw Stats'!$BU$3:$CJ$528,8,FALSE)</f>
        <v>27</v>
      </c>
      <c r="CM43">
        <f>VLOOKUP($B43,'Raw Stats'!$BU$3:$CJ$528,9,FALSE)</f>
        <v>54</v>
      </c>
      <c r="CN43">
        <f>VLOOKUP($B43,'Raw Stats'!$BU$3:$CJ$528,10,FALSE)</f>
        <v>32</v>
      </c>
      <c r="CO43">
        <f>VLOOKUP($B43,'Raw Stats'!$BU$3:$CJ$528,11,FALSE)+VLOOKUP($B43,'Raw Stats'!$BU$3:$CJ$528,12,FALSE)</f>
        <v>10</v>
      </c>
      <c r="CP43">
        <f>VLOOKUP($B43,'Raw Stats'!$BU$3:$CJ$528,13,FALSE)+VLOOKUP($B43,'Raw Stats'!$BU$3:$CJ$528,14,FALSE)</f>
        <v>3</v>
      </c>
      <c r="CQ43">
        <f>VLOOKUP($B43,'Raw Stats'!$BU$3:$CJ$528,15,FALSE)</f>
        <v>1</v>
      </c>
      <c r="CR43">
        <f>VLOOKUP($B43,'Raw Stats'!$BU$3:$CJ$528,16,FALSE)</f>
        <v>188</v>
      </c>
      <c r="CT43">
        <f>VLOOKUP($B43,'Raw Stats'!$BC$3:$BR$528,3,FALSE)</f>
        <v>45</v>
      </c>
      <c r="CU43">
        <f>VLOOKUP($B43,'Raw Stats'!$BC$3:$BR$528,4,FALSE)</f>
        <v>7</v>
      </c>
      <c r="CV43">
        <f>VLOOKUP($B43,'Raw Stats'!$BC$3:$BR$5288,5,FALSE)</f>
        <v>6</v>
      </c>
      <c r="CW43">
        <f>VLOOKUP($B43,'Raw Stats'!$BC$3:$BR$52888,6,FALSE)</f>
        <v>13</v>
      </c>
      <c r="CX43">
        <f>VLOOKUP($B43,'Raw Stats'!$BC$3:$BR$5288,7,FALSE)</f>
        <v>-4</v>
      </c>
      <c r="CY43">
        <f>VLOOKUP($B43,'Raw Stats'!$BC$3:$BR$5288,8,FALSE)</f>
        <v>4</v>
      </c>
      <c r="CZ43">
        <f>VLOOKUP($B43,'Raw Stats'!$BC$3:$BR$5288,9,FALSE)</f>
        <v>34</v>
      </c>
      <c r="DA43">
        <f>VLOOKUP($B43,'Raw Stats'!$BC$3:$BR$5288,10,FALSE)</f>
        <v>18</v>
      </c>
      <c r="DB43">
        <f>VLOOKUP($B43,'Raw Stats'!$BC$3:$BR$5288,11,FALSE)+VLOOKUP($B43,'Raw Stats'!$BC$3:$BR$5288,12,FALSE)</f>
        <v>0</v>
      </c>
      <c r="DC43">
        <f>VLOOKUP($B43,'Raw Stats'!$BC$3:$BR$5288,13,FALSE)+VLOOKUP($B43,'Raw Stats'!$BC$3:$BR$5288,14,FALSE)</f>
        <v>0</v>
      </c>
      <c r="DD43">
        <f>VLOOKUP($B43,'Raw Stats'!$BC$3:$BR$5288,15,FALSE)</f>
        <v>1</v>
      </c>
      <c r="DE43">
        <f>VLOOKUP($B43,'Raw Stats'!$BC$3:$BR$5288,16,FALSE)</f>
        <v>50</v>
      </c>
      <c r="DG43" t="e">
        <f>VLOOKUP($B43,'Raw Stats'!$AK$3:$AZ$528,3,FALSE)</f>
        <v>#N/A</v>
      </c>
      <c r="DH43" t="e">
        <f>VLOOKUP($B43,'Raw Stats'!$AK$3:$AZ$528,4,FALSE)</f>
        <v>#N/A</v>
      </c>
      <c r="DI43" t="e">
        <f>VLOOKUP($B43,'Raw Stats'!$AK$3:$AZ$528,5,FALSE)</f>
        <v>#N/A</v>
      </c>
      <c r="DJ43" t="e">
        <f>VLOOKUP($B43,'Raw Stats'!$AK$3:$AZ$528,6,FALSE)</f>
        <v>#N/A</v>
      </c>
      <c r="DK43" t="e">
        <f>VLOOKUP($B43,'Raw Stats'!$AK$3:$AZ$528,7,FALSE)</f>
        <v>#N/A</v>
      </c>
      <c r="DL43" t="e">
        <f>VLOOKUP($B43,'Raw Stats'!$AK$3:$AZ$528,8,FALSE)</f>
        <v>#N/A</v>
      </c>
      <c r="DM43" t="e">
        <f>VLOOKUP($B43,'Raw Stats'!$AK$3:$AZ$528,9,FALSE)</f>
        <v>#N/A</v>
      </c>
      <c r="DN43" t="e">
        <f>VLOOKUP($B43,'Raw Stats'!$AK$3:$AZ$528,10,FALSE)</f>
        <v>#N/A</v>
      </c>
      <c r="DO43" t="e">
        <f>VLOOKUP($B43,'Raw Stats'!$AK$3:$AZ$528,11,FALSE)+VLOOKUP($B43,'Raw Stats'!$AK$3:$AZ$528,12,FALSE)</f>
        <v>#N/A</v>
      </c>
      <c r="DP43" t="e">
        <f>VLOOKUP($B43,'Raw Stats'!$AK$3:$AZ$528,13,FALSE)+VLOOKUP($B43,'Raw Stats'!$AK$3:$AZ$528,14,FALSE)</f>
        <v>#N/A</v>
      </c>
      <c r="DQ43" t="e">
        <f>VLOOKUP($B43,'Raw Stats'!$AK$3:$AZ$528,15,FALSE)</f>
        <v>#N/A</v>
      </c>
      <c r="DR43" t="e">
        <f>VLOOKUP($B43,'Raw Stats'!$AK$3:$AZ$528,16,FALSE)</f>
        <v>#N/A</v>
      </c>
      <c r="DT43" t="e">
        <f>VLOOKUP($B43,'Raw Stats'!$S$3:$AH$528,3,FALSE)</f>
        <v>#N/A</v>
      </c>
      <c r="DU43" t="e">
        <f>VLOOKUP($B43,'Raw Stats'!$S$3:$AH$528,4,FALSE)</f>
        <v>#N/A</v>
      </c>
      <c r="DV43" t="e">
        <f>VLOOKUP($B43,'Raw Stats'!$S$3:$AH$528,5,FALSE)</f>
        <v>#N/A</v>
      </c>
      <c r="DW43" t="e">
        <f>VLOOKUP($B43,'Raw Stats'!$S$3:$AH$528,6,FALSE)</f>
        <v>#N/A</v>
      </c>
      <c r="DX43" t="e">
        <f>VLOOKUP($B43,'Raw Stats'!$S$3:$AH$528,7,FALSE)</f>
        <v>#N/A</v>
      </c>
      <c r="DY43" t="e">
        <f>VLOOKUP($B43,'Raw Stats'!$S$3:$AH$528,8,FALSE)</f>
        <v>#N/A</v>
      </c>
      <c r="DZ43" t="e">
        <f>VLOOKUP($B43,'Raw Stats'!$S$3:$AH$528,9,FALSE)</f>
        <v>#N/A</v>
      </c>
      <c r="EA43" t="e">
        <f>VLOOKUP($B43,'Raw Stats'!$S$3:$AH$528,10,FALSE)</f>
        <v>#N/A</v>
      </c>
      <c r="EB43" t="e">
        <f>VLOOKUP($B43,'Raw Stats'!$S$3:$AH$528,11,FALSE)+VLOOKUP($B43,'Raw Stats'!$S$3:$AH$528,12,FALSE)</f>
        <v>#N/A</v>
      </c>
      <c r="EC43" t="e">
        <f>VLOOKUP($B43,'Raw Stats'!$S$3:$AH$528,13,FALSE)+VLOOKUP($B43,'Raw Stats'!$S$3:$AH$528,14,FALSE)</f>
        <v>#N/A</v>
      </c>
      <c r="ED43" t="e">
        <f>VLOOKUP($B43,'Raw Stats'!$S$3:$AH$528,15,FALSE)</f>
        <v>#N/A</v>
      </c>
      <c r="EE43" t="e">
        <f>VLOOKUP($B43,'Raw Stats'!$S$3:$AH$528,16,FALSE)</f>
        <v>#N/A</v>
      </c>
    </row>
    <row r="44" spans="1:135" x14ac:dyDescent="0.2">
      <c r="A44" t="e">
        <f>VLOOKUP(B44,'ALL SKATERS'!$B$3:$I$378,9,FALSE)</f>
        <v>#REF!</v>
      </c>
      <c r="B44" t="s">
        <v>109</v>
      </c>
      <c r="C44">
        <f t="shared" si="8"/>
        <v>0.55711074452155562</v>
      </c>
      <c r="D44">
        <f t="shared" si="9"/>
        <v>0.92531095946476882</v>
      </c>
      <c r="E44">
        <f t="shared" si="10"/>
        <v>0.88346096923560691</v>
      </c>
      <c r="F44">
        <f t="shared" si="11"/>
        <v>1.0441380500014108</v>
      </c>
      <c r="G44">
        <f t="shared" si="12"/>
        <v>0.9046281593095038</v>
      </c>
      <c r="H44">
        <f>VLOOKUP(B44,'ALL SKATERS'!$B$3:$H$378,7,FALSE)</f>
        <v>0.82</v>
      </c>
      <c r="I44" s="29" t="e">
        <f t="shared" si="13"/>
        <v>#REF!</v>
      </c>
      <c r="J44" s="29">
        <f t="shared" si="14"/>
        <v>-13</v>
      </c>
      <c r="K44" s="29">
        <f t="shared" si="15"/>
        <v>-0.13</v>
      </c>
      <c r="L44">
        <f>BU44*'Value Calculations'!$D$3</f>
        <v>5.300560572138493</v>
      </c>
      <c r="M44">
        <f>BV44*'Value Calculations'!$D$4</f>
        <v>6.8378667849376482</v>
      </c>
      <c r="N44">
        <f>BW44*'Value Calculations'!$D$5</f>
        <v>9.021495571799333</v>
      </c>
      <c r="O44">
        <f>BX44*'Value Calculations'!$D$6</f>
        <v>-2.5012986383872571</v>
      </c>
      <c r="P44">
        <f>BY44*'Value Calculations'!$D$7</f>
        <v>1.0546185246551136</v>
      </c>
      <c r="Q44">
        <f>BZ44*'Value Calculations'!$D$8</f>
        <v>1.6535034272004152</v>
      </c>
      <c r="R44">
        <f>CA44*'Value Calculations'!$D$9</f>
        <v>3.1488126834379182</v>
      </c>
      <c r="S44">
        <f>CB44*'Value Calculations'!$D$10</f>
        <v>3.2878482666858426</v>
      </c>
      <c r="T44">
        <f>CC44*'Value Calculations'!$D$11</f>
        <v>1.9814282960498748</v>
      </c>
      <c r="U44">
        <f>CD44*'Value Calculations'!$D$12</f>
        <v>0.81388273958941404</v>
      </c>
      <c r="V44">
        <f>CE44*'Value Calculations'!$D$13</f>
        <v>7.841923143880547</v>
      </c>
      <c r="X44">
        <f>CH44*'Value Calculations'!$D$3</f>
        <v>7.3392377152686823</v>
      </c>
      <c r="Y44">
        <f>CI44*'Value Calculations'!$D$4</f>
        <v>11.396444641562747</v>
      </c>
      <c r="Z44">
        <f>CJ44*'Value Calculations'!$D$5</f>
        <v>14.062919567804842</v>
      </c>
      <c r="AA44">
        <f>CK44*'Value Calculations'!$D$6</f>
        <v>-0.50025972767745142</v>
      </c>
      <c r="AB44">
        <f>CL44*'Value Calculations'!$D$7</f>
        <v>2.6365463116377841</v>
      </c>
      <c r="AC44">
        <f>CM44*'Value Calculations'!$D$8</f>
        <v>1.8691777872700346</v>
      </c>
      <c r="AD44">
        <f>CN44*'Value Calculations'!$D$9</f>
        <v>2.3930976394128178</v>
      </c>
      <c r="AE44">
        <f>CO44*'Value Calculations'!$D$10</f>
        <v>6.2103800592954803</v>
      </c>
      <c r="AF44">
        <f>CP44*'Value Calculations'!$D$11</f>
        <v>5.9442848881496246</v>
      </c>
      <c r="AG44">
        <f>CQ44*'Value Calculations'!$D$12</f>
        <v>0.81388273958941404</v>
      </c>
      <c r="AH44">
        <f>CR44*'Value Calculations'!$D$13</f>
        <v>7.9795007428959952</v>
      </c>
      <c r="AJ44">
        <f>CU44*'Value Calculations'!$D$3</f>
        <v>5.7082960007645305</v>
      </c>
      <c r="AK44">
        <f>CV44*'Value Calculations'!$D$4</f>
        <v>7.1634794889822988</v>
      </c>
      <c r="AL44">
        <f>CW44*'Value Calculations'!$D$5</f>
        <v>9.5521717819051766</v>
      </c>
      <c r="AM44">
        <f>CX44*'Value Calculations'!$D$6</f>
        <v>0.62532465959681427</v>
      </c>
      <c r="AN44">
        <f>CY44*'Value Calculations'!$D$7</f>
        <v>1.9334672952010417</v>
      </c>
      <c r="AO44">
        <f>CZ44*'Value Calculations'!$D$8</f>
        <v>1.4378290671307958</v>
      </c>
      <c r="AP44">
        <f>DA44*'Value Calculations'!$D$9</f>
        <v>1.7633351027252342</v>
      </c>
      <c r="AQ44">
        <f>DB44*'Value Calculations'!$D$10</f>
        <v>5.1144306370668655</v>
      </c>
      <c r="AR44">
        <f>DC44*'Value Calculations'!$D$11</f>
        <v>0.9907141480249374</v>
      </c>
      <c r="AS44">
        <f>DD44*'Value Calculations'!$D$12</f>
        <v>0</v>
      </c>
      <c r="AT44">
        <f>DE44*'Value Calculations'!$D$13</f>
        <v>8.1170783419114443</v>
      </c>
      <c r="AV44">
        <f>DH44*'Value Calculations'!$D$3</f>
        <v>10.601121144276986</v>
      </c>
      <c r="AW44">
        <f>DI44*'Value Calculations'!$D$4</f>
        <v>16.931860610321795</v>
      </c>
      <c r="AX44">
        <f>DJ44*'Value Calculations'!$D$5</f>
        <v>20.696372194127882</v>
      </c>
      <c r="AY44">
        <f>DK44*'Value Calculations'!$D$6</f>
        <v>-1.0005194553549028</v>
      </c>
      <c r="AZ44">
        <f>DL44*'Value Calculations'!$D$7</f>
        <v>1.4061580328734848</v>
      </c>
      <c r="BA44">
        <f>DM44*'Value Calculations'!$D$8</f>
        <v>4.3853786547489273</v>
      </c>
      <c r="BB44">
        <f>DN44*'Value Calculations'!$D$9</f>
        <v>3.2747651907754349</v>
      </c>
      <c r="BC44">
        <f>DO44*'Value Calculations'!$D$10</f>
        <v>10.594177748209937</v>
      </c>
      <c r="BD44">
        <f>DP44*'Value Calculations'!$D$11</f>
        <v>3.9628565920997496</v>
      </c>
      <c r="BE44">
        <f>DQ44*'Value Calculations'!$D$12</f>
        <v>2.441648218768242</v>
      </c>
      <c r="BF44">
        <f>DR44*'Value Calculations'!$D$13</f>
        <v>11.281363119266752</v>
      </c>
      <c r="BH44">
        <f>DU44*'Value Calculations'!$D$3</f>
        <v>8.5624440011467957</v>
      </c>
      <c r="BI44">
        <f>DV44*'Value Calculations'!$D$4</f>
        <v>13.350120865830647</v>
      </c>
      <c r="BJ44">
        <f>DW44*'Value Calculations'!$D$5</f>
        <v>16.450962513281137</v>
      </c>
      <c r="BK44">
        <f>DX44*'Value Calculations'!$D$6</f>
        <v>-0.50025972767745142</v>
      </c>
      <c r="BL44">
        <f>DY44*'Value Calculations'!$D$7</f>
        <v>1.4061580328734848</v>
      </c>
      <c r="BM44">
        <f>DZ44*'Value Calculations'!$D$8</f>
        <v>4.4572701081054671</v>
      </c>
      <c r="BN44">
        <f>EA44*'Value Calculations'!$D$9</f>
        <v>3.1488126834379182</v>
      </c>
      <c r="BO44">
        <f>EB44*'Value Calculations'!$D$10</f>
        <v>7.3063294815240942</v>
      </c>
      <c r="BP44">
        <f>EC44*'Value Calculations'!$D$11</f>
        <v>0.9907141480249374</v>
      </c>
      <c r="BQ44">
        <f>ED44*'Value Calculations'!$D$12</f>
        <v>4.0694136979470699</v>
      </c>
      <c r="BR44">
        <f>EE44*'Value Calculations'!$D$13</f>
        <v>14.032915099575716</v>
      </c>
      <c r="BT44">
        <f>VLOOKUP($B44,'Raw Stats'!$CM$3:$DC$528,3,FALSE)</f>
        <v>69</v>
      </c>
      <c r="BU44">
        <f>VLOOKUP($B44,'Raw Stats'!$CM$3:$DC$528,4,FALSE)</f>
        <v>13</v>
      </c>
      <c r="BV44">
        <f>VLOOKUP($B44,'Raw Stats'!$CM$3:$DC$528,5,FALSE)</f>
        <v>21</v>
      </c>
      <c r="BW44">
        <f>VLOOKUP($B44,'Raw Stats'!$CM$3:$DC$528,6,FALSE)</f>
        <v>34</v>
      </c>
      <c r="BX44">
        <f>VLOOKUP($B44,'Raw Stats'!$CM$3:$DC$528,7,FALSE)</f>
        <v>-20</v>
      </c>
      <c r="BY44">
        <f>VLOOKUP($B44,'Raw Stats'!$CM$3:$DC$528,8,FALSE)</f>
        <v>12</v>
      </c>
      <c r="BZ44">
        <f>VLOOKUP($B44,'Raw Stats'!$CM$3:$DC$528,9,FALSE)</f>
        <v>23</v>
      </c>
      <c r="CA44">
        <f>VLOOKUP($B44,'Raw Stats'!$CM$3:$DC$528,10,FALSE)</f>
        <v>25</v>
      </c>
      <c r="CB44">
        <f>VLOOKUP($B44,'Raw Stats'!$CM$3:$DC$528,11,FALSE)+VLOOKUP($B44,'Raw Stats'!$CM$3:$DC$528,12,FALSE)</f>
        <v>9</v>
      </c>
      <c r="CC44">
        <f>VLOOKUP($B44,'Raw Stats'!$CM$3:$DC$528,13,FALSE)+VLOOKUP($B44,'Raw Stats'!$CM$3:$DC$528,14,FALSE)</f>
        <v>2</v>
      </c>
      <c r="CD44">
        <f>VLOOKUP($B44,'Raw Stats'!$CM$3:$DC$528,15,FALSE)</f>
        <v>1</v>
      </c>
      <c r="CE44">
        <f>VLOOKUP($B44,'Raw Stats'!$CM$3:$DC$528,16,FALSE)</f>
        <v>114</v>
      </c>
      <c r="CG44">
        <f>VLOOKUP($B44,'Raw Stats'!$BU$3:$CJ$528,3,FALSE)</f>
        <v>65</v>
      </c>
      <c r="CH44">
        <f>VLOOKUP($B44,'Raw Stats'!$BU$3:$CJ$528,4,FALSE)</f>
        <v>18</v>
      </c>
      <c r="CI44">
        <f>VLOOKUP($B44,'Raw Stats'!$BU$3:$CJ$5288,5,FALSE)</f>
        <v>35</v>
      </c>
      <c r="CJ44">
        <f>VLOOKUP($B44,'Raw Stats'!$BU$3:$CJ$528,6,FALSE)</f>
        <v>53</v>
      </c>
      <c r="CK44">
        <f>VLOOKUP($B44,'Raw Stats'!$BU$3:$CJ$528,7,FALSE)</f>
        <v>-4</v>
      </c>
      <c r="CL44">
        <f>VLOOKUP($B44,'Raw Stats'!$BU$3:$CJ$528,8,FALSE)</f>
        <v>30</v>
      </c>
      <c r="CM44">
        <f>VLOOKUP($B44,'Raw Stats'!$BU$3:$CJ$528,9,FALSE)</f>
        <v>26</v>
      </c>
      <c r="CN44">
        <f>VLOOKUP($B44,'Raw Stats'!$BU$3:$CJ$528,10,FALSE)</f>
        <v>19</v>
      </c>
      <c r="CO44">
        <f>VLOOKUP($B44,'Raw Stats'!$BU$3:$CJ$528,11,FALSE)+VLOOKUP($B44,'Raw Stats'!$BU$3:$CJ$528,12,FALSE)</f>
        <v>17</v>
      </c>
      <c r="CP44">
        <f>VLOOKUP($B44,'Raw Stats'!$BU$3:$CJ$528,13,FALSE)+VLOOKUP($B44,'Raw Stats'!$BU$3:$CJ$528,14,FALSE)</f>
        <v>6</v>
      </c>
      <c r="CQ44">
        <f>VLOOKUP($B44,'Raw Stats'!$BU$3:$CJ$528,15,FALSE)</f>
        <v>1</v>
      </c>
      <c r="CR44">
        <f>VLOOKUP($B44,'Raw Stats'!$BU$3:$CJ$528,16,FALSE)</f>
        <v>116</v>
      </c>
      <c r="CT44">
        <f>VLOOKUP($B44,'Raw Stats'!$BC$3:$BR$528,3,FALSE)</f>
        <v>48</v>
      </c>
      <c r="CU44">
        <f>VLOOKUP($B44,'Raw Stats'!$BC$3:$BR$528,4,FALSE)</f>
        <v>14</v>
      </c>
      <c r="CV44">
        <f>VLOOKUP($B44,'Raw Stats'!$BC$3:$BR$5288,5,FALSE)</f>
        <v>22</v>
      </c>
      <c r="CW44">
        <f>VLOOKUP($B44,'Raw Stats'!$BC$3:$BR$52888,6,FALSE)</f>
        <v>36</v>
      </c>
      <c r="CX44">
        <f>VLOOKUP($B44,'Raw Stats'!$BC$3:$BR$5288,7,FALSE)</f>
        <v>5</v>
      </c>
      <c r="CY44">
        <f>VLOOKUP($B44,'Raw Stats'!$BC$3:$BR$5288,8,FALSE)</f>
        <v>22</v>
      </c>
      <c r="CZ44">
        <f>VLOOKUP($B44,'Raw Stats'!$BC$3:$BR$5288,9,FALSE)</f>
        <v>20</v>
      </c>
      <c r="DA44">
        <f>VLOOKUP($B44,'Raw Stats'!$BC$3:$BR$5288,10,FALSE)</f>
        <v>14</v>
      </c>
      <c r="DB44">
        <f>VLOOKUP($B44,'Raw Stats'!$BC$3:$BR$5288,11,FALSE)+VLOOKUP($B44,'Raw Stats'!$BC$3:$BR$5288,12,FALSE)</f>
        <v>14</v>
      </c>
      <c r="DC44">
        <f>VLOOKUP($B44,'Raw Stats'!$BC$3:$BR$5288,13,FALSE)+VLOOKUP($B44,'Raw Stats'!$BC$3:$BR$5288,14,FALSE)</f>
        <v>1</v>
      </c>
      <c r="DD44">
        <f>VLOOKUP($B44,'Raw Stats'!$BC$3:$BR$5288,15,FALSE)</f>
        <v>0</v>
      </c>
      <c r="DE44">
        <f>VLOOKUP($B44,'Raw Stats'!$BC$3:$BR$5288,16,FALSE)</f>
        <v>118</v>
      </c>
      <c r="DG44">
        <f>VLOOKUP($B44,'Raw Stats'!$AK$3:$AZ$528,3,FALSE)</f>
        <v>81</v>
      </c>
      <c r="DH44">
        <f>VLOOKUP($B44,'Raw Stats'!$AK$3:$AZ$528,4,FALSE)</f>
        <v>26</v>
      </c>
      <c r="DI44">
        <f>VLOOKUP($B44,'Raw Stats'!$AK$3:$AZ$528,5,FALSE)</f>
        <v>52</v>
      </c>
      <c r="DJ44">
        <f>VLOOKUP($B44,'Raw Stats'!$AK$3:$AZ$528,6,FALSE)</f>
        <v>78</v>
      </c>
      <c r="DK44">
        <f>VLOOKUP($B44,'Raw Stats'!$AK$3:$AZ$528,7,FALSE)</f>
        <v>-8</v>
      </c>
      <c r="DL44">
        <f>VLOOKUP($B44,'Raw Stats'!$AK$3:$AZ$528,8,FALSE)</f>
        <v>16</v>
      </c>
      <c r="DM44">
        <f>VLOOKUP($B44,'Raw Stats'!$AK$3:$AZ$528,9,FALSE)</f>
        <v>61</v>
      </c>
      <c r="DN44">
        <f>VLOOKUP($B44,'Raw Stats'!$AK$3:$AZ$528,10,FALSE)</f>
        <v>26</v>
      </c>
      <c r="DO44">
        <f>VLOOKUP($B44,'Raw Stats'!$AK$3:$AZ$528,11,FALSE)+VLOOKUP($B44,'Raw Stats'!$AK$3:$AZ$528,12,FALSE)</f>
        <v>29</v>
      </c>
      <c r="DP44">
        <f>VLOOKUP($B44,'Raw Stats'!$AK$3:$AZ$528,13,FALSE)+VLOOKUP($B44,'Raw Stats'!$AK$3:$AZ$528,14,FALSE)</f>
        <v>4</v>
      </c>
      <c r="DQ44">
        <f>VLOOKUP($B44,'Raw Stats'!$AK$3:$AZ$528,15,FALSE)</f>
        <v>3</v>
      </c>
      <c r="DR44">
        <f>VLOOKUP($B44,'Raw Stats'!$AK$3:$AZ$528,16,FALSE)</f>
        <v>164</v>
      </c>
      <c r="DT44">
        <f>VLOOKUP($B44,'Raw Stats'!$S$3:$AH$528,3,FALSE)</f>
        <v>81</v>
      </c>
      <c r="DU44">
        <f>VLOOKUP($B44,'Raw Stats'!$S$3:$AH$528,4,FALSE)</f>
        <v>21</v>
      </c>
      <c r="DV44">
        <f>VLOOKUP($B44,'Raw Stats'!$S$3:$AH$528,5,FALSE)</f>
        <v>41</v>
      </c>
      <c r="DW44">
        <f>VLOOKUP($B44,'Raw Stats'!$S$3:$AH$528,6,FALSE)</f>
        <v>62</v>
      </c>
      <c r="DX44">
        <f>VLOOKUP($B44,'Raw Stats'!$S$3:$AH$528,7,FALSE)</f>
        <v>-4</v>
      </c>
      <c r="DY44">
        <f>VLOOKUP($B44,'Raw Stats'!$S$3:$AH$528,8,FALSE)</f>
        <v>16</v>
      </c>
      <c r="DZ44">
        <f>VLOOKUP($B44,'Raw Stats'!$S$3:$AH$528,9,FALSE)</f>
        <v>62</v>
      </c>
      <c r="EA44">
        <f>VLOOKUP($B44,'Raw Stats'!$S$3:$AH$528,10,FALSE)</f>
        <v>25</v>
      </c>
      <c r="EB44">
        <f>VLOOKUP($B44,'Raw Stats'!$S$3:$AH$528,11,FALSE)+VLOOKUP($B44,'Raw Stats'!$S$3:$AH$528,12,FALSE)</f>
        <v>20</v>
      </c>
      <c r="EC44">
        <f>VLOOKUP($B44,'Raw Stats'!$S$3:$AH$528,13,FALSE)+VLOOKUP($B44,'Raw Stats'!$S$3:$AH$528,14,FALSE)</f>
        <v>1</v>
      </c>
      <c r="ED44">
        <f>VLOOKUP($B44,'Raw Stats'!$S$3:$AH$528,15,FALSE)</f>
        <v>5</v>
      </c>
      <c r="EE44">
        <f>VLOOKUP($B44,'Raw Stats'!$S$3:$AH$528,16,FALSE)</f>
        <v>204</v>
      </c>
    </row>
    <row r="45" spans="1:135" x14ac:dyDescent="0.2">
      <c r="A45" t="e">
        <f>VLOOKUP(B45,'ALL SKATERS'!$B$3:$I$378,9,FALSE)</f>
        <v>#REF!</v>
      </c>
      <c r="B45" t="s">
        <v>117</v>
      </c>
      <c r="C45">
        <f t="shared" si="8"/>
        <v>0.57640927934626218</v>
      </c>
      <c r="D45">
        <f t="shared" si="9"/>
        <v>0.70244440298610678</v>
      </c>
      <c r="E45">
        <f t="shared" si="10"/>
        <v>1.0456171783201906</v>
      </c>
      <c r="F45">
        <f t="shared" si="11"/>
        <v>0.65289168598339564</v>
      </c>
      <c r="G45">
        <f t="shared" si="12"/>
        <v>0.30818588774562233</v>
      </c>
      <c r="H45">
        <f>VLOOKUP(B45,'ALL SKATERS'!$B$3:$H$378,7,FALSE)</f>
        <v>0.7</v>
      </c>
      <c r="I45" s="29" t="e">
        <f t="shared" si="13"/>
        <v>#REF!</v>
      </c>
      <c r="J45" s="29">
        <f t="shared" si="14"/>
        <v>-25</v>
      </c>
      <c r="K45" s="29">
        <f t="shared" si="15"/>
        <v>-0.25</v>
      </c>
      <c r="L45">
        <f>BU45*'Value Calculations'!$D$3</f>
        <v>5.7082960007645305</v>
      </c>
      <c r="M45">
        <f>BV45*'Value Calculations'!$D$4</f>
        <v>5.5354159687590485</v>
      </c>
      <c r="N45">
        <f>BW45*'Value Calculations'!$D$5</f>
        <v>8.2254812566405686</v>
      </c>
      <c r="O45">
        <f>BX45*'Value Calculations'!$D$6</f>
        <v>-2.2511687745485314</v>
      </c>
      <c r="P45">
        <f>BY45*'Value Calculations'!$D$7</f>
        <v>1.7576975410918561</v>
      </c>
      <c r="Q45">
        <f>BZ45*'Value Calculations'!$D$8</f>
        <v>5.7513162685231833</v>
      </c>
      <c r="R45">
        <f>CA45*'Value Calculations'!$D$9</f>
        <v>4.6602427714881189</v>
      </c>
      <c r="S45">
        <f>CB45*'Value Calculations'!$D$10</f>
        <v>3.6531647407620471</v>
      </c>
      <c r="T45">
        <f>CC45*'Value Calculations'!$D$11</f>
        <v>0</v>
      </c>
      <c r="U45">
        <f>CD45*'Value Calculations'!$D$12</f>
        <v>0</v>
      </c>
      <c r="V45">
        <f>CE45*'Value Calculations'!$D$13</f>
        <v>8.4610223394500643</v>
      </c>
      <c r="X45">
        <f>CH45*'Value Calculations'!$D$3</f>
        <v>6.5237668580166064</v>
      </c>
      <c r="Y45">
        <f>CI45*'Value Calculations'!$D$4</f>
        <v>4.5585778566250994</v>
      </c>
      <c r="Z45">
        <f>CJ45*'Value Calculations'!$D$5</f>
        <v>7.960143151587646</v>
      </c>
      <c r="AA45">
        <f>CK45*'Value Calculations'!$D$6</f>
        <v>0.25012986383872571</v>
      </c>
      <c r="AB45">
        <f>CL45*'Value Calculations'!$D$7</f>
        <v>1.9334672952010417</v>
      </c>
      <c r="AC45">
        <f>CM45*'Value Calculations'!$D$8</f>
        <v>6.3264478953755017</v>
      </c>
      <c r="AD45">
        <f>CN45*'Value Calculations'!$D$9</f>
        <v>4.7861952788256357</v>
      </c>
      <c r="AE45">
        <f>CO45*'Value Calculations'!$D$10</f>
        <v>0.36531647407620471</v>
      </c>
      <c r="AF45">
        <f>CP45*'Value Calculations'!$D$11</f>
        <v>1.9814282960498748</v>
      </c>
      <c r="AG45">
        <f>CQ45*'Value Calculations'!$D$12</f>
        <v>4.0694136979470699</v>
      </c>
      <c r="AH45">
        <f>CR45*'Value Calculations'!$D$13</f>
        <v>9.0113327355118571</v>
      </c>
      <c r="AJ45">
        <f>CU45*'Value Calculations'!$D$3</f>
        <v>9.3779148583988725</v>
      </c>
      <c r="AK45">
        <f>CV45*'Value Calculations'!$D$4</f>
        <v>4.8841905606697491</v>
      </c>
      <c r="AL45">
        <f>CW45*'Value Calculations'!$D$5</f>
        <v>10.082847992011018</v>
      </c>
      <c r="AM45">
        <f>CX45*'Value Calculations'!$D$6</f>
        <v>1.8759739787904428</v>
      </c>
      <c r="AN45">
        <f>CY45*'Value Calculations'!$D$7</f>
        <v>1.5819277869826704</v>
      </c>
      <c r="AO45">
        <f>CZ45*'Value Calculations'!$D$8</f>
        <v>3.810247027896609</v>
      </c>
      <c r="AP45">
        <f>DA45*'Value Calculations'!$D$9</f>
        <v>5.1640528008381859</v>
      </c>
      <c r="AQ45">
        <f>DB45*'Value Calculations'!$D$10</f>
        <v>2.9225317926096377</v>
      </c>
      <c r="AR45">
        <f>DC45*'Value Calculations'!$D$11</f>
        <v>0</v>
      </c>
      <c r="AS45">
        <f>DD45*'Value Calculations'!$D$12</f>
        <v>2.441648218768242</v>
      </c>
      <c r="AT45">
        <f>DE45*'Value Calculations'!$D$13</f>
        <v>8.0482895424037189</v>
      </c>
      <c r="AV45">
        <f>DH45*'Value Calculations'!$D$3</f>
        <v>6.9315022866426439</v>
      </c>
      <c r="AW45">
        <f>DI45*'Value Calculations'!$D$4</f>
        <v>6.1866413768483488</v>
      </c>
      <c r="AX45">
        <f>DJ45*'Value Calculations'!$D$5</f>
        <v>9.5521717819051766</v>
      </c>
      <c r="AY45">
        <f>DK45*'Value Calculations'!$D$6</f>
        <v>0.12506493191936285</v>
      </c>
      <c r="AZ45">
        <f>DL45*'Value Calculations'!$D$7</f>
        <v>2.2850068034194129</v>
      </c>
      <c r="BA45">
        <f>DM45*'Value Calculations'!$D$8</f>
        <v>5.9669906285928027</v>
      </c>
      <c r="BB45">
        <f>DN45*'Value Calculations'!$D$9</f>
        <v>7.1792929182384535</v>
      </c>
      <c r="BC45">
        <f>DO45*'Value Calculations'!$D$10</f>
        <v>2.1918988444572283</v>
      </c>
      <c r="BD45">
        <f>DP45*'Value Calculations'!$D$11</f>
        <v>0.9907141480249374</v>
      </c>
      <c r="BE45">
        <f>DQ45*'Value Calculations'!$D$12</f>
        <v>0.81388273958941404</v>
      </c>
      <c r="BF45">
        <f>DR45*'Value Calculations'!$D$13</f>
        <v>9.3552767330504771</v>
      </c>
      <c r="BH45">
        <f>DU45*'Value Calculations'!$D$3</f>
        <v>2.4464125717562273</v>
      </c>
      <c r="BI45">
        <f>DV45*'Value Calculations'!$D$4</f>
        <v>1.9536762242678996</v>
      </c>
      <c r="BJ45">
        <f>DW45*'Value Calculations'!$D$5</f>
        <v>3.1840572606350586</v>
      </c>
      <c r="BK45">
        <f>DX45*'Value Calculations'!$D$6</f>
        <v>0.12506493191936285</v>
      </c>
      <c r="BL45">
        <f>DY45*'Value Calculations'!$D$7</f>
        <v>1.2303882787642992</v>
      </c>
      <c r="BM45">
        <f>DZ45*'Value Calculations'!$D$8</f>
        <v>2.5880923208354325</v>
      </c>
      <c r="BN45">
        <f>EA45*'Value Calculations'!$D$9</f>
        <v>2.3930976394128178</v>
      </c>
      <c r="BO45">
        <f>EB45*'Value Calculations'!$D$10</f>
        <v>0</v>
      </c>
      <c r="BP45">
        <f>EC45*'Value Calculations'!$D$11</f>
        <v>0</v>
      </c>
      <c r="BQ45">
        <f>ED45*'Value Calculations'!$D$12</f>
        <v>0</v>
      </c>
      <c r="BR45">
        <f>EE45*'Value Calculations'!$D$13</f>
        <v>3.6458063739093771</v>
      </c>
      <c r="BT45">
        <f>VLOOKUP($B45,'Raw Stats'!$CM$3:$DC$528,3,FALSE)</f>
        <v>72</v>
      </c>
      <c r="BU45">
        <f>VLOOKUP($B45,'Raw Stats'!$CM$3:$DC$528,4,FALSE)</f>
        <v>14</v>
      </c>
      <c r="BV45">
        <f>VLOOKUP($B45,'Raw Stats'!$CM$3:$DC$528,5,FALSE)</f>
        <v>17</v>
      </c>
      <c r="BW45">
        <f>VLOOKUP($B45,'Raw Stats'!$CM$3:$DC$528,6,FALSE)</f>
        <v>31</v>
      </c>
      <c r="BX45">
        <f>VLOOKUP($B45,'Raw Stats'!$CM$3:$DC$528,7,FALSE)</f>
        <v>-18</v>
      </c>
      <c r="BY45">
        <f>VLOOKUP($B45,'Raw Stats'!$CM$3:$DC$528,8,FALSE)</f>
        <v>20</v>
      </c>
      <c r="BZ45">
        <f>VLOOKUP($B45,'Raw Stats'!$CM$3:$DC$528,9,FALSE)</f>
        <v>80</v>
      </c>
      <c r="CA45">
        <f>VLOOKUP($B45,'Raw Stats'!$CM$3:$DC$528,10,FALSE)</f>
        <v>37</v>
      </c>
      <c r="CB45">
        <f>VLOOKUP($B45,'Raw Stats'!$CM$3:$DC$528,11,FALSE)+VLOOKUP($B45,'Raw Stats'!$CM$3:$DC$528,12,FALSE)</f>
        <v>10</v>
      </c>
      <c r="CC45">
        <f>VLOOKUP($B45,'Raw Stats'!$CM$3:$DC$528,13,FALSE)+VLOOKUP($B45,'Raw Stats'!$CM$3:$DC$528,14,FALSE)</f>
        <v>0</v>
      </c>
      <c r="CD45">
        <f>VLOOKUP($B45,'Raw Stats'!$CM$3:$DC$528,15,FALSE)</f>
        <v>0</v>
      </c>
      <c r="CE45">
        <f>VLOOKUP($B45,'Raw Stats'!$CM$3:$DC$528,16,FALSE)</f>
        <v>123</v>
      </c>
      <c r="CG45">
        <f>VLOOKUP($B45,'Raw Stats'!$BU$3:$CJ$528,3,FALSE)</f>
        <v>68</v>
      </c>
      <c r="CH45">
        <f>VLOOKUP($B45,'Raw Stats'!$BU$3:$CJ$528,4,FALSE)</f>
        <v>16</v>
      </c>
      <c r="CI45">
        <f>VLOOKUP($B45,'Raw Stats'!$BU$3:$CJ$5288,5,FALSE)</f>
        <v>14</v>
      </c>
      <c r="CJ45">
        <f>VLOOKUP($B45,'Raw Stats'!$BU$3:$CJ$528,6,FALSE)</f>
        <v>30</v>
      </c>
      <c r="CK45">
        <f>VLOOKUP($B45,'Raw Stats'!$BU$3:$CJ$528,7,FALSE)</f>
        <v>2</v>
      </c>
      <c r="CL45">
        <f>VLOOKUP($B45,'Raw Stats'!$BU$3:$CJ$528,8,FALSE)</f>
        <v>22</v>
      </c>
      <c r="CM45">
        <f>VLOOKUP($B45,'Raw Stats'!$BU$3:$CJ$528,9,FALSE)</f>
        <v>88</v>
      </c>
      <c r="CN45">
        <f>VLOOKUP($B45,'Raw Stats'!$BU$3:$CJ$528,10,FALSE)</f>
        <v>38</v>
      </c>
      <c r="CO45">
        <f>VLOOKUP($B45,'Raw Stats'!$BU$3:$CJ$528,11,FALSE)+VLOOKUP($B45,'Raw Stats'!$BU$3:$CJ$528,12,FALSE)</f>
        <v>1</v>
      </c>
      <c r="CP45">
        <f>VLOOKUP($B45,'Raw Stats'!$BU$3:$CJ$528,13,FALSE)+VLOOKUP($B45,'Raw Stats'!$BU$3:$CJ$528,14,FALSE)</f>
        <v>2</v>
      </c>
      <c r="CQ45">
        <f>VLOOKUP($B45,'Raw Stats'!$BU$3:$CJ$528,15,FALSE)</f>
        <v>5</v>
      </c>
      <c r="CR45">
        <f>VLOOKUP($B45,'Raw Stats'!$BU$3:$CJ$528,16,FALSE)</f>
        <v>131</v>
      </c>
      <c r="CT45">
        <f>VLOOKUP($B45,'Raw Stats'!$BC$3:$BR$528,3,FALSE)</f>
        <v>48</v>
      </c>
      <c r="CU45">
        <f>VLOOKUP($B45,'Raw Stats'!$BC$3:$BR$528,4,FALSE)</f>
        <v>23</v>
      </c>
      <c r="CV45">
        <f>VLOOKUP($B45,'Raw Stats'!$BC$3:$BR$5288,5,FALSE)</f>
        <v>15</v>
      </c>
      <c r="CW45">
        <f>VLOOKUP($B45,'Raw Stats'!$BC$3:$BR$52888,6,FALSE)</f>
        <v>38</v>
      </c>
      <c r="CX45">
        <f>VLOOKUP($B45,'Raw Stats'!$BC$3:$BR$5288,7,FALSE)</f>
        <v>15</v>
      </c>
      <c r="CY45">
        <f>VLOOKUP($B45,'Raw Stats'!$BC$3:$BR$5288,8,FALSE)</f>
        <v>18</v>
      </c>
      <c r="CZ45">
        <f>VLOOKUP($B45,'Raw Stats'!$BC$3:$BR$5288,9,FALSE)</f>
        <v>53</v>
      </c>
      <c r="DA45">
        <f>VLOOKUP($B45,'Raw Stats'!$BC$3:$BR$5288,10,FALSE)</f>
        <v>41</v>
      </c>
      <c r="DB45">
        <f>VLOOKUP($B45,'Raw Stats'!$BC$3:$BR$5288,11,FALSE)+VLOOKUP($B45,'Raw Stats'!$BC$3:$BR$5288,12,FALSE)</f>
        <v>8</v>
      </c>
      <c r="DC45">
        <f>VLOOKUP($B45,'Raw Stats'!$BC$3:$BR$5288,13,FALSE)+VLOOKUP($B45,'Raw Stats'!$BC$3:$BR$5288,14,FALSE)</f>
        <v>0</v>
      </c>
      <c r="DD45">
        <f>VLOOKUP($B45,'Raw Stats'!$BC$3:$BR$5288,15,FALSE)</f>
        <v>3</v>
      </c>
      <c r="DE45">
        <f>VLOOKUP($B45,'Raw Stats'!$BC$3:$BR$5288,16,FALSE)</f>
        <v>117</v>
      </c>
      <c r="DG45">
        <f>VLOOKUP($B45,'Raw Stats'!$AK$3:$AZ$528,3,FALSE)</f>
        <v>79</v>
      </c>
      <c r="DH45">
        <f>VLOOKUP($B45,'Raw Stats'!$AK$3:$AZ$528,4,FALSE)</f>
        <v>17</v>
      </c>
      <c r="DI45">
        <f>VLOOKUP($B45,'Raw Stats'!$AK$3:$AZ$528,5,FALSE)</f>
        <v>19</v>
      </c>
      <c r="DJ45">
        <f>VLOOKUP($B45,'Raw Stats'!$AK$3:$AZ$528,6,FALSE)</f>
        <v>36</v>
      </c>
      <c r="DK45">
        <f>VLOOKUP($B45,'Raw Stats'!$AK$3:$AZ$528,7,FALSE)</f>
        <v>1</v>
      </c>
      <c r="DL45">
        <f>VLOOKUP($B45,'Raw Stats'!$AK$3:$AZ$528,8,FALSE)</f>
        <v>26</v>
      </c>
      <c r="DM45">
        <f>VLOOKUP($B45,'Raw Stats'!$AK$3:$AZ$528,9,FALSE)</f>
        <v>83</v>
      </c>
      <c r="DN45">
        <f>VLOOKUP($B45,'Raw Stats'!$AK$3:$AZ$528,10,FALSE)</f>
        <v>57</v>
      </c>
      <c r="DO45">
        <f>VLOOKUP($B45,'Raw Stats'!$AK$3:$AZ$528,11,FALSE)+VLOOKUP($B45,'Raw Stats'!$AK$3:$AZ$528,12,FALSE)</f>
        <v>6</v>
      </c>
      <c r="DP45">
        <f>VLOOKUP($B45,'Raw Stats'!$AK$3:$AZ$528,13,FALSE)+VLOOKUP($B45,'Raw Stats'!$AK$3:$AZ$528,14,FALSE)</f>
        <v>1</v>
      </c>
      <c r="DQ45">
        <f>VLOOKUP($B45,'Raw Stats'!$AK$3:$AZ$528,15,FALSE)</f>
        <v>1</v>
      </c>
      <c r="DR45">
        <f>VLOOKUP($B45,'Raw Stats'!$AK$3:$AZ$528,16,FALSE)</f>
        <v>136</v>
      </c>
      <c r="DT45">
        <f>VLOOKUP($B45,'Raw Stats'!$S$3:$AH$528,3,FALSE)</f>
        <v>57</v>
      </c>
      <c r="DU45">
        <f>VLOOKUP($B45,'Raw Stats'!$S$3:$AH$528,4,FALSE)</f>
        <v>6</v>
      </c>
      <c r="DV45">
        <f>VLOOKUP($B45,'Raw Stats'!$S$3:$AH$528,5,FALSE)</f>
        <v>6</v>
      </c>
      <c r="DW45">
        <f>VLOOKUP($B45,'Raw Stats'!$S$3:$AH$528,6,FALSE)</f>
        <v>12</v>
      </c>
      <c r="DX45">
        <f>VLOOKUP($B45,'Raw Stats'!$S$3:$AH$528,7,FALSE)</f>
        <v>1</v>
      </c>
      <c r="DY45">
        <f>VLOOKUP($B45,'Raw Stats'!$S$3:$AH$528,8,FALSE)</f>
        <v>14</v>
      </c>
      <c r="DZ45">
        <f>VLOOKUP($B45,'Raw Stats'!$S$3:$AH$528,9,FALSE)</f>
        <v>36</v>
      </c>
      <c r="EA45">
        <f>VLOOKUP($B45,'Raw Stats'!$S$3:$AH$528,10,FALSE)</f>
        <v>19</v>
      </c>
      <c r="EB45">
        <f>VLOOKUP($B45,'Raw Stats'!$S$3:$AH$528,11,FALSE)+VLOOKUP($B45,'Raw Stats'!$S$3:$AH$528,12,FALSE)</f>
        <v>0</v>
      </c>
      <c r="EC45">
        <f>VLOOKUP($B45,'Raw Stats'!$S$3:$AH$528,13,FALSE)+VLOOKUP($B45,'Raw Stats'!$S$3:$AH$528,14,FALSE)</f>
        <v>0</v>
      </c>
      <c r="ED45">
        <f>VLOOKUP($B45,'Raw Stats'!$S$3:$AH$528,15,FALSE)</f>
        <v>0</v>
      </c>
      <c r="EE45">
        <f>VLOOKUP($B45,'Raw Stats'!$S$3:$AH$528,16,FALSE)</f>
        <v>53</v>
      </c>
    </row>
    <row r="46" spans="1:135" x14ac:dyDescent="0.2">
      <c r="A46" t="e">
        <f>VLOOKUP(B46,'ALL SKATERS'!$B$3:$I$378,9,FALSE)</f>
        <v>#REF!</v>
      </c>
      <c r="B46" t="s">
        <v>118</v>
      </c>
      <c r="C46">
        <f t="shared" si="8"/>
        <v>0.77951623338601905</v>
      </c>
      <c r="D46">
        <f t="shared" si="9"/>
        <v>0.91492120494667217</v>
      </c>
      <c r="E46">
        <f t="shared" si="10"/>
        <v>0.7634465603731625</v>
      </c>
      <c r="F46">
        <f t="shared" si="11"/>
        <v>0.88348248046281819</v>
      </c>
      <c r="G46">
        <f t="shared" si="12"/>
        <v>0.8720901778777389</v>
      </c>
      <c r="H46">
        <f>VLOOKUP(B46,'ALL SKATERS'!$B$3:$H$378,7,FALSE)</f>
        <v>0.8</v>
      </c>
      <c r="I46" s="29" t="e">
        <f t="shared" si="13"/>
        <v>#REF!</v>
      </c>
      <c r="J46" s="29">
        <f t="shared" si="14"/>
        <v>-14.999999999999991</v>
      </c>
      <c r="K46" s="29">
        <f t="shared" si="15"/>
        <v>-0.14999999999999991</v>
      </c>
      <c r="L46">
        <f>BU46*'Value Calculations'!$D$3</f>
        <v>8.9701794297728341</v>
      </c>
      <c r="M46">
        <f>BV46*'Value Calculations'!$D$4</f>
        <v>10.745219233473447</v>
      </c>
      <c r="N46">
        <f>BW46*'Value Calculations'!$D$5</f>
        <v>14.593595777910686</v>
      </c>
      <c r="O46">
        <f>BX46*'Value Calculations'!$D$6</f>
        <v>-0.12506493191936285</v>
      </c>
      <c r="P46">
        <f>BY46*'Value Calculations'!$D$7</f>
        <v>3.5153950821837121</v>
      </c>
      <c r="Q46">
        <f>BZ46*'Value Calculations'!$D$8</f>
        <v>3.2351154010442906</v>
      </c>
      <c r="R46">
        <f>CA46*'Value Calculations'!$D$9</f>
        <v>4.9121477861631524</v>
      </c>
      <c r="S46">
        <f>CB46*'Value Calculations'!$D$10</f>
        <v>5.1144306370668655</v>
      </c>
      <c r="T46">
        <f>CC46*'Value Calculations'!$D$11</f>
        <v>0.9907141480249374</v>
      </c>
      <c r="U46">
        <f>CD46*'Value Calculations'!$D$12</f>
        <v>3.2555309583576562</v>
      </c>
      <c r="V46">
        <f>CE46*'Value Calculations'!$D$13</f>
        <v>7.154035148803306</v>
      </c>
      <c r="X46">
        <f>CH46*'Value Calculations'!$D$3</f>
        <v>1.6309417145041516</v>
      </c>
      <c r="Y46">
        <f>CI46*'Value Calculations'!$D$4</f>
        <v>2.2792889283125497</v>
      </c>
      <c r="Z46">
        <f>CJ46*'Value Calculations'!$D$5</f>
        <v>2.9187191555821368</v>
      </c>
      <c r="AA46">
        <f>CK46*'Value Calculations'!$D$6</f>
        <v>0.87545452343553998</v>
      </c>
      <c r="AB46">
        <f>CL46*'Value Calculations'!$D$7</f>
        <v>0.35153950821837121</v>
      </c>
      <c r="AC46">
        <f>CM46*'Value Calculations'!$D$8</f>
        <v>0.57513162685231833</v>
      </c>
      <c r="AD46">
        <f>CN46*'Value Calculations'!$D$9</f>
        <v>1.0076200587001338</v>
      </c>
      <c r="AE46">
        <f>CO46*'Value Calculations'!$D$10</f>
        <v>0.73063294815240942</v>
      </c>
      <c r="AF46">
        <f>CP46*'Value Calculations'!$D$11</f>
        <v>0.9907141480249374</v>
      </c>
      <c r="AG46">
        <f>CQ46*'Value Calculations'!$D$12</f>
        <v>1.6277654791788281</v>
      </c>
      <c r="AH46">
        <f>CR46*'Value Calculations'!$D$13</f>
        <v>1.6509311881853783</v>
      </c>
      <c r="AJ46">
        <f>CU46*'Value Calculations'!$D$3</f>
        <v>4.4850897148864171</v>
      </c>
      <c r="AK46">
        <f>CV46*'Value Calculations'!$D$4</f>
        <v>5.2098032647143988</v>
      </c>
      <c r="AL46">
        <f>CW46*'Value Calculations'!$D$5</f>
        <v>7.1641288364288815</v>
      </c>
      <c r="AM46">
        <f>CX46*'Value Calculations'!$D$6</f>
        <v>-1.6258441149517171</v>
      </c>
      <c r="AN46">
        <f>CY46*'Value Calculations'!$D$7</f>
        <v>1.9334672952010417</v>
      </c>
      <c r="AO46">
        <f>CZ46*'Value Calculations'!$D$8</f>
        <v>1.725394880556955</v>
      </c>
      <c r="AP46">
        <f>DA46*'Value Calculations'!$D$9</f>
        <v>3.5266702054504684</v>
      </c>
      <c r="AQ46">
        <f>DB46*'Value Calculations'!$D$10</f>
        <v>3.2878482666858426</v>
      </c>
      <c r="AR46">
        <f>DC46*'Value Calculations'!$D$11</f>
        <v>0.9907141480249374</v>
      </c>
      <c r="AS46">
        <f>DD46*'Value Calculations'!$D$12</f>
        <v>0.81388273958941404</v>
      </c>
      <c r="AT46">
        <f>DE46*'Value Calculations'!$D$13</f>
        <v>3.0267071783398602</v>
      </c>
      <c r="AV46">
        <f>DH46*'Value Calculations'!$D$3</f>
        <v>5.300560572138493</v>
      </c>
      <c r="AW46">
        <f>DI46*'Value Calculations'!$D$4</f>
        <v>11.722057345607396</v>
      </c>
      <c r="AX46">
        <f>DJ46*'Value Calculations'!$D$5</f>
        <v>13.001567147593155</v>
      </c>
      <c r="AY46">
        <f>DK46*'Value Calculations'!$D$6</f>
        <v>0.87545452343553998</v>
      </c>
      <c r="AZ46">
        <f>DL46*'Value Calculations'!$D$7</f>
        <v>2.4607765575285985</v>
      </c>
      <c r="BA46">
        <f>DM46*'Value Calculations'!$D$8</f>
        <v>1.5816119738438754</v>
      </c>
      <c r="BB46">
        <f>DN46*'Value Calculations'!$D$9</f>
        <v>5.9197678448632862</v>
      </c>
      <c r="BC46">
        <f>DO46*'Value Calculations'!$D$10</f>
        <v>5.4797471111430704</v>
      </c>
      <c r="BD46">
        <f>DP46*'Value Calculations'!$D$11</f>
        <v>1.9814282960498748</v>
      </c>
      <c r="BE46">
        <f>DQ46*'Value Calculations'!$D$12</f>
        <v>2.441648218768242</v>
      </c>
      <c r="BF46">
        <f>DR46*'Value Calculations'!$D$13</f>
        <v>5.7782591586488241</v>
      </c>
      <c r="BH46">
        <f>DU46*'Value Calculations'!$D$3</f>
        <v>8.9701794297728341</v>
      </c>
      <c r="BI46">
        <f>DV46*'Value Calculations'!$D$4</f>
        <v>15.303797090098547</v>
      </c>
      <c r="BJ46">
        <f>DW46*'Value Calculations'!$D$5</f>
        <v>18.308329248651585</v>
      </c>
      <c r="BK46">
        <f>DX46*'Value Calculations'!$D$6</f>
        <v>0</v>
      </c>
      <c r="BL46">
        <f>DY46*'Value Calculations'!$D$7</f>
        <v>2.1092370493102273</v>
      </c>
      <c r="BM46">
        <f>DZ46*'Value Calculations'!$D$8</f>
        <v>2.2286350540527335</v>
      </c>
      <c r="BN46">
        <f>EA46*'Value Calculations'!$D$9</f>
        <v>4.7861952788256357</v>
      </c>
      <c r="BO46">
        <f>EB46*'Value Calculations'!$D$10</f>
        <v>7.3063294815240942</v>
      </c>
      <c r="BP46">
        <f>EC46*'Value Calculations'!$D$11</f>
        <v>0</v>
      </c>
      <c r="BQ46">
        <f>ED46*'Value Calculations'!$D$12</f>
        <v>1.6277654791788281</v>
      </c>
      <c r="BR46">
        <f>EE46*'Value Calculations'!$D$13</f>
        <v>8.2546559409268916</v>
      </c>
      <c r="BT46">
        <f>VLOOKUP($B46,'Raw Stats'!$CM$3:$DC$528,3,FALSE)</f>
        <v>80</v>
      </c>
      <c r="BU46">
        <f>VLOOKUP($B46,'Raw Stats'!$CM$3:$DC$528,4,FALSE)</f>
        <v>22</v>
      </c>
      <c r="BV46">
        <f>VLOOKUP($B46,'Raw Stats'!$CM$3:$DC$528,5,FALSE)</f>
        <v>33</v>
      </c>
      <c r="BW46">
        <f>VLOOKUP($B46,'Raw Stats'!$CM$3:$DC$528,6,FALSE)</f>
        <v>55</v>
      </c>
      <c r="BX46">
        <f>VLOOKUP($B46,'Raw Stats'!$CM$3:$DC$528,7,FALSE)</f>
        <v>-1</v>
      </c>
      <c r="BY46">
        <f>VLOOKUP($B46,'Raw Stats'!$CM$3:$DC$528,8,FALSE)</f>
        <v>40</v>
      </c>
      <c r="BZ46">
        <f>VLOOKUP($B46,'Raw Stats'!$CM$3:$DC$528,9,FALSE)</f>
        <v>45</v>
      </c>
      <c r="CA46">
        <f>VLOOKUP($B46,'Raw Stats'!$CM$3:$DC$528,10,FALSE)</f>
        <v>39</v>
      </c>
      <c r="CB46">
        <f>VLOOKUP($B46,'Raw Stats'!$CM$3:$DC$528,11,FALSE)+VLOOKUP($B46,'Raw Stats'!$CM$3:$DC$528,12,FALSE)</f>
        <v>14</v>
      </c>
      <c r="CC46">
        <f>VLOOKUP($B46,'Raw Stats'!$CM$3:$DC$528,13,FALSE)+VLOOKUP($B46,'Raw Stats'!$CM$3:$DC$528,14,FALSE)</f>
        <v>1</v>
      </c>
      <c r="CD46">
        <f>VLOOKUP($B46,'Raw Stats'!$CM$3:$DC$528,15,FALSE)</f>
        <v>4</v>
      </c>
      <c r="CE46">
        <f>VLOOKUP($B46,'Raw Stats'!$CM$3:$DC$528,16,FALSE)</f>
        <v>104</v>
      </c>
      <c r="CG46">
        <f>VLOOKUP($B46,'Raw Stats'!$BU$3:$CJ$528,3,FALSE)</f>
        <v>16</v>
      </c>
      <c r="CH46">
        <f>VLOOKUP($B46,'Raw Stats'!$BU$3:$CJ$528,4,FALSE)</f>
        <v>4</v>
      </c>
      <c r="CI46">
        <f>VLOOKUP($B46,'Raw Stats'!$BU$3:$CJ$5288,5,FALSE)</f>
        <v>7</v>
      </c>
      <c r="CJ46">
        <f>VLOOKUP($B46,'Raw Stats'!$BU$3:$CJ$528,6,FALSE)</f>
        <v>11</v>
      </c>
      <c r="CK46">
        <f>VLOOKUP($B46,'Raw Stats'!$BU$3:$CJ$528,7,FALSE)</f>
        <v>7</v>
      </c>
      <c r="CL46">
        <f>VLOOKUP($B46,'Raw Stats'!$BU$3:$CJ$528,8,FALSE)</f>
        <v>4</v>
      </c>
      <c r="CM46">
        <f>VLOOKUP($B46,'Raw Stats'!$BU$3:$CJ$528,9,FALSE)</f>
        <v>8</v>
      </c>
      <c r="CN46">
        <f>VLOOKUP($B46,'Raw Stats'!$BU$3:$CJ$528,10,FALSE)</f>
        <v>8</v>
      </c>
      <c r="CO46">
        <f>VLOOKUP($B46,'Raw Stats'!$BU$3:$CJ$528,11,FALSE)+VLOOKUP($B46,'Raw Stats'!$BU$3:$CJ$528,12,FALSE)</f>
        <v>2</v>
      </c>
      <c r="CP46">
        <f>VLOOKUP($B46,'Raw Stats'!$BU$3:$CJ$528,13,FALSE)+VLOOKUP($B46,'Raw Stats'!$BU$3:$CJ$528,14,FALSE)</f>
        <v>1</v>
      </c>
      <c r="CQ46">
        <f>VLOOKUP($B46,'Raw Stats'!$BU$3:$CJ$528,15,FALSE)</f>
        <v>2</v>
      </c>
      <c r="CR46">
        <f>VLOOKUP($B46,'Raw Stats'!$BU$3:$CJ$528,16,FALSE)</f>
        <v>24</v>
      </c>
      <c r="CT46">
        <f>VLOOKUP($B46,'Raw Stats'!$BC$3:$BR$528,3,FALSE)</f>
        <v>40</v>
      </c>
      <c r="CU46">
        <f>VLOOKUP($B46,'Raw Stats'!$BC$3:$BR$528,4,FALSE)</f>
        <v>11</v>
      </c>
      <c r="CV46">
        <f>VLOOKUP($B46,'Raw Stats'!$BC$3:$BR$5288,5,FALSE)</f>
        <v>16</v>
      </c>
      <c r="CW46">
        <f>VLOOKUP($B46,'Raw Stats'!$BC$3:$BR$52888,6,FALSE)</f>
        <v>27</v>
      </c>
      <c r="CX46">
        <f>VLOOKUP($B46,'Raw Stats'!$BC$3:$BR$5288,7,FALSE)</f>
        <v>-13</v>
      </c>
      <c r="CY46">
        <f>VLOOKUP($B46,'Raw Stats'!$BC$3:$BR$5288,8,FALSE)</f>
        <v>22</v>
      </c>
      <c r="CZ46">
        <f>VLOOKUP($B46,'Raw Stats'!$BC$3:$BR$5288,9,FALSE)</f>
        <v>24</v>
      </c>
      <c r="DA46">
        <f>VLOOKUP($B46,'Raw Stats'!$BC$3:$BR$5288,10,FALSE)</f>
        <v>28</v>
      </c>
      <c r="DB46">
        <f>VLOOKUP($B46,'Raw Stats'!$BC$3:$BR$5288,11,FALSE)+VLOOKUP($B46,'Raw Stats'!$BC$3:$BR$5288,12,FALSE)</f>
        <v>9</v>
      </c>
      <c r="DC46">
        <f>VLOOKUP($B46,'Raw Stats'!$BC$3:$BR$5288,13,FALSE)+VLOOKUP($B46,'Raw Stats'!$BC$3:$BR$5288,14,FALSE)</f>
        <v>1</v>
      </c>
      <c r="DD46">
        <f>VLOOKUP($B46,'Raw Stats'!$BC$3:$BR$5288,15,FALSE)</f>
        <v>1</v>
      </c>
      <c r="DE46">
        <f>VLOOKUP($B46,'Raw Stats'!$BC$3:$BR$5288,16,FALSE)</f>
        <v>44</v>
      </c>
      <c r="DG46">
        <f>VLOOKUP($B46,'Raw Stats'!$AK$3:$AZ$528,3,FALSE)</f>
        <v>64</v>
      </c>
      <c r="DH46">
        <f>VLOOKUP($B46,'Raw Stats'!$AK$3:$AZ$528,4,FALSE)</f>
        <v>13</v>
      </c>
      <c r="DI46">
        <f>VLOOKUP($B46,'Raw Stats'!$AK$3:$AZ$528,5,FALSE)</f>
        <v>36</v>
      </c>
      <c r="DJ46">
        <f>VLOOKUP($B46,'Raw Stats'!$AK$3:$AZ$528,6,FALSE)</f>
        <v>49</v>
      </c>
      <c r="DK46">
        <f>VLOOKUP($B46,'Raw Stats'!$AK$3:$AZ$528,7,FALSE)</f>
        <v>7</v>
      </c>
      <c r="DL46">
        <f>VLOOKUP($B46,'Raw Stats'!$AK$3:$AZ$528,8,FALSE)</f>
        <v>28</v>
      </c>
      <c r="DM46">
        <f>VLOOKUP($B46,'Raw Stats'!$AK$3:$AZ$528,9,FALSE)</f>
        <v>22</v>
      </c>
      <c r="DN46">
        <f>VLOOKUP($B46,'Raw Stats'!$AK$3:$AZ$528,10,FALSE)</f>
        <v>47</v>
      </c>
      <c r="DO46">
        <f>VLOOKUP($B46,'Raw Stats'!$AK$3:$AZ$528,11,FALSE)+VLOOKUP($B46,'Raw Stats'!$AK$3:$AZ$528,12,FALSE)</f>
        <v>15</v>
      </c>
      <c r="DP46">
        <f>VLOOKUP($B46,'Raw Stats'!$AK$3:$AZ$528,13,FALSE)+VLOOKUP($B46,'Raw Stats'!$AK$3:$AZ$528,14,FALSE)</f>
        <v>2</v>
      </c>
      <c r="DQ46">
        <f>VLOOKUP($B46,'Raw Stats'!$AK$3:$AZ$528,15,FALSE)</f>
        <v>3</v>
      </c>
      <c r="DR46">
        <f>VLOOKUP($B46,'Raw Stats'!$AK$3:$AZ$528,16,FALSE)</f>
        <v>84</v>
      </c>
      <c r="DT46">
        <f>VLOOKUP($B46,'Raw Stats'!$S$3:$AH$528,3,FALSE)</f>
        <v>79</v>
      </c>
      <c r="DU46">
        <f>VLOOKUP($B46,'Raw Stats'!$S$3:$AH$528,4,FALSE)</f>
        <v>22</v>
      </c>
      <c r="DV46">
        <f>VLOOKUP($B46,'Raw Stats'!$S$3:$AH$528,5,FALSE)</f>
        <v>47</v>
      </c>
      <c r="DW46">
        <f>VLOOKUP($B46,'Raw Stats'!$S$3:$AH$528,6,FALSE)</f>
        <v>69</v>
      </c>
      <c r="DX46">
        <f>VLOOKUP($B46,'Raw Stats'!$S$3:$AH$528,7,FALSE)</f>
        <v>0</v>
      </c>
      <c r="DY46">
        <f>VLOOKUP($B46,'Raw Stats'!$S$3:$AH$528,8,FALSE)</f>
        <v>24</v>
      </c>
      <c r="DZ46">
        <f>VLOOKUP($B46,'Raw Stats'!$S$3:$AH$528,9,FALSE)</f>
        <v>31</v>
      </c>
      <c r="EA46">
        <f>VLOOKUP($B46,'Raw Stats'!$S$3:$AH$528,10,FALSE)</f>
        <v>38</v>
      </c>
      <c r="EB46">
        <f>VLOOKUP($B46,'Raw Stats'!$S$3:$AH$528,11,FALSE)+VLOOKUP($B46,'Raw Stats'!$S$3:$AH$528,12,FALSE)</f>
        <v>20</v>
      </c>
      <c r="EC46">
        <f>VLOOKUP($B46,'Raw Stats'!$S$3:$AH$528,13,FALSE)+VLOOKUP($B46,'Raw Stats'!$S$3:$AH$528,14,FALSE)</f>
        <v>0</v>
      </c>
      <c r="ED46">
        <f>VLOOKUP($B46,'Raw Stats'!$S$3:$AH$528,15,FALSE)</f>
        <v>2</v>
      </c>
      <c r="EE46">
        <f>VLOOKUP($B46,'Raw Stats'!$S$3:$AH$528,16,FALSE)</f>
        <v>120</v>
      </c>
    </row>
    <row r="47" spans="1:135" x14ac:dyDescent="0.2">
      <c r="A47" t="e">
        <f>VLOOKUP(B47,'ALL SKATERS'!$B$3:$I$378,9,FALSE)</f>
        <v>#REF!</v>
      </c>
      <c r="B47" t="s">
        <v>123</v>
      </c>
      <c r="C47">
        <f t="shared" si="8"/>
        <v>0.6398140979291761</v>
      </c>
      <c r="D47">
        <f t="shared" si="9"/>
        <v>0.89474332935615208</v>
      </c>
      <c r="E47">
        <f t="shared" si="10"/>
        <v>1.03266613835775</v>
      </c>
      <c r="F47">
        <f t="shared" si="11"/>
        <v>0.97191064059930921</v>
      </c>
      <c r="G47">
        <f t="shared" si="12"/>
        <v>0.86626497953296322</v>
      </c>
      <c r="H47">
        <f>VLOOKUP(B47,'ALL SKATERS'!$B$3:$H$378,7,FALSE)</f>
        <v>0.86</v>
      </c>
      <c r="I47" s="29" t="e">
        <f t="shared" si="13"/>
        <v>#REF!</v>
      </c>
      <c r="J47" s="29">
        <f t="shared" si="14"/>
        <v>-8.9999999999999964</v>
      </c>
      <c r="K47" s="29">
        <f t="shared" si="15"/>
        <v>-8.9999999999999969E-2</v>
      </c>
      <c r="L47">
        <f>BU47*'Value Calculations'!$D$3</f>
        <v>5.300560572138493</v>
      </c>
      <c r="M47">
        <f>BV47*'Value Calculations'!$D$4</f>
        <v>9.1171557132501988</v>
      </c>
      <c r="N47">
        <f>BW47*'Value Calculations'!$D$5</f>
        <v>10.878862307169783</v>
      </c>
      <c r="O47">
        <f>BX47*'Value Calculations'!$D$6</f>
        <v>-1.3757142511129914</v>
      </c>
      <c r="P47">
        <f>BY47*'Value Calculations'!$D$7</f>
        <v>0.35153950821837121</v>
      </c>
      <c r="Q47">
        <f>BZ47*'Value Calculations'!$D$8</f>
        <v>2.4443094141223529</v>
      </c>
      <c r="R47">
        <f>CA47*'Value Calculations'!$D$9</f>
        <v>6.1716728595383197</v>
      </c>
      <c r="S47">
        <f>CB47*'Value Calculations'!$D$10</f>
        <v>4.0184812148382516</v>
      </c>
      <c r="T47">
        <f>CC47*'Value Calculations'!$D$11</f>
        <v>0</v>
      </c>
      <c r="U47">
        <f>CD47*'Value Calculations'!$D$12</f>
        <v>1.6277654791788281</v>
      </c>
      <c r="V47">
        <f>CE47*'Value Calculations'!$D$13</f>
        <v>10.731052723204959</v>
      </c>
      <c r="X47">
        <f>CH47*'Value Calculations'!$D$3</f>
        <v>9.3779148583988725</v>
      </c>
      <c r="Y47">
        <f>CI47*'Value Calculations'!$D$4</f>
        <v>9.1171557132501988</v>
      </c>
      <c r="Z47">
        <f>CJ47*'Value Calculations'!$D$5</f>
        <v>13.532243357698999</v>
      </c>
      <c r="AA47">
        <f>CK47*'Value Calculations'!$D$6</f>
        <v>0.25012986383872571</v>
      </c>
      <c r="AB47">
        <f>CL47*'Value Calculations'!$D$7</f>
        <v>2.9880858198561553</v>
      </c>
      <c r="AC47">
        <f>CM47*'Value Calculations'!$D$8</f>
        <v>3.3070068544008304</v>
      </c>
      <c r="AD47">
        <f>CN47*'Value Calculations'!$D$9</f>
        <v>5.4159578155132193</v>
      </c>
      <c r="AE47">
        <f>CO47*'Value Calculations'!$D$10</f>
        <v>6.9410130074478893</v>
      </c>
      <c r="AF47">
        <f>CP47*'Value Calculations'!$D$11</f>
        <v>0</v>
      </c>
      <c r="AG47">
        <f>CQ47*'Value Calculations'!$D$12</f>
        <v>4.0694136979470699</v>
      </c>
      <c r="AH47">
        <f>CR47*'Value Calculations'!$D$13</f>
        <v>12.106828713359441</v>
      </c>
      <c r="AJ47">
        <f>CU47*'Value Calculations'!$D$3</f>
        <v>6.1160314293905689</v>
      </c>
      <c r="AK47">
        <f>CV47*'Value Calculations'!$D$4</f>
        <v>9.4427684172948485</v>
      </c>
      <c r="AL47">
        <f>CW47*'Value Calculations'!$D$5</f>
        <v>11.674876622328547</v>
      </c>
      <c r="AM47">
        <f>CX47*'Value Calculations'!$D$6</f>
        <v>-0.37519479575808856</v>
      </c>
      <c r="AN47">
        <f>CY47*'Value Calculations'!$D$7</f>
        <v>0.35153950821837121</v>
      </c>
      <c r="AO47">
        <f>CZ47*'Value Calculations'!$D$8</f>
        <v>1.725394880556955</v>
      </c>
      <c r="AP47">
        <f>DA47*'Value Calculations'!$D$9</f>
        <v>3.5266702054504684</v>
      </c>
      <c r="AQ47">
        <f>DB47*'Value Calculations'!$D$10</f>
        <v>5.4797471111430704</v>
      </c>
      <c r="AR47">
        <f>DC47*'Value Calculations'!$D$11</f>
        <v>0</v>
      </c>
      <c r="AS47">
        <f>DD47*'Value Calculations'!$D$12</f>
        <v>0</v>
      </c>
      <c r="AT47">
        <f>DE47*'Value Calculations'!$D$13</f>
        <v>10.59347512418951</v>
      </c>
      <c r="AV47">
        <f>DH47*'Value Calculations'!$D$3</f>
        <v>14.678475430537365</v>
      </c>
      <c r="AW47">
        <f>DI47*'Value Calculations'!$D$4</f>
        <v>10.745219233473447</v>
      </c>
      <c r="AX47">
        <f>DJ47*'Value Calculations'!$D$5</f>
        <v>18.308329248651585</v>
      </c>
      <c r="AY47">
        <f>DK47*'Value Calculations'!$D$6</f>
        <v>0.12506493191936285</v>
      </c>
      <c r="AZ47">
        <f>DL47*'Value Calculations'!$D$7</f>
        <v>0.52730926232755682</v>
      </c>
      <c r="BA47">
        <f>DM47*'Value Calculations'!$D$8</f>
        <v>2.3724179607658131</v>
      </c>
      <c r="BB47">
        <f>DN47*'Value Calculations'!$D$9</f>
        <v>5.0381002935006691</v>
      </c>
      <c r="BC47">
        <f>DO47*'Value Calculations'!$D$10</f>
        <v>8.7675953778289131</v>
      </c>
      <c r="BD47">
        <f>DP47*'Value Calculations'!$D$11</f>
        <v>0</v>
      </c>
      <c r="BE47">
        <f>DQ47*'Value Calculations'!$D$12</f>
        <v>4.0694136979470699</v>
      </c>
      <c r="BF47">
        <f>DR47*'Value Calculations'!$D$13</f>
        <v>15.064747092191578</v>
      </c>
      <c r="BH47">
        <f>DU47*'Value Calculations'!$D$3</f>
        <v>12.639798287407174</v>
      </c>
      <c r="BI47">
        <f>DV47*'Value Calculations'!$D$4</f>
        <v>7.1634794889822988</v>
      </c>
      <c r="BJ47">
        <f>DW47*'Value Calculations'!$D$5</f>
        <v>14.062919567804842</v>
      </c>
      <c r="BK47">
        <f>DX47*'Value Calculations'!$D$6</f>
        <v>-1.2506493191936285</v>
      </c>
      <c r="BL47">
        <f>DY47*'Value Calculations'!$D$7</f>
        <v>2.1092370493102273</v>
      </c>
      <c r="BM47">
        <f>DZ47*'Value Calculations'!$D$8</f>
        <v>6.0388820819493425</v>
      </c>
      <c r="BN47">
        <f>EA47*'Value Calculations'!$D$9</f>
        <v>6.0457203522008029</v>
      </c>
      <c r="BO47">
        <f>EB47*'Value Calculations'!$D$10</f>
        <v>5.4797471111430704</v>
      </c>
      <c r="BP47">
        <f>EC47*'Value Calculations'!$D$11</f>
        <v>0</v>
      </c>
      <c r="BQ47">
        <f>ED47*'Value Calculations'!$D$12</f>
        <v>2.441648218768242</v>
      </c>
      <c r="BR47">
        <f>EE47*'Value Calculations'!$D$13</f>
        <v>16.30294548333061</v>
      </c>
      <c r="BT47">
        <f>VLOOKUP($B47,'Raw Stats'!$CM$3:$DC$528,3,FALSE)</f>
        <v>77</v>
      </c>
      <c r="BU47">
        <f>VLOOKUP($B47,'Raw Stats'!$CM$3:$DC$528,4,FALSE)</f>
        <v>13</v>
      </c>
      <c r="BV47">
        <f>VLOOKUP($B47,'Raw Stats'!$CM$3:$DC$528,5,FALSE)</f>
        <v>28</v>
      </c>
      <c r="BW47">
        <f>VLOOKUP($B47,'Raw Stats'!$CM$3:$DC$528,6,FALSE)</f>
        <v>41</v>
      </c>
      <c r="BX47">
        <f>VLOOKUP($B47,'Raw Stats'!$CM$3:$DC$528,7,FALSE)</f>
        <v>-11</v>
      </c>
      <c r="BY47">
        <f>VLOOKUP($B47,'Raw Stats'!$CM$3:$DC$528,8,FALSE)</f>
        <v>4</v>
      </c>
      <c r="BZ47">
        <f>VLOOKUP($B47,'Raw Stats'!$CM$3:$DC$528,9,FALSE)</f>
        <v>34</v>
      </c>
      <c r="CA47">
        <f>VLOOKUP($B47,'Raw Stats'!$CM$3:$DC$528,10,FALSE)</f>
        <v>49</v>
      </c>
      <c r="CB47">
        <f>VLOOKUP($B47,'Raw Stats'!$CM$3:$DC$528,11,FALSE)+VLOOKUP($B47,'Raw Stats'!$CM$3:$DC$528,12,FALSE)</f>
        <v>11</v>
      </c>
      <c r="CC47">
        <f>VLOOKUP($B47,'Raw Stats'!$CM$3:$DC$528,13,FALSE)+VLOOKUP($B47,'Raw Stats'!$CM$3:$DC$528,14,FALSE)</f>
        <v>0</v>
      </c>
      <c r="CD47">
        <f>VLOOKUP($B47,'Raw Stats'!$CM$3:$DC$528,15,FALSE)</f>
        <v>2</v>
      </c>
      <c r="CE47">
        <f>VLOOKUP($B47,'Raw Stats'!$CM$3:$DC$528,16,FALSE)</f>
        <v>156</v>
      </c>
      <c r="CG47">
        <f>VLOOKUP($B47,'Raw Stats'!$BU$3:$CJ$528,3,FALSE)</f>
        <v>75</v>
      </c>
      <c r="CH47">
        <f>VLOOKUP($B47,'Raw Stats'!$BU$3:$CJ$528,4,FALSE)</f>
        <v>23</v>
      </c>
      <c r="CI47">
        <f>VLOOKUP($B47,'Raw Stats'!$BU$3:$CJ$5288,5,FALSE)</f>
        <v>28</v>
      </c>
      <c r="CJ47">
        <f>VLOOKUP($B47,'Raw Stats'!$BU$3:$CJ$528,6,FALSE)</f>
        <v>51</v>
      </c>
      <c r="CK47">
        <f>VLOOKUP($B47,'Raw Stats'!$BU$3:$CJ$528,7,FALSE)</f>
        <v>2</v>
      </c>
      <c r="CL47">
        <f>VLOOKUP($B47,'Raw Stats'!$BU$3:$CJ$528,8,FALSE)</f>
        <v>34</v>
      </c>
      <c r="CM47">
        <f>VLOOKUP($B47,'Raw Stats'!$BU$3:$CJ$528,9,FALSE)</f>
        <v>46</v>
      </c>
      <c r="CN47">
        <f>VLOOKUP($B47,'Raw Stats'!$BU$3:$CJ$528,10,FALSE)</f>
        <v>43</v>
      </c>
      <c r="CO47">
        <f>VLOOKUP($B47,'Raw Stats'!$BU$3:$CJ$528,11,FALSE)+VLOOKUP($B47,'Raw Stats'!$BU$3:$CJ$528,12,FALSE)</f>
        <v>19</v>
      </c>
      <c r="CP47">
        <f>VLOOKUP($B47,'Raw Stats'!$BU$3:$CJ$528,13,FALSE)+VLOOKUP($B47,'Raw Stats'!$BU$3:$CJ$528,14,FALSE)</f>
        <v>0</v>
      </c>
      <c r="CQ47">
        <f>VLOOKUP($B47,'Raw Stats'!$BU$3:$CJ$528,15,FALSE)</f>
        <v>5</v>
      </c>
      <c r="CR47">
        <f>VLOOKUP($B47,'Raw Stats'!$BU$3:$CJ$528,16,FALSE)</f>
        <v>176</v>
      </c>
      <c r="CT47">
        <f>VLOOKUP($B47,'Raw Stats'!$BC$3:$BR$528,3,FALSE)</f>
        <v>47</v>
      </c>
      <c r="CU47">
        <f>VLOOKUP($B47,'Raw Stats'!$BC$3:$BR$528,4,FALSE)</f>
        <v>15</v>
      </c>
      <c r="CV47">
        <f>VLOOKUP($B47,'Raw Stats'!$BC$3:$BR$5288,5,FALSE)</f>
        <v>29</v>
      </c>
      <c r="CW47">
        <f>VLOOKUP($B47,'Raw Stats'!$BC$3:$BR$52888,6,FALSE)</f>
        <v>44</v>
      </c>
      <c r="CX47">
        <f>VLOOKUP($B47,'Raw Stats'!$BC$3:$BR$5288,7,FALSE)</f>
        <v>-3</v>
      </c>
      <c r="CY47">
        <f>VLOOKUP($B47,'Raw Stats'!$BC$3:$BR$5288,8,FALSE)</f>
        <v>4</v>
      </c>
      <c r="CZ47">
        <f>VLOOKUP($B47,'Raw Stats'!$BC$3:$BR$5288,9,FALSE)</f>
        <v>24</v>
      </c>
      <c r="DA47">
        <f>VLOOKUP($B47,'Raw Stats'!$BC$3:$BR$5288,10,FALSE)</f>
        <v>28</v>
      </c>
      <c r="DB47">
        <f>VLOOKUP($B47,'Raw Stats'!$BC$3:$BR$5288,11,FALSE)+VLOOKUP($B47,'Raw Stats'!$BC$3:$BR$5288,12,FALSE)</f>
        <v>15</v>
      </c>
      <c r="DC47">
        <f>VLOOKUP($B47,'Raw Stats'!$BC$3:$BR$5288,13,FALSE)+VLOOKUP($B47,'Raw Stats'!$BC$3:$BR$5288,14,FALSE)</f>
        <v>0</v>
      </c>
      <c r="DD47">
        <f>VLOOKUP($B47,'Raw Stats'!$BC$3:$BR$5288,15,FALSE)</f>
        <v>0</v>
      </c>
      <c r="DE47">
        <f>VLOOKUP($B47,'Raw Stats'!$BC$3:$BR$5288,16,FALSE)</f>
        <v>154</v>
      </c>
      <c r="DG47">
        <f>VLOOKUP($B47,'Raw Stats'!$AK$3:$AZ$528,3,FALSE)</f>
        <v>82</v>
      </c>
      <c r="DH47">
        <f>VLOOKUP($B47,'Raw Stats'!$AK$3:$AZ$528,4,FALSE)</f>
        <v>36</v>
      </c>
      <c r="DI47">
        <f>VLOOKUP($B47,'Raw Stats'!$AK$3:$AZ$528,5,FALSE)</f>
        <v>33</v>
      </c>
      <c r="DJ47">
        <f>VLOOKUP($B47,'Raw Stats'!$AK$3:$AZ$528,6,FALSE)</f>
        <v>69</v>
      </c>
      <c r="DK47">
        <f>VLOOKUP($B47,'Raw Stats'!$AK$3:$AZ$528,7,FALSE)</f>
        <v>1</v>
      </c>
      <c r="DL47">
        <f>VLOOKUP($B47,'Raw Stats'!$AK$3:$AZ$528,8,FALSE)</f>
        <v>6</v>
      </c>
      <c r="DM47">
        <f>VLOOKUP($B47,'Raw Stats'!$AK$3:$AZ$528,9,FALSE)</f>
        <v>33</v>
      </c>
      <c r="DN47">
        <f>VLOOKUP($B47,'Raw Stats'!$AK$3:$AZ$528,10,FALSE)</f>
        <v>40</v>
      </c>
      <c r="DO47">
        <f>VLOOKUP($B47,'Raw Stats'!$AK$3:$AZ$528,11,FALSE)+VLOOKUP($B47,'Raw Stats'!$AK$3:$AZ$528,12,FALSE)</f>
        <v>24</v>
      </c>
      <c r="DP47">
        <f>VLOOKUP($B47,'Raw Stats'!$AK$3:$AZ$528,13,FALSE)+VLOOKUP($B47,'Raw Stats'!$AK$3:$AZ$528,14,FALSE)</f>
        <v>0</v>
      </c>
      <c r="DQ47">
        <f>VLOOKUP($B47,'Raw Stats'!$AK$3:$AZ$528,15,FALSE)</f>
        <v>5</v>
      </c>
      <c r="DR47">
        <f>VLOOKUP($B47,'Raw Stats'!$AK$3:$AZ$528,16,FALSE)</f>
        <v>219</v>
      </c>
      <c r="DT47">
        <f>VLOOKUP($B47,'Raw Stats'!$S$3:$AH$528,3,FALSE)</f>
        <v>82</v>
      </c>
      <c r="DU47">
        <f>VLOOKUP($B47,'Raw Stats'!$S$3:$AH$528,4,FALSE)</f>
        <v>31</v>
      </c>
      <c r="DV47">
        <f>VLOOKUP($B47,'Raw Stats'!$S$3:$AH$528,5,FALSE)</f>
        <v>22</v>
      </c>
      <c r="DW47">
        <f>VLOOKUP($B47,'Raw Stats'!$S$3:$AH$528,6,FALSE)</f>
        <v>53</v>
      </c>
      <c r="DX47">
        <f>VLOOKUP($B47,'Raw Stats'!$S$3:$AH$528,7,FALSE)</f>
        <v>-10</v>
      </c>
      <c r="DY47">
        <f>VLOOKUP($B47,'Raw Stats'!$S$3:$AH$528,8,FALSE)</f>
        <v>24</v>
      </c>
      <c r="DZ47">
        <f>VLOOKUP($B47,'Raw Stats'!$S$3:$AH$528,9,FALSE)</f>
        <v>84</v>
      </c>
      <c r="EA47">
        <f>VLOOKUP($B47,'Raw Stats'!$S$3:$AH$528,10,FALSE)</f>
        <v>48</v>
      </c>
      <c r="EB47">
        <f>VLOOKUP($B47,'Raw Stats'!$S$3:$AH$528,11,FALSE)+VLOOKUP($B47,'Raw Stats'!$S$3:$AH$528,12,FALSE)</f>
        <v>15</v>
      </c>
      <c r="EC47">
        <f>VLOOKUP($B47,'Raw Stats'!$S$3:$AH$528,13,FALSE)+VLOOKUP($B47,'Raw Stats'!$S$3:$AH$528,14,FALSE)</f>
        <v>0</v>
      </c>
      <c r="ED47">
        <f>VLOOKUP($B47,'Raw Stats'!$S$3:$AH$528,15,FALSE)</f>
        <v>3</v>
      </c>
      <c r="EE47">
        <f>VLOOKUP($B47,'Raw Stats'!$S$3:$AH$528,16,FALSE)</f>
        <v>237</v>
      </c>
    </row>
    <row r="48" spans="1:135" x14ac:dyDescent="0.2">
      <c r="A48" t="e">
        <f>VLOOKUP(B48,'ALL SKATERS'!$B$3:$I$378,9,FALSE)</f>
        <v>#REF!</v>
      </c>
      <c r="B48" t="s">
        <v>124</v>
      </c>
      <c r="C48">
        <f t="shared" si="8"/>
        <v>0.75252877399460694</v>
      </c>
      <c r="D48">
        <f t="shared" si="9"/>
        <v>0.85096170176032937</v>
      </c>
      <c r="E48">
        <f t="shared" si="10"/>
        <v>0.86042043300105386</v>
      </c>
      <c r="F48">
        <f t="shared" si="11"/>
        <v>0.9411595096016272</v>
      </c>
      <c r="G48">
        <f t="shared" si="12"/>
        <v>0.83507914451915199</v>
      </c>
      <c r="H48">
        <f>VLOOKUP(B48,'ALL SKATERS'!$B$3:$H$378,7,FALSE)</f>
        <v>0.75</v>
      </c>
      <c r="I48" s="29" t="e">
        <f t="shared" si="13"/>
        <v>#REF!</v>
      </c>
      <c r="J48" s="29">
        <f t="shared" si="14"/>
        <v>-19.999999999999996</v>
      </c>
      <c r="K48" s="29">
        <f t="shared" si="15"/>
        <v>-0.19999999999999996</v>
      </c>
      <c r="L48">
        <f>BU48*'Value Calculations'!$D$3</f>
        <v>5.300560572138493</v>
      </c>
      <c r="M48">
        <f>BV48*'Value Calculations'!$D$4</f>
        <v>7.1634794889822988</v>
      </c>
      <c r="N48">
        <f>BW48*'Value Calculations'!$D$5</f>
        <v>9.2868336768522539</v>
      </c>
      <c r="O48">
        <f>BX48*'Value Calculations'!$D$6</f>
        <v>0.25012986383872571</v>
      </c>
      <c r="P48">
        <f>BY48*'Value Calculations'!$D$7</f>
        <v>3.9548194674566761</v>
      </c>
      <c r="Q48">
        <f>BZ48*'Value Calculations'!$D$8</f>
        <v>8.9145402162109342</v>
      </c>
      <c r="R48">
        <f>CA48*'Value Calculations'!$D$9</f>
        <v>6.2976253668758364</v>
      </c>
      <c r="S48">
        <f>CB48*'Value Calculations'!$D$10</f>
        <v>4.0184812148382516</v>
      </c>
      <c r="T48">
        <f>CC48*'Value Calculations'!$D$11</f>
        <v>0</v>
      </c>
      <c r="U48">
        <f>CD48*'Value Calculations'!$D$12</f>
        <v>0.81388273958941404</v>
      </c>
      <c r="V48">
        <f>CE48*'Value Calculations'!$D$13</f>
        <v>7.4291903468342024</v>
      </c>
      <c r="X48">
        <f>CH48*'Value Calculations'!$D$3</f>
        <v>4.8928251435124546</v>
      </c>
      <c r="Y48">
        <f>CI48*'Value Calculations'!$D$4</f>
        <v>3.9073524485357991</v>
      </c>
      <c r="Z48">
        <f>CJ48*'Value Calculations'!$D$5</f>
        <v>6.3681145212701171</v>
      </c>
      <c r="AA48">
        <f>CK48*'Value Calculations'!$D$6</f>
        <v>-1.3757142511129914</v>
      </c>
      <c r="AB48">
        <f>CL48*'Value Calculations'!$D$7</f>
        <v>1.0546185246551136</v>
      </c>
      <c r="AC48">
        <f>CM48*'Value Calculations'!$D$8</f>
        <v>4.2415957480358477</v>
      </c>
      <c r="AD48">
        <f>CN48*'Value Calculations'!$D$9</f>
        <v>3.4007176981129517</v>
      </c>
      <c r="AE48">
        <f>CO48*'Value Calculations'!$D$10</f>
        <v>2.9225317926096377</v>
      </c>
      <c r="AF48">
        <f>CP48*'Value Calculations'!$D$11</f>
        <v>0</v>
      </c>
      <c r="AG48">
        <f>CQ48*'Value Calculations'!$D$12</f>
        <v>1.6277654791788281</v>
      </c>
      <c r="AH48">
        <f>CR48*'Value Calculations'!$D$13</f>
        <v>5.296737562094755</v>
      </c>
      <c r="AJ48">
        <f>CU48*'Value Calculations'!$D$3</f>
        <v>6.1160314293905689</v>
      </c>
      <c r="AK48">
        <f>CV48*'Value Calculations'!$D$4</f>
        <v>3.5817397444911494</v>
      </c>
      <c r="AL48">
        <f>CW48*'Value Calculations'!$D$5</f>
        <v>6.8987907313759607</v>
      </c>
      <c r="AM48">
        <f>CX48*'Value Calculations'!$D$6</f>
        <v>-1.0005194553549028</v>
      </c>
      <c r="AN48">
        <f>CY48*'Value Calculations'!$D$7</f>
        <v>1.5819277869826704</v>
      </c>
      <c r="AO48">
        <f>CZ48*'Value Calculations'!$D$8</f>
        <v>3.5226812144704498</v>
      </c>
      <c r="AP48">
        <f>DA48*'Value Calculations'!$D$9</f>
        <v>1.7633351027252342</v>
      </c>
      <c r="AQ48">
        <f>DB48*'Value Calculations'!$D$10</f>
        <v>2.1918988444572283</v>
      </c>
      <c r="AR48">
        <f>DC48*'Value Calculations'!$D$11</f>
        <v>0.9907141480249374</v>
      </c>
      <c r="AS48">
        <f>DD48*'Value Calculations'!$D$12</f>
        <v>2.441648218768242</v>
      </c>
      <c r="AT48">
        <f>DE48*'Value Calculations'!$D$13</f>
        <v>6.3285695547106169</v>
      </c>
      <c r="AV48">
        <f>DH48*'Value Calculations'!$D$3</f>
        <v>10.601121144276986</v>
      </c>
      <c r="AW48">
        <f>DI48*'Value Calculations'!$D$4</f>
        <v>7.1634794889822988</v>
      </c>
      <c r="AX48">
        <f>DJ48*'Value Calculations'!$D$5</f>
        <v>12.736229042540234</v>
      </c>
      <c r="AY48">
        <f>DK48*'Value Calculations'!$D$6</f>
        <v>-1.6258441149517171</v>
      </c>
      <c r="AZ48">
        <f>DL48*'Value Calculations'!$D$7</f>
        <v>5.4488623773847538</v>
      </c>
      <c r="BA48">
        <f>DM48*'Value Calculations'!$D$8</f>
        <v>5.8232077218797231</v>
      </c>
      <c r="BB48">
        <f>DN48*'Value Calculations'!$D$9</f>
        <v>6.1716728595383197</v>
      </c>
      <c r="BC48">
        <f>DO48*'Value Calculations'!$D$10</f>
        <v>4.7491141629906615</v>
      </c>
      <c r="BD48">
        <f>DP48*'Value Calculations'!$D$11</f>
        <v>1.9814282960498748</v>
      </c>
      <c r="BE48">
        <f>DQ48*'Value Calculations'!$D$12</f>
        <v>2.441648218768242</v>
      </c>
      <c r="BF48">
        <f>DR48*'Value Calculations'!$D$13</f>
        <v>7.5667679458496506</v>
      </c>
      <c r="BH48">
        <f>DU48*'Value Calculations'!$D$3</f>
        <v>9.7856502870249091</v>
      </c>
      <c r="BI48">
        <f>DV48*'Value Calculations'!$D$4</f>
        <v>6.1866413768483488</v>
      </c>
      <c r="BJ48">
        <f>DW48*'Value Calculations'!$D$5</f>
        <v>11.409538517275626</v>
      </c>
      <c r="BK48">
        <f>DX48*'Value Calculations'!$D$6</f>
        <v>0.75038959151617712</v>
      </c>
      <c r="BL48">
        <f>DY48*'Value Calculations'!$D$7</f>
        <v>5.1852077462209749</v>
      </c>
      <c r="BM48">
        <f>DZ48*'Value Calculations'!$D$8</f>
        <v>7.5486026024366781</v>
      </c>
      <c r="BN48">
        <f>EA48*'Value Calculations'!$D$9</f>
        <v>6.8014353962259033</v>
      </c>
      <c r="BO48">
        <f>EB48*'Value Calculations'!$D$10</f>
        <v>1.8265823703810236</v>
      </c>
      <c r="BP48">
        <f>EC48*'Value Calculations'!$D$11</f>
        <v>2.9721424440748123</v>
      </c>
      <c r="BQ48">
        <f>ED48*'Value Calculations'!$D$12</f>
        <v>3.2555309583576562</v>
      </c>
      <c r="BR48">
        <f>EE48*'Value Calculations'!$D$13</f>
        <v>10.24953112665089</v>
      </c>
      <c r="BT48">
        <f>VLOOKUP($B48,'Raw Stats'!$CM$3:$DC$528,3,FALSE)</f>
        <v>71</v>
      </c>
      <c r="BU48">
        <f>VLOOKUP($B48,'Raw Stats'!$CM$3:$DC$528,4,FALSE)</f>
        <v>13</v>
      </c>
      <c r="BV48">
        <f>VLOOKUP($B48,'Raw Stats'!$CM$3:$DC$528,5,FALSE)</f>
        <v>22</v>
      </c>
      <c r="BW48">
        <f>VLOOKUP($B48,'Raw Stats'!$CM$3:$DC$528,6,FALSE)</f>
        <v>35</v>
      </c>
      <c r="BX48">
        <f>VLOOKUP($B48,'Raw Stats'!$CM$3:$DC$528,7,FALSE)</f>
        <v>2</v>
      </c>
      <c r="BY48">
        <f>VLOOKUP($B48,'Raw Stats'!$CM$3:$DC$528,8,FALSE)</f>
        <v>45</v>
      </c>
      <c r="BZ48">
        <f>VLOOKUP($B48,'Raw Stats'!$CM$3:$DC$528,9,FALSE)</f>
        <v>124</v>
      </c>
      <c r="CA48">
        <f>VLOOKUP($B48,'Raw Stats'!$CM$3:$DC$528,10,FALSE)</f>
        <v>50</v>
      </c>
      <c r="CB48">
        <f>VLOOKUP($B48,'Raw Stats'!$CM$3:$DC$528,11,FALSE)+VLOOKUP($B48,'Raw Stats'!$CM$3:$DC$528,12,FALSE)</f>
        <v>11</v>
      </c>
      <c r="CC48">
        <f>VLOOKUP($B48,'Raw Stats'!$CM$3:$DC$528,13,FALSE)+VLOOKUP($B48,'Raw Stats'!$CM$3:$DC$528,14,FALSE)</f>
        <v>0</v>
      </c>
      <c r="CD48">
        <f>VLOOKUP($B48,'Raw Stats'!$CM$3:$DC$528,15,FALSE)</f>
        <v>1</v>
      </c>
      <c r="CE48">
        <f>VLOOKUP($B48,'Raw Stats'!$CM$3:$DC$528,16,FALSE)</f>
        <v>108</v>
      </c>
      <c r="CG48">
        <f>VLOOKUP($B48,'Raw Stats'!$BU$3:$CJ$528,3,FALSE)</f>
        <v>38</v>
      </c>
      <c r="CH48">
        <f>VLOOKUP($B48,'Raw Stats'!$BU$3:$CJ$528,4,FALSE)</f>
        <v>12</v>
      </c>
      <c r="CI48">
        <f>VLOOKUP($B48,'Raw Stats'!$BU$3:$CJ$5288,5,FALSE)</f>
        <v>12</v>
      </c>
      <c r="CJ48">
        <f>VLOOKUP($B48,'Raw Stats'!$BU$3:$CJ$528,6,FALSE)</f>
        <v>24</v>
      </c>
      <c r="CK48">
        <f>VLOOKUP($B48,'Raw Stats'!$BU$3:$CJ$528,7,FALSE)</f>
        <v>-11</v>
      </c>
      <c r="CL48">
        <f>VLOOKUP($B48,'Raw Stats'!$BU$3:$CJ$528,8,FALSE)</f>
        <v>12</v>
      </c>
      <c r="CM48">
        <f>VLOOKUP($B48,'Raw Stats'!$BU$3:$CJ$528,9,FALSE)</f>
        <v>59</v>
      </c>
      <c r="CN48">
        <f>VLOOKUP($B48,'Raw Stats'!$BU$3:$CJ$528,10,FALSE)</f>
        <v>27</v>
      </c>
      <c r="CO48">
        <f>VLOOKUP($B48,'Raw Stats'!$BU$3:$CJ$528,11,FALSE)+VLOOKUP($B48,'Raw Stats'!$BU$3:$CJ$528,12,FALSE)</f>
        <v>8</v>
      </c>
      <c r="CP48">
        <f>VLOOKUP($B48,'Raw Stats'!$BU$3:$CJ$528,13,FALSE)+VLOOKUP($B48,'Raw Stats'!$BU$3:$CJ$528,14,FALSE)</f>
        <v>0</v>
      </c>
      <c r="CQ48">
        <f>VLOOKUP($B48,'Raw Stats'!$BU$3:$CJ$528,15,FALSE)</f>
        <v>2</v>
      </c>
      <c r="CR48">
        <f>VLOOKUP($B48,'Raw Stats'!$BU$3:$CJ$528,16,FALSE)</f>
        <v>77</v>
      </c>
      <c r="CT48">
        <f>VLOOKUP($B48,'Raw Stats'!$BC$3:$BR$528,3,FALSE)</f>
        <v>40</v>
      </c>
      <c r="CU48">
        <f>VLOOKUP($B48,'Raw Stats'!$BC$3:$BR$528,4,FALSE)</f>
        <v>15</v>
      </c>
      <c r="CV48">
        <f>VLOOKUP($B48,'Raw Stats'!$BC$3:$BR$5288,5,FALSE)</f>
        <v>11</v>
      </c>
      <c r="CW48">
        <f>VLOOKUP($B48,'Raw Stats'!$BC$3:$BR$52888,6,FALSE)</f>
        <v>26</v>
      </c>
      <c r="CX48">
        <f>VLOOKUP($B48,'Raw Stats'!$BC$3:$BR$5288,7,FALSE)</f>
        <v>-8</v>
      </c>
      <c r="CY48">
        <f>VLOOKUP($B48,'Raw Stats'!$BC$3:$BR$5288,8,FALSE)</f>
        <v>18</v>
      </c>
      <c r="CZ48">
        <f>VLOOKUP($B48,'Raw Stats'!$BC$3:$BR$5288,9,FALSE)</f>
        <v>49</v>
      </c>
      <c r="DA48">
        <f>VLOOKUP($B48,'Raw Stats'!$BC$3:$BR$5288,10,FALSE)</f>
        <v>14</v>
      </c>
      <c r="DB48">
        <f>VLOOKUP($B48,'Raw Stats'!$BC$3:$BR$5288,11,FALSE)+VLOOKUP($B48,'Raw Stats'!$BC$3:$BR$5288,12,FALSE)</f>
        <v>6</v>
      </c>
      <c r="DC48">
        <f>VLOOKUP($B48,'Raw Stats'!$BC$3:$BR$5288,13,FALSE)+VLOOKUP($B48,'Raw Stats'!$BC$3:$BR$5288,14,FALSE)</f>
        <v>1</v>
      </c>
      <c r="DD48">
        <f>VLOOKUP($B48,'Raw Stats'!$BC$3:$BR$5288,15,FALSE)</f>
        <v>3</v>
      </c>
      <c r="DE48">
        <f>VLOOKUP($B48,'Raw Stats'!$BC$3:$BR$5288,16,FALSE)</f>
        <v>92</v>
      </c>
      <c r="DG48">
        <f>VLOOKUP($B48,'Raw Stats'!$AK$3:$AZ$528,3,FALSE)</f>
        <v>67</v>
      </c>
      <c r="DH48">
        <f>VLOOKUP($B48,'Raw Stats'!$AK$3:$AZ$528,4,FALSE)</f>
        <v>26</v>
      </c>
      <c r="DI48">
        <f>VLOOKUP($B48,'Raw Stats'!$AK$3:$AZ$528,5,FALSE)</f>
        <v>22</v>
      </c>
      <c r="DJ48">
        <f>VLOOKUP($B48,'Raw Stats'!$AK$3:$AZ$528,6,FALSE)</f>
        <v>48</v>
      </c>
      <c r="DK48">
        <f>VLOOKUP($B48,'Raw Stats'!$AK$3:$AZ$528,7,FALSE)</f>
        <v>-13</v>
      </c>
      <c r="DL48">
        <f>VLOOKUP($B48,'Raw Stats'!$AK$3:$AZ$528,8,FALSE)</f>
        <v>62</v>
      </c>
      <c r="DM48">
        <f>VLOOKUP($B48,'Raw Stats'!$AK$3:$AZ$528,9,FALSE)</f>
        <v>81</v>
      </c>
      <c r="DN48">
        <f>VLOOKUP($B48,'Raw Stats'!$AK$3:$AZ$528,10,FALSE)</f>
        <v>49</v>
      </c>
      <c r="DO48">
        <f>VLOOKUP($B48,'Raw Stats'!$AK$3:$AZ$528,11,FALSE)+VLOOKUP($B48,'Raw Stats'!$AK$3:$AZ$528,12,FALSE)</f>
        <v>13</v>
      </c>
      <c r="DP48">
        <f>VLOOKUP($B48,'Raw Stats'!$AK$3:$AZ$528,13,FALSE)+VLOOKUP($B48,'Raw Stats'!$AK$3:$AZ$528,14,FALSE)</f>
        <v>2</v>
      </c>
      <c r="DQ48">
        <f>VLOOKUP($B48,'Raw Stats'!$AK$3:$AZ$528,15,FALSE)</f>
        <v>3</v>
      </c>
      <c r="DR48">
        <f>VLOOKUP($B48,'Raw Stats'!$AK$3:$AZ$528,16,FALSE)</f>
        <v>110</v>
      </c>
      <c r="DT48">
        <f>VLOOKUP($B48,'Raw Stats'!$S$3:$AH$528,3,FALSE)</f>
        <v>79</v>
      </c>
      <c r="DU48">
        <f>VLOOKUP($B48,'Raw Stats'!$S$3:$AH$528,4,FALSE)</f>
        <v>24</v>
      </c>
      <c r="DV48">
        <f>VLOOKUP($B48,'Raw Stats'!$S$3:$AH$528,5,FALSE)</f>
        <v>19</v>
      </c>
      <c r="DW48">
        <f>VLOOKUP($B48,'Raw Stats'!$S$3:$AH$528,6,FALSE)</f>
        <v>43</v>
      </c>
      <c r="DX48">
        <f>VLOOKUP($B48,'Raw Stats'!$S$3:$AH$528,7,FALSE)</f>
        <v>6</v>
      </c>
      <c r="DY48">
        <f>VLOOKUP($B48,'Raw Stats'!$S$3:$AH$528,8,FALSE)</f>
        <v>59</v>
      </c>
      <c r="DZ48">
        <f>VLOOKUP($B48,'Raw Stats'!$S$3:$AH$528,9,FALSE)</f>
        <v>105</v>
      </c>
      <c r="EA48">
        <f>VLOOKUP($B48,'Raw Stats'!$S$3:$AH$528,10,FALSE)</f>
        <v>54</v>
      </c>
      <c r="EB48">
        <f>VLOOKUP($B48,'Raw Stats'!$S$3:$AH$528,11,FALSE)+VLOOKUP($B48,'Raw Stats'!$S$3:$AH$528,12,FALSE)</f>
        <v>5</v>
      </c>
      <c r="EC48">
        <f>VLOOKUP($B48,'Raw Stats'!$S$3:$AH$528,13,FALSE)+VLOOKUP($B48,'Raw Stats'!$S$3:$AH$528,14,FALSE)</f>
        <v>3</v>
      </c>
      <c r="ED48">
        <f>VLOOKUP($B48,'Raw Stats'!$S$3:$AH$528,15,FALSE)</f>
        <v>4</v>
      </c>
      <c r="EE48">
        <f>VLOOKUP($B48,'Raw Stats'!$S$3:$AH$528,16,FALSE)</f>
        <v>149</v>
      </c>
    </row>
    <row r="49" spans="1:135" x14ac:dyDescent="0.2">
      <c r="A49" t="e">
        <f>VLOOKUP(B49,'ALL SKATERS'!$B$3:$I$378,9,FALSE)</f>
        <v>#REF!</v>
      </c>
      <c r="B49" t="s">
        <v>125</v>
      </c>
      <c r="C49">
        <f t="shared" si="8"/>
        <v>0.89345871823508016</v>
      </c>
      <c r="D49">
        <f t="shared" si="9"/>
        <v>0.8545281156703598</v>
      </c>
      <c r="E49">
        <f t="shared" si="10"/>
        <v>0.7835111469426328</v>
      </c>
      <c r="F49">
        <f t="shared" si="11"/>
        <v>0.69866602858920202</v>
      </c>
      <c r="G49" t="e">
        <f t="shared" si="12"/>
        <v>#N/A</v>
      </c>
      <c r="H49">
        <f>VLOOKUP(B49,'ALL SKATERS'!$B$3:$H$378,7,FALSE)</f>
        <v>0.9</v>
      </c>
      <c r="I49" s="29" t="e">
        <f t="shared" si="13"/>
        <v>#REF!</v>
      </c>
      <c r="J49" s="29">
        <f t="shared" si="14"/>
        <v>-4.9999999999999929</v>
      </c>
      <c r="K49" s="29">
        <f t="shared" si="15"/>
        <v>-4.9999999999999933E-2</v>
      </c>
      <c r="L49">
        <f>BU49*'Value Calculations'!$D$3</f>
        <v>7.3392377152686823</v>
      </c>
      <c r="M49">
        <f>BV49*'Value Calculations'!$D$4</f>
        <v>9.4427684172948485</v>
      </c>
      <c r="N49">
        <f>BW49*'Value Calculations'!$D$5</f>
        <v>12.470890937487313</v>
      </c>
      <c r="O49">
        <f>BX49*'Value Calculations'!$D$6</f>
        <v>-0.62532465959681427</v>
      </c>
      <c r="P49">
        <f>BY49*'Value Calculations'!$D$7</f>
        <v>2.9880858198561553</v>
      </c>
      <c r="Q49">
        <f>BZ49*'Value Calculations'!$D$8</f>
        <v>14.306399217951419</v>
      </c>
      <c r="R49">
        <f>CA49*'Value Calculations'!$D$9</f>
        <v>4.7861952788256357</v>
      </c>
      <c r="S49">
        <f>CB49*'Value Calculations'!$D$10</f>
        <v>6.9410130074478893</v>
      </c>
      <c r="T49">
        <f>CC49*'Value Calculations'!$D$11</f>
        <v>0</v>
      </c>
      <c r="U49">
        <f>CD49*'Value Calculations'!$D$12</f>
        <v>4.883296437536484</v>
      </c>
      <c r="V49">
        <f>CE49*'Value Calculations'!$D$13</f>
        <v>10.731052723204959</v>
      </c>
      <c r="X49">
        <f>CH49*'Value Calculations'!$D$3</f>
        <v>8.1547085725207573</v>
      </c>
      <c r="Y49">
        <f>CI49*'Value Calculations'!$D$4</f>
        <v>6.8378667849376482</v>
      </c>
      <c r="Z49">
        <f>CJ49*'Value Calculations'!$D$5</f>
        <v>10.878862307169783</v>
      </c>
      <c r="AA49">
        <f>CK49*'Value Calculations'!$D$6</f>
        <v>0</v>
      </c>
      <c r="AB49">
        <f>CL49*'Value Calculations'!$D$7</f>
        <v>4.7457833609480113</v>
      </c>
      <c r="AC49">
        <f>CM49*'Value Calculations'!$D$8</f>
        <v>14.378290671307958</v>
      </c>
      <c r="AD49">
        <f>CN49*'Value Calculations'!$D$9</f>
        <v>4.6602427714881189</v>
      </c>
      <c r="AE49">
        <f>CO49*'Value Calculations'!$D$10</f>
        <v>3.2878482666858426</v>
      </c>
      <c r="AF49">
        <f>CP49*'Value Calculations'!$D$11</f>
        <v>0</v>
      </c>
      <c r="AG49">
        <f>CQ49*'Value Calculations'!$D$12</f>
        <v>4.883296437536484</v>
      </c>
      <c r="AH49">
        <f>CR49*'Value Calculations'!$D$13</f>
        <v>12.244406312374888</v>
      </c>
      <c r="AJ49">
        <f>CU49*'Value Calculations'!$D$3</f>
        <v>3.2618834290083032</v>
      </c>
      <c r="AK49">
        <f>CV49*'Value Calculations'!$D$4</f>
        <v>5.8610286728036982</v>
      </c>
      <c r="AL49">
        <f>CW49*'Value Calculations'!$D$5</f>
        <v>6.8987907313759607</v>
      </c>
      <c r="AM49">
        <f>CX49*'Value Calculations'!$D$6</f>
        <v>-1.0005194553549028</v>
      </c>
      <c r="AN49">
        <f>CY49*'Value Calculations'!$D$7</f>
        <v>2.1092370493102273</v>
      </c>
      <c r="AO49">
        <f>CZ49*'Value Calculations'!$D$8</f>
        <v>7.8361684158628373</v>
      </c>
      <c r="AP49">
        <f>DA49*'Value Calculations'!$D$9</f>
        <v>2.770955161425368</v>
      </c>
      <c r="AQ49">
        <f>DB49*'Value Calculations'!$D$10</f>
        <v>3.6531647407620471</v>
      </c>
      <c r="AR49">
        <f>DC49*'Value Calculations'!$D$11</f>
        <v>0</v>
      </c>
      <c r="AS49">
        <f>DD49*'Value Calculations'!$D$12</f>
        <v>0</v>
      </c>
      <c r="AT49">
        <f>DE49*'Value Calculations'!$D$13</f>
        <v>5.4343151611102041</v>
      </c>
      <c r="AV49">
        <f>DH49*'Value Calculations'!$D$3</f>
        <v>4.8928251435124546</v>
      </c>
      <c r="AW49">
        <f>DI49*'Value Calculations'!$D$4</f>
        <v>1.9536762242678996</v>
      </c>
      <c r="AX49">
        <f>DJ49*'Value Calculations'!$D$5</f>
        <v>4.7760858909525883</v>
      </c>
      <c r="AY49">
        <f>DK49*'Value Calculations'!$D$6</f>
        <v>-0.87545452343553998</v>
      </c>
      <c r="AZ49">
        <f>DL49*'Value Calculations'!$D$7</f>
        <v>2.9880858198561553</v>
      </c>
      <c r="BA49">
        <f>DM49*'Value Calculations'!$D$8</f>
        <v>9.7772376564894117</v>
      </c>
      <c r="BB49">
        <f>DN49*'Value Calculations'!$D$9</f>
        <v>3.2747651907754349</v>
      </c>
      <c r="BC49">
        <f>DO49*'Value Calculations'!$D$10</f>
        <v>1.8265823703810236</v>
      </c>
      <c r="BD49">
        <f>DP49*'Value Calculations'!$D$11</f>
        <v>0</v>
      </c>
      <c r="BE49">
        <f>DQ49*'Value Calculations'!$D$12</f>
        <v>2.441648218768242</v>
      </c>
      <c r="BF49">
        <f>DR49*'Value Calculations'!$D$13</f>
        <v>6.6725135522492369</v>
      </c>
      <c r="BH49" t="e">
        <f>DU49*'Value Calculations'!$D$3</f>
        <v>#N/A</v>
      </c>
      <c r="BI49" t="e">
        <f>DV49*'Value Calculations'!$D$4</f>
        <v>#N/A</v>
      </c>
      <c r="BJ49" t="e">
        <f>DW49*'Value Calculations'!$D$5</f>
        <v>#N/A</v>
      </c>
      <c r="BK49" t="e">
        <f>DX49*'Value Calculations'!$D$6</f>
        <v>#N/A</v>
      </c>
      <c r="BL49" t="e">
        <f>DY49*'Value Calculations'!$D$7</f>
        <v>#N/A</v>
      </c>
      <c r="BM49" t="e">
        <f>DZ49*'Value Calculations'!$D$8</f>
        <v>#N/A</v>
      </c>
      <c r="BN49" t="e">
        <f>EA49*'Value Calculations'!$D$9</f>
        <v>#N/A</v>
      </c>
      <c r="BO49" t="e">
        <f>EB49*'Value Calculations'!$D$10</f>
        <v>#N/A</v>
      </c>
      <c r="BP49" t="e">
        <f>EC49*'Value Calculations'!$D$11</f>
        <v>#N/A</v>
      </c>
      <c r="BQ49" t="e">
        <f>ED49*'Value Calculations'!$D$12</f>
        <v>#N/A</v>
      </c>
      <c r="BR49" t="e">
        <f>EE49*'Value Calculations'!$D$13</f>
        <v>#N/A</v>
      </c>
      <c r="BT49">
        <f>VLOOKUP($B49,'Raw Stats'!$CM$3:$DC$528,3,FALSE)</f>
        <v>82</v>
      </c>
      <c r="BU49">
        <f>VLOOKUP($B49,'Raw Stats'!$CM$3:$DC$528,4,FALSE)</f>
        <v>18</v>
      </c>
      <c r="BV49">
        <f>VLOOKUP($B49,'Raw Stats'!$CM$3:$DC$528,5,FALSE)</f>
        <v>29</v>
      </c>
      <c r="BW49">
        <f>VLOOKUP($B49,'Raw Stats'!$CM$3:$DC$528,6,FALSE)</f>
        <v>47</v>
      </c>
      <c r="BX49">
        <f>VLOOKUP($B49,'Raw Stats'!$CM$3:$DC$528,7,FALSE)</f>
        <v>-5</v>
      </c>
      <c r="BY49">
        <f>VLOOKUP($B49,'Raw Stats'!$CM$3:$DC$528,8,FALSE)</f>
        <v>34</v>
      </c>
      <c r="BZ49">
        <f>VLOOKUP($B49,'Raw Stats'!$CM$3:$DC$528,9,FALSE)</f>
        <v>199</v>
      </c>
      <c r="CA49">
        <f>VLOOKUP($B49,'Raw Stats'!$CM$3:$DC$528,10,FALSE)</f>
        <v>38</v>
      </c>
      <c r="CB49">
        <f>VLOOKUP($B49,'Raw Stats'!$CM$3:$DC$528,11,FALSE)+VLOOKUP($B49,'Raw Stats'!$CM$3:$DC$528,12,FALSE)</f>
        <v>19</v>
      </c>
      <c r="CC49">
        <f>VLOOKUP($B49,'Raw Stats'!$CM$3:$DC$528,13,FALSE)+VLOOKUP($B49,'Raw Stats'!$CM$3:$DC$528,14,FALSE)</f>
        <v>0</v>
      </c>
      <c r="CD49">
        <f>VLOOKUP($B49,'Raw Stats'!$CM$3:$DC$528,15,FALSE)</f>
        <v>6</v>
      </c>
      <c r="CE49">
        <f>VLOOKUP($B49,'Raw Stats'!$CM$3:$DC$528,16,FALSE)</f>
        <v>156</v>
      </c>
      <c r="CG49">
        <f>VLOOKUP($B49,'Raw Stats'!$BU$3:$CJ$528,3,FALSE)</f>
        <v>82</v>
      </c>
      <c r="CH49">
        <f>VLOOKUP($B49,'Raw Stats'!$BU$3:$CJ$528,4,FALSE)</f>
        <v>20</v>
      </c>
      <c r="CI49">
        <f>VLOOKUP($B49,'Raw Stats'!$BU$3:$CJ$5288,5,FALSE)</f>
        <v>21</v>
      </c>
      <c r="CJ49">
        <f>VLOOKUP($B49,'Raw Stats'!$BU$3:$CJ$528,6,FALSE)</f>
        <v>41</v>
      </c>
      <c r="CK49">
        <f>VLOOKUP($B49,'Raw Stats'!$BU$3:$CJ$528,7,FALSE)</f>
        <v>0</v>
      </c>
      <c r="CL49">
        <f>VLOOKUP($B49,'Raw Stats'!$BU$3:$CJ$528,8,FALSE)</f>
        <v>54</v>
      </c>
      <c r="CM49">
        <f>VLOOKUP($B49,'Raw Stats'!$BU$3:$CJ$528,9,FALSE)</f>
        <v>200</v>
      </c>
      <c r="CN49">
        <f>VLOOKUP($B49,'Raw Stats'!$BU$3:$CJ$528,10,FALSE)</f>
        <v>37</v>
      </c>
      <c r="CO49">
        <f>VLOOKUP($B49,'Raw Stats'!$BU$3:$CJ$528,11,FALSE)+VLOOKUP($B49,'Raw Stats'!$BU$3:$CJ$528,12,FALSE)</f>
        <v>9</v>
      </c>
      <c r="CP49">
        <f>VLOOKUP($B49,'Raw Stats'!$BU$3:$CJ$528,13,FALSE)+VLOOKUP($B49,'Raw Stats'!$BU$3:$CJ$528,14,FALSE)</f>
        <v>0</v>
      </c>
      <c r="CQ49">
        <f>VLOOKUP($B49,'Raw Stats'!$BU$3:$CJ$528,15,FALSE)</f>
        <v>6</v>
      </c>
      <c r="CR49">
        <f>VLOOKUP($B49,'Raw Stats'!$BU$3:$CJ$528,16,FALSE)</f>
        <v>178</v>
      </c>
      <c r="CT49">
        <f>VLOOKUP($B49,'Raw Stats'!$BC$3:$BR$528,3,FALSE)</f>
        <v>47</v>
      </c>
      <c r="CU49">
        <f>VLOOKUP($B49,'Raw Stats'!$BC$3:$BR$528,4,FALSE)</f>
        <v>8</v>
      </c>
      <c r="CV49">
        <f>VLOOKUP($B49,'Raw Stats'!$BC$3:$BR$5288,5,FALSE)</f>
        <v>18</v>
      </c>
      <c r="CW49">
        <f>VLOOKUP($B49,'Raw Stats'!$BC$3:$BR$52888,6,FALSE)</f>
        <v>26</v>
      </c>
      <c r="CX49">
        <f>VLOOKUP($B49,'Raw Stats'!$BC$3:$BR$5288,7,FALSE)</f>
        <v>-8</v>
      </c>
      <c r="CY49">
        <f>VLOOKUP($B49,'Raw Stats'!$BC$3:$BR$5288,8,FALSE)</f>
        <v>24</v>
      </c>
      <c r="CZ49">
        <f>VLOOKUP($B49,'Raw Stats'!$BC$3:$BR$5288,9,FALSE)</f>
        <v>109</v>
      </c>
      <c r="DA49">
        <f>VLOOKUP($B49,'Raw Stats'!$BC$3:$BR$5288,10,FALSE)</f>
        <v>22</v>
      </c>
      <c r="DB49">
        <f>VLOOKUP($B49,'Raw Stats'!$BC$3:$BR$5288,11,FALSE)+VLOOKUP($B49,'Raw Stats'!$BC$3:$BR$5288,12,FALSE)</f>
        <v>10</v>
      </c>
      <c r="DC49">
        <f>VLOOKUP($B49,'Raw Stats'!$BC$3:$BR$5288,13,FALSE)+VLOOKUP($B49,'Raw Stats'!$BC$3:$BR$5288,14,FALSE)</f>
        <v>0</v>
      </c>
      <c r="DD49">
        <f>VLOOKUP($B49,'Raw Stats'!$BC$3:$BR$5288,15,FALSE)</f>
        <v>0</v>
      </c>
      <c r="DE49">
        <f>VLOOKUP($B49,'Raw Stats'!$BC$3:$BR$5288,16,FALSE)</f>
        <v>79</v>
      </c>
      <c r="DG49">
        <f>VLOOKUP($B49,'Raw Stats'!$AK$3:$AZ$528,3,FALSE)</f>
        <v>54</v>
      </c>
      <c r="DH49">
        <f>VLOOKUP($B49,'Raw Stats'!$AK$3:$AZ$528,4,FALSE)</f>
        <v>12</v>
      </c>
      <c r="DI49">
        <f>VLOOKUP($B49,'Raw Stats'!$AK$3:$AZ$528,5,FALSE)</f>
        <v>6</v>
      </c>
      <c r="DJ49">
        <f>VLOOKUP($B49,'Raw Stats'!$AK$3:$AZ$528,6,FALSE)</f>
        <v>18</v>
      </c>
      <c r="DK49">
        <f>VLOOKUP($B49,'Raw Stats'!$AK$3:$AZ$528,7,FALSE)</f>
        <v>-7</v>
      </c>
      <c r="DL49">
        <f>VLOOKUP($B49,'Raw Stats'!$AK$3:$AZ$528,8,FALSE)</f>
        <v>34</v>
      </c>
      <c r="DM49">
        <f>VLOOKUP($B49,'Raw Stats'!$AK$3:$AZ$528,9,FALSE)</f>
        <v>136</v>
      </c>
      <c r="DN49">
        <f>VLOOKUP($B49,'Raw Stats'!$AK$3:$AZ$528,10,FALSE)</f>
        <v>26</v>
      </c>
      <c r="DO49">
        <f>VLOOKUP($B49,'Raw Stats'!$AK$3:$AZ$528,11,FALSE)+VLOOKUP($B49,'Raw Stats'!$AK$3:$AZ$528,12,FALSE)</f>
        <v>5</v>
      </c>
      <c r="DP49">
        <f>VLOOKUP($B49,'Raw Stats'!$AK$3:$AZ$528,13,FALSE)+VLOOKUP($B49,'Raw Stats'!$AK$3:$AZ$528,14,FALSE)</f>
        <v>0</v>
      </c>
      <c r="DQ49">
        <f>VLOOKUP($B49,'Raw Stats'!$AK$3:$AZ$528,15,FALSE)</f>
        <v>3</v>
      </c>
      <c r="DR49">
        <f>VLOOKUP($B49,'Raw Stats'!$AK$3:$AZ$528,16,FALSE)</f>
        <v>97</v>
      </c>
      <c r="DT49" t="e">
        <f>VLOOKUP($B49,'Raw Stats'!$S$3:$AH$528,3,FALSE)</f>
        <v>#N/A</v>
      </c>
      <c r="DU49" t="e">
        <f>VLOOKUP($B49,'Raw Stats'!$S$3:$AH$528,4,FALSE)</f>
        <v>#N/A</v>
      </c>
      <c r="DV49" t="e">
        <f>VLOOKUP($B49,'Raw Stats'!$S$3:$AH$528,5,FALSE)</f>
        <v>#N/A</v>
      </c>
      <c r="DW49" t="e">
        <f>VLOOKUP($B49,'Raw Stats'!$S$3:$AH$528,6,FALSE)</f>
        <v>#N/A</v>
      </c>
      <c r="DX49" t="e">
        <f>VLOOKUP($B49,'Raw Stats'!$S$3:$AH$528,7,FALSE)</f>
        <v>#N/A</v>
      </c>
      <c r="DY49" t="e">
        <f>VLOOKUP($B49,'Raw Stats'!$S$3:$AH$528,8,FALSE)</f>
        <v>#N/A</v>
      </c>
      <c r="DZ49" t="e">
        <f>VLOOKUP($B49,'Raw Stats'!$S$3:$AH$528,9,FALSE)</f>
        <v>#N/A</v>
      </c>
      <c r="EA49" t="e">
        <f>VLOOKUP($B49,'Raw Stats'!$S$3:$AH$528,10,FALSE)</f>
        <v>#N/A</v>
      </c>
      <c r="EB49" t="e">
        <f>VLOOKUP($B49,'Raw Stats'!$S$3:$AH$528,11,FALSE)+VLOOKUP($B49,'Raw Stats'!$S$3:$AH$528,12,FALSE)</f>
        <v>#N/A</v>
      </c>
      <c r="EC49" t="e">
        <f>VLOOKUP($B49,'Raw Stats'!$S$3:$AH$528,13,FALSE)+VLOOKUP($B49,'Raw Stats'!$S$3:$AH$528,14,FALSE)</f>
        <v>#N/A</v>
      </c>
      <c r="ED49" t="e">
        <f>VLOOKUP($B49,'Raw Stats'!$S$3:$AH$528,15,FALSE)</f>
        <v>#N/A</v>
      </c>
      <c r="EE49" t="e">
        <f>VLOOKUP($B49,'Raw Stats'!$S$3:$AH$528,16,FALSE)</f>
        <v>#N/A</v>
      </c>
    </row>
    <row r="50" spans="1:135" x14ac:dyDescent="0.2">
      <c r="A50" t="e">
        <f>VLOOKUP(B50,'ALL SKATERS'!$B$3:$I$378,9,FALSE)</f>
        <v>#REF!</v>
      </c>
      <c r="B50" t="s">
        <v>126</v>
      </c>
      <c r="C50">
        <f t="shared" si="8"/>
        <v>0.89687288708863888</v>
      </c>
      <c r="D50">
        <f t="shared" si="9"/>
        <v>0.83352179298109774</v>
      </c>
      <c r="E50">
        <f t="shared" si="10"/>
        <v>0.68265994201553126</v>
      </c>
      <c r="F50">
        <f t="shared" si="11"/>
        <v>0.43986531502667237</v>
      </c>
      <c r="G50">
        <f t="shared" si="12"/>
        <v>0.57627572001524019</v>
      </c>
      <c r="H50">
        <f>VLOOKUP(B50,'ALL SKATERS'!$B$3:$H$378,7,FALSE)</f>
        <v>0.89</v>
      </c>
      <c r="I50" s="29" t="e">
        <f t="shared" si="13"/>
        <v>#REF!</v>
      </c>
      <c r="J50" s="29">
        <f t="shared" si="14"/>
        <v>-5.9999999999999938</v>
      </c>
      <c r="K50" s="29">
        <f t="shared" si="15"/>
        <v>-5.9999999999999942E-2</v>
      </c>
      <c r="L50">
        <f>BU50*'Value Calculations'!$D$3</f>
        <v>8.9701794297728341</v>
      </c>
      <c r="M50">
        <f>BV50*'Value Calculations'!$D$4</f>
        <v>3.2561270404464993</v>
      </c>
      <c r="N50">
        <f>BW50*'Value Calculations'!$D$5</f>
        <v>8.4908193616934895</v>
      </c>
      <c r="O50">
        <f>BX50*'Value Calculations'!$D$6</f>
        <v>1.6258441149517171</v>
      </c>
      <c r="P50">
        <f>BY50*'Value Calculations'!$D$7</f>
        <v>3.4275102051291193</v>
      </c>
      <c r="Q50">
        <f>BZ50*'Value Calculations'!$D$8</f>
        <v>11.430741083689828</v>
      </c>
      <c r="R50">
        <f>CA50*'Value Calculations'!$D$9</f>
        <v>3.1488126834379182</v>
      </c>
      <c r="S50">
        <f>CB50*'Value Calculations'!$D$10</f>
        <v>1.4612658963048188</v>
      </c>
      <c r="T50">
        <f>CC50*'Value Calculations'!$D$11</f>
        <v>0</v>
      </c>
      <c r="U50">
        <f>CD50*'Value Calculations'!$D$12</f>
        <v>6.5110619167153123</v>
      </c>
      <c r="V50">
        <f>CE50*'Value Calculations'!$D$13</f>
        <v>9.9743759286199936</v>
      </c>
      <c r="X50">
        <f>CH50*'Value Calculations'!$D$3</f>
        <v>3.6696188576343411</v>
      </c>
      <c r="Y50">
        <f>CI50*'Value Calculations'!$D$4</f>
        <v>4.8841905606697491</v>
      </c>
      <c r="Z50">
        <f>CJ50*'Value Calculations'!$D$5</f>
        <v>6.3681145212701171</v>
      </c>
      <c r="AA50">
        <f>CK50*'Value Calculations'!$D$6</f>
        <v>1.0005194553549028</v>
      </c>
      <c r="AB50">
        <f>CL50*'Value Calculations'!$D$7</f>
        <v>5.6246321314939394</v>
      </c>
      <c r="AC50">
        <f>CM50*'Value Calculations'!$D$8</f>
        <v>9.4896718430632525</v>
      </c>
      <c r="AD50">
        <f>CN50*'Value Calculations'!$D$9</f>
        <v>3.0228601761004015</v>
      </c>
      <c r="AE50">
        <f>CO50*'Value Calculations'!$D$10</f>
        <v>1.4612658963048188</v>
      </c>
      <c r="AF50">
        <f>CP50*'Value Calculations'!$D$11</f>
        <v>0.9907141480249374</v>
      </c>
      <c r="AG50">
        <f>CQ50*'Value Calculations'!$D$12</f>
        <v>1.6277654791788281</v>
      </c>
      <c r="AH50">
        <f>CR50*'Value Calculations'!$D$13</f>
        <v>7.7043455448650988</v>
      </c>
      <c r="AJ50">
        <f>CU50*'Value Calculations'!$D$3</f>
        <v>3.2618834290083032</v>
      </c>
      <c r="AK50">
        <f>CV50*'Value Calculations'!$D$4</f>
        <v>1.6280635202232496</v>
      </c>
      <c r="AL50">
        <f>CW50*'Value Calculations'!$D$5</f>
        <v>3.4493953656879803</v>
      </c>
      <c r="AM50">
        <f>CX50*'Value Calculations'!$D$6</f>
        <v>0.25012986383872571</v>
      </c>
      <c r="AN50">
        <f>CY50*'Value Calculations'!$D$7</f>
        <v>4.9215531150571969</v>
      </c>
      <c r="AO50">
        <f>CZ50*'Value Calculations'!$D$8</f>
        <v>7.4048196957235985</v>
      </c>
      <c r="AP50">
        <f>DA50*'Value Calculations'!$D$9</f>
        <v>2.0152401174002676</v>
      </c>
      <c r="AQ50">
        <f>DB50*'Value Calculations'!$D$10</f>
        <v>0.73063294815240942</v>
      </c>
      <c r="AR50">
        <f>DC50*'Value Calculations'!$D$11</f>
        <v>0</v>
      </c>
      <c r="AS50">
        <f>DD50*'Value Calculations'!$D$12</f>
        <v>0.81388273958941404</v>
      </c>
      <c r="AT50">
        <f>DE50*'Value Calculations'!$D$13</f>
        <v>4.1961167699711694</v>
      </c>
      <c r="AV50">
        <f>DH50*'Value Calculations'!$D$3</f>
        <v>1.6309417145041516</v>
      </c>
      <c r="AW50">
        <f>DI50*'Value Calculations'!$D$4</f>
        <v>3.5817397444911494</v>
      </c>
      <c r="AX50">
        <f>DJ50*'Value Calculations'!$D$5</f>
        <v>3.980071575793823</v>
      </c>
      <c r="AY50">
        <f>DK50*'Value Calculations'!$D$6</f>
        <v>-0.25012986383872571</v>
      </c>
      <c r="AZ50">
        <f>DL50*'Value Calculations'!$D$7</f>
        <v>6.3277111479306818</v>
      </c>
      <c r="BA50">
        <f>DM50*'Value Calculations'!$D$8</f>
        <v>7.4767111490801383</v>
      </c>
      <c r="BB50">
        <f>DN50*'Value Calculations'!$D$9</f>
        <v>2.5190501467503346</v>
      </c>
      <c r="BC50">
        <f>DO50*'Value Calculations'!$D$10</f>
        <v>0.36531647407620471</v>
      </c>
      <c r="BD50">
        <f>DP50*'Value Calculations'!$D$11</f>
        <v>0</v>
      </c>
      <c r="BE50">
        <f>DQ50*'Value Calculations'!$D$12</f>
        <v>0</v>
      </c>
      <c r="BF50">
        <f>DR50*'Value Calculations'!$D$13</f>
        <v>5.1591599630793077</v>
      </c>
      <c r="BH50">
        <f>DU50*'Value Calculations'!$D$3</f>
        <v>1.2232062858781136</v>
      </c>
      <c r="BI50">
        <f>DV50*'Value Calculations'!$D$4</f>
        <v>2.2792889283125497</v>
      </c>
      <c r="BJ50">
        <f>DW50*'Value Calculations'!$D$5</f>
        <v>2.6533810505292155</v>
      </c>
      <c r="BK50">
        <f>DX50*'Value Calculations'!$D$6</f>
        <v>-1.2506493191936285</v>
      </c>
      <c r="BL50">
        <f>DY50*'Value Calculations'!$D$7</f>
        <v>3.1638555739653409</v>
      </c>
      <c r="BM50">
        <f>DZ50*'Value Calculations'!$D$8</f>
        <v>4.6010530148185467</v>
      </c>
      <c r="BN50">
        <f>EA50*'Value Calculations'!$D$9</f>
        <v>2.5190501467503346</v>
      </c>
      <c r="BO50">
        <f>EB50*'Value Calculations'!$D$10</f>
        <v>0</v>
      </c>
      <c r="BP50">
        <f>EC50*'Value Calculations'!$D$11</f>
        <v>0.9907141480249374</v>
      </c>
      <c r="BQ50">
        <f>ED50*'Value Calculations'!$D$12</f>
        <v>0</v>
      </c>
      <c r="BR50">
        <f>EE50*'Value Calculations'!$D$13</f>
        <v>3.9897503714479976</v>
      </c>
      <c r="BT50">
        <f>VLOOKUP($B50,'Raw Stats'!$CM$3:$DC$528,3,FALSE)</f>
        <v>65</v>
      </c>
      <c r="BU50">
        <f>VLOOKUP($B50,'Raw Stats'!$CM$3:$DC$528,4,FALSE)</f>
        <v>22</v>
      </c>
      <c r="BV50">
        <f>VLOOKUP($B50,'Raw Stats'!$CM$3:$DC$528,5,FALSE)</f>
        <v>10</v>
      </c>
      <c r="BW50">
        <f>VLOOKUP($B50,'Raw Stats'!$CM$3:$DC$528,6,FALSE)</f>
        <v>32</v>
      </c>
      <c r="BX50">
        <f>VLOOKUP($B50,'Raw Stats'!$CM$3:$DC$528,7,FALSE)</f>
        <v>13</v>
      </c>
      <c r="BY50">
        <f>VLOOKUP($B50,'Raw Stats'!$CM$3:$DC$528,8,FALSE)</f>
        <v>39</v>
      </c>
      <c r="BZ50">
        <f>VLOOKUP($B50,'Raw Stats'!$CM$3:$DC$528,9,FALSE)</f>
        <v>159</v>
      </c>
      <c r="CA50">
        <f>VLOOKUP($B50,'Raw Stats'!$CM$3:$DC$528,10,FALSE)</f>
        <v>25</v>
      </c>
      <c r="CB50">
        <f>VLOOKUP($B50,'Raw Stats'!$CM$3:$DC$528,11,FALSE)+VLOOKUP($B50,'Raw Stats'!$CM$3:$DC$528,12,FALSE)</f>
        <v>4</v>
      </c>
      <c r="CC50">
        <f>VLOOKUP($B50,'Raw Stats'!$CM$3:$DC$528,13,FALSE)+VLOOKUP($B50,'Raw Stats'!$CM$3:$DC$528,14,FALSE)</f>
        <v>0</v>
      </c>
      <c r="CD50">
        <f>VLOOKUP($B50,'Raw Stats'!$CM$3:$DC$528,15,FALSE)</f>
        <v>8</v>
      </c>
      <c r="CE50">
        <f>VLOOKUP($B50,'Raw Stats'!$CM$3:$DC$528,16,FALSE)</f>
        <v>145</v>
      </c>
      <c r="CG50">
        <f>VLOOKUP($B50,'Raw Stats'!$BU$3:$CJ$528,3,FALSE)</f>
        <v>55</v>
      </c>
      <c r="CH50">
        <f>VLOOKUP($B50,'Raw Stats'!$BU$3:$CJ$528,4,FALSE)</f>
        <v>9</v>
      </c>
      <c r="CI50">
        <f>VLOOKUP($B50,'Raw Stats'!$BU$3:$CJ$5288,5,FALSE)</f>
        <v>15</v>
      </c>
      <c r="CJ50">
        <f>VLOOKUP($B50,'Raw Stats'!$BU$3:$CJ$528,6,FALSE)</f>
        <v>24</v>
      </c>
      <c r="CK50">
        <f>VLOOKUP($B50,'Raw Stats'!$BU$3:$CJ$528,7,FALSE)</f>
        <v>8</v>
      </c>
      <c r="CL50">
        <f>VLOOKUP($B50,'Raw Stats'!$BU$3:$CJ$528,8,FALSE)</f>
        <v>64</v>
      </c>
      <c r="CM50">
        <f>VLOOKUP($B50,'Raw Stats'!$BU$3:$CJ$528,9,FALSE)</f>
        <v>132</v>
      </c>
      <c r="CN50">
        <f>VLOOKUP($B50,'Raw Stats'!$BU$3:$CJ$528,10,FALSE)</f>
        <v>24</v>
      </c>
      <c r="CO50">
        <f>VLOOKUP($B50,'Raw Stats'!$BU$3:$CJ$528,11,FALSE)+VLOOKUP($B50,'Raw Stats'!$BU$3:$CJ$528,12,FALSE)</f>
        <v>4</v>
      </c>
      <c r="CP50">
        <f>VLOOKUP($B50,'Raw Stats'!$BU$3:$CJ$528,13,FALSE)+VLOOKUP($B50,'Raw Stats'!$BU$3:$CJ$528,14,FALSE)</f>
        <v>1</v>
      </c>
      <c r="CQ50">
        <f>VLOOKUP($B50,'Raw Stats'!$BU$3:$CJ$528,15,FALSE)</f>
        <v>2</v>
      </c>
      <c r="CR50">
        <f>VLOOKUP($B50,'Raw Stats'!$BU$3:$CJ$528,16,FALSE)</f>
        <v>112</v>
      </c>
      <c r="CT50">
        <f>VLOOKUP($B50,'Raw Stats'!$BC$3:$BR$528,3,FALSE)</f>
        <v>42</v>
      </c>
      <c r="CU50">
        <f>VLOOKUP($B50,'Raw Stats'!$BC$3:$BR$528,4,FALSE)</f>
        <v>8</v>
      </c>
      <c r="CV50">
        <f>VLOOKUP($B50,'Raw Stats'!$BC$3:$BR$5288,5,FALSE)</f>
        <v>5</v>
      </c>
      <c r="CW50">
        <f>VLOOKUP($B50,'Raw Stats'!$BC$3:$BR$52888,6,FALSE)</f>
        <v>13</v>
      </c>
      <c r="CX50">
        <f>VLOOKUP($B50,'Raw Stats'!$BC$3:$BR$5288,7,FALSE)</f>
        <v>2</v>
      </c>
      <c r="CY50">
        <f>VLOOKUP($B50,'Raw Stats'!$BC$3:$BR$5288,8,FALSE)</f>
        <v>56</v>
      </c>
      <c r="CZ50">
        <f>VLOOKUP($B50,'Raw Stats'!$BC$3:$BR$5288,9,FALSE)</f>
        <v>103</v>
      </c>
      <c r="DA50">
        <f>VLOOKUP($B50,'Raw Stats'!$BC$3:$BR$5288,10,FALSE)</f>
        <v>16</v>
      </c>
      <c r="DB50">
        <f>VLOOKUP($B50,'Raw Stats'!$BC$3:$BR$5288,11,FALSE)+VLOOKUP($B50,'Raw Stats'!$BC$3:$BR$5288,12,FALSE)</f>
        <v>2</v>
      </c>
      <c r="DC50">
        <f>VLOOKUP($B50,'Raw Stats'!$BC$3:$BR$5288,13,FALSE)+VLOOKUP($B50,'Raw Stats'!$BC$3:$BR$5288,14,FALSE)</f>
        <v>0</v>
      </c>
      <c r="DD50">
        <f>VLOOKUP($B50,'Raw Stats'!$BC$3:$BR$5288,15,FALSE)</f>
        <v>1</v>
      </c>
      <c r="DE50">
        <f>VLOOKUP($B50,'Raw Stats'!$BC$3:$BR$5288,16,FALSE)</f>
        <v>61</v>
      </c>
      <c r="DG50">
        <f>VLOOKUP($B50,'Raw Stats'!$AK$3:$AZ$528,3,FALSE)</f>
        <v>70</v>
      </c>
      <c r="DH50">
        <f>VLOOKUP($B50,'Raw Stats'!$AK$3:$AZ$528,4,FALSE)</f>
        <v>4</v>
      </c>
      <c r="DI50">
        <f>VLOOKUP($B50,'Raw Stats'!$AK$3:$AZ$528,5,FALSE)</f>
        <v>11</v>
      </c>
      <c r="DJ50">
        <f>VLOOKUP($B50,'Raw Stats'!$AK$3:$AZ$528,6,FALSE)</f>
        <v>15</v>
      </c>
      <c r="DK50">
        <f>VLOOKUP($B50,'Raw Stats'!$AK$3:$AZ$528,7,FALSE)</f>
        <v>-2</v>
      </c>
      <c r="DL50">
        <f>VLOOKUP($B50,'Raw Stats'!$AK$3:$AZ$528,8,FALSE)</f>
        <v>72</v>
      </c>
      <c r="DM50">
        <f>VLOOKUP($B50,'Raw Stats'!$AK$3:$AZ$528,9,FALSE)</f>
        <v>104</v>
      </c>
      <c r="DN50">
        <f>VLOOKUP($B50,'Raw Stats'!$AK$3:$AZ$528,10,FALSE)</f>
        <v>20</v>
      </c>
      <c r="DO50">
        <f>VLOOKUP($B50,'Raw Stats'!$AK$3:$AZ$528,11,FALSE)+VLOOKUP($B50,'Raw Stats'!$AK$3:$AZ$528,12,FALSE)</f>
        <v>1</v>
      </c>
      <c r="DP50">
        <f>VLOOKUP($B50,'Raw Stats'!$AK$3:$AZ$528,13,FALSE)+VLOOKUP($B50,'Raw Stats'!$AK$3:$AZ$528,14,FALSE)</f>
        <v>0</v>
      </c>
      <c r="DQ50">
        <f>VLOOKUP($B50,'Raw Stats'!$AK$3:$AZ$528,15,FALSE)</f>
        <v>0</v>
      </c>
      <c r="DR50">
        <f>VLOOKUP($B50,'Raw Stats'!$AK$3:$AZ$528,16,FALSE)</f>
        <v>75</v>
      </c>
      <c r="DT50">
        <f>VLOOKUP($B50,'Raw Stats'!$S$3:$AH$528,3,FALSE)</f>
        <v>35</v>
      </c>
      <c r="DU50">
        <f>VLOOKUP($B50,'Raw Stats'!$S$3:$AH$528,4,FALSE)</f>
        <v>3</v>
      </c>
      <c r="DV50">
        <f>VLOOKUP($B50,'Raw Stats'!$S$3:$AH$528,5,FALSE)</f>
        <v>7</v>
      </c>
      <c r="DW50">
        <f>VLOOKUP($B50,'Raw Stats'!$S$3:$AH$528,6,FALSE)</f>
        <v>10</v>
      </c>
      <c r="DX50">
        <f>VLOOKUP($B50,'Raw Stats'!$S$3:$AH$528,7,FALSE)</f>
        <v>-10</v>
      </c>
      <c r="DY50">
        <f>VLOOKUP($B50,'Raw Stats'!$S$3:$AH$528,8,FALSE)</f>
        <v>36</v>
      </c>
      <c r="DZ50">
        <f>VLOOKUP($B50,'Raw Stats'!$S$3:$AH$528,9,FALSE)</f>
        <v>64</v>
      </c>
      <c r="EA50">
        <f>VLOOKUP($B50,'Raw Stats'!$S$3:$AH$528,10,FALSE)</f>
        <v>20</v>
      </c>
      <c r="EB50">
        <f>VLOOKUP($B50,'Raw Stats'!$S$3:$AH$528,11,FALSE)+VLOOKUP($B50,'Raw Stats'!$S$3:$AH$528,12,FALSE)</f>
        <v>0</v>
      </c>
      <c r="EC50">
        <f>VLOOKUP($B50,'Raw Stats'!$S$3:$AH$528,13,FALSE)+VLOOKUP($B50,'Raw Stats'!$S$3:$AH$528,14,FALSE)</f>
        <v>1</v>
      </c>
      <c r="ED50">
        <f>VLOOKUP($B50,'Raw Stats'!$S$3:$AH$528,15,FALSE)</f>
        <v>0</v>
      </c>
      <c r="EE50">
        <f>VLOOKUP($B50,'Raw Stats'!$S$3:$AH$528,16,FALSE)</f>
        <v>58</v>
      </c>
    </row>
    <row r="51" spans="1:135" x14ac:dyDescent="0.2">
      <c r="A51" t="e">
        <f>VLOOKUP(B51,'ALL SKATERS'!$B$3:$I$378,9,FALSE)</f>
        <v>#REF!</v>
      </c>
      <c r="B51" t="s">
        <v>127</v>
      </c>
      <c r="C51">
        <f t="shared" si="8"/>
        <v>0.60228941594954433</v>
      </c>
      <c r="D51">
        <f t="shared" si="9"/>
        <v>0.85154293535923598</v>
      </c>
      <c r="E51">
        <f t="shared" si="10"/>
        <v>0.72918960215185713</v>
      </c>
      <c r="F51">
        <f t="shared" si="11"/>
        <v>0.69924465324071083</v>
      </c>
      <c r="G51">
        <f t="shared" si="12"/>
        <v>0.84200495662310026</v>
      </c>
      <c r="H51">
        <f>VLOOKUP(B51,'ALL SKATERS'!$B$3:$H$378,7,FALSE)</f>
        <v>0.7</v>
      </c>
      <c r="I51" s="29" t="e">
        <f t="shared" si="13"/>
        <v>#REF!</v>
      </c>
      <c r="J51" s="29">
        <f t="shared" si="14"/>
        <v>-25</v>
      </c>
      <c r="K51" s="29">
        <f t="shared" si="15"/>
        <v>-0.25</v>
      </c>
      <c r="L51">
        <f>BU51*'Value Calculations'!$D$3</f>
        <v>5.300560572138493</v>
      </c>
      <c r="M51">
        <f>BV51*'Value Calculations'!$D$4</f>
        <v>8.1403176011162479</v>
      </c>
      <c r="N51">
        <f>BW51*'Value Calculations'!$D$5</f>
        <v>10.082847992011018</v>
      </c>
      <c r="O51">
        <f>BX51*'Value Calculations'!$D$6</f>
        <v>-3.1266232979840716</v>
      </c>
      <c r="P51">
        <f>BY51*'Value Calculations'!$D$7</f>
        <v>3.5153950821837121</v>
      </c>
      <c r="Q51">
        <f>BZ51*'Value Calculations'!$D$8</f>
        <v>5.7513162685231833</v>
      </c>
      <c r="R51">
        <f>CA51*'Value Calculations'!$D$9</f>
        <v>6.2976253668758364</v>
      </c>
      <c r="S51">
        <f>CB51*'Value Calculations'!$D$10</f>
        <v>5.1144306370668655</v>
      </c>
      <c r="T51">
        <f>CC51*'Value Calculations'!$D$11</f>
        <v>0</v>
      </c>
      <c r="U51">
        <f>CD51*'Value Calculations'!$D$12</f>
        <v>0.81388273958941404</v>
      </c>
      <c r="V51">
        <f>CE51*'Value Calculations'!$D$13</f>
        <v>7.4979791463419261</v>
      </c>
      <c r="X51">
        <f>CH51*'Value Calculations'!$D$3</f>
        <v>9.7856502870249091</v>
      </c>
      <c r="Y51">
        <f>CI51*'Value Calculations'!$D$4</f>
        <v>6.8378667849376482</v>
      </c>
      <c r="Z51">
        <f>CJ51*'Value Calculations'!$D$5</f>
        <v>11.94021472738147</v>
      </c>
      <c r="AA51">
        <f>CK51*'Value Calculations'!$D$6</f>
        <v>0</v>
      </c>
      <c r="AB51">
        <f>CL51*'Value Calculations'!$D$7</f>
        <v>3.8669345904020833</v>
      </c>
      <c r="AC51">
        <f>CM51*'Value Calculations'!$D$8</f>
        <v>6.4702308020885813</v>
      </c>
      <c r="AD51">
        <f>CN51*'Value Calculations'!$D$9</f>
        <v>8.9426280209636886</v>
      </c>
      <c r="AE51">
        <f>CO51*'Value Calculations'!$D$10</f>
        <v>4.7491141629906615</v>
      </c>
      <c r="AF51">
        <f>CP51*'Value Calculations'!$D$11</f>
        <v>2.9721424440748123</v>
      </c>
      <c r="AG51">
        <f>CQ51*'Value Calculations'!$D$12</f>
        <v>3.2555309583576562</v>
      </c>
      <c r="AH51">
        <f>CR51*'Value Calculations'!$D$13</f>
        <v>11.006207921235855</v>
      </c>
      <c r="AJ51">
        <f>CU51*'Value Calculations'!$D$3</f>
        <v>5.300560572138493</v>
      </c>
      <c r="AK51">
        <f>CV51*'Value Calculations'!$D$4</f>
        <v>2.6049016323571994</v>
      </c>
      <c r="AL51">
        <f>CW51*'Value Calculations'!$D$5</f>
        <v>5.5721002061113527</v>
      </c>
      <c r="AM51">
        <f>CX51*'Value Calculations'!$D$6</f>
        <v>-0.37519479575808856</v>
      </c>
      <c r="AN51">
        <f>CY51*'Value Calculations'!$D$7</f>
        <v>3.1638555739653409</v>
      </c>
      <c r="AO51">
        <f>CZ51*'Value Calculations'!$D$8</f>
        <v>4.5291615614620069</v>
      </c>
      <c r="AP51">
        <f>DA51*'Value Calculations'!$D$9</f>
        <v>4.4083377568130855</v>
      </c>
      <c r="AQ51">
        <f>DB51*'Value Calculations'!$D$10</f>
        <v>1.0959494222286141</v>
      </c>
      <c r="AR51">
        <f>DC51*'Value Calculations'!$D$11</f>
        <v>0</v>
      </c>
      <c r="AS51">
        <f>DD51*'Value Calculations'!$D$12</f>
        <v>2.441648218768242</v>
      </c>
      <c r="AT51">
        <f>DE51*'Value Calculations'!$D$13</f>
        <v>6.2597807552028932</v>
      </c>
      <c r="AV51">
        <f>DH51*'Value Calculations'!$D$3</f>
        <v>4.4850897148864171</v>
      </c>
      <c r="AW51">
        <f>DI51*'Value Calculations'!$D$4</f>
        <v>8.4659303051608976</v>
      </c>
      <c r="AX51">
        <f>DJ51*'Value Calculations'!$D$5</f>
        <v>9.8175098869580975</v>
      </c>
      <c r="AY51">
        <f>DK51*'Value Calculations'!$D$6</f>
        <v>-1.6258441149517171</v>
      </c>
      <c r="AZ51">
        <f>DL51*'Value Calculations'!$D$7</f>
        <v>2.4607765575285985</v>
      </c>
      <c r="BA51">
        <f>DM51*'Value Calculations'!$D$8</f>
        <v>8.9145402162109342</v>
      </c>
      <c r="BB51">
        <f>DN51*'Value Calculations'!$D$9</f>
        <v>6.0457203522008029</v>
      </c>
      <c r="BC51">
        <f>DO51*'Value Calculations'!$D$10</f>
        <v>3.2878482666858426</v>
      </c>
      <c r="BD51">
        <f>DP51*'Value Calculations'!$D$11</f>
        <v>1.9814282960498748</v>
      </c>
      <c r="BE51">
        <f>DQ51*'Value Calculations'!$D$12</f>
        <v>3.2555309583576562</v>
      </c>
      <c r="BF51">
        <f>DR51*'Value Calculations'!$D$13</f>
        <v>10.24953112665089</v>
      </c>
      <c r="BH51">
        <f>DU51*'Value Calculations'!$D$3</f>
        <v>7.7469731438947198</v>
      </c>
      <c r="BI51">
        <f>DV51*'Value Calculations'!$D$4</f>
        <v>9.1171557132501988</v>
      </c>
      <c r="BJ51">
        <f>DW51*'Value Calculations'!$D$5</f>
        <v>12.470890937487313</v>
      </c>
      <c r="BK51">
        <f>DX51*'Value Calculations'!$D$6</f>
        <v>0</v>
      </c>
      <c r="BL51">
        <f>DY51*'Value Calculations'!$D$7</f>
        <v>5.2730926232755682</v>
      </c>
      <c r="BM51">
        <f>DZ51*'Value Calculations'!$D$8</f>
        <v>8.8426487628543953</v>
      </c>
      <c r="BN51">
        <f>EA51*'Value Calculations'!$D$9</f>
        <v>5.9197678448632862</v>
      </c>
      <c r="BO51">
        <f>EB51*'Value Calculations'!$D$10</f>
        <v>3.6531647407620471</v>
      </c>
      <c r="BP51">
        <f>EC51*'Value Calculations'!$D$11</f>
        <v>0.9907141480249374</v>
      </c>
      <c r="BQ51">
        <f>ED51*'Value Calculations'!$D$12</f>
        <v>2.441648218768242</v>
      </c>
      <c r="BR51">
        <f>EE51*'Value Calculations'!$D$13</f>
        <v>12.58835030991351</v>
      </c>
      <c r="BT51">
        <f>VLOOKUP($B51,'Raw Stats'!$CM$3:$DC$528,3,FALSE)</f>
        <v>82</v>
      </c>
      <c r="BU51">
        <f>VLOOKUP($B51,'Raw Stats'!$CM$3:$DC$528,4,FALSE)</f>
        <v>13</v>
      </c>
      <c r="BV51">
        <f>VLOOKUP($B51,'Raw Stats'!$CM$3:$DC$528,5,FALSE)</f>
        <v>25</v>
      </c>
      <c r="BW51">
        <f>VLOOKUP($B51,'Raw Stats'!$CM$3:$DC$528,6,FALSE)</f>
        <v>38</v>
      </c>
      <c r="BX51">
        <f>VLOOKUP($B51,'Raw Stats'!$CM$3:$DC$528,7,FALSE)</f>
        <v>-25</v>
      </c>
      <c r="BY51">
        <f>VLOOKUP($B51,'Raw Stats'!$CM$3:$DC$528,8,FALSE)</f>
        <v>40</v>
      </c>
      <c r="BZ51">
        <f>VLOOKUP($B51,'Raw Stats'!$CM$3:$DC$528,9,FALSE)</f>
        <v>80</v>
      </c>
      <c r="CA51">
        <f>VLOOKUP($B51,'Raw Stats'!$CM$3:$DC$528,10,FALSE)</f>
        <v>50</v>
      </c>
      <c r="CB51">
        <f>VLOOKUP($B51,'Raw Stats'!$CM$3:$DC$528,11,FALSE)+VLOOKUP($B51,'Raw Stats'!$CM$3:$DC$528,12,FALSE)</f>
        <v>14</v>
      </c>
      <c r="CC51">
        <f>VLOOKUP($B51,'Raw Stats'!$CM$3:$DC$528,13,FALSE)+VLOOKUP($B51,'Raw Stats'!$CM$3:$DC$528,14,FALSE)</f>
        <v>0</v>
      </c>
      <c r="CD51">
        <f>VLOOKUP($B51,'Raw Stats'!$CM$3:$DC$528,15,FALSE)</f>
        <v>1</v>
      </c>
      <c r="CE51">
        <f>VLOOKUP($B51,'Raw Stats'!$CM$3:$DC$528,16,FALSE)</f>
        <v>109</v>
      </c>
      <c r="CG51">
        <f>VLOOKUP($B51,'Raw Stats'!$BU$3:$CJ$528,3,FALSE)</f>
        <v>82</v>
      </c>
      <c r="CH51">
        <f>VLOOKUP($B51,'Raw Stats'!$BU$3:$CJ$528,4,FALSE)</f>
        <v>24</v>
      </c>
      <c r="CI51">
        <f>VLOOKUP($B51,'Raw Stats'!$BU$3:$CJ$5288,5,FALSE)</f>
        <v>21</v>
      </c>
      <c r="CJ51">
        <f>VLOOKUP($B51,'Raw Stats'!$BU$3:$CJ$528,6,FALSE)</f>
        <v>45</v>
      </c>
      <c r="CK51">
        <f>VLOOKUP($B51,'Raw Stats'!$BU$3:$CJ$528,7,FALSE)</f>
        <v>0</v>
      </c>
      <c r="CL51">
        <f>VLOOKUP($B51,'Raw Stats'!$BU$3:$CJ$528,8,FALSE)</f>
        <v>44</v>
      </c>
      <c r="CM51">
        <f>VLOOKUP($B51,'Raw Stats'!$BU$3:$CJ$528,9,FALSE)</f>
        <v>90</v>
      </c>
      <c r="CN51">
        <f>VLOOKUP($B51,'Raw Stats'!$BU$3:$CJ$528,10,FALSE)</f>
        <v>71</v>
      </c>
      <c r="CO51">
        <f>VLOOKUP($B51,'Raw Stats'!$BU$3:$CJ$528,11,FALSE)+VLOOKUP($B51,'Raw Stats'!$BU$3:$CJ$528,12,FALSE)</f>
        <v>13</v>
      </c>
      <c r="CP51">
        <f>VLOOKUP($B51,'Raw Stats'!$BU$3:$CJ$528,13,FALSE)+VLOOKUP($B51,'Raw Stats'!$BU$3:$CJ$528,14,FALSE)</f>
        <v>3</v>
      </c>
      <c r="CQ51">
        <f>VLOOKUP($B51,'Raw Stats'!$BU$3:$CJ$528,15,FALSE)</f>
        <v>4</v>
      </c>
      <c r="CR51">
        <f>VLOOKUP($B51,'Raw Stats'!$BU$3:$CJ$528,16,FALSE)</f>
        <v>160</v>
      </c>
      <c r="CT51">
        <f>VLOOKUP($B51,'Raw Stats'!$BC$3:$BR$528,3,FALSE)</f>
        <v>48</v>
      </c>
      <c r="CU51">
        <f>VLOOKUP($B51,'Raw Stats'!$BC$3:$BR$528,4,FALSE)</f>
        <v>13</v>
      </c>
      <c r="CV51">
        <f>VLOOKUP($B51,'Raw Stats'!$BC$3:$BR$5288,5,FALSE)</f>
        <v>8</v>
      </c>
      <c r="CW51">
        <f>VLOOKUP($B51,'Raw Stats'!$BC$3:$BR$52888,6,FALSE)</f>
        <v>21</v>
      </c>
      <c r="CX51">
        <f>VLOOKUP($B51,'Raw Stats'!$BC$3:$BR$5288,7,FALSE)</f>
        <v>-3</v>
      </c>
      <c r="CY51">
        <f>VLOOKUP($B51,'Raw Stats'!$BC$3:$BR$5288,8,FALSE)</f>
        <v>36</v>
      </c>
      <c r="CZ51">
        <f>VLOOKUP($B51,'Raw Stats'!$BC$3:$BR$5288,9,FALSE)</f>
        <v>63</v>
      </c>
      <c r="DA51">
        <f>VLOOKUP($B51,'Raw Stats'!$BC$3:$BR$5288,10,FALSE)</f>
        <v>35</v>
      </c>
      <c r="DB51">
        <f>VLOOKUP($B51,'Raw Stats'!$BC$3:$BR$5288,11,FALSE)+VLOOKUP($B51,'Raw Stats'!$BC$3:$BR$5288,12,FALSE)</f>
        <v>3</v>
      </c>
      <c r="DC51">
        <f>VLOOKUP($B51,'Raw Stats'!$BC$3:$BR$5288,13,FALSE)+VLOOKUP($B51,'Raw Stats'!$BC$3:$BR$5288,14,FALSE)</f>
        <v>0</v>
      </c>
      <c r="DD51">
        <f>VLOOKUP($B51,'Raw Stats'!$BC$3:$BR$5288,15,FALSE)</f>
        <v>3</v>
      </c>
      <c r="DE51">
        <f>VLOOKUP($B51,'Raw Stats'!$BC$3:$BR$5288,16,FALSE)</f>
        <v>91</v>
      </c>
      <c r="DG51">
        <f>VLOOKUP($B51,'Raw Stats'!$AK$3:$AZ$528,3,FALSE)</f>
        <v>82</v>
      </c>
      <c r="DH51">
        <f>VLOOKUP($B51,'Raw Stats'!$AK$3:$AZ$528,4,FALSE)</f>
        <v>11</v>
      </c>
      <c r="DI51">
        <f>VLOOKUP($B51,'Raw Stats'!$AK$3:$AZ$528,5,FALSE)</f>
        <v>26</v>
      </c>
      <c r="DJ51">
        <f>VLOOKUP($B51,'Raw Stats'!$AK$3:$AZ$528,6,FALSE)</f>
        <v>37</v>
      </c>
      <c r="DK51">
        <f>VLOOKUP($B51,'Raw Stats'!$AK$3:$AZ$528,7,FALSE)</f>
        <v>-13</v>
      </c>
      <c r="DL51">
        <f>VLOOKUP($B51,'Raw Stats'!$AK$3:$AZ$528,8,FALSE)</f>
        <v>28</v>
      </c>
      <c r="DM51">
        <f>VLOOKUP($B51,'Raw Stats'!$AK$3:$AZ$528,9,FALSE)</f>
        <v>124</v>
      </c>
      <c r="DN51">
        <f>VLOOKUP($B51,'Raw Stats'!$AK$3:$AZ$528,10,FALSE)</f>
        <v>48</v>
      </c>
      <c r="DO51">
        <f>VLOOKUP($B51,'Raw Stats'!$AK$3:$AZ$528,11,FALSE)+VLOOKUP($B51,'Raw Stats'!$AK$3:$AZ$528,12,FALSE)</f>
        <v>9</v>
      </c>
      <c r="DP51">
        <f>VLOOKUP($B51,'Raw Stats'!$AK$3:$AZ$528,13,FALSE)+VLOOKUP($B51,'Raw Stats'!$AK$3:$AZ$528,14,FALSE)</f>
        <v>2</v>
      </c>
      <c r="DQ51">
        <f>VLOOKUP($B51,'Raw Stats'!$AK$3:$AZ$528,15,FALSE)</f>
        <v>4</v>
      </c>
      <c r="DR51">
        <f>VLOOKUP($B51,'Raw Stats'!$AK$3:$AZ$528,16,FALSE)</f>
        <v>149</v>
      </c>
      <c r="DT51">
        <f>VLOOKUP($B51,'Raw Stats'!$S$3:$AH$528,3,FALSE)</f>
        <v>82</v>
      </c>
      <c r="DU51">
        <f>VLOOKUP($B51,'Raw Stats'!$S$3:$AH$528,4,FALSE)</f>
        <v>19</v>
      </c>
      <c r="DV51">
        <f>VLOOKUP($B51,'Raw Stats'!$S$3:$AH$528,5,FALSE)</f>
        <v>28</v>
      </c>
      <c r="DW51">
        <f>VLOOKUP($B51,'Raw Stats'!$S$3:$AH$528,6,FALSE)</f>
        <v>47</v>
      </c>
      <c r="DX51">
        <f>VLOOKUP($B51,'Raw Stats'!$S$3:$AH$528,7,FALSE)</f>
        <v>0</v>
      </c>
      <c r="DY51">
        <f>VLOOKUP($B51,'Raw Stats'!$S$3:$AH$528,8,FALSE)</f>
        <v>60</v>
      </c>
      <c r="DZ51">
        <f>VLOOKUP($B51,'Raw Stats'!$S$3:$AH$528,9,FALSE)</f>
        <v>123</v>
      </c>
      <c r="EA51">
        <f>VLOOKUP($B51,'Raw Stats'!$S$3:$AH$528,10,FALSE)</f>
        <v>47</v>
      </c>
      <c r="EB51">
        <f>VLOOKUP($B51,'Raw Stats'!$S$3:$AH$528,11,FALSE)+VLOOKUP($B51,'Raw Stats'!$S$3:$AH$528,12,FALSE)</f>
        <v>10</v>
      </c>
      <c r="EC51">
        <f>VLOOKUP($B51,'Raw Stats'!$S$3:$AH$528,13,FALSE)+VLOOKUP($B51,'Raw Stats'!$S$3:$AH$528,14,FALSE)</f>
        <v>1</v>
      </c>
      <c r="ED51">
        <f>VLOOKUP($B51,'Raw Stats'!$S$3:$AH$528,15,FALSE)</f>
        <v>3</v>
      </c>
      <c r="EE51">
        <f>VLOOKUP($B51,'Raw Stats'!$S$3:$AH$528,16,FALSE)</f>
        <v>183</v>
      </c>
    </row>
    <row r="52" spans="1:135" x14ac:dyDescent="0.2">
      <c r="A52" t="e">
        <f>VLOOKUP(B52,'ALL SKATERS'!$B$3:$I$378,9,FALSE)</f>
        <v>#REF!</v>
      </c>
      <c r="B52" t="s">
        <v>210</v>
      </c>
      <c r="C52">
        <f t="shared" si="8"/>
        <v>0.78672920738521235</v>
      </c>
      <c r="D52">
        <f t="shared" si="9"/>
        <v>0.73587585955920853</v>
      </c>
      <c r="E52">
        <f t="shared" si="10"/>
        <v>0.75809418555631003</v>
      </c>
      <c r="F52" t="e">
        <f t="shared" si="11"/>
        <v>#N/A</v>
      </c>
      <c r="G52" t="e">
        <f t="shared" si="12"/>
        <v>#N/A</v>
      </c>
      <c r="H52">
        <f>VLOOKUP(B52,'ALL SKATERS'!$B$3:$H$378,7,FALSE)</f>
        <v>0</v>
      </c>
      <c r="I52" s="29" t="e">
        <f t="shared" si="13"/>
        <v>#REF!</v>
      </c>
      <c r="J52" s="29">
        <f t="shared" si="14"/>
        <v>-95</v>
      </c>
      <c r="K52" s="29">
        <f t="shared" si="15"/>
        <v>-0.95</v>
      </c>
      <c r="L52">
        <f>BU52*'Value Calculations'!$D$3</f>
        <v>9.3779148583988725</v>
      </c>
      <c r="M52">
        <f>BV52*'Value Calculations'!$D$4</f>
        <v>9.4427684172948485</v>
      </c>
      <c r="N52">
        <f>BW52*'Value Calculations'!$D$5</f>
        <v>13.797581462751921</v>
      </c>
      <c r="O52">
        <f>BX52*'Value Calculations'!$D$6</f>
        <v>0.87545452343553998</v>
      </c>
      <c r="P52">
        <f>BY52*'Value Calculations'!$D$7</f>
        <v>1.0546185246551136</v>
      </c>
      <c r="Q52">
        <f>BZ52*'Value Calculations'!$D$8</f>
        <v>3.810247027896609</v>
      </c>
      <c r="R52">
        <f>CA52*'Value Calculations'!$D$9</f>
        <v>3.6526227127879851</v>
      </c>
      <c r="S52">
        <f>CB52*'Value Calculations'!$D$10</f>
        <v>3.6531647407620471</v>
      </c>
      <c r="T52">
        <f>CC52*'Value Calculations'!$D$11</f>
        <v>0</v>
      </c>
      <c r="U52">
        <f>CD52*'Value Calculations'!$D$12</f>
        <v>4.883296437536484</v>
      </c>
      <c r="V52">
        <f>CE52*'Value Calculations'!$D$13</f>
        <v>13.964126300067992</v>
      </c>
      <c r="X52">
        <f>CH52*'Value Calculations'!$D$3</f>
        <v>7.7469731438947198</v>
      </c>
      <c r="Y52">
        <f>CI52*'Value Calculations'!$D$4</f>
        <v>9.1171557132501988</v>
      </c>
      <c r="Z52">
        <f>CJ52*'Value Calculations'!$D$5</f>
        <v>12.470890937487313</v>
      </c>
      <c r="AA52">
        <f>CK52*'Value Calculations'!$D$6</f>
        <v>2.5012986383872571</v>
      </c>
      <c r="AB52">
        <f>CL52*'Value Calculations'!$D$7</f>
        <v>1.7576975410918561</v>
      </c>
      <c r="AC52">
        <f>CM52*'Value Calculations'!$D$8</f>
        <v>3.45078976111391</v>
      </c>
      <c r="AD52">
        <f>CN52*'Value Calculations'!$D$9</f>
        <v>2.5190501467503346</v>
      </c>
      <c r="AE52">
        <f>CO52*'Value Calculations'!$D$10</f>
        <v>3.2878482666858426</v>
      </c>
      <c r="AF52">
        <f>CP52*'Value Calculations'!$D$11</f>
        <v>1.9814282960498748</v>
      </c>
      <c r="AG52">
        <f>CQ52*'Value Calculations'!$D$12</f>
        <v>1.6277654791788281</v>
      </c>
      <c r="AH52">
        <f>CR52*'Value Calculations'!$D$13</f>
        <v>10.937419121728132</v>
      </c>
      <c r="AJ52">
        <f>CU52*'Value Calculations'!$D$3</f>
        <v>4.0773542862603787</v>
      </c>
      <c r="AK52">
        <f>CV52*'Value Calculations'!$D$4</f>
        <v>5.5354159687590485</v>
      </c>
      <c r="AL52">
        <f>CW52*'Value Calculations'!$D$5</f>
        <v>7.1641288364288815</v>
      </c>
      <c r="AM52">
        <f>CX52*'Value Calculations'!$D$6</f>
        <v>2.1261038426291687</v>
      </c>
      <c r="AN52">
        <f>CY52*'Value Calculations'!$D$7</f>
        <v>1.0546185246551136</v>
      </c>
      <c r="AO52">
        <f>CZ52*'Value Calculations'!$D$8</f>
        <v>2.9475495876181315</v>
      </c>
      <c r="AP52">
        <f>DA52*'Value Calculations'!$D$9</f>
        <v>1.5114300880502007</v>
      </c>
      <c r="AQ52">
        <f>DB52*'Value Calculations'!$D$10</f>
        <v>1.0959494222286141</v>
      </c>
      <c r="AR52">
        <f>DC52*'Value Calculations'!$D$11</f>
        <v>0.9907141480249374</v>
      </c>
      <c r="AS52">
        <f>DD52*'Value Calculations'!$D$12</f>
        <v>1.6277654791788281</v>
      </c>
      <c r="AT52">
        <f>DE52*'Value Calculations'!$D$13</f>
        <v>6.7413023517569615</v>
      </c>
      <c r="AV52" t="e">
        <f>DH52*'Value Calculations'!$D$3</f>
        <v>#N/A</v>
      </c>
      <c r="AW52" t="e">
        <f>DI52*'Value Calculations'!$D$4</f>
        <v>#N/A</v>
      </c>
      <c r="AX52" t="e">
        <f>DJ52*'Value Calculations'!$D$5</f>
        <v>#N/A</v>
      </c>
      <c r="AY52" t="e">
        <f>DK52*'Value Calculations'!$D$6</f>
        <v>#N/A</v>
      </c>
      <c r="AZ52" t="e">
        <f>DL52*'Value Calculations'!$D$7</f>
        <v>#N/A</v>
      </c>
      <c r="BA52" t="e">
        <f>DM52*'Value Calculations'!$D$8</f>
        <v>#N/A</v>
      </c>
      <c r="BB52" t="e">
        <f>DN52*'Value Calculations'!$D$9</f>
        <v>#N/A</v>
      </c>
      <c r="BC52" t="e">
        <f>DO52*'Value Calculations'!$D$10</f>
        <v>#N/A</v>
      </c>
      <c r="BD52" t="e">
        <f>DP52*'Value Calculations'!$D$11</f>
        <v>#N/A</v>
      </c>
      <c r="BE52" t="e">
        <f>DQ52*'Value Calculations'!$D$12</f>
        <v>#N/A</v>
      </c>
      <c r="BF52" t="e">
        <f>DR52*'Value Calculations'!$D$13</f>
        <v>#N/A</v>
      </c>
      <c r="BH52" t="e">
        <f>DU52*'Value Calculations'!$D$3</f>
        <v>#N/A</v>
      </c>
      <c r="BI52" t="e">
        <f>DV52*'Value Calculations'!$D$4</f>
        <v>#N/A</v>
      </c>
      <c r="BJ52" t="e">
        <f>DW52*'Value Calculations'!$D$5</f>
        <v>#N/A</v>
      </c>
      <c r="BK52" t="e">
        <f>DX52*'Value Calculations'!$D$6</f>
        <v>#N/A</v>
      </c>
      <c r="BL52" t="e">
        <f>DY52*'Value Calculations'!$D$7</f>
        <v>#N/A</v>
      </c>
      <c r="BM52" t="e">
        <f>DZ52*'Value Calculations'!$D$8</f>
        <v>#N/A</v>
      </c>
      <c r="BN52" t="e">
        <f>EA52*'Value Calculations'!$D$9</f>
        <v>#N/A</v>
      </c>
      <c r="BO52" t="e">
        <f>EB52*'Value Calculations'!$D$10</f>
        <v>#N/A</v>
      </c>
      <c r="BP52" t="e">
        <f>EC52*'Value Calculations'!$D$11</f>
        <v>#N/A</v>
      </c>
      <c r="BQ52" t="e">
        <f>ED52*'Value Calculations'!$D$12</f>
        <v>#N/A</v>
      </c>
      <c r="BR52" t="e">
        <f>EE52*'Value Calculations'!$D$13</f>
        <v>#N/A</v>
      </c>
      <c r="BT52">
        <f>VLOOKUP($B52,'Raw Stats'!$CM$3:$DC$528,3,FALSE)</f>
        <v>82</v>
      </c>
      <c r="BU52">
        <f>VLOOKUP($B52,'Raw Stats'!$CM$3:$DC$528,4,FALSE)</f>
        <v>23</v>
      </c>
      <c r="BV52">
        <f>VLOOKUP($B52,'Raw Stats'!$CM$3:$DC$528,5,FALSE)</f>
        <v>29</v>
      </c>
      <c r="BW52">
        <f>VLOOKUP($B52,'Raw Stats'!$CM$3:$DC$528,6,FALSE)</f>
        <v>52</v>
      </c>
      <c r="BX52">
        <f>VLOOKUP($B52,'Raw Stats'!$CM$3:$DC$528,7,FALSE)</f>
        <v>7</v>
      </c>
      <c r="BY52">
        <f>VLOOKUP($B52,'Raw Stats'!$CM$3:$DC$528,8,FALSE)</f>
        <v>12</v>
      </c>
      <c r="BZ52">
        <f>VLOOKUP($B52,'Raw Stats'!$CM$3:$DC$528,9,FALSE)</f>
        <v>53</v>
      </c>
      <c r="CA52">
        <f>VLOOKUP($B52,'Raw Stats'!$CM$3:$DC$528,10,FALSE)</f>
        <v>29</v>
      </c>
      <c r="CB52">
        <f>VLOOKUP($B52,'Raw Stats'!$CM$3:$DC$528,11,FALSE)+VLOOKUP($B52,'Raw Stats'!$CM$3:$DC$528,12,FALSE)</f>
        <v>10</v>
      </c>
      <c r="CC52">
        <f>VLOOKUP($B52,'Raw Stats'!$CM$3:$DC$528,13,FALSE)+VLOOKUP($B52,'Raw Stats'!$CM$3:$DC$528,14,FALSE)</f>
        <v>0</v>
      </c>
      <c r="CD52">
        <f>VLOOKUP($B52,'Raw Stats'!$CM$3:$DC$528,15,FALSE)</f>
        <v>6</v>
      </c>
      <c r="CE52">
        <f>VLOOKUP($B52,'Raw Stats'!$CM$3:$DC$528,16,FALSE)</f>
        <v>203</v>
      </c>
      <c r="CG52">
        <f>VLOOKUP($B52,'Raw Stats'!$BU$3:$CJ$528,3,FALSE)</f>
        <v>78</v>
      </c>
      <c r="CH52">
        <f>VLOOKUP($B52,'Raw Stats'!$BU$3:$CJ$528,4,FALSE)</f>
        <v>19</v>
      </c>
      <c r="CI52">
        <f>VLOOKUP($B52,'Raw Stats'!$BU$3:$CJ$5288,5,FALSE)</f>
        <v>28</v>
      </c>
      <c r="CJ52">
        <f>VLOOKUP($B52,'Raw Stats'!$BU$3:$CJ$528,6,FALSE)</f>
        <v>47</v>
      </c>
      <c r="CK52">
        <f>VLOOKUP($B52,'Raw Stats'!$BU$3:$CJ$528,7,FALSE)</f>
        <v>20</v>
      </c>
      <c r="CL52">
        <f>VLOOKUP($B52,'Raw Stats'!$BU$3:$CJ$528,8,FALSE)</f>
        <v>20</v>
      </c>
      <c r="CM52">
        <f>VLOOKUP($B52,'Raw Stats'!$BU$3:$CJ$528,9,FALSE)</f>
        <v>48</v>
      </c>
      <c r="CN52">
        <f>VLOOKUP($B52,'Raw Stats'!$BU$3:$CJ$528,10,FALSE)</f>
        <v>20</v>
      </c>
      <c r="CO52">
        <f>VLOOKUP($B52,'Raw Stats'!$BU$3:$CJ$528,11,FALSE)+VLOOKUP($B52,'Raw Stats'!$BU$3:$CJ$528,12,FALSE)</f>
        <v>9</v>
      </c>
      <c r="CP52">
        <f>VLOOKUP($B52,'Raw Stats'!$BU$3:$CJ$528,13,FALSE)+VLOOKUP($B52,'Raw Stats'!$BU$3:$CJ$528,14,FALSE)</f>
        <v>2</v>
      </c>
      <c r="CQ52">
        <f>VLOOKUP($B52,'Raw Stats'!$BU$3:$CJ$528,15,FALSE)</f>
        <v>2</v>
      </c>
      <c r="CR52">
        <f>VLOOKUP($B52,'Raw Stats'!$BU$3:$CJ$528,16,FALSE)</f>
        <v>159</v>
      </c>
      <c r="CT52">
        <f>VLOOKUP($B52,'Raw Stats'!$BC$3:$BR$528,3,FALSE)</f>
        <v>46</v>
      </c>
      <c r="CU52">
        <f>VLOOKUP($B52,'Raw Stats'!$BC$3:$BR$528,4,FALSE)</f>
        <v>10</v>
      </c>
      <c r="CV52">
        <f>VLOOKUP($B52,'Raw Stats'!$BC$3:$BR$5288,5,FALSE)</f>
        <v>17</v>
      </c>
      <c r="CW52">
        <f>VLOOKUP($B52,'Raw Stats'!$BC$3:$BR$52888,6,FALSE)</f>
        <v>27</v>
      </c>
      <c r="CX52">
        <f>VLOOKUP($B52,'Raw Stats'!$BC$3:$BR$5288,7,FALSE)</f>
        <v>17</v>
      </c>
      <c r="CY52">
        <f>VLOOKUP($B52,'Raw Stats'!$BC$3:$BR$5288,8,FALSE)</f>
        <v>12</v>
      </c>
      <c r="CZ52">
        <f>VLOOKUP($B52,'Raw Stats'!$BC$3:$BR$5288,9,FALSE)</f>
        <v>41</v>
      </c>
      <c r="DA52">
        <f>VLOOKUP($B52,'Raw Stats'!$BC$3:$BR$5288,10,FALSE)</f>
        <v>12</v>
      </c>
      <c r="DB52">
        <f>VLOOKUP($B52,'Raw Stats'!$BC$3:$BR$5288,11,FALSE)+VLOOKUP($B52,'Raw Stats'!$BC$3:$BR$5288,12,FALSE)</f>
        <v>3</v>
      </c>
      <c r="DC52">
        <f>VLOOKUP($B52,'Raw Stats'!$BC$3:$BR$5288,13,FALSE)+VLOOKUP($B52,'Raw Stats'!$BC$3:$BR$5288,14,FALSE)</f>
        <v>1</v>
      </c>
      <c r="DD52">
        <f>VLOOKUP($B52,'Raw Stats'!$BC$3:$BR$5288,15,FALSE)</f>
        <v>2</v>
      </c>
      <c r="DE52">
        <f>VLOOKUP($B52,'Raw Stats'!$BC$3:$BR$5288,16,FALSE)</f>
        <v>98</v>
      </c>
      <c r="DG52" t="e">
        <f>VLOOKUP($B52,'Raw Stats'!$AK$3:$AZ$528,3,FALSE)</f>
        <v>#N/A</v>
      </c>
      <c r="DH52" t="e">
        <f>VLOOKUP($B52,'Raw Stats'!$AK$3:$AZ$528,4,FALSE)</f>
        <v>#N/A</v>
      </c>
      <c r="DI52" t="e">
        <f>VLOOKUP($B52,'Raw Stats'!$AK$3:$AZ$528,5,FALSE)</f>
        <v>#N/A</v>
      </c>
      <c r="DJ52" t="e">
        <f>VLOOKUP($B52,'Raw Stats'!$AK$3:$AZ$528,6,FALSE)</f>
        <v>#N/A</v>
      </c>
      <c r="DK52" t="e">
        <f>VLOOKUP($B52,'Raw Stats'!$AK$3:$AZ$528,7,FALSE)</f>
        <v>#N/A</v>
      </c>
      <c r="DL52" t="e">
        <f>VLOOKUP($B52,'Raw Stats'!$AK$3:$AZ$528,8,FALSE)</f>
        <v>#N/A</v>
      </c>
      <c r="DM52" t="e">
        <f>VLOOKUP($B52,'Raw Stats'!$AK$3:$AZ$528,9,FALSE)</f>
        <v>#N/A</v>
      </c>
      <c r="DN52" t="e">
        <f>VLOOKUP($B52,'Raw Stats'!$AK$3:$AZ$528,10,FALSE)</f>
        <v>#N/A</v>
      </c>
      <c r="DO52" t="e">
        <f>VLOOKUP($B52,'Raw Stats'!$AK$3:$AZ$528,11,FALSE)+VLOOKUP($B52,'Raw Stats'!$AK$3:$AZ$528,12,FALSE)</f>
        <v>#N/A</v>
      </c>
      <c r="DP52" t="e">
        <f>VLOOKUP($B52,'Raw Stats'!$AK$3:$AZ$528,13,FALSE)+VLOOKUP($B52,'Raw Stats'!$AK$3:$AZ$528,14,FALSE)</f>
        <v>#N/A</v>
      </c>
      <c r="DQ52" t="e">
        <f>VLOOKUP($B52,'Raw Stats'!$AK$3:$AZ$528,15,FALSE)</f>
        <v>#N/A</v>
      </c>
      <c r="DR52" t="e">
        <f>VLOOKUP($B52,'Raw Stats'!$AK$3:$AZ$528,16,FALSE)</f>
        <v>#N/A</v>
      </c>
      <c r="DT52" t="e">
        <f>VLOOKUP($B52,'Raw Stats'!$S$3:$AH$528,3,FALSE)</f>
        <v>#N/A</v>
      </c>
      <c r="DU52" t="e">
        <f>VLOOKUP($B52,'Raw Stats'!$S$3:$AH$528,4,FALSE)</f>
        <v>#N/A</v>
      </c>
      <c r="DV52" t="e">
        <f>VLOOKUP($B52,'Raw Stats'!$S$3:$AH$528,5,FALSE)</f>
        <v>#N/A</v>
      </c>
      <c r="DW52" t="e">
        <f>VLOOKUP($B52,'Raw Stats'!$S$3:$AH$528,6,FALSE)</f>
        <v>#N/A</v>
      </c>
      <c r="DX52" t="e">
        <f>VLOOKUP($B52,'Raw Stats'!$S$3:$AH$528,7,FALSE)</f>
        <v>#N/A</v>
      </c>
      <c r="DY52" t="e">
        <f>VLOOKUP($B52,'Raw Stats'!$S$3:$AH$528,8,FALSE)</f>
        <v>#N/A</v>
      </c>
      <c r="DZ52" t="e">
        <f>VLOOKUP($B52,'Raw Stats'!$S$3:$AH$528,9,FALSE)</f>
        <v>#N/A</v>
      </c>
      <c r="EA52" t="e">
        <f>VLOOKUP($B52,'Raw Stats'!$S$3:$AH$528,10,FALSE)</f>
        <v>#N/A</v>
      </c>
      <c r="EB52" t="e">
        <f>VLOOKUP($B52,'Raw Stats'!$S$3:$AH$528,11,FALSE)+VLOOKUP($B52,'Raw Stats'!$S$3:$AH$528,12,FALSE)</f>
        <v>#N/A</v>
      </c>
      <c r="EC52" t="e">
        <f>VLOOKUP($B52,'Raw Stats'!$S$3:$AH$528,13,FALSE)+VLOOKUP($B52,'Raw Stats'!$S$3:$AH$528,14,FALSE)</f>
        <v>#N/A</v>
      </c>
      <c r="ED52" t="e">
        <f>VLOOKUP($B52,'Raw Stats'!$S$3:$AH$528,15,FALSE)</f>
        <v>#N/A</v>
      </c>
      <c r="EE52" t="e">
        <f>VLOOKUP($B52,'Raw Stats'!$S$3:$AH$528,16,FALSE)</f>
        <v>#N/A</v>
      </c>
    </row>
    <row r="53" spans="1:135" x14ac:dyDescent="0.2">
      <c r="A53" t="e">
        <f>VLOOKUP(B53,'ALL SKATERS'!$B$3:$I$378,9,FALSE)</f>
        <v>#REF!</v>
      </c>
      <c r="B53" t="s">
        <v>243</v>
      </c>
      <c r="C53">
        <f t="shared" si="8"/>
        <v>0.68899548682949152</v>
      </c>
      <c r="D53">
        <f t="shared" si="9"/>
        <v>0.68872751332326454</v>
      </c>
      <c r="E53">
        <f t="shared" si="10"/>
        <v>0.72163743534462055</v>
      </c>
      <c r="F53">
        <f t="shared" si="11"/>
        <v>0.93335986347049615</v>
      </c>
      <c r="G53">
        <f t="shared" si="12"/>
        <v>1.066772024476524</v>
      </c>
      <c r="H53">
        <f>VLOOKUP(B53,'ALL SKATERS'!$B$3:$H$378,7,FALSE)</f>
        <v>0</v>
      </c>
      <c r="I53" s="29" t="e">
        <f t="shared" si="13"/>
        <v>#REF!</v>
      </c>
      <c r="J53" s="29">
        <f t="shared" si="14"/>
        <v>-95</v>
      </c>
      <c r="K53" s="29">
        <f t="shared" si="15"/>
        <v>-0.95</v>
      </c>
      <c r="L53">
        <f>BU53*'Value Calculations'!$D$3</f>
        <v>8.9701794297728341</v>
      </c>
      <c r="M53">
        <f>BV53*'Value Calculations'!$D$4</f>
        <v>8.1403176011162479</v>
      </c>
      <c r="N53">
        <f>BW53*'Value Calculations'!$D$5</f>
        <v>12.470890937487313</v>
      </c>
      <c r="O53">
        <f>BX53*'Value Calculations'!$D$6</f>
        <v>0.12506493191936285</v>
      </c>
      <c r="P53">
        <f>BY53*'Value Calculations'!$D$7</f>
        <v>1.2303882787642992</v>
      </c>
      <c r="Q53">
        <f>BZ53*'Value Calculations'!$D$8</f>
        <v>2.084852147339654</v>
      </c>
      <c r="R53">
        <f>CA53*'Value Calculations'!$D$9</f>
        <v>2.8969076687628847</v>
      </c>
      <c r="S53">
        <f>CB53*'Value Calculations'!$D$10</f>
        <v>4.0184812148382516</v>
      </c>
      <c r="T53">
        <f>CC53*'Value Calculations'!$D$11</f>
        <v>0.9907141480249374</v>
      </c>
      <c r="U53">
        <f>CD53*'Value Calculations'!$D$12</f>
        <v>3.2555309583576562</v>
      </c>
      <c r="V53">
        <f>CE53*'Value Calculations'!$D$13</f>
        <v>11.625307116805372</v>
      </c>
      <c r="X53">
        <f>CH53*'Value Calculations'!$D$3</f>
        <v>4.0773542862603787</v>
      </c>
      <c r="Y53">
        <f>CI53*'Value Calculations'!$D$4</f>
        <v>8.7915430092055473</v>
      </c>
      <c r="Z53">
        <f>CJ53*'Value Calculations'!$D$5</f>
        <v>9.8175098869580975</v>
      </c>
      <c r="AA53">
        <f>CK53*'Value Calculations'!$D$6</f>
        <v>1.75090904687108</v>
      </c>
      <c r="AB53">
        <f>CL53*'Value Calculations'!$D$7</f>
        <v>0.52730926232755682</v>
      </c>
      <c r="AC53">
        <f>CM53*'Value Calculations'!$D$8</f>
        <v>0.8626974402784775</v>
      </c>
      <c r="AD53">
        <f>CN53*'Value Calculations'!$D$9</f>
        <v>1.6373825953877175</v>
      </c>
      <c r="AE53">
        <f>CO53*'Value Calculations'!$D$10</f>
        <v>4.0184812148382516</v>
      </c>
      <c r="AF53">
        <f>CP53*'Value Calculations'!$D$11</f>
        <v>0.9907141480249374</v>
      </c>
      <c r="AG53">
        <f>CQ53*'Value Calculations'!$D$12</f>
        <v>1.6277654791788281</v>
      </c>
      <c r="AH53">
        <f>CR53*'Value Calculations'!$D$13</f>
        <v>7.9107119433882715</v>
      </c>
      <c r="AJ53">
        <f>CU53*'Value Calculations'!$D$3</f>
        <v>4.8928251435124546</v>
      </c>
      <c r="AK53">
        <f>CV53*'Value Calculations'!$D$4</f>
        <v>5.5354159687590485</v>
      </c>
      <c r="AL53">
        <f>CW53*'Value Calculations'!$D$5</f>
        <v>7.6948050465347251</v>
      </c>
      <c r="AM53">
        <f>CX53*'Value Calculations'!$D$6</f>
        <v>-1.1255843872742657</v>
      </c>
      <c r="AN53">
        <f>CY53*'Value Calculations'!$D$7</f>
        <v>0.70307901643674242</v>
      </c>
      <c r="AO53">
        <f>CZ53*'Value Calculations'!$D$8</f>
        <v>0.43134872013923875</v>
      </c>
      <c r="AP53">
        <f>DA53*'Value Calculations'!$D$9</f>
        <v>2.2671451320753011</v>
      </c>
      <c r="AQ53">
        <f>DB53*'Value Calculations'!$D$10</f>
        <v>3.6531647407620471</v>
      </c>
      <c r="AR53">
        <f>DC53*'Value Calculations'!$D$11</f>
        <v>0.9907141480249374</v>
      </c>
      <c r="AS53">
        <f>DD53*'Value Calculations'!$D$12</f>
        <v>2.441648218768242</v>
      </c>
      <c r="AT53">
        <f>DE53*'Value Calculations'!$D$13</f>
        <v>7.154035148803306</v>
      </c>
      <c r="AV53">
        <f>DH53*'Value Calculations'!$D$3</f>
        <v>10.601121144276986</v>
      </c>
      <c r="AW53">
        <f>DI53*'Value Calculations'!$D$4</f>
        <v>14.652571682009247</v>
      </c>
      <c r="AX53">
        <f>DJ53*'Value Calculations'!$D$5</f>
        <v>18.83900545875743</v>
      </c>
      <c r="AY53">
        <f>DK53*'Value Calculations'!$D$6</f>
        <v>2.2511687745485314</v>
      </c>
      <c r="AZ53">
        <f>DL53*'Value Calculations'!$D$7</f>
        <v>1.0546185246551136</v>
      </c>
      <c r="BA53">
        <f>DM53*'Value Calculations'!$D$8</f>
        <v>1.4378290671307958</v>
      </c>
      <c r="BB53">
        <f>DN53*'Value Calculations'!$D$9</f>
        <v>5.0381002935006691</v>
      </c>
      <c r="BC53">
        <f>DO53*'Value Calculations'!$D$10</f>
        <v>4.3837976889144565</v>
      </c>
      <c r="BD53">
        <f>DP53*'Value Calculations'!$D$11</f>
        <v>2.9721424440748123</v>
      </c>
      <c r="BE53">
        <f>DQ53*'Value Calculations'!$D$12</f>
        <v>2.441648218768242</v>
      </c>
      <c r="BF53">
        <f>DR53*'Value Calculations'!$D$13</f>
        <v>12.863505507944407</v>
      </c>
      <c r="BH53">
        <f>DU53*'Value Calculations'!$D$3</f>
        <v>11.008856572903023</v>
      </c>
      <c r="BI53">
        <f>DV53*'Value Calculations'!$D$4</f>
        <v>14.978184386053897</v>
      </c>
      <c r="BJ53">
        <f>DW53*'Value Calculations'!$D$5</f>
        <v>19.369681668863272</v>
      </c>
      <c r="BK53">
        <f>DX53*'Value Calculations'!$D$6</f>
        <v>1.2506493191936285</v>
      </c>
      <c r="BL53">
        <f>DY53*'Value Calculations'!$D$7</f>
        <v>0.70307901643674242</v>
      </c>
      <c r="BM53">
        <f>DZ53*'Value Calculations'!$D$8</f>
        <v>1.8691777872700346</v>
      </c>
      <c r="BN53">
        <f>EA53*'Value Calculations'!$D$9</f>
        <v>5.7938153375257695</v>
      </c>
      <c r="BO53">
        <f>EB53*'Value Calculations'!$D$10</f>
        <v>9.1329118519051171</v>
      </c>
      <c r="BP53">
        <f>EC53*'Value Calculations'!$D$11</f>
        <v>2.9721424440748123</v>
      </c>
      <c r="BQ53">
        <f>ED53*'Value Calculations'!$D$12</f>
        <v>4.883296437536484</v>
      </c>
      <c r="BR53">
        <f>EE53*'Value Calculations'!$D$13</f>
        <v>12.313195111882614</v>
      </c>
      <c r="BT53">
        <f>VLOOKUP($B53,'Raw Stats'!$CM$3:$DC$528,3,FALSE)</f>
        <v>81</v>
      </c>
      <c r="BU53">
        <f>VLOOKUP($B53,'Raw Stats'!$CM$3:$DC$528,4,FALSE)</f>
        <v>22</v>
      </c>
      <c r="BV53">
        <f>VLOOKUP($B53,'Raw Stats'!$CM$3:$DC$528,5,FALSE)</f>
        <v>25</v>
      </c>
      <c r="BW53">
        <f>VLOOKUP($B53,'Raw Stats'!$CM$3:$DC$528,6,FALSE)</f>
        <v>47</v>
      </c>
      <c r="BX53">
        <f>VLOOKUP($B53,'Raw Stats'!$CM$3:$DC$528,7,FALSE)</f>
        <v>1</v>
      </c>
      <c r="BY53">
        <f>VLOOKUP($B53,'Raw Stats'!$CM$3:$DC$528,8,FALSE)</f>
        <v>14</v>
      </c>
      <c r="BZ53">
        <f>VLOOKUP($B53,'Raw Stats'!$CM$3:$DC$528,9,FALSE)</f>
        <v>29</v>
      </c>
      <c r="CA53">
        <f>VLOOKUP($B53,'Raw Stats'!$CM$3:$DC$528,10,FALSE)</f>
        <v>23</v>
      </c>
      <c r="CB53">
        <f>VLOOKUP($B53,'Raw Stats'!$CM$3:$DC$528,11,FALSE)+VLOOKUP($B53,'Raw Stats'!$CM$3:$DC$528,12,FALSE)</f>
        <v>11</v>
      </c>
      <c r="CC53">
        <f>VLOOKUP($B53,'Raw Stats'!$CM$3:$DC$528,13,FALSE)+VLOOKUP($B53,'Raw Stats'!$CM$3:$DC$528,14,FALSE)</f>
        <v>1</v>
      </c>
      <c r="CD53">
        <f>VLOOKUP($B53,'Raw Stats'!$CM$3:$DC$528,15,FALSE)</f>
        <v>4</v>
      </c>
      <c r="CE53">
        <f>VLOOKUP($B53,'Raw Stats'!$CM$3:$DC$528,16,FALSE)</f>
        <v>169</v>
      </c>
      <c r="CG53">
        <f>VLOOKUP($B53,'Raw Stats'!$BU$3:$CJ$528,3,FALSE)</f>
        <v>61</v>
      </c>
      <c r="CH53">
        <f>VLOOKUP($B53,'Raw Stats'!$BU$3:$CJ$528,4,FALSE)</f>
        <v>10</v>
      </c>
      <c r="CI53">
        <f>VLOOKUP($B53,'Raw Stats'!$BU$3:$CJ$5288,5,FALSE)</f>
        <v>27</v>
      </c>
      <c r="CJ53">
        <f>VLOOKUP($B53,'Raw Stats'!$BU$3:$CJ$528,6,FALSE)</f>
        <v>37</v>
      </c>
      <c r="CK53">
        <f>VLOOKUP($B53,'Raw Stats'!$BU$3:$CJ$528,7,FALSE)</f>
        <v>14</v>
      </c>
      <c r="CL53">
        <f>VLOOKUP($B53,'Raw Stats'!$BU$3:$CJ$528,8,FALSE)</f>
        <v>6</v>
      </c>
      <c r="CM53">
        <f>VLOOKUP($B53,'Raw Stats'!$BU$3:$CJ$528,9,FALSE)</f>
        <v>12</v>
      </c>
      <c r="CN53">
        <f>VLOOKUP($B53,'Raw Stats'!$BU$3:$CJ$528,10,FALSE)</f>
        <v>13</v>
      </c>
      <c r="CO53">
        <f>VLOOKUP($B53,'Raw Stats'!$BU$3:$CJ$528,11,FALSE)+VLOOKUP($B53,'Raw Stats'!$BU$3:$CJ$528,12,FALSE)</f>
        <v>11</v>
      </c>
      <c r="CP53">
        <f>VLOOKUP($B53,'Raw Stats'!$BU$3:$CJ$528,13,FALSE)+VLOOKUP($B53,'Raw Stats'!$BU$3:$CJ$528,14,FALSE)</f>
        <v>1</v>
      </c>
      <c r="CQ53">
        <f>VLOOKUP($B53,'Raw Stats'!$BU$3:$CJ$528,15,FALSE)</f>
        <v>2</v>
      </c>
      <c r="CR53">
        <f>VLOOKUP($B53,'Raw Stats'!$BU$3:$CJ$528,16,FALSE)</f>
        <v>115</v>
      </c>
      <c r="CT53">
        <f>VLOOKUP($B53,'Raw Stats'!$BC$3:$BR$528,3,FALSE)</f>
        <v>48</v>
      </c>
      <c r="CU53">
        <f>VLOOKUP($B53,'Raw Stats'!$BC$3:$BR$528,4,FALSE)</f>
        <v>12</v>
      </c>
      <c r="CV53">
        <f>VLOOKUP($B53,'Raw Stats'!$BC$3:$BR$5288,5,FALSE)</f>
        <v>17</v>
      </c>
      <c r="CW53">
        <f>VLOOKUP($B53,'Raw Stats'!$BC$3:$BR$52888,6,FALSE)</f>
        <v>29</v>
      </c>
      <c r="CX53">
        <f>VLOOKUP($B53,'Raw Stats'!$BC$3:$BR$5288,7,FALSE)</f>
        <v>-9</v>
      </c>
      <c r="CY53">
        <f>VLOOKUP($B53,'Raw Stats'!$BC$3:$BR$5288,8,FALSE)</f>
        <v>8</v>
      </c>
      <c r="CZ53">
        <f>VLOOKUP($B53,'Raw Stats'!$BC$3:$BR$5288,9,FALSE)</f>
        <v>6</v>
      </c>
      <c r="DA53">
        <f>VLOOKUP($B53,'Raw Stats'!$BC$3:$BR$5288,10,FALSE)</f>
        <v>18</v>
      </c>
      <c r="DB53">
        <f>VLOOKUP($B53,'Raw Stats'!$BC$3:$BR$5288,11,FALSE)+VLOOKUP($B53,'Raw Stats'!$BC$3:$BR$5288,12,FALSE)</f>
        <v>10</v>
      </c>
      <c r="DC53">
        <f>VLOOKUP($B53,'Raw Stats'!$BC$3:$BR$5288,13,FALSE)+VLOOKUP($B53,'Raw Stats'!$BC$3:$BR$5288,14,FALSE)</f>
        <v>1</v>
      </c>
      <c r="DD53">
        <f>VLOOKUP($B53,'Raw Stats'!$BC$3:$BR$5288,15,FALSE)</f>
        <v>3</v>
      </c>
      <c r="DE53">
        <f>VLOOKUP($B53,'Raw Stats'!$BC$3:$BR$5288,16,FALSE)</f>
        <v>104</v>
      </c>
      <c r="DG53">
        <f>VLOOKUP($B53,'Raw Stats'!$AK$3:$AZ$528,3,FALSE)</f>
        <v>82</v>
      </c>
      <c r="DH53">
        <f>VLOOKUP($B53,'Raw Stats'!$AK$3:$AZ$528,4,FALSE)</f>
        <v>26</v>
      </c>
      <c r="DI53">
        <f>VLOOKUP($B53,'Raw Stats'!$AK$3:$AZ$528,5,FALSE)</f>
        <v>45</v>
      </c>
      <c r="DJ53">
        <f>VLOOKUP($B53,'Raw Stats'!$AK$3:$AZ$528,6,FALSE)</f>
        <v>71</v>
      </c>
      <c r="DK53">
        <f>VLOOKUP($B53,'Raw Stats'!$AK$3:$AZ$528,7,FALSE)</f>
        <v>18</v>
      </c>
      <c r="DL53">
        <f>VLOOKUP($B53,'Raw Stats'!$AK$3:$AZ$528,8,FALSE)</f>
        <v>12</v>
      </c>
      <c r="DM53">
        <f>VLOOKUP($B53,'Raw Stats'!$AK$3:$AZ$528,9,FALSE)</f>
        <v>20</v>
      </c>
      <c r="DN53">
        <f>VLOOKUP($B53,'Raw Stats'!$AK$3:$AZ$528,10,FALSE)</f>
        <v>40</v>
      </c>
      <c r="DO53">
        <f>VLOOKUP($B53,'Raw Stats'!$AK$3:$AZ$528,11,FALSE)+VLOOKUP($B53,'Raw Stats'!$AK$3:$AZ$528,12,FALSE)</f>
        <v>12</v>
      </c>
      <c r="DP53">
        <f>VLOOKUP($B53,'Raw Stats'!$AK$3:$AZ$528,13,FALSE)+VLOOKUP($B53,'Raw Stats'!$AK$3:$AZ$528,14,FALSE)</f>
        <v>3</v>
      </c>
      <c r="DQ53">
        <f>VLOOKUP($B53,'Raw Stats'!$AK$3:$AZ$528,15,FALSE)</f>
        <v>3</v>
      </c>
      <c r="DR53">
        <f>VLOOKUP($B53,'Raw Stats'!$AK$3:$AZ$528,16,FALSE)</f>
        <v>187</v>
      </c>
      <c r="DT53">
        <f>VLOOKUP($B53,'Raw Stats'!$S$3:$AH$528,3,FALSE)</f>
        <v>79</v>
      </c>
      <c r="DU53">
        <f>VLOOKUP($B53,'Raw Stats'!$S$3:$AH$528,4,FALSE)</f>
        <v>27</v>
      </c>
      <c r="DV53">
        <f>VLOOKUP($B53,'Raw Stats'!$S$3:$AH$528,5,FALSE)</f>
        <v>46</v>
      </c>
      <c r="DW53">
        <f>VLOOKUP($B53,'Raw Stats'!$S$3:$AH$528,6,FALSE)</f>
        <v>73</v>
      </c>
      <c r="DX53">
        <f>VLOOKUP($B53,'Raw Stats'!$S$3:$AH$528,7,FALSE)</f>
        <v>10</v>
      </c>
      <c r="DY53">
        <f>VLOOKUP($B53,'Raw Stats'!$S$3:$AH$528,8,FALSE)</f>
        <v>8</v>
      </c>
      <c r="DZ53">
        <f>VLOOKUP($B53,'Raw Stats'!$S$3:$AH$528,9,FALSE)</f>
        <v>26</v>
      </c>
      <c r="EA53">
        <f>VLOOKUP($B53,'Raw Stats'!$S$3:$AH$528,10,FALSE)</f>
        <v>46</v>
      </c>
      <c r="EB53">
        <f>VLOOKUP($B53,'Raw Stats'!$S$3:$AH$528,11,FALSE)+VLOOKUP($B53,'Raw Stats'!$S$3:$AH$528,12,FALSE)</f>
        <v>25</v>
      </c>
      <c r="EC53">
        <f>VLOOKUP($B53,'Raw Stats'!$S$3:$AH$528,13,FALSE)+VLOOKUP($B53,'Raw Stats'!$S$3:$AH$528,14,FALSE)</f>
        <v>3</v>
      </c>
      <c r="ED53">
        <f>VLOOKUP($B53,'Raw Stats'!$S$3:$AH$528,15,FALSE)</f>
        <v>6</v>
      </c>
      <c r="EE53">
        <f>VLOOKUP($B53,'Raw Stats'!$S$3:$AH$528,16,FALSE)</f>
        <v>179</v>
      </c>
    </row>
    <row r="54" spans="1:135" x14ac:dyDescent="0.2">
      <c r="A54" t="e">
        <f>VLOOKUP(B54,'ALL SKATERS'!$B$3:$I$378,9,FALSE)</f>
        <v>#REF!</v>
      </c>
      <c r="B54" t="s">
        <v>316</v>
      </c>
      <c r="C54">
        <f t="shared" si="8"/>
        <v>0.78043092426990845</v>
      </c>
      <c r="D54">
        <f t="shared" si="9"/>
        <v>0.55256206069539915</v>
      </c>
      <c r="E54">
        <f t="shared" si="10"/>
        <v>0.74472373303490336</v>
      </c>
      <c r="F54" t="e">
        <f t="shared" si="11"/>
        <v>#N/A</v>
      </c>
      <c r="G54" t="e">
        <f t="shared" si="12"/>
        <v>#N/A</v>
      </c>
      <c r="H54">
        <f>VLOOKUP(B54,'ALL SKATERS'!$B$3:$H$378,7,FALSE)</f>
        <v>0</v>
      </c>
      <c r="I54" s="29" t="e">
        <f t="shared" si="13"/>
        <v>#REF!</v>
      </c>
      <c r="J54" s="29">
        <f t="shared" si="14"/>
        <v>-95</v>
      </c>
      <c r="K54" s="29">
        <f t="shared" si="15"/>
        <v>-0.95</v>
      </c>
      <c r="L54">
        <f>BU54*'Value Calculations'!$D$3</f>
        <v>6.1160314293905689</v>
      </c>
      <c r="M54">
        <f>BV54*'Value Calculations'!$D$4</f>
        <v>12.698895457741347</v>
      </c>
      <c r="N54">
        <f>BW54*'Value Calculations'!$D$5</f>
        <v>14.328257672857763</v>
      </c>
      <c r="O54">
        <f>BX54*'Value Calculations'!$D$6</f>
        <v>1.2506493191936285</v>
      </c>
      <c r="P54">
        <f>BY54*'Value Calculations'!$D$7</f>
        <v>3.3396253280745265</v>
      </c>
      <c r="Q54">
        <f>BZ54*'Value Calculations'!$D$8</f>
        <v>4.8886188282447058</v>
      </c>
      <c r="R54">
        <f>CA54*'Value Calculations'!$D$9</f>
        <v>3.0228601761004015</v>
      </c>
      <c r="S54">
        <f>CB54*'Value Calculations'!$D$10</f>
        <v>4.3837976889144565</v>
      </c>
      <c r="T54">
        <f>CC54*'Value Calculations'!$D$11</f>
        <v>0</v>
      </c>
      <c r="U54">
        <f>CD54*'Value Calculations'!$D$12</f>
        <v>0</v>
      </c>
      <c r="V54">
        <f>CE54*'Value Calculations'!$D$13</f>
        <v>11.625307116805372</v>
      </c>
      <c r="X54">
        <f>CH54*'Value Calculations'!$D$3</f>
        <v>3.6696188576343411</v>
      </c>
      <c r="Y54">
        <f>CI54*'Value Calculations'!$D$4</f>
        <v>6.1866413768483488</v>
      </c>
      <c r="Z54">
        <f>CJ54*'Value Calculations'!$D$5</f>
        <v>7.4294669414818033</v>
      </c>
      <c r="AA54">
        <f>CK54*'Value Calculations'!$D$6</f>
        <v>-0.62532465959681427</v>
      </c>
      <c r="AB54">
        <f>CL54*'Value Calculations'!$D$7</f>
        <v>3.2517404510199337</v>
      </c>
      <c r="AC54">
        <f>CM54*'Value Calculations'!$D$8</f>
        <v>5.2480760950274048</v>
      </c>
      <c r="AD54">
        <f>CN54*'Value Calculations'!$D$9</f>
        <v>2.8969076687628847</v>
      </c>
      <c r="AE54">
        <f>CO54*'Value Calculations'!$D$10</f>
        <v>1.8265823703810236</v>
      </c>
      <c r="AF54">
        <f>CP54*'Value Calculations'!$D$11</f>
        <v>0</v>
      </c>
      <c r="AG54">
        <f>CQ54*'Value Calculations'!$D$12</f>
        <v>0.81388273958941404</v>
      </c>
      <c r="AH54">
        <f>CR54*'Value Calculations'!$D$13</f>
        <v>7.4291903468342024</v>
      </c>
      <c r="AJ54">
        <f>CU54*'Value Calculations'!$D$3</f>
        <v>5.7082960007645305</v>
      </c>
      <c r="AK54">
        <f>CV54*'Value Calculations'!$D$4</f>
        <v>5.5354159687590485</v>
      </c>
      <c r="AL54">
        <f>CW54*'Value Calculations'!$D$5</f>
        <v>8.2254812566405686</v>
      </c>
      <c r="AM54">
        <f>CX54*'Value Calculations'!$D$6</f>
        <v>-1.8759739787904428</v>
      </c>
      <c r="AN54">
        <f>CY54*'Value Calculations'!$D$7</f>
        <v>1.5819277869826704</v>
      </c>
      <c r="AO54">
        <f>CZ54*'Value Calculations'!$D$8</f>
        <v>2.3724179607658131</v>
      </c>
      <c r="AP54">
        <f>DA54*'Value Calculations'!$D$9</f>
        <v>2.3930976394128178</v>
      </c>
      <c r="AQ54">
        <f>DB54*'Value Calculations'!$D$10</f>
        <v>3.2878482666858426</v>
      </c>
      <c r="AR54">
        <f>DC54*'Value Calculations'!$D$11</f>
        <v>0</v>
      </c>
      <c r="AS54">
        <f>DD54*'Value Calculations'!$D$12</f>
        <v>0.81388273958941404</v>
      </c>
      <c r="AT54">
        <f>DE54*'Value Calculations'!$D$13</f>
        <v>7.7043455448650988</v>
      </c>
      <c r="AV54" t="e">
        <f>DH54*'Value Calculations'!$D$3</f>
        <v>#N/A</v>
      </c>
      <c r="AW54" t="e">
        <f>DI54*'Value Calculations'!$D$4</f>
        <v>#N/A</v>
      </c>
      <c r="AX54" t="e">
        <f>DJ54*'Value Calculations'!$D$5</f>
        <v>#N/A</v>
      </c>
      <c r="AY54" t="e">
        <f>DK54*'Value Calculations'!$D$6</f>
        <v>#N/A</v>
      </c>
      <c r="AZ54" t="e">
        <f>DL54*'Value Calculations'!$D$7</f>
        <v>#N/A</v>
      </c>
      <c r="BA54" t="e">
        <f>DM54*'Value Calculations'!$D$8</f>
        <v>#N/A</v>
      </c>
      <c r="BB54" t="e">
        <f>DN54*'Value Calculations'!$D$9</f>
        <v>#N/A</v>
      </c>
      <c r="BC54" t="e">
        <f>DO54*'Value Calculations'!$D$10</f>
        <v>#N/A</v>
      </c>
      <c r="BD54" t="e">
        <f>DP54*'Value Calculations'!$D$11</f>
        <v>#N/A</v>
      </c>
      <c r="BE54" t="e">
        <f>DQ54*'Value Calculations'!$D$12</f>
        <v>#N/A</v>
      </c>
      <c r="BF54" t="e">
        <f>DR54*'Value Calculations'!$D$13</f>
        <v>#N/A</v>
      </c>
      <c r="BH54" t="e">
        <f>DU54*'Value Calculations'!$D$3</f>
        <v>#N/A</v>
      </c>
      <c r="BI54" t="e">
        <f>DV54*'Value Calculations'!$D$4</f>
        <v>#N/A</v>
      </c>
      <c r="BJ54" t="e">
        <f>DW54*'Value Calculations'!$D$5</f>
        <v>#N/A</v>
      </c>
      <c r="BK54" t="e">
        <f>DX54*'Value Calculations'!$D$6</f>
        <v>#N/A</v>
      </c>
      <c r="BL54" t="e">
        <f>DY54*'Value Calculations'!$D$7</f>
        <v>#N/A</v>
      </c>
      <c r="BM54" t="e">
        <f>DZ54*'Value Calculations'!$D$8</f>
        <v>#N/A</v>
      </c>
      <c r="BN54" t="e">
        <f>EA54*'Value Calculations'!$D$9</f>
        <v>#N/A</v>
      </c>
      <c r="BO54" t="e">
        <f>EB54*'Value Calculations'!$D$10</f>
        <v>#N/A</v>
      </c>
      <c r="BP54" t="e">
        <f>EC54*'Value Calculations'!$D$11</f>
        <v>#N/A</v>
      </c>
      <c r="BQ54" t="e">
        <f>ED54*'Value Calculations'!$D$12</f>
        <v>#N/A</v>
      </c>
      <c r="BR54" t="e">
        <f>EE54*'Value Calculations'!$D$13</f>
        <v>#N/A</v>
      </c>
      <c r="BT54">
        <f>VLOOKUP($B54,'Raw Stats'!$CM$3:$DC$528,3,FALSE)</f>
        <v>79</v>
      </c>
      <c r="BU54">
        <f>VLOOKUP($B54,'Raw Stats'!$CM$3:$DC$528,4,FALSE)</f>
        <v>15</v>
      </c>
      <c r="BV54">
        <f>VLOOKUP($B54,'Raw Stats'!$CM$3:$DC$528,5,FALSE)</f>
        <v>39</v>
      </c>
      <c r="BW54">
        <f>VLOOKUP($B54,'Raw Stats'!$CM$3:$DC$528,6,FALSE)</f>
        <v>54</v>
      </c>
      <c r="BX54">
        <f>VLOOKUP($B54,'Raw Stats'!$CM$3:$DC$528,7,FALSE)</f>
        <v>10</v>
      </c>
      <c r="BY54">
        <f>VLOOKUP($B54,'Raw Stats'!$CM$3:$DC$528,8,FALSE)</f>
        <v>38</v>
      </c>
      <c r="BZ54">
        <f>VLOOKUP($B54,'Raw Stats'!$CM$3:$DC$528,9,FALSE)</f>
        <v>68</v>
      </c>
      <c r="CA54">
        <f>VLOOKUP($B54,'Raw Stats'!$CM$3:$DC$528,10,FALSE)</f>
        <v>24</v>
      </c>
      <c r="CB54">
        <f>VLOOKUP($B54,'Raw Stats'!$CM$3:$DC$528,11,FALSE)+VLOOKUP($B54,'Raw Stats'!$CM$3:$DC$528,12,FALSE)</f>
        <v>12</v>
      </c>
      <c r="CC54">
        <f>VLOOKUP($B54,'Raw Stats'!$CM$3:$DC$528,13,FALSE)+VLOOKUP($B54,'Raw Stats'!$CM$3:$DC$528,14,FALSE)</f>
        <v>0</v>
      </c>
      <c r="CD54">
        <f>VLOOKUP($B54,'Raw Stats'!$CM$3:$DC$528,15,FALSE)</f>
        <v>0</v>
      </c>
      <c r="CE54">
        <f>VLOOKUP($B54,'Raw Stats'!$CM$3:$DC$528,16,FALSE)</f>
        <v>169</v>
      </c>
      <c r="CG54">
        <f>VLOOKUP($B54,'Raw Stats'!$BU$3:$CJ$528,3,FALSE)</f>
        <v>69</v>
      </c>
      <c r="CH54">
        <f>VLOOKUP($B54,'Raw Stats'!$BU$3:$CJ$528,4,FALSE)</f>
        <v>9</v>
      </c>
      <c r="CI54">
        <f>VLOOKUP($B54,'Raw Stats'!$BU$3:$CJ$5288,5,FALSE)</f>
        <v>19</v>
      </c>
      <c r="CJ54">
        <f>VLOOKUP($B54,'Raw Stats'!$BU$3:$CJ$528,6,FALSE)</f>
        <v>28</v>
      </c>
      <c r="CK54">
        <f>VLOOKUP($B54,'Raw Stats'!$BU$3:$CJ$528,7,FALSE)</f>
        <v>-5</v>
      </c>
      <c r="CL54">
        <f>VLOOKUP($B54,'Raw Stats'!$BU$3:$CJ$528,8,FALSE)</f>
        <v>37</v>
      </c>
      <c r="CM54">
        <f>VLOOKUP($B54,'Raw Stats'!$BU$3:$CJ$528,9,FALSE)</f>
        <v>73</v>
      </c>
      <c r="CN54">
        <f>VLOOKUP($B54,'Raw Stats'!$BU$3:$CJ$528,10,FALSE)</f>
        <v>23</v>
      </c>
      <c r="CO54">
        <f>VLOOKUP($B54,'Raw Stats'!$BU$3:$CJ$528,11,FALSE)+VLOOKUP($B54,'Raw Stats'!$BU$3:$CJ$528,12,FALSE)</f>
        <v>5</v>
      </c>
      <c r="CP54">
        <f>VLOOKUP($B54,'Raw Stats'!$BU$3:$CJ$528,13,FALSE)+VLOOKUP($B54,'Raw Stats'!$BU$3:$CJ$528,14,FALSE)</f>
        <v>0</v>
      </c>
      <c r="CQ54">
        <f>VLOOKUP($B54,'Raw Stats'!$BU$3:$CJ$528,15,FALSE)</f>
        <v>1</v>
      </c>
      <c r="CR54">
        <f>VLOOKUP($B54,'Raw Stats'!$BU$3:$CJ$528,16,FALSE)</f>
        <v>108</v>
      </c>
      <c r="CT54">
        <f>VLOOKUP($B54,'Raw Stats'!$BC$3:$BR$528,3,FALSE)</f>
        <v>48</v>
      </c>
      <c r="CU54">
        <f>VLOOKUP($B54,'Raw Stats'!$BC$3:$BR$528,4,FALSE)</f>
        <v>14</v>
      </c>
      <c r="CV54">
        <f>VLOOKUP($B54,'Raw Stats'!$BC$3:$BR$5288,5,FALSE)</f>
        <v>17</v>
      </c>
      <c r="CW54">
        <f>VLOOKUP($B54,'Raw Stats'!$BC$3:$BR$52888,6,FALSE)</f>
        <v>31</v>
      </c>
      <c r="CX54">
        <f>VLOOKUP($B54,'Raw Stats'!$BC$3:$BR$5288,7,FALSE)</f>
        <v>-15</v>
      </c>
      <c r="CY54">
        <f>VLOOKUP($B54,'Raw Stats'!$BC$3:$BR$5288,8,FALSE)</f>
        <v>18</v>
      </c>
      <c r="CZ54">
        <f>VLOOKUP($B54,'Raw Stats'!$BC$3:$BR$5288,9,FALSE)</f>
        <v>33</v>
      </c>
      <c r="DA54">
        <f>VLOOKUP($B54,'Raw Stats'!$BC$3:$BR$5288,10,FALSE)</f>
        <v>19</v>
      </c>
      <c r="DB54">
        <f>VLOOKUP($B54,'Raw Stats'!$BC$3:$BR$5288,11,FALSE)+VLOOKUP($B54,'Raw Stats'!$BC$3:$BR$5288,12,FALSE)</f>
        <v>9</v>
      </c>
      <c r="DC54">
        <f>VLOOKUP($B54,'Raw Stats'!$BC$3:$BR$5288,13,FALSE)+VLOOKUP($B54,'Raw Stats'!$BC$3:$BR$5288,14,FALSE)</f>
        <v>0</v>
      </c>
      <c r="DD54">
        <f>VLOOKUP($B54,'Raw Stats'!$BC$3:$BR$5288,15,FALSE)</f>
        <v>1</v>
      </c>
      <c r="DE54">
        <f>VLOOKUP($B54,'Raw Stats'!$BC$3:$BR$5288,16,FALSE)</f>
        <v>112</v>
      </c>
      <c r="DG54" t="e">
        <f>VLOOKUP($B54,'Raw Stats'!$AK$3:$AZ$528,3,FALSE)</f>
        <v>#N/A</v>
      </c>
      <c r="DH54" t="e">
        <f>VLOOKUP($B54,'Raw Stats'!$AK$3:$AZ$528,4,FALSE)</f>
        <v>#N/A</v>
      </c>
      <c r="DI54" t="e">
        <f>VLOOKUP($B54,'Raw Stats'!$AK$3:$AZ$528,5,FALSE)</f>
        <v>#N/A</v>
      </c>
      <c r="DJ54" t="e">
        <f>VLOOKUP($B54,'Raw Stats'!$AK$3:$AZ$528,6,FALSE)</f>
        <v>#N/A</v>
      </c>
      <c r="DK54" t="e">
        <f>VLOOKUP($B54,'Raw Stats'!$AK$3:$AZ$528,7,FALSE)</f>
        <v>#N/A</v>
      </c>
      <c r="DL54" t="e">
        <f>VLOOKUP($B54,'Raw Stats'!$AK$3:$AZ$528,8,FALSE)</f>
        <v>#N/A</v>
      </c>
      <c r="DM54" t="e">
        <f>VLOOKUP($B54,'Raw Stats'!$AK$3:$AZ$528,9,FALSE)</f>
        <v>#N/A</v>
      </c>
      <c r="DN54" t="e">
        <f>VLOOKUP($B54,'Raw Stats'!$AK$3:$AZ$528,10,FALSE)</f>
        <v>#N/A</v>
      </c>
      <c r="DO54" t="e">
        <f>VLOOKUP($B54,'Raw Stats'!$AK$3:$AZ$528,11,FALSE)+VLOOKUP($B54,'Raw Stats'!$AK$3:$AZ$528,12,FALSE)</f>
        <v>#N/A</v>
      </c>
      <c r="DP54" t="e">
        <f>VLOOKUP($B54,'Raw Stats'!$AK$3:$AZ$528,13,FALSE)+VLOOKUP($B54,'Raw Stats'!$AK$3:$AZ$528,14,FALSE)</f>
        <v>#N/A</v>
      </c>
      <c r="DQ54" t="e">
        <f>VLOOKUP($B54,'Raw Stats'!$AK$3:$AZ$528,15,FALSE)</f>
        <v>#N/A</v>
      </c>
      <c r="DR54" t="e">
        <f>VLOOKUP($B54,'Raw Stats'!$AK$3:$AZ$528,16,FALSE)</f>
        <v>#N/A</v>
      </c>
      <c r="DT54" t="e">
        <f>VLOOKUP($B54,'Raw Stats'!$S$3:$AH$528,3,FALSE)</f>
        <v>#N/A</v>
      </c>
      <c r="DU54" t="e">
        <f>VLOOKUP($B54,'Raw Stats'!$S$3:$AH$528,4,FALSE)</f>
        <v>#N/A</v>
      </c>
      <c r="DV54" t="e">
        <f>VLOOKUP($B54,'Raw Stats'!$S$3:$AH$528,5,FALSE)</f>
        <v>#N/A</v>
      </c>
      <c r="DW54" t="e">
        <f>VLOOKUP($B54,'Raw Stats'!$S$3:$AH$528,6,FALSE)</f>
        <v>#N/A</v>
      </c>
      <c r="DX54" t="e">
        <f>VLOOKUP($B54,'Raw Stats'!$S$3:$AH$528,7,FALSE)</f>
        <v>#N/A</v>
      </c>
      <c r="DY54" t="e">
        <f>VLOOKUP($B54,'Raw Stats'!$S$3:$AH$528,8,FALSE)</f>
        <v>#N/A</v>
      </c>
      <c r="DZ54" t="e">
        <f>VLOOKUP($B54,'Raw Stats'!$S$3:$AH$528,9,FALSE)</f>
        <v>#N/A</v>
      </c>
      <c r="EA54" t="e">
        <f>VLOOKUP($B54,'Raw Stats'!$S$3:$AH$528,10,FALSE)</f>
        <v>#N/A</v>
      </c>
      <c r="EB54" t="e">
        <f>VLOOKUP($B54,'Raw Stats'!$S$3:$AH$528,11,FALSE)+VLOOKUP($B54,'Raw Stats'!$S$3:$AH$528,12,FALSE)</f>
        <v>#N/A</v>
      </c>
      <c r="EC54" t="e">
        <f>VLOOKUP($B54,'Raw Stats'!$S$3:$AH$528,13,FALSE)+VLOOKUP($B54,'Raw Stats'!$S$3:$AH$528,14,FALSE)</f>
        <v>#N/A</v>
      </c>
      <c r="ED54" t="e">
        <f>VLOOKUP($B54,'Raw Stats'!$S$3:$AH$528,15,FALSE)</f>
        <v>#N/A</v>
      </c>
      <c r="EE54" t="e">
        <f>VLOOKUP($B54,'Raw Stats'!$S$3:$AH$528,16,FALSE)</f>
        <v>#N/A</v>
      </c>
    </row>
    <row r="55" spans="1:135" x14ac:dyDescent="0.2">
      <c r="A55" t="e">
        <f>VLOOKUP(B55,'ALL SKATERS'!$B$3:$I$378,9,FALSE)</f>
        <v>#REF!</v>
      </c>
      <c r="B55" t="s">
        <v>175</v>
      </c>
      <c r="C55">
        <f t="shared" si="8"/>
        <v>0.58084767555242778</v>
      </c>
      <c r="D55">
        <f t="shared" si="9"/>
        <v>0.84247354189334889</v>
      </c>
      <c r="E55">
        <f t="shared" si="10"/>
        <v>0.48623138868603033</v>
      </c>
      <c r="F55">
        <f t="shared" si="11"/>
        <v>0.81503885259786291</v>
      </c>
      <c r="G55">
        <f t="shared" si="12"/>
        <v>0.65320649618969384</v>
      </c>
      <c r="H55">
        <f>VLOOKUP(B55,'ALL SKATERS'!$B$3:$H$378,7,FALSE)</f>
        <v>0</v>
      </c>
      <c r="I55" s="29" t="e">
        <f t="shared" si="13"/>
        <v>#REF!</v>
      </c>
      <c r="J55" s="29">
        <f t="shared" si="14"/>
        <v>-95</v>
      </c>
      <c r="K55" s="29">
        <f t="shared" si="15"/>
        <v>-0.95</v>
      </c>
      <c r="L55">
        <f>BU55*'Value Calculations'!$D$3</f>
        <v>4.8928251435124546</v>
      </c>
      <c r="M55">
        <f>BV55*'Value Calculations'!$D$4</f>
        <v>11.722057345607396</v>
      </c>
      <c r="N55">
        <f>BW55*'Value Calculations'!$D$5</f>
        <v>12.736229042540234</v>
      </c>
      <c r="O55">
        <f>BX55*'Value Calculations'!$D$6</f>
        <v>-1.75090904687108</v>
      </c>
      <c r="P55">
        <f>BY55*'Value Calculations'!$D$7</f>
        <v>2.1092370493102273</v>
      </c>
      <c r="Q55">
        <f>BZ55*'Value Calculations'!$D$8</f>
        <v>1.7972863339134948</v>
      </c>
      <c r="R55">
        <f>CA55*'Value Calculations'!$D$9</f>
        <v>3.6526227127879851</v>
      </c>
      <c r="S55">
        <f>CB55*'Value Calculations'!$D$10</f>
        <v>6.2103800592954803</v>
      </c>
      <c r="T55">
        <f>CC55*'Value Calculations'!$D$11</f>
        <v>0</v>
      </c>
      <c r="U55">
        <f>CD55*'Value Calculations'!$D$12</f>
        <v>0</v>
      </c>
      <c r="V55">
        <f>CE55*'Value Calculations'!$D$13</f>
        <v>6.2597807552028932</v>
      </c>
      <c r="X55">
        <f>CH55*'Value Calculations'!$D$3</f>
        <v>10.193385715650948</v>
      </c>
      <c r="Y55">
        <f>CI55*'Value Calculations'!$D$4</f>
        <v>10.745219233473447</v>
      </c>
      <c r="Z55">
        <f>CJ55*'Value Calculations'!$D$5</f>
        <v>15.38961009306945</v>
      </c>
      <c r="AA55">
        <f>CK55*'Value Calculations'!$D$6</f>
        <v>0.62532465959681427</v>
      </c>
      <c r="AB55">
        <f>CL55*'Value Calculations'!$D$7</f>
        <v>1.7576975410918561</v>
      </c>
      <c r="AC55">
        <f>CM55*'Value Calculations'!$D$8</f>
        <v>2.3724179607658131</v>
      </c>
      <c r="AD55">
        <f>CN55*'Value Calculations'!$D$9</f>
        <v>4.156432742138052</v>
      </c>
      <c r="AE55">
        <f>CO55*'Value Calculations'!$D$10</f>
        <v>7.3063294815240942</v>
      </c>
      <c r="AF55">
        <f>CP55*'Value Calculations'!$D$11</f>
        <v>0</v>
      </c>
      <c r="AG55">
        <f>CQ55*'Value Calculations'!$D$12</f>
        <v>1.6277654791788281</v>
      </c>
      <c r="AH55">
        <f>CR55*'Value Calculations'!$D$13</f>
        <v>9.0113327355118571</v>
      </c>
      <c r="AJ55">
        <f>CU55*'Value Calculations'!$D$3</f>
        <v>3.6696188576343411</v>
      </c>
      <c r="AK55">
        <f>CV55*'Value Calculations'!$D$4</f>
        <v>2.6049016323571994</v>
      </c>
      <c r="AL55">
        <f>CW55*'Value Calculations'!$D$5</f>
        <v>4.5107477858996665</v>
      </c>
      <c r="AM55">
        <f>CX55*'Value Calculations'!$D$6</f>
        <v>-0.50025972767745142</v>
      </c>
      <c r="AN55">
        <f>CY55*'Value Calculations'!$D$7</f>
        <v>0.52730926232755682</v>
      </c>
      <c r="AO55">
        <f>CZ55*'Value Calculations'!$D$8</f>
        <v>1.1502632537046367</v>
      </c>
      <c r="AP55">
        <f>DA55*'Value Calculations'!$D$9</f>
        <v>1.5114300880502007</v>
      </c>
      <c r="AQ55">
        <f>DB55*'Value Calculations'!$D$10</f>
        <v>1.0959494222286141</v>
      </c>
      <c r="AR55">
        <f>DC55*'Value Calculations'!$D$11</f>
        <v>0</v>
      </c>
      <c r="AS55">
        <f>DD55*'Value Calculations'!$D$12</f>
        <v>0</v>
      </c>
      <c r="AT55">
        <f>DE55*'Value Calculations'!$D$13</f>
        <v>5.3655263616024795</v>
      </c>
      <c r="AV55">
        <f>DH55*'Value Calculations'!$D$3</f>
        <v>9.3779148583988725</v>
      </c>
      <c r="AW55">
        <f>DI55*'Value Calculations'!$D$4</f>
        <v>14.001346273919946</v>
      </c>
      <c r="AX55">
        <f>DJ55*'Value Calculations'!$D$5</f>
        <v>17.512314933492821</v>
      </c>
      <c r="AY55">
        <f>DK55*'Value Calculations'!$D$6</f>
        <v>2.2511687745485314</v>
      </c>
      <c r="AZ55">
        <f>DL55*'Value Calculations'!$D$7</f>
        <v>1.2303882787642992</v>
      </c>
      <c r="BA55">
        <f>DM55*'Value Calculations'!$D$8</f>
        <v>3.0194410409746713</v>
      </c>
      <c r="BB55">
        <f>DN55*'Value Calculations'!$D$9</f>
        <v>2.8969076687628847</v>
      </c>
      <c r="BC55">
        <f>DO55*'Value Calculations'!$D$10</f>
        <v>4.0184812148382516</v>
      </c>
      <c r="BD55">
        <f>DP55*'Value Calculations'!$D$11</f>
        <v>0.9907141480249374</v>
      </c>
      <c r="BE55">
        <f>DQ55*'Value Calculations'!$D$12</f>
        <v>0.81388273958941404</v>
      </c>
      <c r="BF55">
        <f>DR55*'Value Calculations'!$D$13</f>
        <v>9.9055871291122699</v>
      </c>
      <c r="BH55">
        <f>DU55*'Value Calculations'!$D$3</f>
        <v>6.5237668580166064</v>
      </c>
      <c r="BI55">
        <f>DV55*'Value Calculations'!$D$4</f>
        <v>7.4890921930269485</v>
      </c>
      <c r="BJ55">
        <f>DW55*'Value Calculations'!$D$5</f>
        <v>10.348186097063941</v>
      </c>
      <c r="BK55">
        <f>DX55*'Value Calculations'!$D$6</f>
        <v>-0.12506493191936285</v>
      </c>
      <c r="BL55">
        <f>DY55*'Value Calculations'!$D$7</f>
        <v>1.9334672952010417</v>
      </c>
      <c r="BM55">
        <f>DZ55*'Value Calculations'!$D$8</f>
        <v>2.1567436006961938</v>
      </c>
      <c r="BN55">
        <f>EA55*'Value Calculations'!$D$9</f>
        <v>3.1488126834379182</v>
      </c>
      <c r="BO55">
        <f>EB55*'Value Calculations'!$D$10</f>
        <v>2.9225317926096377</v>
      </c>
      <c r="BP55">
        <f>EC55*'Value Calculations'!$D$11</f>
        <v>0</v>
      </c>
      <c r="BQ55">
        <f>ED55*'Value Calculations'!$D$12</f>
        <v>4.0694136979470699</v>
      </c>
      <c r="BR55">
        <f>EE55*'Value Calculations'!$D$13</f>
        <v>7.9107119433882715</v>
      </c>
      <c r="BT55">
        <f>VLOOKUP($B55,'Raw Stats'!$CM$3:$DC$528,3,FALSE)</f>
        <v>82</v>
      </c>
      <c r="BU55">
        <f>VLOOKUP($B55,'Raw Stats'!$CM$3:$DC$528,4,FALSE)</f>
        <v>12</v>
      </c>
      <c r="BV55">
        <f>VLOOKUP($B55,'Raw Stats'!$CM$3:$DC$528,5,FALSE)</f>
        <v>36</v>
      </c>
      <c r="BW55">
        <f>VLOOKUP($B55,'Raw Stats'!$CM$3:$DC$528,6,FALSE)</f>
        <v>48</v>
      </c>
      <c r="BX55">
        <f>VLOOKUP($B55,'Raw Stats'!$CM$3:$DC$528,7,FALSE)</f>
        <v>-14</v>
      </c>
      <c r="BY55">
        <f>VLOOKUP($B55,'Raw Stats'!$CM$3:$DC$528,8,FALSE)</f>
        <v>24</v>
      </c>
      <c r="BZ55">
        <f>VLOOKUP($B55,'Raw Stats'!$CM$3:$DC$528,9,FALSE)</f>
        <v>25</v>
      </c>
      <c r="CA55">
        <f>VLOOKUP($B55,'Raw Stats'!$CM$3:$DC$528,10,FALSE)</f>
        <v>29</v>
      </c>
      <c r="CB55">
        <f>VLOOKUP($B55,'Raw Stats'!$CM$3:$DC$528,11,FALSE)+VLOOKUP($B55,'Raw Stats'!$CM$3:$DC$528,12,FALSE)</f>
        <v>17</v>
      </c>
      <c r="CC55">
        <f>VLOOKUP($B55,'Raw Stats'!$CM$3:$DC$528,13,FALSE)+VLOOKUP($B55,'Raw Stats'!$CM$3:$DC$528,14,FALSE)</f>
        <v>0</v>
      </c>
      <c r="CD55">
        <f>VLOOKUP($B55,'Raw Stats'!$CM$3:$DC$528,15,FALSE)</f>
        <v>0</v>
      </c>
      <c r="CE55">
        <f>VLOOKUP($B55,'Raw Stats'!$CM$3:$DC$528,16,FALSE)</f>
        <v>91</v>
      </c>
      <c r="CG55">
        <f>VLOOKUP($B55,'Raw Stats'!$BU$3:$CJ$528,3,FALSE)</f>
        <v>75</v>
      </c>
      <c r="CH55">
        <f>VLOOKUP($B55,'Raw Stats'!$BU$3:$CJ$528,4,FALSE)</f>
        <v>25</v>
      </c>
      <c r="CI55">
        <f>VLOOKUP($B55,'Raw Stats'!$BU$3:$CJ$5288,5,FALSE)</f>
        <v>33</v>
      </c>
      <c r="CJ55">
        <f>VLOOKUP($B55,'Raw Stats'!$BU$3:$CJ$528,6,FALSE)</f>
        <v>58</v>
      </c>
      <c r="CK55">
        <f>VLOOKUP($B55,'Raw Stats'!$BU$3:$CJ$528,7,FALSE)</f>
        <v>5</v>
      </c>
      <c r="CL55">
        <f>VLOOKUP($B55,'Raw Stats'!$BU$3:$CJ$528,8,FALSE)</f>
        <v>20</v>
      </c>
      <c r="CM55">
        <f>VLOOKUP($B55,'Raw Stats'!$BU$3:$CJ$528,9,FALSE)</f>
        <v>33</v>
      </c>
      <c r="CN55">
        <f>VLOOKUP($B55,'Raw Stats'!$BU$3:$CJ$528,10,FALSE)</f>
        <v>33</v>
      </c>
      <c r="CO55">
        <f>VLOOKUP($B55,'Raw Stats'!$BU$3:$CJ$528,11,FALSE)+VLOOKUP($B55,'Raw Stats'!$BU$3:$CJ$528,12,FALSE)</f>
        <v>20</v>
      </c>
      <c r="CP55">
        <f>VLOOKUP($B55,'Raw Stats'!$BU$3:$CJ$528,13,FALSE)+VLOOKUP($B55,'Raw Stats'!$BU$3:$CJ$528,14,FALSE)</f>
        <v>0</v>
      </c>
      <c r="CQ55">
        <f>VLOOKUP($B55,'Raw Stats'!$BU$3:$CJ$528,15,FALSE)</f>
        <v>2</v>
      </c>
      <c r="CR55">
        <f>VLOOKUP($B55,'Raw Stats'!$BU$3:$CJ$528,16,FALSE)</f>
        <v>131</v>
      </c>
      <c r="CT55">
        <f>VLOOKUP($B55,'Raw Stats'!$BC$3:$BR$528,3,FALSE)</f>
        <v>41</v>
      </c>
      <c r="CU55">
        <f>VLOOKUP($B55,'Raw Stats'!$BC$3:$BR$528,4,FALSE)</f>
        <v>9</v>
      </c>
      <c r="CV55">
        <f>VLOOKUP($B55,'Raw Stats'!$BC$3:$BR$5288,5,FALSE)</f>
        <v>8</v>
      </c>
      <c r="CW55">
        <f>VLOOKUP($B55,'Raw Stats'!$BC$3:$BR$52888,6,FALSE)</f>
        <v>17</v>
      </c>
      <c r="CX55">
        <f>VLOOKUP($B55,'Raw Stats'!$BC$3:$BR$5288,7,FALSE)</f>
        <v>-4</v>
      </c>
      <c r="CY55">
        <f>VLOOKUP($B55,'Raw Stats'!$BC$3:$BR$5288,8,FALSE)</f>
        <v>6</v>
      </c>
      <c r="CZ55">
        <f>VLOOKUP($B55,'Raw Stats'!$BC$3:$BR$5288,9,FALSE)</f>
        <v>16</v>
      </c>
      <c r="DA55">
        <f>VLOOKUP($B55,'Raw Stats'!$BC$3:$BR$5288,10,FALSE)</f>
        <v>12</v>
      </c>
      <c r="DB55">
        <f>VLOOKUP($B55,'Raw Stats'!$BC$3:$BR$5288,11,FALSE)+VLOOKUP($B55,'Raw Stats'!$BC$3:$BR$5288,12,FALSE)</f>
        <v>3</v>
      </c>
      <c r="DC55">
        <f>VLOOKUP($B55,'Raw Stats'!$BC$3:$BR$5288,13,FALSE)+VLOOKUP($B55,'Raw Stats'!$BC$3:$BR$5288,14,FALSE)</f>
        <v>0</v>
      </c>
      <c r="DD55">
        <f>VLOOKUP($B55,'Raw Stats'!$BC$3:$BR$5288,15,FALSE)</f>
        <v>0</v>
      </c>
      <c r="DE55">
        <f>VLOOKUP($B55,'Raw Stats'!$BC$3:$BR$5288,16,FALSE)</f>
        <v>78</v>
      </c>
      <c r="DG55">
        <f>VLOOKUP($B55,'Raw Stats'!$AK$3:$AZ$528,3,FALSE)</f>
        <v>81</v>
      </c>
      <c r="DH55">
        <f>VLOOKUP($B55,'Raw Stats'!$AK$3:$AZ$528,4,FALSE)</f>
        <v>23</v>
      </c>
      <c r="DI55">
        <f>VLOOKUP($B55,'Raw Stats'!$AK$3:$AZ$528,5,FALSE)</f>
        <v>43</v>
      </c>
      <c r="DJ55">
        <f>VLOOKUP($B55,'Raw Stats'!$AK$3:$AZ$528,6,FALSE)</f>
        <v>66</v>
      </c>
      <c r="DK55">
        <f>VLOOKUP($B55,'Raw Stats'!$AK$3:$AZ$528,7,FALSE)</f>
        <v>18</v>
      </c>
      <c r="DL55">
        <f>VLOOKUP($B55,'Raw Stats'!$AK$3:$AZ$528,8,FALSE)</f>
        <v>14</v>
      </c>
      <c r="DM55">
        <f>VLOOKUP($B55,'Raw Stats'!$AK$3:$AZ$528,9,FALSE)</f>
        <v>42</v>
      </c>
      <c r="DN55">
        <f>VLOOKUP($B55,'Raw Stats'!$AK$3:$AZ$528,10,FALSE)</f>
        <v>23</v>
      </c>
      <c r="DO55">
        <f>VLOOKUP($B55,'Raw Stats'!$AK$3:$AZ$528,11,FALSE)+VLOOKUP($B55,'Raw Stats'!$AK$3:$AZ$528,12,FALSE)</f>
        <v>11</v>
      </c>
      <c r="DP55">
        <f>VLOOKUP($B55,'Raw Stats'!$AK$3:$AZ$528,13,FALSE)+VLOOKUP($B55,'Raw Stats'!$AK$3:$AZ$528,14,FALSE)</f>
        <v>1</v>
      </c>
      <c r="DQ55">
        <f>VLOOKUP($B55,'Raw Stats'!$AK$3:$AZ$528,15,FALSE)</f>
        <v>1</v>
      </c>
      <c r="DR55">
        <f>VLOOKUP($B55,'Raw Stats'!$AK$3:$AZ$528,16,FALSE)</f>
        <v>144</v>
      </c>
      <c r="DT55">
        <f>VLOOKUP($B55,'Raw Stats'!$S$3:$AH$528,3,FALSE)</f>
        <v>71</v>
      </c>
      <c r="DU55">
        <f>VLOOKUP($B55,'Raw Stats'!$S$3:$AH$528,4,FALSE)</f>
        <v>16</v>
      </c>
      <c r="DV55">
        <f>VLOOKUP($B55,'Raw Stats'!$S$3:$AH$528,5,FALSE)</f>
        <v>23</v>
      </c>
      <c r="DW55">
        <f>VLOOKUP($B55,'Raw Stats'!$S$3:$AH$528,6,FALSE)</f>
        <v>39</v>
      </c>
      <c r="DX55">
        <f>VLOOKUP($B55,'Raw Stats'!$S$3:$AH$528,7,FALSE)</f>
        <v>-1</v>
      </c>
      <c r="DY55">
        <f>VLOOKUP($B55,'Raw Stats'!$S$3:$AH$528,8,FALSE)</f>
        <v>22</v>
      </c>
      <c r="DZ55">
        <f>VLOOKUP($B55,'Raw Stats'!$S$3:$AH$528,9,FALSE)</f>
        <v>30</v>
      </c>
      <c r="EA55">
        <f>VLOOKUP($B55,'Raw Stats'!$S$3:$AH$528,10,FALSE)</f>
        <v>25</v>
      </c>
      <c r="EB55">
        <f>VLOOKUP($B55,'Raw Stats'!$S$3:$AH$528,11,FALSE)+VLOOKUP($B55,'Raw Stats'!$S$3:$AH$528,12,FALSE)</f>
        <v>8</v>
      </c>
      <c r="EC55">
        <f>VLOOKUP($B55,'Raw Stats'!$S$3:$AH$528,13,FALSE)+VLOOKUP($B55,'Raw Stats'!$S$3:$AH$528,14,FALSE)</f>
        <v>0</v>
      </c>
      <c r="ED55">
        <f>VLOOKUP($B55,'Raw Stats'!$S$3:$AH$528,15,FALSE)</f>
        <v>5</v>
      </c>
      <c r="EE55">
        <f>VLOOKUP($B55,'Raw Stats'!$S$3:$AH$528,16,FALSE)</f>
        <v>115</v>
      </c>
    </row>
    <row r="56" spans="1:135" x14ac:dyDescent="0.2">
      <c r="A56" t="e">
        <f>VLOOKUP(B56,'ALL SKATERS'!$B$3:$I$378,9,FALSE)</f>
        <v>#REF!</v>
      </c>
      <c r="B56" t="s">
        <v>185</v>
      </c>
      <c r="C56">
        <f t="shared" si="8"/>
        <v>0.64038874732711837</v>
      </c>
      <c r="D56">
        <f t="shared" si="9"/>
        <v>0.80352176027352551</v>
      </c>
      <c r="E56">
        <f t="shared" si="10"/>
        <v>0.91539844163877226</v>
      </c>
      <c r="F56">
        <f t="shared" si="11"/>
        <v>1.0310675119558583</v>
      </c>
      <c r="G56">
        <f t="shared" si="12"/>
        <v>1.1943349198841215</v>
      </c>
      <c r="H56">
        <f>VLOOKUP(B56,'ALL SKATERS'!$B$3:$H$378,7,FALSE)</f>
        <v>0</v>
      </c>
      <c r="I56" s="29" t="e">
        <f t="shared" si="13"/>
        <v>#REF!</v>
      </c>
      <c r="J56" s="29">
        <f t="shared" si="14"/>
        <v>-95</v>
      </c>
      <c r="K56" s="29">
        <f t="shared" si="15"/>
        <v>-0.95</v>
      </c>
      <c r="L56">
        <f>BU56*'Value Calculations'!$D$3</f>
        <v>4.8928251435124546</v>
      </c>
      <c r="M56">
        <f>BV56*'Value Calculations'!$D$4</f>
        <v>8.1403176011162479</v>
      </c>
      <c r="N56">
        <f>BW56*'Value Calculations'!$D$5</f>
        <v>9.8175098869580975</v>
      </c>
      <c r="O56">
        <f>BX56*'Value Calculations'!$D$6</f>
        <v>0.37519479575808856</v>
      </c>
      <c r="P56">
        <f>BY56*'Value Calculations'!$D$7</f>
        <v>1.0546185246551136</v>
      </c>
      <c r="Q56">
        <f>BZ56*'Value Calculations'!$D$8</f>
        <v>2.3005265074092733</v>
      </c>
      <c r="R56">
        <f>CA56*'Value Calculations'!$D$9</f>
        <v>3.4007176981129517</v>
      </c>
      <c r="S56">
        <f>CB56*'Value Calculations'!$D$10</f>
        <v>2.5572153185334328</v>
      </c>
      <c r="T56">
        <f>CC56*'Value Calculations'!$D$11</f>
        <v>0</v>
      </c>
      <c r="U56">
        <f>CD56*'Value Calculations'!$D$12</f>
        <v>2.441648218768242</v>
      </c>
      <c r="V56">
        <f>CE56*'Value Calculations'!$D$13</f>
        <v>13.688971102037096</v>
      </c>
      <c r="X56">
        <f>CH56*'Value Calculations'!$D$3</f>
        <v>8.1547085725207573</v>
      </c>
      <c r="Y56">
        <f>CI56*'Value Calculations'!$D$4</f>
        <v>10.093993825384148</v>
      </c>
      <c r="Z56">
        <f>CJ56*'Value Calculations'!$D$5</f>
        <v>13.532243357698999</v>
      </c>
      <c r="AA56">
        <f>CK56*'Value Calculations'!$D$6</f>
        <v>-1.0005194553549028</v>
      </c>
      <c r="AB56">
        <f>CL56*'Value Calculations'!$D$7</f>
        <v>1.5819277869826704</v>
      </c>
      <c r="AC56">
        <f>CM56*'Value Calculations'!$D$8</f>
        <v>1.725394880556955</v>
      </c>
      <c r="AD56">
        <f>CN56*'Value Calculations'!$D$9</f>
        <v>5.4159578155132193</v>
      </c>
      <c r="AE56">
        <f>CO56*'Value Calculations'!$D$10</f>
        <v>6.9410130074478893</v>
      </c>
      <c r="AF56">
        <f>CP56*'Value Calculations'!$D$11</f>
        <v>0</v>
      </c>
      <c r="AG56">
        <f>CQ56*'Value Calculations'!$D$12</f>
        <v>1.6277654791788281</v>
      </c>
      <c r="AH56">
        <f>CR56*'Value Calculations'!$D$13</f>
        <v>17.816299072500541</v>
      </c>
      <c r="AJ56">
        <f>CU56*'Value Calculations'!$D$3</f>
        <v>4.4850897148864171</v>
      </c>
      <c r="AK56">
        <f>CV56*'Value Calculations'!$D$4</f>
        <v>7.4890921930269485</v>
      </c>
      <c r="AL56">
        <f>CW56*'Value Calculations'!$D$5</f>
        <v>9.021495571799333</v>
      </c>
      <c r="AM56">
        <f>CX56*'Value Calculations'!$D$6</f>
        <v>1.0005194553549028</v>
      </c>
      <c r="AN56">
        <f>CY56*'Value Calculations'!$D$7</f>
        <v>1.2303882787642992</v>
      </c>
      <c r="AO56">
        <f>CZ56*'Value Calculations'!$D$8</f>
        <v>1.7972863339134948</v>
      </c>
      <c r="AP56">
        <f>DA56*'Value Calculations'!$D$9</f>
        <v>5.4159578155132193</v>
      </c>
      <c r="AQ56">
        <f>DB56*'Value Calculations'!$D$10</f>
        <v>3.2878482666858426</v>
      </c>
      <c r="AR56">
        <f>DC56*'Value Calculations'!$D$11</f>
        <v>0</v>
      </c>
      <c r="AS56">
        <f>DD56*'Value Calculations'!$D$12</f>
        <v>0.81388273958941404</v>
      </c>
      <c r="AT56">
        <f>DE56*'Value Calculations'!$D$13</f>
        <v>7.5667679458496506</v>
      </c>
      <c r="AV56">
        <f>DH56*'Value Calculations'!$D$3</f>
        <v>10.193385715650948</v>
      </c>
      <c r="AW56">
        <f>DI56*'Value Calculations'!$D$4</f>
        <v>13.350120865830647</v>
      </c>
      <c r="AX56">
        <f>DJ56*'Value Calculations'!$D$5</f>
        <v>17.512314933492821</v>
      </c>
      <c r="AY56">
        <f>DK56*'Value Calculations'!$D$6</f>
        <v>-0.12506493191936285</v>
      </c>
      <c r="AZ56">
        <f>DL56*'Value Calculations'!$D$7</f>
        <v>1.9334672952010417</v>
      </c>
      <c r="BA56">
        <f>DM56*'Value Calculations'!$D$8</f>
        <v>3.6664641211835294</v>
      </c>
      <c r="BB56">
        <f>DN56*'Value Calculations'!$D$9</f>
        <v>6.1716728595383197</v>
      </c>
      <c r="BC56">
        <f>DO56*'Value Calculations'!$D$10</f>
        <v>8.7675953778289131</v>
      </c>
      <c r="BD56">
        <f>DP56*'Value Calculations'!$D$11</f>
        <v>0</v>
      </c>
      <c r="BE56">
        <f>DQ56*'Value Calculations'!$D$12</f>
        <v>7.3249446563047265</v>
      </c>
      <c r="BF56">
        <f>DR56*'Value Calculations'!$D$13</f>
        <v>15.752635087268818</v>
      </c>
      <c r="BH56">
        <f>DU56*'Value Calculations'!$D$3</f>
        <v>11.416592001529061</v>
      </c>
      <c r="BI56">
        <f>DV56*'Value Calculations'!$D$4</f>
        <v>15.955022498187846</v>
      </c>
      <c r="BJ56">
        <f>DW56*'Value Calculations'!$D$5</f>
        <v>20.431034089074959</v>
      </c>
      <c r="BK56">
        <f>DX56*'Value Calculations'!$D$6</f>
        <v>0.12506493191936285</v>
      </c>
      <c r="BL56">
        <f>DY56*'Value Calculations'!$D$7</f>
        <v>2.1092370493102273</v>
      </c>
      <c r="BM56">
        <f>DZ56*'Value Calculations'!$D$8</f>
        <v>1.4378290671307958</v>
      </c>
      <c r="BN56">
        <f>EA56*'Value Calculations'!$D$9</f>
        <v>2.770955161425368</v>
      </c>
      <c r="BO56">
        <f>EB56*'Value Calculations'!$D$10</f>
        <v>10.594177748209937</v>
      </c>
      <c r="BP56">
        <f>EC56*'Value Calculations'!$D$11</f>
        <v>0</v>
      </c>
      <c r="BQ56">
        <f>ED56*'Value Calculations'!$D$12</f>
        <v>2.441648218768242</v>
      </c>
      <c r="BR56">
        <f>EE56*'Value Calculations'!$D$13</f>
        <v>18.710553466100954</v>
      </c>
      <c r="BT56">
        <f>VLOOKUP($B56,'Raw Stats'!$CM$3:$DC$528,3,FALSE)</f>
        <v>76</v>
      </c>
      <c r="BU56">
        <f>VLOOKUP($B56,'Raw Stats'!$CM$3:$DC$528,4,FALSE)</f>
        <v>12</v>
      </c>
      <c r="BV56">
        <f>VLOOKUP($B56,'Raw Stats'!$CM$3:$DC$528,5,FALSE)</f>
        <v>25</v>
      </c>
      <c r="BW56">
        <f>VLOOKUP($B56,'Raw Stats'!$CM$3:$DC$528,6,FALSE)</f>
        <v>37</v>
      </c>
      <c r="BX56">
        <f>VLOOKUP($B56,'Raw Stats'!$CM$3:$DC$528,7,FALSE)</f>
        <v>3</v>
      </c>
      <c r="BY56">
        <f>VLOOKUP($B56,'Raw Stats'!$CM$3:$DC$528,8,FALSE)</f>
        <v>12</v>
      </c>
      <c r="BZ56">
        <f>VLOOKUP($B56,'Raw Stats'!$CM$3:$DC$528,9,FALSE)</f>
        <v>32</v>
      </c>
      <c r="CA56">
        <f>VLOOKUP($B56,'Raw Stats'!$CM$3:$DC$528,10,FALSE)</f>
        <v>27</v>
      </c>
      <c r="CB56">
        <f>VLOOKUP($B56,'Raw Stats'!$CM$3:$DC$528,11,FALSE)+VLOOKUP($B56,'Raw Stats'!$CM$3:$DC$528,12,FALSE)</f>
        <v>7</v>
      </c>
      <c r="CC56">
        <f>VLOOKUP($B56,'Raw Stats'!$CM$3:$DC$528,13,FALSE)+VLOOKUP($B56,'Raw Stats'!$CM$3:$DC$528,14,FALSE)</f>
        <v>0</v>
      </c>
      <c r="CD56">
        <f>VLOOKUP($B56,'Raw Stats'!$CM$3:$DC$528,15,FALSE)</f>
        <v>3</v>
      </c>
      <c r="CE56">
        <f>VLOOKUP($B56,'Raw Stats'!$CM$3:$DC$528,16,FALSE)</f>
        <v>199</v>
      </c>
      <c r="CG56">
        <f>VLOOKUP($B56,'Raw Stats'!$BU$3:$CJ$528,3,FALSE)</f>
        <v>82</v>
      </c>
      <c r="CH56">
        <f>VLOOKUP($B56,'Raw Stats'!$BU$3:$CJ$528,4,FALSE)</f>
        <v>20</v>
      </c>
      <c r="CI56">
        <f>VLOOKUP($B56,'Raw Stats'!$BU$3:$CJ$5288,5,FALSE)</f>
        <v>31</v>
      </c>
      <c r="CJ56">
        <f>VLOOKUP($B56,'Raw Stats'!$BU$3:$CJ$528,6,FALSE)</f>
        <v>51</v>
      </c>
      <c r="CK56">
        <f>VLOOKUP($B56,'Raw Stats'!$BU$3:$CJ$528,7,FALSE)</f>
        <v>-8</v>
      </c>
      <c r="CL56">
        <f>VLOOKUP($B56,'Raw Stats'!$BU$3:$CJ$528,8,FALSE)</f>
        <v>18</v>
      </c>
      <c r="CM56">
        <f>VLOOKUP($B56,'Raw Stats'!$BU$3:$CJ$528,9,FALSE)</f>
        <v>24</v>
      </c>
      <c r="CN56">
        <f>VLOOKUP($B56,'Raw Stats'!$BU$3:$CJ$528,10,FALSE)</f>
        <v>43</v>
      </c>
      <c r="CO56">
        <f>VLOOKUP($B56,'Raw Stats'!$BU$3:$CJ$528,11,FALSE)+VLOOKUP($B56,'Raw Stats'!$BU$3:$CJ$528,12,FALSE)</f>
        <v>19</v>
      </c>
      <c r="CP56">
        <f>VLOOKUP($B56,'Raw Stats'!$BU$3:$CJ$528,13,FALSE)+VLOOKUP($B56,'Raw Stats'!$BU$3:$CJ$528,14,FALSE)</f>
        <v>0</v>
      </c>
      <c r="CQ56">
        <f>VLOOKUP($B56,'Raw Stats'!$BU$3:$CJ$528,15,FALSE)</f>
        <v>2</v>
      </c>
      <c r="CR56">
        <f>VLOOKUP($B56,'Raw Stats'!$BU$3:$CJ$528,16,FALSE)</f>
        <v>259</v>
      </c>
      <c r="CT56">
        <f>VLOOKUP($B56,'Raw Stats'!$BC$3:$BR$528,3,FALSE)</f>
        <v>46</v>
      </c>
      <c r="CU56">
        <f>VLOOKUP($B56,'Raw Stats'!$BC$3:$BR$528,4,FALSE)</f>
        <v>11</v>
      </c>
      <c r="CV56">
        <f>VLOOKUP($B56,'Raw Stats'!$BC$3:$BR$5288,5,FALSE)</f>
        <v>23</v>
      </c>
      <c r="CW56">
        <f>VLOOKUP($B56,'Raw Stats'!$BC$3:$BR$52888,6,FALSE)</f>
        <v>34</v>
      </c>
      <c r="CX56">
        <f>VLOOKUP($B56,'Raw Stats'!$BC$3:$BR$5288,7,FALSE)</f>
        <v>8</v>
      </c>
      <c r="CY56">
        <f>VLOOKUP($B56,'Raw Stats'!$BC$3:$BR$5288,8,FALSE)</f>
        <v>14</v>
      </c>
      <c r="CZ56">
        <f>VLOOKUP($B56,'Raw Stats'!$BC$3:$BR$5288,9,FALSE)</f>
        <v>25</v>
      </c>
      <c r="DA56">
        <f>VLOOKUP($B56,'Raw Stats'!$BC$3:$BR$5288,10,FALSE)</f>
        <v>43</v>
      </c>
      <c r="DB56">
        <f>VLOOKUP($B56,'Raw Stats'!$BC$3:$BR$5288,11,FALSE)+VLOOKUP($B56,'Raw Stats'!$BC$3:$BR$5288,12,FALSE)</f>
        <v>9</v>
      </c>
      <c r="DC56">
        <f>VLOOKUP($B56,'Raw Stats'!$BC$3:$BR$5288,13,FALSE)+VLOOKUP($B56,'Raw Stats'!$BC$3:$BR$5288,14,FALSE)</f>
        <v>0</v>
      </c>
      <c r="DD56">
        <f>VLOOKUP($B56,'Raw Stats'!$BC$3:$BR$5288,15,FALSE)</f>
        <v>1</v>
      </c>
      <c r="DE56">
        <f>VLOOKUP($B56,'Raw Stats'!$BC$3:$BR$5288,16,FALSE)</f>
        <v>110</v>
      </c>
      <c r="DG56">
        <f>VLOOKUP($B56,'Raw Stats'!$AK$3:$AZ$528,3,FALSE)</f>
        <v>82</v>
      </c>
      <c r="DH56">
        <f>VLOOKUP($B56,'Raw Stats'!$AK$3:$AZ$528,4,FALSE)</f>
        <v>25</v>
      </c>
      <c r="DI56">
        <f>VLOOKUP($B56,'Raw Stats'!$AK$3:$AZ$528,5,FALSE)</f>
        <v>41</v>
      </c>
      <c r="DJ56">
        <f>VLOOKUP($B56,'Raw Stats'!$AK$3:$AZ$528,6,FALSE)</f>
        <v>66</v>
      </c>
      <c r="DK56">
        <f>VLOOKUP($B56,'Raw Stats'!$AK$3:$AZ$528,7,FALSE)</f>
        <v>-1</v>
      </c>
      <c r="DL56">
        <f>VLOOKUP($B56,'Raw Stats'!$AK$3:$AZ$528,8,FALSE)</f>
        <v>22</v>
      </c>
      <c r="DM56">
        <f>VLOOKUP($B56,'Raw Stats'!$AK$3:$AZ$528,9,FALSE)</f>
        <v>51</v>
      </c>
      <c r="DN56">
        <f>VLOOKUP($B56,'Raw Stats'!$AK$3:$AZ$528,10,FALSE)</f>
        <v>49</v>
      </c>
      <c r="DO56">
        <f>VLOOKUP($B56,'Raw Stats'!$AK$3:$AZ$528,11,FALSE)+VLOOKUP($B56,'Raw Stats'!$AK$3:$AZ$528,12,FALSE)</f>
        <v>24</v>
      </c>
      <c r="DP56">
        <f>VLOOKUP($B56,'Raw Stats'!$AK$3:$AZ$528,13,FALSE)+VLOOKUP($B56,'Raw Stats'!$AK$3:$AZ$528,14,FALSE)</f>
        <v>0</v>
      </c>
      <c r="DQ56">
        <f>VLOOKUP($B56,'Raw Stats'!$AK$3:$AZ$528,15,FALSE)</f>
        <v>9</v>
      </c>
      <c r="DR56">
        <f>VLOOKUP($B56,'Raw Stats'!$AK$3:$AZ$528,16,FALSE)</f>
        <v>229</v>
      </c>
      <c r="DT56">
        <f>VLOOKUP($B56,'Raw Stats'!$S$3:$AH$528,3,FALSE)</f>
        <v>72</v>
      </c>
      <c r="DU56">
        <f>VLOOKUP($B56,'Raw Stats'!$S$3:$AH$528,4,FALSE)</f>
        <v>28</v>
      </c>
      <c r="DV56">
        <f>VLOOKUP($B56,'Raw Stats'!$S$3:$AH$528,5,FALSE)</f>
        <v>49</v>
      </c>
      <c r="DW56">
        <f>VLOOKUP($B56,'Raw Stats'!$S$3:$AH$528,6,FALSE)</f>
        <v>77</v>
      </c>
      <c r="DX56">
        <f>VLOOKUP($B56,'Raw Stats'!$S$3:$AH$528,7,FALSE)</f>
        <v>1</v>
      </c>
      <c r="DY56">
        <f>VLOOKUP($B56,'Raw Stats'!$S$3:$AH$528,8,FALSE)</f>
        <v>24</v>
      </c>
      <c r="DZ56">
        <f>VLOOKUP($B56,'Raw Stats'!$S$3:$AH$528,9,FALSE)</f>
        <v>20</v>
      </c>
      <c r="EA56">
        <f>VLOOKUP($B56,'Raw Stats'!$S$3:$AH$528,10,FALSE)</f>
        <v>22</v>
      </c>
      <c r="EB56">
        <f>VLOOKUP($B56,'Raw Stats'!$S$3:$AH$528,11,FALSE)+VLOOKUP($B56,'Raw Stats'!$S$3:$AH$528,12,FALSE)</f>
        <v>29</v>
      </c>
      <c r="EC56">
        <f>VLOOKUP($B56,'Raw Stats'!$S$3:$AH$528,13,FALSE)+VLOOKUP($B56,'Raw Stats'!$S$3:$AH$528,14,FALSE)</f>
        <v>0</v>
      </c>
      <c r="ED56">
        <f>VLOOKUP($B56,'Raw Stats'!$S$3:$AH$528,15,FALSE)</f>
        <v>3</v>
      </c>
      <c r="EE56">
        <f>VLOOKUP($B56,'Raw Stats'!$S$3:$AH$528,16,FALSE)</f>
        <v>272</v>
      </c>
    </row>
    <row r="57" spans="1:135" x14ac:dyDescent="0.2">
      <c r="A57" t="e">
        <f>VLOOKUP(B57,'ALL SKATERS'!$B$3:$I$378,9,FALSE)</f>
        <v>#REF!</v>
      </c>
      <c r="B57" t="s">
        <v>200</v>
      </c>
      <c r="C57">
        <f t="shared" si="8"/>
        <v>0.6716237418949792</v>
      </c>
      <c r="D57">
        <f t="shared" si="9"/>
        <v>0.7539613166663639</v>
      </c>
      <c r="E57">
        <f t="shared" si="10"/>
        <v>1.0620289697393264</v>
      </c>
      <c r="F57">
        <f t="shared" si="11"/>
        <v>1.1480864941494093</v>
      </c>
      <c r="G57">
        <f t="shared" si="12"/>
        <v>1.1220663489019544</v>
      </c>
      <c r="H57">
        <f>VLOOKUP(B57,'ALL SKATERS'!$B$3:$H$378,7,FALSE)</f>
        <v>0</v>
      </c>
      <c r="I57" s="29" t="e">
        <f t="shared" si="13"/>
        <v>#REF!</v>
      </c>
      <c r="J57" s="29">
        <f t="shared" si="14"/>
        <v>-95</v>
      </c>
      <c r="K57" s="29">
        <f t="shared" si="15"/>
        <v>-0.95</v>
      </c>
      <c r="L57">
        <f>BU57*'Value Calculations'!$D$3</f>
        <v>4.4850897148864171</v>
      </c>
      <c r="M57">
        <f>BV57*'Value Calculations'!$D$4</f>
        <v>5.2098032647143988</v>
      </c>
      <c r="N57">
        <f>BW57*'Value Calculations'!$D$5</f>
        <v>7.1641288364288815</v>
      </c>
      <c r="O57">
        <f>BX57*'Value Calculations'!$D$6</f>
        <v>-2.1261038426291687</v>
      </c>
      <c r="P57">
        <f>BY57*'Value Calculations'!$D$7</f>
        <v>2.2850068034194129</v>
      </c>
      <c r="Q57">
        <f>BZ57*'Value Calculations'!$D$8</f>
        <v>17.397731712282628</v>
      </c>
      <c r="R57">
        <f>CA57*'Value Calculations'!$D$9</f>
        <v>3.0228601761004015</v>
      </c>
      <c r="S57">
        <f>CB57*'Value Calculations'!$D$10</f>
        <v>2.1918988444572283</v>
      </c>
      <c r="T57">
        <f>CC57*'Value Calculations'!$D$11</f>
        <v>0</v>
      </c>
      <c r="U57">
        <f>CD57*'Value Calculations'!$D$12</f>
        <v>2.441648218768242</v>
      </c>
      <c r="V57">
        <f>CE57*'Value Calculations'!$D$13</f>
        <v>13.001083106959854</v>
      </c>
      <c r="X57">
        <f>CH57*'Value Calculations'!$D$3</f>
        <v>6.1160314293905689</v>
      </c>
      <c r="Y57">
        <f>CI57*'Value Calculations'!$D$4</f>
        <v>3.9073524485357991</v>
      </c>
      <c r="Z57">
        <f>CJ57*'Value Calculations'!$D$5</f>
        <v>7.1641288364288815</v>
      </c>
      <c r="AA57">
        <f>CK57*'Value Calculations'!$D$6</f>
        <v>0.87545452343553998</v>
      </c>
      <c r="AB57">
        <f>CL57*'Value Calculations'!$D$7</f>
        <v>5.800401885603125</v>
      </c>
      <c r="AC57">
        <f>CM57*'Value Calculations'!$D$8</f>
        <v>17.685297525708791</v>
      </c>
      <c r="AD57">
        <f>CN57*'Value Calculations'!$D$9</f>
        <v>1.5114300880502007</v>
      </c>
      <c r="AE57">
        <f>CO57*'Value Calculations'!$D$10</f>
        <v>1.4612658963048188</v>
      </c>
      <c r="AF57">
        <f>CP57*'Value Calculations'!$D$11</f>
        <v>0</v>
      </c>
      <c r="AG57">
        <f>CQ57*'Value Calculations'!$D$12</f>
        <v>1.6277654791788281</v>
      </c>
      <c r="AH57">
        <f>CR57*'Value Calculations'!$D$13</f>
        <v>13.413815904006199</v>
      </c>
      <c r="AJ57">
        <f>CU57*'Value Calculations'!$D$3</f>
        <v>7.3392377152686823</v>
      </c>
      <c r="AK57">
        <f>CV57*'Value Calculations'!$D$4</f>
        <v>3.5817397444911494</v>
      </c>
      <c r="AL57">
        <f>CW57*'Value Calculations'!$D$5</f>
        <v>7.6948050465347251</v>
      </c>
      <c r="AM57">
        <f>CX57*'Value Calculations'!$D$6</f>
        <v>0.75038959151617712</v>
      </c>
      <c r="AN57">
        <f>CY57*'Value Calculations'!$D$7</f>
        <v>1.9334672952010417</v>
      </c>
      <c r="AO57">
        <f>CZ57*'Value Calculations'!$D$8</f>
        <v>11.215066723620208</v>
      </c>
      <c r="AP57">
        <f>DA57*'Value Calculations'!$D$9</f>
        <v>1.0076200587001338</v>
      </c>
      <c r="AQ57">
        <f>DB57*'Value Calculations'!$D$10</f>
        <v>4.7491141629906615</v>
      </c>
      <c r="AR57">
        <f>DC57*'Value Calculations'!$D$11</f>
        <v>0</v>
      </c>
      <c r="AS57">
        <f>DD57*'Value Calculations'!$D$12</f>
        <v>0.81388273958941404</v>
      </c>
      <c r="AT57">
        <f>DE57*'Value Calculations'!$D$13</f>
        <v>9.7680095300968226</v>
      </c>
      <c r="AV57">
        <f>DH57*'Value Calculations'!$D$3</f>
        <v>8.9701794297728341</v>
      </c>
      <c r="AW57">
        <f>DI57*'Value Calculations'!$D$4</f>
        <v>10.419606529428798</v>
      </c>
      <c r="AX57">
        <f>DJ57*'Value Calculations'!$D$5</f>
        <v>14.328257672857763</v>
      </c>
      <c r="AY57">
        <f>DK57*'Value Calculations'!$D$6</f>
        <v>2.2511687745485314</v>
      </c>
      <c r="AZ57">
        <f>DL57*'Value Calculations'!$D$7</f>
        <v>4.657898483893419</v>
      </c>
      <c r="BA57">
        <f>DM57*'Value Calculations'!$D$8</f>
        <v>21.064195833466158</v>
      </c>
      <c r="BB57">
        <f>DN57*'Value Calculations'!$D$9</f>
        <v>4.0304802348005353</v>
      </c>
      <c r="BC57">
        <f>DO57*'Value Calculations'!$D$10</f>
        <v>5.8450635852192754</v>
      </c>
      <c r="BD57">
        <f>DP57*'Value Calculations'!$D$11</f>
        <v>2.9721424440748123</v>
      </c>
      <c r="BE57">
        <f>DQ57*'Value Calculations'!$D$12</f>
        <v>4.883296437536484</v>
      </c>
      <c r="BF57">
        <f>DR57*'Value Calculations'!$D$13</f>
        <v>14.720803094652958</v>
      </c>
      <c r="BH57">
        <f>DU57*'Value Calculations'!$D$3</f>
        <v>11.416592001529061</v>
      </c>
      <c r="BI57">
        <f>DV57*'Value Calculations'!$D$4</f>
        <v>9.4427684172948485</v>
      </c>
      <c r="BJ57">
        <f>DW57*'Value Calculations'!$D$5</f>
        <v>15.124271988016528</v>
      </c>
      <c r="BK57">
        <f>DX57*'Value Calculations'!$D$6</f>
        <v>2.1261038426291687</v>
      </c>
      <c r="BL57">
        <f>DY57*'Value Calculations'!$D$7</f>
        <v>5.8882867626577173</v>
      </c>
      <c r="BM57">
        <f>DZ57*'Value Calculations'!$D$8</f>
        <v>21.567436006961938</v>
      </c>
      <c r="BN57">
        <f>EA57*'Value Calculations'!$D$9</f>
        <v>3.6526227127879851</v>
      </c>
      <c r="BO57">
        <f>EB57*'Value Calculations'!$D$10</f>
        <v>5.4797471111430704</v>
      </c>
      <c r="BP57">
        <f>EC57*'Value Calculations'!$D$11</f>
        <v>0</v>
      </c>
      <c r="BQ57">
        <f>ED57*'Value Calculations'!$D$12</f>
        <v>1.6277654791788281</v>
      </c>
      <c r="BR57">
        <f>EE57*'Value Calculations'!$D$13</f>
        <v>15.683846287761094</v>
      </c>
      <c r="BT57">
        <f>VLOOKUP($B57,'Raw Stats'!$CM$3:$DC$528,3,FALSE)</f>
        <v>82</v>
      </c>
      <c r="BU57">
        <f>VLOOKUP($B57,'Raw Stats'!$CM$3:$DC$528,4,FALSE)</f>
        <v>11</v>
      </c>
      <c r="BV57">
        <f>VLOOKUP($B57,'Raw Stats'!$CM$3:$DC$528,5,FALSE)</f>
        <v>16</v>
      </c>
      <c r="BW57">
        <f>VLOOKUP($B57,'Raw Stats'!$CM$3:$DC$528,6,FALSE)</f>
        <v>27</v>
      </c>
      <c r="BX57">
        <f>VLOOKUP($B57,'Raw Stats'!$CM$3:$DC$528,7,FALSE)</f>
        <v>-17</v>
      </c>
      <c r="BY57">
        <f>VLOOKUP($B57,'Raw Stats'!$CM$3:$DC$528,8,FALSE)</f>
        <v>26</v>
      </c>
      <c r="BZ57">
        <f>VLOOKUP($B57,'Raw Stats'!$CM$3:$DC$528,9,FALSE)</f>
        <v>242</v>
      </c>
      <c r="CA57">
        <f>VLOOKUP($B57,'Raw Stats'!$CM$3:$DC$528,10,FALSE)</f>
        <v>24</v>
      </c>
      <c r="CB57">
        <f>VLOOKUP($B57,'Raw Stats'!$CM$3:$DC$528,11,FALSE)+VLOOKUP($B57,'Raw Stats'!$CM$3:$DC$528,12,FALSE)</f>
        <v>6</v>
      </c>
      <c r="CC57">
        <f>VLOOKUP($B57,'Raw Stats'!$CM$3:$DC$528,13,FALSE)+VLOOKUP($B57,'Raw Stats'!$CM$3:$DC$528,14,FALSE)</f>
        <v>0</v>
      </c>
      <c r="CD57">
        <f>VLOOKUP($B57,'Raw Stats'!$CM$3:$DC$528,15,FALSE)</f>
        <v>3</v>
      </c>
      <c r="CE57">
        <f>VLOOKUP($B57,'Raw Stats'!$CM$3:$DC$528,16,FALSE)</f>
        <v>189</v>
      </c>
      <c r="CG57">
        <f>VLOOKUP($B57,'Raw Stats'!$BU$3:$CJ$528,3,FALSE)</f>
        <v>79</v>
      </c>
      <c r="CH57">
        <f>VLOOKUP($B57,'Raw Stats'!$BU$3:$CJ$528,4,FALSE)</f>
        <v>15</v>
      </c>
      <c r="CI57">
        <f>VLOOKUP($B57,'Raw Stats'!$BU$3:$CJ$5288,5,FALSE)</f>
        <v>12</v>
      </c>
      <c r="CJ57">
        <f>VLOOKUP($B57,'Raw Stats'!$BU$3:$CJ$528,6,FALSE)</f>
        <v>27</v>
      </c>
      <c r="CK57">
        <f>VLOOKUP($B57,'Raw Stats'!$BU$3:$CJ$528,7,FALSE)</f>
        <v>7</v>
      </c>
      <c r="CL57">
        <f>VLOOKUP($B57,'Raw Stats'!$BU$3:$CJ$528,8,FALSE)</f>
        <v>66</v>
      </c>
      <c r="CM57">
        <f>VLOOKUP($B57,'Raw Stats'!$BU$3:$CJ$528,9,FALSE)</f>
        <v>246</v>
      </c>
      <c r="CN57">
        <f>VLOOKUP($B57,'Raw Stats'!$BU$3:$CJ$528,10,FALSE)</f>
        <v>12</v>
      </c>
      <c r="CO57">
        <f>VLOOKUP($B57,'Raw Stats'!$BU$3:$CJ$528,11,FALSE)+VLOOKUP($B57,'Raw Stats'!$BU$3:$CJ$528,12,FALSE)</f>
        <v>4</v>
      </c>
      <c r="CP57">
        <f>VLOOKUP($B57,'Raw Stats'!$BU$3:$CJ$528,13,FALSE)+VLOOKUP($B57,'Raw Stats'!$BU$3:$CJ$528,14,FALSE)</f>
        <v>0</v>
      </c>
      <c r="CQ57">
        <f>VLOOKUP($B57,'Raw Stats'!$BU$3:$CJ$528,15,FALSE)</f>
        <v>2</v>
      </c>
      <c r="CR57">
        <f>VLOOKUP($B57,'Raw Stats'!$BU$3:$CJ$528,16,FALSE)</f>
        <v>195</v>
      </c>
      <c r="CT57">
        <f>VLOOKUP($B57,'Raw Stats'!$BC$3:$BR$528,3,FALSE)</f>
        <v>46</v>
      </c>
      <c r="CU57">
        <f>VLOOKUP($B57,'Raw Stats'!$BC$3:$BR$528,4,FALSE)</f>
        <v>18</v>
      </c>
      <c r="CV57">
        <f>VLOOKUP($B57,'Raw Stats'!$BC$3:$BR$5288,5,FALSE)</f>
        <v>11</v>
      </c>
      <c r="CW57">
        <f>VLOOKUP($B57,'Raw Stats'!$BC$3:$BR$52888,6,FALSE)</f>
        <v>29</v>
      </c>
      <c r="CX57">
        <f>VLOOKUP($B57,'Raw Stats'!$BC$3:$BR$5288,7,FALSE)</f>
        <v>6</v>
      </c>
      <c r="CY57">
        <f>VLOOKUP($B57,'Raw Stats'!$BC$3:$BR$5288,8,FALSE)</f>
        <v>22</v>
      </c>
      <c r="CZ57">
        <f>VLOOKUP($B57,'Raw Stats'!$BC$3:$BR$5288,9,FALSE)</f>
        <v>156</v>
      </c>
      <c r="DA57">
        <f>VLOOKUP($B57,'Raw Stats'!$BC$3:$BR$5288,10,FALSE)</f>
        <v>8</v>
      </c>
      <c r="DB57">
        <f>VLOOKUP($B57,'Raw Stats'!$BC$3:$BR$5288,11,FALSE)+VLOOKUP($B57,'Raw Stats'!$BC$3:$BR$5288,12,FALSE)</f>
        <v>13</v>
      </c>
      <c r="DC57">
        <f>VLOOKUP($B57,'Raw Stats'!$BC$3:$BR$5288,13,FALSE)+VLOOKUP($B57,'Raw Stats'!$BC$3:$BR$5288,14,FALSE)</f>
        <v>0</v>
      </c>
      <c r="DD57">
        <f>VLOOKUP($B57,'Raw Stats'!$BC$3:$BR$5288,15,FALSE)</f>
        <v>1</v>
      </c>
      <c r="DE57">
        <f>VLOOKUP($B57,'Raw Stats'!$BC$3:$BR$5288,16,FALSE)</f>
        <v>142</v>
      </c>
      <c r="DG57">
        <f>VLOOKUP($B57,'Raw Stats'!$AK$3:$AZ$528,3,FALSE)</f>
        <v>82</v>
      </c>
      <c r="DH57">
        <f>VLOOKUP($B57,'Raw Stats'!$AK$3:$AZ$528,4,FALSE)</f>
        <v>22</v>
      </c>
      <c r="DI57">
        <f>VLOOKUP($B57,'Raw Stats'!$AK$3:$AZ$528,5,FALSE)</f>
        <v>32</v>
      </c>
      <c r="DJ57">
        <f>VLOOKUP($B57,'Raw Stats'!$AK$3:$AZ$528,6,FALSE)</f>
        <v>54</v>
      </c>
      <c r="DK57">
        <f>VLOOKUP($B57,'Raw Stats'!$AK$3:$AZ$528,7,FALSE)</f>
        <v>18</v>
      </c>
      <c r="DL57">
        <f>VLOOKUP($B57,'Raw Stats'!$AK$3:$AZ$528,8,FALSE)</f>
        <v>53</v>
      </c>
      <c r="DM57">
        <f>VLOOKUP($B57,'Raw Stats'!$AK$3:$AZ$528,9,FALSE)</f>
        <v>293</v>
      </c>
      <c r="DN57">
        <f>VLOOKUP($B57,'Raw Stats'!$AK$3:$AZ$528,10,FALSE)</f>
        <v>32</v>
      </c>
      <c r="DO57">
        <f>VLOOKUP($B57,'Raw Stats'!$AK$3:$AZ$528,11,FALSE)+VLOOKUP($B57,'Raw Stats'!$AK$3:$AZ$528,12,FALSE)</f>
        <v>16</v>
      </c>
      <c r="DP57">
        <f>VLOOKUP($B57,'Raw Stats'!$AK$3:$AZ$528,13,FALSE)+VLOOKUP($B57,'Raw Stats'!$AK$3:$AZ$528,14,FALSE)</f>
        <v>3</v>
      </c>
      <c r="DQ57">
        <f>VLOOKUP($B57,'Raw Stats'!$AK$3:$AZ$528,15,FALSE)</f>
        <v>6</v>
      </c>
      <c r="DR57">
        <f>VLOOKUP($B57,'Raw Stats'!$AK$3:$AZ$528,16,FALSE)</f>
        <v>214</v>
      </c>
      <c r="DT57">
        <f>VLOOKUP($B57,'Raw Stats'!$S$3:$AH$528,3,FALSE)</f>
        <v>82</v>
      </c>
      <c r="DU57">
        <f>VLOOKUP($B57,'Raw Stats'!$S$3:$AH$528,4,FALSE)</f>
        <v>28</v>
      </c>
      <c r="DV57">
        <f>VLOOKUP($B57,'Raw Stats'!$S$3:$AH$528,5,FALSE)</f>
        <v>29</v>
      </c>
      <c r="DW57">
        <f>VLOOKUP($B57,'Raw Stats'!$S$3:$AH$528,6,FALSE)</f>
        <v>57</v>
      </c>
      <c r="DX57">
        <f>VLOOKUP($B57,'Raw Stats'!$S$3:$AH$528,7,FALSE)</f>
        <v>17</v>
      </c>
      <c r="DY57">
        <f>VLOOKUP($B57,'Raw Stats'!$S$3:$AH$528,8,FALSE)</f>
        <v>67</v>
      </c>
      <c r="DZ57">
        <f>VLOOKUP($B57,'Raw Stats'!$S$3:$AH$528,9,FALSE)</f>
        <v>300</v>
      </c>
      <c r="EA57">
        <f>VLOOKUP($B57,'Raw Stats'!$S$3:$AH$528,10,FALSE)</f>
        <v>29</v>
      </c>
      <c r="EB57">
        <f>VLOOKUP($B57,'Raw Stats'!$S$3:$AH$528,11,FALSE)+VLOOKUP($B57,'Raw Stats'!$S$3:$AH$528,12,FALSE)</f>
        <v>15</v>
      </c>
      <c r="EC57">
        <f>VLOOKUP($B57,'Raw Stats'!$S$3:$AH$528,13,FALSE)+VLOOKUP($B57,'Raw Stats'!$S$3:$AH$528,14,FALSE)</f>
        <v>0</v>
      </c>
      <c r="ED57">
        <f>VLOOKUP($B57,'Raw Stats'!$S$3:$AH$528,15,FALSE)</f>
        <v>2</v>
      </c>
      <c r="EE57">
        <f>VLOOKUP($B57,'Raw Stats'!$S$3:$AH$528,16,FALSE)</f>
        <v>228</v>
      </c>
    </row>
    <row r="58" spans="1:135" x14ac:dyDescent="0.2">
      <c r="A58" t="e">
        <f>VLOOKUP(B58,'ALL SKATERS'!$B$3:$I$378,9,FALSE)</f>
        <v>#REF!</v>
      </c>
      <c r="B58" t="s">
        <v>245</v>
      </c>
      <c r="C58">
        <f t="shared" si="8"/>
        <v>0.68726574444149557</v>
      </c>
      <c r="D58">
        <f t="shared" si="9"/>
        <v>0.68733496938751815</v>
      </c>
      <c r="E58">
        <f t="shared" si="10"/>
        <v>0.73219366539454189</v>
      </c>
      <c r="F58">
        <f t="shared" si="11"/>
        <v>0.77291276641839912</v>
      </c>
      <c r="G58" t="e">
        <f t="shared" si="12"/>
        <v>#N/A</v>
      </c>
      <c r="H58">
        <f>VLOOKUP(B58,'ALL SKATERS'!$B$3:$H$378,7,FALSE)</f>
        <v>0</v>
      </c>
      <c r="I58" s="29" t="e">
        <f t="shared" si="13"/>
        <v>#REF!</v>
      </c>
      <c r="J58" s="29">
        <f t="shared" si="14"/>
        <v>-95</v>
      </c>
      <c r="K58" s="29">
        <f t="shared" si="15"/>
        <v>-0.95</v>
      </c>
      <c r="L58">
        <f>BU58*'Value Calculations'!$D$3</f>
        <v>6.9315022866426439</v>
      </c>
      <c r="M58">
        <f>BV58*'Value Calculations'!$D$4</f>
        <v>5.8610286728036982</v>
      </c>
      <c r="N58">
        <f>BW58*'Value Calculations'!$D$5</f>
        <v>9.2868336768522539</v>
      </c>
      <c r="O58">
        <f>BX58*'Value Calculations'!$D$6</f>
        <v>2.2511687745485314</v>
      </c>
      <c r="P58">
        <f>BY58*'Value Calculations'!$D$7</f>
        <v>4.0427043445112689</v>
      </c>
      <c r="Q58">
        <f>BZ58*'Value Calculations'!$D$8</f>
        <v>6.1107735353058823</v>
      </c>
      <c r="R58">
        <f>CA58*'Value Calculations'!$D$9</f>
        <v>4.5342902641506022</v>
      </c>
      <c r="S58">
        <f>CB58*'Value Calculations'!$D$10</f>
        <v>0.36531647407620471</v>
      </c>
      <c r="T58">
        <f>CC58*'Value Calculations'!$D$11</f>
        <v>0.9907141480249374</v>
      </c>
      <c r="U58">
        <f>CD58*'Value Calculations'!$D$12</f>
        <v>3.2555309583576562</v>
      </c>
      <c r="V58">
        <f>CE58*'Value Calculations'!$D$13</f>
        <v>12.725927908928957</v>
      </c>
      <c r="X58">
        <f>CH58*'Value Calculations'!$D$3</f>
        <v>6.9315022866426439</v>
      </c>
      <c r="Y58">
        <f>CI58*'Value Calculations'!$D$4</f>
        <v>5.2098032647143988</v>
      </c>
      <c r="Z58">
        <f>CJ58*'Value Calculations'!$D$5</f>
        <v>8.7561574667464104</v>
      </c>
      <c r="AA58">
        <f>CK58*'Value Calculations'!$D$6</f>
        <v>1.0005194553549028</v>
      </c>
      <c r="AB58">
        <f>CL58*'Value Calculations'!$D$7</f>
        <v>3.8669345904020833</v>
      </c>
      <c r="AC58">
        <f>CM58*'Value Calculations'!$D$8</f>
        <v>4.6010530148185467</v>
      </c>
      <c r="AD58">
        <f>CN58*'Value Calculations'!$D$9</f>
        <v>4.156432742138052</v>
      </c>
      <c r="AE58">
        <f>CO58*'Value Calculations'!$D$10</f>
        <v>0</v>
      </c>
      <c r="AF58">
        <f>CP58*'Value Calculations'!$D$11</f>
        <v>0.9907141480249374</v>
      </c>
      <c r="AG58">
        <f>CQ58*'Value Calculations'!$D$12</f>
        <v>4.0694136979470699</v>
      </c>
      <c r="AH58">
        <f>CR58*'Value Calculations'!$D$13</f>
        <v>9.9055871291122699</v>
      </c>
      <c r="AJ58">
        <f>CU58*'Value Calculations'!$D$3</f>
        <v>4.0773542862603787</v>
      </c>
      <c r="AK58">
        <f>CV58*'Value Calculations'!$D$4</f>
        <v>4.5585778566250994</v>
      </c>
      <c r="AL58">
        <f>CW58*'Value Calculations'!$D$5</f>
        <v>6.3681145212701171</v>
      </c>
      <c r="AM58">
        <f>CX58*'Value Calculations'!$D$6</f>
        <v>1.2506493191936285</v>
      </c>
      <c r="AN58">
        <f>CY58*'Value Calculations'!$D$7</f>
        <v>1.5819277869826704</v>
      </c>
      <c r="AO58">
        <f>CZ58*'Value Calculations'!$D$8</f>
        <v>3.5226812144704498</v>
      </c>
      <c r="AP58">
        <f>DA58*'Value Calculations'!$D$9</f>
        <v>3.5266702054504684</v>
      </c>
      <c r="AQ58">
        <f>DB58*'Value Calculations'!$D$10</f>
        <v>0.36531647407620471</v>
      </c>
      <c r="AR58">
        <f>DC58*'Value Calculations'!$D$11</f>
        <v>0</v>
      </c>
      <c r="AS58">
        <f>DD58*'Value Calculations'!$D$12</f>
        <v>0.81388273958941404</v>
      </c>
      <c r="AT58">
        <f>DE58*'Value Calculations'!$D$13</f>
        <v>9.0801215350195807</v>
      </c>
      <c r="AV58">
        <f>DH58*'Value Calculations'!$D$3</f>
        <v>5.7082960007645305</v>
      </c>
      <c r="AW58">
        <f>DI58*'Value Calculations'!$D$4</f>
        <v>7.8147048970715982</v>
      </c>
      <c r="AX58">
        <f>DJ58*'Value Calculations'!$D$5</f>
        <v>10.082847992011018</v>
      </c>
      <c r="AY58">
        <f>DK58*'Value Calculations'!$D$6</f>
        <v>2.6263635703066202</v>
      </c>
      <c r="AZ58">
        <f>DL58*'Value Calculations'!$D$7</f>
        <v>2.1092370493102273</v>
      </c>
      <c r="BA58">
        <f>DM58*'Value Calculations'!$D$8</f>
        <v>5.6075333618101038</v>
      </c>
      <c r="BB58">
        <f>DN58*'Value Calculations'!$D$9</f>
        <v>2.8969076687628847</v>
      </c>
      <c r="BC58">
        <f>DO58*'Value Calculations'!$D$10</f>
        <v>0</v>
      </c>
      <c r="BD58">
        <f>DP58*'Value Calculations'!$D$11</f>
        <v>1.9814282960498748</v>
      </c>
      <c r="BE58">
        <f>DQ58*'Value Calculations'!$D$12</f>
        <v>1.6277654791788281</v>
      </c>
      <c r="BF58">
        <f>DR58*'Value Calculations'!$D$13</f>
        <v>9.0113327355118571</v>
      </c>
      <c r="BH58" t="e">
        <f>DU58*'Value Calculations'!$D$3</f>
        <v>#N/A</v>
      </c>
      <c r="BI58" t="e">
        <f>DV58*'Value Calculations'!$D$4</f>
        <v>#N/A</v>
      </c>
      <c r="BJ58" t="e">
        <f>DW58*'Value Calculations'!$D$5</f>
        <v>#N/A</v>
      </c>
      <c r="BK58" t="e">
        <f>DX58*'Value Calculations'!$D$6</f>
        <v>#N/A</v>
      </c>
      <c r="BL58" t="e">
        <f>DY58*'Value Calculations'!$D$7</f>
        <v>#N/A</v>
      </c>
      <c r="BM58" t="e">
        <f>DZ58*'Value Calculations'!$D$8</f>
        <v>#N/A</v>
      </c>
      <c r="BN58" t="e">
        <f>EA58*'Value Calculations'!$D$9</f>
        <v>#N/A</v>
      </c>
      <c r="BO58" t="e">
        <f>EB58*'Value Calculations'!$D$10</f>
        <v>#N/A</v>
      </c>
      <c r="BP58" t="e">
        <f>EC58*'Value Calculations'!$D$11</f>
        <v>#N/A</v>
      </c>
      <c r="BQ58" t="e">
        <f>ED58*'Value Calculations'!$D$12</f>
        <v>#N/A</v>
      </c>
      <c r="BR58" t="e">
        <f>EE58*'Value Calculations'!$D$13</f>
        <v>#N/A</v>
      </c>
      <c r="BT58">
        <f>VLOOKUP($B58,'Raw Stats'!$CM$3:$DC$528,3,FALSE)</f>
        <v>82</v>
      </c>
      <c r="BU58">
        <f>VLOOKUP($B58,'Raw Stats'!$CM$3:$DC$528,4,FALSE)</f>
        <v>17</v>
      </c>
      <c r="BV58">
        <f>VLOOKUP($B58,'Raw Stats'!$CM$3:$DC$528,5,FALSE)</f>
        <v>18</v>
      </c>
      <c r="BW58">
        <f>VLOOKUP($B58,'Raw Stats'!$CM$3:$DC$528,6,FALSE)</f>
        <v>35</v>
      </c>
      <c r="BX58">
        <f>VLOOKUP($B58,'Raw Stats'!$CM$3:$DC$528,7,FALSE)</f>
        <v>18</v>
      </c>
      <c r="BY58">
        <f>VLOOKUP($B58,'Raw Stats'!$CM$3:$DC$528,8,FALSE)</f>
        <v>46</v>
      </c>
      <c r="BZ58">
        <f>VLOOKUP($B58,'Raw Stats'!$CM$3:$DC$528,9,FALSE)</f>
        <v>85</v>
      </c>
      <c r="CA58">
        <f>VLOOKUP($B58,'Raw Stats'!$CM$3:$DC$528,10,FALSE)</f>
        <v>36</v>
      </c>
      <c r="CB58">
        <f>VLOOKUP($B58,'Raw Stats'!$CM$3:$DC$528,11,FALSE)+VLOOKUP($B58,'Raw Stats'!$CM$3:$DC$528,12,FALSE)</f>
        <v>1</v>
      </c>
      <c r="CC58">
        <f>VLOOKUP($B58,'Raw Stats'!$CM$3:$DC$528,13,FALSE)+VLOOKUP($B58,'Raw Stats'!$CM$3:$DC$528,14,FALSE)</f>
        <v>1</v>
      </c>
      <c r="CD58">
        <f>VLOOKUP($B58,'Raw Stats'!$CM$3:$DC$528,15,FALSE)</f>
        <v>4</v>
      </c>
      <c r="CE58">
        <f>VLOOKUP($B58,'Raw Stats'!$CM$3:$DC$528,16,FALSE)</f>
        <v>185</v>
      </c>
      <c r="CG58">
        <f>VLOOKUP($B58,'Raw Stats'!$BU$3:$CJ$528,3,FALSE)</f>
        <v>72</v>
      </c>
      <c r="CH58">
        <f>VLOOKUP($B58,'Raw Stats'!$BU$3:$CJ$528,4,FALSE)</f>
        <v>17</v>
      </c>
      <c r="CI58">
        <f>VLOOKUP($B58,'Raw Stats'!$BU$3:$CJ$5288,5,FALSE)</f>
        <v>16</v>
      </c>
      <c r="CJ58">
        <f>VLOOKUP($B58,'Raw Stats'!$BU$3:$CJ$528,6,FALSE)</f>
        <v>33</v>
      </c>
      <c r="CK58">
        <f>VLOOKUP($B58,'Raw Stats'!$BU$3:$CJ$528,7,FALSE)</f>
        <v>8</v>
      </c>
      <c r="CL58">
        <f>VLOOKUP($B58,'Raw Stats'!$BU$3:$CJ$528,8,FALSE)</f>
        <v>44</v>
      </c>
      <c r="CM58">
        <f>VLOOKUP($B58,'Raw Stats'!$BU$3:$CJ$528,9,FALSE)</f>
        <v>64</v>
      </c>
      <c r="CN58">
        <f>VLOOKUP($B58,'Raw Stats'!$BU$3:$CJ$528,10,FALSE)</f>
        <v>33</v>
      </c>
      <c r="CO58">
        <f>VLOOKUP($B58,'Raw Stats'!$BU$3:$CJ$528,11,FALSE)+VLOOKUP($B58,'Raw Stats'!$BU$3:$CJ$528,12,FALSE)</f>
        <v>0</v>
      </c>
      <c r="CP58">
        <f>VLOOKUP($B58,'Raw Stats'!$BU$3:$CJ$528,13,FALSE)+VLOOKUP($B58,'Raw Stats'!$BU$3:$CJ$528,14,FALSE)</f>
        <v>1</v>
      </c>
      <c r="CQ58">
        <f>VLOOKUP($B58,'Raw Stats'!$BU$3:$CJ$528,15,FALSE)</f>
        <v>5</v>
      </c>
      <c r="CR58">
        <f>VLOOKUP($B58,'Raw Stats'!$BU$3:$CJ$528,16,FALSE)</f>
        <v>144</v>
      </c>
      <c r="CT58">
        <f>VLOOKUP($B58,'Raw Stats'!$BC$3:$BR$528,3,FALSE)</f>
        <v>48</v>
      </c>
      <c r="CU58">
        <f>VLOOKUP($B58,'Raw Stats'!$BC$3:$BR$528,4,FALSE)</f>
        <v>10</v>
      </c>
      <c r="CV58">
        <f>VLOOKUP($B58,'Raw Stats'!$BC$3:$BR$5288,5,FALSE)</f>
        <v>14</v>
      </c>
      <c r="CW58">
        <f>VLOOKUP($B58,'Raw Stats'!$BC$3:$BR$52888,6,FALSE)</f>
        <v>24</v>
      </c>
      <c r="CX58">
        <f>VLOOKUP($B58,'Raw Stats'!$BC$3:$BR$5288,7,FALSE)</f>
        <v>10</v>
      </c>
      <c r="CY58">
        <f>VLOOKUP($B58,'Raw Stats'!$BC$3:$BR$5288,8,FALSE)</f>
        <v>18</v>
      </c>
      <c r="CZ58">
        <f>VLOOKUP($B58,'Raw Stats'!$BC$3:$BR$5288,9,FALSE)</f>
        <v>49</v>
      </c>
      <c r="DA58">
        <f>VLOOKUP($B58,'Raw Stats'!$BC$3:$BR$5288,10,FALSE)</f>
        <v>28</v>
      </c>
      <c r="DB58">
        <f>VLOOKUP($B58,'Raw Stats'!$BC$3:$BR$5288,11,FALSE)+VLOOKUP($B58,'Raw Stats'!$BC$3:$BR$5288,12,FALSE)</f>
        <v>1</v>
      </c>
      <c r="DC58">
        <f>VLOOKUP($B58,'Raw Stats'!$BC$3:$BR$5288,13,FALSE)+VLOOKUP($B58,'Raw Stats'!$BC$3:$BR$5288,14,FALSE)</f>
        <v>0</v>
      </c>
      <c r="DD58">
        <f>VLOOKUP($B58,'Raw Stats'!$BC$3:$BR$5288,15,FALSE)</f>
        <v>1</v>
      </c>
      <c r="DE58">
        <f>VLOOKUP($B58,'Raw Stats'!$BC$3:$BR$5288,16,FALSE)</f>
        <v>132</v>
      </c>
      <c r="DG58">
        <f>VLOOKUP($B58,'Raw Stats'!$AK$3:$AZ$528,3,FALSE)</f>
        <v>64</v>
      </c>
      <c r="DH58">
        <f>VLOOKUP($B58,'Raw Stats'!$AK$3:$AZ$528,4,FALSE)</f>
        <v>14</v>
      </c>
      <c r="DI58">
        <f>VLOOKUP($B58,'Raw Stats'!$AK$3:$AZ$528,5,FALSE)</f>
        <v>24</v>
      </c>
      <c r="DJ58">
        <f>VLOOKUP($B58,'Raw Stats'!$AK$3:$AZ$528,6,FALSE)</f>
        <v>38</v>
      </c>
      <c r="DK58">
        <f>VLOOKUP($B58,'Raw Stats'!$AK$3:$AZ$528,7,FALSE)</f>
        <v>21</v>
      </c>
      <c r="DL58">
        <f>VLOOKUP($B58,'Raw Stats'!$AK$3:$AZ$528,8,FALSE)</f>
        <v>24</v>
      </c>
      <c r="DM58">
        <f>VLOOKUP($B58,'Raw Stats'!$AK$3:$AZ$528,9,FALSE)</f>
        <v>78</v>
      </c>
      <c r="DN58">
        <f>VLOOKUP($B58,'Raw Stats'!$AK$3:$AZ$528,10,FALSE)</f>
        <v>23</v>
      </c>
      <c r="DO58">
        <f>VLOOKUP($B58,'Raw Stats'!$AK$3:$AZ$528,11,FALSE)+VLOOKUP($B58,'Raw Stats'!$AK$3:$AZ$528,12,FALSE)</f>
        <v>0</v>
      </c>
      <c r="DP58">
        <f>VLOOKUP($B58,'Raw Stats'!$AK$3:$AZ$528,13,FALSE)+VLOOKUP($B58,'Raw Stats'!$AK$3:$AZ$528,14,FALSE)</f>
        <v>2</v>
      </c>
      <c r="DQ58">
        <f>VLOOKUP($B58,'Raw Stats'!$AK$3:$AZ$528,15,FALSE)</f>
        <v>2</v>
      </c>
      <c r="DR58">
        <f>VLOOKUP($B58,'Raw Stats'!$AK$3:$AZ$528,16,FALSE)</f>
        <v>131</v>
      </c>
      <c r="DT58" t="e">
        <f>VLOOKUP($B58,'Raw Stats'!$S$3:$AH$528,3,FALSE)</f>
        <v>#N/A</v>
      </c>
      <c r="DU58" t="e">
        <f>VLOOKUP($B58,'Raw Stats'!$S$3:$AH$528,4,FALSE)</f>
        <v>#N/A</v>
      </c>
      <c r="DV58" t="e">
        <f>VLOOKUP($B58,'Raw Stats'!$S$3:$AH$528,5,FALSE)</f>
        <v>#N/A</v>
      </c>
      <c r="DW58" t="e">
        <f>VLOOKUP($B58,'Raw Stats'!$S$3:$AH$528,6,FALSE)</f>
        <v>#N/A</v>
      </c>
      <c r="DX58" t="e">
        <f>VLOOKUP($B58,'Raw Stats'!$S$3:$AH$528,7,FALSE)</f>
        <v>#N/A</v>
      </c>
      <c r="DY58" t="e">
        <f>VLOOKUP($B58,'Raw Stats'!$S$3:$AH$528,8,FALSE)</f>
        <v>#N/A</v>
      </c>
      <c r="DZ58" t="e">
        <f>VLOOKUP($B58,'Raw Stats'!$S$3:$AH$528,9,FALSE)</f>
        <v>#N/A</v>
      </c>
      <c r="EA58" t="e">
        <f>VLOOKUP($B58,'Raw Stats'!$S$3:$AH$528,10,FALSE)</f>
        <v>#N/A</v>
      </c>
      <c r="EB58" t="e">
        <f>VLOOKUP($B58,'Raw Stats'!$S$3:$AH$528,11,FALSE)+VLOOKUP($B58,'Raw Stats'!$S$3:$AH$528,12,FALSE)</f>
        <v>#N/A</v>
      </c>
      <c r="EC58" t="e">
        <f>VLOOKUP($B58,'Raw Stats'!$S$3:$AH$528,13,FALSE)+VLOOKUP($B58,'Raw Stats'!$S$3:$AH$528,14,FALSE)</f>
        <v>#N/A</v>
      </c>
      <c r="ED58" t="e">
        <f>VLOOKUP($B58,'Raw Stats'!$S$3:$AH$528,15,FALSE)</f>
        <v>#N/A</v>
      </c>
      <c r="EE58" t="e">
        <f>VLOOKUP($B58,'Raw Stats'!$S$3:$AH$528,16,FALSE)</f>
        <v>#N/A</v>
      </c>
    </row>
    <row r="59" spans="1:135" x14ac:dyDescent="0.2">
      <c r="A59" t="e">
        <f>VLOOKUP(B59,'ALL SKATERS'!$B$3:$I$378,9,FALSE)</f>
        <v>#REF!</v>
      </c>
      <c r="B59" t="s">
        <v>177</v>
      </c>
      <c r="C59">
        <f t="shared" si="8"/>
        <v>0.64121360117405501</v>
      </c>
      <c r="D59">
        <f t="shared" si="9"/>
        <v>0.83455762809453826</v>
      </c>
      <c r="E59">
        <f t="shared" si="10"/>
        <v>0.68918070183204261</v>
      </c>
      <c r="F59">
        <f t="shared" si="11"/>
        <v>0.76929094608220772</v>
      </c>
      <c r="G59">
        <f t="shared" si="12"/>
        <v>0.85057674815814155</v>
      </c>
      <c r="H59">
        <f>VLOOKUP(B59,'ALL SKATERS'!$B$3:$H$378,7,FALSE)</f>
        <v>0</v>
      </c>
      <c r="I59" s="29" t="e">
        <f t="shared" si="13"/>
        <v>#REF!</v>
      </c>
      <c r="J59" s="29">
        <f t="shared" si="14"/>
        <v>-95</v>
      </c>
      <c r="K59" s="29">
        <f t="shared" si="15"/>
        <v>-0.95</v>
      </c>
      <c r="L59">
        <f>BU59*'Value Calculations'!$D$3</f>
        <v>3.2618834290083032</v>
      </c>
      <c r="M59">
        <f>BV59*'Value Calculations'!$D$4</f>
        <v>11.722057345607396</v>
      </c>
      <c r="N59">
        <f>BW59*'Value Calculations'!$D$5</f>
        <v>11.674876622328547</v>
      </c>
      <c r="O59">
        <f>BX59*'Value Calculations'!$D$6</f>
        <v>-0.25012986383872571</v>
      </c>
      <c r="P59">
        <f>BY59*'Value Calculations'!$D$7</f>
        <v>2.9880858198561553</v>
      </c>
      <c r="Q59">
        <f>BZ59*'Value Calculations'!$D$8</f>
        <v>3.7383555745400692</v>
      </c>
      <c r="R59">
        <f>CA59*'Value Calculations'!$D$9</f>
        <v>6.2976253668758364</v>
      </c>
      <c r="S59">
        <f>CB59*'Value Calculations'!$D$10</f>
        <v>3.2878482666858426</v>
      </c>
      <c r="T59">
        <f>CC59*'Value Calculations'!$D$11</f>
        <v>0</v>
      </c>
      <c r="U59">
        <f>CD59*'Value Calculations'!$D$12</f>
        <v>0</v>
      </c>
      <c r="V59">
        <f>CE59*'Value Calculations'!$D$13</f>
        <v>9.2176991340350298</v>
      </c>
      <c r="X59">
        <f>CH59*'Value Calculations'!$D$3</f>
        <v>8.5624440011467957</v>
      </c>
      <c r="Y59">
        <f>CI59*'Value Calculations'!$D$4</f>
        <v>11.722057345607396</v>
      </c>
      <c r="Z59">
        <f>CJ59*'Value Calculations'!$D$5</f>
        <v>15.124271988016528</v>
      </c>
      <c r="AA59">
        <f>CK59*'Value Calculations'!$D$6</f>
        <v>1.5007791830323542</v>
      </c>
      <c r="AB59">
        <f>CL59*'Value Calculations'!$D$7</f>
        <v>1.5819277869826704</v>
      </c>
      <c r="AC59">
        <f>CM59*'Value Calculations'!$D$8</f>
        <v>2.4443094141223529</v>
      </c>
      <c r="AD59">
        <f>CN59*'Value Calculations'!$D$9</f>
        <v>3.9045277274630186</v>
      </c>
      <c r="AE59">
        <f>CO59*'Value Calculations'!$D$10</f>
        <v>7.6716459556002992</v>
      </c>
      <c r="AF59">
        <f>CP59*'Value Calculations'!$D$11</f>
        <v>0</v>
      </c>
      <c r="AG59">
        <f>CQ59*'Value Calculations'!$D$12</f>
        <v>3.2555309583576562</v>
      </c>
      <c r="AH59">
        <f>CR59*'Value Calculations'!$D$13</f>
        <v>11.831673515328545</v>
      </c>
      <c r="AJ59">
        <f>CU59*'Value Calculations'!$D$3</f>
        <v>5.300560572138493</v>
      </c>
      <c r="AK59">
        <f>CV59*'Value Calculations'!$D$4</f>
        <v>2.9305143364018491</v>
      </c>
      <c r="AL59">
        <f>CW59*'Value Calculations'!$D$5</f>
        <v>5.8374383111642736</v>
      </c>
      <c r="AM59">
        <f>CX59*'Value Calculations'!$D$6</f>
        <v>-0.62532465959681427</v>
      </c>
      <c r="AN59">
        <f>CY59*'Value Calculations'!$D$7</f>
        <v>2.1092370493102273</v>
      </c>
      <c r="AO59">
        <f>CZ59*'Value Calculations'!$D$8</f>
        <v>1.2221547070611765</v>
      </c>
      <c r="AP59">
        <f>DA59*'Value Calculations'!$D$9</f>
        <v>2.770955161425368</v>
      </c>
      <c r="AQ59">
        <f>DB59*'Value Calculations'!$D$10</f>
        <v>2.5572153185334328</v>
      </c>
      <c r="AR59">
        <f>DC59*'Value Calculations'!$D$11</f>
        <v>0</v>
      </c>
      <c r="AS59">
        <f>DD59*'Value Calculations'!$D$12</f>
        <v>2.441648218768242</v>
      </c>
      <c r="AT59">
        <f>DE59*'Value Calculations'!$D$13</f>
        <v>5.0903711635715831</v>
      </c>
      <c r="AV59">
        <f>DH59*'Value Calculations'!$D$3</f>
        <v>4.8928251435124546</v>
      </c>
      <c r="AW59">
        <f>DI59*'Value Calculations'!$D$4</f>
        <v>11.070831937518097</v>
      </c>
      <c r="AX59">
        <f>DJ59*'Value Calculations'!$D$5</f>
        <v>12.205552832434391</v>
      </c>
      <c r="AY59">
        <f>DK59*'Value Calculations'!$D$6</f>
        <v>-0.25012986383872571</v>
      </c>
      <c r="AZ59">
        <f>DL59*'Value Calculations'!$D$7</f>
        <v>4.7457833609480113</v>
      </c>
      <c r="BA59">
        <f>DM59*'Value Calculations'!$D$8</f>
        <v>2.9475495876181315</v>
      </c>
      <c r="BB59">
        <f>DN59*'Value Calculations'!$D$9</f>
        <v>6.0457203522008029</v>
      </c>
      <c r="BC59">
        <f>DO59*'Value Calculations'!$D$10</f>
        <v>6.5756965333716852</v>
      </c>
      <c r="BD59">
        <f>DP59*'Value Calculations'!$D$11</f>
        <v>1.9814282960498748</v>
      </c>
      <c r="BE59">
        <f>DQ59*'Value Calculations'!$D$12</f>
        <v>2.441648218768242</v>
      </c>
      <c r="BF59">
        <f>DR59*'Value Calculations'!$D$13</f>
        <v>8.1170783419114443</v>
      </c>
      <c r="BH59">
        <f>DU59*'Value Calculations'!$D$3</f>
        <v>7.7469731438947198</v>
      </c>
      <c r="BI59">
        <f>DV59*'Value Calculations'!$D$4</f>
        <v>10.745219233473447</v>
      </c>
      <c r="BJ59">
        <f>DW59*'Value Calculations'!$D$5</f>
        <v>13.797581462751921</v>
      </c>
      <c r="BK59">
        <f>DX59*'Value Calculations'!$D$6</f>
        <v>0.37519479575808856</v>
      </c>
      <c r="BL59">
        <f>DY59*'Value Calculations'!$D$7</f>
        <v>2.1092370493102273</v>
      </c>
      <c r="BM59">
        <f>DZ59*'Value Calculations'!$D$8</f>
        <v>3.2351154010442906</v>
      </c>
      <c r="BN59">
        <f>EA59*'Value Calculations'!$D$9</f>
        <v>4.7861952788256357</v>
      </c>
      <c r="BO59">
        <f>EB59*'Value Calculations'!$D$10</f>
        <v>6.5756965333716852</v>
      </c>
      <c r="BP59">
        <f>EC59*'Value Calculations'!$D$11</f>
        <v>0</v>
      </c>
      <c r="BQ59">
        <f>ED59*'Value Calculations'!$D$12</f>
        <v>0.81388273958941404</v>
      </c>
      <c r="BR59">
        <f>EE59*'Value Calculations'!$D$13</f>
        <v>9.3552767330504771</v>
      </c>
      <c r="BT59">
        <f>VLOOKUP($B59,'Raw Stats'!$CM$3:$DC$528,3,FALSE)</f>
        <v>81</v>
      </c>
      <c r="BU59">
        <f>VLOOKUP($B59,'Raw Stats'!$CM$3:$DC$528,4,FALSE)</f>
        <v>8</v>
      </c>
      <c r="BV59">
        <f>VLOOKUP($B59,'Raw Stats'!$CM$3:$DC$528,5,FALSE)</f>
        <v>36</v>
      </c>
      <c r="BW59">
        <f>VLOOKUP($B59,'Raw Stats'!$CM$3:$DC$528,6,FALSE)</f>
        <v>44</v>
      </c>
      <c r="BX59">
        <f>VLOOKUP($B59,'Raw Stats'!$CM$3:$DC$528,7,FALSE)</f>
        <v>-2</v>
      </c>
      <c r="BY59">
        <f>VLOOKUP($B59,'Raw Stats'!$CM$3:$DC$528,8,FALSE)</f>
        <v>34</v>
      </c>
      <c r="BZ59">
        <f>VLOOKUP($B59,'Raw Stats'!$CM$3:$DC$528,9,FALSE)</f>
        <v>52</v>
      </c>
      <c r="CA59">
        <f>VLOOKUP($B59,'Raw Stats'!$CM$3:$DC$528,10,FALSE)</f>
        <v>50</v>
      </c>
      <c r="CB59">
        <f>VLOOKUP($B59,'Raw Stats'!$CM$3:$DC$528,11,FALSE)+VLOOKUP($B59,'Raw Stats'!$CM$3:$DC$528,12,FALSE)</f>
        <v>9</v>
      </c>
      <c r="CC59">
        <f>VLOOKUP($B59,'Raw Stats'!$CM$3:$DC$528,13,FALSE)+VLOOKUP($B59,'Raw Stats'!$CM$3:$DC$528,14,FALSE)</f>
        <v>0</v>
      </c>
      <c r="CD59">
        <f>VLOOKUP($B59,'Raw Stats'!$CM$3:$DC$528,15,FALSE)</f>
        <v>0</v>
      </c>
      <c r="CE59">
        <f>VLOOKUP($B59,'Raw Stats'!$CM$3:$DC$528,16,FALSE)</f>
        <v>134</v>
      </c>
      <c r="CG59">
        <f>VLOOKUP($B59,'Raw Stats'!$BU$3:$CJ$528,3,FALSE)</f>
        <v>81</v>
      </c>
      <c r="CH59">
        <f>VLOOKUP($B59,'Raw Stats'!$BU$3:$CJ$528,4,FALSE)</f>
        <v>21</v>
      </c>
      <c r="CI59">
        <f>VLOOKUP($B59,'Raw Stats'!$BU$3:$CJ$5288,5,FALSE)</f>
        <v>36</v>
      </c>
      <c r="CJ59">
        <f>VLOOKUP($B59,'Raw Stats'!$BU$3:$CJ$528,6,FALSE)</f>
        <v>57</v>
      </c>
      <c r="CK59">
        <f>VLOOKUP($B59,'Raw Stats'!$BU$3:$CJ$528,7,FALSE)</f>
        <v>12</v>
      </c>
      <c r="CL59">
        <f>VLOOKUP($B59,'Raw Stats'!$BU$3:$CJ$528,8,FALSE)</f>
        <v>18</v>
      </c>
      <c r="CM59">
        <f>VLOOKUP($B59,'Raw Stats'!$BU$3:$CJ$528,9,FALSE)</f>
        <v>34</v>
      </c>
      <c r="CN59">
        <f>VLOOKUP($B59,'Raw Stats'!$BU$3:$CJ$528,10,FALSE)</f>
        <v>31</v>
      </c>
      <c r="CO59">
        <f>VLOOKUP($B59,'Raw Stats'!$BU$3:$CJ$528,11,FALSE)+VLOOKUP($B59,'Raw Stats'!$BU$3:$CJ$528,12,FALSE)</f>
        <v>21</v>
      </c>
      <c r="CP59">
        <f>VLOOKUP($B59,'Raw Stats'!$BU$3:$CJ$528,13,FALSE)+VLOOKUP($B59,'Raw Stats'!$BU$3:$CJ$528,14,FALSE)</f>
        <v>0</v>
      </c>
      <c r="CQ59">
        <f>VLOOKUP($B59,'Raw Stats'!$BU$3:$CJ$528,15,FALSE)</f>
        <v>4</v>
      </c>
      <c r="CR59">
        <f>VLOOKUP($B59,'Raw Stats'!$BU$3:$CJ$528,16,FALSE)</f>
        <v>172</v>
      </c>
      <c r="CT59">
        <f>VLOOKUP($B59,'Raw Stats'!$BC$3:$BR$528,3,FALSE)</f>
        <v>43</v>
      </c>
      <c r="CU59">
        <f>VLOOKUP($B59,'Raw Stats'!$BC$3:$BR$528,4,FALSE)</f>
        <v>13</v>
      </c>
      <c r="CV59">
        <f>VLOOKUP($B59,'Raw Stats'!$BC$3:$BR$5288,5,FALSE)</f>
        <v>9</v>
      </c>
      <c r="CW59">
        <f>VLOOKUP($B59,'Raw Stats'!$BC$3:$BR$52888,6,FALSE)</f>
        <v>22</v>
      </c>
      <c r="CX59">
        <f>VLOOKUP($B59,'Raw Stats'!$BC$3:$BR$5288,7,FALSE)</f>
        <v>-5</v>
      </c>
      <c r="CY59">
        <f>VLOOKUP($B59,'Raw Stats'!$BC$3:$BR$5288,8,FALSE)</f>
        <v>24</v>
      </c>
      <c r="CZ59">
        <f>VLOOKUP($B59,'Raw Stats'!$BC$3:$BR$5288,9,FALSE)</f>
        <v>17</v>
      </c>
      <c r="DA59">
        <f>VLOOKUP($B59,'Raw Stats'!$BC$3:$BR$5288,10,FALSE)</f>
        <v>22</v>
      </c>
      <c r="DB59">
        <f>VLOOKUP($B59,'Raw Stats'!$BC$3:$BR$5288,11,FALSE)+VLOOKUP($B59,'Raw Stats'!$BC$3:$BR$5288,12,FALSE)</f>
        <v>7</v>
      </c>
      <c r="DC59">
        <f>VLOOKUP($B59,'Raw Stats'!$BC$3:$BR$5288,13,FALSE)+VLOOKUP($B59,'Raw Stats'!$BC$3:$BR$5288,14,FALSE)</f>
        <v>0</v>
      </c>
      <c r="DD59">
        <f>VLOOKUP($B59,'Raw Stats'!$BC$3:$BR$5288,15,FALSE)</f>
        <v>3</v>
      </c>
      <c r="DE59">
        <f>VLOOKUP($B59,'Raw Stats'!$BC$3:$BR$5288,16,FALSE)</f>
        <v>74</v>
      </c>
      <c r="DG59">
        <f>VLOOKUP($B59,'Raw Stats'!$AK$3:$AZ$528,3,FALSE)</f>
        <v>79</v>
      </c>
      <c r="DH59">
        <f>VLOOKUP($B59,'Raw Stats'!$AK$3:$AZ$528,4,FALSE)</f>
        <v>12</v>
      </c>
      <c r="DI59">
        <f>VLOOKUP($B59,'Raw Stats'!$AK$3:$AZ$528,5,FALSE)</f>
        <v>34</v>
      </c>
      <c r="DJ59">
        <f>VLOOKUP($B59,'Raw Stats'!$AK$3:$AZ$528,6,FALSE)</f>
        <v>46</v>
      </c>
      <c r="DK59">
        <f>VLOOKUP($B59,'Raw Stats'!$AK$3:$AZ$528,7,FALSE)</f>
        <v>-2</v>
      </c>
      <c r="DL59">
        <f>VLOOKUP($B59,'Raw Stats'!$AK$3:$AZ$528,8,FALSE)</f>
        <v>54</v>
      </c>
      <c r="DM59">
        <f>VLOOKUP($B59,'Raw Stats'!$AK$3:$AZ$528,9,FALSE)</f>
        <v>41</v>
      </c>
      <c r="DN59">
        <f>VLOOKUP($B59,'Raw Stats'!$AK$3:$AZ$528,10,FALSE)</f>
        <v>48</v>
      </c>
      <c r="DO59">
        <f>VLOOKUP($B59,'Raw Stats'!$AK$3:$AZ$528,11,FALSE)+VLOOKUP($B59,'Raw Stats'!$AK$3:$AZ$528,12,FALSE)</f>
        <v>18</v>
      </c>
      <c r="DP59">
        <f>VLOOKUP($B59,'Raw Stats'!$AK$3:$AZ$528,13,FALSE)+VLOOKUP($B59,'Raw Stats'!$AK$3:$AZ$528,14,FALSE)</f>
        <v>2</v>
      </c>
      <c r="DQ59">
        <f>VLOOKUP($B59,'Raw Stats'!$AK$3:$AZ$528,15,FALSE)</f>
        <v>3</v>
      </c>
      <c r="DR59">
        <f>VLOOKUP($B59,'Raw Stats'!$AK$3:$AZ$528,16,FALSE)</f>
        <v>118</v>
      </c>
      <c r="DT59">
        <f>VLOOKUP($B59,'Raw Stats'!$S$3:$AH$528,3,FALSE)</f>
        <v>70</v>
      </c>
      <c r="DU59">
        <f>VLOOKUP($B59,'Raw Stats'!$S$3:$AH$528,4,FALSE)</f>
        <v>19</v>
      </c>
      <c r="DV59">
        <f>VLOOKUP($B59,'Raw Stats'!$S$3:$AH$528,5,FALSE)</f>
        <v>33</v>
      </c>
      <c r="DW59">
        <f>VLOOKUP($B59,'Raw Stats'!$S$3:$AH$528,6,FALSE)</f>
        <v>52</v>
      </c>
      <c r="DX59">
        <f>VLOOKUP($B59,'Raw Stats'!$S$3:$AH$528,7,FALSE)</f>
        <v>3</v>
      </c>
      <c r="DY59">
        <f>VLOOKUP($B59,'Raw Stats'!$S$3:$AH$528,8,FALSE)</f>
        <v>24</v>
      </c>
      <c r="DZ59">
        <f>VLOOKUP($B59,'Raw Stats'!$S$3:$AH$528,9,FALSE)</f>
        <v>45</v>
      </c>
      <c r="EA59">
        <f>VLOOKUP($B59,'Raw Stats'!$S$3:$AH$528,10,FALSE)</f>
        <v>38</v>
      </c>
      <c r="EB59">
        <f>VLOOKUP($B59,'Raw Stats'!$S$3:$AH$528,11,FALSE)+VLOOKUP($B59,'Raw Stats'!$S$3:$AH$528,12,FALSE)</f>
        <v>18</v>
      </c>
      <c r="EC59">
        <f>VLOOKUP($B59,'Raw Stats'!$S$3:$AH$528,13,FALSE)+VLOOKUP($B59,'Raw Stats'!$S$3:$AH$528,14,FALSE)</f>
        <v>0</v>
      </c>
      <c r="ED59">
        <f>VLOOKUP($B59,'Raw Stats'!$S$3:$AH$528,15,FALSE)</f>
        <v>1</v>
      </c>
      <c r="EE59">
        <f>VLOOKUP($B59,'Raw Stats'!$S$3:$AH$528,16,FALSE)</f>
        <v>136</v>
      </c>
    </row>
    <row r="60" spans="1:135" x14ac:dyDescent="0.2">
      <c r="A60" t="e">
        <f>VLOOKUP(B60,'ALL SKATERS'!$B$3:$I$378,9,FALSE)</f>
        <v>#REF!</v>
      </c>
      <c r="B60" t="s">
        <v>205</v>
      </c>
      <c r="C60">
        <f t="shared" si="8"/>
        <v>0.99797295210202908</v>
      </c>
      <c r="D60">
        <f t="shared" si="9"/>
        <v>0.74515638346810242</v>
      </c>
      <c r="E60">
        <f t="shared" si="10"/>
        <v>1.1272238917398394</v>
      </c>
      <c r="F60">
        <f t="shared" si="11"/>
        <v>0.97865373195904914</v>
      </c>
      <c r="G60">
        <f t="shared" si="12"/>
        <v>0.80178153743724512</v>
      </c>
      <c r="H60">
        <f>VLOOKUP(B60,'ALL SKATERS'!$B$3:$H$378,7,FALSE)</f>
        <v>0.95</v>
      </c>
      <c r="I60" s="29" t="e">
        <f t="shared" si="13"/>
        <v>#REF!</v>
      </c>
      <c r="J60" s="29">
        <f t="shared" si="14"/>
        <v>0</v>
      </c>
      <c r="K60" s="29">
        <f t="shared" si="15"/>
        <v>0</v>
      </c>
      <c r="L60">
        <f>BU60*'Value Calculations'!$D$3</f>
        <v>2.4464125717562273</v>
      </c>
      <c r="M60">
        <f>BV60*'Value Calculations'!$D$4</f>
        <v>1.6280635202232496</v>
      </c>
      <c r="N60">
        <f>BW60*'Value Calculations'!$D$5</f>
        <v>2.9187191555821368</v>
      </c>
      <c r="O60">
        <f>BX60*'Value Calculations'!$D$6</f>
        <v>0.25012986383872571</v>
      </c>
      <c r="P60">
        <f>BY60*'Value Calculations'!$D$7</f>
        <v>0.35153950821837121</v>
      </c>
      <c r="Q60">
        <f>BZ60*'Value Calculations'!$D$8</f>
        <v>1.4378290671307958</v>
      </c>
      <c r="R60">
        <f>CA60*'Value Calculations'!$D$9</f>
        <v>1.0076200587001338</v>
      </c>
      <c r="S60">
        <f>CB60*'Value Calculations'!$D$10</f>
        <v>1.0959494222286141</v>
      </c>
      <c r="T60">
        <f>CC60*'Value Calculations'!$D$11</f>
        <v>0.9907141480249374</v>
      </c>
      <c r="U60">
        <f>CD60*'Value Calculations'!$D$12</f>
        <v>0.81388273958941404</v>
      </c>
      <c r="V60">
        <f>CE60*'Value Calculations'!$D$13</f>
        <v>3.0267071783398602</v>
      </c>
      <c r="X60">
        <f>CH60*'Value Calculations'!$D$3</f>
        <v>2.8541480003822652</v>
      </c>
      <c r="Y60">
        <f>CI60*'Value Calculations'!$D$4</f>
        <v>4.2329651525804488</v>
      </c>
      <c r="Z60">
        <f>CJ60*'Value Calculations'!$D$5</f>
        <v>5.3067621010584309</v>
      </c>
      <c r="AA60">
        <f>CK60*'Value Calculations'!$D$6</f>
        <v>0.75038959151617712</v>
      </c>
      <c r="AB60">
        <f>CL60*'Value Calculations'!$D$7</f>
        <v>0.70307901643674242</v>
      </c>
      <c r="AC60">
        <f>CM60*'Value Calculations'!$D$8</f>
        <v>4.8886188282447058</v>
      </c>
      <c r="AD60">
        <f>CN60*'Value Calculations'!$D$9</f>
        <v>3.6526227127879851</v>
      </c>
      <c r="AE60">
        <f>CO60*'Value Calculations'!$D$10</f>
        <v>0</v>
      </c>
      <c r="AF60">
        <f>CP60*'Value Calculations'!$D$11</f>
        <v>0</v>
      </c>
      <c r="AG60">
        <f>CQ60*'Value Calculations'!$D$12</f>
        <v>0</v>
      </c>
      <c r="AH60">
        <f>CR60*'Value Calculations'!$D$13</f>
        <v>6.6725135522492369</v>
      </c>
      <c r="AJ60">
        <f>CU60*'Value Calculations'!$D$3</f>
        <v>8.1547085725207573</v>
      </c>
      <c r="AK60">
        <f>CV60*'Value Calculations'!$D$4</f>
        <v>5.8610286728036982</v>
      </c>
      <c r="AL60">
        <f>CW60*'Value Calculations'!$D$5</f>
        <v>10.082847992011018</v>
      </c>
      <c r="AM60">
        <f>CX60*'Value Calculations'!$D$6</f>
        <v>3.8770128895002482</v>
      </c>
      <c r="AN60">
        <f>CY60*'Value Calculations'!$D$7</f>
        <v>2.2850068034194129</v>
      </c>
      <c r="AO60">
        <f>CZ60*'Value Calculations'!$D$8</f>
        <v>5.9669906285928027</v>
      </c>
      <c r="AP60">
        <f>DA60*'Value Calculations'!$D$9</f>
        <v>4.5342902641506022</v>
      </c>
      <c r="AQ60">
        <f>DB60*'Value Calculations'!$D$10</f>
        <v>1.0959494222286141</v>
      </c>
      <c r="AR60">
        <f>DC60*'Value Calculations'!$D$11</f>
        <v>0.9907141480249374</v>
      </c>
      <c r="AS60">
        <f>DD60*'Value Calculations'!$D$12</f>
        <v>1.6277654791788281</v>
      </c>
      <c r="AT60">
        <f>DE60*'Value Calculations'!$D$13</f>
        <v>9.6304319310813735</v>
      </c>
      <c r="AV60">
        <f>DH60*'Value Calculations'!$D$3</f>
        <v>10.193385715650948</v>
      </c>
      <c r="AW60">
        <f>DI60*'Value Calculations'!$D$4</f>
        <v>11.070831937518097</v>
      </c>
      <c r="AX60">
        <f>DJ60*'Value Calculations'!$D$5</f>
        <v>15.654948198122371</v>
      </c>
      <c r="AY60">
        <f>DK60*'Value Calculations'!$D$6</f>
        <v>2.2511687745485314</v>
      </c>
      <c r="AZ60">
        <f>DL60*'Value Calculations'!$D$7</f>
        <v>2.9880858198561553</v>
      </c>
      <c r="BA60">
        <f>DM60*'Value Calculations'!$D$8</f>
        <v>7.9799513225759169</v>
      </c>
      <c r="BB60">
        <f>DN60*'Value Calculations'!$D$9</f>
        <v>5.541910322850736</v>
      </c>
      <c r="BC60">
        <f>DO60*'Value Calculations'!$D$10</f>
        <v>0.36531647407620471</v>
      </c>
      <c r="BD60">
        <f>DP60*'Value Calculations'!$D$11</f>
        <v>2.9721424440748123</v>
      </c>
      <c r="BE60">
        <f>DQ60*'Value Calculations'!$D$12</f>
        <v>6.5110619167153123</v>
      </c>
      <c r="BF60">
        <f>DR60*'Value Calculations'!$D$13</f>
        <v>14.720803094652958</v>
      </c>
      <c r="BH60">
        <f>DU60*'Value Calculations'!$D$3</f>
        <v>6.9315022866426439</v>
      </c>
      <c r="BI60">
        <f>DV60*'Value Calculations'!$D$4</f>
        <v>6.5122540808929985</v>
      </c>
      <c r="BJ60">
        <f>DW60*'Value Calculations'!$D$5</f>
        <v>9.8175098869580975</v>
      </c>
      <c r="BK60">
        <f>DX60*'Value Calculations'!$D$6</f>
        <v>2.0010389107098057</v>
      </c>
      <c r="BL60">
        <f>DY60*'Value Calculations'!$D$7</f>
        <v>5.1852077462209749</v>
      </c>
      <c r="BM60">
        <f>DZ60*'Value Calculations'!$D$8</f>
        <v>8.4113000427151547</v>
      </c>
      <c r="BN60">
        <f>EA60*'Value Calculations'!$D$9</f>
        <v>6.92738790356342</v>
      </c>
      <c r="BO60">
        <f>EB60*'Value Calculations'!$D$10</f>
        <v>0</v>
      </c>
      <c r="BP60">
        <f>EC60*'Value Calculations'!$D$11</f>
        <v>4.9535707401246869</v>
      </c>
      <c r="BQ60">
        <f>ED60*'Value Calculations'!$D$12</f>
        <v>2.441648218768242</v>
      </c>
      <c r="BR60">
        <f>EE60*'Value Calculations'!$D$13</f>
        <v>11.762884715820821</v>
      </c>
      <c r="BT60">
        <f>VLOOKUP($B60,'Raw Stats'!$CM$3:$DC$528,3,FALSE)</f>
        <v>16</v>
      </c>
      <c r="BU60">
        <f>VLOOKUP($B60,'Raw Stats'!$CM$3:$DC$528,4,FALSE)</f>
        <v>6</v>
      </c>
      <c r="BV60">
        <f>VLOOKUP($B60,'Raw Stats'!$CM$3:$DC$528,5,FALSE)</f>
        <v>5</v>
      </c>
      <c r="BW60">
        <f>VLOOKUP($B60,'Raw Stats'!$CM$3:$DC$528,6,FALSE)</f>
        <v>11</v>
      </c>
      <c r="BX60">
        <f>VLOOKUP($B60,'Raw Stats'!$CM$3:$DC$528,7,FALSE)</f>
        <v>2</v>
      </c>
      <c r="BY60">
        <f>VLOOKUP($B60,'Raw Stats'!$CM$3:$DC$528,8,FALSE)</f>
        <v>4</v>
      </c>
      <c r="BZ60">
        <f>VLOOKUP($B60,'Raw Stats'!$CM$3:$DC$528,9,FALSE)</f>
        <v>20</v>
      </c>
      <c r="CA60">
        <f>VLOOKUP($B60,'Raw Stats'!$CM$3:$DC$528,10,FALSE)</f>
        <v>8</v>
      </c>
      <c r="CB60">
        <f>VLOOKUP($B60,'Raw Stats'!$CM$3:$DC$528,11,FALSE)+VLOOKUP($B60,'Raw Stats'!$CM$3:$DC$528,12,FALSE)</f>
        <v>3</v>
      </c>
      <c r="CC60">
        <f>VLOOKUP($B60,'Raw Stats'!$CM$3:$DC$528,13,FALSE)+VLOOKUP($B60,'Raw Stats'!$CM$3:$DC$528,14,FALSE)</f>
        <v>1</v>
      </c>
      <c r="CD60">
        <f>VLOOKUP($B60,'Raw Stats'!$CM$3:$DC$528,15,FALSE)</f>
        <v>1</v>
      </c>
      <c r="CE60">
        <f>VLOOKUP($B60,'Raw Stats'!$CM$3:$DC$528,16,FALSE)</f>
        <v>44</v>
      </c>
      <c r="CG60">
        <f>VLOOKUP($B60,'Raw Stats'!$BU$3:$CJ$528,3,FALSE)</f>
        <v>39</v>
      </c>
      <c r="CH60">
        <f>VLOOKUP($B60,'Raw Stats'!$BU$3:$CJ$528,4,FALSE)</f>
        <v>7</v>
      </c>
      <c r="CI60">
        <f>VLOOKUP($B60,'Raw Stats'!$BU$3:$CJ$5288,5,FALSE)</f>
        <v>13</v>
      </c>
      <c r="CJ60">
        <f>VLOOKUP($B60,'Raw Stats'!$BU$3:$CJ$528,6,FALSE)</f>
        <v>20</v>
      </c>
      <c r="CK60">
        <f>VLOOKUP($B60,'Raw Stats'!$BU$3:$CJ$528,7,FALSE)</f>
        <v>6</v>
      </c>
      <c r="CL60">
        <f>VLOOKUP($B60,'Raw Stats'!$BU$3:$CJ$528,8,FALSE)</f>
        <v>8</v>
      </c>
      <c r="CM60">
        <f>VLOOKUP($B60,'Raw Stats'!$BU$3:$CJ$528,9,FALSE)</f>
        <v>68</v>
      </c>
      <c r="CN60">
        <f>VLOOKUP($B60,'Raw Stats'!$BU$3:$CJ$528,10,FALSE)</f>
        <v>29</v>
      </c>
      <c r="CO60">
        <f>VLOOKUP($B60,'Raw Stats'!$BU$3:$CJ$528,11,FALSE)+VLOOKUP($B60,'Raw Stats'!$BU$3:$CJ$528,12,FALSE)</f>
        <v>0</v>
      </c>
      <c r="CP60">
        <f>VLOOKUP($B60,'Raw Stats'!$BU$3:$CJ$528,13,FALSE)+VLOOKUP($B60,'Raw Stats'!$BU$3:$CJ$528,14,FALSE)</f>
        <v>0</v>
      </c>
      <c r="CQ60">
        <f>VLOOKUP($B60,'Raw Stats'!$BU$3:$CJ$528,15,FALSE)</f>
        <v>0</v>
      </c>
      <c r="CR60">
        <f>VLOOKUP($B60,'Raw Stats'!$BU$3:$CJ$528,16,FALSE)</f>
        <v>97</v>
      </c>
      <c r="CT60">
        <f>VLOOKUP($B60,'Raw Stats'!$BC$3:$BR$528,3,FALSE)</f>
        <v>48</v>
      </c>
      <c r="CU60">
        <f>VLOOKUP($B60,'Raw Stats'!$BC$3:$BR$528,4,FALSE)</f>
        <v>20</v>
      </c>
      <c r="CV60">
        <f>VLOOKUP($B60,'Raw Stats'!$BC$3:$BR$5288,5,FALSE)</f>
        <v>18</v>
      </c>
      <c r="CW60">
        <f>VLOOKUP($B60,'Raw Stats'!$BC$3:$BR$52888,6,FALSE)</f>
        <v>38</v>
      </c>
      <c r="CX60">
        <f>VLOOKUP($B60,'Raw Stats'!$BC$3:$BR$5288,7,FALSE)</f>
        <v>31</v>
      </c>
      <c r="CY60">
        <f>VLOOKUP($B60,'Raw Stats'!$BC$3:$BR$5288,8,FALSE)</f>
        <v>26</v>
      </c>
      <c r="CZ60">
        <f>VLOOKUP($B60,'Raw Stats'!$BC$3:$BR$5288,9,FALSE)</f>
        <v>83</v>
      </c>
      <c r="DA60">
        <f>VLOOKUP($B60,'Raw Stats'!$BC$3:$BR$5288,10,FALSE)</f>
        <v>36</v>
      </c>
      <c r="DB60">
        <f>VLOOKUP($B60,'Raw Stats'!$BC$3:$BR$5288,11,FALSE)+VLOOKUP($B60,'Raw Stats'!$BC$3:$BR$5288,12,FALSE)</f>
        <v>3</v>
      </c>
      <c r="DC60">
        <f>VLOOKUP($B60,'Raw Stats'!$BC$3:$BR$5288,13,FALSE)+VLOOKUP($B60,'Raw Stats'!$BC$3:$BR$5288,14,FALSE)</f>
        <v>1</v>
      </c>
      <c r="DD60">
        <f>VLOOKUP($B60,'Raw Stats'!$BC$3:$BR$5288,15,FALSE)</f>
        <v>2</v>
      </c>
      <c r="DE60">
        <f>VLOOKUP($B60,'Raw Stats'!$BC$3:$BR$5288,16,FALSE)</f>
        <v>140</v>
      </c>
      <c r="DG60">
        <f>VLOOKUP($B60,'Raw Stats'!$AK$3:$AZ$528,3,FALSE)</f>
        <v>82</v>
      </c>
      <c r="DH60">
        <f>VLOOKUP($B60,'Raw Stats'!$AK$3:$AZ$528,4,FALSE)</f>
        <v>25</v>
      </c>
      <c r="DI60">
        <f>VLOOKUP($B60,'Raw Stats'!$AK$3:$AZ$528,5,FALSE)</f>
        <v>34</v>
      </c>
      <c r="DJ60">
        <f>VLOOKUP($B60,'Raw Stats'!$AK$3:$AZ$528,6,FALSE)</f>
        <v>59</v>
      </c>
      <c r="DK60">
        <f>VLOOKUP($B60,'Raw Stats'!$AK$3:$AZ$528,7,FALSE)</f>
        <v>18</v>
      </c>
      <c r="DL60">
        <f>VLOOKUP($B60,'Raw Stats'!$AK$3:$AZ$528,8,FALSE)</f>
        <v>34</v>
      </c>
      <c r="DM60">
        <f>VLOOKUP($B60,'Raw Stats'!$AK$3:$AZ$528,9,FALSE)</f>
        <v>111</v>
      </c>
      <c r="DN60">
        <f>VLOOKUP($B60,'Raw Stats'!$AK$3:$AZ$528,10,FALSE)</f>
        <v>44</v>
      </c>
      <c r="DO60">
        <f>VLOOKUP($B60,'Raw Stats'!$AK$3:$AZ$528,11,FALSE)+VLOOKUP($B60,'Raw Stats'!$AK$3:$AZ$528,12,FALSE)</f>
        <v>1</v>
      </c>
      <c r="DP60">
        <f>VLOOKUP($B60,'Raw Stats'!$AK$3:$AZ$528,13,FALSE)+VLOOKUP($B60,'Raw Stats'!$AK$3:$AZ$528,14,FALSE)</f>
        <v>3</v>
      </c>
      <c r="DQ60">
        <f>VLOOKUP($B60,'Raw Stats'!$AK$3:$AZ$528,15,FALSE)</f>
        <v>8</v>
      </c>
      <c r="DR60">
        <f>VLOOKUP($B60,'Raw Stats'!$AK$3:$AZ$528,16,FALSE)</f>
        <v>214</v>
      </c>
      <c r="DT60">
        <f>VLOOKUP($B60,'Raw Stats'!$S$3:$AH$528,3,FALSE)</f>
        <v>81</v>
      </c>
      <c r="DU60">
        <f>VLOOKUP($B60,'Raw Stats'!$S$3:$AH$528,4,FALSE)</f>
        <v>17</v>
      </c>
      <c r="DV60">
        <f>VLOOKUP($B60,'Raw Stats'!$S$3:$AH$528,5,FALSE)</f>
        <v>20</v>
      </c>
      <c r="DW60">
        <f>VLOOKUP($B60,'Raw Stats'!$S$3:$AH$528,6,FALSE)</f>
        <v>37</v>
      </c>
      <c r="DX60">
        <f>VLOOKUP($B60,'Raw Stats'!$S$3:$AH$528,7,FALSE)</f>
        <v>16</v>
      </c>
      <c r="DY60">
        <f>VLOOKUP($B60,'Raw Stats'!$S$3:$AH$528,8,FALSE)</f>
        <v>59</v>
      </c>
      <c r="DZ60">
        <f>VLOOKUP($B60,'Raw Stats'!$S$3:$AH$528,9,FALSE)</f>
        <v>117</v>
      </c>
      <c r="EA60">
        <f>VLOOKUP($B60,'Raw Stats'!$S$3:$AH$528,10,FALSE)</f>
        <v>55</v>
      </c>
      <c r="EB60">
        <f>VLOOKUP($B60,'Raw Stats'!$S$3:$AH$528,11,FALSE)+VLOOKUP($B60,'Raw Stats'!$S$3:$AH$528,12,FALSE)</f>
        <v>0</v>
      </c>
      <c r="EC60">
        <f>VLOOKUP($B60,'Raw Stats'!$S$3:$AH$528,13,FALSE)+VLOOKUP($B60,'Raw Stats'!$S$3:$AH$528,14,FALSE)</f>
        <v>5</v>
      </c>
      <c r="ED60">
        <f>VLOOKUP($B60,'Raw Stats'!$S$3:$AH$528,15,FALSE)</f>
        <v>3</v>
      </c>
      <c r="EE60">
        <f>VLOOKUP($B60,'Raw Stats'!$S$3:$AH$528,16,FALSE)</f>
        <v>171</v>
      </c>
    </row>
    <row r="61" spans="1:135" x14ac:dyDescent="0.2">
      <c r="A61" t="e">
        <f>VLOOKUP(B61,'ALL SKATERS'!$B$3:$I$378,9,FALSE)</f>
        <v>#N/A</v>
      </c>
      <c r="B61" t="s">
        <v>371</v>
      </c>
      <c r="C61" t="e">
        <f t="shared" si="8"/>
        <v>#N/A</v>
      </c>
      <c r="D61">
        <f t="shared" si="9"/>
        <v>0.47186244353716628</v>
      </c>
      <c r="E61">
        <f t="shared" si="10"/>
        <v>0.72878661557800017</v>
      </c>
      <c r="F61">
        <f t="shared" si="11"/>
        <v>0.88362078984990777</v>
      </c>
      <c r="G61">
        <f t="shared" si="12"/>
        <v>1.1118119345387512</v>
      </c>
      <c r="H61" t="e">
        <f>VLOOKUP(B61,'ALL SKATERS'!$B$3:$H$378,7,FALSE)</f>
        <v>#N/A</v>
      </c>
      <c r="I61" s="29" t="e">
        <f t="shared" si="13"/>
        <v>#N/A</v>
      </c>
      <c r="J61" s="29" t="e">
        <f t="shared" si="14"/>
        <v>#N/A</v>
      </c>
      <c r="K61" s="29" t="e">
        <f t="shared" si="15"/>
        <v>#N/A</v>
      </c>
      <c r="L61" t="e">
        <f>BU61*'Value Calculations'!$D$3</f>
        <v>#N/A</v>
      </c>
      <c r="M61" t="e">
        <f>BV61*'Value Calculations'!$D$4</f>
        <v>#N/A</v>
      </c>
      <c r="N61" t="e">
        <f>BW61*'Value Calculations'!$D$5</f>
        <v>#N/A</v>
      </c>
      <c r="O61" t="e">
        <f>BX61*'Value Calculations'!$D$6</f>
        <v>#N/A</v>
      </c>
      <c r="P61" t="e">
        <f>BY61*'Value Calculations'!$D$7</f>
        <v>#N/A</v>
      </c>
      <c r="Q61" t="e">
        <f>BZ61*'Value Calculations'!$D$8</f>
        <v>#N/A</v>
      </c>
      <c r="R61" t="e">
        <f>CA61*'Value Calculations'!$D$9</f>
        <v>#N/A</v>
      </c>
      <c r="S61" t="e">
        <f>CB61*'Value Calculations'!$D$10</f>
        <v>#N/A</v>
      </c>
      <c r="T61" t="e">
        <f>CC61*'Value Calculations'!$D$11</f>
        <v>#N/A</v>
      </c>
      <c r="U61" t="e">
        <f>CD61*'Value Calculations'!$D$12</f>
        <v>#N/A</v>
      </c>
      <c r="V61" t="e">
        <f>CE61*'Value Calculations'!$D$13</f>
        <v>#N/A</v>
      </c>
      <c r="X61">
        <f>CH61*'Value Calculations'!$D$3</f>
        <v>4.8928251435124546</v>
      </c>
      <c r="Y61">
        <f>CI61*'Value Calculations'!$D$4</f>
        <v>5.2098032647143988</v>
      </c>
      <c r="Z61">
        <f>CJ61*'Value Calculations'!$D$5</f>
        <v>7.4294669414818033</v>
      </c>
      <c r="AA61">
        <f>CK61*'Value Calculations'!$D$6</f>
        <v>-2.2511687745485314</v>
      </c>
      <c r="AB61">
        <f>CL61*'Value Calculations'!$D$7</f>
        <v>1.5819277869826704</v>
      </c>
      <c r="AC61">
        <f>CM61*'Value Calculations'!$D$8</f>
        <v>2.3724179607658131</v>
      </c>
      <c r="AD61">
        <f>CN61*'Value Calculations'!$D$9</f>
        <v>3.7785752201255018</v>
      </c>
      <c r="AE61">
        <f>CO61*'Value Calculations'!$D$10</f>
        <v>3.6531647407620471</v>
      </c>
      <c r="AF61">
        <f>CP61*'Value Calculations'!$D$11</f>
        <v>0</v>
      </c>
      <c r="AG61">
        <f>CQ61*'Value Calculations'!$D$12</f>
        <v>1.6277654791788281</v>
      </c>
      <c r="AH61">
        <f>CR61*'Value Calculations'!$D$13</f>
        <v>7.5667679458496506</v>
      </c>
      <c r="AJ61">
        <f>CU61*'Value Calculations'!$D$3</f>
        <v>4.4850897148864171</v>
      </c>
      <c r="AK61">
        <f>CV61*'Value Calculations'!$D$4</f>
        <v>3.2561270404464993</v>
      </c>
      <c r="AL61">
        <f>CW61*'Value Calculations'!$D$5</f>
        <v>5.5721002061113527</v>
      </c>
      <c r="AM61">
        <f>CX61*'Value Calculations'!$D$6</f>
        <v>-1.5007791830323542</v>
      </c>
      <c r="AN61">
        <f>CY61*'Value Calculations'!$D$7</f>
        <v>0.70307901643674242</v>
      </c>
      <c r="AO61">
        <f>CZ61*'Value Calculations'!$D$8</f>
        <v>1.8691777872700346</v>
      </c>
      <c r="AP61">
        <f>DA61*'Value Calculations'!$D$9</f>
        <v>2.770955161425368</v>
      </c>
      <c r="AQ61">
        <f>DB61*'Value Calculations'!$D$10</f>
        <v>2.5572153185334328</v>
      </c>
      <c r="AR61">
        <f>DC61*'Value Calculations'!$D$11</f>
        <v>0</v>
      </c>
      <c r="AS61">
        <f>DD61*'Value Calculations'!$D$12</f>
        <v>0.81388273958941404</v>
      </c>
      <c r="AT61">
        <f>DE61*'Value Calculations'!$D$13</f>
        <v>5.7094703591411005</v>
      </c>
      <c r="AV61">
        <f>DH61*'Value Calculations'!$D$3</f>
        <v>9.7856502870249091</v>
      </c>
      <c r="AW61">
        <f>DI61*'Value Calculations'!$D$4</f>
        <v>9.4427684172948485</v>
      </c>
      <c r="AX61">
        <f>DJ61*'Value Calculations'!$D$5</f>
        <v>14.062919567804842</v>
      </c>
      <c r="AY61">
        <f>DK61*'Value Calculations'!$D$6</f>
        <v>0.25012986383872571</v>
      </c>
      <c r="AZ61">
        <f>DL61*'Value Calculations'!$D$7</f>
        <v>2.4607765575285985</v>
      </c>
      <c r="BA61">
        <f>DM61*'Value Calculations'!$D$8</f>
        <v>5.0324017349577854</v>
      </c>
      <c r="BB61">
        <f>DN61*'Value Calculations'!$D$9</f>
        <v>5.6678628301882528</v>
      </c>
      <c r="BC61">
        <f>DO61*'Value Calculations'!$D$10</f>
        <v>6.9410130074478893</v>
      </c>
      <c r="BD61">
        <f>DP61*'Value Calculations'!$D$11</f>
        <v>0</v>
      </c>
      <c r="BE61">
        <f>DQ61*'Value Calculations'!$D$12</f>
        <v>2.441648218768242</v>
      </c>
      <c r="BF61">
        <f>DR61*'Value Calculations'!$D$13</f>
        <v>16.371734282838336</v>
      </c>
      <c r="BH61">
        <f>DU61*'Value Calculations'!$D$3</f>
        <v>10.601121144276986</v>
      </c>
      <c r="BI61">
        <f>DV61*'Value Calculations'!$D$4</f>
        <v>12.373282753696698</v>
      </c>
      <c r="BJ61">
        <f>DW61*'Value Calculations'!$D$5</f>
        <v>16.981638723386979</v>
      </c>
      <c r="BK61">
        <f>DX61*'Value Calculations'!$D$6</f>
        <v>1.0005194553549028</v>
      </c>
      <c r="BL61">
        <f>DY61*'Value Calculations'!$D$7</f>
        <v>4.9215531150571969</v>
      </c>
      <c r="BM61">
        <f>DZ61*'Value Calculations'!$D$8</f>
        <v>7.4767111490801383</v>
      </c>
      <c r="BN61">
        <f>EA61*'Value Calculations'!$D$9</f>
        <v>3.6526227127879851</v>
      </c>
      <c r="BO61">
        <f>EB61*'Value Calculations'!$D$10</f>
        <v>10.959494222286141</v>
      </c>
      <c r="BP61">
        <f>EC61*'Value Calculations'!$D$11</f>
        <v>1.9814282960498748</v>
      </c>
      <c r="BQ61">
        <f>ED61*'Value Calculations'!$D$12</f>
        <v>4.0694136979470699</v>
      </c>
      <c r="BR61">
        <f>EE61*'Value Calculations'!$D$13</f>
        <v>14.927169493176129</v>
      </c>
      <c r="BT61" t="e">
        <f>VLOOKUP($B61,'Raw Stats'!$CM$3:$DC$528,3,FALSE)</f>
        <v>#N/A</v>
      </c>
      <c r="BU61" t="e">
        <f>VLOOKUP($B61,'Raw Stats'!$CM$3:$DC$528,4,FALSE)</f>
        <v>#N/A</v>
      </c>
      <c r="BV61" t="e">
        <f>VLOOKUP($B61,'Raw Stats'!$CM$3:$DC$528,5,FALSE)</f>
        <v>#N/A</v>
      </c>
      <c r="BW61" t="e">
        <f>VLOOKUP($B61,'Raw Stats'!$CM$3:$DC$528,6,FALSE)</f>
        <v>#N/A</v>
      </c>
      <c r="BX61" t="e">
        <f>VLOOKUP($B61,'Raw Stats'!$CM$3:$DC$528,7,FALSE)</f>
        <v>#N/A</v>
      </c>
      <c r="BY61" t="e">
        <f>VLOOKUP($B61,'Raw Stats'!$CM$3:$DC$528,8,FALSE)</f>
        <v>#N/A</v>
      </c>
      <c r="BZ61" t="e">
        <f>VLOOKUP($B61,'Raw Stats'!$CM$3:$DC$528,9,FALSE)</f>
        <v>#N/A</v>
      </c>
      <c r="CA61" t="e">
        <f>VLOOKUP($B61,'Raw Stats'!$CM$3:$DC$528,10,FALSE)</f>
        <v>#N/A</v>
      </c>
      <c r="CB61" t="e">
        <f>VLOOKUP($B61,'Raw Stats'!$CM$3:$DC$528,11,FALSE)+VLOOKUP($B61,'Raw Stats'!$CM$3:$DC$528,12,FALSE)</f>
        <v>#N/A</v>
      </c>
      <c r="CC61" t="e">
        <f>VLOOKUP($B61,'Raw Stats'!$CM$3:$DC$528,13,FALSE)+VLOOKUP($B61,'Raw Stats'!$CM$3:$DC$528,14,FALSE)</f>
        <v>#N/A</v>
      </c>
      <c r="CD61" t="e">
        <f>VLOOKUP($B61,'Raw Stats'!$CM$3:$DC$528,15,FALSE)</f>
        <v>#N/A</v>
      </c>
      <c r="CE61" t="e">
        <f>VLOOKUP($B61,'Raw Stats'!$CM$3:$DC$528,16,FALSE)</f>
        <v>#N/A</v>
      </c>
      <c r="CG61">
        <f>VLOOKUP($B61,'Raw Stats'!$BU$3:$CJ$528,3,FALSE)</f>
        <v>76</v>
      </c>
      <c r="CH61">
        <f>VLOOKUP($B61,'Raw Stats'!$BU$3:$CJ$528,4,FALSE)</f>
        <v>12</v>
      </c>
      <c r="CI61">
        <f>VLOOKUP($B61,'Raw Stats'!$BU$3:$CJ$5288,5,FALSE)</f>
        <v>16</v>
      </c>
      <c r="CJ61">
        <f>VLOOKUP($B61,'Raw Stats'!$BU$3:$CJ$528,6,FALSE)</f>
        <v>28</v>
      </c>
      <c r="CK61">
        <f>VLOOKUP($B61,'Raw Stats'!$BU$3:$CJ$528,7,FALSE)</f>
        <v>-18</v>
      </c>
      <c r="CL61">
        <f>VLOOKUP($B61,'Raw Stats'!$BU$3:$CJ$528,8,FALSE)</f>
        <v>18</v>
      </c>
      <c r="CM61">
        <f>VLOOKUP($B61,'Raw Stats'!$BU$3:$CJ$528,9,FALSE)</f>
        <v>33</v>
      </c>
      <c r="CN61">
        <f>VLOOKUP($B61,'Raw Stats'!$BU$3:$CJ$528,10,FALSE)</f>
        <v>30</v>
      </c>
      <c r="CO61">
        <f>VLOOKUP($B61,'Raw Stats'!$BU$3:$CJ$528,11,FALSE)+VLOOKUP($B61,'Raw Stats'!$BU$3:$CJ$528,12,FALSE)</f>
        <v>10</v>
      </c>
      <c r="CP61">
        <f>VLOOKUP($B61,'Raw Stats'!$BU$3:$CJ$528,13,FALSE)+VLOOKUP($B61,'Raw Stats'!$BU$3:$CJ$528,14,FALSE)</f>
        <v>0</v>
      </c>
      <c r="CQ61">
        <f>VLOOKUP($B61,'Raw Stats'!$BU$3:$CJ$528,15,FALSE)</f>
        <v>2</v>
      </c>
      <c r="CR61">
        <f>VLOOKUP($B61,'Raw Stats'!$BU$3:$CJ$528,16,FALSE)</f>
        <v>110</v>
      </c>
      <c r="CT61">
        <f>VLOOKUP($B61,'Raw Stats'!$BC$3:$BR$528,3,FALSE)</f>
        <v>36</v>
      </c>
      <c r="CU61">
        <f>VLOOKUP($B61,'Raw Stats'!$BC$3:$BR$528,4,FALSE)</f>
        <v>11</v>
      </c>
      <c r="CV61">
        <f>VLOOKUP($B61,'Raw Stats'!$BC$3:$BR$5288,5,FALSE)</f>
        <v>10</v>
      </c>
      <c r="CW61">
        <f>VLOOKUP($B61,'Raw Stats'!$BC$3:$BR$52888,6,FALSE)</f>
        <v>21</v>
      </c>
      <c r="CX61">
        <f>VLOOKUP($B61,'Raw Stats'!$BC$3:$BR$5288,7,FALSE)</f>
        <v>-12</v>
      </c>
      <c r="CY61">
        <f>VLOOKUP($B61,'Raw Stats'!$BC$3:$BR$5288,8,FALSE)</f>
        <v>8</v>
      </c>
      <c r="CZ61">
        <f>VLOOKUP($B61,'Raw Stats'!$BC$3:$BR$5288,9,FALSE)</f>
        <v>26</v>
      </c>
      <c r="DA61">
        <f>VLOOKUP($B61,'Raw Stats'!$BC$3:$BR$5288,10,FALSE)</f>
        <v>22</v>
      </c>
      <c r="DB61">
        <f>VLOOKUP($B61,'Raw Stats'!$BC$3:$BR$5288,11,FALSE)+VLOOKUP($B61,'Raw Stats'!$BC$3:$BR$5288,12,FALSE)</f>
        <v>7</v>
      </c>
      <c r="DC61">
        <f>VLOOKUP($B61,'Raw Stats'!$BC$3:$BR$5288,13,FALSE)+VLOOKUP($B61,'Raw Stats'!$BC$3:$BR$5288,14,FALSE)</f>
        <v>0</v>
      </c>
      <c r="DD61">
        <f>VLOOKUP($B61,'Raw Stats'!$BC$3:$BR$5288,15,FALSE)</f>
        <v>1</v>
      </c>
      <c r="DE61">
        <f>VLOOKUP($B61,'Raw Stats'!$BC$3:$BR$5288,16,FALSE)</f>
        <v>83</v>
      </c>
      <c r="DG61">
        <f>VLOOKUP($B61,'Raw Stats'!$AK$3:$AZ$528,3,FALSE)</f>
        <v>82</v>
      </c>
      <c r="DH61">
        <f>VLOOKUP($B61,'Raw Stats'!$AK$3:$AZ$528,4,FALSE)</f>
        <v>24</v>
      </c>
      <c r="DI61">
        <f>VLOOKUP($B61,'Raw Stats'!$AK$3:$AZ$528,5,FALSE)</f>
        <v>29</v>
      </c>
      <c r="DJ61">
        <f>VLOOKUP($B61,'Raw Stats'!$AK$3:$AZ$528,6,FALSE)</f>
        <v>53</v>
      </c>
      <c r="DK61">
        <f>VLOOKUP($B61,'Raw Stats'!$AK$3:$AZ$528,7,FALSE)</f>
        <v>2</v>
      </c>
      <c r="DL61">
        <f>VLOOKUP($B61,'Raw Stats'!$AK$3:$AZ$528,8,FALSE)</f>
        <v>28</v>
      </c>
      <c r="DM61">
        <f>VLOOKUP($B61,'Raw Stats'!$AK$3:$AZ$528,9,FALSE)</f>
        <v>70</v>
      </c>
      <c r="DN61">
        <f>VLOOKUP($B61,'Raw Stats'!$AK$3:$AZ$528,10,FALSE)</f>
        <v>45</v>
      </c>
      <c r="DO61">
        <f>VLOOKUP($B61,'Raw Stats'!$AK$3:$AZ$528,11,FALSE)+VLOOKUP($B61,'Raw Stats'!$AK$3:$AZ$528,12,FALSE)</f>
        <v>19</v>
      </c>
      <c r="DP61">
        <f>VLOOKUP($B61,'Raw Stats'!$AK$3:$AZ$528,13,FALSE)+VLOOKUP($B61,'Raw Stats'!$AK$3:$AZ$528,14,FALSE)</f>
        <v>0</v>
      </c>
      <c r="DQ61">
        <f>VLOOKUP($B61,'Raw Stats'!$AK$3:$AZ$528,15,FALSE)</f>
        <v>3</v>
      </c>
      <c r="DR61">
        <f>VLOOKUP($B61,'Raw Stats'!$AK$3:$AZ$528,16,FALSE)</f>
        <v>238</v>
      </c>
      <c r="DT61">
        <f>VLOOKUP($B61,'Raw Stats'!$S$3:$AH$528,3,FALSE)</f>
        <v>80</v>
      </c>
      <c r="DU61">
        <f>VLOOKUP($B61,'Raw Stats'!$S$3:$AH$528,4,FALSE)</f>
        <v>26</v>
      </c>
      <c r="DV61">
        <f>VLOOKUP($B61,'Raw Stats'!$S$3:$AH$528,5,FALSE)</f>
        <v>38</v>
      </c>
      <c r="DW61">
        <f>VLOOKUP($B61,'Raw Stats'!$S$3:$AH$528,6,FALSE)</f>
        <v>64</v>
      </c>
      <c r="DX61">
        <f>VLOOKUP($B61,'Raw Stats'!$S$3:$AH$528,7,FALSE)</f>
        <v>8</v>
      </c>
      <c r="DY61">
        <f>VLOOKUP($B61,'Raw Stats'!$S$3:$AH$528,8,FALSE)</f>
        <v>56</v>
      </c>
      <c r="DZ61">
        <f>VLOOKUP($B61,'Raw Stats'!$S$3:$AH$528,9,FALSE)</f>
        <v>104</v>
      </c>
      <c r="EA61">
        <f>VLOOKUP($B61,'Raw Stats'!$S$3:$AH$528,10,FALSE)</f>
        <v>29</v>
      </c>
      <c r="EB61">
        <f>VLOOKUP($B61,'Raw Stats'!$S$3:$AH$528,11,FALSE)+VLOOKUP($B61,'Raw Stats'!$S$3:$AH$528,12,FALSE)</f>
        <v>30</v>
      </c>
      <c r="EC61">
        <f>VLOOKUP($B61,'Raw Stats'!$S$3:$AH$528,13,FALSE)+VLOOKUP($B61,'Raw Stats'!$S$3:$AH$528,14,FALSE)</f>
        <v>2</v>
      </c>
      <c r="ED61">
        <f>VLOOKUP($B61,'Raw Stats'!$S$3:$AH$528,15,FALSE)</f>
        <v>5</v>
      </c>
      <c r="EE61">
        <f>VLOOKUP($B61,'Raw Stats'!$S$3:$AH$528,16,FALSE)</f>
        <v>217</v>
      </c>
    </row>
    <row r="62" spans="1:135" x14ac:dyDescent="0.2">
      <c r="A62" t="e">
        <f>VLOOKUP(B62,'ALL SKATERS'!$B$3:$I$378,9,FALSE)</f>
        <v>#REF!</v>
      </c>
      <c r="B62" t="s">
        <v>285</v>
      </c>
      <c r="C62">
        <f t="shared" si="8"/>
        <v>0.67705961409191484</v>
      </c>
      <c r="D62">
        <f t="shared" si="9"/>
        <v>0.6117696941440306</v>
      </c>
      <c r="E62">
        <f t="shared" si="10"/>
        <v>0.6568933653541823</v>
      </c>
      <c r="F62" t="e">
        <f t="shared" si="11"/>
        <v>#N/A</v>
      </c>
      <c r="G62" t="e">
        <f t="shared" si="12"/>
        <v>#N/A</v>
      </c>
      <c r="H62">
        <f>VLOOKUP(B62,'ALL SKATERS'!$B$3:$H$378,7,FALSE)</f>
        <v>0</v>
      </c>
      <c r="I62" s="29" t="e">
        <f t="shared" si="13"/>
        <v>#REF!</v>
      </c>
      <c r="J62" s="29">
        <f t="shared" si="14"/>
        <v>-95</v>
      </c>
      <c r="K62" s="29">
        <f t="shared" si="15"/>
        <v>-0.95</v>
      </c>
      <c r="L62">
        <f>BU62*'Value Calculations'!$D$3</f>
        <v>5.300560572138493</v>
      </c>
      <c r="M62">
        <f>BV62*'Value Calculations'!$D$4</f>
        <v>8.4659303051608976</v>
      </c>
      <c r="N62">
        <f>BW62*'Value Calculations'!$D$5</f>
        <v>10.348186097063941</v>
      </c>
      <c r="O62">
        <f>BX62*'Value Calculations'!$D$6</f>
        <v>1.8759739787904428</v>
      </c>
      <c r="P62">
        <f>BY62*'Value Calculations'!$D$7</f>
        <v>2.1092370493102273</v>
      </c>
      <c r="Q62">
        <f>BZ62*'Value Calculations'!$D$8</f>
        <v>3.0194410409746713</v>
      </c>
      <c r="R62">
        <f>CA62*'Value Calculations'!$D$9</f>
        <v>4.6602427714881189</v>
      </c>
      <c r="S62">
        <f>CB62*'Value Calculations'!$D$10</f>
        <v>1.4612658963048188</v>
      </c>
      <c r="T62">
        <f>CC62*'Value Calculations'!$D$11</f>
        <v>2.9721424440748123</v>
      </c>
      <c r="U62">
        <f>CD62*'Value Calculations'!$D$12</f>
        <v>1.6277654791788281</v>
      </c>
      <c r="V62">
        <f>CE62*'Value Calculations'!$D$13</f>
        <v>13.001083106959854</v>
      </c>
      <c r="X62">
        <f>CH62*'Value Calculations'!$D$3</f>
        <v>4.0773542862603787</v>
      </c>
      <c r="Y62">
        <f>CI62*'Value Calculations'!$D$4</f>
        <v>4.2329651525804488</v>
      </c>
      <c r="Z62">
        <f>CJ62*'Value Calculations'!$D$5</f>
        <v>6.1027764162171954</v>
      </c>
      <c r="AA62">
        <f>CK62*'Value Calculations'!$D$6</f>
        <v>0.25012986383872571</v>
      </c>
      <c r="AB62">
        <f>CL62*'Value Calculations'!$D$7</f>
        <v>1.0546185246551136</v>
      </c>
      <c r="AC62">
        <f>CM62*'Value Calculations'!$D$8</f>
        <v>2.2286350540527335</v>
      </c>
      <c r="AD62">
        <f>CN62*'Value Calculations'!$D$9</f>
        <v>2.5190501467503346</v>
      </c>
      <c r="AE62">
        <f>CO62*'Value Calculations'!$D$10</f>
        <v>0.36531647407620471</v>
      </c>
      <c r="AF62">
        <f>CP62*'Value Calculations'!$D$11</f>
        <v>1.9814282960498748</v>
      </c>
      <c r="AG62">
        <f>CQ62*'Value Calculations'!$D$12</f>
        <v>0.81388273958941404</v>
      </c>
      <c r="AH62">
        <f>CR62*'Value Calculations'!$D$13</f>
        <v>8.1858671414191679</v>
      </c>
      <c r="AJ62">
        <f>CU62*'Value Calculations'!$D$3</f>
        <v>4.0773542862603787</v>
      </c>
      <c r="AK62">
        <f>CV62*'Value Calculations'!$D$4</f>
        <v>2.9305143364018491</v>
      </c>
      <c r="AL62">
        <f>CW62*'Value Calculations'!$D$5</f>
        <v>5.0414239960055092</v>
      </c>
      <c r="AM62">
        <f>CX62*'Value Calculations'!$D$6</f>
        <v>1.1255843872742657</v>
      </c>
      <c r="AN62">
        <f>CY62*'Value Calculations'!$D$7</f>
        <v>1.0546185246551136</v>
      </c>
      <c r="AO62">
        <f>CZ62*'Value Calculations'!$D$8</f>
        <v>2.7318752275485121</v>
      </c>
      <c r="AP62">
        <f>DA62*'Value Calculations'!$D$9</f>
        <v>1.6373825953877175</v>
      </c>
      <c r="AQ62">
        <f>DB62*'Value Calculations'!$D$10</f>
        <v>1.0959494222286141</v>
      </c>
      <c r="AR62">
        <f>DC62*'Value Calculations'!$D$11</f>
        <v>0.9907141480249374</v>
      </c>
      <c r="AS62">
        <f>DD62*'Value Calculations'!$D$12</f>
        <v>1.6277654791788281</v>
      </c>
      <c r="AT62">
        <f>DE62*'Value Calculations'!$D$13</f>
        <v>9.2176991340350298</v>
      </c>
      <c r="AV62" t="e">
        <f>DH62*'Value Calculations'!$D$3</f>
        <v>#N/A</v>
      </c>
      <c r="AW62" t="e">
        <f>DI62*'Value Calculations'!$D$4</f>
        <v>#N/A</v>
      </c>
      <c r="AX62" t="e">
        <f>DJ62*'Value Calculations'!$D$5</f>
        <v>#N/A</v>
      </c>
      <c r="AY62" t="e">
        <f>DK62*'Value Calculations'!$D$6</f>
        <v>#N/A</v>
      </c>
      <c r="AZ62" t="e">
        <f>DL62*'Value Calculations'!$D$7</f>
        <v>#N/A</v>
      </c>
      <c r="BA62" t="e">
        <f>DM62*'Value Calculations'!$D$8</f>
        <v>#N/A</v>
      </c>
      <c r="BB62" t="e">
        <f>DN62*'Value Calculations'!$D$9</f>
        <v>#N/A</v>
      </c>
      <c r="BC62" t="e">
        <f>DO62*'Value Calculations'!$D$10</f>
        <v>#N/A</v>
      </c>
      <c r="BD62" t="e">
        <f>DP62*'Value Calculations'!$D$11</f>
        <v>#N/A</v>
      </c>
      <c r="BE62" t="e">
        <f>DQ62*'Value Calculations'!$D$12</f>
        <v>#N/A</v>
      </c>
      <c r="BF62" t="e">
        <f>DR62*'Value Calculations'!$D$13</f>
        <v>#N/A</v>
      </c>
      <c r="BH62" t="e">
        <f>DU62*'Value Calculations'!$D$3</f>
        <v>#N/A</v>
      </c>
      <c r="BI62" t="e">
        <f>DV62*'Value Calculations'!$D$4</f>
        <v>#N/A</v>
      </c>
      <c r="BJ62" t="e">
        <f>DW62*'Value Calculations'!$D$5</f>
        <v>#N/A</v>
      </c>
      <c r="BK62" t="e">
        <f>DX62*'Value Calculations'!$D$6</f>
        <v>#N/A</v>
      </c>
      <c r="BL62" t="e">
        <f>DY62*'Value Calculations'!$D$7</f>
        <v>#N/A</v>
      </c>
      <c r="BM62" t="e">
        <f>DZ62*'Value Calculations'!$D$8</f>
        <v>#N/A</v>
      </c>
      <c r="BN62" t="e">
        <f>EA62*'Value Calculations'!$D$9</f>
        <v>#N/A</v>
      </c>
      <c r="BO62" t="e">
        <f>EB62*'Value Calculations'!$D$10</f>
        <v>#N/A</v>
      </c>
      <c r="BP62" t="e">
        <f>EC62*'Value Calculations'!$D$11</f>
        <v>#N/A</v>
      </c>
      <c r="BQ62" t="e">
        <f>ED62*'Value Calculations'!$D$12</f>
        <v>#N/A</v>
      </c>
      <c r="BR62" t="e">
        <f>EE62*'Value Calculations'!$D$13</f>
        <v>#N/A</v>
      </c>
      <c r="BT62">
        <f>VLOOKUP($B62,'Raw Stats'!$CM$3:$DC$528,3,FALSE)</f>
        <v>81</v>
      </c>
      <c r="BU62">
        <f>VLOOKUP($B62,'Raw Stats'!$CM$3:$DC$528,4,FALSE)</f>
        <v>13</v>
      </c>
      <c r="BV62">
        <f>VLOOKUP($B62,'Raw Stats'!$CM$3:$DC$528,5,FALSE)</f>
        <v>26</v>
      </c>
      <c r="BW62">
        <f>VLOOKUP($B62,'Raw Stats'!$CM$3:$DC$528,6,FALSE)</f>
        <v>39</v>
      </c>
      <c r="BX62">
        <f>VLOOKUP($B62,'Raw Stats'!$CM$3:$DC$528,7,FALSE)</f>
        <v>15</v>
      </c>
      <c r="BY62">
        <f>VLOOKUP($B62,'Raw Stats'!$CM$3:$DC$528,8,FALSE)</f>
        <v>24</v>
      </c>
      <c r="BZ62">
        <f>VLOOKUP($B62,'Raw Stats'!$CM$3:$DC$528,9,FALSE)</f>
        <v>42</v>
      </c>
      <c r="CA62">
        <f>VLOOKUP($B62,'Raw Stats'!$CM$3:$DC$528,10,FALSE)</f>
        <v>37</v>
      </c>
      <c r="CB62">
        <f>VLOOKUP($B62,'Raw Stats'!$CM$3:$DC$528,11,FALSE)+VLOOKUP($B62,'Raw Stats'!$CM$3:$DC$528,12,FALSE)</f>
        <v>4</v>
      </c>
      <c r="CC62">
        <f>VLOOKUP($B62,'Raw Stats'!$CM$3:$DC$528,13,FALSE)+VLOOKUP($B62,'Raw Stats'!$CM$3:$DC$528,14,FALSE)</f>
        <v>3</v>
      </c>
      <c r="CD62">
        <f>VLOOKUP($B62,'Raw Stats'!$CM$3:$DC$528,15,FALSE)</f>
        <v>2</v>
      </c>
      <c r="CE62">
        <f>VLOOKUP($B62,'Raw Stats'!$CM$3:$DC$528,16,FALSE)</f>
        <v>189</v>
      </c>
      <c r="CG62">
        <f>VLOOKUP($B62,'Raw Stats'!$BU$3:$CJ$528,3,FALSE)</f>
        <v>52</v>
      </c>
      <c r="CH62">
        <f>VLOOKUP($B62,'Raw Stats'!$BU$3:$CJ$528,4,FALSE)</f>
        <v>10</v>
      </c>
      <c r="CI62">
        <f>VLOOKUP($B62,'Raw Stats'!$BU$3:$CJ$5288,5,FALSE)</f>
        <v>13</v>
      </c>
      <c r="CJ62">
        <f>VLOOKUP($B62,'Raw Stats'!$BU$3:$CJ$528,6,FALSE)</f>
        <v>23</v>
      </c>
      <c r="CK62">
        <f>VLOOKUP($B62,'Raw Stats'!$BU$3:$CJ$528,7,FALSE)</f>
        <v>2</v>
      </c>
      <c r="CL62">
        <f>VLOOKUP($B62,'Raw Stats'!$BU$3:$CJ$528,8,FALSE)</f>
        <v>12</v>
      </c>
      <c r="CM62">
        <f>VLOOKUP($B62,'Raw Stats'!$BU$3:$CJ$528,9,FALSE)</f>
        <v>31</v>
      </c>
      <c r="CN62">
        <f>VLOOKUP($B62,'Raw Stats'!$BU$3:$CJ$528,10,FALSE)</f>
        <v>20</v>
      </c>
      <c r="CO62">
        <f>VLOOKUP($B62,'Raw Stats'!$BU$3:$CJ$528,11,FALSE)+VLOOKUP($B62,'Raw Stats'!$BU$3:$CJ$528,12,FALSE)</f>
        <v>1</v>
      </c>
      <c r="CP62">
        <f>VLOOKUP($B62,'Raw Stats'!$BU$3:$CJ$528,13,FALSE)+VLOOKUP($B62,'Raw Stats'!$BU$3:$CJ$528,14,FALSE)</f>
        <v>2</v>
      </c>
      <c r="CQ62">
        <f>VLOOKUP($B62,'Raw Stats'!$BU$3:$CJ$528,15,FALSE)</f>
        <v>1</v>
      </c>
      <c r="CR62">
        <f>VLOOKUP($B62,'Raw Stats'!$BU$3:$CJ$528,16,FALSE)</f>
        <v>119</v>
      </c>
      <c r="CT62">
        <f>VLOOKUP($B62,'Raw Stats'!$BC$3:$BR$528,3,FALSE)</f>
        <v>48</v>
      </c>
      <c r="CU62">
        <f>VLOOKUP($B62,'Raw Stats'!$BC$3:$BR$528,4,FALSE)</f>
        <v>10</v>
      </c>
      <c r="CV62">
        <f>VLOOKUP($B62,'Raw Stats'!$BC$3:$BR$5288,5,FALSE)</f>
        <v>9</v>
      </c>
      <c r="CW62">
        <f>VLOOKUP($B62,'Raw Stats'!$BC$3:$BR$52888,6,FALSE)</f>
        <v>19</v>
      </c>
      <c r="CX62">
        <f>VLOOKUP($B62,'Raw Stats'!$BC$3:$BR$5288,7,FALSE)</f>
        <v>9</v>
      </c>
      <c r="CY62">
        <f>VLOOKUP($B62,'Raw Stats'!$BC$3:$BR$5288,8,FALSE)</f>
        <v>12</v>
      </c>
      <c r="CZ62">
        <f>VLOOKUP($B62,'Raw Stats'!$BC$3:$BR$5288,9,FALSE)</f>
        <v>38</v>
      </c>
      <c r="DA62">
        <f>VLOOKUP($B62,'Raw Stats'!$BC$3:$BR$5288,10,FALSE)</f>
        <v>13</v>
      </c>
      <c r="DB62">
        <f>VLOOKUP($B62,'Raw Stats'!$BC$3:$BR$5288,11,FALSE)+VLOOKUP($B62,'Raw Stats'!$BC$3:$BR$5288,12,FALSE)</f>
        <v>3</v>
      </c>
      <c r="DC62">
        <f>VLOOKUP($B62,'Raw Stats'!$BC$3:$BR$5288,13,FALSE)+VLOOKUP($B62,'Raw Stats'!$BC$3:$BR$5288,14,FALSE)</f>
        <v>1</v>
      </c>
      <c r="DD62">
        <f>VLOOKUP($B62,'Raw Stats'!$BC$3:$BR$5288,15,FALSE)</f>
        <v>2</v>
      </c>
      <c r="DE62">
        <f>VLOOKUP($B62,'Raw Stats'!$BC$3:$BR$5288,16,FALSE)</f>
        <v>134</v>
      </c>
      <c r="DG62" t="e">
        <f>VLOOKUP($B62,'Raw Stats'!$AK$3:$AZ$528,3,FALSE)</f>
        <v>#N/A</v>
      </c>
      <c r="DH62" t="e">
        <f>VLOOKUP($B62,'Raw Stats'!$AK$3:$AZ$528,4,FALSE)</f>
        <v>#N/A</v>
      </c>
      <c r="DI62" t="e">
        <f>VLOOKUP($B62,'Raw Stats'!$AK$3:$AZ$528,5,FALSE)</f>
        <v>#N/A</v>
      </c>
      <c r="DJ62" t="e">
        <f>VLOOKUP($B62,'Raw Stats'!$AK$3:$AZ$528,6,FALSE)</f>
        <v>#N/A</v>
      </c>
      <c r="DK62" t="e">
        <f>VLOOKUP($B62,'Raw Stats'!$AK$3:$AZ$528,7,FALSE)</f>
        <v>#N/A</v>
      </c>
      <c r="DL62" t="e">
        <f>VLOOKUP($B62,'Raw Stats'!$AK$3:$AZ$528,8,FALSE)</f>
        <v>#N/A</v>
      </c>
      <c r="DM62" t="e">
        <f>VLOOKUP($B62,'Raw Stats'!$AK$3:$AZ$528,9,FALSE)</f>
        <v>#N/A</v>
      </c>
      <c r="DN62" t="e">
        <f>VLOOKUP($B62,'Raw Stats'!$AK$3:$AZ$528,10,FALSE)</f>
        <v>#N/A</v>
      </c>
      <c r="DO62" t="e">
        <f>VLOOKUP($B62,'Raw Stats'!$AK$3:$AZ$528,11,FALSE)+VLOOKUP($B62,'Raw Stats'!$AK$3:$AZ$528,12,FALSE)</f>
        <v>#N/A</v>
      </c>
      <c r="DP62" t="e">
        <f>VLOOKUP($B62,'Raw Stats'!$AK$3:$AZ$528,13,FALSE)+VLOOKUP($B62,'Raw Stats'!$AK$3:$AZ$528,14,FALSE)</f>
        <v>#N/A</v>
      </c>
      <c r="DQ62" t="e">
        <f>VLOOKUP($B62,'Raw Stats'!$AK$3:$AZ$528,15,FALSE)</f>
        <v>#N/A</v>
      </c>
      <c r="DR62" t="e">
        <f>VLOOKUP($B62,'Raw Stats'!$AK$3:$AZ$528,16,FALSE)</f>
        <v>#N/A</v>
      </c>
      <c r="DT62" t="e">
        <f>VLOOKUP($B62,'Raw Stats'!$S$3:$AH$528,3,FALSE)</f>
        <v>#N/A</v>
      </c>
      <c r="DU62" t="e">
        <f>VLOOKUP($B62,'Raw Stats'!$S$3:$AH$528,4,FALSE)</f>
        <v>#N/A</v>
      </c>
      <c r="DV62" t="e">
        <f>VLOOKUP($B62,'Raw Stats'!$S$3:$AH$528,5,FALSE)</f>
        <v>#N/A</v>
      </c>
      <c r="DW62" t="e">
        <f>VLOOKUP($B62,'Raw Stats'!$S$3:$AH$528,6,FALSE)</f>
        <v>#N/A</v>
      </c>
      <c r="DX62" t="e">
        <f>VLOOKUP($B62,'Raw Stats'!$S$3:$AH$528,7,FALSE)</f>
        <v>#N/A</v>
      </c>
      <c r="DY62" t="e">
        <f>VLOOKUP($B62,'Raw Stats'!$S$3:$AH$528,8,FALSE)</f>
        <v>#N/A</v>
      </c>
      <c r="DZ62" t="e">
        <f>VLOOKUP($B62,'Raw Stats'!$S$3:$AH$528,9,FALSE)</f>
        <v>#N/A</v>
      </c>
      <c r="EA62" t="e">
        <f>VLOOKUP($B62,'Raw Stats'!$S$3:$AH$528,10,FALSE)</f>
        <v>#N/A</v>
      </c>
      <c r="EB62" t="e">
        <f>VLOOKUP($B62,'Raw Stats'!$S$3:$AH$528,11,FALSE)+VLOOKUP($B62,'Raw Stats'!$S$3:$AH$528,12,FALSE)</f>
        <v>#N/A</v>
      </c>
      <c r="EC62" t="e">
        <f>VLOOKUP($B62,'Raw Stats'!$S$3:$AH$528,13,FALSE)+VLOOKUP($B62,'Raw Stats'!$S$3:$AH$528,14,FALSE)</f>
        <v>#N/A</v>
      </c>
      <c r="ED62" t="e">
        <f>VLOOKUP($B62,'Raw Stats'!$S$3:$AH$528,15,FALSE)</f>
        <v>#N/A</v>
      </c>
      <c r="EE62" t="e">
        <f>VLOOKUP($B62,'Raw Stats'!$S$3:$AH$528,16,FALSE)</f>
        <v>#N/A</v>
      </c>
    </row>
    <row r="63" spans="1:135" x14ac:dyDescent="0.2">
      <c r="A63" t="e">
        <f>VLOOKUP(B63,'ALL SKATERS'!$B$3:$I$378,9,FALSE)</f>
        <v>#REF!</v>
      </c>
      <c r="B63" t="s">
        <v>234</v>
      </c>
      <c r="C63">
        <f t="shared" si="8"/>
        <v>0.96541115414833967</v>
      </c>
      <c r="D63">
        <f t="shared" si="9"/>
        <v>0.70240416394889382</v>
      </c>
      <c r="E63">
        <f t="shared" si="10"/>
        <v>0.61045839588409623</v>
      </c>
      <c r="F63">
        <f t="shared" si="11"/>
        <v>0.69011861547528763</v>
      </c>
      <c r="G63">
        <f t="shared" si="12"/>
        <v>0.56723006549469834</v>
      </c>
      <c r="H63">
        <f>VLOOKUP(B63,'ALL SKATERS'!$B$3:$H$378,7,FALSE)</f>
        <v>0.93</v>
      </c>
      <c r="I63" s="29" t="e">
        <f t="shared" si="13"/>
        <v>#REF!</v>
      </c>
      <c r="J63" s="29">
        <f t="shared" si="14"/>
        <v>-1.9999999999999907</v>
      </c>
      <c r="K63" s="29">
        <f t="shared" si="15"/>
        <v>-1.9999999999999907E-2</v>
      </c>
      <c r="L63">
        <f>BU63*'Value Calculations'!$D$3</f>
        <v>12.639798287407174</v>
      </c>
      <c r="M63">
        <f>BV63*'Value Calculations'!$D$4</f>
        <v>14.652571682009247</v>
      </c>
      <c r="N63">
        <f>BW63*'Value Calculations'!$D$5</f>
        <v>20.165695984022037</v>
      </c>
      <c r="O63">
        <f>BX63*'Value Calculations'!$D$6</f>
        <v>2.1261038426291687</v>
      </c>
      <c r="P63">
        <f>BY63*'Value Calculations'!$D$7</f>
        <v>1.2303882787642992</v>
      </c>
      <c r="Q63">
        <f>BZ63*'Value Calculations'!$D$8</f>
        <v>1.9410692406265744</v>
      </c>
      <c r="R63">
        <f>CA63*'Value Calculations'!$D$9</f>
        <v>1.7633351027252342</v>
      </c>
      <c r="S63">
        <f>CB63*'Value Calculations'!$D$10</f>
        <v>5.8450635852192754</v>
      </c>
      <c r="T63">
        <f>CC63*'Value Calculations'!$D$11</f>
        <v>0</v>
      </c>
      <c r="U63">
        <f>CD63*'Value Calculations'!$D$12</f>
        <v>4.0694136979470699</v>
      </c>
      <c r="V63">
        <f>CE63*'Value Calculations'!$D$13</f>
        <v>10.868630322220408</v>
      </c>
      <c r="X63">
        <f>CH63*'Value Calculations'!$D$3</f>
        <v>6.9315022866426439</v>
      </c>
      <c r="Y63">
        <f>CI63*'Value Calculations'!$D$4</f>
        <v>12.047670049652048</v>
      </c>
      <c r="Z63">
        <f>CJ63*'Value Calculations'!$D$5</f>
        <v>14.328257672857763</v>
      </c>
      <c r="AA63">
        <f>CK63*'Value Calculations'!$D$6</f>
        <v>0.50025972767745142</v>
      </c>
      <c r="AB63">
        <f>CL63*'Value Calculations'!$D$7</f>
        <v>1.4061580328734848</v>
      </c>
      <c r="AC63">
        <f>CM63*'Value Calculations'!$D$8</f>
        <v>2.5162008674788927</v>
      </c>
      <c r="AD63">
        <f>CN63*'Value Calculations'!$D$9</f>
        <v>1.8892876100627509</v>
      </c>
      <c r="AE63">
        <f>CO63*'Value Calculations'!$D$10</f>
        <v>4.7491141629906615</v>
      </c>
      <c r="AF63">
        <f>CP63*'Value Calculations'!$D$11</f>
        <v>0</v>
      </c>
      <c r="AG63">
        <f>CQ63*'Value Calculations'!$D$12</f>
        <v>0.81388273958941404</v>
      </c>
      <c r="AH63">
        <f>CR63*'Value Calculations'!$D$13</f>
        <v>7.4979791463419261</v>
      </c>
      <c r="AJ63">
        <f>CU63*'Value Calculations'!$D$3</f>
        <v>4.0773542862603787</v>
      </c>
      <c r="AK63">
        <f>CV63*'Value Calculations'!$D$4</f>
        <v>5.5354159687590485</v>
      </c>
      <c r="AL63">
        <f>CW63*'Value Calculations'!$D$5</f>
        <v>7.1641288364288815</v>
      </c>
      <c r="AM63">
        <f>CX63*'Value Calculations'!$D$6</f>
        <v>-1.6258441149517171</v>
      </c>
      <c r="AN63">
        <f>CY63*'Value Calculations'!$D$7</f>
        <v>1.9334672952010417</v>
      </c>
      <c r="AO63">
        <f>CZ63*'Value Calculations'!$D$8</f>
        <v>1.1502632537046367</v>
      </c>
      <c r="AP63">
        <f>DA63*'Value Calculations'!$D$9</f>
        <v>0.62976253668758364</v>
      </c>
      <c r="AQ63">
        <f>DB63*'Value Calculations'!$D$10</f>
        <v>2.9225317926096377</v>
      </c>
      <c r="AR63">
        <f>DC63*'Value Calculations'!$D$11</f>
        <v>0</v>
      </c>
      <c r="AS63">
        <f>DD63*'Value Calculations'!$D$12</f>
        <v>0</v>
      </c>
      <c r="AT63">
        <f>DE63*'Value Calculations'!$D$13</f>
        <v>3.8521727724325494</v>
      </c>
      <c r="AV63">
        <f>DH63*'Value Calculations'!$D$3</f>
        <v>10.193385715650948</v>
      </c>
      <c r="AW63">
        <f>DI63*'Value Calculations'!$D$4</f>
        <v>8.1403176011162479</v>
      </c>
      <c r="AX63">
        <f>DJ63*'Value Calculations'!$D$5</f>
        <v>13.266905252646078</v>
      </c>
      <c r="AY63">
        <f>DK63*'Value Calculations'!$D$6</f>
        <v>1.2506493191936285</v>
      </c>
      <c r="AZ63">
        <f>DL63*'Value Calculations'!$D$7</f>
        <v>3.6911648362928977</v>
      </c>
      <c r="BA63">
        <f>DM63*'Value Calculations'!$D$8</f>
        <v>3.45078976111391</v>
      </c>
      <c r="BB63">
        <f>DN63*'Value Calculations'!$D$9</f>
        <v>1.8892876100627509</v>
      </c>
      <c r="BC63">
        <f>DO63*'Value Calculations'!$D$10</f>
        <v>3.6531647407620471</v>
      </c>
      <c r="BD63">
        <f>DP63*'Value Calculations'!$D$11</f>
        <v>0</v>
      </c>
      <c r="BE63">
        <f>DQ63*'Value Calculations'!$D$12</f>
        <v>1.6277654791788281</v>
      </c>
      <c r="BF63">
        <f>DR63*'Value Calculations'!$D$13</f>
        <v>8.7361775374809607</v>
      </c>
      <c r="BH63">
        <f>DU63*'Value Calculations'!$D$3</f>
        <v>4.0773542862603787</v>
      </c>
      <c r="BI63">
        <f>DV63*'Value Calculations'!$D$4</f>
        <v>8.7915430092055473</v>
      </c>
      <c r="BJ63">
        <f>DW63*'Value Calculations'!$D$5</f>
        <v>9.8175098869580975</v>
      </c>
      <c r="BK63">
        <f>DX63*'Value Calculations'!$D$6</f>
        <v>-0.87545452343553998</v>
      </c>
      <c r="BL63">
        <f>DY63*'Value Calculations'!$D$7</f>
        <v>2.4607765575285985</v>
      </c>
      <c r="BM63">
        <f>DZ63*'Value Calculations'!$D$8</f>
        <v>2.5162008674788927</v>
      </c>
      <c r="BN63">
        <f>EA63*'Value Calculations'!$D$9</f>
        <v>1.385477580712684</v>
      </c>
      <c r="BO63">
        <f>EB63*'Value Calculations'!$D$10</f>
        <v>4.3837976889144565</v>
      </c>
      <c r="BP63">
        <f>EC63*'Value Calculations'!$D$11</f>
        <v>0</v>
      </c>
      <c r="BQ63">
        <f>ED63*'Value Calculations'!$D$12</f>
        <v>1.6277654791788281</v>
      </c>
      <c r="BR63">
        <f>EE63*'Value Calculations'!$D$13</f>
        <v>7.2228239483110297</v>
      </c>
      <c r="BT63">
        <f>VLOOKUP($B63,'Raw Stats'!$CM$3:$DC$528,3,FALSE)</f>
        <v>78</v>
      </c>
      <c r="BU63">
        <f>VLOOKUP($B63,'Raw Stats'!$CM$3:$DC$528,4,FALSE)</f>
        <v>31</v>
      </c>
      <c r="BV63">
        <f>VLOOKUP($B63,'Raw Stats'!$CM$3:$DC$528,5,FALSE)</f>
        <v>45</v>
      </c>
      <c r="BW63">
        <f>VLOOKUP($B63,'Raw Stats'!$CM$3:$DC$528,6,FALSE)</f>
        <v>76</v>
      </c>
      <c r="BX63">
        <f>VLOOKUP($B63,'Raw Stats'!$CM$3:$DC$528,7,FALSE)</f>
        <v>17</v>
      </c>
      <c r="BY63">
        <f>VLOOKUP($B63,'Raw Stats'!$CM$3:$DC$528,8,FALSE)</f>
        <v>14</v>
      </c>
      <c r="BZ63">
        <f>VLOOKUP($B63,'Raw Stats'!$CM$3:$DC$528,9,FALSE)</f>
        <v>27</v>
      </c>
      <c r="CA63">
        <f>VLOOKUP($B63,'Raw Stats'!$CM$3:$DC$528,10,FALSE)</f>
        <v>14</v>
      </c>
      <c r="CB63">
        <f>VLOOKUP($B63,'Raw Stats'!$CM$3:$DC$528,11,FALSE)+VLOOKUP($B63,'Raw Stats'!$CM$3:$DC$528,12,FALSE)</f>
        <v>16</v>
      </c>
      <c r="CC63">
        <f>VLOOKUP($B63,'Raw Stats'!$CM$3:$DC$528,13,FALSE)+VLOOKUP($B63,'Raw Stats'!$CM$3:$DC$528,14,FALSE)</f>
        <v>0</v>
      </c>
      <c r="CD63">
        <f>VLOOKUP($B63,'Raw Stats'!$CM$3:$DC$528,15,FALSE)</f>
        <v>5</v>
      </c>
      <c r="CE63">
        <f>VLOOKUP($B63,'Raw Stats'!$CM$3:$DC$528,16,FALSE)</f>
        <v>158</v>
      </c>
      <c r="CG63">
        <f>VLOOKUP($B63,'Raw Stats'!$BU$3:$CJ$528,3,FALSE)</f>
        <v>75</v>
      </c>
      <c r="CH63">
        <f>VLOOKUP($B63,'Raw Stats'!$BU$3:$CJ$528,4,FALSE)</f>
        <v>17</v>
      </c>
      <c r="CI63">
        <f>VLOOKUP($B63,'Raw Stats'!$BU$3:$CJ$5288,5,FALSE)</f>
        <v>37</v>
      </c>
      <c r="CJ63">
        <f>VLOOKUP($B63,'Raw Stats'!$BU$3:$CJ$528,6,FALSE)</f>
        <v>54</v>
      </c>
      <c r="CK63">
        <f>VLOOKUP($B63,'Raw Stats'!$BU$3:$CJ$528,7,FALSE)</f>
        <v>4</v>
      </c>
      <c r="CL63">
        <f>VLOOKUP($B63,'Raw Stats'!$BU$3:$CJ$528,8,FALSE)</f>
        <v>16</v>
      </c>
      <c r="CM63">
        <f>VLOOKUP($B63,'Raw Stats'!$BU$3:$CJ$528,9,FALSE)</f>
        <v>35</v>
      </c>
      <c r="CN63">
        <f>VLOOKUP($B63,'Raw Stats'!$BU$3:$CJ$528,10,FALSE)</f>
        <v>15</v>
      </c>
      <c r="CO63">
        <f>VLOOKUP($B63,'Raw Stats'!$BU$3:$CJ$528,11,FALSE)+VLOOKUP($B63,'Raw Stats'!$BU$3:$CJ$528,12,FALSE)</f>
        <v>13</v>
      </c>
      <c r="CP63">
        <f>VLOOKUP($B63,'Raw Stats'!$BU$3:$CJ$528,13,FALSE)+VLOOKUP($B63,'Raw Stats'!$BU$3:$CJ$528,14,FALSE)</f>
        <v>0</v>
      </c>
      <c r="CQ63">
        <f>VLOOKUP($B63,'Raw Stats'!$BU$3:$CJ$528,15,FALSE)</f>
        <v>1</v>
      </c>
      <c r="CR63">
        <f>VLOOKUP($B63,'Raw Stats'!$BU$3:$CJ$528,16,FALSE)</f>
        <v>109</v>
      </c>
      <c r="CT63">
        <f>VLOOKUP($B63,'Raw Stats'!$BC$3:$BR$528,3,FALSE)</f>
        <v>42</v>
      </c>
      <c r="CU63">
        <f>VLOOKUP($B63,'Raw Stats'!$BC$3:$BR$528,4,FALSE)</f>
        <v>10</v>
      </c>
      <c r="CV63">
        <f>VLOOKUP($B63,'Raw Stats'!$BC$3:$BR$5288,5,FALSE)</f>
        <v>17</v>
      </c>
      <c r="CW63">
        <f>VLOOKUP($B63,'Raw Stats'!$BC$3:$BR$52888,6,FALSE)</f>
        <v>27</v>
      </c>
      <c r="CX63">
        <f>VLOOKUP($B63,'Raw Stats'!$BC$3:$BR$5288,7,FALSE)</f>
        <v>-13</v>
      </c>
      <c r="CY63">
        <f>VLOOKUP($B63,'Raw Stats'!$BC$3:$BR$5288,8,FALSE)</f>
        <v>22</v>
      </c>
      <c r="CZ63">
        <f>VLOOKUP($B63,'Raw Stats'!$BC$3:$BR$5288,9,FALSE)</f>
        <v>16</v>
      </c>
      <c r="DA63">
        <f>VLOOKUP($B63,'Raw Stats'!$BC$3:$BR$5288,10,FALSE)</f>
        <v>5</v>
      </c>
      <c r="DB63">
        <f>VLOOKUP($B63,'Raw Stats'!$BC$3:$BR$5288,11,FALSE)+VLOOKUP($B63,'Raw Stats'!$BC$3:$BR$5288,12,FALSE)</f>
        <v>8</v>
      </c>
      <c r="DC63">
        <f>VLOOKUP($B63,'Raw Stats'!$BC$3:$BR$5288,13,FALSE)+VLOOKUP($B63,'Raw Stats'!$BC$3:$BR$5288,14,FALSE)</f>
        <v>0</v>
      </c>
      <c r="DD63">
        <f>VLOOKUP($B63,'Raw Stats'!$BC$3:$BR$5288,15,FALSE)</f>
        <v>0</v>
      </c>
      <c r="DE63">
        <f>VLOOKUP($B63,'Raw Stats'!$BC$3:$BR$5288,16,FALSE)</f>
        <v>56</v>
      </c>
      <c r="DG63">
        <f>VLOOKUP($B63,'Raw Stats'!$AK$3:$AZ$528,3,FALSE)</f>
        <v>81</v>
      </c>
      <c r="DH63">
        <f>VLOOKUP($B63,'Raw Stats'!$AK$3:$AZ$528,4,FALSE)</f>
        <v>25</v>
      </c>
      <c r="DI63">
        <f>VLOOKUP($B63,'Raw Stats'!$AK$3:$AZ$528,5,FALSE)</f>
        <v>25</v>
      </c>
      <c r="DJ63">
        <f>VLOOKUP($B63,'Raw Stats'!$AK$3:$AZ$528,6,FALSE)</f>
        <v>50</v>
      </c>
      <c r="DK63">
        <f>VLOOKUP($B63,'Raw Stats'!$AK$3:$AZ$528,7,FALSE)</f>
        <v>10</v>
      </c>
      <c r="DL63">
        <f>VLOOKUP($B63,'Raw Stats'!$AK$3:$AZ$528,8,FALSE)</f>
        <v>42</v>
      </c>
      <c r="DM63">
        <f>VLOOKUP($B63,'Raw Stats'!$AK$3:$AZ$528,9,FALSE)</f>
        <v>48</v>
      </c>
      <c r="DN63">
        <f>VLOOKUP($B63,'Raw Stats'!$AK$3:$AZ$528,10,FALSE)</f>
        <v>15</v>
      </c>
      <c r="DO63">
        <f>VLOOKUP($B63,'Raw Stats'!$AK$3:$AZ$528,11,FALSE)+VLOOKUP($B63,'Raw Stats'!$AK$3:$AZ$528,12,FALSE)</f>
        <v>10</v>
      </c>
      <c r="DP63">
        <f>VLOOKUP($B63,'Raw Stats'!$AK$3:$AZ$528,13,FALSE)+VLOOKUP($B63,'Raw Stats'!$AK$3:$AZ$528,14,FALSE)</f>
        <v>0</v>
      </c>
      <c r="DQ63">
        <f>VLOOKUP($B63,'Raw Stats'!$AK$3:$AZ$528,15,FALSE)</f>
        <v>2</v>
      </c>
      <c r="DR63">
        <f>VLOOKUP($B63,'Raw Stats'!$AK$3:$AZ$528,16,FALSE)</f>
        <v>127</v>
      </c>
      <c r="DT63">
        <f>VLOOKUP($B63,'Raw Stats'!$S$3:$AH$528,3,FALSE)</f>
        <v>73</v>
      </c>
      <c r="DU63">
        <f>VLOOKUP($B63,'Raw Stats'!$S$3:$AH$528,4,FALSE)</f>
        <v>10</v>
      </c>
      <c r="DV63">
        <f>VLOOKUP($B63,'Raw Stats'!$S$3:$AH$528,5,FALSE)</f>
        <v>27</v>
      </c>
      <c r="DW63">
        <f>VLOOKUP($B63,'Raw Stats'!$S$3:$AH$528,6,FALSE)</f>
        <v>37</v>
      </c>
      <c r="DX63">
        <f>VLOOKUP($B63,'Raw Stats'!$S$3:$AH$528,7,FALSE)</f>
        <v>-7</v>
      </c>
      <c r="DY63">
        <f>VLOOKUP($B63,'Raw Stats'!$S$3:$AH$528,8,FALSE)</f>
        <v>28</v>
      </c>
      <c r="DZ63">
        <f>VLOOKUP($B63,'Raw Stats'!$S$3:$AH$528,9,FALSE)</f>
        <v>35</v>
      </c>
      <c r="EA63">
        <f>VLOOKUP($B63,'Raw Stats'!$S$3:$AH$528,10,FALSE)</f>
        <v>11</v>
      </c>
      <c r="EB63">
        <f>VLOOKUP($B63,'Raw Stats'!$S$3:$AH$528,11,FALSE)+VLOOKUP($B63,'Raw Stats'!$S$3:$AH$528,12,FALSE)</f>
        <v>12</v>
      </c>
      <c r="EC63">
        <f>VLOOKUP($B63,'Raw Stats'!$S$3:$AH$528,13,FALSE)+VLOOKUP($B63,'Raw Stats'!$S$3:$AH$528,14,FALSE)</f>
        <v>0</v>
      </c>
      <c r="ED63">
        <f>VLOOKUP($B63,'Raw Stats'!$S$3:$AH$528,15,FALSE)</f>
        <v>2</v>
      </c>
      <c r="EE63">
        <f>VLOOKUP($B63,'Raw Stats'!$S$3:$AH$528,16,FALSE)</f>
        <v>105</v>
      </c>
    </row>
    <row r="64" spans="1:135" x14ac:dyDescent="0.2">
      <c r="A64" t="e">
        <f>VLOOKUP(B64,'ALL SKATERS'!$B$3:$I$378,9,FALSE)</f>
        <v>#REF!</v>
      </c>
      <c r="B64" t="s">
        <v>218</v>
      </c>
      <c r="C64">
        <f t="shared" si="8"/>
        <v>0.90946311324678619</v>
      </c>
      <c r="D64">
        <f t="shared" si="9"/>
        <v>0.72039964480270868</v>
      </c>
      <c r="E64">
        <f t="shared" si="10"/>
        <v>0.49500886718252601</v>
      </c>
      <c r="F64" t="e">
        <f t="shared" si="11"/>
        <v>#N/A</v>
      </c>
      <c r="G64" t="e">
        <f t="shared" si="12"/>
        <v>#N/A</v>
      </c>
      <c r="H64">
        <f>VLOOKUP(B64,'ALL SKATERS'!$B$3:$H$378,7,FALSE)</f>
        <v>0.9</v>
      </c>
      <c r="I64" s="29" t="e">
        <f t="shared" si="13"/>
        <v>#REF!</v>
      </c>
      <c r="J64" s="29">
        <f t="shared" si="14"/>
        <v>-4.9999999999999929</v>
      </c>
      <c r="K64" s="29">
        <f t="shared" si="15"/>
        <v>-4.9999999999999933E-2</v>
      </c>
      <c r="L64">
        <f>BU64*'Value Calculations'!$D$3</f>
        <v>11.824327430155099</v>
      </c>
      <c r="M64">
        <f>BV64*'Value Calculations'!$D$4</f>
        <v>8.7915430092055473</v>
      </c>
      <c r="N64">
        <f>BW64*'Value Calculations'!$D$5</f>
        <v>14.858933882963607</v>
      </c>
      <c r="O64">
        <f>BX64*'Value Calculations'!$D$6</f>
        <v>0.75038959151617712</v>
      </c>
      <c r="P64">
        <f>BY64*'Value Calculations'!$D$7</f>
        <v>2.4607765575285985</v>
      </c>
      <c r="Q64">
        <f>BZ64*'Value Calculations'!$D$8</f>
        <v>6.4702308020885813</v>
      </c>
      <c r="R64">
        <f>CA64*'Value Calculations'!$D$9</f>
        <v>2.2671451320753011</v>
      </c>
      <c r="S64">
        <f>CB64*'Value Calculations'!$D$10</f>
        <v>6.9410130074478893</v>
      </c>
      <c r="T64">
        <f>CC64*'Value Calculations'!$D$11</f>
        <v>0</v>
      </c>
      <c r="U64">
        <f>CD64*'Value Calculations'!$D$12</f>
        <v>5.6971791771258982</v>
      </c>
      <c r="V64">
        <f>CE64*'Value Calculations'!$D$13</f>
        <v>14.514436696129785</v>
      </c>
      <c r="X64">
        <f>CH64*'Value Calculations'!$D$3</f>
        <v>7.7469731438947198</v>
      </c>
      <c r="Y64">
        <f>CI64*'Value Calculations'!$D$4</f>
        <v>6.5122540808929985</v>
      </c>
      <c r="Z64">
        <f>CJ64*'Value Calculations'!$D$5</f>
        <v>10.348186097063941</v>
      </c>
      <c r="AA64">
        <f>CK64*'Value Calculations'!$D$6</f>
        <v>1.5007791830323542</v>
      </c>
      <c r="AB64">
        <f>CL64*'Value Calculations'!$D$7</f>
        <v>2.6365463116377841</v>
      </c>
      <c r="AC64">
        <f>CM64*'Value Calculations'!$D$8</f>
        <v>5.8232077218797231</v>
      </c>
      <c r="AD64">
        <f>CN64*'Value Calculations'!$D$9</f>
        <v>2.5190501467503346</v>
      </c>
      <c r="AE64">
        <f>CO64*'Value Calculations'!$D$10</f>
        <v>2.1918988444572283</v>
      </c>
      <c r="AF64">
        <f>CP64*'Value Calculations'!$D$11</f>
        <v>0</v>
      </c>
      <c r="AG64">
        <f>CQ64*'Value Calculations'!$D$12</f>
        <v>2.441648218768242</v>
      </c>
      <c r="AH64">
        <f>CR64*'Value Calculations'!$D$13</f>
        <v>10.868630322220408</v>
      </c>
      <c r="AJ64">
        <f>CU64*'Value Calculations'!$D$3</f>
        <v>1.6309417145041516</v>
      </c>
      <c r="AK64">
        <f>CV64*'Value Calculations'!$D$4</f>
        <v>0.97683811213394978</v>
      </c>
      <c r="AL64">
        <f>CW64*'Value Calculations'!$D$5</f>
        <v>1.8573667353704508</v>
      </c>
      <c r="AM64">
        <f>CX64*'Value Calculations'!$D$6</f>
        <v>0.25012986383872571</v>
      </c>
      <c r="AN64">
        <f>CY64*'Value Calculations'!$D$7</f>
        <v>0.35153950821837121</v>
      </c>
      <c r="AO64">
        <f>CZ64*'Value Calculations'!$D$8</f>
        <v>0.64702308020885813</v>
      </c>
      <c r="AP64">
        <f>DA64*'Value Calculations'!$D$9</f>
        <v>0.62976253668758364</v>
      </c>
      <c r="AQ64">
        <f>DB64*'Value Calculations'!$D$10</f>
        <v>0.36531647407620471</v>
      </c>
      <c r="AR64">
        <f>DC64*'Value Calculations'!$D$11</f>
        <v>0</v>
      </c>
      <c r="AS64">
        <f>DD64*'Value Calculations'!$D$12</f>
        <v>0</v>
      </c>
      <c r="AT64">
        <f>DE64*'Value Calculations'!$D$13</f>
        <v>2.2012415842471711</v>
      </c>
      <c r="AV64" t="e">
        <f>DH64*'Value Calculations'!$D$3</f>
        <v>#N/A</v>
      </c>
      <c r="AW64" t="e">
        <f>DI64*'Value Calculations'!$D$4</f>
        <v>#N/A</v>
      </c>
      <c r="AX64" t="e">
        <f>DJ64*'Value Calculations'!$D$5</f>
        <v>#N/A</v>
      </c>
      <c r="AY64" t="e">
        <f>DK64*'Value Calculations'!$D$6</f>
        <v>#N/A</v>
      </c>
      <c r="AZ64" t="e">
        <f>DL64*'Value Calculations'!$D$7</f>
        <v>#N/A</v>
      </c>
      <c r="BA64" t="e">
        <f>DM64*'Value Calculations'!$D$8</f>
        <v>#N/A</v>
      </c>
      <c r="BB64" t="e">
        <f>DN64*'Value Calculations'!$D$9</f>
        <v>#N/A</v>
      </c>
      <c r="BC64" t="e">
        <f>DO64*'Value Calculations'!$D$10</f>
        <v>#N/A</v>
      </c>
      <c r="BD64" t="e">
        <f>DP64*'Value Calculations'!$D$11</f>
        <v>#N/A</v>
      </c>
      <c r="BE64" t="e">
        <f>DQ64*'Value Calculations'!$D$12</f>
        <v>#N/A</v>
      </c>
      <c r="BF64" t="e">
        <f>DR64*'Value Calculations'!$D$13</f>
        <v>#N/A</v>
      </c>
      <c r="BH64" t="e">
        <f>DU64*'Value Calculations'!$D$3</f>
        <v>#N/A</v>
      </c>
      <c r="BI64" t="e">
        <f>DV64*'Value Calculations'!$D$4</f>
        <v>#N/A</v>
      </c>
      <c r="BJ64" t="e">
        <f>DW64*'Value Calculations'!$D$5</f>
        <v>#N/A</v>
      </c>
      <c r="BK64" t="e">
        <f>DX64*'Value Calculations'!$D$6</f>
        <v>#N/A</v>
      </c>
      <c r="BL64" t="e">
        <f>DY64*'Value Calculations'!$D$7</f>
        <v>#N/A</v>
      </c>
      <c r="BM64" t="e">
        <f>DZ64*'Value Calculations'!$D$8</f>
        <v>#N/A</v>
      </c>
      <c r="BN64" t="e">
        <f>EA64*'Value Calculations'!$D$9</f>
        <v>#N/A</v>
      </c>
      <c r="BO64" t="e">
        <f>EB64*'Value Calculations'!$D$10</f>
        <v>#N/A</v>
      </c>
      <c r="BP64" t="e">
        <f>EC64*'Value Calculations'!$D$11</f>
        <v>#N/A</v>
      </c>
      <c r="BQ64" t="e">
        <f>ED64*'Value Calculations'!$D$12</f>
        <v>#N/A</v>
      </c>
      <c r="BR64" t="e">
        <f>EE64*'Value Calculations'!$D$13</f>
        <v>#N/A</v>
      </c>
      <c r="BT64">
        <f>VLOOKUP($B64,'Raw Stats'!$CM$3:$DC$528,3,FALSE)</f>
        <v>82</v>
      </c>
      <c r="BU64">
        <f>VLOOKUP($B64,'Raw Stats'!$CM$3:$DC$528,4,FALSE)</f>
        <v>29</v>
      </c>
      <c r="BV64">
        <f>VLOOKUP($B64,'Raw Stats'!$CM$3:$DC$528,5,FALSE)</f>
        <v>27</v>
      </c>
      <c r="BW64">
        <f>VLOOKUP($B64,'Raw Stats'!$CM$3:$DC$528,6,FALSE)</f>
        <v>56</v>
      </c>
      <c r="BX64">
        <f>VLOOKUP($B64,'Raw Stats'!$CM$3:$DC$528,7,FALSE)</f>
        <v>6</v>
      </c>
      <c r="BY64">
        <f>VLOOKUP($B64,'Raw Stats'!$CM$3:$DC$528,8,FALSE)</f>
        <v>28</v>
      </c>
      <c r="BZ64">
        <f>VLOOKUP($B64,'Raw Stats'!$CM$3:$DC$528,9,FALSE)</f>
        <v>90</v>
      </c>
      <c r="CA64">
        <f>VLOOKUP($B64,'Raw Stats'!$CM$3:$DC$528,10,FALSE)</f>
        <v>18</v>
      </c>
      <c r="CB64">
        <f>VLOOKUP($B64,'Raw Stats'!$CM$3:$DC$528,11,FALSE)+VLOOKUP($B64,'Raw Stats'!$CM$3:$DC$528,12,FALSE)</f>
        <v>19</v>
      </c>
      <c r="CC64">
        <f>VLOOKUP($B64,'Raw Stats'!$CM$3:$DC$528,13,FALSE)+VLOOKUP($B64,'Raw Stats'!$CM$3:$DC$528,14,FALSE)</f>
        <v>0</v>
      </c>
      <c r="CD64">
        <f>VLOOKUP($B64,'Raw Stats'!$CM$3:$DC$528,15,FALSE)</f>
        <v>7</v>
      </c>
      <c r="CE64">
        <f>VLOOKUP($B64,'Raw Stats'!$CM$3:$DC$528,16,FALSE)</f>
        <v>211</v>
      </c>
      <c r="CG64">
        <f>VLOOKUP($B64,'Raw Stats'!$BU$3:$CJ$528,3,FALSE)</f>
        <v>73</v>
      </c>
      <c r="CH64">
        <f>VLOOKUP($B64,'Raw Stats'!$BU$3:$CJ$528,4,FALSE)</f>
        <v>19</v>
      </c>
      <c r="CI64">
        <f>VLOOKUP($B64,'Raw Stats'!$BU$3:$CJ$5288,5,FALSE)</f>
        <v>20</v>
      </c>
      <c r="CJ64">
        <f>VLOOKUP($B64,'Raw Stats'!$BU$3:$CJ$528,6,FALSE)</f>
        <v>39</v>
      </c>
      <c r="CK64">
        <f>VLOOKUP($B64,'Raw Stats'!$BU$3:$CJ$528,7,FALSE)</f>
        <v>12</v>
      </c>
      <c r="CL64">
        <f>VLOOKUP($B64,'Raw Stats'!$BU$3:$CJ$528,8,FALSE)</f>
        <v>30</v>
      </c>
      <c r="CM64">
        <f>VLOOKUP($B64,'Raw Stats'!$BU$3:$CJ$528,9,FALSE)</f>
        <v>81</v>
      </c>
      <c r="CN64">
        <f>VLOOKUP($B64,'Raw Stats'!$BU$3:$CJ$528,10,FALSE)</f>
        <v>20</v>
      </c>
      <c r="CO64">
        <f>VLOOKUP($B64,'Raw Stats'!$BU$3:$CJ$528,11,FALSE)+VLOOKUP($B64,'Raw Stats'!$BU$3:$CJ$528,12,FALSE)</f>
        <v>6</v>
      </c>
      <c r="CP64">
        <f>VLOOKUP($B64,'Raw Stats'!$BU$3:$CJ$528,13,FALSE)+VLOOKUP($B64,'Raw Stats'!$BU$3:$CJ$528,14,FALSE)</f>
        <v>0</v>
      </c>
      <c r="CQ64">
        <f>VLOOKUP($B64,'Raw Stats'!$BU$3:$CJ$528,15,FALSE)</f>
        <v>3</v>
      </c>
      <c r="CR64">
        <f>VLOOKUP($B64,'Raw Stats'!$BU$3:$CJ$528,16,FALSE)</f>
        <v>158</v>
      </c>
      <c r="CT64">
        <f>VLOOKUP($B64,'Raw Stats'!$BC$3:$BR$528,3,FALSE)</f>
        <v>18</v>
      </c>
      <c r="CU64">
        <f>VLOOKUP($B64,'Raw Stats'!$BC$3:$BR$528,4,FALSE)</f>
        <v>4</v>
      </c>
      <c r="CV64">
        <f>VLOOKUP($B64,'Raw Stats'!$BC$3:$BR$5288,5,FALSE)</f>
        <v>3</v>
      </c>
      <c r="CW64">
        <f>VLOOKUP($B64,'Raw Stats'!$BC$3:$BR$52888,6,FALSE)</f>
        <v>7</v>
      </c>
      <c r="CX64">
        <f>VLOOKUP($B64,'Raw Stats'!$BC$3:$BR$5288,7,FALSE)</f>
        <v>2</v>
      </c>
      <c r="CY64">
        <f>VLOOKUP($B64,'Raw Stats'!$BC$3:$BR$5288,8,FALSE)</f>
        <v>4</v>
      </c>
      <c r="CZ64">
        <f>VLOOKUP($B64,'Raw Stats'!$BC$3:$BR$5288,9,FALSE)</f>
        <v>9</v>
      </c>
      <c r="DA64">
        <f>VLOOKUP($B64,'Raw Stats'!$BC$3:$BR$5288,10,FALSE)</f>
        <v>5</v>
      </c>
      <c r="DB64">
        <f>VLOOKUP($B64,'Raw Stats'!$BC$3:$BR$5288,11,FALSE)+VLOOKUP($B64,'Raw Stats'!$BC$3:$BR$5288,12,FALSE)</f>
        <v>1</v>
      </c>
      <c r="DC64">
        <f>VLOOKUP($B64,'Raw Stats'!$BC$3:$BR$5288,13,FALSE)+VLOOKUP($B64,'Raw Stats'!$BC$3:$BR$5288,14,FALSE)</f>
        <v>0</v>
      </c>
      <c r="DD64">
        <f>VLOOKUP($B64,'Raw Stats'!$BC$3:$BR$5288,15,FALSE)</f>
        <v>0</v>
      </c>
      <c r="DE64">
        <f>VLOOKUP($B64,'Raw Stats'!$BC$3:$BR$5288,16,FALSE)</f>
        <v>32</v>
      </c>
      <c r="DG64" t="e">
        <f>VLOOKUP($B64,'Raw Stats'!$AK$3:$AZ$528,3,FALSE)</f>
        <v>#N/A</v>
      </c>
      <c r="DH64" t="e">
        <f>VLOOKUP($B64,'Raw Stats'!$AK$3:$AZ$528,4,FALSE)</f>
        <v>#N/A</v>
      </c>
      <c r="DI64" t="e">
        <f>VLOOKUP($B64,'Raw Stats'!$AK$3:$AZ$528,5,FALSE)</f>
        <v>#N/A</v>
      </c>
      <c r="DJ64" t="e">
        <f>VLOOKUP($B64,'Raw Stats'!$AK$3:$AZ$528,6,FALSE)</f>
        <v>#N/A</v>
      </c>
      <c r="DK64" t="e">
        <f>VLOOKUP($B64,'Raw Stats'!$AK$3:$AZ$528,7,FALSE)</f>
        <v>#N/A</v>
      </c>
      <c r="DL64" t="e">
        <f>VLOOKUP($B64,'Raw Stats'!$AK$3:$AZ$528,8,FALSE)</f>
        <v>#N/A</v>
      </c>
      <c r="DM64" t="e">
        <f>VLOOKUP($B64,'Raw Stats'!$AK$3:$AZ$528,9,FALSE)</f>
        <v>#N/A</v>
      </c>
      <c r="DN64" t="e">
        <f>VLOOKUP($B64,'Raw Stats'!$AK$3:$AZ$528,10,FALSE)</f>
        <v>#N/A</v>
      </c>
      <c r="DO64" t="e">
        <f>VLOOKUP($B64,'Raw Stats'!$AK$3:$AZ$528,11,FALSE)+VLOOKUP($B64,'Raw Stats'!$AK$3:$AZ$528,12,FALSE)</f>
        <v>#N/A</v>
      </c>
      <c r="DP64" t="e">
        <f>VLOOKUP($B64,'Raw Stats'!$AK$3:$AZ$528,13,FALSE)+VLOOKUP($B64,'Raw Stats'!$AK$3:$AZ$528,14,FALSE)</f>
        <v>#N/A</v>
      </c>
      <c r="DQ64" t="e">
        <f>VLOOKUP($B64,'Raw Stats'!$AK$3:$AZ$528,15,FALSE)</f>
        <v>#N/A</v>
      </c>
      <c r="DR64" t="e">
        <f>VLOOKUP($B64,'Raw Stats'!$AK$3:$AZ$528,16,FALSE)</f>
        <v>#N/A</v>
      </c>
      <c r="DT64" t="e">
        <f>VLOOKUP($B64,'Raw Stats'!$S$3:$AH$528,3,FALSE)</f>
        <v>#N/A</v>
      </c>
      <c r="DU64" t="e">
        <f>VLOOKUP($B64,'Raw Stats'!$S$3:$AH$528,4,FALSE)</f>
        <v>#N/A</v>
      </c>
      <c r="DV64" t="e">
        <f>VLOOKUP($B64,'Raw Stats'!$S$3:$AH$528,5,FALSE)</f>
        <v>#N/A</v>
      </c>
      <c r="DW64" t="e">
        <f>VLOOKUP($B64,'Raw Stats'!$S$3:$AH$528,6,FALSE)</f>
        <v>#N/A</v>
      </c>
      <c r="DX64" t="e">
        <f>VLOOKUP($B64,'Raw Stats'!$S$3:$AH$528,7,FALSE)</f>
        <v>#N/A</v>
      </c>
      <c r="DY64" t="e">
        <f>VLOOKUP($B64,'Raw Stats'!$S$3:$AH$528,8,FALSE)</f>
        <v>#N/A</v>
      </c>
      <c r="DZ64" t="e">
        <f>VLOOKUP($B64,'Raw Stats'!$S$3:$AH$528,9,FALSE)</f>
        <v>#N/A</v>
      </c>
      <c r="EA64" t="e">
        <f>VLOOKUP($B64,'Raw Stats'!$S$3:$AH$528,10,FALSE)</f>
        <v>#N/A</v>
      </c>
      <c r="EB64" t="e">
        <f>VLOOKUP($B64,'Raw Stats'!$S$3:$AH$528,11,FALSE)+VLOOKUP($B64,'Raw Stats'!$S$3:$AH$528,12,FALSE)</f>
        <v>#N/A</v>
      </c>
      <c r="EC64" t="e">
        <f>VLOOKUP($B64,'Raw Stats'!$S$3:$AH$528,13,FALSE)+VLOOKUP($B64,'Raw Stats'!$S$3:$AH$528,14,FALSE)</f>
        <v>#N/A</v>
      </c>
      <c r="ED64" t="e">
        <f>VLOOKUP($B64,'Raw Stats'!$S$3:$AH$528,15,FALSE)</f>
        <v>#N/A</v>
      </c>
      <c r="EE64" t="e">
        <f>VLOOKUP($B64,'Raw Stats'!$S$3:$AH$528,16,FALSE)</f>
        <v>#N/A</v>
      </c>
    </row>
    <row r="65" spans="1:135" x14ac:dyDescent="0.2">
      <c r="A65" t="e">
        <f>VLOOKUP(B65,'ALL SKATERS'!$B$3:$I$378,9,FALSE)</f>
        <v>#REF!</v>
      </c>
      <c r="B65" t="s">
        <v>287</v>
      </c>
      <c r="C65">
        <f t="shared" si="8"/>
        <v>0.77185635871448532</v>
      </c>
      <c r="D65">
        <f t="shared" si="9"/>
        <v>0.61062292593336487</v>
      </c>
      <c r="E65">
        <f t="shared" si="10"/>
        <v>0.6756895037465297</v>
      </c>
      <c r="F65" t="e">
        <f t="shared" si="11"/>
        <v>#N/A</v>
      </c>
      <c r="G65" t="e">
        <f t="shared" si="12"/>
        <v>#N/A</v>
      </c>
      <c r="H65">
        <f>VLOOKUP(B65,'ALL SKATERS'!$B$3:$H$378,7,FALSE)</f>
        <v>0</v>
      </c>
      <c r="I65" s="29" t="e">
        <f t="shared" si="13"/>
        <v>#REF!</v>
      </c>
      <c r="J65" s="29">
        <f t="shared" si="14"/>
        <v>-95</v>
      </c>
      <c r="K65" s="29">
        <f t="shared" si="15"/>
        <v>-0.95</v>
      </c>
      <c r="L65">
        <f>BU65*'Value Calculations'!$D$3</f>
        <v>8.1547085725207573</v>
      </c>
      <c r="M65">
        <f>BV65*'Value Calculations'!$D$4</f>
        <v>8.4659303051608976</v>
      </c>
      <c r="N65">
        <f>BW65*'Value Calculations'!$D$5</f>
        <v>12.205552832434391</v>
      </c>
      <c r="O65">
        <f>BX65*'Value Calculations'!$D$6</f>
        <v>1.0005194553549028</v>
      </c>
      <c r="P65">
        <f>BY65*'Value Calculations'!$D$7</f>
        <v>3.4275102051291193</v>
      </c>
      <c r="Q65">
        <f>BZ65*'Value Calculations'!$D$8</f>
        <v>6.542122255445121</v>
      </c>
      <c r="R65">
        <f>CA65*'Value Calculations'!$D$9</f>
        <v>5.541910322850736</v>
      </c>
      <c r="S65">
        <f>CB65*'Value Calculations'!$D$10</f>
        <v>4.3837976889144565</v>
      </c>
      <c r="T65">
        <f>CC65*'Value Calculations'!$D$11</f>
        <v>0</v>
      </c>
      <c r="U65">
        <f>CD65*'Value Calculations'!$D$12</f>
        <v>0.81388273958941404</v>
      </c>
      <c r="V65">
        <f>CE65*'Value Calculations'!$D$13</f>
        <v>11.212574319759028</v>
      </c>
      <c r="X65">
        <f>CH65*'Value Calculations'!$D$3</f>
        <v>5.300560572138493</v>
      </c>
      <c r="Y65">
        <f>CI65*'Value Calculations'!$D$4</f>
        <v>5.8610286728036982</v>
      </c>
      <c r="Z65">
        <f>CJ65*'Value Calculations'!$D$5</f>
        <v>8.2254812566405686</v>
      </c>
      <c r="AA65">
        <f>CK65*'Value Calculations'!$D$6</f>
        <v>-1.5007791830323542</v>
      </c>
      <c r="AB65">
        <f>CL65*'Value Calculations'!$D$7</f>
        <v>2.2850068034194129</v>
      </c>
      <c r="AC65">
        <f>CM65*'Value Calculations'!$D$8</f>
        <v>3.5226812144704498</v>
      </c>
      <c r="AD65">
        <f>CN65*'Value Calculations'!$D$9</f>
        <v>3.1488126834379182</v>
      </c>
      <c r="AE65">
        <f>CO65*'Value Calculations'!$D$10</f>
        <v>3.6531647407620471</v>
      </c>
      <c r="AF65">
        <f>CP65*'Value Calculations'!$D$11</f>
        <v>0</v>
      </c>
      <c r="AG65">
        <f>CQ65*'Value Calculations'!$D$12</f>
        <v>1.6277654791788281</v>
      </c>
      <c r="AH65">
        <f>CR65*'Value Calculations'!$D$13</f>
        <v>7.5667679458496506</v>
      </c>
      <c r="AJ65">
        <f>CU65*'Value Calculations'!$D$3</f>
        <v>3.6696188576343411</v>
      </c>
      <c r="AK65">
        <f>CV65*'Value Calculations'!$D$4</f>
        <v>5.8610286728036982</v>
      </c>
      <c r="AL65">
        <f>CW65*'Value Calculations'!$D$5</f>
        <v>7.1641288364288815</v>
      </c>
      <c r="AM65">
        <f>CX65*'Value Calculations'!$D$6</f>
        <v>1.75090904687108</v>
      </c>
      <c r="AN65">
        <f>CY65*'Value Calculations'!$D$7</f>
        <v>1.7576975410918561</v>
      </c>
      <c r="AO65">
        <f>CZ65*'Value Calculations'!$D$8</f>
        <v>1.6535034272004152</v>
      </c>
      <c r="AP65">
        <f>DA65*'Value Calculations'!$D$9</f>
        <v>3.1488126834379182</v>
      </c>
      <c r="AQ65">
        <f>DB65*'Value Calculations'!$D$10</f>
        <v>0.36531647407620471</v>
      </c>
      <c r="AR65">
        <f>DC65*'Value Calculations'!$D$11</f>
        <v>0</v>
      </c>
      <c r="AS65">
        <f>DD65*'Value Calculations'!$D$12</f>
        <v>1.6277654791788281</v>
      </c>
      <c r="AT65">
        <f>DE65*'Value Calculations'!$D$13</f>
        <v>5.4343151611102041</v>
      </c>
      <c r="AV65" t="e">
        <f>DH65*'Value Calculations'!$D$3</f>
        <v>#N/A</v>
      </c>
      <c r="AW65" t="e">
        <f>DI65*'Value Calculations'!$D$4</f>
        <v>#N/A</v>
      </c>
      <c r="AX65" t="e">
        <f>DJ65*'Value Calculations'!$D$5</f>
        <v>#N/A</v>
      </c>
      <c r="AY65" t="e">
        <f>DK65*'Value Calculations'!$D$6</f>
        <v>#N/A</v>
      </c>
      <c r="AZ65" t="e">
        <f>DL65*'Value Calculations'!$D$7</f>
        <v>#N/A</v>
      </c>
      <c r="BA65" t="e">
        <f>DM65*'Value Calculations'!$D$8</f>
        <v>#N/A</v>
      </c>
      <c r="BB65" t="e">
        <f>DN65*'Value Calculations'!$D$9</f>
        <v>#N/A</v>
      </c>
      <c r="BC65" t="e">
        <f>DO65*'Value Calculations'!$D$10</f>
        <v>#N/A</v>
      </c>
      <c r="BD65" t="e">
        <f>DP65*'Value Calculations'!$D$11</f>
        <v>#N/A</v>
      </c>
      <c r="BE65" t="e">
        <f>DQ65*'Value Calculations'!$D$12</f>
        <v>#N/A</v>
      </c>
      <c r="BF65" t="e">
        <f>DR65*'Value Calculations'!$D$13</f>
        <v>#N/A</v>
      </c>
      <c r="BH65" t="e">
        <f>DU65*'Value Calculations'!$D$3</f>
        <v>#N/A</v>
      </c>
      <c r="BI65" t="e">
        <f>DV65*'Value Calculations'!$D$4</f>
        <v>#N/A</v>
      </c>
      <c r="BJ65" t="e">
        <f>DW65*'Value Calculations'!$D$5</f>
        <v>#N/A</v>
      </c>
      <c r="BK65" t="e">
        <f>DX65*'Value Calculations'!$D$6</f>
        <v>#N/A</v>
      </c>
      <c r="BL65" t="e">
        <f>DY65*'Value Calculations'!$D$7</f>
        <v>#N/A</v>
      </c>
      <c r="BM65" t="e">
        <f>DZ65*'Value Calculations'!$D$8</f>
        <v>#N/A</v>
      </c>
      <c r="BN65" t="e">
        <f>EA65*'Value Calculations'!$D$9</f>
        <v>#N/A</v>
      </c>
      <c r="BO65" t="e">
        <f>EB65*'Value Calculations'!$D$10</f>
        <v>#N/A</v>
      </c>
      <c r="BP65" t="e">
        <f>EC65*'Value Calculations'!$D$11</f>
        <v>#N/A</v>
      </c>
      <c r="BQ65" t="e">
        <f>ED65*'Value Calculations'!$D$12</f>
        <v>#N/A</v>
      </c>
      <c r="BR65" t="e">
        <f>EE65*'Value Calculations'!$D$13</f>
        <v>#N/A</v>
      </c>
      <c r="BT65">
        <f>VLOOKUP($B65,'Raw Stats'!$CM$3:$DC$528,3,FALSE)</f>
        <v>80</v>
      </c>
      <c r="BU65">
        <f>VLOOKUP($B65,'Raw Stats'!$CM$3:$DC$528,4,FALSE)</f>
        <v>20</v>
      </c>
      <c r="BV65">
        <f>VLOOKUP($B65,'Raw Stats'!$CM$3:$DC$528,5,FALSE)</f>
        <v>26</v>
      </c>
      <c r="BW65">
        <f>VLOOKUP($B65,'Raw Stats'!$CM$3:$DC$528,6,FALSE)</f>
        <v>46</v>
      </c>
      <c r="BX65">
        <f>VLOOKUP($B65,'Raw Stats'!$CM$3:$DC$528,7,FALSE)</f>
        <v>8</v>
      </c>
      <c r="BY65">
        <f>VLOOKUP($B65,'Raw Stats'!$CM$3:$DC$528,8,FALSE)</f>
        <v>39</v>
      </c>
      <c r="BZ65">
        <f>VLOOKUP($B65,'Raw Stats'!$CM$3:$DC$528,9,FALSE)</f>
        <v>91</v>
      </c>
      <c r="CA65">
        <f>VLOOKUP($B65,'Raw Stats'!$CM$3:$DC$528,10,FALSE)</f>
        <v>44</v>
      </c>
      <c r="CB65">
        <f>VLOOKUP($B65,'Raw Stats'!$CM$3:$DC$528,11,FALSE)+VLOOKUP($B65,'Raw Stats'!$CM$3:$DC$528,12,FALSE)</f>
        <v>12</v>
      </c>
      <c r="CC65">
        <f>VLOOKUP($B65,'Raw Stats'!$CM$3:$DC$528,13,FALSE)+VLOOKUP($B65,'Raw Stats'!$CM$3:$DC$528,14,FALSE)</f>
        <v>0</v>
      </c>
      <c r="CD65">
        <f>VLOOKUP($B65,'Raw Stats'!$CM$3:$DC$528,15,FALSE)</f>
        <v>1</v>
      </c>
      <c r="CE65">
        <f>VLOOKUP($B65,'Raw Stats'!$CM$3:$DC$528,16,FALSE)</f>
        <v>163</v>
      </c>
      <c r="CG65">
        <f>VLOOKUP($B65,'Raw Stats'!$BU$3:$CJ$528,3,FALSE)</f>
        <v>65</v>
      </c>
      <c r="CH65">
        <f>VLOOKUP($B65,'Raw Stats'!$BU$3:$CJ$528,4,FALSE)</f>
        <v>13</v>
      </c>
      <c r="CI65">
        <f>VLOOKUP($B65,'Raw Stats'!$BU$3:$CJ$5288,5,FALSE)</f>
        <v>18</v>
      </c>
      <c r="CJ65">
        <f>VLOOKUP($B65,'Raw Stats'!$BU$3:$CJ$528,6,FALSE)</f>
        <v>31</v>
      </c>
      <c r="CK65">
        <f>VLOOKUP($B65,'Raw Stats'!$BU$3:$CJ$528,7,FALSE)</f>
        <v>-12</v>
      </c>
      <c r="CL65">
        <f>VLOOKUP($B65,'Raw Stats'!$BU$3:$CJ$528,8,FALSE)</f>
        <v>26</v>
      </c>
      <c r="CM65">
        <f>VLOOKUP($B65,'Raw Stats'!$BU$3:$CJ$528,9,FALSE)</f>
        <v>49</v>
      </c>
      <c r="CN65">
        <f>VLOOKUP($B65,'Raw Stats'!$BU$3:$CJ$528,10,FALSE)</f>
        <v>25</v>
      </c>
      <c r="CO65">
        <f>VLOOKUP($B65,'Raw Stats'!$BU$3:$CJ$528,11,FALSE)+VLOOKUP($B65,'Raw Stats'!$BU$3:$CJ$528,12,FALSE)</f>
        <v>10</v>
      </c>
      <c r="CP65">
        <f>VLOOKUP($B65,'Raw Stats'!$BU$3:$CJ$528,13,FALSE)+VLOOKUP($B65,'Raw Stats'!$BU$3:$CJ$528,14,FALSE)</f>
        <v>0</v>
      </c>
      <c r="CQ65">
        <f>VLOOKUP($B65,'Raw Stats'!$BU$3:$CJ$528,15,FALSE)</f>
        <v>2</v>
      </c>
      <c r="CR65">
        <f>VLOOKUP($B65,'Raw Stats'!$BU$3:$CJ$528,16,FALSE)</f>
        <v>110</v>
      </c>
      <c r="CT65">
        <f>VLOOKUP($B65,'Raw Stats'!$BC$3:$BR$528,3,FALSE)</f>
        <v>48</v>
      </c>
      <c r="CU65">
        <f>VLOOKUP($B65,'Raw Stats'!$BC$3:$BR$528,4,FALSE)</f>
        <v>9</v>
      </c>
      <c r="CV65">
        <f>VLOOKUP($B65,'Raw Stats'!$BC$3:$BR$5288,5,FALSE)</f>
        <v>18</v>
      </c>
      <c r="CW65">
        <f>VLOOKUP($B65,'Raw Stats'!$BC$3:$BR$52888,6,FALSE)</f>
        <v>27</v>
      </c>
      <c r="CX65">
        <f>VLOOKUP($B65,'Raw Stats'!$BC$3:$BR$5288,7,FALSE)</f>
        <v>14</v>
      </c>
      <c r="CY65">
        <f>VLOOKUP($B65,'Raw Stats'!$BC$3:$BR$5288,8,FALSE)</f>
        <v>20</v>
      </c>
      <c r="CZ65">
        <f>VLOOKUP($B65,'Raw Stats'!$BC$3:$BR$5288,9,FALSE)</f>
        <v>23</v>
      </c>
      <c r="DA65">
        <f>VLOOKUP($B65,'Raw Stats'!$BC$3:$BR$5288,10,FALSE)</f>
        <v>25</v>
      </c>
      <c r="DB65">
        <f>VLOOKUP($B65,'Raw Stats'!$BC$3:$BR$5288,11,FALSE)+VLOOKUP($B65,'Raw Stats'!$BC$3:$BR$5288,12,FALSE)</f>
        <v>1</v>
      </c>
      <c r="DC65">
        <f>VLOOKUP($B65,'Raw Stats'!$BC$3:$BR$5288,13,FALSE)+VLOOKUP($B65,'Raw Stats'!$BC$3:$BR$5288,14,FALSE)</f>
        <v>0</v>
      </c>
      <c r="DD65">
        <f>VLOOKUP($B65,'Raw Stats'!$BC$3:$BR$5288,15,FALSE)</f>
        <v>2</v>
      </c>
      <c r="DE65">
        <f>VLOOKUP($B65,'Raw Stats'!$BC$3:$BR$5288,16,FALSE)</f>
        <v>79</v>
      </c>
      <c r="DG65" t="e">
        <f>VLOOKUP($B65,'Raw Stats'!$AK$3:$AZ$528,3,FALSE)</f>
        <v>#N/A</v>
      </c>
      <c r="DH65" t="e">
        <f>VLOOKUP($B65,'Raw Stats'!$AK$3:$AZ$528,4,FALSE)</f>
        <v>#N/A</v>
      </c>
      <c r="DI65" t="e">
        <f>VLOOKUP($B65,'Raw Stats'!$AK$3:$AZ$528,5,FALSE)</f>
        <v>#N/A</v>
      </c>
      <c r="DJ65" t="e">
        <f>VLOOKUP($B65,'Raw Stats'!$AK$3:$AZ$528,6,FALSE)</f>
        <v>#N/A</v>
      </c>
      <c r="DK65" t="e">
        <f>VLOOKUP($B65,'Raw Stats'!$AK$3:$AZ$528,7,FALSE)</f>
        <v>#N/A</v>
      </c>
      <c r="DL65" t="e">
        <f>VLOOKUP($B65,'Raw Stats'!$AK$3:$AZ$528,8,FALSE)</f>
        <v>#N/A</v>
      </c>
      <c r="DM65" t="e">
        <f>VLOOKUP($B65,'Raw Stats'!$AK$3:$AZ$528,9,FALSE)</f>
        <v>#N/A</v>
      </c>
      <c r="DN65" t="e">
        <f>VLOOKUP($B65,'Raw Stats'!$AK$3:$AZ$528,10,FALSE)</f>
        <v>#N/A</v>
      </c>
      <c r="DO65" t="e">
        <f>VLOOKUP($B65,'Raw Stats'!$AK$3:$AZ$528,11,FALSE)+VLOOKUP($B65,'Raw Stats'!$AK$3:$AZ$528,12,FALSE)</f>
        <v>#N/A</v>
      </c>
      <c r="DP65" t="e">
        <f>VLOOKUP($B65,'Raw Stats'!$AK$3:$AZ$528,13,FALSE)+VLOOKUP($B65,'Raw Stats'!$AK$3:$AZ$528,14,FALSE)</f>
        <v>#N/A</v>
      </c>
      <c r="DQ65" t="e">
        <f>VLOOKUP($B65,'Raw Stats'!$AK$3:$AZ$528,15,FALSE)</f>
        <v>#N/A</v>
      </c>
      <c r="DR65" t="e">
        <f>VLOOKUP($B65,'Raw Stats'!$AK$3:$AZ$528,16,FALSE)</f>
        <v>#N/A</v>
      </c>
      <c r="DT65" t="e">
        <f>VLOOKUP($B65,'Raw Stats'!$S$3:$AH$528,3,FALSE)</f>
        <v>#N/A</v>
      </c>
      <c r="DU65" t="e">
        <f>VLOOKUP($B65,'Raw Stats'!$S$3:$AH$528,4,FALSE)</f>
        <v>#N/A</v>
      </c>
      <c r="DV65" t="e">
        <f>VLOOKUP($B65,'Raw Stats'!$S$3:$AH$528,5,FALSE)</f>
        <v>#N/A</v>
      </c>
      <c r="DW65" t="e">
        <f>VLOOKUP($B65,'Raw Stats'!$S$3:$AH$528,6,FALSE)</f>
        <v>#N/A</v>
      </c>
      <c r="DX65" t="e">
        <f>VLOOKUP($B65,'Raw Stats'!$S$3:$AH$528,7,FALSE)</f>
        <v>#N/A</v>
      </c>
      <c r="DY65" t="e">
        <f>VLOOKUP($B65,'Raw Stats'!$S$3:$AH$528,8,FALSE)</f>
        <v>#N/A</v>
      </c>
      <c r="DZ65" t="e">
        <f>VLOOKUP($B65,'Raw Stats'!$S$3:$AH$528,9,FALSE)</f>
        <v>#N/A</v>
      </c>
      <c r="EA65" t="e">
        <f>VLOOKUP($B65,'Raw Stats'!$S$3:$AH$528,10,FALSE)</f>
        <v>#N/A</v>
      </c>
      <c r="EB65" t="e">
        <f>VLOOKUP($B65,'Raw Stats'!$S$3:$AH$528,11,FALSE)+VLOOKUP($B65,'Raw Stats'!$S$3:$AH$528,12,FALSE)</f>
        <v>#N/A</v>
      </c>
      <c r="EC65" t="e">
        <f>VLOOKUP($B65,'Raw Stats'!$S$3:$AH$528,13,FALSE)+VLOOKUP($B65,'Raw Stats'!$S$3:$AH$528,14,FALSE)</f>
        <v>#N/A</v>
      </c>
      <c r="ED65" t="e">
        <f>VLOOKUP($B65,'Raw Stats'!$S$3:$AH$528,15,FALSE)</f>
        <v>#N/A</v>
      </c>
      <c r="EE65" t="e">
        <f>VLOOKUP($B65,'Raw Stats'!$S$3:$AH$528,16,FALSE)</f>
        <v>#N/A</v>
      </c>
    </row>
    <row r="66" spans="1:135" x14ac:dyDescent="0.2">
      <c r="A66" t="e">
        <f>VLOOKUP(B66,'ALL SKATERS'!$B$3:$I$378,9,FALSE)</f>
        <v>#REF!</v>
      </c>
      <c r="B66" t="s">
        <v>188</v>
      </c>
      <c r="C66">
        <f t="shared" si="8"/>
        <v>0.66550175594808025</v>
      </c>
      <c r="D66">
        <f t="shared" si="9"/>
        <v>0.79728789073647144</v>
      </c>
      <c r="E66">
        <f t="shared" si="10"/>
        <v>0.699101631828981</v>
      </c>
      <c r="F66" t="e">
        <f t="shared" si="11"/>
        <v>#N/A</v>
      </c>
      <c r="G66" t="e">
        <f t="shared" si="12"/>
        <v>#N/A</v>
      </c>
      <c r="H66">
        <f>VLOOKUP(B66,'ALL SKATERS'!$B$3:$H$378,7,FALSE)</f>
        <v>0</v>
      </c>
      <c r="I66" s="29" t="e">
        <f t="shared" si="13"/>
        <v>#REF!</v>
      </c>
      <c r="J66" s="29">
        <f t="shared" si="14"/>
        <v>-95</v>
      </c>
      <c r="K66" s="29">
        <f t="shared" si="15"/>
        <v>-0.95</v>
      </c>
      <c r="L66">
        <f>BU66*'Value Calculations'!$D$3</f>
        <v>5.300560572138493</v>
      </c>
      <c r="M66">
        <f>BV66*'Value Calculations'!$D$4</f>
        <v>3.9073524485357991</v>
      </c>
      <c r="N66">
        <f>BW66*'Value Calculations'!$D$5</f>
        <v>6.6334526263230389</v>
      </c>
      <c r="O66">
        <f>BX66*'Value Calculations'!$D$6</f>
        <v>-2.5012986383872571</v>
      </c>
      <c r="P66">
        <f>BY66*'Value Calculations'!$D$7</f>
        <v>13.006961804079735</v>
      </c>
      <c r="Q66">
        <f>BZ66*'Value Calculations'!$D$8</f>
        <v>8.2675171360020769</v>
      </c>
      <c r="R66">
        <f>CA66*'Value Calculations'!$D$9</f>
        <v>8.9426280209636886</v>
      </c>
      <c r="S66">
        <f>CB66*'Value Calculations'!$D$10</f>
        <v>1.0959494222286141</v>
      </c>
      <c r="T66">
        <f>CC66*'Value Calculations'!$D$11</f>
        <v>0</v>
      </c>
      <c r="U66">
        <f>CD66*'Value Calculations'!$D$12</f>
        <v>0.81388273958941404</v>
      </c>
      <c r="V66">
        <f>CE66*'Value Calculations'!$D$13</f>
        <v>7.7731343443728225</v>
      </c>
      <c r="X66">
        <f>CH66*'Value Calculations'!$D$3</f>
        <v>5.7082960007645305</v>
      </c>
      <c r="Y66">
        <f>CI66*'Value Calculations'!$D$4</f>
        <v>4.8841905606697491</v>
      </c>
      <c r="Z66">
        <f>CJ66*'Value Calculations'!$D$5</f>
        <v>7.6948050465347251</v>
      </c>
      <c r="AA66">
        <f>CK66*'Value Calculations'!$D$6</f>
        <v>-0.12506493191936285</v>
      </c>
      <c r="AB66">
        <f>CL66*'Value Calculations'!$D$7</f>
        <v>18.367939304409894</v>
      </c>
      <c r="AC66">
        <f>CM66*'Value Calculations'!$D$8</f>
        <v>10.49615219005481</v>
      </c>
      <c r="AD66">
        <f>CN66*'Value Calculations'!$D$9</f>
        <v>6.1716728595383197</v>
      </c>
      <c r="AE66">
        <f>CO66*'Value Calculations'!$D$10</f>
        <v>0</v>
      </c>
      <c r="AF66">
        <f>CP66*'Value Calculations'!$D$11</f>
        <v>1.9814282960498748</v>
      </c>
      <c r="AG66">
        <f>CQ66*'Value Calculations'!$D$12</f>
        <v>1.6277654791788281</v>
      </c>
      <c r="AH66">
        <f>CR66*'Value Calculations'!$D$13</f>
        <v>7.7731343443728225</v>
      </c>
      <c r="AJ66">
        <f>CU66*'Value Calculations'!$D$3</f>
        <v>2.8541480003822652</v>
      </c>
      <c r="AK66">
        <f>CV66*'Value Calculations'!$D$4</f>
        <v>2.2792889283125497</v>
      </c>
      <c r="AL66">
        <f>CW66*'Value Calculations'!$D$5</f>
        <v>3.7147334707409017</v>
      </c>
      <c r="AM66">
        <f>CX66*'Value Calculations'!$D$6</f>
        <v>0.37519479575808856</v>
      </c>
      <c r="AN66">
        <f>CY66*'Value Calculations'!$D$7</f>
        <v>7.4702145496403887</v>
      </c>
      <c r="AO66">
        <f>CZ66*'Value Calculations'!$D$8</f>
        <v>5.3918590017404844</v>
      </c>
      <c r="AP66">
        <f>DA66*'Value Calculations'!$D$9</f>
        <v>2.0152401174002676</v>
      </c>
      <c r="AQ66">
        <f>DB66*'Value Calculations'!$D$10</f>
        <v>0</v>
      </c>
      <c r="AR66">
        <f>DC66*'Value Calculations'!$D$11</f>
        <v>0</v>
      </c>
      <c r="AS66">
        <f>DD66*'Value Calculations'!$D$12</f>
        <v>0</v>
      </c>
      <c r="AT66">
        <f>DE66*'Value Calculations'!$D$13</f>
        <v>3.1642847773553084</v>
      </c>
      <c r="AV66" t="e">
        <f>DH66*'Value Calculations'!$D$3</f>
        <v>#N/A</v>
      </c>
      <c r="AW66" t="e">
        <f>DI66*'Value Calculations'!$D$4</f>
        <v>#N/A</v>
      </c>
      <c r="AX66" t="e">
        <f>DJ66*'Value Calculations'!$D$5</f>
        <v>#N/A</v>
      </c>
      <c r="AY66" t="e">
        <f>DK66*'Value Calculations'!$D$6</f>
        <v>#N/A</v>
      </c>
      <c r="AZ66" t="e">
        <f>DL66*'Value Calculations'!$D$7</f>
        <v>#N/A</v>
      </c>
      <c r="BA66" t="e">
        <f>DM66*'Value Calculations'!$D$8</f>
        <v>#N/A</v>
      </c>
      <c r="BB66" t="e">
        <f>DN66*'Value Calculations'!$D$9</f>
        <v>#N/A</v>
      </c>
      <c r="BC66" t="e">
        <f>DO66*'Value Calculations'!$D$10</f>
        <v>#N/A</v>
      </c>
      <c r="BD66" t="e">
        <f>DP66*'Value Calculations'!$D$11</f>
        <v>#N/A</v>
      </c>
      <c r="BE66" t="e">
        <f>DQ66*'Value Calculations'!$D$12</f>
        <v>#N/A</v>
      </c>
      <c r="BF66" t="e">
        <f>DR66*'Value Calculations'!$D$13</f>
        <v>#N/A</v>
      </c>
      <c r="BH66" t="e">
        <f>DU66*'Value Calculations'!$D$3</f>
        <v>#N/A</v>
      </c>
      <c r="BI66" t="e">
        <f>DV66*'Value Calculations'!$D$4</f>
        <v>#N/A</v>
      </c>
      <c r="BJ66" t="e">
        <f>DW66*'Value Calculations'!$D$5</f>
        <v>#N/A</v>
      </c>
      <c r="BK66" t="e">
        <f>DX66*'Value Calculations'!$D$6</f>
        <v>#N/A</v>
      </c>
      <c r="BL66" t="e">
        <f>DY66*'Value Calculations'!$D$7</f>
        <v>#N/A</v>
      </c>
      <c r="BM66" t="e">
        <f>DZ66*'Value Calculations'!$D$8</f>
        <v>#N/A</v>
      </c>
      <c r="BN66" t="e">
        <f>EA66*'Value Calculations'!$D$9</f>
        <v>#N/A</v>
      </c>
      <c r="BO66" t="e">
        <f>EB66*'Value Calculations'!$D$10</f>
        <v>#N/A</v>
      </c>
      <c r="BP66" t="e">
        <f>EC66*'Value Calculations'!$D$11</f>
        <v>#N/A</v>
      </c>
      <c r="BQ66" t="e">
        <f>ED66*'Value Calculations'!$D$12</f>
        <v>#N/A</v>
      </c>
      <c r="BR66" t="e">
        <f>EE66*'Value Calculations'!$D$13</f>
        <v>#N/A</v>
      </c>
      <c r="BT66">
        <f>VLOOKUP($B66,'Raw Stats'!$CM$3:$DC$528,3,FALSE)</f>
        <v>80</v>
      </c>
      <c r="BU66">
        <f>VLOOKUP($B66,'Raw Stats'!$CM$3:$DC$528,4,FALSE)</f>
        <v>13</v>
      </c>
      <c r="BV66">
        <f>VLOOKUP($B66,'Raw Stats'!$CM$3:$DC$528,5,FALSE)</f>
        <v>12</v>
      </c>
      <c r="BW66">
        <f>VLOOKUP($B66,'Raw Stats'!$CM$3:$DC$528,6,FALSE)</f>
        <v>25</v>
      </c>
      <c r="BX66">
        <f>VLOOKUP($B66,'Raw Stats'!$CM$3:$DC$528,7,FALSE)</f>
        <v>-20</v>
      </c>
      <c r="BY66">
        <f>VLOOKUP($B66,'Raw Stats'!$CM$3:$DC$528,8,FALSE)</f>
        <v>148</v>
      </c>
      <c r="BZ66">
        <f>VLOOKUP($B66,'Raw Stats'!$CM$3:$DC$528,9,FALSE)</f>
        <v>115</v>
      </c>
      <c r="CA66">
        <f>VLOOKUP($B66,'Raw Stats'!$CM$3:$DC$528,10,FALSE)</f>
        <v>71</v>
      </c>
      <c r="CB66">
        <f>VLOOKUP($B66,'Raw Stats'!$CM$3:$DC$528,11,FALSE)+VLOOKUP($B66,'Raw Stats'!$CM$3:$DC$528,12,FALSE)</f>
        <v>3</v>
      </c>
      <c r="CC66">
        <f>VLOOKUP($B66,'Raw Stats'!$CM$3:$DC$528,13,FALSE)+VLOOKUP($B66,'Raw Stats'!$CM$3:$DC$528,14,FALSE)</f>
        <v>0</v>
      </c>
      <c r="CD66">
        <f>VLOOKUP($B66,'Raw Stats'!$CM$3:$DC$528,15,FALSE)</f>
        <v>1</v>
      </c>
      <c r="CE66">
        <f>VLOOKUP($B66,'Raw Stats'!$CM$3:$DC$528,16,FALSE)</f>
        <v>113</v>
      </c>
      <c r="CG66">
        <f>VLOOKUP($B66,'Raw Stats'!$BU$3:$CJ$528,3,FALSE)</f>
        <v>81</v>
      </c>
      <c r="CH66">
        <f>VLOOKUP($B66,'Raw Stats'!$BU$3:$CJ$528,4,FALSE)</f>
        <v>14</v>
      </c>
      <c r="CI66">
        <f>VLOOKUP($B66,'Raw Stats'!$BU$3:$CJ$5288,5,FALSE)</f>
        <v>15</v>
      </c>
      <c r="CJ66">
        <f>VLOOKUP($B66,'Raw Stats'!$BU$3:$CJ$528,6,FALSE)</f>
        <v>29</v>
      </c>
      <c r="CK66">
        <f>VLOOKUP($B66,'Raw Stats'!$BU$3:$CJ$528,7,FALSE)</f>
        <v>-1</v>
      </c>
      <c r="CL66">
        <f>VLOOKUP($B66,'Raw Stats'!$BU$3:$CJ$528,8,FALSE)</f>
        <v>209</v>
      </c>
      <c r="CM66">
        <f>VLOOKUP($B66,'Raw Stats'!$BU$3:$CJ$528,9,FALSE)</f>
        <v>146</v>
      </c>
      <c r="CN66">
        <f>VLOOKUP($B66,'Raw Stats'!$BU$3:$CJ$528,10,FALSE)</f>
        <v>49</v>
      </c>
      <c r="CO66">
        <f>VLOOKUP($B66,'Raw Stats'!$BU$3:$CJ$528,11,FALSE)+VLOOKUP($B66,'Raw Stats'!$BU$3:$CJ$528,12,FALSE)</f>
        <v>0</v>
      </c>
      <c r="CP66">
        <f>VLOOKUP($B66,'Raw Stats'!$BU$3:$CJ$528,13,FALSE)+VLOOKUP($B66,'Raw Stats'!$BU$3:$CJ$528,14,FALSE)</f>
        <v>2</v>
      </c>
      <c r="CQ66">
        <f>VLOOKUP($B66,'Raw Stats'!$BU$3:$CJ$528,15,FALSE)</f>
        <v>2</v>
      </c>
      <c r="CR66">
        <f>VLOOKUP($B66,'Raw Stats'!$BU$3:$CJ$528,16,FALSE)</f>
        <v>113</v>
      </c>
      <c r="CT66">
        <f>VLOOKUP($B66,'Raw Stats'!$BC$3:$BR$528,3,FALSE)</f>
        <v>39</v>
      </c>
      <c r="CU66">
        <f>VLOOKUP($B66,'Raw Stats'!$BC$3:$BR$528,4,FALSE)</f>
        <v>7</v>
      </c>
      <c r="CV66">
        <f>VLOOKUP($B66,'Raw Stats'!$BC$3:$BR$5288,5,FALSE)</f>
        <v>7</v>
      </c>
      <c r="CW66">
        <f>VLOOKUP($B66,'Raw Stats'!$BC$3:$BR$52888,6,FALSE)</f>
        <v>14</v>
      </c>
      <c r="CX66">
        <f>VLOOKUP($B66,'Raw Stats'!$BC$3:$BR$5288,7,FALSE)</f>
        <v>3</v>
      </c>
      <c r="CY66">
        <f>VLOOKUP($B66,'Raw Stats'!$BC$3:$BR$5288,8,FALSE)</f>
        <v>85</v>
      </c>
      <c r="CZ66">
        <f>VLOOKUP($B66,'Raw Stats'!$BC$3:$BR$5288,9,FALSE)</f>
        <v>75</v>
      </c>
      <c r="DA66">
        <f>VLOOKUP($B66,'Raw Stats'!$BC$3:$BR$5288,10,FALSE)</f>
        <v>16</v>
      </c>
      <c r="DB66">
        <f>VLOOKUP($B66,'Raw Stats'!$BC$3:$BR$5288,11,FALSE)+VLOOKUP($B66,'Raw Stats'!$BC$3:$BR$5288,12,FALSE)</f>
        <v>0</v>
      </c>
      <c r="DC66">
        <f>VLOOKUP($B66,'Raw Stats'!$BC$3:$BR$5288,13,FALSE)+VLOOKUP($B66,'Raw Stats'!$BC$3:$BR$5288,14,FALSE)</f>
        <v>0</v>
      </c>
      <c r="DD66">
        <f>VLOOKUP($B66,'Raw Stats'!$BC$3:$BR$5288,15,FALSE)</f>
        <v>0</v>
      </c>
      <c r="DE66">
        <f>VLOOKUP($B66,'Raw Stats'!$BC$3:$BR$5288,16,FALSE)</f>
        <v>46</v>
      </c>
      <c r="DG66" t="e">
        <f>VLOOKUP($B66,'Raw Stats'!$AK$3:$AZ$528,3,FALSE)</f>
        <v>#N/A</v>
      </c>
      <c r="DH66" t="e">
        <f>VLOOKUP($B66,'Raw Stats'!$AK$3:$AZ$528,4,FALSE)</f>
        <v>#N/A</v>
      </c>
      <c r="DI66" t="e">
        <f>VLOOKUP($B66,'Raw Stats'!$AK$3:$AZ$528,5,FALSE)</f>
        <v>#N/A</v>
      </c>
      <c r="DJ66" t="e">
        <f>VLOOKUP($B66,'Raw Stats'!$AK$3:$AZ$528,6,FALSE)</f>
        <v>#N/A</v>
      </c>
      <c r="DK66" t="e">
        <f>VLOOKUP($B66,'Raw Stats'!$AK$3:$AZ$528,7,FALSE)</f>
        <v>#N/A</v>
      </c>
      <c r="DL66" t="e">
        <f>VLOOKUP($B66,'Raw Stats'!$AK$3:$AZ$528,8,FALSE)</f>
        <v>#N/A</v>
      </c>
      <c r="DM66" t="e">
        <f>VLOOKUP($B66,'Raw Stats'!$AK$3:$AZ$528,9,FALSE)</f>
        <v>#N/A</v>
      </c>
      <c r="DN66" t="e">
        <f>VLOOKUP($B66,'Raw Stats'!$AK$3:$AZ$528,10,FALSE)</f>
        <v>#N/A</v>
      </c>
      <c r="DO66" t="e">
        <f>VLOOKUP($B66,'Raw Stats'!$AK$3:$AZ$528,11,FALSE)+VLOOKUP($B66,'Raw Stats'!$AK$3:$AZ$528,12,FALSE)</f>
        <v>#N/A</v>
      </c>
      <c r="DP66" t="e">
        <f>VLOOKUP($B66,'Raw Stats'!$AK$3:$AZ$528,13,FALSE)+VLOOKUP($B66,'Raw Stats'!$AK$3:$AZ$528,14,FALSE)</f>
        <v>#N/A</v>
      </c>
      <c r="DQ66" t="e">
        <f>VLOOKUP($B66,'Raw Stats'!$AK$3:$AZ$528,15,FALSE)</f>
        <v>#N/A</v>
      </c>
      <c r="DR66" t="e">
        <f>VLOOKUP($B66,'Raw Stats'!$AK$3:$AZ$528,16,FALSE)</f>
        <v>#N/A</v>
      </c>
      <c r="DT66" t="e">
        <f>VLOOKUP($B66,'Raw Stats'!$S$3:$AH$528,3,FALSE)</f>
        <v>#N/A</v>
      </c>
      <c r="DU66" t="e">
        <f>VLOOKUP($B66,'Raw Stats'!$S$3:$AH$528,4,FALSE)</f>
        <v>#N/A</v>
      </c>
      <c r="DV66" t="e">
        <f>VLOOKUP($B66,'Raw Stats'!$S$3:$AH$528,5,FALSE)</f>
        <v>#N/A</v>
      </c>
      <c r="DW66" t="e">
        <f>VLOOKUP($B66,'Raw Stats'!$S$3:$AH$528,6,FALSE)</f>
        <v>#N/A</v>
      </c>
      <c r="DX66" t="e">
        <f>VLOOKUP($B66,'Raw Stats'!$S$3:$AH$528,7,FALSE)</f>
        <v>#N/A</v>
      </c>
      <c r="DY66" t="e">
        <f>VLOOKUP($B66,'Raw Stats'!$S$3:$AH$528,8,FALSE)</f>
        <v>#N/A</v>
      </c>
      <c r="DZ66" t="e">
        <f>VLOOKUP($B66,'Raw Stats'!$S$3:$AH$528,9,FALSE)</f>
        <v>#N/A</v>
      </c>
      <c r="EA66" t="e">
        <f>VLOOKUP($B66,'Raw Stats'!$S$3:$AH$528,10,FALSE)</f>
        <v>#N/A</v>
      </c>
      <c r="EB66" t="e">
        <f>VLOOKUP($B66,'Raw Stats'!$S$3:$AH$528,11,FALSE)+VLOOKUP($B66,'Raw Stats'!$S$3:$AH$528,12,FALSE)</f>
        <v>#N/A</v>
      </c>
      <c r="EC66" t="e">
        <f>VLOOKUP($B66,'Raw Stats'!$S$3:$AH$528,13,FALSE)+VLOOKUP($B66,'Raw Stats'!$S$3:$AH$528,14,FALSE)</f>
        <v>#N/A</v>
      </c>
      <c r="ED66" t="e">
        <f>VLOOKUP($B66,'Raw Stats'!$S$3:$AH$528,15,FALSE)</f>
        <v>#N/A</v>
      </c>
      <c r="EE66" t="e">
        <f>VLOOKUP($B66,'Raw Stats'!$S$3:$AH$528,16,FALSE)</f>
        <v>#N/A</v>
      </c>
    </row>
    <row r="67" spans="1:135" x14ac:dyDescent="0.2">
      <c r="A67" t="e">
        <f>VLOOKUP(B67,'ALL SKATERS'!$B$3:$I$378,9,FALSE)</f>
        <v>#REF!</v>
      </c>
      <c r="B67" t="s">
        <v>184</v>
      </c>
      <c r="C67">
        <f t="shared" ref="C67:C94" si="16">IF(BT67=0,"",SUMIF(L67:V67,"&lt;&gt;#N/A")/BT67)</f>
        <v>0.69731563649815564</v>
      </c>
      <c r="D67">
        <f t="shared" ref="D67:D94" si="17">SUMIF(X67:AH67,"&lt;&gt;#N/A")/CG67</f>
        <v>0.80516206179182226</v>
      </c>
      <c r="E67" t="e">
        <f t="shared" ref="E67:E94" si="18">SUMIF(AJ67:AT67,"&lt;&gt;#N/A")/CT67</f>
        <v>#N/A</v>
      </c>
      <c r="F67" t="e">
        <f t="shared" ref="F67:F94" si="19">SUMIF(AV67:BF67,"&lt;&gt;#N/A")/DG67</f>
        <v>#N/A</v>
      </c>
      <c r="G67" t="e">
        <f t="shared" ref="G67:G94" si="20">SUMIF(BH67:BR67,"&lt;&gt;#N/A")/DT67</f>
        <v>#N/A</v>
      </c>
      <c r="H67">
        <f>VLOOKUP(B67,'ALL SKATERS'!$B$3:$H$378,7,FALSE)</f>
        <v>0</v>
      </c>
      <c r="I67" s="29" t="e">
        <f t="shared" ref="I67:I94" si="21">(H67-0.95)/A67*100</f>
        <v>#REF!</v>
      </c>
      <c r="J67" s="29">
        <f t="shared" ref="J67:J94" si="22">(H67-0.95)/0.01</f>
        <v>-95</v>
      </c>
      <c r="K67" s="29">
        <f t="shared" ref="K67:K94" si="23">H67-0.95</f>
        <v>-0.95</v>
      </c>
      <c r="L67">
        <f>BU67*'Value Calculations'!$D$3</f>
        <v>5.300560572138493</v>
      </c>
      <c r="M67">
        <f>BV67*'Value Calculations'!$D$4</f>
        <v>10.093993825384148</v>
      </c>
      <c r="N67">
        <f>BW67*'Value Calculations'!$D$5</f>
        <v>11.674876622328547</v>
      </c>
      <c r="O67">
        <f>BX67*'Value Calculations'!$D$6</f>
        <v>1.2506493191936285</v>
      </c>
      <c r="P67">
        <f>BY67*'Value Calculations'!$D$7</f>
        <v>2.2850068034194129</v>
      </c>
      <c r="Q67">
        <f>BZ67*'Value Calculations'!$D$8</f>
        <v>5.4637504550970242</v>
      </c>
      <c r="R67">
        <f>CA67*'Value Calculations'!$D$9</f>
        <v>4.5342902641506022</v>
      </c>
      <c r="S67">
        <f>CB67*'Value Calculations'!$D$10</f>
        <v>2.9225317926096377</v>
      </c>
      <c r="T67">
        <f>CC67*'Value Calculations'!$D$11</f>
        <v>0</v>
      </c>
      <c r="U67">
        <f>CD67*'Value Calculations'!$D$12</f>
        <v>2.441648218768242</v>
      </c>
      <c r="V67">
        <f>CE67*'Value Calculations'!$D$13</f>
        <v>11.212574319759028</v>
      </c>
      <c r="X67">
        <f>CH67*'Value Calculations'!$D$3</f>
        <v>6.5237668580166064</v>
      </c>
      <c r="Y67">
        <f>CI67*'Value Calculations'!$D$4</f>
        <v>10.419606529428798</v>
      </c>
      <c r="Z67">
        <f>CJ67*'Value Calculations'!$D$5</f>
        <v>12.736229042540234</v>
      </c>
      <c r="AA67">
        <f>CK67*'Value Calculations'!$D$6</f>
        <v>0.50025972767745142</v>
      </c>
      <c r="AB67">
        <f>CL67*'Value Calculations'!$D$7</f>
        <v>3.1638555739653409</v>
      </c>
      <c r="AC67">
        <f>CM67*'Value Calculations'!$D$8</f>
        <v>3.7383555745400692</v>
      </c>
      <c r="AD67">
        <f>CN67*'Value Calculations'!$D$9</f>
        <v>4.5342902641506022</v>
      </c>
      <c r="AE67">
        <f>CO67*'Value Calculations'!$D$10</f>
        <v>5.8450635852192754</v>
      </c>
      <c r="AF67">
        <f>CP67*'Value Calculations'!$D$11</f>
        <v>0</v>
      </c>
      <c r="AG67">
        <f>CQ67*'Value Calculations'!$D$12</f>
        <v>2.441648218768242</v>
      </c>
      <c r="AH67">
        <f>CR67*'Value Calculations'!$D$13</f>
        <v>8.873755136496408</v>
      </c>
      <c r="AJ67" t="e">
        <f>CU67*'Value Calculations'!$D$3</f>
        <v>#N/A</v>
      </c>
      <c r="AK67">
        <f>CV67*'Value Calculations'!$D$4</f>
        <v>0.65122540808929985</v>
      </c>
      <c r="AL67">
        <f>CW67*'Value Calculations'!$D$5</f>
        <v>0.53067621010584309</v>
      </c>
      <c r="AM67">
        <f>CX67*'Value Calculations'!$D$6</f>
        <v>-0.25012986383872571</v>
      </c>
      <c r="AN67">
        <f>CY67*'Value Calculations'!$D$7</f>
        <v>0.52730926232755682</v>
      </c>
      <c r="AO67">
        <f>CZ67*'Value Calculations'!$D$8</f>
        <v>0.21567436006961938</v>
      </c>
      <c r="AP67">
        <f>DA67*'Value Calculations'!$D$9</f>
        <v>0.37785752201255018</v>
      </c>
      <c r="AQ67">
        <f>DB67*'Value Calculations'!$D$10</f>
        <v>0</v>
      </c>
      <c r="AR67">
        <f>DC67*'Value Calculations'!$D$11</f>
        <v>0</v>
      </c>
      <c r="AS67">
        <f>DD67*'Value Calculations'!$D$12</f>
        <v>0</v>
      </c>
      <c r="AT67">
        <f>DE67*'Value Calculations'!$D$13</f>
        <v>0.41273279704634458</v>
      </c>
      <c r="AV67" t="e">
        <f>DH67*'Value Calculations'!$D$3</f>
        <v>#N/A</v>
      </c>
      <c r="AW67" t="e">
        <f>DI67*'Value Calculations'!$D$4</f>
        <v>#N/A</v>
      </c>
      <c r="AX67" t="e">
        <f>DJ67*'Value Calculations'!$D$5</f>
        <v>#N/A</v>
      </c>
      <c r="AY67" t="e">
        <f>DK67*'Value Calculations'!$D$6</f>
        <v>#N/A</v>
      </c>
      <c r="AZ67" t="e">
        <f>DL67*'Value Calculations'!$D$7</f>
        <v>#N/A</v>
      </c>
      <c r="BA67" t="e">
        <f>DM67*'Value Calculations'!$D$8</f>
        <v>#N/A</v>
      </c>
      <c r="BB67" t="e">
        <f>DN67*'Value Calculations'!$D$9</f>
        <v>#N/A</v>
      </c>
      <c r="BC67" t="e">
        <f>DO67*'Value Calculations'!$D$10</f>
        <v>#N/A</v>
      </c>
      <c r="BD67" t="e">
        <f>DP67*'Value Calculations'!$D$11</f>
        <v>#N/A</v>
      </c>
      <c r="BE67" t="e">
        <f>DQ67*'Value Calculations'!$D$12</f>
        <v>#N/A</v>
      </c>
      <c r="BF67" t="e">
        <f>DR67*'Value Calculations'!$D$13</f>
        <v>#N/A</v>
      </c>
      <c r="BH67" t="e">
        <f>DU67*'Value Calculations'!$D$3</f>
        <v>#N/A</v>
      </c>
      <c r="BI67" t="e">
        <f>DV67*'Value Calculations'!$D$4</f>
        <v>#N/A</v>
      </c>
      <c r="BJ67" t="e">
        <f>DW67*'Value Calculations'!$D$5</f>
        <v>#N/A</v>
      </c>
      <c r="BK67" t="e">
        <f>DX67*'Value Calculations'!$D$6</f>
        <v>#N/A</v>
      </c>
      <c r="BL67" t="e">
        <f>DY67*'Value Calculations'!$D$7</f>
        <v>#N/A</v>
      </c>
      <c r="BM67" t="e">
        <f>DZ67*'Value Calculations'!$D$8</f>
        <v>#N/A</v>
      </c>
      <c r="BN67" t="e">
        <f>EA67*'Value Calculations'!$D$9</f>
        <v>#N/A</v>
      </c>
      <c r="BO67" t="e">
        <f>EB67*'Value Calculations'!$D$10</f>
        <v>#N/A</v>
      </c>
      <c r="BP67" t="e">
        <f>EC67*'Value Calculations'!$D$11</f>
        <v>#N/A</v>
      </c>
      <c r="BQ67" t="e">
        <f>ED67*'Value Calculations'!$D$12</f>
        <v>#N/A</v>
      </c>
      <c r="BR67" t="e">
        <f>EE67*'Value Calculations'!$D$13</f>
        <v>#N/A</v>
      </c>
      <c r="BT67">
        <f>VLOOKUP($B67,'Raw Stats'!$CM$3:$DC$528,3,FALSE)</f>
        <v>82</v>
      </c>
      <c r="BU67">
        <f>VLOOKUP($B67,'Raw Stats'!$CM$3:$DC$528,4,FALSE)</f>
        <v>13</v>
      </c>
      <c r="BV67">
        <f>VLOOKUP($B67,'Raw Stats'!$CM$3:$DC$528,5,FALSE)</f>
        <v>31</v>
      </c>
      <c r="BW67">
        <f>VLOOKUP($B67,'Raw Stats'!$CM$3:$DC$528,6,FALSE)</f>
        <v>44</v>
      </c>
      <c r="BX67">
        <f>VLOOKUP($B67,'Raw Stats'!$CM$3:$DC$528,7,FALSE)</f>
        <v>10</v>
      </c>
      <c r="BY67">
        <f>VLOOKUP($B67,'Raw Stats'!$CM$3:$DC$528,8,FALSE)</f>
        <v>26</v>
      </c>
      <c r="BZ67">
        <f>VLOOKUP($B67,'Raw Stats'!$CM$3:$DC$528,9,FALSE)</f>
        <v>76</v>
      </c>
      <c r="CA67">
        <f>VLOOKUP($B67,'Raw Stats'!$CM$3:$DC$528,10,FALSE)</f>
        <v>36</v>
      </c>
      <c r="CB67">
        <f>VLOOKUP($B67,'Raw Stats'!$CM$3:$DC$528,11,FALSE)+VLOOKUP($B67,'Raw Stats'!$CM$3:$DC$528,12,FALSE)</f>
        <v>8</v>
      </c>
      <c r="CC67">
        <f>VLOOKUP($B67,'Raw Stats'!$CM$3:$DC$528,13,FALSE)+VLOOKUP($B67,'Raw Stats'!$CM$3:$DC$528,14,FALSE)</f>
        <v>0</v>
      </c>
      <c r="CD67">
        <f>VLOOKUP($B67,'Raw Stats'!$CM$3:$DC$528,15,FALSE)</f>
        <v>3</v>
      </c>
      <c r="CE67">
        <f>VLOOKUP($B67,'Raw Stats'!$CM$3:$DC$528,16,FALSE)</f>
        <v>163</v>
      </c>
      <c r="CG67">
        <f>VLOOKUP($B67,'Raw Stats'!$BU$3:$CJ$528,3,FALSE)</f>
        <v>73</v>
      </c>
      <c r="CH67">
        <f>VLOOKUP($B67,'Raw Stats'!$BU$3:$CJ$528,4,FALSE)</f>
        <v>16</v>
      </c>
      <c r="CI67">
        <f>VLOOKUP($B67,'Raw Stats'!$BU$3:$CJ$5288,5,FALSE)</f>
        <v>32</v>
      </c>
      <c r="CJ67">
        <f>VLOOKUP($B67,'Raw Stats'!$BU$3:$CJ$528,6,FALSE)</f>
        <v>48</v>
      </c>
      <c r="CK67">
        <f>VLOOKUP($B67,'Raw Stats'!$BU$3:$CJ$528,7,FALSE)</f>
        <v>4</v>
      </c>
      <c r="CL67">
        <f>VLOOKUP($B67,'Raw Stats'!$BU$3:$CJ$528,8,FALSE)</f>
        <v>36</v>
      </c>
      <c r="CM67">
        <f>VLOOKUP($B67,'Raw Stats'!$BU$3:$CJ$528,9,FALSE)</f>
        <v>52</v>
      </c>
      <c r="CN67">
        <f>VLOOKUP($B67,'Raw Stats'!$BU$3:$CJ$528,10,FALSE)</f>
        <v>36</v>
      </c>
      <c r="CO67">
        <f>VLOOKUP($B67,'Raw Stats'!$BU$3:$CJ$528,11,FALSE)+VLOOKUP($B67,'Raw Stats'!$BU$3:$CJ$528,12,FALSE)</f>
        <v>16</v>
      </c>
      <c r="CP67">
        <f>VLOOKUP($B67,'Raw Stats'!$BU$3:$CJ$528,13,FALSE)+VLOOKUP($B67,'Raw Stats'!$BU$3:$CJ$528,14,FALSE)</f>
        <v>0</v>
      </c>
      <c r="CQ67">
        <f>VLOOKUP($B67,'Raw Stats'!$BU$3:$CJ$528,15,FALSE)</f>
        <v>3</v>
      </c>
      <c r="CR67">
        <f>VLOOKUP($B67,'Raw Stats'!$BU$3:$CJ$528,16,FALSE)</f>
        <v>129</v>
      </c>
      <c r="CT67" t="e">
        <f>VLOOKUP($B67,'Raw Stats'!$BC$3:$BR$528,3,FALSE)</f>
        <v>#N/A</v>
      </c>
      <c r="CU67" t="e">
        <f>VLOOKUP($B67,'Raw Stats'!$BC$3:$BR$528,4,FALSE)</f>
        <v>#N/A</v>
      </c>
      <c r="CV67">
        <f>VLOOKUP($B67,'Raw Stats'!$BC$3:$BR$5288,5,FALSE)</f>
        <v>2</v>
      </c>
      <c r="CW67">
        <f>VLOOKUP($B67,'Raw Stats'!$BC$3:$BR$52888,6,FALSE)</f>
        <v>2</v>
      </c>
      <c r="CX67">
        <f>VLOOKUP($B67,'Raw Stats'!$BC$3:$BR$5288,7,FALSE)</f>
        <v>-2</v>
      </c>
      <c r="CY67">
        <f>VLOOKUP($B67,'Raw Stats'!$BC$3:$BR$5288,8,FALSE)</f>
        <v>6</v>
      </c>
      <c r="CZ67">
        <f>VLOOKUP($B67,'Raw Stats'!$BC$3:$BR$5288,9,FALSE)</f>
        <v>3</v>
      </c>
      <c r="DA67">
        <f>VLOOKUP($B67,'Raw Stats'!$BC$3:$BR$5288,10,FALSE)</f>
        <v>3</v>
      </c>
      <c r="DB67">
        <f>VLOOKUP($B67,'Raw Stats'!$BC$3:$BR$5288,11,FALSE)+VLOOKUP($B67,'Raw Stats'!$BC$3:$BR$5288,12,FALSE)</f>
        <v>0</v>
      </c>
      <c r="DC67">
        <f>VLOOKUP($B67,'Raw Stats'!$BC$3:$BR$5288,13,FALSE)+VLOOKUP($B67,'Raw Stats'!$BC$3:$BR$5288,14,FALSE)</f>
        <v>0</v>
      </c>
      <c r="DD67">
        <f>VLOOKUP($B67,'Raw Stats'!$BC$3:$BR$5288,15,FALSE)</f>
        <v>0</v>
      </c>
      <c r="DE67">
        <f>VLOOKUP($B67,'Raw Stats'!$BC$3:$BR$5288,16,FALSE)</f>
        <v>6</v>
      </c>
      <c r="DG67" t="e">
        <f>VLOOKUP($B67,'Raw Stats'!$AK$3:$AZ$528,3,FALSE)</f>
        <v>#N/A</v>
      </c>
      <c r="DH67" t="e">
        <f>VLOOKUP($B67,'Raw Stats'!$AK$3:$AZ$528,4,FALSE)</f>
        <v>#N/A</v>
      </c>
      <c r="DI67" t="e">
        <f>VLOOKUP($B67,'Raw Stats'!$AK$3:$AZ$528,5,FALSE)</f>
        <v>#N/A</v>
      </c>
      <c r="DJ67" t="e">
        <f>VLOOKUP($B67,'Raw Stats'!$AK$3:$AZ$528,6,FALSE)</f>
        <v>#N/A</v>
      </c>
      <c r="DK67" t="e">
        <f>VLOOKUP($B67,'Raw Stats'!$AK$3:$AZ$528,7,FALSE)</f>
        <v>#N/A</v>
      </c>
      <c r="DL67" t="e">
        <f>VLOOKUP($B67,'Raw Stats'!$AK$3:$AZ$528,8,FALSE)</f>
        <v>#N/A</v>
      </c>
      <c r="DM67" t="e">
        <f>VLOOKUP($B67,'Raw Stats'!$AK$3:$AZ$528,9,FALSE)</f>
        <v>#N/A</v>
      </c>
      <c r="DN67" t="e">
        <f>VLOOKUP($B67,'Raw Stats'!$AK$3:$AZ$528,10,FALSE)</f>
        <v>#N/A</v>
      </c>
      <c r="DO67" t="e">
        <f>VLOOKUP($B67,'Raw Stats'!$AK$3:$AZ$528,11,FALSE)+VLOOKUP($B67,'Raw Stats'!$AK$3:$AZ$528,12,FALSE)</f>
        <v>#N/A</v>
      </c>
      <c r="DP67" t="e">
        <f>VLOOKUP($B67,'Raw Stats'!$AK$3:$AZ$528,13,FALSE)+VLOOKUP($B67,'Raw Stats'!$AK$3:$AZ$528,14,FALSE)</f>
        <v>#N/A</v>
      </c>
      <c r="DQ67" t="e">
        <f>VLOOKUP($B67,'Raw Stats'!$AK$3:$AZ$528,15,FALSE)</f>
        <v>#N/A</v>
      </c>
      <c r="DR67" t="e">
        <f>VLOOKUP($B67,'Raw Stats'!$AK$3:$AZ$528,16,FALSE)</f>
        <v>#N/A</v>
      </c>
      <c r="DT67" t="e">
        <f>VLOOKUP($B67,'Raw Stats'!$S$3:$AH$528,3,FALSE)</f>
        <v>#N/A</v>
      </c>
      <c r="DU67" t="e">
        <f>VLOOKUP($B67,'Raw Stats'!$S$3:$AH$528,4,FALSE)</f>
        <v>#N/A</v>
      </c>
      <c r="DV67" t="e">
        <f>VLOOKUP($B67,'Raw Stats'!$S$3:$AH$528,5,FALSE)</f>
        <v>#N/A</v>
      </c>
      <c r="DW67" t="e">
        <f>VLOOKUP($B67,'Raw Stats'!$S$3:$AH$528,6,FALSE)</f>
        <v>#N/A</v>
      </c>
      <c r="DX67" t="e">
        <f>VLOOKUP($B67,'Raw Stats'!$S$3:$AH$528,7,FALSE)</f>
        <v>#N/A</v>
      </c>
      <c r="DY67" t="e">
        <f>VLOOKUP($B67,'Raw Stats'!$S$3:$AH$528,8,FALSE)</f>
        <v>#N/A</v>
      </c>
      <c r="DZ67" t="e">
        <f>VLOOKUP($B67,'Raw Stats'!$S$3:$AH$528,9,FALSE)</f>
        <v>#N/A</v>
      </c>
      <c r="EA67" t="e">
        <f>VLOOKUP($B67,'Raw Stats'!$S$3:$AH$528,10,FALSE)</f>
        <v>#N/A</v>
      </c>
      <c r="EB67" t="e">
        <f>VLOOKUP($B67,'Raw Stats'!$S$3:$AH$528,11,FALSE)+VLOOKUP($B67,'Raw Stats'!$S$3:$AH$528,12,FALSE)</f>
        <v>#N/A</v>
      </c>
      <c r="EC67" t="e">
        <f>VLOOKUP($B67,'Raw Stats'!$S$3:$AH$528,13,FALSE)+VLOOKUP($B67,'Raw Stats'!$S$3:$AH$528,14,FALSE)</f>
        <v>#N/A</v>
      </c>
      <c r="ED67" t="e">
        <f>VLOOKUP($B67,'Raw Stats'!$S$3:$AH$528,15,FALSE)</f>
        <v>#N/A</v>
      </c>
      <c r="EE67" t="e">
        <f>VLOOKUP($B67,'Raw Stats'!$S$3:$AH$528,16,FALSE)</f>
        <v>#N/A</v>
      </c>
    </row>
    <row r="68" spans="1:135" x14ac:dyDescent="0.2">
      <c r="A68" t="e">
        <f>VLOOKUP(B68,'ALL SKATERS'!$B$3:$I$378,9,FALSE)</f>
        <v>#N/A</v>
      </c>
      <c r="B68" t="s">
        <v>220</v>
      </c>
      <c r="C68">
        <f t="shared" si="16"/>
        <v>0.49255889507117689</v>
      </c>
      <c r="D68">
        <f t="shared" si="17"/>
        <v>0.7184515010518121</v>
      </c>
      <c r="E68">
        <f t="shared" si="18"/>
        <v>0.96964166871908508</v>
      </c>
      <c r="F68">
        <f t="shared" si="19"/>
        <v>1.0441282409662529</v>
      </c>
      <c r="G68">
        <f t="shared" si="20"/>
        <v>1.1645658088285111</v>
      </c>
      <c r="H68" t="e">
        <f>VLOOKUP(B68,'ALL SKATERS'!$B$3:$H$378,7,FALSE)</f>
        <v>#N/A</v>
      </c>
      <c r="I68" s="29" t="e">
        <f t="shared" si="21"/>
        <v>#N/A</v>
      </c>
      <c r="J68" s="29" t="e">
        <f t="shared" si="22"/>
        <v>#N/A</v>
      </c>
      <c r="K68" s="29" t="e">
        <f t="shared" si="23"/>
        <v>#N/A</v>
      </c>
      <c r="L68">
        <f>BU68*'Value Calculations'!$D$3</f>
        <v>3.2618834290083032</v>
      </c>
      <c r="M68">
        <f>BV68*'Value Calculations'!$D$4</f>
        <v>3.9073524485357991</v>
      </c>
      <c r="N68">
        <f>BW68*'Value Calculations'!$D$5</f>
        <v>5.3067621010584309</v>
      </c>
      <c r="O68">
        <f>BX68*'Value Calculations'!$D$6</f>
        <v>-0.87545452343553998</v>
      </c>
      <c r="P68">
        <f>BY68*'Value Calculations'!$D$7</f>
        <v>3.1638555739653409</v>
      </c>
      <c r="Q68">
        <f>BZ68*'Value Calculations'!$D$8</f>
        <v>2.8756581342615917</v>
      </c>
      <c r="R68">
        <f>CA68*'Value Calculations'!$D$9</f>
        <v>1.8892876100627509</v>
      </c>
      <c r="S68">
        <f>CB68*'Value Calculations'!$D$10</f>
        <v>1.4612658963048188</v>
      </c>
      <c r="T68">
        <f>CC68*'Value Calculations'!$D$11</f>
        <v>0</v>
      </c>
      <c r="U68">
        <f>CD68*'Value Calculations'!$D$12</f>
        <v>0</v>
      </c>
      <c r="V68">
        <f>CE68*'Value Calculations'!$D$13</f>
        <v>7.0852463492955824</v>
      </c>
      <c r="X68">
        <f>CH68*'Value Calculations'!$D$3</f>
        <v>8.1547085725207573</v>
      </c>
      <c r="Y68">
        <f>CI68*'Value Calculations'!$D$4</f>
        <v>5.5354159687590485</v>
      </c>
      <c r="Z68">
        <f>CJ68*'Value Calculations'!$D$5</f>
        <v>9.8175098869580975</v>
      </c>
      <c r="AA68">
        <f>CK68*'Value Calculations'!$D$6</f>
        <v>-2.0010389107098057</v>
      </c>
      <c r="AB68">
        <f>CL68*'Value Calculations'!$D$7</f>
        <v>3.8669345904020833</v>
      </c>
      <c r="AC68">
        <f>CM68*'Value Calculations'!$D$8</f>
        <v>5.535641908453564</v>
      </c>
      <c r="AD68">
        <f>CN68*'Value Calculations'!$D$9</f>
        <v>2.3930976394128178</v>
      </c>
      <c r="AE68">
        <f>CO68*'Value Calculations'!$D$10</f>
        <v>4.7491141629906615</v>
      </c>
      <c r="AF68">
        <f>CP68*'Value Calculations'!$D$11</f>
        <v>0</v>
      </c>
      <c r="AG68">
        <f>CQ68*'Value Calculations'!$D$12</f>
        <v>2.441648218768242</v>
      </c>
      <c r="AH68">
        <f>CR68*'Value Calculations'!$D$13</f>
        <v>9.0801215350195807</v>
      </c>
      <c r="AJ68">
        <f>CU68*'Value Calculations'!$D$3</f>
        <v>4.0773542862603787</v>
      </c>
      <c r="AK68">
        <f>CV68*'Value Calculations'!$D$4</f>
        <v>7.1634794889822988</v>
      </c>
      <c r="AL68">
        <f>CW68*'Value Calculations'!$D$5</f>
        <v>8.4908193616934895</v>
      </c>
      <c r="AM68">
        <f>CX68*'Value Calculations'!$D$6</f>
        <v>-0.62532465959681427</v>
      </c>
      <c r="AN68">
        <f>CY68*'Value Calculations'!$D$7</f>
        <v>2.5486614345831913</v>
      </c>
      <c r="AO68">
        <f>CZ68*'Value Calculations'!$D$8</f>
        <v>5.3199675483839446</v>
      </c>
      <c r="AP68">
        <f>DA68*'Value Calculations'!$D$9</f>
        <v>1.6373825953877175</v>
      </c>
      <c r="AQ68">
        <f>DB68*'Value Calculations'!$D$10</f>
        <v>3.2878482666858426</v>
      </c>
      <c r="AR68">
        <f>DC68*'Value Calculations'!$D$11</f>
        <v>0</v>
      </c>
      <c r="AS68">
        <f>DD68*'Value Calculations'!$D$12</f>
        <v>0</v>
      </c>
      <c r="AT68">
        <f>DE68*'Value Calculations'!$D$13</f>
        <v>5.9158367576642723</v>
      </c>
      <c r="AV68">
        <f>DH68*'Value Calculations'!$D$3</f>
        <v>8.9701794297728341</v>
      </c>
      <c r="AW68">
        <f>DI68*'Value Calculations'!$D$4</f>
        <v>8.7915430092055473</v>
      </c>
      <c r="AX68">
        <f>DJ68*'Value Calculations'!$D$5</f>
        <v>13.001567147593155</v>
      </c>
      <c r="AY68">
        <f>DK68*'Value Calculations'!$D$6</f>
        <v>-0.25012986383872571</v>
      </c>
      <c r="AZ68">
        <f>DL68*'Value Calculations'!$D$7</f>
        <v>4.3942438527296401</v>
      </c>
      <c r="BA68">
        <f>DM68*'Value Calculations'!$D$8</f>
        <v>7.4048196957235985</v>
      </c>
      <c r="BB68">
        <f>DN68*'Value Calculations'!$D$9</f>
        <v>3.9045277274630186</v>
      </c>
      <c r="BC68">
        <f>DO68*'Value Calculations'!$D$10</f>
        <v>4.0184812148382516</v>
      </c>
      <c r="BD68">
        <f>DP68*'Value Calculations'!$D$11</f>
        <v>0</v>
      </c>
      <c r="BE68">
        <f>DQ68*'Value Calculations'!$D$12</f>
        <v>4.0694136979470699</v>
      </c>
      <c r="BF68">
        <f>DR68*'Value Calculations'!$D$13</f>
        <v>12.519561510405786</v>
      </c>
      <c r="BH68">
        <f>DU68*'Value Calculations'!$D$3</f>
        <v>10.193385715650948</v>
      </c>
      <c r="BI68">
        <f>DV68*'Value Calculations'!$D$4</f>
        <v>9.4427684172948485</v>
      </c>
      <c r="BJ68">
        <f>DW68*'Value Calculations'!$D$5</f>
        <v>14.328257672857763</v>
      </c>
      <c r="BK68">
        <f>DX68*'Value Calculations'!$D$6</f>
        <v>-0.62532465959681427</v>
      </c>
      <c r="BL68">
        <f>DY68*'Value Calculations'!$D$7</f>
        <v>3.7790497133474905</v>
      </c>
      <c r="BM68">
        <f>DZ68*'Value Calculations'!$D$8</f>
        <v>6.6859051621582006</v>
      </c>
      <c r="BN68">
        <f>EA68*'Value Calculations'!$D$9</f>
        <v>3.1488126834379182</v>
      </c>
      <c r="BO68">
        <f>EB68*'Value Calculations'!$D$10</f>
        <v>10.228861274133731</v>
      </c>
      <c r="BP68">
        <f>EC68*'Value Calculations'!$D$11</f>
        <v>0</v>
      </c>
      <c r="BQ68">
        <f>ED68*'Value Calculations'!$D$12</f>
        <v>4.0694136979470699</v>
      </c>
      <c r="BR68">
        <f>EE68*'Value Calculations'!$D$13</f>
        <v>14.445647896622059</v>
      </c>
      <c r="BT68">
        <f>VLOOKUP($B68,'Raw Stats'!$CM$3:$DC$528,3,FALSE)</f>
        <v>57</v>
      </c>
      <c r="BU68">
        <f>VLOOKUP($B68,'Raw Stats'!$CM$3:$DC$528,4,FALSE)</f>
        <v>8</v>
      </c>
      <c r="BV68">
        <f>VLOOKUP($B68,'Raw Stats'!$CM$3:$DC$528,5,FALSE)</f>
        <v>12</v>
      </c>
      <c r="BW68">
        <f>VLOOKUP($B68,'Raw Stats'!$CM$3:$DC$528,6,FALSE)</f>
        <v>20</v>
      </c>
      <c r="BX68">
        <f>VLOOKUP($B68,'Raw Stats'!$CM$3:$DC$528,7,FALSE)</f>
        <v>-7</v>
      </c>
      <c r="BY68">
        <f>VLOOKUP($B68,'Raw Stats'!$CM$3:$DC$528,8,FALSE)</f>
        <v>36</v>
      </c>
      <c r="BZ68">
        <f>VLOOKUP($B68,'Raw Stats'!$CM$3:$DC$528,9,FALSE)</f>
        <v>40</v>
      </c>
      <c r="CA68">
        <f>VLOOKUP($B68,'Raw Stats'!$CM$3:$DC$528,10,FALSE)</f>
        <v>15</v>
      </c>
      <c r="CB68">
        <f>VLOOKUP($B68,'Raw Stats'!$CM$3:$DC$528,11,FALSE)+VLOOKUP($B68,'Raw Stats'!$CM$3:$DC$528,12,FALSE)</f>
        <v>4</v>
      </c>
      <c r="CC68">
        <f>VLOOKUP($B68,'Raw Stats'!$CM$3:$DC$528,13,FALSE)+VLOOKUP($B68,'Raw Stats'!$CM$3:$DC$528,14,FALSE)</f>
        <v>0</v>
      </c>
      <c r="CD68">
        <f>VLOOKUP($B68,'Raw Stats'!$CM$3:$DC$528,15,FALSE)</f>
        <v>0</v>
      </c>
      <c r="CE68">
        <f>VLOOKUP($B68,'Raw Stats'!$CM$3:$DC$528,16,FALSE)</f>
        <v>103</v>
      </c>
      <c r="CG68">
        <f>VLOOKUP($B68,'Raw Stats'!$BU$3:$CJ$528,3,FALSE)</f>
        <v>69</v>
      </c>
      <c r="CH68">
        <f>VLOOKUP($B68,'Raw Stats'!$BU$3:$CJ$528,4,FALSE)</f>
        <v>20</v>
      </c>
      <c r="CI68">
        <f>VLOOKUP($B68,'Raw Stats'!$BU$3:$CJ$5288,5,FALSE)</f>
        <v>17</v>
      </c>
      <c r="CJ68">
        <f>VLOOKUP($B68,'Raw Stats'!$BU$3:$CJ$528,6,FALSE)</f>
        <v>37</v>
      </c>
      <c r="CK68">
        <f>VLOOKUP($B68,'Raw Stats'!$BU$3:$CJ$528,7,FALSE)</f>
        <v>-16</v>
      </c>
      <c r="CL68">
        <f>VLOOKUP($B68,'Raw Stats'!$BU$3:$CJ$528,8,FALSE)</f>
        <v>44</v>
      </c>
      <c r="CM68">
        <f>VLOOKUP($B68,'Raw Stats'!$BU$3:$CJ$528,9,FALSE)</f>
        <v>77</v>
      </c>
      <c r="CN68">
        <f>VLOOKUP($B68,'Raw Stats'!$BU$3:$CJ$528,10,FALSE)</f>
        <v>19</v>
      </c>
      <c r="CO68">
        <f>VLOOKUP($B68,'Raw Stats'!$BU$3:$CJ$528,11,FALSE)+VLOOKUP($B68,'Raw Stats'!$BU$3:$CJ$528,12,FALSE)</f>
        <v>13</v>
      </c>
      <c r="CP68">
        <f>VLOOKUP($B68,'Raw Stats'!$BU$3:$CJ$528,13,FALSE)+VLOOKUP($B68,'Raw Stats'!$BU$3:$CJ$528,14,FALSE)</f>
        <v>0</v>
      </c>
      <c r="CQ68">
        <f>VLOOKUP($B68,'Raw Stats'!$BU$3:$CJ$528,15,FALSE)</f>
        <v>3</v>
      </c>
      <c r="CR68">
        <f>VLOOKUP($B68,'Raw Stats'!$BU$3:$CJ$528,16,FALSE)</f>
        <v>132</v>
      </c>
      <c r="CT68">
        <f>VLOOKUP($B68,'Raw Stats'!$BC$3:$BR$528,3,FALSE)</f>
        <v>39</v>
      </c>
      <c r="CU68">
        <f>VLOOKUP($B68,'Raw Stats'!$BC$3:$BR$528,4,FALSE)</f>
        <v>10</v>
      </c>
      <c r="CV68">
        <f>VLOOKUP($B68,'Raw Stats'!$BC$3:$BR$5288,5,FALSE)</f>
        <v>22</v>
      </c>
      <c r="CW68">
        <f>VLOOKUP($B68,'Raw Stats'!$BC$3:$BR$52888,6,FALSE)</f>
        <v>32</v>
      </c>
      <c r="CX68">
        <f>VLOOKUP($B68,'Raw Stats'!$BC$3:$BR$5288,7,FALSE)</f>
        <v>-5</v>
      </c>
      <c r="CY68">
        <f>VLOOKUP($B68,'Raw Stats'!$BC$3:$BR$5288,8,FALSE)</f>
        <v>29</v>
      </c>
      <c r="CZ68">
        <f>VLOOKUP($B68,'Raw Stats'!$BC$3:$BR$5288,9,FALSE)</f>
        <v>74</v>
      </c>
      <c r="DA68">
        <f>VLOOKUP($B68,'Raw Stats'!$BC$3:$BR$5288,10,FALSE)</f>
        <v>13</v>
      </c>
      <c r="DB68">
        <f>VLOOKUP($B68,'Raw Stats'!$BC$3:$BR$5288,11,FALSE)+VLOOKUP($B68,'Raw Stats'!$BC$3:$BR$5288,12,FALSE)</f>
        <v>9</v>
      </c>
      <c r="DC68">
        <f>VLOOKUP($B68,'Raw Stats'!$BC$3:$BR$5288,13,FALSE)+VLOOKUP($B68,'Raw Stats'!$BC$3:$BR$5288,14,FALSE)</f>
        <v>0</v>
      </c>
      <c r="DD68">
        <f>VLOOKUP($B68,'Raw Stats'!$BC$3:$BR$5288,15,FALSE)</f>
        <v>0</v>
      </c>
      <c r="DE68">
        <f>VLOOKUP($B68,'Raw Stats'!$BC$3:$BR$5288,16,FALSE)</f>
        <v>86</v>
      </c>
      <c r="DG68">
        <f>VLOOKUP($B68,'Raw Stats'!$AK$3:$AZ$528,3,FALSE)</f>
        <v>64</v>
      </c>
      <c r="DH68">
        <f>VLOOKUP($B68,'Raw Stats'!$AK$3:$AZ$528,4,FALSE)</f>
        <v>22</v>
      </c>
      <c r="DI68">
        <f>VLOOKUP($B68,'Raw Stats'!$AK$3:$AZ$528,5,FALSE)</f>
        <v>27</v>
      </c>
      <c r="DJ68">
        <f>VLOOKUP($B68,'Raw Stats'!$AK$3:$AZ$528,6,FALSE)</f>
        <v>49</v>
      </c>
      <c r="DK68">
        <f>VLOOKUP($B68,'Raw Stats'!$AK$3:$AZ$528,7,FALSE)</f>
        <v>-2</v>
      </c>
      <c r="DL68">
        <f>VLOOKUP($B68,'Raw Stats'!$AK$3:$AZ$528,8,FALSE)</f>
        <v>50</v>
      </c>
      <c r="DM68">
        <f>VLOOKUP($B68,'Raw Stats'!$AK$3:$AZ$528,9,FALSE)</f>
        <v>103</v>
      </c>
      <c r="DN68">
        <f>VLOOKUP($B68,'Raw Stats'!$AK$3:$AZ$528,10,FALSE)</f>
        <v>31</v>
      </c>
      <c r="DO68">
        <f>VLOOKUP($B68,'Raw Stats'!$AK$3:$AZ$528,11,FALSE)+VLOOKUP($B68,'Raw Stats'!$AK$3:$AZ$528,12,FALSE)</f>
        <v>11</v>
      </c>
      <c r="DP68">
        <f>VLOOKUP($B68,'Raw Stats'!$AK$3:$AZ$528,13,FALSE)+VLOOKUP($B68,'Raw Stats'!$AK$3:$AZ$528,14,FALSE)</f>
        <v>0</v>
      </c>
      <c r="DQ68">
        <f>VLOOKUP($B68,'Raw Stats'!$AK$3:$AZ$528,15,FALSE)</f>
        <v>5</v>
      </c>
      <c r="DR68">
        <f>VLOOKUP($B68,'Raw Stats'!$AK$3:$AZ$528,16,FALSE)</f>
        <v>182</v>
      </c>
      <c r="DT68">
        <f>VLOOKUP($B68,'Raw Stats'!$S$3:$AH$528,3,FALSE)</f>
        <v>65</v>
      </c>
      <c r="DU68">
        <f>VLOOKUP($B68,'Raw Stats'!$S$3:$AH$528,4,FALSE)</f>
        <v>25</v>
      </c>
      <c r="DV68">
        <f>VLOOKUP($B68,'Raw Stats'!$S$3:$AH$528,5,FALSE)</f>
        <v>29</v>
      </c>
      <c r="DW68">
        <f>VLOOKUP($B68,'Raw Stats'!$S$3:$AH$528,6,FALSE)</f>
        <v>54</v>
      </c>
      <c r="DX68">
        <f>VLOOKUP($B68,'Raw Stats'!$S$3:$AH$528,7,FALSE)</f>
        <v>-5</v>
      </c>
      <c r="DY68">
        <f>VLOOKUP($B68,'Raw Stats'!$S$3:$AH$528,8,FALSE)</f>
        <v>43</v>
      </c>
      <c r="DZ68">
        <f>VLOOKUP($B68,'Raw Stats'!$S$3:$AH$528,9,FALSE)</f>
        <v>93</v>
      </c>
      <c r="EA68">
        <f>VLOOKUP($B68,'Raw Stats'!$S$3:$AH$528,10,FALSE)</f>
        <v>25</v>
      </c>
      <c r="EB68">
        <f>VLOOKUP($B68,'Raw Stats'!$S$3:$AH$528,11,FALSE)+VLOOKUP($B68,'Raw Stats'!$S$3:$AH$528,12,FALSE)</f>
        <v>28</v>
      </c>
      <c r="EC68">
        <f>VLOOKUP($B68,'Raw Stats'!$S$3:$AH$528,13,FALSE)+VLOOKUP($B68,'Raw Stats'!$S$3:$AH$528,14,FALSE)</f>
        <v>0</v>
      </c>
      <c r="ED68">
        <f>VLOOKUP($B68,'Raw Stats'!$S$3:$AH$528,15,FALSE)</f>
        <v>5</v>
      </c>
      <c r="EE68">
        <f>VLOOKUP($B68,'Raw Stats'!$S$3:$AH$528,16,FALSE)</f>
        <v>210</v>
      </c>
    </row>
    <row r="69" spans="1:135" x14ac:dyDescent="0.2">
      <c r="A69" t="e">
        <f>VLOOKUP(B69,'ALL SKATERS'!$B$3:$I$378,9,FALSE)</f>
        <v>#REF!</v>
      </c>
      <c r="B69" t="s">
        <v>249</v>
      </c>
      <c r="C69">
        <f t="shared" si="16"/>
        <v>0.65855753212315649</v>
      </c>
      <c r="D69">
        <f t="shared" si="17"/>
        <v>0.67782590727371095</v>
      </c>
      <c r="E69">
        <f t="shared" si="18"/>
        <v>0.66533558846844565</v>
      </c>
      <c r="F69">
        <f t="shared" si="19"/>
        <v>0.64061666306213028</v>
      </c>
      <c r="G69">
        <f t="shared" si="20"/>
        <v>0.71001142117605254</v>
      </c>
      <c r="H69">
        <f>VLOOKUP(B69,'ALL SKATERS'!$B$3:$H$378,7,FALSE)</f>
        <v>0</v>
      </c>
      <c r="I69" s="29" t="e">
        <f t="shared" si="21"/>
        <v>#REF!</v>
      </c>
      <c r="J69" s="29">
        <f t="shared" si="22"/>
        <v>-95</v>
      </c>
      <c r="K69" s="29">
        <f t="shared" si="23"/>
        <v>-0.95</v>
      </c>
      <c r="L69">
        <f>BU69*'Value Calculations'!$D$3</f>
        <v>2.8541480003822652</v>
      </c>
      <c r="M69">
        <f>BV69*'Value Calculations'!$D$4</f>
        <v>6.5122540808929985</v>
      </c>
      <c r="N69">
        <f>BW69*'Value Calculations'!$D$5</f>
        <v>7.1641288364288815</v>
      </c>
      <c r="O69">
        <f>BX69*'Value Calculations'!$D$6</f>
        <v>-0.75038959151617712</v>
      </c>
      <c r="P69">
        <f>BY69*'Value Calculations'!$D$7</f>
        <v>0.70307901643674242</v>
      </c>
      <c r="Q69">
        <f>BZ69*'Value Calculations'!$D$8</f>
        <v>2.3724179607658131</v>
      </c>
      <c r="R69">
        <f>CA69*'Value Calculations'!$D$9</f>
        <v>3.2747651907754349</v>
      </c>
      <c r="S69">
        <f>CB69*'Value Calculations'!$D$10</f>
        <v>1.4612658963048188</v>
      </c>
      <c r="T69">
        <f>CC69*'Value Calculations'!$D$11</f>
        <v>2.9721424440748123</v>
      </c>
      <c r="U69">
        <f>CD69*'Value Calculations'!$D$12</f>
        <v>1.6277654791788281</v>
      </c>
      <c r="V69">
        <f>CE69*'Value Calculations'!$D$13</f>
        <v>6.0534143566797205</v>
      </c>
      <c r="X69">
        <f>CH69*'Value Calculations'!$D$3</f>
        <v>8.9701794297728341</v>
      </c>
      <c r="Y69">
        <f>CI69*'Value Calculations'!$D$4</f>
        <v>5.5354159687590485</v>
      </c>
      <c r="Z69">
        <f>CJ69*'Value Calculations'!$D$5</f>
        <v>10.348186097063941</v>
      </c>
      <c r="AA69">
        <f>CK69*'Value Calculations'!$D$6</f>
        <v>-0.25012986383872571</v>
      </c>
      <c r="AB69">
        <f>CL69*'Value Calculations'!$D$7</f>
        <v>1.7576975410918561</v>
      </c>
      <c r="AC69">
        <f>CM69*'Value Calculations'!$D$8</f>
        <v>2.2286350540527335</v>
      </c>
      <c r="AD69">
        <f>CN69*'Value Calculations'!$D$9</f>
        <v>6.92738790356342</v>
      </c>
      <c r="AE69">
        <f>CO69*'Value Calculations'!$D$10</f>
        <v>2.1918988444572283</v>
      </c>
      <c r="AF69">
        <f>CP69*'Value Calculations'!$D$11</f>
        <v>1.9814282960498748</v>
      </c>
      <c r="AG69">
        <f>CQ69*'Value Calculations'!$D$12</f>
        <v>4.0694136979470699</v>
      </c>
      <c r="AH69">
        <f>CR69*'Value Calculations'!$D$13</f>
        <v>11.143785520251303</v>
      </c>
      <c r="AJ69">
        <f>CU69*'Value Calculations'!$D$3</f>
        <v>4.4850897148864171</v>
      </c>
      <c r="AK69">
        <f>CV69*'Value Calculations'!$D$4</f>
        <v>2.2792889283125497</v>
      </c>
      <c r="AL69">
        <f>CW69*'Value Calculations'!$D$5</f>
        <v>4.7760858909525883</v>
      </c>
      <c r="AM69">
        <f>CX69*'Value Calculations'!$D$6</f>
        <v>-0.75038959151617712</v>
      </c>
      <c r="AN69">
        <f>CY69*'Value Calculations'!$D$7</f>
        <v>1.0546185246551136</v>
      </c>
      <c r="AO69">
        <f>CZ69*'Value Calculations'!$D$8</f>
        <v>0.93458889363501729</v>
      </c>
      <c r="AP69">
        <f>DA69*'Value Calculations'!$D$9</f>
        <v>3.0228601761004015</v>
      </c>
      <c r="AQ69">
        <f>DB69*'Value Calculations'!$D$10</f>
        <v>0.36531647407620471</v>
      </c>
      <c r="AR69">
        <f>DC69*'Value Calculations'!$D$11</f>
        <v>0</v>
      </c>
      <c r="AS69">
        <f>DD69*'Value Calculations'!$D$12</f>
        <v>2.441648218768242</v>
      </c>
      <c r="AT69">
        <f>DE69*'Value Calculations'!$D$13</f>
        <v>4.6776383665252386</v>
      </c>
      <c r="AV69">
        <f>DH69*'Value Calculations'!$D$3</f>
        <v>6.5237668580166064</v>
      </c>
      <c r="AW69">
        <f>DI69*'Value Calculations'!$D$4</f>
        <v>6.5122540808929985</v>
      </c>
      <c r="AX69">
        <f>DJ69*'Value Calculations'!$D$5</f>
        <v>9.5521717819051766</v>
      </c>
      <c r="AY69">
        <f>DK69*'Value Calculations'!$D$6</f>
        <v>1.5007791830323542</v>
      </c>
      <c r="AZ69">
        <f>DL69*'Value Calculations'!$D$7</f>
        <v>2.9880858198561553</v>
      </c>
      <c r="BA69">
        <f>DM69*'Value Calculations'!$D$8</f>
        <v>5.3918590017404844</v>
      </c>
      <c r="BB69">
        <f>DN69*'Value Calculations'!$D$9</f>
        <v>5.7938153375257695</v>
      </c>
      <c r="BC69">
        <f>DO69*'Value Calculations'!$D$10</f>
        <v>1.4612658963048188</v>
      </c>
      <c r="BD69">
        <f>DP69*'Value Calculations'!$D$11</f>
        <v>0.9907141480249374</v>
      </c>
      <c r="BE69">
        <f>DQ69*'Value Calculations'!$D$12</f>
        <v>0.81388273958941404</v>
      </c>
      <c r="BF69">
        <f>DR69*'Value Calculations'!$D$13</f>
        <v>9.0801215350195807</v>
      </c>
      <c r="BH69">
        <f>DU69*'Value Calculations'!$D$3</f>
        <v>7.3392377152686823</v>
      </c>
      <c r="BI69">
        <f>DV69*'Value Calculations'!$D$4</f>
        <v>8.4659303051608976</v>
      </c>
      <c r="BJ69">
        <f>DW69*'Value Calculations'!$D$5</f>
        <v>11.674876622328547</v>
      </c>
      <c r="BK69">
        <f>DX69*'Value Calculations'!$D$6</f>
        <v>0.37519479575808856</v>
      </c>
      <c r="BL69">
        <f>DY69*'Value Calculations'!$D$7</f>
        <v>1.7576975410918561</v>
      </c>
      <c r="BM69">
        <f>DZ69*'Value Calculations'!$D$8</f>
        <v>5.3199675483839446</v>
      </c>
      <c r="BN69">
        <f>EA69*'Value Calculations'!$D$9</f>
        <v>5.6678628301882528</v>
      </c>
      <c r="BO69">
        <f>EB69*'Value Calculations'!$D$10</f>
        <v>2.9225317926096377</v>
      </c>
      <c r="BP69">
        <f>EC69*'Value Calculations'!$D$11</f>
        <v>0</v>
      </c>
      <c r="BQ69">
        <f>ED69*'Value Calculations'!$D$12</f>
        <v>1.6277654791788281</v>
      </c>
      <c r="BR69">
        <f>EE69*'Value Calculations'!$D$13</f>
        <v>13.069871906467579</v>
      </c>
      <c r="BT69">
        <f>VLOOKUP($B69,'Raw Stats'!$CM$3:$DC$528,3,FALSE)</f>
        <v>52</v>
      </c>
      <c r="BU69">
        <f>VLOOKUP($B69,'Raw Stats'!$CM$3:$DC$528,4,FALSE)</f>
        <v>7</v>
      </c>
      <c r="BV69">
        <f>VLOOKUP($B69,'Raw Stats'!$CM$3:$DC$528,5,FALSE)</f>
        <v>20</v>
      </c>
      <c r="BW69">
        <f>VLOOKUP($B69,'Raw Stats'!$CM$3:$DC$528,6,FALSE)</f>
        <v>27</v>
      </c>
      <c r="BX69">
        <f>VLOOKUP($B69,'Raw Stats'!$CM$3:$DC$528,7,FALSE)</f>
        <v>-6</v>
      </c>
      <c r="BY69">
        <f>VLOOKUP($B69,'Raw Stats'!$CM$3:$DC$528,8,FALSE)</f>
        <v>8</v>
      </c>
      <c r="BZ69">
        <f>VLOOKUP($B69,'Raw Stats'!$CM$3:$DC$528,9,FALSE)</f>
        <v>33</v>
      </c>
      <c r="CA69">
        <f>VLOOKUP($B69,'Raw Stats'!$CM$3:$DC$528,10,FALSE)</f>
        <v>26</v>
      </c>
      <c r="CB69">
        <f>VLOOKUP($B69,'Raw Stats'!$CM$3:$DC$528,11,FALSE)+VLOOKUP($B69,'Raw Stats'!$CM$3:$DC$528,12,FALSE)</f>
        <v>4</v>
      </c>
      <c r="CC69">
        <f>VLOOKUP($B69,'Raw Stats'!$CM$3:$DC$528,13,FALSE)+VLOOKUP($B69,'Raw Stats'!$CM$3:$DC$528,14,FALSE)</f>
        <v>3</v>
      </c>
      <c r="CD69">
        <f>VLOOKUP($B69,'Raw Stats'!$CM$3:$DC$528,15,FALSE)</f>
        <v>2</v>
      </c>
      <c r="CE69">
        <f>VLOOKUP($B69,'Raw Stats'!$CM$3:$DC$528,16,FALSE)</f>
        <v>88</v>
      </c>
      <c r="CG69">
        <f>VLOOKUP($B69,'Raw Stats'!$BU$3:$CJ$528,3,FALSE)</f>
        <v>81</v>
      </c>
      <c r="CH69">
        <f>VLOOKUP($B69,'Raw Stats'!$BU$3:$CJ$528,4,FALSE)</f>
        <v>22</v>
      </c>
      <c r="CI69">
        <f>VLOOKUP($B69,'Raw Stats'!$BU$3:$CJ$5288,5,FALSE)</f>
        <v>17</v>
      </c>
      <c r="CJ69">
        <f>VLOOKUP($B69,'Raw Stats'!$BU$3:$CJ$528,6,FALSE)</f>
        <v>39</v>
      </c>
      <c r="CK69">
        <f>VLOOKUP($B69,'Raw Stats'!$BU$3:$CJ$528,7,FALSE)</f>
        <v>-2</v>
      </c>
      <c r="CL69">
        <f>VLOOKUP($B69,'Raw Stats'!$BU$3:$CJ$528,8,FALSE)</f>
        <v>20</v>
      </c>
      <c r="CM69">
        <f>VLOOKUP($B69,'Raw Stats'!$BU$3:$CJ$528,9,FALSE)</f>
        <v>31</v>
      </c>
      <c r="CN69">
        <f>VLOOKUP($B69,'Raw Stats'!$BU$3:$CJ$528,10,FALSE)</f>
        <v>55</v>
      </c>
      <c r="CO69">
        <f>VLOOKUP($B69,'Raw Stats'!$BU$3:$CJ$528,11,FALSE)+VLOOKUP($B69,'Raw Stats'!$BU$3:$CJ$528,12,FALSE)</f>
        <v>6</v>
      </c>
      <c r="CP69">
        <f>VLOOKUP($B69,'Raw Stats'!$BU$3:$CJ$528,13,FALSE)+VLOOKUP($B69,'Raw Stats'!$BU$3:$CJ$528,14,FALSE)</f>
        <v>2</v>
      </c>
      <c r="CQ69">
        <f>VLOOKUP($B69,'Raw Stats'!$BU$3:$CJ$528,15,FALSE)</f>
        <v>5</v>
      </c>
      <c r="CR69">
        <f>VLOOKUP($B69,'Raw Stats'!$BU$3:$CJ$528,16,FALSE)</f>
        <v>162</v>
      </c>
      <c r="CT69">
        <f>VLOOKUP($B69,'Raw Stats'!$BC$3:$BR$528,3,FALSE)</f>
        <v>35</v>
      </c>
      <c r="CU69">
        <f>VLOOKUP($B69,'Raw Stats'!$BC$3:$BR$528,4,FALSE)</f>
        <v>11</v>
      </c>
      <c r="CV69">
        <f>VLOOKUP($B69,'Raw Stats'!$BC$3:$BR$5288,5,FALSE)</f>
        <v>7</v>
      </c>
      <c r="CW69">
        <f>VLOOKUP($B69,'Raw Stats'!$BC$3:$BR$52888,6,FALSE)</f>
        <v>18</v>
      </c>
      <c r="CX69">
        <f>VLOOKUP($B69,'Raw Stats'!$BC$3:$BR$5288,7,FALSE)</f>
        <v>-6</v>
      </c>
      <c r="CY69">
        <f>VLOOKUP($B69,'Raw Stats'!$BC$3:$BR$5288,8,FALSE)</f>
        <v>12</v>
      </c>
      <c r="CZ69">
        <f>VLOOKUP($B69,'Raw Stats'!$BC$3:$BR$5288,9,FALSE)</f>
        <v>13</v>
      </c>
      <c r="DA69">
        <f>VLOOKUP($B69,'Raw Stats'!$BC$3:$BR$5288,10,FALSE)</f>
        <v>24</v>
      </c>
      <c r="DB69">
        <f>VLOOKUP($B69,'Raw Stats'!$BC$3:$BR$5288,11,FALSE)+VLOOKUP($B69,'Raw Stats'!$BC$3:$BR$5288,12,FALSE)</f>
        <v>1</v>
      </c>
      <c r="DC69">
        <f>VLOOKUP($B69,'Raw Stats'!$BC$3:$BR$5288,13,FALSE)+VLOOKUP($B69,'Raw Stats'!$BC$3:$BR$5288,14,FALSE)</f>
        <v>0</v>
      </c>
      <c r="DD69">
        <f>VLOOKUP($B69,'Raw Stats'!$BC$3:$BR$5288,15,FALSE)</f>
        <v>3</v>
      </c>
      <c r="DE69">
        <f>VLOOKUP($B69,'Raw Stats'!$BC$3:$BR$5288,16,FALSE)</f>
        <v>68</v>
      </c>
      <c r="DG69">
        <f>VLOOKUP($B69,'Raw Stats'!$AK$3:$AZ$528,3,FALSE)</f>
        <v>79</v>
      </c>
      <c r="DH69">
        <f>VLOOKUP($B69,'Raw Stats'!$AK$3:$AZ$528,4,FALSE)</f>
        <v>16</v>
      </c>
      <c r="DI69">
        <f>VLOOKUP($B69,'Raw Stats'!$AK$3:$AZ$528,5,FALSE)</f>
        <v>20</v>
      </c>
      <c r="DJ69">
        <f>VLOOKUP($B69,'Raw Stats'!$AK$3:$AZ$528,6,FALSE)</f>
        <v>36</v>
      </c>
      <c r="DK69">
        <f>VLOOKUP($B69,'Raw Stats'!$AK$3:$AZ$528,7,FALSE)</f>
        <v>12</v>
      </c>
      <c r="DL69">
        <f>VLOOKUP($B69,'Raw Stats'!$AK$3:$AZ$528,8,FALSE)</f>
        <v>34</v>
      </c>
      <c r="DM69">
        <f>VLOOKUP($B69,'Raw Stats'!$AK$3:$AZ$528,9,FALSE)</f>
        <v>75</v>
      </c>
      <c r="DN69">
        <f>VLOOKUP($B69,'Raw Stats'!$AK$3:$AZ$528,10,FALSE)</f>
        <v>46</v>
      </c>
      <c r="DO69">
        <f>VLOOKUP($B69,'Raw Stats'!$AK$3:$AZ$528,11,FALSE)+VLOOKUP($B69,'Raw Stats'!$AK$3:$AZ$528,12,FALSE)</f>
        <v>4</v>
      </c>
      <c r="DP69">
        <f>VLOOKUP($B69,'Raw Stats'!$AK$3:$AZ$528,13,FALSE)+VLOOKUP($B69,'Raw Stats'!$AK$3:$AZ$528,14,FALSE)</f>
        <v>1</v>
      </c>
      <c r="DQ69">
        <f>VLOOKUP($B69,'Raw Stats'!$AK$3:$AZ$528,15,FALSE)</f>
        <v>1</v>
      </c>
      <c r="DR69">
        <f>VLOOKUP($B69,'Raw Stats'!$AK$3:$AZ$528,16,FALSE)</f>
        <v>132</v>
      </c>
      <c r="DT69">
        <f>VLOOKUP($B69,'Raw Stats'!$S$3:$AH$528,3,FALSE)</f>
        <v>82</v>
      </c>
      <c r="DU69">
        <f>VLOOKUP($B69,'Raw Stats'!$S$3:$AH$528,4,FALSE)</f>
        <v>18</v>
      </c>
      <c r="DV69">
        <f>VLOOKUP($B69,'Raw Stats'!$S$3:$AH$528,5,FALSE)</f>
        <v>26</v>
      </c>
      <c r="DW69">
        <f>VLOOKUP($B69,'Raw Stats'!$S$3:$AH$528,6,FALSE)</f>
        <v>44</v>
      </c>
      <c r="DX69">
        <f>VLOOKUP($B69,'Raw Stats'!$S$3:$AH$528,7,FALSE)</f>
        <v>3</v>
      </c>
      <c r="DY69">
        <f>VLOOKUP($B69,'Raw Stats'!$S$3:$AH$528,8,FALSE)</f>
        <v>20</v>
      </c>
      <c r="DZ69">
        <f>VLOOKUP($B69,'Raw Stats'!$S$3:$AH$528,9,FALSE)</f>
        <v>74</v>
      </c>
      <c r="EA69">
        <f>VLOOKUP($B69,'Raw Stats'!$S$3:$AH$528,10,FALSE)</f>
        <v>45</v>
      </c>
      <c r="EB69">
        <f>VLOOKUP($B69,'Raw Stats'!$S$3:$AH$528,11,FALSE)+VLOOKUP($B69,'Raw Stats'!$S$3:$AH$528,12,FALSE)</f>
        <v>8</v>
      </c>
      <c r="EC69">
        <f>VLOOKUP($B69,'Raw Stats'!$S$3:$AH$528,13,FALSE)+VLOOKUP($B69,'Raw Stats'!$S$3:$AH$528,14,FALSE)</f>
        <v>0</v>
      </c>
      <c r="ED69">
        <f>VLOOKUP($B69,'Raw Stats'!$S$3:$AH$528,15,FALSE)</f>
        <v>2</v>
      </c>
      <c r="EE69">
        <f>VLOOKUP($B69,'Raw Stats'!$S$3:$AH$528,16,FALSE)</f>
        <v>190</v>
      </c>
    </row>
    <row r="70" spans="1:135" x14ac:dyDescent="0.2">
      <c r="A70" t="e">
        <f>VLOOKUP(B70,'ALL SKATERS'!$B$3:$I$378,9,FALSE)</f>
        <v>#REF!</v>
      </c>
      <c r="B70" t="s">
        <v>268</v>
      </c>
      <c r="C70">
        <f t="shared" si="16"/>
        <v>0.85441828627844807</v>
      </c>
      <c r="D70">
        <f t="shared" si="17"/>
        <v>0.6501760487763375</v>
      </c>
      <c r="E70" t="e">
        <f t="shared" si="18"/>
        <v>#N/A</v>
      </c>
      <c r="F70">
        <f t="shared" si="19"/>
        <v>0.8108806856359323</v>
      </c>
      <c r="G70">
        <f t="shared" si="20"/>
        <v>0.93882844398843124</v>
      </c>
      <c r="H70">
        <f>VLOOKUP(B70,'ALL SKATERS'!$B$3:$H$378,7,FALSE)</f>
        <v>0.91</v>
      </c>
      <c r="I70" s="29" t="e">
        <f t="shared" si="21"/>
        <v>#REF!</v>
      </c>
      <c r="J70" s="29">
        <f t="shared" si="22"/>
        <v>-3.9999999999999925</v>
      </c>
      <c r="K70" s="29">
        <f t="shared" si="23"/>
        <v>-3.9999999999999925E-2</v>
      </c>
      <c r="L70">
        <f>BU70*'Value Calculations'!$D$3</f>
        <v>5.7082960007645305</v>
      </c>
      <c r="M70">
        <f>BV70*'Value Calculations'!$D$4</f>
        <v>4.5585778566250994</v>
      </c>
      <c r="N70">
        <f>BW70*'Value Calculations'!$D$5</f>
        <v>7.4294669414818033</v>
      </c>
      <c r="O70">
        <f>BX70*'Value Calculations'!$D$6</f>
        <v>0.25012986383872571</v>
      </c>
      <c r="P70">
        <f>BY70*'Value Calculations'!$D$7</f>
        <v>20.916600738993086</v>
      </c>
      <c r="Q70">
        <f>BZ70*'Value Calculations'!$D$8</f>
        <v>7.7642769625062975</v>
      </c>
      <c r="R70">
        <f>CA70*'Value Calculations'!$D$9</f>
        <v>4.2823852494755688</v>
      </c>
      <c r="S70">
        <f>CB70*'Value Calculations'!$D$10</f>
        <v>1.8265823703810236</v>
      </c>
      <c r="T70">
        <f>CC70*'Value Calculations'!$D$11</f>
        <v>0</v>
      </c>
      <c r="U70">
        <f>CD70*'Value Calculations'!$D$12</f>
        <v>1.6277654791788281</v>
      </c>
      <c r="V70">
        <f>CE70*'Value Calculations'!$D$13</f>
        <v>7.154035148803306</v>
      </c>
      <c r="X70">
        <f>CH70*'Value Calculations'!$D$3</f>
        <v>1.6309417145041516</v>
      </c>
      <c r="Y70">
        <f>CI70*'Value Calculations'!$D$4</f>
        <v>6.5122540808929985</v>
      </c>
      <c r="Z70">
        <f>CJ70*'Value Calculations'!$D$5</f>
        <v>6.3681145212701171</v>
      </c>
      <c r="AA70">
        <f>CK70*'Value Calculations'!$D$6</f>
        <v>0.12506493191936285</v>
      </c>
      <c r="AB70">
        <f>CL70*'Value Calculations'!$D$7</f>
        <v>9.315796967786838</v>
      </c>
      <c r="AC70">
        <f>CM70*'Value Calculations'!$D$8</f>
        <v>5.0324017349577854</v>
      </c>
      <c r="AD70">
        <f>CN70*'Value Calculations'!$D$9</f>
        <v>2.2671451320753011</v>
      </c>
      <c r="AE70">
        <f>CO70*'Value Calculations'!$D$10</f>
        <v>2.1918988444572283</v>
      </c>
      <c r="AF70">
        <f>CP70*'Value Calculations'!$D$11</f>
        <v>0</v>
      </c>
      <c r="AG70">
        <f>CQ70*'Value Calculations'!$D$12</f>
        <v>0.81388273958941404</v>
      </c>
      <c r="AH70">
        <f>CR70*'Value Calculations'!$D$13</f>
        <v>6.0534143566797205</v>
      </c>
      <c r="AJ70" t="e">
        <f>CU70*'Value Calculations'!$D$3</f>
        <v>#N/A</v>
      </c>
      <c r="AK70">
        <f>CV70*'Value Calculations'!$D$4</f>
        <v>0.32561270404464993</v>
      </c>
      <c r="AL70">
        <f>CW70*'Value Calculations'!$D$5</f>
        <v>0.26533810505292155</v>
      </c>
      <c r="AM70">
        <f>CX70*'Value Calculations'!$D$6</f>
        <v>0.12506493191936285</v>
      </c>
      <c r="AN70">
        <f>CY70*'Value Calculations'!$D$7</f>
        <v>0.52730926232755682</v>
      </c>
      <c r="AO70">
        <f>CZ70*'Value Calculations'!$D$8</f>
        <v>0.35945726678269896</v>
      </c>
      <c r="AP70">
        <f>DA70*'Value Calculations'!$D$9</f>
        <v>0.12595250733751673</v>
      </c>
      <c r="AQ70">
        <f>DB70*'Value Calculations'!$D$10</f>
        <v>0</v>
      </c>
      <c r="AR70">
        <f>DC70*'Value Calculations'!$D$11</f>
        <v>0</v>
      </c>
      <c r="AS70">
        <f>DD70*'Value Calculations'!$D$12</f>
        <v>0</v>
      </c>
      <c r="AT70">
        <f>DE70*'Value Calculations'!$D$13</f>
        <v>0.13757759901544819</v>
      </c>
      <c r="AV70">
        <f>DH70*'Value Calculations'!$D$3</f>
        <v>5.7082960007645305</v>
      </c>
      <c r="AW70">
        <f>DI70*'Value Calculations'!$D$4</f>
        <v>8.7915430092055473</v>
      </c>
      <c r="AX70">
        <f>DJ70*'Value Calculations'!$D$5</f>
        <v>10.878862307169783</v>
      </c>
      <c r="AY70">
        <f>DK70*'Value Calculations'!$D$6</f>
        <v>-0.75038959151617712</v>
      </c>
      <c r="AZ70">
        <f>DL70*'Value Calculations'!$D$7</f>
        <v>12.040228156479214</v>
      </c>
      <c r="BA70">
        <f>DM70*'Value Calculations'!$D$8</f>
        <v>7.5486026024366781</v>
      </c>
      <c r="BB70">
        <f>DN70*'Value Calculations'!$D$9</f>
        <v>3.1488126834379182</v>
      </c>
      <c r="BC70">
        <f>DO70*'Value Calculations'!$D$10</f>
        <v>2.1918988444572283</v>
      </c>
      <c r="BD70">
        <f>DP70*'Value Calculations'!$D$11</f>
        <v>0</v>
      </c>
      <c r="BE70">
        <f>DQ70*'Value Calculations'!$D$12</f>
        <v>1.6277654791788281</v>
      </c>
      <c r="BF70">
        <f>DR70*'Value Calculations'!$D$13</f>
        <v>9.6304319310813735</v>
      </c>
      <c r="BH70">
        <f>DU70*'Value Calculations'!$D$3</f>
        <v>4.0773542862603787</v>
      </c>
      <c r="BI70">
        <f>DV70*'Value Calculations'!$D$4</f>
        <v>7.1634794889822988</v>
      </c>
      <c r="BJ70">
        <f>DW70*'Value Calculations'!$D$5</f>
        <v>8.4908193616934895</v>
      </c>
      <c r="BK70">
        <f>DX70*'Value Calculations'!$D$6</f>
        <v>1.0005194553549028</v>
      </c>
      <c r="BL70">
        <f>DY70*'Value Calculations'!$D$7</f>
        <v>15.028313976335369</v>
      </c>
      <c r="BM70">
        <f>DZ70*'Value Calculations'!$D$8</f>
        <v>6.7577966155147404</v>
      </c>
      <c r="BN70">
        <f>EA70*'Value Calculations'!$D$9</f>
        <v>2.6450026540878513</v>
      </c>
      <c r="BO70">
        <f>EB70*'Value Calculations'!$D$10</f>
        <v>1.8265823703810236</v>
      </c>
      <c r="BP70">
        <f>EC70*'Value Calculations'!$D$11</f>
        <v>0</v>
      </c>
      <c r="BQ70">
        <f>ED70*'Value Calculations'!$D$12</f>
        <v>0.81388273958941404</v>
      </c>
      <c r="BR70">
        <f>EE70*'Value Calculations'!$D$13</f>
        <v>5.7094703591411005</v>
      </c>
      <c r="BT70">
        <f>VLOOKUP($B70,'Raw Stats'!$CM$3:$DC$528,3,FALSE)</f>
        <v>72</v>
      </c>
      <c r="BU70">
        <f>VLOOKUP($B70,'Raw Stats'!$CM$3:$DC$528,4,FALSE)</f>
        <v>14</v>
      </c>
      <c r="BV70">
        <f>VLOOKUP($B70,'Raw Stats'!$CM$3:$DC$528,5,FALSE)</f>
        <v>14</v>
      </c>
      <c r="BW70">
        <f>VLOOKUP($B70,'Raw Stats'!$CM$3:$DC$528,6,FALSE)</f>
        <v>28</v>
      </c>
      <c r="BX70">
        <f>VLOOKUP($B70,'Raw Stats'!$CM$3:$DC$528,7,FALSE)</f>
        <v>2</v>
      </c>
      <c r="BY70">
        <f>VLOOKUP($B70,'Raw Stats'!$CM$3:$DC$528,8,FALSE)</f>
        <v>238</v>
      </c>
      <c r="BZ70">
        <f>VLOOKUP($B70,'Raw Stats'!$CM$3:$DC$528,9,FALSE)</f>
        <v>108</v>
      </c>
      <c r="CA70">
        <f>VLOOKUP($B70,'Raw Stats'!$CM$3:$DC$528,10,FALSE)</f>
        <v>34</v>
      </c>
      <c r="CB70">
        <f>VLOOKUP($B70,'Raw Stats'!$CM$3:$DC$528,11,FALSE)+VLOOKUP($B70,'Raw Stats'!$CM$3:$DC$528,12,FALSE)</f>
        <v>5</v>
      </c>
      <c r="CC70">
        <f>VLOOKUP($B70,'Raw Stats'!$CM$3:$DC$528,13,FALSE)+VLOOKUP($B70,'Raw Stats'!$CM$3:$DC$528,14,FALSE)</f>
        <v>0</v>
      </c>
      <c r="CD70">
        <f>VLOOKUP($B70,'Raw Stats'!$CM$3:$DC$528,15,FALSE)</f>
        <v>2</v>
      </c>
      <c r="CE70">
        <f>VLOOKUP($B70,'Raw Stats'!$CM$3:$DC$528,16,FALSE)</f>
        <v>104</v>
      </c>
      <c r="CG70">
        <f>VLOOKUP($B70,'Raw Stats'!$BU$3:$CJ$528,3,FALSE)</f>
        <v>62</v>
      </c>
      <c r="CH70">
        <f>VLOOKUP($B70,'Raw Stats'!$BU$3:$CJ$528,4,FALSE)</f>
        <v>4</v>
      </c>
      <c r="CI70">
        <f>VLOOKUP($B70,'Raw Stats'!$BU$3:$CJ$5288,5,FALSE)</f>
        <v>20</v>
      </c>
      <c r="CJ70">
        <f>VLOOKUP($B70,'Raw Stats'!$BU$3:$CJ$528,6,FALSE)</f>
        <v>24</v>
      </c>
      <c r="CK70">
        <f>VLOOKUP($B70,'Raw Stats'!$BU$3:$CJ$528,7,FALSE)</f>
        <v>1</v>
      </c>
      <c r="CL70">
        <f>VLOOKUP($B70,'Raw Stats'!$BU$3:$CJ$528,8,FALSE)</f>
        <v>106</v>
      </c>
      <c r="CM70">
        <f>VLOOKUP($B70,'Raw Stats'!$BU$3:$CJ$528,9,FALSE)</f>
        <v>70</v>
      </c>
      <c r="CN70">
        <f>VLOOKUP($B70,'Raw Stats'!$BU$3:$CJ$528,10,FALSE)</f>
        <v>18</v>
      </c>
      <c r="CO70">
        <f>VLOOKUP($B70,'Raw Stats'!$BU$3:$CJ$528,11,FALSE)+VLOOKUP($B70,'Raw Stats'!$BU$3:$CJ$528,12,FALSE)</f>
        <v>6</v>
      </c>
      <c r="CP70">
        <f>VLOOKUP($B70,'Raw Stats'!$BU$3:$CJ$528,13,FALSE)+VLOOKUP($B70,'Raw Stats'!$BU$3:$CJ$528,14,FALSE)</f>
        <v>0</v>
      </c>
      <c r="CQ70">
        <f>VLOOKUP($B70,'Raw Stats'!$BU$3:$CJ$528,15,FALSE)</f>
        <v>1</v>
      </c>
      <c r="CR70">
        <f>VLOOKUP($B70,'Raw Stats'!$BU$3:$CJ$528,16,FALSE)</f>
        <v>88</v>
      </c>
      <c r="CT70" t="e">
        <f>VLOOKUP($B70,'Raw Stats'!$BC$3:$BR$528,3,FALSE)</f>
        <v>#N/A</v>
      </c>
      <c r="CU70" t="e">
        <f>VLOOKUP($B70,'Raw Stats'!$BC$3:$BR$528,4,FALSE)</f>
        <v>#N/A</v>
      </c>
      <c r="CV70">
        <f>VLOOKUP($B70,'Raw Stats'!$BC$3:$BR$5288,5,FALSE)</f>
        <v>1</v>
      </c>
      <c r="CW70">
        <f>VLOOKUP($B70,'Raw Stats'!$BC$3:$BR$52888,6,FALSE)</f>
        <v>1</v>
      </c>
      <c r="CX70">
        <f>VLOOKUP($B70,'Raw Stats'!$BC$3:$BR$5288,7,FALSE)</f>
        <v>1</v>
      </c>
      <c r="CY70">
        <f>VLOOKUP($B70,'Raw Stats'!$BC$3:$BR$5288,8,FALSE)</f>
        <v>6</v>
      </c>
      <c r="CZ70">
        <f>VLOOKUP($B70,'Raw Stats'!$BC$3:$BR$5288,9,FALSE)</f>
        <v>5</v>
      </c>
      <c r="DA70">
        <f>VLOOKUP($B70,'Raw Stats'!$BC$3:$BR$5288,10,FALSE)</f>
        <v>1</v>
      </c>
      <c r="DB70">
        <f>VLOOKUP($B70,'Raw Stats'!$BC$3:$BR$5288,11,FALSE)+VLOOKUP($B70,'Raw Stats'!$BC$3:$BR$5288,12,FALSE)</f>
        <v>0</v>
      </c>
      <c r="DC70">
        <f>VLOOKUP($B70,'Raw Stats'!$BC$3:$BR$5288,13,FALSE)+VLOOKUP($B70,'Raw Stats'!$BC$3:$BR$5288,14,FALSE)</f>
        <v>0</v>
      </c>
      <c r="DD70">
        <f>VLOOKUP($B70,'Raw Stats'!$BC$3:$BR$5288,15,FALSE)</f>
        <v>0</v>
      </c>
      <c r="DE70">
        <f>VLOOKUP($B70,'Raw Stats'!$BC$3:$BR$5288,16,FALSE)</f>
        <v>2</v>
      </c>
      <c r="DG70">
        <f>VLOOKUP($B70,'Raw Stats'!$AK$3:$AZ$528,3,FALSE)</f>
        <v>75</v>
      </c>
      <c r="DH70">
        <f>VLOOKUP($B70,'Raw Stats'!$AK$3:$AZ$528,4,FALSE)</f>
        <v>14</v>
      </c>
      <c r="DI70">
        <f>VLOOKUP($B70,'Raw Stats'!$AK$3:$AZ$528,5,FALSE)</f>
        <v>27</v>
      </c>
      <c r="DJ70">
        <f>VLOOKUP($B70,'Raw Stats'!$AK$3:$AZ$528,6,FALSE)</f>
        <v>41</v>
      </c>
      <c r="DK70">
        <f>VLOOKUP($B70,'Raw Stats'!$AK$3:$AZ$528,7,FALSE)</f>
        <v>-6</v>
      </c>
      <c r="DL70">
        <f>VLOOKUP($B70,'Raw Stats'!$AK$3:$AZ$528,8,FALSE)</f>
        <v>137</v>
      </c>
      <c r="DM70">
        <f>VLOOKUP($B70,'Raw Stats'!$AK$3:$AZ$528,9,FALSE)</f>
        <v>105</v>
      </c>
      <c r="DN70">
        <f>VLOOKUP($B70,'Raw Stats'!$AK$3:$AZ$528,10,FALSE)</f>
        <v>25</v>
      </c>
      <c r="DO70">
        <f>VLOOKUP($B70,'Raw Stats'!$AK$3:$AZ$528,11,FALSE)+VLOOKUP($B70,'Raw Stats'!$AK$3:$AZ$528,12,FALSE)</f>
        <v>6</v>
      </c>
      <c r="DP70">
        <f>VLOOKUP($B70,'Raw Stats'!$AK$3:$AZ$528,13,FALSE)+VLOOKUP($B70,'Raw Stats'!$AK$3:$AZ$528,14,FALSE)</f>
        <v>0</v>
      </c>
      <c r="DQ70">
        <f>VLOOKUP($B70,'Raw Stats'!$AK$3:$AZ$528,15,FALSE)</f>
        <v>2</v>
      </c>
      <c r="DR70">
        <f>VLOOKUP($B70,'Raw Stats'!$AK$3:$AZ$528,16,FALSE)</f>
        <v>140</v>
      </c>
      <c r="DT70">
        <f>VLOOKUP($B70,'Raw Stats'!$S$3:$AH$528,3,FALSE)</f>
        <v>57</v>
      </c>
      <c r="DU70">
        <f>VLOOKUP($B70,'Raw Stats'!$S$3:$AH$528,4,FALSE)</f>
        <v>10</v>
      </c>
      <c r="DV70">
        <f>VLOOKUP($B70,'Raw Stats'!$S$3:$AH$528,5,FALSE)</f>
        <v>22</v>
      </c>
      <c r="DW70">
        <f>VLOOKUP($B70,'Raw Stats'!$S$3:$AH$528,6,FALSE)</f>
        <v>32</v>
      </c>
      <c r="DX70">
        <f>VLOOKUP($B70,'Raw Stats'!$S$3:$AH$528,7,FALSE)</f>
        <v>8</v>
      </c>
      <c r="DY70">
        <f>VLOOKUP($B70,'Raw Stats'!$S$3:$AH$528,8,FALSE)</f>
        <v>171</v>
      </c>
      <c r="DZ70">
        <f>VLOOKUP($B70,'Raw Stats'!$S$3:$AH$528,9,FALSE)</f>
        <v>94</v>
      </c>
      <c r="EA70">
        <f>VLOOKUP($B70,'Raw Stats'!$S$3:$AH$528,10,FALSE)</f>
        <v>21</v>
      </c>
      <c r="EB70">
        <f>VLOOKUP($B70,'Raw Stats'!$S$3:$AH$528,11,FALSE)+VLOOKUP($B70,'Raw Stats'!$S$3:$AH$528,12,FALSE)</f>
        <v>5</v>
      </c>
      <c r="EC70">
        <f>VLOOKUP($B70,'Raw Stats'!$S$3:$AH$528,13,FALSE)+VLOOKUP($B70,'Raw Stats'!$S$3:$AH$528,14,FALSE)</f>
        <v>0</v>
      </c>
      <c r="ED70">
        <f>VLOOKUP($B70,'Raw Stats'!$S$3:$AH$528,15,FALSE)</f>
        <v>1</v>
      </c>
      <c r="EE70">
        <f>VLOOKUP($B70,'Raw Stats'!$S$3:$AH$528,16,FALSE)</f>
        <v>83</v>
      </c>
    </row>
    <row r="71" spans="1:135" x14ac:dyDescent="0.2">
      <c r="A71" t="e">
        <f>VLOOKUP(B71,'ALL SKATERS'!$B$3:$I$378,9,FALSE)</f>
        <v>#N/A</v>
      </c>
      <c r="B71" t="s">
        <v>241</v>
      </c>
      <c r="C71">
        <f t="shared" si="16"/>
        <v>0.45720605591757574</v>
      </c>
      <c r="D71">
        <f t="shared" si="17"/>
        <v>0.69013143982184799</v>
      </c>
      <c r="E71">
        <f t="shared" si="18"/>
        <v>0.5700042588466816</v>
      </c>
      <c r="F71">
        <f t="shared" si="19"/>
        <v>0.54986792881759827</v>
      </c>
      <c r="G71">
        <f t="shared" si="20"/>
        <v>0.73509887390216533</v>
      </c>
      <c r="H71" t="e">
        <f>VLOOKUP(B71,'ALL SKATERS'!$B$3:$H$378,7,FALSE)</f>
        <v>#N/A</v>
      </c>
      <c r="I71" s="29" t="e">
        <f t="shared" si="21"/>
        <v>#N/A</v>
      </c>
      <c r="J71" s="29" t="e">
        <f t="shared" si="22"/>
        <v>#N/A</v>
      </c>
      <c r="K71" s="29" t="e">
        <f t="shared" si="23"/>
        <v>#N/A</v>
      </c>
      <c r="L71">
        <f>BU71*'Value Calculations'!$D$3</f>
        <v>4.8928251435124546</v>
      </c>
      <c r="M71">
        <f>BV71*'Value Calculations'!$D$4</f>
        <v>3.5817397444911494</v>
      </c>
      <c r="N71">
        <f>BW71*'Value Calculations'!$D$5</f>
        <v>6.1027764162171954</v>
      </c>
      <c r="O71">
        <f>BX71*'Value Calculations'!$D$6</f>
        <v>-1.0005194553549028</v>
      </c>
      <c r="P71">
        <f>BY71*'Value Calculations'!$D$7</f>
        <v>0.70307901643674242</v>
      </c>
      <c r="Q71">
        <f>BZ71*'Value Calculations'!$D$8</f>
        <v>0.50324017349577854</v>
      </c>
      <c r="R71">
        <f>CA71*'Value Calculations'!$D$9</f>
        <v>1.6373825953877175</v>
      </c>
      <c r="S71">
        <f>CB71*'Value Calculations'!$D$10</f>
        <v>0.36531647407620471</v>
      </c>
      <c r="T71">
        <f>CC71*'Value Calculations'!$D$11</f>
        <v>0</v>
      </c>
      <c r="U71">
        <f>CD71*'Value Calculations'!$D$12</f>
        <v>0.81388273958941404</v>
      </c>
      <c r="V71">
        <f>CE71*'Value Calculations'!$D$13</f>
        <v>8.4610223394500643</v>
      </c>
      <c r="X71">
        <f>CH71*'Value Calculations'!$D$3</f>
        <v>7.7469731438947198</v>
      </c>
      <c r="Y71">
        <f>CI71*'Value Calculations'!$D$4</f>
        <v>8.4659303051608976</v>
      </c>
      <c r="Z71">
        <f>CJ71*'Value Calculations'!$D$5</f>
        <v>11.94021472738147</v>
      </c>
      <c r="AA71">
        <f>CK71*'Value Calculations'!$D$6</f>
        <v>-0.75038959151617712</v>
      </c>
      <c r="AB71">
        <f>CL71*'Value Calculations'!$D$7</f>
        <v>1.9334672952010417</v>
      </c>
      <c r="AC71">
        <f>CM71*'Value Calculations'!$D$8</f>
        <v>2.7318752275485121</v>
      </c>
      <c r="AD71">
        <f>CN71*'Value Calculations'!$D$9</f>
        <v>3.0228601761004015</v>
      </c>
      <c r="AE71">
        <f>CO71*'Value Calculations'!$D$10</f>
        <v>4.0184812148382516</v>
      </c>
      <c r="AF71">
        <f>CP71*'Value Calculations'!$D$11</f>
        <v>1.9814282960498748</v>
      </c>
      <c r="AG71">
        <f>CQ71*'Value Calculations'!$D$12</f>
        <v>3.2555309583576562</v>
      </c>
      <c r="AH71">
        <f>CR71*'Value Calculations'!$D$13</f>
        <v>12.244406312374888</v>
      </c>
      <c r="AJ71">
        <f>CU71*'Value Calculations'!$D$3</f>
        <v>4.0773542862603787</v>
      </c>
      <c r="AK71">
        <f>CV71*'Value Calculations'!$D$4</f>
        <v>3.9073524485357991</v>
      </c>
      <c r="AL71">
        <f>CW71*'Value Calculations'!$D$5</f>
        <v>5.8374383111642736</v>
      </c>
      <c r="AM71">
        <f>CX71*'Value Calculations'!$D$6</f>
        <v>0.25012986383872571</v>
      </c>
      <c r="AN71">
        <f>CY71*'Value Calculations'!$D$7</f>
        <v>1.4061580328734848</v>
      </c>
      <c r="AO71">
        <f>CZ71*'Value Calculations'!$D$8</f>
        <v>1.2940461604177163</v>
      </c>
      <c r="AP71">
        <f>DA71*'Value Calculations'!$D$9</f>
        <v>1.0076200587001338</v>
      </c>
      <c r="AQ71">
        <f>DB71*'Value Calculations'!$D$10</f>
        <v>2.1918988444572283</v>
      </c>
      <c r="AR71">
        <f>DC71*'Value Calculations'!$D$11</f>
        <v>0</v>
      </c>
      <c r="AS71">
        <f>DD71*'Value Calculations'!$D$12</f>
        <v>0.81388273958941404</v>
      </c>
      <c r="AT71">
        <f>DE71*'Value Calculations'!$D$13</f>
        <v>5.4343151611102041</v>
      </c>
      <c r="AV71">
        <f>DH71*'Value Calculations'!$D$3</f>
        <v>4.0773542862603787</v>
      </c>
      <c r="AW71">
        <f>DI71*'Value Calculations'!$D$4</f>
        <v>3.2561270404464993</v>
      </c>
      <c r="AX71">
        <f>DJ71*'Value Calculations'!$D$5</f>
        <v>5.3067621010584309</v>
      </c>
      <c r="AY71">
        <f>DK71*'Value Calculations'!$D$6</f>
        <v>0.50025972767745142</v>
      </c>
      <c r="AZ71">
        <f>DL71*'Value Calculations'!$D$7</f>
        <v>1.5819277869826704</v>
      </c>
      <c r="BA71">
        <f>DM71*'Value Calculations'!$D$8</f>
        <v>2.3005265074092733</v>
      </c>
      <c r="BB71">
        <f>DN71*'Value Calculations'!$D$9</f>
        <v>1.6373825953877175</v>
      </c>
      <c r="BC71">
        <f>DO71*'Value Calculations'!$D$10</f>
        <v>0.36531647407620471</v>
      </c>
      <c r="BD71">
        <f>DP71*'Value Calculations'!$D$11</f>
        <v>0.9907141480249374</v>
      </c>
      <c r="BE71">
        <f>DQ71*'Value Calculations'!$D$12</f>
        <v>1.6277654791788281</v>
      </c>
      <c r="BF71">
        <f>DR71*'Value Calculations'!$D$13</f>
        <v>8.5985999384655116</v>
      </c>
      <c r="BH71">
        <f>DU71*'Value Calculations'!$D$3</f>
        <v>6.1160314293905689</v>
      </c>
      <c r="BI71">
        <f>DV71*'Value Calculations'!$D$4</f>
        <v>7.8147048970715982</v>
      </c>
      <c r="BJ71">
        <f>DW71*'Value Calculations'!$D$5</f>
        <v>10.348186097063941</v>
      </c>
      <c r="BK71">
        <f>DX71*'Value Calculations'!$D$6</f>
        <v>1.0005194553549028</v>
      </c>
      <c r="BL71">
        <f>DY71*'Value Calculations'!$D$7</f>
        <v>0.87884877054592803</v>
      </c>
      <c r="BM71">
        <f>DZ71*'Value Calculations'!$D$8</f>
        <v>2.7318752275485121</v>
      </c>
      <c r="BN71">
        <f>EA71*'Value Calculations'!$D$9</f>
        <v>1.7633351027252342</v>
      </c>
      <c r="BO71">
        <f>EB71*'Value Calculations'!$D$10</f>
        <v>2.1918988444572283</v>
      </c>
      <c r="BP71">
        <f>EC71*'Value Calculations'!$D$11</f>
        <v>0.9907141480249374</v>
      </c>
      <c r="BQ71">
        <f>ED71*'Value Calculations'!$D$12</f>
        <v>4.0694136979470699</v>
      </c>
      <c r="BR71">
        <f>EE71*'Value Calculations'!$D$13</f>
        <v>13.551393503021647</v>
      </c>
      <c r="BT71">
        <f>VLOOKUP($B71,'Raw Stats'!$CM$3:$DC$528,3,FALSE)</f>
        <v>57</v>
      </c>
      <c r="BU71">
        <f>VLOOKUP($B71,'Raw Stats'!$CM$3:$DC$528,4,FALSE)</f>
        <v>12</v>
      </c>
      <c r="BV71">
        <f>VLOOKUP($B71,'Raw Stats'!$CM$3:$DC$528,5,FALSE)</f>
        <v>11</v>
      </c>
      <c r="BW71">
        <f>VLOOKUP($B71,'Raw Stats'!$CM$3:$DC$528,6,FALSE)</f>
        <v>23</v>
      </c>
      <c r="BX71">
        <f>VLOOKUP($B71,'Raw Stats'!$CM$3:$DC$528,7,FALSE)</f>
        <v>-8</v>
      </c>
      <c r="BY71">
        <f>VLOOKUP($B71,'Raw Stats'!$CM$3:$DC$528,8,FALSE)</f>
        <v>8</v>
      </c>
      <c r="BZ71">
        <f>VLOOKUP($B71,'Raw Stats'!$CM$3:$DC$528,9,FALSE)</f>
        <v>7</v>
      </c>
      <c r="CA71">
        <f>VLOOKUP($B71,'Raw Stats'!$CM$3:$DC$528,10,FALSE)</f>
        <v>13</v>
      </c>
      <c r="CB71">
        <f>VLOOKUP($B71,'Raw Stats'!$CM$3:$DC$528,11,FALSE)+VLOOKUP($B71,'Raw Stats'!$CM$3:$DC$528,12,FALSE)</f>
        <v>1</v>
      </c>
      <c r="CC71">
        <f>VLOOKUP($B71,'Raw Stats'!$CM$3:$DC$528,13,FALSE)+VLOOKUP($B71,'Raw Stats'!$CM$3:$DC$528,14,FALSE)</f>
        <v>0</v>
      </c>
      <c r="CD71">
        <f>VLOOKUP($B71,'Raw Stats'!$CM$3:$DC$528,15,FALSE)</f>
        <v>1</v>
      </c>
      <c r="CE71">
        <f>VLOOKUP($B71,'Raw Stats'!$CM$3:$DC$528,16,FALSE)</f>
        <v>123</v>
      </c>
      <c r="CG71">
        <f>VLOOKUP($B71,'Raw Stats'!$BU$3:$CJ$528,3,FALSE)</f>
        <v>82</v>
      </c>
      <c r="CH71">
        <f>VLOOKUP($B71,'Raw Stats'!$BU$3:$CJ$528,4,FALSE)</f>
        <v>19</v>
      </c>
      <c r="CI71">
        <f>VLOOKUP($B71,'Raw Stats'!$BU$3:$CJ$5288,5,FALSE)</f>
        <v>26</v>
      </c>
      <c r="CJ71">
        <f>VLOOKUP($B71,'Raw Stats'!$BU$3:$CJ$528,6,FALSE)</f>
        <v>45</v>
      </c>
      <c r="CK71">
        <f>VLOOKUP($B71,'Raw Stats'!$BU$3:$CJ$528,7,FALSE)</f>
        <v>-6</v>
      </c>
      <c r="CL71">
        <f>VLOOKUP($B71,'Raw Stats'!$BU$3:$CJ$528,8,FALSE)</f>
        <v>22</v>
      </c>
      <c r="CM71">
        <f>VLOOKUP($B71,'Raw Stats'!$BU$3:$CJ$528,9,FALSE)</f>
        <v>38</v>
      </c>
      <c r="CN71">
        <f>VLOOKUP($B71,'Raw Stats'!$BU$3:$CJ$528,10,FALSE)</f>
        <v>24</v>
      </c>
      <c r="CO71">
        <f>VLOOKUP($B71,'Raw Stats'!$BU$3:$CJ$528,11,FALSE)+VLOOKUP($B71,'Raw Stats'!$BU$3:$CJ$528,12,FALSE)</f>
        <v>11</v>
      </c>
      <c r="CP71">
        <f>VLOOKUP($B71,'Raw Stats'!$BU$3:$CJ$528,13,FALSE)+VLOOKUP($B71,'Raw Stats'!$BU$3:$CJ$528,14,FALSE)</f>
        <v>2</v>
      </c>
      <c r="CQ71">
        <f>VLOOKUP($B71,'Raw Stats'!$BU$3:$CJ$528,15,FALSE)</f>
        <v>4</v>
      </c>
      <c r="CR71">
        <f>VLOOKUP($B71,'Raw Stats'!$BU$3:$CJ$528,16,FALSE)</f>
        <v>178</v>
      </c>
      <c r="CT71">
        <f>VLOOKUP($B71,'Raw Stats'!$BC$3:$BR$528,3,FALSE)</f>
        <v>46</v>
      </c>
      <c r="CU71">
        <f>VLOOKUP($B71,'Raw Stats'!$BC$3:$BR$528,4,FALSE)</f>
        <v>10</v>
      </c>
      <c r="CV71">
        <f>VLOOKUP($B71,'Raw Stats'!$BC$3:$BR$5288,5,FALSE)</f>
        <v>12</v>
      </c>
      <c r="CW71">
        <f>VLOOKUP($B71,'Raw Stats'!$BC$3:$BR$52888,6,FALSE)</f>
        <v>22</v>
      </c>
      <c r="CX71">
        <f>VLOOKUP($B71,'Raw Stats'!$BC$3:$BR$5288,7,FALSE)</f>
        <v>2</v>
      </c>
      <c r="CY71">
        <f>VLOOKUP($B71,'Raw Stats'!$BC$3:$BR$5288,8,FALSE)</f>
        <v>16</v>
      </c>
      <c r="CZ71">
        <f>VLOOKUP($B71,'Raw Stats'!$BC$3:$BR$5288,9,FALSE)</f>
        <v>18</v>
      </c>
      <c r="DA71">
        <f>VLOOKUP($B71,'Raw Stats'!$BC$3:$BR$5288,10,FALSE)</f>
        <v>8</v>
      </c>
      <c r="DB71">
        <f>VLOOKUP($B71,'Raw Stats'!$BC$3:$BR$5288,11,FALSE)+VLOOKUP($B71,'Raw Stats'!$BC$3:$BR$5288,12,FALSE)</f>
        <v>6</v>
      </c>
      <c r="DC71">
        <f>VLOOKUP($B71,'Raw Stats'!$BC$3:$BR$5288,13,FALSE)+VLOOKUP($B71,'Raw Stats'!$BC$3:$BR$5288,14,FALSE)</f>
        <v>0</v>
      </c>
      <c r="DD71">
        <f>VLOOKUP($B71,'Raw Stats'!$BC$3:$BR$5288,15,FALSE)</f>
        <v>1</v>
      </c>
      <c r="DE71">
        <f>VLOOKUP($B71,'Raw Stats'!$BC$3:$BR$5288,16,FALSE)</f>
        <v>79</v>
      </c>
      <c r="DG71">
        <f>VLOOKUP($B71,'Raw Stats'!$AK$3:$AZ$528,3,FALSE)</f>
        <v>55</v>
      </c>
      <c r="DH71">
        <f>VLOOKUP($B71,'Raw Stats'!$AK$3:$AZ$528,4,FALSE)</f>
        <v>10</v>
      </c>
      <c r="DI71">
        <f>VLOOKUP($B71,'Raw Stats'!$AK$3:$AZ$528,5,FALSE)</f>
        <v>10</v>
      </c>
      <c r="DJ71">
        <f>VLOOKUP($B71,'Raw Stats'!$AK$3:$AZ$528,6,FALSE)</f>
        <v>20</v>
      </c>
      <c r="DK71">
        <f>VLOOKUP($B71,'Raw Stats'!$AK$3:$AZ$528,7,FALSE)</f>
        <v>4</v>
      </c>
      <c r="DL71">
        <f>VLOOKUP($B71,'Raw Stats'!$AK$3:$AZ$528,8,FALSE)</f>
        <v>18</v>
      </c>
      <c r="DM71">
        <f>VLOOKUP($B71,'Raw Stats'!$AK$3:$AZ$528,9,FALSE)</f>
        <v>32</v>
      </c>
      <c r="DN71">
        <f>VLOOKUP($B71,'Raw Stats'!$AK$3:$AZ$528,10,FALSE)</f>
        <v>13</v>
      </c>
      <c r="DO71">
        <f>VLOOKUP($B71,'Raw Stats'!$AK$3:$AZ$528,11,FALSE)+VLOOKUP($B71,'Raw Stats'!$AK$3:$AZ$528,12,FALSE)</f>
        <v>1</v>
      </c>
      <c r="DP71">
        <f>VLOOKUP($B71,'Raw Stats'!$AK$3:$AZ$528,13,FALSE)+VLOOKUP($B71,'Raw Stats'!$AK$3:$AZ$528,14,FALSE)</f>
        <v>1</v>
      </c>
      <c r="DQ71">
        <f>VLOOKUP($B71,'Raw Stats'!$AK$3:$AZ$528,15,FALSE)</f>
        <v>2</v>
      </c>
      <c r="DR71">
        <f>VLOOKUP($B71,'Raw Stats'!$AK$3:$AZ$528,16,FALSE)</f>
        <v>125</v>
      </c>
      <c r="DT71">
        <f>VLOOKUP($B71,'Raw Stats'!$S$3:$AH$528,3,FALSE)</f>
        <v>70</v>
      </c>
      <c r="DU71">
        <f>VLOOKUP($B71,'Raw Stats'!$S$3:$AH$528,4,FALSE)</f>
        <v>15</v>
      </c>
      <c r="DV71">
        <f>VLOOKUP($B71,'Raw Stats'!$S$3:$AH$528,5,FALSE)</f>
        <v>24</v>
      </c>
      <c r="DW71">
        <f>VLOOKUP($B71,'Raw Stats'!$S$3:$AH$528,6,FALSE)</f>
        <v>39</v>
      </c>
      <c r="DX71">
        <f>VLOOKUP($B71,'Raw Stats'!$S$3:$AH$528,7,FALSE)</f>
        <v>8</v>
      </c>
      <c r="DY71">
        <f>VLOOKUP($B71,'Raw Stats'!$S$3:$AH$528,8,FALSE)</f>
        <v>10</v>
      </c>
      <c r="DZ71">
        <f>VLOOKUP($B71,'Raw Stats'!$S$3:$AH$528,9,FALSE)</f>
        <v>38</v>
      </c>
      <c r="EA71">
        <f>VLOOKUP($B71,'Raw Stats'!$S$3:$AH$528,10,FALSE)</f>
        <v>14</v>
      </c>
      <c r="EB71">
        <f>VLOOKUP($B71,'Raw Stats'!$S$3:$AH$528,11,FALSE)+VLOOKUP($B71,'Raw Stats'!$S$3:$AH$528,12,FALSE)</f>
        <v>6</v>
      </c>
      <c r="EC71">
        <f>VLOOKUP($B71,'Raw Stats'!$S$3:$AH$528,13,FALSE)+VLOOKUP($B71,'Raw Stats'!$S$3:$AH$528,14,FALSE)</f>
        <v>1</v>
      </c>
      <c r="ED71">
        <f>VLOOKUP($B71,'Raw Stats'!$S$3:$AH$528,15,FALSE)</f>
        <v>5</v>
      </c>
      <c r="EE71">
        <f>VLOOKUP($B71,'Raw Stats'!$S$3:$AH$528,16,FALSE)</f>
        <v>197</v>
      </c>
    </row>
    <row r="72" spans="1:135" x14ac:dyDescent="0.2">
      <c r="A72" t="e">
        <f>VLOOKUP(B72,'ALL SKATERS'!$B$3:$I$378,9,FALSE)</f>
        <v>#REF!</v>
      </c>
      <c r="B72" t="s">
        <v>282</v>
      </c>
      <c r="C72">
        <f t="shared" si="16"/>
        <v>0.73446632636567977</v>
      </c>
      <c r="D72">
        <f t="shared" si="17"/>
        <v>0.6142529134033291</v>
      </c>
      <c r="E72">
        <f t="shared" si="18"/>
        <v>0.82070405974464489</v>
      </c>
      <c r="F72">
        <f t="shared" si="19"/>
        <v>0.96768670752710628</v>
      </c>
      <c r="G72">
        <f t="shared" si="20"/>
        <v>0.74823865995197969</v>
      </c>
      <c r="H72">
        <f>VLOOKUP(B72,'ALL SKATERS'!$B$3:$H$378,7,FALSE)</f>
        <v>0</v>
      </c>
      <c r="I72" s="29" t="e">
        <f t="shared" si="21"/>
        <v>#REF!</v>
      </c>
      <c r="J72" s="29">
        <f t="shared" si="22"/>
        <v>-95</v>
      </c>
      <c r="K72" s="29">
        <f t="shared" si="23"/>
        <v>-0.95</v>
      </c>
      <c r="L72">
        <f>BU72*'Value Calculations'!$D$3</f>
        <v>5.300560572138493</v>
      </c>
      <c r="M72">
        <f>BV72*'Value Calculations'!$D$4</f>
        <v>6.8378667849376482</v>
      </c>
      <c r="N72">
        <f>BW72*'Value Calculations'!$D$5</f>
        <v>9.021495571799333</v>
      </c>
      <c r="O72">
        <f>BX72*'Value Calculations'!$D$6</f>
        <v>0.37519479575808856</v>
      </c>
      <c r="P72">
        <f>BY72*'Value Calculations'!$D$7</f>
        <v>2.9002009428015625</v>
      </c>
      <c r="Q72">
        <f>BZ72*'Value Calculations'!$D$8</f>
        <v>4.6010530148185467</v>
      </c>
      <c r="R72">
        <f>CA72*'Value Calculations'!$D$9</f>
        <v>5.0381002935006691</v>
      </c>
      <c r="S72">
        <f>CB72*'Value Calculations'!$D$10</f>
        <v>3.6531647407620471</v>
      </c>
      <c r="T72">
        <f>CC72*'Value Calculations'!$D$11</f>
        <v>0.9907141480249374</v>
      </c>
      <c r="U72">
        <f>CD72*'Value Calculations'!$D$12</f>
        <v>0.81388273958941404</v>
      </c>
      <c r="V72">
        <f>CE72*'Value Calculations'!$D$13</f>
        <v>8.9425439360041317</v>
      </c>
      <c r="X72">
        <f>CH72*'Value Calculations'!$D$3</f>
        <v>6.9315022866426439</v>
      </c>
      <c r="Y72">
        <f>CI72*'Value Calculations'!$D$4</f>
        <v>7.1634794889822988</v>
      </c>
      <c r="Z72">
        <f>CJ72*'Value Calculations'!$D$5</f>
        <v>10.348186097063941</v>
      </c>
      <c r="AA72">
        <f>CK72*'Value Calculations'!$D$6</f>
        <v>-3.1266232979840716</v>
      </c>
      <c r="AB72">
        <f>CL72*'Value Calculations'!$D$7</f>
        <v>3.6032799592383049</v>
      </c>
      <c r="AC72">
        <f>CM72*'Value Calculations'!$D$8</f>
        <v>6.1826649886624221</v>
      </c>
      <c r="AD72">
        <f>CN72*'Value Calculations'!$D$9</f>
        <v>3.9045277274630186</v>
      </c>
      <c r="AE72">
        <f>CO72*'Value Calculations'!$D$10</f>
        <v>2.9225317926096377</v>
      </c>
      <c r="AF72">
        <f>CP72*'Value Calculations'!$D$11</f>
        <v>0</v>
      </c>
      <c r="AG72">
        <f>CQ72*'Value Calculations'!$D$12</f>
        <v>0.81388273958941404</v>
      </c>
      <c r="AH72">
        <f>CR72*'Value Calculations'!$D$13</f>
        <v>11.625307116805372</v>
      </c>
      <c r="AJ72">
        <f>CU72*'Value Calculations'!$D$3</f>
        <v>1.6309417145041516</v>
      </c>
      <c r="AK72">
        <f>CV72*'Value Calculations'!$D$4</f>
        <v>3.2561270404464993</v>
      </c>
      <c r="AL72">
        <f>CW72*'Value Calculations'!$D$5</f>
        <v>3.7147334707409017</v>
      </c>
      <c r="AM72">
        <f>CX72*'Value Calculations'!$D$6</f>
        <v>1.0005194553549028</v>
      </c>
      <c r="AN72">
        <f>CY72*'Value Calculations'!$D$7</f>
        <v>1.4940429099280776</v>
      </c>
      <c r="AO72">
        <f>CZ72*'Value Calculations'!$D$8</f>
        <v>0.43134872013923875</v>
      </c>
      <c r="AP72">
        <f>DA72*'Value Calculations'!$D$9</f>
        <v>1.6373825953877175</v>
      </c>
      <c r="AQ72">
        <f>DB72*'Value Calculations'!$D$10</f>
        <v>0.73063294815240942</v>
      </c>
      <c r="AR72">
        <f>DC72*'Value Calculations'!$D$11</f>
        <v>0.9907141480249374</v>
      </c>
      <c r="AS72">
        <f>DD72*'Value Calculations'!$D$12</f>
        <v>0</v>
      </c>
      <c r="AT72">
        <f>DE72*'Value Calculations'!$D$13</f>
        <v>3.9897503714479976</v>
      </c>
      <c r="AV72">
        <f>DH72*'Value Calculations'!$D$3</f>
        <v>14.270740001911326</v>
      </c>
      <c r="AW72">
        <f>DI72*'Value Calculations'!$D$4</f>
        <v>8.1403176011162479</v>
      </c>
      <c r="AX72">
        <f>DJ72*'Value Calculations'!$D$5</f>
        <v>15.920286303175292</v>
      </c>
      <c r="AY72">
        <f>DK72*'Value Calculations'!$D$6</f>
        <v>0.50025972767745142</v>
      </c>
      <c r="AZ72">
        <f>DL72*'Value Calculations'!$D$7</f>
        <v>2.8123160657469697</v>
      </c>
      <c r="BA72">
        <f>DM72*'Value Calculations'!$D$8</f>
        <v>2.5880923208354325</v>
      </c>
      <c r="BB72">
        <f>DN72*'Value Calculations'!$D$9</f>
        <v>5.7938153375257695</v>
      </c>
      <c r="BC72">
        <f>DO72*'Value Calculations'!$D$10</f>
        <v>5.4797471111430704</v>
      </c>
      <c r="BD72">
        <f>DP72*'Value Calculations'!$D$11</f>
        <v>1.9814282960498748</v>
      </c>
      <c r="BE72">
        <f>DQ72*'Value Calculations'!$D$12</f>
        <v>2.441648218768242</v>
      </c>
      <c r="BF72">
        <f>DR72*'Value Calculations'!$D$13</f>
        <v>14.583225495637508</v>
      </c>
      <c r="BH72">
        <f>DU72*'Value Calculations'!$D$3</f>
        <v>7.3392377152686823</v>
      </c>
      <c r="BI72">
        <f>DV72*'Value Calculations'!$D$4</f>
        <v>4.8841905606697491</v>
      </c>
      <c r="BJ72">
        <f>DW72*'Value Calculations'!$D$5</f>
        <v>8.7561574667464104</v>
      </c>
      <c r="BK72">
        <f>DX72*'Value Calculations'!$D$6</f>
        <v>-1.5007791830323542</v>
      </c>
      <c r="BL72">
        <f>DY72*'Value Calculations'!$D$7</f>
        <v>4.3063589756750478</v>
      </c>
      <c r="BM72">
        <f>DZ72*'Value Calculations'!$D$8</f>
        <v>3.5226812144704498</v>
      </c>
      <c r="BN72">
        <f>EA72*'Value Calculations'!$D$9</f>
        <v>5.1640528008381859</v>
      </c>
      <c r="BO72">
        <f>EB72*'Value Calculations'!$D$10</f>
        <v>1.4612658963048188</v>
      </c>
      <c r="BP72">
        <f>EC72*'Value Calculations'!$D$11</f>
        <v>3.9628565920997496</v>
      </c>
      <c r="BQ72">
        <f>ED72*'Value Calculations'!$D$12</f>
        <v>0</v>
      </c>
      <c r="BR72">
        <f>EE72*'Value Calculations'!$D$13</f>
        <v>11.487729517789925</v>
      </c>
      <c r="BT72">
        <f>VLOOKUP($B72,'Raw Stats'!$CM$3:$DC$528,3,FALSE)</f>
        <v>66</v>
      </c>
      <c r="BU72">
        <f>VLOOKUP($B72,'Raw Stats'!$CM$3:$DC$528,4,FALSE)</f>
        <v>13</v>
      </c>
      <c r="BV72">
        <f>VLOOKUP($B72,'Raw Stats'!$CM$3:$DC$528,5,FALSE)</f>
        <v>21</v>
      </c>
      <c r="BW72">
        <f>VLOOKUP($B72,'Raw Stats'!$CM$3:$DC$528,6,FALSE)</f>
        <v>34</v>
      </c>
      <c r="BX72">
        <f>VLOOKUP($B72,'Raw Stats'!$CM$3:$DC$528,7,FALSE)</f>
        <v>3</v>
      </c>
      <c r="BY72">
        <f>VLOOKUP($B72,'Raw Stats'!$CM$3:$DC$528,8,FALSE)</f>
        <v>33</v>
      </c>
      <c r="BZ72">
        <f>VLOOKUP($B72,'Raw Stats'!$CM$3:$DC$528,9,FALSE)</f>
        <v>64</v>
      </c>
      <c r="CA72">
        <f>VLOOKUP($B72,'Raw Stats'!$CM$3:$DC$528,10,FALSE)</f>
        <v>40</v>
      </c>
      <c r="CB72">
        <f>VLOOKUP($B72,'Raw Stats'!$CM$3:$DC$528,11,FALSE)+VLOOKUP($B72,'Raw Stats'!$CM$3:$DC$528,12,FALSE)</f>
        <v>10</v>
      </c>
      <c r="CC72">
        <f>VLOOKUP($B72,'Raw Stats'!$CM$3:$DC$528,13,FALSE)+VLOOKUP($B72,'Raw Stats'!$CM$3:$DC$528,14,FALSE)</f>
        <v>1</v>
      </c>
      <c r="CD72">
        <f>VLOOKUP($B72,'Raw Stats'!$CM$3:$DC$528,15,FALSE)</f>
        <v>1</v>
      </c>
      <c r="CE72">
        <f>VLOOKUP($B72,'Raw Stats'!$CM$3:$DC$528,16,FALSE)</f>
        <v>130</v>
      </c>
      <c r="CG72">
        <f>VLOOKUP($B72,'Raw Stats'!$BU$3:$CJ$528,3,FALSE)</f>
        <v>82</v>
      </c>
      <c r="CH72">
        <f>VLOOKUP($B72,'Raw Stats'!$BU$3:$CJ$528,4,FALSE)</f>
        <v>17</v>
      </c>
      <c r="CI72">
        <f>VLOOKUP($B72,'Raw Stats'!$BU$3:$CJ$5288,5,FALSE)</f>
        <v>22</v>
      </c>
      <c r="CJ72">
        <f>VLOOKUP($B72,'Raw Stats'!$BU$3:$CJ$528,6,FALSE)</f>
        <v>39</v>
      </c>
      <c r="CK72">
        <f>VLOOKUP($B72,'Raw Stats'!$BU$3:$CJ$528,7,FALSE)</f>
        <v>-25</v>
      </c>
      <c r="CL72">
        <f>VLOOKUP($B72,'Raw Stats'!$BU$3:$CJ$528,8,FALSE)</f>
        <v>41</v>
      </c>
      <c r="CM72">
        <f>VLOOKUP($B72,'Raw Stats'!$BU$3:$CJ$528,9,FALSE)</f>
        <v>86</v>
      </c>
      <c r="CN72">
        <f>VLOOKUP($B72,'Raw Stats'!$BU$3:$CJ$528,10,FALSE)</f>
        <v>31</v>
      </c>
      <c r="CO72">
        <f>VLOOKUP($B72,'Raw Stats'!$BU$3:$CJ$528,11,FALSE)+VLOOKUP($B72,'Raw Stats'!$BU$3:$CJ$528,12,FALSE)</f>
        <v>8</v>
      </c>
      <c r="CP72">
        <f>VLOOKUP($B72,'Raw Stats'!$BU$3:$CJ$528,13,FALSE)+VLOOKUP($B72,'Raw Stats'!$BU$3:$CJ$528,14,FALSE)</f>
        <v>0</v>
      </c>
      <c r="CQ72">
        <f>VLOOKUP($B72,'Raw Stats'!$BU$3:$CJ$528,15,FALSE)</f>
        <v>1</v>
      </c>
      <c r="CR72">
        <f>VLOOKUP($B72,'Raw Stats'!$BU$3:$CJ$528,16,FALSE)</f>
        <v>169</v>
      </c>
      <c r="CT72">
        <f>VLOOKUP($B72,'Raw Stats'!$BC$3:$BR$528,3,FALSE)</f>
        <v>23</v>
      </c>
      <c r="CU72">
        <f>VLOOKUP($B72,'Raw Stats'!$BC$3:$BR$528,4,FALSE)</f>
        <v>4</v>
      </c>
      <c r="CV72">
        <f>VLOOKUP($B72,'Raw Stats'!$BC$3:$BR$5288,5,FALSE)</f>
        <v>10</v>
      </c>
      <c r="CW72">
        <f>VLOOKUP($B72,'Raw Stats'!$BC$3:$BR$52888,6,FALSE)</f>
        <v>14</v>
      </c>
      <c r="CX72">
        <f>VLOOKUP($B72,'Raw Stats'!$BC$3:$BR$5288,7,FALSE)</f>
        <v>8</v>
      </c>
      <c r="CY72">
        <f>VLOOKUP($B72,'Raw Stats'!$BC$3:$BR$5288,8,FALSE)</f>
        <v>17</v>
      </c>
      <c r="CZ72">
        <f>VLOOKUP($B72,'Raw Stats'!$BC$3:$BR$5288,9,FALSE)</f>
        <v>6</v>
      </c>
      <c r="DA72">
        <f>VLOOKUP($B72,'Raw Stats'!$BC$3:$BR$5288,10,FALSE)</f>
        <v>13</v>
      </c>
      <c r="DB72">
        <f>VLOOKUP($B72,'Raw Stats'!$BC$3:$BR$5288,11,FALSE)+VLOOKUP($B72,'Raw Stats'!$BC$3:$BR$5288,12,FALSE)</f>
        <v>2</v>
      </c>
      <c r="DC72">
        <f>VLOOKUP($B72,'Raw Stats'!$BC$3:$BR$5288,13,FALSE)+VLOOKUP($B72,'Raw Stats'!$BC$3:$BR$5288,14,FALSE)</f>
        <v>1</v>
      </c>
      <c r="DD72">
        <f>VLOOKUP($B72,'Raw Stats'!$BC$3:$BR$5288,15,FALSE)</f>
        <v>0</v>
      </c>
      <c r="DE72">
        <f>VLOOKUP($B72,'Raw Stats'!$BC$3:$BR$5288,16,FALSE)</f>
        <v>58</v>
      </c>
      <c r="DG72">
        <f>VLOOKUP($B72,'Raw Stats'!$AK$3:$AZ$528,3,FALSE)</f>
        <v>77</v>
      </c>
      <c r="DH72">
        <f>VLOOKUP($B72,'Raw Stats'!$AK$3:$AZ$528,4,FALSE)</f>
        <v>35</v>
      </c>
      <c r="DI72">
        <f>VLOOKUP($B72,'Raw Stats'!$AK$3:$AZ$528,5,FALSE)</f>
        <v>25</v>
      </c>
      <c r="DJ72">
        <f>VLOOKUP($B72,'Raw Stats'!$AK$3:$AZ$528,6,FALSE)</f>
        <v>60</v>
      </c>
      <c r="DK72">
        <f>VLOOKUP($B72,'Raw Stats'!$AK$3:$AZ$528,7,FALSE)</f>
        <v>4</v>
      </c>
      <c r="DL72">
        <f>VLOOKUP($B72,'Raw Stats'!$AK$3:$AZ$528,8,FALSE)</f>
        <v>32</v>
      </c>
      <c r="DM72">
        <f>VLOOKUP($B72,'Raw Stats'!$AK$3:$AZ$528,9,FALSE)</f>
        <v>36</v>
      </c>
      <c r="DN72">
        <f>VLOOKUP($B72,'Raw Stats'!$AK$3:$AZ$528,10,FALSE)</f>
        <v>46</v>
      </c>
      <c r="DO72">
        <f>VLOOKUP($B72,'Raw Stats'!$AK$3:$AZ$528,11,FALSE)+VLOOKUP($B72,'Raw Stats'!$AK$3:$AZ$528,12,FALSE)</f>
        <v>15</v>
      </c>
      <c r="DP72">
        <f>VLOOKUP($B72,'Raw Stats'!$AK$3:$AZ$528,13,FALSE)+VLOOKUP($B72,'Raw Stats'!$AK$3:$AZ$528,14,FALSE)</f>
        <v>2</v>
      </c>
      <c r="DQ72">
        <f>VLOOKUP($B72,'Raw Stats'!$AK$3:$AZ$528,15,FALSE)</f>
        <v>3</v>
      </c>
      <c r="DR72">
        <f>VLOOKUP($B72,'Raw Stats'!$AK$3:$AZ$528,16,FALSE)</f>
        <v>212</v>
      </c>
      <c r="DT72">
        <f>VLOOKUP($B72,'Raw Stats'!$S$3:$AH$528,3,FALSE)</f>
        <v>66</v>
      </c>
      <c r="DU72">
        <f>VLOOKUP($B72,'Raw Stats'!$S$3:$AH$528,4,FALSE)</f>
        <v>18</v>
      </c>
      <c r="DV72">
        <f>VLOOKUP($B72,'Raw Stats'!$S$3:$AH$528,5,FALSE)</f>
        <v>15</v>
      </c>
      <c r="DW72">
        <f>VLOOKUP($B72,'Raw Stats'!$S$3:$AH$528,6,FALSE)</f>
        <v>33</v>
      </c>
      <c r="DX72">
        <f>VLOOKUP($B72,'Raw Stats'!$S$3:$AH$528,7,FALSE)</f>
        <v>-12</v>
      </c>
      <c r="DY72">
        <f>VLOOKUP($B72,'Raw Stats'!$S$3:$AH$528,8,FALSE)</f>
        <v>49</v>
      </c>
      <c r="DZ72">
        <f>VLOOKUP($B72,'Raw Stats'!$S$3:$AH$528,9,FALSE)</f>
        <v>49</v>
      </c>
      <c r="EA72">
        <f>VLOOKUP($B72,'Raw Stats'!$S$3:$AH$528,10,FALSE)</f>
        <v>41</v>
      </c>
      <c r="EB72">
        <f>VLOOKUP($B72,'Raw Stats'!$S$3:$AH$528,11,FALSE)+VLOOKUP($B72,'Raw Stats'!$S$3:$AH$528,12,FALSE)</f>
        <v>4</v>
      </c>
      <c r="EC72">
        <f>VLOOKUP($B72,'Raw Stats'!$S$3:$AH$528,13,FALSE)+VLOOKUP($B72,'Raw Stats'!$S$3:$AH$528,14,FALSE)</f>
        <v>4</v>
      </c>
      <c r="ED72">
        <f>VLOOKUP($B72,'Raw Stats'!$S$3:$AH$528,15,FALSE)</f>
        <v>0</v>
      </c>
      <c r="EE72">
        <f>VLOOKUP($B72,'Raw Stats'!$S$3:$AH$528,16,FALSE)</f>
        <v>167</v>
      </c>
    </row>
    <row r="73" spans="1:135" x14ac:dyDescent="0.2">
      <c r="A73" t="e">
        <f>VLOOKUP(B73,'ALL SKATERS'!$B$3:$I$378,9,FALSE)</f>
        <v>#REF!</v>
      </c>
      <c r="B73" t="s">
        <v>228</v>
      </c>
      <c r="C73">
        <f t="shared" si="16"/>
        <v>0.70295010849906725</v>
      </c>
      <c r="D73">
        <f t="shared" si="17"/>
        <v>0.7079666515026779</v>
      </c>
      <c r="E73">
        <f t="shared" si="18"/>
        <v>0.69194560233945979</v>
      </c>
      <c r="F73" t="e">
        <f t="shared" si="19"/>
        <v>#N/A</v>
      </c>
      <c r="G73" t="e">
        <f t="shared" si="20"/>
        <v>#N/A</v>
      </c>
      <c r="H73">
        <f>VLOOKUP(B73,'ALL SKATERS'!$B$3:$H$378,7,FALSE)</f>
        <v>0</v>
      </c>
      <c r="I73" s="29" t="e">
        <f t="shared" si="21"/>
        <v>#REF!</v>
      </c>
      <c r="J73" s="29">
        <f t="shared" si="22"/>
        <v>-95</v>
      </c>
      <c r="K73" s="29">
        <f t="shared" si="23"/>
        <v>-0.95</v>
      </c>
      <c r="L73">
        <f>BU73*'Value Calculations'!$D$3</f>
        <v>6.1160314293905689</v>
      </c>
      <c r="M73">
        <f>BV73*'Value Calculations'!$D$4</f>
        <v>7.4890921930269485</v>
      </c>
      <c r="N73">
        <f>BW73*'Value Calculations'!$D$5</f>
        <v>10.082847992011018</v>
      </c>
      <c r="O73">
        <f>BX73*'Value Calculations'!$D$6</f>
        <v>1.0005194553549028</v>
      </c>
      <c r="P73">
        <f>BY73*'Value Calculations'!$D$7</f>
        <v>3.1638555739653409</v>
      </c>
      <c r="Q73">
        <f>BZ73*'Value Calculations'!$D$8</f>
        <v>4.3134872013923875</v>
      </c>
      <c r="R73">
        <f>CA73*'Value Calculations'!$D$9</f>
        <v>2.6450026540878513</v>
      </c>
      <c r="S73">
        <f>CB73*'Value Calculations'!$D$10</f>
        <v>1.0959494222286141</v>
      </c>
      <c r="T73">
        <f>CC73*'Value Calculations'!$D$11</f>
        <v>0.9907141480249374</v>
      </c>
      <c r="U73">
        <f>CD73*'Value Calculations'!$D$12</f>
        <v>4.0694136979470699</v>
      </c>
      <c r="V73">
        <f>CE73*'Value Calculations'!$D$13</f>
        <v>8.9425439360041317</v>
      </c>
      <c r="X73">
        <f>CH73*'Value Calculations'!$D$3</f>
        <v>6.9315022866426439</v>
      </c>
      <c r="Y73">
        <f>CI73*'Value Calculations'!$D$4</f>
        <v>7.8147048970715982</v>
      </c>
      <c r="Z73">
        <f>CJ73*'Value Calculations'!$D$5</f>
        <v>10.878862307169783</v>
      </c>
      <c r="AA73">
        <f>CK73*'Value Calculations'!$D$6</f>
        <v>1.0005194553549028</v>
      </c>
      <c r="AB73">
        <f>CL73*'Value Calculations'!$D$7</f>
        <v>5.5367472544393461</v>
      </c>
      <c r="AC73">
        <f>CM73*'Value Calculations'!$D$8</f>
        <v>5.535641908453564</v>
      </c>
      <c r="AD73">
        <f>CN73*'Value Calculations'!$D$9</f>
        <v>3.9045277274630186</v>
      </c>
      <c r="AE73">
        <f>CO73*'Value Calculations'!$D$10</f>
        <v>2.9225317926096377</v>
      </c>
      <c r="AF73">
        <f>CP73*'Value Calculations'!$D$11</f>
        <v>0</v>
      </c>
      <c r="AG73">
        <f>CQ73*'Value Calculations'!$D$12</f>
        <v>1.6277654791788281</v>
      </c>
      <c r="AH73">
        <f>CR73*'Value Calculations'!$D$13</f>
        <v>11.900462314836268</v>
      </c>
      <c r="AJ73">
        <f>CU73*'Value Calculations'!$D$3</f>
        <v>2.8541480003822652</v>
      </c>
      <c r="AK73">
        <f>CV73*'Value Calculations'!$D$4</f>
        <v>3.9073524485357991</v>
      </c>
      <c r="AL73">
        <f>CW73*'Value Calculations'!$D$5</f>
        <v>5.0414239960055092</v>
      </c>
      <c r="AM73">
        <f>CX73*'Value Calculations'!$D$6</f>
        <v>-0.75038959151617712</v>
      </c>
      <c r="AN73">
        <f>CY73*'Value Calculations'!$D$7</f>
        <v>1.2303882787642992</v>
      </c>
      <c r="AO73">
        <f>CZ73*'Value Calculations'!$D$8</f>
        <v>2.8756581342615917</v>
      </c>
      <c r="AP73">
        <f>DA73*'Value Calculations'!$D$9</f>
        <v>2.770955161425368</v>
      </c>
      <c r="AQ73">
        <f>DB73*'Value Calculations'!$D$10</f>
        <v>1.0959494222286141</v>
      </c>
      <c r="AR73">
        <f>DC73*'Value Calculations'!$D$11</f>
        <v>0</v>
      </c>
      <c r="AS73">
        <f>DD73*'Value Calculations'!$D$12</f>
        <v>1.6277654791788281</v>
      </c>
      <c r="AT73">
        <f>DE73*'Value Calculations'!$D$13</f>
        <v>5.6406815596333759</v>
      </c>
      <c r="AV73" t="e">
        <f>DH73*'Value Calculations'!$D$3</f>
        <v>#N/A</v>
      </c>
      <c r="AW73" t="e">
        <f>DI73*'Value Calculations'!$D$4</f>
        <v>#N/A</v>
      </c>
      <c r="AX73" t="e">
        <f>DJ73*'Value Calculations'!$D$5</f>
        <v>#N/A</v>
      </c>
      <c r="AY73" t="e">
        <f>DK73*'Value Calculations'!$D$6</f>
        <v>#N/A</v>
      </c>
      <c r="AZ73" t="e">
        <f>DL73*'Value Calculations'!$D$7</f>
        <v>#N/A</v>
      </c>
      <c r="BA73" t="e">
        <f>DM73*'Value Calculations'!$D$8</f>
        <v>#N/A</v>
      </c>
      <c r="BB73" t="e">
        <f>DN73*'Value Calculations'!$D$9</f>
        <v>#N/A</v>
      </c>
      <c r="BC73" t="e">
        <f>DO73*'Value Calculations'!$D$10</f>
        <v>#N/A</v>
      </c>
      <c r="BD73" t="e">
        <f>DP73*'Value Calculations'!$D$11</f>
        <v>#N/A</v>
      </c>
      <c r="BE73" t="e">
        <f>DQ73*'Value Calculations'!$D$12</f>
        <v>#N/A</v>
      </c>
      <c r="BF73" t="e">
        <f>DR73*'Value Calculations'!$D$13</f>
        <v>#N/A</v>
      </c>
      <c r="BH73" t="e">
        <f>DU73*'Value Calculations'!$D$3</f>
        <v>#N/A</v>
      </c>
      <c r="BI73" t="e">
        <f>DV73*'Value Calculations'!$D$4</f>
        <v>#N/A</v>
      </c>
      <c r="BJ73" t="e">
        <f>DW73*'Value Calculations'!$D$5</f>
        <v>#N/A</v>
      </c>
      <c r="BK73" t="e">
        <f>DX73*'Value Calculations'!$D$6</f>
        <v>#N/A</v>
      </c>
      <c r="BL73" t="e">
        <f>DY73*'Value Calculations'!$D$7</f>
        <v>#N/A</v>
      </c>
      <c r="BM73" t="e">
        <f>DZ73*'Value Calculations'!$D$8</f>
        <v>#N/A</v>
      </c>
      <c r="BN73" t="e">
        <f>EA73*'Value Calculations'!$D$9</f>
        <v>#N/A</v>
      </c>
      <c r="BO73" t="e">
        <f>EB73*'Value Calculations'!$D$10</f>
        <v>#N/A</v>
      </c>
      <c r="BP73" t="e">
        <f>EC73*'Value Calculations'!$D$11</f>
        <v>#N/A</v>
      </c>
      <c r="BQ73" t="e">
        <f>ED73*'Value Calculations'!$D$12</f>
        <v>#N/A</v>
      </c>
      <c r="BR73" t="e">
        <f>EE73*'Value Calculations'!$D$13</f>
        <v>#N/A</v>
      </c>
      <c r="BT73">
        <f>VLOOKUP($B73,'Raw Stats'!$CM$3:$DC$528,3,FALSE)</f>
        <v>71</v>
      </c>
      <c r="BU73">
        <f>VLOOKUP($B73,'Raw Stats'!$CM$3:$DC$528,4,FALSE)</f>
        <v>15</v>
      </c>
      <c r="BV73">
        <f>VLOOKUP($B73,'Raw Stats'!$CM$3:$DC$528,5,FALSE)</f>
        <v>23</v>
      </c>
      <c r="BW73">
        <f>VLOOKUP($B73,'Raw Stats'!$CM$3:$DC$528,6,FALSE)</f>
        <v>38</v>
      </c>
      <c r="BX73">
        <f>VLOOKUP($B73,'Raw Stats'!$CM$3:$DC$528,7,FALSE)</f>
        <v>8</v>
      </c>
      <c r="BY73">
        <f>VLOOKUP($B73,'Raw Stats'!$CM$3:$DC$528,8,FALSE)</f>
        <v>36</v>
      </c>
      <c r="BZ73">
        <f>VLOOKUP($B73,'Raw Stats'!$CM$3:$DC$528,9,FALSE)</f>
        <v>60</v>
      </c>
      <c r="CA73">
        <f>VLOOKUP($B73,'Raw Stats'!$CM$3:$DC$528,10,FALSE)</f>
        <v>21</v>
      </c>
      <c r="CB73">
        <f>VLOOKUP($B73,'Raw Stats'!$CM$3:$DC$528,11,FALSE)+VLOOKUP($B73,'Raw Stats'!$CM$3:$DC$528,12,FALSE)</f>
        <v>3</v>
      </c>
      <c r="CC73">
        <f>VLOOKUP($B73,'Raw Stats'!$CM$3:$DC$528,13,FALSE)+VLOOKUP($B73,'Raw Stats'!$CM$3:$DC$528,14,FALSE)</f>
        <v>1</v>
      </c>
      <c r="CD73">
        <f>VLOOKUP($B73,'Raw Stats'!$CM$3:$DC$528,15,FALSE)</f>
        <v>5</v>
      </c>
      <c r="CE73">
        <f>VLOOKUP($B73,'Raw Stats'!$CM$3:$DC$528,16,FALSE)</f>
        <v>130</v>
      </c>
      <c r="CG73">
        <f>VLOOKUP($B73,'Raw Stats'!$BU$3:$CJ$528,3,FALSE)</f>
        <v>82</v>
      </c>
      <c r="CH73">
        <f>VLOOKUP($B73,'Raw Stats'!$BU$3:$CJ$528,4,FALSE)</f>
        <v>17</v>
      </c>
      <c r="CI73">
        <f>VLOOKUP($B73,'Raw Stats'!$BU$3:$CJ$5288,5,FALSE)</f>
        <v>24</v>
      </c>
      <c r="CJ73">
        <f>VLOOKUP($B73,'Raw Stats'!$BU$3:$CJ$528,6,FALSE)</f>
        <v>41</v>
      </c>
      <c r="CK73">
        <f>VLOOKUP($B73,'Raw Stats'!$BU$3:$CJ$528,7,FALSE)</f>
        <v>8</v>
      </c>
      <c r="CL73">
        <f>VLOOKUP($B73,'Raw Stats'!$BU$3:$CJ$528,8,FALSE)</f>
        <v>63</v>
      </c>
      <c r="CM73">
        <f>VLOOKUP($B73,'Raw Stats'!$BU$3:$CJ$528,9,FALSE)</f>
        <v>77</v>
      </c>
      <c r="CN73">
        <f>VLOOKUP($B73,'Raw Stats'!$BU$3:$CJ$528,10,FALSE)</f>
        <v>31</v>
      </c>
      <c r="CO73">
        <f>VLOOKUP($B73,'Raw Stats'!$BU$3:$CJ$528,11,FALSE)+VLOOKUP($B73,'Raw Stats'!$BU$3:$CJ$528,12,FALSE)</f>
        <v>8</v>
      </c>
      <c r="CP73">
        <f>VLOOKUP($B73,'Raw Stats'!$BU$3:$CJ$528,13,FALSE)+VLOOKUP($B73,'Raw Stats'!$BU$3:$CJ$528,14,FALSE)</f>
        <v>0</v>
      </c>
      <c r="CQ73">
        <f>VLOOKUP($B73,'Raw Stats'!$BU$3:$CJ$528,15,FALSE)</f>
        <v>2</v>
      </c>
      <c r="CR73">
        <f>VLOOKUP($B73,'Raw Stats'!$BU$3:$CJ$528,16,FALSE)</f>
        <v>173</v>
      </c>
      <c r="CT73">
        <f>VLOOKUP($B73,'Raw Stats'!$BC$3:$BR$528,3,FALSE)</f>
        <v>38</v>
      </c>
      <c r="CU73">
        <f>VLOOKUP($B73,'Raw Stats'!$BC$3:$BR$528,4,FALSE)</f>
        <v>7</v>
      </c>
      <c r="CV73">
        <f>VLOOKUP($B73,'Raw Stats'!$BC$3:$BR$5288,5,FALSE)</f>
        <v>12</v>
      </c>
      <c r="CW73">
        <f>VLOOKUP($B73,'Raw Stats'!$BC$3:$BR$52888,6,FALSE)</f>
        <v>19</v>
      </c>
      <c r="CX73">
        <f>VLOOKUP($B73,'Raw Stats'!$BC$3:$BR$5288,7,FALSE)</f>
        <v>-6</v>
      </c>
      <c r="CY73">
        <f>VLOOKUP($B73,'Raw Stats'!$BC$3:$BR$5288,8,FALSE)</f>
        <v>14</v>
      </c>
      <c r="CZ73">
        <f>VLOOKUP($B73,'Raw Stats'!$BC$3:$BR$5288,9,FALSE)</f>
        <v>40</v>
      </c>
      <c r="DA73">
        <f>VLOOKUP($B73,'Raw Stats'!$BC$3:$BR$5288,10,FALSE)</f>
        <v>22</v>
      </c>
      <c r="DB73">
        <f>VLOOKUP($B73,'Raw Stats'!$BC$3:$BR$5288,11,FALSE)+VLOOKUP($B73,'Raw Stats'!$BC$3:$BR$5288,12,FALSE)</f>
        <v>3</v>
      </c>
      <c r="DC73">
        <f>VLOOKUP($B73,'Raw Stats'!$BC$3:$BR$5288,13,FALSE)+VLOOKUP($B73,'Raw Stats'!$BC$3:$BR$5288,14,FALSE)</f>
        <v>0</v>
      </c>
      <c r="DD73">
        <f>VLOOKUP($B73,'Raw Stats'!$BC$3:$BR$5288,15,FALSE)</f>
        <v>2</v>
      </c>
      <c r="DE73">
        <f>VLOOKUP($B73,'Raw Stats'!$BC$3:$BR$5288,16,FALSE)</f>
        <v>82</v>
      </c>
      <c r="DG73" t="e">
        <f>VLOOKUP($B73,'Raw Stats'!$AK$3:$AZ$528,3,FALSE)</f>
        <v>#N/A</v>
      </c>
      <c r="DH73" t="e">
        <f>VLOOKUP($B73,'Raw Stats'!$AK$3:$AZ$528,4,FALSE)</f>
        <v>#N/A</v>
      </c>
      <c r="DI73" t="e">
        <f>VLOOKUP($B73,'Raw Stats'!$AK$3:$AZ$528,5,FALSE)</f>
        <v>#N/A</v>
      </c>
      <c r="DJ73" t="e">
        <f>VLOOKUP($B73,'Raw Stats'!$AK$3:$AZ$528,6,FALSE)</f>
        <v>#N/A</v>
      </c>
      <c r="DK73" t="e">
        <f>VLOOKUP($B73,'Raw Stats'!$AK$3:$AZ$528,7,FALSE)</f>
        <v>#N/A</v>
      </c>
      <c r="DL73" t="e">
        <f>VLOOKUP($B73,'Raw Stats'!$AK$3:$AZ$528,8,FALSE)</f>
        <v>#N/A</v>
      </c>
      <c r="DM73" t="e">
        <f>VLOOKUP($B73,'Raw Stats'!$AK$3:$AZ$528,9,FALSE)</f>
        <v>#N/A</v>
      </c>
      <c r="DN73" t="e">
        <f>VLOOKUP($B73,'Raw Stats'!$AK$3:$AZ$528,10,FALSE)</f>
        <v>#N/A</v>
      </c>
      <c r="DO73" t="e">
        <f>VLOOKUP($B73,'Raw Stats'!$AK$3:$AZ$528,11,FALSE)+VLOOKUP($B73,'Raw Stats'!$AK$3:$AZ$528,12,FALSE)</f>
        <v>#N/A</v>
      </c>
      <c r="DP73" t="e">
        <f>VLOOKUP($B73,'Raw Stats'!$AK$3:$AZ$528,13,FALSE)+VLOOKUP($B73,'Raw Stats'!$AK$3:$AZ$528,14,FALSE)</f>
        <v>#N/A</v>
      </c>
      <c r="DQ73" t="e">
        <f>VLOOKUP($B73,'Raw Stats'!$AK$3:$AZ$528,15,FALSE)</f>
        <v>#N/A</v>
      </c>
      <c r="DR73" t="e">
        <f>VLOOKUP($B73,'Raw Stats'!$AK$3:$AZ$528,16,FALSE)</f>
        <v>#N/A</v>
      </c>
      <c r="DT73" t="e">
        <f>VLOOKUP($B73,'Raw Stats'!$S$3:$AH$528,3,FALSE)</f>
        <v>#N/A</v>
      </c>
      <c r="DU73" t="e">
        <f>VLOOKUP($B73,'Raw Stats'!$S$3:$AH$528,4,FALSE)</f>
        <v>#N/A</v>
      </c>
      <c r="DV73" t="e">
        <f>VLOOKUP($B73,'Raw Stats'!$S$3:$AH$528,5,FALSE)</f>
        <v>#N/A</v>
      </c>
      <c r="DW73" t="e">
        <f>VLOOKUP($B73,'Raw Stats'!$S$3:$AH$528,6,FALSE)</f>
        <v>#N/A</v>
      </c>
      <c r="DX73" t="e">
        <f>VLOOKUP($B73,'Raw Stats'!$S$3:$AH$528,7,FALSE)</f>
        <v>#N/A</v>
      </c>
      <c r="DY73" t="e">
        <f>VLOOKUP($B73,'Raw Stats'!$S$3:$AH$528,8,FALSE)</f>
        <v>#N/A</v>
      </c>
      <c r="DZ73" t="e">
        <f>VLOOKUP($B73,'Raw Stats'!$S$3:$AH$528,9,FALSE)</f>
        <v>#N/A</v>
      </c>
      <c r="EA73" t="e">
        <f>VLOOKUP($B73,'Raw Stats'!$S$3:$AH$528,10,FALSE)</f>
        <v>#N/A</v>
      </c>
      <c r="EB73" t="e">
        <f>VLOOKUP($B73,'Raw Stats'!$S$3:$AH$528,11,FALSE)+VLOOKUP($B73,'Raw Stats'!$S$3:$AH$528,12,FALSE)</f>
        <v>#N/A</v>
      </c>
      <c r="EC73" t="e">
        <f>VLOOKUP($B73,'Raw Stats'!$S$3:$AH$528,13,FALSE)+VLOOKUP($B73,'Raw Stats'!$S$3:$AH$528,14,FALSE)</f>
        <v>#N/A</v>
      </c>
      <c r="ED73" t="e">
        <f>VLOOKUP($B73,'Raw Stats'!$S$3:$AH$528,15,FALSE)</f>
        <v>#N/A</v>
      </c>
      <c r="EE73" t="e">
        <f>VLOOKUP($B73,'Raw Stats'!$S$3:$AH$528,16,FALSE)</f>
        <v>#N/A</v>
      </c>
    </row>
    <row r="74" spans="1:135" x14ac:dyDescent="0.2">
      <c r="A74" t="e">
        <f>VLOOKUP(B74,'ALL SKATERS'!$B$3:$I$378,9,FALSE)</f>
        <v>#REF!</v>
      </c>
      <c r="B74" t="s">
        <v>203</v>
      </c>
      <c r="C74">
        <f t="shared" si="16"/>
        <v>0.63117130494820584</v>
      </c>
      <c r="D74">
        <f t="shared" si="17"/>
        <v>0.7467000720367224</v>
      </c>
      <c r="E74">
        <f t="shared" si="18"/>
        <v>0.54274782299161695</v>
      </c>
      <c r="F74">
        <f t="shared" si="19"/>
        <v>0.79194220145000926</v>
      </c>
      <c r="G74">
        <f t="shared" si="20"/>
        <v>0.68215396520598592</v>
      </c>
      <c r="H74">
        <f>VLOOKUP(B74,'ALL SKATERS'!$B$3:$H$378,7,FALSE)</f>
        <v>0</v>
      </c>
      <c r="I74" s="29" t="e">
        <f t="shared" si="21"/>
        <v>#REF!</v>
      </c>
      <c r="J74" s="29">
        <f t="shared" si="22"/>
        <v>-95</v>
      </c>
      <c r="K74" s="29">
        <f t="shared" si="23"/>
        <v>-0.95</v>
      </c>
      <c r="L74">
        <f>BU74*'Value Calculations'!$D$3</f>
        <v>4.8928251435124546</v>
      </c>
      <c r="M74">
        <f>BV74*'Value Calculations'!$D$4</f>
        <v>7.8147048970715982</v>
      </c>
      <c r="N74">
        <f>BW74*'Value Calculations'!$D$5</f>
        <v>9.5521717819051766</v>
      </c>
      <c r="O74">
        <f>BX74*'Value Calculations'!$D$6</f>
        <v>1.0005194553549028</v>
      </c>
      <c r="P74">
        <f>BY74*'Value Calculations'!$D$7</f>
        <v>1.4061580328734848</v>
      </c>
      <c r="Q74">
        <f>BZ74*'Value Calculations'!$D$8</f>
        <v>5.2480760950274048</v>
      </c>
      <c r="R74">
        <f>CA74*'Value Calculations'!$D$9</f>
        <v>4.2823852494755688</v>
      </c>
      <c r="S74">
        <f>CB74*'Value Calculations'!$D$10</f>
        <v>1.8265823703810236</v>
      </c>
      <c r="T74">
        <f>CC74*'Value Calculations'!$D$11</f>
        <v>0</v>
      </c>
      <c r="U74">
        <f>CD74*'Value Calculations'!$D$12</f>
        <v>0.81388273958941404</v>
      </c>
      <c r="V74">
        <f>CE74*'Value Calculations'!$D$13</f>
        <v>11.762884715820821</v>
      </c>
      <c r="X74">
        <f>CH74*'Value Calculations'!$D$3</f>
        <v>6.9315022866426439</v>
      </c>
      <c r="Y74">
        <f>CI74*'Value Calculations'!$D$4</f>
        <v>7.1634794889822988</v>
      </c>
      <c r="Z74">
        <f>CJ74*'Value Calculations'!$D$5</f>
        <v>10.348186097063941</v>
      </c>
      <c r="AA74">
        <f>CK74*'Value Calculations'!$D$6</f>
        <v>-1.75090904687108</v>
      </c>
      <c r="AB74">
        <f>CL74*'Value Calculations'!$D$7</f>
        <v>2.6365463116377841</v>
      </c>
      <c r="AC74">
        <f>CM74*'Value Calculations'!$D$8</f>
        <v>7.0453624289408996</v>
      </c>
      <c r="AD74">
        <f>CN74*'Value Calculations'!$D$9</f>
        <v>5.6678628301882528</v>
      </c>
      <c r="AE74">
        <f>CO74*'Value Calculations'!$D$10</f>
        <v>1.0959494222286141</v>
      </c>
      <c r="AF74">
        <f>CP74*'Value Calculations'!$D$11</f>
        <v>0.9907141480249374</v>
      </c>
      <c r="AG74">
        <f>CQ74*'Value Calculations'!$D$12</f>
        <v>3.2555309583576562</v>
      </c>
      <c r="AH74">
        <f>CR74*'Value Calculations'!$D$13</f>
        <v>14.858380693668405</v>
      </c>
      <c r="AJ74">
        <f>CU74*'Value Calculations'!$D$3</f>
        <v>4.0773542862603787</v>
      </c>
      <c r="AK74">
        <f>CV74*'Value Calculations'!$D$4</f>
        <v>1.6280635202232496</v>
      </c>
      <c r="AL74">
        <f>CW74*'Value Calculations'!$D$5</f>
        <v>3.980071575793823</v>
      </c>
      <c r="AM74">
        <f>CX74*'Value Calculations'!$D$6</f>
        <v>-0.50025972767745142</v>
      </c>
      <c r="AN74">
        <f>CY74*'Value Calculations'!$D$7</f>
        <v>0.87884877054592803</v>
      </c>
      <c r="AO74">
        <f>CZ74*'Value Calculations'!$D$8</f>
        <v>3.3070068544008304</v>
      </c>
      <c r="AP74">
        <f>DA74*'Value Calculations'!$D$9</f>
        <v>2.770955161425368</v>
      </c>
      <c r="AQ74">
        <f>DB74*'Value Calculations'!$D$10</f>
        <v>0</v>
      </c>
      <c r="AR74">
        <f>DC74*'Value Calculations'!$D$11</f>
        <v>0</v>
      </c>
      <c r="AS74">
        <f>DD74*'Value Calculations'!$D$12</f>
        <v>0.81388273958941404</v>
      </c>
      <c r="AT74">
        <f>DE74*'Value Calculations'!$D$13</f>
        <v>5.296737562094755</v>
      </c>
      <c r="AV74">
        <f>DH74*'Value Calculations'!$D$3</f>
        <v>7.3392377152686823</v>
      </c>
      <c r="AW74">
        <f>DI74*'Value Calculations'!$D$4</f>
        <v>8.1403176011162479</v>
      </c>
      <c r="AX74">
        <f>DJ74*'Value Calculations'!$D$5</f>
        <v>11.409538517275626</v>
      </c>
      <c r="AY74">
        <f>DK74*'Value Calculations'!$D$6</f>
        <v>1.3757142511129914</v>
      </c>
      <c r="AZ74">
        <f>DL74*'Value Calculations'!$D$7</f>
        <v>1.4061580328734848</v>
      </c>
      <c r="BA74">
        <f>DM74*'Value Calculations'!$D$8</f>
        <v>4.3853786547489273</v>
      </c>
      <c r="BB74">
        <f>DN74*'Value Calculations'!$D$9</f>
        <v>3.6526227127879851</v>
      </c>
      <c r="BC74">
        <f>DO74*'Value Calculations'!$D$10</f>
        <v>2.9225317926096377</v>
      </c>
      <c r="BD74">
        <f>DP74*'Value Calculations'!$D$11</f>
        <v>0.9907141480249374</v>
      </c>
      <c r="BE74">
        <f>DQ74*'Value Calculations'!$D$12</f>
        <v>3.2555309583576562</v>
      </c>
      <c r="BF74">
        <f>DR74*'Value Calculations'!$D$13</f>
        <v>11.350151918774475</v>
      </c>
      <c r="BH74">
        <f>DU74*'Value Calculations'!$D$3</f>
        <v>5.300560572138493</v>
      </c>
      <c r="BI74">
        <f>DV74*'Value Calculations'!$D$4</f>
        <v>4.8841905606697491</v>
      </c>
      <c r="BJ74">
        <f>DW74*'Value Calculations'!$D$5</f>
        <v>7.4294669414818033</v>
      </c>
      <c r="BK74">
        <f>DX74*'Value Calculations'!$D$6</f>
        <v>0.62532465959681427</v>
      </c>
      <c r="BL74">
        <f>DY74*'Value Calculations'!$D$7</f>
        <v>1.4061580328734848</v>
      </c>
      <c r="BM74">
        <f>DZ74*'Value Calculations'!$D$8</f>
        <v>5.7513162685231833</v>
      </c>
      <c r="BN74">
        <f>EA74*'Value Calculations'!$D$9</f>
        <v>4.5342902641506022</v>
      </c>
      <c r="BO74">
        <f>EB74*'Value Calculations'!$D$10</f>
        <v>0.36531647407620471</v>
      </c>
      <c r="BP74">
        <f>EC74*'Value Calculations'!$D$11</f>
        <v>0.9907141480249374</v>
      </c>
      <c r="BQ74">
        <f>ED74*'Value Calculations'!$D$12</f>
        <v>0</v>
      </c>
      <c r="BR74">
        <f>EE74*'Value Calculations'!$D$13</f>
        <v>11.006207921235855</v>
      </c>
      <c r="BT74">
        <f>VLOOKUP($B74,'Raw Stats'!$CM$3:$DC$528,3,FALSE)</f>
        <v>77</v>
      </c>
      <c r="BU74">
        <f>VLOOKUP($B74,'Raw Stats'!$CM$3:$DC$528,4,FALSE)</f>
        <v>12</v>
      </c>
      <c r="BV74">
        <f>VLOOKUP($B74,'Raw Stats'!$CM$3:$DC$528,5,FALSE)</f>
        <v>24</v>
      </c>
      <c r="BW74">
        <f>VLOOKUP($B74,'Raw Stats'!$CM$3:$DC$528,6,FALSE)</f>
        <v>36</v>
      </c>
      <c r="BX74">
        <f>VLOOKUP($B74,'Raw Stats'!$CM$3:$DC$528,7,FALSE)</f>
        <v>8</v>
      </c>
      <c r="BY74">
        <f>VLOOKUP($B74,'Raw Stats'!$CM$3:$DC$528,8,FALSE)</f>
        <v>16</v>
      </c>
      <c r="BZ74">
        <f>VLOOKUP($B74,'Raw Stats'!$CM$3:$DC$528,9,FALSE)</f>
        <v>73</v>
      </c>
      <c r="CA74">
        <f>VLOOKUP($B74,'Raw Stats'!$CM$3:$DC$528,10,FALSE)</f>
        <v>34</v>
      </c>
      <c r="CB74">
        <f>VLOOKUP($B74,'Raw Stats'!$CM$3:$DC$528,11,FALSE)+VLOOKUP($B74,'Raw Stats'!$CM$3:$DC$528,12,FALSE)</f>
        <v>5</v>
      </c>
      <c r="CC74">
        <f>VLOOKUP($B74,'Raw Stats'!$CM$3:$DC$528,13,FALSE)+VLOOKUP($B74,'Raw Stats'!$CM$3:$DC$528,14,FALSE)</f>
        <v>0</v>
      </c>
      <c r="CD74">
        <f>VLOOKUP($B74,'Raw Stats'!$CM$3:$DC$528,15,FALSE)</f>
        <v>1</v>
      </c>
      <c r="CE74">
        <f>VLOOKUP($B74,'Raw Stats'!$CM$3:$DC$528,16,FALSE)</f>
        <v>171</v>
      </c>
      <c r="CG74">
        <f>VLOOKUP($B74,'Raw Stats'!$BU$3:$CJ$528,3,FALSE)</f>
        <v>78</v>
      </c>
      <c r="CH74">
        <f>VLOOKUP($B74,'Raw Stats'!$BU$3:$CJ$528,4,FALSE)</f>
        <v>17</v>
      </c>
      <c r="CI74">
        <f>VLOOKUP($B74,'Raw Stats'!$BU$3:$CJ$5288,5,FALSE)</f>
        <v>22</v>
      </c>
      <c r="CJ74">
        <f>VLOOKUP($B74,'Raw Stats'!$BU$3:$CJ$528,6,FALSE)</f>
        <v>39</v>
      </c>
      <c r="CK74">
        <f>VLOOKUP($B74,'Raw Stats'!$BU$3:$CJ$528,7,FALSE)</f>
        <v>-14</v>
      </c>
      <c r="CL74">
        <f>VLOOKUP($B74,'Raw Stats'!$BU$3:$CJ$528,8,FALSE)</f>
        <v>30</v>
      </c>
      <c r="CM74">
        <f>VLOOKUP($B74,'Raw Stats'!$BU$3:$CJ$528,9,FALSE)</f>
        <v>98</v>
      </c>
      <c r="CN74">
        <f>VLOOKUP($B74,'Raw Stats'!$BU$3:$CJ$528,10,FALSE)</f>
        <v>45</v>
      </c>
      <c r="CO74">
        <f>VLOOKUP($B74,'Raw Stats'!$BU$3:$CJ$528,11,FALSE)+VLOOKUP($B74,'Raw Stats'!$BU$3:$CJ$528,12,FALSE)</f>
        <v>3</v>
      </c>
      <c r="CP74">
        <f>VLOOKUP($B74,'Raw Stats'!$BU$3:$CJ$528,13,FALSE)+VLOOKUP($B74,'Raw Stats'!$BU$3:$CJ$528,14,FALSE)</f>
        <v>1</v>
      </c>
      <c r="CQ74">
        <f>VLOOKUP($B74,'Raw Stats'!$BU$3:$CJ$528,15,FALSE)</f>
        <v>4</v>
      </c>
      <c r="CR74">
        <f>VLOOKUP($B74,'Raw Stats'!$BU$3:$CJ$528,16,FALSE)</f>
        <v>216</v>
      </c>
      <c r="CT74">
        <f>VLOOKUP($B74,'Raw Stats'!$BC$3:$BR$528,3,FALSE)</f>
        <v>41</v>
      </c>
      <c r="CU74">
        <f>VLOOKUP($B74,'Raw Stats'!$BC$3:$BR$528,4,FALSE)</f>
        <v>10</v>
      </c>
      <c r="CV74">
        <f>VLOOKUP($B74,'Raw Stats'!$BC$3:$BR$5288,5,FALSE)</f>
        <v>5</v>
      </c>
      <c r="CW74">
        <f>VLOOKUP($B74,'Raw Stats'!$BC$3:$BR$52888,6,FALSE)</f>
        <v>15</v>
      </c>
      <c r="CX74">
        <f>VLOOKUP($B74,'Raw Stats'!$BC$3:$BR$5288,7,FALSE)</f>
        <v>-4</v>
      </c>
      <c r="CY74">
        <f>VLOOKUP($B74,'Raw Stats'!$BC$3:$BR$5288,8,FALSE)</f>
        <v>10</v>
      </c>
      <c r="CZ74">
        <f>VLOOKUP($B74,'Raw Stats'!$BC$3:$BR$5288,9,FALSE)</f>
        <v>46</v>
      </c>
      <c r="DA74">
        <f>VLOOKUP($B74,'Raw Stats'!$BC$3:$BR$5288,10,FALSE)</f>
        <v>22</v>
      </c>
      <c r="DB74">
        <f>VLOOKUP($B74,'Raw Stats'!$BC$3:$BR$5288,11,FALSE)+VLOOKUP($B74,'Raw Stats'!$BC$3:$BR$5288,12,FALSE)</f>
        <v>0</v>
      </c>
      <c r="DC74">
        <f>VLOOKUP($B74,'Raw Stats'!$BC$3:$BR$5288,13,FALSE)+VLOOKUP($B74,'Raw Stats'!$BC$3:$BR$5288,14,FALSE)</f>
        <v>0</v>
      </c>
      <c r="DD74">
        <f>VLOOKUP($B74,'Raw Stats'!$BC$3:$BR$5288,15,FALSE)</f>
        <v>1</v>
      </c>
      <c r="DE74">
        <f>VLOOKUP($B74,'Raw Stats'!$BC$3:$BR$5288,16,FALSE)</f>
        <v>77</v>
      </c>
      <c r="DG74">
        <f>VLOOKUP($B74,'Raw Stats'!$AK$3:$AZ$528,3,FALSE)</f>
        <v>71</v>
      </c>
      <c r="DH74">
        <f>VLOOKUP($B74,'Raw Stats'!$AK$3:$AZ$528,4,FALSE)</f>
        <v>18</v>
      </c>
      <c r="DI74">
        <f>VLOOKUP($B74,'Raw Stats'!$AK$3:$AZ$528,5,FALSE)</f>
        <v>25</v>
      </c>
      <c r="DJ74">
        <f>VLOOKUP($B74,'Raw Stats'!$AK$3:$AZ$528,6,FALSE)</f>
        <v>43</v>
      </c>
      <c r="DK74">
        <f>VLOOKUP($B74,'Raw Stats'!$AK$3:$AZ$528,7,FALSE)</f>
        <v>11</v>
      </c>
      <c r="DL74">
        <f>VLOOKUP($B74,'Raw Stats'!$AK$3:$AZ$528,8,FALSE)</f>
        <v>16</v>
      </c>
      <c r="DM74">
        <f>VLOOKUP($B74,'Raw Stats'!$AK$3:$AZ$528,9,FALSE)</f>
        <v>61</v>
      </c>
      <c r="DN74">
        <f>VLOOKUP($B74,'Raw Stats'!$AK$3:$AZ$528,10,FALSE)</f>
        <v>29</v>
      </c>
      <c r="DO74">
        <f>VLOOKUP($B74,'Raw Stats'!$AK$3:$AZ$528,11,FALSE)+VLOOKUP($B74,'Raw Stats'!$AK$3:$AZ$528,12,FALSE)</f>
        <v>8</v>
      </c>
      <c r="DP74">
        <f>VLOOKUP($B74,'Raw Stats'!$AK$3:$AZ$528,13,FALSE)+VLOOKUP($B74,'Raw Stats'!$AK$3:$AZ$528,14,FALSE)</f>
        <v>1</v>
      </c>
      <c r="DQ74">
        <f>VLOOKUP($B74,'Raw Stats'!$AK$3:$AZ$528,15,FALSE)</f>
        <v>4</v>
      </c>
      <c r="DR74">
        <f>VLOOKUP($B74,'Raw Stats'!$AK$3:$AZ$528,16,FALSE)</f>
        <v>165</v>
      </c>
      <c r="DT74">
        <f>VLOOKUP($B74,'Raw Stats'!$S$3:$AH$528,3,FALSE)</f>
        <v>62</v>
      </c>
      <c r="DU74">
        <f>VLOOKUP($B74,'Raw Stats'!$S$3:$AH$528,4,FALSE)</f>
        <v>13</v>
      </c>
      <c r="DV74">
        <f>VLOOKUP($B74,'Raw Stats'!$S$3:$AH$528,5,FALSE)</f>
        <v>15</v>
      </c>
      <c r="DW74">
        <f>VLOOKUP($B74,'Raw Stats'!$S$3:$AH$528,6,FALSE)</f>
        <v>28</v>
      </c>
      <c r="DX74">
        <f>VLOOKUP($B74,'Raw Stats'!$S$3:$AH$528,7,FALSE)</f>
        <v>5</v>
      </c>
      <c r="DY74">
        <f>VLOOKUP($B74,'Raw Stats'!$S$3:$AH$528,8,FALSE)</f>
        <v>16</v>
      </c>
      <c r="DZ74">
        <f>VLOOKUP($B74,'Raw Stats'!$S$3:$AH$528,9,FALSE)</f>
        <v>80</v>
      </c>
      <c r="EA74">
        <f>VLOOKUP($B74,'Raw Stats'!$S$3:$AH$528,10,FALSE)</f>
        <v>36</v>
      </c>
      <c r="EB74">
        <f>VLOOKUP($B74,'Raw Stats'!$S$3:$AH$528,11,FALSE)+VLOOKUP($B74,'Raw Stats'!$S$3:$AH$528,12,FALSE)</f>
        <v>1</v>
      </c>
      <c r="EC74">
        <f>VLOOKUP($B74,'Raw Stats'!$S$3:$AH$528,13,FALSE)+VLOOKUP($B74,'Raw Stats'!$S$3:$AH$528,14,FALSE)</f>
        <v>1</v>
      </c>
      <c r="ED74">
        <f>VLOOKUP($B74,'Raw Stats'!$S$3:$AH$528,15,FALSE)</f>
        <v>0</v>
      </c>
      <c r="EE74">
        <f>VLOOKUP($B74,'Raw Stats'!$S$3:$AH$528,16,FALSE)</f>
        <v>160</v>
      </c>
    </row>
    <row r="75" spans="1:135" x14ac:dyDescent="0.2">
      <c r="A75" t="e">
        <f>VLOOKUP(B75,'ALL SKATERS'!$B$3:$I$378,9,FALSE)</f>
        <v>#REF!</v>
      </c>
      <c r="B75" t="s">
        <v>303</v>
      </c>
      <c r="C75">
        <f t="shared" si="16"/>
        <v>0.6592746399725693</v>
      </c>
      <c r="D75">
        <f t="shared" si="17"/>
        <v>0.58941653112444503</v>
      </c>
      <c r="E75">
        <f t="shared" si="18"/>
        <v>0.6470587825545927</v>
      </c>
      <c r="F75">
        <f t="shared" si="19"/>
        <v>0.59848038183425112</v>
      </c>
      <c r="G75">
        <f t="shared" si="20"/>
        <v>0.50772443431855219</v>
      </c>
      <c r="H75">
        <f>VLOOKUP(B75,'ALL SKATERS'!$B$3:$H$378,7,FALSE)</f>
        <v>0</v>
      </c>
      <c r="I75" s="29" t="e">
        <f t="shared" si="21"/>
        <v>#REF!</v>
      </c>
      <c r="J75" s="29">
        <f t="shared" si="22"/>
        <v>-95</v>
      </c>
      <c r="K75" s="29">
        <f t="shared" si="23"/>
        <v>-0.95</v>
      </c>
      <c r="L75">
        <f>BU75*'Value Calculations'!$D$3</f>
        <v>8.1547085725207573</v>
      </c>
      <c r="M75">
        <f>BV75*'Value Calculations'!$D$4</f>
        <v>8.7915430092055473</v>
      </c>
      <c r="N75">
        <f>BW75*'Value Calculations'!$D$5</f>
        <v>12.470890937487313</v>
      </c>
      <c r="O75">
        <f>BX75*'Value Calculations'!$D$6</f>
        <v>0.75038959151617712</v>
      </c>
      <c r="P75">
        <f>BY75*'Value Calculations'!$D$7</f>
        <v>0.87884877054592803</v>
      </c>
      <c r="Q75">
        <f>BZ75*'Value Calculations'!$D$8</f>
        <v>4.9605102816012456</v>
      </c>
      <c r="R75">
        <f>CA75*'Value Calculations'!$D$9</f>
        <v>2.2671451320753011</v>
      </c>
      <c r="S75">
        <f>CB75*'Value Calculations'!$D$10</f>
        <v>5.4797471111430704</v>
      </c>
      <c r="T75">
        <f>CC75*'Value Calculations'!$D$11</f>
        <v>0</v>
      </c>
      <c r="U75">
        <f>CD75*'Value Calculations'!$D$12</f>
        <v>0.81388273958941404</v>
      </c>
      <c r="V75">
        <f>CE75*'Value Calculations'!$D$13</f>
        <v>9.4928543320659244</v>
      </c>
      <c r="X75">
        <f>CH75*'Value Calculations'!$D$3</f>
        <v>3.2618834290083032</v>
      </c>
      <c r="Y75">
        <f>CI75*'Value Calculations'!$D$4</f>
        <v>11.722057345607396</v>
      </c>
      <c r="Z75">
        <f>CJ75*'Value Calculations'!$D$5</f>
        <v>11.674876622328547</v>
      </c>
      <c r="AA75">
        <f>CK75*'Value Calculations'!$D$6</f>
        <v>-2.6263635703066202</v>
      </c>
      <c r="AB75">
        <f>CL75*'Value Calculations'!$D$7</f>
        <v>0.35153950821837121</v>
      </c>
      <c r="AC75">
        <f>CM75*'Value Calculations'!$D$8</f>
        <v>3.5226812144704498</v>
      </c>
      <c r="AD75">
        <f>CN75*'Value Calculations'!$D$9</f>
        <v>3.4007176981129517</v>
      </c>
      <c r="AE75">
        <f>CO75*'Value Calculations'!$D$10</f>
        <v>7.6716459556002992</v>
      </c>
      <c r="AF75">
        <f>CP75*'Value Calculations'!$D$11</f>
        <v>0</v>
      </c>
      <c r="AG75">
        <f>CQ75*'Value Calculations'!$D$12</f>
        <v>0.81388273958941404</v>
      </c>
      <c r="AH75">
        <f>CR75*'Value Calculations'!$D$13</f>
        <v>7.3604015473264788</v>
      </c>
      <c r="AJ75">
        <f>CU75*'Value Calculations'!$D$3</f>
        <v>2.4464125717562273</v>
      </c>
      <c r="AK75">
        <f>CV75*'Value Calculations'!$D$4</f>
        <v>5.2098032647143988</v>
      </c>
      <c r="AL75">
        <f>CW75*'Value Calculations'!$D$5</f>
        <v>5.8374383111642736</v>
      </c>
      <c r="AM75">
        <f>CX75*'Value Calculations'!$D$6</f>
        <v>0.37519479575808856</v>
      </c>
      <c r="AN75">
        <f>CY75*'Value Calculations'!$D$7</f>
        <v>0.35153950821837121</v>
      </c>
      <c r="AO75">
        <f>CZ75*'Value Calculations'!$D$8</f>
        <v>1.0064803469915571</v>
      </c>
      <c r="AP75">
        <f>DA75*'Value Calculations'!$D$9</f>
        <v>0.75571504402510037</v>
      </c>
      <c r="AQ75">
        <f>DB75*'Value Calculations'!$D$10</f>
        <v>1.4612658963048188</v>
      </c>
      <c r="AR75">
        <f>DC75*'Value Calculations'!$D$11</f>
        <v>0.9907141480249374</v>
      </c>
      <c r="AS75">
        <f>DD75*'Value Calculations'!$D$12</f>
        <v>0.81388273958941404</v>
      </c>
      <c r="AT75">
        <f>DE75*'Value Calculations'!$D$13</f>
        <v>2.7515519803089639</v>
      </c>
      <c r="AV75">
        <f>DH75*'Value Calculations'!$D$3</f>
        <v>5.7082960007645305</v>
      </c>
      <c r="AW75">
        <f>DI75*'Value Calculations'!$D$4</f>
        <v>10.419606529428798</v>
      </c>
      <c r="AX75">
        <f>DJ75*'Value Calculations'!$D$5</f>
        <v>12.205552832434391</v>
      </c>
      <c r="AY75">
        <f>DK75*'Value Calculations'!$D$6</f>
        <v>-0.62532465959681427</v>
      </c>
      <c r="AZ75">
        <f>DL75*'Value Calculations'!$D$7</f>
        <v>0.70307901643674242</v>
      </c>
      <c r="BA75">
        <f>DM75*'Value Calculations'!$D$8</f>
        <v>4.3853786547489273</v>
      </c>
      <c r="BB75">
        <f>DN75*'Value Calculations'!$D$9</f>
        <v>3.5266702054504684</v>
      </c>
      <c r="BC75">
        <f>DO75*'Value Calculations'!$D$10</f>
        <v>2.9225317926096377</v>
      </c>
      <c r="BD75">
        <f>DP75*'Value Calculations'!$D$11</f>
        <v>0</v>
      </c>
      <c r="BE75">
        <f>DQ75*'Value Calculations'!$D$12</f>
        <v>2.441648218768242</v>
      </c>
      <c r="BF75">
        <f>DR75*'Value Calculations'!$D$13</f>
        <v>6.1909919556951687</v>
      </c>
      <c r="BH75">
        <f>DU75*'Value Calculations'!$D$3</f>
        <v>5.300560572138493</v>
      </c>
      <c r="BI75">
        <f>DV75*'Value Calculations'!$D$4</f>
        <v>4.5585778566250994</v>
      </c>
      <c r="BJ75">
        <f>DW75*'Value Calculations'!$D$5</f>
        <v>7.1641288364288815</v>
      </c>
      <c r="BK75">
        <f>DX75*'Value Calculations'!$D$6</f>
        <v>0.25012986383872571</v>
      </c>
      <c r="BL75">
        <f>DY75*'Value Calculations'!$D$7</f>
        <v>0.87884877054592803</v>
      </c>
      <c r="BM75">
        <f>DZ75*'Value Calculations'!$D$8</f>
        <v>3.3788983077573702</v>
      </c>
      <c r="BN75">
        <f>EA75*'Value Calculations'!$D$9</f>
        <v>2.770955161425368</v>
      </c>
      <c r="BO75">
        <f>EB75*'Value Calculations'!$D$10</f>
        <v>1.0959494222286141</v>
      </c>
      <c r="BP75">
        <f>EC75*'Value Calculations'!$D$11</f>
        <v>0.9907141480249374</v>
      </c>
      <c r="BQ75">
        <f>ED75*'Value Calculations'!$D$12</f>
        <v>1.6277654791788281</v>
      </c>
      <c r="BR75">
        <f>EE75*'Value Calculations'!$D$13</f>
        <v>7.0164575497878579</v>
      </c>
      <c r="BT75">
        <f>VLOOKUP($B75,'Raw Stats'!$CM$3:$DC$528,3,FALSE)</f>
        <v>82</v>
      </c>
      <c r="BU75">
        <f>VLOOKUP($B75,'Raw Stats'!$CM$3:$DC$528,4,FALSE)</f>
        <v>20</v>
      </c>
      <c r="BV75">
        <f>VLOOKUP($B75,'Raw Stats'!$CM$3:$DC$528,5,FALSE)</f>
        <v>27</v>
      </c>
      <c r="BW75">
        <f>VLOOKUP($B75,'Raw Stats'!$CM$3:$DC$528,6,FALSE)</f>
        <v>47</v>
      </c>
      <c r="BX75">
        <f>VLOOKUP($B75,'Raw Stats'!$CM$3:$DC$528,7,FALSE)</f>
        <v>6</v>
      </c>
      <c r="BY75">
        <f>VLOOKUP($B75,'Raw Stats'!$CM$3:$DC$528,8,FALSE)</f>
        <v>10</v>
      </c>
      <c r="BZ75">
        <f>VLOOKUP($B75,'Raw Stats'!$CM$3:$DC$528,9,FALSE)</f>
        <v>69</v>
      </c>
      <c r="CA75">
        <f>VLOOKUP($B75,'Raw Stats'!$CM$3:$DC$528,10,FALSE)</f>
        <v>18</v>
      </c>
      <c r="CB75">
        <f>VLOOKUP($B75,'Raw Stats'!$CM$3:$DC$528,11,FALSE)+VLOOKUP($B75,'Raw Stats'!$CM$3:$DC$528,12,FALSE)</f>
        <v>15</v>
      </c>
      <c r="CC75">
        <f>VLOOKUP($B75,'Raw Stats'!$CM$3:$DC$528,13,FALSE)+VLOOKUP($B75,'Raw Stats'!$CM$3:$DC$528,14,FALSE)</f>
        <v>0</v>
      </c>
      <c r="CD75">
        <f>VLOOKUP($B75,'Raw Stats'!$CM$3:$DC$528,15,FALSE)</f>
        <v>1</v>
      </c>
      <c r="CE75">
        <f>VLOOKUP($B75,'Raw Stats'!$CM$3:$DC$528,16,FALSE)</f>
        <v>138</v>
      </c>
      <c r="CG75">
        <f>VLOOKUP($B75,'Raw Stats'!$BU$3:$CJ$528,3,FALSE)</f>
        <v>80</v>
      </c>
      <c r="CH75">
        <f>VLOOKUP($B75,'Raw Stats'!$BU$3:$CJ$528,4,FALSE)</f>
        <v>8</v>
      </c>
      <c r="CI75">
        <f>VLOOKUP($B75,'Raw Stats'!$BU$3:$CJ$5288,5,FALSE)</f>
        <v>36</v>
      </c>
      <c r="CJ75">
        <f>VLOOKUP($B75,'Raw Stats'!$BU$3:$CJ$528,6,FALSE)</f>
        <v>44</v>
      </c>
      <c r="CK75">
        <f>VLOOKUP($B75,'Raw Stats'!$BU$3:$CJ$528,7,FALSE)</f>
        <v>-21</v>
      </c>
      <c r="CL75">
        <f>VLOOKUP($B75,'Raw Stats'!$BU$3:$CJ$528,8,FALSE)</f>
        <v>4</v>
      </c>
      <c r="CM75">
        <f>VLOOKUP($B75,'Raw Stats'!$BU$3:$CJ$528,9,FALSE)</f>
        <v>49</v>
      </c>
      <c r="CN75">
        <f>VLOOKUP($B75,'Raw Stats'!$BU$3:$CJ$528,10,FALSE)</f>
        <v>27</v>
      </c>
      <c r="CO75">
        <f>VLOOKUP($B75,'Raw Stats'!$BU$3:$CJ$528,11,FALSE)+VLOOKUP($B75,'Raw Stats'!$BU$3:$CJ$528,12,FALSE)</f>
        <v>21</v>
      </c>
      <c r="CP75">
        <f>VLOOKUP($B75,'Raw Stats'!$BU$3:$CJ$528,13,FALSE)+VLOOKUP($B75,'Raw Stats'!$BU$3:$CJ$528,14,FALSE)</f>
        <v>0</v>
      </c>
      <c r="CQ75">
        <f>VLOOKUP($B75,'Raw Stats'!$BU$3:$CJ$528,15,FALSE)</f>
        <v>1</v>
      </c>
      <c r="CR75">
        <f>VLOOKUP($B75,'Raw Stats'!$BU$3:$CJ$528,16,FALSE)</f>
        <v>107</v>
      </c>
      <c r="CT75">
        <f>VLOOKUP($B75,'Raw Stats'!$BC$3:$BR$528,3,FALSE)</f>
        <v>34</v>
      </c>
      <c r="CU75">
        <f>VLOOKUP($B75,'Raw Stats'!$BC$3:$BR$528,4,FALSE)</f>
        <v>6</v>
      </c>
      <c r="CV75">
        <f>VLOOKUP($B75,'Raw Stats'!$BC$3:$BR$5288,5,FALSE)</f>
        <v>16</v>
      </c>
      <c r="CW75">
        <f>VLOOKUP($B75,'Raw Stats'!$BC$3:$BR$52888,6,FALSE)</f>
        <v>22</v>
      </c>
      <c r="CX75">
        <f>VLOOKUP($B75,'Raw Stats'!$BC$3:$BR$5288,7,FALSE)</f>
        <v>3</v>
      </c>
      <c r="CY75">
        <f>VLOOKUP($B75,'Raw Stats'!$BC$3:$BR$5288,8,FALSE)</f>
        <v>4</v>
      </c>
      <c r="CZ75">
        <f>VLOOKUP($B75,'Raw Stats'!$BC$3:$BR$5288,9,FALSE)</f>
        <v>14</v>
      </c>
      <c r="DA75">
        <f>VLOOKUP($B75,'Raw Stats'!$BC$3:$BR$5288,10,FALSE)</f>
        <v>6</v>
      </c>
      <c r="DB75">
        <f>VLOOKUP($B75,'Raw Stats'!$BC$3:$BR$5288,11,FALSE)+VLOOKUP($B75,'Raw Stats'!$BC$3:$BR$5288,12,FALSE)</f>
        <v>4</v>
      </c>
      <c r="DC75">
        <f>VLOOKUP($B75,'Raw Stats'!$BC$3:$BR$5288,13,FALSE)+VLOOKUP($B75,'Raw Stats'!$BC$3:$BR$5288,14,FALSE)</f>
        <v>1</v>
      </c>
      <c r="DD75">
        <f>VLOOKUP($B75,'Raw Stats'!$BC$3:$BR$5288,15,FALSE)</f>
        <v>1</v>
      </c>
      <c r="DE75">
        <f>VLOOKUP($B75,'Raw Stats'!$BC$3:$BR$5288,16,FALSE)</f>
        <v>40</v>
      </c>
      <c r="DG75">
        <f>VLOOKUP($B75,'Raw Stats'!$AK$3:$AZ$528,3,FALSE)</f>
        <v>80</v>
      </c>
      <c r="DH75">
        <f>VLOOKUP($B75,'Raw Stats'!$AK$3:$AZ$528,4,FALSE)</f>
        <v>14</v>
      </c>
      <c r="DI75">
        <f>VLOOKUP($B75,'Raw Stats'!$AK$3:$AZ$528,5,FALSE)</f>
        <v>32</v>
      </c>
      <c r="DJ75">
        <f>VLOOKUP($B75,'Raw Stats'!$AK$3:$AZ$528,6,FALSE)</f>
        <v>46</v>
      </c>
      <c r="DK75">
        <f>VLOOKUP($B75,'Raw Stats'!$AK$3:$AZ$528,7,FALSE)</f>
        <v>-5</v>
      </c>
      <c r="DL75">
        <f>VLOOKUP($B75,'Raw Stats'!$AK$3:$AZ$528,8,FALSE)</f>
        <v>8</v>
      </c>
      <c r="DM75">
        <f>VLOOKUP($B75,'Raw Stats'!$AK$3:$AZ$528,9,FALSE)</f>
        <v>61</v>
      </c>
      <c r="DN75">
        <f>VLOOKUP($B75,'Raw Stats'!$AK$3:$AZ$528,10,FALSE)</f>
        <v>28</v>
      </c>
      <c r="DO75">
        <f>VLOOKUP($B75,'Raw Stats'!$AK$3:$AZ$528,11,FALSE)+VLOOKUP($B75,'Raw Stats'!$AK$3:$AZ$528,12,FALSE)</f>
        <v>8</v>
      </c>
      <c r="DP75">
        <f>VLOOKUP($B75,'Raw Stats'!$AK$3:$AZ$528,13,FALSE)+VLOOKUP($B75,'Raw Stats'!$AK$3:$AZ$528,14,FALSE)</f>
        <v>0</v>
      </c>
      <c r="DQ75">
        <f>VLOOKUP($B75,'Raw Stats'!$AK$3:$AZ$528,15,FALSE)</f>
        <v>3</v>
      </c>
      <c r="DR75">
        <f>VLOOKUP($B75,'Raw Stats'!$AK$3:$AZ$528,16,FALSE)</f>
        <v>90</v>
      </c>
      <c r="DT75">
        <f>VLOOKUP($B75,'Raw Stats'!$S$3:$AH$528,3,FALSE)</f>
        <v>69</v>
      </c>
      <c r="DU75">
        <f>VLOOKUP($B75,'Raw Stats'!$S$3:$AH$528,4,FALSE)</f>
        <v>13</v>
      </c>
      <c r="DV75">
        <f>VLOOKUP($B75,'Raw Stats'!$S$3:$AH$528,5,FALSE)</f>
        <v>14</v>
      </c>
      <c r="DW75">
        <f>VLOOKUP($B75,'Raw Stats'!$S$3:$AH$528,6,FALSE)</f>
        <v>27</v>
      </c>
      <c r="DX75">
        <f>VLOOKUP($B75,'Raw Stats'!$S$3:$AH$528,7,FALSE)</f>
        <v>2</v>
      </c>
      <c r="DY75">
        <f>VLOOKUP($B75,'Raw Stats'!$S$3:$AH$528,8,FALSE)</f>
        <v>10</v>
      </c>
      <c r="DZ75">
        <f>VLOOKUP($B75,'Raw Stats'!$S$3:$AH$528,9,FALSE)</f>
        <v>47</v>
      </c>
      <c r="EA75">
        <f>VLOOKUP($B75,'Raw Stats'!$S$3:$AH$528,10,FALSE)</f>
        <v>22</v>
      </c>
      <c r="EB75">
        <f>VLOOKUP($B75,'Raw Stats'!$S$3:$AH$528,11,FALSE)+VLOOKUP($B75,'Raw Stats'!$S$3:$AH$528,12,FALSE)</f>
        <v>3</v>
      </c>
      <c r="EC75">
        <f>VLOOKUP($B75,'Raw Stats'!$S$3:$AH$528,13,FALSE)+VLOOKUP($B75,'Raw Stats'!$S$3:$AH$528,14,FALSE)</f>
        <v>1</v>
      </c>
      <c r="ED75">
        <f>VLOOKUP($B75,'Raw Stats'!$S$3:$AH$528,15,FALSE)</f>
        <v>2</v>
      </c>
      <c r="EE75">
        <f>VLOOKUP($B75,'Raw Stats'!$S$3:$AH$528,16,FALSE)</f>
        <v>102</v>
      </c>
    </row>
    <row r="76" spans="1:135" x14ac:dyDescent="0.2">
      <c r="A76" t="e">
        <f>VLOOKUP(B76,'ALL SKATERS'!$B$3:$I$378,9,FALSE)</f>
        <v>#N/A</v>
      </c>
      <c r="B76" t="s">
        <v>211</v>
      </c>
      <c r="C76">
        <f t="shared" si="16"/>
        <v>0.45844296435073417</v>
      </c>
      <c r="D76">
        <f t="shared" si="17"/>
        <v>0.73379086472522148</v>
      </c>
      <c r="E76">
        <f t="shared" si="18"/>
        <v>0.64250173465694338</v>
      </c>
      <c r="F76">
        <f t="shared" si="19"/>
        <v>0.82331974002473085</v>
      </c>
      <c r="G76">
        <f t="shared" si="20"/>
        <v>0.99708324720406827</v>
      </c>
      <c r="H76" t="e">
        <f>VLOOKUP(B76,'ALL SKATERS'!$B$3:$H$378,7,FALSE)</f>
        <v>#N/A</v>
      </c>
      <c r="I76" s="29" t="e">
        <f t="shared" si="21"/>
        <v>#N/A</v>
      </c>
      <c r="J76" s="29" t="e">
        <f t="shared" si="22"/>
        <v>#N/A</v>
      </c>
      <c r="K76" s="29" t="e">
        <f t="shared" si="23"/>
        <v>#N/A</v>
      </c>
      <c r="L76">
        <f>BU76*'Value Calculations'!$D$3</f>
        <v>3.6696188576343411</v>
      </c>
      <c r="M76">
        <f>BV76*'Value Calculations'!$D$4</f>
        <v>1.9536762242678996</v>
      </c>
      <c r="N76">
        <f>BW76*'Value Calculations'!$D$5</f>
        <v>3.980071575793823</v>
      </c>
      <c r="O76">
        <f>BX76*'Value Calculations'!$D$6</f>
        <v>-1.1255843872742657</v>
      </c>
      <c r="P76">
        <f>BY76*'Value Calculations'!$D$7</f>
        <v>1.6698126640372633</v>
      </c>
      <c r="Q76">
        <f>BZ76*'Value Calculations'!$D$8</f>
        <v>8.1956256826455363</v>
      </c>
      <c r="R76">
        <f>CA76*'Value Calculations'!$D$9</f>
        <v>5.0381002935006691</v>
      </c>
      <c r="S76">
        <f>CB76*'Value Calculations'!$D$10</f>
        <v>0.73063294815240942</v>
      </c>
      <c r="T76">
        <f>CC76*'Value Calculations'!$D$11</f>
        <v>0</v>
      </c>
      <c r="U76">
        <f>CD76*'Value Calculations'!$D$12</f>
        <v>0</v>
      </c>
      <c r="V76">
        <f>CE76*'Value Calculations'!$D$13</f>
        <v>6.6037247527415133</v>
      </c>
      <c r="X76">
        <f>CH76*'Value Calculations'!$D$3</f>
        <v>7.3392377152686823</v>
      </c>
      <c r="Y76">
        <f>CI76*'Value Calculations'!$D$4</f>
        <v>5.2098032647143988</v>
      </c>
      <c r="Z76">
        <f>CJ76*'Value Calculations'!$D$5</f>
        <v>9.021495571799333</v>
      </c>
      <c r="AA76">
        <f>CK76*'Value Calculations'!$D$6</f>
        <v>-0.37519479575808856</v>
      </c>
      <c r="AB76">
        <f>CL76*'Value Calculations'!$D$7</f>
        <v>2.2850068034194129</v>
      </c>
      <c r="AC76">
        <f>CM76*'Value Calculations'!$D$8</f>
        <v>8.1237342292889956</v>
      </c>
      <c r="AD76">
        <f>CN76*'Value Calculations'!$D$9</f>
        <v>4.5342902641506022</v>
      </c>
      <c r="AE76">
        <f>CO76*'Value Calculations'!$D$10</f>
        <v>4.3837976889144565</v>
      </c>
      <c r="AF76">
        <f>CP76*'Value Calculations'!$D$11</f>
        <v>1.9814282960498748</v>
      </c>
      <c r="AG76">
        <f>CQ76*'Value Calculations'!$D$12</f>
        <v>2.441648218768242</v>
      </c>
      <c r="AH76">
        <f>CR76*'Value Calculations'!$D$13</f>
        <v>9.3552767330504771</v>
      </c>
      <c r="AJ76">
        <f>CU76*'Value Calculations'!$D$3</f>
        <v>3.2618834290083032</v>
      </c>
      <c r="AK76">
        <f>CV76*'Value Calculations'!$D$4</f>
        <v>3.2561270404464993</v>
      </c>
      <c r="AL76">
        <f>CW76*'Value Calculations'!$D$5</f>
        <v>4.7760858909525883</v>
      </c>
      <c r="AM76">
        <f>CX76*'Value Calculations'!$D$6</f>
        <v>0.37519479575808856</v>
      </c>
      <c r="AN76">
        <f>CY76*'Value Calculations'!$D$7</f>
        <v>1.4061580328734848</v>
      </c>
      <c r="AO76">
        <f>CZ76*'Value Calculations'!$D$8</f>
        <v>3.6664641211835294</v>
      </c>
      <c r="AP76">
        <f>DA76*'Value Calculations'!$D$9</f>
        <v>5.6678628301882528</v>
      </c>
      <c r="AQ76">
        <f>DB76*'Value Calculations'!$D$10</f>
        <v>1.8265823703810236</v>
      </c>
      <c r="AR76">
        <f>DC76*'Value Calculations'!$D$11</f>
        <v>0</v>
      </c>
      <c r="AS76">
        <f>DD76*'Value Calculations'!$D$12</f>
        <v>0</v>
      </c>
      <c r="AT76">
        <f>DE76*'Value Calculations'!$D$13</f>
        <v>6.6037247527415133</v>
      </c>
      <c r="AV76">
        <f>DH76*'Value Calculations'!$D$3</f>
        <v>8.1547085725207573</v>
      </c>
      <c r="AW76">
        <f>DI76*'Value Calculations'!$D$4</f>
        <v>6.5122540808929985</v>
      </c>
      <c r="AX76">
        <f>DJ76*'Value Calculations'!$D$5</f>
        <v>10.613524202116862</v>
      </c>
      <c r="AY76">
        <f>DK76*'Value Calculations'!$D$6</f>
        <v>-1.2506493191936285</v>
      </c>
      <c r="AZ76">
        <f>DL76*'Value Calculations'!$D$7</f>
        <v>2.3728916804740057</v>
      </c>
      <c r="BA76">
        <f>DM76*'Value Calculations'!$D$8</f>
        <v>7.3329282423670588</v>
      </c>
      <c r="BB76">
        <f>DN76*'Value Calculations'!$D$9</f>
        <v>8.816675513626171</v>
      </c>
      <c r="BC76">
        <f>DO76*'Value Calculations'!$D$10</f>
        <v>3.6531647407620471</v>
      </c>
      <c r="BD76">
        <f>DP76*'Value Calculations'!$D$11</f>
        <v>0.9907141480249374</v>
      </c>
      <c r="BE76">
        <f>DQ76*'Value Calculations'!$D$12</f>
        <v>2.441648218768242</v>
      </c>
      <c r="BF76">
        <f>DR76*'Value Calculations'!$D$13</f>
        <v>13.757759901544819</v>
      </c>
      <c r="BH76">
        <f>DU76*'Value Calculations'!$D$3</f>
        <v>10.193385715650948</v>
      </c>
      <c r="BI76">
        <f>DV76*'Value Calculations'!$D$4</f>
        <v>10.419606529428798</v>
      </c>
      <c r="BJ76">
        <f>DW76*'Value Calculations'!$D$5</f>
        <v>15.124271988016528</v>
      </c>
      <c r="BK76">
        <f>DX76*'Value Calculations'!$D$6</f>
        <v>0.37519479575808856</v>
      </c>
      <c r="BL76">
        <f>DY76*'Value Calculations'!$D$7</f>
        <v>3.3396253280745265</v>
      </c>
      <c r="BM76">
        <f>DZ76*'Value Calculations'!$D$8</f>
        <v>8.1956256826455363</v>
      </c>
      <c r="BN76">
        <f>EA76*'Value Calculations'!$D$9</f>
        <v>8.816675513626171</v>
      </c>
      <c r="BO76">
        <f>EB76*'Value Calculations'!$D$10</f>
        <v>4.7491141629906615</v>
      </c>
      <c r="BP76">
        <f>EC76*'Value Calculations'!$D$11</f>
        <v>2.9721424440748123</v>
      </c>
      <c r="BQ76">
        <f>ED76*'Value Calculations'!$D$12</f>
        <v>2.441648218768242</v>
      </c>
      <c r="BR76">
        <f>EE76*'Value Calculations'!$D$13</f>
        <v>15.133535891699301</v>
      </c>
      <c r="BT76">
        <f>VLOOKUP($B76,'Raw Stats'!$CM$3:$DC$528,3,FALSE)</f>
        <v>67</v>
      </c>
      <c r="BU76">
        <f>VLOOKUP($B76,'Raw Stats'!$CM$3:$DC$528,4,FALSE)</f>
        <v>9</v>
      </c>
      <c r="BV76">
        <f>VLOOKUP($B76,'Raw Stats'!$CM$3:$DC$528,5,FALSE)</f>
        <v>6</v>
      </c>
      <c r="BW76">
        <f>VLOOKUP($B76,'Raw Stats'!$CM$3:$DC$528,6,FALSE)</f>
        <v>15</v>
      </c>
      <c r="BX76">
        <f>VLOOKUP($B76,'Raw Stats'!$CM$3:$DC$528,7,FALSE)</f>
        <v>-9</v>
      </c>
      <c r="BY76">
        <f>VLOOKUP($B76,'Raw Stats'!$CM$3:$DC$528,8,FALSE)</f>
        <v>19</v>
      </c>
      <c r="BZ76">
        <f>VLOOKUP($B76,'Raw Stats'!$CM$3:$DC$528,9,FALSE)</f>
        <v>114</v>
      </c>
      <c r="CA76">
        <f>VLOOKUP($B76,'Raw Stats'!$CM$3:$DC$528,10,FALSE)</f>
        <v>40</v>
      </c>
      <c r="CB76">
        <f>VLOOKUP($B76,'Raw Stats'!$CM$3:$DC$528,11,FALSE)+VLOOKUP($B76,'Raw Stats'!$CM$3:$DC$528,12,FALSE)</f>
        <v>2</v>
      </c>
      <c r="CC76">
        <f>VLOOKUP($B76,'Raw Stats'!$CM$3:$DC$528,13,FALSE)+VLOOKUP($B76,'Raw Stats'!$CM$3:$DC$528,14,FALSE)</f>
        <v>0</v>
      </c>
      <c r="CD76">
        <f>VLOOKUP($B76,'Raw Stats'!$CM$3:$DC$528,15,FALSE)</f>
        <v>0</v>
      </c>
      <c r="CE76">
        <f>VLOOKUP($B76,'Raw Stats'!$CM$3:$DC$528,16,FALSE)</f>
        <v>96</v>
      </c>
      <c r="CG76">
        <f>VLOOKUP($B76,'Raw Stats'!$BU$3:$CJ$528,3,FALSE)</f>
        <v>74</v>
      </c>
      <c r="CH76">
        <f>VLOOKUP($B76,'Raw Stats'!$BU$3:$CJ$528,4,FALSE)</f>
        <v>18</v>
      </c>
      <c r="CI76">
        <f>VLOOKUP($B76,'Raw Stats'!$BU$3:$CJ$5288,5,FALSE)</f>
        <v>16</v>
      </c>
      <c r="CJ76">
        <f>VLOOKUP($B76,'Raw Stats'!$BU$3:$CJ$528,6,FALSE)</f>
        <v>34</v>
      </c>
      <c r="CK76">
        <f>VLOOKUP($B76,'Raw Stats'!$BU$3:$CJ$528,7,FALSE)</f>
        <v>-3</v>
      </c>
      <c r="CL76">
        <f>VLOOKUP($B76,'Raw Stats'!$BU$3:$CJ$528,8,FALSE)</f>
        <v>26</v>
      </c>
      <c r="CM76">
        <f>VLOOKUP($B76,'Raw Stats'!$BU$3:$CJ$528,9,FALSE)</f>
        <v>113</v>
      </c>
      <c r="CN76">
        <f>VLOOKUP($B76,'Raw Stats'!$BU$3:$CJ$528,10,FALSE)</f>
        <v>36</v>
      </c>
      <c r="CO76">
        <f>VLOOKUP($B76,'Raw Stats'!$BU$3:$CJ$528,11,FALSE)+VLOOKUP($B76,'Raw Stats'!$BU$3:$CJ$528,12,FALSE)</f>
        <v>12</v>
      </c>
      <c r="CP76">
        <f>VLOOKUP($B76,'Raw Stats'!$BU$3:$CJ$528,13,FALSE)+VLOOKUP($B76,'Raw Stats'!$BU$3:$CJ$528,14,FALSE)</f>
        <v>2</v>
      </c>
      <c r="CQ76">
        <f>VLOOKUP($B76,'Raw Stats'!$BU$3:$CJ$528,15,FALSE)</f>
        <v>3</v>
      </c>
      <c r="CR76">
        <f>VLOOKUP($B76,'Raw Stats'!$BU$3:$CJ$528,16,FALSE)</f>
        <v>136</v>
      </c>
      <c r="CT76">
        <f>VLOOKUP($B76,'Raw Stats'!$BC$3:$BR$528,3,FALSE)</f>
        <v>48</v>
      </c>
      <c r="CU76">
        <f>VLOOKUP($B76,'Raw Stats'!$BC$3:$BR$528,4,FALSE)</f>
        <v>8</v>
      </c>
      <c r="CV76">
        <f>VLOOKUP($B76,'Raw Stats'!$BC$3:$BR$5288,5,FALSE)</f>
        <v>10</v>
      </c>
      <c r="CW76">
        <f>VLOOKUP($B76,'Raw Stats'!$BC$3:$BR$52888,6,FALSE)</f>
        <v>18</v>
      </c>
      <c r="CX76">
        <f>VLOOKUP($B76,'Raw Stats'!$BC$3:$BR$5288,7,FALSE)</f>
        <v>3</v>
      </c>
      <c r="CY76">
        <f>VLOOKUP($B76,'Raw Stats'!$BC$3:$BR$5288,8,FALSE)</f>
        <v>16</v>
      </c>
      <c r="CZ76">
        <f>VLOOKUP($B76,'Raw Stats'!$BC$3:$BR$5288,9,FALSE)</f>
        <v>51</v>
      </c>
      <c r="DA76">
        <f>VLOOKUP($B76,'Raw Stats'!$BC$3:$BR$5288,10,FALSE)</f>
        <v>45</v>
      </c>
      <c r="DB76">
        <f>VLOOKUP($B76,'Raw Stats'!$BC$3:$BR$5288,11,FALSE)+VLOOKUP($B76,'Raw Stats'!$BC$3:$BR$5288,12,FALSE)</f>
        <v>5</v>
      </c>
      <c r="DC76">
        <f>VLOOKUP($B76,'Raw Stats'!$BC$3:$BR$5288,13,FALSE)+VLOOKUP($B76,'Raw Stats'!$BC$3:$BR$5288,14,FALSE)</f>
        <v>0</v>
      </c>
      <c r="DD76">
        <f>VLOOKUP($B76,'Raw Stats'!$BC$3:$BR$5288,15,FALSE)</f>
        <v>0</v>
      </c>
      <c r="DE76">
        <f>VLOOKUP($B76,'Raw Stats'!$BC$3:$BR$5288,16,FALSE)</f>
        <v>96</v>
      </c>
      <c r="DG76">
        <f>VLOOKUP($B76,'Raw Stats'!$AK$3:$AZ$528,3,FALSE)</f>
        <v>77</v>
      </c>
      <c r="DH76">
        <f>VLOOKUP($B76,'Raw Stats'!$AK$3:$AZ$528,4,FALSE)</f>
        <v>20</v>
      </c>
      <c r="DI76">
        <f>VLOOKUP($B76,'Raw Stats'!$AK$3:$AZ$528,5,FALSE)</f>
        <v>20</v>
      </c>
      <c r="DJ76">
        <f>VLOOKUP($B76,'Raw Stats'!$AK$3:$AZ$528,6,FALSE)</f>
        <v>40</v>
      </c>
      <c r="DK76">
        <f>VLOOKUP($B76,'Raw Stats'!$AK$3:$AZ$528,7,FALSE)</f>
        <v>-10</v>
      </c>
      <c r="DL76">
        <f>VLOOKUP($B76,'Raw Stats'!$AK$3:$AZ$528,8,FALSE)</f>
        <v>27</v>
      </c>
      <c r="DM76">
        <f>VLOOKUP($B76,'Raw Stats'!$AK$3:$AZ$528,9,FALSE)</f>
        <v>102</v>
      </c>
      <c r="DN76">
        <f>VLOOKUP($B76,'Raw Stats'!$AK$3:$AZ$528,10,FALSE)</f>
        <v>70</v>
      </c>
      <c r="DO76">
        <f>VLOOKUP($B76,'Raw Stats'!$AK$3:$AZ$528,11,FALSE)+VLOOKUP($B76,'Raw Stats'!$AK$3:$AZ$528,12,FALSE)</f>
        <v>10</v>
      </c>
      <c r="DP76">
        <f>VLOOKUP($B76,'Raw Stats'!$AK$3:$AZ$528,13,FALSE)+VLOOKUP($B76,'Raw Stats'!$AK$3:$AZ$528,14,FALSE)</f>
        <v>1</v>
      </c>
      <c r="DQ76">
        <f>VLOOKUP($B76,'Raw Stats'!$AK$3:$AZ$528,15,FALSE)</f>
        <v>3</v>
      </c>
      <c r="DR76">
        <f>VLOOKUP($B76,'Raw Stats'!$AK$3:$AZ$528,16,FALSE)</f>
        <v>200</v>
      </c>
      <c r="DT76">
        <f>VLOOKUP($B76,'Raw Stats'!$S$3:$AH$528,3,FALSE)</f>
        <v>82</v>
      </c>
      <c r="DU76">
        <f>VLOOKUP($B76,'Raw Stats'!$S$3:$AH$528,4,FALSE)</f>
        <v>25</v>
      </c>
      <c r="DV76">
        <f>VLOOKUP($B76,'Raw Stats'!$S$3:$AH$528,5,FALSE)</f>
        <v>32</v>
      </c>
      <c r="DW76">
        <f>VLOOKUP($B76,'Raw Stats'!$S$3:$AH$528,6,FALSE)</f>
        <v>57</v>
      </c>
      <c r="DX76">
        <f>VLOOKUP($B76,'Raw Stats'!$S$3:$AH$528,7,FALSE)</f>
        <v>3</v>
      </c>
      <c r="DY76">
        <f>VLOOKUP($B76,'Raw Stats'!$S$3:$AH$528,8,FALSE)</f>
        <v>38</v>
      </c>
      <c r="DZ76">
        <f>VLOOKUP($B76,'Raw Stats'!$S$3:$AH$528,9,FALSE)</f>
        <v>114</v>
      </c>
      <c r="EA76">
        <f>VLOOKUP($B76,'Raw Stats'!$S$3:$AH$528,10,FALSE)</f>
        <v>70</v>
      </c>
      <c r="EB76">
        <f>VLOOKUP($B76,'Raw Stats'!$S$3:$AH$528,11,FALSE)+VLOOKUP($B76,'Raw Stats'!$S$3:$AH$528,12,FALSE)</f>
        <v>13</v>
      </c>
      <c r="EC76">
        <f>VLOOKUP($B76,'Raw Stats'!$S$3:$AH$528,13,FALSE)+VLOOKUP($B76,'Raw Stats'!$S$3:$AH$528,14,FALSE)</f>
        <v>3</v>
      </c>
      <c r="ED76">
        <f>VLOOKUP($B76,'Raw Stats'!$S$3:$AH$528,15,FALSE)</f>
        <v>3</v>
      </c>
      <c r="EE76">
        <f>VLOOKUP($B76,'Raw Stats'!$S$3:$AH$528,16,FALSE)</f>
        <v>220</v>
      </c>
    </row>
    <row r="77" spans="1:135" x14ac:dyDescent="0.2">
      <c r="A77" t="e">
        <f>VLOOKUP(B77,'ALL SKATERS'!$B$3:$I$378,9,FALSE)</f>
        <v>#REF!</v>
      </c>
      <c r="B77" t="s">
        <v>213</v>
      </c>
      <c r="C77">
        <f t="shared" si="16"/>
        <v>0.76216194575062501</v>
      </c>
      <c r="D77">
        <f t="shared" si="17"/>
        <v>0.73137397497277989</v>
      </c>
      <c r="E77">
        <f t="shared" si="18"/>
        <v>0.72011425673554985</v>
      </c>
      <c r="F77">
        <f t="shared" si="19"/>
        <v>0.4171811753300832</v>
      </c>
      <c r="G77">
        <f t="shared" si="20"/>
        <v>0.52556316785866786</v>
      </c>
      <c r="H77">
        <f>VLOOKUP(B77,'ALL SKATERS'!$B$3:$H$378,7,FALSE)</f>
        <v>0</v>
      </c>
      <c r="I77" s="29" t="e">
        <f t="shared" si="21"/>
        <v>#REF!</v>
      </c>
      <c r="J77" s="29">
        <f t="shared" si="22"/>
        <v>-95</v>
      </c>
      <c r="K77" s="29">
        <f t="shared" si="23"/>
        <v>-0.95</v>
      </c>
      <c r="L77">
        <f>BU77*'Value Calculations'!$D$3</f>
        <v>5.7082960007645305</v>
      </c>
      <c r="M77">
        <f>BV77*'Value Calculations'!$D$4</f>
        <v>4.5585778566250994</v>
      </c>
      <c r="N77">
        <f>BW77*'Value Calculations'!$D$5</f>
        <v>7.4294669414818033</v>
      </c>
      <c r="O77">
        <f>BX77*'Value Calculations'!$D$6</f>
        <v>-1.2506493191936285</v>
      </c>
      <c r="P77">
        <f>BY77*'Value Calculations'!$D$7</f>
        <v>0.52730926232755682</v>
      </c>
      <c r="Q77">
        <f>BZ77*'Value Calculations'!$D$8</f>
        <v>4.7448359215316263</v>
      </c>
      <c r="R77">
        <f>CA77*'Value Calculations'!$D$9</f>
        <v>1.1335725660376506</v>
      </c>
      <c r="S77">
        <f>CB77*'Value Calculations'!$D$10</f>
        <v>4.3837976889144565</v>
      </c>
      <c r="T77">
        <f>CC77*'Value Calculations'!$D$11</f>
        <v>0</v>
      </c>
      <c r="U77">
        <f>CD77*'Value Calculations'!$D$12</f>
        <v>1.6277654791788281</v>
      </c>
      <c r="V77">
        <f>CE77*'Value Calculations'!$D$13</f>
        <v>5.4343151611102041</v>
      </c>
      <c r="X77">
        <f>CH77*'Value Calculations'!$D$3</f>
        <v>7.7469731438947198</v>
      </c>
      <c r="Y77">
        <f>CI77*'Value Calculations'!$D$4</f>
        <v>10.419606529428798</v>
      </c>
      <c r="Z77">
        <f>CJ77*'Value Calculations'!$D$5</f>
        <v>13.532243357698999</v>
      </c>
      <c r="AA77">
        <f>CK77*'Value Calculations'!$D$6</f>
        <v>-1.1255843872742657</v>
      </c>
      <c r="AB77">
        <f>CL77*'Value Calculations'!$D$7</f>
        <v>1.7576975410918561</v>
      </c>
      <c r="AC77">
        <f>CM77*'Value Calculations'!$D$8</f>
        <v>7.5486026024366781</v>
      </c>
      <c r="AD77">
        <f>CN77*'Value Calculations'!$D$9</f>
        <v>2.0152401174002676</v>
      </c>
      <c r="AE77">
        <f>CO77*'Value Calculations'!$D$10</f>
        <v>5.8450635852192754</v>
      </c>
      <c r="AF77">
        <f>CP77*'Value Calculations'!$D$11</f>
        <v>0</v>
      </c>
      <c r="AG77">
        <f>CQ77*'Value Calculations'!$D$12</f>
        <v>0.81388273958941404</v>
      </c>
      <c r="AH77">
        <f>CR77*'Value Calculations'!$D$13</f>
        <v>11.418940718282201</v>
      </c>
      <c r="AJ77">
        <f>CU77*'Value Calculations'!$D$3</f>
        <v>2.8541480003822652</v>
      </c>
      <c r="AK77">
        <f>CV77*'Value Calculations'!$D$4</f>
        <v>6.1866413768483488</v>
      </c>
      <c r="AL77">
        <f>CW77*'Value Calculations'!$D$5</f>
        <v>6.8987907313759607</v>
      </c>
      <c r="AM77">
        <f>CX77*'Value Calculations'!$D$6</f>
        <v>0</v>
      </c>
      <c r="AN77">
        <f>CY77*'Value Calculations'!$D$7</f>
        <v>1.0546185246551136</v>
      </c>
      <c r="AO77">
        <f>CZ77*'Value Calculations'!$D$8</f>
        <v>5.535641908453564</v>
      </c>
      <c r="AP77">
        <f>DA77*'Value Calculations'!$D$9</f>
        <v>2.1411926247377844</v>
      </c>
      <c r="AQ77">
        <f>DB77*'Value Calculations'!$D$10</f>
        <v>2.5572153185334328</v>
      </c>
      <c r="AR77">
        <f>DC77*'Value Calculations'!$D$11</f>
        <v>0</v>
      </c>
      <c r="AS77">
        <f>DD77*'Value Calculations'!$D$12</f>
        <v>1.6277654791788281</v>
      </c>
      <c r="AT77">
        <f>DE77*'Value Calculations'!$D$13</f>
        <v>5.7094703591411005</v>
      </c>
      <c r="AV77">
        <f>DH77*'Value Calculations'!$D$3</f>
        <v>4.4850897148864171</v>
      </c>
      <c r="AW77">
        <f>DI77*'Value Calculations'!$D$4</f>
        <v>4.2329651525804488</v>
      </c>
      <c r="AX77">
        <f>DJ77*'Value Calculations'!$D$5</f>
        <v>6.3681145212701171</v>
      </c>
      <c r="AY77">
        <f>DK77*'Value Calculations'!$D$6</f>
        <v>-0.25012986383872571</v>
      </c>
      <c r="AZ77">
        <f>DL77*'Value Calculations'!$D$7</f>
        <v>1.0546185246551136</v>
      </c>
      <c r="BA77">
        <f>DM77*'Value Calculations'!$D$8</f>
        <v>7.7642769625062975</v>
      </c>
      <c r="BB77">
        <f>DN77*'Value Calculations'!$D$9</f>
        <v>2.6450026540878513</v>
      </c>
      <c r="BC77">
        <f>DO77*'Value Calculations'!$D$10</f>
        <v>0.36531647407620471</v>
      </c>
      <c r="BD77">
        <f>DP77*'Value Calculations'!$D$11</f>
        <v>0</v>
      </c>
      <c r="BE77">
        <f>DQ77*'Value Calculations'!$D$12</f>
        <v>1.6277654791788281</v>
      </c>
      <c r="BF77">
        <f>DR77*'Value Calculations'!$D$13</f>
        <v>5.9158367576642723</v>
      </c>
      <c r="BH77">
        <f>DU77*'Value Calculations'!$D$3</f>
        <v>1.6309417145041516</v>
      </c>
      <c r="BI77">
        <f>DV77*'Value Calculations'!$D$4</f>
        <v>3.2561270404464993</v>
      </c>
      <c r="BJ77">
        <f>DW77*'Value Calculations'!$D$5</f>
        <v>3.7147334707409017</v>
      </c>
      <c r="BK77">
        <f>DX77*'Value Calculations'!$D$6</f>
        <v>1.3757142511129914</v>
      </c>
      <c r="BL77">
        <f>DY77*'Value Calculations'!$D$7</f>
        <v>0.70307901643674242</v>
      </c>
      <c r="BM77">
        <f>DZ77*'Value Calculations'!$D$8</f>
        <v>3.0194410409746713</v>
      </c>
      <c r="BN77">
        <f>EA77*'Value Calculations'!$D$9</f>
        <v>0.75571504402510037</v>
      </c>
      <c r="BO77">
        <f>EB77*'Value Calculations'!$D$10</f>
        <v>0.73063294815240942</v>
      </c>
      <c r="BP77">
        <f>EC77*'Value Calculations'!$D$11</f>
        <v>0</v>
      </c>
      <c r="BQ77">
        <f>ED77*'Value Calculations'!$D$12</f>
        <v>0</v>
      </c>
      <c r="BR77">
        <f>EE77*'Value Calculations'!$D$13</f>
        <v>2.6827631808012398</v>
      </c>
      <c r="BT77">
        <f>VLOOKUP($B77,'Raw Stats'!$CM$3:$DC$528,3,FALSE)</f>
        <v>45</v>
      </c>
      <c r="BU77">
        <f>VLOOKUP($B77,'Raw Stats'!$CM$3:$DC$528,4,FALSE)</f>
        <v>14</v>
      </c>
      <c r="BV77">
        <f>VLOOKUP($B77,'Raw Stats'!$CM$3:$DC$528,5,FALSE)</f>
        <v>14</v>
      </c>
      <c r="BW77">
        <f>VLOOKUP($B77,'Raw Stats'!$CM$3:$DC$528,6,FALSE)</f>
        <v>28</v>
      </c>
      <c r="BX77">
        <f>VLOOKUP($B77,'Raw Stats'!$CM$3:$DC$528,7,FALSE)</f>
        <v>-10</v>
      </c>
      <c r="BY77">
        <f>VLOOKUP($B77,'Raw Stats'!$CM$3:$DC$528,8,FALSE)</f>
        <v>6</v>
      </c>
      <c r="BZ77">
        <f>VLOOKUP($B77,'Raw Stats'!$CM$3:$DC$528,9,FALSE)</f>
        <v>66</v>
      </c>
      <c r="CA77">
        <f>VLOOKUP($B77,'Raw Stats'!$CM$3:$DC$528,10,FALSE)</f>
        <v>9</v>
      </c>
      <c r="CB77">
        <f>VLOOKUP($B77,'Raw Stats'!$CM$3:$DC$528,11,FALSE)+VLOOKUP($B77,'Raw Stats'!$CM$3:$DC$528,12,FALSE)</f>
        <v>12</v>
      </c>
      <c r="CC77">
        <f>VLOOKUP($B77,'Raw Stats'!$CM$3:$DC$528,13,FALSE)+VLOOKUP($B77,'Raw Stats'!$CM$3:$DC$528,14,FALSE)</f>
        <v>0</v>
      </c>
      <c r="CD77">
        <f>VLOOKUP($B77,'Raw Stats'!$CM$3:$DC$528,15,FALSE)</f>
        <v>2</v>
      </c>
      <c r="CE77">
        <f>VLOOKUP($B77,'Raw Stats'!$CM$3:$DC$528,16,FALSE)</f>
        <v>79</v>
      </c>
      <c r="CG77">
        <f>VLOOKUP($B77,'Raw Stats'!$BU$3:$CJ$528,3,FALSE)</f>
        <v>82</v>
      </c>
      <c r="CH77">
        <f>VLOOKUP($B77,'Raw Stats'!$BU$3:$CJ$528,4,FALSE)</f>
        <v>19</v>
      </c>
      <c r="CI77">
        <f>VLOOKUP($B77,'Raw Stats'!$BU$3:$CJ$5288,5,FALSE)</f>
        <v>32</v>
      </c>
      <c r="CJ77">
        <f>VLOOKUP($B77,'Raw Stats'!$BU$3:$CJ$528,6,FALSE)</f>
        <v>51</v>
      </c>
      <c r="CK77">
        <f>VLOOKUP($B77,'Raw Stats'!$BU$3:$CJ$528,7,FALSE)</f>
        <v>-9</v>
      </c>
      <c r="CL77">
        <f>VLOOKUP($B77,'Raw Stats'!$BU$3:$CJ$528,8,FALSE)</f>
        <v>20</v>
      </c>
      <c r="CM77">
        <f>VLOOKUP($B77,'Raw Stats'!$BU$3:$CJ$528,9,FALSE)</f>
        <v>105</v>
      </c>
      <c r="CN77">
        <f>VLOOKUP($B77,'Raw Stats'!$BU$3:$CJ$528,10,FALSE)</f>
        <v>16</v>
      </c>
      <c r="CO77">
        <f>VLOOKUP($B77,'Raw Stats'!$BU$3:$CJ$528,11,FALSE)+VLOOKUP($B77,'Raw Stats'!$BU$3:$CJ$528,12,FALSE)</f>
        <v>16</v>
      </c>
      <c r="CP77">
        <f>VLOOKUP($B77,'Raw Stats'!$BU$3:$CJ$528,13,FALSE)+VLOOKUP($B77,'Raw Stats'!$BU$3:$CJ$528,14,FALSE)</f>
        <v>0</v>
      </c>
      <c r="CQ77">
        <f>VLOOKUP($B77,'Raw Stats'!$BU$3:$CJ$528,15,FALSE)</f>
        <v>1</v>
      </c>
      <c r="CR77">
        <f>VLOOKUP($B77,'Raw Stats'!$BU$3:$CJ$528,16,FALSE)</f>
        <v>166</v>
      </c>
      <c r="CT77">
        <f>VLOOKUP($B77,'Raw Stats'!$BC$3:$BR$528,3,FALSE)</f>
        <v>48</v>
      </c>
      <c r="CU77">
        <f>VLOOKUP($B77,'Raw Stats'!$BC$3:$BR$528,4,FALSE)</f>
        <v>7</v>
      </c>
      <c r="CV77">
        <f>VLOOKUP($B77,'Raw Stats'!$BC$3:$BR$5288,5,FALSE)</f>
        <v>19</v>
      </c>
      <c r="CW77">
        <f>VLOOKUP($B77,'Raw Stats'!$BC$3:$BR$52888,6,FALSE)</f>
        <v>26</v>
      </c>
      <c r="CX77">
        <f>VLOOKUP($B77,'Raw Stats'!$BC$3:$BR$5288,7,FALSE)</f>
        <v>0</v>
      </c>
      <c r="CY77">
        <f>VLOOKUP($B77,'Raw Stats'!$BC$3:$BR$5288,8,FALSE)</f>
        <v>12</v>
      </c>
      <c r="CZ77">
        <f>VLOOKUP($B77,'Raw Stats'!$BC$3:$BR$5288,9,FALSE)</f>
        <v>77</v>
      </c>
      <c r="DA77">
        <f>VLOOKUP($B77,'Raw Stats'!$BC$3:$BR$5288,10,FALSE)</f>
        <v>17</v>
      </c>
      <c r="DB77">
        <f>VLOOKUP($B77,'Raw Stats'!$BC$3:$BR$5288,11,FALSE)+VLOOKUP($B77,'Raw Stats'!$BC$3:$BR$5288,12,FALSE)</f>
        <v>7</v>
      </c>
      <c r="DC77">
        <f>VLOOKUP($B77,'Raw Stats'!$BC$3:$BR$5288,13,FALSE)+VLOOKUP($B77,'Raw Stats'!$BC$3:$BR$5288,14,FALSE)</f>
        <v>0</v>
      </c>
      <c r="DD77">
        <f>VLOOKUP($B77,'Raw Stats'!$BC$3:$BR$5288,15,FALSE)</f>
        <v>2</v>
      </c>
      <c r="DE77">
        <f>VLOOKUP($B77,'Raw Stats'!$BC$3:$BR$5288,16,FALSE)</f>
        <v>83</v>
      </c>
      <c r="DG77">
        <f>VLOOKUP($B77,'Raw Stats'!$AK$3:$AZ$528,3,FALSE)</f>
        <v>82</v>
      </c>
      <c r="DH77">
        <f>VLOOKUP($B77,'Raw Stats'!$AK$3:$AZ$528,4,FALSE)</f>
        <v>11</v>
      </c>
      <c r="DI77">
        <f>VLOOKUP($B77,'Raw Stats'!$AK$3:$AZ$528,5,FALSE)</f>
        <v>13</v>
      </c>
      <c r="DJ77">
        <f>VLOOKUP($B77,'Raw Stats'!$AK$3:$AZ$528,6,FALSE)</f>
        <v>24</v>
      </c>
      <c r="DK77">
        <f>VLOOKUP($B77,'Raw Stats'!$AK$3:$AZ$528,7,FALSE)</f>
        <v>-2</v>
      </c>
      <c r="DL77">
        <f>VLOOKUP($B77,'Raw Stats'!$AK$3:$AZ$528,8,FALSE)</f>
        <v>12</v>
      </c>
      <c r="DM77">
        <f>VLOOKUP($B77,'Raw Stats'!$AK$3:$AZ$528,9,FALSE)</f>
        <v>108</v>
      </c>
      <c r="DN77">
        <f>VLOOKUP($B77,'Raw Stats'!$AK$3:$AZ$528,10,FALSE)</f>
        <v>21</v>
      </c>
      <c r="DO77">
        <f>VLOOKUP($B77,'Raw Stats'!$AK$3:$AZ$528,11,FALSE)+VLOOKUP($B77,'Raw Stats'!$AK$3:$AZ$528,12,FALSE)</f>
        <v>1</v>
      </c>
      <c r="DP77">
        <f>VLOOKUP($B77,'Raw Stats'!$AK$3:$AZ$528,13,FALSE)+VLOOKUP($B77,'Raw Stats'!$AK$3:$AZ$528,14,FALSE)</f>
        <v>0</v>
      </c>
      <c r="DQ77">
        <f>VLOOKUP($B77,'Raw Stats'!$AK$3:$AZ$528,15,FALSE)</f>
        <v>2</v>
      </c>
      <c r="DR77">
        <f>VLOOKUP($B77,'Raw Stats'!$AK$3:$AZ$528,16,FALSE)</f>
        <v>86</v>
      </c>
      <c r="DT77">
        <f>VLOOKUP($B77,'Raw Stats'!$S$3:$AH$528,3,FALSE)</f>
        <v>34</v>
      </c>
      <c r="DU77">
        <f>VLOOKUP($B77,'Raw Stats'!$S$3:$AH$528,4,FALSE)</f>
        <v>4</v>
      </c>
      <c r="DV77">
        <f>VLOOKUP($B77,'Raw Stats'!$S$3:$AH$528,5,FALSE)</f>
        <v>10</v>
      </c>
      <c r="DW77">
        <f>VLOOKUP($B77,'Raw Stats'!$S$3:$AH$528,6,FALSE)</f>
        <v>14</v>
      </c>
      <c r="DX77">
        <f>VLOOKUP($B77,'Raw Stats'!$S$3:$AH$528,7,FALSE)</f>
        <v>11</v>
      </c>
      <c r="DY77">
        <f>VLOOKUP($B77,'Raw Stats'!$S$3:$AH$528,8,FALSE)</f>
        <v>8</v>
      </c>
      <c r="DZ77">
        <f>VLOOKUP($B77,'Raw Stats'!$S$3:$AH$528,9,FALSE)</f>
        <v>42</v>
      </c>
      <c r="EA77">
        <f>VLOOKUP($B77,'Raw Stats'!$S$3:$AH$528,10,FALSE)</f>
        <v>6</v>
      </c>
      <c r="EB77">
        <f>VLOOKUP($B77,'Raw Stats'!$S$3:$AH$528,11,FALSE)+VLOOKUP($B77,'Raw Stats'!$S$3:$AH$528,12,FALSE)</f>
        <v>2</v>
      </c>
      <c r="EC77">
        <f>VLOOKUP($B77,'Raw Stats'!$S$3:$AH$528,13,FALSE)+VLOOKUP($B77,'Raw Stats'!$S$3:$AH$528,14,FALSE)</f>
        <v>0</v>
      </c>
      <c r="ED77">
        <f>VLOOKUP($B77,'Raw Stats'!$S$3:$AH$528,15,FALSE)</f>
        <v>0</v>
      </c>
      <c r="EE77">
        <f>VLOOKUP($B77,'Raw Stats'!$S$3:$AH$528,16,FALSE)</f>
        <v>39</v>
      </c>
    </row>
    <row r="78" spans="1:135" x14ac:dyDescent="0.2">
      <c r="A78" t="e">
        <f>VLOOKUP(B78,'ALL SKATERS'!$B$3:$I$378,9,FALSE)</f>
        <v>#N/A</v>
      </c>
      <c r="B78" t="s">
        <v>212</v>
      </c>
      <c r="C78" t="e">
        <f t="shared" si="16"/>
        <v>#N/A</v>
      </c>
      <c r="D78">
        <f t="shared" si="17"/>
        <v>0.73377444631147404</v>
      </c>
      <c r="E78">
        <f t="shared" si="18"/>
        <v>0.75454716779461739</v>
      </c>
      <c r="F78">
        <f t="shared" si="19"/>
        <v>0.74311385041274747</v>
      </c>
      <c r="G78" t="e">
        <f t="shared" si="20"/>
        <v>#N/A</v>
      </c>
      <c r="H78" t="e">
        <f>VLOOKUP(B78,'ALL SKATERS'!$B$3:$H$378,7,FALSE)</f>
        <v>#N/A</v>
      </c>
      <c r="I78" s="29" t="e">
        <f t="shared" si="21"/>
        <v>#N/A</v>
      </c>
      <c r="J78" s="29" t="e">
        <f t="shared" si="22"/>
        <v>#N/A</v>
      </c>
      <c r="K78" s="29" t="e">
        <f t="shared" si="23"/>
        <v>#N/A</v>
      </c>
      <c r="L78" t="e">
        <f>BU78*'Value Calculations'!$D$3</f>
        <v>#N/A</v>
      </c>
      <c r="M78" t="e">
        <f>BV78*'Value Calculations'!$D$4</f>
        <v>#N/A</v>
      </c>
      <c r="N78" t="e">
        <f>BW78*'Value Calculations'!$D$5</f>
        <v>#N/A</v>
      </c>
      <c r="O78" t="e">
        <f>BX78*'Value Calculations'!$D$6</f>
        <v>#N/A</v>
      </c>
      <c r="P78" t="e">
        <f>BY78*'Value Calculations'!$D$7</f>
        <v>#N/A</v>
      </c>
      <c r="Q78" t="e">
        <f>BZ78*'Value Calculations'!$D$8</f>
        <v>#N/A</v>
      </c>
      <c r="R78" t="e">
        <f>CA78*'Value Calculations'!$D$9</f>
        <v>#N/A</v>
      </c>
      <c r="S78" t="e">
        <f>CB78*'Value Calculations'!$D$10</f>
        <v>#N/A</v>
      </c>
      <c r="T78" t="e">
        <f>CC78*'Value Calculations'!$D$11</f>
        <v>#N/A</v>
      </c>
      <c r="U78" t="e">
        <f>CD78*'Value Calculations'!$D$12</f>
        <v>#N/A</v>
      </c>
      <c r="V78" t="e">
        <f>CE78*'Value Calculations'!$D$13</f>
        <v>#N/A</v>
      </c>
      <c r="X78">
        <f>CH78*'Value Calculations'!$D$3</f>
        <v>7.7469731438947198</v>
      </c>
      <c r="Y78">
        <f>CI78*'Value Calculations'!$D$4</f>
        <v>6.1866413768483488</v>
      </c>
      <c r="Z78">
        <f>CJ78*'Value Calculations'!$D$5</f>
        <v>10.082847992011018</v>
      </c>
      <c r="AA78">
        <f>CK78*'Value Calculations'!$D$6</f>
        <v>-0.37519479575808856</v>
      </c>
      <c r="AB78">
        <f>CL78*'Value Calculations'!$D$7</f>
        <v>2.6365463116377841</v>
      </c>
      <c r="AC78">
        <f>CM78*'Value Calculations'!$D$8</f>
        <v>10.064803469915571</v>
      </c>
      <c r="AD78">
        <f>CN78*'Value Calculations'!$D$9</f>
        <v>4.4083377568130855</v>
      </c>
      <c r="AE78">
        <f>CO78*'Value Calculations'!$D$10</f>
        <v>3.2878482666858426</v>
      </c>
      <c r="AF78">
        <f>CP78*'Value Calculations'!$D$11</f>
        <v>0</v>
      </c>
      <c r="AG78">
        <f>CQ78*'Value Calculations'!$D$12</f>
        <v>2.441648218768242</v>
      </c>
      <c r="AH78">
        <f>CR78*'Value Calculations'!$D$13</f>
        <v>11.487729517789925</v>
      </c>
      <c r="AJ78">
        <f>CU78*'Value Calculations'!$D$3</f>
        <v>4.4850897148864171</v>
      </c>
      <c r="AK78">
        <f>CV78*'Value Calculations'!$D$4</f>
        <v>3.5817397444911494</v>
      </c>
      <c r="AL78">
        <f>CW78*'Value Calculations'!$D$5</f>
        <v>5.8374383111642736</v>
      </c>
      <c r="AM78">
        <f>CX78*'Value Calculations'!$D$6</f>
        <v>-1.6258441149517171</v>
      </c>
      <c r="AN78">
        <f>CY78*'Value Calculations'!$D$7</f>
        <v>2.2850068034194129</v>
      </c>
      <c r="AO78">
        <f>CZ78*'Value Calculations'!$D$8</f>
        <v>5.8950991752362629</v>
      </c>
      <c r="AP78">
        <f>DA78*'Value Calculations'!$D$9</f>
        <v>2.0152401174002676</v>
      </c>
      <c r="AQ78">
        <f>DB78*'Value Calculations'!$D$10</f>
        <v>2.5572153185334328</v>
      </c>
      <c r="AR78">
        <f>DC78*'Value Calculations'!$D$11</f>
        <v>0</v>
      </c>
      <c r="AS78">
        <f>DD78*'Value Calculations'!$D$12</f>
        <v>1.6277654791788281</v>
      </c>
      <c r="AT78">
        <f>DE78*'Value Calculations'!$D$13</f>
        <v>8.8049663369886844</v>
      </c>
      <c r="AV78">
        <f>DH78*'Value Calculations'!$D$3</f>
        <v>8.1547085725207573</v>
      </c>
      <c r="AW78">
        <f>DI78*'Value Calculations'!$D$4</f>
        <v>5.5354159687590485</v>
      </c>
      <c r="AX78">
        <f>DJ78*'Value Calculations'!$D$5</f>
        <v>9.8175098869580975</v>
      </c>
      <c r="AY78">
        <f>DK78*'Value Calculations'!$D$6</f>
        <v>-0.37519479575808856</v>
      </c>
      <c r="AZ78">
        <f>DL78*'Value Calculations'!$D$7</f>
        <v>3.2517404510199337</v>
      </c>
      <c r="BA78">
        <f>DM78*'Value Calculations'!$D$8</f>
        <v>11.430741083689828</v>
      </c>
      <c r="BB78">
        <f>DN78*'Value Calculations'!$D$9</f>
        <v>4.6602427714881189</v>
      </c>
      <c r="BC78">
        <f>DO78*'Value Calculations'!$D$10</f>
        <v>2.9225317926096377</v>
      </c>
      <c r="BD78">
        <f>DP78*'Value Calculations'!$D$11</f>
        <v>0</v>
      </c>
      <c r="BE78">
        <f>DQ78*'Value Calculations'!$D$12</f>
        <v>1.6277654791788281</v>
      </c>
      <c r="BF78">
        <f>DR78*'Value Calculations'!$D$13</f>
        <v>10.937419121728132</v>
      </c>
      <c r="BH78" t="e">
        <f>DU78*'Value Calculations'!$D$3</f>
        <v>#N/A</v>
      </c>
      <c r="BI78" t="e">
        <f>DV78*'Value Calculations'!$D$4</f>
        <v>#N/A</v>
      </c>
      <c r="BJ78" t="e">
        <f>DW78*'Value Calculations'!$D$5</f>
        <v>#N/A</v>
      </c>
      <c r="BK78" t="e">
        <f>DX78*'Value Calculations'!$D$6</f>
        <v>#N/A</v>
      </c>
      <c r="BL78" t="e">
        <f>DY78*'Value Calculations'!$D$7</f>
        <v>#N/A</v>
      </c>
      <c r="BM78" t="e">
        <f>DZ78*'Value Calculations'!$D$8</f>
        <v>#N/A</v>
      </c>
      <c r="BN78" t="e">
        <f>EA78*'Value Calculations'!$D$9</f>
        <v>#N/A</v>
      </c>
      <c r="BO78" t="e">
        <f>EB78*'Value Calculations'!$D$10</f>
        <v>#N/A</v>
      </c>
      <c r="BP78" t="e">
        <f>EC78*'Value Calculations'!$D$11</f>
        <v>#N/A</v>
      </c>
      <c r="BQ78" t="e">
        <f>ED78*'Value Calculations'!$D$12</f>
        <v>#N/A</v>
      </c>
      <c r="BR78" t="e">
        <f>EE78*'Value Calculations'!$D$13</f>
        <v>#N/A</v>
      </c>
      <c r="BT78" t="e">
        <f>VLOOKUP($B78,'Raw Stats'!$CM$3:$DC$528,3,FALSE)</f>
        <v>#N/A</v>
      </c>
      <c r="BU78" t="e">
        <f>VLOOKUP($B78,'Raw Stats'!$CM$3:$DC$528,4,FALSE)</f>
        <v>#N/A</v>
      </c>
      <c r="BV78" t="e">
        <f>VLOOKUP($B78,'Raw Stats'!$CM$3:$DC$528,5,FALSE)</f>
        <v>#N/A</v>
      </c>
      <c r="BW78" t="e">
        <f>VLOOKUP($B78,'Raw Stats'!$CM$3:$DC$528,6,FALSE)</f>
        <v>#N/A</v>
      </c>
      <c r="BX78" t="e">
        <f>VLOOKUP($B78,'Raw Stats'!$CM$3:$DC$528,7,FALSE)</f>
        <v>#N/A</v>
      </c>
      <c r="BY78" t="e">
        <f>VLOOKUP($B78,'Raw Stats'!$CM$3:$DC$528,8,FALSE)</f>
        <v>#N/A</v>
      </c>
      <c r="BZ78" t="e">
        <f>VLOOKUP($B78,'Raw Stats'!$CM$3:$DC$528,9,FALSE)</f>
        <v>#N/A</v>
      </c>
      <c r="CA78" t="e">
        <f>VLOOKUP($B78,'Raw Stats'!$CM$3:$DC$528,10,FALSE)</f>
        <v>#N/A</v>
      </c>
      <c r="CB78" t="e">
        <f>VLOOKUP($B78,'Raw Stats'!$CM$3:$DC$528,11,FALSE)+VLOOKUP($B78,'Raw Stats'!$CM$3:$DC$528,12,FALSE)</f>
        <v>#N/A</v>
      </c>
      <c r="CC78" t="e">
        <f>VLOOKUP($B78,'Raw Stats'!$CM$3:$DC$528,13,FALSE)+VLOOKUP($B78,'Raw Stats'!$CM$3:$DC$528,14,FALSE)</f>
        <v>#N/A</v>
      </c>
      <c r="CD78" t="e">
        <f>VLOOKUP($B78,'Raw Stats'!$CM$3:$DC$528,15,FALSE)</f>
        <v>#N/A</v>
      </c>
      <c r="CE78" t="e">
        <f>VLOOKUP($B78,'Raw Stats'!$CM$3:$DC$528,16,FALSE)</f>
        <v>#N/A</v>
      </c>
      <c r="CG78">
        <f>VLOOKUP($B78,'Raw Stats'!$BU$3:$CJ$528,3,FALSE)</f>
        <v>79</v>
      </c>
      <c r="CH78">
        <f>VLOOKUP($B78,'Raw Stats'!$BU$3:$CJ$528,4,FALSE)</f>
        <v>19</v>
      </c>
      <c r="CI78">
        <f>VLOOKUP($B78,'Raw Stats'!$BU$3:$CJ$5288,5,FALSE)</f>
        <v>19</v>
      </c>
      <c r="CJ78">
        <f>VLOOKUP($B78,'Raw Stats'!$BU$3:$CJ$528,6,FALSE)</f>
        <v>38</v>
      </c>
      <c r="CK78">
        <f>VLOOKUP($B78,'Raw Stats'!$BU$3:$CJ$528,7,FALSE)</f>
        <v>-3</v>
      </c>
      <c r="CL78">
        <f>VLOOKUP($B78,'Raw Stats'!$BU$3:$CJ$528,8,FALSE)</f>
        <v>30</v>
      </c>
      <c r="CM78">
        <f>VLOOKUP($B78,'Raw Stats'!$BU$3:$CJ$528,9,FALSE)</f>
        <v>140</v>
      </c>
      <c r="CN78">
        <f>VLOOKUP($B78,'Raw Stats'!$BU$3:$CJ$528,10,FALSE)</f>
        <v>35</v>
      </c>
      <c r="CO78">
        <f>VLOOKUP($B78,'Raw Stats'!$BU$3:$CJ$528,11,FALSE)+VLOOKUP($B78,'Raw Stats'!$BU$3:$CJ$528,12,FALSE)</f>
        <v>9</v>
      </c>
      <c r="CP78">
        <f>VLOOKUP($B78,'Raw Stats'!$BU$3:$CJ$528,13,FALSE)+VLOOKUP($B78,'Raw Stats'!$BU$3:$CJ$528,14,FALSE)</f>
        <v>0</v>
      </c>
      <c r="CQ78">
        <f>VLOOKUP($B78,'Raw Stats'!$BU$3:$CJ$528,15,FALSE)</f>
        <v>3</v>
      </c>
      <c r="CR78">
        <f>VLOOKUP($B78,'Raw Stats'!$BU$3:$CJ$528,16,FALSE)</f>
        <v>167</v>
      </c>
      <c r="CT78">
        <f>VLOOKUP($B78,'Raw Stats'!$BC$3:$BR$528,3,FALSE)</f>
        <v>47</v>
      </c>
      <c r="CU78">
        <f>VLOOKUP($B78,'Raw Stats'!$BC$3:$BR$528,4,FALSE)</f>
        <v>11</v>
      </c>
      <c r="CV78">
        <f>VLOOKUP($B78,'Raw Stats'!$BC$3:$BR$5288,5,FALSE)</f>
        <v>11</v>
      </c>
      <c r="CW78">
        <f>VLOOKUP($B78,'Raw Stats'!$BC$3:$BR$52888,6,FALSE)</f>
        <v>22</v>
      </c>
      <c r="CX78">
        <f>VLOOKUP($B78,'Raw Stats'!$BC$3:$BR$5288,7,FALSE)</f>
        <v>-13</v>
      </c>
      <c r="CY78">
        <f>VLOOKUP($B78,'Raw Stats'!$BC$3:$BR$5288,8,FALSE)</f>
        <v>26</v>
      </c>
      <c r="CZ78">
        <f>VLOOKUP($B78,'Raw Stats'!$BC$3:$BR$5288,9,FALSE)</f>
        <v>82</v>
      </c>
      <c r="DA78">
        <f>VLOOKUP($B78,'Raw Stats'!$BC$3:$BR$5288,10,FALSE)</f>
        <v>16</v>
      </c>
      <c r="DB78">
        <f>VLOOKUP($B78,'Raw Stats'!$BC$3:$BR$5288,11,FALSE)+VLOOKUP($B78,'Raw Stats'!$BC$3:$BR$5288,12,FALSE)</f>
        <v>7</v>
      </c>
      <c r="DC78">
        <f>VLOOKUP($B78,'Raw Stats'!$BC$3:$BR$5288,13,FALSE)+VLOOKUP($B78,'Raw Stats'!$BC$3:$BR$5288,14,FALSE)</f>
        <v>0</v>
      </c>
      <c r="DD78">
        <f>VLOOKUP($B78,'Raw Stats'!$BC$3:$BR$5288,15,FALSE)</f>
        <v>2</v>
      </c>
      <c r="DE78">
        <f>VLOOKUP($B78,'Raw Stats'!$BC$3:$BR$5288,16,FALSE)</f>
        <v>128</v>
      </c>
      <c r="DG78">
        <f>VLOOKUP($B78,'Raw Stats'!$AK$3:$AZ$528,3,FALSE)</f>
        <v>78</v>
      </c>
      <c r="DH78">
        <f>VLOOKUP($B78,'Raw Stats'!$AK$3:$AZ$528,4,FALSE)</f>
        <v>20</v>
      </c>
      <c r="DI78">
        <f>VLOOKUP($B78,'Raw Stats'!$AK$3:$AZ$528,5,FALSE)</f>
        <v>17</v>
      </c>
      <c r="DJ78">
        <f>VLOOKUP($B78,'Raw Stats'!$AK$3:$AZ$528,6,FALSE)</f>
        <v>37</v>
      </c>
      <c r="DK78">
        <f>VLOOKUP($B78,'Raw Stats'!$AK$3:$AZ$528,7,FALSE)</f>
        <v>-3</v>
      </c>
      <c r="DL78">
        <f>VLOOKUP($B78,'Raw Stats'!$AK$3:$AZ$528,8,FALSE)</f>
        <v>37</v>
      </c>
      <c r="DM78">
        <f>VLOOKUP($B78,'Raw Stats'!$AK$3:$AZ$528,9,FALSE)</f>
        <v>159</v>
      </c>
      <c r="DN78">
        <f>VLOOKUP($B78,'Raw Stats'!$AK$3:$AZ$528,10,FALSE)</f>
        <v>37</v>
      </c>
      <c r="DO78">
        <f>VLOOKUP($B78,'Raw Stats'!$AK$3:$AZ$528,11,FALSE)+VLOOKUP($B78,'Raw Stats'!$AK$3:$AZ$528,12,FALSE)</f>
        <v>8</v>
      </c>
      <c r="DP78">
        <f>VLOOKUP($B78,'Raw Stats'!$AK$3:$AZ$528,13,FALSE)+VLOOKUP($B78,'Raw Stats'!$AK$3:$AZ$528,14,FALSE)</f>
        <v>0</v>
      </c>
      <c r="DQ78">
        <f>VLOOKUP($B78,'Raw Stats'!$AK$3:$AZ$528,15,FALSE)</f>
        <v>2</v>
      </c>
      <c r="DR78">
        <f>VLOOKUP($B78,'Raw Stats'!$AK$3:$AZ$528,16,FALSE)</f>
        <v>159</v>
      </c>
      <c r="DT78" t="e">
        <f>VLOOKUP($B78,'Raw Stats'!$S$3:$AH$528,3,FALSE)</f>
        <v>#N/A</v>
      </c>
      <c r="DU78" t="e">
        <f>VLOOKUP($B78,'Raw Stats'!$S$3:$AH$528,4,FALSE)</f>
        <v>#N/A</v>
      </c>
      <c r="DV78" t="e">
        <f>VLOOKUP($B78,'Raw Stats'!$S$3:$AH$528,5,FALSE)</f>
        <v>#N/A</v>
      </c>
      <c r="DW78" t="e">
        <f>VLOOKUP($B78,'Raw Stats'!$S$3:$AH$528,6,FALSE)</f>
        <v>#N/A</v>
      </c>
      <c r="DX78" t="e">
        <f>VLOOKUP($B78,'Raw Stats'!$S$3:$AH$528,7,FALSE)</f>
        <v>#N/A</v>
      </c>
      <c r="DY78" t="e">
        <f>VLOOKUP($B78,'Raw Stats'!$S$3:$AH$528,8,FALSE)</f>
        <v>#N/A</v>
      </c>
      <c r="DZ78" t="e">
        <f>VLOOKUP($B78,'Raw Stats'!$S$3:$AH$528,9,FALSE)</f>
        <v>#N/A</v>
      </c>
      <c r="EA78" t="e">
        <f>VLOOKUP($B78,'Raw Stats'!$S$3:$AH$528,10,FALSE)</f>
        <v>#N/A</v>
      </c>
      <c r="EB78" t="e">
        <f>VLOOKUP($B78,'Raw Stats'!$S$3:$AH$528,11,FALSE)+VLOOKUP($B78,'Raw Stats'!$S$3:$AH$528,12,FALSE)</f>
        <v>#N/A</v>
      </c>
      <c r="EC78" t="e">
        <f>VLOOKUP($B78,'Raw Stats'!$S$3:$AH$528,13,FALSE)+VLOOKUP($B78,'Raw Stats'!$S$3:$AH$528,14,FALSE)</f>
        <v>#N/A</v>
      </c>
      <c r="ED78" t="e">
        <f>VLOOKUP($B78,'Raw Stats'!$S$3:$AH$528,15,FALSE)</f>
        <v>#N/A</v>
      </c>
      <c r="EE78" t="e">
        <f>VLOOKUP($B78,'Raw Stats'!$S$3:$AH$528,16,FALSE)</f>
        <v>#N/A</v>
      </c>
    </row>
    <row r="79" spans="1:135" x14ac:dyDescent="0.2">
      <c r="A79" t="e">
        <f>VLOOKUP(B79,'ALL SKATERS'!$B$3:$I$378,9,FALSE)</f>
        <v>#N/A</v>
      </c>
      <c r="B79" t="s">
        <v>183</v>
      </c>
      <c r="C79" t="e">
        <f t="shared" si="16"/>
        <v>#N/A</v>
      </c>
      <c r="D79">
        <f t="shared" si="17"/>
        <v>0.80707242424730763</v>
      </c>
      <c r="E79">
        <f t="shared" si="18"/>
        <v>0.91822587549453982</v>
      </c>
      <c r="F79">
        <f t="shared" si="19"/>
        <v>0.89142547794340365</v>
      </c>
      <c r="G79">
        <f t="shared" si="20"/>
        <v>1.091965099339842</v>
      </c>
      <c r="H79" t="e">
        <f>VLOOKUP(B79,'ALL SKATERS'!$B$3:$H$378,7,FALSE)</f>
        <v>#N/A</v>
      </c>
      <c r="I79" s="29" t="e">
        <f t="shared" si="21"/>
        <v>#N/A</v>
      </c>
      <c r="J79" s="29" t="e">
        <f t="shared" si="22"/>
        <v>#N/A</v>
      </c>
      <c r="K79" s="29" t="e">
        <f t="shared" si="23"/>
        <v>#N/A</v>
      </c>
      <c r="L79" t="e">
        <f>BU79*'Value Calculations'!$D$3</f>
        <v>#N/A</v>
      </c>
      <c r="M79" t="e">
        <f>BV79*'Value Calculations'!$D$4</f>
        <v>#N/A</v>
      </c>
      <c r="N79" t="e">
        <f>BW79*'Value Calculations'!$D$5</f>
        <v>#N/A</v>
      </c>
      <c r="O79" t="e">
        <f>BX79*'Value Calculations'!$D$6</f>
        <v>#N/A</v>
      </c>
      <c r="P79" t="e">
        <f>BY79*'Value Calculations'!$D$7</f>
        <v>#N/A</v>
      </c>
      <c r="Q79" t="e">
        <f>BZ79*'Value Calculations'!$D$8</f>
        <v>#N/A</v>
      </c>
      <c r="R79" t="e">
        <f>CA79*'Value Calculations'!$D$9</f>
        <v>#N/A</v>
      </c>
      <c r="S79" t="e">
        <f>CB79*'Value Calculations'!$D$10</f>
        <v>#N/A</v>
      </c>
      <c r="T79" t="e">
        <f>CC79*'Value Calculations'!$D$11</f>
        <v>#N/A</v>
      </c>
      <c r="U79" t="e">
        <f>CD79*'Value Calculations'!$D$12</f>
        <v>#N/A</v>
      </c>
      <c r="V79" t="e">
        <f>CE79*'Value Calculations'!$D$13</f>
        <v>#N/A</v>
      </c>
      <c r="X79">
        <f>CH79*'Value Calculations'!$D$3</f>
        <v>2.8541480003822652</v>
      </c>
      <c r="Y79">
        <f>CI79*'Value Calculations'!$D$4</f>
        <v>6.1866413768483488</v>
      </c>
      <c r="Z79">
        <f>CJ79*'Value Calculations'!$D$5</f>
        <v>6.8987907313759607</v>
      </c>
      <c r="AA79">
        <f>CK79*'Value Calculations'!$D$6</f>
        <v>-1.2506493191936285</v>
      </c>
      <c r="AB79">
        <f>CL79*'Value Calculations'!$D$7</f>
        <v>2.9002009428015625</v>
      </c>
      <c r="AC79">
        <f>CM79*'Value Calculations'!$D$8</f>
        <v>5.8950991752362629</v>
      </c>
      <c r="AD79">
        <f>CN79*'Value Calculations'!$D$9</f>
        <v>2.3930976394128178</v>
      </c>
      <c r="AE79">
        <f>CO79*'Value Calculations'!$D$10</f>
        <v>2.9225317926096377</v>
      </c>
      <c r="AF79">
        <f>CP79*'Value Calculations'!$D$11</f>
        <v>0</v>
      </c>
      <c r="AG79">
        <f>CQ79*'Value Calculations'!$D$12</f>
        <v>0.81388273958941404</v>
      </c>
      <c r="AH79">
        <f>CR79*'Value Calculations'!$D$13</f>
        <v>5.0903711635715831</v>
      </c>
      <c r="AJ79">
        <f>CU79*'Value Calculations'!$D$3</f>
        <v>1.2232062858781136</v>
      </c>
      <c r="AK79">
        <f>CV79*'Value Calculations'!$D$4</f>
        <v>5.2098032647143988</v>
      </c>
      <c r="AL79">
        <f>CW79*'Value Calculations'!$D$5</f>
        <v>5.0414239960055092</v>
      </c>
      <c r="AM79">
        <f>CX79*'Value Calculations'!$D$6</f>
        <v>0.12506493191936285</v>
      </c>
      <c r="AN79">
        <f>CY79*'Value Calculations'!$D$7</f>
        <v>8.1732935660771311</v>
      </c>
      <c r="AO79">
        <f>CZ79*'Value Calculations'!$D$8</f>
        <v>7.1172538822974394</v>
      </c>
      <c r="AP79">
        <f>DA79*'Value Calculations'!$D$9</f>
        <v>2.3930976394128178</v>
      </c>
      <c r="AQ79">
        <f>DB79*'Value Calculations'!$D$10</f>
        <v>1.4612658963048188</v>
      </c>
      <c r="AR79">
        <f>DC79*'Value Calculations'!$D$11</f>
        <v>0</v>
      </c>
      <c r="AS79">
        <f>DD79*'Value Calculations'!$D$12</f>
        <v>0</v>
      </c>
      <c r="AT79">
        <f>DE79*'Value Calculations'!$D$13</f>
        <v>5.9846255571719968</v>
      </c>
      <c r="AV79">
        <f>DH79*'Value Calculations'!$D$3</f>
        <v>6.9315022866426439</v>
      </c>
      <c r="AW79">
        <f>DI79*'Value Calculations'!$D$4</f>
        <v>9.1171557132501988</v>
      </c>
      <c r="AX79">
        <f>DJ79*'Value Calculations'!$D$5</f>
        <v>11.94021472738147</v>
      </c>
      <c r="AY79">
        <f>DK79*'Value Calculations'!$D$6</f>
        <v>-0.62532465959681427</v>
      </c>
      <c r="AZ79">
        <f>DL79*'Value Calculations'!$D$7</f>
        <v>8.5248330742955023</v>
      </c>
      <c r="BA79">
        <f>DM79*'Value Calculations'!$D$8</f>
        <v>7.8361684158628373</v>
      </c>
      <c r="BB79">
        <f>DN79*'Value Calculations'!$D$9</f>
        <v>4.5342902641506022</v>
      </c>
      <c r="BC79">
        <f>DO79*'Value Calculations'!$D$10</f>
        <v>5.4797471111430704</v>
      </c>
      <c r="BD79">
        <f>DP79*'Value Calculations'!$D$11</f>
        <v>0</v>
      </c>
      <c r="BE79">
        <f>DQ79*'Value Calculations'!$D$12</f>
        <v>1.6277654791788281</v>
      </c>
      <c r="BF79">
        <f>DR79*'Value Calculations'!$D$13</f>
        <v>12.381983911390337</v>
      </c>
      <c r="BH79">
        <f>DU79*'Value Calculations'!$D$3</f>
        <v>9.7856502870249091</v>
      </c>
      <c r="BI79">
        <f>DV79*'Value Calculations'!$D$4</f>
        <v>12.373282753696698</v>
      </c>
      <c r="BJ79">
        <f>DW79*'Value Calculations'!$D$5</f>
        <v>16.450962513281137</v>
      </c>
      <c r="BK79">
        <f>DX79*'Value Calculations'!$D$6</f>
        <v>1.6258441149517171</v>
      </c>
      <c r="BL79">
        <f>DY79*'Value Calculations'!$D$7</f>
        <v>8.7884877054592803</v>
      </c>
      <c r="BM79">
        <f>DZ79*'Value Calculations'!$D$8</f>
        <v>10.999392363550587</v>
      </c>
      <c r="BN79">
        <f>EA79*'Value Calculations'!$D$9</f>
        <v>2.770955161425368</v>
      </c>
      <c r="BO79">
        <f>EB79*'Value Calculations'!$D$10</f>
        <v>4.7491141629906615</v>
      </c>
      <c r="BP79">
        <f>EC79*'Value Calculations'!$D$11</f>
        <v>0</v>
      </c>
      <c r="BQ79">
        <f>ED79*'Value Calculations'!$D$12</f>
        <v>1.6277654791788281</v>
      </c>
      <c r="BR79">
        <f>EE79*'Value Calculations'!$D$13</f>
        <v>12.725927908928957</v>
      </c>
      <c r="BT79" t="e">
        <f>VLOOKUP($B79,'Raw Stats'!$CM$3:$DC$528,3,FALSE)</f>
        <v>#N/A</v>
      </c>
      <c r="BU79" t="e">
        <f>VLOOKUP($B79,'Raw Stats'!$CM$3:$DC$528,4,FALSE)</f>
        <v>#N/A</v>
      </c>
      <c r="BV79" t="e">
        <f>VLOOKUP($B79,'Raw Stats'!$CM$3:$DC$528,5,FALSE)</f>
        <v>#N/A</v>
      </c>
      <c r="BW79" t="e">
        <f>VLOOKUP($B79,'Raw Stats'!$CM$3:$DC$528,6,FALSE)</f>
        <v>#N/A</v>
      </c>
      <c r="BX79" t="e">
        <f>VLOOKUP($B79,'Raw Stats'!$CM$3:$DC$528,7,FALSE)</f>
        <v>#N/A</v>
      </c>
      <c r="BY79" t="e">
        <f>VLOOKUP($B79,'Raw Stats'!$CM$3:$DC$528,8,FALSE)</f>
        <v>#N/A</v>
      </c>
      <c r="BZ79" t="e">
        <f>VLOOKUP($B79,'Raw Stats'!$CM$3:$DC$528,9,FALSE)</f>
        <v>#N/A</v>
      </c>
      <c r="CA79" t="e">
        <f>VLOOKUP($B79,'Raw Stats'!$CM$3:$DC$528,10,FALSE)</f>
        <v>#N/A</v>
      </c>
      <c r="CB79" t="e">
        <f>VLOOKUP($B79,'Raw Stats'!$CM$3:$DC$528,11,FALSE)+VLOOKUP($B79,'Raw Stats'!$CM$3:$DC$528,12,FALSE)</f>
        <v>#N/A</v>
      </c>
      <c r="CC79" t="e">
        <f>VLOOKUP($B79,'Raw Stats'!$CM$3:$DC$528,13,FALSE)+VLOOKUP($B79,'Raw Stats'!$CM$3:$DC$528,14,FALSE)</f>
        <v>#N/A</v>
      </c>
      <c r="CD79" t="e">
        <f>VLOOKUP($B79,'Raw Stats'!$CM$3:$DC$528,15,FALSE)</f>
        <v>#N/A</v>
      </c>
      <c r="CE79" t="e">
        <f>VLOOKUP($B79,'Raw Stats'!$CM$3:$DC$528,16,FALSE)</f>
        <v>#N/A</v>
      </c>
      <c r="CG79">
        <f>VLOOKUP($B79,'Raw Stats'!$BU$3:$CJ$528,3,FALSE)</f>
        <v>43</v>
      </c>
      <c r="CH79">
        <f>VLOOKUP($B79,'Raw Stats'!$BU$3:$CJ$528,4,FALSE)</f>
        <v>7</v>
      </c>
      <c r="CI79">
        <f>VLOOKUP($B79,'Raw Stats'!$BU$3:$CJ$5288,5,FALSE)</f>
        <v>19</v>
      </c>
      <c r="CJ79">
        <f>VLOOKUP($B79,'Raw Stats'!$BU$3:$CJ$528,6,FALSE)</f>
        <v>26</v>
      </c>
      <c r="CK79">
        <f>VLOOKUP($B79,'Raw Stats'!$BU$3:$CJ$528,7,FALSE)</f>
        <v>-10</v>
      </c>
      <c r="CL79">
        <f>VLOOKUP($B79,'Raw Stats'!$BU$3:$CJ$528,8,FALSE)</f>
        <v>33</v>
      </c>
      <c r="CM79">
        <f>VLOOKUP($B79,'Raw Stats'!$BU$3:$CJ$528,9,FALSE)</f>
        <v>82</v>
      </c>
      <c r="CN79">
        <f>VLOOKUP($B79,'Raw Stats'!$BU$3:$CJ$528,10,FALSE)</f>
        <v>19</v>
      </c>
      <c r="CO79">
        <f>VLOOKUP($B79,'Raw Stats'!$BU$3:$CJ$528,11,FALSE)+VLOOKUP($B79,'Raw Stats'!$BU$3:$CJ$528,12,FALSE)</f>
        <v>8</v>
      </c>
      <c r="CP79">
        <f>VLOOKUP($B79,'Raw Stats'!$BU$3:$CJ$528,13,FALSE)+VLOOKUP($B79,'Raw Stats'!$BU$3:$CJ$528,14,FALSE)</f>
        <v>0</v>
      </c>
      <c r="CQ79">
        <f>VLOOKUP($B79,'Raw Stats'!$BU$3:$CJ$528,15,FALSE)</f>
        <v>1</v>
      </c>
      <c r="CR79">
        <f>VLOOKUP($B79,'Raw Stats'!$BU$3:$CJ$528,16,FALSE)</f>
        <v>74</v>
      </c>
      <c r="CT79">
        <f>VLOOKUP($B79,'Raw Stats'!$BC$3:$BR$528,3,FALSE)</f>
        <v>40</v>
      </c>
      <c r="CU79">
        <f>VLOOKUP($B79,'Raw Stats'!$BC$3:$BR$528,4,FALSE)</f>
        <v>3</v>
      </c>
      <c r="CV79">
        <f>VLOOKUP($B79,'Raw Stats'!$BC$3:$BR$5288,5,FALSE)</f>
        <v>16</v>
      </c>
      <c r="CW79">
        <f>VLOOKUP($B79,'Raw Stats'!$BC$3:$BR$52888,6,FALSE)</f>
        <v>19</v>
      </c>
      <c r="CX79">
        <f>VLOOKUP($B79,'Raw Stats'!$BC$3:$BR$5288,7,FALSE)</f>
        <v>1</v>
      </c>
      <c r="CY79">
        <f>VLOOKUP($B79,'Raw Stats'!$BC$3:$BR$5288,8,FALSE)</f>
        <v>93</v>
      </c>
      <c r="CZ79">
        <f>VLOOKUP($B79,'Raw Stats'!$BC$3:$BR$5288,9,FALSE)</f>
        <v>99</v>
      </c>
      <c r="DA79">
        <f>VLOOKUP($B79,'Raw Stats'!$BC$3:$BR$5288,10,FALSE)</f>
        <v>19</v>
      </c>
      <c r="DB79">
        <f>VLOOKUP($B79,'Raw Stats'!$BC$3:$BR$5288,11,FALSE)+VLOOKUP($B79,'Raw Stats'!$BC$3:$BR$5288,12,FALSE)</f>
        <v>4</v>
      </c>
      <c r="DC79">
        <f>VLOOKUP($B79,'Raw Stats'!$BC$3:$BR$5288,13,FALSE)+VLOOKUP($B79,'Raw Stats'!$BC$3:$BR$5288,14,FALSE)</f>
        <v>0</v>
      </c>
      <c r="DD79">
        <f>VLOOKUP($B79,'Raw Stats'!$BC$3:$BR$5288,15,FALSE)</f>
        <v>0</v>
      </c>
      <c r="DE79">
        <f>VLOOKUP($B79,'Raw Stats'!$BC$3:$BR$5288,16,FALSE)</f>
        <v>87</v>
      </c>
      <c r="DG79">
        <f>VLOOKUP($B79,'Raw Stats'!$AK$3:$AZ$528,3,FALSE)</f>
        <v>76</v>
      </c>
      <c r="DH79">
        <f>VLOOKUP($B79,'Raw Stats'!$AK$3:$AZ$528,4,FALSE)</f>
        <v>17</v>
      </c>
      <c r="DI79">
        <f>VLOOKUP($B79,'Raw Stats'!$AK$3:$AZ$528,5,FALSE)</f>
        <v>28</v>
      </c>
      <c r="DJ79">
        <f>VLOOKUP($B79,'Raw Stats'!$AK$3:$AZ$528,6,FALSE)</f>
        <v>45</v>
      </c>
      <c r="DK79">
        <f>VLOOKUP($B79,'Raw Stats'!$AK$3:$AZ$528,7,FALSE)</f>
        <v>-5</v>
      </c>
      <c r="DL79">
        <f>VLOOKUP($B79,'Raw Stats'!$AK$3:$AZ$528,8,FALSE)</f>
        <v>97</v>
      </c>
      <c r="DM79">
        <f>VLOOKUP($B79,'Raw Stats'!$AK$3:$AZ$528,9,FALSE)</f>
        <v>109</v>
      </c>
      <c r="DN79">
        <f>VLOOKUP($B79,'Raw Stats'!$AK$3:$AZ$528,10,FALSE)</f>
        <v>36</v>
      </c>
      <c r="DO79">
        <f>VLOOKUP($B79,'Raw Stats'!$AK$3:$AZ$528,11,FALSE)+VLOOKUP($B79,'Raw Stats'!$AK$3:$AZ$528,12,FALSE)</f>
        <v>15</v>
      </c>
      <c r="DP79">
        <f>VLOOKUP($B79,'Raw Stats'!$AK$3:$AZ$528,13,FALSE)+VLOOKUP($B79,'Raw Stats'!$AK$3:$AZ$528,14,FALSE)</f>
        <v>0</v>
      </c>
      <c r="DQ79">
        <f>VLOOKUP($B79,'Raw Stats'!$AK$3:$AZ$528,15,FALSE)</f>
        <v>2</v>
      </c>
      <c r="DR79">
        <f>VLOOKUP($B79,'Raw Stats'!$AK$3:$AZ$528,16,FALSE)</f>
        <v>180</v>
      </c>
      <c r="DT79">
        <f>VLOOKUP($B79,'Raw Stats'!$S$3:$AH$528,3,FALSE)</f>
        <v>75</v>
      </c>
      <c r="DU79">
        <f>VLOOKUP($B79,'Raw Stats'!$S$3:$AH$528,4,FALSE)</f>
        <v>24</v>
      </c>
      <c r="DV79">
        <f>VLOOKUP($B79,'Raw Stats'!$S$3:$AH$528,5,FALSE)</f>
        <v>38</v>
      </c>
      <c r="DW79">
        <f>VLOOKUP($B79,'Raw Stats'!$S$3:$AH$528,6,FALSE)</f>
        <v>62</v>
      </c>
      <c r="DX79">
        <f>VLOOKUP($B79,'Raw Stats'!$S$3:$AH$528,7,FALSE)</f>
        <v>13</v>
      </c>
      <c r="DY79">
        <f>VLOOKUP($B79,'Raw Stats'!$S$3:$AH$528,8,FALSE)</f>
        <v>100</v>
      </c>
      <c r="DZ79">
        <f>VLOOKUP($B79,'Raw Stats'!$S$3:$AH$528,9,FALSE)</f>
        <v>153</v>
      </c>
      <c r="EA79">
        <f>VLOOKUP($B79,'Raw Stats'!$S$3:$AH$528,10,FALSE)</f>
        <v>22</v>
      </c>
      <c r="EB79">
        <f>VLOOKUP($B79,'Raw Stats'!$S$3:$AH$528,11,FALSE)+VLOOKUP($B79,'Raw Stats'!$S$3:$AH$528,12,FALSE)</f>
        <v>13</v>
      </c>
      <c r="EC79">
        <f>VLOOKUP($B79,'Raw Stats'!$S$3:$AH$528,13,FALSE)+VLOOKUP($B79,'Raw Stats'!$S$3:$AH$528,14,FALSE)</f>
        <v>0</v>
      </c>
      <c r="ED79">
        <f>VLOOKUP($B79,'Raw Stats'!$S$3:$AH$528,15,FALSE)</f>
        <v>2</v>
      </c>
      <c r="EE79">
        <f>VLOOKUP($B79,'Raw Stats'!$S$3:$AH$528,16,FALSE)</f>
        <v>185</v>
      </c>
    </row>
    <row r="80" spans="1:135" x14ac:dyDescent="0.2">
      <c r="A80" t="e">
        <f>VLOOKUP(B80,'ALL SKATERS'!$B$3:$I$378,9,FALSE)</f>
        <v>#REF!</v>
      </c>
      <c r="B80" t="s">
        <v>339</v>
      </c>
      <c r="C80">
        <f t="shared" si="16"/>
        <v>0.74188545875171241</v>
      </c>
      <c r="D80">
        <f t="shared" si="17"/>
        <v>0.51887455879185318</v>
      </c>
      <c r="E80">
        <f t="shared" si="18"/>
        <v>0.77720465541047556</v>
      </c>
      <c r="F80">
        <f t="shared" si="19"/>
        <v>0.68261023447117974</v>
      </c>
      <c r="G80">
        <f t="shared" si="20"/>
        <v>0.49448764484618402</v>
      </c>
      <c r="H80">
        <f>VLOOKUP(B80,'ALL SKATERS'!$B$3:$H$378,7,FALSE)</f>
        <v>0</v>
      </c>
      <c r="I80" s="29" t="e">
        <f t="shared" si="21"/>
        <v>#REF!</v>
      </c>
      <c r="J80" s="29">
        <f t="shared" si="22"/>
        <v>-95</v>
      </c>
      <c r="K80" s="29">
        <f t="shared" si="23"/>
        <v>-0.95</v>
      </c>
      <c r="L80">
        <f>BU80*'Value Calculations'!$D$3</f>
        <v>8.1547085725207573</v>
      </c>
      <c r="M80">
        <f>BV80*'Value Calculations'!$D$4</f>
        <v>7.1634794889822988</v>
      </c>
      <c r="N80">
        <f>BW80*'Value Calculations'!$D$5</f>
        <v>11.144200412222705</v>
      </c>
      <c r="O80">
        <f>BX80*'Value Calculations'!$D$6</f>
        <v>2.376233706467894</v>
      </c>
      <c r="P80">
        <f>BY80*'Value Calculations'!$D$7</f>
        <v>1.9334672952010417</v>
      </c>
      <c r="Q80">
        <f>BZ80*'Value Calculations'!$D$8</f>
        <v>3.7383555745400692</v>
      </c>
      <c r="R80">
        <f>CA80*'Value Calculations'!$D$9</f>
        <v>4.156432742138052</v>
      </c>
      <c r="S80">
        <f>CB80*'Value Calculations'!$D$10</f>
        <v>2.5572153185334328</v>
      </c>
      <c r="T80">
        <f>CC80*'Value Calculations'!$D$11</f>
        <v>0</v>
      </c>
      <c r="U80">
        <f>CD80*'Value Calculations'!$D$12</f>
        <v>4.0694136979470699</v>
      </c>
      <c r="V80">
        <f>CE80*'Value Calculations'!$D$13</f>
        <v>11.831673515328545</v>
      </c>
      <c r="X80">
        <f>CH80*'Value Calculations'!$D$3</f>
        <v>4.4850897148864171</v>
      </c>
      <c r="Y80">
        <f>CI80*'Value Calculations'!$D$4</f>
        <v>7.1634794889822988</v>
      </c>
      <c r="Z80">
        <f>CJ80*'Value Calculations'!$D$5</f>
        <v>8.7561574667464104</v>
      </c>
      <c r="AA80">
        <f>CK80*'Value Calculations'!$D$6</f>
        <v>-0.12506493191936285</v>
      </c>
      <c r="AB80">
        <f>CL80*'Value Calculations'!$D$7</f>
        <v>1.8455824181464489</v>
      </c>
      <c r="AC80">
        <f>CM80*'Value Calculations'!$D$8</f>
        <v>3.5226812144704498</v>
      </c>
      <c r="AD80">
        <f>CN80*'Value Calculations'!$D$9</f>
        <v>4.4083377568130855</v>
      </c>
      <c r="AE80">
        <f>CO80*'Value Calculations'!$D$10</f>
        <v>1.8265823703810236</v>
      </c>
      <c r="AF80">
        <f>CP80*'Value Calculations'!$D$11</f>
        <v>0</v>
      </c>
      <c r="AG80">
        <f>CQ80*'Value Calculations'!$D$12</f>
        <v>2.441648218768242</v>
      </c>
      <c r="AH80">
        <f>CR80*'Value Calculations'!$D$13</f>
        <v>7.7043455448650988</v>
      </c>
      <c r="AJ80">
        <f>CU80*'Value Calculations'!$D$3</f>
        <v>2.8541480003822652</v>
      </c>
      <c r="AK80">
        <f>CV80*'Value Calculations'!$D$4</f>
        <v>3.9073524485357991</v>
      </c>
      <c r="AL80">
        <f>CW80*'Value Calculations'!$D$5</f>
        <v>5.0414239960055092</v>
      </c>
      <c r="AM80">
        <f>CX80*'Value Calculations'!$D$6</f>
        <v>0.12506493191936285</v>
      </c>
      <c r="AN80">
        <f>CY80*'Value Calculations'!$D$7</f>
        <v>0.35153950821837121</v>
      </c>
      <c r="AO80">
        <f>CZ80*'Value Calculations'!$D$8</f>
        <v>0.71891453356539792</v>
      </c>
      <c r="AP80">
        <f>DA80*'Value Calculations'!$D$9</f>
        <v>1.6373825953877175</v>
      </c>
      <c r="AQ80">
        <f>DB80*'Value Calculations'!$D$10</f>
        <v>2.1918988444572283</v>
      </c>
      <c r="AR80">
        <f>DC80*'Value Calculations'!$D$11</f>
        <v>0</v>
      </c>
      <c r="AS80">
        <f>DD80*'Value Calculations'!$D$12</f>
        <v>0.81388273958941404</v>
      </c>
      <c r="AT80">
        <f>DE80*'Value Calculations'!$D$13</f>
        <v>1.7885087872008265</v>
      </c>
      <c r="AV80">
        <f>DH80*'Value Calculations'!$D$3</f>
        <v>6.1160314293905689</v>
      </c>
      <c r="AW80">
        <f>DI80*'Value Calculations'!$D$4</f>
        <v>6.5122540808929985</v>
      </c>
      <c r="AX80">
        <f>DJ80*'Value Calculations'!$D$5</f>
        <v>9.2868336768522539</v>
      </c>
      <c r="AY80">
        <f>DK80*'Value Calculations'!$D$6</f>
        <v>0.62532465959681427</v>
      </c>
      <c r="AZ80">
        <f>DL80*'Value Calculations'!$D$7</f>
        <v>1.8455824181464489</v>
      </c>
      <c r="BA80">
        <f>DM80*'Value Calculations'!$D$8</f>
        <v>3.091332494331211</v>
      </c>
      <c r="BB80">
        <f>DN80*'Value Calculations'!$D$9</f>
        <v>2.6450026540878513</v>
      </c>
      <c r="BC80">
        <f>DO80*'Value Calculations'!$D$10</f>
        <v>4.3837976889144565</v>
      </c>
      <c r="BD80">
        <f>DP80*'Value Calculations'!$D$11</f>
        <v>0</v>
      </c>
      <c r="BE80">
        <f>DQ80*'Value Calculations'!$D$12</f>
        <v>4.0694136979470699</v>
      </c>
      <c r="BF80">
        <f>DR80*'Value Calculations'!$D$13</f>
        <v>7.841923143880547</v>
      </c>
      <c r="BH80">
        <f>DU80*'Value Calculations'!$D$3</f>
        <v>6.5237668580166064</v>
      </c>
      <c r="BI80">
        <f>DV80*'Value Calculations'!$D$4</f>
        <v>5.8610286728036982</v>
      </c>
      <c r="BJ80">
        <f>DW80*'Value Calculations'!$D$5</f>
        <v>9.021495571799333</v>
      </c>
      <c r="BK80">
        <f>DX80*'Value Calculations'!$D$6</f>
        <v>1.1255843872742657</v>
      </c>
      <c r="BL80">
        <f>DY80*'Value Calculations'!$D$7</f>
        <v>1.4940429099280776</v>
      </c>
      <c r="BM80">
        <f>DZ80*'Value Calculations'!$D$8</f>
        <v>2.7318752275485121</v>
      </c>
      <c r="BN80">
        <f>EA80*'Value Calculations'!$D$9</f>
        <v>3.0228601761004015</v>
      </c>
      <c r="BO80">
        <f>EB80*'Value Calculations'!$D$10</f>
        <v>2.1918988444572283</v>
      </c>
      <c r="BP80">
        <f>EC80*'Value Calculations'!$D$11</f>
        <v>0</v>
      </c>
      <c r="BQ80">
        <f>ED80*'Value Calculations'!$D$12</f>
        <v>1.6277654791788281</v>
      </c>
      <c r="BR80">
        <f>EE80*'Value Calculations'!$D$13</f>
        <v>6.9476687502801333</v>
      </c>
      <c r="BT80">
        <f>VLOOKUP($B80,'Raw Stats'!$CM$3:$DC$528,3,FALSE)</f>
        <v>77</v>
      </c>
      <c r="BU80">
        <f>VLOOKUP($B80,'Raw Stats'!$CM$3:$DC$528,4,FALSE)</f>
        <v>20</v>
      </c>
      <c r="BV80">
        <f>VLOOKUP($B80,'Raw Stats'!$CM$3:$DC$528,5,FALSE)</f>
        <v>22</v>
      </c>
      <c r="BW80">
        <f>VLOOKUP($B80,'Raw Stats'!$CM$3:$DC$528,6,FALSE)</f>
        <v>42</v>
      </c>
      <c r="BX80">
        <f>VLOOKUP($B80,'Raw Stats'!$CM$3:$DC$528,7,FALSE)</f>
        <v>19</v>
      </c>
      <c r="BY80">
        <f>VLOOKUP($B80,'Raw Stats'!$CM$3:$DC$528,8,FALSE)</f>
        <v>22</v>
      </c>
      <c r="BZ80">
        <f>VLOOKUP($B80,'Raw Stats'!$CM$3:$DC$528,9,FALSE)</f>
        <v>52</v>
      </c>
      <c r="CA80">
        <f>VLOOKUP($B80,'Raw Stats'!$CM$3:$DC$528,10,FALSE)</f>
        <v>33</v>
      </c>
      <c r="CB80">
        <f>VLOOKUP($B80,'Raw Stats'!$CM$3:$DC$528,11,FALSE)+VLOOKUP($B80,'Raw Stats'!$CM$3:$DC$528,12,FALSE)</f>
        <v>7</v>
      </c>
      <c r="CC80">
        <f>VLOOKUP($B80,'Raw Stats'!$CM$3:$DC$528,13,FALSE)+VLOOKUP($B80,'Raw Stats'!$CM$3:$DC$528,14,FALSE)</f>
        <v>0</v>
      </c>
      <c r="CD80">
        <f>VLOOKUP($B80,'Raw Stats'!$CM$3:$DC$528,15,FALSE)</f>
        <v>5</v>
      </c>
      <c r="CE80">
        <f>VLOOKUP($B80,'Raw Stats'!$CM$3:$DC$528,16,FALSE)</f>
        <v>172</v>
      </c>
      <c r="CG80">
        <f>VLOOKUP($B80,'Raw Stats'!$BU$3:$CJ$528,3,FALSE)</f>
        <v>81</v>
      </c>
      <c r="CH80">
        <f>VLOOKUP($B80,'Raw Stats'!$BU$3:$CJ$528,4,FALSE)</f>
        <v>11</v>
      </c>
      <c r="CI80">
        <f>VLOOKUP($B80,'Raw Stats'!$BU$3:$CJ$5288,5,FALSE)</f>
        <v>22</v>
      </c>
      <c r="CJ80">
        <f>VLOOKUP($B80,'Raw Stats'!$BU$3:$CJ$528,6,FALSE)</f>
        <v>33</v>
      </c>
      <c r="CK80">
        <f>VLOOKUP($B80,'Raw Stats'!$BU$3:$CJ$528,7,FALSE)</f>
        <v>-1</v>
      </c>
      <c r="CL80">
        <f>VLOOKUP($B80,'Raw Stats'!$BU$3:$CJ$528,8,FALSE)</f>
        <v>21</v>
      </c>
      <c r="CM80">
        <f>VLOOKUP($B80,'Raw Stats'!$BU$3:$CJ$528,9,FALSE)</f>
        <v>49</v>
      </c>
      <c r="CN80">
        <f>VLOOKUP($B80,'Raw Stats'!$BU$3:$CJ$528,10,FALSE)</f>
        <v>35</v>
      </c>
      <c r="CO80">
        <f>VLOOKUP($B80,'Raw Stats'!$BU$3:$CJ$528,11,FALSE)+VLOOKUP($B80,'Raw Stats'!$BU$3:$CJ$528,12,FALSE)</f>
        <v>5</v>
      </c>
      <c r="CP80">
        <f>VLOOKUP($B80,'Raw Stats'!$BU$3:$CJ$528,13,FALSE)+VLOOKUP($B80,'Raw Stats'!$BU$3:$CJ$528,14,FALSE)</f>
        <v>0</v>
      </c>
      <c r="CQ80">
        <f>VLOOKUP($B80,'Raw Stats'!$BU$3:$CJ$528,15,FALSE)</f>
        <v>3</v>
      </c>
      <c r="CR80">
        <f>VLOOKUP($B80,'Raw Stats'!$BU$3:$CJ$528,16,FALSE)</f>
        <v>112</v>
      </c>
      <c r="CT80">
        <f>VLOOKUP($B80,'Raw Stats'!$BC$3:$BR$528,3,FALSE)</f>
        <v>25</v>
      </c>
      <c r="CU80">
        <f>VLOOKUP($B80,'Raw Stats'!$BC$3:$BR$528,4,FALSE)</f>
        <v>7</v>
      </c>
      <c r="CV80">
        <f>VLOOKUP($B80,'Raw Stats'!$BC$3:$BR$5288,5,FALSE)</f>
        <v>12</v>
      </c>
      <c r="CW80">
        <f>VLOOKUP($B80,'Raw Stats'!$BC$3:$BR$52888,6,FALSE)</f>
        <v>19</v>
      </c>
      <c r="CX80">
        <f>VLOOKUP($B80,'Raw Stats'!$BC$3:$BR$5288,7,FALSE)</f>
        <v>1</v>
      </c>
      <c r="CY80">
        <f>VLOOKUP($B80,'Raw Stats'!$BC$3:$BR$5288,8,FALSE)</f>
        <v>4</v>
      </c>
      <c r="CZ80">
        <f>VLOOKUP($B80,'Raw Stats'!$BC$3:$BR$5288,9,FALSE)</f>
        <v>10</v>
      </c>
      <c r="DA80">
        <f>VLOOKUP($B80,'Raw Stats'!$BC$3:$BR$5288,10,FALSE)</f>
        <v>13</v>
      </c>
      <c r="DB80">
        <f>VLOOKUP($B80,'Raw Stats'!$BC$3:$BR$5288,11,FALSE)+VLOOKUP($B80,'Raw Stats'!$BC$3:$BR$5288,12,FALSE)</f>
        <v>6</v>
      </c>
      <c r="DC80">
        <f>VLOOKUP($B80,'Raw Stats'!$BC$3:$BR$5288,13,FALSE)+VLOOKUP($B80,'Raw Stats'!$BC$3:$BR$5288,14,FALSE)</f>
        <v>0</v>
      </c>
      <c r="DD80">
        <f>VLOOKUP($B80,'Raw Stats'!$BC$3:$BR$5288,15,FALSE)</f>
        <v>1</v>
      </c>
      <c r="DE80">
        <f>VLOOKUP($B80,'Raw Stats'!$BC$3:$BR$5288,16,FALSE)</f>
        <v>26</v>
      </c>
      <c r="DG80">
        <f>VLOOKUP($B80,'Raw Stats'!$AK$3:$AZ$528,3,FALSE)</f>
        <v>68</v>
      </c>
      <c r="DH80">
        <f>VLOOKUP($B80,'Raw Stats'!$AK$3:$AZ$528,4,FALSE)</f>
        <v>15</v>
      </c>
      <c r="DI80">
        <f>VLOOKUP($B80,'Raw Stats'!$AK$3:$AZ$528,5,FALSE)</f>
        <v>20</v>
      </c>
      <c r="DJ80">
        <f>VLOOKUP($B80,'Raw Stats'!$AK$3:$AZ$528,6,FALSE)</f>
        <v>35</v>
      </c>
      <c r="DK80">
        <f>VLOOKUP($B80,'Raw Stats'!$AK$3:$AZ$528,7,FALSE)</f>
        <v>5</v>
      </c>
      <c r="DL80">
        <f>VLOOKUP($B80,'Raw Stats'!$AK$3:$AZ$528,8,FALSE)</f>
        <v>21</v>
      </c>
      <c r="DM80">
        <f>VLOOKUP($B80,'Raw Stats'!$AK$3:$AZ$528,9,FALSE)</f>
        <v>43</v>
      </c>
      <c r="DN80">
        <f>VLOOKUP($B80,'Raw Stats'!$AK$3:$AZ$528,10,FALSE)</f>
        <v>21</v>
      </c>
      <c r="DO80">
        <f>VLOOKUP($B80,'Raw Stats'!$AK$3:$AZ$528,11,FALSE)+VLOOKUP($B80,'Raw Stats'!$AK$3:$AZ$528,12,FALSE)</f>
        <v>12</v>
      </c>
      <c r="DP80">
        <f>VLOOKUP($B80,'Raw Stats'!$AK$3:$AZ$528,13,FALSE)+VLOOKUP($B80,'Raw Stats'!$AK$3:$AZ$528,14,FALSE)</f>
        <v>0</v>
      </c>
      <c r="DQ80">
        <f>VLOOKUP($B80,'Raw Stats'!$AK$3:$AZ$528,15,FALSE)</f>
        <v>5</v>
      </c>
      <c r="DR80">
        <f>VLOOKUP($B80,'Raw Stats'!$AK$3:$AZ$528,16,FALSE)</f>
        <v>114</v>
      </c>
      <c r="DT80">
        <f>VLOOKUP($B80,'Raw Stats'!$S$3:$AH$528,3,FALSE)</f>
        <v>82</v>
      </c>
      <c r="DU80">
        <f>VLOOKUP($B80,'Raw Stats'!$S$3:$AH$528,4,FALSE)</f>
        <v>16</v>
      </c>
      <c r="DV80">
        <f>VLOOKUP($B80,'Raw Stats'!$S$3:$AH$528,5,FALSE)</f>
        <v>18</v>
      </c>
      <c r="DW80">
        <f>VLOOKUP($B80,'Raw Stats'!$S$3:$AH$528,6,FALSE)</f>
        <v>34</v>
      </c>
      <c r="DX80">
        <f>VLOOKUP($B80,'Raw Stats'!$S$3:$AH$528,7,FALSE)</f>
        <v>9</v>
      </c>
      <c r="DY80">
        <f>VLOOKUP($B80,'Raw Stats'!$S$3:$AH$528,8,FALSE)</f>
        <v>17</v>
      </c>
      <c r="DZ80">
        <f>VLOOKUP($B80,'Raw Stats'!$S$3:$AH$528,9,FALSE)</f>
        <v>38</v>
      </c>
      <c r="EA80">
        <f>VLOOKUP($B80,'Raw Stats'!$S$3:$AH$528,10,FALSE)</f>
        <v>24</v>
      </c>
      <c r="EB80">
        <f>VLOOKUP($B80,'Raw Stats'!$S$3:$AH$528,11,FALSE)+VLOOKUP($B80,'Raw Stats'!$S$3:$AH$528,12,FALSE)</f>
        <v>6</v>
      </c>
      <c r="EC80">
        <f>VLOOKUP($B80,'Raw Stats'!$S$3:$AH$528,13,FALSE)+VLOOKUP($B80,'Raw Stats'!$S$3:$AH$528,14,FALSE)</f>
        <v>0</v>
      </c>
      <c r="ED80">
        <f>VLOOKUP($B80,'Raw Stats'!$S$3:$AH$528,15,FALSE)</f>
        <v>2</v>
      </c>
      <c r="EE80">
        <f>VLOOKUP($B80,'Raw Stats'!$S$3:$AH$528,16,FALSE)</f>
        <v>101</v>
      </c>
    </row>
    <row r="81" spans="1:135" x14ac:dyDescent="0.2">
      <c r="A81" t="e">
        <f>VLOOKUP(B81,'ALL SKATERS'!$B$3:$I$378,9,FALSE)</f>
        <v>#REF!</v>
      </c>
      <c r="B81" t="s">
        <v>202</v>
      </c>
      <c r="C81">
        <f t="shared" si="16"/>
        <v>0.58310026298639883</v>
      </c>
      <c r="D81">
        <f t="shared" si="17"/>
        <v>0.75085701167229346</v>
      </c>
      <c r="E81">
        <f t="shared" si="18"/>
        <v>0.64720472593983969</v>
      </c>
      <c r="F81">
        <f t="shared" si="19"/>
        <v>0.48325807853561931</v>
      </c>
      <c r="G81">
        <f t="shared" si="20"/>
        <v>0.65874102552744085</v>
      </c>
      <c r="H81">
        <f>VLOOKUP(B81,'ALL SKATERS'!$B$3:$H$378,7,FALSE)</f>
        <v>0</v>
      </c>
      <c r="I81" s="29" t="e">
        <f t="shared" si="21"/>
        <v>#REF!</v>
      </c>
      <c r="J81" s="29">
        <f t="shared" si="22"/>
        <v>-95</v>
      </c>
      <c r="K81" s="29">
        <f t="shared" si="23"/>
        <v>-0.95</v>
      </c>
      <c r="L81">
        <f>BU81*'Value Calculations'!$D$3</f>
        <v>6.1160314293905689</v>
      </c>
      <c r="M81">
        <f>BV81*'Value Calculations'!$D$4</f>
        <v>4.5585778566250994</v>
      </c>
      <c r="N81">
        <f>BW81*'Value Calculations'!$D$5</f>
        <v>7.6948050465347251</v>
      </c>
      <c r="O81">
        <f>BX81*'Value Calculations'!$D$6</f>
        <v>0.62532465959681427</v>
      </c>
      <c r="P81">
        <f>BY81*'Value Calculations'!$D$7</f>
        <v>1.2303882787642992</v>
      </c>
      <c r="Q81">
        <f>BZ81*'Value Calculations'!$D$8</f>
        <v>9.9929120165590319</v>
      </c>
      <c r="R81">
        <f>CA81*'Value Calculations'!$D$9</f>
        <v>3.7785752201255018</v>
      </c>
      <c r="S81">
        <f>CB81*'Value Calculations'!$D$10</f>
        <v>0</v>
      </c>
      <c r="T81">
        <f>CC81*'Value Calculations'!$D$11</f>
        <v>2.9721424440748123</v>
      </c>
      <c r="U81">
        <f>CD81*'Value Calculations'!$D$12</f>
        <v>1.6277654791788281</v>
      </c>
      <c r="V81">
        <f>CE81*'Value Calculations'!$D$13</f>
        <v>9.2176991340350298</v>
      </c>
      <c r="X81">
        <f>CH81*'Value Calculations'!$D$3</f>
        <v>8.5624440011467957</v>
      </c>
      <c r="Y81">
        <f>CI81*'Value Calculations'!$D$4</f>
        <v>6.8378667849376482</v>
      </c>
      <c r="Z81">
        <f>CJ81*'Value Calculations'!$D$5</f>
        <v>11.144200412222705</v>
      </c>
      <c r="AA81">
        <f>CK81*'Value Calculations'!$D$6</f>
        <v>1.6258441149517171</v>
      </c>
      <c r="AB81">
        <f>CL81*'Value Calculations'!$D$7</f>
        <v>2.2850068034194129</v>
      </c>
      <c r="AC81">
        <f>CM81*'Value Calculations'!$D$8</f>
        <v>6.7577966155147404</v>
      </c>
      <c r="AD81">
        <f>CN81*'Value Calculations'!$D$9</f>
        <v>4.5342902641506022</v>
      </c>
      <c r="AE81">
        <f>CO81*'Value Calculations'!$D$10</f>
        <v>0</v>
      </c>
      <c r="AF81">
        <f>CP81*'Value Calculations'!$D$11</f>
        <v>4.9535707401246869</v>
      </c>
      <c r="AG81">
        <f>CQ81*'Value Calculations'!$D$12</f>
        <v>4.0694136979470699</v>
      </c>
      <c r="AH81">
        <f>CR81*'Value Calculations'!$D$13</f>
        <v>10.799841522712683</v>
      </c>
      <c r="AJ81">
        <f>CU81*'Value Calculations'!$D$3</f>
        <v>5.300560572138493</v>
      </c>
      <c r="AK81">
        <f>CV81*'Value Calculations'!$D$4</f>
        <v>3.2561270404464993</v>
      </c>
      <c r="AL81">
        <f>CW81*'Value Calculations'!$D$5</f>
        <v>6.1027764162171954</v>
      </c>
      <c r="AM81">
        <f>CX81*'Value Calculations'!$D$6</f>
        <v>1.75090904687108</v>
      </c>
      <c r="AN81">
        <f>CY81*'Value Calculations'!$D$7</f>
        <v>0.52730926232755682</v>
      </c>
      <c r="AO81">
        <f>CZ81*'Value Calculations'!$D$8</f>
        <v>2.8756581342615917</v>
      </c>
      <c r="AP81">
        <f>DA81*'Value Calculations'!$D$9</f>
        <v>3.0228601761004015</v>
      </c>
      <c r="AQ81">
        <f>DB81*'Value Calculations'!$D$10</f>
        <v>0</v>
      </c>
      <c r="AR81">
        <f>DC81*'Value Calculations'!$D$11</f>
        <v>1.9814282960498748</v>
      </c>
      <c r="AS81">
        <f>DD81*'Value Calculations'!$D$12</f>
        <v>0.81388273958941404</v>
      </c>
      <c r="AT81">
        <f>DE81*'Value Calculations'!$D$13</f>
        <v>5.4343151611102041</v>
      </c>
      <c r="AV81">
        <f>DH81*'Value Calculations'!$D$3</f>
        <v>5.300560572138493</v>
      </c>
      <c r="AW81">
        <f>DI81*'Value Calculations'!$D$4</f>
        <v>4.2329651525804488</v>
      </c>
      <c r="AX81">
        <f>DJ81*'Value Calculations'!$D$5</f>
        <v>6.8987907313759607</v>
      </c>
      <c r="AY81">
        <f>DK81*'Value Calculations'!$D$6</f>
        <v>-0.50025972767745142</v>
      </c>
      <c r="AZ81">
        <f>DL81*'Value Calculations'!$D$7</f>
        <v>1.318273155818892</v>
      </c>
      <c r="BA81">
        <f>DM81*'Value Calculations'!$D$8</f>
        <v>6.3264478953755017</v>
      </c>
      <c r="BB81">
        <f>DN81*'Value Calculations'!$D$9</f>
        <v>5.4159578155132193</v>
      </c>
      <c r="BC81">
        <f>DO81*'Value Calculations'!$D$10</f>
        <v>1.0959494222286141</v>
      </c>
      <c r="BD81">
        <f>DP81*'Value Calculations'!$D$11</f>
        <v>0</v>
      </c>
      <c r="BE81">
        <f>DQ81*'Value Calculations'!$D$12</f>
        <v>1.6277654791788281</v>
      </c>
      <c r="BF81">
        <f>DR81*'Value Calculations'!$D$13</f>
        <v>7.9107119433882715</v>
      </c>
      <c r="BH81">
        <f>DU81*'Value Calculations'!$D$3</f>
        <v>4.4850897148864171</v>
      </c>
      <c r="BI81">
        <f>DV81*'Value Calculations'!$D$4</f>
        <v>7.8147048970715982</v>
      </c>
      <c r="BJ81">
        <f>DW81*'Value Calculations'!$D$5</f>
        <v>9.2868336768522539</v>
      </c>
      <c r="BK81">
        <f>DX81*'Value Calculations'!$D$6</f>
        <v>-1.5007791830323542</v>
      </c>
      <c r="BL81">
        <f>DY81*'Value Calculations'!$D$7</f>
        <v>5.6246321314939394</v>
      </c>
      <c r="BM81">
        <f>DZ81*'Value Calculations'!$D$8</f>
        <v>6.3983393487320415</v>
      </c>
      <c r="BN81">
        <f>EA81*'Value Calculations'!$D$9</f>
        <v>5.7938153375257695</v>
      </c>
      <c r="BO81">
        <f>EB81*'Value Calculations'!$D$10</f>
        <v>1.8265823703810236</v>
      </c>
      <c r="BP81">
        <f>EC81*'Value Calculations'!$D$11</f>
        <v>2.9721424440748123</v>
      </c>
      <c r="BQ81">
        <f>ED81*'Value Calculations'!$D$12</f>
        <v>2.441648218768242</v>
      </c>
      <c r="BR81">
        <f>EE81*'Value Calculations'!$D$13</f>
        <v>8.873755136496408</v>
      </c>
      <c r="BT81">
        <f>VLOOKUP($B81,'Raw Stats'!$CM$3:$DC$528,3,FALSE)</f>
        <v>82</v>
      </c>
      <c r="BU81">
        <f>VLOOKUP($B81,'Raw Stats'!$CM$3:$DC$528,4,FALSE)</f>
        <v>15</v>
      </c>
      <c r="BV81">
        <f>VLOOKUP($B81,'Raw Stats'!$CM$3:$DC$528,5,FALSE)</f>
        <v>14</v>
      </c>
      <c r="BW81">
        <f>VLOOKUP($B81,'Raw Stats'!$CM$3:$DC$528,6,FALSE)</f>
        <v>29</v>
      </c>
      <c r="BX81">
        <f>VLOOKUP($B81,'Raw Stats'!$CM$3:$DC$528,7,FALSE)</f>
        <v>5</v>
      </c>
      <c r="BY81">
        <f>VLOOKUP($B81,'Raw Stats'!$CM$3:$DC$528,8,FALSE)</f>
        <v>14</v>
      </c>
      <c r="BZ81">
        <f>VLOOKUP($B81,'Raw Stats'!$CM$3:$DC$528,9,FALSE)</f>
        <v>139</v>
      </c>
      <c r="CA81">
        <f>VLOOKUP($B81,'Raw Stats'!$CM$3:$DC$528,10,FALSE)</f>
        <v>30</v>
      </c>
      <c r="CB81">
        <f>VLOOKUP($B81,'Raw Stats'!$CM$3:$DC$528,11,FALSE)+VLOOKUP($B81,'Raw Stats'!$CM$3:$DC$528,12,FALSE)</f>
        <v>0</v>
      </c>
      <c r="CC81">
        <f>VLOOKUP($B81,'Raw Stats'!$CM$3:$DC$528,13,FALSE)+VLOOKUP($B81,'Raw Stats'!$CM$3:$DC$528,14,FALSE)</f>
        <v>3</v>
      </c>
      <c r="CD81">
        <f>VLOOKUP($B81,'Raw Stats'!$CM$3:$DC$528,15,FALSE)</f>
        <v>2</v>
      </c>
      <c r="CE81">
        <f>VLOOKUP($B81,'Raw Stats'!$CM$3:$DC$528,16,FALSE)</f>
        <v>134</v>
      </c>
      <c r="CG81">
        <f>VLOOKUP($B81,'Raw Stats'!$BU$3:$CJ$528,3,FALSE)</f>
        <v>82</v>
      </c>
      <c r="CH81">
        <f>VLOOKUP($B81,'Raw Stats'!$BU$3:$CJ$528,4,FALSE)</f>
        <v>21</v>
      </c>
      <c r="CI81">
        <f>VLOOKUP($B81,'Raw Stats'!$BU$3:$CJ$5288,5,FALSE)</f>
        <v>21</v>
      </c>
      <c r="CJ81">
        <f>VLOOKUP($B81,'Raw Stats'!$BU$3:$CJ$528,6,FALSE)</f>
        <v>42</v>
      </c>
      <c r="CK81">
        <f>VLOOKUP($B81,'Raw Stats'!$BU$3:$CJ$528,7,FALSE)</f>
        <v>13</v>
      </c>
      <c r="CL81">
        <f>VLOOKUP($B81,'Raw Stats'!$BU$3:$CJ$528,8,FALSE)</f>
        <v>26</v>
      </c>
      <c r="CM81">
        <f>VLOOKUP($B81,'Raw Stats'!$BU$3:$CJ$528,9,FALSE)</f>
        <v>94</v>
      </c>
      <c r="CN81">
        <f>VLOOKUP($B81,'Raw Stats'!$BU$3:$CJ$528,10,FALSE)</f>
        <v>36</v>
      </c>
      <c r="CO81">
        <f>VLOOKUP($B81,'Raw Stats'!$BU$3:$CJ$528,11,FALSE)+VLOOKUP($B81,'Raw Stats'!$BU$3:$CJ$528,12,FALSE)</f>
        <v>0</v>
      </c>
      <c r="CP81">
        <f>VLOOKUP($B81,'Raw Stats'!$BU$3:$CJ$528,13,FALSE)+VLOOKUP($B81,'Raw Stats'!$BU$3:$CJ$528,14,FALSE)</f>
        <v>5</v>
      </c>
      <c r="CQ81">
        <f>VLOOKUP($B81,'Raw Stats'!$BU$3:$CJ$528,15,FALSE)</f>
        <v>5</v>
      </c>
      <c r="CR81">
        <f>VLOOKUP($B81,'Raw Stats'!$BU$3:$CJ$528,16,FALSE)</f>
        <v>157</v>
      </c>
      <c r="CT81">
        <f>VLOOKUP($B81,'Raw Stats'!$BC$3:$BR$528,3,FALSE)</f>
        <v>48</v>
      </c>
      <c r="CU81">
        <f>VLOOKUP($B81,'Raw Stats'!$BC$3:$BR$528,4,FALSE)</f>
        <v>13</v>
      </c>
      <c r="CV81">
        <f>VLOOKUP($B81,'Raw Stats'!$BC$3:$BR$5288,5,FALSE)</f>
        <v>10</v>
      </c>
      <c r="CW81">
        <f>VLOOKUP($B81,'Raw Stats'!$BC$3:$BR$52888,6,FALSE)</f>
        <v>23</v>
      </c>
      <c r="CX81">
        <f>VLOOKUP($B81,'Raw Stats'!$BC$3:$BR$5288,7,FALSE)</f>
        <v>14</v>
      </c>
      <c r="CY81">
        <f>VLOOKUP($B81,'Raw Stats'!$BC$3:$BR$5288,8,FALSE)</f>
        <v>6</v>
      </c>
      <c r="CZ81">
        <f>VLOOKUP($B81,'Raw Stats'!$BC$3:$BR$5288,9,FALSE)</f>
        <v>40</v>
      </c>
      <c r="DA81">
        <f>VLOOKUP($B81,'Raw Stats'!$BC$3:$BR$5288,10,FALSE)</f>
        <v>24</v>
      </c>
      <c r="DB81">
        <f>VLOOKUP($B81,'Raw Stats'!$BC$3:$BR$5288,11,FALSE)+VLOOKUP($B81,'Raw Stats'!$BC$3:$BR$5288,12,FALSE)</f>
        <v>0</v>
      </c>
      <c r="DC81">
        <f>VLOOKUP($B81,'Raw Stats'!$BC$3:$BR$5288,13,FALSE)+VLOOKUP($B81,'Raw Stats'!$BC$3:$BR$5288,14,FALSE)</f>
        <v>2</v>
      </c>
      <c r="DD81">
        <f>VLOOKUP($B81,'Raw Stats'!$BC$3:$BR$5288,15,FALSE)</f>
        <v>1</v>
      </c>
      <c r="DE81">
        <f>VLOOKUP($B81,'Raw Stats'!$BC$3:$BR$5288,16,FALSE)</f>
        <v>79</v>
      </c>
      <c r="DG81">
        <f>VLOOKUP($B81,'Raw Stats'!$AK$3:$AZ$528,3,FALSE)</f>
        <v>82</v>
      </c>
      <c r="DH81">
        <f>VLOOKUP($B81,'Raw Stats'!$AK$3:$AZ$528,4,FALSE)</f>
        <v>13</v>
      </c>
      <c r="DI81">
        <f>VLOOKUP($B81,'Raw Stats'!$AK$3:$AZ$528,5,FALSE)</f>
        <v>13</v>
      </c>
      <c r="DJ81">
        <f>VLOOKUP($B81,'Raw Stats'!$AK$3:$AZ$528,6,FALSE)</f>
        <v>26</v>
      </c>
      <c r="DK81">
        <f>VLOOKUP($B81,'Raw Stats'!$AK$3:$AZ$528,7,FALSE)</f>
        <v>-4</v>
      </c>
      <c r="DL81">
        <f>VLOOKUP($B81,'Raw Stats'!$AK$3:$AZ$528,8,FALSE)</f>
        <v>15</v>
      </c>
      <c r="DM81">
        <f>VLOOKUP($B81,'Raw Stats'!$AK$3:$AZ$528,9,FALSE)</f>
        <v>88</v>
      </c>
      <c r="DN81">
        <f>VLOOKUP($B81,'Raw Stats'!$AK$3:$AZ$528,10,FALSE)</f>
        <v>43</v>
      </c>
      <c r="DO81">
        <f>VLOOKUP($B81,'Raw Stats'!$AK$3:$AZ$528,11,FALSE)+VLOOKUP($B81,'Raw Stats'!$AK$3:$AZ$528,12,FALSE)</f>
        <v>3</v>
      </c>
      <c r="DP81">
        <f>VLOOKUP($B81,'Raw Stats'!$AK$3:$AZ$528,13,FALSE)+VLOOKUP($B81,'Raw Stats'!$AK$3:$AZ$528,14,FALSE)</f>
        <v>0</v>
      </c>
      <c r="DQ81">
        <f>VLOOKUP($B81,'Raw Stats'!$AK$3:$AZ$528,15,FALSE)</f>
        <v>2</v>
      </c>
      <c r="DR81">
        <f>VLOOKUP($B81,'Raw Stats'!$AK$3:$AZ$528,16,FALSE)</f>
        <v>115</v>
      </c>
      <c r="DT81">
        <f>VLOOKUP($B81,'Raw Stats'!$S$3:$AH$528,3,FALSE)</f>
        <v>82</v>
      </c>
      <c r="DU81">
        <f>VLOOKUP($B81,'Raw Stats'!$S$3:$AH$528,4,FALSE)</f>
        <v>11</v>
      </c>
      <c r="DV81">
        <f>VLOOKUP($B81,'Raw Stats'!$S$3:$AH$528,5,FALSE)</f>
        <v>24</v>
      </c>
      <c r="DW81">
        <f>VLOOKUP($B81,'Raw Stats'!$S$3:$AH$528,6,FALSE)</f>
        <v>35</v>
      </c>
      <c r="DX81">
        <f>VLOOKUP($B81,'Raw Stats'!$S$3:$AH$528,7,FALSE)</f>
        <v>-12</v>
      </c>
      <c r="DY81">
        <f>VLOOKUP($B81,'Raw Stats'!$S$3:$AH$528,8,FALSE)</f>
        <v>64</v>
      </c>
      <c r="DZ81">
        <f>VLOOKUP($B81,'Raw Stats'!$S$3:$AH$528,9,FALSE)</f>
        <v>89</v>
      </c>
      <c r="EA81">
        <f>VLOOKUP($B81,'Raw Stats'!$S$3:$AH$528,10,FALSE)</f>
        <v>46</v>
      </c>
      <c r="EB81">
        <f>VLOOKUP($B81,'Raw Stats'!$S$3:$AH$528,11,FALSE)+VLOOKUP($B81,'Raw Stats'!$S$3:$AH$528,12,FALSE)</f>
        <v>5</v>
      </c>
      <c r="EC81">
        <f>VLOOKUP($B81,'Raw Stats'!$S$3:$AH$528,13,FALSE)+VLOOKUP($B81,'Raw Stats'!$S$3:$AH$528,14,FALSE)</f>
        <v>3</v>
      </c>
      <c r="ED81">
        <f>VLOOKUP($B81,'Raw Stats'!$S$3:$AH$528,15,FALSE)</f>
        <v>3</v>
      </c>
      <c r="EE81">
        <f>VLOOKUP($B81,'Raw Stats'!$S$3:$AH$528,16,FALSE)</f>
        <v>129</v>
      </c>
    </row>
    <row r="82" spans="1:135" x14ac:dyDescent="0.2">
      <c r="A82" t="e">
        <f>VLOOKUP(B82,'ALL SKATERS'!$B$3:$I$378,9,FALSE)</f>
        <v>#REF!</v>
      </c>
      <c r="B82" t="s">
        <v>318</v>
      </c>
      <c r="C82">
        <f t="shared" si="16"/>
        <v>0.68679063021131825</v>
      </c>
      <c r="D82">
        <f t="shared" si="17"/>
        <v>0.55093242055853886</v>
      </c>
      <c r="E82">
        <f t="shared" si="18"/>
        <v>0.65271035845587899</v>
      </c>
      <c r="F82">
        <f t="shared" si="19"/>
        <v>0.53688006322047088</v>
      </c>
      <c r="G82">
        <f t="shared" si="20"/>
        <v>0.60747191156454827</v>
      </c>
      <c r="H82">
        <f>VLOOKUP(B82,'ALL SKATERS'!$B$3:$H$378,7,FALSE)</f>
        <v>0</v>
      </c>
      <c r="I82" s="29" t="e">
        <f t="shared" si="21"/>
        <v>#REF!</v>
      </c>
      <c r="J82" s="29">
        <f t="shared" si="22"/>
        <v>-95</v>
      </c>
      <c r="K82" s="29">
        <f t="shared" si="23"/>
        <v>-0.95</v>
      </c>
      <c r="L82">
        <f>BU82*'Value Calculations'!$D$3</f>
        <v>6.1160314293905689</v>
      </c>
      <c r="M82">
        <f>BV82*'Value Calculations'!$D$4</f>
        <v>8.4659303051608976</v>
      </c>
      <c r="N82">
        <f>BW82*'Value Calculations'!$D$5</f>
        <v>10.878862307169783</v>
      </c>
      <c r="O82">
        <f>BX82*'Value Calculations'!$D$6</f>
        <v>0.37519479575808856</v>
      </c>
      <c r="P82">
        <f>BY82*'Value Calculations'!$D$7</f>
        <v>1.0546185246551136</v>
      </c>
      <c r="Q82">
        <f>BZ82*'Value Calculations'!$D$8</f>
        <v>4.7448359215316263</v>
      </c>
      <c r="R82">
        <f>CA82*'Value Calculations'!$D$9</f>
        <v>4.5342902641506022</v>
      </c>
      <c r="S82">
        <f>CB82*'Value Calculations'!$D$10</f>
        <v>1.4612658963048188</v>
      </c>
      <c r="T82">
        <f>CC82*'Value Calculations'!$D$11</f>
        <v>0</v>
      </c>
      <c r="U82">
        <f>CD82*'Value Calculations'!$D$12</f>
        <v>0.81388273958941404</v>
      </c>
      <c r="V82">
        <f>CE82*'Value Calculations'!$D$13</f>
        <v>9.6304319310813735</v>
      </c>
      <c r="X82">
        <f>CH82*'Value Calculations'!$D$3</f>
        <v>3.2618834290083032</v>
      </c>
      <c r="Y82">
        <f>CI82*'Value Calculations'!$D$4</f>
        <v>9.7683811213394982</v>
      </c>
      <c r="Z82">
        <f>CJ82*'Value Calculations'!$D$5</f>
        <v>10.082847992011018</v>
      </c>
      <c r="AA82">
        <f>CK82*'Value Calculations'!$D$6</f>
        <v>-1.0005194553549028</v>
      </c>
      <c r="AB82">
        <f>CL82*'Value Calculations'!$D$7</f>
        <v>2.2850068034194129</v>
      </c>
      <c r="AC82">
        <f>CM82*'Value Calculations'!$D$8</f>
        <v>3.1632239476877508</v>
      </c>
      <c r="AD82">
        <f>CN82*'Value Calculations'!$D$9</f>
        <v>3.6526227127879851</v>
      </c>
      <c r="AE82">
        <f>CO82*'Value Calculations'!$D$10</f>
        <v>3.6531647407620471</v>
      </c>
      <c r="AF82">
        <f>CP82*'Value Calculations'!$D$11</f>
        <v>0</v>
      </c>
      <c r="AG82">
        <f>CQ82*'Value Calculations'!$D$12</f>
        <v>0.81388273958941404</v>
      </c>
      <c r="AH82">
        <f>CR82*'Value Calculations'!$D$13</f>
        <v>6.7413023517569615</v>
      </c>
      <c r="AJ82">
        <f>CU82*'Value Calculations'!$D$3</f>
        <v>4.4850897148864171</v>
      </c>
      <c r="AK82">
        <f>CV82*'Value Calculations'!$D$4</f>
        <v>2.6049016323571994</v>
      </c>
      <c r="AL82">
        <f>CW82*'Value Calculations'!$D$5</f>
        <v>5.0414239960055092</v>
      </c>
      <c r="AM82">
        <f>CX82*'Value Calculations'!$D$6</f>
        <v>0.87545452343553998</v>
      </c>
      <c r="AN82">
        <f>CY82*'Value Calculations'!$D$7</f>
        <v>0.52730926232755682</v>
      </c>
      <c r="AO82">
        <f>CZ82*'Value Calculations'!$D$8</f>
        <v>1.725394880556955</v>
      </c>
      <c r="AP82">
        <f>DA82*'Value Calculations'!$D$9</f>
        <v>2.770955161425368</v>
      </c>
      <c r="AQ82">
        <f>DB82*'Value Calculations'!$D$10</f>
        <v>0.73063294815240942</v>
      </c>
      <c r="AR82">
        <f>DC82*'Value Calculations'!$D$11</f>
        <v>0</v>
      </c>
      <c r="AS82">
        <f>DD82*'Value Calculations'!$D$12</f>
        <v>0.81388273958941404</v>
      </c>
      <c r="AT82">
        <f>DE82*'Value Calculations'!$D$13</f>
        <v>5.2279487625870313</v>
      </c>
      <c r="AV82">
        <f>DH82*'Value Calculations'!$D$3</f>
        <v>5.300560572138493</v>
      </c>
      <c r="AW82">
        <f>DI82*'Value Calculations'!$D$4</f>
        <v>6.1866413768483488</v>
      </c>
      <c r="AX82">
        <f>DJ82*'Value Calculations'!$D$5</f>
        <v>8.4908193616934895</v>
      </c>
      <c r="AY82">
        <f>DK82*'Value Calculations'!$D$6</f>
        <v>-1.2506493191936285</v>
      </c>
      <c r="AZ82">
        <f>DL82*'Value Calculations'!$D$7</f>
        <v>2.8123160657469697</v>
      </c>
      <c r="BA82">
        <f>DM82*'Value Calculations'!$D$8</f>
        <v>4.6010530148185467</v>
      </c>
      <c r="BB82">
        <f>DN82*'Value Calculations'!$D$9</f>
        <v>4.4083377568130855</v>
      </c>
      <c r="BC82">
        <f>DO82*'Value Calculations'!$D$10</f>
        <v>1.4612658963048188</v>
      </c>
      <c r="BD82">
        <f>DP82*'Value Calculations'!$D$11</f>
        <v>2.9721424440748123</v>
      </c>
      <c r="BE82">
        <f>DQ82*'Value Calculations'!$D$12</f>
        <v>0.81388273958941404</v>
      </c>
      <c r="BF82">
        <f>DR82*'Value Calculations'!$D$13</f>
        <v>7.154035148803306</v>
      </c>
      <c r="BH82">
        <f>DU82*'Value Calculations'!$D$3</f>
        <v>4.4850897148864171</v>
      </c>
      <c r="BI82">
        <f>DV82*'Value Calculations'!$D$4</f>
        <v>5.5354159687590485</v>
      </c>
      <c r="BJ82">
        <f>DW82*'Value Calculations'!$D$5</f>
        <v>7.4294669414818033</v>
      </c>
      <c r="BK82">
        <f>DX82*'Value Calculations'!$D$6</f>
        <v>-1.6258441149517171</v>
      </c>
      <c r="BL82">
        <f>DY82*'Value Calculations'!$D$7</f>
        <v>3.2517404510199337</v>
      </c>
      <c r="BM82">
        <f>DZ82*'Value Calculations'!$D$8</f>
        <v>3.3788983077573702</v>
      </c>
      <c r="BN82">
        <f>EA82*'Value Calculations'!$D$9</f>
        <v>5.1640528008381859</v>
      </c>
      <c r="BO82">
        <f>EB82*'Value Calculations'!$D$10</f>
        <v>3.2878482666858426</v>
      </c>
      <c r="BP82">
        <f>EC82*'Value Calculations'!$D$11</f>
        <v>2.9721424440748123</v>
      </c>
      <c r="BQ82">
        <f>ED82*'Value Calculations'!$D$12</f>
        <v>1.6277654791788281</v>
      </c>
      <c r="BR82">
        <f>EE82*'Value Calculations'!$D$13</f>
        <v>7.0164575497878579</v>
      </c>
      <c r="BT82">
        <f>VLOOKUP($B82,'Raw Stats'!$CM$3:$DC$528,3,FALSE)</f>
        <v>70</v>
      </c>
      <c r="BU82">
        <f>VLOOKUP($B82,'Raw Stats'!$CM$3:$DC$528,4,FALSE)</f>
        <v>15</v>
      </c>
      <c r="BV82">
        <f>VLOOKUP($B82,'Raw Stats'!$CM$3:$DC$528,5,FALSE)</f>
        <v>26</v>
      </c>
      <c r="BW82">
        <f>VLOOKUP($B82,'Raw Stats'!$CM$3:$DC$528,6,FALSE)</f>
        <v>41</v>
      </c>
      <c r="BX82">
        <f>VLOOKUP($B82,'Raw Stats'!$CM$3:$DC$528,7,FALSE)</f>
        <v>3</v>
      </c>
      <c r="BY82">
        <f>VLOOKUP($B82,'Raw Stats'!$CM$3:$DC$528,8,FALSE)</f>
        <v>12</v>
      </c>
      <c r="BZ82">
        <f>VLOOKUP($B82,'Raw Stats'!$CM$3:$DC$528,9,FALSE)</f>
        <v>66</v>
      </c>
      <c r="CA82">
        <f>VLOOKUP($B82,'Raw Stats'!$CM$3:$DC$528,10,FALSE)</f>
        <v>36</v>
      </c>
      <c r="CB82">
        <f>VLOOKUP($B82,'Raw Stats'!$CM$3:$DC$528,11,FALSE)+VLOOKUP($B82,'Raw Stats'!$CM$3:$DC$528,12,FALSE)</f>
        <v>4</v>
      </c>
      <c r="CC82">
        <f>VLOOKUP($B82,'Raw Stats'!$CM$3:$DC$528,13,FALSE)+VLOOKUP($B82,'Raw Stats'!$CM$3:$DC$528,14,FALSE)</f>
        <v>0</v>
      </c>
      <c r="CD82">
        <f>VLOOKUP($B82,'Raw Stats'!$CM$3:$DC$528,15,FALSE)</f>
        <v>1</v>
      </c>
      <c r="CE82">
        <f>VLOOKUP($B82,'Raw Stats'!$CM$3:$DC$528,16,FALSE)</f>
        <v>140</v>
      </c>
      <c r="CG82">
        <f>VLOOKUP($B82,'Raw Stats'!$BU$3:$CJ$528,3,FALSE)</f>
        <v>77</v>
      </c>
      <c r="CH82">
        <f>VLOOKUP($B82,'Raw Stats'!$BU$3:$CJ$528,4,FALSE)</f>
        <v>8</v>
      </c>
      <c r="CI82">
        <f>VLOOKUP($B82,'Raw Stats'!$BU$3:$CJ$5288,5,FALSE)</f>
        <v>30</v>
      </c>
      <c r="CJ82">
        <f>VLOOKUP($B82,'Raw Stats'!$BU$3:$CJ$528,6,FALSE)</f>
        <v>38</v>
      </c>
      <c r="CK82">
        <f>VLOOKUP($B82,'Raw Stats'!$BU$3:$CJ$528,7,FALSE)</f>
        <v>-8</v>
      </c>
      <c r="CL82">
        <f>VLOOKUP($B82,'Raw Stats'!$BU$3:$CJ$528,8,FALSE)</f>
        <v>26</v>
      </c>
      <c r="CM82">
        <f>VLOOKUP($B82,'Raw Stats'!$BU$3:$CJ$528,9,FALSE)</f>
        <v>44</v>
      </c>
      <c r="CN82">
        <f>VLOOKUP($B82,'Raw Stats'!$BU$3:$CJ$528,10,FALSE)</f>
        <v>29</v>
      </c>
      <c r="CO82">
        <f>VLOOKUP($B82,'Raw Stats'!$BU$3:$CJ$528,11,FALSE)+VLOOKUP($B82,'Raw Stats'!$BU$3:$CJ$528,12,FALSE)</f>
        <v>10</v>
      </c>
      <c r="CP82">
        <f>VLOOKUP($B82,'Raw Stats'!$BU$3:$CJ$528,13,FALSE)+VLOOKUP($B82,'Raw Stats'!$BU$3:$CJ$528,14,FALSE)</f>
        <v>0</v>
      </c>
      <c r="CQ82">
        <f>VLOOKUP($B82,'Raw Stats'!$BU$3:$CJ$528,15,FALSE)</f>
        <v>1</v>
      </c>
      <c r="CR82">
        <f>VLOOKUP($B82,'Raw Stats'!$BU$3:$CJ$528,16,FALSE)</f>
        <v>98</v>
      </c>
      <c r="CT82">
        <f>VLOOKUP($B82,'Raw Stats'!$BC$3:$BR$528,3,FALSE)</f>
        <v>38</v>
      </c>
      <c r="CU82">
        <f>VLOOKUP($B82,'Raw Stats'!$BC$3:$BR$528,4,FALSE)</f>
        <v>11</v>
      </c>
      <c r="CV82">
        <f>VLOOKUP($B82,'Raw Stats'!$BC$3:$BR$5288,5,FALSE)</f>
        <v>8</v>
      </c>
      <c r="CW82">
        <f>VLOOKUP($B82,'Raw Stats'!$BC$3:$BR$52888,6,FALSE)</f>
        <v>19</v>
      </c>
      <c r="CX82">
        <f>VLOOKUP($B82,'Raw Stats'!$BC$3:$BR$5288,7,FALSE)</f>
        <v>7</v>
      </c>
      <c r="CY82">
        <f>VLOOKUP($B82,'Raw Stats'!$BC$3:$BR$5288,8,FALSE)</f>
        <v>6</v>
      </c>
      <c r="CZ82">
        <f>VLOOKUP($B82,'Raw Stats'!$BC$3:$BR$5288,9,FALSE)</f>
        <v>24</v>
      </c>
      <c r="DA82">
        <f>VLOOKUP($B82,'Raw Stats'!$BC$3:$BR$5288,10,FALSE)</f>
        <v>22</v>
      </c>
      <c r="DB82">
        <f>VLOOKUP($B82,'Raw Stats'!$BC$3:$BR$5288,11,FALSE)+VLOOKUP($B82,'Raw Stats'!$BC$3:$BR$5288,12,FALSE)</f>
        <v>2</v>
      </c>
      <c r="DC82">
        <f>VLOOKUP($B82,'Raw Stats'!$BC$3:$BR$5288,13,FALSE)+VLOOKUP($B82,'Raw Stats'!$BC$3:$BR$5288,14,FALSE)</f>
        <v>0</v>
      </c>
      <c r="DD82">
        <f>VLOOKUP($B82,'Raw Stats'!$BC$3:$BR$5288,15,FALSE)</f>
        <v>1</v>
      </c>
      <c r="DE82">
        <f>VLOOKUP($B82,'Raw Stats'!$BC$3:$BR$5288,16,FALSE)</f>
        <v>76</v>
      </c>
      <c r="DG82">
        <f>VLOOKUP($B82,'Raw Stats'!$AK$3:$AZ$528,3,FALSE)</f>
        <v>80</v>
      </c>
      <c r="DH82">
        <f>VLOOKUP($B82,'Raw Stats'!$AK$3:$AZ$528,4,FALSE)</f>
        <v>13</v>
      </c>
      <c r="DI82">
        <f>VLOOKUP($B82,'Raw Stats'!$AK$3:$AZ$528,5,FALSE)</f>
        <v>19</v>
      </c>
      <c r="DJ82">
        <f>VLOOKUP($B82,'Raw Stats'!$AK$3:$AZ$528,6,FALSE)</f>
        <v>32</v>
      </c>
      <c r="DK82">
        <f>VLOOKUP($B82,'Raw Stats'!$AK$3:$AZ$528,7,FALSE)</f>
        <v>-10</v>
      </c>
      <c r="DL82">
        <f>VLOOKUP($B82,'Raw Stats'!$AK$3:$AZ$528,8,FALSE)</f>
        <v>32</v>
      </c>
      <c r="DM82">
        <f>VLOOKUP($B82,'Raw Stats'!$AK$3:$AZ$528,9,FALSE)</f>
        <v>64</v>
      </c>
      <c r="DN82">
        <f>VLOOKUP($B82,'Raw Stats'!$AK$3:$AZ$528,10,FALSE)</f>
        <v>35</v>
      </c>
      <c r="DO82">
        <f>VLOOKUP($B82,'Raw Stats'!$AK$3:$AZ$528,11,FALSE)+VLOOKUP($B82,'Raw Stats'!$AK$3:$AZ$528,12,FALSE)</f>
        <v>4</v>
      </c>
      <c r="DP82">
        <f>VLOOKUP($B82,'Raw Stats'!$AK$3:$AZ$528,13,FALSE)+VLOOKUP($B82,'Raw Stats'!$AK$3:$AZ$528,14,FALSE)</f>
        <v>3</v>
      </c>
      <c r="DQ82">
        <f>VLOOKUP($B82,'Raw Stats'!$AK$3:$AZ$528,15,FALSE)</f>
        <v>1</v>
      </c>
      <c r="DR82">
        <f>VLOOKUP($B82,'Raw Stats'!$AK$3:$AZ$528,16,FALSE)</f>
        <v>104</v>
      </c>
      <c r="DT82">
        <f>VLOOKUP($B82,'Raw Stats'!$S$3:$AH$528,3,FALSE)</f>
        <v>70</v>
      </c>
      <c r="DU82">
        <f>VLOOKUP($B82,'Raw Stats'!$S$3:$AH$528,4,FALSE)</f>
        <v>11</v>
      </c>
      <c r="DV82">
        <f>VLOOKUP($B82,'Raw Stats'!$S$3:$AH$528,5,FALSE)</f>
        <v>17</v>
      </c>
      <c r="DW82">
        <f>VLOOKUP($B82,'Raw Stats'!$S$3:$AH$528,6,FALSE)</f>
        <v>28</v>
      </c>
      <c r="DX82">
        <f>VLOOKUP($B82,'Raw Stats'!$S$3:$AH$528,7,FALSE)</f>
        <v>-13</v>
      </c>
      <c r="DY82">
        <f>VLOOKUP($B82,'Raw Stats'!$S$3:$AH$528,8,FALSE)</f>
        <v>37</v>
      </c>
      <c r="DZ82">
        <f>VLOOKUP($B82,'Raw Stats'!$S$3:$AH$528,9,FALSE)</f>
        <v>47</v>
      </c>
      <c r="EA82">
        <f>VLOOKUP($B82,'Raw Stats'!$S$3:$AH$528,10,FALSE)</f>
        <v>41</v>
      </c>
      <c r="EB82">
        <f>VLOOKUP($B82,'Raw Stats'!$S$3:$AH$528,11,FALSE)+VLOOKUP($B82,'Raw Stats'!$S$3:$AH$528,12,FALSE)</f>
        <v>9</v>
      </c>
      <c r="EC82">
        <f>VLOOKUP($B82,'Raw Stats'!$S$3:$AH$528,13,FALSE)+VLOOKUP($B82,'Raw Stats'!$S$3:$AH$528,14,FALSE)</f>
        <v>3</v>
      </c>
      <c r="ED82">
        <f>VLOOKUP($B82,'Raw Stats'!$S$3:$AH$528,15,FALSE)</f>
        <v>2</v>
      </c>
      <c r="EE82">
        <f>VLOOKUP($B82,'Raw Stats'!$S$3:$AH$528,16,FALSE)</f>
        <v>102</v>
      </c>
    </row>
    <row r="83" spans="1:135" x14ac:dyDescent="0.2">
      <c r="A83" t="e">
        <f>VLOOKUP(B83,'ALL SKATERS'!$B$3:$I$378,9,FALSE)</f>
        <v>#REF!</v>
      </c>
      <c r="B83" t="s">
        <v>359</v>
      </c>
      <c r="C83">
        <f t="shared" si="16"/>
        <v>0.54316551400048141</v>
      </c>
      <c r="D83">
        <f t="shared" si="17"/>
        <v>0.49758853517980073</v>
      </c>
      <c r="E83">
        <f t="shared" si="18"/>
        <v>0.85124323913365363</v>
      </c>
      <c r="F83">
        <f t="shared" si="19"/>
        <v>0.88233521133403425</v>
      </c>
      <c r="G83">
        <f t="shared" si="20"/>
        <v>0.7675484223619804</v>
      </c>
      <c r="H83">
        <f>VLOOKUP(B83,'ALL SKATERS'!$B$3:$H$378,7,FALSE)</f>
        <v>0</v>
      </c>
      <c r="I83" s="29" t="e">
        <f t="shared" si="21"/>
        <v>#REF!</v>
      </c>
      <c r="J83" s="29">
        <f t="shared" si="22"/>
        <v>-95</v>
      </c>
      <c r="K83" s="29">
        <f t="shared" si="23"/>
        <v>-0.95</v>
      </c>
      <c r="L83">
        <f>BU83*'Value Calculations'!$D$3</f>
        <v>3.2618834290083032</v>
      </c>
      <c r="M83">
        <f>BV83*'Value Calculations'!$D$4</f>
        <v>6.1866413768483488</v>
      </c>
      <c r="N83">
        <f>BW83*'Value Calculations'!$D$5</f>
        <v>7.1641288364288815</v>
      </c>
      <c r="O83">
        <f>BX83*'Value Calculations'!$D$6</f>
        <v>1.5007791830323542</v>
      </c>
      <c r="P83">
        <f>BY83*'Value Calculations'!$D$7</f>
        <v>1.0546185246551136</v>
      </c>
      <c r="Q83">
        <f>BZ83*'Value Calculations'!$D$8</f>
        <v>4.6010530148185467</v>
      </c>
      <c r="R83">
        <f>CA83*'Value Calculations'!$D$9</f>
        <v>1.8892876100627509</v>
      </c>
      <c r="S83">
        <f>CB83*'Value Calculations'!$D$10</f>
        <v>0.36531647407620471</v>
      </c>
      <c r="T83">
        <f>CC83*'Value Calculations'!$D$11</f>
        <v>0</v>
      </c>
      <c r="U83">
        <f>CD83*'Value Calculations'!$D$12</f>
        <v>0.81388273958941404</v>
      </c>
      <c r="V83">
        <f>CE83*'Value Calculations'!$D$13</f>
        <v>9.0113327355118571</v>
      </c>
      <c r="X83">
        <f>CH83*'Value Calculations'!$D$3</f>
        <v>3.2618834290083032</v>
      </c>
      <c r="Y83">
        <f>CI83*'Value Calculations'!$D$4</f>
        <v>6.5122540808929985</v>
      </c>
      <c r="Z83">
        <f>CJ83*'Value Calculations'!$D$5</f>
        <v>7.4294669414818033</v>
      </c>
      <c r="AA83">
        <f>CK83*'Value Calculations'!$D$6</f>
        <v>-2.2511687745485314</v>
      </c>
      <c r="AB83">
        <f>CL83*'Value Calculations'!$D$7</f>
        <v>1.9334672952010417</v>
      </c>
      <c r="AC83">
        <f>CM83*'Value Calculations'!$D$8</f>
        <v>4.2415957480358477</v>
      </c>
      <c r="AD83">
        <f>CN83*'Value Calculations'!$D$9</f>
        <v>1.385477580712684</v>
      </c>
      <c r="AE83">
        <f>CO83*'Value Calculations'!$D$10</f>
        <v>2.5572153185334328</v>
      </c>
      <c r="AF83">
        <f>CP83*'Value Calculations'!$D$11</f>
        <v>0.9907141480249374</v>
      </c>
      <c r="AG83">
        <f>CQ83*'Value Calculations'!$D$12</f>
        <v>0.81388273958941404</v>
      </c>
      <c r="AH83">
        <f>CR83*'Value Calculations'!$D$13</f>
        <v>12.93229430745213</v>
      </c>
      <c r="AJ83">
        <f>CU83*'Value Calculations'!$D$3</f>
        <v>4.8928251435124546</v>
      </c>
      <c r="AK83">
        <f>CV83*'Value Calculations'!$D$4</f>
        <v>7.4890921930269485</v>
      </c>
      <c r="AL83">
        <f>CW83*'Value Calculations'!$D$5</f>
        <v>9.2868336768522539</v>
      </c>
      <c r="AM83">
        <f>CX83*'Value Calculations'!$D$6</f>
        <v>-1.2506493191936285</v>
      </c>
      <c r="AN83">
        <f>CY83*'Value Calculations'!$D$7</f>
        <v>1.4061580328734848</v>
      </c>
      <c r="AO83">
        <f>CZ83*'Value Calculations'!$D$8</f>
        <v>2.084852147339654</v>
      </c>
      <c r="AP83">
        <f>DA83*'Value Calculations'!$D$9</f>
        <v>1.2595250733751673</v>
      </c>
      <c r="AQ83">
        <f>DB83*'Value Calculations'!$D$10</f>
        <v>4.7491141629906615</v>
      </c>
      <c r="AR83">
        <f>DC83*'Value Calculations'!$D$11</f>
        <v>0.9907141480249374</v>
      </c>
      <c r="AS83">
        <f>DD83*'Value Calculations'!$D$12</f>
        <v>1.6277654791788281</v>
      </c>
      <c r="AT83">
        <f>DE83*'Value Calculations'!$D$13</f>
        <v>8.3234447404346152</v>
      </c>
      <c r="AV83">
        <f>DH83*'Value Calculations'!$D$3</f>
        <v>11.008856572903023</v>
      </c>
      <c r="AW83">
        <f>DI83*'Value Calculations'!$D$4</f>
        <v>11.070831937518097</v>
      </c>
      <c r="AX83">
        <f>DJ83*'Value Calculations'!$D$5</f>
        <v>16.185624408228215</v>
      </c>
      <c r="AY83">
        <f>DK83*'Value Calculations'!$D$6</f>
        <v>-0.87545452343553998</v>
      </c>
      <c r="AZ83">
        <f>DL83*'Value Calculations'!$D$7</f>
        <v>2.2850068034194129</v>
      </c>
      <c r="BA83">
        <f>DM83*'Value Calculations'!$D$8</f>
        <v>2.3005265074092733</v>
      </c>
      <c r="BB83">
        <f>DN83*'Value Calculations'!$D$9</f>
        <v>4.156432742138052</v>
      </c>
      <c r="BC83">
        <f>DO83*'Value Calculations'!$D$10</f>
        <v>8.0369624296765032</v>
      </c>
      <c r="BD83">
        <f>DP83*'Value Calculations'!$D$11</f>
        <v>0</v>
      </c>
      <c r="BE83">
        <f>DQ83*'Value Calculations'!$D$12</f>
        <v>3.2555309583576562</v>
      </c>
      <c r="BF83">
        <f>DR83*'Value Calculations'!$D$13</f>
        <v>14.927169493176129</v>
      </c>
      <c r="BH83">
        <f>DU83*'Value Calculations'!$D$3</f>
        <v>4.8928251435124546</v>
      </c>
      <c r="BI83">
        <f>DV83*'Value Calculations'!$D$4</f>
        <v>6.1866413768483488</v>
      </c>
      <c r="BJ83">
        <f>DW83*'Value Calculations'!$D$5</f>
        <v>8.2254812566405686</v>
      </c>
      <c r="BK83">
        <f>DX83*'Value Calculations'!$D$6</f>
        <v>0.25012986383872571</v>
      </c>
      <c r="BL83">
        <f>DY83*'Value Calculations'!$D$7</f>
        <v>1.5819277869826704</v>
      </c>
      <c r="BM83">
        <f>DZ83*'Value Calculations'!$D$8</f>
        <v>1.0783718003480969</v>
      </c>
      <c r="BN83">
        <f>EA83*'Value Calculations'!$D$9</f>
        <v>1.7633351027252342</v>
      </c>
      <c r="BO83">
        <f>EB83*'Value Calculations'!$D$10</f>
        <v>2.1918988444572283</v>
      </c>
      <c r="BP83">
        <f>EC83*'Value Calculations'!$D$11</f>
        <v>0</v>
      </c>
      <c r="BQ83">
        <f>ED83*'Value Calculations'!$D$12</f>
        <v>1.6277654791788281</v>
      </c>
      <c r="BR83">
        <f>EE83*'Value Calculations'!$D$13</f>
        <v>6.7413023517569615</v>
      </c>
      <c r="BT83">
        <f>VLOOKUP($B83,'Raw Stats'!$CM$3:$DC$528,3,FALSE)</f>
        <v>66</v>
      </c>
      <c r="BU83">
        <f>VLOOKUP($B83,'Raw Stats'!$CM$3:$DC$528,4,FALSE)</f>
        <v>8</v>
      </c>
      <c r="BV83">
        <f>VLOOKUP($B83,'Raw Stats'!$CM$3:$DC$528,5,FALSE)</f>
        <v>19</v>
      </c>
      <c r="BW83">
        <f>VLOOKUP($B83,'Raw Stats'!$CM$3:$DC$528,6,FALSE)</f>
        <v>27</v>
      </c>
      <c r="BX83">
        <f>VLOOKUP($B83,'Raw Stats'!$CM$3:$DC$528,7,FALSE)</f>
        <v>12</v>
      </c>
      <c r="BY83">
        <f>VLOOKUP($B83,'Raw Stats'!$CM$3:$DC$528,8,FALSE)</f>
        <v>12</v>
      </c>
      <c r="BZ83">
        <f>VLOOKUP($B83,'Raw Stats'!$CM$3:$DC$528,9,FALSE)</f>
        <v>64</v>
      </c>
      <c r="CA83">
        <f>VLOOKUP($B83,'Raw Stats'!$CM$3:$DC$528,10,FALSE)</f>
        <v>15</v>
      </c>
      <c r="CB83">
        <f>VLOOKUP($B83,'Raw Stats'!$CM$3:$DC$528,11,FALSE)+VLOOKUP($B83,'Raw Stats'!$CM$3:$DC$528,12,FALSE)</f>
        <v>1</v>
      </c>
      <c r="CC83">
        <f>VLOOKUP($B83,'Raw Stats'!$CM$3:$DC$528,13,FALSE)+VLOOKUP($B83,'Raw Stats'!$CM$3:$DC$528,14,FALSE)</f>
        <v>0</v>
      </c>
      <c r="CD83">
        <f>VLOOKUP($B83,'Raw Stats'!$CM$3:$DC$528,15,FALSE)</f>
        <v>1</v>
      </c>
      <c r="CE83">
        <f>VLOOKUP($B83,'Raw Stats'!$CM$3:$DC$528,16,FALSE)</f>
        <v>131</v>
      </c>
      <c r="CG83">
        <f>VLOOKUP($B83,'Raw Stats'!$BU$3:$CJ$528,3,FALSE)</f>
        <v>80</v>
      </c>
      <c r="CH83">
        <f>VLOOKUP($B83,'Raw Stats'!$BU$3:$CJ$528,4,FALSE)</f>
        <v>8</v>
      </c>
      <c r="CI83">
        <f>VLOOKUP($B83,'Raw Stats'!$BU$3:$CJ$5288,5,FALSE)</f>
        <v>20</v>
      </c>
      <c r="CJ83">
        <f>VLOOKUP($B83,'Raw Stats'!$BU$3:$CJ$528,6,FALSE)</f>
        <v>28</v>
      </c>
      <c r="CK83">
        <f>VLOOKUP($B83,'Raw Stats'!$BU$3:$CJ$528,7,FALSE)</f>
        <v>-18</v>
      </c>
      <c r="CL83">
        <f>VLOOKUP($B83,'Raw Stats'!$BU$3:$CJ$528,8,FALSE)</f>
        <v>22</v>
      </c>
      <c r="CM83">
        <f>VLOOKUP($B83,'Raw Stats'!$BU$3:$CJ$528,9,FALSE)</f>
        <v>59</v>
      </c>
      <c r="CN83">
        <f>VLOOKUP($B83,'Raw Stats'!$BU$3:$CJ$528,10,FALSE)</f>
        <v>11</v>
      </c>
      <c r="CO83">
        <f>VLOOKUP($B83,'Raw Stats'!$BU$3:$CJ$528,11,FALSE)+VLOOKUP($B83,'Raw Stats'!$BU$3:$CJ$528,12,FALSE)</f>
        <v>7</v>
      </c>
      <c r="CP83">
        <f>VLOOKUP($B83,'Raw Stats'!$BU$3:$CJ$528,13,FALSE)+VLOOKUP($B83,'Raw Stats'!$BU$3:$CJ$528,14,FALSE)</f>
        <v>1</v>
      </c>
      <c r="CQ83">
        <f>VLOOKUP($B83,'Raw Stats'!$BU$3:$CJ$528,15,FALSE)</f>
        <v>1</v>
      </c>
      <c r="CR83">
        <f>VLOOKUP($B83,'Raw Stats'!$BU$3:$CJ$528,16,FALSE)</f>
        <v>188</v>
      </c>
      <c r="CT83">
        <f>VLOOKUP($B83,'Raw Stats'!$BC$3:$BR$528,3,FALSE)</f>
        <v>48</v>
      </c>
      <c r="CU83">
        <f>VLOOKUP($B83,'Raw Stats'!$BC$3:$BR$528,4,FALSE)</f>
        <v>12</v>
      </c>
      <c r="CV83">
        <f>VLOOKUP($B83,'Raw Stats'!$BC$3:$BR$5288,5,FALSE)</f>
        <v>23</v>
      </c>
      <c r="CW83">
        <f>VLOOKUP($B83,'Raw Stats'!$BC$3:$BR$52888,6,FALSE)</f>
        <v>35</v>
      </c>
      <c r="CX83">
        <f>VLOOKUP($B83,'Raw Stats'!$BC$3:$BR$5288,7,FALSE)</f>
        <v>-10</v>
      </c>
      <c r="CY83">
        <f>VLOOKUP($B83,'Raw Stats'!$BC$3:$BR$5288,8,FALSE)</f>
        <v>16</v>
      </c>
      <c r="CZ83">
        <f>VLOOKUP($B83,'Raw Stats'!$BC$3:$BR$5288,9,FALSE)</f>
        <v>29</v>
      </c>
      <c r="DA83">
        <f>VLOOKUP($B83,'Raw Stats'!$BC$3:$BR$5288,10,FALSE)</f>
        <v>10</v>
      </c>
      <c r="DB83">
        <f>VLOOKUP($B83,'Raw Stats'!$BC$3:$BR$5288,11,FALSE)+VLOOKUP($B83,'Raw Stats'!$BC$3:$BR$5288,12,FALSE)</f>
        <v>13</v>
      </c>
      <c r="DC83">
        <f>VLOOKUP($B83,'Raw Stats'!$BC$3:$BR$5288,13,FALSE)+VLOOKUP($B83,'Raw Stats'!$BC$3:$BR$5288,14,FALSE)</f>
        <v>1</v>
      </c>
      <c r="DD83">
        <f>VLOOKUP($B83,'Raw Stats'!$BC$3:$BR$5288,15,FALSE)</f>
        <v>2</v>
      </c>
      <c r="DE83">
        <f>VLOOKUP($B83,'Raw Stats'!$BC$3:$BR$5288,16,FALSE)</f>
        <v>121</v>
      </c>
      <c r="DG83">
        <f>VLOOKUP($B83,'Raw Stats'!$AK$3:$AZ$528,3,FALSE)</f>
        <v>82</v>
      </c>
      <c r="DH83">
        <f>VLOOKUP($B83,'Raw Stats'!$AK$3:$AZ$528,4,FALSE)</f>
        <v>27</v>
      </c>
      <c r="DI83">
        <f>VLOOKUP($B83,'Raw Stats'!$AK$3:$AZ$528,5,FALSE)</f>
        <v>34</v>
      </c>
      <c r="DJ83">
        <f>VLOOKUP($B83,'Raw Stats'!$AK$3:$AZ$528,6,FALSE)</f>
        <v>61</v>
      </c>
      <c r="DK83">
        <f>VLOOKUP($B83,'Raw Stats'!$AK$3:$AZ$528,7,FALSE)</f>
        <v>-7</v>
      </c>
      <c r="DL83">
        <f>VLOOKUP($B83,'Raw Stats'!$AK$3:$AZ$528,8,FALSE)</f>
        <v>26</v>
      </c>
      <c r="DM83">
        <f>VLOOKUP($B83,'Raw Stats'!$AK$3:$AZ$528,9,FALSE)</f>
        <v>32</v>
      </c>
      <c r="DN83">
        <f>VLOOKUP($B83,'Raw Stats'!$AK$3:$AZ$528,10,FALSE)</f>
        <v>33</v>
      </c>
      <c r="DO83">
        <f>VLOOKUP($B83,'Raw Stats'!$AK$3:$AZ$528,11,FALSE)+VLOOKUP($B83,'Raw Stats'!$AK$3:$AZ$528,12,FALSE)</f>
        <v>22</v>
      </c>
      <c r="DP83">
        <f>VLOOKUP($B83,'Raw Stats'!$AK$3:$AZ$528,13,FALSE)+VLOOKUP($B83,'Raw Stats'!$AK$3:$AZ$528,14,FALSE)</f>
        <v>0</v>
      </c>
      <c r="DQ83">
        <f>VLOOKUP($B83,'Raw Stats'!$AK$3:$AZ$528,15,FALSE)</f>
        <v>4</v>
      </c>
      <c r="DR83">
        <f>VLOOKUP($B83,'Raw Stats'!$AK$3:$AZ$528,16,FALSE)</f>
        <v>217</v>
      </c>
      <c r="DT83">
        <f>VLOOKUP($B83,'Raw Stats'!$S$3:$AH$528,3,FALSE)</f>
        <v>45</v>
      </c>
      <c r="DU83">
        <f>VLOOKUP($B83,'Raw Stats'!$S$3:$AH$528,4,FALSE)</f>
        <v>12</v>
      </c>
      <c r="DV83">
        <f>VLOOKUP($B83,'Raw Stats'!$S$3:$AH$528,5,FALSE)</f>
        <v>19</v>
      </c>
      <c r="DW83">
        <f>VLOOKUP($B83,'Raw Stats'!$S$3:$AH$528,6,FALSE)</f>
        <v>31</v>
      </c>
      <c r="DX83">
        <f>VLOOKUP($B83,'Raw Stats'!$S$3:$AH$528,7,FALSE)</f>
        <v>2</v>
      </c>
      <c r="DY83">
        <f>VLOOKUP($B83,'Raw Stats'!$S$3:$AH$528,8,FALSE)</f>
        <v>18</v>
      </c>
      <c r="DZ83">
        <f>VLOOKUP($B83,'Raw Stats'!$S$3:$AH$528,9,FALSE)</f>
        <v>15</v>
      </c>
      <c r="EA83">
        <f>VLOOKUP($B83,'Raw Stats'!$S$3:$AH$528,10,FALSE)</f>
        <v>14</v>
      </c>
      <c r="EB83">
        <f>VLOOKUP($B83,'Raw Stats'!$S$3:$AH$528,11,FALSE)+VLOOKUP($B83,'Raw Stats'!$S$3:$AH$528,12,FALSE)</f>
        <v>6</v>
      </c>
      <c r="EC83">
        <f>VLOOKUP($B83,'Raw Stats'!$S$3:$AH$528,13,FALSE)+VLOOKUP($B83,'Raw Stats'!$S$3:$AH$528,14,FALSE)</f>
        <v>0</v>
      </c>
      <c r="ED83">
        <f>VLOOKUP($B83,'Raw Stats'!$S$3:$AH$528,15,FALSE)</f>
        <v>2</v>
      </c>
      <c r="EE83">
        <f>VLOOKUP($B83,'Raw Stats'!$S$3:$AH$528,16,FALSE)</f>
        <v>98</v>
      </c>
    </row>
    <row r="84" spans="1:135" x14ac:dyDescent="0.2">
      <c r="A84" t="e">
        <f>VLOOKUP(B84,'ALL SKATERS'!$B$3:$I$378,9,FALSE)</f>
        <v>#REF!</v>
      </c>
      <c r="B84" t="s">
        <v>179</v>
      </c>
      <c r="C84">
        <f t="shared" si="16"/>
        <v>0.71424528720174474</v>
      </c>
      <c r="D84">
        <f t="shared" si="17"/>
        <v>0.82084405329012811</v>
      </c>
      <c r="E84">
        <f t="shared" si="18"/>
        <v>0.8744424524635912</v>
      </c>
      <c r="F84">
        <f t="shared" si="19"/>
        <v>1.0303656497333038</v>
      </c>
      <c r="G84">
        <f t="shared" si="20"/>
        <v>1.008102511298989</v>
      </c>
      <c r="H84">
        <f>VLOOKUP(B84,'ALL SKATERS'!$B$3:$H$378,7,FALSE)</f>
        <v>0</v>
      </c>
      <c r="I84" s="29" t="e">
        <f t="shared" si="21"/>
        <v>#REF!</v>
      </c>
      <c r="J84" s="29">
        <f t="shared" si="22"/>
        <v>-95</v>
      </c>
      <c r="K84" s="29">
        <f t="shared" si="23"/>
        <v>-0.95</v>
      </c>
      <c r="L84">
        <f>BU84*'Value Calculations'!$D$3</f>
        <v>2.4464125717562273</v>
      </c>
      <c r="M84">
        <f>BV84*'Value Calculations'!$D$4</f>
        <v>5.8610286728036982</v>
      </c>
      <c r="N84">
        <f>BW84*'Value Calculations'!$D$5</f>
        <v>6.3681145212701171</v>
      </c>
      <c r="O84">
        <f>BX84*'Value Calculations'!$D$6</f>
        <v>-0.75038959151617712</v>
      </c>
      <c r="P84">
        <f>BY84*'Value Calculations'!$D$7</f>
        <v>1.2303882787642992</v>
      </c>
      <c r="Q84">
        <f>BZ84*'Value Calculations'!$D$8</f>
        <v>6.1107735353058823</v>
      </c>
      <c r="R84">
        <f>CA84*'Value Calculations'!$D$9</f>
        <v>1.8892876100627509</v>
      </c>
      <c r="S84">
        <f>CB84*'Value Calculations'!$D$10</f>
        <v>2.5572153185334328</v>
      </c>
      <c r="T84">
        <f>CC84*'Value Calculations'!$D$11</f>
        <v>0</v>
      </c>
      <c r="U84">
        <f>CD84*'Value Calculations'!$D$12</f>
        <v>0.81388273958941404</v>
      </c>
      <c r="V84">
        <f>CE84*'Value Calculations'!$D$13</f>
        <v>6.3285695547106169</v>
      </c>
      <c r="X84">
        <f>CH84*'Value Calculations'!$D$3</f>
        <v>6.1160314293905689</v>
      </c>
      <c r="Y84">
        <f>CI84*'Value Calculations'!$D$4</f>
        <v>8.1403176011162479</v>
      </c>
      <c r="Z84">
        <f>CJ84*'Value Calculations'!$D$5</f>
        <v>10.613524202116862</v>
      </c>
      <c r="AA84">
        <f>CK84*'Value Calculations'!$D$6</f>
        <v>0.25012986383872571</v>
      </c>
      <c r="AB84">
        <f>CL84*'Value Calculations'!$D$7</f>
        <v>2.9880858198561553</v>
      </c>
      <c r="AC84">
        <f>CM84*'Value Calculations'!$D$8</f>
        <v>13.94694195116872</v>
      </c>
      <c r="AD84">
        <f>CN84*'Value Calculations'!$D$9</f>
        <v>4.6602427714881189</v>
      </c>
      <c r="AE84">
        <f>CO84*'Value Calculations'!$D$10</f>
        <v>3.6531647407620471</v>
      </c>
      <c r="AF84">
        <f>CP84*'Value Calculations'!$D$11</f>
        <v>3.9628565920997496</v>
      </c>
      <c r="AG84">
        <f>CQ84*'Value Calculations'!$D$12</f>
        <v>1.6277654791788281</v>
      </c>
      <c r="AH84">
        <f>CR84*'Value Calculations'!$D$13</f>
        <v>11.350151918774475</v>
      </c>
      <c r="AJ84">
        <f>CU84*'Value Calculations'!$D$3</f>
        <v>4.0773542862603787</v>
      </c>
      <c r="AK84">
        <f>CV84*'Value Calculations'!$D$4</f>
        <v>6.8378667849376482</v>
      </c>
      <c r="AL84">
        <f>CW84*'Value Calculations'!$D$5</f>
        <v>8.2254812566405686</v>
      </c>
      <c r="AM84">
        <f>CX84*'Value Calculations'!$D$6</f>
        <v>-2.2511687745485314</v>
      </c>
      <c r="AN84">
        <f>CY84*'Value Calculations'!$D$7</f>
        <v>2.8123160657469697</v>
      </c>
      <c r="AO84">
        <f>CZ84*'Value Calculations'!$D$8</f>
        <v>7.5486026024366781</v>
      </c>
      <c r="AP84">
        <f>DA84*'Value Calculations'!$D$9</f>
        <v>2.5190501467503346</v>
      </c>
      <c r="AQ84">
        <f>DB84*'Value Calculations'!$D$10</f>
        <v>2.5572153185334328</v>
      </c>
      <c r="AR84">
        <f>DC84*'Value Calculations'!$D$11</f>
        <v>0.9907141480249374</v>
      </c>
      <c r="AS84">
        <f>DD84*'Value Calculations'!$D$12</f>
        <v>0.81388273958941404</v>
      </c>
      <c r="AT84">
        <f>DE84*'Value Calculations'!$D$13</f>
        <v>7.841923143880547</v>
      </c>
      <c r="AV84">
        <f>DH84*'Value Calculations'!$D$3</f>
        <v>10.193385715650948</v>
      </c>
      <c r="AW84">
        <f>DI84*'Value Calculations'!$D$4</f>
        <v>8.1403176011162479</v>
      </c>
      <c r="AX84">
        <f>DJ84*'Value Calculations'!$D$5</f>
        <v>13.266905252646078</v>
      </c>
      <c r="AY84">
        <f>DK84*'Value Calculations'!$D$6</f>
        <v>1.3757142511129914</v>
      </c>
      <c r="AZ84">
        <f>DL84*'Value Calculations'!$D$7</f>
        <v>2.9880858198561553</v>
      </c>
      <c r="BA84">
        <f>DM84*'Value Calculations'!$D$8</f>
        <v>7.261036789010519</v>
      </c>
      <c r="BB84">
        <f>DN84*'Value Calculations'!$D$9</f>
        <v>2.8969076687628847</v>
      </c>
      <c r="BC84">
        <f>DO84*'Value Calculations'!$D$10</f>
        <v>2.5572153185334328</v>
      </c>
      <c r="BD84">
        <f>DP84*'Value Calculations'!$D$11</f>
        <v>4.9535707401246869</v>
      </c>
      <c r="BE84">
        <f>DQ84*'Value Calculations'!$D$12</f>
        <v>0</v>
      </c>
      <c r="BF84">
        <f>DR84*'Value Calculations'!$D$13</f>
        <v>10.24953112665089</v>
      </c>
      <c r="BH84">
        <f>DU84*'Value Calculations'!$D$3</f>
        <v>4.4850897148864171</v>
      </c>
      <c r="BI84">
        <f>DV84*'Value Calculations'!$D$4</f>
        <v>6.1866413768483488</v>
      </c>
      <c r="BJ84">
        <f>DW84*'Value Calculations'!$D$5</f>
        <v>7.960143151587646</v>
      </c>
      <c r="BK84">
        <f>DX84*'Value Calculations'!$D$6</f>
        <v>0.87545452343553998</v>
      </c>
      <c r="BL84">
        <f>DY84*'Value Calculations'!$D$7</f>
        <v>2.1092370493102273</v>
      </c>
      <c r="BM84">
        <f>DZ84*'Value Calculations'!$D$8</f>
        <v>5.0324017349577854</v>
      </c>
      <c r="BN84">
        <f>EA84*'Value Calculations'!$D$9</f>
        <v>1.6373825953877175</v>
      </c>
      <c r="BO84">
        <f>EB84*'Value Calculations'!$D$10</f>
        <v>2.5572153185334328</v>
      </c>
      <c r="BP84">
        <f>EC84*'Value Calculations'!$D$11</f>
        <v>1.9814282960498748</v>
      </c>
      <c r="BQ84">
        <f>ED84*'Value Calculations'!$D$12</f>
        <v>3.2555309583576562</v>
      </c>
      <c r="BR84">
        <f>EE84*'Value Calculations'!$D$13</f>
        <v>6.2597807552028932</v>
      </c>
      <c r="BT84">
        <f>VLOOKUP($B84,'Raw Stats'!$CM$3:$DC$528,3,FALSE)</f>
        <v>46</v>
      </c>
      <c r="BU84">
        <f>VLOOKUP($B84,'Raw Stats'!$CM$3:$DC$528,4,FALSE)</f>
        <v>6</v>
      </c>
      <c r="BV84">
        <f>VLOOKUP($B84,'Raw Stats'!$CM$3:$DC$528,5,FALSE)</f>
        <v>18</v>
      </c>
      <c r="BW84">
        <f>VLOOKUP($B84,'Raw Stats'!$CM$3:$DC$528,6,FALSE)</f>
        <v>24</v>
      </c>
      <c r="BX84">
        <f>VLOOKUP($B84,'Raw Stats'!$CM$3:$DC$528,7,FALSE)</f>
        <v>-6</v>
      </c>
      <c r="BY84">
        <f>VLOOKUP($B84,'Raw Stats'!$CM$3:$DC$528,8,FALSE)</f>
        <v>14</v>
      </c>
      <c r="BZ84">
        <f>VLOOKUP($B84,'Raw Stats'!$CM$3:$DC$528,9,FALSE)</f>
        <v>85</v>
      </c>
      <c r="CA84">
        <f>VLOOKUP($B84,'Raw Stats'!$CM$3:$DC$528,10,FALSE)</f>
        <v>15</v>
      </c>
      <c r="CB84">
        <f>VLOOKUP($B84,'Raw Stats'!$CM$3:$DC$528,11,FALSE)+VLOOKUP($B84,'Raw Stats'!$CM$3:$DC$528,12,FALSE)</f>
        <v>7</v>
      </c>
      <c r="CC84">
        <f>VLOOKUP($B84,'Raw Stats'!$CM$3:$DC$528,13,FALSE)+VLOOKUP($B84,'Raw Stats'!$CM$3:$DC$528,14,FALSE)</f>
        <v>0</v>
      </c>
      <c r="CD84">
        <f>VLOOKUP($B84,'Raw Stats'!$CM$3:$DC$528,15,FALSE)</f>
        <v>1</v>
      </c>
      <c r="CE84">
        <f>VLOOKUP($B84,'Raw Stats'!$CM$3:$DC$528,16,FALSE)</f>
        <v>92</v>
      </c>
      <c r="CG84">
        <f>VLOOKUP($B84,'Raw Stats'!$BU$3:$CJ$528,3,FALSE)</f>
        <v>82</v>
      </c>
      <c r="CH84">
        <f>VLOOKUP($B84,'Raw Stats'!$BU$3:$CJ$528,4,FALSE)</f>
        <v>15</v>
      </c>
      <c r="CI84">
        <f>VLOOKUP($B84,'Raw Stats'!$BU$3:$CJ$5288,5,FALSE)</f>
        <v>25</v>
      </c>
      <c r="CJ84">
        <f>VLOOKUP($B84,'Raw Stats'!$BU$3:$CJ$528,6,FALSE)</f>
        <v>40</v>
      </c>
      <c r="CK84">
        <f>VLOOKUP($B84,'Raw Stats'!$BU$3:$CJ$528,7,FALSE)</f>
        <v>2</v>
      </c>
      <c r="CL84">
        <f>VLOOKUP($B84,'Raw Stats'!$BU$3:$CJ$528,8,FALSE)</f>
        <v>34</v>
      </c>
      <c r="CM84">
        <f>VLOOKUP($B84,'Raw Stats'!$BU$3:$CJ$528,9,FALSE)</f>
        <v>194</v>
      </c>
      <c r="CN84">
        <f>VLOOKUP($B84,'Raw Stats'!$BU$3:$CJ$528,10,FALSE)</f>
        <v>37</v>
      </c>
      <c r="CO84">
        <f>VLOOKUP($B84,'Raw Stats'!$BU$3:$CJ$528,11,FALSE)+VLOOKUP($B84,'Raw Stats'!$BU$3:$CJ$528,12,FALSE)</f>
        <v>10</v>
      </c>
      <c r="CP84">
        <f>VLOOKUP($B84,'Raw Stats'!$BU$3:$CJ$528,13,FALSE)+VLOOKUP($B84,'Raw Stats'!$BU$3:$CJ$528,14,FALSE)</f>
        <v>4</v>
      </c>
      <c r="CQ84">
        <f>VLOOKUP($B84,'Raw Stats'!$BU$3:$CJ$528,15,FALSE)</f>
        <v>2</v>
      </c>
      <c r="CR84">
        <f>VLOOKUP($B84,'Raw Stats'!$BU$3:$CJ$528,16,FALSE)</f>
        <v>165</v>
      </c>
      <c r="CT84">
        <f>VLOOKUP($B84,'Raw Stats'!$BC$3:$BR$528,3,FALSE)</f>
        <v>48</v>
      </c>
      <c r="CU84">
        <f>VLOOKUP($B84,'Raw Stats'!$BC$3:$BR$528,4,FALSE)</f>
        <v>10</v>
      </c>
      <c r="CV84">
        <f>VLOOKUP($B84,'Raw Stats'!$BC$3:$BR$5288,5,FALSE)</f>
        <v>21</v>
      </c>
      <c r="CW84">
        <f>VLOOKUP($B84,'Raw Stats'!$BC$3:$BR$52888,6,FALSE)</f>
        <v>31</v>
      </c>
      <c r="CX84">
        <f>VLOOKUP($B84,'Raw Stats'!$BC$3:$BR$5288,7,FALSE)</f>
        <v>-18</v>
      </c>
      <c r="CY84">
        <f>VLOOKUP($B84,'Raw Stats'!$BC$3:$BR$5288,8,FALSE)</f>
        <v>32</v>
      </c>
      <c r="CZ84">
        <f>VLOOKUP($B84,'Raw Stats'!$BC$3:$BR$5288,9,FALSE)</f>
        <v>105</v>
      </c>
      <c r="DA84">
        <f>VLOOKUP($B84,'Raw Stats'!$BC$3:$BR$5288,10,FALSE)</f>
        <v>20</v>
      </c>
      <c r="DB84">
        <f>VLOOKUP($B84,'Raw Stats'!$BC$3:$BR$5288,11,FALSE)+VLOOKUP($B84,'Raw Stats'!$BC$3:$BR$5288,12,FALSE)</f>
        <v>7</v>
      </c>
      <c r="DC84">
        <f>VLOOKUP($B84,'Raw Stats'!$BC$3:$BR$5288,13,FALSE)+VLOOKUP($B84,'Raw Stats'!$BC$3:$BR$5288,14,FALSE)</f>
        <v>1</v>
      </c>
      <c r="DD84">
        <f>VLOOKUP($B84,'Raw Stats'!$BC$3:$BR$5288,15,FALSE)</f>
        <v>1</v>
      </c>
      <c r="DE84">
        <f>VLOOKUP($B84,'Raw Stats'!$BC$3:$BR$5288,16,FALSE)</f>
        <v>114</v>
      </c>
      <c r="DG84">
        <f>VLOOKUP($B84,'Raw Stats'!$AK$3:$AZ$528,3,FALSE)</f>
        <v>62</v>
      </c>
      <c r="DH84">
        <f>VLOOKUP($B84,'Raw Stats'!$AK$3:$AZ$528,4,FALSE)</f>
        <v>25</v>
      </c>
      <c r="DI84">
        <f>VLOOKUP($B84,'Raw Stats'!$AK$3:$AZ$528,5,FALSE)</f>
        <v>25</v>
      </c>
      <c r="DJ84">
        <f>VLOOKUP($B84,'Raw Stats'!$AK$3:$AZ$528,6,FALSE)</f>
        <v>50</v>
      </c>
      <c r="DK84">
        <f>VLOOKUP($B84,'Raw Stats'!$AK$3:$AZ$528,7,FALSE)</f>
        <v>11</v>
      </c>
      <c r="DL84">
        <f>VLOOKUP($B84,'Raw Stats'!$AK$3:$AZ$528,8,FALSE)</f>
        <v>34</v>
      </c>
      <c r="DM84">
        <f>VLOOKUP($B84,'Raw Stats'!$AK$3:$AZ$528,9,FALSE)</f>
        <v>101</v>
      </c>
      <c r="DN84">
        <f>VLOOKUP($B84,'Raw Stats'!$AK$3:$AZ$528,10,FALSE)</f>
        <v>23</v>
      </c>
      <c r="DO84">
        <f>VLOOKUP($B84,'Raw Stats'!$AK$3:$AZ$528,11,FALSE)+VLOOKUP($B84,'Raw Stats'!$AK$3:$AZ$528,12,FALSE)</f>
        <v>7</v>
      </c>
      <c r="DP84">
        <f>VLOOKUP($B84,'Raw Stats'!$AK$3:$AZ$528,13,FALSE)+VLOOKUP($B84,'Raw Stats'!$AK$3:$AZ$528,14,FALSE)</f>
        <v>5</v>
      </c>
      <c r="DQ84">
        <f>VLOOKUP($B84,'Raw Stats'!$AK$3:$AZ$528,15,FALSE)</f>
        <v>0</v>
      </c>
      <c r="DR84">
        <f>VLOOKUP($B84,'Raw Stats'!$AK$3:$AZ$528,16,FALSE)</f>
        <v>149</v>
      </c>
      <c r="DT84">
        <f>VLOOKUP($B84,'Raw Stats'!$S$3:$AH$528,3,FALSE)</f>
        <v>42</v>
      </c>
      <c r="DU84">
        <f>VLOOKUP($B84,'Raw Stats'!$S$3:$AH$528,4,FALSE)</f>
        <v>11</v>
      </c>
      <c r="DV84">
        <f>VLOOKUP($B84,'Raw Stats'!$S$3:$AH$528,5,FALSE)</f>
        <v>19</v>
      </c>
      <c r="DW84">
        <f>VLOOKUP($B84,'Raw Stats'!$S$3:$AH$528,6,FALSE)</f>
        <v>30</v>
      </c>
      <c r="DX84">
        <f>VLOOKUP($B84,'Raw Stats'!$S$3:$AH$528,7,FALSE)</f>
        <v>7</v>
      </c>
      <c r="DY84">
        <f>VLOOKUP($B84,'Raw Stats'!$S$3:$AH$528,8,FALSE)</f>
        <v>24</v>
      </c>
      <c r="DZ84">
        <f>VLOOKUP($B84,'Raw Stats'!$S$3:$AH$528,9,FALSE)</f>
        <v>70</v>
      </c>
      <c r="EA84">
        <f>VLOOKUP($B84,'Raw Stats'!$S$3:$AH$528,10,FALSE)</f>
        <v>13</v>
      </c>
      <c r="EB84">
        <f>VLOOKUP($B84,'Raw Stats'!$S$3:$AH$528,11,FALSE)+VLOOKUP($B84,'Raw Stats'!$S$3:$AH$528,12,FALSE)</f>
        <v>7</v>
      </c>
      <c r="EC84">
        <f>VLOOKUP($B84,'Raw Stats'!$S$3:$AH$528,13,FALSE)+VLOOKUP($B84,'Raw Stats'!$S$3:$AH$528,14,FALSE)</f>
        <v>2</v>
      </c>
      <c r="ED84">
        <f>VLOOKUP($B84,'Raw Stats'!$S$3:$AH$528,15,FALSE)</f>
        <v>4</v>
      </c>
      <c r="EE84">
        <f>VLOOKUP($B84,'Raw Stats'!$S$3:$AH$528,16,FALSE)</f>
        <v>91</v>
      </c>
    </row>
    <row r="85" spans="1:135" x14ac:dyDescent="0.2">
      <c r="A85" t="e">
        <f>VLOOKUP(B85,'ALL SKATERS'!$B$3:$I$378,9,FALSE)</f>
        <v>#N/A</v>
      </c>
      <c r="B85" t="s">
        <v>301</v>
      </c>
      <c r="C85" t="e">
        <f t="shared" si="16"/>
        <v>#N/A</v>
      </c>
      <c r="D85">
        <f t="shared" si="17"/>
        <v>0.59047644451788284</v>
      </c>
      <c r="E85">
        <f t="shared" si="18"/>
        <v>0.77586426382141982</v>
      </c>
      <c r="F85">
        <f t="shared" si="19"/>
        <v>0.85366115519345931</v>
      </c>
      <c r="G85">
        <f t="shared" si="20"/>
        <v>1.0717681342421028</v>
      </c>
      <c r="H85" t="e">
        <f>VLOOKUP(B85,'ALL SKATERS'!$B$3:$H$378,7,FALSE)</f>
        <v>#N/A</v>
      </c>
      <c r="I85" s="29" t="e">
        <f t="shared" si="21"/>
        <v>#N/A</v>
      </c>
      <c r="J85" s="29" t="e">
        <f t="shared" si="22"/>
        <v>#N/A</v>
      </c>
      <c r="K85" s="29" t="e">
        <f t="shared" si="23"/>
        <v>#N/A</v>
      </c>
      <c r="L85" t="e">
        <f>BU85*'Value Calculations'!$D$3</f>
        <v>#N/A</v>
      </c>
      <c r="M85" t="e">
        <f>BV85*'Value Calculations'!$D$4</f>
        <v>#N/A</v>
      </c>
      <c r="N85" t="e">
        <f>BW85*'Value Calculations'!$D$5</f>
        <v>#N/A</v>
      </c>
      <c r="O85" t="e">
        <f>BX85*'Value Calculations'!$D$6</f>
        <v>#N/A</v>
      </c>
      <c r="P85" t="e">
        <f>BY85*'Value Calculations'!$D$7</f>
        <v>#N/A</v>
      </c>
      <c r="Q85" t="e">
        <f>BZ85*'Value Calculations'!$D$8</f>
        <v>#N/A</v>
      </c>
      <c r="R85" t="e">
        <f>CA85*'Value Calculations'!$D$9</f>
        <v>#N/A</v>
      </c>
      <c r="S85" t="e">
        <f>CB85*'Value Calculations'!$D$10</f>
        <v>#N/A</v>
      </c>
      <c r="T85" t="e">
        <f>CC85*'Value Calculations'!$D$11</f>
        <v>#N/A</v>
      </c>
      <c r="U85" t="e">
        <f>CD85*'Value Calculations'!$D$12</f>
        <v>#N/A</v>
      </c>
      <c r="V85" t="e">
        <f>CE85*'Value Calculations'!$D$13</f>
        <v>#N/A</v>
      </c>
      <c r="X85">
        <f>CH85*'Value Calculations'!$D$3</f>
        <v>5.300560572138493</v>
      </c>
      <c r="Y85">
        <f>CI85*'Value Calculations'!$D$4</f>
        <v>3.9073524485357991</v>
      </c>
      <c r="Z85">
        <f>CJ85*'Value Calculations'!$D$5</f>
        <v>6.6334526263230389</v>
      </c>
      <c r="AA85">
        <f>CK85*'Value Calculations'!$D$6</f>
        <v>0.12506493191936285</v>
      </c>
      <c r="AB85">
        <f>CL85*'Value Calculations'!$D$7</f>
        <v>6.679250656149053</v>
      </c>
      <c r="AC85">
        <f>CM85*'Value Calculations'!$D$8</f>
        <v>7.9080598692193771</v>
      </c>
      <c r="AD85">
        <f>CN85*'Value Calculations'!$D$9</f>
        <v>2.5190501467503346</v>
      </c>
      <c r="AE85">
        <f>CO85*'Value Calculations'!$D$10</f>
        <v>2.5572153185334328</v>
      </c>
      <c r="AF85">
        <f>CP85*'Value Calculations'!$D$11</f>
        <v>0</v>
      </c>
      <c r="AG85">
        <f>CQ85*'Value Calculations'!$D$12</f>
        <v>2.441648218768242</v>
      </c>
      <c r="AH85">
        <f>CR85*'Value Calculations'!$D$13</f>
        <v>3.8521727724325494</v>
      </c>
      <c r="AJ85">
        <f>CU85*'Value Calculations'!$D$3</f>
        <v>4.8928251435124546</v>
      </c>
      <c r="AK85">
        <f>CV85*'Value Calculations'!$D$4</f>
        <v>4.2329651525804488</v>
      </c>
      <c r="AL85">
        <f>CW85*'Value Calculations'!$D$5</f>
        <v>6.6334526263230389</v>
      </c>
      <c r="AM85">
        <f>CX85*'Value Calculations'!$D$6</f>
        <v>-0.37519479575808856</v>
      </c>
      <c r="AN85">
        <f>CY85*'Value Calculations'!$D$7</f>
        <v>3.2517404510199337</v>
      </c>
      <c r="AO85">
        <f>CZ85*'Value Calculations'!$D$8</f>
        <v>6.1107735353058823</v>
      </c>
      <c r="AP85">
        <f>DA85*'Value Calculations'!$D$9</f>
        <v>2.5190501467503346</v>
      </c>
      <c r="AQ85">
        <f>DB85*'Value Calculations'!$D$10</f>
        <v>1.4612658963048188</v>
      </c>
      <c r="AR85">
        <f>DC85*'Value Calculations'!$D$11</f>
        <v>0</v>
      </c>
      <c r="AS85">
        <f>DD85*'Value Calculations'!$D$12</f>
        <v>1.6277654791788281</v>
      </c>
      <c r="AT85">
        <f>DE85*'Value Calculations'!$D$13</f>
        <v>3.7833839729248253</v>
      </c>
      <c r="AV85">
        <f>DH85*'Value Calculations'!$D$3</f>
        <v>4.4850897148864171</v>
      </c>
      <c r="AW85">
        <f>DI85*'Value Calculations'!$D$4</f>
        <v>4.8841905606697491</v>
      </c>
      <c r="AX85">
        <f>DJ85*'Value Calculations'!$D$5</f>
        <v>6.8987907313759607</v>
      </c>
      <c r="AY85">
        <f>DK85*'Value Calculations'!$D$6</f>
        <v>0.12506493191936285</v>
      </c>
      <c r="AZ85">
        <f>DL85*'Value Calculations'!$D$7</f>
        <v>8.5248330742955023</v>
      </c>
      <c r="BA85">
        <f>DM85*'Value Calculations'!$D$8</f>
        <v>9.3458889363501729</v>
      </c>
      <c r="BB85">
        <f>DN85*'Value Calculations'!$D$9</f>
        <v>4.156432742138052</v>
      </c>
      <c r="BC85">
        <f>DO85*'Value Calculations'!$D$10</f>
        <v>2.5572153185334328</v>
      </c>
      <c r="BD85">
        <f>DP85*'Value Calculations'!$D$11</f>
        <v>0</v>
      </c>
      <c r="BE85">
        <f>DQ85*'Value Calculations'!$D$12</f>
        <v>1.6277654791788281</v>
      </c>
      <c r="BF85">
        <f>DR85*'Value Calculations'!$D$13</f>
        <v>6.0534143566797205</v>
      </c>
      <c r="BH85">
        <f>DU85*'Value Calculations'!$D$3</f>
        <v>13.455269144659251</v>
      </c>
      <c r="BI85">
        <f>DV85*'Value Calculations'!$D$4</f>
        <v>7.4890921930269485</v>
      </c>
      <c r="BJ85">
        <f>DW85*'Value Calculations'!$D$5</f>
        <v>14.858933882963607</v>
      </c>
      <c r="BK85">
        <f>DX85*'Value Calculations'!$D$6</f>
        <v>-0.37519479575808856</v>
      </c>
      <c r="BL85">
        <f>DY85*'Value Calculations'!$D$7</f>
        <v>6.679250656149053</v>
      </c>
      <c r="BM85">
        <f>DZ85*'Value Calculations'!$D$8</f>
        <v>16.175577005221452</v>
      </c>
      <c r="BN85">
        <f>EA85*'Value Calculations'!$D$9</f>
        <v>5.4159578155132193</v>
      </c>
      <c r="BO85">
        <f>EB85*'Value Calculations'!$D$10</f>
        <v>4.7491141629906615</v>
      </c>
      <c r="BP85">
        <f>EC85*'Value Calculations'!$D$11</f>
        <v>0.9907141480249374</v>
      </c>
      <c r="BQ85">
        <f>ED85*'Value Calculations'!$D$12</f>
        <v>4.0694136979470699</v>
      </c>
      <c r="BR85">
        <f>EE85*'Value Calculations'!$D$13</f>
        <v>14.376859097114336</v>
      </c>
      <c r="BT85" t="e">
        <f>VLOOKUP($B85,'Raw Stats'!$CM$3:$DC$528,3,FALSE)</f>
        <v>#N/A</v>
      </c>
      <c r="BU85" t="e">
        <f>VLOOKUP($B85,'Raw Stats'!$CM$3:$DC$528,4,FALSE)</f>
        <v>#N/A</v>
      </c>
      <c r="BV85" t="e">
        <f>VLOOKUP($B85,'Raw Stats'!$CM$3:$DC$528,5,FALSE)</f>
        <v>#N/A</v>
      </c>
      <c r="BW85" t="e">
        <f>VLOOKUP($B85,'Raw Stats'!$CM$3:$DC$528,6,FALSE)</f>
        <v>#N/A</v>
      </c>
      <c r="BX85" t="e">
        <f>VLOOKUP($B85,'Raw Stats'!$CM$3:$DC$528,7,FALSE)</f>
        <v>#N/A</v>
      </c>
      <c r="BY85" t="e">
        <f>VLOOKUP($B85,'Raw Stats'!$CM$3:$DC$528,8,FALSE)</f>
        <v>#N/A</v>
      </c>
      <c r="BZ85" t="e">
        <f>VLOOKUP($B85,'Raw Stats'!$CM$3:$DC$528,9,FALSE)</f>
        <v>#N/A</v>
      </c>
      <c r="CA85" t="e">
        <f>VLOOKUP($B85,'Raw Stats'!$CM$3:$DC$528,10,FALSE)</f>
        <v>#N/A</v>
      </c>
      <c r="CB85" t="e">
        <f>VLOOKUP($B85,'Raw Stats'!$CM$3:$DC$528,11,FALSE)+VLOOKUP($B85,'Raw Stats'!$CM$3:$DC$528,12,FALSE)</f>
        <v>#N/A</v>
      </c>
      <c r="CC85" t="e">
        <f>VLOOKUP($B85,'Raw Stats'!$CM$3:$DC$528,13,FALSE)+VLOOKUP($B85,'Raw Stats'!$CM$3:$DC$528,14,FALSE)</f>
        <v>#N/A</v>
      </c>
      <c r="CD85" t="e">
        <f>VLOOKUP($B85,'Raw Stats'!$CM$3:$DC$528,15,FALSE)</f>
        <v>#N/A</v>
      </c>
      <c r="CE85" t="e">
        <f>VLOOKUP($B85,'Raw Stats'!$CM$3:$DC$528,16,FALSE)</f>
        <v>#N/A</v>
      </c>
      <c r="CG85">
        <f>VLOOKUP($B85,'Raw Stats'!$BU$3:$CJ$528,3,FALSE)</f>
        <v>71</v>
      </c>
      <c r="CH85">
        <f>VLOOKUP($B85,'Raw Stats'!$BU$3:$CJ$528,4,FALSE)</f>
        <v>13</v>
      </c>
      <c r="CI85">
        <f>VLOOKUP($B85,'Raw Stats'!$BU$3:$CJ$5288,5,FALSE)</f>
        <v>12</v>
      </c>
      <c r="CJ85">
        <f>VLOOKUP($B85,'Raw Stats'!$BU$3:$CJ$528,6,FALSE)</f>
        <v>25</v>
      </c>
      <c r="CK85">
        <f>VLOOKUP($B85,'Raw Stats'!$BU$3:$CJ$528,7,FALSE)</f>
        <v>1</v>
      </c>
      <c r="CL85">
        <f>VLOOKUP($B85,'Raw Stats'!$BU$3:$CJ$528,8,FALSE)</f>
        <v>76</v>
      </c>
      <c r="CM85">
        <f>VLOOKUP($B85,'Raw Stats'!$BU$3:$CJ$528,9,FALSE)</f>
        <v>110</v>
      </c>
      <c r="CN85">
        <f>VLOOKUP($B85,'Raw Stats'!$BU$3:$CJ$528,10,FALSE)</f>
        <v>20</v>
      </c>
      <c r="CO85">
        <f>VLOOKUP($B85,'Raw Stats'!$BU$3:$CJ$528,11,FALSE)+VLOOKUP($B85,'Raw Stats'!$BU$3:$CJ$528,12,FALSE)</f>
        <v>7</v>
      </c>
      <c r="CP85">
        <f>VLOOKUP($B85,'Raw Stats'!$BU$3:$CJ$528,13,FALSE)+VLOOKUP($B85,'Raw Stats'!$BU$3:$CJ$528,14,FALSE)</f>
        <v>0</v>
      </c>
      <c r="CQ85">
        <f>VLOOKUP($B85,'Raw Stats'!$BU$3:$CJ$528,15,FALSE)</f>
        <v>3</v>
      </c>
      <c r="CR85">
        <f>VLOOKUP($B85,'Raw Stats'!$BU$3:$CJ$528,16,FALSE)</f>
        <v>56</v>
      </c>
      <c r="CT85">
        <f>VLOOKUP($B85,'Raw Stats'!$BC$3:$BR$528,3,FALSE)</f>
        <v>44</v>
      </c>
      <c r="CU85">
        <f>VLOOKUP($B85,'Raw Stats'!$BC$3:$BR$528,4,FALSE)</f>
        <v>12</v>
      </c>
      <c r="CV85">
        <f>VLOOKUP($B85,'Raw Stats'!$BC$3:$BR$5288,5,FALSE)</f>
        <v>13</v>
      </c>
      <c r="CW85">
        <f>VLOOKUP($B85,'Raw Stats'!$BC$3:$BR$52888,6,FALSE)</f>
        <v>25</v>
      </c>
      <c r="CX85">
        <f>VLOOKUP($B85,'Raw Stats'!$BC$3:$BR$5288,7,FALSE)</f>
        <v>-3</v>
      </c>
      <c r="CY85">
        <f>VLOOKUP($B85,'Raw Stats'!$BC$3:$BR$5288,8,FALSE)</f>
        <v>37</v>
      </c>
      <c r="CZ85">
        <f>VLOOKUP($B85,'Raw Stats'!$BC$3:$BR$5288,9,FALSE)</f>
        <v>85</v>
      </c>
      <c r="DA85">
        <f>VLOOKUP($B85,'Raw Stats'!$BC$3:$BR$5288,10,FALSE)</f>
        <v>20</v>
      </c>
      <c r="DB85">
        <f>VLOOKUP($B85,'Raw Stats'!$BC$3:$BR$5288,11,FALSE)+VLOOKUP($B85,'Raw Stats'!$BC$3:$BR$5288,12,FALSE)</f>
        <v>4</v>
      </c>
      <c r="DC85">
        <f>VLOOKUP($B85,'Raw Stats'!$BC$3:$BR$5288,13,FALSE)+VLOOKUP($B85,'Raw Stats'!$BC$3:$BR$5288,14,FALSE)</f>
        <v>0</v>
      </c>
      <c r="DD85">
        <f>VLOOKUP($B85,'Raw Stats'!$BC$3:$BR$5288,15,FALSE)</f>
        <v>2</v>
      </c>
      <c r="DE85">
        <f>VLOOKUP($B85,'Raw Stats'!$BC$3:$BR$5288,16,FALSE)</f>
        <v>55</v>
      </c>
      <c r="DG85">
        <f>VLOOKUP($B85,'Raw Stats'!$AK$3:$AZ$528,3,FALSE)</f>
        <v>57</v>
      </c>
      <c r="DH85">
        <f>VLOOKUP($B85,'Raw Stats'!$AK$3:$AZ$528,4,FALSE)</f>
        <v>11</v>
      </c>
      <c r="DI85">
        <f>VLOOKUP($B85,'Raw Stats'!$AK$3:$AZ$528,5,FALSE)</f>
        <v>15</v>
      </c>
      <c r="DJ85">
        <f>VLOOKUP($B85,'Raw Stats'!$AK$3:$AZ$528,6,FALSE)</f>
        <v>26</v>
      </c>
      <c r="DK85">
        <f>VLOOKUP($B85,'Raw Stats'!$AK$3:$AZ$528,7,FALSE)</f>
        <v>1</v>
      </c>
      <c r="DL85">
        <f>VLOOKUP($B85,'Raw Stats'!$AK$3:$AZ$528,8,FALSE)</f>
        <v>97</v>
      </c>
      <c r="DM85">
        <f>VLOOKUP($B85,'Raw Stats'!$AK$3:$AZ$528,9,FALSE)</f>
        <v>130</v>
      </c>
      <c r="DN85">
        <f>VLOOKUP($B85,'Raw Stats'!$AK$3:$AZ$528,10,FALSE)</f>
        <v>33</v>
      </c>
      <c r="DO85">
        <f>VLOOKUP($B85,'Raw Stats'!$AK$3:$AZ$528,11,FALSE)+VLOOKUP($B85,'Raw Stats'!$AK$3:$AZ$528,12,FALSE)</f>
        <v>7</v>
      </c>
      <c r="DP85">
        <f>VLOOKUP($B85,'Raw Stats'!$AK$3:$AZ$528,13,FALSE)+VLOOKUP($B85,'Raw Stats'!$AK$3:$AZ$528,14,FALSE)</f>
        <v>0</v>
      </c>
      <c r="DQ85">
        <f>VLOOKUP($B85,'Raw Stats'!$AK$3:$AZ$528,15,FALSE)</f>
        <v>2</v>
      </c>
      <c r="DR85">
        <f>VLOOKUP($B85,'Raw Stats'!$AK$3:$AZ$528,16,FALSE)</f>
        <v>88</v>
      </c>
      <c r="DT85">
        <f>VLOOKUP($B85,'Raw Stats'!$S$3:$AH$528,3,FALSE)</f>
        <v>82</v>
      </c>
      <c r="DU85">
        <f>VLOOKUP($B85,'Raw Stats'!$S$3:$AH$528,4,FALSE)</f>
        <v>33</v>
      </c>
      <c r="DV85">
        <f>VLOOKUP($B85,'Raw Stats'!$S$3:$AH$528,5,FALSE)</f>
        <v>23</v>
      </c>
      <c r="DW85">
        <f>VLOOKUP($B85,'Raw Stats'!$S$3:$AH$528,6,FALSE)</f>
        <v>56</v>
      </c>
      <c r="DX85">
        <f>VLOOKUP($B85,'Raw Stats'!$S$3:$AH$528,7,FALSE)</f>
        <v>-3</v>
      </c>
      <c r="DY85">
        <f>VLOOKUP($B85,'Raw Stats'!$S$3:$AH$528,8,FALSE)</f>
        <v>76</v>
      </c>
      <c r="DZ85">
        <f>VLOOKUP($B85,'Raw Stats'!$S$3:$AH$528,9,FALSE)</f>
        <v>225</v>
      </c>
      <c r="EA85">
        <f>VLOOKUP($B85,'Raw Stats'!$S$3:$AH$528,10,FALSE)</f>
        <v>43</v>
      </c>
      <c r="EB85">
        <f>VLOOKUP($B85,'Raw Stats'!$S$3:$AH$528,11,FALSE)+VLOOKUP($B85,'Raw Stats'!$S$3:$AH$528,12,FALSE)</f>
        <v>13</v>
      </c>
      <c r="EC85">
        <f>VLOOKUP($B85,'Raw Stats'!$S$3:$AH$528,13,FALSE)+VLOOKUP($B85,'Raw Stats'!$S$3:$AH$528,14,FALSE)</f>
        <v>1</v>
      </c>
      <c r="ED85">
        <f>VLOOKUP($B85,'Raw Stats'!$S$3:$AH$528,15,FALSE)</f>
        <v>5</v>
      </c>
      <c r="EE85">
        <f>VLOOKUP($B85,'Raw Stats'!$S$3:$AH$528,16,FALSE)</f>
        <v>209</v>
      </c>
    </row>
    <row r="86" spans="1:135" x14ac:dyDescent="0.2">
      <c r="A86" t="e">
        <f>VLOOKUP(B86,'ALL SKATERS'!$B$3:$I$378,9,FALSE)</f>
        <v>#REF!</v>
      </c>
      <c r="B86" t="s">
        <v>232</v>
      </c>
      <c r="C86">
        <f t="shared" si="16"/>
        <v>0.5599830730521872</v>
      </c>
      <c r="D86">
        <f t="shared" si="17"/>
        <v>0.70525913494374048</v>
      </c>
      <c r="E86">
        <f t="shared" si="18"/>
        <v>0.8942558509245192</v>
      </c>
      <c r="F86">
        <f t="shared" si="19"/>
        <v>0.62252862048369229</v>
      </c>
      <c r="G86">
        <f t="shared" si="20"/>
        <v>0.65398716733246232</v>
      </c>
      <c r="H86">
        <f>VLOOKUP(B86,'ALL SKATERS'!$B$3:$H$378,7,FALSE)</f>
        <v>0</v>
      </c>
      <c r="I86" s="29" t="e">
        <f t="shared" si="21"/>
        <v>#REF!</v>
      </c>
      <c r="J86" s="29">
        <f t="shared" si="22"/>
        <v>-95</v>
      </c>
      <c r="K86" s="29">
        <f t="shared" si="23"/>
        <v>-0.95</v>
      </c>
      <c r="L86">
        <f>BU86*'Value Calculations'!$D$3</f>
        <v>6.1160314293905689</v>
      </c>
      <c r="M86">
        <f>BV86*'Value Calculations'!$D$4</f>
        <v>4.2329651525804488</v>
      </c>
      <c r="N86">
        <f>BW86*'Value Calculations'!$D$5</f>
        <v>7.4294669414818033</v>
      </c>
      <c r="O86">
        <f>BX86*'Value Calculations'!$D$6</f>
        <v>1.0005194553549028</v>
      </c>
      <c r="P86">
        <f>BY86*'Value Calculations'!$D$7</f>
        <v>1.7576975410918561</v>
      </c>
      <c r="Q86">
        <f>BZ86*'Value Calculations'!$D$8</f>
        <v>5.6075333618101038</v>
      </c>
      <c r="R86">
        <f>CA86*'Value Calculations'!$D$9</f>
        <v>2.8969076687628847</v>
      </c>
      <c r="S86">
        <f>CB86*'Value Calculations'!$D$10</f>
        <v>0.36531647407620471</v>
      </c>
      <c r="T86">
        <f>CC86*'Value Calculations'!$D$11</f>
        <v>0</v>
      </c>
      <c r="U86">
        <f>CD86*'Value Calculations'!$D$12</f>
        <v>2.441648218768242</v>
      </c>
      <c r="V86">
        <f>CE86*'Value Calculations'!$D$13</f>
        <v>7.9107119433882715</v>
      </c>
      <c r="X86">
        <f>CH86*'Value Calculations'!$D$3</f>
        <v>4.8928251435124546</v>
      </c>
      <c r="Y86">
        <f>CI86*'Value Calculations'!$D$4</f>
        <v>7.1634794889822988</v>
      </c>
      <c r="Z86">
        <f>CJ86*'Value Calculations'!$D$5</f>
        <v>9.021495571799333</v>
      </c>
      <c r="AA86">
        <f>CK86*'Value Calculations'!$D$6</f>
        <v>-2.0010389107098057</v>
      </c>
      <c r="AB86">
        <f>CL86*'Value Calculations'!$D$7</f>
        <v>2.8123160657469697</v>
      </c>
      <c r="AC86">
        <f>CM86*'Value Calculations'!$D$8</f>
        <v>7.4767111490801383</v>
      </c>
      <c r="AD86">
        <f>CN86*'Value Calculations'!$D$9</f>
        <v>2.6450026540878513</v>
      </c>
      <c r="AE86">
        <f>CO86*'Value Calculations'!$D$10</f>
        <v>1.4612658963048188</v>
      </c>
      <c r="AF86">
        <f>CP86*'Value Calculations'!$D$11</f>
        <v>4.9535707401246869</v>
      </c>
      <c r="AG86">
        <f>CQ86*'Value Calculations'!$D$12</f>
        <v>0.81388273958941404</v>
      </c>
      <c r="AH86">
        <f>CR86*'Value Calculations'!$D$13</f>
        <v>12.244406312374888</v>
      </c>
      <c r="AJ86">
        <f>CU86*'Value Calculations'!$D$3</f>
        <v>3.6696188576343411</v>
      </c>
      <c r="AK86">
        <f>CV86*'Value Calculations'!$D$4</f>
        <v>7.4890921930269485</v>
      </c>
      <c r="AL86">
        <f>CW86*'Value Calculations'!$D$5</f>
        <v>8.4908193616934895</v>
      </c>
      <c r="AM86">
        <f>CX86*'Value Calculations'!$D$6</f>
        <v>0.25012986383872571</v>
      </c>
      <c r="AN86">
        <f>CY86*'Value Calculations'!$D$7</f>
        <v>1.0546185246551136</v>
      </c>
      <c r="AO86">
        <f>CZ86*'Value Calculations'!$D$8</f>
        <v>3.3788983077573702</v>
      </c>
      <c r="AP86">
        <f>DA86*'Value Calculations'!$D$9</f>
        <v>2.1411926247377844</v>
      </c>
      <c r="AQ86">
        <f>DB86*'Value Calculations'!$D$10</f>
        <v>2.1918988444572283</v>
      </c>
      <c r="AR86">
        <f>DC86*'Value Calculations'!$D$11</f>
        <v>3.9628565920997496</v>
      </c>
      <c r="AS86">
        <f>DD86*'Value Calculations'!$D$12</f>
        <v>1.6277654791788281</v>
      </c>
      <c r="AT86">
        <f>DE86*'Value Calculations'!$D$13</f>
        <v>7.7731343443728225</v>
      </c>
      <c r="AV86">
        <f>DH86*'Value Calculations'!$D$3</f>
        <v>5.7082960007645305</v>
      </c>
      <c r="AW86">
        <f>DI86*'Value Calculations'!$D$4</f>
        <v>4.5585778566250994</v>
      </c>
      <c r="AX86">
        <f>DJ86*'Value Calculations'!$D$5</f>
        <v>7.4294669414818033</v>
      </c>
      <c r="AY86">
        <f>DK86*'Value Calculations'!$D$6</f>
        <v>-0.25012986383872571</v>
      </c>
      <c r="AZ86">
        <f>DL86*'Value Calculations'!$D$7</f>
        <v>1.4061580328734848</v>
      </c>
      <c r="BA86">
        <f>DM86*'Value Calculations'!$D$8</f>
        <v>3.9540299346096885</v>
      </c>
      <c r="BB86">
        <f>DN86*'Value Calculations'!$D$9</f>
        <v>2.770955161425368</v>
      </c>
      <c r="BC86">
        <f>DO86*'Value Calculations'!$D$10</f>
        <v>1.8265823703810236</v>
      </c>
      <c r="BD86">
        <f>DP86*'Value Calculations'!$D$11</f>
        <v>0</v>
      </c>
      <c r="BE86">
        <f>DQ86*'Value Calculations'!$D$12</f>
        <v>1.6277654791788281</v>
      </c>
      <c r="BF86">
        <f>DR86*'Value Calculations'!$D$13</f>
        <v>8.9425439360041317</v>
      </c>
      <c r="BH86">
        <f>DU86*'Value Calculations'!$D$3</f>
        <v>7.7469731438947198</v>
      </c>
      <c r="BI86">
        <f>DV86*'Value Calculations'!$D$4</f>
        <v>6.1866413768483488</v>
      </c>
      <c r="BJ86">
        <f>DW86*'Value Calculations'!$D$5</f>
        <v>10.082847992011018</v>
      </c>
      <c r="BK86">
        <f>DX86*'Value Calculations'!$D$6</f>
        <v>0.50025972767745142</v>
      </c>
      <c r="BL86">
        <f>DY86*'Value Calculations'!$D$7</f>
        <v>1.6698126640372633</v>
      </c>
      <c r="BM86">
        <f>DZ86*'Value Calculations'!$D$8</f>
        <v>8.9145402162109342</v>
      </c>
      <c r="BN86">
        <f>EA86*'Value Calculations'!$D$9</f>
        <v>2.6450026540878513</v>
      </c>
      <c r="BO86">
        <f>EB86*'Value Calculations'!$D$10</f>
        <v>2.1918988444572283</v>
      </c>
      <c r="BP86">
        <f>EC86*'Value Calculations'!$D$11</f>
        <v>0</v>
      </c>
      <c r="BQ86">
        <f>ED86*'Value Calculations'!$D$12</f>
        <v>0</v>
      </c>
      <c r="BR86">
        <f>EE86*'Value Calculations'!$D$13</f>
        <v>13.688971102037096</v>
      </c>
      <c r="BT86">
        <f>VLOOKUP($B86,'Raw Stats'!$CM$3:$DC$528,3,FALSE)</f>
        <v>71</v>
      </c>
      <c r="BU86">
        <f>VLOOKUP($B86,'Raw Stats'!$CM$3:$DC$528,4,FALSE)</f>
        <v>15</v>
      </c>
      <c r="BV86">
        <f>VLOOKUP($B86,'Raw Stats'!$CM$3:$DC$528,5,FALSE)</f>
        <v>13</v>
      </c>
      <c r="BW86">
        <f>VLOOKUP($B86,'Raw Stats'!$CM$3:$DC$528,6,FALSE)</f>
        <v>28</v>
      </c>
      <c r="BX86">
        <f>VLOOKUP($B86,'Raw Stats'!$CM$3:$DC$528,7,FALSE)</f>
        <v>8</v>
      </c>
      <c r="BY86">
        <f>VLOOKUP($B86,'Raw Stats'!$CM$3:$DC$528,8,FALSE)</f>
        <v>20</v>
      </c>
      <c r="BZ86">
        <f>VLOOKUP($B86,'Raw Stats'!$CM$3:$DC$528,9,FALSE)</f>
        <v>78</v>
      </c>
      <c r="CA86">
        <f>VLOOKUP($B86,'Raw Stats'!$CM$3:$DC$528,10,FALSE)</f>
        <v>23</v>
      </c>
      <c r="CB86">
        <f>VLOOKUP($B86,'Raw Stats'!$CM$3:$DC$528,11,FALSE)+VLOOKUP($B86,'Raw Stats'!$CM$3:$DC$528,12,FALSE)</f>
        <v>1</v>
      </c>
      <c r="CC86">
        <f>VLOOKUP($B86,'Raw Stats'!$CM$3:$DC$528,13,FALSE)+VLOOKUP($B86,'Raw Stats'!$CM$3:$DC$528,14,FALSE)</f>
        <v>0</v>
      </c>
      <c r="CD86">
        <f>VLOOKUP($B86,'Raw Stats'!$CM$3:$DC$528,15,FALSE)</f>
        <v>3</v>
      </c>
      <c r="CE86">
        <f>VLOOKUP($B86,'Raw Stats'!$CM$3:$DC$528,16,FALSE)</f>
        <v>115</v>
      </c>
      <c r="CG86">
        <f>VLOOKUP($B86,'Raw Stats'!$BU$3:$CJ$528,3,FALSE)</f>
        <v>73</v>
      </c>
      <c r="CH86">
        <f>VLOOKUP($B86,'Raw Stats'!$BU$3:$CJ$528,4,FALSE)</f>
        <v>12</v>
      </c>
      <c r="CI86">
        <f>VLOOKUP($B86,'Raw Stats'!$BU$3:$CJ$5288,5,FALSE)</f>
        <v>22</v>
      </c>
      <c r="CJ86">
        <f>VLOOKUP($B86,'Raw Stats'!$BU$3:$CJ$528,6,FALSE)</f>
        <v>34</v>
      </c>
      <c r="CK86">
        <f>VLOOKUP($B86,'Raw Stats'!$BU$3:$CJ$528,7,FALSE)</f>
        <v>-16</v>
      </c>
      <c r="CL86">
        <f>VLOOKUP($B86,'Raw Stats'!$BU$3:$CJ$528,8,FALSE)</f>
        <v>32</v>
      </c>
      <c r="CM86">
        <f>VLOOKUP($B86,'Raw Stats'!$BU$3:$CJ$528,9,FALSE)</f>
        <v>104</v>
      </c>
      <c r="CN86">
        <f>VLOOKUP($B86,'Raw Stats'!$BU$3:$CJ$528,10,FALSE)</f>
        <v>21</v>
      </c>
      <c r="CO86">
        <f>VLOOKUP($B86,'Raw Stats'!$BU$3:$CJ$528,11,FALSE)+VLOOKUP($B86,'Raw Stats'!$BU$3:$CJ$528,12,FALSE)</f>
        <v>4</v>
      </c>
      <c r="CP86">
        <f>VLOOKUP($B86,'Raw Stats'!$BU$3:$CJ$528,13,FALSE)+VLOOKUP($B86,'Raw Stats'!$BU$3:$CJ$528,14,FALSE)</f>
        <v>5</v>
      </c>
      <c r="CQ86">
        <f>VLOOKUP($B86,'Raw Stats'!$BU$3:$CJ$528,15,FALSE)</f>
        <v>1</v>
      </c>
      <c r="CR86">
        <f>VLOOKUP($B86,'Raw Stats'!$BU$3:$CJ$528,16,FALSE)</f>
        <v>178</v>
      </c>
      <c r="CT86">
        <f>VLOOKUP($B86,'Raw Stats'!$BC$3:$BR$528,3,FALSE)</f>
        <v>47</v>
      </c>
      <c r="CU86">
        <f>VLOOKUP($B86,'Raw Stats'!$BC$3:$BR$528,4,FALSE)</f>
        <v>9</v>
      </c>
      <c r="CV86">
        <f>VLOOKUP($B86,'Raw Stats'!$BC$3:$BR$5288,5,FALSE)</f>
        <v>23</v>
      </c>
      <c r="CW86">
        <f>VLOOKUP($B86,'Raw Stats'!$BC$3:$BR$52888,6,FALSE)</f>
        <v>32</v>
      </c>
      <c r="CX86">
        <f>VLOOKUP($B86,'Raw Stats'!$BC$3:$BR$5288,7,FALSE)</f>
        <v>2</v>
      </c>
      <c r="CY86">
        <f>VLOOKUP($B86,'Raw Stats'!$BC$3:$BR$5288,8,FALSE)</f>
        <v>12</v>
      </c>
      <c r="CZ86">
        <f>VLOOKUP($B86,'Raw Stats'!$BC$3:$BR$5288,9,FALSE)</f>
        <v>47</v>
      </c>
      <c r="DA86">
        <f>VLOOKUP($B86,'Raw Stats'!$BC$3:$BR$5288,10,FALSE)</f>
        <v>17</v>
      </c>
      <c r="DB86">
        <f>VLOOKUP($B86,'Raw Stats'!$BC$3:$BR$5288,11,FALSE)+VLOOKUP($B86,'Raw Stats'!$BC$3:$BR$5288,12,FALSE)</f>
        <v>6</v>
      </c>
      <c r="DC86">
        <f>VLOOKUP($B86,'Raw Stats'!$BC$3:$BR$5288,13,FALSE)+VLOOKUP($B86,'Raw Stats'!$BC$3:$BR$5288,14,FALSE)</f>
        <v>4</v>
      </c>
      <c r="DD86">
        <f>VLOOKUP($B86,'Raw Stats'!$BC$3:$BR$5288,15,FALSE)</f>
        <v>2</v>
      </c>
      <c r="DE86">
        <f>VLOOKUP($B86,'Raw Stats'!$BC$3:$BR$5288,16,FALSE)</f>
        <v>113</v>
      </c>
      <c r="DG86">
        <f>VLOOKUP($B86,'Raw Stats'!$AK$3:$AZ$528,3,FALSE)</f>
        <v>61</v>
      </c>
      <c r="DH86">
        <f>VLOOKUP($B86,'Raw Stats'!$AK$3:$AZ$528,4,FALSE)</f>
        <v>14</v>
      </c>
      <c r="DI86">
        <f>VLOOKUP($B86,'Raw Stats'!$AK$3:$AZ$528,5,FALSE)</f>
        <v>14</v>
      </c>
      <c r="DJ86">
        <f>VLOOKUP($B86,'Raw Stats'!$AK$3:$AZ$528,6,FALSE)</f>
        <v>28</v>
      </c>
      <c r="DK86">
        <f>VLOOKUP($B86,'Raw Stats'!$AK$3:$AZ$528,7,FALSE)</f>
        <v>-2</v>
      </c>
      <c r="DL86">
        <f>VLOOKUP($B86,'Raw Stats'!$AK$3:$AZ$528,8,FALSE)</f>
        <v>16</v>
      </c>
      <c r="DM86">
        <f>VLOOKUP($B86,'Raw Stats'!$AK$3:$AZ$528,9,FALSE)</f>
        <v>55</v>
      </c>
      <c r="DN86">
        <f>VLOOKUP($B86,'Raw Stats'!$AK$3:$AZ$528,10,FALSE)</f>
        <v>22</v>
      </c>
      <c r="DO86">
        <f>VLOOKUP($B86,'Raw Stats'!$AK$3:$AZ$528,11,FALSE)+VLOOKUP($B86,'Raw Stats'!$AK$3:$AZ$528,12,FALSE)</f>
        <v>5</v>
      </c>
      <c r="DP86">
        <f>VLOOKUP($B86,'Raw Stats'!$AK$3:$AZ$528,13,FALSE)+VLOOKUP($B86,'Raw Stats'!$AK$3:$AZ$528,14,FALSE)</f>
        <v>0</v>
      </c>
      <c r="DQ86">
        <f>VLOOKUP($B86,'Raw Stats'!$AK$3:$AZ$528,15,FALSE)</f>
        <v>2</v>
      </c>
      <c r="DR86">
        <f>VLOOKUP($B86,'Raw Stats'!$AK$3:$AZ$528,16,FALSE)</f>
        <v>130</v>
      </c>
      <c r="DT86">
        <f>VLOOKUP($B86,'Raw Stats'!$S$3:$AH$528,3,FALSE)</f>
        <v>82</v>
      </c>
      <c r="DU86">
        <f>VLOOKUP($B86,'Raw Stats'!$S$3:$AH$528,4,FALSE)</f>
        <v>19</v>
      </c>
      <c r="DV86">
        <f>VLOOKUP($B86,'Raw Stats'!$S$3:$AH$528,5,FALSE)</f>
        <v>19</v>
      </c>
      <c r="DW86">
        <f>VLOOKUP($B86,'Raw Stats'!$S$3:$AH$528,6,FALSE)</f>
        <v>38</v>
      </c>
      <c r="DX86">
        <f>VLOOKUP($B86,'Raw Stats'!$S$3:$AH$528,7,FALSE)</f>
        <v>4</v>
      </c>
      <c r="DY86">
        <f>VLOOKUP($B86,'Raw Stats'!$S$3:$AH$528,8,FALSE)</f>
        <v>19</v>
      </c>
      <c r="DZ86">
        <f>VLOOKUP($B86,'Raw Stats'!$S$3:$AH$528,9,FALSE)</f>
        <v>124</v>
      </c>
      <c r="EA86">
        <f>VLOOKUP($B86,'Raw Stats'!$S$3:$AH$528,10,FALSE)</f>
        <v>21</v>
      </c>
      <c r="EB86">
        <f>VLOOKUP($B86,'Raw Stats'!$S$3:$AH$528,11,FALSE)+VLOOKUP($B86,'Raw Stats'!$S$3:$AH$528,12,FALSE)</f>
        <v>6</v>
      </c>
      <c r="EC86">
        <f>VLOOKUP($B86,'Raw Stats'!$S$3:$AH$528,13,FALSE)+VLOOKUP($B86,'Raw Stats'!$S$3:$AH$528,14,FALSE)</f>
        <v>0</v>
      </c>
      <c r="ED86">
        <f>VLOOKUP($B86,'Raw Stats'!$S$3:$AH$528,15,FALSE)</f>
        <v>0</v>
      </c>
      <c r="EE86">
        <f>VLOOKUP($B86,'Raw Stats'!$S$3:$AH$528,16,FALSE)</f>
        <v>199</v>
      </c>
    </row>
    <row r="87" spans="1:135" x14ac:dyDescent="0.2">
      <c r="A87" t="e">
        <f>VLOOKUP(B87,'ALL SKATERS'!$B$3:$I$378,9,FALSE)</f>
        <v>#REF!</v>
      </c>
      <c r="B87" t="s">
        <v>365</v>
      </c>
      <c r="C87">
        <f t="shared" si="16"/>
        <v>0.52130278664785701</v>
      </c>
      <c r="D87">
        <f t="shared" si="17"/>
        <v>0.48739695442988207</v>
      </c>
      <c r="E87">
        <f t="shared" si="18"/>
        <v>0.68029931369858754</v>
      </c>
      <c r="F87">
        <f t="shared" si="19"/>
        <v>0.9259135631393689</v>
      </c>
      <c r="G87">
        <f t="shared" si="20"/>
        <v>0.91529221677654649</v>
      </c>
      <c r="H87">
        <f>VLOOKUP(B87,'ALL SKATERS'!$B$3:$H$378,7,FALSE)</f>
        <v>0</v>
      </c>
      <c r="I87" s="29" t="e">
        <f t="shared" si="21"/>
        <v>#REF!</v>
      </c>
      <c r="J87" s="29">
        <f t="shared" si="22"/>
        <v>-95</v>
      </c>
      <c r="K87" s="29">
        <f t="shared" si="23"/>
        <v>-0.95</v>
      </c>
      <c r="L87">
        <f>BU87*'Value Calculations'!$D$3</f>
        <v>3.6696188576343411</v>
      </c>
      <c r="M87">
        <f>BV87*'Value Calculations'!$D$4</f>
        <v>7.4890921930269485</v>
      </c>
      <c r="N87">
        <f>BW87*'Value Calculations'!$D$5</f>
        <v>8.4908193616934895</v>
      </c>
      <c r="O87">
        <f>BX87*'Value Calculations'!$D$6</f>
        <v>-2.0010389107098057</v>
      </c>
      <c r="P87">
        <f>BY87*'Value Calculations'!$D$7</f>
        <v>4.2184740986204545</v>
      </c>
      <c r="Q87">
        <f>BZ87*'Value Calculations'!$D$8</f>
        <v>6.90157952222782</v>
      </c>
      <c r="R87">
        <f>CA87*'Value Calculations'!$D$9</f>
        <v>3.1488126834379182</v>
      </c>
      <c r="S87">
        <f>CB87*'Value Calculations'!$D$10</f>
        <v>2.1918988444572283</v>
      </c>
      <c r="T87">
        <f>CC87*'Value Calculations'!$D$11</f>
        <v>0</v>
      </c>
      <c r="U87">
        <f>CD87*'Value Calculations'!$D$12</f>
        <v>0.81388273958941404</v>
      </c>
      <c r="V87">
        <f>CE87*'Value Calculations'!$D$13</f>
        <v>6.2597807552028932</v>
      </c>
      <c r="X87">
        <f>CH87*'Value Calculations'!$D$3</f>
        <v>1.2232062858781136</v>
      </c>
      <c r="Y87">
        <f>CI87*'Value Calculations'!$D$4</f>
        <v>8.4659303051608976</v>
      </c>
      <c r="Z87">
        <f>CJ87*'Value Calculations'!$D$5</f>
        <v>7.6948050465347251</v>
      </c>
      <c r="AA87">
        <f>CK87*'Value Calculations'!$D$6</f>
        <v>0.62532465959681427</v>
      </c>
      <c r="AB87">
        <f>CL87*'Value Calculations'!$D$7</f>
        <v>2.4607765575285985</v>
      </c>
      <c r="AC87">
        <f>CM87*'Value Calculations'!$D$8</f>
        <v>5.3918590017404844</v>
      </c>
      <c r="AD87">
        <f>CN87*'Value Calculations'!$D$9</f>
        <v>3.1488126834379182</v>
      </c>
      <c r="AE87">
        <f>CO87*'Value Calculations'!$D$10</f>
        <v>1.4612658963048188</v>
      </c>
      <c r="AF87">
        <f>CP87*'Value Calculations'!$D$11</f>
        <v>0</v>
      </c>
      <c r="AG87">
        <f>CQ87*'Value Calculations'!$D$12</f>
        <v>0</v>
      </c>
      <c r="AH87">
        <f>CR87*'Value Calculations'!$D$13</f>
        <v>3.6458063739093771</v>
      </c>
      <c r="AJ87">
        <f>CU87*'Value Calculations'!$D$3</f>
        <v>2.0386771431301893</v>
      </c>
      <c r="AK87">
        <f>CV87*'Value Calculations'!$D$4</f>
        <v>6.1866413768483488</v>
      </c>
      <c r="AL87">
        <f>CW87*'Value Calculations'!$D$5</f>
        <v>6.3681145212701171</v>
      </c>
      <c r="AM87">
        <f>CX87*'Value Calculations'!$D$6</f>
        <v>-0.87545452343553998</v>
      </c>
      <c r="AN87">
        <f>CY87*'Value Calculations'!$D$7</f>
        <v>2.6365463116377841</v>
      </c>
      <c r="AO87">
        <f>CZ87*'Value Calculations'!$D$8</f>
        <v>3.45078976111391</v>
      </c>
      <c r="AP87">
        <f>DA87*'Value Calculations'!$D$9</f>
        <v>1.5114300880502007</v>
      </c>
      <c r="AQ87">
        <f>DB87*'Value Calculations'!$D$10</f>
        <v>2.9225317926096377</v>
      </c>
      <c r="AR87">
        <f>DC87*'Value Calculations'!$D$11</f>
        <v>0</v>
      </c>
      <c r="AS87">
        <f>DD87*'Value Calculations'!$D$12</f>
        <v>1.6277654791788281</v>
      </c>
      <c r="AT87">
        <f>DE87*'Value Calculations'!$D$13</f>
        <v>4.7464271660329622</v>
      </c>
      <c r="AV87">
        <f>DH87*'Value Calculations'!$D$3</f>
        <v>7.7469731438947198</v>
      </c>
      <c r="AW87">
        <f>DI87*'Value Calculations'!$D$4</f>
        <v>12.698895457741347</v>
      </c>
      <c r="AX87">
        <f>DJ87*'Value Calculations'!$D$5</f>
        <v>15.38961009306945</v>
      </c>
      <c r="AY87">
        <f>DK87*'Value Calculations'!$D$6</f>
        <v>1.5007791830323542</v>
      </c>
      <c r="AZ87">
        <f>DL87*'Value Calculations'!$D$7</f>
        <v>2.6365463116377841</v>
      </c>
      <c r="BA87">
        <f>DM87*'Value Calculations'!$D$8</f>
        <v>3.7383555745400692</v>
      </c>
      <c r="BB87">
        <f>DN87*'Value Calculations'!$D$9</f>
        <v>4.6602427714881189</v>
      </c>
      <c r="BC87">
        <f>DO87*'Value Calculations'!$D$10</f>
        <v>6.5756965333716852</v>
      </c>
      <c r="BD87">
        <f>DP87*'Value Calculations'!$D$11</f>
        <v>0.9907141480249374</v>
      </c>
      <c r="BE87">
        <f>DQ87*'Value Calculations'!$D$12</f>
        <v>2.441648218768242</v>
      </c>
      <c r="BF87">
        <f>DR87*'Value Calculations'!$D$13</f>
        <v>7.3604015473264788</v>
      </c>
      <c r="BH87">
        <f>DU87*'Value Calculations'!$D$3</f>
        <v>6.9315022866426439</v>
      </c>
      <c r="BI87">
        <f>DV87*'Value Calculations'!$D$4</f>
        <v>10.745219233473447</v>
      </c>
      <c r="BJ87">
        <f>DW87*'Value Calculations'!$D$5</f>
        <v>13.266905252646078</v>
      </c>
      <c r="BK87">
        <f>DX87*'Value Calculations'!$D$6</f>
        <v>1.75090904687108</v>
      </c>
      <c r="BL87">
        <f>DY87*'Value Calculations'!$D$7</f>
        <v>1.9334672952010417</v>
      </c>
      <c r="BM87">
        <f>DZ87*'Value Calculations'!$D$8</f>
        <v>4.0978128413227681</v>
      </c>
      <c r="BN87">
        <f>EA87*'Value Calculations'!$D$9</f>
        <v>2.6450026540878513</v>
      </c>
      <c r="BO87">
        <f>EB87*'Value Calculations'!$D$10</f>
        <v>5.4797471111430704</v>
      </c>
      <c r="BP87">
        <f>EC87*'Value Calculations'!$D$11</f>
        <v>0</v>
      </c>
      <c r="BQ87">
        <f>ED87*'Value Calculations'!$D$12</f>
        <v>2.441648218768242</v>
      </c>
      <c r="BR87">
        <f>EE87*'Value Calculations'!$D$13</f>
        <v>9.2864879335427535</v>
      </c>
      <c r="BT87">
        <f>VLOOKUP($B87,'Raw Stats'!$CM$3:$DC$528,3,FALSE)</f>
        <v>79</v>
      </c>
      <c r="BU87">
        <f>VLOOKUP($B87,'Raw Stats'!$CM$3:$DC$528,4,FALSE)</f>
        <v>9</v>
      </c>
      <c r="BV87">
        <f>VLOOKUP($B87,'Raw Stats'!$CM$3:$DC$528,5,FALSE)</f>
        <v>23</v>
      </c>
      <c r="BW87">
        <f>VLOOKUP($B87,'Raw Stats'!$CM$3:$DC$528,6,FALSE)</f>
        <v>32</v>
      </c>
      <c r="BX87">
        <f>VLOOKUP($B87,'Raw Stats'!$CM$3:$DC$528,7,FALSE)</f>
        <v>-16</v>
      </c>
      <c r="BY87">
        <f>VLOOKUP($B87,'Raw Stats'!$CM$3:$DC$528,8,FALSE)</f>
        <v>48</v>
      </c>
      <c r="BZ87">
        <f>VLOOKUP($B87,'Raw Stats'!$CM$3:$DC$528,9,FALSE)</f>
        <v>96</v>
      </c>
      <c r="CA87">
        <f>VLOOKUP($B87,'Raw Stats'!$CM$3:$DC$528,10,FALSE)</f>
        <v>25</v>
      </c>
      <c r="CB87">
        <f>VLOOKUP($B87,'Raw Stats'!$CM$3:$DC$528,11,FALSE)+VLOOKUP($B87,'Raw Stats'!$CM$3:$DC$528,12,FALSE)</f>
        <v>6</v>
      </c>
      <c r="CC87">
        <f>VLOOKUP($B87,'Raw Stats'!$CM$3:$DC$528,13,FALSE)+VLOOKUP($B87,'Raw Stats'!$CM$3:$DC$528,14,FALSE)</f>
        <v>0</v>
      </c>
      <c r="CD87">
        <f>VLOOKUP($B87,'Raw Stats'!$CM$3:$DC$528,15,FALSE)</f>
        <v>1</v>
      </c>
      <c r="CE87">
        <f>VLOOKUP($B87,'Raw Stats'!$CM$3:$DC$528,16,FALSE)</f>
        <v>91</v>
      </c>
      <c r="CG87">
        <f>VLOOKUP($B87,'Raw Stats'!$BU$3:$CJ$528,3,FALSE)</f>
        <v>70</v>
      </c>
      <c r="CH87">
        <f>VLOOKUP($B87,'Raw Stats'!$BU$3:$CJ$528,4,FALSE)</f>
        <v>3</v>
      </c>
      <c r="CI87">
        <f>VLOOKUP($B87,'Raw Stats'!$BU$3:$CJ$5288,5,FALSE)</f>
        <v>26</v>
      </c>
      <c r="CJ87">
        <f>VLOOKUP($B87,'Raw Stats'!$BU$3:$CJ$528,6,FALSE)</f>
        <v>29</v>
      </c>
      <c r="CK87">
        <f>VLOOKUP($B87,'Raw Stats'!$BU$3:$CJ$528,7,FALSE)</f>
        <v>5</v>
      </c>
      <c r="CL87">
        <f>VLOOKUP($B87,'Raw Stats'!$BU$3:$CJ$528,8,FALSE)</f>
        <v>28</v>
      </c>
      <c r="CM87">
        <f>VLOOKUP($B87,'Raw Stats'!$BU$3:$CJ$528,9,FALSE)</f>
        <v>75</v>
      </c>
      <c r="CN87">
        <f>VLOOKUP($B87,'Raw Stats'!$BU$3:$CJ$528,10,FALSE)</f>
        <v>25</v>
      </c>
      <c r="CO87">
        <f>VLOOKUP($B87,'Raw Stats'!$BU$3:$CJ$528,11,FALSE)+VLOOKUP($B87,'Raw Stats'!$BU$3:$CJ$528,12,FALSE)</f>
        <v>4</v>
      </c>
      <c r="CP87">
        <f>VLOOKUP($B87,'Raw Stats'!$BU$3:$CJ$528,13,FALSE)+VLOOKUP($B87,'Raw Stats'!$BU$3:$CJ$528,14,FALSE)</f>
        <v>0</v>
      </c>
      <c r="CQ87">
        <f>VLOOKUP($B87,'Raw Stats'!$BU$3:$CJ$528,15,FALSE)</f>
        <v>0</v>
      </c>
      <c r="CR87">
        <f>VLOOKUP($B87,'Raw Stats'!$BU$3:$CJ$528,16,FALSE)</f>
        <v>53</v>
      </c>
      <c r="CT87">
        <f>VLOOKUP($B87,'Raw Stats'!$BC$3:$BR$528,3,FALSE)</f>
        <v>45</v>
      </c>
      <c r="CU87">
        <f>VLOOKUP($B87,'Raw Stats'!$BC$3:$BR$528,4,FALSE)</f>
        <v>5</v>
      </c>
      <c r="CV87">
        <f>VLOOKUP($B87,'Raw Stats'!$BC$3:$BR$5288,5,FALSE)</f>
        <v>19</v>
      </c>
      <c r="CW87">
        <f>VLOOKUP($B87,'Raw Stats'!$BC$3:$BR$52888,6,FALSE)</f>
        <v>24</v>
      </c>
      <c r="CX87">
        <f>VLOOKUP($B87,'Raw Stats'!$BC$3:$BR$5288,7,FALSE)</f>
        <v>-7</v>
      </c>
      <c r="CY87">
        <f>VLOOKUP($B87,'Raw Stats'!$BC$3:$BR$5288,8,FALSE)</f>
        <v>30</v>
      </c>
      <c r="CZ87">
        <f>VLOOKUP($B87,'Raw Stats'!$BC$3:$BR$5288,9,FALSE)</f>
        <v>48</v>
      </c>
      <c r="DA87">
        <f>VLOOKUP($B87,'Raw Stats'!$BC$3:$BR$5288,10,FALSE)</f>
        <v>12</v>
      </c>
      <c r="DB87">
        <f>VLOOKUP($B87,'Raw Stats'!$BC$3:$BR$5288,11,FALSE)+VLOOKUP($B87,'Raw Stats'!$BC$3:$BR$5288,12,FALSE)</f>
        <v>8</v>
      </c>
      <c r="DC87">
        <f>VLOOKUP($B87,'Raw Stats'!$BC$3:$BR$5288,13,FALSE)+VLOOKUP($B87,'Raw Stats'!$BC$3:$BR$5288,14,FALSE)</f>
        <v>0</v>
      </c>
      <c r="DD87">
        <f>VLOOKUP($B87,'Raw Stats'!$BC$3:$BR$5288,15,FALSE)</f>
        <v>2</v>
      </c>
      <c r="DE87">
        <f>VLOOKUP($B87,'Raw Stats'!$BC$3:$BR$5288,16,FALSE)</f>
        <v>69</v>
      </c>
      <c r="DG87">
        <f>VLOOKUP($B87,'Raw Stats'!$AK$3:$AZ$528,3,FALSE)</f>
        <v>71</v>
      </c>
      <c r="DH87">
        <f>VLOOKUP($B87,'Raw Stats'!$AK$3:$AZ$528,4,FALSE)</f>
        <v>19</v>
      </c>
      <c r="DI87">
        <f>VLOOKUP($B87,'Raw Stats'!$AK$3:$AZ$528,5,FALSE)</f>
        <v>39</v>
      </c>
      <c r="DJ87">
        <f>VLOOKUP($B87,'Raw Stats'!$AK$3:$AZ$528,6,FALSE)</f>
        <v>58</v>
      </c>
      <c r="DK87">
        <f>VLOOKUP($B87,'Raw Stats'!$AK$3:$AZ$528,7,FALSE)</f>
        <v>12</v>
      </c>
      <c r="DL87">
        <f>VLOOKUP($B87,'Raw Stats'!$AK$3:$AZ$528,8,FALSE)</f>
        <v>30</v>
      </c>
      <c r="DM87">
        <f>VLOOKUP($B87,'Raw Stats'!$AK$3:$AZ$528,9,FALSE)</f>
        <v>52</v>
      </c>
      <c r="DN87">
        <f>VLOOKUP($B87,'Raw Stats'!$AK$3:$AZ$528,10,FALSE)</f>
        <v>37</v>
      </c>
      <c r="DO87">
        <f>VLOOKUP($B87,'Raw Stats'!$AK$3:$AZ$528,11,FALSE)+VLOOKUP($B87,'Raw Stats'!$AK$3:$AZ$528,12,FALSE)</f>
        <v>18</v>
      </c>
      <c r="DP87">
        <f>VLOOKUP($B87,'Raw Stats'!$AK$3:$AZ$528,13,FALSE)+VLOOKUP($B87,'Raw Stats'!$AK$3:$AZ$528,14,FALSE)</f>
        <v>1</v>
      </c>
      <c r="DQ87">
        <f>VLOOKUP($B87,'Raw Stats'!$AK$3:$AZ$528,15,FALSE)</f>
        <v>3</v>
      </c>
      <c r="DR87">
        <f>VLOOKUP($B87,'Raw Stats'!$AK$3:$AZ$528,16,FALSE)</f>
        <v>107</v>
      </c>
      <c r="DT87">
        <f>VLOOKUP($B87,'Raw Stats'!$S$3:$AH$528,3,FALSE)</f>
        <v>64</v>
      </c>
      <c r="DU87">
        <f>VLOOKUP($B87,'Raw Stats'!$S$3:$AH$528,4,FALSE)</f>
        <v>17</v>
      </c>
      <c r="DV87">
        <f>VLOOKUP($B87,'Raw Stats'!$S$3:$AH$528,5,FALSE)</f>
        <v>33</v>
      </c>
      <c r="DW87">
        <f>VLOOKUP($B87,'Raw Stats'!$S$3:$AH$528,6,FALSE)</f>
        <v>50</v>
      </c>
      <c r="DX87">
        <f>VLOOKUP($B87,'Raw Stats'!$S$3:$AH$528,7,FALSE)</f>
        <v>14</v>
      </c>
      <c r="DY87">
        <f>VLOOKUP($B87,'Raw Stats'!$S$3:$AH$528,8,FALSE)</f>
        <v>22</v>
      </c>
      <c r="DZ87">
        <f>VLOOKUP($B87,'Raw Stats'!$S$3:$AH$528,9,FALSE)</f>
        <v>57</v>
      </c>
      <c r="EA87">
        <f>VLOOKUP($B87,'Raw Stats'!$S$3:$AH$528,10,FALSE)</f>
        <v>21</v>
      </c>
      <c r="EB87">
        <f>VLOOKUP($B87,'Raw Stats'!$S$3:$AH$528,11,FALSE)+VLOOKUP($B87,'Raw Stats'!$S$3:$AH$528,12,FALSE)</f>
        <v>15</v>
      </c>
      <c r="EC87">
        <f>VLOOKUP($B87,'Raw Stats'!$S$3:$AH$528,13,FALSE)+VLOOKUP($B87,'Raw Stats'!$S$3:$AH$528,14,FALSE)</f>
        <v>0</v>
      </c>
      <c r="ED87">
        <f>VLOOKUP($B87,'Raw Stats'!$S$3:$AH$528,15,FALSE)</f>
        <v>3</v>
      </c>
      <c r="EE87">
        <f>VLOOKUP($B87,'Raw Stats'!$S$3:$AH$528,16,FALSE)</f>
        <v>135</v>
      </c>
    </row>
    <row r="88" spans="1:135" x14ac:dyDescent="0.2">
      <c r="A88" t="e">
        <f>VLOOKUP(B88,'ALL SKATERS'!$B$3:$I$378,9,FALSE)</f>
        <v>#REF!</v>
      </c>
      <c r="B88" t="s">
        <v>195</v>
      </c>
      <c r="C88">
        <f t="shared" si="16"/>
        <v>0.79383820831959406</v>
      </c>
      <c r="D88">
        <f t="shared" si="17"/>
        <v>0.76330671581469145</v>
      </c>
      <c r="E88">
        <f t="shared" si="18"/>
        <v>0.77662437606730006</v>
      </c>
      <c r="F88">
        <f t="shared" si="19"/>
        <v>0.74963383380809345</v>
      </c>
      <c r="G88">
        <f t="shared" si="20"/>
        <v>0.73206963977332329</v>
      </c>
      <c r="H88">
        <f>VLOOKUP(B88,'ALL SKATERS'!$B$3:$H$378,7,FALSE)</f>
        <v>0.82</v>
      </c>
      <c r="I88" s="29" t="e">
        <f t="shared" si="21"/>
        <v>#REF!</v>
      </c>
      <c r="J88" s="29">
        <f t="shared" si="22"/>
        <v>-13</v>
      </c>
      <c r="K88" s="29">
        <f t="shared" si="23"/>
        <v>-0.13</v>
      </c>
      <c r="L88">
        <f>BU88*'Value Calculations'!$D$3</f>
        <v>8.1547085725207573</v>
      </c>
      <c r="M88">
        <f>BV88*'Value Calculations'!$D$4</f>
        <v>8.4659303051608976</v>
      </c>
      <c r="N88">
        <f>BW88*'Value Calculations'!$D$5</f>
        <v>12.205552832434391</v>
      </c>
      <c r="O88">
        <f>BX88*'Value Calculations'!$D$6</f>
        <v>-2.376233706467894</v>
      </c>
      <c r="P88">
        <f>BY88*'Value Calculations'!$D$7</f>
        <v>3.2517404510199337</v>
      </c>
      <c r="Q88">
        <f>BZ88*'Value Calculations'!$D$8</f>
        <v>6.2545564420189619</v>
      </c>
      <c r="R88">
        <f>CA88*'Value Calculations'!$D$9</f>
        <v>4.4083377568130855</v>
      </c>
      <c r="S88">
        <f>CB88*'Value Calculations'!$D$10</f>
        <v>6.2103800592954803</v>
      </c>
      <c r="T88">
        <f>CC88*'Value Calculations'!$D$11</f>
        <v>0.9907141480249374</v>
      </c>
      <c r="U88">
        <f>CD88*'Value Calculations'!$D$12</f>
        <v>1.6277654791788281</v>
      </c>
      <c r="V88">
        <f>CE88*'Value Calculations'!$D$13</f>
        <v>12.725927908928957</v>
      </c>
      <c r="X88">
        <f>CH88*'Value Calculations'!$D$3</f>
        <v>8.5624440011467957</v>
      </c>
      <c r="Y88">
        <f>CI88*'Value Calculations'!$D$4</f>
        <v>7.1634794889822988</v>
      </c>
      <c r="Z88">
        <f>CJ88*'Value Calculations'!$D$5</f>
        <v>11.409538517275626</v>
      </c>
      <c r="AA88">
        <f>CK88*'Value Calculations'!$D$6</f>
        <v>-3.1266232979840716</v>
      </c>
      <c r="AB88">
        <f>CL88*'Value Calculations'!$D$7</f>
        <v>3.6911648362928977</v>
      </c>
      <c r="AC88">
        <f>CM88*'Value Calculations'!$D$8</f>
        <v>6.3983393487320415</v>
      </c>
      <c r="AD88">
        <f>CN88*'Value Calculations'!$D$9</f>
        <v>6.6754828888883866</v>
      </c>
      <c r="AE88">
        <f>CO88*'Value Calculations'!$D$10</f>
        <v>5.8450635852192754</v>
      </c>
      <c r="AF88">
        <f>CP88*'Value Calculations'!$D$11</f>
        <v>0</v>
      </c>
      <c r="AG88">
        <f>CQ88*'Value Calculations'!$D$12</f>
        <v>0</v>
      </c>
      <c r="AH88">
        <f>CR88*'Value Calculations'!$D$13</f>
        <v>14.445647896622059</v>
      </c>
      <c r="AJ88">
        <f>CU88*'Value Calculations'!$D$3</f>
        <v>4.0773542862603787</v>
      </c>
      <c r="AK88">
        <f>CV88*'Value Calculations'!$D$4</f>
        <v>6.8378667849376482</v>
      </c>
      <c r="AL88">
        <f>CW88*'Value Calculations'!$D$5</f>
        <v>8.2254812566405686</v>
      </c>
      <c r="AM88">
        <f>CX88*'Value Calculations'!$D$6</f>
        <v>-1.75090904687108</v>
      </c>
      <c r="AN88">
        <f>CY88*'Value Calculations'!$D$7</f>
        <v>1.4061580328734848</v>
      </c>
      <c r="AO88">
        <f>CZ88*'Value Calculations'!$D$8</f>
        <v>2.0129606939831142</v>
      </c>
      <c r="AP88">
        <f>DA88*'Value Calculations'!$D$9</f>
        <v>3.1488126834379182</v>
      </c>
      <c r="AQ88">
        <f>DB88*'Value Calculations'!$D$10</f>
        <v>5.1144306370668655</v>
      </c>
      <c r="AR88">
        <f>DC88*'Value Calculations'!$D$11</f>
        <v>0</v>
      </c>
      <c r="AS88">
        <f>DD88*'Value Calculations'!$D$12</f>
        <v>0</v>
      </c>
      <c r="AT88">
        <f>DE88*'Value Calculations'!$D$13</f>
        <v>7.4291903468342024</v>
      </c>
      <c r="AV88">
        <f>DH88*'Value Calculations'!$D$3</f>
        <v>6.1160314293905689</v>
      </c>
      <c r="AW88">
        <f>DI88*'Value Calculations'!$D$4</f>
        <v>6.1866413768483488</v>
      </c>
      <c r="AX88">
        <f>DJ88*'Value Calculations'!$D$5</f>
        <v>9.021495571799333</v>
      </c>
      <c r="AY88">
        <f>DK88*'Value Calculations'!$D$6</f>
        <v>1.3757142511129914</v>
      </c>
      <c r="AZ88">
        <f>DL88*'Value Calculations'!$D$7</f>
        <v>1.2303882787642992</v>
      </c>
      <c r="BA88">
        <f>DM88*'Value Calculations'!$D$8</f>
        <v>1.8691777872700346</v>
      </c>
      <c r="BB88">
        <f>DN88*'Value Calculations'!$D$9</f>
        <v>2.2671451320753011</v>
      </c>
      <c r="BC88">
        <f>DO88*'Value Calculations'!$D$10</f>
        <v>1.4612658963048188</v>
      </c>
      <c r="BD88">
        <f>DP88*'Value Calculations'!$D$11</f>
        <v>0</v>
      </c>
      <c r="BE88">
        <f>DQ88*'Value Calculations'!$D$12</f>
        <v>0.81388273958941404</v>
      </c>
      <c r="BF88">
        <f>DR88*'Value Calculations'!$D$13</f>
        <v>5.6406815596333759</v>
      </c>
      <c r="BH88">
        <f>DU88*'Value Calculations'!$D$3</f>
        <v>8.1547085725207573</v>
      </c>
      <c r="BI88">
        <f>DV88*'Value Calculations'!$D$4</f>
        <v>9.4427684172948485</v>
      </c>
      <c r="BJ88">
        <f>DW88*'Value Calculations'!$D$5</f>
        <v>13.001567147593155</v>
      </c>
      <c r="BK88">
        <f>DX88*'Value Calculations'!$D$6</f>
        <v>0</v>
      </c>
      <c r="BL88">
        <f>DY88*'Value Calculations'!$D$7</f>
        <v>2.6365463116377841</v>
      </c>
      <c r="BM88">
        <f>DZ88*'Value Calculations'!$D$8</f>
        <v>3.0194410409746713</v>
      </c>
      <c r="BN88">
        <f>EA88*'Value Calculations'!$D$9</f>
        <v>3.4007176981129517</v>
      </c>
      <c r="BO88">
        <f>EB88*'Value Calculations'!$D$10</f>
        <v>5.1144306370668655</v>
      </c>
      <c r="BP88">
        <f>EC88*'Value Calculations'!$D$11</f>
        <v>0</v>
      </c>
      <c r="BQ88">
        <f>ED88*'Value Calculations'!$D$12</f>
        <v>0.81388273958941404</v>
      </c>
      <c r="BR88">
        <f>EE88*'Value Calculations'!$D$13</f>
        <v>14.445647896622059</v>
      </c>
      <c r="BT88">
        <f>VLOOKUP($B88,'Raw Stats'!$CM$3:$DC$528,3,FALSE)</f>
        <v>78</v>
      </c>
      <c r="BU88">
        <f>VLOOKUP($B88,'Raw Stats'!$CM$3:$DC$528,4,FALSE)</f>
        <v>20</v>
      </c>
      <c r="BV88">
        <f>VLOOKUP($B88,'Raw Stats'!$CM$3:$DC$528,5,FALSE)</f>
        <v>26</v>
      </c>
      <c r="BW88">
        <f>VLOOKUP($B88,'Raw Stats'!$CM$3:$DC$528,6,FALSE)</f>
        <v>46</v>
      </c>
      <c r="BX88">
        <f>VLOOKUP($B88,'Raw Stats'!$CM$3:$DC$528,7,FALSE)</f>
        <v>-19</v>
      </c>
      <c r="BY88">
        <f>VLOOKUP($B88,'Raw Stats'!$CM$3:$DC$528,8,FALSE)</f>
        <v>37</v>
      </c>
      <c r="BZ88">
        <f>VLOOKUP($B88,'Raw Stats'!$CM$3:$DC$528,9,FALSE)</f>
        <v>87</v>
      </c>
      <c r="CA88">
        <f>VLOOKUP($B88,'Raw Stats'!$CM$3:$DC$528,10,FALSE)</f>
        <v>35</v>
      </c>
      <c r="CB88">
        <f>VLOOKUP($B88,'Raw Stats'!$CM$3:$DC$528,11,FALSE)+VLOOKUP($B88,'Raw Stats'!$CM$3:$DC$528,12,FALSE)</f>
        <v>17</v>
      </c>
      <c r="CC88">
        <f>VLOOKUP($B88,'Raw Stats'!$CM$3:$DC$528,13,FALSE)+VLOOKUP($B88,'Raw Stats'!$CM$3:$DC$528,14,FALSE)</f>
        <v>1</v>
      </c>
      <c r="CD88">
        <f>VLOOKUP($B88,'Raw Stats'!$CM$3:$DC$528,15,FALSE)</f>
        <v>2</v>
      </c>
      <c r="CE88">
        <f>VLOOKUP($B88,'Raw Stats'!$CM$3:$DC$528,16,FALSE)</f>
        <v>185</v>
      </c>
      <c r="CG88">
        <f>VLOOKUP($B88,'Raw Stats'!$BU$3:$CJ$528,3,FALSE)</f>
        <v>80</v>
      </c>
      <c r="CH88">
        <f>VLOOKUP($B88,'Raw Stats'!$BU$3:$CJ$528,4,FALSE)</f>
        <v>21</v>
      </c>
      <c r="CI88">
        <f>VLOOKUP($B88,'Raw Stats'!$BU$3:$CJ$5288,5,FALSE)</f>
        <v>22</v>
      </c>
      <c r="CJ88">
        <f>VLOOKUP($B88,'Raw Stats'!$BU$3:$CJ$528,6,FALSE)</f>
        <v>43</v>
      </c>
      <c r="CK88">
        <f>VLOOKUP($B88,'Raw Stats'!$BU$3:$CJ$528,7,FALSE)</f>
        <v>-25</v>
      </c>
      <c r="CL88">
        <f>VLOOKUP($B88,'Raw Stats'!$BU$3:$CJ$528,8,FALSE)</f>
        <v>42</v>
      </c>
      <c r="CM88">
        <f>VLOOKUP($B88,'Raw Stats'!$BU$3:$CJ$528,9,FALSE)</f>
        <v>89</v>
      </c>
      <c r="CN88">
        <f>VLOOKUP($B88,'Raw Stats'!$BU$3:$CJ$528,10,FALSE)</f>
        <v>53</v>
      </c>
      <c r="CO88">
        <f>VLOOKUP($B88,'Raw Stats'!$BU$3:$CJ$528,11,FALSE)+VLOOKUP($B88,'Raw Stats'!$BU$3:$CJ$528,12,FALSE)</f>
        <v>16</v>
      </c>
      <c r="CP88">
        <f>VLOOKUP($B88,'Raw Stats'!$BU$3:$CJ$528,13,FALSE)+VLOOKUP($B88,'Raw Stats'!$BU$3:$CJ$528,14,FALSE)</f>
        <v>0</v>
      </c>
      <c r="CQ88">
        <f>VLOOKUP($B88,'Raw Stats'!$BU$3:$CJ$528,15,FALSE)</f>
        <v>0</v>
      </c>
      <c r="CR88">
        <f>VLOOKUP($B88,'Raw Stats'!$BU$3:$CJ$528,16,FALSE)</f>
        <v>210</v>
      </c>
      <c r="CT88">
        <f>VLOOKUP($B88,'Raw Stats'!$BC$3:$BR$528,3,FALSE)</f>
        <v>47</v>
      </c>
      <c r="CU88">
        <f>VLOOKUP($B88,'Raw Stats'!$BC$3:$BR$528,4,FALSE)</f>
        <v>10</v>
      </c>
      <c r="CV88">
        <f>VLOOKUP($B88,'Raw Stats'!$BC$3:$BR$5288,5,FALSE)</f>
        <v>21</v>
      </c>
      <c r="CW88">
        <f>VLOOKUP($B88,'Raw Stats'!$BC$3:$BR$52888,6,FALSE)</f>
        <v>31</v>
      </c>
      <c r="CX88">
        <f>VLOOKUP($B88,'Raw Stats'!$BC$3:$BR$5288,7,FALSE)</f>
        <v>-14</v>
      </c>
      <c r="CY88">
        <f>VLOOKUP($B88,'Raw Stats'!$BC$3:$BR$5288,8,FALSE)</f>
        <v>16</v>
      </c>
      <c r="CZ88">
        <f>VLOOKUP($B88,'Raw Stats'!$BC$3:$BR$5288,9,FALSE)</f>
        <v>28</v>
      </c>
      <c r="DA88">
        <f>VLOOKUP($B88,'Raw Stats'!$BC$3:$BR$5288,10,FALSE)</f>
        <v>25</v>
      </c>
      <c r="DB88">
        <f>VLOOKUP($B88,'Raw Stats'!$BC$3:$BR$5288,11,FALSE)+VLOOKUP($B88,'Raw Stats'!$BC$3:$BR$5288,12,FALSE)</f>
        <v>14</v>
      </c>
      <c r="DC88">
        <f>VLOOKUP($B88,'Raw Stats'!$BC$3:$BR$5288,13,FALSE)+VLOOKUP($B88,'Raw Stats'!$BC$3:$BR$5288,14,FALSE)</f>
        <v>0</v>
      </c>
      <c r="DD88">
        <f>VLOOKUP($B88,'Raw Stats'!$BC$3:$BR$5288,15,FALSE)</f>
        <v>0</v>
      </c>
      <c r="DE88">
        <f>VLOOKUP($B88,'Raw Stats'!$BC$3:$BR$5288,16,FALSE)</f>
        <v>108</v>
      </c>
      <c r="DG88">
        <f>VLOOKUP($B88,'Raw Stats'!$AK$3:$AZ$528,3,FALSE)</f>
        <v>48</v>
      </c>
      <c r="DH88">
        <f>VLOOKUP($B88,'Raw Stats'!$AK$3:$AZ$528,4,FALSE)</f>
        <v>15</v>
      </c>
      <c r="DI88">
        <f>VLOOKUP($B88,'Raw Stats'!$AK$3:$AZ$528,5,FALSE)</f>
        <v>19</v>
      </c>
      <c r="DJ88">
        <f>VLOOKUP($B88,'Raw Stats'!$AK$3:$AZ$528,6,FALSE)</f>
        <v>34</v>
      </c>
      <c r="DK88">
        <f>VLOOKUP($B88,'Raw Stats'!$AK$3:$AZ$528,7,FALSE)</f>
        <v>11</v>
      </c>
      <c r="DL88">
        <f>VLOOKUP($B88,'Raw Stats'!$AK$3:$AZ$528,8,FALSE)</f>
        <v>14</v>
      </c>
      <c r="DM88">
        <f>VLOOKUP($B88,'Raw Stats'!$AK$3:$AZ$528,9,FALSE)</f>
        <v>26</v>
      </c>
      <c r="DN88">
        <f>VLOOKUP($B88,'Raw Stats'!$AK$3:$AZ$528,10,FALSE)</f>
        <v>18</v>
      </c>
      <c r="DO88">
        <f>VLOOKUP($B88,'Raw Stats'!$AK$3:$AZ$528,11,FALSE)+VLOOKUP($B88,'Raw Stats'!$AK$3:$AZ$528,12,FALSE)</f>
        <v>4</v>
      </c>
      <c r="DP88">
        <f>VLOOKUP($B88,'Raw Stats'!$AK$3:$AZ$528,13,FALSE)+VLOOKUP($B88,'Raw Stats'!$AK$3:$AZ$528,14,FALSE)</f>
        <v>0</v>
      </c>
      <c r="DQ88">
        <f>VLOOKUP($B88,'Raw Stats'!$AK$3:$AZ$528,15,FALSE)</f>
        <v>1</v>
      </c>
      <c r="DR88">
        <f>VLOOKUP($B88,'Raw Stats'!$AK$3:$AZ$528,16,FALSE)</f>
        <v>82</v>
      </c>
      <c r="DT88">
        <f>VLOOKUP($B88,'Raw Stats'!$S$3:$AH$528,3,FALSE)</f>
        <v>82</v>
      </c>
      <c r="DU88">
        <f>VLOOKUP($B88,'Raw Stats'!$S$3:$AH$528,4,FALSE)</f>
        <v>20</v>
      </c>
      <c r="DV88">
        <f>VLOOKUP($B88,'Raw Stats'!$S$3:$AH$528,5,FALSE)</f>
        <v>29</v>
      </c>
      <c r="DW88">
        <f>VLOOKUP($B88,'Raw Stats'!$S$3:$AH$528,6,FALSE)</f>
        <v>49</v>
      </c>
      <c r="DX88">
        <f>VLOOKUP($B88,'Raw Stats'!$S$3:$AH$528,7,FALSE)</f>
        <v>0</v>
      </c>
      <c r="DY88">
        <f>VLOOKUP($B88,'Raw Stats'!$S$3:$AH$528,8,FALSE)</f>
        <v>30</v>
      </c>
      <c r="DZ88">
        <f>VLOOKUP($B88,'Raw Stats'!$S$3:$AH$528,9,FALSE)</f>
        <v>42</v>
      </c>
      <c r="EA88">
        <f>VLOOKUP($B88,'Raw Stats'!$S$3:$AH$528,10,FALSE)</f>
        <v>27</v>
      </c>
      <c r="EB88">
        <f>VLOOKUP($B88,'Raw Stats'!$S$3:$AH$528,11,FALSE)+VLOOKUP($B88,'Raw Stats'!$S$3:$AH$528,12,FALSE)</f>
        <v>14</v>
      </c>
      <c r="EC88">
        <f>VLOOKUP($B88,'Raw Stats'!$S$3:$AH$528,13,FALSE)+VLOOKUP($B88,'Raw Stats'!$S$3:$AH$528,14,FALSE)</f>
        <v>0</v>
      </c>
      <c r="ED88">
        <f>VLOOKUP($B88,'Raw Stats'!$S$3:$AH$528,15,FALSE)</f>
        <v>1</v>
      </c>
      <c r="EE88">
        <f>VLOOKUP($B88,'Raw Stats'!$S$3:$AH$528,16,FALSE)</f>
        <v>210</v>
      </c>
    </row>
    <row r="89" spans="1:135" x14ac:dyDescent="0.2">
      <c r="A89" t="e">
        <f>VLOOKUP(B89,'ALL SKATERS'!$B$3:$I$378,9,FALSE)</f>
        <v>#N/A</v>
      </c>
      <c r="B89" t="s">
        <v>259</v>
      </c>
      <c r="C89">
        <f t="shared" si="16"/>
        <v>0.45288696540922357</v>
      </c>
      <c r="D89">
        <f t="shared" si="17"/>
        <v>0.66271359249961759</v>
      </c>
      <c r="E89">
        <f t="shared" si="18"/>
        <v>0.88982130813903659</v>
      </c>
      <c r="F89">
        <f t="shared" si="19"/>
        <v>0.9314700718396538</v>
      </c>
      <c r="G89">
        <f t="shared" si="20"/>
        <v>1.1594567628463834</v>
      </c>
      <c r="H89" t="e">
        <f>VLOOKUP(B89,'ALL SKATERS'!$B$3:$H$378,7,FALSE)</f>
        <v>#N/A</v>
      </c>
      <c r="I89" s="29" t="e">
        <f t="shared" si="21"/>
        <v>#N/A</v>
      </c>
      <c r="J89" s="29" t="e">
        <f t="shared" si="22"/>
        <v>#N/A</v>
      </c>
      <c r="K89" s="29" t="e">
        <f t="shared" si="23"/>
        <v>#N/A</v>
      </c>
      <c r="L89">
        <f>BU89*'Value Calculations'!$D$3</f>
        <v>2.0386771431301893</v>
      </c>
      <c r="M89">
        <f>BV89*'Value Calculations'!$D$4</f>
        <v>3.5817397444911494</v>
      </c>
      <c r="N89">
        <f>BW89*'Value Calculations'!$D$5</f>
        <v>4.2454096808467447</v>
      </c>
      <c r="O89">
        <f>BX89*'Value Calculations'!$D$6</f>
        <v>-1.2506493191936285</v>
      </c>
      <c r="P89">
        <f>BY89*'Value Calculations'!$D$7</f>
        <v>3.4275102051291193</v>
      </c>
      <c r="Q89">
        <f>BZ89*'Value Calculations'!$D$8</f>
        <v>4.4572701081054671</v>
      </c>
      <c r="R89">
        <f>CA89*'Value Calculations'!$D$9</f>
        <v>1.2595250733751673</v>
      </c>
      <c r="S89">
        <f>CB89*'Value Calculations'!$D$10</f>
        <v>1.0959494222286141</v>
      </c>
      <c r="T89">
        <f>CC89*'Value Calculations'!$D$11</f>
        <v>0</v>
      </c>
      <c r="U89">
        <f>CD89*'Value Calculations'!$D$12</f>
        <v>0.81388273958941404</v>
      </c>
      <c r="V89">
        <f>CE89*'Value Calculations'!$D$13</f>
        <v>4.3336943689866185</v>
      </c>
      <c r="X89">
        <f>CH89*'Value Calculations'!$D$3</f>
        <v>4.4850897148864171</v>
      </c>
      <c r="Y89">
        <f>CI89*'Value Calculations'!$D$4</f>
        <v>9.7683811213394982</v>
      </c>
      <c r="Z89">
        <f>CJ89*'Value Calculations'!$D$5</f>
        <v>10.878862307169783</v>
      </c>
      <c r="AA89">
        <f>CK89*'Value Calculations'!$D$6</f>
        <v>-0.75038959151617712</v>
      </c>
      <c r="AB89">
        <f>CL89*'Value Calculations'!$D$7</f>
        <v>2.4607765575285985</v>
      </c>
      <c r="AC89">
        <f>CM89*'Value Calculations'!$D$8</f>
        <v>5.2480760950274048</v>
      </c>
      <c r="AD89">
        <f>CN89*'Value Calculations'!$D$9</f>
        <v>2.6450026540878513</v>
      </c>
      <c r="AE89">
        <f>CO89*'Value Calculations'!$D$10</f>
        <v>4.3837976889144565</v>
      </c>
      <c r="AF89">
        <f>CP89*'Value Calculations'!$D$11</f>
        <v>1.9814282960498748</v>
      </c>
      <c r="AG89">
        <f>CQ89*'Value Calculations'!$D$12</f>
        <v>2.441648218768242</v>
      </c>
      <c r="AH89">
        <f>CR89*'Value Calculations'!$D$13</f>
        <v>10.799841522712683</v>
      </c>
      <c r="AJ89">
        <f>CU89*'Value Calculations'!$D$3</f>
        <v>4.8928251435124546</v>
      </c>
      <c r="AK89">
        <f>CV89*'Value Calculations'!$D$4</f>
        <v>6.5122540808929985</v>
      </c>
      <c r="AL89">
        <f>CW89*'Value Calculations'!$D$5</f>
        <v>8.4908193616934895</v>
      </c>
      <c r="AM89">
        <f>CX89*'Value Calculations'!$D$6</f>
        <v>-1.0005194553549028</v>
      </c>
      <c r="AN89">
        <f>CY89*'Value Calculations'!$D$7</f>
        <v>3.6911648362928977</v>
      </c>
      <c r="AO89">
        <f>CZ89*'Value Calculations'!$D$8</f>
        <v>4.1697042946793079</v>
      </c>
      <c r="AP89">
        <f>DA89*'Value Calculations'!$D$9</f>
        <v>2.3930976394128178</v>
      </c>
      <c r="AQ89">
        <f>DB89*'Value Calculations'!$D$10</f>
        <v>5.4797471111430704</v>
      </c>
      <c r="AR89">
        <f>DC89*'Value Calculations'!$D$11</f>
        <v>0</v>
      </c>
      <c r="AS89">
        <f>DD89*'Value Calculations'!$D$12</f>
        <v>2.441648218768242</v>
      </c>
      <c r="AT89">
        <f>DE89*'Value Calculations'!$D$13</f>
        <v>5.6406815596333759</v>
      </c>
      <c r="AV89">
        <f>DH89*'Value Calculations'!$D$3</f>
        <v>7.3392377152686823</v>
      </c>
      <c r="AW89">
        <f>DI89*'Value Calculations'!$D$4</f>
        <v>8.4659303051608976</v>
      </c>
      <c r="AX89">
        <f>DJ89*'Value Calculations'!$D$5</f>
        <v>11.674876622328547</v>
      </c>
      <c r="AY89">
        <f>DK89*'Value Calculations'!$D$6</f>
        <v>0.37519479575808856</v>
      </c>
      <c r="AZ89">
        <f>DL89*'Value Calculations'!$D$7</f>
        <v>6.2398262708760885</v>
      </c>
      <c r="BA89">
        <f>DM89*'Value Calculations'!$D$8</f>
        <v>8.2675171360020769</v>
      </c>
      <c r="BB89">
        <f>DN89*'Value Calculations'!$D$9</f>
        <v>4.9121477861631524</v>
      </c>
      <c r="BC89">
        <f>DO89*'Value Calculations'!$D$10</f>
        <v>5.1144306370668655</v>
      </c>
      <c r="BD89">
        <f>DP89*'Value Calculations'!$D$11</f>
        <v>3.9628565920997496</v>
      </c>
      <c r="BE89">
        <f>DQ89*'Value Calculations'!$D$12</f>
        <v>0.81388273958941404</v>
      </c>
      <c r="BF89">
        <f>DR89*'Value Calculations'!$D$13</f>
        <v>11.762884715820821</v>
      </c>
      <c r="BH89">
        <f>DU89*'Value Calculations'!$D$3</f>
        <v>9.3779148583988725</v>
      </c>
      <c r="BI89">
        <f>DV89*'Value Calculations'!$D$4</f>
        <v>14.001346273919946</v>
      </c>
      <c r="BJ89">
        <f>DW89*'Value Calculations'!$D$5</f>
        <v>17.512314933492821</v>
      </c>
      <c r="BK89">
        <f>DX89*'Value Calculations'!$D$6</f>
        <v>1.3757142511129914</v>
      </c>
      <c r="BL89">
        <f>DY89*'Value Calculations'!$D$7</f>
        <v>5.4488623773847538</v>
      </c>
      <c r="BM89">
        <f>DZ89*'Value Calculations'!$D$8</f>
        <v>7.4767111490801383</v>
      </c>
      <c r="BN89">
        <f>EA89*'Value Calculations'!$D$9</f>
        <v>9.1945330356387203</v>
      </c>
      <c r="BO89">
        <f>EB89*'Value Calculations'!$D$10</f>
        <v>7.6716459556002992</v>
      </c>
      <c r="BP89">
        <f>EC89*'Value Calculations'!$D$11</f>
        <v>5.9442848881496246</v>
      </c>
      <c r="BQ89">
        <f>ED89*'Value Calculations'!$D$12</f>
        <v>3.2555309583576562</v>
      </c>
      <c r="BR89">
        <f>EE89*'Value Calculations'!$D$13</f>
        <v>12.657139109421234</v>
      </c>
      <c r="BT89">
        <f>VLOOKUP($B89,'Raw Stats'!$CM$3:$DC$528,3,FALSE)</f>
        <v>53</v>
      </c>
      <c r="BU89">
        <f>VLOOKUP($B89,'Raw Stats'!$CM$3:$DC$528,4,FALSE)</f>
        <v>5</v>
      </c>
      <c r="BV89">
        <f>VLOOKUP($B89,'Raw Stats'!$CM$3:$DC$528,5,FALSE)</f>
        <v>11</v>
      </c>
      <c r="BW89">
        <f>VLOOKUP($B89,'Raw Stats'!$CM$3:$DC$528,6,FALSE)</f>
        <v>16</v>
      </c>
      <c r="BX89">
        <f>VLOOKUP($B89,'Raw Stats'!$CM$3:$DC$528,7,FALSE)</f>
        <v>-10</v>
      </c>
      <c r="BY89">
        <f>VLOOKUP($B89,'Raw Stats'!$CM$3:$DC$528,8,FALSE)</f>
        <v>39</v>
      </c>
      <c r="BZ89">
        <f>VLOOKUP($B89,'Raw Stats'!$CM$3:$DC$528,9,FALSE)</f>
        <v>62</v>
      </c>
      <c r="CA89">
        <f>VLOOKUP($B89,'Raw Stats'!$CM$3:$DC$528,10,FALSE)</f>
        <v>10</v>
      </c>
      <c r="CB89">
        <f>VLOOKUP($B89,'Raw Stats'!$CM$3:$DC$528,11,FALSE)+VLOOKUP($B89,'Raw Stats'!$CM$3:$DC$528,12,FALSE)</f>
        <v>3</v>
      </c>
      <c r="CC89">
        <f>VLOOKUP($B89,'Raw Stats'!$CM$3:$DC$528,13,FALSE)+VLOOKUP($B89,'Raw Stats'!$CM$3:$DC$528,14,FALSE)</f>
        <v>0</v>
      </c>
      <c r="CD89">
        <f>VLOOKUP($B89,'Raw Stats'!$CM$3:$DC$528,15,FALSE)</f>
        <v>1</v>
      </c>
      <c r="CE89">
        <f>VLOOKUP($B89,'Raw Stats'!$CM$3:$DC$528,16,FALSE)</f>
        <v>63</v>
      </c>
      <c r="CG89">
        <f>VLOOKUP($B89,'Raw Stats'!$BU$3:$CJ$528,3,FALSE)</f>
        <v>82</v>
      </c>
      <c r="CH89">
        <f>VLOOKUP($B89,'Raw Stats'!$BU$3:$CJ$528,4,FALSE)</f>
        <v>11</v>
      </c>
      <c r="CI89">
        <f>VLOOKUP($B89,'Raw Stats'!$BU$3:$CJ$5288,5,FALSE)</f>
        <v>30</v>
      </c>
      <c r="CJ89">
        <f>VLOOKUP($B89,'Raw Stats'!$BU$3:$CJ$528,6,FALSE)</f>
        <v>41</v>
      </c>
      <c r="CK89">
        <f>VLOOKUP($B89,'Raw Stats'!$BU$3:$CJ$528,7,FALSE)</f>
        <v>-6</v>
      </c>
      <c r="CL89">
        <f>VLOOKUP($B89,'Raw Stats'!$BU$3:$CJ$528,8,FALSE)</f>
        <v>28</v>
      </c>
      <c r="CM89">
        <f>VLOOKUP($B89,'Raw Stats'!$BU$3:$CJ$528,9,FALSE)</f>
        <v>73</v>
      </c>
      <c r="CN89">
        <f>VLOOKUP($B89,'Raw Stats'!$BU$3:$CJ$528,10,FALSE)</f>
        <v>21</v>
      </c>
      <c r="CO89">
        <f>VLOOKUP($B89,'Raw Stats'!$BU$3:$CJ$528,11,FALSE)+VLOOKUP($B89,'Raw Stats'!$BU$3:$CJ$528,12,FALSE)</f>
        <v>12</v>
      </c>
      <c r="CP89">
        <f>VLOOKUP($B89,'Raw Stats'!$BU$3:$CJ$528,13,FALSE)+VLOOKUP($B89,'Raw Stats'!$BU$3:$CJ$528,14,FALSE)</f>
        <v>2</v>
      </c>
      <c r="CQ89">
        <f>VLOOKUP($B89,'Raw Stats'!$BU$3:$CJ$528,15,FALSE)</f>
        <v>3</v>
      </c>
      <c r="CR89">
        <f>VLOOKUP($B89,'Raw Stats'!$BU$3:$CJ$528,16,FALSE)</f>
        <v>157</v>
      </c>
      <c r="CT89">
        <f>VLOOKUP($B89,'Raw Stats'!$BC$3:$BR$528,3,FALSE)</f>
        <v>48</v>
      </c>
      <c r="CU89">
        <f>VLOOKUP($B89,'Raw Stats'!$BC$3:$BR$528,4,FALSE)</f>
        <v>12</v>
      </c>
      <c r="CV89">
        <f>VLOOKUP($B89,'Raw Stats'!$BC$3:$BR$5288,5,FALSE)</f>
        <v>20</v>
      </c>
      <c r="CW89">
        <f>VLOOKUP($B89,'Raw Stats'!$BC$3:$BR$52888,6,FALSE)</f>
        <v>32</v>
      </c>
      <c r="CX89">
        <f>VLOOKUP($B89,'Raw Stats'!$BC$3:$BR$5288,7,FALSE)</f>
        <v>-8</v>
      </c>
      <c r="CY89">
        <f>VLOOKUP($B89,'Raw Stats'!$BC$3:$BR$5288,8,FALSE)</f>
        <v>42</v>
      </c>
      <c r="CZ89">
        <f>VLOOKUP($B89,'Raw Stats'!$BC$3:$BR$5288,9,FALSE)</f>
        <v>58</v>
      </c>
      <c r="DA89">
        <f>VLOOKUP($B89,'Raw Stats'!$BC$3:$BR$5288,10,FALSE)</f>
        <v>19</v>
      </c>
      <c r="DB89">
        <f>VLOOKUP($B89,'Raw Stats'!$BC$3:$BR$5288,11,FALSE)+VLOOKUP($B89,'Raw Stats'!$BC$3:$BR$5288,12,FALSE)</f>
        <v>15</v>
      </c>
      <c r="DC89">
        <f>VLOOKUP($B89,'Raw Stats'!$BC$3:$BR$5288,13,FALSE)+VLOOKUP($B89,'Raw Stats'!$BC$3:$BR$5288,14,FALSE)</f>
        <v>0</v>
      </c>
      <c r="DD89">
        <f>VLOOKUP($B89,'Raw Stats'!$BC$3:$BR$5288,15,FALSE)</f>
        <v>3</v>
      </c>
      <c r="DE89">
        <f>VLOOKUP($B89,'Raw Stats'!$BC$3:$BR$5288,16,FALSE)</f>
        <v>82</v>
      </c>
      <c r="DG89">
        <f>VLOOKUP($B89,'Raw Stats'!$AK$3:$AZ$528,3,FALSE)</f>
        <v>74</v>
      </c>
      <c r="DH89">
        <f>VLOOKUP($B89,'Raw Stats'!$AK$3:$AZ$528,4,FALSE)</f>
        <v>18</v>
      </c>
      <c r="DI89">
        <f>VLOOKUP($B89,'Raw Stats'!$AK$3:$AZ$528,5,FALSE)</f>
        <v>26</v>
      </c>
      <c r="DJ89">
        <f>VLOOKUP($B89,'Raw Stats'!$AK$3:$AZ$528,6,FALSE)</f>
        <v>44</v>
      </c>
      <c r="DK89">
        <f>VLOOKUP($B89,'Raw Stats'!$AK$3:$AZ$528,7,FALSE)</f>
        <v>3</v>
      </c>
      <c r="DL89">
        <f>VLOOKUP($B89,'Raw Stats'!$AK$3:$AZ$528,8,FALSE)</f>
        <v>71</v>
      </c>
      <c r="DM89">
        <f>VLOOKUP($B89,'Raw Stats'!$AK$3:$AZ$528,9,FALSE)</f>
        <v>115</v>
      </c>
      <c r="DN89">
        <f>VLOOKUP($B89,'Raw Stats'!$AK$3:$AZ$528,10,FALSE)</f>
        <v>39</v>
      </c>
      <c r="DO89">
        <f>VLOOKUP($B89,'Raw Stats'!$AK$3:$AZ$528,11,FALSE)+VLOOKUP($B89,'Raw Stats'!$AK$3:$AZ$528,12,FALSE)</f>
        <v>14</v>
      </c>
      <c r="DP89">
        <f>VLOOKUP($B89,'Raw Stats'!$AK$3:$AZ$528,13,FALSE)+VLOOKUP($B89,'Raw Stats'!$AK$3:$AZ$528,14,FALSE)</f>
        <v>4</v>
      </c>
      <c r="DQ89">
        <f>VLOOKUP($B89,'Raw Stats'!$AK$3:$AZ$528,15,FALSE)</f>
        <v>1</v>
      </c>
      <c r="DR89">
        <f>VLOOKUP($B89,'Raw Stats'!$AK$3:$AZ$528,16,FALSE)</f>
        <v>171</v>
      </c>
      <c r="DT89">
        <f>VLOOKUP($B89,'Raw Stats'!$S$3:$AH$528,3,FALSE)</f>
        <v>81</v>
      </c>
      <c r="DU89">
        <f>VLOOKUP($B89,'Raw Stats'!$S$3:$AH$528,4,FALSE)</f>
        <v>23</v>
      </c>
      <c r="DV89">
        <f>VLOOKUP($B89,'Raw Stats'!$S$3:$AH$528,5,FALSE)</f>
        <v>43</v>
      </c>
      <c r="DW89">
        <f>VLOOKUP($B89,'Raw Stats'!$S$3:$AH$528,6,FALSE)</f>
        <v>66</v>
      </c>
      <c r="DX89">
        <f>VLOOKUP($B89,'Raw Stats'!$S$3:$AH$528,7,FALSE)</f>
        <v>11</v>
      </c>
      <c r="DY89">
        <f>VLOOKUP($B89,'Raw Stats'!$S$3:$AH$528,8,FALSE)</f>
        <v>62</v>
      </c>
      <c r="DZ89">
        <f>VLOOKUP($B89,'Raw Stats'!$S$3:$AH$528,9,FALSE)</f>
        <v>104</v>
      </c>
      <c r="EA89">
        <f>VLOOKUP($B89,'Raw Stats'!$S$3:$AH$528,10,FALSE)</f>
        <v>73</v>
      </c>
      <c r="EB89">
        <f>VLOOKUP($B89,'Raw Stats'!$S$3:$AH$528,11,FALSE)+VLOOKUP($B89,'Raw Stats'!$S$3:$AH$528,12,FALSE)</f>
        <v>21</v>
      </c>
      <c r="EC89">
        <f>VLOOKUP($B89,'Raw Stats'!$S$3:$AH$528,13,FALSE)+VLOOKUP($B89,'Raw Stats'!$S$3:$AH$528,14,FALSE)</f>
        <v>6</v>
      </c>
      <c r="ED89">
        <f>VLOOKUP($B89,'Raw Stats'!$S$3:$AH$528,15,FALSE)</f>
        <v>4</v>
      </c>
      <c r="EE89">
        <f>VLOOKUP($B89,'Raw Stats'!$S$3:$AH$528,16,FALSE)</f>
        <v>184</v>
      </c>
    </row>
    <row r="90" spans="1:135" x14ac:dyDescent="0.2">
      <c r="A90" t="e">
        <f>VLOOKUP(B90,'ALL SKATERS'!$B$3:$I$378,9,FALSE)</f>
        <v>#N/A</v>
      </c>
      <c r="B90" t="s">
        <v>197</v>
      </c>
      <c r="C90" t="e">
        <f t="shared" si="16"/>
        <v>#N/A</v>
      </c>
      <c r="D90">
        <f t="shared" si="17"/>
        <v>0.7621664745151433</v>
      </c>
      <c r="E90">
        <f t="shared" si="18"/>
        <v>0.58951670433692616</v>
      </c>
      <c r="F90">
        <f t="shared" si="19"/>
        <v>0.47017342387114774</v>
      </c>
      <c r="G90">
        <f t="shared" si="20"/>
        <v>0.73599483468826321</v>
      </c>
      <c r="H90" t="e">
        <f>VLOOKUP(B90,'ALL SKATERS'!$B$3:$H$378,7,FALSE)</f>
        <v>#N/A</v>
      </c>
      <c r="I90" s="29" t="e">
        <f t="shared" si="21"/>
        <v>#N/A</v>
      </c>
      <c r="J90" s="29" t="e">
        <f t="shared" si="22"/>
        <v>#N/A</v>
      </c>
      <c r="K90" s="29" t="e">
        <f t="shared" si="23"/>
        <v>#N/A</v>
      </c>
      <c r="L90" t="e">
        <f>BU90*'Value Calculations'!$D$3</f>
        <v>#N/A</v>
      </c>
      <c r="M90" t="e">
        <f>BV90*'Value Calculations'!$D$4</f>
        <v>#N/A</v>
      </c>
      <c r="N90" t="e">
        <f>BW90*'Value Calculations'!$D$5</f>
        <v>#N/A</v>
      </c>
      <c r="O90" t="e">
        <f>BX90*'Value Calculations'!$D$6</f>
        <v>#N/A</v>
      </c>
      <c r="P90" t="e">
        <f>BY90*'Value Calculations'!$D$7</f>
        <v>#N/A</v>
      </c>
      <c r="Q90" t="e">
        <f>BZ90*'Value Calculations'!$D$8</f>
        <v>#N/A</v>
      </c>
      <c r="R90" t="e">
        <f>CA90*'Value Calculations'!$D$9</f>
        <v>#N/A</v>
      </c>
      <c r="S90" t="e">
        <f>CB90*'Value Calculations'!$D$10</f>
        <v>#N/A</v>
      </c>
      <c r="T90" t="e">
        <f>CC90*'Value Calculations'!$D$11</f>
        <v>#N/A</v>
      </c>
      <c r="U90" t="e">
        <f>CD90*'Value Calculations'!$D$12</f>
        <v>#N/A</v>
      </c>
      <c r="V90" t="e">
        <f>CE90*'Value Calculations'!$D$13</f>
        <v>#N/A</v>
      </c>
      <c r="X90">
        <f>CH90*'Value Calculations'!$D$3</f>
        <v>5.7082960007645305</v>
      </c>
      <c r="Y90">
        <f>CI90*'Value Calculations'!$D$4</f>
        <v>6.8378667849376482</v>
      </c>
      <c r="Z90">
        <f>CJ90*'Value Calculations'!$D$5</f>
        <v>9.2868336768522539</v>
      </c>
      <c r="AA90">
        <f>CK90*'Value Calculations'!$D$6</f>
        <v>3.1266232979840716</v>
      </c>
      <c r="AB90">
        <f>CL90*'Value Calculations'!$D$7</f>
        <v>2.6365463116377841</v>
      </c>
      <c r="AC90">
        <f>CM90*'Value Calculations'!$D$8</f>
        <v>6.6140137088016608</v>
      </c>
      <c r="AD90">
        <f>CN90*'Value Calculations'!$D$9</f>
        <v>3.0228601761004015</v>
      </c>
      <c r="AE90">
        <f>CO90*'Value Calculations'!$D$10</f>
        <v>4.0184812148382516</v>
      </c>
      <c r="AF90">
        <f>CP90*'Value Calculations'!$D$11</f>
        <v>0</v>
      </c>
      <c r="AG90">
        <f>CQ90*'Value Calculations'!$D$12</f>
        <v>1.6277654791788281</v>
      </c>
      <c r="AH90">
        <f>CR90*'Value Calculations'!$D$13</f>
        <v>8.1858671414191679</v>
      </c>
      <c r="AJ90">
        <f>CU90*'Value Calculations'!$D$3</f>
        <v>0.8154708572520758</v>
      </c>
      <c r="AK90">
        <f>CV90*'Value Calculations'!$D$4</f>
        <v>3.9073524485357991</v>
      </c>
      <c r="AL90">
        <f>CW90*'Value Calculations'!$D$5</f>
        <v>3.7147334707409017</v>
      </c>
      <c r="AM90">
        <f>CX90*'Value Calculations'!$D$6</f>
        <v>-0.25012986383872571</v>
      </c>
      <c r="AN90">
        <f>CY90*'Value Calculations'!$D$7</f>
        <v>1.5819277869826704</v>
      </c>
      <c r="AO90">
        <f>CZ90*'Value Calculations'!$D$8</f>
        <v>4.2415957480358477</v>
      </c>
      <c r="AP90">
        <f>DA90*'Value Calculations'!$D$9</f>
        <v>0.8816675513626171</v>
      </c>
      <c r="AQ90">
        <f>DB90*'Value Calculations'!$D$10</f>
        <v>0.36531647407620471</v>
      </c>
      <c r="AR90">
        <f>DC90*'Value Calculations'!$D$11</f>
        <v>0</v>
      </c>
      <c r="AS90">
        <f>DD90*'Value Calculations'!$D$12</f>
        <v>0</v>
      </c>
      <c r="AT90">
        <f>DE90*'Value Calculations'!$D$13</f>
        <v>4.1961167699711694</v>
      </c>
      <c r="AV90">
        <f>DH90*'Value Calculations'!$D$3</f>
        <v>2.8541480003822652</v>
      </c>
      <c r="AW90">
        <f>DI90*'Value Calculations'!$D$4</f>
        <v>3.2561270404464993</v>
      </c>
      <c r="AX90">
        <f>DJ90*'Value Calculations'!$D$5</f>
        <v>4.5107477858996665</v>
      </c>
      <c r="AY90">
        <f>DK90*'Value Calculations'!$D$6</f>
        <v>-0.87545452343553998</v>
      </c>
      <c r="AZ90">
        <f>DL90*'Value Calculations'!$D$7</f>
        <v>3.7790497133474905</v>
      </c>
      <c r="BA90">
        <f>DM90*'Value Calculations'!$D$8</f>
        <v>6.4702308020885813</v>
      </c>
      <c r="BB90">
        <f>DN90*'Value Calculations'!$D$9</f>
        <v>2.0152401174002676</v>
      </c>
      <c r="BC90">
        <f>DO90*'Value Calculations'!$D$10</f>
        <v>0.36531647407620471</v>
      </c>
      <c r="BD90">
        <f>DP90*'Value Calculations'!$D$11</f>
        <v>0</v>
      </c>
      <c r="BE90">
        <f>DQ90*'Value Calculations'!$D$12</f>
        <v>0</v>
      </c>
      <c r="BF90">
        <f>DR90*'Value Calculations'!$D$13</f>
        <v>8.1858671414191679</v>
      </c>
      <c r="BH90">
        <f>DU90*'Value Calculations'!$D$3</f>
        <v>9.3779148583988725</v>
      </c>
      <c r="BI90">
        <f>DV90*'Value Calculations'!$D$4</f>
        <v>7.1634794889822988</v>
      </c>
      <c r="BJ90">
        <f>DW90*'Value Calculations'!$D$5</f>
        <v>11.94021472738147</v>
      </c>
      <c r="BK90">
        <f>DX90*'Value Calculations'!$D$6</f>
        <v>-1.5007791830323542</v>
      </c>
      <c r="BL90">
        <f>DY90*'Value Calculations'!$D$7</f>
        <v>4.1305892215658613</v>
      </c>
      <c r="BM90">
        <f>DZ90*'Value Calculations'!$D$8</f>
        <v>6.4702308020885813</v>
      </c>
      <c r="BN90">
        <f>EA90*'Value Calculations'!$D$9</f>
        <v>3.7785752201255018</v>
      </c>
      <c r="BO90">
        <f>EB90*'Value Calculations'!$D$10</f>
        <v>2.9225317926096377</v>
      </c>
      <c r="BP90">
        <f>EC90*'Value Calculations'!$D$11</f>
        <v>0.9907141480249374</v>
      </c>
      <c r="BQ90">
        <f>ED90*'Value Calculations'!$D$12</f>
        <v>2.441648218768242</v>
      </c>
      <c r="BR90">
        <f>EE90*'Value Calculations'!$D$13</f>
        <v>11.900462314836268</v>
      </c>
      <c r="BT90" t="e">
        <f>VLOOKUP($B90,'Raw Stats'!$CM$3:$DC$528,3,FALSE)</f>
        <v>#N/A</v>
      </c>
      <c r="BU90" t="e">
        <f>VLOOKUP($B90,'Raw Stats'!$CM$3:$DC$528,4,FALSE)</f>
        <v>#N/A</v>
      </c>
      <c r="BV90" t="e">
        <f>VLOOKUP($B90,'Raw Stats'!$CM$3:$DC$528,5,FALSE)</f>
        <v>#N/A</v>
      </c>
      <c r="BW90" t="e">
        <f>VLOOKUP($B90,'Raw Stats'!$CM$3:$DC$528,6,FALSE)</f>
        <v>#N/A</v>
      </c>
      <c r="BX90" t="e">
        <f>VLOOKUP($B90,'Raw Stats'!$CM$3:$DC$528,7,FALSE)</f>
        <v>#N/A</v>
      </c>
      <c r="BY90" t="e">
        <f>VLOOKUP($B90,'Raw Stats'!$CM$3:$DC$528,8,FALSE)</f>
        <v>#N/A</v>
      </c>
      <c r="BZ90" t="e">
        <f>VLOOKUP($B90,'Raw Stats'!$CM$3:$DC$528,9,FALSE)</f>
        <v>#N/A</v>
      </c>
      <c r="CA90" t="e">
        <f>VLOOKUP($B90,'Raw Stats'!$CM$3:$DC$528,10,FALSE)</f>
        <v>#N/A</v>
      </c>
      <c r="CB90" t="e">
        <f>VLOOKUP($B90,'Raw Stats'!$CM$3:$DC$528,11,FALSE)+VLOOKUP($B90,'Raw Stats'!$CM$3:$DC$528,12,FALSE)</f>
        <v>#N/A</v>
      </c>
      <c r="CC90" t="e">
        <f>VLOOKUP($B90,'Raw Stats'!$CM$3:$DC$528,13,FALSE)+VLOOKUP($B90,'Raw Stats'!$CM$3:$DC$528,14,FALSE)</f>
        <v>#N/A</v>
      </c>
      <c r="CD90" t="e">
        <f>VLOOKUP($B90,'Raw Stats'!$CM$3:$DC$528,15,FALSE)</f>
        <v>#N/A</v>
      </c>
      <c r="CE90" t="e">
        <f>VLOOKUP($B90,'Raw Stats'!$CM$3:$DC$528,16,FALSE)</f>
        <v>#N/A</v>
      </c>
      <c r="CG90">
        <f>VLOOKUP($B90,'Raw Stats'!$BU$3:$CJ$528,3,FALSE)</f>
        <v>67</v>
      </c>
      <c r="CH90">
        <f>VLOOKUP($B90,'Raw Stats'!$BU$3:$CJ$528,4,FALSE)</f>
        <v>14</v>
      </c>
      <c r="CI90">
        <f>VLOOKUP($B90,'Raw Stats'!$BU$3:$CJ$5288,5,FALSE)</f>
        <v>21</v>
      </c>
      <c r="CJ90">
        <f>VLOOKUP($B90,'Raw Stats'!$BU$3:$CJ$528,6,FALSE)</f>
        <v>35</v>
      </c>
      <c r="CK90">
        <f>VLOOKUP($B90,'Raw Stats'!$BU$3:$CJ$528,7,FALSE)</f>
        <v>25</v>
      </c>
      <c r="CL90">
        <f>VLOOKUP($B90,'Raw Stats'!$BU$3:$CJ$528,8,FALSE)</f>
        <v>30</v>
      </c>
      <c r="CM90">
        <f>VLOOKUP($B90,'Raw Stats'!$BU$3:$CJ$528,9,FALSE)</f>
        <v>92</v>
      </c>
      <c r="CN90">
        <f>VLOOKUP($B90,'Raw Stats'!$BU$3:$CJ$528,10,FALSE)</f>
        <v>24</v>
      </c>
      <c r="CO90">
        <f>VLOOKUP($B90,'Raw Stats'!$BU$3:$CJ$528,11,FALSE)+VLOOKUP($B90,'Raw Stats'!$BU$3:$CJ$528,12,FALSE)</f>
        <v>11</v>
      </c>
      <c r="CP90">
        <f>VLOOKUP($B90,'Raw Stats'!$BU$3:$CJ$528,13,FALSE)+VLOOKUP($B90,'Raw Stats'!$BU$3:$CJ$528,14,FALSE)</f>
        <v>0</v>
      </c>
      <c r="CQ90">
        <f>VLOOKUP($B90,'Raw Stats'!$BU$3:$CJ$528,15,FALSE)</f>
        <v>2</v>
      </c>
      <c r="CR90">
        <f>VLOOKUP($B90,'Raw Stats'!$BU$3:$CJ$528,16,FALSE)</f>
        <v>119</v>
      </c>
      <c r="CT90">
        <f>VLOOKUP($B90,'Raw Stats'!$BC$3:$BR$528,3,FALSE)</f>
        <v>33</v>
      </c>
      <c r="CU90">
        <f>VLOOKUP($B90,'Raw Stats'!$BC$3:$BR$528,4,FALSE)</f>
        <v>2</v>
      </c>
      <c r="CV90">
        <f>VLOOKUP($B90,'Raw Stats'!$BC$3:$BR$5288,5,FALSE)</f>
        <v>12</v>
      </c>
      <c r="CW90">
        <f>VLOOKUP($B90,'Raw Stats'!$BC$3:$BR$52888,6,FALSE)</f>
        <v>14</v>
      </c>
      <c r="CX90">
        <f>VLOOKUP($B90,'Raw Stats'!$BC$3:$BR$5288,7,FALSE)</f>
        <v>-2</v>
      </c>
      <c r="CY90">
        <f>VLOOKUP($B90,'Raw Stats'!$BC$3:$BR$5288,8,FALSE)</f>
        <v>18</v>
      </c>
      <c r="CZ90">
        <f>VLOOKUP($B90,'Raw Stats'!$BC$3:$BR$5288,9,FALSE)</f>
        <v>59</v>
      </c>
      <c r="DA90">
        <f>VLOOKUP($B90,'Raw Stats'!$BC$3:$BR$5288,10,FALSE)</f>
        <v>7</v>
      </c>
      <c r="DB90">
        <f>VLOOKUP($B90,'Raw Stats'!$BC$3:$BR$5288,11,FALSE)+VLOOKUP($B90,'Raw Stats'!$BC$3:$BR$5288,12,FALSE)</f>
        <v>1</v>
      </c>
      <c r="DC90">
        <f>VLOOKUP($B90,'Raw Stats'!$BC$3:$BR$5288,13,FALSE)+VLOOKUP($B90,'Raw Stats'!$BC$3:$BR$5288,14,FALSE)</f>
        <v>0</v>
      </c>
      <c r="DD90">
        <f>VLOOKUP($B90,'Raw Stats'!$BC$3:$BR$5288,15,FALSE)</f>
        <v>0</v>
      </c>
      <c r="DE90">
        <f>VLOOKUP($B90,'Raw Stats'!$BC$3:$BR$5288,16,FALSE)</f>
        <v>61</v>
      </c>
      <c r="DG90">
        <f>VLOOKUP($B90,'Raw Stats'!$AK$3:$AZ$528,3,FALSE)</f>
        <v>65</v>
      </c>
      <c r="DH90">
        <f>VLOOKUP($B90,'Raw Stats'!$AK$3:$AZ$528,4,FALSE)</f>
        <v>7</v>
      </c>
      <c r="DI90">
        <f>VLOOKUP($B90,'Raw Stats'!$AK$3:$AZ$528,5,FALSE)</f>
        <v>10</v>
      </c>
      <c r="DJ90">
        <f>VLOOKUP($B90,'Raw Stats'!$AK$3:$AZ$528,6,FALSE)</f>
        <v>17</v>
      </c>
      <c r="DK90">
        <f>VLOOKUP($B90,'Raw Stats'!$AK$3:$AZ$528,7,FALSE)</f>
        <v>-7</v>
      </c>
      <c r="DL90">
        <f>VLOOKUP($B90,'Raw Stats'!$AK$3:$AZ$528,8,FALSE)</f>
        <v>43</v>
      </c>
      <c r="DM90">
        <f>VLOOKUP($B90,'Raw Stats'!$AK$3:$AZ$528,9,FALSE)</f>
        <v>90</v>
      </c>
      <c r="DN90">
        <f>VLOOKUP($B90,'Raw Stats'!$AK$3:$AZ$528,10,FALSE)</f>
        <v>16</v>
      </c>
      <c r="DO90">
        <f>VLOOKUP($B90,'Raw Stats'!$AK$3:$AZ$528,11,FALSE)+VLOOKUP($B90,'Raw Stats'!$AK$3:$AZ$528,12,FALSE)</f>
        <v>1</v>
      </c>
      <c r="DP90">
        <f>VLOOKUP($B90,'Raw Stats'!$AK$3:$AZ$528,13,FALSE)+VLOOKUP($B90,'Raw Stats'!$AK$3:$AZ$528,14,FALSE)</f>
        <v>0</v>
      </c>
      <c r="DQ90">
        <f>VLOOKUP($B90,'Raw Stats'!$AK$3:$AZ$528,15,FALSE)</f>
        <v>0</v>
      </c>
      <c r="DR90">
        <f>VLOOKUP($B90,'Raw Stats'!$AK$3:$AZ$528,16,FALSE)</f>
        <v>119</v>
      </c>
      <c r="DT90">
        <f>VLOOKUP($B90,'Raw Stats'!$S$3:$AH$528,3,FALSE)</f>
        <v>81</v>
      </c>
      <c r="DU90">
        <f>VLOOKUP($B90,'Raw Stats'!$S$3:$AH$528,4,FALSE)</f>
        <v>23</v>
      </c>
      <c r="DV90">
        <f>VLOOKUP($B90,'Raw Stats'!$S$3:$AH$528,5,FALSE)</f>
        <v>22</v>
      </c>
      <c r="DW90">
        <f>VLOOKUP($B90,'Raw Stats'!$S$3:$AH$528,6,FALSE)</f>
        <v>45</v>
      </c>
      <c r="DX90">
        <f>VLOOKUP($B90,'Raw Stats'!$S$3:$AH$528,7,FALSE)</f>
        <v>-12</v>
      </c>
      <c r="DY90">
        <f>VLOOKUP($B90,'Raw Stats'!$S$3:$AH$528,8,FALSE)</f>
        <v>47</v>
      </c>
      <c r="DZ90">
        <f>VLOOKUP($B90,'Raw Stats'!$S$3:$AH$528,9,FALSE)</f>
        <v>90</v>
      </c>
      <c r="EA90">
        <f>VLOOKUP($B90,'Raw Stats'!$S$3:$AH$528,10,FALSE)</f>
        <v>30</v>
      </c>
      <c r="EB90">
        <f>VLOOKUP($B90,'Raw Stats'!$S$3:$AH$528,11,FALSE)+VLOOKUP($B90,'Raw Stats'!$S$3:$AH$528,12,FALSE)</f>
        <v>8</v>
      </c>
      <c r="EC90">
        <f>VLOOKUP($B90,'Raw Stats'!$S$3:$AH$528,13,FALSE)+VLOOKUP($B90,'Raw Stats'!$S$3:$AH$528,14,FALSE)</f>
        <v>1</v>
      </c>
      <c r="ED90">
        <f>VLOOKUP($B90,'Raw Stats'!$S$3:$AH$528,15,FALSE)</f>
        <v>3</v>
      </c>
      <c r="EE90">
        <f>VLOOKUP($B90,'Raw Stats'!$S$3:$AH$528,16,FALSE)</f>
        <v>173</v>
      </c>
    </row>
    <row r="91" spans="1:135" x14ac:dyDescent="0.2">
      <c r="A91" t="e">
        <f>VLOOKUP(B91,'ALL SKATERS'!$B$3:$I$378,9,FALSE)</f>
        <v>#N/A</v>
      </c>
      <c r="B91" t="s">
        <v>231</v>
      </c>
      <c r="C91">
        <f t="shared" si="16"/>
        <v>0.46945838246554988</v>
      </c>
      <c r="D91">
        <f t="shared" si="17"/>
        <v>0.7056621326670558</v>
      </c>
      <c r="E91">
        <f t="shared" si="18"/>
        <v>0.53618946123238354</v>
      </c>
      <c r="F91">
        <f t="shared" si="19"/>
        <v>0.79820814747196989</v>
      </c>
      <c r="G91">
        <f t="shared" si="20"/>
        <v>0.52684137435878453</v>
      </c>
      <c r="H91" t="e">
        <f>VLOOKUP(B91,'ALL SKATERS'!$B$3:$H$378,7,FALSE)</f>
        <v>#N/A</v>
      </c>
      <c r="I91" s="29" t="e">
        <f t="shared" si="21"/>
        <v>#N/A</v>
      </c>
      <c r="J91" s="29" t="e">
        <f t="shared" si="22"/>
        <v>#N/A</v>
      </c>
      <c r="K91" s="29" t="e">
        <f t="shared" si="23"/>
        <v>#N/A</v>
      </c>
      <c r="L91">
        <f>BU91*'Value Calculations'!$D$3</f>
        <v>2.8541480003822652</v>
      </c>
      <c r="M91">
        <f>BV91*'Value Calculations'!$D$4</f>
        <v>3.9073524485357991</v>
      </c>
      <c r="N91">
        <f>BW91*'Value Calculations'!$D$5</f>
        <v>5.0414239960055092</v>
      </c>
      <c r="O91">
        <f>BX91*'Value Calculations'!$D$6</f>
        <v>-0.12506493191936285</v>
      </c>
      <c r="P91">
        <f>BY91*'Value Calculations'!$D$7</f>
        <v>4.4821287297842325</v>
      </c>
      <c r="Q91">
        <f>BZ91*'Value Calculations'!$D$8</f>
        <v>9.4896718430632525</v>
      </c>
      <c r="R91">
        <f>CA91*'Value Calculations'!$D$9</f>
        <v>2.2671451320753011</v>
      </c>
      <c r="S91">
        <f>CB91*'Value Calculations'!$D$10</f>
        <v>0</v>
      </c>
      <c r="T91">
        <f>CC91*'Value Calculations'!$D$11</f>
        <v>0</v>
      </c>
      <c r="U91">
        <f>CD91*'Value Calculations'!$D$12</f>
        <v>1.6277654791788281</v>
      </c>
      <c r="V91">
        <f>CE91*'Value Calculations'!$D$13</f>
        <v>6.6037247527415133</v>
      </c>
      <c r="X91">
        <f>CH91*'Value Calculations'!$D$3</f>
        <v>6.1160314293905689</v>
      </c>
      <c r="Y91">
        <f>CI91*'Value Calculations'!$D$4</f>
        <v>8.7915430092055473</v>
      </c>
      <c r="Z91">
        <f>CJ91*'Value Calculations'!$D$5</f>
        <v>11.144200412222705</v>
      </c>
      <c r="AA91">
        <f>CK91*'Value Calculations'!$D$6</f>
        <v>0.50025972767745142</v>
      </c>
      <c r="AB91">
        <f>CL91*'Value Calculations'!$D$7</f>
        <v>3.1638555739653409</v>
      </c>
      <c r="AC91">
        <f>CM91*'Value Calculations'!$D$8</f>
        <v>10.064803469915571</v>
      </c>
      <c r="AD91">
        <f>CN91*'Value Calculations'!$D$9</f>
        <v>3.7785752201255018</v>
      </c>
      <c r="AE91">
        <f>CO91*'Value Calculations'!$D$10</f>
        <v>1.8265823703810236</v>
      </c>
      <c r="AF91">
        <f>CP91*'Value Calculations'!$D$11</f>
        <v>0.9907141480249374</v>
      </c>
      <c r="AG91">
        <f>CQ91*'Value Calculations'!$D$12</f>
        <v>0</v>
      </c>
      <c r="AH91">
        <f>CR91*'Value Calculations'!$D$13</f>
        <v>11.487729517789925</v>
      </c>
      <c r="AJ91">
        <f>CU91*'Value Calculations'!$D$3</f>
        <v>1.2232062858781136</v>
      </c>
      <c r="AK91">
        <f>CV91*'Value Calculations'!$D$4</f>
        <v>3.5817397444911494</v>
      </c>
      <c r="AL91">
        <f>CW91*'Value Calculations'!$D$5</f>
        <v>3.7147334707409017</v>
      </c>
      <c r="AM91">
        <f>CX91*'Value Calculations'!$D$6</f>
        <v>-0.62532465959681427</v>
      </c>
      <c r="AN91">
        <f>CY91*'Value Calculations'!$D$7</f>
        <v>4.2184740986204545</v>
      </c>
      <c r="AO91">
        <f>CZ91*'Value Calculations'!$D$8</f>
        <v>5.2480760950274048</v>
      </c>
      <c r="AP91">
        <f>DA91*'Value Calculations'!$D$9</f>
        <v>1.5114300880502007</v>
      </c>
      <c r="AQ91">
        <f>DB91*'Value Calculations'!$D$10</f>
        <v>0</v>
      </c>
      <c r="AR91">
        <f>DC91*'Value Calculations'!$D$11</f>
        <v>0</v>
      </c>
      <c r="AS91">
        <f>DD91*'Value Calculations'!$D$12</f>
        <v>0</v>
      </c>
      <c r="AT91">
        <f>DE91*'Value Calculations'!$D$13</f>
        <v>6.3285695547106169</v>
      </c>
      <c r="AV91">
        <f>DH91*'Value Calculations'!$D$3</f>
        <v>8.1547085725207573</v>
      </c>
      <c r="AW91">
        <f>DI91*'Value Calculations'!$D$4</f>
        <v>6.1866413768483488</v>
      </c>
      <c r="AX91">
        <f>DJ91*'Value Calculations'!$D$5</f>
        <v>10.348186097063941</v>
      </c>
      <c r="AY91">
        <f>DK91*'Value Calculations'!$D$6</f>
        <v>0.50025972767745142</v>
      </c>
      <c r="AZ91">
        <f>DL91*'Value Calculations'!$D$7</f>
        <v>6.8550204102582386</v>
      </c>
      <c r="BA91">
        <f>DM91*'Value Calculations'!$D$8</f>
        <v>9.4896718430632525</v>
      </c>
      <c r="BB91">
        <f>DN91*'Value Calculations'!$D$9</f>
        <v>3.4007176981129517</v>
      </c>
      <c r="BC91">
        <f>DO91*'Value Calculations'!$D$10</f>
        <v>0.36531647407620471</v>
      </c>
      <c r="BD91">
        <f>DP91*'Value Calculations'!$D$11</f>
        <v>1.9814282960498748</v>
      </c>
      <c r="BE91">
        <f>DQ91*'Value Calculations'!$D$12</f>
        <v>4.0694136979470699</v>
      </c>
      <c r="BF91">
        <f>DR91*'Value Calculations'!$D$13</f>
        <v>14.101703899083439</v>
      </c>
      <c r="BH91">
        <f>DU91*'Value Calculations'!$D$3</f>
        <v>4.0773542862603787</v>
      </c>
      <c r="BI91">
        <f>DV91*'Value Calculations'!$D$4</f>
        <v>5.2098032647143988</v>
      </c>
      <c r="BJ91">
        <f>DW91*'Value Calculations'!$D$5</f>
        <v>6.8987907313759607</v>
      </c>
      <c r="BK91">
        <f>DX91*'Value Calculations'!$D$6</f>
        <v>-1.2506493191936285</v>
      </c>
      <c r="BL91">
        <f>DY91*'Value Calculations'!$D$7</f>
        <v>5.6246321314939394</v>
      </c>
      <c r="BM91">
        <f>DZ91*'Value Calculations'!$D$8</f>
        <v>7.0453624289408996</v>
      </c>
      <c r="BN91">
        <f>EA91*'Value Calculations'!$D$9</f>
        <v>2.0152401174002676</v>
      </c>
      <c r="BO91">
        <f>EB91*'Value Calculations'!$D$10</f>
        <v>1.0959494222286141</v>
      </c>
      <c r="BP91">
        <f>EC91*'Value Calculations'!$D$11</f>
        <v>0</v>
      </c>
      <c r="BQ91">
        <f>ED91*'Value Calculations'!$D$12</f>
        <v>0.81388273958941404</v>
      </c>
      <c r="BR91">
        <f>EE91*'Value Calculations'!$D$13</f>
        <v>11.143785520251303</v>
      </c>
      <c r="BT91">
        <f>VLOOKUP($B91,'Raw Stats'!$CM$3:$DC$528,3,FALSE)</f>
        <v>77</v>
      </c>
      <c r="BU91">
        <f>VLOOKUP($B91,'Raw Stats'!$CM$3:$DC$528,4,FALSE)</f>
        <v>7</v>
      </c>
      <c r="BV91">
        <f>VLOOKUP($B91,'Raw Stats'!$CM$3:$DC$528,5,FALSE)</f>
        <v>12</v>
      </c>
      <c r="BW91">
        <f>VLOOKUP($B91,'Raw Stats'!$CM$3:$DC$528,6,FALSE)</f>
        <v>19</v>
      </c>
      <c r="BX91">
        <f>VLOOKUP($B91,'Raw Stats'!$CM$3:$DC$528,7,FALSE)</f>
        <v>-1</v>
      </c>
      <c r="BY91">
        <f>VLOOKUP($B91,'Raw Stats'!$CM$3:$DC$528,8,FALSE)</f>
        <v>51</v>
      </c>
      <c r="BZ91">
        <f>VLOOKUP($B91,'Raw Stats'!$CM$3:$DC$528,9,FALSE)</f>
        <v>132</v>
      </c>
      <c r="CA91">
        <f>VLOOKUP($B91,'Raw Stats'!$CM$3:$DC$528,10,FALSE)</f>
        <v>18</v>
      </c>
      <c r="CB91">
        <f>VLOOKUP($B91,'Raw Stats'!$CM$3:$DC$528,11,FALSE)+VLOOKUP($B91,'Raw Stats'!$CM$3:$DC$528,12,FALSE)</f>
        <v>0</v>
      </c>
      <c r="CC91">
        <f>VLOOKUP($B91,'Raw Stats'!$CM$3:$DC$528,13,FALSE)+VLOOKUP($B91,'Raw Stats'!$CM$3:$DC$528,14,FALSE)</f>
        <v>0</v>
      </c>
      <c r="CD91">
        <f>VLOOKUP($B91,'Raw Stats'!$CM$3:$DC$528,15,FALSE)</f>
        <v>2</v>
      </c>
      <c r="CE91">
        <f>VLOOKUP($B91,'Raw Stats'!$CM$3:$DC$528,16,FALSE)</f>
        <v>96</v>
      </c>
      <c r="CG91">
        <f>VLOOKUP($B91,'Raw Stats'!$BU$3:$CJ$528,3,FALSE)</f>
        <v>82</v>
      </c>
      <c r="CH91">
        <f>VLOOKUP($B91,'Raw Stats'!$BU$3:$CJ$528,4,FALSE)</f>
        <v>15</v>
      </c>
      <c r="CI91">
        <f>VLOOKUP($B91,'Raw Stats'!$BU$3:$CJ$5288,5,FALSE)</f>
        <v>27</v>
      </c>
      <c r="CJ91">
        <f>VLOOKUP($B91,'Raw Stats'!$BU$3:$CJ$528,6,FALSE)</f>
        <v>42</v>
      </c>
      <c r="CK91">
        <f>VLOOKUP($B91,'Raw Stats'!$BU$3:$CJ$528,7,FALSE)</f>
        <v>4</v>
      </c>
      <c r="CL91">
        <f>VLOOKUP($B91,'Raw Stats'!$BU$3:$CJ$528,8,FALSE)</f>
        <v>36</v>
      </c>
      <c r="CM91">
        <f>VLOOKUP($B91,'Raw Stats'!$BU$3:$CJ$528,9,FALSE)</f>
        <v>140</v>
      </c>
      <c r="CN91">
        <f>VLOOKUP($B91,'Raw Stats'!$BU$3:$CJ$528,10,FALSE)</f>
        <v>30</v>
      </c>
      <c r="CO91">
        <f>VLOOKUP($B91,'Raw Stats'!$BU$3:$CJ$528,11,FALSE)+VLOOKUP($B91,'Raw Stats'!$BU$3:$CJ$528,12,FALSE)</f>
        <v>5</v>
      </c>
      <c r="CP91">
        <f>VLOOKUP($B91,'Raw Stats'!$BU$3:$CJ$528,13,FALSE)+VLOOKUP($B91,'Raw Stats'!$BU$3:$CJ$528,14,FALSE)</f>
        <v>1</v>
      </c>
      <c r="CQ91">
        <f>VLOOKUP($B91,'Raw Stats'!$BU$3:$CJ$528,15,FALSE)</f>
        <v>0</v>
      </c>
      <c r="CR91">
        <f>VLOOKUP($B91,'Raw Stats'!$BU$3:$CJ$528,16,FALSE)</f>
        <v>167</v>
      </c>
      <c r="CT91">
        <f>VLOOKUP($B91,'Raw Stats'!$BC$3:$BR$528,3,FALSE)</f>
        <v>47</v>
      </c>
      <c r="CU91">
        <f>VLOOKUP($B91,'Raw Stats'!$BC$3:$BR$528,4,FALSE)</f>
        <v>3</v>
      </c>
      <c r="CV91">
        <f>VLOOKUP($B91,'Raw Stats'!$BC$3:$BR$5288,5,FALSE)</f>
        <v>11</v>
      </c>
      <c r="CW91">
        <f>VLOOKUP($B91,'Raw Stats'!$BC$3:$BR$52888,6,FALSE)</f>
        <v>14</v>
      </c>
      <c r="CX91">
        <f>VLOOKUP($B91,'Raw Stats'!$BC$3:$BR$5288,7,FALSE)</f>
        <v>-5</v>
      </c>
      <c r="CY91">
        <f>VLOOKUP($B91,'Raw Stats'!$BC$3:$BR$5288,8,FALSE)</f>
        <v>48</v>
      </c>
      <c r="CZ91">
        <f>VLOOKUP($B91,'Raw Stats'!$BC$3:$BR$5288,9,FALSE)</f>
        <v>73</v>
      </c>
      <c r="DA91">
        <f>VLOOKUP($B91,'Raw Stats'!$BC$3:$BR$5288,10,FALSE)</f>
        <v>12</v>
      </c>
      <c r="DB91">
        <f>VLOOKUP($B91,'Raw Stats'!$BC$3:$BR$5288,11,FALSE)+VLOOKUP($B91,'Raw Stats'!$BC$3:$BR$5288,12,FALSE)</f>
        <v>0</v>
      </c>
      <c r="DC91">
        <f>VLOOKUP($B91,'Raw Stats'!$BC$3:$BR$5288,13,FALSE)+VLOOKUP($B91,'Raw Stats'!$BC$3:$BR$5288,14,FALSE)</f>
        <v>0</v>
      </c>
      <c r="DD91">
        <f>VLOOKUP($B91,'Raw Stats'!$BC$3:$BR$5288,15,FALSE)</f>
        <v>0</v>
      </c>
      <c r="DE91">
        <f>VLOOKUP($B91,'Raw Stats'!$BC$3:$BR$5288,16,FALSE)</f>
        <v>92</v>
      </c>
      <c r="DG91">
        <f>VLOOKUP($B91,'Raw Stats'!$AK$3:$AZ$528,3,FALSE)</f>
        <v>82</v>
      </c>
      <c r="DH91">
        <f>VLOOKUP($B91,'Raw Stats'!$AK$3:$AZ$528,4,FALSE)</f>
        <v>20</v>
      </c>
      <c r="DI91">
        <f>VLOOKUP($B91,'Raw Stats'!$AK$3:$AZ$528,5,FALSE)</f>
        <v>19</v>
      </c>
      <c r="DJ91">
        <f>VLOOKUP($B91,'Raw Stats'!$AK$3:$AZ$528,6,FALSE)</f>
        <v>39</v>
      </c>
      <c r="DK91">
        <f>VLOOKUP($B91,'Raw Stats'!$AK$3:$AZ$528,7,FALSE)</f>
        <v>4</v>
      </c>
      <c r="DL91">
        <f>VLOOKUP($B91,'Raw Stats'!$AK$3:$AZ$528,8,FALSE)</f>
        <v>78</v>
      </c>
      <c r="DM91">
        <f>VLOOKUP($B91,'Raw Stats'!$AK$3:$AZ$528,9,FALSE)</f>
        <v>132</v>
      </c>
      <c r="DN91">
        <f>VLOOKUP($B91,'Raw Stats'!$AK$3:$AZ$528,10,FALSE)</f>
        <v>27</v>
      </c>
      <c r="DO91">
        <f>VLOOKUP($B91,'Raw Stats'!$AK$3:$AZ$528,11,FALSE)+VLOOKUP($B91,'Raw Stats'!$AK$3:$AZ$528,12,FALSE)</f>
        <v>1</v>
      </c>
      <c r="DP91">
        <f>VLOOKUP($B91,'Raw Stats'!$AK$3:$AZ$528,13,FALSE)+VLOOKUP($B91,'Raw Stats'!$AK$3:$AZ$528,14,FALSE)</f>
        <v>2</v>
      </c>
      <c r="DQ91">
        <f>VLOOKUP($B91,'Raw Stats'!$AK$3:$AZ$528,15,FALSE)</f>
        <v>5</v>
      </c>
      <c r="DR91">
        <f>VLOOKUP($B91,'Raw Stats'!$AK$3:$AZ$528,16,FALSE)</f>
        <v>205</v>
      </c>
      <c r="DT91">
        <f>VLOOKUP($B91,'Raw Stats'!$S$3:$AH$528,3,FALSE)</f>
        <v>81</v>
      </c>
      <c r="DU91">
        <f>VLOOKUP($B91,'Raw Stats'!$S$3:$AH$528,4,FALSE)</f>
        <v>10</v>
      </c>
      <c r="DV91">
        <f>VLOOKUP($B91,'Raw Stats'!$S$3:$AH$528,5,FALSE)</f>
        <v>16</v>
      </c>
      <c r="DW91">
        <f>VLOOKUP($B91,'Raw Stats'!$S$3:$AH$528,6,FALSE)</f>
        <v>26</v>
      </c>
      <c r="DX91">
        <f>VLOOKUP($B91,'Raw Stats'!$S$3:$AH$528,7,FALSE)</f>
        <v>-10</v>
      </c>
      <c r="DY91">
        <f>VLOOKUP($B91,'Raw Stats'!$S$3:$AH$528,8,FALSE)</f>
        <v>64</v>
      </c>
      <c r="DZ91">
        <f>VLOOKUP($B91,'Raw Stats'!$S$3:$AH$528,9,FALSE)</f>
        <v>98</v>
      </c>
      <c r="EA91">
        <f>VLOOKUP($B91,'Raw Stats'!$S$3:$AH$528,10,FALSE)</f>
        <v>16</v>
      </c>
      <c r="EB91">
        <f>VLOOKUP($B91,'Raw Stats'!$S$3:$AH$528,11,FALSE)+VLOOKUP($B91,'Raw Stats'!$S$3:$AH$528,12,FALSE)</f>
        <v>3</v>
      </c>
      <c r="EC91">
        <f>VLOOKUP($B91,'Raw Stats'!$S$3:$AH$528,13,FALSE)+VLOOKUP($B91,'Raw Stats'!$S$3:$AH$528,14,FALSE)</f>
        <v>0</v>
      </c>
      <c r="ED91">
        <f>VLOOKUP($B91,'Raw Stats'!$S$3:$AH$528,15,FALSE)</f>
        <v>1</v>
      </c>
      <c r="EE91">
        <f>VLOOKUP($B91,'Raw Stats'!$S$3:$AH$528,16,FALSE)</f>
        <v>162</v>
      </c>
    </row>
    <row r="92" spans="1:135" x14ac:dyDescent="0.2">
      <c r="A92" t="e">
        <f>VLOOKUP(B92,'ALL SKATERS'!$B$3:$I$378,9,FALSE)</f>
        <v>#REF!</v>
      </c>
      <c r="B92" t="s">
        <v>297</v>
      </c>
      <c r="C92">
        <f t="shared" si="16"/>
        <v>0.60853430247980611</v>
      </c>
      <c r="D92">
        <f t="shared" si="17"/>
        <v>0.59631222643352089</v>
      </c>
      <c r="E92">
        <f t="shared" si="18"/>
        <v>0.37801569236946553</v>
      </c>
      <c r="F92">
        <f t="shared" si="19"/>
        <v>0.58362006067154526</v>
      </c>
      <c r="G92">
        <f t="shared" si="20"/>
        <v>0.7245342542788975</v>
      </c>
      <c r="H92">
        <f>VLOOKUP(B92,'ALL SKATERS'!$B$3:$H$378,7,FALSE)</f>
        <v>0</v>
      </c>
      <c r="I92" s="29" t="e">
        <f t="shared" si="21"/>
        <v>#REF!</v>
      </c>
      <c r="J92" s="29">
        <f t="shared" si="22"/>
        <v>-95</v>
      </c>
      <c r="K92" s="29">
        <f t="shared" si="23"/>
        <v>-0.95</v>
      </c>
      <c r="L92">
        <f>BU92*'Value Calculations'!$D$3</f>
        <v>4.0773542862603787</v>
      </c>
      <c r="M92">
        <f>BV92*'Value Calculations'!$D$4</f>
        <v>5.8610286728036982</v>
      </c>
      <c r="N92">
        <f>BW92*'Value Calculations'!$D$5</f>
        <v>7.4294669414818033</v>
      </c>
      <c r="O92">
        <f>BX92*'Value Calculations'!$D$6</f>
        <v>-1.75090904687108</v>
      </c>
      <c r="P92">
        <f>BY92*'Value Calculations'!$D$7</f>
        <v>2.9880858198561553</v>
      </c>
      <c r="Q92">
        <f>BZ92*'Value Calculations'!$D$8</f>
        <v>5.2480760950274048</v>
      </c>
      <c r="R92">
        <f>CA92*'Value Calculations'!$D$9</f>
        <v>2.8969076687628847</v>
      </c>
      <c r="S92">
        <f>CB92*'Value Calculations'!$D$10</f>
        <v>2.9225317926096377</v>
      </c>
      <c r="T92">
        <f>CC92*'Value Calculations'!$D$11</f>
        <v>0</v>
      </c>
      <c r="U92">
        <f>CD92*'Value Calculations'!$D$12</f>
        <v>1.6277654791788281</v>
      </c>
      <c r="V92">
        <f>CE92*'Value Calculations'!$D$13</f>
        <v>16.165367884315163</v>
      </c>
      <c r="X92">
        <f>CH92*'Value Calculations'!$D$3</f>
        <v>6.5237668580166064</v>
      </c>
      <c r="Y92">
        <f>CI92*'Value Calculations'!$D$4</f>
        <v>4.8841905606697491</v>
      </c>
      <c r="Z92">
        <f>CJ92*'Value Calculations'!$D$5</f>
        <v>8.2254812566405686</v>
      </c>
      <c r="AA92">
        <f>CK92*'Value Calculations'!$D$6</f>
        <v>-0.75038959151617712</v>
      </c>
      <c r="AB92">
        <f>CL92*'Value Calculations'!$D$7</f>
        <v>3.1638555739653409</v>
      </c>
      <c r="AC92">
        <f>CM92*'Value Calculations'!$D$8</f>
        <v>3.810247027896609</v>
      </c>
      <c r="AD92">
        <f>CN92*'Value Calculations'!$D$9</f>
        <v>1.8892876100627509</v>
      </c>
      <c r="AE92">
        <f>CO92*'Value Calculations'!$D$10</f>
        <v>2.5572153185334328</v>
      </c>
      <c r="AF92">
        <f>CP92*'Value Calculations'!$D$11</f>
        <v>1.9814282960498748</v>
      </c>
      <c r="AG92">
        <f>CQ92*'Value Calculations'!$D$12</f>
        <v>0.81388273958941404</v>
      </c>
      <c r="AH92">
        <f>CR92*'Value Calculations'!$D$13</f>
        <v>15.202324691207025</v>
      </c>
      <c r="AJ92">
        <f>CU92*'Value Calculations'!$D$3</f>
        <v>2.0386771431301893</v>
      </c>
      <c r="AK92">
        <f>CV92*'Value Calculations'!$D$4</f>
        <v>1.6280635202232496</v>
      </c>
      <c r="AL92">
        <f>CW92*'Value Calculations'!$D$5</f>
        <v>2.6533810505292155</v>
      </c>
      <c r="AM92">
        <f>CX92*'Value Calculations'!$D$6</f>
        <v>-0.37519479575808856</v>
      </c>
      <c r="AN92">
        <f>CY92*'Value Calculations'!$D$7</f>
        <v>1.2303882787642992</v>
      </c>
      <c r="AO92">
        <f>CZ92*'Value Calculations'!$D$8</f>
        <v>2.3005265074092733</v>
      </c>
      <c r="AP92">
        <f>DA92*'Value Calculations'!$D$9</f>
        <v>1.0076200587001338</v>
      </c>
      <c r="AQ92">
        <f>DB92*'Value Calculations'!$D$10</f>
        <v>0</v>
      </c>
      <c r="AR92">
        <f>DC92*'Value Calculations'!$D$11</f>
        <v>0.9907141480249374</v>
      </c>
      <c r="AS92">
        <f>DD92*'Value Calculations'!$D$12</f>
        <v>0</v>
      </c>
      <c r="AT92">
        <f>DE92*'Value Calculations'!$D$13</f>
        <v>4.4024831684943422</v>
      </c>
      <c r="AV92">
        <f>DH92*'Value Calculations'!$D$3</f>
        <v>2.4464125717562273</v>
      </c>
      <c r="AW92">
        <f>DI92*'Value Calculations'!$D$4</f>
        <v>6.1866413768483488</v>
      </c>
      <c r="AX92">
        <f>DJ92*'Value Calculations'!$D$5</f>
        <v>6.6334526263230389</v>
      </c>
      <c r="AY92">
        <f>DK92*'Value Calculations'!$D$6</f>
        <v>0.25012986383872571</v>
      </c>
      <c r="AZ92">
        <f>DL92*'Value Calculations'!$D$7</f>
        <v>2.8123160657469697</v>
      </c>
      <c r="BA92">
        <f>DM92*'Value Calculations'!$D$8</f>
        <v>3.810247027896609</v>
      </c>
      <c r="BB92">
        <f>DN92*'Value Calculations'!$D$9</f>
        <v>1.6373825953877175</v>
      </c>
      <c r="BC92">
        <f>DO92*'Value Calculations'!$D$10</f>
        <v>0.36531647407620471</v>
      </c>
      <c r="BD92">
        <f>DP92*'Value Calculations'!$D$11</f>
        <v>0.9907141480249374</v>
      </c>
      <c r="BE92">
        <f>DQ92*'Value Calculations'!$D$12</f>
        <v>1.6277654791788281</v>
      </c>
      <c r="BF92">
        <f>DR92*'Value Calculations'!$D$13</f>
        <v>9.4240655325582008</v>
      </c>
      <c r="BH92">
        <f>DU92*'Value Calculations'!$D$3</f>
        <v>6.5237668580166064</v>
      </c>
      <c r="BI92">
        <f>DV92*'Value Calculations'!$D$4</f>
        <v>4.8841905606697491</v>
      </c>
      <c r="BJ92">
        <f>DW92*'Value Calculations'!$D$5</f>
        <v>8.2254812566405686</v>
      </c>
      <c r="BK92">
        <f>DX92*'Value Calculations'!$D$6</f>
        <v>1.3757142511129914</v>
      </c>
      <c r="BL92">
        <f>DY92*'Value Calculations'!$D$7</f>
        <v>2.9880858198561553</v>
      </c>
      <c r="BM92">
        <f>DZ92*'Value Calculations'!$D$8</f>
        <v>3.810247027896609</v>
      </c>
      <c r="BN92">
        <f>EA92*'Value Calculations'!$D$9</f>
        <v>2.8969076687628847</v>
      </c>
      <c r="BO92">
        <f>EB92*'Value Calculations'!$D$10</f>
        <v>1.4612658963048188</v>
      </c>
      <c r="BP92">
        <f>EC92*'Value Calculations'!$D$11</f>
        <v>0</v>
      </c>
      <c r="BQ92">
        <f>ED92*'Value Calculations'!$D$12</f>
        <v>2.441648218768242</v>
      </c>
      <c r="BR92">
        <f>EE92*'Value Calculations'!$D$13</f>
        <v>11.762884715820821</v>
      </c>
      <c r="BT92">
        <f>VLOOKUP($B92,'Raw Stats'!$CM$3:$DC$528,3,FALSE)</f>
        <v>78</v>
      </c>
      <c r="BU92">
        <f>VLOOKUP($B92,'Raw Stats'!$CM$3:$DC$528,4,FALSE)</f>
        <v>10</v>
      </c>
      <c r="BV92">
        <f>VLOOKUP($B92,'Raw Stats'!$CM$3:$DC$528,5,FALSE)</f>
        <v>18</v>
      </c>
      <c r="BW92">
        <f>VLOOKUP($B92,'Raw Stats'!$CM$3:$DC$528,6,FALSE)</f>
        <v>28</v>
      </c>
      <c r="BX92">
        <f>VLOOKUP($B92,'Raw Stats'!$CM$3:$DC$528,7,FALSE)</f>
        <v>-14</v>
      </c>
      <c r="BY92">
        <f>VLOOKUP($B92,'Raw Stats'!$CM$3:$DC$528,8,FALSE)</f>
        <v>34</v>
      </c>
      <c r="BZ92">
        <f>VLOOKUP($B92,'Raw Stats'!$CM$3:$DC$528,9,FALSE)</f>
        <v>73</v>
      </c>
      <c r="CA92">
        <f>VLOOKUP($B92,'Raw Stats'!$CM$3:$DC$528,10,FALSE)</f>
        <v>23</v>
      </c>
      <c r="CB92">
        <f>VLOOKUP($B92,'Raw Stats'!$CM$3:$DC$528,11,FALSE)+VLOOKUP($B92,'Raw Stats'!$CM$3:$DC$528,12,FALSE)</f>
        <v>8</v>
      </c>
      <c r="CC92">
        <f>VLOOKUP($B92,'Raw Stats'!$CM$3:$DC$528,13,FALSE)+VLOOKUP($B92,'Raw Stats'!$CM$3:$DC$528,14,FALSE)</f>
        <v>0</v>
      </c>
      <c r="CD92">
        <f>VLOOKUP($B92,'Raw Stats'!$CM$3:$DC$528,15,FALSE)</f>
        <v>2</v>
      </c>
      <c r="CE92">
        <f>VLOOKUP($B92,'Raw Stats'!$CM$3:$DC$528,16,FALSE)</f>
        <v>235</v>
      </c>
      <c r="CG92">
        <f>VLOOKUP($B92,'Raw Stats'!$BU$3:$CJ$528,3,FALSE)</f>
        <v>81</v>
      </c>
      <c r="CH92">
        <f>VLOOKUP($B92,'Raw Stats'!$BU$3:$CJ$528,4,FALSE)</f>
        <v>16</v>
      </c>
      <c r="CI92">
        <f>VLOOKUP($B92,'Raw Stats'!$BU$3:$CJ$5288,5,FALSE)</f>
        <v>15</v>
      </c>
      <c r="CJ92">
        <f>VLOOKUP($B92,'Raw Stats'!$BU$3:$CJ$528,6,FALSE)</f>
        <v>31</v>
      </c>
      <c r="CK92">
        <f>VLOOKUP($B92,'Raw Stats'!$BU$3:$CJ$528,7,FALSE)</f>
        <v>-6</v>
      </c>
      <c r="CL92">
        <f>VLOOKUP($B92,'Raw Stats'!$BU$3:$CJ$528,8,FALSE)</f>
        <v>36</v>
      </c>
      <c r="CM92">
        <f>VLOOKUP($B92,'Raw Stats'!$BU$3:$CJ$528,9,FALSE)</f>
        <v>53</v>
      </c>
      <c r="CN92">
        <f>VLOOKUP($B92,'Raw Stats'!$BU$3:$CJ$528,10,FALSE)</f>
        <v>15</v>
      </c>
      <c r="CO92">
        <f>VLOOKUP($B92,'Raw Stats'!$BU$3:$CJ$528,11,FALSE)+VLOOKUP($B92,'Raw Stats'!$BU$3:$CJ$528,12,FALSE)</f>
        <v>7</v>
      </c>
      <c r="CP92">
        <f>VLOOKUP($B92,'Raw Stats'!$BU$3:$CJ$528,13,FALSE)+VLOOKUP($B92,'Raw Stats'!$BU$3:$CJ$528,14,FALSE)</f>
        <v>2</v>
      </c>
      <c r="CQ92">
        <f>VLOOKUP($B92,'Raw Stats'!$BU$3:$CJ$528,15,FALSE)</f>
        <v>1</v>
      </c>
      <c r="CR92">
        <f>VLOOKUP($B92,'Raw Stats'!$BU$3:$CJ$528,16,FALSE)</f>
        <v>221</v>
      </c>
      <c r="CT92">
        <f>VLOOKUP($B92,'Raw Stats'!$BC$3:$BR$528,3,FALSE)</f>
        <v>42</v>
      </c>
      <c r="CU92">
        <f>VLOOKUP($B92,'Raw Stats'!$BC$3:$BR$528,4,FALSE)</f>
        <v>5</v>
      </c>
      <c r="CV92">
        <f>VLOOKUP($B92,'Raw Stats'!$BC$3:$BR$5288,5,FALSE)</f>
        <v>5</v>
      </c>
      <c r="CW92">
        <f>VLOOKUP($B92,'Raw Stats'!$BC$3:$BR$52888,6,FALSE)</f>
        <v>10</v>
      </c>
      <c r="CX92">
        <f>VLOOKUP($B92,'Raw Stats'!$BC$3:$BR$5288,7,FALSE)</f>
        <v>-3</v>
      </c>
      <c r="CY92">
        <f>VLOOKUP($B92,'Raw Stats'!$BC$3:$BR$5288,8,FALSE)</f>
        <v>14</v>
      </c>
      <c r="CZ92">
        <f>VLOOKUP($B92,'Raw Stats'!$BC$3:$BR$5288,9,FALSE)</f>
        <v>32</v>
      </c>
      <c r="DA92">
        <f>VLOOKUP($B92,'Raw Stats'!$BC$3:$BR$5288,10,FALSE)</f>
        <v>8</v>
      </c>
      <c r="DB92">
        <f>VLOOKUP($B92,'Raw Stats'!$BC$3:$BR$5288,11,FALSE)+VLOOKUP($B92,'Raw Stats'!$BC$3:$BR$5288,12,FALSE)</f>
        <v>0</v>
      </c>
      <c r="DC92">
        <f>VLOOKUP($B92,'Raw Stats'!$BC$3:$BR$5288,13,FALSE)+VLOOKUP($B92,'Raw Stats'!$BC$3:$BR$5288,14,FALSE)</f>
        <v>1</v>
      </c>
      <c r="DD92">
        <f>VLOOKUP($B92,'Raw Stats'!$BC$3:$BR$5288,15,FALSE)</f>
        <v>0</v>
      </c>
      <c r="DE92">
        <f>VLOOKUP($B92,'Raw Stats'!$BC$3:$BR$5288,16,FALSE)</f>
        <v>64</v>
      </c>
      <c r="DG92">
        <f>VLOOKUP($B92,'Raw Stats'!$AK$3:$AZ$528,3,FALSE)</f>
        <v>62</v>
      </c>
      <c r="DH92">
        <f>VLOOKUP($B92,'Raw Stats'!$AK$3:$AZ$528,4,FALSE)</f>
        <v>6</v>
      </c>
      <c r="DI92">
        <f>VLOOKUP($B92,'Raw Stats'!$AK$3:$AZ$528,5,FALSE)</f>
        <v>19</v>
      </c>
      <c r="DJ92">
        <f>VLOOKUP($B92,'Raw Stats'!$AK$3:$AZ$528,6,FALSE)</f>
        <v>25</v>
      </c>
      <c r="DK92">
        <f>VLOOKUP($B92,'Raw Stats'!$AK$3:$AZ$528,7,FALSE)</f>
        <v>2</v>
      </c>
      <c r="DL92">
        <f>VLOOKUP($B92,'Raw Stats'!$AK$3:$AZ$528,8,FALSE)</f>
        <v>32</v>
      </c>
      <c r="DM92">
        <f>VLOOKUP($B92,'Raw Stats'!$AK$3:$AZ$528,9,FALSE)</f>
        <v>53</v>
      </c>
      <c r="DN92">
        <f>VLOOKUP($B92,'Raw Stats'!$AK$3:$AZ$528,10,FALSE)</f>
        <v>13</v>
      </c>
      <c r="DO92">
        <f>VLOOKUP($B92,'Raw Stats'!$AK$3:$AZ$528,11,FALSE)+VLOOKUP($B92,'Raw Stats'!$AK$3:$AZ$528,12,FALSE)</f>
        <v>1</v>
      </c>
      <c r="DP92">
        <f>VLOOKUP($B92,'Raw Stats'!$AK$3:$AZ$528,13,FALSE)+VLOOKUP($B92,'Raw Stats'!$AK$3:$AZ$528,14,FALSE)</f>
        <v>1</v>
      </c>
      <c r="DQ92">
        <f>VLOOKUP($B92,'Raw Stats'!$AK$3:$AZ$528,15,FALSE)</f>
        <v>2</v>
      </c>
      <c r="DR92">
        <f>VLOOKUP($B92,'Raw Stats'!$AK$3:$AZ$528,16,FALSE)</f>
        <v>137</v>
      </c>
      <c r="DT92">
        <f>VLOOKUP($B92,'Raw Stats'!$S$3:$AH$528,3,FALSE)</f>
        <v>64</v>
      </c>
      <c r="DU92">
        <f>VLOOKUP($B92,'Raw Stats'!$S$3:$AH$528,4,FALSE)</f>
        <v>16</v>
      </c>
      <c r="DV92">
        <f>VLOOKUP($B92,'Raw Stats'!$S$3:$AH$528,5,FALSE)</f>
        <v>15</v>
      </c>
      <c r="DW92">
        <f>VLOOKUP($B92,'Raw Stats'!$S$3:$AH$528,6,FALSE)</f>
        <v>31</v>
      </c>
      <c r="DX92">
        <f>VLOOKUP($B92,'Raw Stats'!$S$3:$AH$528,7,FALSE)</f>
        <v>11</v>
      </c>
      <c r="DY92">
        <f>VLOOKUP($B92,'Raw Stats'!$S$3:$AH$528,8,FALSE)</f>
        <v>34</v>
      </c>
      <c r="DZ92">
        <f>VLOOKUP($B92,'Raw Stats'!$S$3:$AH$528,9,FALSE)</f>
        <v>53</v>
      </c>
      <c r="EA92">
        <f>VLOOKUP($B92,'Raw Stats'!$S$3:$AH$528,10,FALSE)</f>
        <v>23</v>
      </c>
      <c r="EB92">
        <f>VLOOKUP($B92,'Raw Stats'!$S$3:$AH$528,11,FALSE)+VLOOKUP($B92,'Raw Stats'!$S$3:$AH$528,12,FALSE)</f>
        <v>4</v>
      </c>
      <c r="EC92">
        <f>VLOOKUP($B92,'Raw Stats'!$S$3:$AH$528,13,FALSE)+VLOOKUP($B92,'Raw Stats'!$S$3:$AH$528,14,FALSE)</f>
        <v>0</v>
      </c>
      <c r="ED92">
        <f>VLOOKUP($B92,'Raw Stats'!$S$3:$AH$528,15,FALSE)</f>
        <v>3</v>
      </c>
      <c r="EE92">
        <f>VLOOKUP($B92,'Raw Stats'!$S$3:$AH$528,16,FALSE)</f>
        <v>171</v>
      </c>
    </row>
    <row r="93" spans="1:135" x14ac:dyDescent="0.2">
      <c r="A93" t="e">
        <f>VLOOKUP(B93,'ALL SKATERS'!$B$3:$I$378,9,FALSE)</f>
        <v>#N/A</v>
      </c>
      <c r="B93" t="s">
        <v>328</v>
      </c>
      <c r="C93" t="e">
        <f t="shared" si="16"/>
        <v>#N/A</v>
      </c>
      <c r="D93">
        <f t="shared" si="17"/>
        <v>0.53856243208834176</v>
      </c>
      <c r="E93">
        <f t="shared" si="18"/>
        <v>0.95194885964487397</v>
      </c>
      <c r="F93">
        <f t="shared" si="19"/>
        <v>0.94274693140608645</v>
      </c>
      <c r="G93">
        <f t="shared" si="20"/>
        <v>0.82942430709244674</v>
      </c>
      <c r="H93" t="e">
        <f>VLOOKUP(B93,'ALL SKATERS'!$B$3:$H$378,7,FALSE)</f>
        <v>#N/A</v>
      </c>
      <c r="I93" s="29" t="e">
        <f t="shared" si="21"/>
        <v>#N/A</v>
      </c>
      <c r="J93" s="29" t="e">
        <f t="shared" si="22"/>
        <v>#N/A</v>
      </c>
      <c r="K93" s="29" t="e">
        <f t="shared" si="23"/>
        <v>#N/A</v>
      </c>
      <c r="L93" t="e">
        <f>BU93*'Value Calculations'!$D$3</f>
        <v>#N/A</v>
      </c>
      <c r="M93" t="e">
        <f>BV93*'Value Calculations'!$D$4</f>
        <v>#N/A</v>
      </c>
      <c r="N93" t="e">
        <f>BW93*'Value Calculations'!$D$5</f>
        <v>#N/A</v>
      </c>
      <c r="O93" t="e">
        <f>BX93*'Value Calculations'!$D$6</f>
        <v>#N/A</v>
      </c>
      <c r="P93" t="e">
        <f>BY93*'Value Calculations'!$D$7</f>
        <v>#N/A</v>
      </c>
      <c r="Q93" t="e">
        <f>BZ93*'Value Calculations'!$D$8</f>
        <v>#N/A</v>
      </c>
      <c r="R93" t="e">
        <f>CA93*'Value Calculations'!$D$9</f>
        <v>#N/A</v>
      </c>
      <c r="S93" t="e">
        <f>CB93*'Value Calculations'!$D$10</f>
        <v>#N/A</v>
      </c>
      <c r="T93" t="e">
        <f>CC93*'Value Calculations'!$D$11</f>
        <v>#N/A</v>
      </c>
      <c r="U93" t="e">
        <f>CD93*'Value Calculations'!$D$12</f>
        <v>#N/A</v>
      </c>
      <c r="V93" t="e">
        <f>CE93*'Value Calculations'!$D$13</f>
        <v>#N/A</v>
      </c>
      <c r="X93">
        <f>CH93*'Value Calculations'!$D$3</f>
        <v>3.6696188576343411</v>
      </c>
      <c r="Y93">
        <f>CI93*'Value Calculations'!$D$4</f>
        <v>7.4890921930269485</v>
      </c>
      <c r="Z93">
        <f>CJ93*'Value Calculations'!$D$5</f>
        <v>8.4908193616934895</v>
      </c>
      <c r="AA93">
        <f>CK93*'Value Calculations'!$D$6</f>
        <v>-0.75038959151617712</v>
      </c>
      <c r="AB93">
        <f>CL93*'Value Calculations'!$D$7</f>
        <v>1.2303882787642992</v>
      </c>
      <c r="AC93">
        <f>CM93*'Value Calculations'!$D$8</f>
        <v>1.0064803469915571</v>
      </c>
      <c r="AD93">
        <f>CN93*'Value Calculations'!$D$9</f>
        <v>2.0152401174002676</v>
      </c>
      <c r="AE93">
        <f>CO93*'Value Calculations'!$D$10</f>
        <v>5.4797471111430704</v>
      </c>
      <c r="AF93">
        <f>CP93*'Value Calculations'!$D$11</f>
        <v>0</v>
      </c>
      <c r="AG93">
        <f>CQ93*'Value Calculations'!$D$12</f>
        <v>0</v>
      </c>
      <c r="AH93">
        <f>CR93*'Value Calculations'!$D$13</f>
        <v>8.529811138957788</v>
      </c>
      <c r="AJ93">
        <f>CU93*'Value Calculations'!$D$3</f>
        <v>4.4850897148864171</v>
      </c>
      <c r="AK93">
        <f>CV93*'Value Calculations'!$D$4</f>
        <v>5.8610286728036982</v>
      </c>
      <c r="AL93">
        <f>CW93*'Value Calculations'!$D$5</f>
        <v>7.6948050465347251</v>
      </c>
      <c r="AM93">
        <f>CX93*'Value Calculations'!$D$6</f>
        <v>0.12506493191936285</v>
      </c>
      <c r="AN93">
        <f>CY93*'Value Calculations'!$D$7</f>
        <v>0.35153950821837121</v>
      </c>
      <c r="AO93">
        <f>CZ93*'Value Calculations'!$D$8</f>
        <v>0.71891453356539792</v>
      </c>
      <c r="AP93">
        <f>DA93*'Value Calculations'!$D$9</f>
        <v>1.7633351027252342</v>
      </c>
      <c r="AQ93">
        <f>DB93*'Value Calculations'!$D$10</f>
        <v>4.3837976889144565</v>
      </c>
      <c r="AR93">
        <f>DC93*'Value Calculations'!$D$11</f>
        <v>0</v>
      </c>
      <c r="AS93">
        <f>DD93*'Value Calculations'!$D$12</f>
        <v>0.81388273958941404</v>
      </c>
      <c r="AT93">
        <f>DE93*'Value Calculations'!$D$13</f>
        <v>4.264905569478894</v>
      </c>
      <c r="AV93">
        <f>DH93*'Value Calculations'!$D$3</f>
        <v>9.7856502870249091</v>
      </c>
      <c r="AW93">
        <f>DI93*'Value Calculations'!$D$4</f>
        <v>17.257473314366447</v>
      </c>
      <c r="AX93">
        <f>DJ93*'Value Calculations'!$D$5</f>
        <v>20.431034089074959</v>
      </c>
      <c r="AY93">
        <f>DK93*'Value Calculations'!$D$6</f>
        <v>3.2516882299034342</v>
      </c>
      <c r="AZ93">
        <f>DL93*'Value Calculations'!$D$7</f>
        <v>2.4607765575285985</v>
      </c>
      <c r="BA93">
        <f>DM93*'Value Calculations'!$D$8</f>
        <v>2.0129606939831142</v>
      </c>
      <c r="BB93">
        <f>DN93*'Value Calculations'!$D$9</f>
        <v>1.2595250733751673</v>
      </c>
      <c r="BC93">
        <f>DO93*'Value Calculations'!$D$10</f>
        <v>7.3063294815240942</v>
      </c>
      <c r="BD93">
        <f>DP93*'Value Calculations'!$D$11</f>
        <v>0</v>
      </c>
      <c r="BE93">
        <f>DQ93*'Value Calculations'!$D$12</f>
        <v>0.81388273958941404</v>
      </c>
      <c r="BF93">
        <f>DR93*'Value Calculations'!$D$13</f>
        <v>12.725927908928957</v>
      </c>
      <c r="BH93">
        <f>DU93*'Value Calculations'!$D$3</f>
        <v>6.9315022866426439</v>
      </c>
      <c r="BI93">
        <f>DV93*'Value Calculations'!$D$4</f>
        <v>13.024508161785997</v>
      </c>
      <c r="BJ93">
        <f>DW93*'Value Calculations'!$D$5</f>
        <v>15.124271988016528</v>
      </c>
      <c r="BK93">
        <f>DX93*'Value Calculations'!$D$6</f>
        <v>0</v>
      </c>
      <c r="BL93">
        <f>DY93*'Value Calculations'!$D$7</f>
        <v>2.1092370493102273</v>
      </c>
      <c r="BM93">
        <f>DZ93*'Value Calculations'!$D$8</f>
        <v>2.084852147339654</v>
      </c>
      <c r="BN93">
        <f>EA93*'Value Calculations'!$D$9</f>
        <v>1.8892876100627509</v>
      </c>
      <c r="BO93">
        <f>EB93*'Value Calculations'!$D$10</f>
        <v>9.4982283259813229</v>
      </c>
      <c r="BP93">
        <f>EC93*'Value Calculations'!$D$11</f>
        <v>0</v>
      </c>
      <c r="BQ93">
        <f>ED93*'Value Calculations'!$D$12</f>
        <v>0.81388273958941404</v>
      </c>
      <c r="BR93">
        <f>EE93*'Value Calculations'!$D$13</f>
        <v>10.731052723204959</v>
      </c>
      <c r="BT93" t="e">
        <f>VLOOKUP($B93,'Raw Stats'!$CM$3:$DC$528,3,FALSE)</f>
        <v>#N/A</v>
      </c>
      <c r="BU93" t="e">
        <f>VLOOKUP($B93,'Raw Stats'!$CM$3:$DC$528,4,FALSE)</f>
        <v>#N/A</v>
      </c>
      <c r="BV93" t="e">
        <f>VLOOKUP($B93,'Raw Stats'!$CM$3:$DC$528,5,FALSE)</f>
        <v>#N/A</v>
      </c>
      <c r="BW93" t="e">
        <f>VLOOKUP($B93,'Raw Stats'!$CM$3:$DC$528,6,FALSE)</f>
        <v>#N/A</v>
      </c>
      <c r="BX93" t="e">
        <f>VLOOKUP($B93,'Raw Stats'!$CM$3:$DC$528,7,FALSE)</f>
        <v>#N/A</v>
      </c>
      <c r="BY93" t="e">
        <f>VLOOKUP($B93,'Raw Stats'!$CM$3:$DC$528,8,FALSE)</f>
        <v>#N/A</v>
      </c>
      <c r="BZ93" t="e">
        <f>VLOOKUP($B93,'Raw Stats'!$CM$3:$DC$528,9,FALSE)</f>
        <v>#N/A</v>
      </c>
      <c r="CA93" t="e">
        <f>VLOOKUP($B93,'Raw Stats'!$CM$3:$DC$528,10,FALSE)</f>
        <v>#N/A</v>
      </c>
      <c r="CB93" t="e">
        <f>VLOOKUP($B93,'Raw Stats'!$CM$3:$DC$528,11,FALSE)+VLOOKUP($B93,'Raw Stats'!$CM$3:$DC$528,12,FALSE)</f>
        <v>#N/A</v>
      </c>
      <c r="CC93" t="e">
        <f>VLOOKUP($B93,'Raw Stats'!$CM$3:$DC$528,13,FALSE)+VLOOKUP($B93,'Raw Stats'!$CM$3:$DC$528,14,FALSE)</f>
        <v>#N/A</v>
      </c>
      <c r="CD93" t="e">
        <f>VLOOKUP($B93,'Raw Stats'!$CM$3:$DC$528,15,FALSE)</f>
        <v>#N/A</v>
      </c>
      <c r="CE93" t="e">
        <f>VLOOKUP($B93,'Raw Stats'!$CM$3:$DC$528,16,FALSE)</f>
        <v>#N/A</v>
      </c>
      <c r="CG93">
        <f>VLOOKUP($B93,'Raw Stats'!$BU$3:$CJ$528,3,FALSE)</f>
        <v>69</v>
      </c>
      <c r="CH93">
        <f>VLOOKUP($B93,'Raw Stats'!$BU$3:$CJ$528,4,FALSE)</f>
        <v>9</v>
      </c>
      <c r="CI93">
        <f>VLOOKUP($B93,'Raw Stats'!$BU$3:$CJ$5288,5,FALSE)</f>
        <v>23</v>
      </c>
      <c r="CJ93">
        <f>VLOOKUP($B93,'Raw Stats'!$BU$3:$CJ$528,6,FALSE)</f>
        <v>32</v>
      </c>
      <c r="CK93">
        <f>VLOOKUP($B93,'Raw Stats'!$BU$3:$CJ$528,7,FALSE)</f>
        <v>-6</v>
      </c>
      <c r="CL93">
        <f>VLOOKUP($B93,'Raw Stats'!$BU$3:$CJ$528,8,FALSE)</f>
        <v>14</v>
      </c>
      <c r="CM93">
        <f>VLOOKUP($B93,'Raw Stats'!$BU$3:$CJ$528,9,FALSE)</f>
        <v>14</v>
      </c>
      <c r="CN93">
        <f>VLOOKUP($B93,'Raw Stats'!$BU$3:$CJ$528,10,FALSE)</f>
        <v>16</v>
      </c>
      <c r="CO93">
        <f>VLOOKUP($B93,'Raw Stats'!$BU$3:$CJ$528,11,FALSE)+VLOOKUP($B93,'Raw Stats'!$BU$3:$CJ$528,12,FALSE)</f>
        <v>15</v>
      </c>
      <c r="CP93">
        <f>VLOOKUP($B93,'Raw Stats'!$BU$3:$CJ$528,13,FALSE)+VLOOKUP($B93,'Raw Stats'!$BU$3:$CJ$528,14,FALSE)</f>
        <v>0</v>
      </c>
      <c r="CQ93">
        <f>VLOOKUP($B93,'Raw Stats'!$BU$3:$CJ$528,15,FALSE)</f>
        <v>0</v>
      </c>
      <c r="CR93">
        <f>VLOOKUP($B93,'Raw Stats'!$BU$3:$CJ$528,16,FALSE)</f>
        <v>124</v>
      </c>
      <c r="CT93">
        <f>VLOOKUP($B93,'Raw Stats'!$BC$3:$BR$528,3,FALSE)</f>
        <v>32</v>
      </c>
      <c r="CU93">
        <f>VLOOKUP($B93,'Raw Stats'!$BC$3:$BR$528,4,FALSE)</f>
        <v>11</v>
      </c>
      <c r="CV93">
        <f>VLOOKUP($B93,'Raw Stats'!$BC$3:$BR$5288,5,FALSE)</f>
        <v>18</v>
      </c>
      <c r="CW93">
        <f>VLOOKUP($B93,'Raw Stats'!$BC$3:$BR$52888,6,FALSE)</f>
        <v>29</v>
      </c>
      <c r="CX93">
        <f>VLOOKUP($B93,'Raw Stats'!$BC$3:$BR$5288,7,FALSE)</f>
        <v>1</v>
      </c>
      <c r="CY93">
        <f>VLOOKUP($B93,'Raw Stats'!$BC$3:$BR$5288,8,FALSE)</f>
        <v>4</v>
      </c>
      <c r="CZ93">
        <f>VLOOKUP($B93,'Raw Stats'!$BC$3:$BR$5288,9,FALSE)</f>
        <v>10</v>
      </c>
      <c r="DA93">
        <f>VLOOKUP($B93,'Raw Stats'!$BC$3:$BR$5288,10,FALSE)</f>
        <v>14</v>
      </c>
      <c r="DB93">
        <f>VLOOKUP($B93,'Raw Stats'!$BC$3:$BR$5288,11,FALSE)+VLOOKUP($B93,'Raw Stats'!$BC$3:$BR$5288,12,FALSE)</f>
        <v>12</v>
      </c>
      <c r="DC93">
        <f>VLOOKUP($B93,'Raw Stats'!$BC$3:$BR$5288,13,FALSE)+VLOOKUP($B93,'Raw Stats'!$BC$3:$BR$5288,14,FALSE)</f>
        <v>0</v>
      </c>
      <c r="DD93">
        <f>VLOOKUP($B93,'Raw Stats'!$BC$3:$BR$5288,15,FALSE)</f>
        <v>1</v>
      </c>
      <c r="DE93">
        <f>VLOOKUP($B93,'Raw Stats'!$BC$3:$BR$5288,16,FALSE)</f>
        <v>62</v>
      </c>
      <c r="DG93">
        <f>VLOOKUP($B93,'Raw Stats'!$AK$3:$AZ$528,3,FALSE)</f>
        <v>82</v>
      </c>
      <c r="DH93">
        <f>VLOOKUP($B93,'Raw Stats'!$AK$3:$AZ$528,4,FALSE)</f>
        <v>24</v>
      </c>
      <c r="DI93">
        <f>VLOOKUP($B93,'Raw Stats'!$AK$3:$AZ$528,5,FALSE)</f>
        <v>53</v>
      </c>
      <c r="DJ93">
        <f>VLOOKUP($B93,'Raw Stats'!$AK$3:$AZ$528,6,FALSE)</f>
        <v>77</v>
      </c>
      <c r="DK93">
        <f>VLOOKUP($B93,'Raw Stats'!$AK$3:$AZ$528,7,FALSE)</f>
        <v>26</v>
      </c>
      <c r="DL93">
        <f>VLOOKUP($B93,'Raw Stats'!$AK$3:$AZ$528,8,FALSE)</f>
        <v>28</v>
      </c>
      <c r="DM93">
        <f>VLOOKUP($B93,'Raw Stats'!$AK$3:$AZ$528,9,FALSE)</f>
        <v>28</v>
      </c>
      <c r="DN93">
        <f>VLOOKUP($B93,'Raw Stats'!$AK$3:$AZ$528,10,FALSE)</f>
        <v>10</v>
      </c>
      <c r="DO93">
        <f>VLOOKUP($B93,'Raw Stats'!$AK$3:$AZ$528,11,FALSE)+VLOOKUP($B93,'Raw Stats'!$AK$3:$AZ$528,12,FALSE)</f>
        <v>20</v>
      </c>
      <c r="DP93">
        <f>VLOOKUP($B93,'Raw Stats'!$AK$3:$AZ$528,13,FALSE)+VLOOKUP($B93,'Raw Stats'!$AK$3:$AZ$528,14,FALSE)</f>
        <v>0</v>
      </c>
      <c r="DQ93">
        <f>VLOOKUP($B93,'Raw Stats'!$AK$3:$AZ$528,15,FALSE)</f>
        <v>1</v>
      </c>
      <c r="DR93">
        <f>VLOOKUP($B93,'Raw Stats'!$AK$3:$AZ$528,16,FALSE)</f>
        <v>185</v>
      </c>
      <c r="DT93">
        <f>VLOOKUP($B93,'Raw Stats'!$S$3:$AH$528,3,FALSE)</f>
        <v>75</v>
      </c>
      <c r="DU93">
        <f>VLOOKUP($B93,'Raw Stats'!$S$3:$AH$528,4,FALSE)</f>
        <v>17</v>
      </c>
      <c r="DV93">
        <f>VLOOKUP($B93,'Raw Stats'!$S$3:$AH$528,5,FALSE)</f>
        <v>40</v>
      </c>
      <c r="DW93">
        <f>VLOOKUP($B93,'Raw Stats'!$S$3:$AH$528,6,FALSE)</f>
        <v>57</v>
      </c>
      <c r="DX93">
        <f>VLOOKUP($B93,'Raw Stats'!$S$3:$AH$528,7,FALSE)</f>
        <v>0</v>
      </c>
      <c r="DY93">
        <f>VLOOKUP($B93,'Raw Stats'!$S$3:$AH$528,8,FALSE)</f>
        <v>24</v>
      </c>
      <c r="DZ93">
        <f>VLOOKUP($B93,'Raw Stats'!$S$3:$AH$528,9,FALSE)</f>
        <v>29</v>
      </c>
      <c r="EA93">
        <f>VLOOKUP($B93,'Raw Stats'!$S$3:$AH$528,10,FALSE)</f>
        <v>15</v>
      </c>
      <c r="EB93">
        <f>VLOOKUP($B93,'Raw Stats'!$S$3:$AH$528,11,FALSE)+VLOOKUP($B93,'Raw Stats'!$S$3:$AH$528,12,FALSE)</f>
        <v>26</v>
      </c>
      <c r="EC93">
        <f>VLOOKUP($B93,'Raw Stats'!$S$3:$AH$528,13,FALSE)+VLOOKUP($B93,'Raw Stats'!$S$3:$AH$528,14,FALSE)</f>
        <v>0</v>
      </c>
      <c r="ED93">
        <f>VLOOKUP($B93,'Raw Stats'!$S$3:$AH$528,15,FALSE)</f>
        <v>1</v>
      </c>
      <c r="EE93">
        <f>VLOOKUP($B93,'Raw Stats'!$S$3:$AH$528,16,FALSE)</f>
        <v>156</v>
      </c>
    </row>
    <row r="94" spans="1:135" x14ac:dyDescent="0.2">
      <c r="A94" t="e">
        <f>VLOOKUP(B94,'ALL SKATERS'!$B$3:$I$378,9,FALSE)</f>
        <v>#REF!</v>
      </c>
      <c r="B94" t="s">
        <v>187</v>
      </c>
      <c r="C94">
        <f t="shared" si="16"/>
        <v>0.68908339105125904</v>
      </c>
      <c r="D94">
        <f t="shared" si="17"/>
        <v>0.79875908178635979</v>
      </c>
      <c r="E94" t="e">
        <f t="shared" si="18"/>
        <v>#N/A</v>
      </c>
      <c r="F94" t="e">
        <f t="shared" si="19"/>
        <v>#N/A</v>
      </c>
      <c r="G94" t="e">
        <f t="shared" si="20"/>
        <v>#N/A</v>
      </c>
      <c r="H94">
        <f>VLOOKUP(B94,'ALL SKATERS'!$B$3:$H$378,7,FALSE)</f>
        <v>0</v>
      </c>
      <c r="I94" s="29" t="e">
        <f t="shared" si="21"/>
        <v>#REF!</v>
      </c>
      <c r="J94" s="29">
        <f t="shared" si="22"/>
        <v>-95</v>
      </c>
      <c r="K94" s="29">
        <f t="shared" si="23"/>
        <v>-0.95</v>
      </c>
      <c r="L94">
        <f>BU94*'Value Calculations'!$D$3</f>
        <v>3.6696188576343411</v>
      </c>
      <c r="M94">
        <f>BV94*'Value Calculations'!$D$4</f>
        <v>8.1403176011162479</v>
      </c>
      <c r="N94">
        <f>BW94*'Value Calculations'!$D$5</f>
        <v>9.021495571799333</v>
      </c>
      <c r="O94">
        <f>BX94*'Value Calculations'!$D$6</f>
        <v>-0.62532465959681427</v>
      </c>
      <c r="P94">
        <f>BY94*'Value Calculations'!$D$7</f>
        <v>7.2065599184766098</v>
      </c>
      <c r="Q94">
        <f>BZ94*'Value Calculations'!$D$8</f>
        <v>8.626974402784775</v>
      </c>
      <c r="R94">
        <f>CA94*'Value Calculations'!$D$9</f>
        <v>1.2595250733751673</v>
      </c>
      <c r="S94">
        <f>CB94*'Value Calculations'!$D$10</f>
        <v>2.5572153185334328</v>
      </c>
      <c r="T94">
        <f>CC94*'Value Calculations'!$D$11</f>
        <v>0</v>
      </c>
      <c r="U94">
        <f>CD94*'Value Calculations'!$D$12</f>
        <v>0.81388273958941404</v>
      </c>
      <c r="V94">
        <f>CE94*'Value Calculations'!$D$13</f>
        <v>8.2546559409268916</v>
      </c>
      <c r="X94">
        <f>CH94*'Value Calculations'!$D$3</f>
        <v>4.4850897148864171</v>
      </c>
      <c r="Y94">
        <f>CI94*'Value Calculations'!$D$4</f>
        <v>5.8610286728036982</v>
      </c>
      <c r="Z94">
        <f>CJ94*'Value Calculations'!$D$5</f>
        <v>7.6948050465347251</v>
      </c>
      <c r="AA94">
        <f>CK94*'Value Calculations'!$D$6</f>
        <v>1.3757142511129914</v>
      </c>
      <c r="AB94">
        <f>CL94*'Value Calculations'!$D$7</f>
        <v>8.8763725825138735</v>
      </c>
      <c r="AC94">
        <f>CM94*'Value Calculations'!$D$8</f>
        <v>8.9145402162109342</v>
      </c>
      <c r="AD94">
        <f>CN94*'Value Calculations'!$D$9</f>
        <v>2.0152401174002676</v>
      </c>
      <c r="AE94">
        <f>CO94*'Value Calculations'!$D$10</f>
        <v>1.4612658963048188</v>
      </c>
      <c r="AF94">
        <f>CP94*'Value Calculations'!$D$11</f>
        <v>0</v>
      </c>
      <c r="AG94">
        <f>CQ94*'Value Calculations'!$D$12</f>
        <v>2.441648218768242</v>
      </c>
      <c r="AH94">
        <f>CR94*'Value Calculations'!$D$13</f>
        <v>6.3973583542183405</v>
      </c>
      <c r="AJ94" t="e">
        <f>CU94*'Value Calculations'!$D$3</f>
        <v>#N/A</v>
      </c>
      <c r="AK94">
        <f>CV94*'Value Calculations'!$D$4</f>
        <v>0.32561270404464993</v>
      </c>
      <c r="AL94">
        <f>CW94*'Value Calculations'!$D$5</f>
        <v>0.79601431515876464</v>
      </c>
      <c r="AM94">
        <f>CX94*'Value Calculations'!$D$6</f>
        <v>-0.12506493191936285</v>
      </c>
      <c r="AN94">
        <f>CY94*'Value Calculations'!$D$7</f>
        <v>0.87884877054592803</v>
      </c>
      <c r="AO94">
        <f>CZ94*'Value Calculations'!$D$8</f>
        <v>1.5816119738438754</v>
      </c>
      <c r="AP94">
        <f>DA94*'Value Calculations'!$D$9</f>
        <v>0.8816675513626171</v>
      </c>
      <c r="AQ94">
        <f>DB94*'Value Calculations'!$D$10</f>
        <v>0</v>
      </c>
      <c r="AR94">
        <f>DC94*'Value Calculations'!$D$11</f>
        <v>0</v>
      </c>
      <c r="AS94">
        <f>DD94*'Value Calculations'!$D$12</f>
        <v>0</v>
      </c>
      <c r="AT94">
        <f>DE94*'Value Calculations'!$D$13</f>
        <v>1.444564789662206</v>
      </c>
      <c r="AV94" t="e">
        <f>DH94*'Value Calculations'!$D$3</f>
        <v>#N/A</v>
      </c>
      <c r="AW94" t="e">
        <f>DI94*'Value Calculations'!$D$4</f>
        <v>#N/A</v>
      </c>
      <c r="AX94" t="e">
        <f>DJ94*'Value Calculations'!$D$5</f>
        <v>#N/A</v>
      </c>
      <c r="AY94" t="e">
        <f>DK94*'Value Calculations'!$D$6</f>
        <v>#N/A</v>
      </c>
      <c r="AZ94" t="e">
        <f>DL94*'Value Calculations'!$D$7</f>
        <v>#N/A</v>
      </c>
      <c r="BA94" t="e">
        <f>DM94*'Value Calculations'!$D$8</f>
        <v>#N/A</v>
      </c>
      <c r="BB94" t="e">
        <f>DN94*'Value Calculations'!$D$9</f>
        <v>#N/A</v>
      </c>
      <c r="BC94" t="e">
        <f>DO94*'Value Calculations'!$D$10</f>
        <v>#N/A</v>
      </c>
      <c r="BD94" t="e">
        <f>DP94*'Value Calculations'!$D$11</f>
        <v>#N/A</v>
      </c>
      <c r="BE94" t="e">
        <f>DQ94*'Value Calculations'!$D$12</f>
        <v>#N/A</v>
      </c>
      <c r="BF94" t="e">
        <f>DR94*'Value Calculations'!$D$13</f>
        <v>#N/A</v>
      </c>
      <c r="BH94" t="e">
        <f>DU94*'Value Calculations'!$D$3</f>
        <v>#N/A</v>
      </c>
      <c r="BI94" t="e">
        <f>DV94*'Value Calculations'!$D$4</f>
        <v>#N/A</v>
      </c>
      <c r="BJ94" t="e">
        <f>DW94*'Value Calculations'!$D$5</f>
        <v>#N/A</v>
      </c>
      <c r="BK94" t="e">
        <f>DX94*'Value Calculations'!$D$6</f>
        <v>#N/A</v>
      </c>
      <c r="BL94" t="e">
        <f>DY94*'Value Calculations'!$D$7</f>
        <v>#N/A</v>
      </c>
      <c r="BM94" t="e">
        <f>DZ94*'Value Calculations'!$D$8</f>
        <v>#N/A</v>
      </c>
      <c r="BN94" t="e">
        <f>EA94*'Value Calculations'!$D$9</f>
        <v>#N/A</v>
      </c>
      <c r="BO94" t="e">
        <f>EB94*'Value Calculations'!$D$10</f>
        <v>#N/A</v>
      </c>
      <c r="BP94" t="e">
        <f>EC94*'Value Calculations'!$D$11</f>
        <v>#N/A</v>
      </c>
      <c r="BQ94" t="e">
        <f>ED94*'Value Calculations'!$D$12</f>
        <v>#N/A</v>
      </c>
      <c r="BR94" t="e">
        <f>EE94*'Value Calculations'!$D$13</f>
        <v>#N/A</v>
      </c>
      <c r="BT94">
        <f>VLOOKUP($B94,'Raw Stats'!$CM$3:$DC$528,3,FALSE)</f>
        <v>71</v>
      </c>
      <c r="BU94">
        <f>VLOOKUP($B94,'Raw Stats'!$CM$3:$DC$528,4,FALSE)</f>
        <v>9</v>
      </c>
      <c r="BV94">
        <f>VLOOKUP($B94,'Raw Stats'!$CM$3:$DC$528,5,FALSE)</f>
        <v>25</v>
      </c>
      <c r="BW94">
        <f>VLOOKUP($B94,'Raw Stats'!$CM$3:$DC$528,6,FALSE)</f>
        <v>34</v>
      </c>
      <c r="BX94">
        <f>VLOOKUP($B94,'Raw Stats'!$CM$3:$DC$528,7,FALSE)</f>
        <v>-5</v>
      </c>
      <c r="BY94">
        <f>VLOOKUP($B94,'Raw Stats'!$CM$3:$DC$528,8,FALSE)</f>
        <v>82</v>
      </c>
      <c r="BZ94">
        <f>VLOOKUP($B94,'Raw Stats'!$CM$3:$DC$528,9,FALSE)</f>
        <v>120</v>
      </c>
      <c r="CA94">
        <f>VLOOKUP($B94,'Raw Stats'!$CM$3:$DC$528,10,FALSE)</f>
        <v>10</v>
      </c>
      <c r="CB94">
        <f>VLOOKUP($B94,'Raw Stats'!$CM$3:$DC$528,11,FALSE)+VLOOKUP($B94,'Raw Stats'!$CM$3:$DC$528,12,FALSE)</f>
        <v>7</v>
      </c>
      <c r="CC94">
        <f>VLOOKUP($B94,'Raw Stats'!$CM$3:$DC$528,13,FALSE)+VLOOKUP($B94,'Raw Stats'!$CM$3:$DC$528,14,FALSE)</f>
        <v>0</v>
      </c>
      <c r="CD94">
        <f>VLOOKUP($B94,'Raw Stats'!$CM$3:$DC$528,15,FALSE)</f>
        <v>1</v>
      </c>
      <c r="CE94">
        <f>VLOOKUP($B94,'Raw Stats'!$CM$3:$DC$528,16,FALSE)</f>
        <v>120</v>
      </c>
      <c r="CG94">
        <f>VLOOKUP($B94,'Raw Stats'!$BU$3:$CJ$528,3,FALSE)</f>
        <v>62</v>
      </c>
      <c r="CH94">
        <f>VLOOKUP($B94,'Raw Stats'!$BU$3:$CJ$528,4,FALSE)</f>
        <v>11</v>
      </c>
      <c r="CI94">
        <f>VLOOKUP($B94,'Raw Stats'!$BU$3:$CJ$5288,5,FALSE)</f>
        <v>18</v>
      </c>
      <c r="CJ94">
        <f>VLOOKUP($B94,'Raw Stats'!$BU$3:$CJ$528,6,FALSE)</f>
        <v>29</v>
      </c>
      <c r="CK94">
        <f>VLOOKUP($B94,'Raw Stats'!$BU$3:$CJ$528,7,FALSE)</f>
        <v>11</v>
      </c>
      <c r="CL94">
        <f>VLOOKUP($B94,'Raw Stats'!$BU$3:$CJ$528,8,FALSE)</f>
        <v>101</v>
      </c>
      <c r="CM94">
        <f>VLOOKUP($B94,'Raw Stats'!$BU$3:$CJ$528,9,FALSE)</f>
        <v>124</v>
      </c>
      <c r="CN94">
        <f>VLOOKUP($B94,'Raw Stats'!$BU$3:$CJ$528,10,FALSE)</f>
        <v>16</v>
      </c>
      <c r="CO94">
        <f>VLOOKUP($B94,'Raw Stats'!$BU$3:$CJ$528,11,FALSE)+VLOOKUP($B94,'Raw Stats'!$BU$3:$CJ$528,12,FALSE)</f>
        <v>4</v>
      </c>
      <c r="CP94">
        <f>VLOOKUP($B94,'Raw Stats'!$BU$3:$CJ$528,13,FALSE)+VLOOKUP($B94,'Raw Stats'!$BU$3:$CJ$528,14,FALSE)</f>
        <v>0</v>
      </c>
      <c r="CQ94">
        <f>VLOOKUP($B94,'Raw Stats'!$BU$3:$CJ$528,15,FALSE)</f>
        <v>3</v>
      </c>
      <c r="CR94">
        <f>VLOOKUP($B94,'Raw Stats'!$BU$3:$CJ$528,16,FALSE)</f>
        <v>93</v>
      </c>
      <c r="CT94" t="e">
        <f>VLOOKUP($B94,'Raw Stats'!$BC$3:$BR$528,3,FALSE)</f>
        <v>#N/A</v>
      </c>
      <c r="CU94" t="e">
        <f>VLOOKUP($B94,'Raw Stats'!$BC$3:$BR$528,4,FALSE)</f>
        <v>#N/A</v>
      </c>
      <c r="CV94">
        <f>VLOOKUP($B94,'Raw Stats'!$BC$3:$BR$5288,5,FALSE)</f>
        <v>1</v>
      </c>
      <c r="CW94">
        <f>VLOOKUP($B94,'Raw Stats'!$BC$3:$BR$52888,6,FALSE)</f>
        <v>3</v>
      </c>
      <c r="CX94">
        <f>VLOOKUP($B94,'Raw Stats'!$BC$3:$BR$5288,7,FALSE)</f>
        <v>-1</v>
      </c>
      <c r="CY94">
        <f>VLOOKUP($B94,'Raw Stats'!$BC$3:$BR$5288,8,FALSE)</f>
        <v>10</v>
      </c>
      <c r="CZ94">
        <f>VLOOKUP($B94,'Raw Stats'!$BC$3:$BR$5288,9,FALSE)</f>
        <v>22</v>
      </c>
      <c r="DA94">
        <f>VLOOKUP($B94,'Raw Stats'!$BC$3:$BR$5288,10,FALSE)</f>
        <v>7</v>
      </c>
      <c r="DB94">
        <f>VLOOKUP($B94,'Raw Stats'!$BC$3:$BR$5288,11,FALSE)+VLOOKUP($B94,'Raw Stats'!$BC$3:$BR$5288,12,FALSE)</f>
        <v>0</v>
      </c>
      <c r="DC94">
        <f>VLOOKUP($B94,'Raw Stats'!$BC$3:$BR$5288,13,FALSE)+VLOOKUP($B94,'Raw Stats'!$BC$3:$BR$5288,14,FALSE)</f>
        <v>0</v>
      </c>
      <c r="DD94">
        <f>VLOOKUP($B94,'Raw Stats'!$BC$3:$BR$5288,15,FALSE)</f>
        <v>0</v>
      </c>
      <c r="DE94">
        <f>VLOOKUP($B94,'Raw Stats'!$BC$3:$BR$5288,16,FALSE)</f>
        <v>21</v>
      </c>
      <c r="DG94" t="e">
        <f>VLOOKUP($B94,'Raw Stats'!$AK$3:$AZ$528,3,FALSE)</f>
        <v>#N/A</v>
      </c>
      <c r="DH94" t="e">
        <f>VLOOKUP($B94,'Raw Stats'!$AK$3:$AZ$528,4,FALSE)</f>
        <v>#N/A</v>
      </c>
      <c r="DI94" t="e">
        <f>VLOOKUP($B94,'Raw Stats'!$AK$3:$AZ$528,5,FALSE)</f>
        <v>#N/A</v>
      </c>
      <c r="DJ94" t="e">
        <f>VLOOKUP($B94,'Raw Stats'!$AK$3:$AZ$528,6,FALSE)</f>
        <v>#N/A</v>
      </c>
      <c r="DK94" t="e">
        <f>VLOOKUP($B94,'Raw Stats'!$AK$3:$AZ$528,7,FALSE)</f>
        <v>#N/A</v>
      </c>
      <c r="DL94" t="e">
        <f>VLOOKUP($B94,'Raw Stats'!$AK$3:$AZ$528,8,FALSE)</f>
        <v>#N/A</v>
      </c>
      <c r="DM94" t="e">
        <f>VLOOKUP($B94,'Raw Stats'!$AK$3:$AZ$528,9,FALSE)</f>
        <v>#N/A</v>
      </c>
      <c r="DN94" t="e">
        <f>VLOOKUP($B94,'Raw Stats'!$AK$3:$AZ$528,10,FALSE)</f>
        <v>#N/A</v>
      </c>
      <c r="DO94" t="e">
        <f>VLOOKUP($B94,'Raw Stats'!$AK$3:$AZ$528,11,FALSE)+VLOOKUP($B94,'Raw Stats'!$AK$3:$AZ$528,12,FALSE)</f>
        <v>#N/A</v>
      </c>
      <c r="DP94" t="e">
        <f>VLOOKUP($B94,'Raw Stats'!$AK$3:$AZ$528,13,FALSE)+VLOOKUP($B94,'Raw Stats'!$AK$3:$AZ$528,14,FALSE)</f>
        <v>#N/A</v>
      </c>
      <c r="DQ94" t="e">
        <f>VLOOKUP($B94,'Raw Stats'!$AK$3:$AZ$528,15,FALSE)</f>
        <v>#N/A</v>
      </c>
      <c r="DR94" t="e">
        <f>VLOOKUP($B94,'Raw Stats'!$AK$3:$AZ$528,16,FALSE)</f>
        <v>#N/A</v>
      </c>
      <c r="DT94" t="e">
        <f>VLOOKUP($B94,'Raw Stats'!$S$3:$AH$528,3,FALSE)</f>
        <v>#N/A</v>
      </c>
      <c r="DU94" t="e">
        <f>VLOOKUP($B94,'Raw Stats'!$S$3:$AH$528,4,FALSE)</f>
        <v>#N/A</v>
      </c>
      <c r="DV94" t="e">
        <f>VLOOKUP($B94,'Raw Stats'!$S$3:$AH$528,5,FALSE)</f>
        <v>#N/A</v>
      </c>
      <c r="DW94" t="e">
        <f>VLOOKUP($B94,'Raw Stats'!$S$3:$AH$528,6,FALSE)</f>
        <v>#N/A</v>
      </c>
      <c r="DX94" t="e">
        <f>VLOOKUP($B94,'Raw Stats'!$S$3:$AH$528,7,FALSE)</f>
        <v>#N/A</v>
      </c>
      <c r="DY94" t="e">
        <f>VLOOKUP($B94,'Raw Stats'!$S$3:$AH$528,8,FALSE)</f>
        <v>#N/A</v>
      </c>
      <c r="DZ94" t="e">
        <f>VLOOKUP($B94,'Raw Stats'!$S$3:$AH$528,9,FALSE)</f>
        <v>#N/A</v>
      </c>
      <c r="EA94" t="e">
        <f>VLOOKUP($B94,'Raw Stats'!$S$3:$AH$528,10,FALSE)</f>
        <v>#N/A</v>
      </c>
      <c r="EB94" t="e">
        <f>VLOOKUP($B94,'Raw Stats'!$S$3:$AH$528,11,FALSE)+VLOOKUP($B94,'Raw Stats'!$S$3:$AH$528,12,FALSE)</f>
        <v>#N/A</v>
      </c>
      <c r="EC94" t="e">
        <f>VLOOKUP($B94,'Raw Stats'!$S$3:$AH$528,13,FALSE)+VLOOKUP($B94,'Raw Stats'!$S$3:$AH$528,14,FALSE)</f>
        <v>#N/A</v>
      </c>
      <c r="ED94" t="e">
        <f>VLOOKUP($B94,'Raw Stats'!$S$3:$AH$528,15,FALSE)</f>
        <v>#N/A</v>
      </c>
      <c r="EE94" t="e">
        <f>VLOOKUP($B94,'Raw Stats'!$S$3:$AH$528,16,FALSE)</f>
        <v>#N/A</v>
      </c>
    </row>
    <row r="98" spans="2:2" x14ac:dyDescent="0.2">
      <c r="B98" t="s">
        <v>678</v>
      </c>
    </row>
    <row r="99" spans="2:2" x14ac:dyDescent="0.2">
      <c r="B99" t="s">
        <v>672</v>
      </c>
    </row>
    <row r="100" spans="2:2" x14ac:dyDescent="0.2">
      <c r="B100" t="s">
        <v>679</v>
      </c>
    </row>
    <row r="101" spans="2:2" x14ac:dyDescent="0.2">
      <c r="B101" t="s">
        <v>675</v>
      </c>
    </row>
    <row r="102" spans="2:2" x14ac:dyDescent="0.2">
      <c r="B102" t="s">
        <v>680</v>
      </c>
    </row>
    <row r="103" spans="2:2" x14ac:dyDescent="0.2">
      <c r="B103" t="s">
        <v>681</v>
      </c>
    </row>
    <row r="104" spans="2:2" x14ac:dyDescent="0.2">
      <c r="B104" t="s">
        <v>682</v>
      </c>
    </row>
  </sheetData>
  <autoFilter ref="A1:A104">
    <sortState ref="A2:B104">
      <sortCondition descending="1" ref="A1:A104"/>
    </sortState>
  </autoFilter>
  <mergeCells count="1">
    <mergeCell ref="A1:B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105"/>
  <sheetViews>
    <sheetView zoomScale="90" zoomScaleNormal="70" zoomScalePageLayoutView="70" workbookViewId="0">
      <selection activeCell="B3" sqref="A3:B40"/>
    </sheetView>
  </sheetViews>
  <sheetFormatPr baseColWidth="10" defaultColWidth="8.83203125" defaultRowHeight="15" outlineLevelCol="1" x14ac:dyDescent="0.2"/>
  <cols>
    <col min="1" max="1" width="11.5" bestFit="1" customWidth="1"/>
    <col min="2" max="2" width="19.1640625" customWidth="1"/>
    <col min="3" max="3" width="11.1640625" bestFit="1" customWidth="1"/>
    <col min="4" max="4" width="11.5" bestFit="1" customWidth="1"/>
    <col min="5" max="5" width="10" bestFit="1" customWidth="1"/>
    <col min="9" max="11" width="8.83203125" style="29"/>
    <col min="12" max="84" width="9.1640625" customWidth="1" outlineLevel="1"/>
  </cols>
  <sheetData>
    <row r="1" spans="1:135" ht="26" x14ac:dyDescent="0.3">
      <c r="A1" s="37" t="s">
        <v>683</v>
      </c>
      <c r="B1" s="38"/>
      <c r="C1" s="31"/>
      <c r="D1" s="31"/>
      <c r="E1" s="31"/>
      <c r="F1" s="31"/>
      <c r="G1" s="31"/>
      <c r="H1" s="31"/>
      <c r="I1" s="31"/>
      <c r="J1" s="31"/>
      <c r="K1" s="31"/>
      <c r="L1" s="8" t="s">
        <v>1</v>
      </c>
      <c r="O1" s="5"/>
      <c r="Q1" s="5"/>
      <c r="S1" s="5"/>
      <c r="U1" s="5"/>
      <c r="W1" s="6"/>
      <c r="X1" s="8" t="s">
        <v>2</v>
      </c>
      <c r="Y1" s="5"/>
      <c r="Z1" s="7"/>
      <c r="AA1" s="7"/>
      <c r="AB1" s="7"/>
      <c r="AC1" s="7"/>
      <c r="AD1" s="7"/>
      <c r="AE1" s="7"/>
      <c r="AF1" s="7"/>
      <c r="AG1" s="7"/>
      <c r="AH1" s="7"/>
      <c r="AI1" s="7"/>
      <c r="AJ1" s="9" t="str">
        <f>"12-13"</f>
        <v>12-13</v>
      </c>
      <c r="AK1" s="5"/>
      <c r="AL1" s="7"/>
      <c r="AM1" s="7"/>
      <c r="AN1" s="7"/>
      <c r="AO1" s="7"/>
      <c r="AP1" s="7"/>
      <c r="AQ1" s="7"/>
      <c r="AR1" s="7"/>
      <c r="AS1" s="7"/>
      <c r="AT1" s="7"/>
      <c r="AU1" s="7"/>
      <c r="AV1" s="9" t="str">
        <f>"11-12"</f>
        <v>11-12</v>
      </c>
      <c r="AW1" s="5"/>
      <c r="AX1" s="7"/>
      <c r="AY1" s="7"/>
      <c r="AZ1" s="7"/>
      <c r="BA1" s="7"/>
      <c r="BB1" s="7"/>
      <c r="BC1" s="7"/>
      <c r="BD1" s="7"/>
      <c r="BE1" s="7"/>
      <c r="BF1" s="7"/>
      <c r="BG1" s="7"/>
      <c r="BH1" s="9" t="str">
        <f>"10-11"</f>
        <v>10-11</v>
      </c>
      <c r="BI1" s="7"/>
      <c r="BJ1" s="5"/>
      <c r="BK1" s="7"/>
      <c r="BL1" s="7"/>
      <c r="BM1" s="7"/>
      <c r="BN1" s="7"/>
      <c r="BO1" s="7"/>
      <c r="BP1" s="7"/>
      <c r="BQ1" s="7"/>
      <c r="BR1" s="7"/>
      <c r="BS1" s="7"/>
      <c r="BT1" s="8" t="s">
        <v>1</v>
      </c>
      <c r="BW1" s="5"/>
      <c r="BY1" s="5"/>
      <c r="CA1" s="5"/>
      <c r="CC1" s="5"/>
      <c r="CE1" s="6"/>
      <c r="CG1" s="8" t="s">
        <v>2</v>
      </c>
      <c r="CH1" s="7"/>
      <c r="CI1" s="7"/>
      <c r="CJ1" s="7"/>
      <c r="CK1" s="7"/>
      <c r="CL1" s="7"/>
      <c r="CM1" s="7"/>
      <c r="CN1" s="7"/>
      <c r="CO1" s="7"/>
      <c r="CP1" s="7"/>
      <c r="CQ1" s="7"/>
      <c r="CS1" s="5"/>
      <c r="CT1" s="9" t="str">
        <f>"12-13"</f>
        <v>12-13</v>
      </c>
      <c r="CU1" s="7"/>
      <c r="CV1" s="7"/>
      <c r="CW1" s="7"/>
      <c r="CX1" s="7"/>
      <c r="CY1" s="7"/>
      <c r="CZ1" s="7"/>
      <c r="DA1" s="7"/>
      <c r="DB1" s="7"/>
      <c r="DC1" s="7"/>
      <c r="DE1" s="5"/>
      <c r="DF1" s="7"/>
      <c r="DG1" s="9" t="str">
        <f>"11-12"</f>
        <v>11-12</v>
      </c>
      <c r="DH1" s="7"/>
      <c r="DI1" s="7"/>
      <c r="DJ1" s="7"/>
      <c r="DK1" s="7"/>
      <c r="DL1" s="7"/>
      <c r="DM1" s="7"/>
      <c r="DN1" s="7"/>
      <c r="DO1" s="7"/>
      <c r="DT1" s="9" t="str">
        <f>"10-11"</f>
        <v>10-11</v>
      </c>
    </row>
    <row r="2" spans="1:135" x14ac:dyDescent="0.2">
      <c r="A2" s="8" t="s">
        <v>3</v>
      </c>
      <c r="B2" s="8" t="s">
        <v>4</v>
      </c>
      <c r="C2" s="8" t="s">
        <v>1</v>
      </c>
      <c r="D2" s="8" t="s">
        <v>2</v>
      </c>
      <c r="E2" s="9" t="str">
        <f>"12-13"</f>
        <v>12-13</v>
      </c>
      <c r="F2" s="9" t="str">
        <f>"11-12"</f>
        <v>11-12</v>
      </c>
      <c r="G2" s="9" t="str">
        <f>"10-11"</f>
        <v>10-11</v>
      </c>
      <c r="H2" s="9" t="s">
        <v>669</v>
      </c>
      <c r="I2" s="32" t="s">
        <v>670</v>
      </c>
      <c r="J2" s="32" t="s">
        <v>671</v>
      </c>
      <c r="K2" s="32"/>
      <c r="L2" s="1" t="s">
        <v>5</v>
      </c>
      <c r="M2" s="1" t="s">
        <v>6</v>
      </c>
      <c r="N2" s="1" t="s">
        <v>7</v>
      </c>
      <c r="O2" s="1" t="s">
        <v>8</v>
      </c>
      <c r="P2" s="1" t="s">
        <v>9</v>
      </c>
      <c r="Q2" s="1" t="s">
        <v>10</v>
      </c>
      <c r="R2" s="1" t="s">
        <v>11</v>
      </c>
      <c r="S2" s="1" t="s">
        <v>12</v>
      </c>
      <c r="T2" s="1" t="s">
        <v>13</v>
      </c>
      <c r="U2" s="1" t="s">
        <v>14</v>
      </c>
      <c r="V2" s="1" t="s">
        <v>15</v>
      </c>
      <c r="W2" s="1"/>
      <c r="X2" s="1" t="s">
        <v>5</v>
      </c>
      <c r="Y2" s="1" t="s">
        <v>6</v>
      </c>
      <c r="Z2" s="1" t="s">
        <v>7</v>
      </c>
      <c r="AA2" s="1" t="s">
        <v>8</v>
      </c>
      <c r="AB2" s="1" t="s">
        <v>9</v>
      </c>
      <c r="AC2" s="1" t="s">
        <v>10</v>
      </c>
      <c r="AD2" s="1" t="s">
        <v>11</v>
      </c>
      <c r="AE2" s="1" t="s">
        <v>12</v>
      </c>
      <c r="AF2" s="1" t="s">
        <v>13</v>
      </c>
      <c r="AG2" s="1" t="s">
        <v>14</v>
      </c>
      <c r="AH2" s="1" t="s">
        <v>15</v>
      </c>
      <c r="AJ2" s="1" t="s">
        <v>5</v>
      </c>
      <c r="AK2" s="1" t="s">
        <v>6</v>
      </c>
      <c r="AL2" s="1" t="s">
        <v>7</v>
      </c>
      <c r="AM2" s="1" t="s">
        <v>8</v>
      </c>
      <c r="AN2" s="1" t="s">
        <v>9</v>
      </c>
      <c r="AO2" s="1" t="s">
        <v>10</v>
      </c>
      <c r="AP2" s="1" t="s">
        <v>11</v>
      </c>
      <c r="AQ2" s="1" t="s">
        <v>12</v>
      </c>
      <c r="AR2" s="1" t="s">
        <v>13</v>
      </c>
      <c r="AS2" s="1" t="s">
        <v>14</v>
      </c>
      <c r="AT2" s="1" t="s">
        <v>15</v>
      </c>
      <c r="AV2" s="1" t="s">
        <v>5</v>
      </c>
      <c r="AW2" s="1" t="s">
        <v>6</v>
      </c>
      <c r="AX2" s="1" t="s">
        <v>7</v>
      </c>
      <c r="AY2" s="1" t="s">
        <v>8</v>
      </c>
      <c r="AZ2" s="1" t="s">
        <v>9</v>
      </c>
      <c r="BA2" s="1" t="s">
        <v>10</v>
      </c>
      <c r="BB2" s="1" t="s">
        <v>11</v>
      </c>
      <c r="BC2" s="1" t="s">
        <v>12</v>
      </c>
      <c r="BD2" s="1" t="s">
        <v>13</v>
      </c>
      <c r="BE2" s="1" t="s">
        <v>14</v>
      </c>
      <c r="BF2" s="1" t="s">
        <v>15</v>
      </c>
      <c r="BG2" s="1"/>
      <c r="BH2" s="1" t="s">
        <v>5</v>
      </c>
      <c r="BI2" s="1" t="s">
        <v>6</v>
      </c>
      <c r="BJ2" s="1" t="s">
        <v>7</v>
      </c>
      <c r="BK2" s="1" t="s">
        <v>8</v>
      </c>
      <c r="BL2" s="1" t="s">
        <v>9</v>
      </c>
      <c r="BM2" s="1" t="s">
        <v>10</v>
      </c>
      <c r="BN2" s="1" t="s">
        <v>11</v>
      </c>
      <c r="BO2" s="1" t="s">
        <v>12</v>
      </c>
      <c r="BP2" s="1" t="s">
        <v>13</v>
      </c>
      <c r="BQ2" s="1" t="s">
        <v>14</v>
      </c>
      <c r="BR2" s="1" t="s">
        <v>15</v>
      </c>
      <c r="BT2" s="4" t="s">
        <v>16</v>
      </c>
      <c r="BU2" s="1" t="s">
        <v>5</v>
      </c>
      <c r="BV2" s="1" t="s">
        <v>6</v>
      </c>
      <c r="BW2" s="1" t="s">
        <v>7</v>
      </c>
      <c r="BX2" s="1" t="s">
        <v>8</v>
      </c>
      <c r="BY2" s="1" t="s">
        <v>9</v>
      </c>
      <c r="BZ2" s="1" t="s">
        <v>10</v>
      </c>
      <c r="CA2" s="1" t="s">
        <v>11</v>
      </c>
      <c r="CB2" s="1" t="s">
        <v>12</v>
      </c>
      <c r="CC2" s="1" t="s">
        <v>13</v>
      </c>
      <c r="CD2" s="1" t="s">
        <v>14</v>
      </c>
      <c r="CE2" s="1" t="s">
        <v>15</v>
      </c>
      <c r="CF2" s="1"/>
      <c r="CG2" s="1" t="s">
        <v>16</v>
      </c>
      <c r="CH2" s="1" t="s">
        <v>5</v>
      </c>
      <c r="CI2" s="1" t="s">
        <v>6</v>
      </c>
      <c r="CJ2" s="1" t="s">
        <v>7</v>
      </c>
      <c r="CK2" s="1" t="s">
        <v>8</v>
      </c>
      <c r="CL2" s="1" t="s">
        <v>9</v>
      </c>
      <c r="CM2" s="1" t="s">
        <v>10</v>
      </c>
      <c r="CN2" s="1" t="s">
        <v>11</v>
      </c>
      <c r="CO2" s="1" t="s">
        <v>12</v>
      </c>
      <c r="CP2" s="1" t="s">
        <v>13</v>
      </c>
      <c r="CQ2" s="1" t="s">
        <v>14</v>
      </c>
      <c r="CR2" s="1" t="s">
        <v>15</v>
      </c>
      <c r="CS2" s="1"/>
      <c r="CT2" s="4" t="s">
        <v>16</v>
      </c>
      <c r="CU2" s="1" t="s">
        <v>5</v>
      </c>
      <c r="CV2" s="1" t="s">
        <v>6</v>
      </c>
      <c r="CW2" s="1" t="s">
        <v>7</v>
      </c>
      <c r="CX2" s="1" t="s">
        <v>8</v>
      </c>
      <c r="CY2" s="1" t="s">
        <v>9</v>
      </c>
      <c r="CZ2" s="1" t="s">
        <v>10</v>
      </c>
      <c r="DA2" s="1" t="s">
        <v>11</v>
      </c>
      <c r="DB2" s="1" t="s">
        <v>12</v>
      </c>
      <c r="DC2" s="1" t="s">
        <v>13</v>
      </c>
      <c r="DD2" s="1" t="s">
        <v>14</v>
      </c>
      <c r="DE2" s="1" t="s">
        <v>15</v>
      </c>
      <c r="DF2" s="1"/>
      <c r="DG2" s="4" t="s">
        <v>16</v>
      </c>
      <c r="DH2" s="1" t="s">
        <v>5</v>
      </c>
      <c r="DI2" s="1" t="s">
        <v>6</v>
      </c>
      <c r="DJ2" s="1" t="s">
        <v>7</v>
      </c>
      <c r="DK2" s="1" t="s">
        <v>8</v>
      </c>
      <c r="DL2" s="1" t="s">
        <v>9</v>
      </c>
      <c r="DM2" s="1" t="s">
        <v>10</v>
      </c>
      <c r="DN2" s="1" t="s">
        <v>11</v>
      </c>
      <c r="DO2" s="1" t="s">
        <v>12</v>
      </c>
      <c r="DP2" s="1" t="s">
        <v>13</v>
      </c>
      <c r="DQ2" s="1" t="s">
        <v>14</v>
      </c>
      <c r="DR2" s="1" t="s">
        <v>15</v>
      </c>
      <c r="DT2" s="4" t="s">
        <v>16</v>
      </c>
      <c r="DU2" s="1" t="s">
        <v>5</v>
      </c>
      <c r="DV2" s="1" t="s">
        <v>6</v>
      </c>
      <c r="DW2" s="1" t="s">
        <v>7</v>
      </c>
      <c r="DX2" s="1" t="s">
        <v>8</v>
      </c>
      <c r="DY2" s="1" t="s">
        <v>9</v>
      </c>
      <c r="DZ2" s="1" t="s">
        <v>10</v>
      </c>
      <c r="EA2" s="1" t="s">
        <v>11</v>
      </c>
      <c r="EB2" s="1" t="s">
        <v>12</v>
      </c>
      <c r="EC2" s="1" t="s">
        <v>13</v>
      </c>
      <c r="ED2" s="1" t="s">
        <v>14</v>
      </c>
      <c r="EE2" s="1" t="s">
        <v>15</v>
      </c>
    </row>
    <row r="3" spans="1:135" x14ac:dyDescent="0.2">
      <c r="A3" t="e">
        <f>VLOOKUP(B3,'ALL SKATERS'!$B$3:$I$378,9,FALSE)</f>
        <v>#REF!</v>
      </c>
      <c r="B3" t="s">
        <v>25</v>
      </c>
      <c r="C3">
        <f t="shared" ref="C3:C34" si="0">IF(BT3=0,"",SUMIF(L3:V3,"&lt;&gt;#N/A")/BT3)</f>
        <v>1.0299007140953074</v>
      </c>
      <c r="D3">
        <f t="shared" ref="D3:D34" si="1">SUMIF(X3:AH3,"&lt;&gt;#N/A")/CG3</f>
        <v>1.2866076705202225</v>
      </c>
      <c r="E3">
        <f t="shared" ref="E3:E34" si="2">SUMIF(AJ3:AT3,"&lt;&gt;#N/A")/CT3</f>
        <v>1.2134662666733222</v>
      </c>
      <c r="F3">
        <f t="shared" ref="F3:F34" si="3">SUMIF(AV3:BF3,"&lt;&gt;#N/A")/DG3</f>
        <v>1.1716423553828941</v>
      </c>
      <c r="G3">
        <f t="shared" ref="G3:G34" si="4">SUMIF(BH3:BR3,"&lt;&gt;#N/A")/DT3</f>
        <v>1.5515838581274468</v>
      </c>
      <c r="H3">
        <f>VLOOKUP(B3,'ALL SKATERS'!$B$3:$H$378,7,FALSE)</f>
        <v>1.1599999999999999</v>
      </c>
      <c r="I3" s="29" t="e">
        <f t="shared" ref="I3:I34" si="5">(H3-0.96)/A3*100</f>
        <v>#REF!</v>
      </c>
      <c r="J3" s="29">
        <f t="shared" ref="J3:J34" si="6">(H3-0.97)/0.01</f>
        <v>18.999999999999993</v>
      </c>
      <c r="K3" s="29">
        <f t="shared" ref="K3:K34" si="7">H3-0.96</f>
        <v>0.19999999999999996</v>
      </c>
      <c r="L3">
        <f>BU3*'Value Calculations'!$D$3</f>
        <v>13.455269144659251</v>
      </c>
      <c r="M3">
        <f>BV3*'Value Calculations'!$D$4</f>
        <v>7.1634794889822988</v>
      </c>
      <c r="N3">
        <f>BW3*'Value Calculations'!$D$5</f>
        <v>14.593595777910686</v>
      </c>
      <c r="O3">
        <f>BX3*'Value Calculations'!$D$6</f>
        <v>1.6258441149517171</v>
      </c>
      <c r="P3">
        <f>BY3*'Value Calculations'!$D$7</f>
        <v>5.8882867626577173</v>
      </c>
      <c r="Q3">
        <f>BZ3*'Value Calculations'!$D$8</f>
        <v>4.6010530148185467</v>
      </c>
      <c r="R3">
        <f>CA3*'Value Calculations'!$D$9</f>
        <v>3.4007176981129517</v>
      </c>
      <c r="S3">
        <f>CB3*'Value Calculations'!$D$10</f>
        <v>2.5572153185334328</v>
      </c>
      <c r="T3">
        <f>CC3*'Value Calculations'!$D$11</f>
        <v>0</v>
      </c>
      <c r="U3">
        <f>CD3*'Value Calculations'!$D$12</f>
        <v>2.441648218768242</v>
      </c>
      <c r="V3">
        <f>CE3*'Value Calculations'!$D$13</f>
        <v>13.27623830499075</v>
      </c>
      <c r="X3">
        <f>CH3*'Value Calculations'!$D$3</f>
        <v>17.532623430919628</v>
      </c>
      <c r="Y3">
        <f>CI3*'Value Calculations'!$D$4</f>
        <v>12.698895457741347</v>
      </c>
      <c r="Z3">
        <f>CJ3*'Value Calculations'!$D$5</f>
        <v>21.757724614339566</v>
      </c>
      <c r="AA3">
        <f>CK3*'Value Calculations'!$D$6</f>
        <v>4.0020778214196113</v>
      </c>
      <c r="AB3">
        <f>CL3*'Value Calculations'!$D$7</f>
        <v>5.7125170085485326</v>
      </c>
      <c r="AC3">
        <f>CM3*'Value Calculations'!$D$8</f>
        <v>5.8232077218797231</v>
      </c>
      <c r="AD3">
        <f>CN3*'Value Calculations'!$D$9</f>
        <v>3.5266702054504684</v>
      </c>
      <c r="AE3">
        <f>CO3*'Value Calculations'!$D$10</f>
        <v>6.5756965333716852</v>
      </c>
      <c r="AF3">
        <f>CP3*'Value Calculations'!$D$11</f>
        <v>0</v>
      </c>
      <c r="AG3">
        <f>CQ3*'Value Calculations'!$D$12</f>
        <v>7.3249446563047265</v>
      </c>
      <c r="AH3">
        <f>CR3*'Value Calculations'!$D$13</f>
        <v>19.260863862162747</v>
      </c>
      <c r="AJ3">
        <f>CU3*'Value Calculations'!$D$3</f>
        <v>6.1160314293905689</v>
      </c>
      <c r="AK3">
        <f>CV3*'Value Calculations'!$D$4</f>
        <v>6.8378667849376482</v>
      </c>
      <c r="AL3">
        <f>CW3*'Value Calculations'!$D$5</f>
        <v>9.5521717819051766</v>
      </c>
      <c r="AM3">
        <f>CX3*'Value Calculations'!$D$6</f>
        <v>1.2506493191936285</v>
      </c>
      <c r="AN3">
        <f>CY3*'Value Calculations'!$D$7</f>
        <v>6.3277111479306818</v>
      </c>
      <c r="AO3">
        <f>CZ3*'Value Calculations'!$D$8</f>
        <v>3.5226812144704498</v>
      </c>
      <c r="AP3">
        <f>DA3*'Value Calculations'!$D$9</f>
        <v>2.2671451320753011</v>
      </c>
      <c r="AQ3">
        <f>DB3*'Value Calculations'!$D$10</f>
        <v>3.6531647407620471</v>
      </c>
      <c r="AR3">
        <f>DC3*'Value Calculations'!$D$11</f>
        <v>0.9907141480249374</v>
      </c>
      <c r="AS3">
        <f>DD3*'Value Calculations'!$D$12</f>
        <v>4.0694136979470699</v>
      </c>
      <c r="AT3">
        <f>DE3*'Value Calculations'!$D$13</f>
        <v>8.8049663369886844</v>
      </c>
      <c r="AV3">
        <f>DH3*'Value Calculations'!$D$3</f>
        <v>15.086210859163403</v>
      </c>
      <c r="AW3">
        <f>DI3*'Value Calculations'!$D$4</f>
        <v>7.4890921930269485</v>
      </c>
      <c r="AX3">
        <f>DJ3*'Value Calculations'!$D$5</f>
        <v>15.920286303175292</v>
      </c>
      <c r="AY3">
        <f>DK3*'Value Calculations'!$D$6</f>
        <v>-0.87545452343553998</v>
      </c>
      <c r="AZ3">
        <f>DL3*'Value Calculations'!$D$7</f>
        <v>11.161379385933285</v>
      </c>
      <c r="BA3">
        <f>DM3*'Value Calculations'!$D$8</f>
        <v>4.9605102816012456</v>
      </c>
      <c r="BB3">
        <f>DN3*'Value Calculations'!$D$9</f>
        <v>5.6678628301882528</v>
      </c>
      <c r="BC3">
        <f>DO3*'Value Calculations'!$D$10</f>
        <v>8.402278903752709</v>
      </c>
      <c r="BD3">
        <f>DP3*'Value Calculations'!$D$11</f>
        <v>1.9814282960498748</v>
      </c>
      <c r="BE3">
        <f>DQ3*'Value Calculations'!$D$12</f>
        <v>4.883296437536484</v>
      </c>
      <c r="BF3">
        <f>DR3*'Value Calculations'!$D$13</f>
        <v>19.054497463639574</v>
      </c>
      <c r="BH3">
        <f>DU3*'Value Calculations'!$D$3</f>
        <v>20.386771431301895</v>
      </c>
      <c r="BI3">
        <f>DV3*'Value Calculations'!$D$4</f>
        <v>15.629409794143196</v>
      </c>
      <c r="BJ3">
        <f>DW3*'Value Calculations'!$D$5</f>
        <v>26.00313429518631</v>
      </c>
      <c r="BK3">
        <f>DX3*'Value Calculations'!$D$6</f>
        <v>1.1255843872742657</v>
      </c>
      <c r="BL3">
        <f>DY3*'Value Calculations'!$D$7</f>
        <v>9.1400272136776515</v>
      </c>
      <c r="BM3">
        <f>DZ3*'Value Calculations'!$D$8</f>
        <v>4.6010530148185467</v>
      </c>
      <c r="BN3">
        <f>EA3*'Value Calculations'!$D$9</f>
        <v>5.1640528008381859</v>
      </c>
      <c r="BO3">
        <f>EB3*'Value Calculations'!$D$10</f>
        <v>11.324810696362347</v>
      </c>
      <c r="BP3">
        <f>EC3*'Value Calculations'!$D$11</f>
        <v>4.9535707401246869</v>
      </c>
      <c r="BQ3">
        <f>ED3*'Value Calculations'!$D$12</f>
        <v>8.9527101354835548</v>
      </c>
      <c r="BR3">
        <f>EE3*'Value Calculations'!$D$13</f>
        <v>19.948751857239987</v>
      </c>
      <c r="BT3">
        <f>VLOOKUP($B3,'Raw Stats'!$CM$3:$DC$528,3,FALSE)</f>
        <v>67</v>
      </c>
      <c r="BU3">
        <f>VLOOKUP($B3,'Raw Stats'!$CM$3:$DC$528,4,FALSE)</f>
        <v>33</v>
      </c>
      <c r="BV3">
        <f>VLOOKUP($B3,'Raw Stats'!$CM$3:$DC$528,5,FALSE)</f>
        <v>22</v>
      </c>
      <c r="BW3">
        <f>VLOOKUP($B3,'Raw Stats'!$CM$3:$DC$528,6,FALSE)</f>
        <v>55</v>
      </c>
      <c r="BX3">
        <f>VLOOKUP($B3,'Raw Stats'!$CM$3:$DC$528,7,FALSE)</f>
        <v>13</v>
      </c>
      <c r="BY3">
        <f>VLOOKUP($B3,'Raw Stats'!$CM$3:$DC$528,8,FALSE)</f>
        <v>67</v>
      </c>
      <c r="BZ3">
        <f>VLOOKUP($B3,'Raw Stats'!$CM$3:$DC$528,9,FALSE)</f>
        <v>64</v>
      </c>
      <c r="CA3">
        <f>VLOOKUP($B3,'Raw Stats'!$CM$3:$DC$528,10,FALSE)</f>
        <v>27</v>
      </c>
      <c r="CB3">
        <f>VLOOKUP($B3,'Raw Stats'!$CM$3:$DC$528,11,FALSE)+VLOOKUP($B3,'Raw Stats'!$CM$3:$DC$528,12,FALSE)</f>
        <v>7</v>
      </c>
      <c r="CC3">
        <f>VLOOKUP($B3,'Raw Stats'!$CM$3:$DC$528,13,FALSE)+VLOOKUP($B3,'Raw Stats'!$CM$3:$DC$528,14,FALSE)</f>
        <v>0</v>
      </c>
      <c r="CD3">
        <f>VLOOKUP($B3,'Raw Stats'!$CM$3:$DC$528,15,FALSE)</f>
        <v>3</v>
      </c>
      <c r="CE3">
        <f>VLOOKUP($B3,'Raw Stats'!$CM$3:$DC$528,16,FALSE)</f>
        <v>193</v>
      </c>
      <c r="CG3">
        <f>VLOOKUP($B3,'Raw Stats'!$BU$3:$CJ$528,3,FALSE)</f>
        <v>81</v>
      </c>
      <c r="CH3">
        <f>VLOOKUP($B3,'Raw Stats'!$BU$3:$CJ$528,4,FALSE)</f>
        <v>43</v>
      </c>
      <c r="CI3">
        <f>VLOOKUP($B3,'Raw Stats'!$BU$3:$CJ$5288,5,FALSE)</f>
        <v>39</v>
      </c>
      <c r="CJ3">
        <f>VLOOKUP($B3,'Raw Stats'!$BU$3:$CJ$528,6,FALSE)</f>
        <v>82</v>
      </c>
      <c r="CK3">
        <f>VLOOKUP($B3,'Raw Stats'!$BU$3:$CJ$528,7,FALSE)</f>
        <v>32</v>
      </c>
      <c r="CL3">
        <f>VLOOKUP($B3,'Raw Stats'!$BU$3:$CJ$528,8,FALSE)</f>
        <v>65</v>
      </c>
      <c r="CM3">
        <f>VLOOKUP($B3,'Raw Stats'!$BU$3:$CJ$528,9,FALSE)</f>
        <v>81</v>
      </c>
      <c r="CN3">
        <f>VLOOKUP($B3,'Raw Stats'!$BU$3:$CJ$528,10,FALSE)</f>
        <v>28</v>
      </c>
      <c r="CO3">
        <f>VLOOKUP($B3,'Raw Stats'!$BU$3:$CJ$528,11,FALSE)+VLOOKUP($B3,'Raw Stats'!$BU$3:$CJ$528,12,FALSE)</f>
        <v>18</v>
      </c>
      <c r="CP3">
        <f>VLOOKUP($B3,'Raw Stats'!$BU$3:$CJ$528,13,FALSE)+VLOOKUP($B3,'Raw Stats'!$BU$3:$CJ$528,14,FALSE)</f>
        <v>0</v>
      </c>
      <c r="CQ3">
        <f>VLOOKUP($B3,'Raw Stats'!$BU$3:$CJ$528,15,FALSE)</f>
        <v>9</v>
      </c>
      <c r="CR3">
        <f>VLOOKUP($B3,'Raw Stats'!$BU$3:$CJ$528,16,FALSE)</f>
        <v>280</v>
      </c>
      <c r="CT3">
        <f>VLOOKUP($B3,'Raw Stats'!$BC$3:$BR$528,3,FALSE)</f>
        <v>44</v>
      </c>
      <c r="CU3">
        <f>VLOOKUP($B3,'Raw Stats'!$BC$3:$BR$528,4,FALSE)</f>
        <v>15</v>
      </c>
      <c r="CV3">
        <f>VLOOKUP($B3,'Raw Stats'!$BC$3:$BR$5288,5,FALSE)</f>
        <v>21</v>
      </c>
      <c r="CW3">
        <f>VLOOKUP($B3,'Raw Stats'!$BC$3:$BR$52888,6,FALSE)</f>
        <v>36</v>
      </c>
      <c r="CX3">
        <f>VLOOKUP($B3,'Raw Stats'!$BC$3:$BR$5288,7,FALSE)</f>
        <v>10</v>
      </c>
      <c r="CY3">
        <f>VLOOKUP($B3,'Raw Stats'!$BC$3:$BR$5288,8,FALSE)</f>
        <v>72</v>
      </c>
      <c r="CZ3">
        <f>VLOOKUP($B3,'Raw Stats'!$BC$3:$BR$5288,9,FALSE)</f>
        <v>49</v>
      </c>
      <c r="DA3">
        <f>VLOOKUP($B3,'Raw Stats'!$BC$3:$BR$5288,10,FALSE)</f>
        <v>18</v>
      </c>
      <c r="DB3">
        <f>VLOOKUP($B3,'Raw Stats'!$BC$3:$BR$5288,11,FALSE)+VLOOKUP($B3,'Raw Stats'!$BC$3:$BR$5288,12,FALSE)</f>
        <v>10</v>
      </c>
      <c r="DC3">
        <f>VLOOKUP($B3,'Raw Stats'!$BC$3:$BR$5288,13,FALSE)+VLOOKUP($B3,'Raw Stats'!$BC$3:$BR$5288,14,FALSE)</f>
        <v>1</v>
      </c>
      <c r="DD3">
        <f>VLOOKUP($B3,'Raw Stats'!$BC$3:$BR$5288,15,FALSE)</f>
        <v>5</v>
      </c>
      <c r="DE3">
        <f>VLOOKUP($B3,'Raw Stats'!$BC$3:$BR$5288,16,FALSE)</f>
        <v>128</v>
      </c>
      <c r="DG3">
        <f>VLOOKUP($B3,'Raw Stats'!$AK$3:$AZ$528,3,FALSE)</f>
        <v>80</v>
      </c>
      <c r="DH3">
        <f>VLOOKUP($B3,'Raw Stats'!$AK$3:$AZ$528,4,FALSE)</f>
        <v>37</v>
      </c>
      <c r="DI3">
        <f>VLOOKUP($B3,'Raw Stats'!$AK$3:$AZ$528,5,FALSE)</f>
        <v>23</v>
      </c>
      <c r="DJ3">
        <f>VLOOKUP($B3,'Raw Stats'!$AK$3:$AZ$528,6,FALSE)</f>
        <v>60</v>
      </c>
      <c r="DK3">
        <f>VLOOKUP($B3,'Raw Stats'!$AK$3:$AZ$528,7,FALSE)</f>
        <v>-7</v>
      </c>
      <c r="DL3">
        <f>VLOOKUP($B3,'Raw Stats'!$AK$3:$AZ$528,8,FALSE)</f>
        <v>127</v>
      </c>
      <c r="DM3">
        <f>VLOOKUP($B3,'Raw Stats'!$AK$3:$AZ$528,9,FALSE)</f>
        <v>69</v>
      </c>
      <c r="DN3">
        <f>VLOOKUP($B3,'Raw Stats'!$AK$3:$AZ$528,10,FALSE)</f>
        <v>45</v>
      </c>
      <c r="DO3">
        <f>VLOOKUP($B3,'Raw Stats'!$AK$3:$AZ$528,11,FALSE)+VLOOKUP($B3,'Raw Stats'!$AK$3:$AZ$528,12,FALSE)</f>
        <v>23</v>
      </c>
      <c r="DP3">
        <f>VLOOKUP($B3,'Raw Stats'!$AK$3:$AZ$528,13,FALSE)+VLOOKUP($B3,'Raw Stats'!$AK$3:$AZ$528,14,FALSE)</f>
        <v>2</v>
      </c>
      <c r="DQ3">
        <f>VLOOKUP($B3,'Raw Stats'!$AK$3:$AZ$528,15,FALSE)</f>
        <v>6</v>
      </c>
      <c r="DR3">
        <f>VLOOKUP($B3,'Raw Stats'!$AK$3:$AZ$528,16,FALSE)</f>
        <v>277</v>
      </c>
      <c r="DT3">
        <f>VLOOKUP($B3,'Raw Stats'!$S$3:$AH$528,3,FALSE)</f>
        <v>82</v>
      </c>
      <c r="DU3">
        <f>VLOOKUP($B3,'Raw Stats'!$S$3:$AH$528,4,FALSE)</f>
        <v>50</v>
      </c>
      <c r="DV3">
        <f>VLOOKUP($B3,'Raw Stats'!$S$3:$AH$528,5,FALSE)</f>
        <v>48</v>
      </c>
      <c r="DW3">
        <f>VLOOKUP($B3,'Raw Stats'!$S$3:$AH$528,6,FALSE)</f>
        <v>98</v>
      </c>
      <c r="DX3">
        <f>VLOOKUP($B3,'Raw Stats'!$S$3:$AH$528,7,FALSE)</f>
        <v>9</v>
      </c>
      <c r="DY3">
        <f>VLOOKUP($B3,'Raw Stats'!$S$3:$AH$528,8,FALSE)</f>
        <v>104</v>
      </c>
      <c r="DZ3">
        <f>VLOOKUP($B3,'Raw Stats'!$S$3:$AH$528,9,FALSE)</f>
        <v>64</v>
      </c>
      <c r="EA3">
        <f>VLOOKUP($B3,'Raw Stats'!$S$3:$AH$528,10,FALSE)</f>
        <v>41</v>
      </c>
      <c r="EB3">
        <f>VLOOKUP($B3,'Raw Stats'!$S$3:$AH$528,11,FALSE)+VLOOKUP($B3,'Raw Stats'!$S$3:$AH$528,12,FALSE)</f>
        <v>31</v>
      </c>
      <c r="EC3">
        <f>VLOOKUP($B3,'Raw Stats'!$S$3:$AH$528,13,FALSE)+VLOOKUP($B3,'Raw Stats'!$S$3:$AH$528,14,FALSE)</f>
        <v>5</v>
      </c>
      <c r="ED3">
        <f>VLOOKUP($B3,'Raw Stats'!$S$3:$AH$528,15,FALSE)</f>
        <v>11</v>
      </c>
      <c r="EE3">
        <f>VLOOKUP($B3,'Raw Stats'!$S$3:$AH$528,16,FALSE)</f>
        <v>290</v>
      </c>
    </row>
    <row r="4" spans="1:135" x14ac:dyDescent="0.2">
      <c r="A4" t="e">
        <f>VLOOKUP(B4,'ALL SKATERS'!$B$3:$I$378,9,FALSE)</f>
        <v>#REF!</v>
      </c>
      <c r="B4" t="s">
        <v>19</v>
      </c>
      <c r="C4">
        <f t="shared" si="0"/>
        <v>1.6020111708869971</v>
      </c>
      <c r="D4">
        <f t="shared" si="1"/>
        <v>1.5138557261901759</v>
      </c>
      <c r="E4">
        <f t="shared" si="2"/>
        <v>1.6308726899759798</v>
      </c>
      <c r="F4">
        <f t="shared" si="3"/>
        <v>1.2211609567524679</v>
      </c>
      <c r="G4">
        <f t="shared" si="4"/>
        <v>1.5525585714624959</v>
      </c>
      <c r="H4">
        <f>VLOOKUP(B4,'ALL SKATERS'!$B$3:$H$378,7,FALSE)</f>
        <v>1.5</v>
      </c>
      <c r="I4" s="30" t="e">
        <f t="shared" si="5"/>
        <v>#REF!</v>
      </c>
      <c r="J4" s="29">
        <f t="shared" si="6"/>
        <v>53</v>
      </c>
      <c r="K4" s="29">
        <f t="shared" si="7"/>
        <v>0.54</v>
      </c>
      <c r="L4">
        <f>BU4*'Value Calculations'!$D$3</f>
        <v>21.609977717180008</v>
      </c>
      <c r="M4">
        <f>BV4*'Value Calculations'!$D$4</f>
        <v>9.1171557132501988</v>
      </c>
      <c r="N4">
        <f>BW4*'Value Calculations'!$D$5</f>
        <v>21.492386509286646</v>
      </c>
      <c r="O4">
        <f>BX4*'Value Calculations'!$D$6</f>
        <v>1.2506493191936285</v>
      </c>
      <c r="P4">
        <f>BY4*'Value Calculations'!$D$7</f>
        <v>5.0973228691663826</v>
      </c>
      <c r="Q4">
        <f>BZ4*'Value Calculations'!$D$8</f>
        <v>18.619886419343807</v>
      </c>
      <c r="R4">
        <f>CA4*'Value Calculations'!$D$9</f>
        <v>4.0304802348005353</v>
      </c>
      <c r="S4">
        <f>CB4*'Value Calculations'!$D$10</f>
        <v>12.420760118590961</v>
      </c>
      <c r="T4">
        <f>CC4*'Value Calculations'!$D$11</f>
        <v>0</v>
      </c>
      <c r="U4">
        <f>CD4*'Value Calculations'!$D$12</f>
        <v>8.9527101354835548</v>
      </c>
      <c r="V4">
        <f>CE4*'Value Calculations'!$D$13</f>
        <v>27.171575805551019</v>
      </c>
      <c r="X4">
        <f>CH4*'Value Calculations'!$D$3</f>
        <v>20.794506859927932</v>
      </c>
      <c r="Y4">
        <f>CI4*'Value Calculations'!$D$4</f>
        <v>9.1171557132501988</v>
      </c>
      <c r="Z4">
        <f>CJ4*'Value Calculations'!$D$5</f>
        <v>20.961710299180801</v>
      </c>
      <c r="AA4">
        <f>CK4*'Value Calculations'!$D$6</f>
        <v>-4.3772726171776997</v>
      </c>
      <c r="AB4">
        <f>CL4*'Value Calculations'!$D$7</f>
        <v>4.2184740986204545</v>
      </c>
      <c r="AC4">
        <f>CM4*'Value Calculations'!$D$8</f>
        <v>14.665856484734118</v>
      </c>
      <c r="AD4">
        <f>CN4*'Value Calculations'!$D$9</f>
        <v>2.770955161425368</v>
      </c>
      <c r="AE4">
        <f>CO4*'Value Calculations'!$D$10</f>
        <v>14.247342488971984</v>
      </c>
      <c r="AF4">
        <f>CP4*'Value Calculations'!$D$11</f>
        <v>0.9907141480249374</v>
      </c>
      <c r="AG4">
        <f>CQ4*'Value Calculations'!$D$12</f>
        <v>8.1388273958941397</v>
      </c>
      <c r="AH4">
        <f>CR4*'Value Calculations'!$D$13</f>
        <v>26.5524766099815</v>
      </c>
      <c r="AJ4">
        <f>CU4*'Value Calculations'!$D$3</f>
        <v>13.047533716033213</v>
      </c>
      <c r="AK4">
        <f>CV4*'Value Calculations'!$D$4</f>
        <v>7.8147048970715982</v>
      </c>
      <c r="AL4">
        <f>CW4*'Value Calculations'!$D$5</f>
        <v>14.858933882963607</v>
      </c>
      <c r="AM4">
        <f>CX4*'Value Calculations'!$D$6</f>
        <v>0.25012986383872571</v>
      </c>
      <c r="AN4">
        <f>CY4*'Value Calculations'!$D$7</f>
        <v>3.1638555739653409</v>
      </c>
      <c r="AO4">
        <f>CZ4*'Value Calculations'!$D$8</f>
        <v>8.626974402784775</v>
      </c>
      <c r="AP4">
        <f>DA4*'Value Calculations'!$D$9</f>
        <v>2.2671451320753011</v>
      </c>
      <c r="AQ4">
        <f>DB4*'Value Calculations'!$D$10</f>
        <v>9.863544800057527</v>
      </c>
      <c r="AR4">
        <f>DC4*'Value Calculations'!$D$11</f>
        <v>0</v>
      </c>
      <c r="AS4">
        <f>DD4*'Value Calculations'!$D$12</f>
        <v>3.2555309583576562</v>
      </c>
      <c r="AT4">
        <f>DE4*'Value Calculations'!$D$13</f>
        <v>15.133535891699301</v>
      </c>
      <c r="AV4">
        <f>DH4*'Value Calculations'!$D$3</f>
        <v>15.49394628778944</v>
      </c>
      <c r="AW4">
        <f>DI4*'Value Calculations'!$D$4</f>
        <v>8.7915430092055473</v>
      </c>
      <c r="AX4">
        <f>DJ4*'Value Calculations'!$D$5</f>
        <v>17.246976828439902</v>
      </c>
      <c r="AY4">
        <f>DK4*'Value Calculations'!$D$6</f>
        <v>-1.0005194553549028</v>
      </c>
      <c r="AZ4">
        <f>DL4*'Value Calculations'!$D$7</f>
        <v>2.2850068034194129</v>
      </c>
      <c r="BA4">
        <f>DM4*'Value Calculations'!$D$8</f>
        <v>15.456662471656056</v>
      </c>
      <c r="BB4">
        <f>DN4*'Value Calculations'!$D$9</f>
        <v>5.2900053081757026</v>
      </c>
      <c r="BC4">
        <f>DO4*'Value Calculations'!$D$10</f>
        <v>8.402278903752709</v>
      </c>
      <c r="BD4">
        <f>DP4*'Value Calculations'!$D$11</f>
        <v>0</v>
      </c>
      <c r="BE4">
        <f>DQ4*'Value Calculations'!$D$12</f>
        <v>2.441648218768242</v>
      </c>
      <c r="BF4">
        <f>DR4*'Value Calculations'!$D$13</f>
        <v>20.8430062508404</v>
      </c>
      <c r="BH4">
        <f>DU4*'Value Calculations'!$D$3</f>
        <v>13.047533716033213</v>
      </c>
      <c r="BI4">
        <f>DV4*'Value Calculations'!$D$4</f>
        <v>17.257473314366447</v>
      </c>
      <c r="BJ4">
        <f>DW4*'Value Calculations'!$D$5</f>
        <v>22.55373892949833</v>
      </c>
      <c r="BK4">
        <f>DX4*'Value Calculations'!$D$6</f>
        <v>3.0015583660647085</v>
      </c>
      <c r="BL4">
        <f>DY4*'Value Calculations'!$D$7</f>
        <v>3.6032799592383049</v>
      </c>
      <c r="BM4">
        <f>DZ4*'Value Calculations'!$D$8</f>
        <v>17.325840258926089</v>
      </c>
      <c r="BN4">
        <f>EA4*'Value Calculations'!$D$9</f>
        <v>2.8969076687628847</v>
      </c>
      <c r="BO4">
        <f>EB4*'Value Calculations'!$D$10</f>
        <v>8.7675953778289131</v>
      </c>
      <c r="BP4">
        <f>EC4*'Value Calculations'!$D$11</f>
        <v>0</v>
      </c>
      <c r="BQ4">
        <f>ED4*'Value Calculations'!$D$12</f>
        <v>8.9527101354835548</v>
      </c>
      <c r="BR4">
        <f>EE4*'Value Calculations'!$D$13</f>
        <v>25.245489419334742</v>
      </c>
      <c r="BT4">
        <f>VLOOKUP($B4,'Raw Stats'!$CM$3:$DC$528,3,FALSE)</f>
        <v>81</v>
      </c>
      <c r="BU4">
        <f>VLOOKUP($B4,'Raw Stats'!$CM$3:$DC$528,4,FALSE)</f>
        <v>53</v>
      </c>
      <c r="BV4">
        <f>VLOOKUP($B4,'Raw Stats'!$CM$3:$DC$528,5,FALSE)</f>
        <v>28</v>
      </c>
      <c r="BW4">
        <f>VLOOKUP($B4,'Raw Stats'!$CM$3:$DC$528,6,FALSE)</f>
        <v>81</v>
      </c>
      <c r="BX4">
        <f>VLOOKUP($B4,'Raw Stats'!$CM$3:$DC$528,7,FALSE)</f>
        <v>10</v>
      </c>
      <c r="BY4">
        <f>VLOOKUP($B4,'Raw Stats'!$CM$3:$DC$528,8,FALSE)</f>
        <v>58</v>
      </c>
      <c r="BZ4">
        <f>VLOOKUP($B4,'Raw Stats'!$CM$3:$DC$528,9,FALSE)</f>
        <v>259</v>
      </c>
      <c r="CA4">
        <f>VLOOKUP($B4,'Raw Stats'!$CM$3:$DC$528,10,FALSE)</f>
        <v>32</v>
      </c>
      <c r="CB4">
        <f>VLOOKUP($B4,'Raw Stats'!$CM$3:$DC$528,11,FALSE)+VLOOKUP($B4,'Raw Stats'!$CM$3:$DC$528,12,FALSE)</f>
        <v>34</v>
      </c>
      <c r="CC4">
        <f>VLOOKUP($B4,'Raw Stats'!$CM$3:$DC$528,13,FALSE)+VLOOKUP($B4,'Raw Stats'!$CM$3:$DC$528,14,FALSE)</f>
        <v>0</v>
      </c>
      <c r="CD4">
        <f>VLOOKUP($B4,'Raw Stats'!$CM$3:$DC$528,15,FALSE)</f>
        <v>11</v>
      </c>
      <c r="CE4">
        <f>VLOOKUP($B4,'Raw Stats'!$CM$3:$DC$528,16,FALSE)</f>
        <v>395</v>
      </c>
      <c r="CG4">
        <f>VLOOKUP($B4,'Raw Stats'!$BU$3:$CJ$528,3,FALSE)</f>
        <v>78</v>
      </c>
      <c r="CH4">
        <f>VLOOKUP($B4,'Raw Stats'!$BU$3:$CJ$528,4,FALSE)</f>
        <v>51</v>
      </c>
      <c r="CI4">
        <f>VLOOKUP($B4,'Raw Stats'!$BU$3:$CJ$5288,5,FALSE)</f>
        <v>28</v>
      </c>
      <c r="CJ4">
        <f>VLOOKUP($B4,'Raw Stats'!$BU$3:$CJ$528,6,FALSE)</f>
        <v>79</v>
      </c>
      <c r="CK4">
        <f>VLOOKUP($B4,'Raw Stats'!$BU$3:$CJ$528,7,FALSE)</f>
        <v>-35</v>
      </c>
      <c r="CL4">
        <f>VLOOKUP($B4,'Raw Stats'!$BU$3:$CJ$528,8,FALSE)</f>
        <v>48</v>
      </c>
      <c r="CM4">
        <f>VLOOKUP($B4,'Raw Stats'!$BU$3:$CJ$528,9,FALSE)</f>
        <v>204</v>
      </c>
      <c r="CN4">
        <f>VLOOKUP($B4,'Raw Stats'!$BU$3:$CJ$528,10,FALSE)</f>
        <v>22</v>
      </c>
      <c r="CO4">
        <f>VLOOKUP($B4,'Raw Stats'!$BU$3:$CJ$528,11,FALSE)+VLOOKUP($B4,'Raw Stats'!$BU$3:$CJ$528,12,FALSE)</f>
        <v>39</v>
      </c>
      <c r="CP4">
        <f>VLOOKUP($B4,'Raw Stats'!$BU$3:$CJ$528,13,FALSE)+VLOOKUP($B4,'Raw Stats'!$BU$3:$CJ$528,14,FALSE)</f>
        <v>1</v>
      </c>
      <c r="CQ4">
        <f>VLOOKUP($B4,'Raw Stats'!$BU$3:$CJ$528,15,FALSE)</f>
        <v>10</v>
      </c>
      <c r="CR4">
        <f>VLOOKUP($B4,'Raw Stats'!$BU$3:$CJ$528,16,FALSE)</f>
        <v>386</v>
      </c>
      <c r="CT4">
        <f>VLOOKUP($B4,'Raw Stats'!$BC$3:$BR$528,3,FALSE)</f>
        <v>48</v>
      </c>
      <c r="CU4">
        <f>VLOOKUP($B4,'Raw Stats'!$BC$3:$BR$528,4,FALSE)</f>
        <v>32</v>
      </c>
      <c r="CV4">
        <f>VLOOKUP($B4,'Raw Stats'!$BC$3:$BR$5288,5,FALSE)</f>
        <v>24</v>
      </c>
      <c r="CW4">
        <f>VLOOKUP($B4,'Raw Stats'!$BC$3:$BR$52888,6,FALSE)</f>
        <v>56</v>
      </c>
      <c r="CX4">
        <f>VLOOKUP($B4,'Raw Stats'!$BC$3:$BR$5288,7,FALSE)</f>
        <v>2</v>
      </c>
      <c r="CY4">
        <f>VLOOKUP($B4,'Raw Stats'!$BC$3:$BR$5288,8,FALSE)</f>
        <v>36</v>
      </c>
      <c r="CZ4">
        <f>VLOOKUP($B4,'Raw Stats'!$BC$3:$BR$5288,9,FALSE)</f>
        <v>120</v>
      </c>
      <c r="DA4">
        <f>VLOOKUP($B4,'Raw Stats'!$BC$3:$BR$5288,10,FALSE)</f>
        <v>18</v>
      </c>
      <c r="DB4">
        <f>VLOOKUP($B4,'Raw Stats'!$BC$3:$BR$5288,11,FALSE)+VLOOKUP($B4,'Raw Stats'!$BC$3:$BR$5288,12,FALSE)</f>
        <v>27</v>
      </c>
      <c r="DC4">
        <f>VLOOKUP($B4,'Raw Stats'!$BC$3:$BR$5288,13,FALSE)+VLOOKUP($B4,'Raw Stats'!$BC$3:$BR$5288,14,FALSE)</f>
        <v>0</v>
      </c>
      <c r="DD4">
        <f>VLOOKUP($B4,'Raw Stats'!$BC$3:$BR$5288,15,FALSE)</f>
        <v>4</v>
      </c>
      <c r="DE4">
        <f>VLOOKUP($B4,'Raw Stats'!$BC$3:$BR$5288,16,FALSE)</f>
        <v>220</v>
      </c>
      <c r="DG4">
        <f>VLOOKUP($B4,'Raw Stats'!$AK$3:$AZ$528,3,FALSE)</f>
        <v>78</v>
      </c>
      <c r="DH4">
        <f>VLOOKUP($B4,'Raw Stats'!$AK$3:$AZ$528,4,FALSE)</f>
        <v>38</v>
      </c>
      <c r="DI4">
        <f>VLOOKUP($B4,'Raw Stats'!$AK$3:$AZ$528,5,FALSE)</f>
        <v>27</v>
      </c>
      <c r="DJ4">
        <f>VLOOKUP($B4,'Raw Stats'!$AK$3:$AZ$528,6,FALSE)</f>
        <v>65</v>
      </c>
      <c r="DK4">
        <f>VLOOKUP($B4,'Raw Stats'!$AK$3:$AZ$528,7,FALSE)</f>
        <v>-8</v>
      </c>
      <c r="DL4">
        <f>VLOOKUP($B4,'Raw Stats'!$AK$3:$AZ$528,8,FALSE)</f>
        <v>26</v>
      </c>
      <c r="DM4">
        <f>VLOOKUP($B4,'Raw Stats'!$AK$3:$AZ$528,9,FALSE)</f>
        <v>215</v>
      </c>
      <c r="DN4">
        <f>VLOOKUP($B4,'Raw Stats'!$AK$3:$AZ$528,10,FALSE)</f>
        <v>42</v>
      </c>
      <c r="DO4">
        <f>VLOOKUP($B4,'Raw Stats'!$AK$3:$AZ$528,11,FALSE)+VLOOKUP($B4,'Raw Stats'!$AK$3:$AZ$528,12,FALSE)</f>
        <v>23</v>
      </c>
      <c r="DP4">
        <f>VLOOKUP($B4,'Raw Stats'!$AK$3:$AZ$528,13,FALSE)+VLOOKUP($B4,'Raw Stats'!$AK$3:$AZ$528,14,FALSE)</f>
        <v>0</v>
      </c>
      <c r="DQ4">
        <f>VLOOKUP($B4,'Raw Stats'!$AK$3:$AZ$528,15,FALSE)</f>
        <v>3</v>
      </c>
      <c r="DR4">
        <f>VLOOKUP($B4,'Raw Stats'!$AK$3:$AZ$528,16,FALSE)</f>
        <v>303</v>
      </c>
      <c r="DT4">
        <f>VLOOKUP($B4,'Raw Stats'!$S$3:$AH$528,3,FALSE)</f>
        <v>79</v>
      </c>
      <c r="DU4">
        <f>VLOOKUP($B4,'Raw Stats'!$S$3:$AH$528,4,FALSE)</f>
        <v>32</v>
      </c>
      <c r="DV4">
        <f>VLOOKUP($B4,'Raw Stats'!$S$3:$AH$528,5,FALSE)</f>
        <v>53</v>
      </c>
      <c r="DW4">
        <f>VLOOKUP($B4,'Raw Stats'!$S$3:$AH$528,6,FALSE)</f>
        <v>85</v>
      </c>
      <c r="DX4">
        <f>VLOOKUP($B4,'Raw Stats'!$S$3:$AH$528,7,FALSE)</f>
        <v>24</v>
      </c>
      <c r="DY4">
        <f>VLOOKUP($B4,'Raw Stats'!$S$3:$AH$528,8,FALSE)</f>
        <v>41</v>
      </c>
      <c r="DZ4">
        <f>VLOOKUP($B4,'Raw Stats'!$S$3:$AH$528,9,FALSE)</f>
        <v>241</v>
      </c>
      <c r="EA4">
        <f>VLOOKUP($B4,'Raw Stats'!$S$3:$AH$528,10,FALSE)</f>
        <v>23</v>
      </c>
      <c r="EB4">
        <f>VLOOKUP($B4,'Raw Stats'!$S$3:$AH$528,11,FALSE)+VLOOKUP($B4,'Raw Stats'!$S$3:$AH$528,12,FALSE)</f>
        <v>24</v>
      </c>
      <c r="EC4">
        <f>VLOOKUP($B4,'Raw Stats'!$S$3:$AH$528,13,FALSE)+VLOOKUP($B4,'Raw Stats'!$S$3:$AH$528,14,FALSE)</f>
        <v>0</v>
      </c>
      <c r="ED4">
        <f>VLOOKUP($B4,'Raw Stats'!$S$3:$AH$528,15,FALSE)</f>
        <v>11</v>
      </c>
      <c r="EE4">
        <f>VLOOKUP($B4,'Raw Stats'!$S$3:$AH$528,16,FALSE)</f>
        <v>367</v>
      </c>
    </row>
    <row r="5" spans="1:135" x14ac:dyDescent="0.2">
      <c r="A5" t="e">
        <f>VLOOKUP(B5,'ALL SKATERS'!$B$3:$I$378,9,FALSE)</f>
        <v>#REF!</v>
      </c>
      <c r="B5" t="s">
        <v>21</v>
      </c>
      <c r="C5">
        <f t="shared" si="0"/>
        <v>1.159688122857311</v>
      </c>
      <c r="D5">
        <f t="shared" si="1"/>
        <v>1.3647468356117833</v>
      </c>
      <c r="E5">
        <f t="shared" si="2"/>
        <v>1.3582345928842026</v>
      </c>
      <c r="F5">
        <f t="shared" si="3"/>
        <v>1.6964919646035563</v>
      </c>
      <c r="G5">
        <f t="shared" si="4"/>
        <v>1.1148914725348613</v>
      </c>
      <c r="H5">
        <f>VLOOKUP(B5,'ALL SKATERS'!$B$3:$H$378,7,FALSE)</f>
        <v>1.28</v>
      </c>
      <c r="I5" s="29" t="e">
        <f t="shared" si="5"/>
        <v>#REF!</v>
      </c>
      <c r="J5" s="29">
        <f t="shared" si="6"/>
        <v>31.000000000000004</v>
      </c>
      <c r="K5" s="29">
        <f t="shared" si="7"/>
        <v>0.32000000000000006</v>
      </c>
      <c r="L5">
        <f>BU5*'Value Calculations'!$D$3</f>
        <v>11.416592001529061</v>
      </c>
      <c r="M5">
        <f>BV5*'Value Calculations'!$D$4</f>
        <v>13.675733569875296</v>
      </c>
      <c r="N5">
        <f>BW5*'Value Calculations'!$D$5</f>
        <v>18.573667353704508</v>
      </c>
      <c r="O5">
        <f>BX5*'Value Calculations'!$D$6</f>
        <v>-0.25012986383872571</v>
      </c>
      <c r="P5">
        <f>BY5*'Value Calculations'!$D$7</f>
        <v>5.2730926232755682</v>
      </c>
      <c r="Q5">
        <f>BZ5*'Value Calculations'!$D$8</f>
        <v>1.725394880556955</v>
      </c>
      <c r="R5">
        <f>CA5*'Value Calculations'!$D$9</f>
        <v>2.2671451320753011</v>
      </c>
      <c r="S5">
        <f>CB5*'Value Calculations'!$D$10</f>
        <v>9.4982283259813229</v>
      </c>
      <c r="T5">
        <f>CC5*'Value Calculations'!$D$11</f>
        <v>0</v>
      </c>
      <c r="U5">
        <f>CD5*'Value Calculations'!$D$12</f>
        <v>3.2555309583576562</v>
      </c>
      <c r="V5">
        <f>CE5*'Value Calculations'!$D$13</f>
        <v>14.583225495637508</v>
      </c>
      <c r="X5">
        <f>CH5*'Value Calculations'!$D$3</f>
        <v>9.3779148583988725</v>
      </c>
      <c r="Y5">
        <f>CI5*'Value Calculations'!$D$4</f>
        <v>15.955022498187846</v>
      </c>
      <c r="Z5">
        <f>CJ5*'Value Calculations'!$D$5</f>
        <v>19.104343563810353</v>
      </c>
      <c r="AA5">
        <f>CK5*'Value Calculations'!$D$6</f>
        <v>1.2506493191936285</v>
      </c>
      <c r="AB5">
        <f>CL5*'Value Calculations'!$D$7</f>
        <v>5.4488623773847538</v>
      </c>
      <c r="AC5">
        <f>CM5*'Value Calculations'!$D$8</f>
        <v>1.9410692406265744</v>
      </c>
      <c r="AD5">
        <f>CN5*'Value Calculations'!$D$9</f>
        <v>2.2671451320753011</v>
      </c>
      <c r="AE5">
        <f>CO5*'Value Calculations'!$D$10</f>
        <v>10.959494222286141</v>
      </c>
      <c r="AF5">
        <f>CP5*'Value Calculations'!$D$11</f>
        <v>0</v>
      </c>
      <c r="AG5">
        <f>CQ5*'Value Calculations'!$D$12</f>
        <v>2.441648218768242</v>
      </c>
      <c r="AH5">
        <f>CR5*'Value Calculations'!$D$13</f>
        <v>13.138660705975303</v>
      </c>
      <c r="AJ5">
        <f>CU5*'Value Calculations'!$D$3</f>
        <v>3.6696188576343411</v>
      </c>
      <c r="AK5">
        <f>CV5*'Value Calculations'!$D$4</f>
        <v>7.8147048970715982</v>
      </c>
      <c r="AL5">
        <f>CW5*'Value Calculations'!$D$5</f>
        <v>8.7561574667464104</v>
      </c>
      <c r="AM5">
        <f>CX5*'Value Calculations'!$D$6</f>
        <v>0.62532465959681427</v>
      </c>
      <c r="AN5">
        <f>CY5*'Value Calculations'!$D$7</f>
        <v>3.1638555739653409</v>
      </c>
      <c r="AO5">
        <f>CZ5*'Value Calculations'!$D$8</f>
        <v>0.8626974402784775</v>
      </c>
      <c r="AP5">
        <f>DA5*'Value Calculations'!$D$9</f>
        <v>1.385477580712684</v>
      </c>
      <c r="AQ5">
        <f>DB5*'Value Calculations'!$D$10</f>
        <v>6.5756965333716852</v>
      </c>
      <c r="AR5">
        <f>DC5*'Value Calculations'!$D$11</f>
        <v>0</v>
      </c>
      <c r="AS5">
        <f>DD5*'Value Calculations'!$D$12</f>
        <v>2.441648218768242</v>
      </c>
      <c r="AT5">
        <f>DE5*'Value Calculations'!$D$13</f>
        <v>6.810091151264686</v>
      </c>
      <c r="AV5">
        <f>DH5*'Value Calculations'!$D$3</f>
        <v>20.386771431301895</v>
      </c>
      <c r="AW5">
        <f>DI5*'Value Calculations'!$D$4</f>
        <v>19.211149538634345</v>
      </c>
      <c r="AX5">
        <f>DJ5*'Value Calculations'!$D$5</f>
        <v>28.921853450768449</v>
      </c>
      <c r="AY5">
        <f>DK5*'Value Calculations'!$D$6</f>
        <v>2.2511687745485314</v>
      </c>
      <c r="AZ5">
        <f>DL5*'Value Calculations'!$D$7</f>
        <v>6.1519413938214962</v>
      </c>
      <c r="BA5">
        <f>DM5*'Value Calculations'!$D$8</f>
        <v>2.084852147339654</v>
      </c>
      <c r="BB5">
        <f>DN5*'Value Calculations'!$D$9</f>
        <v>5.1640528008381859</v>
      </c>
      <c r="BC5">
        <f>DO5*'Value Calculations'!$D$10</f>
        <v>12.420760118590961</v>
      </c>
      <c r="BD5">
        <f>DP5*'Value Calculations'!$D$11</f>
        <v>0</v>
      </c>
      <c r="BE5">
        <f>DQ5*'Value Calculations'!$D$12</f>
        <v>7.3249446563047265</v>
      </c>
      <c r="BF5">
        <f>DR5*'Value Calculations'!$D$13</f>
        <v>23.319403033118469</v>
      </c>
      <c r="BH5">
        <f>DU5*'Value Calculations'!$D$3</f>
        <v>6.1160314293905689</v>
      </c>
      <c r="BI5">
        <f>DV5*'Value Calculations'!$D$4</f>
        <v>7.1634794889822988</v>
      </c>
      <c r="BJ5">
        <f>DW5*'Value Calculations'!$D$5</f>
        <v>9.8175098869580975</v>
      </c>
      <c r="BK5">
        <f>DX5*'Value Calculations'!$D$6</f>
        <v>-0.50025972767745142</v>
      </c>
      <c r="BL5">
        <f>DY5*'Value Calculations'!$D$7</f>
        <v>1.5819277869826704</v>
      </c>
      <c r="BM5">
        <f>DZ5*'Value Calculations'!$D$8</f>
        <v>2.3005265074092733</v>
      </c>
      <c r="BN5">
        <f>EA5*'Value Calculations'!$D$9</f>
        <v>1.385477580712684</v>
      </c>
      <c r="BO5">
        <f>EB5*'Value Calculations'!$D$10</f>
        <v>5.1144306370668655</v>
      </c>
      <c r="BP5">
        <f>EC5*'Value Calculations'!$D$11</f>
        <v>0</v>
      </c>
      <c r="BQ5">
        <f>ED5*'Value Calculations'!$D$12</f>
        <v>2.441648218768242</v>
      </c>
      <c r="BR5">
        <f>EE5*'Value Calculations'!$D$13</f>
        <v>12.519561510405786</v>
      </c>
      <c r="BT5">
        <f>VLOOKUP($B5,'Raw Stats'!$CM$3:$DC$528,3,FALSE)</f>
        <v>69</v>
      </c>
      <c r="BU5">
        <f>VLOOKUP($B5,'Raw Stats'!$CM$3:$DC$528,4,FALSE)</f>
        <v>28</v>
      </c>
      <c r="BV5">
        <f>VLOOKUP($B5,'Raw Stats'!$CM$3:$DC$528,5,FALSE)</f>
        <v>42</v>
      </c>
      <c r="BW5">
        <f>VLOOKUP($B5,'Raw Stats'!$CM$3:$DC$528,6,FALSE)</f>
        <v>70</v>
      </c>
      <c r="BX5">
        <f>VLOOKUP($B5,'Raw Stats'!$CM$3:$DC$528,7,FALSE)</f>
        <v>-2</v>
      </c>
      <c r="BY5">
        <f>VLOOKUP($B5,'Raw Stats'!$CM$3:$DC$528,8,FALSE)</f>
        <v>60</v>
      </c>
      <c r="BZ5">
        <f>VLOOKUP($B5,'Raw Stats'!$CM$3:$DC$528,9,FALSE)</f>
        <v>24</v>
      </c>
      <c r="CA5">
        <f>VLOOKUP($B5,'Raw Stats'!$CM$3:$DC$528,10,FALSE)</f>
        <v>18</v>
      </c>
      <c r="CB5">
        <f>VLOOKUP($B5,'Raw Stats'!$CM$3:$DC$528,11,FALSE)+VLOOKUP($B5,'Raw Stats'!$CM$3:$DC$528,12,FALSE)</f>
        <v>26</v>
      </c>
      <c r="CC5">
        <f>VLOOKUP($B5,'Raw Stats'!$CM$3:$DC$528,13,FALSE)+VLOOKUP($B5,'Raw Stats'!$CM$3:$DC$528,14,FALSE)</f>
        <v>0</v>
      </c>
      <c r="CD5">
        <f>VLOOKUP($B5,'Raw Stats'!$CM$3:$DC$528,15,FALSE)</f>
        <v>4</v>
      </c>
      <c r="CE5">
        <f>VLOOKUP($B5,'Raw Stats'!$CM$3:$DC$528,16,FALSE)</f>
        <v>212</v>
      </c>
      <c r="CG5">
        <f>VLOOKUP($B5,'Raw Stats'!$BU$3:$CJ$528,3,FALSE)</f>
        <v>60</v>
      </c>
      <c r="CH5">
        <f>VLOOKUP($B5,'Raw Stats'!$BU$3:$CJ$528,4,FALSE)</f>
        <v>23</v>
      </c>
      <c r="CI5">
        <f>VLOOKUP($B5,'Raw Stats'!$BU$3:$CJ$5288,5,FALSE)</f>
        <v>49</v>
      </c>
      <c r="CJ5">
        <f>VLOOKUP($B5,'Raw Stats'!$BU$3:$CJ$528,6,FALSE)</f>
        <v>72</v>
      </c>
      <c r="CK5">
        <f>VLOOKUP($B5,'Raw Stats'!$BU$3:$CJ$528,7,FALSE)</f>
        <v>10</v>
      </c>
      <c r="CL5">
        <f>VLOOKUP($B5,'Raw Stats'!$BU$3:$CJ$528,8,FALSE)</f>
        <v>62</v>
      </c>
      <c r="CM5">
        <f>VLOOKUP($B5,'Raw Stats'!$BU$3:$CJ$528,9,FALSE)</f>
        <v>27</v>
      </c>
      <c r="CN5">
        <f>VLOOKUP($B5,'Raw Stats'!$BU$3:$CJ$528,10,FALSE)</f>
        <v>18</v>
      </c>
      <c r="CO5">
        <f>VLOOKUP($B5,'Raw Stats'!$BU$3:$CJ$528,11,FALSE)+VLOOKUP($B5,'Raw Stats'!$BU$3:$CJ$528,12,FALSE)</f>
        <v>30</v>
      </c>
      <c r="CP5">
        <f>VLOOKUP($B5,'Raw Stats'!$BU$3:$CJ$528,13,FALSE)+VLOOKUP($B5,'Raw Stats'!$BU$3:$CJ$528,14,FALSE)</f>
        <v>0</v>
      </c>
      <c r="CQ5">
        <f>VLOOKUP($B5,'Raw Stats'!$BU$3:$CJ$528,15,FALSE)</f>
        <v>3</v>
      </c>
      <c r="CR5">
        <f>VLOOKUP($B5,'Raw Stats'!$BU$3:$CJ$528,16,FALSE)</f>
        <v>191</v>
      </c>
      <c r="CT5">
        <f>VLOOKUP($B5,'Raw Stats'!$BC$3:$BR$528,3,FALSE)</f>
        <v>31</v>
      </c>
      <c r="CU5">
        <f>VLOOKUP($B5,'Raw Stats'!$BC$3:$BR$528,4,FALSE)</f>
        <v>9</v>
      </c>
      <c r="CV5">
        <f>VLOOKUP($B5,'Raw Stats'!$BC$3:$BR$5288,5,FALSE)</f>
        <v>24</v>
      </c>
      <c r="CW5">
        <f>VLOOKUP($B5,'Raw Stats'!$BC$3:$BR$52888,6,FALSE)</f>
        <v>33</v>
      </c>
      <c r="CX5">
        <f>VLOOKUP($B5,'Raw Stats'!$BC$3:$BR$5288,7,FALSE)</f>
        <v>5</v>
      </c>
      <c r="CY5">
        <f>VLOOKUP($B5,'Raw Stats'!$BC$3:$BR$5288,8,FALSE)</f>
        <v>36</v>
      </c>
      <c r="CZ5">
        <f>VLOOKUP($B5,'Raw Stats'!$BC$3:$BR$5288,9,FALSE)</f>
        <v>12</v>
      </c>
      <c r="DA5">
        <f>VLOOKUP($B5,'Raw Stats'!$BC$3:$BR$5288,10,FALSE)</f>
        <v>11</v>
      </c>
      <c r="DB5">
        <f>VLOOKUP($B5,'Raw Stats'!$BC$3:$BR$5288,11,FALSE)+VLOOKUP($B5,'Raw Stats'!$BC$3:$BR$5288,12,FALSE)</f>
        <v>18</v>
      </c>
      <c r="DC5">
        <f>VLOOKUP($B5,'Raw Stats'!$BC$3:$BR$5288,13,FALSE)+VLOOKUP($B5,'Raw Stats'!$BC$3:$BR$5288,14,FALSE)</f>
        <v>0</v>
      </c>
      <c r="DD5">
        <f>VLOOKUP($B5,'Raw Stats'!$BC$3:$BR$5288,15,FALSE)</f>
        <v>3</v>
      </c>
      <c r="DE5">
        <f>VLOOKUP($B5,'Raw Stats'!$BC$3:$BR$5288,16,FALSE)</f>
        <v>99</v>
      </c>
      <c r="DG5">
        <f>VLOOKUP($B5,'Raw Stats'!$AK$3:$AZ$528,3,FALSE)</f>
        <v>75</v>
      </c>
      <c r="DH5">
        <f>VLOOKUP($B5,'Raw Stats'!$AK$3:$AZ$528,4,FALSE)</f>
        <v>50</v>
      </c>
      <c r="DI5">
        <f>VLOOKUP($B5,'Raw Stats'!$AK$3:$AZ$528,5,FALSE)</f>
        <v>59</v>
      </c>
      <c r="DJ5">
        <f>VLOOKUP($B5,'Raw Stats'!$AK$3:$AZ$528,6,FALSE)</f>
        <v>109</v>
      </c>
      <c r="DK5">
        <f>VLOOKUP($B5,'Raw Stats'!$AK$3:$AZ$528,7,FALSE)</f>
        <v>18</v>
      </c>
      <c r="DL5">
        <f>VLOOKUP($B5,'Raw Stats'!$AK$3:$AZ$528,8,FALSE)</f>
        <v>70</v>
      </c>
      <c r="DM5">
        <f>VLOOKUP($B5,'Raw Stats'!$AK$3:$AZ$528,9,FALSE)</f>
        <v>29</v>
      </c>
      <c r="DN5">
        <f>VLOOKUP($B5,'Raw Stats'!$AK$3:$AZ$528,10,FALSE)</f>
        <v>41</v>
      </c>
      <c r="DO5">
        <f>VLOOKUP($B5,'Raw Stats'!$AK$3:$AZ$528,11,FALSE)+VLOOKUP($B5,'Raw Stats'!$AK$3:$AZ$528,12,FALSE)</f>
        <v>34</v>
      </c>
      <c r="DP5">
        <f>VLOOKUP($B5,'Raw Stats'!$AK$3:$AZ$528,13,FALSE)+VLOOKUP($B5,'Raw Stats'!$AK$3:$AZ$528,14,FALSE)</f>
        <v>0</v>
      </c>
      <c r="DQ5">
        <f>VLOOKUP($B5,'Raw Stats'!$AK$3:$AZ$528,15,FALSE)</f>
        <v>9</v>
      </c>
      <c r="DR5">
        <f>VLOOKUP($B5,'Raw Stats'!$AK$3:$AZ$528,16,FALSE)</f>
        <v>339</v>
      </c>
      <c r="DT5">
        <f>VLOOKUP($B5,'Raw Stats'!$S$3:$AH$528,3,FALSE)</f>
        <v>43</v>
      </c>
      <c r="DU5">
        <f>VLOOKUP($B5,'Raw Stats'!$S$3:$AH$528,4,FALSE)</f>
        <v>15</v>
      </c>
      <c r="DV5">
        <f>VLOOKUP($B5,'Raw Stats'!$S$3:$AH$528,5,FALSE)</f>
        <v>22</v>
      </c>
      <c r="DW5">
        <f>VLOOKUP($B5,'Raw Stats'!$S$3:$AH$528,6,FALSE)</f>
        <v>37</v>
      </c>
      <c r="DX5">
        <f>VLOOKUP($B5,'Raw Stats'!$S$3:$AH$528,7,FALSE)</f>
        <v>-4</v>
      </c>
      <c r="DY5">
        <f>VLOOKUP($B5,'Raw Stats'!$S$3:$AH$528,8,FALSE)</f>
        <v>18</v>
      </c>
      <c r="DZ5">
        <f>VLOOKUP($B5,'Raw Stats'!$S$3:$AH$528,9,FALSE)</f>
        <v>32</v>
      </c>
      <c r="EA5">
        <f>VLOOKUP($B5,'Raw Stats'!$S$3:$AH$528,10,FALSE)</f>
        <v>11</v>
      </c>
      <c r="EB5">
        <f>VLOOKUP($B5,'Raw Stats'!$S$3:$AH$528,11,FALSE)+VLOOKUP($B5,'Raw Stats'!$S$3:$AH$528,12,FALSE)</f>
        <v>14</v>
      </c>
      <c r="EC5">
        <f>VLOOKUP($B5,'Raw Stats'!$S$3:$AH$528,13,FALSE)+VLOOKUP($B5,'Raw Stats'!$S$3:$AH$528,14,FALSE)</f>
        <v>0</v>
      </c>
      <c r="ED5">
        <f>VLOOKUP($B5,'Raw Stats'!$S$3:$AH$528,15,FALSE)</f>
        <v>3</v>
      </c>
      <c r="EE5">
        <f>VLOOKUP($B5,'Raw Stats'!$S$3:$AH$528,16,FALSE)</f>
        <v>182</v>
      </c>
    </row>
    <row r="6" spans="1:135" x14ac:dyDescent="0.2">
      <c r="A6" t="e">
        <f>VLOOKUP(B6,'ALL SKATERS'!$B$3:$I$378,9,FALSE)</f>
        <v>#REF!</v>
      </c>
      <c r="B6" t="s">
        <v>26</v>
      </c>
      <c r="C6">
        <f t="shared" si="0"/>
        <v>1.1775331307823058</v>
      </c>
      <c r="D6">
        <f t="shared" si="1"/>
        <v>1.2787463644682819</v>
      </c>
      <c r="E6">
        <f t="shared" si="2"/>
        <v>1.2074140353641665</v>
      </c>
      <c r="F6">
        <f t="shared" si="3"/>
        <v>1.3988439234808161</v>
      </c>
      <c r="G6">
        <f t="shared" si="4"/>
        <v>1.1844043986566346</v>
      </c>
      <c r="H6">
        <f>VLOOKUP(B6,'ALL SKATERS'!$B$3:$H$378,7,FALSE)</f>
        <v>1.23</v>
      </c>
      <c r="I6" s="29" t="e">
        <f t="shared" si="5"/>
        <v>#REF!</v>
      </c>
      <c r="J6" s="29">
        <f t="shared" si="6"/>
        <v>26</v>
      </c>
      <c r="K6" s="29">
        <f t="shared" si="7"/>
        <v>0.27</v>
      </c>
      <c r="L6">
        <f>BU6*'Value Calculations'!$D$3</f>
        <v>10.193385715650948</v>
      </c>
      <c r="M6">
        <f>BV6*'Value Calculations'!$D$4</f>
        <v>15.629409794143196</v>
      </c>
      <c r="N6">
        <f>BW6*'Value Calculations'!$D$5</f>
        <v>19.369681668863272</v>
      </c>
      <c r="O6">
        <f>BX6*'Value Calculations'!$D$6</f>
        <v>-0.37519479575808856</v>
      </c>
      <c r="P6">
        <f>BY6*'Value Calculations'!$D$7</f>
        <v>3.1638555739653409</v>
      </c>
      <c r="Q6">
        <f>BZ6*'Value Calculations'!$D$8</f>
        <v>7.9080598692193771</v>
      </c>
      <c r="R6">
        <f>CA6*'Value Calculations'!$D$9</f>
        <v>3.5266702054504684</v>
      </c>
      <c r="S6">
        <f>CB6*'Value Calculations'!$D$10</f>
        <v>13.516709540819575</v>
      </c>
      <c r="T6">
        <f>CC6*'Value Calculations'!$D$11</f>
        <v>0</v>
      </c>
      <c r="U6">
        <f>CD6*'Value Calculations'!$D$12</f>
        <v>3.2555309583576562</v>
      </c>
      <c r="V6">
        <f>CE6*'Value Calculations'!$D$13</f>
        <v>19.192075062655022</v>
      </c>
      <c r="X6">
        <f>CH6*'Value Calculations'!$D$3</f>
        <v>11.416592001529061</v>
      </c>
      <c r="Y6">
        <f>CI6*'Value Calculations'!$D$4</f>
        <v>18.885536834589697</v>
      </c>
      <c r="Z6">
        <f>CJ6*'Value Calculations'!$D$5</f>
        <v>22.819077034551253</v>
      </c>
      <c r="AA6">
        <f>CK6*'Value Calculations'!$D$6</f>
        <v>0.87545452343553998</v>
      </c>
      <c r="AB6">
        <f>CL6*'Value Calculations'!$D$7</f>
        <v>4.0427043445112689</v>
      </c>
      <c r="AC6">
        <f>CM6*'Value Calculations'!$D$8</f>
        <v>6.4702308020885813</v>
      </c>
      <c r="AD6">
        <f>CN6*'Value Calculations'!$D$9</f>
        <v>5.7938153375257695</v>
      </c>
      <c r="AE6">
        <f>CO6*'Value Calculations'!$D$10</f>
        <v>13.516709540819575</v>
      </c>
      <c r="AF6">
        <f>CP6*'Value Calculations'!$D$11</f>
        <v>0</v>
      </c>
      <c r="AG6">
        <f>CQ6*'Value Calculations'!$D$12</f>
        <v>5.6971791771258982</v>
      </c>
      <c r="AH6">
        <f>CR6*'Value Calculations'!$D$13</f>
        <v>15.339902290222474</v>
      </c>
      <c r="AJ6">
        <f>CU6*'Value Calculations'!$D$3</f>
        <v>5.300560572138493</v>
      </c>
      <c r="AK6">
        <f>CV6*'Value Calculations'!$D$4</f>
        <v>11.396444641562747</v>
      </c>
      <c r="AL6">
        <f>CW6*'Value Calculations'!$D$5</f>
        <v>12.736229042540234</v>
      </c>
      <c r="AM6">
        <f>CX6*'Value Calculations'!$D$6</f>
        <v>-0.87545452343553998</v>
      </c>
      <c r="AN6">
        <f>CY6*'Value Calculations'!$D$7</f>
        <v>1.9334672952010417</v>
      </c>
      <c r="AO6">
        <f>CZ6*'Value Calculations'!$D$8</f>
        <v>4.0978128413227681</v>
      </c>
      <c r="AP6">
        <f>DA6*'Value Calculations'!$D$9</f>
        <v>3.6526227127879851</v>
      </c>
      <c r="AQ6">
        <f>DB6*'Value Calculations'!$D$10</f>
        <v>7.6716459556002992</v>
      </c>
      <c r="AR6">
        <f>DC6*'Value Calculations'!$D$11</f>
        <v>0.9907141480249374</v>
      </c>
      <c r="AS6">
        <f>DD6*'Value Calculations'!$D$12</f>
        <v>1.6277654791788281</v>
      </c>
      <c r="AT6">
        <f>DE6*'Value Calculations'!$D$13</f>
        <v>9.4240655325582008</v>
      </c>
      <c r="AV6">
        <f>DH6*'Value Calculations'!$D$3</f>
        <v>11.416592001529061</v>
      </c>
      <c r="AW6">
        <f>DI6*'Value Calculations'!$D$4</f>
        <v>21.164825762902247</v>
      </c>
      <c r="AX6">
        <f>DJ6*'Value Calculations'!$D$5</f>
        <v>24.676443769921704</v>
      </c>
      <c r="AY6">
        <f>DK6*'Value Calculations'!$D$6</f>
        <v>0.75038959151617712</v>
      </c>
      <c r="AZ6">
        <f>DL6*'Value Calculations'!$D$7</f>
        <v>2.5486614345831913</v>
      </c>
      <c r="BA6">
        <f>DM6*'Value Calculations'!$D$8</f>
        <v>5.0324017349577854</v>
      </c>
      <c r="BB6">
        <f>DN6*'Value Calculations'!$D$9</f>
        <v>5.541910322850736</v>
      </c>
      <c r="BC6">
        <f>DO6*'Value Calculations'!$D$10</f>
        <v>13.882026014895779</v>
      </c>
      <c r="BD6">
        <f>DP6*'Value Calculations'!$D$11</f>
        <v>1.9814282960498748</v>
      </c>
      <c r="BE6">
        <f>DQ6*'Value Calculations'!$D$12</f>
        <v>4.0694136979470699</v>
      </c>
      <c r="BF6">
        <f>DR6*'Value Calculations'!$D$13</f>
        <v>16.64688948086923</v>
      </c>
      <c r="BH6">
        <f>DU6*'Value Calculations'!$D$3</f>
        <v>10.193385715650948</v>
      </c>
      <c r="BI6">
        <f>DV6*'Value Calculations'!$D$4</f>
        <v>16.606247906277147</v>
      </c>
      <c r="BJ6">
        <f>DW6*'Value Calculations'!$D$5</f>
        <v>20.165695984022037</v>
      </c>
      <c r="BK6">
        <f>DX6*'Value Calculations'!$D$6</f>
        <v>2.5012986383872571</v>
      </c>
      <c r="BL6">
        <f>DY6*'Value Calculations'!$D$7</f>
        <v>4.1305892215658613</v>
      </c>
      <c r="BM6">
        <f>DZ6*'Value Calculations'!$D$8</f>
        <v>8.4113000427151547</v>
      </c>
      <c r="BN6">
        <f>EA6*'Value Calculations'!$D$9</f>
        <v>5.541910322850736</v>
      </c>
      <c r="BO6">
        <f>EB6*'Value Calculations'!$D$10</f>
        <v>6.9410130074478893</v>
      </c>
      <c r="BP6">
        <f>EC6*'Value Calculations'!$D$11</f>
        <v>6.9349990361745615</v>
      </c>
      <c r="BQ6">
        <f>ED6*'Value Calculations'!$D$12</f>
        <v>4.0694136979470699</v>
      </c>
      <c r="BR6">
        <f>EE6*'Value Calculations'!$D$13</f>
        <v>11.625307116805372</v>
      </c>
      <c r="BT6">
        <f>VLOOKUP($B6,'Raw Stats'!$CM$3:$DC$528,3,FALSE)</f>
        <v>81</v>
      </c>
      <c r="BU6">
        <f>VLOOKUP($B6,'Raw Stats'!$CM$3:$DC$528,4,FALSE)</f>
        <v>25</v>
      </c>
      <c r="BV6">
        <f>VLOOKUP($B6,'Raw Stats'!$CM$3:$DC$528,5,FALSE)</f>
        <v>48</v>
      </c>
      <c r="BW6">
        <f>VLOOKUP($B6,'Raw Stats'!$CM$3:$DC$528,6,FALSE)</f>
        <v>73</v>
      </c>
      <c r="BX6">
        <f>VLOOKUP($B6,'Raw Stats'!$CM$3:$DC$528,7,FALSE)</f>
        <v>-3</v>
      </c>
      <c r="BY6">
        <f>VLOOKUP($B6,'Raw Stats'!$CM$3:$DC$528,8,FALSE)</f>
        <v>36</v>
      </c>
      <c r="BZ6">
        <f>VLOOKUP($B6,'Raw Stats'!$CM$3:$DC$528,9,FALSE)</f>
        <v>110</v>
      </c>
      <c r="CA6">
        <f>VLOOKUP($B6,'Raw Stats'!$CM$3:$DC$528,10,FALSE)</f>
        <v>28</v>
      </c>
      <c r="CB6">
        <f>VLOOKUP($B6,'Raw Stats'!$CM$3:$DC$528,11,FALSE)+VLOOKUP($B6,'Raw Stats'!$CM$3:$DC$528,12,FALSE)</f>
        <v>37</v>
      </c>
      <c r="CC6">
        <f>VLOOKUP($B6,'Raw Stats'!$CM$3:$DC$528,13,FALSE)+VLOOKUP($B6,'Raw Stats'!$CM$3:$DC$528,14,FALSE)</f>
        <v>0</v>
      </c>
      <c r="CD6">
        <f>VLOOKUP($B6,'Raw Stats'!$CM$3:$DC$528,15,FALSE)</f>
        <v>4</v>
      </c>
      <c r="CE6">
        <f>VLOOKUP($B6,'Raw Stats'!$CM$3:$DC$528,16,FALSE)</f>
        <v>279</v>
      </c>
      <c r="CG6">
        <f>VLOOKUP($B6,'Raw Stats'!$BU$3:$CJ$528,3,FALSE)</f>
        <v>82</v>
      </c>
      <c r="CH6">
        <f>VLOOKUP($B6,'Raw Stats'!$BU$3:$CJ$528,4,FALSE)</f>
        <v>28</v>
      </c>
      <c r="CI6">
        <f>VLOOKUP($B6,'Raw Stats'!$BU$3:$CJ$5288,5,FALSE)</f>
        <v>58</v>
      </c>
      <c r="CJ6">
        <f>VLOOKUP($B6,'Raw Stats'!$BU$3:$CJ$528,6,FALSE)</f>
        <v>86</v>
      </c>
      <c r="CK6">
        <f>VLOOKUP($B6,'Raw Stats'!$BU$3:$CJ$528,7,FALSE)</f>
        <v>7</v>
      </c>
      <c r="CL6">
        <f>VLOOKUP($B6,'Raw Stats'!$BU$3:$CJ$528,8,FALSE)</f>
        <v>46</v>
      </c>
      <c r="CM6">
        <f>VLOOKUP($B6,'Raw Stats'!$BU$3:$CJ$528,9,FALSE)</f>
        <v>90</v>
      </c>
      <c r="CN6">
        <f>VLOOKUP($B6,'Raw Stats'!$BU$3:$CJ$528,10,FALSE)</f>
        <v>46</v>
      </c>
      <c r="CO6">
        <f>VLOOKUP($B6,'Raw Stats'!$BU$3:$CJ$528,11,FALSE)+VLOOKUP($B6,'Raw Stats'!$BU$3:$CJ$528,12,FALSE)</f>
        <v>37</v>
      </c>
      <c r="CP6">
        <f>VLOOKUP($B6,'Raw Stats'!$BU$3:$CJ$528,13,FALSE)+VLOOKUP($B6,'Raw Stats'!$BU$3:$CJ$528,14,FALSE)</f>
        <v>0</v>
      </c>
      <c r="CQ6">
        <f>VLOOKUP($B6,'Raw Stats'!$BU$3:$CJ$528,15,FALSE)</f>
        <v>7</v>
      </c>
      <c r="CR6">
        <f>VLOOKUP($B6,'Raw Stats'!$BU$3:$CJ$528,16,FALSE)</f>
        <v>223</v>
      </c>
      <c r="CT6">
        <f>VLOOKUP($B6,'Raw Stats'!$BC$3:$BR$528,3,FALSE)</f>
        <v>48</v>
      </c>
      <c r="CU6">
        <f>VLOOKUP($B6,'Raw Stats'!$BC$3:$BR$528,4,FALSE)</f>
        <v>13</v>
      </c>
      <c r="CV6">
        <f>VLOOKUP($B6,'Raw Stats'!$BC$3:$BR$5288,5,FALSE)</f>
        <v>35</v>
      </c>
      <c r="CW6">
        <f>VLOOKUP($B6,'Raw Stats'!$BC$3:$BR$52888,6,FALSE)</f>
        <v>48</v>
      </c>
      <c r="CX6">
        <f>VLOOKUP($B6,'Raw Stats'!$BC$3:$BR$5288,7,FALSE)</f>
        <v>-7</v>
      </c>
      <c r="CY6">
        <f>VLOOKUP($B6,'Raw Stats'!$BC$3:$BR$5288,8,FALSE)</f>
        <v>22</v>
      </c>
      <c r="CZ6">
        <f>VLOOKUP($B6,'Raw Stats'!$BC$3:$BR$5288,9,FALSE)</f>
        <v>57</v>
      </c>
      <c r="DA6">
        <f>VLOOKUP($B6,'Raw Stats'!$BC$3:$BR$5288,10,FALSE)</f>
        <v>29</v>
      </c>
      <c r="DB6">
        <f>VLOOKUP($B6,'Raw Stats'!$BC$3:$BR$5288,11,FALSE)+VLOOKUP($B6,'Raw Stats'!$BC$3:$BR$5288,12,FALSE)</f>
        <v>21</v>
      </c>
      <c r="DC6">
        <f>VLOOKUP($B6,'Raw Stats'!$BC$3:$BR$5288,13,FALSE)+VLOOKUP($B6,'Raw Stats'!$BC$3:$BR$5288,14,FALSE)</f>
        <v>1</v>
      </c>
      <c r="DD6">
        <f>VLOOKUP($B6,'Raw Stats'!$BC$3:$BR$5288,15,FALSE)</f>
        <v>2</v>
      </c>
      <c r="DE6">
        <f>VLOOKUP($B6,'Raw Stats'!$BC$3:$BR$5288,16,FALSE)</f>
        <v>137</v>
      </c>
      <c r="DG6">
        <f>VLOOKUP($B6,'Raw Stats'!$AK$3:$AZ$528,3,FALSE)</f>
        <v>77</v>
      </c>
      <c r="DH6">
        <f>VLOOKUP($B6,'Raw Stats'!$AK$3:$AZ$528,4,FALSE)</f>
        <v>28</v>
      </c>
      <c r="DI6">
        <f>VLOOKUP($B6,'Raw Stats'!$AK$3:$AZ$528,5,FALSE)</f>
        <v>65</v>
      </c>
      <c r="DJ6">
        <f>VLOOKUP($B6,'Raw Stats'!$AK$3:$AZ$528,6,FALSE)</f>
        <v>93</v>
      </c>
      <c r="DK6">
        <f>VLOOKUP($B6,'Raw Stats'!$AK$3:$AZ$528,7,FALSE)</f>
        <v>6</v>
      </c>
      <c r="DL6">
        <f>VLOOKUP($B6,'Raw Stats'!$AK$3:$AZ$528,8,FALSE)</f>
        <v>29</v>
      </c>
      <c r="DM6">
        <f>VLOOKUP($B6,'Raw Stats'!$AK$3:$AZ$528,9,FALSE)</f>
        <v>70</v>
      </c>
      <c r="DN6">
        <f>VLOOKUP($B6,'Raw Stats'!$AK$3:$AZ$528,10,FALSE)</f>
        <v>44</v>
      </c>
      <c r="DO6">
        <f>VLOOKUP($B6,'Raw Stats'!$AK$3:$AZ$528,11,FALSE)+VLOOKUP($B6,'Raw Stats'!$AK$3:$AZ$528,12,FALSE)</f>
        <v>38</v>
      </c>
      <c r="DP6">
        <f>VLOOKUP($B6,'Raw Stats'!$AK$3:$AZ$528,13,FALSE)+VLOOKUP($B6,'Raw Stats'!$AK$3:$AZ$528,14,FALSE)</f>
        <v>2</v>
      </c>
      <c r="DQ6">
        <f>VLOOKUP($B6,'Raw Stats'!$AK$3:$AZ$528,15,FALSE)</f>
        <v>5</v>
      </c>
      <c r="DR6">
        <f>VLOOKUP($B6,'Raw Stats'!$AK$3:$AZ$528,16,FALSE)</f>
        <v>242</v>
      </c>
      <c r="DT6">
        <f>VLOOKUP($B6,'Raw Stats'!$S$3:$AH$528,3,FALSE)</f>
        <v>82</v>
      </c>
      <c r="DU6">
        <f>VLOOKUP($B6,'Raw Stats'!$S$3:$AH$528,4,FALSE)</f>
        <v>25</v>
      </c>
      <c r="DV6">
        <f>VLOOKUP($B6,'Raw Stats'!$S$3:$AH$528,5,FALSE)</f>
        <v>51</v>
      </c>
      <c r="DW6">
        <f>VLOOKUP($B6,'Raw Stats'!$S$3:$AH$528,6,FALSE)</f>
        <v>76</v>
      </c>
      <c r="DX6">
        <f>VLOOKUP($B6,'Raw Stats'!$S$3:$AH$528,7,FALSE)</f>
        <v>20</v>
      </c>
      <c r="DY6">
        <f>VLOOKUP($B6,'Raw Stats'!$S$3:$AH$528,8,FALSE)</f>
        <v>47</v>
      </c>
      <c r="DZ6">
        <f>VLOOKUP($B6,'Raw Stats'!$S$3:$AH$528,9,FALSE)</f>
        <v>117</v>
      </c>
      <c r="EA6">
        <f>VLOOKUP($B6,'Raw Stats'!$S$3:$AH$528,10,FALSE)</f>
        <v>44</v>
      </c>
      <c r="EB6">
        <f>VLOOKUP($B6,'Raw Stats'!$S$3:$AH$528,11,FALSE)+VLOOKUP($B6,'Raw Stats'!$S$3:$AH$528,12,FALSE)</f>
        <v>19</v>
      </c>
      <c r="EC6">
        <f>VLOOKUP($B6,'Raw Stats'!$S$3:$AH$528,13,FALSE)+VLOOKUP($B6,'Raw Stats'!$S$3:$AH$528,14,FALSE)</f>
        <v>7</v>
      </c>
      <c r="ED6">
        <f>VLOOKUP($B6,'Raw Stats'!$S$3:$AH$528,15,FALSE)</f>
        <v>5</v>
      </c>
      <c r="EE6">
        <f>VLOOKUP($B6,'Raw Stats'!$S$3:$AH$528,16,FALSE)</f>
        <v>169</v>
      </c>
    </row>
    <row r="7" spans="1:135" x14ac:dyDescent="0.2">
      <c r="A7" t="e">
        <f>VLOOKUP(B7,'ALL SKATERS'!$B$3:$I$378,9,FALSE)</f>
        <v>#REF!</v>
      </c>
      <c r="B7" t="s">
        <v>41</v>
      </c>
      <c r="C7">
        <f t="shared" si="0"/>
        <v>1.154323005710016</v>
      </c>
      <c r="D7">
        <f t="shared" si="1"/>
        <v>1.1396652652274148</v>
      </c>
      <c r="E7">
        <f t="shared" si="2"/>
        <v>1.2029610977952623</v>
      </c>
      <c r="F7">
        <f t="shared" si="3"/>
        <v>0.92568120299553436</v>
      </c>
      <c r="G7">
        <f t="shared" si="4"/>
        <v>1.059041679332321</v>
      </c>
      <c r="H7">
        <f>VLOOKUP(B7,'ALL SKATERS'!$B$3:$H$378,7,FALSE)</f>
        <v>1.1499999999999999</v>
      </c>
      <c r="I7" s="29" t="e">
        <f t="shared" si="5"/>
        <v>#REF!</v>
      </c>
      <c r="J7" s="29">
        <f t="shared" si="6"/>
        <v>17.999999999999993</v>
      </c>
      <c r="K7" s="29">
        <f t="shared" si="7"/>
        <v>0.18999999999999995</v>
      </c>
      <c r="L7">
        <f>BU7*'Value Calculations'!$D$3</f>
        <v>11.008856572903023</v>
      </c>
      <c r="M7">
        <f>BV7*'Value Calculations'!$D$4</f>
        <v>12.047670049652048</v>
      </c>
      <c r="N7">
        <f>BW7*'Value Calculations'!$D$5</f>
        <v>16.981638723386979</v>
      </c>
      <c r="O7">
        <f>BX7*'Value Calculations'!$D$6</f>
        <v>1.2506493191936285</v>
      </c>
      <c r="P7">
        <f>BY7*'Value Calculations'!$D$7</f>
        <v>0.87884877054592803</v>
      </c>
      <c r="Q7">
        <f>BZ7*'Value Calculations'!$D$8</f>
        <v>1.5816119738438754</v>
      </c>
      <c r="R7">
        <f>CA7*'Value Calculations'!$D$9</f>
        <v>1.7633351027252342</v>
      </c>
      <c r="S7">
        <f>CB7*'Value Calculations'!$D$10</f>
        <v>8.0369624296765032</v>
      </c>
      <c r="T7">
        <f>CC7*'Value Calculations'!$D$11</f>
        <v>0</v>
      </c>
      <c r="U7">
        <f>CD7*'Value Calculations'!$D$12</f>
        <v>4.0694136979470699</v>
      </c>
      <c r="V7">
        <f>CE7*'Value Calculations'!$D$13</f>
        <v>12.794716708436681</v>
      </c>
      <c r="X7">
        <f>CH7*'Value Calculations'!$D$3</f>
        <v>11.824327430155099</v>
      </c>
      <c r="Y7">
        <f>CI7*'Value Calculations'!$D$4</f>
        <v>13.024508161785997</v>
      </c>
      <c r="Z7">
        <f>CJ7*'Value Calculations'!$D$5</f>
        <v>18.308329248651585</v>
      </c>
      <c r="AA7">
        <f>CK7*'Value Calculations'!$D$6</f>
        <v>0.87545452343553998</v>
      </c>
      <c r="AB7">
        <f>CL7*'Value Calculations'!$D$7</f>
        <v>1.9334672952010417</v>
      </c>
      <c r="AC7">
        <f>CM7*'Value Calculations'!$D$8</f>
        <v>1.1502632537046367</v>
      </c>
      <c r="AD7">
        <f>CN7*'Value Calculations'!$D$9</f>
        <v>1.8892876100627509</v>
      </c>
      <c r="AE7">
        <f>CO7*'Value Calculations'!$D$10</f>
        <v>9.1329118519051171</v>
      </c>
      <c r="AF7">
        <f>CP7*'Value Calculations'!$D$11</f>
        <v>0</v>
      </c>
      <c r="AG7">
        <f>CQ7*'Value Calculations'!$D$12</f>
        <v>4.883296437536484</v>
      </c>
      <c r="AH7">
        <f>CR7*'Value Calculations'!$D$13</f>
        <v>15.61505748825337</v>
      </c>
      <c r="AJ7">
        <f>CU7*'Value Calculations'!$D$3</f>
        <v>9.3779148583988725</v>
      </c>
      <c r="AK7">
        <f>CV7*'Value Calculations'!$D$4</f>
        <v>10.419606529428798</v>
      </c>
      <c r="AL7">
        <f>CW7*'Value Calculations'!$D$5</f>
        <v>14.593595777910686</v>
      </c>
      <c r="AM7">
        <f>CX7*'Value Calculations'!$D$6</f>
        <v>1.3757142511129914</v>
      </c>
      <c r="AN7">
        <f>CY7*'Value Calculations'!$D$7</f>
        <v>0.70307901643674242</v>
      </c>
      <c r="AO7">
        <f>CZ7*'Value Calculations'!$D$8</f>
        <v>0.79080598692193771</v>
      </c>
      <c r="AP7">
        <f>DA7*'Value Calculations'!$D$9</f>
        <v>1.1335725660376506</v>
      </c>
      <c r="AQ7">
        <f>DB7*'Value Calculations'!$D$10</f>
        <v>6.2103800592954803</v>
      </c>
      <c r="AR7">
        <f>DC7*'Value Calculations'!$D$11</f>
        <v>0</v>
      </c>
      <c r="AS7">
        <f>DD7*'Value Calculations'!$D$12</f>
        <v>2.441648218768242</v>
      </c>
      <c r="AT7">
        <f>DE7*'Value Calculations'!$D$13</f>
        <v>9.4928543320659244</v>
      </c>
      <c r="AV7">
        <f>DH7*'Value Calculations'!$D$3</f>
        <v>9.3779148583988725</v>
      </c>
      <c r="AW7">
        <f>DI7*'Value Calculations'!$D$4</f>
        <v>14.001346273919946</v>
      </c>
      <c r="AX7">
        <f>DJ7*'Value Calculations'!$D$5</f>
        <v>17.512314933492821</v>
      </c>
      <c r="AY7">
        <f>DK7*'Value Calculations'!$D$6</f>
        <v>0.87545452343553998</v>
      </c>
      <c r="AZ7">
        <f>DL7*'Value Calculations'!$D$7</f>
        <v>3.5153950821837121</v>
      </c>
      <c r="BA7">
        <f>DM7*'Value Calculations'!$D$8</f>
        <v>1.365937613774256</v>
      </c>
      <c r="BB7">
        <f>DN7*'Value Calculations'!$D$9</f>
        <v>3.4007176981129517</v>
      </c>
      <c r="BC7">
        <f>DO7*'Value Calculations'!$D$10</f>
        <v>4.3837976889144565</v>
      </c>
      <c r="BD7">
        <f>DP7*'Value Calculations'!$D$11</f>
        <v>0</v>
      </c>
      <c r="BE7">
        <f>DQ7*'Value Calculations'!$D$12</f>
        <v>4.0694136979470699</v>
      </c>
      <c r="BF7">
        <f>DR7*'Value Calculations'!$D$13</f>
        <v>17.403566275454196</v>
      </c>
      <c r="BH7">
        <f>DU7*'Value Calculations'!$D$3</f>
        <v>11.008856572903023</v>
      </c>
      <c r="BI7">
        <f>DV7*'Value Calculations'!$D$4</f>
        <v>14.978184386053897</v>
      </c>
      <c r="BJ7">
        <f>DW7*'Value Calculations'!$D$5</f>
        <v>19.369681668863272</v>
      </c>
      <c r="BK7">
        <f>DX7*'Value Calculations'!$D$6</f>
        <v>0.87545452343553998</v>
      </c>
      <c r="BL7">
        <f>DY7*'Value Calculations'!$D$7</f>
        <v>2.4607765575285985</v>
      </c>
      <c r="BM7">
        <f>DZ7*'Value Calculations'!$D$8</f>
        <v>1.2221547070611765</v>
      </c>
      <c r="BN7">
        <f>EA7*'Value Calculations'!$D$9</f>
        <v>2.1411926247377844</v>
      </c>
      <c r="BO7">
        <f>EB7*'Value Calculations'!$D$10</f>
        <v>8.7675953778289131</v>
      </c>
      <c r="BP7">
        <f>EC7*'Value Calculations'!$D$11</f>
        <v>0</v>
      </c>
      <c r="BQ7">
        <f>ED7*'Value Calculations'!$D$12</f>
        <v>1.6277654791788281</v>
      </c>
      <c r="BR7">
        <f>EE7*'Value Calculations'!$D$13</f>
        <v>14.858380693668405</v>
      </c>
      <c r="BT7">
        <f>VLOOKUP($B7,'Raw Stats'!$CM$3:$DC$528,3,FALSE)</f>
        <v>61</v>
      </c>
      <c r="BU7">
        <f>VLOOKUP($B7,'Raw Stats'!$CM$3:$DC$528,4,FALSE)</f>
        <v>27</v>
      </c>
      <c r="BV7">
        <f>VLOOKUP($B7,'Raw Stats'!$CM$3:$DC$528,5,FALSE)</f>
        <v>37</v>
      </c>
      <c r="BW7">
        <f>VLOOKUP($B7,'Raw Stats'!$CM$3:$DC$528,6,FALSE)</f>
        <v>64</v>
      </c>
      <c r="BX7">
        <f>VLOOKUP($B7,'Raw Stats'!$CM$3:$DC$528,7,FALSE)</f>
        <v>10</v>
      </c>
      <c r="BY7">
        <f>VLOOKUP($B7,'Raw Stats'!$CM$3:$DC$528,8,FALSE)</f>
        <v>10</v>
      </c>
      <c r="BZ7">
        <f>VLOOKUP($B7,'Raw Stats'!$CM$3:$DC$528,9,FALSE)</f>
        <v>22</v>
      </c>
      <c r="CA7">
        <f>VLOOKUP($B7,'Raw Stats'!$CM$3:$DC$528,10,FALSE)</f>
        <v>14</v>
      </c>
      <c r="CB7">
        <f>VLOOKUP($B7,'Raw Stats'!$CM$3:$DC$528,11,FALSE)+VLOOKUP($B7,'Raw Stats'!$CM$3:$DC$528,12,FALSE)</f>
        <v>22</v>
      </c>
      <c r="CC7">
        <f>VLOOKUP($B7,'Raw Stats'!$CM$3:$DC$528,13,FALSE)+VLOOKUP($B7,'Raw Stats'!$CM$3:$DC$528,14,FALSE)</f>
        <v>0</v>
      </c>
      <c r="CD7">
        <f>VLOOKUP($B7,'Raw Stats'!$CM$3:$DC$528,15,FALSE)</f>
        <v>5</v>
      </c>
      <c r="CE7">
        <f>VLOOKUP($B7,'Raw Stats'!$CM$3:$DC$528,16,FALSE)</f>
        <v>186</v>
      </c>
      <c r="CG7">
        <f>VLOOKUP($B7,'Raw Stats'!$BU$3:$CJ$528,3,FALSE)</f>
        <v>69</v>
      </c>
      <c r="CH7">
        <f>VLOOKUP($B7,'Raw Stats'!$BU$3:$CJ$528,4,FALSE)</f>
        <v>29</v>
      </c>
      <c r="CI7">
        <f>VLOOKUP($B7,'Raw Stats'!$BU$3:$CJ$5288,5,FALSE)</f>
        <v>40</v>
      </c>
      <c r="CJ7">
        <f>VLOOKUP($B7,'Raw Stats'!$BU$3:$CJ$528,6,FALSE)</f>
        <v>69</v>
      </c>
      <c r="CK7">
        <f>VLOOKUP($B7,'Raw Stats'!$BU$3:$CJ$528,7,FALSE)</f>
        <v>7</v>
      </c>
      <c r="CL7">
        <f>VLOOKUP($B7,'Raw Stats'!$BU$3:$CJ$528,8,FALSE)</f>
        <v>22</v>
      </c>
      <c r="CM7">
        <f>VLOOKUP($B7,'Raw Stats'!$BU$3:$CJ$528,9,FALSE)</f>
        <v>16</v>
      </c>
      <c r="CN7">
        <f>VLOOKUP($B7,'Raw Stats'!$BU$3:$CJ$528,10,FALSE)</f>
        <v>15</v>
      </c>
      <c r="CO7">
        <f>VLOOKUP($B7,'Raw Stats'!$BU$3:$CJ$528,11,FALSE)+VLOOKUP($B7,'Raw Stats'!$BU$3:$CJ$528,12,FALSE)</f>
        <v>25</v>
      </c>
      <c r="CP7">
        <f>VLOOKUP($B7,'Raw Stats'!$BU$3:$CJ$528,13,FALSE)+VLOOKUP($B7,'Raw Stats'!$BU$3:$CJ$528,14,FALSE)</f>
        <v>0</v>
      </c>
      <c r="CQ7">
        <f>VLOOKUP($B7,'Raw Stats'!$BU$3:$CJ$528,15,FALSE)</f>
        <v>6</v>
      </c>
      <c r="CR7">
        <f>VLOOKUP($B7,'Raw Stats'!$BU$3:$CJ$528,16,FALSE)</f>
        <v>227</v>
      </c>
      <c r="CT7">
        <f>VLOOKUP($B7,'Raw Stats'!$BC$3:$BR$528,3,FALSE)</f>
        <v>47</v>
      </c>
      <c r="CU7">
        <f>VLOOKUP($B7,'Raw Stats'!$BC$3:$BR$528,4,FALSE)</f>
        <v>23</v>
      </c>
      <c r="CV7">
        <f>VLOOKUP($B7,'Raw Stats'!$BC$3:$BR$5288,5,FALSE)</f>
        <v>32</v>
      </c>
      <c r="CW7">
        <f>VLOOKUP($B7,'Raw Stats'!$BC$3:$BR$52888,6,FALSE)</f>
        <v>55</v>
      </c>
      <c r="CX7">
        <f>VLOOKUP($B7,'Raw Stats'!$BC$3:$BR$5288,7,FALSE)</f>
        <v>11</v>
      </c>
      <c r="CY7">
        <f>VLOOKUP($B7,'Raw Stats'!$BC$3:$BR$5288,8,FALSE)</f>
        <v>8</v>
      </c>
      <c r="CZ7">
        <f>VLOOKUP($B7,'Raw Stats'!$BC$3:$BR$5288,9,FALSE)</f>
        <v>11</v>
      </c>
      <c r="DA7">
        <f>VLOOKUP($B7,'Raw Stats'!$BC$3:$BR$5288,10,FALSE)</f>
        <v>9</v>
      </c>
      <c r="DB7">
        <f>VLOOKUP($B7,'Raw Stats'!$BC$3:$BR$5288,11,FALSE)+VLOOKUP($B7,'Raw Stats'!$BC$3:$BR$5288,12,FALSE)</f>
        <v>17</v>
      </c>
      <c r="DC7">
        <f>VLOOKUP($B7,'Raw Stats'!$BC$3:$BR$5288,13,FALSE)+VLOOKUP($B7,'Raw Stats'!$BC$3:$BR$5288,14,FALSE)</f>
        <v>0</v>
      </c>
      <c r="DD7">
        <f>VLOOKUP($B7,'Raw Stats'!$BC$3:$BR$5288,15,FALSE)</f>
        <v>3</v>
      </c>
      <c r="DE7">
        <f>VLOOKUP($B7,'Raw Stats'!$BC$3:$BR$5288,16,FALSE)</f>
        <v>138</v>
      </c>
      <c r="DG7">
        <f>VLOOKUP($B7,'Raw Stats'!$AK$3:$AZ$528,3,FALSE)</f>
        <v>82</v>
      </c>
      <c r="DH7">
        <f>VLOOKUP($B7,'Raw Stats'!$AK$3:$AZ$528,4,FALSE)</f>
        <v>23</v>
      </c>
      <c r="DI7">
        <f>VLOOKUP($B7,'Raw Stats'!$AK$3:$AZ$528,5,FALSE)</f>
        <v>43</v>
      </c>
      <c r="DJ7">
        <f>VLOOKUP($B7,'Raw Stats'!$AK$3:$AZ$528,6,FALSE)</f>
        <v>66</v>
      </c>
      <c r="DK7">
        <f>VLOOKUP($B7,'Raw Stats'!$AK$3:$AZ$528,7,FALSE)</f>
        <v>7</v>
      </c>
      <c r="DL7">
        <f>VLOOKUP($B7,'Raw Stats'!$AK$3:$AZ$528,8,FALSE)</f>
        <v>40</v>
      </c>
      <c r="DM7">
        <f>VLOOKUP($B7,'Raw Stats'!$AK$3:$AZ$528,9,FALSE)</f>
        <v>19</v>
      </c>
      <c r="DN7">
        <f>VLOOKUP($B7,'Raw Stats'!$AK$3:$AZ$528,10,FALSE)</f>
        <v>27</v>
      </c>
      <c r="DO7">
        <f>VLOOKUP($B7,'Raw Stats'!$AK$3:$AZ$528,11,FALSE)+VLOOKUP($B7,'Raw Stats'!$AK$3:$AZ$528,12,FALSE)</f>
        <v>12</v>
      </c>
      <c r="DP7">
        <f>VLOOKUP($B7,'Raw Stats'!$AK$3:$AZ$528,13,FALSE)+VLOOKUP($B7,'Raw Stats'!$AK$3:$AZ$528,14,FALSE)</f>
        <v>0</v>
      </c>
      <c r="DQ7">
        <f>VLOOKUP($B7,'Raw Stats'!$AK$3:$AZ$528,15,FALSE)</f>
        <v>5</v>
      </c>
      <c r="DR7">
        <f>VLOOKUP($B7,'Raw Stats'!$AK$3:$AZ$528,16,FALSE)</f>
        <v>253</v>
      </c>
      <c r="DT7">
        <f>VLOOKUP($B7,'Raw Stats'!$S$3:$AH$528,3,FALSE)</f>
        <v>73</v>
      </c>
      <c r="DU7">
        <f>VLOOKUP($B7,'Raw Stats'!$S$3:$AH$528,4,FALSE)</f>
        <v>27</v>
      </c>
      <c r="DV7">
        <f>VLOOKUP($B7,'Raw Stats'!$S$3:$AH$528,5,FALSE)</f>
        <v>46</v>
      </c>
      <c r="DW7">
        <f>VLOOKUP($B7,'Raw Stats'!$S$3:$AH$528,6,FALSE)</f>
        <v>73</v>
      </c>
      <c r="DX7">
        <f>VLOOKUP($B7,'Raw Stats'!$S$3:$AH$528,7,FALSE)</f>
        <v>7</v>
      </c>
      <c r="DY7">
        <f>VLOOKUP($B7,'Raw Stats'!$S$3:$AH$528,8,FALSE)</f>
        <v>28</v>
      </c>
      <c r="DZ7">
        <f>VLOOKUP($B7,'Raw Stats'!$S$3:$AH$528,9,FALSE)</f>
        <v>17</v>
      </c>
      <c r="EA7">
        <f>VLOOKUP($B7,'Raw Stats'!$S$3:$AH$528,10,FALSE)</f>
        <v>17</v>
      </c>
      <c r="EB7">
        <f>VLOOKUP($B7,'Raw Stats'!$S$3:$AH$528,11,FALSE)+VLOOKUP($B7,'Raw Stats'!$S$3:$AH$528,12,FALSE)</f>
        <v>24</v>
      </c>
      <c r="EC7">
        <f>VLOOKUP($B7,'Raw Stats'!$S$3:$AH$528,13,FALSE)+VLOOKUP($B7,'Raw Stats'!$S$3:$AH$528,14,FALSE)</f>
        <v>0</v>
      </c>
      <c r="ED7">
        <f>VLOOKUP($B7,'Raw Stats'!$S$3:$AH$528,15,FALSE)</f>
        <v>2</v>
      </c>
      <c r="EE7">
        <f>VLOOKUP($B7,'Raw Stats'!$S$3:$AH$528,16,FALSE)</f>
        <v>216</v>
      </c>
    </row>
    <row r="8" spans="1:135" x14ac:dyDescent="0.2">
      <c r="A8" t="e">
        <f>VLOOKUP(B8,'ALL SKATERS'!$B$3:$I$378,9,FALSE)</f>
        <v>#REF!</v>
      </c>
      <c r="B8" t="s">
        <v>24</v>
      </c>
      <c r="C8">
        <f t="shared" si="0"/>
        <v>1.2944051799965359</v>
      </c>
      <c r="D8">
        <f t="shared" si="1"/>
        <v>1.2325363279063182</v>
      </c>
      <c r="E8">
        <f t="shared" si="2"/>
        <v>0.874056320286699</v>
      </c>
      <c r="F8">
        <f t="shared" si="3"/>
        <v>0.99627411605481109</v>
      </c>
      <c r="G8">
        <f t="shared" si="4"/>
        <v>0.39427094201089424</v>
      </c>
      <c r="H8">
        <f>VLOOKUP(B8,'ALL SKATERS'!$B$3:$H$378,7,FALSE)</f>
        <v>1.28</v>
      </c>
      <c r="I8" s="29" t="e">
        <f t="shared" si="5"/>
        <v>#REF!</v>
      </c>
      <c r="J8" s="29">
        <f t="shared" si="6"/>
        <v>31.000000000000004</v>
      </c>
      <c r="K8" s="29">
        <f t="shared" si="7"/>
        <v>0.32000000000000006</v>
      </c>
      <c r="L8">
        <f>BU8*'Value Calculations'!$D$3</f>
        <v>15.086210859163403</v>
      </c>
      <c r="M8">
        <f>BV8*'Value Calculations'!$D$4</f>
        <v>13.024508161785997</v>
      </c>
      <c r="N8">
        <f>BW8*'Value Calculations'!$D$5</f>
        <v>20.431034089074959</v>
      </c>
      <c r="O8">
        <f>BX8*'Value Calculations'!$D$6</f>
        <v>-0.12506493191936285</v>
      </c>
      <c r="P8">
        <f>BY8*'Value Calculations'!$D$7</f>
        <v>1.7576975410918561</v>
      </c>
      <c r="Q8">
        <f>BZ8*'Value Calculations'!$D$8</f>
        <v>4.5291615614620069</v>
      </c>
      <c r="R8">
        <f>CA8*'Value Calculations'!$D$9</f>
        <v>3.2747651907754349</v>
      </c>
      <c r="S8">
        <f>CB8*'Value Calculations'!$D$10</f>
        <v>10.594177748209937</v>
      </c>
      <c r="T8">
        <f>CC8*'Value Calculations'!$D$11</f>
        <v>0</v>
      </c>
      <c r="U8">
        <f>CD8*'Value Calculations'!$D$12</f>
        <v>4.0694136979470699</v>
      </c>
      <c r="V8">
        <f>CE8*'Value Calculations'!$D$13</f>
        <v>19.260863862162747</v>
      </c>
      <c r="X8">
        <f>CH8*'Value Calculations'!$D$3</f>
        <v>15.086210859163403</v>
      </c>
      <c r="Y8">
        <f>CI8*'Value Calculations'!$D$4</f>
        <v>15.303797090098547</v>
      </c>
      <c r="Z8">
        <f>CJ8*'Value Calculations'!$D$5</f>
        <v>22.288400824445411</v>
      </c>
      <c r="AA8">
        <f>CK8*'Value Calculations'!$D$6</f>
        <v>2.0010389107098057</v>
      </c>
      <c r="AB8">
        <f>CL8*'Value Calculations'!$D$7</f>
        <v>1.5819277869826704</v>
      </c>
      <c r="AC8">
        <f>CM8*'Value Calculations'!$D$8</f>
        <v>3.45078976111391</v>
      </c>
      <c r="AD8">
        <f>CN8*'Value Calculations'!$D$9</f>
        <v>3.0228601761004015</v>
      </c>
      <c r="AE8">
        <f>CO8*'Value Calculations'!$D$10</f>
        <v>9.1329118519051171</v>
      </c>
      <c r="AF8">
        <f>CP8*'Value Calculations'!$D$11</f>
        <v>0</v>
      </c>
      <c r="AG8">
        <f>CQ8*'Value Calculations'!$D$12</f>
        <v>6.5110619167153123</v>
      </c>
      <c r="AH8">
        <f>CR8*'Value Calculations'!$D$13</f>
        <v>20.223907055270885</v>
      </c>
      <c r="AJ8">
        <f>CU8*'Value Calculations'!$D$3</f>
        <v>6.5237668580166064</v>
      </c>
      <c r="AK8">
        <f>CV8*'Value Calculations'!$D$4</f>
        <v>5.2098032647143988</v>
      </c>
      <c r="AL8">
        <f>CW8*'Value Calculations'!$D$5</f>
        <v>8.4908193616934895</v>
      </c>
      <c r="AM8">
        <f>CX8*'Value Calculations'!$D$6</f>
        <v>2.8764934341453454</v>
      </c>
      <c r="AN8">
        <f>CY8*'Value Calculations'!$D$7</f>
        <v>1.4061580328734848</v>
      </c>
      <c r="AO8">
        <f>CZ8*'Value Calculations'!$D$8</f>
        <v>1.7972863339134948</v>
      </c>
      <c r="AP8">
        <f>DA8*'Value Calculations'!$D$9</f>
        <v>0.75571504402510037</v>
      </c>
      <c r="AQ8">
        <f>DB8*'Value Calculations'!$D$10</f>
        <v>2.1918988444572283</v>
      </c>
      <c r="AR8">
        <f>DC8*'Value Calculations'!$D$11</f>
        <v>0</v>
      </c>
      <c r="AS8">
        <f>DD8*'Value Calculations'!$D$12</f>
        <v>1.6277654791788281</v>
      </c>
      <c r="AT8">
        <f>DE8*'Value Calculations'!$D$13</f>
        <v>11.074996720743579</v>
      </c>
      <c r="AV8">
        <f>DH8*'Value Calculations'!$D$3</f>
        <v>11.824327430155099</v>
      </c>
      <c r="AW8">
        <f>DI8*'Value Calculations'!$D$4</f>
        <v>12.373282753696698</v>
      </c>
      <c r="AX8">
        <f>DJ8*'Value Calculations'!$D$5</f>
        <v>17.777653038545743</v>
      </c>
      <c r="AY8">
        <f>DK8*'Value Calculations'!$D$6</f>
        <v>4.2522076852583375</v>
      </c>
      <c r="AZ8">
        <f>DL8*'Value Calculations'!$D$7</f>
        <v>2.6365463116377841</v>
      </c>
      <c r="BA8">
        <f>DM8*'Value Calculations'!$D$8</f>
        <v>1.8691777872700346</v>
      </c>
      <c r="BB8">
        <f>DN8*'Value Calculations'!$D$9</f>
        <v>2.1411926247377844</v>
      </c>
      <c r="BC8">
        <f>DO8*'Value Calculations'!$D$10</f>
        <v>5.4797471111430704</v>
      </c>
      <c r="BD8">
        <f>DP8*'Value Calculations'!$D$11</f>
        <v>0</v>
      </c>
      <c r="BE8">
        <f>DQ8*'Value Calculations'!$D$12</f>
        <v>5.6971791771258982</v>
      </c>
      <c r="BF8">
        <f>DR8*'Value Calculations'!$D$13</f>
        <v>16.64688948086923</v>
      </c>
      <c r="BH8">
        <f>DU8*'Value Calculations'!$D$3</f>
        <v>4.4850897148864171</v>
      </c>
      <c r="BI8">
        <f>DV8*'Value Calculations'!$D$4</f>
        <v>3.5817397444911494</v>
      </c>
      <c r="BJ8">
        <f>DW8*'Value Calculations'!$D$5</f>
        <v>5.8374383111642736</v>
      </c>
      <c r="BK8">
        <f>DX8*'Value Calculations'!$D$6</f>
        <v>-0.50025972767745142</v>
      </c>
      <c r="BL8">
        <f>DY8*'Value Calculations'!$D$7</f>
        <v>1.5819277869826704</v>
      </c>
      <c r="BM8">
        <f>DZ8*'Value Calculations'!$D$8</f>
        <v>1.4378290671307958</v>
      </c>
      <c r="BN8">
        <f>EA8*'Value Calculations'!$D$9</f>
        <v>2.6450026540878513</v>
      </c>
      <c r="BO8">
        <f>EB8*'Value Calculations'!$D$10</f>
        <v>1.0959494222286141</v>
      </c>
      <c r="BP8">
        <f>EC8*'Value Calculations'!$D$11</f>
        <v>0</v>
      </c>
      <c r="BQ8">
        <f>ED8*'Value Calculations'!$D$12</f>
        <v>0</v>
      </c>
      <c r="BR8">
        <f>EE8*'Value Calculations'!$D$13</f>
        <v>9.0113327355118571</v>
      </c>
      <c r="BT8">
        <f>VLOOKUP($B8,'Raw Stats'!$CM$3:$DC$528,3,FALSE)</f>
        <v>71</v>
      </c>
      <c r="BU8">
        <f>VLOOKUP($B8,'Raw Stats'!$CM$3:$DC$528,4,FALSE)</f>
        <v>37</v>
      </c>
      <c r="BV8">
        <f>VLOOKUP($B8,'Raw Stats'!$CM$3:$DC$528,5,FALSE)</f>
        <v>40</v>
      </c>
      <c r="BW8">
        <f>VLOOKUP($B8,'Raw Stats'!$CM$3:$DC$528,6,FALSE)</f>
        <v>77</v>
      </c>
      <c r="BX8">
        <f>VLOOKUP($B8,'Raw Stats'!$CM$3:$DC$528,7,FALSE)</f>
        <v>-1</v>
      </c>
      <c r="BY8">
        <f>VLOOKUP($B8,'Raw Stats'!$CM$3:$DC$528,8,FALSE)</f>
        <v>20</v>
      </c>
      <c r="BZ8">
        <f>VLOOKUP($B8,'Raw Stats'!$CM$3:$DC$528,9,FALSE)</f>
        <v>63</v>
      </c>
      <c r="CA8">
        <f>VLOOKUP($B8,'Raw Stats'!$CM$3:$DC$528,10,FALSE)</f>
        <v>26</v>
      </c>
      <c r="CB8">
        <f>VLOOKUP($B8,'Raw Stats'!$CM$3:$DC$528,11,FALSE)+VLOOKUP($B8,'Raw Stats'!$CM$3:$DC$528,12,FALSE)</f>
        <v>29</v>
      </c>
      <c r="CC8">
        <f>VLOOKUP($B8,'Raw Stats'!$CM$3:$DC$528,13,FALSE)+VLOOKUP($B8,'Raw Stats'!$CM$3:$DC$528,14,FALSE)</f>
        <v>0</v>
      </c>
      <c r="CD8">
        <f>VLOOKUP($B8,'Raw Stats'!$CM$3:$DC$528,15,FALSE)</f>
        <v>5</v>
      </c>
      <c r="CE8">
        <f>VLOOKUP($B8,'Raw Stats'!$CM$3:$DC$528,16,FALSE)</f>
        <v>280</v>
      </c>
      <c r="CG8">
        <f>VLOOKUP($B8,'Raw Stats'!$BU$3:$CJ$528,3,FALSE)</f>
        <v>80</v>
      </c>
      <c r="CH8">
        <f>VLOOKUP($B8,'Raw Stats'!$BU$3:$CJ$528,4,FALSE)</f>
        <v>37</v>
      </c>
      <c r="CI8">
        <f>VLOOKUP($B8,'Raw Stats'!$BU$3:$CJ$5288,5,FALSE)</f>
        <v>47</v>
      </c>
      <c r="CJ8">
        <f>VLOOKUP($B8,'Raw Stats'!$BU$3:$CJ$528,6,FALSE)</f>
        <v>84</v>
      </c>
      <c r="CK8">
        <f>VLOOKUP($B8,'Raw Stats'!$BU$3:$CJ$528,7,FALSE)</f>
        <v>16</v>
      </c>
      <c r="CL8">
        <f>VLOOKUP($B8,'Raw Stats'!$BU$3:$CJ$528,8,FALSE)</f>
        <v>18</v>
      </c>
      <c r="CM8">
        <f>VLOOKUP($B8,'Raw Stats'!$BU$3:$CJ$528,9,FALSE)</f>
        <v>48</v>
      </c>
      <c r="CN8">
        <f>VLOOKUP($B8,'Raw Stats'!$BU$3:$CJ$528,10,FALSE)</f>
        <v>24</v>
      </c>
      <c r="CO8">
        <f>VLOOKUP($B8,'Raw Stats'!$BU$3:$CJ$528,11,FALSE)+VLOOKUP($B8,'Raw Stats'!$BU$3:$CJ$528,12,FALSE)</f>
        <v>25</v>
      </c>
      <c r="CP8">
        <f>VLOOKUP($B8,'Raw Stats'!$BU$3:$CJ$528,13,FALSE)+VLOOKUP($B8,'Raw Stats'!$BU$3:$CJ$528,14,FALSE)</f>
        <v>0</v>
      </c>
      <c r="CQ8">
        <f>VLOOKUP($B8,'Raw Stats'!$BU$3:$CJ$528,15,FALSE)</f>
        <v>8</v>
      </c>
      <c r="CR8">
        <f>VLOOKUP($B8,'Raw Stats'!$BU$3:$CJ$528,16,FALSE)</f>
        <v>294</v>
      </c>
      <c r="CT8">
        <f>VLOOKUP($B8,'Raw Stats'!$BC$3:$BR$528,3,FALSE)</f>
        <v>48</v>
      </c>
      <c r="CU8">
        <f>VLOOKUP($B8,'Raw Stats'!$BC$3:$BR$528,4,FALSE)</f>
        <v>16</v>
      </c>
      <c r="CV8">
        <f>VLOOKUP($B8,'Raw Stats'!$BC$3:$BR$5288,5,FALSE)</f>
        <v>16</v>
      </c>
      <c r="CW8">
        <f>VLOOKUP($B8,'Raw Stats'!$BC$3:$BR$52888,6,FALSE)</f>
        <v>32</v>
      </c>
      <c r="CX8">
        <f>VLOOKUP($B8,'Raw Stats'!$BC$3:$BR$5288,7,FALSE)</f>
        <v>23</v>
      </c>
      <c r="CY8">
        <f>VLOOKUP($B8,'Raw Stats'!$BC$3:$BR$5288,8,FALSE)</f>
        <v>16</v>
      </c>
      <c r="CZ8">
        <f>VLOOKUP($B8,'Raw Stats'!$BC$3:$BR$5288,9,FALSE)</f>
        <v>25</v>
      </c>
      <c r="DA8">
        <f>VLOOKUP($B8,'Raw Stats'!$BC$3:$BR$5288,10,FALSE)</f>
        <v>6</v>
      </c>
      <c r="DB8">
        <f>VLOOKUP($B8,'Raw Stats'!$BC$3:$BR$5288,11,FALSE)+VLOOKUP($B8,'Raw Stats'!$BC$3:$BR$5288,12,FALSE)</f>
        <v>6</v>
      </c>
      <c r="DC8">
        <f>VLOOKUP($B8,'Raw Stats'!$BC$3:$BR$5288,13,FALSE)+VLOOKUP($B8,'Raw Stats'!$BC$3:$BR$5288,14,FALSE)</f>
        <v>0</v>
      </c>
      <c r="DD8">
        <f>VLOOKUP($B8,'Raw Stats'!$BC$3:$BR$5288,15,FALSE)</f>
        <v>2</v>
      </c>
      <c r="DE8">
        <f>VLOOKUP($B8,'Raw Stats'!$BC$3:$BR$5288,16,FALSE)</f>
        <v>161</v>
      </c>
      <c r="DG8">
        <f>VLOOKUP($B8,'Raw Stats'!$AK$3:$AZ$528,3,FALSE)</f>
        <v>81</v>
      </c>
      <c r="DH8">
        <f>VLOOKUP($B8,'Raw Stats'!$AK$3:$AZ$528,4,FALSE)</f>
        <v>29</v>
      </c>
      <c r="DI8">
        <f>VLOOKUP($B8,'Raw Stats'!$AK$3:$AZ$528,5,FALSE)</f>
        <v>38</v>
      </c>
      <c r="DJ8">
        <f>VLOOKUP($B8,'Raw Stats'!$AK$3:$AZ$528,6,FALSE)</f>
        <v>67</v>
      </c>
      <c r="DK8">
        <f>VLOOKUP($B8,'Raw Stats'!$AK$3:$AZ$528,7,FALSE)</f>
        <v>34</v>
      </c>
      <c r="DL8">
        <f>VLOOKUP($B8,'Raw Stats'!$AK$3:$AZ$528,8,FALSE)</f>
        <v>30</v>
      </c>
      <c r="DM8">
        <f>VLOOKUP($B8,'Raw Stats'!$AK$3:$AZ$528,9,FALSE)</f>
        <v>26</v>
      </c>
      <c r="DN8">
        <f>VLOOKUP($B8,'Raw Stats'!$AK$3:$AZ$528,10,FALSE)</f>
        <v>17</v>
      </c>
      <c r="DO8">
        <f>VLOOKUP($B8,'Raw Stats'!$AK$3:$AZ$528,11,FALSE)+VLOOKUP($B8,'Raw Stats'!$AK$3:$AZ$528,12,FALSE)</f>
        <v>15</v>
      </c>
      <c r="DP8">
        <f>VLOOKUP($B8,'Raw Stats'!$AK$3:$AZ$528,13,FALSE)+VLOOKUP($B8,'Raw Stats'!$AK$3:$AZ$528,14,FALSE)</f>
        <v>0</v>
      </c>
      <c r="DQ8">
        <f>VLOOKUP($B8,'Raw Stats'!$AK$3:$AZ$528,15,FALSE)</f>
        <v>7</v>
      </c>
      <c r="DR8">
        <f>VLOOKUP($B8,'Raw Stats'!$AK$3:$AZ$528,16,FALSE)</f>
        <v>242</v>
      </c>
      <c r="DT8">
        <f>VLOOKUP($B8,'Raw Stats'!$S$3:$AH$528,3,FALSE)</f>
        <v>74</v>
      </c>
      <c r="DU8">
        <f>VLOOKUP($B8,'Raw Stats'!$S$3:$AH$528,4,FALSE)</f>
        <v>11</v>
      </c>
      <c r="DV8">
        <f>VLOOKUP($B8,'Raw Stats'!$S$3:$AH$528,5,FALSE)</f>
        <v>11</v>
      </c>
      <c r="DW8">
        <f>VLOOKUP($B8,'Raw Stats'!$S$3:$AH$528,6,FALSE)</f>
        <v>22</v>
      </c>
      <c r="DX8">
        <f>VLOOKUP($B8,'Raw Stats'!$S$3:$AH$528,7,FALSE)</f>
        <v>-4</v>
      </c>
      <c r="DY8">
        <f>VLOOKUP($B8,'Raw Stats'!$S$3:$AH$528,8,FALSE)</f>
        <v>18</v>
      </c>
      <c r="DZ8">
        <f>VLOOKUP($B8,'Raw Stats'!$S$3:$AH$528,9,FALSE)</f>
        <v>20</v>
      </c>
      <c r="EA8">
        <f>VLOOKUP($B8,'Raw Stats'!$S$3:$AH$528,10,FALSE)</f>
        <v>21</v>
      </c>
      <c r="EB8">
        <f>VLOOKUP($B8,'Raw Stats'!$S$3:$AH$528,11,FALSE)+VLOOKUP($B8,'Raw Stats'!$S$3:$AH$528,12,FALSE)</f>
        <v>3</v>
      </c>
      <c r="EC8">
        <f>VLOOKUP($B8,'Raw Stats'!$S$3:$AH$528,13,FALSE)+VLOOKUP($B8,'Raw Stats'!$S$3:$AH$528,14,FALSE)</f>
        <v>0</v>
      </c>
      <c r="ED8">
        <f>VLOOKUP($B8,'Raw Stats'!$S$3:$AH$528,15,FALSE)</f>
        <v>0</v>
      </c>
      <c r="EE8">
        <f>VLOOKUP($B8,'Raw Stats'!$S$3:$AH$528,16,FALSE)</f>
        <v>131</v>
      </c>
    </row>
    <row r="9" spans="1:135" x14ac:dyDescent="0.2">
      <c r="A9" t="e">
        <f>VLOOKUP(B9,'ALL SKATERS'!$B$3:$I$378,9,FALSE)</f>
        <v>#REF!</v>
      </c>
      <c r="B9" t="s">
        <v>34</v>
      </c>
      <c r="C9">
        <f t="shared" si="0"/>
        <v>0.86666026248898731</v>
      </c>
      <c r="D9">
        <f t="shared" si="1"/>
        <v>1.1074176083067035</v>
      </c>
      <c r="E9">
        <f t="shared" si="2"/>
        <v>1.2422494606894814</v>
      </c>
      <c r="F9">
        <f t="shared" si="3"/>
        <v>1.0864576422907877</v>
      </c>
      <c r="G9">
        <f t="shared" si="4"/>
        <v>0.97867229094443575</v>
      </c>
      <c r="H9">
        <f>VLOOKUP(B9,'ALL SKATERS'!$B$3:$H$378,7,FALSE)</f>
        <v>1.21</v>
      </c>
      <c r="I9" s="29" t="e">
        <f t="shared" si="5"/>
        <v>#REF!</v>
      </c>
      <c r="J9" s="29">
        <f t="shared" si="6"/>
        <v>24</v>
      </c>
      <c r="K9" s="29">
        <f t="shared" si="7"/>
        <v>0.25</v>
      </c>
      <c r="L9">
        <f>BU9*'Value Calculations'!$D$3</f>
        <v>10.193385715650948</v>
      </c>
      <c r="M9">
        <f>BV9*'Value Calculations'!$D$4</f>
        <v>11.722057345607396</v>
      </c>
      <c r="N9">
        <f>BW9*'Value Calculations'!$D$5</f>
        <v>16.185624408228215</v>
      </c>
      <c r="O9">
        <f>BX9*'Value Calculations'!$D$6</f>
        <v>-4.2522076852583375</v>
      </c>
      <c r="P9">
        <f>BY9*'Value Calculations'!$D$7</f>
        <v>2.6365463116377841</v>
      </c>
      <c r="Q9">
        <f>BZ9*'Value Calculations'!$D$8</f>
        <v>1.2940461604177163</v>
      </c>
      <c r="R9">
        <f>CA9*'Value Calculations'!$D$9</f>
        <v>1.6373825953877175</v>
      </c>
      <c r="S9">
        <f>CB9*'Value Calculations'!$D$10</f>
        <v>9.1329118519051171</v>
      </c>
      <c r="T9">
        <f>CC9*'Value Calculations'!$D$11</f>
        <v>0</v>
      </c>
      <c r="U9">
        <f>CD9*'Value Calculations'!$D$12</f>
        <v>3.2555309583576562</v>
      </c>
      <c r="V9">
        <f>CE9*'Value Calculations'!$D$13</f>
        <v>19.260863862162747</v>
      </c>
      <c r="X9">
        <f>CH9*'Value Calculations'!$D$3</f>
        <v>15.086210859163403</v>
      </c>
      <c r="Y9">
        <f>CI9*'Value Calculations'!$D$4</f>
        <v>14.001346273919946</v>
      </c>
      <c r="Z9">
        <f>CJ9*'Value Calculations'!$D$5</f>
        <v>21.227048404233724</v>
      </c>
      <c r="AA9">
        <f>CK9*'Value Calculations'!$D$6</f>
        <v>-0.62532465959681427</v>
      </c>
      <c r="AB9">
        <f>CL9*'Value Calculations'!$D$7</f>
        <v>2.3728916804740057</v>
      </c>
      <c r="AC9">
        <f>CM9*'Value Calculations'!$D$8</f>
        <v>1.7972863339134948</v>
      </c>
      <c r="AD9">
        <f>CN9*'Value Calculations'!$D$9</f>
        <v>3.7785752201255018</v>
      </c>
      <c r="AE9">
        <f>CO9*'Value Calculations'!$D$10</f>
        <v>7.3063294815240942</v>
      </c>
      <c r="AF9">
        <f>CP9*'Value Calculations'!$D$11</f>
        <v>0</v>
      </c>
      <c r="AG9">
        <f>CQ9*'Value Calculations'!$D$12</f>
        <v>4.883296437536484</v>
      </c>
      <c r="AH9">
        <f>CR9*'Value Calculations'!$D$13</f>
        <v>20.980583849855851</v>
      </c>
      <c r="AJ9">
        <f>CU9*'Value Calculations'!$D$3</f>
        <v>8.1547085725207573</v>
      </c>
      <c r="AK9">
        <f>CV9*'Value Calculations'!$D$4</f>
        <v>10.419606529428798</v>
      </c>
      <c r="AL9">
        <f>CW9*'Value Calculations'!$D$5</f>
        <v>13.797581462751921</v>
      </c>
      <c r="AM9">
        <f>CX9*'Value Calculations'!$D$6</f>
        <v>-0.37519479575808856</v>
      </c>
      <c r="AN9">
        <f>CY9*'Value Calculations'!$D$7</f>
        <v>1.5819277869826704</v>
      </c>
      <c r="AO9">
        <f>CZ9*'Value Calculations'!$D$8</f>
        <v>1.1502632537046367</v>
      </c>
      <c r="AP9">
        <f>DA9*'Value Calculations'!$D$9</f>
        <v>2.8969076687628847</v>
      </c>
      <c r="AQ9">
        <f>DB9*'Value Calculations'!$D$10</f>
        <v>7.6716459556002992</v>
      </c>
      <c r="AR9">
        <f>DC9*'Value Calculations'!$D$11</f>
        <v>0</v>
      </c>
      <c r="AS9">
        <f>DD9*'Value Calculations'!$D$12</f>
        <v>3.2555309583576562</v>
      </c>
      <c r="AT9">
        <f>DE9*'Value Calculations'!$D$13</f>
        <v>11.074996720743579</v>
      </c>
      <c r="AV9">
        <f>DH9*'Value Calculations'!$D$3</f>
        <v>15.086210859163403</v>
      </c>
      <c r="AW9">
        <f>DI9*'Value Calculations'!$D$4</f>
        <v>14.652571682009247</v>
      </c>
      <c r="AX9">
        <f>DJ9*'Value Calculations'!$D$5</f>
        <v>21.757724614339566</v>
      </c>
      <c r="AY9">
        <f>DK9*'Value Calculations'!$D$6</f>
        <v>-1.2506493191936285</v>
      </c>
      <c r="AZ9">
        <f>DL9*'Value Calculations'!$D$7</f>
        <v>1.7576975410918561</v>
      </c>
      <c r="BA9">
        <f>DM9*'Value Calculations'!$D$8</f>
        <v>0.8626974402784775</v>
      </c>
      <c r="BB9">
        <f>DN9*'Value Calculations'!$D$9</f>
        <v>2.6450026540878513</v>
      </c>
      <c r="BC9">
        <f>DO9*'Value Calculations'!$D$10</f>
        <v>8.402278903752709</v>
      </c>
      <c r="BD9">
        <f>DP9*'Value Calculations'!$D$11</f>
        <v>0</v>
      </c>
      <c r="BE9">
        <f>DQ9*'Value Calculations'!$D$12</f>
        <v>4.883296437536484</v>
      </c>
      <c r="BF9">
        <f>DR9*'Value Calculations'!$D$13</f>
        <v>20.292695854778607</v>
      </c>
      <c r="BH9">
        <f>DU9*'Value Calculations'!$D$3</f>
        <v>13.047533716033213</v>
      </c>
      <c r="BI9">
        <f>DV9*'Value Calculations'!$D$4</f>
        <v>10.419606529428798</v>
      </c>
      <c r="BJ9">
        <f>DW9*'Value Calculations'!$D$5</f>
        <v>16.981638723386979</v>
      </c>
      <c r="BK9">
        <f>DX9*'Value Calculations'!$D$6</f>
        <v>-2.5012986383872571</v>
      </c>
      <c r="BL9">
        <f>DY9*'Value Calculations'!$D$7</f>
        <v>2.1092370493102273</v>
      </c>
      <c r="BM9">
        <f>DZ9*'Value Calculations'!$D$8</f>
        <v>0.79080598692193771</v>
      </c>
      <c r="BN9">
        <f>EA9*'Value Calculations'!$D$9</f>
        <v>2.770955161425368</v>
      </c>
      <c r="BO9">
        <f>EB9*'Value Calculations'!$D$10</f>
        <v>8.402278903752709</v>
      </c>
      <c r="BP9">
        <f>EC9*'Value Calculations'!$D$11</f>
        <v>0.9907141480249374</v>
      </c>
      <c r="BQ9">
        <f>ED9*'Value Calculations'!$D$12</f>
        <v>4.883296437536484</v>
      </c>
      <c r="BR9">
        <f>EE9*'Value Calculations'!$D$13</f>
        <v>22.356359840010331</v>
      </c>
      <c r="BT9">
        <f>VLOOKUP($B9,'Raw Stats'!$CM$3:$DC$528,3,FALSE)</f>
        <v>82</v>
      </c>
      <c r="BU9">
        <f>VLOOKUP($B9,'Raw Stats'!$CM$3:$DC$528,4,FALSE)</f>
        <v>25</v>
      </c>
      <c r="BV9">
        <f>VLOOKUP($B9,'Raw Stats'!$CM$3:$DC$528,5,FALSE)</f>
        <v>36</v>
      </c>
      <c r="BW9">
        <f>VLOOKUP($B9,'Raw Stats'!$CM$3:$DC$528,6,FALSE)</f>
        <v>61</v>
      </c>
      <c r="BX9">
        <f>VLOOKUP($B9,'Raw Stats'!$CM$3:$DC$528,7,FALSE)</f>
        <v>-34</v>
      </c>
      <c r="BY9">
        <f>VLOOKUP($B9,'Raw Stats'!$CM$3:$DC$528,8,FALSE)</f>
        <v>30</v>
      </c>
      <c r="BZ9">
        <f>VLOOKUP($B9,'Raw Stats'!$CM$3:$DC$528,9,FALSE)</f>
        <v>18</v>
      </c>
      <c r="CA9">
        <f>VLOOKUP($B9,'Raw Stats'!$CM$3:$DC$528,10,FALSE)</f>
        <v>13</v>
      </c>
      <c r="CB9">
        <f>VLOOKUP($B9,'Raw Stats'!$CM$3:$DC$528,11,FALSE)+VLOOKUP($B9,'Raw Stats'!$CM$3:$DC$528,12,FALSE)</f>
        <v>25</v>
      </c>
      <c r="CC9">
        <f>VLOOKUP($B9,'Raw Stats'!$CM$3:$DC$528,13,FALSE)+VLOOKUP($B9,'Raw Stats'!$CM$3:$DC$528,14,FALSE)</f>
        <v>0</v>
      </c>
      <c r="CD9">
        <f>VLOOKUP($B9,'Raw Stats'!$CM$3:$DC$528,15,FALSE)</f>
        <v>4</v>
      </c>
      <c r="CE9">
        <f>VLOOKUP($B9,'Raw Stats'!$CM$3:$DC$528,16,FALSE)</f>
        <v>280</v>
      </c>
      <c r="CG9">
        <f>VLOOKUP($B9,'Raw Stats'!$BU$3:$CJ$528,3,FALSE)</f>
        <v>82</v>
      </c>
      <c r="CH9">
        <f>VLOOKUP($B9,'Raw Stats'!$BU$3:$CJ$528,4,FALSE)</f>
        <v>37</v>
      </c>
      <c r="CI9">
        <f>VLOOKUP($B9,'Raw Stats'!$BU$3:$CJ$5288,5,FALSE)</f>
        <v>43</v>
      </c>
      <c r="CJ9">
        <f>VLOOKUP($B9,'Raw Stats'!$BU$3:$CJ$528,6,FALSE)</f>
        <v>80</v>
      </c>
      <c r="CK9">
        <f>VLOOKUP($B9,'Raw Stats'!$BU$3:$CJ$528,7,FALSE)</f>
        <v>-5</v>
      </c>
      <c r="CL9">
        <f>VLOOKUP($B9,'Raw Stats'!$BU$3:$CJ$528,8,FALSE)</f>
        <v>27</v>
      </c>
      <c r="CM9">
        <f>VLOOKUP($B9,'Raw Stats'!$BU$3:$CJ$528,9,FALSE)</f>
        <v>25</v>
      </c>
      <c r="CN9">
        <f>VLOOKUP($B9,'Raw Stats'!$BU$3:$CJ$528,10,FALSE)</f>
        <v>30</v>
      </c>
      <c r="CO9">
        <f>VLOOKUP($B9,'Raw Stats'!$BU$3:$CJ$528,11,FALSE)+VLOOKUP($B9,'Raw Stats'!$BU$3:$CJ$528,12,FALSE)</f>
        <v>20</v>
      </c>
      <c r="CP9">
        <f>VLOOKUP($B9,'Raw Stats'!$BU$3:$CJ$528,13,FALSE)+VLOOKUP($B9,'Raw Stats'!$BU$3:$CJ$528,14,FALSE)</f>
        <v>0</v>
      </c>
      <c r="CQ9">
        <f>VLOOKUP($B9,'Raw Stats'!$BU$3:$CJ$528,15,FALSE)</f>
        <v>6</v>
      </c>
      <c r="CR9">
        <f>VLOOKUP($B9,'Raw Stats'!$BU$3:$CJ$528,16,FALSE)</f>
        <v>305</v>
      </c>
      <c r="CT9">
        <f>VLOOKUP($B9,'Raw Stats'!$BC$3:$BR$528,3,FALSE)</f>
        <v>48</v>
      </c>
      <c r="CU9">
        <f>VLOOKUP($B9,'Raw Stats'!$BC$3:$BR$528,4,FALSE)</f>
        <v>20</v>
      </c>
      <c r="CV9">
        <f>VLOOKUP($B9,'Raw Stats'!$BC$3:$BR$5288,5,FALSE)</f>
        <v>32</v>
      </c>
      <c r="CW9">
        <f>VLOOKUP($B9,'Raw Stats'!$BC$3:$BR$52888,6,FALSE)</f>
        <v>52</v>
      </c>
      <c r="CX9">
        <f>VLOOKUP($B9,'Raw Stats'!$BC$3:$BR$5288,7,FALSE)</f>
        <v>-3</v>
      </c>
      <c r="CY9">
        <f>VLOOKUP($B9,'Raw Stats'!$BC$3:$BR$5288,8,FALSE)</f>
        <v>18</v>
      </c>
      <c r="CZ9">
        <f>VLOOKUP($B9,'Raw Stats'!$BC$3:$BR$5288,9,FALSE)</f>
        <v>16</v>
      </c>
      <c r="DA9">
        <f>VLOOKUP($B9,'Raw Stats'!$BC$3:$BR$5288,10,FALSE)</f>
        <v>23</v>
      </c>
      <c r="DB9">
        <f>VLOOKUP($B9,'Raw Stats'!$BC$3:$BR$5288,11,FALSE)+VLOOKUP($B9,'Raw Stats'!$BC$3:$BR$5288,12,FALSE)</f>
        <v>21</v>
      </c>
      <c r="DC9">
        <f>VLOOKUP($B9,'Raw Stats'!$BC$3:$BR$5288,13,FALSE)+VLOOKUP($B9,'Raw Stats'!$BC$3:$BR$5288,14,FALSE)</f>
        <v>0</v>
      </c>
      <c r="DD9">
        <f>VLOOKUP($B9,'Raw Stats'!$BC$3:$BR$5288,15,FALSE)</f>
        <v>4</v>
      </c>
      <c r="DE9">
        <f>VLOOKUP($B9,'Raw Stats'!$BC$3:$BR$5288,16,FALSE)</f>
        <v>161</v>
      </c>
      <c r="DG9">
        <f>VLOOKUP($B9,'Raw Stats'!$AK$3:$AZ$528,3,FALSE)</f>
        <v>82</v>
      </c>
      <c r="DH9">
        <f>VLOOKUP($B9,'Raw Stats'!$AK$3:$AZ$528,4,FALSE)</f>
        <v>37</v>
      </c>
      <c r="DI9">
        <f>VLOOKUP($B9,'Raw Stats'!$AK$3:$AZ$528,5,FALSE)</f>
        <v>45</v>
      </c>
      <c r="DJ9">
        <f>VLOOKUP($B9,'Raw Stats'!$AK$3:$AZ$528,6,FALSE)</f>
        <v>82</v>
      </c>
      <c r="DK9">
        <f>VLOOKUP($B9,'Raw Stats'!$AK$3:$AZ$528,7,FALSE)</f>
        <v>-10</v>
      </c>
      <c r="DL9">
        <f>VLOOKUP($B9,'Raw Stats'!$AK$3:$AZ$528,8,FALSE)</f>
        <v>20</v>
      </c>
      <c r="DM9">
        <f>VLOOKUP($B9,'Raw Stats'!$AK$3:$AZ$528,9,FALSE)</f>
        <v>12</v>
      </c>
      <c r="DN9">
        <f>VLOOKUP($B9,'Raw Stats'!$AK$3:$AZ$528,10,FALSE)</f>
        <v>21</v>
      </c>
      <c r="DO9">
        <f>VLOOKUP($B9,'Raw Stats'!$AK$3:$AZ$528,11,FALSE)+VLOOKUP($B9,'Raw Stats'!$AK$3:$AZ$528,12,FALSE)</f>
        <v>23</v>
      </c>
      <c r="DP9">
        <f>VLOOKUP($B9,'Raw Stats'!$AK$3:$AZ$528,13,FALSE)+VLOOKUP($B9,'Raw Stats'!$AK$3:$AZ$528,14,FALSE)</f>
        <v>0</v>
      </c>
      <c r="DQ9">
        <f>VLOOKUP($B9,'Raw Stats'!$AK$3:$AZ$528,15,FALSE)</f>
        <v>6</v>
      </c>
      <c r="DR9">
        <f>VLOOKUP($B9,'Raw Stats'!$AK$3:$AZ$528,16,FALSE)</f>
        <v>295</v>
      </c>
      <c r="DT9">
        <f>VLOOKUP($B9,'Raw Stats'!$S$3:$AH$528,3,FALSE)</f>
        <v>82</v>
      </c>
      <c r="DU9">
        <f>VLOOKUP($B9,'Raw Stats'!$S$3:$AH$528,4,FALSE)</f>
        <v>32</v>
      </c>
      <c r="DV9">
        <f>VLOOKUP($B9,'Raw Stats'!$S$3:$AH$528,5,FALSE)</f>
        <v>32</v>
      </c>
      <c r="DW9">
        <f>VLOOKUP($B9,'Raw Stats'!$S$3:$AH$528,6,FALSE)</f>
        <v>64</v>
      </c>
      <c r="DX9">
        <f>VLOOKUP($B9,'Raw Stats'!$S$3:$AH$528,7,FALSE)</f>
        <v>-20</v>
      </c>
      <c r="DY9">
        <f>VLOOKUP($B9,'Raw Stats'!$S$3:$AH$528,8,FALSE)</f>
        <v>24</v>
      </c>
      <c r="DZ9">
        <f>VLOOKUP($B9,'Raw Stats'!$S$3:$AH$528,9,FALSE)</f>
        <v>11</v>
      </c>
      <c r="EA9">
        <f>VLOOKUP($B9,'Raw Stats'!$S$3:$AH$528,10,FALSE)</f>
        <v>22</v>
      </c>
      <c r="EB9">
        <f>VLOOKUP($B9,'Raw Stats'!$S$3:$AH$528,11,FALSE)+VLOOKUP($B9,'Raw Stats'!$S$3:$AH$528,12,FALSE)</f>
        <v>23</v>
      </c>
      <c r="EC9">
        <f>VLOOKUP($B9,'Raw Stats'!$S$3:$AH$528,13,FALSE)+VLOOKUP($B9,'Raw Stats'!$S$3:$AH$528,14,FALSE)</f>
        <v>1</v>
      </c>
      <c r="ED9">
        <f>VLOOKUP($B9,'Raw Stats'!$S$3:$AH$528,15,FALSE)</f>
        <v>6</v>
      </c>
      <c r="EE9">
        <f>VLOOKUP($B9,'Raw Stats'!$S$3:$AH$528,16,FALSE)</f>
        <v>325</v>
      </c>
    </row>
    <row r="10" spans="1:135" x14ac:dyDescent="0.2">
      <c r="A10" t="e">
        <f>VLOOKUP(B10,'ALL SKATERS'!$B$3:$I$378,9,FALSE)</f>
        <v>#REF!</v>
      </c>
      <c r="B10" t="s">
        <v>36</v>
      </c>
      <c r="C10">
        <f t="shared" si="0"/>
        <v>0.9058802270240951</v>
      </c>
      <c r="D10">
        <f t="shared" si="1"/>
        <v>1.3757128926451168</v>
      </c>
      <c r="E10">
        <f t="shared" si="2"/>
        <v>1.3039972143812051</v>
      </c>
      <c r="F10">
        <f t="shared" si="3"/>
        <v>1.3256050400834829</v>
      </c>
      <c r="G10">
        <f t="shared" si="4"/>
        <v>0.89188465175763265</v>
      </c>
      <c r="H10">
        <f>VLOOKUP(B10,'ALL SKATERS'!$B$3:$H$378,7,FALSE)</f>
        <v>0.94</v>
      </c>
      <c r="I10" s="29" t="e">
        <f t="shared" si="5"/>
        <v>#REF!</v>
      </c>
      <c r="J10" s="29">
        <f t="shared" si="6"/>
        <v>-3.0000000000000027</v>
      </c>
      <c r="K10" s="29">
        <f t="shared" si="7"/>
        <v>-2.0000000000000018E-2</v>
      </c>
      <c r="L10">
        <f>BU10*'Value Calculations'!$D$3</f>
        <v>9.3779148583988725</v>
      </c>
      <c r="M10">
        <f>BV10*'Value Calculations'!$D$4</f>
        <v>4.5585778566250994</v>
      </c>
      <c r="N10">
        <f>BW10*'Value Calculations'!$D$5</f>
        <v>9.8175098869580975</v>
      </c>
      <c r="O10">
        <f>BX10*'Value Calculations'!$D$6</f>
        <v>1.5007791830323542</v>
      </c>
      <c r="P10">
        <f>BY10*'Value Calculations'!$D$7</f>
        <v>5.0094379921117902</v>
      </c>
      <c r="Q10">
        <f>BZ10*'Value Calculations'!$D$8</f>
        <v>5.1042931883143252</v>
      </c>
      <c r="R10">
        <f>CA10*'Value Calculations'!$D$9</f>
        <v>3.7785752201255018</v>
      </c>
      <c r="S10">
        <f>CB10*'Value Calculations'!$D$10</f>
        <v>1.4612658963048188</v>
      </c>
      <c r="T10">
        <f>CC10*'Value Calculations'!$D$11</f>
        <v>0</v>
      </c>
      <c r="U10">
        <f>CD10*'Value Calculations'!$D$12</f>
        <v>4.883296437536484</v>
      </c>
      <c r="V10">
        <f>CE10*'Value Calculations'!$D$13</f>
        <v>15.202324691207025</v>
      </c>
      <c r="X10">
        <f>CH10*'Value Calculations'!$D$3</f>
        <v>11.008856572903023</v>
      </c>
      <c r="Y10">
        <f>CI10*'Value Calculations'!$D$4</f>
        <v>11.070831937518097</v>
      </c>
      <c r="Z10">
        <f>CJ10*'Value Calculations'!$D$5</f>
        <v>16.185624408228215</v>
      </c>
      <c r="AA10">
        <f>CK10*'Value Calculations'!$D$6</f>
        <v>1.8759739787904428</v>
      </c>
      <c r="AB10">
        <f>CL10*'Value Calculations'!$D$7</f>
        <v>4.8336682380026037</v>
      </c>
      <c r="AC10">
        <f>CM10*'Value Calculations'!$D$8</f>
        <v>4.1697042946793079</v>
      </c>
      <c r="AD10">
        <f>CN10*'Value Calculations'!$D$9</f>
        <v>2.8969076687628847</v>
      </c>
      <c r="AE10">
        <f>CO10*'Value Calculations'!$D$10</f>
        <v>9.4982283259813229</v>
      </c>
      <c r="AF10">
        <f>CP10*'Value Calculations'!$D$11</f>
        <v>0</v>
      </c>
      <c r="AG10">
        <f>CQ10*'Value Calculations'!$D$12</f>
        <v>3.2555309583576562</v>
      </c>
      <c r="AH10">
        <f>CR10*'Value Calculations'!$D$13</f>
        <v>16.371734282838336</v>
      </c>
      <c r="AJ10">
        <f>CU10*'Value Calculations'!$D$3</f>
        <v>8.5624440011467957</v>
      </c>
      <c r="AK10">
        <f>CV10*'Value Calculations'!$D$4</f>
        <v>4.8841905606697491</v>
      </c>
      <c r="AL10">
        <f>CW10*'Value Calculations'!$D$5</f>
        <v>9.5521717819051766</v>
      </c>
      <c r="AM10">
        <f>CX10*'Value Calculations'!$D$6</f>
        <v>0.62532465959681427</v>
      </c>
      <c r="AN10">
        <f>CY10*'Value Calculations'!$D$7</f>
        <v>2.2850068034194129</v>
      </c>
      <c r="AO10">
        <f>CZ10*'Value Calculations'!$D$8</f>
        <v>4.0259213879662283</v>
      </c>
      <c r="AP10">
        <f>DA10*'Value Calculations'!$D$9</f>
        <v>2.1411926247377844</v>
      </c>
      <c r="AQ10">
        <f>DB10*'Value Calculations'!$D$10</f>
        <v>5.8450635852192754</v>
      </c>
      <c r="AR10">
        <f>DC10*'Value Calculations'!$D$11</f>
        <v>0</v>
      </c>
      <c r="AS10">
        <f>DD10*'Value Calculations'!$D$12</f>
        <v>4.883296437536484</v>
      </c>
      <c r="AT10">
        <f>DE10*'Value Calculations'!$D$13</f>
        <v>9.3552767330504771</v>
      </c>
      <c r="AV10">
        <f>DH10*'Value Calculations'!$D$3</f>
        <v>16.309417145041515</v>
      </c>
      <c r="AW10">
        <f>DI10*'Value Calculations'!$D$4</f>
        <v>13.350120865830647</v>
      </c>
      <c r="AX10">
        <f>DJ10*'Value Calculations'!$D$5</f>
        <v>21.492386509286646</v>
      </c>
      <c r="AY10">
        <f>DK10*'Value Calculations'!$D$6</f>
        <v>0.75038959151617712</v>
      </c>
      <c r="AZ10">
        <f>DL10*'Value Calculations'!$D$7</f>
        <v>7.6459843037495734</v>
      </c>
      <c r="BA10">
        <f>DM10*'Value Calculations'!$D$8</f>
        <v>7.7642769625062975</v>
      </c>
      <c r="BB10">
        <f>DN10*'Value Calculations'!$D$9</f>
        <v>1.8892876100627509</v>
      </c>
      <c r="BC10">
        <f>DO10*'Value Calculations'!$D$10</f>
        <v>10.959494222286141</v>
      </c>
      <c r="BD10">
        <f>DP10*'Value Calculations'!$D$11</f>
        <v>0</v>
      </c>
      <c r="BE10">
        <f>DQ10*'Value Calculations'!$D$12</f>
        <v>3.2555309583576562</v>
      </c>
      <c r="BF10">
        <f>DR10*'Value Calculations'!$D$13</f>
        <v>22.631515038041229</v>
      </c>
      <c r="BH10">
        <f>DU10*'Value Calculations'!$D$3</f>
        <v>8.9701794297728341</v>
      </c>
      <c r="BI10">
        <f>DV10*'Value Calculations'!$D$4</f>
        <v>7.4890921930269485</v>
      </c>
      <c r="BJ10">
        <f>DW10*'Value Calculations'!$D$5</f>
        <v>11.94021472738147</v>
      </c>
      <c r="BK10">
        <f>DX10*'Value Calculations'!$D$6</f>
        <v>0.87545452343553998</v>
      </c>
      <c r="BL10">
        <f>DY10*'Value Calculations'!$D$7</f>
        <v>5.800401885603125</v>
      </c>
      <c r="BM10">
        <f>DZ10*'Value Calculations'!$D$8</f>
        <v>11.430741083689828</v>
      </c>
      <c r="BN10">
        <f>EA10*'Value Calculations'!$D$9</f>
        <v>3.2747651907754349</v>
      </c>
      <c r="BO10">
        <f>EB10*'Value Calculations'!$D$10</f>
        <v>3.6531647407620471</v>
      </c>
      <c r="BP10">
        <f>EC10*'Value Calculations'!$D$11</f>
        <v>0</v>
      </c>
      <c r="BQ10">
        <f>ED10*'Value Calculations'!$D$12</f>
        <v>2.441648218768242</v>
      </c>
      <c r="BR10">
        <f>EE10*'Value Calculations'!$D$13</f>
        <v>14.583225495637508</v>
      </c>
      <c r="BT10">
        <f>VLOOKUP($B10,'Raw Stats'!$CM$3:$DC$528,3,FALSE)</f>
        <v>67</v>
      </c>
      <c r="BU10">
        <f>VLOOKUP($B10,'Raw Stats'!$CM$3:$DC$528,4,FALSE)</f>
        <v>23</v>
      </c>
      <c r="BV10">
        <f>VLOOKUP($B10,'Raw Stats'!$CM$3:$DC$528,5,FALSE)</f>
        <v>14</v>
      </c>
      <c r="BW10">
        <f>VLOOKUP($B10,'Raw Stats'!$CM$3:$DC$528,6,FALSE)</f>
        <v>37</v>
      </c>
      <c r="BX10">
        <f>VLOOKUP($B10,'Raw Stats'!$CM$3:$DC$528,7,FALSE)</f>
        <v>12</v>
      </c>
      <c r="BY10">
        <f>VLOOKUP($B10,'Raw Stats'!$CM$3:$DC$528,8,FALSE)</f>
        <v>57</v>
      </c>
      <c r="BZ10">
        <f>VLOOKUP($B10,'Raw Stats'!$CM$3:$DC$528,9,FALSE)</f>
        <v>71</v>
      </c>
      <c r="CA10">
        <f>VLOOKUP($B10,'Raw Stats'!$CM$3:$DC$528,10,FALSE)</f>
        <v>30</v>
      </c>
      <c r="CB10">
        <f>VLOOKUP($B10,'Raw Stats'!$CM$3:$DC$528,11,FALSE)+VLOOKUP($B10,'Raw Stats'!$CM$3:$DC$528,12,FALSE)</f>
        <v>4</v>
      </c>
      <c r="CC10">
        <f>VLOOKUP($B10,'Raw Stats'!$CM$3:$DC$528,13,FALSE)+VLOOKUP($B10,'Raw Stats'!$CM$3:$DC$528,14,FALSE)</f>
        <v>0</v>
      </c>
      <c r="CD10">
        <f>VLOOKUP($B10,'Raw Stats'!$CM$3:$DC$528,15,FALSE)</f>
        <v>6</v>
      </c>
      <c r="CE10">
        <f>VLOOKUP($B10,'Raw Stats'!$CM$3:$DC$528,16,FALSE)</f>
        <v>221</v>
      </c>
      <c r="CG10">
        <f>VLOOKUP($B10,'Raw Stats'!$BU$3:$CJ$528,3,FALSE)</f>
        <v>59</v>
      </c>
      <c r="CH10">
        <f>VLOOKUP($B10,'Raw Stats'!$BU$3:$CJ$528,4,FALSE)</f>
        <v>27</v>
      </c>
      <c r="CI10">
        <f>VLOOKUP($B10,'Raw Stats'!$BU$3:$CJ$5288,5,FALSE)</f>
        <v>34</v>
      </c>
      <c r="CJ10">
        <f>VLOOKUP($B10,'Raw Stats'!$BU$3:$CJ$528,6,FALSE)</f>
        <v>61</v>
      </c>
      <c r="CK10">
        <f>VLOOKUP($B10,'Raw Stats'!$BU$3:$CJ$528,7,FALSE)</f>
        <v>15</v>
      </c>
      <c r="CL10">
        <f>VLOOKUP($B10,'Raw Stats'!$BU$3:$CJ$528,8,FALSE)</f>
        <v>55</v>
      </c>
      <c r="CM10">
        <f>VLOOKUP($B10,'Raw Stats'!$BU$3:$CJ$528,9,FALSE)</f>
        <v>58</v>
      </c>
      <c r="CN10">
        <f>VLOOKUP($B10,'Raw Stats'!$BU$3:$CJ$528,10,FALSE)</f>
        <v>23</v>
      </c>
      <c r="CO10">
        <f>VLOOKUP($B10,'Raw Stats'!$BU$3:$CJ$528,11,FALSE)+VLOOKUP($B10,'Raw Stats'!$BU$3:$CJ$528,12,FALSE)</f>
        <v>26</v>
      </c>
      <c r="CP10">
        <f>VLOOKUP($B10,'Raw Stats'!$BU$3:$CJ$528,13,FALSE)+VLOOKUP($B10,'Raw Stats'!$BU$3:$CJ$528,14,FALSE)</f>
        <v>0</v>
      </c>
      <c r="CQ10">
        <f>VLOOKUP($B10,'Raw Stats'!$BU$3:$CJ$528,15,FALSE)</f>
        <v>4</v>
      </c>
      <c r="CR10">
        <f>VLOOKUP($B10,'Raw Stats'!$BU$3:$CJ$528,16,FALSE)</f>
        <v>238</v>
      </c>
      <c r="CT10">
        <f>VLOOKUP($B10,'Raw Stats'!$BC$3:$BR$528,3,FALSE)</f>
        <v>40</v>
      </c>
      <c r="CU10">
        <f>VLOOKUP($B10,'Raw Stats'!$BC$3:$BR$528,4,FALSE)</f>
        <v>21</v>
      </c>
      <c r="CV10">
        <f>VLOOKUP($B10,'Raw Stats'!$BC$3:$BR$5288,5,FALSE)</f>
        <v>15</v>
      </c>
      <c r="CW10">
        <f>VLOOKUP($B10,'Raw Stats'!$BC$3:$BR$52888,6,FALSE)</f>
        <v>36</v>
      </c>
      <c r="CX10">
        <f>VLOOKUP($B10,'Raw Stats'!$BC$3:$BR$5288,7,FALSE)</f>
        <v>5</v>
      </c>
      <c r="CY10">
        <f>VLOOKUP($B10,'Raw Stats'!$BC$3:$BR$5288,8,FALSE)</f>
        <v>26</v>
      </c>
      <c r="CZ10">
        <f>VLOOKUP($B10,'Raw Stats'!$BC$3:$BR$5288,9,FALSE)</f>
        <v>56</v>
      </c>
      <c r="DA10">
        <f>VLOOKUP($B10,'Raw Stats'!$BC$3:$BR$5288,10,FALSE)</f>
        <v>17</v>
      </c>
      <c r="DB10">
        <f>VLOOKUP($B10,'Raw Stats'!$BC$3:$BR$5288,11,FALSE)+VLOOKUP($B10,'Raw Stats'!$BC$3:$BR$5288,12,FALSE)</f>
        <v>16</v>
      </c>
      <c r="DC10">
        <f>VLOOKUP($B10,'Raw Stats'!$BC$3:$BR$5288,13,FALSE)+VLOOKUP($B10,'Raw Stats'!$BC$3:$BR$5288,14,FALSE)</f>
        <v>0</v>
      </c>
      <c r="DD10">
        <f>VLOOKUP($B10,'Raw Stats'!$BC$3:$BR$5288,15,FALSE)</f>
        <v>6</v>
      </c>
      <c r="DE10">
        <f>VLOOKUP($B10,'Raw Stats'!$BC$3:$BR$5288,16,FALSE)</f>
        <v>136</v>
      </c>
      <c r="DG10">
        <f>VLOOKUP($B10,'Raw Stats'!$AK$3:$AZ$528,3,FALSE)</f>
        <v>80</v>
      </c>
      <c r="DH10">
        <f>VLOOKUP($B10,'Raw Stats'!$AK$3:$AZ$528,4,FALSE)</f>
        <v>40</v>
      </c>
      <c r="DI10">
        <f>VLOOKUP($B10,'Raw Stats'!$AK$3:$AZ$528,5,FALSE)</f>
        <v>41</v>
      </c>
      <c r="DJ10">
        <f>VLOOKUP($B10,'Raw Stats'!$AK$3:$AZ$528,6,FALSE)</f>
        <v>81</v>
      </c>
      <c r="DK10">
        <f>VLOOKUP($B10,'Raw Stats'!$AK$3:$AZ$528,7,FALSE)</f>
        <v>6</v>
      </c>
      <c r="DL10">
        <f>VLOOKUP($B10,'Raw Stats'!$AK$3:$AZ$528,8,FALSE)</f>
        <v>87</v>
      </c>
      <c r="DM10">
        <f>VLOOKUP($B10,'Raw Stats'!$AK$3:$AZ$528,9,FALSE)</f>
        <v>108</v>
      </c>
      <c r="DN10">
        <f>VLOOKUP($B10,'Raw Stats'!$AK$3:$AZ$528,10,FALSE)</f>
        <v>15</v>
      </c>
      <c r="DO10">
        <f>VLOOKUP($B10,'Raw Stats'!$AK$3:$AZ$528,11,FALSE)+VLOOKUP($B10,'Raw Stats'!$AK$3:$AZ$528,12,FALSE)</f>
        <v>30</v>
      </c>
      <c r="DP10">
        <f>VLOOKUP($B10,'Raw Stats'!$AK$3:$AZ$528,13,FALSE)+VLOOKUP($B10,'Raw Stats'!$AK$3:$AZ$528,14,FALSE)</f>
        <v>0</v>
      </c>
      <c r="DQ10">
        <f>VLOOKUP($B10,'Raw Stats'!$AK$3:$AZ$528,15,FALSE)</f>
        <v>4</v>
      </c>
      <c r="DR10">
        <f>VLOOKUP($B10,'Raw Stats'!$AK$3:$AZ$528,16,FALSE)</f>
        <v>329</v>
      </c>
      <c r="DT10">
        <f>VLOOKUP($B10,'Raw Stats'!$S$3:$AH$528,3,FALSE)</f>
        <v>79</v>
      </c>
      <c r="DU10">
        <f>VLOOKUP($B10,'Raw Stats'!$S$3:$AH$528,4,FALSE)</f>
        <v>22</v>
      </c>
      <c r="DV10">
        <f>VLOOKUP($B10,'Raw Stats'!$S$3:$AH$528,5,FALSE)</f>
        <v>23</v>
      </c>
      <c r="DW10">
        <f>VLOOKUP($B10,'Raw Stats'!$S$3:$AH$528,6,FALSE)</f>
        <v>45</v>
      </c>
      <c r="DX10">
        <f>VLOOKUP($B10,'Raw Stats'!$S$3:$AH$528,7,FALSE)</f>
        <v>7</v>
      </c>
      <c r="DY10">
        <f>VLOOKUP($B10,'Raw Stats'!$S$3:$AH$528,8,FALSE)</f>
        <v>66</v>
      </c>
      <c r="DZ10">
        <f>VLOOKUP($B10,'Raw Stats'!$S$3:$AH$528,9,FALSE)</f>
        <v>159</v>
      </c>
      <c r="EA10">
        <f>VLOOKUP($B10,'Raw Stats'!$S$3:$AH$528,10,FALSE)</f>
        <v>26</v>
      </c>
      <c r="EB10">
        <f>VLOOKUP($B10,'Raw Stats'!$S$3:$AH$528,11,FALSE)+VLOOKUP($B10,'Raw Stats'!$S$3:$AH$528,12,FALSE)</f>
        <v>10</v>
      </c>
      <c r="EC10">
        <f>VLOOKUP($B10,'Raw Stats'!$S$3:$AH$528,13,FALSE)+VLOOKUP($B10,'Raw Stats'!$S$3:$AH$528,14,FALSE)</f>
        <v>0</v>
      </c>
      <c r="ED10">
        <f>VLOOKUP($B10,'Raw Stats'!$S$3:$AH$528,15,FALSE)</f>
        <v>3</v>
      </c>
      <c r="EE10">
        <f>VLOOKUP($B10,'Raw Stats'!$S$3:$AH$528,16,FALSE)</f>
        <v>212</v>
      </c>
    </row>
    <row r="11" spans="1:135" x14ac:dyDescent="0.2">
      <c r="A11" t="e">
        <f>VLOOKUP(B11,'ALL SKATERS'!$B$3:$I$378,9,FALSE)</f>
        <v>#REF!</v>
      </c>
      <c r="B11" t="s">
        <v>73</v>
      </c>
      <c r="C11">
        <f t="shared" si="0"/>
        <v>0.8025983716348819</v>
      </c>
      <c r="D11">
        <f t="shared" si="1"/>
        <v>0.98305758432953738</v>
      </c>
      <c r="E11" t="e">
        <f t="shared" si="2"/>
        <v>#N/A</v>
      </c>
      <c r="F11" t="e">
        <f t="shared" si="3"/>
        <v>#N/A</v>
      </c>
      <c r="G11" t="e">
        <f t="shared" si="4"/>
        <v>#N/A</v>
      </c>
      <c r="H11">
        <f>VLOOKUP(B11,'ALL SKATERS'!$B$3:$H$378,7,FALSE)</f>
        <v>0.98</v>
      </c>
      <c r="I11" s="29" t="e">
        <f t="shared" si="5"/>
        <v>#REF!</v>
      </c>
      <c r="J11" s="29">
        <f t="shared" si="6"/>
        <v>1.0000000000000009</v>
      </c>
      <c r="K11" s="29">
        <f t="shared" si="7"/>
        <v>2.0000000000000018E-2</v>
      </c>
      <c r="L11">
        <f>BU11*'Value Calculations'!$D$3</f>
        <v>5.7082960007645305</v>
      </c>
      <c r="M11">
        <f>BV11*'Value Calculations'!$D$4</f>
        <v>7.8147048970715982</v>
      </c>
      <c r="N11">
        <f>BW11*'Value Calculations'!$D$5</f>
        <v>10.082847992011018</v>
      </c>
      <c r="O11">
        <f>BX11*'Value Calculations'!$D$6</f>
        <v>-0.87545452343553998</v>
      </c>
      <c r="P11">
        <f>BY11*'Value Calculations'!$D$7</f>
        <v>2.9880858198561553</v>
      </c>
      <c r="Q11">
        <f>BZ11*'Value Calculations'!$D$8</f>
        <v>3.091332494331211</v>
      </c>
      <c r="R11">
        <f>CA11*'Value Calculations'!$D$9</f>
        <v>5.1640528008381859</v>
      </c>
      <c r="S11">
        <f>CB11*'Value Calculations'!$D$10</f>
        <v>2.5572153185334328</v>
      </c>
      <c r="T11">
        <f>CC11*'Value Calculations'!$D$11</f>
        <v>0</v>
      </c>
      <c r="U11">
        <f>CD11*'Value Calculations'!$D$12</f>
        <v>1.6277654791788281</v>
      </c>
      <c r="V11">
        <f>CE11*'Value Calculations'!$D$13</f>
        <v>13.207449505483027</v>
      </c>
      <c r="X11">
        <f>CH11*'Value Calculations'!$D$3</f>
        <v>9.7856502870249091</v>
      </c>
      <c r="Y11">
        <f>CI11*'Value Calculations'!$D$4</f>
        <v>12.698895457741347</v>
      </c>
      <c r="Z11">
        <f>CJ11*'Value Calculations'!$D$5</f>
        <v>16.716300618334056</v>
      </c>
      <c r="AA11">
        <f>CK11*'Value Calculations'!$D$6</f>
        <v>2.5012986383872571</v>
      </c>
      <c r="AB11">
        <f>CL11*'Value Calculations'!$D$7</f>
        <v>2.2850068034194129</v>
      </c>
      <c r="AC11">
        <f>CM11*'Value Calculations'!$D$8</f>
        <v>4.0978128413227681</v>
      </c>
      <c r="AD11">
        <f>CN11*'Value Calculations'!$D$9</f>
        <v>5.6678628301882528</v>
      </c>
      <c r="AE11">
        <f>CO11*'Value Calculations'!$D$10</f>
        <v>6.2103800592954803</v>
      </c>
      <c r="AF11">
        <f>CP11*'Value Calculations'!$D$11</f>
        <v>0</v>
      </c>
      <c r="AG11">
        <f>CQ11*'Value Calculations'!$D$12</f>
        <v>4.0694136979470699</v>
      </c>
      <c r="AH11">
        <f>CR11*'Value Calculations'!$D$13</f>
        <v>16.578100681361509</v>
      </c>
      <c r="AJ11" t="e">
        <f>CU11*'Value Calculations'!$D$3</f>
        <v>#N/A</v>
      </c>
      <c r="AK11" t="e">
        <f>CV11*'Value Calculations'!$D$4</f>
        <v>#N/A</v>
      </c>
      <c r="AL11" t="e">
        <f>CW11*'Value Calculations'!$D$5</f>
        <v>#N/A</v>
      </c>
      <c r="AM11" t="e">
        <f>CX11*'Value Calculations'!$D$6</f>
        <v>#N/A</v>
      </c>
      <c r="AN11" t="e">
        <f>CY11*'Value Calculations'!$D$7</f>
        <v>#N/A</v>
      </c>
      <c r="AO11" t="e">
        <f>CZ11*'Value Calculations'!$D$8</f>
        <v>#N/A</v>
      </c>
      <c r="AP11" t="e">
        <f>DA11*'Value Calculations'!$D$9</f>
        <v>#N/A</v>
      </c>
      <c r="AQ11" t="e">
        <f>DB11*'Value Calculations'!$D$10</f>
        <v>#N/A</v>
      </c>
      <c r="AR11" t="e">
        <f>DC11*'Value Calculations'!$D$11</f>
        <v>#N/A</v>
      </c>
      <c r="AS11" t="e">
        <f>DD11*'Value Calculations'!$D$12</f>
        <v>#N/A</v>
      </c>
      <c r="AT11" t="e">
        <f>DE11*'Value Calculations'!$D$13</f>
        <v>#N/A</v>
      </c>
      <c r="AV11" t="e">
        <f>DH11*'Value Calculations'!$D$3</f>
        <v>#N/A</v>
      </c>
      <c r="AW11" t="e">
        <f>DI11*'Value Calculations'!$D$4</f>
        <v>#N/A</v>
      </c>
      <c r="AX11" t="e">
        <f>DJ11*'Value Calculations'!$D$5</f>
        <v>#N/A</v>
      </c>
      <c r="AY11" t="e">
        <f>DK11*'Value Calculations'!$D$6</f>
        <v>#N/A</v>
      </c>
      <c r="AZ11" t="e">
        <f>DL11*'Value Calculations'!$D$7</f>
        <v>#N/A</v>
      </c>
      <c r="BA11" t="e">
        <f>DM11*'Value Calculations'!$D$8</f>
        <v>#N/A</v>
      </c>
      <c r="BB11" t="e">
        <f>DN11*'Value Calculations'!$D$9</f>
        <v>#N/A</v>
      </c>
      <c r="BC11" t="e">
        <f>DO11*'Value Calculations'!$D$10</f>
        <v>#N/A</v>
      </c>
      <c r="BD11" t="e">
        <f>DP11*'Value Calculations'!$D$11</f>
        <v>#N/A</v>
      </c>
      <c r="BE11" t="e">
        <f>DQ11*'Value Calculations'!$D$12</f>
        <v>#N/A</v>
      </c>
      <c r="BF11" t="e">
        <f>DR11*'Value Calculations'!$D$13</f>
        <v>#N/A</v>
      </c>
      <c r="BH11" t="e">
        <f>DU11*'Value Calculations'!$D$3</f>
        <v>#N/A</v>
      </c>
      <c r="BI11" t="e">
        <f>DV11*'Value Calculations'!$D$4</f>
        <v>#N/A</v>
      </c>
      <c r="BJ11" t="e">
        <f>DW11*'Value Calculations'!$D$5</f>
        <v>#N/A</v>
      </c>
      <c r="BK11" t="e">
        <f>DX11*'Value Calculations'!$D$6</f>
        <v>#N/A</v>
      </c>
      <c r="BL11" t="e">
        <f>DY11*'Value Calculations'!$D$7</f>
        <v>#N/A</v>
      </c>
      <c r="BM11" t="e">
        <f>DZ11*'Value Calculations'!$D$8</f>
        <v>#N/A</v>
      </c>
      <c r="BN11" t="e">
        <f>EA11*'Value Calculations'!$D$9</f>
        <v>#N/A</v>
      </c>
      <c r="BO11" t="e">
        <f>EB11*'Value Calculations'!$D$10</f>
        <v>#N/A</v>
      </c>
      <c r="BP11" t="e">
        <f>EC11*'Value Calculations'!$D$11</f>
        <v>#N/A</v>
      </c>
      <c r="BQ11" t="e">
        <f>ED11*'Value Calculations'!$D$12</f>
        <v>#N/A</v>
      </c>
      <c r="BR11" t="e">
        <f>EE11*'Value Calculations'!$D$13</f>
        <v>#N/A</v>
      </c>
      <c r="BT11">
        <f>VLOOKUP($B11,'Raw Stats'!$CM$3:$DC$528,3,FALSE)</f>
        <v>64</v>
      </c>
      <c r="BU11">
        <f>VLOOKUP($B11,'Raw Stats'!$CM$3:$DC$528,4,FALSE)</f>
        <v>14</v>
      </c>
      <c r="BV11">
        <f>VLOOKUP($B11,'Raw Stats'!$CM$3:$DC$528,5,FALSE)</f>
        <v>24</v>
      </c>
      <c r="BW11">
        <f>VLOOKUP($B11,'Raw Stats'!$CM$3:$DC$528,6,FALSE)</f>
        <v>38</v>
      </c>
      <c r="BX11">
        <f>VLOOKUP($B11,'Raw Stats'!$CM$3:$DC$528,7,FALSE)</f>
        <v>-7</v>
      </c>
      <c r="BY11">
        <f>VLOOKUP($B11,'Raw Stats'!$CM$3:$DC$528,8,FALSE)</f>
        <v>34</v>
      </c>
      <c r="BZ11">
        <f>VLOOKUP($B11,'Raw Stats'!$CM$3:$DC$528,9,FALSE)</f>
        <v>43</v>
      </c>
      <c r="CA11">
        <f>VLOOKUP($B11,'Raw Stats'!$CM$3:$DC$528,10,FALSE)</f>
        <v>41</v>
      </c>
      <c r="CB11">
        <f>VLOOKUP($B11,'Raw Stats'!$CM$3:$DC$528,11,FALSE)+VLOOKUP($B11,'Raw Stats'!$CM$3:$DC$528,12,FALSE)</f>
        <v>7</v>
      </c>
      <c r="CC11">
        <f>VLOOKUP($B11,'Raw Stats'!$CM$3:$DC$528,13,FALSE)+VLOOKUP($B11,'Raw Stats'!$CM$3:$DC$528,14,FALSE)</f>
        <v>0</v>
      </c>
      <c r="CD11">
        <f>VLOOKUP($B11,'Raw Stats'!$CM$3:$DC$528,15,FALSE)</f>
        <v>2</v>
      </c>
      <c r="CE11">
        <f>VLOOKUP($B11,'Raw Stats'!$CM$3:$DC$528,16,FALSE)</f>
        <v>192</v>
      </c>
      <c r="CG11">
        <f>VLOOKUP($B11,'Raw Stats'!$BU$3:$CJ$528,3,FALSE)</f>
        <v>82</v>
      </c>
      <c r="CH11">
        <f>VLOOKUP($B11,'Raw Stats'!$BU$3:$CJ$528,4,FALSE)</f>
        <v>24</v>
      </c>
      <c r="CI11">
        <f>VLOOKUP($B11,'Raw Stats'!$BU$3:$CJ$5288,5,FALSE)</f>
        <v>39</v>
      </c>
      <c r="CJ11">
        <f>VLOOKUP($B11,'Raw Stats'!$BU$3:$CJ$528,6,FALSE)</f>
        <v>63</v>
      </c>
      <c r="CK11">
        <f>VLOOKUP($B11,'Raw Stats'!$BU$3:$CJ$528,7,FALSE)</f>
        <v>20</v>
      </c>
      <c r="CL11">
        <f>VLOOKUP($B11,'Raw Stats'!$BU$3:$CJ$528,8,FALSE)</f>
        <v>26</v>
      </c>
      <c r="CM11">
        <f>VLOOKUP($B11,'Raw Stats'!$BU$3:$CJ$528,9,FALSE)</f>
        <v>57</v>
      </c>
      <c r="CN11">
        <f>VLOOKUP($B11,'Raw Stats'!$BU$3:$CJ$528,10,FALSE)</f>
        <v>45</v>
      </c>
      <c r="CO11">
        <f>VLOOKUP($B11,'Raw Stats'!$BU$3:$CJ$528,11,FALSE)+VLOOKUP($B11,'Raw Stats'!$BU$3:$CJ$528,12,FALSE)</f>
        <v>17</v>
      </c>
      <c r="CP11">
        <f>VLOOKUP($B11,'Raw Stats'!$BU$3:$CJ$528,13,FALSE)+VLOOKUP($B11,'Raw Stats'!$BU$3:$CJ$528,14,FALSE)</f>
        <v>0</v>
      </c>
      <c r="CQ11">
        <f>VLOOKUP($B11,'Raw Stats'!$BU$3:$CJ$528,15,FALSE)</f>
        <v>5</v>
      </c>
      <c r="CR11">
        <f>VLOOKUP($B11,'Raw Stats'!$BU$3:$CJ$528,16,FALSE)</f>
        <v>241</v>
      </c>
      <c r="CT11" t="e">
        <f>VLOOKUP($B11,'Raw Stats'!$BC$3:$BR$528,3,FALSE)</f>
        <v>#N/A</v>
      </c>
      <c r="CU11" t="e">
        <f>VLOOKUP($B11,'Raw Stats'!$BC$3:$BR$528,4,FALSE)</f>
        <v>#N/A</v>
      </c>
      <c r="CV11" t="e">
        <f>VLOOKUP($B11,'Raw Stats'!$BC$3:$BR$5288,5,FALSE)</f>
        <v>#N/A</v>
      </c>
      <c r="CW11" t="e">
        <f>VLOOKUP($B11,'Raw Stats'!$BC$3:$BR$52888,6,FALSE)</f>
        <v>#N/A</v>
      </c>
      <c r="CX11" t="e">
        <f>VLOOKUP($B11,'Raw Stats'!$BC$3:$BR$5288,7,FALSE)</f>
        <v>#N/A</v>
      </c>
      <c r="CY11" t="e">
        <f>VLOOKUP($B11,'Raw Stats'!$BC$3:$BR$5288,8,FALSE)</f>
        <v>#N/A</v>
      </c>
      <c r="CZ11" t="e">
        <f>VLOOKUP($B11,'Raw Stats'!$BC$3:$BR$5288,9,FALSE)</f>
        <v>#N/A</v>
      </c>
      <c r="DA11" t="e">
        <f>VLOOKUP($B11,'Raw Stats'!$BC$3:$BR$5288,10,FALSE)</f>
        <v>#N/A</v>
      </c>
      <c r="DB11" t="e">
        <f>VLOOKUP($B11,'Raw Stats'!$BC$3:$BR$5288,11,FALSE)+VLOOKUP($B11,'Raw Stats'!$BC$3:$BR$5288,12,FALSE)</f>
        <v>#N/A</v>
      </c>
      <c r="DC11" t="e">
        <f>VLOOKUP($B11,'Raw Stats'!$BC$3:$BR$5288,13,FALSE)+VLOOKUP($B11,'Raw Stats'!$BC$3:$BR$5288,14,FALSE)</f>
        <v>#N/A</v>
      </c>
      <c r="DD11" t="e">
        <f>VLOOKUP($B11,'Raw Stats'!$BC$3:$BR$5288,15,FALSE)</f>
        <v>#N/A</v>
      </c>
      <c r="DE11" t="e">
        <f>VLOOKUP($B11,'Raw Stats'!$BC$3:$BR$5288,16,FALSE)</f>
        <v>#N/A</v>
      </c>
      <c r="DG11" t="e">
        <f>VLOOKUP($B11,'Raw Stats'!$AK$3:$AZ$528,3,FALSE)</f>
        <v>#N/A</v>
      </c>
      <c r="DH11" t="e">
        <f>VLOOKUP($B11,'Raw Stats'!$AK$3:$AZ$528,4,FALSE)</f>
        <v>#N/A</v>
      </c>
      <c r="DI11" t="e">
        <f>VLOOKUP($B11,'Raw Stats'!$AK$3:$AZ$528,5,FALSE)</f>
        <v>#N/A</v>
      </c>
      <c r="DJ11" t="e">
        <f>VLOOKUP($B11,'Raw Stats'!$AK$3:$AZ$528,6,FALSE)</f>
        <v>#N/A</v>
      </c>
      <c r="DK11" t="e">
        <f>VLOOKUP($B11,'Raw Stats'!$AK$3:$AZ$528,7,FALSE)</f>
        <v>#N/A</v>
      </c>
      <c r="DL11" t="e">
        <f>VLOOKUP($B11,'Raw Stats'!$AK$3:$AZ$528,8,FALSE)</f>
        <v>#N/A</v>
      </c>
      <c r="DM11" t="e">
        <f>VLOOKUP($B11,'Raw Stats'!$AK$3:$AZ$528,9,FALSE)</f>
        <v>#N/A</v>
      </c>
      <c r="DN11" t="e">
        <f>VLOOKUP($B11,'Raw Stats'!$AK$3:$AZ$528,10,FALSE)</f>
        <v>#N/A</v>
      </c>
      <c r="DO11" t="e">
        <f>VLOOKUP($B11,'Raw Stats'!$AK$3:$AZ$528,11,FALSE)+VLOOKUP($B11,'Raw Stats'!$AK$3:$AZ$528,12,FALSE)</f>
        <v>#N/A</v>
      </c>
      <c r="DP11" t="e">
        <f>VLOOKUP($B11,'Raw Stats'!$AK$3:$AZ$528,13,FALSE)+VLOOKUP($B11,'Raw Stats'!$AK$3:$AZ$528,14,FALSE)</f>
        <v>#N/A</v>
      </c>
      <c r="DQ11" t="e">
        <f>VLOOKUP($B11,'Raw Stats'!$AK$3:$AZ$528,15,FALSE)</f>
        <v>#N/A</v>
      </c>
      <c r="DR11" t="e">
        <f>VLOOKUP($B11,'Raw Stats'!$AK$3:$AZ$528,16,FALSE)</f>
        <v>#N/A</v>
      </c>
      <c r="DT11" t="e">
        <f>VLOOKUP($B11,'Raw Stats'!$S$3:$AH$528,3,FALSE)</f>
        <v>#N/A</v>
      </c>
      <c r="DU11" t="e">
        <f>VLOOKUP($B11,'Raw Stats'!$S$3:$AH$528,4,FALSE)</f>
        <v>#N/A</v>
      </c>
      <c r="DV11" t="e">
        <f>VLOOKUP($B11,'Raw Stats'!$S$3:$AH$528,5,FALSE)</f>
        <v>#N/A</v>
      </c>
      <c r="DW11" t="e">
        <f>VLOOKUP($B11,'Raw Stats'!$S$3:$AH$528,6,FALSE)</f>
        <v>#N/A</v>
      </c>
      <c r="DX11" t="e">
        <f>VLOOKUP($B11,'Raw Stats'!$S$3:$AH$528,7,FALSE)</f>
        <v>#N/A</v>
      </c>
      <c r="DY11" t="e">
        <f>VLOOKUP($B11,'Raw Stats'!$S$3:$AH$528,8,FALSE)</f>
        <v>#N/A</v>
      </c>
      <c r="DZ11" t="e">
        <f>VLOOKUP($B11,'Raw Stats'!$S$3:$AH$528,9,FALSE)</f>
        <v>#N/A</v>
      </c>
      <c r="EA11" t="e">
        <f>VLOOKUP($B11,'Raw Stats'!$S$3:$AH$528,10,FALSE)</f>
        <v>#N/A</v>
      </c>
      <c r="EB11" t="e">
        <f>VLOOKUP($B11,'Raw Stats'!$S$3:$AH$528,11,FALSE)+VLOOKUP($B11,'Raw Stats'!$S$3:$AH$528,12,FALSE)</f>
        <v>#N/A</v>
      </c>
      <c r="EC11" t="e">
        <f>VLOOKUP($B11,'Raw Stats'!$S$3:$AH$528,13,FALSE)+VLOOKUP($B11,'Raw Stats'!$S$3:$AH$528,14,FALSE)</f>
        <v>#N/A</v>
      </c>
      <c r="ED11" t="e">
        <f>VLOOKUP($B11,'Raw Stats'!$S$3:$AH$528,15,FALSE)</f>
        <v>#N/A</v>
      </c>
      <c r="EE11" t="e">
        <f>VLOOKUP($B11,'Raw Stats'!$S$3:$AH$528,16,FALSE)</f>
        <v>#N/A</v>
      </c>
    </row>
    <row r="12" spans="1:135" x14ac:dyDescent="0.2">
      <c r="A12" t="e">
        <f>VLOOKUP(B12,'ALL SKATERS'!$B$3:$I$378,9,FALSE)</f>
        <v>#REF!</v>
      </c>
      <c r="B12" t="s">
        <v>29</v>
      </c>
      <c r="C12">
        <f t="shared" si="0"/>
        <v>1.1822263708510994</v>
      </c>
      <c r="D12">
        <f t="shared" si="1"/>
        <v>1.2980412902405916</v>
      </c>
      <c r="E12">
        <f t="shared" si="2"/>
        <v>1.0447189099821073</v>
      </c>
      <c r="F12">
        <f t="shared" si="3"/>
        <v>1.2010404533651347</v>
      </c>
      <c r="G12">
        <f t="shared" si="4"/>
        <v>1.1502898695913348</v>
      </c>
      <c r="H12">
        <f>VLOOKUP(B12,'ALL SKATERS'!$B$3:$H$378,7,FALSE)</f>
        <v>1.17</v>
      </c>
      <c r="I12" s="30" t="e">
        <f t="shared" si="5"/>
        <v>#REF!</v>
      </c>
      <c r="J12" s="29">
        <f t="shared" si="6"/>
        <v>19.999999999999996</v>
      </c>
      <c r="K12" s="29">
        <f t="shared" si="7"/>
        <v>0.20999999999999996</v>
      </c>
      <c r="L12">
        <f>BU12*'Value Calculations'!$D$3</f>
        <v>10.601121144276986</v>
      </c>
      <c r="M12">
        <f>BV12*'Value Calculations'!$D$4</f>
        <v>10.419606529428798</v>
      </c>
      <c r="N12">
        <f>BW12*'Value Calculations'!$D$5</f>
        <v>15.38961009306945</v>
      </c>
      <c r="O12">
        <f>BX12*'Value Calculations'!$D$6</f>
        <v>0.87545452343553998</v>
      </c>
      <c r="P12">
        <f>BY12*'Value Calculations'!$D$7</f>
        <v>9.1400272136776515</v>
      </c>
      <c r="Q12">
        <f>BZ12*'Value Calculations'!$D$8</f>
        <v>16.319359911934534</v>
      </c>
      <c r="R12">
        <f>CA12*'Value Calculations'!$D$9</f>
        <v>10.957868138363956</v>
      </c>
      <c r="S12">
        <f>CB12*'Value Calculations'!$D$10</f>
        <v>5.8450635852192754</v>
      </c>
      <c r="T12">
        <f>CC12*'Value Calculations'!$D$11</f>
        <v>0</v>
      </c>
      <c r="U12">
        <f>CD12*'Value Calculations'!$D$12</f>
        <v>2.441648218768242</v>
      </c>
      <c r="V12">
        <f>CE12*'Value Calculations'!$D$13</f>
        <v>12.58835030991351</v>
      </c>
      <c r="X12">
        <f>CH12*'Value Calculations'!$D$3</f>
        <v>11.008856572903023</v>
      </c>
      <c r="Y12">
        <f>CI12*'Value Calculations'!$D$4</f>
        <v>9.7683811213394982</v>
      </c>
      <c r="Z12">
        <f>CJ12*'Value Calculations'!$D$5</f>
        <v>15.124271988016528</v>
      </c>
      <c r="AA12">
        <f>CK12*'Value Calculations'!$D$6</f>
        <v>1.75090904687108</v>
      </c>
      <c r="AB12">
        <f>CL12*'Value Calculations'!$D$7</f>
        <v>10.458300369496543</v>
      </c>
      <c r="AC12">
        <f>CM12*'Value Calculations'!$D$8</f>
        <v>19.626366766335362</v>
      </c>
      <c r="AD12">
        <f>CN12*'Value Calculations'!$D$9</f>
        <v>7.0533404109009368</v>
      </c>
      <c r="AE12">
        <f>CO12*'Value Calculations'!$D$10</f>
        <v>5.8450635852192754</v>
      </c>
      <c r="AF12">
        <f>CP12*'Value Calculations'!$D$11</f>
        <v>0</v>
      </c>
      <c r="AG12">
        <f>CQ12*'Value Calculations'!$D$12</f>
        <v>4.0694136979470699</v>
      </c>
      <c r="AH12">
        <f>CR12*'Value Calculations'!$D$13</f>
        <v>11.350151918774475</v>
      </c>
      <c r="AJ12">
        <f>CU12*'Value Calculations'!$D$3</f>
        <v>2.4464125717562273</v>
      </c>
      <c r="AK12">
        <f>CV12*'Value Calculations'!$D$4</f>
        <v>7.1634794889822988</v>
      </c>
      <c r="AL12">
        <f>CW12*'Value Calculations'!$D$5</f>
        <v>7.4294669414818033</v>
      </c>
      <c r="AM12">
        <f>CX12*'Value Calculations'!$D$6</f>
        <v>0.62532465959681427</v>
      </c>
      <c r="AN12">
        <f>CY12*'Value Calculations'!$D$7</f>
        <v>5.4488623773847538</v>
      </c>
      <c r="AO12">
        <f>CZ12*'Value Calculations'!$D$8</f>
        <v>11.358849630333287</v>
      </c>
      <c r="AP12">
        <f>DA12*'Value Calculations'!$D$9</f>
        <v>5.1640528008381859</v>
      </c>
      <c r="AQ12">
        <f>DB12*'Value Calculations'!$D$10</f>
        <v>1.8265823703810236</v>
      </c>
      <c r="AR12">
        <f>DC12*'Value Calculations'!$D$11</f>
        <v>0.9907141480249374</v>
      </c>
      <c r="AS12">
        <f>DD12*'Value Calculations'!$D$12</f>
        <v>0.81388273958941404</v>
      </c>
      <c r="AT12">
        <f>DE12*'Value Calculations'!$D$13</f>
        <v>6.8788799507724097</v>
      </c>
      <c r="AV12">
        <f>DH12*'Value Calculations'!$D$3</f>
        <v>9.7856502870249091</v>
      </c>
      <c r="AW12">
        <f>DI12*'Value Calculations'!$D$4</f>
        <v>9.7683811213394982</v>
      </c>
      <c r="AX12">
        <f>DJ12*'Value Calculations'!$D$5</f>
        <v>14.328257672857763</v>
      </c>
      <c r="AY12">
        <f>DK12*'Value Calculations'!$D$6</f>
        <v>1.8759739787904428</v>
      </c>
      <c r="AZ12">
        <f>DL12*'Value Calculations'!$D$7</f>
        <v>8.8763725825138735</v>
      </c>
      <c r="BA12">
        <f>DM12*'Value Calculations'!$D$8</f>
        <v>16.247468458577991</v>
      </c>
      <c r="BB12">
        <f>DN12*'Value Calculations'!$D$9</f>
        <v>9.0685805283012044</v>
      </c>
      <c r="BC12">
        <f>DO12*'Value Calculations'!$D$10</f>
        <v>6.2103800592954803</v>
      </c>
      <c r="BD12">
        <f>DP12*'Value Calculations'!$D$11</f>
        <v>2.9721424440748123</v>
      </c>
      <c r="BE12">
        <f>DQ12*'Value Calculations'!$D$12</f>
        <v>3.2555309583576562</v>
      </c>
      <c r="BF12">
        <f>DR12*'Value Calculations'!$D$13</f>
        <v>16.096579084807438</v>
      </c>
      <c r="BH12">
        <f>DU12*'Value Calculations'!$D$3</f>
        <v>12.639798287407174</v>
      </c>
      <c r="BI12">
        <f>DV12*'Value Calculations'!$D$4</f>
        <v>10.093993825384148</v>
      </c>
      <c r="BJ12">
        <f>DW12*'Value Calculations'!$D$5</f>
        <v>16.450962513281137</v>
      </c>
      <c r="BK12">
        <f>DX12*'Value Calculations'!$D$6</f>
        <v>4.0020778214196113</v>
      </c>
      <c r="BL12">
        <f>DY12*'Value Calculations'!$D$7</f>
        <v>8.1732935660771311</v>
      </c>
      <c r="BM12">
        <f>DZ12*'Value Calculations'!$D$8</f>
        <v>15.312879564942975</v>
      </c>
      <c r="BN12">
        <f>EA12*'Value Calculations'!$D$9</f>
        <v>5.0381002935006691</v>
      </c>
      <c r="BO12">
        <f>EB12*'Value Calculations'!$D$10</f>
        <v>5.4797471111430704</v>
      </c>
      <c r="BP12">
        <f>EC12*'Value Calculations'!$D$11</f>
        <v>0.9907141480249374</v>
      </c>
      <c r="BQ12">
        <f>ED12*'Value Calculations'!$D$12</f>
        <v>1.6277654791788281</v>
      </c>
      <c r="BR12">
        <f>EE12*'Value Calculations'!$D$13</f>
        <v>14.514436696129785</v>
      </c>
      <c r="BT12">
        <f>VLOOKUP($B12,'Raw Stats'!$CM$3:$DC$528,3,FALSE)</f>
        <v>80</v>
      </c>
      <c r="BU12">
        <f>VLOOKUP($B12,'Raw Stats'!$CM$3:$DC$528,4,FALSE)</f>
        <v>26</v>
      </c>
      <c r="BV12">
        <f>VLOOKUP($B12,'Raw Stats'!$CM$3:$DC$528,5,FALSE)</f>
        <v>32</v>
      </c>
      <c r="BW12">
        <f>VLOOKUP($B12,'Raw Stats'!$CM$3:$DC$528,6,FALSE)</f>
        <v>58</v>
      </c>
      <c r="BX12">
        <f>VLOOKUP($B12,'Raw Stats'!$CM$3:$DC$528,7,FALSE)</f>
        <v>7</v>
      </c>
      <c r="BY12">
        <f>VLOOKUP($B12,'Raw Stats'!$CM$3:$DC$528,8,FALSE)</f>
        <v>104</v>
      </c>
      <c r="BZ12">
        <f>VLOOKUP($B12,'Raw Stats'!$CM$3:$DC$528,9,FALSE)</f>
        <v>227</v>
      </c>
      <c r="CA12">
        <f>VLOOKUP($B12,'Raw Stats'!$CM$3:$DC$528,10,FALSE)</f>
        <v>87</v>
      </c>
      <c r="CB12">
        <f>VLOOKUP($B12,'Raw Stats'!$CM$3:$DC$528,11,FALSE)+VLOOKUP($B12,'Raw Stats'!$CM$3:$DC$528,12,FALSE)</f>
        <v>16</v>
      </c>
      <c r="CC12">
        <f>VLOOKUP($B12,'Raw Stats'!$CM$3:$DC$528,13,FALSE)+VLOOKUP($B12,'Raw Stats'!$CM$3:$DC$528,14,FALSE)</f>
        <v>0</v>
      </c>
      <c r="CD12">
        <f>VLOOKUP($B12,'Raw Stats'!$CM$3:$DC$528,15,FALSE)</f>
        <v>3</v>
      </c>
      <c r="CE12">
        <f>VLOOKUP($B12,'Raw Stats'!$CM$3:$DC$528,16,FALSE)</f>
        <v>183</v>
      </c>
      <c r="CG12">
        <f>VLOOKUP($B12,'Raw Stats'!$BU$3:$CJ$528,3,FALSE)</f>
        <v>74</v>
      </c>
      <c r="CH12">
        <f>VLOOKUP($B12,'Raw Stats'!$BU$3:$CJ$528,4,FALSE)</f>
        <v>27</v>
      </c>
      <c r="CI12">
        <f>VLOOKUP($B12,'Raw Stats'!$BU$3:$CJ$5288,5,FALSE)</f>
        <v>30</v>
      </c>
      <c r="CJ12">
        <f>VLOOKUP($B12,'Raw Stats'!$BU$3:$CJ$528,6,FALSE)</f>
        <v>57</v>
      </c>
      <c r="CK12">
        <f>VLOOKUP($B12,'Raw Stats'!$BU$3:$CJ$528,7,FALSE)</f>
        <v>14</v>
      </c>
      <c r="CL12">
        <f>VLOOKUP($B12,'Raw Stats'!$BU$3:$CJ$528,8,FALSE)</f>
        <v>119</v>
      </c>
      <c r="CM12">
        <f>VLOOKUP($B12,'Raw Stats'!$BU$3:$CJ$528,9,FALSE)</f>
        <v>273</v>
      </c>
      <c r="CN12">
        <f>VLOOKUP($B12,'Raw Stats'!$BU$3:$CJ$528,10,FALSE)</f>
        <v>56</v>
      </c>
      <c r="CO12">
        <f>VLOOKUP($B12,'Raw Stats'!$BU$3:$CJ$528,11,FALSE)+VLOOKUP($B12,'Raw Stats'!$BU$3:$CJ$528,12,FALSE)</f>
        <v>16</v>
      </c>
      <c r="CP12">
        <f>VLOOKUP($B12,'Raw Stats'!$BU$3:$CJ$528,13,FALSE)+VLOOKUP($B12,'Raw Stats'!$BU$3:$CJ$528,14,FALSE)</f>
        <v>0</v>
      </c>
      <c r="CQ12">
        <f>VLOOKUP($B12,'Raw Stats'!$BU$3:$CJ$528,15,FALSE)</f>
        <v>5</v>
      </c>
      <c r="CR12">
        <f>VLOOKUP($B12,'Raw Stats'!$BU$3:$CJ$528,16,FALSE)</f>
        <v>165</v>
      </c>
      <c r="CT12">
        <f>VLOOKUP($B12,'Raw Stats'!$BC$3:$BR$528,3,FALSE)</f>
        <v>48</v>
      </c>
      <c r="CU12">
        <f>VLOOKUP($B12,'Raw Stats'!$BC$3:$BR$528,4,FALSE)</f>
        <v>6</v>
      </c>
      <c r="CV12">
        <f>VLOOKUP($B12,'Raw Stats'!$BC$3:$BR$5288,5,FALSE)</f>
        <v>22</v>
      </c>
      <c r="CW12">
        <f>VLOOKUP($B12,'Raw Stats'!$BC$3:$BR$52888,6,FALSE)</f>
        <v>28</v>
      </c>
      <c r="CX12">
        <f>VLOOKUP($B12,'Raw Stats'!$BC$3:$BR$5288,7,FALSE)</f>
        <v>5</v>
      </c>
      <c r="CY12">
        <f>VLOOKUP($B12,'Raw Stats'!$BC$3:$BR$5288,8,FALSE)</f>
        <v>62</v>
      </c>
      <c r="CZ12">
        <f>VLOOKUP($B12,'Raw Stats'!$BC$3:$BR$5288,9,FALSE)</f>
        <v>158</v>
      </c>
      <c r="DA12">
        <f>VLOOKUP($B12,'Raw Stats'!$BC$3:$BR$5288,10,FALSE)</f>
        <v>41</v>
      </c>
      <c r="DB12">
        <f>VLOOKUP($B12,'Raw Stats'!$BC$3:$BR$5288,11,FALSE)+VLOOKUP($B12,'Raw Stats'!$BC$3:$BR$5288,12,FALSE)</f>
        <v>5</v>
      </c>
      <c r="DC12">
        <f>VLOOKUP($B12,'Raw Stats'!$BC$3:$BR$5288,13,FALSE)+VLOOKUP($B12,'Raw Stats'!$BC$3:$BR$5288,14,FALSE)</f>
        <v>1</v>
      </c>
      <c r="DD12">
        <f>VLOOKUP($B12,'Raw Stats'!$BC$3:$BR$5288,15,FALSE)</f>
        <v>1</v>
      </c>
      <c r="DE12">
        <f>VLOOKUP($B12,'Raw Stats'!$BC$3:$BR$5288,16,FALSE)</f>
        <v>100</v>
      </c>
      <c r="DG12">
        <f>VLOOKUP($B12,'Raw Stats'!$AK$3:$AZ$528,3,FALSE)</f>
        <v>82</v>
      </c>
      <c r="DH12">
        <f>VLOOKUP($B12,'Raw Stats'!$AK$3:$AZ$528,4,FALSE)</f>
        <v>24</v>
      </c>
      <c r="DI12">
        <f>VLOOKUP($B12,'Raw Stats'!$AK$3:$AZ$528,5,FALSE)</f>
        <v>30</v>
      </c>
      <c r="DJ12">
        <f>VLOOKUP($B12,'Raw Stats'!$AK$3:$AZ$528,6,FALSE)</f>
        <v>54</v>
      </c>
      <c r="DK12">
        <f>VLOOKUP($B12,'Raw Stats'!$AK$3:$AZ$528,7,FALSE)</f>
        <v>15</v>
      </c>
      <c r="DL12">
        <f>VLOOKUP($B12,'Raw Stats'!$AK$3:$AZ$528,8,FALSE)</f>
        <v>101</v>
      </c>
      <c r="DM12">
        <f>VLOOKUP($B12,'Raw Stats'!$AK$3:$AZ$528,9,FALSE)</f>
        <v>226</v>
      </c>
      <c r="DN12">
        <f>VLOOKUP($B12,'Raw Stats'!$AK$3:$AZ$528,10,FALSE)</f>
        <v>72</v>
      </c>
      <c r="DO12">
        <f>VLOOKUP($B12,'Raw Stats'!$AK$3:$AZ$528,11,FALSE)+VLOOKUP($B12,'Raw Stats'!$AK$3:$AZ$528,12,FALSE)</f>
        <v>17</v>
      </c>
      <c r="DP12">
        <f>VLOOKUP($B12,'Raw Stats'!$AK$3:$AZ$528,13,FALSE)+VLOOKUP($B12,'Raw Stats'!$AK$3:$AZ$528,14,FALSE)</f>
        <v>3</v>
      </c>
      <c r="DQ12">
        <f>VLOOKUP($B12,'Raw Stats'!$AK$3:$AZ$528,15,FALSE)</f>
        <v>4</v>
      </c>
      <c r="DR12">
        <f>VLOOKUP($B12,'Raw Stats'!$AK$3:$AZ$528,16,FALSE)</f>
        <v>234</v>
      </c>
      <c r="DT12">
        <f>VLOOKUP($B12,'Raw Stats'!$S$3:$AH$528,3,FALSE)</f>
        <v>82</v>
      </c>
      <c r="DU12">
        <f>VLOOKUP($B12,'Raw Stats'!$S$3:$AH$528,4,FALSE)</f>
        <v>31</v>
      </c>
      <c r="DV12">
        <f>VLOOKUP($B12,'Raw Stats'!$S$3:$AH$528,5,FALSE)</f>
        <v>31</v>
      </c>
      <c r="DW12">
        <f>VLOOKUP($B12,'Raw Stats'!$S$3:$AH$528,6,FALSE)</f>
        <v>62</v>
      </c>
      <c r="DX12">
        <f>VLOOKUP($B12,'Raw Stats'!$S$3:$AH$528,7,FALSE)</f>
        <v>32</v>
      </c>
      <c r="DY12">
        <f>VLOOKUP($B12,'Raw Stats'!$S$3:$AH$528,8,FALSE)</f>
        <v>93</v>
      </c>
      <c r="DZ12">
        <f>VLOOKUP($B12,'Raw Stats'!$S$3:$AH$528,9,FALSE)</f>
        <v>213</v>
      </c>
      <c r="EA12">
        <f>VLOOKUP($B12,'Raw Stats'!$S$3:$AH$528,10,FALSE)</f>
        <v>40</v>
      </c>
      <c r="EB12">
        <f>VLOOKUP($B12,'Raw Stats'!$S$3:$AH$528,11,FALSE)+VLOOKUP($B12,'Raw Stats'!$S$3:$AH$528,12,FALSE)</f>
        <v>15</v>
      </c>
      <c r="EC12">
        <f>VLOOKUP($B12,'Raw Stats'!$S$3:$AH$528,13,FALSE)+VLOOKUP($B12,'Raw Stats'!$S$3:$AH$528,14,FALSE)</f>
        <v>1</v>
      </c>
      <c r="ED12">
        <f>VLOOKUP($B12,'Raw Stats'!$S$3:$AH$528,15,FALSE)</f>
        <v>2</v>
      </c>
      <c r="EE12">
        <f>VLOOKUP($B12,'Raw Stats'!$S$3:$AH$528,16,FALSE)</f>
        <v>211</v>
      </c>
    </row>
    <row r="13" spans="1:135" x14ac:dyDescent="0.2">
      <c r="A13" t="e">
        <f>VLOOKUP(B13,'ALL SKATERS'!$B$3:$I$378,9,FALSE)</f>
        <v>#REF!</v>
      </c>
      <c r="B13" t="s">
        <v>64</v>
      </c>
      <c r="C13">
        <f t="shared" si="0"/>
        <v>1.204649017709652</v>
      </c>
      <c r="D13">
        <f t="shared" si="1"/>
        <v>1.0097343511803227</v>
      </c>
      <c r="E13">
        <f t="shared" si="2"/>
        <v>1.2753049044798539</v>
      </c>
      <c r="F13">
        <f t="shared" si="3"/>
        <v>0.97792968396490665</v>
      </c>
      <c r="G13">
        <f t="shared" si="4"/>
        <v>1.1412841310619406</v>
      </c>
      <c r="H13">
        <f>VLOOKUP(B13,'ALL SKATERS'!$B$3:$H$378,7,FALSE)</f>
        <v>1.1200000000000001</v>
      </c>
      <c r="I13" s="29" t="e">
        <f t="shared" si="5"/>
        <v>#REF!</v>
      </c>
      <c r="J13" s="29">
        <f t="shared" si="6"/>
        <v>15.000000000000012</v>
      </c>
      <c r="K13" s="29">
        <f t="shared" si="7"/>
        <v>0.16000000000000014</v>
      </c>
      <c r="L13">
        <f>BU13*'Value Calculations'!$D$3</f>
        <v>17.124888002293591</v>
      </c>
      <c r="M13">
        <f>BV13*'Value Calculations'!$D$4</f>
        <v>8.7915430092055473</v>
      </c>
      <c r="N13">
        <f>BW13*'Value Calculations'!$D$5</f>
        <v>18.308329248651585</v>
      </c>
      <c r="O13">
        <f>BX13*'Value Calculations'!$D$6</f>
        <v>3.626883025661523</v>
      </c>
      <c r="P13">
        <f>BY13*'Value Calculations'!$D$7</f>
        <v>3.1638555739653409</v>
      </c>
      <c r="Q13">
        <f>BZ13*'Value Calculations'!$D$8</f>
        <v>3.2351154010442906</v>
      </c>
      <c r="R13">
        <f>CA13*'Value Calculations'!$D$9</f>
        <v>4.156432742138052</v>
      </c>
      <c r="S13">
        <f>CB13*'Value Calculations'!$D$10</f>
        <v>4.3837976889144565</v>
      </c>
      <c r="T13">
        <f>CC13*'Value Calculations'!$D$11</f>
        <v>4.9535707401246869</v>
      </c>
      <c r="U13">
        <f>CD13*'Value Calculations'!$D$12</f>
        <v>6.5110619167153123</v>
      </c>
      <c r="V13">
        <f>CE13*'Value Calculations'!$D$13</f>
        <v>20.911795050348125</v>
      </c>
      <c r="X13">
        <f>CH13*'Value Calculations'!$D$3</f>
        <v>10.601121144276986</v>
      </c>
      <c r="Y13">
        <f>CI13*'Value Calculations'!$D$4</f>
        <v>4.2329651525804488</v>
      </c>
      <c r="Z13">
        <f>CJ13*'Value Calculations'!$D$5</f>
        <v>10.348186097063941</v>
      </c>
      <c r="AA13">
        <f>CK13*'Value Calculations'!$D$6</f>
        <v>1.2506493191936285</v>
      </c>
      <c r="AB13">
        <f>CL13*'Value Calculations'!$D$7</f>
        <v>3.1638555739653409</v>
      </c>
      <c r="AC13">
        <f>CM13*'Value Calculations'!$D$8</f>
        <v>0.79080598692193771</v>
      </c>
      <c r="AD13">
        <f>CN13*'Value Calculations'!$D$9</f>
        <v>3.6526227127879851</v>
      </c>
      <c r="AE13">
        <f>CO13*'Value Calculations'!$D$10</f>
        <v>2.5572153185334328</v>
      </c>
      <c r="AF13">
        <f>CP13*'Value Calculations'!$D$11</f>
        <v>3.9628565920997496</v>
      </c>
      <c r="AG13">
        <f>CQ13*'Value Calculations'!$D$12</f>
        <v>7.3249446563047265</v>
      </c>
      <c r="AH13">
        <f>CR13*'Value Calculations'!$D$13</f>
        <v>17.747510272992816</v>
      </c>
      <c r="AJ13">
        <f>CU13*'Value Calculations'!$D$3</f>
        <v>8.5624440011467957</v>
      </c>
      <c r="AK13">
        <f>CV13*'Value Calculations'!$D$4</f>
        <v>6.8378667849376482</v>
      </c>
      <c r="AL13">
        <f>CW13*'Value Calculations'!$D$5</f>
        <v>11.144200412222705</v>
      </c>
      <c r="AM13">
        <f>CX13*'Value Calculations'!$D$6</f>
        <v>2.0010389107098057</v>
      </c>
      <c r="AN13">
        <f>CY13*'Value Calculations'!$D$7</f>
        <v>2.2850068034194129</v>
      </c>
      <c r="AO13">
        <f>CZ13*'Value Calculations'!$D$8</f>
        <v>3.3070068544008304</v>
      </c>
      <c r="AP13">
        <f>DA13*'Value Calculations'!$D$9</f>
        <v>3.1488126834379182</v>
      </c>
      <c r="AQ13">
        <f>DB13*'Value Calculations'!$D$10</f>
        <v>3.2878482666858426</v>
      </c>
      <c r="AR13">
        <f>DC13*'Value Calculations'!$D$11</f>
        <v>0.9907141480249374</v>
      </c>
      <c r="AS13">
        <f>DD13*'Value Calculations'!$D$12</f>
        <v>2.441648218768242</v>
      </c>
      <c r="AT13">
        <f>DE13*'Value Calculations'!$D$13</f>
        <v>12.106828713359441</v>
      </c>
      <c r="AV13">
        <f>DH13*'Value Calculations'!$D$3</f>
        <v>12.232062858781138</v>
      </c>
      <c r="AW13">
        <f>DI13*'Value Calculations'!$D$4</f>
        <v>9.4427684172948485</v>
      </c>
      <c r="AX13">
        <f>DJ13*'Value Calculations'!$D$5</f>
        <v>15.654948198122371</v>
      </c>
      <c r="AY13">
        <f>DK13*'Value Calculations'!$D$6</f>
        <v>-2.376233706467894</v>
      </c>
      <c r="AZ13">
        <f>DL13*'Value Calculations'!$D$7</f>
        <v>3.5153950821837121</v>
      </c>
      <c r="BA13">
        <f>DM13*'Value Calculations'!$D$8</f>
        <v>7.4767111490801383</v>
      </c>
      <c r="BB13">
        <f>DN13*'Value Calculations'!$D$9</f>
        <v>2.6450026540878513</v>
      </c>
      <c r="BC13">
        <f>DO13*'Value Calculations'!$D$10</f>
        <v>6.9410130074478893</v>
      </c>
      <c r="BD13">
        <f>DP13*'Value Calculations'!$D$11</f>
        <v>1.9814282960498748</v>
      </c>
      <c r="BE13">
        <f>DQ13*'Value Calculations'!$D$12</f>
        <v>1.6277654791788281</v>
      </c>
      <c r="BF13">
        <f>DR13*'Value Calculations'!$D$13</f>
        <v>21.049372649363573</v>
      </c>
      <c r="BH13">
        <f>DU13*'Value Calculations'!$D$3</f>
        <v>13.047533716033213</v>
      </c>
      <c r="BI13">
        <f>DV13*'Value Calculations'!$D$4</f>
        <v>11.070831937518097</v>
      </c>
      <c r="BJ13">
        <f>DW13*'Value Calculations'!$D$5</f>
        <v>17.512314933492821</v>
      </c>
      <c r="BK13">
        <f>DX13*'Value Calculations'!$D$6</f>
        <v>0.25012986383872571</v>
      </c>
      <c r="BL13">
        <f>DY13*'Value Calculations'!$D$7</f>
        <v>2.9880858198561553</v>
      </c>
      <c r="BM13">
        <f>DZ13*'Value Calculations'!$D$8</f>
        <v>6.542122255445121</v>
      </c>
      <c r="BN13">
        <f>EA13*'Value Calculations'!$D$9</f>
        <v>2.3930976394128178</v>
      </c>
      <c r="BO13">
        <f>EB13*'Value Calculations'!$D$10</f>
        <v>5.1144306370668655</v>
      </c>
      <c r="BP13">
        <f>EC13*'Value Calculations'!$D$11</f>
        <v>0</v>
      </c>
      <c r="BQ13">
        <f>ED13*'Value Calculations'!$D$12</f>
        <v>5.6971791771258982</v>
      </c>
      <c r="BR13">
        <f>EE13*'Value Calculations'!$D$13</f>
        <v>20.980583849855851</v>
      </c>
      <c r="BT13">
        <f>VLOOKUP($B13,'Raw Stats'!$CM$3:$DC$528,3,FALSE)</f>
        <v>79</v>
      </c>
      <c r="BU13">
        <f>VLOOKUP($B13,'Raw Stats'!$CM$3:$DC$528,4,FALSE)</f>
        <v>42</v>
      </c>
      <c r="BV13">
        <f>VLOOKUP($B13,'Raw Stats'!$CM$3:$DC$528,5,FALSE)</f>
        <v>27</v>
      </c>
      <c r="BW13">
        <f>VLOOKUP($B13,'Raw Stats'!$CM$3:$DC$528,6,FALSE)</f>
        <v>69</v>
      </c>
      <c r="BX13">
        <f>VLOOKUP($B13,'Raw Stats'!$CM$3:$DC$528,7,FALSE)</f>
        <v>29</v>
      </c>
      <c r="BY13">
        <f>VLOOKUP($B13,'Raw Stats'!$CM$3:$DC$528,8,FALSE)</f>
        <v>36</v>
      </c>
      <c r="BZ13">
        <f>VLOOKUP($B13,'Raw Stats'!$CM$3:$DC$528,9,FALSE)</f>
        <v>45</v>
      </c>
      <c r="CA13">
        <f>VLOOKUP($B13,'Raw Stats'!$CM$3:$DC$528,10,FALSE)</f>
        <v>33</v>
      </c>
      <c r="CB13">
        <f>VLOOKUP($B13,'Raw Stats'!$CM$3:$DC$528,11,FALSE)+VLOOKUP($B13,'Raw Stats'!$CM$3:$DC$528,12,FALSE)</f>
        <v>12</v>
      </c>
      <c r="CC13">
        <f>VLOOKUP($B13,'Raw Stats'!$CM$3:$DC$528,13,FALSE)+VLOOKUP($B13,'Raw Stats'!$CM$3:$DC$528,14,FALSE)</f>
        <v>5</v>
      </c>
      <c r="CD13">
        <f>VLOOKUP($B13,'Raw Stats'!$CM$3:$DC$528,15,FALSE)</f>
        <v>8</v>
      </c>
      <c r="CE13">
        <f>VLOOKUP($B13,'Raw Stats'!$CM$3:$DC$528,16,FALSE)</f>
        <v>304</v>
      </c>
      <c r="CG13">
        <f>VLOOKUP($B13,'Raw Stats'!$BU$3:$CJ$528,3,FALSE)</f>
        <v>65</v>
      </c>
      <c r="CH13">
        <f>VLOOKUP($B13,'Raw Stats'!$BU$3:$CJ$528,4,FALSE)</f>
        <v>26</v>
      </c>
      <c r="CI13">
        <f>VLOOKUP($B13,'Raw Stats'!$BU$3:$CJ$5288,5,FALSE)</f>
        <v>13</v>
      </c>
      <c r="CJ13">
        <f>VLOOKUP($B13,'Raw Stats'!$BU$3:$CJ$528,6,FALSE)</f>
        <v>39</v>
      </c>
      <c r="CK13">
        <f>VLOOKUP($B13,'Raw Stats'!$BU$3:$CJ$528,7,FALSE)</f>
        <v>10</v>
      </c>
      <c r="CL13">
        <f>VLOOKUP($B13,'Raw Stats'!$BU$3:$CJ$528,8,FALSE)</f>
        <v>36</v>
      </c>
      <c r="CM13">
        <f>VLOOKUP($B13,'Raw Stats'!$BU$3:$CJ$528,9,FALSE)</f>
        <v>11</v>
      </c>
      <c r="CN13">
        <f>VLOOKUP($B13,'Raw Stats'!$BU$3:$CJ$528,10,FALSE)</f>
        <v>29</v>
      </c>
      <c r="CO13">
        <f>VLOOKUP($B13,'Raw Stats'!$BU$3:$CJ$528,11,FALSE)+VLOOKUP($B13,'Raw Stats'!$BU$3:$CJ$528,12,FALSE)</f>
        <v>7</v>
      </c>
      <c r="CP13">
        <f>VLOOKUP($B13,'Raw Stats'!$BU$3:$CJ$528,13,FALSE)+VLOOKUP($B13,'Raw Stats'!$BU$3:$CJ$528,14,FALSE)</f>
        <v>4</v>
      </c>
      <c r="CQ13">
        <f>VLOOKUP($B13,'Raw Stats'!$BU$3:$CJ$528,15,FALSE)</f>
        <v>9</v>
      </c>
      <c r="CR13">
        <f>VLOOKUP($B13,'Raw Stats'!$BU$3:$CJ$528,16,FALSE)</f>
        <v>258</v>
      </c>
      <c r="CT13">
        <f>VLOOKUP($B13,'Raw Stats'!$BC$3:$BR$528,3,FALSE)</f>
        <v>44</v>
      </c>
      <c r="CU13">
        <f>VLOOKUP($B13,'Raw Stats'!$BC$3:$BR$528,4,FALSE)</f>
        <v>21</v>
      </c>
      <c r="CV13">
        <f>VLOOKUP($B13,'Raw Stats'!$BC$3:$BR$5288,5,FALSE)</f>
        <v>21</v>
      </c>
      <c r="CW13">
        <f>VLOOKUP($B13,'Raw Stats'!$BC$3:$BR$52888,6,FALSE)</f>
        <v>42</v>
      </c>
      <c r="CX13">
        <f>VLOOKUP($B13,'Raw Stats'!$BC$3:$BR$5288,7,FALSE)</f>
        <v>16</v>
      </c>
      <c r="CY13">
        <f>VLOOKUP($B13,'Raw Stats'!$BC$3:$BR$5288,8,FALSE)</f>
        <v>26</v>
      </c>
      <c r="CZ13">
        <f>VLOOKUP($B13,'Raw Stats'!$BC$3:$BR$5288,9,FALSE)</f>
        <v>46</v>
      </c>
      <c r="DA13">
        <f>VLOOKUP($B13,'Raw Stats'!$BC$3:$BR$5288,10,FALSE)</f>
        <v>25</v>
      </c>
      <c r="DB13">
        <f>VLOOKUP($B13,'Raw Stats'!$BC$3:$BR$5288,11,FALSE)+VLOOKUP($B13,'Raw Stats'!$BC$3:$BR$5288,12,FALSE)</f>
        <v>9</v>
      </c>
      <c r="DC13">
        <f>VLOOKUP($B13,'Raw Stats'!$BC$3:$BR$5288,13,FALSE)+VLOOKUP($B13,'Raw Stats'!$BC$3:$BR$5288,14,FALSE)</f>
        <v>1</v>
      </c>
      <c r="DD13">
        <f>VLOOKUP($B13,'Raw Stats'!$BC$3:$BR$5288,15,FALSE)</f>
        <v>3</v>
      </c>
      <c r="DE13">
        <f>VLOOKUP($B13,'Raw Stats'!$BC$3:$BR$5288,16,FALSE)</f>
        <v>176</v>
      </c>
      <c r="DG13">
        <f>VLOOKUP($B13,'Raw Stats'!$AK$3:$AZ$528,3,FALSE)</f>
        <v>82</v>
      </c>
      <c r="DH13">
        <f>VLOOKUP($B13,'Raw Stats'!$AK$3:$AZ$528,4,FALSE)</f>
        <v>30</v>
      </c>
      <c r="DI13">
        <f>VLOOKUP($B13,'Raw Stats'!$AK$3:$AZ$528,5,FALSE)</f>
        <v>29</v>
      </c>
      <c r="DJ13">
        <f>VLOOKUP($B13,'Raw Stats'!$AK$3:$AZ$528,6,FALSE)</f>
        <v>59</v>
      </c>
      <c r="DK13">
        <f>VLOOKUP($B13,'Raw Stats'!$AK$3:$AZ$528,7,FALSE)</f>
        <v>-19</v>
      </c>
      <c r="DL13">
        <f>VLOOKUP($B13,'Raw Stats'!$AK$3:$AZ$528,8,FALSE)</f>
        <v>40</v>
      </c>
      <c r="DM13">
        <f>VLOOKUP($B13,'Raw Stats'!$AK$3:$AZ$528,9,FALSE)</f>
        <v>104</v>
      </c>
      <c r="DN13">
        <f>VLOOKUP($B13,'Raw Stats'!$AK$3:$AZ$528,10,FALSE)</f>
        <v>21</v>
      </c>
      <c r="DO13">
        <f>VLOOKUP($B13,'Raw Stats'!$AK$3:$AZ$528,11,FALSE)+VLOOKUP($B13,'Raw Stats'!$AK$3:$AZ$528,12,FALSE)</f>
        <v>19</v>
      </c>
      <c r="DP13">
        <f>VLOOKUP($B13,'Raw Stats'!$AK$3:$AZ$528,13,FALSE)+VLOOKUP($B13,'Raw Stats'!$AK$3:$AZ$528,14,FALSE)</f>
        <v>2</v>
      </c>
      <c r="DQ13">
        <f>VLOOKUP($B13,'Raw Stats'!$AK$3:$AZ$528,15,FALSE)</f>
        <v>2</v>
      </c>
      <c r="DR13">
        <f>VLOOKUP($B13,'Raw Stats'!$AK$3:$AZ$528,16,FALSE)</f>
        <v>306</v>
      </c>
      <c r="DT13">
        <f>VLOOKUP($B13,'Raw Stats'!$S$3:$AH$528,3,FALSE)</f>
        <v>75</v>
      </c>
      <c r="DU13">
        <f>VLOOKUP($B13,'Raw Stats'!$S$3:$AH$528,4,FALSE)</f>
        <v>32</v>
      </c>
      <c r="DV13">
        <f>VLOOKUP($B13,'Raw Stats'!$S$3:$AH$528,5,FALSE)</f>
        <v>34</v>
      </c>
      <c r="DW13">
        <f>VLOOKUP($B13,'Raw Stats'!$S$3:$AH$528,6,FALSE)</f>
        <v>66</v>
      </c>
      <c r="DX13">
        <f>VLOOKUP($B13,'Raw Stats'!$S$3:$AH$528,7,FALSE)</f>
        <v>2</v>
      </c>
      <c r="DY13">
        <f>VLOOKUP($B13,'Raw Stats'!$S$3:$AH$528,8,FALSE)</f>
        <v>34</v>
      </c>
      <c r="DZ13">
        <f>VLOOKUP($B13,'Raw Stats'!$S$3:$AH$528,9,FALSE)</f>
        <v>91</v>
      </c>
      <c r="EA13">
        <f>VLOOKUP($B13,'Raw Stats'!$S$3:$AH$528,10,FALSE)</f>
        <v>19</v>
      </c>
      <c r="EB13">
        <f>VLOOKUP($B13,'Raw Stats'!$S$3:$AH$528,11,FALSE)+VLOOKUP($B13,'Raw Stats'!$S$3:$AH$528,12,FALSE)</f>
        <v>14</v>
      </c>
      <c r="EC13">
        <f>VLOOKUP($B13,'Raw Stats'!$S$3:$AH$528,13,FALSE)+VLOOKUP($B13,'Raw Stats'!$S$3:$AH$528,14,FALSE)</f>
        <v>0</v>
      </c>
      <c r="ED13">
        <f>VLOOKUP($B13,'Raw Stats'!$S$3:$AH$528,15,FALSE)</f>
        <v>7</v>
      </c>
      <c r="EE13">
        <f>VLOOKUP($B13,'Raw Stats'!$S$3:$AH$528,16,FALSE)</f>
        <v>305</v>
      </c>
    </row>
    <row r="14" spans="1:135" x14ac:dyDescent="0.2">
      <c r="A14" t="e">
        <f>VLOOKUP(B14,'ALL SKATERS'!$B$3:$I$378,9,FALSE)</f>
        <v>#REF!</v>
      </c>
      <c r="B14" t="s">
        <v>90</v>
      </c>
      <c r="C14">
        <f t="shared" si="0"/>
        <v>0.56647702108107345</v>
      </c>
      <c r="D14">
        <f t="shared" si="1"/>
        <v>0.9638160685564171</v>
      </c>
      <c r="E14">
        <f t="shared" si="2"/>
        <v>0.76260770382444154</v>
      </c>
      <c r="F14">
        <f t="shared" si="3"/>
        <v>0.93565642292083573</v>
      </c>
      <c r="G14">
        <f t="shared" si="4"/>
        <v>0.92372841978730291</v>
      </c>
      <c r="H14">
        <f>VLOOKUP(B14,'ALL SKATERS'!$B$3:$H$378,7,FALSE)</f>
        <v>0.87</v>
      </c>
      <c r="I14" s="29" t="e">
        <f t="shared" si="5"/>
        <v>#REF!</v>
      </c>
      <c r="J14" s="29">
        <f t="shared" si="6"/>
        <v>-9.9999999999999982</v>
      </c>
      <c r="K14" s="29">
        <f t="shared" si="7"/>
        <v>-8.9999999999999969E-2</v>
      </c>
      <c r="L14">
        <f>BU14*'Value Calculations'!$D$3</f>
        <v>7.3392377152686823</v>
      </c>
      <c r="M14">
        <f>BV14*'Value Calculations'!$D$4</f>
        <v>4.2329651525804488</v>
      </c>
      <c r="N14">
        <f>BW14*'Value Calculations'!$D$5</f>
        <v>8.2254812566405686</v>
      </c>
      <c r="O14">
        <f>BX14*'Value Calculations'!$D$6</f>
        <v>-3.0015583660647085</v>
      </c>
      <c r="P14">
        <f>BY14*'Value Calculations'!$D$7</f>
        <v>1.5819277869826704</v>
      </c>
      <c r="Q14">
        <f>BZ14*'Value Calculations'!$D$8</f>
        <v>3.3788983077573702</v>
      </c>
      <c r="R14">
        <f>CA14*'Value Calculations'!$D$9</f>
        <v>1.5114300880502007</v>
      </c>
      <c r="S14">
        <f>CB14*'Value Calculations'!$D$10</f>
        <v>2.5572153185334328</v>
      </c>
      <c r="T14">
        <f>CC14*'Value Calculations'!$D$11</f>
        <v>0</v>
      </c>
      <c r="U14">
        <f>CD14*'Value Calculations'!$D$12</f>
        <v>1.6277654791788281</v>
      </c>
      <c r="V14">
        <f>CE14*'Value Calculations'!$D$13</f>
        <v>16.165367884315163</v>
      </c>
      <c r="X14">
        <f>CH14*'Value Calculations'!$D$3</f>
        <v>13.455269144659251</v>
      </c>
      <c r="Y14">
        <f>CI14*'Value Calculations'!$D$4</f>
        <v>6.8378667849376482</v>
      </c>
      <c r="Z14">
        <f>CJ14*'Value Calculations'!$D$5</f>
        <v>14.328257672857763</v>
      </c>
      <c r="AA14">
        <f>CK14*'Value Calculations'!$D$6</f>
        <v>-1.75090904687108</v>
      </c>
      <c r="AB14">
        <f>CL14*'Value Calculations'!$D$7</f>
        <v>1.9334672952010417</v>
      </c>
      <c r="AC14">
        <f>CM14*'Value Calculations'!$D$8</f>
        <v>1.5816119738438754</v>
      </c>
      <c r="AD14">
        <f>CN14*'Value Calculations'!$D$9</f>
        <v>1.0076200587001338</v>
      </c>
      <c r="AE14">
        <f>CO14*'Value Calculations'!$D$10</f>
        <v>7.3063294815240942</v>
      </c>
      <c r="AF14">
        <f>CP14*'Value Calculations'!$D$11</f>
        <v>0</v>
      </c>
      <c r="AG14">
        <f>CQ14*'Value Calculations'!$D$12</f>
        <v>4.883296437536484</v>
      </c>
      <c r="AH14">
        <f>CR14*'Value Calculations'!$D$13</f>
        <v>18.848131065116402</v>
      </c>
      <c r="AJ14">
        <f>CU14*'Value Calculations'!$D$3</f>
        <v>5.300560572138493</v>
      </c>
      <c r="AK14">
        <f>CV14*'Value Calculations'!$D$4</f>
        <v>3.5817397444911494</v>
      </c>
      <c r="AL14">
        <f>CW14*'Value Calculations'!$D$5</f>
        <v>6.3681145212701171</v>
      </c>
      <c r="AM14">
        <f>CX14*'Value Calculations'!$D$6</f>
        <v>-2.6263635703066202</v>
      </c>
      <c r="AN14">
        <f>CY14*'Value Calculations'!$D$7</f>
        <v>2.2850068034194129</v>
      </c>
      <c r="AO14">
        <f>CZ14*'Value Calculations'!$D$8</f>
        <v>1.5097205204873356</v>
      </c>
      <c r="AP14">
        <f>DA14*'Value Calculations'!$D$9</f>
        <v>1.385477580712684</v>
      </c>
      <c r="AQ14">
        <f>DB14*'Value Calculations'!$D$10</f>
        <v>3.2878482666858426</v>
      </c>
      <c r="AR14">
        <f>DC14*'Value Calculations'!$D$11</f>
        <v>0</v>
      </c>
      <c r="AS14">
        <f>DD14*'Value Calculations'!$D$12</f>
        <v>0</v>
      </c>
      <c r="AT14">
        <f>DE14*'Value Calculations'!$D$13</f>
        <v>10.937419121728132</v>
      </c>
      <c r="AV14">
        <f>DH14*'Value Calculations'!$D$3</f>
        <v>8.1547085725207573</v>
      </c>
      <c r="AW14">
        <f>DI14*'Value Calculations'!$D$4</f>
        <v>7.8147048970715982</v>
      </c>
      <c r="AX14">
        <f>DJ14*'Value Calculations'!$D$5</f>
        <v>11.674876622328547</v>
      </c>
      <c r="AY14">
        <f>DK14*'Value Calculations'!$D$6</f>
        <v>-1.0005194553549028</v>
      </c>
      <c r="AZ14">
        <f>DL14*'Value Calculations'!$D$7</f>
        <v>4.9215531150571969</v>
      </c>
      <c r="BA14">
        <f>DM14*'Value Calculations'!$D$8</f>
        <v>3.1632239476877508</v>
      </c>
      <c r="BB14">
        <f>DN14*'Value Calculations'!$D$9</f>
        <v>1.8892876100627509</v>
      </c>
      <c r="BC14">
        <f>DO14*'Value Calculations'!$D$10</f>
        <v>4.7491141629906615</v>
      </c>
      <c r="BD14">
        <f>DP14*'Value Calculations'!$D$11</f>
        <v>0</v>
      </c>
      <c r="BE14">
        <f>DQ14*'Value Calculations'!$D$12</f>
        <v>4.0694136979470699</v>
      </c>
      <c r="BF14">
        <f>DR14*'Value Calculations'!$D$13</f>
        <v>14.445647896622059</v>
      </c>
      <c r="BH14">
        <f>DU14*'Value Calculations'!$D$3</f>
        <v>12.639798287407174</v>
      </c>
      <c r="BI14">
        <f>DV14*'Value Calculations'!$D$4</f>
        <v>10.419606529428798</v>
      </c>
      <c r="BJ14">
        <f>DW14*'Value Calculations'!$D$5</f>
        <v>16.716300618334056</v>
      </c>
      <c r="BK14">
        <f>DX14*'Value Calculations'!$D$6</f>
        <v>0.37519479575808856</v>
      </c>
      <c r="BL14">
        <f>DY14*'Value Calculations'!$D$7</f>
        <v>4.0427043445112689</v>
      </c>
      <c r="BM14">
        <f>DZ14*'Value Calculations'!$D$8</f>
        <v>5.0324017349577854</v>
      </c>
      <c r="BN14">
        <f>EA14*'Value Calculations'!$D$9</f>
        <v>3.5266702054504684</v>
      </c>
      <c r="BO14">
        <f>EB14*'Value Calculations'!$D$10</f>
        <v>6.5756965333716852</v>
      </c>
      <c r="BP14">
        <f>EC14*'Value Calculations'!$D$11</f>
        <v>0</v>
      </c>
      <c r="BQ14">
        <f>ED14*'Value Calculations'!$D$12</f>
        <v>1.6277654791788281</v>
      </c>
      <c r="BR14">
        <f>EE14*'Value Calculations'!$D$13</f>
        <v>14.789591894160681</v>
      </c>
      <c r="BT14">
        <f>VLOOKUP($B14,'Raw Stats'!$CM$3:$DC$528,3,FALSE)</f>
        <v>77</v>
      </c>
      <c r="BU14">
        <f>VLOOKUP($B14,'Raw Stats'!$CM$3:$DC$528,4,FALSE)</f>
        <v>18</v>
      </c>
      <c r="BV14">
        <f>VLOOKUP($B14,'Raw Stats'!$CM$3:$DC$528,5,FALSE)</f>
        <v>13</v>
      </c>
      <c r="BW14">
        <f>VLOOKUP($B14,'Raw Stats'!$CM$3:$DC$528,6,FALSE)</f>
        <v>31</v>
      </c>
      <c r="BX14">
        <f>VLOOKUP($B14,'Raw Stats'!$CM$3:$DC$528,7,FALSE)</f>
        <v>-24</v>
      </c>
      <c r="BY14">
        <f>VLOOKUP($B14,'Raw Stats'!$CM$3:$DC$528,8,FALSE)</f>
        <v>18</v>
      </c>
      <c r="BZ14">
        <f>VLOOKUP($B14,'Raw Stats'!$CM$3:$DC$528,9,FALSE)</f>
        <v>47</v>
      </c>
      <c r="CA14">
        <f>VLOOKUP($B14,'Raw Stats'!$CM$3:$DC$528,10,FALSE)</f>
        <v>12</v>
      </c>
      <c r="CB14">
        <f>VLOOKUP($B14,'Raw Stats'!$CM$3:$DC$528,11,FALSE)+VLOOKUP($B14,'Raw Stats'!$CM$3:$DC$528,12,FALSE)</f>
        <v>7</v>
      </c>
      <c r="CC14">
        <f>VLOOKUP($B14,'Raw Stats'!$CM$3:$DC$528,13,FALSE)+VLOOKUP($B14,'Raw Stats'!$CM$3:$DC$528,14,FALSE)</f>
        <v>0</v>
      </c>
      <c r="CD14">
        <f>VLOOKUP($B14,'Raw Stats'!$CM$3:$DC$528,15,FALSE)</f>
        <v>2</v>
      </c>
      <c r="CE14">
        <f>VLOOKUP($B14,'Raw Stats'!$CM$3:$DC$528,16,FALSE)</f>
        <v>235</v>
      </c>
      <c r="CG14">
        <f>VLOOKUP($B14,'Raw Stats'!$BU$3:$CJ$528,3,FALSE)</f>
        <v>71</v>
      </c>
      <c r="CH14">
        <f>VLOOKUP($B14,'Raw Stats'!$BU$3:$CJ$528,4,FALSE)</f>
        <v>33</v>
      </c>
      <c r="CI14">
        <f>VLOOKUP($B14,'Raw Stats'!$BU$3:$CJ$5288,5,FALSE)</f>
        <v>21</v>
      </c>
      <c r="CJ14">
        <f>VLOOKUP($B14,'Raw Stats'!$BU$3:$CJ$528,6,FALSE)</f>
        <v>54</v>
      </c>
      <c r="CK14">
        <f>VLOOKUP($B14,'Raw Stats'!$BU$3:$CJ$528,7,FALSE)</f>
        <v>-14</v>
      </c>
      <c r="CL14">
        <f>VLOOKUP($B14,'Raw Stats'!$BU$3:$CJ$528,8,FALSE)</f>
        <v>22</v>
      </c>
      <c r="CM14">
        <f>VLOOKUP($B14,'Raw Stats'!$BU$3:$CJ$528,9,FALSE)</f>
        <v>22</v>
      </c>
      <c r="CN14">
        <f>VLOOKUP($B14,'Raw Stats'!$BU$3:$CJ$528,10,FALSE)</f>
        <v>8</v>
      </c>
      <c r="CO14">
        <f>VLOOKUP($B14,'Raw Stats'!$BU$3:$CJ$528,11,FALSE)+VLOOKUP($B14,'Raw Stats'!$BU$3:$CJ$528,12,FALSE)</f>
        <v>20</v>
      </c>
      <c r="CP14">
        <f>VLOOKUP($B14,'Raw Stats'!$BU$3:$CJ$528,13,FALSE)+VLOOKUP($B14,'Raw Stats'!$BU$3:$CJ$528,14,FALSE)</f>
        <v>0</v>
      </c>
      <c r="CQ14">
        <f>VLOOKUP($B14,'Raw Stats'!$BU$3:$CJ$528,15,FALSE)</f>
        <v>6</v>
      </c>
      <c r="CR14">
        <f>VLOOKUP($B14,'Raw Stats'!$BU$3:$CJ$528,16,FALSE)</f>
        <v>274</v>
      </c>
      <c r="CT14">
        <f>VLOOKUP($B14,'Raw Stats'!$BC$3:$BR$528,3,FALSE)</f>
        <v>42</v>
      </c>
      <c r="CU14">
        <f>VLOOKUP($B14,'Raw Stats'!$BC$3:$BR$528,4,FALSE)</f>
        <v>13</v>
      </c>
      <c r="CV14">
        <f>VLOOKUP($B14,'Raw Stats'!$BC$3:$BR$5288,5,FALSE)</f>
        <v>11</v>
      </c>
      <c r="CW14">
        <f>VLOOKUP($B14,'Raw Stats'!$BC$3:$BR$52888,6,FALSE)</f>
        <v>24</v>
      </c>
      <c r="CX14">
        <f>VLOOKUP($B14,'Raw Stats'!$BC$3:$BR$5288,7,FALSE)</f>
        <v>-21</v>
      </c>
      <c r="CY14">
        <f>VLOOKUP($B14,'Raw Stats'!$BC$3:$BR$5288,8,FALSE)</f>
        <v>26</v>
      </c>
      <c r="CZ14">
        <f>VLOOKUP($B14,'Raw Stats'!$BC$3:$BR$5288,9,FALSE)</f>
        <v>21</v>
      </c>
      <c r="DA14">
        <f>VLOOKUP($B14,'Raw Stats'!$BC$3:$BR$5288,10,FALSE)</f>
        <v>11</v>
      </c>
      <c r="DB14">
        <f>VLOOKUP($B14,'Raw Stats'!$BC$3:$BR$5288,11,FALSE)+VLOOKUP($B14,'Raw Stats'!$BC$3:$BR$5288,12,FALSE)</f>
        <v>9</v>
      </c>
      <c r="DC14">
        <f>VLOOKUP($B14,'Raw Stats'!$BC$3:$BR$5288,13,FALSE)+VLOOKUP($B14,'Raw Stats'!$BC$3:$BR$5288,14,FALSE)</f>
        <v>0</v>
      </c>
      <c r="DD14">
        <f>VLOOKUP($B14,'Raw Stats'!$BC$3:$BR$5288,15,FALSE)</f>
        <v>0</v>
      </c>
      <c r="DE14">
        <f>VLOOKUP($B14,'Raw Stats'!$BC$3:$BR$5288,16,FALSE)</f>
        <v>159</v>
      </c>
      <c r="DG14">
        <f>VLOOKUP($B14,'Raw Stats'!$AK$3:$AZ$528,3,FALSE)</f>
        <v>64</v>
      </c>
      <c r="DH14">
        <f>VLOOKUP($B14,'Raw Stats'!$AK$3:$AZ$528,4,FALSE)</f>
        <v>20</v>
      </c>
      <c r="DI14">
        <f>VLOOKUP($B14,'Raw Stats'!$AK$3:$AZ$528,5,FALSE)</f>
        <v>24</v>
      </c>
      <c r="DJ14">
        <f>VLOOKUP($B14,'Raw Stats'!$AK$3:$AZ$528,6,FALSE)</f>
        <v>44</v>
      </c>
      <c r="DK14">
        <f>VLOOKUP($B14,'Raw Stats'!$AK$3:$AZ$528,7,FALSE)</f>
        <v>-8</v>
      </c>
      <c r="DL14">
        <f>VLOOKUP($B14,'Raw Stats'!$AK$3:$AZ$528,8,FALSE)</f>
        <v>56</v>
      </c>
      <c r="DM14">
        <f>VLOOKUP($B14,'Raw Stats'!$AK$3:$AZ$528,9,FALSE)</f>
        <v>44</v>
      </c>
      <c r="DN14">
        <f>VLOOKUP($B14,'Raw Stats'!$AK$3:$AZ$528,10,FALSE)</f>
        <v>15</v>
      </c>
      <c r="DO14">
        <f>VLOOKUP($B14,'Raw Stats'!$AK$3:$AZ$528,11,FALSE)+VLOOKUP($B14,'Raw Stats'!$AK$3:$AZ$528,12,FALSE)</f>
        <v>13</v>
      </c>
      <c r="DP14">
        <f>VLOOKUP($B14,'Raw Stats'!$AK$3:$AZ$528,13,FALSE)+VLOOKUP($B14,'Raw Stats'!$AK$3:$AZ$528,14,FALSE)</f>
        <v>0</v>
      </c>
      <c r="DQ14">
        <f>VLOOKUP($B14,'Raw Stats'!$AK$3:$AZ$528,15,FALSE)</f>
        <v>5</v>
      </c>
      <c r="DR14">
        <f>VLOOKUP($B14,'Raw Stats'!$AK$3:$AZ$528,16,FALSE)</f>
        <v>210</v>
      </c>
      <c r="DT14">
        <f>VLOOKUP($B14,'Raw Stats'!$S$3:$AH$528,3,FALSE)</f>
        <v>82</v>
      </c>
      <c r="DU14">
        <f>VLOOKUP($B14,'Raw Stats'!$S$3:$AH$528,4,FALSE)</f>
        <v>31</v>
      </c>
      <c r="DV14">
        <f>VLOOKUP($B14,'Raw Stats'!$S$3:$AH$528,5,FALSE)</f>
        <v>32</v>
      </c>
      <c r="DW14">
        <f>VLOOKUP($B14,'Raw Stats'!$S$3:$AH$528,6,FALSE)</f>
        <v>63</v>
      </c>
      <c r="DX14">
        <f>VLOOKUP($B14,'Raw Stats'!$S$3:$AH$528,7,FALSE)</f>
        <v>3</v>
      </c>
      <c r="DY14">
        <f>VLOOKUP($B14,'Raw Stats'!$S$3:$AH$528,8,FALSE)</f>
        <v>46</v>
      </c>
      <c r="DZ14">
        <f>VLOOKUP($B14,'Raw Stats'!$S$3:$AH$528,9,FALSE)</f>
        <v>70</v>
      </c>
      <c r="EA14">
        <f>VLOOKUP($B14,'Raw Stats'!$S$3:$AH$528,10,FALSE)</f>
        <v>28</v>
      </c>
      <c r="EB14">
        <f>VLOOKUP($B14,'Raw Stats'!$S$3:$AH$528,11,FALSE)+VLOOKUP($B14,'Raw Stats'!$S$3:$AH$528,12,FALSE)</f>
        <v>18</v>
      </c>
      <c r="EC14">
        <f>VLOOKUP($B14,'Raw Stats'!$S$3:$AH$528,13,FALSE)+VLOOKUP($B14,'Raw Stats'!$S$3:$AH$528,14,FALSE)</f>
        <v>0</v>
      </c>
      <c r="ED14">
        <f>VLOOKUP($B14,'Raw Stats'!$S$3:$AH$528,15,FALSE)</f>
        <v>2</v>
      </c>
      <c r="EE14">
        <f>VLOOKUP($B14,'Raw Stats'!$S$3:$AH$528,16,FALSE)</f>
        <v>215</v>
      </c>
    </row>
    <row r="15" spans="1:135" x14ac:dyDescent="0.2">
      <c r="A15" t="e">
        <f>VLOOKUP(B15,'ALL SKATERS'!$B$3:$I$378,9,FALSE)</f>
        <v>#REF!</v>
      </c>
      <c r="B15" t="s">
        <v>35</v>
      </c>
      <c r="C15">
        <f t="shared" si="0"/>
        <v>1.2007487065984808</v>
      </c>
      <c r="D15">
        <f t="shared" si="1"/>
        <v>1.1479824567756545</v>
      </c>
      <c r="E15">
        <f t="shared" si="2"/>
        <v>1.0899169005057856</v>
      </c>
      <c r="F15">
        <f t="shared" si="3"/>
        <v>1.0071602041027692</v>
      </c>
      <c r="G15">
        <f t="shared" si="4"/>
        <v>0.73803304519941626</v>
      </c>
      <c r="H15">
        <f>VLOOKUP(B15,'ALL SKATERS'!$B$3:$H$378,7,FALSE)</f>
        <v>1.1599999999999999</v>
      </c>
      <c r="I15" s="30" t="e">
        <f t="shared" si="5"/>
        <v>#REF!</v>
      </c>
      <c r="J15" s="29">
        <f t="shared" si="6"/>
        <v>18.999999999999993</v>
      </c>
      <c r="K15" s="29">
        <f t="shared" si="7"/>
        <v>0.19999999999999996</v>
      </c>
      <c r="L15">
        <f>BU15*'Value Calculations'!$D$3</f>
        <v>10.601121144276986</v>
      </c>
      <c r="M15">
        <f>BV15*'Value Calculations'!$D$4</f>
        <v>11.396444641562747</v>
      </c>
      <c r="N15">
        <f>BW15*'Value Calculations'!$D$5</f>
        <v>16.185624408228215</v>
      </c>
      <c r="O15">
        <f>BX15*'Value Calculations'!$D$6</f>
        <v>3.2516882299034342</v>
      </c>
      <c r="P15">
        <f>BY15*'Value Calculations'!$D$7</f>
        <v>6.415596024985275</v>
      </c>
      <c r="Q15">
        <f>BZ15*'Value Calculations'!$D$8</f>
        <v>9.2021060296370933</v>
      </c>
      <c r="R15">
        <f>CA15*'Value Calculations'!$D$9</f>
        <v>6.8014353962259033</v>
      </c>
      <c r="S15">
        <f>CB15*'Value Calculations'!$D$10</f>
        <v>4.3837976889144565</v>
      </c>
      <c r="T15">
        <f>CC15*'Value Calculations'!$D$11</f>
        <v>4.9535707401246869</v>
      </c>
      <c r="U15">
        <f>CD15*'Value Calculations'!$D$12</f>
        <v>4.883296437536484</v>
      </c>
      <c r="V15">
        <f>CE15*'Value Calculations'!$D$13</f>
        <v>16.784467079884678</v>
      </c>
      <c r="X15">
        <f>CH15*'Value Calculations'!$D$3</f>
        <v>11.416592001529061</v>
      </c>
      <c r="Y15">
        <f>CI15*'Value Calculations'!$D$4</f>
        <v>13.350120865830647</v>
      </c>
      <c r="Z15">
        <f>CJ15*'Value Calculations'!$D$5</f>
        <v>18.308329248651585</v>
      </c>
      <c r="AA15">
        <f>CK15*'Value Calculations'!$D$6</f>
        <v>0.50025972767745142</v>
      </c>
      <c r="AB15">
        <f>CL15*'Value Calculations'!$D$7</f>
        <v>5.5367472544393461</v>
      </c>
      <c r="AC15">
        <f>CM15*'Value Calculations'!$D$8</f>
        <v>10.783718003480969</v>
      </c>
      <c r="AD15">
        <f>CN15*'Value Calculations'!$D$9</f>
        <v>8.5647704989511375</v>
      </c>
      <c r="AE15">
        <f>CO15*'Value Calculations'!$D$10</f>
        <v>6.9410130074478893</v>
      </c>
      <c r="AF15">
        <f>CP15*'Value Calculations'!$D$11</f>
        <v>0</v>
      </c>
      <c r="AG15">
        <f>CQ15*'Value Calculations'!$D$12</f>
        <v>3.2555309583576562</v>
      </c>
      <c r="AH15">
        <f>CR15*'Value Calculations'!$D$13</f>
        <v>15.477479889237921</v>
      </c>
      <c r="AJ15">
        <f>CU15*'Value Calculations'!$D$3</f>
        <v>7.7469731438947198</v>
      </c>
      <c r="AK15">
        <f>CV15*'Value Calculations'!$D$4</f>
        <v>7.1634794889822988</v>
      </c>
      <c r="AL15">
        <f>CW15*'Value Calculations'!$D$5</f>
        <v>10.878862307169783</v>
      </c>
      <c r="AM15">
        <f>CX15*'Value Calculations'!$D$6</f>
        <v>-0.37519479575808856</v>
      </c>
      <c r="AN15">
        <f>CY15*'Value Calculations'!$D$7</f>
        <v>2.4607765575285985</v>
      </c>
      <c r="AO15">
        <f>CZ15*'Value Calculations'!$D$8</f>
        <v>6.4702308020885813</v>
      </c>
      <c r="AP15">
        <f>DA15*'Value Calculations'!$D$9</f>
        <v>4.9121477861631524</v>
      </c>
      <c r="AQ15">
        <f>DB15*'Value Calculations'!$D$10</f>
        <v>2.5572153185334328</v>
      </c>
      <c r="AR15">
        <f>DC15*'Value Calculations'!$D$11</f>
        <v>0</v>
      </c>
      <c r="AS15">
        <f>DD15*'Value Calculations'!$D$12</f>
        <v>1.6277654791788281</v>
      </c>
      <c r="AT15">
        <f>DE15*'Value Calculations'!$D$13</f>
        <v>8.873755136496408</v>
      </c>
      <c r="AV15">
        <f>DH15*'Value Calculations'!$D$3</f>
        <v>6.9315022866426439</v>
      </c>
      <c r="AW15">
        <f>DI15*'Value Calculations'!$D$4</f>
        <v>15.303797090098547</v>
      </c>
      <c r="AX15">
        <f>DJ15*'Value Calculations'!$D$5</f>
        <v>16.981638723386979</v>
      </c>
      <c r="AY15">
        <f>DK15*'Value Calculations'!$D$6</f>
        <v>0.37519479575808856</v>
      </c>
      <c r="AZ15">
        <f>DL15*'Value Calculations'!$D$7</f>
        <v>4.8336682380026037</v>
      </c>
      <c r="BA15">
        <f>DM15*'Value Calculations'!$D$8</f>
        <v>8.1237342292889956</v>
      </c>
      <c r="BB15">
        <f>DN15*'Value Calculations'!$D$9</f>
        <v>5.7938153375257695</v>
      </c>
      <c r="BC15">
        <f>DO15*'Value Calculations'!$D$10</f>
        <v>5.4797471111430704</v>
      </c>
      <c r="BD15">
        <f>DP15*'Value Calculations'!$D$11</f>
        <v>0</v>
      </c>
      <c r="BE15">
        <f>DQ15*'Value Calculations'!$D$12</f>
        <v>2.441648218768242</v>
      </c>
      <c r="BF15">
        <f>DR15*'Value Calculations'!$D$13</f>
        <v>14.308070297606612</v>
      </c>
      <c r="BH15">
        <f>DU15*'Value Calculations'!$D$3</f>
        <v>7.3392377152686823</v>
      </c>
      <c r="BI15">
        <f>DV15*'Value Calculations'!$D$4</f>
        <v>8.4659303051608976</v>
      </c>
      <c r="BJ15">
        <f>DW15*'Value Calculations'!$D$5</f>
        <v>11.674876622328547</v>
      </c>
      <c r="BK15">
        <f>DX15*'Value Calculations'!$D$6</f>
        <v>1.2506493191936285</v>
      </c>
      <c r="BL15">
        <f>DY15*'Value Calculations'!$D$7</f>
        <v>4.0427043445112689</v>
      </c>
      <c r="BM15">
        <f>DZ15*'Value Calculations'!$D$8</f>
        <v>5.3199675483839446</v>
      </c>
      <c r="BN15">
        <f>EA15*'Value Calculations'!$D$9</f>
        <v>5.9197678448632862</v>
      </c>
      <c r="BO15">
        <f>EB15*'Value Calculations'!$D$10</f>
        <v>1.8265823703810236</v>
      </c>
      <c r="BP15">
        <f>EC15*'Value Calculations'!$D$11</f>
        <v>0</v>
      </c>
      <c r="BQ15">
        <f>ED15*'Value Calculations'!$D$12</f>
        <v>1.6277654791788281</v>
      </c>
      <c r="BR15">
        <f>EE15*'Value Calculations'!$D$13</f>
        <v>12.313195111882614</v>
      </c>
      <c r="BT15">
        <f>VLOOKUP($B15,'Raw Stats'!$CM$3:$DC$528,3,FALSE)</f>
        <v>79</v>
      </c>
      <c r="BU15">
        <f>VLOOKUP($B15,'Raw Stats'!$CM$3:$DC$528,4,FALSE)</f>
        <v>26</v>
      </c>
      <c r="BV15">
        <f>VLOOKUP($B15,'Raw Stats'!$CM$3:$DC$528,5,FALSE)</f>
        <v>35</v>
      </c>
      <c r="BW15">
        <f>VLOOKUP($B15,'Raw Stats'!$CM$3:$DC$528,6,FALSE)</f>
        <v>61</v>
      </c>
      <c r="BX15">
        <f>VLOOKUP($B15,'Raw Stats'!$CM$3:$DC$528,7,FALSE)</f>
        <v>26</v>
      </c>
      <c r="BY15">
        <f>VLOOKUP($B15,'Raw Stats'!$CM$3:$DC$528,8,FALSE)</f>
        <v>73</v>
      </c>
      <c r="BZ15">
        <f>VLOOKUP($B15,'Raw Stats'!$CM$3:$DC$528,9,FALSE)</f>
        <v>128</v>
      </c>
      <c r="CA15">
        <f>VLOOKUP($B15,'Raw Stats'!$CM$3:$DC$528,10,FALSE)</f>
        <v>54</v>
      </c>
      <c r="CB15">
        <f>VLOOKUP($B15,'Raw Stats'!$CM$3:$DC$528,11,FALSE)+VLOOKUP($B15,'Raw Stats'!$CM$3:$DC$528,12,FALSE)</f>
        <v>12</v>
      </c>
      <c r="CC15">
        <f>VLOOKUP($B15,'Raw Stats'!$CM$3:$DC$528,13,FALSE)+VLOOKUP($B15,'Raw Stats'!$CM$3:$DC$528,14,FALSE)</f>
        <v>5</v>
      </c>
      <c r="CD15">
        <f>VLOOKUP($B15,'Raw Stats'!$CM$3:$DC$528,15,FALSE)</f>
        <v>6</v>
      </c>
      <c r="CE15">
        <f>VLOOKUP($B15,'Raw Stats'!$CM$3:$DC$528,16,FALSE)</f>
        <v>244</v>
      </c>
      <c r="CG15">
        <f>VLOOKUP($B15,'Raw Stats'!$BU$3:$CJ$528,3,FALSE)</f>
        <v>82</v>
      </c>
      <c r="CH15">
        <f>VLOOKUP($B15,'Raw Stats'!$BU$3:$CJ$528,4,FALSE)</f>
        <v>28</v>
      </c>
      <c r="CI15">
        <f>VLOOKUP($B15,'Raw Stats'!$BU$3:$CJ$5288,5,FALSE)</f>
        <v>41</v>
      </c>
      <c r="CJ15">
        <f>VLOOKUP($B15,'Raw Stats'!$BU$3:$CJ$528,6,FALSE)</f>
        <v>69</v>
      </c>
      <c r="CK15">
        <f>VLOOKUP($B15,'Raw Stats'!$BU$3:$CJ$528,7,FALSE)</f>
        <v>4</v>
      </c>
      <c r="CL15">
        <f>VLOOKUP($B15,'Raw Stats'!$BU$3:$CJ$528,8,FALSE)</f>
        <v>63</v>
      </c>
      <c r="CM15">
        <f>VLOOKUP($B15,'Raw Stats'!$BU$3:$CJ$528,9,FALSE)</f>
        <v>150</v>
      </c>
      <c r="CN15">
        <f>VLOOKUP($B15,'Raw Stats'!$BU$3:$CJ$528,10,FALSE)</f>
        <v>68</v>
      </c>
      <c r="CO15">
        <f>VLOOKUP($B15,'Raw Stats'!$BU$3:$CJ$528,11,FALSE)+VLOOKUP($B15,'Raw Stats'!$BU$3:$CJ$528,12,FALSE)</f>
        <v>19</v>
      </c>
      <c r="CP15">
        <f>VLOOKUP($B15,'Raw Stats'!$BU$3:$CJ$528,13,FALSE)+VLOOKUP($B15,'Raw Stats'!$BU$3:$CJ$528,14,FALSE)</f>
        <v>0</v>
      </c>
      <c r="CQ15">
        <f>VLOOKUP($B15,'Raw Stats'!$BU$3:$CJ$528,15,FALSE)</f>
        <v>4</v>
      </c>
      <c r="CR15">
        <f>VLOOKUP($B15,'Raw Stats'!$BU$3:$CJ$528,16,FALSE)</f>
        <v>225</v>
      </c>
      <c r="CT15">
        <f>VLOOKUP($B15,'Raw Stats'!$BC$3:$BR$528,3,FALSE)</f>
        <v>48</v>
      </c>
      <c r="CU15">
        <f>VLOOKUP($B15,'Raw Stats'!$BC$3:$BR$528,4,FALSE)</f>
        <v>19</v>
      </c>
      <c r="CV15">
        <f>VLOOKUP($B15,'Raw Stats'!$BC$3:$BR$5288,5,FALSE)</f>
        <v>22</v>
      </c>
      <c r="CW15">
        <f>VLOOKUP($B15,'Raw Stats'!$BC$3:$BR$52888,6,FALSE)</f>
        <v>41</v>
      </c>
      <c r="CX15">
        <f>VLOOKUP($B15,'Raw Stats'!$BC$3:$BR$5288,7,FALSE)</f>
        <v>-3</v>
      </c>
      <c r="CY15">
        <f>VLOOKUP($B15,'Raw Stats'!$BC$3:$BR$5288,8,FALSE)</f>
        <v>28</v>
      </c>
      <c r="CZ15">
        <f>VLOOKUP($B15,'Raw Stats'!$BC$3:$BR$5288,9,FALSE)</f>
        <v>90</v>
      </c>
      <c r="DA15">
        <f>VLOOKUP($B15,'Raw Stats'!$BC$3:$BR$5288,10,FALSE)</f>
        <v>39</v>
      </c>
      <c r="DB15">
        <f>VLOOKUP($B15,'Raw Stats'!$BC$3:$BR$5288,11,FALSE)+VLOOKUP($B15,'Raw Stats'!$BC$3:$BR$5288,12,FALSE)</f>
        <v>7</v>
      </c>
      <c r="DC15">
        <f>VLOOKUP($B15,'Raw Stats'!$BC$3:$BR$5288,13,FALSE)+VLOOKUP($B15,'Raw Stats'!$BC$3:$BR$5288,14,FALSE)</f>
        <v>0</v>
      </c>
      <c r="DD15">
        <f>VLOOKUP($B15,'Raw Stats'!$BC$3:$BR$5288,15,FALSE)</f>
        <v>2</v>
      </c>
      <c r="DE15">
        <f>VLOOKUP($B15,'Raw Stats'!$BC$3:$BR$5288,16,FALSE)</f>
        <v>129</v>
      </c>
      <c r="DG15">
        <f>VLOOKUP($B15,'Raw Stats'!$AK$3:$AZ$528,3,FALSE)</f>
        <v>80</v>
      </c>
      <c r="DH15">
        <f>VLOOKUP($B15,'Raw Stats'!$AK$3:$AZ$528,4,FALSE)</f>
        <v>17</v>
      </c>
      <c r="DI15">
        <f>VLOOKUP($B15,'Raw Stats'!$AK$3:$AZ$528,5,FALSE)</f>
        <v>47</v>
      </c>
      <c r="DJ15">
        <f>VLOOKUP($B15,'Raw Stats'!$AK$3:$AZ$528,6,FALSE)</f>
        <v>64</v>
      </c>
      <c r="DK15">
        <f>VLOOKUP($B15,'Raw Stats'!$AK$3:$AZ$528,7,FALSE)</f>
        <v>3</v>
      </c>
      <c r="DL15">
        <f>VLOOKUP($B15,'Raw Stats'!$AK$3:$AZ$528,8,FALSE)</f>
        <v>55</v>
      </c>
      <c r="DM15">
        <f>VLOOKUP($B15,'Raw Stats'!$AK$3:$AZ$528,9,FALSE)</f>
        <v>113</v>
      </c>
      <c r="DN15">
        <f>VLOOKUP($B15,'Raw Stats'!$AK$3:$AZ$528,10,FALSE)</f>
        <v>46</v>
      </c>
      <c r="DO15">
        <f>VLOOKUP($B15,'Raw Stats'!$AK$3:$AZ$528,11,FALSE)+VLOOKUP($B15,'Raw Stats'!$AK$3:$AZ$528,12,FALSE)</f>
        <v>15</v>
      </c>
      <c r="DP15">
        <f>VLOOKUP($B15,'Raw Stats'!$AK$3:$AZ$528,13,FALSE)+VLOOKUP($B15,'Raw Stats'!$AK$3:$AZ$528,14,FALSE)</f>
        <v>0</v>
      </c>
      <c r="DQ15">
        <f>VLOOKUP($B15,'Raw Stats'!$AK$3:$AZ$528,15,FALSE)</f>
        <v>3</v>
      </c>
      <c r="DR15">
        <f>VLOOKUP($B15,'Raw Stats'!$AK$3:$AZ$528,16,FALSE)</f>
        <v>208</v>
      </c>
      <c r="DT15">
        <f>VLOOKUP($B15,'Raw Stats'!$S$3:$AH$528,3,FALSE)</f>
        <v>81</v>
      </c>
      <c r="DU15">
        <f>VLOOKUP($B15,'Raw Stats'!$S$3:$AH$528,4,FALSE)</f>
        <v>18</v>
      </c>
      <c r="DV15">
        <f>VLOOKUP($B15,'Raw Stats'!$S$3:$AH$528,5,FALSE)</f>
        <v>26</v>
      </c>
      <c r="DW15">
        <f>VLOOKUP($B15,'Raw Stats'!$S$3:$AH$528,6,FALSE)</f>
        <v>44</v>
      </c>
      <c r="DX15">
        <f>VLOOKUP($B15,'Raw Stats'!$S$3:$AH$528,7,FALSE)</f>
        <v>10</v>
      </c>
      <c r="DY15">
        <f>VLOOKUP($B15,'Raw Stats'!$S$3:$AH$528,8,FALSE)</f>
        <v>46</v>
      </c>
      <c r="DZ15">
        <f>VLOOKUP($B15,'Raw Stats'!$S$3:$AH$528,9,FALSE)</f>
        <v>74</v>
      </c>
      <c r="EA15">
        <f>VLOOKUP($B15,'Raw Stats'!$S$3:$AH$528,10,FALSE)</f>
        <v>47</v>
      </c>
      <c r="EB15">
        <f>VLOOKUP($B15,'Raw Stats'!$S$3:$AH$528,11,FALSE)+VLOOKUP($B15,'Raw Stats'!$S$3:$AH$528,12,FALSE)</f>
        <v>5</v>
      </c>
      <c r="EC15">
        <f>VLOOKUP($B15,'Raw Stats'!$S$3:$AH$528,13,FALSE)+VLOOKUP($B15,'Raw Stats'!$S$3:$AH$528,14,FALSE)</f>
        <v>0</v>
      </c>
      <c r="ED15">
        <f>VLOOKUP($B15,'Raw Stats'!$S$3:$AH$528,15,FALSE)</f>
        <v>2</v>
      </c>
      <c r="EE15">
        <f>VLOOKUP($B15,'Raw Stats'!$S$3:$AH$528,16,FALSE)</f>
        <v>179</v>
      </c>
    </row>
    <row r="16" spans="1:135" x14ac:dyDescent="0.2">
      <c r="A16" t="e">
        <f>VLOOKUP(B16,'ALL SKATERS'!$B$3:$I$378,9,FALSE)</f>
        <v>#N/A</v>
      </c>
      <c r="B16" t="s">
        <v>86</v>
      </c>
      <c r="C16">
        <f t="shared" si="0"/>
        <v>0.76724205013814273</v>
      </c>
      <c r="D16">
        <f t="shared" si="1"/>
        <v>0.98778979826206492</v>
      </c>
      <c r="E16">
        <f t="shared" si="2"/>
        <v>1.2584572356264823</v>
      </c>
      <c r="F16">
        <f t="shared" si="3"/>
        <v>0.96053679780534018</v>
      </c>
      <c r="G16">
        <f t="shared" si="4"/>
        <v>1.3533293539066216</v>
      </c>
      <c r="H16" t="e">
        <f>VLOOKUP(B16,'ALL SKATERS'!$B$3:$H$378,7,FALSE)</f>
        <v>#N/A</v>
      </c>
      <c r="I16" s="29" t="e">
        <f t="shared" si="5"/>
        <v>#N/A</v>
      </c>
      <c r="J16" s="29" t="e">
        <f t="shared" si="6"/>
        <v>#N/A</v>
      </c>
      <c r="K16" s="29" t="e">
        <f t="shared" si="7"/>
        <v>#N/A</v>
      </c>
      <c r="L16">
        <f>BU16*'Value Calculations'!$D$3</f>
        <v>8.5624440011467957</v>
      </c>
      <c r="M16">
        <f>BV16*'Value Calculations'!$D$4</f>
        <v>10.093993825384148</v>
      </c>
      <c r="N16">
        <f>BW16*'Value Calculations'!$D$5</f>
        <v>13.797581462751921</v>
      </c>
      <c r="O16">
        <f>BX16*'Value Calculations'!$D$6</f>
        <v>1.5007791830323542</v>
      </c>
      <c r="P16">
        <f>BY16*'Value Calculations'!$D$7</f>
        <v>1.7576975410918561</v>
      </c>
      <c r="Q16">
        <f>BZ16*'Value Calculations'!$D$8</f>
        <v>0.93458889363501729</v>
      </c>
      <c r="R16">
        <f>CA16*'Value Calculations'!$D$9</f>
        <v>4.6602427714881189</v>
      </c>
      <c r="S16">
        <f>CB16*'Value Calculations'!$D$10</f>
        <v>4.7491141629906615</v>
      </c>
      <c r="T16">
        <f>CC16*'Value Calculations'!$D$11</f>
        <v>0</v>
      </c>
      <c r="U16">
        <f>CD16*'Value Calculations'!$D$12</f>
        <v>0.81388273958941404</v>
      </c>
      <c r="V16">
        <f>CE16*'Value Calculations'!$D$13</f>
        <v>9.9055871291122699</v>
      </c>
      <c r="X16">
        <f>CH16*'Value Calculations'!$D$3</f>
        <v>12.232062858781138</v>
      </c>
      <c r="Y16">
        <f>CI16*'Value Calculations'!$D$4</f>
        <v>12.698895457741347</v>
      </c>
      <c r="Z16">
        <f>CJ16*'Value Calculations'!$D$5</f>
        <v>18.308329248651585</v>
      </c>
      <c r="AA16">
        <f>CK16*'Value Calculations'!$D$6</f>
        <v>1.6258441149517171</v>
      </c>
      <c r="AB16">
        <f>CL16*'Value Calculations'!$D$7</f>
        <v>0.87884877054592803</v>
      </c>
      <c r="AC16">
        <f>CM16*'Value Calculations'!$D$8</f>
        <v>1.725394880556955</v>
      </c>
      <c r="AD16">
        <f>CN16*'Value Calculations'!$D$9</f>
        <v>4.7861952788256357</v>
      </c>
      <c r="AE16">
        <f>CO16*'Value Calculations'!$D$10</f>
        <v>7.6716459556002992</v>
      </c>
      <c r="AF16">
        <f>CP16*'Value Calculations'!$D$11</f>
        <v>1.9814282960498748</v>
      </c>
      <c r="AG16">
        <f>CQ16*'Value Calculations'!$D$12</f>
        <v>4.0694136979470699</v>
      </c>
      <c r="AH16">
        <f>CR16*'Value Calculations'!$D$13</f>
        <v>14.032915099575716</v>
      </c>
      <c r="AJ16">
        <f>CU16*'Value Calculations'!$D$3</f>
        <v>6.9315022866426439</v>
      </c>
      <c r="AK16">
        <f>CV16*'Value Calculations'!$D$4</f>
        <v>14.001346273919946</v>
      </c>
      <c r="AL16">
        <f>CW16*'Value Calculations'!$D$5</f>
        <v>15.920286303175292</v>
      </c>
      <c r="AM16">
        <f>CX16*'Value Calculations'!$D$6</f>
        <v>0</v>
      </c>
      <c r="AN16">
        <f>CY16*'Value Calculations'!$D$7</f>
        <v>1.2303882787642992</v>
      </c>
      <c r="AO16">
        <f>CZ16*'Value Calculations'!$D$8</f>
        <v>1.6535034272004152</v>
      </c>
      <c r="AP16">
        <f>DA16*'Value Calculations'!$D$9</f>
        <v>4.0304802348005353</v>
      </c>
      <c r="AQ16">
        <f>DB16*'Value Calculations'!$D$10</f>
        <v>7.3063294815240942</v>
      </c>
      <c r="AR16">
        <f>DC16*'Value Calculations'!$D$11</f>
        <v>0</v>
      </c>
      <c r="AS16">
        <f>DD16*'Value Calculations'!$D$12</f>
        <v>1.6277654791788281</v>
      </c>
      <c r="AT16">
        <f>DE16*'Value Calculations'!$D$13</f>
        <v>7.7043455448650988</v>
      </c>
      <c r="AV16">
        <f>DH16*'Value Calculations'!$D$3</f>
        <v>10.193385715650948</v>
      </c>
      <c r="AW16">
        <f>DI16*'Value Calculations'!$D$4</f>
        <v>15.955022498187846</v>
      </c>
      <c r="AX16">
        <f>DJ16*'Value Calculations'!$D$5</f>
        <v>19.635019773916195</v>
      </c>
      <c r="AY16">
        <f>DK16*'Value Calculations'!$D$6</f>
        <v>-0.37519479575808856</v>
      </c>
      <c r="AZ16">
        <f>DL16*'Value Calculations'!$D$7</f>
        <v>1.4061580328734848</v>
      </c>
      <c r="BA16">
        <f>DM16*'Value Calculations'!$D$8</f>
        <v>1.2221547070611765</v>
      </c>
      <c r="BB16">
        <f>DN16*'Value Calculations'!$D$9</f>
        <v>4.9121477861631524</v>
      </c>
      <c r="BC16">
        <f>DO16*'Value Calculations'!$D$10</f>
        <v>5.8450635852192754</v>
      </c>
      <c r="BD16">
        <f>DP16*'Value Calculations'!$D$11</f>
        <v>0</v>
      </c>
      <c r="BE16">
        <f>DQ16*'Value Calculations'!$D$12</f>
        <v>2.441648218768242</v>
      </c>
      <c r="BF16">
        <f>DR16*'Value Calculations'!$D$13</f>
        <v>12.725927908928957</v>
      </c>
      <c r="BH16">
        <f>DU16*'Value Calculations'!$D$3</f>
        <v>12.639798287407174</v>
      </c>
      <c r="BI16">
        <f>DV16*'Value Calculations'!$D$4</f>
        <v>22.141663875036194</v>
      </c>
      <c r="BJ16">
        <f>DW16*'Value Calculations'!$D$5</f>
        <v>26.268472400239233</v>
      </c>
      <c r="BK16">
        <f>DX16*'Value Calculations'!$D$6</f>
        <v>0</v>
      </c>
      <c r="BL16">
        <f>DY16*'Value Calculations'!$D$7</f>
        <v>1.0546185246551136</v>
      </c>
      <c r="BM16">
        <f>DZ16*'Value Calculations'!$D$8</f>
        <v>2.6599837741919723</v>
      </c>
      <c r="BN16">
        <f>EA16*'Value Calculations'!$D$9</f>
        <v>8.0609604696010706</v>
      </c>
      <c r="BO16">
        <f>EB16*'Value Calculations'!$D$10</f>
        <v>14.977975437124392</v>
      </c>
      <c r="BP16">
        <f>EC16*'Value Calculations'!$D$11</f>
        <v>0</v>
      </c>
      <c r="BQ16">
        <f>ED16*'Value Calculations'!$D$12</f>
        <v>5.6971791771258982</v>
      </c>
      <c r="BR16">
        <f>EE16*'Value Calculations'!$D$13</f>
        <v>17.472355074961921</v>
      </c>
      <c r="BT16">
        <f>VLOOKUP($B16,'Raw Stats'!$CM$3:$DC$528,3,FALSE)</f>
        <v>74</v>
      </c>
      <c r="BU16">
        <f>VLOOKUP($B16,'Raw Stats'!$CM$3:$DC$528,4,FALSE)</f>
        <v>21</v>
      </c>
      <c r="BV16">
        <f>VLOOKUP($B16,'Raw Stats'!$CM$3:$DC$528,5,FALSE)</f>
        <v>31</v>
      </c>
      <c r="BW16">
        <f>VLOOKUP($B16,'Raw Stats'!$CM$3:$DC$528,6,FALSE)</f>
        <v>52</v>
      </c>
      <c r="BX16">
        <f>VLOOKUP($B16,'Raw Stats'!$CM$3:$DC$528,7,FALSE)</f>
        <v>12</v>
      </c>
      <c r="BY16">
        <f>VLOOKUP($B16,'Raw Stats'!$CM$3:$DC$528,8,FALSE)</f>
        <v>20</v>
      </c>
      <c r="BZ16">
        <f>VLOOKUP($B16,'Raw Stats'!$CM$3:$DC$528,9,FALSE)</f>
        <v>13</v>
      </c>
      <c r="CA16">
        <f>VLOOKUP($B16,'Raw Stats'!$CM$3:$DC$528,10,FALSE)</f>
        <v>37</v>
      </c>
      <c r="CB16">
        <f>VLOOKUP($B16,'Raw Stats'!$CM$3:$DC$528,11,FALSE)+VLOOKUP($B16,'Raw Stats'!$CM$3:$DC$528,12,FALSE)</f>
        <v>13</v>
      </c>
      <c r="CC16">
        <f>VLOOKUP($B16,'Raw Stats'!$CM$3:$DC$528,13,FALSE)+VLOOKUP($B16,'Raw Stats'!$CM$3:$DC$528,14,FALSE)</f>
        <v>0</v>
      </c>
      <c r="CD16">
        <f>VLOOKUP($B16,'Raw Stats'!$CM$3:$DC$528,15,FALSE)</f>
        <v>1</v>
      </c>
      <c r="CE16">
        <f>VLOOKUP($B16,'Raw Stats'!$CM$3:$DC$528,16,FALSE)</f>
        <v>144</v>
      </c>
      <c r="CG16">
        <f>VLOOKUP($B16,'Raw Stats'!$BU$3:$CJ$528,3,FALSE)</f>
        <v>81</v>
      </c>
      <c r="CH16">
        <f>VLOOKUP($B16,'Raw Stats'!$BU$3:$CJ$528,4,FALSE)</f>
        <v>30</v>
      </c>
      <c r="CI16">
        <f>VLOOKUP($B16,'Raw Stats'!$BU$3:$CJ$5288,5,FALSE)</f>
        <v>39</v>
      </c>
      <c r="CJ16">
        <f>VLOOKUP($B16,'Raw Stats'!$BU$3:$CJ$528,6,FALSE)</f>
        <v>69</v>
      </c>
      <c r="CK16">
        <f>VLOOKUP($B16,'Raw Stats'!$BU$3:$CJ$528,7,FALSE)</f>
        <v>13</v>
      </c>
      <c r="CL16">
        <f>VLOOKUP($B16,'Raw Stats'!$BU$3:$CJ$528,8,FALSE)</f>
        <v>10</v>
      </c>
      <c r="CM16">
        <f>VLOOKUP($B16,'Raw Stats'!$BU$3:$CJ$528,9,FALSE)</f>
        <v>24</v>
      </c>
      <c r="CN16">
        <f>VLOOKUP($B16,'Raw Stats'!$BU$3:$CJ$528,10,FALSE)</f>
        <v>38</v>
      </c>
      <c r="CO16">
        <f>VLOOKUP($B16,'Raw Stats'!$BU$3:$CJ$528,11,FALSE)+VLOOKUP($B16,'Raw Stats'!$BU$3:$CJ$528,12,FALSE)</f>
        <v>21</v>
      </c>
      <c r="CP16">
        <f>VLOOKUP($B16,'Raw Stats'!$BU$3:$CJ$528,13,FALSE)+VLOOKUP($B16,'Raw Stats'!$BU$3:$CJ$528,14,FALSE)</f>
        <v>2</v>
      </c>
      <c r="CQ16">
        <f>VLOOKUP($B16,'Raw Stats'!$BU$3:$CJ$528,15,FALSE)</f>
        <v>5</v>
      </c>
      <c r="CR16">
        <f>VLOOKUP($B16,'Raw Stats'!$BU$3:$CJ$528,16,FALSE)</f>
        <v>204</v>
      </c>
      <c r="CT16">
        <f>VLOOKUP($B16,'Raw Stats'!$BC$3:$BR$528,3,FALSE)</f>
        <v>48</v>
      </c>
      <c r="CU16">
        <f>VLOOKUP($B16,'Raw Stats'!$BC$3:$BR$528,4,FALSE)</f>
        <v>17</v>
      </c>
      <c r="CV16">
        <f>VLOOKUP($B16,'Raw Stats'!$BC$3:$BR$5288,5,FALSE)</f>
        <v>43</v>
      </c>
      <c r="CW16">
        <f>VLOOKUP($B16,'Raw Stats'!$BC$3:$BR$52888,6,FALSE)</f>
        <v>60</v>
      </c>
      <c r="CX16">
        <f>VLOOKUP($B16,'Raw Stats'!$BC$3:$BR$5288,7,FALSE)</f>
        <v>0</v>
      </c>
      <c r="CY16">
        <f>VLOOKUP($B16,'Raw Stats'!$BC$3:$BR$5288,8,FALSE)</f>
        <v>14</v>
      </c>
      <c r="CZ16">
        <f>VLOOKUP($B16,'Raw Stats'!$BC$3:$BR$5288,9,FALSE)</f>
        <v>23</v>
      </c>
      <c r="DA16">
        <f>VLOOKUP($B16,'Raw Stats'!$BC$3:$BR$5288,10,FALSE)</f>
        <v>32</v>
      </c>
      <c r="DB16">
        <f>VLOOKUP($B16,'Raw Stats'!$BC$3:$BR$5288,11,FALSE)+VLOOKUP($B16,'Raw Stats'!$BC$3:$BR$5288,12,FALSE)</f>
        <v>20</v>
      </c>
      <c r="DC16">
        <f>VLOOKUP($B16,'Raw Stats'!$BC$3:$BR$5288,13,FALSE)+VLOOKUP($B16,'Raw Stats'!$BC$3:$BR$5288,14,FALSE)</f>
        <v>0</v>
      </c>
      <c r="DD16">
        <f>VLOOKUP($B16,'Raw Stats'!$BC$3:$BR$5288,15,FALSE)</f>
        <v>2</v>
      </c>
      <c r="DE16">
        <f>VLOOKUP($B16,'Raw Stats'!$BC$3:$BR$5288,16,FALSE)</f>
        <v>112</v>
      </c>
      <c r="DG16">
        <f>VLOOKUP($B16,'Raw Stats'!$AK$3:$AZ$528,3,FALSE)</f>
        <v>77</v>
      </c>
      <c r="DH16">
        <f>VLOOKUP($B16,'Raw Stats'!$AK$3:$AZ$528,4,FALSE)</f>
        <v>25</v>
      </c>
      <c r="DI16">
        <f>VLOOKUP($B16,'Raw Stats'!$AK$3:$AZ$528,5,FALSE)</f>
        <v>49</v>
      </c>
      <c r="DJ16">
        <f>VLOOKUP($B16,'Raw Stats'!$AK$3:$AZ$528,6,FALSE)</f>
        <v>74</v>
      </c>
      <c r="DK16">
        <f>VLOOKUP($B16,'Raw Stats'!$AK$3:$AZ$528,7,FALSE)</f>
        <v>-3</v>
      </c>
      <c r="DL16">
        <f>VLOOKUP($B16,'Raw Stats'!$AK$3:$AZ$528,8,FALSE)</f>
        <v>16</v>
      </c>
      <c r="DM16">
        <f>VLOOKUP($B16,'Raw Stats'!$AK$3:$AZ$528,9,FALSE)</f>
        <v>17</v>
      </c>
      <c r="DN16">
        <f>VLOOKUP($B16,'Raw Stats'!$AK$3:$AZ$528,10,FALSE)</f>
        <v>39</v>
      </c>
      <c r="DO16">
        <f>VLOOKUP($B16,'Raw Stats'!$AK$3:$AZ$528,11,FALSE)+VLOOKUP($B16,'Raw Stats'!$AK$3:$AZ$528,12,FALSE)</f>
        <v>16</v>
      </c>
      <c r="DP16">
        <f>VLOOKUP($B16,'Raw Stats'!$AK$3:$AZ$528,13,FALSE)+VLOOKUP($B16,'Raw Stats'!$AK$3:$AZ$528,14,FALSE)</f>
        <v>0</v>
      </c>
      <c r="DQ16">
        <f>VLOOKUP($B16,'Raw Stats'!$AK$3:$AZ$528,15,FALSE)</f>
        <v>3</v>
      </c>
      <c r="DR16">
        <f>VLOOKUP($B16,'Raw Stats'!$AK$3:$AZ$528,16,FALSE)</f>
        <v>185</v>
      </c>
      <c r="DT16">
        <f>VLOOKUP($B16,'Raw Stats'!$S$3:$AH$528,3,FALSE)</f>
        <v>82</v>
      </c>
      <c r="DU16">
        <f>VLOOKUP($B16,'Raw Stats'!$S$3:$AH$528,4,FALSE)</f>
        <v>31</v>
      </c>
      <c r="DV16">
        <f>VLOOKUP($B16,'Raw Stats'!$S$3:$AH$528,5,FALSE)</f>
        <v>68</v>
      </c>
      <c r="DW16">
        <f>VLOOKUP($B16,'Raw Stats'!$S$3:$AH$528,6,FALSE)</f>
        <v>99</v>
      </c>
      <c r="DX16">
        <f>VLOOKUP($B16,'Raw Stats'!$S$3:$AH$528,7,FALSE)</f>
        <v>0</v>
      </c>
      <c r="DY16">
        <f>VLOOKUP($B16,'Raw Stats'!$S$3:$AH$528,8,FALSE)</f>
        <v>12</v>
      </c>
      <c r="DZ16">
        <f>VLOOKUP($B16,'Raw Stats'!$S$3:$AH$528,9,FALSE)</f>
        <v>37</v>
      </c>
      <c r="EA16">
        <f>VLOOKUP($B16,'Raw Stats'!$S$3:$AH$528,10,FALSE)</f>
        <v>64</v>
      </c>
      <c r="EB16">
        <f>VLOOKUP($B16,'Raw Stats'!$S$3:$AH$528,11,FALSE)+VLOOKUP($B16,'Raw Stats'!$S$3:$AH$528,12,FALSE)</f>
        <v>41</v>
      </c>
      <c r="EC16">
        <f>VLOOKUP($B16,'Raw Stats'!$S$3:$AH$528,13,FALSE)+VLOOKUP($B16,'Raw Stats'!$S$3:$AH$528,14,FALSE)</f>
        <v>0</v>
      </c>
      <c r="ED16">
        <f>VLOOKUP($B16,'Raw Stats'!$S$3:$AH$528,15,FALSE)</f>
        <v>7</v>
      </c>
      <c r="EE16">
        <f>VLOOKUP($B16,'Raw Stats'!$S$3:$AH$528,16,FALSE)</f>
        <v>254</v>
      </c>
    </row>
    <row r="17" spans="1:135" x14ac:dyDescent="0.2">
      <c r="A17" t="e">
        <f>VLOOKUP(B17,'ALL SKATERS'!$B$3:$I$378,9,FALSE)</f>
        <v>#REF!</v>
      </c>
      <c r="B17" t="s">
        <v>46</v>
      </c>
      <c r="C17">
        <f t="shared" si="0"/>
        <v>1.0695639269337407</v>
      </c>
      <c r="D17">
        <f t="shared" si="1"/>
        <v>1.0603919491707459</v>
      </c>
      <c r="E17">
        <f t="shared" si="2"/>
        <v>1.1184924311862643</v>
      </c>
      <c r="F17">
        <f t="shared" si="3"/>
        <v>0.95303675307748525</v>
      </c>
      <c r="G17">
        <f t="shared" si="4"/>
        <v>0.59947589882376029</v>
      </c>
      <c r="H17">
        <v>1.1000000000000001</v>
      </c>
      <c r="I17" s="30" t="e">
        <f t="shared" si="5"/>
        <v>#REF!</v>
      </c>
      <c r="J17" s="29">
        <f t="shared" si="6"/>
        <v>13.000000000000011</v>
      </c>
      <c r="K17" s="29">
        <f t="shared" si="7"/>
        <v>0.14000000000000012</v>
      </c>
      <c r="L17">
        <f>BU17*'Value Calculations'!$D$3</f>
        <v>11.416592001529061</v>
      </c>
      <c r="M17">
        <f>BV17*'Value Calculations'!$D$4</f>
        <v>7.1634794889822988</v>
      </c>
      <c r="N17">
        <f>BW17*'Value Calculations'!$D$5</f>
        <v>13.266905252646078</v>
      </c>
      <c r="O17">
        <f>BX17*'Value Calculations'!$D$6</f>
        <v>-0.62532465959681427</v>
      </c>
      <c r="P17">
        <f>BY17*'Value Calculations'!$D$7</f>
        <v>5.800401885603125</v>
      </c>
      <c r="Q17">
        <f>BZ17*'Value Calculations'!$D$8</f>
        <v>12.077764163898685</v>
      </c>
      <c r="R17">
        <f>CA17*'Value Calculations'!$D$9</f>
        <v>4.5342902641506022</v>
      </c>
      <c r="S17">
        <f>CB17*'Value Calculations'!$D$10</f>
        <v>8.7675953778289131</v>
      </c>
      <c r="T17">
        <f>CC17*'Value Calculations'!$D$11</f>
        <v>0</v>
      </c>
      <c r="U17">
        <f>CD17*'Value Calculations'!$D$12</f>
        <v>4.883296437536484</v>
      </c>
      <c r="V17">
        <f>CE17*'Value Calculations'!$D$13</f>
        <v>12.93229430745213</v>
      </c>
      <c r="X17">
        <f>CH17*'Value Calculations'!$D$3</f>
        <v>11.824327430155099</v>
      </c>
      <c r="Y17">
        <f>CI17*'Value Calculations'!$D$4</f>
        <v>10.093993825384148</v>
      </c>
      <c r="Z17">
        <f>CJ17*'Value Calculations'!$D$5</f>
        <v>15.920286303175292</v>
      </c>
      <c r="AA17">
        <f>CK17*'Value Calculations'!$D$6</f>
        <v>-0.50025972767745142</v>
      </c>
      <c r="AB17">
        <f>CL17*'Value Calculations'!$D$7</f>
        <v>9.315796967786838</v>
      </c>
      <c r="AC17">
        <f>CM17*'Value Calculations'!$D$8</f>
        <v>9.4896718430632525</v>
      </c>
      <c r="AD17">
        <f>CN17*'Value Calculations'!$D$9</f>
        <v>4.4083377568130855</v>
      </c>
      <c r="AE17">
        <f>CO17*'Value Calculations'!$D$10</f>
        <v>8.7675953778289131</v>
      </c>
      <c r="AF17">
        <f>CP17*'Value Calculations'!$D$11</f>
        <v>0</v>
      </c>
      <c r="AG17">
        <f>CQ17*'Value Calculations'!$D$12</f>
        <v>3.2555309583576562</v>
      </c>
      <c r="AH17">
        <f>CR17*'Value Calculations'!$D$13</f>
        <v>14.376859097114336</v>
      </c>
      <c r="AJ17">
        <f>CU17*'Value Calculations'!$D$3</f>
        <v>6.1160314293905689</v>
      </c>
      <c r="AK17">
        <f>CV17*'Value Calculations'!$D$4</f>
        <v>5.5354159687590485</v>
      </c>
      <c r="AL17">
        <f>CW17*'Value Calculations'!$D$5</f>
        <v>8.4908193616934895</v>
      </c>
      <c r="AM17">
        <f>CX17*'Value Calculations'!$D$6</f>
        <v>-0.87545452343553998</v>
      </c>
      <c r="AN17">
        <f>CY17*'Value Calculations'!$D$7</f>
        <v>7.2065599184766098</v>
      </c>
      <c r="AO17">
        <f>CZ17*'Value Calculations'!$D$8</f>
        <v>5.176184641670865</v>
      </c>
      <c r="AP17">
        <f>DA17*'Value Calculations'!$D$9</f>
        <v>2.0152401174002676</v>
      </c>
      <c r="AQ17">
        <f>DB17*'Value Calculations'!$D$10</f>
        <v>5.8450635852192754</v>
      </c>
      <c r="AR17">
        <f>DC17*'Value Calculations'!$D$11</f>
        <v>0</v>
      </c>
      <c r="AS17">
        <f>DD17*'Value Calculations'!$D$12</f>
        <v>3.2555309583576562</v>
      </c>
      <c r="AT17">
        <f>DE17*'Value Calculations'!$D$13</f>
        <v>7.5667679458496506</v>
      </c>
      <c r="AV17">
        <f>DH17*'Value Calculations'!$D$3</f>
        <v>11.416592001529061</v>
      </c>
      <c r="AW17">
        <f>DI17*'Value Calculations'!$D$4</f>
        <v>6.8378667849376482</v>
      </c>
      <c r="AX17">
        <f>DJ17*'Value Calculations'!$D$5</f>
        <v>13.001567147593155</v>
      </c>
      <c r="AY17">
        <f>DK17*'Value Calculations'!$D$6</f>
        <v>-0.12506493191936285</v>
      </c>
      <c r="AZ17">
        <f>DL17*'Value Calculations'!$D$7</f>
        <v>10.01887598422358</v>
      </c>
      <c r="BA17">
        <f>DM17*'Value Calculations'!$D$8</f>
        <v>10.064803469915571</v>
      </c>
      <c r="BB17">
        <f>DN17*'Value Calculations'!$D$9</f>
        <v>4.2823852494755688</v>
      </c>
      <c r="BC17">
        <f>DO17*'Value Calculations'!$D$10</f>
        <v>5.8450635852192754</v>
      </c>
      <c r="BD17">
        <f>DP17*'Value Calculations'!$D$11</f>
        <v>0</v>
      </c>
      <c r="BE17">
        <f>DQ17*'Value Calculations'!$D$12</f>
        <v>3.2555309583576562</v>
      </c>
      <c r="BF17">
        <f>DR17*'Value Calculations'!$D$13</f>
        <v>13.551393503021647</v>
      </c>
      <c r="BH17">
        <f>DU17*'Value Calculations'!$D$3</f>
        <v>5.7082960007645305</v>
      </c>
      <c r="BI17">
        <f>DV17*'Value Calculations'!$D$4</f>
        <v>5.2098032647143988</v>
      </c>
      <c r="BJ17">
        <f>DW17*'Value Calculations'!$D$5</f>
        <v>7.960143151587646</v>
      </c>
      <c r="BK17">
        <f>DX17*'Value Calculations'!$D$6</f>
        <v>-0.25012986383872571</v>
      </c>
      <c r="BL17">
        <f>DY17*'Value Calculations'!$D$7</f>
        <v>6.5913657790944598</v>
      </c>
      <c r="BM17">
        <f>DZ17*'Value Calculations'!$D$8</f>
        <v>8.9864316695674731</v>
      </c>
      <c r="BN17">
        <f>EA17*'Value Calculations'!$D$9</f>
        <v>2.8969076687628847</v>
      </c>
      <c r="BO17">
        <f>EB17*'Value Calculations'!$D$10</f>
        <v>0.36531647407620471</v>
      </c>
      <c r="BP17">
        <f>EC17*'Value Calculations'!$D$11</f>
        <v>0</v>
      </c>
      <c r="BQ17">
        <f>ED17*'Value Calculations'!$D$12</f>
        <v>2.441648218768242</v>
      </c>
      <c r="BR17">
        <f>EE17*'Value Calculations'!$D$13</f>
        <v>8.0482895424037189</v>
      </c>
      <c r="BT17">
        <f>VLOOKUP($B17,'Raw Stats'!$CM$3:$DC$528,3,FALSE)</f>
        <v>75</v>
      </c>
      <c r="BU17">
        <f>VLOOKUP($B17,'Raw Stats'!$CM$3:$DC$528,4,FALSE)</f>
        <v>28</v>
      </c>
      <c r="BV17">
        <f>VLOOKUP($B17,'Raw Stats'!$CM$3:$DC$528,5,FALSE)</f>
        <v>22</v>
      </c>
      <c r="BW17">
        <f>VLOOKUP($B17,'Raw Stats'!$CM$3:$DC$528,6,FALSE)</f>
        <v>50</v>
      </c>
      <c r="BX17">
        <f>VLOOKUP($B17,'Raw Stats'!$CM$3:$DC$528,7,FALSE)</f>
        <v>-5</v>
      </c>
      <c r="BY17">
        <f>VLOOKUP($B17,'Raw Stats'!$CM$3:$DC$528,8,FALSE)</f>
        <v>66</v>
      </c>
      <c r="BZ17">
        <f>VLOOKUP($B17,'Raw Stats'!$CM$3:$DC$528,9,FALSE)</f>
        <v>168</v>
      </c>
      <c r="CA17">
        <f>VLOOKUP($B17,'Raw Stats'!$CM$3:$DC$528,10,FALSE)</f>
        <v>36</v>
      </c>
      <c r="CB17">
        <f>VLOOKUP($B17,'Raw Stats'!$CM$3:$DC$528,11,FALSE)+VLOOKUP($B17,'Raw Stats'!$CM$3:$DC$528,12,FALSE)</f>
        <v>24</v>
      </c>
      <c r="CC17">
        <f>VLOOKUP($B17,'Raw Stats'!$CM$3:$DC$528,13,FALSE)+VLOOKUP($B17,'Raw Stats'!$CM$3:$DC$528,14,FALSE)</f>
        <v>0</v>
      </c>
      <c r="CD17">
        <f>VLOOKUP($B17,'Raw Stats'!$CM$3:$DC$528,15,FALSE)</f>
        <v>6</v>
      </c>
      <c r="CE17">
        <f>VLOOKUP($B17,'Raw Stats'!$CM$3:$DC$528,16,FALSE)</f>
        <v>188</v>
      </c>
      <c r="CG17">
        <f>VLOOKUP($B17,'Raw Stats'!$BU$3:$CJ$528,3,FALSE)</f>
        <v>82</v>
      </c>
      <c r="CH17">
        <f>VLOOKUP($B17,'Raw Stats'!$BU$3:$CJ$528,4,FALSE)</f>
        <v>29</v>
      </c>
      <c r="CI17">
        <f>VLOOKUP($B17,'Raw Stats'!$BU$3:$CJ$5288,5,FALSE)</f>
        <v>31</v>
      </c>
      <c r="CJ17">
        <f>VLOOKUP($B17,'Raw Stats'!$BU$3:$CJ$528,6,FALSE)</f>
        <v>60</v>
      </c>
      <c r="CK17">
        <f>VLOOKUP($B17,'Raw Stats'!$BU$3:$CJ$528,7,FALSE)</f>
        <v>-4</v>
      </c>
      <c r="CL17">
        <f>VLOOKUP($B17,'Raw Stats'!$BU$3:$CJ$528,8,FALSE)</f>
        <v>106</v>
      </c>
      <c r="CM17">
        <f>VLOOKUP($B17,'Raw Stats'!$BU$3:$CJ$528,9,FALSE)</f>
        <v>132</v>
      </c>
      <c r="CN17">
        <f>VLOOKUP($B17,'Raw Stats'!$BU$3:$CJ$528,10,FALSE)</f>
        <v>35</v>
      </c>
      <c r="CO17">
        <f>VLOOKUP($B17,'Raw Stats'!$BU$3:$CJ$528,11,FALSE)+VLOOKUP($B17,'Raw Stats'!$BU$3:$CJ$528,12,FALSE)</f>
        <v>24</v>
      </c>
      <c r="CP17">
        <f>VLOOKUP($B17,'Raw Stats'!$BU$3:$CJ$528,13,FALSE)+VLOOKUP($B17,'Raw Stats'!$BU$3:$CJ$528,14,FALSE)</f>
        <v>0</v>
      </c>
      <c r="CQ17">
        <f>VLOOKUP($B17,'Raw Stats'!$BU$3:$CJ$528,15,FALSE)</f>
        <v>4</v>
      </c>
      <c r="CR17">
        <f>VLOOKUP($B17,'Raw Stats'!$BU$3:$CJ$528,16,FALSE)</f>
        <v>209</v>
      </c>
      <c r="CT17">
        <f>VLOOKUP($B17,'Raw Stats'!$BC$3:$BR$528,3,FALSE)</f>
        <v>45</v>
      </c>
      <c r="CU17">
        <f>VLOOKUP($B17,'Raw Stats'!$BC$3:$BR$528,4,FALSE)</f>
        <v>15</v>
      </c>
      <c r="CV17">
        <f>VLOOKUP($B17,'Raw Stats'!$BC$3:$BR$5288,5,FALSE)</f>
        <v>17</v>
      </c>
      <c r="CW17">
        <f>VLOOKUP($B17,'Raw Stats'!$BC$3:$BR$52888,6,FALSE)</f>
        <v>32</v>
      </c>
      <c r="CX17">
        <f>VLOOKUP($B17,'Raw Stats'!$BC$3:$BR$5288,7,FALSE)</f>
        <v>-7</v>
      </c>
      <c r="CY17">
        <f>VLOOKUP($B17,'Raw Stats'!$BC$3:$BR$5288,8,FALSE)</f>
        <v>82</v>
      </c>
      <c r="CZ17">
        <f>VLOOKUP($B17,'Raw Stats'!$BC$3:$BR$5288,9,FALSE)</f>
        <v>72</v>
      </c>
      <c r="DA17">
        <f>VLOOKUP($B17,'Raw Stats'!$BC$3:$BR$5288,10,FALSE)</f>
        <v>16</v>
      </c>
      <c r="DB17">
        <f>VLOOKUP($B17,'Raw Stats'!$BC$3:$BR$5288,11,FALSE)+VLOOKUP($B17,'Raw Stats'!$BC$3:$BR$5288,12,FALSE)</f>
        <v>16</v>
      </c>
      <c r="DC17">
        <f>VLOOKUP($B17,'Raw Stats'!$BC$3:$BR$5288,13,FALSE)+VLOOKUP($B17,'Raw Stats'!$BC$3:$BR$5288,14,FALSE)</f>
        <v>0</v>
      </c>
      <c r="DD17">
        <f>VLOOKUP($B17,'Raw Stats'!$BC$3:$BR$5288,15,FALSE)</f>
        <v>4</v>
      </c>
      <c r="DE17">
        <f>VLOOKUP($B17,'Raw Stats'!$BC$3:$BR$5288,16,FALSE)</f>
        <v>110</v>
      </c>
      <c r="DG17">
        <f>VLOOKUP($B17,'Raw Stats'!$AK$3:$AZ$528,3,FALSE)</f>
        <v>82</v>
      </c>
      <c r="DH17">
        <f>VLOOKUP($B17,'Raw Stats'!$AK$3:$AZ$528,4,FALSE)</f>
        <v>28</v>
      </c>
      <c r="DI17">
        <f>VLOOKUP($B17,'Raw Stats'!$AK$3:$AZ$528,5,FALSE)</f>
        <v>21</v>
      </c>
      <c r="DJ17">
        <f>VLOOKUP($B17,'Raw Stats'!$AK$3:$AZ$528,6,FALSE)</f>
        <v>49</v>
      </c>
      <c r="DK17">
        <f>VLOOKUP($B17,'Raw Stats'!$AK$3:$AZ$528,7,FALSE)</f>
        <v>-1</v>
      </c>
      <c r="DL17">
        <f>VLOOKUP($B17,'Raw Stats'!$AK$3:$AZ$528,8,FALSE)</f>
        <v>114</v>
      </c>
      <c r="DM17">
        <f>VLOOKUP($B17,'Raw Stats'!$AK$3:$AZ$528,9,FALSE)</f>
        <v>140</v>
      </c>
      <c r="DN17">
        <f>VLOOKUP($B17,'Raw Stats'!$AK$3:$AZ$528,10,FALSE)</f>
        <v>34</v>
      </c>
      <c r="DO17">
        <f>VLOOKUP($B17,'Raw Stats'!$AK$3:$AZ$528,11,FALSE)+VLOOKUP($B17,'Raw Stats'!$AK$3:$AZ$528,12,FALSE)</f>
        <v>16</v>
      </c>
      <c r="DP17">
        <f>VLOOKUP($B17,'Raw Stats'!$AK$3:$AZ$528,13,FALSE)+VLOOKUP($B17,'Raw Stats'!$AK$3:$AZ$528,14,FALSE)</f>
        <v>0</v>
      </c>
      <c r="DQ17">
        <f>VLOOKUP($B17,'Raw Stats'!$AK$3:$AZ$528,15,FALSE)</f>
        <v>4</v>
      </c>
      <c r="DR17">
        <f>VLOOKUP($B17,'Raw Stats'!$AK$3:$AZ$528,16,FALSE)</f>
        <v>197</v>
      </c>
      <c r="DT17">
        <f>VLOOKUP($B17,'Raw Stats'!$S$3:$AH$528,3,FALSE)</f>
        <v>80</v>
      </c>
      <c r="DU17">
        <f>VLOOKUP($B17,'Raw Stats'!$S$3:$AH$528,4,FALSE)</f>
        <v>14</v>
      </c>
      <c r="DV17">
        <f>VLOOKUP($B17,'Raw Stats'!$S$3:$AH$528,5,FALSE)</f>
        <v>16</v>
      </c>
      <c r="DW17">
        <f>VLOOKUP($B17,'Raw Stats'!$S$3:$AH$528,6,FALSE)</f>
        <v>30</v>
      </c>
      <c r="DX17">
        <f>VLOOKUP($B17,'Raw Stats'!$S$3:$AH$528,7,FALSE)</f>
        <v>-2</v>
      </c>
      <c r="DY17">
        <f>VLOOKUP($B17,'Raw Stats'!$S$3:$AH$528,8,FALSE)</f>
        <v>75</v>
      </c>
      <c r="DZ17">
        <f>VLOOKUP($B17,'Raw Stats'!$S$3:$AH$528,9,FALSE)</f>
        <v>125</v>
      </c>
      <c r="EA17">
        <f>VLOOKUP($B17,'Raw Stats'!$S$3:$AH$528,10,FALSE)</f>
        <v>23</v>
      </c>
      <c r="EB17">
        <f>VLOOKUP($B17,'Raw Stats'!$S$3:$AH$528,11,FALSE)+VLOOKUP($B17,'Raw Stats'!$S$3:$AH$528,12,FALSE)</f>
        <v>1</v>
      </c>
      <c r="EC17">
        <f>VLOOKUP($B17,'Raw Stats'!$S$3:$AH$528,13,FALSE)+VLOOKUP($B17,'Raw Stats'!$S$3:$AH$528,14,FALSE)</f>
        <v>0</v>
      </c>
      <c r="ED17">
        <f>VLOOKUP($B17,'Raw Stats'!$S$3:$AH$528,15,FALSE)</f>
        <v>3</v>
      </c>
      <c r="EE17">
        <f>VLOOKUP($B17,'Raw Stats'!$S$3:$AH$528,16,FALSE)</f>
        <v>117</v>
      </c>
    </row>
    <row r="18" spans="1:135" x14ac:dyDescent="0.2">
      <c r="A18" t="e">
        <f>VLOOKUP(B18,'ALL SKATERS'!$B$3:$I$378,9,FALSE)</f>
        <v>#REF!</v>
      </c>
      <c r="B18" t="s">
        <v>57</v>
      </c>
      <c r="C18">
        <f t="shared" si="0"/>
        <v>0.73117886882348437</v>
      </c>
      <c r="D18">
        <f t="shared" si="1"/>
        <v>1.006524531350744</v>
      </c>
      <c r="E18">
        <f t="shared" si="2"/>
        <v>1.1805591211177779</v>
      </c>
      <c r="F18">
        <f t="shared" si="3"/>
        <v>0.94984619179858987</v>
      </c>
      <c r="G18">
        <f t="shared" si="4"/>
        <v>1.0308110763442702</v>
      </c>
      <c r="H18">
        <f>VLOOKUP(B18,'ALL SKATERS'!$B$3:$H$378,7,FALSE)</f>
        <v>0.87</v>
      </c>
      <c r="I18" s="29" t="e">
        <f t="shared" si="5"/>
        <v>#REF!</v>
      </c>
      <c r="J18" s="29">
        <f t="shared" si="6"/>
        <v>-9.9999999999999982</v>
      </c>
      <c r="K18" s="29">
        <f t="shared" si="7"/>
        <v>-8.9999999999999969E-2</v>
      </c>
      <c r="L18">
        <f>BU18*'Value Calculations'!$D$3</f>
        <v>8.5624440011467957</v>
      </c>
      <c r="M18">
        <f>BV18*'Value Calculations'!$D$4</f>
        <v>10.093993825384148</v>
      </c>
      <c r="N18">
        <f>BW18*'Value Calculations'!$D$5</f>
        <v>13.797581462751921</v>
      </c>
      <c r="O18">
        <f>BX18*'Value Calculations'!$D$6</f>
        <v>-0.75038959151617712</v>
      </c>
      <c r="P18">
        <f>BY18*'Value Calculations'!$D$7</f>
        <v>3.2517404510199337</v>
      </c>
      <c r="Q18">
        <f>BZ18*'Value Calculations'!$D$8</f>
        <v>2.3005265074092733</v>
      </c>
      <c r="R18">
        <f>CA18*'Value Calculations'!$D$9</f>
        <v>1.6373825953877175</v>
      </c>
      <c r="S18">
        <f>CB18*'Value Calculations'!$D$10</f>
        <v>6.2103800592954803</v>
      </c>
      <c r="T18">
        <f>CC18*'Value Calculations'!$D$11</f>
        <v>0</v>
      </c>
      <c r="U18">
        <f>CD18*'Value Calculations'!$D$12</f>
        <v>1.6277654791788281</v>
      </c>
      <c r="V18">
        <f>CE18*'Value Calculations'!$D$13</f>
        <v>11.762884715820821</v>
      </c>
      <c r="X18">
        <f>CH18*'Value Calculations'!$D$3</f>
        <v>11.008856572903023</v>
      </c>
      <c r="Y18">
        <f>CI18*'Value Calculations'!$D$4</f>
        <v>13.350120865830647</v>
      </c>
      <c r="Z18">
        <f>CJ18*'Value Calculations'!$D$5</f>
        <v>18.042991143598666</v>
      </c>
      <c r="AA18">
        <f>CK18*'Value Calculations'!$D$6</f>
        <v>0.87545452343553998</v>
      </c>
      <c r="AB18">
        <f>CL18*'Value Calculations'!$D$7</f>
        <v>4.0427043445112689</v>
      </c>
      <c r="AC18">
        <f>CM18*'Value Calculations'!$D$8</f>
        <v>2.1567436006961938</v>
      </c>
      <c r="AD18">
        <f>CN18*'Value Calculations'!$D$9</f>
        <v>2.1411926247377844</v>
      </c>
      <c r="AE18">
        <f>CO18*'Value Calculations'!$D$10</f>
        <v>6.5756965333716852</v>
      </c>
      <c r="AF18">
        <f>CP18*'Value Calculations'!$D$11</f>
        <v>0</v>
      </c>
      <c r="AG18">
        <f>CQ18*'Value Calculations'!$D$12</f>
        <v>3.2555309583576562</v>
      </c>
      <c r="AH18">
        <f>CR18*'Value Calculations'!$D$13</f>
        <v>17.059622277915576</v>
      </c>
      <c r="AJ18">
        <f>CU18*'Value Calculations'!$D$3</f>
        <v>8.1547085725207573</v>
      </c>
      <c r="AK18">
        <f>CV18*'Value Calculations'!$D$4</f>
        <v>6.8378667849376482</v>
      </c>
      <c r="AL18">
        <f>CW18*'Value Calculations'!$D$5</f>
        <v>10.878862307169783</v>
      </c>
      <c r="AM18">
        <f>CX18*'Value Calculations'!$D$6</f>
        <v>-0.12506493191936285</v>
      </c>
      <c r="AN18">
        <f>CY18*'Value Calculations'!$D$7</f>
        <v>1.7576975410918561</v>
      </c>
      <c r="AO18">
        <f>CZ18*'Value Calculations'!$D$8</f>
        <v>0.93458889363501729</v>
      </c>
      <c r="AP18">
        <f>DA18*'Value Calculations'!$D$9</f>
        <v>0.50381002935006691</v>
      </c>
      <c r="AQ18">
        <f>DB18*'Value Calculations'!$D$10</f>
        <v>5.1144306370668655</v>
      </c>
      <c r="AR18">
        <f>DC18*'Value Calculations'!$D$11</f>
        <v>0.9907141480249374</v>
      </c>
      <c r="AS18">
        <f>DD18*'Value Calculations'!$D$12</f>
        <v>1.6277654791788281</v>
      </c>
      <c r="AT18">
        <f>DE18*'Value Calculations'!$D$13</f>
        <v>8.1858671414191679</v>
      </c>
      <c r="AV18">
        <f>DH18*'Value Calculations'!$D$3</f>
        <v>10.601121144276986</v>
      </c>
      <c r="AW18">
        <f>DI18*'Value Calculations'!$D$4</f>
        <v>11.396444641562747</v>
      </c>
      <c r="AX18">
        <f>DJ18*'Value Calculations'!$D$5</f>
        <v>16.185624408228215</v>
      </c>
      <c r="AY18">
        <f>DK18*'Value Calculations'!$D$6</f>
        <v>-0.75038959151617712</v>
      </c>
      <c r="AZ18">
        <f>DL18*'Value Calculations'!$D$7</f>
        <v>4.5700136068388257</v>
      </c>
      <c r="BA18">
        <f>DM18*'Value Calculations'!$D$8</f>
        <v>2.4443094141223529</v>
      </c>
      <c r="BB18">
        <f>DN18*'Value Calculations'!$D$9</f>
        <v>2.770955161425368</v>
      </c>
      <c r="BC18">
        <f>DO18*'Value Calculations'!$D$10</f>
        <v>8.7675953778289131</v>
      </c>
      <c r="BD18">
        <f>DP18*'Value Calculations'!$D$11</f>
        <v>0</v>
      </c>
      <c r="BE18">
        <f>DQ18*'Value Calculations'!$D$12</f>
        <v>4.0694136979470699</v>
      </c>
      <c r="BF18">
        <f>DR18*'Value Calculations'!$D$13</f>
        <v>14.032915099575716</v>
      </c>
      <c r="BH18">
        <f>DU18*'Value Calculations'!$D$3</f>
        <v>13.047533716033213</v>
      </c>
      <c r="BI18">
        <f>DV18*'Value Calculations'!$D$4</f>
        <v>13.350120865830647</v>
      </c>
      <c r="BJ18">
        <f>DW18*'Value Calculations'!$D$5</f>
        <v>19.369681668863272</v>
      </c>
      <c r="BK18">
        <f>DX18*'Value Calculations'!$D$6</f>
        <v>0.25012986383872571</v>
      </c>
      <c r="BL18">
        <f>DY18*'Value Calculations'!$D$7</f>
        <v>2.1092370493102273</v>
      </c>
      <c r="BM18">
        <f>DZ18*'Value Calculations'!$D$8</f>
        <v>2.1567436006961938</v>
      </c>
      <c r="BN18">
        <f>EA18*'Value Calculations'!$D$9</f>
        <v>1.5114300880502007</v>
      </c>
      <c r="BO18">
        <f>EB18*'Value Calculations'!$D$10</f>
        <v>10.228861274133731</v>
      </c>
      <c r="BP18">
        <f>EC18*'Value Calculations'!$D$11</f>
        <v>0</v>
      </c>
      <c r="BQ18">
        <f>ED18*'Value Calculations'!$D$12</f>
        <v>4.0694136979470699</v>
      </c>
      <c r="BR18">
        <f>EE18*'Value Calculations'!$D$13</f>
        <v>16.371734282838336</v>
      </c>
      <c r="BT18">
        <f>VLOOKUP($B18,'Raw Stats'!$CM$3:$DC$528,3,FALSE)</f>
        <v>80</v>
      </c>
      <c r="BU18">
        <f>VLOOKUP($B18,'Raw Stats'!$CM$3:$DC$528,4,FALSE)</f>
        <v>21</v>
      </c>
      <c r="BV18">
        <f>VLOOKUP($B18,'Raw Stats'!$CM$3:$DC$528,5,FALSE)</f>
        <v>31</v>
      </c>
      <c r="BW18">
        <f>VLOOKUP($B18,'Raw Stats'!$CM$3:$DC$528,6,FALSE)</f>
        <v>52</v>
      </c>
      <c r="BX18">
        <f>VLOOKUP($B18,'Raw Stats'!$CM$3:$DC$528,7,FALSE)</f>
        <v>-6</v>
      </c>
      <c r="BY18">
        <f>VLOOKUP($B18,'Raw Stats'!$CM$3:$DC$528,8,FALSE)</f>
        <v>37</v>
      </c>
      <c r="BZ18">
        <f>VLOOKUP($B18,'Raw Stats'!$CM$3:$DC$528,9,FALSE)</f>
        <v>32</v>
      </c>
      <c r="CA18">
        <f>VLOOKUP($B18,'Raw Stats'!$CM$3:$DC$528,10,FALSE)</f>
        <v>13</v>
      </c>
      <c r="CB18">
        <f>VLOOKUP($B18,'Raw Stats'!$CM$3:$DC$528,11,FALSE)+VLOOKUP($B18,'Raw Stats'!$CM$3:$DC$528,12,FALSE)</f>
        <v>17</v>
      </c>
      <c r="CC18">
        <f>VLOOKUP($B18,'Raw Stats'!$CM$3:$DC$528,13,FALSE)+VLOOKUP($B18,'Raw Stats'!$CM$3:$DC$528,14,FALSE)</f>
        <v>0</v>
      </c>
      <c r="CD18">
        <f>VLOOKUP($B18,'Raw Stats'!$CM$3:$DC$528,15,FALSE)</f>
        <v>2</v>
      </c>
      <c r="CE18">
        <f>VLOOKUP($B18,'Raw Stats'!$CM$3:$DC$528,16,FALSE)</f>
        <v>171</v>
      </c>
      <c r="CG18">
        <f>VLOOKUP($B18,'Raw Stats'!$BU$3:$CJ$528,3,FALSE)</f>
        <v>78</v>
      </c>
      <c r="CH18">
        <f>VLOOKUP($B18,'Raw Stats'!$BU$3:$CJ$528,4,FALSE)</f>
        <v>27</v>
      </c>
      <c r="CI18">
        <f>VLOOKUP($B18,'Raw Stats'!$BU$3:$CJ$5288,5,FALSE)</f>
        <v>41</v>
      </c>
      <c r="CJ18">
        <f>VLOOKUP($B18,'Raw Stats'!$BU$3:$CJ$528,6,FALSE)</f>
        <v>68</v>
      </c>
      <c r="CK18">
        <f>VLOOKUP($B18,'Raw Stats'!$BU$3:$CJ$528,7,FALSE)</f>
        <v>7</v>
      </c>
      <c r="CL18">
        <f>VLOOKUP($B18,'Raw Stats'!$BU$3:$CJ$528,8,FALSE)</f>
        <v>46</v>
      </c>
      <c r="CM18">
        <f>VLOOKUP($B18,'Raw Stats'!$BU$3:$CJ$528,9,FALSE)</f>
        <v>30</v>
      </c>
      <c r="CN18">
        <f>VLOOKUP($B18,'Raw Stats'!$BU$3:$CJ$528,10,FALSE)</f>
        <v>17</v>
      </c>
      <c r="CO18">
        <f>VLOOKUP($B18,'Raw Stats'!$BU$3:$CJ$528,11,FALSE)+VLOOKUP($B18,'Raw Stats'!$BU$3:$CJ$528,12,FALSE)</f>
        <v>18</v>
      </c>
      <c r="CP18">
        <f>VLOOKUP($B18,'Raw Stats'!$BU$3:$CJ$528,13,FALSE)+VLOOKUP($B18,'Raw Stats'!$BU$3:$CJ$528,14,FALSE)</f>
        <v>0</v>
      </c>
      <c r="CQ18">
        <f>VLOOKUP($B18,'Raw Stats'!$BU$3:$CJ$528,15,FALSE)</f>
        <v>4</v>
      </c>
      <c r="CR18">
        <f>VLOOKUP($B18,'Raw Stats'!$BU$3:$CJ$528,16,FALSE)</f>
        <v>248</v>
      </c>
      <c r="CT18">
        <f>VLOOKUP($B18,'Raw Stats'!$BC$3:$BR$528,3,FALSE)</f>
        <v>38</v>
      </c>
      <c r="CU18">
        <f>VLOOKUP($B18,'Raw Stats'!$BC$3:$BR$528,4,FALSE)</f>
        <v>20</v>
      </c>
      <c r="CV18">
        <f>VLOOKUP($B18,'Raw Stats'!$BC$3:$BR$5288,5,FALSE)</f>
        <v>21</v>
      </c>
      <c r="CW18">
        <f>VLOOKUP($B18,'Raw Stats'!$BC$3:$BR$52888,6,FALSE)</f>
        <v>41</v>
      </c>
      <c r="CX18">
        <f>VLOOKUP($B18,'Raw Stats'!$BC$3:$BR$5288,7,FALSE)</f>
        <v>-1</v>
      </c>
      <c r="CY18">
        <f>VLOOKUP($B18,'Raw Stats'!$BC$3:$BR$5288,8,FALSE)</f>
        <v>20</v>
      </c>
      <c r="CZ18">
        <f>VLOOKUP($B18,'Raw Stats'!$BC$3:$BR$5288,9,FALSE)</f>
        <v>13</v>
      </c>
      <c r="DA18">
        <f>VLOOKUP($B18,'Raw Stats'!$BC$3:$BR$5288,10,FALSE)</f>
        <v>4</v>
      </c>
      <c r="DB18">
        <f>VLOOKUP($B18,'Raw Stats'!$BC$3:$BR$5288,11,FALSE)+VLOOKUP($B18,'Raw Stats'!$BC$3:$BR$5288,12,FALSE)</f>
        <v>14</v>
      </c>
      <c r="DC18">
        <f>VLOOKUP($B18,'Raw Stats'!$BC$3:$BR$5288,13,FALSE)+VLOOKUP($B18,'Raw Stats'!$BC$3:$BR$5288,14,FALSE)</f>
        <v>1</v>
      </c>
      <c r="DD18">
        <f>VLOOKUP($B18,'Raw Stats'!$BC$3:$BR$5288,15,FALSE)</f>
        <v>2</v>
      </c>
      <c r="DE18">
        <f>VLOOKUP($B18,'Raw Stats'!$BC$3:$BR$5288,16,FALSE)</f>
        <v>119</v>
      </c>
      <c r="DG18">
        <f>VLOOKUP($B18,'Raw Stats'!$AK$3:$AZ$528,3,FALSE)</f>
        <v>78</v>
      </c>
      <c r="DH18">
        <f>VLOOKUP($B18,'Raw Stats'!$AK$3:$AZ$528,4,FALSE)</f>
        <v>26</v>
      </c>
      <c r="DI18">
        <f>VLOOKUP($B18,'Raw Stats'!$AK$3:$AZ$528,5,FALSE)</f>
        <v>35</v>
      </c>
      <c r="DJ18">
        <f>VLOOKUP($B18,'Raw Stats'!$AK$3:$AZ$528,6,FALSE)</f>
        <v>61</v>
      </c>
      <c r="DK18">
        <f>VLOOKUP($B18,'Raw Stats'!$AK$3:$AZ$528,7,FALSE)</f>
        <v>-6</v>
      </c>
      <c r="DL18">
        <f>VLOOKUP($B18,'Raw Stats'!$AK$3:$AZ$528,8,FALSE)</f>
        <v>52</v>
      </c>
      <c r="DM18">
        <f>VLOOKUP($B18,'Raw Stats'!$AK$3:$AZ$528,9,FALSE)</f>
        <v>34</v>
      </c>
      <c r="DN18">
        <f>VLOOKUP($B18,'Raw Stats'!$AK$3:$AZ$528,10,FALSE)</f>
        <v>22</v>
      </c>
      <c r="DO18">
        <f>VLOOKUP($B18,'Raw Stats'!$AK$3:$AZ$528,11,FALSE)+VLOOKUP($B18,'Raw Stats'!$AK$3:$AZ$528,12,FALSE)</f>
        <v>24</v>
      </c>
      <c r="DP18">
        <f>VLOOKUP($B18,'Raw Stats'!$AK$3:$AZ$528,13,FALSE)+VLOOKUP($B18,'Raw Stats'!$AK$3:$AZ$528,14,FALSE)</f>
        <v>0</v>
      </c>
      <c r="DQ18">
        <f>VLOOKUP($B18,'Raw Stats'!$AK$3:$AZ$528,15,FALSE)</f>
        <v>5</v>
      </c>
      <c r="DR18">
        <f>VLOOKUP($B18,'Raw Stats'!$AK$3:$AZ$528,16,FALSE)</f>
        <v>204</v>
      </c>
      <c r="DT18">
        <f>VLOOKUP($B18,'Raw Stats'!$S$3:$AH$528,3,FALSE)</f>
        <v>80</v>
      </c>
      <c r="DU18">
        <f>VLOOKUP($B18,'Raw Stats'!$S$3:$AH$528,4,FALSE)</f>
        <v>32</v>
      </c>
      <c r="DV18">
        <f>VLOOKUP($B18,'Raw Stats'!$S$3:$AH$528,5,FALSE)</f>
        <v>41</v>
      </c>
      <c r="DW18">
        <f>VLOOKUP($B18,'Raw Stats'!$S$3:$AH$528,6,FALSE)</f>
        <v>73</v>
      </c>
      <c r="DX18">
        <f>VLOOKUP($B18,'Raw Stats'!$S$3:$AH$528,7,FALSE)</f>
        <v>2</v>
      </c>
      <c r="DY18">
        <f>VLOOKUP($B18,'Raw Stats'!$S$3:$AH$528,8,FALSE)</f>
        <v>24</v>
      </c>
      <c r="DZ18">
        <f>VLOOKUP($B18,'Raw Stats'!$S$3:$AH$528,9,FALSE)</f>
        <v>30</v>
      </c>
      <c r="EA18">
        <f>VLOOKUP($B18,'Raw Stats'!$S$3:$AH$528,10,FALSE)</f>
        <v>12</v>
      </c>
      <c r="EB18">
        <f>VLOOKUP($B18,'Raw Stats'!$S$3:$AH$528,11,FALSE)+VLOOKUP($B18,'Raw Stats'!$S$3:$AH$528,12,FALSE)</f>
        <v>28</v>
      </c>
      <c r="EC18">
        <f>VLOOKUP($B18,'Raw Stats'!$S$3:$AH$528,13,FALSE)+VLOOKUP($B18,'Raw Stats'!$S$3:$AH$528,14,FALSE)</f>
        <v>0</v>
      </c>
      <c r="ED18">
        <f>VLOOKUP($B18,'Raw Stats'!$S$3:$AH$528,15,FALSE)</f>
        <v>5</v>
      </c>
      <c r="EE18">
        <f>VLOOKUP($B18,'Raw Stats'!$S$3:$AH$528,16,FALSE)</f>
        <v>238</v>
      </c>
    </row>
    <row r="19" spans="1:135" x14ac:dyDescent="0.2">
      <c r="A19" t="e">
        <f>VLOOKUP(B19,'ALL SKATERS'!$B$3:$I$378,9,FALSE)</f>
        <v>#REF!</v>
      </c>
      <c r="B19" t="s">
        <v>54</v>
      </c>
      <c r="C19">
        <f t="shared" si="0"/>
        <v>0.93103472765739659</v>
      </c>
      <c r="D19">
        <f t="shared" si="1"/>
        <v>1.0846103610839744</v>
      </c>
      <c r="E19">
        <f t="shared" si="2"/>
        <v>1.0789805606943708</v>
      </c>
      <c r="F19">
        <f t="shared" si="3"/>
        <v>1.145351100980418</v>
      </c>
      <c r="G19">
        <f t="shared" si="4"/>
        <v>1.1025459530119888</v>
      </c>
      <c r="H19">
        <f>VLOOKUP(B19,'ALL SKATERS'!$B$3:$H$378,7,FALSE)</f>
        <v>1</v>
      </c>
      <c r="I19" s="28" t="e">
        <f t="shared" si="5"/>
        <v>#REF!</v>
      </c>
      <c r="J19" s="29">
        <f t="shared" si="6"/>
        <v>3.0000000000000027</v>
      </c>
      <c r="K19" s="29">
        <f t="shared" si="7"/>
        <v>4.0000000000000036E-2</v>
      </c>
      <c r="L19">
        <f>BU19*'Value Calculations'!$D$3</f>
        <v>8.9701794297728341</v>
      </c>
      <c r="M19">
        <f>BV19*'Value Calculations'!$D$4</f>
        <v>12.698895457741347</v>
      </c>
      <c r="N19">
        <f>BW19*'Value Calculations'!$D$5</f>
        <v>16.185624408228215</v>
      </c>
      <c r="O19">
        <f>BX19*'Value Calculations'!$D$6</f>
        <v>2.1261038426291687</v>
      </c>
      <c r="P19">
        <f>BY19*'Value Calculations'!$D$7</f>
        <v>2.8123160657469697</v>
      </c>
      <c r="Q19">
        <f>BZ19*'Value Calculations'!$D$8</f>
        <v>4.4572701081054671</v>
      </c>
      <c r="R19">
        <f>CA19*'Value Calculations'!$D$9</f>
        <v>3.2747651907754349</v>
      </c>
      <c r="S19">
        <f>CB19*'Value Calculations'!$D$10</f>
        <v>6.2103800592954803</v>
      </c>
      <c r="T19">
        <f>CC19*'Value Calculations'!$D$11</f>
        <v>0.9907141480249374</v>
      </c>
      <c r="U19">
        <f>CD19*'Value Calculations'!$D$12</f>
        <v>1.6277654791788281</v>
      </c>
      <c r="V19">
        <f>CE19*'Value Calculations'!$D$13</f>
        <v>16.990833478407851</v>
      </c>
      <c r="X19">
        <f>CH19*'Value Calculations'!$D$3</f>
        <v>12.232062858781138</v>
      </c>
      <c r="Y19">
        <f>CI19*'Value Calculations'!$D$4</f>
        <v>9.7683811213394982</v>
      </c>
      <c r="Z19">
        <f>CJ19*'Value Calculations'!$D$5</f>
        <v>15.920286303175292</v>
      </c>
      <c r="AA19">
        <f>CK19*'Value Calculations'!$D$6</f>
        <v>3.5018180937421599</v>
      </c>
      <c r="AB19">
        <f>CL19*'Value Calculations'!$D$7</f>
        <v>1.7576975410918561</v>
      </c>
      <c r="AC19">
        <f>CM19*'Value Calculations'!$D$8</f>
        <v>3.091332494331211</v>
      </c>
      <c r="AD19">
        <f>CN19*'Value Calculations'!$D$9</f>
        <v>3.2747651907754349</v>
      </c>
      <c r="AE19">
        <f>CO19*'Value Calculations'!$D$10</f>
        <v>4.7491141629906615</v>
      </c>
      <c r="AF19">
        <f>CP19*'Value Calculations'!$D$11</f>
        <v>3.9628565920997496</v>
      </c>
      <c r="AG19">
        <f>CQ19*'Value Calculations'!$D$12</f>
        <v>3.2555309583576562</v>
      </c>
      <c r="AH19">
        <f>CR19*'Value Calculations'!$D$13</f>
        <v>16.578100681361509</v>
      </c>
      <c r="AJ19">
        <f>CU19*'Value Calculations'!$D$3</f>
        <v>6.9315022866426439</v>
      </c>
      <c r="AK19">
        <f>CV19*'Value Calculations'!$D$4</f>
        <v>4.5585778566250994</v>
      </c>
      <c r="AL19">
        <f>CW19*'Value Calculations'!$D$5</f>
        <v>8.2254812566405686</v>
      </c>
      <c r="AM19">
        <f>CX19*'Value Calculations'!$D$6</f>
        <v>2.5012986383872571</v>
      </c>
      <c r="AN19">
        <f>CY19*'Value Calculations'!$D$7</f>
        <v>1.4061580328734848</v>
      </c>
      <c r="AO19">
        <f>CZ19*'Value Calculations'!$D$8</f>
        <v>0.8626974402784775</v>
      </c>
      <c r="AP19">
        <f>DA19*'Value Calculations'!$D$9</f>
        <v>1.6373825953877175</v>
      </c>
      <c r="AQ19">
        <f>DB19*'Value Calculations'!$D$10</f>
        <v>2.1918988444572283</v>
      </c>
      <c r="AR19">
        <f>DC19*'Value Calculations'!$D$11</f>
        <v>1.9814282960498748</v>
      </c>
      <c r="AS19">
        <f>DD19*'Value Calculations'!$D$12</f>
        <v>4.883296437536484</v>
      </c>
      <c r="AT19">
        <f>DE19*'Value Calculations'!$D$13</f>
        <v>7.9795007428959952</v>
      </c>
      <c r="AV19">
        <f>DH19*'Value Calculations'!$D$3</f>
        <v>11.824327430155099</v>
      </c>
      <c r="AW19">
        <f>DI19*'Value Calculations'!$D$4</f>
        <v>15.629409794143196</v>
      </c>
      <c r="AX19">
        <f>DJ19*'Value Calculations'!$D$5</f>
        <v>20.431034089074959</v>
      </c>
      <c r="AY19">
        <f>DK19*'Value Calculations'!$D$6</f>
        <v>2.2511687745485314</v>
      </c>
      <c r="AZ19">
        <f>DL19*'Value Calculations'!$D$7</f>
        <v>1.7576975410918561</v>
      </c>
      <c r="BA19">
        <f>DM19*'Value Calculations'!$D$8</f>
        <v>5.2480760950274048</v>
      </c>
      <c r="BB19">
        <f>DN19*'Value Calculations'!$D$9</f>
        <v>5.0381002935006691</v>
      </c>
      <c r="BC19">
        <f>DO19*'Value Calculations'!$D$10</f>
        <v>7.3063294815240942</v>
      </c>
      <c r="BD19">
        <f>DP19*'Value Calculations'!$D$11</f>
        <v>2.9721424440748123</v>
      </c>
      <c r="BE19">
        <f>DQ19*'Value Calculations'!$D$12</f>
        <v>3.2555309583576562</v>
      </c>
      <c r="BF19">
        <f>DR19*'Value Calculations'!$D$13</f>
        <v>17.059622277915576</v>
      </c>
      <c r="BH19">
        <f>DU19*'Value Calculations'!$D$3</f>
        <v>10.193385715650948</v>
      </c>
      <c r="BI19">
        <f>DV19*'Value Calculations'!$D$4</f>
        <v>10.419606529428798</v>
      </c>
      <c r="BJ19">
        <f>DW19*'Value Calculations'!$D$5</f>
        <v>15.124271988016528</v>
      </c>
      <c r="BK19">
        <f>DX19*'Value Calculations'!$D$6</f>
        <v>1.1255843872742657</v>
      </c>
      <c r="BL19">
        <f>DY19*'Value Calculations'!$D$7</f>
        <v>2.8123160657469697</v>
      </c>
      <c r="BM19">
        <f>DZ19*'Value Calculations'!$D$8</f>
        <v>3.45078976111391</v>
      </c>
      <c r="BN19">
        <f>EA19*'Value Calculations'!$D$9</f>
        <v>2.8969076687628847</v>
      </c>
      <c r="BO19">
        <f>EB19*'Value Calculations'!$D$10</f>
        <v>6.9410130074478893</v>
      </c>
      <c r="BP19">
        <f>EC19*'Value Calculations'!$D$11</f>
        <v>2.9721424440748123</v>
      </c>
      <c r="BQ19">
        <f>ED19*'Value Calculations'!$D$12</f>
        <v>1.6277654791788281</v>
      </c>
      <c r="BR19">
        <f>EE19*'Value Calculations'!$D$13</f>
        <v>14.101703899083439</v>
      </c>
      <c r="BT19">
        <f>VLOOKUP($B19,'Raw Stats'!$CM$3:$DC$528,3,FALSE)</f>
        <v>82</v>
      </c>
      <c r="BU19">
        <f>VLOOKUP($B19,'Raw Stats'!$CM$3:$DC$528,4,FALSE)</f>
        <v>22</v>
      </c>
      <c r="BV19">
        <f>VLOOKUP($B19,'Raw Stats'!$CM$3:$DC$528,5,FALSE)</f>
        <v>39</v>
      </c>
      <c r="BW19">
        <f>VLOOKUP($B19,'Raw Stats'!$CM$3:$DC$528,6,FALSE)</f>
        <v>61</v>
      </c>
      <c r="BX19">
        <f>VLOOKUP($B19,'Raw Stats'!$CM$3:$DC$528,7,FALSE)</f>
        <v>17</v>
      </c>
      <c r="BY19">
        <f>VLOOKUP($B19,'Raw Stats'!$CM$3:$DC$528,8,FALSE)</f>
        <v>32</v>
      </c>
      <c r="BZ19">
        <f>VLOOKUP($B19,'Raw Stats'!$CM$3:$DC$528,9,FALSE)</f>
        <v>62</v>
      </c>
      <c r="CA19">
        <f>VLOOKUP($B19,'Raw Stats'!$CM$3:$DC$528,10,FALSE)</f>
        <v>26</v>
      </c>
      <c r="CB19">
        <f>VLOOKUP($B19,'Raw Stats'!$CM$3:$DC$528,11,FALSE)+VLOOKUP($B19,'Raw Stats'!$CM$3:$DC$528,12,FALSE)</f>
        <v>17</v>
      </c>
      <c r="CC19">
        <f>VLOOKUP($B19,'Raw Stats'!$CM$3:$DC$528,13,FALSE)+VLOOKUP($B19,'Raw Stats'!$CM$3:$DC$528,14,FALSE)</f>
        <v>1</v>
      </c>
      <c r="CD19">
        <f>VLOOKUP($B19,'Raw Stats'!$CM$3:$DC$528,15,FALSE)</f>
        <v>2</v>
      </c>
      <c r="CE19">
        <f>VLOOKUP($B19,'Raw Stats'!$CM$3:$DC$528,16,FALSE)</f>
        <v>247</v>
      </c>
      <c r="CG19">
        <f>VLOOKUP($B19,'Raw Stats'!$BU$3:$CJ$528,3,FALSE)</f>
        <v>72</v>
      </c>
      <c r="CH19">
        <f>VLOOKUP($B19,'Raw Stats'!$BU$3:$CJ$528,4,FALSE)</f>
        <v>30</v>
      </c>
      <c r="CI19">
        <f>VLOOKUP($B19,'Raw Stats'!$BU$3:$CJ$5288,5,FALSE)</f>
        <v>30</v>
      </c>
      <c r="CJ19">
        <f>VLOOKUP($B19,'Raw Stats'!$BU$3:$CJ$528,6,FALSE)</f>
        <v>60</v>
      </c>
      <c r="CK19">
        <f>VLOOKUP($B19,'Raw Stats'!$BU$3:$CJ$528,7,FALSE)</f>
        <v>28</v>
      </c>
      <c r="CL19">
        <f>VLOOKUP($B19,'Raw Stats'!$BU$3:$CJ$528,8,FALSE)</f>
        <v>20</v>
      </c>
      <c r="CM19">
        <f>VLOOKUP($B19,'Raw Stats'!$BU$3:$CJ$528,9,FALSE)</f>
        <v>43</v>
      </c>
      <c r="CN19">
        <f>VLOOKUP($B19,'Raw Stats'!$BU$3:$CJ$528,10,FALSE)</f>
        <v>26</v>
      </c>
      <c r="CO19">
        <f>VLOOKUP($B19,'Raw Stats'!$BU$3:$CJ$528,11,FALSE)+VLOOKUP($B19,'Raw Stats'!$BU$3:$CJ$528,12,FALSE)</f>
        <v>13</v>
      </c>
      <c r="CP19">
        <f>VLOOKUP($B19,'Raw Stats'!$BU$3:$CJ$528,13,FALSE)+VLOOKUP($B19,'Raw Stats'!$BU$3:$CJ$528,14,FALSE)</f>
        <v>4</v>
      </c>
      <c r="CQ19">
        <f>VLOOKUP($B19,'Raw Stats'!$BU$3:$CJ$528,15,FALSE)</f>
        <v>4</v>
      </c>
      <c r="CR19">
        <f>VLOOKUP($B19,'Raw Stats'!$BU$3:$CJ$528,16,FALSE)</f>
        <v>241</v>
      </c>
      <c r="CT19">
        <f>VLOOKUP($B19,'Raw Stats'!$BC$3:$BR$528,3,FALSE)</f>
        <v>40</v>
      </c>
      <c r="CU19">
        <f>VLOOKUP($B19,'Raw Stats'!$BC$3:$BR$528,4,FALSE)</f>
        <v>17</v>
      </c>
      <c r="CV19">
        <f>VLOOKUP($B19,'Raw Stats'!$BC$3:$BR$5288,5,FALSE)</f>
        <v>14</v>
      </c>
      <c r="CW19">
        <f>VLOOKUP($B19,'Raw Stats'!$BC$3:$BR$52888,6,FALSE)</f>
        <v>31</v>
      </c>
      <c r="CX19">
        <f>VLOOKUP($B19,'Raw Stats'!$BC$3:$BR$5288,7,FALSE)</f>
        <v>20</v>
      </c>
      <c r="CY19">
        <f>VLOOKUP($B19,'Raw Stats'!$BC$3:$BR$5288,8,FALSE)</f>
        <v>16</v>
      </c>
      <c r="CZ19">
        <f>VLOOKUP($B19,'Raw Stats'!$BC$3:$BR$5288,9,FALSE)</f>
        <v>12</v>
      </c>
      <c r="DA19">
        <f>VLOOKUP($B19,'Raw Stats'!$BC$3:$BR$5288,10,FALSE)</f>
        <v>13</v>
      </c>
      <c r="DB19">
        <f>VLOOKUP($B19,'Raw Stats'!$BC$3:$BR$5288,11,FALSE)+VLOOKUP($B19,'Raw Stats'!$BC$3:$BR$5288,12,FALSE)</f>
        <v>6</v>
      </c>
      <c r="DC19">
        <f>VLOOKUP($B19,'Raw Stats'!$BC$3:$BR$5288,13,FALSE)+VLOOKUP($B19,'Raw Stats'!$BC$3:$BR$5288,14,FALSE)</f>
        <v>2</v>
      </c>
      <c r="DD19">
        <f>VLOOKUP($B19,'Raw Stats'!$BC$3:$BR$5288,15,FALSE)</f>
        <v>6</v>
      </c>
      <c r="DE19">
        <f>VLOOKUP($B19,'Raw Stats'!$BC$3:$BR$5288,16,FALSE)</f>
        <v>116</v>
      </c>
      <c r="DG19">
        <f>VLOOKUP($B19,'Raw Stats'!$AK$3:$AZ$528,3,FALSE)</f>
        <v>81</v>
      </c>
      <c r="DH19">
        <f>VLOOKUP($B19,'Raw Stats'!$AK$3:$AZ$528,4,FALSE)</f>
        <v>29</v>
      </c>
      <c r="DI19">
        <f>VLOOKUP($B19,'Raw Stats'!$AK$3:$AZ$528,5,FALSE)</f>
        <v>48</v>
      </c>
      <c r="DJ19">
        <f>VLOOKUP($B19,'Raw Stats'!$AK$3:$AZ$528,6,FALSE)</f>
        <v>77</v>
      </c>
      <c r="DK19">
        <f>VLOOKUP($B19,'Raw Stats'!$AK$3:$AZ$528,7,FALSE)</f>
        <v>18</v>
      </c>
      <c r="DL19">
        <f>VLOOKUP($B19,'Raw Stats'!$AK$3:$AZ$528,8,FALSE)</f>
        <v>20</v>
      </c>
      <c r="DM19">
        <f>VLOOKUP($B19,'Raw Stats'!$AK$3:$AZ$528,9,FALSE)</f>
        <v>73</v>
      </c>
      <c r="DN19">
        <f>VLOOKUP($B19,'Raw Stats'!$AK$3:$AZ$528,10,FALSE)</f>
        <v>40</v>
      </c>
      <c r="DO19">
        <f>VLOOKUP($B19,'Raw Stats'!$AK$3:$AZ$528,11,FALSE)+VLOOKUP($B19,'Raw Stats'!$AK$3:$AZ$528,12,FALSE)</f>
        <v>20</v>
      </c>
      <c r="DP19">
        <f>VLOOKUP($B19,'Raw Stats'!$AK$3:$AZ$528,13,FALSE)+VLOOKUP($B19,'Raw Stats'!$AK$3:$AZ$528,14,FALSE)</f>
        <v>3</v>
      </c>
      <c r="DQ19">
        <f>VLOOKUP($B19,'Raw Stats'!$AK$3:$AZ$528,15,FALSE)</f>
        <v>4</v>
      </c>
      <c r="DR19">
        <f>VLOOKUP($B19,'Raw Stats'!$AK$3:$AZ$528,16,FALSE)</f>
        <v>248</v>
      </c>
      <c r="DT19">
        <f>VLOOKUP($B19,'Raw Stats'!$S$3:$AH$528,3,FALSE)</f>
        <v>65</v>
      </c>
      <c r="DU19">
        <f>VLOOKUP($B19,'Raw Stats'!$S$3:$AH$528,4,FALSE)</f>
        <v>25</v>
      </c>
      <c r="DV19">
        <f>VLOOKUP($B19,'Raw Stats'!$S$3:$AH$528,5,FALSE)</f>
        <v>32</v>
      </c>
      <c r="DW19">
        <f>VLOOKUP($B19,'Raw Stats'!$S$3:$AH$528,6,FALSE)</f>
        <v>57</v>
      </c>
      <c r="DX19">
        <f>VLOOKUP($B19,'Raw Stats'!$S$3:$AH$528,7,FALSE)</f>
        <v>9</v>
      </c>
      <c r="DY19">
        <f>VLOOKUP($B19,'Raw Stats'!$S$3:$AH$528,8,FALSE)</f>
        <v>32</v>
      </c>
      <c r="DZ19">
        <f>VLOOKUP($B19,'Raw Stats'!$S$3:$AH$528,9,FALSE)</f>
        <v>48</v>
      </c>
      <c r="EA19">
        <f>VLOOKUP($B19,'Raw Stats'!$S$3:$AH$528,10,FALSE)</f>
        <v>23</v>
      </c>
      <c r="EB19">
        <f>VLOOKUP($B19,'Raw Stats'!$S$3:$AH$528,11,FALSE)+VLOOKUP($B19,'Raw Stats'!$S$3:$AH$528,12,FALSE)</f>
        <v>19</v>
      </c>
      <c r="EC19">
        <f>VLOOKUP($B19,'Raw Stats'!$S$3:$AH$528,13,FALSE)+VLOOKUP($B19,'Raw Stats'!$S$3:$AH$528,14,FALSE)</f>
        <v>3</v>
      </c>
      <c r="ED19">
        <f>VLOOKUP($B19,'Raw Stats'!$S$3:$AH$528,15,FALSE)</f>
        <v>2</v>
      </c>
      <c r="EE19">
        <f>VLOOKUP($B19,'Raw Stats'!$S$3:$AH$528,16,FALSE)</f>
        <v>205</v>
      </c>
    </row>
    <row r="20" spans="1:135" x14ac:dyDescent="0.2">
      <c r="A20" t="e">
        <f>VLOOKUP(B20,'ALL SKATERS'!$B$3:$I$378,9,FALSE)</f>
        <v>#REF!</v>
      </c>
      <c r="B20" t="s">
        <v>70</v>
      </c>
      <c r="C20">
        <f t="shared" si="0"/>
        <v>0.99470889850134947</v>
      </c>
      <c r="D20">
        <f t="shared" si="1"/>
        <v>1.0153078217827287</v>
      </c>
      <c r="E20">
        <f t="shared" si="2"/>
        <v>1.020654904116747</v>
      </c>
      <c r="F20">
        <f t="shared" si="3"/>
        <v>1.0034216802852394</v>
      </c>
      <c r="G20">
        <f t="shared" si="4"/>
        <v>1.3756556059799974</v>
      </c>
      <c r="H20">
        <f>VLOOKUP(B20,'ALL SKATERS'!$B$3:$H$378,7,FALSE)</f>
        <v>1.01</v>
      </c>
      <c r="I20" s="29" t="e">
        <f t="shared" si="5"/>
        <v>#REF!</v>
      </c>
      <c r="J20" s="29">
        <f t="shared" si="6"/>
        <v>4.0000000000000036</v>
      </c>
      <c r="K20" s="29">
        <f t="shared" si="7"/>
        <v>5.0000000000000044E-2</v>
      </c>
      <c r="L20">
        <f>BU20*'Value Calculations'!$D$3</f>
        <v>8.1547085725207573</v>
      </c>
      <c r="M20">
        <f>BV20*'Value Calculations'!$D$4</f>
        <v>8.7915430092055473</v>
      </c>
      <c r="N20">
        <f>BW20*'Value Calculations'!$D$5</f>
        <v>12.470890937487313</v>
      </c>
      <c r="O20">
        <f>BX20*'Value Calculations'!$D$6</f>
        <v>-0.62532465959681427</v>
      </c>
      <c r="P20">
        <f>BY20*'Value Calculations'!$D$7</f>
        <v>6.5913657790944598</v>
      </c>
      <c r="Q20">
        <f>BZ20*'Value Calculations'!$D$8</f>
        <v>12.149655617255224</v>
      </c>
      <c r="R20">
        <f>CA20*'Value Calculations'!$D$9</f>
        <v>8.6907230062886534</v>
      </c>
      <c r="S20">
        <f>CB20*'Value Calculations'!$D$10</f>
        <v>4.0184812148382516</v>
      </c>
      <c r="T20">
        <f>CC20*'Value Calculations'!$D$11</f>
        <v>2.9721424440748123</v>
      </c>
      <c r="U20">
        <f>CD20*'Value Calculations'!$D$12</f>
        <v>3.2555309583576562</v>
      </c>
      <c r="V20">
        <f>CE20*'Value Calculations'!$D$13</f>
        <v>14.101703899083439</v>
      </c>
      <c r="X20">
        <f>CH20*'Value Calculations'!$D$3</f>
        <v>10.193385715650948</v>
      </c>
      <c r="Y20">
        <f>CI20*'Value Calculations'!$D$4</f>
        <v>5.8610286728036982</v>
      </c>
      <c r="Z20">
        <f>CJ20*'Value Calculations'!$D$5</f>
        <v>11.409538517275626</v>
      </c>
      <c r="AA20">
        <f>CK20*'Value Calculations'!$D$6</f>
        <v>-1.8759739787904428</v>
      </c>
      <c r="AB20">
        <f>CL20*'Value Calculations'!$D$7</f>
        <v>7.1186750414220175</v>
      </c>
      <c r="AC20">
        <f>CM20*'Value Calculations'!$D$8</f>
        <v>9.5615632964197914</v>
      </c>
      <c r="AD20">
        <f>CN20*'Value Calculations'!$D$9</f>
        <v>8.5647704989511375</v>
      </c>
      <c r="AE20">
        <f>CO20*'Value Calculations'!$D$10</f>
        <v>5.8450635852192754</v>
      </c>
      <c r="AF20">
        <f>CP20*'Value Calculations'!$D$11</f>
        <v>0.9907141480249374</v>
      </c>
      <c r="AG20">
        <f>CQ20*'Value Calculations'!$D$12</f>
        <v>4.0694136979470699</v>
      </c>
      <c r="AH20">
        <f>CR20*'Value Calculations'!$D$13</f>
        <v>16.440523082346058</v>
      </c>
      <c r="AJ20">
        <f>CU20*'Value Calculations'!$D$3</f>
        <v>1.6309417145041516</v>
      </c>
      <c r="AK20">
        <f>CV20*'Value Calculations'!$D$4</f>
        <v>2.9305143364018491</v>
      </c>
      <c r="AL20">
        <f>CW20*'Value Calculations'!$D$5</f>
        <v>3.4493953656879803</v>
      </c>
      <c r="AM20">
        <f>CX20*'Value Calculations'!$D$6</f>
        <v>-0.62532465959681427</v>
      </c>
      <c r="AN20">
        <f>CY20*'Value Calculations'!$D$7</f>
        <v>1.0546185246551136</v>
      </c>
      <c r="AO20">
        <f>CZ20*'Value Calculations'!$D$8</f>
        <v>2.1567436006961938</v>
      </c>
      <c r="AP20">
        <f>DA20*'Value Calculations'!$D$9</f>
        <v>1.6373825953877175</v>
      </c>
      <c r="AQ20">
        <f>DB20*'Value Calculations'!$D$10</f>
        <v>1.8265823703810236</v>
      </c>
      <c r="AR20">
        <f>DC20*'Value Calculations'!$D$11</f>
        <v>0</v>
      </c>
      <c r="AS20">
        <f>DD20*'Value Calculations'!$D$12</f>
        <v>0.81388273958941404</v>
      </c>
      <c r="AT20">
        <f>DE20*'Value Calculations'!$D$13</f>
        <v>2.4763967822780675</v>
      </c>
      <c r="AV20">
        <f>DH20*'Value Calculations'!$D$3</f>
        <v>8.9701794297728341</v>
      </c>
      <c r="AW20">
        <f>DI20*'Value Calculations'!$D$4</f>
        <v>8.7915430092055473</v>
      </c>
      <c r="AX20">
        <f>DJ20*'Value Calculations'!$D$5</f>
        <v>13.001567147593155</v>
      </c>
      <c r="AY20">
        <f>DK20*'Value Calculations'!$D$6</f>
        <v>1.3757142511129914</v>
      </c>
      <c r="AZ20">
        <f>DL20*'Value Calculations'!$D$7</f>
        <v>4.9215531150571969</v>
      </c>
      <c r="BA20">
        <f>DM20*'Value Calculations'!$D$8</f>
        <v>7.7642769625062975</v>
      </c>
      <c r="BB20">
        <f>DN20*'Value Calculations'!$D$9</f>
        <v>7.431197932913487</v>
      </c>
      <c r="BC20">
        <f>DO20*'Value Calculations'!$D$10</f>
        <v>6.9410130074478893</v>
      </c>
      <c r="BD20">
        <f>DP20*'Value Calculations'!$D$11</f>
        <v>1.9814282960498748</v>
      </c>
      <c r="BE20">
        <f>DQ20*'Value Calculations'!$D$12</f>
        <v>0.81388273958941404</v>
      </c>
      <c r="BF20">
        <f>DR20*'Value Calculations'!$D$13</f>
        <v>15.27111349071475</v>
      </c>
      <c r="BH20">
        <f>DU20*'Value Calculations'!$D$3</f>
        <v>16.717152573667555</v>
      </c>
      <c r="BI20">
        <f>DV20*'Value Calculations'!$D$4</f>
        <v>10.419606529428798</v>
      </c>
      <c r="BJ20">
        <f>DW20*'Value Calculations'!$D$5</f>
        <v>19.369681668863272</v>
      </c>
      <c r="BK20">
        <f>DX20*'Value Calculations'!$D$6</f>
        <v>3.0015583660647085</v>
      </c>
      <c r="BL20">
        <f>DY20*'Value Calculations'!$D$7</f>
        <v>5.800401885603125</v>
      </c>
      <c r="BM20">
        <f>DZ20*'Value Calculations'!$D$8</f>
        <v>8.9145402162109342</v>
      </c>
      <c r="BN20">
        <f>EA20*'Value Calculations'!$D$9</f>
        <v>10.076200587001338</v>
      </c>
      <c r="BO20">
        <f>EB20*'Value Calculations'!$D$10</f>
        <v>10.959494222286141</v>
      </c>
      <c r="BP20">
        <f>EC20*'Value Calculations'!$D$11</f>
        <v>3.9628565920997496</v>
      </c>
      <c r="BQ20">
        <f>ED20*'Value Calculations'!$D$12</f>
        <v>5.6971791771258982</v>
      </c>
      <c r="BR20">
        <f>EE20*'Value Calculations'!$D$13</f>
        <v>17.885087872008263</v>
      </c>
      <c r="BT20">
        <f>VLOOKUP($B20,'Raw Stats'!$CM$3:$DC$528,3,FALSE)</f>
        <v>81</v>
      </c>
      <c r="BU20">
        <f>VLOOKUP($B20,'Raw Stats'!$CM$3:$DC$528,4,FALSE)</f>
        <v>20</v>
      </c>
      <c r="BV20">
        <f>VLOOKUP($B20,'Raw Stats'!$CM$3:$DC$528,5,FALSE)</f>
        <v>27</v>
      </c>
      <c r="BW20">
        <f>VLOOKUP($B20,'Raw Stats'!$CM$3:$DC$528,6,FALSE)</f>
        <v>47</v>
      </c>
      <c r="BX20">
        <f>VLOOKUP($B20,'Raw Stats'!$CM$3:$DC$528,7,FALSE)</f>
        <v>-5</v>
      </c>
      <c r="BY20">
        <f>VLOOKUP($B20,'Raw Stats'!$CM$3:$DC$528,8,FALSE)</f>
        <v>75</v>
      </c>
      <c r="BZ20">
        <f>VLOOKUP($B20,'Raw Stats'!$CM$3:$DC$528,9,FALSE)</f>
        <v>169</v>
      </c>
      <c r="CA20">
        <f>VLOOKUP($B20,'Raw Stats'!$CM$3:$DC$528,10,FALSE)</f>
        <v>69</v>
      </c>
      <c r="CB20">
        <f>VLOOKUP($B20,'Raw Stats'!$CM$3:$DC$528,11,FALSE)+VLOOKUP($B20,'Raw Stats'!$CM$3:$DC$528,12,FALSE)</f>
        <v>11</v>
      </c>
      <c r="CC20">
        <f>VLOOKUP($B20,'Raw Stats'!$CM$3:$DC$528,13,FALSE)+VLOOKUP($B20,'Raw Stats'!$CM$3:$DC$528,14,FALSE)</f>
        <v>3</v>
      </c>
      <c r="CD20">
        <f>VLOOKUP($B20,'Raw Stats'!$CM$3:$DC$528,15,FALSE)</f>
        <v>4</v>
      </c>
      <c r="CE20">
        <f>VLOOKUP($B20,'Raw Stats'!$CM$3:$DC$528,16,FALSE)</f>
        <v>205</v>
      </c>
      <c r="CG20">
        <f>VLOOKUP($B20,'Raw Stats'!$BU$3:$CJ$528,3,FALSE)</f>
        <v>77</v>
      </c>
      <c r="CH20">
        <f>VLOOKUP($B20,'Raw Stats'!$BU$3:$CJ$528,4,FALSE)</f>
        <v>25</v>
      </c>
      <c r="CI20">
        <f>VLOOKUP($B20,'Raw Stats'!$BU$3:$CJ$5288,5,FALSE)</f>
        <v>18</v>
      </c>
      <c r="CJ20">
        <f>VLOOKUP($B20,'Raw Stats'!$BU$3:$CJ$528,6,FALSE)</f>
        <v>43</v>
      </c>
      <c r="CK20">
        <f>VLOOKUP($B20,'Raw Stats'!$BU$3:$CJ$528,7,FALSE)</f>
        <v>-15</v>
      </c>
      <c r="CL20">
        <f>VLOOKUP($B20,'Raw Stats'!$BU$3:$CJ$528,8,FALSE)</f>
        <v>81</v>
      </c>
      <c r="CM20">
        <f>VLOOKUP($B20,'Raw Stats'!$BU$3:$CJ$528,9,FALSE)</f>
        <v>133</v>
      </c>
      <c r="CN20">
        <f>VLOOKUP($B20,'Raw Stats'!$BU$3:$CJ$528,10,FALSE)</f>
        <v>68</v>
      </c>
      <c r="CO20">
        <f>VLOOKUP($B20,'Raw Stats'!$BU$3:$CJ$528,11,FALSE)+VLOOKUP($B20,'Raw Stats'!$BU$3:$CJ$528,12,FALSE)</f>
        <v>16</v>
      </c>
      <c r="CP20">
        <f>VLOOKUP($B20,'Raw Stats'!$BU$3:$CJ$528,13,FALSE)+VLOOKUP($B20,'Raw Stats'!$BU$3:$CJ$528,14,FALSE)</f>
        <v>1</v>
      </c>
      <c r="CQ20">
        <f>VLOOKUP($B20,'Raw Stats'!$BU$3:$CJ$528,15,FALSE)</f>
        <v>5</v>
      </c>
      <c r="CR20">
        <f>VLOOKUP($B20,'Raw Stats'!$BU$3:$CJ$528,16,FALSE)</f>
        <v>239</v>
      </c>
      <c r="CT20">
        <f>VLOOKUP($B20,'Raw Stats'!$BC$3:$BR$528,3,FALSE)</f>
        <v>17</v>
      </c>
      <c r="CU20">
        <f>VLOOKUP($B20,'Raw Stats'!$BC$3:$BR$528,4,FALSE)</f>
        <v>4</v>
      </c>
      <c r="CV20">
        <f>VLOOKUP($B20,'Raw Stats'!$BC$3:$BR$5288,5,FALSE)</f>
        <v>9</v>
      </c>
      <c r="CW20">
        <f>VLOOKUP($B20,'Raw Stats'!$BC$3:$BR$52888,6,FALSE)</f>
        <v>13</v>
      </c>
      <c r="CX20">
        <f>VLOOKUP($B20,'Raw Stats'!$BC$3:$BR$5288,7,FALSE)</f>
        <v>-5</v>
      </c>
      <c r="CY20">
        <f>VLOOKUP($B20,'Raw Stats'!$BC$3:$BR$5288,8,FALSE)</f>
        <v>12</v>
      </c>
      <c r="CZ20">
        <f>VLOOKUP($B20,'Raw Stats'!$BC$3:$BR$5288,9,FALSE)</f>
        <v>30</v>
      </c>
      <c r="DA20">
        <f>VLOOKUP($B20,'Raw Stats'!$BC$3:$BR$5288,10,FALSE)</f>
        <v>13</v>
      </c>
      <c r="DB20">
        <f>VLOOKUP($B20,'Raw Stats'!$BC$3:$BR$5288,11,FALSE)+VLOOKUP($B20,'Raw Stats'!$BC$3:$BR$5288,12,FALSE)</f>
        <v>5</v>
      </c>
      <c r="DC20">
        <f>VLOOKUP($B20,'Raw Stats'!$BC$3:$BR$5288,13,FALSE)+VLOOKUP($B20,'Raw Stats'!$BC$3:$BR$5288,14,FALSE)</f>
        <v>0</v>
      </c>
      <c r="DD20">
        <f>VLOOKUP($B20,'Raw Stats'!$BC$3:$BR$5288,15,FALSE)</f>
        <v>1</v>
      </c>
      <c r="DE20">
        <f>VLOOKUP($B20,'Raw Stats'!$BC$3:$BR$5288,16,FALSE)</f>
        <v>36</v>
      </c>
      <c r="DG20">
        <f>VLOOKUP($B20,'Raw Stats'!$AK$3:$AZ$528,3,FALSE)</f>
        <v>77</v>
      </c>
      <c r="DH20">
        <f>VLOOKUP($B20,'Raw Stats'!$AK$3:$AZ$528,4,FALSE)</f>
        <v>22</v>
      </c>
      <c r="DI20">
        <f>VLOOKUP($B20,'Raw Stats'!$AK$3:$AZ$528,5,FALSE)</f>
        <v>27</v>
      </c>
      <c r="DJ20">
        <f>VLOOKUP($B20,'Raw Stats'!$AK$3:$AZ$528,6,FALSE)</f>
        <v>49</v>
      </c>
      <c r="DK20">
        <f>VLOOKUP($B20,'Raw Stats'!$AK$3:$AZ$528,7,FALSE)</f>
        <v>11</v>
      </c>
      <c r="DL20">
        <f>VLOOKUP($B20,'Raw Stats'!$AK$3:$AZ$528,8,FALSE)</f>
        <v>56</v>
      </c>
      <c r="DM20">
        <f>VLOOKUP($B20,'Raw Stats'!$AK$3:$AZ$528,9,FALSE)</f>
        <v>108</v>
      </c>
      <c r="DN20">
        <f>VLOOKUP($B20,'Raw Stats'!$AK$3:$AZ$528,10,FALSE)</f>
        <v>59</v>
      </c>
      <c r="DO20">
        <f>VLOOKUP($B20,'Raw Stats'!$AK$3:$AZ$528,11,FALSE)+VLOOKUP($B20,'Raw Stats'!$AK$3:$AZ$528,12,FALSE)</f>
        <v>19</v>
      </c>
      <c r="DP20">
        <f>VLOOKUP($B20,'Raw Stats'!$AK$3:$AZ$528,13,FALSE)+VLOOKUP($B20,'Raw Stats'!$AK$3:$AZ$528,14,FALSE)</f>
        <v>2</v>
      </c>
      <c r="DQ20">
        <f>VLOOKUP($B20,'Raw Stats'!$AK$3:$AZ$528,15,FALSE)</f>
        <v>1</v>
      </c>
      <c r="DR20">
        <f>VLOOKUP($B20,'Raw Stats'!$AK$3:$AZ$528,16,FALSE)</f>
        <v>222</v>
      </c>
      <c r="DT20">
        <f>VLOOKUP($B20,'Raw Stats'!$S$3:$AH$528,3,FALSE)</f>
        <v>82</v>
      </c>
      <c r="DU20">
        <f>VLOOKUP($B20,'Raw Stats'!$S$3:$AH$528,4,FALSE)</f>
        <v>41</v>
      </c>
      <c r="DV20">
        <f>VLOOKUP($B20,'Raw Stats'!$S$3:$AH$528,5,FALSE)</f>
        <v>32</v>
      </c>
      <c r="DW20">
        <f>VLOOKUP($B20,'Raw Stats'!$S$3:$AH$528,6,FALSE)</f>
        <v>73</v>
      </c>
      <c r="DX20">
        <f>VLOOKUP($B20,'Raw Stats'!$S$3:$AH$528,7,FALSE)</f>
        <v>24</v>
      </c>
      <c r="DY20">
        <f>VLOOKUP($B20,'Raw Stats'!$S$3:$AH$528,8,FALSE)</f>
        <v>66</v>
      </c>
      <c r="DZ20">
        <f>VLOOKUP($B20,'Raw Stats'!$S$3:$AH$528,9,FALSE)</f>
        <v>124</v>
      </c>
      <c r="EA20">
        <f>VLOOKUP($B20,'Raw Stats'!$S$3:$AH$528,10,FALSE)</f>
        <v>80</v>
      </c>
      <c r="EB20">
        <f>VLOOKUP($B20,'Raw Stats'!$S$3:$AH$528,11,FALSE)+VLOOKUP($B20,'Raw Stats'!$S$3:$AH$528,12,FALSE)</f>
        <v>30</v>
      </c>
      <c r="EC20">
        <f>VLOOKUP($B20,'Raw Stats'!$S$3:$AH$528,13,FALSE)+VLOOKUP($B20,'Raw Stats'!$S$3:$AH$528,14,FALSE)</f>
        <v>4</v>
      </c>
      <c r="ED20">
        <f>VLOOKUP($B20,'Raw Stats'!$S$3:$AH$528,15,FALSE)</f>
        <v>7</v>
      </c>
      <c r="EE20">
        <f>VLOOKUP($B20,'Raw Stats'!$S$3:$AH$528,16,FALSE)</f>
        <v>260</v>
      </c>
    </row>
    <row r="21" spans="1:135" x14ac:dyDescent="0.2">
      <c r="A21" t="e">
        <f>VLOOKUP(B21,'ALL SKATERS'!$B$3:$I$378,9,FALSE)</f>
        <v>#REF!</v>
      </c>
      <c r="B21" t="s">
        <v>49</v>
      </c>
      <c r="C21">
        <f t="shared" si="0"/>
        <v>1.0052196673462199</v>
      </c>
      <c r="D21">
        <f t="shared" si="1"/>
        <v>1.0351299698176686</v>
      </c>
      <c r="E21">
        <f t="shared" si="2"/>
        <v>0.50588261472252838</v>
      </c>
      <c r="F21">
        <f t="shared" si="3"/>
        <v>0.50198004430501275</v>
      </c>
      <c r="G21" t="e">
        <f t="shared" si="4"/>
        <v>#N/A</v>
      </c>
      <c r="H21">
        <f>VLOOKUP(B21,'ALL SKATERS'!$B$3:$H$378,7,FALSE)</f>
        <v>1.1000000000000001</v>
      </c>
      <c r="I21" s="28" t="e">
        <f t="shared" si="5"/>
        <v>#REF!</v>
      </c>
      <c r="J21" s="29">
        <f t="shared" si="6"/>
        <v>13.000000000000011</v>
      </c>
      <c r="K21" s="29">
        <f t="shared" si="7"/>
        <v>0.14000000000000012</v>
      </c>
      <c r="L21">
        <f>BU21*'Value Calculations'!$D$3</f>
        <v>10.601121144276986</v>
      </c>
      <c r="M21">
        <f>BV21*'Value Calculations'!$D$4</f>
        <v>14.652571682009247</v>
      </c>
      <c r="N21">
        <f>BW21*'Value Calculations'!$D$5</f>
        <v>18.83900545875743</v>
      </c>
      <c r="O21">
        <f>BX21*'Value Calculations'!$D$6</f>
        <v>-0.75038959151617712</v>
      </c>
      <c r="P21">
        <f>BY21*'Value Calculations'!$D$7</f>
        <v>3.5153950821837121</v>
      </c>
      <c r="Q21">
        <f>BZ21*'Value Calculations'!$D$8</f>
        <v>6.0388820819493425</v>
      </c>
      <c r="R21">
        <f>CA21*'Value Calculations'!$D$9</f>
        <v>4.156432742138052</v>
      </c>
      <c r="S21">
        <f>CB21*'Value Calculations'!$D$10</f>
        <v>9.4982283259813229</v>
      </c>
      <c r="T21">
        <f>CC21*'Value Calculations'!$D$11</f>
        <v>1.9814282960498748</v>
      </c>
      <c r="U21">
        <f>CD21*'Value Calculations'!$D$12</f>
        <v>0</v>
      </c>
      <c r="V21">
        <f>CE21*'Value Calculations'!$D$13</f>
        <v>13.895337500560267</v>
      </c>
      <c r="X21">
        <f>CH21*'Value Calculations'!$D$3</f>
        <v>13.455269144659251</v>
      </c>
      <c r="Y21">
        <f>CI21*'Value Calculations'!$D$4</f>
        <v>9.7683811213394982</v>
      </c>
      <c r="Z21">
        <f>CJ21*'Value Calculations'!$D$5</f>
        <v>16.716300618334056</v>
      </c>
      <c r="AA21">
        <f>CK21*'Value Calculations'!$D$6</f>
        <v>0.37519479575808856</v>
      </c>
      <c r="AB21">
        <f>CL21*'Value Calculations'!$D$7</f>
        <v>3.7790497133474905</v>
      </c>
      <c r="AC21">
        <f>CM21*'Value Calculations'!$D$8</f>
        <v>8.1956256826455363</v>
      </c>
      <c r="AD21">
        <f>CN21*'Value Calculations'!$D$9</f>
        <v>4.9121477861631524</v>
      </c>
      <c r="AE21">
        <f>CO21*'Value Calculations'!$D$10</f>
        <v>7.3063294815240942</v>
      </c>
      <c r="AF21">
        <f>CP21*'Value Calculations'!$D$11</f>
        <v>0</v>
      </c>
      <c r="AG21">
        <f>CQ21*'Value Calculations'!$D$12</f>
        <v>4.0694136979470699</v>
      </c>
      <c r="AH21">
        <f>CR21*'Value Calculations'!$D$13</f>
        <v>16.30294548333061</v>
      </c>
      <c r="AJ21">
        <f>CU21*'Value Calculations'!$D$3</f>
        <v>2.0386771431301893</v>
      </c>
      <c r="AK21">
        <f>CV21*'Value Calculations'!$D$4</f>
        <v>2.2792889283125497</v>
      </c>
      <c r="AL21">
        <f>CW21*'Value Calculations'!$D$5</f>
        <v>3.1840572606350586</v>
      </c>
      <c r="AM21">
        <f>CX21*'Value Calculations'!$D$6</f>
        <v>-0.87545452343553998</v>
      </c>
      <c r="AN21">
        <f>CY21*'Value Calculations'!$D$7</f>
        <v>1.0546185246551136</v>
      </c>
      <c r="AO21">
        <f>CZ21*'Value Calculations'!$D$8</f>
        <v>3.0194410409746713</v>
      </c>
      <c r="AP21">
        <f>DA21*'Value Calculations'!$D$9</f>
        <v>1.7633351027252342</v>
      </c>
      <c r="AQ21">
        <f>DB21*'Value Calculations'!$D$10</f>
        <v>0.36531647407620471</v>
      </c>
      <c r="AR21">
        <f>DC21*'Value Calculations'!$D$11</f>
        <v>0</v>
      </c>
      <c r="AS21">
        <f>DD21*'Value Calculations'!$D$12</f>
        <v>1.6277654791788281</v>
      </c>
      <c r="AT21">
        <f>DE21*'Value Calculations'!$D$13</f>
        <v>5.7782591586488241</v>
      </c>
      <c r="AV21">
        <f>DH21*'Value Calculations'!$D$3</f>
        <v>3.6696188576343411</v>
      </c>
      <c r="AW21">
        <f>DI21*'Value Calculations'!$D$4</f>
        <v>3.9073524485357991</v>
      </c>
      <c r="AX21">
        <f>DJ21*'Value Calculations'!$D$5</f>
        <v>5.5721002061113527</v>
      </c>
      <c r="AY21">
        <f>DK21*'Value Calculations'!$D$6</f>
        <v>-0.25012986383872571</v>
      </c>
      <c r="AZ21">
        <f>DL21*'Value Calculations'!$D$7</f>
        <v>2.1092370493102273</v>
      </c>
      <c r="BA21">
        <f>DM21*'Value Calculations'!$D$8</f>
        <v>4.8886188282447058</v>
      </c>
      <c r="BB21">
        <f>DN21*'Value Calculations'!$D$9</f>
        <v>3.0228601761004015</v>
      </c>
      <c r="BC21">
        <f>DO21*'Value Calculations'!$D$10</f>
        <v>1.4612658963048188</v>
      </c>
      <c r="BD21">
        <f>DP21*'Value Calculations'!$D$11</f>
        <v>0</v>
      </c>
      <c r="BE21">
        <f>DQ21*'Value Calculations'!$D$12</f>
        <v>2.441648218768242</v>
      </c>
      <c r="BF21">
        <f>DR21*'Value Calculations'!$D$13</f>
        <v>6.810091151264686</v>
      </c>
      <c r="BH21" t="e">
        <f>DU21*'Value Calculations'!$D$3</f>
        <v>#N/A</v>
      </c>
      <c r="BI21" t="e">
        <f>DV21*'Value Calculations'!$D$4</f>
        <v>#N/A</v>
      </c>
      <c r="BJ21" t="e">
        <f>DW21*'Value Calculations'!$D$5</f>
        <v>#N/A</v>
      </c>
      <c r="BK21" t="e">
        <f>DX21*'Value Calculations'!$D$6</f>
        <v>#N/A</v>
      </c>
      <c r="BL21" t="e">
        <f>DY21*'Value Calculations'!$D$7</f>
        <v>#N/A</v>
      </c>
      <c r="BM21" t="e">
        <f>DZ21*'Value Calculations'!$D$8</f>
        <v>#N/A</v>
      </c>
      <c r="BN21" t="e">
        <f>EA21*'Value Calculations'!$D$9</f>
        <v>#N/A</v>
      </c>
      <c r="BO21" t="e">
        <f>EB21*'Value Calculations'!$D$10</f>
        <v>#N/A</v>
      </c>
      <c r="BP21" t="e">
        <f>EC21*'Value Calculations'!$D$11</f>
        <v>#N/A</v>
      </c>
      <c r="BQ21" t="e">
        <f>ED21*'Value Calculations'!$D$12</f>
        <v>#N/A</v>
      </c>
      <c r="BR21" t="e">
        <f>EE21*'Value Calculations'!$D$13</f>
        <v>#N/A</v>
      </c>
      <c r="BT21">
        <f>VLOOKUP($B21,'Raw Stats'!$CM$3:$DC$528,3,FALSE)</f>
        <v>82</v>
      </c>
      <c r="BU21">
        <f>VLOOKUP($B21,'Raw Stats'!$CM$3:$DC$528,4,FALSE)</f>
        <v>26</v>
      </c>
      <c r="BV21">
        <f>VLOOKUP($B21,'Raw Stats'!$CM$3:$DC$528,5,FALSE)</f>
        <v>45</v>
      </c>
      <c r="BW21">
        <f>VLOOKUP($B21,'Raw Stats'!$CM$3:$DC$528,6,FALSE)</f>
        <v>71</v>
      </c>
      <c r="BX21">
        <f>VLOOKUP($B21,'Raw Stats'!$CM$3:$DC$528,7,FALSE)</f>
        <v>-6</v>
      </c>
      <c r="BY21">
        <f>VLOOKUP($B21,'Raw Stats'!$CM$3:$DC$528,8,FALSE)</f>
        <v>40</v>
      </c>
      <c r="BZ21">
        <f>VLOOKUP($B21,'Raw Stats'!$CM$3:$DC$528,9,FALSE)</f>
        <v>84</v>
      </c>
      <c r="CA21">
        <f>VLOOKUP($B21,'Raw Stats'!$CM$3:$DC$528,10,FALSE)</f>
        <v>33</v>
      </c>
      <c r="CB21">
        <f>VLOOKUP($B21,'Raw Stats'!$CM$3:$DC$528,11,FALSE)+VLOOKUP($B21,'Raw Stats'!$CM$3:$DC$528,12,FALSE)</f>
        <v>26</v>
      </c>
      <c r="CC21">
        <f>VLOOKUP($B21,'Raw Stats'!$CM$3:$DC$528,13,FALSE)+VLOOKUP($B21,'Raw Stats'!$CM$3:$DC$528,14,FALSE)</f>
        <v>2</v>
      </c>
      <c r="CD21">
        <f>VLOOKUP($B21,'Raw Stats'!$CM$3:$DC$528,15,FALSE)</f>
        <v>0</v>
      </c>
      <c r="CE21">
        <f>VLOOKUP($B21,'Raw Stats'!$CM$3:$DC$528,16,FALSE)</f>
        <v>202</v>
      </c>
      <c r="CG21">
        <f>VLOOKUP($B21,'Raw Stats'!$BU$3:$CJ$528,3,FALSE)</f>
        <v>82</v>
      </c>
      <c r="CH21">
        <f>VLOOKUP($B21,'Raw Stats'!$BU$3:$CJ$528,4,FALSE)</f>
        <v>33</v>
      </c>
      <c r="CI21">
        <f>VLOOKUP($B21,'Raw Stats'!$BU$3:$CJ$5288,5,FALSE)</f>
        <v>30</v>
      </c>
      <c r="CJ21">
        <f>VLOOKUP($B21,'Raw Stats'!$BU$3:$CJ$528,6,FALSE)</f>
        <v>63</v>
      </c>
      <c r="CK21">
        <f>VLOOKUP($B21,'Raw Stats'!$BU$3:$CJ$528,7,FALSE)</f>
        <v>3</v>
      </c>
      <c r="CL21">
        <f>VLOOKUP($B21,'Raw Stats'!$BU$3:$CJ$528,8,FALSE)</f>
        <v>43</v>
      </c>
      <c r="CM21">
        <f>VLOOKUP($B21,'Raw Stats'!$BU$3:$CJ$528,9,FALSE)</f>
        <v>114</v>
      </c>
      <c r="CN21">
        <f>VLOOKUP($B21,'Raw Stats'!$BU$3:$CJ$528,10,FALSE)</f>
        <v>39</v>
      </c>
      <c r="CO21">
        <f>VLOOKUP($B21,'Raw Stats'!$BU$3:$CJ$528,11,FALSE)+VLOOKUP($B21,'Raw Stats'!$BU$3:$CJ$528,12,FALSE)</f>
        <v>20</v>
      </c>
      <c r="CP21">
        <f>VLOOKUP($B21,'Raw Stats'!$BU$3:$CJ$528,13,FALSE)+VLOOKUP($B21,'Raw Stats'!$BU$3:$CJ$528,14,FALSE)</f>
        <v>0</v>
      </c>
      <c r="CQ21">
        <f>VLOOKUP($B21,'Raw Stats'!$BU$3:$CJ$528,15,FALSE)</f>
        <v>5</v>
      </c>
      <c r="CR21">
        <f>VLOOKUP($B21,'Raw Stats'!$BU$3:$CJ$528,16,FALSE)</f>
        <v>237</v>
      </c>
      <c r="CT21">
        <f>VLOOKUP($B21,'Raw Stats'!$BC$3:$BR$528,3,FALSE)</f>
        <v>40</v>
      </c>
      <c r="CU21">
        <f>VLOOKUP($B21,'Raw Stats'!$BC$3:$BR$528,4,FALSE)</f>
        <v>5</v>
      </c>
      <c r="CV21">
        <f>VLOOKUP($B21,'Raw Stats'!$BC$3:$BR$5288,5,FALSE)</f>
        <v>7</v>
      </c>
      <c r="CW21">
        <f>VLOOKUP($B21,'Raw Stats'!$BC$3:$BR$52888,6,FALSE)</f>
        <v>12</v>
      </c>
      <c r="CX21">
        <f>VLOOKUP($B21,'Raw Stats'!$BC$3:$BR$5288,7,FALSE)</f>
        <v>-7</v>
      </c>
      <c r="CY21">
        <f>VLOOKUP($B21,'Raw Stats'!$BC$3:$BR$5288,8,FALSE)</f>
        <v>12</v>
      </c>
      <c r="CZ21">
        <f>VLOOKUP($B21,'Raw Stats'!$BC$3:$BR$5288,9,FALSE)</f>
        <v>42</v>
      </c>
      <c r="DA21">
        <f>VLOOKUP($B21,'Raw Stats'!$BC$3:$BR$5288,10,FALSE)</f>
        <v>14</v>
      </c>
      <c r="DB21">
        <f>VLOOKUP($B21,'Raw Stats'!$BC$3:$BR$5288,11,FALSE)+VLOOKUP($B21,'Raw Stats'!$BC$3:$BR$5288,12,FALSE)</f>
        <v>1</v>
      </c>
      <c r="DC21">
        <f>VLOOKUP($B21,'Raw Stats'!$BC$3:$BR$5288,13,FALSE)+VLOOKUP($B21,'Raw Stats'!$BC$3:$BR$5288,14,FALSE)</f>
        <v>0</v>
      </c>
      <c r="DD21">
        <f>VLOOKUP($B21,'Raw Stats'!$BC$3:$BR$5288,15,FALSE)</f>
        <v>2</v>
      </c>
      <c r="DE21">
        <f>VLOOKUP($B21,'Raw Stats'!$BC$3:$BR$5288,16,FALSE)</f>
        <v>84</v>
      </c>
      <c r="DG21">
        <f>VLOOKUP($B21,'Raw Stats'!$AK$3:$AZ$528,3,FALSE)</f>
        <v>67</v>
      </c>
      <c r="DH21">
        <f>VLOOKUP($B21,'Raw Stats'!$AK$3:$AZ$528,4,FALSE)</f>
        <v>9</v>
      </c>
      <c r="DI21">
        <f>VLOOKUP($B21,'Raw Stats'!$AK$3:$AZ$528,5,FALSE)</f>
        <v>12</v>
      </c>
      <c r="DJ21">
        <f>VLOOKUP($B21,'Raw Stats'!$AK$3:$AZ$528,6,FALSE)</f>
        <v>21</v>
      </c>
      <c r="DK21">
        <f>VLOOKUP($B21,'Raw Stats'!$AK$3:$AZ$528,7,FALSE)</f>
        <v>-2</v>
      </c>
      <c r="DL21">
        <f>VLOOKUP($B21,'Raw Stats'!$AK$3:$AZ$528,8,FALSE)</f>
        <v>24</v>
      </c>
      <c r="DM21">
        <f>VLOOKUP($B21,'Raw Stats'!$AK$3:$AZ$528,9,FALSE)</f>
        <v>68</v>
      </c>
      <c r="DN21">
        <f>VLOOKUP($B21,'Raw Stats'!$AK$3:$AZ$528,10,FALSE)</f>
        <v>24</v>
      </c>
      <c r="DO21">
        <f>VLOOKUP($B21,'Raw Stats'!$AK$3:$AZ$528,11,FALSE)+VLOOKUP($B21,'Raw Stats'!$AK$3:$AZ$528,12,FALSE)</f>
        <v>4</v>
      </c>
      <c r="DP21">
        <f>VLOOKUP($B21,'Raw Stats'!$AK$3:$AZ$528,13,FALSE)+VLOOKUP($B21,'Raw Stats'!$AK$3:$AZ$528,14,FALSE)</f>
        <v>0</v>
      </c>
      <c r="DQ21">
        <f>VLOOKUP($B21,'Raw Stats'!$AK$3:$AZ$528,15,FALSE)</f>
        <v>3</v>
      </c>
      <c r="DR21">
        <f>VLOOKUP($B21,'Raw Stats'!$AK$3:$AZ$528,16,FALSE)</f>
        <v>99</v>
      </c>
      <c r="DT21" t="e">
        <f>VLOOKUP($B21,'Raw Stats'!$S$3:$AH$528,3,FALSE)</f>
        <v>#N/A</v>
      </c>
      <c r="DU21" t="e">
        <f>VLOOKUP($B21,'Raw Stats'!$S$3:$AH$528,4,FALSE)</f>
        <v>#N/A</v>
      </c>
      <c r="DV21" t="e">
        <f>VLOOKUP($B21,'Raw Stats'!$S$3:$AH$528,5,FALSE)</f>
        <v>#N/A</v>
      </c>
      <c r="DW21" t="e">
        <f>VLOOKUP($B21,'Raw Stats'!$S$3:$AH$528,6,FALSE)</f>
        <v>#N/A</v>
      </c>
      <c r="DX21" t="e">
        <f>VLOOKUP($B21,'Raw Stats'!$S$3:$AH$528,7,FALSE)</f>
        <v>#N/A</v>
      </c>
      <c r="DY21" t="e">
        <f>VLOOKUP($B21,'Raw Stats'!$S$3:$AH$528,8,FALSE)</f>
        <v>#N/A</v>
      </c>
      <c r="DZ21" t="e">
        <f>VLOOKUP($B21,'Raw Stats'!$S$3:$AH$528,9,FALSE)</f>
        <v>#N/A</v>
      </c>
      <c r="EA21" t="e">
        <f>VLOOKUP($B21,'Raw Stats'!$S$3:$AH$528,10,FALSE)</f>
        <v>#N/A</v>
      </c>
      <c r="EB21" t="e">
        <f>VLOOKUP($B21,'Raw Stats'!$S$3:$AH$528,11,FALSE)+VLOOKUP($B21,'Raw Stats'!$S$3:$AH$528,12,FALSE)</f>
        <v>#N/A</v>
      </c>
      <c r="EC21" t="e">
        <f>VLOOKUP($B21,'Raw Stats'!$S$3:$AH$528,13,FALSE)+VLOOKUP($B21,'Raw Stats'!$S$3:$AH$528,14,FALSE)</f>
        <v>#N/A</v>
      </c>
      <c r="ED21" t="e">
        <f>VLOOKUP($B21,'Raw Stats'!$S$3:$AH$528,15,FALSE)</f>
        <v>#N/A</v>
      </c>
      <c r="EE21" t="e">
        <f>VLOOKUP($B21,'Raw Stats'!$S$3:$AH$528,16,FALSE)</f>
        <v>#N/A</v>
      </c>
    </row>
    <row r="22" spans="1:135" x14ac:dyDescent="0.2">
      <c r="A22" t="e">
        <f>VLOOKUP(B22,'ALL SKATERS'!$B$3:$I$378,9,FALSE)</f>
        <v>#REF!</v>
      </c>
      <c r="B22" t="s">
        <v>71</v>
      </c>
      <c r="C22">
        <f t="shared" si="0"/>
        <v>0.95635790400428511</v>
      </c>
      <c r="D22">
        <f t="shared" si="1"/>
        <v>1.0133061216997494</v>
      </c>
      <c r="E22">
        <f t="shared" si="2"/>
        <v>0.9802095118102182</v>
      </c>
      <c r="F22">
        <f t="shared" si="3"/>
        <v>0.80086833100728827</v>
      </c>
      <c r="G22">
        <f t="shared" si="4"/>
        <v>1.1694029899105478</v>
      </c>
      <c r="H22">
        <f>VLOOKUP(B22,'ALL SKATERS'!$B$3:$H$378,7,FALSE)</f>
        <v>0.98</v>
      </c>
      <c r="I22" s="29" t="e">
        <f t="shared" si="5"/>
        <v>#REF!</v>
      </c>
      <c r="J22" s="29">
        <f t="shared" si="6"/>
        <v>1.0000000000000009</v>
      </c>
      <c r="K22" s="29">
        <f t="shared" si="7"/>
        <v>2.0000000000000018E-2</v>
      </c>
      <c r="L22">
        <f>BU22*'Value Calculations'!$D$3</f>
        <v>11.416592001529061</v>
      </c>
      <c r="M22">
        <f>BV22*'Value Calculations'!$D$4</f>
        <v>11.070831937518097</v>
      </c>
      <c r="N22">
        <f>BW22*'Value Calculations'!$D$5</f>
        <v>16.450962513281137</v>
      </c>
      <c r="O22">
        <f>BX22*'Value Calculations'!$D$6</f>
        <v>0.87545452343553998</v>
      </c>
      <c r="P22">
        <f>BY22*'Value Calculations'!$D$7</f>
        <v>2.4607765575285985</v>
      </c>
      <c r="Q22">
        <f>BZ22*'Value Calculations'!$D$8</f>
        <v>5.4637504550970242</v>
      </c>
      <c r="R22">
        <f>CA22*'Value Calculations'!$D$9</f>
        <v>4.156432742138052</v>
      </c>
      <c r="S22">
        <f>CB22*'Value Calculations'!$D$10</f>
        <v>5.4797471111430704</v>
      </c>
      <c r="T22">
        <f>CC22*'Value Calculations'!$D$11</f>
        <v>1.9814282960498748</v>
      </c>
      <c r="U22">
        <f>CD22*'Value Calculations'!$D$12</f>
        <v>4.0694136979470699</v>
      </c>
      <c r="V22">
        <f>CE22*'Value Calculations'!$D$13</f>
        <v>14.995958292683852</v>
      </c>
      <c r="X22">
        <f>CH22*'Value Calculations'!$D$3</f>
        <v>11.008856572903023</v>
      </c>
      <c r="Y22">
        <f>CI22*'Value Calculations'!$D$4</f>
        <v>7.4890921930269485</v>
      </c>
      <c r="Z22">
        <f>CJ22*'Value Calculations'!$D$5</f>
        <v>13.266905252646078</v>
      </c>
      <c r="AA22">
        <f>CK22*'Value Calculations'!$D$6</f>
        <v>1.0005194553549028</v>
      </c>
      <c r="AB22">
        <f>CL22*'Value Calculations'!$D$7</f>
        <v>3.8669345904020833</v>
      </c>
      <c r="AC22">
        <f>CM22*'Value Calculations'!$D$8</f>
        <v>4.8886188282447058</v>
      </c>
      <c r="AD22">
        <f>CN22*'Value Calculations'!$D$9</f>
        <v>3.6526227127879851</v>
      </c>
      <c r="AE22">
        <f>CO22*'Value Calculations'!$D$10</f>
        <v>5.1144306370668655</v>
      </c>
      <c r="AF22">
        <f>CP22*'Value Calculations'!$D$11</f>
        <v>0.9907141480249374</v>
      </c>
      <c r="AG22">
        <f>CQ22*'Value Calculations'!$D$12</f>
        <v>4.0694136979470699</v>
      </c>
      <c r="AH22">
        <f>CR22*'Value Calculations'!$D$13</f>
        <v>17.609932673977369</v>
      </c>
      <c r="AJ22">
        <f>CU22*'Value Calculations'!$D$3</f>
        <v>10.601121144276986</v>
      </c>
      <c r="AK22">
        <f>CV22*'Value Calculations'!$D$4</f>
        <v>2.2792889283125497</v>
      </c>
      <c r="AL22">
        <f>CW22*'Value Calculations'!$D$5</f>
        <v>8.7561574667464104</v>
      </c>
      <c r="AM22">
        <f>CX22*'Value Calculations'!$D$6</f>
        <v>0</v>
      </c>
      <c r="AN22">
        <f>CY22*'Value Calculations'!$D$7</f>
        <v>1.4061580328734848</v>
      </c>
      <c r="AO22">
        <f>CZ22*'Value Calculations'!$D$8</f>
        <v>1.7972863339134948</v>
      </c>
      <c r="AP22">
        <f>DA22*'Value Calculations'!$D$9</f>
        <v>2.8969076687628847</v>
      </c>
      <c r="AQ22">
        <f>DB22*'Value Calculations'!$D$10</f>
        <v>3.6531647407620471</v>
      </c>
      <c r="AR22">
        <f>DC22*'Value Calculations'!$D$11</f>
        <v>0</v>
      </c>
      <c r="AS22">
        <f>DD22*'Value Calculations'!$D$12</f>
        <v>6.5110619167153123</v>
      </c>
      <c r="AT22">
        <f>DE22*'Value Calculations'!$D$13</f>
        <v>9.1489103345273044</v>
      </c>
      <c r="AV22">
        <f>DH22*'Value Calculations'!$D$3</f>
        <v>8.5624440011467957</v>
      </c>
      <c r="AW22">
        <f>DI22*'Value Calculations'!$D$4</f>
        <v>4.2329651525804488</v>
      </c>
      <c r="AX22">
        <f>DJ22*'Value Calculations'!$D$5</f>
        <v>9.021495571799333</v>
      </c>
      <c r="AY22">
        <f>DK22*'Value Calculations'!$D$6</f>
        <v>-1.5007791830323542</v>
      </c>
      <c r="AZ22">
        <f>DL22*'Value Calculations'!$D$7</f>
        <v>1.4061580328734848</v>
      </c>
      <c r="BA22">
        <f>DM22*'Value Calculations'!$D$8</f>
        <v>1.1502632537046367</v>
      </c>
      <c r="BB22">
        <f>DN22*'Value Calculations'!$D$9</f>
        <v>2.1411926247377844</v>
      </c>
      <c r="BC22">
        <f>DO22*'Value Calculations'!$D$10</f>
        <v>4.7491141629906615</v>
      </c>
      <c r="BD22">
        <f>DP22*'Value Calculations'!$D$11</f>
        <v>0</v>
      </c>
      <c r="BE22">
        <f>DQ22*'Value Calculations'!$D$12</f>
        <v>1.6277654791788281</v>
      </c>
      <c r="BF22">
        <f>DR22*'Value Calculations'!$D$13</f>
        <v>12.657139109421234</v>
      </c>
      <c r="BH22">
        <f>DU22*'Value Calculations'!$D$3</f>
        <v>14.678475430537365</v>
      </c>
      <c r="BI22">
        <f>DV22*'Value Calculations'!$D$4</f>
        <v>9.7683811213394982</v>
      </c>
      <c r="BJ22">
        <f>DW22*'Value Calculations'!$D$5</f>
        <v>17.512314933492821</v>
      </c>
      <c r="BK22">
        <f>DX22*'Value Calculations'!$D$6</f>
        <v>3.3767531618227968</v>
      </c>
      <c r="BL22">
        <f>DY22*'Value Calculations'!$D$7</f>
        <v>3.4275102051291193</v>
      </c>
      <c r="BM22">
        <f>DZ22*'Value Calculations'!$D$8</f>
        <v>4.6729444681750865</v>
      </c>
      <c r="BN22">
        <f>EA22*'Value Calculations'!$D$9</f>
        <v>5.1640528008381859</v>
      </c>
      <c r="BO22">
        <f>EB22*'Value Calculations'!$D$10</f>
        <v>6.2103800592954803</v>
      </c>
      <c r="BP22">
        <f>EC22*'Value Calculations'!$D$11</f>
        <v>0</v>
      </c>
      <c r="BQ22">
        <f>ED22*'Value Calculations'!$D$12</f>
        <v>5.6971791771258982</v>
      </c>
      <c r="BR22">
        <f>EE22*'Value Calculations'!$D$13</f>
        <v>23.044247835087571</v>
      </c>
      <c r="BT22">
        <f>VLOOKUP($B22,'Raw Stats'!$CM$3:$DC$528,3,FALSE)</f>
        <v>82</v>
      </c>
      <c r="BU22">
        <f>VLOOKUP($B22,'Raw Stats'!$CM$3:$DC$528,4,FALSE)</f>
        <v>28</v>
      </c>
      <c r="BV22">
        <f>VLOOKUP($B22,'Raw Stats'!$CM$3:$DC$528,5,FALSE)</f>
        <v>34</v>
      </c>
      <c r="BW22">
        <f>VLOOKUP($B22,'Raw Stats'!$CM$3:$DC$528,6,FALSE)</f>
        <v>62</v>
      </c>
      <c r="BX22">
        <f>VLOOKUP($B22,'Raw Stats'!$CM$3:$DC$528,7,FALSE)</f>
        <v>7</v>
      </c>
      <c r="BY22">
        <f>VLOOKUP($B22,'Raw Stats'!$CM$3:$DC$528,8,FALSE)</f>
        <v>28</v>
      </c>
      <c r="BZ22">
        <f>VLOOKUP($B22,'Raw Stats'!$CM$3:$DC$528,9,FALSE)</f>
        <v>76</v>
      </c>
      <c r="CA22">
        <f>VLOOKUP($B22,'Raw Stats'!$CM$3:$DC$528,10,FALSE)</f>
        <v>33</v>
      </c>
      <c r="CB22">
        <f>VLOOKUP($B22,'Raw Stats'!$CM$3:$DC$528,11,FALSE)+VLOOKUP($B22,'Raw Stats'!$CM$3:$DC$528,12,FALSE)</f>
        <v>15</v>
      </c>
      <c r="CC22">
        <f>VLOOKUP($B22,'Raw Stats'!$CM$3:$DC$528,13,FALSE)+VLOOKUP($B22,'Raw Stats'!$CM$3:$DC$528,14,FALSE)</f>
        <v>2</v>
      </c>
      <c r="CD22">
        <f>VLOOKUP($B22,'Raw Stats'!$CM$3:$DC$528,15,FALSE)</f>
        <v>5</v>
      </c>
      <c r="CE22">
        <f>VLOOKUP($B22,'Raw Stats'!$CM$3:$DC$528,16,FALSE)</f>
        <v>218</v>
      </c>
      <c r="CG22">
        <f>VLOOKUP($B22,'Raw Stats'!$BU$3:$CJ$528,3,FALSE)</f>
        <v>72</v>
      </c>
      <c r="CH22">
        <f>VLOOKUP($B22,'Raw Stats'!$BU$3:$CJ$528,4,FALSE)</f>
        <v>27</v>
      </c>
      <c r="CI22">
        <f>VLOOKUP($B22,'Raw Stats'!$BU$3:$CJ$5288,5,FALSE)</f>
        <v>23</v>
      </c>
      <c r="CJ22">
        <f>VLOOKUP($B22,'Raw Stats'!$BU$3:$CJ$528,6,FALSE)</f>
        <v>50</v>
      </c>
      <c r="CK22">
        <f>VLOOKUP($B22,'Raw Stats'!$BU$3:$CJ$528,7,FALSE)</f>
        <v>8</v>
      </c>
      <c r="CL22">
        <f>VLOOKUP($B22,'Raw Stats'!$BU$3:$CJ$528,8,FALSE)</f>
        <v>44</v>
      </c>
      <c r="CM22">
        <f>VLOOKUP($B22,'Raw Stats'!$BU$3:$CJ$528,9,FALSE)</f>
        <v>68</v>
      </c>
      <c r="CN22">
        <f>VLOOKUP($B22,'Raw Stats'!$BU$3:$CJ$528,10,FALSE)</f>
        <v>29</v>
      </c>
      <c r="CO22">
        <f>VLOOKUP($B22,'Raw Stats'!$BU$3:$CJ$528,11,FALSE)+VLOOKUP($B22,'Raw Stats'!$BU$3:$CJ$528,12,FALSE)</f>
        <v>14</v>
      </c>
      <c r="CP22">
        <f>VLOOKUP($B22,'Raw Stats'!$BU$3:$CJ$528,13,FALSE)+VLOOKUP($B22,'Raw Stats'!$BU$3:$CJ$528,14,FALSE)</f>
        <v>1</v>
      </c>
      <c r="CQ22">
        <f>VLOOKUP($B22,'Raw Stats'!$BU$3:$CJ$528,15,FALSE)</f>
        <v>5</v>
      </c>
      <c r="CR22">
        <f>VLOOKUP($B22,'Raw Stats'!$BU$3:$CJ$528,16,FALSE)</f>
        <v>256</v>
      </c>
      <c r="CT22">
        <f>VLOOKUP($B22,'Raw Stats'!$BC$3:$BR$528,3,FALSE)</f>
        <v>48</v>
      </c>
      <c r="CU22">
        <f>VLOOKUP($B22,'Raw Stats'!$BC$3:$BR$528,4,FALSE)</f>
        <v>26</v>
      </c>
      <c r="CV22">
        <f>VLOOKUP($B22,'Raw Stats'!$BC$3:$BR$5288,5,FALSE)</f>
        <v>7</v>
      </c>
      <c r="CW22">
        <f>VLOOKUP($B22,'Raw Stats'!$BC$3:$BR$52888,6,FALSE)</f>
        <v>33</v>
      </c>
      <c r="CX22">
        <f>VLOOKUP($B22,'Raw Stats'!$BC$3:$BR$5288,7,FALSE)</f>
        <v>0</v>
      </c>
      <c r="CY22">
        <f>VLOOKUP($B22,'Raw Stats'!$BC$3:$BR$5288,8,FALSE)</f>
        <v>16</v>
      </c>
      <c r="CZ22">
        <f>VLOOKUP($B22,'Raw Stats'!$BC$3:$BR$5288,9,FALSE)</f>
        <v>25</v>
      </c>
      <c r="DA22">
        <f>VLOOKUP($B22,'Raw Stats'!$BC$3:$BR$5288,10,FALSE)</f>
        <v>23</v>
      </c>
      <c r="DB22">
        <f>VLOOKUP($B22,'Raw Stats'!$BC$3:$BR$5288,11,FALSE)+VLOOKUP($B22,'Raw Stats'!$BC$3:$BR$5288,12,FALSE)</f>
        <v>10</v>
      </c>
      <c r="DC22">
        <f>VLOOKUP($B22,'Raw Stats'!$BC$3:$BR$5288,13,FALSE)+VLOOKUP($B22,'Raw Stats'!$BC$3:$BR$5288,14,FALSE)</f>
        <v>0</v>
      </c>
      <c r="DD22">
        <f>VLOOKUP($B22,'Raw Stats'!$BC$3:$BR$5288,15,FALSE)</f>
        <v>8</v>
      </c>
      <c r="DE22">
        <f>VLOOKUP($B22,'Raw Stats'!$BC$3:$BR$5288,16,FALSE)</f>
        <v>133</v>
      </c>
      <c r="DG22">
        <f>VLOOKUP($B22,'Raw Stats'!$AK$3:$AZ$528,3,FALSE)</f>
        <v>55</v>
      </c>
      <c r="DH22">
        <f>VLOOKUP($B22,'Raw Stats'!$AK$3:$AZ$528,4,FALSE)</f>
        <v>21</v>
      </c>
      <c r="DI22">
        <f>VLOOKUP($B22,'Raw Stats'!$AK$3:$AZ$528,5,FALSE)</f>
        <v>13</v>
      </c>
      <c r="DJ22">
        <f>VLOOKUP($B22,'Raw Stats'!$AK$3:$AZ$528,6,FALSE)</f>
        <v>34</v>
      </c>
      <c r="DK22">
        <f>VLOOKUP($B22,'Raw Stats'!$AK$3:$AZ$528,7,FALSE)</f>
        <v>-12</v>
      </c>
      <c r="DL22">
        <f>VLOOKUP($B22,'Raw Stats'!$AK$3:$AZ$528,8,FALSE)</f>
        <v>16</v>
      </c>
      <c r="DM22">
        <f>VLOOKUP($B22,'Raw Stats'!$AK$3:$AZ$528,9,FALSE)</f>
        <v>16</v>
      </c>
      <c r="DN22">
        <f>VLOOKUP($B22,'Raw Stats'!$AK$3:$AZ$528,10,FALSE)</f>
        <v>17</v>
      </c>
      <c r="DO22">
        <f>VLOOKUP($B22,'Raw Stats'!$AK$3:$AZ$528,11,FALSE)+VLOOKUP($B22,'Raw Stats'!$AK$3:$AZ$528,12,FALSE)</f>
        <v>13</v>
      </c>
      <c r="DP22">
        <f>VLOOKUP($B22,'Raw Stats'!$AK$3:$AZ$528,13,FALSE)+VLOOKUP($B22,'Raw Stats'!$AK$3:$AZ$528,14,FALSE)</f>
        <v>0</v>
      </c>
      <c r="DQ22">
        <f>VLOOKUP($B22,'Raw Stats'!$AK$3:$AZ$528,15,FALSE)</f>
        <v>2</v>
      </c>
      <c r="DR22">
        <f>VLOOKUP($B22,'Raw Stats'!$AK$3:$AZ$528,16,FALSE)</f>
        <v>184</v>
      </c>
      <c r="DT22">
        <f>VLOOKUP($B22,'Raw Stats'!$S$3:$AH$528,3,FALSE)</f>
        <v>80</v>
      </c>
      <c r="DU22">
        <f>VLOOKUP($B22,'Raw Stats'!$S$3:$AH$528,4,FALSE)</f>
        <v>36</v>
      </c>
      <c r="DV22">
        <f>VLOOKUP($B22,'Raw Stats'!$S$3:$AH$528,5,FALSE)</f>
        <v>30</v>
      </c>
      <c r="DW22">
        <f>VLOOKUP($B22,'Raw Stats'!$S$3:$AH$528,6,FALSE)</f>
        <v>66</v>
      </c>
      <c r="DX22">
        <f>VLOOKUP($B22,'Raw Stats'!$S$3:$AH$528,7,FALSE)</f>
        <v>27</v>
      </c>
      <c r="DY22">
        <f>VLOOKUP($B22,'Raw Stats'!$S$3:$AH$528,8,FALSE)</f>
        <v>39</v>
      </c>
      <c r="DZ22">
        <f>VLOOKUP($B22,'Raw Stats'!$S$3:$AH$528,9,FALSE)</f>
        <v>65</v>
      </c>
      <c r="EA22">
        <f>VLOOKUP($B22,'Raw Stats'!$S$3:$AH$528,10,FALSE)</f>
        <v>41</v>
      </c>
      <c r="EB22">
        <f>VLOOKUP($B22,'Raw Stats'!$S$3:$AH$528,11,FALSE)+VLOOKUP($B22,'Raw Stats'!$S$3:$AH$528,12,FALSE)</f>
        <v>17</v>
      </c>
      <c r="EC22">
        <f>VLOOKUP($B22,'Raw Stats'!$S$3:$AH$528,13,FALSE)+VLOOKUP($B22,'Raw Stats'!$S$3:$AH$528,14,FALSE)</f>
        <v>0</v>
      </c>
      <c r="ED22">
        <f>VLOOKUP($B22,'Raw Stats'!$S$3:$AH$528,15,FALSE)</f>
        <v>7</v>
      </c>
      <c r="EE22">
        <f>VLOOKUP($B22,'Raw Stats'!$S$3:$AH$528,16,FALSE)</f>
        <v>335</v>
      </c>
    </row>
    <row r="23" spans="1:135" x14ac:dyDescent="0.2">
      <c r="A23" t="e">
        <f>VLOOKUP(B23,'ALL SKATERS'!$B$3:$I$378,9,FALSE)</f>
        <v>#REF!</v>
      </c>
      <c r="B23" t="s">
        <v>85</v>
      </c>
      <c r="C23">
        <f t="shared" si="0"/>
        <v>0.99789848819286697</v>
      </c>
      <c r="D23">
        <f t="shared" si="1"/>
        <v>0.99447218212459132</v>
      </c>
      <c r="E23">
        <f t="shared" si="2"/>
        <v>0.98006165438376125</v>
      </c>
      <c r="F23">
        <f t="shared" si="3"/>
        <v>0.97445099329829077</v>
      </c>
      <c r="G23">
        <f t="shared" si="4"/>
        <v>0.97131781926318772</v>
      </c>
      <c r="H23">
        <f>VLOOKUP(B23,'ALL SKATERS'!$B$3:$H$378,7,FALSE)</f>
        <v>0.98</v>
      </c>
      <c r="I23" s="29" t="e">
        <f t="shared" si="5"/>
        <v>#REF!</v>
      </c>
      <c r="J23" s="29">
        <f t="shared" si="6"/>
        <v>1.0000000000000009</v>
      </c>
      <c r="K23" s="29">
        <f t="shared" si="7"/>
        <v>2.0000000000000018E-2</v>
      </c>
      <c r="L23">
        <f>BU23*'Value Calculations'!$D$3</f>
        <v>7.7469731438947198</v>
      </c>
      <c r="M23">
        <f>BV23*'Value Calculations'!$D$4</f>
        <v>11.722057345607396</v>
      </c>
      <c r="N23">
        <f>BW23*'Value Calculations'!$D$5</f>
        <v>14.593595777910686</v>
      </c>
      <c r="O23">
        <f>BX23*'Value Calculations'!$D$6</f>
        <v>2.1261038426291687</v>
      </c>
      <c r="P23">
        <f>BY23*'Value Calculations'!$D$7</f>
        <v>4.4821287297842325</v>
      </c>
      <c r="Q23">
        <f>BZ23*'Value Calculations'!$D$8</f>
        <v>7.1172538822974394</v>
      </c>
      <c r="R23">
        <f>CA23*'Value Calculations'!$D$9</f>
        <v>4.9121477861631524</v>
      </c>
      <c r="S23">
        <f>CB23*'Value Calculations'!$D$10</f>
        <v>4.7491141629906615</v>
      </c>
      <c r="T23">
        <f>CC23*'Value Calculations'!$D$11</f>
        <v>0</v>
      </c>
      <c r="U23">
        <f>CD23*'Value Calculations'!$D$12</f>
        <v>3.2555309583576562</v>
      </c>
      <c r="V23">
        <f>CE23*'Value Calculations'!$D$13</f>
        <v>11.143785520251303</v>
      </c>
      <c r="X23">
        <f>CH23*'Value Calculations'!$D$3</f>
        <v>8.5624440011467957</v>
      </c>
      <c r="Y23">
        <f>CI23*'Value Calculations'!$D$4</f>
        <v>12.698895457741347</v>
      </c>
      <c r="Z23">
        <f>CJ23*'Value Calculations'!$D$5</f>
        <v>15.920286303175292</v>
      </c>
      <c r="AA23">
        <f>CK23*'Value Calculations'!$D$6</f>
        <v>2.376233706467894</v>
      </c>
      <c r="AB23">
        <f>CL23*'Value Calculations'!$D$7</f>
        <v>3.6911648362928977</v>
      </c>
      <c r="AC23">
        <f>CM23*'Value Calculations'!$D$8</f>
        <v>5.535641908453564</v>
      </c>
      <c r="AD23">
        <f>CN23*'Value Calculations'!$D$9</f>
        <v>6.8014353962259033</v>
      </c>
      <c r="AE23">
        <f>CO23*'Value Calculations'!$D$10</f>
        <v>5.4797471111430704</v>
      </c>
      <c r="AF23">
        <f>CP23*'Value Calculations'!$D$11</f>
        <v>2.9721424440748123</v>
      </c>
      <c r="AG23">
        <f>CQ23*'Value Calculations'!$D$12</f>
        <v>4.0694136979470699</v>
      </c>
      <c r="AH23">
        <f>CR23*'Value Calculations'!$D$13</f>
        <v>10.455897525174063</v>
      </c>
      <c r="AJ23">
        <f>CU23*'Value Calculations'!$D$3</f>
        <v>2.8541480003822652</v>
      </c>
      <c r="AK23">
        <f>CV23*'Value Calculations'!$D$4</f>
        <v>4.2329651525804488</v>
      </c>
      <c r="AL23">
        <f>CW23*'Value Calculations'!$D$5</f>
        <v>5.3067621010584309</v>
      </c>
      <c r="AM23">
        <f>CX23*'Value Calculations'!$D$6</f>
        <v>-0.62532465959681427</v>
      </c>
      <c r="AN23">
        <f>CY23*'Value Calculations'!$D$7</f>
        <v>1.318273155818892</v>
      </c>
      <c r="AO23">
        <f>CZ23*'Value Calculations'!$D$8</f>
        <v>2.3724179607658131</v>
      </c>
      <c r="AP23">
        <f>DA23*'Value Calculations'!$D$9</f>
        <v>3.0228601761004015</v>
      </c>
      <c r="AQ23">
        <f>DB23*'Value Calculations'!$D$10</f>
        <v>3.6531647407620471</v>
      </c>
      <c r="AR23">
        <f>DC23*'Value Calculations'!$D$11</f>
        <v>1.9814282960498748</v>
      </c>
      <c r="AS23">
        <f>DD23*'Value Calculations'!$D$12</f>
        <v>0.81388273958941404</v>
      </c>
      <c r="AT23">
        <f>DE23*'Value Calculations'!$D$13</f>
        <v>4.4712719680020658</v>
      </c>
      <c r="AV23">
        <f>DH23*'Value Calculations'!$D$3</f>
        <v>7.7469731438947198</v>
      </c>
      <c r="AW23">
        <f>DI23*'Value Calculations'!$D$4</f>
        <v>11.396444641562747</v>
      </c>
      <c r="AX23">
        <f>DJ23*'Value Calculations'!$D$5</f>
        <v>14.328257672857763</v>
      </c>
      <c r="AY23">
        <f>DK23*'Value Calculations'!$D$6</f>
        <v>1.8759739787904428</v>
      </c>
      <c r="AZ23">
        <f>DL23*'Value Calculations'!$D$7</f>
        <v>4.3942438527296401</v>
      </c>
      <c r="BA23">
        <f>DM23*'Value Calculations'!$D$8</f>
        <v>9.3458889363501729</v>
      </c>
      <c r="BB23">
        <f>DN23*'Value Calculations'!$D$9</f>
        <v>5.6678628301882528</v>
      </c>
      <c r="BC23">
        <f>DO23*'Value Calculations'!$D$10</f>
        <v>5.8450635852192754</v>
      </c>
      <c r="BD23">
        <f>DP23*'Value Calculations'!$D$11</f>
        <v>1.9814282960498748</v>
      </c>
      <c r="BE23">
        <f>DQ23*'Value Calculations'!$D$12</f>
        <v>2.441648218768242</v>
      </c>
      <c r="BF23">
        <f>DR23*'Value Calculations'!$D$13</f>
        <v>12.93229430745213</v>
      </c>
      <c r="BH23">
        <f>DU23*'Value Calculations'!$D$3</f>
        <v>4.8928251435124546</v>
      </c>
      <c r="BI23">
        <f>DV23*'Value Calculations'!$D$4</f>
        <v>7.1634794889822988</v>
      </c>
      <c r="BJ23">
        <f>DW23*'Value Calculations'!$D$5</f>
        <v>9.021495571799333</v>
      </c>
      <c r="BK23">
        <f>DX23*'Value Calculations'!$D$6</f>
        <v>1.2506493191936285</v>
      </c>
      <c r="BL23">
        <f>DY23*'Value Calculations'!$D$7</f>
        <v>1.318273155818892</v>
      </c>
      <c r="BM23">
        <f>DZ23*'Value Calculations'!$D$8</f>
        <v>5.1042931883143252</v>
      </c>
      <c r="BN23">
        <f>EA23*'Value Calculations'!$D$9</f>
        <v>5.0381002935006691</v>
      </c>
      <c r="BO23">
        <f>EB23*'Value Calculations'!$D$10</f>
        <v>3.2878482666858426</v>
      </c>
      <c r="BP23">
        <f>EC23*'Value Calculations'!$D$11</f>
        <v>0.9907141480249374</v>
      </c>
      <c r="BQ23">
        <f>ED23*'Value Calculations'!$D$12</f>
        <v>2.441648218768242</v>
      </c>
      <c r="BR23">
        <f>EE23*'Value Calculations'!$D$13</f>
        <v>7.0852463492955824</v>
      </c>
      <c r="BT23">
        <f>VLOOKUP($B23,'Raw Stats'!$CM$3:$DC$528,3,FALSE)</f>
        <v>72</v>
      </c>
      <c r="BU23">
        <f>VLOOKUP($B23,'Raw Stats'!$CM$3:$DC$528,4,FALSE)</f>
        <v>19</v>
      </c>
      <c r="BV23">
        <f>VLOOKUP($B23,'Raw Stats'!$CM$3:$DC$528,5,FALSE)</f>
        <v>36</v>
      </c>
      <c r="BW23">
        <f>VLOOKUP($B23,'Raw Stats'!$CM$3:$DC$528,6,FALSE)</f>
        <v>55</v>
      </c>
      <c r="BX23">
        <f>VLOOKUP($B23,'Raw Stats'!$CM$3:$DC$528,7,FALSE)</f>
        <v>17</v>
      </c>
      <c r="BY23">
        <f>VLOOKUP($B23,'Raw Stats'!$CM$3:$DC$528,8,FALSE)</f>
        <v>51</v>
      </c>
      <c r="BZ23">
        <f>VLOOKUP($B23,'Raw Stats'!$CM$3:$DC$528,9,FALSE)</f>
        <v>99</v>
      </c>
      <c r="CA23">
        <f>VLOOKUP($B23,'Raw Stats'!$CM$3:$DC$528,10,FALSE)</f>
        <v>39</v>
      </c>
      <c r="CB23">
        <f>VLOOKUP($B23,'Raw Stats'!$CM$3:$DC$528,11,FALSE)+VLOOKUP($B23,'Raw Stats'!$CM$3:$DC$528,12,FALSE)</f>
        <v>13</v>
      </c>
      <c r="CC23">
        <f>VLOOKUP($B23,'Raw Stats'!$CM$3:$DC$528,13,FALSE)+VLOOKUP($B23,'Raw Stats'!$CM$3:$DC$528,14,FALSE)</f>
        <v>0</v>
      </c>
      <c r="CD23">
        <f>VLOOKUP($B23,'Raw Stats'!$CM$3:$DC$528,15,FALSE)</f>
        <v>4</v>
      </c>
      <c r="CE23">
        <f>VLOOKUP($B23,'Raw Stats'!$CM$3:$DC$528,16,FALSE)</f>
        <v>162</v>
      </c>
      <c r="CG23">
        <f>VLOOKUP($B23,'Raw Stats'!$BU$3:$CJ$528,3,FALSE)</f>
        <v>79</v>
      </c>
      <c r="CH23">
        <f>VLOOKUP($B23,'Raw Stats'!$BU$3:$CJ$528,4,FALSE)</f>
        <v>21</v>
      </c>
      <c r="CI23">
        <f>VLOOKUP($B23,'Raw Stats'!$BU$3:$CJ$5288,5,FALSE)</f>
        <v>39</v>
      </c>
      <c r="CJ23">
        <f>VLOOKUP($B23,'Raw Stats'!$BU$3:$CJ$528,6,FALSE)</f>
        <v>60</v>
      </c>
      <c r="CK23">
        <f>VLOOKUP($B23,'Raw Stats'!$BU$3:$CJ$528,7,FALSE)</f>
        <v>19</v>
      </c>
      <c r="CL23">
        <f>VLOOKUP($B23,'Raw Stats'!$BU$3:$CJ$528,8,FALSE)</f>
        <v>42</v>
      </c>
      <c r="CM23">
        <f>VLOOKUP($B23,'Raw Stats'!$BU$3:$CJ$528,9,FALSE)</f>
        <v>77</v>
      </c>
      <c r="CN23">
        <f>VLOOKUP($B23,'Raw Stats'!$BU$3:$CJ$528,10,FALSE)</f>
        <v>54</v>
      </c>
      <c r="CO23">
        <f>VLOOKUP($B23,'Raw Stats'!$BU$3:$CJ$528,11,FALSE)+VLOOKUP($B23,'Raw Stats'!$BU$3:$CJ$528,12,FALSE)</f>
        <v>15</v>
      </c>
      <c r="CP23">
        <f>VLOOKUP($B23,'Raw Stats'!$BU$3:$CJ$528,13,FALSE)+VLOOKUP($B23,'Raw Stats'!$BU$3:$CJ$528,14,FALSE)</f>
        <v>3</v>
      </c>
      <c r="CQ23">
        <f>VLOOKUP($B23,'Raw Stats'!$BU$3:$CJ$528,15,FALSE)</f>
        <v>5</v>
      </c>
      <c r="CR23">
        <f>VLOOKUP($B23,'Raw Stats'!$BU$3:$CJ$528,16,FALSE)</f>
        <v>152</v>
      </c>
      <c r="CT23">
        <f>VLOOKUP($B23,'Raw Stats'!$BC$3:$BR$528,3,FALSE)</f>
        <v>30</v>
      </c>
      <c r="CU23">
        <f>VLOOKUP($B23,'Raw Stats'!$BC$3:$BR$528,4,FALSE)</f>
        <v>7</v>
      </c>
      <c r="CV23">
        <f>VLOOKUP($B23,'Raw Stats'!$BC$3:$BR$5288,5,FALSE)</f>
        <v>13</v>
      </c>
      <c r="CW23">
        <f>VLOOKUP($B23,'Raw Stats'!$BC$3:$BR$52888,6,FALSE)</f>
        <v>20</v>
      </c>
      <c r="CX23">
        <f>VLOOKUP($B23,'Raw Stats'!$BC$3:$BR$5288,7,FALSE)</f>
        <v>-5</v>
      </c>
      <c r="CY23">
        <f>VLOOKUP($B23,'Raw Stats'!$BC$3:$BR$5288,8,FALSE)</f>
        <v>15</v>
      </c>
      <c r="CZ23">
        <f>VLOOKUP($B23,'Raw Stats'!$BC$3:$BR$5288,9,FALSE)</f>
        <v>33</v>
      </c>
      <c r="DA23">
        <f>VLOOKUP($B23,'Raw Stats'!$BC$3:$BR$5288,10,FALSE)</f>
        <v>24</v>
      </c>
      <c r="DB23">
        <f>VLOOKUP($B23,'Raw Stats'!$BC$3:$BR$5288,11,FALSE)+VLOOKUP($B23,'Raw Stats'!$BC$3:$BR$5288,12,FALSE)</f>
        <v>10</v>
      </c>
      <c r="DC23">
        <f>VLOOKUP($B23,'Raw Stats'!$BC$3:$BR$5288,13,FALSE)+VLOOKUP($B23,'Raw Stats'!$BC$3:$BR$5288,14,FALSE)</f>
        <v>2</v>
      </c>
      <c r="DD23">
        <f>VLOOKUP($B23,'Raw Stats'!$BC$3:$BR$5288,15,FALSE)</f>
        <v>1</v>
      </c>
      <c r="DE23">
        <f>VLOOKUP($B23,'Raw Stats'!$BC$3:$BR$5288,16,FALSE)</f>
        <v>65</v>
      </c>
      <c r="DG23">
        <f>VLOOKUP($B23,'Raw Stats'!$AK$3:$AZ$528,3,FALSE)</f>
        <v>80</v>
      </c>
      <c r="DH23">
        <f>VLOOKUP($B23,'Raw Stats'!$AK$3:$AZ$528,4,FALSE)</f>
        <v>19</v>
      </c>
      <c r="DI23">
        <f>VLOOKUP($B23,'Raw Stats'!$AK$3:$AZ$528,5,FALSE)</f>
        <v>35</v>
      </c>
      <c r="DJ23">
        <f>VLOOKUP($B23,'Raw Stats'!$AK$3:$AZ$528,6,FALSE)</f>
        <v>54</v>
      </c>
      <c r="DK23">
        <f>VLOOKUP($B23,'Raw Stats'!$AK$3:$AZ$528,7,FALSE)</f>
        <v>15</v>
      </c>
      <c r="DL23">
        <f>VLOOKUP($B23,'Raw Stats'!$AK$3:$AZ$528,8,FALSE)</f>
        <v>50</v>
      </c>
      <c r="DM23">
        <f>VLOOKUP($B23,'Raw Stats'!$AK$3:$AZ$528,9,FALSE)</f>
        <v>130</v>
      </c>
      <c r="DN23">
        <f>VLOOKUP($B23,'Raw Stats'!$AK$3:$AZ$528,10,FALSE)</f>
        <v>45</v>
      </c>
      <c r="DO23">
        <f>VLOOKUP($B23,'Raw Stats'!$AK$3:$AZ$528,11,FALSE)+VLOOKUP($B23,'Raw Stats'!$AK$3:$AZ$528,12,FALSE)</f>
        <v>16</v>
      </c>
      <c r="DP23">
        <f>VLOOKUP($B23,'Raw Stats'!$AK$3:$AZ$528,13,FALSE)+VLOOKUP($B23,'Raw Stats'!$AK$3:$AZ$528,14,FALSE)</f>
        <v>2</v>
      </c>
      <c r="DQ23">
        <f>VLOOKUP($B23,'Raw Stats'!$AK$3:$AZ$528,15,FALSE)</f>
        <v>3</v>
      </c>
      <c r="DR23">
        <f>VLOOKUP($B23,'Raw Stats'!$AK$3:$AZ$528,16,FALSE)</f>
        <v>188</v>
      </c>
      <c r="DT23">
        <f>VLOOKUP($B23,'Raw Stats'!$S$3:$AH$528,3,FALSE)</f>
        <v>49</v>
      </c>
      <c r="DU23">
        <f>VLOOKUP($B23,'Raw Stats'!$S$3:$AH$528,4,FALSE)</f>
        <v>12</v>
      </c>
      <c r="DV23">
        <f>VLOOKUP($B23,'Raw Stats'!$S$3:$AH$528,5,FALSE)</f>
        <v>22</v>
      </c>
      <c r="DW23">
        <f>VLOOKUP($B23,'Raw Stats'!$S$3:$AH$528,6,FALSE)</f>
        <v>34</v>
      </c>
      <c r="DX23">
        <f>VLOOKUP($B23,'Raw Stats'!$S$3:$AH$528,7,FALSE)</f>
        <v>10</v>
      </c>
      <c r="DY23">
        <f>VLOOKUP($B23,'Raw Stats'!$S$3:$AH$528,8,FALSE)</f>
        <v>15</v>
      </c>
      <c r="DZ23">
        <f>VLOOKUP($B23,'Raw Stats'!$S$3:$AH$528,9,FALSE)</f>
        <v>71</v>
      </c>
      <c r="EA23">
        <f>VLOOKUP($B23,'Raw Stats'!$S$3:$AH$528,10,FALSE)</f>
        <v>40</v>
      </c>
      <c r="EB23">
        <f>VLOOKUP($B23,'Raw Stats'!$S$3:$AH$528,11,FALSE)+VLOOKUP($B23,'Raw Stats'!$S$3:$AH$528,12,FALSE)</f>
        <v>9</v>
      </c>
      <c r="EC23">
        <f>VLOOKUP($B23,'Raw Stats'!$S$3:$AH$528,13,FALSE)+VLOOKUP($B23,'Raw Stats'!$S$3:$AH$528,14,FALSE)</f>
        <v>1</v>
      </c>
      <c r="ED23">
        <f>VLOOKUP($B23,'Raw Stats'!$S$3:$AH$528,15,FALSE)</f>
        <v>3</v>
      </c>
      <c r="EE23">
        <f>VLOOKUP($B23,'Raw Stats'!$S$3:$AH$528,16,FALSE)</f>
        <v>103</v>
      </c>
    </row>
    <row r="24" spans="1:135" x14ac:dyDescent="0.2">
      <c r="A24" t="e">
        <f>VLOOKUP(B24,'ALL SKATERS'!$B$3:$I$378,9,FALSE)</f>
        <v>#REF!</v>
      </c>
      <c r="B24" t="s">
        <v>63</v>
      </c>
      <c r="C24">
        <f t="shared" si="0"/>
        <v>0.89455861051463337</v>
      </c>
      <c r="D24">
        <f t="shared" si="1"/>
        <v>1.1090529964725104</v>
      </c>
      <c r="E24">
        <f t="shared" si="2"/>
        <v>1.025083488153077</v>
      </c>
      <c r="F24">
        <f t="shared" si="3"/>
        <v>1.065328600046993</v>
      </c>
      <c r="G24">
        <f t="shared" si="4"/>
        <v>1.2746668956134575</v>
      </c>
      <c r="H24">
        <f>VLOOKUP(B24,'ALL SKATERS'!$B$3:$H$378,7,FALSE)</f>
        <v>0.95</v>
      </c>
      <c r="I24" s="29" t="e">
        <f t="shared" si="5"/>
        <v>#REF!</v>
      </c>
      <c r="J24" s="29">
        <f t="shared" si="6"/>
        <v>-2.0000000000000018</v>
      </c>
      <c r="K24" s="29">
        <f t="shared" si="7"/>
        <v>-1.0000000000000009E-2</v>
      </c>
      <c r="L24">
        <f>BU24*'Value Calculations'!$D$3</f>
        <v>11.824327430155099</v>
      </c>
      <c r="M24">
        <f>BV24*'Value Calculations'!$D$4</f>
        <v>9.7683811213394982</v>
      </c>
      <c r="N24">
        <f>BW24*'Value Calculations'!$D$5</f>
        <v>15.654948198122371</v>
      </c>
      <c r="O24">
        <f>BX24*'Value Calculations'!$D$6</f>
        <v>0</v>
      </c>
      <c r="P24">
        <f>BY24*'Value Calculations'!$D$7</f>
        <v>3.6911648362928977</v>
      </c>
      <c r="Q24">
        <f>BZ24*'Value Calculations'!$D$8</f>
        <v>7.1172538822974394</v>
      </c>
      <c r="R24">
        <f>CA24*'Value Calculations'!$D$9</f>
        <v>5.9197678448632862</v>
      </c>
      <c r="S24">
        <f>CB24*'Value Calculations'!$D$10</f>
        <v>4.7491141629906615</v>
      </c>
      <c r="T24">
        <f>CC24*'Value Calculations'!$D$11</f>
        <v>0</v>
      </c>
      <c r="U24">
        <f>CD24*'Value Calculations'!$D$12</f>
        <v>1.6277654791788281</v>
      </c>
      <c r="V24">
        <f>CE24*'Value Calculations'!$D$13</f>
        <v>13.001083106959854</v>
      </c>
      <c r="X24">
        <f>CH24*'Value Calculations'!$D$3</f>
        <v>12.232062858781138</v>
      </c>
      <c r="Y24">
        <f>CI24*'Value Calculations'!$D$4</f>
        <v>10.093993825384148</v>
      </c>
      <c r="Z24">
        <f>CJ24*'Value Calculations'!$D$5</f>
        <v>16.185624408228215</v>
      </c>
      <c r="AA24">
        <f>CK24*'Value Calculations'!$D$6</f>
        <v>4.2522076852583375</v>
      </c>
      <c r="AB24">
        <f>CL24*'Value Calculations'!$D$7</f>
        <v>4.1305892215658613</v>
      </c>
      <c r="AC24">
        <f>CM24*'Value Calculations'!$D$8</f>
        <v>10.20858637662865</v>
      </c>
      <c r="AD24">
        <f>CN24*'Value Calculations'!$D$9</f>
        <v>3.4007176981129517</v>
      </c>
      <c r="AE24">
        <f>CO24*'Value Calculations'!$D$10</f>
        <v>5.1144306370668655</v>
      </c>
      <c r="AF24">
        <f>CP24*'Value Calculations'!$D$11</f>
        <v>0</v>
      </c>
      <c r="AG24">
        <f>CQ24*'Value Calculations'!$D$12</f>
        <v>6.5110619167153123</v>
      </c>
      <c r="AH24">
        <f>CR24*'Value Calculations'!$D$13</f>
        <v>14.376859097114336</v>
      </c>
      <c r="AJ24">
        <f>CU24*'Value Calculations'!$D$3</f>
        <v>5.7082960007645305</v>
      </c>
      <c r="AK24">
        <f>CV24*'Value Calculations'!$D$4</f>
        <v>6.1866413768483488</v>
      </c>
      <c r="AL24">
        <f>CW24*'Value Calculations'!$D$5</f>
        <v>8.7561574667464104</v>
      </c>
      <c r="AM24">
        <f>CX24*'Value Calculations'!$D$6</f>
        <v>-0.62532465959681427</v>
      </c>
      <c r="AN24">
        <f>CY24*'Value Calculations'!$D$7</f>
        <v>2.7244311886923769</v>
      </c>
      <c r="AO24">
        <f>CZ24*'Value Calculations'!$D$8</f>
        <v>4.6729444681750865</v>
      </c>
      <c r="AP24">
        <f>DA24*'Value Calculations'!$D$9</f>
        <v>1.6373825953877175</v>
      </c>
      <c r="AQ24">
        <f>DB24*'Value Calculations'!$D$10</f>
        <v>4.3837976889144565</v>
      </c>
      <c r="AR24">
        <f>DC24*'Value Calculations'!$D$11</f>
        <v>0</v>
      </c>
      <c r="AS24">
        <f>DD24*'Value Calculations'!$D$12</f>
        <v>2.441648218768242</v>
      </c>
      <c r="AT24">
        <f>DE24*'Value Calculations'!$D$13</f>
        <v>9.2176991340350298</v>
      </c>
      <c r="AV24">
        <f>DH24*'Value Calculations'!$D$3</f>
        <v>13.047533716033213</v>
      </c>
      <c r="AW24">
        <f>DI24*'Value Calculations'!$D$4</f>
        <v>11.396444641562747</v>
      </c>
      <c r="AX24">
        <f>DJ24*'Value Calculations'!$D$5</f>
        <v>17.777653038545743</v>
      </c>
      <c r="AY24">
        <f>DK24*'Value Calculations'!$D$6</f>
        <v>-1.2506493191936285</v>
      </c>
      <c r="AZ24">
        <f>DL24*'Value Calculations'!$D$7</f>
        <v>3.7790497133474905</v>
      </c>
      <c r="BA24">
        <f>DM24*'Value Calculations'!$D$8</f>
        <v>8.9145402162109342</v>
      </c>
      <c r="BB24">
        <f>DN24*'Value Calculations'!$D$9</f>
        <v>5.4159578155132193</v>
      </c>
      <c r="BC24">
        <f>DO24*'Value Calculations'!$D$10</f>
        <v>6.9410130074478893</v>
      </c>
      <c r="BD24">
        <f>DP24*'Value Calculations'!$D$11</f>
        <v>0</v>
      </c>
      <c r="BE24">
        <f>DQ24*'Value Calculations'!$D$12</f>
        <v>4.0694136979470699</v>
      </c>
      <c r="BF24">
        <f>DR24*'Value Calculations'!$D$13</f>
        <v>17.265988676438749</v>
      </c>
      <c r="BH24">
        <f>DU24*'Value Calculations'!$D$3</f>
        <v>17.532623430919628</v>
      </c>
      <c r="BI24">
        <f>DV24*'Value Calculations'!$D$4</f>
        <v>14.001346273919946</v>
      </c>
      <c r="BJ24">
        <f>DW24*'Value Calculations'!$D$5</f>
        <v>22.819077034551253</v>
      </c>
      <c r="BK24">
        <f>DX24*'Value Calculations'!$D$6</f>
        <v>0</v>
      </c>
      <c r="BL24">
        <f>DY24*'Value Calculations'!$D$7</f>
        <v>3.5153950821837121</v>
      </c>
      <c r="BM24">
        <f>DZ24*'Value Calculations'!$D$8</f>
        <v>7.4048196957235985</v>
      </c>
      <c r="BN24">
        <f>EA24*'Value Calculations'!$D$9</f>
        <v>3.5266702054504684</v>
      </c>
      <c r="BO24">
        <f>EB24*'Value Calculations'!$D$10</f>
        <v>10.959494222286141</v>
      </c>
      <c r="BP24">
        <f>EC24*'Value Calculations'!$D$11</f>
        <v>0</v>
      </c>
      <c r="BQ24">
        <f>ED24*'Value Calculations'!$D$12</f>
        <v>4.883296437536484</v>
      </c>
      <c r="BR24">
        <f>EE24*'Value Calculations'!$D$13</f>
        <v>19.879963057732265</v>
      </c>
      <c r="BT24">
        <f>VLOOKUP($B24,'Raw Stats'!$CM$3:$DC$528,3,FALSE)</f>
        <v>82</v>
      </c>
      <c r="BU24">
        <f>VLOOKUP($B24,'Raw Stats'!$CM$3:$DC$528,4,FALSE)</f>
        <v>29</v>
      </c>
      <c r="BV24">
        <f>VLOOKUP($B24,'Raw Stats'!$CM$3:$DC$528,5,FALSE)</f>
        <v>30</v>
      </c>
      <c r="BW24">
        <f>VLOOKUP($B24,'Raw Stats'!$CM$3:$DC$528,6,FALSE)</f>
        <v>59</v>
      </c>
      <c r="BX24">
        <f>VLOOKUP($B24,'Raw Stats'!$CM$3:$DC$528,7,FALSE)</f>
        <v>0</v>
      </c>
      <c r="BY24">
        <f>VLOOKUP($B24,'Raw Stats'!$CM$3:$DC$528,8,FALSE)</f>
        <v>42</v>
      </c>
      <c r="BZ24">
        <f>VLOOKUP($B24,'Raw Stats'!$CM$3:$DC$528,9,FALSE)</f>
        <v>99</v>
      </c>
      <c r="CA24">
        <f>VLOOKUP($B24,'Raw Stats'!$CM$3:$DC$528,10,FALSE)</f>
        <v>47</v>
      </c>
      <c r="CB24">
        <f>VLOOKUP($B24,'Raw Stats'!$CM$3:$DC$528,11,FALSE)+VLOOKUP($B24,'Raw Stats'!$CM$3:$DC$528,12,FALSE)</f>
        <v>13</v>
      </c>
      <c r="CC24">
        <f>VLOOKUP($B24,'Raw Stats'!$CM$3:$DC$528,13,FALSE)+VLOOKUP($B24,'Raw Stats'!$CM$3:$DC$528,14,FALSE)</f>
        <v>0</v>
      </c>
      <c r="CD24">
        <f>VLOOKUP($B24,'Raw Stats'!$CM$3:$DC$528,15,FALSE)</f>
        <v>2</v>
      </c>
      <c r="CE24">
        <f>VLOOKUP($B24,'Raw Stats'!$CM$3:$DC$528,16,FALSE)</f>
        <v>189</v>
      </c>
      <c r="CG24">
        <f>VLOOKUP($B24,'Raw Stats'!$BU$3:$CJ$528,3,FALSE)</f>
        <v>78</v>
      </c>
      <c r="CH24">
        <f>VLOOKUP($B24,'Raw Stats'!$BU$3:$CJ$528,4,FALSE)</f>
        <v>30</v>
      </c>
      <c r="CI24">
        <f>VLOOKUP($B24,'Raw Stats'!$BU$3:$CJ$5288,5,FALSE)</f>
        <v>31</v>
      </c>
      <c r="CJ24">
        <f>VLOOKUP($B24,'Raw Stats'!$BU$3:$CJ$528,6,FALSE)</f>
        <v>61</v>
      </c>
      <c r="CK24">
        <f>VLOOKUP($B24,'Raw Stats'!$BU$3:$CJ$528,7,FALSE)</f>
        <v>34</v>
      </c>
      <c r="CL24">
        <f>VLOOKUP($B24,'Raw Stats'!$BU$3:$CJ$528,8,FALSE)</f>
        <v>47</v>
      </c>
      <c r="CM24">
        <f>VLOOKUP($B24,'Raw Stats'!$BU$3:$CJ$528,9,FALSE)</f>
        <v>142</v>
      </c>
      <c r="CN24">
        <f>VLOOKUP($B24,'Raw Stats'!$BU$3:$CJ$528,10,FALSE)</f>
        <v>27</v>
      </c>
      <c r="CO24">
        <f>VLOOKUP($B24,'Raw Stats'!$BU$3:$CJ$528,11,FALSE)+VLOOKUP($B24,'Raw Stats'!$BU$3:$CJ$528,12,FALSE)</f>
        <v>14</v>
      </c>
      <c r="CP24">
        <f>VLOOKUP($B24,'Raw Stats'!$BU$3:$CJ$528,13,FALSE)+VLOOKUP($B24,'Raw Stats'!$BU$3:$CJ$528,14,FALSE)</f>
        <v>0</v>
      </c>
      <c r="CQ24">
        <f>VLOOKUP($B24,'Raw Stats'!$BU$3:$CJ$528,15,FALSE)</f>
        <v>8</v>
      </c>
      <c r="CR24">
        <f>VLOOKUP($B24,'Raw Stats'!$BU$3:$CJ$528,16,FALSE)</f>
        <v>209</v>
      </c>
      <c r="CT24">
        <f>VLOOKUP($B24,'Raw Stats'!$BC$3:$BR$528,3,FALSE)</f>
        <v>44</v>
      </c>
      <c r="CU24">
        <f>VLOOKUP($B24,'Raw Stats'!$BC$3:$BR$528,4,FALSE)</f>
        <v>14</v>
      </c>
      <c r="CV24">
        <f>VLOOKUP($B24,'Raw Stats'!$BC$3:$BR$5288,5,FALSE)</f>
        <v>19</v>
      </c>
      <c r="CW24">
        <f>VLOOKUP($B24,'Raw Stats'!$BC$3:$BR$52888,6,FALSE)</f>
        <v>33</v>
      </c>
      <c r="CX24">
        <f>VLOOKUP($B24,'Raw Stats'!$BC$3:$BR$5288,7,FALSE)</f>
        <v>-5</v>
      </c>
      <c r="CY24">
        <f>VLOOKUP($B24,'Raw Stats'!$BC$3:$BR$5288,8,FALSE)</f>
        <v>31</v>
      </c>
      <c r="CZ24">
        <f>VLOOKUP($B24,'Raw Stats'!$BC$3:$BR$5288,9,FALSE)</f>
        <v>65</v>
      </c>
      <c r="DA24">
        <f>VLOOKUP($B24,'Raw Stats'!$BC$3:$BR$5288,10,FALSE)</f>
        <v>13</v>
      </c>
      <c r="DB24">
        <f>VLOOKUP($B24,'Raw Stats'!$BC$3:$BR$5288,11,FALSE)+VLOOKUP($B24,'Raw Stats'!$BC$3:$BR$5288,12,FALSE)</f>
        <v>12</v>
      </c>
      <c r="DC24">
        <f>VLOOKUP($B24,'Raw Stats'!$BC$3:$BR$5288,13,FALSE)+VLOOKUP($B24,'Raw Stats'!$BC$3:$BR$5288,14,FALSE)</f>
        <v>0</v>
      </c>
      <c r="DD24">
        <f>VLOOKUP($B24,'Raw Stats'!$BC$3:$BR$5288,15,FALSE)</f>
        <v>3</v>
      </c>
      <c r="DE24">
        <f>VLOOKUP($B24,'Raw Stats'!$BC$3:$BR$5288,16,FALSE)</f>
        <v>134</v>
      </c>
      <c r="DG24">
        <f>VLOOKUP($B24,'Raw Stats'!$AK$3:$AZ$528,3,FALSE)</f>
        <v>82</v>
      </c>
      <c r="DH24">
        <f>VLOOKUP($B24,'Raw Stats'!$AK$3:$AZ$528,4,FALSE)</f>
        <v>32</v>
      </c>
      <c r="DI24">
        <f>VLOOKUP($B24,'Raw Stats'!$AK$3:$AZ$528,5,FALSE)</f>
        <v>35</v>
      </c>
      <c r="DJ24">
        <f>VLOOKUP($B24,'Raw Stats'!$AK$3:$AZ$528,6,FALSE)</f>
        <v>67</v>
      </c>
      <c r="DK24">
        <f>VLOOKUP($B24,'Raw Stats'!$AK$3:$AZ$528,7,FALSE)</f>
        <v>-10</v>
      </c>
      <c r="DL24">
        <f>VLOOKUP($B24,'Raw Stats'!$AK$3:$AZ$528,8,FALSE)</f>
        <v>43</v>
      </c>
      <c r="DM24">
        <f>VLOOKUP($B24,'Raw Stats'!$AK$3:$AZ$528,9,FALSE)</f>
        <v>124</v>
      </c>
      <c r="DN24">
        <f>VLOOKUP($B24,'Raw Stats'!$AK$3:$AZ$528,10,FALSE)</f>
        <v>43</v>
      </c>
      <c r="DO24">
        <f>VLOOKUP($B24,'Raw Stats'!$AK$3:$AZ$528,11,FALSE)+VLOOKUP($B24,'Raw Stats'!$AK$3:$AZ$528,12,FALSE)</f>
        <v>19</v>
      </c>
      <c r="DP24">
        <f>VLOOKUP($B24,'Raw Stats'!$AK$3:$AZ$528,13,FALSE)+VLOOKUP($B24,'Raw Stats'!$AK$3:$AZ$528,14,FALSE)</f>
        <v>0</v>
      </c>
      <c r="DQ24">
        <f>VLOOKUP($B24,'Raw Stats'!$AK$3:$AZ$528,15,FALSE)</f>
        <v>5</v>
      </c>
      <c r="DR24">
        <f>VLOOKUP($B24,'Raw Stats'!$AK$3:$AZ$528,16,FALSE)</f>
        <v>251</v>
      </c>
      <c r="DT24">
        <f>VLOOKUP($B24,'Raw Stats'!$S$3:$AH$528,3,FALSE)</f>
        <v>82</v>
      </c>
      <c r="DU24">
        <f>VLOOKUP($B24,'Raw Stats'!$S$3:$AH$528,4,FALSE)</f>
        <v>43</v>
      </c>
      <c r="DV24">
        <f>VLOOKUP($B24,'Raw Stats'!$S$3:$AH$528,5,FALSE)</f>
        <v>43</v>
      </c>
      <c r="DW24">
        <f>VLOOKUP($B24,'Raw Stats'!$S$3:$AH$528,6,FALSE)</f>
        <v>86</v>
      </c>
      <c r="DX24">
        <f>VLOOKUP($B24,'Raw Stats'!$S$3:$AH$528,7,FALSE)</f>
        <v>0</v>
      </c>
      <c r="DY24">
        <f>VLOOKUP($B24,'Raw Stats'!$S$3:$AH$528,8,FALSE)</f>
        <v>40</v>
      </c>
      <c r="DZ24">
        <f>VLOOKUP($B24,'Raw Stats'!$S$3:$AH$528,9,FALSE)</f>
        <v>103</v>
      </c>
      <c r="EA24">
        <f>VLOOKUP($B24,'Raw Stats'!$S$3:$AH$528,10,FALSE)</f>
        <v>28</v>
      </c>
      <c r="EB24">
        <f>VLOOKUP($B24,'Raw Stats'!$S$3:$AH$528,11,FALSE)+VLOOKUP($B24,'Raw Stats'!$S$3:$AH$528,12,FALSE)</f>
        <v>30</v>
      </c>
      <c r="EC24">
        <f>VLOOKUP($B24,'Raw Stats'!$S$3:$AH$528,13,FALSE)+VLOOKUP($B24,'Raw Stats'!$S$3:$AH$528,14,FALSE)</f>
        <v>0</v>
      </c>
      <c r="ED24">
        <f>VLOOKUP($B24,'Raw Stats'!$S$3:$AH$528,15,FALSE)</f>
        <v>6</v>
      </c>
      <c r="EE24">
        <f>VLOOKUP($B24,'Raw Stats'!$S$3:$AH$528,16,FALSE)</f>
        <v>289</v>
      </c>
    </row>
    <row r="25" spans="1:135" x14ac:dyDescent="0.2">
      <c r="A25" t="e">
        <f>VLOOKUP(B25,'ALL SKATERS'!$B$3:$I$378,9,FALSE)</f>
        <v>#REF!</v>
      </c>
      <c r="B25" t="s">
        <v>88</v>
      </c>
      <c r="C25">
        <f t="shared" si="0"/>
        <v>1.1578869540003935</v>
      </c>
      <c r="D25">
        <f t="shared" si="1"/>
        <v>1.0604727398990017</v>
      </c>
      <c r="E25">
        <f t="shared" si="2"/>
        <v>0.88343938344236361</v>
      </c>
      <c r="F25">
        <f t="shared" si="3"/>
        <v>0.8355750016592749</v>
      </c>
      <c r="G25">
        <f t="shared" si="4"/>
        <v>0.98869137703622556</v>
      </c>
      <c r="H25">
        <f>VLOOKUP(B25,'ALL SKATERS'!$B$3:$H$378,7,FALSE)</f>
        <v>1.0900000000000001</v>
      </c>
      <c r="I25" s="29" t="e">
        <f t="shared" si="5"/>
        <v>#REF!</v>
      </c>
      <c r="J25" s="29">
        <f t="shared" si="6"/>
        <v>12.000000000000011</v>
      </c>
      <c r="K25" s="29">
        <f t="shared" si="7"/>
        <v>0.13000000000000012</v>
      </c>
      <c r="L25">
        <f>BU25*'Value Calculations'!$D$3</f>
        <v>6.9315022866426439</v>
      </c>
      <c r="M25">
        <f>BV25*'Value Calculations'!$D$4</f>
        <v>14.001346273919946</v>
      </c>
      <c r="N25">
        <f>BW25*'Value Calculations'!$D$5</f>
        <v>15.920286303175292</v>
      </c>
      <c r="O25">
        <f>BX25*'Value Calculations'!$D$6</f>
        <v>-1.1255843872742657</v>
      </c>
      <c r="P25">
        <f>BY25*'Value Calculations'!$D$7</f>
        <v>5.7125170085485326</v>
      </c>
      <c r="Q25">
        <f>BZ25*'Value Calculations'!$D$8</f>
        <v>10.639935096767889</v>
      </c>
      <c r="R25">
        <f>CA25*'Value Calculations'!$D$9</f>
        <v>15.618110909852074</v>
      </c>
      <c r="S25">
        <f>CB25*'Value Calculations'!$D$10</f>
        <v>8.7675953778289131</v>
      </c>
      <c r="T25">
        <f>CC25*'Value Calculations'!$D$11</f>
        <v>0</v>
      </c>
      <c r="U25">
        <f>CD25*'Value Calculations'!$D$12</f>
        <v>1.6277654791788281</v>
      </c>
      <c r="V25">
        <f>CE25*'Value Calculations'!$D$13</f>
        <v>16.853255879392403</v>
      </c>
      <c r="X25">
        <f>CH25*'Value Calculations'!$D$3</f>
        <v>8.9701794297728341</v>
      </c>
      <c r="Y25">
        <f>CI25*'Value Calculations'!$D$4</f>
        <v>8.4659303051608976</v>
      </c>
      <c r="Z25">
        <f>CJ25*'Value Calculations'!$D$5</f>
        <v>12.736229042540234</v>
      </c>
      <c r="AA25">
        <f>CK25*'Value Calculations'!$D$6</f>
        <v>3.2516882299034342</v>
      </c>
      <c r="AB25">
        <f>CL25*'Value Calculations'!$D$7</f>
        <v>2.9880858198561553</v>
      </c>
      <c r="AC25">
        <f>CM25*'Value Calculations'!$D$8</f>
        <v>10.424260736698269</v>
      </c>
      <c r="AD25">
        <f>CN25*'Value Calculations'!$D$9</f>
        <v>3.0228601761004015</v>
      </c>
      <c r="AE25">
        <f>CO25*'Value Calculations'!$D$10</f>
        <v>4.0184812148382516</v>
      </c>
      <c r="AF25">
        <f>CP25*'Value Calculations'!$D$11</f>
        <v>0</v>
      </c>
      <c r="AG25">
        <f>CQ25*'Value Calculations'!$D$12</f>
        <v>2.441648218768242</v>
      </c>
      <c r="AH25">
        <f>CR25*'Value Calculations'!$D$13</f>
        <v>16.853255879392403</v>
      </c>
      <c r="AJ25">
        <f>CU25*'Value Calculations'!$D$3</f>
        <v>3.6696188576343411</v>
      </c>
      <c r="AK25">
        <f>CV25*'Value Calculations'!$D$4</f>
        <v>3.5817397444911494</v>
      </c>
      <c r="AL25">
        <f>CW25*'Value Calculations'!$D$5</f>
        <v>5.3067621010584309</v>
      </c>
      <c r="AM25">
        <f>CX25*'Value Calculations'!$D$6</f>
        <v>0</v>
      </c>
      <c r="AN25">
        <f>CY25*'Value Calculations'!$D$7</f>
        <v>1.7576975410918561</v>
      </c>
      <c r="AO25">
        <f>CZ25*'Value Calculations'!$D$8</f>
        <v>3.8821384812531488</v>
      </c>
      <c r="AP25">
        <f>DA25*'Value Calculations'!$D$9</f>
        <v>1.6373825953877175</v>
      </c>
      <c r="AQ25">
        <f>DB25*'Value Calculations'!$D$10</f>
        <v>1.0959494222286141</v>
      </c>
      <c r="AR25">
        <f>DC25*'Value Calculations'!$D$11</f>
        <v>0</v>
      </c>
      <c r="AS25">
        <f>DD25*'Value Calculations'!$D$12</f>
        <v>0</v>
      </c>
      <c r="AT25">
        <f>DE25*'Value Calculations'!$D$13</f>
        <v>5.5718927601256514</v>
      </c>
      <c r="AV25">
        <f>DH25*'Value Calculations'!$D$3</f>
        <v>4.4850897148864171</v>
      </c>
      <c r="AW25">
        <f>DI25*'Value Calculations'!$D$4</f>
        <v>8.4659303051608976</v>
      </c>
      <c r="AX25">
        <f>DJ25*'Value Calculations'!$D$5</f>
        <v>9.8175098869580975</v>
      </c>
      <c r="AY25">
        <f>DK25*'Value Calculations'!$D$6</f>
        <v>1.0005194553549028</v>
      </c>
      <c r="AZ25">
        <f>DL25*'Value Calculations'!$D$7</f>
        <v>2.9880858198561553</v>
      </c>
      <c r="BA25">
        <f>DM25*'Value Calculations'!$D$8</f>
        <v>4.8886188282447058</v>
      </c>
      <c r="BB25">
        <f>DN25*'Value Calculations'!$D$9</f>
        <v>14.736443358489456</v>
      </c>
      <c r="BC25">
        <f>DO25*'Value Calculations'!$D$10</f>
        <v>5.8450635852192754</v>
      </c>
      <c r="BD25">
        <f>DP25*'Value Calculations'!$D$11</f>
        <v>0</v>
      </c>
      <c r="BE25">
        <f>DQ25*'Value Calculations'!$D$12</f>
        <v>1.6277654791788281</v>
      </c>
      <c r="BF25">
        <f>DR25*'Value Calculations'!$D$13</f>
        <v>13.826548701052543</v>
      </c>
      <c r="BH25">
        <f>DU25*'Value Calculations'!$D$3</f>
        <v>6.9315022866426439</v>
      </c>
      <c r="BI25">
        <f>DV25*'Value Calculations'!$D$4</f>
        <v>9.4427684172948485</v>
      </c>
      <c r="BJ25">
        <f>DW25*'Value Calculations'!$D$5</f>
        <v>12.205552832434391</v>
      </c>
      <c r="BK25">
        <f>DX25*'Value Calculations'!$D$6</f>
        <v>-1.2506493191936285</v>
      </c>
      <c r="BL25">
        <f>DY25*'Value Calculations'!$D$7</f>
        <v>8.6127179513500955</v>
      </c>
      <c r="BM25">
        <f>DZ25*'Value Calculations'!$D$8</f>
        <v>9.5615632964197914</v>
      </c>
      <c r="BN25">
        <f>EA25*'Value Calculations'!$D$9</f>
        <v>13.350965777776773</v>
      </c>
      <c r="BO25">
        <f>EB25*'Value Calculations'!$D$10</f>
        <v>5.1144306370668655</v>
      </c>
      <c r="BP25">
        <f>EC25*'Value Calculations'!$D$11</f>
        <v>0.9907141480249374</v>
      </c>
      <c r="BQ25">
        <f>ED25*'Value Calculations'!$D$12</f>
        <v>2.441648218768242</v>
      </c>
      <c r="BR25">
        <f>EE25*'Value Calculations'!$D$13</f>
        <v>11.694095916313096</v>
      </c>
      <c r="BT25">
        <f>VLOOKUP($B25,'Raw Stats'!$CM$3:$DC$528,3,FALSE)</f>
        <v>82</v>
      </c>
      <c r="BU25">
        <f>VLOOKUP($B25,'Raw Stats'!$CM$3:$DC$528,4,FALSE)</f>
        <v>17</v>
      </c>
      <c r="BV25">
        <f>VLOOKUP($B25,'Raw Stats'!$CM$3:$DC$528,5,FALSE)</f>
        <v>43</v>
      </c>
      <c r="BW25">
        <f>VLOOKUP($B25,'Raw Stats'!$CM$3:$DC$528,6,FALSE)</f>
        <v>60</v>
      </c>
      <c r="BX25">
        <f>VLOOKUP($B25,'Raw Stats'!$CM$3:$DC$528,7,FALSE)</f>
        <v>-9</v>
      </c>
      <c r="BY25">
        <f>VLOOKUP($B25,'Raw Stats'!$CM$3:$DC$528,8,FALSE)</f>
        <v>65</v>
      </c>
      <c r="BZ25">
        <f>VLOOKUP($B25,'Raw Stats'!$CM$3:$DC$528,9,FALSE)</f>
        <v>148</v>
      </c>
      <c r="CA25">
        <f>VLOOKUP($B25,'Raw Stats'!$CM$3:$DC$528,10,FALSE)</f>
        <v>124</v>
      </c>
      <c r="CB25">
        <f>VLOOKUP($B25,'Raw Stats'!$CM$3:$DC$528,11,FALSE)+VLOOKUP($B25,'Raw Stats'!$CM$3:$DC$528,12,FALSE)</f>
        <v>24</v>
      </c>
      <c r="CC25">
        <f>VLOOKUP($B25,'Raw Stats'!$CM$3:$DC$528,13,FALSE)+VLOOKUP($B25,'Raw Stats'!$CM$3:$DC$528,14,FALSE)</f>
        <v>0</v>
      </c>
      <c r="CD25">
        <f>VLOOKUP($B25,'Raw Stats'!$CM$3:$DC$528,15,FALSE)</f>
        <v>2</v>
      </c>
      <c r="CE25">
        <f>VLOOKUP($B25,'Raw Stats'!$CM$3:$DC$528,16,FALSE)</f>
        <v>245</v>
      </c>
      <c r="CG25">
        <f>VLOOKUP($B25,'Raw Stats'!$BU$3:$CJ$528,3,FALSE)</f>
        <v>69</v>
      </c>
      <c r="CH25">
        <f>VLOOKUP($B25,'Raw Stats'!$BU$3:$CJ$528,4,FALSE)</f>
        <v>22</v>
      </c>
      <c r="CI25">
        <f>VLOOKUP($B25,'Raw Stats'!$BU$3:$CJ$5288,5,FALSE)</f>
        <v>26</v>
      </c>
      <c r="CJ25">
        <f>VLOOKUP($B25,'Raw Stats'!$BU$3:$CJ$528,6,FALSE)</f>
        <v>48</v>
      </c>
      <c r="CK25">
        <f>VLOOKUP($B25,'Raw Stats'!$BU$3:$CJ$528,7,FALSE)</f>
        <v>26</v>
      </c>
      <c r="CL25">
        <f>VLOOKUP($B25,'Raw Stats'!$BU$3:$CJ$528,8,FALSE)</f>
        <v>34</v>
      </c>
      <c r="CM25">
        <f>VLOOKUP($B25,'Raw Stats'!$BU$3:$CJ$528,9,FALSE)</f>
        <v>145</v>
      </c>
      <c r="CN25">
        <f>VLOOKUP($B25,'Raw Stats'!$BU$3:$CJ$528,10,FALSE)</f>
        <v>24</v>
      </c>
      <c r="CO25">
        <f>VLOOKUP($B25,'Raw Stats'!$BU$3:$CJ$528,11,FALSE)+VLOOKUP($B25,'Raw Stats'!$BU$3:$CJ$528,12,FALSE)</f>
        <v>11</v>
      </c>
      <c r="CP25">
        <f>VLOOKUP($B25,'Raw Stats'!$BU$3:$CJ$528,13,FALSE)+VLOOKUP($B25,'Raw Stats'!$BU$3:$CJ$528,14,FALSE)</f>
        <v>0</v>
      </c>
      <c r="CQ25">
        <f>VLOOKUP($B25,'Raw Stats'!$BU$3:$CJ$528,15,FALSE)</f>
        <v>3</v>
      </c>
      <c r="CR25">
        <f>VLOOKUP($B25,'Raw Stats'!$BU$3:$CJ$528,16,FALSE)</f>
        <v>245</v>
      </c>
      <c r="CT25">
        <f>VLOOKUP($B25,'Raw Stats'!$BC$3:$BR$528,3,FALSE)</f>
        <v>30</v>
      </c>
      <c r="CU25">
        <f>VLOOKUP($B25,'Raw Stats'!$BC$3:$BR$528,4,FALSE)</f>
        <v>9</v>
      </c>
      <c r="CV25">
        <f>VLOOKUP($B25,'Raw Stats'!$BC$3:$BR$5288,5,FALSE)</f>
        <v>11</v>
      </c>
      <c r="CW25">
        <f>VLOOKUP($B25,'Raw Stats'!$BC$3:$BR$52888,6,FALSE)</f>
        <v>20</v>
      </c>
      <c r="CX25">
        <f>VLOOKUP($B25,'Raw Stats'!$BC$3:$BR$5288,7,FALSE)</f>
        <v>0</v>
      </c>
      <c r="CY25">
        <f>VLOOKUP($B25,'Raw Stats'!$BC$3:$BR$5288,8,FALSE)</f>
        <v>20</v>
      </c>
      <c r="CZ25">
        <f>VLOOKUP($B25,'Raw Stats'!$BC$3:$BR$5288,9,FALSE)</f>
        <v>54</v>
      </c>
      <c r="DA25">
        <f>VLOOKUP($B25,'Raw Stats'!$BC$3:$BR$5288,10,FALSE)</f>
        <v>13</v>
      </c>
      <c r="DB25">
        <f>VLOOKUP($B25,'Raw Stats'!$BC$3:$BR$5288,11,FALSE)+VLOOKUP($B25,'Raw Stats'!$BC$3:$BR$5288,12,FALSE)</f>
        <v>3</v>
      </c>
      <c r="DC25">
        <f>VLOOKUP($B25,'Raw Stats'!$BC$3:$BR$5288,13,FALSE)+VLOOKUP($B25,'Raw Stats'!$BC$3:$BR$5288,14,FALSE)</f>
        <v>0</v>
      </c>
      <c r="DD25">
        <f>VLOOKUP($B25,'Raw Stats'!$BC$3:$BR$5288,15,FALSE)</f>
        <v>0</v>
      </c>
      <c r="DE25">
        <f>VLOOKUP($B25,'Raw Stats'!$BC$3:$BR$5288,16,FALSE)</f>
        <v>81</v>
      </c>
      <c r="DG25">
        <f>VLOOKUP($B25,'Raw Stats'!$AK$3:$AZ$528,3,FALSE)</f>
        <v>81</v>
      </c>
      <c r="DH25">
        <f>VLOOKUP($B25,'Raw Stats'!$AK$3:$AZ$528,4,FALSE)</f>
        <v>11</v>
      </c>
      <c r="DI25">
        <f>VLOOKUP($B25,'Raw Stats'!$AK$3:$AZ$528,5,FALSE)</f>
        <v>26</v>
      </c>
      <c r="DJ25">
        <f>VLOOKUP($B25,'Raw Stats'!$AK$3:$AZ$528,6,FALSE)</f>
        <v>37</v>
      </c>
      <c r="DK25">
        <f>VLOOKUP($B25,'Raw Stats'!$AK$3:$AZ$528,7,FALSE)</f>
        <v>8</v>
      </c>
      <c r="DL25">
        <f>VLOOKUP($B25,'Raw Stats'!$AK$3:$AZ$528,8,FALSE)</f>
        <v>34</v>
      </c>
      <c r="DM25">
        <f>VLOOKUP($B25,'Raw Stats'!$AK$3:$AZ$528,9,FALSE)</f>
        <v>68</v>
      </c>
      <c r="DN25">
        <f>VLOOKUP($B25,'Raw Stats'!$AK$3:$AZ$528,10,FALSE)</f>
        <v>117</v>
      </c>
      <c r="DO25">
        <f>VLOOKUP($B25,'Raw Stats'!$AK$3:$AZ$528,11,FALSE)+VLOOKUP($B25,'Raw Stats'!$AK$3:$AZ$528,12,FALSE)</f>
        <v>16</v>
      </c>
      <c r="DP25">
        <f>VLOOKUP($B25,'Raw Stats'!$AK$3:$AZ$528,13,FALSE)+VLOOKUP($B25,'Raw Stats'!$AK$3:$AZ$528,14,FALSE)</f>
        <v>0</v>
      </c>
      <c r="DQ25">
        <f>VLOOKUP($B25,'Raw Stats'!$AK$3:$AZ$528,15,FALSE)</f>
        <v>2</v>
      </c>
      <c r="DR25">
        <f>VLOOKUP($B25,'Raw Stats'!$AK$3:$AZ$528,16,FALSE)</f>
        <v>201</v>
      </c>
      <c r="DT25">
        <f>VLOOKUP($B25,'Raw Stats'!$S$3:$AH$528,3,FALSE)</f>
        <v>80</v>
      </c>
      <c r="DU25">
        <f>VLOOKUP($B25,'Raw Stats'!$S$3:$AH$528,4,FALSE)</f>
        <v>17</v>
      </c>
      <c r="DV25">
        <f>VLOOKUP($B25,'Raw Stats'!$S$3:$AH$528,5,FALSE)</f>
        <v>29</v>
      </c>
      <c r="DW25">
        <f>VLOOKUP($B25,'Raw Stats'!$S$3:$AH$528,6,FALSE)</f>
        <v>46</v>
      </c>
      <c r="DX25">
        <f>VLOOKUP($B25,'Raw Stats'!$S$3:$AH$528,7,FALSE)</f>
        <v>-10</v>
      </c>
      <c r="DY25">
        <f>VLOOKUP($B25,'Raw Stats'!$S$3:$AH$528,8,FALSE)</f>
        <v>98</v>
      </c>
      <c r="DZ25">
        <f>VLOOKUP($B25,'Raw Stats'!$S$3:$AH$528,9,FALSE)</f>
        <v>133</v>
      </c>
      <c r="EA25">
        <f>VLOOKUP($B25,'Raw Stats'!$S$3:$AH$528,10,FALSE)</f>
        <v>106</v>
      </c>
      <c r="EB25">
        <f>VLOOKUP($B25,'Raw Stats'!$S$3:$AH$528,11,FALSE)+VLOOKUP($B25,'Raw Stats'!$S$3:$AH$528,12,FALSE)</f>
        <v>14</v>
      </c>
      <c r="EC25">
        <f>VLOOKUP($B25,'Raw Stats'!$S$3:$AH$528,13,FALSE)+VLOOKUP($B25,'Raw Stats'!$S$3:$AH$528,14,FALSE)</f>
        <v>1</v>
      </c>
      <c r="ED25">
        <f>VLOOKUP($B25,'Raw Stats'!$S$3:$AH$528,15,FALSE)</f>
        <v>3</v>
      </c>
      <c r="EE25">
        <f>VLOOKUP($B25,'Raw Stats'!$S$3:$AH$528,16,FALSE)</f>
        <v>170</v>
      </c>
    </row>
    <row r="26" spans="1:135" x14ac:dyDescent="0.2">
      <c r="A26" t="e">
        <f>VLOOKUP(B26,'ALL SKATERS'!$B$3:$I$378,9,FALSE)</f>
        <v>#REF!</v>
      </c>
      <c r="B26" t="s">
        <v>96</v>
      </c>
      <c r="C26">
        <f t="shared" si="0"/>
        <v>0.73450732882813119</v>
      </c>
      <c r="D26">
        <f t="shared" si="1"/>
        <v>0.95560459184829161</v>
      </c>
      <c r="E26">
        <f t="shared" si="2"/>
        <v>0.88261633156415187</v>
      </c>
      <c r="F26">
        <f t="shared" si="3"/>
        <v>0.99280364363193385</v>
      </c>
      <c r="G26">
        <f t="shared" si="4"/>
        <v>1.2119775239841071</v>
      </c>
      <c r="H26">
        <f>VLOOKUP(B26,'ALL SKATERS'!$B$3:$H$378,7,FALSE)</f>
        <v>0.75</v>
      </c>
      <c r="I26" s="29" t="e">
        <f t="shared" si="5"/>
        <v>#REF!</v>
      </c>
      <c r="J26" s="29">
        <f t="shared" si="6"/>
        <v>-21.999999999999996</v>
      </c>
      <c r="K26" s="29">
        <f t="shared" si="7"/>
        <v>-0.20999999999999996</v>
      </c>
      <c r="L26">
        <f>BU26*'Value Calculations'!$D$3</f>
        <v>5.7082960007645305</v>
      </c>
      <c r="M26">
        <f>BV26*'Value Calculations'!$D$4</f>
        <v>7.1634794889822988</v>
      </c>
      <c r="N26">
        <f>BW26*'Value Calculations'!$D$5</f>
        <v>9.5521717819051766</v>
      </c>
      <c r="O26">
        <f>BX26*'Value Calculations'!$D$6</f>
        <v>-3.626883025661523</v>
      </c>
      <c r="P26">
        <f>BY26*'Value Calculations'!$D$7</f>
        <v>5.7125170085485326</v>
      </c>
      <c r="Q26">
        <f>BZ26*'Value Calculations'!$D$8</f>
        <v>13.58748468438602</v>
      </c>
      <c r="R26">
        <f>CA26*'Value Calculations'!$D$9</f>
        <v>3.2747651907754349</v>
      </c>
      <c r="S26">
        <f>CB26*'Value Calculations'!$D$10</f>
        <v>3.6531647407620471</v>
      </c>
      <c r="T26">
        <f>CC26*'Value Calculations'!$D$11</f>
        <v>0</v>
      </c>
      <c r="U26">
        <f>CD26*'Value Calculations'!$D$12</f>
        <v>0</v>
      </c>
      <c r="V26">
        <f>CE26*'Value Calculations'!$D$13</f>
        <v>13.001083106959854</v>
      </c>
      <c r="X26">
        <f>CH26*'Value Calculations'!$D$3</f>
        <v>9.3779148583988725</v>
      </c>
      <c r="Y26">
        <f>CI26*'Value Calculations'!$D$4</f>
        <v>7.8147048970715982</v>
      </c>
      <c r="Z26">
        <f>CJ26*'Value Calculations'!$D$5</f>
        <v>12.470890937487313</v>
      </c>
      <c r="AA26">
        <f>CK26*'Value Calculations'!$D$6</f>
        <v>-0.87545452343553998</v>
      </c>
      <c r="AB26">
        <f>CL26*'Value Calculations'!$D$7</f>
        <v>2.9880858198561553</v>
      </c>
      <c r="AC26">
        <f>CM26*'Value Calculations'!$D$8</f>
        <v>9.7053462031328728</v>
      </c>
      <c r="AD26">
        <f>CN26*'Value Calculations'!$D$9</f>
        <v>2.770955161425368</v>
      </c>
      <c r="AE26">
        <f>CO26*'Value Calculations'!$D$10</f>
        <v>6.9410130074478893</v>
      </c>
      <c r="AF26">
        <f>CP26*'Value Calculations'!$D$11</f>
        <v>0</v>
      </c>
      <c r="AG26">
        <f>CQ26*'Value Calculations'!$D$12</f>
        <v>3.2555309583576562</v>
      </c>
      <c r="AH26">
        <f>CR26*'Value Calculations'!$D$13</f>
        <v>11.487729517789925</v>
      </c>
      <c r="AJ26">
        <f>CU26*'Value Calculations'!$D$3</f>
        <v>5.300560572138493</v>
      </c>
      <c r="AK26">
        <f>CV26*'Value Calculations'!$D$4</f>
        <v>4.5585778566250994</v>
      </c>
      <c r="AL26">
        <f>CW26*'Value Calculations'!$D$5</f>
        <v>7.1641288364288815</v>
      </c>
      <c r="AM26">
        <f>CX26*'Value Calculations'!$D$6</f>
        <v>0.75038959151617712</v>
      </c>
      <c r="AN26">
        <f>CY26*'Value Calculations'!$D$7</f>
        <v>3.2517404510199337</v>
      </c>
      <c r="AO26">
        <f>CZ26*'Value Calculations'!$D$8</f>
        <v>8.4831914960716954</v>
      </c>
      <c r="AP26">
        <f>DA26*'Value Calculations'!$D$9</f>
        <v>1.2595250733751673</v>
      </c>
      <c r="AQ26">
        <f>DB26*'Value Calculations'!$D$10</f>
        <v>1.0959494222286141</v>
      </c>
      <c r="AR26">
        <f>DC26*'Value Calculations'!$D$11</f>
        <v>0</v>
      </c>
      <c r="AS26">
        <f>DD26*'Value Calculations'!$D$12</f>
        <v>1.6277654791788281</v>
      </c>
      <c r="AT26">
        <f>DE26*'Value Calculations'!$D$13</f>
        <v>8.873755136496408</v>
      </c>
      <c r="AV26">
        <f>DH26*'Value Calculations'!$D$3</f>
        <v>8.9701794297728341</v>
      </c>
      <c r="AW26">
        <f>DI26*'Value Calculations'!$D$4</f>
        <v>9.1171557132501988</v>
      </c>
      <c r="AX26">
        <f>DJ26*'Value Calculations'!$D$5</f>
        <v>13.266905252646078</v>
      </c>
      <c r="AY26">
        <f>DK26*'Value Calculations'!$D$6</f>
        <v>-1.0005194553549028</v>
      </c>
      <c r="AZ26">
        <f>DL26*'Value Calculations'!$D$7</f>
        <v>4.2184740986204545</v>
      </c>
      <c r="BA26">
        <f>DM26*'Value Calculations'!$D$8</f>
        <v>14.737747938090656</v>
      </c>
      <c r="BB26">
        <f>DN26*'Value Calculations'!$D$9</f>
        <v>3.4007176981129517</v>
      </c>
      <c r="BC26">
        <f>DO26*'Value Calculations'!$D$10</f>
        <v>5.1144306370668655</v>
      </c>
      <c r="BD26">
        <f>DP26*'Value Calculations'!$D$11</f>
        <v>0.9907141480249374</v>
      </c>
      <c r="BE26">
        <f>DQ26*'Value Calculations'!$D$12</f>
        <v>4.0694136979470699</v>
      </c>
      <c r="BF26">
        <f>DR26*'Value Calculations'!$D$13</f>
        <v>15.546268688745645</v>
      </c>
      <c r="BH26">
        <f>DU26*'Value Calculations'!$D$3</f>
        <v>8.1547085725207573</v>
      </c>
      <c r="BI26">
        <f>DV26*'Value Calculations'!$D$4</f>
        <v>13.024508161785997</v>
      </c>
      <c r="BJ26">
        <f>DW26*'Value Calculations'!$D$5</f>
        <v>15.920286303175292</v>
      </c>
      <c r="BK26">
        <f>DX26*'Value Calculations'!$D$6</f>
        <v>0.62532465959681427</v>
      </c>
      <c r="BL26">
        <f>DY26*'Value Calculations'!$D$7</f>
        <v>5.8882867626577173</v>
      </c>
      <c r="BM26">
        <f>DZ26*'Value Calculations'!$D$8</f>
        <v>12.365329977324844</v>
      </c>
      <c r="BN26">
        <f>EA26*'Value Calculations'!$D$9</f>
        <v>3.5266702054504684</v>
      </c>
      <c r="BO26">
        <f>EB26*'Value Calculations'!$D$10</f>
        <v>7.6716459556002992</v>
      </c>
      <c r="BP26">
        <f>EC26*'Value Calculations'!$D$11</f>
        <v>0</v>
      </c>
      <c r="BQ26">
        <f>ED26*'Value Calculations'!$D$12</f>
        <v>4.883296437536484</v>
      </c>
      <c r="BR26">
        <f>EE26*'Value Calculations'!$D$13</f>
        <v>15.202324691207025</v>
      </c>
      <c r="BT26">
        <f>VLOOKUP($B26,'Raw Stats'!$CM$3:$DC$528,3,FALSE)</f>
        <v>79</v>
      </c>
      <c r="BU26">
        <f>VLOOKUP($B26,'Raw Stats'!$CM$3:$DC$528,4,FALSE)</f>
        <v>14</v>
      </c>
      <c r="BV26">
        <f>VLOOKUP($B26,'Raw Stats'!$CM$3:$DC$528,5,FALSE)</f>
        <v>22</v>
      </c>
      <c r="BW26">
        <f>VLOOKUP($B26,'Raw Stats'!$CM$3:$DC$528,6,FALSE)</f>
        <v>36</v>
      </c>
      <c r="BX26">
        <f>VLOOKUP($B26,'Raw Stats'!$CM$3:$DC$528,7,FALSE)</f>
        <v>-29</v>
      </c>
      <c r="BY26">
        <f>VLOOKUP($B26,'Raw Stats'!$CM$3:$DC$528,8,FALSE)</f>
        <v>65</v>
      </c>
      <c r="BZ26">
        <f>VLOOKUP($B26,'Raw Stats'!$CM$3:$DC$528,9,FALSE)</f>
        <v>189</v>
      </c>
      <c r="CA26">
        <f>VLOOKUP($B26,'Raw Stats'!$CM$3:$DC$528,10,FALSE)</f>
        <v>26</v>
      </c>
      <c r="CB26">
        <f>VLOOKUP($B26,'Raw Stats'!$CM$3:$DC$528,11,FALSE)+VLOOKUP($B26,'Raw Stats'!$CM$3:$DC$528,12,FALSE)</f>
        <v>10</v>
      </c>
      <c r="CC26">
        <f>VLOOKUP($B26,'Raw Stats'!$CM$3:$DC$528,13,FALSE)+VLOOKUP($B26,'Raw Stats'!$CM$3:$DC$528,14,FALSE)</f>
        <v>0</v>
      </c>
      <c r="CD26">
        <f>VLOOKUP($B26,'Raw Stats'!$CM$3:$DC$528,15,FALSE)</f>
        <v>0</v>
      </c>
      <c r="CE26">
        <f>VLOOKUP($B26,'Raw Stats'!$CM$3:$DC$528,16,FALSE)</f>
        <v>189</v>
      </c>
      <c r="CG26">
        <f>VLOOKUP($B26,'Raw Stats'!$BU$3:$CJ$528,3,FALSE)</f>
        <v>69</v>
      </c>
      <c r="CH26">
        <f>VLOOKUP($B26,'Raw Stats'!$BU$3:$CJ$528,4,FALSE)</f>
        <v>23</v>
      </c>
      <c r="CI26">
        <f>VLOOKUP($B26,'Raw Stats'!$BU$3:$CJ$5288,5,FALSE)</f>
        <v>24</v>
      </c>
      <c r="CJ26">
        <f>VLOOKUP($B26,'Raw Stats'!$BU$3:$CJ$528,6,FALSE)</f>
        <v>47</v>
      </c>
      <c r="CK26">
        <f>VLOOKUP($B26,'Raw Stats'!$BU$3:$CJ$528,7,FALSE)</f>
        <v>-7</v>
      </c>
      <c r="CL26">
        <f>VLOOKUP($B26,'Raw Stats'!$BU$3:$CJ$528,8,FALSE)</f>
        <v>34</v>
      </c>
      <c r="CM26">
        <f>VLOOKUP($B26,'Raw Stats'!$BU$3:$CJ$528,9,FALSE)</f>
        <v>135</v>
      </c>
      <c r="CN26">
        <f>VLOOKUP($B26,'Raw Stats'!$BU$3:$CJ$528,10,FALSE)</f>
        <v>22</v>
      </c>
      <c r="CO26">
        <f>VLOOKUP($B26,'Raw Stats'!$BU$3:$CJ$528,11,FALSE)+VLOOKUP($B26,'Raw Stats'!$BU$3:$CJ$528,12,FALSE)</f>
        <v>19</v>
      </c>
      <c r="CP26">
        <f>VLOOKUP($B26,'Raw Stats'!$BU$3:$CJ$528,13,FALSE)+VLOOKUP($B26,'Raw Stats'!$BU$3:$CJ$528,14,FALSE)</f>
        <v>0</v>
      </c>
      <c r="CQ26">
        <f>VLOOKUP($B26,'Raw Stats'!$BU$3:$CJ$528,15,FALSE)</f>
        <v>4</v>
      </c>
      <c r="CR26">
        <f>VLOOKUP($B26,'Raw Stats'!$BU$3:$CJ$528,16,FALSE)</f>
        <v>167</v>
      </c>
      <c r="CT26">
        <f>VLOOKUP($B26,'Raw Stats'!$BC$3:$BR$528,3,FALSE)</f>
        <v>48</v>
      </c>
      <c r="CU26">
        <f>VLOOKUP($B26,'Raw Stats'!$BC$3:$BR$528,4,FALSE)</f>
        <v>13</v>
      </c>
      <c r="CV26">
        <f>VLOOKUP($B26,'Raw Stats'!$BC$3:$BR$5288,5,FALSE)</f>
        <v>14</v>
      </c>
      <c r="CW26">
        <f>VLOOKUP($B26,'Raw Stats'!$BC$3:$BR$52888,6,FALSE)</f>
        <v>27</v>
      </c>
      <c r="CX26">
        <f>VLOOKUP($B26,'Raw Stats'!$BC$3:$BR$5288,7,FALSE)</f>
        <v>6</v>
      </c>
      <c r="CY26">
        <f>VLOOKUP($B26,'Raw Stats'!$BC$3:$BR$5288,8,FALSE)</f>
        <v>37</v>
      </c>
      <c r="CZ26">
        <f>VLOOKUP($B26,'Raw Stats'!$BC$3:$BR$5288,9,FALSE)</f>
        <v>118</v>
      </c>
      <c r="DA26">
        <f>VLOOKUP($B26,'Raw Stats'!$BC$3:$BR$5288,10,FALSE)</f>
        <v>10</v>
      </c>
      <c r="DB26">
        <f>VLOOKUP($B26,'Raw Stats'!$BC$3:$BR$5288,11,FALSE)+VLOOKUP($B26,'Raw Stats'!$BC$3:$BR$5288,12,FALSE)</f>
        <v>3</v>
      </c>
      <c r="DC26">
        <f>VLOOKUP($B26,'Raw Stats'!$BC$3:$BR$5288,13,FALSE)+VLOOKUP($B26,'Raw Stats'!$BC$3:$BR$5288,14,FALSE)</f>
        <v>0</v>
      </c>
      <c r="DD26">
        <f>VLOOKUP($B26,'Raw Stats'!$BC$3:$BR$5288,15,FALSE)</f>
        <v>2</v>
      </c>
      <c r="DE26">
        <f>VLOOKUP($B26,'Raw Stats'!$BC$3:$BR$5288,16,FALSE)</f>
        <v>129</v>
      </c>
      <c r="DG26">
        <f>VLOOKUP($B26,'Raw Stats'!$AK$3:$AZ$528,3,FALSE)</f>
        <v>79</v>
      </c>
      <c r="DH26">
        <f>VLOOKUP($B26,'Raw Stats'!$AK$3:$AZ$528,4,FALSE)</f>
        <v>22</v>
      </c>
      <c r="DI26">
        <f>VLOOKUP($B26,'Raw Stats'!$AK$3:$AZ$528,5,FALSE)</f>
        <v>28</v>
      </c>
      <c r="DJ26">
        <f>VLOOKUP($B26,'Raw Stats'!$AK$3:$AZ$528,6,FALSE)</f>
        <v>50</v>
      </c>
      <c r="DK26">
        <f>VLOOKUP($B26,'Raw Stats'!$AK$3:$AZ$528,7,FALSE)</f>
        <v>-8</v>
      </c>
      <c r="DL26">
        <f>VLOOKUP($B26,'Raw Stats'!$AK$3:$AZ$528,8,FALSE)</f>
        <v>48</v>
      </c>
      <c r="DM26">
        <f>VLOOKUP($B26,'Raw Stats'!$AK$3:$AZ$528,9,FALSE)</f>
        <v>205</v>
      </c>
      <c r="DN26">
        <f>VLOOKUP($B26,'Raw Stats'!$AK$3:$AZ$528,10,FALSE)</f>
        <v>27</v>
      </c>
      <c r="DO26">
        <f>VLOOKUP($B26,'Raw Stats'!$AK$3:$AZ$528,11,FALSE)+VLOOKUP($B26,'Raw Stats'!$AK$3:$AZ$528,12,FALSE)</f>
        <v>14</v>
      </c>
      <c r="DP26">
        <f>VLOOKUP($B26,'Raw Stats'!$AK$3:$AZ$528,13,FALSE)+VLOOKUP($B26,'Raw Stats'!$AK$3:$AZ$528,14,FALSE)</f>
        <v>1</v>
      </c>
      <c r="DQ26">
        <f>VLOOKUP($B26,'Raw Stats'!$AK$3:$AZ$528,15,FALSE)</f>
        <v>5</v>
      </c>
      <c r="DR26">
        <f>VLOOKUP($B26,'Raw Stats'!$AK$3:$AZ$528,16,FALSE)</f>
        <v>226</v>
      </c>
      <c r="DT26">
        <f>VLOOKUP($B26,'Raw Stats'!$S$3:$AH$528,3,FALSE)</f>
        <v>72</v>
      </c>
      <c r="DU26">
        <f>VLOOKUP($B26,'Raw Stats'!$S$3:$AH$528,4,FALSE)</f>
        <v>20</v>
      </c>
      <c r="DV26">
        <f>VLOOKUP($B26,'Raw Stats'!$S$3:$AH$528,5,FALSE)</f>
        <v>40</v>
      </c>
      <c r="DW26">
        <f>VLOOKUP($B26,'Raw Stats'!$S$3:$AH$528,6,FALSE)</f>
        <v>60</v>
      </c>
      <c r="DX26">
        <f>VLOOKUP($B26,'Raw Stats'!$S$3:$AH$528,7,FALSE)</f>
        <v>5</v>
      </c>
      <c r="DY26">
        <f>VLOOKUP($B26,'Raw Stats'!$S$3:$AH$528,8,FALSE)</f>
        <v>67</v>
      </c>
      <c r="DZ26">
        <f>VLOOKUP($B26,'Raw Stats'!$S$3:$AH$528,9,FALSE)</f>
        <v>172</v>
      </c>
      <c r="EA26">
        <f>VLOOKUP($B26,'Raw Stats'!$S$3:$AH$528,10,FALSE)</f>
        <v>28</v>
      </c>
      <c r="EB26">
        <f>VLOOKUP($B26,'Raw Stats'!$S$3:$AH$528,11,FALSE)+VLOOKUP($B26,'Raw Stats'!$S$3:$AH$528,12,FALSE)</f>
        <v>21</v>
      </c>
      <c r="EC26">
        <f>VLOOKUP($B26,'Raw Stats'!$S$3:$AH$528,13,FALSE)+VLOOKUP($B26,'Raw Stats'!$S$3:$AH$528,14,FALSE)</f>
        <v>0</v>
      </c>
      <c r="ED26">
        <f>VLOOKUP($B26,'Raw Stats'!$S$3:$AH$528,15,FALSE)</f>
        <v>6</v>
      </c>
      <c r="EE26">
        <f>VLOOKUP($B26,'Raw Stats'!$S$3:$AH$528,16,FALSE)</f>
        <v>221</v>
      </c>
    </row>
    <row r="27" spans="1:135" x14ac:dyDescent="0.2">
      <c r="A27" t="e">
        <f>VLOOKUP(B27,'ALL SKATERS'!$B$3:$I$378,9,FALSE)</f>
        <v>#REF!</v>
      </c>
      <c r="B27" t="s">
        <v>58</v>
      </c>
      <c r="C27">
        <f t="shared" si="0"/>
        <v>0.99992053314929241</v>
      </c>
      <c r="D27">
        <f t="shared" si="1"/>
        <v>1.0703975768815646</v>
      </c>
      <c r="E27">
        <f t="shared" si="2"/>
        <v>0.66125450767944949</v>
      </c>
      <c r="F27">
        <f t="shared" si="3"/>
        <v>0.66872051743286776</v>
      </c>
      <c r="G27">
        <f t="shared" si="4"/>
        <v>0.75713779653603042</v>
      </c>
      <c r="H27">
        <f>VLOOKUP(B27,'ALL SKATERS'!$B$3:$H$378,7,FALSE)</f>
        <v>1.04</v>
      </c>
      <c r="I27" s="28" t="e">
        <f t="shared" si="5"/>
        <v>#REF!</v>
      </c>
      <c r="J27" s="29">
        <f t="shared" si="6"/>
        <v>7.0000000000000062</v>
      </c>
      <c r="K27" s="29">
        <f t="shared" si="7"/>
        <v>8.0000000000000071E-2</v>
      </c>
      <c r="L27">
        <f>BU27*'Value Calculations'!$D$3</f>
        <v>7.3392377152686823</v>
      </c>
      <c r="M27">
        <f>BV27*'Value Calculations'!$D$4</f>
        <v>10.745219233473447</v>
      </c>
      <c r="N27">
        <f>BW27*'Value Calculations'!$D$5</f>
        <v>13.532243357698999</v>
      </c>
      <c r="O27">
        <f>BX27*'Value Calculations'!$D$6</f>
        <v>-1.0005194553549028</v>
      </c>
      <c r="P27">
        <f>BY27*'Value Calculations'!$D$7</f>
        <v>1.0546185246551136</v>
      </c>
      <c r="Q27">
        <f>BZ27*'Value Calculations'!$D$8</f>
        <v>3.810247027896609</v>
      </c>
      <c r="R27">
        <f>CA27*'Value Calculations'!$D$9</f>
        <v>2.8969076687628847</v>
      </c>
      <c r="S27">
        <f>CB27*'Value Calculations'!$D$10</f>
        <v>6.5756965333716852</v>
      </c>
      <c r="T27">
        <f>CC27*'Value Calculations'!$D$11</f>
        <v>0</v>
      </c>
      <c r="U27">
        <f>CD27*'Value Calculations'!$D$12</f>
        <v>1.6277654791788281</v>
      </c>
      <c r="V27">
        <f>CE27*'Value Calculations'!$D$13</f>
        <v>13.413815904006199</v>
      </c>
      <c r="X27">
        <f>CH27*'Value Calculations'!$D$3</f>
        <v>11.008856572903023</v>
      </c>
      <c r="Y27">
        <f>CI27*'Value Calculations'!$D$4</f>
        <v>13.675733569875296</v>
      </c>
      <c r="Z27">
        <f>CJ27*'Value Calculations'!$D$5</f>
        <v>18.308329248651585</v>
      </c>
      <c r="AA27">
        <f>CK27*'Value Calculations'!$D$6</f>
        <v>-1.1255843872742657</v>
      </c>
      <c r="AB27">
        <f>CL27*'Value Calculations'!$D$7</f>
        <v>4.4821287297842325</v>
      </c>
      <c r="AC27">
        <f>CM27*'Value Calculations'!$D$8</f>
        <v>3.091332494331211</v>
      </c>
      <c r="AD27">
        <f>CN27*'Value Calculations'!$D$9</f>
        <v>4.4083377568130855</v>
      </c>
      <c r="AE27">
        <f>CO27*'Value Calculations'!$D$10</f>
        <v>5.4797471111430704</v>
      </c>
      <c r="AF27">
        <f>CP27*'Value Calculations'!$D$11</f>
        <v>0</v>
      </c>
      <c r="AG27">
        <f>CQ27*'Value Calculations'!$D$12</f>
        <v>3.2555309583576562</v>
      </c>
      <c r="AH27">
        <f>CR27*'Value Calculations'!$D$13</f>
        <v>13.413815904006199</v>
      </c>
      <c r="AJ27">
        <f>CU27*'Value Calculations'!$D$3</f>
        <v>1.6309417145041516</v>
      </c>
      <c r="AK27">
        <f>CV27*'Value Calculations'!$D$4</f>
        <v>6.5122540808929985</v>
      </c>
      <c r="AL27">
        <f>CW27*'Value Calculations'!$D$5</f>
        <v>6.3681145212701171</v>
      </c>
      <c r="AM27">
        <f>CX27*'Value Calculations'!$D$6</f>
        <v>-0.25012986383872571</v>
      </c>
      <c r="AN27">
        <f>CY27*'Value Calculations'!$D$7</f>
        <v>3.3396253280745265</v>
      </c>
      <c r="AO27">
        <f>CZ27*'Value Calculations'!$D$8</f>
        <v>3.45078976111391</v>
      </c>
      <c r="AP27">
        <f>DA27*'Value Calculations'!$D$9</f>
        <v>2.6450026540878513</v>
      </c>
      <c r="AQ27">
        <f>DB27*'Value Calculations'!$D$10</f>
        <v>1.0959494222286141</v>
      </c>
      <c r="AR27">
        <f>DC27*'Value Calculations'!$D$11</f>
        <v>0</v>
      </c>
      <c r="AS27">
        <f>DD27*'Value Calculations'!$D$12</f>
        <v>0</v>
      </c>
      <c r="AT27">
        <f>DE27*'Value Calculations'!$D$13</f>
        <v>6.9476687502801333</v>
      </c>
      <c r="AV27">
        <f>DH27*'Value Calculations'!$D$3</f>
        <v>9.7856502870249091</v>
      </c>
      <c r="AW27">
        <f>DI27*'Value Calculations'!$D$4</f>
        <v>6.8378667849376482</v>
      </c>
      <c r="AX27">
        <f>DJ27*'Value Calculations'!$D$5</f>
        <v>11.94021472738147</v>
      </c>
      <c r="AY27">
        <f>DK27*'Value Calculations'!$D$6</f>
        <v>-1.8759739787904428</v>
      </c>
      <c r="AZ27">
        <f>DL27*'Value Calculations'!$D$7</f>
        <v>4.0427043445112689</v>
      </c>
      <c r="BA27">
        <f>DM27*'Value Calculations'!$D$8</f>
        <v>3.6664641211835294</v>
      </c>
      <c r="BB27">
        <f>DN27*'Value Calculations'!$D$9</f>
        <v>4.156432742138052</v>
      </c>
      <c r="BC27">
        <f>DO27*'Value Calculations'!$D$10</f>
        <v>2.1918988444572283</v>
      </c>
      <c r="BD27">
        <f>DP27*'Value Calculations'!$D$11</f>
        <v>0</v>
      </c>
      <c r="BE27">
        <f>DQ27*'Value Calculations'!$D$12</f>
        <v>1.6277654791788281</v>
      </c>
      <c r="BF27">
        <f>DR27*'Value Calculations'!$D$13</f>
        <v>10.455897525174063</v>
      </c>
      <c r="BH27">
        <f>DU27*'Value Calculations'!$D$3</f>
        <v>2.0386771431301893</v>
      </c>
      <c r="BI27">
        <f>DV27*'Value Calculations'!$D$4</f>
        <v>4.8841905606697491</v>
      </c>
      <c r="BJ27">
        <f>DW27*'Value Calculations'!$D$5</f>
        <v>5.3067621010584309</v>
      </c>
      <c r="BK27">
        <f>DX27*'Value Calculations'!$D$6</f>
        <v>0.37519479575808856</v>
      </c>
      <c r="BL27">
        <f>DY27*'Value Calculations'!$D$7</f>
        <v>3.5153950821837121</v>
      </c>
      <c r="BM27">
        <f>DZ27*'Value Calculations'!$D$8</f>
        <v>2.2286350540527335</v>
      </c>
      <c r="BN27">
        <f>EA27*'Value Calculations'!$D$9</f>
        <v>2.0152401174002676</v>
      </c>
      <c r="BO27">
        <f>EB27*'Value Calculations'!$D$10</f>
        <v>1.8265823703810236</v>
      </c>
      <c r="BP27">
        <f>EC27*'Value Calculations'!$D$11</f>
        <v>0</v>
      </c>
      <c r="BQ27">
        <f>ED27*'Value Calculations'!$D$12</f>
        <v>1.6277654791788281</v>
      </c>
      <c r="BR27">
        <f>EE27*'Value Calculations'!$D$13</f>
        <v>4.952793564556135</v>
      </c>
      <c r="BT27">
        <f>VLOOKUP($B27,'Raw Stats'!$CM$3:$DC$528,3,FALSE)</f>
        <v>60</v>
      </c>
      <c r="BU27">
        <f>VLOOKUP($B27,'Raw Stats'!$CM$3:$DC$528,4,FALSE)</f>
        <v>18</v>
      </c>
      <c r="BV27">
        <f>VLOOKUP($B27,'Raw Stats'!$CM$3:$DC$528,5,FALSE)</f>
        <v>33</v>
      </c>
      <c r="BW27">
        <f>VLOOKUP($B27,'Raw Stats'!$CM$3:$DC$528,6,FALSE)</f>
        <v>51</v>
      </c>
      <c r="BX27">
        <f>VLOOKUP($B27,'Raw Stats'!$CM$3:$DC$528,7,FALSE)</f>
        <v>-8</v>
      </c>
      <c r="BY27">
        <f>VLOOKUP($B27,'Raw Stats'!$CM$3:$DC$528,8,FALSE)</f>
        <v>12</v>
      </c>
      <c r="BZ27">
        <f>VLOOKUP($B27,'Raw Stats'!$CM$3:$DC$528,9,FALSE)</f>
        <v>53</v>
      </c>
      <c r="CA27">
        <f>VLOOKUP($B27,'Raw Stats'!$CM$3:$DC$528,10,FALSE)</f>
        <v>23</v>
      </c>
      <c r="CB27">
        <f>VLOOKUP($B27,'Raw Stats'!$CM$3:$DC$528,11,FALSE)+VLOOKUP($B27,'Raw Stats'!$CM$3:$DC$528,12,FALSE)</f>
        <v>18</v>
      </c>
      <c r="CC27">
        <f>VLOOKUP($B27,'Raw Stats'!$CM$3:$DC$528,13,FALSE)+VLOOKUP($B27,'Raw Stats'!$CM$3:$DC$528,14,FALSE)</f>
        <v>0</v>
      </c>
      <c r="CD27">
        <f>VLOOKUP($B27,'Raw Stats'!$CM$3:$DC$528,15,FALSE)</f>
        <v>2</v>
      </c>
      <c r="CE27">
        <f>VLOOKUP($B27,'Raw Stats'!$CM$3:$DC$528,16,FALSE)</f>
        <v>195</v>
      </c>
      <c r="CG27">
        <f>VLOOKUP($B27,'Raw Stats'!$BU$3:$CJ$528,3,FALSE)</f>
        <v>71</v>
      </c>
      <c r="CH27">
        <f>VLOOKUP($B27,'Raw Stats'!$BU$3:$CJ$528,4,FALSE)</f>
        <v>27</v>
      </c>
      <c r="CI27">
        <f>VLOOKUP($B27,'Raw Stats'!$BU$3:$CJ$5288,5,FALSE)</f>
        <v>42</v>
      </c>
      <c r="CJ27">
        <f>VLOOKUP($B27,'Raw Stats'!$BU$3:$CJ$528,6,FALSE)</f>
        <v>69</v>
      </c>
      <c r="CK27">
        <f>VLOOKUP($B27,'Raw Stats'!$BU$3:$CJ$528,7,FALSE)</f>
        <v>-9</v>
      </c>
      <c r="CL27">
        <f>VLOOKUP($B27,'Raw Stats'!$BU$3:$CJ$528,8,FALSE)</f>
        <v>51</v>
      </c>
      <c r="CM27">
        <f>VLOOKUP($B27,'Raw Stats'!$BU$3:$CJ$528,9,FALSE)</f>
        <v>43</v>
      </c>
      <c r="CN27">
        <f>VLOOKUP($B27,'Raw Stats'!$BU$3:$CJ$528,10,FALSE)</f>
        <v>35</v>
      </c>
      <c r="CO27">
        <f>VLOOKUP($B27,'Raw Stats'!$BU$3:$CJ$528,11,FALSE)+VLOOKUP($B27,'Raw Stats'!$BU$3:$CJ$528,12,FALSE)</f>
        <v>15</v>
      </c>
      <c r="CP27">
        <f>VLOOKUP($B27,'Raw Stats'!$BU$3:$CJ$528,13,FALSE)+VLOOKUP($B27,'Raw Stats'!$BU$3:$CJ$528,14,FALSE)</f>
        <v>0</v>
      </c>
      <c r="CQ27">
        <f>VLOOKUP($B27,'Raw Stats'!$BU$3:$CJ$528,15,FALSE)</f>
        <v>4</v>
      </c>
      <c r="CR27">
        <f>VLOOKUP($B27,'Raw Stats'!$BU$3:$CJ$528,16,FALSE)</f>
        <v>195</v>
      </c>
      <c r="CT27">
        <f>VLOOKUP($B27,'Raw Stats'!$BC$3:$BR$528,3,FALSE)</f>
        <v>48</v>
      </c>
      <c r="CU27">
        <f>VLOOKUP($B27,'Raw Stats'!$BC$3:$BR$528,4,FALSE)</f>
        <v>4</v>
      </c>
      <c r="CV27">
        <f>VLOOKUP($B27,'Raw Stats'!$BC$3:$BR$5288,5,FALSE)</f>
        <v>20</v>
      </c>
      <c r="CW27">
        <f>VLOOKUP($B27,'Raw Stats'!$BC$3:$BR$52888,6,FALSE)</f>
        <v>24</v>
      </c>
      <c r="CX27">
        <f>VLOOKUP($B27,'Raw Stats'!$BC$3:$BR$5288,7,FALSE)</f>
        <v>-2</v>
      </c>
      <c r="CY27">
        <f>VLOOKUP($B27,'Raw Stats'!$BC$3:$BR$5288,8,FALSE)</f>
        <v>38</v>
      </c>
      <c r="CZ27">
        <f>VLOOKUP($B27,'Raw Stats'!$BC$3:$BR$5288,9,FALSE)</f>
        <v>48</v>
      </c>
      <c r="DA27">
        <f>VLOOKUP($B27,'Raw Stats'!$BC$3:$BR$5288,10,FALSE)</f>
        <v>21</v>
      </c>
      <c r="DB27">
        <f>VLOOKUP($B27,'Raw Stats'!$BC$3:$BR$5288,11,FALSE)+VLOOKUP($B27,'Raw Stats'!$BC$3:$BR$5288,12,FALSE)</f>
        <v>3</v>
      </c>
      <c r="DC27">
        <f>VLOOKUP($B27,'Raw Stats'!$BC$3:$BR$5288,13,FALSE)+VLOOKUP($B27,'Raw Stats'!$BC$3:$BR$5288,14,FALSE)</f>
        <v>0</v>
      </c>
      <c r="DD27">
        <f>VLOOKUP($B27,'Raw Stats'!$BC$3:$BR$5288,15,FALSE)</f>
        <v>0</v>
      </c>
      <c r="DE27">
        <f>VLOOKUP($B27,'Raw Stats'!$BC$3:$BR$5288,16,FALSE)</f>
        <v>101</v>
      </c>
      <c r="DG27">
        <f>VLOOKUP($B27,'Raw Stats'!$AK$3:$AZ$528,3,FALSE)</f>
        <v>79</v>
      </c>
      <c r="DH27">
        <f>VLOOKUP($B27,'Raw Stats'!$AK$3:$AZ$528,4,FALSE)</f>
        <v>24</v>
      </c>
      <c r="DI27">
        <f>VLOOKUP($B27,'Raw Stats'!$AK$3:$AZ$528,5,FALSE)</f>
        <v>21</v>
      </c>
      <c r="DJ27">
        <f>VLOOKUP($B27,'Raw Stats'!$AK$3:$AZ$528,6,FALSE)</f>
        <v>45</v>
      </c>
      <c r="DK27">
        <f>VLOOKUP($B27,'Raw Stats'!$AK$3:$AZ$528,7,FALSE)</f>
        <v>-15</v>
      </c>
      <c r="DL27">
        <f>VLOOKUP($B27,'Raw Stats'!$AK$3:$AZ$528,8,FALSE)</f>
        <v>46</v>
      </c>
      <c r="DM27">
        <f>VLOOKUP($B27,'Raw Stats'!$AK$3:$AZ$528,9,FALSE)</f>
        <v>51</v>
      </c>
      <c r="DN27">
        <f>VLOOKUP($B27,'Raw Stats'!$AK$3:$AZ$528,10,FALSE)</f>
        <v>33</v>
      </c>
      <c r="DO27">
        <f>VLOOKUP($B27,'Raw Stats'!$AK$3:$AZ$528,11,FALSE)+VLOOKUP($B27,'Raw Stats'!$AK$3:$AZ$528,12,FALSE)</f>
        <v>6</v>
      </c>
      <c r="DP27">
        <f>VLOOKUP($B27,'Raw Stats'!$AK$3:$AZ$528,13,FALSE)+VLOOKUP($B27,'Raw Stats'!$AK$3:$AZ$528,14,FALSE)</f>
        <v>0</v>
      </c>
      <c r="DQ27">
        <f>VLOOKUP($B27,'Raw Stats'!$AK$3:$AZ$528,15,FALSE)</f>
        <v>2</v>
      </c>
      <c r="DR27">
        <f>VLOOKUP($B27,'Raw Stats'!$AK$3:$AZ$528,16,FALSE)</f>
        <v>152</v>
      </c>
      <c r="DT27">
        <f>VLOOKUP($B27,'Raw Stats'!$S$3:$AH$528,3,FALSE)</f>
        <v>38</v>
      </c>
      <c r="DU27">
        <f>VLOOKUP($B27,'Raw Stats'!$S$3:$AH$528,4,FALSE)</f>
        <v>5</v>
      </c>
      <c r="DV27">
        <f>VLOOKUP($B27,'Raw Stats'!$S$3:$AH$528,5,FALSE)</f>
        <v>15</v>
      </c>
      <c r="DW27">
        <f>VLOOKUP($B27,'Raw Stats'!$S$3:$AH$528,6,FALSE)</f>
        <v>20</v>
      </c>
      <c r="DX27">
        <f>VLOOKUP($B27,'Raw Stats'!$S$3:$AH$528,7,FALSE)</f>
        <v>3</v>
      </c>
      <c r="DY27">
        <f>VLOOKUP($B27,'Raw Stats'!$S$3:$AH$528,8,FALSE)</f>
        <v>40</v>
      </c>
      <c r="DZ27">
        <f>VLOOKUP($B27,'Raw Stats'!$S$3:$AH$528,9,FALSE)</f>
        <v>31</v>
      </c>
      <c r="EA27">
        <f>VLOOKUP($B27,'Raw Stats'!$S$3:$AH$528,10,FALSE)</f>
        <v>16</v>
      </c>
      <c r="EB27">
        <f>VLOOKUP($B27,'Raw Stats'!$S$3:$AH$528,11,FALSE)+VLOOKUP($B27,'Raw Stats'!$S$3:$AH$528,12,FALSE)</f>
        <v>5</v>
      </c>
      <c r="EC27">
        <f>VLOOKUP($B27,'Raw Stats'!$S$3:$AH$528,13,FALSE)+VLOOKUP($B27,'Raw Stats'!$S$3:$AH$528,14,FALSE)</f>
        <v>0</v>
      </c>
      <c r="ED27">
        <f>VLOOKUP($B27,'Raw Stats'!$S$3:$AH$528,15,FALSE)</f>
        <v>2</v>
      </c>
      <c r="EE27">
        <f>VLOOKUP($B27,'Raw Stats'!$S$3:$AH$528,16,FALSE)</f>
        <v>72</v>
      </c>
    </row>
    <row r="28" spans="1:135" x14ac:dyDescent="0.2">
      <c r="A28" t="e">
        <f>VLOOKUP(B28,'ALL SKATERS'!$B$3:$I$378,9,FALSE)</f>
        <v>#REF!</v>
      </c>
      <c r="B28" t="s">
        <v>75</v>
      </c>
      <c r="C28">
        <f t="shared" si="0"/>
        <v>0.82281405206414326</v>
      </c>
      <c r="D28">
        <f t="shared" si="1"/>
        <v>0.9701434227765805</v>
      </c>
      <c r="E28">
        <f t="shared" si="2"/>
        <v>0.39708820204047707</v>
      </c>
      <c r="F28" t="e">
        <f t="shared" si="3"/>
        <v>#N/A</v>
      </c>
      <c r="G28" t="e">
        <f t="shared" si="4"/>
        <v>#N/A</v>
      </c>
      <c r="H28">
        <f>VLOOKUP(B28,'ALL SKATERS'!$B$3:$H$378,7,FALSE)</f>
        <v>0.89</v>
      </c>
      <c r="I28" s="29" t="e">
        <f t="shared" si="5"/>
        <v>#REF!</v>
      </c>
      <c r="J28" s="29">
        <f t="shared" si="6"/>
        <v>-7.9999999999999956</v>
      </c>
      <c r="K28" s="29">
        <f t="shared" si="7"/>
        <v>-6.9999999999999951E-2</v>
      </c>
      <c r="L28">
        <f>BU28*'Value Calculations'!$D$3</f>
        <v>11.008856572903023</v>
      </c>
      <c r="M28">
        <f>BV28*'Value Calculations'!$D$4</f>
        <v>8.7915430092055473</v>
      </c>
      <c r="N28">
        <f>BW28*'Value Calculations'!$D$5</f>
        <v>14.328257672857763</v>
      </c>
      <c r="O28">
        <f>BX28*'Value Calculations'!$D$6</f>
        <v>-1.3757142511129914</v>
      </c>
      <c r="P28">
        <f>BY28*'Value Calculations'!$D$7</f>
        <v>2.2850068034194129</v>
      </c>
      <c r="Q28">
        <f>BZ28*'Value Calculations'!$D$8</f>
        <v>3.091332494331211</v>
      </c>
      <c r="R28">
        <f>CA28*'Value Calculations'!$D$9</f>
        <v>3.9045277274630186</v>
      </c>
      <c r="S28">
        <f>CB28*'Value Calculations'!$D$10</f>
        <v>8.7675953778289131</v>
      </c>
      <c r="T28">
        <f>CC28*'Value Calculations'!$D$11</f>
        <v>0</v>
      </c>
      <c r="U28">
        <f>CD28*'Value Calculations'!$D$12</f>
        <v>3.2555309583576562</v>
      </c>
      <c r="V28">
        <f>CE28*'Value Calculations'!$D$13</f>
        <v>13.413815904006199</v>
      </c>
      <c r="X28">
        <f>CH28*'Value Calculations'!$D$3</f>
        <v>11.416592001529061</v>
      </c>
      <c r="Y28">
        <f>CI28*'Value Calculations'!$D$4</f>
        <v>6.5122540808929985</v>
      </c>
      <c r="Z28">
        <f>CJ28*'Value Calculations'!$D$5</f>
        <v>12.736229042540234</v>
      </c>
      <c r="AA28">
        <f>CK28*'Value Calculations'!$D$6</f>
        <v>2.0010389107098057</v>
      </c>
      <c r="AB28">
        <f>CL28*'Value Calculations'!$D$7</f>
        <v>0.87884877054592803</v>
      </c>
      <c r="AC28">
        <f>CM28*'Value Calculations'!$D$8</f>
        <v>1.2940461604177163</v>
      </c>
      <c r="AD28">
        <f>CN28*'Value Calculations'!$D$9</f>
        <v>1.7633351027252342</v>
      </c>
      <c r="AE28">
        <f>CO28*'Value Calculations'!$D$10</f>
        <v>3.2878482666858426</v>
      </c>
      <c r="AF28">
        <f>CP28*'Value Calculations'!$D$11</f>
        <v>0</v>
      </c>
      <c r="AG28">
        <f>CQ28*'Value Calculations'!$D$12</f>
        <v>4.883296437536484</v>
      </c>
      <c r="AH28">
        <f>CR28*'Value Calculations'!$D$13</f>
        <v>10.524686324681786</v>
      </c>
      <c r="AJ28">
        <f>CU28*'Value Calculations'!$D$3</f>
        <v>1.2232062858781136</v>
      </c>
      <c r="AK28">
        <f>CV28*'Value Calculations'!$D$4</f>
        <v>0.97683811213394978</v>
      </c>
      <c r="AL28">
        <f>CW28*'Value Calculations'!$D$5</f>
        <v>1.5920286303175293</v>
      </c>
      <c r="AM28">
        <f>CX28*'Value Calculations'!$D$6</f>
        <v>0</v>
      </c>
      <c r="AN28">
        <f>CY28*'Value Calculations'!$D$7</f>
        <v>0.52730926232755682</v>
      </c>
      <c r="AO28">
        <f>CZ28*'Value Calculations'!$D$8</f>
        <v>0.14378290671307958</v>
      </c>
      <c r="AP28">
        <f>DA28*'Value Calculations'!$D$9</f>
        <v>0.37785752201255018</v>
      </c>
      <c r="AQ28">
        <f>DB28*'Value Calculations'!$D$10</f>
        <v>0.73063294815240942</v>
      </c>
      <c r="AR28">
        <f>DC28*'Value Calculations'!$D$11</f>
        <v>0</v>
      </c>
      <c r="AS28">
        <f>DD28*'Value Calculations'!$D$12</f>
        <v>0</v>
      </c>
      <c r="AT28">
        <f>DE28*'Value Calculations'!$D$13</f>
        <v>3.1642847773553084</v>
      </c>
      <c r="AV28" t="e">
        <f>DH28*'Value Calculations'!$D$3</f>
        <v>#N/A</v>
      </c>
      <c r="AW28" t="e">
        <f>DI28*'Value Calculations'!$D$4</f>
        <v>#N/A</v>
      </c>
      <c r="AX28" t="e">
        <f>DJ28*'Value Calculations'!$D$5</f>
        <v>#N/A</v>
      </c>
      <c r="AY28" t="e">
        <f>DK28*'Value Calculations'!$D$6</f>
        <v>#N/A</v>
      </c>
      <c r="AZ28" t="e">
        <f>DL28*'Value Calculations'!$D$7</f>
        <v>#N/A</v>
      </c>
      <c r="BA28" t="e">
        <f>DM28*'Value Calculations'!$D$8</f>
        <v>#N/A</v>
      </c>
      <c r="BB28" t="e">
        <f>DN28*'Value Calculations'!$D$9</f>
        <v>#N/A</v>
      </c>
      <c r="BC28" t="e">
        <f>DO28*'Value Calculations'!$D$10</f>
        <v>#N/A</v>
      </c>
      <c r="BD28" t="e">
        <f>DP28*'Value Calculations'!$D$11</f>
        <v>#N/A</v>
      </c>
      <c r="BE28" t="e">
        <f>DQ28*'Value Calculations'!$D$12</f>
        <v>#N/A</v>
      </c>
      <c r="BF28" t="e">
        <f>DR28*'Value Calculations'!$D$13</f>
        <v>#N/A</v>
      </c>
      <c r="BH28" t="e">
        <f>DU28*'Value Calculations'!$D$3</f>
        <v>#N/A</v>
      </c>
      <c r="BI28" t="e">
        <f>DV28*'Value Calculations'!$D$4</f>
        <v>#N/A</v>
      </c>
      <c r="BJ28" t="e">
        <f>DW28*'Value Calculations'!$D$5</f>
        <v>#N/A</v>
      </c>
      <c r="BK28" t="e">
        <f>DX28*'Value Calculations'!$D$6</f>
        <v>#N/A</v>
      </c>
      <c r="BL28" t="e">
        <f>DY28*'Value Calculations'!$D$7</f>
        <v>#N/A</v>
      </c>
      <c r="BM28" t="e">
        <f>DZ28*'Value Calculations'!$D$8</f>
        <v>#N/A</v>
      </c>
      <c r="BN28" t="e">
        <f>EA28*'Value Calculations'!$D$9</f>
        <v>#N/A</v>
      </c>
      <c r="BO28" t="e">
        <f>EB28*'Value Calculations'!$D$10</f>
        <v>#N/A</v>
      </c>
      <c r="BP28" t="e">
        <f>EC28*'Value Calculations'!$D$11</f>
        <v>#N/A</v>
      </c>
      <c r="BQ28" t="e">
        <f>ED28*'Value Calculations'!$D$12</f>
        <v>#N/A</v>
      </c>
      <c r="BR28" t="e">
        <f>EE28*'Value Calculations'!$D$13</f>
        <v>#N/A</v>
      </c>
      <c r="BT28">
        <f>VLOOKUP($B28,'Raw Stats'!$CM$3:$DC$528,3,FALSE)</f>
        <v>82</v>
      </c>
      <c r="BU28">
        <f>VLOOKUP($B28,'Raw Stats'!$CM$3:$DC$528,4,FALSE)</f>
        <v>27</v>
      </c>
      <c r="BV28">
        <f>VLOOKUP($B28,'Raw Stats'!$CM$3:$DC$528,5,FALSE)</f>
        <v>27</v>
      </c>
      <c r="BW28">
        <f>VLOOKUP($B28,'Raw Stats'!$CM$3:$DC$528,6,FALSE)</f>
        <v>54</v>
      </c>
      <c r="BX28">
        <f>VLOOKUP($B28,'Raw Stats'!$CM$3:$DC$528,7,FALSE)</f>
        <v>-11</v>
      </c>
      <c r="BY28">
        <f>VLOOKUP($B28,'Raw Stats'!$CM$3:$DC$528,8,FALSE)</f>
        <v>26</v>
      </c>
      <c r="BZ28">
        <f>VLOOKUP($B28,'Raw Stats'!$CM$3:$DC$528,9,FALSE)</f>
        <v>43</v>
      </c>
      <c r="CA28">
        <f>VLOOKUP($B28,'Raw Stats'!$CM$3:$DC$528,10,FALSE)</f>
        <v>31</v>
      </c>
      <c r="CB28">
        <f>VLOOKUP($B28,'Raw Stats'!$CM$3:$DC$528,11,FALSE)+VLOOKUP($B28,'Raw Stats'!$CM$3:$DC$528,12,FALSE)</f>
        <v>24</v>
      </c>
      <c r="CC28">
        <f>VLOOKUP($B28,'Raw Stats'!$CM$3:$DC$528,13,FALSE)+VLOOKUP($B28,'Raw Stats'!$CM$3:$DC$528,14,FALSE)</f>
        <v>0</v>
      </c>
      <c r="CD28">
        <f>VLOOKUP($B28,'Raw Stats'!$CM$3:$DC$528,15,FALSE)</f>
        <v>4</v>
      </c>
      <c r="CE28">
        <f>VLOOKUP($B28,'Raw Stats'!$CM$3:$DC$528,16,FALSE)</f>
        <v>195</v>
      </c>
      <c r="CG28">
        <f>VLOOKUP($B28,'Raw Stats'!$BU$3:$CJ$528,3,FALSE)</f>
        <v>57</v>
      </c>
      <c r="CH28">
        <f>VLOOKUP($B28,'Raw Stats'!$BU$3:$CJ$528,4,FALSE)</f>
        <v>28</v>
      </c>
      <c r="CI28">
        <f>VLOOKUP($B28,'Raw Stats'!$BU$3:$CJ$5288,5,FALSE)</f>
        <v>20</v>
      </c>
      <c r="CJ28">
        <f>VLOOKUP($B28,'Raw Stats'!$BU$3:$CJ$528,6,FALSE)</f>
        <v>48</v>
      </c>
      <c r="CK28">
        <f>VLOOKUP($B28,'Raw Stats'!$BU$3:$CJ$528,7,FALSE)</f>
        <v>16</v>
      </c>
      <c r="CL28">
        <f>VLOOKUP($B28,'Raw Stats'!$BU$3:$CJ$528,8,FALSE)</f>
        <v>10</v>
      </c>
      <c r="CM28">
        <f>VLOOKUP($B28,'Raw Stats'!$BU$3:$CJ$528,9,FALSE)</f>
        <v>18</v>
      </c>
      <c r="CN28">
        <f>VLOOKUP($B28,'Raw Stats'!$BU$3:$CJ$528,10,FALSE)</f>
        <v>14</v>
      </c>
      <c r="CO28">
        <f>VLOOKUP($B28,'Raw Stats'!$BU$3:$CJ$528,11,FALSE)+VLOOKUP($B28,'Raw Stats'!$BU$3:$CJ$528,12,FALSE)</f>
        <v>9</v>
      </c>
      <c r="CP28">
        <f>VLOOKUP($B28,'Raw Stats'!$BU$3:$CJ$528,13,FALSE)+VLOOKUP($B28,'Raw Stats'!$BU$3:$CJ$528,14,FALSE)</f>
        <v>0</v>
      </c>
      <c r="CQ28">
        <f>VLOOKUP($B28,'Raw Stats'!$BU$3:$CJ$528,15,FALSE)</f>
        <v>6</v>
      </c>
      <c r="CR28">
        <f>VLOOKUP($B28,'Raw Stats'!$BU$3:$CJ$528,16,FALSE)</f>
        <v>153</v>
      </c>
      <c r="CT28">
        <f>VLOOKUP($B28,'Raw Stats'!$BC$3:$BR$528,3,FALSE)</f>
        <v>22</v>
      </c>
      <c r="CU28">
        <f>VLOOKUP($B28,'Raw Stats'!$BC$3:$BR$528,4,FALSE)</f>
        <v>3</v>
      </c>
      <c r="CV28">
        <f>VLOOKUP($B28,'Raw Stats'!$BC$3:$BR$5288,5,FALSE)</f>
        <v>3</v>
      </c>
      <c r="CW28">
        <f>VLOOKUP($B28,'Raw Stats'!$BC$3:$BR$52888,6,FALSE)</f>
        <v>6</v>
      </c>
      <c r="CX28">
        <f>VLOOKUP($B28,'Raw Stats'!$BC$3:$BR$5288,7,FALSE)</f>
        <v>0</v>
      </c>
      <c r="CY28">
        <f>VLOOKUP($B28,'Raw Stats'!$BC$3:$BR$5288,8,FALSE)</f>
        <v>6</v>
      </c>
      <c r="CZ28">
        <f>VLOOKUP($B28,'Raw Stats'!$BC$3:$BR$5288,9,FALSE)</f>
        <v>2</v>
      </c>
      <c r="DA28">
        <f>VLOOKUP($B28,'Raw Stats'!$BC$3:$BR$5288,10,FALSE)</f>
        <v>3</v>
      </c>
      <c r="DB28">
        <f>VLOOKUP($B28,'Raw Stats'!$BC$3:$BR$5288,11,FALSE)+VLOOKUP($B28,'Raw Stats'!$BC$3:$BR$5288,12,FALSE)</f>
        <v>2</v>
      </c>
      <c r="DC28">
        <f>VLOOKUP($B28,'Raw Stats'!$BC$3:$BR$5288,13,FALSE)+VLOOKUP($B28,'Raw Stats'!$BC$3:$BR$5288,14,FALSE)</f>
        <v>0</v>
      </c>
      <c r="DD28">
        <f>VLOOKUP($B28,'Raw Stats'!$BC$3:$BR$5288,15,FALSE)</f>
        <v>0</v>
      </c>
      <c r="DE28">
        <f>VLOOKUP($B28,'Raw Stats'!$BC$3:$BR$5288,16,FALSE)</f>
        <v>46</v>
      </c>
      <c r="DG28" t="e">
        <f>VLOOKUP($B28,'Raw Stats'!$AK$3:$AZ$528,3,FALSE)</f>
        <v>#N/A</v>
      </c>
      <c r="DH28" t="e">
        <f>VLOOKUP($B28,'Raw Stats'!$AK$3:$AZ$528,4,FALSE)</f>
        <v>#N/A</v>
      </c>
      <c r="DI28" t="e">
        <f>VLOOKUP($B28,'Raw Stats'!$AK$3:$AZ$528,5,FALSE)</f>
        <v>#N/A</v>
      </c>
      <c r="DJ28" t="e">
        <f>VLOOKUP($B28,'Raw Stats'!$AK$3:$AZ$528,6,FALSE)</f>
        <v>#N/A</v>
      </c>
      <c r="DK28" t="e">
        <f>VLOOKUP($B28,'Raw Stats'!$AK$3:$AZ$528,7,FALSE)</f>
        <v>#N/A</v>
      </c>
      <c r="DL28" t="e">
        <f>VLOOKUP($B28,'Raw Stats'!$AK$3:$AZ$528,8,FALSE)</f>
        <v>#N/A</v>
      </c>
      <c r="DM28" t="e">
        <f>VLOOKUP($B28,'Raw Stats'!$AK$3:$AZ$528,9,FALSE)</f>
        <v>#N/A</v>
      </c>
      <c r="DN28" t="e">
        <f>VLOOKUP($B28,'Raw Stats'!$AK$3:$AZ$528,10,FALSE)</f>
        <v>#N/A</v>
      </c>
      <c r="DO28" t="e">
        <f>VLOOKUP($B28,'Raw Stats'!$AK$3:$AZ$528,11,FALSE)+VLOOKUP($B28,'Raw Stats'!$AK$3:$AZ$528,12,FALSE)</f>
        <v>#N/A</v>
      </c>
      <c r="DP28" t="e">
        <f>VLOOKUP($B28,'Raw Stats'!$AK$3:$AZ$528,13,FALSE)+VLOOKUP($B28,'Raw Stats'!$AK$3:$AZ$528,14,FALSE)</f>
        <v>#N/A</v>
      </c>
      <c r="DQ28" t="e">
        <f>VLOOKUP($B28,'Raw Stats'!$AK$3:$AZ$528,15,FALSE)</f>
        <v>#N/A</v>
      </c>
      <c r="DR28" t="e">
        <f>VLOOKUP($B28,'Raw Stats'!$AK$3:$AZ$528,16,FALSE)</f>
        <v>#N/A</v>
      </c>
      <c r="DT28" t="e">
        <f>VLOOKUP($B28,'Raw Stats'!$S$3:$AH$528,3,FALSE)</f>
        <v>#N/A</v>
      </c>
      <c r="DU28" t="e">
        <f>VLOOKUP($B28,'Raw Stats'!$S$3:$AH$528,4,FALSE)</f>
        <v>#N/A</v>
      </c>
      <c r="DV28" t="e">
        <f>VLOOKUP($B28,'Raw Stats'!$S$3:$AH$528,5,FALSE)</f>
        <v>#N/A</v>
      </c>
      <c r="DW28" t="e">
        <f>VLOOKUP($B28,'Raw Stats'!$S$3:$AH$528,6,FALSE)</f>
        <v>#N/A</v>
      </c>
      <c r="DX28" t="e">
        <f>VLOOKUP($B28,'Raw Stats'!$S$3:$AH$528,7,FALSE)</f>
        <v>#N/A</v>
      </c>
      <c r="DY28" t="e">
        <f>VLOOKUP($B28,'Raw Stats'!$S$3:$AH$528,8,FALSE)</f>
        <v>#N/A</v>
      </c>
      <c r="DZ28" t="e">
        <f>VLOOKUP($B28,'Raw Stats'!$S$3:$AH$528,9,FALSE)</f>
        <v>#N/A</v>
      </c>
      <c r="EA28" t="e">
        <f>VLOOKUP($B28,'Raw Stats'!$S$3:$AH$528,10,FALSE)</f>
        <v>#N/A</v>
      </c>
      <c r="EB28" t="e">
        <f>VLOOKUP($B28,'Raw Stats'!$S$3:$AH$528,11,FALSE)+VLOOKUP($B28,'Raw Stats'!$S$3:$AH$528,12,FALSE)</f>
        <v>#N/A</v>
      </c>
      <c r="EC28" t="e">
        <f>VLOOKUP($B28,'Raw Stats'!$S$3:$AH$528,13,FALSE)+VLOOKUP($B28,'Raw Stats'!$S$3:$AH$528,14,FALSE)</f>
        <v>#N/A</v>
      </c>
      <c r="ED28" t="e">
        <f>VLOOKUP($B28,'Raw Stats'!$S$3:$AH$528,15,FALSE)</f>
        <v>#N/A</v>
      </c>
      <c r="EE28" t="e">
        <f>VLOOKUP($B28,'Raw Stats'!$S$3:$AH$528,16,FALSE)</f>
        <v>#N/A</v>
      </c>
    </row>
    <row r="29" spans="1:135" x14ac:dyDescent="0.2">
      <c r="A29" t="e">
        <f>VLOOKUP(B29,'ALL SKATERS'!$B$3:$I$378,9,FALSE)</f>
        <v>#REF!</v>
      </c>
      <c r="B29" t="s">
        <v>66</v>
      </c>
      <c r="C29">
        <f t="shared" si="0"/>
        <v>1.1142463599214807</v>
      </c>
      <c r="D29">
        <f t="shared" si="1"/>
        <v>0.96952974006692694</v>
      </c>
      <c r="E29">
        <f t="shared" si="2"/>
        <v>0.92838641255035981</v>
      </c>
      <c r="F29">
        <f t="shared" si="3"/>
        <v>0.80414126920471951</v>
      </c>
      <c r="G29">
        <f t="shared" si="4"/>
        <v>0.93324494915120626</v>
      </c>
      <c r="H29">
        <f>VLOOKUP(B29,'ALL SKATERS'!$B$3:$H$378,7,FALSE)</f>
        <v>1.01</v>
      </c>
      <c r="I29" s="28" t="e">
        <f t="shared" si="5"/>
        <v>#REF!</v>
      </c>
      <c r="J29" s="29">
        <f t="shared" si="6"/>
        <v>4.0000000000000036</v>
      </c>
      <c r="K29" s="29">
        <f t="shared" si="7"/>
        <v>5.0000000000000044E-2</v>
      </c>
      <c r="L29">
        <f>BU29*'Value Calculations'!$D$3</f>
        <v>10.193385715650948</v>
      </c>
      <c r="M29">
        <f>BV29*'Value Calculations'!$D$4</f>
        <v>8.4659303051608976</v>
      </c>
      <c r="N29">
        <f>BW29*'Value Calculations'!$D$5</f>
        <v>13.532243357698999</v>
      </c>
      <c r="O29">
        <f>BX29*'Value Calculations'!$D$6</f>
        <v>1.5007791830323542</v>
      </c>
      <c r="P29">
        <f>BY29*'Value Calculations'!$D$7</f>
        <v>3.3396253280745265</v>
      </c>
      <c r="Q29">
        <f>BZ29*'Value Calculations'!$D$8</f>
        <v>6.2545564420189619</v>
      </c>
      <c r="R29">
        <f>CA29*'Value Calculations'!$D$9</f>
        <v>4.156432742138052</v>
      </c>
      <c r="S29">
        <f>CB29*'Value Calculations'!$D$10</f>
        <v>5.4797471111430704</v>
      </c>
      <c r="T29">
        <f>CC29*'Value Calculations'!$D$11</f>
        <v>0</v>
      </c>
      <c r="U29">
        <f>CD29*'Value Calculations'!$D$12</f>
        <v>3.2555309583576562</v>
      </c>
      <c r="V29">
        <f>CE29*'Value Calculations'!$D$13</f>
        <v>15.133535891699301</v>
      </c>
      <c r="X29">
        <f>CH29*'Value Calculations'!$D$3</f>
        <v>8.9701794297728341</v>
      </c>
      <c r="Y29">
        <f>CI29*'Value Calculations'!$D$4</f>
        <v>10.093993825384148</v>
      </c>
      <c r="Z29">
        <f>CJ29*'Value Calculations'!$D$5</f>
        <v>14.062919567804842</v>
      </c>
      <c r="AA29">
        <f>CK29*'Value Calculations'!$D$6</f>
        <v>0.12506493191936285</v>
      </c>
      <c r="AB29">
        <f>CL29*'Value Calculations'!$D$7</f>
        <v>2.4607765575285985</v>
      </c>
      <c r="AC29">
        <f>CM29*'Value Calculations'!$D$8</f>
        <v>5.535641908453564</v>
      </c>
      <c r="AD29">
        <f>CN29*'Value Calculations'!$D$9</f>
        <v>4.2823852494755688</v>
      </c>
      <c r="AE29">
        <f>CO29*'Value Calculations'!$D$10</f>
        <v>6.2103800592954803</v>
      </c>
      <c r="AF29">
        <f>CP29*'Value Calculations'!$D$11</f>
        <v>0</v>
      </c>
      <c r="AG29">
        <f>CQ29*'Value Calculations'!$D$12</f>
        <v>4.883296437536484</v>
      </c>
      <c r="AH29">
        <f>CR29*'Value Calculations'!$D$13</f>
        <v>17.059622277915576</v>
      </c>
      <c r="AJ29">
        <f>CU29*'Value Calculations'!$D$3</f>
        <v>1.6309417145041516</v>
      </c>
      <c r="AK29">
        <f>CV29*'Value Calculations'!$D$4</f>
        <v>3.2561270404464993</v>
      </c>
      <c r="AL29">
        <f>CW29*'Value Calculations'!$D$5</f>
        <v>3.7147334707409017</v>
      </c>
      <c r="AM29">
        <f>CX29*'Value Calculations'!$D$6</f>
        <v>-0.12506493191936285</v>
      </c>
      <c r="AN29">
        <f>CY29*'Value Calculations'!$D$7</f>
        <v>1.2303882787642992</v>
      </c>
      <c r="AO29">
        <f>CZ29*'Value Calculations'!$D$8</f>
        <v>2.084852147339654</v>
      </c>
      <c r="AP29">
        <f>DA29*'Value Calculations'!$D$9</f>
        <v>1.1335725660376506</v>
      </c>
      <c r="AQ29">
        <f>DB29*'Value Calculations'!$D$10</f>
        <v>2.5572153185334328</v>
      </c>
      <c r="AR29">
        <f>DC29*'Value Calculations'!$D$11</f>
        <v>0</v>
      </c>
      <c r="AS29">
        <f>DD29*'Value Calculations'!$D$12</f>
        <v>0.81388273958941404</v>
      </c>
      <c r="AT29">
        <f>DE29*'Value Calculations'!$D$13</f>
        <v>5.9846255571719968</v>
      </c>
      <c r="AV29">
        <f>DH29*'Value Calculations'!$D$3</f>
        <v>11.008856572903023</v>
      </c>
      <c r="AW29">
        <f>DI29*'Value Calculations'!$D$4</f>
        <v>5.2098032647143988</v>
      </c>
      <c r="AX29">
        <f>DJ29*'Value Calculations'!$D$5</f>
        <v>11.409538517275626</v>
      </c>
      <c r="AY29">
        <f>DK29*'Value Calculations'!$D$6</f>
        <v>1.1255843872742657</v>
      </c>
      <c r="AZ29">
        <f>DL29*'Value Calculations'!$D$7</f>
        <v>2.4607765575285985</v>
      </c>
      <c r="BA29">
        <f>DM29*'Value Calculations'!$D$8</f>
        <v>4.4572701081054671</v>
      </c>
      <c r="BB29">
        <f>DN29*'Value Calculations'!$D$9</f>
        <v>3.5266702054504684</v>
      </c>
      <c r="BC29">
        <f>DO29*'Value Calculations'!$D$10</f>
        <v>3.6531647407620471</v>
      </c>
      <c r="BD29">
        <f>DP29*'Value Calculations'!$D$11</f>
        <v>0</v>
      </c>
      <c r="BE29">
        <f>DQ29*'Value Calculations'!$D$12</f>
        <v>2.441648218768242</v>
      </c>
      <c r="BF29">
        <f>DR29*'Value Calculations'!$D$13</f>
        <v>15.821423886776543</v>
      </c>
      <c r="BH29">
        <f>DU29*'Value Calculations'!$D$3</f>
        <v>8.5624440011467957</v>
      </c>
      <c r="BI29">
        <f>DV29*'Value Calculations'!$D$4</f>
        <v>8.7915430092055473</v>
      </c>
      <c r="BJ29">
        <f>DW29*'Value Calculations'!$D$5</f>
        <v>12.736229042540234</v>
      </c>
      <c r="BK29">
        <f>DX29*'Value Calculations'!$D$6</f>
        <v>1.3757142511129914</v>
      </c>
      <c r="BL29">
        <f>DY29*'Value Calculations'!$D$7</f>
        <v>4.1305892215658613</v>
      </c>
      <c r="BM29">
        <f>DZ29*'Value Calculations'!$D$8</f>
        <v>6.1826649886624221</v>
      </c>
      <c r="BN29">
        <f>EA29*'Value Calculations'!$D$9</f>
        <v>4.5342902641506022</v>
      </c>
      <c r="BO29">
        <f>EB29*'Value Calculations'!$D$10</f>
        <v>5.1144306370668655</v>
      </c>
      <c r="BP29">
        <f>EC29*'Value Calculations'!$D$11</f>
        <v>0</v>
      </c>
      <c r="BQ29">
        <f>ED29*'Value Calculations'!$D$12</f>
        <v>4.0694136979470699</v>
      </c>
      <c r="BR29">
        <f>EE29*'Value Calculations'!$D$13</f>
        <v>18.229031869546887</v>
      </c>
      <c r="BT29">
        <f>VLOOKUP($B29,'Raw Stats'!$CM$3:$DC$528,3,FALSE)</f>
        <v>64</v>
      </c>
      <c r="BU29">
        <f>VLOOKUP($B29,'Raw Stats'!$CM$3:$DC$528,4,FALSE)</f>
        <v>25</v>
      </c>
      <c r="BV29">
        <f>VLOOKUP($B29,'Raw Stats'!$CM$3:$DC$528,5,FALSE)</f>
        <v>26</v>
      </c>
      <c r="BW29">
        <f>VLOOKUP($B29,'Raw Stats'!$CM$3:$DC$528,6,FALSE)</f>
        <v>51</v>
      </c>
      <c r="BX29">
        <f>VLOOKUP($B29,'Raw Stats'!$CM$3:$DC$528,7,FALSE)</f>
        <v>12</v>
      </c>
      <c r="BY29">
        <f>VLOOKUP($B29,'Raw Stats'!$CM$3:$DC$528,8,FALSE)</f>
        <v>38</v>
      </c>
      <c r="BZ29">
        <f>VLOOKUP($B29,'Raw Stats'!$CM$3:$DC$528,9,FALSE)</f>
        <v>87</v>
      </c>
      <c r="CA29">
        <f>VLOOKUP($B29,'Raw Stats'!$CM$3:$DC$528,10,FALSE)</f>
        <v>33</v>
      </c>
      <c r="CB29">
        <f>VLOOKUP($B29,'Raw Stats'!$CM$3:$DC$528,11,FALSE)+VLOOKUP($B29,'Raw Stats'!$CM$3:$DC$528,12,FALSE)</f>
        <v>15</v>
      </c>
      <c r="CC29">
        <f>VLOOKUP($B29,'Raw Stats'!$CM$3:$DC$528,13,FALSE)+VLOOKUP($B29,'Raw Stats'!$CM$3:$DC$528,14,FALSE)</f>
        <v>0</v>
      </c>
      <c r="CD29">
        <f>VLOOKUP($B29,'Raw Stats'!$CM$3:$DC$528,15,FALSE)</f>
        <v>4</v>
      </c>
      <c r="CE29">
        <f>VLOOKUP($B29,'Raw Stats'!$CM$3:$DC$528,16,FALSE)</f>
        <v>220</v>
      </c>
      <c r="CG29">
        <f>VLOOKUP($B29,'Raw Stats'!$BU$3:$CJ$528,3,FALSE)</f>
        <v>76</v>
      </c>
      <c r="CH29">
        <f>VLOOKUP($B29,'Raw Stats'!$BU$3:$CJ$528,4,FALSE)</f>
        <v>22</v>
      </c>
      <c r="CI29">
        <f>VLOOKUP($B29,'Raw Stats'!$BU$3:$CJ$5288,5,FALSE)</f>
        <v>31</v>
      </c>
      <c r="CJ29">
        <f>VLOOKUP($B29,'Raw Stats'!$BU$3:$CJ$528,6,FALSE)</f>
        <v>53</v>
      </c>
      <c r="CK29">
        <f>VLOOKUP($B29,'Raw Stats'!$BU$3:$CJ$528,7,FALSE)</f>
        <v>1</v>
      </c>
      <c r="CL29">
        <f>VLOOKUP($B29,'Raw Stats'!$BU$3:$CJ$528,8,FALSE)</f>
        <v>28</v>
      </c>
      <c r="CM29">
        <f>VLOOKUP($B29,'Raw Stats'!$BU$3:$CJ$528,9,FALSE)</f>
        <v>77</v>
      </c>
      <c r="CN29">
        <f>VLOOKUP($B29,'Raw Stats'!$BU$3:$CJ$528,10,FALSE)</f>
        <v>34</v>
      </c>
      <c r="CO29">
        <f>VLOOKUP($B29,'Raw Stats'!$BU$3:$CJ$528,11,FALSE)+VLOOKUP($B29,'Raw Stats'!$BU$3:$CJ$528,12,FALSE)</f>
        <v>17</v>
      </c>
      <c r="CP29">
        <f>VLOOKUP($B29,'Raw Stats'!$BU$3:$CJ$528,13,FALSE)+VLOOKUP($B29,'Raw Stats'!$BU$3:$CJ$528,14,FALSE)</f>
        <v>0</v>
      </c>
      <c r="CQ29">
        <f>VLOOKUP($B29,'Raw Stats'!$BU$3:$CJ$528,15,FALSE)</f>
        <v>6</v>
      </c>
      <c r="CR29">
        <f>VLOOKUP($B29,'Raw Stats'!$BU$3:$CJ$528,16,FALSE)</f>
        <v>248</v>
      </c>
      <c r="CT29">
        <f>VLOOKUP($B29,'Raw Stats'!$BC$3:$BR$528,3,FALSE)</f>
        <v>24</v>
      </c>
      <c r="CU29">
        <f>VLOOKUP($B29,'Raw Stats'!$BC$3:$BR$528,4,FALSE)</f>
        <v>4</v>
      </c>
      <c r="CV29">
        <f>VLOOKUP($B29,'Raw Stats'!$BC$3:$BR$5288,5,FALSE)</f>
        <v>10</v>
      </c>
      <c r="CW29">
        <f>VLOOKUP($B29,'Raw Stats'!$BC$3:$BR$52888,6,FALSE)</f>
        <v>14</v>
      </c>
      <c r="CX29">
        <f>VLOOKUP($B29,'Raw Stats'!$BC$3:$BR$5288,7,FALSE)</f>
        <v>-1</v>
      </c>
      <c r="CY29">
        <f>VLOOKUP($B29,'Raw Stats'!$BC$3:$BR$5288,8,FALSE)</f>
        <v>14</v>
      </c>
      <c r="CZ29">
        <f>VLOOKUP($B29,'Raw Stats'!$BC$3:$BR$5288,9,FALSE)</f>
        <v>29</v>
      </c>
      <c r="DA29">
        <f>VLOOKUP($B29,'Raw Stats'!$BC$3:$BR$5288,10,FALSE)</f>
        <v>9</v>
      </c>
      <c r="DB29">
        <f>VLOOKUP($B29,'Raw Stats'!$BC$3:$BR$5288,11,FALSE)+VLOOKUP($B29,'Raw Stats'!$BC$3:$BR$5288,12,FALSE)</f>
        <v>7</v>
      </c>
      <c r="DC29">
        <f>VLOOKUP($B29,'Raw Stats'!$BC$3:$BR$5288,13,FALSE)+VLOOKUP($B29,'Raw Stats'!$BC$3:$BR$5288,14,FALSE)</f>
        <v>0</v>
      </c>
      <c r="DD29">
        <f>VLOOKUP($B29,'Raw Stats'!$BC$3:$BR$5288,15,FALSE)</f>
        <v>1</v>
      </c>
      <c r="DE29">
        <f>VLOOKUP($B29,'Raw Stats'!$BC$3:$BR$5288,16,FALSE)</f>
        <v>87</v>
      </c>
      <c r="DG29">
        <f>VLOOKUP($B29,'Raw Stats'!$AK$3:$AZ$528,3,FALSE)</f>
        <v>76</v>
      </c>
      <c r="DH29">
        <f>VLOOKUP($B29,'Raw Stats'!$AK$3:$AZ$528,4,FALSE)</f>
        <v>27</v>
      </c>
      <c r="DI29">
        <f>VLOOKUP($B29,'Raw Stats'!$AK$3:$AZ$528,5,FALSE)</f>
        <v>16</v>
      </c>
      <c r="DJ29">
        <f>VLOOKUP($B29,'Raw Stats'!$AK$3:$AZ$528,6,FALSE)</f>
        <v>43</v>
      </c>
      <c r="DK29">
        <f>VLOOKUP($B29,'Raw Stats'!$AK$3:$AZ$528,7,FALSE)</f>
        <v>9</v>
      </c>
      <c r="DL29">
        <f>VLOOKUP($B29,'Raw Stats'!$AK$3:$AZ$528,8,FALSE)</f>
        <v>28</v>
      </c>
      <c r="DM29">
        <f>VLOOKUP($B29,'Raw Stats'!$AK$3:$AZ$528,9,FALSE)</f>
        <v>62</v>
      </c>
      <c r="DN29">
        <f>VLOOKUP($B29,'Raw Stats'!$AK$3:$AZ$528,10,FALSE)</f>
        <v>28</v>
      </c>
      <c r="DO29">
        <f>VLOOKUP($B29,'Raw Stats'!$AK$3:$AZ$528,11,FALSE)+VLOOKUP($B29,'Raw Stats'!$AK$3:$AZ$528,12,FALSE)</f>
        <v>10</v>
      </c>
      <c r="DP29">
        <f>VLOOKUP($B29,'Raw Stats'!$AK$3:$AZ$528,13,FALSE)+VLOOKUP($B29,'Raw Stats'!$AK$3:$AZ$528,14,FALSE)</f>
        <v>0</v>
      </c>
      <c r="DQ29">
        <f>VLOOKUP($B29,'Raw Stats'!$AK$3:$AZ$528,15,FALSE)</f>
        <v>3</v>
      </c>
      <c r="DR29">
        <f>VLOOKUP($B29,'Raw Stats'!$AK$3:$AZ$528,16,FALSE)</f>
        <v>230</v>
      </c>
      <c r="DT29">
        <f>VLOOKUP($B29,'Raw Stats'!$S$3:$AH$528,3,FALSE)</f>
        <v>79</v>
      </c>
      <c r="DU29">
        <f>VLOOKUP($B29,'Raw Stats'!$S$3:$AH$528,4,FALSE)</f>
        <v>21</v>
      </c>
      <c r="DV29">
        <f>VLOOKUP($B29,'Raw Stats'!$S$3:$AH$528,5,FALSE)</f>
        <v>27</v>
      </c>
      <c r="DW29">
        <f>VLOOKUP($B29,'Raw Stats'!$S$3:$AH$528,6,FALSE)</f>
        <v>48</v>
      </c>
      <c r="DX29">
        <f>VLOOKUP($B29,'Raw Stats'!$S$3:$AH$528,7,FALSE)</f>
        <v>11</v>
      </c>
      <c r="DY29">
        <f>VLOOKUP($B29,'Raw Stats'!$S$3:$AH$528,8,FALSE)</f>
        <v>47</v>
      </c>
      <c r="DZ29">
        <f>VLOOKUP($B29,'Raw Stats'!$S$3:$AH$528,9,FALSE)</f>
        <v>86</v>
      </c>
      <c r="EA29">
        <f>VLOOKUP($B29,'Raw Stats'!$S$3:$AH$528,10,FALSE)</f>
        <v>36</v>
      </c>
      <c r="EB29">
        <f>VLOOKUP($B29,'Raw Stats'!$S$3:$AH$528,11,FALSE)+VLOOKUP($B29,'Raw Stats'!$S$3:$AH$528,12,FALSE)</f>
        <v>14</v>
      </c>
      <c r="EC29">
        <f>VLOOKUP($B29,'Raw Stats'!$S$3:$AH$528,13,FALSE)+VLOOKUP($B29,'Raw Stats'!$S$3:$AH$528,14,FALSE)</f>
        <v>0</v>
      </c>
      <c r="ED29">
        <f>VLOOKUP($B29,'Raw Stats'!$S$3:$AH$528,15,FALSE)</f>
        <v>5</v>
      </c>
      <c r="EE29">
        <f>VLOOKUP($B29,'Raw Stats'!$S$3:$AH$528,16,FALSE)</f>
        <v>265</v>
      </c>
    </row>
    <row r="30" spans="1:135" x14ac:dyDescent="0.2">
      <c r="A30" t="e">
        <f>VLOOKUP(B30,'ALL SKATERS'!$B$3:$I$378,9,FALSE)</f>
        <v>#REF!</v>
      </c>
      <c r="B30" t="s">
        <v>95</v>
      </c>
      <c r="C30">
        <f t="shared" si="0"/>
        <v>0.9150763831109564</v>
      </c>
      <c r="D30">
        <f t="shared" si="1"/>
        <v>0.95833142063485488</v>
      </c>
      <c r="E30">
        <f t="shared" si="2"/>
        <v>0.74488102562127045</v>
      </c>
      <c r="F30">
        <f t="shared" si="3"/>
        <v>0.76529043206252534</v>
      </c>
      <c r="G30">
        <f t="shared" si="4"/>
        <v>0.77999553466829996</v>
      </c>
      <c r="H30">
        <f>VLOOKUP(B30,'ALL SKATERS'!$B$3:$H$378,7,FALSE)</f>
        <v>0.92</v>
      </c>
      <c r="I30" s="29" t="e">
        <f t="shared" si="5"/>
        <v>#REF!</v>
      </c>
      <c r="J30" s="29">
        <f t="shared" si="6"/>
        <v>-4.9999999999999929</v>
      </c>
      <c r="K30" s="29">
        <f t="shared" si="7"/>
        <v>-3.9999999999999925E-2</v>
      </c>
      <c r="L30">
        <f>BU30*'Value Calculations'!$D$3</f>
        <v>9.7856502870249091</v>
      </c>
      <c r="M30">
        <f>BV30*'Value Calculations'!$D$4</f>
        <v>9.1171557132501988</v>
      </c>
      <c r="N30">
        <f>BW30*'Value Calculations'!$D$5</f>
        <v>13.797581462751921</v>
      </c>
      <c r="O30">
        <f>BX30*'Value Calculations'!$D$6</f>
        <v>1.0005194553549028</v>
      </c>
      <c r="P30">
        <f>BY30*'Value Calculations'!$D$7</f>
        <v>2.1092370493102273</v>
      </c>
      <c r="Q30">
        <f>BZ30*'Value Calculations'!$D$8</f>
        <v>4.0259213879662283</v>
      </c>
      <c r="R30">
        <f>CA30*'Value Calculations'!$D$9</f>
        <v>4.0304802348005353</v>
      </c>
      <c r="S30">
        <f>CB30*'Value Calculations'!$D$10</f>
        <v>6.5756965333716852</v>
      </c>
      <c r="T30">
        <f>CC30*'Value Calculations'!$D$11</f>
        <v>0.9907141480249374</v>
      </c>
      <c r="U30">
        <f>CD30*'Value Calculations'!$D$12</f>
        <v>2.441648218768242</v>
      </c>
      <c r="V30">
        <f>CE30*'Value Calculations'!$D$13</f>
        <v>10.180742327143166</v>
      </c>
      <c r="X30">
        <f>CH30*'Value Calculations'!$D$3</f>
        <v>9.3779148583988725</v>
      </c>
      <c r="Y30">
        <f>CI30*'Value Calculations'!$D$4</f>
        <v>13.350120865830647</v>
      </c>
      <c r="Z30">
        <f>CJ30*'Value Calculations'!$D$5</f>
        <v>16.981638723386979</v>
      </c>
      <c r="AA30">
        <f>CK30*'Value Calculations'!$D$6</f>
        <v>1.0005194553549028</v>
      </c>
      <c r="AB30">
        <f>CL30*'Value Calculations'!$D$7</f>
        <v>5.0973228691663826</v>
      </c>
      <c r="AC30">
        <f>CM30*'Value Calculations'!$D$8</f>
        <v>6.0388820819493425</v>
      </c>
      <c r="AD30">
        <f>CN30*'Value Calculations'!$D$9</f>
        <v>4.7861952788256357</v>
      </c>
      <c r="AE30">
        <f>CO30*'Value Calculations'!$D$10</f>
        <v>5.4797471111430704</v>
      </c>
      <c r="AF30">
        <f>CP30*'Value Calculations'!$D$11</f>
        <v>3.9628565920997496</v>
      </c>
      <c r="AG30">
        <f>CQ30*'Value Calculations'!$D$12</f>
        <v>0.81388273958941404</v>
      </c>
      <c r="AH30">
        <f>CR30*'Value Calculations'!$D$13</f>
        <v>11.694095916313096</v>
      </c>
      <c r="AJ30">
        <f>CU30*'Value Calculations'!$D$3</f>
        <v>2.8541480003822652</v>
      </c>
      <c r="AK30">
        <f>CV30*'Value Calculations'!$D$4</f>
        <v>8.1403176011162479</v>
      </c>
      <c r="AL30">
        <f>CW30*'Value Calculations'!$D$5</f>
        <v>8.4908193616934895</v>
      </c>
      <c r="AM30">
        <f>CX30*'Value Calculations'!$D$6</f>
        <v>1.0005194553549028</v>
      </c>
      <c r="AN30">
        <f>CY30*'Value Calculations'!$D$7</f>
        <v>0.35153950821837121</v>
      </c>
      <c r="AO30">
        <f>CZ30*'Value Calculations'!$D$8</f>
        <v>2.3005265074092733</v>
      </c>
      <c r="AP30">
        <f>DA30*'Value Calculations'!$D$9</f>
        <v>2.3930976394128178</v>
      </c>
      <c r="AQ30">
        <f>DB30*'Value Calculations'!$D$10</f>
        <v>1.8265823703810236</v>
      </c>
      <c r="AR30">
        <f>DC30*'Value Calculations'!$D$11</f>
        <v>0.9907141480249374</v>
      </c>
      <c r="AS30">
        <f>DD30*'Value Calculations'!$D$12</f>
        <v>1.6277654791788281</v>
      </c>
      <c r="AT30">
        <f>DE30*'Value Calculations'!$D$13</f>
        <v>5.7782591586488241</v>
      </c>
      <c r="AV30">
        <f>DH30*'Value Calculations'!$D$3</f>
        <v>9.7856502870249091</v>
      </c>
      <c r="AW30">
        <f>DI30*'Value Calculations'!$D$4</f>
        <v>7.1634794889822988</v>
      </c>
      <c r="AX30">
        <f>DJ30*'Value Calculations'!$D$5</f>
        <v>12.205552832434391</v>
      </c>
      <c r="AY30">
        <f>DK30*'Value Calculations'!$D$6</f>
        <v>-1.3757142511129914</v>
      </c>
      <c r="AZ30">
        <f>DL30*'Value Calculations'!$D$7</f>
        <v>2.2850068034194129</v>
      </c>
      <c r="BA30">
        <f>DM30*'Value Calculations'!$D$8</f>
        <v>3.1632239476877508</v>
      </c>
      <c r="BB30">
        <f>DN30*'Value Calculations'!$D$9</f>
        <v>1.6373825953877175</v>
      </c>
      <c r="BC30">
        <f>DO30*'Value Calculations'!$D$10</f>
        <v>4.7491141629906615</v>
      </c>
      <c r="BD30">
        <f>DP30*'Value Calculations'!$D$11</f>
        <v>0.9907141480249374</v>
      </c>
      <c r="BE30">
        <f>DQ30*'Value Calculations'!$D$12</f>
        <v>4.883296437536484</v>
      </c>
      <c r="BF30">
        <f>DR30*'Value Calculations'!$D$13</f>
        <v>11.143785520251303</v>
      </c>
      <c r="BH30">
        <f>DU30*'Value Calculations'!$D$3</f>
        <v>7.3392377152686823</v>
      </c>
      <c r="BI30">
        <f>DV30*'Value Calculations'!$D$4</f>
        <v>9.7683811213394982</v>
      </c>
      <c r="BJ30">
        <f>DW30*'Value Calculations'!$D$5</f>
        <v>12.736229042540234</v>
      </c>
      <c r="BK30">
        <f>DX30*'Value Calculations'!$D$6</f>
        <v>1.3757142511129914</v>
      </c>
      <c r="BL30">
        <f>DY30*'Value Calculations'!$D$7</f>
        <v>2.9002009428015625</v>
      </c>
      <c r="BM30">
        <f>DZ30*'Value Calculations'!$D$8</f>
        <v>2.9475495876181315</v>
      </c>
      <c r="BN30">
        <f>EA30*'Value Calculations'!$D$9</f>
        <v>3.9045277274630186</v>
      </c>
      <c r="BO30">
        <f>EB30*'Value Calculations'!$D$10</f>
        <v>3.6531647407620471</v>
      </c>
      <c r="BP30">
        <f>EC30*'Value Calculations'!$D$11</f>
        <v>2.9721424440748123</v>
      </c>
      <c r="BQ30">
        <f>ED30*'Value Calculations'!$D$12</f>
        <v>0.81388273958941404</v>
      </c>
      <c r="BR30">
        <f>EE30*'Value Calculations'!$D$13</f>
        <v>10.868630322220408</v>
      </c>
      <c r="BT30">
        <f>VLOOKUP($B30,'Raw Stats'!$CM$3:$DC$528,3,FALSE)</f>
        <v>70</v>
      </c>
      <c r="BU30">
        <f>VLOOKUP($B30,'Raw Stats'!$CM$3:$DC$528,4,FALSE)</f>
        <v>24</v>
      </c>
      <c r="BV30">
        <f>VLOOKUP($B30,'Raw Stats'!$CM$3:$DC$528,5,FALSE)</f>
        <v>28</v>
      </c>
      <c r="BW30">
        <f>VLOOKUP($B30,'Raw Stats'!$CM$3:$DC$528,6,FALSE)</f>
        <v>52</v>
      </c>
      <c r="BX30">
        <f>VLOOKUP($B30,'Raw Stats'!$CM$3:$DC$528,7,FALSE)</f>
        <v>8</v>
      </c>
      <c r="BY30">
        <f>VLOOKUP($B30,'Raw Stats'!$CM$3:$DC$528,8,FALSE)</f>
        <v>24</v>
      </c>
      <c r="BZ30">
        <f>VLOOKUP($B30,'Raw Stats'!$CM$3:$DC$528,9,FALSE)</f>
        <v>56</v>
      </c>
      <c r="CA30">
        <f>VLOOKUP($B30,'Raw Stats'!$CM$3:$DC$528,10,FALSE)</f>
        <v>32</v>
      </c>
      <c r="CB30">
        <f>VLOOKUP($B30,'Raw Stats'!$CM$3:$DC$528,11,FALSE)+VLOOKUP($B30,'Raw Stats'!$CM$3:$DC$528,12,FALSE)</f>
        <v>18</v>
      </c>
      <c r="CC30">
        <f>VLOOKUP($B30,'Raw Stats'!$CM$3:$DC$528,13,FALSE)+VLOOKUP($B30,'Raw Stats'!$CM$3:$DC$528,14,FALSE)</f>
        <v>1</v>
      </c>
      <c r="CD30">
        <f>VLOOKUP($B30,'Raw Stats'!$CM$3:$DC$528,15,FALSE)</f>
        <v>3</v>
      </c>
      <c r="CE30">
        <f>VLOOKUP($B30,'Raw Stats'!$CM$3:$DC$528,16,FALSE)</f>
        <v>148</v>
      </c>
      <c r="CG30">
        <f>VLOOKUP($B30,'Raw Stats'!$BU$3:$CJ$528,3,FALSE)</f>
        <v>82</v>
      </c>
      <c r="CH30">
        <f>VLOOKUP($B30,'Raw Stats'!$BU$3:$CJ$528,4,FALSE)</f>
        <v>23</v>
      </c>
      <c r="CI30">
        <f>VLOOKUP($B30,'Raw Stats'!$BU$3:$CJ$5288,5,FALSE)</f>
        <v>41</v>
      </c>
      <c r="CJ30">
        <f>VLOOKUP($B30,'Raw Stats'!$BU$3:$CJ$528,6,FALSE)</f>
        <v>64</v>
      </c>
      <c r="CK30">
        <f>VLOOKUP($B30,'Raw Stats'!$BU$3:$CJ$528,7,FALSE)</f>
        <v>8</v>
      </c>
      <c r="CL30">
        <f>VLOOKUP($B30,'Raw Stats'!$BU$3:$CJ$528,8,FALSE)</f>
        <v>58</v>
      </c>
      <c r="CM30">
        <f>VLOOKUP($B30,'Raw Stats'!$BU$3:$CJ$528,9,FALSE)</f>
        <v>84</v>
      </c>
      <c r="CN30">
        <f>VLOOKUP($B30,'Raw Stats'!$BU$3:$CJ$528,10,FALSE)</f>
        <v>38</v>
      </c>
      <c r="CO30">
        <f>VLOOKUP($B30,'Raw Stats'!$BU$3:$CJ$528,11,FALSE)+VLOOKUP($B30,'Raw Stats'!$BU$3:$CJ$528,12,FALSE)</f>
        <v>15</v>
      </c>
      <c r="CP30">
        <f>VLOOKUP($B30,'Raw Stats'!$BU$3:$CJ$528,13,FALSE)+VLOOKUP($B30,'Raw Stats'!$BU$3:$CJ$528,14,FALSE)</f>
        <v>4</v>
      </c>
      <c r="CQ30">
        <f>VLOOKUP($B30,'Raw Stats'!$BU$3:$CJ$528,15,FALSE)</f>
        <v>1</v>
      </c>
      <c r="CR30">
        <f>VLOOKUP($B30,'Raw Stats'!$BU$3:$CJ$528,16,FALSE)</f>
        <v>170</v>
      </c>
      <c r="CT30">
        <f>VLOOKUP($B30,'Raw Stats'!$BC$3:$BR$528,3,FALSE)</f>
        <v>48</v>
      </c>
      <c r="CU30">
        <f>VLOOKUP($B30,'Raw Stats'!$BC$3:$BR$528,4,FALSE)</f>
        <v>7</v>
      </c>
      <c r="CV30">
        <f>VLOOKUP($B30,'Raw Stats'!$BC$3:$BR$5288,5,FALSE)</f>
        <v>25</v>
      </c>
      <c r="CW30">
        <f>VLOOKUP($B30,'Raw Stats'!$BC$3:$BR$52888,6,FALSE)</f>
        <v>32</v>
      </c>
      <c r="CX30">
        <f>VLOOKUP($B30,'Raw Stats'!$BC$3:$BR$5288,7,FALSE)</f>
        <v>8</v>
      </c>
      <c r="CY30">
        <f>VLOOKUP($B30,'Raw Stats'!$BC$3:$BR$5288,8,FALSE)</f>
        <v>4</v>
      </c>
      <c r="CZ30">
        <f>VLOOKUP($B30,'Raw Stats'!$BC$3:$BR$5288,9,FALSE)</f>
        <v>32</v>
      </c>
      <c r="DA30">
        <f>VLOOKUP($B30,'Raw Stats'!$BC$3:$BR$5288,10,FALSE)</f>
        <v>19</v>
      </c>
      <c r="DB30">
        <f>VLOOKUP($B30,'Raw Stats'!$BC$3:$BR$5288,11,FALSE)+VLOOKUP($B30,'Raw Stats'!$BC$3:$BR$5288,12,FALSE)</f>
        <v>5</v>
      </c>
      <c r="DC30">
        <f>VLOOKUP($B30,'Raw Stats'!$BC$3:$BR$5288,13,FALSE)+VLOOKUP($B30,'Raw Stats'!$BC$3:$BR$5288,14,FALSE)</f>
        <v>1</v>
      </c>
      <c r="DD30">
        <f>VLOOKUP($B30,'Raw Stats'!$BC$3:$BR$5288,15,FALSE)</f>
        <v>2</v>
      </c>
      <c r="DE30">
        <f>VLOOKUP($B30,'Raw Stats'!$BC$3:$BR$5288,16,FALSE)</f>
        <v>84</v>
      </c>
      <c r="DG30">
        <f>VLOOKUP($B30,'Raw Stats'!$AK$3:$AZ$528,3,FALSE)</f>
        <v>74</v>
      </c>
      <c r="DH30">
        <f>VLOOKUP($B30,'Raw Stats'!$AK$3:$AZ$528,4,FALSE)</f>
        <v>24</v>
      </c>
      <c r="DI30">
        <f>VLOOKUP($B30,'Raw Stats'!$AK$3:$AZ$528,5,FALSE)</f>
        <v>22</v>
      </c>
      <c r="DJ30">
        <f>VLOOKUP($B30,'Raw Stats'!$AK$3:$AZ$528,6,FALSE)</f>
        <v>46</v>
      </c>
      <c r="DK30">
        <f>VLOOKUP($B30,'Raw Stats'!$AK$3:$AZ$528,7,FALSE)</f>
        <v>-11</v>
      </c>
      <c r="DL30">
        <f>VLOOKUP($B30,'Raw Stats'!$AK$3:$AZ$528,8,FALSE)</f>
        <v>26</v>
      </c>
      <c r="DM30">
        <f>VLOOKUP($B30,'Raw Stats'!$AK$3:$AZ$528,9,FALSE)</f>
        <v>44</v>
      </c>
      <c r="DN30">
        <f>VLOOKUP($B30,'Raw Stats'!$AK$3:$AZ$528,10,FALSE)</f>
        <v>13</v>
      </c>
      <c r="DO30">
        <f>VLOOKUP($B30,'Raw Stats'!$AK$3:$AZ$528,11,FALSE)+VLOOKUP($B30,'Raw Stats'!$AK$3:$AZ$528,12,FALSE)</f>
        <v>13</v>
      </c>
      <c r="DP30">
        <f>VLOOKUP($B30,'Raw Stats'!$AK$3:$AZ$528,13,FALSE)+VLOOKUP($B30,'Raw Stats'!$AK$3:$AZ$528,14,FALSE)</f>
        <v>1</v>
      </c>
      <c r="DQ30">
        <f>VLOOKUP($B30,'Raw Stats'!$AK$3:$AZ$528,15,FALSE)</f>
        <v>6</v>
      </c>
      <c r="DR30">
        <f>VLOOKUP($B30,'Raw Stats'!$AK$3:$AZ$528,16,FALSE)</f>
        <v>162</v>
      </c>
      <c r="DT30">
        <f>VLOOKUP($B30,'Raw Stats'!$S$3:$AH$528,3,FALSE)</f>
        <v>76</v>
      </c>
      <c r="DU30">
        <f>VLOOKUP($B30,'Raw Stats'!$S$3:$AH$528,4,FALSE)</f>
        <v>18</v>
      </c>
      <c r="DV30">
        <f>VLOOKUP($B30,'Raw Stats'!$S$3:$AH$528,5,FALSE)</f>
        <v>30</v>
      </c>
      <c r="DW30">
        <f>VLOOKUP($B30,'Raw Stats'!$S$3:$AH$528,6,FALSE)</f>
        <v>48</v>
      </c>
      <c r="DX30">
        <f>VLOOKUP($B30,'Raw Stats'!$S$3:$AH$528,7,FALSE)</f>
        <v>11</v>
      </c>
      <c r="DY30">
        <f>VLOOKUP($B30,'Raw Stats'!$S$3:$AH$528,8,FALSE)</f>
        <v>33</v>
      </c>
      <c r="DZ30">
        <f>VLOOKUP($B30,'Raw Stats'!$S$3:$AH$528,9,FALSE)</f>
        <v>41</v>
      </c>
      <c r="EA30">
        <f>VLOOKUP($B30,'Raw Stats'!$S$3:$AH$528,10,FALSE)</f>
        <v>31</v>
      </c>
      <c r="EB30">
        <f>VLOOKUP($B30,'Raw Stats'!$S$3:$AH$528,11,FALSE)+VLOOKUP($B30,'Raw Stats'!$S$3:$AH$528,12,FALSE)</f>
        <v>10</v>
      </c>
      <c r="EC30">
        <f>VLOOKUP($B30,'Raw Stats'!$S$3:$AH$528,13,FALSE)+VLOOKUP($B30,'Raw Stats'!$S$3:$AH$528,14,FALSE)</f>
        <v>3</v>
      </c>
      <c r="ED30">
        <f>VLOOKUP($B30,'Raw Stats'!$S$3:$AH$528,15,FALSE)</f>
        <v>1</v>
      </c>
      <c r="EE30">
        <f>VLOOKUP($B30,'Raw Stats'!$S$3:$AH$528,16,FALSE)</f>
        <v>158</v>
      </c>
    </row>
    <row r="31" spans="1:135" x14ac:dyDescent="0.2">
      <c r="A31" t="e">
        <f>VLOOKUP(B31,'ALL SKATERS'!$B$3:$I$378,9,FALSE)</f>
        <v>#REF!</v>
      </c>
      <c r="B31" t="s">
        <v>68</v>
      </c>
      <c r="C31">
        <f t="shared" si="0"/>
        <v>0.94347098771005455</v>
      </c>
      <c r="D31">
        <f t="shared" si="1"/>
        <v>1.0586280958259455</v>
      </c>
      <c r="E31">
        <f t="shared" si="2"/>
        <v>1.0514152095322691</v>
      </c>
      <c r="F31">
        <f t="shared" si="3"/>
        <v>1.0046900456517636</v>
      </c>
      <c r="G31">
        <f t="shared" si="4"/>
        <v>1.0762749328334185</v>
      </c>
      <c r="H31">
        <f>VLOOKUP(B31,'ALL SKATERS'!$B$3:$H$378,7,FALSE)</f>
        <v>0.98</v>
      </c>
      <c r="I31" s="29" t="e">
        <f t="shared" si="5"/>
        <v>#REF!</v>
      </c>
      <c r="J31" s="29">
        <f t="shared" si="6"/>
        <v>1.0000000000000009</v>
      </c>
      <c r="K31" s="29">
        <f t="shared" si="7"/>
        <v>2.0000000000000018E-2</v>
      </c>
      <c r="L31">
        <f>BU31*'Value Calculations'!$D$3</f>
        <v>2.8541480003822652</v>
      </c>
      <c r="M31">
        <f>BV31*'Value Calculations'!$D$4</f>
        <v>4.8841905606697491</v>
      </c>
      <c r="N31">
        <f>BW31*'Value Calculations'!$D$5</f>
        <v>5.8374383111642736</v>
      </c>
      <c r="O31">
        <f>BX31*'Value Calculations'!$D$6</f>
        <v>-1.5007791830323542</v>
      </c>
      <c r="P31">
        <f>BY31*'Value Calculations'!$D$7</f>
        <v>2.6365463116377841</v>
      </c>
      <c r="Q31">
        <f>BZ31*'Value Calculations'!$D$8</f>
        <v>3.2351154010442906</v>
      </c>
      <c r="R31">
        <f>CA31*'Value Calculations'!$D$9</f>
        <v>1.6373825953877175</v>
      </c>
      <c r="S31">
        <f>CB31*'Value Calculations'!$D$10</f>
        <v>4.0184812148382516</v>
      </c>
      <c r="T31">
        <f>CC31*'Value Calculations'!$D$11</f>
        <v>0</v>
      </c>
      <c r="U31">
        <f>CD31*'Value Calculations'!$D$12</f>
        <v>2.441648218768242</v>
      </c>
      <c r="V31">
        <f>CE31*'Value Calculations'!$D$13</f>
        <v>5.0903711635715831</v>
      </c>
      <c r="X31">
        <f>CH31*'Value Calculations'!$D$3</f>
        <v>6.5237668580166064</v>
      </c>
      <c r="Y31">
        <f>CI31*'Value Calculations'!$D$4</f>
        <v>8.1403176011162479</v>
      </c>
      <c r="Z31">
        <f>CJ31*'Value Calculations'!$D$5</f>
        <v>10.878862307169783</v>
      </c>
      <c r="AA31">
        <f>CK31*'Value Calculations'!$D$6</f>
        <v>0.75038959151617712</v>
      </c>
      <c r="AB31">
        <f>CL31*'Value Calculations'!$D$7</f>
        <v>3.5153950821837121</v>
      </c>
      <c r="AC31">
        <f>CM31*'Value Calculations'!$D$8</f>
        <v>4.7448359215316263</v>
      </c>
      <c r="AD31">
        <f>CN31*'Value Calculations'!$D$9</f>
        <v>2.8969076687628847</v>
      </c>
      <c r="AE31">
        <f>CO31*'Value Calculations'!$D$10</f>
        <v>6.2103800592954803</v>
      </c>
      <c r="AF31">
        <f>CP31*'Value Calculations'!$D$11</f>
        <v>0</v>
      </c>
      <c r="AG31">
        <f>CQ31*'Value Calculations'!$D$12</f>
        <v>3.2555309583576562</v>
      </c>
      <c r="AH31">
        <f>CR31*'Value Calculations'!$D$13</f>
        <v>10.24953112665089</v>
      </c>
      <c r="AJ31">
        <f>CU31*'Value Calculations'!$D$3</f>
        <v>5.7082960007645305</v>
      </c>
      <c r="AK31">
        <f>CV31*'Value Calculations'!$D$4</f>
        <v>5.5354159687590485</v>
      </c>
      <c r="AL31">
        <f>CW31*'Value Calculations'!$D$5</f>
        <v>8.2254812566405686</v>
      </c>
      <c r="AM31">
        <f>CX31*'Value Calculations'!$D$6</f>
        <v>1.6258441149517171</v>
      </c>
      <c r="AN31">
        <f>CY31*'Value Calculations'!$D$7</f>
        <v>3.6032799592383049</v>
      </c>
      <c r="AO31">
        <f>CZ31*'Value Calculations'!$D$8</f>
        <v>3.091332494331211</v>
      </c>
      <c r="AP31">
        <f>DA31*'Value Calculations'!$D$9</f>
        <v>2.1411926247377844</v>
      </c>
      <c r="AQ31">
        <f>DB31*'Value Calculations'!$D$10</f>
        <v>4.3837976889144565</v>
      </c>
      <c r="AR31">
        <f>DC31*'Value Calculations'!$D$11</f>
        <v>0</v>
      </c>
      <c r="AS31">
        <f>DD31*'Value Calculations'!$D$12</f>
        <v>0.81388273958941404</v>
      </c>
      <c r="AT31">
        <f>DE31*'Value Calculations'!$D$13</f>
        <v>7.9795007428959952</v>
      </c>
      <c r="AV31">
        <f>DH31*'Value Calculations'!$D$3</f>
        <v>11.824327430155099</v>
      </c>
      <c r="AW31">
        <f>DI31*'Value Calculations'!$D$4</f>
        <v>8.7915430092055473</v>
      </c>
      <c r="AX31">
        <f>DJ31*'Value Calculations'!$D$5</f>
        <v>14.858933882963607</v>
      </c>
      <c r="AY31">
        <f>DK31*'Value Calculations'!$D$6</f>
        <v>2.8764934341453454</v>
      </c>
      <c r="AZ31">
        <f>DL31*'Value Calculations'!$D$7</f>
        <v>3.5153950821837121</v>
      </c>
      <c r="BA31">
        <f>DM31*'Value Calculations'!$D$8</f>
        <v>4.3134872013923875</v>
      </c>
      <c r="BB31">
        <f>DN31*'Value Calculations'!$D$9</f>
        <v>3.7785752201255018</v>
      </c>
      <c r="BC31">
        <f>DO31*'Value Calculations'!$D$10</f>
        <v>4.7491141629906615</v>
      </c>
      <c r="BD31">
        <f>DP31*'Value Calculations'!$D$11</f>
        <v>0</v>
      </c>
      <c r="BE31">
        <f>DQ31*'Value Calculations'!$D$12</f>
        <v>8.1388273958941397</v>
      </c>
      <c r="BF31">
        <f>DR31*'Value Calculations'!$D$13</f>
        <v>14.514436696129785</v>
      </c>
      <c r="BH31">
        <f>DU31*'Value Calculations'!$D$3</f>
        <v>11.416592001529061</v>
      </c>
      <c r="BI31">
        <f>DV31*'Value Calculations'!$D$4</f>
        <v>8.7915430092055473</v>
      </c>
      <c r="BJ31">
        <f>DW31*'Value Calculations'!$D$5</f>
        <v>14.593595777910686</v>
      </c>
      <c r="BK31">
        <f>DX31*'Value Calculations'!$D$6</f>
        <v>0.62532465959681427</v>
      </c>
      <c r="BL31">
        <f>DY31*'Value Calculations'!$D$7</f>
        <v>5.0973228691663826</v>
      </c>
      <c r="BM31">
        <f>DZ31*'Value Calculations'!$D$8</f>
        <v>10.280477829985191</v>
      </c>
      <c r="BN31">
        <f>EA31*'Value Calculations'!$D$9</f>
        <v>3.6526227127879851</v>
      </c>
      <c r="BO31">
        <f>EB31*'Value Calculations'!$D$10</f>
        <v>6.2103800592954803</v>
      </c>
      <c r="BP31">
        <f>EC31*'Value Calculations'!$D$11</f>
        <v>0</v>
      </c>
      <c r="BQ31">
        <f>ED31*'Value Calculations'!$D$12</f>
        <v>4.0694136979470699</v>
      </c>
      <c r="BR31">
        <f>EE31*'Value Calculations'!$D$13</f>
        <v>17.059622277915576</v>
      </c>
      <c r="BT31">
        <f>VLOOKUP($B31,'Raw Stats'!$CM$3:$DC$528,3,FALSE)</f>
        <v>33</v>
      </c>
      <c r="BU31">
        <f>VLOOKUP($B31,'Raw Stats'!$CM$3:$DC$528,4,FALSE)</f>
        <v>7</v>
      </c>
      <c r="BV31">
        <f>VLOOKUP($B31,'Raw Stats'!$CM$3:$DC$528,5,FALSE)</f>
        <v>15</v>
      </c>
      <c r="BW31">
        <f>VLOOKUP($B31,'Raw Stats'!$CM$3:$DC$528,6,FALSE)</f>
        <v>22</v>
      </c>
      <c r="BX31">
        <f>VLOOKUP($B31,'Raw Stats'!$CM$3:$DC$528,7,FALSE)</f>
        <v>-12</v>
      </c>
      <c r="BY31">
        <f>VLOOKUP($B31,'Raw Stats'!$CM$3:$DC$528,8,FALSE)</f>
        <v>30</v>
      </c>
      <c r="BZ31">
        <f>VLOOKUP($B31,'Raw Stats'!$CM$3:$DC$528,9,FALSE)</f>
        <v>45</v>
      </c>
      <c r="CA31">
        <f>VLOOKUP($B31,'Raw Stats'!$CM$3:$DC$528,10,FALSE)</f>
        <v>13</v>
      </c>
      <c r="CB31">
        <f>VLOOKUP($B31,'Raw Stats'!$CM$3:$DC$528,11,FALSE)+VLOOKUP($B31,'Raw Stats'!$CM$3:$DC$528,12,FALSE)</f>
        <v>11</v>
      </c>
      <c r="CC31">
        <f>VLOOKUP($B31,'Raw Stats'!$CM$3:$DC$528,13,FALSE)+VLOOKUP($B31,'Raw Stats'!$CM$3:$DC$528,14,FALSE)</f>
        <v>0</v>
      </c>
      <c r="CD31">
        <f>VLOOKUP($B31,'Raw Stats'!$CM$3:$DC$528,15,FALSE)</f>
        <v>3</v>
      </c>
      <c r="CE31">
        <f>VLOOKUP($B31,'Raw Stats'!$CM$3:$DC$528,16,FALSE)</f>
        <v>74</v>
      </c>
      <c r="CG31">
        <f>VLOOKUP($B31,'Raw Stats'!$BU$3:$CJ$528,3,FALSE)</f>
        <v>54</v>
      </c>
      <c r="CH31">
        <f>VLOOKUP($B31,'Raw Stats'!$BU$3:$CJ$528,4,FALSE)</f>
        <v>16</v>
      </c>
      <c r="CI31">
        <f>VLOOKUP($B31,'Raw Stats'!$BU$3:$CJ$5288,5,FALSE)</f>
        <v>25</v>
      </c>
      <c r="CJ31">
        <f>VLOOKUP($B31,'Raw Stats'!$BU$3:$CJ$528,6,FALSE)</f>
        <v>41</v>
      </c>
      <c r="CK31">
        <f>VLOOKUP($B31,'Raw Stats'!$BU$3:$CJ$528,7,FALSE)</f>
        <v>6</v>
      </c>
      <c r="CL31">
        <f>VLOOKUP($B31,'Raw Stats'!$BU$3:$CJ$528,8,FALSE)</f>
        <v>40</v>
      </c>
      <c r="CM31">
        <f>VLOOKUP($B31,'Raw Stats'!$BU$3:$CJ$528,9,FALSE)</f>
        <v>66</v>
      </c>
      <c r="CN31">
        <f>VLOOKUP($B31,'Raw Stats'!$BU$3:$CJ$528,10,FALSE)</f>
        <v>23</v>
      </c>
      <c r="CO31">
        <f>VLOOKUP($B31,'Raw Stats'!$BU$3:$CJ$528,11,FALSE)+VLOOKUP($B31,'Raw Stats'!$BU$3:$CJ$528,12,FALSE)</f>
        <v>17</v>
      </c>
      <c r="CP31">
        <f>VLOOKUP($B31,'Raw Stats'!$BU$3:$CJ$528,13,FALSE)+VLOOKUP($B31,'Raw Stats'!$BU$3:$CJ$528,14,FALSE)</f>
        <v>0</v>
      </c>
      <c r="CQ31">
        <f>VLOOKUP($B31,'Raw Stats'!$BU$3:$CJ$528,15,FALSE)</f>
        <v>4</v>
      </c>
      <c r="CR31">
        <f>VLOOKUP($B31,'Raw Stats'!$BU$3:$CJ$528,16,FALSE)</f>
        <v>149</v>
      </c>
      <c r="CT31">
        <f>VLOOKUP($B31,'Raw Stats'!$BC$3:$BR$528,3,FALSE)</f>
        <v>41</v>
      </c>
      <c r="CU31">
        <f>VLOOKUP($B31,'Raw Stats'!$BC$3:$BR$528,4,FALSE)</f>
        <v>14</v>
      </c>
      <c r="CV31">
        <f>VLOOKUP($B31,'Raw Stats'!$BC$3:$BR$5288,5,FALSE)</f>
        <v>17</v>
      </c>
      <c r="CW31">
        <f>VLOOKUP($B31,'Raw Stats'!$BC$3:$BR$52888,6,FALSE)</f>
        <v>31</v>
      </c>
      <c r="CX31">
        <f>VLOOKUP($B31,'Raw Stats'!$BC$3:$BR$5288,7,FALSE)</f>
        <v>13</v>
      </c>
      <c r="CY31">
        <f>VLOOKUP($B31,'Raw Stats'!$BC$3:$BR$5288,8,FALSE)</f>
        <v>41</v>
      </c>
      <c r="CZ31">
        <f>VLOOKUP($B31,'Raw Stats'!$BC$3:$BR$5288,9,FALSE)</f>
        <v>43</v>
      </c>
      <c r="DA31">
        <f>VLOOKUP($B31,'Raw Stats'!$BC$3:$BR$5288,10,FALSE)</f>
        <v>17</v>
      </c>
      <c r="DB31">
        <f>VLOOKUP($B31,'Raw Stats'!$BC$3:$BR$5288,11,FALSE)+VLOOKUP($B31,'Raw Stats'!$BC$3:$BR$5288,12,FALSE)</f>
        <v>12</v>
      </c>
      <c r="DC31">
        <f>VLOOKUP($B31,'Raw Stats'!$BC$3:$BR$5288,13,FALSE)+VLOOKUP($B31,'Raw Stats'!$BC$3:$BR$5288,14,FALSE)</f>
        <v>0</v>
      </c>
      <c r="DD31">
        <f>VLOOKUP($B31,'Raw Stats'!$BC$3:$BR$5288,15,FALSE)</f>
        <v>1</v>
      </c>
      <c r="DE31">
        <f>VLOOKUP($B31,'Raw Stats'!$BC$3:$BR$5288,16,FALSE)</f>
        <v>116</v>
      </c>
      <c r="DG31">
        <f>VLOOKUP($B31,'Raw Stats'!$AK$3:$AZ$528,3,FALSE)</f>
        <v>77</v>
      </c>
      <c r="DH31">
        <f>VLOOKUP($B31,'Raw Stats'!$AK$3:$AZ$528,4,FALSE)</f>
        <v>29</v>
      </c>
      <c r="DI31">
        <f>VLOOKUP($B31,'Raw Stats'!$AK$3:$AZ$528,5,FALSE)</f>
        <v>27</v>
      </c>
      <c r="DJ31">
        <f>VLOOKUP($B31,'Raw Stats'!$AK$3:$AZ$528,6,FALSE)</f>
        <v>56</v>
      </c>
      <c r="DK31">
        <f>VLOOKUP($B31,'Raw Stats'!$AK$3:$AZ$528,7,FALSE)</f>
        <v>23</v>
      </c>
      <c r="DL31">
        <f>VLOOKUP($B31,'Raw Stats'!$AK$3:$AZ$528,8,FALSE)</f>
        <v>40</v>
      </c>
      <c r="DM31">
        <f>VLOOKUP($B31,'Raw Stats'!$AK$3:$AZ$528,9,FALSE)</f>
        <v>60</v>
      </c>
      <c r="DN31">
        <f>VLOOKUP($B31,'Raw Stats'!$AK$3:$AZ$528,10,FALSE)</f>
        <v>30</v>
      </c>
      <c r="DO31">
        <f>VLOOKUP($B31,'Raw Stats'!$AK$3:$AZ$528,11,FALSE)+VLOOKUP($B31,'Raw Stats'!$AK$3:$AZ$528,12,FALSE)</f>
        <v>13</v>
      </c>
      <c r="DP31">
        <f>VLOOKUP($B31,'Raw Stats'!$AK$3:$AZ$528,13,FALSE)+VLOOKUP($B31,'Raw Stats'!$AK$3:$AZ$528,14,FALSE)</f>
        <v>0</v>
      </c>
      <c r="DQ31">
        <f>VLOOKUP($B31,'Raw Stats'!$AK$3:$AZ$528,15,FALSE)</f>
        <v>10</v>
      </c>
      <c r="DR31">
        <f>VLOOKUP($B31,'Raw Stats'!$AK$3:$AZ$528,16,FALSE)</f>
        <v>211</v>
      </c>
      <c r="DT31">
        <f>VLOOKUP($B31,'Raw Stats'!$S$3:$AH$528,3,FALSE)</f>
        <v>76</v>
      </c>
      <c r="DU31">
        <f>VLOOKUP($B31,'Raw Stats'!$S$3:$AH$528,4,FALSE)</f>
        <v>28</v>
      </c>
      <c r="DV31">
        <f>VLOOKUP($B31,'Raw Stats'!$S$3:$AH$528,5,FALSE)</f>
        <v>27</v>
      </c>
      <c r="DW31">
        <f>VLOOKUP($B31,'Raw Stats'!$S$3:$AH$528,6,FALSE)</f>
        <v>55</v>
      </c>
      <c r="DX31">
        <f>VLOOKUP($B31,'Raw Stats'!$S$3:$AH$528,7,FALSE)</f>
        <v>5</v>
      </c>
      <c r="DY31">
        <f>VLOOKUP($B31,'Raw Stats'!$S$3:$AH$528,8,FALSE)</f>
        <v>58</v>
      </c>
      <c r="DZ31">
        <f>VLOOKUP($B31,'Raw Stats'!$S$3:$AH$528,9,FALSE)</f>
        <v>143</v>
      </c>
      <c r="EA31">
        <f>VLOOKUP($B31,'Raw Stats'!$S$3:$AH$528,10,FALSE)</f>
        <v>29</v>
      </c>
      <c r="EB31">
        <f>VLOOKUP($B31,'Raw Stats'!$S$3:$AH$528,11,FALSE)+VLOOKUP($B31,'Raw Stats'!$S$3:$AH$528,12,FALSE)</f>
        <v>17</v>
      </c>
      <c r="EC31">
        <f>VLOOKUP($B31,'Raw Stats'!$S$3:$AH$528,13,FALSE)+VLOOKUP($B31,'Raw Stats'!$S$3:$AH$528,14,FALSE)</f>
        <v>0</v>
      </c>
      <c r="ED31">
        <f>VLOOKUP($B31,'Raw Stats'!$S$3:$AH$528,15,FALSE)</f>
        <v>5</v>
      </c>
      <c r="EE31">
        <f>VLOOKUP($B31,'Raw Stats'!$S$3:$AH$528,16,FALSE)</f>
        <v>248</v>
      </c>
    </row>
    <row r="32" spans="1:135" x14ac:dyDescent="0.2">
      <c r="A32" t="e">
        <f>VLOOKUP(B32,'ALL SKATERS'!$B$3:$I$378,9,FALSE)</f>
        <v>#REF!</v>
      </c>
      <c r="B32" t="s">
        <v>76</v>
      </c>
      <c r="C32">
        <f t="shared" si="0"/>
        <v>0.75659219997184513</v>
      </c>
      <c r="D32">
        <f t="shared" si="1"/>
        <v>0.96476693396213675</v>
      </c>
      <c r="E32">
        <f t="shared" si="2"/>
        <v>0.70616922682847338</v>
      </c>
      <c r="F32">
        <f t="shared" si="3"/>
        <v>0.91318381937106585</v>
      </c>
      <c r="G32" t="e">
        <f t="shared" si="4"/>
        <v>#N/A</v>
      </c>
      <c r="H32">
        <f>VLOOKUP(B32,'ALL SKATERS'!$B$3:$H$378,7,FALSE)</f>
        <v>0.93</v>
      </c>
      <c r="I32" s="29" t="e">
        <f t="shared" si="5"/>
        <v>#REF!</v>
      </c>
      <c r="J32" s="29">
        <f t="shared" si="6"/>
        <v>-3.9999999999999925</v>
      </c>
      <c r="K32" s="29">
        <f t="shared" si="7"/>
        <v>-2.9999999999999916E-2</v>
      </c>
      <c r="L32">
        <f>BU32*'Value Calculations'!$D$3</f>
        <v>6.9315022866426439</v>
      </c>
      <c r="M32">
        <f>BV32*'Value Calculations'!$D$4</f>
        <v>7.8147048970715982</v>
      </c>
      <c r="N32">
        <f>BW32*'Value Calculations'!$D$5</f>
        <v>10.878862307169783</v>
      </c>
      <c r="O32">
        <f>BX32*'Value Calculations'!$D$6</f>
        <v>-3.1266232979840716</v>
      </c>
      <c r="P32">
        <f>BY32*'Value Calculations'!$D$7</f>
        <v>5.4488623773847538</v>
      </c>
      <c r="Q32">
        <f>BZ32*'Value Calculations'!$D$8</f>
        <v>12.293438523968305</v>
      </c>
      <c r="R32">
        <f>CA32*'Value Calculations'!$D$9</f>
        <v>2.6450026540878513</v>
      </c>
      <c r="S32">
        <f>CB32*'Value Calculations'!$D$10</f>
        <v>3.2878482666858426</v>
      </c>
      <c r="T32">
        <f>CC32*'Value Calculations'!$D$11</f>
        <v>0</v>
      </c>
      <c r="U32">
        <f>CD32*'Value Calculations'!$D$12</f>
        <v>1.6277654791788281</v>
      </c>
      <c r="V32">
        <f>CE32*'Value Calculations'!$D$13</f>
        <v>13.482604703513923</v>
      </c>
      <c r="X32">
        <f>CH32*'Value Calculations'!$D$3</f>
        <v>11.416592001529061</v>
      </c>
      <c r="Y32">
        <f>CI32*'Value Calculations'!$D$4</f>
        <v>9.4427684172948485</v>
      </c>
      <c r="Z32">
        <f>CJ32*'Value Calculations'!$D$5</f>
        <v>15.124271988016528</v>
      </c>
      <c r="AA32">
        <f>CK32*'Value Calculations'!$D$6</f>
        <v>-2.0010389107098057</v>
      </c>
      <c r="AB32">
        <f>CL32*'Value Calculations'!$D$7</f>
        <v>7.9096389349133522</v>
      </c>
      <c r="AC32">
        <f>CM32*'Value Calculations'!$D$8</f>
        <v>8.3394085893586158</v>
      </c>
      <c r="AD32">
        <f>CN32*'Value Calculations'!$D$9</f>
        <v>2.5190501467503346</v>
      </c>
      <c r="AE32">
        <f>CO32*'Value Calculations'!$D$10</f>
        <v>4.7491141629906615</v>
      </c>
      <c r="AF32">
        <f>CP32*'Value Calculations'!$D$11</f>
        <v>0.9907141480249374</v>
      </c>
      <c r="AG32">
        <f>CQ32*'Value Calculations'!$D$12</f>
        <v>1.6277654791788281</v>
      </c>
      <c r="AH32">
        <f>CR32*'Value Calculations'!$D$13</f>
        <v>15.133535891699301</v>
      </c>
      <c r="AJ32">
        <f>CU32*'Value Calculations'!$D$3</f>
        <v>4.0773542862603787</v>
      </c>
      <c r="AK32">
        <f>CV32*'Value Calculations'!$D$4</f>
        <v>4.8841905606697491</v>
      </c>
      <c r="AL32">
        <f>CW32*'Value Calculations'!$D$5</f>
        <v>6.6334526263230389</v>
      </c>
      <c r="AM32">
        <f>CX32*'Value Calculations'!$D$6</f>
        <v>0</v>
      </c>
      <c r="AN32">
        <f>CY32*'Value Calculations'!$D$7</f>
        <v>3.8669345904020833</v>
      </c>
      <c r="AO32">
        <f>CZ32*'Value Calculations'!$D$8</f>
        <v>3.45078976111391</v>
      </c>
      <c r="AP32">
        <f>DA32*'Value Calculations'!$D$9</f>
        <v>1.385477580712684</v>
      </c>
      <c r="AQ32">
        <f>DB32*'Value Calculations'!$D$10</f>
        <v>2.1918988444572283</v>
      </c>
      <c r="AR32">
        <f>DC32*'Value Calculations'!$D$11</f>
        <v>0</v>
      </c>
      <c r="AS32">
        <f>DD32*'Value Calculations'!$D$12</f>
        <v>1.6277654791788281</v>
      </c>
      <c r="AT32">
        <f>DE32*'Value Calculations'!$D$13</f>
        <v>5.7782591586488241</v>
      </c>
      <c r="AV32">
        <f>DH32*'Value Calculations'!$D$3</f>
        <v>8.5624440011467957</v>
      </c>
      <c r="AW32">
        <f>DI32*'Value Calculations'!$D$4</f>
        <v>6.8378667849376482</v>
      </c>
      <c r="AX32">
        <f>DJ32*'Value Calculations'!$D$5</f>
        <v>11.144200412222705</v>
      </c>
      <c r="AY32">
        <f>DK32*'Value Calculations'!$D$6</f>
        <v>2.376233706467894</v>
      </c>
      <c r="AZ32">
        <f>DL32*'Value Calculations'!$D$7</f>
        <v>2.4607765575285985</v>
      </c>
      <c r="BA32">
        <f>DM32*'Value Calculations'!$D$8</f>
        <v>2.3005265074092733</v>
      </c>
      <c r="BB32">
        <f>DN32*'Value Calculations'!$D$9</f>
        <v>1.6373825953877175</v>
      </c>
      <c r="BC32">
        <f>DO32*'Value Calculations'!$D$10</f>
        <v>3.6531647407620471</v>
      </c>
      <c r="BD32">
        <f>DP32*'Value Calculations'!$D$11</f>
        <v>1.9814282960498748</v>
      </c>
      <c r="BE32">
        <f>DQ32*'Value Calculations'!$D$12</f>
        <v>3.2555309583576562</v>
      </c>
      <c r="BF32">
        <f>DR32*'Value Calculations'!$D$13</f>
        <v>7.841923143880547</v>
      </c>
      <c r="BH32" t="e">
        <f>DU32*'Value Calculations'!$D$3</f>
        <v>#N/A</v>
      </c>
      <c r="BI32" t="e">
        <f>DV32*'Value Calculations'!$D$4</f>
        <v>#N/A</v>
      </c>
      <c r="BJ32" t="e">
        <f>DW32*'Value Calculations'!$D$5</f>
        <v>#N/A</v>
      </c>
      <c r="BK32" t="e">
        <f>DX32*'Value Calculations'!$D$6</f>
        <v>#N/A</v>
      </c>
      <c r="BL32" t="e">
        <f>DY32*'Value Calculations'!$D$7</f>
        <v>#N/A</v>
      </c>
      <c r="BM32" t="e">
        <f>DZ32*'Value Calculations'!$D$8</f>
        <v>#N/A</v>
      </c>
      <c r="BN32" t="e">
        <f>EA32*'Value Calculations'!$D$9</f>
        <v>#N/A</v>
      </c>
      <c r="BO32" t="e">
        <f>EB32*'Value Calculations'!$D$10</f>
        <v>#N/A</v>
      </c>
      <c r="BP32" t="e">
        <f>EC32*'Value Calculations'!$D$11</f>
        <v>#N/A</v>
      </c>
      <c r="BQ32" t="e">
        <f>ED32*'Value Calculations'!$D$12</f>
        <v>#N/A</v>
      </c>
      <c r="BR32" t="e">
        <f>EE32*'Value Calculations'!$D$13</f>
        <v>#N/A</v>
      </c>
      <c r="BT32">
        <f>VLOOKUP($B32,'Raw Stats'!$CM$3:$DC$528,3,FALSE)</f>
        <v>81</v>
      </c>
      <c r="BU32">
        <f>VLOOKUP($B32,'Raw Stats'!$CM$3:$DC$528,4,FALSE)</f>
        <v>17</v>
      </c>
      <c r="BV32">
        <f>VLOOKUP($B32,'Raw Stats'!$CM$3:$DC$528,5,FALSE)</f>
        <v>24</v>
      </c>
      <c r="BW32">
        <f>VLOOKUP($B32,'Raw Stats'!$CM$3:$DC$528,6,FALSE)</f>
        <v>41</v>
      </c>
      <c r="BX32">
        <f>VLOOKUP($B32,'Raw Stats'!$CM$3:$DC$528,7,FALSE)</f>
        <v>-25</v>
      </c>
      <c r="BY32">
        <f>VLOOKUP($B32,'Raw Stats'!$CM$3:$DC$528,8,FALSE)</f>
        <v>62</v>
      </c>
      <c r="BZ32">
        <f>VLOOKUP($B32,'Raw Stats'!$CM$3:$DC$528,9,FALSE)</f>
        <v>171</v>
      </c>
      <c r="CA32">
        <f>VLOOKUP($B32,'Raw Stats'!$CM$3:$DC$528,10,FALSE)</f>
        <v>21</v>
      </c>
      <c r="CB32">
        <f>VLOOKUP($B32,'Raw Stats'!$CM$3:$DC$528,11,FALSE)+VLOOKUP($B32,'Raw Stats'!$CM$3:$DC$528,12,FALSE)</f>
        <v>9</v>
      </c>
      <c r="CC32">
        <f>VLOOKUP($B32,'Raw Stats'!$CM$3:$DC$528,13,FALSE)+VLOOKUP($B32,'Raw Stats'!$CM$3:$DC$528,14,FALSE)</f>
        <v>0</v>
      </c>
      <c r="CD32">
        <f>VLOOKUP($B32,'Raw Stats'!$CM$3:$DC$528,15,FALSE)</f>
        <v>2</v>
      </c>
      <c r="CE32">
        <f>VLOOKUP($B32,'Raw Stats'!$CM$3:$DC$528,16,FALSE)</f>
        <v>196</v>
      </c>
      <c r="CG32">
        <f>VLOOKUP($B32,'Raw Stats'!$BU$3:$CJ$528,3,FALSE)</f>
        <v>78</v>
      </c>
      <c r="CH32">
        <f>VLOOKUP($B32,'Raw Stats'!$BU$3:$CJ$528,4,FALSE)</f>
        <v>28</v>
      </c>
      <c r="CI32">
        <f>VLOOKUP($B32,'Raw Stats'!$BU$3:$CJ$5288,5,FALSE)</f>
        <v>29</v>
      </c>
      <c r="CJ32">
        <f>VLOOKUP($B32,'Raw Stats'!$BU$3:$CJ$528,6,FALSE)</f>
        <v>57</v>
      </c>
      <c r="CK32">
        <f>VLOOKUP($B32,'Raw Stats'!$BU$3:$CJ$528,7,FALSE)</f>
        <v>-16</v>
      </c>
      <c r="CL32">
        <f>VLOOKUP($B32,'Raw Stats'!$BU$3:$CJ$528,8,FALSE)</f>
        <v>90</v>
      </c>
      <c r="CM32">
        <f>VLOOKUP($B32,'Raw Stats'!$BU$3:$CJ$528,9,FALSE)</f>
        <v>116</v>
      </c>
      <c r="CN32">
        <f>VLOOKUP($B32,'Raw Stats'!$BU$3:$CJ$528,10,FALSE)</f>
        <v>20</v>
      </c>
      <c r="CO32">
        <f>VLOOKUP($B32,'Raw Stats'!$BU$3:$CJ$528,11,FALSE)+VLOOKUP($B32,'Raw Stats'!$BU$3:$CJ$528,12,FALSE)</f>
        <v>13</v>
      </c>
      <c r="CP32">
        <f>VLOOKUP($B32,'Raw Stats'!$BU$3:$CJ$528,13,FALSE)+VLOOKUP($B32,'Raw Stats'!$BU$3:$CJ$528,14,FALSE)</f>
        <v>1</v>
      </c>
      <c r="CQ32">
        <f>VLOOKUP($B32,'Raw Stats'!$BU$3:$CJ$528,15,FALSE)</f>
        <v>2</v>
      </c>
      <c r="CR32">
        <f>VLOOKUP($B32,'Raw Stats'!$BU$3:$CJ$528,16,FALSE)</f>
        <v>220</v>
      </c>
      <c r="CT32">
        <f>VLOOKUP($B32,'Raw Stats'!$BC$3:$BR$528,3,FALSE)</f>
        <v>48</v>
      </c>
      <c r="CU32">
        <f>VLOOKUP($B32,'Raw Stats'!$BC$3:$BR$528,4,FALSE)</f>
        <v>10</v>
      </c>
      <c r="CV32">
        <f>VLOOKUP($B32,'Raw Stats'!$BC$3:$BR$5288,5,FALSE)</f>
        <v>15</v>
      </c>
      <c r="CW32">
        <f>VLOOKUP($B32,'Raw Stats'!$BC$3:$BR$52888,6,FALSE)</f>
        <v>25</v>
      </c>
      <c r="CX32">
        <f>VLOOKUP($B32,'Raw Stats'!$BC$3:$BR$5288,7,FALSE)</f>
        <v>0</v>
      </c>
      <c r="CY32">
        <f>VLOOKUP($B32,'Raw Stats'!$BC$3:$BR$5288,8,FALSE)</f>
        <v>44</v>
      </c>
      <c r="CZ32">
        <f>VLOOKUP($B32,'Raw Stats'!$BC$3:$BR$5288,9,FALSE)</f>
        <v>48</v>
      </c>
      <c r="DA32">
        <f>VLOOKUP($B32,'Raw Stats'!$BC$3:$BR$5288,10,FALSE)</f>
        <v>11</v>
      </c>
      <c r="DB32">
        <f>VLOOKUP($B32,'Raw Stats'!$BC$3:$BR$5288,11,FALSE)+VLOOKUP($B32,'Raw Stats'!$BC$3:$BR$5288,12,FALSE)</f>
        <v>6</v>
      </c>
      <c r="DC32">
        <f>VLOOKUP($B32,'Raw Stats'!$BC$3:$BR$5288,13,FALSE)+VLOOKUP($B32,'Raw Stats'!$BC$3:$BR$5288,14,FALSE)</f>
        <v>0</v>
      </c>
      <c r="DD32">
        <f>VLOOKUP($B32,'Raw Stats'!$BC$3:$BR$5288,15,FALSE)</f>
        <v>2</v>
      </c>
      <c r="DE32">
        <f>VLOOKUP($B32,'Raw Stats'!$BC$3:$BR$5288,16,FALSE)</f>
        <v>84</v>
      </c>
      <c r="DG32">
        <f>VLOOKUP($B32,'Raw Stats'!$AK$3:$AZ$528,3,FALSE)</f>
        <v>57</v>
      </c>
      <c r="DH32">
        <f>VLOOKUP($B32,'Raw Stats'!$AK$3:$AZ$528,4,FALSE)</f>
        <v>21</v>
      </c>
      <c r="DI32">
        <f>VLOOKUP($B32,'Raw Stats'!$AK$3:$AZ$528,5,FALSE)</f>
        <v>21</v>
      </c>
      <c r="DJ32">
        <f>VLOOKUP($B32,'Raw Stats'!$AK$3:$AZ$528,6,FALSE)</f>
        <v>42</v>
      </c>
      <c r="DK32">
        <f>VLOOKUP($B32,'Raw Stats'!$AK$3:$AZ$528,7,FALSE)</f>
        <v>19</v>
      </c>
      <c r="DL32">
        <f>VLOOKUP($B32,'Raw Stats'!$AK$3:$AZ$528,8,FALSE)</f>
        <v>28</v>
      </c>
      <c r="DM32">
        <f>VLOOKUP($B32,'Raw Stats'!$AK$3:$AZ$528,9,FALSE)</f>
        <v>32</v>
      </c>
      <c r="DN32">
        <f>VLOOKUP($B32,'Raw Stats'!$AK$3:$AZ$528,10,FALSE)</f>
        <v>13</v>
      </c>
      <c r="DO32">
        <f>VLOOKUP($B32,'Raw Stats'!$AK$3:$AZ$528,11,FALSE)+VLOOKUP($B32,'Raw Stats'!$AK$3:$AZ$528,12,FALSE)</f>
        <v>10</v>
      </c>
      <c r="DP32">
        <f>VLOOKUP($B32,'Raw Stats'!$AK$3:$AZ$528,13,FALSE)+VLOOKUP($B32,'Raw Stats'!$AK$3:$AZ$528,14,FALSE)</f>
        <v>2</v>
      </c>
      <c r="DQ32">
        <f>VLOOKUP($B32,'Raw Stats'!$AK$3:$AZ$528,15,FALSE)</f>
        <v>4</v>
      </c>
      <c r="DR32">
        <f>VLOOKUP($B32,'Raw Stats'!$AK$3:$AZ$528,16,FALSE)</f>
        <v>114</v>
      </c>
      <c r="DT32" t="e">
        <f>VLOOKUP($B32,'Raw Stats'!$S$3:$AH$528,3,FALSE)</f>
        <v>#N/A</v>
      </c>
      <c r="DU32" t="e">
        <f>VLOOKUP($B32,'Raw Stats'!$S$3:$AH$528,4,FALSE)</f>
        <v>#N/A</v>
      </c>
      <c r="DV32" t="e">
        <f>VLOOKUP($B32,'Raw Stats'!$S$3:$AH$528,5,FALSE)</f>
        <v>#N/A</v>
      </c>
      <c r="DW32" t="e">
        <f>VLOOKUP($B32,'Raw Stats'!$S$3:$AH$528,6,FALSE)</f>
        <v>#N/A</v>
      </c>
      <c r="DX32" t="e">
        <f>VLOOKUP($B32,'Raw Stats'!$S$3:$AH$528,7,FALSE)</f>
        <v>#N/A</v>
      </c>
      <c r="DY32" t="e">
        <f>VLOOKUP($B32,'Raw Stats'!$S$3:$AH$528,8,FALSE)</f>
        <v>#N/A</v>
      </c>
      <c r="DZ32" t="e">
        <f>VLOOKUP($B32,'Raw Stats'!$S$3:$AH$528,9,FALSE)</f>
        <v>#N/A</v>
      </c>
      <c r="EA32" t="e">
        <f>VLOOKUP($B32,'Raw Stats'!$S$3:$AH$528,10,FALSE)</f>
        <v>#N/A</v>
      </c>
      <c r="EB32" t="e">
        <f>VLOOKUP($B32,'Raw Stats'!$S$3:$AH$528,11,FALSE)+VLOOKUP($B32,'Raw Stats'!$S$3:$AH$528,12,FALSE)</f>
        <v>#N/A</v>
      </c>
      <c r="EC32" t="e">
        <f>VLOOKUP($B32,'Raw Stats'!$S$3:$AH$528,13,FALSE)+VLOOKUP($B32,'Raw Stats'!$S$3:$AH$528,14,FALSE)</f>
        <v>#N/A</v>
      </c>
      <c r="ED32" t="e">
        <f>VLOOKUP($B32,'Raw Stats'!$S$3:$AH$528,15,FALSE)</f>
        <v>#N/A</v>
      </c>
      <c r="EE32" t="e">
        <f>VLOOKUP($B32,'Raw Stats'!$S$3:$AH$528,16,FALSE)</f>
        <v>#N/A</v>
      </c>
    </row>
    <row r="33" spans="1:135" x14ac:dyDescent="0.2">
      <c r="A33" t="e">
        <f>VLOOKUP(B33,'ALL SKATERS'!$B$3:$I$378,9,FALSE)</f>
        <v>#REF!</v>
      </c>
      <c r="B33" t="s">
        <v>60</v>
      </c>
      <c r="C33">
        <f t="shared" si="0"/>
        <v>1.037301966654754</v>
      </c>
      <c r="D33">
        <f t="shared" si="1"/>
        <v>1.0011997988727606</v>
      </c>
      <c r="E33">
        <f t="shared" si="2"/>
        <v>1.3389685158354201</v>
      </c>
      <c r="F33">
        <f t="shared" si="3"/>
        <v>1.3406921091897144</v>
      </c>
      <c r="G33">
        <f t="shared" si="4"/>
        <v>1.3844587359501233</v>
      </c>
      <c r="H33">
        <f>VLOOKUP(B33,'ALL SKATERS'!$B$3:$H$378,7,FALSE)</f>
        <v>1.04</v>
      </c>
      <c r="I33" s="28" t="e">
        <f t="shared" si="5"/>
        <v>#REF!</v>
      </c>
      <c r="J33" s="29">
        <f t="shared" si="6"/>
        <v>7.0000000000000062</v>
      </c>
      <c r="K33" s="29">
        <f t="shared" si="7"/>
        <v>8.0000000000000071E-2</v>
      </c>
      <c r="L33">
        <f>BU33*'Value Calculations'!$D$3</f>
        <v>9.7856502870249091</v>
      </c>
      <c r="M33">
        <f>BV33*'Value Calculations'!$D$4</f>
        <v>9.7683811213394982</v>
      </c>
      <c r="N33">
        <f>BW33*'Value Calculations'!$D$5</f>
        <v>14.328257672857763</v>
      </c>
      <c r="O33">
        <f>BX33*'Value Calculations'!$D$6</f>
        <v>1.1255843872742657</v>
      </c>
      <c r="P33">
        <f>BY33*'Value Calculations'!$D$7</f>
        <v>3.6032799592383049</v>
      </c>
      <c r="Q33">
        <f>BZ33*'Value Calculations'!$D$8</f>
        <v>13.228027417603322</v>
      </c>
      <c r="R33">
        <f>CA33*'Value Calculations'!$D$9</f>
        <v>5.7938153375257695</v>
      </c>
      <c r="S33">
        <f>CB33*'Value Calculations'!$D$10</f>
        <v>5.8450635852192754</v>
      </c>
      <c r="T33">
        <f>CC33*'Value Calculations'!$D$11</f>
        <v>0</v>
      </c>
      <c r="U33">
        <f>CD33*'Value Calculations'!$D$12</f>
        <v>3.2555309583576562</v>
      </c>
      <c r="V33">
        <f>CE33*'Value Calculations'!$D$13</f>
        <v>13.138660705975303</v>
      </c>
      <c r="X33">
        <f>CH33*'Value Calculations'!$D$3</f>
        <v>6.9315022866426439</v>
      </c>
      <c r="Y33">
        <f>CI33*'Value Calculations'!$D$4</f>
        <v>6.1866413768483488</v>
      </c>
      <c r="Z33">
        <f>CJ33*'Value Calculations'!$D$5</f>
        <v>9.5521717819051766</v>
      </c>
      <c r="AA33">
        <f>CK33*'Value Calculations'!$D$6</f>
        <v>0.12506493191936285</v>
      </c>
      <c r="AB33">
        <f>CL33*'Value Calculations'!$D$7</f>
        <v>2.1092370493102273</v>
      </c>
      <c r="AC33">
        <f>CM33*'Value Calculations'!$D$8</f>
        <v>13.58748468438602</v>
      </c>
      <c r="AD33">
        <f>CN33*'Value Calculations'!$D$9</f>
        <v>7.5571504402510037</v>
      </c>
      <c r="AE33">
        <f>CO33*'Value Calculations'!$D$10</f>
        <v>4.3837976889144565</v>
      </c>
      <c r="AF33">
        <f>CP33*'Value Calculations'!$D$11</f>
        <v>0.9907141480249374</v>
      </c>
      <c r="AG33">
        <f>CQ33*'Value Calculations'!$D$12</f>
        <v>2.441648218768242</v>
      </c>
      <c r="AH33">
        <f>CR33*'Value Calculations'!$D$13</f>
        <v>11.212574319759028</v>
      </c>
      <c r="AJ33">
        <f>CU33*'Value Calculations'!$D$3</f>
        <v>6.5237668580166064</v>
      </c>
      <c r="AK33">
        <f>CV33*'Value Calculations'!$D$4</f>
        <v>4.8841905606697491</v>
      </c>
      <c r="AL33">
        <f>CW33*'Value Calculations'!$D$5</f>
        <v>8.2254812566405686</v>
      </c>
      <c r="AM33">
        <f>CX33*'Value Calculations'!$D$6</f>
        <v>1.1255843872742657</v>
      </c>
      <c r="AN33">
        <f>CY33*'Value Calculations'!$D$7</f>
        <v>1.0546185246551136</v>
      </c>
      <c r="AO33">
        <f>CZ33*'Value Calculations'!$D$8</f>
        <v>11.071283816907128</v>
      </c>
      <c r="AP33">
        <f>DA33*'Value Calculations'!$D$9</f>
        <v>8.3128654842761041</v>
      </c>
      <c r="AQ33">
        <f>DB33*'Value Calculations'!$D$10</f>
        <v>2.9225317926096377</v>
      </c>
      <c r="AR33">
        <f>DC33*'Value Calculations'!$D$11</f>
        <v>2.9721424440748123</v>
      </c>
      <c r="AS33">
        <f>DD33*'Value Calculations'!$D$12</f>
        <v>3.2555309583576562</v>
      </c>
      <c r="AT33">
        <f>DE33*'Value Calculations'!$D$13</f>
        <v>9.9055871291122699</v>
      </c>
      <c r="AV33">
        <f>DH33*'Value Calculations'!$D$3</f>
        <v>11.824327430155099</v>
      </c>
      <c r="AW33">
        <f>DI33*'Value Calculations'!$D$4</f>
        <v>8.1403176011162479</v>
      </c>
      <c r="AX33">
        <f>DJ33*'Value Calculations'!$D$5</f>
        <v>14.328257672857763</v>
      </c>
      <c r="AY33">
        <f>DK33*'Value Calculations'!$D$6</f>
        <v>-1.0005194553549028</v>
      </c>
      <c r="AZ33">
        <f>DL33*'Value Calculations'!$D$7</f>
        <v>5.3609775003301614</v>
      </c>
      <c r="BA33">
        <f>DM33*'Value Calculations'!$D$8</f>
        <v>19.482583859622284</v>
      </c>
      <c r="BB33">
        <f>DN33*'Value Calculations'!$D$9</f>
        <v>11.083820645701472</v>
      </c>
      <c r="BC33">
        <f>DO33*'Value Calculations'!$D$10</f>
        <v>6.2103800592954803</v>
      </c>
      <c r="BD33">
        <f>DP33*'Value Calculations'!$D$11</f>
        <v>2.9721424440748123</v>
      </c>
      <c r="BE33">
        <f>DQ33*'Value Calculations'!$D$12</f>
        <v>7.3249446563047265</v>
      </c>
      <c r="BF33">
        <f>DR33*'Value Calculations'!$D$13</f>
        <v>16.165367884315163</v>
      </c>
      <c r="BH33">
        <f>DU33*'Value Calculations'!$D$3</f>
        <v>9.3779148583988725</v>
      </c>
      <c r="BI33">
        <f>DV33*'Value Calculations'!$D$4</f>
        <v>8.1403176011162479</v>
      </c>
      <c r="BJ33">
        <f>DW33*'Value Calculations'!$D$5</f>
        <v>12.736229042540234</v>
      </c>
      <c r="BK33">
        <f>DX33*'Value Calculations'!$D$6</f>
        <v>-0.87545452343553998</v>
      </c>
      <c r="BL33">
        <f>DY33*'Value Calculations'!$D$7</f>
        <v>4.0427043445112689</v>
      </c>
      <c r="BM33">
        <f>DZ33*'Value Calculations'!$D$8</f>
        <v>16.103685551864913</v>
      </c>
      <c r="BN33">
        <f>EA33*'Value Calculations'!$D$9</f>
        <v>9.6983430649887872</v>
      </c>
      <c r="BO33">
        <f>EB33*'Value Calculations'!$D$10</f>
        <v>5.4797471111430704</v>
      </c>
      <c r="BP33">
        <f>EC33*'Value Calculations'!$D$11</f>
        <v>1.9814282960498748</v>
      </c>
      <c r="BQ33">
        <f>ED33*'Value Calculations'!$D$12</f>
        <v>4.0694136979470699</v>
      </c>
      <c r="BR33">
        <f>EE33*'Value Calculations'!$D$13</f>
        <v>12.313195111882614</v>
      </c>
      <c r="BT33">
        <f>VLOOKUP($B33,'Raw Stats'!$CM$3:$DC$528,3,FALSE)</f>
        <v>77</v>
      </c>
      <c r="BU33">
        <f>VLOOKUP($B33,'Raw Stats'!$CM$3:$DC$528,4,FALSE)</f>
        <v>24</v>
      </c>
      <c r="BV33">
        <f>VLOOKUP($B33,'Raw Stats'!$CM$3:$DC$528,5,FALSE)</f>
        <v>30</v>
      </c>
      <c r="BW33">
        <f>VLOOKUP($B33,'Raw Stats'!$CM$3:$DC$528,6,FALSE)</f>
        <v>54</v>
      </c>
      <c r="BX33">
        <f>VLOOKUP($B33,'Raw Stats'!$CM$3:$DC$528,7,FALSE)</f>
        <v>9</v>
      </c>
      <c r="BY33">
        <f>VLOOKUP($B33,'Raw Stats'!$CM$3:$DC$528,8,FALSE)</f>
        <v>41</v>
      </c>
      <c r="BZ33">
        <f>VLOOKUP($B33,'Raw Stats'!$CM$3:$DC$528,9,FALSE)</f>
        <v>184</v>
      </c>
      <c r="CA33">
        <f>VLOOKUP($B33,'Raw Stats'!$CM$3:$DC$528,10,FALSE)</f>
        <v>46</v>
      </c>
      <c r="CB33">
        <f>VLOOKUP($B33,'Raw Stats'!$CM$3:$DC$528,11,FALSE)+VLOOKUP($B33,'Raw Stats'!$CM$3:$DC$528,12,FALSE)</f>
        <v>16</v>
      </c>
      <c r="CC33">
        <f>VLOOKUP($B33,'Raw Stats'!$CM$3:$DC$528,13,FALSE)+VLOOKUP($B33,'Raw Stats'!$CM$3:$DC$528,14,FALSE)</f>
        <v>0</v>
      </c>
      <c r="CD33">
        <f>VLOOKUP($B33,'Raw Stats'!$CM$3:$DC$528,15,FALSE)</f>
        <v>4</v>
      </c>
      <c r="CE33">
        <f>VLOOKUP($B33,'Raw Stats'!$CM$3:$DC$528,16,FALSE)</f>
        <v>191</v>
      </c>
      <c r="CG33">
        <f>VLOOKUP($B33,'Raw Stats'!$BU$3:$CJ$528,3,FALSE)</f>
        <v>65</v>
      </c>
      <c r="CH33">
        <f>VLOOKUP($B33,'Raw Stats'!$BU$3:$CJ$528,4,FALSE)</f>
        <v>17</v>
      </c>
      <c r="CI33">
        <f>VLOOKUP($B33,'Raw Stats'!$BU$3:$CJ$5288,5,FALSE)</f>
        <v>19</v>
      </c>
      <c r="CJ33">
        <f>VLOOKUP($B33,'Raw Stats'!$BU$3:$CJ$528,6,FALSE)</f>
        <v>36</v>
      </c>
      <c r="CK33">
        <f>VLOOKUP($B33,'Raw Stats'!$BU$3:$CJ$528,7,FALSE)</f>
        <v>1</v>
      </c>
      <c r="CL33">
        <f>VLOOKUP($B33,'Raw Stats'!$BU$3:$CJ$528,8,FALSE)</f>
        <v>24</v>
      </c>
      <c r="CM33">
        <f>VLOOKUP($B33,'Raw Stats'!$BU$3:$CJ$528,9,FALSE)</f>
        <v>189</v>
      </c>
      <c r="CN33">
        <f>VLOOKUP($B33,'Raw Stats'!$BU$3:$CJ$528,10,FALSE)</f>
        <v>60</v>
      </c>
      <c r="CO33">
        <f>VLOOKUP($B33,'Raw Stats'!$BU$3:$CJ$528,11,FALSE)+VLOOKUP($B33,'Raw Stats'!$BU$3:$CJ$528,12,FALSE)</f>
        <v>12</v>
      </c>
      <c r="CP33">
        <f>VLOOKUP($B33,'Raw Stats'!$BU$3:$CJ$528,13,FALSE)+VLOOKUP($B33,'Raw Stats'!$BU$3:$CJ$528,14,FALSE)</f>
        <v>1</v>
      </c>
      <c r="CQ33">
        <f>VLOOKUP($B33,'Raw Stats'!$BU$3:$CJ$528,15,FALSE)</f>
        <v>3</v>
      </c>
      <c r="CR33">
        <f>VLOOKUP($B33,'Raw Stats'!$BU$3:$CJ$528,16,FALSE)</f>
        <v>163</v>
      </c>
      <c r="CT33">
        <f>VLOOKUP($B33,'Raw Stats'!$BC$3:$BR$528,3,FALSE)</f>
        <v>45</v>
      </c>
      <c r="CU33">
        <f>VLOOKUP($B33,'Raw Stats'!$BC$3:$BR$528,4,FALSE)</f>
        <v>16</v>
      </c>
      <c r="CV33">
        <f>VLOOKUP($B33,'Raw Stats'!$BC$3:$BR$5288,5,FALSE)</f>
        <v>15</v>
      </c>
      <c r="CW33">
        <f>VLOOKUP($B33,'Raw Stats'!$BC$3:$BR$52888,6,FALSE)</f>
        <v>31</v>
      </c>
      <c r="CX33">
        <f>VLOOKUP($B33,'Raw Stats'!$BC$3:$BR$5288,7,FALSE)</f>
        <v>9</v>
      </c>
      <c r="CY33">
        <f>VLOOKUP($B33,'Raw Stats'!$BC$3:$BR$5288,8,FALSE)</f>
        <v>12</v>
      </c>
      <c r="CZ33">
        <f>VLOOKUP($B33,'Raw Stats'!$BC$3:$BR$5288,9,FALSE)</f>
        <v>154</v>
      </c>
      <c r="DA33">
        <f>VLOOKUP($B33,'Raw Stats'!$BC$3:$BR$5288,10,FALSE)</f>
        <v>66</v>
      </c>
      <c r="DB33">
        <f>VLOOKUP($B33,'Raw Stats'!$BC$3:$BR$5288,11,FALSE)+VLOOKUP($B33,'Raw Stats'!$BC$3:$BR$5288,12,FALSE)</f>
        <v>8</v>
      </c>
      <c r="DC33">
        <f>VLOOKUP($B33,'Raw Stats'!$BC$3:$BR$5288,13,FALSE)+VLOOKUP($B33,'Raw Stats'!$BC$3:$BR$5288,14,FALSE)</f>
        <v>3</v>
      </c>
      <c r="DD33">
        <f>VLOOKUP($B33,'Raw Stats'!$BC$3:$BR$5288,15,FALSE)</f>
        <v>4</v>
      </c>
      <c r="DE33">
        <f>VLOOKUP($B33,'Raw Stats'!$BC$3:$BR$5288,16,FALSE)</f>
        <v>144</v>
      </c>
      <c r="DG33">
        <f>VLOOKUP($B33,'Raw Stats'!$AK$3:$AZ$528,3,FALSE)</f>
        <v>76</v>
      </c>
      <c r="DH33">
        <f>VLOOKUP($B33,'Raw Stats'!$AK$3:$AZ$528,4,FALSE)</f>
        <v>29</v>
      </c>
      <c r="DI33">
        <f>VLOOKUP($B33,'Raw Stats'!$AK$3:$AZ$528,5,FALSE)</f>
        <v>25</v>
      </c>
      <c r="DJ33">
        <f>VLOOKUP($B33,'Raw Stats'!$AK$3:$AZ$528,6,FALSE)</f>
        <v>54</v>
      </c>
      <c r="DK33">
        <f>VLOOKUP($B33,'Raw Stats'!$AK$3:$AZ$528,7,FALSE)</f>
        <v>-8</v>
      </c>
      <c r="DL33">
        <f>VLOOKUP($B33,'Raw Stats'!$AK$3:$AZ$528,8,FALSE)</f>
        <v>61</v>
      </c>
      <c r="DM33">
        <f>VLOOKUP($B33,'Raw Stats'!$AK$3:$AZ$528,9,FALSE)</f>
        <v>271</v>
      </c>
      <c r="DN33">
        <f>VLOOKUP($B33,'Raw Stats'!$AK$3:$AZ$528,10,FALSE)</f>
        <v>88</v>
      </c>
      <c r="DO33">
        <f>VLOOKUP($B33,'Raw Stats'!$AK$3:$AZ$528,11,FALSE)+VLOOKUP($B33,'Raw Stats'!$AK$3:$AZ$528,12,FALSE)</f>
        <v>17</v>
      </c>
      <c r="DP33">
        <f>VLOOKUP($B33,'Raw Stats'!$AK$3:$AZ$528,13,FALSE)+VLOOKUP($B33,'Raw Stats'!$AK$3:$AZ$528,14,FALSE)</f>
        <v>3</v>
      </c>
      <c r="DQ33">
        <f>VLOOKUP($B33,'Raw Stats'!$AK$3:$AZ$528,15,FALSE)</f>
        <v>9</v>
      </c>
      <c r="DR33">
        <f>VLOOKUP($B33,'Raw Stats'!$AK$3:$AZ$528,16,FALSE)</f>
        <v>235</v>
      </c>
      <c r="DT33">
        <f>VLOOKUP($B33,'Raw Stats'!$S$3:$AH$528,3,FALSE)</f>
        <v>60</v>
      </c>
      <c r="DU33">
        <f>VLOOKUP($B33,'Raw Stats'!$S$3:$AH$528,4,FALSE)</f>
        <v>23</v>
      </c>
      <c r="DV33">
        <f>VLOOKUP($B33,'Raw Stats'!$S$3:$AH$528,5,FALSE)</f>
        <v>25</v>
      </c>
      <c r="DW33">
        <f>VLOOKUP($B33,'Raw Stats'!$S$3:$AH$528,6,FALSE)</f>
        <v>48</v>
      </c>
      <c r="DX33">
        <f>VLOOKUP($B33,'Raw Stats'!$S$3:$AH$528,7,FALSE)</f>
        <v>-7</v>
      </c>
      <c r="DY33">
        <f>VLOOKUP($B33,'Raw Stats'!$S$3:$AH$528,8,FALSE)</f>
        <v>46</v>
      </c>
      <c r="DZ33">
        <f>VLOOKUP($B33,'Raw Stats'!$S$3:$AH$528,9,FALSE)</f>
        <v>224</v>
      </c>
      <c r="EA33">
        <f>VLOOKUP($B33,'Raw Stats'!$S$3:$AH$528,10,FALSE)</f>
        <v>77</v>
      </c>
      <c r="EB33">
        <f>VLOOKUP($B33,'Raw Stats'!$S$3:$AH$528,11,FALSE)+VLOOKUP($B33,'Raw Stats'!$S$3:$AH$528,12,FALSE)</f>
        <v>15</v>
      </c>
      <c r="EC33">
        <f>VLOOKUP($B33,'Raw Stats'!$S$3:$AH$528,13,FALSE)+VLOOKUP($B33,'Raw Stats'!$S$3:$AH$528,14,FALSE)</f>
        <v>2</v>
      </c>
      <c r="ED33">
        <f>VLOOKUP($B33,'Raw Stats'!$S$3:$AH$528,15,FALSE)</f>
        <v>5</v>
      </c>
      <c r="EE33">
        <f>VLOOKUP($B33,'Raw Stats'!$S$3:$AH$528,16,FALSE)</f>
        <v>179</v>
      </c>
    </row>
    <row r="34" spans="1:135" x14ac:dyDescent="0.2">
      <c r="A34" t="e">
        <f>VLOOKUP(B34,'ALL SKATERS'!$B$3:$I$378,9,FALSE)</f>
        <v>#REF!</v>
      </c>
      <c r="B34" t="s">
        <v>67</v>
      </c>
      <c r="C34">
        <f t="shared" si="0"/>
        <v>1.0260999588398059</v>
      </c>
      <c r="D34">
        <f t="shared" si="1"/>
        <v>0.85805282113696213</v>
      </c>
      <c r="E34">
        <f t="shared" si="2"/>
        <v>1.07721745395094</v>
      </c>
      <c r="F34">
        <f t="shared" si="3"/>
        <v>1.0865426294374203</v>
      </c>
      <c r="G34">
        <f t="shared" si="4"/>
        <v>0.79046641047021016</v>
      </c>
      <c r="H34">
        <f>VLOOKUP(B34,'ALL SKATERS'!$B$3:$H$378,7,FALSE)</f>
        <v>0.99</v>
      </c>
      <c r="I34" s="29" t="e">
        <f t="shared" si="5"/>
        <v>#REF!</v>
      </c>
      <c r="J34" s="29">
        <f t="shared" si="6"/>
        <v>2.0000000000000018</v>
      </c>
      <c r="K34" s="29">
        <f t="shared" si="7"/>
        <v>3.0000000000000027E-2</v>
      </c>
      <c r="L34">
        <f>BU34*'Value Calculations'!$D$3</f>
        <v>12.639798287407174</v>
      </c>
      <c r="M34">
        <f>BV34*'Value Calculations'!$D$4</f>
        <v>10.419606529428798</v>
      </c>
      <c r="N34">
        <f>BW34*'Value Calculations'!$D$5</f>
        <v>16.716300618334056</v>
      </c>
      <c r="O34">
        <f>BX34*'Value Calculations'!$D$6</f>
        <v>0.75038959151617712</v>
      </c>
      <c r="P34">
        <f>BY34*'Value Calculations'!$D$7</f>
        <v>1.7576975410918561</v>
      </c>
      <c r="Q34">
        <f>BZ34*'Value Calculations'!$D$8</f>
        <v>3.1632239476877508</v>
      </c>
      <c r="R34">
        <f>CA34*'Value Calculations'!$D$9</f>
        <v>3.1488126834379182</v>
      </c>
      <c r="S34">
        <f>CB34*'Value Calculations'!$D$10</f>
        <v>8.402278903752709</v>
      </c>
      <c r="T34">
        <f>CC34*'Value Calculations'!$D$11</f>
        <v>0</v>
      </c>
      <c r="U34">
        <f>CD34*'Value Calculations'!$D$12</f>
        <v>5.6971791771258982</v>
      </c>
      <c r="V34">
        <f>CE34*'Value Calculations'!$D$13</f>
        <v>18.366609468562334</v>
      </c>
      <c r="X34">
        <f>CH34*'Value Calculations'!$D$3</f>
        <v>8.1547085725207573</v>
      </c>
      <c r="Y34">
        <f>CI34*'Value Calculations'!$D$4</f>
        <v>10.093993825384148</v>
      </c>
      <c r="Z34">
        <f>CJ34*'Value Calculations'!$D$5</f>
        <v>13.532243357698999</v>
      </c>
      <c r="AA34">
        <f>CK34*'Value Calculations'!$D$6</f>
        <v>-0.75038959151617712</v>
      </c>
      <c r="AB34">
        <f>CL34*'Value Calculations'!$D$7</f>
        <v>1.9334672952010417</v>
      </c>
      <c r="AC34">
        <f>CM34*'Value Calculations'!$D$8</f>
        <v>4.8886188282447058</v>
      </c>
      <c r="AD34">
        <f>CN34*'Value Calculations'!$D$9</f>
        <v>3.4007176981129517</v>
      </c>
      <c r="AE34">
        <f>CO34*'Value Calculations'!$D$10</f>
        <v>7.6716459556002992</v>
      </c>
      <c r="AF34">
        <f>CP34*'Value Calculations'!$D$11</f>
        <v>0</v>
      </c>
      <c r="AG34">
        <f>CQ34*'Value Calculations'!$D$12</f>
        <v>1.6277654791788281</v>
      </c>
      <c r="AH34">
        <f>CR34*'Value Calculations'!$D$13</f>
        <v>18.091454270531436</v>
      </c>
      <c r="AJ34">
        <f>CU34*'Value Calculations'!$D$3</f>
        <v>4.8928251435124546</v>
      </c>
      <c r="AK34">
        <f>CV34*'Value Calculations'!$D$4</f>
        <v>5.2098032647143988</v>
      </c>
      <c r="AL34">
        <f>CW34*'Value Calculations'!$D$5</f>
        <v>7.4294669414818033</v>
      </c>
      <c r="AM34">
        <f>CX34*'Value Calculations'!$D$6</f>
        <v>0.75038959151617712</v>
      </c>
      <c r="AN34">
        <f>CY34*'Value Calculations'!$D$7</f>
        <v>1.2303882787642992</v>
      </c>
      <c r="AO34">
        <f>CZ34*'Value Calculations'!$D$8</f>
        <v>1.8691777872700346</v>
      </c>
      <c r="AP34">
        <f>DA34*'Value Calculations'!$D$9</f>
        <v>1.7633351027252342</v>
      </c>
      <c r="AQ34">
        <f>DB34*'Value Calculations'!$D$10</f>
        <v>4.3837976889144565</v>
      </c>
      <c r="AR34">
        <f>DC34*'Value Calculations'!$D$11</f>
        <v>0.9907141480249374</v>
      </c>
      <c r="AS34">
        <f>DD34*'Value Calculations'!$D$12</f>
        <v>0.81388273958941404</v>
      </c>
      <c r="AT34">
        <f>DE34*'Value Calculations'!$D$13</f>
        <v>7.2916127478187542</v>
      </c>
      <c r="AV34">
        <f>DH34*'Value Calculations'!$D$3</f>
        <v>14.270740001911326</v>
      </c>
      <c r="AW34">
        <f>DI34*'Value Calculations'!$D$4</f>
        <v>8.7915430092055473</v>
      </c>
      <c r="AX34">
        <f>DJ34*'Value Calculations'!$D$5</f>
        <v>16.450962513281137</v>
      </c>
      <c r="AY34">
        <f>DK34*'Value Calculations'!$D$6</f>
        <v>3.0015583660647085</v>
      </c>
      <c r="AZ34">
        <f>DL34*'Value Calculations'!$D$7</f>
        <v>2.1092370493102273</v>
      </c>
      <c r="BA34">
        <f>DM34*'Value Calculations'!$D$8</f>
        <v>4.0978128413227681</v>
      </c>
      <c r="BB34">
        <f>DN34*'Value Calculations'!$D$9</f>
        <v>2.0152401174002676</v>
      </c>
      <c r="BC34">
        <f>DO34*'Value Calculations'!$D$10</f>
        <v>6.2103800592954803</v>
      </c>
      <c r="BD34">
        <f>DP34*'Value Calculations'!$D$11</f>
        <v>0.9907141480249374</v>
      </c>
      <c r="BE34">
        <f>DQ34*'Value Calculations'!$D$12</f>
        <v>9.766592875072968</v>
      </c>
      <c r="BF34">
        <f>DR34*'Value Calculations'!$D$13</f>
        <v>15.95900148579199</v>
      </c>
      <c r="BH34">
        <f>DU34*'Value Calculations'!$D$3</f>
        <v>7.7469731438947198</v>
      </c>
      <c r="BI34">
        <f>DV34*'Value Calculations'!$D$4</f>
        <v>9.4427684172948485</v>
      </c>
      <c r="BJ34">
        <f>DW34*'Value Calculations'!$D$5</f>
        <v>12.736229042540234</v>
      </c>
      <c r="BK34">
        <f>DX34*'Value Calculations'!$D$6</f>
        <v>0.62532465959681427</v>
      </c>
      <c r="BL34">
        <f>DY34*'Value Calculations'!$D$7</f>
        <v>1.7576975410918561</v>
      </c>
      <c r="BM34">
        <f>DZ34*'Value Calculations'!$D$8</f>
        <v>3.0194410409746713</v>
      </c>
      <c r="BN34">
        <f>EA34*'Value Calculations'!$D$9</f>
        <v>2.770955161425368</v>
      </c>
      <c r="BO34">
        <f>EB34*'Value Calculations'!$D$10</f>
        <v>6.2103800592954803</v>
      </c>
      <c r="BP34">
        <f>EC34*'Value Calculations'!$D$11</f>
        <v>0</v>
      </c>
      <c r="BQ34">
        <f>ED34*'Value Calculations'!$D$12</f>
        <v>1.6277654791788281</v>
      </c>
      <c r="BR34">
        <f>EE34*'Value Calculations'!$D$13</f>
        <v>16.509311881853783</v>
      </c>
      <c r="BT34">
        <f>VLOOKUP($B34,'Raw Stats'!$CM$3:$DC$528,3,FALSE)</f>
        <v>79</v>
      </c>
      <c r="BU34">
        <f>VLOOKUP($B34,'Raw Stats'!$CM$3:$DC$528,4,FALSE)</f>
        <v>31</v>
      </c>
      <c r="BV34">
        <f>VLOOKUP($B34,'Raw Stats'!$CM$3:$DC$528,5,FALSE)</f>
        <v>32</v>
      </c>
      <c r="BW34">
        <f>VLOOKUP($B34,'Raw Stats'!$CM$3:$DC$528,6,FALSE)</f>
        <v>63</v>
      </c>
      <c r="BX34">
        <f>VLOOKUP($B34,'Raw Stats'!$CM$3:$DC$528,7,FALSE)</f>
        <v>6</v>
      </c>
      <c r="BY34">
        <f>VLOOKUP($B34,'Raw Stats'!$CM$3:$DC$528,8,FALSE)</f>
        <v>20</v>
      </c>
      <c r="BZ34">
        <f>VLOOKUP($B34,'Raw Stats'!$CM$3:$DC$528,9,FALSE)</f>
        <v>44</v>
      </c>
      <c r="CA34">
        <f>VLOOKUP($B34,'Raw Stats'!$CM$3:$DC$528,10,FALSE)</f>
        <v>25</v>
      </c>
      <c r="CB34">
        <f>VLOOKUP($B34,'Raw Stats'!$CM$3:$DC$528,11,FALSE)+VLOOKUP($B34,'Raw Stats'!$CM$3:$DC$528,12,FALSE)</f>
        <v>23</v>
      </c>
      <c r="CC34">
        <f>VLOOKUP($B34,'Raw Stats'!$CM$3:$DC$528,13,FALSE)+VLOOKUP($B34,'Raw Stats'!$CM$3:$DC$528,14,FALSE)</f>
        <v>0</v>
      </c>
      <c r="CD34">
        <f>VLOOKUP($B34,'Raw Stats'!$CM$3:$DC$528,15,FALSE)</f>
        <v>7</v>
      </c>
      <c r="CE34">
        <f>VLOOKUP($B34,'Raw Stats'!$CM$3:$DC$528,16,FALSE)</f>
        <v>267</v>
      </c>
      <c r="CG34">
        <f>VLOOKUP($B34,'Raw Stats'!$BU$3:$CJ$528,3,FALSE)</f>
        <v>80</v>
      </c>
      <c r="CH34">
        <f>VLOOKUP($B34,'Raw Stats'!$BU$3:$CJ$528,4,FALSE)</f>
        <v>20</v>
      </c>
      <c r="CI34">
        <f>VLOOKUP($B34,'Raw Stats'!$BU$3:$CJ$5288,5,FALSE)</f>
        <v>31</v>
      </c>
      <c r="CJ34">
        <f>VLOOKUP($B34,'Raw Stats'!$BU$3:$CJ$528,6,FALSE)</f>
        <v>51</v>
      </c>
      <c r="CK34">
        <f>VLOOKUP($B34,'Raw Stats'!$BU$3:$CJ$528,7,FALSE)</f>
        <v>-6</v>
      </c>
      <c r="CL34">
        <f>VLOOKUP($B34,'Raw Stats'!$BU$3:$CJ$528,8,FALSE)</f>
        <v>22</v>
      </c>
      <c r="CM34">
        <f>VLOOKUP($B34,'Raw Stats'!$BU$3:$CJ$528,9,FALSE)</f>
        <v>68</v>
      </c>
      <c r="CN34">
        <f>VLOOKUP($B34,'Raw Stats'!$BU$3:$CJ$528,10,FALSE)</f>
        <v>27</v>
      </c>
      <c r="CO34">
        <f>VLOOKUP($B34,'Raw Stats'!$BU$3:$CJ$528,11,FALSE)+VLOOKUP($B34,'Raw Stats'!$BU$3:$CJ$528,12,FALSE)</f>
        <v>21</v>
      </c>
      <c r="CP34">
        <f>VLOOKUP($B34,'Raw Stats'!$BU$3:$CJ$528,13,FALSE)+VLOOKUP($B34,'Raw Stats'!$BU$3:$CJ$528,14,FALSE)</f>
        <v>0</v>
      </c>
      <c r="CQ34">
        <f>VLOOKUP($B34,'Raw Stats'!$BU$3:$CJ$528,15,FALSE)</f>
        <v>2</v>
      </c>
      <c r="CR34">
        <f>VLOOKUP($B34,'Raw Stats'!$BU$3:$CJ$528,16,FALSE)</f>
        <v>263</v>
      </c>
      <c r="CT34">
        <f>VLOOKUP($B34,'Raw Stats'!$BC$3:$BR$528,3,FALSE)</f>
        <v>34</v>
      </c>
      <c r="CU34">
        <f>VLOOKUP($B34,'Raw Stats'!$BC$3:$BR$528,4,FALSE)</f>
        <v>12</v>
      </c>
      <c r="CV34">
        <f>VLOOKUP($B34,'Raw Stats'!$BC$3:$BR$5288,5,FALSE)</f>
        <v>16</v>
      </c>
      <c r="CW34">
        <f>VLOOKUP($B34,'Raw Stats'!$BC$3:$BR$52888,6,FALSE)</f>
        <v>28</v>
      </c>
      <c r="CX34">
        <f>VLOOKUP($B34,'Raw Stats'!$BC$3:$BR$5288,7,FALSE)</f>
        <v>6</v>
      </c>
      <c r="CY34">
        <f>VLOOKUP($B34,'Raw Stats'!$BC$3:$BR$5288,8,FALSE)</f>
        <v>14</v>
      </c>
      <c r="CZ34">
        <f>VLOOKUP($B34,'Raw Stats'!$BC$3:$BR$5288,9,FALSE)</f>
        <v>26</v>
      </c>
      <c r="DA34">
        <f>VLOOKUP($B34,'Raw Stats'!$BC$3:$BR$5288,10,FALSE)</f>
        <v>14</v>
      </c>
      <c r="DB34">
        <f>VLOOKUP($B34,'Raw Stats'!$BC$3:$BR$5288,11,FALSE)+VLOOKUP($B34,'Raw Stats'!$BC$3:$BR$5288,12,FALSE)</f>
        <v>12</v>
      </c>
      <c r="DC34">
        <f>VLOOKUP($B34,'Raw Stats'!$BC$3:$BR$5288,13,FALSE)+VLOOKUP($B34,'Raw Stats'!$BC$3:$BR$5288,14,FALSE)</f>
        <v>1</v>
      </c>
      <c r="DD34">
        <f>VLOOKUP($B34,'Raw Stats'!$BC$3:$BR$5288,15,FALSE)</f>
        <v>1</v>
      </c>
      <c r="DE34">
        <f>VLOOKUP($B34,'Raw Stats'!$BC$3:$BR$5288,16,FALSE)</f>
        <v>106</v>
      </c>
      <c r="DG34">
        <f>VLOOKUP($B34,'Raw Stats'!$AK$3:$AZ$528,3,FALSE)</f>
        <v>77</v>
      </c>
      <c r="DH34">
        <f>VLOOKUP($B34,'Raw Stats'!$AK$3:$AZ$528,4,FALSE)</f>
        <v>35</v>
      </c>
      <c r="DI34">
        <f>VLOOKUP($B34,'Raw Stats'!$AK$3:$AZ$528,5,FALSE)</f>
        <v>27</v>
      </c>
      <c r="DJ34">
        <f>VLOOKUP($B34,'Raw Stats'!$AK$3:$AZ$528,6,FALSE)</f>
        <v>62</v>
      </c>
      <c r="DK34">
        <f>VLOOKUP($B34,'Raw Stats'!$AK$3:$AZ$528,7,FALSE)</f>
        <v>24</v>
      </c>
      <c r="DL34">
        <f>VLOOKUP($B34,'Raw Stats'!$AK$3:$AZ$528,8,FALSE)</f>
        <v>24</v>
      </c>
      <c r="DM34">
        <f>VLOOKUP($B34,'Raw Stats'!$AK$3:$AZ$528,9,FALSE)</f>
        <v>57</v>
      </c>
      <c r="DN34">
        <f>VLOOKUP($B34,'Raw Stats'!$AK$3:$AZ$528,10,FALSE)</f>
        <v>16</v>
      </c>
      <c r="DO34">
        <f>VLOOKUP($B34,'Raw Stats'!$AK$3:$AZ$528,11,FALSE)+VLOOKUP($B34,'Raw Stats'!$AK$3:$AZ$528,12,FALSE)</f>
        <v>17</v>
      </c>
      <c r="DP34">
        <f>VLOOKUP($B34,'Raw Stats'!$AK$3:$AZ$528,13,FALSE)+VLOOKUP($B34,'Raw Stats'!$AK$3:$AZ$528,14,FALSE)</f>
        <v>1</v>
      </c>
      <c r="DQ34">
        <f>VLOOKUP($B34,'Raw Stats'!$AK$3:$AZ$528,15,FALSE)</f>
        <v>12</v>
      </c>
      <c r="DR34">
        <f>VLOOKUP($B34,'Raw Stats'!$AK$3:$AZ$528,16,FALSE)</f>
        <v>232</v>
      </c>
      <c r="DT34">
        <f>VLOOKUP($B34,'Raw Stats'!$S$3:$AH$528,3,FALSE)</f>
        <v>79</v>
      </c>
      <c r="DU34">
        <f>VLOOKUP($B34,'Raw Stats'!$S$3:$AH$528,4,FALSE)</f>
        <v>19</v>
      </c>
      <c r="DV34">
        <f>VLOOKUP($B34,'Raw Stats'!$S$3:$AH$528,5,FALSE)</f>
        <v>29</v>
      </c>
      <c r="DW34">
        <f>VLOOKUP($B34,'Raw Stats'!$S$3:$AH$528,6,FALSE)</f>
        <v>48</v>
      </c>
      <c r="DX34">
        <f>VLOOKUP($B34,'Raw Stats'!$S$3:$AH$528,7,FALSE)</f>
        <v>5</v>
      </c>
      <c r="DY34">
        <f>VLOOKUP($B34,'Raw Stats'!$S$3:$AH$528,8,FALSE)</f>
        <v>20</v>
      </c>
      <c r="DZ34">
        <f>VLOOKUP($B34,'Raw Stats'!$S$3:$AH$528,9,FALSE)</f>
        <v>42</v>
      </c>
      <c r="EA34">
        <f>VLOOKUP($B34,'Raw Stats'!$S$3:$AH$528,10,FALSE)</f>
        <v>22</v>
      </c>
      <c r="EB34">
        <f>VLOOKUP($B34,'Raw Stats'!$S$3:$AH$528,11,FALSE)+VLOOKUP($B34,'Raw Stats'!$S$3:$AH$528,12,FALSE)</f>
        <v>17</v>
      </c>
      <c r="EC34">
        <f>VLOOKUP($B34,'Raw Stats'!$S$3:$AH$528,13,FALSE)+VLOOKUP($B34,'Raw Stats'!$S$3:$AH$528,14,FALSE)</f>
        <v>0</v>
      </c>
      <c r="ED34">
        <f>VLOOKUP($B34,'Raw Stats'!$S$3:$AH$528,15,FALSE)</f>
        <v>2</v>
      </c>
      <c r="EE34">
        <f>VLOOKUP($B34,'Raw Stats'!$S$3:$AH$528,16,FALSE)</f>
        <v>240</v>
      </c>
    </row>
    <row r="35" spans="1:135" x14ac:dyDescent="0.2">
      <c r="A35" t="e">
        <f>VLOOKUP(B35,'ALL SKATERS'!$B$3:$I$378,9,FALSE)</f>
        <v>#REF!</v>
      </c>
      <c r="B35" t="s">
        <v>78</v>
      </c>
      <c r="C35">
        <f t="shared" ref="C35:C66" si="8">IF(BT35=0,"",SUMIF(L35:V35,"&lt;&gt;#N/A")/BT35)</f>
        <v>0.81167839129589869</v>
      </c>
      <c r="D35">
        <f t="shared" ref="D35:D66" si="9">SUMIF(X35:AH35,"&lt;&gt;#N/A")/CG35</f>
        <v>0.78942770924039429</v>
      </c>
      <c r="E35">
        <f t="shared" ref="E35:E66" si="10">SUMIF(AJ35:AT35,"&lt;&gt;#N/A")/CT35</f>
        <v>0.83654413545700379</v>
      </c>
      <c r="F35">
        <f t="shared" ref="F35:F66" si="11">SUMIF(AV35:BF35,"&lt;&gt;#N/A")/DG35</f>
        <v>1.1593310810941422</v>
      </c>
      <c r="G35">
        <f t="shared" ref="G35:G66" si="12">SUMIF(BH35:BR35,"&lt;&gt;#N/A")/DT35</f>
        <v>0.98614180781770477</v>
      </c>
      <c r="H35">
        <f>VLOOKUP(B35,'ALL SKATERS'!$B$3:$H$378,7,FALSE)</f>
        <v>0.84</v>
      </c>
      <c r="I35" s="29" t="e">
        <f t="shared" ref="I35:I66" si="13">(H35-0.96)/A35*100</f>
        <v>#REF!</v>
      </c>
      <c r="J35" s="29">
        <f t="shared" ref="J35:J66" si="14">(H35-0.97)/0.01</f>
        <v>-13</v>
      </c>
      <c r="K35" s="29">
        <f t="shared" ref="K35:K66" si="15">H35-0.96</f>
        <v>-0.12</v>
      </c>
      <c r="L35">
        <f>BU35*'Value Calculations'!$D$3</f>
        <v>11.008856572903023</v>
      </c>
      <c r="M35">
        <f>BV35*'Value Calculations'!$D$4</f>
        <v>6.5122540808929985</v>
      </c>
      <c r="N35">
        <f>BW35*'Value Calculations'!$D$5</f>
        <v>12.470890937487313</v>
      </c>
      <c r="O35">
        <f>BX35*'Value Calculations'!$D$6</f>
        <v>0.87545452343553998</v>
      </c>
      <c r="P35">
        <f>BY35*'Value Calculations'!$D$7</f>
        <v>1.4061580328734848</v>
      </c>
      <c r="Q35">
        <f>BZ35*'Value Calculations'!$D$8</f>
        <v>2.8037666809050519</v>
      </c>
      <c r="R35">
        <f>CA35*'Value Calculations'!$D$9</f>
        <v>0.75571504402510037</v>
      </c>
      <c r="S35">
        <f>CB35*'Value Calculations'!$D$10</f>
        <v>6.5756965333716852</v>
      </c>
      <c r="T35">
        <f>CC35*'Value Calculations'!$D$11</f>
        <v>0</v>
      </c>
      <c r="U35">
        <f>CD35*'Value Calculations'!$D$12</f>
        <v>1.6277654791788281</v>
      </c>
      <c r="V35">
        <f>CE35*'Value Calculations'!$D$13</f>
        <v>11.969251114343994</v>
      </c>
      <c r="X35">
        <f>CH35*'Value Calculations'!$D$3</f>
        <v>4.4850897148864171</v>
      </c>
      <c r="Y35">
        <f>CI35*'Value Calculations'!$D$4</f>
        <v>6.1866413768483488</v>
      </c>
      <c r="Z35">
        <f>CJ35*'Value Calculations'!$D$5</f>
        <v>7.960143151587646</v>
      </c>
      <c r="AA35">
        <f>CK35*'Value Calculations'!$D$6</f>
        <v>0.87545452343553998</v>
      </c>
      <c r="AB35">
        <f>CL35*'Value Calculations'!$D$7</f>
        <v>0.87884877054592803</v>
      </c>
      <c r="AC35">
        <f>CM35*'Value Calculations'!$D$8</f>
        <v>1.0783718003480969</v>
      </c>
      <c r="AD35">
        <f>CN35*'Value Calculations'!$D$9</f>
        <v>1.2595250733751673</v>
      </c>
      <c r="AE35">
        <f>CO35*'Value Calculations'!$D$10</f>
        <v>2.5572153185334328</v>
      </c>
      <c r="AF35">
        <f>CP35*'Value Calculations'!$D$11</f>
        <v>0</v>
      </c>
      <c r="AG35">
        <f>CQ35*'Value Calculations'!$D$12</f>
        <v>0</v>
      </c>
      <c r="AH35">
        <f>CR35*'Value Calculations'!$D$13</f>
        <v>7.0852463492955824</v>
      </c>
      <c r="AJ35">
        <f>CU35*'Value Calculations'!$D$3</f>
        <v>4.8928251435124546</v>
      </c>
      <c r="AK35">
        <f>CV35*'Value Calculations'!$D$4</f>
        <v>4.8841905606697491</v>
      </c>
      <c r="AL35">
        <f>CW35*'Value Calculations'!$D$5</f>
        <v>7.1641288364288815</v>
      </c>
      <c r="AM35">
        <f>CX35*'Value Calculations'!$D$6</f>
        <v>-0.37519479575808856</v>
      </c>
      <c r="AN35">
        <f>CY35*'Value Calculations'!$D$7</f>
        <v>1.2303882787642992</v>
      </c>
      <c r="AO35">
        <f>CZ35*'Value Calculations'!$D$8</f>
        <v>1.5097205204873356</v>
      </c>
      <c r="AP35">
        <f>DA35*'Value Calculations'!$D$9</f>
        <v>2.2671451320753011</v>
      </c>
      <c r="AQ35">
        <f>DB35*'Value Calculations'!$D$10</f>
        <v>3.2878482666858426</v>
      </c>
      <c r="AR35">
        <f>DC35*'Value Calculations'!$D$11</f>
        <v>0</v>
      </c>
      <c r="AS35">
        <f>DD35*'Value Calculations'!$D$12</f>
        <v>4.0694136979470699</v>
      </c>
      <c r="AT35">
        <f>DE35*'Value Calculations'!$D$13</f>
        <v>10.387108725666339</v>
      </c>
      <c r="AV35">
        <f>DH35*'Value Calculations'!$D$3</f>
        <v>16.717152573667555</v>
      </c>
      <c r="AW35">
        <f>DI35*'Value Calculations'!$D$4</f>
        <v>11.396444641562747</v>
      </c>
      <c r="AX35">
        <f>DJ35*'Value Calculations'!$D$5</f>
        <v>20.165695984022037</v>
      </c>
      <c r="AY35">
        <f>DK35*'Value Calculations'!$D$6</f>
        <v>1.8759739787904428</v>
      </c>
      <c r="AZ35">
        <f>DL35*'Value Calculations'!$D$7</f>
        <v>2.9880858198561553</v>
      </c>
      <c r="BA35">
        <f>DM35*'Value Calculations'!$D$8</f>
        <v>4.5291615614620069</v>
      </c>
      <c r="BB35">
        <f>DN35*'Value Calculations'!$D$9</f>
        <v>5.0381002935006691</v>
      </c>
      <c r="BC35">
        <f>DO35*'Value Calculations'!$D$10</f>
        <v>7.6716459556002992</v>
      </c>
      <c r="BD35">
        <f>DP35*'Value Calculations'!$D$11</f>
        <v>0</v>
      </c>
      <c r="BE35">
        <f>DQ35*'Value Calculations'!$D$12</f>
        <v>5.6971791771258982</v>
      </c>
      <c r="BF35">
        <f>DR35*'Value Calculations'!$D$13</f>
        <v>18.985708664131849</v>
      </c>
      <c r="BH35">
        <f>DU35*'Value Calculations'!$D$3</f>
        <v>8.9701794297728341</v>
      </c>
      <c r="BI35">
        <f>DV35*'Value Calculations'!$D$4</f>
        <v>8.4659303051608976</v>
      </c>
      <c r="BJ35">
        <f>DW35*'Value Calculations'!$D$5</f>
        <v>12.736229042540234</v>
      </c>
      <c r="BK35">
        <f>DX35*'Value Calculations'!$D$6</f>
        <v>1.0005194553549028</v>
      </c>
      <c r="BL35">
        <f>DY35*'Value Calculations'!$D$7</f>
        <v>1.5819277869826704</v>
      </c>
      <c r="BM35">
        <f>DZ35*'Value Calculations'!$D$8</f>
        <v>3.3070068544008304</v>
      </c>
      <c r="BN35">
        <f>EA35*'Value Calculations'!$D$9</f>
        <v>2.770955161425368</v>
      </c>
      <c r="BO35">
        <f>EB35*'Value Calculations'!$D$10</f>
        <v>5.8450635852192754</v>
      </c>
      <c r="BP35">
        <f>EC35*'Value Calculations'!$D$11</f>
        <v>0</v>
      </c>
      <c r="BQ35">
        <f>ED35*'Value Calculations'!$D$12</f>
        <v>3.2555309583576562</v>
      </c>
      <c r="BR35">
        <f>EE35*'Value Calculations'!$D$13</f>
        <v>13.207449505483027</v>
      </c>
      <c r="BT35">
        <f>VLOOKUP($B35,'Raw Stats'!$CM$3:$DC$528,3,FALSE)</f>
        <v>69</v>
      </c>
      <c r="BU35">
        <f>VLOOKUP($B35,'Raw Stats'!$CM$3:$DC$528,4,FALSE)</f>
        <v>27</v>
      </c>
      <c r="BV35">
        <f>VLOOKUP($B35,'Raw Stats'!$CM$3:$DC$528,5,FALSE)</f>
        <v>20</v>
      </c>
      <c r="BW35">
        <f>VLOOKUP($B35,'Raw Stats'!$CM$3:$DC$528,6,FALSE)</f>
        <v>47</v>
      </c>
      <c r="BX35">
        <f>VLOOKUP($B35,'Raw Stats'!$CM$3:$DC$528,7,FALSE)</f>
        <v>7</v>
      </c>
      <c r="BY35">
        <f>VLOOKUP($B35,'Raw Stats'!$CM$3:$DC$528,8,FALSE)</f>
        <v>16</v>
      </c>
      <c r="BZ35">
        <f>VLOOKUP($B35,'Raw Stats'!$CM$3:$DC$528,9,FALSE)</f>
        <v>39</v>
      </c>
      <c r="CA35">
        <f>VLOOKUP($B35,'Raw Stats'!$CM$3:$DC$528,10,FALSE)</f>
        <v>6</v>
      </c>
      <c r="CB35">
        <f>VLOOKUP($B35,'Raw Stats'!$CM$3:$DC$528,11,FALSE)+VLOOKUP($B35,'Raw Stats'!$CM$3:$DC$528,12,FALSE)</f>
        <v>18</v>
      </c>
      <c r="CC35">
        <f>VLOOKUP($B35,'Raw Stats'!$CM$3:$DC$528,13,FALSE)+VLOOKUP($B35,'Raw Stats'!$CM$3:$DC$528,14,FALSE)</f>
        <v>0</v>
      </c>
      <c r="CD35">
        <f>VLOOKUP($B35,'Raw Stats'!$CM$3:$DC$528,15,FALSE)</f>
        <v>2</v>
      </c>
      <c r="CE35">
        <f>VLOOKUP($B35,'Raw Stats'!$CM$3:$DC$528,16,FALSE)</f>
        <v>174</v>
      </c>
      <c r="CG35">
        <f>VLOOKUP($B35,'Raw Stats'!$BU$3:$CJ$528,3,FALSE)</f>
        <v>41</v>
      </c>
      <c r="CH35">
        <f>VLOOKUP($B35,'Raw Stats'!$BU$3:$CJ$528,4,FALSE)</f>
        <v>11</v>
      </c>
      <c r="CI35">
        <f>VLOOKUP($B35,'Raw Stats'!$BU$3:$CJ$5288,5,FALSE)</f>
        <v>19</v>
      </c>
      <c r="CJ35">
        <f>VLOOKUP($B35,'Raw Stats'!$BU$3:$CJ$528,6,FALSE)</f>
        <v>30</v>
      </c>
      <c r="CK35">
        <f>VLOOKUP($B35,'Raw Stats'!$BU$3:$CJ$528,7,FALSE)</f>
        <v>7</v>
      </c>
      <c r="CL35">
        <f>VLOOKUP($B35,'Raw Stats'!$BU$3:$CJ$528,8,FALSE)</f>
        <v>10</v>
      </c>
      <c r="CM35">
        <f>VLOOKUP($B35,'Raw Stats'!$BU$3:$CJ$528,9,FALSE)</f>
        <v>15</v>
      </c>
      <c r="CN35">
        <f>VLOOKUP($B35,'Raw Stats'!$BU$3:$CJ$528,10,FALSE)</f>
        <v>10</v>
      </c>
      <c r="CO35">
        <f>VLOOKUP($B35,'Raw Stats'!$BU$3:$CJ$528,11,FALSE)+VLOOKUP($B35,'Raw Stats'!$BU$3:$CJ$528,12,FALSE)</f>
        <v>7</v>
      </c>
      <c r="CP35">
        <f>VLOOKUP($B35,'Raw Stats'!$BU$3:$CJ$528,13,FALSE)+VLOOKUP($B35,'Raw Stats'!$BU$3:$CJ$528,14,FALSE)</f>
        <v>0</v>
      </c>
      <c r="CQ35">
        <f>VLOOKUP($B35,'Raw Stats'!$BU$3:$CJ$528,15,FALSE)</f>
        <v>0</v>
      </c>
      <c r="CR35">
        <f>VLOOKUP($B35,'Raw Stats'!$BU$3:$CJ$528,16,FALSE)</f>
        <v>103</v>
      </c>
      <c r="CT35">
        <f>VLOOKUP($B35,'Raw Stats'!$BC$3:$BR$528,3,FALSE)</f>
        <v>47</v>
      </c>
      <c r="CU35">
        <f>VLOOKUP($B35,'Raw Stats'!$BC$3:$BR$528,4,FALSE)</f>
        <v>12</v>
      </c>
      <c r="CV35">
        <f>VLOOKUP($B35,'Raw Stats'!$BC$3:$BR$5288,5,FALSE)</f>
        <v>15</v>
      </c>
      <c r="CW35">
        <f>VLOOKUP($B35,'Raw Stats'!$BC$3:$BR$52888,6,FALSE)</f>
        <v>27</v>
      </c>
      <c r="CX35">
        <f>VLOOKUP($B35,'Raw Stats'!$BC$3:$BR$5288,7,FALSE)</f>
        <v>-3</v>
      </c>
      <c r="CY35">
        <f>VLOOKUP($B35,'Raw Stats'!$BC$3:$BR$5288,8,FALSE)</f>
        <v>14</v>
      </c>
      <c r="CZ35">
        <f>VLOOKUP($B35,'Raw Stats'!$BC$3:$BR$5288,9,FALSE)</f>
        <v>21</v>
      </c>
      <c r="DA35">
        <f>VLOOKUP($B35,'Raw Stats'!$BC$3:$BR$5288,10,FALSE)</f>
        <v>18</v>
      </c>
      <c r="DB35">
        <f>VLOOKUP($B35,'Raw Stats'!$BC$3:$BR$5288,11,FALSE)+VLOOKUP($B35,'Raw Stats'!$BC$3:$BR$5288,12,FALSE)</f>
        <v>9</v>
      </c>
      <c r="DC35">
        <f>VLOOKUP($B35,'Raw Stats'!$BC$3:$BR$5288,13,FALSE)+VLOOKUP($B35,'Raw Stats'!$BC$3:$BR$5288,14,FALSE)</f>
        <v>0</v>
      </c>
      <c r="DD35">
        <f>VLOOKUP($B35,'Raw Stats'!$BC$3:$BR$5288,15,FALSE)</f>
        <v>5</v>
      </c>
      <c r="DE35">
        <f>VLOOKUP($B35,'Raw Stats'!$BC$3:$BR$5288,16,FALSE)</f>
        <v>151</v>
      </c>
      <c r="DG35">
        <f>VLOOKUP($B35,'Raw Stats'!$AK$3:$AZ$528,3,FALSE)</f>
        <v>82</v>
      </c>
      <c r="DH35">
        <f>VLOOKUP($B35,'Raw Stats'!$AK$3:$AZ$528,4,FALSE)</f>
        <v>41</v>
      </c>
      <c r="DI35">
        <f>VLOOKUP($B35,'Raw Stats'!$AK$3:$AZ$528,5,FALSE)</f>
        <v>35</v>
      </c>
      <c r="DJ35">
        <f>VLOOKUP($B35,'Raw Stats'!$AK$3:$AZ$528,6,FALSE)</f>
        <v>76</v>
      </c>
      <c r="DK35">
        <f>VLOOKUP($B35,'Raw Stats'!$AK$3:$AZ$528,7,FALSE)</f>
        <v>15</v>
      </c>
      <c r="DL35">
        <f>VLOOKUP($B35,'Raw Stats'!$AK$3:$AZ$528,8,FALSE)</f>
        <v>34</v>
      </c>
      <c r="DM35">
        <f>VLOOKUP($B35,'Raw Stats'!$AK$3:$AZ$528,9,FALSE)</f>
        <v>63</v>
      </c>
      <c r="DN35">
        <f>VLOOKUP($B35,'Raw Stats'!$AK$3:$AZ$528,10,FALSE)</f>
        <v>40</v>
      </c>
      <c r="DO35">
        <f>VLOOKUP($B35,'Raw Stats'!$AK$3:$AZ$528,11,FALSE)+VLOOKUP($B35,'Raw Stats'!$AK$3:$AZ$528,12,FALSE)</f>
        <v>21</v>
      </c>
      <c r="DP35">
        <f>VLOOKUP($B35,'Raw Stats'!$AK$3:$AZ$528,13,FALSE)+VLOOKUP($B35,'Raw Stats'!$AK$3:$AZ$528,14,FALSE)</f>
        <v>0</v>
      </c>
      <c r="DQ35">
        <f>VLOOKUP($B35,'Raw Stats'!$AK$3:$AZ$528,15,FALSE)</f>
        <v>7</v>
      </c>
      <c r="DR35">
        <f>VLOOKUP($B35,'Raw Stats'!$AK$3:$AZ$528,16,FALSE)</f>
        <v>276</v>
      </c>
      <c r="DT35">
        <f>VLOOKUP($B35,'Raw Stats'!$S$3:$AH$528,3,FALSE)</f>
        <v>62</v>
      </c>
      <c r="DU35">
        <f>VLOOKUP($B35,'Raw Stats'!$S$3:$AH$528,4,FALSE)</f>
        <v>22</v>
      </c>
      <c r="DV35">
        <f>VLOOKUP($B35,'Raw Stats'!$S$3:$AH$528,5,FALSE)</f>
        <v>26</v>
      </c>
      <c r="DW35">
        <f>VLOOKUP($B35,'Raw Stats'!$S$3:$AH$528,6,FALSE)</f>
        <v>48</v>
      </c>
      <c r="DX35">
        <f>VLOOKUP($B35,'Raw Stats'!$S$3:$AH$528,7,FALSE)</f>
        <v>8</v>
      </c>
      <c r="DY35">
        <f>VLOOKUP($B35,'Raw Stats'!$S$3:$AH$528,8,FALSE)</f>
        <v>18</v>
      </c>
      <c r="DZ35">
        <f>VLOOKUP($B35,'Raw Stats'!$S$3:$AH$528,9,FALSE)</f>
        <v>46</v>
      </c>
      <c r="EA35">
        <f>VLOOKUP($B35,'Raw Stats'!$S$3:$AH$528,10,FALSE)</f>
        <v>22</v>
      </c>
      <c r="EB35">
        <f>VLOOKUP($B35,'Raw Stats'!$S$3:$AH$528,11,FALSE)+VLOOKUP($B35,'Raw Stats'!$S$3:$AH$528,12,FALSE)</f>
        <v>16</v>
      </c>
      <c r="EC35">
        <f>VLOOKUP($B35,'Raw Stats'!$S$3:$AH$528,13,FALSE)+VLOOKUP($B35,'Raw Stats'!$S$3:$AH$528,14,FALSE)</f>
        <v>0</v>
      </c>
      <c r="ED35">
        <f>VLOOKUP($B35,'Raw Stats'!$S$3:$AH$528,15,FALSE)</f>
        <v>4</v>
      </c>
      <c r="EE35">
        <f>VLOOKUP($B35,'Raw Stats'!$S$3:$AH$528,16,FALSE)</f>
        <v>192</v>
      </c>
    </row>
    <row r="36" spans="1:135" x14ac:dyDescent="0.2">
      <c r="A36" t="e">
        <f>VLOOKUP(B36,'ALL SKATERS'!$B$3:$I$378,9,FALSE)</f>
        <v>#REF!</v>
      </c>
      <c r="B36" t="s">
        <v>83</v>
      </c>
      <c r="C36">
        <f t="shared" si="8"/>
        <v>1.144316067249044</v>
      </c>
      <c r="D36">
        <f t="shared" si="9"/>
        <v>0.87704090735983742</v>
      </c>
      <c r="E36">
        <f t="shared" si="10"/>
        <v>1.0763749146353159</v>
      </c>
      <c r="F36">
        <f t="shared" si="11"/>
        <v>0.75345277801735455</v>
      </c>
      <c r="G36">
        <f t="shared" si="12"/>
        <v>0.67633625060032598</v>
      </c>
      <c r="H36">
        <f>VLOOKUP(B36,'ALL SKATERS'!$B$3:$H$378,7,FALSE)</f>
        <v>1.1399999999999999</v>
      </c>
      <c r="I36" s="29" t="e">
        <f t="shared" si="13"/>
        <v>#REF!</v>
      </c>
      <c r="J36" s="29">
        <f t="shared" si="14"/>
        <v>16.999999999999993</v>
      </c>
      <c r="K36" s="29">
        <f t="shared" si="15"/>
        <v>0.17999999999999994</v>
      </c>
      <c r="L36">
        <f>BU36*'Value Calculations'!$D$3</f>
        <v>8.9701794297728341</v>
      </c>
      <c r="M36">
        <f>BV36*'Value Calculations'!$D$4</f>
        <v>19.211149538634345</v>
      </c>
      <c r="N36">
        <f>BW36*'Value Calculations'!$D$5</f>
        <v>21.492386509286646</v>
      </c>
      <c r="O36">
        <f>BX36*'Value Calculations'!$D$6</f>
        <v>0.12506493191936285</v>
      </c>
      <c r="P36">
        <f>BY36*'Value Calculations'!$D$7</f>
        <v>6.8550204102582386</v>
      </c>
      <c r="Q36">
        <f>BZ36*'Value Calculations'!$D$8</f>
        <v>3.9540299346096885</v>
      </c>
      <c r="R36">
        <f>CA36*'Value Calculations'!$D$9</f>
        <v>3.5266702054504684</v>
      </c>
      <c r="S36">
        <f>CB36*'Value Calculations'!$D$10</f>
        <v>12.055443644514755</v>
      </c>
      <c r="T36">
        <f>CC36*'Value Calculations'!$D$11</f>
        <v>0</v>
      </c>
      <c r="U36">
        <f>CD36*'Value Calculations'!$D$12</f>
        <v>2.441648218768242</v>
      </c>
      <c r="V36">
        <f>CE36*'Value Calculations'!$D$13</f>
        <v>15.202324691207025</v>
      </c>
      <c r="X36">
        <f>CH36*'Value Calculations'!$D$3</f>
        <v>9.3779148583988725</v>
      </c>
      <c r="Y36">
        <f>CI36*'Value Calculations'!$D$4</f>
        <v>12.698895457741347</v>
      </c>
      <c r="Z36">
        <f>CJ36*'Value Calculations'!$D$5</f>
        <v>16.450962513281137</v>
      </c>
      <c r="AA36">
        <f>CK36*'Value Calculations'!$D$6</f>
        <v>1.3757142511129914</v>
      </c>
      <c r="AB36">
        <f>CL36*'Value Calculations'!$D$7</f>
        <v>1.9334672952010417</v>
      </c>
      <c r="AC36">
        <f>CM36*'Value Calculations'!$D$8</f>
        <v>1.365937613774256</v>
      </c>
      <c r="AD36">
        <f>CN36*'Value Calculations'!$D$9</f>
        <v>2.5190501467503346</v>
      </c>
      <c r="AE36">
        <f>CO36*'Value Calculations'!$D$10</f>
        <v>8.402278903752709</v>
      </c>
      <c r="AF36">
        <f>CP36*'Value Calculations'!$D$11</f>
        <v>0</v>
      </c>
      <c r="AG36">
        <f>CQ36*'Value Calculations'!$D$12</f>
        <v>1.6277654791788281</v>
      </c>
      <c r="AH36">
        <f>CR36*'Value Calculations'!$D$13</f>
        <v>16.165367884315163</v>
      </c>
      <c r="AJ36">
        <f>CU36*'Value Calculations'!$D$3</f>
        <v>8.9701794297728341</v>
      </c>
      <c r="AK36">
        <f>CV36*'Value Calculations'!$D$4</f>
        <v>7.8147048970715982</v>
      </c>
      <c r="AL36">
        <f>CW36*'Value Calculations'!$D$5</f>
        <v>12.205552832434391</v>
      </c>
      <c r="AM36">
        <f>CX36*'Value Calculations'!$D$6</f>
        <v>-0.87545452343553998</v>
      </c>
      <c r="AN36">
        <f>CY36*'Value Calculations'!$D$7</f>
        <v>3.0759706969107481</v>
      </c>
      <c r="AO36">
        <f>CZ36*'Value Calculations'!$D$8</f>
        <v>1.4378290671307958</v>
      </c>
      <c r="AP36">
        <f>DA36*'Value Calculations'!$D$9</f>
        <v>1.5114300880502007</v>
      </c>
      <c r="AQ36">
        <f>DB36*'Value Calculations'!$D$10</f>
        <v>6.2103800592954803</v>
      </c>
      <c r="AR36">
        <f>DC36*'Value Calculations'!$D$11</f>
        <v>0</v>
      </c>
      <c r="AS36">
        <f>DD36*'Value Calculations'!$D$12</f>
        <v>2.441648218768242</v>
      </c>
      <c r="AT36">
        <f>DE36*'Value Calculations'!$D$13</f>
        <v>8.873755136496408</v>
      </c>
      <c r="AV36">
        <f>DH36*'Value Calculations'!$D$3</f>
        <v>7.3392377152686823</v>
      </c>
      <c r="AW36">
        <f>DI36*'Value Calculations'!$D$4</f>
        <v>10.093993825384148</v>
      </c>
      <c r="AX36">
        <f>DJ36*'Value Calculations'!$D$5</f>
        <v>13.001567147593155</v>
      </c>
      <c r="AY36">
        <f>DK36*'Value Calculations'!$D$6</f>
        <v>1.3757142511129914</v>
      </c>
      <c r="AZ36">
        <f>DL36*'Value Calculations'!$D$7</f>
        <v>2.8123160657469697</v>
      </c>
      <c r="BA36">
        <f>DM36*'Value Calculations'!$D$8</f>
        <v>3.1632239476877508</v>
      </c>
      <c r="BB36">
        <f>DN36*'Value Calculations'!$D$9</f>
        <v>2.2671451320753011</v>
      </c>
      <c r="BC36">
        <f>DO36*'Value Calculations'!$D$10</f>
        <v>4.0184812148382516</v>
      </c>
      <c r="BD36">
        <f>DP36*'Value Calculations'!$D$11</f>
        <v>0</v>
      </c>
      <c r="BE36">
        <f>DQ36*'Value Calculations'!$D$12</f>
        <v>1.6277654791788281</v>
      </c>
      <c r="BF36">
        <f>DR36*'Value Calculations'!$D$13</f>
        <v>13.069871906467579</v>
      </c>
      <c r="BH36">
        <f>DU36*'Value Calculations'!$D$3</f>
        <v>5.7082960007645305</v>
      </c>
      <c r="BI36">
        <f>DV36*'Value Calculations'!$D$4</f>
        <v>10.419606529428798</v>
      </c>
      <c r="BJ36">
        <f>DW36*'Value Calculations'!$D$5</f>
        <v>12.205552832434391</v>
      </c>
      <c r="BK36">
        <f>DX36*'Value Calculations'!$D$6</f>
        <v>-0.37519479575808856</v>
      </c>
      <c r="BL36">
        <f>DY36*'Value Calculations'!$D$7</f>
        <v>2.2850068034194129</v>
      </c>
      <c r="BM36">
        <f>DZ36*'Value Calculations'!$D$8</f>
        <v>3.9540299346096885</v>
      </c>
      <c r="BN36">
        <f>EA36*'Value Calculations'!$D$9</f>
        <v>2.770955161425368</v>
      </c>
      <c r="BO36">
        <f>EB36*'Value Calculations'!$D$10</f>
        <v>2.9225317926096377</v>
      </c>
      <c r="BP36">
        <f>EC36*'Value Calculations'!$D$11</f>
        <v>0</v>
      </c>
      <c r="BQ36">
        <f>ED36*'Value Calculations'!$D$12</f>
        <v>1.6277654791788281</v>
      </c>
      <c r="BR36">
        <f>EE36*'Value Calculations'!$D$13</f>
        <v>12.58835030991351</v>
      </c>
      <c r="BT36">
        <f>VLOOKUP($B36,'Raw Stats'!$CM$3:$DC$528,3,FALSE)</f>
        <v>82</v>
      </c>
      <c r="BU36">
        <f>VLOOKUP($B36,'Raw Stats'!$CM$3:$DC$528,4,FALSE)</f>
        <v>22</v>
      </c>
      <c r="BV36">
        <f>VLOOKUP($B36,'Raw Stats'!$CM$3:$DC$528,5,FALSE)</f>
        <v>59</v>
      </c>
      <c r="BW36">
        <f>VLOOKUP($B36,'Raw Stats'!$CM$3:$DC$528,6,FALSE)</f>
        <v>81</v>
      </c>
      <c r="BX36">
        <f>VLOOKUP($B36,'Raw Stats'!$CM$3:$DC$528,7,FALSE)</f>
        <v>1</v>
      </c>
      <c r="BY36">
        <f>VLOOKUP($B36,'Raw Stats'!$CM$3:$DC$528,8,FALSE)</f>
        <v>78</v>
      </c>
      <c r="BZ36">
        <f>VLOOKUP($B36,'Raw Stats'!$CM$3:$DC$528,9,FALSE)</f>
        <v>55</v>
      </c>
      <c r="CA36">
        <f>VLOOKUP($B36,'Raw Stats'!$CM$3:$DC$528,10,FALSE)</f>
        <v>28</v>
      </c>
      <c r="CB36">
        <f>VLOOKUP($B36,'Raw Stats'!$CM$3:$DC$528,11,FALSE)+VLOOKUP($B36,'Raw Stats'!$CM$3:$DC$528,12,FALSE)</f>
        <v>33</v>
      </c>
      <c r="CC36">
        <f>VLOOKUP($B36,'Raw Stats'!$CM$3:$DC$528,13,FALSE)+VLOOKUP($B36,'Raw Stats'!$CM$3:$DC$528,14,FALSE)</f>
        <v>0</v>
      </c>
      <c r="CD36">
        <f>VLOOKUP($B36,'Raw Stats'!$CM$3:$DC$528,15,FALSE)</f>
        <v>3</v>
      </c>
      <c r="CE36">
        <f>VLOOKUP($B36,'Raw Stats'!$CM$3:$DC$528,16,FALSE)</f>
        <v>221</v>
      </c>
      <c r="CG36">
        <f>VLOOKUP($B36,'Raw Stats'!$BU$3:$CJ$528,3,FALSE)</f>
        <v>82</v>
      </c>
      <c r="CH36">
        <f>VLOOKUP($B36,'Raw Stats'!$BU$3:$CJ$528,4,FALSE)</f>
        <v>23</v>
      </c>
      <c r="CI36">
        <f>VLOOKUP($B36,'Raw Stats'!$BU$3:$CJ$5288,5,FALSE)</f>
        <v>39</v>
      </c>
      <c r="CJ36">
        <f>VLOOKUP($B36,'Raw Stats'!$BU$3:$CJ$528,6,FALSE)</f>
        <v>62</v>
      </c>
      <c r="CK36">
        <f>VLOOKUP($B36,'Raw Stats'!$BU$3:$CJ$528,7,FALSE)</f>
        <v>11</v>
      </c>
      <c r="CL36">
        <f>VLOOKUP($B36,'Raw Stats'!$BU$3:$CJ$528,8,FALSE)</f>
        <v>22</v>
      </c>
      <c r="CM36">
        <f>VLOOKUP($B36,'Raw Stats'!$BU$3:$CJ$528,9,FALSE)</f>
        <v>19</v>
      </c>
      <c r="CN36">
        <f>VLOOKUP($B36,'Raw Stats'!$BU$3:$CJ$528,10,FALSE)</f>
        <v>20</v>
      </c>
      <c r="CO36">
        <f>VLOOKUP($B36,'Raw Stats'!$BU$3:$CJ$528,11,FALSE)+VLOOKUP($B36,'Raw Stats'!$BU$3:$CJ$528,12,FALSE)</f>
        <v>23</v>
      </c>
      <c r="CP36">
        <f>VLOOKUP($B36,'Raw Stats'!$BU$3:$CJ$528,13,FALSE)+VLOOKUP($B36,'Raw Stats'!$BU$3:$CJ$528,14,FALSE)</f>
        <v>0</v>
      </c>
      <c r="CQ36">
        <f>VLOOKUP($B36,'Raw Stats'!$BU$3:$CJ$528,15,FALSE)</f>
        <v>2</v>
      </c>
      <c r="CR36">
        <f>VLOOKUP($B36,'Raw Stats'!$BU$3:$CJ$528,16,FALSE)</f>
        <v>235</v>
      </c>
      <c r="CT36">
        <f>VLOOKUP($B36,'Raw Stats'!$BC$3:$BR$528,3,FALSE)</f>
        <v>48</v>
      </c>
      <c r="CU36">
        <f>VLOOKUP($B36,'Raw Stats'!$BC$3:$BR$528,4,FALSE)</f>
        <v>22</v>
      </c>
      <c r="CV36">
        <f>VLOOKUP($B36,'Raw Stats'!$BC$3:$BR$5288,5,FALSE)</f>
        <v>24</v>
      </c>
      <c r="CW36">
        <f>VLOOKUP($B36,'Raw Stats'!$BC$3:$BR$52888,6,FALSE)</f>
        <v>46</v>
      </c>
      <c r="CX36">
        <f>VLOOKUP($B36,'Raw Stats'!$BC$3:$BR$5288,7,FALSE)</f>
        <v>-7</v>
      </c>
      <c r="CY36">
        <f>VLOOKUP($B36,'Raw Stats'!$BC$3:$BR$5288,8,FALSE)</f>
        <v>35</v>
      </c>
      <c r="CZ36">
        <f>VLOOKUP($B36,'Raw Stats'!$BC$3:$BR$5288,9,FALSE)</f>
        <v>20</v>
      </c>
      <c r="DA36">
        <f>VLOOKUP($B36,'Raw Stats'!$BC$3:$BR$5288,10,FALSE)</f>
        <v>12</v>
      </c>
      <c r="DB36">
        <f>VLOOKUP($B36,'Raw Stats'!$BC$3:$BR$5288,11,FALSE)+VLOOKUP($B36,'Raw Stats'!$BC$3:$BR$5288,12,FALSE)</f>
        <v>17</v>
      </c>
      <c r="DC36">
        <f>VLOOKUP($B36,'Raw Stats'!$BC$3:$BR$5288,13,FALSE)+VLOOKUP($B36,'Raw Stats'!$BC$3:$BR$5288,14,FALSE)</f>
        <v>0</v>
      </c>
      <c r="DD36">
        <f>VLOOKUP($B36,'Raw Stats'!$BC$3:$BR$5288,15,FALSE)</f>
        <v>3</v>
      </c>
      <c r="DE36">
        <f>VLOOKUP($B36,'Raw Stats'!$BC$3:$BR$5288,16,FALSE)</f>
        <v>129</v>
      </c>
      <c r="DG36">
        <f>VLOOKUP($B36,'Raw Stats'!$AK$3:$AZ$528,3,FALSE)</f>
        <v>78</v>
      </c>
      <c r="DH36">
        <f>VLOOKUP($B36,'Raw Stats'!$AK$3:$AZ$528,4,FALSE)</f>
        <v>18</v>
      </c>
      <c r="DI36">
        <f>VLOOKUP($B36,'Raw Stats'!$AK$3:$AZ$528,5,FALSE)</f>
        <v>31</v>
      </c>
      <c r="DJ36">
        <f>VLOOKUP($B36,'Raw Stats'!$AK$3:$AZ$528,6,FALSE)</f>
        <v>49</v>
      </c>
      <c r="DK36">
        <f>VLOOKUP($B36,'Raw Stats'!$AK$3:$AZ$528,7,FALSE)</f>
        <v>11</v>
      </c>
      <c r="DL36">
        <f>VLOOKUP($B36,'Raw Stats'!$AK$3:$AZ$528,8,FALSE)</f>
        <v>32</v>
      </c>
      <c r="DM36">
        <f>VLOOKUP($B36,'Raw Stats'!$AK$3:$AZ$528,9,FALSE)</f>
        <v>44</v>
      </c>
      <c r="DN36">
        <f>VLOOKUP($B36,'Raw Stats'!$AK$3:$AZ$528,10,FALSE)</f>
        <v>18</v>
      </c>
      <c r="DO36">
        <f>VLOOKUP($B36,'Raw Stats'!$AK$3:$AZ$528,11,FALSE)+VLOOKUP($B36,'Raw Stats'!$AK$3:$AZ$528,12,FALSE)</f>
        <v>11</v>
      </c>
      <c r="DP36">
        <f>VLOOKUP($B36,'Raw Stats'!$AK$3:$AZ$528,13,FALSE)+VLOOKUP($B36,'Raw Stats'!$AK$3:$AZ$528,14,FALSE)</f>
        <v>0</v>
      </c>
      <c r="DQ36">
        <f>VLOOKUP($B36,'Raw Stats'!$AK$3:$AZ$528,15,FALSE)</f>
        <v>2</v>
      </c>
      <c r="DR36">
        <f>VLOOKUP($B36,'Raw Stats'!$AK$3:$AZ$528,16,FALSE)</f>
        <v>190</v>
      </c>
      <c r="DT36">
        <f>VLOOKUP($B36,'Raw Stats'!$S$3:$AH$528,3,FALSE)</f>
        <v>80</v>
      </c>
      <c r="DU36">
        <f>VLOOKUP($B36,'Raw Stats'!$S$3:$AH$528,4,FALSE)</f>
        <v>14</v>
      </c>
      <c r="DV36">
        <f>VLOOKUP($B36,'Raw Stats'!$S$3:$AH$528,5,FALSE)</f>
        <v>32</v>
      </c>
      <c r="DW36">
        <f>VLOOKUP($B36,'Raw Stats'!$S$3:$AH$528,6,FALSE)</f>
        <v>46</v>
      </c>
      <c r="DX36">
        <f>VLOOKUP($B36,'Raw Stats'!$S$3:$AH$528,7,FALSE)</f>
        <v>-3</v>
      </c>
      <c r="DY36">
        <f>VLOOKUP($B36,'Raw Stats'!$S$3:$AH$528,8,FALSE)</f>
        <v>26</v>
      </c>
      <c r="DZ36">
        <f>VLOOKUP($B36,'Raw Stats'!$S$3:$AH$528,9,FALSE)</f>
        <v>55</v>
      </c>
      <c r="EA36">
        <f>VLOOKUP($B36,'Raw Stats'!$S$3:$AH$528,10,FALSE)</f>
        <v>22</v>
      </c>
      <c r="EB36">
        <f>VLOOKUP($B36,'Raw Stats'!$S$3:$AH$528,11,FALSE)+VLOOKUP($B36,'Raw Stats'!$S$3:$AH$528,12,FALSE)</f>
        <v>8</v>
      </c>
      <c r="EC36">
        <f>VLOOKUP($B36,'Raw Stats'!$S$3:$AH$528,13,FALSE)+VLOOKUP($B36,'Raw Stats'!$S$3:$AH$528,14,FALSE)</f>
        <v>0</v>
      </c>
      <c r="ED36">
        <f>VLOOKUP($B36,'Raw Stats'!$S$3:$AH$528,15,FALSE)</f>
        <v>2</v>
      </c>
      <c r="EE36">
        <f>VLOOKUP($B36,'Raw Stats'!$S$3:$AH$528,16,FALSE)</f>
        <v>183</v>
      </c>
    </row>
    <row r="37" spans="1:135" x14ac:dyDescent="0.2">
      <c r="A37" t="e">
        <f>VLOOKUP(B37,'ALL SKATERS'!$B$3:$I$378,9,FALSE)</f>
        <v>#REF!</v>
      </c>
      <c r="B37" t="s">
        <v>82</v>
      </c>
      <c r="C37">
        <f t="shared" si="8"/>
        <v>0.4462987533833801</v>
      </c>
      <c r="D37">
        <f t="shared" si="9"/>
        <v>0.89330552057538259</v>
      </c>
      <c r="E37">
        <f t="shared" si="10"/>
        <v>1.1801202839266309</v>
      </c>
      <c r="F37">
        <f t="shared" si="11"/>
        <v>0.80162993983917141</v>
      </c>
      <c r="G37">
        <f t="shared" si="12"/>
        <v>1.0800517750856871</v>
      </c>
      <c r="H37">
        <f>VLOOKUP(B37,'ALL SKATERS'!$B$3:$H$378,7,FALSE)</f>
        <v>0.88</v>
      </c>
      <c r="I37" s="29" t="e">
        <f t="shared" si="13"/>
        <v>#REF!</v>
      </c>
      <c r="J37" s="29">
        <f t="shared" si="14"/>
        <v>-8.9999999999999964</v>
      </c>
      <c r="K37" s="29">
        <f t="shared" si="15"/>
        <v>-7.999999999999996E-2</v>
      </c>
      <c r="L37">
        <f>BU37*'Value Calculations'!$D$3</f>
        <v>2.4464125717562273</v>
      </c>
      <c r="M37">
        <f>BV37*'Value Calculations'!$D$4</f>
        <v>4.2329651525804488</v>
      </c>
      <c r="N37">
        <f>BW37*'Value Calculations'!$D$5</f>
        <v>5.0414239960055092</v>
      </c>
      <c r="O37">
        <f>BX37*'Value Calculations'!$D$6</f>
        <v>-1.2506493191936285</v>
      </c>
      <c r="P37">
        <f>BY37*'Value Calculations'!$D$7</f>
        <v>2.8123160657469697</v>
      </c>
      <c r="Q37">
        <f>BZ37*'Value Calculations'!$D$8</f>
        <v>2.1567436006961938</v>
      </c>
      <c r="R37">
        <f>CA37*'Value Calculations'!$D$9</f>
        <v>2.1411926247377844</v>
      </c>
      <c r="S37">
        <f>CB37*'Value Calculations'!$D$10</f>
        <v>1.4612658963048188</v>
      </c>
      <c r="T37">
        <f>CC37*'Value Calculations'!$D$11</f>
        <v>0</v>
      </c>
      <c r="U37">
        <f>CD37*'Value Calculations'!$D$12</f>
        <v>0</v>
      </c>
      <c r="V37">
        <f>CE37*'Value Calculations'!$D$13</f>
        <v>6.3973583542183405</v>
      </c>
      <c r="X37">
        <f>CH37*'Value Calculations'!$D$3</f>
        <v>8.9701794297728341</v>
      </c>
      <c r="Y37">
        <f>CI37*'Value Calculations'!$D$4</f>
        <v>6.5122540808929985</v>
      </c>
      <c r="Z37">
        <f>CJ37*'Value Calculations'!$D$5</f>
        <v>11.144200412222705</v>
      </c>
      <c r="AA37">
        <f>CK37*'Value Calculations'!$D$6</f>
        <v>0.12506493191936285</v>
      </c>
      <c r="AB37">
        <f>CL37*'Value Calculations'!$D$7</f>
        <v>3.6911648362928977</v>
      </c>
      <c r="AC37">
        <f>CM37*'Value Calculations'!$D$8</f>
        <v>1.5816119738438754</v>
      </c>
      <c r="AD37">
        <f>CN37*'Value Calculations'!$D$9</f>
        <v>3.7785752201255018</v>
      </c>
      <c r="AE37">
        <f>CO37*'Value Calculations'!$D$10</f>
        <v>4.3837976889144565</v>
      </c>
      <c r="AF37">
        <f>CP37*'Value Calculations'!$D$11</f>
        <v>0.9907141480249374</v>
      </c>
      <c r="AG37">
        <f>CQ37*'Value Calculations'!$D$12</f>
        <v>2.441648218768242</v>
      </c>
      <c r="AH37">
        <f>CR37*'Value Calculations'!$D$13</f>
        <v>14.445647896622059</v>
      </c>
      <c r="AJ37">
        <f>CU37*'Value Calculations'!$D$3</f>
        <v>5.300560572138493</v>
      </c>
      <c r="AK37">
        <f>CV37*'Value Calculations'!$D$4</f>
        <v>10.093993825384148</v>
      </c>
      <c r="AL37">
        <f>CW37*'Value Calculations'!$D$5</f>
        <v>11.674876622328547</v>
      </c>
      <c r="AM37">
        <f>CX37*'Value Calculations'!$D$6</f>
        <v>1.75090904687108</v>
      </c>
      <c r="AN37">
        <f>CY37*'Value Calculations'!$D$7</f>
        <v>4.0427043445112689</v>
      </c>
      <c r="AO37">
        <f>CZ37*'Value Calculations'!$D$8</f>
        <v>1.0064803469915571</v>
      </c>
      <c r="AP37">
        <f>DA37*'Value Calculations'!$D$9</f>
        <v>2.6450026540878513</v>
      </c>
      <c r="AQ37">
        <f>DB37*'Value Calculations'!$D$10</f>
        <v>3.2878482666858426</v>
      </c>
      <c r="AR37">
        <f>DC37*'Value Calculations'!$D$11</f>
        <v>0.9907141480249374</v>
      </c>
      <c r="AS37">
        <f>DD37*'Value Calculations'!$D$12</f>
        <v>0.81388273958941404</v>
      </c>
      <c r="AT37">
        <f>DE37*'Value Calculations'!$D$13</f>
        <v>10.318319926158615</v>
      </c>
      <c r="AV37">
        <f>DH37*'Value Calculations'!$D$3</f>
        <v>8.5624440011467957</v>
      </c>
      <c r="AW37">
        <f>DI37*'Value Calculations'!$D$4</f>
        <v>10.745219233473447</v>
      </c>
      <c r="AX37">
        <f>DJ37*'Value Calculations'!$D$5</f>
        <v>14.328257672857763</v>
      </c>
      <c r="AY37">
        <f>DK37*'Value Calculations'!$D$6</f>
        <v>1.1255843872742657</v>
      </c>
      <c r="AZ37">
        <f>DL37*'Value Calculations'!$D$7</f>
        <v>4.9215531150571969</v>
      </c>
      <c r="BA37">
        <f>DM37*'Value Calculations'!$D$8</f>
        <v>2.2286350540527335</v>
      </c>
      <c r="BB37">
        <f>DN37*'Value Calculations'!$D$9</f>
        <v>2.3930976394128178</v>
      </c>
      <c r="BC37">
        <f>DO37*'Value Calculations'!$D$10</f>
        <v>4.0184812148382516</v>
      </c>
      <c r="BD37">
        <f>DP37*'Value Calculations'!$D$11</f>
        <v>0</v>
      </c>
      <c r="BE37">
        <f>DQ37*'Value Calculations'!$D$12</f>
        <v>0.81388273958941404</v>
      </c>
      <c r="BF37">
        <f>DR37*'Value Calculations'!$D$13</f>
        <v>12.58835030991351</v>
      </c>
      <c r="BH37">
        <f>DU37*'Value Calculations'!$D$3</f>
        <v>11.416592001529061</v>
      </c>
      <c r="BI37">
        <f>DV37*'Value Calculations'!$D$4</f>
        <v>8.4659303051608976</v>
      </c>
      <c r="BJ37">
        <f>DW37*'Value Calculations'!$D$5</f>
        <v>14.328257672857763</v>
      </c>
      <c r="BK37">
        <f>DX37*'Value Calculations'!$D$6</f>
        <v>2.7514285022259828</v>
      </c>
      <c r="BL37">
        <f>DY37*'Value Calculations'!$D$7</f>
        <v>6.2398262708760885</v>
      </c>
      <c r="BM37">
        <f>DZ37*'Value Calculations'!$D$8</f>
        <v>1.9410692406265744</v>
      </c>
      <c r="BN37">
        <f>EA37*'Value Calculations'!$D$9</f>
        <v>0.75571504402510037</v>
      </c>
      <c r="BO37">
        <f>EB37*'Value Calculations'!$D$10</f>
        <v>6.5756965333716852</v>
      </c>
      <c r="BP37">
        <f>EC37*'Value Calculations'!$D$11</f>
        <v>0.9907141480249374</v>
      </c>
      <c r="BQ37">
        <f>ED37*'Value Calculations'!$D$12</f>
        <v>3.2555309583576562</v>
      </c>
      <c r="BR37">
        <f>EE37*'Value Calculations'!$D$13</f>
        <v>13.482604703513923</v>
      </c>
      <c r="BT37">
        <f>VLOOKUP($B37,'Raw Stats'!$CM$3:$DC$528,3,FALSE)</f>
        <v>57</v>
      </c>
      <c r="BU37">
        <f>VLOOKUP($B37,'Raw Stats'!$CM$3:$DC$528,4,FALSE)</f>
        <v>6</v>
      </c>
      <c r="BV37">
        <f>VLOOKUP($B37,'Raw Stats'!$CM$3:$DC$528,5,FALSE)</f>
        <v>13</v>
      </c>
      <c r="BW37">
        <f>VLOOKUP($B37,'Raw Stats'!$CM$3:$DC$528,6,FALSE)</f>
        <v>19</v>
      </c>
      <c r="BX37">
        <f>VLOOKUP($B37,'Raw Stats'!$CM$3:$DC$528,7,FALSE)</f>
        <v>-10</v>
      </c>
      <c r="BY37">
        <f>VLOOKUP($B37,'Raw Stats'!$CM$3:$DC$528,8,FALSE)</f>
        <v>32</v>
      </c>
      <c r="BZ37">
        <f>VLOOKUP($B37,'Raw Stats'!$CM$3:$DC$528,9,FALSE)</f>
        <v>30</v>
      </c>
      <c r="CA37">
        <f>VLOOKUP($B37,'Raw Stats'!$CM$3:$DC$528,10,FALSE)</f>
        <v>17</v>
      </c>
      <c r="CB37">
        <f>VLOOKUP($B37,'Raw Stats'!$CM$3:$DC$528,11,FALSE)+VLOOKUP($B37,'Raw Stats'!$CM$3:$DC$528,12,FALSE)</f>
        <v>4</v>
      </c>
      <c r="CC37">
        <f>VLOOKUP($B37,'Raw Stats'!$CM$3:$DC$528,13,FALSE)+VLOOKUP($B37,'Raw Stats'!$CM$3:$DC$528,14,FALSE)</f>
        <v>0</v>
      </c>
      <c r="CD37">
        <f>VLOOKUP($B37,'Raw Stats'!$CM$3:$DC$528,15,FALSE)</f>
        <v>0</v>
      </c>
      <c r="CE37">
        <f>VLOOKUP($B37,'Raw Stats'!$CM$3:$DC$528,16,FALSE)</f>
        <v>93</v>
      </c>
      <c r="CG37">
        <f>VLOOKUP($B37,'Raw Stats'!$BU$3:$CJ$528,3,FALSE)</f>
        <v>65</v>
      </c>
      <c r="CH37">
        <f>VLOOKUP($B37,'Raw Stats'!$BU$3:$CJ$528,4,FALSE)</f>
        <v>22</v>
      </c>
      <c r="CI37">
        <f>VLOOKUP($B37,'Raw Stats'!$BU$3:$CJ$5288,5,FALSE)</f>
        <v>20</v>
      </c>
      <c r="CJ37">
        <f>VLOOKUP($B37,'Raw Stats'!$BU$3:$CJ$528,6,FALSE)</f>
        <v>42</v>
      </c>
      <c r="CK37">
        <f>VLOOKUP($B37,'Raw Stats'!$BU$3:$CJ$528,7,FALSE)</f>
        <v>1</v>
      </c>
      <c r="CL37">
        <f>VLOOKUP($B37,'Raw Stats'!$BU$3:$CJ$528,8,FALSE)</f>
        <v>42</v>
      </c>
      <c r="CM37">
        <f>VLOOKUP($B37,'Raw Stats'!$BU$3:$CJ$528,9,FALSE)</f>
        <v>22</v>
      </c>
      <c r="CN37">
        <f>VLOOKUP($B37,'Raw Stats'!$BU$3:$CJ$528,10,FALSE)</f>
        <v>30</v>
      </c>
      <c r="CO37">
        <f>VLOOKUP($B37,'Raw Stats'!$BU$3:$CJ$528,11,FALSE)+VLOOKUP($B37,'Raw Stats'!$BU$3:$CJ$528,12,FALSE)</f>
        <v>12</v>
      </c>
      <c r="CP37">
        <f>VLOOKUP($B37,'Raw Stats'!$BU$3:$CJ$528,13,FALSE)+VLOOKUP($B37,'Raw Stats'!$BU$3:$CJ$528,14,FALSE)</f>
        <v>1</v>
      </c>
      <c r="CQ37">
        <f>VLOOKUP($B37,'Raw Stats'!$BU$3:$CJ$528,15,FALSE)</f>
        <v>3</v>
      </c>
      <c r="CR37">
        <f>VLOOKUP($B37,'Raw Stats'!$BU$3:$CJ$528,16,FALSE)</f>
        <v>210</v>
      </c>
      <c r="CT37">
        <f>VLOOKUP($B37,'Raw Stats'!$BC$3:$BR$528,3,FALSE)</f>
        <v>44</v>
      </c>
      <c r="CU37">
        <f>VLOOKUP($B37,'Raw Stats'!$BC$3:$BR$528,4,FALSE)</f>
        <v>13</v>
      </c>
      <c r="CV37">
        <f>VLOOKUP($B37,'Raw Stats'!$BC$3:$BR$5288,5,FALSE)</f>
        <v>31</v>
      </c>
      <c r="CW37">
        <f>VLOOKUP($B37,'Raw Stats'!$BC$3:$BR$52888,6,FALSE)</f>
        <v>44</v>
      </c>
      <c r="CX37">
        <f>VLOOKUP($B37,'Raw Stats'!$BC$3:$BR$5288,7,FALSE)</f>
        <v>14</v>
      </c>
      <c r="CY37">
        <f>VLOOKUP($B37,'Raw Stats'!$BC$3:$BR$5288,8,FALSE)</f>
        <v>46</v>
      </c>
      <c r="CZ37">
        <f>VLOOKUP($B37,'Raw Stats'!$BC$3:$BR$5288,9,FALSE)</f>
        <v>14</v>
      </c>
      <c r="DA37">
        <f>VLOOKUP($B37,'Raw Stats'!$BC$3:$BR$5288,10,FALSE)</f>
        <v>21</v>
      </c>
      <c r="DB37">
        <f>VLOOKUP($B37,'Raw Stats'!$BC$3:$BR$5288,11,FALSE)+VLOOKUP($B37,'Raw Stats'!$BC$3:$BR$5288,12,FALSE)</f>
        <v>9</v>
      </c>
      <c r="DC37">
        <f>VLOOKUP($B37,'Raw Stats'!$BC$3:$BR$5288,13,FALSE)+VLOOKUP($B37,'Raw Stats'!$BC$3:$BR$5288,14,FALSE)</f>
        <v>1</v>
      </c>
      <c r="DD37">
        <f>VLOOKUP($B37,'Raw Stats'!$BC$3:$BR$5288,15,FALSE)</f>
        <v>1</v>
      </c>
      <c r="DE37">
        <f>VLOOKUP($B37,'Raw Stats'!$BC$3:$BR$5288,16,FALSE)</f>
        <v>150</v>
      </c>
      <c r="DG37">
        <f>VLOOKUP($B37,'Raw Stats'!$AK$3:$AZ$528,3,FALSE)</f>
        <v>77</v>
      </c>
      <c r="DH37">
        <f>VLOOKUP($B37,'Raw Stats'!$AK$3:$AZ$528,4,FALSE)</f>
        <v>21</v>
      </c>
      <c r="DI37">
        <f>VLOOKUP($B37,'Raw Stats'!$AK$3:$AZ$528,5,FALSE)</f>
        <v>33</v>
      </c>
      <c r="DJ37">
        <f>VLOOKUP($B37,'Raw Stats'!$AK$3:$AZ$528,6,FALSE)</f>
        <v>54</v>
      </c>
      <c r="DK37">
        <f>VLOOKUP($B37,'Raw Stats'!$AK$3:$AZ$528,7,FALSE)</f>
        <v>9</v>
      </c>
      <c r="DL37">
        <f>VLOOKUP($B37,'Raw Stats'!$AK$3:$AZ$528,8,FALSE)</f>
        <v>56</v>
      </c>
      <c r="DM37">
        <f>VLOOKUP($B37,'Raw Stats'!$AK$3:$AZ$528,9,FALSE)</f>
        <v>31</v>
      </c>
      <c r="DN37">
        <f>VLOOKUP($B37,'Raw Stats'!$AK$3:$AZ$528,10,FALSE)</f>
        <v>19</v>
      </c>
      <c r="DO37">
        <f>VLOOKUP($B37,'Raw Stats'!$AK$3:$AZ$528,11,FALSE)+VLOOKUP($B37,'Raw Stats'!$AK$3:$AZ$528,12,FALSE)</f>
        <v>11</v>
      </c>
      <c r="DP37">
        <f>VLOOKUP($B37,'Raw Stats'!$AK$3:$AZ$528,13,FALSE)+VLOOKUP($B37,'Raw Stats'!$AK$3:$AZ$528,14,FALSE)</f>
        <v>0</v>
      </c>
      <c r="DQ37">
        <f>VLOOKUP($B37,'Raw Stats'!$AK$3:$AZ$528,15,FALSE)</f>
        <v>1</v>
      </c>
      <c r="DR37">
        <f>VLOOKUP($B37,'Raw Stats'!$AK$3:$AZ$528,16,FALSE)</f>
        <v>183</v>
      </c>
      <c r="DT37">
        <f>VLOOKUP($B37,'Raw Stats'!$S$3:$AH$528,3,FALSE)</f>
        <v>65</v>
      </c>
      <c r="DU37">
        <f>VLOOKUP($B37,'Raw Stats'!$S$3:$AH$528,4,FALSE)</f>
        <v>28</v>
      </c>
      <c r="DV37">
        <f>VLOOKUP($B37,'Raw Stats'!$S$3:$AH$528,5,FALSE)</f>
        <v>26</v>
      </c>
      <c r="DW37">
        <f>VLOOKUP($B37,'Raw Stats'!$S$3:$AH$528,6,FALSE)</f>
        <v>54</v>
      </c>
      <c r="DX37">
        <f>VLOOKUP($B37,'Raw Stats'!$S$3:$AH$528,7,FALSE)</f>
        <v>22</v>
      </c>
      <c r="DY37">
        <f>VLOOKUP($B37,'Raw Stats'!$S$3:$AH$528,8,FALSE)</f>
        <v>71</v>
      </c>
      <c r="DZ37">
        <f>VLOOKUP($B37,'Raw Stats'!$S$3:$AH$528,9,FALSE)</f>
        <v>27</v>
      </c>
      <c r="EA37">
        <f>VLOOKUP($B37,'Raw Stats'!$S$3:$AH$528,10,FALSE)</f>
        <v>6</v>
      </c>
      <c r="EB37">
        <f>VLOOKUP($B37,'Raw Stats'!$S$3:$AH$528,11,FALSE)+VLOOKUP($B37,'Raw Stats'!$S$3:$AH$528,12,FALSE)</f>
        <v>18</v>
      </c>
      <c r="EC37">
        <f>VLOOKUP($B37,'Raw Stats'!$S$3:$AH$528,13,FALSE)+VLOOKUP($B37,'Raw Stats'!$S$3:$AH$528,14,FALSE)</f>
        <v>1</v>
      </c>
      <c r="ED37">
        <f>VLOOKUP($B37,'Raw Stats'!$S$3:$AH$528,15,FALSE)</f>
        <v>4</v>
      </c>
      <c r="EE37">
        <f>VLOOKUP($B37,'Raw Stats'!$S$3:$AH$528,16,FALSE)</f>
        <v>196</v>
      </c>
    </row>
    <row r="38" spans="1:135" x14ac:dyDescent="0.2">
      <c r="A38" t="e">
        <f>VLOOKUP(B38,'ALL SKATERS'!$B$3:$I$378,9,FALSE)</f>
        <v>#REF!</v>
      </c>
      <c r="B38" t="s">
        <v>81</v>
      </c>
      <c r="C38">
        <f t="shared" si="8"/>
        <v>0.88296030488446908</v>
      </c>
      <c r="D38">
        <f t="shared" si="9"/>
        <v>0.92678799865103989</v>
      </c>
      <c r="E38">
        <f t="shared" si="10"/>
        <v>1.1084913441067201</v>
      </c>
      <c r="F38">
        <f t="shared" si="11"/>
        <v>0.80261645407830773</v>
      </c>
      <c r="G38">
        <f t="shared" si="12"/>
        <v>0.83884217595847499</v>
      </c>
      <c r="H38">
        <f>VLOOKUP(B38,'ALL SKATERS'!$B$3:$H$378,7,FALSE)</f>
        <v>0.92</v>
      </c>
      <c r="I38" s="29" t="e">
        <f t="shared" si="13"/>
        <v>#REF!</v>
      </c>
      <c r="J38" s="29">
        <f t="shared" si="14"/>
        <v>-4.9999999999999929</v>
      </c>
      <c r="K38" s="29">
        <f t="shared" si="15"/>
        <v>-3.9999999999999925E-2</v>
      </c>
      <c r="L38">
        <f>BU38*'Value Calculations'!$D$3</f>
        <v>8.5624440011467957</v>
      </c>
      <c r="M38">
        <f>BV38*'Value Calculations'!$D$4</f>
        <v>7.1634794889822988</v>
      </c>
      <c r="N38">
        <f>BW38*'Value Calculations'!$D$5</f>
        <v>11.409538517275626</v>
      </c>
      <c r="O38">
        <f>BX38*'Value Calculations'!$D$6</f>
        <v>1.3757142511129914</v>
      </c>
      <c r="P38">
        <f>BY38*'Value Calculations'!$D$7</f>
        <v>4.657898483893419</v>
      </c>
      <c r="Q38">
        <f>BZ38*'Value Calculations'!$D$8</f>
        <v>14.809639391447197</v>
      </c>
      <c r="R38">
        <f>CA38*'Value Calculations'!$D$9</f>
        <v>4.9121477861631524</v>
      </c>
      <c r="S38">
        <f>CB38*'Value Calculations'!$D$10</f>
        <v>5.1144306370668655</v>
      </c>
      <c r="T38">
        <f>CC38*'Value Calculations'!$D$11</f>
        <v>1.9814282960498748</v>
      </c>
      <c r="U38">
        <f>CD38*'Value Calculations'!$D$12</f>
        <v>2.441648218768242</v>
      </c>
      <c r="V38">
        <f>CE38*'Value Calculations'!$D$13</f>
        <v>9.9743759286199936</v>
      </c>
      <c r="X38">
        <f>CH38*'Value Calculations'!$D$3</f>
        <v>10.193385715650948</v>
      </c>
      <c r="Y38">
        <f>CI38*'Value Calculations'!$D$4</f>
        <v>5.8610286728036982</v>
      </c>
      <c r="Z38">
        <f>CJ38*'Value Calculations'!$D$5</f>
        <v>11.409538517275626</v>
      </c>
      <c r="AA38">
        <f>CK38*'Value Calculations'!$D$6</f>
        <v>-0.75038959151617712</v>
      </c>
      <c r="AB38">
        <f>CL38*'Value Calculations'!$D$7</f>
        <v>8.0854086890225378</v>
      </c>
      <c r="AC38">
        <f>CM38*'Value Calculations'!$D$8</f>
        <v>15.097205204873356</v>
      </c>
      <c r="AD38">
        <f>CN38*'Value Calculations'!$D$9</f>
        <v>4.9121477861631524</v>
      </c>
      <c r="AE38">
        <f>CO38*'Value Calculations'!$D$10</f>
        <v>7.6716459556002992</v>
      </c>
      <c r="AF38">
        <f>CP38*'Value Calculations'!$D$11</f>
        <v>0</v>
      </c>
      <c r="AG38">
        <f>CQ38*'Value Calculations'!$D$12</f>
        <v>2.441648218768242</v>
      </c>
      <c r="AH38">
        <f>CR38*'Value Calculations'!$D$13</f>
        <v>11.074996720743579</v>
      </c>
      <c r="AJ38">
        <f>CU38*'Value Calculations'!$D$3</f>
        <v>7.7469731438947198</v>
      </c>
      <c r="AK38">
        <f>CV38*'Value Calculations'!$D$4</f>
        <v>4.5585778566250994</v>
      </c>
      <c r="AL38">
        <f>CW38*'Value Calculations'!$D$5</f>
        <v>8.7561574667464104</v>
      </c>
      <c r="AM38">
        <f>CX38*'Value Calculations'!$D$6</f>
        <v>-0.62532465959681427</v>
      </c>
      <c r="AN38">
        <f>CY38*'Value Calculations'!$D$7</f>
        <v>2.4607765575285985</v>
      </c>
      <c r="AO38">
        <f>CZ38*'Value Calculations'!$D$8</f>
        <v>7.7642769625062975</v>
      </c>
      <c r="AP38">
        <f>DA38*'Value Calculations'!$D$9</f>
        <v>2.8969076687628847</v>
      </c>
      <c r="AQ38">
        <f>DB38*'Value Calculations'!$D$10</f>
        <v>5.8450635852192754</v>
      </c>
      <c r="AR38">
        <f>DC38*'Value Calculations'!$D$11</f>
        <v>0.9907141480249374</v>
      </c>
      <c r="AS38">
        <f>DD38*'Value Calculations'!$D$12</f>
        <v>4.0694136979470699</v>
      </c>
      <c r="AT38">
        <f>DE38*'Value Calculations'!$D$13</f>
        <v>7.6355567453573752</v>
      </c>
      <c r="AV38">
        <f>DH38*'Value Calculations'!$D$3</f>
        <v>7.3392377152686823</v>
      </c>
      <c r="AW38">
        <f>DI38*'Value Calculations'!$D$4</f>
        <v>4.8841905606697491</v>
      </c>
      <c r="AX38">
        <f>DJ38*'Value Calculations'!$D$5</f>
        <v>8.7561574667464104</v>
      </c>
      <c r="AY38">
        <f>DK38*'Value Calculations'!$D$6</f>
        <v>-1.8759739787904428</v>
      </c>
      <c r="AZ38">
        <f>DL38*'Value Calculations'!$D$7</f>
        <v>5.3609775003301614</v>
      </c>
      <c r="BA38">
        <f>DM38*'Value Calculations'!$D$8</f>
        <v>17.757188979065329</v>
      </c>
      <c r="BB38">
        <f>DN38*'Value Calculations'!$D$9</f>
        <v>7.5571504402510037</v>
      </c>
      <c r="BC38">
        <f>DO38*'Value Calculations'!$D$10</f>
        <v>1.8265823703810236</v>
      </c>
      <c r="BD38">
        <f>DP38*'Value Calculations'!$D$11</f>
        <v>0.9907141480249374</v>
      </c>
      <c r="BE38">
        <f>DQ38*'Value Calculations'!$D$12</f>
        <v>4.0694136979470699</v>
      </c>
      <c r="BF38">
        <f>DR38*'Value Calculations'!$D$13</f>
        <v>9.1489103345273044</v>
      </c>
      <c r="BH38">
        <f>DU38*'Value Calculations'!$D$3</f>
        <v>6.9315022866426439</v>
      </c>
      <c r="BI38">
        <f>DV38*'Value Calculations'!$D$4</f>
        <v>6.1866413768483488</v>
      </c>
      <c r="BJ38">
        <f>DW38*'Value Calculations'!$D$5</f>
        <v>9.5521717819051766</v>
      </c>
      <c r="BK38">
        <f>DX38*'Value Calculations'!$D$6</f>
        <v>-0.25012986383872571</v>
      </c>
      <c r="BL38">
        <f>DY38*'Value Calculations'!$D$7</f>
        <v>3.3396253280745265</v>
      </c>
      <c r="BM38">
        <f>DZ38*'Value Calculations'!$D$8</f>
        <v>18.763669326056885</v>
      </c>
      <c r="BN38">
        <f>EA38*'Value Calculations'!$D$9</f>
        <v>4.5342902641506022</v>
      </c>
      <c r="BO38">
        <f>EB38*'Value Calculations'!$D$10</f>
        <v>4.7491141629906615</v>
      </c>
      <c r="BP38">
        <f>EC38*'Value Calculations'!$D$11</f>
        <v>0</v>
      </c>
      <c r="BQ38">
        <f>ED38*'Value Calculations'!$D$12</f>
        <v>4.0694136979470699</v>
      </c>
      <c r="BR38">
        <f>EE38*'Value Calculations'!$D$13</f>
        <v>8.3922335399423389</v>
      </c>
      <c r="BT38">
        <f>VLOOKUP($B38,'Raw Stats'!$CM$3:$DC$528,3,FALSE)</f>
        <v>82</v>
      </c>
      <c r="BU38">
        <f>VLOOKUP($B38,'Raw Stats'!$CM$3:$DC$528,4,FALSE)</f>
        <v>21</v>
      </c>
      <c r="BV38">
        <f>VLOOKUP($B38,'Raw Stats'!$CM$3:$DC$528,5,FALSE)</f>
        <v>22</v>
      </c>
      <c r="BW38">
        <f>VLOOKUP($B38,'Raw Stats'!$CM$3:$DC$528,6,FALSE)</f>
        <v>43</v>
      </c>
      <c r="BX38">
        <f>VLOOKUP($B38,'Raw Stats'!$CM$3:$DC$528,7,FALSE)</f>
        <v>11</v>
      </c>
      <c r="BY38">
        <f>VLOOKUP($B38,'Raw Stats'!$CM$3:$DC$528,8,FALSE)</f>
        <v>53</v>
      </c>
      <c r="BZ38">
        <f>VLOOKUP($B38,'Raw Stats'!$CM$3:$DC$528,9,FALSE)</f>
        <v>206</v>
      </c>
      <c r="CA38">
        <f>VLOOKUP($B38,'Raw Stats'!$CM$3:$DC$528,10,FALSE)</f>
        <v>39</v>
      </c>
      <c r="CB38">
        <f>VLOOKUP($B38,'Raw Stats'!$CM$3:$DC$528,11,FALSE)+VLOOKUP($B38,'Raw Stats'!$CM$3:$DC$528,12,FALSE)</f>
        <v>14</v>
      </c>
      <c r="CC38">
        <f>VLOOKUP($B38,'Raw Stats'!$CM$3:$DC$528,13,FALSE)+VLOOKUP($B38,'Raw Stats'!$CM$3:$DC$528,14,FALSE)</f>
        <v>2</v>
      </c>
      <c r="CD38">
        <f>VLOOKUP($B38,'Raw Stats'!$CM$3:$DC$528,15,FALSE)</f>
        <v>3</v>
      </c>
      <c r="CE38">
        <f>VLOOKUP($B38,'Raw Stats'!$CM$3:$DC$528,16,FALSE)</f>
        <v>145</v>
      </c>
      <c r="CG38">
        <f>VLOOKUP($B38,'Raw Stats'!$BU$3:$CJ$528,3,FALSE)</f>
        <v>82</v>
      </c>
      <c r="CH38">
        <f>VLOOKUP($B38,'Raw Stats'!$BU$3:$CJ$528,4,FALSE)</f>
        <v>25</v>
      </c>
      <c r="CI38">
        <f>VLOOKUP($B38,'Raw Stats'!$BU$3:$CJ$5288,5,FALSE)</f>
        <v>18</v>
      </c>
      <c r="CJ38">
        <f>VLOOKUP($B38,'Raw Stats'!$BU$3:$CJ$528,6,FALSE)</f>
        <v>43</v>
      </c>
      <c r="CK38">
        <f>VLOOKUP($B38,'Raw Stats'!$BU$3:$CJ$528,7,FALSE)</f>
        <v>-6</v>
      </c>
      <c r="CL38">
        <f>VLOOKUP($B38,'Raw Stats'!$BU$3:$CJ$528,8,FALSE)</f>
        <v>92</v>
      </c>
      <c r="CM38">
        <f>VLOOKUP($B38,'Raw Stats'!$BU$3:$CJ$528,9,FALSE)</f>
        <v>210</v>
      </c>
      <c r="CN38">
        <f>VLOOKUP($B38,'Raw Stats'!$BU$3:$CJ$528,10,FALSE)</f>
        <v>39</v>
      </c>
      <c r="CO38">
        <f>VLOOKUP($B38,'Raw Stats'!$BU$3:$CJ$528,11,FALSE)+VLOOKUP($B38,'Raw Stats'!$BU$3:$CJ$528,12,FALSE)</f>
        <v>21</v>
      </c>
      <c r="CP38">
        <f>VLOOKUP($B38,'Raw Stats'!$BU$3:$CJ$528,13,FALSE)+VLOOKUP($B38,'Raw Stats'!$BU$3:$CJ$528,14,FALSE)</f>
        <v>0</v>
      </c>
      <c r="CQ38">
        <f>VLOOKUP($B38,'Raw Stats'!$BU$3:$CJ$528,15,FALSE)</f>
        <v>3</v>
      </c>
      <c r="CR38">
        <f>VLOOKUP($B38,'Raw Stats'!$BU$3:$CJ$528,16,FALSE)</f>
        <v>161</v>
      </c>
      <c r="CT38">
        <f>VLOOKUP($B38,'Raw Stats'!$BC$3:$BR$528,3,FALSE)</f>
        <v>47</v>
      </c>
      <c r="CU38">
        <f>VLOOKUP($B38,'Raw Stats'!$BC$3:$BR$528,4,FALSE)</f>
        <v>19</v>
      </c>
      <c r="CV38">
        <f>VLOOKUP($B38,'Raw Stats'!$BC$3:$BR$5288,5,FALSE)</f>
        <v>14</v>
      </c>
      <c r="CW38">
        <f>VLOOKUP($B38,'Raw Stats'!$BC$3:$BR$52888,6,FALSE)</f>
        <v>33</v>
      </c>
      <c r="CX38">
        <f>VLOOKUP($B38,'Raw Stats'!$BC$3:$BR$5288,7,FALSE)</f>
        <v>-5</v>
      </c>
      <c r="CY38">
        <f>VLOOKUP($B38,'Raw Stats'!$BC$3:$BR$5288,8,FALSE)</f>
        <v>28</v>
      </c>
      <c r="CZ38">
        <f>VLOOKUP($B38,'Raw Stats'!$BC$3:$BR$5288,9,FALSE)</f>
        <v>108</v>
      </c>
      <c r="DA38">
        <f>VLOOKUP($B38,'Raw Stats'!$BC$3:$BR$5288,10,FALSE)</f>
        <v>23</v>
      </c>
      <c r="DB38">
        <f>VLOOKUP($B38,'Raw Stats'!$BC$3:$BR$5288,11,FALSE)+VLOOKUP($B38,'Raw Stats'!$BC$3:$BR$5288,12,FALSE)</f>
        <v>16</v>
      </c>
      <c r="DC38">
        <f>VLOOKUP($B38,'Raw Stats'!$BC$3:$BR$5288,13,FALSE)+VLOOKUP($B38,'Raw Stats'!$BC$3:$BR$5288,14,FALSE)</f>
        <v>1</v>
      </c>
      <c r="DD38">
        <f>VLOOKUP($B38,'Raw Stats'!$BC$3:$BR$5288,15,FALSE)</f>
        <v>5</v>
      </c>
      <c r="DE38">
        <f>VLOOKUP($B38,'Raw Stats'!$BC$3:$BR$5288,16,FALSE)</f>
        <v>111</v>
      </c>
      <c r="DG38">
        <f>VLOOKUP($B38,'Raw Stats'!$AK$3:$AZ$528,3,FALSE)</f>
        <v>82</v>
      </c>
      <c r="DH38">
        <f>VLOOKUP($B38,'Raw Stats'!$AK$3:$AZ$528,4,FALSE)</f>
        <v>18</v>
      </c>
      <c r="DI38">
        <f>VLOOKUP($B38,'Raw Stats'!$AK$3:$AZ$528,5,FALSE)</f>
        <v>15</v>
      </c>
      <c r="DJ38">
        <f>VLOOKUP($B38,'Raw Stats'!$AK$3:$AZ$528,6,FALSE)</f>
        <v>33</v>
      </c>
      <c r="DK38">
        <f>VLOOKUP($B38,'Raw Stats'!$AK$3:$AZ$528,7,FALSE)</f>
        <v>-15</v>
      </c>
      <c r="DL38">
        <f>VLOOKUP($B38,'Raw Stats'!$AK$3:$AZ$528,8,FALSE)</f>
        <v>61</v>
      </c>
      <c r="DM38">
        <f>VLOOKUP($B38,'Raw Stats'!$AK$3:$AZ$528,9,FALSE)</f>
        <v>247</v>
      </c>
      <c r="DN38">
        <f>VLOOKUP($B38,'Raw Stats'!$AK$3:$AZ$528,10,FALSE)</f>
        <v>60</v>
      </c>
      <c r="DO38">
        <f>VLOOKUP($B38,'Raw Stats'!$AK$3:$AZ$528,11,FALSE)+VLOOKUP($B38,'Raw Stats'!$AK$3:$AZ$528,12,FALSE)</f>
        <v>5</v>
      </c>
      <c r="DP38">
        <f>VLOOKUP($B38,'Raw Stats'!$AK$3:$AZ$528,13,FALSE)+VLOOKUP($B38,'Raw Stats'!$AK$3:$AZ$528,14,FALSE)</f>
        <v>1</v>
      </c>
      <c r="DQ38">
        <f>VLOOKUP($B38,'Raw Stats'!$AK$3:$AZ$528,15,FALSE)</f>
        <v>5</v>
      </c>
      <c r="DR38">
        <f>VLOOKUP($B38,'Raw Stats'!$AK$3:$AZ$528,16,FALSE)</f>
        <v>133</v>
      </c>
      <c r="DT38">
        <f>VLOOKUP($B38,'Raw Stats'!$S$3:$AH$528,3,FALSE)</f>
        <v>79</v>
      </c>
      <c r="DU38">
        <f>VLOOKUP($B38,'Raw Stats'!$S$3:$AH$528,4,FALSE)</f>
        <v>17</v>
      </c>
      <c r="DV38">
        <f>VLOOKUP($B38,'Raw Stats'!$S$3:$AH$528,5,FALSE)</f>
        <v>19</v>
      </c>
      <c r="DW38">
        <f>VLOOKUP($B38,'Raw Stats'!$S$3:$AH$528,6,FALSE)</f>
        <v>36</v>
      </c>
      <c r="DX38">
        <f>VLOOKUP($B38,'Raw Stats'!$S$3:$AH$528,7,FALSE)</f>
        <v>-2</v>
      </c>
      <c r="DY38">
        <f>VLOOKUP($B38,'Raw Stats'!$S$3:$AH$528,8,FALSE)</f>
        <v>38</v>
      </c>
      <c r="DZ38">
        <f>VLOOKUP($B38,'Raw Stats'!$S$3:$AH$528,9,FALSE)</f>
        <v>261</v>
      </c>
      <c r="EA38">
        <f>VLOOKUP($B38,'Raw Stats'!$S$3:$AH$528,10,FALSE)</f>
        <v>36</v>
      </c>
      <c r="EB38">
        <f>VLOOKUP($B38,'Raw Stats'!$S$3:$AH$528,11,FALSE)+VLOOKUP($B38,'Raw Stats'!$S$3:$AH$528,12,FALSE)</f>
        <v>13</v>
      </c>
      <c r="EC38">
        <f>VLOOKUP($B38,'Raw Stats'!$S$3:$AH$528,13,FALSE)+VLOOKUP($B38,'Raw Stats'!$S$3:$AH$528,14,FALSE)</f>
        <v>0</v>
      </c>
      <c r="ED38">
        <f>VLOOKUP($B38,'Raw Stats'!$S$3:$AH$528,15,FALSE)</f>
        <v>5</v>
      </c>
      <c r="EE38">
        <f>VLOOKUP($B38,'Raw Stats'!$S$3:$AH$528,16,FALSE)</f>
        <v>122</v>
      </c>
    </row>
    <row r="39" spans="1:135" x14ac:dyDescent="0.2">
      <c r="A39" t="e">
        <f>VLOOKUP(B39,'ALL SKATERS'!$B$3:$I$378,9,FALSE)</f>
        <v>#REF!</v>
      </c>
      <c r="B39" t="s">
        <v>92</v>
      </c>
      <c r="C39">
        <f t="shared" si="8"/>
        <v>0.86652304467468444</v>
      </c>
      <c r="D39">
        <f t="shared" si="9"/>
        <v>0.93665439149532992</v>
      </c>
      <c r="E39">
        <f t="shared" si="10"/>
        <v>0.90015257971964113</v>
      </c>
      <c r="F39">
        <f t="shared" si="11"/>
        <v>1.0036584942797793</v>
      </c>
      <c r="G39">
        <f t="shared" si="12"/>
        <v>0.76378919723234662</v>
      </c>
      <c r="H39">
        <f>VLOOKUP(B39,'ALL SKATERS'!$B$3:$H$378,7,FALSE)</f>
        <v>0.96</v>
      </c>
      <c r="I39" s="29" t="e">
        <f t="shared" si="13"/>
        <v>#REF!</v>
      </c>
      <c r="J39" s="29">
        <f t="shared" si="14"/>
        <v>-1.0000000000000009</v>
      </c>
      <c r="K39" s="29">
        <f t="shared" si="15"/>
        <v>0</v>
      </c>
      <c r="L39">
        <f>BU39*'Value Calculations'!$D$3</f>
        <v>9.7856502870249091</v>
      </c>
      <c r="M39">
        <f>BV39*'Value Calculations'!$D$4</f>
        <v>12.698895457741347</v>
      </c>
      <c r="N39">
        <f>BW39*'Value Calculations'!$D$5</f>
        <v>16.716300618334056</v>
      </c>
      <c r="O39">
        <f>BX39*'Value Calculations'!$D$6</f>
        <v>-2.0010389107098057</v>
      </c>
      <c r="P39">
        <f>BY39*'Value Calculations'!$D$7</f>
        <v>2.1092370493102273</v>
      </c>
      <c r="Q39">
        <f>BZ39*'Value Calculations'!$D$8</f>
        <v>4.4572701081054671</v>
      </c>
      <c r="R39">
        <f>CA39*'Value Calculations'!$D$9</f>
        <v>4.5342902641506022</v>
      </c>
      <c r="S39">
        <f>CB39*'Value Calculations'!$D$10</f>
        <v>7.6716459556002992</v>
      </c>
      <c r="T39">
        <f>CC39*'Value Calculations'!$D$11</f>
        <v>0</v>
      </c>
      <c r="U39">
        <f>CD39*'Value Calculations'!$D$12</f>
        <v>1.6277654791788281</v>
      </c>
      <c r="V39">
        <f>CE39*'Value Calculations'!$D$13</f>
        <v>12.58835030991351</v>
      </c>
      <c r="X39">
        <f>CH39*'Value Calculations'!$D$3</f>
        <v>11.416592001529061</v>
      </c>
      <c r="Y39">
        <f>CI39*'Value Calculations'!$D$4</f>
        <v>12.047670049652048</v>
      </c>
      <c r="Z39">
        <f>CJ39*'Value Calculations'!$D$5</f>
        <v>17.246976828439902</v>
      </c>
      <c r="AA39">
        <f>CK39*'Value Calculations'!$D$6</f>
        <v>-1.3757142511129914</v>
      </c>
      <c r="AB39">
        <f>CL39*'Value Calculations'!$D$7</f>
        <v>1.5819277869826704</v>
      </c>
      <c r="AC39">
        <f>CM39*'Value Calculations'!$D$8</f>
        <v>3.6664641211835294</v>
      </c>
      <c r="AD39">
        <f>CN39*'Value Calculations'!$D$9</f>
        <v>5.0381002935006691</v>
      </c>
      <c r="AE39">
        <f>CO39*'Value Calculations'!$D$10</f>
        <v>7.3063294815240942</v>
      </c>
      <c r="AF39">
        <f>CP39*'Value Calculations'!$D$11</f>
        <v>0.9907141480249374</v>
      </c>
      <c r="AG39">
        <f>CQ39*'Value Calculations'!$D$12</f>
        <v>3.2555309583576562</v>
      </c>
      <c r="AH39">
        <f>CR39*'Value Calculations'!$D$13</f>
        <v>13.757759901544819</v>
      </c>
      <c r="AJ39">
        <f>CU39*'Value Calculations'!$D$3</f>
        <v>6.5237668580166064</v>
      </c>
      <c r="AK39">
        <f>CV39*'Value Calculations'!$D$4</f>
        <v>6.8378667849376482</v>
      </c>
      <c r="AL39">
        <f>CW39*'Value Calculations'!$D$5</f>
        <v>9.8175098869580975</v>
      </c>
      <c r="AM39">
        <f>CX39*'Value Calculations'!$D$6</f>
        <v>-0.50025972767745142</v>
      </c>
      <c r="AN39">
        <f>CY39*'Value Calculations'!$D$7</f>
        <v>1.4061580328734848</v>
      </c>
      <c r="AO39">
        <f>CZ39*'Value Calculations'!$D$8</f>
        <v>2.2286350540527335</v>
      </c>
      <c r="AP39">
        <f>DA39*'Value Calculations'!$D$9</f>
        <v>2.0152401174002676</v>
      </c>
      <c r="AQ39">
        <f>DB39*'Value Calculations'!$D$10</f>
        <v>3.2878482666858426</v>
      </c>
      <c r="AR39">
        <f>DC39*'Value Calculations'!$D$11</f>
        <v>0</v>
      </c>
      <c r="AS39">
        <f>DD39*'Value Calculations'!$D$12</f>
        <v>2.441648218768242</v>
      </c>
      <c r="AT39">
        <f>DE39*'Value Calculations'!$D$13</f>
        <v>9.1489103345273044</v>
      </c>
      <c r="AV39">
        <f>DH39*'Value Calculations'!$D$3</f>
        <v>13.863004573285288</v>
      </c>
      <c r="AW39">
        <f>DI39*'Value Calculations'!$D$4</f>
        <v>13.675733569875296</v>
      </c>
      <c r="AX39">
        <f>DJ39*'Value Calculations'!$D$5</f>
        <v>20.165695984022037</v>
      </c>
      <c r="AY39">
        <f>DK39*'Value Calculations'!$D$6</f>
        <v>0.50025972767745142</v>
      </c>
      <c r="AZ39">
        <f>DL39*'Value Calculations'!$D$7</f>
        <v>0.87884877054592803</v>
      </c>
      <c r="BA39">
        <f>DM39*'Value Calculations'!$D$8</f>
        <v>3.2351154010442906</v>
      </c>
      <c r="BB39">
        <f>DN39*'Value Calculations'!$D$9</f>
        <v>3.0228601761004015</v>
      </c>
      <c r="BC39">
        <f>DO39*'Value Calculations'!$D$10</f>
        <v>7.3063294815240942</v>
      </c>
      <c r="BD39">
        <f>DP39*'Value Calculations'!$D$11</f>
        <v>0</v>
      </c>
      <c r="BE39">
        <f>DQ39*'Value Calculations'!$D$12</f>
        <v>3.2555309583576562</v>
      </c>
      <c r="BF39">
        <f>DR39*'Value Calculations'!$D$13</f>
        <v>12.381983911390337</v>
      </c>
      <c r="BH39">
        <f>DU39*'Value Calculations'!$D$3</f>
        <v>7.3392377152686823</v>
      </c>
      <c r="BI39">
        <f>DV39*'Value Calculations'!$D$4</f>
        <v>8.1403176011162479</v>
      </c>
      <c r="BJ39">
        <f>DW39*'Value Calculations'!$D$5</f>
        <v>11.409538517275626</v>
      </c>
      <c r="BK39">
        <f>DX39*'Value Calculations'!$D$6</f>
        <v>-1.5007791830323542</v>
      </c>
      <c r="BL39">
        <f>DY39*'Value Calculations'!$D$7</f>
        <v>1.9334672952010417</v>
      </c>
      <c r="BM39">
        <f>DZ39*'Value Calculations'!$D$8</f>
        <v>2.3005265074092733</v>
      </c>
      <c r="BN39">
        <f>EA39*'Value Calculations'!$D$9</f>
        <v>2.1411926247377844</v>
      </c>
      <c r="BO39">
        <f>EB39*'Value Calculations'!$D$10</f>
        <v>4.0184812148382516</v>
      </c>
      <c r="BP39">
        <f>EC39*'Value Calculations'!$D$11</f>
        <v>1.9814282960498748</v>
      </c>
      <c r="BQ39">
        <f>ED39*'Value Calculations'!$D$12</f>
        <v>4.0694136979470699</v>
      </c>
      <c r="BR39">
        <f>EE39*'Value Calculations'!$D$13</f>
        <v>10.868630322220408</v>
      </c>
      <c r="BT39">
        <f>VLOOKUP($B39,'Raw Stats'!$CM$3:$DC$528,3,FALSE)</f>
        <v>81</v>
      </c>
      <c r="BU39">
        <f>VLOOKUP($B39,'Raw Stats'!$CM$3:$DC$528,4,FALSE)</f>
        <v>24</v>
      </c>
      <c r="BV39">
        <f>VLOOKUP($B39,'Raw Stats'!$CM$3:$DC$528,5,FALSE)</f>
        <v>39</v>
      </c>
      <c r="BW39">
        <f>VLOOKUP($B39,'Raw Stats'!$CM$3:$DC$528,6,FALSE)</f>
        <v>63</v>
      </c>
      <c r="BX39">
        <f>VLOOKUP($B39,'Raw Stats'!$CM$3:$DC$528,7,FALSE)</f>
        <v>-16</v>
      </c>
      <c r="BY39">
        <f>VLOOKUP($B39,'Raw Stats'!$CM$3:$DC$528,8,FALSE)</f>
        <v>24</v>
      </c>
      <c r="BZ39">
        <f>VLOOKUP($B39,'Raw Stats'!$CM$3:$DC$528,9,FALSE)</f>
        <v>62</v>
      </c>
      <c r="CA39">
        <f>VLOOKUP($B39,'Raw Stats'!$CM$3:$DC$528,10,FALSE)</f>
        <v>36</v>
      </c>
      <c r="CB39">
        <f>VLOOKUP($B39,'Raw Stats'!$CM$3:$DC$528,11,FALSE)+VLOOKUP($B39,'Raw Stats'!$CM$3:$DC$528,12,FALSE)</f>
        <v>21</v>
      </c>
      <c r="CC39">
        <f>VLOOKUP($B39,'Raw Stats'!$CM$3:$DC$528,13,FALSE)+VLOOKUP($B39,'Raw Stats'!$CM$3:$DC$528,14,FALSE)</f>
        <v>0</v>
      </c>
      <c r="CD39">
        <f>VLOOKUP($B39,'Raw Stats'!$CM$3:$DC$528,15,FALSE)</f>
        <v>2</v>
      </c>
      <c r="CE39">
        <f>VLOOKUP($B39,'Raw Stats'!$CM$3:$DC$528,16,FALSE)</f>
        <v>183</v>
      </c>
      <c r="CG39">
        <f>VLOOKUP($B39,'Raw Stats'!$BU$3:$CJ$528,3,FALSE)</f>
        <v>80</v>
      </c>
      <c r="CH39">
        <f>VLOOKUP($B39,'Raw Stats'!$BU$3:$CJ$528,4,FALSE)</f>
        <v>28</v>
      </c>
      <c r="CI39">
        <f>VLOOKUP($B39,'Raw Stats'!$BU$3:$CJ$5288,5,FALSE)</f>
        <v>37</v>
      </c>
      <c r="CJ39">
        <f>VLOOKUP($B39,'Raw Stats'!$BU$3:$CJ$528,6,FALSE)</f>
        <v>65</v>
      </c>
      <c r="CK39">
        <f>VLOOKUP($B39,'Raw Stats'!$BU$3:$CJ$528,7,FALSE)</f>
        <v>-11</v>
      </c>
      <c r="CL39">
        <f>VLOOKUP($B39,'Raw Stats'!$BU$3:$CJ$528,8,FALSE)</f>
        <v>18</v>
      </c>
      <c r="CM39">
        <f>VLOOKUP($B39,'Raw Stats'!$BU$3:$CJ$528,9,FALSE)</f>
        <v>51</v>
      </c>
      <c r="CN39">
        <f>VLOOKUP($B39,'Raw Stats'!$BU$3:$CJ$528,10,FALSE)</f>
        <v>40</v>
      </c>
      <c r="CO39">
        <f>VLOOKUP($B39,'Raw Stats'!$BU$3:$CJ$528,11,FALSE)+VLOOKUP($B39,'Raw Stats'!$BU$3:$CJ$528,12,FALSE)</f>
        <v>20</v>
      </c>
      <c r="CP39">
        <f>VLOOKUP($B39,'Raw Stats'!$BU$3:$CJ$528,13,FALSE)+VLOOKUP($B39,'Raw Stats'!$BU$3:$CJ$528,14,FALSE)</f>
        <v>1</v>
      </c>
      <c r="CQ39">
        <f>VLOOKUP($B39,'Raw Stats'!$BU$3:$CJ$528,15,FALSE)</f>
        <v>4</v>
      </c>
      <c r="CR39">
        <f>VLOOKUP($B39,'Raw Stats'!$BU$3:$CJ$528,16,FALSE)</f>
        <v>200</v>
      </c>
      <c r="CT39">
        <f>VLOOKUP($B39,'Raw Stats'!$BC$3:$BR$528,3,FALSE)</f>
        <v>48</v>
      </c>
      <c r="CU39">
        <f>VLOOKUP($B39,'Raw Stats'!$BC$3:$BR$528,4,FALSE)</f>
        <v>16</v>
      </c>
      <c r="CV39">
        <f>VLOOKUP($B39,'Raw Stats'!$BC$3:$BR$5288,5,FALSE)</f>
        <v>21</v>
      </c>
      <c r="CW39">
        <f>VLOOKUP($B39,'Raw Stats'!$BC$3:$BR$52888,6,FALSE)</f>
        <v>37</v>
      </c>
      <c r="CX39">
        <f>VLOOKUP($B39,'Raw Stats'!$BC$3:$BR$5288,7,FALSE)</f>
        <v>-4</v>
      </c>
      <c r="CY39">
        <f>VLOOKUP($B39,'Raw Stats'!$BC$3:$BR$5288,8,FALSE)</f>
        <v>16</v>
      </c>
      <c r="CZ39">
        <f>VLOOKUP($B39,'Raw Stats'!$BC$3:$BR$5288,9,FALSE)</f>
        <v>31</v>
      </c>
      <c r="DA39">
        <f>VLOOKUP($B39,'Raw Stats'!$BC$3:$BR$5288,10,FALSE)</f>
        <v>16</v>
      </c>
      <c r="DB39">
        <f>VLOOKUP($B39,'Raw Stats'!$BC$3:$BR$5288,11,FALSE)+VLOOKUP($B39,'Raw Stats'!$BC$3:$BR$5288,12,FALSE)</f>
        <v>9</v>
      </c>
      <c r="DC39">
        <f>VLOOKUP($B39,'Raw Stats'!$BC$3:$BR$5288,13,FALSE)+VLOOKUP($B39,'Raw Stats'!$BC$3:$BR$5288,14,FALSE)</f>
        <v>0</v>
      </c>
      <c r="DD39">
        <f>VLOOKUP($B39,'Raw Stats'!$BC$3:$BR$5288,15,FALSE)</f>
        <v>3</v>
      </c>
      <c r="DE39">
        <f>VLOOKUP($B39,'Raw Stats'!$BC$3:$BR$5288,16,FALSE)</f>
        <v>133</v>
      </c>
      <c r="DG39">
        <f>VLOOKUP($B39,'Raw Stats'!$AK$3:$AZ$528,3,FALSE)</f>
        <v>78</v>
      </c>
      <c r="DH39">
        <f>VLOOKUP($B39,'Raw Stats'!$AK$3:$AZ$528,4,FALSE)</f>
        <v>34</v>
      </c>
      <c r="DI39">
        <f>VLOOKUP($B39,'Raw Stats'!$AK$3:$AZ$528,5,FALSE)</f>
        <v>42</v>
      </c>
      <c r="DJ39">
        <f>VLOOKUP($B39,'Raw Stats'!$AK$3:$AZ$528,6,FALSE)</f>
        <v>76</v>
      </c>
      <c r="DK39">
        <f>VLOOKUP($B39,'Raw Stats'!$AK$3:$AZ$528,7,FALSE)</f>
        <v>4</v>
      </c>
      <c r="DL39">
        <f>VLOOKUP($B39,'Raw Stats'!$AK$3:$AZ$528,8,FALSE)</f>
        <v>10</v>
      </c>
      <c r="DM39">
        <f>VLOOKUP($B39,'Raw Stats'!$AK$3:$AZ$528,9,FALSE)</f>
        <v>45</v>
      </c>
      <c r="DN39">
        <f>VLOOKUP($B39,'Raw Stats'!$AK$3:$AZ$528,10,FALSE)</f>
        <v>24</v>
      </c>
      <c r="DO39">
        <f>VLOOKUP($B39,'Raw Stats'!$AK$3:$AZ$528,11,FALSE)+VLOOKUP($B39,'Raw Stats'!$AK$3:$AZ$528,12,FALSE)</f>
        <v>20</v>
      </c>
      <c r="DP39">
        <f>VLOOKUP($B39,'Raw Stats'!$AK$3:$AZ$528,13,FALSE)+VLOOKUP($B39,'Raw Stats'!$AK$3:$AZ$528,14,FALSE)</f>
        <v>0</v>
      </c>
      <c r="DQ39">
        <f>VLOOKUP($B39,'Raw Stats'!$AK$3:$AZ$528,15,FALSE)</f>
        <v>4</v>
      </c>
      <c r="DR39">
        <f>VLOOKUP($B39,'Raw Stats'!$AK$3:$AZ$528,16,FALSE)</f>
        <v>180</v>
      </c>
      <c r="DT39">
        <f>VLOOKUP($B39,'Raw Stats'!$S$3:$AH$528,3,FALSE)</f>
        <v>69</v>
      </c>
      <c r="DU39">
        <f>VLOOKUP($B39,'Raw Stats'!$S$3:$AH$528,4,FALSE)</f>
        <v>18</v>
      </c>
      <c r="DV39">
        <f>VLOOKUP($B39,'Raw Stats'!$S$3:$AH$528,5,FALSE)</f>
        <v>25</v>
      </c>
      <c r="DW39">
        <f>VLOOKUP($B39,'Raw Stats'!$S$3:$AH$528,6,FALSE)</f>
        <v>43</v>
      </c>
      <c r="DX39">
        <f>VLOOKUP($B39,'Raw Stats'!$S$3:$AH$528,7,FALSE)</f>
        <v>-12</v>
      </c>
      <c r="DY39">
        <f>VLOOKUP($B39,'Raw Stats'!$S$3:$AH$528,8,FALSE)</f>
        <v>22</v>
      </c>
      <c r="DZ39">
        <f>VLOOKUP($B39,'Raw Stats'!$S$3:$AH$528,9,FALSE)</f>
        <v>32</v>
      </c>
      <c r="EA39">
        <f>VLOOKUP($B39,'Raw Stats'!$S$3:$AH$528,10,FALSE)</f>
        <v>17</v>
      </c>
      <c r="EB39">
        <f>VLOOKUP($B39,'Raw Stats'!$S$3:$AH$528,11,FALSE)+VLOOKUP($B39,'Raw Stats'!$S$3:$AH$528,12,FALSE)</f>
        <v>11</v>
      </c>
      <c r="EC39">
        <f>VLOOKUP($B39,'Raw Stats'!$S$3:$AH$528,13,FALSE)+VLOOKUP($B39,'Raw Stats'!$S$3:$AH$528,14,FALSE)</f>
        <v>2</v>
      </c>
      <c r="ED39">
        <f>VLOOKUP($B39,'Raw Stats'!$S$3:$AH$528,15,FALSE)</f>
        <v>5</v>
      </c>
      <c r="EE39">
        <f>VLOOKUP($B39,'Raw Stats'!$S$3:$AH$528,16,FALSE)</f>
        <v>158</v>
      </c>
    </row>
    <row r="40" spans="1:135" x14ac:dyDescent="0.2">
      <c r="A40" t="e">
        <f>VLOOKUP(B40,'ALL SKATERS'!$B$3:$I$378,9,FALSE)</f>
        <v>#REF!</v>
      </c>
      <c r="B40" t="s">
        <v>98</v>
      </c>
      <c r="C40">
        <f t="shared" si="8"/>
        <v>0.89742990189215677</v>
      </c>
      <c r="D40">
        <f t="shared" si="9"/>
        <v>0.94685506306072809</v>
      </c>
      <c r="E40">
        <f t="shared" si="10"/>
        <v>0.65840123133945794</v>
      </c>
      <c r="F40">
        <f t="shared" si="11"/>
        <v>0.68184683214970221</v>
      </c>
      <c r="G40" t="e">
        <f t="shared" si="12"/>
        <v>#N/A</v>
      </c>
      <c r="H40">
        <f>VLOOKUP(B40,'ALL SKATERS'!$B$3:$H$378,7,FALSE)</f>
        <v>0.95</v>
      </c>
      <c r="I40" s="29" t="e">
        <f t="shared" si="13"/>
        <v>#REF!</v>
      </c>
      <c r="J40" s="29">
        <f t="shared" si="14"/>
        <v>-2.0000000000000018</v>
      </c>
      <c r="K40" s="29">
        <f t="shared" si="15"/>
        <v>-1.0000000000000009E-2</v>
      </c>
      <c r="L40">
        <f>BU40*'Value Calculations'!$D$3</f>
        <v>6.1160314293905689</v>
      </c>
      <c r="M40">
        <f>BV40*'Value Calculations'!$D$4</f>
        <v>6.8378667849376482</v>
      </c>
      <c r="N40">
        <f>BW40*'Value Calculations'!$D$5</f>
        <v>9.5521717819051766</v>
      </c>
      <c r="O40">
        <f>BX40*'Value Calculations'!$D$6</f>
        <v>-0.87545452343553998</v>
      </c>
      <c r="P40">
        <f>BY40*'Value Calculations'!$D$7</f>
        <v>3.5153950821837121</v>
      </c>
      <c r="Q40">
        <f>BZ40*'Value Calculations'!$D$8</f>
        <v>18.907452232769966</v>
      </c>
      <c r="R40">
        <f>CA40*'Value Calculations'!$D$9</f>
        <v>6.92738790356342</v>
      </c>
      <c r="S40">
        <f>CB40*'Value Calculations'!$D$10</f>
        <v>3.6531647407620471</v>
      </c>
      <c r="T40">
        <f>CC40*'Value Calculations'!$D$11</f>
        <v>0.9907141480249374</v>
      </c>
      <c r="U40">
        <f>CD40*'Value Calculations'!$D$12</f>
        <v>0.81388273958941404</v>
      </c>
      <c r="V40">
        <f>CE40*'Value Calculations'!$D$13</f>
        <v>10.868630322220408</v>
      </c>
      <c r="X40">
        <f>CH40*'Value Calculations'!$D$3</f>
        <v>6.5237668580166064</v>
      </c>
      <c r="Y40">
        <f>CI40*'Value Calculations'!$D$4</f>
        <v>7.1634794889822988</v>
      </c>
      <c r="Z40">
        <f>CJ40*'Value Calculations'!$D$5</f>
        <v>10.082847992011018</v>
      </c>
      <c r="AA40">
        <f>CK40*'Value Calculations'!$D$6</f>
        <v>1.3757142511129914</v>
      </c>
      <c r="AB40">
        <f>CL40*'Value Calculations'!$D$7</f>
        <v>3.0759706969107481</v>
      </c>
      <c r="AC40">
        <f>CM40*'Value Calculations'!$D$8</f>
        <v>15.672336831725675</v>
      </c>
      <c r="AD40">
        <f>CN40*'Value Calculations'!$D$9</f>
        <v>7.3052454255759702</v>
      </c>
      <c r="AE40">
        <f>CO40*'Value Calculations'!$D$10</f>
        <v>1.8265823703810236</v>
      </c>
      <c r="AF40">
        <f>CP40*'Value Calculations'!$D$11</f>
        <v>2.9721424440748123</v>
      </c>
      <c r="AG40">
        <f>CQ40*'Value Calculations'!$D$12</f>
        <v>5.6971791771258982</v>
      </c>
      <c r="AH40">
        <f>CR40*'Value Calculations'!$D$13</f>
        <v>11.212574319759028</v>
      </c>
      <c r="AJ40">
        <f>CU40*'Value Calculations'!$D$3</f>
        <v>2.0386771431301893</v>
      </c>
      <c r="AK40">
        <f>CV40*'Value Calculations'!$D$4</f>
        <v>2.6049016323571994</v>
      </c>
      <c r="AL40">
        <f>CW40*'Value Calculations'!$D$5</f>
        <v>3.4493953656879803</v>
      </c>
      <c r="AM40">
        <f>CX40*'Value Calculations'!$D$6</f>
        <v>-1.1255843872742657</v>
      </c>
      <c r="AN40">
        <f>CY40*'Value Calculations'!$D$7</f>
        <v>2.2850068034194129</v>
      </c>
      <c r="AO40">
        <f>CZ40*'Value Calculations'!$D$8</f>
        <v>8.2675171360020769</v>
      </c>
      <c r="AP40">
        <f>DA40*'Value Calculations'!$D$9</f>
        <v>4.0304802348005353</v>
      </c>
      <c r="AQ40">
        <f>DB40*'Value Calculations'!$D$10</f>
        <v>0.36531647407620471</v>
      </c>
      <c r="AR40">
        <f>DC40*'Value Calculations'!$D$11</f>
        <v>0.9907141480249374</v>
      </c>
      <c r="AS40">
        <f>DD40*'Value Calculations'!$D$12</f>
        <v>0</v>
      </c>
      <c r="AT40">
        <f>DE40*'Value Calculations'!$D$13</f>
        <v>4.7464271660329622</v>
      </c>
      <c r="AV40">
        <f>DH40*'Value Calculations'!$D$3</f>
        <v>1.2232062858781136</v>
      </c>
      <c r="AW40">
        <f>DI40*'Value Calculations'!$D$4</f>
        <v>1.9536762242678996</v>
      </c>
      <c r="AX40">
        <f>DJ40*'Value Calculations'!$D$5</f>
        <v>2.3880429454762941</v>
      </c>
      <c r="AY40">
        <f>DK40*'Value Calculations'!$D$6</f>
        <v>-0.12506493191936285</v>
      </c>
      <c r="AZ40">
        <f>DL40*'Value Calculations'!$D$7</f>
        <v>1.5819277869826704</v>
      </c>
      <c r="BA40">
        <f>DM40*'Value Calculations'!$D$8</f>
        <v>7.3329282423670588</v>
      </c>
      <c r="BB40">
        <f>DN40*'Value Calculations'!$D$9</f>
        <v>2.8969076687628847</v>
      </c>
      <c r="BC40">
        <f>DO40*'Value Calculations'!$D$10</f>
        <v>0.36531647407620471</v>
      </c>
      <c r="BD40">
        <f>DP40*'Value Calculations'!$D$11</f>
        <v>0</v>
      </c>
      <c r="BE40">
        <f>DQ40*'Value Calculations'!$D$12</f>
        <v>0</v>
      </c>
      <c r="BF40">
        <f>DR40*'Value Calculations'!$D$13</f>
        <v>4.8840047650484113</v>
      </c>
      <c r="BH40" t="e">
        <f>DU40*'Value Calculations'!$D$3</f>
        <v>#N/A</v>
      </c>
      <c r="BI40" t="e">
        <f>DV40*'Value Calculations'!$D$4</f>
        <v>#N/A</v>
      </c>
      <c r="BJ40" t="e">
        <f>DW40*'Value Calculations'!$D$5</f>
        <v>#N/A</v>
      </c>
      <c r="BK40" t="e">
        <f>DX40*'Value Calculations'!$D$6</f>
        <v>#N/A</v>
      </c>
      <c r="BL40" t="e">
        <f>DY40*'Value Calculations'!$D$7</f>
        <v>#N/A</v>
      </c>
      <c r="BM40" t="e">
        <f>DZ40*'Value Calculations'!$D$8</f>
        <v>#N/A</v>
      </c>
      <c r="BN40" t="e">
        <f>EA40*'Value Calculations'!$D$9</f>
        <v>#N/A</v>
      </c>
      <c r="BO40" t="e">
        <f>EB40*'Value Calculations'!$D$10</f>
        <v>#N/A</v>
      </c>
      <c r="BP40" t="e">
        <f>EC40*'Value Calculations'!$D$11</f>
        <v>#N/A</v>
      </c>
      <c r="BQ40" t="e">
        <f>ED40*'Value Calculations'!$D$12</f>
        <v>#N/A</v>
      </c>
      <c r="BR40" t="e">
        <f>EE40*'Value Calculations'!$D$13</f>
        <v>#N/A</v>
      </c>
      <c r="BT40">
        <f>VLOOKUP($B40,'Raw Stats'!$CM$3:$DC$528,3,FALSE)</f>
        <v>75</v>
      </c>
      <c r="BU40">
        <f>VLOOKUP($B40,'Raw Stats'!$CM$3:$DC$528,4,FALSE)</f>
        <v>15</v>
      </c>
      <c r="BV40">
        <f>VLOOKUP($B40,'Raw Stats'!$CM$3:$DC$528,5,FALSE)</f>
        <v>21</v>
      </c>
      <c r="BW40">
        <f>VLOOKUP($B40,'Raw Stats'!$CM$3:$DC$528,6,FALSE)</f>
        <v>36</v>
      </c>
      <c r="BX40">
        <f>VLOOKUP($B40,'Raw Stats'!$CM$3:$DC$528,7,FALSE)</f>
        <v>-7</v>
      </c>
      <c r="BY40">
        <f>VLOOKUP($B40,'Raw Stats'!$CM$3:$DC$528,8,FALSE)</f>
        <v>40</v>
      </c>
      <c r="BZ40">
        <f>VLOOKUP($B40,'Raw Stats'!$CM$3:$DC$528,9,FALSE)</f>
        <v>263</v>
      </c>
      <c r="CA40">
        <f>VLOOKUP($B40,'Raw Stats'!$CM$3:$DC$528,10,FALSE)</f>
        <v>55</v>
      </c>
      <c r="CB40">
        <f>VLOOKUP($B40,'Raw Stats'!$CM$3:$DC$528,11,FALSE)+VLOOKUP($B40,'Raw Stats'!$CM$3:$DC$528,12,FALSE)</f>
        <v>10</v>
      </c>
      <c r="CC40">
        <f>VLOOKUP($B40,'Raw Stats'!$CM$3:$DC$528,13,FALSE)+VLOOKUP($B40,'Raw Stats'!$CM$3:$DC$528,14,FALSE)</f>
        <v>1</v>
      </c>
      <c r="CD40">
        <f>VLOOKUP($B40,'Raw Stats'!$CM$3:$DC$528,15,FALSE)</f>
        <v>1</v>
      </c>
      <c r="CE40">
        <f>VLOOKUP($B40,'Raw Stats'!$CM$3:$DC$528,16,FALSE)</f>
        <v>158</v>
      </c>
      <c r="CG40">
        <f>VLOOKUP($B40,'Raw Stats'!$BU$3:$CJ$528,3,FALSE)</f>
        <v>77</v>
      </c>
      <c r="CH40">
        <f>VLOOKUP($B40,'Raw Stats'!$BU$3:$CJ$528,4,FALSE)</f>
        <v>16</v>
      </c>
      <c r="CI40">
        <f>VLOOKUP($B40,'Raw Stats'!$BU$3:$CJ$5288,5,FALSE)</f>
        <v>22</v>
      </c>
      <c r="CJ40">
        <f>VLOOKUP($B40,'Raw Stats'!$BU$3:$CJ$528,6,FALSE)</f>
        <v>38</v>
      </c>
      <c r="CK40">
        <f>VLOOKUP($B40,'Raw Stats'!$BU$3:$CJ$528,7,FALSE)</f>
        <v>11</v>
      </c>
      <c r="CL40">
        <f>VLOOKUP($B40,'Raw Stats'!$BU$3:$CJ$528,8,FALSE)</f>
        <v>35</v>
      </c>
      <c r="CM40">
        <f>VLOOKUP($B40,'Raw Stats'!$BU$3:$CJ$528,9,FALSE)</f>
        <v>218</v>
      </c>
      <c r="CN40">
        <f>VLOOKUP($B40,'Raw Stats'!$BU$3:$CJ$528,10,FALSE)</f>
        <v>58</v>
      </c>
      <c r="CO40">
        <f>VLOOKUP($B40,'Raw Stats'!$BU$3:$CJ$528,11,FALSE)+VLOOKUP($B40,'Raw Stats'!$BU$3:$CJ$528,12,FALSE)</f>
        <v>5</v>
      </c>
      <c r="CP40">
        <f>VLOOKUP($B40,'Raw Stats'!$BU$3:$CJ$528,13,FALSE)+VLOOKUP($B40,'Raw Stats'!$BU$3:$CJ$528,14,FALSE)</f>
        <v>3</v>
      </c>
      <c r="CQ40">
        <f>VLOOKUP($B40,'Raw Stats'!$BU$3:$CJ$528,15,FALSE)</f>
        <v>7</v>
      </c>
      <c r="CR40">
        <f>VLOOKUP($B40,'Raw Stats'!$BU$3:$CJ$528,16,FALSE)</f>
        <v>163</v>
      </c>
      <c r="CT40">
        <f>VLOOKUP($B40,'Raw Stats'!$BC$3:$BR$528,3,FALSE)</f>
        <v>42</v>
      </c>
      <c r="CU40">
        <f>VLOOKUP($B40,'Raw Stats'!$BC$3:$BR$528,4,FALSE)</f>
        <v>5</v>
      </c>
      <c r="CV40">
        <f>VLOOKUP($B40,'Raw Stats'!$BC$3:$BR$5288,5,FALSE)</f>
        <v>8</v>
      </c>
      <c r="CW40">
        <f>VLOOKUP($B40,'Raw Stats'!$BC$3:$BR$52888,6,FALSE)</f>
        <v>13</v>
      </c>
      <c r="CX40">
        <f>VLOOKUP($B40,'Raw Stats'!$BC$3:$BR$5288,7,FALSE)</f>
        <v>-9</v>
      </c>
      <c r="CY40">
        <f>VLOOKUP($B40,'Raw Stats'!$BC$3:$BR$5288,8,FALSE)</f>
        <v>26</v>
      </c>
      <c r="CZ40">
        <f>VLOOKUP($B40,'Raw Stats'!$BC$3:$BR$5288,9,FALSE)</f>
        <v>115</v>
      </c>
      <c r="DA40">
        <f>VLOOKUP($B40,'Raw Stats'!$BC$3:$BR$5288,10,FALSE)</f>
        <v>32</v>
      </c>
      <c r="DB40">
        <f>VLOOKUP($B40,'Raw Stats'!$BC$3:$BR$5288,11,FALSE)+VLOOKUP($B40,'Raw Stats'!$BC$3:$BR$5288,12,FALSE)</f>
        <v>1</v>
      </c>
      <c r="DC40">
        <f>VLOOKUP($B40,'Raw Stats'!$BC$3:$BR$5288,13,FALSE)+VLOOKUP($B40,'Raw Stats'!$BC$3:$BR$5288,14,FALSE)</f>
        <v>1</v>
      </c>
      <c r="DD40">
        <f>VLOOKUP($B40,'Raw Stats'!$BC$3:$BR$5288,15,FALSE)</f>
        <v>0</v>
      </c>
      <c r="DE40">
        <f>VLOOKUP($B40,'Raw Stats'!$BC$3:$BR$5288,16,FALSE)</f>
        <v>69</v>
      </c>
      <c r="DG40">
        <f>VLOOKUP($B40,'Raw Stats'!$AK$3:$AZ$528,3,FALSE)</f>
        <v>33</v>
      </c>
      <c r="DH40">
        <f>VLOOKUP($B40,'Raw Stats'!$AK$3:$AZ$528,4,FALSE)</f>
        <v>3</v>
      </c>
      <c r="DI40">
        <f>VLOOKUP($B40,'Raw Stats'!$AK$3:$AZ$528,5,FALSE)</f>
        <v>6</v>
      </c>
      <c r="DJ40">
        <f>VLOOKUP($B40,'Raw Stats'!$AK$3:$AZ$528,6,FALSE)</f>
        <v>9</v>
      </c>
      <c r="DK40">
        <f>VLOOKUP($B40,'Raw Stats'!$AK$3:$AZ$528,7,FALSE)</f>
        <v>-1</v>
      </c>
      <c r="DL40">
        <f>VLOOKUP($B40,'Raw Stats'!$AK$3:$AZ$528,8,FALSE)</f>
        <v>18</v>
      </c>
      <c r="DM40">
        <f>VLOOKUP($B40,'Raw Stats'!$AK$3:$AZ$528,9,FALSE)</f>
        <v>102</v>
      </c>
      <c r="DN40">
        <f>VLOOKUP($B40,'Raw Stats'!$AK$3:$AZ$528,10,FALSE)</f>
        <v>23</v>
      </c>
      <c r="DO40">
        <f>VLOOKUP($B40,'Raw Stats'!$AK$3:$AZ$528,11,FALSE)+VLOOKUP($B40,'Raw Stats'!$AK$3:$AZ$528,12,FALSE)</f>
        <v>1</v>
      </c>
      <c r="DP40">
        <f>VLOOKUP($B40,'Raw Stats'!$AK$3:$AZ$528,13,FALSE)+VLOOKUP($B40,'Raw Stats'!$AK$3:$AZ$528,14,FALSE)</f>
        <v>0</v>
      </c>
      <c r="DQ40">
        <f>VLOOKUP($B40,'Raw Stats'!$AK$3:$AZ$528,15,FALSE)</f>
        <v>0</v>
      </c>
      <c r="DR40">
        <f>VLOOKUP($B40,'Raw Stats'!$AK$3:$AZ$528,16,FALSE)</f>
        <v>71</v>
      </c>
      <c r="DT40" t="e">
        <f>VLOOKUP($B40,'Raw Stats'!$S$3:$AH$528,3,FALSE)</f>
        <v>#N/A</v>
      </c>
      <c r="DU40" t="e">
        <f>VLOOKUP($B40,'Raw Stats'!$S$3:$AH$528,4,FALSE)</f>
        <v>#N/A</v>
      </c>
      <c r="DV40" t="e">
        <f>VLOOKUP($B40,'Raw Stats'!$S$3:$AH$528,5,FALSE)</f>
        <v>#N/A</v>
      </c>
      <c r="DW40" t="e">
        <f>VLOOKUP($B40,'Raw Stats'!$S$3:$AH$528,6,FALSE)</f>
        <v>#N/A</v>
      </c>
      <c r="DX40" t="e">
        <f>VLOOKUP($B40,'Raw Stats'!$S$3:$AH$528,7,FALSE)</f>
        <v>#N/A</v>
      </c>
      <c r="DY40" t="e">
        <f>VLOOKUP($B40,'Raw Stats'!$S$3:$AH$528,8,FALSE)</f>
        <v>#N/A</v>
      </c>
      <c r="DZ40" t="e">
        <f>VLOOKUP($B40,'Raw Stats'!$S$3:$AH$528,9,FALSE)</f>
        <v>#N/A</v>
      </c>
      <c r="EA40" t="e">
        <f>VLOOKUP($B40,'Raw Stats'!$S$3:$AH$528,10,FALSE)</f>
        <v>#N/A</v>
      </c>
      <c r="EB40" t="e">
        <f>VLOOKUP($B40,'Raw Stats'!$S$3:$AH$528,11,FALSE)+VLOOKUP($B40,'Raw Stats'!$S$3:$AH$528,12,FALSE)</f>
        <v>#N/A</v>
      </c>
      <c r="EC40" t="e">
        <f>VLOOKUP($B40,'Raw Stats'!$S$3:$AH$528,13,FALSE)+VLOOKUP($B40,'Raw Stats'!$S$3:$AH$528,14,FALSE)</f>
        <v>#N/A</v>
      </c>
      <c r="ED40" t="e">
        <f>VLOOKUP($B40,'Raw Stats'!$S$3:$AH$528,15,FALSE)</f>
        <v>#N/A</v>
      </c>
      <c r="EE40" t="e">
        <f>VLOOKUP($B40,'Raw Stats'!$S$3:$AH$528,16,FALSE)</f>
        <v>#N/A</v>
      </c>
    </row>
    <row r="41" spans="1:135" x14ac:dyDescent="0.2">
      <c r="A41" t="e">
        <f>VLOOKUP(B41,'ALL SKATERS'!$B$3:$I$378,9,FALSE)</f>
        <v>#REF!</v>
      </c>
      <c r="B41" t="s">
        <v>101</v>
      </c>
      <c r="C41">
        <f t="shared" si="8"/>
        <v>0.563172380794843</v>
      </c>
      <c r="D41">
        <f t="shared" si="9"/>
        <v>0.88445458753709094</v>
      </c>
      <c r="E41">
        <f t="shared" si="10"/>
        <v>1.4457895212436369</v>
      </c>
      <c r="F41">
        <f t="shared" si="11"/>
        <v>1.2166536179941354</v>
      </c>
      <c r="G41">
        <f t="shared" si="12"/>
        <v>0.82270553649571498</v>
      </c>
      <c r="H41">
        <f>VLOOKUP(B41,'ALL SKATERS'!$B$3:$H$378,7,FALSE)</f>
        <v>0.89</v>
      </c>
      <c r="I41" s="29" t="e">
        <f t="shared" si="13"/>
        <v>#REF!</v>
      </c>
      <c r="J41" s="29">
        <f t="shared" si="14"/>
        <v>-7.9999999999999956</v>
      </c>
      <c r="K41" s="29">
        <f t="shared" si="15"/>
        <v>-6.9999999999999951E-2</v>
      </c>
      <c r="L41">
        <f>BU41*'Value Calculations'!$D$3</f>
        <v>4.0773542862603787</v>
      </c>
      <c r="M41">
        <f>BV41*'Value Calculations'!$D$4</f>
        <v>3.5817397444911494</v>
      </c>
      <c r="N41">
        <f>BW41*'Value Calculations'!$D$5</f>
        <v>5.5721002061113527</v>
      </c>
      <c r="O41">
        <f>BX41*'Value Calculations'!$D$6</f>
        <v>-1.2506493191936285</v>
      </c>
      <c r="P41">
        <f>BY41*'Value Calculations'!$D$7</f>
        <v>2.2850068034194129</v>
      </c>
      <c r="Q41">
        <f>BZ41*'Value Calculations'!$D$8</f>
        <v>5.6075333618101038</v>
      </c>
      <c r="R41">
        <f>CA41*'Value Calculations'!$D$9</f>
        <v>2.5190501467503346</v>
      </c>
      <c r="S41">
        <f>CB41*'Value Calculations'!$D$10</f>
        <v>1.0959494222286141</v>
      </c>
      <c r="T41">
        <f>CC41*'Value Calculations'!$D$11</f>
        <v>0</v>
      </c>
      <c r="U41">
        <f>CD41*'Value Calculations'!$D$12</f>
        <v>0.81388273958941404</v>
      </c>
      <c r="V41">
        <f>CE41*'Value Calculations'!$D$13</f>
        <v>6.6725135522492369</v>
      </c>
      <c r="X41">
        <f>CH41*'Value Calculations'!$D$3</f>
        <v>8.9701794297728341</v>
      </c>
      <c r="Y41">
        <f>CI41*'Value Calculations'!$D$4</f>
        <v>7.1634794889822988</v>
      </c>
      <c r="Z41">
        <f>CJ41*'Value Calculations'!$D$5</f>
        <v>11.674876622328547</v>
      </c>
      <c r="AA41">
        <f>CK41*'Value Calculations'!$D$6</f>
        <v>-1.8759739787904428</v>
      </c>
      <c r="AB41">
        <f>CL41*'Value Calculations'!$D$7</f>
        <v>3.8669345904020833</v>
      </c>
      <c r="AC41">
        <f>CM41*'Value Calculations'!$D$8</f>
        <v>8.4831914960716954</v>
      </c>
      <c r="AD41">
        <f>CN41*'Value Calculations'!$D$9</f>
        <v>4.4083377568130855</v>
      </c>
      <c r="AE41">
        <f>CO41*'Value Calculations'!$D$10</f>
        <v>4.3837976889144565</v>
      </c>
      <c r="AF41">
        <f>CP41*'Value Calculations'!$D$11</f>
        <v>0</v>
      </c>
      <c r="AG41">
        <f>CQ41*'Value Calculations'!$D$12</f>
        <v>0.81388273958941404</v>
      </c>
      <c r="AH41">
        <f>CR41*'Value Calculations'!$D$13</f>
        <v>13.138660705975303</v>
      </c>
      <c r="AJ41">
        <f>CU41*'Value Calculations'!$D$3</f>
        <v>4.4850897148864171</v>
      </c>
      <c r="AK41">
        <f>CV41*'Value Calculations'!$D$4</f>
        <v>2.2792889283125497</v>
      </c>
      <c r="AL41">
        <f>CW41*'Value Calculations'!$D$5</f>
        <v>4.7760858909525883</v>
      </c>
      <c r="AM41">
        <f>CX41*'Value Calculations'!$D$6</f>
        <v>1.0005194553549028</v>
      </c>
      <c r="AN41">
        <f>CY41*'Value Calculations'!$D$7</f>
        <v>1.0546185246551136</v>
      </c>
      <c r="AO41">
        <f>CZ41*'Value Calculations'!$D$8</f>
        <v>2.2286350540527335</v>
      </c>
      <c r="AP41">
        <f>DA41*'Value Calculations'!$D$9</f>
        <v>0.8816675513626171</v>
      </c>
      <c r="AQ41">
        <f>DB41*'Value Calculations'!$D$10</f>
        <v>1.0959494222286141</v>
      </c>
      <c r="AR41">
        <f>DC41*'Value Calculations'!$D$11</f>
        <v>0</v>
      </c>
      <c r="AS41">
        <f>DD41*'Value Calculations'!$D$12</f>
        <v>2.441648218768242</v>
      </c>
      <c r="AT41">
        <f>DE41*'Value Calculations'!$D$13</f>
        <v>2.8891295793244121</v>
      </c>
      <c r="AV41">
        <f>DH41*'Value Calculations'!$D$3</f>
        <v>10.193385715650948</v>
      </c>
      <c r="AW41">
        <f>DI41*'Value Calculations'!$D$4</f>
        <v>13.675733569875296</v>
      </c>
      <c r="AX41">
        <f>DJ41*'Value Calculations'!$D$5</f>
        <v>17.777653038545743</v>
      </c>
      <c r="AY41">
        <f>DK41*'Value Calculations'!$D$6</f>
        <v>0.12506493191936285</v>
      </c>
      <c r="AZ41">
        <f>DL41*'Value Calculations'!$D$7</f>
        <v>4.2184740986204545</v>
      </c>
      <c r="BA41">
        <f>DM41*'Value Calculations'!$D$8</f>
        <v>7.9080598692193771</v>
      </c>
      <c r="BB41">
        <f>DN41*'Value Calculations'!$D$9</f>
        <v>3.1488126834379182</v>
      </c>
      <c r="BC41">
        <f>DO41*'Value Calculations'!$D$10</f>
        <v>7.6716459556002992</v>
      </c>
      <c r="BD41">
        <f>DP41*'Value Calculations'!$D$11</f>
        <v>0</v>
      </c>
      <c r="BE41">
        <f>DQ41*'Value Calculations'!$D$12</f>
        <v>2.441648218768242</v>
      </c>
      <c r="BF41">
        <f>DR41*'Value Calculations'!$D$13</f>
        <v>13.138660705975303</v>
      </c>
      <c r="BH41">
        <f>DU41*'Value Calculations'!$D$3</f>
        <v>5.7082960007645305</v>
      </c>
      <c r="BI41">
        <f>DV41*'Value Calculations'!$D$4</f>
        <v>5.5354159687590485</v>
      </c>
      <c r="BJ41">
        <f>DW41*'Value Calculations'!$D$5</f>
        <v>8.2254812566405686</v>
      </c>
      <c r="BK41">
        <f>DX41*'Value Calculations'!$D$6</f>
        <v>-1.3757142511129914</v>
      </c>
      <c r="BL41">
        <f>DY41*'Value Calculations'!$D$7</f>
        <v>2.9002009428015625</v>
      </c>
      <c r="BM41">
        <f>DZ41*'Value Calculations'!$D$8</f>
        <v>4.5291615614620069</v>
      </c>
      <c r="BN41">
        <f>EA41*'Value Calculations'!$D$9</f>
        <v>3.6526227127879851</v>
      </c>
      <c r="BO41">
        <f>EB41*'Value Calculations'!$D$10</f>
        <v>4.7491141629906615</v>
      </c>
      <c r="BP41">
        <f>EC41*'Value Calculations'!$D$11</f>
        <v>0</v>
      </c>
      <c r="BQ41">
        <f>ED41*'Value Calculations'!$D$12</f>
        <v>1.6277654791788281</v>
      </c>
      <c r="BR41">
        <f>EE41*'Value Calculations'!$D$13</f>
        <v>8.873755136496408</v>
      </c>
      <c r="BT41">
        <f>VLOOKUP($B41,'Raw Stats'!$CM$3:$DC$528,3,FALSE)</f>
        <v>55</v>
      </c>
      <c r="BU41">
        <f>VLOOKUP($B41,'Raw Stats'!$CM$3:$DC$528,4,FALSE)</f>
        <v>10</v>
      </c>
      <c r="BV41">
        <f>VLOOKUP($B41,'Raw Stats'!$CM$3:$DC$528,5,FALSE)</f>
        <v>11</v>
      </c>
      <c r="BW41">
        <f>VLOOKUP($B41,'Raw Stats'!$CM$3:$DC$528,6,FALSE)</f>
        <v>21</v>
      </c>
      <c r="BX41">
        <f>VLOOKUP($B41,'Raw Stats'!$CM$3:$DC$528,7,FALSE)</f>
        <v>-10</v>
      </c>
      <c r="BY41">
        <f>VLOOKUP($B41,'Raw Stats'!$CM$3:$DC$528,8,FALSE)</f>
        <v>26</v>
      </c>
      <c r="BZ41">
        <f>VLOOKUP($B41,'Raw Stats'!$CM$3:$DC$528,9,FALSE)</f>
        <v>78</v>
      </c>
      <c r="CA41">
        <f>VLOOKUP($B41,'Raw Stats'!$CM$3:$DC$528,10,FALSE)</f>
        <v>20</v>
      </c>
      <c r="CB41">
        <f>VLOOKUP($B41,'Raw Stats'!$CM$3:$DC$528,11,FALSE)+VLOOKUP($B41,'Raw Stats'!$CM$3:$DC$528,12,FALSE)</f>
        <v>3</v>
      </c>
      <c r="CC41">
        <f>VLOOKUP($B41,'Raw Stats'!$CM$3:$DC$528,13,FALSE)+VLOOKUP($B41,'Raw Stats'!$CM$3:$DC$528,14,FALSE)</f>
        <v>0</v>
      </c>
      <c r="CD41">
        <f>VLOOKUP($B41,'Raw Stats'!$CM$3:$DC$528,15,FALSE)</f>
        <v>1</v>
      </c>
      <c r="CE41">
        <f>VLOOKUP($B41,'Raw Stats'!$CM$3:$DC$528,16,FALSE)</f>
        <v>97</v>
      </c>
      <c r="CG41">
        <f>VLOOKUP($B41,'Raw Stats'!$BU$3:$CJ$528,3,FALSE)</f>
        <v>69</v>
      </c>
      <c r="CH41">
        <f>VLOOKUP($B41,'Raw Stats'!$BU$3:$CJ$528,4,FALSE)</f>
        <v>22</v>
      </c>
      <c r="CI41">
        <f>VLOOKUP($B41,'Raw Stats'!$BU$3:$CJ$5288,5,FALSE)</f>
        <v>22</v>
      </c>
      <c r="CJ41">
        <f>VLOOKUP($B41,'Raw Stats'!$BU$3:$CJ$528,6,FALSE)</f>
        <v>44</v>
      </c>
      <c r="CK41">
        <f>VLOOKUP($B41,'Raw Stats'!$BU$3:$CJ$528,7,FALSE)</f>
        <v>-15</v>
      </c>
      <c r="CL41">
        <f>VLOOKUP($B41,'Raw Stats'!$BU$3:$CJ$528,8,FALSE)</f>
        <v>44</v>
      </c>
      <c r="CM41">
        <f>VLOOKUP($B41,'Raw Stats'!$BU$3:$CJ$528,9,FALSE)</f>
        <v>118</v>
      </c>
      <c r="CN41">
        <f>VLOOKUP($B41,'Raw Stats'!$BU$3:$CJ$528,10,FALSE)</f>
        <v>35</v>
      </c>
      <c r="CO41">
        <f>VLOOKUP($B41,'Raw Stats'!$BU$3:$CJ$528,11,FALSE)+VLOOKUP($B41,'Raw Stats'!$BU$3:$CJ$528,12,FALSE)</f>
        <v>12</v>
      </c>
      <c r="CP41">
        <f>VLOOKUP($B41,'Raw Stats'!$BU$3:$CJ$528,13,FALSE)+VLOOKUP($B41,'Raw Stats'!$BU$3:$CJ$528,14,FALSE)</f>
        <v>0</v>
      </c>
      <c r="CQ41">
        <f>VLOOKUP($B41,'Raw Stats'!$BU$3:$CJ$528,15,FALSE)</f>
        <v>1</v>
      </c>
      <c r="CR41">
        <f>VLOOKUP($B41,'Raw Stats'!$BU$3:$CJ$528,16,FALSE)</f>
        <v>191</v>
      </c>
      <c r="CT41">
        <f>VLOOKUP($B41,'Raw Stats'!$BC$3:$BR$528,3,FALSE)</f>
        <v>16</v>
      </c>
      <c r="CU41">
        <f>VLOOKUP($B41,'Raw Stats'!$BC$3:$BR$528,4,FALSE)</f>
        <v>11</v>
      </c>
      <c r="CV41">
        <f>VLOOKUP($B41,'Raw Stats'!$BC$3:$BR$5288,5,FALSE)</f>
        <v>7</v>
      </c>
      <c r="CW41">
        <f>VLOOKUP($B41,'Raw Stats'!$BC$3:$BR$52888,6,FALSE)</f>
        <v>18</v>
      </c>
      <c r="CX41">
        <f>VLOOKUP($B41,'Raw Stats'!$BC$3:$BR$5288,7,FALSE)</f>
        <v>8</v>
      </c>
      <c r="CY41">
        <f>VLOOKUP($B41,'Raw Stats'!$BC$3:$BR$5288,8,FALSE)</f>
        <v>12</v>
      </c>
      <c r="CZ41">
        <f>VLOOKUP($B41,'Raw Stats'!$BC$3:$BR$5288,9,FALSE)</f>
        <v>31</v>
      </c>
      <c r="DA41">
        <f>VLOOKUP($B41,'Raw Stats'!$BC$3:$BR$5288,10,FALSE)</f>
        <v>7</v>
      </c>
      <c r="DB41">
        <f>VLOOKUP($B41,'Raw Stats'!$BC$3:$BR$5288,11,FALSE)+VLOOKUP($B41,'Raw Stats'!$BC$3:$BR$5288,12,FALSE)</f>
        <v>3</v>
      </c>
      <c r="DC41">
        <f>VLOOKUP($B41,'Raw Stats'!$BC$3:$BR$5288,13,FALSE)+VLOOKUP($B41,'Raw Stats'!$BC$3:$BR$5288,14,FALSE)</f>
        <v>0</v>
      </c>
      <c r="DD41">
        <f>VLOOKUP($B41,'Raw Stats'!$BC$3:$BR$5288,15,FALSE)</f>
        <v>3</v>
      </c>
      <c r="DE41">
        <f>VLOOKUP($B41,'Raw Stats'!$BC$3:$BR$5288,16,FALSE)</f>
        <v>42</v>
      </c>
      <c r="DG41">
        <f>VLOOKUP($B41,'Raw Stats'!$AK$3:$AZ$528,3,FALSE)</f>
        <v>66</v>
      </c>
      <c r="DH41">
        <f>VLOOKUP($B41,'Raw Stats'!$AK$3:$AZ$528,4,FALSE)</f>
        <v>25</v>
      </c>
      <c r="DI41">
        <f>VLOOKUP($B41,'Raw Stats'!$AK$3:$AZ$528,5,FALSE)</f>
        <v>42</v>
      </c>
      <c r="DJ41">
        <f>VLOOKUP($B41,'Raw Stats'!$AK$3:$AZ$528,6,FALSE)</f>
        <v>67</v>
      </c>
      <c r="DK41">
        <f>VLOOKUP($B41,'Raw Stats'!$AK$3:$AZ$528,7,FALSE)</f>
        <v>1</v>
      </c>
      <c r="DL41">
        <f>VLOOKUP($B41,'Raw Stats'!$AK$3:$AZ$528,8,FALSE)</f>
        <v>48</v>
      </c>
      <c r="DM41">
        <f>VLOOKUP($B41,'Raw Stats'!$AK$3:$AZ$528,9,FALSE)</f>
        <v>110</v>
      </c>
      <c r="DN41">
        <f>VLOOKUP($B41,'Raw Stats'!$AK$3:$AZ$528,10,FALSE)</f>
        <v>25</v>
      </c>
      <c r="DO41">
        <f>VLOOKUP($B41,'Raw Stats'!$AK$3:$AZ$528,11,FALSE)+VLOOKUP($B41,'Raw Stats'!$AK$3:$AZ$528,12,FALSE)</f>
        <v>21</v>
      </c>
      <c r="DP41">
        <f>VLOOKUP($B41,'Raw Stats'!$AK$3:$AZ$528,13,FALSE)+VLOOKUP($B41,'Raw Stats'!$AK$3:$AZ$528,14,FALSE)</f>
        <v>0</v>
      </c>
      <c r="DQ41">
        <f>VLOOKUP($B41,'Raw Stats'!$AK$3:$AZ$528,15,FALSE)</f>
        <v>3</v>
      </c>
      <c r="DR41">
        <f>VLOOKUP($B41,'Raw Stats'!$AK$3:$AZ$528,16,FALSE)</f>
        <v>191</v>
      </c>
      <c r="DT41">
        <f>VLOOKUP($B41,'Raw Stats'!$S$3:$AH$528,3,FALSE)</f>
        <v>54</v>
      </c>
      <c r="DU41">
        <f>VLOOKUP($B41,'Raw Stats'!$S$3:$AH$528,4,FALSE)</f>
        <v>14</v>
      </c>
      <c r="DV41">
        <f>VLOOKUP($B41,'Raw Stats'!$S$3:$AH$528,5,FALSE)</f>
        <v>17</v>
      </c>
      <c r="DW41">
        <f>VLOOKUP($B41,'Raw Stats'!$S$3:$AH$528,6,FALSE)</f>
        <v>31</v>
      </c>
      <c r="DX41">
        <f>VLOOKUP($B41,'Raw Stats'!$S$3:$AH$528,7,FALSE)</f>
        <v>-11</v>
      </c>
      <c r="DY41">
        <f>VLOOKUP($B41,'Raw Stats'!$S$3:$AH$528,8,FALSE)</f>
        <v>33</v>
      </c>
      <c r="DZ41">
        <f>VLOOKUP($B41,'Raw Stats'!$S$3:$AH$528,9,FALSE)</f>
        <v>63</v>
      </c>
      <c r="EA41">
        <f>VLOOKUP($B41,'Raw Stats'!$S$3:$AH$528,10,FALSE)</f>
        <v>29</v>
      </c>
      <c r="EB41">
        <f>VLOOKUP($B41,'Raw Stats'!$S$3:$AH$528,11,FALSE)+VLOOKUP($B41,'Raw Stats'!$S$3:$AH$528,12,FALSE)</f>
        <v>13</v>
      </c>
      <c r="EC41">
        <f>VLOOKUP($B41,'Raw Stats'!$S$3:$AH$528,13,FALSE)+VLOOKUP($B41,'Raw Stats'!$S$3:$AH$528,14,FALSE)</f>
        <v>0</v>
      </c>
      <c r="ED41">
        <f>VLOOKUP($B41,'Raw Stats'!$S$3:$AH$528,15,FALSE)</f>
        <v>2</v>
      </c>
      <c r="EE41">
        <f>VLOOKUP($B41,'Raw Stats'!$S$3:$AH$528,16,FALSE)</f>
        <v>129</v>
      </c>
    </row>
    <row r="42" spans="1:135" x14ac:dyDescent="0.2">
      <c r="A42" t="e">
        <f>VLOOKUP(B42,'ALL SKATERS'!$B$3:$I$378,9,FALSE)</f>
        <v>#REF!</v>
      </c>
      <c r="B42" t="s">
        <v>104</v>
      </c>
      <c r="C42">
        <f t="shared" si="8"/>
        <v>0.93044584718229828</v>
      </c>
      <c r="D42">
        <f t="shared" si="9"/>
        <v>0.91893582163550647</v>
      </c>
      <c r="E42">
        <f t="shared" si="10"/>
        <v>0.86648915792709824</v>
      </c>
      <c r="F42">
        <f t="shared" si="11"/>
        <v>0.91017111257340078</v>
      </c>
      <c r="G42">
        <f t="shared" si="12"/>
        <v>1.1557359998503745</v>
      </c>
      <c r="H42">
        <f>VLOOKUP(B42,'ALL SKATERS'!$B$3:$H$378,7,FALSE)</f>
        <v>0.93</v>
      </c>
      <c r="I42" s="29" t="e">
        <f t="shared" si="13"/>
        <v>#REF!</v>
      </c>
      <c r="J42" s="29">
        <f t="shared" si="14"/>
        <v>-3.9999999999999925</v>
      </c>
      <c r="K42" s="29">
        <f t="shared" si="15"/>
        <v>-2.9999999999999916E-2</v>
      </c>
      <c r="L42">
        <f>BU42*'Value Calculations'!$D$3</f>
        <v>7.3392377152686823</v>
      </c>
      <c r="M42">
        <f>BV42*'Value Calculations'!$D$4</f>
        <v>11.722057345607396</v>
      </c>
      <c r="N42">
        <f>BW42*'Value Calculations'!$D$5</f>
        <v>14.328257672857763</v>
      </c>
      <c r="O42">
        <f>BX42*'Value Calculations'!$D$6</f>
        <v>0.62532465959681427</v>
      </c>
      <c r="P42">
        <f>BY42*'Value Calculations'!$D$7</f>
        <v>2.1092370493102273</v>
      </c>
      <c r="Q42">
        <f>BZ42*'Value Calculations'!$D$8</f>
        <v>7.9080598692193771</v>
      </c>
      <c r="R42">
        <f>CA42*'Value Calculations'!$D$9</f>
        <v>4.156432742138052</v>
      </c>
      <c r="S42">
        <f>CB42*'Value Calculations'!$D$10</f>
        <v>5.1144306370668655</v>
      </c>
      <c r="T42">
        <f>CC42*'Value Calculations'!$D$11</f>
        <v>0</v>
      </c>
      <c r="U42">
        <f>CD42*'Value Calculations'!$D$12</f>
        <v>4.0694136979470699</v>
      </c>
      <c r="V42">
        <f>CE42*'Value Calculations'!$D$13</f>
        <v>15.202324691207025</v>
      </c>
      <c r="X42">
        <f>CH42*'Value Calculations'!$D$3</f>
        <v>9.3779148583988725</v>
      </c>
      <c r="Y42">
        <f>CI42*'Value Calculations'!$D$4</f>
        <v>8.1403176011162479</v>
      </c>
      <c r="Z42">
        <f>CJ42*'Value Calculations'!$D$5</f>
        <v>12.736229042540234</v>
      </c>
      <c r="AA42">
        <f>CK42*'Value Calculations'!$D$6</f>
        <v>0.87545452343553998</v>
      </c>
      <c r="AB42">
        <f>CL42*'Value Calculations'!$D$7</f>
        <v>3.9548194674566761</v>
      </c>
      <c r="AC42">
        <f>CM42*'Value Calculations'!$D$8</f>
        <v>7.4767111490801383</v>
      </c>
      <c r="AD42">
        <f>CN42*'Value Calculations'!$D$9</f>
        <v>3.7785752201255018</v>
      </c>
      <c r="AE42">
        <f>CO42*'Value Calculations'!$D$10</f>
        <v>3.2878482666858426</v>
      </c>
      <c r="AF42">
        <f>CP42*'Value Calculations'!$D$11</f>
        <v>0</v>
      </c>
      <c r="AG42">
        <f>CQ42*'Value Calculations'!$D$12</f>
        <v>1.6277654791788281</v>
      </c>
      <c r="AH42">
        <f>CR42*'Value Calculations'!$D$13</f>
        <v>13.069871906467579</v>
      </c>
      <c r="AJ42">
        <f>CU42*'Value Calculations'!$D$3</f>
        <v>4.4850897148864171</v>
      </c>
      <c r="AK42">
        <f>CV42*'Value Calculations'!$D$4</f>
        <v>6.1866413768483488</v>
      </c>
      <c r="AL42">
        <f>CW42*'Value Calculations'!$D$5</f>
        <v>7.960143151587646</v>
      </c>
      <c r="AM42">
        <f>CX42*'Value Calculations'!$D$6</f>
        <v>0.37519479575808856</v>
      </c>
      <c r="AN42">
        <f>CY42*'Value Calculations'!$D$7</f>
        <v>1.4940429099280776</v>
      </c>
      <c r="AO42">
        <f>CZ42*'Value Calculations'!$D$8</f>
        <v>5.7513162685231833</v>
      </c>
      <c r="AP42">
        <f>DA42*'Value Calculations'!$D$9</f>
        <v>3.6526227127879851</v>
      </c>
      <c r="AQ42">
        <f>DB42*'Value Calculations'!$D$10</f>
        <v>2.1918988444572283</v>
      </c>
      <c r="AR42">
        <f>DC42*'Value Calculations'!$D$11</f>
        <v>0</v>
      </c>
      <c r="AS42">
        <f>DD42*'Value Calculations'!$D$12</f>
        <v>0.81388273958941404</v>
      </c>
      <c r="AT42">
        <f>DE42*'Value Calculations'!$D$13</f>
        <v>6.9476687502801333</v>
      </c>
      <c r="AV42">
        <f>DH42*'Value Calculations'!$D$3</f>
        <v>12.639798287407174</v>
      </c>
      <c r="AW42">
        <f>DI42*'Value Calculations'!$D$4</f>
        <v>8.4659303051608976</v>
      </c>
      <c r="AX42">
        <f>DJ42*'Value Calculations'!$D$5</f>
        <v>15.124271988016528</v>
      </c>
      <c r="AY42">
        <f>DK42*'Value Calculations'!$D$6</f>
        <v>0.12506493191936285</v>
      </c>
      <c r="AZ42">
        <f>DL42*'Value Calculations'!$D$7</f>
        <v>4.657898483893419</v>
      </c>
      <c r="BA42">
        <f>DM42*'Value Calculations'!$D$8</f>
        <v>8.1237342292889956</v>
      </c>
      <c r="BB42">
        <f>DN42*'Value Calculations'!$D$9</f>
        <v>3.0228601761004015</v>
      </c>
      <c r="BC42">
        <f>DO42*'Value Calculations'!$D$10</f>
        <v>4.0184812148382516</v>
      </c>
      <c r="BD42">
        <f>DP42*'Value Calculations'!$D$11</f>
        <v>1.9814282960498748</v>
      </c>
      <c r="BE42">
        <f>DQ42*'Value Calculations'!$D$12</f>
        <v>2.441648218768242</v>
      </c>
      <c r="BF42">
        <f>DR42*'Value Calculations'!$D$13</f>
        <v>14.032915099575716</v>
      </c>
      <c r="BH42">
        <f>DU42*'Value Calculations'!$D$3</f>
        <v>13.863004573285288</v>
      </c>
      <c r="BI42">
        <f>DV42*'Value Calculations'!$D$4</f>
        <v>12.047670049652048</v>
      </c>
      <c r="BJ42">
        <f>DW42*'Value Calculations'!$D$5</f>
        <v>18.83900545875743</v>
      </c>
      <c r="BK42">
        <f>DX42*'Value Calculations'!$D$6</f>
        <v>1.8759739787904428</v>
      </c>
      <c r="BL42">
        <f>DY42*'Value Calculations'!$D$7</f>
        <v>5.3609775003301614</v>
      </c>
      <c r="BM42">
        <f>DZ42*'Value Calculations'!$D$8</f>
        <v>11.215066723620208</v>
      </c>
      <c r="BN42">
        <f>EA42*'Value Calculations'!$D$9</f>
        <v>4.2823852494755688</v>
      </c>
      <c r="BO42">
        <f>EB42*'Value Calculations'!$D$10</f>
        <v>3.6531647407620471</v>
      </c>
      <c r="BP42">
        <f>EC42*'Value Calculations'!$D$11</f>
        <v>0.9907141480249374</v>
      </c>
      <c r="BQ42">
        <f>ED42*'Value Calculations'!$D$12</f>
        <v>4.0694136979470699</v>
      </c>
      <c r="BR42">
        <f>EE42*'Value Calculations'!$D$13</f>
        <v>18.572975867085507</v>
      </c>
      <c r="BT42">
        <f>VLOOKUP($B42,'Raw Stats'!$CM$3:$DC$528,3,FALSE)</f>
        <v>78</v>
      </c>
      <c r="BU42">
        <f>VLOOKUP($B42,'Raw Stats'!$CM$3:$DC$528,4,FALSE)</f>
        <v>18</v>
      </c>
      <c r="BV42">
        <f>VLOOKUP($B42,'Raw Stats'!$CM$3:$DC$528,5,FALSE)</f>
        <v>36</v>
      </c>
      <c r="BW42">
        <f>VLOOKUP($B42,'Raw Stats'!$CM$3:$DC$528,6,FALSE)</f>
        <v>54</v>
      </c>
      <c r="BX42">
        <f>VLOOKUP($B42,'Raw Stats'!$CM$3:$DC$528,7,FALSE)</f>
        <v>5</v>
      </c>
      <c r="BY42">
        <f>VLOOKUP($B42,'Raw Stats'!$CM$3:$DC$528,8,FALSE)</f>
        <v>24</v>
      </c>
      <c r="BZ42">
        <f>VLOOKUP($B42,'Raw Stats'!$CM$3:$DC$528,9,FALSE)</f>
        <v>110</v>
      </c>
      <c r="CA42">
        <f>VLOOKUP($B42,'Raw Stats'!$CM$3:$DC$528,10,FALSE)</f>
        <v>33</v>
      </c>
      <c r="CB42">
        <f>VLOOKUP($B42,'Raw Stats'!$CM$3:$DC$528,11,FALSE)+VLOOKUP($B42,'Raw Stats'!$CM$3:$DC$528,12,FALSE)</f>
        <v>14</v>
      </c>
      <c r="CC42">
        <f>VLOOKUP($B42,'Raw Stats'!$CM$3:$DC$528,13,FALSE)+VLOOKUP($B42,'Raw Stats'!$CM$3:$DC$528,14,FALSE)</f>
        <v>0</v>
      </c>
      <c r="CD42">
        <f>VLOOKUP($B42,'Raw Stats'!$CM$3:$DC$528,15,FALSE)</f>
        <v>5</v>
      </c>
      <c r="CE42">
        <f>VLOOKUP($B42,'Raw Stats'!$CM$3:$DC$528,16,FALSE)</f>
        <v>221</v>
      </c>
      <c r="CG42">
        <f>VLOOKUP($B42,'Raw Stats'!$BU$3:$CJ$528,3,FALSE)</f>
        <v>70</v>
      </c>
      <c r="CH42">
        <f>VLOOKUP($B42,'Raw Stats'!$BU$3:$CJ$528,4,FALSE)</f>
        <v>23</v>
      </c>
      <c r="CI42">
        <f>VLOOKUP($B42,'Raw Stats'!$BU$3:$CJ$5288,5,FALSE)</f>
        <v>25</v>
      </c>
      <c r="CJ42">
        <f>VLOOKUP($B42,'Raw Stats'!$BU$3:$CJ$528,6,FALSE)</f>
        <v>48</v>
      </c>
      <c r="CK42">
        <f>VLOOKUP($B42,'Raw Stats'!$BU$3:$CJ$528,7,FALSE)</f>
        <v>7</v>
      </c>
      <c r="CL42">
        <f>VLOOKUP($B42,'Raw Stats'!$BU$3:$CJ$528,8,FALSE)</f>
        <v>45</v>
      </c>
      <c r="CM42">
        <f>VLOOKUP($B42,'Raw Stats'!$BU$3:$CJ$528,9,FALSE)</f>
        <v>104</v>
      </c>
      <c r="CN42">
        <f>VLOOKUP($B42,'Raw Stats'!$BU$3:$CJ$528,10,FALSE)</f>
        <v>30</v>
      </c>
      <c r="CO42">
        <f>VLOOKUP($B42,'Raw Stats'!$BU$3:$CJ$528,11,FALSE)+VLOOKUP($B42,'Raw Stats'!$BU$3:$CJ$528,12,FALSE)</f>
        <v>9</v>
      </c>
      <c r="CP42">
        <f>VLOOKUP($B42,'Raw Stats'!$BU$3:$CJ$528,13,FALSE)+VLOOKUP($B42,'Raw Stats'!$BU$3:$CJ$528,14,FALSE)</f>
        <v>0</v>
      </c>
      <c r="CQ42">
        <f>VLOOKUP($B42,'Raw Stats'!$BU$3:$CJ$528,15,FALSE)</f>
        <v>2</v>
      </c>
      <c r="CR42">
        <f>VLOOKUP($B42,'Raw Stats'!$BU$3:$CJ$528,16,FALSE)</f>
        <v>190</v>
      </c>
      <c r="CT42">
        <f>VLOOKUP($B42,'Raw Stats'!$BC$3:$BR$528,3,FALSE)</f>
        <v>46</v>
      </c>
      <c r="CU42">
        <f>VLOOKUP($B42,'Raw Stats'!$BC$3:$BR$528,4,FALSE)</f>
        <v>11</v>
      </c>
      <c r="CV42">
        <f>VLOOKUP($B42,'Raw Stats'!$BC$3:$BR$5288,5,FALSE)</f>
        <v>19</v>
      </c>
      <c r="CW42">
        <f>VLOOKUP($B42,'Raw Stats'!$BC$3:$BR$52888,6,FALSE)</f>
        <v>30</v>
      </c>
      <c r="CX42">
        <f>VLOOKUP($B42,'Raw Stats'!$BC$3:$BR$5288,7,FALSE)</f>
        <v>3</v>
      </c>
      <c r="CY42">
        <f>VLOOKUP($B42,'Raw Stats'!$BC$3:$BR$5288,8,FALSE)</f>
        <v>17</v>
      </c>
      <c r="CZ42">
        <f>VLOOKUP($B42,'Raw Stats'!$BC$3:$BR$5288,9,FALSE)</f>
        <v>80</v>
      </c>
      <c r="DA42">
        <f>VLOOKUP($B42,'Raw Stats'!$BC$3:$BR$5288,10,FALSE)</f>
        <v>29</v>
      </c>
      <c r="DB42">
        <f>VLOOKUP($B42,'Raw Stats'!$BC$3:$BR$5288,11,FALSE)+VLOOKUP($B42,'Raw Stats'!$BC$3:$BR$5288,12,FALSE)</f>
        <v>6</v>
      </c>
      <c r="DC42">
        <f>VLOOKUP($B42,'Raw Stats'!$BC$3:$BR$5288,13,FALSE)+VLOOKUP($B42,'Raw Stats'!$BC$3:$BR$5288,14,FALSE)</f>
        <v>0</v>
      </c>
      <c r="DD42">
        <f>VLOOKUP($B42,'Raw Stats'!$BC$3:$BR$5288,15,FALSE)</f>
        <v>1</v>
      </c>
      <c r="DE42">
        <f>VLOOKUP($B42,'Raw Stats'!$BC$3:$BR$5288,16,FALSE)</f>
        <v>101</v>
      </c>
      <c r="DG42">
        <f>VLOOKUP($B42,'Raw Stats'!$AK$3:$AZ$528,3,FALSE)</f>
        <v>82</v>
      </c>
      <c r="DH42">
        <f>VLOOKUP($B42,'Raw Stats'!$AK$3:$AZ$528,4,FALSE)</f>
        <v>31</v>
      </c>
      <c r="DI42">
        <f>VLOOKUP($B42,'Raw Stats'!$AK$3:$AZ$528,5,FALSE)</f>
        <v>26</v>
      </c>
      <c r="DJ42">
        <f>VLOOKUP($B42,'Raw Stats'!$AK$3:$AZ$528,6,FALSE)</f>
        <v>57</v>
      </c>
      <c r="DK42">
        <f>VLOOKUP($B42,'Raw Stats'!$AK$3:$AZ$528,7,FALSE)</f>
        <v>1</v>
      </c>
      <c r="DL42">
        <f>VLOOKUP($B42,'Raw Stats'!$AK$3:$AZ$528,8,FALSE)</f>
        <v>53</v>
      </c>
      <c r="DM42">
        <f>VLOOKUP($B42,'Raw Stats'!$AK$3:$AZ$528,9,FALSE)</f>
        <v>113</v>
      </c>
      <c r="DN42">
        <f>VLOOKUP($B42,'Raw Stats'!$AK$3:$AZ$528,10,FALSE)</f>
        <v>24</v>
      </c>
      <c r="DO42">
        <f>VLOOKUP($B42,'Raw Stats'!$AK$3:$AZ$528,11,FALSE)+VLOOKUP($B42,'Raw Stats'!$AK$3:$AZ$528,12,FALSE)</f>
        <v>11</v>
      </c>
      <c r="DP42">
        <f>VLOOKUP($B42,'Raw Stats'!$AK$3:$AZ$528,13,FALSE)+VLOOKUP($B42,'Raw Stats'!$AK$3:$AZ$528,14,FALSE)</f>
        <v>2</v>
      </c>
      <c r="DQ42">
        <f>VLOOKUP($B42,'Raw Stats'!$AK$3:$AZ$528,15,FALSE)</f>
        <v>3</v>
      </c>
      <c r="DR42">
        <f>VLOOKUP($B42,'Raw Stats'!$AK$3:$AZ$528,16,FALSE)</f>
        <v>204</v>
      </c>
      <c r="DT42">
        <f>VLOOKUP($B42,'Raw Stats'!$S$3:$AH$528,3,FALSE)</f>
        <v>82</v>
      </c>
      <c r="DU42">
        <f>VLOOKUP($B42,'Raw Stats'!$S$3:$AH$528,4,FALSE)</f>
        <v>34</v>
      </c>
      <c r="DV42">
        <f>VLOOKUP($B42,'Raw Stats'!$S$3:$AH$528,5,FALSE)</f>
        <v>37</v>
      </c>
      <c r="DW42">
        <f>VLOOKUP($B42,'Raw Stats'!$S$3:$AH$528,6,FALSE)</f>
        <v>71</v>
      </c>
      <c r="DX42">
        <f>VLOOKUP($B42,'Raw Stats'!$S$3:$AH$528,7,FALSE)</f>
        <v>15</v>
      </c>
      <c r="DY42">
        <f>VLOOKUP($B42,'Raw Stats'!$S$3:$AH$528,8,FALSE)</f>
        <v>61</v>
      </c>
      <c r="DZ42">
        <f>VLOOKUP($B42,'Raw Stats'!$S$3:$AH$528,9,FALSE)</f>
        <v>156</v>
      </c>
      <c r="EA42">
        <f>VLOOKUP($B42,'Raw Stats'!$S$3:$AH$528,10,FALSE)</f>
        <v>34</v>
      </c>
      <c r="EB42">
        <f>VLOOKUP($B42,'Raw Stats'!$S$3:$AH$528,11,FALSE)+VLOOKUP($B42,'Raw Stats'!$S$3:$AH$528,12,FALSE)</f>
        <v>10</v>
      </c>
      <c r="EC42">
        <f>VLOOKUP($B42,'Raw Stats'!$S$3:$AH$528,13,FALSE)+VLOOKUP($B42,'Raw Stats'!$S$3:$AH$528,14,FALSE)</f>
        <v>1</v>
      </c>
      <c r="ED42">
        <f>VLOOKUP($B42,'Raw Stats'!$S$3:$AH$528,15,FALSE)</f>
        <v>5</v>
      </c>
      <c r="EE42">
        <f>VLOOKUP($B42,'Raw Stats'!$S$3:$AH$528,16,FALSE)</f>
        <v>270</v>
      </c>
    </row>
    <row r="43" spans="1:135" x14ac:dyDescent="0.2">
      <c r="A43" t="e">
        <f>VLOOKUP(B43,'ALL SKATERS'!$B$3:$I$378,9,FALSE)</f>
        <v>#REF!</v>
      </c>
      <c r="B43" t="s">
        <v>106</v>
      </c>
      <c r="C43">
        <f t="shared" si="8"/>
        <v>0.73567966729018119</v>
      </c>
      <c r="D43">
        <f t="shared" si="9"/>
        <v>0.92699293191819176</v>
      </c>
      <c r="E43">
        <f t="shared" si="10"/>
        <v>0.91243149837053084</v>
      </c>
      <c r="F43">
        <f t="shared" si="11"/>
        <v>0.82026914714530963</v>
      </c>
      <c r="G43" t="e">
        <f t="shared" si="12"/>
        <v>#N/A</v>
      </c>
      <c r="H43">
        <f>VLOOKUP(B43,'ALL SKATERS'!$B$3:$H$378,7,FALSE)</f>
        <v>0.7</v>
      </c>
      <c r="I43" s="29" t="e">
        <f t="shared" si="13"/>
        <v>#REF!</v>
      </c>
      <c r="J43" s="29">
        <f t="shared" si="14"/>
        <v>-27</v>
      </c>
      <c r="K43" s="29">
        <f t="shared" si="15"/>
        <v>-0.26</v>
      </c>
      <c r="L43">
        <f>BU43*'Value Calculations'!$D$3</f>
        <v>6.9315022866426439</v>
      </c>
      <c r="M43">
        <f>BV43*'Value Calculations'!$D$4</f>
        <v>9.7683811213394982</v>
      </c>
      <c r="N43">
        <f>BW43*'Value Calculations'!$D$5</f>
        <v>12.470890937487313</v>
      </c>
      <c r="O43">
        <f>BX43*'Value Calculations'!$D$6</f>
        <v>-0.37519479575808856</v>
      </c>
      <c r="P43">
        <f>BY43*'Value Calculations'!$D$7</f>
        <v>4.2184740986204545</v>
      </c>
      <c r="Q43">
        <f>BZ43*'Value Calculations'!$D$8</f>
        <v>2.1567436006961938</v>
      </c>
      <c r="R43">
        <f>CA43*'Value Calculations'!$D$9</f>
        <v>1.7633351027252342</v>
      </c>
      <c r="S43">
        <f>CB43*'Value Calculations'!$D$10</f>
        <v>4.0184812148382516</v>
      </c>
      <c r="T43">
        <f>CC43*'Value Calculations'!$D$11</f>
        <v>0</v>
      </c>
      <c r="U43">
        <f>CD43*'Value Calculations'!$D$12</f>
        <v>4.0694136979470699</v>
      </c>
      <c r="V43">
        <f>CE43*'Value Calculations'!$D$13</f>
        <v>11.625307116805372</v>
      </c>
      <c r="X43">
        <f>CH43*'Value Calculations'!$D$3</f>
        <v>9.7856502870249091</v>
      </c>
      <c r="Y43">
        <f>CI43*'Value Calculations'!$D$4</f>
        <v>14.001346273919946</v>
      </c>
      <c r="Z43">
        <f>CJ43*'Value Calculations'!$D$5</f>
        <v>17.777653038545743</v>
      </c>
      <c r="AA43">
        <f>CK43*'Value Calculations'!$D$6</f>
        <v>2.0010389107098057</v>
      </c>
      <c r="AB43">
        <f>CL43*'Value Calculations'!$D$7</f>
        <v>4.0427043445112689</v>
      </c>
      <c r="AC43">
        <f>CM43*'Value Calculations'!$D$8</f>
        <v>0.28756581342615917</v>
      </c>
      <c r="AD43">
        <f>CN43*'Value Calculations'!$D$9</f>
        <v>1.1335725660376506</v>
      </c>
      <c r="AE43">
        <f>CO43*'Value Calculations'!$D$10</f>
        <v>6.2103800592954803</v>
      </c>
      <c r="AF43">
        <f>CP43*'Value Calculations'!$D$11</f>
        <v>0</v>
      </c>
      <c r="AG43">
        <f>CQ43*'Value Calculations'!$D$12</f>
        <v>4.883296437536484</v>
      </c>
      <c r="AH43">
        <f>CR43*'Value Calculations'!$D$13</f>
        <v>15.890212686284267</v>
      </c>
      <c r="AJ43">
        <f>CU43*'Value Calculations'!$D$3</f>
        <v>6.5237668580166064</v>
      </c>
      <c r="AK43">
        <f>CV43*'Value Calculations'!$D$4</f>
        <v>6.1866413768483488</v>
      </c>
      <c r="AL43">
        <f>CW43*'Value Calculations'!$D$5</f>
        <v>9.2868336768522539</v>
      </c>
      <c r="AM43">
        <f>CX43*'Value Calculations'!$D$6</f>
        <v>-0.25012986383872571</v>
      </c>
      <c r="AN43">
        <f>CY43*'Value Calculations'!$D$7</f>
        <v>1.9334672952010417</v>
      </c>
      <c r="AO43">
        <f>CZ43*'Value Calculations'!$D$8</f>
        <v>0.93458889363501729</v>
      </c>
      <c r="AP43">
        <f>DA43*'Value Calculations'!$D$9</f>
        <v>1.2595250733751673</v>
      </c>
      <c r="AQ43">
        <f>DB43*'Value Calculations'!$D$10</f>
        <v>4.0184812148382516</v>
      </c>
      <c r="AR43">
        <f>DC43*'Value Calculations'!$D$11</f>
        <v>0</v>
      </c>
      <c r="AS43">
        <f>DD43*'Value Calculations'!$D$12</f>
        <v>3.2555309583576562</v>
      </c>
      <c r="AT43">
        <f>DE43*'Value Calculations'!$D$13</f>
        <v>7.9107119433882715</v>
      </c>
      <c r="AV43">
        <f>DH43*'Value Calculations'!$D$3</f>
        <v>7.7469731438947198</v>
      </c>
      <c r="AW43">
        <f>DI43*'Value Calculations'!$D$4</f>
        <v>11.396444641562747</v>
      </c>
      <c r="AX43">
        <f>DJ43*'Value Calculations'!$D$5</f>
        <v>14.328257672857763</v>
      </c>
      <c r="AY43">
        <f>DK43*'Value Calculations'!$D$6</f>
        <v>0.62532465959681427</v>
      </c>
      <c r="AZ43">
        <f>DL43*'Value Calculations'!$D$7</f>
        <v>2.6365463116377841</v>
      </c>
      <c r="BA43">
        <f>DM43*'Value Calculations'!$D$8</f>
        <v>1.0064803469915571</v>
      </c>
      <c r="BB43">
        <f>DN43*'Value Calculations'!$D$9</f>
        <v>1.5114300880502007</v>
      </c>
      <c r="BC43">
        <f>DO43*'Value Calculations'!$D$10</f>
        <v>7.3063294815240942</v>
      </c>
      <c r="BD43">
        <f>DP43*'Value Calculations'!$D$11</f>
        <v>0</v>
      </c>
      <c r="BE43">
        <f>DQ43*'Value Calculations'!$D$12</f>
        <v>1.6277654791788281</v>
      </c>
      <c r="BF43">
        <f>DR43*'Value Calculations'!$D$13</f>
        <v>11.694095916313096</v>
      </c>
      <c r="BH43" t="e">
        <f>DU43*'Value Calculations'!$D$3</f>
        <v>#N/A</v>
      </c>
      <c r="BI43" t="e">
        <f>DV43*'Value Calculations'!$D$4</f>
        <v>#N/A</v>
      </c>
      <c r="BJ43" t="e">
        <f>DW43*'Value Calculations'!$D$5</f>
        <v>#N/A</v>
      </c>
      <c r="BK43" t="e">
        <f>DX43*'Value Calculations'!$D$6</f>
        <v>#N/A</v>
      </c>
      <c r="BL43" t="e">
        <f>DY43*'Value Calculations'!$D$7</f>
        <v>#N/A</v>
      </c>
      <c r="BM43" t="e">
        <f>DZ43*'Value Calculations'!$D$8</f>
        <v>#N/A</v>
      </c>
      <c r="BN43" t="e">
        <f>EA43*'Value Calculations'!$D$9</f>
        <v>#N/A</v>
      </c>
      <c r="BO43" t="e">
        <f>EB43*'Value Calculations'!$D$10</f>
        <v>#N/A</v>
      </c>
      <c r="BP43" t="e">
        <f>EC43*'Value Calculations'!$D$11</f>
        <v>#N/A</v>
      </c>
      <c r="BQ43" t="e">
        <f>ED43*'Value Calculations'!$D$12</f>
        <v>#N/A</v>
      </c>
      <c r="BR43" t="e">
        <f>EE43*'Value Calculations'!$D$13</f>
        <v>#N/A</v>
      </c>
      <c r="BT43">
        <f>VLOOKUP($B43,'Raw Stats'!$CM$3:$DC$528,3,FALSE)</f>
        <v>77</v>
      </c>
      <c r="BU43">
        <f>VLOOKUP($B43,'Raw Stats'!$CM$3:$DC$528,4,FALSE)</f>
        <v>17</v>
      </c>
      <c r="BV43">
        <f>VLOOKUP($B43,'Raw Stats'!$CM$3:$DC$528,5,FALSE)</f>
        <v>30</v>
      </c>
      <c r="BW43">
        <f>VLOOKUP($B43,'Raw Stats'!$CM$3:$DC$528,6,FALSE)</f>
        <v>47</v>
      </c>
      <c r="BX43">
        <f>VLOOKUP($B43,'Raw Stats'!$CM$3:$DC$528,7,FALSE)</f>
        <v>-3</v>
      </c>
      <c r="BY43">
        <f>VLOOKUP($B43,'Raw Stats'!$CM$3:$DC$528,8,FALSE)</f>
        <v>48</v>
      </c>
      <c r="BZ43">
        <f>VLOOKUP($B43,'Raw Stats'!$CM$3:$DC$528,9,FALSE)</f>
        <v>30</v>
      </c>
      <c r="CA43">
        <f>VLOOKUP($B43,'Raw Stats'!$CM$3:$DC$528,10,FALSE)</f>
        <v>14</v>
      </c>
      <c r="CB43">
        <f>VLOOKUP($B43,'Raw Stats'!$CM$3:$DC$528,11,FALSE)+VLOOKUP($B43,'Raw Stats'!$CM$3:$DC$528,12,FALSE)</f>
        <v>11</v>
      </c>
      <c r="CC43">
        <f>VLOOKUP($B43,'Raw Stats'!$CM$3:$DC$528,13,FALSE)+VLOOKUP($B43,'Raw Stats'!$CM$3:$DC$528,14,FALSE)</f>
        <v>0</v>
      </c>
      <c r="CD43">
        <f>VLOOKUP($B43,'Raw Stats'!$CM$3:$DC$528,15,FALSE)</f>
        <v>5</v>
      </c>
      <c r="CE43">
        <f>VLOOKUP($B43,'Raw Stats'!$CM$3:$DC$528,16,FALSE)</f>
        <v>169</v>
      </c>
      <c r="CG43">
        <f>VLOOKUP($B43,'Raw Stats'!$BU$3:$CJ$528,3,FALSE)</f>
        <v>82</v>
      </c>
      <c r="CH43">
        <f>VLOOKUP($B43,'Raw Stats'!$BU$3:$CJ$528,4,FALSE)</f>
        <v>24</v>
      </c>
      <c r="CI43">
        <f>VLOOKUP($B43,'Raw Stats'!$BU$3:$CJ$5288,5,FALSE)</f>
        <v>43</v>
      </c>
      <c r="CJ43">
        <f>VLOOKUP($B43,'Raw Stats'!$BU$3:$CJ$528,6,FALSE)</f>
        <v>67</v>
      </c>
      <c r="CK43">
        <f>VLOOKUP($B43,'Raw Stats'!$BU$3:$CJ$528,7,FALSE)</f>
        <v>16</v>
      </c>
      <c r="CL43">
        <f>VLOOKUP($B43,'Raw Stats'!$BU$3:$CJ$528,8,FALSE)</f>
        <v>46</v>
      </c>
      <c r="CM43">
        <f>VLOOKUP($B43,'Raw Stats'!$BU$3:$CJ$528,9,FALSE)</f>
        <v>4</v>
      </c>
      <c r="CN43">
        <f>VLOOKUP($B43,'Raw Stats'!$BU$3:$CJ$528,10,FALSE)</f>
        <v>9</v>
      </c>
      <c r="CO43">
        <f>VLOOKUP($B43,'Raw Stats'!$BU$3:$CJ$528,11,FALSE)+VLOOKUP($B43,'Raw Stats'!$BU$3:$CJ$528,12,FALSE)</f>
        <v>17</v>
      </c>
      <c r="CP43">
        <f>VLOOKUP($B43,'Raw Stats'!$BU$3:$CJ$528,13,FALSE)+VLOOKUP($B43,'Raw Stats'!$BU$3:$CJ$528,14,FALSE)</f>
        <v>0</v>
      </c>
      <c r="CQ43">
        <f>VLOOKUP($B43,'Raw Stats'!$BU$3:$CJ$528,15,FALSE)</f>
        <v>6</v>
      </c>
      <c r="CR43">
        <f>VLOOKUP($B43,'Raw Stats'!$BU$3:$CJ$528,16,FALSE)</f>
        <v>231</v>
      </c>
      <c r="CT43">
        <f>VLOOKUP($B43,'Raw Stats'!$BC$3:$BR$528,3,FALSE)</f>
        <v>45</v>
      </c>
      <c r="CU43">
        <f>VLOOKUP($B43,'Raw Stats'!$BC$3:$BR$528,4,FALSE)</f>
        <v>16</v>
      </c>
      <c r="CV43">
        <f>VLOOKUP($B43,'Raw Stats'!$BC$3:$BR$5288,5,FALSE)</f>
        <v>19</v>
      </c>
      <c r="CW43">
        <f>VLOOKUP($B43,'Raw Stats'!$BC$3:$BR$52888,6,FALSE)</f>
        <v>35</v>
      </c>
      <c r="CX43">
        <f>VLOOKUP($B43,'Raw Stats'!$BC$3:$BR$5288,7,FALSE)</f>
        <v>-2</v>
      </c>
      <c r="CY43">
        <f>VLOOKUP($B43,'Raw Stats'!$BC$3:$BR$5288,8,FALSE)</f>
        <v>22</v>
      </c>
      <c r="CZ43">
        <f>VLOOKUP($B43,'Raw Stats'!$BC$3:$BR$5288,9,FALSE)</f>
        <v>13</v>
      </c>
      <c r="DA43">
        <f>VLOOKUP($B43,'Raw Stats'!$BC$3:$BR$5288,10,FALSE)</f>
        <v>10</v>
      </c>
      <c r="DB43">
        <f>VLOOKUP($B43,'Raw Stats'!$BC$3:$BR$5288,11,FALSE)+VLOOKUP($B43,'Raw Stats'!$BC$3:$BR$5288,12,FALSE)</f>
        <v>11</v>
      </c>
      <c r="DC43">
        <f>VLOOKUP($B43,'Raw Stats'!$BC$3:$BR$5288,13,FALSE)+VLOOKUP($B43,'Raw Stats'!$BC$3:$BR$5288,14,FALSE)</f>
        <v>0</v>
      </c>
      <c r="DD43">
        <f>VLOOKUP($B43,'Raw Stats'!$BC$3:$BR$5288,15,FALSE)</f>
        <v>4</v>
      </c>
      <c r="DE43">
        <f>VLOOKUP($B43,'Raw Stats'!$BC$3:$BR$5288,16,FALSE)</f>
        <v>115</v>
      </c>
      <c r="DG43">
        <f>VLOOKUP($B43,'Raw Stats'!$AK$3:$AZ$528,3,FALSE)</f>
        <v>73</v>
      </c>
      <c r="DH43">
        <f>VLOOKUP($B43,'Raw Stats'!$AK$3:$AZ$528,4,FALSE)</f>
        <v>19</v>
      </c>
      <c r="DI43">
        <f>VLOOKUP($B43,'Raw Stats'!$AK$3:$AZ$528,5,FALSE)</f>
        <v>35</v>
      </c>
      <c r="DJ43">
        <f>VLOOKUP($B43,'Raw Stats'!$AK$3:$AZ$528,6,FALSE)</f>
        <v>54</v>
      </c>
      <c r="DK43">
        <f>VLOOKUP($B43,'Raw Stats'!$AK$3:$AZ$528,7,FALSE)</f>
        <v>5</v>
      </c>
      <c r="DL43">
        <f>VLOOKUP($B43,'Raw Stats'!$AK$3:$AZ$528,8,FALSE)</f>
        <v>30</v>
      </c>
      <c r="DM43">
        <f>VLOOKUP($B43,'Raw Stats'!$AK$3:$AZ$528,9,FALSE)</f>
        <v>14</v>
      </c>
      <c r="DN43">
        <f>VLOOKUP($B43,'Raw Stats'!$AK$3:$AZ$528,10,FALSE)</f>
        <v>12</v>
      </c>
      <c r="DO43">
        <f>VLOOKUP($B43,'Raw Stats'!$AK$3:$AZ$528,11,FALSE)+VLOOKUP($B43,'Raw Stats'!$AK$3:$AZ$528,12,FALSE)</f>
        <v>20</v>
      </c>
      <c r="DP43">
        <f>VLOOKUP($B43,'Raw Stats'!$AK$3:$AZ$528,13,FALSE)+VLOOKUP($B43,'Raw Stats'!$AK$3:$AZ$528,14,FALSE)</f>
        <v>0</v>
      </c>
      <c r="DQ43">
        <f>VLOOKUP($B43,'Raw Stats'!$AK$3:$AZ$528,15,FALSE)</f>
        <v>2</v>
      </c>
      <c r="DR43">
        <f>VLOOKUP($B43,'Raw Stats'!$AK$3:$AZ$528,16,FALSE)</f>
        <v>170</v>
      </c>
      <c r="DT43" t="e">
        <f>VLOOKUP($B43,'Raw Stats'!$S$3:$AH$528,3,FALSE)</f>
        <v>#N/A</v>
      </c>
      <c r="DU43" t="e">
        <f>VLOOKUP($B43,'Raw Stats'!$S$3:$AH$528,4,FALSE)</f>
        <v>#N/A</v>
      </c>
      <c r="DV43" t="e">
        <f>VLOOKUP($B43,'Raw Stats'!$S$3:$AH$528,5,FALSE)</f>
        <v>#N/A</v>
      </c>
      <c r="DW43" t="e">
        <f>VLOOKUP($B43,'Raw Stats'!$S$3:$AH$528,6,FALSE)</f>
        <v>#N/A</v>
      </c>
      <c r="DX43" t="e">
        <f>VLOOKUP($B43,'Raw Stats'!$S$3:$AH$528,7,FALSE)</f>
        <v>#N/A</v>
      </c>
      <c r="DY43" t="e">
        <f>VLOOKUP($B43,'Raw Stats'!$S$3:$AH$528,8,FALSE)</f>
        <v>#N/A</v>
      </c>
      <c r="DZ43" t="e">
        <f>VLOOKUP($B43,'Raw Stats'!$S$3:$AH$528,9,FALSE)</f>
        <v>#N/A</v>
      </c>
      <c r="EA43" t="e">
        <f>VLOOKUP($B43,'Raw Stats'!$S$3:$AH$528,10,FALSE)</f>
        <v>#N/A</v>
      </c>
      <c r="EB43" t="e">
        <f>VLOOKUP($B43,'Raw Stats'!$S$3:$AH$528,11,FALSE)+VLOOKUP($B43,'Raw Stats'!$S$3:$AH$528,12,FALSE)</f>
        <v>#N/A</v>
      </c>
      <c r="EC43" t="e">
        <f>VLOOKUP($B43,'Raw Stats'!$S$3:$AH$528,13,FALSE)+VLOOKUP($B43,'Raw Stats'!$S$3:$AH$528,14,FALSE)</f>
        <v>#N/A</v>
      </c>
      <c r="ED43" t="e">
        <f>VLOOKUP($B43,'Raw Stats'!$S$3:$AH$528,15,FALSE)</f>
        <v>#N/A</v>
      </c>
      <c r="EE43" t="e">
        <f>VLOOKUP($B43,'Raw Stats'!$S$3:$AH$528,16,FALSE)</f>
        <v>#N/A</v>
      </c>
    </row>
    <row r="44" spans="1:135" x14ac:dyDescent="0.2">
      <c r="A44" t="e">
        <f>VLOOKUP(B44,'ALL SKATERS'!$B$3:$I$378,9,FALSE)</f>
        <v>#REF!</v>
      </c>
      <c r="B44" t="s">
        <v>113</v>
      </c>
      <c r="C44">
        <f t="shared" si="8"/>
        <v>0.83069096818663568</v>
      </c>
      <c r="D44">
        <f t="shared" si="9"/>
        <v>0.86690459405584308</v>
      </c>
      <c r="E44">
        <f t="shared" si="10"/>
        <v>0.89386498116839219</v>
      </c>
      <c r="F44">
        <f t="shared" si="11"/>
        <v>1.0633375748457239</v>
      </c>
      <c r="G44">
        <f t="shared" si="12"/>
        <v>0.89473710266285678</v>
      </c>
      <c r="H44">
        <f>VLOOKUP(B44,'ALL SKATERS'!$B$3:$H$378,7,FALSE)</f>
        <v>0.86</v>
      </c>
      <c r="I44" s="29" t="e">
        <f t="shared" si="13"/>
        <v>#REF!</v>
      </c>
      <c r="J44" s="29">
        <f t="shared" si="14"/>
        <v>-10.999999999999998</v>
      </c>
      <c r="K44" s="29">
        <f t="shared" si="15"/>
        <v>-9.9999999999999978E-2</v>
      </c>
      <c r="L44">
        <f>BU44*'Value Calculations'!$D$3</f>
        <v>7.3392377152686823</v>
      </c>
      <c r="M44">
        <f>BV44*'Value Calculations'!$D$4</f>
        <v>11.722057345607396</v>
      </c>
      <c r="N44">
        <f>BW44*'Value Calculations'!$D$5</f>
        <v>14.328257672857763</v>
      </c>
      <c r="O44">
        <f>BX44*'Value Calculations'!$D$6</f>
        <v>1.1255843872742657</v>
      </c>
      <c r="P44">
        <f>BY44*'Value Calculations'!$D$7</f>
        <v>0.70307901643674242</v>
      </c>
      <c r="Q44">
        <f>BZ44*'Value Calculations'!$D$8</f>
        <v>3.1632239476877508</v>
      </c>
      <c r="R44">
        <f>CA44*'Value Calculations'!$D$9</f>
        <v>4.0304802348005353</v>
      </c>
      <c r="S44">
        <f>CB44*'Value Calculations'!$D$10</f>
        <v>5.1144306370668655</v>
      </c>
      <c r="T44">
        <f>CC44*'Value Calculations'!$D$11</f>
        <v>0</v>
      </c>
      <c r="U44">
        <f>CD44*'Value Calculations'!$D$12</f>
        <v>3.2555309583576562</v>
      </c>
      <c r="V44">
        <f>CE44*'Value Calculations'!$D$13</f>
        <v>17.334777475946474</v>
      </c>
      <c r="X44">
        <f>CH44*'Value Calculations'!$D$3</f>
        <v>12.232062858781138</v>
      </c>
      <c r="Y44">
        <f>CI44*'Value Calculations'!$D$4</f>
        <v>9.7683811213394982</v>
      </c>
      <c r="Z44">
        <f>CJ44*'Value Calculations'!$D$5</f>
        <v>15.920286303175292</v>
      </c>
      <c r="AA44">
        <f>CK44*'Value Calculations'!$D$6</f>
        <v>0.37519479575808856</v>
      </c>
      <c r="AB44">
        <f>CL44*'Value Calculations'!$D$7</f>
        <v>1.4061580328734848</v>
      </c>
      <c r="AC44">
        <f>CM44*'Value Calculations'!$D$8</f>
        <v>1.6535034272004152</v>
      </c>
      <c r="AD44">
        <f>CN44*'Value Calculations'!$D$9</f>
        <v>3.9045277274630186</v>
      </c>
      <c r="AE44">
        <f>CO44*'Value Calculations'!$D$10</f>
        <v>6.2103800592954803</v>
      </c>
      <c r="AF44">
        <f>CP44*'Value Calculations'!$D$11</f>
        <v>0</v>
      </c>
      <c r="AG44">
        <f>CQ44*'Value Calculations'!$D$12</f>
        <v>4.0694136979470699</v>
      </c>
      <c r="AH44">
        <f>CR44*'Value Calculations'!$D$13</f>
        <v>15.546268688745645</v>
      </c>
      <c r="AJ44">
        <f>CU44*'Value Calculations'!$D$3</f>
        <v>5.7082960007645305</v>
      </c>
      <c r="AK44">
        <f>CV44*'Value Calculations'!$D$4</f>
        <v>6.5122540808929985</v>
      </c>
      <c r="AL44">
        <f>CW44*'Value Calculations'!$D$5</f>
        <v>9.021495571799333</v>
      </c>
      <c r="AM44">
        <f>CX44*'Value Calculations'!$D$6</f>
        <v>0.12506493191936285</v>
      </c>
      <c r="AN44">
        <f>CY44*'Value Calculations'!$D$7</f>
        <v>0.70307901643674242</v>
      </c>
      <c r="AO44">
        <f>CZ44*'Value Calculations'!$D$8</f>
        <v>1.5097205204873356</v>
      </c>
      <c r="AP44">
        <f>DA44*'Value Calculations'!$D$9</f>
        <v>4.4083377568130855</v>
      </c>
      <c r="AQ44">
        <f>DB44*'Value Calculations'!$D$10</f>
        <v>3.2878482666858426</v>
      </c>
      <c r="AR44">
        <f>DC44*'Value Calculations'!$D$11</f>
        <v>0.9907141480249374</v>
      </c>
      <c r="AS44">
        <f>DD44*'Value Calculations'!$D$12</f>
        <v>1.6277654791788281</v>
      </c>
      <c r="AT44">
        <f>DE44*'Value Calculations'!$D$13</f>
        <v>8.1170783419114443</v>
      </c>
      <c r="AV44">
        <f>DH44*'Value Calculations'!$D$3</f>
        <v>12.232062858781138</v>
      </c>
      <c r="AW44">
        <f>DI44*'Value Calculations'!$D$4</f>
        <v>14.001346273919946</v>
      </c>
      <c r="AX44">
        <f>DJ44*'Value Calculations'!$D$5</f>
        <v>19.369681668863272</v>
      </c>
      <c r="AY44">
        <f>DK44*'Value Calculations'!$D$6</f>
        <v>-0.87545452343553998</v>
      </c>
      <c r="AZ44">
        <f>DL44*'Value Calculations'!$D$7</f>
        <v>1.0546185246551136</v>
      </c>
      <c r="BA44">
        <f>DM44*'Value Calculations'!$D$8</f>
        <v>2.1567436006961938</v>
      </c>
      <c r="BB44">
        <f>DN44*'Value Calculations'!$D$9</f>
        <v>6.5495303815508699</v>
      </c>
      <c r="BC44">
        <f>DO44*'Value Calculations'!$D$10</f>
        <v>9.4982283259813229</v>
      </c>
      <c r="BD44">
        <f>DP44*'Value Calculations'!$D$11</f>
        <v>2.9721424440748123</v>
      </c>
      <c r="BE44">
        <f>DQ44*'Value Calculations'!$D$12</f>
        <v>4.0694136979470699</v>
      </c>
      <c r="BF44">
        <f>DR44*'Value Calculations'!$D$13</f>
        <v>16.165367884315163</v>
      </c>
      <c r="BH44">
        <f>DU44*'Value Calculations'!$D$3</f>
        <v>8.9701794297728341</v>
      </c>
      <c r="BI44">
        <f>DV44*'Value Calculations'!$D$4</f>
        <v>9.7683811213394982</v>
      </c>
      <c r="BJ44">
        <f>DW44*'Value Calculations'!$D$5</f>
        <v>13.797581462751921</v>
      </c>
      <c r="BK44">
        <f>DX44*'Value Calculations'!$D$6</f>
        <v>0.12506493191936285</v>
      </c>
      <c r="BL44">
        <f>DY44*'Value Calculations'!$D$7</f>
        <v>1.318273155818892</v>
      </c>
      <c r="BM44">
        <f>DZ44*'Value Calculations'!$D$8</f>
        <v>2.5162008674788927</v>
      </c>
      <c r="BN44">
        <f>EA44*'Value Calculations'!$D$9</f>
        <v>6.2976253668758364</v>
      </c>
      <c r="BO44">
        <f>EB44*'Value Calculations'!$D$10</f>
        <v>5.1144306370668655</v>
      </c>
      <c r="BP44">
        <f>EC44*'Value Calculations'!$D$11</f>
        <v>0.9907141480249374</v>
      </c>
      <c r="BQ44">
        <f>ED44*'Value Calculations'!$D$12</f>
        <v>1.6277654791788281</v>
      </c>
      <c r="BR44">
        <f>EE44*'Value Calculations'!$D$13</f>
        <v>14.789591894160681</v>
      </c>
      <c r="BT44">
        <f>VLOOKUP($B44,'Raw Stats'!$CM$3:$DC$528,3,FALSE)</f>
        <v>82</v>
      </c>
      <c r="BU44">
        <f>VLOOKUP($B44,'Raw Stats'!$CM$3:$DC$528,4,FALSE)</f>
        <v>18</v>
      </c>
      <c r="BV44">
        <f>VLOOKUP($B44,'Raw Stats'!$CM$3:$DC$528,5,FALSE)</f>
        <v>36</v>
      </c>
      <c r="BW44">
        <f>VLOOKUP($B44,'Raw Stats'!$CM$3:$DC$528,6,FALSE)</f>
        <v>54</v>
      </c>
      <c r="BX44">
        <f>VLOOKUP($B44,'Raw Stats'!$CM$3:$DC$528,7,FALSE)</f>
        <v>9</v>
      </c>
      <c r="BY44">
        <f>VLOOKUP($B44,'Raw Stats'!$CM$3:$DC$528,8,FALSE)</f>
        <v>8</v>
      </c>
      <c r="BZ44">
        <f>VLOOKUP($B44,'Raw Stats'!$CM$3:$DC$528,9,FALSE)</f>
        <v>44</v>
      </c>
      <c r="CA44">
        <f>VLOOKUP($B44,'Raw Stats'!$CM$3:$DC$528,10,FALSE)</f>
        <v>32</v>
      </c>
      <c r="CB44">
        <f>VLOOKUP($B44,'Raw Stats'!$CM$3:$DC$528,11,FALSE)+VLOOKUP($B44,'Raw Stats'!$CM$3:$DC$528,12,FALSE)</f>
        <v>14</v>
      </c>
      <c r="CC44">
        <f>VLOOKUP($B44,'Raw Stats'!$CM$3:$DC$528,13,FALSE)+VLOOKUP($B44,'Raw Stats'!$CM$3:$DC$528,14,FALSE)</f>
        <v>0</v>
      </c>
      <c r="CD44">
        <f>VLOOKUP($B44,'Raw Stats'!$CM$3:$DC$528,15,FALSE)</f>
        <v>4</v>
      </c>
      <c r="CE44">
        <f>VLOOKUP($B44,'Raw Stats'!$CM$3:$DC$528,16,FALSE)</f>
        <v>252</v>
      </c>
      <c r="CG44">
        <f>VLOOKUP($B44,'Raw Stats'!$BU$3:$CJ$528,3,FALSE)</f>
        <v>82</v>
      </c>
      <c r="CH44">
        <f>VLOOKUP($B44,'Raw Stats'!$BU$3:$CJ$528,4,FALSE)</f>
        <v>30</v>
      </c>
      <c r="CI44">
        <f>VLOOKUP($B44,'Raw Stats'!$BU$3:$CJ$5288,5,FALSE)</f>
        <v>30</v>
      </c>
      <c r="CJ44">
        <f>VLOOKUP($B44,'Raw Stats'!$BU$3:$CJ$528,6,FALSE)</f>
        <v>60</v>
      </c>
      <c r="CK44">
        <f>VLOOKUP($B44,'Raw Stats'!$BU$3:$CJ$528,7,FALSE)</f>
        <v>3</v>
      </c>
      <c r="CL44">
        <f>VLOOKUP($B44,'Raw Stats'!$BU$3:$CJ$528,8,FALSE)</f>
        <v>16</v>
      </c>
      <c r="CM44">
        <f>VLOOKUP($B44,'Raw Stats'!$BU$3:$CJ$528,9,FALSE)</f>
        <v>23</v>
      </c>
      <c r="CN44">
        <f>VLOOKUP($B44,'Raw Stats'!$BU$3:$CJ$528,10,FALSE)</f>
        <v>31</v>
      </c>
      <c r="CO44">
        <f>VLOOKUP($B44,'Raw Stats'!$BU$3:$CJ$528,11,FALSE)+VLOOKUP($B44,'Raw Stats'!$BU$3:$CJ$528,12,FALSE)</f>
        <v>17</v>
      </c>
      <c r="CP44">
        <f>VLOOKUP($B44,'Raw Stats'!$BU$3:$CJ$528,13,FALSE)+VLOOKUP($B44,'Raw Stats'!$BU$3:$CJ$528,14,FALSE)</f>
        <v>0</v>
      </c>
      <c r="CQ44">
        <f>VLOOKUP($B44,'Raw Stats'!$BU$3:$CJ$528,15,FALSE)</f>
        <v>5</v>
      </c>
      <c r="CR44">
        <f>VLOOKUP($B44,'Raw Stats'!$BU$3:$CJ$528,16,FALSE)</f>
        <v>226</v>
      </c>
      <c r="CT44">
        <f>VLOOKUP($B44,'Raw Stats'!$BC$3:$BR$528,3,FALSE)</f>
        <v>47</v>
      </c>
      <c r="CU44">
        <f>VLOOKUP($B44,'Raw Stats'!$BC$3:$BR$528,4,FALSE)</f>
        <v>14</v>
      </c>
      <c r="CV44">
        <f>VLOOKUP($B44,'Raw Stats'!$BC$3:$BR$5288,5,FALSE)</f>
        <v>20</v>
      </c>
      <c r="CW44">
        <f>VLOOKUP($B44,'Raw Stats'!$BC$3:$BR$52888,6,FALSE)</f>
        <v>34</v>
      </c>
      <c r="CX44">
        <f>VLOOKUP($B44,'Raw Stats'!$BC$3:$BR$5288,7,FALSE)</f>
        <v>1</v>
      </c>
      <c r="CY44">
        <f>VLOOKUP($B44,'Raw Stats'!$BC$3:$BR$5288,8,FALSE)</f>
        <v>8</v>
      </c>
      <c r="CZ44">
        <f>VLOOKUP($B44,'Raw Stats'!$BC$3:$BR$5288,9,FALSE)</f>
        <v>21</v>
      </c>
      <c r="DA44">
        <f>VLOOKUP($B44,'Raw Stats'!$BC$3:$BR$5288,10,FALSE)</f>
        <v>35</v>
      </c>
      <c r="DB44">
        <f>VLOOKUP($B44,'Raw Stats'!$BC$3:$BR$5288,11,FALSE)+VLOOKUP($B44,'Raw Stats'!$BC$3:$BR$5288,12,FALSE)</f>
        <v>9</v>
      </c>
      <c r="DC44">
        <f>VLOOKUP($B44,'Raw Stats'!$BC$3:$BR$5288,13,FALSE)+VLOOKUP($B44,'Raw Stats'!$BC$3:$BR$5288,14,FALSE)</f>
        <v>1</v>
      </c>
      <c r="DD44">
        <f>VLOOKUP($B44,'Raw Stats'!$BC$3:$BR$5288,15,FALSE)</f>
        <v>2</v>
      </c>
      <c r="DE44">
        <f>VLOOKUP($B44,'Raw Stats'!$BC$3:$BR$5288,16,FALSE)</f>
        <v>118</v>
      </c>
      <c r="DG44">
        <f>VLOOKUP($B44,'Raw Stats'!$AK$3:$AZ$528,3,FALSE)</f>
        <v>82</v>
      </c>
      <c r="DH44">
        <f>VLOOKUP($B44,'Raw Stats'!$AK$3:$AZ$528,4,FALSE)</f>
        <v>30</v>
      </c>
      <c r="DI44">
        <f>VLOOKUP($B44,'Raw Stats'!$AK$3:$AZ$528,5,FALSE)</f>
        <v>43</v>
      </c>
      <c r="DJ44">
        <f>VLOOKUP($B44,'Raw Stats'!$AK$3:$AZ$528,6,FALSE)</f>
        <v>73</v>
      </c>
      <c r="DK44">
        <f>VLOOKUP($B44,'Raw Stats'!$AK$3:$AZ$528,7,FALSE)</f>
        <v>-7</v>
      </c>
      <c r="DL44">
        <f>VLOOKUP($B44,'Raw Stats'!$AK$3:$AZ$528,8,FALSE)</f>
        <v>12</v>
      </c>
      <c r="DM44">
        <f>VLOOKUP($B44,'Raw Stats'!$AK$3:$AZ$528,9,FALSE)</f>
        <v>30</v>
      </c>
      <c r="DN44">
        <f>VLOOKUP($B44,'Raw Stats'!$AK$3:$AZ$528,10,FALSE)</f>
        <v>52</v>
      </c>
      <c r="DO44">
        <f>VLOOKUP($B44,'Raw Stats'!$AK$3:$AZ$528,11,FALSE)+VLOOKUP($B44,'Raw Stats'!$AK$3:$AZ$528,12,FALSE)</f>
        <v>26</v>
      </c>
      <c r="DP44">
        <f>VLOOKUP($B44,'Raw Stats'!$AK$3:$AZ$528,13,FALSE)+VLOOKUP($B44,'Raw Stats'!$AK$3:$AZ$528,14,FALSE)</f>
        <v>3</v>
      </c>
      <c r="DQ44">
        <f>VLOOKUP($B44,'Raw Stats'!$AK$3:$AZ$528,15,FALSE)</f>
        <v>5</v>
      </c>
      <c r="DR44">
        <f>VLOOKUP($B44,'Raw Stats'!$AK$3:$AZ$528,16,FALSE)</f>
        <v>235</v>
      </c>
      <c r="DT44">
        <f>VLOOKUP($B44,'Raw Stats'!$S$3:$AH$528,3,FALSE)</f>
        <v>73</v>
      </c>
      <c r="DU44">
        <f>VLOOKUP($B44,'Raw Stats'!$S$3:$AH$528,4,FALSE)</f>
        <v>22</v>
      </c>
      <c r="DV44">
        <f>VLOOKUP($B44,'Raw Stats'!$S$3:$AH$528,5,FALSE)</f>
        <v>30</v>
      </c>
      <c r="DW44">
        <f>VLOOKUP($B44,'Raw Stats'!$S$3:$AH$528,6,FALSE)</f>
        <v>52</v>
      </c>
      <c r="DX44">
        <f>VLOOKUP($B44,'Raw Stats'!$S$3:$AH$528,7,FALSE)</f>
        <v>1</v>
      </c>
      <c r="DY44">
        <f>VLOOKUP($B44,'Raw Stats'!$S$3:$AH$528,8,FALSE)</f>
        <v>15</v>
      </c>
      <c r="DZ44">
        <f>VLOOKUP($B44,'Raw Stats'!$S$3:$AH$528,9,FALSE)</f>
        <v>35</v>
      </c>
      <c r="EA44">
        <f>VLOOKUP($B44,'Raw Stats'!$S$3:$AH$528,10,FALSE)</f>
        <v>50</v>
      </c>
      <c r="EB44">
        <f>VLOOKUP($B44,'Raw Stats'!$S$3:$AH$528,11,FALSE)+VLOOKUP($B44,'Raw Stats'!$S$3:$AH$528,12,FALSE)</f>
        <v>14</v>
      </c>
      <c r="EC44">
        <f>VLOOKUP($B44,'Raw Stats'!$S$3:$AH$528,13,FALSE)+VLOOKUP($B44,'Raw Stats'!$S$3:$AH$528,14,FALSE)</f>
        <v>1</v>
      </c>
      <c r="ED44">
        <f>VLOOKUP($B44,'Raw Stats'!$S$3:$AH$528,15,FALSE)</f>
        <v>2</v>
      </c>
      <c r="EE44">
        <f>VLOOKUP($B44,'Raw Stats'!$S$3:$AH$528,16,FALSE)</f>
        <v>215</v>
      </c>
    </row>
    <row r="45" spans="1:135" x14ac:dyDescent="0.2">
      <c r="A45" t="e">
        <f>VLOOKUP(B45,'ALL SKATERS'!$B$3:$I$378,9,FALSE)</f>
        <v>#REF!</v>
      </c>
      <c r="B45" t="s">
        <v>116</v>
      </c>
      <c r="C45">
        <f t="shared" si="8"/>
        <v>1.1229356091504046</v>
      </c>
      <c r="D45">
        <f t="shared" si="9"/>
        <v>0.75175380451404905</v>
      </c>
      <c r="E45">
        <f t="shared" si="10"/>
        <v>0.62061089974646644</v>
      </c>
      <c r="F45" t="e">
        <f t="shared" si="11"/>
        <v>#N/A</v>
      </c>
      <c r="G45" t="e">
        <f t="shared" si="12"/>
        <v>#N/A</v>
      </c>
      <c r="H45">
        <f>VLOOKUP(B45,'ALL SKATERS'!$B$3:$H$378,7,FALSE)</f>
        <v>1.1299999999999999</v>
      </c>
      <c r="I45" s="29" t="e">
        <f t="shared" si="13"/>
        <v>#REF!</v>
      </c>
      <c r="J45" s="29">
        <f t="shared" si="14"/>
        <v>15.999999999999991</v>
      </c>
      <c r="K45" s="29">
        <f t="shared" si="15"/>
        <v>0.16999999999999993</v>
      </c>
      <c r="L45">
        <f>BU45*'Value Calculations'!$D$3</f>
        <v>15.086210859163403</v>
      </c>
      <c r="M45">
        <f>BV45*'Value Calculations'!$D$4</f>
        <v>11.722057345607396</v>
      </c>
      <c r="N45">
        <f>BW45*'Value Calculations'!$D$5</f>
        <v>19.369681668863272</v>
      </c>
      <c r="O45">
        <f>BX45*'Value Calculations'!$D$6</f>
        <v>3.3767531618227968</v>
      </c>
      <c r="P45">
        <f>BY45*'Value Calculations'!$D$7</f>
        <v>2.7244311886923769</v>
      </c>
      <c r="Q45">
        <f>BZ45*'Value Calculations'!$D$8</f>
        <v>2.3005265074092733</v>
      </c>
      <c r="R45">
        <f>CA45*'Value Calculations'!$D$9</f>
        <v>2.2671451320753011</v>
      </c>
      <c r="S45">
        <f>CB45*'Value Calculations'!$D$10</f>
        <v>6.5756965333716852</v>
      </c>
      <c r="T45">
        <f>CC45*'Value Calculations'!$D$11</f>
        <v>0</v>
      </c>
      <c r="U45">
        <f>CD45*'Value Calculations'!$D$12</f>
        <v>4.883296437536484</v>
      </c>
      <c r="V45">
        <f>CE45*'Value Calculations'!$D$13</f>
        <v>18.160243070039161</v>
      </c>
      <c r="X45">
        <f>CH45*'Value Calculations'!$D$3</f>
        <v>8.5624440011467957</v>
      </c>
      <c r="Y45">
        <f>CI45*'Value Calculations'!$D$4</f>
        <v>7.1634794889822988</v>
      </c>
      <c r="Z45">
        <f>CJ45*'Value Calculations'!$D$5</f>
        <v>11.409538517275626</v>
      </c>
      <c r="AA45">
        <f>CK45*'Value Calculations'!$D$6</f>
        <v>2.5012986383872571</v>
      </c>
      <c r="AB45">
        <f>CL45*'Value Calculations'!$D$7</f>
        <v>1.4061580328734848</v>
      </c>
      <c r="AC45">
        <f>CM45*'Value Calculations'!$D$8</f>
        <v>1.5816119738438754</v>
      </c>
      <c r="AD45">
        <f>CN45*'Value Calculations'!$D$9</f>
        <v>1.1335725660376506</v>
      </c>
      <c r="AE45">
        <f>CO45*'Value Calculations'!$D$10</f>
        <v>2.5572153185334328</v>
      </c>
      <c r="AF45">
        <f>CP45*'Value Calculations'!$D$11</f>
        <v>0</v>
      </c>
      <c r="AG45">
        <f>CQ45*'Value Calculations'!$D$12</f>
        <v>2.441648218768242</v>
      </c>
      <c r="AH45">
        <f>CR45*'Value Calculations'!$D$13</f>
        <v>9.3552767330504771</v>
      </c>
      <c r="AJ45">
        <f>CU45*'Value Calculations'!$D$3</f>
        <v>3.2618834290083032</v>
      </c>
      <c r="AK45">
        <f>CV45*'Value Calculations'!$D$4</f>
        <v>3.5817397444911494</v>
      </c>
      <c r="AL45">
        <f>CW45*'Value Calculations'!$D$5</f>
        <v>5.0414239960055092</v>
      </c>
      <c r="AM45">
        <f>CX45*'Value Calculations'!$D$6</f>
        <v>0.12506493191936285</v>
      </c>
      <c r="AN45">
        <f>CY45*'Value Calculations'!$D$7</f>
        <v>0.87884877054592803</v>
      </c>
      <c r="AO45">
        <f>CZ45*'Value Calculations'!$D$8</f>
        <v>2.0129606939831142</v>
      </c>
      <c r="AP45">
        <f>DA45*'Value Calculations'!$D$9</f>
        <v>0.8816675513626171</v>
      </c>
      <c r="AQ45">
        <f>DB45*'Value Calculations'!$D$10</f>
        <v>1.8265823703810236</v>
      </c>
      <c r="AR45">
        <f>DC45*'Value Calculations'!$D$11</f>
        <v>0</v>
      </c>
      <c r="AS45">
        <f>DD45*'Value Calculations'!$D$12</f>
        <v>0.81388273958941404</v>
      </c>
      <c r="AT45">
        <f>DE45*'Value Calculations'!$D$13</f>
        <v>5.1591599630793077</v>
      </c>
      <c r="AV45" t="e">
        <f>DH45*'Value Calculations'!$D$3</f>
        <v>#N/A</v>
      </c>
      <c r="AW45" t="e">
        <f>DI45*'Value Calculations'!$D$4</f>
        <v>#N/A</v>
      </c>
      <c r="AX45" t="e">
        <f>DJ45*'Value Calculations'!$D$5</f>
        <v>#N/A</v>
      </c>
      <c r="AY45" t="e">
        <f>DK45*'Value Calculations'!$D$6</f>
        <v>#N/A</v>
      </c>
      <c r="AZ45" t="e">
        <f>DL45*'Value Calculations'!$D$7</f>
        <v>#N/A</v>
      </c>
      <c r="BA45" t="e">
        <f>DM45*'Value Calculations'!$D$8</f>
        <v>#N/A</v>
      </c>
      <c r="BB45" t="e">
        <f>DN45*'Value Calculations'!$D$9</f>
        <v>#N/A</v>
      </c>
      <c r="BC45" t="e">
        <f>DO45*'Value Calculations'!$D$10</f>
        <v>#N/A</v>
      </c>
      <c r="BD45" t="e">
        <f>DP45*'Value Calculations'!$D$11</f>
        <v>#N/A</v>
      </c>
      <c r="BE45" t="e">
        <f>DQ45*'Value Calculations'!$D$12</f>
        <v>#N/A</v>
      </c>
      <c r="BF45" t="e">
        <f>DR45*'Value Calculations'!$D$13</f>
        <v>#N/A</v>
      </c>
      <c r="BH45" t="e">
        <f>DU45*'Value Calculations'!$D$3</f>
        <v>#N/A</v>
      </c>
      <c r="BI45" t="e">
        <f>DV45*'Value Calculations'!$D$4</f>
        <v>#N/A</v>
      </c>
      <c r="BJ45" t="e">
        <f>DW45*'Value Calculations'!$D$5</f>
        <v>#N/A</v>
      </c>
      <c r="BK45" t="e">
        <f>DX45*'Value Calculations'!$D$6</f>
        <v>#N/A</v>
      </c>
      <c r="BL45" t="e">
        <f>DY45*'Value Calculations'!$D$7</f>
        <v>#N/A</v>
      </c>
      <c r="BM45" t="e">
        <f>DZ45*'Value Calculations'!$D$8</f>
        <v>#N/A</v>
      </c>
      <c r="BN45" t="e">
        <f>EA45*'Value Calculations'!$D$9</f>
        <v>#N/A</v>
      </c>
      <c r="BO45" t="e">
        <f>EB45*'Value Calculations'!$D$10</f>
        <v>#N/A</v>
      </c>
      <c r="BP45" t="e">
        <f>EC45*'Value Calculations'!$D$11</f>
        <v>#N/A</v>
      </c>
      <c r="BQ45" t="e">
        <f>ED45*'Value Calculations'!$D$12</f>
        <v>#N/A</v>
      </c>
      <c r="BR45" t="e">
        <f>EE45*'Value Calculations'!$D$13</f>
        <v>#N/A</v>
      </c>
      <c r="BT45">
        <f>VLOOKUP($B45,'Raw Stats'!$CM$3:$DC$528,3,FALSE)</f>
        <v>77</v>
      </c>
      <c r="BU45">
        <f>VLOOKUP($B45,'Raw Stats'!$CM$3:$DC$528,4,FALSE)</f>
        <v>37</v>
      </c>
      <c r="BV45">
        <f>VLOOKUP($B45,'Raw Stats'!$CM$3:$DC$528,5,FALSE)</f>
        <v>36</v>
      </c>
      <c r="BW45">
        <f>VLOOKUP($B45,'Raw Stats'!$CM$3:$DC$528,6,FALSE)</f>
        <v>73</v>
      </c>
      <c r="BX45">
        <f>VLOOKUP($B45,'Raw Stats'!$CM$3:$DC$528,7,FALSE)</f>
        <v>27</v>
      </c>
      <c r="BY45">
        <f>VLOOKUP($B45,'Raw Stats'!$CM$3:$DC$528,8,FALSE)</f>
        <v>31</v>
      </c>
      <c r="BZ45">
        <f>VLOOKUP($B45,'Raw Stats'!$CM$3:$DC$528,9,FALSE)</f>
        <v>32</v>
      </c>
      <c r="CA45">
        <f>VLOOKUP($B45,'Raw Stats'!$CM$3:$DC$528,10,FALSE)</f>
        <v>18</v>
      </c>
      <c r="CB45">
        <f>VLOOKUP($B45,'Raw Stats'!$CM$3:$DC$528,11,FALSE)+VLOOKUP($B45,'Raw Stats'!$CM$3:$DC$528,12,FALSE)</f>
        <v>18</v>
      </c>
      <c r="CC45">
        <f>VLOOKUP($B45,'Raw Stats'!$CM$3:$DC$528,13,FALSE)+VLOOKUP($B45,'Raw Stats'!$CM$3:$DC$528,14,FALSE)</f>
        <v>0</v>
      </c>
      <c r="CD45">
        <f>VLOOKUP($B45,'Raw Stats'!$CM$3:$DC$528,15,FALSE)</f>
        <v>6</v>
      </c>
      <c r="CE45">
        <f>VLOOKUP($B45,'Raw Stats'!$CM$3:$DC$528,16,FALSE)</f>
        <v>264</v>
      </c>
      <c r="CG45">
        <f>VLOOKUP($B45,'Raw Stats'!$BU$3:$CJ$528,3,FALSE)</f>
        <v>64</v>
      </c>
      <c r="CH45">
        <f>VLOOKUP($B45,'Raw Stats'!$BU$3:$CJ$528,4,FALSE)</f>
        <v>21</v>
      </c>
      <c r="CI45">
        <f>VLOOKUP($B45,'Raw Stats'!$BU$3:$CJ$5288,5,FALSE)</f>
        <v>22</v>
      </c>
      <c r="CJ45">
        <f>VLOOKUP($B45,'Raw Stats'!$BU$3:$CJ$528,6,FALSE)</f>
        <v>43</v>
      </c>
      <c r="CK45">
        <f>VLOOKUP($B45,'Raw Stats'!$BU$3:$CJ$528,7,FALSE)</f>
        <v>20</v>
      </c>
      <c r="CL45">
        <f>VLOOKUP($B45,'Raw Stats'!$BU$3:$CJ$528,8,FALSE)</f>
        <v>16</v>
      </c>
      <c r="CM45">
        <f>VLOOKUP($B45,'Raw Stats'!$BU$3:$CJ$528,9,FALSE)</f>
        <v>22</v>
      </c>
      <c r="CN45">
        <f>VLOOKUP($B45,'Raw Stats'!$BU$3:$CJ$528,10,FALSE)</f>
        <v>9</v>
      </c>
      <c r="CO45">
        <f>VLOOKUP($B45,'Raw Stats'!$BU$3:$CJ$528,11,FALSE)+VLOOKUP($B45,'Raw Stats'!$BU$3:$CJ$528,12,FALSE)</f>
        <v>7</v>
      </c>
      <c r="CP45">
        <f>VLOOKUP($B45,'Raw Stats'!$BU$3:$CJ$528,13,FALSE)+VLOOKUP($B45,'Raw Stats'!$BU$3:$CJ$528,14,FALSE)</f>
        <v>0</v>
      </c>
      <c r="CQ45">
        <f>VLOOKUP($B45,'Raw Stats'!$BU$3:$CJ$528,15,FALSE)</f>
        <v>3</v>
      </c>
      <c r="CR45">
        <f>VLOOKUP($B45,'Raw Stats'!$BU$3:$CJ$528,16,FALSE)</f>
        <v>136</v>
      </c>
      <c r="CT45">
        <f>VLOOKUP($B45,'Raw Stats'!$BC$3:$BR$528,3,FALSE)</f>
        <v>38</v>
      </c>
      <c r="CU45">
        <f>VLOOKUP($B45,'Raw Stats'!$BC$3:$BR$528,4,FALSE)</f>
        <v>8</v>
      </c>
      <c r="CV45">
        <f>VLOOKUP($B45,'Raw Stats'!$BC$3:$BR$5288,5,FALSE)</f>
        <v>11</v>
      </c>
      <c r="CW45">
        <f>VLOOKUP($B45,'Raw Stats'!$BC$3:$BR$52888,6,FALSE)</f>
        <v>19</v>
      </c>
      <c r="CX45">
        <f>VLOOKUP($B45,'Raw Stats'!$BC$3:$BR$5288,7,FALSE)</f>
        <v>1</v>
      </c>
      <c r="CY45">
        <f>VLOOKUP($B45,'Raw Stats'!$BC$3:$BR$5288,8,FALSE)</f>
        <v>10</v>
      </c>
      <c r="CZ45">
        <f>VLOOKUP($B45,'Raw Stats'!$BC$3:$BR$5288,9,FALSE)</f>
        <v>28</v>
      </c>
      <c r="DA45">
        <f>VLOOKUP($B45,'Raw Stats'!$BC$3:$BR$5288,10,FALSE)</f>
        <v>7</v>
      </c>
      <c r="DB45">
        <f>VLOOKUP($B45,'Raw Stats'!$BC$3:$BR$5288,11,FALSE)+VLOOKUP($B45,'Raw Stats'!$BC$3:$BR$5288,12,FALSE)</f>
        <v>5</v>
      </c>
      <c r="DC45">
        <f>VLOOKUP($B45,'Raw Stats'!$BC$3:$BR$5288,13,FALSE)+VLOOKUP($B45,'Raw Stats'!$BC$3:$BR$5288,14,FALSE)</f>
        <v>0</v>
      </c>
      <c r="DD45">
        <f>VLOOKUP($B45,'Raw Stats'!$BC$3:$BR$5288,15,FALSE)</f>
        <v>1</v>
      </c>
      <c r="DE45">
        <f>VLOOKUP($B45,'Raw Stats'!$BC$3:$BR$5288,16,FALSE)</f>
        <v>75</v>
      </c>
      <c r="DG45" t="e">
        <f>VLOOKUP($B45,'Raw Stats'!$AK$3:$AZ$528,3,FALSE)</f>
        <v>#N/A</v>
      </c>
      <c r="DH45" t="e">
        <f>VLOOKUP($B45,'Raw Stats'!$AK$3:$AZ$528,4,FALSE)</f>
        <v>#N/A</v>
      </c>
      <c r="DI45" t="e">
        <f>VLOOKUP($B45,'Raw Stats'!$AK$3:$AZ$528,5,FALSE)</f>
        <v>#N/A</v>
      </c>
      <c r="DJ45" t="e">
        <f>VLOOKUP($B45,'Raw Stats'!$AK$3:$AZ$528,6,FALSE)</f>
        <v>#N/A</v>
      </c>
      <c r="DK45" t="e">
        <f>VLOOKUP($B45,'Raw Stats'!$AK$3:$AZ$528,7,FALSE)</f>
        <v>#N/A</v>
      </c>
      <c r="DL45" t="e">
        <f>VLOOKUP($B45,'Raw Stats'!$AK$3:$AZ$528,8,FALSE)</f>
        <v>#N/A</v>
      </c>
      <c r="DM45" t="e">
        <f>VLOOKUP($B45,'Raw Stats'!$AK$3:$AZ$528,9,FALSE)</f>
        <v>#N/A</v>
      </c>
      <c r="DN45" t="e">
        <f>VLOOKUP($B45,'Raw Stats'!$AK$3:$AZ$528,10,FALSE)</f>
        <v>#N/A</v>
      </c>
      <c r="DO45" t="e">
        <f>VLOOKUP($B45,'Raw Stats'!$AK$3:$AZ$528,11,FALSE)+VLOOKUP($B45,'Raw Stats'!$AK$3:$AZ$528,12,FALSE)</f>
        <v>#N/A</v>
      </c>
      <c r="DP45" t="e">
        <f>VLOOKUP($B45,'Raw Stats'!$AK$3:$AZ$528,13,FALSE)+VLOOKUP($B45,'Raw Stats'!$AK$3:$AZ$528,14,FALSE)</f>
        <v>#N/A</v>
      </c>
      <c r="DQ45" t="e">
        <f>VLOOKUP($B45,'Raw Stats'!$AK$3:$AZ$528,15,FALSE)</f>
        <v>#N/A</v>
      </c>
      <c r="DR45" t="e">
        <f>VLOOKUP($B45,'Raw Stats'!$AK$3:$AZ$528,16,FALSE)</f>
        <v>#N/A</v>
      </c>
      <c r="DT45" t="e">
        <f>VLOOKUP($B45,'Raw Stats'!$S$3:$AH$528,3,FALSE)</f>
        <v>#N/A</v>
      </c>
      <c r="DU45" t="e">
        <f>VLOOKUP($B45,'Raw Stats'!$S$3:$AH$528,4,FALSE)</f>
        <v>#N/A</v>
      </c>
      <c r="DV45" t="e">
        <f>VLOOKUP($B45,'Raw Stats'!$S$3:$AH$528,5,FALSE)</f>
        <v>#N/A</v>
      </c>
      <c r="DW45" t="e">
        <f>VLOOKUP($B45,'Raw Stats'!$S$3:$AH$528,6,FALSE)</f>
        <v>#N/A</v>
      </c>
      <c r="DX45" t="e">
        <f>VLOOKUP($B45,'Raw Stats'!$S$3:$AH$528,7,FALSE)</f>
        <v>#N/A</v>
      </c>
      <c r="DY45" t="e">
        <f>VLOOKUP($B45,'Raw Stats'!$S$3:$AH$528,8,FALSE)</f>
        <v>#N/A</v>
      </c>
      <c r="DZ45" t="e">
        <f>VLOOKUP($B45,'Raw Stats'!$S$3:$AH$528,9,FALSE)</f>
        <v>#N/A</v>
      </c>
      <c r="EA45" t="e">
        <f>VLOOKUP($B45,'Raw Stats'!$S$3:$AH$528,10,FALSE)</f>
        <v>#N/A</v>
      </c>
      <c r="EB45" t="e">
        <f>VLOOKUP($B45,'Raw Stats'!$S$3:$AH$528,11,FALSE)+VLOOKUP($B45,'Raw Stats'!$S$3:$AH$528,12,FALSE)</f>
        <v>#N/A</v>
      </c>
      <c r="EC45" t="e">
        <f>VLOOKUP($B45,'Raw Stats'!$S$3:$AH$528,13,FALSE)+VLOOKUP($B45,'Raw Stats'!$S$3:$AH$528,14,FALSE)</f>
        <v>#N/A</v>
      </c>
      <c r="ED45" t="e">
        <f>VLOOKUP($B45,'Raw Stats'!$S$3:$AH$528,15,FALSE)</f>
        <v>#N/A</v>
      </c>
      <c r="EE45" t="e">
        <f>VLOOKUP($B45,'Raw Stats'!$S$3:$AH$528,16,FALSE)</f>
        <v>#N/A</v>
      </c>
    </row>
    <row r="46" spans="1:135" x14ac:dyDescent="0.2">
      <c r="A46" t="e">
        <f>VLOOKUP(B46,'ALL SKATERS'!$B$3:$I$378,9,FALSE)</f>
        <v>#REF!</v>
      </c>
      <c r="B46" t="s">
        <v>119</v>
      </c>
      <c r="C46">
        <f t="shared" si="8"/>
        <v>0.78888168708977391</v>
      </c>
      <c r="D46">
        <f t="shared" si="9"/>
        <v>0.82101673920961082</v>
      </c>
      <c r="E46">
        <f t="shared" si="10"/>
        <v>0.46612997389642224</v>
      </c>
      <c r="F46">
        <f t="shared" si="11"/>
        <v>0.64769439147707886</v>
      </c>
      <c r="G46" t="e">
        <f t="shared" si="12"/>
        <v>#N/A</v>
      </c>
      <c r="H46">
        <f>VLOOKUP(B46,'ALL SKATERS'!$B$3:$H$378,7,FALSE)</f>
        <v>0.88</v>
      </c>
      <c r="I46" s="29" t="e">
        <f t="shared" si="13"/>
        <v>#REF!</v>
      </c>
      <c r="J46" s="29">
        <f t="shared" si="14"/>
        <v>-8.9999999999999964</v>
      </c>
      <c r="K46" s="29">
        <f t="shared" si="15"/>
        <v>-7.999999999999996E-2</v>
      </c>
      <c r="L46">
        <f>BU46*'Value Calculations'!$D$3</f>
        <v>9.3779148583988725</v>
      </c>
      <c r="M46">
        <f>BV46*'Value Calculations'!$D$4</f>
        <v>6.8378667849376482</v>
      </c>
      <c r="N46">
        <f>BW46*'Value Calculations'!$D$5</f>
        <v>11.674876622328547</v>
      </c>
      <c r="O46">
        <f>BX46*'Value Calculations'!$D$6</f>
        <v>1.3757142511129914</v>
      </c>
      <c r="P46">
        <f>BY46*'Value Calculations'!$D$7</f>
        <v>3.8669345904020833</v>
      </c>
      <c r="Q46">
        <f>BZ46*'Value Calculations'!$D$8</f>
        <v>5.535641908453564</v>
      </c>
      <c r="R46">
        <f>CA46*'Value Calculations'!$D$9</f>
        <v>2.1411926247377844</v>
      </c>
      <c r="S46">
        <f>CB46*'Value Calculations'!$D$10</f>
        <v>3.2878482666858426</v>
      </c>
      <c r="T46">
        <f>CC46*'Value Calculations'!$D$11</f>
        <v>0</v>
      </c>
      <c r="U46">
        <f>CD46*'Value Calculations'!$D$12</f>
        <v>3.2555309583576562</v>
      </c>
      <c r="V46">
        <f>CE46*'Value Calculations'!$D$13</f>
        <v>17.334777475946474</v>
      </c>
      <c r="X46">
        <f>CH46*'Value Calculations'!$D$3</f>
        <v>9.7856502870249091</v>
      </c>
      <c r="Y46">
        <f>CI46*'Value Calculations'!$D$4</f>
        <v>9.1171557132501988</v>
      </c>
      <c r="Z46">
        <f>CJ46*'Value Calculations'!$D$5</f>
        <v>13.797581462751921</v>
      </c>
      <c r="AA46">
        <f>CK46*'Value Calculations'!$D$6</f>
        <v>2.0010389107098057</v>
      </c>
      <c r="AB46">
        <f>CL46*'Value Calculations'!$D$7</f>
        <v>1.9334672952010417</v>
      </c>
      <c r="AC46">
        <f>CM46*'Value Calculations'!$D$8</f>
        <v>3.8821384812531488</v>
      </c>
      <c r="AD46">
        <f>CN46*'Value Calculations'!$D$9</f>
        <v>2.6450026540878513</v>
      </c>
      <c r="AE46">
        <f>CO46*'Value Calculations'!$D$10</f>
        <v>3.6531647407620471</v>
      </c>
      <c r="AF46">
        <f>CP46*'Value Calculations'!$D$11</f>
        <v>0</v>
      </c>
      <c r="AG46">
        <f>CQ46*'Value Calculations'!$D$12</f>
        <v>3.2555309583576562</v>
      </c>
      <c r="AH46">
        <f>CR46*'Value Calculations'!$D$13</f>
        <v>14.789591894160681</v>
      </c>
      <c r="AJ46">
        <f>CU46*'Value Calculations'!$D$3</f>
        <v>1.6309417145041516</v>
      </c>
      <c r="AK46">
        <f>CV46*'Value Calculations'!$D$4</f>
        <v>2.6049016323571994</v>
      </c>
      <c r="AL46">
        <f>CW46*'Value Calculations'!$D$5</f>
        <v>3.1840572606350586</v>
      </c>
      <c r="AM46">
        <f>CX46*'Value Calculations'!$D$6</f>
        <v>-1.3757142511129914</v>
      </c>
      <c r="AN46">
        <f>CY46*'Value Calculations'!$D$7</f>
        <v>1.7576975410918561</v>
      </c>
      <c r="AO46">
        <f>CZ46*'Value Calculations'!$D$8</f>
        <v>2.8037666809050519</v>
      </c>
      <c r="AP46">
        <f>DA46*'Value Calculations'!$D$9</f>
        <v>1.6373825953877175</v>
      </c>
      <c r="AQ46">
        <f>DB46*'Value Calculations'!$D$10</f>
        <v>2.5572153185334328</v>
      </c>
      <c r="AR46">
        <f>DC46*'Value Calculations'!$D$11</f>
        <v>0</v>
      </c>
      <c r="AS46">
        <f>DD46*'Value Calculations'!$D$12</f>
        <v>0</v>
      </c>
      <c r="AT46">
        <f>DE46*'Value Calculations'!$D$13</f>
        <v>5.7094703591411005</v>
      </c>
      <c r="AV46">
        <f>DH46*'Value Calculations'!$D$3</f>
        <v>5.7082960007645305</v>
      </c>
      <c r="AW46">
        <f>DI46*'Value Calculations'!$D$4</f>
        <v>7.1634794889822988</v>
      </c>
      <c r="AX46">
        <f>DJ46*'Value Calculations'!$D$5</f>
        <v>9.5521717819051766</v>
      </c>
      <c r="AY46">
        <f>DK46*'Value Calculations'!$D$6</f>
        <v>-1.1255843872742657</v>
      </c>
      <c r="AZ46">
        <f>DL46*'Value Calculations'!$D$7</f>
        <v>2.6365463116377841</v>
      </c>
      <c r="BA46">
        <f>DM46*'Value Calculations'!$D$8</f>
        <v>3.1632239476877508</v>
      </c>
      <c r="BB46">
        <f>DN46*'Value Calculations'!$D$9</f>
        <v>2.1411926247377844</v>
      </c>
      <c r="BC46">
        <f>DO46*'Value Calculations'!$D$10</f>
        <v>4.7491141629906615</v>
      </c>
      <c r="BD46">
        <f>DP46*'Value Calculations'!$D$11</f>
        <v>0</v>
      </c>
      <c r="BE46">
        <f>DQ46*'Value Calculations'!$D$12</f>
        <v>0.81388273958941404</v>
      </c>
      <c r="BF46">
        <f>DR46*'Value Calculations'!$D$13</f>
        <v>11.831673515328545</v>
      </c>
      <c r="BH46" t="e">
        <f>DU46*'Value Calculations'!$D$3</f>
        <v>#N/A</v>
      </c>
      <c r="BI46" t="e">
        <f>DV46*'Value Calculations'!$D$4</f>
        <v>#N/A</v>
      </c>
      <c r="BJ46" t="e">
        <f>DW46*'Value Calculations'!$D$5</f>
        <v>#N/A</v>
      </c>
      <c r="BK46" t="e">
        <f>DX46*'Value Calculations'!$D$6</f>
        <v>#N/A</v>
      </c>
      <c r="BL46" t="e">
        <f>DY46*'Value Calculations'!$D$7</f>
        <v>#N/A</v>
      </c>
      <c r="BM46" t="e">
        <f>DZ46*'Value Calculations'!$D$8</f>
        <v>#N/A</v>
      </c>
      <c r="BN46" t="e">
        <f>EA46*'Value Calculations'!$D$9</f>
        <v>#N/A</v>
      </c>
      <c r="BO46" t="e">
        <f>EB46*'Value Calculations'!$D$10</f>
        <v>#N/A</v>
      </c>
      <c r="BP46" t="e">
        <f>EC46*'Value Calculations'!$D$11</f>
        <v>#N/A</v>
      </c>
      <c r="BQ46" t="e">
        <f>ED46*'Value Calculations'!$D$12</f>
        <v>#N/A</v>
      </c>
      <c r="BR46" t="e">
        <f>EE46*'Value Calculations'!$D$13</f>
        <v>#N/A</v>
      </c>
      <c r="BT46">
        <f>VLOOKUP($B46,'Raw Stats'!$CM$3:$DC$528,3,FALSE)</f>
        <v>82</v>
      </c>
      <c r="BU46">
        <f>VLOOKUP($B46,'Raw Stats'!$CM$3:$DC$528,4,FALSE)</f>
        <v>23</v>
      </c>
      <c r="BV46">
        <f>VLOOKUP($B46,'Raw Stats'!$CM$3:$DC$528,5,FALSE)</f>
        <v>21</v>
      </c>
      <c r="BW46">
        <f>VLOOKUP($B46,'Raw Stats'!$CM$3:$DC$528,6,FALSE)</f>
        <v>44</v>
      </c>
      <c r="BX46">
        <f>VLOOKUP($B46,'Raw Stats'!$CM$3:$DC$528,7,FALSE)</f>
        <v>11</v>
      </c>
      <c r="BY46">
        <f>VLOOKUP($B46,'Raw Stats'!$CM$3:$DC$528,8,FALSE)</f>
        <v>44</v>
      </c>
      <c r="BZ46">
        <f>VLOOKUP($B46,'Raw Stats'!$CM$3:$DC$528,9,FALSE)</f>
        <v>77</v>
      </c>
      <c r="CA46">
        <f>VLOOKUP($B46,'Raw Stats'!$CM$3:$DC$528,10,FALSE)</f>
        <v>17</v>
      </c>
      <c r="CB46">
        <f>VLOOKUP($B46,'Raw Stats'!$CM$3:$DC$528,11,FALSE)+VLOOKUP($B46,'Raw Stats'!$CM$3:$DC$528,12,FALSE)</f>
        <v>9</v>
      </c>
      <c r="CC46">
        <f>VLOOKUP($B46,'Raw Stats'!$CM$3:$DC$528,13,FALSE)+VLOOKUP($B46,'Raw Stats'!$CM$3:$DC$528,14,FALSE)</f>
        <v>0</v>
      </c>
      <c r="CD46">
        <f>VLOOKUP($B46,'Raw Stats'!$CM$3:$DC$528,15,FALSE)</f>
        <v>4</v>
      </c>
      <c r="CE46">
        <f>VLOOKUP($B46,'Raw Stats'!$CM$3:$DC$528,16,FALSE)</f>
        <v>252</v>
      </c>
      <c r="CG46">
        <f>VLOOKUP($B46,'Raw Stats'!$BU$3:$CJ$528,3,FALSE)</f>
        <v>79</v>
      </c>
      <c r="CH46">
        <f>VLOOKUP($B46,'Raw Stats'!$BU$3:$CJ$528,4,FALSE)</f>
        <v>24</v>
      </c>
      <c r="CI46">
        <f>VLOOKUP($B46,'Raw Stats'!$BU$3:$CJ$5288,5,FALSE)</f>
        <v>28</v>
      </c>
      <c r="CJ46">
        <f>VLOOKUP($B46,'Raw Stats'!$BU$3:$CJ$528,6,FALSE)</f>
        <v>52</v>
      </c>
      <c r="CK46">
        <f>VLOOKUP($B46,'Raw Stats'!$BU$3:$CJ$528,7,FALSE)</f>
        <v>16</v>
      </c>
      <c r="CL46">
        <f>VLOOKUP($B46,'Raw Stats'!$BU$3:$CJ$528,8,FALSE)</f>
        <v>22</v>
      </c>
      <c r="CM46">
        <f>VLOOKUP($B46,'Raw Stats'!$BU$3:$CJ$528,9,FALSE)</f>
        <v>54</v>
      </c>
      <c r="CN46">
        <f>VLOOKUP($B46,'Raw Stats'!$BU$3:$CJ$528,10,FALSE)</f>
        <v>21</v>
      </c>
      <c r="CO46">
        <f>VLOOKUP($B46,'Raw Stats'!$BU$3:$CJ$528,11,FALSE)+VLOOKUP($B46,'Raw Stats'!$BU$3:$CJ$528,12,FALSE)</f>
        <v>10</v>
      </c>
      <c r="CP46">
        <f>VLOOKUP($B46,'Raw Stats'!$BU$3:$CJ$528,13,FALSE)+VLOOKUP($B46,'Raw Stats'!$BU$3:$CJ$528,14,FALSE)</f>
        <v>0</v>
      </c>
      <c r="CQ46">
        <f>VLOOKUP($B46,'Raw Stats'!$BU$3:$CJ$528,15,FALSE)</f>
        <v>4</v>
      </c>
      <c r="CR46">
        <f>VLOOKUP($B46,'Raw Stats'!$BU$3:$CJ$528,16,FALSE)</f>
        <v>215</v>
      </c>
      <c r="CT46">
        <f>VLOOKUP($B46,'Raw Stats'!$BC$3:$BR$528,3,FALSE)</f>
        <v>44</v>
      </c>
      <c r="CU46">
        <f>VLOOKUP($B46,'Raw Stats'!$BC$3:$BR$528,4,FALSE)</f>
        <v>4</v>
      </c>
      <c r="CV46">
        <f>VLOOKUP($B46,'Raw Stats'!$BC$3:$BR$5288,5,FALSE)</f>
        <v>8</v>
      </c>
      <c r="CW46">
        <f>VLOOKUP($B46,'Raw Stats'!$BC$3:$BR$52888,6,FALSE)</f>
        <v>12</v>
      </c>
      <c r="CX46">
        <f>VLOOKUP($B46,'Raw Stats'!$BC$3:$BR$5288,7,FALSE)</f>
        <v>-11</v>
      </c>
      <c r="CY46">
        <f>VLOOKUP($B46,'Raw Stats'!$BC$3:$BR$5288,8,FALSE)</f>
        <v>20</v>
      </c>
      <c r="CZ46">
        <f>VLOOKUP($B46,'Raw Stats'!$BC$3:$BR$5288,9,FALSE)</f>
        <v>39</v>
      </c>
      <c r="DA46">
        <f>VLOOKUP($B46,'Raw Stats'!$BC$3:$BR$5288,10,FALSE)</f>
        <v>13</v>
      </c>
      <c r="DB46">
        <f>VLOOKUP($B46,'Raw Stats'!$BC$3:$BR$5288,11,FALSE)+VLOOKUP($B46,'Raw Stats'!$BC$3:$BR$5288,12,FALSE)</f>
        <v>7</v>
      </c>
      <c r="DC46">
        <f>VLOOKUP($B46,'Raw Stats'!$BC$3:$BR$5288,13,FALSE)+VLOOKUP($B46,'Raw Stats'!$BC$3:$BR$5288,14,FALSE)</f>
        <v>0</v>
      </c>
      <c r="DD46">
        <f>VLOOKUP($B46,'Raw Stats'!$BC$3:$BR$5288,15,FALSE)</f>
        <v>0</v>
      </c>
      <c r="DE46">
        <f>VLOOKUP($B46,'Raw Stats'!$BC$3:$BR$5288,16,FALSE)</f>
        <v>83</v>
      </c>
      <c r="DG46">
        <f>VLOOKUP($B46,'Raw Stats'!$AK$3:$AZ$528,3,FALSE)</f>
        <v>72</v>
      </c>
      <c r="DH46">
        <f>VLOOKUP($B46,'Raw Stats'!$AK$3:$AZ$528,4,FALSE)</f>
        <v>14</v>
      </c>
      <c r="DI46">
        <f>VLOOKUP($B46,'Raw Stats'!$AK$3:$AZ$528,5,FALSE)</f>
        <v>22</v>
      </c>
      <c r="DJ46">
        <f>VLOOKUP($B46,'Raw Stats'!$AK$3:$AZ$528,6,FALSE)</f>
        <v>36</v>
      </c>
      <c r="DK46">
        <f>VLOOKUP($B46,'Raw Stats'!$AK$3:$AZ$528,7,FALSE)</f>
        <v>-9</v>
      </c>
      <c r="DL46">
        <f>VLOOKUP($B46,'Raw Stats'!$AK$3:$AZ$528,8,FALSE)</f>
        <v>30</v>
      </c>
      <c r="DM46">
        <f>VLOOKUP($B46,'Raw Stats'!$AK$3:$AZ$528,9,FALSE)</f>
        <v>44</v>
      </c>
      <c r="DN46">
        <f>VLOOKUP($B46,'Raw Stats'!$AK$3:$AZ$528,10,FALSE)</f>
        <v>17</v>
      </c>
      <c r="DO46">
        <f>VLOOKUP($B46,'Raw Stats'!$AK$3:$AZ$528,11,FALSE)+VLOOKUP($B46,'Raw Stats'!$AK$3:$AZ$528,12,FALSE)</f>
        <v>13</v>
      </c>
      <c r="DP46">
        <f>VLOOKUP($B46,'Raw Stats'!$AK$3:$AZ$528,13,FALSE)+VLOOKUP($B46,'Raw Stats'!$AK$3:$AZ$528,14,FALSE)</f>
        <v>0</v>
      </c>
      <c r="DQ46">
        <f>VLOOKUP($B46,'Raw Stats'!$AK$3:$AZ$528,15,FALSE)</f>
        <v>1</v>
      </c>
      <c r="DR46">
        <f>VLOOKUP($B46,'Raw Stats'!$AK$3:$AZ$528,16,FALSE)</f>
        <v>172</v>
      </c>
      <c r="DT46" t="e">
        <f>VLOOKUP($B46,'Raw Stats'!$S$3:$AH$528,3,FALSE)</f>
        <v>#N/A</v>
      </c>
      <c r="DU46" t="e">
        <f>VLOOKUP($B46,'Raw Stats'!$S$3:$AH$528,4,FALSE)</f>
        <v>#N/A</v>
      </c>
      <c r="DV46" t="e">
        <f>VLOOKUP($B46,'Raw Stats'!$S$3:$AH$528,5,FALSE)</f>
        <v>#N/A</v>
      </c>
      <c r="DW46" t="e">
        <f>VLOOKUP($B46,'Raw Stats'!$S$3:$AH$528,6,FALSE)</f>
        <v>#N/A</v>
      </c>
      <c r="DX46" t="e">
        <f>VLOOKUP($B46,'Raw Stats'!$S$3:$AH$528,7,FALSE)</f>
        <v>#N/A</v>
      </c>
      <c r="DY46" t="e">
        <f>VLOOKUP($B46,'Raw Stats'!$S$3:$AH$528,8,FALSE)</f>
        <v>#N/A</v>
      </c>
      <c r="DZ46" t="e">
        <f>VLOOKUP($B46,'Raw Stats'!$S$3:$AH$528,9,FALSE)</f>
        <v>#N/A</v>
      </c>
      <c r="EA46" t="e">
        <f>VLOOKUP($B46,'Raw Stats'!$S$3:$AH$528,10,FALSE)</f>
        <v>#N/A</v>
      </c>
      <c r="EB46" t="e">
        <f>VLOOKUP($B46,'Raw Stats'!$S$3:$AH$528,11,FALSE)+VLOOKUP($B46,'Raw Stats'!$S$3:$AH$528,12,FALSE)</f>
        <v>#N/A</v>
      </c>
      <c r="EC46" t="e">
        <f>VLOOKUP($B46,'Raw Stats'!$S$3:$AH$528,13,FALSE)+VLOOKUP($B46,'Raw Stats'!$S$3:$AH$528,14,FALSE)</f>
        <v>#N/A</v>
      </c>
      <c r="ED46" t="e">
        <f>VLOOKUP($B46,'Raw Stats'!$S$3:$AH$528,15,FALSE)</f>
        <v>#N/A</v>
      </c>
      <c r="EE46" t="e">
        <f>VLOOKUP($B46,'Raw Stats'!$S$3:$AH$528,16,FALSE)</f>
        <v>#N/A</v>
      </c>
    </row>
    <row r="47" spans="1:135" x14ac:dyDescent="0.2">
      <c r="A47" t="e">
        <f>VLOOKUP(B47,'ALL SKATERS'!$B$3:$I$378,9,FALSE)</f>
        <v>#REF!</v>
      </c>
      <c r="B47" t="s">
        <v>118</v>
      </c>
      <c r="C47">
        <f t="shared" si="8"/>
        <v>0.77951623338601905</v>
      </c>
      <c r="D47">
        <f t="shared" si="9"/>
        <v>0.91492120494667217</v>
      </c>
      <c r="E47">
        <f t="shared" si="10"/>
        <v>0.7634465603731625</v>
      </c>
      <c r="F47">
        <f t="shared" si="11"/>
        <v>0.88348248046281819</v>
      </c>
      <c r="G47">
        <f t="shared" si="12"/>
        <v>0.8720901778777389</v>
      </c>
      <c r="H47">
        <f>VLOOKUP(B47,'ALL SKATERS'!$B$3:$H$378,7,FALSE)</f>
        <v>0.8</v>
      </c>
      <c r="I47" s="29" t="e">
        <f t="shared" si="13"/>
        <v>#REF!</v>
      </c>
      <c r="J47" s="29">
        <f t="shared" si="14"/>
        <v>-16.999999999999993</v>
      </c>
      <c r="K47" s="29">
        <f t="shared" si="15"/>
        <v>-0.15999999999999992</v>
      </c>
      <c r="L47">
        <f>BU47*'Value Calculations'!$D$3</f>
        <v>8.9701794297728341</v>
      </c>
      <c r="M47">
        <f>BV47*'Value Calculations'!$D$4</f>
        <v>10.745219233473447</v>
      </c>
      <c r="N47">
        <f>BW47*'Value Calculations'!$D$5</f>
        <v>14.593595777910686</v>
      </c>
      <c r="O47">
        <f>BX47*'Value Calculations'!$D$6</f>
        <v>-0.12506493191936285</v>
      </c>
      <c r="P47">
        <f>BY47*'Value Calculations'!$D$7</f>
        <v>3.5153950821837121</v>
      </c>
      <c r="Q47">
        <f>BZ47*'Value Calculations'!$D$8</f>
        <v>3.2351154010442906</v>
      </c>
      <c r="R47">
        <f>CA47*'Value Calculations'!$D$9</f>
        <v>4.9121477861631524</v>
      </c>
      <c r="S47">
        <f>CB47*'Value Calculations'!$D$10</f>
        <v>5.1144306370668655</v>
      </c>
      <c r="T47">
        <f>CC47*'Value Calculations'!$D$11</f>
        <v>0.9907141480249374</v>
      </c>
      <c r="U47">
        <f>CD47*'Value Calculations'!$D$12</f>
        <v>3.2555309583576562</v>
      </c>
      <c r="V47">
        <f>CE47*'Value Calculations'!$D$13</f>
        <v>7.154035148803306</v>
      </c>
      <c r="X47">
        <f>CH47*'Value Calculations'!$D$3</f>
        <v>1.6309417145041516</v>
      </c>
      <c r="Y47">
        <f>CI47*'Value Calculations'!$D$4</f>
        <v>2.2792889283125497</v>
      </c>
      <c r="Z47">
        <f>CJ47*'Value Calculations'!$D$5</f>
        <v>2.9187191555821368</v>
      </c>
      <c r="AA47">
        <f>CK47*'Value Calculations'!$D$6</f>
        <v>0.87545452343553998</v>
      </c>
      <c r="AB47">
        <f>CL47*'Value Calculations'!$D$7</f>
        <v>0.35153950821837121</v>
      </c>
      <c r="AC47">
        <f>CM47*'Value Calculations'!$D$8</f>
        <v>0.57513162685231833</v>
      </c>
      <c r="AD47">
        <f>CN47*'Value Calculations'!$D$9</f>
        <v>1.0076200587001338</v>
      </c>
      <c r="AE47">
        <f>CO47*'Value Calculations'!$D$10</f>
        <v>0.73063294815240942</v>
      </c>
      <c r="AF47">
        <f>CP47*'Value Calculations'!$D$11</f>
        <v>0.9907141480249374</v>
      </c>
      <c r="AG47">
        <f>CQ47*'Value Calculations'!$D$12</f>
        <v>1.6277654791788281</v>
      </c>
      <c r="AH47">
        <f>CR47*'Value Calculations'!$D$13</f>
        <v>1.6509311881853783</v>
      </c>
      <c r="AJ47">
        <f>CU47*'Value Calculations'!$D$3</f>
        <v>4.4850897148864171</v>
      </c>
      <c r="AK47">
        <f>CV47*'Value Calculations'!$D$4</f>
        <v>5.2098032647143988</v>
      </c>
      <c r="AL47">
        <f>CW47*'Value Calculations'!$D$5</f>
        <v>7.1641288364288815</v>
      </c>
      <c r="AM47">
        <f>CX47*'Value Calculations'!$D$6</f>
        <v>-1.6258441149517171</v>
      </c>
      <c r="AN47">
        <f>CY47*'Value Calculations'!$D$7</f>
        <v>1.9334672952010417</v>
      </c>
      <c r="AO47">
        <f>CZ47*'Value Calculations'!$D$8</f>
        <v>1.725394880556955</v>
      </c>
      <c r="AP47">
        <f>DA47*'Value Calculations'!$D$9</f>
        <v>3.5266702054504684</v>
      </c>
      <c r="AQ47">
        <f>DB47*'Value Calculations'!$D$10</f>
        <v>3.2878482666858426</v>
      </c>
      <c r="AR47">
        <f>DC47*'Value Calculations'!$D$11</f>
        <v>0.9907141480249374</v>
      </c>
      <c r="AS47">
        <f>DD47*'Value Calculations'!$D$12</f>
        <v>0.81388273958941404</v>
      </c>
      <c r="AT47">
        <f>DE47*'Value Calculations'!$D$13</f>
        <v>3.0267071783398602</v>
      </c>
      <c r="AV47">
        <f>DH47*'Value Calculations'!$D$3</f>
        <v>5.300560572138493</v>
      </c>
      <c r="AW47">
        <f>DI47*'Value Calculations'!$D$4</f>
        <v>11.722057345607396</v>
      </c>
      <c r="AX47">
        <f>DJ47*'Value Calculations'!$D$5</f>
        <v>13.001567147593155</v>
      </c>
      <c r="AY47">
        <f>DK47*'Value Calculations'!$D$6</f>
        <v>0.87545452343553998</v>
      </c>
      <c r="AZ47">
        <f>DL47*'Value Calculations'!$D$7</f>
        <v>2.4607765575285985</v>
      </c>
      <c r="BA47">
        <f>DM47*'Value Calculations'!$D$8</f>
        <v>1.5816119738438754</v>
      </c>
      <c r="BB47">
        <f>DN47*'Value Calculations'!$D$9</f>
        <v>5.9197678448632862</v>
      </c>
      <c r="BC47">
        <f>DO47*'Value Calculations'!$D$10</f>
        <v>5.4797471111430704</v>
      </c>
      <c r="BD47">
        <f>DP47*'Value Calculations'!$D$11</f>
        <v>1.9814282960498748</v>
      </c>
      <c r="BE47">
        <f>DQ47*'Value Calculations'!$D$12</f>
        <v>2.441648218768242</v>
      </c>
      <c r="BF47">
        <f>DR47*'Value Calculations'!$D$13</f>
        <v>5.7782591586488241</v>
      </c>
      <c r="BH47">
        <f>DU47*'Value Calculations'!$D$3</f>
        <v>8.9701794297728341</v>
      </c>
      <c r="BI47">
        <f>DV47*'Value Calculations'!$D$4</f>
        <v>15.303797090098547</v>
      </c>
      <c r="BJ47">
        <f>DW47*'Value Calculations'!$D$5</f>
        <v>18.308329248651585</v>
      </c>
      <c r="BK47">
        <f>DX47*'Value Calculations'!$D$6</f>
        <v>0</v>
      </c>
      <c r="BL47">
        <f>DY47*'Value Calculations'!$D$7</f>
        <v>2.1092370493102273</v>
      </c>
      <c r="BM47">
        <f>DZ47*'Value Calculations'!$D$8</f>
        <v>2.2286350540527335</v>
      </c>
      <c r="BN47">
        <f>EA47*'Value Calculations'!$D$9</f>
        <v>4.7861952788256357</v>
      </c>
      <c r="BO47">
        <f>EB47*'Value Calculations'!$D$10</f>
        <v>7.3063294815240942</v>
      </c>
      <c r="BP47">
        <f>EC47*'Value Calculations'!$D$11</f>
        <v>0</v>
      </c>
      <c r="BQ47">
        <f>ED47*'Value Calculations'!$D$12</f>
        <v>1.6277654791788281</v>
      </c>
      <c r="BR47">
        <f>EE47*'Value Calculations'!$D$13</f>
        <v>8.2546559409268916</v>
      </c>
      <c r="BT47">
        <f>VLOOKUP($B47,'Raw Stats'!$CM$3:$DC$528,3,FALSE)</f>
        <v>80</v>
      </c>
      <c r="BU47">
        <f>VLOOKUP($B47,'Raw Stats'!$CM$3:$DC$528,4,FALSE)</f>
        <v>22</v>
      </c>
      <c r="BV47">
        <f>VLOOKUP($B47,'Raw Stats'!$CM$3:$DC$528,5,FALSE)</f>
        <v>33</v>
      </c>
      <c r="BW47">
        <f>VLOOKUP($B47,'Raw Stats'!$CM$3:$DC$528,6,FALSE)</f>
        <v>55</v>
      </c>
      <c r="BX47">
        <f>VLOOKUP($B47,'Raw Stats'!$CM$3:$DC$528,7,FALSE)</f>
        <v>-1</v>
      </c>
      <c r="BY47">
        <f>VLOOKUP($B47,'Raw Stats'!$CM$3:$DC$528,8,FALSE)</f>
        <v>40</v>
      </c>
      <c r="BZ47">
        <f>VLOOKUP($B47,'Raw Stats'!$CM$3:$DC$528,9,FALSE)</f>
        <v>45</v>
      </c>
      <c r="CA47">
        <f>VLOOKUP($B47,'Raw Stats'!$CM$3:$DC$528,10,FALSE)</f>
        <v>39</v>
      </c>
      <c r="CB47">
        <f>VLOOKUP($B47,'Raw Stats'!$CM$3:$DC$528,11,FALSE)+VLOOKUP($B47,'Raw Stats'!$CM$3:$DC$528,12,FALSE)</f>
        <v>14</v>
      </c>
      <c r="CC47">
        <f>VLOOKUP($B47,'Raw Stats'!$CM$3:$DC$528,13,FALSE)+VLOOKUP($B47,'Raw Stats'!$CM$3:$DC$528,14,FALSE)</f>
        <v>1</v>
      </c>
      <c r="CD47">
        <f>VLOOKUP($B47,'Raw Stats'!$CM$3:$DC$528,15,FALSE)</f>
        <v>4</v>
      </c>
      <c r="CE47">
        <f>VLOOKUP($B47,'Raw Stats'!$CM$3:$DC$528,16,FALSE)</f>
        <v>104</v>
      </c>
      <c r="CG47">
        <f>VLOOKUP($B47,'Raw Stats'!$BU$3:$CJ$528,3,FALSE)</f>
        <v>16</v>
      </c>
      <c r="CH47">
        <f>VLOOKUP($B47,'Raw Stats'!$BU$3:$CJ$528,4,FALSE)</f>
        <v>4</v>
      </c>
      <c r="CI47">
        <f>VLOOKUP($B47,'Raw Stats'!$BU$3:$CJ$5288,5,FALSE)</f>
        <v>7</v>
      </c>
      <c r="CJ47">
        <f>VLOOKUP($B47,'Raw Stats'!$BU$3:$CJ$528,6,FALSE)</f>
        <v>11</v>
      </c>
      <c r="CK47">
        <f>VLOOKUP($B47,'Raw Stats'!$BU$3:$CJ$528,7,FALSE)</f>
        <v>7</v>
      </c>
      <c r="CL47">
        <f>VLOOKUP($B47,'Raw Stats'!$BU$3:$CJ$528,8,FALSE)</f>
        <v>4</v>
      </c>
      <c r="CM47">
        <f>VLOOKUP($B47,'Raw Stats'!$BU$3:$CJ$528,9,FALSE)</f>
        <v>8</v>
      </c>
      <c r="CN47">
        <f>VLOOKUP($B47,'Raw Stats'!$BU$3:$CJ$528,10,FALSE)</f>
        <v>8</v>
      </c>
      <c r="CO47">
        <f>VLOOKUP($B47,'Raw Stats'!$BU$3:$CJ$528,11,FALSE)+VLOOKUP($B47,'Raw Stats'!$BU$3:$CJ$528,12,FALSE)</f>
        <v>2</v>
      </c>
      <c r="CP47">
        <f>VLOOKUP($B47,'Raw Stats'!$BU$3:$CJ$528,13,FALSE)+VLOOKUP($B47,'Raw Stats'!$BU$3:$CJ$528,14,FALSE)</f>
        <v>1</v>
      </c>
      <c r="CQ47">
        <f>VLOOKUP($B47,'Raw Stats'!$BU$3:$CJ$528,15,FALSE)</f>
        <v>2</v>
      </c>
      <c r="CR47">
        <f>VLOOKUP($B47,'Raw Stats'!$BU$3:$CJ$528,16,FALSE)</f>
        <v>24</v>
      </c>
      <c r="CT47">
        <f>VLOOKUP($B47,'Raw Stats'!$BC$3:$BR$528,3,FALSE)</f>
        <v>40</v>
      </c>
      <c r="CU47">
        <f>VLOOKUP($B47,'Raw Stats'!$BC$3:$BR$528,4,FALSE)</f>
        <v>11</v>
      </c>
      <c r="CV47">
        <f>VLOOKUP($B47,'Raw Stats'!$BC$3:$BR$5288,5,FALSE)</f>
        <v>16</v>
      </c>
      <c r="CW47">
        <f>VLOOKUP($B47,'Raw Stats'!$BC$3:$BR$52888,6,FALSE)</f>
        <v>27</v>
      </c>
      <c r="CX47">
        <f>VLOOKUP($B47,'Raw Stats'!$BC$3:$BR$5288,7,FALSE)</f>
        <v>-13</v>
      </c>
      <c r="CY47">
        <f>VLOOKUP($B47,'Raw Stats'!$BC$3:$BR$5288,8,FALSE)</f>
        <v>22</v>
      </c>
      <c r="CZ47">
        <f>VLOOKUP($B47,'Raw Stats'!$BC$3:$BR$5288,9,FALSE)</f>
        <v>24</v>
      </c>
      <c r="DA47">
        <f>VLOOKUP($B47,'Raw Stats'!$BC$3:$BR$5288,10,FALSE)</f>
        <v>28</v>
      </c>
      <c r="DB47">
        <f>VLOOKUP($B47,'Raw Stats'!$BC$3:$BR$5288,11,FALSE)+VLOOKUP($B47,'Raw Stats'!$BC$3:$BR$5288,12,FALSE)</f>
        <v>9</v>
      </c>
      <c r="DC47">
        <f>VLOOKUP($B47,'Raw Stats'!$BC$3:$BR$5288,13,FALSE)+VLOOKUP($B47,'Raw Stats'!$BC$3:$BR$5288,14,FALSE)</f>
        <v>1</v>
      </c>
      <c r="DD47">
        <f>VLOOKUP($B47,'Raw Stats'!$BC$3:$BR$5288,15,FALSE)</f>
        <v>1</v>
      </c>
      <c r="DE47">
        <f>VLOOKUP($B47,'Raw Stats'!$BC$3:$BR$5288,16,FALSE)</f>
        <v>44</v>
      </c>
      <c r="DG47">
        <f>VLOOKUP($B47,'Raw Stats'!$AK$3:$AZ$528,3,FALSE)</f>
        <v>64</v>
      </c>
      <c r="DH47">
        <f>VLOOKUP($B47,'Raw Stats'!$AK$3:$AZ$528,4,FALSE)</f>
        <v>13</v>
      </c>
      <c r="DI47">
        <f>VLOOKUP($B47,'Raw Stats'!$AK$3:$AZ$528,5,FALSE)</f>
        <v>36</v>
      </c>
      <c r="DJ47">
        <f>VLOOKUP($B47,'Raw Stats'!$AK$3:$AZ$528,6,FALSE)</f>
        <v>49</v>
      </c>
      <c r="DK47">
        <f>VLOOKUP($B47,'Raw Stats'!$AK$3:$AZ$528,7,FALSE)</f>
        <v>7</v>
      </c>
      <c r="DL47">
        <f>VLOOKUP($B47,'Raw Stats'!$AK$3:$AZ$528,8,FALSE)</f>
        <v>28</v>
      </c>
      <c r="DM47">
        <f>VLOOKUP($B47,'Raw Stats'!$AK$3:$AZ$528,9,FALSE)</f>
        <v>22</v>
      </c>
      <c r="DN47">
        <f>VLOOKUP($B47,'Raw Stats'!$AK$3:$AZ$528,10,FALSE)</f>
        <v>47</v>
      </c>
      <c r="DO47">
        <f>VLOOKUP($B47,'Raw Stats'!$AK$3:$AZ$528,11,FALSE)+VLOOKUP($B47,'Raw Stats'!$AK$3:$AZ$528,12,FALSE)</f>
        <v>15</v>
      </c>
      <c r="DP47">
        <f>VLOOKUP($B47,'Raw Stats'!$AK$3:$AZ$528,13,FALSE)+VLOOKUP($B47,'Raw Stats'!$AK$3:$AZ$528,14,FALSE)</f>
        <v>2</v>
      </c>
      <c r="DQ47">
        <f>VLOOKUP($B47,'Raw Stats'!$AK$3:$AZ$528,15,FALSE)</f>
        <v>3</v>
      </c>
      <c r="DR47">
        <f>VLOOKUP($B47,'Raw Stats'!$AK$3:$AZ$528,16,FALSE)</f>
        <v>84</v>
      </c>
      <c r="DT47">
        <f>VLOOKUP($B47,'Raw Stats'!$S$3:$AH$528,3,FALSE)</f>
        <v>79</v>
      </c>
      <c r="DU47">
        <f>VLOOKUP($B47,'Raw Stats'!$S$3:$AH$528,4,FALSE)</f>
        <v>22</v>
      </c>
      <c r="DV47">
        <f>VLOOKUP($B47,'Raw Stats'!$S$3:$AH$528,5,FALSE)</f>
        <v>47</v>
      </c>
      <c r="DW47">
        <f>VLOOKUP($B47,'Raw Stats'!$S$3:$AH$528,6,FALSE)</f>
        <v>69</v>
      </c>
      <c r="DX47">
        <f>VLOOKUP($B47,'Raw Stats'!$S$3:$AH$528,7,FALSE)</f>
        <v>0</v>
      </c>
      <c r="DY47">
        <f>VLOOKUP($B47,'Raw Stats'!$S$3:$AH$528,8,FALSE)</f>
        <v>24</v>
      </c>
      <c r="DZ47">
        <f>VLOOKUP($B47,'Raw Stats'!$S$3:$AH$528,9,FALSE)</f>
        <v>31</v>
      </c>
      <c r="EA47">
        <f>VLOOKUP($B47,'Raw Stats'!$S$3:$AH$528,10,FALSE)</f>
        <v>38</v>
      </c>
      <c r="EB47">
        <f>VLOOKUP($B47,'Raw Stats'!$S$3:$AH$528,11,FALSE)+VLOOKUP($B47,'Raw Stats'!$S$3:$AH$528,12,FALSE)</f>
        <v>20</v>
      </c>
      <c r="EC47">
        <f>VLOOKUP($B47,'Raw Stats'!$S$3:$AH$528,13,FALSE)+VLOOKUP($B47,'Raw Stats'!$S$3:$AH$528,14,FALSE)</f>
        <v>0</v>
      </c>
      <c r="ED47">
        <f>VLOOKUP($B47,'Raw Stats'!$S$3:$AH$528,15,FALSE)</f>
        <v>2</v>
      </c>
      <c r="EE47">
        <f>VLOOKUP($B47,'Raw Stats'!$S$3:$AH$528,16,FALSE)</f>
        <v>120</v>
      </c>
    </row>
    <row r="48" spans="1:135" x14ac:dyDescent="0.2">
      <c r="A48" t="e">
        <f>VLOOKUP(B48,'ALL SKATERS'!$B$3:$I$378,9,FALSE)</f>
        <v>#REF!</v>
      </c>
      <c r="B48" t="s">
        <v>210</v>
      </c>
      <c r="C48">
        <f t="shared" si="8"/>
        <v>0.78672920738521235</v>
      </c>
      <c r="D48">
        <f t="shared" si="9"/>
        <v>0.73587585955920853</v>
      </c>
      <c r="E48">
        <f t="shared" si="10"/>
        <v>0.75809418555631003</v>
      </c>
      <c r="F48" t="e">
        <f t="shared" si="11"/>
        <v>#N/A</v>
      </c>
      <c r="G48" t="e">
        <f t="shared" si="12"/>
        <v>#N/A</v>
      </c>
      <c r="H48">
        <f>VLOOKUP(B48,'ALL SKATERS'!$B$3:$H$378,7,FALSE)</f>
        <v>0</v>
      </c>
      <c r="I48" s="29" t="e">
        <f t="shared" si="13"/>
        <v>#REF!</v>
      </c>
      <c r="J48" s="29">
        <f t="shared" si="14"/>
        <v>-97</v>
      </c>
      <c r="K48" s="29">
        <f t="shared" si="15"/>
        <v>-0.96</v>
      </c>
      <c r="L48">
        <f>BU48*'Value Calculations'!$D$3</f>
        <v>9.3779148583988725</v>
      </c>
      <c r="M48">
        <f>BV48*'Value Calculations'!$D$4</f>
        <v>9.4427684172948485</v>
      </c>
      <c r="N48">
        <f>BW48*'Value Calculations'!$D$5</f>
        <v>13.797581462751921</v>
      </c>
      <c r="O48">
        <f>BX48*'Value Calculations'!$D$6</f>
        <v>0.87545452343553998</v>
      </c>
      <c r="P48">
        <f>BY48*'Value Calculations'!$D$7</f>
        <v>1.0546185246551136</v>
      </c>
      <c r="Q48">
        <f>BZ48*'Value Calculations'!$D$8</f>
        <v>3.810247027896609</v>
      </c>
      <c r="R48">
        <f>CA48*'Value Calculations'!$D$9</f>
        <v>3.6526227127879851</v>
      </c>
      <c r="S48">
        <f>CB48*'Value Calculations'!$D$10</f>
        <v>3.6531647407620471</v>
      </c>
      <c r="T48">
        <f>CC48*'Value Calculations'!$D$11</f>
        <v>0</v>
      </c>
      <c r="U48">
        <f>CD48*'Value Calculations'!$D$12</f>
        <v>4.883296437536484</v>
      </c>
      <c r="V48">
        <f>CE48*'Value Calculations'!$D$13</f>
        <v>13.964126300067992</v>
      </c>
      <c r="X48">
        <f>CH48*'Value Calculations'!$D$3</f>
        <v>7.7469731438947198</v>
      </c>
      <c r="Y48">
        <f>CI48*'Value Calculations'!$D$4</f>
        <v>9.1171557132501988</v>
      </c>
      <c r="Z48">
        <f>CJ48*'Value Calculations'!$D$5</f>
        <v>12.470890937487313</v>
      </c>
      <c r="AA48">
        <f>CK48*'Value Calculations'!$D$6</f>
        <v>2.5012986383872571</v>
      </c>
      <c r="AB48">
        <f>CL48*'Value Calculations'!$D$7</f>
        <v>1.7576975410918561</v>
      </c>
      <c r="AC48">
        <f>CM48*'Value Calculations'!$D$8</f>
        <v>3.45078976111391</v>
      </c>
      <c r="AD48">
        <f>CN48*'Value Calculations'!$D$9</f>
        <v>2.5190501467503346</v>
      </c>
      <c r="AE48">
        <f>CO48*'Value Calculations'!$D$10</f>
        <v>3.2878482666858426</v>
      </c>
      <c r="AF48">
        <f>CP48*'Value Calculations'!$D$11</f>
        <v>1.9814282960498748</v>
      </c>
      <c r="AG48">
        <f>CQ48*'Value Calculations'!$D$12</f>
        <v>1.6277654791788281</v>
      </c>
      <c r="AH48">
        <f>CR48*'Value Calculations'!$D$13</f>
        <v>10.937419121728132</v>
      </c>
      <c r="AJ48">
        <f>CU48*'Value Calculations'!$D$3</f>
        <v>4.0773542862603787</v>
      </c>
      <c r="AK48">
        <f>CV48*'Value Calculations'!$D$4</f>
        <v>5.5354159687590485</v>
      </c>
      <c r="AL48">
        <f>CW48*'Value Calculations'!$D$5</f>
        <v>7.1641288364288815</v>
      </c>
      <c r="AM48">
        <f>CX48*'Value Calculations'!$D$6</f>
        <v>2.1261038426291687</v>
      </c>
      <c r="AN48">
        <f>CY48*'Value Calculations'!$D$7</f>
        <v>1.0546185246551136</v>
      </c>
      <c r="AO48">
        <f>CZ48*'Value Calculations'!$D$8</f>
        <v>2.9475495876181315</v>
      </c>
      <c r="AP48">
        <f>DA48*'Value Calculations'!$D$9</f>
        <v>1.5114300880502007</v>
      </c>
      <c r="AQ48">
        <f>DB48*'Value Calculations'!$D$10</f>
        <v>1.0959494222286141</v>
      </c>
      <c r="AR48">
        <f>DC48*'Value Calculations'!$D$11</f>
        <v>0.9907141480249374</v>
      </c>
      <c r="AS48">
        <f>DD48*'Value Calculations'!$D$12</f>
        <v>1.6277654791788281</v>
      </c>
      <c r="AT48">
        <f>DE48*'Value Calculations'!$D$13</f>
        <v>6.7413023517569615</v>
      </c>
      <c r="AV48" t="e">
        <f>DH48*'Value Calculations'!$D$3</f>
        <v>#N/A</v>
      </c>
      <c r="AW48" t="e">
        <f>DI48*'Value Calculations'!$D$4</f>
        <v>#N/A</v>
      </c>
      <c r="AX48" t="e">
        <f>DJ48*'Value Calculations'!$D$5</f>
        <v>#N/A</v>
      </c>
      <c r="AY48" t="e">
        <f>DK48*'Value Calculations'!$D$6</f>
        <v>#N/A</v>
      </c>
      <c r="AZ48" t="e">
        <f>DL48*'Value Calculations'!$D$7</f>
        <v>#N/A</v>
      </c>
      <c r="BA48" t="e">
        <f>DM48*'Value Calculations'!$D$8</f>
        <v>#N/A</v>
      </c>
      <c r="BB48" t="e">
        <f>DN48*'Value Calculations'!$D$9</f>
        <v>#N/A</v>
      </c>
      <c r="BC48" t="e">
        <f>DO48*'Value Calculations'!$D$10</f>
        <v>#N/A</v>
      </c>
      <c r="BD48" t="e">
        <f>DP48*'Value Calculations'!$D$11</f>
        <v>#N/A</v>
      </c>
      <c r="BE48" t="e">
        <f>DQ48*'Value Calculations'!$D$12</f>
        <v>#N/A</v>
      </c>
      <c r="BF48" t="e">
        <f>DR48*'Value Calculations'!$D$13</f>
        <v>#N/A</v>
      </c>
      <c r="BH48" t="e">
        <f>DU48*'Value Calculations'!$D$3</f>
        <v>#N/A</v>
      </c>
      <c r="BI48" t="e">
        <f>DV48*'Value Calculations'!$D$4</f>
        <v>#N/A</v>
      </c>
      <c r="BJ48" t="e">
        <f>DW48*'Value Calculations'!$D$5</f>
        <v>#N/A</v>
      </c>
      <c r="BK48" t="e">
        <f>DX48*'Value Calculations'!$D$6</f>
        <v>#N/A</v>
      </c>
      <c r="BL48" t="e">
        <f>DY48*'Value Calculations'!$D$7</f>
        <v>#N/A</v>
      </c>
      <c r="BM48" t="e">
        <f>DZ48*'Value Calculations'!$D$8</f>
        <v>#N/A</v>
      </c>
      <c r="BN48" t="e">
        <f>EA48*'Value Calculations'!$D$9</f>
        <v>#N/A</v>
      </c>
      <c r="BO48" t="e">
        <f>EB48*'Value Calculations'!$D$10</f>
        <v>#N/A</v>
      </c>
      <c r="BP48" t="e">
        <f>EC48*'Value Calculations'!$D$11</f>
        <v>#N/A</v>
      </c>
      <c r="BQ48" t="e">
        <f>ED48*'Value Calculations'!$D$12</f>
        <v>#N/A</v>
      </c>
      <c r="BR48" t="e">
        <f>EE48*'Value Calculations'!$D$13</f>
        <v>#N/A</v>
      </c>
      <c r="BT48">
        <f>VLOOKUP($B48,'Raw Stats'!$CM$3:$DC$528,3,FALSE)</f>
        <v>82</v>
      </c>
      <c r="BU48">
        <f>VLOOKUP($B48,'Raw Stats'!$CM$3:$DC$528,4,FALSE)</f>
        <v>23</v>
      </c>
      <c r="BV48">
        <f>VLOOKUP($B48,'Raw Stats'!$CM$3:$DC$528,5,FALSE)</f>
        <v>29</v>
      </c>
      <c r="BW48">
        <f>VLOOKUP($B48,'Raw Stats'!$CM$3:$DC$528,6,FALSE)</f>
        <v>52</v>
      </c>
      <c r="BX48">
        <f>VLOOKUP($B48,'Raw Stats'!$CM$3:$DC$528,7,FALSE)</f>
        <v>7</v>
      </c>
      <c r="BY48">
        <f>VLOOKUP($B48,'Raw Stats'!$CM$3:$DC$528,8,FALSE)</f>
        <v>12</v>
      </c>
      <c r="BZ48">
        <f>VLOOKUP($B48,'Raw Stats'!$CM$3:$DC$528,9,FALSE)</f>
        <v>53</v>
      </c>
      <c r="CA48">
        <f>VLOOKUP($B48,'Raw Stats'!$CM$3:$DC$528,10,FALSE)</f>
        <v>29</v>
      </c>
      <c r="CB48">
        <f>VLOOKUP($B48,'Raw Stats'!$CM$3:$DC$528,11,FALSE)+VLOOKUP($B48,'Raw Stats'!$CM$3:$DC$528,12,FALSE)</f>
        <v>10</v>
      </c>
      <c r="CC48">
        <f>VLOOKUP($B48,'Raw Stats'!$CM$3:$DC$528,13,FALSE)+VLOOKUP($B48,'Raw Stats'!$CM$3:$DC$528,14,FALSE)</f>
        <v>0</v>
      </c>
      <c r="CD48">
        <f>VLOOKUP($B48,'Raw Stats'!$CM$3:$DC$528,15,FALSE)</f>
        <v>6</v>
      </c>
      <c r="CE48">
        <f>VLOOKUP($B48,'Raw Stats'!$CM$3:$DC$528,16,FALSE)</f>
        <v>203</v>
      </c>
      <c r="CG48">
        <f>VLOOKUP($B48,'Raw Stats'!$BU$3:$CJ$528,3,FALSE)</f>
        <v>78</v>
      </c>
      <c r="CH48">
        <f>VLOOKUP($B48,'Raw Stats'!$BU$3:$CJ$528,4,FALSE)</f>
        <v>19</v>
      </c>
      <c r="CI48">
        <f>VLOOKUP($B48,'Raw Stats'!$BU$3:$CJ$5288,5,FALSE)</f>
        <v>28</v>
      </c>
      <c r="CJ48">
        <f>VLOOKUP($B48,'Raw Stats'!$BU$3:$CJ$528,6,FALSE)</f>
        <v>47</v>
      </c>
      <c r="CK48">
        <f>VLOOKUP($B48,'Raw Stats'!$BU$3:$CJ$528,7,FALSE)</f>
        <v>20</v>
      </c>
      <c r="CL48">
        <f>VLOOKUP($B48,'Raw Stats'!$BU$3:$CJ$528,8,FALSE)</f>
        <v>20</v>
      </c>
      <c r="CM48">
        <f>VLOOKUP($B48,'Raw Stats'!$BU$3:$CJ$528,9,FALSE)</f>
        <v>48</v>
      </c>
      <c r="CN48">
        <f>VLOOKUP($B48,'Raw Stats'!$BU$3:$CJ$528,10,FALSE)</f>
        <v>20</v>
      </c>
      <c r="CO48">
        <f>VLOOKUP($B48,'Raw Stats'!$BU$3:$CJ$528,11,FALSE)+VLOOKUP($B48,'Raw Stats'!$BU$3:$CJ$528,12,FALSE)</f>
        <v>9</v>
      </c>
      <c r="CP48">
        <f>VLOOKUP($B48,'Raw Stats'!$BU$3:$CJ$528,13,FALSE)+VLOOKUP($B48,'Raw Stats'!$BU$3:$CJ$528,14,FALSE)</f>
        <v>2</v>
      </c>
      <c r="CQ48">
        <f>VLOOKUP($B48,'Raw Stats'!$BU$3:$CJ$528,15,FALSE)</f>
        <v>2</v>
      </c>
      <c r="CR48">
        <f>VLOOKUP($B48,'Raw Stats'!$BU$3:$CJ$528,16,FALSE)</f>
        <v>159</v>
      </c>
      <c r="CT48">
        <f>VLOOKUP($B48,'Raw Stats'!$BC$3:$BR$528,3,FALSE)</f>
        <v>46</v>
      </c>
      <c r="CU48">
        <f>VLOOKUP($B48,'Raw Stats'!$BC$3:$BR$528,4,FALSE)</f>
        <v>10</v>
      </c>
      <c r="CV48">
        <f>VLOOKUP($B48,'Raw Stats'!$BC$3:$BR$5288,5,FALSE)</f>
        <v>17</v>
      </c>
      <c r="CW48">
        <f>VLOOKUP($B48,'Raw Stats'!$BC$3:$BR$52888,6,FALSE)</f>
        <v>27</v>
      </c>
      <c r="CX48">
        <f>VLOOKUP($B48,'Raw Stats'!$BC$3:$BR$5288,7,FALSE)</f>
        <v>17</v>
      </c>
      <c r="CY48">
        <f>VLOOKUP($B48,'Raw Stats'!$BC$3:$BR$5288,8,FALSE)</f>
        <v>12</v>
      </c>
      <c r="CZ48">
        <f>VLOOKUP($B48,'Raw Stats'!$BC$3:$BR$5288,9,FALSE)</f>
        <v>41</v>
      </c>
      <c r="DA48">
        <f>VLOOKUP($B48,'Raw Stats'!$BC$3:$BR$5288,10,FALSE)</f>
        <v>12</v>
      </c>
      <c r="DB48">
        <f>VLOOKUP($B48,'Raw Stats'!$BC$3:$BR$5288,11,FALSE)+VLOOKUP($B48,'Raw Stats'!$BC$3:$BR$5288,12,FALSE)</f>
        <v>3</v>
      </c>
      <c r="DC48">
        <f>VLOOKUP($B48,'Raw Stats'!$BC$3:$BR$5288,13,FALSE)+VLOOKUP($B48,'Raw Stats'!$BC$3:$BR$5288,14,FALSE)</f>
        <v>1</v>
      </c>
      <c r="DD48">
        <f>VLOOKUP($B48,'Raw Stats'!$BC$3:$BR$5288,15,FALSE)</f>
        <v>2</v>
      </c>
      <c r="DE48">
        <f>VLOOKUP($B48,'Raw Stats'!$BC$3:$BR$5288,16,FALSE)</f>
        <v>98</v>
      </c>
      <c r="DG48" t="e">
        <f>VLOOKUP($B48,'Raw Stats'!$AK$3:$AZ$528,3,FALSE)</f>
        <v>#N/A</v>
      </c>
      <c r="DH48" t="e">
        <f>VLOOKUP($B48,'Raw Stats'!$AK$3:$AZ$528,4,FALSE)</f>
        <v>#N/A</v>
      </c>
      <c r="DI48" t="e">
        <f>VLOOKUP($B48,'Raw Stats'!$AK$3:$AZ$528,5,FALSE)</f>
        <v>#N/A</v>
      </c>
      <c r="DJ48" t="e">
        <f>VLOOKUP($B48,'Raw Stats'!$AK$3:$AZ$528,6,FALSE)</f>
        <v>#N/A</v>
      </c>
      <c r="DK48" t="e">
        <f>VLOOKUP($B48,'Raw Stats'!$AK$3:$AZ$528,7,FALSE)</f>
        <v>#N/A</v>
      </c>
      <c r="DL48" t="e">
        <f>VLOOKUP($B48,'Raw Stats'!$AK$3:$AZ$528,8,FALSE)</f>
        <v>#N/A</v>
      </c>
      <c r="DM48" t="e">
        <f>VLOOKUP($B48,'Raw Stats'!$AK$3:$AZ$528,9,FALSE)</f>
        <v>#N/A</v>
      </c>
      <c r="DN48" t="e">
        <f>VLOOKUP($B48,'Raw Stats'!$AK$3:$AZ$528,10,FALSE)</f>
        <v>#N/A</v>
      </c>
      <c r="DO48" t="e">
        <f>VLOOKUP($B48,'Raw Stats'!$AK$3:$AZ$528,11,FALSE)+VLOOKUP($B48,'Raw Stats'!$AK$3:$AZ$528,12,FALSE)</f>
        <v>#N/A</v>
      </c>
      <c r="DP48" t="e">
        <f>VLOOKUP($B48,'Raw Stats'!$AK$3:$AZ$528,13,FALSE)+VLOOKUP($B48,'Raw Stats'!$AK$3:$AZ$528,14,FALSE)</f>
        <v>#N/A</v>
      </c>
      <c r="DQ48" t="e">
        <f>VLOOKUP($B48,'Raw Stats'!$AK$3:$AZ$528,15,FALSE)</f>
        <v>#N/A</v>
      </c>
      <c r="DR48" t="e">
        <f>VLOOKUP($B48,'Raw Stats'!$AK$3:$AZ$528,16,FALSE)</f>
        <v>#N/A</v>
      </c>
      <c r="DT48" t="e">
        <f>VLOOKUP($B48,'Raw Stats'!$S$3:$AH$528,3,FALSE)</f>
        <v>#N/A</v>
      </c>
      <c r="DU48" t="e">
        <f>VLOOKUP($B48,'Raw Stats'!$S$3:$AH$528,4,FALSE)</f>
        <v>#N/A</v>
      </c>
      <c r="DV48" t="e">
        <f>VLOOKUP($B48,'Raw Stats'!$S$3:$AH$528,5,FALSE)</f>
        <v>#N/A</v>
      </c>
      <c r="DW48" t="e">
        <f>VLOOKUP($B48,'Raw Stats'!$S$3:$AH$528,6,FALSE)</f>
        <v>#N/A</v>
      </c>
      <c r="DX48" t="e">
        <f>VLOOKUP($B48,'Raw Stats'!$S$3:$AH$528,7,FALSE)</f>
        <v>#N/A</v>
      </c>
      <c r="DY48" t="e">
        <f>VLOOKUP($B48,'Raw Stats'!$S$3:$AH$528,8,FALSE)</f>
        <v>#N/A</v>
      </c>
      <c r="DZ48" t="e">
        <f>VLOOKUP($B48,'Raw Stats'!$S$3:$AH$528,9,FALSE)</f>
        <v>#N/A</v>
      </c>
      <c r="EA48" t="e">
        <f>VLOOKUP($B48,'Raw Stats'!$S$3:$AH$528,10,FALSE)</f>
        <v>#N/A</v>
      </c>
      <c r="EB48" t="e">
        <f>VLOOKUP($B48,'Raw Stats'!$S$3:$AH$528,11,FALSE)+VLOOKUP($B48,'Raw Stats'!$S$3:$AH$528,12,FALSE)</f>
        <v>#N/A</v>
      </c>
      <c r="EC48" t="e">
        <f>VLOOKUP($B48,'Raw Stats'!$S$3:$AH$528,13,FALSE)+VLOOKUP($B48,'Raw Stats'!$S$3:$AH$528,14,FALSE)</f>
        <v>#N/A</v>
      </c>
      <c r="ED48" t="e">
        <f>VLOOKUP($B48,'Raw Stats'!$S$3:$AH$528,15,FALSE)</f>
        <v>#N/A</v>
      </c>
      <c r="EE48" t="e">
        <f>VLOOKUP($B48,'Raw Stats'!$S$3:$AH$528,16,FALSE)</f>
        <v>#N/A</v>
      </c>
    </row>
    <row r="49" spans="1:135" x14ac:dyDescent="0.2">
      <c r="A49" t="e">
        <f>VLOOKUP(B49,'ALL SKATERS'!$B$3:$I$378,9,FALSE)</f>
        <v>#REF!</v>
      </c>
      <c r="B49" t="s">
        <v>243</v>
      </c>
      <c r="C49">
        <f t="shared" si="8"/>
        <v>0.68899548682949152</v>
      </c>
      <c r="D49">
        <f t="shared" si="9"/>
        <v>0.68872751332326454</v>
      </c>
      <c r="E49">
        <f t="shared" si="10"/>
        <v>0.72163743534462055</v>
      </c>
      <c r="F49">
        <f t="shared" si="11"/>
        <v>0.93335986347049615</v>
      </c>
      <c r="G49">
        <f t="shared" si="12"/>
        <v>1.066772024476524</v>
      </c>
      <c r="H49">
        <f>VLOOKUP(B49,'ALL SKATERS'!$B$3:$H$378,7,FALSE)</f>
        <v>0</v>
      </c>
      <c r="I49" s="29" t="e">
        <f t="shared" si="13"/>
        <v>#REF!</v>
      </c>
      <c r="J49" s="29">
        <f t="shared" si="14"/>
        <v>-97</v>
      </c>
      <c r="K49" s="29">
        <f t="shared" si="15"/>
        <v>-0.96</v>
      </c>
      <c r="L49">
        <f>BU49*'Value Calculations'!$D$3</f>
        <v>8.9701794297728341</v>
      </c>
      <c r="M49">
        <f>BV49*'Value Calculations'!$D$4</f>
        <v>8.1403176011162479</v>
      </c>
      <c r="N49">
        <f>BW49*'Value Calculations'!$D$5</f>
        <v>12.470890937487313</v>
      </c>
      <c r="O49">
        <f>BX49*'Value Calculations'!$D$6</f>
        <v>0.12506493191936285</v>
      </c>
      <c r="P49">
        <f>BY49*'Value Calculations'!$D$7</f>
        <v>1.2303882787642992</v>
      </c>
      <c r="Q49">
        <f>BZ49*'Value Calculations'!$D$8</f>
        <v>2.084852147339654</v>
      </c>
      <c r="R49">
        <f>CA49*'Value Calculations'!$D$9</f>
        <v>2.8969076687628847</v>
      </c>
      <c r="S49">
        <f>CB49*'Value Calculations'!$D$10</f>
        <v>4.0184812148382516</v>
      </c>
      <c r="T49">
        <f>CC49*'Value Calculations'!$D$11</f>
        <v>0.9907141480249374</v>
      </c>
      <c r="U49">
        <f>CD49*'Value Calculations'!$D$12</f>
        <v>3.2555309583576562</v>
      </c>
      <c r="V49">
        <f>CE49*'Value Calculations'!$D$13</f>
        <v>11.625307116805372</v>
      </c>
      <c r="X49">
        <f>CH49*'Value Calculations'!$D$3</f>
        <v>4.0773542862603787</v>
      </c>
      <c r="Y49">
        <f>CI49*'Value Calculations'!$D$4</f>
        <v>8.7915430092055473</v>
      </c>
      <c r="Z49">
        <f>CJ49*'Value Calculations'!$D$5</f>
        <v>9.8175098869580975</v>
      </c>
      <c r="AA49">
        <f>CK49*'Value Calculations'!$D$6</f>
        <v>1.75090904687108</v>
      </c>
      <c r="AB49">
        <f>CL49*'Value Calculations'!$D$7</f>
        <v>0.52730926232755682</v>
      </c>
      <c r="AC49">
        <f>CM49*'Value Calculations'!$D$8</f>
        <v>0.8626974402784775</v>
      </c>
      <c r="AD49">
        <f>CN49*'Value Calculations'!$D$9</f>
        <v>1.6373825953877175</v>
      </c>
      <c r="AE49">
        <f>CO49*'Value Calculations'!$D$10</f>
        <v>4.0184812148382516</v>
      </c>
      <c r="AF49">
        <f>CP49*'Value Calculations'!$D$11</f>
        <v>0.9907141480249374</v>
      </c>
      <c r="AG49">
        <f>CQ49*'Value Calculations'!$D$12</f>
        <v>1.6277654791788281</v>
      </c>
      <c r="AH49">
        <f>CR49*'Value Calculations'!$D$13</f>
        <v>7.9107119433882715</v>
      </c>
      <c r="AJ49">
        <f>CU49*'Value Calculations'!$D$3</f>
        <v>4.8928251435124546</v>
      </c>
      <c r="AK49">
        <f>CV49*'Value Calculations'!$D$4</f>
        <v>5.5354159687590485</v>
      </c>
      <c r="AL49">
        <f>CW49*'Value Calculations'!$D$5</f>
        <v>7.6948050465347251</v>
      </c>
      <c r="AM49">
        <f>CX49*'Value Calculations'!$D$6</f>
        <v>-1.1255843872742657</v>
      </c>
      <c r="AN49">
        <f>CY49*'Value Calculations'!$D$7</f>
        <v>0.70307901643674242</v>
      </c>
      <c r="AO49">
        <f>CZ49*'Value Calculations'!$D$8</f>
        <v>0.43134872013923875</v>
      </c>
      <c r="AP49">
        <f>DA49*'Value Calculations'!$D$9</f>
        <v>2.2671451320753011</v>
      </c>
      <c r="AQ49">
        <f>DB49*'Value Calculations'!$D$10</f>
        <v>3.6531647407620471</v>
      </c>
      <c r="AR49">
        <f>DC49*'Value Calculations'!$D$11</f>
        <v>0.9907141480249374</v>
      </c>
      <c r="AS49">
        <f>DD49*'Value Calculations'!$D$12</f>
        <v>2.441648218768242</v>
      </c>
      <c r="AT49">
        <f>DE49*'Value Calculations'!$D$13</f>
        <v>7.154035148803306</v>
      </c>
      <c r="AV49">
        <f>DH49*'Value Calculations'!$D$3</f>
        <v>10.601121144276986</v>
      </c>
      <c r="AW49">
        <f>DI49*'Value Calculations'!$D$4</f>
        <v>14.652571682009247</v>
      </c>
      <c r="AX49">
        <f>DJ49*'Value Calculations'!$D$5</f>
        <v>18.83900545875743</v>
      </c>
      <c r="AY49">
        <f>DK49*'Value Calculations'!$D$6</f>
        <v>2.2511687745485314</v>
      </c>
      <c r="AZ49">
        <f>DL49*'Value Calculations'!$D$7</f>
        <v>1.0546185246551136</v>
      </c>
      <c r="BA49">
        <f>DM49*'Value Calculations'!$D$8</f>
        <v>1.4378290671307958</v>
      </c>
      <c r="BB49">
        <f>DN49*'Value Calculations'!$D$9</f>
        <v>5.0381002935006691</v>
      </c>
      <c r="BC49">
        <f>DO49*'Value Calculations'!$D$10</f>
        <v>4.3837976889144565</v>
      </c>
      <c r="BD49">
        <f>DP49*'Value Calculations'!$D$11</f>
        <v>2.9721424440748123</v>
      </c>
      <c r="BE49">
        <f>DQ49*'Value Calculations'!$D$12</f>
        <v>2.441648218768242</v>
      </c>
      <c r="BF49">
        <f>DR49*'Value Calculations'!$D$13</f>
        <v>12.863505507944407</v>
      </c>
      <c r="BH49">
        <f>DU49*'Value Calculations'!$D$3</f>
        <v>11.008856572903023</v>
      </c>
      <c r="BI49">
        <f>DV49*'Value Calculations'!$D$4</f>
        <v>14.978184386053897</v>
      </c>
      <c r="BJ49">
        <f>DW49*'Value Calculations'!$D$5</f>
        <v>19.369681668863272</v>
      </c>
      <c r="BK49">
        <f>DX49*'Value Calculations'!$D$6</f>
        <v>1.2506493191936285</v>
      </c>
      <c r="BL49">
        <f>DY49*'Value Calculations'!$D$7</f>
        <v>0.70307901643674242</v>
      </c>
      <c r="BM49">
        <f>DZ49*'Value Calculations'!$D$8</f>
        <v>1.8691777872700346</v>
      </c>
      <c r="BN49">
        <f>EA49*'Value Calculations'!$D$9</f>
        <v>5.7938153375257695</v>
      </c>
      <c r="BO49">
        <f>EB49*'Value Calculations'!$D$10</f>
        <v>9.1329118519051171</v>
      </c>
      <c r="BP49">
        <f>EC49*'Value Calculations'!$D$11</f>
        <v>2.9721424440748123</v>
      </c>
      <c r="BQ49">
        <f>ED49*'Value Calculations'!$D$12</f>
        <v>4.883296437536484</v>
      </c>
      <c r="BR49">
        <f>EE49*'Value Calculations'!$D$13</f>
        <v>12.313195111882614</v>
      </c>
      <c r="BT49">
        <f>VLOOKUP($B49,'Raw Stats'!$CM$3:$DC$528,3,FALSE)</f>
        <v>81</v>
      </c>
      <c r="BU49">
        <f>VLOOKUP($B49,'Raw Stats'!$CM$3:$DC$528,4,FALSE)</f>
        <v>22</v>
      </c>
      <c r="BV49">
        <f>VLOOKUP($B49,'Raw Stats'!$CM$3:$DC$528,5,FALSE)</f>
        <v>25</v>
      </c>
      <c r="BW49">
        <f>VLOOKUP($B49,'Raw Stats'!$CM$3:$DC$528,6,FALSE)</f>
        <v>47</v>
      </c>
      <c r="BX49">
        <f>VLOOKUP($B49,'Raw Stats'!$CM$3:$DC$528,7,FALSE)</f>
        <v>1</v>
      </c>
      <c r="BY49">
        <f>VLOOKUP($B49,'Raw Stats'!$CM$3:$DC$528,8,FALSE)</f>
        <v>14</v>
      </c>
      <c r="BZ49">
        <f>VLOOKUP($B49,'Raw Stats'!$CM$3:$DC$528,9,FALSE)</f>
        <v>29</v>
      </c>
      <c r="CA49">
        <f>VLOOKUP($B49,'Raw Stats'!$CM$3:$DC$528,10,FALSE)</f>
        <v>23</v>
      </c>
      <c r="CB49">
        <f>VLOOKUP($B49,'Raw Stats'!$CM$3:$DC$528,11,FALSE)+VLOOKUP($B49,'Raw Stats'!$CM$3:$DC$528,12,FALSE)</f>
        <v>11</v>
      </c>
      <c r="CC49">
        <f>VLOOKUP($B49,'Raw Stats'!$CM$3:$DC$528,13,FALSE)+VLOOKUP($B49,'Raw Stats'!$CM$3:$DC$528,14,FALSE)</f>
        <v>1</v>
      </c>
      <c r="CD49">
        <f>VLOOKUP($B49,'Raw Stats'!$CM$3:$DC$528,15,FALSE)</f>
        <v>4</v>
      </c>
      <c r="CE49">
        <f>VLOOKUP($B49,'Raw Stats'!$CM$3:$DC$528,16,FALSE)</f>
        <v>169</v>
      </c>
      <c r="CG49">
        <f>VLOOKUP($B49,'Raw Stats'!$BU$3:$CJ$528,3,FALSE)</f>
        <v>61</v>
      </c>
      <c r="CH49">
        <f>VLOOKUP($B49,'Raw Stats'!$BU$3:$CJ$528,4,FALSE)</f>
        <v>10</v>
      </c>
      <c r="CI49">
        <f>VLOOKUP($B49,'Raw Stats'!$BU$3:$CJ$5288,5,FALSE)</f>
        <v>27</v>
      </c>
      <c r="CJ49">
        <f>VLOOKUP($B49,'Raw Stats'!$BU$3:$CJ$528,6,FALSE)</f>
        <v>37</v>
      </c>
      <c r="CK49">
        <f>VLOOKUP($B49,'Raw Stats'!$BU$3:$CJ$528,7,FALSE)</f>
        <v>14</v>
      </c>
      <c r="CL49">
        <f>VLOOKUP($B49,'Raw Stats'!$BU$3:$CJ$528,8,FALSE)</f>
        <v>6</v>
      </c>
      <c r="CM49">
        <f>VLOOKUP($B49,'Raw Stats'!$BU$3:$CJ$528,9,FALSE)</f>
        <v>12</v>
      </c>
      <c r="CN49">
        <f>VLOOKUP($B49,'Raw Stats'!$BU$3:$CJ$528,10,FALSE)</f>
        <v>13</v>
      </c>
      <c r="CO49">
        <f>VLOOKUP($B49,'Raw Stats'!$BU$3:$CJ$528,11,FALSE)+VLOOKUP($B49,'Raw Stats'!$BU$3:$CJ$528,12,FALSE)</f>
        <v>11</v>
      </c>
      <c r="CP49">
        <f>VLOOKUP($B49,'Raw Stats'!$BU$3:$CJ$528,13,FALSE)+VLOOKUP($B49,'Raw Stats'!$BU$3:$CJ$528,14,FALSE)</f>
        <v>1</v>
      </c>
      <c r="CQ49">
        <f>VLOOKUP($B49,'Raw Stats'!$BU$3:$CJ$528,15,FALSE)</f>
        <v>2</v>
      </c>
      <c r="CR49">
        <f>VLOOKUP($B49,'Raw Stats'!$BU$3:$CJ$528,16,FALSE)</f>
        <v>115</v>
      </c>
      <c r="CT49">
        <f>VLOOKUP($B49,'Raw Stats'!$BC$3:$BR$528,3,FALSE)</f>
        <v>48</v>
      </c>
      <c r="CU49">
        <f>VLOOKUP($B49,'Raw Stats'!$BC$3:$BR$528,4,FALSE)</f>
        <v>12</v>
      </c>
      <c r="CV49">
        <f>VLOOKUP($B49,'Raw Stats'!$BC$3:$BR$5288,5,FALSE)</f>
        <v>17</v>
      </c>
      <c r="CW49">
        <f>VLOOKUP($B49,'Raw Stats'!$BC$3:$BR$52888,6,FALSE)</f>
        <v>29</v>
      </c>
      <c r="CX49">
        <f>VLOOKUP($B49,'Raw Stats'!$BC$3:$BR$5288,7,FALSE)</f>
        <v>-9</v>
      </c>
      <c r="CY49">
        <f>VLOOKUP($B49,'Raw Stats'!$BC$3:$BR$5288,8,FALSE)</f>
        <v>8</v>
      </c>
      <c r="CZ49">
        <f>VLOOKUP($B49,'Raw Stats'!$BC$3:$BR$5288,9,FALSE)</f>
        <v>6</v>
      </c>
      <c r="DA49">
        <f>VLOOKUP($B49,'Raw Stats'!$BC$3:$BR$5288,10,FALSE)</f>
        <v>18</v>
      </c>
      <c r="DB49">
        <f>VLOOKUP($B49,'Raw Stats'!$BC$3:$BR$5288,11,FALSE)+VLOOKUP($B49,'Raw Stats'!$BC$3:$BR$5288,12,FALSE)</f>
        <v>10</v>
      </c>
      <c r="DC49">
        <f>VLOOKUP($B49,'Raw Stats'!$BC$3:$BR$5288,13,FALSE)+VLOOKUP($B49,'Raw Stats'!$BC$3:$BR$5288,14,FALSE)</f>
        <v>1</v>
      </c>
      <c r="DD49">
        <f>VLOOKUP($B49,'Raw Stats'!$BC$3:$BR$5288,15,FALSE)</f>
        <v>3</v>
      </c>
      <c r="DE49">
        <f>VLOOKUP($B49,'Raw Stats'!$BC$3:$BR$5288,16,FALSE)</f>
        <v>104</v>
      </c>
      <c r="DG49">
        <f>VLOOKUP($B49,'Raw Stats'!$AK$3:$AZ$528,3,FALSE)</f>
        <v>82</v>
      </c>
      <c r="DH49">
        <f>VLOOKUP($B49,'Raw Stats'!$AK$3:$AZ$528,4,FALSE)</f>
        <v>26</v>
      </c>
      <c r="DI49">
        <f>VLOOKUP($B49,'Raw Stats'!$AK$3:$AZ$528,5,FALSE)</f>
        <v>45</v>
      </c>
      <c r="DJ49">
        <f>VLOOKUP($B49,'Raw Stats'!$AK$3:$AZ$528,6,FALSE)</f>
        <v>71</v>
      </c>
      <c r="DK49">
        <f>VLOOKUP($B49,'Raw Stats'!$AK$3:$AZ$528,7,FALSE)</f>
        <v>18</v>
      </c>
      <c r="DL49">
        <f>VLOOKUP($B49,'Raw Stats'!$AK$3:$AZ$528,8,FALSE)</f>
        <v>12</v>
      </c>
      <c r="DM49">
        <f>VLOOKUP($B49,'Raw Stats'!$AK$3:$AZ$528,9,FALSE)</f>
        <v>20</v>
      </c>
      <c r="DN49">
        <f>VLOOKUP($B49,'Raw Stats'!$AK$3:$AZ$528,10,FALSE)</f>
        <v>40</v>
      </c>
      <c r="DO49">
        <f>VLOOKUP($B49,'Raw Stats'!$AK$3:$AZ$528,11,FALSE)+VLOOKUP($B49,'Raw Stats'!$AK$3:$AZ$528,12,FALSE)</f>
        <v>12</v>
      </c>
      <c r="DP49">
        <f>VLOOKUP($B49,'Raw Stats'!$AK$3:$AZ$528,13,FALSE)+VLOOKUP($B49,'Raw Stats'!$AK$3:$AZ$528,14,FALSE)</f>
        <v>3</v>
      </c>
      <c r="DQ49">
        <f>VLOOKUP($B49,'Raw Stats'!$AK$3:$AZ$528,15,FALSE)</f>
        <v>3</v>
      </c>
      <c r="DR49">
        <f>VLOOKUP($B49,'Raw Stats'!$AK$3:$AZ$528,16,FALSE)</f>
        <v>187</v>
      </c>
      <c r="DT49">
        <f>VLOOKUP($B49,'Raw Stats'!$S$3:$AH$528,3,FALSE)</f>
        <v>79</v>
      </c>
      <c r="DU49">
        <f>VLOOKUP($B49,'Raw Stats'!$S$3:$AH$528,4,FALSE)</f>
        <v>27</v>
      </c>
      <c r="DV49">
        <f>VLOOKUP($B49,'Raw Stats'!$S$3:$AH$528,5,FALSE)</f>
        <v>46</v>
      </c>
      <c r="DW49">
        <f>VLOOKUP($B49,'Raw Stats'!$S$3:$AH$528,6,FALSE)</f>
        <v>73</v>
      </c>
      <c r="DX49">
        <f>VLOOKUP($B49,'Raw Stats'!$S$3:$AH$528,7,FALSE)</f>
        <v>10</v>
      </c>
      <c r="DY49">
        <f>VLOOKUP($B49,'Raw Stats'!$S$3:$AH$528,8,FALSE)</f>
        <v>8</v>
      </c>
      <c r="DZ49">
        <f>VLOOKUP($B49,'Raw Stats'!$S$3:$AH$528,9,FALSE)</f>
        <v>26</v>
      </c>
      <c r="EA49">
        <f>VLOOKUP($B49,'Raw Stats'!$S$3:$AH$528,10,FALSE)</f>
        <v>46</v>
      </c>
      <c r="EB49">
        <f>VLOOKUP($B49,'Raw Stats'!$S$3:$AH$528,11,FALSE)+VLOOKUP($B49,'Raw Stats'!$S$3:$AH$528,12,FALSE)</f>
        <v>25</v>
      </c>
      <c r="EC49">
        <f>VLOOKUP($B49,'Raw Stats'!$S$3:$AH$528,13,FALSE)+VLOOKUP($B49,'Raw Stats'!$S$3:$AH$528,14,FALSE)</f>
        <v>3</v>
      </c>
      <c r="ED49">
        <f>VLOOKUP($B49,'Raw Stats'!$S$3:$AH$528,15,FALSE)</f>
        <v>6</v>
      </c>
      <c r="EE49">
        <f>VLOOKUP($B49,'Raw Stats'!$S$3:$AH$528,16,FALSE)</f>
        <v>179</v>
      </c>
    </row>
    <row r="50" spans="1:135" x14ac:dyDescent="0.2">
      <c r="A50" t="e">
        <f>VLOOKUP(B50,'ALL SKATERS'!$B$3:$I$378,9,FALSE)</f>
        <v>#REF!</v>
      </c>
      <c r="B50" t="s">
        <v>399</v>
      </c>
      <c r="C50">
        <f t="shared" si="8"/>
        <v>1.2411421645466096</v>
      </c>
      <c r="D50">
        <f t="shared" si="9"/>
        <v>1.193636211293486</v>
      </c>
      <c r="E50">
        <f t="shared" si="10"/>
        <v>1.0880616093661408</v>
      </c>
      <c r="F50">
        <f t="shared" si="11"/>
        <v>1.1905677367933056</v>
      </c>
      <c r="G50">
        <f t="shared" si="12"/>
        <v>1.2041975347999987</v>
      </c>
      <c r="H50">
        <f>VLOOKUP(B50,'ALL SKATERS'!$B$3:$H$378,7,FALSE)</f>
        <v>1.21</v>
      </c>
      <c r="I50" s="29" t="e">
        <f t="shared" si="13"/>
        <v>#REF!</v>
      </c>
      <c r="J50" s="29">
        <f t="shared" si="14"/>
        <v>24</v>
      </c>
      <c r="K50" s="29">
        <f t="shared" si="15"/>
        <v>0.25</v>
      </c>
      <c r="L50">
        <f>BU50*'Value Calculations'!$D$3</f>
        <v>7.3392377152686823</v>
      </c>
      <c r="M50">
        <f>BV50*'Value Calculations'!$D$4</f>
        <v>8.7915430092055473</v>
      </c>
      <c r="N50">
        <f>BW50*'Value Calculations'!$D$5</f>
        <v>11.94021472738147</v>
      </c>
      <c r="O50">
        <f>BX50*'Value Calculations'!$D$6</f>
        <v>0.62532465959681427</v>
      </c>
      <c r="P50">
        <f>BY50*'Value Calculations'!$D$7</f>
        <v>10.897724754769508</v>
      </c>
      <c r="Q50">
        <f>BZ50*'Value Calculations'!$D$8</f>
        <v>14.593965031377579</v>
      </c>
      <c r="R50">
        <f>CA50*'Value Calculations'!$D$9</f>
        <v>7.431197932913487</v>
      </c>
      <c r="S50">
        <f>CB50*'Value Calculations'!$D$10</f>
        <v>6.2103800592954803</v>
      </c>
      <c r="T50">
        <f>CC50*'Value Calculations'!$D$11</f>
        <v>0.9907141480249374</v>
      </c>
      <c r="U50">
        <f>CD50*'Value Calculations'!$D$12</f>
        <v>2.441648218768242</v>
      </c>
      <c r="V50">
        <f>CE50*'Value Calculations'!$D$13</f>
        <v>14.376859097114336</v>
      </c>
      <c r="X50">
        <f>CH50*'Value Calculations'!$D$3</f>
        <v>8.1547085725207573</v>
      </c>
      <c r="Y50">
        <f>CI50*'Value Calculations'!$D$4</f>
        <v>11.722057345607396</v>
      </c>
      <c r="Z50">
        <f>CJ50*'Value Calculations'!$D$5</f>
        <v>14.858933882963607</v>
      </c>
      <c r="AA50">
        <f>CK50*'Value Calculations'!$D$6</f>
        <v>-2.5012986383872571</v>
      </c>
      <c r="AB50">
        <f>CL50*'Value Calculations'!$D$7</f>
        <v>7.558099426694981</v>
      </c>
      <c r="AC50">
        <f>CM50*'Value Calculations'!$D$8</f>
        <v>15.312879564942975</v>
      </c>
      <c r="AD50">
        <f>CN50*'Value Calculations'!$D$9</f>
        <v>10.076200587001338</v>
      </c>
      <c r="AE50">
        <f>CO50*'Value Calculations'!$D$10</f>
        <v>9.4982283259813229</v>
      </c>
      <c r="AF50">
        <f>CP50*'Value Calculations'!$D$11</f>
        <v>0</v>
      </c>
      <c r="AG50">
        <f>CQ50*'Value Calculations'!$D$12</f>
        <v>0.81388273958941404</v>
      </c>
      <c r="AH50">
        <f>CR50*'Value Calculations'!$D$13</f>
        <v>17.609932673977369</v>
      </c>
      <c r="AJ50">
        <f>CU50*'Value Calculations'!$D$3</f>
        <v>3.2618834290083032</v>
      </c>
      <c r="AK50">
        <f>CV50*'Value Calculations'!$D$4</f>
        <v>6.5122540808929985</v>
      </c>
      <c r="AL50">
        <f>CW50*'Value Calculations'!$D$5</f>
        <v>7.4294669414818033</v>
      </c>
      <c r="AM50">
        <f>CX50*'Value Calculations'!$D$6</f>
        <v>-0.12506493191936285</v>
      </c>
      <c r="AN50">
        <f>CY50*'Value Calculations'!$D$7</f>
        <v>2.9880858198561553</v>
      </c>
      <c r="AO50">
        <f>CZ50*'Value Calculations'!$D$8</f>
        <v>5.7513162685231833</v>
      </c>
      <c r="AP50">
        <f>DA50*'Value Calculations'!$D$9</f>
        <v>5.9197678448632862</v>
      </c>
      <c r="AQ50">
        <f>DB50*'Value Calculations'!$D$10</f>
        <v>3.6531647407620471</v>
      </c>
      <c r="AR50">
        <f>DC50*'Value Calculations'!$D$11</f>
        <v>0</v>
      </c>
      <c r="AS50">
        <f>DD50*'Value Calculations'!$D$12</f>
        <v>1.6277654791788281</v>
      </c>
      <c r="AT50">
        <f>DE50*'Value Calculations'!$D$13</f>
        <v>9.7680095300968226</v>
      </c>
      <c r="AV50">
        <f>DH50*'Value Calculations'!$D$3</f>
        <v>4.8928251435124546</v>
      </c>
      <c r="AW50">
        <f>DI50*'Value Calculations'!$D$4</f>
        <v>13.350120865830647</v>
      </c>
      <c r="AX50">
        <f>DJ50*'Value Calculations'!$D$5</f>
        <v>14.062919567804842</v>
      </c>
      <c r="AY50">
        <f>DK50*'Value Calculations'!$D$6</f>
        <v>-1.0005194553549028</v>
      </c>
      <c r="AZ50">
        <f>DL50*'Value Calculations'!$D$7</f>
        <v>6.3277111479306818</v>
      </c>
      <c r="BA50">
        <f>DM50*'Value Calculations'!$D$8</f>
        <v>8.0518427759324567</v>
      </c>
      <c r="BB50">
        <f>DN50*'Value Calculations'!$D$9</f>
        <v>7.1792929182384535</v>
      </c>
      <c r="BC50">
        <f>DO50*'Value Calculations'!$D$10</f>
        <v>6.9410130074478893</v>
      </c>
      <c r="BD50">
        <f>DP50*'Value Calculations'!$D$11</f>
        <v>0.9907141480249374</v>
      </c>
      <c r="BE50">
        <f>DQ50*'Value Calculations'!$D$12</f>
        <v>2.441648218768242</v>
      </c>
      <c r="BF50">
        <f>DR50*'Value Calculations'!$D$13</f>
        <v>15.339902290222474</v>
      </c>
      <c r="BH50">
        <f>DU50*'Value Calculations'!$D$3</f>
        <v>8.1547085725207573</v>
      </c>
      <c r="BI50">
        <f>DV50*'Value Calculations'!$D$4</f>
        <v>10.745219233473447</v>
      </c>
      <c r="BJ50">
        <f>DW50*'Value Calculations'!$D$5</f>
        <v>14.062919567804842</v>
      </c>
      <c r="BK50">
        <f>DX50*'Value Calculations'!$D$6</f>
        <v>-0.25012986383872571</v>
      </c>
      <c r="BL50">
        <f>DY50*'Value Calculations'!$D$7</f>
        <v>8.1732935660771311</v>
      </c>
      <c r="BM50">
        <f>DZ50*'Value Calculations'!$D$8</f>
        <v>10.064803469915571</v>
      </c>
      <c r="BN50">
        <f>EA50*'Value Calculations'!$D$9</f>
        <v>9.0685805283012044</v>
      </c>
      <c r="BO50">
        <f>EB50*'Value Calculations'!$D$10</f>
        <v>8.7675953778289131</v>
      </c>
      <c r="BP50">
        <f>EC50*'Value Calculations'!$D$11</f>
        <v>0</v>
      </c>
      <c r="BQ50">
        <f>ED50*'Value Calculations'!$D$12</f>
        <v>4.883296437536484</v>
      </c>
      <c r="BR50">
        <f>EE50*'Value Calculations'!$D$13</f>
        <v>23.869713429180262</v>
      </c>
      <c r="BT50">
        <f>VLOOKUP($B50,'Raw Stats'!$CM$3:$DC$528,3,FALSE)</f>
        <v>69</v>
      </c>
      <c r="BU50">
        <f>VLOOKUP($B50,'Raw Stats'!$CM$3:$DC$528,4,FALSE)</f>
        <v>18</v>
      </c>
      <c r="BV50">
        <f>VLOOKUP($B50,'Raw Stats'!$CM$3:$DC$528,5,FALSE)</f>
        <v>27</v>
      </c>
      <c r="BW50">
        <f>VLOOKUP($B50,'Raw Stats'!$CM$3:$DC$528,6,FALSE)</f>
        <v>45</v>
      </c>
      <c r="BX50">
        <f>VLOOKUP($B50,'Raw Stats'!$CM$3:$DC$528,7,FALSE)</f>
        <v>5</v>
      </c>
      <c r="BY50">
        <f>VLOOKUP($B50,'Raw Stats'!$CM$3:$DC$528,8,FALSE)</f>
        <v>124</v>
      </c>
      <c r="BZ50">
        <f>VLOOKUP($B50,'Raw Stats'!$CM$3:$DC$528,9,FALSE)</f>
        <v>203</v>
      </c>
      <c r="CA50">
        <f>VLOOKUP($B50,'Raw Stats'!$CM$3:$DC$528,10,FALSE)</f>
        <v>59</v>
      </c>
      <c r="CB50">
        <f>VLOOKUP($B50,'Raw Stats'!$CM$3:$DC$528,11,FALSE)+VLOOKUP($B50,'Raw Stats'!$CM$3:$DC$528,12,FALSE)</f>
        <v>17</v>
      </c>
      <c r="CC50">
        <f>VLOOKUP($B50,'Raw Stats'!$CM$3:$DC$528,13,FALSE)+VLOOKUP($B50,'Raw Stats'!$CM$3:$DC$528,14,FALSE)</f>
        <v>1</v>
      </c>
      <c r="CD50">
        <f>VLOOKUP($B50,'Raw Stats'!$CM$3:$DC$528,15,FALSE)</f>
        <v>3</v>
      </c>
      <c r="CE50">
        <f>VLOOKUP($B50,'Raw Stats'!$CM$3:$DC$528,16,FALSE)</f>
        <v>209</v>
      </c>
      <c r="CG50">
        <f>VLOOKUP($B50,'Raw Stats'!$BU$3:$CJ$528,3,FALSE)</f>
        <v>78</v>
      </c>
      <c r="CH50">
        <f>VLOOKUP($B50,'Raw Stats'!$BU$3:$CJ$528,4,FALSE)</f>
        <v>20</v>
      </c>
      <c r="CI50">
        <f>VLOOKUP($B50,'Raw Stats'!$BU$3:$CJ$5288,5,FALSE)</f>
        <v>36</v>
      </c>
      <c r="CJ50">
        <f>VLOOKUP($B50,'Raw Stats'!$BU$3:$CJ$528,6,FALSE)</f>
        <v>56</v>
      </c>
      <c r="CK50">
        <f>VLOOKUP($B50,'Raw Stats'!$BU$3:$CJ$528,7,FALSE)</f>
        <v>-20</v>
      </c>
      <c r="CL50">
        <f>VLOOKUP($B50,'Raw Stats'!$BU$3:$CJ$528,8,FALSE)</f>
        <v>86</v>
      </c>
      <c r="CM50">
        <f>VLOOKUP($B50,'Raw Stats'!$BU$3:$CJ$528,9,FALSE)</f>
        <v>213</v>
      </c>
      <c r="CN50">
        <f>VLOOKUP($B50,'Raw Stats'!$BU$3:$CJ$528,10,FALSE)</f>
        <v>80</v>
      </c>
      <c r="CO50">
        <f>VLOOKUP($B50,'Raw Stats'!$BU$3:$CJ$528,11,FALSE)+VLOOKUP($B50,'Raw Stats'!$BU$3:$CJ$528,12,FALSE)</f>
        <v>26</v>
      </c>
      <c r="CP50">
        <f>VLOOKUP($B50,'Raw Stats'!$BU$3:$CJ$528,13,FALSE)+VLOOKUP($B50,'Raw Stats'!$BU$3:$CJ$528,14,FALSE)</f>
        <v>0</v>
      </c>
      <c r="CQ50">
        <f>VLOOKUP($B50,'Raw Stats'!$BU$3:$CJ$528,15,FALSE)</f>
        <v>1</v>
      </c>
      <c r="CR50">
        <f>VLOOKUP($B50,'Raw Stats'!$BU$3:$CJ$528,16,FALSE)</f>
        <v>256</v>
      </c>
      <c r="CT50">
        <f>VLOOKUP($B50,'Raw Stats'!$BC$3:$BR$528,3,FALSE)</f>
        <v>43</v>
      </c>
      <c r="CU50">
        <f>VLOOKUP($B50,'Raw Stats'!$BC$3:$BR$528,4,FALSE)</f>
        <v>8</v>
      </c>
      <c r="CV50">
        <f>VLOOKUP($B50,'Raw Stats'!$BC$3:$BR$5288,5,FALSE)</f>
        <v>20</v>
      </c>
      <c r="CW50">
        <f>VLOOKUP($B50,'Raw Stats'!$BC$3:$BR$52888,6,FALSE)</f>
        <v>28</v>
      </c>
      <c r="CX50">
        <f>VLOOKUP($B50,'Raw Stats'!$BC$3:$BR$5288,7,FALSE)</f>
        <v>-1</v>
      </c>
      <c r="CY50">
        <f>VLOOKUP($B50,'Raw Stats'!$BC$3:$BR$5288,8,FALSE)</f>
        <v>34</v>
      </c>
      <c r="CZ50">
        <f>VLOOKUP($B50,'Raw Stats'!$BC$3:$BR$5288,9,FALSE)</f>
        <v>80</v>
      </c>
      <c r="DA50">
        <f>VLOOKUP($B50,'Raw Stats'!$BC$3:$BR$5288,10,FALSE)</f>
        <v>47</v>
      </c>
      <c r="DB50">
        <f>VLOOKUP($B50,'Raw Stats'!$BC$3:$BR$5288,11,FALSE)+VLOOKUP($B50,'Raw Stats'!$BC$3:$BR$5288,12,FALSE)</f>
        <v>10</v>
      </c>
      <c r="DC50">
        <f>VLOOKUP($B50,'Raw Stats'!$BC$3:$BR$5288,13,FALSE)+VLOOKUP($B50,'Raw Stats'!$BC$3:$BR$5288,14,FALSE)</f>
        <v>0</v>
      </c>
      <c r="DD50">
        <f>VLOOKUP($B50,'Raw Stats'!$BC$3:$BR$5288,15,FALSE)</f>
        <v>2</v>
      </c>
      <c r="DE50">
        <f>VLOOKUP($B50,'Raw Stats'!$BC$3:$BR$5288,16,FALSE)</f>
        <v>142</v>
      </c>
      <c r="DG50">
        <f>VLOOKUP($B50,'Raw Stats'!$AK$3:$AZ$528,3,FALSE)</f>
        <v>66</v>
      </c>
      <c r="DH50">
        <f>VLOOKUP($B50,'Raw Stats'!$AK$3:$AZ$528,4,FALSE)</f>
        <v>12</v>
      </c>
      <c r="DI50">
        <f>VLOOKUP($B50,'Raw Stats'!$AK$3:$AZ$528,5,FALSE)</f>
        <v>41</v>
      </c>
      <c r="DJ50">
        <f>VLOOKUP($B50,'Raw Stats'!$AK$3:$AZ$528,6,FALSE)</f>
        <v>53</v>
      </c>
      <c r="DK50">
        <f>VLOOKUP($B50,'Raw Stats'!$AK$3:$AZ$528,7,FALSE)</f>
        <v>-8</v>
      </c>
      <c r="DL50">
        <f>VLOOKUP($B50,'Raw Stats'!$AK$3:$AZ$528,8,FALSE)</f>
        <v>72</v>
      </c>
      <c r="DM50">
        <f>VLOOKUP($B50,'Raw Stats'!$AK$3:$AZ$528,9,FALSE)</f>
        <v>112</v>
      </c>
      <c r="DN50">
        <f>VLOOKUP($B50,'Raw Stats'!$AK$3:$AZ$528,10,FALSE)</f>
        <v>57</v>
      </c>
      <c r="DO50">
        <f>VLOOKUP($B50,'Raw Stats'!$AK$3:$AZ$528,11,FALSE)+VLOOKUP($B50,'Raw Stats'!$AK$3:$AZ$528,12,FALSE)</f>
        <v>19</v>
      </c>
      <c r="DP50">
        <f>VLOOKUP($B50,'Raw Stats'!$AK$3:$AZ$528,13,FALSE)+VLOOKUP($B50,'Raw Stats'!$AK$3:$AZ$528,14,FALSE)</f>
        <v>1</v>
      </c>
      <c r="DQ50">
        <f>VLOOKUP($B50,'Raw Stats'!$AK$3:$AZ$528,15,FALSE)</f>
        <v>3</v>
      </c>
      <c r="DR50">
        <f>VLOOKUP($B50,'Raw Stats'!$AK$3:$AZ$528,16,FALSE)</f>
        <v>223</v>
      </c>
      <c r="DT50">
        <f>VLOOKUP($B50,'Raw Stats'!$S$3:$AH$528,3,FALSE)</f>
        <v>81</v>
      </c>
      <c r="DU50">
        <f>VLOOKUP($B50,'Raw Stats'!$S$3:$AH$528,4,FALSE)</f>
        <v>20</v>
      </c>
      <c r="DV50">
        <f>VLOOKUP($B50,'Raw Stats'!$S$3:$AH$528,5,FALSE)</f>
        <v>33</v>
      </c>
      <c r="DW50">
        <f>VLOOKUP($B50,'Raw Stats'!$S$3:$AH$528,6,FALSE)</f>
        <v>53</v>
      </c>
      <c r="DX50">
        <f>VLOOKUP($B50,'Raw Stats'!$S$3:$AH$528,7,FALSE)</f>
        <v>-2</v>
      </c>
      <c r="DY50">
        <f>VLOOKUP($B50,'Raw Stats'!$S$3:$AH$528,8,FALSE)</f>
        <v>93</v>
      </c>
      <c r="DZ50">
        <f>VLOOKUP($B50,'Raw Stats'!$S$3:$AH$528,9,FALSE)</f>
        <v>140</v>
      </c>
      <c r="EA50">
        <f>VLOOKUP($B50,'Raw Stats'!$S$3:$AH$528,10,FALSE)</f>
        <v>72</v>
      </c>
      <c r="EB50">
        <f>VLOOKUP($B50,'Raw Stats'!$S$3:$AH$528,11,FALSE)+VLOOKUP($B50,'Raw Stats'!$S$3:$AH$528,12,FALSE)</f>
        <v>24</v>
      </c>
      <c r="EC50">
        <f>VLOOKUP($B50,'Raw Stats'!$S$3:$AH$528,13,FALSE)+VLOOKUP($B50,'Raw Stats'!$S$3:$AH$528,14,FALSE)</f>
        <v>0</v>
      </c>
      <c r="ED50">
        <f>VLOOKUP($B50,'Raw Stats'!$S$3:$AH$528,15,FALSE)</f>
        <v>6</v>
      </c>
      <c r="EE50">
        <f>VLOOKUP($B50,'Raw Stats'!$S$3:$AH$528,16,FALSE)</f>
        <v>347</v>
      </c>
    </row>
    <row r="51" spans="1:135" x14ac:dyDescent="0.2">
      <c r="A51" t="e">
        <f>VLOOKUP(B51,'ALL SKATERS'!$B$3:$I$378,9,FALSE)</f>
        <v>#REF!</v>
      </c>
      <c r="B51" t="s">
        <v>336</v>
      </c>
      <c r="C51">
        <f t="shared" si="8"/>
        <v>0.56742715285834389</v>
      </c>
      <c r="D51">
        <f t="shared" si="9"/>
        <v>0.52410885741164703</v>
      </c>
      <c r="E51">
        <f t="shared" si="10"/>
        <v>0.76850513316564539</v>
      </c>
      <c r="F51" t="e">
        <f t="shared" si="11"/>
        <v>#N/A</v>
      </c>
      <c r="G51" t="e">
        <f t="shared" si="12"/>
        <v>#N/A</v>
      </c>
      <c r="H51">
        <f>VLOOKUP(B51,'ALL SKATERS'!$B$3:$H$378,7,FALSE)</f>
        <v>0</v>
      </c>
      <c r="I51" s="29" t="e">
        <f t="shared" si="13"/>
        <v>#REF!</v>
      </c>
      <c r="J51" s="29">
        <f t="shared" si="14"/>
        <v>-97</v>
      </c>
      <c r="K51" s="29">
        <f t="shared" si="15"/>
        <v>-0.96</v>
      </c>
      <c r="L51">
        <f>BU51*'Value Calculations'!$D$3</f>
        <v>5.7082960007645305</v>
      </c>
      <c r="M51">
        <f>BV51*'Value Calculations'!$D$4</f>
        <v>6.1866413768483488</v>
      </c>
      <c r="N51">
        <f>BW51*'Value Calculations'!$D$5</f>
        <v>8.7561574667464104</v>
      </c>
      <c r="O51">
        <f>BX51*'Value Calculations'!$D$6</f>
        <v>-4.3772726171776997</v>
      </c>
      <c r="P51">
        <f>BY51*'Value Calculations'!$D$7</f>
        <v>1.5819277869826704</v>
      </c>
      <c r="Q51">
        <f>BZ51*'Value Calculations'!$D$8</f>
        <v>6.9734709755843598</v>
      </c>
      <c r="R51">
        <f>CA51*'Value Calculations'!$D$9</f>
        <v>3.5266702054504684</v>
      </c>
      <c r="S51">
        <f>CB51*'Value Calculations'!$D$10</f>
        <v>3.6531647407620471</v>
      </c>
      <c r="T51">
        <f>CC51*'Value Calculations'!$D$11</f>
        <v>0</v>
      </c>
      <c r="U51">
        <f>CD51*'Value Calculations'!$D$12</f>
        <v>0.81388273958941404</v>
      </c>
      <c r="V51">
        <f>CE51*'Value Calculations'!$D$13</f>
        <v>13.138660705975303</v>
      </c>
      <c r="X51">
        <f>CH51*'Value Calculations'!$D$3</f>
        <v>4.4850897148864171</v>
      </c>
      <c r="Y51">
        <f>CI51*'Value Calculations'!$D$4</f>
        <v>4.2329651525804488</v>
      </c>
      <c r="Z51">
        <f>CJ51*'Value Calculations'!$D$5</f>
        <v>6.3681145212701171</v>
      </c>
      <c r="AA51">
        <f>CK51*'Value Calculations'!$D$6</f>
        <v>-4.1271427533389744</v>
      </c>
      <c r="AB51">
        <f>CL51*'Value Calculations'!$D$7</f>
        <v>3.1638555739653409</v>
      </c>
      <c r="AC51">
        <f>CM51*'Value Calculations'!$D$8</f>
        <v>4.6010530148185467</v>
      </c>
      <c r="AD51">
        <f>CN51*'Value Calculations'!$D$9</f>
        <v>2.8969076687628847</v>
      </c>
      <c r="AE51">
        <f>CO51*'Value Calculations'!$D$10</f>
        <v>2.1918988444572283</v>
      </c>
      <c r="AF51">
        <f>CP51*'Value Calculations'!$D$11</f>
        <v>0</v>
      </c>
      <c r="AG51">
        <f>CQ51*'Value Calculations'!$D$12</f>
        <v>0.81388273958941404</v>
      </c>
      <c r="AH51">
        <f>CR51*'Value Calculations'!$D$13</f>
        <v>8.3922335399423389</v>
      </c>
      <c r="AJ51">
        <f>CU51*'Value Calculations'!$D$3</f>
        <v>6.9315022866426439</v>
      </c>
      <c r="AK51">
        <f>CV51*'Value Calculations'!$D$4</f>
        <v>4.5585778566250994</v>
      </c>
      <c r="AL51">
        <f>CW51*'Value Calculations'!$D$5</f>
        <v>8.2254812566405686</v>
      </c>
      <c r="AM51">
        <f>CX51*'Value Calculations'!$D$6</f>
        <v>-0.50025972767745142</v>
      </c>
      <c r="AN51">
        <f>CY51*'Value Calculations'!$D$7</f>
        <v>2.1092370493102273</v>
      </c>
      <c r="AO51">
        <f>CZ51*'Value Calculations'!$D$8</f>
        <v>2.9475495876181315</v>
      </c>
      <c r="AP51">
        <f>DA51*'Value Calculations'!$D$9</f>
        <v>1.7633351027252342</v>
      </c>
      <c r="AQ51">
        <f>DB51*'Value Calculations'!$D$10</f>
        <v>3.6531647407620471</v>
      </c>
      <c r="AR51">
        <f>DC51*'Value Calculations'!$D$11</f>
        <v>0</v>
      </c>
      <c r="AS51">
        <f>DD51*'Value Calculations'!$D$12</f>
        <v>1.6277654791788281</v>
      </c>
      <c r="AT51">
        <f>DE51*'Value Calculations'!$D$13</f>
        <v>5.5718927601256514</v>
      </c>
      <c r="AV51" t="e">
        <f>DH51*'Value Calculations'!$D$3</f>
        <v>#N/A</v>
      </c>
      <c r="AW51" t="e">
        <f>DI51*'Value Calculations'!$D$4</f>
        <v>#N/A</v>
      </c>
      <c r="AX51" t="e">
        <f>DJ51*'Value Calculations'!$D$5</f>
        <v>#N/A</v>
      </c>
      <c r="AY51" t="e">
        <f>DK51*'Value Calculations'!$D$6</f>
        <v>#N/A</v>
      </c>
      <c r="AZ51" t="e">
        <f>DL51*'Value Calculations'!$D$7</f>
        <v>#N/A</v>
      </c>
      <c r="BA51" t="e">
        <f>DM51*'Value Calculations'!$D$8</f>
        <v>#N/A</v>
      </c>
      <c r="BB51" t="e">
        <f>DN51*'Value Calculations'!$D$9</f>
        <v>#N/A</v>
      </c>
      <c r="BC51" t="e">
        <f>DO51*'Value Calculations'!$D$10</f>
        <v>#N/A</v>
      </c>
      <c r="BD51" t="e">
        <f>DP51*'Value Calculations'!$D$11</f>
        <v>#N/A</v>
      </c>
      <c r="BE51" t="e">
        <f>DQ51*'Value Calculations'!$D$12</f>
        <v>#N/A</v>
      </c>
      <c r="BF51" t="e">
        <f>DR51*'Value Calculations'!$D$13</f>
        <v>#N/A</v>
      </c>
      <c r="BH51" t="e">
        <f>DU51*'Value Calculations'!$D$3</f>
        <v>#N/A</v>
      </c>
      <c r="BI51" t="e">
        <f>DV51*'Value Calculations'!$D$4</f>
        <v>#N/A</v>
      </c>
      <c r="BJ51" t="e">
        <f>DW51*'Value Calculations'!$D$5</f>
        <v>#N/A</v>
      </c>
      <c r="BK51" t="e">
        <f>DX51*'Value Calculations'!$D$6</f>
        <v>#N/A</v>
      </c>
      <c r="BL51" t="e">
        <f>DY51*'Value Calculations'!$D$7</f>
        <v>#N/A</v>
      </c>
      <c r="BM51" t="e">
        <f>DZ51*'Value Calculations'!$D$8</f>
        <v>#N/A</v>
      </c>
      <c r="BN51" t="e">
        <f>EA51*'Value Calculations'!$D$9</f>
        <v>#N/A</v>
      </c>
      <c r="BO51" t="e">
        <f>EB51*'Value Calculations'!$D$10</f>
        <v>#N/A</v>
      </c>
      <c r="BP51" t="e">
        <f>EC51*'Value Calculations'!$D$11</f>
        <v>#N/A</v>
      </c>
      <c r="BQ51" t="e">
        <f>ED51*'Value Calculations'!$D$12</f>
        <v>#N/A</v>
      </c>
      <c r="BR51" t="e">
        <f>EE51*'Value Calculations'!$D$13</f>
        <v>#N/A</v>
      </c>
      <c r="BT51">
        <f>VLOOKUP($B51,'Raw Stats'!$CM$3:$DC$528,3,FALSE)</f>
        <v>81</v>
      </c>
      <c r="BU51">
        <f>VLOOKUP($B51,'Raw Stats'!$CM$3:$DC$528,4,FALSE)</f>
        <v>14</v>
      </c>
      <c r="BV51">
        <f>VLOOKUP($B51,'Raw Stats'!$CM$3:$DC$528,5,FALSE)</f>
        <v>19</v>
      </c>
      <c r="BW51">
        <f>VLOOKUP($B51,'Raw Stats'!$CM$3:$DC$528,6,FALSE)</f>
        <v>33</v>
      </c>
      <c r="BX51">
        <f>VLOOKUP($B51,'Raw Stats'!$CM$3:$DC$528,7,FALSE)</f>
        <v>-35</v>
      </c>
      <c r="BY51">
        <f>VLOOKUP($B51,'Raw Stats'!$CM$3:$DC$528,8,FALSE)</f>
        <v>18</v>
      </c>
      <c r="BZ51">
        <f>VLOOKUP($B51,'Raw Stats'!$CM$3:$DC$528,9,FALSE)</f>
        <v>97</v>
      </c>
      <c r="CA51">
        <f>VLOOKUP($B51,'Raw Stats'!$CM$3:$DC$528,10,FALSE)</f>
        <v>28</v>
      </c>
      <c r="CB51">
        <f>VLOOKUP($B51,'Raw Stats'!$CM$3:$DC$528,11,FALSE)+VLOOKUP($B51,'Raw Stats'!$CM$3:$DC$528,12,FALSE)</f>
        <v>10</v>
      </c>
      <c r="CC51">
        <f>VLOOKUP($B51,'Raw Stats'!$CM$3:$DC$528,13,FALSE)+VLOOKUP($B51,'Raw Stats'!$CM$3:$DC$528,14,FALSE)</f>
        <v>0</v>
      </c>
      <c r="CD51">
        <f>VLOOKUP($B51,'Raw Stats'!$CM$3:$DC$528,15,FALSE)</f>
        <v>1</v>
      </c>
      <c r="CE51">
        <f>VLOOKUP($B51,'Raw Stats'!$CM$3:$DC$528,16,FALSE)</f>
        <v>191</v>
      </c>
      <c r="CG51">
        <f>VLOOKUP($B51,'Raw Stats'!$BU$3:$CJ$528,3,FALSE)</f>
        <v>63</v>
      </c>
      <c r="CH51">
        <f>VLOOKUP($B51,'Raw Stats'!$BU$3:$CJ$528,4,FALSE)</f>
        <v>11</v>
      </c>
      <c r="CI51">
        <f>VLOOKUP($B51,'Raw Stats'!$BU$3:$CJ$5288,5,FALSE)</f>
        <v>13</v>
      </c>
      <c r="CJ51">
        <f>VLOOKUP($B51,'Raw Stats'!$BU$3:$CJ$528,6,FALSE)</f>
        <v>24</v>
      </c>
      <c r="CK51">
        <f>VLOOKUP($B51,'Raw Stats'!$BU$3:$CJ$528,7,FALSE)</f>
        <v>-33</v>
      </c>
      <c r="CL51">
        <f>VLOOKUP($B51,'Raw Stats'!$BU$3:$CJ$528,8,FALSE)</f>
        <v>36</v>
      </c>
      <c r="CM51">
        <f>VLOOKUP($B51,'Raw Stats'!$BU$3:$CJ$528,9,FALSE)</f>
        <v>64</v>
      </c>
      <c r="CN51">
        <f>VLOOKUP($B51,'Raw Stats'!$BU$3:$CJ$528,10,FALSE)</f>
        <v>23</v>
      </c>
      <c r="CO51">
        <f>VLOOKUP($B51,'Raw Stats'!$BU$3:$CJ$528,11,FALSE)+VLOOKUP($B51,'Raw Stats'!$BU$3:$CJ$528,12,FALSE)</f>
        <v>6</v>
      </c>
      <c r="CP51">
        <f>VLOOKUP($B51,'Raw Stats'!$BU$3:$CJ$528,13,FALSE)+VLOOKUP($B51,'Raw Stats'!$BU$3:$CJ$528,14,FALSE)</f>
        <v>0</v>
      </c>
      <c r="CQ51">
        <f>VLOOKUP($B51,'Raw Stats'!$BU$3:$CJ$528,15,FALSE)</f>
        <v>1</v>
      </c>
      <c r="CR51">
        <f>VLOOKUP($B51,'Raw Stats'!$BU$3:$CJ$528,16,FALSE)</f>
        <v>122</v>
      </c>
      <c r="CT51">
        <f>VLOOKUP($B51,'Raw Stats'!$BC$3:$BR$528,3,FALSE)</f>
        <v>48</v>
      </c>
      <c r="CU51">
        <f>VLOOKUP($B51,'Raw Stats'!$BC$3:$BR$528,4,FALSE)</f>
        <v>17</v>
      </c>
      <c r="CV51">
        <f>VLOOKUP($B51,'Raw Stats'!$BC$3:$BR$5288,5,FALSE)</f>
        <v>14</v>
      </c>
      <c r="CW51">
        <f>VLOOKUP($B51,'Raw Stats'!$BC$3:$BR$52888,6,FALSE)</f>
        <v>31</v>
      </c>
      <c r="CX51">
        <f>VLOOKUP($B51,'Raw Stats'!$BC$3:$BR$5288,7,FALSE)</f>
        <v>-4</v>
      </c>
      <c r="CY51">
        <f>VLOOKUP($B51,'Raw Stats'!$BC$3:$BR$5288,8,FALSE)</f>
        <v>24</v>
      </c>
      <c r="CZ51">
        <f>VLOOKUP($B51,'Raw Stats'!$BC$3:$BR$5288,9,FALSE)</f>
        <v>41</v>
      </c>
      <c r="DA51">
        <f>VLOOKUP($B51,'Raw Stats'!$BC$3:$BR$5288,10,FALSE)</f>
        <v>14</v>
      </c>
      <c r="DB51">
        <f>VLOOKUP($B51,'Raw Stats'!$BC$3:$BR$5288,11,FALSE)+VLOOKUP($B51,'Raw Stats'!$BC$3:$BR$5288,12,FALSE)</f>
        <v>10</v>
      </c>
      <c r="DC51">
        <f>VLOOKUP($B51,'Raw Stats'!$BC$3:$BR$5288,13,FALSE)+VLOOKUP($B51,'Raw Stats'!$BC$3:$BR$5288,14,FALSE)</f>
        <v>0</v>
      </c>
      <c r="DD51">
        <f>VLOOKUP($B51,'Raw Stats'!$BC$3:$BR$5288,15,FALSE)</f>
        <v>2</v>
      </c>
      <c r="DE51">
        <f>VLOOKUP($B51,'Raw Stats'!$BC$3:$BR$5288,16,FALSE)</f>
        <v>81</v>
      </c>
      <c r="DG51" t="e">
        <f>VLOOKUP($B51,'Raw Stats'!$AK$3:$AZ$528,3,FALSE)</f>
        <v>#N/A</v>
      </c>
      <c r="DH51" t="e">
        <f>VLOOKUP($B51,'Raw Stats'!$AK$3:$AZ$528,4,FALSE)</f>
        <v>#N/A</v>
      </c>
      <c r="DI51" t="e">
        <f>VLOOKUP($B51,'Raw Stats'!$AK$3:$AZ$528,5,FALSE)</f>
        <v>#N/A</v>
      </c>
      <c r="DJ51" t="e">
        <f>VLOOKUP($B51,'Raw Stats'!$AK$3:$AZ$528,6,FALSE)</f>
        <v>#N/A</v>
      </c>
      <c r="DK51" t="e">
        <f>VLOOKUP($B51,'Raw Stats'!$AK$3:$AZ$528,7,FALSE)</f>
        <v>#N/A</v>
      </c>
      <c r="DL51" t="e">
        <f>VLOOKUP($B51,'Raw Stats'!$AK$3:$AZ$528,8,FALSE)</f>
        <v>#N/A</v>
      </c>
      <c r="DM51" t="e">
        <f>VLOOKUP($B51,'Raw Stats'!$AK$3:$AZ$528,9,FALSE)</f>
        <v>#N/A</v>
      </c>
      <c r="DN51" t="e">
        <f>VLOOKUP($B51,'Raw Stats'!$AK$3:$AZ$528,10,FALSE)</f>
        <v>#N/A</v>
      </c>
      <c r="DO51" t="e">
        <f>VLOOKUP($B51,'Raw Stats'!$AK$3:$AZ$528,11,FALSE)+VLOOKUP($B51,'Raw Stats'!$AK$3:$AZ$528,12,FALSE)</f>
        <v>#N/A</v>
      </c>
      <c r="DP51" t="e">
        <f>VLOOKUP($B51,'Raw Stats'!$AK$3:$AZ$528,13,FALSE)+VLOOKUP($B51,'Raw Stats'!$AK$3:$AZ$528,14,FALSE)</f>
        <v>#N/A</v>
      </c>
      <c r="DQ51" t="e">
        <f>VLOOKUP($B51,'Raw Stats'!$AK$3:$AZ$528,15,FALSE)</f>
        <v>#N/A</v>
      </c>
      <c r="DR51" t="e">
        <f>VLOOKUP($B51,'Raw Stats'!$AK$3:$AZ$528,16,FALSE)</f>
        <v>#N/A</v>
      </c>
      <c r="DT51" t="e">
        <f>VLOOKUP($B51,'Raw Stats'!$S$3:$AH$528,3,FALSE)</f>
        <v>#N/A</v>
      </c>
      <c r="DU51" t="e">
        <f>VLOOKUP($B51,'Raw Stats'!$S$3:$AH$528,4,FALSE)</f>
        <v>#N/A</v>
      </c>
      <c r="DV51" t="e">
        <f>VLOOKUP($B51,'Raw Stats'!$S$3:$AH$528,5,FALSE)</f>
        <v>#N/A</v>
      </c>
      <c r="DW51" t="e">
        <f>VLOOKUP($B51,'Raw Stats'!$S$3:$AH$528,6,FALSE)</f>
        <v>#N/A</v>
      </c>
      <c r="DX51" t="e">
        <f>VLOOKUP($B51,'Raw Stats'!$S$3:$AH$528,7,FALSE)</f>
        <v>#N/A</v>
      </c>
      <c r="DY51" t="e">
        <f>VLOOKUP($B51,'Raw Stats'!$S$3:$AH$528,8,FALSE)</f>
        <v>#N/A</v>
      </c>
      <c r="DZ51" t="e">
        <f>VLOOKUP($B51,'Raw Stats'!$S$3:$AH$528,9,FALSE)</f>
        <v>#N/A</v>
      </c>
      <c r="EA51" t="e">
        <f>VLOOKUP($B51,'Raw Stats'!$S$3:$AH$528,10,FALSE)</f>
        <v>#N/A</v>
      </c>
      <c r="EB51" t="e">
        <f>VLOOKUP($B51,'Raw Stats'!$S$3:$AH$528,11,FALSE)+VLOOKUP($B51,'Raw Stats'!$S$3:$AH$528,12,FALSE)</f>
        <v>#N/A</v>
      </c>
      <c r="EC51" t="e">
        <f>VLOOKUP($B51,'Raw Stats'!$S$3:$AH$528,13,FALSE)+VLOOKUP($B51,'Raw Stats'!$S$3:$AH$528,14,FALSE)</f>
        <v>#N/A</v>
      </c>
      <c r="ED51" t="e">
        <f>VLOOKUP($B51,'Raw Stats'!$S$3:$AH$528,15,FALSE)</f>
        <v>#N/A</v>
      </c>
      <c r="EE51" t="e">
        <f>VLOOKUP($B51,'Raw Stats'!$S$3:$AH$528,16,FALSE)</f>
        <v>#N/A</v>
      </c>
    </row>
    <row r="52" spans="1:135" x14ac:dyDescent="0.2">
      <c r="A52" t="e">
        <f>VLOOKUP(B52,'ALL SKATERS'!$B$3:$I$378,9,FALSE)</f>
        <v>#REF!</v>
      </c>
      <c r="B52" t="s">
        <v>200</v>
      </c>
      <c r="C52">
        <f t="shared" si="8"/>
        <v>0.6716237418949792</v>
      </c>
      <c r="D52">
        <f t="shared" si="9"/>
        <v>0.7539613166663639</v>
      </c>
      <c r="E52">
        <f t="shared" si="10"/>
        <v>1.0620289697393264</v>
      </c>
      <c r="F52">
        <f t="shared" si="11"/>
        <v>1.1480864941494093</v>
      </c>
      <c r="G52">
        <f t="shared" si="12"/>
        <v>1.1220663489019544</v>
      </c>
      <c r="H52">
        <f>VLOOKUP(B52,'ALL SKATERS'!$B$3:$H$378,7,FALSE)</f>
        <v>0</v>
      </c>
      <c r="I52" s="29" t="e">
        <f t="shared" si="13"/>
        <v>#REF!</v>
      </c>
      <c r="J52" s="29">
        <f t="shared" si="14"/>
        <v>-97</v>
      </c>
      <c r="K52" s="29">
        <f t="shared" si="15"/>
        <v>-0.96</v>
      </c>
      <c r="L52">
        <f>BU52*'Value Calculations'!$D$3</f>
        <v>4.4850897148864171</v>
      </c>
      <c r="M52">
        <f>BV52*'Value Calculations'!$D$4</f>
        <v>5.2098032647143988</v>
      </c>
      <c r="N52">
        <f>BW52*'Value Calculations'!$D$5</f>
        <v>7.1641288364288815</v>
      </c>
      <c r="O52">
        <f>BX52*'Value Calculations'!$D$6</f>
        <v>-2.1261038426291687</v>
      </c>
      <c r="P52">
        <f>BY52*'Value Calculations'!$D$7</f>
        <v>2.2850068034194129</v>
      </c>
      <c r="Q52">
        <f>BZ52*'Value Calculations'!$D$8</f>
        <v>17.397731712282628</v>
      </c>
      <c r="R52">
        <f>CA52*'Value Calculations'!$D$9</f>
        <v>3.0228601761004015</v>
      </c>
      <c r="S52">
        <f>CB52*'Value Calculations'!$D$10</f>
        <v>2.1918988444572283</v>
      </c>
      <c r="T52">
        <f>CC52*'Value Calculations'!$D$11</f>
        <v>0</v>
      </c>
      <c r="U52">
        <f>CD52*'Value Calculations'!$D$12</f>
        <v>2.441648218768242</v>
      </c>
      <c r="V52">
        <f>CE52*'Value Calculations'!$D$13</f>
        <v>13.001083106959854</v>
      </c>
      <c r="X52">
        <f>CH52*'Value Calculations'!$D$3</f>
        <v>6.1160314293905689</v>
      </c>
      <c r="Y52">
        <f>CI52*'Value Calculations'!$D$4</f>
        <v>3.9073524485357991</v>
      </c>
      <c r="Z52">
        <f>CJ52*'Value Calculations'!$D$5</f>
        <v>7.1641288364288815</v>
      </c>
      <c r="AA52">
        <f>CK52*'Value Calculations'!$D$6</f>
        <v>0.87545452343553998</v>
      </c>
      <c r="AB52">
        <f>CL52*'Value Calculations'!$D$7</f>
        <v>5.800401885603125</v>
      </c>
      <c r="AC52">
        <f>CM52*'Value Calculations'!$D$8</f>
        <v>17.685297525708791</v>
      </c>
      <c r="AD52">
        <f>CN52*'Value Calculations'!$D$9</f>
        <v>1.5114300880502007</v>
      </c>
      <c r="AE52">
        <f>CO52*'Value Calculations'!$D$10</f>
        <v>1.4612658963048188</v>
      </c>
      <c r="AF52">
        <f>CP52*'Value Calculations'!$D$11</f>
        <v>0</v>
      </c>
      <c r="AG52">
        <f>CQ52*'Value Calculations'!$D$12</f>
        <v>1.6277654791788281</v>
      </c>
      <c r="AH52">
        <f>CR52*'Value Calculations'!$D$13</f>
        <v>13.413815904006199</v>
      </c>
      <c r="AJ52">
        <f>CU52*'Value Calculations'!$D$3</f>
        <v>7.3392377152686823</v>
      </c>
      <c r="AK52">
        <f>CV52*'Value Calculations'!$D$4</f>
        <v>3.5817397444911494</v>
      </c>
      <c r="AL52">
        <f>CW52*'Value Calculations'!$D$5</f>
        <v>7.6948050465347251</v>
      </c>
      <c r="AM52">
        <f>CX52*'Value Calculations'!$D$6</f>
        <v>0.75038959151617712</v>
      </c>
      <c r="AN52">
        <f>CY52*'Value Calculations'!$D$7</f>
        <v>1.9334672952010417</v>
      </c>
      <c r="AO52">
        <f>CZ52*'Value Calculations'!$D$8</f>
        <v>11.215066723620208</v>
      </c>
      <c r="AP52">
        <f>DA52*'Value Calculations'!$D$9</f>
        <v>1.0076200587001338</v>
      </c>
      <c r="AQ52">
        <f>DB52*'Value Calculations'!$D$10</f>
        <v>4.7491141629906615</v>
      </c>
      <c r="AR52">
        <f>DC52*'Value Calculations'!$D$11</f>
        <v>0</v>
      </c>
      <c r="AS52">
        <f>DD52*'Value Calculations'!$D$12</f>
        <v>0.81388273958941404</v>
      </c>
      <c r="AT52">
        <f>DE52*'Value Calculations'!$D$13</f>
        <v>9.7680095300968226</v>
      </c>
      <c r="AV52">
        <f>DH52*'Value Calculations'!$D$3</f>
        <v>8.9701794297728341</v>
      </c>
      <c r="AW52">
        <f>DI52*'Value Calculations'!$D$4</f>
        <v>10.419606529428798</v>
      </c>
      <c r="AX52">
        <f>DJ52*'Value Calculations'!$D$5</f>
        <v>14.328257672857763</v>
      </c>
      <c r="AY52">
        <f>DK52*'Value Calculations'!$D$6</f>
        <v>2.2511687745485314</v>
      </c>
      <c r="AZ52">
        <f>DL52*'Value Calculations'!$D$7</f>
        <v>4.657898483893419</v>
      </c>
      <c r="BA52">
        <f>DM52*'Value Calculations'!$D$8</f>
        <v>21.064195833466158</v>
      </c>
      <c r="BB52">
        <f>DN52*'Value Calculations'!$D$9</f>
        <v>4.0304802348005353</v>
      </c>
      <c r="BC52">
        <f>DO52*'Value Calculations'!$D$10</f>
        <v>5.8450635852192754</v>
      </c>
      <c r="BD52">
        <f>DP52*'Value Calculations'!$D$11</f>
        <v>2.9721424440748123</v>
      </c>
      <c r="BE52">
        <f>DQ52*'Value Calculations'!$D$12</f>
        <v>4.883296437536484</v>
      </c>
      <c r="BF52">
        <f>DR52*'Value Calculations'!$D$13</f>
        <v>14.720803094652958</v>
      </c>
      <c r="BH52">
        <f>DU52*'Value Calculations'!$D$3</f>
        <v>11.416592001529061</v>
      </c>
      <c r="BI52">
        <f>DV52*'Value Calculations'!$D$4</f>
        <v>9.4427684172948485</v>
      </c>
      <c r="BJ52">
        <f>DW52*'Value Calculations'!$D$5</f>
        <v>15.124271988016528</v>
      </c>
      <c r="BK52">
        <f>DX52*'Value Calculations'!$D$6</f>
        <v>2.1261038426291687</v>
      </c>
      <c r="BL52">
        <f>DY52*'Value Calculations'!$D$7</f>
        <v>5.8882867626577173</v>
      </c>
      <c r="BM52">
        <f>DZ52*'Value Calculations'!$D$8</f>
        <v>21.567436006961938</v>
      </c>
      <c r="BN52">
        <f>EA52*'Value Calculations'!$D$9</f>
        <v>3.6526227127879851</v>
      </c>
      <c r="BO52">
        <f>EB52*'Value Calculations'!$D$10</f>
        <v>5.4797471111430704</v>
      </c>
      <c r="BP52">
        <f>EC52*'Value Calculations'!$D$11</f>
        <v>0</v>
      </c>
      <c r="BQ52">
        <f>ED52*'Value Calculations'!$D$12</f>
        <v>1.6277654791788281</v>
      </c>
      <c r="BR52">
        <f>EE52*'Value Calculations'!$D$13</f>
        <v>15.683846287761094</v>
      </c>
      <c r="BT52">
        <f>VLOOKUP($B52,'Raw Stats'!$CM$3:$DC$528,3,FALSE)</f>
        <v>82</v>
      </c>
      <c r="BU52">
        <f>VLOOKUP($B52,'Raw Stats'!$CM$3:$DC$528,4,FALSE)</f>
        <v>11</v>
      </c>
      <c r="BV52">
        <f>VLOOKUP($B52,'Raw Stats'!$CM$3:$DC$528,5,FALSE)</f>
        <v>16</v>
      </c>
      <c r="BW52">
        <f>VLOOKUP($B52,'Raw Stats'!$CM$3:$DC$528,6,FALSE)</f>
        <v>27</v>
      </c>
      <c r="BX52">
        <f>VLOOKUP($B52,'Raw Stats'!$CM$3:$DC$528,7,FALSE)</f>
        <v>-17</v>
      </c>
      <c r="BY52">
        <f>VLOOKUP($B52,'Raw Stats'!$CM$3:$DC$528,8,FALSE)</f>
        <v>26</v>
      </c>
      <c r="BZ52">
        <f>VLOOKUP($B52,'Raw Stats'!$CM$3:$DC$528,9,FALSE)</f>
        <v>242</v>
      </c>
      <c r="CA52">
        <f>VLOOKUP($B52,'Raw Stats'!$CM$3:$DC$528,10,FALSE)</f>
        <v>24</v>
      </c>
      <c r="CB52">
        <f>VLOOKUP($B52,'Raw Stats'!$CM$3:$DC$528,11,FALSE)+VLOOKUP($B52,'Raw Stats'!$CM$3:$DC$528,12,FALSE)</f>
        <v>6</v>
      </c>
      <c r="CC52">
        <f>VLOOKUP($B52,'Raw Stats'!$CM$3:$DC$528,13,FALSE)+VLOOKUP($B52,'Raw Stats'!$CM$3:$DC$528,14,FALSE)</f>
        <v>0</v>
      </c>
      <c r="CD52">
        <f>VLOOKUP($B52,'Raw Stats'!$CM$3:$DC$528,15,FALSE)</f>
        <v>3</v>
      </c>
      <c r="CE52">
        <f>VLOOKUP($B52,'Raw Stats'!$CM$3:$DC$528,16,FALSE)</f>
        <v>189</v>
      </c>
      <c r="CG52">
        <f>VLOOKUP($B52,'Raw Stats'!$BU$3:$CJ$528,3,FALSE)</f>
        <v>79</v>
      </c>
      <c r="CH52">
        <f>VLOOKUP($B52,'Raw Stats'!$BU$3:$CJ$528,4,FALSE)</f>
        <v>15</v>
      </c>
      <c r="CI52">
        <f>VLOOKUP($B52,'Raw Stats'!$BU$3:$CJ$5288,5,FALSE)</f>
        <v>12</v>
      </c>
      <c r="CJ52">
        <f>VLOOKUP($B52,'Raw Stats'!$BU$3:$CJ$528,6,FALSE)</f>
        <v>27</v>
      </c>
      <c r="CK52">
        <f>VLOOKUP($B52,'Raw Stats'!$BU$3:$CJ$528,7,FALSE)</f>
        <v>7</v>
      </c>
      <c r="CL52">
        <f>VLOOKUP($B52,'Raw Stats'!$BU$3:$CJ$528,8,FALSE)</f>
        <v>66</v>
      </c>
      <c r="CM52">
        <f>VLOOKUP($B52,'Raw Stats'!$BU$3:$CJ$528,9,FALSE)</f>
        <v>246</v>
      </c>
      <c r="CN52">
        <f>VLOOKUP($B52,'Raw Stats'!$BU$3:$CJ$528,10,FALSE)</f>
        <v>12</v>
      </c>
      <c r="CO52">
        <f>VLOOKUP($B52,'Raw Stats'!$BU$3:$CJ$528,11,FALSE)+VLOOKUP($B52,'Raw Stats'!$BU$3:$CJ$528,12,FALSE)</f>
        <v>4</v>
      </c>
      <c r="CP52">
        <f>VLOOKUP($B52,'Raw Stats'!$BU$3:$CJ$528,13,FALSE)+VLOOKUP($B52,'Raw Stats'!$BU$3:$CJ$528,14,FALSE)</f>
        <v>0</v>
      </c>
      <c r="CQ52">
        <f>VLOOKUP($B52,'Raw Stats'!$BU$3:$CJ$528,15,FALSE)</f>
        <v>2</v>
      </c>
      <c r="CR52">
        <f>VLOOKUP($B52,'Raw Stats'!$BU$3:$CJ$528,16,FALSE)</f>
        <v>195</v>
      </c>
      <c r="CT52">
        <f>VLOOKUP($B52,'Raw Stats'!$BC$3:$BR$528,3,FALSE)</f>
        <v>46</v>
      </c>
      <c r="CU52">
        <f>VLOOKUP($B52,'Raw Stats'!$BC$3:$BR$528,4,FALSE)</f>
        <v>18</v>
      </c>
      <c r="CV52">
        <f>VLOOKUP($B52,'Raw Stats'!$BC$3:$BR$5288,5,FALSE)</f>
        <v>11</v>
      </c>
      <c r="CW52">
        <f>VLOOKUP($B52,'Raw Stats'!$BC$3:$BR$52888,6,FALSE)</f>
        <v>29</v>
      </c>
      <c r="CX52">
        <f>VLOOKUP($B52,'Raw Stats'!$BC$3:$BR$5288,7,FALSE)</f>
        <v>6</v>
      </c>
      <c r="CY52">
        <f>VLOOKUP($B52,'Raw Stats'!$BC$3:$BR$5288,8,FALSE)</f>
        <v>22</v>
      </c>
      <c r="CZ52">
        <f>VLOOKUP($B52,'Raw Stats'!$BC$3:$BR$5288,9,FALSE)</f>
        <v>156</v>
      </c>
      <c r="DA52">
        <f>VLOOKUP($B52,'Raw Stats'!$BC$3:$BR$5288,10,FALSE)</f>
        <v>8</v>
      </c>
      <c r="DB52">
        <f>VLOOKUP($B52,'Raw Stats'!$BC$3:$BR$5288,11,FALSE)+VLOOKUP($B52,'Raw Stats'!$BC$3:$BR$5288,12,FALSE)</f>
        <v>13</v>
      </c>
      <c r="DC52">
        <f>VLOOKUP($B52,'Raw Stats'!$BC$3:$BR$5288,13,FALSE)+VLOOKUP($B52,'Raw Stats'!$BC$3:$BR$5288,14,FALSE)</f>
        <v>0</v>
      </c>
      <c r="DD52">
        <f>VLOOKUP($B52,'Raw Stats'!$BC$3:$BR$5288,15,FALSE)</f>
        <v>1</v>
      </c>
      <c r="DE52">
        <f>VLOOKUP($B52,'Raw Stats'!$BC$3:$BR$5288,16,FALSE)</f>
        <v>142</v>
      </c>
      <c r="DG52">
        <f>VLOOKUP($B52,'Raw Stats'!$AK$3:$AZ$528,3,FALSE)</f>
        <v>82</v>
      </c>
      <c r="DH52">
        <f>VLOOKUP($B52,'Raw Stats'!$AK$3:$AZ$528,4,FALSE)</f>
        <v>22</v>
      </c>
      <c r="DI52">
        <f>VLOOKUP($B52,'Raw Stats'!$AK$3:$AZ$528,5,FALSE)</f>
        <v>32</v>
      </c>
      <c r="DJ52">
        <f>VLOOKUP($B52,'Raw Stats'!$AK$3:$AZ$528,6,FALSE)</f>
        <v>54</v>
      </c>
      <c r="DK52">
        <f>VLOOKUP($B52,'Raw Stats'!$AK$3:$AZ$528,7,FALSE)</f>
        <v>18</v>
      </c>
      <c r="DL52">
        <f>VLOOKUP($B52,'Raw Stats'!$AK$3:$AZ$528,8,FALSE)</f>
        <v>53</v>
      </c>
      <c r="DM52">
        <f>VLOOKUP($B52,'Raw Stats'!$AK$3:$AZ$528,9,FALSE)</f>
        <v>293</v>
      </c>
      <c r="DN52">
        <f>VLOOKUP($B52,'Raw Stats'!$AK$3:$AZ$528,10,FALSE)</f>
        <v>32</v>
      </c>
      <c r="DO52">
        <f>VLOOKUP($B52,'Raw Stats'!$AK$3:$AZ$528,11,FALSE)+VLOOKUP($B52,'Raw Stats'!$AK$3:$AZ$528,12,FALSE)</f>
        <v>16</v>
      </c>
      <c r="DP52">
        <f>VLOOKUP($B52,'Raw Stats'!$AK$3:$AZ$528,13,FALSE)+VLOOKUP($B52,'Raw Stats'!$AK$3:$AZ$528,14,FALSE)</f>
        <v>3</v>
      </c>
      <c r="DQ52">
        <f>VLOOKUP($B52,'Raw Stats'!$AK$3:$AZ$528,15,FALSE)</f>
        <v>6</v>
      </c>
      <c r="DR52">
        <f>VLOOKUP($B52,'Raw Stats'!$AK$3:$AZ$528,16,FALSE)</f>
        <v>214</v>
      </c>
      <c r="DT52">
        <f>VLOOKUP($B52,'Raw Stats'!$S$3:$AH$528,3,FALSE)</f>
        <v>82</v>
      </c>
      <c r="DU52">
        <f>VLOOKUP($B52,'Raw Stats'!$S$3:$AH$528,4,FALSE)</f>
        <v>28</v>
      </c>
      <c r="DV52">
        <f>VLOOKUP($B52,'Raw Stats'!$S$3:$AH$528,5,FALSE)</f>
        <v>29</v>
      </c>
      <c r="DW52">
        <f>VLOOKUP($B52,'Raw Stats'!$S$3:$AH$528,6,FALSE)</f>
        <v>57</v>
      </c>
      <c r="DX52">
        <f>VLOOKUP($B52,'Raw Stats'!$S$3:$AH$528,7,FALSE)</f>
        <v>17</v>
      </c>
      <c r="DY52">
        <f>VLOOKUP($B52,'Raw Stats'!$S$3:$AH$528,8,FALSE)</f>
        <v>67</v>
      </c>
      <c r="DZ52">
        <f>VLOOKUP($B52,'Raw Stats'!$S$3:$AH$528,9,FALSE)</f>
        <v>300</v>
      </c>
      <c r="EA52">
        <f>VLOOKUP($B52,'Raw Stats'!$S$3:$AH$528,10,FALSE)</f>
        <v>29</v>
      </c>
      <c r="EB52">
        <f>VLOOKUP($B52,'Raw Stats'!$S$3:$AH$528,11,FALSE)+VLOOKUP($B52,'Raw Stats'!$S$3:$AH$528,12,FALSE)</f>
        <v>15</v>
      </c>
      <c r="EC52">
        <f>VLOOKUP($B52,'Raw Stats'!$S$3:$AH$528,13,FALSE)+VLOOKUP($B52,'Raw Stats'!$S$3:$AH$528,14,FALSE)</f>
        <v>0</v>
      </c>
      <c r="ED52">
        <f>VLOOKUP($B52,'Raw Stats'!$S$3:$AH$528,15,FALSE)</f>
        <v>2</v>
      </c>
      <c r="EE52">
        <f>VLOOKUP($B52,'Raw Stats'!$S$3:$AH$528,16,FALSE)</f>
        <v>228</v>
      </c>
    </row>
    <row r="53" spans="1:135" x14ac:dyDescent="0.2">
      <c r="A53" t="e">
        <f>VLOOKUP(B53,'ALL SKATERS'!$B$3:$I$378,9,FALSE)</f>
        <v>#REF!</v>
      </c>
      <c r="B53" t="s">
        <v>222</v>
      </c>
      <c r="C53">
        <f t="shared" si="8"/>
        <v>0.65074340969576616</v>
      </c>
      <c r="D53">
        <f t="shared" si="9"/>
        <v>0.71415179812168272</v>
      </c>
      <c r="E53">
        <f t="shared" si="10"/>
        <v>0.87941680777747422</v>
      </c>
      <c r="F53">
        <f t="shared" si="11"/>
        <v>0.90470238838359429</v>
      </c>
      <c r="G53">
        <f t="shared" si="12"/>
        <v>0.98066953922355904</v>
      </c>
      <c r="H53">
        <f>VLOOKUP(B53,'ALL SKATERS'!$B$3:$H$378,7,FALSE)</f>
        <v>0</v>
      </c>
      <c r="I53" s="29" t="e">
        <f t="shared" si="13"/>
        <v>#REF!</v>
      </c>
      <c r="J53" s="29">
        <f t="shared" si="14"/>
        <v>-97</v>
      </c>
      <c r="K53" s="29">
        <f t="shared" si="15"/>
        <v>-0.96</v>
      </c>
      <c r="L53">
        <f>BU53*'Value Calculations'!$D$3</f>
        <v>7.3392377152686823</v>
      </c>
      <c r="M53">
        <f>BV53*'Value Calculations'!$D$4</f>
        <v>7.4890921930269485</v>
      </c>
      <c r="N53">
        <f>BW53*'Value Calculations'!$D$5</f>
        <v>10.878862307169783</v>
      </c>
      <c r="O53">
        <f>BX53*'Value Calculations'!$D$6</f>
        <v>1.0005194553549028</v>
      </c>
      <c r="P53">
        <f>BY53*'Value Calculations'!$D$7</f>
        <v>2.5486614345831913</v>
      </c>
      <c r="Q53">
        <f>BZ53*'Value Calculations'!$D$8</f>
        <v>2.084852147339654</v>
      </c>
      <c r="R53">
        <f>CA53*'Value Calculations'!$D$9</f>
        <v>3.0228601761004015</v>
      </c>
      <c r="S53">
        <f>CB53*'Value Calculations'!$D$10</f>
        <v>4.7491141629906615</v>
      </c>
      <c r="T53">
        <f>CC53*'Value Calculations'!$D$11</f>
        <v>0</v>
      </c>
      <c r="U53">
        <f>CD53*'Value Calculations'!$D$12</f>
        <v>1.6277654791788281</v>
      </c>
      <c r="V53">
        <f>CE53*'Value Calculations'!$D$13</f>
        <v>11.969251114343994</v>
      </c>
      <c r="X53">
        <f>CH53*'Value Calculations'!$D$3</f>
        <v>7.7469731438947198</v>
      </c>
      <c r="Y53">
        <f>CI53*'Value Calculations'!$D$4</f>
        <v>7.8147048970715982</v>
      </c>
      <c r="Z53">
        <f>CJ53*'Value Calculations'!$D$5</f>
        <v>11.409538517275626</v>
      </c>
      <c r="AA53">
        <f>CK53*'Value Calculations'!$D$6</f>
        <v>1.75090904687108</v>
      </c>
      <c r="AB53">
        <f>CL53*'Value Calculations'!$D$7</f>
        <v>4.2184740986204545</v>
      </c>
      <c r="AC53">
        <f>CM53*'Value Calculations'!$D$8</f>
        <v>3.1632239476877508</v>
      </c>
      <c r="AD53">
        <f>CN53*'Value Calculations'!$D$9</f>
        <v>2.6450026540878513</v>
      </c>
      <c r="AE53">
        <f>CO53*'Value Calculations'!$D$10</f>
        <v>2.5572153185334328</v>
      </c>
      <c r="AF53">
        <f>CP53*'Value Calculations'!$D$11</f>
        <v>0</v>
      </c>
      <c r="AG53">
        <f>CQ53*'Value Calculations'!$D$12</f>
        <v>0.81388273958941404</v>
      </c>
      <c r="AH53">
        <f>CR53*'Value Calculations'!$D$13</f>
        <v>16.440523082346058</v>
      </c>
      <c r="AJ53">
        <f>CU53*'Value Calculations'!$D$3</f>
        <v>4.4850897148864171</v>
      </c>
      <c r="AK53">
        <f>CV53*'Value Calculations'!$D$4</f>
        <v>7.1634794889822988</v>
      </c>
      <c r="AL53">
        <f>CW53*'Value Calculations'!$D$5</f>
        <v>8.7561574667464104</v>
      </c>
      <c r="AM53">
        <f>CX53*'Value Calculations'!$D$6</f>
        <v>1.8759739787904428</v>
      </c>
      <c r="AN53">
        <f>CY53*'Value Calculations'!$D$7</f>
        <v>1.9334672952010417</v>
      </c>
      <c r="AO53">
        <f>CZ53*'Value Calculations'!$D$8</f>
        <v>2.084852147339654</v>
      </c>
      <c r="AP53">
        <f>DA53*'Value Calculations'!$D$9</f>
        <v>1.5114300880502007</v>
      </c>
      <c r="AQ53">
        <f>DB53*'Value Calculations'!$D$10</f>
        <v>2.1918988444572283</v>
      </c>
      <c r="AR53">
        <f>DC53*'Value Calculations'!$D$11</f>
        <v>0</v>
      </c>
      <c r="AS53">
        <f>DD53*'Value Calculations'!$D$12</f>
        <v>2.441648218768242</v>
      </c>
      <c r="AT53">
        <f>DE53*'Value Calculations'!$D$13</f>
        <v>9.7680095300968226</v>
      </c>
      <c r="AV53">
        <f>DH53*'Value Calculations'!$D$3</f>
        <v>8.9701794297728341</v>
      </c>
      <c r="AW53">
        <f>DI53*'Value Calculations'!$D$4</f>
        <v>12.047670049652048</v>
      </c>
      <c r="AX53">
        <f>DJ53*'Value Calculations'!$D$5</f>
        <v>15.654948198122371</v>
      </c>
      <c r="AY53">
        <f>DK53*'Value Calculations'!$D$6</f>
        <v>1.2506493191936285</v>
      </c>
      <c r="AZ53">
        <f>DL53*'Value Calculations'!$D$7</f>
        <v>3.8669345904020833</v>
      </c>
      <c r="BA53">
        <f>DM53*'Value Calculations'!$D$8</f>
        <v>2.5880923208354325</v>
      </c>
      <c r="BB53">
        <f>DN53*'Value Calculations'!$D$9</f>
        <v>4.6602427714881189</v>
      </c>
      <c r="BC53">
        <f>DO53*'Value Calculations'!$D$10</f>
        <v>6.9410130074478893</v>
      </c>
      <c r="BD53">
        <f>DP53*'Value Calculations'!$D$11</f>
        <v>0</v>
      </c>
      <c r="BE53">
        <f>DQ53*'Value Calculations'!$D$12</f>
        <v>1.6277654791788281</v>
      </c>
      <c r="BF53">
        <f>DR53*'Value Calculations'!$D$13</f>
        <v>16.578100681361509</v>
      </c>
      <c r="BH53">
        <f>DU53*'Value Calculations'!$D$3</f>
        <v>8.9701794297728341</v>
      </c>
      <c r="BI53">
        <f>DV53*'Value Calculations'!$D$4</f>
        <v>11.396444641562747</v>
      </c>
      <c r="BJ53">
        <f>DW53*'Value Calculations'!$D$5</f>
        <v>15.124271988016528</v>
      </c>
      <c r="BK53">
        <f>DX53*'Value Calculations'!$D$6</f>
        <v>1.75090904687108</v>
      </c>
      <c r="BL53">
        <f>DY53*'Value Calculations'!$D$7</f>
        <v>5.1852077462209749</v>
      </c>
      <c r="BM53">
        <f>DZ53*'Value Calculations'!$D$8</f>
        <v>3.6664641211835294</v>
      </c>
      <c r="BN53">
        <f>EA53*'Value Calculations'!$D$9</f>
        <v>3.6526227127879851</v>
      </c>
      <c r="BO53">
        <f>EB53*'Value Calculations'!$D$10</f>
        <v>4.7491141629906615</v>
      </c>
      <c r="BP53">
        <f>EC53*'Value Calculations'!$D$11</f>
        <v>0</v>
      </c>
      <c r="BQ53">
        <f>ED53*'Value Calculations'!$D$12</f>
        <v>2.441648218768242</v>
      </c>
      <c r="BR53">
        <f>EE53*'Value Calculations'!$D$13</f>
        <v>14.652014295145232</v>
      </c>
      <c r="BT53">
        <f>VLOOKUP($B53,'Raw Stats'!$CM$3:$DC$528,3,FALSE)</f>
        <v>81</v>
      </c>
      <c r="BU53">
        <f>VLOOKUP($B53,'Raw Stats'!$CM$3:$DC$528,4,FALSE)</f>
        <v>18</v>
      </c>
      <c r="BV53">
        <f>VLOOKUP($B53,'Raw Stats'!$CM$3:$DC$528,5,FALSE)</f>
        <v>23</v>
      </c>
      <c r="BW53">
        <f>VLOOKUP($B53,'Raw Stats'!$CM$3:$DC$528,6,FALSE)</f>
        <v>41</v>
      </c>
      <c r="BX53">
        <f>VLOOKUP($B53,'Raw Stats'!$CM$3:$DC$528,7,FALSE)</f>
        <v>8</v>
      </c>
      <c r="BY53">
        <f>VLOOKUP($B53,'Raw Stats'!$CM$3:$DC$528,8,FALSE)</f>
        <v>29</v>
      </c>
      <c r="BZ53">
        <f>VLOOKUP($B53,'Raw Stats'!$CM$3:$DC$528,9,FALSE)</f>
        <v>29</v>
      </c>
      <c r="CA53">
        <f>VLOOKUP($B53,'Raw Stats'!$CM$3:$DC$528,10,FALSE)</f>
        <v>24</v>
      </c>
      <c r="CB53">
        <f>VLOOKUP($B53,'Raw Stats'!$CM$3:$DC$528,11,FALSE)+VLOOKUP($B53,'Raw Stats'!$CM$3:$DC$528,12,FALSE)</f>
        <v>13</v>
      </c>
      <c r="CC53">
        <f>VLOOKUP($B53,'Raw Stats'!$CM$3:$DC$528,13,FALSE)+VLOOKUP($B53,'Raw Stats'!$CM$3:$DC$528,14,FALSE)</f>
        <v>0</v>
      </c>
      <c r="CD53">
        <f>VLOOKUP($B53,'Raw Stats'!$CM$3:$DC$528,15,FALSE)</f>
        <v>2</v>
      </c>
      <c r="CE53">
        <f>VLOOKUP($B53,'Raw Stats'!$CM$3:$DC$528,16,FALSE)</f>
        <v>174</v>
      </c>
      <c r="CG53">
        <f>VLOOKUP($B53,'Raw Stats'!$BU$3:$CJ$528,3,FALSE)</f>
        <v>82</v>
      </c>
      <c r="CH53">
        <f>VLOOKUP($B53,'Raw Stats'!$BU$3:$CJ$528,4,FALSE)</f>
        <v>19</v>
      </c>
      <c r="CI53">
        <f>VLOOKUP($B53,'Raw Stats'!$BU$3:$CJ$5288,5,FALSE)</f>
        <v>24</v>
      </c>
      <c r="CJ53">
        <f>VLOOKUP($B53,'Raw Stats'!$BU$3:$CJ$528,6,FALSE)</f>
        <v>43</v>
      </c>
      <c r="CK53">
        <f>VLOOKUP($B53,'Raw Stats'!$BU$3:$CJ$528,7,FALSE)</f>
        <v>14</v>
      </c>
      <c r="CL53">
        <f>VLOOKUP($B53,'Raw Stats'!$BU$3:$CJ$528,8,FALSE)</f>
        <v>48</v>
      </c>
      <c r="CM53">
        <f>VLOOKUP($B53,'Raw Stats'!$BU$3:$CJ$528,9,FALSE)</f>
        <v>44</v>
      </c>
      <c r="CN53">
        <f>VLOOKUP($B53,'Raw Stats'!$BU$3:$CJ$528,10,FALSE)</f>
        <v>21</v>
      </c>
      <c r="CO53">
        <f>VLOOKUP($B53,'Raw Stats'!$BU$3:$CJ$528,11,FALSE)+VLOOKUP($B53,'Raw Stats'!$BU$3:$CJ$528,12,FALSE)</f>
        <v>7</v>
      </c>
      <c r="CP53">
        <f>VLOOKUP($B53,'Raw Stats'!$BU$3:$CJ$528,13,FALSE)+VLOOKUP($B53,'Raw Stats'!$BU$3:$CJ$528,14,FALSE)</f>
        <v>0</v>
      </c>
      <c r="CQ53">
        <f>VLOOKUP($B53,'Raw Stats'!$BU$3:$CJ$528,15,FALSE)</f>
        <v>1</v>
      </c>
      <c r="CR53">
        <f>VLOOKUP($B53,'Raw Stats'!$BU$3:$CJ$528,16,FALSE)</f>
        <v>239</v>
      </c>
      <c r="CT53">
        <f>VLOOKUP($B53,'Raw Stats'!$BC$3:$BR$528,3,FALSE)</f>
        <v>48</v>
      </c>
      <c r="CU53">
        <f>VLOOKUP($B53,'Raw Stats'!$BC$3:$BR$528,4,FALSE)</f>
        <v>11</v>
      </c>
      <c r="CV53">
        <f>VLOOKUP($B53,'Raw Stats'!$BC$3:$BR$5288,5,FALSE)</f>
        <v>22</v>
      </c>
      <c r="CW53">
        <f>VLOOKUP($B53,'Raw Stats'!$BC$3:$BR$52888,6,FALSE)</f>
        <v>33</v>
      </c>
      <c r="CX53">
        <f>VLOOKUP($B53,'Raw Stats'!$BC$3:$BR$5288,7,FALSE)</f>
        <v>15</v>
      </c>
      <c r="CY53">
        <f>VLOOKUP($B53,'Raw Stats'!$BC$3:$BR$5288,8,FALSE)</f>
        <v>22</v>
      </c>
      <c r="CZ53">
        <f>VLOOKUP($B53,'Raw Stats'!$BC$3:$BR$5288,9,FALSE)</f>
        <v>29</v>
      </c>
      <c r="DA53">
        <f>VLOOKUP($B53,'Raw Stats'!$BC$3:$BR$5288,10,FALSE)</f>
        <v>12</v>
      </c>
      <c r="DB53">
        <f>VLOOKUP($B53,'Raw Stats'!$BC$3:$BR$5288,11,FALSE)+VLOOKUP($B53,'Raw Stats'!$BC$3:$BR$5288,12,FALSE)</f>
        <v>6</v>
      </c>
      <c r="DC53">
        <f>VLOOKUP($B53,'Raw Stats'!$BC$3:$BR$5288,13,FALSE)+VLOOKUP($B53,'Raw Stats'!$BC$3:$BR$5288,14,FALSE)</f>
        <v>0</v>
      </c>
      <c r="DD53">
        <f>VLOOKUP($B53,'Raw Stats'!$BC$3:$BR$5288,15,FALSE)</f>
        <v>3</v>
      </c>
      <c r="DE53">
        <f>VLOOKUP($B53,'Raw Stats'!$BC$3:$BR$5288,16,FALSE)</f>
        <v>142</v>
      </c>
      <c r="DG53">
        <f>VLOOKUP($B53,'Raw Stats'!$AK$3:$AZ$528,3,FALSE)</f>
        <v>82</v>
      </c>
      <c r="DH53">
        <f>VLOOKUP($B53,'Raw Stats'!$AK$3:$AZ$528,4,FALSE)</f>
        <v>22</v>
      </c>
      <c r="DI53">
        <f>VLOOKUP($B53,'Raw Stats'!$AK$3:$AZ$528,5,FALSE)</f>
        <v>37</v>
      </c>
      <c r="DJ53">
        <f>VLOOKUP($B53,'Raw Stats'!$AK$3:$AZ$528,6,FALSE)</f>
        <v>59</v>
      </c>
      <c r="DK53">
        <f>VLOOKUP($B53,'Raw Stats'!$AK$3:$AZ$528,7,FALSE)</f>
        <v>10</v>
      </c>
      <c r="DL53">
        <f>VLOOKUP($B53,'Raw Stats'!$AK$3:$AZ$528,8,FALSE)</f>
        <v>44</v>
      </c>
      <c r="DM53">
        <f>VLOOKUP($B53,'Raw Stats'!$AK$3:$AZ$528,9,FALSE)</f>
        <v>36</v>
      </c>
      <c r="DN53">
        <f>VLOOKUP($B53,'Raw Stats'!$AK$3:$AZ$528,10,FALSE)</f>
        <v>37</v>
      </c>
      <c r="DO53">
        <f>VLOOKUP($B53,'Raw Stats'!$AK$3:$AZ$528,11,FALSE)+VLOOKUP($B53,'Raw Stats'!$AK$3:$AZ$528,12,FALSE)</f>
        <v>19</v>
      </c>
      <c r="DP53">
        <f>VLOOKUP($B53,'Raw Stats'!$AK$3:$AZ$528,13,FALSE)+VLOOKUP($B53,'Raw Stats'!$AK$3:$AZ$528,14,FALSE)</f>
        <v>0</v>
      </c>
      <c r="DQ53">
        <f>VLOOKUP($B53,'Raw Stats'!$AK$3:$AZ$528,15,FALSE)</f>
        <v>2</v>
      </c>
      <c r="DR53">
        <f>VLOOKUP($B53,'Raw Stats'!$AK$3:$AZ$528,16,FALSE)</f>
        <v>241</v>
      </c>
      <c r="DT53">
        <f>VLOOKUP($B53,'Raw Stats'!$S$3:$AH$528,3,FALSE)</f>
        <v>73</v>
      </c>
      <c r="DU53">
        <f>VLOOKUP($B53,'Raw Stats'!$S$3:$AH$528,4,FALSE)</f>
        <v>22</v>
      </c>
      <c r="DV53">
        <f>VLOOKUP($B53,'Raw Stats'!$S$3:$AH$528,5,FALSE)</f>
        <v>35</v>
      </c>
      <c r="DW53">
        <f>VLOOKUP($B53,'Raw Stats'!$S$3:$AH$528,6,FALSE)</f>
        <v>57</v>
      </c>
      <c r="DX53">
        <f>VLOOKUP($B53,'Raw Stats'!$S$3:$AH$528,7,FALSE)</f>
        <v>14</v>
      </c>
      <c r="DY53">
        <f>VLOOKUP($B53,'Raw Stats'!$S$3:$AH$528,8,FALSE)</f>
        <v>59</v>
      </c>
      <c r="DZ53">
        <f>VLOOKUP($B53,'Raw Stats'!$S$3:$AH$528,9,FALSE)</f>
        <v>51</v>
      </c>
      <c r="EA53">
        <f>VLOOKUP($B53,'Raw Stats'!$S$3:$AH$528,10,FALSE)</f>
        <v>29</v>
      </c>
      <c r="EB53">
        <f>VLOOKUP($B53,'Raw Stats'!$S$3:$AH$528,11,FALSE)+VLOOKUP($B53,'Raw Stats'!$S$3:$AH$528,12,FALSE)</f>
        <v>13</v>
      </c>
      <c r="EC53">
        <f>VLOOKUP($B53,'Raw Stats'!$S$3:$AH$528,13,FALSE)+VLOOKUP($B53,'Raw Stats'!$S$3:$AH$528,14,FALSE)</f>
        <v>0</v>
      </c>
      <c r="ED53">
        <f>VLOOKUP($B53,'Raw Stats'!$S$3:$AH$528,15,FALSE)</f>
        <v>3</v>
      </c>
      <c r="EE53">
        <f>VLOOKUP($B53,'Raw Stats'!$S$3:$AH$528,16,FALSE)</f>
        <v>213</v>
      </c>
    </row>
    <row r="54" spans="1:135" x14ac:dyDescent="0.2">
      <c r="A54" t="e">
        <f>VLOOKUP(B54,'ALL SKATERS'!$B$3:$I$378,9,FALSE)</f>
        <v>#REF!</v>
      </c>
      <c r="B54" t="s">
        <v>270</v>
      </c>
      <c r="C54">
        <f t="shared" si="8"/>
        <v>0.5207396135917568</v>
      </c>
      <c r="D54">
        <f t="shared" si="9"/>
        <v>0.6477868137633257</v>
      </c>
      <c r="E54">
        <f t="shared" si="10"/>
        <v>0.65475474377393272</v>
      </c>
      <c r="F54">
        <f t="shared" si="11"/>
        <v>0.60871120490561459</v>
      </c>
      <c r="G54">
        <f t="shared" si="12"/>
        <v>0.96257045194661039</v>
      </c>
      <c r="H54">
        <f>VLOOKUP(B54,'ALL SKATERS'!$B$3:$H$378,7,FALSE)</f>
        <v>0</v>
      </c>
      <c r="I54" s="29" t="e">
        <f t="shared" si="13"/>
        <v>#REF!</v>
      </c>
      <c r="J54" s="29">
        <f t="shared" si="14"/>
        <v>-97</v>
      </c>
      <c r="K54" s="29">
        <f t="shared" si="15"/>
        <v>-0.96</v>
      </c>
      <c r="L54">
        <f>BU54*'Value Calculations'!$D$3</f>
        <v>4.4850897148864171</v>
      </c>
      <c r="M54">
        <f>BV54*'Value Calculations'!$D$4</f>
        <v>6.8378667849376482</v>
      </c>
      <c r="N54">
        <f>BW54*'Value Calculations'!$D$5</f>
        <v>8.4908193616934895</v>
      </c>
      <c r="O54">
        <f>BX54*'Value Calculations'!$D$6</f>
        <v>-1.0005194553549028</v>
      </c>
      <c r="P54">
        <f>BY54*'Value Calculations'!$D$7</f>
        <v>1.4061580328734848</v>
      </c>
      <c r="Q54">
        <f>BZ54*'Value Calculations'!$D$8</f>
        <v>1.5816119738438754</v>
      </c>
      <c r="R54">
        <f>CA54*'Value Calculations'!$D$9</f>
        <v>4.4083377568130855</v>
      </c>
      <c r="S54">
        <f>CB54*'Value Calculations'!$D$10</f>
        <v>2.9225317926096377</v>
      </c>
      <c r="T54">
        <f>CC54*'Value Calculations'!$D$11</f>
        <v>0</v>
      </c>
      <c r="U54">
        <f>CD54*'Value Calculations'!$D$12</f>
        <v>0.81388273958941404</v>
      </c>
      <c r="V54">
        <f>CE54*'Value Calculations'!$D$13</f>
        <v>9.6304319310813735</v>
      </c>
      <c r="X54">
        <f>CH54*'Value Calculations'!$D$3</f>
        <v>5.300560572138493</v>
      </c>
      <c r="Y54">
        <f>CI54*'Value Calculations'!$D$4</f>
        <v>9.7683811213394982</v>
      </c>
      <c r="Z54">
        <f>CJ54*'Value Calculations'!$D$5</f>
        <v>11.409538517275626</v>
      </c>
      <c r="AA54">
        <f>CK54*'Value Calculations'!$D$6</f>
        <v>-1.8759739787904428</v>
      </c>
      <c r="AB54">
        <f>CL54*'Value Calculations'!$D$7</f>
        <v>2.1092370493102273</v>
      </c>
      <c r="AC54">
        <f>CM54*'Value Calculations'!$D$8</f>
        <v>2.6599837741919723</v>
      </c>
      <c r="AD54">
        <f>CN54*'Value Calculations'!$D$9</f>
        <v>4.156432742138052</v>
      </c>
      <c r="AE54">
        <f>CO54*'Value Calculations'!$D$10</f>
        <v>4.7491141629906615</v>
      </c>
      <c r="AF54">
        <f>CP54*'Value Calculations'!$D$11</f>
        <v>0</v>
      </c>
      <c r="AG54">
        <f>CQ54*'Value Calculations'!$D$12</f>
        <v>0.81388273958941404</v>
      </c>
      <c r="AH54">
        <f>CR54*'Value Calculations'!$D$13</f>
        <v>9.4928543320659244</v>
      </c>
      <c r="AJ54">
        <f>CU54*'Value Calculations'!$D$3</f>
        <v>3.6696188576343411</v>
      </c>
      <c r="AK54">
        <f>CV54*'Value Calculations'!$D$4</f>
        <v>3.5817397444911494</v>
      </c>
      <c r="AL54">
        <f>CW54*'Value Calculations'!$D$5</f>
        <v>5.3067621010584309</v>
      </c>
      <c r="AM54">
        <f>CX54*'Value Calculations'!$D$6</f>
        <v>-0.75038959151617712</v>
      </c>
      <c r="AN54">
        <f>CY54*'Value Calculations'!$D$7</f>
        <v>1.4061580328734848</v>
      </c>
      <c r="AO54">
        <f>CZ54*'Value Calculations'!$D$8</f>
        <v>0.79080598692193771</v>
      </c>
      <c r="AP54">
        <f>DA54*'Value Calculations'!$D$9</f>
        <v>1.1335725660376506</v>
      </c>
      <c r="AQ54">
        <f>DB54*'Value Calculations'!$D$10</f>
        <v>3.2878482666858426</v>
      </c>
      <c r="AR54">
        <f>DC54*'Value Calculations'!$D$11</f>
        <v>0</v>
      </c>
      <c r="AS54">
        <f>DD54*'Value Calculations'!$D$12</f>
        <v>0.81388273958941404</v>
      </c>
      <c r="AT54">
        <f>DE54*'Value Calculations'!$D$13</f>
        <v>5.6406815596333759</v>
      </c>
      <c r="AV54">
        <f>DH54*'Value Calculations'!$D$3</f>
        <v>4.0773542862603787</v>
      </c>
      <c r="AW54">
        <f>DI54*'Value Calculations'!$D$4</f>
        <v>8.4659303051608976</v>
      </c>
      <c r="AX54">
        <f>DJ54*'Value Calculations'!$D$5</f>
        <v>9.5521717819051766</v>
      </c>
      <c r="AY54">
        <f>DK54*'Value Calculations'!$D$6</f>
        <v>-1.6258441149517171</v>
      </c>
      <c r="AZ54">
        <f>DL54*'Value Calculations'!$D$7</f>
        <v>3.7790497133474905</v>
      </c>
      <c r="BA54">
        <f>DM54*'Value Calculations'!$D$8</f>
        <v>1.5816119738438754</v>
      </c>
      <c r="BB54">
        <f>DN54*'Value Calculations'!$D$9</f>
        <v>2.6450026540878513</v>
      </c>
      <c r="BC54">
        <f>DO54*'Value Calculations'!$D$10</f>
        <v>3.2878482666858426</v>
      </c>
      <c r="BD54">
        <f>DP54*'Value Calculations'!$D$11</f>
        <v>0</v>
      </c>
      <c r="BE54">
        <f>DQ54*'Value Calculations'!$D$12</f>
        <v>0.81388273958941404</v>
      </c>
      <c r="BF54">
        <f>DR54*'Value Calculations'!$D$13</f>
        <v>9.4240655325582008</v>
      </c>
      <c r="BH54">
        <f>DU54*'Value Calculations'!$D$3</f>
        <v>5.7082960007645305</v>
      </c>
      <c r="BI54">
        <f>DV54*'Value Calculations'!$D$4</f>
        <v>9.1171557132501988</v>
      </c>
      <c r="BJ54">
        <f>DW54*'Value Calculations'!$D$5</f>
        <v>11.144200412222705</v>
      </c>
      <c r="BK54">
        <f>DX54*'Value Calculations'!$D$6</f>
        <v>0.37519479575808856</v>
      </c>
      <c r="BL54">
        <f>DY54*'Value Calculations'!$D$7</f>
        <v>1.5819277869826704</v>
      </c>
      <c r="BM54">
        <f>DZ54*'Value Calculations'!$D$8</f>
        <v>2.084852147339654</v>
      </c>
      <c r="BN54">
        <f>EA54*'Value Calculations'!$D$9</f>
        <v>2.2671451320753011</v>
      </c>
      <c r="BO54">
        <f>EB54*'Value Calculations'!$D$10</f>
        <v>3.2878482666858426</v>
      </c>
      <c r="BP54">
        <f>EC54*'Value Calculations'!$D$11</f>
        <v>1.9814282960498748</v>
      </c>
      <c r="BQ54">
        <f>ED54*'Value Calculations'!$D$12</f>
        <v>0.81388273958941404</v>
      </c>
      <c r="BR54">
        <f>EE54*'Value Calculations'!$D$13</f>
        <v>6.8788799507724097</v>
      </c>
      <c r="BT54">
        <f>VLOOKUP($B54,'Raw Stats'!$CM$3:$DC$528,3,FALSE)</f>
        <v>76</v>
      </c>
      <c r="BU54">
        <f>VLOOKUP($B54,'Raw Stats'!$CM$3:$DC$528,4,FALSE)</f>
        <v>11</v>
      </c>
      <c r="BV54">
        <f>VLOOKUP($B54,'Raw Stats'!$CM$3:$DC$528,5,FALSE)</f>
        <v>21</v>
      </c>
      <c r="BW54">
        <f>VLOOKUP($B54,'Raw Stats'!$CM$3:$DC$528,6,FALSE)</f>
        <v>32</v>
      </c>
      <c r="BX54">
        <f>VLOOKUP($B54,'Raw Stats'!$CM$3:$DC$528,7,FALSE)</f>
        <v>-8</v>
      </c>
      <c r="BY54">
        <f>VLOOKUP($B54,'Raw Stats'!$CM$3:$DC$528,8,FALSE)</f>
        <v>16</v>
      </c>
      <c r="BZ54">
        <f>VLOOKUP($B54,'Raw Stats'!$CM$3:$DC$528,9,FALSE)</f>
        <v>22</v>
      </c>
      <c r="CA54">
        <f>VLOOKUP($B54,'Raw Stats'!$CM$3:$DC$528,10,FALSE)</f>
        <v>35</v>
      </c>
      <c r="CB54">
        <f>VLOOKUP($B54,'Raw Stats'!$CM$3:$DC$528,11,FALSE)+VLOOKUP($B54,'Raw Stats'!$CM$3:$DC$528,12,FALSE)</f>
        <v>8</v>
      </c>
      <c r="CC54">
        <f>VLOOKUP($B54,'Raw Stats'!$CM$3:$DC$528,13,FALSE)+VLOOKUP($B54,'Raw Stats'!$CM$3:$DC$528,14,FALSE)</f>
        <v>0</v>
      </c>
      <c r="CD54">
        <f>VLOOKUP($B54,'Raw Stats'!$CM$3:$DC$528,15,FALSE)</f>
        <v>1</v>
      </c>
      <c r="CE54">
        <f>VLOOKUP($B54,'Raw Stats'!$CM$3:$DC$528,16,FALSE)</f>
        <v>140</v>
      </c>
      <c r="CG54">
        <f>VLOOKUP($B54,'Raw Stats'!$BU$3:$CJ$528,3,FALSE)</f>
        <v>75</v>
      </c>
      <c r="CH54">
        <f>VLOOKUP($B54,'Raw Stats'!$BU$3:$CJ$528,4,FALSE)</f>
        <v>13</v>
      </c>
      <c r="CI54">
        <f>VLOOKUP($B54,'Raw Stats'!$BU$3:$CJ$5288,5,FALSE)</f>
        <v>30</v>
      </c>
      <c r="CJ54">
        <f>VLOOKUP($B54,'Raw Stats'!$BU$3:$CJ$528,6,FALSE)</f>
        <v>43</v>
      </c>
      <c r="CK54">
        <f>VLOOKUP($B54,'Raw Stats'!$BU$3:$CJ$528,7,FALSE)</f>
        <v>-15</v>
      </c>
      <c r="CL54">
        <f>VLOOKUP($B54,'Raw Stats'!$BU$3:$CJ$528,8,FALSE)</f>
        <v>24</v>
      </c>
      <c r="CM54">
        <f>VLOOKUP($B54,'Raw Stats'!$BU$3:$CJ$528,9,FALSE)</f>
        <v>37</v>
      </c>
      <c r="CN54">
        <f>VLOOKUP($B54,'Raw Stats'!$BU$3:$CJ$528,10,FALSE)</f>
        <v>33</v>
      </c>
      <c r="CO54">
        <f>VLOOKUP($B54,'Raw Stats'!$BU$3:$CJ$528,11,FALSE)+VLOOKUP($B54,'Raw Stats'!$BU$3:$CJ$528,12,FALSE)</f>
        <v>13</v>
      </c>
      <c r="CP54">
        <f>VLOOKUP($B54,'Raw Stats'!$BU$3:$CJ$528,13,FALSE)+VLOOKUP($B54,'Raw Stats'!$BU$3:$CJ$528,14,FALSE)</f>
        <v>0</v>
      </c>
      <c r="CQ54">
        <f>VLOOKUP($B54,'Raw Stats'!$BU$3:$CJ$528,15,FALSE)</f>
        <v>1</v>
      </c>
      <c r="CR54">
        <f>VLOOKUP($B54,'Raw Stats'!$BU$3:$CJ$528,16,FALSE)</f>
        <v>138</v>
      </c>
      <c r="CT54">
        <f>VLOOKUP($B54,'Raw Stats'!$BC$3:$BR$528,3,FALSE)</f>
        <v>38</v>
      </c>
      <c r="CU54">
        <f>VLOOKUP($B54,'Raw Stats'!$BC$3:$BR$528,4,FALSE)</f>
        <v>9</v>
      </c>
      <c r="CV54">
        <f>VLOOKUP($B54,'Raw Stats'!$BC$3:$BR$5288,5,FALSE)</f>
        <v>11</v>
      </c>
      <c r="CW54">
        <f>VLOOKUP($B54,'Raw Stats'!$BC$3:$BR$52888,6,FALSE)</f>
        <v>20</v>
      </c>
      <c r="CX54">
        <f>VLOOKUP($B54,'Raw Stats'!$BC$3:$BR$5288,7,FALSE)</f>
        <v>-6</v>
      </c>
      <c r="CY54">
        <f>VLOOKUP($B54,'Raw Stats'!$BC$3:$BR$5288,8,FALSE)</f>
        <v>16</v>
      </c>
      <c r="CZ54">
        <f>VLOOKUP($B54,'Raw Stats'!$BC$3:$BR$5288,9,FALSE)</f>
        <v>11</v>
      </c>
      <c r="DA54">
        <f>VLOOKUP($B54,'Raw Stats'!$BC$3:$BR$5288,10,FALSE)</f>
        <v>9</v>
      </c>
      <c r="DB54">
        <f>VLOOKUP($B54,'Raw Stats'!$BC$3:$BR$5288,11,FALSE)+VLOOKUP($B54,'Raw Stats'!$BC$3:$BR$5288,12,FALSE)</f>
        <v>9</v>
      </c>
      <c r="DC54">
        <f>VLOOKUP($B54,'Raw Stats'!$BC$3:$BR$5288,13,FALSE)+VLOOKUP($B54,'Raw Stats'!$BC$3:$BR$5288,14,FALSE)</f>
        <v>0</v>
      </c>
      <c r="DD54">
        <f>VLOOKUP($B54,'Raw Stats'!$BC$3:$BR$5288,15,FALSE)</f>
        <v>1</v>
      </c>
      <c r="DE54">
        <f>VLOOKUP($B54,'Raw Stats'!$BC$3:$BR$5288,16,FALSE)</f>
        <v>82</v>
      </c>
      <c r="DG54">
        <f>VLOOKUP($B54,'Raw Stats'!$AK$3:$AZ$528,3,FALSE)</f>
        <v>69</v>
      </c>
      <c r="DH54">
        <f>VLOOKUP($B54,'Raw Stats'!$AK$3:$AZ$528,4,FALSE)</f>
        <v>10</v>
      </c>
      <c r="DI54">
        <f>VLOOKUP($B54,'Raw Stats'!$AK$3:$AZ$528,5,FALSE)</f>
        <v>26</v>
      </c>
      <c r="DJ54">
        <f>VLOOKUP($B54,'Raw Stats'!$AK$3:$AZ$528,6,FALSE)</f>
        <v>36</v>
      </c>
      <c r="DK54">
        <f>VLOOKUP($B54,'Raw Stats'!$AK$3:$AZ$528,7,FALSE)</f>
        <v>-13</v>
      </c>
      <c r="DL54">
        <f>VLOOKUP($B54,'Raw Stats'!$AK$3:$AZ$528,8,FALSE)</f>
        <v>43</v>
      </c>
      <c r="DM54">
        <f>VLOOKUP($B54,'Raw Stats'!$AK$3:$AZ$528,9,FALSE)</f>
        <v>22</v>
      </c>
      <c r="DN54">
        <f>VLOOKUP($B54,'Raw Stats'!$AK$3:$AZ$528,10,FALSE)</f>
        <v>21</v>
      </c>
      <c r="DO54">
        <f>VLOOKUP($B54,'Raw Stats'!$AK$3:$AZ$528,11,FALSE)+VLOOKUP($B54,'Raw Stats'!$AK$3:$AZ$528,12,FALSE)</f>
        <v>9</v>
      </c>
      <c r="DP54">
        <f>VLOOKUP($B54,'Raw Stats'!$AK$3:$AZ$528,13,FALSE)+VLOOKUP($B54,'Raw Stats'!$AK$3:$AZ$528,14,FALSE)</f>
        <v>0</v>
      </c>
      <c r="DQ54">
        <f>VLOOKUP($B54,'Raw Stats'!$AK$3:$AZ$528,15,FALSE)</f>
        <v>1</v>
      </c>
      <c r="DR54">
        <f>VLOOKUP($B54,'Raw Stats'!$AK$3:$AZ$528,16,FALSE)</f>
        <v>137</v>
      </c>
      <c r="DT54">
        <f>VLOOKUP($B54,'Raw Stats'!$S$3:$AH$528,3,FALSE)</f>
        <v>47</v>
      </c>
      <c r="DU54">
        <f>VLOOKUP($B54,'Raw Stats'!$S$3:$AH$528,4,FALSE)</f>
        <v>14</v>
      </c>
      <c r="DV54">
        <f>VLOOKUP($B54,'Raw Stats'!$S$3:$AH$528,5,FALSE)</f>
        <v>28</v>
      </c>
      <c r="DW54">
        <f>VLOOKUP($B54,'Raw Stats'!$S$3:$AH$528,6,FALSE)</f>
        <v>42</v>
      </c>
      <c r="DX54">
        <f>VLOOKUP($B54,'Raw Stats'!$S$3:$AH$528,7,FALSE)</f>
        <v>3</v>
      </c>
      <c r="DY54">
        <f>VLOOKUP($B54,'Raw Stats'!$S$3:$AH$528,8,FALSE)</f>
        <v>18</v>
      </c>
      <c r="DZ54">
        <f>VLOOKUP($B54,'Raw Stats'!$S$3:$AH$528,9,FALSE)</f>
        <v>29</v>
      </c>
      <c r="EA54">
        <f>VLOOKUP($B54,'Raw Stats'!$S$3:$AH$528,10,FALSE)</f>
        <v>18</v>
      </c>
      <c r="EB54">
        <f>VLOOKUP($B54,'Raw Stats'!$S$3:$AH$528,11,FALSE)+VLOOKUP($B54,'Raw Stats'!$S$3:$AH$528,12,FALSE)</f>
        <v>9</v>
      </c>
      <c r="EC54">
        <f>VLOOKUP($B54,'Raw Stats'!$S$3:$AH$528,13,FALSE)+VLOOKUP($B54,'Raw Stats'!$S$3:$AH$528,14,FALSE)</f>
        <v>2</v>
      </c>
      <c r="ED54">
        <f>VLOOKUP($B54,'Raw Stats'!$S$3:$AH$528,15,FALSE)</f>
        <v>1</v>
      </c>
      <c r="EE54">
        <f>VLOOKUP($B54,'Raw Stats'!$S$3:$AH$528,16,FALSE)</f>
        <v>100</v>
      </c>
    </row>
    <row r="55" spans="1:135" x14ac:dyDescent="0.2">
      <c r="A55" t="e">
        <f>VLOOKUP(B55,'ALL SKATERS'!$B$3:$I$378,9,FALSE)</f>
        <v>#N/A</v>
      </c>
      <c r="B55" t="s">
        <v>233</v>
      </c>
      <c r="C55" t="e">
        <f t="shared" si="8"/>
        <v>#N/A</v>
      </c>
      <c r="D55">
        <f t="shared" si="9"/>
        <v>0.70381103143858847</v>
      </c>
      <c r="E55">
        <f t="shared" si="10"/>
        <v>0.68268005733405779</v>
      </c>
      <c r="F55">
        <f t="shared" si="11"/>
        <v>0.87594503532932388</v>
      </c>
      <c r="G55">
        <f t="shared" si="12"/>
        <v>0.86398219408673815</v>
      </c>
      <c r="H55" t="e">
        <f>VLOOKUP(B55,'ALL SKATERS'!$B$3:$H$378,7,FALSE)</f>
        <v>#N/A</v>
      </c>
      <c r="I55" s="29" t="e">
        <f t="shared" si="13"/>
        <v>#N/A</v>
      </c>
      <c r="J55" s="29" t="e">
        <f t="shared" si="14"/>
        <v>#N/A</v>
      </c>
      <c r="K55" s="29" t="e">
        <f t="shared" si="15"/>
        <v>#N/A</v>
      </c>
      <c r="L55" t="e">
        <f>BU55*'Value Calculations'!$D$3</f>
        <v>#N/A</v>
      </c>
      <c r="M55" t="e">
        <f>BV55*'Value Calculations'!$D$4</f>
        <v>#N/A</v>
      </c>
      <c r="N55" t="e">
        <f>BW55*'Value Calculations'!$D$5</f>
        <v>#N/A</v>
      </c>
      <c r="O55" t="e">
        <f>BX55*'Value Calculations'!$D$6</f>
        <v>#N/A</v>
      </c>
      <c r="P55" t="e">
        <f>BY55*'Value Calculations'!$D$7</f>
        <v>#N/A</v>
      </c>
      <c r="Q55" t="e">
        <f>BZ55*'Value Calculations'!$D$8</f>
        <v>#N/A</v>
      </c>
      <c r="R55" t="e">
        <f>CA55*'Value Calculations'!$D$9</f>
        <v>#N/A</v>
      </c>
      <c r="S55" t="e">
        <f>CB55*'Value Calculations'!$D$10</f>
        <v>#N/A</v>
      </c>
      <c r="T55" t="e">
        <f>CC55*'Value Calculations'!$D$11</f>
        <v>#N/A</v>
      </c>
      <c r="U55" t="e">
        <f>CD55*'Value Calculations'!$D$12</f>
        <v>#N/A</v>
      </c>
      <c r="V55" t="e">
        <f>CE55*'Value Calculations'!$D$13</f>
        <v>#N/A</v>
      </c>
      <c r="X55">
        <f>CH55*'Value Calculations'!$D$3</f>
        <v>2.0386771431301893</v>
      </c>
      <c r="Y55">
        <f>CI55*'Value Calculations'!$D$4</f>
        <v>4.5585778566250994</v>
      </c>
      <c r="Z55">
        <f>CJ55*'Value Calculations'!$D$5</f>
        <v>5.0414239960055092</v>
      </c>
      <c r="AA55">
        <f>CK55*'Value Calculations'!$D$6</f>
        <v>-0.37519479575808856</v>
      </c>
      <c r="AB55">
        <f>CL55*'Value Calculations'!$D$7</f>
        <v>2.1092370493102273</v>
      </c>
      <c r="AC55">
        <f>CM55*'Value Calculations'!$D$8</f>
        <v>3.810247027896609</v>
      </c>
      <c r="AD55">
        <f>CN55*'Value Calculations'!$D$9</f>
        <v>1.7633351027252342</v>
      </c>
      <c r="AE55">
        <f>CO55*'Value Calculations'!$D$10</f>
        <v>1.4612658963048188</v>
      </c>
      <c r="AF55">
        <f>CP55*'Value Calculations'!$D$11</f>
        <v>0</v>
      </c>
      <c r="AG55">
        <f>CQ55*'Value Calculations'!$D$12</f>
        <v>1.6277654791788281</v>
      </c>
      <c r="AH55">
        <f>CR55*'Value Calculations'!$D$13</f>
        <v>3.3018623763707566</v>
      </c>
      <c r="AJ55">
        <f>CU55*'Value Calculations'!$D$3</f>
        <v>5.300560572138493</v>
      </c>
      <c r="AK55">
        <f>CV55*'Value Calculations'!$D$4</f>
        <v>2.9305143364018491</v>
      </c>
      <c r="AL55">
        <f>CW55*'Value Calculations'!$D$5</f>
        <v>5.8374383111642736</v>
      </c>
      <c r="AM55">
        <f>CX55*'Value Calculations'!$D$6</f>
        <v>0.12506493191936285</v>
      </c>
      <c r="AN55">
        <f>CY55*'Value Calculations'!$D$7</f>
        <v>1.9334672952010417</v>
      </c>
      <c r="AO55">
        <f>CZ55*'Value Calculations'!$D$8</f>
        <v>2.9475495876181315</v>
      </c>
      <c r="AP55">
        <f>DA55*'Value Calculations'!$D$9</f>
        <v>1.2595250733751673</v>
      </c>
      <c r="AQ55">
        <f>DB55*'Value Calculations'!$D$10</f>
        <v>0.36531647407620471</v>
      </c>
      <c r="AR55">
        <f>DC55*'Value Calculations'!$D$11</f>
        <v>0</v>
      </c>
      <c r="AS55">
        <f>DD55*'Value Calculations'!$D$12</f>
        <v>0.81388273958941404</v>
      </c>
      <c r="AT55">
        <f>DE55*'Value Calculations'!$D$13</f>
        <v>7.841923143880547</v>
      </c>
      <c r="AV55">
        <f>DH55*'Value Calculations'!$D$3</f>
        <v>6.9315022866426439</v>
      </c>
      <c r="AW55">
        <f>DI55*'Value Calculations'!$D$4</f>
        <v>4.8841905606697491</v>
      </c>
      <c r="AX55">
        <f>DJ55*'Value Calculations'!$D$5</f>
        <v>8.4908193616934895</v>
      </c>
      <c r="AY55">
        <f>DK55*'Value Calculations'!$D$6</f>
        <v>0</v>
      </c>
      <c r="AZ55">
        <f>DL55*'Value Calculations'!$D$7</f>
        <v>4.7457833609480113</v>
      </c>
      <c r="BA55">
        <f>DM55*'Value Calculations'!$D$8</f>
        <v>2.3005265074092733</v>
      </c>
      <c r="BB55">
        <f>DN55*'Value Calculations'!$D$9</f>
        <v>1.385477580712684</v>
      </c>
      <c r="BC55">
        <f>DO55*'Value Calculations'!$D$10</f>
        <v>2.9225317926096377</v>
      </c>
      <c r="BD55">
        <f>DP55*'Value Calculations'!$D$11</f>
        <v>0</v>
      </c>
      <c r="BE55">
        <f>DQ55*'Value Calculations'!$D$12</f>
        <v>2.441648218768242</v>
      </c>
      <c r="BF55">
        <f>DR55*'Value Calculations'!$D$13</f>
        <v>6.1909919556951687</v>
      </c>
      <c r="BH55">
        <f>DU55*'Value Calculations'!$D$3</f>
        <v>10.601121144276986</v>
      </c>
      <c r="BI55">
        <f>DV55*'Value Calculations'!$D$4</f>
        <v>8.7915430092055473</v>
      </c>
      <c r="BJ55">
        <f>DW55*'Value Calculations'!$D$5</f>
        <v>14.062919567804842</v>
      </c>
      <c r="BK55">
        <f>DX55*'Value Calculations'!$D$6</f>
        <v>3.626883025661523</v>
      </c>
      <c r="BL55">
        <f>DY55*'Value Calculations'!$D$7</f>
        <v>7.4702145496403887</v>
      </c>
      <c r="BM55">
        <f>DZ55*'Value Calculations'!$D$8</f>
        <v>5.3199675483839446</v>
      </c>
      <c r="BN55">
        <f>EA55*'Value Calculations'!$D$9</f>
        <v>1.7633351027252342</v>
      </c>
      <c r="BO55">
        <f>EB55*'Value Calculations'!$D$10</f>
        <v>2.9225317926096377</v>
      </c>
      <c r="BP55">
        <f>EC55*'Value Calculations'!$D$11</f>
        <v>0</v>
      </c>
      <c r="BQ55">
        <f>ED55*'Value Calculations'!$D$12</f>
        <v>1.6277654791788281</v>
      </c>
      <c r="BR55">
        <f>EE55*'Value Calculations'!$D$13</f>
        <v>12.93229430745213</v>
      </c>
      <c r="BT55" t="e">
        <f>VLOOKUP($B55,'Raw Stats'!$CM$3:$DC$528,3,FALSE)</f>
        <v>#N/A</v>
      </c>
      <c r="BU55" t="e">
        <f>VLOOKUP($B55,'Raw Stats'!$CM$3:$DC$528,4,FALSE)</f>
        <v>#N/A</v>
      </c>
      <c r="BV55" t="e">
        <f>VLOOKUP($B55,'Raw Stats'!$CM$3:$DC$528,5,FALSE)</f>
        <v>#N/A</v>
      </c>
      <c r="BW55" t="e">
        <f>VLOOKUP($B55,'Raw Stats'!$CM$3:$DC$528,6,FALSE)</f>
        <v>#N/A</v>
      </c>
      <c r="BX55" t="e">
        <f>VLOOKUP($B55,'Raw Stats'!$CM$3:$DC$528,7,FALSE)</f>
        <v>#N/A</v>
      </c>
      <c r="BY55" t="e">
        <f>VLOOKUP($B55,'Raw Stats'!$CM$3:$DC$528,8,FALSE)</f>
        <v>#N/A</v>
      </c>
      <c r="BZ55" t="e">
        <f>VLOOKUP($B55,'Raw Stats'!$CM$3:$DC$528,9,FALSE)</f>
        <v>#N/A</v>
      </c>
      <c r="CA55" t="e">
        <f>VLOOKUP($B55,'Raw Stats'!$CM$3:$DC$528,10,FALSE)</f>
        <v>#N/A</v>
      </c>
      <c r="CB55" t="e">
        <f>VLOOKUP($B55,'Raw Stats'!$CM$3:$DC$528,11,FALSE)+VLOOKUP($B55,'Raw Stats'!$CM$3:$DC$528,12,FALSE)</f>
        <v>#N/A</v>
      </c>
      <c r="CC55" t="e">
        <f>VLOOKUP($B55,'Raw Stats'!$CM$3:$DC$528,13,FALSE)+VLOOKUP($B55,'Raw Stats'!$CM$3:$DC$528,14,FALSE)</f>
        <v>#N/A</v>
      </c>
      <c r="CD55" t="e">
        <f>VLOOKUP($B55,'Raw Stats'!$CM$3:$DC$528,15,FALSE)</f>
        <v>#N/A</v>
      </c>
      <c r="CE55" t="e">
        <f>VLOOKUP($B55,'Raw Stats'!$CM$3:$DC$528,16,FALSE)</f>
        <v>#N/A</v>
      </c>
      <c r="CG55">
        <f>VLOOKUP($B55,'Raw Stats'!$BU$3:$CJ$528,3,FALSE)</f>
        <v>36</v>
      </c>
      <c r="CH55">
        <f>VLOOKUP($B55,'Raw Stats'!$BU$3:$CJ$528,4,FALSE)</f>
        <v>5</v>
      </c>
      <c r="CI55">
        <f>VLOOKUP($B55,'Raw Stats'!$BU$3:$CJ$5288,5,FALSE)</f>
        <v>14</v>
      </c>
      <c r="CJ55">
        <f>VLOOKUP($B55,'Raw Stats'!$BU$3:$CJ$528,6,FALSE)</f>
        <v>19</v>
      </c>
      <c r="CK55">
        <f>VLOOKUP($B55,'Raw Stats'!$BU$3:$CJ$528,7,FALSE)</f>
        <v>-3</v>
      </c>
      <c r="CL55">
        <f>VLOOKUP($B55,'Raw Stats'!$BU$3:$CJ$528,8,FALSE)</f>
        <v>24</v>
      </c>
      <c r="CM55">
        <f>VLOOKUP($B55,'Raw Stats'!$BU$3:$CJ$528,9,FALSE)</f>
        <v>53</v>
      </c>
      <c r="CN55">
        <f>VLOOKUP($B55,'Raw Stats'!$BU$3:$CJ$528,10,FALSE)</f>
        <v>14</v>
      </c>
      <c r="CO55">
        <f>VLOOKUP($B55,'Raw Stats'!$BU$3:$CJ$528,11,FALSE)+VLOOKUP($B55,'Raw Stats'!$BU$3:$CJ$528,12,FALSE)</f>
        <v>4</v>
      </c>
      <c r="CP55">
        <f>VLOOKUP($B55,'Raw Stats'!$BU$3:$CJ$528,13,FALSE)+VLOOKUP($B55,'Raw Stats'!$BU$3:$CJ$528,14,FALSE)</f>
        <v>0</v>
      </c>
      <c r="CQ55">
        <f>VLOOKUP($B55,'Raw Stats'!$BU$3:$CJ$528,15,FALSE)</f>
        <v>2</v>
      </c>
      <c r="CR55">
        <f>VLOOKUP($B55,'Raw Stats'!$BU$3:$CJ$528,16,FALSE)</f>
        <v>48</v>
      </c>
      <c r="CT55">
        <f>VLOOKUP($B55,'Raw Stats'!$BC$3:$BR$528,3,FALSE)</f>
        <v>43</v>
      </c>
      <c r="CU55">
        <f>VLOOKUP($B55,'Raw Stats'!$BC$3:$BR$528,4,FALSE)</f>
        <v>13</v>
      </c>
      <c r="CV55">
        <f>VLOOKUP($B55,'Raw Stats'!$BC$3:$BR$5288,5,FALSE)</f>
        <v>9</v>
      </c>
      <c r="CW55">
        <f>VLOOKUP($B55,'Raw Stats'!$BC$3:$BR$52888,6,FALSE)</f>
        <v>22</v>
      </c>
      <c r="CX55">
        <f>VLOOKUP($B55,'Raw Stats'!$BC$3:$BR$5288,7,FALSE)</f>
        <v>1</v>
      </c>
      <c r="CY55">
        <f>VLOOKUP($B55,'Raw Stats'!$BC$3:$BR$5288,8,FALSE)</f>
        <v>22</v>
      </c>
      <c r="CZ55">
        <f>VLOOKUP($B55,'Raw Stats'!$BC$3:$BR$5288,9,FALSE)</f>
        <v>41</v>
      </c>
      <c r="DA55">
        <f>VLOOKUP($B55,'Raw Stats'!$BC$3:$BR$5288,10,FALSE)</f>
        <v>10</v>
      </c>
      <c r="DB55">
        <f>VLOOKUP($B55,'Raw Stats'!$BC$3:$BR$5288,11,FALSE)+VLOOKUP($B55,'Raw Stats'!$BC$3:$BR$5288,12,FALSE)</f>
        <v>1</v>
      </c>
      <c r="DC55">
        <f>VLOOKUP($B55,'Raw Stats'!$BC$3:$BR$5288,13,FALSE)+VLOOKUP($B55,'Raw Stats'!$BC$3:$BR$5288,14,FALSE)</f>
        <v>0</v>
      </c>
      <c r="DD55">
        <f>VLOOKUP($B55,'Raw Stats'!$BC$3:$BR$5288,15,FALSE)</f>
        <v>1</v>
      </c>
      <c r="DE55">
        <f>VLOOKUP($B55,'Raw Stats'!$BC$3:$BR$5288,16,FALSE)</f>
        <v>114</v>
      </c>
      <c r="DG55">
        <f>VLOOKUP($B55,'Raw Stats'!$AK$3:$AZ$528,3,FALSE)</f>
        <v>46</v>
      </c>
      <c r="DH55">
        <f>VLOOKUP($B55,'Raw Stats'!$AK$3:$AZ$528,4,FALSE)</f>
        <v>17</v>
      </c>
      <c r="DI55">
        <f>VLOOKUP($B55,'Raw Stats'!$AK$3:$AZ$528,5,FALSE)</f>
        <v>15</v>
      </c>
      <c r="DJ55">
        <f>VLOOKUP($B55,'Raw Stats'!$AK$3:$AZ$528,6,FALSE)</f>
        <v>32</v>
      </c>
      <c r="DK55">
        <f>VLOOKUP($B55,'Raw Stats'!$AK$3:$AZ$528,7,FALSE)</f>
        <v>0</v>
      </c>
      <c r="DL55">
        <f>VLOOKUP($B55,'Raw Stats'!$AK$3:$AZ$528,8,FALSE)</f>
        <v>54</v>
      </c>
      <c r="DM55">
        <f>VLOOKUP($B55,'Raw Stats'!$AK$3:$AZ$528,9,FALSE)</f>
        <v>32</v>
      </c>
      <c r="DN55">
        <f>VLOOKUP($B55,'Raw Stats'!$AK$3:$AZ$528,10,FALSE)</f>
        <v>11</v>
      </c>
      <c r="DO55">
        <f>VLOOKUP($B55,'Raw Stats'!$AK$3:$AZ$528,11,FALSE)+VLOOKUP($B55,'Raw Stats'!$AK$3:$AZ$528,12,FALSE)</f>
        <v>8</v>
      </c>
      <c r="DP55">
        <f>VLOOKUP($B55,'Raw Stats'!$AK$3:$AZ$528,13,FALSE)+VLOOKUP($B55,'Raw Stats'!$AK$3:$AZ$528,14,FALSE)</f>
        <v>0</v>
      </c>
      <c r="DQ55">
        <f>VLOOKUP($B55,'Raw Stats'!$AK$3:$AZ$528,15,FALSE)</f>
        <v>3</v>
      </c>
      <c r="DR55">
        <f>VLOOKUP($B55,'Raw Stats'!$AK$3:$AZ$528,16,FALSE)</f>
        <v>90</v>
      </c>
      <c r="DT55">
        <f>VLOOKUP($B55,'Raw Stats'!$S$3:$AH$528,3,FALSE)</f>
        <v>80</v>
      </c>
      <c r="DU55">
        <f>VLOOKUP($B55,'Raw Stats'!$S$3:$AH$528,4,FALSE)</f>
        <v>26</v>
      </c>
      <c r="DV55">
        <f>VLOOKUP($B55,'Raw Stats'!$S$3:$AH$528,5,FALSE)</f>
        <v>27</v>
      </c>
      <c r="DW55">
        <f>VLOOKUP($B55,'Raw Stats'!$S$3:$AH$528,6,FALSE)</f>
        <v>53</v>
      </c>
      <c r="DX55">
        <f>VLOOKUP($B55,'Raw Stats'!$S$3:$AH$528,7,FALSE)</f>
        <v>29</v>
      </c>
      <c r="DY55">
        <f>VLOOKUP($B55,'Raw Stats'!$S$3:$AH$528,8,FALSE)</f>
        <v>85</v>
      </c>
      <c r="DZ55">
        <f>VLOOKUP($B55,'Raw Stats'!$S$3:$AH$528,9,FALSE)</f>
        <v>74</v>
      </c>
      <c r="EA55">
        <f>VLOOKUP($B55,'Raw Stats'!$S$3:$AH$528,10,FALSE)</f>
        <v>14</v>
      </c>
      <c r="EB55">
        <f>VLOOKUP($B55,'Raw Stats'!$S$3:$AH$528,11,FALSE)+VLOOKUP($B55,'Raw Stats'!$S$3:$AH$528,12,FALSE)</f>
        <v>8</v>
      </c>
      <c r="EC55">
        <f>VLOOKUP($B55,'Raw Stats'!$S$3:$AH$528,13,FALSE)+VLOOKUP($B55,'Raw Stats'!$S$3:$AH$528,14,FALSE)</f>
        <v>0</v>
      </c>
      <c r="ED55">
        <f>VLOOKUP($B55,'Raw Stats'!$S$3:$AH$528,15,FALSE)</f>
        <v>2</v>
      </c>
      <c r="EE55">
        <f>VLOOKUP($B55,'Raw Stats'!$S$3:$AH$528,16,FALSE)</f>
        <v>188</v>
      </c>
    </row>
    <row r="56" spans="1:135" x14ac:dyDescent="0.2">
      <c r="A56" t="e">
        <f>VLOOKUP(B56,'ALL SKATERS'!$B$3:$I$378,9,FALSE)</f>
        <v>#N/A</v>
      </c>
      <c r="B56" t="s">
        <v>308</v>
      </c>
      <c r="C56" t="e">
        <f t="shared" si="8"/>
        <v>#N/A</v>
      </c>
      <c r="D56">
        <f t="shared" si="9"/>
        <v>0.57668971181585271</v>
      </c>
      <c r="E56" t="e">
        <f t="shared" si="10"/>
        <v>#N/A</v>
      </c>
      <c r="F56" t="e">
        <f t="shared" si="11"/>
        <v>#N/A</v>
      </c>
      <c r="G56" t="e">
        <f t="shared" si="12"/>
        <v>#N/A</v>
      </c>
      <c r="H56" t="e">
        <f>VLOOKUP(B56,'ALL SKATERS'!$B$3:$H$378,7,FALSE)</f>
        <v>#N/A</v>
      </c>
      <c r="I56" s="29" t="e">
        <f t="shared" si="13"/>
        <v>#N/A</v>
      </c>
      <c r="J56" s="29" t="e">
        <f t="shared" si="14"/>
        <v>#N/A</v>
      </c>
      <c r="K56" s="29" t="e">
        <f t="shared" si="15"/>
        <v>#N/A</v>
      </c>
      <c r="L56" t="e">
        <f>BU56*'Value Calculations'!$D$3</f>
        <v>#N/A</v>
      </c>
      <c r="M56" t="e">
        <f>BV56*'Value Calculations'!$D$4</f>
        <v>#N/A</v>
      </c>
      <c r="N56" t="e">
        <f>BW56*'Value Calculations'!$D$5</f>
        <v>#N/A</v>
      </c>
      <c r="O56" t="e">
        <f>BX56*'Value Calculations'!$D$6</f>
        <v>#N/A</v>
      </c>
      <c r="P56" t="e">
        <f>BY56*'Value Calculations'!$D$7</f>
        <v>#N/A</v>
      </c>
      <c r="Q56" t="e">
        <f>BZ56*'Value Calculations'!$D$8</f>
        <v>#N/A</v>
      </c>
      <c r="R56" t="e">
        <f>CA56*'Value Calculations'!$D$9</f>
        <v>#N/A</v>
      </c>
      <c r="S56" t="e">
        <f>CB56*'Value Calculations'!$D$10</f>
        <v>#N/A</v>
      </c>
      <c r="T56" t="e">
        <f>CC56*'Value Calculations'!$D$11</f>
        <v>#N/A</v>
      </c>
      <c r="U56" t="e">
        <f>CD56*'Value Calculations'!$D$12</f>
        <v>#N/A</v>
      </c>
      <c r="V56" t="e">
        <f>CE56*'Value Calculations'!$D$13</f>
        <v>#N/A</v>
      </c>
      <c r="X56">
        <f>CH56*'Value Calculations'!$D$3</f>
        <v>5.7082960007645305</v>
      </c>
      <c r="Y56">
        <f>CI56*'Value Calculations'!$D$4</f>
        <v>6.5122540808929985</v>
      </c>
      <c r="Z56">
        <f>CJ56*'Value Calculations'!$D$5</f>
        <v>9.021495571799333</v>
      </c>
      <c r="AA56">
        <f>CK56*'Value Calculations'!$D$6</f>
        <v>2.5012986383872571</v>
      </c>
      <c r="AB56">
        <f>CL56*'Value Calculations'!$D$7</f>
        <v>0.70307901643674242</v>
      </c>
      <c r="AC56">
        <f>CM56*'Value Calculations'!$D$8</f>
        <v>6.1826649886624221</v>
      </c>
      <c r="AD56">
        <f>CN56*'Value Calculations'!$D$9</f>
        <v>3.4007176981129517</v>
      </c>
      <c r="AE56">
        <f>CO56*'Value Calculations'!$D$10</f>
        <v>1.0959494222286141</v>
      </c>
      <c r="AF56">
        <f>CP56*'Value Calculations'!$D$11</f>
        <v>0</v>
      </c>
      <c r="AG56">
        <f>CQ56*'Value Calculations'!$D$12</f>
        <v>1.6277654791788281</v>
      </c>
      <c r="AH56">
        <f>CR56*'Value Calculations'!$D$13</f>
        <v>8.8049663369886844</v>
      </c>
      <c r="AJ56" t="e">
        <f>CU56*'Value Calculations'!$D$3</f>
        <v>#N/A</v>
      </c>
      <c r="AK56" t="e">
        <f>CV56*'Value Calculations'!$D$4</f>
        <v>#N/A</v>
      </c>
      <c r="AL56" t="e">
        <f>CW56*'Value Calculations'!$D$5</f>
        <v>#N/A</v>
      </c>
      <c r="AM56" t="e">
        <f>CX56*'Value Calculations'!$D$6</f>
        <v>#N/A</v>
      </c>
      <c r="AN56" t="e">
        <f>CY56*'Value Calculations'!$D$7</f>
        <v>#N/A</v>
      </c>
      <c r="AO56" t="e">
        <f>CZ56*'Value Calculations'!$D$8</f>
        <v>#N/A</v>
      </c>
      <c r="AP56" t="e">
        <f>DA56*'Value Calculations'!$D$9</f>
        <v>#N/A</v>
      </c>
      <c r="AQ56" t="e">
        <f>DB56*'Value Calculations'!$D$10</f>
        <v>#N/A</v>
      </c>
      <c r="AR56" t="e">
        <f>DC56*'Value Calculations'!$D$11</f>
        <v>#N/A</v>
      </c>
      <c r="AS56" t="e">
        <f>DD56*'Value Calculations'!$D$12</f>
        <v>#N/A</v>
      </c>
      <c r="AT56" t="e">
        <f>DE56*'Value Calculations'!$D$13</f>
        <v>#N/A</v>
      </c>
      <c r="AV56" t="e">
        <f>DH56*'Value Calculations'!$D$3</f>
        <v>#N/A</v>
      </c>
      <c r="AW56" t="e">
        <f>DI56*'Value Calculations'!$D$4</f>
        <v>#N/A</v>
      </c>
      <c r="AX56" t="e">
        <f>DJ56*'Value Calculations'!$D$5</f>
        <v>#N/A</v>
      </c>
      <c r="AY56" t="e">
        <f>DK56*'Value Calculations'!$D$6</f>
        <v>#N/A</v>
      </c>
      <c r="AZ56" t="e">
        <f>DL56*'Value Calculations'!$D$7</f>
        <v>#N/A</v>
      </c>
      <c r="BA56" t="e">
        <f>DM56*'Value Calculations'!$D$8</f>
        <v>#N/A</v>
      </c>
      <c r="BB56" t="e">
        <f>DN56*'Value Calculations'!$D$9</f>
        <v>#N/A</v>
      </c>
      <c r="BC56" t="e">
        <f>DO56*'Value Calculations'!$D$10</f>
        <v>#N/A</v>
      </c>
      <c r="BD56" t="e">
        <f>DP56*'Value Calculations'!$D$11</f>
        <v>#N/A</v>
      </c>
      <c r="BE56" t="e">
        <f>DQ56*'Value Calculations'!$D$12</f>
        <v>#N/A</v>
      </c>
      <c r="BF56" t="e">
        <f>DR56*'Value Calculations'!$D$13</f>
        <v>#N/A</v>
      </c>
      <c r="BH56" t="e">
        <f>DU56*'Value Calculations'!$D$3</f>
        <v>#N/A</v>
      </c>
      <c r="BI56" t="e">
        <f>DV56*'Value Calculations'!$D$4</f>
        <v>#N/A</v>
      </c>
      <c r="BJ56" t="e">
        <f>DW56*'Value Calculations'!$D$5</f>
        <v>#N/A</v>
      </c>
      <c r="BK56" t="e">
        <f>DX56*'Value Calculations'!$D$6</f>
        <v>#N/A</v>
      </c>
      <c r="BL56" t="e">
        <f>DY56*'Value Calculations'!$D$7</f>
        <v>#N/A</v>
      </c>
      <c r="BM56" t="e">
        <f>DZ56*'Value Calculations'!$D$8</f>
        <v>#N/A</v>
      </c>
      <c r="BN56" t="e">
        <f>EA56*'Value Calculations'!$D$9</f>
        <v>#N/A</v>
      </c>
      <c r="BO56" t="e">
        <f>EB56*'Value Calculations'!$D$10</f>
        <v>#N/A</v>
      </c>
      <c r="BP56" t="e">
        <f>EC56*'Value Calculations'!$D$11</f>
        <v>#N/A</v>
      </c>
      <c r="BQ56" t="e">
        <f>ED56*'Value Calculations'!$D$12</f>
        <v>#N/A</v>
      </c>
      <c r="BR56" t="e">
        <f>EE56*'Value Calculations'!$D$13</f>
        <v>#N/A</v>
      </c>
      <c r="BT56" t="e">
        <f>VLOOKUP($B56,'Raw Stats'!$CM$3:$DC$528,3,FALSE)</f>
        <v>#N/A</v>
      </c>
      <c r="BU56" t="e">
        <f>VLOOKUP($B56,'Raw Stats'!$CM$3:$DC$528,4,FALSE)</f>
        <v>#N/A</v>
      </c>
      <c r="BV56" t="e">
        <f>VLOOKUP($B56,'Raw Stats'!$CM$3:$DC$528,5,FALSE)</f>
        <v>#N/A</v>
      </c>
      <c r="BW56" t="e">
        <f>VLOOKUP($B56,'Raw Stats'!$CM$3:$DC$528,6,FALSE)</f>
        <v>#N/A</v>
      </c>
      <c r="BX56" t="e">
        <f>VLOOKUP($B56,'Raw Stats'!$CM$3:$DC$528,7,FALSE)</f>
        <v>#N/A</v>
      </c>
      <c r="BY56" t="e">
        <f>VLOOKUP($B56,'Raw Stats'!$CM$3:$DC$528,8,FALSE)</f>
        <v>#N/A</v>
      </c>
      <c r="BZ56" t="e">
        <f>VLOOKUP($B56,'Raw Stats'!$CM$3:$DC$528,9,FALSE)</f>
        <v>#N/A</v>
      </c>
      <c r="CA56" t="e">
        <f>VLOOKUP($B56,'Raw Stats'!$CM$3:$DC$528,10,FALSE)</f>
        <v>#N/A</v>
      </c>
      <c r="CB56" t="e">
        <f>VLOOKUP($B56,'Raw Stats'!$CM$3:$DC$528,11,FALSE)+VLOOKUP($B56,'Raw Stats'!$CM$3:$DC$528,12,FALSE)</f>
        <v>#N/A</v>
      </c>
      <c r="CC56" t="e">
        <f>VLOOKUP($B56,'Raw Stats'!$CM$3:$DC$528,13,FALSE)+VLOOKUP($B56,'Raw Stats'!$CM$3:$DC$528,14,FALSE)</f>
        <v>#N/A</v>
      </c>
      <c r="CD56" t="e">
        <f>VLOOKUP($B56,'Raw Stats'!$CM$3:$DC$528,15,FALSE)</f>
        <v>#N/A</v>
      </c>
      <c r="CE56" t="e">
        <f>VLOOKUP($B56,'Raw Stats'!$CM$3:$DC$528,16,FALSE)</f>
        <v>#N/A</v>
      </c>
      <c r="CG56">
        <f>VLOOKUP($B56,'Raw Stats'!$BU$3:$CJ$528,3,FALSE)</f>
        <v>79</v>
      </c>
      <c r="CH56">
        <f>VLOOKUP($B56,'Raw Stats'!$BU$3:$CJ$528,4,FALSE)</f>
        <v>14</v>
      </c>
      <c r="CI56">
        <f>VLOOKUP($B56,'Raw Stats'!$BU$3:$CJ$5288,5,FALSE)</f>
        <v>20</v>
      </c>
      <c r="CJ56">
        <f>VLOOKUP($B56,'Raw Stats'!$BU$3:$CJ$528,6,FALSE)</f>
        <v>34</v>
      </c>
      <c r="CK56">
        <f>VLOOKUP($B56,'Raw Stats'!$BU$3:$CJ$528,7,FALSE)</f>
        <v>20</v>
      </c>
      <c r="CL56">
        <f>VLOOKUP($B56,'Raw Stats'!$BU$3:$CJ$528,8,FALSE)</f>
        <v>8</v>
      </c>
      <c r="CM56">
        <f>VLOOKUP($B56,'Raw Stats'!$BU$3:$CJ$528,9,FALSE)</f>
        <v>86</v>
      </c>
      <c r="CN56">
        <f>VLOOKUP($B56,'Raw Stats'!$BU$3:$CJ$528,10,FALSE)</f>
        <v>27</v>
      </c>
      <c r="CO56">
        <f>VLOOKUP($B56,'Raw Stats'!$BU$3:$CJ$528,11,FALSE)+VLOOKUP($B56,'Raw Stats'!$BU$3:$CJ$528,12,FALSE)</f>
        <v>3</v>
      </c>
      <c r="CP56">
        <f>VLOOKUP($B56,'Raw Stats'!$BU$3:$CJ$528,13,FALSE)+VLOOKUP($B56,'Raw Stats'!$BU$3:$CJ$528,14,FALSE)</f>
        <v>0</v>
      </c>
      <c r="CQ56">
        <f>VLOOKUP($B56,'Raw Stats'!$BU$3:$CJ$528,15,FALSE)</f>
        <v>2</v>
      </c>
      <c r="CR56">
        <f>VLOOKUP($B56,'Raw Stats'!$BU$3:$CJ$528,16,FALSE)</f>
        <v>128</v>
      </c>
      <c r="CT56" t="e">
        <f>VLOOKUP($B56,'Raw Stats'!$BC$3:$BR$528,3,FALSE)</f>
        <v>#N/A</v>
      </c>
      <c r="CU56" t="e">
        <f>VLOOKUP($B56,'Raw Stats'!$BC$3:$BR$528,4,FALSE)</f>
        <v>#N/A</v>
      </c>
      <c r="CV56" t="e">
        <f>VLOOKUP($B56,'Raw Stats'!$BC$3:$BR$5288,5,FALSE)</f>
        <v>#N/A</v>
      </c>
      <c r="CW56" t="e">
        <f>VLOOKUP($B56,'Raw Stats'!$BC$3:$BR$52888,6,FALSE)</f>
        <v>#N/A</v>
      </c>
      <c r="CX56" t="e">
        <f>VLOOKUP($B56,'Raw Stats'!$BC$3:$BR$5288,7,FALSE)</f>
        <v>#N/A</v>
      </c>
      <c r="CY56" t="e">
        <f>VLOOKUP($B56,'Raw Stats'!$BC$3:$BR$5288,8,FALSE)</f>
        <v>#N/A</v>
      </c>
      <c r="CZ56" t="e">
        <f>VLOOKUP($B56,'Raw Stats'!$BC$3:$BR$5288,9,FALSE)</f>
        <v>#N/A</v>
      </c>
      <c r="DA56" t="e">
        <f>VLOOKUP($B56,'Raw Stats'!$BC$3:$BR$5288,10,FALSE)</f>
        <v>#N/A</v>
      </c>
      <c r="DB56" t="e">
        <f>VLOOKUP($B56,'Raw Stats'!$BC$3:$BR$5288,11,FALSE)+VLOOKUP($B56,'Raw Stats'!$BC$3:$BR$5288,12,FALSE)</f>
        <v>#N/A</v>
      </c>
      <c r="DC56" t="e">
        <f>VLOOKUP($B56,'Raw Stats'!$BC$3:$BR$5288,13,FALSE)+VLOOKUP($B56,'Raw Stats'!$BC$3:$BR$5288,14,FALSE)</f>
        <v>#N/A</v>
      </c>
      <c r="DD56" t="e">
        <f>VLOOKUP($B56,'Raw Stats'!$BC$3:$BR$5288,15,FALSE)</f>
        <v>#N/A</v>
      </c>
      <c r="DE56" t="e">
        <f>VLOOKUP($B56,'Raw Stats'!$BC$3:$BR$5288,16,FALSE)</f>
        <v>#N/A</v>
      </c>
      <c r="DG56" t="e">
        <f>VLOOKUP($B56,'Raw Stats'!$AK$3:$AZ$528,3,FALSE)</f>
        <v>#N/A</v>
      </c>
      <c r="DH56" t="e">
        <f>VLOOKUP($B56,'Raw Stats'!$AK$3:$AZ$528,4,FALSE)</f>
        <v>#N/A</v>
      </c>
      <c r="DI56" t="e">
        <f>VLOOKUP($B56,'Raw Stats'!$AK$3:$AZ$528,5,FALSE)</f>
        <v>#N/A</v>
      </c>
      <c r="DJ56" t="e">
        <f>VLOOKUP($B56,'Raw Stats'!$AK$3:$AZ$528,6,FALSE)</f>
        <v>#N/A</v>
      </c>
      <c r="DK56" t="e">
        <f>VLOOKUP($B56,'Raw Stats'!$AK$3:$AZ$528,7,FALSE)</f>
        <v>#N/A</v>
      </c>
      <c r="DL56" t="e">
        <f>VLOOKUP($B56,'Raw Stats'!$AK$3:$AZ$528,8,FALSE)</f>
        <v>#N/A</v>
      </c>
      <c r="DM56" t="e">
        <f>VLOOKUP($B56,'Raw Stats'!$AK$3:$AZ$528,9,FALSE)</f>
        <v>#N/A</v>
      </c>
      <c r="DN56" t="e">
        <f>VLOOKUP($B56,'Raw Stats'!$AK$3:$AZ$528,10,FALSE)</f>
        <v>#N/A</v>
      </c>
      <c r="DO56" t="e">
        <f>VLOOKUP($B56,'Raw Stats'!$AK$3:$AZ$528,11,FALSE)+VLOOKUP($B56,'Raw Stats'!$AK$3:$AZ$528,12,FALSE)</f>
        <v>#N/A</v>
      </c>
      <c r="DP56" t="e">
        <f>VLOOKUP($B56,'Raw Stats'!$AK$3:$AZ$528,13,FALSE)+VLOOKUP($B56,'Raw Stats'!$AK$3:$AZ$528,14,FALSE)</f>
        <v>#N/A</v>
      </c>
      <c r="DQ56" t="e">
        <f>VLOOKUP($B56,'Raw Stats'!$AK$3:$AZ$528,15,FALSE)</f>
        <v>#N/A</v>
      </c>
      <c r="DR56" t="e">
        <f>VLOOKUP($B56,'Raw Stats'!$AK$3:$AZ$528,16,FALSE)</f>
        <v>#N/A</v>
      </c>
      <c r="DT56" t="e">
        <f>VLOOKUP($B56,'Raw Stats'!$S$3:$AH$528,3,FALSE)</f>
        <v>#N/A</v>
      </c>
      <c r="DU56" t="e">
        <f>VLOOKUP($B56,'Raw Stats'!$S$3:$AH$528,4,FALSE)</f>
        <v>#N/A</v>
      </c>
      <c r="DV56" t="e">
        <f>VLOOKUP($B56,'Raw Stats'!$S$3:$AH$528,5,FALSE)</f>
        <v>#N/A</v>
      </c>
      <c r="DW56" t="e">
        <f>VLOOKUP($B56,'Raw Stats'!$S$3:$AH$528,6,FALSE)</f>
        <v>#N/A</v>
      </c>
      <c r="DX56" t="e">
        <f>VLOOKUP($B56,'Raw Stats'!$S$3:$AH$528,7,FALSE)</f>
        <v>#N/A</v>
      </c>
      <c r="DY56" t="e">
        <f>VLOOKUP($B56,'Raw Stats'!$S$3:$AH$528,8,FALSE)</f>
        <v>#N/A</v>
      </c>
      <c r="DZ56" t="e">
        <f>VLOOKUP($B56,'Raw Stats'!$S$3:$AH$528,9,FALSE)</f>
        <v>#N/A</v>
      </c>
      <c r="EA56" t="e">
        <f>VLOOKUP($B56,'Raw Stats'!$S$3:$AH$528,10,FALSE)</f>
        <v>#N/A</v>
      </c>
      <c r="EB56" t="e">
        <f>VLOOKUP($B56,'Raw Stats'!$S$3:$AH$528,11,FALSE)+VLOOKUP($B56,'Raw Stats'!$S$3:$AH$528,12,FALSE)</f>
        <v>#N/A</v>
      </c>
      <c r="EC56" t="e">
        <f>VLOOKUP($B56,'Raw Stats'!$S$3:$AH$528,13,FALSE)+VLOOKUP($B56,'Raw Stats'!$S$3:$AH$528,14,FALSE)</f>
        <v>#N/A</v>
      </c>
      <c r="ED56" t="e">
        <f>VLOOKUP($B56,'Raw Stats'!$S$3:$AH$528,15,FALSE)</f>
        <v>#N/A</v>
      </c>
      <c r="EE56" t="e">
        <f>VLOOKUP($B56,'Raw Stats'!$S$3:$AH$528,16,FALSE)</f>
        <v>#N/A</v>
      </c>
    </row>
    <row r="57" spans="1:135" x14ac:dyDescent="0.2">
      <c r="A57" t="e">
        <f>VLOOKUP(B57,'ALL SKATERS'!$B$3:$I$378,9,FALSE)</f>
        <v>#N/A</v>
      </c>
      <c r="B57" t="s">
        <v>247</v>
      </c>
      <c r="C57" t="e">
        <f t="shared" si="8"/>
        <v>#N/A</v>
      </c>
      <c r="D57" t="e">
        <f t="shared" si="9"/>
        <v>#N/A</v>
      </c>
      <c r="E57" t="e">
        <f t="shared" si="10"/>
        <v>#N/A</v>
      </c>
      <c r="F57" t="e">
        <f t="shared" si="11"/>
        <v>#N/A</v>
      </c>
      <c r="G57" t="e">
        <f t="shared" si="12"/>
        <v>#N/A</v>
      </c>
      <c r="H57" t="e">
        <f>VLOOKUP(B57,'ALL SKATERS'!$B$3:$H$378,7,FALSE)</f>
        <v>#N/A</v>
      </c>
      <c r="I57" s="29" t="e">
        <f t="shared" si="13"/>
        <v>#N/A</v>
      </c>
      <c r="J57" s="29" t="e">
        <f t="shared" si="14"/>
        <v>#N/A</v>
      </c>
      <c r="K57" s="29" t="e">
        <f t="shared" si="15"/>
        <v>#N/A</v>
      </c>
      <c r="L57" t="e">
        <f>BU57*'Value Calculations'!$D$3</f>
        <v>#N/A</v>
      </c>
      <c r="M57" t="e">
        <f>BV57*'Value Calculations'!$D$4</f>
        <v>#N/A</v>
      </c>
      <c r="N57" t="e">
        <f>BW57*'Value Calculations'!$D$5</f>
        <v>#N/A</v>
      </c>
      <c r="O57" t="e">
        <f>BX57*'Value Calculations'!$D$6</f>
        <v>#N/A</v>
      </c>
      <c r="P57" t="e">
        <f>BY57*'Value Calculations'!$D$7</f>
        <v>#N/A</v>
      </c>
      <c r="Q57" t="e">
        <f>BZ57*'Value Calculations'!$D$8</f>
        <v>#N/A</v>
      </c>
      <c r="R57" t="e">
        <f>CA57*'Value Calculations'!$D$9</f>
        <v>#N/A</v>
      </c>
      <c r="S57" t="e">
        <f>CB57*'Value Calculations'!$D$10</f>
        <v>#N/A</v>
      </c>
      <c r="T57" t="e">
        <f>CC57*'Value Calculations'!$D$11</f>
        <v>#N/A</v>
      </c>
      <c r="U57" t="e">
        <f>CD57*'Value Calculations'!$D$12</f>
        <v>#N/A</v>
      </c>
      <c r="V57" t="e">
        <f>CE57*'Value Calculations'!$D$13</f>
        <v>#N/A</v>
      </c>
      <c r="X57" t="e">
        <f>CH57*'Value Calculations'!$D$3</f>
        <v>#N/A</v>
      </c>
      <c r="Y57" t="e">
        <f>CI57*'Value Calculations'!$D$4</f>
        <v>#N/A</v>
      </c>
      <c r="Z57" t="e">
        <f>CJ57*'Value Calculations'!$D$5</f>
        <v>#N/A</v>
      </c>
      <c r="AA57" t="e">
        <f>CK57*'Value Calculations'!$D$6</f>
        <v>#N/A</v>
      </c>
      <c r="AB57" t="e">
        <f>CL57*'Value Calculations'!$D$7</f>
        <v>#N/A</v>
      </c>
      <c r="AC57" t="e">
        <f>CM57*'Value Calculations'!$D$8</f>
        <v>#N/A</v>
      </c>
      <c r="AD57" t="e">
        <f>CN57*'Value Calculations'!$D$9</f>
        <v>#N/A</v>
      </c>
      <c r="AE57" t="e">
        <f>CO57*'Value Calculations'!$D$10</f>
        <v>#N/A</v>
      </c>
      <c r="AF57" t="e">
        <f>CP57*'Value Calculations'!$D$11</f>
        <v>#N/A</v>
      </c>
      <c r="AG57" t="e">
        <f>CQ57*'Value Calculations'!$D$12</f>
        <v>#N/A</v>
      </c>
      <c r="AH57" t="e">
        <f>CR57*'Value Calculations'!$D$13</f>
        <v>#N/A</v>
      </c>
      <c r="AJ57" t="e">
        <f>CU57*'Value Calculations'!$D$3</f>
        <v>#N/A</v>
      </c>
      <c r="AK57" t="e">
        <f>CV57*'Value Calculations'!$D$4</f>
        <v>#N/A</v>
      </c>
      <c r="AL57" t="e">
        <f>CW57*'Value Calculations'!$D$5</f>
        <v>#N/A</v>
      </c>
      <c r="AM57" t="e">
        <f>CX57*'Value Calculations'!$D$6</f>
        <v>#N/A</v>
      </c>
      <c r="AN57" t="e">
        <f>CY57*'Value Calculations'!$D$7</f>
        <v>#N/A</v>
      </c>
      <c r="AO57" t="e">
        <f>CZ57*'Value Calculations'!$D$8</f>
        <v>#N/A</v>
      </c>
      <c r="AP57" t="e">
        <f>DA57*'Value Calculations'!$D$9</f>
        <v>#N/A</v>
      </c>
      <c r="AQ57" t="e">
        <f>DB57*'Value Calculations'!$D$10</f>
        <v>#N/A</v>
      </c>
      <c r="AR57" t="e">
        <f>DC57*'Value Calculations'!$D$11</f>
        <v>#N/A</v>
      </c>
      <c r="AS57" t="e">
        <f>DD57*'Value Calculations'!$D$12</f>
        <v>#N/A</v>
      </c>
      <c r="AT57" t="e">
        <f>DE57*'Value Calculations'!$D$13</f>
        <v>#N/A</v>
      </c>
      <c r="AV57" t="e">
        <f>DH57*'Value Calculations'!$D$3</f>
        <v>#N/A</v>
      </c>
      <c r="AW57" t="e">
        <f>DI57*'Value Calculations'!$D$4</f>
        <v>#N/A</v>
      </c>
      <c r="AX57" t="e">
        <f>DJ57*'Value Calculations'!$D$5</f>
        <v>#N/A</v>
      </c>
      <c r="AY57" t="e">
        <f>DK57*'Value Calculations'!$D$6</f>
        <v>#N/A</v>
      </c>
      <c r="AZ57" t="e">
        <f>DL57*'Value Calculations'!$D$7</f>
        <v>#N/A</v>
      </c>
      <c r="BA57" t="e">
        <f>DM57*'Value Calculations'!$D$8</f>
        <v>#N/A</v>
      </c>
      <c r="BB57" t="e">
        <f>DN57*'Value Calculations'!$D$9</f>
        <v>#N/A</v>
      </c>
      <c r="BC57" t="e">
        <f>DO57*'Value Calculations'!$D$10</f>
        <v>#N/A</v>
      </c>
      <c r="BD57" t="e">
        <f>DP57*'Value Calculations'!$D$11</f>
        <v>#N/A</v>
      </c>
      <c r="BE57" t="e">
        <f>DQ57*'Value Calculations'!$D$12</f>
        <v>#N/A</v>
      </c>
      <c r="BF57" t="e">
        <f>DR57*'Value Calculations'!$D$13</f>
        <v>#N/A</v>
      </c>
      <c r="BH57" t="e">
        <f>DU57*'Value Calculations'!$D$3</f>
        <v>#N/A</v>
      </c>
      <c r="BI57" t="e">
        <f>DV57*'Value Calculations'!$D$4</f>
        <v>#N/A</v>
      </c>
      <c r="BJ57" t="e">
        <f>DW57*'Value Calculations'!$D$5</f>
        <v>#N/A</v>
      </c>
      <c r="BK57" t="e">
        <f>DX57*'Value Calculations'!$D$6</f>
        <v>#N/A</v>
      </c>
      <c r="BL57" t="e">
        <f>DY57*'Value Calculations'!$D$7</f>
        <v>#N/A</v>
      </c>
      <c r="BM57" t="e">
        <f>DZ57*'Value Calculations'!$D$8</f>
        <v>#N/A</v>
      </c>
      <c r="BN57" t="e">
        <f>EA57*'Value Calculations'!$D$9</f>
        <v>#N/A</v>
      </c>
      <c r="BO57" t="e">
        <f>EB57*'Value Calculations'!$D$10</f>
        <v>#N/A</v>
      </c>
      <c r="BP57" t="e">
        <f>EC57*'Value Calculations'!$D$11</f>
        <v>#N/A</v>
      </c>
      <c r="BQ57" t="e">
        <f>ED57*'Value Calculations'!$D$12</f>
        <v>#N/A</v>
      </c>
      <c r="BR57" t="e">
        <f>EE57*'Value Calculations'!$D$13</f>
        <v>#N/A</v>
      </c>
      <c r="BT57" t="e">
        <f>VLOOKUP($B57,'Raw Stats'!$CM$3:$DC$528,3,FALSE)</f>
        <v>#N/A</v>
      </c>
      <c r="BU57" t="e">
        <f>VLOOKUP($B57,'Raw Stats'!$CM$3:$DC$528,4,FALSE)</f>
        <v>#N/A</v>
      </c>
      <c r="BV57" t="e">
        <f>VLOOKUP($B57,'Raw Stats'!$CM$3:$DC$528,5,FALSE)</f>
        <v>#N/A</v>
      </c>
      <c r="BW57" t="e">
        <f>VLOOKUP($B57,'Raw Stats'!$CM$3:$DC$528,6,FALSE)</f>
        <v>#N/A</v>
      </c>
      <c r="BX57" t="e">
        <f>VLOOKUP($B57,'Raw Stats'!$CM$3:$DC$528,7,FALSE)</f>
        <v>#N/A</v>
      </c>
      <c r="BY57" t="e">
        <f>VLOOKUP($B57,'Raw Stats'!$CM$3:$DC$528,8,FALSE)</f>
        <v>#N/A</v>
      </c>
      <c r="BZ57" t="e">
        <f>VLOOKUP($B57,'Raw Stats'!$CM$3:$DC$528,9,FALSE)</f>
        <v>#N/A</v>
      </c>
      <c r="CA57" t="e">
        <f>VLOOKUP($B57,'Raw Stats'!$CM$3:$DC$528,10,FALSE)</f>
        <v>#N/A</v>
      </c>
      <c r="CB57" t="e">
        <f>VLOOKUP($B57,'Raw Stats'!$CM$3:$DC$528,11,FALSE)+VLOOKUP($B57,'Raw Stats'!$CM$3:$DC$528,12,FALSE)</f>
        <v>#N/A</v>
      </c>
      <c r="CC57" t="e">
        <f>VLOOKUP($B57,'Raw Stats'!$CM$3:$DC$528,13,FALSE)+VLOOKUP($B57,'Raw Stats'!$CM$3:$DC$528,14,FALSE)</f>
        <v>#N/A</v>
      </c>
      <c r="CD57" t="e">
        <f>VLOOKUP($B57,'Raw Stats'!$CM$3:$DC$528,15,FALSE)</f>
        <v>#N/A</v>
      </c>
      <c r="CE57" t="e">
        <f>VLOOKUP($B57,'Raw Stats'!$CM$3:$DC$528,16,FALSE)</f>
        <v>#N/A</v>
      </c>
      <c r="CG57" t="e">
        <f>VLOOKUP($B57,'Raw Stats'!$BU$3:$CJ$528,3,FALSE)</f>
        <v>#N/A</v>
      </c>
      <c r="CH57" t="e">
        <f>VLOOKUP($B57,'Raw Stats'!$BU$3:$CJ$528,4,FALSE)</f>
        <v>#N/A</v>
      </c>
      <c r="CI57" t="e">
        <f>VLOOKUP($B57,'Raw Stats'!$BU$3:$CJ$5288,5,FALSE)</f>
        <v>#N/A</v>
      </c>
      <c r="CJ57" t="e">
        <f>VLOOKUP($B57,'Raw Stats'!$BU$3:$CJ$528,6,FALSE)</f>
        <v>#N/A</v>
      </c>
      <c r="CK57" t="e">
        <f>VLOOKUP($B57,'Raw Stats'!$BU$3:$CJ$528,7,FALSE)</f>
        <v>#N/A</v>
      </c>
      <c r="CL57" t="e">
        <f>VLOOKUP($B57,'Raw Stats'!$BU$3:$CJ$528,8,FALSE)</f>
        <v>#N/A</v>
      </c>
      <c r="CM57" t="e">
        <f>VLOOKUP($B57,'Raw Stats'!$BU$3:$CJ$528,9,FALSE)</f>
        <v>#N/A</v>
      </c>
      <c r="CN57" t="e">
        <f>VLOOKUP($B57,'Raw Stats'!$BU$3:$CJ$528,10,FALSE)</f>
        <v>#N/A</v>
      </c>
      <c r="CO57" t="e">
        <f>VLOOKUP($B57,'Raw Stats'!$BU$3:$CJ$528,11,FALSE)+VLOOKUP($B57,'Raw Stats'!$BU$3:$CJ$528,12,FALSE)</f>
        <v>#N/A</v>
      </c>
      <c r="CP57" t="e">
        <f>VLOOKUP($B57,'Raw Stats'!$BU$3:$CJ$528,13,FALSE)+VLOOKUP($B57,'Raw Stats'!$BU$3:$CJ$528,14,FALSE)</f>
        <v>#N/A</v>
      </c>
      <c r="CQ57" t="e">
        <f>VLOOKUP($B57,'Raw Stats'!$BU$3:$CJ$528,15,FALSE)</f>
        <v>#N/A</v>
      </c>
      <c r="CR57" t="e">
        <f>VLOOKUP($B57,'Raw Stats'!$BU$3:$CJ$528,16,FALSE)</f>
        <v>#N/A</v>
      </c>
      <c r="CT57" t="e">
        <f>VLOOKUP($B57,'Raw Stats'!$BC$3:$BR$528,3,FALSE)</f>
        <v>#N/A</v>
      </c>
      <c r="CU57" t="e">
        <f>VLOOKUP($B57,'Raw Stats'!$BC$3:$BR$528,4,FALSE)</f>
        <v>#N/A</v>
      </c>
      <c r="CV57" t="e">
        <f>VLOOKUP($B57,'Raw Stats'!$BC$3:$BR$5288,5,FALSE)</f>
        <v>#N/A</v>
      </c>
      <c r="CW57" t="e">
        <f>VLOOKUP($B57,'Raw Stats'!$BC$3:$BR$52888,6,FALSE)</f>
        <v>#N/A</v>
      </c>
      <c r="CX57" t="e">
        <f>VLOOKUP($B57,'Raw Stats'!$BC$3:$BR$5288,7,FALSE)</f>
        <v>#N/A</v>
      </c>
      <c r="CY57" t="e">
        <f>VLOOKUP($B57,'Raw Stats'!$BC$3:$BR$5288,8,FALSE)</f>
        <v>#N/A</v>
      </c>
      <c r="CZ57" t="e">
        <f>VLOOKUP($B57,'Raw Stats'!$BC$3:$BR$5288,9,FALSE)</f>
        <v>#N/A</v>
      </c>
      <c r="DA57" t="e">
        <f>VLOOKUP($B57,'Raw Stats'!$BC$3:$BR$5288,10,FALSE)</f>
        <v>#N/A</v>
      </c>
      <c r="DB57" t="e">
        <f>VLOOKUP($B57,'Raw Stats'!$BC$3:$BR$5288,11,FALSE)+VLOOKUP($B57,'Raw Stats'!$BC$3:$BR$5288,12,FALSE)</f>
        <v>#N/A</v>
      </c>
      <c r="DC57" t="e">
        <f>VLOOKUP($B57,'Raw Stats'!$BC$3:$BR$5288,13,FALSE)+VLOOKUP($B57,'Raw Stats'!$BC$3:$BR$5288,14,FALSE)</f>
        <v>#N/A</v>
      </c>
      <c r="DD57" t="e">
        <f>VLOOKUP($B57,'Raw Stats'!$BC$3:$BR$5288,15,FALSE)</f>
        <v>#N/A</v>
      </c>
      <c r="DE57" t="e">
        <f>VLOOKUP($B57,'Raw Stats'!$BC$3:$BR$5288,16,FALSE)</f>
        <v>#N/A</v>
      </c>
      <c r="DG57" t="e">
        <f>VLOOKUP($B57,'Raw Stats'!$AK$3:$AZ$528,3,FALSE)</f>
        <v>#N/A</v>
      </c>
      <c r="DH57" t="e">
        <f>VLOOKUP($B57,'Raw Stats'!$AK$3:$AZ$528,4,FALSE)</f>
        <v>#N/A</v>
      </c>
      <c r="DI57" t="e">
        <f>VLOOKUP($B57,'Raw Stats'!$AK$3:$AZ$528,5,FALSE)</f>
        <v>#N/A</v>
      </c>
      <c r="DJ57" t="e">
        <f>VLOOKUP($B57,'Raw Stats'!$AK$3:$AZ$528,6,FALSE)</f>
        <v>#N/A</v>
      </c>
      <c r="DK57" t="e">
        <f>VLOOKUP($B57,'Raw Stats'!$AK$3:$AZ$528,7,FALSE)</f>
        <v>#N/A</v>
      </c>
      <c r="DL57" t="e">
        <f>VLOOKUP($B57,'Raw Stats'!$AK$3:$AZ$528,8,FALSE)</f>
        <v>#N/A</v>
      </c>
      <c r="DM57" t="e">
        <f>VLOOKUP($B57,'Raw Stats'!$AK$3:$AZ$528,9,FALSE)</f>
        <v>#N/A</v>
      </c>
      <c r="DN57" t="e">
        <f>VLOOKUP($B57,'Raw Stats'!$AK$3:$AZ$528,10,FALSE)</f>
        <v>#N/A</v>
      </c>
      <c r="DO57" t="e">
        <f>VLOOKUP($B57,'Raw Stats'!$AK$3:$AZ$528,11,FALSE)+VLOOKUP($B57,'Raw Stats'!$AK$3:$AZ$528,12,FALSE)</f>
        <v>#N/A</v>
      </c>
      <c r="DP57" t="e">
        <f>VLOOKUP($B57,'Raw Stats'!$AK$3:$AZ$528,13,FALSE)+VLOOKUP($B57,'Raw Stats'!$AK$3:$AZ$528,14,FALSE)</f>
        <v>#N/A</v>
      </c>
      <c r="DQ57" t="e">
        <f>VLOOKUP($B57,'Raw Stats'!$AK$3:$AZ$528,15,FALSE)</f>
        <v>#N/A</v>
      </c>
      <c r="DR57" t="e">
        <f>VLOOKUP($B57,'Raw Stats'!$AK$3:$AZ$528,16,FALSE)</f>
        <v>#N/A</v>
      </c>
      <c r="DT57" t="e">
        <f>VLOOKUP($B57,'Raw Stats'!$S$3:$AH$528,3,FALSE)</f>
        <v>#N/A</v>
      </c>
      <c r="DU57" t="e">
        <f>VLOOKUP($B57,'Raw Stats'!$S$3:$AH$528,4,FALSE)</f>
        <v>#N/A</v>
      </c>
      <c r="DV57" t="e">
        <f>VLOOKUP($B57,'Raw Stats'!$S$3:$AH$528,5,FALSE)</f>
        <v>#N/A</v>
      </c>
      <c r="DW57" t="e">
        <f>VLOOKUP($B57,'Raw Stats'!$S$3:$AH$528,6,FALSE)</f>
        <v>#N/A</v>
      </c>
      <c r="DX57" t="e">
        <f>VLOOKUP($B57,'Raw Stats'!$S$3:$AH$528,7,FALSE)</f>
        <v>#N/A</v>
      </c>
      <c r="DY57" t="e">
        <f>VLOOKUP($B57,'Raw Stats'!$S$3:$AH$528,8,FALSE)</f>
        <v>#N/A</v>
      </c>
      <c r="DZ57" t="e">
        <f>VLOOKUP($B57,'Raw Stats'!$S$3:$AH$528,9,FALSE)</f>
        <v>#N/A</v>
      </c>
      <c r="EA57" t="e">
        <f>VLOOKUP($B57,'Raw Stats'!$S$3:$AH$528,10,FALSE)</f>
        <v>#N/A</v>
      </c>
      <c r="EB57" t="e">
        <f>VLOOKUP($B57,'Raw Stats'!$S$3:$AH$528,11,FALSE)+VLOOKUP($B57,'Raw Stats'!$S$3:$AH$528,12,FALSE)</f>
        <v>#N/A</v>
      </c>
      <c r="EC57" t="e">
        <f>VLOOKUP($B57,'Raw Stats'!$S$3:$AH$528,13,FALSE)+VLOOKUP($B57,'Raw Stats'!$S$3:$AH$528,14,FALSE)</f>
        <v>#N/A</v>
      </c>
      <c r="ED57" t="e">
        <f>VLOOKUP($B57,'Raw Stats'!$S$3:$AH$528,15,FALSE)</f>
        <v>#N/A</v>
      </c>
      <c r="EE57" t="e">
        <f>VLOOKUP($B57,'Raw Stats'!$S$3:$AH$528,16,FALSE)</f>
        <v>#N/A</v>
      </c>
    </row>
    <row r="58" spans="1:135" x14ac:dyDescent="0.2">
      <c r="A58" t="e">
        <f>VLOOKUP(B58,'ALL SKATERS'!$B$3:$I$378,9,FALSE)</f>
        <v>#REF!</v>
      </c>
      <c r="B58" t="s">
        <v>214</v>
      </c>
      <c r="C58">
        <f t="shared" si="8"/>
        <v>0.63141798609421806</v>
      </c>
      <c r="D58">
        <f t="shared" si="9"/>
        <v>0.73098700383072357</v>
      </c>
      <c r="E58">
        <f t="shared" si="10"/>
        <v>0.92397343531456366</v>
      </c>
      <c r="F58">
        <f t="shared" si="11"/>
        <v>0.67159261337613518</v>
      </c>
      <c r="G58">
        <f t="shared" si="12"/>
        <v>1.0464301191336542</v>
      </c>
      <c r="H58">
        <f>VLOOKUP(B58,'ALL SKATERS'!$B$3:$H$378,7,FALSE)</f>
        <v>0</v>
      </c>
      <c r="I58" s="29" t="e">
        <f t="shared" si="13"/>
        <v>#REF!</v>
      </c>
      <c r="J58" s="29">
        <f t="shared" si="14"/>
        <v>-97</v>
      </c>
      <c r="K58" s="29">
        <f t="shared" si="15"/>
        <v>-0.96</v>
      </c>
      <c r="L58">
        <f>BU58*'Value Calculations'!$D$3</f>
        <v>5.7082960007645305</v>
      </c>
      <c r="M58">
        <f>BV58*'Value Calculations'!$D$4</f>
        <v>7.1634794889822988</v>
      </c>
      <c r="N58">
        <f>BW58*'Value Calculations'!$D$5</f>
        <v>9.5521717819051766</v>
      </c>
      <c r="O58">
        <f>BX58*'Value Calculations'!$D$6</f>
        <v>-3.2516882299034342</v>
      </c>
      <c r="P58">
        <f>BY58*'Value Calculations'!$D$7</f>
        <v>7.7338691808041666</v>
      </c>
      <c r="Q58">
        <f>BZ58*'Value Calculations'!$D$8</f>
        <v>7.9080598692193771</v>
      </c>
      <c r="R58">
        <f>CA58*'Value Calculations'!$D$9</f>
        <v>2.0152401174002676</v>
      </c>
      <c r="S58">
        <f>CB58*'Value Calculations'!$D$10</f>
        <v>3.6531647407620471</v>
      </c>
      <c r="T58">
        <f>CC58*'Value Calculations'!$D$11</f>
        <v>0</v>
      </c>
      <c r="U58">
        <f>CD58*'Value Calculations'!$D$12</f>
        <v>0</v>
      </c>
      <c r="V58">
        <f>CE58*'Value Calculations'!$D$13</f>
        <v>10.662263923697235</v>
      </c>
      <c r="X58">
        <f>CH58*'Value Calculations'!$D$3</f>
        <v>6.1160314293905689</v>
      </c>
      <c r="Y58">
        <f>CI58*'Value Calculations'!$D$4</f>
        <v>3.5817397444911494</v>
      </c>
      <c r="Z58">
        <f>CJ58*'Value Calculations'!$D$5</f>
        <v>6.8987907313759607</v>
      </c>
      <c r="AA58">
        <f>CK58*'Value Calculations'!$D$6</f>
        <v>0</v>
      </c>
      <c r="AB58">
        <f>CL58*'Value Calculations'!$D$7</f>
        <v>10.37041549244195</v>
      </c>
      <c r="AC58">
        <f>CM58*'Value Calculations'!$D$8</f>
        <v>5.7513162685231833</v>
      </c>
      <c r="AD58">
        <f>CN58*'Value Calculations'!$D$9</f>
        <v>1.1335725660376506</v>
      </c>
      <c r="AE58">
        <f>CO58*'Value Calculations'!$D$10</f>
        <v>2.1918988444572283</v>
      </c>
      <c r="AF58">
        <f>CP58*'Value Calculations'!$D$11</f>
        <v>0</v>
      </c>
      <c r="AG58">
        <f>CQ58*'Value Calculations'!$D$12</f>
        <v>2.441648218768242</v>
      </c>
      <c r="AH58">
        <f>CR58*'Value Calculations'!$D$13</f>
        <v>7.5667679458496506</v>
      </c>
      <c r="AJ58">
        <f>CU58*'Value Calculations'!$D$3</f>
        <v>7.3392377152686823</v>
      </c>
      <c r="AK58">
        <f>CV58*'Value Calculations'!$D$4</f>
        <v>5.8610286728036982</v>
      </c>
      <c r="AL58">
        <f>CW58*'Value Calculations'!$D$5</f>
        <v>9.5521717819051766</v>
      </c>
      <c r="AM58">
        <f>CX58*'Value Calculations'!$D$6</f>
        <v>0</v>
      </c>
      <c r="AN58">
        <f>CY58*'Value Calculations'!$D$7</f>
        <v>3.5153950821837121</v>
      </c>
      <c r="AO58">
        <f>CZ58*'Value Calculations'!$D$8</f>
        <v>2.9475495876181315</v>
      </c>
      <c r="AP58">
        <f>DA58*'Value Calculations'!$D$9</f>
        <v>1.6373825953877175</v>
      </c>
      <c r="AQ58">
        <f>DB58*'Value Calculations'!$D$10</f>
        <v>4.3837976889144565</v>
      </c>
      <c r="AR58">
        <f>DC58*'Value Calculations'!$D$11</f>
        <v>0</v>
      </c>
      <c r="AS58">
        <f>DD58*'Value Calculations'!$D$12</f>
        <v>2.441648218768242</v>
      </c>
      <c r="AT58">
        <f>DE58*'Value Calculations'!$D$13</f>
        <v>6.6725135522492369</v>
      </c>
      <c r="AV58">
        <f>DH58*'Value Calculations'!$D$3</f>
        <v>6.1160314293905689</v>
      </c>
      <c r="AW58">
        <f>DI58*'Value Calculations'!$D$4</f>
        <v>4.8841905606697491</v>
      </c>
      <c r="AX58">
        <f>DJ58*'Value Calculations'!$D$5</f>
        <v>7.960143151587646</v>
      </c>
      <c r="AY58">
        <f>DK58*'Value Calculations'!$D$6</f>
        <v>0.12506493191936285</v>
      </c>
      <c r="AZ58">
        <f>DL58*'Value Calculations'!$D$7</f>
        <v>9.5794515989506159</v>
      </c>
      <c r="BA58">
        <f>DM58*'Value Calculations'!$D$8</f>
        <v>8.0518427759324567</v>
      </c>
      <c r="BB58">
        <f>DN58*'Value Calculations'!$D$9</f>
        <v>2.6450026540878513</v>
      </c>
      <c r="BC58">
        <f>DO58*'Value Calculations'!$D$10</f>
        <v>1.4612658963048188</v>
      </c>
      <c r="BD58">
        <f>DP58*'Value Calculations'!$D$11</f>
        <v>0</v>
      </c>
      <c r="BE58">
        <f>DQ58*'Value Calculations'!$D$12</f>
        <v>0.81388273958941404</v>
      </c>
      <c r="BF58">
        <f>DR58*'Value Calculations'!$D$13</f>
        <v>11.418940718282201</v>
      </c>
      <c r="BH58">
        <f>DU58*'Value Calculations'!$D$3</f>
        <v>11.416592001529061</v>
      </c>
      <c r="BI58">
        <f>DV58*'Value Calculations'!$D$4</f>
        <v>8.1403176011162479</v>
      </c>
      <c r="BJ58">
        <f>DW58*'Value Calculations'!$D$5</f>
        <v>14.062919567804842</v>
      </c>
      <c r="BK58">
        <f>DX58*'Value Calculations'!$D$6</f>
        <v>-0.75038959151617712</v>
      </c>
      <c r="BL58">
        <f>DY58*'Value Calculations'!$D$7</f>
        <v>4.657898483893419</v>
      </c>
      <c r="BM58">
        <f>DZ58*'Value Calculations'!$D$8</f>
        <v>4.0259213879662283</v>
      </c>
      <c r="BN58">
        <f>EA58*'Value Calculations'!$D$9</f>
        <v>2.2671451320753011</v>
      </c>
      <c r="BO58">
        <f>EB58*'Value Calculations'!$D$10</f>
        <v>5.8450635852192754</v>
      </c>
      <c r="BP58">
        <f>EC58*'Value Calculations'!$D$11</f>
        <v>0</v>
      </c>
      <c r="BQ58">
        <f>ED58*'Value Calculations'!$D$12</f>
        <v>4.0694136979470699</v>
      </c>
      <c r="BR58">
        <f>EE58*'Value Calculations'!$D$13</f>
        <v>11.143785520251303</v>
      </c>
      <c r="BT58">
        <f>VLOOKUP($B58,'Raw Stats'!$CM$3:$DC$528,3,FALSE)</f>
        <v>81</v>
      </c>
      <c r="BU58">
        <f>VLOOKUP($B58,'Raw Stats'!$CM$3:$DC$528,4,FALSE)</f>
        <v>14</v>
      </c>
      <c r="BV58">
        <f>VLOOKUP($B58,'Raw Stats'!$CM$3:$DC$528,5,FALSE)</f>
        <v>22</v>
      </c>
      <c r="BW58">
        <f>VLOOKUP($B58,'Raw Stats'!$CM$3:$DC$528,6,FALSE)</f>
        <v>36</v>
      </c>
      <c r="BX58">
        <f>VLOOKUP($B58,'Raw Stats'!$CM$3:$DC$528,7,FALSE)</f>
        <v>-26</v>
      </c>
      <c r="BY58">
        <f>VLOOKUP($B58,'Raw Stats'!$CM$3:$DC$528,8,FALSE)</f>
        <v>88</v>
      </c>
      <c r="BZ58">
        <f>VLOOKUP($B58,'Raw Stats'!$CM$3:$DC$528,9,FALSE)</f>
        <v>110</v>
      </c>
      <c r="CA58">
        <f>VLOOKUP($B58,'Raw Stats'!$CM$3:$DC$528,10,FALSE)</f>
        <v>16</v>
      </c>
      <c r="CB58">
        <f>VLOOKUP($B58,'Raw Stats'!$CM$3:$DC$528,11,FALSE)+VLOOKUP($B58,'Raw Stats'!$CM$3:$DC$528,12,FALSE)</f>
        <v>10</v>
      </c>
      <c r="CC58">
        <f>VLOOKUP($B58,'Raw Stats'!$CM$3:$DC$528,13,FALSE)+VLOOKUP($B58,'Raw Stats'!$CM$3:$DC$528,14,FALSE)</f>
        <v>0</v>
      </c>
      <c r="CD58">
        <f>VLOOKUP($B58,'Raw Stats'!$CM$3:$DC$528,15,FALSE)</f>
        <v>0</v>
      </c>
      <c r="CE58">
        <f>VLOOKUP($B58,'Raw Stats'!$CM$3:$DC$528,16,FALSE)</f>
        <v>155</v>
      </c>
      <c r="CG58">
        <f>VLOOKUP($B58,'Raw Stats'!$BU$3:$CJ$528,3,FALSE)</f>
        <v>63</v>
      </c>
      <c r="CH58">
        <f>VLOOKUP($B58,'Raw Stats'!$BU$3:$CJ$528,4,FALSE)</f>
        <v>15</v>
      </c>
      <c r="CI58">
        <f>VLOOKUP($B58,'Raw Stats'!$BU$3:$CJ$5288,5,FALSE)</f>
        <v>11</v>
      </c>
      <c r="CJ58">
        <f>VLOOKUP($B58,'Raw Stats'!$BU$3:$CJ$528,6,FALSE)</f>
        <v>26</v>
      </c>
      <c r="CK58">
        <f>VLOOKUP($B58,'Raw Stats'!$BU$3:$CJ$528,7,FALSE)</f>
        <v>0</v>
      </c>
      <c r="CL58">
        <f>VLOOKUP($B58,'Raw Stats'!$BU$3:$CJ$528,8,FALSE)</f>
        <v>118</v>
      </c>
      <c r="CM58">
        <f>VLOOKUP($B58,'Raw Stats'!$BU$3:$CJ$528,9,FALSE)</f>
        <v>80</v>
      </c>
      <c r="CN58">
        <f>VLOOKUP($B58,'Raw Stats'!$BU$3:$CJ$528,10,FALSE)</f>
        <v>9</v>
      </c>
      <c r="CO58">
        <f>VLOOKUP($B58,'Raw Stats'!$BU$3:$CJ$528,11,FALSE)+VLOOKUP($B58,'Raw Stats'!$BU$3:$CJ$528,12,FALSE)</f>
        <v>6</v>
      </c>
      <c r="CP58">
        <f>VLOOKUP($B58,'Raw Stats'!$BU$3:$CJ$528,13,FALSE)+VLOOKUP($B58,'Raw Stats'!$BU$3:$CJ$528,14,FALSE)</f>
        <v>0</v>
      </c>
      <c r="CQ58">
        <f>VLOOKUP($B58,'Raw Stats'!$BU$3:$CJ$528,15,FALSE)</f>
        <v>3</v>
      </c>
      <c r="CR58">
        <f>VLOOKUP($B58,'Raw Stats'!$BU$3:$CJ$528,16,FALSE)</f>
        <v>110</v>
      </c>
      <c r="CT58">
        <f>VLOOKUP($B58,'Raw Stats'!$BC$3:$BR$528,3,FALSE)</f>
        <v>48</v>
      </c>
      <c r="CU58">
        <f>VLOOKUP($B58,'Raw Stats'!$BC$3:$BR$528,4,FALSE)</f>
        <v>18</v>
      </c>
      <c r="CV58">
        <f>VLOOKUP($B58,'Raw Stats'!$BC$3:$BR$5288,5,FALSE)</f>
        <v>18</v>
      </c>
      <c r="CW58">
        <f>VLOOKUP($B58,'Raw Stats'!$BC$3:$BR$52888,6,FALSE)</f>
        <v>36</v>
      </c>
      <c r="CX58">
        <f>VLOOKUP($B58,'Raw Stats'!$BC$3:$BR$5288,7,FALSE)</f>
        <v>0</v>
      </c>
      <c r="CY58">
        <f>VLOOKUP($B58,'Raw Stats'!$BC$3:$BR$5288,8,FALSE)</f>
        <v>40</v>
      </c>
      <c r="CZ58">
        <f>VLOOKUP($B58,'Raw Stats'!$BC$3:$BR$5288,9,FALSE)</f>
        <v>41</v>
      </c>
      <c r="DA58">
        <f>VLOOKUP($B58,'Raw Stats'!$BC$3:$BR$5288,10,FALSE)</f>
        <v>13</v>
      </c>
      <c r="DB58">
        <f>VLOOKUP($B58,'Raw Stats'!$BC$3:$BR$5288,11,FALSE)+VLOOKUP($B58,'Raw Stats'!$BC$3:$BR$5288,12,FALSE)</f>
        <v>12</v>
      </c>
      <c r="DC58">
        <f>VLOOKUP($B58,'Raw Stats'!$BC$3:$BR$5288,13,FALSE)+VLOOKUP($B58,'Raw Stats'!$BC$3:$BR$5288,14,FALSE)</f>
        <v>0</v>
      </c>
      <c r="DD58">
        <f>VLOOKUP($B58,'Raw Stats'!$BC$3:$BR$5288,15,FALSE)</f>
        <v>3</v>
      </c>
      <c r="DE58">
        <f>VLOOKUP($B58,'Raw Stats'!$BC$3:$BR$5288,16,FALSE)</f>
        <v>97</v>
      </c>
      <c r="DG58">
        <f>VLOOKUP($B58,'Raw Stats'!$AK$3:$AZ$528,3,FALSE)</f>
        <v>79</v>
      </c>
      <c r="DH58">
        <f>VLOOKUP($B58,'Raw Stats'!$AK$3:$AZ$528,4,FALSE)</f>
        <v>15</v>
      </c>
      <c r="DI58">
        <f>VLOOKUP($B58,'Raw Stats'!$AK$3:$AZ$528,5,FALSE)</f>
        <v>15</v>
      </c>
      <c r="DJ58">
        <f>VLOOKUP($B58,'Raw Stats'!$AK$3:$AZ$528,6,FALSE)</f>
        <v>30</v>
      </c>
      <c r="DK58">
        <f>VLOOKUP($B58,'Raw Stats'!$AK$3:$AZ$528,7,FALSE)</f>
        <v>1</v>
      </c>
      <c r="DL58">
        <f>VLOOKUP($B58,'Raw Stats'!$AK$3:$AZ$528,8,FALSE)</f>
        <v>109</v>
      </c>
      <c r="DM58">
        <f>VLOOKUP($B58,'Raw Stats'!$AK$3:$AZ$528,9,FALSE)</f>
        <v>112</v>
      </c>
      <c r="DN58">
        <f>VLOOKUP($B58,'Raw Stats'!$AK$3:$AZ$528,10,FALSE)</f>
        <v>21</v>
      </c>
      <c r="DO58">
        <f>VLOOKUP($B58,'Raw Stats'!$AK$3:$AZ$528,11,FALSE)+VLOOKUP($B58,'Raw Stats'!$AK$3:$AZ$528,12,FALSE)</f>
        <v>4</v>
      </c>
      <c r="DP58">
        <f>VLOOKUP($B58,'Raw Stats'!$AK$3:$AZ$528,13,FALSE)+VLOOKUP($B58,'Raw Stats'!$AK$3:$AZ$528,14,FALSE)</f>
        <v>0</v>
      </c>
      <c r="DQ58">
        <f>VLOOKUP($B58,'Raw Stats'!$AK$3:$AZ$528,15,FALSE)</f>
        <v>1</v>
      </c>
      <c r="DR58">
        <f>VLOOKUP($B58,'Raw Stats'!$AK$3:$AZ$528,16,FALSE)</f>
        <v>166</v>
      </c>
      <c r="DT58">
        <f>VLOOKUP($B58,'Raw Stats'!$S$3:$AH$528,3,FALSE)</f>
        <v>62</v>
      </c>
      <c r="DU58">
        <f>VLOOKUP($B58,'Raw Stats'!$S$3:$AH$528,4,FALSE)</f>
        <v>28</v>
      </c>
      <c r="DV58">
        <f>VLOOKUP($B58,'Raw Stats'!$S$3:$AH$528,5,FALSE)</f>
        <v>25</v>
      </c>
      <c r="DW58">
        <f>VLOOKUP($B58,'Raw Stats'!$S$3:$AH$528,6,FALSE)</f>
        <v>53</v>
      </c>
      <c r="DX58">
        <f>VLOOKUP($B58,'Raw Stats'!$S$3:$AH$528,7,FALSE)</f>
        <v>-6</v>
      </c>
      <c r="DY58">
        <f>VLOOKUP($B58,'Raw Stats'!$S$3:$AH$528,8,FALSE)</f>
        <v>53</v>
      </c>
      <c r="DZ58">
        <f>VLOOKUP($B58,'Raw Stats'!$S$3:$AH$528,9,FALSE)</f>
        <v>56</v>
      </c>
      <c r="EA58">
        <f>VLOOKUP($B58,'Raw Stats'!$S$3:$AH$528,10,FALSE)</f>
        <v>18</v>
      </c>
      <c r="EB58">
        <f>VLOOKUP($B58,'Raw Stats'!$S$3:$AH$528,11,FALSE)+VLOOKUP($B58,'Raw Stats'!$S$3:$AH$528,12,FALSE)</f>
        <v>16</v>
      </c>
      <c r="EC58">
        <f>VLOOKUP($B58,'Raw Stats'!$S$3:$AH$528,13,FALSE)+VLOOKUP($B58,'Raw Stats'!$S$3:$AH$528,14,FALSE)</f>
        <v>0</v>
      </c>
      <c r="ED58">
        <f>VLOOKUP($B58,'Raw Stats'!$S$3:$AH$528,15,FALSE)</f>
        <v>5</v>
      </c>
      <c r="EE58">
        <f>VLOOKUP($B58,'Raw Stats'!$S$3:$AH$528,16,FALSE)</f>
        <v>162</v>
      </c>
    </row>
    <row r="59" spans="1:135" x14ac:dyDescent="0.2">
      <c r="A59" t="e">
        <f>VLOOKUP(B59,'ALL SKATERS'!$B$3:$I$378,9,FALSE)</f>
        <v>#REF!</v>
      </c>
      <c r="B59" t="s">
        <v>205</v>
      </c>
      <c r="C59">
        <f t="shared" si="8"/>
        <v>0.99797295210202908</v>
      </c>
      <c r="D59">
        <f t="shared" si="9"/>
        <v>0.74515638346810242</v>
      </c>
      <c r="E59">
        <f t="shared" si="10"/>
        <v>1.1272238917398394</v>
      </c>
      <c r="F59">
        <f t="shared" si="11"/>
        <v>0.97865373195904914</v>
      </c>
      <c r="G59">
        <f t="shared" si="12"/>
        <v>0.80178153743724512</v>
      </c>
      <c r="H59">
        <f>VLOOKUP(B59,'ALL SKATERS'!$B$3:$H$378,7,FALSE)</f>
        <v>0.95</v>
      </c>
      <c r="I59" s="29" t="e">
        <f t="shared" si="13"/>
        <v>#REF!</v>
      </c>
      <c r="J59" s="29">
        <f t="shared" si="14"/>
        <v>-2.0000000000000018</v>
      </c>
      <c r="K59" s="29">
        <f t="shared" si="15"/>
        <v>-1.0000000000000009E-2</v>
      </c>
      <c r="L59">
        <f>BU59*'Value Calculations'!$D$3</f>
        <v>2.4464125717562273</v>
      </c>
      <c r="M59">
        <f>BV59*'Value Calculations'!$D$4</f>
        <v>1.6280635202232496</v>
      </c>
      <c r="N59">
        <f>BW59*'Value Calculations'!$D$5</f>
        <v>2.9187191555821368</v>
      </c>
      <c r="O59">
        <f>BX59*'Value Calculations'!$D$6</f>
        <v>0.25012986383872571</v>
      </c>
      <c r="P59">
        <f>BY59*'Value Calculations'!$D$7</f>
        <v>0.35153950821837121</v>
      </c>
      <c r="Q59">
        <f>BZ59*'Value Calculations'!$D$8</f>
        <v>1.4378290671307958</v>
      </c>
      <c r="R59">
        <f>CA59*'Value Calculations'!$D$9</f>
        <v>1.0076200587001338</v>
      </c>
      <c r="S59">
        <f>CB59*'Value Calculations'!$D$10</f>
        <v>1.0959494222286141</v>
      </c>
      <c r="T59">
        <f>CC59*'Value Calculations'!$D$11</f>
        <v>0.9907141480249374</v>
      </c>
      <c r="U59">
        <f>CD59*'Value Calculations'!$D$12</f>
        <v>0.81388273958941404</v>
      </c>
      <c r="V59">
        <f>CE59*'Value Calculations'!$D$13</f>
        <v>3.0267071783398602</v>
      </c>
      <c r="X59">
        <f>CH59*'Value Calculations'!$D$3</f>
        <v>2.8541480003822652</v>
      </c>
      <c r="Y59">
        <f>CI59*'Value Calculations'!$D$4</f>
        <v>4.2329651525804488</v>
      </c>
      <c r="Z59">
        <f>CJ59*'Value Calculations'!$D$5</f>
        <v>5.3067621010584309</v>
      </c>
      <c r="AA59">
        <f>CK59*'Value Calculations'!$D$6</f>
        <v>0.75038959151617712</v>
      </c>
      <c r="AB59">
        <f>CL59*'Value Calculations'!$D$7</f>
        <v>0.70307901643674242</v>
      </c>
      <c r="AC59">
        <f>CM59*'Value Calculations'!$D$8</f>
        <v>4.8886188282447058</v>
      </c>
      <c r="AD59">
        <f>CN59*'Value Calculations'!$D$9</f>
        <v>3.6526227127879851</v>
      </c>
      <c r="AE59">
        <f>CO59*'Value Calculations'!$D$10</f>
        <v>0</v>
      </c>
      <c r="AF59">
        <f>CP59*'Value Calculations'!$D$11</f>
        <v>0</v>
      </c>
      <c r="AG59">
        <f>CQ59*'Value Calculations'!$D$12</f>
        <v>0</v>
      </c>
      <c r="AH59">
        <f>CR59*'Value Calculations'!$D$13</f>
        <v>6.6725135522492369</v>
      </c>
      <c r="AJ59">
        <f>CU59*'Value Calculations'!$D$3</f>
        <v>8.1547085725207573</v>
      </c>
      <c r="AK59">
        <f>CV59*'Value Calculations'!$D$4</f>
        <v>5.8610286728036982</v>
      </c>
      <c r="AL59">
        <f>CW59*'Value Calculations'!$D$5</f>
        <v>10.082847992011018</v>
      </c>
      <c r="AM59">
        <f>CX59*'Value Calculations'!$D$6</f>
        <v>3.8770128895002482</v>
      </c>
      <c r="AN59">
        <f>CY59*'Value Calculations'!$D$7</f>
        <v>2.2850068034194129</v>
      </c>
      <c r="AO59">
        <f>CZ59*'Value Calculations'!$D$8</f>
        <v>5.9669906285928027</v>
      </c>
      <c r="AP59">
        <f>DA59*'Value Calculations'!$D$9</f>
        <v>4.5342902641506022</v>
      </c>
      <c r="AQ59">
        <f>DB59*'Value Calculations'!$D$10</f>
        <v>1.0959494222286141</v>
      </c>
      <c r="AR59">
        <f>DC59*'Value Calculations'!$D$11</f>
        <v>0.9907141480249374</v>
      </c>
      <c r="AS59">
        <f>DD59*'Value Calculations'!$D$12</f>
        <v>1.6277654791788281</v>
      </c>
      <c r="AT59">
        <f>DE59*'Value Calculations'!$D$13</f>
        <v>9.6304319310813735</v>
      </c>
      <c r="AV59">
        <f>DH59*'Value Calculations'!$D$3</f>
        <v>10.193385715650948</v>
      </c>
      <c r="AW59">
        <f>DI59*'Value Calculations'!$D$4</f>
        <v>11.070831937518097</v>
      </c>
      <c r="AX59">
        <f>DJ59*'Value Calculations'!$D$5</f>
        <v>15.654948198122371</v>
      </c>
      <c r="AY59">
        <f>DK59*'Value Calculations'!$D$6</f>
        <v>2.2511687745485314</v>
      </c>
      <c r="AZ59">
        <f>DL59*'Value Calculations'!$D$7</f>
        <v>2.9880858198561553</v>
      </c>
      <c r="BA59">
        <f>DM59*'Value Calculations'!$D$8</f>
        <v>7.9799513225759169</v>
      </c>
      <c r="BB59">
        <f>DN59*'Value Calculations'!$D$9</f>
        <v>5.541910322850736</v>
      </c>
      <c r="BC59">
        <f>DO59*'Value Calculations'!$D$10</f>
        <v>0.36531647407620471</v>
      </c>
      <c r="BD59">
        <f>DP59*'Value Calculations'!$D$11</f>
        <v>2.9721424440748123</v>
      </c>
      <c r="BE59">
        <f>DQ59*'Value Calculations'!$D$12</f>
        <v>6.5110619167153123</v>
      </c>
      <c r="BF59">
        <f>DR59*'Value Calculations'!$D$13</f>
        <v>14.720803094652958</v>
      </c>
      <c r="BH59">
        <f>DU59*'Value Calculations'!$D$3</f>
        <v>6.9315022866426439</v>
      </c>
      <c r="BI59">
        <f>DV59*'Value Calculations'!$D$4</f>
        <v>6.5122540808929985</v>
      </c>
      <c r="BJ59">
        <f>DW59*'Value Calculations'!$D$5</f>
        <v>9.8175098869580975</v>
      </c>
      <c r="BK59">
        <f>DX59*'Value Calculations'!$D$6</f>
        <v>2.0010389107098057</v>
      </c>
      <c r="BL59">
        <f>DY59*'Value Calculations'!$D$7</f>
        <v>5.1852077462209749</v>
      </c>
      <c r="BM59">
        <f>DZ59*'Value Calculations'!$D$8</f>
        <v>8.4113000427151547</v>
      </c>
      <c r="BN59">
        <f>EA59*'Value Calculations'!$D$9</f>
        <v>6.92738790356342</v>
      </c>
      <c r="BO59">
        <f>EB59*'Value Calculations'!$D$10</f>
        <v>0</v>
      </c>
      <c r="BP59">
        <f>EC59*'Value Calculations'!$D$11</f>
        <v>4.9535707401246869</v>
      </c>
      <c r="BQ59">
        <f>ED59*'Value Calculations'!$D$12</f>
        <v>2.441648218768242</v>
      </c>
      <c r="BR59">
        <f>EE59*'Value Calculations'!$D$13</f>
        <v>11.762884715820821</v>
      </c>
      <c r="BT59">
        <f>VLOOKUP($B59,'Raw Stats'!$CM$3:$DC$528,3,FALSE)</f>
        <v>16</v>
      </c>
      <c r="BU59">
        <f>VLOOKUP($B59,'Raw Stats'!$CM$3:$DC$528,4,FALSE)</f>
        <v>6</v>
      </c>
      <c r="BV59">
        <f>VLOOKUP($B59,'Raw Stats'!$CM$3:$DC$528,5,FALSE)</f>
        <v>5</v>
      </c>
      <c r="BW59">
        <f>VLOOKUP($B59,'Raw Stats'!$CM$3:$DC$528,6,FALSE)</f>
        <v>11</v>
      </c>
      <c r="BX59">
        <f>VLOOKUP($B59,'Raw Stats'!$CM$3:$DC$528,7,FALSE)</f>
        <v>2</v>
      </c>
      <c r="BY59">
        <f>VLOOKUP($B59,'Raw Stats'!$CM$3:$DC$528,8,FALSE)</f>
        <v>4</v>
      </c>
      <c r="BZ59">
        <f>VLOOKUP($B59,'Raw Stats'!$CM$3:$DC$528,9,FALSE)</f>
        <v>20</v>
      </c>
      <c r="CA59">
        <f>VLOOKUP($B59,'Raw Stats'!$CM$3:$DC$528,10,FALSE)</f>
        <v>8</v>
      </c>
      <c r="CB59">
        <f>VLOOKUP($B59,'Raw Stats'!$CM$3:$DC$528,11,FALSE)+VLOOKUP($B59,'Raw Stats'!$CM$3:$DC$528,12,FALSE)</f>
        <v>3</v>
      </c>
      <c r="CC59">
        <f>VLOOKUP($B59,'Raw Stats'!$CM$3:$DC$528,13,FALSE)+VLOOKUP($B59,'Raw Stats'!$CM$3:$DC$528,14,FALSE)</f>
        <v>1</v>
      </c>
      <c r="CD59">
        <f>VLOOKUP($B59,'Raw Stats'!$CM$3:$DC$528,15,FALSE)</f>
        <v>1</v>
      </c>
      <c r="CE59">
        <f>VLOOKUP($B59,'Raw Stats'!$CM$3:$DC$528,16,FALSE)</f>
        <v>44</v>
      </c>
      <c r="CG59">
        <f>VLOOKUP($B59,'Raw Stats'!$BU$3:$CJ$528,3,FALSE)</f>
        <v>39</v>
      </c>
      <c r="CH59">
        <f>VLOOKUP($B59,'Raw Stats'!$BU$3:$CJ$528,4,FALSE)</f>
        <v>7</v>
      </c>
      <c r="CI59">
        <f>VLOOKUP($B59,'Raw Stats'!$BU$3:$CJ$5288,5,FALSE)</f>
        <v>13</v>
      </c>
      <c r="CJ59">
        <f>VLOOKUP($B59,'Raw Stats'!$BU$3:$CJ$528,6,FALSE)</f>
        <v>20</v>
      </c>
      <c r="CK59">
        <f>VLOOKUP($B59,'Raw Stats'!$BU$3:$CJ$528,7,FALSE)</f>
        <v>6</v>
      </c>
      <c r="CL59">
        <f>VLOOKUP($B59,'Raw Stats'!$BU$3:$CJ$528,8,FALSE)</f>
        <v>8</v>
      </c>
      <c r="CM59">
        <f>VLOOKUP($B59,'Raw Stats'!$BU$3:$CJ$528,9,FALSE)</f>
        <v>68</v>
      </c>
      <c r="CN59">
        <f>VLOOKUP($B59,'Raw Stats'!$BU$3:$CJ$528,10,FALSE)</f>
        <v>29</v>
      </c>
      <c r="CO59">
        <f>VLOOKUP($B59,'Raw Stats'!$BU$3:$CJ$528,11,FALSE)+VLOOKUP($B59,'Raw Stats'!$BU$3:$CJ$528,12,FALSE)</f>
        <v>0</v>
      </c>
      <c r="CP59">
        <f>VLOOKUP($B59,'Raw Stats'!$BU$3:$CJ$528,13,FALSE)+VLOOKUP($B59,'Raw Stats'!$BU$3:$CJ$528,14,FALSE)</f>
        <v>0</v>
      </c>
      <c r="CQ59">
        <f>VLOOKUP($B59,'Raw Stats'!$BU$3:$CJ$528,15,FALSE)</f>
        <v>0</v>
      </c>
      <c r="CR59">
        <f>VLOOKUP($B59,'Raw Stats'!$BU$3:$CJ$528,16,FALSE)</f>
        <v>97</v>
      </c>
      <c r="CT59">
        <f>VLOOKUP($B59,'Raw Stats'!$BC$3:$BR$528,3,FALSE)</f>
        <v>48</v>
      </c>
      <c r="CU59">
        <f>VLOOKUP($B59,'Raw Stats'!$BC$3:$BR$528,4,FALSE)</f>
        <v>20</v>
      </c>
      <c r="CV59">
        <f>VLOOKUP($B59,'Raw Stats'!$BC$3:$BR$5288,5,FALSE)</f>
        <v>18</v>
      </c>
      <c r="CW59">
        <f>VLOOKUP($B59,'Raw Stats'!$BC$3:$BR$52888,6,FALSE)</f>
        <v>38</v>
      </c>
      <c r="CX59">
        <f>VLOOKUP($B59,'Raw Stats'!$BC$3:$BR$5288,7,FALSE)</f>
        <v>31</v>
      </c>
      <c r="CY59">
        <f>VLOOKUP($B59,'Raw Stats'!$BC$3:$BR$5288,8,FALSE)</f>
        <v>26</v>
      </c>
      <c r="CZ59">
        <f>VLOOKUP($B59,'Raw Stats'!$BC$3:$BR$5288,9,FALSE)</f>
        <v>83</v>
      </c>
      <c r="DA59">
        <f>VLOOKUP($B59,'Raw Stats'!$BC$3:$BR$5288,10,FALSE)</f>
        <v>36</v>
      </c>
      <c r="DB59">
        <f>VLOOKUP($B59,'Raw Stats'!$BC$3:$BR$5288,11,FALSE)+VLOOKUP($B59,'Raw Stats'!$BC$3:$BR$5288,12,FALSE)</f>
        <v>3</v>
      </c>
      <c r="DC59">
        <f>VLOOKUP($B59,'Raw Stats'!$BC$3:$BR$5288,13,FALSE)+VLOOKUP($B59,'Raw Stats'!$BC$3:$BR$5288,14,FALSE)</f>
        <v>1</v>
      </c>
      <c r="DD59">
        <f>VLOOKUP($B59,'Raw Stats'!$BC$3:$BR$5288,15,FALSE)</f>
        <v>2</v>
      </c>
      <c r="DE59">
        <f>VLOOKUP($B59,'Raw Stats'!$BC$3:$BR$5288,16,FALSE)</f>
        <v>140</v>
      </c>
      <c r="DG59">
        <f>VLOOKUP($B59,'Raw Stats'!$AK$3:$AZ$528,3,FALSE)</f>
        <v>82</v>
      </c>
      <c r="DH59">
        <f>VLOOKUP($B59,'Raw Stats'!$AK$3:$AZ$528,4,FALSE)</f>
        <v>25</v>
      </c>
      <c r="DI59">
        <f>VLOOKUP($B59,'Raw Stats'!$AK$3:$AZ$528,5,FALSE)</f>
        <v>34</v>
      </c>
      <c r="DJ59">
        <f>VLOOKUP($B59,'Raw Stats'!$AK$3:$AZ$528,6,FALSE)</f>
        <v>59</v>
      </c>
      <c r="DK59">
        <f>VLOOKUP($B59,'Raw Stats'!$AK$3:$AZ$528,7,FALSE)</f>
        <v>18</v>
      </c>
      <c r="DL59">
        <f>VLOOKUP($B59,'Raw Stats'!$AK$3:$AZ$528,8,FALSE)</f>
        <v>34</v>
      </c>
      <c r="DM59">
        <f>VLOOKUP($B59,'Raw Stats'!$AK$3:$AZ$528,9,FALSE)</f>
        <v>111</v>
      </c>
      <c r="DN59">
        <f>VLOOKUP($B59,'Raw Stats'!$AK$3:$AZ$528,10,FALSE)</f>
        <v>44</v>
      </c>
      <c r="DO59">
        <f>VLOOKUP($B59,'Raw Stats'!$AK$3:$AZ$528,11,FALSE)+VLOOKUP($B59,'Raw Stats'!$AK$3:$AZ$528,12,FALSE)</f>
        <v>1</v>
      </c>
      <c r="DP59">
        <f>VLOOKUP($B59,'Raw Stats'!$AK$3:$AZ$528,13,FALSE)+VLOOKUP($B59,'Raw Stats'!$AK$3:$AZ$528,14,FALSE)</f>
        <v>3</v>
      </c>
      <c r="DQ59">
        <f>VLOOKUP($B59,'Raw Stats'!$AK$3:$AZ$528,15,FALSE)</f>
        <v>8</v>
      </c>
      <c r="DR59">
        <f>VLOOKUP($B59,'Raw Stats'!$AK$3:$AZ$528,16,FALSE)</f>
        <v>214</v>
      </c>
      <c r="DT59">
        <f>VLOOKUP($B59,'Raw Stats'!$S$3:$AH$528,3,FALSE)</f>
        <v>81</v>
      </c>
      <c r="DU59">
        <f>VLOOKUP($B59,'Raw Stats'!$S$3:$AH$528,4,FALSE)</f>
        <v>17</v>
      </c>
      <c r="DV59">
        <f>VLOOKUP($B59,'Raw Stats'!$S$3:$AH$528,5,FALSE)</f>
        <v>20</v>
      </c>
      <c r="DW59">
        <f>VLOOKUP($B59,'Raw Stats'!$S$3:$AH$528,6,FALSE)</f>
        <v>37</v>
      </c>
      <c r="DX59">
        <f>VLOOKUP($B59,'Raw Stats'!$S$3:$AH$528,7,FALSE)</f>
        <v>16</v>
      </c>
      <c r="DY59">
        <f>VLOOKUP($B59,'Raw Stats'!$S$3:$AH$528,8,FALSE)</f>
        <v>59</v>
      </c>
      <c r="DZ59">
        <f>VLOOKUP($B59,'Raw Stats'!$S$3:$AH$528,9,FALSE)</f>
        <v>117</v>
      </c>
      <c r="EA59">
        <f>VLOOKUP($B59,'Raw Stats'!$S$3:$AH$528,10,FALSE)</f>
        <v>55</v>
      </c>
      <c r="EB59">
        <f>VLOOKUP($B59,'Raw Stats'!$S$3:$AH$528,11,FALSE)+VLOOKUP($B59,'Raw Stats'!$S$3:$AH$528,12,FALSE)</f>
        <v>0</v>
      </c>
      <c r="EC59">
        <f>VLOOKUP($B59,'Raw Stats'!$S$3:$AH$528,13,FALSE)+VLOOKUP($B59,'Raw Stats'!$S$3:$AH$528,14,FALSE)</f>
        <v>5</v>
      </c>
      <c r="ED59">
        <f>VLOOKUP($B59,'Raw Stats'!$S$3:$AH$528,15,FALSE)</f>
        <v>3</v>
      </c>
      <c r="EE59">
        <f>VLOOKUP($B59,'Raw Stats'!$S$3:$AH$528,16,FALSE)</f>
        <v>171</v>
      </c>
    </row>
    <row r="60" spans="1:135" x14ac:dyDescent="0.2">
      <c r="A60" t="e">
        <f>VLOOKUP(B60,'ALL SKATERS'!$B$3:$I$378,9,FALSE)</f>
        <v>#N/A</v>
      </c>
      <c r="B60" t="s">
        <v>219</v>
      </c>
      <c r="C60">
        <f t="shared" si="8"/>
        <v>0.26089810380226047</v>
      </c>
      <c r="D60">
        <f t="shared" si="9"/>
        <v>0.71889899152980197</v>
      </c>
      <c r="E60">
        <f t="shared" si="10"/>
        <v>0.82454173829044264</v>
      </c>
      <c r="F60">
        <f t="shared" si="11"/>
        <v>0.6175348085483936</v>
      </c>
      <c r="G60" t="e">
        <f t="shared" si="12"/>
        <v>#N/A</v>
      </c>
      <c r="H60" t="e">
        <f>VLOOKUP(B60,'ALL SKATERS'!$B$3:$H$378,7,FALSE)</f>
        <v>#N/A</v>
      </c>
      <c r="I60" s="29" t="e">
        <f t="shared" si="13"/>
        <v>#N/A</v>
      </c>
      <c r="J60" s="29" t="e">
        <f t="shared" si="14"/>
        <v>#N/A</v>
      </c>
      <c r="K60" s="29" t="e">
        <f t="shared" si="15"/>
        <v>#N/A</v>
      </c>
      <c r="L60">
        <f>BU60*'Value Calculations'!$D$3</f>
        <v>2.4464125717562273</v>
      </c>
      <c r="M60">
        <f>BV60*'Value Calculations'!$D$4</f>
        <v>2.2792889283125497</v>
      </c>
      <c r="N60">
        <f>BW60*'Value Calculations'!$D$5</f>
        <v>3.4493953656879803</v>
      </c>
      <c r="O60">
        <f>BX60*'Value Calculations'!$D$6</f>
        <v>-3.5018180937421599</v>
      </c>
      <c r="P60">
        <f>BY60*'Value Calculations'!$D$7</f>
        <v>1.0546185246551136</v>
      </c>
      <c r="Q60">
        <f>BZ60*'Value Calculations'!$D$8</f>
        <v>2.8756581342615917</v>
      </c>
      <c r="R60">
        <f>CA60*'Value Calculations'!$D$9</f>
        <v>2.6450026540878513</v>
      </c>
      <c r="S60">
        <f>CB60*'Value Calculations'!$D$10</f>
        <v>0.36531647407620471</v>
      </c>
      <c r="T60">
        <f>CC60*'Value Calculations'!$D$11</f>
        <v>0</v>
      </c>
      <c r="U60">
        <f>CD60*'Value Calculations'!$D$12</f>
        <v>0</v>
      </c>
      <c r="V60">
        <f>CE60*'Value Calculations'!$D$13</f>
        <v>8.7361775374809607</v>
      </c>
      <c r="X60">
        <f>CH60*'Value Calculations'!$D$3</f>
        <v>8.1547085725207573</v>
      </c>
      <c r="Y60">
        <f>CI60*'Value Calculations'!$D$4</f>
        <v>7.8147048970715982</v>
      </c>
      <c r="Z60">
        <f>CJ60*'Value Calculations'!$D$5</f>
        <v>11.674876622328547</v>
      </c>
      <c r="AA60">
        <f>CK60*'Value Calculations'!$D$6</f>
        <v>-3.2516882299034342</v>
      </c>
      <c r="AB60">
        <f>CL60*'Value Calculations'!$D$7</f>
        <v>1.7576975410918561</v>
      </c>
      <c r="AC60">
        <f>CM60*'Value Calculations'!$D$8</f>
        <v>3.3788983077573702</v>
      </c>
      <c r="AD60">
        <f>CN60*'Value Calculations'!$D$9</f>
        <v>2.770955161425368</v>
      </c>
      <c r="AE60">
        <f>CO60*'Value Calculations'!$D$10</f>
        <v>6.9410130074478893</v>
      </c>
      <c r="AF60">
        <f>CP60*'Value Calculations'!$D$11</f>
        <v>0</v>
      </c>
      <c r="AG60">
        <f>CQ60*'Value Calculations'!$D$12</f>
        <v>0</v>
      </c>
      <c r="AH60">
        <f>CR60*'Value Calculations'!$D$13</f>
        <v>12.519561510405786</v>
      </c>
      <c r="AJ60">
        <f>CU60*'Value Calculations'!$D$3</f>
        <v>6.1160314293905689</v>
      </c>
      <c r="AK60">
        <f>CV60*'Value Calculations'!$D$4</f>
        <v>6.1866413768483488</v>
      </c>
      <c r="AL60">
        <f>CW60*'Value Calculations'!$D$5</f>
        <v>9.021495571799333</v>
      </c>
      <c r="AM60">
        <f>CX60*'Value Calculations'!$D$6</f>
        <v>-0.50025972767745142</v>
      </c>
      <c r="AN60">
        <f>CY60*'Value Calculations'!$D$7</f>
        <v>1.7576975410918561</v>
      </c>
      <c r="AO60">
        <f>CZ60*'Value Calculations'!$D$8</f>
        <v>1.5097205204873356</v>
      </c>
      <c r="AP60">
        <f>DA60*'Value Calculations'!$D$9</f>
        <v>3.0228601761004015</v>
      </c>
      <c r="AQ60">
        <f>DB60*'Value Calculations'!$D$10</f>
        <v>1.8265823703810236</v>
      </c>
      <c r="AR60">
        <f>DC60*'Value Calculations'!$D$11</f>
        <v>1.9814282960498748</v>
      </c>
      <c r="AS60">
        <f>DD60*'Value Calculations'!$D$12</f>
        <v>0.81388273958941404</v>
      </c>
      <c r="AT60">
        <f>DE60*'Value Calculations'!$D$13</f>
        <v>7.841923143880547</v>
      </c>
      <c r="AV60">
        <f>DH60*'Value Calculations'!$D$3</f>
        <v>7.7469731438947198</v>
      </c>
      <c r="AW60">
        <f>DI60*'Value Calculations'!$D$4</f>
        <v>7.1634794889822988</v>
      </c>
      <c r="AX60">
        <f>DJ60*'Value Calculations'!$D$5</f>
        <v>10.878862307169783</v>
      </c>
      <c r="AY60">
        <f>DK60*'Value Calculations'!$D$6</f>
        <v>0.12506493191936285</v>
      </c>
      <c r="AZ60">
        <f>DL60*'Value Calculations'!$D$7</f>
        <v>0.87884877054592803</v>
      </c>
      <c r="BA60">
        <f>DM60*'Value Calculations'!$D$8</f>
        <v>2.6599837741919723</v>
      </c>
      <c r="BB60">
        <f>DN60*'Value Calculations'!$D$9</f>
        <v>3.6526227127879851</v>
      </c>
      <c r="BC60">
        <f>DO60*'Value Calculations'!$D$10</f>
        <v>5.1144306370668655</v>
      </c>
      <c r="BD60">
        <f>DP60*'Value Calculations'!$D$11</f>
        <v>0</v>
      </c>
      <c r="BE60">
        <f>DQ60*'Value Calculations'!$D$12</f>
        <v>2.441648218768242</v>
      </c>
      <c r="BF60">
        <f>DR60*'Value Calculations'!$D$13</f>
        <v>10.59347512418951</v>
      </c>
      <c r="BH60" t="e">
        <f>DU60*'Value Calculations'!$D$3</f>
        <v>#N/A</v>
      </c>
      <c r="BI60" t="e">
        <f>DV60*'Value Calculations'!$D$4</f>
        <v>#N/A</v>
      </c>
      <c r="BJ60" t="e">
        <f>DW60*'Value Calculations'!$D$5</f>
        <v>#N/A</v>
      </c>
      <c r="BK60" t="e">
        <f>DX60*'Value Calculations'!$D$6</f>
        <v>#N/A</v>
      </c>
      <c r="BL60" t="e">
        <f>DY60*'Value Calculations'!$D$7</f>
        <v>#N/A</v>
      </c>
      <c r="BM60" t="e">
        <f>DZ60*'Value Calculations'!$D$8</f>
        <v>#N/A</v>
      </c>
      <c r="BN60" t="e">
        <f>EA60*'Value Calculations'!$D$9</f>
        <v>#N/A</v>
      </c>
      <c r="BO60" t="e">
        <f>EB60*'Value Calculations'!$D$10</f>
        <v>#N/A</v>
      </c>
      <c r="BP60" t="e">
        <f>EC60*'Value Calculations'!$D$11</f>
        <v>#N/A</v>
      </c>
      <c r="BQ60" t="e">
        <f>ED60*'Value Calculations'!$D$12</f>
        <v>#N/A</v>
      </c>
      <c r="BR60" t="e">
        <f>EE60*'Value Calculations'!$D$13</f>
        <v>#N/A</v>
      </c>
      <c r="BT60">
        <f>VLOOKUP($B60,'Raw Stats'!$CM$3:$DC$528,3,FALSE)</f>
        <v>78</v>
      </c>
      <c r="BU60">
        <f>VLOOKUP($B60,'Raw Stats'!$CM$3:$DC$528,4,FALSE)</f>
        <v>6</v>
      </c>
      <c r="BV60">
        <f>VLOOKUP($B60,'Raw Stats'!$CM$3:$DC$528,5,FALSE)</f>
        <v>7</v>
      </c>
      <c r="BW60">
        <f>VLOOKUP($B60,'Raw Stats'!$CM$3:$DC$528,6,FALSE)</f>
        <v>13</v>
      </c>
      <c r="BX60">
        <f>VLOOKUP($B60,'Raw Stats'!$CM$3:$DC$528,7,FALSE)</f>
        <v>-28</v>
      </c>
      <c r="BY60">
        <f>VLOOKUP($B60,'Raw Stats'!$CM$3:$DC$528,8,FALSE)</f>
        <v>12</v>
      </c>
      <c r="BZ60">
        <f>VLOOKUP($B60,'Raw Stats'!$CM$3:$DC$528,9,FALSE)</f>
        <v>40</v>
      </c>
      <c r="CA60">
        <f>VLOOKUP($B60,'Raw Stats'!$CM$3:$DC$528,10,FALSE)</f>
        <v>21</v>
      </c>
      <c r="CB60">
        <f>VLOOKUP($B60,'Raw Stats'!$CM$3:$DC$528,11,FALSE)+VLOOKUP($B60,'Raw Stats'!$CM$3:$DC$528,12,FALSE)</f>
        <v>1</v>
      </c>
      <c r="CC60">
        <f>VLOOKUP($B60,'Raw Stats'!$CM$3:$DC$528,13,FALSE)+VLOOKUP($B60,'Raw Stats'!$CM$3:$DC$528,14,FALSE)</f>
        <v>0</v>
      </c>
      <c r="CD60">
        <f>VLOOKUP($B60,'Raw Stats'!$CM$3:$DC$528,15,FALSE)</f>
        <v>0</v>
      </c>
      <c r="CE60">
        <f>VLOOKUP($B60,'Raw Stats'!$CM$3:$DC$528,16,FALSE)</f>
        <v>127</v>
      </c>
      <c r="CG60">
        <f>VLOOKUP($B60,'Raw Stats'!$BU$3:$CJ$528,3,FALSE)</f>
        <v>72</v>
      </c>
      <c r="CH60">
        <f>VLOOKUP($B60,'Raw Stats'!$BU$3:$CJ$528,4,FALSE)</f>
        <v>20</v>
      </c>
      <c r="CI60">
        <f>VLOOKUP($B60,'Raw Stats'!$BU$3:$CJ$5288,5,FALSE)</f>
        <v>24</v>
      </c>
      <c r="CJ60">
        <f>VLOOKUP($B60,'Raw Stats'!$BU$3:$CJ$528,6,FALSE)</f>
        <v>44</v>
      </c>
      <c r="CK60">
        <f>VLOOKUP($B60,'Raw Stats'!$BU$3:$CJ$528,7,FALSE)</f>
        <v>-26</v>
      </c>
      <c r="CL60">
        <f>VLOOKUP($B60,'Raw Stats'!$BU$3:$CJ$528,8,FALSE)</f>
        <v>20</v>
      </c>
      <c r="CM60">
        <f>VLOOKUP($B60,'Raw Stats'!$BU$3:$CJ$528,9,FALSE)</f>
        <v>47</v>
      </c>
      <c r="CN60">
        <f>VLOOKUP($B60,'Raw Stats'!$BU$3:$CJ$528,10,FALSE)</f>
        <v>22</v>
      </c>
      <c r="CO60">
        <f>VLOOKUP($B60,'Raw Stats'!$BU$3:$CJ$528,11,FALSE)+VLOOKUP($B60,'Raw Stats'!$BU$3:$CJ$528,12,FALSE)</f>
        <v>19</v>
      </c>
      <c r="CP60">
        <f>VLOOKUP($B60,'Raw Stats'!$BU$3:$CJ$528,13,FALSE)+VLOOKUP($B60,'Raw Stats'!$BU$3:$CJ$528,14,FALSE)</f>
        <v>0</v>
      </c>
      <c r="CQ60">
        <f>VLOOKUP($B60,'Raw Stats'!$BU$3:$CJ$528,15,FALSE)</f>
        <v>0</v>
      </c>
      <c r="CR60">
        <f>VLOOKUP($B60,'Raw Stats'!$BU$3:$CJ$528,16,FALSE)</f>
        <v>182</v>
      </c>
      <c r="CT60">
        <f>VLOOKUP($B60,'Raw Stats'!$BC$3:$BR$528,3,FALSE)</f>
        <v>48</v>
      </c>
      <c r="CU60">
        <f>VLOOKUP($B60,'Raw Stats'!$BC$3:$BR$528,4,FALSE)</f>
        <v>15</v>
      </c>
      <c r="CV60">
        <f>VLOOKUP($B60,'Raw Stats'!$BC$3:$BR$5288,5,FALSE)</f>
        <v>19</v>
      </c>
      <c r="CW60">
        <f>VLOOKUP($B60,'Raw Stats'!$BC$3:$BR$52888,6,FALSE)</f>
        <v>34</v>
      </c>
      <c r="CX60">
        <f>VLOOKUP($B60,'Raw Stats'!$BC$3:$BR$5288,7,FALSE)</f>
        <v>-4</v>
      </c>
      <c r="CY60">
        <f>VLOOKUP($B60,'Raw Stats'!$BC$3:$BR$5288,8,FALSE)</f>
        <v>20</v>
      </c>
      <c r="CZ60">
        <f>VLOOKUP($B60,'Raw Stats'!$BC$3:$BR$5288,9,FALSE)</f>
        <v>21</v>
      </c>
      <c r="DA60">
        <f>VLOOKUP($B60,'Raw Stats'!$BC$3:$BR$5288,10,FALSE)</f>
        <v>24</v>
      </c>
      <c r="DB60">
        <f>VLOOKUP($B60,'Raw Stats'!$BC$3:$BR$5288,11,FALSE)+VLOOKUP($B60,'Raw Stats'!$BC$3:$BR$5288,12,FALSE)</f>
        <v>5</v>
      </c>
      <c r="DC60">
        <f>VLOOKUP($B60,'Raw Stats'!$BC$3:$BR$5288,13,FALSE)+VLOOKUP($B60,'Raw Stats'!$BC$3:$BR$5288,14,FALSE)</f>
        <v>2</v>
      </c>
      <c r="DD60">
        <f>VLOOKUP($B60,'Raw Stats'!$BC$3:$BR$5288,15,FALSE)</f>
        <v>1</v>
      </c>
      <c r="DE60">
        <f>VLOOKUP($B60,'Raw Stats'!$BC$3:$BR$5288,16,FALSE)</f>
        <v>114</v>
      </c>
      <c r="DG60">
        <f>VLOOKUP($B60,'Raw Stats'!$AK$3:$AZ$528,3,FALSE)</f>
        <v>83</v>
      </c>
      <c r="DH60">
        <f>VLOOKUP($B60,'Raw Stats'!$AK$3:$AZ$528,4,FALSE)</f>
        <v>19</v>
      </c>
      <c r="DI60">
        <f>VLOOKUP($B60,'Raw Stats'!$AK$3:$AZ$528,5,FALSE)</f>
        <v>22</v>
      </c>
      <c r="DJ60">
        <f>VLOOKUP($B60,'Raw Stats'!$AK$3:$AZ$528,6,FALSE)</f>
        <v>41</v>
      </c>
      <c r="DK60">
        <f>VLOOKUP($B60,'Raw Stats'!$AK$3:$AZ$528,7,FALSE)</f>
        <v>1</v>
      </c>
      <c r="DL60">
        <f>VLOOKUP($B60,'Raw Stats'!$AK$3:$AZ$528,8,FALSE)</f>
        <v>10</v>
      </c>
      <c r="DM60">
        <f>VLOOKUP($B60,'Raw Stats'!$AK$3:$AZ$528,9,FALSE)</f>
        <v>37</v>
      </c>
      <c r="DN60">
        <f>VLOOKUP($B60,'Raw Stats'!$AK$3:$AZ$528,10,FALSE)</f>
        <v>29</v>
      </c>
      <c r="DO60">
        <f>VLOOKUP($B60,'Raw Stats'!$AK$3:$AZ$528,11,FALSE)+VLOOKUP($B60,'Raw Stats'!$AK$3:$AZ$528,12,FALSE)</f>
        <v>14</v>
      </c>
      <c r="DP60">
        <f>VLOOKUP($B60,'Raw Stats'!$AK$3:$AZ$528,13,FALSE)+VLOOKUP($B60,'Raw Stats'!$AK$3:$AZ$528,14,FALSE)</f>
        <v>0</v>
      </c>
      <c r="DQ60">
        <f>VLOOKUP($B60,'Raw Stats'!$AK$3:$AZ$528,15,FALSE)</f>
        <v>3</v>
      </c>
      <c r="DR60">
        <f>VLOOKUP($B60,'Raw Stats'!$AK$3:$AZ$528,16,FALSE)</f>
        <v>154</v>
      </c>
      <c r="DT60" t="e">
        <f>VLOOKUP($B60,'Raw Stats'!$S$3:$AH$528,3,FALSE)</f>
        <v>#N/A</v>
      </c>
      <c r="DU60" t="e">
        <f>VLOOKUP($B60,'Raw Stats'!$S$3:$AH$528,4,FALSE)</f>
        <v>#N/A</v>
      </c>
      <c r="DV60" t="e">
        <f>VLOOKUP($B60,'Raw Stats'!$S$3:$AH$528,5,FALSE)</f>
        <v>#N/A</v>
      </c>
      <c r="DW60" t="e">
        <f>VLOOKUP($B60,'Raw Stats'!$S$3:$AH$528,6,FALSE)</f>
        <v>#N/A</v>
      </c>
      <c r="DX60" t="e">
        <f>VLOOKUP($B60,'Raw Stats'!$S$3:$AH$528,7,FALSE)</f>
        <v>#N/A</v>
      </c>
      <c r="DY60" t="e">
        <f>VLOOKUP($B60,'Raw Stats'!$S$3:$AH$528,8,FALSE)</f>
        <v>#N/A</v>
      </c>
      <c r="DZ60" t="e">
        <f>VLOOKUP($B60,'Raw Stats'!$S$3:$AH$528,9,FALSE)</f>
        <v>#N/A</v>
      </c>
      <c r="EA60" t="e">
        <f>VLOOKUP($B60,'Raw Stats'!$S$3:$AH$528,10,FALSE)</f>
        <v>#N/A</v>
      </c>
      <c r="EB60" t="e">
        <f>VLOOKUP($B60,'Raw Stats'!$S$3:$AH$528,11,FALSE)+VLOOKUP($B60,'Raw Stats'!$S$3:$AH$528,12,FALSE)</f>
        <v>#N/A</v>
      </c>
      <c r="EC60" t="e">
        <f>VLOOKUP($B60,'Raw Stats'!$S$3:$AH$528,13,FALSE)+VLOOKUP($B60,'Raw Stats'!$S$3:$AH$528,14,FALSE)</f>
        <v>#N/A</v>
      </c>
      <c r="ED60" t="e">
        <f>VLOOKUP($B60,'Raw Stats'!$S$3:$AH$528,15,FALSE)</f>
        <v>#N/A</v>
      </c>
      <c r="EE60" t="e">
        <f>VLOOKUP($B60,'Raw Stats'!$S$3:$AH$528,16,FALSE)</f>
        <v>#N/A</v>
      </c>
    </row>
    <row r="61" spans="1:135" x14ac:dyDescent="0.2">
      <c r="A61" t="e">
        <f>VLOOKUP(B61,'ALL SKATERS'!$B$3:$I$378,9,FALSE)</f>
        <v>#N/A</v>
      </c>
      <c r="B61" t="s">
        <v>371</v>
      </c>
      <c r="C61" t="e">
        <f t="shared" si="8"/>
        <v>#N/A</v>
      </c>
      <c r="D61">
        <f t="shared" si="9"/>
        <v>0.47186244353716628</v>
      </c>
      <c r="E61">
        <f t="shared" si="10"/>
        <v>0.72878661557800017</v>
      </c>
      <c r="F61">
        <f t="shared" si="11"/>
        <v>0.88362078984990777</v>
      </c>
      <c r="G61">
        <f t="shared" si="12"/>
        <v>1.1118119345387512</v>
      </c>
      <c r="H61" t="e">
        <f>VLOOKUP(B61,'ALL SKATERS'!$B$3:$H$378,7,FALSE)</f>
        <v>#N/A</v>
      </c>
      <c r="I61" s="29" t="e">
        <f t="shared" si="13"/>
        <v>#N/A</v>
      </c>
      <c r="J61" s="29" t="e">
        <f t="shared" si="14"/>
        <v>#N/A</v>
      </c>
      <c r="K61" s="29" t="e">
        <f t="shared" si="15"/>
        <v>#N/A</v>
      </c>
      <c r="L61" t="e">
        <f>BU61*'Value Calculations'!$D$3</f>
        <v>#N/A</v>
      </c>
      <c r="M61" t="e">
        <f>BV61*'Value Calculations'!$D$4</f>
        <v>#N/A</v>
      </c>
      <c r="N61" t="e">
        <f>BW61*'Value Calculations'!$D$5</f>
        <v>#N/A</v>
      </c>
      <c r="O61" t="e">
        <f>BX61*'Value Calculations'!$D$6</f>
        <v>#N/A</v>
      </c>
      <c r="P61" t="e">
        <f>BY61*'Value Calculations'!$D$7</f>
        <v>#N/A</v>
      </c>
      <c r="Q61" t="e">
        <f>BZ61*'Value Calculations'!$D$8</f>
        <v>#N/A</v>
      </c>
      <c r="R61" t="e">
        <f>CA61*'Value Calculations'!$D$9</f>
        <v>#N/A</v>
      </c>
      <c r="S61" t="e">
        <f>CB61*'Value Calculations'!$D$10</f>
        <v>#N/A</v>
      </c>
      <c r="T61" t="e">
        <f>CC61*'Value Calculations'!$D$11</f>
        <v>#N/A</v>
      </c>
      <c r="U61" t="e">
        <f>CD61*'Value Calculations'!$D$12</f>
        <v>#N/A</v>
      </c>
      <c r="V61" t="e">
        <f>CE61*'Value Calculations'!$D$13</f>
        <v>#N/A</v>
      </c>
      <c r="X61">
        <f>CH61*'Value Calculations'!$D$3</f>
        <v>4.8928251435124546</v>
      </c>
      <c r="Y61">
        <f>CI61*'Value Calculations'!$D$4</f>
        <v>5.2098032647143988</v>
      </c>
      <c r="Z61">
        <f>CJ61*'Value Calculations'!$D$5</f>
        <v>7.4294669414818033</v>
      </c>
      <c r="AA61">
        <f>CK61*'Value Calculations'!$D$6</f>
        <v>-2.2511687745485314</v>
      </c>
      <c r="AB61">
        <f>CL61*'Value Calculations'!$D$7</f>
        <v>1.5819277869826704</v>
      </c>
      <c r="AC61">
        <f>CM61*'Value Calculations'!$D$8</f>
        <v>2.3724179607658131</v>
      </c>
      <c r="AD61">
        <f>CN61*'Value Calculations'!$D$9</f>
        <v>3.7785752201255018</v>
      </c>
      <c r="AE61">
        <f>CO61*'Value Calculations'!$D$10</f>
        <v>3.6531647407620471</v>
      </c>
      <c r="AF61">
        <f>CP61*'Value Calculations'!$D$11</f>
        <v>0</v>
      </c>
      <c r="AG61">
        <f>CQ61*'Value Calculations'!$D$12</f>
        <v>1.6277654791788281</v>
      </c>
      <c r="AH61">
        <f>CR61*'Value Calculations'!$D$13</f>
        <v>7.5667679458496506</v>
      </c>
      <c r="AJ61">
        <f>CU61*'Value Calculations'!$D$3</f>
        <v>4.4850897148864171</v>
      </c>
      <c r="AK61">
        <f>CV61*'Value Calculations'!$D$4</f>
        <v>3.2561270404464993</v>
      </c>
      <c r="AL61">
        <f>CW61*'Value Calculations'!$D$5</f>
        <v>5.5721002061113527</v>
      </c>
      <c r="AM61">
        <f>CX61*'Value Calculations'!$D$6</f>
        <v>-1.5007791830323542</v>
      </c>
      <c r="AN61">
        <f>CY61*'Value Calculations'!$D$7</f>
        <v>0.70307901643674242</v>
      </c>
      <c r="AO61">
        <f>CZ61*'Value Calculations'!$D$8</f>
        <v>1.8691777872700346</v>
      </c>
      <c r="AP61">
        <f>DA61*'Value Calculations'!$D$9</f>
        <v>2.770955161425368</v>
      </c>
      <c r="AQ61">
        <f>DB61*'Value Calculations'!$D$10</f>
        <v>2.5572153185334328</v>
      </c>
      <c r="AR61">
        <f>DC61*'Value Calculations'!$D$11</f>
        <v>0</v>
      </c>
      <c r="AS61">
        <f>DD61*'Value Calculations'!$D$12</f>
        <v>0.81388273958941404</v>
      </c>
      <c r="AT61">
        <f>DE61*'Value Calculations'!$D$13</f>
        <v>5.7094703591411005</v>
      </c>
      <c r="AV61">
        <f>DH61*'Value Calculations'!$D$3</f>
        <v>9.7856502870249091</v>
      </c>
      <c r="AW61">
        <f>DI61*'Value Calculations'!$D$4</f>
        <v>9.4427684172948485</v>
      </c>
      <c r="AX61">
        <f>DJ61*'Value Calculations'!$D$5</f>
        <v>14.062919567804842</v>
      </c>
      <c r="AY61">
        <f>DK61*'Value Calculations'!$D$6</f>
        <v>0.25012986383872571</v>
      </c>
      <c r="AZ61">
        <f>DL61*'Value Calculations'!$D$7</f>
        <v>2.4607765575285985</v>
      </c>
      <c r="BA61">
        <f>DM61*'Value Calculations'!$D$8</f>
        <v>5.0324017349577854</v>
      </c>
      <c r="BB61">
        <f>DN61*'Value Calculations'!$D$9</f>
        <v>5.6678628301882528</v>
      </c>
      <c r="BC61">
        <f>DO61*'Value Calculations'!$D$10</f>
        <v>6.9410130074478893</v>
      </c>
      <c r="BD61">
        <f>DP61*'Value Calculations'!$D$11</f>
        <v>0</v>
      </c>
      <c r="BE61">
        <f>DQ61*'Value Calculations'!$D$12</f>
        <v>2.441648218768242</v>
      </c>
      <c r="BF61">
        <f>DR61*'Value Calculations'!$D$13</f>
        <v>16.371734282838336</v>
      </c>
      <c r="BH61">
        <f>DU61*'Value Calculations'!$D$3</f>
        <v>10.601121144276986</v>
      </c>
      <c r="BI61">
        <f>DV61*'Value Calculations'!$D$4</f>
        <v>12.373282753696698</v>
      </c>
      <c r="BJ61">
        <f>DW61*'Value Calculations'!$D$5</f>
        <v>16.981638723386979</v>
      </c>
      <c r="BK61">
        <f>DX61*'Value Calculations'!$D$6</f>
        <v>1.0005194553549028</v>
      </c>
      <c r="BL61">
        <f>DY61*'Value Calculations'!$D$7</f>
        <v>4.9215531150571969</v>
      </c>
      <c r="BM61">
        <f>DZ61*'Value Calculations'!$D$8</f>
        <v>7.4767111490801383</v>
      </c>
      <c r="BN61">
        <f>EA61*'Value Calculations'!$D$9</f>
        <v>3.6526227127879851</v>
      </c>
      <c r="BO61">
        <f>EB61*'Value Calculations'!$D$10</f>
        <v>10.959494222286141</v>
      </c>
      <c r="BP61">
        <f>EC61*'Value Calculations'!$D$11</f>
        <v>1.9814282960498748</v>
      </c>
      <c r="BQ61">
        <f>ED61*'Value Calculations'!$D$12</f>
        <v>4.0694136979470699</v>
      </c>
      <c r="BR61">
        <f>EE61*'Value Calculations'!$D$13</f>
        <v>14.927169493176129</v>
      </c>
      <c r="BT61" t="e">
        <f>VLOOKUP($B61,'Raw Stats'!$CM$3:$DC$528,3,FALSE)</f>
        <v>#N/A</v>
      </c>
      <c r="BU61" t="e">
        <f>VLOOKUP($B61,'Raw Stats'!$CM$3:$DC$528,4,FALSE)</f>
        <v>#N/A</v>
      </c>
      <c r="BV61" t="e">
        <f>VLOOKUP($B61,'Raw Stats'!$CM$3:$DC$528,5,FALSE)</f>
        <v>#N/A</v>
      </c>
      <c r="BW61" t="e">
        <f>VLOOKUP($B61,'Raw Stats'!$CM$3:$DC$528,6,FALSE)</f>
        <v>#N/A</v>
      </c>
      <c r="BX61" t="e">
        <f>VLOOKUP($B61,'Raw Stats'!$CM$3:$DC$528,7,FALSE)</f>
        <v>#N/A</v>
      </c>
      <c r="BY61" t="e">
        <f>VLOOKUP($B61,'Raw Stats'!$CM$3:$DC$528,8,FALSE)</f>
        <v>#N/A</v>
      </c>
      <c r="BZ61" t="e">
        <f>VLOOKUP($B61,'Raw Stats'!$CM$3:$DC$528,9,FALSE)</f>
        <v>#N/A</v>
      </c>
      <c r="CA61" t="e">
        <f>VLOOKUP($B61,'Raw Stats'!$CM$3:$DC$528,10,FALSE)</f>
        <v>#N/A</v>
      </c>
      <c r="CB61" t="e">
        <f>VLOOKUP($B61,'Raw Stats'!$CM$3:$DC$528,11,FALSE)+VLOOKUP($B61,'Raw Stats'!$CM$3:$DC$528,12,FALSE)</f>
        <v>#N/A</v>
      </c>
      <c r="CC61" t="e">
        <f>VLOOKUP($B61,'Raw Stats'!$CM$3:$DC$528,13,FALSE)+VLOOKUP($B61,'Raw Stats'!$CM$3:$DC$528,14,FALSE)</f>
        <v>#N/A</v>
      </c>
      <c r="CD61" t="e">
        <f>VLOOKUP($B61,'Raw Stats'!$CM$3:$DC$528,15,FALSE)</f>
        <v>#N/A</v>
      </c>
      <c r="CE61" t="e">
        <f>VLOOKUP($B61,'Raw Stats'!$CM$3:$DC$528,16,FALSE)</f>
        <v>#N/A</v>
      </c>
      <c r="CG61">
        <f>VLOOKUP($B61,'Raw Stats'!$BU$3:$CJ$528,3,FALSE)</f>
        <v>76</v>
      </c>
      <c r="CH61">
        <f>VLOOKUP($B61,'Raw Stats'!$BU$3:$CJ$528,4,FALSE)</f>
        <v>12</v>
      </c>
      <c r="CI61">
        <f>VLOOKUP($B61,'Raw Stats'!$BU$3:$CJ$5288,5,FALSE)</f>
        <v>16</v>
      </c>
      <c r="CJ61">
        <f>VLOOKUP($B61,'Raw Stats'!$BU$3:$CJ$528,6,FALSE)</f>
        <v>28</v>
      </c>
      <c r="CK61">
        <f>VLOOKUP($B61,'Raw Stats'!$BU$3:$CJ$528,7,FALSE)</f>
        <v>-18</v>
      </c>
      <c r="CL61">
        <f>VLOOKUP($B61,'Raw Stats'!$BU$3:$CJ$528,8,FALSE)</f>
        <v>18</v>
      </c>
      <c r="CM61">
        <f>VLOOKUP($B61,'Raw Stats'!$BU$3:$CJ$528,9,FALSE)</f>
        <v>33</v>
      </c>
      <c r="CN61">
        <f>VLOOKUP($B61,'Raw Stats'!$BU$3:$CJ$528,10,FALSE)</f>
        <v>30</v>
      </c>
      <c r="CO61">
        <f>VLOOKUP($B61,'Raw Stats'!$BU$3:$CJ$528,11,FALSE)+VLOOKUP($B61,'Raw Stats'!$BU$3:$CJ$528,12,FALSE)</f>
        <v>10</v>
      </c>
      <c r="CP61">
        <f>VLOOKUP($B61,'Raw Stats'!$BU$3:$CJ$528,13,FALSE)+VLOOKUP($B61,'Raw Stats'!$BU$3:$CJ$528,14,FALSE)</f>
        <v>0</v>
      </c>
      <c r="CQ61">
        <f>VLOOKUP($B61,'Raw Stats'!$BU$3:$CJ$528,15,FALSE)</f>
        <v>2</v>
      </c>
      <c r="CR61">
        <f>VLOOKUP($B61,'Raw Stats'!$BU$3:$CJ$528,16,FALSE)</f>
        <v>110</v>
      </c>
      <c r="CT61">
        <f>VLOOKUP($B61,'Raw Stats'!$BC$3:$BR$528,3,FALSE)</f>
        <v>36</v>
      </c>
      <c r="CU61">
        <f>VLOOKUP($B61,'Raw Stats'!$BC$3:$BR$528,4,FALSE)</f>
        <v>11</v>
      </c>
      <c r="CV61">
        <f>VLOOKUP($B61,'Raw Stats'!$BC$3:$BR$5288,5,FALSE)</f>
        <v>10</v>
      </c>
      <c r="CW61">
        <f>VLOOKUP($B61,'Raw Stats'!$BC$3:$BR$52888,6,FALSE)</f>
        <v>21</v>
      </c>
      <c r="CX61">
        <f>VLOOKUP($B61,'Raw Stats'!$BC$3:$BR$5288,7,FALSE)</f>
        <v>-12</v>
      </c>
      <c r="CY61">
        <f>VLOOKUP($B61,'Raw Stats'!$BC$3:$BR$5288,8,FALSE)</f>
        <v>8</v>
      </c>
      <c r="CZ61">
        <f>VLOOKUP($B61,'Raw Stats'!$BC$3:$BR$5288,9,FALSE)</f>
        <v>26</v>
      </c>
      <c r="DA61">
        <f>VLOOKUP($B61,'Raw Stats'!$BC$3:$BR$5288,10,FALSE)</f>
        <v>22</v>
      </c>
      <c r="DB61">
        <f>VLOOKUP($B61,'Raw Stats'!$BC$3:$BR$5288,11,FALSE)+VLOOKUP($B61,'Raw Stats'!$BC$3:$BR$5288,12,FALSE)</f>
        <v>7</v>
      </c>
      <c r="DC61">
        <f>VLOOKUP($B61,'Raw Stats'!$BC$3:$BR$5288,13,FALSE)+VLOOKUP($B61,'Raw Stats'!$BC$3:$BR$5288,14,FALSE)</f>
        <v>0</v>
      </c>
      <c r="DD61">
        <f>VLOOKUP($B61,'Raw Stats'!$BC$3:$BR$5288,15,FALSE)</f>
        <v>1</v>
      </c>
      <c r="DE61">
        <f>VLOOKUP($B61,'Raw Stats'!$BC$3:$BR$5288,16,FALSE)</f>
        <v>83</v>
      </c>
      <c r="DG61">
        <f>VLOOKUP($B61,'Raw Stats'!$AK$3:$AZ$528,3,FALSE)</f>
        <v>82</v>
      </c>
      <c r="DH61">
        <f>VLOOKUP($B61,'Raw Stats'!$AK$3:$AZ$528,4,FALSE)</f>
        <v>24</v>
      </c>
      <c r="DI61">
        <f>VLOOKUP($B61,'Raw Stats'!$AK$3:$AZ$528,5,FALSE)</f>
        <v>29</v>
      </c>
      <c r="DJ61">
        <f>VLOOKUP($B61,'Raw Stats'!$AK$3:$AZ$528,6,FALSE)</f>
        <v>53</v>
      </c>
      <c r="DK61">
        <f>VLOOKUP($B61,'Raw Stats'!$AK$3:$AZ$528,7,FALSE)</f>
        <v>2</v>
      </c>
      <c r="DL61">
        <f>VLOOKUP($B61,'Raw Stats'!$AK$3:$AZ$528,8,FALSE)</f>
        <v>28</v>
      </c>
      <c r="DM61">
        <f>VLOOKUP($B61,'Raw Stats'!$AK$3:$AZ$528,9,FALSE)</f>
        <v>70</v>
      </c>
      <c r="DN61">
        <f>VLOOKUP($B61,'Raw Stats'!$AK$3:$AZ$528,10,FALSE)</f>
        <v>45</v>
      </c>
      <c r="DO61">
        <f>VLOOKUP($B61,'Raw Stats'!$AK$3:$AZ$528,11,FALSE)+VLOOKUP($B61,'Raw Stats'!$AK$3:$AZ$528,12,FALSE)</f>
        <v>19</v>
      </c>
      <c r="DP61">
        <f>VLOOKUP($B61,'Raw Stats'!$AK$3:$AZ$528,13,FALSE)+VLOOKUP($B61,'Raw Stats'!$AK$3:$AZ$528,14,FALSE)</f>
        <v>0</v>
      </c>
      <c r="DQ61">
        <f>VLOOKUP($B61,'Raw Stats'!$AK$3:$AZ$528,15,FALSE)</f>
        <v>3</v>
      </c>
      <c r="DR61">
        <f>VLOOKUP($B61,'Raw Stats'!$AK$3:$AZ$528,16,FALSE)</f>
        <v>238</v>
      </c>
      <c r="DT61">
        <f>VLOOKUP($B61,'Raw Stats'!$S$3:$AH$528,3,FALSE)</f>
        <v>80</v>
      </c>
      <c r="DU61">
        <f>VLOOKUP($B61,'Raw Stats'!$S$3:$AH$528,4,FALSE)</f>
        <v>26</v>
      </c>
      <c r="DV61">
        <f>VLOOKUP($B61,'Raw Stats'!$S$3:$AH$528,5,FALSE)</f>
        <v>38</v>
      </c>
      <c r="DW61">
        <f>VLOOKUP($B61,'Raw Stats'!$S$3:$AH$528,6,FALSE)</f>
        <v>64</v>
      </c>
      <c r="DX61">
        <f>VLOOKUP($B61,'Raw Stats'!$S$3:$AH$528,7,FALSE)</f>
        <v>8</v>
      </c>
      <c r="DY61">
        <f>VLOOKUP($B61,'Raw Stats'!$S$3:$AH$528,8,FALSE)</f>
        <v>56</v>
      </c>
      <c r="DZ61">
        <f>VLOOKUP($B61,'Raw Stats'!$S$3:$AH$528,9,FALSE)</f>
        <v>104</v>
      </c>
      <c r="EA61">
        <f>VLOOKUP($B61,'Raw Stats'!$S$3:$AH$528,10,FALSE)</f>
        <v>29</v>
      </c>
      <c r="EB61">
        <f>VLOOKUP($B61,'Raw Stats'!$S$3:$AH$528,11,FALSE)+VLOOKUP($B61,'Raw Stats'!$S$3:$AH$528,12,FALSE)</f>
        <v>30</v>
      </c>
      <c r="EC61">
        <f>VLOOKUP($B61,'Raw Stats'!$S$3:$AH$528,13,FALSE)+VLOOKUP($B61,'Raw Stats'!$S$3:$AH$528,14,FALSE)</f>
        <v>2</v>
      </c>
      <c r="ED61">
        <f>VLOOKUP($B61,'Raw Stats'!$S$3:$AH$528,15,FALSE)</f>
        <v>5</v>
      </c>
      <c r="EE61">
        <f>VLOOKUP($B61,'Raw Stats'!$S$3:$AH$528,16,FALSE)</f>
        <v>217</v>
      </c>
    </row>
    <row r="62" spans="1:135" x14ac:dyDescent="0.2">
      <c r="A62" t="e">
        <f>VLOOKUP(B62,'ALL SKATERS'!$B$3:$I$378,9,FALSE)</f>
        <v>#REF!</v>
      </c>
      <c r="B62" t="s">
        <v>285</v>
      </c>
      <c r="C62">
        <f t="shared" si="8"/>
        <v>0.67705961409191484</v>
      </c>
      <c r="D62">
        <f t="shared" si="9"/>
        <v>0.6117696941440306</v>
      </c>
      <c r="E62">
        <f t="shared" si="10"/>
        <v>0.6568933653541823</v>
      </c>
      <c r="F62" t="e">
        <f t="shared" si="11"/>
        <v>#N/A</v>
      </c>
      <c r="G62" t="e">
        <f t="shared" si="12"/>
        <v>#N/A</v>
      </c>
      <c r="H62">
        <f>VLOOKUP(B62,'ALL SKATERS'!$B$3:$H$378,7,FALSE)</f>
        <v>0</v>
      </c>
      <c r="I62" s="29" t="e">
        <f t="shared" si="13"/>
        <v>#REF!</v>
      </c>
      <c r="J62" s="29">
        <f t="shared" si="14"/>
        <v>-97</v>
      </c>
      <c r="K62" s="29">
        <f t="shared" si="15"/>
        <v>-0.96</v>
      </c>
      <c r="L62">
        <f>BU62*'Value Calculations'!$D$3</f>
        <v>5.300560572138493</v>
      </c>
      <c r="M62">
        <f>BV62*'Value Calculations'!$D$4</f>
        <v>8.4659303051608976</v>
      </c>
      <c r="N62">
        <f>BW62*'Value Calculations'!$D$5</f>
        <v>10.348186097063941</v>
      </c>
      <c r="O62">
        <f>BX62*'Value Calculations'!$D$6</f>
        <v>1.8759739787904428</v>
      </c>
      <c r="P62">
        <f>BY62*'Value Calculations'!$D$7</f>
        <v>2.1092370493102273</v>
      </c>
      <c r="Q62">
        <f>BZ62*'Value Calculations'!$D$8</f>
        <v>3.0194410409746713</v>
      </c>
      <c r="R62">
        <f>CA62*'Value Calculations'!$D$9</f>
        <v>4.6602427714881189</v>
      </c>
      <c r="S62">
        <f>CB62*'Value Calculations'!$D$10</f>
        <v>1.4612658963048188</v>
      </c>
      <c r="T62">
        <f>CC62*'Value Calculations'!$D$11</f>
        <v>2.9721424440748123</v>
      </c>
      <c r="U62">
        <f>CD62*'Value Calculations'!$D$12</f>
        <v>1.6277654791788281</v>
      </c>
      <c r="V62">
        <f>CE62*'Value Calculations'!$D$13</f>
        <v>13.001083106959854</v>
      </c>
      <c r="X62">
        <f>CH62*'Value Calculations'!$D$3</f>
        <v>4.0773542862603787</v>
      </c>
      <c r="Y62">
        <f>CI62*'Value Calculations'!$D$4</f>
        <v>4.2329651525804488</v>
      </c>
      <c r="Z62">
        <f>CJ62*'Value Calculations'!$D$5</f>
        <v>6.1027764162171954</v>
      </c>
      <c r="AA62">
        <f>CK62*'Value Calculations'!$D$6</f>
        <v>0.25012986383872571</v>
      </c>
      <c r="AB62">
        <f>CL62*'Value Calculations'!$D$7</f>
        <v>1.0546185246551136</v>
      </c>
      <c r="AC62">
        <f>CM62*'Value Calculations'!$D$8</f>
        <v>2.2286350540527335</v>
      </c>
      <c r="AD62">
        <f>CN62*'Value Calculations'!$D$9</f>
        <v>2.5190501467503346</v>
      </c>
      <c r="AE62">
        <f>CO62*'Value Calculations'!$D$10</f>
        <v>0.36531647407620471</v>
      </c>
      <c r="AF62">
        <f>CP62*'Value Calculations'!$D$11</f>
        <v>1.9814282960498748</v>
      </c>
      <c r="AG62">
        <f>CQ62*'Value Calculations'!$D$12</f>
        <v>0.81388273958941404</v>
      </c>
      <c r="AH62">
        <f>CR62*'Value Calculations'!$D$13</f>
        <v>8.1858671414191679</v>
      </c>
      <c r="AJ62">
        <f>CU62*'Value Calculations'!$D$3</f>
        <v>4.0773542862603787</v>
      </c>
      <c r="AK62">
        <f>CV62*'Value Calculations'!$D$4</f>
        <v>2.9305143364018491</v>
      </c>
      <c r="AL62">
        <f>CW62*'Value Calculations'!$D$5</f>
        <v>5.0414239960055092</v>
      </c>
      <c r="AM62">
        <f>CX62*'Value Calculations'!$D$6</f>
        <v>1.1255843872742657</v>
      </c>
      <c r="AN62">
        <f>CY62*'Value Calculations'!$D$7</f>
        <v>1.0546185246551136</v>
      </c>
      <c r="AO62">
        <f>CZ62*'Value Calculations'!$D$8</f>
        <v>2.7318752275485121</v>
      </c>
      <c r="AP62">
        <f>DA62*'Value Calculations'!$D$9</f>
        <v>1.6373825953877175</v>
      </c>
      <c r="AQ62">
        <f>DB62*'Value Calculations'!$D$10</f>
        <v>1.0959494222286141</v>
      </c>
      <c r="AR62">
        <f>DC62*'Value Calculations'!$D$11</f>
        <v>0.9907141480249374</v>
      </c>
      <c r="AS62">
        <f>DD62*'Value Calculations'!$D$12</f>
        <v>1.6277654791788281</v>
      </c>
      <c r="AT62">
        <f>DE62*'Value Calculations'!$D$13</f>
        <v>9.2176991340350298</v>
      </c>
      <c r="AV62" t="e">
        <f>DH62*'Value Calculations'!$D$3</f>
        <v>#N/A</v>
      </c>
      <c r="AW62" t="e">
        <f>DI62*'Value Calculations'!$D$4</f>
        <v>#N/A</v>
      </c>
      <c r="AX62" t="e">
        <f>DJ62*'Value Calculations'!$D$5</f>
        <v>#N/A</v>
      </c>
      <c r="AY62" t="e">
        <f>DK62*'Value Calculations'!$D$6</f>
        <v>#N/A</v>
      </c>
      <c r="AZ62" t="e">
        <f>DL62*'Value Calculations'!$D$7</f>
        <v>#N/A</v>
      </c>
      <c r="BA62" t="e">
        <f>DM62*'Value Calculations'!$D$8</f>
        <v>#N/A</v>
      </c>
      <c r="BB62" t="e">
        <f>DN62*'Value Calculations'!$D$9</f>
        <v>#N/A</v>
      </c>
      <c r="BC62" t="e">
        <f>DO62*'Value Calculations'!$D$10</f>
        <v>#N/A</v>
      </c>
      <c r="BD62" t="e">
        <f>DP62*'Value Calculations'!$D$11</f>
        <v>#N/A</v>
      </c>
      <c r="BE62" t="e">
        <f>DQ62*'Value Calculations'!$D$12</f>
        <v>#N/A</v>
      </c>
      <c r="BF62" t="e">
        <f>DR62*'Value Calculations'!$D$13</f>
        <v>#N/A</v>
      </c>
      <c r="BH62" t="e">
        <f>DU62*'Value Calculations'!$D$3</f>
        <v>#N/A</v>
      </c>
      <c r="BI62" t="e">
        <f>DV62*'Value Calculations'!$D$4</f>
        <v>#N/A</v>
      </c>
      <c r="BJ62" t="e">
        <f>DW62*'Value Calculations'!$D$5</f>
        <v>#N/A</v>
      </c>
      <c r="BK62" t="e">
        <f>DX62*'Value Calculations'!$D$6</f>
        <v>#N/A</v>
      </c>
      <c r="BL62" t="e">
        <f>DY62*'Value Calculations'!$D$7</f>
        <v>#N/A</v>
      </c>
      <c r="BM62" t="e">
        <f>DZ62*'Value Calculations'!$D$8</f>
        <v>#N/A</v>
      </c>
      <c r="BN62" t="e">
        <f>EA62*'Value Calculations'!$D$9</f>
        <v>#N/A</v>
      </c>
      <c r="BO62" t="e">
        <f>EB62*'Value Calculations'!$D$10</f>
        <v>#N/A</v>
      </c>
      <c r="BP62" t="e">
        <f>EC62*'Value Calculations'!$D$11</f>
        <v>#N/A</v>
      </c>
      <c r="BQ62" t="e">
        <f>ED62*'Value Calculations'!$D$12</f>
        <v>#N/A</v>
      </c>
      <c r="BR62" t="e">
        <f>EE62*'Value Calculations'!$D$13</f>
        <v>#N/A</v>
      </c>
      <c r="BT62">
        <f>VLOOKUP($B62,'Raw Stats'!$CM$3:$DC$528,3,FALSE)</f>
        <v>81</v>
      </c>
      <c r="BU62">
        <f>VLOOKUP($B62,'Raw Stats'!$CM$3:$DC$528,4,FALSE)</f>
        <v>13</v>
      </c>
      <c r="BV62">
        <f>VLOOKUP($B62,'Raw Stats'!$CM$3:$DC$528,5,FALSE)</f>
        <v>26</v>
      </c>
      <c r="BW62">
        <f>VLOOKUP($B62,'Raw Stats'!$CM$3:$DC$528,6,FALSE)</f>
        <v>39</v>
      </c>
      <c r="BX62">
        <f>VLOOKUP($B62,'Raw Stats'!$CM$3:$DC$528,7,FALSE)</f>
        <v>15</v>
      </c>
      <c r="BY62">
        <f>VLOOKUP($B62,'Raw Stats'!$CM$3:$DC$528,8,FALSE)</f>
        <v>24</v>
      </c>
      <c r="BZ62">
        <f>VLOOKUP($B62,'Raw Stats'!$CM$3:$DC$528,9,FALSE)</f>
        <v>42</v>
      </c>
      <c r="CA62">
        <f>VLOOKUP($B62,'Raw Stats'!$CM$3:$DC$528,10,FALSE)</f>
        <v>37</v>
      </c>
      <c r="CB62">
        <f>VLOOKUP($B62,'Raw Stats'!$CM$3:$DC$528,11,FALSE)+VLOOKUP($B62,'Raw Stats'!$CM$3:$DC$528,12,FALSE)</f>
        <v>4</v>
      </c>
      <c r="CC62">
        <f>VLOOKUP($B62,'Raw Stats'!$CM$3:$DC$528,13,FALSE)+VLOOKUP($B62,'Raw Stats'!$CM$3:$DC$528,14,FALSE)</f>
        <v>3</v>
      </c>
      <c r="CD62">
        <f>VLOOKUP($B62,'Raw Stats'!$CM$3:$DC$528,15,FALSE)</f>
        <v>2</v>
      </c>
      <c r="CE62">
        <f>VLOOKUP($B62,'Raw Stats'!$CM$3:$DC$528,16,FALSE)</f>
        <v>189</v>
      </c>
      <c r="CG62">
        <f>VLOOKUP($B62,'Raw Stats'!$BU$3:$CJ$528,3,FALSE)</f>
        <v>52</v>
      </c>
      <c r="CH62">
        <f>VLOOKUP($B62,'Raw Stats'!$BU$3:$CJ$528,4,FALSE)</f>
        <v>10</v>
      </c>
      <c r="CI62">
        <f>VLOOKUP($B62,'Raw Stats'!$BU$3:$CJ$5288,5,FALSE)</f>
        <v>13</v>
      </c>
      <c r="CJ62">
        <f>VLOOKUP($B62,'Raw Stats'!$BU$3:$CJ$528,6,FALSE)</f>
        <v>23</v>
      </c>
      <c r="CK62">
        <f>VLOOKUP($B62,'Raw Stats'!$BU$3:$CJ$528,7,FALSE)</f>
        <v>2</v>
      </c>
      <c r="CL62">
        <f>VLOOKUP($B62,'Raw Stats'!$BU$3:$CJ$528,8,FALSE)</f>
        <v>12</v>
      </c>
      <c r="CM62">
        <f>VLOOKUP($B62,'Raw Stats'!$BU$3:$CJ$528,9,FALSE)</f>
        <v>31</v>
      </c>
      <c r="CN62">
        <f>VLOOKUP($B62,'Raw Stats'!$BU$3:$CJ$528,10,FALSE)</f>
        <v>20</v>
      </c>
      <c r="CO62">
        <f>VLOOKUP($B62,'Raw Stats'!$BU$3:$CJ$528,11,FALSE)+VLOOKUP($B62,'Raw Stats'!$BU$3:$CJ$528,12,FALSE)</f>
        <v>1</v>
      </c>
      <c r="CP62">
        <f>VLOOKUP($B62,'Raw Stats'!$BU$3:$CJ$528,13,FALSE)+VLOOKUP($B62,'Raw Stats'!$BU$3:$CJ$528,14,FALSE)</f>
        <v>2</v>
      </c>
      <c r="CQ62">
        <f>VLOOKUP($B62,'Raw Stats'!$BU$3:$CJ$528,15,FALSE)</f>
        <v>1</v>
      </c>
      <c r="CR62">
        <f>VLOOKUP($B62,'Raw Stats'!$BU$3:$CJ$528,16,FALSE)</f>
        <v>119</v>
      </c>
      <c r="CT62">
        <f>VLOOKUP($B62,'Raw Stats'!$BC$3:$BR$528,3,FALSE)</f>
        <v>48</v>
      </c>
      <c r="CU62">
        <f>VLOOKUP($B62,'Raw Stats'!$BC$3:$BR$528,4,FALSE)</f>
        <v>10</v>
      </c>
      <c r="CV62">
        <f>VLOOKUP($B62,'Raw Stats'!$BC$3:$BR$5288,5,FALSE)</f>
        <v>9</v>
      </c>
      <c r="CW62">
        <f>VLOOKUP($B62,'Raw Stats'!$BC$3:$BR$52888,6,FALSE)</f>
        <v>19</v>
      </c>
      <c r="CX62">
        <f>VLOOKUP($B62,'Raw Stats'!$BC$3:$BR$5288,7,FALSE)</f>
        <v>9</v>
      </c>
      <c r="CY62">
        <f>VLOOKUP($B62,'Raw Stats'!$BC$3:$BR$5288,8,FALSE)</f>
        <v>12</v>
      </c>
      <c r="CZ62">
        <f>VLOOKUP($B62,'Raw Stats'!$BC$3:$BR$5288,9,FALSE)</f>
        <v>38</v>
      </c>
      <c r="DA62">
        <f>VLOOKUP($B62,'Raw Stats'!$BC$3:$BR$5288,10,FALSE)</f>
        <v>13</v>
      </c>
      <c r="DB62">
        <f>VLOOKUP($B62,'Raw Stats'!$BC$3:$BR$5288,11,FALSE)+VLOOKUP($B62,'Raw Stats'!$BC$3:$BR$5288,12,FALSE)</f>
        <v>3</v>
      </c>
      <c r="DC62">
        <f>VLOOKUP($B62,'Raw Stats'!$BC$3:$BR$5288,13,FALSE)+VLOOKUP($B62,'Raw Stats'!$BC$3:$BR$5288,14,FALSE)</f>
        <v>1</v>
      </c>
      <c r="DD62">
        <f>VLOOKUP($B62,'Raw Stats'!$BC$3:$BR$5288,15,FALSE)</f>
        <v>2</v>
      </c>
      <c r="DE62">
        <f>VLOOKUP($B62,'Raw Stats'!$BC$3:$BR$5288,16,FALSE)</f>
        <v>134</v>
      </c>
      <c r="DG62" t="e">
        <f>VLOOKUP($B62,'Raw Stats'!$AK$3:$AZ$528,3,FALSE)</f>
        <v>#N/A</v>
      </c>
      <c r="DH62" t="e">
        <f>VLOOKUP($B62,'Raw Stats'!$AK$3:$AZ$528,4,FALSE)</f>
        <v>#N/A</v>
      </c>
      <c r="DI62" t="e">
        <f>VLOOKUP($B62,'Raw Stats'!$AK$3:$AZ$528,5,FALSE)</f>
        <v>#N/A</v>
      </c>
      <c r="DJ62" t="e">
        <f>VLOOKUP($B62,'Raw Stats'!$AK$3:$AZ$528,6,FALSE)</f>
        <v>#N/A</v>
      </c>
      <c r="DK62" t="e">
        <f>VLOOKUP($B62,'Raw Stats'!$AK$3:$AZ$528,7,FALSE)</f>
        <v>#N/A</v>
      </c>
      <c r="DL62" t="e">
        <f>VLOOKUP($B62,'Raw Stats'!$AK$3:$AZ$528,8,FALSE)</f>
        <v>#N/A</v>
      </c>
      <c r="DM62" t="e">
        <f>VLOOKUP($B62,'Raw Stats'!$AK$3:$AZ$528,9,FALSE)</f>
        <v>#N/A</v>
      </c>
      <c r="DN62" t="e">
        <f>VLOOKUP($B62,'Raw Stats'!$AK$3:$AZ$528,10,FALSE)</f>
        <v>#N/A</v>
      </c>
      <c r="DO62" t="e">
        <f>VLOOKUP($B62,'Raw Stats'!$AK$3:$AZ$528,11,FALSE)+VLOOKUP($B62,'Raw Stats'!$AK$3:$AZ$528,12,FALSE)</f>
        <v>#N/A</v>
      </c>
      <c r="DP62" t="e">
        <f>VLOOKUP($B62,'Raw Stats'!$AK$3:$AZ$528,13,FALSE)+VLOOKUP($B62,'Raw Stats'!$AK$3:$AZ$528,14,FALSE)</f>
        <v>#N/A</v>
      </c>
      <c r="DQ62" t="e">
        <f>VLOOKUP($B62,'Raw Stats'!$AK$3:$AZ$528,15,FALSE)</f>
        <v>#N/A</v>
      </c>
      <c r="DR62" t="e">
        <f>VLOOKUP($B62,'Raw Stats'!$AK$3:$AZ$528,16,FALSE)</f>
        <v>#N/A</v>
      </c>
      <c r="DT62" t="e">
        <f>VLOOKUP($B62,'Raw Stats'!$S$3:$AH$528,3,FALSE)</f>
        <v>#N/A</v>
      </c>
      <c r="DU62" t="e">
        <f>VLOOKUP($B62,'Raw Stats'!$S$3:$AH$528,4,FALSE)</f>
        <v>#N/A</v>
      </c>
      <c r="DV62" t="e">
        <f>VLOOKUP($B62,'Raw Stats'!$S$3:$AH$528,5,FALSE)</f>
        <v>#N/A</v>
      </c>
      <c r="DW62" t="e">
        <f>VLOOKUP($B62,'Raw Stats'!$S$3:$AH$528,6,FALSE)</f>
        <v>#N/A</v>
      </c>
      <c r="DX62" t="e">
        <f>VLOOKUP($B62,'Raw Stats'!$S$3:$AH$528,7,FALSE)</f>
        <v>#N/A</v>
      </c>
      <c r="DY62" t="e">
        <f>VLOOKUP($B62,'Raw Stats'!$S$3:$AH$528,8,FALSE)</f>
        <v>#N/A</v>
      </c>
      <c r="DZ62" t="e">
        <f>VLOOKUP($B62,'Raw Stats'!$S$3:$AH$528,9,FALSE)</f>
        <v>#N/A</v>
      </c>
      <c r="EA62" t="e">
        <f>VLOOKUP($B62,'Raw Stats'!$S$3:$AH$528,10,FALSE)</f>
        <v>#N/A</v>
      </c>
      <c r="EB62" t="e">
        <f>VLOOKUP($B62,'Raw Stats'!$S$3:$AH$528,11,FALSE)+VLOOKUP($B62,'Raw Stats'!$S$3:$AH$528,12,FALSE)</f>
        <v>#N/A</v>
      </c>
      <c r="EC62" t="e">
        <f>VLOOKUP($B62,'Raw Stats'!$S$3:$AH$528,13,FALSE)+VLOOKUP($B62,'Raw Stats'!$S$3:$AH$528,14,FALSE)</f>
        <v>#N/A</v>
      </c>
      <c r="ED62" t="e">
        <f>VLOOKUP($B62,'Raw Stats'!$S$3:$AH$528,15,FALSE)</f>
        <v>#N/A</v>
      </c>
      <c r="EE62" t="e">
        <f>VLOOKUP($B62,'Raw Stats'!$S$3:$AH$528,16,FALSE)</f>
        <v>#N/A</v>
      </c>
    </row>
    <row r="63" spans="1:135" x14ac:dyDescent="0.2">
      <c r="A63" t="e">
        <f>VLOOKUP(B63,'ALL SKATERS'!$B$3:$I$378,9,FALSE)</f>
        <v>#REF!</v>
      </c>
      <c r="B63" t="s">
        <v>234</v>
      </c>
      <c r="C63">
        <f t="shared" si="8"/>
        <v>0.96541115414833967</v>
      </c>
      <c r="D63">
        <f t="shared" si="9"/>
        <v>0.70240416394889382</v>
      </c>
      <c r="E63">
        <f t="shared" si="10"/>
        <v>0.61045839588409623</v>
      </c>
      <c r="F63">
        <f t="shared" si="11"/>
        <v>0.69011861547528763</v>
      </c>
      <c r="G63">
        <f t="shared" si="12"/>
        <v>0.56723006549469834</v>
      </c>
      <c r="H63">
        <f>VLOOKUP(B63,'ALL SKATERS'!$B$3:$H$378,7,FALSE)</f>
        <v>0.93</v>
      </c>
      <c r="I63" s="29" t="e">
        <f t="shared" si="13"/>
        <v>#REF!</v>
      </c>
      <c r="J63" s="29">
        <f t="shared" si="14"/>
        <v>-3.9999999999999925</v>
      </c>
      <c r="K63" s="29">
        <f t="shared" si="15"/>
        <v>-2.9999999999999916E-2</v>
      </c>
      <c r="L63">
        <f>BU63*'Value Calculations'!$D$3</f>
        <v>12.639798287407174</v>
      </c>
      <c r="M63">
        <f>BV63*'Value Calculations'!$D$4</f>
        <v>14.652571682009247</v>
      </c>
      <c r="N63">
        <f>BW63*'Value Calculations'!$D$5</f>
        <v>20.165695984022037</v>
      </c>
      <c r="O63">
        <f>BX63*'Value Calculations'!$D$6</f>
        <v>2.1261038426291687</v>
      </c>
      <c r="P63">
        <f>BY63*'Value Calculations'!$D$7</f>
        <v>1.2303882787642992</v>
      </c>
      <c r="Q63">
        <f>BZ63*'Value Calculations'!$D$8</f>
        <v>1.9410692406265744</v>
      </c>
      <c r="R63">
        <f>CA63*'Value Calculations'!$D$9</f>
        <v>1.7633351027252342</v>
      </c>
      <c r="S63">
        <f>CB63*'Value Calculations'!$D$10</f>
        <v>5.8450635852192754</v>
      </c>
      <c r="T63">
        <f>CC63*'Value Calculations'!$D$11</f>
        <v>0</v>
      </c>
      <c r="U63">
        <f>CD63*'Value Calculations'!$D$12</f>
        <v>4.0694136979470699</v>
      </c>
      <c r="V63">
        <f>CE63*'Value Calculations'!$D$13</f>
        <v>10.868630322220408</v>
      </c>
      <c r="X63">
        <f>CH63*'Value Calculations'!$D$3</f>
        <v>6.9315022866426439</v>
      </c>
      <c r="Y63">
        <f>CI63*'Value Calculations'!$D$4</f>
        <v>12.047670049652048</v>
      </c>
      <c r="Z63">
        <f>CJ63*'Value Calculations'!$D$5</f>
        <v>14.328257672857763</v>
      </c>
      <c r="AA63">
        <f>CK63*'Value Calculations'!$D$6</f>
        <v>0.50025972767745142</v>
      </c>
      <c r="AB63">
        <f>CL63*'Value Calculations'!$D$7</f>
        <v>1.4061580328734848</v>
      </c>
      <c r="AC63">
        <f>CM63*'Value Calculations'!$D$8</f>
        <v>2.5162008674788927</v>
      </c>
      <c r="AD63">
        <f>CN63*'Value Calculations'!$D$9</f>
        <v>1.8892876100627509</v>
      </c>
      <c r="AE63">
        <f>CO63*'Value Calculations'!$D$10</f>
        <v>4.7491141629906615</v>
      </c>
      <c r="AF63">
        <f>CP63*'Value Calculations'!$D$11</f>
        <v>0</v>
      </c>
      <c r="AG63">
        <f>CQ63*'Value Calculations'!$D$12</f>
        <v>0.81388273958941404</v>
      </c>
      <c r="AH63">
        <f>CR63*'Value Calculations'!$D$13</f>
        <v>7.4979791463419261</v>
      </c>
      <c r="AJ63">
        <f>CU63*'Value Calculations'!$D$3</f>
        <v>4.0773542862603787</v>
      </c>
      <c r="AK63">
        <f>CV63*'Value Calculations'!$D$4</f>
        <v>5.5354159687590485</v>
      </c>
      <c r="AL63">
        <f>CW63*'Value Calculations'!$D$5</f>
        <v>7.1641288364288815</v>
      </c>
      <c r="AM63">
        <f>CX63*'Value Calculations'!$D$6</f>
        <v>-1.6258441149517171</v>
      </c>
      <c r="AN63">
        <f>CY63*'Value Calculations'!$D$7</f>
        <v>1.9334672952010417</v>
      </c>
      <c r="AO63">
        <f>CZ63*'Value Calculations'!$D$8</f>
        <v>1.1502632537046367</v>
      </c>
      <c r="AP63">
        <f>DA63*'Value Calculations'!$D$9</f>
        <v>0.62976253668758364</v>
      </c>
      <c r="AQ63">
        <f>DB63*'Value Calculations'!$D$10</f>
        <v>2.9225317926096377</v>
      </c>
      <c r="AR63">
        <f>DC63*'Value Calculations'!$D$11</f>
        <v>0</v>
      </c>
      <c r="AS63">
        <f>DD63*'Value Calculations'!$D$12</f>
        <v>0</v>
      </c>
      <c r="AT63">
        <f>DE63*'Value Calculations'!$D$13</f>
        <v>3.8521727724325494</v>
      </c>
      <c r="AV63">
        <f>DH63*'Value Calculations'!$D$3</f>
        <v>10.193385715650948</v>
      </c>
      <c r="AW63">
        <f>DI63*'Value Calculations'!$D$4</f>
        <v>8.1403176011162479</v>
      </c>
      <c r="AX63">
        <f>DJ63*'Value Calculations'!$D$5</f>
        <v>13.266905252646078</v>
      </c>
      <c r="AY63">
        <f>DK63*'Value Calculations'!$D$6</f>
        <v>1.2506493191936285</v>
      </c>
      <c r="AZ63">
        <f>DL63*'Value Calculations'!$D$7</f>
        <v>3.6911648362928977</v>
      </c>
      <c r="BA63">
        <f>DM63*'Value Calculations'!$D$8</f>
        <v>3.45078976111391</v>
      </c>
      <c r="BB63">
        <f>DN63*'Value Calculations'!$D$9</f>
        <v>1.8892876100627509</v>
      </c>
      <c r="BC63">
        <f>DO63*'Value Calculations'!$D$10</f>
        <v>3.6531647407620471</v>
      </c>
      <c r="BD63">
        <f>DP63*'Value Calculations'!$D$11</f>
        <v>0</v>
      </c>
      <c r="BE63">
        <f>DQ63*'Value Calculations'!$D$12</f>
        <v>1.6277654791788281</v>
      </c>
      <c r="BF63">
        <f>DR63*'Value Calculations'!$D$13</f>
        <v>8.7361775374809607</v>
      </c>
      <c r="BH63">
        <f>DU63*'Value Calculations'!$D$3</f>
        <v>4.0773542862603787</v>
      </c>
      <c r="BI63">
        <f>DV63*'Value Calculations'!$D$4</f>
        <v>8.7915430092055473</v>
      </c>
      <c r="BJ63">
        <f>DW63*'Value Calculations'!$D$5</f>
        <v>9.8175098869580975</v>
      </c>
      <c r="BK63">
        <f>DX63*'Value Calculations'!$D$6</f>
        <v>-0.87545452343553998</v>
      </c>
      <c r="BL63">
        <f>DY63*'Value Calculations'!$D$7</f>
        <v>2.4607765575285985</v>
      </c>
      <c r="BM63">
        <f>DZ63*'Value Calculations'!$D$8</f>
        <v>2.5162008674788927</v>
      </c>
      <c r="BN63">
        <f>EA63*'Value Calculations'!$D$9</f>
        <v>1.385477580712684</v>
      </c>
      <c r="BO63">
        <f>EB63*'Value Calculations'!$D$10</f>
        <v>4.3837976889144565</v>
      </c>
      <c r="BP63">
        <f>EC63*'Value Calculations'!$D$11</f>
        <v>0</v>
      </c>
      <c r="BQ63">
        <f>ED63*'Value Calculations'!$D$12</f>
        <v>1.6277654791788281</v>
      </c>
      <c r="BR63">
        <f>EE63*'Value Calculations'!$D$13</f>
        <v>7.2228239483110297</v>
      </c>
      <c r="BT63">
        <f>VLOOKUP($B63,'Raw Stats'!$CM$3:$DC$528,3,FALSE)</f>
        <v>78</v>
      </c>
      <c r="BU63">
        <f>VLOOKUP($B63,'Raw Stats'!$CM$3:$DC$528,4,FALSE)</f>
        <v>31</v>
      </c>
      <c r="BV63">
        <f>VLOOKUP($B63,'Raw Stats'!$CM$3:$DC$528,5,FALSE)</f>
        <v>45</v>
      </c>
      <c r="BW63">
        <f>VLOOKUP($B63,'Raw Stats'!$CM$3:$DC$528,6,FALSE)</f>
        <v>76</v>
      </c>
      <c r="BX63">
        <f>VLOOKUP($B63,'Raw Stats'!$CM$3:$DC$528,7,FALSE)</f>
        <v>17</v>
      </c>
      <c r="BY63">
        <f>VLOOKUP($B63,'Raw Stats'!$CM$3:$DC$528,8,FALSE)</f>
        <v>14</v>
      </c>
      <c r="BZ63">
        <f>VLOOKUP($B63,'Raw Stats'!$CM$3:$DC$528,9,FALSE)</f>
        <v>27</v>
      </c>
      <c r="CA63">
        <f>VLOOKUP($B63,'Raw Stats'!$CM$3:$DC$528,10,FALSE)</f>
        <v>14</v>
      </c>
      <c r="CB63">
        <f>VLOOKUP($B63,'Raw Stats'!$CM$3:$DC$528,11,FALSE)+VLOOKUP($B63,'Raw Stats'!$CM$3:$DC$528,12,FALSE)</f>
        <v>16</v>
      </c>
      <c r="CC63">
        <f>VLOOKUP($B63,'Raw Stats'!$CM$3:$DC$528,13,FALSE)+VLOOKUP($B63,'Raw Stats'!$CM$3:$DC$528,14,FALSE)</f>
        <v>0</v>
      </c>
      <c r="CD63">
        <f>VLOOKUP($B63,'Raw Stats'!$CM$3:$DC$528,15,FALSE)</f>
        <v>5</v>
      </c>
      <c r="CE63">
        <f>VLOOKUP($B63,'Raw Stats'!$CM$3:$DC$528,16,FALSE)</f>
        <v>158</v>
      </c>
      <c r="CG63">
        <f>VLOOKUP($B63,'Raw Stats'!$BU$3:$CJ$528,3,FALSE)</f>
        <v>75</v>
      </c>
      <c r="CH63">
        <f>VLOOKUP($B63,'Raw Stats'!$BU$3:$CJ$528,4,FALSE)</f>
        <v>17</v>
      </c>
      <c r="CI63">
        <f>VLOOKUP($B63,'Raw Stats'!$BU$3:$CJ$5288,5,FALSE)</f>
        <v>37</v>
      </c>
      <c r="CJ63">
        <f>VLOOKUP($B63,'Raw Stats'!$BU$3:$CJ$528,6,FALSE)</f>
        <v>54</v>
      </c>
      <c r="CK63">
        <f>VLOOKUP($B63,'Raw Stats'!$BU$3:$CJ$528,7,FALSE)</f>
        <v>4</v>
      </c>
      <c r="CL63">
        <f>VLOOKUP($B63,'Raw Stats'!$BU$3:$CJ$528,8,FALSE)</f>
        <v>16</v>
      </c>
      <c r="CM63">
        <f>VLOOKUP($B63,'Raw Stats'!$BU$3:$CJ$528,9,FALSE)</f>
        <v>35</v>
      </c>
      <c r="CN63">
        <f>VLOOKUP($B63,'Raw Stats'!$BU$3:$CJ$528,10,FALSE)</f>
        <v>15</v>
      </c>
      <c r="CO63">
        <f>VLOOKUP($B63,'Raw Stats'!$BU$3:$CJ$528,11,FALSE)+VLOOKUP($B63,'Raw Stats'!$BU$3:$CJ$528,12,FALSE)</f>
        <v>13</v>
      </c>
      <c r="CP63">
        <f>VLOOKUP($B63,'Raw Stats'!$BU$3:$CJ$528,13,FALSE)+VLOOKUP($B63,'Raw Stats'!$BU$3:$CJ$528,14,FALSE)</f>
        <v>0</v>
      </c>
      <c r="CQ63">
        <f>VLOOKUP($B63,'Raw Stats'!$BU$3:$CJ$528,15,FALSE)</f>
        <v>1</v>
      </c>
      <c r="CR63">
        <f>VLOOKUP($B63,'Raw Stats'!$BU$3:$CJ$528,16,FALSE)</f>
        <v>109</v>
      </c>
      <c r="CT63">
        <f>VLOOKUP($B63,'Raw Stats'!$BC$3:$BR$528,3,FALSE)</f>
        <v>42</v>
      </c>
      <c r="CU63">
        <f>VLOOKUP($B63,'Raw Stats'!$BC$3:$BR$528,4,FALSE)</f>
        <v>10</v>
      </c>
      <c r="CV63">
        <f>VLOOKUP($B63,'Raw Stats'!$BC$3:$BR$5288,5,FALSE)</f>
        <v>17</v>
      </c>
      <c r="CW63">
        <f>VLOOKUP($B63,'Raw Stats'!$BC$3:$BR$52888,6,FALSE)</f>
        <v>27</v>
      </c>
      <c r="CX63">
        <f>VLOOKUP($B63,'Raw Stats'!$BC$3:$BR$5288,7,FALSE)</f>
        <v>-13</v>
      </c>
      <c r="CY63">
        <f>VLOOKUP($B63,'Raw Stats'!$BC$3:$BR$5288,8,FALSE)</f>
        <v>22</v>
      </c>
      <c r="CZ63">
        <f>VLOOKUP($B63,'Raw Stats'!$BC$3:$BR$5288,9,FALSE)</f>
        <v>16</v>
      </c>
      <c r="DA63">
        <f>VLOOKUP($B63,'Raw Stats'!$BC$3:$BR$5288,10,FALSE)</f>
        <v>5</v>
      </c>
      <c r="DB63">
        <f>VLOOKUP($B63,'Raw Stats'!$BC$3:$BR$5288,11,FALSE)+VLOOKUP($B63,'Raw Stats'!$BC$3:$BR$5288,12,FALSE)</f>
        <v>8</v>
      </c>
      <c r="DC63">
        <f>VLOOKUP($B63,'Raw Stats'!$BC$3:$BR$5288,13,FALSE)+VLOOKUP($B63,'Raw Stats'!$BC$3:$BR$5288,14,FALSE)</f>
        <v>0</v>
      </c>
      <c r="DD63">
        <f>VLOOKUP($B63,'Raw Stats'!$BC$3:$BR$5288,15,FALSE)</f>
        <v>0</v>
      </c>
      <c r="DE63">
        <f>VLOOKUP($B63,'Raw Stats'!$BC$3:$BR$5288,16,FALSE)</f>
        <v>56</v>
      </c>
      <c r="DG63">
        <f>VLOOKUP($B63,'Raw Stats'!$AK$3:$AZ$528,3,FALSE)</f>
        <v>81</v>
      </c>
      <c r="DH63">
        <f>VLOOKUP($B63,'Raw Stats'!$AK$3:$AZ$528,4,FALSE)</f>
        <v>25</v>
      </c>
      <c r="DI63">
        <f>VLOOKUP($B63,'Raw Stats'!$AK$3:$AZ$528,5,FALSE)</f>
        <v>25</v>
      </c>
      <c r="DJ63">
        <f>VLOOKUP($B63,'Raw Stats'!$AK$3:$AZ$528,6,FALSE)</f>
        <v>50</v>
      </c>
      <c r="DK63">
        <f>VLOOKUP($B63,'Raw Stats'!$AK$3:$AZ$528,7,FALSE)</f>
        <v>10</v>
      </c>
      <c r="DL63">
        <f>VLOOKUP($B63,'Raw Stats'!$AK$3:$AZ$528,8,FALSE)</f>
        <v>42</v>
      </c>
      <c r="DM63">
        <f>VLOOKUP($B63,'Raw Stats'!$AK$3:$AZ$528,9,FALSE)</f>
        <v>48</v>
      </c>
      <c r="DN63">
        <f>VLOOKUP($B63,'Raw Stats'!$AK$3:$AZ$528,10,FALSE)</f>
        <v>15</v>
      </c>
      <c r="DO63">
        <f>VLOOKUP($B63,'Raw Stats'!$AK$3:$AZ$528,11,FALSE)+VLOOKUP($B63,'Raw Stats'!$AK$3:$AZ$528,12,FALSE)</f>
        <v>10</v>
      </c>
      <c r="DP63">
        <f>VLOOKUP($B63,'Raw Stats'!$AK$3:$AZ$528,13,FALSE)+VLOOKUP($B63,'Raw Stats'!$AK$3:$AZ$528,14,FALSE)</f>
        <v>0</v>
      </c>
      <c r="DQ63">
        <f>VLOOKUP($B63,'Raw Stats'!$AK$3:$AZ$528,15,FALSE)</f>
        <v>2</v>
      </c>
      <c r="DR63">
        <f>VLOOKUP($B63,'Raw Stats'!$AK$3:$AZ$528,16,FALSE)</f>
        <v>127</v>
      </c>
      <c r="DT63">
        <f>VLOOKUP($B63,'Raw Stats'!$S$3:$AH$528,3,FALSE)</f>
        <v>73</v>
      </c>
      <c r="DU63">
        <f>VLOOKUP($B63,'Raw Stats'!$S$3:$AH$528,4,FALSE)</f>
        <v>10</v>
      </c>
      <c r="DV63">
        <f>VLOOKUP($B63,'Raw Stats'!$S$3:$AH$528,5,FALSE)</f>
        <v>27</v>
      </c>
      <c r="DW63">
        <f>VLOOKUP($B63,'Raw Stats'!$S$3:$AH$528,6,FALSE)</f>
        <v>37</v>
      </c>
      <c r="DX63">
        <f>VLOOKUP($B63,'Raw Stats'!$S$3:$AH$528,7,FALSE)</f>
        <v>-7</v>
      </c>
      <c r="DY63">
        <f>VLOOKUP($B63,'Raw Stats'!$S$3:$AH$528,8,FALSE)</f>
        <v>28</v>
      </c>
      <c r="DZ63">
        <f>VLOOKUP($B63,'Raw Stats'!$S$3:$AH$528,9,FALSE)</f>
        <v>35</v>
      </c>
      <c r="EA63">
        <f>VLOOKUP($B63,'Raw Stats'!$S$3:$AH$528,10,FALSE)</f>
        <v>11</v>
      </c>
      <c r="EB63">
        <f>VLOOKUP($B63,'Raw Stats'!$S$3:$AH$528,11,FALSE)+VLOOKUP($B63,'Raw Stats'!$S$3:$AH$528,12,FALSE)</f>
        <v>12</v>
      </c>
      <c r="EC63">
        <f>VLOOKUP($B63,'Raw Stats'!$S$3:$AH$528,13,FALSE)+VLOOKUP($B63,'Raw Stats'!$S$3:$AH$528,14,FALSE)</f>
        <v>0</v>
      </c>
      <c r="ED63">
        <f>VLOOKUP($B63,'Raw Stats'!$S$3:$AH$528,15,FALSE)</f>
        <v>2</v>
      </c>
      <c r="EE63">
        <f>VLOOKUP($B63,'Raw Stats'!$S$3:$AH$528,16,FALSE)</f>
        <v>105</v>
      </c>
    </row>
    <row r="64" spans="1:135" x14ac:dyDescent="0.2">
      <c r="A64" t="e">
        <f>VLOOKUP(B64,'ALL SKATERS'!$B$3:$I$378,9,FALSE)</f>
        <v>#REF!</v>
      </c>
      <c r="B64" t="s">
        <v>223</v>
      </c>
      <c r="C64">
        <f t="shared" si="8"/>
        <v>0.8490473086163457</v>
      </c>
      <c r="D64">
        <f t="shared" si="9"/>
        <v>0.7132545820644971</v>
      </c>
      <c r="E64">
        <f t="shared" si="10"/>
        <v>0.93636759392614977</v>
      </c>
      <c r="F64" t="e">
        <f t="shared" si="11"/>
        <v>#N/A</v>
      </c>
      <c r="G64" t="e">
        <f t="shared" si="12"/>
        <v>#N/A</v>
      </c>
      <c r="H64">
        <f>VLOOKUP(B64,'ALL SKATERS'!$B$3:$H$378,7,FALSE)</f>
        <v>0.9</v>
      </c>
      <c r="I64" s="29" t="e">
        <f t="shared" si="13"/>
        <v>#REF!</v>
      </c>
      <c r="J64" s="29">
        <f t="shared" si="14"/>
        <v>-6.9999999999999947</v>
      </c>
      <c r="K64" s="29">
        <f t="shared" si="15"/>
        <v>-5.9999999999999942E-2</v>
      </c>
      <c r="L64">
        <f>BU64*'Value Calculations'!$D$3</f>
        <v>9.7856502870249091</v>
      </c>
      <c r="M64">
        <f>BV64*'Value Calculations'!$D$4</f>
        <v>7.4890921930269485</v>
      </c>
      <c r="N64">
        <f>BW64*'Value Calculations'!$D$5</f>
        <v>12.470890937487313</v>
      </c>
      <c r="O64">
        <f>BX64*'Value Calculations'!$D$6</f>
        <v>2.2511687745485314</v>
      </c>
      <c r="P64">
        <f>BY64*'Value Calculations'!$D$7</f>
        <v>2.7244311886923769</v>
      </c>
      <c r="Q64">
        <f>BZ64*'Value Calculations'!$D$8</f>
        <v>3.45078976111391</v>
      </c>
      <c r="R64">
        <f>CA64*'Value Calculations'!$D$9</f>
        <v>6.1716728595383197</v>
      </c>
      <c r="S64">
        <f>CB64*'Value Calculations'!$D$10</f>
        <v>2.9225317926096377</v>
      </c>
      <c r="T64">
        <f>CC64*'Value Calculations'!$D$11</f>
        <v>0</v>
      </c>
      <c r="U64">
        <f>CD64*'Value Calculations'!$D$12</f>
        <v>4.883296437536484</v>
      </c>
      <c r="V64">
        <f>CE64*'Value Calculations'!$D$13</f>
        <v>17.472355074961921</v>
      </c>
      <c r="X64">
        <f>CH64*'Value Calculations'!$D$3</f>
        <v>7.7469731438947198</v>
      </c>
      <c r="Y64">
        <f>CI64*'Value Calculations'!$D$4</f>
        <v>7.1634794889822988</v>
      </c>
      <c r="Z64">
        <f>CJ64*'Value Calculations'!$D$5</f>
        <v>10.878862307169783</v>
      </c>
      <c r="AA64">
        <f>CK64*'Value Calculations'!$D$6</f>
        <v>0.50025972767745142</v>
      </c>
      <c r="AB64">
        <f>CL64*'Value Calculations'!$D$7</f>
        <v>6.415596024985275</v>
      </c>
      <c r="AC64">
        <f>CM64*'Value Calculations'!$D$8</f>
        <v>2.7318752275485121</v>
      </c>
      <c r="AD64">
        <f>CN64*'Value Calculations'!$D$9</f>
        <v>4.5342902641506022</v>
      </c>
      <c r="AE64">
        <f>CO64*'Value Calculations'!$D$10</f>
        <v>3.2878482666858426</v>
      </c>
      <c r="AF64">
        <f>CP64*'Value Calculations'!$D$11</f>
        <v>0</v>
      </c>
      <c r="AG64">
        <f>CQ64*'Value Calculations'!$D$12</f>
        <v>0</v>
      </c>
      <c r="AH64">
        <f>CR64*'Value Calculations'!$D$13</f>
        <v>14.514436696129785</v>
      </c>
      <c r="AJ64">
        <f>CU64*'Value Calculations'!$D$3</f>
        <v>6.1160314293905689</v>
      </c>
      <c r="AK64">
        <f>CV64*'Value Calculations'!$D$4</f>
        <v>4.2329651525804488</v>
      </c>
      <c r="AL64">
        <f>CW64*'Value Calculations'!$D$5</f>
        <v>7.4294669414818033</v>
      </c>
      <c r="AM64">
        <f>CX64*'Value Calculations'!$D$6</f>
        <v>1.2506493191936285</v>
      </c>
      <c r="AN64">
        <f>CY64*'Value Calculations'!$D$7</f>
        <v>2.9002009428015625</v>
      </c>
      <c r="AO64">
        <f>CZ64*'Value Calculations'!$D$8</f>
        <v>3.1632239476877508</v>
      </c>
      <c r="AP64">
        <f>DA64*'Value Calculations'!$D$9</f>
        <v>4.156432742138052</v>
      </c>
      <c r="AQ64">
        <f>DB64*'Value Calculations'!$D$10</f>
        <v>1.4612658963048188</v>
      </c>
      <c r="AR64">
        <f>DC64*'Value Calculations'!$D$11</f>
        <v>0</v>
      </c>
      <c r="AS64">
        <f>DD64*'Value Calculations'!$D$12</f>
        <v>2.441648218768242</v>
      </c>
      <c r="AT64">
        <f>DE64*'Value Calculations'!$D$13</f>
        <v>8.0482895424037189</v>
      </c>
      <c r="AV64" t="e">
        <f>DH64*'Value Calculations'!$D$3</f>
        <v>#N/A</v>
      </c>
      <c r="AW64" t="e">
        <f>DI64*'Value Calculations'!$D$4</f>
        <v>#N/A</v>
      </c>
      <c r="AX64" t="e">
        <f>DJ64*'Value Calculations'!$D$5</f>
        <v>#N/A</v>
      </c>
      <c r="AY64" t="e">
        <f>DK64*'Value Calculations'!$D$6</f>
        <v>#N/A</v>
      </c>
      <c r="AZ64" t="e">
        <f>DL64*'Value Calculations'!$D$7</f>
        <v>#N/A</v>
      </c>
      <c r="BA64" t="e">
        <f>DM64*'Value Calculations'!$D$8</f>
        <v>#N/A</v>
      </c>
      <c r="BB64" t="e">
        <f>DN64*'Value Calculations'!$D$9</f>
        <v>#N/A</v>
      </c>
      <c r="BC64" t="e">
        <f>DO64*'Value Calculations'!$D$10</f>
        <v>#N/A</v>
      </c>
      <c r="BD64" t="e">
        <f>DP64*'Value Calculations'!$D$11</f>
        <v>#N/A</v>
      </c>
      <c r="BE64" t="e">
        <f>DQ64*'Value Calculations'!$D$12</f>
        <v>#N/A</v>
      </c>
      <c r="BF64" t="e">
        <f>DR64*'Value Calculations'!$D$13</f>
        <v>#N/A</v>
      </c>
      <c r="BH64" t="e">
        <f>DU64*'Value Calculations'!$D$3</f>
        <v>#N/A</v>
      </c>
      <c r="BI64" t="e">
        <f>DV64*'Value Calculations'!$D$4</f>
        <v>#N/A</v>
      </c>
      <c r="BJ64" t="e">
        <f>DW64*'Value Calculations'!$D$5</f>
        <v>#N/A</v>
      </c>
      <c r="BK64" t="e">
        <f>DX64*'Value Calculations'!$D$6</f>
        <v>#N/A</v>
      </c>
      <c r="BL64" t="e">
        <f>DY64*'Value Calculations'!$D$7</f>
        <v>#N/A</v>
      </c>
      <c r="BM64" t="e">
        <f>DZ64*'Value Calculations'!$D$8</f>
        <v>#N/A</v>
      </c>
      <c r="BN64" t="e">
        <f>EA64*'Value Calculations'!$D$9</f>
        <v>#N/A</v>
      </c>
      <c r="BO64" t="e">
        <f>EB64*'Value Calculations'!$D$10</f>
        <v>#N/A</v>
      </c>
      <c r="BP64" t="e">
        <f>EC64*'Value Calculations'!$D$11</f>
        <v>#N/A</v>
      </c>
      <c r="BQ64" t="e">
        <f>ED64*'Value Calculations'!$D$12</f>
        <v>#N/A</v>
      </c>
      <c r="BR64" t="e">
        <f>EE64*'Value Calculations'!$D$13</f>
        <v>#N/A</v>
      </c>
      <c r="BT64">
        <f>VLOOKUP($B64,'Raw Stats'!$CM$3:$DC$528,3,FALSE)</f>
        <v>82</v>
      </c>
      <c r="BU64">
        <f>VLOOKUP($B64,'Raw Stats'!$CM$3:$DC$528,4,FALSE)</f>
        <v>24</v>
      </c>
      <c r="BV64">
        <f>VLOOKUP($B64,'Raw Stats'!$CM$3:$DC$528,5,FALSE)</f>
        <v>23</v>
      </c>
      <c r="BW64">
        <f>VLOOKUP($B64,'Raw Stats'!$CM$3:$DC$528,6,FALSE)</f>
        <v>47</v>
      </c>
      <c r="BX64">
        <f>VLOOKUP($B64,'Raw Stats'!$CM$3:$DC$528,7,FALSE)</f>
        <v>18</v>
      </c>
      <c r="BY64">
        <f>VLOOKUP($B64,'Raw Stats'!$CM$3:$DC$528,8,FALSE)</f>
        <v>31</v>
      </c>
      <c r="BZ64">
        <f>VLOOKUP($B64,'Raw Stats'!$CM$3:$DC$528,9,FALSE)</f>
        <v>48</v>
      </c>
      <c r="CA64">
        <f>VLOOKUP($B64,'Raw Stats'!$CM$3:$DC$528,10,FALSE)</f>
        <v>49</v>
      </c>
      <c r="CB64">
        <f>VLOOKUP($B64,'Raw Stats'!$CM$3:$DC$528,11,FALSE)+VLOOKUP($B64,'Raw Stats'!$CM$3:$DC$528,12,FALSE)</f>
        <v>8</v>
      </c>
      <c r="CC64">
        <f>VLOOKUP($B64,'Raw Stats'!$CM$3:$DC$528,13,FALSE)+VLOOKUP($B64,'Raw Stats'!$CM$3:$DC$528,14,FALSE)</f>
        <v>0</v>
      </c>
      <c r="CD64">
        <f>VLOOKUP($B64,'Raw Stats'!$CM$3:$DC$528,15,FALSE)</f>
        <v>6</v>
      </c>
      <c r="CE64">
        <f>VLOOKUP($B64,'Raw Stats'!$CM$3:$DC$528,16,FALSE)</f>
        <v>254</v>
      </c>
      <c r="CG64">
        <f>VLOOKUP($B64,'Raw Stats'!$BU$3:$CJ$528,3,FALSE)</f>
        <v>81</v>
      </c>
      <c r="CH64">
        <f>VLOOKUP($B64,'Raw Stats'!$BU$3:$CJ$528,4,FALSE)</f>
        <v>19</v>
      </c>
      <c r="CI64">
        <f>VLOOKUP($B64,'Raw Stats'!$BU$3:$CJ$5288,5,FALSE)</f>
        <v>22</v>
      </c>
      <c r="CJ64">
        <f>VLOOKUP($B64,'Raw Stats'!$BU$3:$CJ$528,6,FALSE)</f>
        <v>41</v>
      </c>
      <c r="CK64">
        <f>VLOOKUP($B64,'Raw Stats'!$BU$3:$CJ$528,7,FALSE)</f>
        <v>4</v>
      </c>
      <c r="CL64">
        <f>VLOOKUP($B64,'Raw Stats'!$BU$3:$CJ$528,8,FALSE)</f>
        <v>73</v>
      </c>
      <c r="CM64">
        <f>VLOOKUP($B64,'Raw Stats'!$BU$3:$CJ$528,9,FALSE)</f>
        <v>38</v>
      </c>
      <c r="CN64">
        <f>VLOOKUP($B64,'Raw Stats'!$BU$3:$CJ$528,10,FALSE)</f>
        <v>36</v>
      </c>
      <c r="CO64">
        <f>VLOOKUP($B64,'Raw Stats'!$BU$3:$CJ$528,11,FALSE)+VLOOKUP($B64,'Raw Stats'!$BU$3:$CJ$528,12,FALSE)</f>
        <v>9</v>
      </c>
      <c r="CP64">
        <f>VLOOKUP($B64,'Raw Stats'!$BU$3:$CJ$528,13,FALSE)+VLOOKUP($B64,'Raw Stats'!$BU$3:$CJ$528,14,FALSE)</f>
        <v>0</v>
      </c>
      <c r="CQ64">
        <f>VLOOKUP($B64,'Raw Stats'!$BU$3:$CJ$528,15,FALSE)</f>
        <v>0</v>
      </c>
      <c r="CR64">
        <f>VLOOKUP($B64,'Raw Stats'!$BU$3:$CJ$528,16,FALSE)</f>
        <v>211</v>
      </c>
      <c r="CT64">
        <f>VLOOKUP($B64,'Raw Stats'!$BC$3:$BR$528,3,FALSE)</f>
        <v>44</v>
      </c>
      <c r="CU64">
        <f>VLOOKUP($B64,'Raw Stats'!$BC$3:$BR$528,4,FALSE)</f>
        <v>15</v>
      </c>
      <c r="CV64">
        <f>VLOOKUP($B64,'Raw Stats'!$BC$3:$BR$5288,5,FALSE)</f>
        <v>13</v>
      </c>
      <c r="CW64">
        <f>VLOOKUP($B64,'Raw Stats'!$BC$3:$BR$52888,6,FALSE)</f>
        <v>28</v>
      </c>
      <c r="CX64">
        <f>VLOOKUP($B64,'Raw Stats'!$BC$3:$BR$5288,7,FALSE)</f>
        <v>10</v>
      </c>
      <c r="CY64">
        <f>VLOOKUP($B64,'Raw Stats'!$BC$3:$BR$5288,8,FALSE)</f>
        <v>33</v>
      </c>
      <c r="CZ64">
        <f>VLOOKUP($B64,'Raw Stats'!$BC$3:$BR$5288,9,FALSE)</f>
        <v>44</v>
      </c>
      <c r="DA64">
        <f>VLOOKUP($B64,'Raw Stats'!$BC$3:$BR$5288,10,FALSE)</f>
        <v>33</v>
      </c>
      <c r="DB64">
        <f>VLOOKUP($B64,'Raw Stats'!$BC$3:$BR$5288,11,FALSE)+VLOOKUP($B64,'Raw Stats'!$BC$3:$BR$5288,12,FALSE)</f>
        <v>4</v>
      </c>
      <c r="DC64">
        <f>VLOOKUP($B64,'Raw Stats'!$BC$3:$BR$5288,13,FALSE)+VLOOKUP($B64,'Raw Stats'!$BC$3:$BR$5288,14,FALSE)</f>
        <v>0</v>
      </c>
      <c r="DD64">
        <f>VLOOKUP($B64,'Raw Stats'!$BC$3:$BR$5288,15,FALSE)</f>
        <v>3</v>
      </c>
      <c r="DE64">
        <f>VLOOKUP($B64,'Raw Stats'!$BC$3:$BR$5288,16,FALSE)</f>
        <v>117</v>
      </c>
      <c r="DG64" t="e">
        <f>VLOOKUP($B64,'Raw Stats'!$AK$3:$AZ$528,3,FALSE)</f>
        <v>#N/A</v>
      </c>
      <c r="DH64" t="e">
        <f>VLOOKUP($B64,'Raw Stats'!$AK$3:$AZ$528,4,FALSE)</f>
        <v>#N/A</v>
      </c>
      <c r="DI64" t="e">
        <f>VLOOKUP($B64,'Raw Stats'!$AK$3:$AZ$528,5,FALSE)</f>
        <v>#N/A</v>
      </c>
      <c r="DJ64" t="e">
        <f>VLOOKUP($B64,'Raw Stats'!$AK$3:$AZ$528,6,FALSE)</f>
        <v>#N/A</v>
      </c>
      <c r="DK64" t="e">
        <f>VLOOKUP($B64,'Raw Stats'!$AK$3:$AZ$528,7,FALSE)</f>
        <v>#N/A</v>
      </c>
      <c r="DL64" t="e">
        <f>VLOOKUP($B64,'Raw Stats'!$AK$3:$AZ$528,8,FALSE)</f>
        <v>#N/A</v>
      </c>
      <c r="DM64" t="e">
        <f>VLOOKUP($B64,'Raw Stats'!$AK$3:$AZ$528,9,FALSE)</f>
        <v>#N/A</v>
      </c>
      <c r="DN64" t="e">
        <f>VLOOKUP($B64,'Raw Stats'!$AK$3:$AZ$528,10,FALSE)</f>
        <v>#N/A</v>
      </c>
      <c r="DO64" t="e">
        <f>VLOOKUP($B64,'Raw Stats'!$AK$3:$AZ$528,11,FALSE)+VLOOKUP($B64,'Raw Stats'!$AK$3:$AZ$528,12,FALSE)</f>
        <v>#N/A</v>
      </c>
      <c r="DP64" t="e">
        <f>VLOOKUP($B64,'Raw Stats'!$AK$3:$AZ$528,13,FALSE)+VLOOKUP($B64,'Raw Stats'!$AK$3:$AZ$528,14,FALSE)</f>
        <v>#N/A</v>
      </c>
      <c r="DQ64" t="e">
        <f>VLOOKUP($B64,'Raw Stats'!$AK$3:$AZ$528,15,FALSE)</f>
        <v>#N/A</v>
      </c>
      <c r="DR64" t="e">
        <f>VLOOKUP($B64,'Raw Stats'!$AK$3:$AZ$528,16,FALSE)</f>
        <v>#N/A</v>
      </c>
      <c r="DT64" t="e">
        <f>VLOOKUP($B64,'Raw Stats'!$S$3:$AH$528,3,FALSE)</f>
        <v>#N/A</v>
      </c>
      <c r="DU64" t="e">
        <f>VLOOKUP($B64,'Raw Stats'!$S$3:$AH$528,4,FALSE)</f>
        <v>#N/A</v>
      </c>
      <c r="DV64" t="e">
        <f>VLOOKUP($B64,'Raw Stats'!$S$3:$AH$528,5,FALSE)</f>
        <v>#N/A</v>
      </c>
      <c r="DW64" t="e">
        <f>VLOOKUP($B64,'Raw Stats'!$S$3:$AH$528,6,FALSE)</f>
        <v>#N/A</v>
      </c>
      <c r="DX64" t="e">
        <f>VLOOKUP($B64,'Raw Stats'!$S$3:$AH$528,7,FALSE)</f>
        <v>#N/A</v>
      </c>
      <c r="DY64" t="e">
        <f>VLOOKUP($B64,'Raw Stats'!$S$3:$AH$528,8,FALSE)</f>
        <v>#N/A</v>
      </c>
      <c r="DZ64" t="e">
        <f>VLOOKUP($B64,'Raw Stats'!$S$3:$AH$528,9,FALSE)</f>
        <v>#N/A</v>
      </c>
      <c r="EA64" t="e">
        <f>VLOOKUP($B64,'Raw Stats'!$S$3:$AH$528,10,FALSE)</f>
        <v>#N/A</v>
      </c>
      <c r="EB64" t="e">
        <f>VLOOKUP($B64,'Raw Stats'!$S$3:$AH$528,11,FALSE)+VLOOKUP($B64,'Raw Stats'!$S$3:$AH$528,12,FALSE)</f>
        <v>#N/A</v>
      </c>
      <c r="EC64" t="e">
        <f>VLOOKUP($B64,'Raw Stats'!$S$3:$AH$528,13,FALSE)+VLOOKUP($B64,'Raw Stats'!$S$3:$AH$528,14,FALSE)</f>
        <v>#N/A</v>
      </c>
      <c r="ED64" t="e">
        <f>VLOOKUP($B64,'Raw Stats'!$S$3:$AH$528,15,FALSE)</f>
        <v>#N/A</v>
      </c>
      <c r="EE64" t="e">
        <f>VLOOKUP($B64,'Raw Stats'!$S$3:$AH$528,16,FALSE)</f>
        <v>#N/A</v>
      </c>
    </row>
    <row r="65" spans="1:135" x14ac:dyDescent="0.2">
      <c r="A65" t="e">
        <f>VLOOKUP(B65,'ALL SKATERS'!$B$3:$I$378,9,FALSE)</f>
        <v>#REF!</v>
      </c>
      <c r="B65" t="s">
        <v>208</v>
      </c>
      <c r="C65">
        <f t="shared" si="8"/>
        <v>0.78100680792793509</v>
      </c>
      <c r="D65">
        <f t="shared" si="9"/>
        <v>0.73912480581238993</v>
      </c>
      <c r="E65">
        <f t="shared" si="10"/>
        <v>0.69709355489666724</v>
      </c>
      <c r="F65">
        <f t="shared" si="11"/>
        <v>0.7136671621377696</v>
      </c>
      <c r="G65" t="e">
        <f t="shared" si="12"/>
        <v>#N/A</v>
      </c>
      <c r="H65">
        <f>VLOOKUP(B65,'ALL SKATERS'!$B$3:$H$378,7,FALSE)</f>
        <v>0</v>
      </c>
      <c r="I65" s="29" t="e">
        <f t="shared" si="13"/>
        <v>#REF!</v>
      </c>
      <c r="J65" s="29">
        <f t="shared" si="14"/>
        <v>-97</v>
      </c>
      <c r="K65" s="29">
        <f t="shared" si="15"/>
        <v>-0.96</v>
      </c>
      <c r="L65">
        <f>BU65*'Value Calculations'!$D$3</f>
        <v>8.9701794297728341</v>
      </c>
      <c r="M65">
        <f>BV65*'Value Calculations'!$D$4</f>
        <v>5.8610286728036982</v>
      </c>
      <c r="N65">
        <f>BW65*'Value Calculations'!$D$5</f>
        <v>10.613524202116862</v>
      </c>
      <c r="O65">
        <f>BX65*'Value Calculations'!$D$6</f>
        <v>-0.25012986383872571</v>
      </c>
      <c r="P65">
        <f>BY65*'Value Calculations'!$D$7</f>
        <v>1.9334672952010417</v>
      </c>
      <c r="Q65">
        <f>BZ65*'Value Calculations'!$D$8</f>
        <v>3.9540299346096885</v>
      </c>
      <c r="R65">
        <f>CA65*'Value Calculations'!$D$9</f>
        <v>4.9121477861631524</v>
      </c>
      <c r="S65">
        <f>CB65*'Value Calculations'!$D$10</f>
        <v>3.6531647407620471</v>
      </c>
      <c r="T65">
        <f>CC65*'Value Calculations'!$D$11</f>
        <v>0.9907141480249374</v>
      </c>
      <c r="U65">
        <f>CD65*'Value Calculations'!$D$12</f>
        <v>5.6971791771258982</v>
      </c>
      <c r="V65">
        <f>CE65*'Value Calculations'!$D$13</f>
        <v>14.583225495637508</v>
      </c>
      <c r="X65">
        <f>CH65*'Value Calculations'!$D$3</f>
        <v>8.5624440011467957</v>
      </c>
      <c r="Y65">
        <f>CI65*'Value Calculations'!$D$4</f>
        <v>6.1866413768483488</v>
      </c>
      <c r="Z65">
        <f>CJ65*'Value Calculations'!$D$5</f>
        <v>10.613524202116862</v>
      </c>
      <c r="AA65">
        <f>CK65*'Value Calculations'!$D$6</f>
        <v>-0.50025972767745142</v>
      </c>
      <c r="AB65">
        <f>CL65*'Value Calculations'!$D$7</f>
        <v>1.5819277869826704</v>
      </c>
      <c r="AC65">
        <f>CM65*'Value Calculations'!$D$8</f>
        <v>3.9540299346096885</v>
      </c>
      <c r="AD65">
        <f>CN65*'Value Calculations'!$D$9</f>
        <v>4.7861952788256357</v>
      </c>
      <c r="AE65">
        <f>CO65*'Value Calculations'!$D$10</f>
        <v>3.2878482666858426</v>
      </c>
      <c r="AF65">
        <f>CP65*'Value Calculations'!$D$11</f>
        <v>0.9907141480249374</v>
      </c>
      <c r="AG65">
        <f>CQ65*'Value Calculations'!$D$12</f>
        <v>4.0694136979470699</v>
      </c>
      <c r="AH65">
        <f>CR65*'Value Calculations'!$D$13</f>
        <v>14.858380693668405</v>
      </c>
      <c r="AJ65">
        <f>CU65*'Value Calculations'!$D$3</f>
        <v>3.6696188576343411</v>
      </c>
      <c r="AK65">
        <f>CV65*'Value Calculations'!$D$4</f>
        <v>2.9305143364018491</v>
      </c>
      <c r="AL65">
        <f>CW65*'Value Calculations'!$D$5</f>
        <v>4.7760858909525883</v>
      </c>
      <c r="AM65">
        <f>CX65*'Value Calculations'!$D$6</f>
        <v>1.1255843872742657</v>
      </c>
      <c r="AN65">
        <f>CY65*'Value Calculations'!$D$7</f>
        <v>0.35153950821837121</v>
      </c>
      <c r="AO65">
        <f>CZ65*'Value Calculations'!$D$8</f>
        <v>1.725394880556955</v>
      </c>
      <c r="AP65">
        <f>DA65*'Value Calculations'!$D$9</f>
        <v>2.0152401174002676</v>
      </c>
      <c r="AQ65">
        <f>DB65*'Value Calculations'!$D$10</f>
        <v>0.73063294815240942</v>
      </c>
      <c r="AR65">
        <f>DC65*'Value Calculations'!$D$11</f>
        <v>0</v>
      </c>
      <c r="AS65">
        <f>DD65*'Value Calculations'!$D$12</f>
        <v>0.81388273958941404</v>
      </c>
      <c r="AT65">
        <f>DE65*'Value Calculations'!$D$13</f>
        <v>6.2597807552028932</v>
      </c>
      <c r="AV65">
        <f>DH65*'Value Calculations'!$D$3</f>
        <v>2.8541480003822652</v>
      </c>
      <c r="AW65">
        <f>DI65*'Value Calculations'!$D$4</f>
        <v>2.2792889283125497</v>
      </c>
      <c r="AX65">
        <f>DJ65*'Value Calculations'!$D$5</f>
        <v>3.7147334707409017</v>
      </c>
      <c r="AY65">
        <f>DK65*'Value Calculations'!$D$6</f>
        <v>0.12506493191936285</v>
      </c>
      <c r="AZ65">
        <f>DL65*'Value Calculations'!$D$7</f>
        <v>1.2303882787642992</v>
      </c>
      <c r="BA65">
        <f>DM65*'Value Calculations'!$D$8</f>
        <v>1.6535034272004152</v>
      </c>
      <c r="BB65">
        <f>DN65*'Value Calculations'!$D$9</f>
        <v>2.1411926247377844</v>
      </c>
      <c r="BC65">
        <f>DO65*'Value Calculations'!$D$10</f>
        <v>0.73063294815240942</v>
      </c>
      <c r="BD65">
        <f>DP65*'Value Calculations'!$D$11</f>
        <v>0</v>
      </c>
      <c r="BE65">
        <f>DQ65*'Value Calculations'!$D$12</f>
        <v>0</v>
      </c>
      <c r="BF65">
        <f>DR65*'Value Calculations'!$D$13</f>
        <v>4.5400607675097904</v>
      </c>
      <c r="BH65" t="e">
        <f>DU65*'Value Calculations'!$D$3</f>
        <v>#N/A</v>
      </c>
      <c r="BI65" t="e">
        <f>DV65*'Value Calculations'!$D$4</f>
        <v>#N/A</v>
      </c>
      <c r="BJ65" t="e">
        <f>DW65*'Value Calculations'!$D$5</f>
        <v>#N/A</v>
      </c>
      <c r="BK65" t="e">
        <f>DX65*'Value Calculations'!$D$6</f>
        <v>#N/A</v>
      </c>
      <c r="BL65" t="e">
        <f>DY65*'Value Calculations'!$D$7</f>
        <v>#N/A</v>
      </c>
      <c r="BM65" t="e">
        <f>DZ65*'Value Calculations'!$D$8</f>
        <v>#N/A</v>
      </c>
      <c r="BN65" t="e">
        <f>EA65*'Value Calculations'!$D$9</f>
        <v>#N/A</v>
      </c>
      <c r="BO65" t="e">
        <f>EB65*'Value Calculations'!$D$10</f>
        <v>#N/A</v>
      </c>
      <c r="BP65" t="e">
        <f>EC65*'Value Calculations'!$D$11</f>
        <v>#N/A</v>
      </c>
      <c r="BQ65" t="e">
        <f>ED65*'Value Calculations'!$D$12</f>
        <v>#N/A</v>
      </c>
      <c r="BR65" t="e">
        <f>EE65*'Value Calculations'!$D$13</f>
        <v>#N/A</v>
      </c>
      <c r="BT65">
        <f>VLOOKUP($B65,'Raw Stats'!$CM$3:$DC$528,3,FALSE)</f>
        <v>78</v>
      </c>
      <c r="BU65">
        <f>VLOOKUP($B65,'Raw Stats'!$CM$3:$DC$528,4,FALSE)</f>
        <v>22</v>
      </c>
      <c r="BV65">
        <f>VLOOKUP($B65,'Raw Stats'!$CM$3:$DC$528,5,FALSE)</f>
        <v>18</v>
      </c>
      <c r="BW65">
        <f>VLOOKUP($B65,'Raw Stats'!$CM$3:$DC$528,6,FALSE)</f>
        <v>40</v>
      </c>
      <c r="BX65">
        <f>VLOOKUP($B65,'Raw Stats'!$CM$3:$DC$528,7,FALSE)</f>
        <v>-2</v>
      </c>
      <c r="BY65">
        <f>VLOOKUP($B65,'Raw Stats'!$CM$3:$DC$528,8,FALSE)</f>
        <v>22</v>
      </c>
      <c r="BZ65">
        <f>VLOOKUP($B65,'Raw Stats'!$CM$3:$DC$528,9,FALSE)</f>
        <v>55</v>
      </c>
      <c r="CA65">
        <f>VLOOKUP($B65,'Raw Stats'!$CM$3:$DC$528,10,FALSE)</f>
        <v>39</v>
      </c>
      <c r="CB65">
        <f>VLOOKUP($B65,'Raw Stats'!$CM$3:$DC$528,11,FALSE)+VLOOKUP($B65,'Raw Stats'!$CM$3:$DC$528,12,FALSE)</f>
        <v>10</v>
      </c>
      <c r="CC65">
        <f>VLOOKUP($B65,'Raw Stats'!$CM$3:$DC$528,13,FALSE)+VLOOKUP($B65,'Raw Stats'!$CM$3:$DC$528,14,FALSE)</f>
        <v>1</v>
      </c>
      <c r="CD65">
        <f>VLOOKUP($B65,'Raw Stats'!$CM$3:$DC$528,15,FALSE)</f>
        <v>7</v>
      </c>
      <c r="CE65">
        <f>VLOOKUP($B65,'Raw Stats'!$CM$3:$DC$528,16,FALSE)</f>
        <v>212</v>
      </c>
      <c r="CG65">
        <f>VLOOKUP($B65,'Raw Stats'!$BU$3:$CJ$528,3,FALSE)</f>
        <v>79</v>
      </c>
      <c r="CH65">
        <f>VLOOKUP($B65,'Raw Stats'!$BU$3:$CJ$528,4,FALSE)</f>
        <v>21</v>
      </c>
      <c r="CI65">
        <f>VLOOKUP($B65,'Raw Stats'!$BU$3:$CJ$5288,5,FALSE)</f>
        <v>19</v>
      </c>
      <c r="CJ65">
        <f>VLOOKUP($B65,'Raw Stats'!$BU$3:$CJ$528,6,FALSE)</f>
        <v>40</v>
      </c>
      <c r="CK65">
        <f>VLOOKUP($B65,'Raw Stats'!$BU$3:$CJ$528,7,FALSE)</f>
        <v>-4</v>
      </c>
      <c r="CL65">
        <f>VLOOKUP($B65,'Raw Stats'!$BU$3:$CJ$528,8,FALSE)</f>
        <v>18</v>
      </c>
      <c r="CM65">
        <f>VLOOKUP($B65,'Raw Stats'!$BU$3:$CJ$528,9,FALSE)</f>
        <v>55</v>
      </c>
      <c r="CN65">
        <f>VLOOKUP($B65,'Raw Stats'!$BU$3:$CJ$528,10,FALSE)</f>
        <v>38</v>
      </c>
      <c r="CO65">
        <f>VLOOKUP($B65,'Raw Stats'!$BU$3:$CJ$528,11,FALSE)+VLOOKUP($B65,'Raw Stats'!$BU$3:$CJ$528,12,FALSE)</f>
        <v>9</v>
      </c>
      <c r="CP65">
        <f>VLOOKUP($B65,'Raw Stats'!$BU$3:$CJ$528,13,FALSE)+VLOOKUP($B65,'Raw Stats'!$BU$3:$CJ$528,14,FALSE)</f>
        <v>1</v>
      </c>
      <c r="CQ65">
        <f>VLOOKUP($B65,'Raw Stats'!$BU$3:$CJ$528,15,FALSE)</f>
        <v>5</v>
      </c>
      <c r="CR65">
        <f>VLOOKUP($B65,'Raw Stats'!$BU$3:$CJ$528,16,FALSE)</f>
        <v>216</v>
      </c>
      <c r="CT65">
        <f>VLOOKUP($B65,'Raw Stats'!$BC$3:$BR$528,3,FALSE)</f>
        <v>35</v>
      </c>
      <c r="CU65">
        <f>VLOOKUP($B65,'Raw Stats'!$BC$3:$BR$528,4,FALSE)</f>
        <v>9</v>
      </c>
      <c r="CV65">
        <f>VLOOKUP($B65,'Raw Stats'!$BC$3:$BR$5288,5,FALSE)</f>
        <v>9</v>
      </c>
      <c r="CW65">
        <f>VLOOKUP($B65,'Raw Stats'!$BC$3:$BR$52888,6,FALSE)</f>
        <v>18</v>
      </c>
      <c r="CX65">
        <f>VLOOKUP($B65,'Raw Stats'!$BC$3:$BR$5288,7,FALSE)</f>
        <v>9</v>
      </c>
      <c r="CY65">
        <f>VLOOKUP($B65,'Raw Stats'!$BC$3:$BR$5288,8,FALSE)</f>
        <v>4</v>
      </c>
      <c r="CZ65">
        <f>VLOOKUP($B65,'Raw Stats'!$BC$3:$BR$5288,9,FALSE)</f>
        <v>24</v>
      </c>
      <c r="DA65">
        <f>VLOOKUP($B65,'Raw Stats'!$BC$3:$BR$5288,10,FALSE)</f>
        <v>16</v>
      </c>
      <c r="DB65">
        <f>VLOOKUP($B65,'Raw Stats'!$BC$3:$BR$5288,11,FALSE)+VLOOKUP($B65,'Raw Stats'!$BC$3:$BR$5288,12,FALSE)</f>
        <v>2</v>
      </c>
      <c r="DC65">
        <f>VLOOKUP($B65,'Raw Stats'!$BC$3:$BR$5288,13,FALSE)+VLOOKUP($B65,'Raw Stats'!$BC$3:$BR$5288,14,FALSE)</f>
        <v>0</v>
      </c>
      <c r="DD65">
        <f>VLOOKUP($B65,'Raw Stats'!$BC$3:$BR$5288,15,FALSE)</f>
        <v>1</v>
      </c>
      <c r="DE65">
        <f>VLOOKUP($B65,'Raw Stats'!$BC$3:$BR$5288,16,FALSE)</f>
        <v>91</v>
      </c>
      <c r="DG65">
        <f>VLOOKUP($B65,'Raw Stats'!$AK$3:$AZ$528,3,FALSE)</f>
        <v>27</v>
      </c>
      <c r="DH65">
        <f>VLOOKUP($B65,'Raw Stats'!$AK$3:$AZ$528,4,FALSE)</f>
        <v>7</v>
      </c>
      <c r="DI65">
        <f>VLOOKUP($B65,'Raw Stats'!$AK$3:$AZ$528,5,FALSE)</f>
        <v>7</v>
      </c>
      <c r="DJ65">
        <f>VLOOKUP($B65,'Raw Stats'!$AK$3:$AZ$528,6,FALSE)</f>
        <v>14</v>
      </c>
      <c r="DK65">
        <f>VLOOKUP($B65,'Raw Stats'!$AK$3:$AZ$528,7,FALSE)</f>
        <v>1</v>
      </c>
      <c r="DL65">
        <f>VLOOKUP($B65,'Raw Stats'!$AK$3:$AZ$528,8,FALSE)</f>
        <v>14</v>
      </c>
      <c r="DM65">
        <f>VLOOKUP($B65,'Raw Stats'!$AK$3:$AZ$528,9,FALSE)</f>
        <v>23</v>
      </c>
      <c r="DN65">
        <f>VLOOKUP($B65,'Raw Stats'!$AK$3:$AZ$528,10,FALSE)</f>
        <v>17</v>
      </c>
      <c r="DO65">
        <f>VLOOKUP($B65,'Raw Stats'!$AK$3:$AZ$528,11,FALSE)+VLOOKUP($B65,'Raw Stats'!$AK$3:$AZ$528,12,FALSE)</f>
        <v>2</v>
      </c>
      <c r="DP65">
        <f>VLOOKUP($B65,'Raw Stats'!$AK$3:$AZ$528,13,FALSE)+VLOOKUP($B65,'Raw Stats'!$AK$3:$AZ$528,14,FALSE)</f>
        <v>0</v>
      </c>
      <c r="DQ65">
        <f>VLOOKUP($B65,'Raw Stats'!$AK$3:$AZ$528,15,FALSE)</f>
        <v>0</v>
      </c>
      <c r="DR65">
        <f>VLOOKUP($B65,'Raw Stats'!$AK$3:$AZ$528,16,FALSE)</f>
        <v>66</v>
      </c>
      <c r="DT65" t="e">
        <f>VLOOKUP($B65,'Raw Stats'!$S$3:$AH$528,3,FALSE)</f>
        <v>#N/A</v>
      </c>
      <c r="DU65" t="e">
        <f>VLOOKUP($B65,'Raw Stats'!$S$3:$AH$528,4,FALSE)</f>
        <v>#N/A</v>
      </c>
      <c r="DV65" t="e">
        <f>VLOOKUP($B65,'Raw Stats'!$S$3:$AH$528,5,FALSE)</f>
        <v>#N/A</v>
      </c>
      <c r="DW65" t="e">
        <f>VLOOKUP($B65,'Raw Stats'!$S$3:$AH$528,6,FALSE)</f>
        <v>#N/A</v>
      </c>
      <c r="DX65" t="e">
        <f>VLOOKUP($B65,'Raw Stats'!$S$3:$AH$528,7,FALSE)</f>
        <v>#N/A</v>
      </c>
      <c r="DY65" t="e">
        <f>VLOOKUP($B65,'Raw Stats'!$S$3:$AH$528,8,FALSE)</f>
        <v>#N/A</v>
      </c>
      <c r="DZ65" t="e">
        <f>VLOOKUP($B65,'Raw Stats'!$S$3:$AH$528,9,FALSE)</f>
        <v>#N/A</v>
      </c>
      <c r="EA65" t="e">
        <f>VLOOKUP($B65,'Raw Stats'!$S$3:$AH$528,10,FALSE)</f>
        <v>#N/A</v>
      </c>
      <c r="EB65" t="e">
        <f>VLOOKUP($B65,'Raw Stats'!$S$3:$AH$528,11,FALSE)+VLOOKUP($B65,'Raw Stats'!$S$3:$AH$528,12,FALSE)</f>
        <v>#N/A</v>
      </c>
      <c r="EC65" t="e">
        <f>VLOOKUP($B65,'Raw Stats'!$S$3:$AH$528,13,FALSE)+VLOOKUP($B65,'Raw Stats'!$S$3:$AH$528,14,FALSE)</f>
        <v>#N/A</v>
      </c>
      <c r="ED65" t="e">
        <f>VLOOKUP($B65,'Raw Stats'!$S$3:$AH$528,15,FALSE)</f>
        <v>#N/A</v>
      </c>
      <c r="EE65" t="e">
        <f>VLOOKUP($B65,'Raw Stats'!$S$3:$AH$528,16,FALSE)</f>
        <v>#N/A</v>
      </c>
    </row>
    <row r="66" spans="1:135" x14ac:dyDescent="0.2">
      <c r="A66" t="e">
        <f>VLOOKUP(B66,'ALL SKATERS'!$B$3:$I$378,9,FALSE)</f>
        <v>#REF!</v>
      </c>
      <c r="B66" t="s">
        <v>206</v>
      </c>
      <c r="C66">
        <f t="shared" si="8"/>
        <v>0.60025463768020537</v>
      </c>
      <c r="D66">
        <f t="shared" si="9"/>
        <v>0.7446732950996392</v>
      </c>
      <c r="E66">
        <f t="shared" si="10"/>
        <v>0.72896842833333553</v>
      </c>
      <c r="F66">
        <f t="shared" si="11"/>
        <v>0.86281803390006351</v>
      </c>
      <c r="G66" t="e">
        <f t="shared" si="12"/>
        <v>#N/A</v>
      </c>
      <c r="H66">
        <f>VLOOKUP(B66,'ALL SKATERS'!$B$3:$H$378,7,FALSE)</f>
        <v>0</v>
      </c>
      <c r="I66" s="29" t="e">
        <f t="shared" si="13"/>
        <v>#REF!</v>
      </c>
      <c r="J66" s="29">
        <f t="shared" si="14"/>
        <v>-97</v>
      </c>
      <c r="K66" s="29">
        <f t="shared" si="15"/>
        <v>-0.96</v>
      </c>
      <c r="L66">
        <f>BU66*'Value Calculations'!$D$3</f>
        <v>3.2618834290083032</v>
      </c>
      <c r="M66">
        <f>BV66*'Value Calculations'!$D$4</f>
        <v>7.1634794889822988</v>
      </c>
      <c r="N66">
        <f>BW66*'Value Calculations'!$D$5</f>
        <v>7.960143151587646</v>
      </c>
      <c r="O66">
        <f>BX66*'Value Calculations'!$D$6</f>
        <v>-0.50025972767745142</v>
      </c>
      <c r="P66">
        <f>BY66*'Value Calculations'!$D$7</f>
        <v>1.2303882787642992</v>
      </c>
      <c r="Q66">
        <f>BZ66*'Value Calculations'!$D$8</f>
        <v>7.7642769625062975</v>
      </c>
      <c r="R66">
        <f>CA66*'Value Calculations'!$D$9</f>
        <v>6.92738790356342</v>
      </c>
      <c r="S66">
        <f>CB66*'Value Calculations'!$D$10</f>
        <v>1.8265823703810236</v>
      </c>
      <c r="T66">
        <f>CC66*'Value Calculations'!$D$11</f>
        <v>0.9907141480249374</v>
      </c>
      <c r="U66">
        <f>CD66*'Value Calculations'!$D$12</f>
        <v>1.6277654791788281</v>
      </c>
      <c r="V66">
        <f>CE66*'Value Calculations'!$D$13</f>
        <v>9.7680095300968226</v>
      </c>
      <c r="X66">
        <f>CH66*'Value Calculations'!$D$3</f>
        <v>8.9701794297728341</v>
      </c>
      <c r="Y66">
        <f>CI66*'Value Calculations'!$D$4</f>
        <v>5.8610286728036982</v>
      </c>
      <c r="Z66">
        <f>CJ66*'Value Calculations'!$D$5</f>
        <v>10.613524202116862</v>
      </c>
      <c r="AA66">
        <f>CK66*'Value Calculations'!$D$6</f>
        <v>-0.50025972767745142</v>
      </c>
      <c r="AB66">
        <f>CL66*'Value Calculations'!$D$7</f>
        <v>1.4061580328734848</v>
      </c>
      <c r="AC66">
        <f>CM66*'Value Calculations'!$D$8</f>
        <v>5.176184641670865</v>
      </c>
      <c r="AD66">
        <f>CN66*'Value Calculations'!$D$9</f>
        <v>6.8014353962259033</v>
      </c>
      <c r="AE66">
        <f>CO66*'Value Calculations'!$D$10</f>
        <v>0.73063294815240942</v>
      </c>
      <c r="AF66">
        <f>CP66*'Value Calculations'!$D$11</f>
        <v>3.9628565920997496</v>
      </c>
      <c r="AG66">
        <f>CQ66*'Value Calculations'!$D$12</f>
        <v>2.441648218768242</v>
      </c>
      <c r="AH66">
        <f>CR66*'Value Calculations'!$D$13</f>
        <v>10.387108725666339</v>
      </c>
      <c r="AJ66">
        <f>CU66*'Value Calculations'!$D$3</f>
        <v>4.4850897148864171</v>
      </c>
      <c r="AK66">
        <f>CV66*'Value Calculations'!$D$4</f>
        <v>4.2329651525804488</v>
      </c>
      <c r="AL66">
        <f>CW66*'Value Calculations'!$D$5</f>
        <v>6.3681145212701171</v>
      </c>
      <c r="AM66">
        <f>CX66*'Value Calculations'!$D$6</f>
        <v>0.12506493191936285</v>
      </c>
      <c r="AN66">
        <f>CY66*'Value Calculations'!$D$7</f>
        <v>0.17576975410918561</v>
      </c>
      <c r="AO66">
        <f>CZ66*'Value Calculations'!$D$8</f>
        <v>3.5226812144704498</v>
      </c>
      <c r="AP66">
        <f>DA66*'Value Calculations'!$D$9</f>
        <v>4.0304802348005353</v>
      </c>
      <c r="AQ66">
        <f>DB66*'Value Calculations'!$D$10</f>
        <v>1.0959494222286141</v>
      </c>
      <c r="AR66">
        <f>DC66*'Value Calculations'!$D$11</f>
        <v>0</v>
      </c>
      <c r="AS66">
        <f>DD66*'Value Calculations'!$D$12</f>
        <v>1.6277654791788281</v>
      </c>
      <c r="AT66">
        <f>DE66*'Value Calculations'!$D$13</f>
        <v>4.952793564556135</v>
      </c>
      <c r="AV66">
        <f>DH66*'Value Calculations'!$D$3</f>
        <v>9.7856502870249091</v>
      </c>
      <c r="AW66">
        <f>DI66*'Value Calculations'!$D$4</f>
        <v>7.4890921930269485</v>
      </c>
      <c r="AX66">
        <f>DJ66*'Value Calculations'!$D$5</f>
        <v>12.470890937487313</v>
      </c>
      <c r="AY66">
        <f>DK66*'Value Calculations'!$D$6</f>
        <v>1.6258441149517171</v>
      </c>
      <c r="AZ66">
        <f>DL66*'Value Calculations'!$D$7</f>
        <v>1.0546185246551136</v>
      </c>
      <c r="BA66">
        <f>DM66*'Value Calculations'!$D$8</f>
        <v>5.8950991752362629</v>
      </c>
      <c r="BB66">
        <f>DN66*'Value Calculations'!$D$9</f>
        <v>7.3052454255759702</v>
      </c>
      <c r="BC66">
        <f>DO66*'Value Calculations'!$D$10</f>
        <v>4.0184812148382516</v>
      </c>
      <c r="BD66">
        <f>DP66*'Value Calculations'!$D$11</f>
        <v>2.9721424440748123</v>
      </c>
      <c r="BE66">
        <f>DQ66*'Value Calculations'!$D$12</f>
        <v>4.883296437536484</v>
      </c>
      <c r="BF66">
        <f>DR66*'Value Calculations'!$D$13</f>
        <v>10.662263923697235</v>
      </c>
      <c r="BH66" t="e">
        <f>DU66*'Value Calculations'!$D$3</f>
        <v>#N/A</v>
      </c>
      <c r="BI66" t="e">
        <f>DV66*'Value Calculations'!$D$4</f>
        <v>#N/A</v>
      </c>
      <c r="BJ66" t="e">
        <f>DW66*'Value Calculations'!$D$5</f>
        <v>#N/A</v>
      </c>
      <c r="BK66" t="e">
        <f>DX66*'Value Calculations'!$D$6</f>
        <v>#N/A</v>
      </c>
      <c r="BL66" t="e">
        <f>DY66*'Value Calculations'!$D$7</f>
        <v>#N/A</v>
      </c>
      <c r="BM66" t="e">
        <f>DZ66*'Value Calculations'!$D$8</f>
        <v>#N/A</v>
      </c>
      <c r="BN66" t="e">
        <f>EA66*'Value Calculations'!$D$9</f>
        <v>#N/A</v>
      </c>
      <c r="BO66" t="e">
        <f>EB66*'Value Calculations'!$D$10</f>
        <v>#N/A</v>
      </c>
      <c r="BP66" t="e">
        <f>EC66*'Value Calculations'!$D$11</f>
        <v>#N/A</v>
      </c>
      <c r="BQ66" t="e">
        <f>ED66*'Value Calculations'!$D$12</f>
        <v>#N/A</v>
      </c>
      <c r="BR66" t="e">
        <f>EE66*'Value Calculations'!$D$13</f>
        <v>#N/A</v>
      </c>
      <c r="BT66">
        <f>VLOOKUP($B66,'Raw Stats'!$CM$3:$DC$528,3,FALSE)</f>
        <v>80</v>
      </c>
      <c r="BU66">
        <f>VLOOKUP($B66,'Raw Stats'!$CM$3:$DC$528,4,FALSE)</f>
        <v>8</v>
      </c>
      <c r="BV66">
        <f>VLOOKUP($B66,'Raw Stats'!$CM$3:$DC$528,5,FALSE)</f>
        <v>22</v>
      </c>
      <c r="BW66">
        <f>VLOOKUP($B66,'Raw Stats'!$CM$3:$DC$528,6,FALSE)</f>
        <v>30</v>
      </c>
      <c r="BX66">
        <f>VLOOKUP($B66,'Raw Stats'!$CM$3:$DC$528,7,FALSE)</f>
        <v>-4</v>
      </c>
      <c r="BY66">
        <f>VLOOKUP($B66,'Raw Stats'!$CM$3:$DC$528,8,FALSE)</f>
        <v>14</v>
      </c>
      <c r="BZ66">
        <f>VLOOKUP($B66,'Raw Stats'!$CM$3:$DC$528,9,FALSE)</f>
        <v>108</v>
      </c>
      <c r="CA66">
        <f>VLOOKUP($B66,'Raw Stats'!$CM$3:$DC$528,10,FALSE)</f>
        <v>55</v>
      </c>
      <c r="CB66">
        <f>VLOOKUP($B66,'Raw Stats'!$CM$3:$DC$528,11,FALSE)+VLOOKUP($B66,'Raw Stats'!$CM$3:$DC$528,12,FALSE)</f>
        <v>5</v>
      </c>
      <c r="CC66">
        <f>VLOOKUP($B66,'Raw Stats'!$CM$3:$DC$528,13,FALSE)+VLOOKUP($B66,'Raw Stats'!$CM$3:$DC$528,14,FALSE)</f>
        <v>1</v>
      </c>
      <c r="CD66">
        <f>VLOOKUP($B66,'Raw Stats'!$CM$3:$DC$528,15,FALSE)</f>
        <v>2</v>
      </c>
      <c r="CE66">
        <f>VLOOKUP($B66,'Raw Stats'!$CM$3:$DC$528,16,FALSE)</f>
        <v>142</v>
      </c>
      <c r="CG66">
        <f>VLOOKUP($B66,'Raw Stats'!$BU$3:$CJ$528,3,FALSE)</f>
        <v>75</v>
      </c>
      <c r="CH66">
        <f>VLOOKUP($B66,'Raw Stats'!$BU$3:$CJ$528,4,FALSE)</f>
        <v>22</v>
      </c>
      <c r="CI66">
        <f>VLOOKUP($B66,'Raw Stats'!$BU$3:$CJ$5288,5,FALSE)</f>
        <v>18</v>
      </c>
      <c r="CJ66">
        <f>VLOOKUP($B66,'Raw Stats'!$BU$3:$CJ$528,6,FALSE)</f>
        <v>40</v>
      </c>
      <c r="CK66">
        <f>VLOOKUP($B66,'Raw Stats'!$BU$3:$CJ$528,7,FALSE)</f>
        <v>-4</v>
      </c>
      <c r="CL66">
        <f>VLOOKUP($B66,'Raw Stats'!$BU$3:$CJ$528,8,FALSE)</f>
        <v>16</v>
      </c>
      <c r="CM66">
        <f>VLOOKUP($B66,'Raw Stats'!$BU$3:$CJ$528,9,FALSE)</f>
        <v>72</v>
      </c>
      <c r="CN66">
        <f>VLOOKUP($B66,'Raw Stats'!$BU$3:$CJ$528,10,FALSE)</f>
        <v>54</v>
      </c>
      <c r="CO66">
        <f>VLOOKUP($B66,'Raw Stats'!$BU$3:$CJ$528,11,FALSE)+VLOOKUP($B66,'Raw Stats'!$BU$3:$CJ$528,12,FALSE)</f>
        <v>2</v>
      </c>
      <c r="CP66">
        <f>VLOOKUP($B66,'Raw Stats'!$BU$3:$CJ$528,13,FALSE)+VLOOKUP($B66,'Raw Stats'!$BU$3:$CJ$528,14,FALSE)</f>
        <v>4</v>
      </c>
      <c r="CQ66">
        <f>VLOOKUP($B66,'Raw Stats'!$BU$3:$CJ$528,15,FALSE)</f>
        <v>3</v>
      </c>
      <c r="CR66">
        <f>VLOOKUP($B66,'Raw Stats'!$BU$3:$CJ$528,16,FALSE)</f>
        <v>151</v>
      </c>
      <c r="CT66">
        <f>VLOOKUP($B66,'Raw Stats'!$BC$3:$BR$528,3,FALSE)</f>
        <v>42</v>
      </c>
      <c r="CU66">
        <f>VLOOKUP($B66,'Raw Stats'!$BC$3:$BR$528,4,FALSE)</f>
        <v>11</v>
      </c>
      <c r="CV66">
        <f>VLOOKUP($B66,'Raw Stats'!$BC$3:$BR$5288,5,FALSE)</f>
        <v>13</v>
      </c>
      <c r="CW66">
        <f>VLOOKUP($B66,'Raw Stats'!$BC$3:$BR$52888,6,FALSE)</f>
        <v>24</v>
      </c>
      <c r="CX66">
        <f>VLOOKUP($B66,'Raw Stats'!$BC$3:$BR$5288,7,FALSE)</f>
        <v>1</v>
      </c>
      <c r="CY66">
        <f>VLOOKUP($B66,'Raw Stats'!$BC$3:$BR$5288,8,FALSE)</f>
        <v>2</v>
      </c>
      <c r="CZ66">
        <f>VLOOKUP($B66,'Raw Stats'!$BC$3:$BR$5288,9,FALSE)</f>
        <v>49</v>
      </c>
      <c r="DA66">
        <f>VLOOKUP($B66,'Raw Stats'!$BC$3:$BR$5288,10,FALSE)</f>
        <v>32</v>
      </c>
      <c r="DB66">
        <f>VLOOKUP($B66,'Raw Stats'!$BC$3:$BR$5288,11,FALSE)+VLOOKUP($B66,'Raw Stats'!$BC$3:$BR$5288,12,FALSE)</f>
        <v>3</v>
      </c>
      <c r="DC66">
        <f>VLOOKUP($B66,'Raw Stats'!$BC$3:$BR$5288,13,FALSE)+VLOOKUP($B66,'Raw Stats'!$BC$3:$BR$5288,14,FALSE)</f>
        <v>0</v>
      </c>
      <c r="DD66">
        <f>VLOOKUP($B66,'Raw Stats'!$BC$3:$BR$5288,15,FALSE)</f>
        <v>2</v>
      </c>
      <c r="DE66">
        <f>VLOOKUP($B66,'Raw Stats'!$BC$3:$BR$5288,16,FALSE)</f>
        <v>72</v>
      </c>
      <c r="DG66">
        <f>VLOOKUP($B66,'Raw Stats'!$AK$3:$AZ$528,3,FALSE)</f>
        <v>79</v>
      </c>
      <c r="DH66">
        <f>VLOOKUP($B66,'Raw Stats'!$AK$3:$AZ$528,4,FALSE)</f>
        <v>24</v>
      </c>
      <c r="DI66">
        <f>VLOOKUP($B66,'Raw Stats'!$AK$3:$AZ$528,5,FALSE)</f>
        <v>23</v>
      </c>
      <c r="DJ66">
        <f>VLOOKUP($B66,'Raw Stats'!$AK$3:$AZ$528,6,FALSE)</f>
        <v>47</v>
      </c>
      <c r="DK66">
        <f>VLOOKUP($B66,'Raw Stats'!$AK$3:$AZ$528,7,FALSE)</f>
        <v>13</v>
      </c>
      <c r="DL66">
        <f>VLOOKUP($B66,'Raw Stats'!$AK$3:$AZ$528,8,FALSE)</f>
        <v>12</v>
      </c>
      <c r="DM66">
        <f>VLOOKUP($B66,'Raw Stats'!$AK$3:$AZ$528,9,FALSE)</f>
        <v>82</v>
      </c>
      <c r="DN66">
        <f>VLOOKUP($B66,'Raw Stats'!$AK$3:$AZ$528,10,FALSE)</f>
        <v>58</v>
      </c>
      <c r="DO66">
        <f>VLOOKUP($B66,'Raw Stats'!$AK$3:$AZ$528,11,FALSE)+VLOOKUP($B66,'Raw Stats'!$AK$3:$AZ$528,12,FALSE)</f>
        <v>11</v>
      </c>
      <c r="DP66">
        <f>VLOOKUP($B66,'Raw Stats'!$AK$3:$AZ$528,13,FALSE)+VLOOKUP($B66,'Raw Stats'!$AK$3:$AZ$528,14,FALSE)</f>
        <v>3</v>
      </c>
      <c r="DQ66">
        <f>VLOOKUP($B66,'Raw Stats'!$AK$3:$AZ$528,15,FALSE)</f>
        <v>6</v>
      </c>
      <c r="DR66">
        <f>VLOOKUP($B66,'Raw Stats'!$AK$3:$AZ$528,16,FALSE)</f>
        <v>155</v>
      </c>
      <c r="DT66" t="e">
        <f>VLOOKUP($B66,'Raw Stats'!$S$3:$AH$528,3,FALSE)</f>
        <v>#N/A</v>
      </c>
      <c r="DU66" t="e">
        <f>VLOOKUP($B66,'Raw Stats'!$S$3:$AH$528,4,FALSE)</f>
        <v>#N/A</v>
      </c>
      <c r="DV66" t="e">
        <f>VLOOKUP($B66,'Raw Stats'!$S$3:$AH$528,5,FALSE)</f>
        <v>#N/A</v>
      </c>
      <c r="DW66" t="e">
        <f>VLOOKUP($B66,'Raw Stats'!$S$3:$AH$528,6,FALSE)</f>
        <v>#N/A</v>
      </c>
      <c r="DX66" t="e">
        <f>VLOOKUP($B66,'Raw Stats'!$S$3:$AH$528,7,FALSE)</f>
        <v>#N/A</v>
      </c>
      <c r="DY66" t="e">
        <f>VLOOKUP($B66,'Raw Stats'!$S$3:$AH$528,8,FALSE)</f>
        <v>#N/A</v>
      </c>
      <c r="DZ66" t="e">
        <f>VLOOKUP($B66,'Raw Stats'!$S$3:$AH$528,9,FALSE)</f>
        <v>#N/A</v>
      </c>
      <c r="EA66" t="e">
        <f>VLOOKUP($B66,'Raw Stats'!$S$3:$AH$528,10,FALSE)</f>
        <v>#N/A</v>
      </c>
      <c r="EB66" t="e">
        <f>VLOOKUP($B66,'Raw Stats'!$S$3:$AH$528,11,FALSE)+VLOOKUP($B66,'Raw Stats'!$S$3:$AH$528,12,FALSE)</f>
        <v>#N/A</v>
      </c>
      <c r="EC66" t="e">
        <f>VLOOKUP($B66,'Raw Stats'!$S$3:$AH$528,13,FALSE)+VLOOKUP($B66,'Raw Stats'!$S$3:$AH$528,14,FALSE)</f>
        <v>#N/A</v>
      </c>
      <c r="ED66" t="e">
        <f>VLOOKUP($B66,'Raw Stats'!$S$3:$AH$528,15,FALSE)</f>
        <v>#N/A</v>
      </c>
      <c r="EE66" t="e">
        <f>VLOOKUP($B66,'Raw Stats'!$S$3:$AH$528,16,FALSE)</f>
        <v>#N/A</v>
      </c>
    </row>
    <row r="67" spans="1:135" x14ac:dyDescent="0.2">
      <c r="A67" t="e">
        <f>VLOOKUP(B67,'ALL SKATERS'!$B$3:$I$378,9,FALSE)</f>
        <v>#REF!</v>
      </c>
      <c r="B67" t="s">
        <v>265</v>
      </c>
      <c r="C67">
        <f t="shared" ref="C67:C100" si="16">IF(BT67=0,"",SUMIF(L67:V67,"&lt;&gt;#N/A")/BT67)</f>
        <v>0.90476571063652289</v>
      </c>
      <c r="D67">
        <f t="shared" ref="D67:D100" si="17">SUMIF(X67:AH67,"&lt;&gt;#N/A")/CG67</f>
        <v>0.65797067956276378</v>
      </c>
      <c r="E67" t="e">
        <f t="shared" ref="E67:E100" si="18">SUMIF(AJ67:AT67,"&lt;&gt;#N/A")/CT67</f>
        <v>#N/A</v>
      </c>
      <c r="F67" t="e">
        <f t="shared" ref="F67:F100" si="19">SUMIF(AV67:BF67,"&lt;&gt;#N/A")/DG67</f>
        <v>#N/A</v>
      </c>
      <c r="G67" t="e">
        <f t="shared" ref="G67:G100" si="20">SUMIF(BH67:BR67,"&lt;&gt;#N/A")/DT67</f>
        <v>#N/A</v>
      </c>
      <c r="H67">
        <f>VLOOKUP(B67,'ALL SKATERS'!$B$3:$H$378,7,FALSE)</f>
        <v>0.98</v>
      </c>
      <c r="I67" s="29" t="e">
        <f t="shared" ref="I67:I98" si="21">(H67-0.96)/A67*100</f>
        <v>#REF!</v>
      </c>
      <c r="J67" s="29">
        <f t="shared" ref="J67:J100" si="22">(H67-0.97)/0.01</f>
        <v>1.0000000000000009</v>
      </c>
      <c r="K67" s="29">
        <f t="shared" ref="K67:K100" si="23">H67-0.96</f>
        <v>2.0000000000000018E-2</v>
      </c>
      <c r="L67">
        <f>BU67*'Value Calculations'!$D$3</f>
        <v>9.3779148583988725</v>
      </c>
      <c r="M67">
        <f>BV67*'Value Calculations'!$D$4</f>
        <v>8.4659303051608976</v>
      </c>
      <c r="N67">
        <f>BW67*'Value Calculations'!$D$5</f>
        <v>13.001567147593155</v>
      </c>
      <c r="O67">
        <f>BX67*'Value Calculations'!$D$6</f>
        <v>3.1266232979840716</v>
      </c>
      <c r="P67">
        <f>BY67*'Value Calculations'!$D$7</f>
        <v>3.2517404510199337</v>
      </c>
      <c r="Q67">
        <f>BZ67*'Value Calculations'!$D$8</f>
        <v>6.1826649886624221</v>
      </c>
      <c r="R67">
        <f>CA67*'Value Calculations'!$D$9</f>
        <v>1.385477580712684</v>
      </c>
      <c r="S67">
        <f>CB67*'Value Calculations'!$D$10</f>
        <v>1.8265823703810236</v>
      </c>
      <c r="T67">
        <f>CC67*'Value Calculations'!$D$11</f>
        <v>5.9442848881496246</v>
      </c>
      <c r="U67">
        <f>CD67*'Value Calculations'!$D$12</f>
        <v>2.441648218768242</v>
      </c>
      <c r="V67">
        <f>CE67*'Value Calculations'!$D$13</f>
        <v>13.757759901544819</v>
      </c>
      <c r="X67">
        <f>CH67*'Value Calculations'!$D$3</f>
        <v>4.8928251435124546</v>
      </c>
      <c r="Y67">
        <f>CI67*'Value Calculations'!$D$4</f>
        <v>5.5354159687590485</v>
      </c>
      <c r="Z67">
        <f>CJ67*'Value Calculations'!$D$5</f>
        <v>7.6948050465347251</v>
      </c>
      <c r="AA67">
        <f>CK67*'Value Calculations'!$D$6</f>
        <v>2.6263635703066202</v>
      </c>
      <c r="AB67">
        <f>CL67*'Value Calculations'!$D$7</f>
        <v>0.87884877054592803</v>
      </c>
      <c r="AC67">
        <f>CM67*'Value Calculations'!$D$8</f>
        <v>4.0978128413227681</v>
      </c>
      <c r="AD67">
        <f>CN67*'Value Calculations'!$D$9</f>
        <v>1.0076200587001338</v>
      </c>
      <c r="AE67">
        <f>CO67*'Value Calculations'!$D$10</f>
        <v>1.4612658963048188</v>
      </c>
      <c r="AF67">
        <f>CP67*'Value Calculations'!$D$11</f>
        <v>0</v>
      </c>
      <c r="AG67">
        <f>CQ67*'Value Calculations'!$D$12</f>
        <v>4.0694136979470699</v>
      </c>
      <c r="AH67">
        <f>CR67*'Value Calculations'!$D$13</f>
        <v>8.529811138957788</v>
      </c>
      <c r="AJ67" t="e">
        <f>CU67*'Value Calculations'!$D$3</f>
        <v>#N/A</v>
      </c>
      <c r="AK67">
        <f>CV67*'Value Calculations'!$D$4</f>
        <v>0.97683811213394978</v>
      </c>
      <c r="AL67">
        <f>CW67*'Value Calculations'!$D$5</f>
        <v>1.3266905252646077</v>
      </c>
      <c r="AM67">
        <f>CX67*'Value Calculations'!$D$6</f>
        <v>0.37519479575808856</v>
      </c>
      <c r="AN67">
        <f>CY67*'Value Calculations'!$D$7</f>
        <v>0.17576975410918561</v>
      </c>
      <c r="AO67">
        <f>CZ67*'Value Calculations'!$D$8</f>
        <v>0.28756581342615917</v>
      </c>
      <c r="AP67">
        <f>DA67*'Value Calculations'!$D$9</f>
        <v>0.12595250733751673</v>
      </c>
      <c r="AQ67">
        <f>DB67*'Value Calculations'!$D$10</f>
        <v>0.73063294815240942</v>
      </c>
      <c r="AR67">
        <f>DC67*'Value Calculations'!$D$11</f>
        <v>0</v>
      </c>
      <c r="AS67">
        <f>DD67*'Value Calculations'!$D$12</f>
        <v>0</v>
      </c>
      <c r="AT67">
        <f>DE67*'Value Calculations'!$D$13</f>
        <v>1.3757759901544819</v>
      </c>
      <c r="AV67" t="e">
        <f>DH67*'Value Calculations'!$D$3</f>
        <v>#N/A</v>
      </c>
      <c r="AW67" t="e">
        <f>DI67*'Value Calculations'!$D$4</f>
        <v>#N/A</v>
      </c>
      <c r="AX67" t="e">
        <f>DJ67*'Value Calculations'!$D$5</f>
        <v>#N/A</v>
      </c>
      <c r="AY67" t="e">
        <f>DK67*'Value Calculations'!$D$6</f>
        <v>#N/A</v>
      </c>
      <c r="AZ67" t="e">
        <f>DL67*'Value Calculations'!$D$7</f>
        <v>#N/A</v>
      </c>
      <c r="BA67" t="e">
        <f>DM67*'Value Calculations'!$D$8</f>
        <v>#N/A</v>
      </c>
      <c r="BB67" t="e">
        <f>DN67*'Value Calculations'!$D$9</f>
        <v>#N/A</v>
      </c>
      <c r="BC67" t="e">
        <f>DO67*'Value Calculations'!$D$10</f>
        <v>#N/A</v>
      </c>
      <c r="BD67" t="e">
        <f>DP67*'Value Calculations'!$D$11</f>
        <v>#N/A</v>
      </c>
      <c r="BE67" t="e">
        <f>DQ67*'Value Calculations'!$D$12</f>
        <v>#N/A</v>
      </c>
      <c r="BF67" t="e">
        <f>DR67*'Value Calculations'!$D$13</f>
        <v>#N/A</v>
      </c>
      <c r="BH67" t="e">
        <f>DU67*'Value Calculations'!$D$3</f>
        <v>#N/A</v>
      </c>
      <c r="BI67" t="e">
        <f>DV67*'Value Calculations'!$D$4</f>
        <v>#N/A</v>
      </c>
      <c r="BJ67" t="e">
        <f>DW67*'Value Calculations'!$D$5</f>
        <v>#N/A</v>
      </c>
      <c r="BK67" t="e">
        <f>DX67*'Value Calculations'!$D$6</f>
        <v>#N/A</v>
      </c>
      <c r="BL67" t="e">
        <f>DY67*'Value Calculations'!$D$7</f>
        <v>#N/A</v>
      </c>
      <c r="BM67" t="e">
        <f>DZ67*'Value Calculations'!$D$8</f>
        <v>#N/A</v>
      </c>
      <c r="BN67" t="e">
        <f>EA67*'Value Calculations'!$D$9</f>
        <v>#N/A</v>
      </c>
      <c r="BO67" t="e">
        <f>EB67*'Value Calculations'!$D$10</f>
        <v>#N/A</v>
      </c>
      <c r="BP67" t="e">
        <f>EC67*'Value Calculations'!$D$11</f>
        <v>#N/A</v>
      </c>
      <c r="BQ67" t="e">
        <f>ED67*'Value Calculations'!$D$12</f>
        <v>#N/A</v>
      </c>
      <c r="BR67" t="e">
        <f>EE67*'Value Calculations'!$D$13</f>
        <v>#N/A</v>
      </c>
      <c r="BT67">
        <f>VLOOKUP($B67,'Raw Stats'!$CM$3:$DC$528,3,FALSE)</f>
        <v>76</v>
      </c>
      <c r="BU67">
        <f>VLOOKUP($B67,'Raw Stats'!$CM$3:$DC$528,4,FALSE)</f>
        <v>23</v>
      </c>
      <c r="BV67">
        <f>VLOOKUP($B67,'Raw Stats'!$CM$3:$DC$528,5,FALSE)</f>
        <v>26</v>
      </c>
      <c r="BW67">
        <f>VLOOKUP($B67,'Raw Stats'!$CM$3:$DC$528,6,FALSE)</f>
        <v>49</v>
      </c>
      <c r="BX67">
        <f>VLOOKUP($B67,'Raw Stats'!$CM$3:$DC$528,7,FALSE)</f>
        <v>25</v>
      </c>
      <c r="BY67">
        <f>VLOOKUP($B67,'Raw Stats'!$CM$3:$DC$528,8,FALSE)</f>
        <v>37</v>
      </c>
      <c r="BZ67">
        <f>VLOOKUP($B67,'Raw Stats'!$CM$3:$DC$528,9,FALSE)</f>
        <v>86</v>
      </c>
      <c r="CA67">
        <f>VLOOKUP($B67,'Raw Stats'!$CM$3:$DC$528,10,FALSE)</f>
        <v>11</v>
      </c>
      <c r="CB67">
        <f>VLOOKUP($B67,'Raw Stats'!$CM$3:$DC$528,11,FALSE)+VLOOKUP($B67,'Raw Stats'!$CM$3:$DC$528,12,FALSE)</f>
        <v>5</v>
      </c>
      <c r="CC67">
        <f>VLOOKUP($B67,'Raw Stats'!$CM$3:$DC$528,13,FALSE)+VLOOKUP($B67,'Raw Stats'!$CM$3:$DC$528,14,FALSE)</f>
        <v>6</v>
      </c>
      <c r="CD67">
        <f>VLOOKUP($B67,'Raw Stats'!$CM$3:$DC$528,15,FALSE)</f>
        <v>3</v>
      </c>
      <c r="CE67">
        <f>VLOOKUP($B67,'Raw Stats'!$CM$3:$DC$528,16,FALSE)</f>
        <v>200</v>
      </c>
      <c r="CG67">
        <f>VLOOKUP($B67,'Raw Stats'!$BU$3:$CJ$528,3,FALSE)</f>
        <v>62</v>
      </c>
      <c r="CH67">
        <f>VLOOKUP($B67,'Raw Stats'!$BU$3:$CJ$528,4,FALSE)</f>
        <v>12</v>
      </c>
      <c r="CI67">
        <f>VLOOKUP($B67,'Raw Stats'!$BU$3:$CJ$5288,5,FALSE)</f>
        <v>17</v>
      </c>
      <c r="CJ67">
        <f>VLOOKUP($B67,'Raw Stats'!$BU$3:$CJ$528,6,FALSE)</f>
        <v>29</v>
      </c>
      <c r="CK67">
        <f>VLOOKUP($B67,'Raw Stats'!$BU$3:$CJ$528,7,FALSE)</f>
        <v>21</v>
      </c>
      <c r="CL67">
        <f>VLOOKUP($B67,'Raw Stats'!$BU$3:$CJ$528,8,FALSE)</f>
        <v>10</v>
      </c>
      <c r="CM67">
        <f>VLOOKUP($B67,'Raw Stats'!$BU$3:$CJ$528,9,FALSE)</f>
        <v>57</v>
      </c>
      <c r="CN67">
        <f>VLOOKUP($B67,'Raw Stats'!$BU$3:$CJ$528,10,FALSE)</f>
        <v>8</v>
      </c>
      <c r="CO67">
        <f>VLOOKUP($B67,'Raw Stats'!$BU$3:$CJ$528,11,FALSE)+VLOOKUP($B67,'Raw Stats'!$BU$3:$CJ$528,12,FALSE)</f>
        <v>4</v>
      </c>
      <c r="CP67">
        <f>VLOOKUP($B67,'Raw Stats'!$BU$3:$CJ$528,13,FALSE)+VLOOKUP($B67,'Raw Stats'!$BU$3:$CJ$528,14,FALSE)</f>
        <v>0</v>
      </c>
      <c r="CQ67">
        <f>VLOOKUP($B67,'Raw Stats'!$BU$3:$CJ$528,15,FALSE)</f>
        <v>5</v>
      </c>
      <c r="CR67">
        <f>VLOOKUP($B67,'Raw Stats'!$BU$3:$CJ$528,16,FALSE)</f>
        <v>124</v>
      </c>
      <c r="CT67" t="e">
        <f>VLOOKUP($B67,'Raw Stats'!$BC$3:$BR$528,3,FALSE)</f>
        <v>#N/A</v>
      </c>
      <c r="CU67" t="e">
        <f>VLOOKUP($B67,'Raw Stats'!$BC$3:$BR$528,4,FALSE)</f>
        <v>#N/A</v>
      </c>
      <c r="CV67">
        <f>VLOOKUP($B67,'Raw Stats'!$BC$3:$BR$5288,5,FALSE)</f>
        <v>3</v>
      </c>
      <c r="CW67">
        <f>VLOOKUP($B67,'Raw Stats'!$BC$3:$BR$52888,6,FALSE)</f>
        <v>5</v>
      </c>
      <c r="CX67">
        <f>VLOOKUP($B67,'Raw Stats'!$BC$3:$BR$5288,7,FALSE)</f>
        <v>3</v>
      </c>
      <c r="CY67">
        <f>VLOOKUP($B67,'Raw Stats'!$BC$3:$BR$5288,8,FALSE)</f>
        <v>2</v>
      </c>
      <c r="CZ67">
        <f>VLOOKUP($B67,'Raw Stats'!$BC$3:$BR$5288,9,FALSE)</f>
        <v>4</v>
      </c>
      <c r="DA67">
        <f>VLOOKUP($B67,'Raw Stats'!$BC$3:$BR$5288,10,FALSE)</f>
        <v>1</v>
      </c>
      <c r="DB67">
        <f>VLOOKUP($B67,'Raw Stats'!$BC$3:$BR$5288,11,FALSE)+VLOOKUP($B67,'Raw Stats'!$BC$3:$BR$5288,12,FALSE)</f>
        <v>2</v>
      </c>
      <c r="DC67">
        <f>VLOOKUP($B67,'Raw Stats'!$BC$3:$BR$5288,13,FALSE)+VLOOKUP($B67,'Raw Stats'!$BC$3:$BR$5288,14,FALSE)</f>
        <v>0</v>
      </c>
      <c r="DD67">
        <f>VLOOKUP($B67,'Raw Stats'!$BC$3:$BR$5288,15,FALSE)</f>
        <v>0</v>
      </c>
      <c r="DE67">
        <f>VLOOKUP($B67,'Raw Stats'!$BC$3:$BR$5288,16,FALSE)</f>
        <v>20</v>
      </c>
      <c r="DG67" t="e">
        <f>VLOOKUP($B67,'Raw Stats'!$AK$3:$AZ$528,3,FALSE)</f>
        <v>#N/A</v>
      </c>
      <c r="DH67" t="e">
        <f>VLOOKUP($B67,'Raw Stats'!$AK$3:$AZ$528,4,FALSE)</f>
        <v>#N/A</v>
      </c>
      <c r="DI67" t="e">
        <f>VLOOKUP($B67,'Raw Stats'!$AK$3:$AZ$528,5,FALSE)</f>
        <v>#N/A</v>
      </c>
      <c r="DJ67" t="e">
        <f>VLOOKUP($B67,'Raw Stats'!$AK$3:$AZ$528,6,FALSE)</f>
        <v>#N/A</v>
      </c>
      <c r="DK67" t="e">
        <f>VLOOKUP($B67,'Raw Stats'!$AK$3:$AZ$528,7,FALSE)</f>
        <v>#N/A</v>
      </c>
      <c r="DL67" t="e">
        <f>VLOOKUP($B67,'Raw Stats'!$AK$3:$AZ$528,8,FALSE)</f>
        <v>#N/A</v>
      </c>
      <c r="DM67" t="e">
        <f>VLOOKUP($B67,'Raw Stats'!$AK$3:$AZ$528,9,FALSE)</f>
        <v>#N/A</v>
      </c>
      <c r="DN67" t="e">
        <f>VLOOKUP($B67,'Raw Stats'!$AK$3:$AZ$528,10,FALSE)</f>
        <v>#N/A</v>
      </c>
      <c r="DO67" t="e">
        <f>VLOOKUP($B67,'Raw Stats'!$AK$3:$AZ$528,11,FALSE)+VLOOKUP($B67,'Raw Stats'!$AK$3:$AZ$528,12,FALSE)</f>
        <v>#N/A</v>
      </c>
      <c r="DP67" t="e">
        <f>VLOOKUP($B67,'Raw Stats'!$AK$3:$AZ$528,13,FALSE)+VLOOKUP($B67,'Raw Stats'!$AK$3:$AZ$528,14,FALSE)</f>
        <v>#N/A</v>
      </c>
      <c r="DQ67" t="e">
        <f>VLOOKUP($B67,'Raw Stats'!$AK$3:$AZ$528,15,FALSE)</f>
        <v>#N/A</v>
      </c>
      <c r="DR67" t="e">
        <f>VLOOKUP($B67,'Raw Stats'!$AK$3:$AZ$528,16,FALSE)</f>
        <v>#N/A</v>
      </c>
      <c r="DT67" t="e">
        <f>VLOOKUP($B67,'Raw Stats'!$S$3:$AH$528,3,FALSE)</f>
        <v>#N/A</v>
      </c>
      <c r="DU67" t="e">
        <f>VLOOKUP($B67,'Raw Stats'!$S$3:$AH$528,4,FALSE)</f>
        <v>#N/A</v>
      </c>
      <c r="DV67" t="e">
        <f>VLOOKUP($B67,'Raw Stats'!$S$3:$AH$528,5,FALSE)</f>
        <v>#N/A</v>
      </c>
      <c r="DW67" t="e">
        <f>VLOOKUP($B67,'Raw Stats'!$S$3:$AH$528,6,FALSE)</f>
        <v>#N/A</v>
      </c>
      <c r="DX67" t="e">
        <f>VLOOKUP($B67,'Raw Stats'!$S$3:$AH$528,7,FALSE)</f>
        <v>#N/A</v>
      </c>
      <c r="DY67" t="e">
        <f>VLOOKUP($B67,'Raw Stats'!$S$3:$AH$528,8,FALSE)</f>
        <v>#N/A</v>
      </c>
      <c r="DZ67" t="e">
        <f>VLOOKUP($B67,'Raw Stats'!$S$3:$AH$528,9,FALSE)</f>
        <v>#N/A</v>
      </c>
      <c r="EA67" t="e">
        <f>VLOOKUP($B67,'Raw Stats'!$S$3:$AH$528,10,FALSE)</f>
        <v>#N/A</v>
      </c>
      <c r="EB67" t="e">
        <f>VLOOKUP($B67,'Raw Stats'!$S$3:$AH$528,11,FALSE)+VLOOKUP($B67,'Raw Stats'!$S$3:$AH$528,12,FALSE)</f>
        <v>#N/A</v>
      </c>
      <c r="EC67" t="e">
        <f>VLOOKUP($B67,'Raw Stats'!$S$3:$AH$528,13,FALSE)+VLOOKUP($B67,'Raw Stats'!$S$3:$AH$528,14,FALSE)</f>
        <v>#N/A</v>
      </c>
      <c r="ED67" t="e">
        <f>VLOOKUP($B67,'Raw Stats'!$S$3:$AH$528,15,FALSE)</f>
        <v>#N/A</v>
      </c>
      <c r="EE67" t="e">
        <f>VLOOKUP($B67,'Raw Stats'!$S$3:$AH$528,16,FALSE)</f>
        <v>#N/A</v>
      </c>
    </row>
    <row r="68" spans="1:135" x14ac:dyDescent="0.2">
      <c r="A68" t="e">
        <f>VLOOKUP(B68,'ALL SKATERS'!$B$3:$I$378,9,FALSE)</f>
        <v>#REF!</v>
      </c>
      <c r="B68" t="s">
        <v>326</v>
      </c>
      <c r="C68">
        <f t="shared" si="16"/>
        <v>0.56720641138345318</v>
      </c>
      <c r="D68">
        <f t="shared" si="17"/>
        <v>0.54009775707199048</v>
      </c>
      <c r="E68">
        <f t="shared" si="18"/>
        <v>0.9872268108876362</v>
      </c>
      <c r="F68">
        <f t="shared" si="19"/>
        <v>0.99040538953054913</v>
      </c>
      <c r="G68">
        <f t="shared" si="20"/>
        <v>0.71696851208498602</v>
      </c>
      <c r="H68">
        <f>VLOOKUP(B68,'ALL SKATERS'!$B$3:$H$378,7,FALSE)</f>
        <v>0</v>
      </c>
      <c r="I68" s="29" t="e">
        <f t="shared" si="21"/>
        <v>#REF!</v>
      </c>
      <c r="J68" s="29">
        <f t="shared" si="22"/>
        <v>-97</v>
      </c>
      <c r="K68" s="29">
        <f t="shared" si="23"/>
        <v>-0.96</v>
      </c>
      <c r="L68">
        <f>BU68*'Value Calculations'!$D$3</f>
        <v>2.4464125717562273</v>
      </c>
      <c r="M68">
        <f>BV68*'Value Calculations'!$D$4</f>
        <v>4.2329651525804488</v>
      </c>
      <c r="N68">
        <f>BW68*'Value Calculations'!$D$5</f>
        <v>5.0414239960055092</v>
      </c>
      <c r="O68">
        <f>BX68*'Value Calculations'!$D$6</f>
        <v>-0.12506493191936285</v>
      </c>
      <c r="P68">
        <f>BY68*'Value Calculations'!$D$7</f>
        <v>2.6365463116377841</v>
      </c>
      <c r="Q68">
        <f>BZ68*'Value Calculations'!$D$8</f>
        <v>3.810247027896609</v>
      </c>
      <c r="R68">
        <f>CA68*'Value Calculations'!$D$9</f>
        <v>1.7633351027252342</v>
      </c>
      <c r="S68">
        <f>CB68*'Value Calculations'!$D$10</f>
        <v>0.73063294815240942</v>
      </c>
      <c r="T68">
        <f>CC68*'Value Calculations'!$D$11</f>
        <v>0</v>
      </c>
      <c r="U68">
        <f>CD68*'Value Calculations'!$D$12</f>
        <v>0</v>
      </c>
      <c r="V68">
        <f>CE68*'Value Calculations'!$D$13</f>
        <v>6.1222031561874442</v>
      </c>
      <c r="X68">
        <f>CH68*'Value Calculations'!$D$3</f>
        <v>7.3392377152686823</v>
      </c>
      <c r="Y68">
        <f>CI68*'Value Calculations'!$D$4</f>
        <v>5.2098032647143988</v>
      </c>
      <c r="Z68">
        <f>CJ68*'Value Calculations'!$D$5</f>
        <v>9.021495571799333</v>
      </c>
      <c r="AA68">
        <f>CK68*'Value Calculations'!$D$6</f>
        <v>-0.75038959151617712</v>
      </c>
      <c r="AB68">
        <f>CL68*'Value Calculations'!$D$7</f>
        <v>1.5819277869826704</v>
      </c>
      <c r="AC68">
        <f>CM68*'Value Calculations'!$D$8</f>
        <v>3.6664641211835294</v>
      </c>
      <c r="AD68">
        <f>CN68*'Value Calculations'!$D$9</f>
        <v>1.2595250733751673</v>
      </c>
      <c r="AE68">
        <f>CO68*'Value Calculations'!$D$10</f>
        <v>2.9225317926096377</v>
      </c>
      <c r="AF68">
        <f>CP68*'Value Calculations'!$D$11</f>
        <v>0.9907141480249374</v>
      </c>
      <c r="AG68">
        <f>CQ68*'Value Calculations'!$D$12</f>
        <v>1.6277654791788281</v>
      </c>
      <c r="AH68">
        <f>CR68*'Value Calculations'!$D$13</f>
        <v>11.418940718282201</v>
      </c>
      <c r="AJ68">
        <f>CU68*'Value Calculations'!$D$3</f>
        <v>6.5237668580166064</v>
      </c>
      <c r="AK68">
        <f>CV68*'Value Calculations'!$D$4</f>
        <v>6.1866413768483488</v>
      </c>
      <c r="AL68">
        <f>CW68*'Value Calculations'!$D$5</f>
        <v>9.2868336768522539</v>
      </c>
      <c r="AM68">
        <f>CX68*'Value Calculations'!$D$6</f>
        <v>0.25012986383872571</v>
      </c>
      <c r="AN68">
        <f>CY68*'Value Calculations'!$D$7</f>
        <v>1.4061580328734848</v>
      </c>
      <c r="AO68">
        <f>CZ68*'Value Calculations'!$D$8</f>
        <v>2.5162008674788927</v>
      </c>
      <c r="AP68">
        <f>DA68*'Value Calculations'!$D$9</f>
        <v>2.0152401174002676</v>
      </c>
      <c r="AQ68">
        <f>DB68*'Value Calculations'!$D$10</f>
        <v>6.2103800592954803</v>
      </c>
      <c r="AR68">
        <f>DC68*'Value Calculations'!$D$11</f>
        <v>0</v>
      </c>
      <c r="AS68">
        <f>DD68*'Value Calculations'!$D$12</f>
        <v>4.0694136979470699</v>
      </c>
      <c r="AT68">
        <f>DE68*'Value Calculations'!$D$13</f>
        <v>6.9476687502801333</v>
      </c>
      <c r="AV68">
        <f>DH68*'Value Calculations'!$D$3</f>
        <v>14.270740001911326</v>
      </c>
      <c r="AW68">
        <f>DI68*'Value Calculations'!$D$4</f>
        <v>8.7915430092055473</v>
      </c>
      <c r="AX68">
        <f>DJ68*'Value Calculations'!$D$5</f>
        <v>16.450962513281137</v>
      </c>
      <c r="AY68">
        <f>DK68*'Value Calculations'!$D$6</f>
        <v>2.1261038426291687</v>
      </c>
      <c r="AZ68">
        <f>DL68*'Value Calculations'!$D$7</f>
        <v>4.0427043445112689</v>
      </c>
      <c r="BA68">
        <f>DM68*'Value Calculations'!$D$8</f>
        <v>6.1826649886624221</v>
      </c>
      <c r="BB68">
        <f>DN68*'Value Calculations'!$D$9</f>
        <v>6.2976253668758364</v>
      </c>
      <c r="BC68">
        <f>DO68*'Value Calculations'!$D$10</f>
        <v>3.6531647407620471</v>
      </c>
      <c r="BD68">
        <f>DP68*'Value Calculations'!$D$11</f>
        <v>0</v>
      </c>
      <c r="BE68">
        <f>DQ68*'Value Calculations'!$D$12</f>
        <v>4.883296437536484</v>
      </c>
      <c r="BF68">
        <f>DR68*'Value Calculations'!$D$13</f>
        <v>14.514436696129785</v>
      </c>
      <c r="BH68">
        <f>DU68*'Value Calculations'!$D$3</f>
        <v>7.3392377152686823</v>
      </c>
      <c r="BI68">
        <f>DV68*'Value Calculations'!$D$4</f>
        <v>7.4890921930269485</v>
      </c>
      <c r="BJ68">
        <f>DW68*'Value Calculations'!$D$5</f>
        <v>10.878862307169783</v>
      </c>
      <c r="BK68">
        <f>DX68*'Value Calculations'!$D$6</f>
        <v>-0.12506493191936285</v>
      </c>
      <c r="BL68">
        <f>DY68*'Value Calculations'!$D$7</f>
        <v>2.2850068034194129</v>
      </c>
      <c r="BM68">
        <f>DZ68*'Value Calculations'!$D$8</f>
        <v>5.0324017349577854</v>
      </c>
      <c r="BN68">
        <f>EA68*'Value Calculations'!$D$9</f>
        <v>2.3930976394128178</v>
      </c>
      <c r="BO68">
        <f>EB68*'Value Calculations'!$D$10</f>
        <v>5.1144306370668655</v>
      </c>
      <c r="BP68">
        <f>EC68*'Value Calculations'!$D$11</f>
        <v>0</v>
      </c>
      <c r="BQ68">
        <f>ED68*'Value Calculations'!$D$12</f>
        <v>4.883296437536484</v>
      </c>
      <c r="BR68">
        <f>EE68*'Value Calculations'!$D$13</f>
        <v>11.350151918774475</v>
      </c>
      <c r="BT68">
        <f>VLOOKUP($B68,'Raw Stats'!$CM$3:$DC$528,3,FALSE)</f>
        <v>47</v>
      </c>
      <c r="BU68">
        <f>VLOOKUP($B68,'Raw Stats'!$CM$3:$DC$528,4,FALSE)</f>
        <v>6</v>
      </c>
      <c r="BV68">
        <f>VLOOKUP($B68,'Raw Stats'!$CM$3:$DC$528,5,FALSE)</f>
        <v>13</v>
      </c>
      <c r="BW68">
        <f>VLOOKUP($B68,'Raw Stats'!$CM$3:$DC$528,6,FALSE)</f>
        <v>19</v>
      </c>
      <c r="BX68">
        <f>VLOOKUP($B68,'Raw Stats'!$CM$3:$DC$528,7,FALSE)</f>
        <v>-1</v>
      </c>
      <c r="BY68">
        <f>VLOOKUP($B68,'Raw Stats'!$CM$3:$DC$528,8,FALSE)</f>
        <v>30</v>
      </c>
      <c r="BZ68">
        <f>VLOOKUP($B68,'Raw Stats'!$CM$3:$DC$528,9,FALSE)</f>
        <v>53</v>
      </c>
      <c r="CA68">
        <f>VLOOKUP($B68,'Raw Stats'!$CM$3:$DC$528,10,FALSE)</f>
        <v>14</v>
      </c>
      <c r="CB68">
        <f>VLOOKUP($B68,'Raw Stats'!$CM$3:$DC$528,11,FALSE)+VLOOKUP($B68,'Raw Stats'!$CM$3:$DC$528,12,FALSE)</f>
        <v>2</v>
      </c>
      <c r="CC68">
        <f>VLOOKUP($B68,'Raw Stats'!$CM$3:$DC$528,13,FALSE)+VLOOKUP($B68,'Raw Stats'!$CM$3:$DC$528,14,FALSE)</f>
        <v>0</v>
      </c>
      <c r="CD68">
        <f>VLOOKUP($B68,'Raw Stats'!$CM$3:$DC$528,15,FALSE)</f>
        <v>0</v>
      </c>
      <c r="CE68">
        <f>VLOOKUP($B68,'Raw Stats'!$CM$3:$DC$528,16,FALSE)</f>
        <v>89</v>
      </c>
      <c r="CG68">
        <f>VLOOKUP($B68,'Raw Stats'!$BU$3:$CJ$528,3,FALSE)</f>
        <v>82</v>
      </c>
      <c r="CH68">
        <f>VLOOKUP($B68,'Raw Stats'!$BU$3:$CJ$528,4,FALSE)</f>
        <v>18</v>
      </c>
      <c r="CI68">
        <f>VLOOKUP($B68,'Raw Stats'!$BU$3:$CJ$5288,5,FALSE)</f>
        <v>16</v>
      </c>
      <c r="CJ68">
        <f>VLOOKUP($B68,'Raw Stats'!$BU$3:$CJ$528,6,FALSE)</f>
        <v>34</v>
      </c>
      <c r="CK68">
        <f>VLOOKUP($B68,'Raw Stats'!$BU$3:$CJ$528,7,FALSE)</f>
        <v>-6</v>
      </c>
      <c r="CL68">
        <f>VLOOKUP($B68,'Raw Stats'!$BU$3:$CJ$528,8,FALSE)</f>
        <v>18</v>
      </c>
      <c r="CM68">
        <f>VLOOKUP($B68,'Raw Stats'!$BU$3:$CJ$528,9,FALSE)</f>
        <v>51</v>
      </c>
      <c r="CN68">
        <f>VLOOKUP($B68,'Raw Stats'!$BU$3:$CJ$528,10,FALSE)</f>
        <v>10</v>
      </c>
      <c r="CO68">
        <f>VLOOKUP($B68,'Raw Stats'!$BU$3:$CJ$528,11,FALSE)+VLOOKUP($B68,'Raw Stats'!$BU$3:$CJ$528,12,FALSE)</f>
        <v>8</v>
      </c>
      <c r="CP68">
        <f>VLOOKUP($B68,'Raw Stats'!$BU$3:$CJ$528,13,FALSE)+VLOOKUP($B68,'Raw Stats'!$BU$3:$CJ$528,14,FALSE)</f>
        <v>1</v>
      </c>
      <c r="CQ68">
        <f>VLOOKUP($B68,'Raw Stats'!$BU$3:$CJ$528,15,FALSE)</f>
        <v>2</v>
      </c>
      <c r="CR68">
        <f>VLOOKUP($B68,'Raw Stats'!$BU$3:$CJ$528,16,FALSE)</f>
        <v>166</v>
      </c>
      <c r="CT68">
        <f>VLOOKUP($B68,'Raw Stats'!$BC$3:$BR$528,3,FALSE)</f>
        <v>46</v>
      </c>
      <c r="CU68">
        <f>VLOOKUP($B68,'Raw Stats'!$BC$3:$BR$528,4,FALSE)</f>
        <v>16</v>
      </c>
      <c r="CV68">
        <f>VLOOKUP($B68,'Raw Stats'!$BC$3:$BR$5288,5,FALSE)</f>
        <v>19</v>
      </c>
      <c r="CW68">
        <f>VLOOKUP($B68,'Raw Stats'!$BC$3:$BR$52888,6,FALSE)</f>
        <v>35</v>
      </c>
      <c r="CX68">
        <f>VLOOKUP($B68,'Raw Stats'!$BC$3:$BR$5288,7,FALSE)</f>
        <v>2</v>
      </c>
      <c r="CY68">
        <f>VLOOKUP($B68,'Raw Stats'!$BC$3:$BR$5288,8,FALSE)</f>
        <v>16</v>
      </c>
      <c r="CZ68">
        <f>VLOOKUP($B68,'Raw Stats'!$BC$3:$BR$5288,9,FALSE)</f>
        <v>35</v>
      </c>
      <c r="DA68">
        <f>VLOOKUP($B68,'Raw Stats'!$BC$3:$BR$5288,10,FALSE)</f>
        <v>16</v>
      </c>
      <c r="DB68">
        <f>VLOOKUP($B68,'Raw Stats'!$BC$3:$BR$5288,11,FALSE)+VLOOKUP($B68,'Raw Stats'!$BC$3:$BR$5288,12,FALSE)</f>
        <v>17</v>
      </c>
      <c r="DC68">
        <f>VLOOKUP($B68,'Raw Stats'!$BC$3:$BR$5288,13,FALSE)+VLOOKUP($B68,'Raw Stats'!$BC$3:$BR$5288,14,FALSE)</f>
        <v>0</v>
      </c>
      <c r="DD68">
        <f>VLOOKUP($B68,'Raw Stats'!$BC$3:$BR$5288,15,FALSE)</f>
        <v>5</v>
      </c>
      <c r="DE68">
        <f>VLOOKUP($B68,'Raw Stats'!$BC$3:$BR$5288,16,FALSE)</f>
        <v>101</v>
      </c>
      <c r="DG68">
        <f>VLOOKUP($B68,'Raw Stats'!$AK$3:$AZ$528,3,FALSE)</f>
        <v>82</v>
      </c>
      <c r="DH68">
        <f>VLOOKUP($B68,'Raw Stats'!$AK$3:$AZ$528,4,FALSE)</f>
        <v>35</v>
      </c>
      <c r="DI68">
        <f>VLOOKUP($B68,'Raw Stats'!$AK$3:$AZ$528,5,FALSE)</f>
        <v>27</v>
      </c>
      <c r="DJ68">
        <f>VLOOKUP($B68,'Raw Stats'!$AK$3:$AZ$528,6,FALSE)</f>
        <v>62</v>
      </c>
      <c r="DK68">
        <f>VLOOKUP($B68,'Raw Stats'!$AK$3:$AZ$528,7,FALSE)</f>
        <v>17</v>
      </c>
      <c r="DL68">
        <f>VLOOKUP($B68,'Raw Stats'!$AK$3:$AZ$528,8,FALSE)</f>
        <v>46</v>
      </c>
      <c r="DM68">
        <f>VLOOKUP($B68,'Raw Stats'!$AK$3:$AZ$528,9,FALSE)</f>
        <v>86</v>
      </c>
      <c r="DN68">
        <f>VLOOKUP($B68,'Raw Stats'!$AK$3:$AZ$528,10,FALSE)</f>
        <v>50</v>
      </c>
      <c r="DO68">
        <f>VLOOKUP($B68,'Raw Stats'!$AK$3:$AZ$528,11,FALSE)+VLOOKUP($B68,'Raw Stats'!$AK$3:$AZ$528,12,FALSE)</f>
        <v>10</v>
      </c>
      <c r="DP68">
        <f>VLOOKUP($B68,'Raw Stats'!$AK$3:$AZ$528,13,FALSE)+VLOOKUP($B68,'Raw Stats'!$AK$3:$AZ$528,14,FALSE)</f>
        <v>0</v>
      </c>
      <c r="DQ68">
        <f>VLOOKUP($B68,'Raw Stats'!$AK$3:$AZ$528,15,FALSE)</f>
        <v>6</v>
      </c>
      <c r="DR68">
        <f>VLOOKUP($B68,'Raw Stats'!$AK$3:$AZ$528,16,FALSE)</f>
        <v>211</v>
      </c>
      <c r="DT68">
        <f>VLOOKUP($B68,'Raw Stats'!$S$3:$AH$528,3,FALSE)</f>
        <v>79</v>
      </c>
      <c r="DU68">
        <f>VLOOKUP($B68,'Raw Stats'!$S$3:$AH$528,4,FALSE)</f>
        <v>18</v>
      </c>
      <c r="DV68">
        <f>VLOOKUP($B68,'Raw Stats'!$S$3:$AH$528,5,FALSE)</f>
        <v>23</v>
      </c>
      <c r="DW68">
        <f>VLOOKUP($B68,'Raw Stats'!$S$3:$AH$528,6,FALSE)</f>
        <v>41</v>
      </c>
      <c r="DX68">
        <f>VLOOKUP($B68,'Raw Stats'!$S$3:$AH$528,7,FALSE)</f>
        <v>-1</v>
      </c>
      <c r="DY68">
        <f>VLOOKUP($B68,'Raw Stats'!$S$3:$AH$528,8,FALSE)</f>
        <v>26</v>
      </c>
      <c r="DZ68">
        <f>VLOOKUP($B68,'Raw Stats'!$S$3:$AH$528,9,FALSE)</f>
        <v>70</v>
      </c>
      <c r="EA68">
        <f>VLOOKUP($B68,'Raw Stats'!$S$3:$AH$528,10,FALSE)</f>
        <v>19</v>
      </c>
      <c r="EB68">
        <f>VLOOKUP($B68,'Raw Stats'!$S$3:$AH$528,11,FALSE)+VLOOKUP($B68,'Raw Stats'!$S$3:$AH$528,12,FALSE)</f>
        <v>14</v>
      </c>
      <c r="EC68">
        <f>VLOOKUP($B68,'Raw Stats'!$S$3:$AH$528,13,FALSE)+VLOOKUP($B68,'Raw Stats'!$S$3:$AH$528,14,FALSE)</f>
        <v>0</v>
      </c>
      <c r="ED68">
        <f>VLOOKUP($B68,'Raw Stats'!$S$3:$AH$528,15,FALSE)</f>
        <v>6</v>
      </c>
      <c r="EE68">
        <f>VLOOKUP($B68,'Raw Stats'!$S$3:$AH$528,16,FALSE)</f>
        <v>165</v>
      </c>
    </row>
    <row r="69" spans="1:135" x14ac:dyDescent="0.2">
      <c r="A69" t="e">
        <f>VLOOKUP(B69,'ALL SKATERS'!$B$3:$I$378,9,FALSE)</f>
        <v>#REF!</v>
      </c>
      <c r="B69" t="s">
        <v>256</v>
      </c>
      <c r="C69">
        <f t="shared" si="16"/>
        <v>0.74525669567880171</v>
      </c>
      <c r="D69">
        <f t="shared" si="17"/>
        <v>0.66454612314785622</v>
      </c>
      <c r="E69">
        <f t="shared" si="18"/>
        <v>0.44970887129493264</v>
      </c>
      <c r="F69">
        <f t="shared" si="19"/>
        <v>0.42941427061227538</v>
      </c>
      <c r="G69">
        <f t="shared" si="20"/>
        <v>0.68645656872616345</v>
      </c>
      <c r="H69">
        <f>VLOOKUP(B69,'ALL SKATERS'!$B$3:$H$378,7,FALSE)</f>
        <v>0</v>
      </c>
      <c r="I69" s="29" t="e">
        <f t="shared" si="21"/>
        <v>#REF!</v>
      </c>
      <c r="J69" s="29">
        <f t="shared" si="22"/>
        <v>-97</v>
      </c>
      <c r="K69" s="29">
        <f t="shared" si="23"/>
        <v>-0.96</v>
      </c>
      <c r="L69">
        <f>BU69*'Value Calculations'!$D$3</f>
        <v>7.7469731438947198</v>
      </c>
      <c r="M69">
        <f>BV69*'Value Calculations'!$D$4</f>
        <v>7.4890921930269485</v>
      </c>
      <c r="N69">
        <f>BW69*'Value Calculations'!$D$5</f>
        <v>11.144200412222705</v>
      </c>
      <c r="O69">
        <f>BX69*'Value Calculations'!$D$6</f>
        <v>0.50025972767745142</v>
      </c>
      <c r="P69">
        <f>BY69*'Value Calculations'!$D$7</f>
        <v>1.5819277869826704</v>
      </c>
      <c r="Q69">
        <f>BZ69*'Value Calculations'!$D$8</f>
        <v>4.5291615614620069</v>
      </c>
      <c r="R69">
        <f>CA69*'Value Calculations'!$D$9</f>
        <v>5.1640528008381859</v>
      </c>
      <c r="S69">
        <f>CB69*'Value Calculations'!$D$10</f>
        <v>2.5572153185334328</v>
      </c>
      <c r="T69">
        <f>CC69*'Value Calculations'!$D$11</f>
        <v>2.9721424440748123</v>
      </c>
      <c r="U69">
        <f>CD69*'Value Calculations'!$D$12</f>
        <v>3.2555309583576562</v>
      </c>
      <c r="V69">
        <f>CE69*'Value Calculations'!$D$13</f>
        <v>14.170492698591165</v>
      </c>
      <c r="X69">
        <f>CH69*'Value Calculations'!$D$3</f>
        <v>6.1160314293905689</v>
      </c>
      <c r="Y69">
        <f>CI69*'Value Calculations'!$D$4</f>
        <v>8.7915430092055473</v>
      </c>
      <c r="Z69">
        <f>CJ69*'Value Calculations'!$D$5</f>
        <v>11.144200412222705</v>
      </c>
      <c r="AA69">
        <f>CK69*'Value Calculations'!$D$6</f>
        <v>1.0005194553549028</v>
      </c>
      <c r="AB69">
        <f>CL69*'Value Calculations'!$D$7</f>
        <v>1.0546185246551136</v>
      </c>
      <c r="AC69">
        <f>CM69*'Value Calculations'!$D$8</f>
        <v>2.9475495876181315</v>
      </c>
      <c r="AD69">
        <f>CN69*'Value Calculations'!$D$9</f>
        <v>6.4235778742133531</v>
      </c>
      <c r="AE69">
        <f>CO69*'Value Calculations'!$D$10</f>
        <v>0.73063294815240942</v>
      </c>
      <c r="AF69">
        <f>CP69*'Value Calculations'!$D$11</f>
        <v>0.9907141480249374</v>
      </c>
      <c r="AG69">
        <f>CQ69*'Value Calculations'!$D$12</f>
        <v>1.6277654791788281</v>
      </c>
      <c r="AH69">
        <f>CR69*'Value Calculations'!$D$13</f>
        <v>13.001083106959854</v>
      </c>
      <c r="AJ69">
        <f>CU69*'Value Calculations'!$D$3</f>
        <v>1.2232062858781136</v>
      </c>
      <c r="AK69">
        <f>CV69*'Value Calculations'!$D$4</f>
        <v>2.2792889283125497</v>
      </c>
      <c r="AL69">
        <f>CW69*'Value Calculations'!$D$5</f>
        <v>2.6533810505292155</v>
      </c>
      <c r="AM69">
        <f>CX69*'Value Calculations'!$D$6</f>
        <v>0.62532465959681427</v>
      </c>
      <c r="AN69">
        <f>CY69*'Value Calculations'!$D$7</f>
        <v>0.70307901643674242</v>
      </c>
      <c r="AO69">
        <f>CZ69*'Value Calculations'!$D$8</f>
        <v>2.3005265074092733</v>
      </c>
      <c r="AP69">
        <f>DA69*'Value Calculations'!$D$9</f>
        <v>2.8969076687628847</v>
      </c>
      <c r="AQ69">
        <f>DB69*'Value Calculations'!$D$10</f>
        <v>0</v>
      </c>
      <c r="AR69">
        <f>DC69*'Value Calculations'!$D$11</f>
        <v>0</v>
      </c>
      <c r="AS69">
        <f>DD69*'Value Calculations'!$D$12</f>
        <v>0.81388273958941404</v>
      </c>
      <c r="AT69">
        <f>DE69*'Value Calculations'!$D$13</f>
        <v>6.7413023517569615</v>
      </c>
      <c r="AV69">
        <f>DH69*'Value Calculations'!$D$3</f>
        <v>2.0386771431301893</v>
      </c>
      <c r="AW69">
        <f>DI69*'Value Calculations'!$D$4</f>
        <v>3.2561270404464993</v>
      </c>
      <c r="AX69">
        <f>DJ69*'Value Calculations'!$D$5</f>
        <v>3.980071575793823</v>
      </c>
      <c r="AY69">
        <f>DK69*'Value Calculations'!$D$6</f>
        <v>-1.2506493191936285</v>
      </c>
      <c r="AZ69">
        <f>DL69*'Value Calculations'!$D$7</f>
        <v>1.9334672952010417</v>
      </c>
      <c r="BA69">
        <f>DM69*'Value Calculations'!$D$8</f>
        <v>4.0259213879662283</v>
      </c>
      <c r="BB69">
        <f>DN69*'Value Calculations'!$D$9</f>
        <v>4.0304802348005353</v>
      </c>
      <c r="BC69">
        <f>DO69*'Value Calculations'!$D$10</f>
        <v>0</v>
      </c>
      <c r="BD69">
        <f>DP69*'Value Calculations'!$D$11</f>
        <v>0.9907141480249374</v>
      </c>
      <c r="BE69">
        <f>DQ69*'Value Calculations'!$D$12</f>
        <v>0</v>
      </c>
      <c r="BF69">
        <f>DR69*'Value Calculations'!$D$13</f>
        <v>8.0482895424037189</v>
      </c>
      <c r="BH69">
        <f>DU69*'Value Calculations'!$D$3</f>
        <v>4.4850897148864171</v>
      </c>
      <c r="BI69">
        <f>DV69*'Value Calculations'!$D$4</f>
        <v>8.7915430092055473</v>
      </c>
      <c r="BJ69">
        <f>DW69*'Value Calculations'!$D$5</f>
        <v>10.082847992011018</v>
      </c>
      <c r="BK69">
        <f>DX69*'Value Calculations'!$D$6</f>
        <v>0.25012986383872571</v>
      </c>
      <c r="BL69">
        <f>DY69*'Value Calculations'!$D$7</f>
        <v>2.6365463116377841</v>
      </c>
      <c r="BM69">
        <f>DZ69*'Value Calculations'!$D$8</f>
        <v>3.7383555745400692</v>
      </c>
      <c r="BN69">
        <f>EA69*'Value Calculations'!$D$9</f>
        <v>4.6602427714881189</v>
      </c>
      <c r="BO69">
        <f>EB69*'Value Calculations'!$D$10</f>
        <v>2.1918988444572283</v>
      </c>
      <c r="BP69">
        <f>EC69*'Value Calculations'!$D$11</f>
        <v>0</v>
      </c>
      <c r="BQ69">
        <f>ED69*'Value Calculations'!$D$12</f>
        <v>0.81388273958941404</v>
      </c>
      <c r="BR69">
        <f>EE69*'Value Calculations'!$D$13</f>
        <v>17.265988676438749</v>
      </c>
      <c r="BT69">
        <f>VLOOKUP($B69,'Raw Stats'!$CM$3:$DC$528,3,FALSE)</f>
        <v>82</v>
      </c>
      <c r="BU69">
        <f>VLOOKUP($B69,'Raw Stats'!$CM$3:$DC$528,4,FALSE)</f>
        <v>19</v>
      </c>
      <c r="BV69">
        <f>VLOOKUP($B69,'Raw Stats'!$CM$3:$DC$528,5,FALSE)</f>
        <v>23</v>
      </c>
      <c r="BW69">
        <f>VLOOKUP($B69,'Raw Stats'!$CM$3:$DC$528,6,FALSE)</f>
        <v>42</v>
      </c>
      <c r="BX69">
        <f>VLOOKUP($B69,'Raw Stats'!$CM$3:$DC$528,7,FALSE)</f>
        <v>4</v>
      </c>
      <c r="BY69">
        <f>VLOOKUP($B69,'Raw Stats'!$CM$3:$DC$528,8,FALSE)</f>
        <v>18</v>
      </c>
      <c r="BZ69">
        <f>VLOOKUP($B69,'Raw Stats'!$CM$3:$DC$528,9,FALSE)</f>
        <v>63</v>
      </c>
      <c r="CA69">
        <f>VLOOKUP($B69,'Raw Stats'!$CM$3:$DC$528,10,FALSE)</f>
        <v>41</v>
      </c>
      <c r="CB69">
        <f>VLOOKUP($B69,'Raw Stats'!$CM$3:$DC$528,11,FALSE)+VLOOKUP($B69,'Raw Stats'!$CM$3:$DC$528,12,FALSE)</f>
        <v>7</v>
      </c>
      <c r="CC69">
        <f>VLOOKUP($B69,'Raw Stats'!$CM$3:$DC$528,13,FALSE)+VLOOKUP($B69,'Raw Stats'!$CM$3:$DC$528,14,FALSE)</f>
        <v>3</v>
      </c>
      <c r="CD69">
        <f>VLOOKUP($B69,'Raw Stats'!$CM$3:$DC$528,15,FALSE)</f>
        <v>4</v>
      </c>
      <c r="CE69">
        <f>VLOOKUP($B69,'Raw Stats'!$CM$3:$DC$528,16,FALSE)</f>
        <v>206</v>
      </c>
      <c r="CG69">
        <f>VLOOKUP($B69,'Raw Stats'!$BU$3:$CJ$528,3,FALSE)</f>
        <v>81</v>
      </c>
      <c r="CH69">
        <f>VLOOKUP($B69,'Raw Stats'!$BU$3:$CJ$528,4,FALSE)</f>
        <v>15</v>
      </c>
      <c r="CI69">
        <f>VLOOKUP($B69,'Raw Stats'!$BU$3:$CJ$5288,5,FALSE)</f>
        <v>27</v>
      </c>
      <c r="CJ69">
        <f>VLOOKUP($B69,'Raw Stats'!$BU$3:$CJ$528,6,FALSE)</f>
        <v>42</v>
      </c>
      <c r="CK69">
        <f>VLOOKUP($B69,'Raw Stats'!$BU$3:$CJ$528,7,FALSE)</f>
        <v>8</v>
      </c>
      <c r="CL69">
        <f>VLOOKUP($B69,'Raw Stats'!$BU$3:$CJ$528,8,FALSE)</f>
        <v>12</v>
      </c>
      <c r="CM69">
        <f>VLOOKUP($B69,'Raw Stats'!$BU$3:$CJ$528,9,FALSE)</f>
        <v>41</v>
      </c>
      <c r="CN69">
        <f>VLOOKUP($B69,'Raw Stats'!$BU$3:$CJ$528,10,FALSE)</f>
        <v>51</v>
      </c>
      <c r="CO69">
        <f>VLOOKUP($B69,'Raw Stats'!$BU$3:$CJ$528,11,FALSE)+VLOOKUP($B69,'Raw Stats'!$BU$3:$CJ$528,12,FALSE)</f>
        <v>2</v>
      </c>
      <c r="CP69">
        <f>VLOOKUP($B69,'Raw Stats'!$BU$3:$CJ$528,13,FALSE)+VLOOKUP($B69,'Raw Stats'!$BU$3:$CJ$528,14,FALSE)</f>
        <v>1</v>
      </c>
      <c r="CQ69">
        <f>VLOOKUP($B69,'Raw Stats'!$BU$3:$CJ$528,15,FALSE)</f>
        <v>2</v>
      </c>
      <c r="CR69">
        <f>VLOOKUP($B69,'Raw Stats'!$BU$3:$CJ$528,16,FALSE)</f>
        <v>189</v>
      </c>
      <c r="CT69">
        <f>VLOOKUP($B69,'Raw Stats'!$BC$3:$BR$528,3,FALSE)</f>
        <v>45</v>
      </c>
      <c r="CU69">
        <f>VLOOKUP($B69,'Raw Stats'!$BC$3:$BR$528,4,FALSE)</f>
        <v>3</v>
      </c>
      <c r="CV69">
        <f>VLOOKUP($B69,'Raw Stats'!$BC$3:$BR$5288,5,FALSE)</f>
        <v>7</v>
      </c>
      <c r="CW69">
        <f>VLOOKUP($B69,'Raw Stats'!$BC$3:$BR$52888,6,FALSE)</f>
        <v>10</v>
      </c>
      <c r="CX69">
        <f>VLOOKUP($B69,'Raw Stats'!$BC$3:$BR$5288,7,FALSE)</f>
        <v>5</v>
      </c>
      <c r="CY69">
        <f>VLOOKUP($B69,'Raw Stats'!$BC$3:$BR$5288,8,FALSE)</f>
        <v>8</v>
      </c>
      <c r="CZ69">
        <f>VLOOKUP($B69,'Raw Stats'!$BC$3:$BR$5288,9,FALSE)</f>
        <v>32</v>
      </c>
      <c r="DA69">
        <f>VLOOKUP($B69,'Raw Stats'!$BC$3:$BR$5288,10,FALSE)</f>
        <v>23</v>
      </c>
      <c r="DB69">
        <f>VLOOKUP($B69,'Raw Stats'!$BC$3:$BR$5288,11,FALSE)+VLOOKUP($B69,'Raw Stats'!$BC$3:$BR$5288,12,FALSE)</f>
        <v>0</v>
      </c>
      <c r="DC69">
        <f>VLOOKUP($B69,'Raw Stats'!$BC$3:$BR$5288,13,FALSE)+VLOOKUP($B69,'Raw Stats'!$BC$3:$BR$5288,14,FALSE)</f>
        <v>0</v>
      </c>
      <c r="DD69">
        <f>VLOOKUP($B69,'Raw Stats'!$BC$3:$BR$5288,15,FALSE)</f>
        <v>1</v>
      </c>
      <c r="DE69">
        <f>VLOOKUP($B69,'Raw Stats'!$BC$3:$BR$5288,16,FALSE)</f>
        <v>98</v>
      </c>
      <c r="DG69">
        <f>VLOOKUP($B69,'Raw Stats'!$AK$3:$AZ$528,3,FALSE)</f>
        <v>63</v>
      </c>
      <c r="DH69">
        <f>VLOOKUP($B69,'Raw Stats'!$AK$3:$AZ$528,4,FALSE)</f>
        <v>5</v>
      </c>
      <c r="DI69">
        <f>VLOOKUP($B69,'Raw Stats'!$AK$3:$AZ$528,5,FALSE)</f>
        <v>10</v>
      </c>
      <c r="DJ69">
        <f>VLOOKUP($B69,'Raw Stats'!$AK$3:$AZ$528,6,FALSE)</f>
        <v>15</v>
      </c>
      <c r="DK69">
        <f>VLOOKUP($B69,'Raw Stats'!$AK$3:$AZ$528,7,FALSE)</f>
        <v>-10</v>
      </c>
      <c r="DL69">
        <f>VLOOKUP($B69,'Raw Stats'!$AK$3:$AZ$528,8,FALSE)</f>
        <v>22</v>
      </c>
      <c r="DM69">
        <f>VLOOKUP($B69,'Raw Stats'!$AK$3:$AZ$528,9,FALSE)</f>
        <v>56</v>
      </c>
      <c r="DN69">
        <f>VLOOKUP($B69,'Raw Stats'!$AK$3:$AZ$528,10,FALSE)</f>
        <v>32</v>
      </c>
      <c r="DO69">
        <f>VLOOKUP($B69,'Raw Stats'!$AK$3:$AZ$528,11,FALSE)+VLOOKUP($B69,'Raw Stats'!$AK$3:$AZ$528,12,FALSE)</f>
        <v>0</v>
      </c>
      <c r="DP69">
        <f>VLOOKUP($B69,'Raw Stats'!$AK$3:$AZ$528,13,FALSE)+VLOOKUP($B69,'Raw Stats'!$AK$3:$AZ$528,14,FALSE)</f>
        <v>1</v>
      </c>
      <c r="DQ69">
        <f>VLOOKUP($B69,'Raw Stats'!$AK$3:$AZ$528,15,FALSE)</f>
        <v>0</v>
      </c>
      <c r="DR69">
        <f>VLOOKUP($B69,'Raw Stats'!$AK$3:$AZ$528,16,FALSE)</f>
        <v>117</v>
      </c>
      <c r="DT69">
        <f>VLOOKUP($B69,'Raw Stats'!$S$3:$AH$528,3,FALSE)</f>
        <v>80</v>
      </c>
      <c r="DU69">
        <f>VLOOKUP($B69,'Raw Stats'!$S$3:$AH$528,4,FALSE)</f>
        <v>11</v>
      </c>
      <c r="DV69">
        <f>VLOOKUP($B69,'Raw Stats'!$S$3:$AH$528,5,FALSE)</f>
        <v>27</v>
      </c>
      <c r="DW69">
        <f>VLOOKUP($B69,'Raw Stats'!$S$3:$AH$528,6,FALSE)</f>
        <v>38</v>
      </c>
      <c r="DX69">
        <f>VLOOKUP($B69,'Raw Stats'!$S$3:$AH$528,7,FALSE)</f>
        <v>2</v>
      </c>
      <c r="DY69">
        <f>VLOOKUP($B69,'Raw Stats'!$S$3:$AH$528,8,FALSE)</f>
        <v>30</v>
      </c>
      <c r="DZ69">
        <f>VLOOKUP($B69,'Raw Stats'!$S$3:$AH$528,9,FALSE)</f>
        <v>52</v>
      </c>
      <c r="EA69">
        <f>VLOOKUP($B69,'Raw Stats'!$S$3:$AH$528,10,FALSE)</f>
        <v>37</v>
      </c>
      <c r="EB69">
        <f>VLOOKUP($B69,'Raw Stats'!$S$3:$AH$528,11,FALSE)+VLOOKUP($B69,'Raw Stats'!$S$3:$AH$528,12,FALSE)</f>
        <v>6</v>
      </c>
      <c r="EC69">
        <f>VLOOKUP($B69,'Raw Stats'!$S$3:$AH$528,13,FALSE)+VLOOKUP($B69,'Raw Stats'!$S$3:$AH$528,14,FALSE)</f>
        <v>0</v>
      </c>
      <c r="ED69">
        <f>VLOOKUP($B69,'Raw Stats'!$S$3:$AH$528,15,FALSE)</f>
        <v>1</v>
      </c>
      <c r="EE69">
        <f>VLOOKUP($B69,'Raw Stats'!$S$3:$AH$528,16,FALSE)</f>
        <v>251</v>
      </c>
    </row>
    <row r="70" spans="1:135" x14ac:dyDescent="0.2">
      <c r="A70" t="e">
        <f>VLOOKUP(B70,'ALL SKATERS'!$B$3:$I$378,9,FALSE)</f>
        <v>#N/A</v>
      </c>
      <c r="B70" t="s">
        <v>262</v>
      </c>
      <c r="C70">
        <f t="shared" si="16"/>
        <v>0.46655533423522788</v>
      </c>
      <c r="D70">
        <f t="shared" si="17"/>
        <v>0.65916327931780971</v>
      </c>
      <c r="E70">
        <f t="shared" si="18"/>
        <v>0.48810835167122657</v>
      </c>
      <c r="F70">
        <f t="shared" si="19"/>
        <v>0.82512633542701308</v>
      </c>
      <c r="G70">
        <f t="shared" si="20"/>
        <v>0.92800673325479621</v>
      </c>
      <c r="H70" t="e">
        <f>VLOOKUP(B70,'ALL SKATERS'!$B$3:$H$378,7,FALSE)</f>
        <v>#N/A</v>
      </c>
      <c r="I70" s="29" t="e">
        <f t="shared" si="21"/>
        <v>#N/A</v>
      </c>
      <c r="J70" s="29" t="e">
        <f t="shared" si="22"/>
        <v>#N/A</v>
      </c>
      <c r="K70" s="29" t="e">
        <f t="shared" si="23"/>
        <v>#N/A</v>
      </c>
      <c r="L70">
        <f>BU70*'Value Calculations'!$D$3</f>
        <v>3.6696188576343411</v>
      </c>
      <c r="M70">
        <f>BV70*'Value Calculations'!$D$4</f>
        <v>3.2561270404464993</v>
      </c>
      <c r="N70">
        <f>BW70*'Value Calculations'!$D$5</f>
        <v>5.0414239960055092</v>
      </c>
      <c r="O70">
        <f>BX70*'Value Calculations'!$D$6</f>
        <v>0.37519479575808856</v>
      </c>
      <c r="P70">
        <f>BY70*'Value Calculations'!$D$7</f>
        <v>0.70307901643674242</v>
      </c>
      <c r="Q70">
        <f>BZ70*'Value Calculations'!$D$8</f>
        <v>0.79080598692193771</v>
      </c>
      <c r="R70">
        <f>CA70*'Value Calculations'!$D$9</f>
        <v>2.3930976394128178</v>
      </c>
      <c r="S70">
        <f>CB70*'Value Calculations'!$D$10</f>
        <v>0.36531647407620471</v>
      </c>
      <c r="T70">
        <f>CC70*'Value Calculations'!$D$11</f>
        <v>0</v>
      </c>
      <c r="U70">
        <f>CD70*'Value Calculations'!$D$12</f>
        <v>1.6277654791788281</v>
      </c>
      <c r="V70">
        <f>CE70*'Value Calculations'!$D$13</f>
        <v>5.5718927601256514</v>
      </c>
      <c r="X70">
        <f>CH70*'Value Calculations'!$D$3</f>
        <v>5.300560572138493</v>
      </c>
      <c r="Y70">
        <f>CI70*'Value Calculations'!$D$4</f>
        <v>7.1634794889822988</v>
      </c>
      <c r="Z70">
        <f>CJ70*'Value Calculations'!$D$5</f>
        <v>9.2868336768522539</v>
      </c>
      <c r="AA70">
        <f>CK70*'Value Calculations'!$D$6</f>
        <v>0.75038959151617712</v>
      </c>
      <c r="AB70">
        <f>CL70*'Value Calculations'!$D$7</f>
        <v>2.2850068034194129</v>
      </c>
      <c r="AC70">
        <f>CM70*'Value Calculations'!$D$8</f>
        <v>1.365937613774256</v>
      </c>
      <c r="AD70">
        <f>CN70*'Value Calculations'!$D$9</f>
        <v>2.770955161425368</v>
      </c>
      <c r="AE70">
        <f>CO70*'Value Calculations'!$D$10</f>
        <v>2.9225317926096377</v>
      </c>
      <c r="AF70">
        <f>CP70*'Value Calculations'!$D$11</f>
        <v>0</v>
      </c>
      <c r="AG70">
        <f>CQ70*'Value Calculations'!$D$12</f>
        <v>0.81388273958941404</v>
      </c>
      <c r="AH70">
        <f>CR70*'Value Calculations'!$D$13</f>
        <v>5.5718927601256514</v>
      </c>
      <c r="AJ70">
        <f>CU70*'Value Calculations'!$D$3</f>
        <v>3.6696188576343411</v>
      </c>
      <c r="AK70">
        <f>CV70*'Value Calculations'!$D$4</f>
        <v>2.2792889283125497</v>
      </c>
      <c r="AL70">
        <f>CW70*'Value Calculations'!$D$5</f>
        <v>4.2454096808467447</v>
      </c>
      <c r="AM70">
        <f>CX70*'Value Calculations'!$D$6</f>
        <v>-1.2506493191936285</v>
      </c>
      <c r="AN70">
        <f>CY70*'Value Calculations'!$D$7</f>
        <v>2.1092370493102273</v>
      </c>
      <c r="AO70">
        <f>CZ70*'Value Calculations'!$D$8</f>
        <v>2.4443094141223529</v>
      </c>
      <c r="AP70">
        <f>DA70*'Value Calculations'!$D$9</f>
        <v>2.5190501467503346</v>
      </c>
      <c r="AQ70">
        <f>DB70*'Value Calculations'!$D$10</f>
        <v>1.0959494222286141</v>
      </c>
      <c r="AR70">
        <f>DC70*'Value Calculations'!$D$11</f>
        <v>0</v>
      </c>
      <c r="AS70">
        <f>DD70*'Value Calculations'!$D$12</f>
        <v>0.81388273958941404</v>
      </c>
      <c r="AT70">
        <f>DE70*'Value Calculations'!$D$13</f>
        <v>5.5031039606179277</v>
      </c>
      <c r="AV70">
        <f>DH70*'Value Calculations'!$D$3</f>
        <v>9.3779148583988725</v>
      </c>
      <c r="AW70">
        <f>DI70*'Value Calculations'!$D$4</f>
        <v>9.1171557132501988</v>
      </c>
      <c r="AX70">
        <f>DJ70*'Value Calculations'!$D$5</f>
        <v>13.532243357698999</v>
      </c>
      <c r="AY70">
        <f>DK70*'Value Calculations'!$D$6</f>
        <v>0</v>
      </c>
      <c r="AZ70">
        <f>DL70*'Value Calculations'!$D$7</f>
        <v>4.4821287297842325</v>
      </c>
      <c r="BA70">
        <f>DM70*'Value Calculations'!$D$8</f>
        <v>4.0259213879662283</v>
      </c>
      <c r="BB70">
        <f>DN70*'Value Calculations'!$D$9</f>
        <v>4.0304802348005353</v>
      </c>
      <c r="BC70">
        <f>DO70*'Value Calculations'!$D$10</f>
        <v>3.6531647407620471</v>
      </c>
      <c r="BD70">
        <f>DP70*'Value Calculations'!$D$11</f>
        <v>0</v>
      </c>
      <c r="BE70">
        <f>DQ70*'Value Calculations'!$D$12</f>
        <v>1.6277654791788281</v>
      </c>
      <c r="BF70">
        <f>DR70*'Value Calculations'!$D$13</f>
        <v>11.212574319759028</v>
      </c>
      <c r="BH70">
        <f>DU70*'Value Calculations'!$D$3</f>
        <v>11.824327430155099</v>
      </c>
      <c r="BI70">
        <f>DV70*'Value Calculations'!$D$4</f>
        <v>9.4427684172948485</v>
      </c>
      <c r="BJ70">
        <f>DW70*'Value Calculations'!$D$5</f>
        <v>15.38961009306945</v>
      </c>
      <c r="BK70">
        <f>DX70*'Value Calculations'!$D$6</f>
        <v>1.75090904687108</v>
      </c>
      <c r="BL70">
        <f>DY70*'Value Calculations'!$D$7</f>
        <v>5.2730926232755682</v>
      </c>
      <c r="BM70">
        <f>DZ70*'Value Calculations'!$D$8</f>
        <v>3.1632239476877508</v>
      </c>
      <c r="BN70">
        <f>EA70*'Value Calculations'!$D$9</f>
        <v>3.1488126834379182</v>
      </c>
      <c r="BO70">
        <f>EB70*'Value Calculations'!$D$10</f>
        <v>5.4797471111430704</v>
      </c>
      <c r="BP70">
        <f>EC70*'Value Calculations'!$D$11</f>
        <v>0</v>
      </c>
      <c r="BQ70">
        <f>ED70*'Value Calculations'!$D$12</f>
        <v>3.2555309583576562</v>
      </c>
      <c r="BR70">
        <f>EE70*'Value Calculations'!$D$13</f>
        <v>16.440523082346058</v>
      </c>
      <c r="BT70">
        <f>VLOOKUP($B70,'Raw Stats'!$CM$3:$DC$528,3,FALSE)</f>
        <v>51</v>
      </c>
      <c r="BU70">
        <f>VLOOKUP($B70,'Raw Stats'!$CM$3:$DC$528,4,FALSE)</f>
        <v>9</v>
      </c>
      <c r="BV70">
        <f>VLOOKUP($B70,'Raw Stats'!$CM$3:$DC$528,5,FALSE)</f>
        <v>10</v>
      </c>
      <c r="BW70">
        <f>VLOOKUP($B70,'Raw Stats'!$CM$3:$DC$528,6,FALSE)</f>
        <v>19</v>
      </c>
      <c r="BX70">
        <f>VLOOKUP($B70,'Raw Stats'!$CM$3:$DC$528,7,FALSE)</f>
        <v>3</v>
      </c>
      <c r="BY70">
        <f>VLOOKUP($B70,'Raw Stats'!$CM$3:$DC$528,8,FALSE)</f>
        <v>8</v>
      </c>
      <c r="BZ70">
        <f>VLOOKUP($B70,'Raw Stats'!$CM$3:$DC$528,9,FALSE)</f>
        <v>11</v>
      </c>
      <c r="CA70">
        <f>VLOOKUP($B70,'Raw Stats'!$CM$3:$DC$528,10,FALSE)</f>
        <v>19</v>
      </c>
      <c r="CB70">
        <f>VLOOKUP($B70,'Raw Stats'!$CM$3:$DC$528,11,FALSE)+VLOOKUP($B70,'Raw Stats'!$CM$3:$DC$528,12,FALSE)</f>
        <v>1</v>
      </c>
      <c r="CC70">
        <f>VLOOKUP($B70,'Raw Stats'!$CM$3:$DC$528,13,FALSE)+VLOOKUP($B70,'Raw Stats'!$CM$3:$DC$528,14,FALSE)</f>
        <v>0</v>
      </c>
      <c r="CD70">
        <f>VLOOKUP($B70,'Raw Stats'!$CM$3:$DC$528,15,FALSE)</f>
        <v>2</v>
      </c>
      <c r="CE70">
        <f>VLOOKUP($B70,'Raw Stats'!$CM$3:$DC$528,16,FALSE)</f>
        <v>81</v>
      </c>
      <c r="CG70">
        <f>VLOOKUP($B70,'Raw Stats'!$BU$3:$CJ$528,3,FALSE)</f>
        <v>58</v>
      </c>
      <c r="CH70">
        <f>VLOOKUP($B70,'Raw Stats'!$BU$3:$CJ$528,4,FALSE)</f>
        <v>13</v>
      </c>
      <c r="CI70">
        <f>VLOOKUP($B70,'Raw Stats'!$BU$3:$CJ$5288,5,FALSE)</f>
        <v>22</v>
      </c>
      <c r="CJ70">
        <f>VLOOKUP($B70,'Raw Stats'!$BU$3:$CJ$528,6,FALSE)</f>
        <v>35</v>
      </c>
      <c r="CK70">
        <f>VLOOKUP($B70,'Raw Stats'!$BU$3:$CJ$528,7,FALSE)</f>
        <v>6</v>
      </c>
      <c r="CL70">
        <f>VLOOKUP($B70,'Raw Stats'!$BU$3:$CJ$528,8,FALSE)</f>
        <v>26</v>
      </c>
      <c r="CM70">
        <f>VLOOKUP($B70,'Raw Stats'!$BU$3:$CJ$528,9,FALSE)</f>
        <v>19</v>
      </c>
      <c r="CN70">
        <f>VLOOKUP($B70,'Raw Stats'!$BU$3:$CJ$528,10,FALSE)</f>
        <v>22</v>
      </c>
      <c r="CO70">
        <f>VLOOKUP($B70,'Raw Stats'!$BU$3:$CJ$528,11,FALSE)+VLOOKUP($B70,'Raw Stats'!$BU$3:$CJ$528,12,FALSE)</f>
        <v>8</v>
      </c>
      <c r="CP70">
        <f>VLOOKUP($B70,'Raw Stats'!$BU$3:$CJ$528,13,FALSE)+VLOOKUP($B70,'Raw Stats'!$BU$3:$CJ$528,14,FALSE)</f>
        <v>0</v>
      </c>
      <c r="CQ70">
        <f>VLOOKUP($B70,'Raw Stats'!$BU$3:$CJ$528,15,FALSE)</f>
        <v>1</v>
      </c>
      <c r="CR70">
        <f>VLOOKUP($B70,'Raw Stats'!$BU$3:$CJ$528,16,FALSE)</f>
        <v>81</v>
      </c>
      <c r="CT70">
        <f>VLOOKUP($B70,'Raw Stats'!$BC$3:$BR$528,3,FALSE)</f>
        <v>48</v>
      </c>
      <c r="CU70">
        <f>VLOOKUP($B70,'Raw Stats'!$BC$3:$BR$528,4,FALSE)</f>
        <v>9</v>
      </c>
      <c r="CV70">
        <f>VLOOKUP($B70,'Raw Stats'!$BC$3:$BR$5288,5,FALSE)</f>
        <v>7</v>
      </c>
      <c r="CW70">
        <f>VLOOKUP($B70,'Raw Stats'!$BC$3:$BR$52888,6,FALSE)</f>
        <v>16</v>
      </c>
      <c r="CX70">
        <f>VLOOKUP($B70,'Raw Stats'!$BC$3:$BR$5288,7,FALSE)</f>
        <v>-10</v>
      </c>
      <c r="CY70">
        <f>VLOOKUP($B70,'Raw Stats'!$BC$3:$BR$5288,8,FALSE)</f>
        <v>24</v>
      </c>
      <c r="CZ70">
        <f>VLOOKUP($B70,'Raw Stats'!$BC$3:$BR$5288,9,FALSE)</f>
        <v>34</v>
      </c>
      <c r="DA70">
        <f>VLOOKUP($B70,'Raw Stats'!$BC$3:$BR$5288,10,FALSE)</f>
        <v>20</v>
      </c>
      <c r="DB70">
        <f>VLOOKUP($B70,'Raw Stats'!$BC$3:$BR$5288,11,FALSE)+VLOOKUP($B70,'Raw Stats'!$BC$3:$BR$5288,12,FALSE)</f>
        <v>3</v>
      </c>
      <c r="DC70">
        <f>VLOOKUP($B70,'Raw Stats'!$BC$3:$BR$5288,13,FALSE)+VLOOKUP($B70,'Raw Stats'!$BC$3:$BR$5288,14,FALSE)</f>
        <v>0</v>
      </c>
      <c r="DD70">
        <f>VLOOKUP($B70,'Raw Stats'!$BC$3:$BR$5288,15,FALSE)</f>
        <v>1</v>
      </c>
      <c r="DE70">
        <f>VLOOKUP($B70,'Raw Stats'!$BC$3:$BR$5288,16,FALSE)</f>
        <v>80</v>
      </c>
      <c r="DG70">
        <f>VLOOKUP($B70,'Raw Stats'!$AK$3:$AZ$528,3,FALSE)</f>
        <v>74</v>
      </c>
      <c r="DH70">
        <f>VLOOKUP($B70,'Raw Stats'!$AK$3:$AZ$528,4,FALSE)</f>
        <v>23</v>
      </c>
      <c r="DI70">
        <f>VLOOKUP($B70,'Raw Stats'!$AK$3:$AZ$528,5,FALSE)</f>
        <v>28</v>
      </c>
      <c r="DJ70">
        <f>VLOOKUP($B70,'Raw Stats'!$AK$3:$AZ$528,6,FALSE)</f>
        <v>51</v>
      </c>
      <c r="DK70">
        <f>VLOOKUP($B70,'Raw Stats'!$AK$3:$AZ$528,7,FALSE)</f>
        <v>0</v>
      </c>
      <c r="DL70">
        <f>VLOOKUP($B70,'Raw Stats'!$AK$3:$AZ$528,8,FALSE)</f>
        <v>51</v>
      </c>
      <c r="DM70">
        <f>VLOOKUP($B70,'Raw Stats'!$AK$3:$AZ$528,9,FALSE)</f>
        <v>56</v>
      </c>
      <c r="DN70">
        <f>VLOOKUP($B70,'Raw Stats'!$AK$3:$AZ$528,10,FALSE)</f>
        <v>32</v>
      </c>
      <c r="DO70">
        <f>VLOOKUP($B70,'Raw Stats'!$AK$3:$AZ$528,11,FALSE)+VLOOKUP($B70,'Raw Stats'!$AK$3:$AZ$528,12,FALSE)</f>
        <v>10</v>
      </c>
      <c r="DP70">
        <f>VLOOKUP($B70,'Raw Stats'!$AK$3:$AZ$528,13,FALSE)+VLOOKUP($B70,'Raw Stats'!$AK$3:$AZ$528,14,FALSE)</f>
        <v>0</v>
      </c>
      <c r="DQ70">
        <f>VLOOKUP($B70,'Raw Stats'!$AK$3:$AZ$528,15,FALSE)</f>
        <v>2</v>
      </c>
      <c r="DR70">
        <f>VLOOKUP($B70,'Raw Stats'!$AK$3:$AZ$528,16,FALSE)</f>
        <v>163</v>
      </c>
      <c r="DT70">
        <f>VLOOKUP($B70,'Raw Stats'!$S$3:$AH$528,3,FALSE)</f>
        <v>81</v>
      </c>
      <c r="DU70">
        <f>VLOOKUP($B70,'Raw Stats'!$S$3:$AH$528,4,FALSE)</f>
        <v>29</v>
      </c>
      <c r="DV70">
        <f>VLOOKUP($B70,'Raw Stats'!$S$3:$AH$528,5,FALSE)</f>
        <v>29</v>
      </c>
      <c r="DW70">
        <f>VLOOKUP($B70,'Raw Stats'!$S$3:$AH$528,6,FALSE)</f>
        <v>58</v>
      </c>
      <c r="DX70">
        <f>VLOOKUP($B70,'Raw Stats'!$S$3:$AH$528,7,FALSE)</f>
        <v>14</v>
      </c>
      <c r="DY70">
        <f>VLOOKUP($B70,'Raw Stats'!$S$3:$AH$528,8,FALSE)</f>
        <v>60</v>
      </c>
      <c r="DZ70">
        <f>VLOOKUP($B70,'Raw Stats'!$S$3:$AH$528,9,FALSE)</f>
        <v>44</v>
      </c>
      <c r="EA70">
        <f>VLOOKUP($B70,'Raw Stats'!$S$3:$AH$528,10,FALSE)</f>
        <v>25</v>
      </c>
      <c r="EB70">
        <f>VLOOKUP($B70,'Raw Stats'!$S$3:$AH$528,11,FALSE)+VLOOKUP($B70,'Raw Stats'!$S$3:$AH$528,12,FALSE)</f>
        <v>15</v>
      </c>
      <c r="EC70">
        <f>VLOOKUP($B70,'Raw Stats'!$S$3:$AH$528,13,FALSE)+VLOOKUP($B70,'Raw Stats'!$S$3:$AH$528,14,FALSE)</f>
        <v>0</v>
      </c>
      <c r="ED70">
        <f>VLOOKUP($B70,'Raw Stats'!$S$3:$AH$528,15,FALSE)</f>
        <v>4</v>
      </c>
      <c r="EE70">
        <f>VLOOKUP($B70,'Raw Stats'!$S$3:$AH$528,16,FALSE)</f>
        <v>239</v>
      </c>
    </row>
    <row r="71" spans="1:135" x14ac:dyDescent="0.2">
      <c r="A71" t="e">
        <f>VLOOKUP(B71,'ALL SKATERS'!$B$3:$I$378,9,FALSE)</f>
        <v>#REF!</v>
      </c>
      <c r="B71" t="s">
        <v>209</v>
      </c>
      <c r="C71">
        <f t="shared" si="16"/>
        <v>0.63489104601207647</v>
      </c>
      <c r="D71">
        <f t="shared" si="17"/>
        <v>0.73664502897878581</v>
      </c>
      <c r="E71">
        <f t="shared" si="18"/>
        <v>0.28801580702066176</v>
      </c>
      <c r="F71" t="e">
        <f t="shared" si="19"/>
        <v>#N/A</v>
      </c>
      <c r="G71" t="e">
        <f t="shared" si="20"/>
        <v>#N/A</v>
      </c>
      <c r="H71">
        <f>VLOOKUP(B71,'ALL SKATERS'!$B$3:$H$378,7,FALSE)</f>
        <v>0</v>
      </c>
      <c r="I71" s="29" t="e">
        <f t="shared" si="21"/>
        <v>#REF!</v>
      </c>
      <c r="J71" s="29">
        <f t="shared" si="22"/>
        <v>-97</v>
      </c>
      <c r="K71" s="29">
        <f t="shared" si="23"/>
        <v>-0.96</v>
      </c>
      <c r="L71">
        <f>BU71*'Value Calculations'!$D$3</f>
        <v>5.300560572138493</v>
      </c>
      <c r="M71">
        <f>BV71*'Value Calculations'!$D$4</f>
        <v>8.7915430092055473</v>
      </c>
      <c r="N71">
        <f>BW71*'Value Calculations'!$D$5</f>
        <v>10.613524202116862</v>
      </c>
      <c r="O71">
        <f>BX71*'Value Calculations'!$D$6</f>
        <v>0.87545452343553998</v>
      </c>
      <c r="P71">
        <f>BY71*'Value Calculations'!$D$7</f>
        <v>1.7576975410918561</v>
      </c>
      <c r="Q71">
        <f>BZ71*'Value Calculations'!$D$8</f>
        <v>5.3199675483839446</v>
      </c>
      <c r="R71">
        <f>CA71*'Value Calculations'!$D$9</f>
        <v>4.9121477861631524</v>
      </c>
      <c r="S71">
        <f>CB71*'Value Calculations'!$D$10</f>
        <v>4.0184812148382516</v>
      </c>
      <c r="T71">
        <f>CC71*'Value Calculations'!$D$11</f>
        <v>0</v>
      </c>
      <c r="U71">
        <f>CD71*'Value Calculations'!$D$12</f>
        <v>0</v>
      </c>
      <c r="V71">
        <f>CE71*'Value Calculations'!$D$13</f>
        <v>9.8367983296045463</v>
      </c>
      <c r="X71">
        <f>CH71*'Value Calculations'!$D$3</f>
        <v>8.1547085725207573</v>
      </c>
      <c r="Y71">
        <f>CI71*'Value Calculations'!$D$4</f>
        <v>10.093993825384148</v>
      </c>
      <c r="Z71">
        <f>CJ71*'Value Calculations'!$D$5</f>
        <v>13.532243357698999</v>
      </c>
      <c r="AA71">
        <f>CK71*'Value Calculations'!$D$6</f>
        <v>3.5018180937421599</v>
      </c>
      <c r="AB71">
        <f>CL71*'Value Calculations'!$D$7</f>
        <v>1.2303882787642992</v>
      </c>
      <c r="AC71">
        <f>CM71*'Value Calculations'!$D$8</f>
        <v>4.5291615614620069</v>
      </c>
      <c r="AD71">
        <f>CN71*'Value Calculations'!$D$9</f>
        <v>1.7633351027252342</v>
      </c>
      <c r="AE71">
        <f>CO71*'Value Calculations'!$D$10</f>
        <v>5.1144306370668655</v>
      </c>
      <c r="AF71">
        <f>CP71*'Value Calculations'!$D$11</f>
        <v>0</v>
      </c>
      <c r="AG71">
        <f>CQ71*'Value Calculations'!$D$12</f>
        <v>2.441648218768242</v>
      </c>
      <c r="AH71">
        <f>CR71*'Value Calculations'!$D$13</f>
        <v>10.043164728127717</v>
      </c>
      <c r="AJ71">
        <f>CU71*'Value Calculations'!$D$3</f>
        <v>1.2232062858781136</v>
      </c>
      <c r="AK71">
        <f>CV71*'Value Calculations'!$D$4</f>
        <v>1.9536762242678996</v>
      </c>
      <c r="AL71">
        <f>CW71*'Value Calculations'!$D$5</f>
        <v>2.3880429454762941</v>
      </c>
      <c r="AM71">
        <f>CX71*'Value Calculations'!$D$6</f>
        <v>0</v>
      </c>
      <c r="AN71">
        <f>CY71*'Value Calculations'!$D$7</f>
        <v>0.70307901643674242</v>
      </c>
      <c r="AO71">
        <f>CZ71*'Value Calculations'!$D$8</f>
        <v>1.2940461604177163</v>
      </c>
      <c r="AP71">
        <f>DA71*'Value Calculations'!$D$9</f>
        <v>0.75571504402510037</v>
      </c>
      <c r="AQ71">
        <f>DB71*'Value Calculations'!$D$10</f>
        <v>0</v>
      </c>
      <c r="AR71">
        <f>DC71*'Value Calculations'!$D$11</f>
        <v>0</v>
      </c>
      <c r="AS71">
        <f>DD71*'Value Calculations'!$D$12</f>
        <v>0</v>
      </c>
      <c r="AT71">
        <f>DE71*'Value Calculations'!$D$13</f>
        <v>2.3388191832626193</v>
      </c>
      <c r="AV71" t="e">
        <f>DH71*'Value Calculations'!$D$3</f>
        <v>#N/A</v>
      </c>
      <c r="AW71" t="e">
        <f>DI71*'Value Calculations'!$D$4</f>
        <v>#N/A</v>
      </c>
      <c r="AX71" t="e">
        <f>DJ71*'Value Calculations'!$D$5</f>
        <v>#N/A</v>
      </c>
      <c r="AY71" t="e">
        <f>DK71*'Value Calculations'!$D$6</f>
        <v>#N/A</v>
      </c>
      <c r="AZ71" t="e">
        <f>DL71*'Value Calculations'!$D$7</f>
        <v>#N/A</v>
      </c>
      <c r="BA71" t="e">
        <f>DM71*'Value Calculations'!$D$8</f>
        <v>#N/A</v>
      </c>
      <c r="BB71" t="e">
        <f>DN71*'Value Calculations'!$D$9</f>
        <v>#N/A</v>
      </c>
      <c r="BC71" t="e">
        <f>DO71*'Value Calculations'!$D$10</f>
        <v>#N/A</v>
      </c>
      <c r="BD71" t="e">
        <f>DP71*'Value Calculations'!$D$11</f>
        <v>#N/A</v>
      </c>
      <c r="BE71" t="e">
        <f>DQ71*'Value Calculations'!$D$12</f>
        <v>#N/A</v>
      </c>
      <c r="BF71" t="e">
        <f>DR71*'Value Calculations'!$D$13</f>
        <v>#N/A</v>
      </c>
      <c r="BH71" t="e">
        <f>DU71*'Value Calculations'!$D$3</f>
        <v>#N/A</v>
      </c>
      <c r="BI71" t="e">
        <f>DV71*'Value Calculations'!$D$4</f>
        <v>#N/A</v>
      </c>
      <c r="BJ71" t="e">
        <f>DW71*'Value Calculations'!$D$5</f>
        <v>#N/A</v>
      </c>
      <c r="BK71" t="e">
        <f>DX71*'Value Calculations'!$D$6</f>
        <v>#N/A</v>
      </c>
      <c r="BL71" t="e">
        <f>DY71*'Value Calculations'!$D$7</f>
        <v>#N/A</v>
      </c>
      <c r="BM71" t="e">
        <f>DZ71*'Value Calculations'!$D$8</f>
        <v>#N/A</v>
      </c>
      <c r="BN71" t="e">
        <f>EA71*'Value Calculations'!$D$9</f>
        <v>#N/A</v>
      </c>
      <c r="BO71" t="e">
        <f>EB71*'Value Calculations'!$D$10</f>
        <v>#N/A</v>
      </c>
      <c r="BP71" t="e">
        <f>EC71*'Value Calculations'!$D$11</f>
        <v>#N/A</v>
      </c>
      <c r="BQ71" t="e">
        <f>ED71*'Value Calculations'!$D$12</f>
        <v>#N/A</v>
      </c>
      <c r="BR71" t="e">
        <f>EE71*'Value Calculations'!$D$13</f>
        <v>#N/A</v>
      </c>
      <c r="BT71">
        <f>VLOOKUP($B71,'Raw Stats'!$CM$3:$DC$528,3,FALSE)</f>
        <v>81</v>
      </c>
      <c r="BU71">
        <f>VLOOKUP($B71,'Raw Stats'!$CM$3:$DC$528,4,FALSE)</f>
        <v>13</v>
      </c>
      <c r="BV71">
        <f>VLOOKUP($B71,'Raw Stats'!$CM$3:$DC$528,5,FALSE)</f>
        <v>27</v>
      </c>
      <c r="BW71">
        <f>VLOOKUP($B71,'Raw Stats'!$CM$3:$DC$528,6,FALSE)</f>
        <v>40</v>
      </c>
      <c r="BX71">
        <f>VLOOKUP($B71,'Raw Stats'!$CM$3:$DC$528,7,FALSE)</f>
        <v>7</v>
      </c>
      <c r="BY71">
        <f>VLOOKUP($B71,'Raw Stats'!$CM$3:$DC$528,8,FALSE)</f>
        <v>20</v>
      </c>
      <c r="BZ71">
        <f>VLOOKUP($B71,'Raw Stats'!$CM$3:$DC$528,9,FALSE)</f>
        <v>74</v>
      </c>
      <c r="CA71">
        <f>VLOOKUP($B71,'Raw Stats'!$CM$3:$DC$528,10,FALSE)</f>
        <v>39</v>
      </c>
      <c r="CB71">
        <f>VLOOKUP($B71,'Raw Stats'!$CM$3:$DC$528,11,FALSE)+VLOOKUP($B71,'Raw Stats'!$CM$3:$DC$528,12,FALSE)</f>
        <v>11</v>
      </c>
      <c r="CC71">
        <f>VLOOKUP($B71,'Raw Stats'!$CM$3:$DC$528,13,FALSE)+VLOOKUP($B71,'Raw Stats'!$CM$3:$DC$528,14,FALSE)</f>
        <v>0</v>
      </c>
      <c r="CD71">
        <f>VLOOKUP($B71,'Raw Stats'!$CM$3:$DC$528,15,FALSE)</f>
        <v>0</v>
      </c>
      <c r="CE71">
        <f>VLOOKUP($B71,'Raw Stats'!$CM$3:$DC$528,16,FALSE)</f>
        <v>143</v>
      </c>
      <c r="CG71">
        <f>VLOOKUP($B71,'Raw Stats'!$BU$3:$CJ$528,3,FALSE)</f>
        <v>82</v>
      </c>
      <c r="CH71">
        <f>VLOOKUP($B71,'Raw Stats'!$BU$3:$CJ$528,4,FALSE)</f>
        <v>20</v>
      </c>
      <c r="CI71">
        <f>VLOOKUP($B71,'Raw Stats'!$BU$3:$CJ$5288,5,FALSE)</f>
        <v>31</v>
      </c>
      <c r="CJ71">
        <f>VLOOKUP($B71,'Raw Stats'!$BU$3:$CJ$528,6,FALSE)</f>
        <v>51</v>
      </c>
      <c r="CK71">
        <f>VLOOKUP($B71,'Raw Stats'!$BU$3:$CJ$528,7,FALSE)</f>
        <v>28</v>
      </c>
      <c r="CL71">
        <f>VLOOKUP($B71,'Raw Stats'!$BU$3:$CJ$528,8,FALSE)</f>
        <v>14</v>
      </c>
      <c r="CM71">
        <f>VLOOKUP($B71,'Raw Stats'!$BU$3:$CJ$528,9,FALSE)</f>
        <v>63</v>
      </c>
      <c r="CN71">
        <f>VLOOKUP($B71,'Raw Stats'!$BU$3:$CJ$528,10,FALSE)</f>
        <v>14</v>
      </c>
      <c r="CO71">
        <f>VLOOKUP($B71,'Raw Stats'!$BU$3:$CJ$528,11,FALSE)+VLOOKUP($B71,'Raw Stats'!$BU$3:$CJ$528,12,FALSE)</f>
        <v>14</v>
      </c>
      <c r="CP71">
        <f>VLOOKUP($B71,'Raw Stats'!$BU$3:$CJ$528,13,FALSE)+VLOOKUP($B71,'Raw Stats'!$BU$3:$CJ$528,14,FALSE)</f>
        <v>0</v>
      </c>
      <c r="CQ71">
        <f>VLOOKUP($B71,'Raw Stats'!$BU$3:$CJ$528,15,FALSE)</f>
        <v>3</v>
      </c>
      <c r="CR71">
        <f>VLOOKUP($B71,'Raw Stats'!$BU$3:$CJ$528,16,FALSE)</f>
        <v>146</v>
      </c>
      <c r="CT71">
        <f>VLOOKUP($B71,'Raw Stats'!$BC$3:$BR$528,3,FALSE)</f>
        <v>37</v>
      </c>
      <c r="CU71">
        <f>VLOOKUP($B71,'Raw Stats'!$BC$3:$BR$528,4,FALSE)</f>
        <v>3</v>
      </c>
      <c r="CV71">
        <f>VLOOKUP($B71,'Raw Stats'!$BC$3:$BR$5288,5,FALSE)</f>
        <v>6</v>
      </c>
      <c r="CW71">
        <f>VLOOKUP($B71,'Raw Stats'!$BC$3:$BR$52888,6,FALSE)</f>
        <v>9</v>
      </c>
      <c r="CX71">
        <f>VLOOKUP($B71,'Raw Stats'!$BC$3:$BR$5288,7,FALSE)</f>
        <v>0</v>
      </c>
      <c r="CY71">
        <f>VLOOKUP($B71,'Raw Stats'!$BC$3:$BR$5288,8,FALSE)</f>
        <v>8</v>
      </c>
      <c r="CZ71">
        <f>VLOOKUP($B71,'Raw Stats'!$BC$3:$BR$5288,9,FALSE)</f>
        <v>18</v>
      </c>
      <c r="DA71">
        <f>VLOOKUP($B71,'Raw Stats'!$BC$3:$BR$5288,10,FALSE)</f>
        <v>6</v>
      </c>
      <c r="DB71">
        <f>VLOOKUP($B71,'Raw Stats'!$BC$3:$BR$5288,11,FALSE)+VLOOKUP($B71,'Raw Stats'!$BC$3:$BR$5288,12,FALSE)</f>
        <v>0</v>
      </c>
      <c r="DC71">
        <f>VLOOKUP($B71,'Raw Stats'!$BC$3:$BR$5288,13,FALSE)+VLOOKUP($B71,'Raw Stats'!$BC$3:$BR$5288,14,FALSE)</f>
        <v>0</v>
      </c>
      <c r="DD71">
        <f>VLOOKUP($B71,'Raw Stats'!$BC$3:$BR$5288,15,FALSE)</f>
        <v>0</v>
      </c>
      <c r="DE71">
        <f>VLOOKUP($B71,'Raw Stats'!$BC$3:$BR$5288,16,FALSE)</f>
        <v>34</v>
      </c>
      <c r="DG71" t="e">
        <f>VLOOKUP($B71,'Raw Stats'!$AK$3:$AZ$528,3,FALSE)</f>
        <v>#N/A</v>
      </c>
      <c r="DH71" t="e">
        <f>VLOOKUP($B71,'Raw Stats'!$AK$3:$AZ$528,4,FALSE)</f>
        <v>#N/A</v>
      </c>
      <c r="DI71" t="e">
        <f>VLOOKUP($B71,'Raw Stats'!$AK$3:$AZ$528,5,FALSE)</f>
        <v>#N/A</v>
      </c>
      <c r="DJ71" t="e">
        <f>VLOOKUP($B71,'Raw Stats'!$AK$3:$AZ$528,6,FALSE)</f>
        <v>#N/A</v>
      </c>
      <c r="DK71" t="e">
        <f>VLOOKUP($B71,'Raw Stats'!$AK$3:$AZ$528,7,FALSE)</f>
        <v>#N/A</v>
      </c>
      <c r="DL71" t="e">
        <f>VLOOKUP($B71,'Raw Stats'!$AK$3:$AZ$528,8,FALSE)</f>
        <v>#N/A</v>
      </c>
      <c r="DM71" t="e">
        <f>VLOOKUP($B71,'Raw Stats'!$AK$3:$AZ$528,9,FALSE)</f>
        <v>#N/A</v>
      </c>
      <c r="DN71" t="e">
        <f>VLOOKUP($B71,'Raw Stats'!$AK$3:$AZ$528,10,FALSE)</f>
        <v>#N/A</v>
      </c>
      <c r="DO71" t="e">
        <f>VLOOKUP($B71,'Raw Stats'!$AK$3:$AZ$528,11,FALSE)+VLOOKUP($B71,'Raw Stats'!$AK$3:$AZ$528,12,FALSE)</f>
        <v>#N/A</v>
      </c>
      <c r="DP71" t="e">
        <f>VLOOKUP($B71,'Raw Stats'!$AK$3:$AZ$528,13,FALSE)+VLOOKUP($B71,'Raw Stats'!$AK$3:$AZ$528,14,FALSE)</f>
        <v>#N/A</v>
      </c>
      <c r="DQ71" t="e">
        <f>VLOOKUP($B71,'Raw Stats'!$AK$3:$AZ$528,15,FALSE)</f>
        <v>#N/A</v>
      </c>
      <c r="DR71" t="e">
        <f>VLOOKUP($B71,'Raw Stats'!$AK$3:$AZ$528,16,FALSE)</f>
        <v>#N/A</v>
      </c>
      <c r="DT71" t="e">
        <f>VLOOKUP($B71,'Raw Stats'!$S$3:$AH$528,3,FALSE)</f>
        <v>#N/A</v>
      </c>
      <c r="DU71" t="e">
        <f>VLOOKUP($B71,'Raw Stats'!$S$3:$AH$528,4,FALSE)</f>
        <v>#N/A</v>
      </c>
      <c r="DV71" t="e">
        <f>VLOOKUP($B71,'Raw Stats'!$S$3:$AH$528,5,FALSE)</f>
        <v>#N/A</v>
      </c>
      <c r="DW71" t="e">
        <f>VLOOKUP($B71,'Raw Stats'!$S$3:$AH$528,6,FALSE)</f>
        <v>#N/A</v>
      </c>
      <c r="DX71" t="e">
        <f>VLOOKUP($B71,'Raw Stats'!$S$3:$AH$528,7,FALSE)</f>
        <v>#N/A</v>
      </c>
      <c r="DY71" t="e">
        <f>VLOOKUP($B71,'Raw Stats'!$S$3:$AH$528,8,FALSE)</f>
        <v>#N/A</v>
      </c>
      <c r="DZ71" t="e">
        <f>VLOOKUP($B71,'Raw Stats'!$S$3:$AH$528,9,FALSE)</f>
        <v>#N/A</v>
      </c>
      <c r="EA71" t="e">
        <f>VLOOKUP($B71,'Raw Stats'!$S$3:$AH$528,10,FALSE)</f>
        <v>#N/A</v>
      </c>
      <c r="EB71" t="e">
        <f>VLOOKUP($B71,'Raw Stats'!$S$3:$AH$528,11,FALSE)+VLOOKUP($B71,'Raw Stats'!$S$3:$AH$528,12,FALSE)</f>
        <v>#N/A</v>
      </c>
      <c r="EC71" t="e">
        <f>VLOOKUP($B71,'Raw Stats'!$S$3:$AH$528,13,FALSE)+VLOOKUP($B71,'Raw Stats'!$S$3:$AH$528,14,FALSE)</f>
        <v>#N/A</v>
      </c>
      <c r="ED71" t="e">
        <f>VLOOKUP($B71,'Raw Stats'!$S$3:$AH$528,15,FALSE)</f>
        <v>#N/A</v>
      </c>
      <c r="EE71" t="e">
        <f>VLOOKUP($B71,'Raw Stats'!$S$3:$AH$528,16,FALSE)</f>
        <v>#N/A</v>
      </c>
    </row>
    <row r="72" spans="1:135" x14ac:dyDescent="0.2">
      <c r="A72" t="e">
        <f>VLOOKUP(B72,'ALL SKATERS'!$B$3:$I$378,9,FALSE)</f>
        <v>#N/A</v>
      </c>
      <c r="B72" t="s">
        <v>288</v>
      </c>
      <c r="C72">
        <f t="shared" si="16"/>
        <v>0.45860182240582054</v>
      </c>
      <c r="D72">
        <f t="shared" si="17"/>
        <v>0.60953545286582589</v>
      </c>
      <c r="E72">
        <f t="shared" si="18"/>
        <v>0.78380485468382721</v>
      </c>
      <c r="F72">
        <f t="shared" si="19"/>
        <v>0.80692199309391666</v>
      </c>
      <c r="G72">
        <f t="shared" si="20"/>
        <v>0.72261537097029294</v>
      </c>
      <c r="H72" t="e">
        <f>VLOOKUP(B72,'ALL SKATERS'!$B$3:$H$378,7,FALSE)</f>
        <v>#N/A</v>
      </c>
      <c r="I72" s="29" t="e">
        <f t="shared" si="21"/>
        <v>#N/A</v>
      </c>
      <c r="J72" s="29" t="e">
        <f t="shared" si="22"/>
        <v>#N/A</v>
      </c>
      <c r="K72" s="29" t="e">
        <f t="shared" si="23"/>
        <v>#N/A</v>
      </c>
      <c r="L72">
        <f>BU72*'Value Calculations'!$D$3</f>
        <v>4.8928251435124546</v>
      </c>
      <c r="M72">
        <f>BV72*'Value Calculations'!$D$4</f>
        <v>7.1634794889822988</v>
      </c>
      <c r="N72">
        <f>BW72*'Value Calculations'!$D$5</f>
        <v>9.021495571799333</v>
      </c>
      <c r="O72">
        <f>BX72*'Value Calculations'!$D$6</f>
        <v>-4.1271427533389744</v>
      </c>
      <c r="P72">
        <f>BY72*'Value Calculations'!$D$7</f>
        <v>2.1092370493102273</v>
      </c>
      <c r="Q72">
        <f>BZ72*'Value Calculations'!$D$8</f>
        <v>1.725394880556955</v>
      </c>
      <c r="R72">
        <f>CA72*'Value Calculations'!$D$9</f>
        <v>2.3930976394128178</v>
      </c>
      <c r="S72">
        <f>CB72*'Value Calculations'!$D$10</f>
        <v>4.3837976889144565</v>
      </c>
      <c r="T72">
        <f>CC72*'Value Calculations'!$D$11</f>
        <v>0</v>
      </c>
      <c r="U72">
        <f>CD72*'Value Calculations'!$D$12</f>
        <v>0</v>
      </c>
      <c r="V72">
        <f>CE72*'Value Calculations'!$D$13</f>
        <v>10.043164728127717</v>
      </c>
      <c r="X72">
        <f>CH72*'Value Calculations'!$D$3</f>
        <v>4.8928251435124546</v>
      </c>
      <c r="Y72">
        <f>CI72*'Value Calculations'!$D$4</f>
        <v>9.7683811213394982</v>
      </c>
      <c r="Z72">
        <f>CJ72*'Value Calculations'!$D$5</f>
        <v>11.144200412222705</v>
      </c>
      <c r="AA72">
        <f>CK72*'Value Calculations'!$D$6</f>
        <v>-0.37519479575808856</v>
      </c>
      <c r="AB72">
        <f>CL72*'Value Calculations'!$D$7</f>
        <v>1.2303882787642992</v>
      </c>
      <c r="AC72">
        <f>CM72*'Value Calculations'!$D$8</f>
        <v>0.93458889363501729</v>
      </c>
      <c r="AD72">
        <f>CN72*'Value Calculations'!$D$9</f>
        <v>1.5114300880502007</v>
      </c>
      <c r="AE72">
        <f>CO72*'Value Calculations'!$D$10</f>
        <v>6.2103800592954803</v>
      </c>
      <c r="AF72">
        <f>CP72*'Value Calculations'!$D$11</f>
        <v>0</v>
      </c>
      <c r="AG72">
        <f>CQ72*'Value Calculations'!$D$12</f>
        <v>3.2555309583576562</v>
      </c>
      <c r="AH72">
        <f>CR72*'Value Calculations'!$D$13</f>
        <v>10.799841522712683</v>
      </c>
      <c r="AJ72">
        <f>CU72*'Value Calculations'!$D$3</f>
        <v>4.4850897148864171</v>
      </c>
      <c r="AK72">
        <f>CV72*'Value Calculations'!$D$4</f>
        <v>8.1403176011162479</v>
      </c>
      <c r="AL72">
        <f>CW72*'Value Calculations'!$D$5</f>
        <v>9.5521717819051766</v>
      </c>
      <c r="AM72">
        <f>CX72*'Value Calculations'!$D$6</f>
        <v>-0.12506493191936285</v>
      </c>
      <c r="AN72">
        <f>CY72*'Value Calculations'!$D$7</f>
        <v>1.0546185246551136</v>
      </c>
      <c r="AO72">
        <f>CZ72*'Value Calculations'!$D$8</f>
        <v>0.79080598692193771</v>
      </c>
      <c r="AP72">
        <f>DA72*'Value Calculations'!$D$9</f>
        <v>0.8816675513626171</v>
      </c>
      <c r="AQ72">
        <f>DB72*'Value Calculations'!$D$10</f>
        <v>4.7491141629906615</v>
      </c>
      <c r="AR72">
        <f>DC72*'Value Calculations'!$D$11</f>
        <v>0</v>
      </c>
      <c r="AS72">
        <f>DD72*'Value Calculations'!$D$12</f>
        <v>1.6277654791788281</v>
      </c>
      <c r="AT72">
        <f>DE72*'Value Calculations'!$D$13</f>
        <v>6.4661471537260651</v>
      </c>
      <c r="AV72">
        <f>DH72*'Value Calculations'!$D$3</f>
        <v>9.7856502870249091</v>
      </c>
      <c r="AW72">
        <f>DI72*'Value Calculations'!$D$4</f>
        <v>13.350120865830647</v>
      </c>
      <c r="AX72">
        <f>DJ72*'Value Calculations'!$D$5</f>
        <v>17.246976828439902</v>
      </c>
      <c r="AY72">
        <f>DK72*'Value Calculations'!$D$6</f>
        <v>1.1255843872742657</v>
      </c>
      <c r="AZ72">
        <f>DL72*'Value Calculations'!$D$7</f>
        <v>1.4061580328734848</v>
      </c>
      <c r="BA72">
        <f>DM72*'Value Calculations'!$D$8</f>
        <v>1.2221547070611765</v>
      </c>
      <c r="BB72">
        <f>DN72*'Value Calculations'!$D$9</f>
        <v>1.385477580712684</v>
      </c>
      <c r="BC72">
        <f>DO72*'Value Calculations'!$D$10</f>
        <v>6.9410130074478893</v>
      </c>
      <c r="BD72">
        <f>DP72*'Value Calculations'!$D$11</f>
        <v>0</v>
      </c>
      <c r="BE72">
        <f>DQ72*'Value Calculations'!$D$12</f>
        <v>2.441648218768242</v>
      </c>
      <c r="BF72">
        <f>DR72*'Value Calculations'!$D$13</f>
        <v>10.455897525174063</v>
      </c>
      <c r="BH72">
        <f>DU72*'Value Calculations'!$D$3</f>
        <v>6.9315022866426439</v>
      </c>
      <c r="BI72">
        <f>DV72*'Value Calculations'!$D$4</f>
        <v>11.070831937518097</v>
      </c>
      <c r="BJ72">
        <f>DW72*'Value Calculations'!$D$5</f>
        <v>13.532243357698999</v>
      </c>
      <c r="BK72">
        <f>DX72*'Value Calculations'!$D$6</f>
        <v>0.62532465959681427</v>
      </c>
      <c r="BL72">
        <f>DY72*'Value Calculations'!$D$7</f>
        <v>0.87884877054592803</v>
      </c>
      <c r="BM72">
        <f>DZ72*'Value Calculations'!$D$8</f>
        <v>1.5097205204873356</v>
      </c>
      <c r="BN72">
        <f>EA72*'Value Calculations'!$D$9</f>
        <v>2.0152401174002676</v>
      </c>
      <c r="BO72">
        <f>EB72*'Value Calculations'!$D$10</f>
        <v>7.6716459556002992</v>
      </c>
      <c r="BP72">
        <f>EC72*'Value Calculations'!$D$11</f>
        <v>0</v>
      </c>
      <c r="BQ72">
        <f>ED72*'Value Calculations'!$D$12</f>
        <v>0.81388273958941404</v>
      </c>
      <c r="BR72">
        <f>EE72*'Value Calculations'!$D$13</f>
        <v>13.482604703513923</v>
      </c>
      <c r="BT72">
        <f>VLOOKUP($B72,'Raw Stats'!$CM$3:$DC$528,3,FALSE)</f>
        <v>82</v>
      </c>
      <c r="BU72">
        <f>VLOOKUP($B72,'Raw Stats'!$CM$3:$DC$528,4,FALSE)</f>
        <v>12</v>
      </c>
      <c r="BV72">
        <f>VLOOKUP($B72,'Raw Stats'!$CM$3:$DC$528,5,FALSE)</f>
        <v>22</v>
      </c>
      <c r="BW72">
        <f>VLOOKUP($B72,'Raw Stats'!$CM$3:$DC$528,6,FALSE)</f>
        <v>34</v>
      </c>
      <c r="BX72">
        <f>VLOOKUP($B72,'Raw Stats'!$CM$3:$DC$528,7,FALSE)</f>
        <v>-33</v>
      </c>
      <c r="BY72">
        <f>VLOOKUP($B72,'Raw Stats'!$CM$3:$DC$528,8,FALSE)</f>
        <v>24</v>
      </c>
      <c r="BZ72">
        <f>VLOOKUP($B72,'Raw Stats'!$CM$3:$DC$528,9,FALSE)</f>
        <v>24</v>
      </c>
      <c r="CA72">
        <f>VLOOKUP($B72,'Raw Stats'!$CM$3:$DC$528,10,FALSE)</f>
        <v>19</v>
      </c>
      <c r="CB72">
        <f>VLOOKUP($B72,'Raw Stats'!$CM$3:$DC$528,11,FALSE)+VLOOKUP($B72,'Raw Stats'!$CM$3:$DC$528,12,FALSE)</f>
        <v>12</v>
      </c>
      <c r="CC72">
        <f>VLOOKUP($B72,'Raw Stats'!$CM$3:$DC$528,13,FALSE)+VLOOKUP($B72,'Raw Stats'!$CM$3:$DC$528,14,FALSE)</f>
        <v>0</v>
      </c>
      <c r="CD72">
        <f>VLOOKUP($B72,'Raw Stats'!$CM$3:$DC$528,15,FALSE)</f>
        <v>0</v>
      </c>
      <c r="CE72">
        <f>VLOOKUP($B72,'Raw Stats'!$CM$3:$DC$528,16,FALSE)</f>
        <v>146</v>
      </c>
      <c r="CG72">
        <f>VLOOKUP($B72,'Raw Stats'!$BU$3:$CJ$528,3,FALSE)</f>
        <v>81</v>
      </c>
      <c r="CH72">
        <f>VLOOKUP($B72,'Raw Stats'!$BU$3:$CJ$528,4,FALSE)</f>
        <v>12</v>
      </c>
      <c r="CI72">
        <f>VLOOKUP($B72,'Raw Stats'!$BU$3:$CJ$5288,5,FALSE)</f>
        <v>30</v>
      </c>
      <c r="CJ72">
        <f>VLOOKUP($B72,'Raw Stats'!$BU$3:$CJ$528,6,FALSE)</f>
        <v>42</v>
      </c>
      <c r="CK72">
        <f>VLOOKUP($B72,'Raw Stats'!$BU$3:$CJ$528,7,FALSE)</f>
        <v>-3</v>
      </c>
      <c r="CL72">
        <f>VLOOKUP($B72,'Raw Stats'!$BU$3:$CJ$528,8,FALSE)</f>
        <v>14</v>
      </c>
      <c r="CM72">
        <f>VLOOKUP($B72,'Raw Stats'!$BU$3:$CJ$528,9,FALSE)</f>
        <v>13</v>
      </c>
      <c r="CN72">
        <f>VLOOKUP($B72,'Raw Stats'!$BU$3:$CJ$528,10,FALSE)</f>
        <v>12</v>
      </c>
      <c r="CO72">
        <f>VLOOKUP($B72,'Raw Stats'!$BU$3:$CJ$528,11,FALSE)+VLOOKUP($B72,'Raw Stats'!$BU$3:$CJ$528,12,FALSE)</f>
        <v>17</v>
      </c>
      <c r="CP72">
        <f>VLOOKUP($B72,'Raw Stats'!$BU$3:$CJ$528,13,FALSE)+VLOOKUP($B72,'Raw Stats'!$BU$3:$CJ$528,14,FALSE)</f>
        <v>0</v>
      </c>
      <c r="CQ72">
        <f>VLOOKUP($B72,'Raw Stats'!$BU$3:$CJ$528,15,FALSE)</f>
        <v>4</v>
      </c>
      <c r="CR72">
        <f>VLOOKUP($B72,'Raw Stats'!$BU$3:$CJ$528,16,FALSE)</f>
        <v>157</v>
      </c>
      <c r="CT72">
        <f>VLOOKUP($B72,'Raw Stats'!$BC$3:$BR$528,3,FALSE)</f>
        <v>48</v>
      </c>
      <c r="CU72">
        <f>VLOOKUP($B72,'Raw Stats'!$BC$3:$BR$528,4,FALSE)</f>
        <v>11</v>
      </c>
      <c r="CV72">
        <f>VLOOKUP($B72,'Raw Stats'!$BC$3:$BR$5288,5,FALSE)</f>
        <v>25</v>
      </c>
      <c r="CW72">
        <f>VLOOKUP($B72,'Raw Stats'!$BC$3:$BR$52888,6,FALSE)</f>
        <v>36</v>
      </c>
      <c r="CX72">
        <f>VLOOKUP($B72,'Raw Stats'!$BC$3:$BR$5288,7,FALSE)</f>
        <v>-1</v>
      </c>
      <c r="CY72">
        <f>VLOOKUP($B72,'Raw Stats'!$BC$3:$BR$5288,8,FALSE)</f>
        <v>12</v>
      </c>
      <c r="CZ72">
        <f>VLOOKUP($B72,'Raw Stats'!$BC$3:$BR$5288,9,FALSE)</f>
        <v>11</v>
      </c>
      <c r="DA72">
        <f>VLOOKUP($B72,'Raw Stats'!$BC$3:$BR$5288,10,FALSE)</f>
        <v>7</v>
      </c>
      <c r="DB72">
        <f>VLOOKUP($B72,'Raw Stats'!$BC$3:$BR$5288,11,FALSE)+VLOOKUP($B72,'Raw Stats'!$BC$3:$BR$5288,12,FALSE)</f>
        <v>13</v>
      </c>
      <c r="DC72">
        <f>VLOOKUP($B72,'Raw Stats'!$BC$3:$BR$5288,13,FALSE)+VLOOKUP($B72,'Raw Stats'!$BC$3:$BR$5288,14,FALSE)</f>
        <v>0</v>
      </c>
      <c r="DD72">
        <f>VLOOKUP($B72,'Raw Stats'!$BC$3:$BR$5288,15,FALSE)</f>
        <v>2</v>
      </c>
      <c r="DE72">
        <f>VLOOKUP($B72,'Raw Stats'!$BC$3:$BR$5288,16,FALSE)</f>
        <v>94</v>
      </c>
      <c r="DG72">
        <f>VLOOKUP($B72,'Raw Stats'!$AK$3:$AZ$528,3,FALSE)</f>
        <v>81</v>
      </c>
      <c r="DH72">
        <f>VLOOKUP($B72,'Raw Stats'!$AK$3:$AZ$528,4,FALSE)</f>
        <v>24</v>
      </c>
      <c r="DI72">
        <f>VLOOKUP($B72,'Raw Stats'!$AK$3:$AZ$528,5,FALSE)</f>
        <v>41</v>
      </c>
      <c r="DJ72">
        <f>VLOOKUP($B72,'Raw Stats'!$AK$3:$AZ$528,6,FALSE)</f>
        <v>65</v>
      </c>
      <c r="DK72">
        <f>VLOOKUP($B72,'Raw Stats'!$AK$3:$AZ$528,7,FALSE)</f>
        <v>9</v>
      </c>
      <c r="DL72">
        <f>VLOOKUP($B72,'Raw Stats'!$AK$3:$AZ$528,8,FALSE)</f>
        <v>16</v>
      </c>
      <c r="DM72">
        <f>VLOOKUP($B72,'Raw Stats'!$AK$3:$AZ$528,9,FALSE)</f>
        <v>17</v>
      </c>
      <c r="DN72">
        <f>VLOOKUP($B72,'Raw Stats'!$AK$3:$AZ$528,10,FALSE)</f>
        <v>11</v>
      </c>
      <c r="DO72">
        <f>VLOOKUP($B72,'Raw Stats'!$AK$3:$AZ$528,11,FALSE)+VLOOKUP($B72,'Raw Stats'!$AK$3:$AZ$528,12,FALSE)</f>
        <v>19</v>
      </c>
      <c r="DP72">
        <f>VLOOKUP($B72,'Raw Stats'!$AK$3:$AZ$528,13,FALSE)+VLOOKUP($B72,'Raw Stats'!$AK$3:$AZ$528,14,FALSE)</f>
        <v>0</v>
      </c>
      <c r="DQ72">
        <f>VLOOKUP($B72,'Raw Stats'!$AK$3:$AZ$528,15,FALSE)</f>
        <v>3</v>
      </c>
      <c r="DR72">
        <f>VLOOKUP($B72,'Raw Stats'!$AK$3:$AZ$528,16,FALSE)</f>
        <v>152</v>
      </c>
      <c r="DT72">
        <f>VLOOKUP($B72,'Raw Stats'!$S$3:$AH$528,3,FALSE)</f>
        <v>81</v>
      </c>
      <c r="DU72">
        <f>VLOOKUP($B72,'Raw Stats'!$S$3:$AH$528,4,FALSE)</f>
        <v>17</v>
      </c>
      <c r="DV72">
        <f>VLOOKUP($B72,'Raw Stats'!$S$3:$AH$528,5,FALSE)</f>
        <v>34</v>
      </c>
      <c r="DW72">
        <f>VLOOKUP($B72,'Raw Stats'!$S$3:$AH$528,6,FALSE)</f>
        <v>51</v>
      </c>
      <c r="DX72">
        <f>VLOOKUP($B72,'Raw Stats'!$S$3:$AH$528,7,FALSE)</f>
        <v>5</v>
      </c>
      <c r="DY72">
        <f>VLOOKUP($B72,'Raw Stats'!$S$3:$AH$528,8,FALSE)</f>
        <v>10</v>
      </c>
      <c r="DZ72">
        <f>VLOOKUP($B72,'Raw Stats'!$S$3:$AH$528,9,FALSE)</f>
        <v>21</v>
      </c>
      <c r="EA72">
        <f>VLOOKUP($B72,'Raw Stats'!$S$3:$AH$528,10,FALSE)</f>
        <v>16</v>
      </c>
      <c r="EB72">
        <f>VLOOKUP($B72,'Raw Stats'!$S$3:$AH$528,11,FALSE)+VLOOKUP($B72,'Raw Stats'!$S$3:$AH$528,12,FALSE)</f>
        <v>21</v>
      </c>
      <c r="EC72">
        <f>VLOOKUP($B72,'Raw Stats'!$S$3:$AH$528,13,FALSE)+VLOOKUP($B72,'Raw Stats'!$S$3:$AH$528,14,FALSE)</f>
        <v>0</v>
      </c>
      <c r="ED72">
        <f>VLOOKUP($B72,'Raw Stats'!$S$3:$AH$528,15,FALSE)</f>
        <v>1</v>
      </c>
      <c r="EE72">
        <f>VLOOKUP($B72,'Raw Stats'!$S$3:$AH$528,16,FALSE)</f>
        <v>196</v>
      </c>
    </row>
    <row r="73" spans="1:135" x14ac:dyDescent="0.2">
      <c r="A73" t="e">
        <f>VLOOKUP(B73,'ALL SKATERS'!$B$3:$I$378,9,FALSE)</f>
        <v>#REF!</v>
      </c>
      <c r="B73" t="s">
        <v>268</v>
      </c>
      <c r="C73">
        <f t="shared" si="16"/>
        <v>0.85441828627844807</v>
      </c>
      <c r="D73">
        <f t="shared" si="17"/>
        <v>0.6501760487763375</v>
      </c>
      <c r="E73" t="e">
        <f t="shared" si="18"/>
        <v>#N/A</v>
      </c>
      <c r="F73">
        <f t="shared" si="19"/>
        <v>0.8108806856359323</v>
      </c>
      <c r="G73">
        <f t="shared" si="20"/>
        <v>0.93882844398843124</v>
      </c>
      <c r="H73">
        <f>VLOOKUP(B73,'ALL SKATERS'!$B$3:$H$378,7,FALSE)</f>
        <v>0.91</v>
      </c>
      <c r="I73" s="29" t="e">
        <f t="shared" si="21"/>
        <v>#REF!</v>
      </c>
      <c r="J73" s="29">
        <f t="shared" si="22"/>
        <v>-5.9999999999999938</v>
      </c>
      <c r="K73" s="29">
        <f t="shared" si="23"/>
        <v>-4.9999999999999933E-2</v>
      </c>
      <c r="L73">
        <f>BU73*'Value Calculations'!$D$3</f>
        <v>5.7082960007645305</v>
      </c>
      <c r="M73">
        <f>BV73*'Value Calculations'!$D$4</f>
        <v>4.5585778566250994</v>
      </c>
      <c r="N73">
        <f>BW73*'Value Calculations'!$D$5</f>
        <v>7.4294669414818033</v>
      </c>
      <c r="O73">
        <f>BX73*'Value Calculations'!$D$6</f>
        <v>0.25012986383872571</v>
      </c>
      <c r="P73">
        <f>BY73*'Value Calculations'!$D$7</f>
        <v>20.916600738993086</v>
      </c>
      <c r="Q73">
        <f>BZ73*'Value Calculations'!$D$8</f>
        <v>7.7642769625062975</v>
      </c>
      <c r="R73">
        <f>CA73*'Value Calculations'!$D$9</f>
        <v>4.2823852494755688</v>
      </c>
      <c r="S73">
        <f>CB73*'Value Calculations'!$D$10</f>
        <v>1.8265823703810236</v>
      </c>
      <c r="T73">
        <f>CC73*'Value Calculations'!$D$11</f>
        <v>0</v>
      </c>
      <c r="U73">
        <f>CD73*'Value Calculations'!$D$12</f>
        <v>1.6277654791788281</v>
      </c>
      <c r="V73">
        <f>CE73*'Value Calculations'!$D$13</f>
        <v>7.154035148803306</v>
      </c>
      <c r="X73">
        <f>CH73*'Value Calculations'!$D$3</f>
        <v>1.6309417145041516</v>
      </c>
      <c r="Y73">
        <f>CI73*'Value Calculations'!$D$4</f>
        <v>6.5122540808929985</v>
      </c>
      <c r="Z73">
        <f>CJ73*'Value Calculations'!$D$5</f>
        <v>6.3681145212701171</v>
      </c>
      <c r="AA73">
        <f>CK73*'Value Calculations'!$D$6</f>
        <v>0.12506493191936285</v>
      </c>
      <c r="AB73">
        <f>CL73*'Value Calculations'!$D$7</f>
        <v>9.315796967786838</v>
      </c>
      <c r="AC73">
        <f>CM73*'Value Calculations'!$D$8</f>
        <v>5.0324017349577854</v>
      </c>
      <c r="AD73">
        <f>CN73*'Value Calculations'!$D$9</f>
        <v>2.2671451320753011</v>
      </c>
      <c r="AE73">
        <f>CO73*'Value Calculations'!$D$10</f>
        <v>2.1918988444572283</v>
      </c>
      <c r="AF73">
        <f>CP73*'Value Calculations'!$D$11</f>
        <v>0</v>
      </c>
      <c r="AG73">
        <f>CQ73*'Value Calculations'!$D$12</f>
        <v>0.81388273958941404</v>
      </c>
      <c r="AH73">
        <f>CR73*'Value Calculations'!$D$13</f>
        <v>6.0534143566797205</v>
      </c>
      <c r="AJ73" t="e">
        <f>CU73*'Value Calculations'!$D$3</f>
        <v>#N/A</v>
      </c>
      <c r="AK73">
        <f>CV73*'Value Calculations'!$D$4</f>
        <v>0.32561270404464993</v>
      </c>
      <c r="AL73">
        <f>CW73*'Value Calculations'!$D$5</f>
        <v>0.26533810505292155</v>
      </c>
      <c r="AM73">
        <f>CX73*'Value Calculations'!$D$6</f>
        <v>0.12506493191936285</v>
      </c>
      <c r="AN73">
        <f>CY73*'Value Calculations'!$D$7</f>
        <v>0.52730926232755682</v>
      </c>
      <c r="AO73">
        <f>CZ73*'Value Calculations'!$D$8</f>
        <v>0.35945726678269896</v>
      </c>
      <c r="AP73">
        <f>DA73*'Value Calculations'!$D$9</f>
        <v>0.12595250733751673</v>
      </c>
      <c r="AQ73">
        <f>DB73*'Value Calculations'!$D$10</f>
        <v>0</v>
      </c>
      <c r="AR73">
        <f>DC73*'Value Calculations'!$D$11</f>
        <v>0</v>
      </c>
      <c r="AS73">
        <f>DD73*'Value Calculations'!$D$12</f>
        <v>0</v>
      </c>
      <c r="AT73">
        <f>DE73*'Value Calculations'!$D$13</f>
        <v>0.13757759901544819</v>
      </c>
      <c r="AV73">
        <f>DH73*'Value Calculations'!$D$3</f>
        <v>5.7082960007645305</v>
      </c>
      <c r="AW73">
        <f>DI73*'Value Calculations'!$D$4</f>
        <v>8.7915430092055473</v>
      </c>
      <c r="AX73">
        <f>DJ73*'Value Calculations'!$D$5</f>
        <v>10.878862307169783</v>
      </c>
      <c r="AY73">
        <f>DK73*'Value Calculations'!$D$6</f>
        <v>-0.75038959151617712</v>
      </c>
      <c r="AZ73">
        <f>DL73*'Value Calculations'!$D$7</f>
        <v>12.040228156479214</v>
      </c>
      <c r="BA73">
        <f>DM73*'Value Calculations'!$D$8</f>
        <v>7.5486026024366781</v>
      </c>
      <c r="BB73">
        <f>DN73*'Value Calculations'!$D$9</f>
        <v>3.1488126834379182</v>
      </c>
      <c r="BC73">
        <f>DO73*'Value Calculations'!$D$10</f>
        <v>2.1918988444572283</v>
      </c>
      <c r="BD73">
        <f>DP73*'Value Calculations'!$D$11</f>
        <v>0</v>
      </c>
      <c r="BE73">
        <f>DQ73*'Value Calculations'!$D$12</f>
        <v>1.6277654791788281</v>
      </c>
      <c r="BF73">
        <f>DR73*'Value Calculations'!$D$13</f>
        <v>9.6304319310813735</v>
      </c>
      <c r="BH73">
        <f>DU73*'Value Calculations'!$D$3</f>
        <v>4.0773542862603787</v>
      </c>
      <c r="BI73">
        <f>DV73*'Value Calculations'!$D$4</f>
        <v>7.1634794889822988</v>
      </c>
      <c r="BJ73">
        <f>DW73*'Value Calculations'!$D$5</f>
        <v>8.4908193616934895</v>
      </c>
      <c r="BK73">
        <f>DX73*'Value Calculations'!$D$6</f>
        <v>1.0005194553549028</v>
      </c>
      <c r="BL73">
        <f>DY73*'Value Calculations'!$D$7</f>
        <v>15.028313976335369</v>
      </c>
      <c r="BM73">
        <f>DZ73*'Value Calculations'!$D$8</f>
        <v>6.7577966155147404</v>
      </c>
      <c r="BN73">
        <f>EA73*'Value Calculations'!$D$9</f>
        <v>2.6450026540878513</v>
      </c>
      <c r="BO73">
        <f>EB73*'Value Calculations'!$D$10</f>
        <v>1.8265823703810236</v>
      </c>
      <c r="BP73">
        <f>EC73*'Value Calculations'!$D$11</f>
        <v>0</v>
      </c>
      <c r="BQ73">
        <f>ED73*'Value Calculations'!$D$12</f>
        <v>0.81388273958941404</v>
      </c>
      <c r="BR73">
        <f>EE73*'Value Calculations'!$D$13</f>
        <v>5.7094703591411005</v>
      </c>
      <c r="BT73">
        <f>VLOOKUP($B73,'Raw Stats'!$CM$3:$DC$528,3,FALSE)</f>
        <v>72</v>
      </c>
      <c r="BU73">
        <f>VLOOKUP($B73,'Raw Stats'!$CM$3:$DC$528,4,FALSE)</f>
        <v>14</v>
      </c>
      <c r="BV73">
        <f>VLOOKUP($B73,'Raw Stats'!$CM$3:$DC$528,5,FALSE)</f>
        <v>14</v>
      </c>
      <c r="BW73">
        <f>VLOOKUP($B73,'Raw Stats'!$CM$3:$DC$528,6,FALSE)</f>
        <v>28</v>
      </c>
      <c r="BX73">
        <f>VLOOKUP($B73,'Raw Stats'!$CM$3:$DC$528,7,FALSE)</f>
        <v>2</v>
      </c>
      <c r="BY73">
        <f>VLOOKUP($B73,'Raw Stats'!$CM$3:$DC$528,8,FALSE)</f>
        <v>238</v>
      </c>
      <c r="BZ73">
        <f>VLOOKUP($B73,'Raw Stats'!$CM$3:$DC$528,9,FALSE)</f>
        <v>108</v>
      </c>
      <c r="CA73">
        <f>VLOOKUP($B73,'Raw Stats'!$CM$3:$DC$528,10,FALSE)</f>
        <v>34</v>
      </c>
      <c r="CB73">
        <f>VLOOKUP($B73,'Raw Stats'!$CM$3:$DC$528,11,FALSE)+VLOOKUP($B73,'Raw Stats'!$CM$3:$DC$528,12,FALSE)</f>
        <v>5</v>
      </c>
      <c r="CC73">
        <f>VLOOKUP($B73,'Raw Stats'!$CM$3:$DC$528,13,FALSE)+VLOOKUP($B73,'Raw Stats'!$CM$3:$DC$528,14,FALSE)</f>
        <v>0</v>
      </c>
      <c r="CD73">
        <f>VLOOKUP($B73,'Raw Stats'!$CM$3:$DC$528,15,FALSE)</f>
        <v>2</v>
      </c>
      <c r="CE73">
        <f>VLOOKUP($B73,'Raw Stats'!$CM$3:$DC$528,16,FALSE)</f>
        <v>104</v>
      </c>
      <c r="CG73">
        <f>VLOOKUP($B73,'Raw Stats'!$BU$3:$CJ$528,3,FALSE)</f>
        <v>62</v>
      </c>
      <c r="CH73">
        <f>VLOOKUP($B73,'Raw Stats'!$BU$3:$CJ$528,4,FALSE)</f>
        <v>4</v>
      </c>
      <c r="CI73">
        <f>VLOOKUP($B73,'Raw Stats'!$BU$3:$CJ$5288,5,FALSE)</f>
        <v>20</v>
      </c>
      <c r="CJ73">
        <f>VLOOKUP($B73,'Raw Stats'!$BU$3:$CJ$528,6,FALSE)</f>
        <v>24</v>
      </c>
      <c r="CK73">
        <f>VLOOKUP($B73,'Raw Stats'!$BU$3:$CJ$528,7,FALSE)</f>
        <v>1</v>
      </c>
      <c r="CL73">
        <f>VLOOKUP($B73,'Raw Stats'!$BU$3:$CJ$528,8,FALSE)</f>
        <v>106</v>
      </c>
      <c r="CM73">
        <f>VLOOKUP($B73,'Raw Stats'!$BU$3:$CJ$528,9,FALSE)</f>
        <v>70</v>
      </c>
      <c r="CN73">
        <f>VLOOKUP($B73,'Raw Stats'!$BU$3:$CJ$528,10,FALSE)</f>
        <v>18</v>
      </c>
      <c r="CO73">
        <f>VLOOKUP($B73,'Raw Stats'!$BU$3:$CJ$528,11,FALSE)+VLOOKUP($B73,'Raw Stats'!$BU$3:$CJ$528,12,FALSE)</f>
        <v>6</v>
      </c>
      <c r="CP73">
        <f>VLOOKUP($B73,'Raw Stats'!$BU$3:$CJ$528,13,FALSE)+VLOOKUP($B73,'Raw Stats'!$BU$3:$CJ$528,14,FALSE)</f>
        <v>0</v>
      </c>
      <c r="CQ73">
        <f>VLOOKUP($B73,'Raw Stats'!$BU$3:$CJ$528,15,FALSE)</f>
        <v>1</v>
      </c>
      <c r="CR73">
        <f>VLOOKUP($B73,'Raw Stats'!$BU$3:$CJ$528,16,FALSE)</f>
        <v>88</v>
      </c>
      <c r="CT73" t="e">
        <f>VLOOKUP($B73,'Raw Stats'!$BC$3:$BR$528,3,FALSE)</f>
        <v>#N/A</v>
      </c>
      <c r="CU73" t="e">
        <f>VLOOKUP($B73,'Raw Stats'!$BC$3:$BR$528,4,FALSE)</f>
        <v>#N/A</v>
      </c>
      <c r="CV73">
        <f>VLOOKUP($B73,'Raw Stats'!$BC$3:$BR$5288,5,FALSE)</f>
        <v>1</v>
      </c>
      <c r="CW73">
        <f>VLOOKUP($B73,'Raw Stats'!$BC$3:$BR$52888,6,FALSE)</f>
        <v>1</v>
      </c>
      <c r="CX73">
        <f>VLOOKUP($B73,'Raw Stats'!$BC$3:$BR$5288,7,FALSE)</f>
        <v>1</v>
      </c>
      <c r="CY73">
        <f>VLOOKUP($B73,'Raw Stats'!$BC$3:$BR$5288,8,FALSE)</f>
        <v>6</v>
      </c>
      <c r="CZ73">
        <f>VLOOKUP($B73,'Raw Stats'!$BC$3:$BR$5288,9,FALSE)</f>
        <v>5</v>
      </c>
      <c r="DA73">
        <f>VLOOKUP($B73,'Raw Stats'!$BC$3:$BR$5288,10,FALSE)</f>
        <v>1</v>
      </c>
      <c r="DB73">
        <f>VLOOKUP($B73,'Raw Stats'!$BC$3:$BR$5288,11,FALSE)+VLOOKUP($B73,'Raw Stats'!$BC$3:$BR$5288,12,FALSE)</f>
        <v>0</v>
      </c>
      <c r="DC73">
        <f>VLOOKUP($B73,'Raw Stats'!$BC$3:$BR$5288,13,FALSE)+VLOOKUP($B73,'Raw Stats'!$BC$3:$BR$5288,14,FALSE)</f>
        <v>0</v>
      </c>
      <c r="DD73">
        <f>VLOOKUP($B73,'Raw Stats'!$BC$3:$BR$5288,15,FALSE)</f>
        <v>0</v>
      </c>
      <c r="DE73">
        <f>VLOOKUP($B73,'Raw Stats'!$BC$3:$BR$5288,16,FALSE)</f>
        <v>2</v>
      </c>
      <c r="DG73">
        <f>VLOOKUP($B73,'Raw Stats'!$AK$3:$AZ$528,3,FALSE)</f>
        <v>75</v>
      </c>
      <c r="DH73">
        <f>VLOOKUP($B73,'Raw Stats'!$AK$3:$AZ$528,4,FALSE)</f>
        <v>14</v>
      </c>
      <c r="DI73">
        <f>VLOOKUP($B73,'Raw Stats'!$AK$3:$AZ$528,5,FALSE)</f>
        <v>27</v>
      </c>
      <c r="DJ73">
        <f>VLOOKUP($B73,'Raw Stats'!$AK$3:$AZ$528,6,FALSE)</f>
        <v>41</v>
      </c>
      <c r="DK73">
        <f>VLOOKUP($B73,'Raw Stats'!$AK$3:$AZ$528,7,FALSE)</f>
        <v>-6</v>
      </c>
      <c r="DL73">
        <f>VLOOKUP($B73,'Raw Stats'!$AK$3:$AZ$528,8,FALSE)</f>
        <v>137</v>
      </c>
      <c r="DM73">
        <f>VLOOKUP($B73,'Raw Stats'!$AK$3:$AZ$528,9,FALSE)</f>
        <v>105</v>
      </c>
      <c r="DN73">
        <f>VLOOKUP($B73,'Raw Stats'!$AK$3:$AZ$528,10,FALSE)</f>
        <v>25</v>
      </c>
      <c r="DO73">
        <f>VLOOKUP($B73,'Raw Stats'!$AK$3:$AZ$528,11,FALSE)+VLOOKUP($B73,'Raw Stats'!$AK$3:$AZ$528,12,FALSE)</f>
        <v>6</v>
      </c>
      <c r="DP73">
        <f>VLOOKUP($B73,'Raw Stats'!$AK$3:$AZ$528,13,FALSE)+VLOOKUP($B73,'Raw Stats'!$AK$3:$AZ$528,14,FALSE)</f>
        <v>0</v>
      </c>
      <c r="DQ73">
        <f>VLOOKUP($B73,'Raw Stats'!$AK$3:$AZ$528,15,FALSE)</f>
        <v>2</v>
      </c>
      <c r="DR73">
        <f>VLOOKUP($B73,'Raw Stats'!$AK$3:$AZ$528,16,FALSE)</f>
        <v>140</v>
      </c>
      <c r="DT73">
        <f>VLOOKUP($B73,'Raw Stats'!$S$3:$AH$528,3,FALSE)</f>
        <v>57</v>
      </c>
      <c r="DU73">
        <f>VLOOKUP($B73,'Raw Stats'!$S$3:$AH$528,4,FALSE)</f>
        <v>10</v>
      </c>
      <c r="DV73">
        <f>VLOOKUP($B73,'Raw Stats'!$S$3:$AH$528,5,FALSE)</f>
        <v>22</v>
      </c>
      <c r="DW73">
        <f>VLOOKUP($B73,'Raw Stats'!$S$3:$AH$528,6,FALSE)</f>
        <v>32</v>
      </c>
      <c r="DX73">
        <f>VLOOKUP($B73,'Raw Stats'!$S$3:$AH$528,7,FALSE)</f>
        <v>8</v>
      </c>
      <c r="DY73">
        <f>VLOOKUP($B73,'Raw Stats'!$S$3:$AH$528,8,FALSE)</f>
        <v>171</v>
      </c>
      <c r="DZ73">
        <f>VLOOKUP($B73,'Raw Stats'!$S$3:$AH$528,9,FALSE)</f>
        <v>94</v>
      </c>
      <c r="EA73">
        <f>VLOOKUP($B73,'Raw Stats'!$S$3:$AH$528,10,FALSE)</f>
        <v>21</v>
      </c>
      <c r="EB73">
        <f>VLOOKUP($B73,'Raw Stats'!$S$3:$AH$528,11,FALSE)+VLOOKUP($B73,'Raw Stats'!$S$3:$AH$528,12,FALSE)</f>
        <v>5</v>
      </c>
      <c r="EC73">
        <f>VLOOKUP($B73,'Raw Stats'!$S$3:$AH$528,13,FALSE)+VLOOKUP($B73,'Raw Stats'!$S$3:$AH$528,14,FALSE)</f>
        <v>0</v>
      </c>
      <c r="ED73">
        <f>VLOOKUP($B73,'Raw Stats'!$S$3:$AH$528,15,FALSE)</f>
        <v>1</v>
      </c>
      <c r="EE73">
        <f>VLOOKUP($B73,'Raw Stats'!$S$3:$AH$528,16,FALSE)</f>
        <v>83</v>
      </c>
    </row>
    <row r="74" spans="1:135" x14ac:dyDescent="0.2">
      <c r="A74" t="e">
        <f>VLOOKUP(B74,'ALL SKATERS'!$B$3:$I$378,9,FALSE)</f>
        <v>#REF!</v>
      </c>
      <c r="B74" t="s">
        <v>282</v>
      </c>
      <c r="C74">
        <f t="shared" si="16"/>
        <v>0.73446632636567977</v>
      </c>
      <c r="D74">
        <f t="shared" si="17"/>
        <v>0.6142529134033291</v>
      </c>
      <c r="E74">
        <f t="shared" si="18"/>
        <v>0.82070405974464489</v>
      </c>
      <c r="F74">
        <f t="shared" si="19"/>
        <v>0.96768670752710628</v>
      </c>
      <c r="G74">
        <f t="shared" si="20"/>
        <v>0.74823865995197969</v>
      </c>
      <c r="H74">
        <f>VLOOKUP(B74,'ALL SKATERS'!$B$3:$H$378,7,FALSE)</f>
        <v>0</v>
      </c>
      <c r="I74" s="29" t="e">
        <f t="shared" si="21"/>
        <v>#REF!</v>
      </c>
      <c r="J74" s="29">
        <f t="shared" si="22"/>
        <v>-97</v>
      </c>
      <c r="K74" s="29">
        <f t="shared" si="23"/>
        <v>-0.96</v>
      </c>
      <c r="L74">
        <f>BU74*'Value Calculations'!$D$3</f>
        <v>5.300560572138493</v>
      </c>
      <c r="M74">
        <f>BV74*'Value Calculations'!$D$4</f>
        <v>6.8378667849376482</v>
      </c>
      <c r="N74">
        <f>BW74*'Value Calculations'!$D$5</f>
        <v>9.021495571799333</v>
      </c>
      <c r="O74">
        <f>BX74*'Value Calculations'!$D$6</f>
        <v>0.37519479575808856</v>
      </c>
      <c r="P74">
        <f>BY74*'Value Calculations'!$D$7</f>
        <v>2.9002009428015625</v>
      </c>
      <c r="Q74">
        <f>BZ74*'Value Calculations'!$D$8</f>
        <v>4.6010530148185467</v>
      </c>
      <c r="R74">
        <f>CA74*'Value Calculations'!$D$9</f>
        <v>5.0381002935006691</v>
      </c>
      <c r="S74">
        <f>CB74*'Value Calculations'!$D$10</f>
        <v>3.6531647407620471</v>
      </c>
      <c r="T74">
        <f>CC74*'Value Calculations'!$D$11</f>
        <v>0.9907141480249374</v>
      </c>
      <c r="U74">
        <f>CD74*'Value Calculations'!$D$12</f>
        <v>0.81388273958941404</v>
      </c>
      <c r="V74">
        <f>CE74*'Value Calculations'!$D$13</f>
        <v>8.9425439360041317</v>
      </c>
      <c r="X74">
        <f>CH74*'Value Calculations'!$D$3</f>
        <v>6.9315022866426439</v>
      </c>
      <c r="Y74">
        <f>CI74*'Value Calculations'!$D$4</f>
        <v>7.1634794889822988</v>
      </c>
      <c r="Z74">
        <f>CJ74*'Value Calculations'!$D$5</f>
        <v>10.348186097063941</v>
      </c>
      <c r="AA74">
        <f>CK74*'Value Calculations'!$D$6</f>
        <v>-3.1266232979840716</v>
      </c>
      <c r="AB74">
        <f>CL74*'Value Calculations'!$D$7</f>
        <v>3.6032799592383049</v>
      </c>
      <c r="AC74">
        <f>CM74*'Value Calculations'!$D$8</f>
        <v>6.1826649886624221</v>
      </c>
      <c r="AD74">
        <f>CN74*'Value Calculations'!$D$9</f>
        <v>3.9045277274630186</v>
      </c>
      <c r="AE74">
        <f>CO74*'Value Calculations'!$D$10</f>
        <v>2.9225317926096377</v>
      </c>
      <c r="AF74">
        <f>CP74*'Value Calculations'!$D$11</f>
        <v>0</v>
      </c>
      <c r="AG74">
        <f>CQ74*'Value Calculations'!$D$12</f>
        <v>0.81388273958941404</v>
      </c>
      <c r="AH74">
        <f>CR74*'Value Calculations'!$D$13</f>
        <v>11.625307116805372</v>
      </c>
      <c r="AJ74">
        <f>CU74*'Value Calculations'!$D$3</f>
        <v>1.6309417145041516</v>
      </c>
      <c r="AK74">
        <f>CV74*'Value Calculations'!$D$4</f>
        <v>3.2561270404464993</v>
      </c>
      <c r="AL74">
        <f>CW74*'Value Calculations'!$D$5</f>
        <v>3.7147334707409017</v>
      </c>
      <c r="AM74">
        <f>CX74*'Value Calculations'!$D$6</f>
        <v>1.0005194553549028</v>
      </c>
      <c r="AN74">
        <f>CY74*'Value Calculations'!$D$7</f>
        <v>1.4940429099280776</v>
      </c>
      <c r="AO74">
        <f>CZ74*'Value Calculations'!$D$8</f>
        <v>0.43134872013923875</v>
      </c>
      <c r="AP74">
        <f>DA74*'Value Calculations'!$D$9</f>
        <v>1.6373825953877175</v>
      </c>
      <c r="AQ74">
        <f>DB74*'Value Calculations'!$D$10</f>
        <v>0.73063294815240942</v>
      </c>
      <c r="AR74">
        <f>DC74*'Value Calculations'!$D$11</f>
        <v>0.9907141480249374</v>
      </c>
      <c r="AS74">
        <f>DD74*'Value Calculations'!$D$12</f>
        <v>0</v>
      </c>
      <c r="AT74">
        <f>DE74*'Value Calculations'!$D$13</f>
        <v>3.9897503714479976</v>
      </c>
      <c r="AV74">
        <f>DH74*'Value Calculations'!$D$3</f>
        <v>14.270740001911326</v>
      </c>
      <c r="AW74">
        <f>DI74*'Value Calculations'!$D$4</f>
        <v>8.1403176011162479</v>
      </c>
      <c r="AX74">
        <f>DJ74*'Value Calculations'!$D$5</f>
        <v>15.920286303175292</v>
      </c>
      <c r="AY74">
        <f>DK74*'Value Calculations'!$D$6</f>
        <v>0.50025972767745142</v>
      </c>
      <c r="AZ74">
        <f>DL74*'Value Calculations'!$D$7</f>
        <v>2.8123160657469697</v>
      </c>
      <c r="BA74">
        <f>DM74*'Value Calculations'!$D$8</f>
        <v>2.5880923208354325</v>
      </c>
      <c r="BB74">
        <f>DN74*'Value Calculations'!$D$9</f>
        <v>5.7938153375257695</v>
      </c>
      <c r="BC74">
        <f>DO74*'Value Calculations'!$D$10</f>
        <v>5.4797471111430704</v>
      </c>
      <c r="BD74">
        <f>DP74*'Value Calculations'!$D$11</f>
        <v>1.9814282960498748</v>
      </c>
      <c r="BE74">
        <f>DQ74*'Value Calculations'!$D$12</f>
        <v>2.441648218768242</v>
      </c>
      <c r="BF74">
        <f>DR74*'Value Calculations'!$D$13</f>
        <v>14.583225495637508</v>
      </c>
      <c r="BH74">
        <f>DU74*'Value Calculations'!$D$3</f>
        <v>7.3392377152686823</v>
      </c>
      <c r="BI74">
        <f>DV74*'Value Calculations'!$D$4</f>
        <v>4.8841905606697491</v>
      </c>
      <c r="BJ74">
        <f>DW74*'Value Calculations'!$D$5</f>
        <v>8.7561574667464104</v>
      </c>
      <c r="BK74">
        <f>DX74*'Value Calculations'!$D$6</f>
        <v>-1.5007791830323542</v>
      </c>
      <c r="BL74">
        <f>DY74*'Value Calculations'!$D$7</f>
        <v>4.3063589756750478</v>
      </c>
      <c r="BM74">
        <f>DZ74*'Value Calculations'!$D$8</f>
        <v>3.5226812144704498</v>
      </c>
      <c r="BN74">
        <f>EA74*'Value Calculations'!$D$9</f>
        <v>5.1640528008381859</v>
      </c>
      <c r="BO74">
        <f>EB74*'Value Calculations'!$D$10</f>
        <v>1.4612658963048188</v>
      </c>
      <c r="BP74">
        <f>EC74*'Value Calculations'!$D$11</f>
        <v>3.9628565920997496</v>
      </c>
      <c r="BQ74">
        <f>ED74*'Value Calculations'!$D$12</f>
        <v>0</v>
      </c>
      <c r="BR74">
        <f>EE74*'Value Calculations'!$D$13</f>
        <v>11.487729517789925</v>
      </c>
      <c r="BT74">
        <f>VLOOKUP($B74,'Raw Stats'!$CM$3:$DC$528,3,FALSE)</f>
        <v>66</v>
      </c>
      <c r="BU74">
        <f>VLOOKUP($B74,'Raw Stats'!$CM$3:$DC$528,4,FALSE)</f>
        <v>13</v>
      </c>
      <c r="BV74">
        <f>VLOOKUP($B74,'Raw Stats'!$CM$3:$DC$528,5,FALSE)</f>
        <v>21</v>
      </c>
      <c r="BW74">
        <f>VLOOKUP($B74,'Raw Stats'!$CM$3:$DC$528,6,FALSE)</f>
        <v>34</v>
      </c>
      <c r="BX74">
        <f>VLOOKUP($B74,'Raw Stats'!$CM$3:$DC$528,7,FALSE)</f>
        <v>3</v>
      </c>
      <c r="BY74">
        <f>VLOOKUP($B74,'Raw Stats'!$CM$3:$DC$528,8,FALSE)</f>
        <v>33</v>
      </c>
      <c r="BZ74">
        <f>VLOOKUP($B74,'Raw Stats'!$CM$3:$DC$528,9,FALSE)</f>
        <v>64</v>
      </c>
      <c r="CA74">
        <f>VLOOKUP($B74,'Raw Stats'!$CM$3:$DC$528,10,FALSE)</f>
        <v>40</v>
      </c>
      <c r="CB74">
        <f>VLOOKUP($B74,'Raw Stats'!$CM$3:$DC$528,11,FALSE)+VLOOKUP($B74,'Raw Stats'!$CM$3:$DC$528,12,FALSE)</f>
        <v>10</v>
      </c>
      <c r="CC74">
        <f>VLOOKUP($B74,'Raw Stats'!$CM$3:$DC$528,13,FALSE)+VLOOKUP($B74,'Raw Stats'!$CM$3:$DC$528,14,FALSE)</f>
        <v>1</v>
      </c>
      <c r="CD74">
        <f>VLOOKUP($B74,'Raw Stats'!$CM$3:$DC$528,15,FALSE)</f>
        <v>1</v>
      </c>
      <c r="CE74">
        <f>VLOOKUP($B74,'Raw Stats'!$CM$3:$DC$528,16,FALSE)</f>
        <v>130</v>
      </c>
      <c r="CG74">
        <f>VLOOKUP($B74,'Raw Stats'!$BU$3:$CJ$528,3,FALSE)</f>
        <v>82</v>
      </c>
      <c r="CH74">
        <f>VLOOKUP($B74,'Raw Stats'!$BU$3:$CJ$528,4,FALSE)</f>
        <v>17</v>
      </c>
      <c r="CI74">
        <f>VLOOKUP($B74,'Raw Stats'!$BU$3:$CJ$5288,5,FALSE)</f>
        <v>22</v>
      </c>
      <c r="CJ74">
        <f>VLOOKUP($B74,'Raw Stats'!$BU$3:$CJ$528,6,FALSE)</f>
        <v>39</v>
      </c>
      <c r="CK74">
        <f>VLOOKUP($B74,'Raw Stats'!$BU$3:$CJ$528,7,FALSE)</f>
        <v>-25</v>
      </c>
      <c r="CL74">
        <f>VLOOKUP($B74,'Raw Stats'!$BU$3:$CJ$528,8,FALSE)</f>
        <v>41</v>
      </c>
      <c r="CM74">
        <f>VLOOKUP($B74,'Raw Stats'!$BU$3:$CJ$528,9,FALSE)</f>
        <v>86</v>
      </c>
      <c r="CN74">
        <f>VLOOKUP($B74,'Raw Stats'!$BU$3:$CJ$528,10,FALSE)</f>
        <v>31</v>
      </c>
      <c r="CO74">
        <f>VLOOKUP($B74,'Raw Stats'!$BU$3:$CJ$528,11,FALSE)+VLOOKUP($B74,'Raw Stats'!$BU$3:$CJ$528,12,FALSE)</f>
        <v>8</v>
      </c>
      <c r="CP74">
        <f>VLOOKUP($B74,'Raw Stats'!$BU$3:$CJ$528,13,FALSE)+VLOOKUP($B74,'Raw Stats'!$BU$3:$CJ$528,14,FALSE)</f>
        <v>0</v>
      </c>
      <c r="CQ74">
        <f>VLOOKUP($B74,'Raw Stats'!$BU$3:$CJ$528,15,FALSE)</f>
        <v>1</v>
      </c>
      <c r="CR74">
        <f>VLOOKUP($B74,'Raw Stats'!$BU$3:$CJ$528,16,FALSE)</f>
        <v>169</v>
      </c>
      <c r="CT74">
        <f>VLOOKUP($B74,'Raw Stats'!$BC$3:$BR$528,3,FALSE)</f>
        <v>23</v>
      </c>
      <c r="CU74">
        <f>VLOOKUP($B74,'Raw Stats'!$BC$3:$BR$528,4,FALSE)</f>
        <v>4</v>
      </c>
      <c r="CV74">
        <f>VLOOKUP($B74,'Raw Stats'!$BC$3:$BR$5288,5,FALSE)</f>
        <v>10</v>
      </c>
      <c r="CW74">
        <f>VLOOKUP($B74,'Raw Stats'!$BC$3:$BR$52888,6,FALSE)</f>
        <v>14</v>
      </c>
      <c r="CX74">
        <f>VLOOKUP($B74,'Raw Stats'!$BC$3:$BR$5288,7,FALSE)</f>
        <v>8</v>
      </c>
      <c r="CY74">
        <f>VLOOKUP($B74,'Raw Stats'!$BC$3:$BR$5288,8,FALSE)</f>
        <v>17</v>
      </c>
      <c r="CZ74">
        <f>VLOOKUP($B74,'Raw Stats'!$BC$3:$BR$5288,9,FALSE)</f>
        <v>6</v>
      </c>
      <c r="DA74">
        <f>VLOOKUP($B74,'Raw Stats'!$BC$3:$BR$5288,10,FALSE)</f>
        <v>13</v>
      </c>
      <c r="DB74">
        <f>VLOOKUP($B74,'Raw Stats'!$BC$3:$BR$5288,11,FALSE)+VLOOKUP($B74,'Raw Stats'!$BC$3:$BR$5288,12,FALSE)</f>
        <v>2</v>
      </c>
      <c r="DC74">
        <f>VLOOKUP($B74,'Raw Stats'!$BC$3:$BR$5288,13,FALSE)+VLOOKUP($B74,'Raw Stats'!$BC$3:$BR$5288,14,FALSE)</f>
        <v>1</v>
      </c>
      <c r="DD74">
        <f>VLOOKUP($B74,'Raw Stats'!$BC$3:$BR$5288,15,FALSE)</f>
        <v>0</v>
      </c>
      <c r="DE74">
        <f>VLOOKUP($B74,'Raw Stats'!$BC$3:$BR$5288,16,FALSE)</f>
        <v>58</v>
      </c>
      <c r="DG74">
        <f>VLOOKUP($B74,'Raw Stats'!$AK$3:$AZ$528,3,FALSE)</f>
        <v>77</v>
      </c>
      <c r="DH74">
        <f>VLOOKUP($B74,'Raw Stats'!$AK$3:$AZ$528,4,FALSE)</f>
        <v>35</v>
      </c>
      <c r="DI74">
        <f>VLOOKUP($B74,'Raw Stats'!$AK$3:$AZ$528,5,FALSE)</f>
        <v>25</v>
      </c>
      <c r="DJ74">
        <f>VLOOKUP($B74,'Raw Stats'!$AK$3:$AZ$528,6,FALSE)</f>
        <v>60</v>
      </c>
      <c r="DK74">
        <f>VLOOKUP($B74,'Raw Stats'!$AK$3:$AZ$528,7,FALSE)</f>
        <v>4</v>
      </c>
      <c r="DL74">
        <f>VLOOKUP($B74,'Raw Stats'!$AK$3:$AZ$528,8,FALSE)</f>
        <v>32</v>
      </c>
      <c r="DM74">
        <f>VLOOKUP($B74,'Raw Stats'!$AK$3:$AZ$528,9,FALSE)</f>
        <v>36</v>
      </c>
      <c r="DN74">
        <f>VLOOKUP($B74,'Raw Stats'!$AK$3:$AZ$528,10,FALSE)</f>
        <v>46</v>
      </c>
      <c r="DO74">
        <f>VLOOKUP($B74,'Raw Stats'!$AK$3:$AZ$528,11,FALSE)+VLOOKUP($B74,'Raw Stats'!$AK$3:$AZ$528,12,FALSE)</f>
        <v>15</v>
      </c>
      <c r="DP74">
        <f>VLOOKUP($B74,'Raw Stats'!$AK$3:$AZ$528,13,FALSE)+VLOOKUP($B74,'Raw Stats'!$AK$3:$AZ$528,14,FALSE)</f>
        <v>2</v>
      </c>
      <c r="DQ74">
        <f>VLOOKUP($B74,'Raw Stats'!$AK$3:$AZ$528,15,FALSE)</f>
        <v>3</v>
      </c>
      <c r="DR74">
        <f>VLOOKUP($B74,'Raw Stats'!$AK$3:$AZ$528,16,FALSE)</f>
        <v>212</v>
      </c>
      <c r="DT74">
        <f>VLOOKUP($B74,'Raw Stats'!$S$3:$AH$528,3,FALSE)</f>
        <v>66</v>
      </c>
      <c r="DU74">
        <f>VLOOKUP($B74,'Raw Stats'!$S$3:$AH$528,4,FALSE)</f>
        <v>18</v>
      </c>
      <c r="DV74">
        <f>VLOOKUP($B74,'Raw Stats'!$S$3:$AH$528,5,FALSE)</f>
        <v>15</v>
      </c>
      <c r="DW74">
        <f>VLOOKUP($B74,'Raw Stats'!$S$3:$AH$528,6,FALSE)</f>
        <v>33</v>
      </c>
      <c r="DX74">
        <f>VLOOKUP($B74,'Raw Stats'!$S$3:$AH$528,7,FALSE)</f>
        <v>-12</v>
      </c>
      <c r="DY74">
        <f>VLOOKUP($B74,'Raw Stats'!$S$3:$AH$528,8,FALSE)</f>
        <v>49</v>
      </c>
      <c r="DZ74">
        <f>VLOOKUP($B74,'Raw Stats'!$S$3:$AH$528,9,FALSE)</f>
        <v>49</v>
      </c>
      <c r="EA74">
        <f>VLOOKUP($B74,'Raw Stats'!$S$3:$AH$528,10,FALSE)</f>
        <v>41</v>
      </c>
      <c r="EB74">
        <f>VLOOKUP($B74,'Raw Stats'!$S$3:$AH$528,11,FALSE)+VLOOKUP($B74,'Raw Stats'!$S$3:$AH$528,12,FALSE)</f>
        <v>4</v>
      </c>
      <c r="EC74">
        <f>VLOOKUP($B74,'Raw Stats'!$S$3:$AH$528,13,FALSE)+VLOOKUP($B74,'Raw Stats'!$S$3:$AH$528,14,FALSE)</f>
        <v>4</v>
      </c>
      <c r="ED74">
        <f>VLOOKUP($B74,'Raw Stats'!$S$3:$AH$528,15,FALSE)</f>
        <v>0</v>
      </c>
      <c r="EE74">
        <f>VLOOKUP($B74,'Raw Stats'!$S$3:$AH$528,16,FALSE)</f>
        <v>167</v>
      </c>
    </row>
    <row r="75" spans="1:135" x14ac:dyDescent="0.2">
      <c r="A75" t="e">
        <f>VLOOKUP(B75,'ALL SKATERS'!$B$3:$I$378,9,FALSE)</f>
        <v>#REF!</v>
      </c>
      <c r="B75" t="s">
        <v>289</v>
      </c>
      <c r="C75">
        <f t="shared" si="16"/>
        <v>0.67653116811512626</v>
      </c>
      <c r="D75">
        <f t="shared" si="17"/>
        <v>0.608101448001929</v>
      </c>
      <c r="E75">
        <f t="shared" si="18"/>
        <v>0.83495955322611637</v>
      </c>
      <c r="F75">
        <f t="shared" si="19"/>
        <v>0.46054482459820967</v>
      </c>
      <c r="G75">
        <f t="shared" si="20"/>
        <v>0.80839047371478423</v>
      </c>
      <c r="H75">
        <f>VLOOKUP(B75,'ALL SKATERS'!$B$3:$H$378,7,FALSE)</f>
        <v>0</v>
      </c>
      <c r="I75" s="29" t="e">
        <f t="shared" si="21"/>
        <v>#REF!</v>
      </c>
      <c r="J75" s="29">
        <f t="shared" si="22"/>
        <v>-97</v>
      </c>
      <c r="K75" s="29">
        <f t="shared" si="23"/>
        <v>-0.96</v>
      </c>
      <c r="L75">
        <f>BU75*'Value Calculations'!$D$3</f>
        <v>5.7082960007645305</v>
      </c>
      <c r="M75">
        <f>BV75*'Value Calculations'!$D$4</f>
        <v>7.8147048970715982</v>
      </c>
      <c r="N75">
        <f>BW75*'Value Calculations'!$D$5</f>
        <v>10.082847992011018</v>
      </c>
      <c r="O75">
        <f>BX75*'Value Calculations'!$D$6</f>
        <v>1.3757142511129914</v>
      </c>
      <c r="P75">
        <f>BY75*'Value Calculations'!$D$7</f>
        <v>1.7576975410918561</v>
      </c>
      <c r="Q75">
        <f>BZ75*'Value Calculations'!$D$8</f>
        <v>4.3134872013923875</v>
      </c>
      <c r="R75">
        <f>CA75*'Value Calculations'!$D$9</f>
        <v>4.7861952788256357</v>
      </c>
      <c r="S75">
        <f>CB75*'Value Calculations'!$D$10</f>
        <v>3.2878482666858426</v>
      </c>
      <c r="T75">
        <f>CC75*'Value Calculations'!$D$11</f>
        <v>0</v>
      </c>
      <c r="U75">
        <f>CD75*'Value Calculations'!$D$12</f>
        <v>3.2555309583576562</v>
      </c>
      <c r="V75">
        <f>CE75*'Value Calculations'!$D$13</f>
        <v>10.387108725666339</v>
      </c>
      <c r="X75">
        <f>CH75*'Value Calculations'!$D$3</f>
        <v>8.5624440011467957</v>
      </c>
      <c r="Y75">
        <f>CI75*'Value Calculations'!$D$4</f>
        <v>4.8841905606697491</v>
      </c>
      <c r="Z75">
        <f>CJ75*'Value Calculations'!$D$5</f>
        <v>9.5521717819051766</v>
      </c>
      <c r="AA75">
        <f>CK75*'Value Calculations'!$D$6</f>
        <v>-0.75038959151617712</v>
      </c>
      <c r="AB75">
        <f>CL75*'Value Calculations'!$D$7</f>
        <v>2.4607765575285985</v>
      </c>
      <c r="AC75">
        <f>CM75*'Value Calculations'!$D$8</f>
        <v>3.3070068544008304</v>
      </c>
      <c r="AD75">
        <f>CN75*'Value Calculations'!$D$9</f>
        <v>4.4083377568130855</v>
      </c>
      <c r="AE75">
        <f>CO75*'Value Calculations'!$D$10</f>
        <v>1.0959494222286141</v>
      </c>
      <c r="AF75">
        <f>CP75*'Value Calculations'!$D$11</f>
        <v>0.9907141480249374</v>
      </c>
      <c r="AG75">
        <f>CQ75*'Value Calculations'!$D$12</f>
        <v>0.81388273958941404</v>
      </c>
      <c r="AH75">
        <f>CR75*'Value Calculations'!$D$13</f>
        <v>12.106828713359441</v>
      </c>
      <c r="AJ75">
        <f>CU75*'Value Calculations'!$D$3</f>
        <v>4.0773542862603787</v>
      </c>
      <c r="AK75">
        <f>CV75*'Value Calculations'!$D$4</f>
        <v>8.1403176011162479</v>
      </c>
      <c r="AL75">
        <f>CW75*'Value Calculations'!$D$5</f>
        <v>9.2868336768522539</v>
      </c>
      <c r="AM75">
        <f>CX75*'Value Calculations'!$D$6</f>
        <v>-0.75038959151617712</v>
      </c>
      <c r="AN75">
        <f>CY75*'Value Calculations'!$D$7</f>
        <v>1.4061580328734848</v>
      </c>
      <c r="AO75">
        <f>CZ75*'Value Calculations'!$D$8</f>
        <v>3.1632239476877508</v>
      </c>
      <c r="AP75">
        <f>DA75*'Value Calculations'!$D$9</f>
        <v>2.5190501467503346</v>
      </c>
      <c r="AQ75">
        <f>DB75*'Value Calculations'!$D$10</f>
        <v>4.7491141629906615</v>
      </c>
      <c r="AR75">
        <f>DC75*'Value Calculations'!$D$11</f>
        <v>0</v>
      </c>
      <c r="AS75">
        <f>DD75*'Value Calculations'!$D$12</f>
        <v>0.81388273958941404</v>
      </c>
      <c r="AT75">
        <f>DE75*'Value Calculations'!$D$13</f>
        <v>6.6725135522492369</v>
      </c>
      <c r="AV75">
        <f>DH75*'Value Calculations'!$D$3</f>
        <v>3.2618834290083032</v>
      </c>
      <c r="AW75">
        <f>DI75*'Value Calculations'!$D$4</f>
        <v>4.8841905606697491</v>
      </c>
      <c r="AX75">
        <f>DJ75*'Value Calculations'!$D$5</f>
        <v>6.1027764162171954</v>
      </c>
      <c r="AY75">
        <f>DK75*'Value Calculations'!$D$6</f>
        <v>0.25012986383872571</v>
      </c>
      <c r="AZ75">
        <f>DL75*'Value Calculations'!$D$7</f>
        <v>0.52730926232755682</v>
      </c>
      <c r="BA75">
        <f>DM75*'Value Calculations'!$D$8</f>
        <v>2.084852147339654</v>
      </c>
      <c r="BB75">
        <f>DN75*'Value Calculations'!$D$9</f>
        <v>3.0228601761004015</v>
      </c>
      <c r="BC75">
        <f>DO75*'Value Calculations'!$D$10</f>
        <v>2.9225317926096377</v>
      </c>
      <c r="BD75">
        <f>DP75*'Value Calculations'!$D$11</f>
        <v>0</v>
      </c>
      <c r="BE75">
        <f>DQ75*'Value Calculations'!$D$12</f>
        <v>0</v>
      </c>
      <c r="BF75">
        <f>DR75*'Value Calculations'!$D$13</f>
        <v>6.8788799507724097</v>
      </c>
      <c r="BH75">
        <f>DU75*'Value Calculations'!$D$3</f>
        <v>6.9315022866426439</v>
      </c>
      <c r="BI75">
        <f>DV75*'Value Calculations'!$D$4</f>
        <v>12.373282753696698</v>
      </c>
      <c r="BJ75">
        <f>DW75*'Value Calculations'!$D$5</f>
        <v>14.593595777910686</v>
      </c>
      <c r="BK75">
        <f>DX75*'Value Calculations'!$D$6</f>
        <v>1.6258441149517171</v>
      </c>
      <c r="BL75">
        <f>DY75*'Value Calculations'!$D$7</f>
        <v>3.1638555739653409</v>
      </c>
      <c r="BM75">
        <f>DZ75*'Value Calculations'!$D$8</f>
        <v>4.816727374888166</v>
      </c>
      <c r="BN75">
        <f>EA75*'Value Calculations'!$D$9</f>
        <v>4.156432742138052</v>
      </c>
      <c r="BO75">
        <f>EB75*'Value Calculations'!$D$10</f>
        <v>4.7491141629906615</v>
      </c>
      <c r="BP75">
        <f>EC75*'Value Calculations'!$D$11</f>
        <v>0</v>
      </c>
      <c r="BQ75">
        <f>ED75*'Value Calculations'!$D$12</f>
        <v>2.441648218768242</v>
      </c>
      <c r="BR75">
        <f>EE75*'Value Calculations'!$D$13</f>
        <v>12.244406312374888</v>
      </c>
      <c r="BT75">
        <f>VLOOKUP($B75,'Raw Stats'!$CM$3:$DC$528,3,FALSE)</f>
        <v>78</v>
      </c>
      <c r="BU75">
        <f>VLOOKUP($B75,'Raw Stats'!$CM$3:$DC$528,4,FALSE)</f>
        <v>14</v>
      </c>
      <c r="BV75">
        <f>VLOOKUP($B75,'Raw Stats'!$CM$3:$DC$528,5,FALSE)</f>
        <v>24</v>
      </c>
      <c r="BW75">
        <f>VLOOKUP($B75,'Raw Stats'!$CM$3:$DC$528,6,FALSE)</f>
        <v>38</v>
      </c>
      <c r="BX75">
        <f>VLOOKUP($B75,'Raw Stats'!$CM$3:$DC$528,7,FALSE)</f>
        <v>11</v>
      </c>
      <c r="BY75">
        <f>VLOOKUP($B75,'Raw Stats'!$CM$3:$DC$528,8,FALSE)</f>
        <v>20</v>
      </c>
      <c r="BZ75">
        <f>VLOOKUP($B75,'Raw Stats'!$CM$3:$DC$528,9,FALSE)</f>
        <v>60</v>
      </c>
      <c r="CA75">
        <f>VLOOKUP($B75,'Raw Stats'!$CM$3:$DC$528,10,FALSE)</f>
        <v>38</v>
      </c>
      <c r="CB75">
        <f>VLOOKUP($B75,'Raw Stats'!$CM$3:$DC$528,11,FALSE)+VLOOKUP($B75,'Raw Stats'!$CM$3:$DC$528,12,FALSE)</f>
        <v>9</v>
      </c>
      <c r="CC75">
        <f>VLOOKUP($B75,'Raw Stats'!$CM$3:$DC$528,13,FALSE)+VLOOKUP($B75,'Raw Stats'!$CM$3:$DC$528,14,FALSE)</f>
        <v>0</v>
      </c>
      <c r="CD75">
        <f>VLOOKUP($B75,'Raw Stats'!$CM$3:$DC$528,15,FALSE)</f>
        <v>4</v>
      </c>
      <c r="CE75">
        <f>VLOOKUP($B75,'Raw Stats'!$CM$3:$DC$528,16,FALSE)</f>
        <v>151</v>
      </c>
      <c r="CG75">
        <f>VLOOKUP($B75,'Raw Stats'!$BU$3:$CJ$528,3,FALSE)</f>
        <v>78</v>
      </c>
      <c r="CH75">
        <f>VLOOKUP($B75,'Raw Stats'!$BU$3:$CJ$528,4,FALSE)</f>
        <v>21</v>
      </c>
      <c r="CI75">
        <f>VLOOKUP($B75,'Raw Stats'!$BU$3:$CJ$5288,5,FALSE)</f>
        <v>15</v>
      </c>
      <c r="CJ75">
        <f>VLOOKUP($B75,'Raw Stats'!$BU$3:$CJ$528,6,FALSE)</f>
        <v>36</v>
      </c>
      <c r="CK75">
        <f>VLOOKUP($B75,'Raw Stats'!$BU$3:$CJ$528,7,FALSE)</f>
        <v>-6</v>
      </c>
      <c r="CL75">
        <f>VLOOKUP($B75,'Raw Stats'!$BU$3:$CJ$528,8,FALSE)</f>
        <v>28</v>
      </c>
      <c r="CM75">
        <f>VLOOKUP($B75,'Raw Stats'!$BU$3:$CJ$528,9,FALSE)</f>
        <v>46</v>
      </c>
      <c r="CN75">
        <f>VLOOKUP($B75,'Raw Stats'!$BU$3:$CJ$528,10,FALSE)</f>
        <v>35</v>
      </c>
      <c r="CO75">
        <f>VLOOKUP($B75,'Raw Stats'!$BU$3:$CJ$528,11,FALSE)+VLOOKUP($B75,'Raw Stats'!$BU$3:$CJ$528,12,FALSE)</f>
        <v>3</v>
      </c>
      <c r="CP75">
        <f>VLOOKUP($B75,'Raw Stats'!$BU$3:$CJ$528,13,FALSE)+VLOOKUP($B75,'Raw Stats'!$BU$3:$CJ$528,14,FALSE)</f>
        <v>1</v>
      </c>
      <c r="CQ75">
        <f>VLOOKUP($B75,'Raw Stats'!$BU$3:$CJ$528,15,FALSE)</f>
        <v>1</v>
      </c>
      <c r="CR75">
        <f>VLOOKUP($B75,'Raw Stats'!$BU$3:$CJ$528,16,FALSE)</f>
        <v>176</v>
      </c>
      <c r="CT75">
        <f>VLOOKUP($B75,'Raw Stats'!$BC$3:$BR$528,3,FALSE)</f>
        <v>48</v>
      </c>
      <c r="CU75">
        <f>VLOOKUP($B75,'Raw Stats'!$BC$3:$BR$528,4,FALSE)</f>
        <v>10</v>
      </c>
      <c r="CV75">
        <f>VLOOKUP($B75,'Raw Stats'!$BC$3:$BR$5288,5,FALSE)</f>
        <v>25</v>
      </c>
      <c r="CW75">
        <f>VLOOKUP($B75,'Raw Stats'!$BC$3:$BR$52888,6,FALSE)</f>
        <v>35</v>
      </c>
      <c r="CX75">
        <f>VLOOKUP($B75,'Raw Stats'!$BC$3:$BR$5288,7,FALSE)</f>
        <v>-6</v>
      </c>
      <c r="CY75">
        <f>VLOOKUP($B75,'Raw Stats'!$BC$3:$BR$5288,8,FALSE)</f>
        <v>16</v>
      </c>
      <c r="CZ75">
        <f>VLOOKUP($B75,'Raw Stats'!$BC$3:$BR$5288,9,FALSE)</f>
        <v>44</v>
      </c>
      <c r="DA75">
        <f>VLOOKUP($B75,'Raw Stats'!$BC$3:$BR$5288,10,FALSE)</f>
        <v>20</v>
      </c>
      <c r="DB75">
        <f>VLOOKUP($B75,'Raw Stats'!$BC$3:$BR$5288,11,FALSE)+VLOOKUP($B75,'Raw Stats'!$BC$3:$BR$5288,12,FALSE)</f>
        <v>13</v>
      </c>
      <c r="DC75">
        <f>VLOOKUP($B75,'Raw Stats'!$BC$3:$BR$5288,13,FALSE)+VLOOKUP($B75,'Raw Stats'!$BC$3:$BR$5288,14,FALSE)</f>
        <v>0</v>
      </c>
      <c r="DD75">
        <f>VLOOKUP($B75,'Raw Stats'!$BC$3:$BR$5288,15,FALSE)</f>
        <v>1</v>
      </c>
      <c r="DE75">
        <f>VLOOKUP($B75,'Raw Stats'!$BC$3:$BR$5288,16,FALSE)</f>
        <v>97</v>
      </c>
      <c r="DG75">
        <f>VLOOKUP($B75,'Raw Stats'!$AK$3:$AZ$528,3,FALSE)</f>
        <v>65</v>
      </c>
      <c r="DH75">
        <f>VLOOKUP($B75,'Raw Stats'!$AK$3:$AZ$528,4,FALSE)</f>
        <v>8</v>
      </c>
      <c r="DI75">
        <f>VLOOKUP($B75,'Raw Stats'!$AK$3:$AZ$528,5,FALSE)</f>
        <v>15</v>
      </c>
      <c r="DJ75">
        <f>VLOOKUP($B75,'Raw Stats'!$AK$3:$AZ$528,6,FALSE)</f>
        <v>23</v>
      </c>
      <c r="DK75">
        <f>VLOOKUP($B75,'Raw Stats'!$AK$3:$AZ$528,7,FALSE)</f>
        <v>2</v>
      </c>
      <c r="DL75">
        <f>VLOOKUP($B75,'Raw Stats'!$AK$3:$AZ$528,8,FALSE)</f>
        <v>6</v>
      </c>
      <c r="DM75">
        <f>VLOOKUP($B75,'Raw Stats'!$AK$3:$AZ$528,9,FALSE)</f>
        <v>29</v>
      </c>
      <c r="DN75">
        <f>VLOOKUP($B75,'Raw Stats'!$AK$3:$AZ$528,10,FALSE)</f>
        <v>24</v>
      </c>
      <c r="DO75">
        <f>VLOOKUP($B75,'Raw Stats'!$AK$3:$AZ$528,11,FALSE)+VLOOKUP($B75,'Raw Stats'!$AK$3:$AZ$528,12,FALSE)</f>
        <v>8</v>
      </c>
      <c r="DP75">
        <f>VLOOKUP($B75,'Raw Stats'!$AK$3:$AZ$528,13,FALSE)+VLOOKUP($B75,'Raw Stats'!$AK$3:$AZ$528,14,FALSE)</f>
        <v>0</v>
      </c>
      <c r="DQ75">
        <f>VLOOKUP($B75,'Raw Stats'!$AK$3:$AZ$528,15,FALSE)</f>
        <v>0</v>
      </c>
      <c r="DR75">
        <f>VLOOKUP($B75,'Raw Stats'!$AK$3:$AZ$528,16,FALSE)</f>
        <v>100</v>
      </c>
      <c r="DT75">
        <f>VLOOKUP($B75,'Raw Stats'!$S$3:$AH$528,3,FALSE)</f>
        <v>83</v>
      </c>
      <c r="DU75">
        <f>VLOOKUP($B75,'Raw Stats'!$S$3:$AH$528,4,FALSE)</f>
        <v>17</v>
      </c>
      <c r="DV75">
        <f>VLOOKUP($B75,'Raw Stats'!$S$3:$AH$528,5,FALSE)</f>
        <v>38</v>
      </c>
      <c r="DW75">
        <f>VLOOKUP($B75,'Raw Stats'!$S$3:$AH$528,6,FALSE)</f>
        <v>55</v>
      </c>
      <c r="DX75">
        <f>VLOOKUP($B75,'Raw Stats'!$S$3:$AH$528,7,FALSE)</f>
        <v>13</v>
      </c>
      <c r="DY75">
        <f>VLOOKUP($B75,'Raw Stats'!$S$3:$AH$528,8,FALSE)</f>
        <v>36</v>
      </c>
      <c r="DZ75">
        <f>VLOOKUP($B75,'Raw Stats'!$S$3:$AH$528,9,FALSE)</f>
        <v>67</v>
      </c>
      <c r="EA75">
        <f>VLOOKUP($B75,'Raw Stats'!$S$3:$AH$528,10,FALSE)</f>
        <v>33</v>
      </c>
      <c r="EB75">
        <f>VLOOKUP($B75,'Raw Stats'!$S$3:$AH$528,11,FALSE)+VLOOKUP($B75,'Raw Stats'!$S$3:$AH$528,12,FALSE)</f>
        <v>13</v>
      </c>
      <c r="EC75">
        <f>VLOOKUP($B75,'Raw Stats'!$S$3:$AH$528,13,FALSE)+VLOOKUP($B75,'Raw Stats'!$S$3:$AH$528,14,FALSE)</f>
        <v>0</v>
      </c>
      <c r="ED75">
        <f>VLOOKUP($B75,'Raw Stats'!$S$3:$AH$528,15,FALSE)</f>
        <v>3</v>
      </c>
      <c r="EE75">
        <f>VLOOKUP($B75,'Raw Stats'!$S$3:$AH$528,16,FALSE)</f>
        <v>178</v>
      </c>
    </row>
    <row r="76" spans="1:135" x14ac:dyDescent="0.2">
      <c r="A76" t="e">
        <f>VLOOKUP(B76,'ALL SKATERS'!$B$3:$I$378,9,FALSE)</f>
        <v>#REF!</v>
      </c>
      <c r="B76" t="s">
        <v>238</v>
      </c>
      <c r="C76">
        <f t="shared" si="16"/>
        <v>0.74941097522784406</v>
      </c>
      <c r="D76">
        <f t="shared" si="17"/>
        <v>0.69274262919623431</v>
      </c>
      <c r="E76" t="e">
        <f t="shared" si="18"/>
        <v>#N/A</v>
      </c>
      <c r="F76" t="e">
        <f t="shared" si="19"/>
        <v>#N/A</v>
      </c>
      <c r="G76" t="e">
        <f t="shared" si="20"/>
        <v>#N/A</v>
      </c>
      <c r="H76">
        <f>VLOOKUP(B76,'ALL SKATERS'!$B$3:$H$378,7,FALSE)</f>
        <v>0</v>
      </c>
      <c r="I76" s="29" t="e">
        <f t="shared" si="21"/>
        <v>#REF!</v>
      </c>
      <c r="J76" s="29">
        <f t="shared" si="22"/>
        <v>-97</v>
      </c>
      <c r="K76" s="29">
        <f t="shared" si="23"/>
        <v>-0.96</v>
      </c>
      <c r="L76">
        <f>BU76*'Value Calculations'!$D$3</f>
        <v>9.7856502870249091</v>
      </c>
      <c r="M76">
        <f>BV76*'Value Calculations'!$D$4</f>
        <v>4.2329651525804488</v>
      </c>
      <c r="N76">
        <f>BW76*'Value Calculations'!$D$5</f>
        <v>9.8175098869580975</v>
      </c>
      <c r="O76">
        <f>BX76*'Value Calculations'!$D$6</f>
        <v>0.25012986383872571</v>
      </c>
      <c r="P76">
        <f>BY76*'Value Calculations'!$D$7</f>
        <v>2.4607765575285985</v>
      </c>
      <c r="Q76">
        <f>BZ76*'Value Calculations'!$D$8</f>
        <v>11.143175270263669</v>
      </c>
      <c r="R76">
        <f>CA76*'Value Calculations'!$D$9</f>
        <v>4.0304802348005353</v>
      </c>
      <c r="S76">
        <f>CB76*'Value Calculations'!$D$10</f>
        <v>2.9225317926096377</v>
      </c>
      <c r="T76">
        <f>CC76*'Value Calculations'!$D$11</f>
        <v>0.9907141480249374</v>
      </c>
      <c r="U76">
        <f>CD76*'Value Calculations'!$D$12</f>
        <v>4.0694136979470699</v>
      </c>
      <c r="V76">
        <f>CE76*'Value Calculations'!$D$13</f>
        <v>10.24953112665089</v>
      </c>
      <c r="X76">
        <f>CH76*'Value Calculations'!$D$3</f>
        <v>5.7082960007645305</v>
      </c>
      <c r="Y76">
        <f>CI76*'Value Calculations'!$D$4</f>
        <v>7.1634794889822988</v>
      </c>
      <c r="Z76">
        <f>CJ76*'Value Calculations'!$D$5</f>
        <v>9.5521717819051766</v>
      </c>
      <c r="AA76">
        <f>CK76*'Value Calculations'!$D$6</f>
        <v>1.5007791830323542</v>
      </c>
      <c r="AB76">
        <f>CL76*'Value Calculations'!$D$7</f>
        <v>3.8669345904020833</v>
      </c>
      <c r="AC76">
        <f>CM76*'Value Calculations'!$D$8</f>
        <v>12.581004337394464</v>
      </c>
      <c r="AD76">
        <f>CN76*'Value Calculations'!$D$9</f>
        <v>2.8969076687628847</v>
      </c>
      <c r="AE76">
        <f>CO76*'Value Calculations'!$D$10</f>
        <v>2.1918988444572283</v>
      </c>
      <c r="AF76">
        <f>CP76*'Value Calculations'!$D$11</f>
        <v>0</v>
      </c>
      <c r="AG76">
        <f>CQ76*'Value Calculations'!$D$12</f>
        <v>0.81388273958941404</v>
      </c>
      <c r="AH76">
        <f>CR76*'Value Calculations'!$D$13</f>
        <v>9.8367983296045463</v>
      </c>
      <c r="AJ76" t="e">
        <f>CU76*'Value Calculations'!$D$3</f>
        <v>#N/A</v>
      </c>
      <c r="AK76" t="e">
        <f>CV76*'Value Calculations'!$D$4</f>
        <v>#N/A</v>
      </c>
      <c r="AL76" t="e">
        <f>CW76*'Value Calculations'!$D$5</f>
        <v>#N/A</v>
      </c>
      <c r="AM76" t="e">
        <f>CX76*'Value Calculations'!$D$6</f>
        <v>#N/A</v>
      </c>
      <c r="AN76" t="e">
        <f>CY76*'Value Calculations'!$D$7</f>
        <v>#N/A</v>
      </c>
      <c r="AO76" t="e">
        <f>CZ76*'Value Calculations'!$D$8</f>
        <v>#N/A</v>
      </c>
      <c r="AP76" t="e">
        <f>DA76*'Value Calculations'!$D$9</f>
        <v>#N/A</v>
      </c>
      <c r="AQ76" t="e">
        <f>DB76*'Value Calculations'!$D$10</f>
        <v>#N/A</v>
      </c>
      <c r="AR76" t="e">
        <f>DC76*'Value Calculations'!$D$11</f>
        <v>#N/A</v>
      </c>
      <c r="AS76" t="e">
        <f>DD76*'Value Calculations'!$D$12</f>
        <v>#N/A</v>
      </c>
      <c r="AT76" t="e">
        <f>DE76*'Value Calculations'!$D$13</f>
        <v>#N/A</v>
      </c>
      <c r="AV76" t="e">
        <f>DH76*'Value Calculations'!$D$3</f>
        <v>#N/A</v>
      </c>
      <c r="AW76" t="e">
        <f>DI76*'Value Calculations'!$D$4</f>
        <v>#N/A</v>
      </c>
      <c r="AX76" t="e">
        <f>DJ76*'Value Calculations'!$D$5</f>
        <v>#N/A</v>
      </c>
      <c r="AY76" t="e">
        <f>DK76*'Value Calculations'!$D$6</f>
        <v>#N/A</v>
      </c>
      <c r="AZ76" t="e">
        <f>DL76*'Value Calculations'!$D$7</f>
        <v>#N/A</v>
      </c>
      <c r="BA76" t="e">
        <f>DM76*'Value Calculations'!$D$8</f>
        <v>#N/A</v>
      </c>
      <c r="BB76" t="e">
        <f>DN76*'Value Calculations'!$D$9</f>
        <v>#N/A</v>
      </c>
      <c r="BC76" t="e">
        <f>DO76*'Value Calculations'!$D$10</f>
        <v>#N/A</v>
      </c>
      <c r="BD76" t="e">
        <f>DP76*'Value Calculations'!$D$11</f>
        <v>#N/A</v>
      </c>
      <c r="BE76" t="e">
        <f>DQ76*'Value Calculations'!$D$12</f>
        <v>#N/A</v>
      </c>
      <c r="BF76" t="e">
        <f>DR76*'Value Calculations'!$D$13</f>
        <v>#N/A</v>
      </c>
      <c r="BH76" t="e">
        <f>DU76*'Value Calculations'!$D$3</f>
        <v>#N/A</v>
      </c>
      <c r="BI76" t="e">
        <f>DV76*'Value Calculations'!$D$4</f>
        <v>#N/A</v>
      </c>
      <c r="BJ76" t="e">
        <f>DW76*'Value Calculations'!$D$5</f>
        <v>#N/A</v>
      </c>
      <c r="BK76" t="e">
        <f>DX76*'Value Calculations'!$D$6</f>
        <v>#N/A</v>
      </c>
      <c r="BL76" t="e">
        <f>DY76*'Value Calculations'!$D$7</f>
        <v>#N/A</v>
      </c>
      <c r="BM76" t="e">
        <f>DZ76*'Value Calculations'!$D$8</f>
        <v>#N/A</v>
      </c>
      <c r="BN76" t="e">
        <f>EA76*'Value Calculations'!$D$9</f>
        <v>#N/A</v>
      </c>
      <c r="BO76" t="e">
        <f>EB76*'Value Calculations'!$D$10</f>
        <v>#N/A</v>
      </c>
      <c r="BP76" t="e">
        <f>EC76*'Value Calculations'!$D$11</f>
        <v>#N/A</v>
      </c>
      <c r="BQ76" t="e">
        <f>ED76*'Value Calculations'!$D$12</f>
        <v>#N/A</v>
      </c>
      <c r="BR76" t="e">
        <f>EE76*'Value Calculations'!$D$13</f>
        <v>#N/A</v>
      </c>
      <c r="BT76">
        <f>VLOOKUP($B76,'Raw Stats'!$CM$3:$DC$528,3,FALSE)</f>
        <v>80</v>
      </c>
      <c r="BU76">
        <f>VLOOKUP($B76,'Raw Stats'!$CM$3:$DC$528,4,FALSE)</f>
        <v>24</v>
      </c>
      <c r="BV76">
        <f>VLOOKUP($B76,'Raw Stats'!$CM$3:$DC$528,5,FALSE)</f>
        <v>13</v>
      </c>
      <c r="BW76">
        <f>VLOOKUP($B76,'Raw Stats'!$CM$3:$DC$528,6,FALSE)</f>
        <v>37</v>
      </c>
      <c r="BX76">
        <f>VLOOKUP($B76,'Raw Stats'!$CM$3:$DC$528,7,FALSE)</f>
        <v>2</v>
      </c>
      <c r="BY76">
        <f>VLOOKUP($B76,'Raw Stats'!$CM$3:$DC$528,8,FALSE)</f>
        <v>28</v>
      </c>
      <c r="BZ76">
        <f>VLOOKUP($B76,'Raw Stats'!$CM$3:$DC$528,9,FALSE)</f>
        <v>155</v>
      </c>
      <c r="CA76">
        <f>VLOOKUP($B76,'Raw Stats'!$CM$3:$DC$528,10,FALSE)</f>
        <v>32</v>
      </c>
      <c r="CB76">
        <f>VLOOKUP($B76,'Raw Stats'!$CM$3:$DC$528,11,FALSE)+VLOOKUP($B76,'Raw Stats'!$CM$3:$DC$528,12,FALSE)</f>
        <v>8</v>
      </c>
      <c r="CC76">
        <f>VLOOKUP($B76,'Raw Stats'!$CM$3:$DC$528,13,FALSE)+VLOOKUP($B76,'Raw Stats'!$CM$3:$DC$528,14,FALSE)</f>
        <v>1</v>
      </c>
      <c r="CD76">
        <f>VLOOKUP($B76,'Raw Stats'!$CM$3:$DC$528,15,FALSE)</f>
        <v>5</v>
      </c>
      <c r="CE76">
        <f>VLOOKUP($B76,'Raw Stats'!$CM$3:$DC$528,16,FALSE)</f>
        <v>149</v>
      </c>
      <c r="CG76">
        <f>VLOOKUP($B76,'Raw Stats'!$BU$3:$CJ$528,3,FALSE)</f>
        <v>81</v>
      </c>
      <c r="CH76">
        <f>VLOOKUP($B76,'Raw Stats'!$BU$3:$CJ$528,4,FALSE)</f>
        <v>14</v>
      </c>
      <c r="CI76">
        <f>VLOOKUP($B76,'Raw Stats'!$BU$3:$CJ$5288,5,FALSE)</f>
        <v>22</v>
      </c>
      <c r="CJ76">
        <f>VLOOKUP($B76,'Raw Stats'!$BU$3:$CJ$528,6,FALSE)</f>
        <v>36</v>
      </c>
      <c r="CK76">
        <f>VLOOKUP($B76,'Raw Stats'!$BU$3:$CJ$528,7,FALSE)</f>
        <v>12</v>
      </c>
      <c r="CL76">
        <f>VLOOKUP($B76,'Raw Stats'!$BU$3:$CJ$528,8,FALSE)</f>
        <v>44</v>
      </c>
      <c r="CM76">
        <f>VLOOKUP($B76,'Raw Stats'!$BU$3:$CJ$528,9,FALSE)</f>
        <v>175</v>
      </c>
      <c r="CN76">
        <f>VLOOKUP($B76,'Raw Stats'!$BU$3:$CJ$528,10,FALSE)</f>
        <v>23</v>
      </c>
      <c r="CO76">
        <f>VLOOKUP($B76,'Raw Stats'!$BU$3:$CJ$528,11,FALSE)+VLOOKUP($B76,'Raw Stats'!$BU$3:$CJ$528,12,FALSE)</f>
        <v>6</v>
      </c>
      <c r="CP76">
        <f>VLOOKUP($B76,'Raw Stats'!$BU$3:$CJ$528,13,FALSE)+VLOOKUP($B76,'Raw Stats'!$BU$3:$CJ$528,14,FALSE)</f>
        <v>0</v>
      </c>
      <c r="CQ76">
        <f>VLOOKUP($B76,'Raw Stats'!$BU$3:$CJ$528,15,FALSE)</f>
        <v>1</v>
      </c>
      <c r="CR76">
        <f>VLOOKUP($B76,'Raw Stats'!$BU$3:$CJ$528,16,FALSE)</f>
        <v>143</v>
      </c>
      <c r="CT76" t="e">
        <f>VLOOKUP($B76,'Raw Stats'!$BC$3:$BR$528,3,FALSE)</f>
        <v>#N/A</v>
      </c>
      <c r="CU76" t="e">
        <f>VLOOKUP($B76,'Raw Stats'!$BC$3:$BR$528,4,FALSE)</f>
        <v>#N/A</v>
      </c>
      <c r="CV76" t="e">
        <f>VLOOKUP($B76,'Raw Stats'!$BC$3:$BR$5288,5,FALSE)</f>
        <v>#N/A</v>
      </c>
      <c r="CW76" t="e">
        <f>VLOOKUP($B76,'Raw Stats'!$BC$3:$BR$52888,6,FALSE)</f>
        <v>#N/A</v>
      </c>
      <c r="CX76" t="e">
        <f>VLOOKUP($B76,'Raw Stats'!$BC$3:$BR$5288,7,FALSE)</f>
        <v>#N/A</v>
      </c>
      <c r="CY76" t="e">
        <f>VLOOKUP($B76,'Raw Stats'!$BC$3:$BR$5288,8,FALSE)</f>
        <v>#N/A</v>
      </c>
      <c r="CZ76" t="e">
        <f>VLOOKUP($B76,'Raw Stats'!$BC$3:$BR$5288,9,FALSE)</f>
        <v>#N/A</v>
      </c>
      <c r="DA76" t="e">
        <f>VLOOKUP($B76,'Raw Stats'!$BC$3:$BR$5288,10,FALSE)</f>
        <v>#N/A</v>
      </c>
      <c r="DB76" t="e">
        <f>VLOOKUP($B76,'Raw Stats'!$BC$3:$BR$5288,11,FALSE)+VLOOKUP($B76,'Raw Stats'!$BC$3:$BR$5288,12,FALSE)</f>
        <v>#N/A</v>
      </c>
      <c r="DC76" t="e">
        <f>VLOOKUP($B76,'Raw Stats'!$BC$3:$BR$5288,13,FALSE)+VLOOKUP($B76,'Raw Stats'!$BC$3:$BR$5288,14,FALSE)</f>
        <v>#N/A</v>
      </c>
      <c r="DD76" t="e">
        <f>VLOOKUP($B76,'Raw Stats'!$BC$3:$BR$5288,15,FALSE)</f>
        <v>#N/A</v>
      </c>
      <c r="DE76" t="e">
        <f>VLOOKUP($B76,'Raw Stats'!$BC$3:$BR$5288,16,FALSE)</f>
        <v>#N/A</v>
      </c>
      <c r="DG76" t="e">
        <f>VLOOKUP($B76,'Raw Stats'!$AK$3:$AZ$528,3,FALSE)</f>
        <v>#N/A</v>
      </c>
      <c r="DH76" t="e">
        <f>VLOOKUP($B76,'Raw Stats'!$AK$3:$AZ$528,4,FALSE)</f>
        <v>#N/A</v>
      </c>
      <c r="DI76" t="e">
        <f>VLOOKUP($B76,'Raw Stats'!$AK$3:$AZ$528,5,FALSE)</f>
        <v>#N/A</v>
      </c>
      <c r="DJ76" t="e">
        <f>VLOOKUP($B76,'Raw Stats'!$AK$3:$AZ$528,6,FALSE)</f>
        <v>#N/A</v>
      </c>
      <c r="DK76" t="e">
        <f>VLOOKUP($B76,'Raw Stats'!$AK$3:$AZ$528,7,FALSE)</f>
        <v>#N/A</v>
      </c>
      <c r="DL76" t="e">
        <f>VLOOKUP($B76,'Raw Stats'!$AK$3:$AZ$528,8,FALSE)</f>
        <v>#N/A</v>
      </c>
      <c r="DM76" t="e">
        <f>VLOOKUP($B76,'Raw Stats'!$AK$3:$AZ$528,9,FALSE)</f>
        <v>#N/A</v>
      </c>
      <c r="DN76" t="e">
        <f>VLOOKUP($B76,'Raw Stats'!$AK$3:$AZ$528,10,FALSE)</f>
        <v>#N/A</v>
      </c>
      <c r="DO76" t="e">
        <f>VLOOKUP($B76,'Raw Stats'!$AK$3:$AZ$528,11,FALSE)+VLOOKUP($B76,'Raw Stats'!$AK$3:$AZ$528,12,FALSE)</f>
        <v>#N/A</v>
      </c>
      <c r="DP76" t="e">
        <f>VLOOKUP($B76,'Raw Stats'!$AK$3:$AZ$528,13,FALSE)+VLOOKUP($B76,'Raw Stats'!$AK$3:$AZ$528,14,FALSE)</f>
        <v>#N/A</v>
      </c>
      <c r="DQ76" t="e">
        <f>VLOOKUP($B76,'Raw Stats'!$AK$3:$AZ$528,15,FALSE)</f>
        <v>#N/A</v>
      </c>
      <c r="DR76" t="e">
        <f>VLOOKUP($B76,'Raw Stats'!$AK$3:$AZ$528,16,FALSE)</f>
        <v>#N/A</v>
      </c>
      <c r="DT76" t="e">
        <f>VLOOKUP($B76,'Raw Stats'!$S$3:$AH$528,3,FALSE)</f>
        <v>#N/A</v>
      </c>
      <c r="DU76" t="e">
        <f>VLOOKUP($B76,'Raw Stats'!$S$3:$AH$528,4,FALSE)</f>
        <v>#N/A</v>
      </c>
      <c r="DV76" t="e">
        <f>VLOOKUP($B76,'Raw Stats'!$S$3:$AH$528,5,FALSE)</f>
        <v>#N/A</v>
      </c>
      <c r="DW76" t="e">
        <f>VLOOKUP($B76,'Raw Stats'!$S$3:$AH$528,6,FALSE)</f>
        <v>#N/A</v>
      </c>
      <c r="DX76" t="e">
        <f>VLOOKUP($B76,'Raw Stats'!$S$3:$AH$528,7,FALSE)</f>
        <v>#N/A</v>
      </c>
      <c r="DY76" t="e">
        <f>VLOOKUP($B76,'Raw Stats'!$S$3:$AH$528,8,FALSE)</f>
        <v>#N/A</v>
      </c>
      <c r="DZ76" t="e">
        <f>VLOOKUP($B76,'Raw Stats'!$S$3:$AH$528,9,FALSE)</f>
        <v>#N/A</v>
      </c>
      <c r="EA76" t="e">
        <f>VLOOKUP($B76,'Raw Stats'!$S$3:$AH$528,10,FALSE)</f>
        <v>#N/A</v>
      </c>
      <c r="EB76" t="e">
        <f>VLOOKUP($B76,'Raw Stats'!$S$3:$AH$528,11,FALSE)+VLOOKUP($B76,'Raw Stats'!$S$3:$AH$528,12,FALSE)</f>
        <v>#N/A</v>
      </c>
      <c r="EC76" t="e">
        <f>VLOOKUP($B76,'Raw Stats'!$S$3:$AH$528,13,FALSE)+VLOOKUP($B76,'Raw Stats'!$S$3:$AH$528,14,FALSE)</f>
        <v>#N/A</v>
      </c>
      <c r="ED76" t="e">
        <f>VLOOKUP($B76,'Raw Stats'!$S$3:$AH$528,15,FALSE)</f>
        <v>#N/A</v>
      </c>
      <c r="EE76" t="e">
        <f>VLOOKUP($B76,'Raw Stats'!$S$3:$AH$528,16,FALSE)</f>
        <v>#N/A</v>
      </c>
    </row>
    <row r="77" spans="1:135" x14ac:dyDescent="0.2">
      <c r="A77" t="e">
        <f>VLOOKUP(B77,'ALL SKATERS'!$B$3:$I$378,9,FALSE)</f>
        <v>#REF!</v>
      </c>
      <c r="B77" t="s">
        <v>244</v>
      </c>
      <c r="C77">
        <f t="shared" si="16"/>
        <v>0.67286779725778756</v>
      </c>
      <c r="D77">
        <f t="shared" si="17"/>
        <v>0.68738305758256535</v>
      </c>
      <c r="E77">
        <f t="shared" si="18"/>
        <v>0.74693361495818245</v>
      </c>
      <c r="F77">
        <f t="shared" si="19"/>
        <v>0.66002065453958558</v>
      </c>
      <c r="G77">
        <f t="shared" si="20"/>
        <v>0.89745220058079545</v>
      </c>
      <c r="H77">
        <f>VLOOKUP(B77,'ALL SKATERS'!$B$3:$H$378,7,FALSE)</f>
        <v>0</v>
      </c>
      <c r="I77" s="29" t="e">
        <f t="shared" si="21"/>
        <v>#REF!</v>
      </c>
      <c r="J77" s="29">
        <f t="shared" si="22"/>
        <v>-97</v>
      </c>
      <c r="K77" s="29">
        <f t="shared" si="23"/>
        <v>-0.96</v>
      </c>
      <c r="L77">
        <f>BU77*'Value Calculations'!$D$3</f>
        <v>5.300560572138493</v>
      </c>
      <c r="M77">
        <f>BV77*'Value Calculations'!$D$4</f>
        <v>7.1634794889822988</v>
      </c>
      <c r="N77">
        <f>BW77*'Value Calculations'!$D$5</f>
        <v>9.2868336768522539</v>
      </c>
      <c r="O77">
        <f>BX77*'Value Calculations'!$D$6</f>
        <v>-1.6258441149517171</v>
      </c>
      <c r="P77">
        <f>BY77*'Value Calculations'!$D$7</f>
        <v>1.5819277869826704</v>
      </c>
      <c r="Q77">
        <f>BZ77*'Value Calculations'!$D$8</f>
        <v>4.3853786547489273</v>
      </c>
      <c r="R77">
        <f>CA77*'Value Calculations'!$D$9</f>
        <v>3.9045277274630186</v>
      </c>
      <c r="S77">
        <f>CB77*'Value Calculations'!$D$10</f>
        <v>3.2878482666858426</v>
      </c>
      <c r="T77">
        <f>CC77*'Value Calculations'!$D$11</f>
        <v>0.9907141480249374</v>
      </c>
      <c r="U77">
        <f>CD77*'Value Calculations'!$D$12</f>
        <v>1.6277654791788281</v>
      </c>
      <c r="V77">
        <f>CE77*'Value Calculations'!$D$13</f>
        <v>10.524686324681786</v>
      </c>
      <c r="X77">
        <f>CH77*'Value Calculations'!$D$3</f>
        <v>7.3392377152686823</v>
      </c>
      <c r="Y77">
        <f>CI77*'Value Calculations'!$D$4</f>
        <v>7.1634794889822988</v>
      </c>
      <c r="Z77">
        <f>CJ77*'Value Calculations'!$D$5</f>
        <v>10.613524202116862</v>
      </c>
      <c r="AA77">
        <f>CK77*'Value Calculations'!$D$6</f>
        <v>0.12506493191936285</v>
      </c>
      <c r="AB77">
        <f>CL77*'Value Calculations'!$D$7</f>
        <v>1.9334672952010417</v>
      </c>
      <c r="AC77">
        <f>CM77*'Value Calculations'!$D$8</f>
        <v>3.3070068544008304</v>
      </c>
      <c r="AD77">
        <f>CN77*'Value Calculations'!$D$9</f>
        <v>6.5495303815508699</v>
      </c>
      <c r="AE77">
        <f>CO77*'Value Calculations'!$D$10</f>
        <v>2.5572153185334328</v>
      </c>
      <c r="AF77">
        <f>CP77*'Value Calculations'!$D$11</f>
        <v>0.9907141480249374</v>
      </c>
      <c r="AG77">
        <f>CQ77*'Value Calculations'!$D$12</f>
        <v>2.441648218768242</v>
      </c>
      <c r="AH77">
        <f>CR77*'Value Calculations'!$D$13</f>
        <v>12.657139109421234</v>
      </c>
      <c r="AJ77">
        <f>CU77*'Value Calculations'!$D$3</f>
        <v>5.7082960007645305</v>
      </c>
      <c r="AK77">
        <f>CV77*'Value Calculations'!$D$4</f>
        <v>3.9073524485357991</v>
      </c>
      <c r="AL77">
        <f>CW77*'Value Calculations'!$D$5</f>
        <v>6.8987907313759607</v>
      </c>
      <c r="AM77">
        <f>CX77*'Value Calculations'!$D$6</f>
        <v>0.37519479575808856</v>
      </c>
      <c r="AN77">
        <f>CY77*'Value Calculations'!$D$7</f>
        <v>0.70307901643674242</v>
      </c>
      <c r="AO77">
        <f>CZ77*'Value Calculations'!$D$8</f>
        <v>2.6599837741919723</v>
      </c>
      <c r="AP77">
        <f>DA77*'Value Calculations'!$D$9</f>
        <v>2.8969076687628847</v>
      </c>
      <c r="AQ77">
        <f>DB77*'Value Calculations'!$D$10</f>
        <v>2.5572153185334328</v>
      </c>
      <c r="AR77">
        <f>DC77*'Value Calculations'!$D$11</f>
        <v>0</v>
      </c>
      <c r="AS77">
        <f>DD77*'Value Calculations'!$D$12</f>
        <v>2.441648218768242</v>
      </c>
      <c r="AT77">
        <f>DE77*'Value Calculations'!$D$13</f>
        <v>7.7043455448650988</v>
      </c>
      <c r="AV77">
        <f>DH77*'Value Calculations'!$D$3</f>
        <v>3.2618834290083032</v>
      </c>
      <c r="AW77">
        <f>DI77*'Value Calculations'!$D$4</f>
        <v>2.2792889283125497</v>
      </c>
      <c r="AX77">
        <f>DJ77*'Value Calculations'!$D$5</f>
        <v>3.980071575793823</v>
      </c>
      <c r="AY77">
        <f>DK77*'Value Calculations'!$D$6</f>
        <v>-0.87545452343553998</v>
      </c>
      <c r="AZ77">
        <f>DL77*'Value Calculations'!$D$7</f>
        <v>1.4061580328734848</v>
      </c>
      <c r="BA77">
        <f>DM77*'Value Calculations'!$D$8</f>
        <v>2.5162008674788927</v>
      </c>
      <c r="BB77">
        <f>DN77*'Value Calculations'!$D$9</f>
        <v>1.6373825953877175</v>
      </c>
      <c r="BC77">
        <f>DO77*'Value Calculations'!$D$10</f>
        <v>1.0959494222286141</v>
      </c>
      <c r="BD77">
        <f>DP77*'Value Calculations'!$D$11</f>
        <v>0</v>
      </c>
      <c r="BE77">
        <f>DQ77*'Value Calculations'!$D$12</f>
        <v>0</v>
      </c>
      <c r="BF77">
        <f>DR77*'Value Calculations'!$D$13</f>
        <v>5.1591599630793077</v>
      </c>
      <c r="BH77">
        <f>DU77*'Value Calculations'!$D$3</f>
        <v>11.824327430155099</v>
      </c>
      <c r="BI77">
        <f>DV77*'Value Calculations'!$D$4</f>
        <v>5.5354159687590485</v>
      </c>
      <c r="BJ77">
        <f>DW77*'Value Calculations'!$D$5</f>
        <v>12.205552832434391</v>
      </c>
      <c r="BK77">
        <f>DX77*'Value Calculations'!$D$6</f>
        <v>0.37519479575808856</v>
      </c>
      <c r="BL77">
        <f>DY77*'Value Calculations'!$D$7</f>
        <v>2.1092370493102273</v>
      </c>
      <c r="BM77">
        <f>DZ77*'Value Calculations'!$D$8</f>
        <v>6.2545564420189619</v>
      </c>
      <c r="BN77">
        <f>EA77*'Value Calculations'!$D$9</f>
        <v>3.9045277274630186</v>
      </c>
      <c r="BO77">
        <f>EB77*'Value Calculations'!$D$10</f>
        <v>4.0184812148382516</v>
      </c>
      <c r="BP77">
        <f>EC77*'Value Calculations'!$D$11</f>
        <v>1.9814282960498748</v>
      </c>
      <c r="BQ77">
        <f>ED77*'Value Calculations'!$D$12</f>
        <v>4.883296437536484</v>
      </c>
      <c r="BR77">
        <f>EE77*'Value Calculations'!$D$13</f>
        <v>20.49906225330178</v>
      </c>
      <c r="BT77">
        <f>VLOOKUP($B77,'Raw Stats'!$CM$3:$DC$528,3,FALSE)</f>
        <v>69</v>
      </c>
      <c r="BU77">
        <f>VLOOKUP($B77,'Raw Stats'!$CM$3:$DC$528,4,FALSE)</f>
        <v>13</v>
      </c>
      <c r="BV77">
        <f>VLOOKUP($B77,'Raw Stats'!$CM$3:$DC$528,5,FALSE)</f>
        <v>22</v>
      </c>
      <c r="BW77">
        <f>VLOOKUP($B77,'Raw Stats'!$CM$3:$DC$528,6,FALSE)</f>
        <v>35</v>
      </c>
      <c r="BX77">
        <f>VLOOKUP($B77,'Raw Stats'!$CM$3:$DC$528,7,FALSE)</f>
        <v>-13</v>
      </c>
      <c r="BY77">
        <f>VLOOKUP($B77,'Raw Stats'!$CM$3:$DC$528,8,FALSE)</f>
        <v>18</v>
      </c>
      <c r="BZ77">
        <f>VLOOKUP($B77,'Raw Stats'!$CM$3:$DC$528,9,FALSE)</f>
        <v>61</v>
      </c>
      <c r="CA77">
        <f>VLOOKUP($B77,'Raw Stats'!$CM$3:$DC$528,10,FALSE)</f>
        <v>31</v>
      </c>
      <c r="CB77">
        <f>VLOOKUP($B77,'Raw Stats'!$CM$3:$DC$528,11,FALSE)+VLOOKUP($B77,'Raw Stats'!$CM$3:$DC$528,12,FALSE)</f>
        <v>9</v>
      </c>
      <c r="CC77">
        <f>VLOOKUP($B77,'Raw Stats'!$CM$3:$DC$528,13,FALSE)+VLOOKUP($B77,'Raw Stats'!$CM$3:$DC$528,14,FALSE)</f>
        <v>1</v>
      </c>
      <c r="CD77">
        <f>VLOOKUP($B77,'Raw Stats'!$CM$3:$DC$528,15,FALSE)</f>
        <v>2</v>
      </c>
      <c r="CE77">
        <f>VLOOKUP($B77,'Raw Stats'!$CM$3:$DC$528,16,FALSE)</f>
        <v>153</v>
      </c>
      <c r="CG77">
        <f>VLOOKUP($B77,'Raw Stats'!$BU$3:$CJ$528,3,FALSE)</f>
        <v>81</v>
      </c>
      <c r="CH77">
        <f>VLOOKUP($B77,'Raw Stats'!$BU$3:$CJ$528,4,FALSE)</f>
        <v>18</v>
      </c>
      <c r="CI77">
        <f>VLOOKUP($B77,'Raw Stats'!$BU$3:$CJ$5288,5,FALSE)</f>
        <v>22</v>
      </c>
      <c r="CJ77">
        <f>VLOOKUP($B77,'Raw Stats'!$BU$3:$CJ$528,6,FALSE)</f>
        <v>40</v>
      </c>
      <c r="CK77">
        <f>VLOOKUP($B77,'Raw Stats'!$BU$3:$CJ$528,7,FALSE)</f>
        <v>1</v>
      </c>
      <c r="CL77">
        <f>VLOOKUP($B77,'Raw Stats'!$BU$3:$CJ$528,8,FALSE)</f>
        <v>22</v>
      </c>
      <c r="CM77">
        <f>VLOOKUP($B77,'Raw Stats'!$BU$3:$CJ$528,9,FALSE)</f>
        <v>46</v>
      </c>
      <c r="CN77">
        <f>VLOOKUP($B77,'Raw Stats'!$BU$3:$CJ$528,10,FALSE)</f>
        <v>52</v>
      </c>
      <c r="CO77">
        <f>VLOOKUP($B77,'Raw Stats'!$BU$3:$CJ$528,11,FALSE)+VLOOKUP($B77,'Raw Stats'!$BU$3:$CJ$528,12,FALSE)</f>
        <v>7</v>
      </c>
      <c r="CP77">
        <f>VLOOKUP($B77,'Raw Stats'!$BU$3:$CJ$528,13,FALSE)+VLOOKUP($B77,'Raw Stats'!$BU$3:$CJ$528,14,FALSE)</f>
        <v>1</v>
      </c>
      <c r="CQ77">
        <f>VLOOKUP($B77,'Raw Stats'!$BU$3:$CJ$528,15,FALSE)</f>
        <v>3</v>
      </c>
      <c r="CR77">
        <f>VLOOKUP($B77,'Raw Stats'!$BU$3:$CJ$528,16,FALSE)</f>
        <v>184</v>
      </c>
      <c r="CT77">
        <f>VLOOKUP($B77,'Raw Stats'!$BC$3:$BR$528,3,FALSE)</f>
        <v>48</v>
      </c>
      <c r="CU77">
        <f>VLOOKUP($B77,'Raw Stats'!$BC$3:$BR$528,4,FALSE)</f>
        <v>14</v>
      </c>
      <c r="CV77">
        <f>VLOOKUP($B77,'Raw Stats'!$BC$3:$BR$5288,5,FALSE)</f>
        <v>12</v>
      </c>
      <c r="CW77">
        <f>VLOOKUP($B77,'Raw Stats'!$BC$3:$BR$52888,6,FALSE)</f>
        <v>26</v>
      </c>
      <c r="CX77">
        <f>VLOOKUP($B77,'Raw Stats'!$BC$3:$BR$5288,7,FALSE)</f>
        <v>3</v>
      </c>
      <c r="CY77">
        <f>VLOOKUP($B77,'Raw Stats'!$BC$3:$BR$5288,8,FALSE)</f>
        <v>8</v>
      </c>
      <c r="CZ77">
        <f>VLOOKUP($B77,'Raw Stats'!$BC$3:$BR$5288,9,FALSE)</f>
        <v>37</v>
      </c>
      <c r="DA77">
        <f>VLOOKUP($B77,'Raw Stats'!$BC$3:$BR$5288,10,FALSE)</f>
        <v>23</v>
      </c>
      <c r="DB77">
        <f>VLOOKUP($B77,'Raw Stats'!$BC$3:$BR$5288,11,FALSE)+VLOOKUP($B77,'Raw Stats'!$BC$3:$BR$5288,12,FALSE)</f>
        <v>7</v>
      </c>
      <c r="DC77">
        <f>VLOOKUP($B77,'Raw Stats'!$BC$3:$BR$5288,13,FALSE)+VLOOKUP($B77,'Raw Stats'!$BC$3:$BR$5288,14,FALSE)</f>
        <v>0</v>
      </c>
      <c r="DD77">
        <f>VLOOKUP($B77,'Raw Stats'!$BC$3:$BR$5288,15,FALSE)</f>
        <v>3</v>
      </c>
      <c r="DE77">
        <f>VLOOKUP($B77,'Raw Stats'!$BC$3:$BR$5288,16,FALSE)</f>
        <v>112</v>
      </c>
      <c r="DG77">
        <f>VLOOKUP($B77,'Raw Stats'!$AK$3:$AZ$528,3,FALSE)</f>
        <v>31</v>
      </c>
      <c r="DH77">
        <f>VLOOKUP($B77,'Raw Stats'!$AK$3:$AZ$528,4,FALSE)</f>
        <v>8</v>
      </c>
      <c r="DI77">
        <f>VLOOKUP($B77,'Raw Stats'!$AK$3:$AZ$528,5,FALSE)</f>
        <v>7</v>
      </c>
      <c r="DJ77">
        <f>VLOOKUP($B77,'Raw Stats'!$AK$3:$AZ$528,6,FALSE)</f>
        <v>15</v>
      </c>
      <c r="DK77">
        <f>VLOOKUP($B77,'Raw Stats'!$AK$3:$AZ$528,7,FALSE)</f>
        <v>-7</v>
      </c>
      <c r="DL77">
        <f>VLOOKUP($B77,'Raw Stats'!$AK$3:$AZ$528,8,FALSE)</f>
        <v>16</v>
      </c>
      <c r="DM77">
        <f>VLOOKUP($B77,'Raw Stats'!$AK$3:$AZ$528,9,FALSE)</f>
        <v>35</v>
      </c>
      <c r="DN77">
        <f>VLOOKUP($B77,'Raw Stats'!$AK$3:$AZ$528,10,FALSE)</f>
        <v>13</v>
      </c>
      <c r="DO77">
        <f>VLOOKUP($B77,'Raw Stats'!$AK$3:$AZ$528,11,FALSE)+VLOOKUP($B77,'Raw Stats'!$AK$3:$AZ$528,12,FALSE)</f>
        <v>3</v>
      </c>
      <c r="DP77">
        <f>VLOOKUP($B77,'Raw Stats'!$AK$3:$AZ$528,13,FALSE)+VLOOKUP($B77,'Raw Stats'!$AK$3:$AZ$528,14,FALSE)</f>
        <v>0</v>
      </c>
      <c r="DQ77">
        <f>VLOOKUP($B77,'Raw Stats'!$AK$3:$AZ$528,15,FALSE)</f>
        <v>0</v>
      </c>
      <c r="DR77">
        <f>VLOOKUP($B77,'Raw Stats'!$AK$3:$AZ$528,16,FALSE)</f>
        <v>75</v>
      </c>
      <c r="DT77">
        <f>VLOOKUP($B77,'Raw Stats'!$S$3:$AH$528,3,FALSE)</f>
        <v>82</v>
      </c>
      <c r="DU77">
        <f>VLOOKUP($B77,'Raw Stats'!$S$3:$AH$528,4,FALSE)</f>
        <v>29</v>
      </c>
      <c r="DV77">
        <f>VLOOKUP($B77,'Raw Stats'!$S$3:$AH$528,5,FALSE)</f>
        <v>17</v>
      </c>
      <c r="DW77">
        <f>VLOOKUP($B77,'Raw Stats'!$S$3:$AH$528,6,FALSE)</f>
        <v>46</v>
      </c>
      <c r="DX77">
        <f>VLOOKUP($B77,'Raw Stats'!$S$3:$AH$528,7,FALSE)</f>
        <v>3</v>
      </c>
      <c r="DY77">
        <f>VLOOKUP($B77,'Raw Stats'!$S$3:$AH$528,8,FALSE)</f>
        <v>24</v>
      </c>
      <c r="DZ77">
        <f>VLOOKUP($B77,'Raw Stats'!$S$3:$AH$528,9,FALSE)</f>
        <v>87</v>
      </c>
      <c r="EA77">
        <f>VLOOKUP($B77,'Raw Stats'!$S$3:$AH$528,10,FALSE)</f>
        <v>31</v>
      </c>
      <c r="EB77">
        <f>VLOOKUP($B77,'Raw Stats'!$S$3:$AH$528,11,FALSE)+VLOOKUP($B77,'Raw Stats'!$S$3:$AH$528,12,FALSE)</f>
        <v>11</v>
      </c>
      <c r="EC77">
        <f>VLOOKUP($B77,'Raw Stats'!$S$3:$AH$528,13,FALSE)+VLOOKUP($B77,'Raw Stats'!$S$3:$AH$528,14,FALSE)</f>
        <v>2</v>
      </c>
      <c r="ED77">
        <f>VLOOKUP($B77,'Raw Stats'!$S$3:$AH$528,15,FALSE)</f>
        <v>6</v>
      </c>
      <c r="EE77">
        <f>VLOOKUP($B77,'Raw Stats'!$S$3:$AH$528,16,FALSE)</f>
        <v>298</v>
      </c>
    </row>
    <row r="78" spans="1:135" x14ac:dyDescent="0.2">
      <c r="A78" t="e">
        <f>VLOOKUP(B78,'ALL SKATERS'!$B$3:$I$378,9,FALSE)</f>
        <v>#REF!</v>
      </c>
      <c r="B78" t="s">
        <v>296</v>
      </c>
      <c r="C78">
        <f t="shared" si="16"/>
        <v>0.60667966711750865</v>
      </c>
      <c r="D78">
        <f t="shared" si="17"/>
        <v>0.5971182485073353</v>
      </c>
      <c r="E78">
        <f t="shared" si="18"/>
        <v>0.68399270812571622</v>
      </c>
      <c r="F78">
        <f t="shared" si="19"/>
        <v>0.51817198764072236</v>
      </c>
      <c r="G78">
        <f t="shared" si="20"/>
        <v>0.88690058155219187</v>
      </c>
      <c r="H78">
        <f>VLOOKUP(B78,'ALL SKATERS'!$B$3:$H$378,7,FALSE)</f>
        <v>0</v>
      </c>
      <c r="I78" s="29" t="e">
        <f t="shared" si="21"/>
        <v>#REF!</v>
      </c>
      <c r="J78" s="29">
        <f t="shared" si="22"/>
        <v>-97</v>
      </c>
      <c r="K78" s="29">
        <f t="shared" si="23"/>
        <v>-0.96</v>
      </c>
      <c r="L78">
        <f>BU78*'Value Calculations'!$D$3</f>
        <v>3.2618834290083032</v>
      </c>
      <c r="M78">
        <f>BV78*'Value Calculations'!$D$4</f>
        <v>1.6280635202232496</v>
      </c>
      <c r="N78">
        <f>BW78*'Value Calculations'!$D$5</f>
        <v>3.4493953656879803</v>
      </c>
      <c r="O78">
        <f>BX78*'Value Calculations'!$D$6</f>
        <v>0.50025972767745142</v>
      </c>
      <c r="P78">
        <f>BY78*'Value Calculations'!$D$7</f>
        <v>0.35153950821837121</v>
      </c>
      <c r="Q78">
        <f>BZ78*'Value Calculations'!$D$8</f>
        <v>4.4572701081054671</v>
      </c>
      <c r="R78">
        <f>CA78*'Value Calculations'!$D$9</f>
        <v>2.6450026540878513</v>
      </c>
      <c r="S78">
        <f>CB78*'Value Calculations'!$D$10</f>
        <v>0</v>
      </c>
      <c r="T78">
        <f>CC78*'Value Calculations'!$D$11</f>
        <v>0</v>
      </c>
      <c r="U78">
        <f>CD78*'Value Calculations'!$D$12</f>
        <v>0</v>
      </c>
      <c r="V78">
        <f>CE78*'Value Calculations'!$D$13</f>
        <v>4.3336943689866185</v>
      </c>
      <c r="X78">
        <f>CH78*'Value Calculations'!$D$3</f>
        <v>4.8928251435124546</v>
      </c>
      <c r="Y78">
        <f>CI78*'Value Calculations'!$D$4</f>
        <v>4.5585778566250994</v>
      </c>
      <c r="Z78">
        <f>CJ78*'Value Calculations'!$D$5</f>
        <v>6.8987907313759607</v>
      </c>
      <c r="AA78">
        <f>CK78*'Value Calculations'!$D$6</f>
        <v>-1.2506493191936285</v>
      </c>
      <c r="AB78">
        <f>CL78*'Value Calculations'!$D$7</f>
        <v>1.0546185246551136</v>
      </c>
      <c r="AC78">
        <f>CM78*'Value Calculations'!$D$8</f>
        <v>4.8886188282447058</v>
      </c>
      <c r="AD78">
        <f>CN78*'Value Calculations'!$D$9</f>
        <v>3.1488126834379182</v>
      </c>
      <c r="AE78">
        <f>CO78*'Value Calculations'!$D$10</f>
        <v>0</v>
      </c>
      <c r="AF78">
        <f>CP78*'Value Calculations'!$D$11</f>
        <v>2.9721424440748123</v>
      </c>
      <c r="AG78">
        <f>CQ78*'Value Calculations'!$D$12</f>
        <v>1.6277654791788281</v>
      </c>
      <c r="AH78">
        <f>CR78*'Value Calculations'!$D$13</f>
        <v>9.4240655325582008</v>
      </c>
      <c r="AJ78">
        <f>CU78*'Value Calculations'!$D$3</f>
        <v>6.5237668580166064</v>
      </c>
      <c r="AK78">
        <f>CV78*'Value Calculations'!$D$4</f>
        <v>1.6280635202232496</v>
      </c>
      <c r="AL78">
        <f>CW78*'Value Calculations'!$D$5</f>
        <v>5.5721002061113527</v>
      </c>
      <c r="AM78">
        <f>CX78*'Value Calculations'!$D$6</f>
        <v>0.50025972767745142</v>
      </c>
      <c r="AN78">
        <f>CY78*'Value Calculations'!$D$7</f>
        <v>1.0546185246551136</v>
      </c>
      <c r="AO78">
        <f>CZ78*'Value Calculations'!$D$8</f>
        <v>1.1502632537046367</v>
      </c>
      <c r="AP78">
        <f>DA78*'Value Calculations'!$D$9</f>
        <v>2.3930976394128178</v>
      </c>
      <c r="AQ78">
        <f>DB78*'Value Calculations'!$D$10</f>
        <v>1.0959494222286141</v>
      </c>
      <c r="AR78">
        <f>DC78*'Value Calculations'!$D$11</f>
        <v>0.9907141480249374</v>
      </c>
      <c r="AS78">
        <f>DD78*'Value Calculations'!$D$12</f>
        <v>2.441648218768242</v>
      </c>
      <c r="AT78">
        <f>DE78*'Value Calculations'!$D$13</f>
        <v>7.4291903468342024</v>
      </c>
      <c r="AV78">
        <f>DH78*'Value Calculations'!$D$3</f>
        <v>8.1547085725207573</v>
      </c>
      <c r="AW78">
        <f>DI78*'Value Calculations'!$D$4</f>
        <v>3.9073524485357991</v>
      </c>
      <c r="AX78">
        <f>DJ78*'Value Calculations'!$D$5</f>
        <v>8.4908193616934895</v>
      </c>
      <c r="AY78">
        <f>DK78*'Value Calculations'!$D$6</f>
        <v>-2.2511687745485314</v>
      </c>
      <c r="AZ78">
        <f>DL78*'Value Calculations'!$D$7</f>
        <v>1.0546185246551136</v>
      </c>
      <c r="BA78">
        <f>DM78*'Value Calculations'!$D$8</f>
        <v>1.1502632537046367</v>
      </c>
      <c r="BB78">
        <f>DN78*'Value Calculations'!$D$9</f>
        <v>3.7785752201255018</v>
      </c>
      <c r="BC78">
        <f>DO78*'Value Calculations'!$D$10</f>
        <v>0.73063294815240942</v>
      </c>
      <c r="BD78">
        <f>DP78*'Value Calculations'!$D$11</f>
        <v>0.9907141480249374</v>
      </c>
      <c r="BE78">
        <f>DQ78*'Value Calculations'!$D$12</f>
        <v>2.441648218768242</v>
      </c>
      <c r="BF78">
        <f>DR78*'Value Calculations'!$D$13</f>
        <v>11.969251114343994</v>
      </c>
      <c r="BH78">
        <f>DU78*'Value Calculations'!$D$3</f>
        <v>13.863004573285288</v>
      </c>
      <c r="BI78">
        <f>DV78*'Value Calculations'!$D$4</f>
        <v>5.8610286728036982</v>
      </c>
      <c r="BJ78">
        <f>DW78*'Value Calculations'!$D$5</f>
        <v>13.797581462751921</v>
      </c>
      <c r="BK78">
        <f>DX78*'Value Calculations'!$D$6</f>
        <v>1.6258441149517171</v>
      </c>
      <c r="BL78">
        <f>DY78*'Value Calculations'!$D$7</f>
        <v>0.87884877054592803</v>
      </c>
      <c r="BM78">
        <f>DZ78*'Value Calculations'!$D$8</f>
        <v>1.5816119738438754</v>
      </c>
      <c r="BN78">
        <f>EA78*'Value Calculations'!$D$9</f>
        <v>3.2747651907754349</v>
      </c>
      <c r="BO78">
        <f>EB78*'Value Calculations'!$D$10</f>
        <v>1.4612658963048188</v>
      </c>
      <c r="BP78">
        <f>EC78*'Value Calculations'!$D$11</f>
        <v>6.9349990361745615</v>
      </c>
      <c r="BQ78">
        <f>ED78*'Value Calculations'!$D$12</f>
        <v>2.441648218768242</v>
      </c>
      <c r="BR78">
        <f>EE78*'Value Calculations'!$D$13</f>
        <v>15.683846287761094</v>
      </c>
      <c r="BT78">
        <f>VLOOKUP($B78,'Raw Stats'!$CM$3:$DC$528,3,FALSE)</f>
        <v>34</v>
      </c>
      <c r="BU78">
        <f>VLOOKUP($B78,'Raw Stats'!$CM$3:$DC$528,4,FALSE)</f>
        <v>8</v>
      </c>
      <c r="BV78">
        <f>VLOOKUP($B78,'Raw Stats'!$CM$3:$DC$528,5,FALSE)</f>
        <v>5</v>
      </c>
      <c r="BW78">
        <f>VLOOKUP($B78,'Raw Stats'!$CM$3:$DC$528,6,FALSE)</f>
        <v>13</v>
      </c>
      <c r="BX78">
        <f>VLOOKUP($B78,'Raw Stats'!$CM$3:$DC$528,7,FALSE)</f>
        <v>4</v>
      </c>
      <c r="BY78">
        <f>VLOOKUP($B78,'Raw Stats'!$CM$3:$DC$528,8,FALSE)</f>
        <v>4</v>
      </c>
      <c r="BZ78">
        <f>VLOOKUP($B78,'Raw Stats'!$CM$3:$DC$528,9,FALSE)</f>
        <v>62</v>
      </c>
      <c r="CA78">
        <f>VLOOKUP($B78,'Raw Stats'!$CM$3:$DC$528,10,FALSE)</f>
        <v>21</v>
      </c>
      <c r="CB78">
        <f>VLOOKUP($B78,'Raw Stats'!$CM$3:$DC$528,11,FALSE)+VLOOKUP($B78,'Raw Stats'!$CM$3:$DC$528,12,FALSE)</f>
        <v>0</v>
      </c>
      <c r="CC78">
        <f>VLOOKUP($B78,'Raw Stats'!$CM$3:$DC$528,13,FALSE)+VLOOKUP($B78,'Raw Stats'!$CM$3:$DC$528,14,FALSE)</f>
        <v>0</v>
      </c>
      <c r="CD78">
        <f>VLOOKUP($B78,'Raw Stats'!$CM$3:$DC$528,15,FALSE)</f>
        <v>0</v>
      </c>
      <c r="CE78">
        <f>VLOOKUP($B78,'Raw Stats'!$CM$3:$DC$528,16,FALSE)</f>
        <v>63</v>
      </c>
      <c r="CG78">
        <f>VLOOKUP($B78,'Raw Stats'!$BU$3:$CJ$528,3,FALSE)</f>
        <v>64</v>
      </c>
      <c r="CH78">
        <f>VLOOKUP($B78,'Raw Stats'!$BU$3:$CJ$528,4,FALSE)</f>
        <v>12</v>
      </c>
      <c r="CI78">
        <f>VLOOKUP($B78,'Raw Stats'!$BU$3:$CJ$5288,5,FALSE)</f>
        <v>14</v>
      </c>
      <c r="CJ78">
        <f>VLOOKUP($B78,'Raw Stats'!$BU$3:$CJ$528,6,FALSE)</f>
        <v>26</v>
      </c>
      <c r="CK78">
        <f>VLOOKUP($B78,'Raw Stats'!$BU$3:$CJ$528,7,FALSE)</f>
        <v>-10</v>
      </c>
      <c r="CL78">
        <f>VLOOKUP($B78,'Raw Stats'!$BU$3:$CJ$528,8,FALSE)</f>
        <v>12</v>
      </c>
      <c r="CM78">
        <f>VLOOKUP($B78,'Raw Stats'!$BU$3:$CJ$528,9,FALSE)</f>
        <v>68</v>
      </c>
      <c r="CN78">
        <f>VLOOKUP($B78,'Raw Stats'!$BU$3:$CJ$528,10,FALSE)</f>
        <v>25</v>
      </c>
      <c r="CO78">
        <f>VLOOKUP($B78,'Raw Stats'!$BU$3:$CJ$528,11,FALSE)+VLOOKUP($B78,'Raw Stats'!$BU$3:$CJ$528,12,FALSE)</f>
        <v>0</v>
      </c>
      <c r="CP78">
        <f>VLOOKUP($B78,'Raw Stats'!$BU$3:$CJ$528,13,FALSE)+VLOOKUP($B78,'Raw Stats'!$BU$3:$CJ$528,14,FALSE)</f>
        <v>3</v>
      </c>
      <c r="CQ78">
        <f>VLOOKUP($B78,'Raw Stats'!$BU$3:$CJ$528,15,FALSE)</f>
        <v>2</v>
      </c>
      <c r="CR78">
        <f>VLOOKUP($B78,'Raw Stats'!$BU$3:$CJ$528,16,FALSE)</f>
        <v>137</v>
      </c>
      <c r="CT78">
        <f>VLOOKUP($B78,'Raw Stats'!$BC$3:$BR$528,3,FALSE)</f>
        <v>45</v>
      </c>
      <c r="CU78">
        <f>VLOOKUP($B78,'Raw Stats'!$BC$3:$BR$528,4,FALSE)</f>
        <v>16</v>
      </c>
      <c r="CV78">
        <f>VLOOKUP($B78,'Raw Stats'!$BC$3:$BR$5288,5,FALSE)</f>
        <v>5</v>
      </c>
      <c r="CW78">
        <f>VLOOKUP($B78,'Raw Stats'!$BC$3:$BR$52888,6,FALSE)</f>
        <v>21</v>
      </c>
      <c r="CX78">
        <f>VLOOKUP($B78,'Raw Stats'!$BC$3:$BR$5288,7,FALSE)</f>
        <v>4</v>
      </c>
      <c r="CY78">
        <f>VLOOKUP($B78,'Raw Stats'!$BC$3:$BR$5288,8,FALSE)</f>
        <v>12</v>
      </c>
      <c r="CZ78">
        <f>VLOOKUP($B78,'Raw Stats'!$BC$3:$BR$5288,9,FALSE)</f>
        <v>16</v>
      </c>
      <c r="DA78">
        <f>VLOOKUP($B78,'Raw Stats'!$BC$3:$BR$5288,10,FALSE)</f>
        <v>19</v>
      </c>
      <c r="DB78">
        <f>VLOOKUP($B78,'Raw Stats'!$BC$3:$BR$5288,11,FALSE)+VLOOKUP($B78,'Raw Stats'!$BC$3:$BR$5288,12,FALSE)</f>
        <v>3</v>
      </c>
      <c r="DC78">
        <f>VLOOKUP($B78,'Raw Stats'!$BC$3:$BR$5288,13,FALSE)+VLOOKUP($B78,'Raw Stats'!$BC$3:$BR$5288,14,FALSE)</f>
        <v>1</v>
      </c>
      <c r="DD78">
        <f>VLOOKUP($B78,'Raw Stats'!$BC$3:$BR$5288,15,FALSE)</f>
        <v>3</v>
      </c>
      <c r="DE78">
        <f>VLOOKUP($B78,'Raw Stats'!$BC$3:$BR$5288,16,FALSE)</f>
        <v>108</v>
      </c>
      <c r="DG78">
        <f>VLOOKUP($B78,'Raw Stats'!$AK$3:$AZ$528,3,FALSE)</f>
        <v>78</v>
      </c>
      <c r="DH78">
        <f>VLOOKUP($B78,'Raw Stats'!$AK$3:$AZ$528,4,FALSE)</f>
        <v>20</v>
      </c>
      <c r="DI78">
        <f>VLOOKUP($B78,'Raw Stats'!$AK$3:$AZ$528,5,FALSE)</f>
        <v>12</v>
      </c>
      <c r="DJ78">
        <f>VLOOKUP($B78,'Raw Stats'!$AK$3:$AZ$528,6,FALSE)</f>
        <v>32</v>
      </c>
      <c r="DK78">
        <f>VLOOKUP($B78,'Raw Stats'!$AK$3:$AZ$528,7,FALSE)</f>
        <v>-18</v>
      </c>
      <c r="DL78">
        <f>VLOOKUP($B78,'Raw Stats'!$AK$3:$AZ$528,8,FALSE)</f>
        <v>12</v>
      </c>
      <c r="DM78">
        <f>VLOOKUP($B78,'Raw Stats'!$AK$3:$AZ$528,9,FALSE)</f>
        <v>16</v>
      </c>
      <c r="DN78">
        <f>VLOOKUP($B78,'Raw Stats'!$AK$3:$AZ$528,10,FALSE)</f>
        <v>30</v>
      </c>
      <c r="DO78">
        <f>VLOOKUP($B78,'Raw Stats'!$AK$3:$AZ$528,11,FALSE)+VLOOKUP($B78,'Raw Stats'!$AK$3:$AZ$528,12,FALSE)</f>
        <v>2</v>
      </c>
      <c r="DP78">
        <f>VLOOKUP($B78,'Raw Stats'!$AK$3:$AZ$528,13,FALSE)+VLOOKUP($B78,'Raw Stats'!$AK$3:$AZ$528,14,FALSE)</f>
        <v>1</v>
      </c>
      <c r="DQ78">
        <f>VLOOKUP($B78,'Raw Stats'!$AK$3:$AZ$528,15,FALSE)</f>
        <v>3</v>
      </c>
      <c r="DR78">
        <f>VLOOKUP($B78,'Raw Stats'!$AK$3:$AZ$528,16,FALSE)</f>
        <v>174</v>
      </c>
      <c r="DT78">
        <f>VLOOKUP($B78,'Raw Stats'!$S$3:$AH$528,3,FALSE)</f>
        <v>76</v>
      </c>
      <c r="DU78">
        <f>VLOOKUP($B78,'Raw Stats'!$S$3:$AH$528,4,FALSE)</f>
        <v>34</v>
      </c>
      <c r="DV78">
        <f>VLOOKUP($B78,'Raw Stats'!$S$3:$AH$528,5,FALSE)</f>
        <v>18</v>
      </c>
      <c r="DW78">
        <f>VLOOKUP($B78,'Raw Stats'!$S$3:$AH$528,6,FALSE)</f>
        <v>52</v>
      </c>
      <c r="DX78">
        <f>VLOOKUP($B78,'Raw Stats'!$S$3:$AH$528,7,FALSE)</f>
        <v>13</v>
      </c>
      <c r="DY78">
        <f>VLOOKUP($B78,'Raw Stats'!$S$3:$AH$528,8,FALSE)</f>
        <v>10</v>
      </c>
      <c r="DZ78">
        <f>VLOOKUP($B78,'Raw Stats'!$S$3:$AH$528,9,FALSE)</f>
        <v>22</v>
      </c>
      <c r="EA78">
        <f>VLOOKUP($B78,'Raw Stats'!$S$3:$AH$528,10,FALSE)</f>
        <v>26</v>
      </c>
      <c r="EB78">
        <f>VLOOKUP($B78,'Raw Stats'!$S$3:$AH$528,11,FALSE)+VLOOKUP($B78,'Raw Stats'!$S$3:$AH$528,12,FALSE)</f>
        <v>4</v>
      </c>
      <c r="EC78">
        <f>VLOOKUP($B78,'Raw Stats'!$S$3:$AH$528,13,FALSE)+VLOOKUP($B78,'Raw Stats'!$S$3:$AH$528,14,FALSE)</f>
        <v>7</v>
      </c>
      <c r="ED78">
        <f>VLOOKUP($B78,'Raw Stats'!$S$3:$AH$528,15,FALSE)</f>
        <v>3</v>
      </c>
      <c r="EE78">
        <f>VLOOKUP($B78,'Raw Stats'!$S$3:$AH$528,16,FALSE)</f>
        <v>228</v>
      </c>
    </row>
    <row r="79" spans="1:135" x14ac:dyDescent="0.2">
      <c r="A79" t="e">
        <f>VLOOKUP(B79,'ALL SKATERS'!$B$3:$I$378,9,FALSE)</f>
        <v>#REF!</v>
      </c>
      <c r="B79" t="s">
        <v>338</v>
      </c>
      <c r="C79" t="e">
        <f t="shared" si="16"/>
        <v>#N/A</v>
      </c>
      <c r="D79">
        <f t="shared" si="17"/>
        <v>0.52198461102337845</v>
      </c>
      <c r="E79">
        <f t="shared" si="18"/>
        <v>0.71073242196045017</v>
      </c>
      <c r="F79" t="e">
        <f t="shared" si="19"/>
        <v>#N/A</v>
      </c>
      <c r="G79" t="e">
        <f t="shared" si="20"/>
        <v>#N/A</v>
      </c>
      <c r="H79">
        <f>VLOOKUP(B79,'ALL SKATERS'!$B$3:$H$378,7,FALSE)</f>
        <v>0</v>
      </c>
      <c r="I79" s="29" t="e">
        <f t="shared" si="21"/>
        <v>#REF!</v>
      </c>
      <c r="J79" s="29">
        <f t="shared" si="22"/>
        <v>-97</v>
      </c>
      <c r="K79" s="29">
        <f t="shared" si="23"/>
        <v>-0.96</v>
      </c>
      <c r="L79" t="e">
        <f>BU79*'Value Calculations'!$D$3</f>
        <v>#N/A</v>
      </c>
      <c r="M79" t="e">
        <f>BV79*'Value Calculations'!$D$4</f>
        <v>#N/A</v>
      </c>
      <c r="N79" t="e">
        <f>BW79*'Value Calculations'!$D$5</f>
        <v>#N/A</v>
      </c>
      <c r="O79" t="e">
        <f>BX79*'Value Calculations'!$D$6</f>
        <v>#N/A</v>
      </c>
      <c r="P79" t="e">
        <f>BY79*'Value Calculations'!$D$7</f>
        <v>#N/A</v>
      </c>
      <c r="Q79" t="e">
        <f>BZ79*'Value Calculations'!$D$8</f>
        <v>#N/A</v>
      </c>
      <c r="R79" t="e">
        <f>CA79*'Value Calculations'!$D$9</f>
        <v>#N/A</v>
      </c>
      <c r="S79" t="e">
        <f>CB79*'Value Calculations'!$D$10</f>
        <v>#N/A</v>
      </c>
      <c r="T79" t="e">
        <f>CC79*'Value Calculations'!$D$11</f>
        <v>#N/A</v>
      </c>
      <c r="U79" t="e">
        <f>CD79*'Value Calculations'!$D$12</f>
        <v>#N/A</v>
      </c>
      <c r="V79" t="e">
        <f>CE79*'Value Calculations'!$D$13</f>
        <v>#N/A</v>
      </c>
      <c r="X79">
        <f>CH79*'Value Calculations'!$D$3</f>
        <v>4.4850897148864171</v>
      </c>
      <c r="Y79">
        <f>CI79*'Value Calculations'!$D$4</f>
        <v>4.5585778566250994</v>
      </c>
      <c r="Z79">
        <f>CJ79*'Value Calculations'!$D$5</f>
        <v>6.6334526263230389</v>
      </c>
      <c r="AA79">
        <f>CK79*'Value Calculations'!$D$6</f>
        <v>-1.3757142511129914</v>
      </c>
      <c r="AB79">
        <f>CL79*'Value Calculations'!$D$7</f>
        <v>2.2850068034194129</v>
      </c>
      <c r="AC79">
        <f>CM79*'Value Calculations'!$D$8</f>
        <v>1.0783718003480969</v>
      </c>
      <c r="AD79">
        <f>CN79*'Value Calculations'!$D$9</f>
        <v>0.62976253668758364</v>
      </c>
      <c r="AE79">
        <f>CO79*'Value Calculations'!$D$10</f>
        <v>3.6531647407620471</v>
      </c>
      <c r="AF79">
        <f>CP79*'Value Calculations'!$D$11</f>
        <v>0.9907141480249374</v>
      </c>
      <c r="AG79">
        <f>CQ79*'Value Calculations'!$D$12</f>
        <v>0.81388273958941404</v>
      </c>
      <c r="AH79">
        <f>CR79*'Value Calculations'!$D$13</f>
        <v>7.5667679458496506</v>
      </c>
      <c r="AJ79">
        <f>CU79*'Value Calculations'!$D$3</f>
        <v>4.8928251435124546</v>
      </c>
      <c r="AK79">
        <f>CV79*'Value Calculations'!$D$4</f>
        <v>4.5585778566250994</v>
      </c>
      <c r="AL79">
        <f>CW79*'Value Calculations'!$D$5</f>
        <v>6.8987907313759607</v>
      </c>
      <c r="AM79">
        <f>CX79*'Value Calculations'!$D$6</f>
        <v>-0.75038959151617712</v>
      </c>
      <c r="AN79">
        <f>CY79*'Value Calculations'!$D$7</f>
        <v>1.0546185246551136</v>
      </c>
      <c r="AO79">
        <f>CZ79*'Value Calculations'!$D$8</f>
        <v>1.4378290671307958</v>
      </c>
      <c r="AP79">
        <f>DA79*'Value Calculations'!$D$9</f>
        <v>0.25190501467503346</v>
      </c>
      <c r="AQ79">
        <f>DB79*'Value Calculations'!$D$10</f>
        <v>3.6531647407620471</v>
      </c>
      <c r="AR79">
        <f>DC79*'Value Calculations'!$D$11</f>
        <v>0</v>
      </c>
      <c r="AS79">
        <f>DD79*'Value Calculations'!$D$12</f>
        <v>0.81388273958941404</v>
      </c>
      <c r="AT79">
        <f>DE79*'Value Calculations'!$D$13</f>
        <v>8.4610223394500643</v>
      </c>
      <c r="AV79" t="e">
        <f>DH79*'Value Calculations'!$D$3</f>
        <v>#N/A</v>
      </c>
      <c r="AW79" t="e">
        <f>DI79*'Value Calculations'!$D$4</f>
        <v>#N/A</v>
      </c>
      <c r="AX79" t="e">
        <f>DJ79*'Value Calculations'!$D$5</f>
        <v>#N/A</v>
      </c>
      <c r="AY79" t="e">
        <f>DK79*'Value Calculations'!$D$6</f>
        <v>#N/A</v>
      </c>
      <c r="AZ79" t="e">
        <f>DL79*'Value Calculations'!$D$7</f>
        <v>#N/A</v>
      </c>
      <c r="BA79" t="e">
        <f>DM79*'Value Calculations'!$D$8</f>
        <v>#N/A</v>
      </c>
      <c r="BB79" t="e">
        <f>DN79*'Value Calculations'!$D$9</f>
        <v>#N/A</v>
      </c>
      <c r="BC79" t="e">
        <f>DO79*'Value Calculations'!$D$10</f>
        <v>#N/A</v>
      </c>
      <c r="BD79" t="e">
        <f>DP79*'Value Calculations'!$D$11</f>
        <v>#N/A</v>
      </c>
      <c r="BE79" t="e">
        <f>DQ79*'Value Calculations'!$D$12</f>
        <v>#N/A</v>
      </c>
      <c r="BF79" t="e">
        <f>DR79*'Value Calculations'!$D$13</f>
        <v>#N/A</v>
      </c>
      <c r="BH79" t="e">
        <f>DU79*'Value Calculations'!$D$3</f>
        <v>#N/A</v>
      </c>
      <c r="BI79" t="e">
        <f>DV79*'Value Calculations'!$D$4</f>
        <v>#N/A</v>
      </c>
      <c r="BJ79" t="e">
        <f>DW79*'Value Calculations'!$D$5</f>
        <v>#N/A</v>
      </c>
      <c r="BK79" t="e">
        <f>DX79*'Value Calculations'!$D$6</f>
        <v>#N/A</v>
      </c>
      <c r="BL79" t="e">
        <f>DY79*'Value Calculations'!$D$7</f>
        <v>#N/A</v>
      </c>
      <c r="BM79" t="e">
        <f>DZ79*'Value Calculations'!$D$8</f>
        <v>#N/A</v>
      </c>
      <c r="BN79" t="e">
        <f>EA79*'Value Calculations'!$D$9</f>
        <v>#N/A</v>
      </c>
      <c r="BO79" t="e">
        <f>EB79*'Value Calculations'!$D$10</f>
        <v>#N/A</v>
      </c>
      <c r="BP79" t="e">
        <f>EC79*'Value Calculations'!$D$11</f>
        <v>#N/A</v>
      </c>
      <c r="BQ79" t="e">
        <f>ED79*'Value Calculations'!$D$12</f>
        <v>#N/A</v>
      </c>
      <c r="BR79" t="e">
        <f>EE79*'Value Calculations'!$D$13</f>
        <v>#N/A</v>
      </c>
      <c r="BT79" t="e">
        <f>VLOOKUP($B79,'Raw Stats'!$CM$3:$DC$528,3,FALSE)</f>
        <v>#N/A</v>
      </c>
      <c r="BU79" t="e">
        <f>VLOOKUP($B79,'Raw Stats'!$CM$3:$DC$528,4,FALSE)</f>
        <v>#N/A</v>
      </c>
      <c r="BV79" t="e">
        <f>VLOOKUP($B79,'Raw Stats'!$CM$3:$DC$528,5,FALSE)</f>
        <v>#N/A</v>
      </c>
      <c r="BW79" t="e">
        <f>VLOOKUP($B79,'Raw Stats'!$CM$3:$DC$528,6,FALSE)</f>
        <v>#N/A</v>
      </c>
      <c r="BX79" t="e">
        <f>VLOOKUP($B79,'Raw Stats'!$CM$3:$DC$528,7,FALSE)</f>
        <v>#N/A</v>
      </c>
      <c r="BY79" t="e">
        <f>VLOOKUP($B79,'Raw Stats'!$CM$3:$DC$528,8,FALSE)</f>
        <v>#N/A</v>
      </c>
      <c r="BZ79" t="e">
        <f>VLOOKUP($B79,'Raw Stats'!$CM$3:$DC$528,9,FALSE)</f>
        <v>#N/A</v>
      </c>
      <c r="CA79" t="e">
        <f>VLOOKUP($B79,'Raw Stats'!$CM$3:$DC$528,10,FALSE)</f>
        <v>#N/A</v>
      </c>
      <c r="CB79" t="e">
        <f>VLOOKUP($B79,'Raw Stats'!$CM$3:$DC$528,11,FALSE)+VLOOKUP($B79,'Raw Stats'!$CM$3:$DC$528,12,FALSE)</f>
        <v>#N/A</v>
      </c>
      <c r="CC79" t="e">
        <f>VLOOKUP($B79,'Raw Stats'!$CM$3:$DC$528,13,FALSE)+VLOOKUP($B79,'Raw Stats'!$CM$3:$DC$528,14,FALSE)</f>
        <v>#N/A</v>
      </c>
      <c r="CD79" t="e">
        <f>VLOOKUP($B79,'Raw Stats'!$CM$3:$DC$528,15,FALSE)</f>
        <v>#N/A</v>
      </c>
      <c r="CE79" t="e">
        <f>VLOOKUP($B79,'Raw Stats'!$CM$3:$DC$528,16,FALSE)</f>
        <v>#N/A</v>
      </c>
      <c r="CG79">
        <f>VLOOKUP($B79,'Raw Stats'!$BU$3:$CJ$528,3,FALSE)</f>
        <v>60</v>
      </c>
      <c r="CH79">
        <f>VLOOKUP($B79,'Raw Stats'!$BU$3:$CJ$528,4,FALSE)</f>
        <v>11</v>
      </c>
      <c r="CI79">
        <f>VLOOKUP($B79,'Raw Stats'!$BU$3:$CJ$5288,5,FALSE)</f>
        <v>14</v>
      </c>
      <c r="CJ79">
        <f>VLOOKUP($B79,'Raw Stats'!$BU$3:$CJ$528,6,FALSE)</f>
        <v>25</v>
      </c>
      <c r="CK79">
        <f>VLOOKUP($B79,'Raw Stats'!$BU$3:$CJ$528,7,FALSE)</f>
        <v>-11</v>
      </c>
      <c r="CL79">
        <f>VLOOKUP($B79,'Raw Stats'!$BU$3:$CJ$528,8,FALSE)</f>
        <v>26</v>
      </c>
      <c r="CM79">
        <f>VLOOKUP($B79,'Raw Stats'!$BU$3:$CJ$528,9,FALSE)</f>
        <v>15</v>
      </c>
      <c r="CN79">
        <f>VLOOKUP($B79,'Raw Stats'!$BU$3:$CJ$528,10,FALSE)</f>
        <v>5</v>
      </c>
      <c r="CO79">
        <f>VLOOKUP($B79,'Raw Stats'!$BU$3:$CJ$528,11,FALSE)+VLOOKUP($B79,'Raw Stats'!$BU$3:$CJ$528,12,FALSE)</f>
        <v>10</v>
      </c>
      <c r="CP79">
        <f>VLOOKUP($B79,'Raw Stats'!$BU$3:$CJ$528,13,FALSE)+VLOOKUP($B79,'Raw Stats'!$BU$3:$CJ$528,14,FALSE)</f>
        <v>1</v>
      </c>
      <c r="CQ79">
        <f>VLOOKUP($B79,'Raw Stats'!$BU$3:$CJ$528,15,FALSE)</f>
        <v>1</v>
      </c>
      <c r="CR79">
        <f>VLOOKUP($B79,'Raw Stats'!$BU$3:$CJ$528,16,FALSE)</f>
        <v>110</v>
      </c>
      <c r="CT79">
        <f>VLOOKUP($B79,'Raw Stats'!$BC$3:$BR$528,3,FALSE)</f>
        <v>44</v>
      </c>
      <c r="CU79">
        <f>VLOOKUP($B79,'Raw Stats'!$BC$3:$BR$528,4,FALSE)</f>
        <v>12</v>
      </c>
      <c r="CV79">
        <f>VLOOKUP($B79,'Raw Stats'!$BC$3:$BR$5288,5,FALSE)</f>
        <v>14</v>
      </c>
      <c r="CW79">
        <f>VLOOKUP($B79,'Raw Stats'!$BC$3:$BR$52888,6,FALSE)</f>
        <v>26</v>
      </c>
      <c r="CX79">
        <f>VLOOKUP($B79,'Raw Stats'!$BC$3:$BR$5288,7,FALSE)</f>
        <v>-6</v>
      </c>
      <c r="CY79">
        <f>VLOOKUP($B79,'Raw Stats'!$BC$3:$BR$5288,8,FALSE)</f>
        <v>12</v>
      </c>
      <c r="CZ79">
        <f>VLOOKUP($B79,'Raw Stats'!$BC$3:$BR$5288,9,FALSE)</f>
        <v>20</v>
      </c>
      <c r="DA79">
        <f>VLOOKUP($B79,'Raw Stats'!$BC$3:$BR$5288,10,FALSE)</f>
        <v>2</v>
      </c>
      <c r="DB79">
        <f>VLOOKUP($B79,'Raw Stats'!$BC$3:$BR$5288,11,FALSE)+VLOOKUP($B79,'Raw Stats'!$BC$3:$BR$5288,12,FALSE)</f>
        <v>10</v>
      </c>
      <c r="DC79">
        <f>VLOOKUP($B79,'Raw Stats'!$BC$3:$BR$5288,13,FALSE)+VLOOKUP($B79,'Raw Stats'!$BC$3:$BR$5288,14,FALSE)</f>
        <v>0</v>
      </c>
      <c r="DD79">
        <f>VLOOKUP($B79,'Raw Stats'!$BC$3:$BR$5288,15,FALSE)</f>
        <v>1</v>
      </c>
      <c r="DE79">
        <f>VLOOKUP($B79,'Raw Stats'!$BC$3:$BR$5288,16,FALSE)</f>
        <v>123</v>
      </c>
      <c r="DG79" t="e">
        <f>VLOOKUP($B79,'Raw Stats'!$AK$3:$AZ$528,3,FALSE)</f>
        <v>#N/A</v>
      </c>
      <c r="DH79" t="e">
        <f>VLOOKUP($B79,'Raw Stats'!$AK$3:$AZ$528,4,FALSE)</f>
        <v>#N/A</v>
      </c>
      <c r="DI79" t="e">
        <f>VLOOKUP($B79,'Raw Stats'!$AK$3:$AZ$528,5,FALSE)</f>
        <v>#N/A</v>
      </c>
      <c r="DJ79" t="e">
        <f>VLOOKUP($B79,'Raw Stats'!$AK$3:$AZ$528,6,FALSE)</f>
        <v>#N/A</v>
      </c>
      <c r="DK79" t="e">
        <f>VLOOKUP($B79,'Raw Stats'!$AK$3:$AZ$528,7,FALSE)</f>
        <v>#N/A</v>
      </c>
      <c r="DL79" t="e">
        <f>VLOOKUP($B79,'Raw Stats'!$AK$3:$AZ$528,8,FALSE)</f>
        <v>#N/A</v>
      </c>
      <c r="DM79" t="e">
        <f>VLOOKUP($B79,'Raw Stats'!$AK$3:$AZ$528,9,FALSE)</f>
        <v>#N/A</v>
      </c>
      <c r="DN79" t="e">
        <f>VLOOKUP($B79,'Raw Stats'!$AK$3:$AZ$528,10,FALSE)</f>
        <v>#N/A</v>
      </c>
      <c r="DO79" t="e">
        <f>VLOOKUP($B79,'Raw Stats'!$AK$3:$AZ$528,11,FALSE)+VLOOKUP($B79,'Raw Stats'!$AK$3:$AZ$528,12,FALSE)</f>
        <v>#N/A</v>
      </c>
      <c r="DP79" t="e">
        <f>VLOOKUP($B79,'Raw Stats'!$AK$3:$AZ$528,13,FALSE)+VLOOKUP($B79,'Raw Stats'!$AK$3:$AZ$528,14,FALSE)</f>
        <v>#N/A</v>
      </c>
      <c r="DQ79" t="e">
        <f>VLOOKUP($B79,'Raw Stats'!$AK$3:$AZ$528,15,FALSE)</f>
        <v>#N/A</v>
      </c>
      <c r="DR79" t="e">
        <f>VLOOKUP($B79,'Raw Stats'!$AK$3:$AZ$528,16,FALSE)</f>
        <v>#N/A</v>
      </c>
      <c r="DT79" t="e">
        <f>VLOOKUP($B79,'Raw Stats'!$S$3:$AH$528,3,FALSE)</f>
        <v>#N/A</v>
      </c>
      <c r="DU79" t="e">
        <f>VLOOKUP($B79,'Raw Stats'!$S$3:$AH$528,4,FALSE)</f>
        <v>#N/A</v>
      </c>
      <c r="DV79" t="e">
        <f>VLOOKUP($B79,'Raw Stats'!$S$3:$AH$528,5,FALSE)</f>
        <v>#N/A</v>
      </c>
      <c r="DW79" t="e">
        <f>VLOOKUP($B79,'Raw Stats'!$S$3:$AH$528,6,FALSE)</f>
        <v>#N/A</v>
      </c>
      <c r="DX79" t="e">
        <f>VLOOKUP($B79,'Raw Stats'!$S$3:$AH$528,7,FALSE)</f>
        <v>#N/A</v>
      </c>
      <c r="DY79" t="e">
        <f>VLOOKUP($B79,'Raw Stats'!$S$3:$AH$528,8,FALSE)</f>
        <v>#N/A</v>
      </c>
      <c r="DZ79" t="e">
        <f>VLOOKUP($B79,'Raw Stats'!$S$3:$AH$528,9,FALSE)</f>
        <v>#N/A</v>
      </c>
      <c r="EA79" t="e">
        <f>VLOOKUP($B79,'Raw Stats'!$S$3:$AH$528,10,FALSE)</f>
        <v>#N/A</v>
      </c>
      <c r="EB79" t="e">
        <f>VLOOKUP($B79,'Raw Stats'!$S$3:$AH$528,11,FALSE)+VLOOKUP($B79,'Raw Stats'!$S$3:$AH$528,12,FALSE)</f>
        <v>#N/A</v>
      </c>
      <c r="EC79" t="e">
        <f>VLOOKUP($B79,'Raw Stats'!$S$3:$AH$528,13,FALSE)+VLOOKUP($B79,'Raw Stats'!$S$3:$AH$528,14,FALSE)</f>
        <v>#N/A</v>
      </c>
      <c r="ED79" t="e">
        <f>VLOOKUP($B79,'Raw Stats'!$S$3:$AH$528,15,FALSE)</f>
        <v>#N/A</v>
      </c>
      <c r="EE79" t="e">
        <f>VLOOKUP($B79,'Raw Stats'!$S$3:$AH$528,16,FALSE)</f>
        <v>#N/A</v>
      </c>
    </row>
    <row r="80" spans="1:135" x14ac:dyDescent="0.2">
      <c r="A80" t="e">
        <f>VLOOKUP(B80,'ALL SKATERS'!$B$3:$I$378,9,FALSE)</f>
        <v>#N/A</v>
      </c>
      <c r="B80" t="s">
        <v>183</v>
      </c>
      <c r="C80" t="e">
        <f t="shared" si="16"/>
        <v>#N/A</v>
      </c>
      <c r="D80">
        <f t="shared" si="17"/>
        <v>0.80707242424730763</v>
      </c>
      <c r="E80">
        <f t="shared" si="18"/>
        <v>0.91822587549453982</v>
      </c>
      <c r="F80">
        <f t="shared" si="19"/>
        <v>0.89142547794340365</v>
      </c>
      <c r="G80">
        <f t="shared" si="20"/>
        <v>1.091965099339842</v>
      </c>
      <c r="H80" t="e">
        <f>VLOOKUP(B80,'ALL SKATERS'!$B$3:$H$378,7,FALSE)</f>
        <v>#N/A</v>
      </c>
      <c r="I80" s="29" t="e">
        <f t="shared" si="21"/>
        <v>#N/A</v>
      </c>
      <c r="J80" s="29" t="e">
        <f t="shared" si="22"/>
        <v>#N/A</v>
      </c>
      <c r="K80" s="29" t="e">
        <f t="shared" si="23"/>
        <v>#N/A</v>
      </c>
      <c r="L80" t="e">
        <f>BU80*'Value Calculations'!$D$3</f>
        <v>#N/A</v>
      </c>
      <c r="M80" t="e">
        <f>BV80*'Value Calculations'!$D$4</f>
        <v>#N/A</v>
      </c>
      <c r="N80" t="e">
        <f>BW80*'Value Calculations'!$D$5</f>
        <v>#N/A</v>
      </c>
      <c r="O80" t="e">
        <f>BX80*'Value Calculations'!$D$6</f>
        <v>#N/A</v>
      </c>
      <c r="P80" t="e">
        <f>BY80*'Value Calculations'!$D$7</f>
        <v>#N/A</v>
      </c>
      <c r="Q80" t="e">
        <f>BZ80*'Value Calculations'!$D$8</f>
        <v>#N/A</v>
      </c>
      <c r="R80" t="e">
        <f>CA80*'Value Calculations'!$D$9</f>
        <v>#N/A</v>
      </c>
      <c r="S80" t="e">
        <f>CB80*'Value Calculations'!$D$10</f>
        <v>#N/A</v>
      </c>
      <c r="T80" t="e">
        <f>CC80*'Value Calculations'!$D$11</f>
        <v>#N/A</v>
      </c>
      <c r="U80" t="e">
        <f>CD80*'Value Calculations'!$D$12</f>
        <v>#N/A</v>
      </c>
      <c r="V80" t="e">
        <f>CE80*'Value Calculations'!$D$13</f>
        <v>#N/A</v>
      </c>
      <c r="X80">
        <f>CH80*'Value Calculations'!$D$3</f>
        <v>2.8541480003822652</v>
      </c>
      <c r="Y80">
        <f>CI80*'Value Calculations'!$D$4</f>
        <v>6.1866413768483488</v>
      </c>
      <c r="Z80">
        <f>CJ80*'Value Calculations'!$D$5</f>
        <v>6.8987907313759607</v>
      </c>
      <c r="AA80">
        <f>CK80*'Value Calculations'!$D$6</f>
        <v>-1.2506493191936285</v>
      </c>
      <c r="AB80">
        <f>CL80*'Value Calculations'!$D$7</f>
        <v>2.9002009428015625</v>
      </c>
      <c r="AC80">
        <f>CM80*'Value Calculations'!$D$8</f>
        <v>5.8950991752362629</v>
      </c>
      <c r="AD80">
        <f>CN80*'Value Calculations'!$D$9</f>
        <v>2.3930976394128178</v>
      </c>
      <c r="AE80">
        <f>CO80*'Value Calculations'!$D$10</f>
        <v>2.9225317926096377</v>
      </c>
      <c r="AF80">
        <f>CP80*'Value Calculations'!$D$11</f>
        <v>0</v>
      </c>
      <c r="AG80">
        <f>CQ80*'Value Calculations'!$D$12</f>
        <v>0.81388273958941404</v>
      </c>
      <c r="AH80">
        <f>CR80*'Value Calculations'!$D$13</f>
        <v>5.0903711635715831</v>
      </c>
      <c r="AJ80">
        <f>CU80*'Value Calculations'!$D$3</f>
        <v>1.2232062858781136</v>
      </c>
      <c r="AK80">
        <f>CV80*'Value Calculations'!$D$4</f>
        <v>5.2098032647143988</v>
      </c>
      <c r="AL80">
        <f>CW80*'Value Calculations'!$D$5</f>
        <v>5.0414239960055092</v>
      </c>
      <c r="AM80">
        <f>CX80*'Value Calculations'!$D$6</f>
        <v>0.12506493191936285</v>
      </c>
      <c r="AN80">
        <f>CY80*'Value Calculations'!$D$7</f>
        <v>8.1732935660771311</v>
      </c>
      <c r="AO80">
        <f>CZ80*'Value Calculations'!$D$8</f>
        <v>7.1172538822974394</v>
      </c>
      <c r="AP80">
        <f>DA80*'Value Calculations'!$D$9</f>
        <v>2.3930976394128178</v>
      </c>
      <c r="AQ80">
        <f>DB80*'Value Calculations'!$D$10</f>
        <v>1.4612658963048188</v>
      </c>
      <c r="AR80">
        <f>DC80*'Value Calculations'!$D$11</f>
        <v>0</v>
      </c>
      <c r="AS80">
        <f>DD80*'Value Calculations'!$D$12</f>
        <v>0</v>
      </c>
      <c r="AT80">
        <f>DE80*'Value Calculations'!$D$13</f>
        <v>5.9846255571719968</v>
      </c>
      <c r="AV80">
        <f>DH80*'Value Calculations'!$D$3</f>
        <v>6.9315022866426439</v>
      </c>
      <c r="AW80">
        <f>DI80*'Value Calculations'!$D$4</f>
        <v>9.1171557132501988</v>
      </c>
      <c r="AX80">
        <f>DJ80*'Value Calculations'!$D$5</f>
        <v>11.94021472738147</v>
      </c>
      <c r="AY80">
        <f>DK80*'Value Calculations'!$D$6</f>
        <v>-0.62532465959681427</v>
      </c>
      <c r="AZ80">
        <f>DL80*'Value Calculations'!$D$7</f>
        <v>8.5248330742955023</v>
      </c>
      <c r="BA80">
        <f>DM80*'Value Calculations'!$D$8</f>
        <v>7.8361684158628373</v>
      </c>
      <c r="BB80">
        <f>DN80*'Value Calculations'!$D$9</f>
        <v>4.5342902641506022</v>
      </c>
      <c r="BC80">
        <f>DO80*'Value Calculations'!$D$10</f>
        <v>5.4797471111430704</v>
      </c>
      <c r="BD80">
        <f>DP80*'Value Calculations'!$D$11</f>
        <v>0</v>
      </c>
      <c r="BE80">
        <f>DQ80*'Value Calculations'!$D$12</f>
        <v>1.6277654791788281</v>
      </c>
      <c r="BF80">
        <f>DR80*'Value Calculations'!$D$13</f>
        <v>12.381983911390337</v>
      </c>
      <c r="BH80">
        <f>DU80*'Value Calculations'!$D$3</f>
        <v>9.7856502870249091</v>
      </c>
      <c r="BI80">
        <f>DV80*'Value Calculations'!$D$4</f>
        <v>12.373282753696698</v>
      </c>
      <c r="BJ80">
        <f>DW80*'Value Calculations'!$D$5</f>
        <v>16.450962513281137</v>
      </c>
      <c r="BK80">
        <f>DX80*'Value Calculations'!$D$6</f>
        <v>1.6258441149517171</v>
      </c>
      <c r="BL80">
        <f>DY80*'Value Calculations'!$D$7</f>
        <v>8.7884877054592803</v>
      </c>
      <c r="BM80">
        <f>DZ80*'Value Calculations'!$D$8</f>
        <v>10.999392363550587</v>
      </c>
      <c r="BN80">
        <f>EA80*'Value Calculations'!$D$9</f>
        <v>2.770955161425368</v>
      </c>
      <c r="BO80">
        <f>EB80*'Value Calculations'!$D$10</f>
        <v>4.7491141629906615</v>
      </c>
      <c r="BP80">
        <f>EC80*'Value Calculations'!$D$11</f>
        <v>0</v>
      </c>
      <c r="BQ80">
        <f>ED80*'Value Calculations'!$D$12</f>
        <v>1.6277654791788281</v>
      </c>
      <c r="BR80">
        <f>EE80*'Value Calculations'!$D$13</f>
        <v>12.725927908928957</v>
      </c>
      <c r="BT80" t="e">
        <f>VLOOKUP($B80,'Raw Stats'!$CM$3:$DC$528,3,FALSE)</f>
        <v>#N/A</v>
      </c>
      <c r="BU80" t="e">
        <f>VLOOKUP($B80,'Raw Stats'!$CM$3:$DC$528,4,FALSE)</f>
        <v>#N/A</v>
      </c>
      <c r="BV80" t="e">
        <f>VLOOKUP($B80,'Raw Stats'!$CM$3:$DC$528,5,FALSE)</f>
        <v>#N/A</v>
      </c>
      <c r="BW80" t="e">
        <f>VLOOKUP($B80,'Raw Stats'!$CM$3:$DC$528,6,FALSE)</f>
        <v>#N/A</v>
      </c>
      <c r="BX80" t="e">
        <f>VLOOKUP($B80,'Raw Stats'!$CM$3:$DC$528,7,FALSE)</f>
        <v>#N/A</v>
      </c>
      <c r="BY80" t="e">
        <f>VLOOKUP($B80,'Raw Stats'!$CM$3:$DC$528,8,FALSE)</f>
        <v>#N/A</v>
      </c>
      <c r="BZ80" t="e">
        <f>VLOOKUP($B80,'Raw Stats'!$CM$3:$DC$528,9,FALSE)</f>
        <v>#N/A</v>
      </c>
      <c r="CA80" t="e">
        <f>VLOOKUP($B80,'Raw Stats'!$CM$3:$DC$528,10,FALSE)</f>
        <v>#N/A</v>
      </c>
      <c r="CB80" t="e">
        <f>VLOOKUP($B80,'Raw Stats'!$CM$3:$DC$528,11,FALSE)+VLOOKUP($B80,'Raw Stats'!$CM$3:$DC$528,12,FALSE)</f>
        <v>#N/A</v>
      </c>
      <c r="CC80" t="e">
        <f>VLOOKUP($B80,'Raw Stats'!$CM$3:$DC$528,13,FALSE)+VLOOKUP($B80,'Raw Stats'!$CM$3:$DC$528,14,FALSE)</f>
        <v>#N/A</v>
      </c>
      <c r="CD80" t="e">
        <f>VLOOKUP($B80,'Raw Stats'!$CM$3:$DC$528,15,FALSE)</f>
        <v>#N/A</v>
      </c>
      <c r="CE80" t="e">
        <f>VLOOKUP($B80,'Raw Stats'!$CM$3:$DC$528,16,FALSE)</f>
        <v>#N/A</v>
      </c>
      <c r="CG80">
        <f>VLOOKUP($B80,'Raw Stats'!$BU$3:$CJ$528,3,FALSE)</f>
        <v>43</v>
      </c>
      <c r="CH80">
        <f>VLOOKUP($B80,'Raw Stats'!$BU$3:$CJ$528,4,FALSE)</f>
        <v>7</v>
      </c>
      <c r="CI80">
        <f>VLOOKUP($B80,'Raw Stats'!$BU$3:$CJ$5288,5,FALSE)</f>
        <v>19</v>
      </c>
      <c r="CJ80">
        <f>VLOOKUP($B80,'Raw Stats'!$BU$3:$CJ$528,6,FALSE)</f>
        <v>26</v>
      </c>
      <c r="CK80">
        <f>VLOOKUP($B80,'Raw Stats'!$BU$3:$CJ$528,7,FALSE)</f>
        <v>-10</v>
      </c>
      <c r="CL80">
        <f>VLOOKUP($B80,'Raw Stats'!$BU$3:$CJ$528,8,FALSE)</f>
        <v>33</v>
      </c>
      <c r="CM80">
        <f>VLOOKUP($B80,'Raw Stats'!$BU$3:$CJ$528,9,FALSE)</f>
        <v>82</v>
      </c>
      <c r="CN80">
        <f>VLOOKUP($B80,'Raw Stats'!$BU$3:$CJ$528,10,FALSE)</f>
        <v>19</v>
      </c>
      <c r="CO80">
        <f>VLOOKUP($B80,'Raw Stats'!$BU$3:$CJ$528,11,FALSE)+VLOOKUP($B80,'Raw Stats'!$BU$3:$CJ$528,12,FALSE)</f>
        <v>8</v>
      </c>
      <c r="CP80">
        <f>VLOOKUP($B80,'Raw Stats'!$BU$3:$CJ$528,13,FALSE)+VLOOKUP($B80,'Raw Stats'!$BU$3:$CJ$528,14,FALSE)</f>
        <v>0</v>
      </c>
      <c r="CQ80">
        <f>VLOOKUP($B80,'Raw Stats'!$BU$3:$CJ$528,15,FALSE)</f>
        <v>1</v>
      </c>
      <c r="CR80">
        <f>VLOOKUP($B80,'Raw Stats'!$BU$3:$CJ$528,16,FALSE)</f>
        <v>74</v>
      </c>
      <c r="CT80">
        <f>VLOOKUP($B80,'Raw Stats'!$BC$3:$BR$528,3,FALSE)</f>
        <v>40</v>
      </c>
      <c r="CU80">
        <f>VLOOKUP($B80,'Raw Stats'!$BC$3:$BR$528,4,FALSE)</f>
        <v>3</v>
      </c>
      <c r="CV80">
        <f>VLOOKUP($B80,'Raw Stats'!$BC$3:$BR$5288,5,FALSE)</f>
        <v>16</v>
      </c>
      <c r="CW80">
        <f>VLOOKUP($B80,'Raw Stats'!$BC$3:$BR$52888,6,FALSE)</f>
        <v>19</v>
      </c>
      <c r="CX80">
        <f>VLOOKUP($B80,'Raw Stats'!$BC$3:$BR$5288,7,FALSE)</f>
        <v>1</v>
      </c>
      <c r="CY80">
        <f>VLOOKUP($B80,'Raw Stats'!$BC$3:$BR$5288,8,FALSE)</f>
        <v>93</v>
      </c>
      <c r="CZ80">
        <f>VLOOKUP($B80,'Raw Stats'!$BC$3:$BR$5288,9,FALSE)</f>
        <v>99</v>
      </c>
      <c r="DA80">
        <f>VLOOKUP($B80,'Raw Stats'!$BC$3:$BR$5288,10,FALSE)</f>
        <v>19</v>
      </c>
      <c r="DB80">
        <f>VLOOKUP($B80,'Raw Stats'!$BC$3:$BR$5288,11,FALSE)+VLOOKUP($B80,'Raw Stats'!$BC$3:$BR$5288,12,FALSE)</f>
        <v>4</v>
      </c>
      <c r="DC80">
        <f>VLOOKUP($B80,'Raw Stats'!$BC$3:$BR$5288,13,FALSE)+VLOOKUP($B80,'Raw Stats'!$BC$3:$BR$5288,14,FALSE)</f>
        <v>0</v>
      </c>
      <c r="DD80">
        <f>VLOOKUP($B80,'Raw Stats'!$BC$3:$BR$5288,15,FALSE)</f>
        <v>0</v>
      </c>
      <c r="DE80">
        <f>VLOOKUP($B80,'Raw Stats'!$BC$3:$BR$5288,16,FALSE)</f>
        <v>87</v>
      </c>
      <c r="DG80">
        <f>VLOOKUP($B80,'Raw Stats'!$AK$3:$AZ$528,3,FALSE)</f>
        <v>76</v>
      </c>
      <c r="DH80">
        <f>VLOOKUP($B80,'Raw Stats'!$AK$3:$AZ$528,4,FALSE)</f>
        <v>17</v>
      </c>
      <c r="DI80">
        <f>VLOOKUP($B80,'Raw Stats'!$AK$3:$AZ$528,5,FALSE)</f>
        <v>28</v>
      </c>
      <c r="DJ80">
        <f>VLOOKUP($B80,'Raw Stats'!$AK$3:$AZ$528,6,FALSE)</f>
        <v>45</v>
      </c>
      <c r="DK80">
        <f>VLOOKUP($B80,'Raw Stats'!$AK$3:$AZ$528,7,FALSE)</f>
        <v>-5</v>
      </c>
      <c r="DL80">
        <f>VLOOKUP($B80,'Raw Stats'!$AK$3:$AZ$528,8,FALSE)</f>
        <v>97</v>
      </c>
      <c r="DM80">
        <f>VLOOKUP($B80,'Raw Stats'!$AK$3:$AZ$528,9,FALSE)</f>
        <v>109</v>
      </c>
      <c r="DN80">
        <f>VLOOKUP($B80,'Raw Stats'!$AK$3:$AZ$528,10,FALSE)</f>
        <v>36</v>
      </c>
      <c r="DO80">
        <f>VLOOKUP($B80,'Raw Stats'!$AK$3:$AZ$528,11,FALSE)+VLOOKUP($B80,'Raw Stats'!$AK$3:$AZ$528,12,FALSE)</f>
        <v>15</v>
      </c>
      <c r="DP80">
        <f>VLOOKUP($B80,'Raw Stats'!$AK$3:$AZ$528,13,FALSE)+VLOOKUP($B80,'Raw Stats'!$AK$3:$AZ$528,14,FALSE)</f>
        <v>0</v>
      </c>
      <c r="DQ80">
        <f>VLOOKUP($B80,'Raw Stats'!$AK$3:$AZ$528,15,FALSE)</f>
        <v>2</v>
      </c>
      <c r="DR80">
        <f>VLOOKUP($B80,'Raw Stats'!$AK$3:$AZ$528,16,FALSE)</f>
        <v>180</v>
      </c>
      <c r="DT80">
        <f>VLOOKUP($B80,'Raw Stats'!$S$3:$AH$528,3,FALSE)</f>
        <v>75</v>
      </c>
      <c r="DU80">
        <f>VLOOKUP($B80,'Raw Stats'!$S$3:$AH$528,4,FALSE)</f>
        <v>24</v>
      </c>
      <c r="DV80">
        <f>VLOOKUP($B80,'Raw Stats'!$S$3:$AH$528,5,FALSE)</f>
        <v>38</v>
      </c>
      <c r="DW80">
        <f>VLOOKUP($B80,'Raw Stats'!$S$3:$AH$528,6,FALSE)</f>
        <v>62</v>
      </c>
      <c r="DX80">
        <f>VLOOKUP($B80,'Raw Stats'!$S$3:$AH$528,7,FALSE)</f>
        <v>13</v>
      </c>
      <c r="DY80">
        <f>VLOOKUP($B80,'Raw Stats'!$S$3:$AH$528,8,FALSE)</f>
        <v>100</v>
      </c>
      <c r="DZ80">
        <f>VLOOKUP($B80,'Raw Stats'!$S$3:$AH$528,9,FALSE)</f>
        <v>153</v>
      </c>
      <c r="EA80">
        <f>VLOOKUP($B80,'Raw Stats'!$S$3:$AH$528,10,FALSE)</f>
        <v>22</v>
      </c>
      <c r="EB80">
        <f>VLOOKUP($B80,'Raw Stats'!$S$3:$AH$528,11,FALSE)+VLOOKUP($B80,'Raw Stats'!$S$3:$AH$528,12,FALSE)</f>
        <v>13</v>
      </c>
      <c r="EC80">
        <f>VLOOKUP($B80,'Raw Stats'!$S$3:$AH$528,13,FALSE)+VLOOKUP($B80,'Raw Stats'!$S$3:$AH$528,14,FALSE)</f>
        <v>0</v>
      </c>
      <c r="ED80">
        <f>VLOOKUP($B80,'Raw Stats'!$S$3:$AH$528,15,FALSE)</f>
        <v>2</v>
      </c>
      <c r="EE80">
        <f>VLOOKUP($B80,'Raw Stats'!$S$3:$AH$528,16,FALSE)</f>
        <v>185</v>
      </c>
    </row>
    <row r="81" spans="1:135" x14ac:dyDescent="0.2">
      <c r="A81" t="e">
        <f>VLOOKUP(B81,'ALL SKATERS'!$B$3:$I$378,9,FALSE)</f>
        <v>#N/A</v>
      </c>
      <c r="B81" t="s">
        <v>129</v>
      </c>
      <c r="C81" t="e">
        <f t="shared" si="16"/>
        <v>#N/A</v>
      </c>
      <c r="D81">
        <f t="shared" si="17"/>
        <v>0.870184146639707</v>
      </c>
      <c r="E81">
        <f t="shared" si="18"/>
        <v>0.82100807794686015</v>
      </c>
      <c r="F81">
        <f t="shared" si="19"/>
        <v>0.98374320258199099</v>
      </c>
      <c r="G81">
        <f t="shared" si="20"/>
        <v>0.66794156906722746</v>
      </c>
      <c r="H81" t="e">
        <f>VLOOKUP(B81,'ALL SKATERS'!$B$3:$H$378,7,FALSE)</f>
        <v>#N/A</v>
      </c>
      <c r="I81" s="29" t="e">
        <f t="shared" si="21"/>
        <v>#N/A</v>
      </c>
      <c r="J81" s="29" t="e">
        <f t="shared" si="22"/>
        <v>#N/A</v>
      </c>
      <c r="K81" s="29" t="e">
        <f t="shared" si="23"/>
        <v>#N/A</v>
      </c>
      <c r="L81" t="e">
        <f>BU81*'Value Calculations'!$D$3</f>
        <v>#N/A</v>
      </c>
      <c r="M81" t="e">
        <f>BV81*'Value Calculations'!$D$4</f>
        <v>#N/A</v>
      </c>
      <c r="N81" t="e">
        <f>BW81*'Value Calculations'!$D$5</f>
        <v>#N/A</v>
      </c>
      <c r="O81" t="e">
        <f>BX81*'Value Calculations'!$D$6</f>
        <v>#N/A</v>
      </c>
      <c r="P81" t="e">
        <f>BY81*'Value Calculations'!$D$7</f>
        <v>#N/A</v>
      </c>
      <c r="Q81" t="e">
        <f>BZ81*'Value Calculations'!$D$8</f>
        <v>#N/A</v>
      </c>
      <c r="R81" t="e">
        <f>CA81*'Value Calculations'!$D$9</f>
        <v>#N/A</v>
      </c>
      <c r="S81" t="e">
        <f>CB81*'Value Calculations'!$D$10</f>
        <v>#N/A</v>
      </c>
      <c r="T81" t="e">
        <f>CC81*'Value Calculations'!$D$11</f>
        <v>#N/A</v>
      </c>
      <c r="U81" t="e">
        <f>CD81*'Value Calculations'!$D$12</f>
        <v>#N/A</v>
      </c>
      <c r="V81" t="e">
        <f>CE81*'Value Calculations'!$D$13</f>
        <v>#N/A</v>
      </c>
      <c r="X81">
        <f>CH81*'Value Calculations'!$D$3</f>
        <v>7.3392377152686823</v>
      </c>
      <c r="Y81">
        <f>CI81*'Value Calculations'!$D$4</f>
        <v>10.093993825384148</v>
      </c>
      <c r="Z81">
        <f>CJ81*'Value Calculations'!$D$5</f>
        <v>13.001567147593155</v>
      </c>
      <c r="AA81">
        <f>CK81*'Value Calculations'!$D$6</f>
        <v>0.25012986383872571</v>
      </c>
      <c r="AB81">
        <f>CL81*'Value Calculations'!$D$7</f>
        <v>0.87884877054592803</v>
      </c>
      <c r="AC81">
        <f>CM81*'Value Calculations'!$D$8</f>
        <v>4.2415957480358477</v>
      </c>
      <c r="AD81">
        <f>CN81*'Value Calculations'!$D$9</f>
        <v>3.1488126834379182</v>
      </c>
      <c r="AE81">
        <f>CO81*'Value Calculations'!$D$10</f>
        <v>6.5756965333716852</v>
      </c>
      <c r="AF81">
        <f>CP81*'Value Calculations'!$D$11</f>
        <v>0</v>
      </c>
      <c r="AG81">
        <f>CQ81*'Value Calculations'!$D$12</f>
        <v>3.2555309583576562</v>
      </c>
      <c r="AH81">
        <f>CR81*'Value Calculations'!$D$13</f>
        <v>10.387108725666339</v>
      </c>
      <c r="AJ81">
        <f>CU81*'Value Calculations'!$D$3</f>
        <v>4.0773542862603787</v>
      </c>
      <c r="AK81">
        <f>CV81*'Value Calculations'!$D$4</f>
        <v>5.2098032647143988</v>
      </c>
      <c r="AL81">
        <f>CW81*'Value Calculations'!$D$5</f>
        <v>6.8987907313759607</v>
      </c>
      <c r="AM81">
        <f>CX81*'Value Calculations'!$D$6</f>
        <v>0.12506493191936285</v>
      </c>
      <c r="AN81">
        <f>CY81*'Value Calculations'!$D$7</f>
        <v>2.9002009428015625</v>
      </c>
      <c r="AO81">
        <f>CZ81*'Value Calculations'!$D$8</f>
        <v>2.0129606939831142</v>
      </c>
      <c r="AP81">
        <f>DA81*'Value Calculations'!$D$9</f>
        <v>3.7785752201255018</v>
      </c>
      <c r="AQ81">
        <f>DB81*'Value Calculations'!$D$10</f>
        <v>4.0184812148382516</v>
      </c>
      <c r="AR81">
        <f>DC81*'Value Calculations'!$D$11</f>
        <v>0.9907141480249374</v>
      </c>
      <c r="AS81">
        <f>DD81*'Value Calculations'!$D$12</f>
        <v>1.6277654791788281</v>
      </c>
      <c r="AT81">
        <f>DE81*'Value Calculations'!$D$13</f>
        <v>6.9476687502801333</v>
      </c>
      <c r="AV81">
        <f>DH81*'Value Calculations'!$D$3</f>
        <v>11.008856572903023</v>
      </c>
      <c r="AW81">
        <f>DI81*'Value Calculations'!$D$4</f>
        <v>10.419606529428798</v>
      </c>
      <c r="AX81">
        <f>DJ81*'Value Calculations'!$D$5</f>
        <v>15.654948198122371</v>
      </c>
      <c r="AY81">
        <f>DK81*'Value Calculations'!$D$6</f>
        <v>2.0010389107098057</v>
      </c>
      <c r="AZ81">
        <f>DL81*'Value Calculations'!$D$7</f>
        <v>1.5819277869826704</v>
      </c>
      <c r="BA81">
        <f>DM81*'Value Calculations'!$D$8</f>
        <v>3.7383555745400692</v>
      </c>
      <c r="BB81">
        <f>DN81*'Value Calculations'!$D$9</f>
        <v>3.9045277274630186</v>
      </c>
      <c r="BC81">
        <f>DO81*'Value Calculations'!$D$10</f>
        <v>5.1144306370668655</v>
      </c>
      <c r="BD81">
        <f>DP81*'Value Calculations'!$D$11</f>
        <v>3.9628565920997496</v>
      </c>
      <c r="BE81">
        <f>DQ81*'Value Calculations'!$D$12</f>
        <v>3.2555309583576562</v>
      </c>
      <c r="BF81">
        <f>DR81*'Value Calculations'!$D$13</f>
        <v>13.138660705975303</v>
      </c>
      <c r="BH81">
        <f>DU81*'Value Calculations'!$D$3</f>
        <v>5.7082960007645305</v>
      </c>
      <c r="BI81">
        <f>DV81*'Value Calculations'!$D$4</f>
        <v>5.5354159687590485</v>
      </c>
      <c r="BJ81">
        <f>DW81*'Value Calculations'!$D$5</f>
        <v>8.2254812566405686</v>
      </c>
      <c r="BK81">
        <f>DX81*'Value Calculations'!$D$6</f>
        <v>-2.376233706467894</v>
      </c>
      <c r="BL81">
        <f>DY81*'Value Calculations'!$D$7</f>
        <v>1.5819277869826704</v>
      </c>
      <c r="BM81">
        <f>DZ81*'Value Calculations'!$D$8</f>
        <v>2.9475495876181315</v>
      </c>
      <c r="BN81">
        <f>EA81*'Value Calculations'!$D$9</f>
        <v>2.6450026540878513</v>
      </c>
      <c r="BO81">
        <f>EB81*'Value Calculations'!$D$10</f>
        <v>4.3837976889144565</v>
      </c>
      <c r="BP81">
        <f>EC81*'Value Calculations'!$D$11</f>
        <v>0</v>
      </c>
      <c r="BQ81">
        <f>ED81*'Value Calculations'!$D$12</f>
        <v>0.81388273958941404</v>
      </c>
      <c r="BR81">
        <f>EE81*'Value Calculations'!$D$13</f>
        <v>6.6037247527415133</v>
      </c>
      <c r="BT81" t="e">
        <f>VLOOKUP($B81,'Raw Stats'!$CM$3:$DC$528,3,FALSE)</f>
        <v>#N/A</v>
      </c>
      <c r="BU81" t="e">
        <f>VLOOKUP($B81,'Raw Stats'!$CM$3:$DC$528,4,FALSE)</f>
        <v>#N/A</v>
      </c>
      <c r="BV81" t="e">
        <f>VLOOKUP($B81,'Raw Stats'!$CM$3:$DC$528,5,FALSE)</f>
        <v>#N/A</v>
      </c>
      <c r="BW81" t="e">
        <f>VLOOKUP($B81,'Raw Stats'!$CM$3:$DC$528,6,FALSE)</f>
        <v>#N/A</v>
      </c>
      <c r="BX81" t="e">
        <f>VLOOKUP($B81,'Raw Stats'!$CM$3:$DC$528,7,FALSE)</f>
        <v>#N/A</v>
      </c>
      <c r="BY81" t="e">
        <f>VLOOKUP($B81,'Raw Stats'!$CM$3:$DC$528,8,FALSE)</f>
        <v>#N/A</v>
      </c>
      <c r="BZ81" t="e">
        <f>VLOOKUP($B81,'Raw Stats'!$CM$3:$DC$528,9,FALSE)</f>
        <v>#N/A</v>
      </c>
      <c r="CA81" t="e">
        <f>VLOOKUP($B81,'Raw Stats'!$CM$3:$DC$528,10,FALSE)</f>
        <v>#N/A</v>
      </c>
      <c r="CB81" t="e">
        <f>VLOOKUP($B81,'Raw Stats'!$CM$3:$DC$528,11,FALSE)+VLOOKUP($B81,'Raw Stats'!$CM$3:$DC$528,12,FALSE)</f>
        <v>#N/A</v>
      </c>
      <c r="CC81" t="e">
        <f>VLOOKUP($B81,'Raw Stats'!$CM$3:$DC$528,13,FALSE)+VLOOKUP($B81,'Raw Stats'!$CM$3:$DC$528,14,FALSE)</f>
        <v>#N/A</v>
      </c>
      <c r="CD81" t="e">
        <f>VLOOKUP($B81,'Raw Stats'!$CM$3:$DC$528,15,FALSE)</f>
        <v>#N/A</v>
      </c>
      <c r="CE81" t="e">
        <f>VLOOKUP($B81,'Raw Stats'!$CM$3:$DC$528,16,FALSE)</f>
        <v>#N/A</v>
      </c>
      <c r="CG81">
        <f>VLOOKUP($B81,'Raw Stats'!$BU$3:$CJ$528,3,FALSE)</f>
        <v>68</v>
      </c>
      <c r="CH81">
        <f>VLOOKUP($B81,'Raw Stats'!$BU$3:$CJ$528,4,FALSE)</f>
        <v>18</v>
      </c>
      <c r="CI81">
        <f>VLOOKUP($B81,'Raw Stats'!$BU$3:$CJ$5288,5,FALSE)</f>
        <v>31</v>
      </c>
      <c r="CJ81">
        <f>VLOOKUP($B81,'Raw Stats'!$BU$3:$CJ$528,6,FALSE)</f>
        <v>49</v>
      </c>
      <c r="CK81">
        <f>VLOOKUP($B81,'Raw Stats'!$BU$3:$CJ$528,7,FALSE)</f>
        <v>2</v>
      </c>
      <c r="CL81">
        <f>VLOOKUP($B81,'Raw Stats'!$BU$3:$CJ$528,8,FALSE)</f>
        <v>10</v>
      </c>
      <c r="CM81">
        <f>VLOOKUP($B81,'Raw Stats'!$BU$3:$CJ$528,9,FALSE)</f>
        <v>59</v>
      </c>
      <c r="CN81">
        <f>VLOOKUP($B81,'Raw Stats'!$BU$3:$CJ$528,10,FALSE)</f>
        <v>25</v>
      </c>
      <c r="CO81">
        <f>VLOOKUP($B81,'Raw Stats'!$BU$3:$CJ$528,11,FALSE)+VLOOKUP($B81,'Raw Stats'!$BU$3:$CJ$528,12,FALSE)</f>
        <v>18</v>
      </c>
      <c r="CP81">
        <f>VLOOKUP($B81,'Raw Stats'!$BU$3:$CJ$528,13,FALSE)+VLOOKUP($B81,'Raw Stats'!$BU$3:$CJ$528,14,FALSE)</f>
        <v>0</v>
      </c>
      <c r="CQ81">
        <f>VLOOKUP($B81,'Raw Stats'!$BU$3:$CJ$528,15,FALSE)</f>
        <v>4</v>
      </c>
      <c r="CR81">
        <f>VLOOKUP($B81,'Raw Stats'!$BU$3:$CJ$528,16,FALSE)</f>
        <v>151</v>
      </c>
      <c r="CT81">
        <f>VLOOKUP($B81,'Raw Stats'!$BC$3:$BR$528,3,FALSE)</f>
        <v>47</v>
      </c>
      <c r="CU81">
        <f>VLOOKUP($B81,'Raw Stats'!$BC$3:$BR$528,4,FALSE)</f>
        <v>10</v>
      </c>
      <c r="CV81">
        <f>VLOOKUP($B81,'Raw Stats'!$BC$3:$BR$5288,5,FALSE)</f>
        <v>16</v>
      </c>
      <c r="CW81">
        <f>VLOOKUP($B81,'Raw Stats'!$BC$3:$BR$52888,6,FALSE)</f>
        <v>26</v>
      </c>
      <c r="CX81">
        <f>VLOOKUP($B81,'Raw Stats'!$BC$3:$BR$5288,7,FALSE)</f>
        <v>1</v>
      </c>
      <c r="CY81">
        <f>VLOOKUP($B81,'Raw Stats'!$BC$3:$BR$5288,8,FALSE)</f>
        <v>33</v>
      </c>
      <c r="CZ81">
        <f>VLOOKUP($B81,'Raw Stats'!$BC$3:$BR$5288,9,FALSE)</f>
        <v>28</v>
      </c>
      <c r="DA81">
        <f>VLOOKUP($B81,'Raw Stats'!$BC$3:$BR$5288,10,FALSE)</f>
        <v>30</v>
      </c>
      <c r="DB81">
        <f>VLOOKUP($B81,'Raw Stats'!$BC$3:$BR$5288,11,FALSE)+VLOOKUP($B81,'Raw Stats'!$BC$3:$BR$5288,12,FALSE)</f>
        <v>11</v>
      </c>
      <c r="DC81">
        <f>VLOOKUP($B81,'Raw Stats'!$BC$3:$BR$5288,13,FALSE)+VLOOKUP($B81,'Raw Stats'!$BC$3:$BR$5288,14,FALSE)</f>
        <v>1</v>
      </c>
      <c r="DD81">
        <f>VLOOKUP($B81,'Raw Stats'!$BC$3:$BR$5288,15,FALSE)</f>
        <v>2</v>
      </c>
      <c r="DE81">
        <f>VLOOKUP($B81,'Raw Stats'!$BC$3:$BR$5288,16,FALSE)</f>
        <v>101</v>
      </c>
      <c r="DG81">
        <f>VLOOKUP($B81,'Raw Stats'!$AK$3:$AZ$528,3,FALSE)</f>
        <v>75</v>
      </c>
      <c r="DH81">
        <f>VLOOKUP($B81,'Raw Stats'!$AK$3:$AZ$528,4,FALSE)</f>
        <v>27</v>
      </c>
      <c r="DI81">
        <f>VLOOKUP($B81,'Raw Stats'!$AK$3:$AZ$528,5,FALSE)</f>
        <v>32</v>
      </c>
      <c r="DJ81">
        <f>VLOOKUP($B81,'Raw Stats'!$AK$3:$AZ$528,6,FALSE)</f>
        <v>59</v>
      </c>
      <c r="DK81">
        <f>VLOOKUP($B81,'Raw Stats'!$AK$3:$AZ$528,7,FALSE)</f>
        <v>16</v>
      </c>
      <c r="DL81">
        <f>VLOOKUP($B81,'Raw Stats'!$AK$3:$AZ$528,8,FALSE)</f>
        <v>18</v>
      </c>
      <c r="DM81">
        <f>VLOOKUP($B81,'Raw Stats'!$AK$3:$AZ$528,9,FALSE)</f>
        <v>52</v>
      </c>
      <c r="DN81">
        <f>VLOOKUP($B81,'Raw Stats'!$AK$3:$AZ$528,10,FALSE)</f>
        <v>31</v>
      </c>
      <c r="DO81">
        <f>VLOOKUP($B81,'Raw Stats'!$AK$3:$AZ$528,11,FALSE)+VLOOKUP($B81,'Raw Stats'!$AK$3:$AZ$528,12,FALSE)</f>
        <v>14</v>
      </c>
      <c r="DP81">
        <f>VLOOKUP($B81,'Raw Stats'!$AK$3:$AZ$528,13,FALSE)+VLOOKUP($B81,'Raw Stats'!$AK$3:$AZ$528,14,FALSE)</f>
        <v>4</v>
      </c>
      <c r="DQ81">
        <f>VLOOKUP($B81,'Raw Stats'!$AK$3:$AZ$528,15,FALSE)</f>
        <v>4</v>
      </c>
      <c r="DR81">
        <f>VLOOKUP($B81,'Raw Stats'!$AK$3:$AZ$528,16,FALSE)</f>
        <v>191</v>
      </c>
      <c r="DT81">
        <f>VLOOKUP($B81,'Raw Stats'!$S$3:$AH$528,3,FALSE)</f>
        <v>54</v>
      </c>
      <c r="DU81">
        <f>VLOOKUP($B81,'Raw Stats'!$S$3:$AH$528,4,FALSE)</f>
        <v>14</v>
      </c>
      <c r="DV81">
        <f>VLOOKUP($B81,'Raw Stats'!$S$3:$AH$528,5,FALSE)</f>
        <v>17</v>
      </c>
      <c r="DW81">
        <f>VLOOKUP($B81,'Raw Stats'!$S$3:$AH$528,6,FALSE)</f>
        <v>31</v>
      </c>
      <c r="DX81">
        <f>VLOOKUP($B81,'Raw Stats'!$S$3:$AH$528,7,FALSE)</f>
        <v>-19</v>
      </c>
      <c r="DY81">
        <f>VLOOKUP($B81,'Raw Stats'!$S$3:$AH$528,8,FALSE)</f>
        <v>18</v>
      </c>
      <c r="DZ81">
        <f>VLOOKUP($B81,'Raw Stats'!$S$3:$AH$528,9,FALSE)</f>
        <v>41</v>
      </c>
      <c r="EA81">
        <f>VLOOKUP($B81,'Raw Stats'!$S$3:$AH$528,10,FALSE)</f>
        <v>21</v>
      </c>
      <c r="EB81">
        <f>VLOOKUP($B81,'Raw Stats'!$S$3:$AH$528,11,FALSE)+VLOOKUP($B81,'Raw Stats'!$S$3:$AH$528,12,FALSE)</f>
        <v>12</v>
      </c>
      <c r="EC81">
        <f>VLOOKUP($B81,'Raw Stats'!$S$3:$AH$528,13,FALSE)+VLOOKUP($B81,'Raw Stats'!$S$3:$AH$528,14,FALSE)</f>
        <v>0</v>
      </c>
      <c r="ED81">
        <f>VLOOKUP($B81,'Raw Stats'!$S$3:$AH$528,15,FALSE)</f>
        <v>1</v>
      </c>
      <c r="EE81">
        <f>VLOOKUP($B81,'Raw Stats'!$S$3:$AH$528,16,FALSE)</f>
        <v>96</v>
      </c>
    </row>
    <row r="82" spans="1:135" x14ac:dyDescent="0.2">
      <c r="A82" t="e">
        <f>VLOOKUP(B82,'ALL SKATERS'!$B$3:$I$378,9,FALSE)</f>
        <v>#REF!</v>
      </c>
      <c r="B82" t="s">
        <v>278</v>
      </c>
      <c r="C82">
        <f t="shared" si="16"/>
        <v>0.60933284048793357</v>
      </c>
      <c r="D82">
        <f t="shared" si="17"/>
        <v>0.62889181867031452</v>
      </c>
      <c r="E82">
        <f t="shared" si="18"/>
        <v>0.99349620070262679</v>
      </c>
      <c r="F82">
        <f t="shared" si="19"/>
        <v>1.0317981855110394</v>
      </c>
      <c r="G82">
        <f t="shared" si="20"/>
        <v>0.59368956416985219</v>
      </c>
      <c r="H82">
        <f>VLOOKUP(B82,'ALL SKATERS'!$B$3:$H$378,7,FALSE)</f>
        <v>0</v>
      </c>
      <c r="I82" s="29" t="e">
        <f t="shared" si="21"/>
        <v>#REF!</v>
      </c>
      <c r="J82" s="29">
        <f t="shared" si="22"/>
        <v>-97</v>
      </c>
      <c r="K82" s="29">
        <f t="shared" si="23"/>
        <v>-0.96</v>
      </c>
      <c r="L82">
        <f>BU82*'Value Calculations'!$D$3</f>
        <v>4.0773542862603787</v>
      </c>
      <c r="M82">
        <f>BV82*'Value Calculations'!$D$4</f>
        <v>1.6280635202232496</v>
      </c>
      <c r="N82">
        <f>BW82*'Value Calculations'!$D$5</f>
        <v>3.980071575793823</v>
      </c>
      <c r="O82">
        <f>BX82*'Value Calculations'!$D$6</f>
        <v>-1.5007791830323542</v>
      </c>
      <c r="P82">
        <f>BY82*'Value Calculations'!$D$7</f>
        <v>9.315796967786838</v>
      </c>
      <c r="Q82">
        <f>BZ82*'Value Calculations'!$D$8</f>
        <v>9.5615632964197914</v>
      </c>
      <c r="R82">
        <f>CA82*'Value Calculations'!$D$9</f>
        <v>2.3930976394128178</v>
      </c>
      <c r="S82">
        <f>CB82*'Value Calculations'!$D$10</f>
        <v>0.36531647407620471</v>
      </c>
      <c r="T82">
        <f>CC82*'Value Calculations'!$D$11</f>
        <v>0</v>
      </c>
      <c r="U82">
        <f>CD82*'Value Calculations'!$D$12</f>
        <v>0.81388273958941404</v>
      </c>
      <c r="V82">
        <f>CE82*'Value Calculations'!$D$13</f>
        <v>6.5349359532337896</v>
      </c>
      <c r="X82">
        <f>CH82*'Value Calculations'!$D$3</f>
        <v>2.0386771431301893</v>
      </c>
      <c r="Y82">
        <f>CI82*'Value Calculations'!$D$4</f>
        <v>1.9536762242678996</v>
      </c>
      <c r="Z82">
        <f>CJ82*'Value Calculations'!$D$5</f>
        <v>2.9187191555821368</v>
      </c>
      <c r="AA82">
        <f>CK82*'Value Calculations'!$D$6</f>
        <v>-1.75090904687108</v>
      </c>
      <c r="AB82">
        <f>CL82*'Value Calculations'!$D$7</f>
        <v>8.1732935660771311</v>
      </c>
      <c r="AC82">
        <f>CM82*'Value Calculations'!$D$8</f>
        <v>11.430741083689828</v>
      </c>
      <c r="AD82">
        <f>CN82*'Value Calculations'!$D$9</f>
        <v>4.4083377568130855</v>
      </c>
      <c r="AE82">
        <f>CO82*'Value Calculations'!$D$10</f>
        <v>0.73063294815240942</v>
      </c>
      <c r="AF82">
        <f>CP82*'Value Calculations'!$D$11</f>
        <v>0</v>
      </c>
      <c r="AG82">
        <f>CQ82*'Value Calculations'!$D$12</f>
        <v>0.81388273958941404</v>
      </c>
      <c r="AH82">
        <f>CR82*'Value Calculations'!$D$13</f>
        <v>7.0164575497878579</v>
      </c>
      <c r="AJ82">
        <f>CU82*'Value Calculations'!$D$3</f>
        <v>6.1160314293905689</v>
      </c>
      <c r="AK82">
        <f>CV82*'Value Calculations'!$D$4</f>
        <v>2.9305143364018491</v>
      </c>
      <c r="AL82">
        <f>CW82*'Value Calculations'!$D$5</f>
        <v>6.3681145212701171</v>
      </c>
      <c r="AM82">
        <f>CX82*'Value Calculations'!$D$6</f>
        <v>-0.75038959151617712</v>
      </c>
      <c r="AN82">
        <f>CY82*'Value Calculations'!$D$7</f>
        <v>6.8550204102582386</v>
      </c>
      <c r="AO82">
        <f>CZ82*'Value Calculations'!$D$8</f>
        <v>6.0388820819493425</v>
      </c>
      <c r="AP82">
        <f>DA82*'Value Calculations'!$D$9</f>
        <v>0.75571504402510037</v>
      </c>
      <c r="AQ82">
        <f>DB82*'Value Calculations'!$D$10</f>
        <v>2.9225317926096377</v>
      </c>
      <c r="AR82">
        <f>DC82*'Value Calculations'!$D$11</f>
        <v>0</v>
      </c>
      <c r="AS82">
        <f>DD82*'Value Calculations'!$D$12</f>
        <v>4.0694136979470699</v>
      </c>
      <c r="AT82">
        <f>DE82*'Value Calculations'!$D$13</f>
        <v>12.381983911390337</v>
      </c>
      <c r="AV82">
        <f>DH82*'Value Calculations'!$D$3</f>
        <v>12.232062858781138</v>
      </c>
      <c r="AW82">
        <f>DI82*'Value Calculations'!$D$4</f>
        <v>5.2098032647143988</v>
      </c>
      <c r="AX82">
        <f>DJ82*'Value Calculations'!$D$5</f>
        <v>12.205552832434391</v>
      </c>
      <c r="AY82">
        <f>DK82*'Value Calculations'!$D$6</f>
        <v>-1.0005194553549028</v>
      </c>
      <c r="AZ82">
        <f>DL82*'Value Calculations'!$D$7</f>
        <v>12.128113033533808</v>
      </c>
      <c r="BA82">
        <f>DM82*'Value Calculations'!$D$8</f>
        <v>12.149655617255224</v>
      </c>
      <c r="BB82">
        <f>DN82*'Value Calculations'!$D$9</f>
        <v>2.3930976394128178</v>
      </c>
      <c r="BC82">
        <f>DO82*'Value Calculations'!$D$10</f>
        <v>5.8450635852192754</v>
      </c>
      <c r="BD82">
        <f>DP82*'Value Calculations'!$D$11</f>
        <v>0</v>
      </c>
      <c r="BE82">
        <f>DQ82*'Value Calculations'!$D$12</f>
        <v>5.6971791771258982</v>
      </c>
      <c r="BF82">
        <f>DR82*'Value Calculations'!$D$13</f>
        <v>15.683846287761094</v>
      </c>
      <c r="BH82">
        <f>DU82*'Value Calculations'!$D$3</f>
        <v>4.8928251435124546</v>
      </c>
      <c r="BI82">
        <f>DV82*'Value Calculations'!$D$4</f>
        <v>1.9536762242678996</v>
      </c>
      <c r="BJ82">
        <f>DW82*'Value Calculations'!$D$5</f>
        <v>4.7760858909525883</v>
      </c>
      <c r="BK82">
        <f>DX82*'Value Calculations'!$D$6</f>
        <v>-2.5012986383872571</v>
      </c>
      <c r="BL82">
        <f>DY82*'Value Calculations'!$D$7</f>
        <v>10.194645738332765</v>
      </c>
      <c r="BM82">
        <f>DZ82*'Value Calculations'!$D$8</f>
        <v>12.221547070611765</v>
      </c>
      <c r="BN82">
        <f>EA82*'Value Calculations'!$D$9</f>
        <v>2.3930976394128178</v>
      </c>
      <c r="BO82">
        <f>EB82*'Value Calculations'!$D$10</f>
        <v>0.73063294815240942</v>
      </c>
      <c r="BP82">
        <f>EC82*'Value Calculations'!$D$11</f>
        <v>0</v>
      </c>
      <c r="BQ82">
        <f>ED82*'Value Calculations'!$D$12</f>
        <v>0.81388273958941404</v>
      </c>
      <c r="BR82">
        <f>EE82*'Value Calculations'!$D$13</f>
        <v>13.207449505483027</v>
      </c>
      <c r="BT82">
        <f>VLOOKUP($B82,'Raw Stats'!$CM$3:$DC$528,3,FALSE)</f>
        <v>61</v>
      </c>
      <c r="BU82">
        <f>VLOOKUP($B82,'Raw Stats'!$CM$3:$DC$528,4,FALSE)</f>
        <v>10</v>
      </c>
      <c r="BV82">
        <f>VLOOKUP($B82,'Raw Stats'!$CM$3:$DC$528,5,FALSE)</f>
        <v>5</v>
      </c>
      <c r="BW82">
        <f>VLOOKUP($B82,'Raw Stats'!$CM$3:$DC$528,6,FALSE)</f>
        <v>15</v>
      </c>
      <c r="BX82">
        <f>VLOOKUP($B82,'Raw Stats'!$CM$3:$DC$528,7,FALSE)</f>
        <v>-12</v>
      </c>
      <c r="BY82">
        <f>VLOOKUP($B82,'Raw Stats'!$CM$3:$DC$528,8,FALSE)</f>
        <v>106</v>
      </c>
      <c r="BZ82">
        <f>VLOOKUP($B82,'Raw Stats'!$CM$3:$DC$528,9,FALSE)</f>
        <v>133</v>
      </c>
      <c r="CA82">
        <f>VLOOKUP($B82,'Raw Stats'!$CM$3:$DC$528,10,FALSE)</f>
        <v>19</v>
      </c>
      <c r="CB82">
        <f>VLOOKUP($B82,'Raw Stats'!$CM$3:$DC$528,11,FALSE)+VLOOKUP($B82,'Raw Stats'!$CM$3:$DC$528,12,FALSE)</f>
        <v>1</v>
      </c>
      <c r="CC82">
        <f>VLOOKUP($B82,'Raw Stats'!$CM$3:$DC$528,13,FALSE)+VLOOKUP($B82,'Raw Stats'!$CM$3:$DC$528,14,FALSE)</f>
        <v>0</v>
      </c>
      <c r="CD82">
        <f>VLOOKUP($B82,'Raw Stats'!$CM$3:$DC$528,15,FALSE)</f>
        <v>1</v>
      </c>
      <c r="CE82">
        <f>VLOOKUP($B82,'Raw Stats'!$CM$3:$DC$528,16,FALSE)</f>
        <v>95</v>
      </c>
      <c r="CG82">
        <f>VLOOKUP($B82,'Raw Stats'!$BU$3:$CJ$528,3,FALSE)</f>
        <v>60</v>
      </c>
      <c r="CH82">
        <f>VLOOKUP($B82,'Raw Stats'!$BU$3:$CJ$528,4,FALSE)</f>
        <v>5</v>
      </c>
      <c r="CI82">
        <f>VLOOKUP($B82,'Raw Stats'!$BU$3:$CJ$5288,5,FALSE)</f>
        <v>6</v>
      </c>
      <c r="CJ82">
        <f>VLOOKUP($B82,'Raw Stats'!$BU$3:$CJ$528,6,FALSE)</f>
        <v>11</v>
      </c>
      <c r="CK82">
        <f>VLOOKUP($B82,'Raw Stats'!$BU$3:$CJ$528,7,FALSE)</f>
        <v>-14</v>
      </c>
      <c r="CL82">
        <f>VLOOKUP($B82,'Raw Stats'!$BU$3:$CJ$528,8,FALSE)</f>
        <v>93</v>
      </c>
      <c r="CM82">
        <f>VLOOKUP($B82,'Raw Stats'!$BU$3:$CJ$528,9,FALSE)</f>
        <v>159</v>
      </c>
      <c r="CN82">
        <f>VLOOKUP($B82,'Raw Stats'!$BU$3:$CJ$528,10,FALSE)</f>
        <v>35</v>
      </c>
      <c r="CO82">
        <f>VLOOKUP($B82,'Raw Stats'!$BU$3:$CJ$528,11,FALSE)+VLOOKUP($B82,'Raw Stats'!$BU$3:$CJ$528,12,FALSE)</f>
        <v>2</v>
      </c>
      <c r="CP82">
        <f>VLOOKUP($B82,'Raw Stats'!$BU$3:$CJ$528,13,FALSE)+VLOOKUP($B82,'Raw Stats'!$BU$3:$CJ$528,14,FALSE)</f>
        <v>0</v>
      </c>
      <c r="CQ82">
        <f>VLOOKUP($B82,'Raw Stats'!$BU$3:$CJ$528,15,FALSE)</f>
        <v>1</v>
      </c>
      <c r="CR82">
        <f>VLOOKUP($B82,'Raw Stats'!$BU$3:$CJ$528,16,FALSE)</f>
        <v>102</v>
      </c>
      <c r="CT82">
        <f>VLOOKUP($B82,'Raw Stats'!$BC$3:$BR$528,3,FALSE)</f>
        <v>48</v>
      </c>
      <c r="CU82">
        <f>VLOOKUP($B82,'Raw Stats'!$BC$3:$BR$528,4,FALSE)</f>
        <v>15</v>
      </c>
      <c r="CV82">
        <f>VLOOKUP($B82,'Raw Stats'!$BC$3:$BR$5288,5,FALSE)</f>
        <v>9</v>
      </c>
      <c r="CW82">
        <f>VLOOKUP($B82,'Raw Stats'!$BC$3:$BR$52888,6,FALSE)</f>
        <v>24</v>
      </c>
      <c r="CX82">
        <f>VLOOKUP($B82,'Raw Stats'!$BC$3:$BR$5288,7,FALSE)</f>
        <v>-6</v>
      </c>
      <c r="CY82">
        <f>VLOOKUP($B82,'Raw Stats'!$BC$3:$BR$5288,8,FALSE)</f>
        <v>78</v>
      </c>
      <c r="CZ82">
        <f>VLOOKUP($B82,'Raw Stats'!$BC$3:$BR$5288,9,FALSE)</f>
        <v>84</v>
      </c>
      <c r="DA82">
        <f>VLOOKUP($B82,'Raw Stats'!$BC$3:$BR$5288,10,FALSE)</f>
        <v>6</v>
      </c>
      <c r="DB82">
        <f>VLOOKUP($B82,'Raw Stats'!$BC$3:$BR$5288,11,FALSE)+VLOOKUP($B82,'Raw Stats'!$BC$3:$BR$5288,12,FALSE)</f>
        <v>8</v>
      </c>
      <c r="DC82">
        <f>VLOOKUP($B82,'Raw Stats'!$BC$3:$BR$5288,13,FALSE)+VLOOKUP($B82,'Raw Stats'!$BC$3:$BR$5288,14,FALSE)</f>
        <v>0</v>
      </c>
      <c r="DD82">
        <f>VLOOKUP($B82,'Raw Stats'!$BC$3:$BR$5288,15,FALSE)</f>
        <v>5</v>
      </c>
      <c r="DE82">
        <f>VLOOKUP($B82,'Raw Stats'!$BC$3:$BR$5288,16,FALSE)</f>
        <v>180</v>
      </c>
      <c r="DG82">
        <f>VLOOKUP($B82,'Raw Stats'!$AK$3:$AZ$528,3,FALSE)</f>
        <v>80</v>
      </c>
      <c r="DH82">
        <f>VLOOKUP($B82,'Raw Stats'!$AK$3:$AZ$528,4,FALSE)</f>
        <v>30</v>
      </c>
      <c r="DI82">
        <f>VLOOKUP($B82,'Raw Stats'!$AK$3:$AZ$528,5,FALSE)</f>
        <v>16</v>
      </c>
      <c r="DJ82">
        <f>VLOOKUP($B82,'Raw Stats'!$AK$3:$AZ$528,6,FALSE)</f>
        <v>46</v>
      </c>
      <c r="DK82">
        <f>VLOOKUP($B82,'Raw Stats'!$AK$3:$AZ$528,7,FALSE)</f>
        <v>-8</v>
      </c>
      <c r="DL82">
        <f>VLOOKUP($B82,'Raw Stats'!$AK$3:$AZ$528,8,FALSE)</f>
        <v>138</v>
      </c>
      <c r="DM82">
        <f>VLOOKUP($B82,'Raw Stats'!$AK$3:$AZ$528,9,FALSE)</f>
        <v>169</v>
      </c>
      <c r="DN82">
        <f>VLOOKUP($B82,'Raw Stats'!$AK$3:$AZ$528,10,FALSE)</f>
        <v>19</v>
      </c>
      <c r="DO82">
        <f>VLOOKUP($B82,'Raw Stats'!$AK$3:$AZ$528,11,FALSE)+VLOOKUP($B82,'Raw Stats'!$AK$3:$AZ$528,12,FALSE)</f>
        <v>16</v>
      </c>
      <c r="DP82">
        <f>VLOOKUP($B82,'Raw Stats'!$AK$3:$AZ$528,13,FALSE)+VLOOKUP($B82,'Raw Stats'!$AK$3:$AZ$528,14,FALSE)</f>
        <v>0</v>
      </c>
      <c r="DQ82">
        <f>VLOOKUP($B82,'Raw Stats'!$AK$3:$AZ$528,15,FALSE)</f>
        <v>7</v>
      </c>
      <c r="DR82">
        <f>VLOOKUP($B82,'Raw Stats'!$AK$3:$AZ$528,16,FALSE)</f>
        <v>228</v>
      </c>
      <c r="DT82">
        <f>VLOOKUP($B82,'Raw Stats'!$S$3:$AH$528,3,FALSE)</f>
        <v>82</v>
      </c>
      <c r="DU82">
        <f>VLOOKUP($B82,'Raw Stats'!$S$3:$AH$528,4,FALSE)</f>
        <v>12</v>
      </c>
      <c r="DV82">
        <f>VLOOKUP($B82,'Raw Stats'!$S$3:$AH$528,5,FALSE)</f>
        <v>6</v>
      </c>
      <c r="DW82">
        <f>VLOOKUP($B82,'Raw Stats'!$S$3:$AH$528,6,FALSE)</f>
        <v>18</v>
      </c>
      <c r="DX82">
        <f>VLOOKUP($B82,'Raw Stats'!$S$3:$AH$528,7,FALSE)</f>
        <v>-20</v>
      </c>
      <c r="DY82">
        <f>VLOOKUP($B82,'Raw Stats'!$S$3:$AH$528,8,FALSE)</f>
        <v>116</v>
      </c>
      <c r="DZ82">
        <f>VLOOKUP($B82,'Raw Stats'!$S$3:$AH$528,9,FALSE)</f>
        <v>170</v>
      </c>
      <c r="EA82">
        <f>VLOOKUP($B82,'Raw Stats'!$S$3:$AH$528,10,FALSE)</f>
        <v>19</v>
      </c>
      <c r="EB82">
        <f>VLOOKUP($B82,'Raw Stats'!$S$3:$AH$528,11,FALSE)+VLOOKUP($B82,'Raw Stats'!$S$3:$AH$528,12,FALSE)</f>
        <v>2</v>
      </c>
      <c r="EC82">
        <f>VLOOKUP($B82,'Raw Stats'!$S$3:$AH$528,13,FALSE)+VLOOKUP($B82,'Raw Stats'!$S$3:$AH$528,14,FALSE)</f>
        <v>0</v>
      </c>
      <c r="ED82">
        <f>VLOOKUP($B82,'Raw Stats'!$S$3:$AH$528,15,FALSE)</f>
        <v>1</v>
      </c>
      <c r="EE82">
        <f>VLOOKUP($B82,'Raw Stats'!$S$3:$AH$528,16,FALSE)</f>
        <v>192</v>
      </c>
    </row>
    <row r="83" spans="1:135" x14ac:dyDescent="0.2">
      <c r="A83" t="e">
        <f>VLOOKUP(B83,'ALL SKATERS'!$B$3:$I$378,9,FALSE)</f>
        <v>#REF!</v>
      </c>
      <c r="B83" t="s">
        <v>291</v>
      </c>
      <c r="C83">
        <f t="shared" si="16"/>
        <v>0.71282124164333405</v>
      </c>
      <c r="D83">
        <f t="shared" si="17"/>
        <v>0.60596515949300278</v>
      </c>
      <c r="E83">
        <f t="shared" si="18"/>
        <v>0.55124839180759122</v>
      </c>
      <c r="F83">
        <f t="shared" si="19"/>
        <v>0.46548271210413078</v>
      </c>
      <c r="G83" t="e">
        <f t="shared" si="20"/>
        <v>#N/A</v>
      </c>
      <c r="H83">
        <f>VLOOKUP(B83,'ALL SKATERS'!$B$3:$H$378,7,FALSE)</f>
        <v>0</v>
      </c>
      <c r="I83" s="29" t="e">
        <f t="shared" si="21"/>
        <v>#REF!</v>
      </c>
      <c r="J83" s="29">
        <f t="shared" si="22"/>
        <v>-97</v>
      </c>
      <c r="K83" s="29">
        <f t="shared" si="23"/>
        <v>-0.96</v>
      </c>
      <c r="L83">
        <f>BU83*'Value Calculations'!$D$3</f>
        <v>4.0773542862603787</v>
      </c>
      <c r="M83">
        <f>BV83*'Value Calculations'!$D$4</f>
        <v>1.9536762242678996</v>
      </c>
      <c r="N83">
        <f>BW83*'Value Calculations'!$D$5</f>
        <v>4.2454096808467447</v>
      </c>
      <c r="O83">
        <f>BX83*'Value Calculations'!$D$6</f>
        <v>-0.62532465959681427</v>
      </c>
      <c r="P83">
        <f>BY83*'Value Calculations'!$D$7</f>
        <v>7.1186750414220175</v>
      </c>
      <c r="Q83">
        <f>BZ83*'Value Calculations'!$D$8</f>
        <v>6.3264478953755017</v>
      </c>
      <c r="R83">
        <f>CA83*'Value Calculations'!$D$9</f>
        <v>0.25190501467503346</v>
      </c>
      <c r="S83">
        <f>CB83*'Value Calculations'!$D$10</f>
        <v>0.36531647407620471</v>
      </c>
      <c r="T83">
        <f>CC83*'Value Calculations'!$D$11</f>
        <v>0</v>
      </c>
      <c r="U83">
        <f>CD83*'Value Calculations'!$D$12</f>
        <v>2.441648218768242</v>
      </c>
      <c r="V83">
        <f>CE83*'Value Calculations'!$D$13</f>
        <v>3.7833839729248253</v>
      </c>
      <c r="X83">
        <f>CH83*'Value Calculations'!$D$3</f>
        <v>5.7082960007645305</v>
      </c>
      <c r="Y83">
        <f>CI83*'Value Calculations'!$D$4</f>
        <v>4.8841905606697491</v>
      </c>
      <c r="Z83">
        <f>CJ83*'Value Calculations'!$D$5</f>
        <v>7.6948050465347251</v>
      </c>
      <c r="AA83">
        <f>CK83*'Value Calculations'!$D$6</f>
        <v>-0.50025972767745142</v>
      </c>
      <c r="AB83">
        <f>CL83*'Value Calculations'!$D$7</f>
        <v>10.897724754769508</v>
      </c>
      <c r="AC83">
        <f>CM83*'Value Calculations'!$D$8</f>
        <v>6.542122255445121</v>
      </c>
      <c r="AD83">
        <f>CN83*'Value Calculations'!$D$9</f>
        <v>0.75571504402510037</v>
      </c>
      <c r="AE83">
        <f>CO83*'Value Calculations'!$D$10</f>
        <v>0.36531647407620471</v>
      </c>
      <c r="AF83">
        <f>CP83*'Value Calculations'!$D$11</f>
        <v>0</v>
      </c>
      <c r="AG83">
        <f>CQ83*'Value Calculations'!$D$12</f>
        <v>1.6277654791788281</v>
      </c>
      <c r="AH83">
        <f>CR83*'Value Calculations'!$D$13</f>
        <v>6.2597807552028932</v>
      </c>
      <c r="AJ83">
        <f>CU83*'Value Calculations'!$D$3</f>
        <v>2.8541480003822652</v>
      </c>
      <c r="AK83">
        <f>CV83*'Value Calculations'!$D$4</f>
        <v>1.3024508161785997</v>
      </c>
      <c r="AL83">
        <f>CW83*'Value Calculations'!$D$5</f>
        <v>2.9187191555821368</v>
      </c>
      <c r="AM83">
        <f>CX83*'Value Calculations'!$D$6</f>
        <v>-0.87545452343553998</v>
      </c>
      <c r="AN83">
        <f>CY83*'Value Calculations'!$D$7</f>
        <v>4.4821287297842325</v>
      </c>
      <c r="AO83">
        <f>CZ83*'Value Calculations'!$D$8</f>
        <v>5.0324017349577854</v>
      </c>
      <c r="AP83">
        <f>DA83*'Value Calculations'!$D$9</f>
        <v>0.50381002935006691</v>
      </c>
      <c r="AQ83">
        <f>DB83*'Value Calculations'!$D$10</f>
        <v>1.0959494222286141</v>
      </c>
      <c r="AR83">
        <f>DC83*'Value Calculations'!$D$11</f>
        <v>0</v>
      </c>
      <c r="AS83">
        <f>DD83*'Value Calculations'!$D$12</f>
        <v>0.81388273958941404</v>
      </c>
      <c r="AT83">
        <f>DE83*'Value Calculations'!$D$13</f>
        <v>3.3706511758784807</v>
      </c>
      <c r="AV83">
        <f>DH83*'Value Calculations'!$D$3</f>
        <v>1.6309417145041516</v>
      </c>
      <c r="AW83">
        <f>DI83*'Value Calculations'!$D$4</f>
        <v>1.9536762242678996</v>
      </c>
      <c r="AX83">
        <f>DJ83*'Value Calculations'!$D$5</f>
        <v>2.6533810505292155</v>
      </c>
      <c r="AY83">
        <f>DK83*'Value Calculations'!$D$6</f>
        <v>-0.25012986383872571</v>
      </c>
      <c r="AZ83">
        <f>DL83*'Value Calculations'!$D$7</f>
        <v>4.4821287297842325</v>
      </c>
      <c r="BA83">
        <f>DM83*'Value Calculations'!$D$8</f>
        <v>5.6794248151666435</v>
      </c>
      <c r="BB83">
        <f>DN83*'Value Calculations'!$D$9</f>
        <v>0.25190501467503346</v>
      </c>
      <c r="BC83">
        <f>DO83*'Value Calculations'!$D$10</f>
        <v>0.36531647407620471</v>
      </c>
      <c r="BD83">
        <f>DP83*'Value Calculations'!$D$11</f>
        <v>0</v>
      </c>
      <c r="BE83">
        <f>DQ83*'Value Calculations'!$D$12</f>
        <v>0</v>
      </c>
      <c r="BF83">
        <f>DR83*'Value Calculations'!$D$13</f>
        <v>3.7145951734171012</v>
      </c>
      <c r="BH83" t="e">
        <f>DU83*'Value Calculations'!$D$3</f>
        <v>#N/A</v>
      </c>
      <c r="BI83" t="e">
        <f>DV83*'Value Calculations'!$D$4</f>
        <v>#N/A</v>
      </c>
      <c r="BJ83" t="e">
        <f>DW83*'Value Calculations'!$D$5</f>
        <v>#N/A</v>
      </c>
      <c r="BK83" t="e">
        <f>DX83*'Value Calculations'!$D$6</f>
        <v>#N/A</v>
      </c>
      <c r="BL83" t="e">
        <f>DY83*'Value Calculations'!$D$7</f>
        <v>#N/A</v>
      </c>
      <c r="BM83" t="e">
        <f>DZ83*'Value Calculations'!$D$8</f>
        <v>#N/A</v>
      </c>
      <c r="BN83" t="e">
        <f>EA83*'Value Calculations'!$D$9</f>
        <v>#N/A</v>
      </c>
      <c r="BO83" t="e">
        <f>EB83*'Value Calculations'!$D$10</f>
        <v>#N/A</v>
      </c>
      <c r="BP83" t="e">
        <f>EC83*'Value Calculations'!$D$11</f>
        <v>#N/A</v>
      </c>
      <c r="BQ83" t="e">
        <f>ED83*'Value Calculations'!$D$12</f>
        <v>#N/A</v>
      </c>
      <c r="BR83" t="e">
        <f>EE83*'Value Calculations'!$D$13</f>
        <v>#N/A</v>
      </c>
      <c r="BT83">
        <f>VLOOKUP($B83,'Raw Stats'!$CM$3:$DC$528,3,FALSE)</f>
        <v>42</v>
      </c>
      <c r="BU83">
        <f>VLOOKUP($B83,'Raw Stats'!$CM$3:$DC$528,4,FALSE)</f>
        <v>10</v>
      </c>
      <c r="BV83">
        <f>VLOOKUP($B83,'Raw Stats'!$CM$3:$DC$528,5,FALSE)</f>
        <v>6</v>
      </c>
      <c r="BW83">
        <f>VLOOKUP($B83,'Raw Stats'!$CM$3:$DC$528,6,FALSE)</f>
        <v>16</v>
      </c>
      <c r="BX83">
        <f>VLOOKUP($B83,'Raw Stats'!$CM$3:$DC$528,7,FALSE)</f>
        <v>-5</v>
      </c>
      <c r="BY83">
        <f>VLOOKUP($B83,'Raw Stats'!$CM$3:$DC$528,8,FALSE)</f>
        <v>81</v>
      </c>
      <c r="BZ83">
        <f>VLOOKUP($B83,'Raw Stats'!$CM$3:$DC$528,9,FALSE)</f>
        <v>88</v>
      </c>
      <c r="CA83">
        <f>VLOOKUP($B83,'Raw Stats'!$CM$3:$DC$528,10,FALSE)</f>
        <v>2</v>
      </c>
      <c r="CB83">
        <f>VLOOKUP($B83,'Raw Stats'!$CM$3:$DC$528,11,FALSE)+VLOOKUP($B83,'Raw Stats'!$CM$3:$DC$528,12,FALSE)</f>
        <v>1</v>
      </c>
      <c r="CC83">
        <f>VLOOKUP($B83,'Raw Stats'!$CM$3:$DC$528,13,FALSE)+VLOOKUP($B83,'Raw Stats'!$CM$3:$DC$528,14,FALSE)</f>
        <v>0</v>
      </c>
      <c r="CD83">
        <f>VLOOKUP($B83,'Raw Stats'!$CM$3:$DC$528,15,FALSE)</f>
        <v>3</v>
      </c>
      <c r="CE83">
        <f>VLOOKUP($B83,'Raw Stats'!$CM$3:$DC$528,16,FALSE)</f>
        <v>55</v>
      </c>
      <c r="CG83">
        <f>VLOOKUP($B83,'Raw Stats'!$BU$3:$CJ$528,3,FALSE)</f>
        <v>73</v>
      </c>
      <c r="CH83">
        <f>VLOOKUP($B83,'Raw Stats'!$BU$3:$CJ$528,4,FALSE)</f>
        <v>14</v>
      </c>
      <c r="CI83">
        <f>VLOOKUP($B83,'Raw Stats'!$BU$3:$CJ$5288,5,FALSE)</f>
        <v>15</v>
      </c>
      <c r="CJ83">
        <f>VLOOKUP($B83,'Raw Stats'!$BU$3:$CJ$528,6,FALSE)</f>
        <v>29</v>
      </c>
      <c r="CK83">
        <f>VLOOKUP($B83,'Raw Stats'!$BU$3:$CJ$528,7,FALSE)</f>
        <v>-4</v>
      </c>
      <c r="CL83">
        <f>VLOOKUP($B83,'Raw Stats'!$BU$3:$CJ$528,8,FALSE)</f>
        <v>124</v>
      </c>
      <c r="CM83">
        <f>VLOOKUP($B83,'Raw Stats'!$BU$3:$CJ$528,9,FALSE)</f>
        <v>91</v>
      </c>
      <c r="CN83">
        <f>VLOOKUP($B83,'Raw Stats'!$BU$3:$CJ$528,10,FALSE)</f>
        <v>6</v>
      </c>
      <c r="CO83">
        <f>VLOOKUP($B83,'Raw Stats'!$BU$3:$CJ$528,11,FALSE)+VLOOKUP($B83,'Raw Stats'!$BU$3:$CJ$528,12,FALSE)</f>
        <v>1</v>
      </c>
      <c r="CP83">
        <f>VLOOKUP($B83,'Raw Stats'!$BU$3:$CJ$528,13,FALSE)+VLOOKUP($B83,'Raw Stats'!$BU$3:$CJ$528,14,FALSE)</f>
        <v>0</v>
      </c>
      <c r="CQ83">
        <f>VLOOKUP($B83,'Raw Stats'!$BU$3:$CJ$528,15,FALSE)</f>
        <v>2</v>
      </c>
      <c r="CR83">
        <f>VLOOKUP($B83,'Raw Stats'!$BU$3:$CJ$528,16,FALSE)</f>
        <v>91</v>
      </c>
      <c r="CT83">
        <f>VLOOKUP($B83,'Raw Stats'!$BC$3:$BR$528,3,FALSE)</f>
        <v>39</v>
      </c>
      <c r="CU83">
        <f>VLOOKUP($B83,'Raw Stats'!$BC$3:$BR$528,4,FALSE)</f>
        <v>7</v>
      </c>
      <c r="CV83">
        <f>VLOOKUP($B83,'Raw Stats'!$BC$3:$BR$5288,5,FALSE)</f>
        <v>4</v>
      </c>
      <c r="CW83">
        <f>VLOOKUP($B83,'Raw Stats'!$BC$3:$BR$52888,6,FALSE)</f>
        <v>11</v>
      </c>
      <c r="CX83">
        <f>VLOOKUP($B83,'Raw Stats'!$BC$3:$BR$5288,7,FALSE)</f>
        <v>-7</v>
      </c>
      <c r="CY83">
        <f>VLOOKUP($B83,'Raw Stats'!$BC$3:$BR$5288,8,FALSE)</f>
        <v>51</v>
      </c>
      <c r="CZ83">
        <f>VLOOKUP($B83,'Raw Stats'!$BC$3:$BR$5288,9,FALSE)</f>
        <v>70</v>
      </c>
      <c r="DA83">
        <f>VLOOKUP($B83,'Raw Stats'!$BC$3:$BR$5288,10,FALSE)</f>
        <v>4</v>
      </c>
      <c r="DB83">
        <f>VLOOKUP($B83,'Raw Stats'!$BC$3:$BR$5288,11,FALSE)+VLOOKUP($B83,'Raw Stats'!$BC$3:$BR$5288,12,FALSE)</f>
        <v>3</v>
      </c>
      <c r="DC83">
        <f>VLOOKUP($B83,'Raw Stats'!$BC$3:$BR$5288,13,FALSE)+VLOOKUP($B83,'Raw Stats'!$BC$3:$BR$5288,14,FALSE)</f>
        <v>0</v>
      </c>
      <c r="DD83">
        <f>VLOOKUP($B83,'Raw Stats'!$BC$3:$BR$5288,15,FALSE)</f>
        <v>1</v>
      </c>
      <c r="DE83">
        <f>VLOOKUP($B83,'Raw Stats'!$BC$3:$BR$5288,16,FALSE)</f>
        <v>49</v>
      </c>
      <c r="DG83">
        <f>VLOOKUP($B83,'Raw Stats'!$AK$3:$AZ$528,3,FALSE)</f>
        <v>44</v>
      </c>
      <c r="DH83">
        <f>VLOOKUP($B83,'Raw Stats'!$AK$3:$AZ$528,4,FALSE)</f>
        <v>4</v>
      </c>
      <c r="DI83">
        <f>VLOOKUP($B83,'Raw Stats'!$AK$3:$AZ$528,5,FALSE)</f>
        <v>6</v>
      </c>
      <c r="DJ83">
        <f>VLOOKUP($B83,'Raw Stats'!$AK$3:$AZ$528,6,FALSE)</f>
        <v>10</v>
      </c>
      <c r="DK83">
        <f>VLOOKUP($B83,'Raw Stats'!$AK$3:$AZ$528,7,FALSE)</f>
        <v>-2</v>
      </c>
      <c r="DL83">
        <f>VLOOKUP($B83,'Raw Stats'!$AK$3:$AZ$528,8,FALSE)</f>
        <v>51</v>
      </c>
      <c r="DM83">
        <f>VLOOKUP($B83,'Raw Stats'!$AK$3:$AZ$528,9,FALSE)</f>
        <v>79</v>
      </c>
      <c r="DN83">
        <f>VLOOKUP($B83,'Raw Stats'!$AK$3:$AZ$528,10,FALSE)</f>
        <v>2</v>
      </c>
      <c r="DO83">
        <f>VLOOKUP($B83,'Raw Stats'!$AK$3:$AZ$528,11,FALSE)+VLOOKUP($B83,'Raw Stats'!$AK$3:$AZ$528,12,FALSE)</f>
        <v>1</v>
      </c>
      <c r="DP83">
        <f>VLOOKUP($B83,'Raw Stats'!$AK$3:$AZ$528,13,FALSE)+VLOOKUP($B83,'Raw Stats'!$AK$3:$AZ$528,14,FALSE)</f>
        <v>0</v>
      </c>
      <c r="DQ83">
        <f>VLOOKUP($B83,'Raw Stats'!$AK$3:$AZ$528,15,FALSE)</f>
        <v>0</v>
      </c>
      <c r="DR83">
        <f>VLOOKUP($B83,'Raw Stats'!$AK$3:$AZ$528,16,FALSE)</f>
        <v>54</v>
      </c>
      <c r="DT83" t="e">
        <f>VLOOKUP($B83,'Raw Stats'!$S$3:$AH$528,3,FALSE)</f>
        <v>#N/A</v>
      </c>
      <c r="DU83" t="e">
        <f>VLOOKUP($B83,'Raw Stats'!$S$3:$AH$528,4,FALSE)</f>
        <v>#N/A</v>
      </c>
      <c r="DV83" t="e">
        <f>VLOOKUP($B83,'Raw Stats'!$S$3:$AH$528,5,FALSE)</f>
        <v>#N/A</v>
      </c>
      <c r="DW83" t="e">
        <f>VLOOKUP($B83,'Raw Stats'!$S$3:$AH$528,6,FALSE)</f>
        <v>#N/A</v>
      </c>
      <c r="DX83" t="e">
        <f>VLOOKUP($B83,'Raw Stats'!$S$3:$AH$528,7,FALSE)</f>
        <v>#N/A</v>
      </c>
      <c r="DY83" t="e">
        <f>VLOOKUP($B83,'Raw Stats'!$S$3:$AH$528,8,FALSE)</f>
        <v>#N/A</v>
      </c>
      <c r="DZ83" t="e">
        <f>VLOOKUP($B83,'Raw Stats'!$S$3:$AH$528,9,FALSE)</f>
        <v>#N/A</v>
      </c>
      <c r="EA83" t="e">
        <f>VLOOKUP($B83,'Raw Stats'!$S$3:$AH$528,10,FALSE)</f>
        <v>#N/A</v>
      </c>
      <c r="EB83" t="e">
        <f>VLOOKUP($B83,'Raw Stats'!$S$3:$AH$528,11,FALSE)+VLOOKUP($B83,'Raw Stats'!$S$3:$AH$528,12,FALSE)</f>
        <v>#N/A</v>
      </c>
      <c r="EC83" t="e">
        <f>VLOOKUP($B83,'Raw Stats'!$S$3:$AH$528,13,FALSE)+VLOOKUP($B83,'Raw Stats'!$S$3:$AH$528,14,FALSE)</f>
        <v>#N/A</v>
      </c>
      <c r="ED83" t="e">
        <f>VLOOKUP($B83,'Raw Stats'!$S$3:$AH$528,15,FALSE)</f>
        <v>#N/A</v>
      </c>
      <c r="EE83" t="e">
        <f>VLOOKUP($B83,'Raw Stats'!$S$3:$AH$528,16,FALSE)</f>
        <v>#N/A</v>
      </c>
    </row>
    <row r="84" spans="1:135" x14ac:dyDescent="0.2">
      <c r="A84" t="e">
        <f>VLOOKUP(B84,'ALL SKATERS'!$B$3:$I$378,9,FALSE)</f>
        <v>#REF!</v>
      </c>
      <c r="B84" t="s">
        <v>227</v>
      </c>
      <c r="C84" t="e">
        <f t="shared" si="16"/>
        <v>#N/A</v>
      </c>
      <c r="D84">
        <f t="shared" si="17"/>
        <v>0.70861109631530672</v>
      </c>
      <c r="E84">
        <f t="shared" si="18"/>
        <v>0.95138980346560398</v>
      </c>
      <c r="F84">
        <f t="shared" si="19"/>
        <v>0.901899823043399</v>
      </c>
      <c r="G84">
        <f t="shared" si="20"/>
        <v>0.70870564344009823</v>
      </c>
      <c r="H84">
        <f>VLOOKUP(B84,'ALL SKATERS'!$B$3:$H$378,7,FALSE)</f>
        <v>0</v>
      </c>
      <c r="I84" s="29" t="e">
        <f t="shared" si="21"/>
        <v>#REF!</v>
      </c>
      <c r="J84" s="29">
        <f t="shared" si="22"/>
        <v>-97</v>
      </c>
      <c r="K84" s="29">
        <f t="shared" si="23"/>
        <v>-0.96</v>
      </c>
      <c r="L84" t="e">
        <f>BU84*'Value Calculations'!$D$3</f>
        <v>#N/A</v>
      </c>
      <c r="M84" t="e">
        <f>BV84*'Value Calculations'!$D$4</f>
        <v>#N/A</v>
      </c>
      <c r="N84" t="e">
        <f>BW84*'Value Calculations'!$D$5</f>
        <v>#N/A</v>
      </c>
      <c r="O84" t="e">
        <f>BX84*'Value Calculations'!$D$6</f>
        <v>#N/A</v>
      </c>
      <c r="P84" t="e">
        <f>BY84*'Value Calculations'!$D$7</f>
        <v>#N/A</v>
      </c>
      <c r="Q84" t="e">
        <f>BZ84*'Value Calculations'!$D$8</f>
        <v>#N/A</v>
      </c>
      <c r="R84" t="e">
        <f>CA84*'Value Calculations'!$D$9</f>
        <v>#N/A</v>
      </c>
      <c r="S84" t="e">
        <f>CB84*'Value Calculations'!$D$10</f>
        <v>#N/A</v>
      </c>
      <c r="T84" t="e">
        <f>CC84*'Value Calculations'!$D$11</f>
        <v>#N/A</v>
      </c>
      <c r="U84" t="e">
        <f>CD84*'Value Calculations'!$D$12</f>
        <v>#N/A</v>
      </c>
      <c r="V84" t="e">
        <f>CE84*'Value Calculations'!$D$13</f>
        <v>#N/A</v>
      </c>
      <c r="X84">
        <f>CH84*'Value Calculations'!$D$3</f>
        <v>3.2618834290083032</v>
      </c>
      <c r="Y84">
        <f>CI84*'Value Calculations'!$D$4</f>
        <v>1.9536762242678996</v>
      </c>
      <c r="Z84">
        <f>CJ84*'Value Calculations'!$D$5</f>
        <v>3.7147334707409017</v>
      </c>
      <c r="AA84">
        <f>CK84*'Value Calculations'!$D$6</f>
        <v>-1.2506493191936285</v>
      </c>
      <c r="AB84">
        <f>CL84*'Value Calculations'!$D$7</f>
        <v>18.543709058519081</v>
      </c>
      <c r="AC84">
        <f>CM84*'Value Calculations'!$D$8</f>
        <v>18.188537699204566</v>
      </c>
      <c r="AD84">
        <f>CN84*'Value Calculations'!$D$9</f>
        <v>2.2671451320753011</v>
      </c>
      <c r="AE84">
        <f>CO84*'Value Calculations'!$D$10</f>
        <v>0.36531647407620471</v>
      </c>
      <c r="AF84">
        <f>CP84*'Value Calculations'!$D$11</f>
        <v>0</v>
      </c>
      <c r="AG84">
        <f>CQ84*'Value Calculations'!$D$12</f>
        <v>0</v>
      </c>
      <c r="AH84">
        <f>CR84*'Value Calculations'!$D$13</f>
        <v>6.810091151264686</v>
      </c>
      <c r="AJ84">
        <f>CU84*'Value Calculations'!$D$3</f>
        <v>1.6309417145041516</v>
      </c>
      <c r="AK84">
        <f>CV84*'Value Calculations'!$D$4</f>
        <v>2.6049016323571994</v>
      </c>
      <c r="AL84">
        <f>CW84*'Value Calculations'!$D$5</f>
        <v>3.1840572606350586</v>
      </c>
      <c r="AM84">
        <f>CX84*'Value Calculations'!$D$6</f>
        <v>0</v>
      </c>
      <c r="AN84">
        <f>CY84*'Value Calculations'!$D$7</f>
        <v>12.655422295861364</v>
      </c>
      <c r="AO84">
        <f>CZ84*'Value Calculations'!$D$8</f>
        <v>14.809639391447197</v>
      </c>
      <c r="AP84">
        <f>DA84*'Value Calculations'!$D$9</f>
        <v>1.2595250733751673</v>
      </c>
      <c r="AQ84">
        <f>DB84*'Value Calculations'!$D$10</f>
        <v>1.0959494222286141</v>
      </c>
      <c r="AR84">
        <f>DC84*'Value Calculations'!$D$11</f>
        <v>0</v>
      </c>
      <c r="AS84">
        <f>DD84*'Value Calculations'!$D$12</f>
        <v>2.441648218768242</v>
      </c>
      <c r="AT84">
        <f>DE84*'Value Calculations'!$D$13</f>
        <v>5.9846255571719968</v>
      </c>
      <c r="AV84">
        <f>DH84*'Value Calculations'!$D$3</f>
        <v>5.300560572138493</v>
      </c>
      <c r="AW84">
        <f>DI84*'Value Calculations'!$D$4</f>
        <v>4.8841905606697491</v>
      </c>
      <c r="AX84">
        <f>DJ84*'Value Calculations'!$D$5</f>
        <v>7.4294669414818033</v>
      </c>
      <c r="AY84">
        <f>DK84*'Value Calculations'!$D$6</f>
        <v>-1.2506493191936285</v>
      </c>
      <c r="AZ84">
        <f>DL84*'Value Calculations'!$D$7</f>
        <v>15.64350811571752</v>
      </c>
      <c r="BA84">
        <f>DM84*'Value Calculations'!$D$8</f>
        <v>19.482583859622284</v>
      </c>
      <c r="BB84">
        <f>DN84*'Value Calculations'!$D$9</f>
        <v>2.5190501467503346</v>
      </c>
      <c r="BC84">
        <f>DO84*'Value Calculations'!$D$10</f>
        <v>2.1918988444572283</v>
      </c>
      <c r="BD84">
        <f>DP84*'Value Calculations'!$D$11</f>
        <v>0</v>
      </c>
      <c r="BE84">
        <f>DQ84*'Value Calculations'!$D$12</f>
        <v>0</v>
      </c>
      <c r="BF84">
        <f>DR84*'Value Calculations'!$D$13</f>
        <v>8.7361775374809607</v>
      </c>
      <c r="BH84">
        <f>DU84*'Value Calculations'!$D$3</f>
        <v>2.4464125717562273</v>
      </c>
      <c r="BI84">
        <f>DV84*'Value Calculations'!$D$4</f>
        <v>3.2561270404464993</v>
      </c>
      <c r="BJ84">
        <f>DW84*'Value Calculations'!$D$5</f>
        <v>4.2454096808467447</v>
      </c>
      <c r="BK84">
        <f>DX84*'Value Calculations'!$D$6</f>
        <v>-1.75090904687108</v>
      </c>
      <c r="BL84">
        <f>DY84*'Value Calculations'!$D$7</f>
        <v>18.455824181464489</v>
      </c>
      <c r="BM84">
        <f>DZ84*'Value Calculations'!$D$8</f>
        <v>18.547994965987264</v>
      </c>
      <c r="BN84">
        <f>EA84*'Value Calculations'!$D$9</f>
        <v>2.6450026540878513</v>
      </c>
      <c r="BO84">
        <f>EB84*'Value Calculations'!$D$10</f>
        <v>0</v>
      </c>
      <c r="BP84">
        <f>EC84*'Value Calculations'!$D$11</f>
        <v>0</v>
      </c>
      <c r="BQ84">
        <f>ED84*'Value Calculations'!$D$12</f>
        <v>1.6277654791788281</v>
      </c>
      <c r="BR84">
        <f>EE84*'Value Calculations'!$D$13</f>
        <v>7.2228239483110297</v>
      </c>
      <c r="BT84" t="e">
        <f>VLOOKUP($B84,'Raw Stats'!$CM$3:$DC$528,3,FALSE)</f>
        <v>#N/A</v>
      </c>
      <c r="BU84" t="e">
        <f>VLOOKUP($B84,'Raw Stats'!$CM$3:$DC$528,4,FALSE)</f>
        <v>#N/A</v>
      </c>
      <c r="BV84" t="e">
        <f>VLOOKUP($B84,'Raw Stats'!$CM$3:$DC$528,5,FALSE)</f>
        <v>#N/A</v>
      </c>
      <c r="BW84" t="e">
        <f>VLOOKUP($B84,'Raw Stats'!$CM$3:$DC$528,6,FALSE)</f>
        <v>#N/A</v>
      </c>
      <c r="BX84" t="e">
        <f>VLOOKUP($B84,'Raw Stats'!$CM$3:$DC$528,7,FALSE)</f>
        <v>#N/A</v>
      </c>
      <c r="BY84" t="e">
        <f>VLOOKUP($B84,'Raw Stats'!$CM$3:$DC$528,8,FALSE)</f>
        <v>#N/A</v>
      </c>
      <c r="BZ84" t="e">
        <f>VLOOKUP($B84,'Raw Stats'!$CM$3:$DC$528,9,FALSE)</f>
        <v>#N/A</v>
      </c>
      <c r="CA84" t="e">
        <f>VLOOKUP($B84,'Raw Stats'!$CM$3:$DC$528,10,FALSE)</f>
        <v>#N/A</v>
      </c>
      <c r="CB84" t="e">
        <f>VLOOKUP($B84,'Raw Stats'!$CM$3:$DC$528,11,FALSE)+VLOOKUP($B84,'Raw Stats'!$CM$3:$DC$528,12,FALSE)</f>
        <v>#N/A</v>
      </c>
      <c r="CC84" t="e">
        <f>VLOOKUP($B84,'Raw Stats'!$CM$3:$DC$528,13,FALSE)+VLOOKUP($B84,'Raw Stats'!$CM$3:$DC$528,14,FALSE)</f>
        <v>#N/A</v>
      </c>
      <c r="CD84" t="e">
        <f>VLOOKUP($B84,'Raw Stats'!$CM$3:$DC$528,15,FALSE)</f>
        <v>#N/A</v>
      </c>
      <c r="CE84" t="e">
        <f>VLOOKUP($B84,'Raw Stats'!$CM$3:$DC$528,16,FALSE)</f>
        <v>#N/A</v>
      </c>
      <c r="CG84">
        <f>VLOOKUP($B84,'Raw Stats'!$BU$3:$CJ$528,3,FALSE)</f>
        <v>76</v>
      </c>
      <c r="CH84">
        <f>VLOOKUP($B84,'Raw Stats'!$BU$3:$CJ$528,4,FALSE)</f>
        <v>8</v>
      </c>
      <c r="CI84">
        <f>VLOOKUP($B84,'Raw Stats'!$BU$3:$CJ$5288,5,FALSE)</f>
        <v>6</v>
      </c>
      <c r="CJ84">
        <f>VLOOKUP($B84,'Raw Stats'!$BU$3:$CJ$528,6,FALSE)</f>
        <v>14</v>
      </c>
      <c r="CK84">
        <f>VLOOKUP($B84,'Raw Stats'!$BU$3:$CJ$528,7,FALSE)</f>
        <v>-10</v>
      </c>
      <c r="CL84">
        <f>VLOOKUP($B84,'Raw Stats'!$BU$3:$CJ$528,8,FALSE)</f>
        <v>211</v>
      </c>
      <c r="CM84">
        <f>VLOOKUP($B84,'Raw Stats'!$BU$3:$CJ$528,9,FALSE)</f>
        <v>253</v>
      </c>
      <c r="CN84">
        <f>VLOOKUP($B84,'Raw Stats'!$BU$3:$CJ$528,10,FALSE)</f>
        <v>18</v>
      </c>
      <c r="CO84">
        <f>VLOOKUP($B84,'Raw Stats'!$BU$3:$CJ$528,11,FALSE)+VLOOKUP($B84,'Raw Stats'!$BU$3:$CJ$528,12,FALSE)</f>
        <v>1</v>
      </c>
      <c r="CP84">
        <f>VLOOKUP($B84,'Raw Stats'!$BU$3:$CJ$528,13,FALSE)+VLOOKUP($B84,'Raw Stats'!$BU$3:$CJ$528,14,FALSE)</f>
        <v>0</v>
      </c>
      <c r="CQ84">
        <f>VLOOKUP($B84,'Raw Stats'!$BU$3:$CJ$528,15,FALSE)</f>
        <v>0</v>
      </c>
      <c r="CR84">
        <f>VLOOKUP($B84,'Raw Stats'!$BU$3:$CJ$528,16,FALSE)</f>
        <v>99</v>
      </c>
      <c r="CT84">
        <f>VLOOKUP($B84,'Raw Stats'!$BC$3:$BR$528,3,FALSE)</f>
        <v>48</v>
      </c>
      <c r="CU84">
        <f>VLOOKUP($B84,'Raw Stats'!$BC$3:$BR$528,4,FALSE)</f>
        <v>4</v>
      </c>
      <c r="CV84">
        <f>VLOOKUP($B84,'Raw Stats'!$BC$3:$BR$5288,5,FALSE)</f>
        <v>8</v>
      </c>
      <c r="CW84">
        <f>VLOOKUP($B84,'Raw Stats'!$BC$3:$BR$52888,6,FALSE)</f>
        <v>12</v>
      </c>
      <c r="CX84">
        <f>VLOOKUP($B84,'Raw Stats'!$BC$3:$BR$5288,7,FALSE)</f>
        <v>0</v>
      </c>
      <c r="CY84">
        <f>VLOOKUP($B84,'Raw Stats'!$BC$3:$BR$5288,8,FALSE)</f>
        <v>144</v>
      </c>
      <c r="CZ84">
        <f>VLOOKUP($B84,'Raw Stats'!$BC$3:$BR$5288,9,FALSE)</f>
        <v>206</v>
      </c>
      <c r="DA84">
        <f>VLOOKUP($B84,'Raw Stats'!$BC$3:$BR$5288,10,FALSE)</f>
        <v>10</v>
      </c>
      <c r="DB84">
        <f>VLOOKUP($B84,'Raw Stats'!$BC$3:$BR$5288,11,FALSE)+VLOOKUP($B84,'Raw Stats'!$BC$3:$BR$5288,12,FALSE)</f>
        <v>3</v>
      </c>
      <c r="DC84">
        <f>VLOOKUP($B84,'Raw Stats'!$BC$3:$BR$5288,13,FALSE)+VLOOKUP($B84,'Raw Stats'!$BC$3:$BR$5288,14,FALSE)</f>
        <v>0</v>
      </c>
      <c r="DD84">
        <f>VLOOKUP($B84,'Raw Stats'!$BC$3:$BR$5288,15,FALSE)</f>
        <v>3</v>
      </c>
      <c r="DE84">
        <f>VLOOKUP($B84,'Raw Stats'!$BC$3:$BR$5288,16,FALSE)</f>
        <v>87</v>
      </c>
      <c r="DG84">
        <f>VLOOKUP($B84,'Raw Stats'!$AK$3:$AZ$528,3,FALSE)</f>
        <v>72</v>
      </c>
      <c r="DH84">
        <f>VLOOKUP($B84,'Raw Stats'!$AK$3:$AZ$528,4,FALSE)</f>
        <v>13</v>
      </c>
      <c r="DI84">
        <f>VLOOKUP($B84,'Raw Stats'!$AK$3:$AZ$528,5,FALSE)</f>
        <v>15</v>
      </c>
      <c r="DJ84">
        <f>VLOOKUP($B84,'Raw Stats'!$AK$3:$AZ$528,6,FALSE)</f>
        <v>28</v>
      </c>
      <c r="DK84">
        <f>VLOOKUP($B84,'Raw Stats'!$AK$3:$AZ$528,7,FALSE)</f>
        <v>-10</v>
      </c>
      <c r="DL84">
        <f>VLOOKUP($B84,'Raw Stats'!$AK$3:$AZ$528,8,FALSE)</f>
        <v>178</v>
      </c>
      <c r="DM84">
        <f>VLOOKUP($B84,'Raw Stats'!$AK$3:$AZ$528,9,FALSE)</f>
        <v>271</v>
      </c>
      <c r="DN84">
        <f>VLOOKUP($B84,'Raw Stats'!$AK$3:$AZ$528,10,FALSE)</f>
        <v>20</v>
      </c>
      <c r="DO84">
        <f>VLOOKUP($B84,'Raw Stats'!$AK$3:$AZ$528,11,FALSE)+VLOOKUP($B84,'Raw Stats'!$AK$3:$AZ$528,12,FALSE)</f>
        <v>6</v>
      </c>
      <c r="DP84">
        <f>VLOOKUP($B84,'Raw Stats'!$AK$3:$AZ$528,13,FALSE)+VLOOKUP($B84,'Raw Stats'!$AK$3:$AZ$528,14,FALSE)</f>
        <v>0</v>
      </c>
      <c r="DQ84">
        <f>VLOOKUP($B84,'Raw Stats'!$AK$3:$AZ$528,15,FALSE)</f>
        <v>0</v>
      </c>
      <c r="DR84">
        <f>VLOOKUP($B84,'Raw Stats'!$AK$3:$AZ$528,16,FALSE)</f>
        <v>127</v>
      </c>
      <c r="DT84">
        <f>VLOOKUP($B84,'Raw Stats'!$S$3:$AH$528,3,FALSE)</f>
        <v>80</v>
      </c>
      <c r="DU84">
        <f>VLOOKUP($B84,'Raw Stats'!$S$3:$AH$528,4,FALSE)</f>
        <v>6</v>
      </c>
      <c r="DV84">
        <f>VLOOKUP($B84,'Raw Stats'!$S$3:$AH$528,5,FALSE)</f>
        <v>10</v>
      </c>
      <c r="DW84">
        <f>VLOOKUP($B84,'Raw Stats'!$S$3:$AH$528,6,FALSE)</f>
        <v>16</v>
      </c>
      <c r="DX84">
        <f>VLOOKUP($B84,'Raw Stats'!$S$3:$AH$528,7,FALSE)</f>
        <v>-14</v>
      </c>
      <c r="DY84">
        <f>VLOOKUP($B84,'Raw Stats'!$S$3:$AH$528,8,FALSE)</f>
        <v>210</v>
      </c>
      <c r="DZ84">
        <f>VLOOKUP($B84,'Raw Stats'!$S$3:$AH$528,9,FALSE)</f>
        <v>258</v>
      </c>
      <c r="EA84">
        <f>VLOOKUP($B84,'Raw Stats'!$S$3:$AH$528,10,FALSE)</f>
        <v>21</v>
      </c>
      <c r="EB84">
        <f>VLOOKUP($B84,'Raw Stats'!$S$3:$AH$528,11,FALSE)+VLOOKUP($B84,'Raw Stats'!$S$3:$AH$528,12,FALSE)</f>
        <v>0</v>
      </c>
      <c r="EC84">
        <f>VLOOKUP($B84,'Raw Stats'!$S$3:$AH$528,13,FALSE)+VLOOKUP($B84,'Raw Stats'!$S$3:$AH$528,14,FALSE)</f>
        <v>0</v>
      </c>
      <c r="ED84">
        <f>VLOOKUP($B84,'Raw Stats'!$S$3:$AH$528,15,FALSE)</f>
        <v>2</v>
      </c>
      <c r="EE84">
        <f>VLOOKUP($B84,'Raw Stats'!$S$3:$AH$528,16,FALSE)</f>
        <v>105</v>
      </c>
    </row>
    <row r="85" spans="1:135" x14ac:dyDescent="0.2">
      <c r="A85" t="e">
        <f>VLOOKUP(B85,'ALL SKATERS'!$B$3:$I$378,9,FALSE)</f>
        <v>#REF!</v>
      </c>
      <c r="B85" t="s">
        <v>217</v>
      </c>
      <c r="C85">
        <f t="shared" si="16"/>
        <v>0.61513524463484315</v>
      </c>
      <c r="D85">
        <f t="shared" si="17"/>
        <v>0.72047082135457119</v>
      </c>
      <c r="E85" t="e">
        <f t="shared" si="18"/>
        <v>#N/A</v>
      </c>
      <c r="F85">
        <f t="shared" si="19"/>
        <v>0.49945913098306999</v>
      </c>
      <c r="G85" t="e">
        <f t="shared" si="20"/>
        <v>#N/A</v>
      </c>
      <c r="H85">
        <f>VLOOKUP(B85,'ALL SKATERS'!$B$3:$H$378,7,FALSE)</f>
        <v>0</v>
      </c>
      <c r="I85" s="29" t="e">
        <f t="shared" si="21"/>
        <v>#REF!</v>
      </c>
      <c r="J85" s="29">
        <f t="shared" si="22"/>
        <v>-97</v>
      </c>
      <c r="K85" s="29">
        <f t="shared" si="23"/>
        <v>-0.96</v>
      </c>
      <c r="L85">
        <f>BU85*'Value Calculations'!$D$3</f>
        <v>2.4464125717562273</v>
      </c>
      <c r="M85">
        <f>BV85*'Value Calculations'!$D$4</f>
        <v>4.5585778566250994</v>
      </c>
      <c r="N85">
        <f>BW85*'Value Calculations'!$D$5</f>
        <v>5.3067621010584309</v>
      </c>
      <c r="O85">
        <f>BX85*'Value Calculations'!$D$6</f>
        <v>-0.12506493191936285</v>
      </c>
      <c r="P85">
        <f>BY85*'Value Calculations'!$D$7</f>
        <v>2.1092370493102273</v>
      </c>
      <c r="Q85">
        <f>BZ85*'Value Calculations'!$D$8</f>
        <v>14.737747938090656</v>
      </c>
      <c r="R85">
        <f>CA85*'Value Calculations'!$D$9</f>
        <v>6.1716728595383197</v>
      </c>
      <c r="S85">
        <f>CB85*'Value Calculations'!$D$10</f>
        <v>0.36531647407620471</v>
      </c>
      <c r="T85">
        <f>CC85*'Value Calculations'!$D$11</f>
        <v>1.9814282960498748</v>
      </c>
      <c r="U85">
        <f>CD85*'Value Calculations'!$D$12</f>
        <v>0.81388273958941404</v>
      </c>
      <c r="V85">
        <f>CE85*'Value Calculations'!$D$13</f>
        <v>7.154035148803306</v>
      </c>
      <c r="X85">
        <f>CH85*'Value Calculations'!$D$3</f>
        <v>0.8154708572520758</v>
      </c>
      <c r="Y85">
        <f>CI85*'Value Calculations'!$D$4</f>
        <v>2.6049016323571994</v>
      </c>
      <c r="Z85">
        <f>CJ85*'Value Calculations'!$D$5</f>
        <v>2.6533810505292155</v>
      </c>
      <c r="AA85">
        <f>CK85*'Value Calculations'!$D$6</f>
        <v>0.62532465959681427</v>
      </c>
      <c r="AB85">
        <f>CL85*'Value Calculations'!$D$7</f>
        <v>0.17576975410918561</v>
      </c>
      <c r="AC85">
        <f>CM85*'Value Calculations'!$D$8</f>
        <v>3.5945726678269896</v>
      </c>
      <c r="AD85">
        <f>CN85*'Value Calculations'!$D$9</f>
        <v>1.6373825953877175</v>
      </c>
      <c r="AE85">
        <f>CO85*'Value Calculations'!$D$10</f>
        <v>0</v>
      </c>
      <c r="AF85">
        <f>CP85*'Value Calculations'!$D$11</f>
        <v>0</v>
      </c>
      <c r="AG85">
        <f>CQ85*'Value Calculations'!$D$12</f>
        <v>0</v>
      </c>
      <c r="AH85">
        <f>CR85*'Value Calculations'!$D$13</f>
        <v>1.5821423886776542</v>
      </c>
      <c r="AJ85" t="e">
        <f>CU85*'Value Calculations'!$D$3</f>
        <v>#N/A</v>
      </c>
      <c r="AK85">
        <f>CV85*'Value Calculations'!$D$4</f>
        <v>0</v>
      </c>
      <c r="AL85">
        <f>CW85*'Value Calculations'!$D$5</f>
        <v>0</v>
      </c>
      <c r="AM85">
        <f>CX85*'Value Calculations'!$D$6</f>
        <v>-0.50025972767745142</v>
      </c>
      <c r="AN85">
        <f>CY85*'Value Calculations'!$D$7</f>
        <v>0</v>
      </c>
      <c r="AO85">
        <f>CZ85*'Value Calculations'!$D$8</f>
        <v>1.0064803469915571</v>
      </c>
      <c r="AP85">
        <f>DA85*'Value Calculations'!$D$9</f>
        <v>0.50381002935006691</v>
      </c>
      <c r="AQ85">
        <f>DB85*'Value Calculations'!$D$10</f>
        <v>0</v>
      </c>
      <c r="AR85">
        <f>DC85*'Value Calculations'!$D$11</f>
        <v>0</v>
      </c>
      <c r="AS85">
        <f>DD85*'Value Calculations'!$D$12</f>
        <v>0</v>
      </c>
      <c r="AT85">
        <f>DE85*'Value Calculations'!$D$13</f>
        <v>0.34394399753862048</v>
      </c>
      <c r="AV85">
        <f>DH85*'Value Calculations'!$D$3</f>
        <v>2.8541480003822652</v>
      </c>
      <c r="AW85">
        <f>DI85*'Value Calculations'!$D$4</f>
        <v>1.9536762242678996</v>
      </c>
      <c r="AX85">
        <f>DJ85*'Value Calculations'!$D$5</f>
        <v>3.4493953656879803</v>
      </c>
      <c r="AY85">
        <f>DK85*'Value Calculations'!$D$6</f>
        <v>-0.87545452343553998</v>
      </c>
      <c r="AZ85">
        <f>DL85*'Value Calculations'!$D$7</f>
        <v>1.4061580328734848</v>
      </c>
      <c r="BA85">
        <f>DM85*'Value Calculations'!$D$8</f>
        <v>7.4767111490801383</v>
      </c>
      <c r="BB85">
        <f>DN85*'Value Calculations'!$D$9</f>
        <v>1.1335725660376506</v>
      </c>
      <c r="BC85">
        <f>DO85*'Value Calculations'!$D$10</f>
        <v>0.73063294815240942</v>
      </c>
      <c r="BD85">
        <f>DP85*'Value Calculations'!$D$11</f>
        <v>0.9907141480249374</v>
      </c>
      <c r="BE85">
        <f>DQ85*'Value Calculations'!$D$12</f>
        <v>0.81388273958941404</v>
      </c>
      <c r="BF85">
        <f>DR85*'Value Calculations'!$D$13</f>
        <v>4.5400607675097904</v>
      </c>
      <c r="BH85" t="e">
        <f>DU85*'Value Calculations'!$D$3</f>
        <v>#N/A</v>
      </c>
      <c r="BI85" t="e">
        <f>DV85*'Value Calculations'!$D$4</f>
        <v>#N/A</v>
      </c>
      <c r="BJ85" t="e">
        <f>DW85*'Value Calculations'!$D$5</f>
        <v>#N/A</v>
      </c>
      <c r="BK85" t="e">
        <f>DX85*'Value Calculations'!$D$6</f>
        <v>#N/A</v>
      </c>
      <c r="BL85" t="e">
        <f>DY85*'Value Calculations'!$D$7</f>
        <v>#N/A</v>
      </c>
      <c r="BM85" t="e">
        <f>DZ85*'Value Calculations'!$D$8</f>
        <v>#N/A</v>
      </c>
      <c r="BN85" t="e">
        <f>EA85*'Value Calculations'!$D$9</f>
        <v>#N/A</v>
      </c>
      <c r="BO85" t="e">
        <f>EB85*'Value Calculations'!$D$10</f>
        <v>#N/A</v>
      </c>
      <c r="BP85" t="e">
        <f>EC85*'Value Calculations'!$D$11</f>
        <v>#N/A</v>
      </c>
      <c r="BQ85" t="e">
        <f>ED85*'Value Calculations'!$D$12</f>
        <v>#N/A</v>
      </c>
      <c r="BR85" t="e">
        <f>EE85*'Value Calculations'!$D$13</f>
        <v>#N/A</v>
      </c>
      <c r="BT85">
        <f>VLOOKUP($B85,'Raw Stats'!$CM$3:$DC$528,3,FALSE)</f>
        <v>74</v>
      </c>
      <c r="BU85">
        <f>VLOOKUP($B85,'Raw Stats'!$CM$3:$DC$528,4,FALSE)</f>
        <v>6</v>
      </c>
      <c r="BV85">
        <f>VLOOKUP($B85,'Raw Stats'!$CM$3:$DC$528,5,FALSE)</f>
        <v>14</v>
      </c>
      <c r="BW85">
        <f>VLOOKUP($B85,'Raw Stats'!$CM$3:$DC$528,6,FALSE)</f>
        <v>20</v>
      </c>
      <c r="BX85">
        <f>VLOOKUP($B85,'Raw Stats'!$CM$3:$DC$528,7,FALSE)</f>
        <v>-1</v>
      </c>
      <c r="BY85">
        <f>VLOOKUP($B85,'Raw Stats'!$CM$3:$DC$528,8,FALSE)</f>
        <v>24</v>
      </c>
      <c r="BZ85">
        <f>VLOOKUP($B85,'Raw Stats'!$CM$3:$DC$528,9,FALSE)</f>
        <v>205</v>
      </c>
      <c r="CA85">
        <f>VLOOKUP($B85,'Raw Stats'!$CM$3:$DC$528,10,FALSE)</f>
        <v>49</v>
      </c>
      <c r="CB85">
        <f>VLOOKUP($B85,'Raw Stats'!$CM$3:$DC$528,11,FALSE)+VLOOKUP($B85,'Raw Stats'!$CM$3:$DC$528,12,FALSE)</f>
        <v>1</v>
      </c>
      <c r="CC85">
        <f>VLOOKUP($B85,'Raw Stats'!$CM$3:$DC$528,13,FALSE)+VLOOKUP($B85,'Raw Stats'!$CM$3:$DC$528,14,FALSE)</f>
        <v>2</v>
      </c>
      <c r="CD85">
        <f>VLOOKUP($B85,'Raw Stats'!$CM$3:$DC$528,15,FALSE)</f>
        <v>1</v>
      </c>
      <c r="CE85">
        <f>VLOOKUP($B85,'Raw Stats'!$CM$3:$DC$528,16,FALSE)</f>
        <v>104</v>
      </c>
      <c r="CG85">
        <f>VLOOKUP($B85,'Raw Stats'!$BU$3:$CJ$528,3,FALSE)</f>
        <v>19</v>
      </c>
      <c r="CH85">
        <f>VLOOKUP($B85,'Raw Stats'!$BU$3:$CJ$528,4,FALSE)</f>
        <v>2</v>
      </c>
      <c r="CI85">
        <f>VLOOKUP($B85,'Raw Stats'!$BU$3:$CJ$5288,5,FALSE)</f>
        <v>8</v>
      </c>
      <c r="CJ85">
        <f>VLOOKUP($B85,'Raw Stats'!$BU$3:$CJ$528,6,FALSE)</f>
        <v>10</v>
      </c>
      <c r="CK85">
        <f>VLOOKUP($B85,'Raw Stats'!$BU$3:$CJ$528,7,FALSE)</f>
        <v>5</v>
      </c>
      <c r="CL85">
        <f>VLOOKUP($B85,'Raw Stats'!$BU$3:$CJ$528,8,FALSE)</f>
        <v>2</v>
      </c>
      <c r="CM85">
        <f>VLOOKUP($B85,'Raw Stats'!$BU$3:$CJ$528,9,FALSE)</f>
        <v>50</v>
      </c>
      <c r="CN85">
        <f>VLOOKUP($B85,'Raw Stats'!$BU$3:$CJ$528,10,FALSE)</f>
        <v>13</v>
      </c>
      <c r="CO85">
        <f>VLOOKUP($B85,'Raw Stats'!$BU$3:$CJ$528,11,FALSE)+VLOOKUP($B85,'Raw Stats'!$BU$3:$CJ$528,12,FALSE)</f>
        <v>0</v>
      </c>
      <c r="CP85">
        <f>VLOOKUP($B85,'Raw Stats'!$BU$3:$CJ$528,13,FALSE)+VLOOKUP($B85,'Raw Stats'!$BU$3:$CJ$528,14,FALSE)</f>
        <v>0</v>
      </c>
      <c r="CQ85">
        <f>VLOOKUP($B85,'Raw Stats'!$BU$3:$CJ$528,15,FALSE)</f>
        <v>0</v>
      </c>
      <c r="CR85">
        <f>VLOOKUP($B85,'Raw Stats'!$BU$3:$CJ$528,16,FALSE)</f>
        <v>23</v>
      </c>
      <c r="CT85" t="e">
        <f>VLOOKUP($B85,'Raw Stats'!$BC$3:$BR$528,3,FALSE)</f>
        <v>#N/A</v>
      </c>
      <c r="CU85" t="e">
        <f>VLOOKUP($B85,'Raw Stats'!$BC$3:$BR$528,4,FALSE)</f>
        <v>#N/A</v>
      </c>
      <c r="CV85">
        <f>VLOOKUP($B85,'Raw Stats'!$BC$3:$BR$5288,5,FALSE)</f>
        <v>0</v>
      </c>
      <c r="CW85">
        <f>VLOOKUP($B85,'Raw Stats'!$BC$3:$BR$52888,6,FALSE)</f>
        <v>0</v>
      </c>
      <c r="CX85">
        <f>VLOOKUP($B85,'Raw Stats'!$BC$3:$BR$5288,7,FALSE)</f>
        <v>-4</v>
      </c>
      <c r="CY85">
        <f>VLOOKUP($B85,'Raw Stats'!$BC$3:$BR$5288,8,FALSE)</f>
        <v>0</v>
      </c>
      <c r="CZ85">
        <f>VLOOKUP($B85,'Raw Stats'!$BC$3:$BR$5288,9,FALSE)</f>
        <v>14</v>
      </c>
      <c r="DA85">
        <f>VLOOKUP($B85,'Raw Stats'!$BC$3:$BR$5288,10,FALSE)</f>
        <v>4</v>
      </c>
      <c r="DB85">
        <f>VLOOKUP($B85,'Raw Stats'!$BC$3:$BR$5288,11,FALSE)+VLOOKUP($B85,'Raw Stats'!$BC$3:$BR$5288,12,FALSE)</f>
        <v>0</v>
      </c>
      <c r="DC85">
        <f>VLOOKUP($B85,'Raw Stats'!$BC$3:$BR$5288,13,FALSE)+VLOOKUP($B85,'Raw Stats'!$BC$3:$BR$5288,14,FALSE)</f>
        <v>0</v>
      </c>
      <c r="DD85">
        <f>VLOOKUP($B85,'Raw Stats'!$BC$3:$BR$5288,15,FALSE)</f>
        <v>0</v>
      </c>
      <c r="DE85">
        <f>VLOOKUP($B85,'Raw Stats'!$BC$3:$BR$5288,16,FALSE)</f>
        <v>5</v>
      </c>
      <c r="DG85">
        <f>VLOOKUP($B85,'Raw Stats'!$AK$3:$AZ$528,3,FALSE)</f>
        <v>49</v>
      </c>
      <c r="DH85">
        <f>VLOOKUP($B85,'Raw Stats'!$AK$3:$AZ$528,4,FALSE)</f>
        <v>7</v>
      </c>
      <c r="DI85">
        <f>VLOOKUP($B85,'Raw Stats'!$AK$3:$AZ$528,5,FALSE)</f>
        <v>6</v>
      </c>
      <c r="DJ85">
        <f>VLOOKUP($B85,'Raw Stats'!$AK$3:$AZ$528,6,FALSE)</f>
        <v>13</v>
      </c>
      <c r="DK85">
        <f>VLOOKUP($B85,'Raw Stats'!$AK$3:$AZ$528,7,FALSE)</f>
        <v>-7</v>
      </c>
      <c r="DL85">
        <f>VLOOKUP($B85,'Raw Stats'!$AK$3:$AZ$528,8,FALSE)</f>
        <v>16</v>
      </c>
      <c r="DM85">
        <f>VLOOKUP($B85,'Raw Stats'!$AK$3:$AZ$528,9,FALSE)</f>
        <v>104</v>
      </c>
      <c r="DN85">
        <f>VLOOKUP($B85,'Raw Stats'!$AK$3:$AZ$528,10,FALSE)</f>
        <v>9</v>
      </c>
      <c r="DO85">
        <f>VLOOKUP($B85,'Raw Stats'!$AK$3:$AZ$528,11,FALSE)+VLOOKUP($B85,'Raw Stats'!$AK$3:$AZ$528,12,FALSE)</f>
        <v>2</v>
      </c>
      <c r="DP85">
        <f>VLOOKUP($B85,'Raw Stats'!$AK$3:$AZ$528,13,FALSE)+VLOOKUP($B85,'Raw Stats'!$AK$3:$AZ$528,14,FALSE)</f>
        <v>1</v>
      </c>
      <c r="DQ85">
        <f>VLOOKUP($B85,'Raw Stats'!$AK$3:$AZ$528,15,FALSE)</f>
        <v>1</v>
      </c>
      <c r="DR85">
        <f>VLOOKUP($B85,'Raw Stats'!$AK$3:$AZ$528,16,FALSE)</f>
        <v>66</v>
      </c>
      <c r="DT85" t="e">
        <f>VLOOKUP($B85,'Raw Stats'!$S$3:$AH$528,3,FALSE)</f>
        <v>#N/A</v>
      </c>
      <c r="DU85" t="e">
        <f>VLOOKUP($B85,'Raw Stats'!$S$3:$AH$528,4,FALSE)</f>
        <v>#N/A</v>
      </c>
      <c r="DV85" t="e">
        <f>VLOOKUP($B85,'Raw Stats'!$S$3:$AH$528,5,FALSE)</f>
        <v>#N/A</v>
      </c>
      <c r="DW85" t="e">
        <f>VLOOKUP($B85,'Raw Stats'!$S$3:$AH$528,6,FALSE)</f>
        <v>#N/A</v>
      </c>
      <c r="DX85" t="e">
        <f>VLOOKUP($B85,'Raw Stats'!$S$3:$AH$528,7,FALSE)</f>
        <v>#N/A</v>
      </c>
      <c r="DY85" t="e">
        <f>VLOOKUP($B85,'Raw Stats'!$S$3:$AH$528,8,FALSE)</f>
        <v>#N/A</v>
      </c>
      <c r="DZ85" t="e">
        <f>VLOOKUP($B85,'Raw Stats'!$S$3:$AH$528,9,FALSE)</f>
        <v>#N/A</v>
      </c>
      <c r="EA85" t="e">
        <f>VLOOKUP($B85,'Raw Stats'!$S$3:$AH$528,10,FALSE)</f>
        <v>#N/A</v>
      </c>
      <c r="EB85" t="e">
        <f>VLOOKUP($B85,'Raw Stats'!$S$3:$AH$528,11,FALSE)+VLOOKUP($B85,'Raw Stats'!$S$3:$AH$528,12,FALSE)</f>
        <v>#N/A</v>
      </c>
      <c r="EC85" t="e">
        <f>VLOOKUP($B85,'Raw Stats'!$S$3:$AH$528,13,FALSE)+VLOOKUP($B85,'Raw Stats'!$S$3:$AH$528,14,FALSE)</f>
        <v>#N/A</v>
      </c>
      <c r="ED85" t="e">
        <f>VLOOKUP($B85,'Raw Stats'!$S$3:$AH$528,15,FALSE)</f>
        <v>#N/A</v>
      </c>
      <c r="EE85" t="e">
        <f>VLOOKUP($B85,'Raw Stats'!$S$3:$AH$528,16,FALSE)</f>
        <v>#N/A</v>
      </c>
    </row>
    <row r="86" spans="1:135" x14ac:dyDescent="0.2">
      <c r="A86" t="e">
        <f>VLOOKUP(B86,'ALL SKATERS'!$B$3:$I$378,9,FALSE)</f>
        <v>#REF!</v>
      </c>
      <c r="B86" t="s">
        <v>232</v>
      </c>
      <c r="C86">
        <f t="shared" si="16"/>
        <v>0.5599830730521872</v>
      </c>
      <c r="D86">
        <f t="shared" si="17"/>
        <v>0.70525913494374048</v>
      </c>
      <c r="E86">
        <f t="shared" si="18"/>
        <v>0.8942558509245192</v>
      </c>
      <c r="F86">
        <f t="shared" si="19"/>
        <v>0.62252862048369229</v>
      </c>
      <c r="G86">
        <f t="shared" si="20"/>
        <v>0.65398716733246232</v>
      </c>
      <c r="H86">
        <f>VLOOKUP(B86,'ALL SKATERS'!$B$3:$H$378,7,FALSE)</f>
        <v>0</v>
      </c>
      <c r="I86" s="29" t="e">
        <f t="shared" si="21"/>
        <v>#REF!</v>
      </c>
      <c r="J86" s="29">
        <f t="shared" si="22"/>
        <v>-97</v>
      </c>
      <c r="K86" s="29">
        <f t="shared" si="23"/>
        <v>-0.96</v>
      </c>
      <c r="L86">
        <f>BU86*'Value Calculations'!$D$3</f>
        <v>6.1160314293905689</v>
      </c>
      <c r="M86">
        <f>BV86*'Value Calculations'!$D$4</f>
        <v>4.2329651525804488</v>
      </c>
      <c r="N86">
        <f>BW86*'Value Calculations'!$D$5</f>
        <v>7.4294669414818033</v>
      </c>
      <c r="O86">
        <f>BX86*'Value Calculations'!$D$6</f>
        <v>1.0005194553549028</v>
      </c>
      <c r="P86">
        <f>BY86*'Value Calculations'!$D$7</f>
        <v>1.7576975410918561</v>
      </c>
      <c r="Q86">
        <f>BZ86*'Value Calculations'!$D$8</f>
        <v>5.6075333618101038</v>
      </c>
      <c r="R86">
        <f>CA86*'Value Calculations'!$D$9</f>
        <v>2.8969076687628847</v>
      </c>
      <c r="S86">
        <f>CB86*'Value Calculations'!$D$10</f>
        <v>0.36531647407620471</v>
      </c>
      <c r="T86">
        <f>CC86*'Value Calculations'!$D$11</f>
        <v>0</v>
      </c>
      <c r="U86">
        <f>CD86*'Value Calculations'!$D$12</f>
        <v>2.441648218768242</v>
      </c>
      <c r="V86">
        <f>CE86*'Value Calculations'!$D$13</f>
        <v>7.9107119433882715</v>
      </c>
      <c r="X86">
        <f>CH86*'Value Calculations'!$D$3</f>
        <v>4.8928251435124546</v>
      </c>
      <c r="Y86">
        <f>CI86*'Value Calculations'!$D$4</f>
        <v>7.1634794889822988</v>
      </c>
      <c r="Z86">
        <f>CJ86*'Value Calculations'!$D$5</f>
        <v>9.021495571799333</v>
      </c>
      <c r="AA86">
        <f>CK86*'Value Calculations'!$D$6</f>
        <v>-2.0010389107098057</v>
      </c>
      <c r="AB86">
        <f>CL86*'Value Calculations'!$D$7</f>
        <v>2.8123160657469697</v>
      </c>
      <c r="AC86">
        <f>CM86*'Value Calculations'!$D$8</f>
        <v>7.4767111490801383</v>
      </c>
      <c r="AD86">
        <f>CN86*'Value Calculations'!$D$9</f>
        <v>2.6450026540878513</v>
      </c>
      <c r="AE86">
        <f>CO86*'Value Calculations'!$D$10</f>
        <v>1.4612658963048188</v>
      </c>
      <c r="AF86">
        <f>CP86*'Value Calculations'!$D$11</f>
        <v>4.9535707401246869</v>
      </c>
      <c r="AG86">
        <f>CQ86*'Value Calculations'!$D$12</f>
        <v>0.81388273958941404</v>
      </c>
      <c r="AH86">
        <f>CR86*'Value Calculations'!$D$13</f>
        <v>12.244406312374888</v>
      </c>
      <c r="AJ86">
        <f>CU86*'Value Calculations'!$D$3</f>
        <v>3.6696188576343411</v>
      </c>
      <c r="AK86">
        <f>CV86*'Value Calculations'!$D$4</f>
        <v>7.4890921930269485</v>
      </c>
      <c r="AL86">
        <f>CW86*'Value Calculations'!$D$5</f>
        <v>8.4908193616934895</v>
      </c>
      <c r="AM86">
        <f>CX86*'Value Calculations'!$D$6</f>
        <v>0.25012986383872571</v>
      </c>
      <c r="AN86">
        <f>CY86*'Value Calculations'!$D$7</f>
        <v>1.0546185246551136</v>
      </c>
      <c r="AO86">
        <f>CZ86*'Value Calculations'!$D$8</f>
        <v>3.3788983077573702</v>
      </c>
      <c r="AP86">
        <f>DA86*'Value Calculations'!$D$9</f>
        <v>2.1411926247377844</v>
      </c>
      <c r="AQ86">
        <f>DB86*'Value Calculations'!$D$10</f>
        <v>2.1918988444572283</v>
      </c>
      <c r="AR86">
        <f>DC86*'Value Calculations'!$D$11</f>
        <v>3.9628565920997496</v>
      </c>
      <c r="AS86">
        <f>DD86*'Value Calculations'!$D$12</f>
        <v>1.6277654791788281</v>
      </c>
      <c r="AT86">
        <f>DE86*'Value Calculations'!$D$13</f>
        <v>7.7731343443728225</v>
      </c>
      <c r="AV86">
        <f>DH86*'Value Calculations'!$D$3</f>
        <v>5.7082960007645305</v>
      </c>
      <c r="AW86">
        <f>DI86*'Value Calculations'!$D$4</f>
        <v>4.5585778566250994</v>
      </c>
      <c r="AX86">
        <f>DJ86*'Value Calculations'!$D$5</f>
        <v>7.4294669414818033</v>
      </c>
      <c r="AY86">
        <f>DK86*'Value Calculations'!$D$6</f>
        <v>-0.25012986383872571</v>
      </c>
      <c r="AZ86">
        <f>DL86*'Value Calculations'!$D$7</f>
        <v>1.4061580328734848</v>
      </c>
      <c r="BA86">
        <f>DM86*'Value Calculations'!$D$8</f>
        <v>3.9540299346096885</v>
      </c>
      <c r="BB86">
        <f>DN86*'Value Calculations'!$D$9</f>
        <v>2.770955161425368</v>
      </c>
      <c r="BC86">
        <f>DO86*'Value Calculations'!$D$10</f>
        <v>1.8265823703810236</v>
      </c>
      <c r="BD86">
        <f>DP86*'Value Calculations'!$D$11</f>
        <v>0</v>
      </c>
      <c r="BE86">
        <f>DQ86*'Value Calculations'!$D$12</f>
        <v>1.6277654791788281</v>
      </c>
      <c r="BF86">
        <f>DR86*'Value Calculations'!$D$13</f>
        <v>8.9425439360041317</v>
      </c>
      <c r="BH86">
        <f>DU86*'Value Calculations'!$D$3</f>
        <v>7.7469731438947198</v>
      </c>
      <c r="BI86">
        <f>DV86*'Value Calculations'!$D$4</f>
        <v>6.1866413768483488</v>
      </c>
      <c r="BJ86">
        <f>DW86*'Value Calculations'!$D$5</f>
        <v>10.082847992011018</v>
      </c>
      <c r="BK86">
        <f>DX86*'Value Calculations'!$D$6</f>
        <v>0.50025972767745142</v>
      </c>
      <c r="BL86">
        <f>DY86*'Value Calculations'!$D$7</f>
        <v>1.6698126640372633</v>
      </c>
      <c r="BM86">
        <f>DZ86*'Value Calculations'!$D$8</f>
        <v>8.9145402162109342</v>
      </c>
      <c r="BN86">
        <f>EA86*'Value Calculations'!$D$9</f>
        <v>2.6450026540878513</v>
      </c>
      <c r="BO86">
        <f>EB86*'Value Calculations'!$D$10</f>
        <v>2.1918988444572283</v>
      </c>
      <c r="BP86">
        <f>EC86*'Value Calculations'!$D$11</f>
        <v>0</v>
      </c>
      <c r="BQ86">
        <f>ED86*'Value Calculations'!$D$12</f>
        <v>0</v>
      </c>
      <c r="BR86">
        <f>EE86*'Value Calculations'!$D$13</f>
        <v>13.688971102037096</v>
      </c>
      <c r="BT86">
        <f>VLOOKUP($B86,'Raw Stats'!$CM$3:$DC$528,3,FALSE)</f>
        <v>71</v>
      </c>
      <c r="BU86">
        <f>VLOOKUP($B86,'Raw Stats'!$CM$3:$DC$528,4,FALSE)</f>
        <v>15</v>
      </c>
      <c r="BV86">
        <f>VLOOKUP($B86,'Raw Stats'!$CM$3:$DC$528,5,FALSE)</f>
        <v>13</v>
      </c>
      <c r="BW86">
        <f>VLOOKUP($B86,'Raw Stats'!$CM$3:$DC$528,6,FALSE)</f>
        <v>28</v>
      </c>
      <c r="BX86">
        <f>VLOOKUP($B86,'Raw Stats'!$CM$3:$DC$528,7,FALSE)</f>
        <v>8</v>
      </c>
      <c r="BY86">
        <f>VLOOKUP($B86,'Raw Stats'!$CM$3:$DC$528,8,FALSE)</f>
        <v>20</v>
      </c>
      <c r="BZ86">
        <f>VLOOKUP($B86,'Raw Stats'!$CM$3:$DC$528,9,FALSE)</f>
        <v>78</v>
      </c>
      <c r="CA86">
        <f>VLOOKUP($B86,'Raw Stats'!$CM$3:$DC$528,10,FALSE)</f>
        <v>23</v>
      </c>
      <c r="CB86">
        <f>VLOOKUP($B86,'Raw Stats'!$CM$3:$DC$528,11,FALSE)+VLOOKUP($B86,'Raw Stats'!$CM$3:$DC$528,12,FALSE)</f>
        <v>1</v>
      </c>
      <c r="CC86">
        <f>VLOOKUP($B86,'Raw Stats'!$CM$3:$DC$528,13,FALSE)+VLOOKUP($B86,'Raw Stats'!$CM$3:$DC$528,14,FALSE)</f>
        <v>0</v>
      </c>
      <c r="CD86">
        <f>VLOOKUP($B86,'Raw Stats'!$CM$3:$DC$528,15,FALSE)</f>
        <v>3</v>
      </c>
      <c r="CE86">
        <f>VLOOKUP($B86,'Raw Stats'!$CM$3:$DC$528,16,FALSE)</f>
        <v>115</v>
      </c>
      <c r="CG86">
        <f>VLOOKUP($B86,'Raw Stats'!$BU$3:$CJ$528,3,FALSE)</f>
        <v>73</v>
      </c>
      <c r="CH86">
        <f>VLOOKUP($B86,'Raw Stats'!$BU$3:$CJ$528,4,FALSE)</f>
        <v>12</v>
      </c>
      <c r="CI86">
        <f>VLOOKUP($B86,'Raw Stats'!$BU$3:$CJ$5288,5,FALSE)</f>
        <v>22</v>
      </c>
      <c r="CJ86">
        <f>VLOOKUP($B86,'Raw Stats'!$BU$3:$CJ$528,6,FALSE)</f>
        <v>34</v>
      </c>
      <c r="CK86">
        <f>VLOOKUP($B86,'Raw Stats'!$BU$3:$CJ$528,7,FALSE)</f>
        <v>-16</v>
      </c>
      <c r="CL86">
        <f>VLOOKUP($B86,'Raw Stats'!$BU$3:$CJ$528,8,FALSE)</f>
        <v>32</v>
      </c>
      <c r="CM86">
        <f>VLOOKUP($B86,'Raw Stats'!$BU$3:$CJ$528,9,FALSE)</f>
        <v>104</v>
      </c>
      <c r="CN86">
        <f>VLOOKUP($B86,'Raw Stats'!$BU$3:$CJ$528,10,FALSE)</f>
        <v>21</v>
      </c>
      <c r="CO86">
        <f>VLOOKUP($B86,'Raw Stats'!$BU$3:$CJ$528,11,FALSE)+VLOOKUP($B86,'Raw Stats'!$BU$3:$CJ$528,12,FALSE)</f>
        <v>4</v>
      </c>
      <c r="CP86">
        <f>VLOOKUP($B86,'Raw Stats'!$BU$3:$CJ$528,13,FALSE)+VLOOKUP($B86,'Raw Stats'!$BU$3:$CJ$528,14,FALSE)</f>
        <v>5</v>
      </c>
      <c r="CQ86">
        <f>VLOOKUP($B86,'Raw Stats'!$BU$3:$CJ$528,15,FALSE)</f>
        <v>1</v>
      </c>
      <c r="CR86">
        <f>VLOOKUP($B86,'Raw Stats'!$BU$3:$CJ$528,16,FALSE)</f>
        <v>178</v>
      </c>
      <c r="CT86">
        <f>VLOOKUP($B86,'Raw Stats'!$BC$3:$BR$528,3,FALSE)</f>
        <v>47</v>
      </c>
      <c r="CU86">
        <f>VLOOKUP($B86,'Raw Stats'!$BC$3:$BR$528,4,FALSE)</f>
        <v>9</v>
      </c>
      <c r="CV86">
        <f>VLOOKUP($B86,'Raw Stats'!$BC$3:$BR$5288,5,FALSE)</f>
        <v>23</v>
      </c>
      <c r="CW86">
        <f>VLOOKUP($B86,'Raw Stats'!$BC$3:$BR$52888,6,FALSE)</f>
        <v>32</v>
      </c>
      <c r="CX86">
        <f>VLOOKUP($B86,'Raw Stats'!$BC$3:$BR$5288,7,FALSE)</f>
        <v>2</v>
      </c>
      <c r="CY86">
        <f>VLOOKUP($B86,'Raw Stats'!$BC$3:$BR$5288,8,FALSE)</f>
        <v>12</v>
      </c>
      <c r="CZ86">
        <f>VLOOKUP($B86,'Raw Stats'!$BC$3:$BR$5288,9,FALSE)</f>
        <v>47</v>
      </c>
      <c r="DA86">
        <f>VLOOKUP($B86,'Raw Stats'!$BC$3:$BR$5288,10,FALSE)</f>
        <v>17</v>
      </c>
      <c r="DB86">
        <f>VLOOKUP($B86,'Raw Stats'!$BC$3:$BR$5288,11,FALSE)+VLOOKUP($B86,'Raw Stats'!$BC$3:$BR$5288,12,FALSE)</f>
        <v>6</v>
      </c>
      <c r="DC86">
        <f>VLOOKUP($B86,'Raw Stats'!$BC$3:$BR$5288,13,FALSE)+VLOOKUP($B86,'Raw Stats'!$BC$3:$BR$5288,14,FALSE)</f>
        <v>4</v>
      </c>
      <c r="DD86">
        <f>VLOOKUP($B86,'Raw Stats'!$BC$3:$BR$5288,15,FALSE)</f>
        <v>2</v>
      </c>
      <c r="DE86">
        <f>VLOOKUP($B86,'Raw Stats'!$BC$3:$BR$5288,16,FALSE)</f>
        <v>113</v>
      </c>
      <c r="DG86">
        <f>VLOOKUP($B86,'Raw Stats'!$AK$3:$AZ$528,3,FALSE)</f>
        <v>61</v>
      </c>
      <c r="DH86">
        <f>VLOOKUP($B86,'Raw Stats'!$AK$3:$AZ$528,4,FALSE)</f>
        <v>14</v>
      </c>
      <c r="DI86">
        <f>VLOOKUP($B86,'Raw Stats'!$AK$3:$AZ$528,5,FALSE)</f>
        <v>14</v>
      </c>
      <c r="DJ86">
        <f>VLOOKUP($B86,'Raw Stats'!$AK$3:$AZ$528,6,FALSE)</f>
        <v>28</v>
      </c>
      <c r="DK86">
        <f>VLOOKUP($B86,'Raw Stats'!$AK$3:$AZ$528,7,FALSE)</f>
        <v>-2</v>
      </c>
      <c r="DL86">
        <f>VLOOKUP($B86,'Raw Stats'!$AK$3:$AZ$528,8,FALSE)</f>
        <v>16</v>
      </c>
      <c r="DM86">
        <f>VLOOKUP($B86,'Raw Stats'!$AK$3:$AZ$528,9,FALSE)</f>
        <v>55</v>
      </c>
      <c r="DN86">
        <f>VLOOKUP($B86,'Raw Stats'!$AK$3:$AZ$528,10,FALSE)</f>
        <v>22</v>
      </c>
      <c r="DO86">
        <f>VLOOKUP($B86,'Raw Stats'!$AK$3:$AZ$528,11,FALSE)+VLOOKUP($B86,'Raw Stats'!$AK$3:$AZ$528,12,FALSE)</f>
        <v>5</v>
      </c>
      <c r="DP86">
        <f>VLOOKUP($B86,'Raw Stats'!$AK$3:$AZ$528,13,FALSE)+VLOOKUP($B86,'Raw Stats'!$AK$3:$AZ$528,14,FALSE)</f>
        <v>0</v>
      </c>
      <c r="DQ86">
        <f>VLOOKUP($B86,'Raw Stats'!$AK$3:$AZ$528,15,FALSE)</f>
        <v>2</v>
      </c>
      <c r="DR86">
        <f>VLOOKUP($B86,'Raw Stats'!$AK$3:$AZ$528,16,FALSE)</f>
        <v>130</v>
      </c>
      <c r="DT86">
        <f>VLOOKUP($B86,'Raw Stats'!$S$3:$AH$528,3,FALSE)</f>
        <v>82</v>
      </c>
      <c r="DU86">
        <f>VLOOKUP($B86,'Raw Stats'!$S$3:$AH$528,4,FALSE)</f>
        <v>19</v>
      </c>
      <c r="DV86">
        <f>VLOOKUP($B86,'Raw Stats'!$S$3:$AH$528,5,FALSE)</f>
        <v>19</v>
      </c>
      <c r="DW86">
        <f>VLOOKUP($B86,'Raw Stats'!$S$3:$AH$528,6,FALSE)</f>
        <v>38</v>
      </c>
      <c r="DX86">
        <f>VLOOKUP($B86,'Raw Stats'!$S$3:$AH$528,7,FALSE)</f>
        <v>4</v>
      </c>
      <c r="DY86">
        <f>VLOOKUP($B86,'Raw Stats'!$S$3:$AH$528,8,FALSE)</f>
        <v>19</v>
      </c>
      <c r="DZ86">
        <f>VLOOKUP($B86,'Raw Stats'!$S$3:$AH$528,9,FALSE)</f>
        <v>124</v>
      </c>
      <c r="EA86">
        <f>VLOOKUP($B86,'Raw Stats'!$S$3:$AH$528,10,FALSE)</f>
        <v>21</v>
      </c>
      <c r="EB86">
        <f>VLOOKUP($B86,'Raw Stats'!$S$3:$AH$528,11,FALSE)+VLOOKUP($B86,'Raw Stats'!$S$3:$AH$528,12,FALSE)</f>
        <v>6</v>
      </c>
      <c r="EC86">
        <f>VLOOKUP($B86,'Raw Stats'!$S$3:$AH$528,13,FALSE)+VLOOKUP($B86,'Raw Stats'!$S$3:$AH$528,14,FALSE)</f>
        <v>0</v>
      </c>
      <c r="ED86">
        <f>VLOOKUP($B86,'Raw Stats'!$S$3:$AH$528,15,FALSE)</f>
        <v>0</v>
      </c>
      <c r="EE86">
        <f>VLOOKUP($B86,'Raw Stats'!$S$3:$AH$528,16,FALSE)</f>
        <v>199</v>
      </c>
    </row>
    <row r="87" spans="1:135" x14ac:dyDescent="0.2">
      <c r="A87" t="e">
        <f>VLOOKUP(B87,'ALL SKATERS'!$B$3:$I$378,9,FALSE)</f>
        <v>#REF!</v>
      </c>
      <c r="B87" t="s">
        <v>365</v>
      </c>
      <c r="C87">
        <f t="shared" si="16"/>
        <v>0.52130278664785701</v>
      </c>
      <c r="D87">
        <f t="shared" si="17"/>
        <v>0.48739695442988207</v>
      </c>
      <c r="E87">
        <f t="shared" si="18"/>
        <v>0.68029931369858754</v>
      </c>
      <c r="F87">
        <f t="shared" si="19"/>
        <v>0.9259135631393689</v>
      </c>
      <c r="G87">
        <f t="shared" si="20"/>
        <v>0.91529221677654649</v>
      </c>
      <c r="H87">
        <f>VLOOKUP(B87,'ALL SKATERS'!$B$3:$H$378,7,FALSE)</f>
        <v>0</v>
      </c>
      <c r="I87" s="29" t="e">
        <f t="shared" si="21"/>
        <v>#REF!</v>
      </c>
      <c r="J87" s="29">
        <f t="shared" si="22"/>
        <v>-97</v>
      </c>
      <c r="K87" s="29">
        <f t="shared" si="23"/>
        <v>-0.96</v>
      </c>
      <c r="L87">
        <f>BU87*'Value Calculations'!$D$3</f>
        <v>3.6696188576343411</v>
      </c>
      <c r="M87">
        <f>BV87*'Value Calculations'!$D$4</f>
        <v>7.4890921930269485</v>
      </c>
      <c r="N87">
        <f>BW87*'Value Calculations'!$D$5</f>
        <v>8.4908193616934895</v>
      </c>
      <c r="O87">
        <f>BX87*'Value Calculations'!$D$6</f>
        <v>-2.0010389107098057</v>
      </c>
      <c r="P87">
        <f>BY87*'Value Calculations'!$D$7</f>
        <v>4.2184740986204545</v>
      </c>
      <c r="Q87">
        <f>BZ87*'Value Calculations'!$D$8</f>
        <v>6.90157952222782</v>
      </c>
      <c r="R87">
        <f>CA87*'Value Calculations'!$D$9</f>
        <v>3.1488126834379182</v>
      </c>
      <c r="S87">
        <f>CB87*'Value Calculations'!$D$10</f>
        <v>2.1918988444572283</v>
      </c>
      <c r="T87">
        <f>CC87*'Value Calculations'!$D$11</f>
        <v>0</v>
      </c>
      <c r="U87">
        <f>CD87*'Value Calculations'!$D$12</f>
        <v>0.81388273958941404</v>
      </c>
      <c r="V87">
        <f>CE87*'Value Calculations'!$D$13</f>
        <v>6.2597807552028932</v>
      </c>
      <c r="X87">
        <f>CH87*'Value Calculations'!$D$3</f>
        <v>1.2232062858781136</v>
      </c>
      <c r="Y87">
        <f>CI87*'Value Calculations'!$D$4</f>
        <v>8.4659303051608976</v>
      </c>
      <c r="Z87">
        <f>CJ87*'Value Calculations'!$D$5</f>
        <v>7.6948050465347251</v>
      </c>
      <c r="AA87">
        <f>CK87*'Value Calculations'!$D$6</f>
        <v>0.62532465959681427</v>
      </c>
      <c r="AB87">
        <f>CL87*'Value Calculations'!$D$7</f>
        <v>2.4607765575285985</v>
      </c>
      <c r="AC87">
        <f>CM87*'Value Calculations'!$D$8</f>
        <v>5.3918590017404844</v>
      </c>
      <c r="AD87">
        <f>CN87*'Value Calculations'!$D$9</f>
        <v>3.1488126834379182</v>
      </c>
      <c r="AE87">
        <f>CO87*'Value Calculations'!$D$10</f>
        <v>1.4612658963048188</v>
      </c>
      <c r="AF87">
        <f>CP87*'Value Calculations'!$D$11</f>
        <v>0</v>
      </c>
      <c r="AG87">
        <f>CQ87*'Value Calculations'!$D$12</f>
        <v>0</v>
      </c>
      <c r="AH87">
        <f>CR87*'Value Calculations'!$D$13</f>
        <v>3.6458063739093771</v>
      </c>
      <c r="AJ87">
        <f>CU87*'Value Calculations'!$D$3</f>
        <v>2.0386771431301893</v>
      </c>
      <c r="AK87">
        <f>CV87*'Value Calculations'!$D$4</f>
        <v>6.1866413768483488</v>
      </c>
      <c r="AL87">
        <f>CW87*'Value Calculations'!$D$5</f>
        <v>6.3681145212701171</v>
      </c>
      <c r="AM87">
        <f>CX87*'Value Calculations'!$D$6</f>
        <v>-0.87545452343553998</v>
      </c>
      <c r="AN87">
        <f>CY87*'Value Calculations'!$D$7</f>
        <v>2.6365463116377841</v>
      </c>
      <c r="AO87">
        <f>CZ87*'Value Calculations'!$D$8</f>
        <v>3.45078976111391</v>
      </c>
      <c r="AP87">
        <f>DA87*'Value Calculations'!$D$9</f>
        <v>1.5114300880502007</v>
      </c>
      <c r="AQ87">
        <f>DB87*'Value Calculations'!$D$10</f>
        <v>2.9225317926096377</v>
      </c>
      <c r="AR87">
        <f>DC87*'Value Calculations'!$D$11</f>
        <v>0</v>
      </c>
      <c r="AS87">
        <f>DD87*'Value Calculations'!$D$12</f>
        <v>1.6277654791788281</v>
      </c>
      <c r="AT87">
        <f>DE87*'Value Calculations'!$D$13</f>
        <v>4.7464271660329622</v>
      </c>
      <c r="AV87">
        <f>DH87*'Value Calculations'!$D$3</f>
        <v>7.7469731438947198</v>
      </c>
      <c r="AW87">
        <f>DI87*'Value Calculations'!$D$4</f>
        <v>12.698895457741347</v>
      </c>
      <c r="AX87">
        <f>DJ87*'Value Calculations'!$D$5</f>
        <v>15.38961009306945</v>
      </c>
      <c r="AY87">
        <f>DK87*'Value Calculations'!$D$6</f>
        <v>1.5007791830323542</v>
      </c>
      <c r="AZ87">
        <f>DL87*'Value Calculations'!$D$7</f>
        <v>2.6365463116377841</v>
      </c>
      <c r="BA87">
        <f>DM87*'Value Calculations'!$D$8</f>
        <v>3.7383555745400692</v>
      </c>
      <c r="BB87">
        <f>DN87*'Value Calculations'!$D$9</f>
        <v>4.6602427714881189</v>
      </c>
      <c r="BC87">
        <f>DO87*'Value Calculations'!$D$10</f>
        <v>6.5756965333716852</v>
      </c>
      <c r="BD87">
        <f>DP87*'Value Calculations'!$D$11</f>
        <v>0.9907141480249374</v>
      </c>
      <c r="BE87">
        <f>DQ87*'Value Calculations'!$D$12</f>
        <v>2.441648218768242</v>
      </c>
      <c r="BF87">
        <f>DR87*'Value Calculations'!$D$13</f>
        <v>7.3604015473264788</v>
      </c>
      <c r="BH87">
        <f>DU87*'Value Calculations'!$D$3</f>
        <v>6.9315022866426439</v>
      </c>
      <c r="BI87">
        <f>DV87*'Value Calculations'!$D$4</f>
        <v>10.745219233473447</v>
      </c>
      <c r="BJ87">
        <f>DW87*'Value Calculations'!$D$5</f>
        <v>13.266905252646078</v>
      </c>
      <c r="BK87">
        <f>DX87*'Value Calculations'!$D$6</f>
        <v>1.75090904687108</v>
      </c>
      <c r="BL87">
        <f>DY87*'Value Calculations'!$D$7</f>
        <v>1.9334672952010417</v>
      </c>
      <c r="BM87">
        <f>DZ87*'Value Calculations'!$D$8</f>
        <v>4.0978128413227681</v>
      </c>
      <c r="BN87">
        <f>EA87*'Value Calculations'!$D$9</f>
        <v>2.6450026540878513</v>
      </c>
      <c r="BO87">
        <f>EB87*'Value Calculations'!$D$10</f>
        <v>5.4797471111430704</v>
      </c>
      <c r="BP87">
        <f>EC87*'Value Calculations'!$D$11</f>
        <v>0</v>
      </c>
      <c r="BQ87">
        <f>ED87*'Value Calculations'!$D$12</f>
        <v>2.441648218768242</v>
      </c>
      <c r="BR87">
        <f>EE87*'Value Calculations'!$D$13</f>
        <v>9.2864879335427535</v>
      </c>
      <c r="BT87">
        <f>VLOOKUP($B87,'Raw Stats'!$CM$3:$DC$528,3,FALSE)</f>
        <v>79</v>
      </c>
      <c r="BU87">
        <f>VLOOKUP($B87,'Raw Stats'!$CM$3:$DC$528,4,FALSE)</f>
        <v>9</v>
      </c>
      <c r="BV87">
        <f>VLOOKUP($B87,'Raw Stats'!$CM$3:$DC$528,5,FALSE)</f>
        <v>23</v>
      </c>
      <c r="BW87">
        <f>VLOOKUP($B87,'Raw Stats'!$CM$3:$DC$528,6,FALSE)</f>
        <v>32</v>
      </c>
      <c r="BX87">
        <f>VLOOKUP($B87,'Raw Stats'!$CM$3:$DC$528,7,FALSE)</f>
        <v>-16</v>
      </c>
      <c r="BY87">
        <f>VLOOKUP($B87,'Raw Stats'!$CM$3:$DC$528,8,FALSE)</f>
        <v>48</v>
      </c>
      <c r="BZ87">
        <f>VLOOKUP($B87,'Raw Stats'!$CM$3:$DC$528,9,FALSE)</f>
        <v>96</v>
      </c>
      <c r="CA87">
        <f>VLOOKUP($B87,'Raw Stats'!$CM$3:$DC$528,10,FALSE)</f>
        <v>25</v>
      </c>
      <c r="CB87">
        <f>VLOOKUP($B87,'Raw Stats'!$CM$3:$DC$528,11,FALSE)+VLOOKUP($B87,'Raw Stats'!$CM$3:$DC$528,12,FALSE)</f>
        <v>6</v>
      </c>
      <c r="CC87">
        <f>VLOOKUP($B87,'Raw Stats'!$CM$3:$DC$528,13,FALSE)+VLOOKUP($B87,'Raw Stats'!$CM$3:$DC$528,14,FALSE)</f>
        <v>0</v>
      </c>
      <c r="CD87">
        <f>VLOOKUP($B87,'Raw Stats'!$CM$3:$DC$528,15,FALSE)</f>
        <v>1</v>
      </c>
      <c r="CE87">
        <f>VLOOKUP($B87,'Raw Stats'!$CM$3:$DC$528,16,FALSE)</f>
        <v>91</v>
      </c>
      <c r="CG87">
        <f>VLOOKUP($B87,'Raw Stats'!$BU$3:$CJ$528,3,FALSE)</f>
        <v>70</v>
      </c>
      <c r="CH87">
        <f>VLOOKUP($B87,'Raw Stats'!$BU$3:$CJ$528,4,FALSE)</f>
        <v>3</v>
      </c>
      <c r="CI87">
        <f>VLOOKUP($B87,'Raw Stats'!$BU$3:$CJ$5288,5,FALSE)</f>
        <v>26</v>
      </c>
      <c r="CJ87">
        <f>VLOOKUP($B87,'Raw Stats'!$BU$3:$CJ$528,6,FALSE)</f>
        <v>29</v>
      </c>
      <c r="CK87">
        <f>VLOOKUP($B87,'Raw Stats'!$BU$3:$CJ$528,7,FALSE)</f>
        <v>5</v>
      </c>
      <c r="CL87">
        <f>VLOOKUP($B87,'Raw Stats'!$BU$3:$CJ$528,8,FALSE)</f>
        <v>28</v>
      </c>
      <c r="CM87">
        <f>VLOOKUP($B87,'Raw Stats'!$BU$3:$CJ$528,9,FALSE)</f>
        <v>75</v>
      </c>
      <c r="CN87">
        <f>VLOOKUP($B87,'Raw Stats'!$BU$3:$CJ$528,10,FALSE)</f>
        <v>25</v>
      </c>
      <c r="CO87">
        <f>VLOOKUP($B87,'Raw Stats'!$BU$3:$CJ$528,11,FALSE)+VLOOKUP($B87,'Raw Stats'!$BU$3:$CJ$528,12,FALSE)</f>
        <v>4</v>
      </c>
      <c r="CP87">
        <f>VLOOKUP($B87,'Raw Stats'!$BU$3:$CJ$528,13,FALSE)+VLOOKUP($B87,'Raw Stats'!$BU$3:$CJ$528,14,FALSE)</f>
        <v>0</v>
      </c>
      <c r="CQ87">
        <f>VLOOKUP($B87,'Raw Stats'!$BU$3:$CJ$528,15,FALSE)</f>
        <v>0</v>
      </c>
      <c r="CR87">
        <f>VLOOKUP($B87,'Raw Stats'!$BU$3:$CJ$528,16,FALSE)</f>
        <v>53</v>
      </c>
      <c r="CT87">
        <f>VLOOKUP($B87,'Raw Stats'!$BC$3:$BR$528,3,FALSE)</f>
        <v>45</v>
      </c>
      <c r="CU87">
        <f>VLOOKUP($B87,'Raw Stats'!$BC$3:$BR$528,4,FALSE)</f>
        <v>5</v>
      </c>
      <c r="CV87">
        <f>VLOOKUP($B87,'Raw Stats'!$BC$3:$BR$5288,5,FALSE)</f>
        <v>19</v>
      </c>
      <c r="CW87">
        <f>VLOOKUP($B87,'Raw Stats'!$BC$3:$BR$52888,6,FALSE)</f>
        <v>24</v>
      </c>
      <c r="CX87">
        <f>VLOOKUP($B87,'Raw Stats'!$BC$3:$BR$5288,7,FALSE)</f>
        <v>-7</v>
      </c>
      <c r="CY87">
        <f>VLOOKUP($B87,'Raw Stats'!$BC$3:$BR$5288,8,FALSE)</f>
        <v>30</v>
      </c>
      <c r="CZ87">
        <f>VLOOKUP($B87,'Raw Stats'!$BC$3:$BR$5288,9,FALSE)</f>
        <v>48</v>
      </c>
      <c r="DA87">
        <f>VLOOKUP($B87,'Raw Stats'!$BC$3:$BR$5288,10,FALSE)</f>
        <v>12</v>
      </c>
      <c r="DB87">
        <f>VLOOKUP($B87,'Raw Stats'!$BC$3:$BR$5288,11,FALSE)+VLOOKUP($B87,'Raw Stats'!$BC$3:$BR$5288,12,FALSE)</f>
        <v>8</v>
      </c>
      <c r="DC87">
        <f>VLOOKUP($B87,'Raw Stats'!$BC$3:$BR$5288,13,FALSE)+VLOOKUP($B87,'Raw Stats'!$BC$3:$BR$5288,14,FALSE)</f>
        <v>0</v>
      </c>
      <c r="DD87">
        <f>VLOOKUP($B87,'Raw Stats'!$BC$3:$BR$5288,15,FALSE)</f>
        <v>2</v>
      </c>
      <c r="DE87">
        <f>VLOOKUP($B87,'Raw Stats'!$BC$3:$BR$5288,16,FALSE)</f>
        <v>69</v>
      </c>
      <c r="DG87">
        <f>VLOOKUP($B87,'Raw Stats'!$AK$3:$AZ$528,3,FALSE)</f>
        <v>71</v>
      </c>
      <c r="DH87">
        <f>VLOOKUP($B87,'Raw Stats'!$AK$3:$AZ$528,4,FALSE)</f>
        <v>19</v>
      </c>
      <c r="DI87">
        <f>VLOOKUP($B87,'Raw Stats'!$AK$3:$AZ$528,5,FALSE)</f>
        <v>39</v>
      </c>
      <c r="DJ87">
        <f>VLOOKUP($B87,'Raw Stats'!$AK$3:$AZ$528,6,FALSE)</f>
        <v>58</v>
      </c>
      <c r="DK87">
        <f>VLOOKUP($B87,'Raw Stats'!$AK$3:$AZ$528,7,FALSE)</f>
        <v>12</v>
      </c>
      <c r="DL87">
        <f>VLOOKUP($B87,'Raw Stats'!$AK$3:$AZ$528,8,FALSE)</f>
        <v>30</v>
      </c>
      <c r="DM87">
        <f>VLOOKUP($B87,'Raw Stats'!$AK$3:$AZ$528,9,FALSE)</f>
        <v>52</v>
      </c>
      <c r="DN87">
        <f>VLOOKUP($B87,'Raw Stats'!$AK$3:$AZ$528,10,FALSE)</f>
        <v>37</v>
      </c>
      <c r="DO87">
        <f>VLOOKUP($B87,'Raw Stats'!$AK$3:$AZ$528,11,FALSE)+VLOOKUP($B87,'Raw Stats'!$AK$3:$AZ$528,12,FALSE)</f>
        <v>18</v>
      </c>
      <c r="DP87">
        <f>VLOOKUP($B87,'Raw Stats'!$AK$3:$AZ$528,13,FALSE)+VLOOKUP($B87,'Raw Stats'!$AK$3:$AZ$528,14,FALSE)</f>
        <v>1</v>
      </c>
      <c r="DQ87">
        <f>VLOOKUP($B87,'Raw Stats'!$AK$3:$AZ$528,15,FALSE)</f>
        <v>3</v>
      </c>
      <c r="DR87">
        <f>VLOOKUP($B87,'Raw Stats'!$AK$3:$AZ$528,16,FALSE)</f>
        <v>107</v>
      </c>
      <c r="DT87">
        <f>VLOOKUP($B87,'Raw Stats'!$S$3:$AH$528,3,FALSE)</f>
        <v>64</v>
      </c>
      <c r="DU87">
        <f>VLOOKUP($B87,'Raw Stats'!$S$3:$AH$528,4,FALSE)</f>
        <v>17</v>
      </c>
      <c r="DV87">
        <f>VLOOKUP($B87,'Raw Stats'!$S$3:$AH$528,5,FALSE)</f>
        <v>33</v>
      </c>
      <c r="DW87">
        <f>VLOOKUP($B87,'Raw Stats'!$S$3:$AH$528,6,FALSE)</f>
        <v>50</v>
      </c>
      <c r="DX87">
        <f>VLOOKUP($B87,'Raw Stats'!$S$3:$AH$528,7,FALSE)</f>
        <v>14</v>
      </c>
      <c r="DY87">
        <f>VLOOKUP($B87,'Raw Stats'!$S$3:$AH$528,8,FALSE)</f>
        <v>22</v>
      </c>
      <c r="DZ87">
        <f>VLOOKUP($B87,'Raw Stats'!$S$3:$AH$528,9,FALSE)</f>
        <v>57</v>
      </c>
      <c r="EA87">
        <f>VLOOKUP($B87,'Raw Stats'!$S$3:$AH$528,10,FALSE)</f>
        <v>21</v>
      </c>
      <c r="EB87">
        <f>VLOOKUP($B87,'Raw Stats'!$S$3:$AH$528,11,FALSE)+VLOOKUP($B87,'Raw Stats'!$S$3:$AH$528,12,FALSE)</f>
        <v>15</v>
      </c>
      <c r="EC87">
        <f>VLOOKUP($B87,'Raw Stats'!$S$3:$AH$528,13,FALSE)+VLOOKUP($B87,'Raw Stats'!$S$3:$AH$528,14,FALSE)</f>
        <v>0</v>
      </c>
      <c r="ED87">
        <f>VLOOKUP($B87,'Raw Stats'!$S$3:$AH$528,15,FALSE)</f>
        <v>3</v>
      </c>
      <c r="EE87">
        <f>VLOOKUP($B87,'Raw Stats'!$S$3:$AH$528,16,FALSE)</f>
        <v>135</v>
      </c>
    </row>
    <row r="88" spans="1:135" x14ac:dyDescent="0.2">
      <c r="A88" t="e">
        <f>VLOOKUP(B88,'ALL SKATERS'!$B$3:$I$378,9,FALSE)</f>
        <v>#REF!</v>
      </c>
      <c r="B88" t="s">
        <v>190</v>
      </c>
      <c r="C88">
        <f t="shared" si="16"/>
        <v>0.59941773990619762</v>
      </c>
      <c r="D88">
        <f t="shared" si="17"/>
        <v>0.79238166374976182</v>
      </c>
      <c r="E88">
        <f t="shared" si="18"/>
        <v>0.69410997155333953</v>
      </c>
      <c r="F88">
        <f t="shared" si="19"/>
        <v>0.41614458354873562</v>
      </c>
      <c r="G88">
        <f t="shared" si="20"/>
        <v>0.62991987383274883</v>
      </c>
      <c r="H88">
        <f>VLOOKUP(B88,'ALL SKATERS'!$B$3:$H$378,7,FALSE)</f>
        <v>0</v>
      </c>
      <c r="I88" s="29" t="e">
        <f t="shared" si="21"/>
        <v>#REF!</v>
      </c>
      <c r="J88" s="29">
        <f t="shared" si="22"/>
        <v>-97</v>
      </c>
      <c r="K88" s="29">
        <f t="shared" si="23"/>
        <v>-0.96</v>
      </c>
      <c r="L88">
        <f>BU88*'Value Calculations'!$D$3</f>
        <v>7.7469731438947198</v>
      </c>
      <c r="M88">
        <f>BV88*'Value Calculations'!$D$4</f>
        <v>4.8841905606697491</v>
      </c>
      <c r="N88">
        <f>BW88*'Value Calculations'!$D$5</f>
        <v>9.021495571799333</v>
      </c>
      <c r="O88">
        <f>BX88*'Value Calculations'!$D$6</f>
        <v>-0.50025972767745142</v>
      </c>
      <c r="P88">
        <f>BY88*'Value Calculations'!$D$7</f>
        <v>2.6365463116377841</v>
      </c>
      <c r="Q88">
        <f>BZ88*'Value Calculations'!$D$8</f>
        <v>3.810247027896609</v>
      </c>
      <c r="R88">
        <f>CA88*'Value Calculations'!$D$9</f>
        <v>4.7861952788256357</v>
      </c>
      <c r="S88">
        <f>CB88*'Value Calculations'!$D$10</f>
        <v>4.0184812148382516</v>
      </c>
      <c r="T88">
        <f>CC88*'Value Calculations'!$D$11</f>
        <v>0</v>
      </c>
      <c r="U88">
        <f>CD88*'Value Calculations'!$D$12</f>
        <v>3.2555309583576562</v>
      </c>
      <c r="V88">
        <f>CE88*'Value Calculations'!$D$13</f>
        <v>9.4928543320659244</v>
      </c>
      <c r="X88">
        <f>CH88*'Value Calculations'!$D$3</f>
        <v>9.7856502870249091</v>
      </c>
      <c r="Y88">
        <f>CI88*'Value Calculations'!$D$4</f>
        <v>8.1403176011162479</v>
      </c>
      <c r="Z88">
        <f>CJ88*'Value Calculations'!$D$5</f>
        <v>13.001567147593155</v>
      </c>
      <c r="AA88">
        <f>CK88*'Value Calculations'!$D$6</f>
        <v>0.87545452343553998</v>
      </c>
      <c r="AB88">
        <f>CL88*'Value Calculations'!$D$7</f>
        <v>2.8123160657469697</v>
      </c>
      <c r="AC88">
        <f>CM88*'Value Calculations'!$D$8</f>
        <v>3.8821384812531488</v>
      </c>
      <c r="AD88">
        <f>CN88*'Value Calculations'!$D$9</f>
        <v>8.4388179916136217</v>
      </c>
      <c r="AE88">
        <f>CO88*'Value Calculations'!$D$10</f>
        <v>3.6531647407620471</v>
      </c>
      <c r="AF88">
        <f>CP88*'Value Calculations'!$D$11</f>
        <v>1.9814282960498748</v>
      </c>
      <c r="AG88">
        <f>CQ88*'Value Calculations'!$D$12</f>
        <v>3.2555309583576562</v>
      </c>
      <c r="AH88">
        <f>CR88*'Value Calculations'!$D$13</f>
        <v>9.1489103345273044</v>
      </c>
      <c r="AJ88">
        <f>CU88*'Value Calculations'!$D$3</f>
        <v>3.2618834290083032</v>
      </c>
      <c r="AK88">
        <f>CV88*'Value Calculations'!$D$4</f>
        <v>3.9073524485357991</v>
      </c>
      <c r="AL88">
        <f>CW88*'Value Calculations'!$D$5</f>
        <v>5.3067621010584309</v>
      </c>
      <c r="AM88">
        <f>CX88*'Value Calculations'!$D$6</f>
        <v>0.87545452343553998</v>
      </c>
      <c r="AN88">
        <f>CY88*'Value Calculations'!$D$7</f>
        <v>1.0546185246551136</v>
      </c>
      <c r="AO88">
        <f>CZ88*'Value Calculations'!$D$8</f>
        <v>2.6599837741919723</v>
      </c>
      <c r="AP88">
        <f>DA88*'Value Calculations'!$D$9</f>
        <v>3.5266702054504684</v>
      </c>
      <c r="AQ88">
        <f>DB88*'Value Calculations'!$D$10</f>
        <v>1.0959494222286141</v>
      </c>
      <c r="AR88">
        <f>DC88*'Value Calculations'!$D$11</f>
        <v>0.9907141480249374</v>
      </c>
      <c r="AS88">
        <f>DD88*'Value Calculations'!$D$12</f>
        <v>0.81388273958941404</v>
      </c>
      <c r="AT88">
        <f>DE88*'Value Calculations'!$D$13</f>
        <v>3.577017574401653</v>
      </c>
      <c r="AV88">
        <f>DH88*'Value Calculations'!$D$3</f>
        <v>2.4464125717562273</v>
      </c>
      <c r="AW88">
        <f>DI88*'Value Calculations'!$D$4</f>
        <v>3.9073524485357991</v>
      </c>
      <c r="AX88">
        <f>DJ88*'Value Calculations'!$D$5</f>
        <v>4.7760858909525883</v>
      </c>
      <c r="AY88">
        <f>DK88*'Value Calculations'!$D$6</f>
        <v>1.5007791830323542</v>
      </c>
      <c r="AZ88">
        <f>DL88*'Value Calculations'!$D$7</f>
        <v>1.7576975410918561</v>
      </c>
      <c r="BA88">
        <f>DM88*'Value Calculations'!$D$8</f>
        <v>5.3918590017404844</v>
      </c>
      <c r="BB88">
        <f>DN88*'Value Calculations'!$D$9</f>
        <v>5.1640528008381859</v>
      </c>
      <c r="BC88">
        <f>DO88*'Value Calculations'!$D$10</f>
        <v>0</v>
      </c>
      <c r="BD88">
        <f>DP88*'Value Calculations'!$D$11</f>
        <v>0</v>
      </c>
      <c r="BE88">
        <f>DQ88*'Value Calculations'!$D$12</f>
        <v>0</v>
      </c>
      <c r="BF88">
        <f>DR88*'Value Calculations'!$D$13</f>
        <v>5.4343151611102041</v>
      </c>
      <c r="BH88">
        <f>DU88*'Value Calculations'!$D$3</f>
        <v>4.0773542862603787</v>
      </c>
      <c r="BI88">
        <f>DV88*'Value Calculations'!$D$4</f>
        <v>6.1866413768483488</v>
      </c>
      <c r="BJ88">
        <f>DW88*'Value Calculations'!$D$5</f>
        <v>7.6948050465347251</v>
      </c>
      <c r="BK88">
        <f>DX88*'Value Calculations'!$D$6</f>
        <v>-0.12506493191936285</v>
      </c>
      <c r="BL88">
        <f>DY88*'Value Calculations'!$D$7</f>
        <v>3.6911648362928977</v>
      </c>
      <c r="BM88">
        <f>DZ88*'Value Calculations'!$D$8</f>
        <v>4.816727374888166</v>
      </c>
      <c r="BN88">
        <f>EA88*'Value Calculations'!$D$9</f>
        <v>7.1792929182384535</v>
      </c>
      <c r="BO88">
        <f>EB88*'Value Calculations'!$D$10</f>
        <v>1.8265823703810236</v>
      </c>
      <c r="BP88">
        <f>EC88*'Value Calculations'!$D$11</f>
        <v>0.9907141480249374</v>
      </c>
      <c r="BQ88">
        <f>ED88*'Value Calculations'!$D$12</f>
        <v>3.2555309583576562</v>
      </c>
      <c r="BR88">
        <f>EE88*'Value Calculations'!$D$13</f>
        <v>10.799841522712683</v>
      </c>
      <c r="BT88">
        <f>VLOOKUP($B88,'Raw Stats'!$CM$3:$DC$528,3,FALSE)</f>
        <v>82</v>
      </c>
      <c r="BU88">
        <f>VLOOKUP($B88,'Raw Stats'!$CM$3:$DC$528,4,FALSE)</f>
        <v>19</v>
      </c>
      <c r="BV88">
        <f>VLOOKUP($B88,'Raw Stats'!$CM$3:$DC$528,5,FALSE)</f>
        <v>15</v>
      </c>
      <c r="BW88">
        <f>VLOOKUP($B88,'Raw Stats'!$CM$3:$DC$528,6,FALSE)</f>
        <v>34</v>
      </c>
      <c r="BX88">
        <f>VLOOKUP($B88,'Raw Stats'!$CM$3:$DC$528,7,FALSE)</f>
        <v>-4</v>
      </c>
      <c r="BY88">
        <f>VLOOKUP($B88,'Raw Stats'!$CM$3:$DC$528,8,FALSE)</f>
        <v>30</v>
      </c>
      <c r="BZ88">
        <f>VLOOKUP($B88,'Raw Stats'!$CM$3:$DC$528,9,FALSE)</f>
        <v>53</v>
      </c>
      <c r="CA88">
        <f>VLOOKUP($B88,'Raw Stats'!$CM$3:$DC$528,10,FALSE)</f>
        <v>38</v>
      </c>
      <c r="CB88">
        <f>VLOOKUP($B88,'Raw Stats'!$CM$3:$DC$528,11,FALSE)+VLOOKUP($B88,'Raw Stats'!$CM$3:$DC$528,12,FALSE)</f>
        <v>11</v>
      </c>
      <c r="CC88">
        <f>VLOOKUP($B88,'Raw Stats'!$CM$3:$DC$528,13,FALSE)+VLOOKUP($B88,'Raw Stats'!$CM$3:$DC$528,14,FALSE)</f>
        <v>0</v>
      </c>
      <c r="CD88">
        <f>VLOOKUP($B88,'Raw Stats'!$CM$3:$DC$528,15,FALSE)</f>
        <v>4</v>
      </c>
      <c r="CE88">
        <f>VLOOKUP($B88,'Raw Stats'!$CM$3:$DC$528,16,FALSE)</f>
        <v>138</v>
      </c>
      <c r="CG88">
        <f>VLOOKUP($B88,'Raw Stats'!$BU$3:$CJ$528,3,FALSE)</f>
        <v>82</v>
      </c>
      <c r="CH88">
        <f>VLOOKUP($B88,'Raw Stats'!$BU$3:$CJ$528,4,FALSE)</f>
        <v>24</v>
      </c>
      <c r="CI88">
        <f>VLOOKUP($B88,'Raw Stats'!$BU$3:$CJ$5288,5,FALSE)</f>
        <v>25</v>
      </c>
      <c r="CJ88">
        <f>VLOOKUP($B88,'Raw Stats'!$BU$3:$CJ$528,6,FALSE)</f>
        <v>49</v>
      </c>
      <c r="CK88">
        <f>VLOOKUP($B88,'Raw Stats'!$BU$3:$CJ$528,7,FALSE)</f>
        <v>7</v>
      </c>
      <c r="CL88">
        <f>VLOOKUP($B88,'Raw Stats'!$BU$3:$CJ$528,8,FALSE)</f>
        <v>32</v>
      </c>
      <c r="CM88">
        <f>VLOOKUP($B88,'Raw Stats'!$BU$3:$CJ$528,9,FALSE)</f>
        <v>54</v>
      </c>
      <c r="CN88">
        <f>VLOOKUP($B88,'Raw Stats'!$BU$3:$CJ$528,10,FALSE)</f>
        <v>67</v>
      </c>
      <c r="CO88">
        <f>VLOOKUP($B88,'Raw Stats'!$BU$3:$CJ$528,11,FALSE)+VLOOKUP($B88,'Raw Stats'!$BU$3:$CJ$528,12,FALSE)</f>
        <v>10</v>
      </c>
      <c r="CP88">
        <f>VLOOKUP($B88,'Raw Stats'!$BU$3:$CJ$528,13,FALSE)+VLOOKUP($B88,'Raw Stats'!$BU$3:$CJ$528,14,FALSE)</f>
        <v>2</v>
      </c>
      <c r="CQ88">
        <f>VLOOKUP($B88,'Raw Stats'!$BU$3:$CJ$528,15,FALSE)</f>
        <v>4</v>
      </c>
      <c r="CR88">
        <f>VLOOKUP($B88,'Raw Stats'!$BU$3:$CJ$528,16,FALSE)</f>
        <v>133</v>
      </c>
      <c r="CT88">
        <f>VLOOKUP($B88,'Raw Stats'!$BC$3:$BR$528,3,FALSE)</f>
        <v>39</v>
      </c>
      <c r="CU88">
        <f>VLOOKUP($B88,'Raw Stats'!$BC$3:$BR$528,4,FALSE)</f>
        <v>8</v>
      </c>
      <c r="CV88">
        <f>VLOOKUP($B88,'Raw Stats'!$BC$3:$BR$5288,5,FALSE)</f>
        <v>12</v>
      </c>
      <c r="CW88">
        <f>VLOOKUP($B88,'Raw Stats'!$BC$3:$BR$52888,6,FALSE)</f>
        <v>20</v>
      </c>
      <c r="CX88">
        <f>VLOOKUP($B88,'Raw Stats'!$BC$3:$BR$5288,7,FALSE)</f>
        <v>7</v>
      </c>
      <c r="CY88">
        <f>VLOOKUP($B88,'Raw Stats'!$BC$3:$BR$5288,8,FALSE)</f>
        <v>12</v>
      </c>
      <c r="CZ88">
        <f>VLOOKUP($B88,'Raw Stats'!$BC$3:$BR$5288,9,FALSE)</f>
        <v>37</v>
      </c>
      <c r="DA88">
        <f>VLOOKUP($B88,'Raw Stats'!$BC$3:$BR$5288,10,FALSE)</f>
        <v>28</v>
      </c>
      <c r="DB88">
        <f>VLOOKUP($B88,'Raw Stats'!$BC$3:$BR$5288,11,FALSE)+VLOOKUP($B88,'Raw Stats'!$BC$3:$BR$5288,12,FALSE)</f>
        <v>3</v>
      </c>
      <c r="DC88">
        <f>VLOOKUP($B88,'Raw Stats'!$BC$3:$BR$5288,13,FALSE)+VLOOKUP($B88,'Raw Stats'!$BC$3:$BR$5288,14,FALSE)</f>
        <v>1</v>
      </c>
      <c r="DD88">
        <f>VLOOKUP($B88,'Raw Stats'!$BC$3:$BR$5288,15,FALSE)</f>
        <v>1</v>
      </c>
      <c r="DE88">
        <f>VLOOKUP($B88,'Raw Stats'!$BC$3:$BR$5288,16,FALSE)</f>
        <v>52</v>
      </c>
      <c r="DG88">
        <f>VLOOKUP($B88,'Raw Stats'!$AK$3:$AZ$528,3,FALSE)</f>
        <v>73</v>
      </c>
      <c r="DH88">
        <f>VLOOKUP($B88,'Raw Stats'!$AK$3:$AZ$528,4,FALSE)</f>
        <v>6</v>
      </c>
      <c r="DI88">
        <f>VLOOKUP($B88,'Raw Stats'!$AK$3:$AZ$528,5,FALSE)</f>
        <v>12</v>
      </c>
      <c r="DJ88">
        <f>VLOOKUP($B88,'Raw Stats'!$AK$3:$AZ$528,6,FALSE)</f>
        <v>18</v>
      </c>
      <c r="DK88">
        <f>VLOOKUP($B88,'Raw Stats'!$AK$3:$AZ$528,7,FALSE)</f>
        <v>12</v>
      </c>
      <c r="DL88">
        <f>VLOOKUP($B88,'Raw Stats'!$AK$3:$AZ$528,8,FALSE)</f>
        <v>20</v>
      </c>
      <c r="DM88">
        <f>VLOOKUP($B88,'Raw Stats'!$AK$3:$AZ$528,9,FALSE)</f>
        <v>75</v>
      </c>
      <c r="DN88">
        <f>VLOOKUP($B88,'Raw Stats'!$AK$3:$AZ$528,10,FALSE)</f>
        <v>41</v>
      </c>
      <c r="DO88">
        <f>VLOOKUP($B88,'Raw Stats'!$AK$3:$AZ$528,11,FALSE)+VLOOKUP($B88,'Raw Stats'!$AK$3:$AZ$528,12,FALSE)</f>
        <v>0</v>
      </c>
      <c r="DP88">
        <f>VLOOKUP($B88,'Raw Stats'!$AK$3:$AZ$528,13,FALSE)+VLOOKUP($B88,'Raw Stats'!$AK$3:$AZ$528,14,FALSE)</f>
        <v>0</v>
      </c>
      <c r="DQ88">
        <f>VLOOKUP($B88,'Raw Stats'!$AK$3:$AZ$528,15,FALSE)</f>
        <v>0</v>
      </c>
      <c r="DR88">
        <f>VLOOKUP($B88,'Raw Stats'!$AK$3:$AZ$528,16,FALSE)</f>
        <v>79</v>
      </c>
      <c r="DT88">
        <f>VLOOKUP($B88,'Raw Stats'!$S$3:$AH$528,3,FALSE)</f>
        <v>80</v>
      </c>
      <c r="DU88">
        <f>VLOOKUP($B88,'Raw Stats'!$S$3:$AH$528,4,FALSE)</f>
        <v>10</v>
      </c>
      <c r="DV88">
        <f>VLOOKUP($B88,'Raw Stats'!$S$3:$AH$528,5,FALSE)</f>
        <v>19</v>
      </c>
      <c r="DW88">
        <f>VLOOKUP($B88,'Raw Stats'!$S$3:$AH$528,6,FALSE)</f>
        <v>29</v>
      </c>
      <c r="DX88">
        <f>VLOOKUP($B88,'Raw Stats'!$S$3:$AH$528,7,FALSE)</f>
        <v>-1</v>
      </c>
      <c r="DY88">
        <f>VLOOKUP($B88,'Raw Stats'!$S$3:$AH$528,8,FALSE)</f>
        <v>42</v>
      </c>
      <c r="DZ88">
        <f>VLOOKUP($B88,'Raw Stats'!$S$3:$AH$528,9,FALSE)</f>
        <v>67</v>
      </c>
      <c r="EA88">
        <f>VLOOKUP($B88,'Raw Stats'!$S$3:$AH$528,10,FALSE)</f>
        <v>57</v>
      </c>
      <c r="EB88">
        <f>VLOOKUP($B88,'Raw Stats'!$S$3:$AH$528,11,FALSE)+VLOOKUP($B88,'Raw Stats'!$S$3:$AH$528,12,FALSE)</f>
        <v>5</v>
      </c>
      <c r="EC88">
        <f>VLOOKUP($B88,'Raw Stats'!$S$3:$AH$528,13,FALSE)+VLOOKUP($B88,'Raw Stats'!$S$3:$AH$528,14,FALSE)</f>
        <v>1</v>
      </c>
      <c r="ED88">
        <f>VLOOKUP($B88,'Raw Stats'!$S$3:$AH$528,15,FALSE)</f>
        <v>4</v>
      </c>
      <c r="EE88">
        <f>VLOOKUP($B88,'Raw Stats'!$S$3:$AH$528,16,FALSE)</f>
        <v>157</v>
      </c>
    </row>
    <row r="89" spans="1:135" x14ac:dyDescent="0.2">
      <c r="A89" t="e">
        <f>VLOOKUP(B89,'ALL SKATERS'!$B$3:$I$378,9,FALSE)</f>
        <v>#REF!</v>
      </c>
      <c r="B89" t="s">
        <v>181</v>
      </c>
      <c r="C89">
        <f t="shared" si="16"/>
        <v>0.64977512476215082</v>
      </c>
      <c r="D89">
        <f t="shared" si="17"/>
        <v>0.81433178958047359</v>
      </c>
      <c r="E89">
        <f t="shared" si="18"/>
        <v>0.5306137881741041</v>
      </c>
      <c r="F89" t="e">
        <f t="shared" si="19"/>
        <v>#N/A</v>
      </c>
      <c r="G89" t="e">
        <f t="shared" si="20"/>
        <v>#N/A</v>
      </c>
      <c r="H89">
        <f>VLOOKUP(B89,'ALL SKATERS'!$B$3:$H$378,7,FALSE)</f>
        <v>0</v>
      </c>
      <c r="I89" s="29" t="e">
        <f t="shared" si="21"/>
        <v>#REF!</v>
      </c>
      <c r="J89" s="29">
        <f t="shared" si="22"/>
        <v>-97</v>
      </c>
      <c r="K89" s="29">
        <f t="shared" si="23"/>
        <v>-0.96</v>
      </c>
      <c r="L89">
        <f>BU89*'Value Calculations'!$D$3</f>
        <v>3.2618834290083032</v>
      </c>
      <c r="M89">
        <f>BV89*'Value Calculations'!$D$4</f>
        <v>5.5354159687590485</v>
      </c>
      <c r="N89">
        <f>BW89*'Value Calculations'!$D$5</f>
        <v>6.6334526263230389</v>
      </c>
      <c r="O89">
        <f>BX89*'Value Calculations'!$D$6</f>
        <v>-1.1255843872742657</v>
      </c>
      <c r="P89">
        <f>BY89*'Value Calculations'!$D$7</f>
        <v>4.8336682380026037</v>
      </c>
      <c r="Q89">
        <f>BZ89*'Value Calculations'!$D$8</f>
        <v>5.8950991752362629</v>
      </c>
      <c r="R89">
        <f>CA89*'Value Calculations'!$D$9</f>
        <v>6.0457203522008029</v>
      </c>
      <c r="S89">
        <f>CB89*'Value Calculations'!$D$10</f>
        <v>0</v>
      </c>
      <c r="T89">
        <f>CC89*'Value Calculations'!$D$11</f>
        <v>0.9907141480249374</v>
      </c>
      <c r="U89">
        <f>CD89*'Value Calculations'!$D$12</f>
        <v>1.6277654791788281</v>
      </c>
      <c r="V89">
        <f>CE89*'Value Calculations'!$D$13</f>
        <v>9.8367983296045463</v>
      </c>
      <c r="X89">
        <f>CH89*'Value Calculations'!$D$3</f>
        <v>6.9315022866426439</v>
      </c>
      <c r="Y89">
        <f>CI89*'Value Calculations'!$D$4</f>
        <v>4.8841905606697491</v>
      </c>
      <c r="Z89">
        <f>CJ89*'Value Calculations'!$D$5</f>
        <v>8.4908193616934895</v>
      </c>
      <c r="AA89">
        <f>CK89*'Value Calculations'!$D$6</f>
        <v>1.2506493191936285</v>
      </c>
      <c r="AB89">
        <f>CL89*'Value Calculations'!$D$7</f>
        <v>9.315796967786838</v>
      </c>
      <c r="AC89">
        <f>CM89*'Value Calculations'!$D$8</f>
        <v>10.13669492327211</v>
      </c>
      <c r="AD89">
        <f>CN89*'Value Calculations'!$D$9</f>
        <v>5.9197678448632862</v>
      </c>
      <c r="AE89">
        <f>CO89*'Value Calculations'!$D$10</f>
        <v>0</v>
      </c>
      <c r="AF89">
        <f>CP89*'Value Calculations'!$D$11</f>
        <v>1.9814282960498748</v>
      </c>
      <c r="AG89">
        <f>CQ89*'Value Calculations'!$D$12</f>
        <v>0.81388273958941404</v>
      </c>
      <c r="AH89">
        <f>CR89*'Value Calculations'!$D$13</f>
        <v>11.350151918774475</v>
      </c>
      <c r="AJ89">
        <f>CU89*'Value Calculations'!$D$3</f>
        <v>1.2232062858781136</v>
      </c>
      <c r="AK89">
        <f>CV89*'Value Calculations'!$D$4</f>
        <v>2.2792889283125497</v>
      </c>
      <c r="AL89">
        <f>CW89*'Value Calculations'!$D$5</f>
        <v>2.6533810505292155</v>
      </c>
      <c r="AM89">
        <f>CX89*'Value Calculations'!$D$6</f>
        <v>0.12506493191936285</v>
      </c>
      <c r="AN89">
        <f>CY89*'Value Calculations'!$D$7</f>
        <v>2.8123160657469697</v>
      </c>
      <c r="AO89">
        <f>CZ89*'Value Calculations'!$D$8</f>
        <v>4.816727374888166</v>
      </c>
      <c r="AP89">
        <f>DA89*'Value Calculations'!$D$9</f>
        <v>1.1335725660376506</v>
      </c>
      <c r="AQ89">
        <f>DB89*'Value Calculations'!$D$10</f>
        <v>0</v>
      </c>
      <c r="AR89">
        <f>DC89*'Value Calculations'!$D$11</f>
        <v>0</v>
      </c>
      <c r="AS89">
        <f>DD89*'Value Calculations'!$D$12</f>
        <v>0</v>
      </c>
      <c r="AT89">
        <f>DE89*'Value Calculations'!$D$13</f>
        <v>4.0585391709557221</v>
      </c>
      <c r="AV89" t="e">
        <f>DH89*'Value Calculations'!$D$3</f>
        <v>#N/A</v>
      </c>
      <c r="AW89" t="e">
        <f>DI89*'Value Calculations'!$D$4</f>
        <v>#N/A</v>
      </c>
      <c r="AX89" t="e">
        <f>DJ89*'Value Calculations'!$D$5</f>
        <v>#N/A</v>
      </c>
      <c r="AY89" t="e">
        <f>DK89*'Value Calculations'!$D$6</f>
        <v>#N/A</v>
      </c>
      <c r="AZ89" t="e">
        <f>DL89*'Value Calculations'!$D$7</f>
        <v>#N/A</v>
      </c>
      <c r="BA89" t="e">
        <f>DM89*'Value Calculations'!$D$8</f>
        <v>#N/A</v>
      </c>
      <c r="BB89" t="e">
        <f>DN89*'Value Calculations'!$D$9</f>
        <v>#N/A</v>
      </c>
      <c r="BC89" t="e">
        <f>DO89*'Value Calculations'!$D$10</f>
        <v>#N/A</v>
      </c>
      <c r="BD89" t="e">
        <f>DP89*'Value Calculations'!$D$11</f>
        <v>#N/A</v>
      </c>
      <c r="BE89" t="e">
        <f>DQ89*'Value Calculations'!$D$12</f>
        <v>#N/A</v>
      </c>
      <c r="BF89" t="e">
        <f>DR89*'Value Calculations'!$D$13</f>
        <v>#N/A</v>
      </c>
      <c r="BH89" t="e">
        <f>DU89*'Value Calculations'!$D$3</f>
        <v>#N/A</v>
      </c>
      <c r="BI89" t="e">
        <f>DV89*'Value Calculations'!$D$4</f>
        <v>#N/A</v>
      </c>
      <c r="BJ89" t="e">
        <f>DW89*'Value Calculations'!$D$5</f>
        <v>#N/A</v>
      </c>
      <c r="BK89" t="e">
        <f>DX89*'Value Calculations'!$D$6</f>
        <v>#N/A</v>
      </c>
      <c r="BL89" t="e">
        <f>DY89*'Value Calculations'!$D$7</f>
        <v>#N/A</v>
      </c>
      <c r="BM89" t="e">
        <f>DZ89*'Value Calculations'!$D$8</f>
        <v>#N/A</v>
      </c>
      <c r="BN89" t="e">
        <f>EA89*'Value Calculations'!$D$9</f>
        <v>#N/A</v>
      </c>
      <c r="BO89" t="e">
        <f>EB89*'Value Calculations'!$D$10</f>
        <v>#N/A</v>
      </c>
      <c r="BP89" t="e">
        <f>EC89*'Value Calculations'!$D$11</f>
        <v>#N/A</v>
      </c>
      <c r="BQ89" t="e">
        <f>ED89*'Value Calculations'!$D$12</f>
        <v>#N/A</v>
      </c>
      <c r="BR89" t="e">
        <f>EE89*'Value Calculations'!$D$13</f>
        <v>#N/A</v>
      </c>
      <c r="BT89">
        <f>VLOOKUP($B89,'Raw Stats'!$CM$3:$DC$528,3,FALSE)</f>
        <v>67</v>
      </c>
      <c r="BU89">
        <f>VLOOKUP($B89,'Raw Stats'!$CM$3:$DC$528,4,FALSE)</f>
        <v>8</v>
      </c>
      <c r="BV89">
        <f>VLOOKUP($B89,'Raw Stats'!$CM$3:$DC$528,5,FALSE)</f>
        <v>17</v>
      </c>
      <c r="BW89">
        <f>VLOOKUP($B89,'Raw Stats'!$CM$3:$DC$528,6,FALSE)</f>
        <v>25</v>
      </c>
      <c r="BX89">
        <f>VLOOKUP($B89,'Raw Stats'!$CM$3:$DC$528,7,FALSE)</f>
        <v>-9</v>
      </c>
      <c r="BY89">
        <f>VLOOKUP($B89,'Raw Stats'!$CM$3:$DC$528,8,FALSE)</f>
        <v>55</v>
      </c>
      <c r="BZ89">
        <f>VLOOKUP($B89,'Raw Stats'!$CM$3:$DC$528,9,FALSE)</f>
        <v>82</v>
      </c>
      <c r="CA89">
        <f>VLOOKUP($B89,'Raw Stats'!$CM$3:$DC$528,10,FALSE)</f>
        <v>48</v>
      </c>
      <c r="CB89">
        <f>VLOOKUP($B89,'Raw Stats'!$CM$3:$DC$528,11,FALSE)+VLOOKUP($B89,'Raw Stats'!$CM$3:$DC$528,12,FALSE)</f>
        <v>0</v>
      </c>
      <c r="CC89">
        <f>VLOOKUP($B89,'Raw Stats'!$CM$3:$DC$528,13,FALSE)+VLOOKUP($B89,'Raw Stats'!$CM$3:$DC$528,14,FALSE)</f>
        <v>1</v>
      </c>
      <c r="CD89">
        <f>VLOOKUP($B89,'Raw Stats'!$CM$3:$DC$528,15,FALSE)</f>
        <v>2</v>
      </c>
      <c r="CE89">
        <f>VLOOKUP($B89,'Raw Stats'!$CM$3:$DC$528,16,FALSE)</f>
        <v>143</v>
      </c>
      <c r="CG89">
        <f>VLOOKUP($B89,'Raw Stats'!$BU$3:$CJ$528,3,FALSE)</f>
        <v>75</v>
      </c>
      <c r="CH89">
        <f>VLOOKUP($B89,'Raw Stats'!$BU$3:$CJ$528,4,FALSE)</f>
        <v>17</v>
      </c>
      <c r="CI89">
        <f>VLOOKUP($B89,'Raw Stats'!$BU$3:$CJ$5288,5,FALSE)</f>
        <v>15</v>
      </c>
      <c r="CJ89">
        <f>VLOOKUP($B89,'Raw Stats'!$BU$3:$CJ$528,6,FALSE)</f>
        <v>32</v>
      </c>
      <c r="CK89">
        <f>VLOOKUP($B89,'Raw Stats'!$BU$3:$CJ$528,7,FALSE)</f>
        <v>10</v>
      </c>
      <c r="CL89">
        <f>VLOOKUP($B89,'Raw Stats'!$BU$3:$CJ$528,8,FALSE)</f>
        <v>106</v>
      </c>
      <c r="CM89">
        <f>VLOOKUP($B89,'Raw Stats'!$BU$3:$CJ$528,9,FALSE)</f>
        <v>141</v>
      </c>
      <c r="CN89">
        <f>VLOOKUP($B89,'Raw Stats'!$BU$3:$CJ$528,10,FALSE)</f>
        <v>47</v>
      </c>
      <c r="CO89">
        <f>VLOOKUP($B89,'Raw Stats'!$BU$3:$CJ$528,11,FALSE)+VLOOKUP($B89,'Raw Stats'!$BU$3:$CJ$528,12,FALSE)</f>
        <v>0</v>
      </c>
      <c r="CP89">
        <f>VLOOKUP($B89,'Raw Stats'!$BU$3:$CJ$528,13,FALSE)+VLOOKUP($B89,'Raw Stats'!$BU$3:$CJ$528,14,FALSE)</f>
        <v>2</v>
      </c>
      <c r="CQ89">
        <f>VLOOKUP($B89,'Raw Stats'!$BU$3:$CJ$528,15,FALSE)</f>
        <v>1</v>
      </c>
      <c r="CR89">
        <f>VLOOKUP($B89,'Raw Stats'!$BU$3:$CJ$528,16,FALSE)</f>
        <v>165</v>
      </c>
      <c r="CT89">
        <f>VLOOKUP($B89,'Raw Stats'!$BC$3:$BR$528,3,FALSE)</f>
        <v>36</v>
      </c>
      <c r="CU89">
        <f>VLOOKUP($B89,'Raw Stats'!$BC$3:$BR$528,4,FALSE)</f>
        <v>3</v>
      </c>
      <c r="CV89">
        <f>VLOOKUP($B89,'Raw Stats'!$BC$3:$BR$5288,5,FALSE)</f>
        <v>7</v>
      </c>
      <c r="CW89">
        <f>VLOOKUP($B89,'Raw Stats'!$BC$3:$BR$52888,6,FALSE)</f>
        <v>10</v>
      </c>
      <c r="CX89">
        <f>VLOOKUP($B89,'Raw Stats'!$BC$3:$BR$5288,7,FALSE)</f>
        <v>1</v>
      </c>
      <c r="CY89">
        <f>VLOOKUP($B89,'Raw Stats'!$BC$3:$BR$5288,8,FALSE)</f>
        <v>32</v>
      </c>
      <c r="CZ89">
        <f>VLOOKUP($B89,'Raw Stats'!$BC$3:$BR$5288,9,FALSE)</f>
        <v>67</v>
      </c>
      <c r="DA89">
        <f>VLOOKUP($B89,'Raw Stats'!$BC$3:$BR$5288,10,FALSE)</f>
        <v>9</v>
      </c>
      <c r="DB89">
        <f>VLOOKUP($B89,'Raw Stats'!$BC$3:$BR$5288,11,FALSE)+VLOOKUP($B89,'Raw Stats'!$BC$3:$BR$5288,12,FALSE)</f>
        <v>0</v>
      </c>
      <c r="DC89">
        <f>VLOOKUP($B89,'Raw Stats'!$BC$3:$BR$5288,13,FALSE)+VLOOKUP($B89,'Raw Stats'!$BC$3:$BR$5288,14,FALSE)</f>
        <v>0</v>
      </c>
      <c r="DD89">
        <f>VLOOKUP($B89,'Raw Stats'!$BC$3:$BR$5288,15,FALSE)</f>
        <v>0</v>
      </c>
      <c r="DE89">
        <f>VLOOKUP($B89,'Raw Stats'!$BC$3:$BR$5288,16,FALSE)</f>
        <v>59</v>
      </c>
      <c r="DG89" t="e">
        <f>VLOOKUP($B89,'Raw Stats'!$AK$3:$AZ$528,3,FALSE)</f>
        <v>#N/A</v>
      </c>
      <c r="DH89" t="e">
        <f>VLOOKUP($B89,'Raw Stats'!$AK$3:$AZ$528,4,FALSE)</f>
        <v>#N/A</v>
      </c>
      <c r="DI89" t="e">
        <f>VLOOKUP($B89,'Raw Stats'!$AK$3:$AZ$528,5,FALSE)</f>
        <v>#N/A</v>
      </c>
      <c r="DJ89" t="e">
        <f>VLOOKUP($B89,'Raw Stats'!$AK$3:$AZ$528,6,FALSE)</f>
        <v>#N/A</v>
      </c>
      <c r="DK89" t="e">
        <f>VLOOKUP($B89,'Raw Stats'!$AK$3:$AZ$528,7,FALSE)</f>
        <v>#N/A</v>
      </c>
      <c r="DL89" t="e">
        <f>VLOOKUP($B89,'Raw Stats'!$AK$3:$AZ$528,8,FALSE)</f>
        <v>#N/A</v>
      </c>
      <c r="DM89" t="e">
        <f>VLOOKUP($B89,'Raw Stats'!$AK$3:$AZ$528,9,FALSE)</f>
        <v>#N/A</v>
      </c>
      <c r="DN89" t="e">
        <f>VLOOKUP($B89,'Raw Stats'!$AK$3:$AZ$528,10,FALSE)</f>
        <v>#N/A</v>
      </c>
      <c r="DO89" t="e">
        <f>VLOOKUP($B89,'Raw Stats'!$AK$3:$AZ$528,11,FALSE)+VLOOKUP($B89,'Raw Stats'!$AK$3:$AZ$528,12,FALSE)</f>
        <v>#N/A</v>
      </c>
      <c r="DP89" t="e">
        <f>VLOOKUP($B89,'Raw Stats'!$AK$3:$AZ$528,13,FALSE)+VLOOKUP($B89,'Raw Stats'!$AK$3:$AZ$528,14,FALSE)</f>
        <v>#N/A</v>
      </c>
      <c r="DQ89" t="e">
        <f>VLOOKUP($B89,'Raw Stats'!$AK$3:$AZ$528,15,FALSE)</f>
        <v>#N/A</v>
      </c>
      <c r="DR89" t="e">
        <f>VLOOKUP($B89,'Raw Stats'!$AK$3:$AZ$528,16,FALSE)</f>
        <v>#N/A</v>
      </c>
      <c r="DT89" t="e">
        <f>VLOOKUP($B89,'Raw Stats'!$S$3:$AH$528,3,FALSE)</f>
        <v>#N/A</v>
      </c>
      <c r="DU89" t="e">
        <f>VLOOKUP($B89,'Raw Stats'!$S$3:$AH$528,4,FALSE)</f>
        <v>#N/A</v>
      </c>
      <c r="DV89" t="e">
        <f>VLOOKUP($B89,'Raw Stats'!$S$3:$AH$528,5,FALSE)</f>
        <v>#N/A</v>
      </c>
      <c r="DW89" t="e">
        <f>VLOOKUP($B89,'Raw Stats'!$S$3:$AH$528,6,FALSE)</f>
        <v>#N/A</v>
      </c>
      <c r="DX89" t="e">
        <f>VLOOKUP($B89,'Raw Stats'!$S$3:$AH$528,7,FALSE)</f>
        <v>#N/A</v>
      </c>
      <c r="DY89" t="e">
        <f>VLOOKUP($B89,'Raw Stats'!$S$3:$AH$528,8,FALSE)</f>
        <v>#N/A</v>
      </c>
      <c r="DZ89" t="e">
        <f>VLOOKUP($B89,'Raw Stats'!$S$3:$AH$528,9,FALSE)</f>
        <v>#N/A</v>
      </c>
      <c r="EA89" t="e">
        <f>VLOOKUP($B89,'Raw Stats'!$S$3:$AH$528,10,FALSE)</f>
        <v>#N/A</v>
      </c>
      <c r="EB89" t="e">
        <f>VLOOKUP($B89,'Raw Stats'!$S$3:$AH$528,11,FALSE)+VLOOKUP($B89,'Raw Stats'!$S$3:$AH$528,12,FALSE)</f>
        <v>#N/A</v>
      </c>
      <c r="EC89" t="e">
        <f>VLOOKUP($B89,'Raw Stats'!$S$3:$AH$528,13,FALSE)+VLOOKUP($B89,'Raw Stats'!$S$3:$AH$528,14,FALSE)</f>
        <v>#N/A</v>
      </c>
      <c r="ED89" t="e">
        <f>VLOOKUP($B89,'Raw Stats'!$S$3:$AH$528,15,FALSE)</f>
        <v>#N/A</v>
      </c>
      <c r="EE89" t="e">
        <f>VLOOKUP($B89,'Raw Stats'!$S$3:$AH$528,16,FALSE)</f>
        <v>#N/A</v>
      </c>
    </row>
    <row r="90" spans="1:135" x14ac:dyDescent="0.2">
      <c r="A90" t="e">
        <f>VLOOKUP(B90,'ALL SKATERS'!$B$3:$I$378,9,FALSE)</f>
        <v>#N/A</v>
      </c>
      <c r="B90" t="s">
        <v>191</v>
      </c>
      <c r="C90">
        <f t="shared" si="16"/>
        <v>0.5075359535001871</v>
      </c>
      <c r="D90">
        <f t="shared" si="17"/>
        <v>0.77788430430847155</v>
      </c>
      <c r="E90" t="e">
        <f t="shared" si="18"/>
        <v>#N/A</v>
      </c>
      <c r="F90" t="e">
        <f t="shared" si="19"/>
        <v>#N/A</v>
      </c>
      <c r="G90">
        <f t="shared" si="20"/>
        <v>0.64018297919726486</v>
      </c>
      <c r="H90" t="e">
        <f>VLOOKUP(B90,'ALL SKATERS'!$B$3:$H$378,7,FALSE)</f>
        <v>#N/A</v>
      </c>
      <c r="I90" s="29" t="e">
        <f t="shared" si="21"/>
        <v>#N/A</v>
      </c>
      <c r="J90" s="29" t="e">
        <f t="shared" si="22"/>
        <v>#N/A</v>
      </c>
      <c r="K90" s="29" t="e">
        <f t="shared" si="23"/>
        <v>#N/A</v>
      </c>
      <c r="L90">
        <f>BU90*'Value Calculations'!$D$3</f>
        <v>3.2618834290083032</v>
      </c>
      <c r="M90">
        <f>BV90*'Value Calculations'!$D$4</f>
        <v>2.2792889283125497</v>
      </c>
      <c r="N90">
        <f>BW90*'Value Calculations'!$D$5</f>
        <v>3.980071575793823</v>
      </c>
      <c r="O90">
        <f>BX90*'Value Calculations'!$D$6</f>
        <v>-1.0005194553549028</v>
      </c>
      <c r="P90">
        <f>BY90*'Value Calculations'!$D$7</f>
        <v>2.4607765575285985</v>
      </c>
      <c r="Q90">
        <f>BZ90*'Value Calculations'!$D$8</f>
        <v>9.2021060296370933</v>
      </c>
      <c r="R90">
        <f>CA90*'Value Calculations'!$D$9</f>
        <v>3.4007176981129517</v>
      </c>
      <c r="S90">
        <f>CB90*'Value Calculations'!$D$10</f>
        <v>0.36531647407620471</v>
      </c>
      <c r="T90">
        <f>CC90*'Value Calculations'!$D$11</f>
        <v>0</v>
      </c>
      <c r="U90">
        <f>CD90*'Value Calculations'!$D$12</f>
        <v>1.6277654791788281</v>
      </c>
      <c r="V90">
        <f>CE90*'Value Calculations'!$D$13</f>
        <v>6.3973583542183405</v>
      </c>
      <c r="X90">
        <f>CH90*'Value Calculations'!$D$3</f>
        <v>6.1160314293905689</v>
      </c>
      <c r="Y90">
        <f>CI90*'Value Calculations'!$D$4</f>
        <v>7.1634794889822988</v>
      </c>
      <c r="Z90">
        <f>CJ90*'Value Calculations'!$D$5</f>
        <v>9.8175098869580975</v>
      </c>
      <c r="AA90">
        <f>CK90*'Value Calculations'!$D$6</f>
        <v>0.12506493191936285</v>
      </c>
      <c r="AB90">
        <f>CL90*'Value Calculations'!$D$7</f>
        <v>6.415596024985275</v>
      </c>
      <c r="AC90">
        <f>CM90*'Value Calculations'!$D$8</f>
        <v>9.6334547497763321</v>
      </c>
      <c r="AD90">
        <f>CN90*'Value Calculations'!$D$9</f>
        <v>3.1488126834379182</v>
      </c>
      <c r="AE90">
        <f>CO90*'Value Calculations'!$D$10</f>
        <v>2.1918988444572283</v>
      </c>
      <c r="AF90">
        <f>CP90*'Value Calculations'!$D$11</f>
        <v>0.9907141480249374</v>
      </c>
      <c r="AG90">
        <f>CQ90*'Value Calculations'!$D$12</f>
        <v>2.441648218768242</v>
      </c>
      <c r="AH90">
        <f>CR90*'Value Calculations'!$D$13</f>
        <v>11.074996720743579</v>
      </c>
      <c r="AJ90" t="e">
        <f>CU90*'Value Calculations'!$D$3</f>
        <v>#N/A</v>
      </c>
      <c r="AK90">
        <f>CV90*'Value Calculations'!$D$4</f>
        <v>0.32561270404464993</v>
      </c>
      <c r="AL90">
        <f>CW90*'Value Calculations'!$D$5</f>
        <v>1.3266905252646077</v>
      </c>
      <c r="AM90">
        <f>CX90*'Value Calculations'!$D$6</f>
        <v>-1.0005194553549028</v>
      </c>
      <c r="AN90">
        <f>CY90*'Value Calculations'!$D$7</f>
        <v>2.1971219263648201</v>
      </c>
      <c r="AO90">
        <f>CZ90*'Value Calculations'!$D$8</f>
        <v>2.7318752275485121</v>
      </c>
      <c r="AP90">
        <f>DA90*'Value Calculations'!$D$9</f>
        <v>0.75571504402510037</v>
      </c>
      <c r="AQ90">
        <f>DB90*'Value Calculations'!$D$10</f>
        <v>0.36531647407620471</v>
      </c>
      <c r="AR90">
        <f>DC90*'Value Calculations'!$D$11</f>
        <v>0</v>
      </c>
      <c r="AS90">
        <f>DD90*'Value Calculations'!$D$12</f>
        <v>0.81388273958941404</v>
      </c>
      <c r="AT90">
        <f>DE90*'Value Calculations'!$D$13</f>
        <v>3.7145951734171012</v>
      </c>
      <c r="AV90" t="e">
        <f>DH90*'Value Calculations'!$D$3</f>
        <v>#N/A</v>
      </c>
      <c r="AW90" t="e">
        <f>DI90*'Value Calculations'!$D$4</f>
        <v>#N/A</v>
      </c>
      <c r="AX90" t="e">
        <f>DJ90*'Value Calculations'!$D$5</f>
        <v>#N/A</v>
      </c>
      <c r="AY90" t="e">
        <f>DK90*'Value Calculations'!$D$6</f>
        <v>#N/A</v>
      </c>
      <c r="AZ90" t="e">
        <f>DL90*'Value Calculations'!$D$7</f>
        <v>#N/A</v>
      </c>
      <c r="BA90" t="e">
        <f>DM90*'Value Calculations'!$D$8</f>
        <v>#N/A</v>
      </c>
      <c r="BB90" t="e">
        <f>DN90*'Value Calculations'!$D$9</f>
        <v>#N/A</v>
      </c>
      <c r="BC90" t="e">
        <f>DO90*'Value Calculations'!$D$10</f>
        <v>#N/A</v>
      </c>
      <c r="BD90" t="e">
        <f>DP90*'Value Calculations'!$D$11</f>
        <v>#N/A</v>
      </c>
      <c r="BE90" t="e">
        <f>DQ90*'Value Calculations'!$D$12</f>
        <v>#N/A</v>
      </c>
      <c r="BF90" t="e">
        <f>DR90*'Value Calculations'!$D$13</f>
        <v>#N/A</v>
      </c>
      <c r="BH90">
        <f>DU90*'Value Calculations'!$D$3</f>
        <v>8.9701794297728341</v>
      </c>
      <c r="BI90">
        <f>DV90*'Value Calculations'!$D$4</f>
        <v>3.9073524485357991</v>
      </c>
      <c r="BJ90">
        <f>DW90*'Value Calculations'!$D$5</f>
        <v>9.021495571799333</v>
      </c>
      <c r="BK90">
        <f>DX90*'Value Calculations'!$D$6</f>
        <v>-0.87545452343553998</v>
      </c>
      <c r="BL90">
        <f>DY90*'Value Calculations'!$D$7</f>
        <v>4.5700136068388257</v>
      </c>
      <c r="BM90">
        <f>DZ90*'Value Calculations'!$D$8</f>
        <v>7.7642769625062975</v>
      </c>
      <c r="BN90">
        <f>EA90*'Value Calculations'!$D$9</f>
        <v>3.2747651907754349</v>
      </c>
      <c r="BO90">
        <f>EB90*'Value Calculations'!$D$10</f>
        <v>1.0959494222286141</v>
      </c>
      <c r="BP90">
        <f>EC90*'Value Calculations'!$D$11</f>
        <v>0</v>
      </c>
      <c r="BQ90">
        <f>ED90*'Value Calculations'!$D$12</f>
        <v>1.6277654791788281</v>
      </c>
      <c r="BR90">
        <f>EE90*'Value Calculations'!$D$13</f>
        <v>13.138660705975303</v>
      </c>
      <c r="BT90">
        <f>VLOOKUP($B90,'Raw Stats'!$CM$3:$DC$528,3,FALSE)</f>
        <v>63</v>
      </c>
      <c r="BU90">
        <f>VLOOKUP($B90,'Raw Stats'!$CM$3:$DC$528,4,FALSE)</f>
        <v>8</v>
      </c>
      <c r="BV90">
        <f>VLOOKUP($B90,'Raw Stats'!$CM$3:$DC$528,5,FALSE)</f>
        <v>7</v>
      </c>
      <c r="BW90">
        <f>VLOOKUP($B90,'Raw Stats'!$CM$3:$DC$528,6,FALSE)</f>
        <v>15</v>
      </c>
      <c r="BX90">
        <f>VLOOKUP($B90,'Raw Stats'!$CM$3:$DC$528,7,FALSE)</f>
        <v>-8</v>
      </c>
      <c r="BY90">
        <f>VLOOKUP($B90,'Raw Stats'!$CM$3:$DC$528,8,FALSE)</f>
        <v>28</v>
      </c>
      <c r="BZ90">
        <f>VLOOKUP($B90,'Raw Stats'!$CM$3:$DC$528,9,FALSE)</f>
        <v>128</v>
      </c>
      <c r="CA90">
        <f>VLOOKUP($B90,'Raw Stats'!$CM$3:$DC$528,10,FALSE)</f>
        <v>27</v>
      </c>
      <c r="CB90">
        <f>VLOOKUP($B90,'Raw Stats'!$CM$3:$DC$528,11,FALSE)+VLOOKUP($B90,'Raw Stats'!$CM$3:$DC$528,12,FALSE)</f>
        <v>1</v>
      </c>
      <c r="CC90">
        <f>VLOOKUP($B90,'Raw Stats'!$CM$3:$DC$528,13,FALSE)+VLOOKUP($B90,'Raw Stats'!$CM$3:$DC$528,14,FALSE)</f>
        <v>0</v>
      </c>
      <c r="CD90">
        <f>VLOOKUP($B90,'Raw Stats'!$CM$3:$DC$528,15,FALSE)</f>
        <v>2</v>
      </c>
      <c r="CE90">
        <f>VLOOKUP($B90,'Raw Stats'!$CM$3:$DC$528,16,FALSE)</f>
        <v>93</v>
      </c>
      <c r="CG90">
        <f>VLOOKUP($B90,'Raw Stats'!$BU$3:$CJ$528,3,FALSE)</f>
        <v>76</v>
      </c>
      <c r="CH90">
        <f>VLOOKUP($B90,'Raw Stats'!$BU$3:$CJ$528,4,FALSE)</f>
        <v>15</v>
      </c>
      <c r="CI90">
        <f>VLOOKUP($B90,'Raw Stats'!$BU$3:$CJ$5288,5,FALSE)</f>
        <v>22</v>
      </c>
      <c r="CJ90">
        <f>VLOOKUP($B90,'Raw Stats'!$BU$3:$CJ$528,6,FALSE)</f>
        <v>37</v>
      </c>
      <c r="CK90">
        <f>VLOOKUP($B90,'Raw Stats'!$BU$3:$CJ$528,7,FALSE)</f>
        <v>1</v>
      </c>
      <c r="CL90">
        <f>VLOOKUP($B90,'Raw Stats'!$BU$3:$CJ$528,8,FALSE)</f>
        <v>73</v>
      </c>
      <c r="CM90">
        <f>VLOOKUP($B90,'Raw Stats'!$BU$3:$CJ$528,9,FALSE)</f>
        <v>134</v>
      </c>
      <c r="CN90">
        <f>VLOOKUP($B90,'Raw Stats'!$BU$3:$CJ$528,10,FALSE)</f>
        <v>25</v>
      </c>
      <c r="CO90">
        <f>VLOOKUP($B90,'Raw Stats'!$BU$3:$CJ$528,11,FALSE)+VLOOKUP($B90,'Raw Stats'!$BU$3:$CJ$528,12,FALSE)</f>
        <v>6</v>
      </c>
      <c r="CP90">
        <f>VLOOKUP($B90,'Raw Stats'!$BU$3:$CJ$528,13,FALSE)+VLOOKUP($B90,'Raw Stats'!$BU$3:$CJ$528,14,FALSE)</f>
        <v>1</v>
      </c>
      <c r="CQ90">
        <f>VLOOKUP($B90,'Raw Stats'!$BU$3:$CJ$528,15,FALSE)</f>
        <v>3</v>
      </c>
      <c r="CR90">
        <f>VLOOKUP($B90,'Raw Stats'!$BU$3:$CJ$528,16,FALSE)</f>
        <v>161</v>
      </c>
      <c r="CT90" t="e">
        <f>VLOOKUP($B90,'Raw Stats'!$BC$3:$BR$528,3,FALSE)</f>
        <v>#N/A</v>
      </c>
      <c r="CU90" t="e">
        <f>VLOOKUP($B90,'Raw Stats'!$BC$3:$BR$528,4,FALSE)</f>
        <v>#N/A</v>
      </c>
      <c r="CV90">
        <f>VLOOKUP($B90,'Raw Stats'!$BC$3:$BR$5288,5,FALSE)</f>
        <v>1</v>
      </c>
      <c r="CW90">
        <f>VLOOKUP($B90,'Raw Stats'!$BC$3:$BR$52888,6,FALSE)</f>
        <v>5</v>
      </c>
      <c r="CX90">
        <f>VLOOKUP($B90,'Raw Stats'!$BC$3:$BR$5288,7,FALSE)</f>
        <v>-8</v>
      </c>
      <c r="CY90">
        <f>VLOOKUP($B90,'Raw Stats'!$BC$3:$BR$5288,8,FALSE)</f>
        <v>25</v>
      </c>
      <c r="CZ90">
        <f>VLOOKUP($B90,'Raw Stats'!$BC$3:$BR$5288,9,FALSE)</f>
        <v>38</v>
      </c>
      <c r="DA90">
        <f>VLOOKUP($B90,'Raw Stats'!$BC$3:$BR$5288,10,FALSE)</f>
        <v>6</v>
      </c>
      <c r="DB90">
        <f>VLOOKUP($B90,'Raw Stats'!$BC$3:$BR$5288,11,FALSE)+VLOOKUP($B90,'Raw Stats'!$BC$3:$BR$5288,12,FALSE)</f>
        <v>1</v>
      </c>
      <c r="DC90">
        <f>VLOOKUP($B90,'Raw Stats'!$BC$3:$BR$5288,13,FALSE)+VLOOKUP($B90,'Raw Stats'!$BC$3:$BR$5288,14,FALSE)</f>
        <v>0</v>
      </c>
      <c r="DD90">
        <f>VLOOKUP($B90,'Raw Stats'!$BC$3:$BR$5288,15,FALSE)</f>
        <v>1</v>
      </c>
      <c r="DE90">
        <f>VLOOKUP($B90,'Raw Stats'!$BC$3:$BR$5288,16,FALSE)</f>
        <v>54</v>
      </c>
      <c r="DG90" t="e">
        <f>VLOOKUP($B90,'Raw Stats'!$AK$3:$AZ$528,3,FALSE)</f>
        <v>#N/A</v>
      </c>
      <c r="DH90" t="e">
        <f>VLOOKUP($B90,'Raw Stats'!$AK$3:$AZ$528,4,FALSE)</f>
        <v>#N/A</v>
      </c>
      <c r="DI90" t="e">
        <f>VLOOKUP($B90,'Raw Stats'!$AK$3:$AZ$528,5,FALSE)</f>
        <v>#N/A</v>
      </c>
      <c r="DJ90" t="e">
        <f>VLOOKUP($B90,'Raw Stats'!$AK$3:$AZ$528,6,FALSE)</f>
        <v>#N/A</v>
      </c>
      <c r="DK90" t="e">
        <f>VLOOKUP($B90,'Raw Stats'!$AK$3:$AZ$528,7,FALSE)</f>
        <v>#N/A</v>
      </c>
      <c r="DL90" t="e">
        <f>VLOOKUP($B90,'Raw Stats'!$AK$3:$AZ$528,8,FALSE)</f>
        <v>#N/A</v>
      </c>
      <c r="DM90" t="e">
        <f>VLOOKUP($B90,'Raw Stats'!$AK$3:$AZ$528,9,FALSE)</f>
        <v>#N/A</v>
      </c>
      <c r="DN90" t="e">
        <f>VLOOKUP($B90,'Raw Stats'!$AK$3:$AZ$528,10,FALSE)</f>
        <v>#N/A</v>
      </c>
      <c r="DO90" t="e">
        <f>VLOOKUP($B90,'Raw Stats'!$AK$3:$AZ$528,11,FALSE)+VLOOKUP($B90,'Raw Stats'!$AK$3:$AZ$528,12,FALSE)</f>
        <v>#N/A</v>
      </c>
      <c r="DP90" t="e">
        <f>VLOOKUP($B90,'Raw Stats'!$AK$3:$AZ$528,13,FALSE)+VLOOKUP($B90,'Raw Stats'!$AK$3:$AZ$528,14,FALSE)</f>
        <v>#N/A</v>
      </c>
      <c r="DQ90" t="e">
        <f>VLOOKUP($B90,'Raw Stats'!$AK$3:$AZ$528,15,FALSE)</f>
        <v>#N/A</v>
      </c>
      <c r="DR90" t="e">
        <f>VLOOKUP($B90,'Raw Stats'!$AK$3:$AZ$528,16,FALSE)</f>
        <v>#N/A</v>
      </c>
      <c r="DT90">
        <f>VLOOKUP($B90,'Raw Stats'!$S$3:$AH$528,3,FALSE)</f>
        <v>82</v>
      </c>
      <c r="DU90">
        <f>VLOOKUP($B90,'Raw Stats'!$S$3:$AH$528,4,FALSE)</f>
        <v>22</v>
      </c>
      <c r="DV90">
        <f>VLOOKUP($B90,'Raw Stats'!$S$3:$AH$528,5,FALSE)</f>
        <v>12</v>
      </c>
      <c r="DW90">
        <f>VLOOKUP($B90,'Raw Stats'!$S$3:$AH$528,6,FALSE)</f>
        <v>34</v>
      </c>
      <c r="DX90">
        <f>VLOOKUP($B90,'Raw Stats'!$S$3:$AH$528,7,FALSE)</f>
        <v>-7</v>
      </c>
      <c r="DY90">
        <f>VLOOKUP($B90,'Raw Stats'!$S$3:$AH$528,8,FALSE)</f>
        <v>52</v>
      </c>
      <c r="DZ90">
        <f>VLOOKUP($B90,'Raw Stats'!$S$3:$AH$528,9,FALSE)</f>
        <v>108</v>
      </c>
      <c r="EA90">
        <f>VLOOKUP($B90,'Raw Stats'!$S$3:$AH$528,10,FALSE)</f>
        <v>26</v>
      </c>
      <c r="EB90">
        <f>VLOOKUP($B90,'Raw Stats'!$S$3:$AH$528,11,FALSE)+VLOOKUP($B90,'Raw Stats'!$S$3:$AH$528,12,FALSE)</f>
        <v>3</v>
      </c>
      <c r="EC90">
        <f>VLOOKUP($B90,'Raw Stats'!$S$3:$AH$528,13,FALSE)+VLOOKUP($B90,'Raw Stats'!$S$3:$AH$528,14,FALSE)</f>
        <v>0</v>
      </c>
      <c r="ED90">
        <f>VLOOKUP($B90,'Raw Stats'!$S$3:$AH$528,15,FALSE)</f>
        <v>2</v>
      </c>
      <c r="EE90">
        <f>VLOOKUP($B90,'Raw Stats'!$S$3:$AH$528,16,FALSE)</f>
        <v>191</v>
      </c>
    </row>
    <row r="91" spans="1:135" x14ac:dyDescent="0.2">
      <c r="A91" t="e">
        <f>VLOOKUP(B91,'ALL SKATERS'!$B$3:$I$378,9,FALSE)</f>
        <v>#REF!</v>
      </c>
      <c r="B91" t="s">
        <v>250</v>
      </c>
      <c r="C91">
        <f t="shared" si="16"/>
        <v>0.81164194850694693</v>
      </c>
      <c r="D91">
        <f t="shared" si="17"/>
        <v>0.67757738981967419</v>
      </c>
      <c r="E91">
        <f t="shared" si="18"/>
        <v>0.72563179770400765</v>
      </c>
      <c r="F91" t="e">
        <f t="shared" si="19"/>
        <v>#N/A</v>
      </c>
      <c r="G91" t="e">
        <f t="shared" si="20"/>
        <v>#N/A</v>
      </c>
      <c r="H91">
        <f>VLOOKUP(B91,'ALL SKATERS'!$B$3:$H$378,7,FALSE)</f>
        <v>0</v>
      </c>
      <c r="I91" s="29" t="e">
        <f t="shared" si="21"/>
        <v>#REF!</v>
      </c>
      <c r="J91" s="29">
        <f t="shared" si="22"/>
        <v>-97</v>
      </c>
      <c r="K91" s="29">
        <f t="shared" si="23"/>
        <v>-0.96</v>
      </c>
      <c r="L91">
        <f>BU91*'Value Calculations'!$D$3</f>
        <v>5.7082960007645305</v>
      </c>
      <c r="M91">
        <f>BV91*'Value Calculations'!$D$4</f>
        <v>4.8841905606697491</v>
      </c>
      <c r="N91">
        <f>BW91*'Value Calculations'!$D$5</f>
        <v>7.6948050465347251</v>
      </c>
      <c r="O91">
        <f>BX91*'Value Calculations'!$D$6</f>
        <v>-0.25012986383872571</v>
      </c>
      <c r="P91">
        <f>BY91*'Value Calculations'!$D$7</f>
        <v>3.2517404510199337</v>
      </c>
      <c r="Q91">
        <f>BZ91*'Value Calculations'!$D$8</f>
        <v>6.9734709755843598</v>
      </c>
      <c r="R91">
        <f>CA91*'Value Calculations'!$D$9</f>
        <v>3.0228601761004015</v>
      </c>
      <c r="S91">
        <f>CB91*'Value Calculations'!$D$10</f>
        <v>4.0184812148382516</v>
      </c>
      <c r="T91">
        <f>CC91*'Value Calculations'!$D$11</f>
        <v>0</v>
      </c>
      <c r="U91">
        <f>CD91*'Value Calculations'!$D$12</f>
        <v>3.2555309583576562</v>
      </c>
      <c r="V91">
        <f>CE91*'Value Calculations'!$D$13</f>
        <v>7.7043455448650988</v>
      </c>
      <c r="X91">
        <f>CH91*'Value Calculations'!$D$3</f>
        <v>5.7082960007645305</v>
      </c>
      <c r="Y91">
        <f>CI91*'Value Calculations'!$D$4</f>
        <v>5.5354159687590485</v>
      </c>
      <c r="Z91">
        <f>CJ91*'Value Calculations'!$D$5</f>
        <v>8.2254812566405686</v>
      </c>
      <c r="AA91">
        <f>CK91*'Value Calculations'!$D$6</f>
        <v>1.1255843872742657</v>
      </c>
      <c r="AB91">
        <f>CL91*'Value Calculations'!$D$7</f>
        <v>3.3396253280745265</v>
      </c>
      <c r="AC91">
        <f>CM91*'Value Calculations'!$D$8</f>
        <v>6.90157952222782</v>
      </c>
      <c r="AD91">
        <f>CN91*'Value Calculations'!$D$9</f>
        <v>3.9045277274630186</v>
      </c>
      <c r="AE91">
        <f>CO91*'Value Calculations'!$D$10</f>
        <v>0</v>
      </c>
      <c r="AF91">
        <f>CP91*'Value Calculations'!$D$11</f>
        <v>0</v>
      </c>
      <c r="AG91">
        <f>CQ91*'Value Calculations'!$D$12</f>
        <v>3.2555309583576562</v>
      </c>
      <c r="AH91">
        <f>CR91*'Value Calculations'!$D$13</f>
        <v>10.111953527635443</v>
      </c>
      <c r="AJ91">
        <f>CU91*'Value Calculations'!$D$3</f>
        <v>4.0773542862603787</v>
      </c>
      <c r="AK91">
        <f>CV91*'Value Calculations'!$D$4</f>
        <v>3.5817397444911494</v>
      </c>
      <c r="AL91">
        <f>CW91*'Value Calculations'!$D$5</f>
        <v>5.5721002061113527</v>
      </c>
      <c r="AM91">
        <f>CX91*'Value Calculations'!$D$6</f>
        <v>0.25012986383872571</v>
      </c>
      <c r="AN91">
        <f>CY91*'Value Calculations'!$D$7</f>
        <v>0.79096389349133522</v>
      </c>
      <c r="AO91">
        <f>CZ91*'Value Calculations'!$D$8</f>
        <v>3.45078976111391</v>
      </c>
      <c r="AP91">
        <f>DA91*'Value Calculations'!$D$9</f>
        <v>1.2595250733751673</v>
      </c>
      <c r="AQ91">
        <f>DB91*'Value Calculations'!$D$10</f>
        <v>1.0959494222286141</v>
      </c>
      <c r="AR91">
        <f>DC91*'Value Calculations'!$D$11</f>
        <v>0</v>
      </c>
      <c r="AS91">
        <f>DD91*'Value Calculations'!$D$12</f>
        <v>4.0694136979470699</v>
      </c>
      <c r="AT91">
        <f>DE91*'Value Calculations'!$D$13</f>
        <v>6.3285695547106169</v>
      </c>
      <c r="AV91" t="e">
        <f>DH91*'Value Calculations'!$D$3</f>
        <v>#N/A</v>
      </c>
      <c r="AW91" t="e">
        <f>DI91*'Value Calculations'!$D$4</f>
        <v>#N/A</v>
      </c>
      <c r="AX91" t="e">
        <f>DJ91*'Value Calculations'!$D$5</f>
        <v>#N/A</v>
      </c>
      <c r="AY91" t="e">
        <f>DK91*'Value Calculations'!$D$6</f>
        <v>#N/A</v>
      </c>
      <c r="AZ91" t="e">
        <f>DL91*'Value Calculations'!$D$7</f>
        <v>#N/A</v>
      </c>
      <c r="BA91" t="e">
        <f>DM91*'Value Calculations'!$D$8</f>
        <v>#N/A</v>
      </c>
      <c r="BB91" t="e">
        <f>DN91*'Value Calculations'!$D$9</f>
        <v>#N/A</v>
      </c>
      <c r="BC91" t="e">
        <f>DO91*'Value Calculations'!$D$10</f>
        <v>#N/A</v>
      </c>
      <c r="BD91" t="e">
        <f>DP91*'Value Calculations'!$D$11</f>
        <v>#N/A</v>
      </c>
      <c r="BE91" t="e">
        <f>DQ91*'Value Calculations'!$D$12</f>
        <v>#N/A</v>
      </c>
      <c r="BF91" t="e">
        <f>DR91*'Value Calculations'!$D$13</f>
        <v>#N/A</v>
      </c>
      <c r="BH91" t="e">
        <f>DU91*'Value Calculations'!$D$3</f>
        <v>#N/A</v>
      </c>
      <c r="BI91" t="e">
        <f>DV91*'Value Calculations'!$D$4</f>
        <v>#N/A</v>
      </c>
      <c r="BJ91" t="e">
        <f>DW91*'Value Calculations'!$D$5</f>
        <v>#N/A</v>
      </c>
      <c r="BK91" t="e">
        <f>DX91*'Value Calculations'!$D$6</f>
        <v>#N/A</v>
      </c>
      <c r="BL91" t="e">
        <f>DY91*'Value Calculations'!$D$7</f>
        <v>#N/A</v>
      </c>
      <c r="BM91" t="e">
        <f>DZ91*'Value Calculations'!$D$8</f>
        <v>#N/A</v>
      </c>
      <c r="BN91" t="e">
        <f>EA91*'Value Calculations'!$D$9</f>
        <v>#N/A</v>
      </c>
      <c r="BO91" t="e">
        <f>EB91*'Value Calculations'!$D$10</f>
        <v>#N/A</v>
      </c>
      <c r="BP91" t="e">
        <f>EC91*'Value Calculations'!$D$11</f>
        <v>#N/A</v>
      </c>
      <c r="BQ91" t="e">
        <f>ED91*'Value Calculations'!$D$12</f>
        <v>#N/A</v>
      </c>
      <c r="BR91" t="e">
        <f>EE91*'Value Calculations'!$D$13</f>
        <v>#N/A</v>
      </c>
      <c r="BT91">
        <f>VLOOKUP($B91,'Raw Stats'!$CM$3:$DC$528,3,FALSE)</f>
        <v>57</v>
      </c>
      <c r="BU91">
        <f>VLOOKUP($B91,'Raw Stats'!$CM$3:$DC$528,4,FALSE)</f>
        <v>14</v>
      </c>
      <c r="BV91">
        <f>VLOOKUP($B91,'Raw Stats'!$CM$3:$DC$528,5,FALSE)</f>
        <v>15</v>
      </c>
      <c r="BW91">
        <f>VLOOKUP($B91,'Raw Stats'!$CM$3:$DC$528,6,FALSE)</f>
        <v>29</v>
      </c>
      <c r="BX91">
        <f>VLOOKUP($B91,'Raw Stats'!$CM$3:$DC$528,7,FALSE)</f>
        <v>-2</v>
      </c>
      <c r="BY91">
        <f>VLOOKUP($B91,'Raw Stats'!$CM$3:$DC$528,8,FALSE)</f>
        <v>37</v>
      </c>
      <c r="BZ91">
        <f>VLOOKUP($B91,'Raw Stats'!$CM$3:$DC$528,9,FALSE)</f>
        <v>97</v>
      </c>
      <c r="CA91">
        <f>VLOOKUP($B91,'Raw Stats'!$CM$3:$DC$528,10,FALSE)</f>
        <v>24</v>
      </c>
      <c r="CB91">
        <f>VLOOKUP($B91,'Raw Stats'!$CM$3:$DC$528,11,FALSE)+VLOOKUP($B91,'Raw Stats'!$CM$3:$DC$528,12,FALSE)</f>
        <v>11</v>
      </c>
      <c r="CC91">
        <f>VLOOKUP($B91,'Raw Stats'!$CM$3:$DC$528,13,FALSE)+VLOOKUP($B91,'Raw Stats'!$CM$3:$DC$528,14,FALSE)</f>
        <v>0</v>
      </c>
      <c r="CD91">
        <f>VLOOKUP($B91,'Raw Stats'!$CM$3:$DC$528,15,FALSE)</f>
        <v>4</v>
      </c>
      <c r="CE91">
        <f>VLOOKUP($B91,'Raw Stats'!$CM$3:$DC$528,16,FALSE)</f>
        <v>112</v>
      </c>
      <c r="CG91">
        <f>VLOOKUP($B91,'Raw Stats'!$BU$3:$CJ$528,3,FALSE)</f>
        <v>71</v>
      </c>
      <c r="CH91">
        <f>VLOOKUP($B91,'Raw Stats'!$BU$3:$CJ$528,4,FALSE)</f>
        <v>14</v>
      </c>
      <c r="CI91">
        <f>VLOOKUP($B91,'Raw Stats'!$BU$3:$CJ$5288,5,FALSE)</f>
        <v>17</v>
      </c>
      <c r="CJ91">
        <f>VLOOKUP($B91,'Raw Stats'!$BU$3:$CJ$528,6,FALSE)</f>
        <v>31</v>
      </c>
      <c r="CK91">
        <f>VLOOKUP($B91,'Raw Stats'!$BU$3:$CJ$528,7,FALSE)</f>
        <v>9</v>
      </c>
      <c r="CL91">
        <f>VLOOKUP($B91,'Raw Stats'!$BU$3:$CJ$528,8,FALSE)</f>
        <v>38</v>
      </c>
      <c r="CM91">
        <f>VLOOKUP($B91,'Raw Stats'!$BU$3:$CJ$528,9,FALSE)</f>
        <v>96</v>
      </c>
      <c r="CN91">
        <f>VLOOKUP($B91,'Raw Stats'!$BU$3:$CJ$528,10,FALSE)</f>
        <v>31</v>
      </c>
      <c r="CO91">
        <f>VLOOKUP($B91,'Raw Stats'!$BU$3:$CJ$528,11,FALSE)+VLOOKUP($B91,'Raw Stats'!$BU$3:$CJ$528,12,FALSE)</f>
        <v>0</v>
      </c>
      <c r="CP91">
        <f>VLOOKUP($B91,'Raw Stats'!$BU$3:$CJ$528,13,FALSE)+VLOOKUP($B91,'Raw Stats'!$BU$3:$CJ$528,14,FALSE)</f>
        <v>0</v>
      </c>
      <c r="CQ91">
        <f>VLOOKUP($B91,'Raw Stats'!$BU$3:$CJ$528,15,FALSE)</f>
        <v>4</v>
      </c>
      <c r="CR91">
        <f>VLOOKUP($B91,'Raw Stats'!$BU$3:$CJ$528,16,FALSE)</f>
        <v>147</v>
      </c>
      <c r="CT91">
        <f>VLOOKUP($B91,'Raw Stats'!$BC$3:$BR$528,3,FALSE)</f>
        <v>42</v>
      </c>
      <c r="CU91">
        <f>VLOOKUP($B91,'Raw Stats'!$BC$3:$BR$528,4,FALSE)</f>
        <v>10</v>
      </c>
      <c r="CV91">
        <f>VLOOKUP($B91,'Raw Stats'!$BC$3:$BR$5288,5,FALSE)</f>
        <v>11</v>
      </c>
      <c r="CW91">
        <f>VLOOKUP($B91,'Raw Stats'!$BC$3:$BR$52888,6,FALSE)</f>
        <v>21</v>
      </c>
      <c r="CX91">
        <f>VLOOKUP($B91,'Raw Stats'!$BC$3:$BR$5288,7,FALSE)</f>
        <v>2</v>
      </c>
      <c r="CY91">
        <f>VLOOKUP($B91,'Raw Stats'!$BC$3:$BR$5288,8,FALSE)</f>
        <v>9</v>
      </c>
      <c r="CZ91">
        <f>VLOOKUP($B91,'Raw Stats'!$BC$3:$BR$5288,9,FALSE)</f>
        <v>48</v>
      </c>
      <c r="DA91">
        <f>VLOOKUP($B91,'Raw Stats'!$BC$3:$BR$5288,10,FALSE)</f>
        <v>10</v>
      </c>
      <c r="DB91">
        <f>VLOOKUP($B91,'Raw Stats'!$BC$3:$BR$5288,11,FALSE)+VLOOKUP($B91,'Raw Stats'!$BC$3:$BR$5288,12,FALSE)</f>
        <v>3</v>
      </c>
      <c r="DC91">
        <f>VLOOKUP($B91,'Raw Stats'!$BC$3:$BR$5288,13,FALSE)+VLOOKUP($B91,'Raw Stats'!$BC$3:$BR$5288,14,FALSE)</f>
        <v>0</v>
      </c>
      <c r="DD91">
        <f>VLOOKUP($B91,'Raw Stats'!$BC$3:$BR$5288,15,FALSE)</f>
        <v>5</v>
      </c>
      <c r="DE91">
        <f>VLOOKUP($B91,'Raw Stats'!$BC$3:$BR$5288,16,FALSE)</f>
        <v>92</v>
      </c>
      <c r="DG91" t="e">
        <f>VLOOKUP($B91,'Raw Stats'!$AK$3:$AZ$528,3,FALSE)</f>
        <v>#N/A</v>
      </c>
      <c r="DH91" t="e">
        <f>VLOOKUP($B91,'Raw Stats'!$AK$3:$AZ$528,4,FALSE)</f>
        <v>#N/A</v>
      </c>
      <c r="DI91" t="e">
        <f>VLOOKUP($B91,'Raw Stats'!$AK$3:$AZ$528,5,FALSE)</f>
        <v>#N/A</v>
      </c>
      <c r="DJ91" t="e">
        <f>VLOOKUP($B91,'Raw Stats'!$AK$3:$AZ$528,6,FALSE)</f>
        <v>#N/A</v>
      </c>
      <c r="DK91" t="e">
        <f>VLOOKUP($B91,'Raw Stats'!$AK$3:$AZ$528,7,FALSE)</f>
        <v>#N/A</v>
      </c>
      <c r="DL91" t="e">
        <f>VLOOKUP($B91,'Raw Stats'!$AK$3:$AZ$528,8,FALSE)</f>
        <v>#N/A</v>
      </c>
      <c r="DM91" t="e">
        <f>VLOOKUP($B91,'Raw Stats'!$AK$3:$AZ$528,9,FALSE)</f>
        <v>#N/A</v>
      </c>
      <c r="DN91" t="e">
        <f>VLOOKUP($B91,'Raw Stats'!$AK$3:$AZ$528,10,FALSE)</f>
        <v>#N/A</v>
      </c>
      <c r="DO91" t="e">
        <f>VLOOKUP($B91,'Raw Stats'!$AK$3:$AZ$528,11,FALSE)+VLOOKUP($B91,'Raw Stats'!$AK$3:$AZ$528,12,FALSE)</f>
        <v>#N/A</v>
      </c>
      <c r="DP91" t="e">
        <f>VLOOKUP($B91,'Raw Stats'!$AK$3:$AZ$528,13,FALSE)+VLOOKUP($B91,'Raw Stats'!$AK$3:$AZ$528,14,FALSE)</f>
        <v>#N/A</v>
      </c>
      <c r="DQ91" t="e">
        <f>VLOOKUP($B91,'Raw Stats'!$AK$3:$AZ$528,15,FALSE)</f>
        <v>#N/A</v>
      </c>
      <c r="DR91" t="e">
        <f>VLOOKUP($B91,'Raw Stats'!$AK$3:$AZ$528,16,FALSE)</f>
        <v>#N/A</v>
      </c>
      <c r="DT91" t="e">
        <f>VLOOKUP($B91,'Raw Stats'!$S$3:$AH$528,3,FALSE)</f>
        <v>#N/A</v>
      </c>
      <c r="DU91" t="e">
        <f>VLOOKUP($B91,'Raw Stats'!$S$3:$AH$528,4,FALSE)</f>
        <v>#N/A</v>
      </c>
      <c r="DV91" t="e">
        <f>VLOOKUP($B91,'Raw Stats'!$S$3:$AH$528,5,FALSE)</f>
        <v>#N/A</v>
      </c>
      <c r="DW91" t="e">
        <f>VLOOKUP($B91,'Raw Stats'!$S$3:$AH$528,6,FALSE)</f>
        <v>#N/A</v>
      </c>
      <c r="DX91" t="e">
        <f>VLOOKUP($B91,'Raw Stats'!$S$3:$AH$528,7,FALSE)</f>
        <v>#N/A</v>
      </c>
      <c r="DY91" t="e">
        <f>VLOOKUP($B91,'Raw Stats'!$S$3:$AH$528,8,FALSE)</f>
        <v>#N/A</v>
      </c>
      <c r="DZ91" t="e">
        <f>VLOOKUP($B91,'Raw Stats'!$S$3:$AH$528,9,FALSE)</f>
        <v>#N/A</v>
      </c>
      <c r="EA91" t="e">
        <f>VLOOKUP($B91,'Raw Stats'!$S$3:$AH$528,10,FALSE)</f>
        <v>#N/A</v>
      </c>
      <c r="EB91" t="e">
        <f>VLOOKUP($B91,'Raw Stats'!$S$3:$AH$528,11,FALSE)+VLOOKUP($B91,'Raw Stats'!$S$3:$AH$528,12,FALSE)</f>
        <v>#N/A</v>
      </c>
      <c r="EC91" t="e">
        <f>VLOOKUP($B91,'Raw Stats'!$S$3:$AH$528,13,FALSE)+VLOOKUP($B91,'Raw Stats'!$S$3:$AH$528,14,FALSE)</f>
        <v>#N/A</v>
      </c>
      <c r="ED91" t="e">
        <f>VLOOKUP($B91,'Raw Stats'!$S$3:$AH$528,15,FALSE)</f>
        <v>#N/A</v>
      </c>
      <c r="EE91" t="e">
        <f>VLOOKUP($B91,'Raw Stats'!$S$3:$AH$528,16,FALSE)</f>
        <v>#N/A</v>
      </c>
    </row>
    <row r="92" spans="1:135" x14ac:dyDescent="0.2">
      <c r="A92" t="e">
        <f>VLOOKUP(B92,'ALL SKATERS'!$B$3:$I$378,9,FALSE)</f>
        <v>#REF!</v>
      </c>
      <c r="B92" t="s">
        <v>269</v>
      </c>
      <c r="C92">
        <f t="shared" si="16"/>
        <v>0.60651941289876421</v>
      </c>
      <c r="D92">
        <f t="shared" si="17"/>
        <v>0.64949578898499283</v>
      </c>
      <c r="E92">
        <f t="shared" si="18"/>
        <v>0.96275333313845934</v>
      </c>
      <c r="F92">
        <f t="shared" si="19"/>
        <v>0.69442712411238083</v>
      </c>
      <c r="G92">
        <f t="shared" si="20"/>
        <v>0.70521487174279496</v>
      </c>
      <c r="H92">
        <f>VLOOKUP(B92,'ALL SKATERS'!$B$3:$H$378,7,FALSE)</f>
        <v>0</v>
      </c>
      <c r="I92" s="29" t="e">
        <f t="shared" si="21"/>
        <v>#REF!</v>
      </c>
      <c r="J92" s="29">
        <f t="shared" si="22"/>
        <v>-97</v>
      </c>
      <c r="K92" s="29">
        <f t="shared" si="23"/>
        <v>-0.96</v>
      </c>
      <c r="L92">
        <f>BU92*'Value Calculations'!$D$3</f>
        <v>6.1160314293905689</v>
      </c>
      <c r="M92">
        <f>BV92*'Value Calculations'!$D$4</f>
        <v>8.4659303051608976</v>
      </c>
      <c r="N92">
        <f>BW92*'Value Calculations'!$D$5</f>
        <v>10.878862307169783</v>
      </c>
      <c r="O92">
        <f>BX92*'Value Calculations'!$D$6</f>
        <v>-3.5018180937421599</v>
      </c>
      <c r="P92">
        <f>BY92*'Value Calculations'!$D$7</f>
        <v>2.4607765575285985</v>
      </c>
      <c r="Q92">
        <f>BZ92*'Value Calculations'!$D$8</f>
        <v>4.5291615614620069</v>
      </c>
      <c r="R92">
        <f>CA92*'Value Calculations'!$D$9</f>
        <v>2.3930976394128178</v>
      </c>
      <c r="S92">
        <f>CB92*'Value Calculations'!$D$10</f>
        <v>4.3837976889144565</v>
      </c>
      <c r="T92">
        <f>CC92*'Value Calculations'!$D$11</f>
        <v>0</v>
      </c>
      <c r="U92">
        <f>CD92*'Value Calculations'!$D$12</f>
        <v>0.81388273958941404</v>
      </c>
      <c r="V92">
        <f>CE92*'Value Calculations'!$D$13</f>
        <v>12.58835030991351</v>
      </c>
      <c r="X92">
        <f>CH92*'Value Calculations'!$D$3</f>
        <v>4.0773542862603787</v>
      </c>
      <c r="Y92">
        <f>CI92*'Value Calculations'!$D$4</f>
        <v>8.7915430092055473</v>
      </c>
      <c r="Z92">
        <f>CJ92*'Value Calculations'!$D$5</f>
        <v>9.8175098869580975</v>
      </c>
      <c r="AA92">
        <f>CK92*'Value Calculations'!$D$6</f>
        <v>-3.626883025661523</v>
      </c>
      <c r="AB92">
        <f>CL92*'Value Calculations'!$D$7</f>
        <v>3.6032799592383049</v>
      </c>
      <c r="AC92">
        <f>CM92*'Value Calculations'!$D$8</f>
        <v>2.3724179607658131</v>
      </c>
      <c r="AD92">
        <f>CN92*'Value Calculations'!$D$9</f>
        <v>4.2823852494755688</v>
      </c>
      <c r="AE92">
        <f>CO92*'Value Calculations'!$D$10</f>
        <v>2.5572153185334328</v>
      </c>
      <c r="AF92">
        <f>CP92*'Value Calculations'!$D$11</f>
        <v>0.9907141480249374</v>
      </c>
      <c r="AG92">
        <f>CQ92*'Value Calculations'!$D$12</f>
        <v>0.81388273958941404</v>
      </c>
      <c r="AH92">
        <f>CR92*'Value Calculations'!$D$13</f>
        <v>9.8367983296045463</v>
      </c>
      <c r="AJ92">
        <f>CU92*'Value Calculations'!$D$3</f>
        <v>5.7082960007645305</v>
      </c>
      <c r="AK92">
        <f>CV92*'Value Calculations'!$D$4</f>
        <v>7.8147048970715982</v>
      </c>
      <c r="AL92">
        <f>CW92*'Value Calculations'!$D$5</f>
        <v>10.082847992011018</v>
      </c>
      <c r="AM92">
        <f>CX92*'Value Calculations'!$D$6</f>
        <v>-0.75038959151617712</v>
      </c>
      <c r="AN92">
        <f>CY92*'Value Calculations'!$D$7</f>
        <v>2.0213521722556345</v>
      </c>
      <c r="AO92">
        <f>CZ92*'Value Calculations'!$D$8</f>
        <v>2.5162008674788927</v>
      </c>
      <c r="AP92">
        <f>DA92*'Value Calculations'!$D$9</f>
        <v>2.770955161425368</v>
      </c>
      <c r="AQ92">
        <f>DB92*'Value Calculations'!$D$10</f>
        <v>5.4797471111430704</v>
      </c>
      <c r="AR92">
        <f>DC92*'Value Calculations'!$D$11</f>
        <v>1.9814282960498748</v>
      </c>
      <c r="AS92">
        <f>DD92*'Value Calculations'!$D$12</f>
        <v>0.81388273958941404</v>
      </c>
      <c r="AT92">
        <f>DE92*'Value Calculations'!$D$13</f>
        <v>7.7731343443728225</v>
      </c>
      <c r="AV92">
        <f>DH92*'Value Calculations'!$D$3</f>
        <v>7.3392377152686823</v>
      </c>
      <c r="AW92">
        <f>DI92*'Value Calculations'!$D$4</f>
        <v>9.4427684172948485</v>
      </c>
      <c r="AX92">
        <f>DJ92*'Value Calculations'!$D$5</f>
        <v>12.470890937487313</v>
      </c>
      <c r="AY92">
        <f>DK92*'Value Calculations'!$D$6</f>
        <v>0.62532465959681427</v>
      </c>
      <c r="AZ92">
        <f>DL92*'Value Calculations'!$D$7</f>
        <v>3.1638555739653409</v>
      </c>
      <c r="BA92">
        <f>DM92*'Value Calculations'!$D$8</f>
        <v>1.5097205204873356</v>
      </c>
      <c r="BB92">
        <f>DN92*'Value Calculations'!$D$9</f>
        <v>2.8969076687628847</v>
      </c>
      <c r="BC92">
        <f>DO92*'Value Calculations'!$D$10</f>
        <v>4.3837976889144565</v>
      </c>
      <c r="BD92">
        <f>DP92*'Value Calculations'!$D$11</f>
        <v>0</v>
      </c>
      <c r="BE92">
        <f>DQ92*'Value Calculations'!$D$12</f>
        <v>0</v>
      </c>
      <c r="BF92">
        <f>DR92*'Value Calculations'!$D$13</f>
        <v>10.24953112665089</v>
      </c>
      <c r="BH92">
        <f>DU92*'Value Calculations'!$D$3</f>
        <v>6.1160314293905689</v>
      </c>
      <c r="BI92">
        <f>DV92*'Value Calculations'!$D$4</f>
        <v>8.7915430092055473</v>
      </c>
      <c r="BJ92">
        <f>DW92*'Value Calculations'!$D$5</f>
        <v>11.144200412222705</v>
      </c>
      <c r="BK92">
        <f>DX92*'Value Calculations'!$D$6</f>
        <v>-2.1261038426291687</v>
      </c>
      <c r="BL92">
        <f>DY92*'Value Calculations'!$D$7</f>
        <v>3.2517404510199337</v>
      </c>
      <c r="BM92">
        <f>DZ92*'Value Calculations'!$D$8</f>
        <v>1.725394880556955</v>
      </c>
      <c r="BN92">
        <f>EA92*'Value Calculations'!$D$9</f>
        <v>3.6526227127879851</v>
      </c>
      <c r="BO92">
        <f>EB92*'Value Calculations'!$D$10</f>
        <v>3.2878482666858426</v>
      </c>
      <c r="BP92">
        <f>EC92*'Value Calculations'!$D$11</f>
        <v>0.9907141480249374</v>
      </c>
      <c r="BQ92">
        <f>ED92*'Value Calculations'!$D$12</f>
        <v>1.6277654791788281</v>
      </c>
      <c r="BR92">
        <f>EE92*'Value Calculations'!$D$13</f>
        <v>9.4928543320659244</v>
      </c>
      <c r="BT92">
        <f>VLOOKUP($B92,'Raw Stats'!$CM$3:$DC$528,3,FALSE)</f>
        <v>81</v>
      </c>
      <c r="BU92">
        <f>VLOOKUP($B92,'Raw Stats'!$CM$3:$DC$528,4,FALSE)</f>
        <v>15</v>
      </c>
      <c r="BV92">
        <f>VLOOKUP($B92,'Raw Stats'!$CM$3:$DC$528,5,FALSE)</f>
        <v>26</v>
      </c>
      <c r="BW92">
        <f>VLOOKUP($B92,'Raw Stats'!$CM$3:$DC$528,6,FALSE)</f>
        <v>41</v>
      </c>
      <c r="BX92">
        <f>VLOOKUP($B92,'Raw Stats'!$CM$3:$DC$528,7,FALSE)</f>
        <v>-28</v>
      </c>
      <c r="BY92">
        <f>VLOOKUP($B92,'Raw Stats'!$CM$3:$DC$528,8,FALSE)</f>
        <v>28</v>
      </c>
      <c r="BZ92">
        <f>VLOOKUP($B92,'Raw Stats'!$CM$3:$DC$528,9,FALSE)</f>
        <v>63</v>
      </c>
      <c r="CA92">
        <f>VLOOKUP($B92,'Raw Stats'!$CM$3:$DC$528,10,FALSE)</f>
        <v>19</v>
      </c>
      <c r="CB92">
        <f>VLOOKUP($B92,'Raw Stats'!$CM$3:$DC$528,11,FALSE)+VLOOKUP($B92,'Raw Stats'!$CM$3:$DC$528,12,FALSE)</f>
        <v>12</v>
      </c>
      <c r="CC92">
        <f>VLOOKUP($B92,'Raw Stats'!$CM$3:$DC$528,13,FALSE)+VLOOKUP($B92,'Raw Stats'!$CM$3:$DC$528,14,FALSE)</f>
        <v>0</v>
      </c>
      <c r="CD92">
        <f>VLOOKUP($B92,'Raw Stats'!$CM$3:$DC$528,15,FALSE)</f>
        <v>1</v>
      </c>
      <c r="CE92">
        <f>VLOOKUP($B92,'Raw Stats'!$CM$3:$DC$528,16,FALSE)</f>
        <v>183</v>
      </c>
      <c r="CG92">
        <f>VLOOKUP($B92,'Raw Stats'!$BU$3:$CJ$528,3,FALSE)</f>
        <v>67</v>
      </c>
      <c r="CH92">
        <f>VLOOKUP($B92,'Raw Stats'!$BU$3:$CJ$528,4,FALSE)</f>
        <v>10</v>
      </c>
      <c r="CI92">
        <f>VLOOKUP($B92,'Raw Stats'!$BU$3:$CJ$5288,5,FALSE)</f>
        <v>27</v>
      </c>
      <c r="CJ92">
        <f>VLOOKUP($B92,'Raw Stats'!$BU$3:$CJ$528,6,FALSE)</f>
        <v>37</v>
      </c>
      <c r="CK92">
        <f>VLOOKUP($B92,'Raw Stats'!$BU$3:$CJ$528,7,FALSE)</f>
        <v>-29</v>
      </c>
      <c r="CL92">
        <f>VLOOKUP($B92,'Raw Stats'!$BU$3:$CJ$528,8,FALSE)</f>
        <v>41</v>
      </c>
      <c r="CM92">
        <f>VLOOKUP($B92,'Raw Stats'!$BU$3:$CJ$528,9,FALSE)</f>
        <v>33</v>
      </c>
      <c r="CN92">
        <f>VLOOKUP($B92,'Raw Stats'!$BU$3:$CJ$528,10,FALSE)</f>
        <v>34</v>
      </c>
      <c r="CO92">
        <f>VLOOKUP($B92,'Raw Stats'!$BU$3:$CJ$528,11,FALSE)+VLOOKUP($B92,'Raw Stats'!$BU$3:$CJ$528,12,FALSE)</f>
        <v>7</v>
      </c>
      <c r="CP92">
        <f>VLOOKUP($B92,'Raw Stats'!$BU$3:$CJ$528,13,FALSE)+VLOOKUP($B92,'Raw Stats'!$BU$3:$CJ$528,14,FALSE)</f>
        <v>1</v>
      </c>
      <c r="CQ92">
        <f>VLOOKUP($B92,'Raw Stats'!$BU$3:$CJ$528,15,FALSE)</f>
        <v>1</v>
      </c>
      <c r="CR92">
        <f>VLOOKUP($B92,'Raw Stats'!$BU$3:$CJ$528,16,FALSE)</f>
        <v>143</v>
      </c>
      <c r="CT92">
        <f>VLOOKUP($B92,'Raw Stats'!$BC$3:$BR$528,3,FALSE)</f>
        <v>48</v>
      </c>
      <c r="CU92">
        <f>VLOOKUP($B92,'Raw Stats'!$BC$3:$BR$528,4,FALSE)</f>
        <v>14</v>
      </c>
      <c r="CV92">
        <f>VLOOKUP($B92,'Raw Stats'!$BC$3:$BR$5288,5,FALSE)</f>
        <v>24</v>
      </c>
      <c r="CW92">
        <f>VLOOKUP($B92,'Raw Stats'!$BC$3:$BR$52888,6,FALSE)</f>
        <v>38</v>
      </c>
      <c r="CX92">
        <f>VLOOKUP($B92,'Raw Stats'!$BC$3:$BR$5288,7,FALSE)</f>
        <v>-6</v>
      </c>
      <c r="CY92">
        <f>VLOOKUP($B92,'Raw Stats'!$BC$3:$BR$5288,8,FALSE)</f>
        <v>23</v>
      </c>
      <c r="CZ92">
        <f>VLOOKUP($B92,'Raw Stats'!$BC$3:$BR$5288,9,FALSE)</f>
        <v>35</v>
      </c>
      <c r="DA92">
        <f>VLOOKUP($B92,'Raw Stats'!$BC$3:$BR$5288,10,FALSE)</f>
        <v>22</v>
      </c>
      <c r="DB92">
        <f>VLOOKUP($B92,'Raw Stats'!$BC$3:$BR$5288,11,FALSE)+VLOOKUP($B92,'Raw Stats'!$BC$3:$BR$5288,12,FALSE)</f>
        <v>15</v>
      </c>
      <c r="DC92">
        <f>VLOOKUP($B92,'Raw Stats'!$BC$3:$BR$5288,13,FALSE)+VLOOKUP($B92,'Raw Stats'!$BC$3:$BR$5288,14,FALSE)</f>
        <v>2</v>
      </c>
      <c r="DD92">
        <f>VLOOKUP($B92,'Raw Stats'!$BC$3:$BR$5288,15,FALSE)</f>
        <v>1</v>
      </c>
      <c r="DE92">
        <f>VLOOKUP($B92,'Raw Stats'!$BC$3:$BR$5288,16,FALSE)</f>
        <v>113</v>
      </c>
      <c r="DG92">
        <f>VLOOKUP($B92,'Raw Stats'!$AK$3:$AZ$528,3,FALSE)</f>
        <v>75</v>
      </c>
      <c r="DH92">
        <f>VLOOKUP($B92,'Raw Stats'!$AK$3:$AZ$528,4,FALSE)</f>
        <v>18</v>
      </c>
      <c r="DI92">
        <f>VLOOKUP($B92,'Raw Stats'!$AK$3:$AZ$528,5,FALSE)</f>
        <v>29</v>
      </c>
      <c r="DJ92">
        <f>VLOOKUP($B92,'Raw Stats'!$AK$3:$AZ$528,6,FALSE)</f>
        <v>47</v>
      </c>
      <c r="DK92">
        <f>VLOOKUP($B92,'Raw Stats'!$AK$3:$AZ$528,7,FALSE)</f>
        <v>5</v>
      </c>
      <c r="DL92">
        <f>VLOOKUP($B92,'Raw Stats'!$AK$3:$AZ$528,8,FALSE)</f>
        <v>36</v>
      </c>
      <c r="DM92">
        <f>VLOOKUP($B92,'Raw Stats'!$AK$3:$AZ$528,9,FALSE)</f>
        <v>21</v>
      </c>
      <c r="DN92">
        <f>VLOOKUP($B92,'Raw Stats'!$AK$3:$AZ$528,10,FALSE)</f>
        <v>23</v>
      </c>
      <c r="DO92">
        <f>VLOOKUP($B92,'Raw Stats'!$AK$3:$AZ$528,11,FALSE)+VLOOKUP($B92,'Raw Stats'!$AK$3:$AZ$528,12,FALSE)</f>
        <v>12</v>
      </c>
      <c r="DP92">
        <f>VLOOKUP($B92,'Raw Stats'!$AK$3:$AZ$528,13,FALSE)+VLOOKUP($B92,'Raw Stats'!$AK$3:$AZ$528,14,FALSE)</f>
        <v>0</v>
      </c>
      <c r="DQ92">
        <f>VLOOKUP($B92,'Raw Stats'!$AK$3:$AZ$528,15,FALSE)</f>
        <v>0</v>
      </c>
      <c r="DR92">
        <f>VLOOKUP($B92,'Raw Stats'!$AK$3:$AZ$528,16,FALSE)</f>
        <v>149</v>
      </c>
      <c r="DT92">
        <f>VLOOKUP($B92,'Raw Stats'!$S$3:$AH$528,3,FALSE)</f>
        <v>68</v>
      </c>
      <c r="DU92">
        <f>VLOOKUP($B92,'Raw Stats'!$S$3:$AH$528,4,FALSE)</f>
        <v>15</v>
      </c>
      <c r="DV92">
        <f>VLOOKUP($B92,'Raw Stats'!$S$3:$AH$528,5,FALSE)</f>
        <v>27</v>
      </c>
      <c r="DW92">
        <f>VLOOKUP($B92,'Raw Stats'!$S$3:$AH$528,6,FALSE)</f>
        <v>42</v>
      </c>
      <c r="DX92">
        <f>VLOOKUP($B92,'Raw Stats'!$S$3:$AH$528,7,FALSE)</f>
        <v>-17</v>
      </c>
      <c r="DY92">
        <f>VLOOKUP($B92,'Raw Stats'!$S$3:$AH$528,8,FALSE)</f>
        <v>37</v>
      </c>
      <c r="DZ92">
        <f>VLOOKUP($B92,'Raw Stats'!$S$3:$AH$528,9,FALSE)</f>
        <v>24</v>
      </c>
      <c r="EA92">
        <f>VLOOKUP($B92,'Raw Stats'!$S$3:$AH$528,10,FALSE)</f>
        <v>29</v>
      </c>
      <c r="EB92">
        <f>VLOOKUP($B92,'Raw Stats'!$S$3:$AH$528,11,FALSE)+VLOOKUP($B92,'Raw Stats'!$S$3:$AH$528,12,FALSE)</f>
        <v>9</v>
      </c>
      <c r="EC92">
        <f>VLOOKUP($B92,'Raw Stats'!$S$3:$AH$528,13,FALSE)+VLOOKUP($B92,'Raw Stats'!$S$3:$AH$528,14,FALSE)</f>
        <v>1</v>
      </c>
      <c r="ED92">
        <f>VLOOKUP($B92,'Raw Stats'!$S$3:$AH$528,15,FALSE)</f>
        <v>2</v>
      </c>
      <c r="EE92">
        <f>VLOOKUP($B92,'Raw Stats'!$S$3:$AH$528,16,FALSE)</f>
        <v>138</v>
      </c>
    </row>
    <row r="93" spans="1:135" x14ac:dyDescent="0.2">
      <c r="A93" t="e">
        <f>VLOOKUP(B93,'ALL SKATERS'!$B$3:$I$378,9,FALSE)</f>
        <v>#REF!</v>
      </c>
      <c r="B93" t="s">
        <v>242</v>
      </c>
      <c r="C93">
        <f t="shared" si="16"/>
        <v>0.68994470902726557</v>
      </c>
      <c r="D93">
        <f t="shared" si="17"/>
        <v>0.69002362516579474</v>
      </c>
      <c r="E93">
        <f t="shared" si="18"/>
        <v>0.53987756525615149</v>
      </c>
      <c r="F93">
        <f t="shared" si="19"/>
        <v>0.85389545585085647</v>
      </c>
      <c r="G93">
        <f t="shared" si="20"/>
        <v>1.0457891147125316</v>
      </c>
      <c r="H93">
        <f>VLOOKUP(B93,'ALL SKATERS'!$B$3:$H$378,7,FALSE)</f>
        <v>0</v>
      </c>
      <c r="I93" s="29" t="e">
        <f t="shared" si="21"/>
        <v>#REF!</v>
      </c>
      <c r="J93" s="29">
        <f t="shared" si="22"/>
        <v>-97</v>
      </c>
      <c r="K93" s="29">
        <f t="shared" si="23"/>
        <v>-0.96</v>
      </c>
      <c r="L93">
        <f>BU93*'Value Calculations'!$D$3</f>
        <v>7.3392377152686823</v>
      </c>
      <c r="M93">
        <f>BV93*'Value Calculations'!$D$4</f>
        <v>8.1403176011162479</v>
      </c>
      <c r="N93">
        <f>BW93*'Value Calculations'!$D$5</f>
        <v>11.409538517275626</v>
      </c>
      <c r="O93">
        <f>BX93*'Value Calculations'!$D$6</f>
        <v>-1.5007791830323542</v>
      </c>
      <c r="P93">
        <f>BY93*'Value Calculations'!$D$7</f>
        <v>4.1305892215658613</v>
      </c>
      <c r="Q93">
        <f>BZ93*'Value Calculations'!$D$8</f>
        <v>5.8232077218797231</v>
      </c>
      <c r="R93">
        <f>CA93*'Value Calculations'!$D$9</f>
        <v>1.8892876100627509</v>
      </c>
      <c r="S93">
        <f>CB93*'Value Calculations'!$D$10</f>
        <v>3.2878482666858426</v>
      </c>
      <c r="T93">
        <f>CC93*'Value Calculations'!$D$11</f>
        <v>0.9907141480249374</v>
      </c>
      <c r="U93">
        <f>CD93*'Value Calculations'!$D$12</f>
        <v>0.81388273958941404</v>
      </c>
      <c r="V93">
        <f>CE93*'Value Calculations'!$D$13</f>
        <v>10.111953527635443</v>
      </c>
      <c r="X93">
        <f>CH93*'Value Calculations'!$D$3</f>
        <v>6.5237668580166064</v>
      </c>
      <c r="Y93">
        <f>CI93*'Value Calculations'!$D$4</f>
        <v>5.8610286728036982</v>
      </c>
      <c r="Z93">
        <f>CJ93*'Value Calculations'!$D$5</f>
        <v>9.021495571799333</v>
      </c>
      <c r="AA93">
        <f>CK93*'Value Calculations'!$D$6</f>
        <v>-2.376233706467894</v>
      </c>
      <c r="AB93">
        <f>CL93*'Value Calculations'!$D$7</f>
        <v>3.4275102051291193</v>
      </c>
      <c r="AC93">
        <f>CM93*'Value Calculations'!$D$8</f>
        <v>5.6075333618101038</v>
      </c>
      <c r="AD93">
        <f>CN93*'Value Calculations'!$D$9</f>
        <v>3.1488126834379182</v>
      </c>
      <c r="AE93">
        <f>CO93*'Value Calculations'!$D$10</f>
        <v>2.5572153185334328</v>
      </c>
      <c r="AF93">
        <f>CP93*'Value Calculations'!$D$11</f>
        <v>0.9907141480249374</v>
      </c>
      <c r="AG93">
        <f>CQ93*'Value Calculations'!$D$12</f>
        <v>0.81388273958941404</v>
      </c>
      <c r="AH93">
        <f>CR93*'Value Calculations'!$D$13</f>
        <v>12.725927908928957</v>
      </c>
      <c r="AJ93">
        <f>CU93*'Value Calculations'!$D$3</f>
        <v>2.4464125717562273</v>
      </c>
      <c r="AK93">
        <f>CV93*'Value Calculations'!$D$4</f>
        <v>3.9073524485357991</v>
      </c>
      <c r="AL93">
        <f>CW93*'Value Calculations'!$D$5</f>
        <v>4.7760858909525883</v>
      </c>
      <c r="AM93">
        <f>CX93*'Value Calculations'!$D$6</f>
        <v>-2.0010389107098057</v>
      </c>
      <c r="AN93">
        <f>CY93*'Value Calculations'!$D$7</f>
        <v>1.8455824181464489</v>
      </c>
      <c r="AO93">
        <f>CZ93*'Value Calculations'!$D$8</f>
        <v>3.3070068544008304</v>
      </c>
      <c r="AP93">
        <f>DA93*'Value Calculations'!$D$9</f>
        <v>1.1335725660376506</v>
      </c>
      <c r="AQ93">
        <f>DB93*'Value Calculations'!$D$10</f>
        <v>1.0959494222286141</v>
      </c>
      <c r="AR93">
        <f>DC93*'Value Calculations'!$D$11</f>
        <v>0</v>
      </c>
      <c r="AS93">
        <f>DD93*'Value Calculations'!$D$12</f>
        <v>0</v>
      </c>
      <c r="AT93">
        <f>DE93*'Value Calculations'!$D$13</f>
        <v>8.3234447404346152</v>
      </c>
      <c r="AV93">
        <f>DH93*'Value Calculations'!$D$3</f>
        <v>8.1547085725207573</v>
      </c>
      <c r="AW93">
        <f>DI93*'Value Calculations'!$D$4</f>
        <v>9.7683811213394982</v>
      </c>
      <c r="AX93">
        <f>DJ93*'Value Calculations'!$D$5</f>
        <v>13.266905252646078</v>
      </c>
      <c r="AY93">
        <f>DK93*'Value Calculations'!$D$6</f>
        <v>0.62532465959681427</v>
      </c>
      <c r="AZ93">
        <f>DL93*'Value Calculations'!$D$7</f>
        <v>4.0427043445112689</v>
      </c>
      <c r="BA93">
        <f>DM93*'Value Calculations'!$D$8</f>
        <v>7.3329282423670588</v>
      </c>
      <c r="BB93">
        <f>DN93*'Value Calculations'!$D$9</f>
        <v>2.770955161425368</v>
      </c>
      <c r="BC93">
        <f>DO93*'Value Calculations'!$D$10</f>
        <v>2.5572153185334328</v>
      </c>
      <c r="BD93">
        <f>DP93*'Value Calculations'!$D$11</f>
        <v>0.9907141480249374</v>
      </c>
      <c r="BE93">
        <f>DQ93*'Value Calculations'!$D$12</f>
        <v>3.2555309583576562</v>
      </c>
      <c r="BF93">
        <f>DR93*'Value Calculations'!$D$13</f>
        <v>15.546268688745645</v>
      </c>
      <c r="BH93">
        <f>DU93*'Value Calculations'!$D$3</f>
        <v>12.639798287407174</v>
      </c>
      <c r="BI93">
        <f>DV93*'Value Calculations'!$D$4</f>
        <v>6.8378667849376482</v>
      </c>
      <c r="BJ93">
        <f>DW93*'Value Calculations'!$D$5</f>
        <v>13.797581462751921</v>
      </c>
      <c r="BK93">
        <f>DX93*'Value Calculations'!$D$6</f>
        <v>1.6258441149517171</v>
      </c>
      <c r="BL93">
        <f>DY93*'Value Calculations'!$D$7</f>
        <v>2.9880858198561553</v>
      </c>
      <c r="BM93">
        <f>DZ93*'Value Calculations'!$D$8</f>
        <v>3.810247027896609</v>
      </c>
      <c r="BN93">
        <f>EA93*'Value Calculations'!$D$9</f>
        <v>0.62976253668758364</v>
      </c>
      <c r="BO93">
        <f>EB93*'Value Calculations'!$D$10</f>
        <v>6.9410130074478893</v>
      </c>
      <c r="BP93">
        <f>EC93*'Value Calculations'!$D$11</f>
        <v>0</v>
      </c>
      <c r="BQ93">
        <f>ED93*'Value Calculations'!$D$12</f>
        <v>3.2555309583576562</v>
      </c>
      <c r="BR93">
        <f>EE93*'Value Calculations'!$D$13</f>
        <v>12.313195111882614</v>
      </c>
      <c r="BT93">
        <f>VLOOKUP($B93,'Raw Stats'!$CM$3:$DC$528,3,FALSE)</f>
        <v>76</v>
      </c>
      <c r="BU93">
        <f>VLOOKUP($B93,'Raw Stats'!$CM$3:$DC$528,4,FALSE)</f>
        <v>18</v>
      </c>
      <c r="BV93">
        <f>VLOOKUP($B93,'Raw Stats'!$CM$3:$DC$528,5,FALSE)</f>
        <v>25</v>
      </c>
      <c r="BW93">
        <f>VLOOKUP($B93,'Raw Stats'!$CM$3:$DC$528,6,FALSE)</f>
        <v>43</v>
      </c>
      <c r="BX93">
        <f>VLOOKUP($B93,'Raw Stats'!$CM$3:$DC$528,7,FALSE)</f>
        <v>-12</v>
      </c>
      <c r="BY93">
        <f>VLOOKUP($B93,'Raw Stats'!$CM$3:$DC$528,8,FALSE)</f>
        <v>47</v>
      </c>
      <c r="BZ93">
        <f>VLOOKUP($B93,'Raw Stats'!$CM$3:$DC$528,9,FALSE)</f>
        <v>81</v>
      </c>
      <c r="CA93">
        <f>VLOOKUP($B93,'Raw Stats'!$CM$3:$DC$528,10,FALSE)</f>
        <v>15</v>
      </c>
      <c r="CB93">
        <f>VLOOKUP($B93,'Raw Stats'!$CM$3:$DC$528,11,FALSE)+VLOOKUP($B93,'Raw Stats'!$CM$3:$DC$528,12,FALSE)</f>
        <v>9</v>
      </c>
      <c r="CC93">
        <f>VLOOKUP($B93,'Raw Stats'!$CM$3:$DC$528,13,FALSE)+VLOOKUP($B93,'Raw Stats'!$CM$3:$DC$528,14,FALSE)</f>
        <v>1</v>
      </c>
      <c r="CD93">
        <f>VLOOKUP($B93,'Raw Stats'!$CM$3:$DC$528,15,FALSE)</f>
        <v>1</v>
      </c>
      <c r="CE93">
        <f>VLOOKUP($B93,'Raw Stats'!$CM$3:$DC$528,16,FALSE)</f>
        <v>147</v>
      </c>
      <c r="CG93">
        <f>VLOOKUP($B93,'Raw Stats'!$BU$3:$CJ$528,3,FALSE)</f>
        <v>70</v>
      </c>
      <c r="CH93">
        <f>VLOOKUP($B93,'Raw Stats'!$BU$3:$CJ$528,4,FALSE)</f>
        <v>16</v>
      </c>
      <c r="CI93">
        <f>VLOOKUP($B93,'Raw Stats'!$BU$3:$CJ$5288,5,FALSE)</f>
        <v>18</v>
      </c>
      <c r="CJ93">
        <f>VLOOKUP($B93,'Raw Stats'!$BU$3:$CJ$528,6,FALSE)</f>
        <v>34</v>
      </c>
      <c r="CK93">
        <f>VLOOKUP($B93,'Raw Stats'!$BU$3:$CJ$528,7,FALSE)</f>
        <v>-19</v>
      </c>
      <c r="CL93">
        <f>VLOOKUP($B93,'Raw Stats'!$BU$3:$CJ$528,8,FALSE)</f>
        <v>39</v>
      </c>
      <c r="CM93">
        <f>VLOOKUP($B93,'Raw Stats'!$BU$3:$CJ$528,9,FALSE)</f>
        <v>78</v>
      </c>
      <c r="CN93">
        <f>VLOOKUP($B93,'Raw Stats'!$BU$3:$CJ$528,10,FALSE)</f>
        <v>25</v>
      </c>
      <c r="CO93">
        <f>VLOOKUP($B93,'Raw Stats'!$BU$3:$CJ$528,11,FALSE)+VLOOKUP($B93,'Raw Stats'!$BU$3:$CJ$528,12,FALSE)</f>
        <v>7</v>
      </c>
      <c r="CP93">
        <f>VLOOKUP($B93,'Raw Stats'!$BU$3:$CJ$528,13,FALSE)+VLOOKUP($B93,'Raw Stats'!$BU$3:$CJ$528,14,FALSE)</f>
        <v>1</v>
      </c>
      <c r="CQ93">
        <f>VLOOKUP($B93,'Raw Stats'!$BU$3:$CJ$528,15,FALSE)</f>
        <v>1</v>
      </c>
      <c r="CR93">
        <f>VLOOKUP($B93,'Raw Stats'!$BU$3:$CJ$528,16,FALSE)</f>
        <v>185</v>
      </c>
      <c r="CT93">
        <f>VLOOKUP($B93,'Raw Stats'!$BC$3:$BR$528,3,FALSE)</f>
        <v>46</v>
      </c>
      <c r="CU93">
        <f>VLOOKUP($B93,'Raw Stats'!$BC$3:$BR$528,4,FALSE)</f>
        <v>6</v>
      </c>
      <c r="CV93">
        <f>VLOOKUP($B93,'Raw Stats'!$BC$3:$BR$5288,5,FALSE)</f>
        <v>12</v>
      </c>
      <c r="CW93">
        <f>VLOOKUP($B93,'Raw Stats'!$BC$3:$BR$52888,6,FALSE)</f>
        <v>18</v>
      </c>
      <c r="CX93">
        <f>VLOOKUP($B93,'Raw Stats'!$BC$3:$BR$5288,7,FALSE)</f>
        <v>-16</v>
      </c>
      <c r="CY93">
        <f>VLOOKUP($B93,'Raw Stats'!$BC$3:$BR$5288,8,FALSE)</f>
        <v>21</v>
      </c>
      <c r="CZ93">
        <f>VLOOKUP($B93,'Raw Stats'!$BC$3:$BR$5288,9,FALSE)</f>
        <v>46</v>
      </c>
      <c r="DA93">
        <f>VLOOKUP($B93,'Raw Stats'!$BC$3:$BR$5288,10,FALSE)</f>
        <v>9</v>
      </c>
      <c r="DB93">
        <f>VLOOKUP($B93,'Raw Stats'!$BC$3:$BR$5288,11,FALSE)+VLOOKUP($B93,'Raw Stats'!$BC$3:$BR$5288,12,FALSE)</f>
        <v>3</v>
      </c>
      <c r="DC93">
        <f>VLOOKUP($B93,'Raw Stats'!$BC$3:$BR$5288,13,FALSE)+VLOOKUP($B93,'Raw Stats'!$BC$3:$BR$5288,14,FALSE)</f>
        <v>0</v>
      </c>
      <c r="DD93">
        <f>VLOOKUP($B93,'Raw Stats'!$BC$3:$BR$5288,15,FALSE)</f>
        <v>0</v>
      </c>
      <c r="DE93">
        <f>VLOOKUP($B93,'Raw Stats'!$BC$3:$BR$5288,16,FALSE)</f>
        <v>121</v>
      </c>
      <c r="DG93">
        <f>VLOOKUP($B93,'Raw Stats'!$AK$3:$AZ$528,3,FALSE)</f>
        <v>80</v>
      </c>
      <c r="DH93">
        <f>VLOOKUP($B93,'Raw Stats'!$AK$3:$AZ$528,4,FALSE)</f>
        <v>20</v>
      </c>
      <c r="DI93">
        <f>VLOOKUP($B93,'Raw Stats'!$AK$3:$AZ$528,5,FALSE)</f>
        <v>30</v>
      </c>
      <c r="DJ93">
        <f>VLOOKUP($B93,'Raw Stats'!$AK$3:$AZ$528,6,FALSE)</f>
        <v>50</v>
      </c>
      <c r="DK93">
        <f>VLOOKUP($B93,'Raw Stats'!$AK$3:$AZ$528,7,FALSE)</f>
        <v>5</v>
      </c>
      <c r="DL93">
        <f>VLOOKUP($B93,'Raw Stats'!$AK$3:$AZ$528,8,FALSE)</f>
        <v>46</v>
      </c>
      <c r="DM93">
        <f>VLOOKUP($B93,'Raw Stats'!$AK$3:$AZ$528,9,FALSE)</f>
        <v>102</v>
      </c>
      <c r="DN93">
        <f>VLOOKUP($B93,'Raw Stats'!$AK$3:$AZ$528,10,FALSE)</f>
        <v>22</v>
      </c>
      <c r="DO93">
        <f>VLOOKUP($B93,'Raw Stats'!$AK$3:$AZ$528,11,FALSE)+VLOOKUP($B93,'Raw Stats'!$AK$3:$AZ$528,12,FALSE)</f>
        <v>7</v>
      </c>
      <c r="DP93">
        <f>VLOOKUP($B93,'Raw Stats'!$AK$3:$AZ$528,13,FALSE)+VLOOKUP($B93,'Raw Stats'!$AK$3:$AZ$528,14,FALSE)</f>
        <v>1</v>
      </c>
      <c r="DQ93">
        <f>VLOOKUP($B93,'Raw Stats'!$AK$3:$AZ$528,15,FALSE)</f>
        <v>4</v>
      </c>
      <c r="DR93">
        <f>VLOOKUP($B93,'Raw Stats'!$AK$3:$AZ$528,16,FALSE)</f>
        <v>226</v>
      </c>
      <c r="DT93">
        <f>VLOOKUP($B93,'Raw Stats'!$S$3:$AH$528,3,FALSE)</f>
        <v>62</v>
      </c>
      <c r="DU93">
        <f>VLOOKUP($B93,'Raw Stats'!$S$3:$AH$528,4,FALSE)</f>
        <v>31</v>
      </c>
      <c r="DV93">
        <f>VLOOKUP($B93,'Raw Stats'!$S$3:$AH$528,5,FALSE)</f>
        <v>21</v>
      </c>
      <c r="DW93">
        <f>VLOOKUP($B93,'Raw Stats'!$S$3:$AH$528,6,FALSE)</f>
        <v>52</v>
      </c>
      <c r="DX93">
        <f>VLOOKUP($B93,'Raw Stats'!$S$3:$AH$528,7,FALSE)</f>
        <v>13</v>
      </c>
      <c r="DY93">
        <f>VLOOKUP($B93,'Raw Stats'!$S$3:$AH$528,8,FALSE)</f>
        <v>34</v>
      </c>
      <c r="DZ93">
        <f>VLOOKUP($B93,'Raw Stats'!$S$3:$AH$528,9,FALSE)</f>
        <v>53</v>
      </c>
      <c r="EA93">
        <f>VLOOKUP($B93,'Raw Stats'!$S$3:$AH$528,10,FALSE)</f>
        <v>5</v>
      </c>
      <c r="EB93">
        <f>VLOOKUP($B93,'Raw Stats'!$S$3:$AH$528,11,FALSE)+VLOOKUP($B93,'Raw Stats'!$S$3:$AH$528,12,FALSE)</f>
        <v>19</v>
      </c>
      <c r="EC93">
        <f>VLOOKUP($B93,'Raw Stats'!$S$3:$AH$528,13,FALSE)+VLOOKUP($B93,'Raw Stats'!$S$3:$AH$528,14,FALSE)</f>
        <v>0</v>
      </c>
      <c r="ED93">
        <f>VLOOKUP($B93,'Raw Stats'!$S$3:$AH$528,15,FALSE)</f>
        <v>4</v>
      </c>
      <c r="EE93">
        <f>VLOOKUP($B93,'Raw Stats'!$S$3:$AH$528,16,FALSE)</f>
        <v>179</v>
      </c>
    </row>
    <row r="94" spans="1:135" x14ac:dyDescent="0.2">
      <c r="A94" t="e">
        <f>VLOOKUP(B94,'ALL SKATERS'!$B$3:$I$378,9,FALSE)</f>
        <v>#REF!</v>
      </c>
      <c r="B94" t="s">
        <v>315</v>
      </c>
      <c r="C94">
        <f t="shared" si="16"/>
        <v>0.69756532886826517</v>
      </c>
      <c r="D94">
        <f t="shared" si="17"/>
        <v>0.55483423786998576</v>
      </c>
      <c r="E94" t="e">
        <f t="shared" si="18"/>
        <v>#N/A</v>
      </c>
      <c r="F94">
        <f t="shared" si="19"/>
        <v>0.96936387836884397</v>
      </c>
      <c r="G94">
        <f t="shared" si="20"/>
        <v>0.76677706933851841</v>
      </c>
      <c r="H94">
        <f>VLOOKUP(B94,'ALL SKATERS'!$B$3:$H$378,7,FALSE)</f>
        <v>0</v>
      </c>
      <c r="I94" s="29" t="e">
        <f t="shared" si="21"/>
        <v>#REF!</v>
      </c>
      <c r="J94" s="29">
        <f t="shared" si="22"/>
        <v>-97</v>
      </c>
      <c r="K94" s="29">
        <f t="shared" si="23"/>
        <v>-0.96</v>
      </c>
      <c r="L94">
        <f>BU94*'Value Calculations'!$D$3</f>
        <v>5.7082960007645305</v>
      </c>
      <c r="M94">
        <f>BV94*'Value Calculations'!$D$4</f>
        <v>6.5122540808929985</v>
      </c>
      <c r="N94">
        <f>BW94*'Value Calculations'!$D$5</f>
        <v>9.021495571799333</v>
      </c>
      <c r="O94">
        <f>BX94*'Value Calculations'!$D$6</f>
        <v>1.3757142511129914</v>
      </c>
      <c r="P94">
        <f>BY94*'Value Calculations'!$D$7</f>
        <v>3.0759706969107481</v>
      </c>
      <c r="Q94">
        <f>BZ94*'Value Calculations'!$D$8</f>
        <v>2.2286350540527335</v>
      </c>
      <c r="R94">
        <f>CA94*'Value Calculations'!$D$9</f>
        <v>2.770955161425368</v>
      </c>
      <c r="S94">
        <f>CB94*'Value Calculations'!$D$10</f>
        <v>1.8265823703810236</v>
      </c>
      <c r="T94">
        <f>CC94*'Value Calculations'!$D$11</f>
        <v>0</v>
      </c>
      <c r="U94">
        <f>CD94*'Value Calculations'!$D$12</f>
        <v>0.81388273958941404</v>
      </c>
      <c r="V94">
        <f>CE94*'Value Calculations'!$D$13</f>
        <v>9.2176991340350298</v>
      </c>
      <c r="X94">
        <f>CH94*'Value Calculations'!$D$3</f>
        <v>4.8928251435124546</v>
      </c>
      <c r="Y94">
        <f>CI94*'Value Calculations'!$D$4</f>
        <v>7.8147048970715982</v>
      </c>
      <c r="Z94">
        <f>CJ94*'Value Calculations'!$D$5</f>
        <v>9.5521717819051766</v>
      </c>
      <c r="AA94">
        <f>CK94*'Value Calculations'!$D$6</f>
        <v>0</v>
      </c>
      <c r="AB94">
        <f>CL94*'Value Calculations'!$D$7</f>
        <v>3.1638555739653409</v>
      </c>
      <c r="AC94">
        <f>CM94*'Value Calculations'!$D$8</f>
        <v>2.084852147339654</v>
      </c>
      <c r="AD94">
        <f>CN94*'Value Calculations'!$D$9</f>
        <v>2.8969076687628847</v>
      </c>
      <c r="AE94">
        <f>CO94*'Value Calculations'!$D$10</f>
        <v>2.9225317926096377</v>
      </c>
      <c r="AF94">
        <f>CP94*'Value Calculations'!$D$11</f>
        <v>0</v>
      </c>
      <c r="AG94">
        <f>CQ94*'Value Calculations'!$D$12</f>
        <v>0.81388273958941404</v>
      </c>
      <c r="AH94">
        <f>CR94*'Value Calculations'!$D$13</f>
        <v>10.799841522712683</v>
      </c>
      <c r="AJ94" t="e">
        <f>CU94*'Value Calculations'!$D$3</f>
        <v>#N/A</v>
      </c>
      <c r="AK94">
        <f>CV94*'Value Calculations'!$D$4</f>
        <v>0.65122540808929985</v>
      </c>
      <c r="AL94">
        <f>CW94*'Value Calculations'!$D$5</f>
        <v>1.0613524202116862</v>
      </c>
      <c r="AM94">
        <f>CX94*'Value Calculations'!$D$6</f>
        <v>-1.0005194553549028</v>
      </c>
      <c r="AN94">
        <f>CY94*'Value Calculations'!$D$7</f>
        <v>0.70307901643674242</v>
      </c>
      <c r="AO94">
        <f>CZ94*'Value Calculations'!$D$8</f>
        <v>0.35945726678269896</v>
      </c>
      <c r="AP94">
        <f>DA94*'Value Calculations'!$D$9</f>
        <v>0.37785752201255018</v>
      </c>
      <c r="AQ94">
        <f>DB94*'Value Calculations'!$D$10</f>
        <v>0.36531647407620471</v>
      </c>
      <c r="AR94">
        <f>DC94*'Value Calculations'!$D$11</f>
        <v>0</v>
      </c>
      <c r="AS94">
        <f>DD94*'Value Calculations'!$D$12</f>
        <v>0</v>
      </c>
      <c r="AT94">
        <f>DE94*'Value Calculations'!$D$13</f>
        <v>1.3757759901544819</v>
      </c>
      <c r="AV94">
        <f>DH94*'Value Calculations'!$D$3</f>
        <v>9.3779148583988725</v>
      </c>
      <c r="AW94">
        <f>DI94*'Value Calculations'!$D$4</f>
        <v>10.093993825384148</v>
      </c>
      <c r="AX94">
        <f>DJ94*'Value Calculations'!$D$5</f>
        <v>14.328257672857763</v>
      </c>
      <c r="AY94">
        <f>DK94*'Value Calculations'!$D$6</f>
        <v>0.50025972767745142</v>
      </c>
      <c r="AZ94">
        <f>DL94*'Value Calculations'!$D$7</f>
        <v>4.3063589756750478</v>
      </c>
      <c r="BA94">
        <f>DM94*'Value Calculations'!$D$8</f>
        <v>3.7383555745400692</v>
      </c>
      <c r="BB94">
        <f>DN94*'Value Calculations'!$D$9</f>
        <v>2.3930976394128178</v>
      </c>
      <c r="BC94">
        <f>DO94*'Value Calculations'!$D$10</f>
        <v>6.5756965333716852</v>
      </c>
      <c r="BD94">
        <f>DP94*'Value Calculations'!$D$11</f>
        <v>0.9907141480249374</v>
      </c>
      <c r="BE94">
        <f>DQ94*'Value Calculations'!$D$12</f>
        <v>4.0694136979470699</v>
      </c>
      <c r="BF94">
        <f>DR94*'Value Calculations'!$D$13</f>
        <v>12.450772710898061</v>
      </c>
      <c r="BH94">
        <f>DU94*'Value Calculations'!$D$3</f>
        <v>8.5624440011467957</v>
      </c>
      <c r="BI94">
        <f>DV94*'Value Calculations'!$D$4</f>
        <v>8.1403176011162479</v>
      </c>
      <c r="BJ94">
        <f>DW94*'Value Calculations'!$D$5</f>
        <v>12.205552832434391</v>
      </c>
      <c r="BK94">
        <f>DX94*'Value Calculations'!$D$6</f>
        <v>-1.1255843872742657</v>
      </c>
      <c r="BL94">
        <f>DY94*'Value Calculations'!$D$7</f>
        <v>4.657898483893419</v>
      </c>
      <c r="BM94">
        <f>DZ94*'Value Calculations'!$D$8</f>
        <v>3.2351154010442906</v>
      </c>
      <c r="BN94">
        <f>EA94*'Value Calculations'!$D$9</f>
        <v>7.1792929182384535</v>
      </c>
      <c r="BO94">
        <f>EB94*'Value Calculations'!$D$10</f>
        <v>5.1144306370668655</v>
      </c>
      <c r="BP94">
        <f>EC94*'Value Calculations'!$D$11</f>
        <v>0.9907141480249374</v>
      </c>
      <c r="BQ94">
        <f>ED94*'Value Calculations'!$D$12</f>
        <v>0</v>
      </c>
      <c r="BR94">
        <f>EE94*'Value Calculations'!$D$13</f>
        <v>12.381983911390337</v>
      </c>
      <c r="BT94">
        <f>VLOOKUP($B94,'Raw Stats'!$CM$3:$DC$528,3,FALSE)</f>
        <v>61</v>
      </c>
      <c r="BU94">
        <f>VLOOKUP($B94,'Raw Stats'!$CM$3:$DC$528,4,FALSE)</f>
        <v>14</v>
      </c>
      <c r="BV94">
        <f>VLOOKUP($B94,'Raw Stats'!$CM$3:$DC$528,5,FALSE)</f>
        <v>20</v>
      </c>
      <c r="BW94">
        <f>VLOOKUP($B94,'Raw Stats'!$CM$3:$DC$528,6,FALSE)</f>
        <v>34</v>
      </c>
      <c r="BX94">
        <f>VLOOKUP($B94,'Raw Stats'!$CM$3:$DC$528,7,FALSE)</f>
        <v>11</v>
      </c>
      <c r="BY94">
        <f>VLOOKUP($B94,'Raw Stats'!$CM$3:$DC$528,8,FALSE)</f>
        <v>35</v>
      </c>
      <c r="BZ94">
        <f>VLOOKUP($B94,'Raw Stats'!$CM$3:$DC$528,9,FALSE)</f>
        <v>31</v>
      </c>
      <c r="CA94">
        <f>VLOOKUP($B94,'Raw Stats'!$CM$3:$DC$528,10,FALSE)</f>
        <v>22</v>
      </c>
      <c r="CB94">
        <f>VLOOKUP($B94,'Raw Stats'!$CM$3:$DC$528,11,FALSE)+VLOOKUP($B94,'Raw Stats'!$CM$3:$DC$528,12,FALSE)</f>
        <v>5</v>
      </c>
      <c r="CC94">
        <f>VLOOKUP($B94,'Raw Stats'!$CM$3:$DC$528,13,FALSE)+VLOOKUP($B94,'Raw Stats'!$CM$3:$DC$528,14,FALSE)</f>
        <v>0</v>
      </c>
      <c r="CD94">
        <f>VLOOKUP($B94,'Raw Stats'!$CM$3:$DC$528,15,FALSE)</f>
        <v>1</v>
      </c>
      <c r="CE94">
        <f>VLOOKUP($B94,'Raw Stats'!$CM$3:$DC$528,16,FALSE)</f>
        <v>134</v>
      </c>
      <c r="CG94">
        <f>VLOOKUP($B94,'Raw Stats'!$BU$3:$CJ$528,3,FALSE)</f>
        <v>81</v>
      </c>
      <c r="CH94">
        <f>VLOOKUP($B94,'Raw Stats'!$BU$3:$CJ$528,4,FALSE)</f>
        <v>12</v>
      </c>
      <c r="CI94">
        <f>VLOOKUP($B94,'Raw Stats'!$BU$3:$CJ$5288,5,FALSE)</f>
        <v>24</v>
      </c>
      <c r="CJ94">
        <f>VLOOKUP($B94,'Raw Stats'!$BU$3:$CJ$528,6,FALSE)</f>
        <v>36</v>
      </c>
      <c r="CK94">
        <f>VLOOKUP($B94,'Raw Stats'!$BU$3:$CJ$528,7,FALSE)</f>
        <v>0</v>
      </c>
      <c r="CL94">
        <f>VLOOKUP($B94,'Raw Stats'!$BU$3:$CJ$528,8,FALSE)</f>
        <v>36</v>
      </c>
      <c r="CM94">
        <f>VLOOKUP($B94,'Raw Stats'!$BU$3:$CJ$528,9,FALSE)</f>
        <v>29</v>
      </c>
      <c r="CN94">
        <f>VLOOKUP($B94,'Raw Stats'!$BU$3:$CJ$528,10,FALSE)</f>
        <v>23</v>
      </c>
      <c r="CO94">
        <f>VLOOKUP($B94,'Raw Stats'!$BU$3:$CJ$528,11,FALSE)+VLOOKUP($B94,'Raw Stats'!$BU$3:$CJ$528,12,FALSE)</f>
        <v>8</v>
      </c>
      <c r="CP94">
        <f>VLOOKUP($B94,'Raw Stats'!$BU$3:$CJ$528,13,FALSE)+VLOOKUP($B94,'Raw Stats'!$BU$3:$CJ$528,14,FALSE)</f>
        <v>0</v>
      </c>
      <c r="CQ94">
        <f>VLOOKUP($B94,'Raw Stats'!$BU$3:$CJ$528,15,FALSE)</f>
        <v>1</v>
      </c>
      <c r="CR94">
        <f>VLOOKUP($B94,'Raw Stats'!$BU$3:$CJ$528,16,FALSE)</f>
        <v>157</v>
      </c>
      <c r="CT94" t="e">
        <f>VLOOKUP($B94,'Raw Stats'!$BC$3:$BR$528,3,FALSE)</f>
        <v>#N/A</v>
      </c>
      <c r="CU94" t="e">
        <f>VLOOKUP($B94,'Raw Stats'!$BC$3:$BR$528,4,FALSE)</f>
        <v>#N/A</v>
      </c>
      <c r="CV94">
        <f>VLOOKUP($B94,'Raw Stats'!$BC$3:$BR$5288,5,FALSE)</f>
        <v>2</v>
      </c>
      <c r="CW94">
        <f>VLOOKUP($B94,'Raw Stats'!$BC$3:$BR$52888,6,FALSE)</f>
        <v>4</v>
      </c>
      <c r="CX94">
        <f>VLOOKUP($B94,'Raw Stats'!$BC$3:$BR$5288,7,FALSE)</f>
        <v>-8</v>
      </c>
      <c r="CY94">
        <f>VLOOKUP($B94,'Raw Stats'!$BC$3:$BR$5288,8,FALSE)</f>
        <v>8</v>
      </c>
      <c r="CZ94">
        <f>VLOOKUP($B94,'Raw Stats'!$BC$3:$BR$5288,9,FALSE)</f>
        <v>5</v>
      </c>
      <c r="DA94">
        <f>VLOOKUP($B94,'Raw Stats'!$BC$3:$BR$5288,10,FALSE)</f>
        <v>3</v>
      </c>
      <c r="DB94">
        <f>VLOOKUP($B94,'Raw Stats'!$BC$3:$BR$5288,11,FALSE)+VLOOKUP($B94,'Raw Stats'!$BC$3:$BR$5288,12,FALSE)</f>
        <v>1</v>
      </c>
      <c r="DC94">
        <f>VLOOKUP($B94,'Raw Stats'!$BC$3:$BR$5288,13,FALSE)+VLOOKUP($B94,'Raw Stats'!$BC$3:$BR$5288,14,FALSE)</f>
        <v>0</v>
      </c>
      <c r="DD94">
        <f>VLOOKUP($B94,'Raw Stats'!$BC$3:$BR$5288,15,FALSE)</f>
        <v>0</v>
      </c>
      <c r="DE94">
        <f>VLOOKUP($B94,'Raw Stats'!$BC$3:$BR$5288,16,FALSE)</f>
        <v>20</v>
      </c>
      <c r="DG94">
        <f>VLOOKUP($B94,'Raw Stats'!$AK$3:$AZ$528,3,FALSE)</f>
        <v>71</v>
      </c>
      <c r="DH94">
        <f>VLOOKUP($B94,'Raw Stats'!$AK$3:$AZ$528,4,FALSE)</f>
        <v>23</v>
      </c>
      <c r="DI94">
        <f>VLOOKUP($B94,'Raw Stats'!$AK$3:$AZ$528,5,FALSE)</f>
        <v>31</v>
      </c>
      <c r="DJ94">
        <f>VLOOKUP($B94,'Raw Stats'!$AK$3:$AZ$528,6,FALSE)</f>
        <v>54</v>
      </c>
      <c r="DK94">
        <f>VLOOKUP($B94,'Raw Stats'!$AK$3:$AZ$528,7,FALSE)</f>
        <v>4</v>
      </c>
      <c r="DL94">
        <f>VLOOKUP($B94,'Raw Stats'!$AK$3:$AZ$528,8,FALSE)</f>
        <v>49</v>
      </c>
      <c r="DM94">
        <f>VLOOKUP($B94,'Raw Stats'!$AK$3:$AZ$528,9,FALSE)</f>
        <v>52</v>
      </c>
      <c r="DN94">
        <f>VLOOKUP($B94,'Raw Stats'!$AK$3:$AZ$528,10,FALSE)</f>
        <v>19</v>
      </c>
      <c r="DO94">
        <f>VLOOKUP($B94,'Raw Stats'!$AK$3:$AZ$528,11,FALSE)+VLOOKUP($B94,'Raw Stats'!$AK$3:$AZ$528,12,FALSE)</f>
        <v>18</v>
      </c>
      <c r="DP94">
        <f>VLOOKUP($B94,'Raw Stats'!$AK$3:$AZ$528,13,FALSE)+VLOOKUP($B94,'Raw Stats'!$AK$3:$AZ$528,14,FALSE)</f>
        <v>1</v>
      </c>
      <c r="DQ94">
        <f>VLOOKUP($B94,'Raw Stats'!$AK$3:$AZ$528,15,FALSE)</f>
        <v>5</v>
      </c>
      <c r="DR94">
        <f>VLOOKUP($B94,'Raw Stats'!$AK$3:$AZ$528,16,FALSE)</f>
        <v>181</v>
      </c>
      <c r="DT94">
        <f>VLOOKUP($B94,'Raw Stats'!$S$3:$AH$528,3,FALSE)</f>
        <v>80</v>
      </c>
      <c r="DU94">
        <f>VLOOKUP($B94,'Raw Stats'!$S$3:$AH$528,4,FALSE)</f>
        <v>21</v>
      </c>
      <c r="DV94">
        <f>VLOOKUP($B94,'Raw Stats'!$S$3:$AH$528,5,FALSE)</f>
        <v>25</v>
      </c>
      <c r="DW94">
        <f>VLOOKUP($B94,'Raw Stats'!$S$3:$AH$528,6,FALSE)</f>
        <v>46</v>
      </c>
      <c r="DX94">
        <f>VLOOKUP($B94,'Raw Stats'!$S$3:$AH$528,7,FALSE)</f>
        <v>-9</v>
      </c>
      <c r="DY94">
        <f>VLOOKUP($B94,'Raw Stats'!$S$3:$AH$528,8,FALSE)</f>
        <v>53</v>
      </c>
      <c r="DZ94">
        <f>VLOOKUP($B94,'Raw Stats'!$S$3:$AH$528,9,FALSE)</f>
        <v>45</v>
      </c>
      <c r="EA94">
        <f>VLOOKUP($B94,'Raw Stats'!$S$3:$AH$528,10,FALSE)</f>
        <v>57</v>
      </c>
      <c r="EB94">
        <f>VLOOKUP($B94,'Raw Stats'!$S$3:$AH$528,11,FALSE)+VLOOKUP($B94,'Raw Stats'!$S$3:$AH$528,12,FALSE)</f>
        <v>14</v>
      </c>
      <c r="EC94">
        <f>VLOOKUP($B94,'Raw Stats'!$S$3:$AH$528,13,FALSE)+VLOOKUP($B94,'Raw Stats'!$S$3:$AH$528,14,FALSE)</f>
        <v>1</v>
      </c>
      <c r="ED94">
        <f>VLOOKUP($B94,'Raw Stats'!$S$3:$AH$528,15,FALSE)</f>
        <v>0</v>
      </c>
      <c r="EE94">
        <f>VLOOKUP($B94,'Raw Stats'!$S$3:$AH$528,16,FALSE)</f>
        <v>180</v>
      </c>
    </row>
    <row r="95" spans="1:135" x14ac:dyDescent="0.2">
      <c r="A95" t="e">
        <f>VLOOKUP(B95,'ALL SKATERS'!$B$3:$I$378,9,FALSE)</f>
        <v>#REF!</v>
      </c>
      <c r="B95" t="s">
        <v>221</v>
      </c>
      <c r="C95">
        <f t="shared" si="16"/>
        <v>0.97037952447265285</v>
      </c>
      <c r="D95">
        <f t="shared" si="17"/>
        <v>0.71802599752138774</v>
      </c>
      <c r="E95">
        <f t="shared" si="18"/>
        <v>0.60646135263268008</v>
      </c>
      <c r="F95">
        <f t="shared" si="19"/>
        <v>0.5515344393435494</v>
      </c>
      <c r="G95">
        <f t="shared" si="20"/>
        <v>0.65062120223442654</v>
      </c>
      <c r="H95">
        <f>VLOOKUP(B95,'ALL SKATERS'!$B$3:$H$378,7,FALSE)</f>
        <v>0.98</v>
      </c>
      <c r="I95" s="29" t="e">
        <f t="shared" si="21"/>
        <v>#REF!</v>
      </c>
      <c r="J95" s="29">
        <f t="shared" si="22"/>
        <v>1.0000000000000009</v>
      </c>
      <c r="K95" s="29">
        <f t="shared" si="23"/>
        <v>2.0000000000000018E-2</v>
      </c>
      <c r="L95">
        <f>BU95*'Value Calculations'!$D$3</f>
        <v>9.3779148583988725</v>
      </c>
      <c r="M95">
        <f>BV95*'Value Calculations'!$D$4</f>
        <v>6.8378667849376482</v>
      </c>
      <c r="N95">
        <f>BW95*'Value Calculations'!$D$5</f>
        <v>11.674876622328547</v>
      </c>
      <c r="O95">
        <f>BX95*'Value Calculations'!$D$6</f>
        <v>0.37519479575808856</v>
      </c>
      <c r="P95">
        <f>BY95*'Value Calculations'!$D$7</f>
        <v>6.3277111479306818</v>
      </c>
      <c r="Q95">
        <f>BZ95*'Value Calculations'!$D$8</f>
        <v>10.999392363550587</v>
      </c>
      <c r="R95">
        <f>CA95*'Value Calculations'!$D$9</f>
        <v>3.5266702054504684</v>
      </c>
      <c r="S95">
        <f>CB95*'Value Calculations'!$D$10</f>
        <v>5.1144306370668655</v>
      </c>
      <c r="T95">
        <f>CC95*'Value Calculations'!$D$11</f>
        <v>0</v>
      </c>
      <c r="U95">
        <f>CD95*'Value Calculations'!$D$12</f>
        <v>4.0694136979470699</v>
      </c>
      <c r="V95">
        <f>CE95*'Value Calculations'!$D$13</f>
        <v>10.59347512418951</v>
      </c>
      <c r="X95">
        <f>CH95*'Value Calculations'!$D$3</f>
        <v>4.0773542862603787</v>
      </c>
      <c r="Y95">
        <f>CI95*'Value Calculations'!$D$4</f>
        <v>5.8610286728036982</v>
      </c>
      <c r="Z95">
        <f>CJ95*'Value Calculations'!$D$5</f>
        <v>7.4294669414818033</v>
      </c>
      <c r="AA95">
        <f>CK95*'Value Calculations'!$D$6</f>
        <v>0.25012986383872571</v>
      </c>
      <c r="AB95">
        <f>CL95*'Value Calculations'!$D$7</f>
        <v>2.7244311886923769</v>
      </c>
      <c r="AC95">
        <f>CM95*'Value Calculations'!$D$8</f>
        <v>12.365329977324844</v>
      </c>
      <c r="AD95">
        <f>CN95*'Value Calculations'!$D$9</f>
        <v>3.9045277274630186</v>
      </c>
      <c r="AE95">
        <f>CO95*'Value Calculations'!$D$10</f>
        <v>1.0959494222286141</v>
      </c>
      <c r="AF95">
        <f>CP95*'Value Calculations'!$D$11</f>
        <v>0</v>
      </c>
      <c r="AG95">
        <f>CQ95*'Value Calculations'!$D$12</f>
        <v>2.441648218768242</v>
      </c>
      <c r="AH95">
        <f>CR95*'Value Calculations'!$D$13</f>
        <v>10.111953527635443</v>
      </c>
      <c r="AJ95">
        <f>CU95*'Value Calculations'!$D$3</f>
        <v>4.0773542862603787</v>
      </c>
      <c r="AK95">
        <f>CV95*'Value Calculations'!$D$4</f>
        <v>0.97683811213394978</v>
      </c>
      <c r="AL95">
        <f>CW95*'Value Calculations'!$D$5</f>
        <v>3.4493953656879803</v>
      </c>
      <c r="AM95">
        <f>CX95*'Value Calculations'!$D$6</f>
        <v>0.75038959151617712</v>
      </c>
      <c r="AN95">
        <f>CY95*'Value Calculations'!$D$7</f>
        <v>2.9880858198561553</v>
      </c>
      <c r="AO95">
        <f>CZ95*'Value Calculations'!$D$8</f>
        <v>8.626974402784775</v>
      </c>
      <c r="AP95">
        <f>DA95*'Value Calculations'!$D$9</f>
        <v>1.6373825953877175</v>
      </c>
      <c r="AQ95">
        <f>DB95*'Value Calculations'!$D$10</f>
        <v>0</v>
      </c>
      <c r="AR95">
        <f>DC95*'Value Calculations'!$D$11</f>
        <v>0</v>
      </c>
      <c r="AS95">
        <f>DD95*'Value Calculations'!$D$12</f>
        <v>0</v>
      </c>
      <c r="AT95">
        <f>DE95*'Value Calculations'!$D$13</f>
        <v>6.6037247527415133</v>
      </c>
      <c r="AV95">
        <f>DH95*'Value Calculations'!$D$3</f>
        <v>3.2618834290083032</v>
      </c>
      <c r="AW95">
        <f>DI95*'Value Calculations'!$D$4</f>
        <v>4.5585778566250994</v>
      </c>
      <c r="AX95">
        <f>DJ95*'Value Calculations'!$D$5</f>
        <v>5.8374383111642736</v>
      </c>
      <c r="AY95">
        <f>DK95*'Value Calculations'!$D$6</f>
        <v>0.50025972767745142</v>
      </c>
      <c r="AZ95">
        <f>DL95*'Value Calculations'!$D$7</f>
        <v>5.4488623773847538</v>
      </c>
      <c r="BA95">
        <f>DM95*'Value Calculations'!$D$8</f>
        <v>10.639935096767889</v>
      </c>
      <c r="BB95">
        <f>DN95*'Value Calculations'!$D$9</f>
        <v>5.2900053081757026</v>
      </c>
      <c r="BC95">
        <f>DO95*'Value Calculations'!$D$10</f>
        <v>0</v>
      </c>
      <c r="BD95">
        <f>DP95*'Value Calculations'!$D$11</f>
        <v>0</v>
      </c>
      <c r="BE95">
        <f>DQ95*'Value Calculations'!$D$12</f>
        <v>0.81388273958941404</v>
      </c>
      <c r="BF95">
        <f>DR95*'Value Calculations'!$D$13</f>
        <v>8.3234447404346152</v>
      </c>
      <c r="BH95">
        <f>DU95*'Value Calculations'!$D$3</f>
        <v>2.8541480003822652</v>
      </c>
      <c r="BI95">
        <f>DV95*'Value Calculations'!$D$4</f>
        <v>3.9073524485357991</v>
      </c>
      <c r="BJ95">
        <f>DW95*'Value Calculations'!$D$5</f>
        <v>5.0414239960055092</v>
      </c>
      <c r="BK95">
        <f>DX95*'Value Calculations'!$D$6</f>
        <v>1.8759739787904428</v>
      </c>
      <c r="BL95">
        <f>DY95*'Value Calculations'!$D$7</f>
        <v>5.3609775003301614</v>
      </c>
      <c r="BM95">
        <f>DZ95*'Value Calculations'!$D$8</f>
        <v>13.515593231029481</v>
      </c>
      <c r="BN95">
        <f>EA95*'Value Calculations'!$D$9</f>
        <v>4.9121477861631524</v>
      </c>
      <c r="BO95">
        <f>EB95*'Value Calculations'!$D$10</f>
        <v>0</v>
      </c>
      <c r="BP95">
        <f>EC95*'Value Calculations'!$D$11</f>
        <v>0.9907141480249374</v>
      </c>
      <c r="BQ95">
        <f>ED95*'Value Calculations'!$D$12</f>
        <v>0.81388273958941404</v>
      </c>
      <c r="BR95">
        <f>EE95*'Value Calculations'!$D$13</f>
        <v>8.873755136496408</v>
      </c>
      <c r="BT95">
        <f>VLOOKUP($B95,'Raw Stats'!$CM$3:$DC$528,3,FALSE)</f>
        <v>71</v>
      </c>
      <c r="BU95">
        <f>VLOOKUP($B95,'Raw Stats'!$CM$3:$DC$528,4,FALSE)</f>
        <v>23</v>
      </c>
      <c r="BV95">
        <f>VLOOKUP($B95,'Raw Stats'!$CM$3:$DC$528,5,FALSE)</f>
        <v>21</v>
      </c>
      <c r="BW95">
        <f>VLOOKUP($B95,'Raw Stats'!$CM$3:$DC$528,6,FALSE)</f>
        <v>44</v>
      </c>
      <c r="BX95">
        <f>VLOOKUP($B95,'Raw Stats'!$CM$3:$DC$528,7,FALSE)</f>
        <v>3</v>
      </c>
      <c r="BY95">
        <f>VLOOKUP($B95,'Raw Stats'!$CM$3:$DC$528,8,FALSE)</f>
        <v>72</v>
      </c>
      <c r="BZ95">
        <f>VLOOKUP($B95,'Raw Stats'!$CM$3:$DC$528,9,FALSE)</f>
        <v>153</v>
      </c>
      <c r="CA95">
        <f>VLOOKUP($B95,'Raw Stats'!$CM$3:$DC$528,10,FALSE)</f>
        <v>28</v>
      </c>
      <c r="CB95">
        <f>VLOOKUP($B95,'Raw Stats'!$CM$3:$DC$528,11,FALSE)+VLOOKUP($B95,'Raw Stats'!$CM$3:$DC$528,12,FALSE)</f>
        <v>14</v>
      </c>
      <c r="CC95">
        <f>VLOOKUP($B95,'Raw Stats'!$CM$3:$DC$528,13,FALSE)+VLOOKUP($B95,'Raw Stats'!$CM$3:$DC$528,14,FALSE)</f>
        <v>0</v>
      </c>
      <c r="CD95">
        <f>VLOOKUP($B95,'Raw Stats'!$CM$3:$DC$528,15,FALSE)</f>
        <v>5</v>
      </c>
      <c r="CE95">
        <f>VLOOKUP($B95,'Raw Stats'!$CM$3:$DC$528,16,FALSE)</f>
        <v>154</v>
      </c>
      <c r="CG95">
        <f>VLOOKUP($B95,'Raw Stats'!$BU$3:$CJ$528,3,FALSE)</f>
        <v>70</v>
      </c>
      <c r="CH95">
        <f>VLOOKUP($B95,'Raw Stats'!$BU$3:$CJ$528,4,FALSE)</f>
        <v>10</v>
      </c>
      <c r="CI95">
        <f>VLOOKUP($B95,'Raw Stats'!$BU$3:$CJ$5288,5,FALSE)</f>
        <v>18</v>
      </c>
      <c r="CJ95">
        <f>VLOOKUP($B95,'Raw Stats'!$BU$3:$CJ$528,6,FALSE)</f>
        <v>28</v>
      </c>
      <c r="CK95">
        <f>VLOOKUP($B95,'Raw Stats'!$BU$3:$CJ$528,7,FALSE)</f>
        <v>2</v>
      </c>
      <c r="CL95">
        <f>VLOOKUP($B95,'Raw Stats'!$BU$3:$CJ$528,8,FALSE)</f>
        <v>31</v>
      </c>
      <c r="CM95">
        <f>VLOOKUP($B95,'Raw Stats'!$BU$3:$CJ$528,9,FALSE)</f>
        <v>172</v>
      </c>
      <c r="CN95">
        <f>VLOOKUP($B95,'Raw Stats'!$BU$3:$CJ$528,10,FALSE)</f>
        <v>31</v>
      </c>
      <c r="CO95">
        <f>VLOOKUP($B95,'Raw Stats'!$BU$3:$CJ$528,11,FALSE)+VLOOKUP($B95,'Raw Stats'!$BU$3:$CJ$528,12,FALSE)</f>
        <v>3</v>
      </c>
      <c r="CP95">
        <f>VLOOKUP($B95,'Raw Stats'!$BU$3:$CJ$528,13,FALSE)+VLOOKUP($B95,'Raw Stats'!$BU$3:$CJ$528,14,FALSE)</f>
        <v>0</v>
      </c>
      <c r="CQ95">
        <f>VLOOKUP($B95,'Raw Stats'!$BU$3:$CJ$528,15,FALSE)</f>
        <v>3</v>
      </c>
      <c r="CR95">
        <f>VLOOKUP($B95,'Raw Stats'!$BU$3:$CJ$528,16,FALSE)</f>
        <v>147</v>
      </c>
      <c r="CT95">
        <f>VLOOKUP($B95,'Raw Stats'!$BC$3:$BR$528,3,FALSE)</f>
        <v>48</v>
      </c>
      <c r="CU95">
        <f>VLOOKUP($B95,'Raw Stats'!$BC$3:$BR$528,4,FALSE)</f>
        <v>10</v>
      </c>
      <c r="CV95">
        <f>VLOOKUP($B95,'Raw Stats'!$BC$3:$BR$5288,5,FALSE)</f>
        <v>3</v>
      </c>
      <c r="CW95">
        <f>VLOOKUP($B95,'Raw Stats'!$BC$3:$BR$52888,6,FALSE)</f>
        <v>13</v>
      </c>
      <c r="CX95">
        <f>VLOOKUP($B95,'Raw Stats'!$BC$3:$BR$5288,7,FALSE)</f>
        <v>6</v>
      </c>
      <c r="CY95">
        <f>VLOOKUP($B95,'Raw Stats'!$BC$3:$BR$5288,8,FALSE)</f>
        <v>34</v>
      </c>
      <c r="CZ95">
        <f>VLOOKUP($B95,'Raw Stats'!$BC$3:$BR$5288,9,FALSE)</f>
        <v>120</v>
      </c>
      <c r="DA95">
        <f>VLOOKUP($B95,'Raw Stats'!$BC$3:$BR$5288,10,FALSE)</f>
        <v>13</v>
      </c>
      <c r="DB95">
        <f>VLOOKUP($B95,'Raw Stats'!$BC$3:$BR$5288,11,FALSE)+VLOOKUP($B95,'Raw Stats'!$BC$3:$BR$5288,12,FALSE)</f>
        <v>0</v>
      </c>
      <c r="DC95">
        <f>VLOOKUP($B95,'Raw Stats'!$BC$3:$BR$5288,13,FALSE)+VLOOKUP($B95,'Raw Stats'!$BC$3:$BR$5288,14,FALSE)</f>
        <v>0</v>
      </c>
      <c r="DD95">
        <f>VLOOKUP($B95,'Raw Stats'!$BC$3:$BR$5288,15,FALSE)</f>
        <v>0</v>
      </c>
      <c r="DE95">
        <f>VLOOKUP($B95,'Raw Stats'!$BC$3:$BR$5288,16,FALSE)</f>
        <v>96</v>
      </c>
      <c r="DG95">
        <f>VLOOKUP($B95,'Raw Stats'!$AK$3:$AZ$528,3,FALSE)</f>
        <v>81</v>
      </c>
      <c r="DH95">
        <f>VLOOKUP($B95,'Raw Stats'!$AK$3:$AZ$528,4,FALSE)</f>
        <v>8</v>
      </c>
      <c r="DI95">
        <f>VLOOKUP($B95,'Raw Stats'!$AK$3:$AZ$528,5,FALSE)</f>
        <v>14</v>
      </c>
      <c r="DJ95">
        <f>VLOOKUP($B95,'Raw Stats'!$AK$3:$AZ$528,6,FALSE)</f>
        <v>22</v>
      </c>
      <c r="DK95">
        <f>VLOOKUP($B95,'Raw Stats'!$AK$3:$AZ$528,7,FALSE)</f>
        <v>4</v>
      </c>
      <c r="DL95">
        <f>VLOOKUP($B95,'Raw Stats'!$AK$3:$AZ$528,8,FALSE)</f>
        <v>62</v>
      </c>
      <c r="DM95">
        <f>VLOOKUP($B95,'Raw Stats'!$AK$3:$AZ$528,9,FALSE)</f>
        <v>148</v>
      </c>
      <c r="DN95">
        <f>VLOOKUP($B95,'Raw Stats'!$AK$3:$AZ$528,10,FALSE)</f>
        <v>42</v>
      </c>
      <c r="DO95">
        <f>VLOOKUP($B95,'Raw Stats'!$AK$3:$AZ$528,11,FALSE)+VLOOKUP($B95,'Raw Stats'!$AK$3:$AZ$528,12,FALSE)</f>
        <v>0</v>
      </c>
      <c r="DP95">
        <f>VLOOKUP($B95,'Raw Stats'!$AK$3:$AZ$528,13,FALSE)+VLOOKUP($B95,'Raw Stats'!$AK$3:$AZ$528,14,FALSE)</f>
        <v>0</v>
      </c>
      <c r="DQ95">
        <f>VLOOKUP($B95,'Raw Stats'!$AK$3:$AZ$528,15,FALSE)</f>
        <v>1</v>
      </c>
      <c r="DR95">
        <f>VLOOKUP($B95,'Raw Stats'!$AK$3:$AZ$528,16,FALSE)</f>
        <v>121</v>
      </c>
      <c r="DT95">
        <f>VLOOKUP($B95,'Raw Stats'!$S$3:$AH$528,3,FALSE)</f>
        <v>74</v>
      </c>
      <c r="DU95">
        <f>VLOOKUP($B95,'Raw Stats'!$S$3:$AH$528,4,FALSE)</f>
        <v>7</v>
      </c>
      <c r="DV95">
        <f>VLOOKUP($B95,'Raw Stats'!$S$3:$AH$528,5,FALSE)</f>
        <v>12</v>
      </c>
      <c r="DW95">
        <f>VLOOKUP($B95,'Raw Stats'!$S$3:$AH$528,6,FALSE)</f>
        <v>19</v>
      </c>
      <c r="DX95">
        <f>VLOOKUP($B95,'Raw Stats'!$S$3:$AH$528,7,FALSE)</f>
        <v>15</v>
      </c>
      <c r="DY95">
        <f>VLOOKUP($B95,'Raw Stats'!$S$3:$AH$528,8,FALSE)</f>
        <v>61</v>
      </c>
      <c r="DZ95">
        <f>VLOOKUP($B95,'Raw Stats'!$S$3:$AH$528,9,FALSE)</f>
        <v>188</v>
      </c>
      <c r="EA95">
        <f>VLOOKUP($B95,'Raw Stats'!$S$3:$AH$528,10,FALSE)</f>
        <v>39</v>
      </c>
      <c r="EB95">
        <f>VLOOKUP($B95,'Raw Stats'!$S$3:$AH$528,11,FALSE)+VLOOKUP($B95,'Raw Stats'!$S$3:$AH$528,12,FALSE)</f>
        <v>0</v>
      </c>
      <c r="EC95">
        <f>VLOOKUP($B95,'Raw Stats'!$S$3:$AH$528,13,FALSE)+VLOOKUP($B95,'Raw Stats'!$S$3:$AH$528,14,FALSE)</f>
        <v>1</v>
      </c>
      <c r="ED95">
        <f>VLOOKUP($B95,'Raw Stats'!$S$3:$AH$528,15,FALSE)</f>
        <v>1</v>
      </c>
      <c r="EE95">
        <f>VLOOKUP($B95,'Raw Stats'!$S$3:$AH$528,16,FALSE)</f>
        <v>129</v>
      </c>
    </row>
    <row r="96" spans="1:135" x14ac:dyDescent="0.2">
      <c r="A96" t="e">
        <f>VLOOKUP(B96,'ALL SKATERS'!$B$3:$I$378,9,FALSE)</f>
        <v>#REF!</v>
      </c>
      <c r="B96" t="s">
        <v>224</v>
      </c>
      <c r="C96">
        <f t="shared" si="16"/>
        <v>0.75270766153693458</v>
      </c>
      <c r="D96">
        <f t="shared" si="17"/>
        <v>0.71267511445602449</v>
      </c>
      <c r="E96">
        <f t="shared" si="18"/>
        <v>0.8479566424410605</v>
      </c>
      <c r="F96">
        <f t="shared" si="19"/>
        <v>0.98546040596767281</v>
      </c>
      <c r="G96">
        <f t="shared" si="20"/>
        <v>0.91166067986964072</v>
      </c>
      <c r="H96">
        <f>VLOOKUP(B96,'ALL SKATERS'!$B$3:$H$378,7,FALSE)</f>
        <v>0</v>
      </c>
      <c r="I96" s="29" t="e">
        <f t="shared" si="21"/>
        <v>#REF!</v>
      </c>
      <c r="J96" s="29">
        <f t="shared" si="22"/>
        <v>-97</v>
      </c>
      <c r="K96" s="29">
        <f t="shared" si="23"/>
        <v>-0.96</v>
      </c>
      <c r="L96">
        <f>BU96*'Value Calculations'!$D$3</f>
        <v>7.3392377152686823</v>
      </c>
      <c r="M96">
        <f>BV96*'Value Calculations'!$D$4</f>
        <v>4.8841905606697491</v>
      </c>
      <c r="N96">
        <f>BW96*'Value Calculations'!$D$5</f>
        <v>8.7561574667464104</v>
      </c>
      <c r="O96">
        <f>BX96*'Value Calculations'!$D$6</f>
        <v>0</v>
      </c>
      <c r="P96">
        <f>BY96*'Value Calculations'!$D$7</f>
        <v>5.9761716397123106</v>
      </c>
      <c r="Q96">
        <f>BZ96*'Value Calculations'!$D$8</f>
        <v>5.2480760950274048</v>
      </c>
      <c r="R96">
        <f>CA96*'Value Calculations'!$D$9</f>
        <v>4.156432742138052</v>
      </c>
      <c r="S96">
        <f>CB96*'Value Calculations'!$D$10</f>
        <v>2.9225317926096377</v>
      </c>
      <c r="T96">
        <f>CC96*'Value Calculations'!$D$11</f>
        <v>0.9907141480249374</v>
      </c>
      <c r="U96">
        <f>CD96*'Value Calculations'!$D$12</f>
        <v>2.441648218768242</v>
      </c>
      <c r="V96">
        <f>CE96*'Value Calculations'!$D$13</f>
        <v>9.9743759286199936</v>
      </c>
      <c r="X96">
        <f>CH96*'Value Calculations'!$D$3</f>
        <v>2.0386771431301893</v>
      </c>
      <c r="Y96">
        <f>CI96*'Value Calculations'!$D$4</f>
        <v>3.2561270404464993</v>
      </c>
      <c r="Z96">
        <f>CJ96*'Value Calculations'!$D$5</f>
        <v>3.980071575793823</v>
      </c>
      <c r="AA96">
        <f>CK96*'Value Calculations'!$D$6</f>
        <v>-1.1255843872742657</v>
      </c>
      <c r="AB96">
        <f>CL96*'Value Calculations'!$D$7</f>
        <v>6.2398262708760885</v>
      </c>
      <c r="AC96">
        <f>CM96*'Value Calculations'!$D$8</f>
        <v>6.0388820819493425</v>
      </c>
      <c r="AD96">
        <f>CN96*'Value Calculations'!$D$9</f>
        <v>4.156432742138052</v>
      </c>
      <c r="AE96">
        <f>CO96*'Value Calculations'!$D$10</f>
        <v>2.1918988444572283</v>
      </c>
      <c r="AF96">
        <f>CP96*'Value Calculations'!$D$11</f>
        <v>0.9907141480249374</v>
      </c>
      <c r="AG96">
        <f>CQ96*'Value Calculations'!$D$12</f>
        <v>0</v>
      </c>
      <c r="AH96">
        <f>CR96*'Value Calculations'!$D$13</f>
        <v>7.154035148803306</v>
      </c>
      <c r="AJ96">
        <f>CU96*'Value Calculations'!$D$3</f>
        <v>5.300560572138493</v>
      </c>
      <c r="AK96">
        <f>CV96*'Value Calculations'!$D$4</f>
        <v>3.5817397444911494</v>
      </c>
      <c r="AL96">
        <f>CW96*'Value Calculations'!$D$5</f>
        <v>6.3681145212701171</v>
      </c>
      <c r="AM96">
        <f>CX96*'Value Calculations'!$D$6</f>
        <v>1.8759739787904428</v>
      </c>
      <c r="AN96">
        <f>CY96*'Value Calculations'!$D$7</f>
        <v>4.7457833609480113</v>
      </c>
      <c r="AO96">
        <f>CZ96*'Value Calculations'!$D$8</f>
        <v>3.7383555745400692</v>
      </c>
      <c r="AP96">
        <f>DA96*'Value Calculations'!$D$9</f>
        <v>1.8892876100627509</v>
      </c>
      <c r="AQ96">
        <f>DB96*'Value Calculations'!$D$10</f>
        <v>1.0959494222286141</v>
      </c>
      <c r="AR96">
        <f>DC96*'Value Calculations'!$D$11</f>
        <v>0</v>
      </c>
      <c r="AS96">
        <f>DD96*'Value Calculations'!$D$12</f>
        <v>1.6277654791788281</v>
      </c>
      <c r="AT96">
        <f>DE96*'Value Calculations'!$D$13</f>
        <v>9.6304319310813735</v>
      </c>
      <c r="AV96">
        <f>DH96*'Value Calculations'!$D$3</f>
        <v>11.416592001529061</v>
      </c>
      <c r="AW96">
        <f>DI96*'Value Calculations'!$D$4</f>
        <v>7.8147048970715982</v>
      </c>
      <c r="AX96">
        <f>DJ96*'Value Calculations'!$D$5</f>
        <v>13.797581462751921</v>
      </c>
      <c r="AY96">
        <f>DK96*'Value Calculations'!$D$6</f>
        <v>3.0015583660647085</v>
      </c>
      <c r="AZ96">
        <f>DL96*'Value Calculations'!$D$7</f>
        <v>7.9096389349133522</v>
      </c>
      <c r="BA96">
        <f>DM96*'Value Calculations'!$D$8</f>
        <v>6.2545564420189619</v>
      </c>
      <c r="BB96">
        <f>DN96*'Value Calculations'!$D$9</f>
        <v>4.7861952788256357</v>
      </c>
      <c r="BC96">
        <f>DO96*'Value Calculations'!$D$10</f>
        <v>2.5572153185334328</v>
      </c>
      <c r="BD96">
        <f>DP96*'Value Calculations'!$D$11</f>
        <v>1.9814282960498748</v>
      </c>
      <c r="BE96">
        <f>DQ96*'Value Calculations'!$D$12</f>
        <v>5.6971791771258982</v>
      </c>
      <c r="BF96">
        <f>DR96*'Value Calculations'!$D$13</f>
        <v>13.620182302529372</v>
      </c>
      <c r="BH96">
        <f>DU96*'Value Calculations'!$D$3</f>
        <v>10.601121144276986</v>
      </c>
      <c r="BI96">
        <f>DV96*'Value Calculations'!$D$4</f>
        <v>7.1634794889822988</v>
      </c>
      <c r="BJ96">
        <f>DW96*'Value Calculations'!$D$5</f>
        <v>12.736229042540234</v>
      </c>
      <c r="BK96">
        <f>DX96*'Value Calculations'!$D$6</f>
        <v>3.2516882299034342</v>
      </c>
      <c r="BL96">
        <f>DY96*'Value Calculations'!$D$7</f>
        <v>6.7671355332036462</v>
      </c>
      <c r="BM96">
        <f>DZ96*'Value Calculations'!$D$8</f>
        <v>6.0388820819493425</v>
      </c>
      <c r="BN96">
        <f>EA96*'Value Calculations'!$D$9</f>
        <v>3.0228601761004015</v>
      </c>
      <c r="BO96">
        <f>EB96*'Value Calculations'!$D$10</f>
        <v>0.36531647407620471</v>
      </c>
      <c r="BP96">
        <f>EC96*'Value Calculations'!$D$11</f>
        <v>1.9814282960498748</v>
      </c>
      <c r="BQ96">
        <f>ED96*'Value Calculations'!$D$12</f>
        <v>3.2555309583576562</v>
      </c>
      <c r="BR96">
        <f>EE96*'Value Calculations'!$D$13</f>
        <v>10.455897525174063</v>
      </c>
      <c r="BT96">
        <f>VLOOKUP($B96,'Raw Stats'!$CM$3:$DC$528,3,FALSE)</f>
        <v>70</v>
      </c>
      <c r="BU96">
        <f>VLOOKUP($B96,'Raw Stats'!$CM$3:$DC$528,4,FALSE)</f>
        <v>18</v>
      </c>
      <c r="BV96">
        <f>VLOOKUP($B96,'Raw Stats'!$CM$3:$DC$528,5,FALSE)</f>
        <v>15</v>
      </c>
      <c r="BW96">
        <f>VLOOKUP($B96,'Raw Stats'!$CM$3:$DC$528,6,FALSE)</f>
        <v>33</v>
      </c>
      <c r="BX96">
        <f>VLOOKUP($B96,'Raw Stats'!$CM$3:$DC$528,7,FALSE)</f>
        <v>0</v>
      </c>
      <c r="BY96">
        <f>VLOOKUP($B96,'Raw Stats'!$CM$3:$DC$528,8,FALSE)</f>
        <v>68</v>
      </c>
      <c r="BZ96">
        <f>VLOOKUP($B96,'Raw Stats'!$CM$3:$DC$528,9,FALSE)</f>
        <v>73</v>
      </c>
      <c r="CA96">
        <f>VLOOKUP($B96,'Raw Stats'!$CM$3:$DC$528,10,FALSE)</f>
        <v>33</v>
      </c>
      <c r="CB96">
        <f>VLOOKUP($B96,'Raw Stats'!$CM$3:$DC$528,11,FALSE)+VLOOKUP($B96,'Raw Stats'!$CM$3:$DC$528,12,FALSE)</f>
        <v>8</v>
      </c>
      <c r="CC96">
        <f>VLOOKUP($B96,'Raw Stats'!$CM$3:$DC$528,13,FALSE)+VLOOKUP($B96,'Raw Stats'!$CM$3:$DC$528,14,FALSE)</f>
        <v>1</v>
      </c>
      <c r="CD96">
        <f>VLOOKUP($B96,'Raw Stats'!$CM$3:$DC$528,15,FALSE)</f>
        <v>3</v>
      </c>
      <c r="CE96">
        <f>VLOOKUP($B96,'Raw Stats'!$CM$3:$DC$528,16,FALSE)</f>
        <v>145</v>
      </c>
      <c r="CG96">
        <f>VLOOKUP($B96,'Raw Stats'!$BU$3:$CJ$528,3,FALSE)</f>
        <v>49</v>
      </c>
      <c r="CH96">
        <f>VLOOKUP($B96,'Raw Stats'!$BU$3:$CJ$528,4,FALSE)</f>
        <v>5</v>
      </c>
      <c r="CI96">
        <f>VLOOKUP($B96,'Raw Stats'!$BU$3:$CJ$5288,5,FALSE)</f>
        <v>10</v>
      </c>
      <c r="CJ96">
        <f>VLOOKUP($B96,'Raw Stats'!$BU$3:$CJ$528,6,FALSE)</f>
        <v>15</v>
      </c>
      <c r="CK96">
        <f>VLOOKUP($B96,'Raw Stats'!$BU$3:$CJ$528,7,FALSE)</f>
        <v>-9</v>
      </c>
      <c r="CL96">
        <f>VLOOKUP($B96,'Raw Stats'!$BU$3:$CJ$528,8,FALSE)</f>
        <v>71</v>
      </c>
      <c r="CM96">
        <f>VLOOKUP($B96,'Raw Stats'!$BU$3:$CJ$528,9,FALSE)</f>
        <v>84</v>
      </c>
      <c r="CN96">
        <f>VLOOKUP($B96,'Raw Stats'!$BU$3:$CJ$528,10,FALSE)</f>
        <v>33</v>
      </c>
      <c r="CO96">
        <f>VLOOKUP($B96,'Raw Stats'!$BU$3:$CJ$528,11,FALSE)+VLOOKUP($B96,'Raw Stats'!$BU$3:$CJ$528,12,FALSE)</f>
        <v>6</v>
      </c>
      <c r="CP96">
        <f>VLOOKUP($B96,'Raw Stats'!$BU$3:$CJ$528,13,FALSE)+VLOOKUP($B96,'Raw Stats'!$BU$3:$CJ$528,14,FALSE)</f>
        <v>1</v>
      </c>
      <c r="CQ96">
        <f>VLOOKUP($B96,'Raw Stats'!$BU$3:$CJ$528,15,FALSE)</f>
        <v>0</v>
      </c>
      <c r="CR96">
        <f>VLOOKUP($B96,'Raw Stats'!$BU$3:$CJ$528,16,FALSE)</f>
        <v>104</v>
      </c>
      <c r="CT96">
        <f>VLOOKUP($B96,'Raw Stats'!$BC$3:$BR$528,3,FALSE)</f>
        <v>47</v>
      </c>
      <c r="CU96">
        <f>VLOOKUP($B96,'Raw Stats'!$BC$3:$BR$528,4,FALSE)</f>
        <v>13</v>
      </c>
      <c r="CV96">
        <f>VLOOKUP($B96,'Raw Stats'!$BC$3:$BR$5288,5,FALSE)</f>
        <v>11</v>
      </c>
      <c r="CW96">
        <f>VLOOKUP($B96,'Raw Stats'!$BC$3:$BR$52888,6,FALSE)</f>
        <v>24</v>
      </c>
      <c r="CX96">
        <f>VLOOKUP($B96,'Raw Stats'!$BC$3:$BR$5288,7,FALSE)</f>
        <v>15</v>
      </c>
      <c r="CY96">
        <f>VLOOKUP($B96,'Raw Stats'!$BC$3:$BR$5288,8,FALSE)</f>
        <v>54</v>
      </c>
      <c r="CZ96">
        <f>VLOOKUP($B96,'Raw Stats'!$BC$3:$BR$5288,9,FALSE)</f>
        <v>52</v>
      </c>
      <c r="DA96">
        <f>VLOOKUP($B96,'Raw Stats'!$BC$3:$BR$5288,10,FALSE)</f>
        <v>15</v>
      </c>
      <c r="DB96">
        <f>VLOOKUP($B96,'Raw Stats'!$BC$3:$BR$5288,11,FALSE)+VLOOKUP($B96,'Raw Stats'!$BC$3:$BR$5288,12,FALSE)</f>
        <v>3</v>
      </c>
      <c r="DC96">
        <f>VLOOKUP($B96,'Raw Stats'!$BC$3:$BR$5288,13,FALSE)+VLOOKUP($B96,'Raw Stats'!$BC$3:$BR$5288,14,FALSE)</f>
        <v>0</v>
      </c>
      <c r="DD96">
        <f>VLOOKUP($B96,'Raw Stats'!$BC$3:$BR$5288,15,FALSE)</f>
        <v>2</v>
      </c>
      <c r="DE96">
        <f>VLOOKUP($B96,'Raw Stats'!$BC$3:$BR$5288,16,FALSE)</f>
        <v>140</v>
      </c>
      <c r="DG96">
        <f>VLOOKUP($B96,'Raw Stats'!$AK$3:$AZ$528,3,FALSE)</f>
        <v>80</v>
      </c>
      <c r="DH96">
        <f>VLOOKUP($B96,'Raw Stats'!$AK$3:$AZ$528,4,FALSE)</f>
        <v>28</v>
      </c>
      <c r="DI96">
        <f>VLOOKUP($B96,'Raw Stats'!$AK$3:$AZ$528,5,FALSE)</f>
        <v>24</v>
      </c>
      <c r="DJ96">
        <f>VLOOKUP($B96,'Raw Stats'!$AK$3:$AZ$528,6,FALSE)</f>
        <v>52</v>
      </c>
      <c r="DK96">
        <f>VLOOKUP($B96,'Raw Stats'!$AK$3:$AZ$528,7,FALSE)</f>
        <v>24</v>
      </c>
      <c r="DL96">
        <f>VLOOKUP($B96,'Raw Stats'!$AK$3:$AZ$528,8,FALSE)</f>
        <v>90</v>
      </c>
      <c r="DM96">
        <f>VLOOKUP($B96,'Raw Stats'!$AK$3:$AZ$528,9,FALSE)</f>
        <v>87</v>
      </c>
      <c r="DN96">
        <f>VLOOKUP($B96,'Raw Stats'!$AK$3:$AZ$528,10,FALSE)</f>
        <v>38</v>
      </c>
      <c r="DO96">
        <f>VLOOKUP($B96,'Raw Stats'!$AK$3:$AZ$528,11,FALSE)+VLOOKUP($B96,'Raw Stats'!$AK$3:$AZ$528,12,FALSE)</f>
        <v>7</v>
      </c>
      <c r="DP96">
        <f>VLOOKUP($B96,'Raw Stats'!$AK$3:$AZ$528,13,FALSE)+VLOOKUP($B96,'Raw Stats'!$AK$3:$AZ$528,14,FALSE)</f>
        <v>2</v>
      </c>
      <c r="DQ96">
        <f>VLOOKUP($B96,'Raw Stats'!$AK$3:$AZ$528,15,FALSE)</f>
        <v>7</v>
      </c>
      <c r="DR96">
        <f>VLOOKUP($B96,'Raw Stats'!$AK$3:$AZ$528,16,FALSE)</f>
        <v>198</v>
      </c>
      <c r="DT96">
        <f>VLOOKUP($B96,'Raw Stats'!$S$3:$AH$528,3,FALSE)</f>
        <v>72</v>
      </c>
      <c r="DU96">
        <f>VLOOKUP($B96,'Raw Stats'!$S$3:$AH$528,4,FALSE)</f>
        <v>26</v>
      </c>
      <c r="DV96">
        <f>VLOOKUP($B96,'Raw Stats'!$S$3:$AH$528,5,FALSE)</f>
        <v>22</v>
      </c>
      <c r="DW96">
        <f>VLOOKUP($B96,'Raw Stats'!$S$3:$AH$528,6,FALSE)</f>
        <v>48</v>
      </c>
      <c r="DX96">
        <f>VLOOKUP($B96,'Raw Stats'!$S$3:$AH$528,7,FALSE)</f>
        <v>26</v>
      </c>
      <c r="DY96">
        <f>VLOOKUP($B96,'Raw Stats'!$S$3:$AH$528,8,FALSE)</f>
        <v>77</v>
      </c>
      <c r="DZ96">
        <f>VLOOKUP($B96,'Raw Stats'!$S$3:$AH$528,9,FALSE)</f>
        <v>84</v>
      </c>
      <c r="EA96">
        <f>VLOOKUP($B96,'Raw Stats'!$S$3:$AH$528,10,FALSE)</f>
        <v>24</v>
      </c>
      <c r="EB96">
        <f>VLOOKUP($B96,'Raw Stats'!$S$3:$AH$528,11,FALSE)+VLOOKUP($B96,'Raw Stats'!$S$3:$AH$528,12,FALSE)</f>
        <v>1</v>
      </c>
      <c r="EC96">
        <f>VLOOKUP($B96,'Raw Stats'!$S$3:$AH$528,13,FALSE)+VLOOKUP($B96,'Raw Stats'!$S$3:$AH$528,14,FALSE)</f>
        <v>2</v>
      </c>
      <c r="ED96">
        <f>VLOOKUP($B96,'Raw Stats'!$S$3:$AH$528,15,FALSE)</f>
        <v>4</v>
      </c>
      <c r="EE96">
        <f>VLOOKUP($B96,'Raw Stats'!$S$3:$AH$528,16,FALSE)</f>
        <v>152</v>
      </c>
    </row>
    <row r="97" spans="1:135" x14ac:dyDescent="0.2">
      <c r="A97" t="e">
        <f>VLOOKUP(B97,'ALL SKATERS'!$B$3:$I$378,9,FALSE)</f>
        <v>#REF!</v>
      </c>
      <c r="B97" t="s">
        <v>255</v>
      </c>
      <c r="C97">
        <f t="shared" si="16"/>
        <v>0.75004039444166559</v>
      </c>
      <c r="D97">
        <f t="shared" si="17"/>
        <v>0.6663532452250418</v>
      </c>
      <c r="E97">
        <f t="shared" si="18"/>
        <v>0.71398151357790562</v>
      </c>
      <c r="F97" t="e">
        <f t="shared" si="19"/>
        <v>#N/A</v>
      </c>
      <c r="G97" t="e">
        <f t="shared" si="20"/>
        <v>#N/A</v>
      </c>
      <c r="H97">
        <f>VLOOKUP(B97,'ALL SKATERS'!$B$3:$H$378,7,FALSE)</f>
        <v>0</v>
      </c>
      <c r="I97" s="29" t="e">
        <f t="shared" si="21"/>
        <v>#REF!</v>
      </c>
      <c r="J97" s="29">
        <f t="shared" si="22"/>
        <v>-97</v>
      </c>
      <c r="K97" s="29">
        <f t="shared" si="23"/>
        <v>-0.96</v>
      </c>
      <c r="L97">
        <f>BU97*'Value Calculations'!$D$3</f>
        <v>8.1547085725207573</v>
      </c>
      <c r="M97">
        <f>BV97*'Value Calculations'!$D$4</f>
        <v>8.4659303051608976</v>
      </c>
      <c r="N97">
        <f>BW97*'Value Calculations'!$D$5</f>
        <v>12.205552832434391</v>
      </c>
      <c r="O97">
        <f>BX97*'Value Calculations'!$D$6</f>
        <v>0</v>
      </c>
      <c r="P97">
        <f>BY97*'Value Calculations'!$D$7</f>
        <v>1.7576975410918561</v>
      </c>
      <c r="Q97">
        <f>BZ97*'Value Calculations'!$D$8</f>
        <v>10.711826550124428</v>
      </c>
      <c r="R97">
        <f>CA97*'Value Calculations'!$D$9</f>
        <v>3.2747651907754349</v>
      </c>
      <c r="S97">
        <f>CB97*'Value Calculations'!$D$10</f>
        <v>5.1144306370668655</v>
      </c>
      <c r="T97">
        <f>CC97*'Value Calculations'!$D$11</f>
        <v>0</v>
      </c>
      <c r="U97">
        <f>CD97*'Value Calculations'!$D$12</f>
        <v>0</v>
      </c>
      <c r="V97">
        <f>CE97*'Value Calculations'!$D$13</f>
        <v>10.318319926158615</v>
      </c>
      <c r="X97">
        <f>CH97*'Value Calculations'!$D$3</f>
        <v>6.5237668580166064</v>
      </c>
      <c r="Y97">
        <f>CI97*'Value Calculations'!$D$4</f>
        <v>5.5354159687590485</v>
      </c>
      <c r="Z97">
        <f>CJ97*'Value Calculations'!$D$5</f>
        <v>8.7561574667464104</v>
      </c>
      <c r="AA97">
        <f>CK97*'Value Calculations'!$D$6</f>
        <v>-1.8759739787904428</v>
      </c>
      <c r="AB97">
        <f>CL97*'Value Calculations'!$D$7</f>
        <v>1.5819277869826704</v>
      </c>
      <c r="AC97">
        <f>CM97*'Value Calculations'!$D$8</f>
        <v>8.4831914960716954</v>
      </c>
      <c r="AD97">
        <f>CN97*'Value Calculations'!$D$9</f>
        <v>3.5266702054504684</v>
      </c>
      <c r="AE97">
        <f>CO97*'Value Calculations'!$D$10</f>
        <v>2.9225317926096377</v>
      </c>
      <c r="AF97">
        <f>CP97*'Value Calculations'!$D$11</f>
        <v>0</v>
      </c>
      <c r="AG97">
        <f>CQ97*'Value Calculations'!$D$12</f>
        <v>0</v>
      </c>
      <c r="AH97">
        <f>CR97*'Value Calculations'!$D$13</f>
        <v>10.524686324681786</v>
      </c>
      <c r="AJ97">
        <f>CU97*'Value Calculations'!$D$3</f>
        <v>2.8541480003822652</v>
      </c>
      <c r="AK97">
        <f>CV97*'Value Calculations'!$D$4</f>
        <v>4.2329651525804488</v>
      </c>
      <c r="AL97">
        <f>CW97*'Value Calculations'!$D$5</f>
        <v>5.3067621010584309</v>
      </c>
      <c r="AM97">
        <f>CX97*'Value Calculations'!$D$6</f>
        <v>1.1255843872742657</v>
      </c>
      <c r="AN97">
        <f>CY97*'Value Calculations'!$D$7</f>
        <v>0.52730926232755682</v>
      </c>
      <c r="AO97">
        <f>CZ97*'Value Calculations'!$D$8</f>
        <v>5.8950991752362629</v>
      </c>
      <c r="AP97">
        <f>DA97*'Value Calculations'!$D$9</f>
        <v>2.3930976394128178</v>
      </c>
      <c r="AQ97">
        <f>DB97*'Value Calculations'!$D$10</f>
        <v>1.4612658963048188</v>
      </c>
      <c r="AR97">
        <f>DC97*'Value Calculations'!$D$11</f>
        <v>0</v>
      </c>
      <c r="AS97">
        <f>DD97*'Value Calculations'!$D$12</f>
        <v>0</v>
      </c>
      <c r="AT97">
        <f>DE97*'Value Calculations'!$D$13</f>
        <v>6.1909919556951687</v>
      </c>
      <c r="AV97" t="e">
        <f>DH97*'Value Calculations'!$D$3</f>
        <v>#N/A</v>
      </c>
      <c r="AW97" t="e">
        <f>DI97*'Value Calculations'!$D$4</f>
        <v>#N/A</v>
      </c>
      <c r="AX97" t="e">
        <f>DJ97*'Value Calculations'!$D$5</f>
        <v>#N/A</v>
      </c>
      <c r="AY97" t="e">
        <f>DK97*'Value Calculations'!$D$6</f>
        <v>#N/A</v>
      </c>
      <c r="AZ97" t="e">
        <f>DL97*'Value Calculations'!$D$7</f>
        <v>#N/A</v>
      </c>
      <c r="BA97" t="e">
        <f>DM97*'Value Calculations'!$D$8</f>
        <v>#N/A</v>
      </c>
      <c r="BB97" t="e">
        <f>DN97*'Value Calculations'!$D$9</f>
        <v>#N/A</v>
      </c>
      <c r="BC97" t="e">
        <f>DO97*'Value Calculations'!$D$10</f>
        <v>#N/A</v>
      </c>
      <c r="BD97" t="e">
        <f>DP97*'Value Calculations'!$D$11</f>
        <v>#N/A</v>
      </c>
      <c r="BE97" t="e">
        <f>DQ97*'Value Calculations'!$D$12</f>
        <v>#N/A</v>
      </c>
      <c r="BF97" t="e">
        <f>DR97*'Value Calculations'!$D$13</f>
        <v>#N/A</v>
      </c>
      <c r="BH97" t="e">
        <f>DU97*'Value Calculations'!$D$3</f>
        <v>#N/A</v>
      </c>
      <c r="BI97" t="e">
        <f>DV97*'Value Calculations'!$D$4</f>
        <v>#N/A</v>
      </c>
      <c r="BJ97" t="e">
        <f>DW97*'Value Calculations'!$D$5</f>
        <v>#N/A</v>
      </c>
      <c r="BK97" t="e">
        <f>DX97*'Value Calculations'!$D$6</f>
        <v>#N/A</v>
      </c>
      <c r="BL97" t="e">
        <f>DY97*'Value Calculations'!$D$7</f>
        <v>#N/A</v>
      </c>
      <c r="BM97" t="e">
        <f>DZ97*'Value Calculations'!$D$8</f>
        <v>#N/A</v>
      </c>
      <c r="BN97" t="e">
        <f>EA97*'Value Calculations'!$D$9</f>
        <v>#N/A</v>
      </c>
      <c r="BO97" t="e">
        <f>EB97*'Value Calculations'!$D$10</f>
        <v>#N/A</v>
      </c>
      <c r="BP97" t="e">
        <f>EC97*'Value Calculations'!$D$11</f>
        <v>#N/A</v>
      </c>
      <c r="BQ97" t="e">
        <f>ED97*'Value Calculations'!$D$12</f>
        <v>#N/A</v>
      </c>
      <c r="BR97" t="e">
        <f>EE97*'Value Calculations'!$D$13</f>
        <v>#N/A</v>
      </c>
      <c r="BT97">
        <f>VLOOKUP($B97,'Raw Stats'!$CM$3:$DC$528,3,FALSE)</f>
        <v>80</v>
      </c>
      <c r="BU97">
        <f>VLOOKUP($B97,'Raw Stats'!$CM$3:$DC$528,4,FALSE)</f>
        <v>20</v>
      </c>
      <c r="BV97">
        <f>VLOOKUP($B97,'Raw Stats'!$CM$3:$DC$528,5,FALSE)</f>
        <v>26</v>
      </c>
      <c r="BW97">
        <f>VLOOKUP($B97,'Raw Stats'!$CM$3:$DC$528,6,FALSE)</f>
        <v>46</v>
      </c>
      <c r="BX97">
        <f>VLOOKUP($B97,'Raw Stats'!$CM$3:$DC$528,7,FALSE)</f>
        <v>0</v>
      </c>
      <c r="BY97">
        <f>VLOOKUP($B97,'Raw Stats'!$CM$3:$DC$528,8,FALSE)</f>
        <v>20</v>
      </c>
      <c r="BZ97">
        <f>VLOOKUP($B97,'Raw Stats'!$CM$3:$DC$528,9,FALSE)</f>
        <v>149</v>
      </c>
      <c r="CA97">
        <f>VLOOKUP($B97,'Raw Stats'!$CM$3:$DC$528,10,FALSE)</f>
        <v>26</v>
      </c>
      <c r="CB97">
        <f>VLOOKUP($B97,'Raw Stats'!$CM$3:$DC$528,11,FALSE)+VLOOKUP($B97,'Raw Stats'!$CM$3:$DC$528,12,FALSE)</f>
        <v>14</v>
      </c>
      <c r="CC97">
        <f>VLOOKUP($B97,'Raw Stats'!$CM$3:$DC$528,13,FALSE)+VLOOKUP($B97,'Raw Stats'!$CM$3:$DC$528,14,FALSE)</f>
        <v>0</v>
      </c>
      <c r="CD97">
        <f>VLOOKUP($B97,'Raw Stats'!$CM$3:$DC$528,15,FALSE)</f>
        <v>0</v>
      </c>
      <c r="CE97">
        <f>VLOOKUP($B97,'Raw Stats'!$CM$3:$DC$528,16,FALSE)</f>
        <v>150</v>
      </c>
      <c r="CG97">
        <f>VLOOKUP($B97,'Raw Stats'!$BU$3:$CJ$528,3,FALSE)</f>
        <v>69</v>
      </c>
      <c r="CH97">
        <f>VLOOKUP($B97,'Raw Stats'!$BU$3:$CJ$528,4,FALSE)</f>
        <v>16</v>
      </c>
      <c r="CI97">
        <f>VLOOKUP($B97,'Raw Stats'!$BU$3:$CJ$5288,5,FALSE)</f>
        <v>17</v>
      </c>
      <c r="CJ97">
        <f>VLOOKUP($B97,'Raw Stats'!$BU$3:$CJ$528,6,FALSE)</f>
        <v>33</v>
      </c>
      <c r="CK97">
        <f>VLOOKUP($B97,'Raw Stats'!$BU$3:$CJ$528,7,FALSE)</f>
        <v>-15</v>
      </c>
      <c r="CL97">
        <f>VLOOKUP($B97,'Raw Stats'!$BU$3:$CJ$528,8,FALSE)</f>
        <v>18</v>
      </c>
      <c r="CM97">
        <f>VLOOKUP($B97,'Raw Stats'!$BU$3:$CJ$528,9,FALSE)</f>
        <v>118</v>
      </c>
      <c r="CN97">
        <f>VLOOKUP($B97,'Raw Stats'!$BU$3:$CJ$528,10,FALSE)</f>
        <v>28</v>
      </c>
      <c r="CO97">
        <f>VLOOKUP($B97,'Raw Stats'!$BU$3:$CJ$528,11,FALSE)+VLOOKUP($B97,'Raw Stats'!$BU$3:$CJ$528,12,FALSE)</f>
        <v>8</v>
      </c>
      <c r="CP97">
        <f>VLOOKUP($B97,'Raw Stats'!$BU$3:$CJ$528,13,FALSE)+VLOOKUP($B97,'Raw Stats'!$BU$3:$CJ$528,14,FALSE)</f>
        <v>0</v>
      </c>
      <c r="CQ97">
        <f>VLOOKUP($B97,'Raw Stats'!$BU$3:$CJ$528,15,FALSE)</f>
        <v>0</v>
      </c>
      <c r="CR97">
        <f>VLOOKUP($B97,'Raw Stats'!$BU$3:$CJ$528,16,FALSE)</f>
        <v>153</v>
      </c>
      <c r="CT97">
        <f>VLOOKUP($B97,'Raw Stats'!$BC$3:$BR$528,3,FALSE)</f>
        <v>42</v>
      </c>
      <c r="CU97">
        <f>VLOOKUP($B97,'Raw Stats'!$BC$3:$BR$528,4,FALSE)</f>
        <v>7</v>
      </c>
      <c r="CV97">
        <f>VLOOKUP($B97,'Raw Stats'!$BC$3:$BR$5288,5,FALSE)</f>
        <v>13</v>
      </c>
      <c r="CW97">
        <f>VLOOKUP($B97,'Raw Stats'!$BC$3:$BR$52888,6,FALSE)</f>
        <v>20</v>
      </c>
      <c r="CX97">
        <f>VLOOKUP($B97,'Raw Stats'!$BC$3:$BR$5288,7,FALSE)</f>
        <v>9</v>
      </c>
      <c r="CY97">
        <f>VLOOKUP($B97,'Raw Stats'!$BC$3:$BR$5288,8,FALSE)</f>
        <v>6</v>
      </c>
      <c r="CZ97">
        <f>VLOOKUP($B97,'Raw Stats'!$BC$3:$BR$5288,9,FALSE)</f>
        <v>82</v>
      </c>
      <c r="DA97">
        <f>VLOOKUP($B97,'Raw Stats'!$BC$3:$BR$5288,10,FALSE)</f>
        <v>19</v>
      </c>
      <c r="DB97">
        <f>VLOOKUP($B97,'Raw Stats'!$BC$3:$BR$5288,11,FALSE)+VLOOKUP($B97,'Raw Stats'!$BC$3:$BR$5288,12,FALSE)</f>
        <v>4</v>
      </c>
      <c r="DC97">
        <f>VLOOKUP($B97,'Raw Stats'!$BC$3:$BR$5288,13,FALSE)+VLOOKUP($B97,'Raw Stats'!$BC$3:$BR$5288,14,FALSE)</f>
        <v>0</v>
      </c>
      <c r="DD97">
        <f>VLOOKUP($B97,'Raw Stats'!$BC$3:$BR$5288,15,FALSE)</f>
        <v>0</v>
      </c>
      <c r="DE97">
        <f>VLOOKUP($B97,'Raw Stats'!$BC$3:$BR$5288,16,FALSE)</f>
        <v>90</v>
      </c>
      <c r="DG97" t="e">
        <f>VLOOKUP($B97,'Raw Stats'!$AK$3:$AZ$528,3,FALSE)</f>
        <v>#N/A</v>
      </c>
      <c r="DH97" t="e">
        <f>VLOOKUP($B97,'Raw Stats'!$AK$3:$AZ$528,4,FALSE)</f>
        <v>#N/A</v>
      </c>
      <c r="DI97" t="e">
        <f>VLOOKUP($B97,'Raw Stats'!$AK$3:$AZ$528,5,FALSE)</f>
        <v>#N/A</v>
      </c>
      <c r="DJ97" t="e">
        <f>VLOOKUP($B97,'Raw Stats'!$AK$3:$AZ$528,6,FALSE)</f>
        <v>#N/A</v>
      </c>
      <c r="DK97" t="e">
        <f>VLOOKUP($B97,'Raw Stats'!$AK$3:$AZ$528,7,FALSE)</f>
        <v>#N/A</v>
      </c>
      <c r="DL97" t="e">
        <f>VLOOKUP($B97,'Raw Stats'!$AK$3:$AZ$528,8,FALSE)</f>
        <v>#N/A</v>
      </c>
      <c r="DM97" t="e">
        <f>VLOOKUP($B97,'Raw Stats'!$AK$3:$AZ$528,9,FALSE)</f>
        <v>#N/A</v>
      </c>
      <c r="DN97" t="e">
        <f>VLOOKUP($B97,'Raw Stats'!$AK$3:$AZ$528,10,FALSE)</f>
        <v>#N/A</v>
      </c>
      <c r="DO97" t="e">
        <f>VLOOKUP($B97,'Raw Stats'!$AK$3:$AZ$528,11,FALSE)+VLOOKUP($B97,'Raw Stats'!$AK$3:$AZ$528,12,FALSE)</f>
        <v>#N/A</v>
      </c>
      <c r="DP97" t="e">
        <f>VLOOKUP($B97,'Raw Stats'!$AK$3:$AZ$528,13,FALSE)+VLOOKUP($B97,'Raw Stats'!$AK$3:$AZ$528,14,FALSE)</f>
        <v>#N/A</v>
      </c>
      <c r="DQ97" t="e">
        <f>VLOOKUP($B97,'Raw Stats'!$AK$3:$AZ$528,15,FALSE)</f>
        <v>#N/A</v>
      </c>
      <c r="DR97" t="e">
        <f>VLOOKUP($B97,'Raw Stats'!$AK$3:$AZ$528,16,FALSE)</f>
        <v>#N/A</v>
      </c>
      <c r="DT97" t="e">
        <f>VLOOKUP($B97,'Raw Stats'!$S$3:$AH$528,3,FALSE)</f>
        <v>#N/A</v>
      </c>
      <c r="DU97" t="e">
        <f>VLOOKUP($B97,'Raw Stats'!$S$3:$AH$528,4,FALSE)</f>
        <v>#N/A</v>
      </c>
      <c r="DV97" t="e">
        <f>VLOOKUP($B97,'Raw Stats'!$S$3:$AH$528,5,FALSE)</f>
        <v>#N/A</v>
      </c>
      <c r="DW97" t="e">
        <f>VLOOKUP($B97,'Raw Stats'!$S$3:$AH$528,6,FALSE)</f>
        <v>#N/A</v>
      </c>
      <c r="DX97" t="e">
        <f>VLOOKUP($B97,'Raw Stats'!$S$3:$AH$528,7,FALSE)</f>
        <v>#N/A</v>
      </c>
      <c r="DY97" t="e">
        <f>VLOOKUP($B97,'Raw Stats'!$S$3:$AH$528,8,FALSE)</f>
        <v>#N/A</v>
      </c>
      <c r="DZ97" t="e">
        <f>VLOOKUP($B97,'Raw Stats'!$S$3:$AH$528,9,FALSE)</f>
        <v>#N/A</v>
      </c>
      <c r="EA97" t="e">
        <f>VLOOKUP($B97,'Raw Stats'!$S$3:$AH$528,10,FALSE)</f>
        <v>#N/A</v>
      </c>
      <c r="EB97" t="e">
        <f>VLOOKUP($B97,'Raw Stats'!$S$3:$AH$528,11,FALSE)+VLOOKUP($B97,'Raw Stats'!$S$3:$AH$528,12,FALSE)</f>
        <v>#N/A</v>
      </c>
      <c r="EC97" t="e">
        <f>VLOOKUP($B97,'Raw Stats'!$S$3:$AH$528,13,FALSE)+VLOOKUP($B97,'Raw Stats'!$S$3:$AH$528,14,FALSE)</f>
        <v>#N/A</v>
      </c>
      <c r="ED97" t="e">
        <f>VLOOKUP($B97,'Raw Stats'!$S$3:$AH$528,15,FALSE)</f>
        <v>#N/A</v>
      </c>
      <c r="EE97" t="e">
        <f>VLOOKUP($B97,'Raw Stats'!$S$3:$AH$528,16,FALSE)</f>
        <v>#N/A</v>
      </c>
    </row>
    <row r="98" spans="1:135" x14ac:dyDescent="0.2">
      <c r="A98" t="e">
        <f>VLOOKUP(B98,'ALL SKATERS'!$B$3:$I$378,9,FALSE)</f>
        <v>#N/A</v>
      </c>
      <c r="B98" t="s">
        <v>334</v>
      </c>
      <c r="C98" t="e">
        <f t="shared" si="16"/>
        <v>#N/A</v>
      </c>
      <c r="D98">
        <f t="shared" si="17"/>
        <v>0.5286819212915691</v>
      </c>
      <c r="E98">
        <f t="shared" si="18"/>
        <v>0.61278041005967798</v>
      </c>
      <c r="F98">
        <f t="shared" si="19"/>
        <v>0.94524044955402786</v>
      </c>
      <c r="G98">
        <f t="shared" si="20"/>
        <v>1.2276469563808448</v>
      </c>
      <c r="H98" t="e">
        <f>VLOOKUP(B98,'ALL SKATERS'!$B$3:$H$378,7,FALSE)</f>
        <v>#N/A</v>
      </c>
      <c r="I98" s="29" t="e">
        <f t="shared" si="21"/>
        <v>#N/A</v>
      </c>
      <c r="J98" s="29" t="e">
        <f t="shared" si="22"/>
        <v>#N/A</v>
      </c>
      <c r="K98" s="29" t="e">
        <f t="shared" si="23"/>
        <v>#N/A</v>
      </c>
      <c r="L98" t="e">
        <f>BU98*'Value Calculations'!$D$3</f>
        <v>#N/A</v>
      </c>
      <c r="M98" t="e">
        <f>BV98*'Value Calculations'!$D$4</f>
        <v>#N/A</v>
      </c>
      <c r="N98" t="e">
        <f>BW98*'Value Calculations'!$D$5</f>
        <v>#N/A</v>
      </c>
      <c r="O98" t="e">
        <f>BX98*'Value Calculations'!$D$6</f>
        <v>#N/A</v>
      </c>
      <c r="P98" t="e">
        <f>BY98*'Value Calculations'!$D$7</f>
        <v>#N/A</v>
      </c>
      <c r="Q98" t="e">
        <f>BZ98*'Value Calculations'!$D$8</f>
        <v>#N/A</v>
      </c>
      <c r="R98" t="e">
        <f>CA98*'Value Calculations'!$D$9</f>
        <v>#N/A</v>
      </c>
      <c r="S98" t="e">
        <f>CB98*'Value Calculations'!$D$10</f>
        <v>#N/A</v>
      </c>
      <c r="T98" t="e">
        <f>CC98*'Value Calculations'!$D$11</f>
        <v>#N/A</v>
      </c>
      <c r="U98" t="e">
        <f>CD98*'Value Calculations'!$D$12</f>
        <v>#N/A</v>
      </c>
      <c r="V98" t="e">
        <f>CE98*'Value Calculations'!$D$13</f>
        <v>#N/A</v>
      </c>
      <c r="X98">
        <f>CH98*'Value Calculations'!$D$3</f>
        <v>3.6696188576343411</v>
      </c>
      <c r="Y98">
        <f>CI98*'Value Calculations'!$D$4</f>
        <v>5.8610286728036982</v>
      </c>
      <c r="Z98">
        <f>CJ98*'Value Calculations'!$D$5</f>
        <v>7.1641288364288815</v>
      </c>
      <c r="AA98">
        <f>CK98*'Value Calculations'!$D$6</f>
        <v>1.0005194553549028</v>
      </c>
      <c r="AB98">
        <f>CL98*'Value Calculations'!$D$7</f>
        <v>1.0546185246551136</v>
      </c>
      <c r="AC98">
        <f>CM98*'Value Calculations'!$D$8</f>
        <v>1.0783718003480969</v>
      </c>
      <c r="AD98">
        <f>CN98*'Value Calculations'!$D$9</f>
        <v>1.0076200587001338</v>
      </c>
      <c r="AE98">
        <f>CO98*'Value Calculations'!$D$10</f>
        <v>2.9225317926096377</v>
      </c>
      <c r="AF98">
        <f>CP98*'Value Calculations'!$D$11</f>
        <v>0</v>
      </c>
      <c r="AG98">
        <f>CQ98*'Value Calculations'!$D$12</f>
        <v>2.441648218768242</v>
      </c>
      <c r="AH98">
        <f>CR98*'Value Calculations'!$D$13</f>
        <v>7.6355567453573752</v>
      </c>
      <c r="AJ98">
        <f>CU98*'Value Calculations'!$D$3</f>
        <v>4.8928251435124546</v>
      </c>
      <c r="AK98">
        <f>CV98*'Value Calculations'!$D$4</f>
        <v>3.9073524485357991</v>
      </c>
      <c r="AL98">
        <f>CW98*'Value Calculations'!$D$5</f>
        <v>6.3681145212701171</v>
      </c>
      <c r="AM98">
        <f>CX98*'Value Calculations'!$D$6</f>
        <v>-1.2506493191936285</v>
      </c>
      <c r="AN98">
        <f>CY98*'Value Calculations'!$D$7</f>
        <v>2.4607765575285985</v>
      </c>
      <c r="AO98">
        <f>CZ98*'Value Calculations'!$D$8</f>
        <v>0.57513162685231833</v>
      </c>
      <c r="AP98">
        <f>DA98*'Value Calculations'!$D$9</f>
        <v>1.2595250733751673</v>
      </c>
      <c r="AQ98">
        <f>DB98*'Value Calculations'!$D$10</f>
        <v>2.5572153185334328</v>
      </c>
      <c r="AR98">
        <f>DC98*'Value Calculations'!$D$11</f>
        <v>0</v>
      </c>
      <c r="AS98">
        <f>DD98*'Value Calculations'!$D$12</f>
        <v>0.81388273958941404</v>
      </c>
      <c r="AT98">
        <f>DE98*'Value Calculations'!$D$13</f>
        <v>6.6037247527415133</v>
      </c>
      <c r="AV98">
        <f>DH98*'Value Calculations'!$D$3</f>
        <v>10.601121144276986</v>
      </c>
      <c r="AW98">
        <f>DI98*'Value Calculations'!$D$4</f>
        <v>13.024508161785997</v>
      </c>
      <c r="AX98">
        <f>DJ98*'Value Calculations'!$D$5</f>
        <v>17.512314933492821</v>
      </c>
      <c r="AY98">
        <f>DK98*'Value Calculations'!$D$6</f>
        <v>-0.12506493191936285</v>
      </c>
      <c r="AZ98">
        <f>DL98*'Value Calculations'!$D$7</f>
        <v>4.3942438527296401</v>
      </c>
      <c r="BA98">
        <f>DM98*'Value Calculations'!$D$8</f>
        <v>1.6535034272004152</v>
      </c>
      <c r="BB98">
        <f>DN98*'Value Calculations'!$D$9</f>
        <v>2.5190501467503346</v>
      </c>
      <c r="BC98">
        <f>DO98*'Value Calculations'!$D$10</f>
        <v>10.228861274133731</v>
      </c>
      <c r="BD98">
        <f>DP98*'Value Calculations'!$D$11</f>
        <v>0</v>
      </c>
      <c r="BE98">
        <f>DQ98*'Value Calculations'!$D$12</f>
        <v>3.2555309583576562</v>
      </c>
      <c r="BF98">
        <f>DR98*'Value Calculations'!$D$13</f>
        <v>14.445647896622059</v>
      </c>
      <c r="BH98">
        <f>DU98*'Value Calculations'!$D$3</f>
        <v>12.639798287407174</v>
      </c>
      <c r="BI98">
        <f>DV98*'Value Calculations'!$D$4</f>
        <v>15.955022498187846</v>
      </c>
      <c r="BJ98">
        <f>DW98*'Value Calculations'!$D$5</f>
        <v>21.227048404233724</v>
      </c>
      <c r="BK98">
        <f>DX98*'Value Calculations'!$D$6</f>
        <v>0.75038959151617712</v>
      </c>
      <c r="BL98">
        <f>DY98*'Value Calculations'!$D$7</f>
        <v>4.3063589756750478</v>
      </c>
      <c r="BM98">
        <f>DZ98*'Value Calculations'!$D$8</f>
        <v>1.0783718003480969</v>
      </c>
      <c r="BN98">
        <f>EA98*'Value Calculations'!$D$9</f>
        <v>2.5190501467503346</v>
      </c>
      <c r="BO98">
        <f>EB98*'Value Calculations'!$D$10</f>
        <v>12.420760118590961</v>
      </c>
      <c r="BP98">
        <f>EC98*'Value Calculations'!$D$11</f>
        <v>0</v>
      </c>
      <c r="BQ98">
        <f>ED98*'Value Calculations'!$D$12</f>
        <v>4.0694136979470699</v>
      </c>
      <c r="BR98">
        <f>EE98*'Value Calculations'!$D$13</f>
        <v>14.652014295145232</v>
      </c>
      <c r="BT98" t="e">
        <f>VLOOKUP($B98,'Raw Stats'!$CM$3:$DC$528,3,FALSE)</f>
        <v>#N/A</v>
      </c>
      <c r="BU98" t="e">
        <f>VLOOKUP($B98,'Raw Stats'!$CM$3:$DC$528,4,FALSE)</f>
        <v>#N/A</v>
      </c>
      <c r="BV98" t="e">
        <f>VLOOKUP($B98,'Raw Stats'!$CM$3:$DC$528,5,FALSE)</f>
        <v>#N/A</v>
      </c>
      <c r="BW98" t="e">
        <f>VLOOKUP($B98,'Raw Stats'!$CM$3:$DC$528,6,FALSE)</f>
        <v>#N/A</v>
      </c>
      <c r="BX98" t="e">
        <f>VLOOKUP($B98,'Raw Stats'!$CM$3:$DC$528,7,FALSE)</f>
        <v>#N/A</v>
      </c>
      <c r="BY98" t="e">
        <f>VLOOKUP($B98,'Raw Stats'!$CM$3:$DC$528,8,FALSE)</f>
        <v>#N/A</v>
      </c>
      <c r="BZ98" t="e">
        <f>VLOOKUP($B98,'Raw Stats'!$CM$3:$DC$528,9,FALSE)</f>
        <v>#N/A</v>
      </c>
      <c r="CA98" t="e">
        <f>VLOOKUP($B98,'Raw Stats'!$CM$3:$DC$528,10,FALSE)</f>
        <v>#N/A</v>
      </c>
      <c r="CB98" t="e">
        <f>VLOOKUP($B98,'Raw Stats'!$CM$3:$DC$528,11,FALSE)+VLOOKUP($B98,'Raw Stats'!$CM$3:$DC$528,12,FALSE)</f>
        <v>#N/A</v>
      </c>
      <c r="CC98" t="e">
        <f>VLOOKUP($B98,'Raw Stats'!$CM$3:$DC$528,13,FALSE)+VLOOKUP($B98,'Raw Stats'!$CM$3:$DC$528,14,FALSE)</f>
        <v>#N/A</v>
      </c>
      <c r="CD98" t="e">
        <f>VLOOKUP($B98,'Raw Stats'!$CM$3:$DC$528,15,FALSE)</f>
        <v>#N/A</v>
      </c>
      <c r="CE98" t="e">
        <f>VLOOKUP($B98,'Raw Stats'!$CM$3:$DC$528,16,FALSE)</f>
        <v>#N/A</v>
      </c>
      <c r="CG98">
        <f>VLOOKUP($B98,'Raw Stats'!$BU$3:$CJ$528,3,FALSE)</f>
        <v>64</v>
      </c>
      <c r="CH98">
        <f>VLOOKUP($B98,'Raw Stats'!$BU$3:$CJ$528,4,FALSE)</f>
        <v>9</v>
      </c>
      <c r="CI98">
        <f>VLOOKUP($B98,'Raw Stats'!$BU$3:$CJ$5288,5,FALSE)</f>
        <v>18</v>
      </c>
      <c r="CJ98">
        <f>VLOOKUP($B98,'Raw Stats'!$BU$3:$CJ$528,6,FALSE)</f>
        <v>27</v>
      </c>
      <c r="CK98">
        <f>VLOOKUP($B98,'Raw Stats'!$BU$3:$CJ$528,7,FALSE)</f>
        <v>8</v>
      </c>
      <c r="CL98">
        <f>VLOOKUP($B98,'Raw Stats'!$BU$3:$CJ$528,8,FALSE)</f>
        <v>12</v>
      </c>
      <c r="CM98">
        <f>VLOOKUP($B98,'Raw Stats'!$BU$3:$CJ$528,9,FALSE)</f>
        <v>15</v>
      </c>
      <c r="CN98">
        <f>VLOOKUP($B98,'Raw Stats'!$BU$3:$CJ$528,10,FALSE)</f>
        <v>8</v>
      </c>
      <c r="CO98">
        <f>VLOOKUP($B98,'Raw Stats'!$BU$3:$CJ$528,11,FALSE)+VLOOKUP($B98,'Raw Stats'!$BU$3:$CJ$528,12,FALSE)</f>
        <v>8</v>
      </c>
      <c r="CP98">
        <f>VLOOKUP($B98,'Raw Stats'!$BU$3:$CJ$528,13,FALSE)+VLOOKUP($B98,'Raw Stats'!$BU$3:$CJ$528,14,FALSE)</f>
        <v>0</v>
      </c>
      <c r="CQ98">
        <f>VLOOKUP($B98,'Raw Stats'!$BU$3:$CJ$528,15,FALSE)</f>
        <v>3</v>
      </c>
      <c r="CR98">
        <f>VLOOKUP($B98,'Raw Stats'!$BU$3:$CJ$528,16,FALSE)</f>
        <v>111</v>
      </c>
      <c r="CT98">
        <f>VLOOKUP($B98,'Raw Stats'!$BC$3:$BR$528,3,FALSE)</f>
        <v>46</v>
      </c>
      <c r="CU98">
        <f>VLOOKUP($B98,'Raw Stats'!$BC$3:$BR$528,4,FALSE)</f>
        <v>12</v>
      </c>
      <c r="CV98">
        <f>VLOOKUP($B98,'Raw Stats'!$BC$3:$BR$5288,5,FALSE)</f>
        <v>12</v>
      </c>
      <c r="CW98">
        <f>VLOOKUP($B98,'Raw Stats'!$BC$3:$BR$52888,6,FALSE)</f>
        <v>24</v>
      </c>
      <c r="CX98">
        <f>VLOOKUP($B98,'Raw Stats'!$BC$3:$BR$5288,7,FALSE)</f>
        <v>-10</v>
      </c>
      <c r="CY98">
        <f>VLOOKUP($B98,'Raw Stats'!$BC$3:$BR$5288,8,FALSE)</f>
        <v>28</v>
      </c>
      <c r="CZ98">
        <f>VLOOKUP($B98,'Raw Stats'!$BC$3:$BR$5288,9,FALSE)</f>
        <v>8</v>
      </c>
      <c r="DA98">
        <f>VLOOKUP($B98,'Raw Stats'!$BC$3:$BR$5288,10,FALSE)</f>
        <v>10</v>
      </c>
      <c r="DB98">
        <f>VLOOKUP($B98,'Raw Stats'!$BC$3:$BR$5288,11,FALSE)+VLOOKUP($B98,'Raw Stats'!$BC$3:$BR$5288,12,FALSE)</f>
        <v>7</v>
      </c>
      <c r="DC98">
        <f>VLOOKUP($B98,'Raw Stats'!$BC$3:$BR$5288,13,FALSE)+VLOOKUP($B98,'Raw Stats'!$BC$3:$BR$5288,14,FALSE)</f>
        <v>0</v>
      </c>
      <c r="DD98">
        <f>VLOOKUP($B98,'Raw Stats'!$BC$3:$BR$5288,15,FALSE)</f>
        <v>1</v>
      </c>
      <c r="DE98">
        <f>VLOOKUP($B98,'Raw Stats'!$BC$3:$BR$5288,16,FALSE)</f>
        <v>96</v>
      </c>
      <c r="DG98">
        <f>VLOOKUP($B98,'Raw Stats'!$AK$3:$AZ$528,3,FALSE)</f>
        <v>82</v>
      </c>
      <c r="DH98">
        <f>VLOOKUP($B98,'Raw Stats'!$AK$3:$AZ$528,4,FALSE)</f>
        <v>26</v>
      </c>
      <c r="DI98">
        <f>VLOOKUP($B98,'Raw Stats'!$AK$3:$AZ$528,5,FALSE)</f>
        <v>40</v>
      </c>
      <c r="DJ98">
        <f>VLOOKUP($B98,'Raw Stats'!$AK$3:$AZ$528,6,FALSE)</f>
        <v>66</v>
      </c>
      <c r="DK98">
        <f>VLOOKUP($B98,'Raw Stats'!$AK$3:$AZ$528,7,FALSE)</f>
        <v>-1</v>
      </c>
      <c r="DL98">
        <f>VLOOKUP($B98,'Raw Stats'!$AK$3:$AZ$528,8,FALSE)</f>
        <v>50</v>
      </c>
      <c r="DM98">
        <f>VLOOKUP($B98,'Raw Stats'!$AK$3:$AZ$528,9,FALSE)</f>
        <v>23</v>
      </c>
      <c r="DN98">
        <f>VLOOKUP($B98,'Raw Stats'!$AK$3:$AZ$528,10,FALSE)</f>
        <v>20</v>
      </c>
      <c r="DO98">
        <f>VLOOKUP($B98,'Raw Stats'!$AK$3:$AZ$528,11,FALSE)+VLOOKUP($B98,'Raw Stats'!$AK$3:$AZ$528,12,FALSE)</f>
        <v>28</v>
      </c>
      <c r="DP98">
        <f>VLOOKUP($B98,'Raw Stats'!$AK$3:$AZ$528,13,FALSE)+VLOOKUP($B98,'Raw Stats'!$AK$3:$AZ$528,14,FALSE)</f>
        <v>0</v>
      </c>
      <c r="DQ98">
        <f>VLOOKUP($B98,'Raw Stats'!$AK$3:$AZ$528,15,FALSE)</f>
        <v>4</v>
      </c>
      <c r="DR98">
        <f>VLOOKUP($B98,'Raw Stats'!$AK$3:$AZ$528,16,FALSE)</f>
        <v>210</v>
      </c>
      <c r="DT98">
        <f>VLOOKUP($B98,'Raw Stats'!$S$3:$AH$528,3,FALSE)</f>
        <v>73</v>
      </c>
      <c r="DU98">
        <f>VLOOKUP($B98,'Raw Stats'!$S$3:$AH$528,4,FALSE)</f>
        <v>31</v>
      </c>
      <c r="DV98">
        <f>VLOOKUP($B98,'Raw Stats'!$S$3:$AH$528,5,FALSE)</f>
        <v>49</v>
      </c>
      <c r="DW98">
        <f>VLOOKUP($B98,'Raw Stats'!$S$3:$AH$528,6,FALSE)</f>
        <v>80</v>
      </c>
      <c r="DX98">
        <f>VLOOKUP($B98,'Raw Stats'!$S$3:$AH$528,7,FALSE)</f>
        <v>6</v>
      </c>
      <c r="DY98">
        <f>VLOOKUP($B98,'Raw Stats'!$S$3:$AH$528,8,FALSE)</f>
        <v>49</v>
      </c>
      <c r="DZ98">
        <f>VLOOKUP($B98,'Raw Stats'!$S$3:$AH$528,9,FALSE)</f>
        <v>15</v>
      </c>
      <c r="EA98">
        <f>VLOOKUP($B98,'Raw Stats'!$S$3:$AH$528,10,FALSE)</f>
        <v>20</v>
      </c>
      <c r="EB98">
        <f>VLOOKUP($B98,'Raw Stats'!$S$3:$AH$528,11,FALSE)+VLOOKUP($B98,'Raw Stats'!$S$3:$AH$528,12,FALSE)</f>
        <v>34</v>
      </c>
      <c r="EC98">
        <f>VLOOKUP($B98,'Raw Stats'!$S$3:$AH$528,13,FALSE)+VLOOKUP($B98,'Raw Stats'!$S$3:$AH$528,14,FALSE)</f>
        <v>0</v>
      </c>
      <c r="ED98">
        <f>VLOOKUP($B98,'Raw Stats'!$S$3:$AH$528,15,FALSE)</f>
        <v>5</v>
      </c>
      <c r="EE98">
        <f>VLOOKUP($B98,'Raw Stats'!$S$3:$AH$528,16,FALSE)</f>
        <v>213</v>
      </c>
    </row>
    <row r="99" spans="1:135" x14ac:dyDescent="0.2">
      <c r="A99" t="e">
        <f>VLOOKUP(B99,'ALL SKATERS'!$B$3:$I$378,9,FALSE)</f>
        <v>#REF!</v>
      </c>
      <c r="B99" t="s">
        <v>286</v>
      </c>
      <c r="C99">
        <f t="shared" si="16"/>
        <v>0.6687752866810831</v>
      </c>
      <c r="D99">
        <f t="shared" si="17"/>
        <v>0.6107792967833654</v>
      </c>
      <c r="E99">
        <f t="shared" si="18"/>
        <v>0.66929990706237874</v>
      </c>
      <c r="F99" t="e">
        <f t="shared" si="19"/>
        <v>#N/A</v>
      </c>
      <c r="G99">
        <f t="shared" si="20"/>
        <v>0.58914451962617731</v>
      </c>
      <c r="H99">
        <f>VLOOKUP(B99,'ALL SKATERS'!$B$3:$H$378,7,FALSE)</f>
        <v>0</v>
      </c>
      <c r="I99" s="29" t="e">
        <f>(H99-0.96)/A99*100</f>
        <v>#REF!</v>
      </c>
      <c r="J99" s="29">
        <f t="shared" si="22"/>
        <v>-97</v>
      </c>
      <c r="K99" s="29">
        <f t="shared" si="23"/>
        <v>-0.96</v>
      </c>
      <c r="L99">
        <f>BU99*'Value Calculations'!$D$3</f>
        <v>7.7469731438947198</v>
      </c>
      <c r="M99">
        <f>BV99*'Value Calculations'!$D$4</f>
        <v>4.5585778566250994</v>
      </c>
      <c r="N99">
        <f>BW99*'Value Calculations'!$D$5</f>
        <v>8.7561574667464104</v>
      </c>
      <c r="O99">
        <f>BX99*'Value Calculations'!$D$6</f>
        <v>1.0005194553549028</v>
      </c>
      <c r="P99">
        <f>BY99*'Value Calculations'!$D$7</f>
        <v>1.7576975410918561</v>
      </c>
      <c r="Q99">
        <f>BZ99*'Value Calculations'!$D$8</f>
        <v>6.0388820819493425</v>
      </c>
      <c r="R99">
        <f>CA99*'Value Calculations'!$D$9</f>
        <v>5.9197678448632862</v>
      </c>
      <c r="S99">
        <f>CB99*'Value Calculations'!$D$10</f>
        <v>0.36531647407620471</v>
      </c>
      <c r="T99">
        <f>CC99*'Value Calculations'!$D$11</f>
        <v>0.9907141480249374</v>
      </c>
      <c r="U99">
        <f>CD99*'Value Calculations'!$D$12</f>
        <v>3.2555309583576562</v>
      </c>
      <c r="V99">
        <f>CE99*'Value Calculations'!$D$13</f>
        <v>9.7680095300968226</v>
      </c>
      <c r="X99">
        <f>CH99*'Value Calculations'!$D$3</f>
        <v>5.300560572138493</v>
      </c>
      <c r="Y99">
        <f>CI99*'Value Calculations'!$D$4</f>
        <v>5.8610286728036982</v>
      </c>
      <c r="Z99">
        <f>CJ99*'Value Calculations'!$D$5</f>
        <v>8.2254812566405686</v>
      </c>
      <c r="AA99">
        <f>CK99*'Value Calculations'!$D$6</f>
        <v>0</v>
      </c>
      <c r="AB99">
        <f>CL99*'Value Calculations'!$D$7</f>
        <v>2.8123160657469697</v>
      </c>
      <c r="AC99">
        <f>CM99*'Value Calculations'!$D$8</f>
        <v>5.8232077218797231</v>
      </c>
      <c r="AD99">
        <f>CN99*'Value Calculations'!$D$9</f>
        <v>4.156432742138052</v>
      </c>
      <c r="AE99">
        <f>CO99*'Value Calculations'!$D$10</f>
        <v>0.36531647407620471</v>
      </c>
      <c r="AF99">
        <f>CP99*'Value Calculations'!$D$11</f>
        <v>0.9907141480249374</v>
      </c>
      <c r="AG99">
        <f>CQ99*'Value Calculations'!$D$12</f>
        <v>1.6277654791788281</v>
      </c>
      <c r="AH99">
        <f>CR99*'Value Calculations'!$D$13</f>
        <v>9.4240655325582008</v>
      </c>
      <c r="AJ99">
        <f>CU99*'Value Calculations'!$D$3</f>
        <v>3.6696188576343411</v>
      </c>
      <c r="AK99">
        <f>CV99*'Value Calculations'!$D$4</f>
        <v>2.6049016323571994</v>
      </c>
      <c r="AL99">
        <f>CW99*'Value Calculations'!$D$5</f>
        <v>4.5107477858996665</v>
      </c>
      <c r="AM99">
        <f>CX99*'Value Calculations'!$D$6</f>
        <v>1.75090904687108</v>
      </c>
      <c r="AN99">
        <f>CY99*'Value Calculations'!$D$7</f>
        <v>0.87884877054592803</v>
      </c>
      <c r="AO99">
        <f>CZ99*'Value Calculations'!$D$8</f>
        <v>2.5880923208354325</v>
      </c>
      <c r="AP99">
        <f>DA99*'Value Calculations'!$D$9</f>
        <v>2.770955161425368</v>
      </c>
      <c r="AQ99">
        <f>DB99*'Value Calculations'!$D$10</f>
        <v>1.0959494222286141</v>
      </c>
      <c r="AR99">
        <f>DC99*'Value Calculations'!$D$11</f>
        <v>0.9907141480249374</v>
      </c>
      <c r="AS99">
        <f>DD99*'Value Calculations'!$D$12</f>
        <v>1.6277654791788281</v>
      </c>
      <c r="AT99">
        <f>DE99*'Value Calculations'!$D$13</f>
        <v>4.952793564556135</v>
      </c>
      <c r="AV99" t="e">
        <f>DH99*'Value Calculations'!$D$3</f>
        <v>#N/A</v>
      </c>
      <c r="AW99" t="e">
        <f>DI99*'Value Calculations'!$D$4</f>
        <v>#N/A</v>
      </c>
      <c r="AX99" t="e">
        <f>DJ99*'Value Calculations'!$D$5</f>
        <v>#N/A</v>
      </c>
      <c r="AY99" t="e">
        <f>DK99*'Value Calculations'!$D$6</f>
        <v>#N/A</v>
      </c>
      <c r="AZ99" t="e">
        <f>DL99*'Value Calculations'!$D$7</f>
        <v>#N/A</v>
      </c>
      <c r="BA99" t="e">
        <f>DM99*'Value Calculations'!$D$8</f>
        <v>#N/A</v>
      </c>
      <c r="BB99" t="e">
        <f>DN99*'Value Calculations'!$D$9</f>
        <v>#N/A</v>
      </c>
      <c r="BC99" t="e">
        <f>DO99*'Value Calculations'!$D$10</f>
        <v>#N/A</v>
      </c>
      <c r="BD99" t="e">
        <f>DP99*'Value Calculations'!$D$11</f>
        <v>#N/A</v>
      </c>
      <c r="BE99" t="e">
        <f>DQ99*'Value Calculations'!$D$12</f>
        <v>#N/A</v>
      </c>
      <c r="BF99" t="e">
        <f>DR99*'Value Calculations'!$D$13</f>
        <v>#N/A</v>
      </c>
      <c r="BH99">
        <f>DU99*'Value Calculations'!$D$3</f>
        <v>4.0773542862603787</v>
      </c>
      <c r="BI99">
        <f>DV99*'Value Calculations'!$D$4</f>
        <v>3.2561270404464993</v>
      </c>
      <c r="BJ99">
        <f>DW99*'Value Calculations'!$D$5</f>
        <v>5.3067621010584309</v>
      </c>
      <c r="BK99">
        <f>DX99*'Value Calculations'!$D$6</f>
        <v>0</v>
      </c>
      <c r="BL99">
        <f>DY99*'Value Calculations'!$D$7</f>
        <v>1.4061580328734848</v>
      </c>
      <c r="BM99">
        <f>DZ99*'Value Calculations'!$D$8</f>
        <v>2.4443094141223529</v>
      </c>
      <c r="BN99">
        <f>EA99*'Value Calculations'!$D$9</f>
        <v>2.5190501467503346</v>
      </c>
      <c r="BO99">
        <f>EB99*'Value Calculations'!$D$10</f>
        <v>2.5572153185334328</v>
      </c>
      <c r="BP99">
        <f>EC99*'Value Calculations'!$D$11</f>
        <v>0</v>
      </c>
      <c r="BQ99">
        <f>ED99*'Value Calculations'!$D$12</f>
        <v>0.81388273958941404</v>
      </c>
      <c r="BR99">
        <f>EE99*'Value Calculations'!$D$13</f>
        <v>8.2546559409268916</v>
      </c>
      <c r="BT99">
        <f>VLOOKUP($B99,'Raw Stats'!$CM$3:$DC$528,3,FALSE)</f>
        <v>75</v>
      </c>
      <c r="BU99">
        <f>VLOOKUP($B99,'Raw Stats'!$CM$3:$DC$528,4,FALSE)</f>
        <v>19</v>
      </c>
      <c r="BV99">
        <f>VLOOKUP($B99,'Raw Stats'!$CM$3:$DC$528,5,FALSE)</f>
        <v>14</v>
      </c>
      <c r="BW99">
        <f>VLOOKUP($B99,'Raw Stats'!$CM$3:$DC$528,6,FALSE)</f>
        <v>33</v>
      </c>
      <c r="BX99">
        <f>VLOOKUP($B99,'Raw Stats'!$CM$3:$DC$528,7,FALSE)</f>
        <v>8</v>
      </c>
      <c r="BY99">
        <f>VLOOKUP($B99,'Raw Stats'!$CM$3:$DC$528,8,FALSE)</f>
        <v>20</v>
      </c>
      <c r="BZ99">
        <f>VLOOKUP($B99,'Raw Stats'!$CM$3:$DC$528,9,FALSE)</f>
        <v>84</v>
      </c>
      <c r="CA99">
        <f>VLOOKUP($B99,'Raw Stats'!$CM$3:$DC$528,10,FALSE)</f>
        <v>47</v>
      </c>
      <c r="CB99">
        <f>VLOOKUP($B99,'Raw Stats'!$CM$3:$DC$528,11,FALSE)+VLOOKUP($B99,'Raw Stats'!$CM$3:$DC$528,12,FALSE)</f>
        <v>1</v>
      </c>
      <c r="CC99">
        <f>VLOOKUP($B99,'Raw Stats'!$CM$3:$DC$528,13,FALSE)+VLOOKUP($B99,'Raw Stats'!$CM$3:$DC$528,14,FALSE)</f>
        <v>1</v>
      </c>
      <c r="CD99">
        <f>VLOOKUP($B99,'Raw Stats'!$CM$3:$DC$528,15,FALSE)</f>
        <v>4</v>
      </c>
      <c r="CE99">
        <f>VLOOKUP($B99,'Raw Stats'!$CM$3:$DC$528,16,FALSE)</f>
        <v>142</v>
      </c>
      <c r="CG99">
        <f>VLOOKUP($B99,'Raw Stats'!$BU$3:$CJ$528,3,FALSE)</f>
        <v>73</v>
      </c>
      <c r="CH99">
        <f>VLOOKUP($B99,'Raw Stats'!$BU$3:$CJ$528,4,FALSE)</f>
        <v>13</v>
      </c>
      <c r="CI99">
        <f>VLOOKUP($B99,'Raw Stats'!$BU$3:$CJ$5288,5,FALSE)</f>
        <v>18</v>
      </c>
      <c r="CJ99">
        <f>VLOOKUP($B99,'Raw Stats'!$BU$3:$CJ$528,6,FALSE)</f>
        <v>31</v>
      </c>
      <c r="CK99">
        <f>VLOOKUP($B99,'Raw Stats'!$BU$3:$CJ$528,7,FALSE)</f>
        <v>0</v>
      </c>
      <c r="CL99">
        <f>VLOOKUP($B99,'Raw Stats'!$BU$3:$CJ$528,8,FALSE)</f>
        <v>32</v>
      </c>
      <c r="CM99">
        <f>VLOOKUP($B99,'Raw Stats'!$BU$3:$CJ$528,9,FALSE)</f>
        <v>81</v>
      </c>
      <c r="CN99">
        <f>VLOOKUP($B99,'Raw Stats'!$BU$3:$CJ$528,10,FALSE)</f>
        <v>33</v>
      </c>
      <c r="CO99">
        <f>VLOOKUP($B99,'Raw Stats'!$BU$3:$CJ$528,11,FALSE)+VLOOKUP($B99,'Raw Stats'!$BU$3:$CJ$528,12,FALSE)</f>
        <v>1</v>
      </c>
      <c r="CP99">
        <f>VLOOKUP($B99,'Raw Stats'!$BU$3:$CJ$528,13,FALSE)+VLOOKUP($B99,'Raw Stats'!$BU$3:$CJ$528,14,FALSE)</f>
        <v>1</v>
      </c>
      <c r="CQ99">
        <f>VLOOKUP($B99,'Raw Stats'!$BU$3:$CJ$528,15,FALSE)</f>
        <v>2</v>
      </c>
      <c r="CR99">
        <f>VLOOKUP($B99,'Raw Stats'!$BU$3:$CJ$528,16,FALSE)</f>
        <v>137</v>
      </c>
      <c r="CT99">
        <f>VLOOKUP($B99,'Raw Stats'!$BC$3:$BR$528,3,FALSE)</f>
        <v>41</v>
      </c>
      <c r="CU99">
        <f>VLOOKUP($B99,'Raw Stats'!$BC$3:$BR$528,4,FALSE)</f>
        <v>9</v>
      </c>
      <c r="CV99">
        <f>VLOOKUP($B99,'Raw Stats'!$BC$3:$BR$5288,5,FALSE)</f>
        <v>8</v>
      </c>
      <c r="CW99">
        <f>VLOOKUP($B99,'Raw Stats'!$BC$3:$BR$52888,6,FALSE)</f>
        <v>17</v>
      </c>
      <c r="CX99">
        <f>VLOOKUP($B99,'Raw Stats'!$BC$3:$BR$5288,7,FALSE)</f>
        <v>14</v>
      </c>
      <c r="CY99">
        <f>VLOOKUP($B99,'Raw Stats'!$BC$3:$BR$5288,8,FALSE)</f>
        <v>10</v>
      </c>
      <c r="CZ99">
        <f>VLOOKUP($B99,'Raw Stats'!$BC$3:$BR$5288,9,FALSE)</f>
        <v>36</v>
      </c>
      <c r="DA99">
        <f>VLOOKUP($B99,'Raw Stats'!$BC$3:$BR$5288,10,FALSE)</f>
        <v>22</v>
      </c>
      <c r="DB99">
        <f>VLOOKUP($B99,'Raw Stats'!$BC$3:$BR$5288,11,FALSE)+VLOOKUP($B99,'Raw Stats'!$BC$3:$BR$5288,12,FALSE)</f>
        <v>3</v>
      </c>
      <c r="DC99">
        <f>VLOOKUP($B99,'Raw Stats'!$BC$3:$BR$5288,13,FALSE)+VLOOKUP($B99,'Raw Stats'!$BC$3:$BR$5288,14,FALSE)</f>
        <v>1</v>
      </c>
      <c r="DD99">
        <f>VLOOKUP($B99,'Raw Stats'!$BC$3:$BR$5288,15,FALSE)</f>
        <v>2</v>
      </c>
      <c r="DE99">
        <f>VLOOKUP($B99,'Raw Stats'!$BC$3:$BR$5288,16,FALSE)</f>
        <v>72</v>
      </c>
      <c r="DG99" t="e">
        <f>VLOOKUP($B99,'Raw Stats'!$AK$3:$AZ$528,3,FALSE)</f>
        <v>#N/A</v>
      </c>
      <c r="DH99" t="e">
        <f>VLOOKUP($B99,'Raw Stats'!$AK$3:$AZ$528,4,FALSE)</f>
        <v>#N/A</v>
      </c>
      <c r="DI99" t="e">
        <f>VLOOKUP($B99,'Raw Stats'!$AK$3:$AZ$528,5,FALSE)</f>
        <v>#N/A</v>
      </c>
      <c r="DJ99" t="e">
        <f>VLOOKUP($B99,'Raw Stats'!$AK$3:$AZ$528,6,FALSE)</f>
        <v>#N/A</v>
      </c>
      <c r="DK99" t="e">
        <f>VLOOKUP($B99,'Raw Stats'!$AK$3:$AZ$528,7,FALSE)</f>
        <v>#N/A</v>
      </c>
      <c r="DL99" t="e">
        <f>VLOOKUP($B99,'Raw Stats'!$AK$3:$AZ$528,8,FALSE)</f>
        <v>#N/A</v>
      </c>
      <c r="DM99" t="e">
        <f>VLOOKUP($B99,'Raw Stats'!$AK$3:$AZ$528,9,FALSE)</f>
        <v>#N/A</v>
      </c>
      <c r="DN99" t="e">
        <f>VLOOKUP($B99,'Raw Stats'!$AK$3:$AZ$528,10,FALSE)</f>
        <v>#N/A</v>
      </c>
      <c r="DO99" t="e">
        <f>VLOOKUP($B99,'Raw Stats'!$AK$3:$AZ$528,11,FALSE)+VLOOKUP($B99,'Raw Stats'!$AK$3:$AZ$528,12,FALSE)</f>
        <v>#N/A</v>
      </c>
      <c r="DP99" t="e">
        <f>VLOOKUP($B99,'Raw Stats'!$AK$3:$AZ$528,13,FALSE)+VLOOKUP($B99,'Raw Stats'!$AK$3:$AZ$528,14,FALSE)</f>
        <v>#N/A</v>
      </c>
      <c r="DQ99" t="e">
        <f>VLOOKUP($B99,'Raw Stats'!$AK$3:$AZ$528,15,FALSE)</f>
        <v>#N/A</v>
      </c>
      <c r="DR99" t="e">
        <f>VLOOKUP($B99,'Raw Stats'!$AK$3:$AZ$528,16,FALSE)</f>
        <v>#N/A</v>
      </c>
      <c r="DT99">
        <f>VLOOKUP($B99,'Raw Stats'!$S$3:$AH$528,3,FALSE)</f>
        <v>52</v>
      </c>
      <c r="DU99">
        <f>VLOOKUP($B99,'Raw Stats'!$S$3:$AH$528,4,FALSE)</f>
        <v>10</v>
      </c>
      <c r="DV99">
        <f>VLOOKUP($B99,'Raw Stats'!$S$3:$AH$528,5,FALSE)</f>
        <v>10</v>
      </c>
      <c r="DW99">
        <f>VLOOKUP($B99,'Raw Stats'!$S$3:$AH$528,6,FALSE)</f>
        <v>20</v>
      </c>
      <c r="DX99">
        <f>VLOOKUP($B99,'Raw Stats'!$S$3:$AH$528,7,FALSE)</f>
        <v>0</v>
      </c>
      <c r="DY99">
        <f>VLOOKUP($B99,'Raw Stats'!$S$3:$AH$528,8,FALSE)</f>
        <v>16</v>
      </c>
      <c r="DZ99">
        <f>VLOOKUP($B99,'Raw Stats'!$S$3:$AH$528,9,FALSE)</f>
        <v>34</v>
      </c>
      <c r="EA99">
        <f>VLOOKUP($B99,'Raw Stats'!$S$3:$AH$528,10,FALSE)</f>
        <v>20</v>
      </c>
      <c r="EB99">
        <f>VLOOKUP($B99,'Raw Stats'!$S$3:$AH$528,11,FALSE)+VLOOKUP($B99,'Raw Stats'!$S$3:$AH$528,12,FALSE)</f>
        <v>7</v>
      </c>
      <c r="EC99">
        <f>VLOOKUP($B99,'Raw Stats'!$S$3:$AH$528,13,FALSE)+VLOOKUP($B99,'Raw Stats'!$S$3:$AH$528,14,FALSE)</f>
        <v>0</v>
      </c>
      <c r="ED99">
        <f>VLOOKUP($B99,'Raw Stats'!$S$3:$AH$528,15,FALSE)</f>
        <v>1</v>
      </c>
      <c r="EE99">
        <f>VLOOKUP($B99,'Raw Stats'!$S$3:$AH$528,16,FALSE)</f>
        <v>120</v>
      </c>
    </row>
    <row r="100" spans="1:135" x14ac:dyDescent="0.2">
      <c r="A100" t="e">
        <f>VLOOKUP(B100,'ALL SKATERS'!$B$3:$I$378,9,FALSE)</f>
        <v>#REF!</v>
      </c>
      <c r="B100" t="s">
        <v>283</v>
      </c>
      <c r="C100">
        <f t="shared" si="16"/>
        <v>0.55204352762216014</v>
      </c>
      <c r="D100">
        <f t="shared" si="17"/>
        <v>0.61371039057451149</v>
      </c>
      <c r="E100">
        <f t="shared" si="18"/>
        <v>1.14983713749084</v>
      </c>
      <c r="F100" t="e">
        <f t="shared" si="19"/>
        <v>#N/A</v>
      </c>
      <c r="G100" t="e">
        <f t="shared" si="20"/>
        <v>#N/A</v>
      </c>
      <c r="H100">
        <f>VLOOKUP(B100,'ALL SKATERS'!$B$3:$H$378,7,FALSE)</f>
        <v>0</v>
      </c>
      <c r="I100" s="29" t="e">
        <f>(H100-0.96)/A100*100</f>
        <v>#REF!</v>
      </c>
      <c r="J100" s="29">
        <f t="shared" si="22"/>
        <v>-97</v>
      </c>
      <c r="K100" s="29">
        <f t="shared" si="23"/>
        <v>-0.96</v>
      </c>
      <c r="L100">
        <f>BU100*'Value Calculations'!$D$3</f>
        <v>4.4850897148864171</v>
      </c>
      <c r="M100">
        <f>BV100*'Value Calculations'!$D$4</f>
        <v>4.8841905606697491</v>
      </c>
      <c r="N100">
        <f>BW100*'Value Calculations'!$D$5</f>
        <v>6.8987907313759607</v>
      </c>
      <c r="O100">
        <f>BX100*'Value Calculations'!$D$6</f>
        <v>-0.62532465959681427</v>
      </c>
      <c r="P100">
        <f>BY100*'Value Calculations'!$D$7</f>
        <v>5.8882867626577173</v>
      </c>
      <c r="Q100">
        <f>BZ100*'Value Calculations'!$D$8</f>
        <v>6.6859051621582006</v>
      </c>
      <c r="R100">
        <f>CA100*'Value Calculations'!$D$9</f>
        <v>2.5190501467503346</v>
      </c>
      <c r="S100">
        <f>CB100*'Value Calculations'!$D$10</f>
        <v>2.1918988444572283</v>
      </c>
      <c r="T100">
        <f>CC100*'Value Calculations'!$D$11</f>
        <v>0.9907141480249374</v>
      </c>
      <c r="U100">
        <f>CD100*'Value Calculations'!$D$12</f>
        <v>0.81388273958941404</v>
      </c>
      <c r="V100">
        <f>CE100*'Value Calculations'!$D$13</f>
        <v>7.2228239483110297</v>
      </c>
      <c r="X100">
        <f>CH100*'Value Calculations'!$D$3</f>
        <v>5.300560572138493</v>
      </c>
      <c r="Y100">
        <f>CI100*'Value Calculations'!$D$4</f>
        <v>7.1634794889822988</v>
      </c>
      <c r="Z100">
        <f>CJ100*'Value Calculations'!$D$5</f>
        <v>9.2868336768522539</v>
      </c>
      <c r="AA100">
        <f>CK100*'Value Calculations'!$D$6</f>
        <v>-2.6263635703066202</v>
      </c>
      <c r="AB100">
        <f>CL100*'Value Calculations'!$D$7</f>
        <v>3.3396253280745265</v>
      </c>
      <c r="AC100">
        <f>CM100*'Value Calculations'!$D$8</f>
        <v>5.4637504550970242</v>
      </c>
      <c r="AD100">
        <f>CN100*'Value Calculations'!$D$9</f>
        <v>2.6450026540878513</v>
      </c>
      <c r="AE100">
        <f>CO100*'Value Calculations'!$D$10</f>
        <v>4.7491141629906615</v>
      </c>
      <c r="AF100">
        <f>CP100*'Value Calculations'!$D$11</f>
        <v>0</v>
      </c>
      <c r="AG100">
        <f>CQ100*'Value Calculations'!$D$12</f>
        <v>3.2555309583576562</v>
      </c>
      <c r="AH100">
        <f>CR100*'Value Calculations'!$D$13</f>
        <v>9.9055871291122699</v>
      </c>
      <c r="AJ100">
        <f>CU100*'Value Calculations'!$D$3</f>
        <v>2.4464125717562273</v>
      </c>
      <c r="AK100">
        <f>CV100*'Value Calculations'!$D$4</f>
        <v>0.32561270404464993</v>
      </c>
      <c r="AL100">
        <f>CW100*'Value Calculations'!$D$5</f>
        <v>1.8573667353704508</v>
      </c>
      <c r="AM100">
        <f>CX100*'Value Calculations'!$D$6</f>
        <v>0.37519479575808856</v>
      </c>
      <c r="AN100">
        <f>CY100*'Value Calculations'!$D$7</f>
        <v>0</v>
      </c>
      <c r="AO100">
        <f>CZ100*'Value Calculations'!$D$8</f>
        <v>0.71891453356539792</v>
      </c>
      <c r="AP100">
        <f>DA100*'Value Calculations'!$D$9</f>
        <v>0.25190501467503346</v>
      </c>
      <c r="AQ100">
        <f>DB100*'Value Calculations'!$D$10</f>
        <v>0.36531647407620471</v>
      </c>
      <c r="AR100">
        <f>DC100*'Value Calculations'!$D$11</f>
        <v>0</v>
      </c>
      <c r="AS100">
        <f>DD100*'Value Calculations'!$D$12</f>
        <v>0.81388273958941404</v>
      </c>
      <c r="AT100">
        <f>DE100*'Value Calculations'!$D$13</f>
        <v>0.89425439360041326</v>
      </c>
      <c r="AV100" t="e">
        <f>DH100*'Value Calculations'!$D$3</f>
        <v>#N/A</v>
      </c>
      <c r="AW100" t="e">
        <f>DI100*'Value Calculations'!$D$4</f>
        <v>#N/A</v>
      </c>
      <c r="AX100" t="e">
        <f>DJ100*'Value Calculations'!$D$5</f>
        <v>#N/A</v>
      </c>
      <c r="AY100" t="e">
        <f>DK100*'Value Calculations'!$D$6</f>
        <v>#N/A</v>
      </c>
      <c r="AZ100" t="e">
        <f>DL100*'Value Calculations'!$D$7</f>
        <v>#N/A</v>
      </c>
      <c r="BA100" t="e">
        <f>DM100*'Value Calculations'!$D$8</f>
        <v>#N/A</v>
      </c>
      <c r="BB100" t="e">
        <f>DN100*'Value Calculations'!$D$9</f>
        <v>#N/A</v>
      </c>
      <c r="BC100" t="e">
        <f>DO100*'Value Calculations'!$D$10</f>
        <v>#N/A</v>
      </c>
      <c r="BD100" t="e">
        <f>DP100*'Value Calculations'!$D$11</f>
        <v>#N/A</v>
      </c>
      <c r="BE100" t="e">
        <f>DQ100*'Value Calculations'!$D$12</f>
        <v>#N/A</v>
      </c>
      <c r="BF100" t="e">
        <f>DR100*'Value Calculations'!$D$13</f>
        <v>#N/A</v>
      </c>
      <c r="BH100" t="e">
        <f>DU100*'Value Calculations'!$D$3</f>
        <v>#N/A</v>
      </c>
      <c r="BI100" t="e">
        <f>DV100*'Value Calculations'!$D$4</f>
        <v>#N/A</v>
      </c>
      <c r="BJ100" t="e">
        <f>DW100*'Value Calculations'!$D$5</f>
        <v>#N/A</v>
      </c>
      <c r="BK100" t="e">
        <f>DX100*'Value Calculations'!$D$6</f>
        <v>#N/A</v>
      </c>
      <c r="BL100" t="e">
        <f>DY100*'Value Calculations'!$D$7</f>
        <v>#N/A</v>
      </c>
      <c r="BM100" t="e">
        <f>DZ100*'Value Calculations'!$D$8</f>
        <v>#N/A</v>
      </c>
      <c r="BN100" t="e">
        <f>EA100*'Value Calculations'!$D$9</f>
        <v>#N/A</v>
      </c>
      <c r="BO100" t="e">
        <f>EB100*'Value Calculations'!$D$10</f>
        <v>#N/A</v>
      </c>
      <c r="BP100" t="e">
        <f>EC100*'Value Calculations'!$D$11</f>
        <v>#N/A</v>
      </c>
      <c r="BQ100" t="e">
        <f>ED100*'Value Calculations'!$D$12</f>
        <v>#N/A</v>
      </c>
      <c r="BR100" t="e">
        <f>EE100*'Value Calculations'!$D$13</f>
        <v>#N/A</v>
      </c>
      <c r="BT100">
        <f>VLOOKUP($B100,'Raw Stats'!$CM$3:$DC$528,3,FALSE)</f>
        <v>76</v>
      </c>
      <c r="BU100">
        <f>VLOOKUP($B100,'Raw Stats'!$CM$3:$DC$528,4,FALSE)</f>
        <v>11</v>
      </c>
      <c r="BV100">
        <f>VLOOKUP($B100,'Raw Stats'!$CM$3:$DC$528,5,FALSE)</f>
        <v>15</v>
      </c>
      <c r="BW100">
        <f>VLOOKUP($B100,'Raw Stats'!$CM$3:$DC$528,6,FALSE)</f>
        <v>26</v>
      </c>
      <c r="BX100">
        <f>VLOOKUP($B100,'Raw Stats'!$CM$3:$DC$528,7,FALSE)</f>
        <v>-5</v>
      </c>
      <c r="BY100">
        <f>VLOOKUP($B100,'Raw Stats'!$CM$3:$DC$528,8,FALSE)</f>
        <v>67</v>
      </c>
      <c r="BZ100">
        <f>VLOOKUP($B100,'Raw Stats'!$CM$3:$DC$528,9,FALSE)</f>
        <v>93</v>
      </c>
      <c r="CA100">
        <f>VLOOKUP($B100,'Raw Stats'!$CM$3:$DC$528,10,FALSE)</f>
        <v>20</v>
      </c>
      <c r="CB100">
        <f>VLOOKUP($B100,'Raw Stats'!$CM$3:$DC$528,11,FALSE)+VLOOKUP($B100,'Raw Stats'!$CM$3:$DC$528,12,FALSE)</f>
        <v>6</v>
      </c>
      <c r="CC100">
        <f>VLOOKUP($B100,'Raw Stats'!$CM$3:$DC$528,13,FALSE)+VLOOKUP($B100,'Raw Stats'!$CM$3:$DC$528,14,FALSE)</f>
        <v>1</v>
      </c>
      <c r="CD100">
        <f>VLOOKUP($B100,'Raw Stats'!$CM$3:$DC$528,15,FALSE)</f>
        <v>1</v>
      </c>
      <c r="CE100">
        <f>VLOOKUP($B100,'Raw Stats'!$CM$3:$DC$528,16,FALSE)</f>
        <v>105</v>
      </c>
      <c r="CG100">
        <f>VLOOKUP($B100,'Raw Stats'!$BU$3:$CJ$528,3,FALSE)</f>
        <v>79</v>
      </c>
      <c r="CH100">
        <f>VLOOKUP($B100,'Raw Stats'!$BU$3:$CJ$528,4,FALSE)</f>
        <v>13</v>
      </c>
      <c r="CI100">
        <f>VLOOKUP($B100,'Raw Stats'!$BU$3:$CJ$5288,5,FALSE)</f>
        <v>22</v>
      </c>
      <c r="CJ100">
        <f>VLOOKUP($B100,'Raw Stats'!$BU$3:$CJ$528,6,FALSE)</f>
        <v>35</v>
      </c>
      <c r="CK100">
        <f>VLOOKUP($B100,'Raw Stats'!$BU$3:$CJ$528,7,FALSE)</f>
        <v>-21</v>
      </c>
      <c r="CL100">
        <f>VLOOKUP($B100,'Raw Stats'!$BU$3:$CJ$528,8,FALSE)</f>
        <v>38</v>
      </c>
      <c r="CM100">
        <f>VLOOKUP($B100,'Raw Stats'!$BU$3:$CJ$528,9,FALSE)</f>
        <v>76</v>
      </c>
      <c r="CN100">
        <f>VLOOKUP($B100,'Raw Stats'!$BU$3:$CJ$528,10,FALSE)</f>
        <v>21</v>
      </c>
      <c r="CO100">
        <f>VLOOKUP($B100,'Raw Stats'!$BU$3:$CJ$528,11,FALSE)+VLOOKUP($B100,'Raw Stats'!$BU$3:$CJ$528,12,FALSE)</f>
        <v>13</v>
      </c>
      <c r="CP100">
        <f>VLOOKUP($B100,'Raw Stats'!$BU$3:$CJ$528,13,FALSE)+VLOOKUP($B100,'Raw Stats'!$BU$3:$CJ$528,14,FALSE)</f>
        <v>0</v>
      </c>
      <c r="CQ100">
        <f>VLOOKUP($B100,'Raw Stats'!$BU$3:$CJ$528,15,FALSE)</f>
        <v>4</v>
      </c>
      <c r="CR100">
        <f>VLOOKUP($B100,'Raw Stats'!$BU$3:$CJ$528,16,FALSE)</f>
        <v>144</v>
      </c>
      <c r="CT100">
        <f>VLOOKUP($B100,'Raw Stats'!$BC$3:$BR$528,3,FALSE)</f>
        <v>7</v>
      </c>
      <c r="CU100">
        <f>VLOOKUP($B100,'Raw Stats'!$BC$3:$BR$528,4,FALSE)</f>
        <v>6</v>
      </c>
      <c r="CV100">
        <f>VLOOKUP($B100,'Raw Stats'!$BC$3:$BR$5288,5,FALSE)</f>
        <v>1</v>
      </c>
      <c r="CW100">
        <f>VLOOKUP($B100,'Raw Stats'!$BC$3:$BR$52888,6,FALSE)</f>
        <v>7</v>
      </c>
      <c r="CX100">
        <f>VLOOKUP($B100,'Raw Stats'!$BC$3:$BR$5288,7,FALSE)</f>
        <v>3</v>
      </c>
      <c r="CY100">
        <f>VLOOKUP($B100,'Raw Stats'!$BC$3:$BR$5288,8,FALSE)</f>
        <v>0</v>
      </c>
      <c r="CZ100">
        <f>VLOOKUP($B100,'Raw Stats'!$BC$3:$BR$5288,9,FALSE)</f>
        <v>10</v>
      </c>
      <c r="DA100">
        <f>VLOOKUP($B100,'Raw Stats'!$BC$3:$BR$5288,10,FALSE)</f>
        <v>2</v>
      </c>
      <c r="DB100">
        <f>VLOOKUP($B100,'Raw Stats'!$BC$3:$BR$5288,11,FALSE)+VLOOKUP($B100,'Raw Stats'!$BC$3:$BR$5288,12,FALSE)</f>
        <v>1</v>
      </c>
      <c r="DC100">
        <f>VLOOKUP($B100,'Raw Stats'!$BC$3:$BR$5288,13,FALSE)+VLOOKUP($B100,'Raw Stats'!$BC$3:$BR$5288,14,FALSE)</f>
        <v>0</v>
      </c>
      <c r="DD100">
        <f>VLOOKUP($B100,'Raw Stats'!$BC$3:$BR$5288,15,FALSE)</f>
        <v>1</v>
      </c>
      <c r="DE100">
        <f>VLOOKUP($B100,'Raw Stats'!$BC$3:$BR$5288,16,FALSE)</f>
        <v>13</v>
      </c>
      <c r="DG100" t="e">
        <f>VLOOKUP($B100,'Raw Stats'!$AK$3:$AZ$528,3,FALSE)</f>
        <v>#N/A</v>
      </c>
      <c r="DH100" t="e">
        <f>VLOOKUP($B100,'Raw Stats'!$AK$3:$AZ$528,4,FALSE)</f>
        <v>#N/A</v>
      </c>
      <c r="DI100" t="e">
        <f>VLOOKUP($B100,'Raw Stats'!$AK$3:$AZ$528,5,FALSE)</f>
        <v>#N/A</v>
      </c>
      <c r="DJ100" t="e">
        <f>VLOOKUP($B100,'Raw Stats'!$AK$3:$AZ$528,6,FALSE)</f>
        <v>#N/A</v>
      </c>
      <c r="DK100" t="e">
        <f>VLOOKUP($B100,'Raw Stats'!$AK$3:$AZ$528,7,FALSE)</f>
        <v>#N/A</v>
      </c>
      <c r="DL100" t="e">
        <f>VLOOKUP($B100,'Raw Stats'!$AK$3:$AZ$528,8,FALSE)</f>
        <v>#N/A</v>
      </c>
      <c r="DM100" t="e">
        <f>VLOOKUP($B100,'Raw Stats'!$AK$3:$AZ$528,9,FALSE)</f>
        <v>#N/A</v>
      </c>
      <c r="DN100" t="e">
        <f>VLOOKUP($B100,'Raw Stats'!$AK$3:$AZ$528,10,FALSE)</f>
        <v>#N/A</v>
      </c>
      <c r="DO100" t="e">
        <f>VLOOKUP($B100,'Raw Stats'!$AK$3:$AZ$528,11,FALSE)+VLOOKUP($B100,'Raw Stats'!$AK$3:$AZ$528,12,FALSE)</f>
        <v>#N/A</v>
      </c>
      <c r="DP100" t="e">
        <f>VLOOKUP($B100,'Raw Stats'!$AK$3:$AZ$528,13,FALSE)+VLOOKUP($B100,'Raw Stats'!$AK$3:$AZ$528,14,FALSE)</f>
        <v>#N/A</v>
      </c>
      <c r="DQ100" t="e">
        <f>VLOOKUP($B100,'Raw Stats'!$AK$3:$AZ$528,15,FALSE)</f>
        <v>#N/A</v>
      </c>
      <c r="DR100" t="e">
        <f>VLOOKUP($B100,'Raw Stats'!$AK$3:$AZ$528,16,FALSE)</f>
        <v>#N/A</v>
      </c>
      <c r="DT100" t="e">
        <f>VLOOKUP($B100,'Raw Stats'!$S$3:$AH$528,3,FALSE)</f>
        <v>#N/A</v>
      </c>
      <c r="DU100" t="e">
        <f>VLOOKUP($B100,'Raw Stats'!$S$3:$AH$528,4,FALSE)</f>
        <v>#N/A</v>
      </c>
      <c r="DV100" t="e">
        <f>VLOOKUP($B100,'Raw Stats'!$S$3:$AH$528,5,FALSE)</f>
        <v>#N/A</v>
      </c>
      <c r="DW100" t="e">
        <f>VLOOKUP($B100,'Raw Stats'!$S$3:$AH$528,6,FALSE)</f>
        <v>#N/A</v>
      </c>
      <c r="DX100" t="e">
        <f>VLOOKUP($B100,'Raw Stats'!$S$3:$AH$528,7,FALSE)</f>
        <v>#N/A</v>
      </c>
      <c r="DY100" t="e">
        <f>VLOOKUP($B100,'Raw Stats'!$S$3:$AH$528,8,FALSE)</f>
        <v>#N/A</v>
      </c>
      <c r="DZ100" t="e">
        <f>VLOOKUP($B100,'Raw Stats'!$S$3:$AH$528,9,FALSE)</f>
        <v>#N/A</v>
      </c>
      <c r="EA100" t="e">
        <f>VLOOKUP($B100,'Raw Stats'!$S$3:$AH$528,10,FALSE)</f>
        <v>#N/A</v>
      </c>
      <c r="EB100" t="e">
        <f>VLOOKUP($B100,'Raw Stats'!$S$3:$AH$528,11,FALSE)+VLOOKUP($B100,'Raw Stats'!$S$3:$AH$528,12,FALSE)</f>
        <v>#N/A</v>
      </c>
      <c r="EC100" t="e">
        <f>VLOOKUP($B100,'Raw Stats'!$S$3:$AH$528,13,FALSE)+VLOOKUP($B100,'Raw Stats'!$S$3:$AH$528,14,FALSE)</f>
        <v>#N/A</v>
      </c>
      <c r="ED100" t="e">
        <f>VLOOKUP($B100,'Raw Stats'!$S$3:$AH$528,15,FALSE)</f>
        <v>#N/A</v>
      </c>
      <c r="EE100" t="e">
        <f>VLOOKUP($B100,'Raw Stats'!$S$3:$AH$528,16,FALSE)</f>
        <v>#N/A</v>
      </c>
    </row>
    <row r="104" spans="1:135" x14ac:dyDescent="0.2">
      <c r="B104" t="s">
        <v>519</v>
      </c>
    </row>
    <row r="105" spans="1:135" x14ac:dyDescent="0.2">
      <c r="B105" t="s">
        <v>473</v>
      </c>
    </row>
  </sheetData>
  <autoFilter ref="A1:V100">
    <filterColumn colId="0" showButton="0"/>
    <sortState ref="A2:V100">
      <sortCondition descending="1" ref="A1:A100"/>
    </sortState>
  </autoFilter>
  <mergeCells count="1">
    <mergeCell ref="A1:B1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105"/>
  <sheetViews>
    <sheetView zoomScale="90" zoomScaleNormal="70" zoomScalePageLayoutView="70" workbookViewId="0">
      <selection activeCell="B3" sqref="B3:B102"/>
    </sheetView>
  </sheetViews>
  <sheetFormatPr baseColWidth="10" defaultColWidth="8.83203125" defaultRowHeight="15" outlineLevelCol="1" x14ac:dyDescent="0.2"/>
  <cols>
    <col min="1" max="1" width="11.5" bestFit="1" customWidth="1"/>
    <col min="2" max="2" width="19.1640625" customWidth="1"/>
    <col min="3" max="3" width="11.1640625" bestFit="1" customWidth="1"/>
    <col min="4" max="4" width="11.5" bestFit="1" customWidth="1"/>
    <col min="5" max="5" width="10" bestFit="1" customWidth="1"/>
    <col min="9" max="10" width="8.83203125" style="29"/>
    <col min="11" max="83" width="9.1640625" hidden="1" customWidth="1" outlineLevel="1"/>
    <col min="84" max="84" width="9.1640625" customWidth="1" outlineLevel="1"/>
  </cols>
  <sheetData>
    <row r="1" spans="1:135" ht="26" x14ac:dyDescent="0.3">
      <c r="A1" s="37" t="s">
        <v>684</v>
      </c>
      <c r="B1" s="38"/>
      <c r="C1" s="31"/>
      <c r="D1" s="31"/>
      <c r="E1" s="31"/>
      <c r="F1" s="31"/>
      <c r="G1" s="31"/>
      <c r="H1" s="31"/>
      <c r="I1" s="31"/>
      <c r="J1" s="31"/>
      <c r="K1" s="8" t="s">
        <v>1</v>
      </c>
      <c r="N1" s="5"/>
      <c r="P1" s="5"/>
      <c r="R1" s="5"/>
      <c r="T1" s="5"/>
      <c r="V1" s="6"/>
      <c r="W1" s="8" t="s">
        <v>2</v>
      </c>
      <c r="X1" s="5"/>
      <c r="Y1" s="7"/>
      <c r="Z1" s="7"/>
      <c r="AA1" s="7"/>
      <c r="AB1" s="7"/>
      <c r="AC1" s="7"/>
      <c r="AD1" s="7"/>
      <c r="AE1" s="7"/>
      <c r="AF1" s="7"/>
      <c r="AG1" s="7"/>
      <c r="AH1" s="7"/>
      <c r="AI1" s="9" t="str">
        <f>"12-13"</f>
        <v>12-13</v>
      </c>
      <c r="AJ1" s="5"/>
      <c r="AK1" s="7"/>
      <c r="AL1" s="7"/>
      <c r="AM1" s="7"/>
      <c r="AN1" s="7"/>
      <c r="AO1" s="7"/>
      <c r="AP1" s="7"/>
      <c r="AQ1" s="7"/>
      <c r="AR1" s="7"/>
      <c r="AS1" s="7"/>
      <c r="AT1" s="7"/>
      <c r="AU1" s="9" t="str">
        <f>"11-12"</f>
        <v>11-12</v>
      </c>
      <c r="AV1" s="5"/>
      <c r="AW1" s="7"/>
      <c r="AX1" s="7"/>
      <c r="AY1" s="7"/>
      <c r="AZ1" s="7"/>
      <c r="BA1" s="7"/>
      <c r="BB1" s="7"/>
      <c r="BC1" s="7"/>
      <c r="BD1" s="7"/>
      <c r="BE1" s="7"/>
      <c r="BF1" s="7"/>
      <c r="BG1" s="9" t="str">
        <f>"10-11"</f>
        <v>10-11</v>
      </c>
      <c r="BH1" s="7"/>
      <c r="BI1" s="5"/>
      <c r="BJ1" s="7"/>
      <c r="BK1" s="7"/>
      <c r="BL1" s="7"/>
      <c r="BM1" s="7"/>
      <c r="BN1" s="7"/>
      <c r="BO1" s="7"/>
      <c r="BP1" s="7"/>
      <c r="BQ1" s="7"/>
      <c r="BR1" s="7"/>
      <c r="BS1" s="8" t="s">
        <v>1</v>
      </c>
      <c r="BV1" s="5"/>
      <c r="BX1" s="5"/>
      <c r="BZ1" s="5"/>
      <c r="CB1" s="5"/>
      <c r="CD1" s="6"/>
      <c r="CG1" s="8" t="s">
        <v>2</v>
      </c>
      <c r="CH1" s="7"/>
      <c r="CI1" s="7"/>
      <c r="CJ1" s="7"/>
      <c r="CK1" s="7"/>
      <c r="CL1" s="7"/>
      <c r="CM1" s="7"/>
      <c r="CN1" s="7"/>
      <c r="CO1" s="7"/>
      <c r="CP1" s="7"/>
      <c r="CQ1" s="7"/>
      <c r="CS1" s="5"/>
      <c r="CT1" s="9" t="str">
        <f>"12-13"</f>
        <v>12-13</v>
      </c>
      <c r="CU1" s="7"/>
      <c r="CV1" s="7"/>
      <c r="CW1" s="7"/>
      <c r="CX1" s="7"/>
      <c r="CY1" s="7"/>
      <c r="CZ1" s="7"/>
      <c r="DA1" s="7"/>
      <c r="DB1" s="7"/>
      <c r="DC1" s="7"/>
      <c r="DE1" s="5"/>
      <c r="DF1" s="7"/>
      <c r="DG1" s="9" t="str">
        <f>"11-12"</f>
        <v>11-12</v>
      </c>
      <c r="DH1" s="7"/>
      <c r="DI1" s="7"/>
      <c r="DJ1" s="7"/>
      <c r="DK1" s="7"/>
      <c r="DL1" s="7"/>
      <c r="DM1" s="7"/>
      <c r="DN1" s="7"/>
      <c r="DO1" s="7"/>
      <c r="DT1" s="9" t="str">
        <f>"10-11"</f>
        <v>10-11</v>
      </c>
    </row>
    <row r="2" spans="1:135" x14ac:dyDescent="0.2">
      <c r="A2" s="8" t="s">
        <v>3</v>
      </c>
      <c r="B2" s="8" t="s">
        <v>4</v>
      </c>
      <c r="C2" s="8" t="s">
        <v>1</v>
      </c>
      <c r="D2" s="8" t="s">
        <v>2</v>
      </c>
      <c r="E2" s="9" t="str">
        <f>"12-13"</f>
        <v>12-13</v>
      </c>
      <c r="F2" s="9" t="str">
        <f>"11-12"</f>
        <v>11-12</v>
      </c>
      <c r="G2" s="9" t="str">
        <f>"10-11"</f>
        <v>10-11</v>
      </c>
      <c r="H2" s="9" t="s">
        <v>669</v>
      </c>
      <c r="I2" s="32" t="s">
        <v>670</v>
      </c>
      <c r="J2" s="32" t="s">
        <v>671</v>
      </c>
      <c r="K2" s="1" t="s">
        <v>5</v>
      </c>
      <c r="L2" s="1" t="s">
        <v>6</v>
      </c>
      <c r="M2" s="1" t="s">
        <v>7</v>
      </c>
      <c r="N2" s="1" t="s">
        <v>8</v>
      </c>
      <c r="O2" s="1" t="s">
        <v>9</v>
      </c>
      <c r="P2" s="1" t="s">
        <v>10</v>
      </c>
      <c r="Q2" s="1" t="s">
        <v>11</v>
      </c>
      <c r="R2" s="1" t="s">
        <v>12</v>
      </c>
      <c r="S2" s="1" t="s">
        <v>13</v>
      </c>
      <c r="T2" s="1" t="s">
        <v>14</v>
      </c>
      <c r="U2" s="1" t="s">
        <v>15</v>
      </c>
      <c r="V2" s="1"/>
      <c r="W2" s="1" t="s">
        <v>5</v>
      </c>
      <c r="X2" s="1" t="s">
        <v>6</v>
      </c>
      <c r="Y2" s="1" t="s">
        <v>7</v>
      </c>
      <c r="Z2" s="1" t="s">
        <v>8</v>
      </c>
      <c r="AA2" s="1" t="s">
        <v>9</v>
      </c>
      <c r="AB2" s="1" t="s">
        <v>10</v>
      </c>
      <c r="AC2" s="1" t="s">
        <v>11</v>
      </c>
      <c r="AD2" s="1" t="s">
        <v>12</v>
      </c>
      <c r="AE2" s="1" t="s">
        <v>13</v>
      </c>
      <c r="AF2" s="1" t="s">
        <v>14</v>
      </c>
      <c r="AG2" s="1" t="s">
        <v>15</v>
      </c>
      <c r="AI2" s="1" t="s">
        <v>5</v>
      </c>
      <c r="AJ2" s="1" t="s">
        <v>6</v>
      </c>
      <c r="AK2" s="1" t="s">
        <v>7</v>
      </c>
      <c r="AL2" s="1" t="s">
        <v>8</v>
      </c>
      <c r="AM2" s="1" t="s">
        <v>9</v>
      </c>
      <c r="AN2" s="1" t="s">
        <v>10</v>
      </c>
      <c r="AO2" s="1" t="s">
        <v>11</v>
      </c>
      <c r="AP2" s="1" t="s">
        <v>12</v>
      </c>
      <c r="AQ2" s="1" t="s">
        <v>13</v>
      </c>
      <c r="AR2" s="1" t="s">
        <v>14</v>
      </c>
      <c r="AS2" s="1" t="s">
        <v>15</v>
      </c>
      <c r="AU2" s="1" t="s">
        <v>5</v>
      </c>
      <c r="AV2" s="1" t="s">
        <v>6</v>
      </c>
      <c r="AW2" s="1" t="s">
        <v>7</v>
      </c>
      <c r="AX2" s="1" t="s">
        <v>8</v>
      </c>
      <c r="AY2" s="1" t="s">
        <v>9</v>
      </c>
      <c r="AZ2" s="1" t="s">
        <v>10</v>
      </c>
      <c r="BA2" s="1" t="s">
        <v>11</v>
      </c>
      <c r="BB2" s="1" t="s">
        <v>12</v>
      </c>
      <c r="BC2" s="1" t="s">
        <v>13</v>
      </c>
      <c r="BD2" s="1" t="s">
        <v>14</v>
      </c>
      <c r="BE2" s="1" t="s">
        <v>15</v>
      </c>
      <c r="BF2" s="1"/>
      <c r="BG2" s="1" t="s">
        <v>5</v>
      </c>
      <c r="BH2" s="1" t="s">
        <v>6</v>
      </c>
      <c r="BI2" s="1" t="s">
        <v>7</v>
      </c>
      <c r="BJ2" s="1" t="s">
        <v>8</v>
      </c>
      <c r="BK2" s="1" t="s">
        <v>9</v>
      </c>
      <c r="BL2" s="1" t="s">
        <v>10</v>
      </c>
      <c r="BM2" s="1" t="s">
        <v>11</v>
      </c>
      <c r="BN2" s="1" t="s">
        <v>12</v>
      </c>
      <c r="BO2" s="1" t="s">
        <v>13</v>
      </c>
      <c r="BP2" s="1" t="s">
        <v>14</v>
      </c>
      <c r="BQ2" s="1" t="s">
        <v>15</v>
      </c>
      <c r="BS2" s="4" t="s">
        <v>16</v>
      </c>
      <c r="BT2" s="1" t="s">
        <v>5</v>
      </c>
      <c r="BU2" s="1" t="s">
        <v>6</v>
      </c>
      <c r="BV2" s="1" t="s">
        <v>7</v>
      </c>
      <c r="BW2" s="1" t="s">
        <v>8</v>
      </c>
      <c r="BX2" s="1" t="s">
        <v>9</v>
      </c>
      <c r="BY2" s="1" t="s">
        <v>10</v>
      </c>
      <c r="BZ2" s="1" t="s">
        <v>11</v>
      </c>
      <c r="CA2" s="1" t="s">
        <v>12</v>
      </c>
      <c r="CB2" s="1" t="s">
        <v>13</v>
      </c>
      <c r="CC2" s="1" t="s">
        <v>14</v>
      </c>
      <c r="CD2" s="1" t="s">
        <v>15</v>
      </c>
      <c r="CE2" s="1"/>
      <c r="CF2" s="1"/>
      <c r="CG2" s="1" t="s">
        <v>16</v>
      </c>
      <c r="CH2" s="1" t="s">
        <v>5</v>
      </c>
      <c r="CI2" s="1" t="s">
        <v>6</v>
      </c>
      <c r="CJ2" s="1" t="s">
        <v>7</v>
      </c>
      <c r="CK2" s="1" t="s">
        <v>8</v>
      </c>
      <c r="CL2" s="1" t="s">
        <v>9</v>
      </c>
      <c r="CM2" s="1" t="s">
        <v>10</v>
      </c>
      <c r="CN2" s="1" t="s">
        <v>11</v>
      </c>
      <c r="CO2" s="1" t="s">
        <v>12</v>
      </c>
      <c r="CP2" s="1" t="s">
        <v>13</v>
      </c>
      <c r="CQ2" s="1" t="s">
        <v>14</v>
      </c>
      <c r="CR2" s="1" t="s">
        <v>15</v>
      </c>
      <c r="CS2" s="1"/>
      <c r="CT2" s="4" t="s">
        <v>16</v>
      </c>
      <c r="CU2" s="1" t="s">
        <v>5</v>
      </c>
      <c r="CV2" s="1" t="s">
        <v>6</v>
      </c>
      <c r="CW2" s="1" t="s">
        <v>7</v>
      </c>
      <c r="CX2" s="1" t="s">
        <v>8</v>
      </c>
      <c r="CY2" s="1" t="s">
        <v>9</v>
      </c>
      <c r="CZ2" s="1" t="s">
        <v>10</v>
      </c>
      <c r="DA2" s="1" t="s">
        <v>11</v>
      </c>
      <c r="DB2" s="1" t="s">
        <v>12</v>
      </c>
      <c r="DC2" s="1" t="s">
        <v>13</v>
      </c>
      <c r="DD2" s="1" t="s">
        <v>14</v>
      </c>
      <c r="DE2" s="1" t="s">
        <v>15</v>
      </c>
      <c r="DF2" s="1"/>
      <c r="DG2" s="4" t="s">
        <v>16</v>
      </c>
      <c r="DH2" s="1" t="s">
        <v>5</v>
      </c>
      <c r="DI2" s="1" t="s">
        <v>6</v>
      </c>
      <c r="DJ2" s="1" t="s">
        <v>7</v>
      </c>
      <c r="DK2" s="1" t="s">
        <v>8</v>
      </c>
      <c r="DL2" s="1" t="s">
        <v>9</v>
      </c>
      <c r="DM2" s="1" t="s">
        <v>10</v>
      </c>
      <c r="DN2" s="1" t="s">
        <v>11</v>
      </c>
      <c r="DO2" s="1" t="s">
        <v>12</v>
      </c>
      <c r="DP2" s="1" t="s">
        <v>13</v>
      </c>
      <c r="DQ2" s="1" t="s">
        <v>14</v>
      </c>
      <c r="DR2" s="1" t="s">
        <v>15</v>
      </c>
      <c r="DT2" s="4" t="s">
        <v>16</v>
      </c>
      <c r="DU2" s="1" t="s">
        <v>5</v>
      </c>
      <c r="DV2" s="1" t="s">
        <v>6</v>
      </c>
      <c r="DW2" s="1" t="s">
        <v>7</v>
      </c>
      <c r="DX2" s="1" t="s">
        <v>8</v>
      </c>
      <c r="DY2" s="1" t="s">
        <v>9</v>
      </c>
      <c r="DZ2" s="1" t="s">
        <v>10</v>
      </c>
      <c r="EA2" s="1" t="s">
        <v>11</v>
      </c>
      <c r="EB2" s="1" t="s">
        <v>12</v>
      </c>
      <c r="EC2" s="1" t="s">
        <v>13</v>
      </c>
      <c r="ED2" s="1" t="s">
        <v>14</v>
      </c>
      <c r="EE2" s="1" t="s">
        <v>15</v>
      </c>
    </row>
    <row r="3" spans="1:135" x14ac:dyDescent="0.2">
      <c r="A3">
        <v>43.5</v>
      </c>
      <c r="B3" t="s">
        <v>685</v>
      </c>
      <c r="C3">
        <f t="shared" ref="C3:C34" si="0">IF(BS3=0,"",SUMIF(K3:U3,"&lt;&gt;#N/A")/BS3)</f>
        <v>1.1789890266937111</v>
      </c>
      <c r="D3">
        <f t="shared" ref="D3:D34" si="1">SUMIF(W3:AG3,"&lt;&gt;#N/A")/CG3</f>
        <v>1.1947569685371566</v>
      </c>
      <c r="E3">
        <f t="shared" ref="E3:E34" si="2">SUMIF(AI3:AS3,"&lt;&gt;#N/A")/CT3</f>
        <v>1.3215268510326703</v>
      </c>
      <c r="F3">
        <f t="shared" ref="F3:F34" si="3">SUMIF(AU3:BE3,"&lt;&gt;#N/A")/DG3</f>
        <v>1.2111018573529311</v>
      </c>
      <c r="G3">
        <f t="shared" ref="G3:G34" si="4">SUMIF(BG3:BQ3,"&lt;&gt;#N/A")/DT3</f>
        <v>0.85814856462495603</v>
      </c>
      <c r="H3">
        <v>1.24</v>
      </c>
      <c r="I3" s="29">
        <f>(H3-0.9)/A3*100</f>
        <v>0.78160919540229878</v>
      </c>
      <c r="J3" s="29">
        <f>(H3-0.9)/0.01</f>
        <v>33.999999999999993</v>
      </c>
      <c r="K3">
        <f>BT3*'Value Calculations'!$D$3</f>
        <v>8.5624440011467957</v>
      </c>
      <c r="L3">
        <f>BU3*'Value Calculations'!$D$4</f>
        <v>14.652571682009247</v>
      </c>
      <c r="M3">
        <f>BV3*'Value Calculations'!$D$5</f>
        <v>17.512314933492821</v>
      </c>
      <c r="N3">
        <f>BW3*'Value Calculations'!$D$6</f>
        <v>0.87545452343553998</v>
      </c>
      <c r="O3">
        <f>BX3*'Value Calculations'!$D$7</f>
        <v>3.6911648362928977</v>
      </c>
      <c r="P3">
        <f>BY3*'Value Calculations'!$D$8</f>
        <v>6.6859051621582006</v>
      </c>
      <c r="Q3">
        <f>BZ3*'Value Calculations'!$D$9</f>
        <v>11.209773153038988</v>
      </c>
      <c r="R3">
        <f>CA3*'Value Calculations'!$D$10</f>
        <v>10.959494222286141</v>
      </c>
      <c r="S3">
        <f>CB3*'Value Calculations'!$D$11</f>
        <v>0</v>
      </c>
      <c r="T3">
        <f>CC3*'Value Calculations'!$D$12</f>
        <v>2.441648218768242</v>
      </c>
      <c r="U3">
        <f>CD3*'Value Calculations'!$D$13</f>
        <v>20.086329456255434</v>
      </c>
      <c r="W3">
        <f>CH3*'Value Calculations'!$D$3</f>
        <v>8.1547085725207573</v>
      </c>
      <c r="X3">
        <f>CI3*'Value Calculations'!$D$4</f>
        <v>17.583086018411095</v>
      </c>
      <c r="Y3">
        <f>CJ3*'Value Calculations'!$D$5</f>
        <v>19.635019773916195</v>
      </c>
      <c r="Z3">
        <f>CK3*'Value Calculations'!$D$6</f>
        <v>-1.8759739787904428</v>
      </c>
      <c r="AA3">
        <f>CL3*'Value Calculations'!$D$7</f>
        <v>3.1638555739653409</v>
      </c>
      <c r="AB3">
        <f>CM3*'Value Calculations'!$D$8</f>
        <v>8.7707573094978546</v>
      </c>
      <c r="AC3">
        <f>CN3*'Value Calculations'!$D$9</f>
        <v>12.721203241089189</v>
      </c>
      <c r="AD3">
        <f>CO3*'Value Calculations'!$D$10</f>
        <v>11.324810696362347</v>
      </c>
      <c r="AE3">
        <f>CP3*'Value Calculations'!$D$11</f>
        <v>0</v>
      </c>
      <c r="AF3">
        <f>CQ3*'Value Calculations'!$D$12</f>
        <v>0.81388273958941404</v>
      </c>
      <c r="AG3">
        <f>CR3*'Value Calculations'!$D$13</f>
        <v>17.678721473485094</v>
      </c>
      <c r="AI3">
        <f>CU3*'Value Calculations'!$D$3</f>
        <v>2.4464125717562273</v>
      </c>
      <c r="AJ3">
        <f>CV3*'Value Calculations'!$D$4</f>
        <v>2.6049016323571994</v>
      </c>
      <c r="AK3">
        <f>CW3*'Value Calculations'!$D$5</f>
        <v>3.7147334707409017</v>
      </c>
      <c r="AL3">
        <f>CX3*'Value Calculations'!$D$6</f>
        <v>1.0005194553549028</v>
      </c>
      <c r="AM3">
        <f>CY3*'Value Calculations'!$D$7</f>
        <v>0.70307901643674242</v>
      </c>
      <c r="AN3">
        <f>CZ3*'Value Calculations'!$D$8</f>
        <v>0.71891453356539792</v>
      </c>
      <c r="AO3">
        <f>DA3*'Value Calculations'!$D$9</f>
        <v>1.7633351027252342</v>
      </c>
      <c r="AP3">
        <f>DB3*'Value Calculations'!$D$10</f>
        <v>1.4612658963048188</v>
      </c>
      <c r="AQ3">
        <f>DC3*'Value Calculations'!$D$11</f>
        <v>0.9907141480249374</v>
      </c>
      <c r="AR3">
        <f>DD3*'Value Calculations'!$D$12</f>
        <v>1.6277654791788281</v>
      </c>
      <c r="AS3">
        <f>DE3*'Value Calculations'!$D$13</f>
        <v>5.4343151611102041</v>
      </c>
      <c r="AU3">
        <f>DH3*'Value Calculations'!$D$3</f>
        <v>7.7469731438947198</v>
      </c>
      <c r="AV3">
        <f>DI3*'Value Calculations'!$D$4</f>
        <v>19.211149538634345</v>
      </c>
      <c r="AW3">
        <f>DJ3*'Value Calculations'!$D$5</f>
        <v>20.696372194127882</v>
      </c>
      <c r="AX3">
        <f>DK3*'Value Calculations'!$D$6</f>
        <v>2.0010389107098057</v>
      </c>
      <c r="AY3">
        <f>DL3*'Value Calculations'!$D$7</f>
        <v>3.6911648362928977</v>
      </c>
      <c r="AZ3">
        <f>DM3*'Value Calculations'!$D$8</f>
        <v>4.3134872013923875</v>
      </c>
      <c r="BA3">
        <f>DN3*'Value Calculations'!$D$9</f>
        <v>8.1869129769385864</v>
      </c>
      <c r="BB3">
        <f>DO3*'Value Calculations'!$D$10</f>
        <v>10.228861274133731</v>
      </c>
      <c r="BC3">
        <f>DP3*'Value Calculations'!$D$11</f>
        <v>0</v>
      </c>
      <c r="BD3">
        <f>DQ3*'Value Calculations'!$D$12</f>
        <v>4.0694136979470699</v>
      </c>
      <c r="BE3">
        <f>DR3*'Value Calculations'!$D$13</f>
        <v>17.953876671515989</v>
      </c>
      <c r="BG3">
        <f>DU3*'Value Calculations'!$D$3</f>
        <v>5.300560572138493</v>
      </c>
      <c r="BH3">
        <f>DV3*'Value Calculations'!$D$4</f>
        <v>10.419606529428798</v>
      </c>
      <c r="BI3">
        <f>DW3*'Value Calculations'!$D$5</f>
        <v>11.94021472738147</v>
      </c>
      <c r="BJ3">
        <f>DX3*'Value Calculations'!$D$6</f>
        <v>-3.7519479575808856</v>
      </c>
      <c r="BK3">
        <f>DY3*'Value Calculations'!$D$7</f>
        <v>4.3942438527296401</v>
      </c>
      <c r="BL3">
        <f>DZ3*'Value Calculations'!$D$8</f>
        <v>2.3005265074092733</v>
      </c>
      <c r="BM3">
        <f>EA3*'Value Calculations'!$D$9</f>
        <v>9.3204855429762379</v>
      </c>
      <c r="BN3">
        <f>EB3*'Value Calculations'!$D$10</f>
        <v>7.6716459556002992</v>
      </c>
      <c r="BO3">
        <f>EC3*'Value Calculations'!$D$11</f>
        <v>0.9907141480249374</v>
      </c>
      <c r="BP3">
        <f>ED3*'Value Calculations'!$D$12</f>
        <v>3.2555309583576562</v>
      </c>
      <c r="BQ3">
        <f>EE3*'Value Calculations'!$D$13</f>
        <v>12.519561510405786</v>
      </c>
      <c r="BS3">
        <f>VLOOKUP($B3,'Raw Stats'!$CM$3:$DC$528,3,FALSE)</f>
        <v>82</v>
      </c>
      <c r="BT3">
        <f>VLOOKUP($B3,'Raw Stats'!$CM$3:$DC$528,4,FALSE)</f>
        <v>21</v>
      </c>
      <c r="BU3">
        <f>VLOOKUP($B3,'Raw Stats'!$CM$3:$DC$528,5,FALSE)</f>
        <v>45</v>
      </c>
      <c r="BV3">
        <f>VLOOKUP($B3,'Raw Stats'!$CM$3:$DC$528,6,FALSE)</f>
        <v>66</v>
      </c>
      <c r="BW3">
        <f>VLOOKUP($B3,'Raw Stats'!$CM$3:$DC$528,7,FALSE)</f>
        <v>7</v>
      </c>
      <c r="BX3">
        <f>VLOOKUP($B3,'Raw Stats'!$CM$3:$DC$528,8,FALSE)</f>
        <v>42</v>
      </c>
      <c r="BY3">
        <f>VLOOKUP($B3,'Raw Stats'!$CM$3:$DC$528,9,FALSE)</f>
        <v>93</v>
      </c>
      <c r="BZ3">
        <f>VLOOKUP($B3,'Raw Stats'!$CM$3:$DC$528,10,FALSE)</f>
        <v>89</v>
      </c>
      <c r="CA3">
        <f>VLOOKUP($B3,'Raw Stats'!$CM$3:$DC$528,11,FALSE)+VLOOKUP($B3,'Raw Stats'!$CM$3:$DC$528,12,FALSE)</f>
        <v>30</v>
      </c>
      <c r="CB3">
        <f>VLOOKUP($B3,'Raw Stats'!$CM$3:$DC$528,13,FALSE)+VLOOKUP($B3,'Raw Stats'!$CM$3:$DC$528,14,FALSE)</f>
        <v>0</v>
      </c>
      <c r="CC3">
        <f>VLOOKUP($B3,'Raw Stats'!$CM$3:$DC$528,15,FALSE)</f>
        <v>3</v>
      </c>
      <c r="CD3">
        <f>VLOOKUP($B3,'Raw Stats'!$CM$3:$DC$528,16,FALSE)</f>
        <v>292</v>
      </c>
      <c r="CF3" s="29">
        <f>H3-0.9</f>
        <v>0.33999999999999997</v>
      </c>
      <c r="CG3">
        <f>VLOOKUP($B3,'Raw Stats'!$BU$3:$CJ$528,3,FALSE)</f>
        <v>82</v>
      </c>
      <c r="CH3">
        <f>VLOOKUP($B3,'Raw Stats'!$BU$3:$CJ$528,4,FALSE)</f>
        <v>20</v>
      </c>
      <c r="CI3">
        <f>VLOOKUP($B3,'Raw Stats'!$BU$3:$CJ$5288,5,FALSE)</f>
        <v>54</v>
      </c>
      <c r="CJ3">
        <f>VLOOKUP($B3,'Raw Stats'!$BU$3:$CJ$528,6,FALSE)</f>
        <v>74</v>
      </c>
      <c r="CK3">
        <f>VLOOKUP($B3,'Raw Stats'!$BU$3:$CJ$528,7,FALSE)</f>
        <v>-15</v>
      </c>
      <c r="CL3">
        <f>VLOOKUP($B3,'Raw Stats'!$BU$3:$CJ$528,8,FALSE)</f>
        <v>36</v>
      </c>
      <c r="CM3">
        <f>VLOOKUP($B3,'Raw Stats'!$BU$3:$CJ$528,9,FALSE)</f>
        <v>122</v>
      </c>
      <c r="CN3">
        <f>VLOOKUP($B3,'Raw Stats'!$BU$3:$CJ$528,10,FALSE)</f>
        <v>101</v>
      </c>
      <c r="CO3">
        <f>VLOOKUP($B3,'Raw Stats'!$BU$3:$CJ$528,11,FALSE)+VLOOKUP($B3,'Raw Stats'!$BU$3:$CJ$528,12,FALSE)</f>
        <v>31</v>
      </c>
      <c r="CP3">
        <f>VLOOKUP($B3,'Raw Stats'!$BU$3:$CJ$528,13,FALSE)+VLOOKUP($B3,'Raw Stats'!$BU$3:$CJ$528,14,FALSE)</f>
        <v>0</v>
      </c>
      <c r="CQ3">
        <f>VLOOKUP($B3,'Raw Stats'!$BU$3:$CJ$528,15,FALSE)</f>
        <v>1</v>
      </c>
      <c r="CR3">
        <f>VLOOKUP($B3,'Raw Stats'!$BU$3:$CJ$528,16,FALSE)</f>
        <v>257</v>
      </c>
      <c r="CT3">
        <f>VLOOKUP($B3,'Raw Stats'!$BC$3:$BR$528,3,FALSE)</f>
        <v>17</v>
      </c>
      <c r="CU3">
        <f>VLOOKUP($B3,'Raw Stats'!$BC$3:$BR$528,4,FALSE)</f>
        <v>6</v>
      </c>
      <c r="CV3">
        <f>VLOOKUP($B3,'Raw Stats'!$BC$3:$BR$5288,5,FALSE)</f>
        <v>8</v>
      </c>
      <c r="CW3">
        <f>VLOOKUP($B3,'Raw Stats'!$BC$3:$BR$52888,6,FALSE)</f>
        <v>14</v>
      </c>
      <c r="CX3">
        <f>VLOOKUP($B3,'Raw Stats'!$BC$3:$BR$5288,7,FALSE)</f>
        <v>8</v>
      </c>
      <c r="CY3">
        <f>VLOOKUP($B3,'Raw Stats'!$BC$3:$BR$5288,8,FALSE)</f>
        <v>8</v>
      </c>
      <c r="CZ3">
        <f>VLOOKUP($B3,'Raw Stats'!$BC$3:$BR$5288,9,FALSE)</f>
        <v>10</v>
      </c>
      <c r="DA3">
        <f>VLOOKUP($B3,'Raw Stats'!$BC$3:$BR$5288,10,FALSE)</f>
        <v>14</v>
      </c>
      <c r="DB3">
        <f>VLOOKUP($B3,'Raw Stats'!$BC$3:$BR$5288,11,FALSE)+VLOOKUP($B3,'Raw Stats'!$BC$3:$BR$5288,12,FALSE)</f>
        <v>4</v>
      </c>
      <c r="DC3">
        <f>VLOOKUP($B3,'Raw Stats'!$BC$3:$BR$5288,13,FALSE)+VLOOKUP($B3,'Raw Stats'!$BC$3:$BR$5288,14,FALSE)</f>
        <v>1</v>
      </c>
      <c r="DD3">
        <f>VLOOKUP($B3,'Raw Stats'!$BC$3:$BR$5288,15,FALSE)</f>
        <v>2</v>
      </c>
      <c r="DE3">
        <f>VLOOKUP($B3,'Raw Stats'!$BC$3:$BR$5288,16,FALSE)</f>
        <v>79</v>
      </c>
      <c r="DG3">
        <f>VLOOKUP($B3,'Raw Stats'!$AK$3:$AZ$528,3,FALSE)</f>
        <v>81</v>
      </c>
      <c r="DH3">
        <f>VLOOKUP($B3,'Raw Stats'!$AK$3:$AZ$528,4,FALSE)</f>
        <v>19</v>
      </c>
      <c r="DI3">
        <f>VLOOKUP($B3,'Raw Stats'!$AK$3:$AZ$528,5,FALSE)</f>
        <v>59</v>
      </c>
      <c r="DJ3">
        <f>VLOOKUP($B3,'Raw Stats'!$AK$3:$AZ$528,6,FALSE)</f>
        <v>78</v>
      </c>
      <c r="DK3">
        <f>VLOOKUP($B3,'Raw Stats'!$AK$3:$AZ$528,7,FALSE)</f>
        <v>16</v>
      </c>
      <c r="DL3">
        <f>VLOOKUP($B3,'Raw Stats'!$AK$3:$AZ$528,8,FALSE)</f>
        <v>42</v>
      </c>
      <c r="DM3">
        <f>VLOOKUP($B3,'Raw Stats'!$AK$3:$AZ$528,9,FALSE)</f>
        <v>60</v>
      </c>
      <c r="DN3">
        <f>VLOOKUP($B3,'Raw Stats'!$AK$3:$AZ$528,10,FALSE)</f>
        <v>65</v>
      </c>
      <c r="DO3">
        <f>VLOOKUP($B3,'Raw Stats'!$AK$3:$AZ$528,11,FALSE)+VLOOKUP($B3,'Raw Stats'!$AK$3:$AZ$528,12,FALSE)</f>
        <v>28</v>
      </c>
      <c r="DP3">
        <f>VLOOKUP($B3,'Raw Stats'!$AK$3:$AZ$528,13,FALSE)+VLOOKUP($B3,'Raw Stats'!$AK$3:$AZ$528,14,FALSE)</f>
        <v>0</v>
      </c>
      <c r="DQ3">
        <f>VLOOKUP($B3,'Raw Stats'!$AK$3:$AZ$528,15,FALSE)</f>
        <v>5</v>
      </c>
      <c r="DR3">
        <f>VLOOKUP($B3,'Raw Stats'!$AK$3:$AZ$528,16,FALSE)</f>
        <v>261</v>
      </c>
      <c r="DT3">
        <f>VLOOKUP($B3,'Raw Stats'!$S$3:$AH$528,3,FALSE)</f>
        <v>75</v>
      </c>
      <c r="DU3">
        <f>VLOOKUP($B3,'Raw Stats'!$S$3:$AH$528,4,FALSE)</f>
        <v>13</v>
      </c>
      <c r="DV3">
        <f>VLOOKUP($B3,'Raw Stats'!$S$3:$AH$528,5,FALSE)</f>
        <v>32</v>
      </c>
      <c r="DW3">
        <f>VLOOKUP($B3,'Raw Stats'!$S$3:$AH$528,6,FALSE)</f>
        <v>45</v>
      </c>
      <c r="DX3">
        <f>VLOOKUP($B3,'Raw Stats'!$S$3:$AH$528,7,FALSE)</f>
        <v>-30</v>
      </c>
      <c r="DY3">
        <f>VLOOKUP($B3,'Raw Stats'!$S$3:$AH$528,8,FALSE)</f>
        <v>50</v>
      </c>
      <c r="DZ3">
        <f>VLOOKUP($B3,'Raw Stats'!$S$3:$AH$528,9,FALSE)</f>
        <v>32</v>
      </c>
      <c r="EA3">
        <f>VLOOKUP($B3,'Raw Stats'!$S$3:$AH$528,10,FALSE)</f>
        <v>74</v>
      </c>
      <c r="EB3">
        <f>VLOOKUP($B3,'Raw Stats'!$S$3:$AH$528,11,FALSE)+VLOOKUP($B3,'Raw Stats'!$S$3:$AH$528,12,FALSE)</f>
        <v>21</v>
      </c>
      <c r="EC3">
        <f>VLOOKUP($B3,'Raw Stats'!$S$3:$AH$528,13,FALSE)+VLOOKUP($B3,'Raw Stats'!$S$3:$AH$528,14,FALSE)</f>
        <v>1</v>
      </c>
      <c r="ED3">
        <f>VLOOKUP($B3,'Raw Stats'!$S$3:$AH$528,15,FALSE)</f>
        <v>4</v>
      </c>
      <c r="EE3">
        <f>VLOOKUP($B3,'Raw Stats'!$S$3:$AH$528,16,FALSE)</f>
        <v>182</v>
      </c>
    </row>
    <row r="4" spans="1:135" x14ac:dyDescent="0.2">
      <c r="A4" t="e">
        <f>VLOOKUP(B4,'ALL SKATERS'!$B$3:$I$378,9,FALSE)</f>
        <v>#REF!</v>
      </c>
      <c r="B4" t="s">
        <v>43</v>
      </c>
      <c r="C4">
        <f t="shared" si="0"/>
        <v>1.1477148350523632</v>
      </c>
      <c r="D4">
        <f t="shared" si="1"/>
        <v>1.0665673390850006</v>
      </c>
      <c r="E4">
        <f t="shared" si="2"/>
        <v>1.3779393318077033</v>
      </c>
      <c r="F4">
        <f t="shared" si="3"/>
        <v>0.93112416755684468</v>
      </c>
      <c r="G4">
        <f t="shared" si="4"/>
        <v>1.0042963388496036</v>
      </c>
      <c r="H4">
        <v>1.1599999999999999</v>
      </c>
      <c r="I4" s="29" t="e">
        <f t="shared" ref="I4:I67" si="5">(H4-0.9)/A4*100</f>
        <v>#REF!</v>
      </c>
      <c r="J4" s="29">
        <f t="shared" ref="J4:J67" si="6">(H4-0.9)/0.01</f>
        <v>25.999999999999989</v>
      </c>
      <c r="K4">
        <f>BT4*'Value Calculations'!$D$3</f>
        <v>6.1160314293905689</v>
      </c>
      <c r="L4">
        <f>BU4*'Value Calculations'!$D$4</f>
        <v>14.652571682009247</v>
      </c>
      <c r="M4">
        <f>BV4*'Value Calculations'!$D$5</f>
        <v>15.920286303175292</v>
      </c>
      <c r="N4">
        <f>BW4*'Value Calculations'!$D$6</f>
        <v>2.6263635703066202</v>
      </c>
      <c r="O4">
        <f>BX4*'Value Calculations'!$D$7</f>
        <v>6.5034809020398674</v>
      </c>
      <c r="P4">
        <f>BY4*'Value Calculations'!$D$8</f>
        <v>6.9734709755843598</v>
      </c>
      <c r="Q4">
        <f>BZ4*'Value Calculations'!$D$9</f>
        <v>17.885256041927377</v>
      </c>
      <c r="R4">
        <f>CA4*'Value Calculations'!$D$10</f>
        <v>7.6716459556002992</v>
      </c>
      <c r="S4">
        <f>CB4*'Value Calculations'!$D$11</f>
        <v>0</v>
      </c>
      <c r="T4">
        <f>CC4*'Value Calculations'!$D$12</f>
        <v>4.0694136979470699</v>
      </c>
      <c r="U4">
        <f>CD4*'Value Calculations'!$D$13</f>
        <v>11.694095916313096</v>
      </c>
      <c r="W4">
        <f>CH4*'Value Calculations'!$D$3</f>
        <v>4.0773542862603787</v>
      </c>
      <c r="X4">
        <f>CI4*'Value Calculations'!$D$4</f>
        <v>14.001346273919946</v>
      </c>
      <c r="Y4">
        <f>CJ4*'Value Calculations'!$D$5</f>
        <v>14.062919567804842</v>
      </c>
      <c r="Z4">
        <f>CK4*'Value Calculations'!$D$6</f>
        <v>-0.50025972767745142</v>
      </c>
      <c r="AA4">
        <f>CL4*'Value Calculations'!$D$7</f>
        <v>7.1186750414220175</v>
      </c>
      <c r="AB4">
        <f>CM4*'Value Calculations'!$D$8</f>
        <v>9.7053462031328728</v>
      </c>
      <c r="AC4">
        <f>CN4*'Value Calculations'!$D$9</f>
        <v>15.74406341718959</v>
      </c>
      <c r="AD4">
        <f>CO4*'Value Calculations'!$D$10</f>
        <v>8.402278903752709</v>
      </c>
      <c r="AE4">
        <f>CP4*'Value Calculations'!$D$11</f>
        <v>0</v>
      </c>
      <c r="AF4">
        <f>CQ4*'Value Calculations'!$D$12</f>
        <v>0.81388273958941404</v>
      </c>
      <c r="AG4">
        <f>CR4*'Value Calculations'!$D$13</f>
        <v>14.032915099575716</v>
      </c>
      <c r="AI4">
        <f>CU4*'Value Calculations'!$D$3</f>
        <v>4.4850897148864171</v>
      </c>
      <c r="AJ4">
        <f>CV4*'Value Calculations'!$D$4</f>
        <v>8.7915430092055473</v>
      </c>
      <c r="AK4">
        <f>CW4*'Value Calculations'!$D$5</f>
        <v>10.082847992011018</v>
      </c>
      <c r="AL4">
        <f>CX4*'Value Calculations'!$D$6</f>
        <v>1.5007791830323542</v>
      </c>
      <c r="AM4">
        <f>CY4*'Value Calculations'!$D$7</f>
        <v>5.0094379921117902</v>
      </c>
      <c r="AN4">
        <f>CZ4*'Value Calculations'!$D$8</f>
        <v>3.6664641211835294</v>
      </c>
      <c r="AO4">
        <f>DA4*'Value Calculations'!$D$9</f>
        <v>6.1716728595383197</v>
      </c>
      <c r="AP4">
        <f>DB4*'Value Calculations'!$D$10</f>
        <v>9.4982283259813229</v>
      </c>
      <c r="AQ4">
        <f>DC4*'Value Calculations'!$D$11</f>
        <v>0</v>
      </c>
      <c r="AR4">
        <f>DD4*'Value Calculations'!$D$12</f>
        <v>0</v>
      </c>
      <c r="AS4">
        <f>DE4*'Value Calculations'!$D$13</f>
        <v>8.6673887379732371</v>
      </c>
      <c r="AU4">
        <f>DH4*'Value Calculations'!$D$3</f>
        <v>2.8541480003822652</v>
      </c>
      <c r="AV4">
        <f>DI4*'Value Calculations'!$D$4</f>
        <v>9.4427684172948485</v>
      </c>
      <c r="AW4">
        <f>DJ4*'Value Calculations'!$D$5</f>
        <v>9.5521717819051766</v>
      </c>
      <c r="AX4">
        <f>DK4*'Value Calculations'!$D$6</f>
        <v>1.1255843872742657</v>
      </c>
      <c r="AY4">
        <f>DL4*'Value Calculations'!$D$7</f>
        <v>10.458300369496543</v>
      </c>
      <c r="AZ4">
        <f>DM4*'Value Calculations'!$D$8</f>
        <v>7.5486026024366781</v>
      </c>
      <c r="BA4">
        <f>DN4*'Value Calculations'!$D$9</f>
        <v>14.232633329139389</v>
      </c>
      <c r="BB4">
        <f>DO4*'Value Calculations'!$D$10</f>
        <v>5.1144306370668655</v>
      </c>
      <c r="BC4">
        <f>DP4*'Value Calculations'!$D$11</f>
        <v>0.9907141480249374</v>
      </c>
      <c r="BD4">
        <f>DQ4*'Value Calculations'!$D$12</f>
        <v>0</v>
      </c>
      <c r="BE4">
        <f>DR4*'Value Calculations'!$D$13</f>
        <v>14.101703899083439</v>
      </c>
      <c r="BG4">
        <f>DU4*'Value Calculations'!$D$3</f>
        <v>5.7082960007645305</v>
      </c>
      <c r="BH4">
        <f>DV4*'Value Calculations'!$D$4</f>
        <v>7.8147048970715982</v>
      </c>
      <c r="BI4">
        <f>DW4*'Value Calculations'!$D$5</f>
        <v>10.082847992011018</v>
      </c>
      <c r="BJ4">
        <f>DX4*'Value Calculations'!$D$6</f>
        <v>-1.0005194553549028</v>
      </c>
      <c r="BK4">
        <f>DY4*'Value Calculations'!$D$7</f>
        <v>10.897724754769508</v>
      </c>
      <c r="BL4">
        <f>DZ4*'Value Calculations'!$D$8</f>
        <v>7.9080598692193771</v>
      </c>
      <c r="BM4">
        <f>EA4*'Value Calculations'!$D$9</f>
        <v>13.350965777776773</v>
      </c>
      <c r="BN4">
        <f>EB4*'Value Calculations'!$D$10</f>
        <v>6.5756965333716852</v>
      </c>
      <c r="BO4">
        <f>EC4*'Value Calculations'!$D$11</f>
        <v>0</v>
      </c>
      <c r="BP4">
        <f>ED4*'Value Calculations'!$D$12</f>
        <v>2.441648218768242</v>
      </c>
      <c r="BQ4">
        <f>EE4*'Value Calculations'!$D$13</f>
        <v>13.551393503021647</v>
      </c>
      <c r="BS4">
        <f>VLOOKUP($B4,'Raw Stats'!$CM$3:$DC$528,3,FALSE)</f>
        <v>82</v>
      </c>
      <c r="BT4">
        <f>VLOOKUP($B4,'Raw Stats'!$CM$3:$DC$528,4,FALSE)</f>
        <v>15</v>
      </c>
      <c r="BU4">
        <f>VLOOKUP($B4,'Raw Stats'!$CM$3:$DC$528,5,FALSE)</f>
        <v>45</v>
      </c>
      <c r="BV4">
        <f>VLOOKUP($B4,'Raw Stats'!$CM$3:$DC$528,6,FALSE)</f>
        <v>60</v>
      </c>
      <c r="BW4">
        <f>VLOOKUP($B4,'Raw Stats'!$CM$3:$DC$528,7,FALSE)</f>
        <v>21</v>
      </c>
      <c r="BX4">
        <f>VLOOKUP($B4,'Raw Stats'!$CM$3:$DC$528,8,FALSE)</f>
        <v>74</v>
      </c>
      <c r="BY4">
        <f>VLOOKUP($B4,'Raw Stats'!$CM$3:$DC$528,9,FALSE)</f>
        <v>97</v>
      </c>
      <c r="BZ4">
        <f>VLOOKUP($B4,'Raw Stats'!$CM$3:$DC$528,10,FALSE)</f>
        <v>142</v>
      </c>
      <c r="CA4">
        <f>VLOOKUP($B4,'Raw Stats'!$CM$3:$DC$528,11,FALSE)+VLOOKUP($B4,'Raw Stats'!$CM$3:$DC$528,12,FALSE)</f>
        <v>21</v>
      </c>
      <c r="CB4">
        <f>VLOOKUP($B4,'Raw Stats'!$CM$3:$DC$528,13,FALSE)+VLOOKUP($B4,'Raw Stats'!$CM$3:$DC$528,14,FALSE)</f>
        <v>0</v>
      </c>
      <c r="CC4">
        <f>VLOOKUP($B4,'Raw Stats'!$CM$3:$DC$528,15,FALSE)</f>
        <v>5</v>
      </c>
      <c r="CD4">
        <f>VLOOKUP($B4,'Raw Stats'!$CM$3:$DC$528,16,FALSE)</f>
        <v>170</v>
      </c>
      <c r="CF4" s="29">
        <f t="shared" ref="CF4:CF67" si="7">H4-0.9</f>
        <v>0.2599999999999999</v>
      </c>
      <c r="CG4">
        <f>VLOOKUP($B4,'Raw Stats'!$BU$3:$CJ$528,3,FALSE)</f>
        <v>82</v>
      </c>
      <c r="CH4">
        <f>VLOOKUP($B4,'Raw Stats'!$BU$3:$CJ$528,4,FALSE)</f>
        <v>10</v>
      </c>
      <c r="CI4">
        <f>VLOOKUP($B4,'Raw Stats'!$BU$3:$CJ$5288,5,FALSE)</f>
        <v>43</v>
      </c>
      <c r="CJ4">
        <f>VLOOKUP($B4,'Raw Stats'!$BU$3:$CJ$528,6,FALSE)</f>
        <v>53</v>
      </c>
      <c r="CK4">
        <f>VLOOKUP($B4,'Raw Stats'!$BU$3:$CJ$528,7,FALSE)</f>
        <v>-4</v>
      </c>
      <c r="CL4">
        <f>VLOOKUP($B4,'Raw Stats'!$BU$3:$CJ$528,8,FALSE)</f>
        <v>81</v>
      </c>
      <c r="CM4">
        <f>VLOOKUP($B4,'Raw Stats'!$BU$3:$CJ$528,9,FALSE)</f>
        <v>135</v>
      </c>
      <c r="CN4">
        <f>VLOOKUP($B4,'Raw Stats'!$BU$3:$CJ$528,10,FALSE)</f>
        <v>125</v>
      </c>
      <c r="CO4">
        <f>VLOOKUP($B4,'Raw Stats'!$BU$3:$CJ$528,11,FALSE)+VLOOKUP($B4,'Raw Stats'!$BU$3:$CJ$528,12,FALSE)</f>
        <v>23</v>
      </c>
      <c r="CP4">
        <f>VLOOKUP($B4,'Raw Stats'!$BU$3:$CJ$528,13,FALSE)+VLOOKUP($B4,'Raw Stats'!$BU$3:$CJ$528,14,FALSE)</f>
        <v>0</v>
      </c>
      <c r="CQ4">
        <f>VLOOKUP($B4,'Raw Stats'!$BU$3:$CJ$528,15,FALSE)</f>
        <v>1</v>
      </c>
      <c r="CR4">
        <f>VLOOKUP($B4,'Raw Stats'!$BU$3:$CJ$528,16,FALSE)</f>
        <v>204</v>
      </c>
      <c r="CT4">
        <f>VLOOKUP($B4,'Raw Stats'!$BC$3:$BR$528,3,FALSE)</f>
        <v>42</v>
      </c>
      <c r="CU4">
        <f>VLOOKUP($B4,'Raw Stats'!$BC$3:$BR$528,4,FALSE)</f>
        <v>11</v>
      </c>
      <c r="CV4">
        <f>VLOOKUP($B4,'Raw Stats'!$BC$3:$BR$5288,5,FALSE)</f>
        <v>27</v>
      </c>
      <c r="CW4">
        <f>VLOOKUP($B4,'Raw Stats'!$BC$3:$BR$52888,6,FALSE)</f>
        <v>38</v>
      </c>
      <c r="CX4">
        <f>VLOOKUP($B4,'Raw Stats'!$BC$3:$BR$5288,7,FALSE)</f>
        <v>12</v>
      </c>
      <c r="CY4">
        <f>VLOOKUP($B4,'Raw Stats'!$BC$3:$BR$5288,8,FALSE)</f>
        <v>57</v>
      </c>
      <c r="CZ4">
        <f>VLOOKUP($B4,'Raw Stats'!$BC$3:$BR$5288,9,FALSE)</f>
        <v>51</v>
      </c>
      <c r="DA4">
        <f>VLOOKUP($B4,'Raw Stats'!$BC$3:$BR$5288,10,FALSE)</f>
        <v>49</v>
      </c>
      <c r="DB4">
        <f>VLOOKUP($B4,'Raw Stats'!$BC$3:$BR$5288,11,FALSE)+VLOOKUP($B4,'Raw Stats'!$BC$3:$BR$5288,12,FALSE)</f>
        <v>26</v>
      </c>
      <c r="DC4">
        <f>VLOOKUP($B4,'Raw Stats'!$BC$3:$BR$5288,13,FALSE)+VLOOKUP($B4,'Raw Stats'!$BC$3:$BR$5288,14,FALSE)</f>
        <v>0</v>
      </c>
      <c r="DD4">
        <f>VLOOKUP($B4,'Raw Stats'!$BC$3:$BR$5288,15,FALSE)</f>
        <v>0</v>
      </c>
      <c r="DE4">
        <f>VLOOKUP($B4,'Raw Stats'!$BC$3:$BR$5288,16,FALSE)</f>
        <v>126</v>
      </c>
      <c r="DG4">
        <f>VLOOKUP($B4,'Raw Stats'!$AK$3:$AZ$528,3,FALSE)</f>
        <v>81</v>
      </c>
      <c r="DH4">
        <f>VLOOKUP($B4,'Raw Stats'!$AK$3:$AZ$528,4,FALSE)</f>
        <v>7</v>
      </c>
      <c r="DI4">
        <f>VLOOKUP($B4,'Raw Stats'!$AK$3:$AZ$528,5,FALSE)</f>
        <v>29</v>
      </c>
      <c r="DJ4">
        <f>VLOOKUP($B4,'Raw Stats'!$AK$3:$AZ$528,6,FALSE)</f>
        <v>36</v>
      </c>
      <c r="DK4">
        <f>VLOOKUP($B4,'Raw Stats'!$AK$3:$AZ$528,7,FALSE)</f>
        <v>9</v>
      </c>
      <c r="DL4">
        <f>VLOOKUP($B4,'Raw Stats'!$AK$3:$AZ$528,8,FALSE)</f>
        <v>119</v>
      </c>
      <c r="DM4">
        <f>VLOOKUP($B4,'Raw Stats'!$AK$3:$AZ$528,9,FALSE)</f>
        <v>105</v>
      </c>
      <c r="DN4">
        <f>VLOOKUP($B4,'Raw Stats'!$AK$3:$AZ$528,10,FALSE)</f>
        <v>113</v>
      </c>
      <c r="DO4">
        <f>VLOOKUP($B4,'Raw Stats'!$AK$3:$AZ$528,11,FALSE)+VLOOKUP($B4,'Raw Stats'!$AK$3:$AZ$528,12,FALSE)</f>
        <v>14</v>
      </c>
      <c r="DP4">
        <f>VLOOKUP($B4,'Raw Stats'!$AK$3:$AZ$528,13,FALSE)+VLOOKUP($B4,'Raw Stats'!$AK$3:$AZ$528,14,FALSE)</f>
        <v>1</v>
      </c>
      <c r="DQ4">
        <f>VLOOKUP($B4,'Raw Stats'!$AK$3:$AZ$528,15,FALSE)</f>
        <v>0</v>
      </c>
      <c r="DR4">
        <f>VLOOKUP($B4,'Raw Stats'!$AK$3:$AZ$528,16,FALSE)</f>
        <v>205</v>
      </c>
      <c r="DT4">
        <f>VLOOKUP($B4,'Raw Stats'!$S$3:$AH$528,3,FALSE)</f>
        <v>77</v>
      </c>
      <c r="DU4">
        <f>VLOOKUP($B4,'Raw Stats'!$S$3:$AH$528,4,FALSE)</f>
        <v>14</v>
      </c>
      <c r="DV4">
        <f>VLOOKUP($B4,'Raw Stats'!$S$3:$AH$528,5,FALSE)</f>
        <v>24</v>
      </c>
      <c r="DW4">
        <f>VLOOKUP($B4,'Raw Stats'!$S$3:$AH$528,6,FALSE)</f>
        <v>38</v>
      </c>
      <c r="DX4">
        <f>VLOOKUP($B4,'Raw Stats'!$S$3:$AH$528,7,FALSE)</f>
        <v>-8</v>
      </c>
      <c r="DY4">
        <f>VLOOKUP($B4,'Raw Stats'!$S$3:$AH$528,8,FALSE)</f>
        <v>124</v>
      </c>
      <c r="DZ4">
        <f>VLOOKUP($B4,'Raw Stats'!$S$3:$AH$528,9,FALSE)</f>
        <v>110</v>
      </c>
      <c r="EA4">
        <f>VLOOKUP($B4,'Raw Stats'!$S$3:$AH$528,10,FALSE)</f>
        <v>106</v>
      </c>
      <c r="EB4">
        <f>VLOOKUP($B4,'Raw Stats'!$S$3:$AH$528,11,FALSE)+VLOOKUP($B4,'Raw Stats'!$S$3:$AH$528,12,FALSE)</f>
        <v>18</v>
      </c>
      <c r="EC4">
        <f>VLOOKUP($B4,'Raw Stats'!$S$3:$AH$528,13,FALSE)+VLOOKUP($B4,'Raw Stats'!$S$3:$AH$528,14,FALSE)</f>
        <v>0</v>
      </c>
      <c r="ED4">
        <f>VLOOKUP($B4,'Raw Stats'!$S$3:$AH$528,15,FALSE)</f>
        <v>3</v>
      </c>
      <c r="EE4">
        <f>VLOOKUP($B4,'Raw Stats'!$S$3:$AH$528,16,FALSE)</f>
        <v>197</v>
      </c>
    </row>
    <row r="5" spans="1:135" x14ac:dyDescent="0.2">
      <c r="A5">
        <v>31.1</v>
      </c>
      <c r="B5" t="s">
        <v>686</v>
      </c>
      <c r="C5">
        <f t="shared" si="0"/>
        <v>1.1651087751578291</v>
      </c>
      <c r="D5">
        <f t="shared" si="1"/>
        <v>1.2583413454788206</v>
      </c>
      <c r="E5">
        <f t="shared" si="2"/>
        <v>1.1326902378024342</v>
      </c>
      <c r="F5">
        <f t="shared" si="3"/>
        <v>1.2076644224499677</v>
      </c>
      <c r="G5">
        <f t="shared" si="4"/>
        <v>1.1218711897182712</v>
      </c>
      <c r="H5">
        <v>1.1499999999999999</v>
      </c>
      <c r="I5" s="29">
        <f t="shared" si="5"/>
        <v>0.80385852090032117</v>
      </c>
      <c r="J5" s="29">
        <f t="shared" si="6"/>
        <v>24.999999999999989</v>
      </c>
      <c r="K5">
        <f>BT5*'Value Calculations'!$D$3</f>
        <v>6.1160314293905689</v>
      </c>
      <c r="L5">
        <f>BU5*'Value Calculations'!$D$4</f>
        <v>9.7683811213394982</v>
      </c>
      <c r="M5">
        <f>BV5*'Value Calculations'!$D$5</f>
        <v>11.94021472738147</v>
      </c>
      <c r="N5">
        <f>BW5*'Value Calculations'!$D$6</f>
        <v>1.8759739787904428</v>
      </c>
      <c r="O5">
        <f>BX5*'Value Calculations'!$D$7</f>
        <v>6.3277111479306818</v>
      </c>
      <c r="P5">
        <f>BY5*'Value Calculations'!$D$8</f>
        <v>11.933981257185605</v>
      </c>
      <c r="Q5">
        <f>BZ5*'Value Calculations'!$D$9</f>
        <v>18.51501857861496</v>
      </c>
      <c r="R5">
        <f>CA5*'Value Calculations'!$D$10</f>
        <v>5.4797471111430704</v>
      </c>
      <c r="S5">
        <f>CB5*'Value Calculations'!$D$11</f>
        <v>0.9907141480249374</v>
      </c>
      <c r="T5">
        <f>CC5*'Value Calculations'!$D$12</f>
        <v>1.6277654791788281</v>
      </c>
      <c r="U5">
        <f>CD5*'Value Calculations'!$D$13</f>
        <v>16.30294548333061</v>
      </c>
      <c r="W5">
        <f>CH5*'Value Calculations'!$D$3</f>
        <v>9.3779148583988725</v>
      </c>
      <c r="X5">
        <f>CI5*'Value Calculations'!$D$4</f>
        <v>10.745219233473447</v>
      </c>
      <c r="Y5">
        <f>CJ5*'Value Calculations'!$D$5</f>
        <v>14.858933882963607</v>
      </c>
      <c r="Z5">
        <f>CK5*'Value Calculations'!$D$6</f>
        <v>-0.25012986383872571</v>
      </c>
      <c r="AA5">
        <f>CL5*'Value Calculations'!$D$7</f>
        <v>4.5700136068388257</v>
      </c>
      <c r="AB5">
        <f>CM5*'Value Calculations'!$D$8</f>
        <v>12.149655617255224</v>
      </c>
      <c r="AC5">
        <f>CN5*'Value Calculations'!$D$9</f>
        <v>21.789783769390393</v>
      </c>
      <c r="AD5">
        <f>CO5*'Value Calculations'!$D$10</f>
        <v>9.4982283259813229</v>
      </c>
      <c r="AE5">
        <f>CP5*'Value Calculations'!$D$11</f>
        <v>0</v>
      </c>
      <c r="AF5">
        <f>CQ5*'Value Calculations'!$D$12</f>
        <v>3.2555309583576562</v>
      </c>
      <c r="AG5">
        <f>CR5*'Value Calculations'!$D$13</f>
        <v>13.413815904006199</v>
      </c>
      <c r="AI5">
        <f>CU5*'Value Calculations'!$D$3</f>
        <v>3.6696188576343411</v>
      </c>
      <c r="AJ5">
        <f>CV5*'Value Calculations'!$D$4</f>
        <v>6.1866413768483488</v>
      </c>
      <c r="AK5">
        <f>CW5*'Value Calculations'!$D$5</f>
        <v>7.4294669414818033</v>
      </c>
      <c r="AL5">
        <f>CX5*'Value Calculations'!$D$6</f>
        <v>-0.25012986383872571</v>
      </c>
      <c r="AM5">
        <f>CY5*'Value Calculations'!$D$7</f>
        <v>4.2184740986204545</v>
      </c>
      <c r="AN5">
        <f>CZ5*'Value Calculations'!$D$8</f>
        <v>8.0518427759324567</v>
      </c>
      <c r="AO5">
        <f>DA5*'Value Calculations'!$D$9</f>
        <v>11.335725660376506</v>
      </c>
      <c r="AP5">
        <f>DB5*'Value Calculations'!$D$10</f>
        <v>4.3837976889144565</v>
      </c>
      <c r="AQ5">
        <f>DC5*'Value Calculations'!$D$11</f>
        <v>0</v>
      </c>
      <c r="AR5">
        <f>DD5*'Value Calculations'!$D$12</f>
        <v>0.81388273958941404</v>
      </c>
      <c r="AS5">
        <f>DE5*'Value Calculations'!$D$13</f>
        <v>8.529811138957788</v>
      </c>
      <c r="AU5">
        <f>DH5*'Value Calculations'!$D$3</f>
        <v>7.7469731438947198</v>
      </c>
      <c r="AV5">
        <f>DI5*'Value Calculations'!$D$4</f>
        <v>9.7683811213394982</v>
      </c>
      <c r="AW5">
        <f>DJ5*'Value Calculations'!$D$5</f>
        <v>13.001567147593155</v>
      </c>
      <c r="AX5">
        <f>DK5*'Value Calculations'!$D$6</f>
        <v>2.6263635703066202</v>
      </c>
      <c r="AY5">
        <f>DL5*'Value Calculations'!$D$7</f>
        <v>4.0427043445112689</v>
      </c>
      <c r="AZ5">
        <f>DM5*'Value Calculations'!$D$8</f>
        <v>12.724787244107542</v>
      </c>
      <c r="BA5">
        <f>DN5*'Value Calculations'!$D$9</f>
        <v>17.633351027252342</v>
      </c>
      <c r="BB5">
        <f>DO5*'Value Calculations'!$D$10</f>
        <v>8.0369624296765032</v>
      </c>
      <c r="BC5">
        <f>DP5*'Value Calculations'!$D$11</f>
        <v>1.9814282960498748</v>
      </c>
      <c r="BD5">
        <f>DQ5*'Value Calculations'!$D$12</f>
        <v>0.81388273958941404</v>
      </c>
      <c r="BE5">
        <f>DR5*'Value Calculations'!$D$13</f>
        <v>15.821423886776543</v>
      </c>
      <c r="BG5">
        <f>DU5*'Value Calculations'!$D$3</f>
        <v>6.5237668580166064</v>
      </c>
      <c r="BH5">
        <f>DV5*'Value Calculations'!$D$4</f>
        <v>10.419606529428798</v>
      </c>
      <c r="BI5">
        <f>DW5*'Value Calculations'!$D$5</f>
        <v>12.736229042540234</v>
      </c>
      <c r="BJ5">
        <f>DX5*'Value Calculations'!$D$6</f>
        <v>0.87545452343553998</v>
      </c>
      <c r="BK5">
        <f>DY5*'Value Calculations'!$D$7</f>
        <v>4.9215531150571969</v>
      </c>
      <c r="BL5">
        <f>DZ5*'Value Calculations'!$D$8</f>
        <v>15.169096658229897</v>
      </c>
      <c r="BM5">
        <f>EA5*'Value Calculations'!$D$9</f>
        <v>14.232633329139389</v>
      </c>
      <c r="BN5">
        <f>EB5*'Value Calculations'!$D$10</f>
        <v>6.2103800592954803</v>
      </c>
      <c r="BO5">
        <f>EC5*'Value Calculations'!$D$11</f>
        <v>0.9907141480249374</v>
      </c>
      <c r="BP5">
        <f>ED5*'Value Calculations'!$D$12</f>
        <v>2.441648218768242</v>
      </c>
      <c r="BQ5">
        <f>EE5*'Value Calculations'!$D$13</f>
        <v>17.472355074961921</v>
      </c>
      <c r="BS5">
        <f>VLOOKUP($B5,'Raw Stats'!$CM$3:$DC$528,3,FALSE)</f>
        <v>78</v>
      </c>
      <c r="BT5">
        <f>VLOOKUP($B5,'Raw Stats'!$CM$3:$DC$528,4,FALSE)</f>
        <v>15</v>
      </c>
      <c r="BU5">
        <f>VLOOKUP($B5,'Raw Stats'!$CM$3:$DC$528,5,FALSE)</f>
        <v>30</v>
      </c>
      <c r="BV5">
        <f>VLOOKUP($B5,'Raw Stats'!$CM$3:$DC$528,6,FALSE)</f>
        <v>45</v>
      </c>
      <c r="BW5">
        <f>VLOOKUP($B5,'Raw Stats'!$CM$3:$DC$528,7,FALSE)</f>
        <v>15</v>
      </c>
      <c r="BX5">
        <f>VLOOKUP($B5,'Raw Stats'!$CM$3:$DC$528,8,FALSE)</f>
        <v>72</v>
      </c>
      <c r="BY5">
        <f>VLOOKUP($B5,'Raw Stats'!$CM$3:$DC$528,9,FALSE)</f>
        <v>166</v>
      </c>
      <c r="BZ5">
        <f>VLOOKUP($B5,'Raw Stats'!$CM$3:$DC$528,10,FALSE)</f>
        <v>147</v>
      </c>
      <c r="CA5">
        <f>VLOOKUP($B5,'Raw Stats'!$CM$3:$DC$528,11,FALSE)+VLOOKUP($B5,'Raw Stats'!$CM$3:$DC$528,12,FALSE)</f>
        <v>15</v>
      </c>
      <c r="CB5">
        <f>VLOOKUP($B5,'Raw Stats'!$CM$3:$DC$528,13,FALSE)+VLOOKUP($B5,'Raw Stats'!$CM$3:$DC$528,14,FALSE)</f>
        <v>1</v>
      </c>
      <c r="CC5">
        <f>VLOOKUP($B5,'Raw Stats'!$CM$3:$DC$528,15,FALSE)</f>
        <v>2</v>
      </c>
      <c r="CD5">
        <f>VLOOKUP($B5,'Raw Stats'!$CM$3:$DC$528,16,FALSE)</f>
        <v>237</v>
      </c>
      <c r="CF5" s="29">
        <f t="shared" si="7"/>
        <v>0.24999999999999989</v>
      </c>
      <c r="CG5">
        <f>VLOOKUP($B5,'Raw Stats'!$BU$3:$CJ$528,3,FALSE)</f>
        <v>79</v>
      </c>
      <c r="CH5">
        <f>VLOOKUP($B5,'Raw Stats'!$BU$3:$CJ$528,4,FALSE)</f>
        <v>23</v>
      </c>
      <c r="CI5">
        <f>VLOOKUP($B5,'Raw Stats'!$BU$3:$CJ$5288,5,FALSE)</f>
        <v>33</v>
      </c>
      <c r="CJ5">
        <f>VLOOKUP($B5,'Raw Stats'!$BU$3:$CJ$528,6,FALSE)</f>
        <v>56</v>
      </c>
      <c r="CK5">
        <f>VLOOKUP($B5,'Raw Stats'!$BU$3:$CJ$528,7,FALSE)</f>
        <v>-2</v>
      </c>
      <c r="CL5">
        <f>VLOOKUP($B5,'Raw Stats'!$BU$3:$CJ$528,8,FALSE)</f>
        <v>52</v>
      </c>
      <c r="CM5">
        <f>VLOOKUP($B5,'Raw Stats'!$BU$3:$CJ$528,9,FALSE)</f>
        <v>169</v>
      </c>
      <c r="CN5">
        <f>VLOOKUP($B5,'Raw Stats'!$BU$3:$CJ$528,10,FALSE)</f>
        <v>173</v>
      </c>
      <c r="CO5">
        <f>VLOOKUP($B5,'Raw Stats'!$BU$3:$CJ$528,11,FALSE)+VLOOKUP($B5,'Raw Stats'!$BU$3:$CJ$528,12,FALSE)</f>
        <v>26</v>
      </c>
      <c r="CP5">
        <f>VLOOKUP($B5,'Raw Stats'!$BU$3:$CJ$528,13,FALSE)+VLOOKUP($B5,'Raw Stats'!$BU$3:$CJ$528,14,FALSE)</f>
        <v>0</v>
      </c>
      <c r="CQ5">
        <f>VLOOKUP($B5,'Raw Stats'!$BU$3:$CJ$528,15,FALSE)</f>
        <v>4</v>
      </c>
      <c r="CR5">
        <f>VLOOKUP($B5,'Raw Stats'!$BU$3:$CJ$528,16,FALSE)</f>
        <v>195</v>
      </c>
      <c r="CT5">
        <f>VLOOKUP($B5,'Raw Stats'!$BC$3:$BR$528,3,FALSE)</f>
        <v>48</v>
      </c>
      <c r="CU5">
        <f>VLOOKUP($B5,'Raw Stats'!$BC$3:$BR$528,4,FALSE)</f>
        <v>9</v>
      </c>
      <c r="CV5">
        <f>VLOOKUP($B5,'Raw Stats'!$BC$3:$BR$5288,5,FALSE)</f>
        <v>19</v>
      </c>
      <c r="CW5">
        <f>VLOOKUP($B5,'Raw Stats'!$BC$3:$BR$52888,6,FALSE)</f>
        <v>28</v>
      </c>
      <c r="CX5">
        <f>VLOOKUP($B5,'Raw Stats'!$BC$3:$BR$5288,7,FALSE)</f>
        <v>-2</v>
      </c>
      <c r="CY5">
        <f>VLOOKUP($B5,'Raw Stats'!$BC$3:$BR$5288,8,FALSE)</f>
        <v>48</v>
      </c>
      <c r="CZ5">
        <f>VLOOKUP($B5,'Raw Stats'!$BC$3:$BR$5288,9,FALSE)</f>
        <v>112</v>
      </c>
      <c r="DA5">
        <f>VLOOKUP($B5,'Raw Stats'!$BC$3:$BR$5288,10,FALSE)</f>
        <v>90</v>
      </c>
      <c r="DB5">
        <f>VLOOKUP($B5,'Raw Stats'!$BC$3:$BR$5288,11,FALSE)+VLOOKUP($B5,'Raw Stats'!$BC$3:$BR$5288,12,FALSE)</f>
        <v>12</v>
      </c>
      <c r="DC5">
        <f>VLOOKUP($B5,'Raw Stats'!$BC$3:$BR$5288,13,FALSE)+VLOOKUP($B5,'Raw Stats'!$BC$3:$BR$5288,14,FALSE)</f>
        <v>0</v>
      </c>
      <c r="DD5">
        <f>VLOOKUP($B5,'Raw Stats'!$BC$3:$BR$5288,15,FALSE)</f>
        <v>1</v>
      </c>
      <c r="DE5">
        <f>VLOOKUP($B5,'Raw Stats'!$BC$3:$BR$5288,16,FALSE)</f>
        <v>124</v>
      </c>
      <c r="DG5">
        <f>VLOOKUP($B5,'Raw Stats'!$AK$3:$AZ$528,3,FALSE)</f>
        <v>78</v>
      </c>
      <c r="DH5">
        <f>VLOOKUP($B5,'Raw Stats'!$AK$3:$AZ$528,4,FALSE)</f>
        <v>19</v>
      </c>
      <c r="DI5">
        <f>VLOOKUP($B5,'Raw Stats'!$AK$3:$AZ$528,5,FALSE)</f>
        <v>30</v>
      </c>
      <c r="DJ5">
        <f>VLOOKUP($B5,'Raw Stats'!$AK$3:$AZ$528,6,FALSE)</f>
        <v>49</v>
      </c>
      <c r="DK5">
        <f>VLOOKUP($B5,'Raw Stats'!$AK$3:$AZ$528,7,FALSE)</f>
        <v>21</v>
      </c>
      <c r="DL5">
        <f>VLOOKUP($B5,'Raw Stats'!$AK$3:$AZ$528,8,FALSE)</f>
        <v>46</v>
      </c>
      <c r="DM5">
        <f>VLOOKUP($B5,'Raw Stats'!$AK$3:$AZ$528,9,FALSE)</f>
        <v>177</v>
      </c>
      <c r="DN5">
        <f>VLOOKUP($B5,'Raw Stats'!$AK$3:$AZ$528,10,FALSE)</f>
        <v>140</v>
      </c>
      <c r="DO5">
        <f>VLOOKUP($B5,'Raw Stats'!$AK$3:$AZ$528,11,FALSE)+VLOOKUP($B5,'Raw Stats'!$AK$3:$AZ$528,12,FALSE)</f>
        <v>22</v>
      </c>
      <c r="DP5">
        <f>VLOOKUP($B5,'Raw Stats'!$AK$3:$AZ$528,13,FALSE)+VLOOKUP($B5,'Raw Stats'!$AK$3:$AZ$528,14,FALSE)</f>
        <v>2</v>
      </c>
      <c r="DQ5">
        <f>VLOOKUP($B5,'Raw Stats'!$AK$3:$AZ$528,15,FALSE)</f>
        <v>1</v>
      </c>
      <c r="DR5">
        <f>VLOOKUP($B5,'Raw Stats'!$AK$3:$AZ$528,16,FALSE)</f>
        <v>230</v>
      </c>
      <c r="DT5">
        <f>VLOOKUP($B5,'Raw Stats'!$S$3:$AH$528,3,FALSE)</f>
        <v>82</v>
      </c>
      <c r="DU5">
        <f>VLOOKUP($B5,'Raw Stats'!$S$3:$AH$528,4,FALSE)</f>
        <v>16</v>
      </c>
      <c r="DV5">
        <f>VLOOKUP($B5,'Raw Stats'!$S$3:$AH$528,5,FALSE)</f>
        <v>32</v>
      </c>
      <c r="DW5">
        <f>VLOOKUP($B5,'Raw Stats'!$S$3:$AH$528,6,FALSE)</f>
        <v>48</v>
      </c>
      <c r="DX5">
        <f>VLOOKUP($B5,'Raw Stats'!$S$3:$AH$528,7,FALSE)</f>
        <v>7</v>
      </c>
      <c r="DY5">
        <f>VLOOKUP($B5,'Raw Stats'!$S$3:$AH$528,8,FALSE)</f>
        <v>56</v>
      </c>
      <c r="DZ5">
        <f>VLOOKUP($B5,'Raw Stats'!$S$3:$AH$528,9,FALSE)</f>
        <v>211</v>
      </c>
      <c r="EA5">
        <f>VLOOKUP($B5,'Raw Stats'!$S$3:$AH$528,10,FALSE)</f>
        <v>113</v>
      </c>
      <c r="EB5">
        <f>VLOOKUP($B5,'Raw Stats'!$S$3:$AH$528,11,FALSE)+VLOOKUP($B5,'Raw Stats'!$S$3:$AH$528,12,FALSE)</f>
        <v>17</v>
      </c>
      <c r="EC5">
        <f>VLOOKUP($B5,'Raw Stats'!$S$3:$AH$528,13,FALSE)+VLOOKUP($B5,'Raw Stats'!$S$3:$AH$528,14,FALSE)</f>
        <v>1</v>
      </c>
      <c r="ED5">
        <f>VLOOKUP($B5,'Raw Stats'!$S$3:$AH$528,15,FALSE)</f>
        <v>3</v>
      </c>
      <c r="EE5">
        <f>VLOOKUP($B5,'Raw Stats'!$S$3:$AH$528,16,FALSE)</f>
        <v>254</v>
      </c>
    </row>
    <row r="6" spans="1:135" x14ac:dyDescent="0.2">
      <c r="A6">
        <v>29.3</v>
      </c>
      <c r="B6" t="s">
        <v>687</v>
      </c>
      <c r="C6">
        <f t="shared" si="0"/>
        <v>0.82852268613020874</v>
      </c>
      <c r="D6">
        <f t="shared" si="1"/>
        <v>1.0161392007720511</v>
      </c>
      <c r="E6">
        <f t="shared" si="2"/>
        <v>0.88319091193236188</v>
      </c>
      <c r="F6">
        <f t="shared" si="3"/>
        <v>0.9013140754740111</v>
      </c>
      <c r="G6">
        <f t="shared" si="4"/>
        <v>0.88683059111223816</v>
      </c>
      <c r="H6">
        <v>1.1299999999999999</v>
      </c>
      <c r="I6" s="28">
        <f t="shared" si="5"/>
        <v>0.78498293515358308</v>
      </c>
      <c r="J6" s="29">
        <f t="shared" si="6"/>
        <v>22.999999999999986</v>
      </c>
      <c r="K6">
        <f>BT6*'Value Calculations'!$D$3</f>
        <v>4.0773542862603787</v>
      </c>
      <c r="L6">
        <f>BU6*'Value Calculations'!$D$4</f>
        <v>11.396444641562747</v>
      </c>
      <c r="M6">
        <f>BV6*'Value Calculations'!$D$5</f>
        <v>11.94021472738147</v>
      </c>
      <c r="N6">
        <f>BW6*'Value Calculations'!$D$6</f>
        <v>1.5007791830323542</v>
      </c>
      <c r="O6">
        <f>BX6*'Value Calculations'!$D$7</f>
        <v>1.7576975410918561</v>
      </c>
      <c r="P6">
        <f>BY6*'Value Calculations'!$D$8</f>
        <v>1.1502632537046367</v>
      </c>
      <c r="Q6">
        <f>BZ6*'Value Calculations'!$D$9</f>
        <v>14.232633329139389</v>
      </c>
      <c r="R6">
        <f>CA6*'Value Calculations'!$D$10</f>
        <v>5.8450635852192754</v>
      </c>
      <c r="S6">
        <f>CB6*'Value Calculations'!$D$11</f>
        <v>0.9907141480249374</v>
      </c>
      <c r="T6">
        <f>CC6*'Value Calculations'!$D$12</f>
        <v>1.6277654791788281</v>
      </c>
      <c r="U6">
        <f>CD6*'Value Calculations'!$D$13</f>
        <v>11.762884715820821</v>
      </c>
      <c r="W6">
        <f>CH6*'Value Calculations'!$D$3</f>
        <v>2.4464125717562273</v>
      </c>
      <c r="X6">
        <f>CI6*'Value Calculations'!$D$4</f>
        <v>17.908698722455746</v>
      </c>
      <c r="Y6">
        <f>CJ6*'Value Calculations'!$D$5</f>
        <v>16.185624408228215</v>
      </c>
      <c r="Z6">
        <f>CK6*'Value Calculations'!$D$6</f>
        <v>2.7514285022259828</v>
      </c>
      <c r="AA6">
        <f>CL6*'Value Calculations'!$D$7</f>
        <v>2.4607765575285985</v>
      </c>
      <c r="AB6">
        <f>CM6*'Value Calculations'!$D$8</f>
        <v>2.5880923208354325</v>
      </c>
      <c r="AC6">
        <f>CN6*'Value Calculations'!$D$9</f>
        <v>11.209773153038988</v>
      </c>
      <c r="AD6">
        <f>CO6*'Value Calculations'!$D$10</f>
        <v>7.6716459556002992</v>
      </c>
      <c r="AE6">
        <f>CP6*'Value Calculations'!$D$11</f>
        <v>0.9907141480249374</v>
      </c>
      <c r="AF6">
        <f>CQ6*'Value Calculations'!$D$12</f>
        <v>2.441648218768242</v>
      </c>
      <c r="AG6">
        <f>CR6*'Value Calculations'!$D$13</f>
        <v>13.620182302529372</v>
      </c>
      <c r="AI6">
        <f>CU6*'Value Calculations'!$D$3</f>
        <v>1.2232062858781136</v>
      </c>
      <c r="AJ6">
        <f>CV6*'Value Calculations'!$D$4</f>
        <v>7.8147048970715982</v>
      </c>
      <c r="AK6">
        <f>CW6*'Value Calculations'!$D$5</f>
        <v>7.1641288364288815</v>
      </c>
      <c r="AL6">
        <f>CX6*'Value Calculations'!$D$6</f>
        <v>2.0010389107098057</v>
      </c>
      <c r="AM6">
        <f>CY6*'Value Calculations'!$D$7</f>
        <v>2.7244311886923769</v>
      </c>
      <c r="AN6">
        <f>CZ6*'Value Calculations'!$D$8</f>
        <v>1.365937613774256</v>
      </c>
      <c r="AO6">
        <f>DA6*'Value Calculations'!$D$9</f>
        <v>8.3128654842761041</v>
      </c>
      <c r="AP6">
        <f>DB6*'Value Calculations'!$D$10</f>
        <v>3.6531647407620471</v>
      </c>
      <c r="AQ6">
        <f>DC6*'Value Calculations'!$D$11</f>
        <v>0.9907141480249374</v>
      </c>
      <c r="AR6">
        <f>DD6*'Value Calculations'!$D$12</f>
        <v>0</v>
      </c>
      <c r="AS6">
        <f>DE6*'Value Calculations'!$D$13</f>
        <v>6.2597807552028932</v>
      </c>
      <c r="AU6">
        <f>DH6*'Value Calculations'!$D$3</f>
        <v>1.6309417145041516</v>
      </c>
      <c r="AV6">
        <f>DI6*'Value Calculations'!$D$4</f>
        <v>11.722057345607396</v>
      </c>
      <c r="AW6">
        <f>DJ6*'Value Calculations'!$D$5</f>
        <v>10.613524202116862</v>
      </c>
      <c r="AX6">
        <f>DK6*'Value Calculations'!$D$6</f>
        <v>1.8759739787904428</v>
      </c>
      <c r="AY6">
        <f>DL6*'Value Calculations'!$D$7</f>
        <v>3.6911648362928977</v>
      </c>
      <c r="AZ6">
        <f>DM6*'Value Calculations'!$D$8</f>
        <v>3.2351154010442906</v>
      </c>
      <c r="BA6">
        <f>DN6*'Value Calculations'!$D$9</f>
        <v>15.240253387839523</v>
      </c>
      <c r="BB6">
        <f>DO6*'Value Calculations'!$D$10</f>
        <v>4.7491141629906615</v>
      </c>
      <c r="BC6">
        <f>DP6*'Value Calculations'!$D$11</f>
        <v>1.9814282960498748</v>
      </c>
      <c r="BD6">
        <f>DQ6*'Value Calculations'!$D$12</f>
        <v>0.81388273958941404</v>
      </c>
      <c r="BE6">
        <f>DR6*'Value Calculations'!$D$13</f>
        <v>11.143785520251303</v>
      </c>
      <c r="BG6">
        <f>DU6*'Value Calculations'!$D$3</f>
        <v>2.8541480003822652</v>
      </c>
      <c r="BH6">
        <f>DV6*'Value Calculations'!$D$4</f>
        <v>12.373282753696698</v>
      </c>
      <c r="BI6">
        <f>DW6*'Value Calculations'!$D$5</f>
        <v>11.94021472738147</v>
      </c>
      <c r="BJ6">
        <f>DX6*'Value Calculations'!$D$6</f>
        <v>-0.12506493191936285</v>
      </c>
      <c r="BK6">
        <f>DY6*'Value Calculations'!$D$7</f>
        <v>1.9334672952010417</v>
      </c>
      <c r="BL6">
        <f>DZ6*'Value Calculations'!$D$8</f>
        <v>3.2351154010442906</v>
      </c>
      <c r="BM6">
        <f>EA6*'Value Calculations'!$D$9</f>
        <v>18.766923593289992</v>
      </c>
      <c r="BN6">
        <f>EB6*'Value Calculations'!$D$10</f>
        <v>8.0369624296765032</v>
      </c>
      <c r="BO6">
        <f>EC6*'Value Calculations'!$D$11</f>
        <v>0.9907141480249374</v>
      </c>
      <c r="BP6">
        <f>ED6*'Value Calculations'!$D$12</f>
        <v>0.81388273958941404</v>
      </c>
      <c r="BQ6">
        <f>EE6*'Value Calculations'!$D$13</f>
        <v>11.900462314836268</v>
      </c>
      <c r="BS6">
        <f>VLOOKUP($B6,'Raw Stats'!$CM$3:$DC$528,3,FALSE)</f>
        <v>80</v>
      </c>
      <c r="BT6">
        <f>VLOOKUP($B6,'Raw Stats'!$CM$3:$DC$528,4,FALSE)</f>
        <v>10</v>
      </c>
      <c r="BU6">
        <f>VLOOKUP($B6,'Raw Stats'!$CM$3:$DC$528,5,FALSE)</f>
        <v>35</v>
      </c>
      <c r="BV6">
        <f>VLOOKUP($B6,'Raw Stats'!$CM$3:$DC$528,6,FALSE)</f>
        <v>45</v>
      </c>
      <c r="BW6">
        <f>VLOOKUP($B6,'Raw Stats'!$CM$3:$DC$528,7,FALSE)</f>
        <v>12</v>
      </c>
      <c r="BX6">
        <f>VLOOKUP($B6,'Raw Stats'!$CM$3:$DC$528,8,FALSE)</f>
        <v>20</v>
      </c>
      <c r="BY6">
        <f>VLOOKUP($B6,'Raw Stats'!$CM$3:$DC$528,9,FALSE)</f>
        <v>16</v>
      </c>
      <c r="BZ6">
        <f>VLOOKUP($B6,'Raw Stats'!$CM$3:$DC$528,10,FALSE)</f>
        <v>113</v>
      </c>
      <c r="CA6">
        <f>VLOOKUP($B6,'Raw Stats'!$CM$3:$DC$528,11,FALSE)+VLOOKUP($B6,'Raw Stats'!$CM$3:$DC$528,12,FALSE)</f>
        <v>16</v>
      </c>
      <c r="CB6">
        <f>VLOOKUP($B6,'Raw Stats'!$CM$3:$DC$528,13,FALSE)+VLOOKUP($B6,'Raw Stats'!$CM$3:$DC$528,14,FALSE)</f>
        <v>1</v>
      </c>
      <c r="CC6">
        <f>VLOOKUP($B6,'Raw Stats'!$CM$3:$DC$528,15,FALSE)</f>
        <v>2</v>
      </c>
      <c r="CD6">
        <f>VLOOKUP($B6,'Raw Stats'!$CM$3:$DC$528,16,FALSE)</f>
        <v>171</v>
      </c>
      <c r="CF6" s="29">
        <f t="shared" si="7"/>
        <v>0.22999999999999987</v>
      </c>
      <c r="CG6">
        <f>VLOOKUP($B6,'Raw Stats'!$BU$3:$CJ$528,3,FALSE)</f>
        <v>79</v>
      </c>
      <c r="CH6">
        <f>VLOOKUP($B6,'Raw Stats'!$BU$3:$CJ$528,4,FALSE)</f>
        <v>6</v>
      </c>
      <c r="CI6">
        <f>VLOOKUP($B6,'Raw Stats'!$BU$3:$CJ$5288,5,FALSE)</f>
        <v>55</v>
      </c>
      <c r="CJ6">
        <f>VLOOKUP($B6,'Raw Stats'!$BU$3:$CJ$528,6,FALSE)</f>
        <v>61</v>
      </c>
      <c r="CK6">
        <f>VLOOKUP($B6,'Raw Stats'!$BU$3:$CJ$528,7,FALSE)</f>
        <v>22</v>
      </c>
      <c r="CL6">
        <f>VLOOKUP($B6,'Raw Stats'!$BU$3:$CJ$528,8,FALSE)</f>
        <v>28</v>
      </c>
      <c r="CM6">
        <f>VLOOKUP($B6,'Raw Stats'!$BU$3:$CJ$528,9,FALSE)</f>
        <v>36</v>
      </c>
      <c r="CN6">
        <f>VLOOKUP($B6,'Raw Stats'!$BU$3:$CJ$528,10,FALSE)</f>
        <v>89</v>
      </c>
      <c r="CO6">
        <f>VLOOKUP($B6,'Raw Stats'!$BU$3:$CJ$528,11,FALSE)+VLOOKUP($B6,'Raw Stats'!$BU$3:$CJ$528,12,FALSE)</f>
        <v>21</v>
      </c>
      <c r="CP6">
        <f>VLOOKUP($B6,'Raw Stats'!$BU$3:$CJ$528,13,FALSE)+VLOOKUP($B6,'Raw Stats'!$BU$3:$CJ$528,14,FALSE)</f>
        <v>1</v>
      </c>
      <c r="CQ6">
        <f>VLOOKUP($B6,'Raw Stats'!$BU$3:$CJ$528,15,FALSE)</f>
        <v>3</v>
      </c>
      <c r="CR6">
        <f>VLOOKUP($B6,'Raw Stats'!$BU$3:$CJ$528,16,FALSE)</f>
        <v>198</v>
      </c>
      <c r="CT6">
        <f>VLOOKUP($B6,'Raw Stats'!$BC$3:$BR$528,3,FALSE)</f>
        <v>47</v>
      </c>
      <c r="CU6">
        <f>VLOOKUP($B6,'Raw Stats'!$BC$3:$BR$528,4,FALSE)</f>
        <v>3</v>
      </c>
      <c r="CV6">
        <f>VLOOKUP($B6,'Raw Stats'!$BC$3:$BR$5288,5,FALSE)</f>
        <v>24</v>
      </c>
      <c r="CW6">
        <f>VLOOKUP($B6,'Raw Stats'!$BC$3:$BR$52888,6,FALSE)</f>
        <v>27</v>
      </c>
      <c r="CX6">
        <f>VLOOKUP($B6,'Raw Stats'!$BC$3:$BR$5288,7,FALSE)</f>
        <v>16</v>
      </c>
      <c r="CY6">
        <f>VLOOKUP($B6,'Raw Stats'!$BC$3:$BR$5288,8,FALSE)</f>
        <v>31</v>
      </c>
      <c r="CZ6">
        <f>VLOOKUP($B6,'Raw Stats'!$BC$3:$BR$5288,9,FALSE)</f>
        <v>19</v>
      </c>
      <c r="DA6">
        <f>VLOOKUP($B6,'Raw Stats'!$BC$3:$BR$5288,10,FALSE)</f>
        <v>66</v>
      </c>
      <c r="DB6">
        <f>VLOOKUP($B6,'Raw Stats'!$BC$3:$BR$5288,11,FALSE)+VLOOKUP($B6,'Raw Stats'!$BC$3:$BR$5288,12,FALSE)</f>
        <v>10</v>
      </c>
      <c r="DC6">
        <f>VLOOKUP($B6,'Raw Stats'!$BC$3:$BR$5288,13,FALSE)+VLOOKUP($B6,'Raw Stats'!$BC$3:$BR$5288,14,FALSE)</f>
        <v>1</v>
      </c>
      <c r="DD6">
        <f>VLOOKUP($B6,'Raw Stats'!$BC$3:$BR$5288,15,FALSE)</f>
        <v>0</v>
      </c>
      <c r="DE6">
        <f>VLOOKUP($B6,'Raw Stats'!$BC$3:$BR$5288,16,FALSE)</f>
        <v>91</v>
      </c>
      <c r="DG6">
        <f>VLOOKUP($B6,'Raw Stats'!$AK$3:$AZ$528,3,FALSE)</f>
        <v>74</v>
      </c>
      <c r="DH6">
        <f>VLOOKUP($B6,'Raw Stats'!$AK$3:$AZ$528,4,FALSE)</f>
        <v>4</v>
      </c>
      <c r="DI6">
        <f>VLOOKUP($B6,'Raw Stats'!$AK$3:$AZ$528,5,FALSE)</f>
        <v>36</v>
      </c>
      <c r="DJ6">
        <f>VLOOKUP($B6,'Raw Stats'!$AK$3:$AZ$528,6,FALSE)</f>
        <v>40</v>
      </c>
      <c r="DK6">
        <f>VLOOKUP($B6,'Raw Stats'!$AK$3:$AZ$528,7,FALSE)</f>
        <v>15</v>
      </c>
      <c r="DL6">
        <f>VLOOKUP($B6,'Raw Stats'!$AK$3:$AZ$528,8,FALSE)</f>
        <v>42</v>
      </c>
      <c r="DM6">
        <f>VLOOKUP($B6,'Raw Stats'!$AK$3:$AZ$528,9,FALSE)</f>
        <v>45</v>
      </c>
      <c r="DN6">
        <f>VLOOKUP($B6,'Raw Stats'!$AK$3:$AZ$528,10,FALSE)</f>
        <v>121</v>
      </c>
      <c r="DO6">
        <f>VLOOKUP($B6,'Raw Stats'!$AK$3:$AZ$528,11,FALSE)+VLOOKUP($B6,'Raw Stats'!$AK$3:$AZ$528,12,FALSE)</f>
        <v>13</v>
      </c>
      <c r="DP6">
        <f>VLOOKUP($B6,'Raw Stats'!$AK$3:$AZ$528,13,FALSE)+VLOOKUP($B6,'Raw Stats'!$AK$3:$AZ$528,14,FALSE)</f>
        <v>2</v>
      </c>
      <c r="DQ6">
        <f>VLOOKUP($B6,'Raw Stats'!$AK$3:$AZ$528,15,FALSE)</f>
        <v>1</v>
      </c>
      <c r="DR6">
        <f>VLOOKUP($B6,'Raw Stats'!$AK$3:$AZ$528,16,FALSE)</f>
        <v>162</v>
      </c>
      <c r="DT6">
        <f>VLOOKUP($B6,'Raw Stats'!$S$3:$AH$528,3,FALSE)</f>
        <v>82</v>
      </c>
      <c r="DU6">
        <f>VLOOKUP($B6,'Raw Stats'!$S$3:$AH$528,4,FALSE)</f>
        <v>7</v>
      </c>
      <c r="DV6">
        <f>VLOOKUP($B6,'Raw Stats'!$S$3:$AH$528,5,FALSE)</f>
        <v>38</v>
      </c>
      <c r="DW6">
        <f>VLOOKUP($B6,'Raw Stats'!$S$3:$AH$528,6,FALSE)</f>
        <v>45</v>
      </c>
      <c r="DX6">
        <f>VLOOKUP($B6,'Raw Stats'!$S$3:$AH$528,7,FALSE)</f>
        <v>-1</v>
      </c>
      <c r="DY6">
        <f>VLOOKUP($B6,'Raw Stats'!$S$3:$AH$528,8,FALSE)</f>
        <v>22</v>
      </c>
      <c r="DZ6">
        <f>VLOOKUP($B6,'Raw Stats'!$S$3:$AH$528,9,FALSE)</f>
        <v>45</v>
      </c>
      <c r="EA6">
        <f>VLOOKUP($B6,'Raw Stats'!$S$3:$AH$528,10,FALSE)</f>
        <v>149</v>
      </c>
      <c r="EB6">
        <f>VLOOKUP($B6,'Raw Stats'!$S$3:$AH$528,11,FALSE)+VLOOKUP($B6,'Raw Stats'!$S$3:$AH$528,12,FALSE)</f>
        <v>22</v>
      </c>
      <c r="EC6">
        <f>VLOOKUP($B6,'Raw Stats'!$S$3:$AH$528,13,FALSE)+VLOOKUP($B6,'Raw Stats'!$S$3:$AH$528,14,FALSE)</f>
        <v>1</v>
      </c>
      <c r="ED6">
        <f>VLOOKUP($B6,'Raw Stats'!$S$3:$AH$528,15,FALSE)</f>
        <v>1</v>
      </c>
      <c r="EE6">
        <f>VLOOKUP($B6,'Raw Stats'!$S$3:$AH$528,16,FALSE)</f>
        <v>173</v>
      </c>
    </row>
    <row r="7" spans="1:135" x14ac:dyDescent="0.2">
      <c r="A7">
        <v>26</v>
      </c>
      <c r="B7" t="s">
        <v>688</v>
      </c>
      <c r="C7">
        <f t="shared" si="0"/>
        <v>1.0489464993519582</v>
      </c>
      <c r="D7">
        <f t="shared" si="1"/>
        <v>0.96927575109804986</v>
      </c>
      <c r="E7">
        <f t="shared" si="2"/>
        <v>0.90934955627256564</v>
      </c>
      <c r="F7">
        <f t="shared" si="3"/>
        <v>0.83620622669023759</v>
      </c>
      <c r="G7">
        <f t="shared" si="4"/>
        <v>0.94995748554450332</v>
      </c>
      <c r="H7">
        <v>1.08</v>
      </c>
      <c r="I7" s="28">
        <f t="shared" si="5"/>
        <v>0.69230769230769251</v>
      </c>
      <c r="J7" s="29">
        <f t="shared" si="6"/>
        <v>18.000000000000004</v>
      </c>
      <c r="K7">
        <f>BT7*'Value Calculations'!$D$3</f>
        <v>2.8541480003822652</v>
      </c>
      <c r="L7">
        <f>BU7*'Value Calculations'!$D$4</f>
        <v>12.698895457741347</v>
      </c>
      <c r="M7">
        <f>BV7*'Value Calculations'!$D$5</f>
        <v>12.205552832434391</v>
      </c>
      <c r="N7">
        <f>BW7*'Value Calculations'!$D$6</f>
        <v>0.37519479575808856</v>
      </c>
      <c r="O7">
        <f>BX7*'Value Calculations'!$D$7</f>
        <v>4.9215531150571969</v>
      </c>
      <c r="P7">
        <f>BY7*'Value Calculations'!$D$8</f>
        <v>10.927500910194048</v>
      </c>
      <c r="Q7">
        <f>BZ7*'Value Calculations'!$D$9</f>
        <v>18.137161056602409</v>
      </c>
      <c r="R7">
        <f>CA7*'Value Calculations'!$D$10</f>
        <v>6.2103800592954803</v>
      </c>
      <c r="S7">
        <f>CB7*'Value Calculations'!$D$11</f>
        <v>0.9907141480249374</v>
      </c>
      <c r="T7">
        <f>CC7*'Value Calculations'!$D$12</f>
        <v>1.6277654791788281</v>
      </c>
      <c r="U7">
        <f>CD7*'Value Calculations'!$D$13</f>
        <v>15.064747092191578</v>
      </c>
      <c r="W7">
        <f>CH7*'Value Calculations'!$D$3</f>
        <v>4.0773542862603787</v>
      </c>
      <c r="X7">
        <f>CI7*'Value Calculations'!$D$4</f>
        <v>8.7915430092055473</v>
      </c>
      <c r="Y7">
        <f>CJ7*'Value Calculations'!$D$5</f>
        <v>9.8175098869580975</v>
      </c>
      <c r="Z7">
        <f>CK7*'Value Calculations'!$D$6</f>
        <v>2.2511687745485314</v>
      </c>
      <c r="AA7">
        <f>CL7*'Value Calculations'!$D$7</f>
        <v>5.6246321314939394</v>
      </c>
      <c r="AB7">
        <f>CM7*'Value Calculations'!$D$8</f>
        <v>12.940461604177163</v>
      </c>
      <c r="AC7">
        <f>CN7*'Value Calculations'!$D$9</f>
        <v>11.461678167714023</v>
      </c>
      <c r="AD7">
        <f>CO7*'Value Calculations'!$D$10</f>
        <v>5.8450635852192754</v>
      </c>
      <c r="AE7">
        <f>CP7*'Value Calculations'!$D$11</f>
        <v>0.9907141480249374</v>
      </c>
      <c r="AF7">
        <f>CQ7*'Value Calculations'!$D$12</f>
        <v>1.6277654791788281</v>
      </c>
      <c r="AG7">
        <f>CR7*'Value Calculations'!$D$13</f>
        <v>12.175617512867165</v>
      </c>
      <c r="AI7">
        <f>CU7*'Value Calculations'!$D$3</f>
        <v>2.4464125717562273</v>
      </c>
      <c r="AJ7">
        <f>CV7*'Value Calculations'!$D$4</f>
        <v>5.2098032647143988</v>
      </c>
      <c r="AK7">
        <f>CW7*'Value Calculations'!$D$5</f>
        <v>5.8374383111642736</v>
      </c>
      <c r="AL7">
        <f>CX7*'Value Calculations'!$D$6</f>
        <v>0.50025972767745142</v>
      </c>
      <c r="AM7">
        <f>CY7*'Value Calculations'!$D$7</f>
        <v>3.1638555739653409</v>
      </c>
      <c r="AN7">
        <f>CZ7*'Value Calculations'!$D$8</f>
        <v>9.2021060296370933</v>
      </c>
      <c r="AO7">
        <f>DA7*'Value Calculations'!$D$9</f>
        <v>5.7938153375257695</v>
      </c>
      <c r="AP7">
        <f>DB7*'Value Calculations'!$D$10</f>
        <v>3.6531647407620471</v>
      </c>
      <c r="AQ7">
        <f>DC7*'Value Calculations'!$D$11</f>
        <v>0</v>
      </c>
      <c r="AR7">
        <f>DD7*'Value Calculations'!$D$12</f>
        <v>0</v>
      </c>
      <c r="AS7">
        <f>DE7*'Value Calculations'!$D$13</f>
        <v>7.841923143880547</v>
      </c>
      <c r="AU7">
        <f>DH7*'Value Calculations'!$D$3</f>
        <v>4.0773542862603787</v>
      </c>
      <c r="AV7">
        <f>DI7*'Value Calculations'!$D$4</f>
        <v>8.4659303051608976</v>
      </c>
      <c r="AW7">
        <f>DJ7*'Value Calculations'!$D$5</f>
        <v>9.5521717819051766</v>
      </c>
      <c r="AX7">
        <f>DK7*'Value Calculations'!$D$6</f>
        <v>-0.25012986383872571</v>
      </c>
      <c r="AY7">
        <f>DL7*'Value Calculations'!$D$7</f>
        <v>6.0640565167669038</v>
      </c>
      <c r="AZ7">
        <f>DM7*'Value Calculations'!$D$8</f>
        <v>8.9145402162109342</v>
      </c>
      <c r="BA7">
        <f>DN7*'Value Calculations'!$D$9</f>
        <v>8.816675513626171</v>
      </c>
      <c r="BB7">
        <f>DO7*'Value Calculations'!$D$10</f>
        <v>4.7491141629906615</v>
      </c>
      <c r="BC7">
        <f>DP7*'Value Calculations'!$D$11</f>
        <v>0</v>
      </c>
      <c r="BD7">
        <f>DQ7*'Value Calculations'!$D$12</f>
        <v>2.441648218768242</v>
      </c>
      <c r="BE7">
        <f>DR7*'Value Calculations'!$D$13</f>
        <v>11.556518317297648</v>
      </c>
      <c r="BG7">
        <f>DU7*'Value Calculations'!$D$3</f>
        <v>4.4850897148864171</v>
      </c>
      <c r="BH7">
        <f>DV7*'Value Calculations'!$D$4</f>
        <v>9.4427684172948485</v>
      </c>
      <c r="BI7">
        <f>DW7*'Value Calculations'!$D$5</f>
        <v>10.613524202116862</v>
      </c>
      <c r="BJ7">
        <f>DX7*'Value Calculations'!$D$6</f>
        <v>1.6258441149517171</v>
      </c>
      <c r="BK7">
        <f>DY7*'Value Calculations'!$D$7</f>
        <v>5.9761716397123106</v>
      </c>
      <c r="BL7">
        <f>DZ7*'Value Calculations'!$D$8</f>
        <v>9.8491291098459506</v>
      </c>
      <c r="BM7">
        <f>EA7*'Value Calculations'!$D$9</f>
        <v>12.721203241089189</v>
      </c>
      <c r="BN7">
        <f>EB7*'Value Calculations'!$D$10</f>
        <v>5.4797471111430704</v>
      </c>
      <c r="BO7">
        <f>EC7*'Value Calculations'!$D$11</f>
        <v>0</v>
      </c>
      <c r="BP7">
        <f>ED7*'Value Calculations'!$D$12</f>
        <v>2.441648218768242</v>
      </c>
      <c r="BQ7">
        <f>EE7*'Value Calculations'!$D$13</f>
        <v>9.5616431315736499</v>
      </c>
      <c r="BS7">
        <f>VLOOKUP($B7,'Raw Stats'!$CM$3:$DC$528,3,FALSE)</f>
        <v>82</v>
      </c>
      <c r="BT7">
        <f>VLOOKUP($B7,'Raw Stats'!$CM$3:$DC$528,4,FALSE)</f>
        <v>7</v>
      </c>
      <c r="BU7">
        <f>VLOOKUP($B7,'Raw Stats'!$CM$3:$DC$528,5,FALSE)</f>
        <v>39</v>
      </c>
      <c r="BV7">
        <f>VLOOKUP($B7,'Raw Stats'!$CM$3:$DC$528,6,FALSE)</f>
        <v>46</v>
      </c>
      <c r="BW7">
        <f>VLOOKUP($B7,'Raw Stats'!$CM$3:$DC$528,7,FALSE)</f>
        <v>3</v>
      </c>
      <c r="BX7">
        <f>VLOOKUP($B7,'Raw Stats'!$CM$3:$DC$528,8,FALSE)</f>
        <v>56</v>
      </c>
      <c r="BY7">
        <f>VLOOKUP($B7,'Raw Stats'!$CM$3:$DC$528,9,FALSE)</f>
        <v>152</v>
      </c>
      <c r="BZ7">
        <f>VLOOKUP($B7,'Raw Stats'!$CM$3:$DC$528,10,FALSE)</f>
        <v>144</v>
      </c>
      <c r="CA7">
        <f>VLOOKUP($B7,'Raw Stats'!$CM$3:$DC$528,11,FALSE)+VLOOKUP($B7,'Raw Stats'!$CM$3:$DC$528,12,FALSE)</f>
        <v>17</v>
      </c>
      <c r="CB7">
        <f>VLOOKUP($B7,'Raw Stats'!$CM$3:$DC$528,13,FALSE)+VLOOKUP($B7,'Raw Stats'!$CM$3:$DC$528,14,FALSE)</f>
        <v>1</v>
      </c>
      <c r="CC7">
        <f>VLOOKUP($B7,'Raw Stats'!$CM$3:$DC$528,15,FALSE)</f>
        <v>2</v>
      </c>
      <c r="CD7">
        <f>VLOOKUP($B7,'Raw Stats'!$CM$3:$DC$528,16,FALSE)</f>
        <v>219</v>
      </c>
      <c r="CF7" s="29">
        <f t="shared" si="7"/>
        <v>0.18000000000000005</v>
      </c>
      <c r="CG7">
        <f>VLOOKUP($B7,'Raw Stats'!$BU$3:$CJ$528,3,FALSE)</f>
        <v>78</v>
      </c>
      <c r="CH7">
        <f>VLOOKUP($B7,'Raw Stats'!$BU$3:$CJ$528,4,FALSE)</f>
        <v>10</v>
      </c>
      <c r="CI7">
        <f>VLOOKUP($B7,'Raw Stats'!$BU$3:$CJ$5288,5,FALSE)</f>
        <v>27</v>
      </c>
      <c r="CJ7">
        <f>VLOOKUP($B7,'Raw Stats'!$BU$3:$CJ$528,6,FALSE)</f>
        <v>37</v>
      </c>
      <c r="CK7">
        <f>VLOOKUP($B7,'Raw Stats'!$BU$3:$CJ$528,7,FALSE)</f>
        <v>18</v>
      </c>
      <c r="CL7">
        <f>VLOOKUP($B7,'Raw Stats'!$BU$3:$CJ$528,8,FALSE)</f>
        <v>64</v>
      </c>
      <c r="CM7">
        <f>VLOOKUP($B7,'Raw Stats'!$BU$3:$CJ$528,9,FALSE)</f>
        <v>180</v>
      </c>
      <c r="CN7">
        <f>VLOOKUP($B7,'Raw Stats'!$BU$3:$CJ$528,10,FALSE)</f>
        <v>91</v>
      </c>
      <c r="CO7">
        <f>VLOOKUP($B7,'Raw Stats'!$BU$3:$CJ$528,11,FALSE)+VLOOKUP($B7,'Raw Stats'!$BU$3:$CJ$528,12,FALSE)</f>
        <v>16</v>
      </c>
      <c r="CP7">
        <f>VLOOKUP($B7,'Raw Stats'!$BU$3:$CJ$528,13,FALSE)+VLOOKUP($B7,'Raw Stats'!$BU$3:$CJ$528,14,FALSE)</f>
        <v>1</v>
      </c>
      <c r="CQ7">
        <f>VLOOKUP($B7,'Raw Stats'!$BU$3:$CJ$528,15,FALSE)</f>
        <v>2</v>
      </c>
      <c r="CR7">
        <f>VLOOKUP($B7,'Raw Stats'!$BU$3:$CJ$528,16,FALSE)</f>
        <v>177</v>
      </c>
      <c r="CT7">
        <f>VLOOKUP($B7,'Raw Stats'!$BC$3:$BR$528,3,FALSE)</f>
        <v>48</v>
      </c>
      <c r="CU7">
        <f>VLOOKUP($B7,'Raw Stats'!$BC$3:$BR$528,4,FALSE)</f>
        <v>6</v>
      </c>
      <c r="CV7">
        <f>VLOOKUP($B7,'Raw Stats'!$BC$3:$BR$5288,5,FALSE)</f>
        <v>16</v>
      </c>
      <c r="CW7">
        <f>VLOOKUP($B7,'Raw Stats'!$BC$3:$BR$52888,6,FALSE)</f>
        <v>22</v>
      </c>
      <c r="CX7">
        <f>VLOOKUP($B7,'Raw Stats'!$BC$3:$BR$5288,7,FALSE)</f>
        <v>4</v>
      </c>
      <c r="CY7">
        <f>VLOOKUP($B7,'Raw Stats'!$BC$3:$BR$5288,8,FALSE)</f>
        <v>36</v>
      </c>
      <c r="CZ7">
        <f>VLOOKUP($B7,'Raw Stats'!$BC$3:$BR$5288,9,FALSE)</f>
        <v>128</v>
      </c>
      <c r="DA7">
        <f>VLOOKUP($B7,'Raw Stats'!$BC$3:$BR$5288,10,FALSE)</f>
        <v>46</v>
      </c>
      <c r="DB7">
        <f>VLOOKUP($B7,'Raw Stats'!$BC$3:$BR$5288,11,FALSE)+VLOOKUP($B7,'Raw Stats'!$BC$3:$BR$5288,12,FALSE)</f>
        <v>10</v>
      </c>
      <c r="DC7">
        <f>VLOOKUP($B7,'Raw Stats'!$BC$3:$BR$5288,13,FALSE)+VLOOKUP($B7,'Raw Stats'!$BC$3:$BR$5288,14,FALSE)</f>
        <v>0</v>
      </c>
      <c r="DD7">
        <f>VLOOKUP($B7,'Raw Stats'!$BC$3:$BR$5288,15,FALSE)</f>
        <v>0</v>
      </c>
      <c r="DE7">
        <f>VLOOKUP($B7,'Raw Stats'!$BC$3:$BR$5288,16,FALSE)</f>
        <v>114</v>
      </c>
      <c r="DG7">
        <f>VLOOKUP($B7,'Raw Stats'!$AK$3:$AZ$528,3,FALSE)</f>
        <v>77</v>
      </c>
      <c r="DH7">
        <f>VLOOKUP($B7,'Raw Stats'!$AK$3:$AZ$528,4,FALSE)</f>
        <v>10</v>
      </c>
      <c r="DI7">
        <f>VLOOKUP($B7,'Raw Stats'!$AK$3:$AZ$528,5,FALSE)</f>
        <v>26</v>
      </c>
      <c r="DJ7">
        <f>VLOOKUP($B7,'Raw Stats'!$AK$3:$AZ$528,6,FALSE)</f>
        <v>36</v>
      </c>
      <c r="DK7">
        <f>VLOOKUP($B7,'Raw Stats'!$AK$3:$AZ$528,7,FALSE)</f>
        <v>-2</v>
      </c>
      <c r="DL7">
        <f>VLOOKUP($B7,'Raw Stats'!$AK$3:$AZ$528,8,FALSE)</f>
        <v>69</v>
      </c>
      <c r="DM7">
        <f>VLOOKUP($B7,'Raw Stats'!$AK$3:$AZ$528,9,FALSE)</f>
        <v>124</v>
      </c>
      <c r="DN7">
        <f>VLOOKUP($B7,'Raw Stats'!$AK$3:$AZ$528,10,FALSE)</f>
        <v>70</v>
      </c>
      <c r="DO7">
        <f>VLOOKUP($B7,'Raw Stats'!$AK$3:$AZ$528,11,FALSE)+VLOOKUP($B7,'Raw Stats'!$AK$3:$AZ$528,12,FALSE)</f>
        <v>13</v>
      </c>
      <c r="DP7">
        <f>VLOOKUP($B7,'Raw Stats'!$AK$3:$AZ$528,13,FALSE)+VLOOKUP($B7,'Raw Stats'!$AK$3:$AZ$528,14,FALSE)</f>
        <v>0</v>
      </c>
      <c r="DQ7">
        <f>VLOOKUP($B7,'Raw Stats'!$AK$3:$AZ$528,15,FALSE)</f>
        <v>3</v>
      </c>
      <c r="DR7">
        <f>VLOOKUP($B7,'Raw Stats'!$AK$3:$AZ$528,16,FALSE)</f>
        <v>168</v>
      </c>
      <c r="DT7">
        <f>VLOOKUP($B7,'Raw Stats'!$S$3:$AH$528,3,FALSE)</f>
        <v>76</v>
      </c>
      <c r="DU7">
        <f>VLOOKUP($B7,'Raw Stats'!$S$3:$AH$528,4,FALSE)</f>
        <v>11</v>
      </c>
      <c r="DV7">
        <f>VLOOKUP($B7,'Raw Stats'!$S$3:$AH$528,5,FALSE)</f>
        <v>29</v>
      </c>
      <c r="DW7">
        <f>VLOOKUP($B7,'Raw Stats'!$S$3:$AH$528,6,FALSE)</f>
        <v>40</v>
      </c>
      <c r="DX7">
        <f>VLOOKUP($B7,'Raw Stats'!$S$3:$AH$528,7,FALSE)</f>
        <v>13</v>
      </c>
      <c r="DY7">
        <f>VLOOKUP($B7,'Raw Stats'!$S$3:$AH$528,8,FALSE)</f>
        <v>68</v>
      </c>
      <c r="DZ7">
        <f>VLOOKUP($B7,'Raw Stats'!$S$3:$AH$528,9,FALSE)</f>
        <v>137</v>
      </c>
      <c r="EA7">
        <f>VLOOKUP($B7,'Raw Stats'!$S$3:$AH$528,10,FALSE)</f>
        <v>101</v>
      </c>
      <c r="EB7">
        <f>VLOOKUP($B7,'Raw Stats'!$S$3:$AH$528,11,FALSE)+VLOOKUP($B7,'Raw Stats'!$S$3:$AH$528,12,FALSE)</f>
        <v>15</v>
      </c>
      <c r="EC7">
        <f>VLOOKUP($B7,'Raw Stats'!$S$3:$AH$528,13,FALSE)+VLOOKUP($B7,'Raw Stats'!$S$3:$AH$528,14,FALSE)</f>
        <v>0</v>
      </c>
      <c r="ED7">
        <f>VLOOKUP($B7,'Raw Stats'!$S$3:$AH$528,15,FALSE)</f>
        <v>3</v>
      </c>
      <c r="EE7">
        <f>VLOOKUP($B7,'Raw Stats'!$S$3:$AH$528,16,FALSE)</f>
        <v>139</v>
      </c>
    </row>
    <row r="8" spans="1:135" x14ac:dyDescent="0.2">
      <c r="A8">
        <v>20.3</v>
      </c>
      <c r="B8" t="s">
        <v>689</v>
      </c>
      <c r="C8">
        <f t="shared" si="0"/>
        <v>0.92228861077339919</v>
      </c>
      <c r="D8">
        <f t="shared" si="1"/>
        <v>0.96484383196202428</v>
      </c>
      <c r="E8">
        <f t="shared" si="2"/>
        <v>0.84040109106683469</v>
      </c>
      <c r="F8">
        <f t="shared" si="3"/>
        <v>1.0870088417969981</v>
      </c>
      <c r="G8">
        <f t="shared" si="4"/>
        <v>0.8552823629716928</v>
      </c>
      <c r="H8">
        <v>1.07</v>
      </c>
      <c r="I8" s="28">
        <f t="shared" si="5"/>
        <v>0.83743842364532028</v>
      </c>
      <c r="J8" s="29">
        <f t="shared" si="6"/>
        <v>17.000000000000004</v>
      </c>
      <c r="K8">
        <f>BT8*'Value Calculations'!$D$3</f>
        <v>2.8541480003822652</v>
      </c>
      <c r="L8">
        <f>BU8*'Value Calculations'!$D$4</f>
        <v>12.698895457741347</v>
      </c>
      <c r="M8">
        <f>BV8*'Value Calculations'!$D$5</f>
        <v>12.205552832434391</v>
      </c>
      <c r="N8">
        <f>BW8*'Value Calculations'!$D$6</f>
        <v>-0.25012986383872571</v>
      </c>
      <c r="O8">
        <f>BX8*'Value Calculations'!$D$7</f>
        <v>2.4607765575285985</v>
      </c>
      <c r="P8">
        <f>BY8*'Value Calculations'!$D$8</f>
        <v>5.0324017349577854</v>
      </c>
      <c r="Q8">
        <f>BZ8*'Value Calculations'!$D$9</f>
        <v>20.278353681340192</v>
      </c>
      <c r="R8">
        <f>CA8*'Value Calculations'!$D$10</f>
        <v>4.3837976889144565</v>
      </c>
      <c r="S8">
        <f>CB8*'Value Calculations'!$D$11</f>
        <v>0</v>
      </c>
      <c r="T8">
        <f>CC8*'Value Calculations'!$D$12</f>
        <v>1.6277654791788281</v>
      </c>
      <c r="U8">
        <f>CD8*'Value Calculations'!$D$13</f>
        <v>13.413815904006199</v>
      </c>
      <c r="W8">
        <f>CH8*'Value Calculations'!$D$3</f>
        <v>3.2618834290083032</v>
      </c>
      <c r="X8">
        <f>CI8*'Value Calculations'!$D$4</f>
        <v>14.001346273919946</v>
      </c>
      <c r="Y8">
        <f>CJ8*'Value Calculations'!$D$5</f>
        <v>13.532243357698999</v>
      </c>
      <c r="Z8">
        <f>CK8*'Value Calculations'!$D$6</f>
        <v>2.5012986383872571</v>
      </c>
      <c r="AA8">
        <f>CL8*'Value Calculations'!$D$7</f>
        <v>2.8123160657469697</v>
      </c>
      <c r="AB8">
        <f>CM8*'Value Calculations'!$D$8</f>
        <v>1.725394880556955</v>
      </c>
      <c r="AC8">
        <f>CN8*'Value Calculations'!$D$9</f>
        <v>20.656211203352743</v>
      </c>
      <c r="AD8">
        <f>CO8*'Value Calculations'!$D$10</f>
        <v>6.5756965333716852</v>
      </c>
      <c r="AE8">
        <f>CP8*'Value Calculations'!$D$11</f>
        <v>0.9907141480249374</v>
      </c>
      <c r="AF8">
        <f>CQ8*'Value Calculations'!$D$12</f>
        <v>0.81388273958941404</v>
      </c>
      <c r="AG8">
        <f>CR8*'Value Calculations'!$D$13</f>
        <v>11.281363119266752</v>
      </c>
      <c r="AI8">
        <f>CU8*'Value Calculations'!$D$3</f>
        <v>2.0386771431301893</v>
      </c>
      <c r="AJ8">
        <f>CV8*'Value Calculations'!$D$4</f>
        <v>6.1866413768483488</v>
      </c>
      <c r="AK8">
        <f>CW8*'Value Calculations'!$D$5</f>
        <v>6.3681145212701171</v>
      </c>
      <c r="AL8">
        <f>CX8*'Value Calculations'!$D$6</f>
        <v>0</v>
      </c>
      <c r="AM8">
        <f>CY8*'Value Calculations'!$D$7</f>
        <v>0.87884877054592803</v>
      </c>
      <c r="AN8">
        <f>CZ8*'Value Calculations'!$D$8</f>
        <v>1.725394880556955</v>
      </c>
      <c r="AO8">
        <f>DA8*'Value Calculations'!$D$9</f>
        <v>12.721203241089189</v>
      </c>
      <c r="AP8">
        <f>DB8*'Value Calculations'!$D$10</f>
        <v>2.1918988444572283</v>
      </c>
      <c r="AQ8">
        <f>DC8*'Value Calculations'!$D$11</f>
        <v>0.9907141480249374</v>
      </c>
      <c r="AR8">
        <f>DD8*'Value Calculations'!$D$12</f>
        <v>0</v>
      </c>
      <c r="AS8">
        <f>DE8*'Value Calculations'!$D$13</f>
        <v>6.3973583542183405</v>
      </c>
      <c r="AU8">
        <f>DH8*'Value Calculations'!$D$3</f>
        <v>4.8928251435124546</v>
      </c>
      <c r="AV8">
        <f>DI8*'Value Calculations'!$D$4</f>
        <v>12.698895457741347</v>
      </c>
      <c r="AW8">
        <f>DJ8*'Value Calculations'!$D$5</f>
        <v>13.532243357698999</v>
      </c>
      <c r="AX8">
        <f>DK8*'Value Calculations'!$D$6</f>
        <v>2.0010389107098057</v>
      </c>
      <c r="AY8">
        <f>DL8*'Value Calculations'!$D$7</f>
        <v>3.1638555739653409</v>
      </c>
      <c r="AZ8">
        <f>DM8*'Value Calculations'!$D$8</f>
        <v>6.4702308020885813</v>
      </c>
      <c r="BA8">
        <f>DN8*'Value Calculations'!$D$9</f>
        <v>16.751683475889724</v>
      </c>
      <c r="BB8">
        <f>DO8*'Value Calculations'!$D$10</f>
        <v>8.7675953778289131</v>
      </c>
      <c r="BC8">
        <f>DP8*'Value Calculations'!$D$11</f>
        <v>0.9907141480249374</v>
      </c>
      <c r="BD8">
        <f>DQ8*'Value Calculations'!$D$12</f>
        <v>4.883296437536484</v>
      </c>
      <c r="BE8">
        <f>DR8*'Value Calculations'!$D$13</f>
        <v>13.895337500560267</v>
      </c>
      <c r="BG8">
        <f>DU8*'Value Calculations'!$D$3</f>
        <v>4.4850897148864171</v>
      </c>
      <c r="BH8">
        <f>DV8*'Value Calculations'!$D$4</f>
        <v>10.419606529428798</v>
      </c>
      <c r="BI8">
        <f>DW8*'Value Calculations'!$D$5</f>
        <v>11.409538517275626</v>
      </c>
      <c r="BJ8">
        <f>DX8*'Value Calculations'!$D$6</f>
        <v>2.2511687745485314</v>
      </c>
      <c r="BK8">
        <f>DY8*'Value Calculations'!$D$7</f>
        <v>1.6698126640372633</v>
      </c>
      <c r="BL8">
        <f>DZ8*'Value Calculations'!$D$8</f>
        <v>4.0978128413227681</v>
      </c>
      <c r="BM8">
        <f>EA8*'Value Calculations'!$D$9</f>
        <v>15.240253387839523</v>
      </c>
      <c r="BN8">
        <f>EB8*'Value Calculations'!$D$10</f>
        <v>5.1144306370668655</v>
      </c>
      <c r="BO8">
        <f>EC8*'Value Calculations'!$D$11</f>
        <v>0.9907141480249374</v>
      </c>
      <c r="BP8">
        <f>ED8*'Value Calculations'!$D$12</f>
        <v>0.81388273958941404</v>
      </c>
      <c r="BQ8">
        <f>EE8*'Value Calculations'!$D$13</f>
        <v>11.074996720743579</v>
      </c>
      <c r="BS8">
        <f>VLOOKUP($B8,'Raw Stats'!$CM$3:$DC$528,3,FALSE)</f>
        <v>81</v>
      </c>
      <c r="BT8">
        <f>VLOOKUP($B8,'Raw Stats'!$CM$3:$DC$528,4,FALSE)</f>
        <v>7</v>
      </c>
      <c r="BU8">
        <f>VLOOKUP($B8,'Raw Stats'!$CM$3:$DC$528,5,FALSE)</f>
        <v>39</v>
      </c>
      <c r="BV8">
        <f>VLOOKUP($B8,'Raw Stats'!$CM$3:$DC$528,6,FALSE)</f>
        <v>46</v>
      </c>
      <c r="BW8">
        <f>VLOOKUP($B8,'Raw Stats'!$CM$3:$DC$528,7,FALSE)</f>
        <v>-2</v>
      </c>
      <c r="BX8">
        <f>VLOOKUP($B8,'Raw Stats'!$CM$3:$DC$528,8,FALSE)</f>
        <v>28</v>
      </c>
      <c r="BY8">
        <f>VLOOKUP($B8,'Raw Stats'!$CM$3:$DC$528,9,FALSE)</f>
        <v>70</v>
      </c>
      <c r="BZ8">
        <f>VLOOKUP($B8,'Raw Stats'!$CM$3:$DC$528,10,FALSE)</f>
        <v>161</v>
      </c>
      <c r="CA8">
        <f>VLOOKUP($B8,'Raw Stats'!$CM$3:$DC$528,11,FALSE)+VLOOKUP($B8,'Raw Stats'!$CM$3:$DC$528,12,FALSE)</f>
        <v>12</v>
      </c>
      <c r="CB8">
        <f>VLOOKUP($B8,'Raw Stats'!$CM$3:$DC$528,13,FALSE)+VLOOKUP($B8,'Raw Stats'!$CM$3:$DC$528,14,FALSE)</f>
        <v>0</v>
      </c>
      <c r="CC8">
        <f>VLOOKUP($B8,'Raw Stats'!$CM$3:$DC$528,15,FALSE)</f>
        <v>2</v>
      </c>
      <c r="CD8">
        <f>VLOOKUP($B8,'Raw Stats'!$CM$3:$DC$528,16,FALSE)</f>
        <v>195</v>
      </c>
      <c r="CF8" s="29">
        <f t="shared" si="7"/>
        <v>0.17000000000000004</v>
      </c>
      <c r="CG8">
        <f>VLOOKUP($B8,'Raw Stats'!$BU$3:$CJ$528,3,FALSE)</f>
        <v>81</v>
      </c>
      <c r="CH8">
        <f>VLOOKUP($B8,'Raw Stats'!$BU$3:$CJ$528,4,FALSE)</f>
        <v>8</v>
      </c>
      <c r="CI8">
        <f>VLOOKUP($B8,'Raw Stats'!$BU$3:$CJ$5288,5,FALSE)</f>
        <v>43</v>
      </c>
      <c r="CJ8">
        <f>VLOOKUP($B8,'Raw Stats'!$BU$3:$CJ$528,6,FALSE)</f>
        <v>51</v>
      </c>
      <c r="CK8">
        <f>VLOOKUP($B8,'Raw Stats'!$BU$3:$CJ$528,7,FALSE)</f>
        <v>20</v>
      </c>
      <c r="CL8">
        <f>VLOOKUP($B8,'Raw Stats'!$BU$3:$CJ$528,8,FALSE)</f>
        <v>32</v>
      </c>
      <c r="CM8">
        <f>VLOOKUP($B8,'Raw Stats'!$BU$3:$CJ$528,9,FALSE)</f>
        <v>24</v>
      </c>
      <c r="CN8">
        <f>VLOOKUP($B8,'Raw Stats'!$BU$3:$CJ$528,10,FALSE)</f>
        <v>164</v>
      </c>
      <c r="CO8">
        <f>VLOOKUP($B8,'Raw Stats'!$BU$3:$CJ$528,11,FALSE)+VLOOKUP($B8,'Raw Stats'!$BU$3:$CJ$528,12,FALSE)</f>
        <v>18</v>
      </c>
      <c r="CP8">
        <f>VLOOKUP($B8,'Raw Stats'!$BU$3:$CJ$528,13,FALSE)+VLOOKUP($B8,'Raw Stats'!$BU$3:$CJ$528,14,FALSE)</f>
        <v>1</v>
      </c>
      <c r="CQ8">
        <f>VLOOKUP($B8,'Raw Stats'!$BU$3:$CJ$528,15,FALSE)</f>
        <v>1</v>
      </c>
      <c r="CR8">
        <f>VLOOKUP($B8,'Raw Stats'!$BU$3:$CJ$528,16,FALSE)</f>
        <v>164</v>
      </c>
      <c r="CT8">
        <f>VLOOKUP($B8,'Raw Stats'!$BC$3:$BR$528,3,FALSE)</f>
        <v>47</v>
      </c>
      <c r="CU8">
        <f>VLOOKUP($B8,'Raw Stats'!$BC$3:$BR$528,4,FALSE)</f>
        <v>5</v>
      </c>
      <c r="CV8">
        <f>VLOOKUP($B8,'Raw Stats'!$BC$3:$BR$5288,5,FALSE)</f>
        <v>19</v>
      </c>
      <c r="CW8">
        <f>VLOOKUP($B8,'Raw Stats'!$BC$3:$BR$52888,6,FALSE)</f>
        <v>24</v>
      </c>
      <c r="CX8">
        <f>VLOOKUP($B8,'Raw Stats'!$BC$3:$BR$5288,7,FALSE)</f>
        <v>0</v>
      </c>
      <c r="CY8">
        <f>VLOOKUP($B8,'Raw Stats'!$BC$3:$BR$5288,8,FALSE)</f>
        <v>10</v>
      </c>
      <c r="CZ8">
        <f>VLOOKUP($B8,'Raw Stats'!$BC$3:$BR$5288,9,FALSE)</f>
        <v>24</v>
      </c>
      <c r="DA8">
        <f>VLOOKUP($B8,'Raw Stats'!$BC$3:$BR$5288,10,FALSE)</f>
        <v>101</v>
      </c>
      <c r="DB8">
        <f>VLOOKUP($B8,'Raw Stats'!$BC$3:$BR$5288,11,FALSE)+VLOOKUP($B8,'Raw Stats'!$BC$3:$BR$5288,12,FALSE)</f>
        <v>6</v>
      </c>
      <c r="DC8">
        <f>VLOOKUP($B8,'Raw Stats'!$BC$3:$BR$5288,13,FALSE)+VLOOKUP($B8,'Raw Stats'!$BC$3:$BR$5288,14,FALSE)</f>
        <v>1</v>
      </c>
      <c r="DD8">
        <f>VLOOKUP($B8,'Raw Stats'!$BC$3:$BR$5288,15,FALSE)</f>
        <v>0</v>
      </c>
      <c r="DE8">
        <f>VLOOKUP($B8,'Raw Stats'!$BC$3:$BR$5288,16,FALSE)</f>
        <v>93</v>
      </c>
      <c r="DG8">
        <f>VLOOKUP($B8,'Raw Stats'!$AK$3:$AZ$528,3,FALSE)</f>
        <v>81</v>
      </c>
      <c r="DH8">
        <f>VLOOKUP($B8,'Raw Stats'!$AK$3:$AZ$528,4,FALSE)</f>
        <v>12</v>
      </c>
      <c r="DI8">
        <f>VLOOKUP($B8,'Raw Stats'!$AK$3:$AZ$528,5,FALSE)</f>
        <v>39</v>
      </c>
      <c r="DJ8">
        <f>VLOOKUP($B8,'Raw Stats'!$AK$3:$AZ$528,6,FALSE)</f>
        <v>51</v>
      </c>
      <c r="DK8">
        <f>VLOOKUP($B8,'Raw Stats'!$AK$3:$AZ$528,7,FALSE)</f>
        <v>16</v>
      </c>
      <c r="DL8">
        <f>VLOOKUP($B8,'Raw Stats'!$AK$3:$AZ$528,8,FALSE)</f>
        <v>36</v>
      </c>
      <c r="DM8">
        <f>VLOOKUP($B8,'Raw Stats'!$AK$3:$AZ$528,9,FALSE)</f>
        <v>90</v>
      </c>
      <c r="DN8">
        <f>VLOOKUP($B8,'Raw Stats'!$AK$3:$AZ$528,10,FALSE)</f>
        <v>133</v>
      </c>
      <c r="DO8">
        <f>VLOOKUP($B8,'Raw Stats'!$AK$3:$AZ$528,11,FALSE)+VLOOKUP($B8,'Raw Stats'!$AK$3:$AZ$528,12,FALSE)</f>
        <v>24</v>
      </c>
      <c r="DP8">
        <f>VLOOKUP($B8,'Raw Stats'!$AK$3:$AZ$528,13,FALSE)+VLOOKUP($B8,'Raw Stats'!$AK$3:$AZ$528,14,FALSE)</f>
        <v>1</v>
      </c>
      <c r="DQ8">
        <f>VLOOKUP($B8,'Raw Stats'!$AK$3:$AZ$528,15,FALSE)</f>
        <v>6</v>
      </c>
      <c r="DR8">
        <f>VLOOKUP($B8,'Raw Stats'!$AK$3:$AZ$528,16,FALSE)</f>
        <v>202</v>
      </c>
      <c r="DT8">
        <f>VLOOKUP($B8,'Raw Stats'!$S$3:$AH$528,3,FALSE)</f>
        <v>79</v>
      </c>
      <c r="DU8">
        <f>VLOOKUP($B8,'Raw Stats'!$S$3:$AH$528,4,FALSE)</f>
        <v>11</v>
      </c>
      <c r="DV8">
        <f>VLOOKUP($B8,'Raw Stats'!$S$3:$AH$528,5,FALSE)</f>
        <v>32</v>
      </c>
      <c r="DW8">
        <f>VLOOKUP($B8,'Raw Stats'!$S$3:$AH$528,6,FALSE)</f>
        <v>43</v>
      </c>
      <c r="DX8">
        <f>VLOOKUP($B8,'Raw Stats'!$S$3:$AH$528,7,FALSE)</f>
        <v>18</v>
      </c>
      <c r="DY8">
        <f>VLOOKUP($B8,'Raw Stats'!$S$3:$AH$528,8,FALSE)</f>
        <v>19</v>
      </c>
      <c r="DZ8">
        <f>VLOOKUP($B8,'Raw Stats'!$S$3:$AH$528,9,FALSE)</f>
        <v>57</v>
      </c>
      <c r="EA8">
        <f>VLOOKUP($B8,'Raw Stats'!$S$3:$AH$528,10,FALSE)</f>
        <v>121</v>
      </c>
      <c r="EB8">
        <f>VLOOKUP($B8,'Raw Stats'!$S$3:$AH$528,11,FALSE)+VLOOKUP($B8,'Raw Stats'!$S$3:$AH$528,12,FALSE)</f>
        <v>14</v>
      </c>
      <c r="EC8">
        <f>VLOOKUP($B8,'Raw Stats'!$S$3:$AH$528,13,FALSE)+VLOOKUP($B8,'Raw Stats'!$S$3:$AH$528,14,FALSE)</f>
        <v>1</v>
      </c>
      <c r="ED8">
        <f>VLOOKUP($B8,'Raw Stats'!$S$3:$AH$528,15,FALSE)</f>
        <v>1</v>
      </c>
      <c r="EE8">
        <f>VLOOKUP($B8,'Raw Stats'!$S$3:$AH$528,16,FALSE)</f>
        <v>161</v>
      </c>
    </row>
    <row r="9" spans="1:135" x14ac:dyDescent="0.2">
      <c r="A9">
        <v>15.7</v>
      </c>
      <c r="B9" t="s">
        <v>690</v>
      </c>
      <c r="C9">
        <f t="shared" si="0"/>
        <v>0.90712238398820078</v>
      </c>
      <c r="D9">
        <f t="shared" si="1"/>
        <v>0.96310890975978314</v>
      </c>
      <c r="E9">
        <f t="shared" si="2"/>
        <v>0.94094370743373512</v>
      </c>
      <c r="F9">
        <f t="shared" si="3"/>
        <v>0.76192094716517578</v>
      </c>
      <c r="G9">
        <f t="shared" si="4"/>
        <v>1.0067580971024443</v>
      </c>
      <c r="H9">
        <v>1.02</v>
      </c>
      <c r="I9" s="28">
        <f t="shared" si="5"/>
        <v>0.76433121019108285</v>
      </c>
      <c r="J9" s="29">
        <f t="shared" si="6"/>
        <v>12</v>
      </c>
      <c r="K9">
        <f>BT9*'Value Calculations'!$D$3</f>
        <v>2.4464125717562273</v>
      </c>
      <c r="L9">
        <f>BU9*'Value Calculations'!$D$4</f>
        <v>14.978184386053897</v>
      </c>
      <c r="M9">
        <f>BV9*'Value Calculations'!$D$5</f>
        <v>13.797581462751921</v>
      </c>
      <c r="N9">
        <f>BW9*'Value Calculations'!$D$6</f>
        <v>-3.2516882299034342</v>
      </c>
      <c r="O9">
        <f>BX9*'Value Calculations'!$D$7</f>
        <v>3.5153950821837121</v>
      </c>
      <c r="P9">
        <f>BY9*'Value Calculations'!$D$8</f>
        <v>3.810247027896609</v>
      </c>
      <c r="Q9">
        <f>BZ9*'Value Calculations'!$D$9</f>
        <v>12.721203241089189</v>
      </c>
      <c r="R9">
        <f>CA9*'Value Calculations'!$D$10</f>
        <v>10.594177748209937</v>
      </c>
      <c r="S9">
        <f>CB9*'Value Calculations'!$D$11</f>
        <v>0</v>
      </c>
      <c r="T9">
        <f>CC9*'Value Calculations'!$D$12</f>
        <v>1.6277654791788281</v>
      </c>
      <c r="U9">
        <f>CD9*'Value Calculations'!$D$13</f>
        <v>15.95900148579199</v>
      </c>
      <c r="W9">
        <f>CH9*'Value Calculations'!$D$3</f>
        <v>3.2618834290083032</v>
      </c>
      <c r="X9">
        <f>CI9*'Value Calculations'!$D$4</f>
        <v>14.652571682009247</v>
      </c>
      <c r="Y9">
        <f>CJ9*'Value Calculations'!$D$5</f>
        <v>14.062919567804842</v>
      </c>
      <c r="Z9">
        <f>CK9*'Value Calculations'!$D$6</f>
        <v>-2.8764934341453454</v>
      </c>
      <c r="AA9">
        <f>CL9*'Value Calculations'!$D$7</f>
        <v>5.5367472544393461</v>
      </c>
      <c r="AB9">
        <f>CM9*'Value Calculations'!$D$8</f>
        <v>1.5816119738438754</v>
      </c>
      <c r="AC9">
        <f>CN9*'Value Calculations'!$D$9</f>
        <v>13.225013270439256</v>
      </c>
      <c r="AD9">
        <f>CO9*'Value Calculations'!$D$10</f>
        <v>11.324810696362347</v>
      </c>
      <c r="AE9">
        <f>CP9*'Value Calculations'!$D$11</f>
        <v>0</v>
      </c>
      <c r="AF9">
        <f>CQ9*'Value Calculations'!$D$12</f>
        <v>1.6277654791788281</v>
      </c>
      <c r="AG9">
        <f>CR9*'Value Calculations'!$D$13</f>
        <v>16.578100681361509</v>
      </c>
      <c r="AI9">
        <f>CU9*'Value Calculations'!$D$3</f>
        <v>4.0773542862603787</v>
      </c>
      <c r="AJ9">
        <f>CV9*'Value Calculations'!$D$4</f>
        <v>6.5122540808929985</v>
      </c>
      <c r="AK9">
        <f>CW9*'Value Calculations'!$D$5</f>
        <v>7.960143151587646</v>
      </c>
      <c r="AL9">
        <f>CX9*'Value Calculations'!$D$6</f>
        <v>0.50025972767745142</v>
      </c>
      <c r="AM9">
        <f>CY9*'Value Calculations'!$D$7</f>
        <v>4.7457833609480113</v>
      </c>
      <c r="AN9">
        <f>CZ9*'Value Calculations'!$D$8</f>
        <v>1.2940461604177163</v>
      </c>
      <c r="AO9">
        <f>DA9*'Value Calculations'!$D$9</f>
        <v>5.0381002935006691</v>
      </c>
      <c r="AP9">
        <f>DB9*'Value Calculations'!$D$10</f>
        <v>3.6531647407620471</v>
      </c>
      <c r="AQ9">
        <f>DC9*'Value Calculations'!$D$11</f>
        <v>0</v>
      </c>
      <c r="AR9">
        <f>DD9*'Value Calculations'!$D$12</f>
        <v>2.441648218768242</v>
      </c>
      <c r="AS9">
        <f>DE9*'Value Calculations'!$D$13</f>
        <v>8.9425439360041317</v>
      </c>
      <c r="AU9">
        <f>DH9*'Value Calculations'!$D$3</f>
        <v>4.4850897148864171</v>
      </c>
      <c r="AV9">
        <f>DI9*'Value Calculations'!$D$4</f>
        <v>10.419606529428798</v>
      </c>
      <c r="AW9">
        <f>DJ9*'Value Calculations'!$D$5</f>
        <v>11.409538517275626</v>
      </c>
      <c r="AX9">
        <f>DK9*'Value Calculations'!$D$6</f>
        <v>0.62532465959681427</v>
      </c>
      <c r="AY9">
        <f>DL9*'Value Calculations'!$D$7</f>
        <v>4.4821287297842325</v>
      </c>
      <c r="AZ9">
        <f>DM9*'Value Calculations'!$D$8</f>
        <v>2.2286350540527335</v>
      </c>
      <c r="BA9">
        <f>DN9*'Value Calculations'!$D$9</f>
        <v>9.6983430649887872</v>
      </c>
      <c r="BB9">
        <f>DO9*'Value Calculations'!$D$10</f>
        <v>4.0184812148382516</v>
      </c>
      <c r="BC9">
        <f>DP9*'Value Calculations'!$D$11</f>
        <v>0</v>
      </c>
      <c r="BD9">
        <f>DQ9*'Value Calculations'!$D$12</f>
        <v>1.6277654791788281</v>
      </c>
      <c r="BE9">
        <f>DR9*'Value Calculations'!$D$13</f>
        <v>13.482604703513923</v>
      </c>
      <c r="BG9">
        <f>DU9*'Value Calculations'!$D$3</f>
        <v>4.4850897148864171</v>
      </c>
      <c r="BH9">
        <f>DV9*'Value Calculations'!$D$4</f>
        <v>15.629409794143196</v>
      </c>
      <c r="BI9">
        <f>DW9*'Value Calculations'!$D$5</f>
        <v>15.654948198122371</v>
      </c>
      <c r="BJ9">
        <f>DX9*'Value Calculations'!$D$6</f>
        <v>1.5007791830323542</v>
      </c>
      <c r="BK9">
        <f>DY9*'Value Calculations'!$D$7</f>
        <v>5.9761716397123106</v>
      </c>
      <c r="BL9">
        <f>DZ9*'Value Calculations'!$D$8</f>
        <v>2.1567436006961938</v>
      </c>
      <c r="BM9">
        <f>EA9*'Value Calculations'!$D$9</f>
        <v>12.973108255764224</v>
      </c>
      <c r="BN9">
        <f>EB9*'Value Calculations'!$D$10</f>
        <v>9.4982283259813229</v>
      </c>
      <c r="BO9">
        <f>EC9*'Value Calculations'!$D$11</f>
        <v>0.9907141480249374</v>
      </c>
      <c r="BP9">
        <f>ED9*'Value Calculations'!$D$12</f>
        <v>0</v>
      </c>
      <c r="BQ9">
        <f>EE9*'Value Calculations'!$D$13</f>
        <v>13.688971102037096</v>
      </c>
      <c r="BS9">
        <f>VLOOKUP($B9,'Raw Stats'!$CM$3:$DC$528,3,FALSE)</f>
        <v>84</v>
      </c>
      <c r="BT9">
        <f>VLOOKUP($B9,'Raw Stats'!$CM$3:$DC$528,4,FALSE)</f>
        <v>6</v>
      </c>
      <c r="BU9">
        <f>VLOOKUP($B9,'Raw Stats'!$CM$3:$DC$528,5,FALSE)</f>
        <v>46</v>
      </c>
      <c r="BV9">
        <f>VLOOKUP($B9,'Raw Stats'!$CM$3:$DC$528,6,FALSE)</f>
        <v>52</v>
      </c>
      <c r="BW9">
        <f>VLOOKUP($B9,'Raw Stats'!$CM$3:$DC$528,7,FALSE)</f>
        <v>-26</v>
      </c>
      <c r="BX9">
        <f>VLOOKUP($B9,'Raw Stats'!$CM$3:$DC$528,8,FALSE)</f>
        <v>40</v>
      </c>
      <c r="BY9">
        <f>VLOOKUP($B9,'Raw Stats'!$CM$3:$DC$528,9,FALSE)</f>
        <v>53</v>
      </c>
      <c r="BZ9">
        <f>VLOOKUP($B9,'Raw Stats'!$CM$3:$DC$528,10,FALSE)</f>
        <v>101</v>
      </c>
      <c r="CA9">
        <f>VLOOKUP($B9,'Raw Stats'!$CM$3:$DC$528,11,FALSE)+VLOOKUP($B9,'Raw Stats'!$CM$3:$DC$528,12,FALSE)</f>
        <v>29</v>
      </c>
      <c r="CB9">
        <f>VLOOKUP($B9,'Raw Stats'!$CM$3:$DC$528,13,FALSE)+VLOOKUP($B9,'Raw Stats'!$CM$3:$DC$528,14,FALSE)</f>
        <v>0</v>
      </c>
      <c r="CC9">
        <f>VLOOKUP($B9,'Raw Stats'!$CM$3:$DC$528,15,FALSE)</f>
        <v>2</v>
      </c>
      <c r="CD9">
        <f>VLOOKUP($B9,'Raw Stats'!$CM$3:$DC$528,16,FALSE)</f>
        <v>232</v>
      </c>
      <c r="CF9" s="29">
        <f t="shared" si="7"/>
        <v>0.12</v>
      </c>
      <c r="CG9">
        <f>VLOOKUP($B9,'Raw Stats'!$BU$3:$CJ$528,3,FALSE)</f>
        <v>82</v>
      </c>
      <c r="CH9">
        <f>VLOOKUP($B9,'Raw Stats'!$BU$3:$CJ$528,4,FALSE)</f>
        <v>8</v>
      </c>
      <c r="CI9">
        <f>VLOOKUP($B9,'Raw Stats'!$BU$3:$CJ$5288,5,FALSE)</f>
        <v>45</v>
      </c>
      <c r="CJ9">
        <f>VLOOKUP($B9,'Raw Stats'!$BU$3:$CJ$528,6,FALSE)</f>
        <v>53</v>
      </c>
      <c r="CK9">
        <f>VLOOKUP($B9,'Raw Stats'!$BU$3:$CJ$528,7,FALSE)</f>
        <v>-23</v>
      </c>
      <c r="CL9">
        <f>VLOOKUP($B9,'Raw Stats'!$BU$3:$CJ$528,8,FALSE)</f>
        <v>63</v>
      </c>
      <c r="CM9">
        <f>VLOOKUP($B9,'Raw Stats'!$BU$3:$CJ$528,9,FALSE)</f>
        <v>22</v>
      </c>
      <c r="CN9">
        <f>VLOOKUP($B9,'Raw Stats'!$BU$3:$CJ$528,10,FALSE)</f>
        <v>105</v>
      </c>
      <c r="CO9">
        <f>VLOOKUP($B9,'Raw Stats'!$BU$3:$CJ$528,11,FALSE)+VLOOKUP($B9,'Raw Stats'!$BU$3:$CJ$528,12,FALSE)</f>
        <v>31</v>
      </c>
      <c r="CP9">
        <f>VLOOKUP($B9,'Raw Stats'!$BU$3:$CJ$528,13,FALSE)+VLOOKUP($B9,'Raw Stats'!$BU$3:$CJ$528,14,FALSE)</f>
        <v>0</v>
      </c>
      <c r="CQ9">
        <f>VLOOKUP($B9,'Raw Stats'!$BU$3:$CJ$528,15,FALSE)</f>
        <v>2</v>
      </c>
      <c r="CR9">
        <f>VLOOKUP($B9,'Raw Stats'!$BU$3:$CJ$528,16,FALSE)</f>
        <v>241</v>
      </c>
      <c r="CT9">
        <f>VLOOKUP($B9,'Raw Stats'!$BC$3:$BR$528,3,FALSE)</f>
        <v>48</v>
      </c>
      <c r="CU9">
        <f>VLOOKUP($B9,'Raw Stats'!$BC$3:$BR$528,4,FALSE)</f>
        <v>10</v>
      </c>
      <c r="CV9">
        <f>VLOOKUP($B9,'Raw Stats'!$BC$3:$BR$5288,5,FALSE)</f>
        <v>20</v>
      </c>
      <c r="CW9">
        <f>VLOOKUP($B9,'Raw Stats'!$BC$3:$BR$52888,6,FALSE)</f>
        <v>30</v>
      </c>
      <c r="CX9">
        <f>VLOOKUP($B9,'Raw Stats'!$BC$3:$BR$5288,7,FALSE)</f>
        <v>4</v>
      </c>
      <c r="CY9">
        <f>VLOOKUP($B9,'Raw Stats'!$BC$3:$BR$5288,8,FALSE)</f>
        <v>54</v>
      </c>
      <c r="CZ9">
        <f>VLOOKUP($B9,'Raw Stats'!$BC$3:$BR$5288,9,FALSE)</f>
        <v>18</v>
      </c>
      <c r="DA9">
        <f>VLOOKUP($B9,'Raw Stats'!$BC$3:$BR$5288,10,FALSE)</f>
        <v>40</v>
      </c>
      <c r="DB9">
        <f>VLOOKUP($B9,'Raw Stats'!$BC$3:$BR$5288,11,FALSE)+VLOOKUP($B9,'Raw Stats'!$BC$3:$BR$5288,12,FALSE)</f>
        <v>10</v>
      </c>
      <c r="DC9">
        <f>VLOOKUP($B9,'Raw Stats'!$BC$3:$BR$5288,13,FALSE)+VLOOKUP($B9,'Raw Stats'!$BC$3:$BR$5288,14,FALSE)</f>
        <v>0</v>
      </c>
      <c r="DD9">
        <f>VLOOKUP($B9,'Raw Stats'!$BC$3:$BR$5288,15,FALSE)</f>
        <v>3</v>
      </c>
      <c r="DE9">
        <f>VLOOKUP($B9,'Raw Stats'!$BC$3:$BR$5288,16,FALSE)</f>
        <v>130</v>
      </c>
      <c r="DG9">
        <f>VLOOKUP($B9,'Raw Stats'!$AK$3:$AZ$528,3,FALSE)</f>
        <v>82</v>
      </c>
      <c r="DH9">
        <f>VLOOKUP($B9,'Raw Stats'!$AK$3:$AZ$528,4,FALSE)</f>
        <v>11</v>
      </c>
      <c r="DI9">
        <f>VLOOKUP($B9,'Raw Stats'!$AK$3:$AZ$528,5,FALSE)</f>
        <v>32</v>
      </c>
      <c r="DJ9">
        <f>VLOOKUP($B9,'Raw Stats'!$AK$3:$AZ$528,6,FALSE)</f>
        <v>43</v>
      </c>
      <c r="DK9">
        <f>VLOOKUP($B9,'Raw Stats'!$AK$3:$AZ$528,7,FALSE)</f>
        <v>5</v>
      </c>
      <c r="DL9">
        <f>VLOOKUP($B9,'Raw Stats'!$AK$3:$AZ$528,8,FALSE)</f>
        <v>51</v>
      </c>
      <c r="DM9">
        <f>VLOOKUP($B9,'Raw Stats'!$AK$3:$AZ$528,9,FALSE)</f>
        <v>31</v>
      </c>
      <c r="DN9">
        <f>VLOOKUP($B9,'Raw Stats'!$AK$3:$AZ$528,10,FALSE)</f>
        <v>77</v>
      </c>
      <c r="DO9">
        <f>VLOOKUP($B9,'Raw Stats'!$AK$3:$AZ$528,11,FALSE)+VLOOKUP($B9,'Raw Stats'!$AK$3:$AZ$528,12,FALSE)</f>
        <v>11</v>
      </c>
      <c r="DP9">
        <f>VLOOKUP($B9,'Raw Stats'!$AK$3:$AZ$528,13,FALSE)+VLOOKUP($B9,'Raw Stats'!$AK$3:$AZ$528,14,FALSE)</f>
        <v>0</v>
      </c>
      <c r="DQ9">
        <f>VLOOKUP($B9,'Raw Stats'!$AK$3:$AZ$528,15,FALSE)</f>
        <v>2</v>
      </c>
      <c r="DR9">
        <f>VLOOKUP($B9,'Raw Stats'!$AK$3:$AZ$528,16,FALSE)</f>
        <v>196</v>
      </c>
      <c r="DT9">
        <f>VLOOKUP($B9,'Raw Stats'!$S$3:$AH$528,3,FALSE)</f>
        <v>82</v>
      </c>
      <c r="DU9">
        <f>VLOOKUP($B9,'Raw Stats'!$S$3:$AH$528,4,FALSE)</f>
        <v>11</v>
      </c>
      <c r="DV9">
        <f>VLOOKUP($B9,'Raw Stats'!$S$3:$AH$528,5,FALSE)</f>
        <v>48</v>
      </c>
      <c r="DW9">
        <f>VLOOKUP($B9,'Raw Stats'!$S$3:$AH$528,6,FALSE)</f>
        <v>59</v>
      </c>
      <c r="DX9">
        <f>VLOOKUP($B9,'Raw Stats'!$S$3:$AH$528,7,FALSE)</f>
        <v>12</v>
      </c>
      <c r="DY9">
        <f>VLOOKUP($B9,'Raw Stats'!$S$3:$AH$528,8,FALSE)</f>
        <v>68</v>
      </c>
      <c r="DZ9">
        <f>VLOOKUP($B9,'Raw Stats'!$S$3:$AH$528,9,FALSE)</f>
        <v>30</v>
      </c>
      <c r="EA9">
        <f>VLOOKUP($B9,'Raw Stats'!$S$3:$AH$528,10,FALSE)</f>
        <v>103</v>
      </c>
      <c r="EB9">
        <f>VLOOKUP($B9,'Raw Stats'!$S$3:$AH$528,11,FALSE)+VLOOKUP($B9,'Raw Stats'!$S$3:$AH$528,12,FALSE)</f>
        <v>26</v>
      </c>
      <c r="EC9">
        <f>VLOOKUP($B9,'Raw Stats'!$S$3:$AH$528,13,FALSE)+VLOOKUP($B9,'Raw Stats'!$S$3:$AH$528,14,FALSE)</f>
        <v>1</v>
      </c>
      <c r="ED9">
        <f>VLOOKUP($B9,'Raw Stats'!$S$3:$AH$528,15,FALSE)</f>
        <v>0</v>
      </c>
      <c r="EE9">
        <f>VLOOKUP($B9,'Raw Stats'!$S$3:$AH$528,16,FALSE)</f>
        <v>199</v>
      </c>
    </row>
    <row r="10" spans="1:135" x14ac:dyDescent="0.2">
      <c r="A10">
        <v>5.4</v>
      </c>
      <c r="B10" t="s">
        <v>691</v>
      </c>
      <c r="C10">
        <f t="shared" si="0"/>
        <v>0.82403923583172733</v>
      </c>
      <c r="D10">
        <f t="shared" si="1"/>
        <v>1.0291836275431854</v>
      </c>
      <c r="E10">
        <f t="shared" si="2"/>
        <v>0.98527885019073924</v>
      </c>
      <c r="F10">
        <f t="shared" si="3"/>
        <v>1.1299633938577305</v>
      </c>
      <c r="G10">
        <f t="shared" si="4"/>
        <v>1.1264428433703899</v>
      </c>
      <c r="H10">
        <v>1</v>
      </c>
      <c r="I10" s="28">
        <f t="shared" si="5"/>
        <v>1.8518518518518514</v>
      </c>
      <c r="J10" s="29">
        <f t="shared" si="6"/>
        <v>9.9999999999999982</v>
      </c>
      <c r="K10">
        <f>BT10*'Value Calculations'!$D$3</f>
        <v>3.2618834290083032</v>
      </c>
      <c r="L10">
        <f>BU10*'Value Calculations'!$D$4</f>
        <v>3.9073524485357991</v>
      </c>
      <c r="M10">
        <f>BV10*'Value Calculations'!$D$5</f>
        <v>5.3067621010584309</v>
      </c>
      <c r="N10">
        <f>BW10*'Value Calculations'!$D$6</f>
        <v>0</v>
      </c>
      <c r="O10">
        <f>BX10*'Value Calculations'!$D$7</f>
        <v>3.6911648362928977</v>
      </c>
      <c r="P10">
        <f>BY10*'Value Calculations'!$D$8</f>
        <v>8.9864316695674731</v>
      </c>
      <c r="Q10">
        <f>BZ10*'Value Calculations'!$D$9</f>
        <v>12.469298226414157</v>
      </c>
      <c r="R10">
        <f>CA10*'Value Calculations'!$D$10</f>
        <v>1.8265823703810236</v>
      </c>
      <c r="S10">
        <f>CB10*'Value Calculations'!$D$11</f>
        <v>2.9721424440748123</v>
      </c>
      <c r="T10">
        <f>CC10*'Value Calculations'!$D$12</f>
        <v>0</v>
      </c>
      <c r="U10">
        <f>CD10*'Value Calculations'!$D$13</f>
        <v>9.4928543320659244</v>
      </c>
      <c r="W10">
        <f>CH10*'Value Calculations'!$D$3</f>
        <v>6.9315022866426439</v>
      </c>
      <c r="X10">
        <f>CI10*'Value Calculations'!$D$4</f>
        <v>7.4890921930269485</v>
      </c>
      <c r="Y10">
        <f>CJ10*'Value Calculations'!$D$5</f>
        <v>10.613524202116862</v>
      </c>
      <c r="Z10">
        <f>CK10*'Value Calculations'!$D$6</f>
        <v>3.1266232979840716</v>
      </c>
      <c r="AA10">
        <f>CL10*'Value Calculations'!$D$7</f>
        <v>5.800401885603125</v>
      </c>
      <c r="AB10">
        <f>CM10*'Value Calculations'!$D$8</f>
        <v>11.718306897115987</v>
      </c>
      <c r="AC10">
        <f>CN10*'Value Calculations'!$D$9</f>
        <v>13.09906076310174</v>
      </c>
      <c r="AD10">
        <f>CO10*'Value Calculations'!$D$10</f>
        <v>5.4797471111430704</v>
      </c>
      <c r="AE10">
        <f>CP10*'Value Calculations'!$D$11</f>
        <v>0.9907141480249374</v>
      </c>
      <c r="AF10">
        <f>CQ10*'Value Calculations'!$D$12</f>
        <v>2.441648218768242</v>
      </c>
      <c r="AG10">
        <f>CR10*'Value Calculations'!$D$13</f>
        <v>11.556518317297648</v>
      </c>
      <c r="AI10">
        <f>CU10*'Value Calculations'!$D$3</f>
        <v>2.8541480003822652</v>
      </c>
      <c r="AJ10">
        <f>CV10*'Value Calculations'!$D$4</f>
        <v>3.9073524485357991</v>
      </c>
      <c r="AK10">
        <f>CW10*'Value Calculations'!$D$5</f>
        <v>5.0414239960055092</v>
      </c>
      <c r="AL10">
        <f>CX10*'Value Calculations'!$D$6</f>
        <v>1.75090904687108</v>
      </c>
      <c r="AM10">
        <f>CY10*'Value Calculations'!$D$7</f>
        <v>6.1519413938214962</v>
      </c>
      <c r="AN10">
        <f>CZ10*'Value Calculations'!$D$8</f>
        <v>7.261036789010519</v>
      </c>
      <c r="AO10">
        <f>DA10*'Value Calculations'!$D$9</f>
        <v>8.0609604696010706</v>
      </c>
      <c r="AP10">
        <f>DB10*'Value Calculations'!$D$10</f>
        <v>1.4612658963048188</v>
      </c>
      <c r="AQ10">
        <f>DC10*'Value Calculations'!$D$11</f>
        <v>0.9907141480249374</v>
      </c>
      <c r="AR10">
        <f>DD10*'Value Calculations'!$D$12</f>
        <v>1.6277654791788281</v>
      </c>
      <c r="AS10">
        <f>DE10*'Value Calculations'!$D$13</f>
        <v>8.1858671414191679</v>
      </c>
      <c r="AU10">
        <f>DH10*'Value Calculations'!$D$3</f>
        <v>4.8928251435124546</v>
      </c>
      <c r="AV10">
        <f>DI10*'Value Calculations'!$D$4</f>
        <v>13.024508161785997</v>
      </c>
      <c r="AW10">
        <f>DJ10*'Value Calculations'!$D$5</f>
        <v>13.797581462751921</v>
      </c>
      <c r="AX10">
        <f>DK10*'Value Calculations'!$D$6</f>
        <v>4.1271427533389744</v>
      </c>
      <c r="AY10">
        <f>DL10*'Value Calculations'!$D$7</f>
        <v>7.558099426694981</v>
      </c>
      <c r="AZ10">
        <f>DM10*'Value Calculations'!$D$8</f>
        <v>11.933981257185605</v>
      </c>
      <c r="BA10">
        <f>DN10*'Value Calculations'!$D$9</f>
        <v>10.957868138363956</v>
      </c>
      <c r="BB10">
        <f>DO10*'Value Calculations'!$D$10</f>
        <v>6.5756965333716852</v>
      </c>
      <c r="BC10">
        <f>DP10*'Value Calculations'!$D$11</f>
        <v>0.9907141480249374</v>
      </c>
      <c r="BD10">
        <f>DQ10*'Value Calculations'!$D$12</f>
        <v>0</v>
      </c>
      <c r="BE10">
        <f>DR10*'Value Calculations'!$D$13</f>
        <v>15.408691089730198</v>
      </c>
      <c r="BG10">
        <f>DU10*'Value Calculations'!$D$3</f>
        <v>5.7082960007645305</v>
      </c>
      <c r="BH10">
        <f>DV10*'Value Calculations'!$D$4</f>
        <v>9.7683811213394982</v>
      </c>
      <c r="BI10">
        <f>DW10*'Value Calculations'!$D$5</f>
        <v>11.674876622328547</v>
      </c>
      <c r="BJ10">
        <f>DX10*'Value Calculations'!$D$6</f>
        <v>4.1271427533389744</v>
      </c>
      <c r="BK10">
        <f>DY10*'Value Calculations'!$D$7</f>
        <v>7.7338691808041666</v>
      </c>
      <c r="BL10">
        <f>DZ10*'Value Calculations'!$D$8</f>
        <v>10.999392363550587</v>
      </c>
      <c r="BM10">
        <f>EA10*'Value Calculations'!$D$9</f>
        <v>13.980728314464358</v>
      </c>
      <c r="BN10">
        <f>EB10*'Value Calculations'!$D$10</f>
        <v>5.4797471111430704</v>
      </c>
      <c r="BO10">
        <f>EC10*'Value Calculations'!$D$11</f>
        <v>1.9814282960498748</v>
      </c>
      <c r="BP10">
        <f>ED10*'Value Calculations'!$D$12</f>
        <v>1.6277654791788281</v>
      </c>
      <c r="BQ10">
        <f>EE10*'Value Calculations'!$D$13</f>
        <v>18.160243070039161</v>
      </c>
      <c r="BS10">
        <f>VLOOKUP($B10,'Raw Stats'!$CM$3:$DC$528,3,FALSE)</f>
        <v>63</v>
      </c>
      <c r="BT10">
        <f>VLOOKUP($B10,'Raw Stats'!$CM$3:$DC$528,4,FALSE)</f>
        <v>8</v>
      </c>
      <c r="BU10">
        <f>VLOOKUP($B10,'Raw Stats'!$CM$3:$DC$528,5,FALSE)</f>
        <v>12</v>
      </c>
      <c r="BV10">
        <f>VLOOKUP($B10,'Raw Stats'!$CM$3:$DC$528,6,FALSE)</f>
        <v>20</v>
      </c>
      <c r="BW10">
        <f>VLOOKUP($B10,'Raw Stats'!$CM$3:$DC$528,7,FALSE)</f>
        <v>0</v>
      </c>
      <c r="BX10">
        <f>VLOOKUP($B10,'Raw Stats'!$CM$3:$DC$528,8,FALSE)</f>
        <v>42</v>
      </c>
      <c r="BY10">
        <f>VLOOKUP($B10,'Raw Stats'!$CM$3:$DC$528,9,FALSE)</f>
        <v>125</v>
      </c>
      <c r="BZ10">
        <f>VLOOKUP($B10,'Raw Stats'!$CM$3:$DC$528,10,FALSE)</f>
        <v>99</v>
      </c>
      <c r="CA10">
        <f>VLOOKUP($B10,'Raw Stats'!$CM$3:$DC$528,11,FALSE)+VLOOKUP($B10,'Raw Stats'!$CM$3:$DC$528,12,FALSE)</f>
        <v>5</v>
      </c>
      <c r="CB10">
        <f>VLOOKUP($B10,'Raw Stats'!$CM$3:$DC$528,13,FALSE)+VLOOKUP($B10,'Raw Stats'!$CM$3:$DC$528,14,FALSE)</f>
        <v>3</v>
      </c>
      <c r="CC10">
        <f>VLOOKUP($B10,'Raw Stats'!$CM$3:$DC$528,15,FALSE)</f>
        <v>0</v>
      </c>
      <c r="CD10">
        <f>VLOOKUP($B10,'Raw Stats'!$CM$3:$DC$528,16,FALSE)</f>
        <v>138</v>
      </c>
      <c r="CF10" s="29">
        <f t="shared" si="7"/>
        <v>9.9999999999999978E-2</v>
      </c>
      <c r="CG10">
        <f>VLOOKUP($B10,'Raw Stats'!$BU$3:$CJ$528,3,FALSE)</f>
        <v>77</v>
      </c>
      <c r="CH10">
        <f>VLOOKUP($B10,'Raw Stats'!$BU$3:$CJ$528,4,FALSE)</f>
        <v>17</v>
      </c>
      <c r="CI10">
        <f>VLOOKUP($B10,'Raw Stats'!$BU$3:$CJ$5288,5,FALSE)</f>
        <v>23</v>
      </c>
      <c r="CJ10">
        <f>VLOOKUP($B10,'Raw Stats'!$BU$3:$CJ$528,6,FALSE)</f>
        <v>40</v>
      </c>
      <c r="CK10">
        <f>VLOOKUP($B10,'Raw Stats'!$BU$3:$CJ$528,7,FALSE)</f>
        <v>25</v>
      </c>
      <c r="CL10">
        <f>VLOOKUP($B10,'Raw Stats'!$BU$3:$CJ$528,8,FALSE)</f>
        <v>66</v>
      </c>
      <c r="CM10">
        <f>VLOOKUP($B10,'Raw Stats'!$BU$3:$CJ$528,9,FALSE)</f>
        <v>163</v>
      </c>
      <c r="CN10">
        <f>VLOOKUP($B10,'Raw Stats'!$BU$3:$CJ$528,10,FALSE)</f>
        <v>104</v>
      </c>
      <c r="CO10">
        <f>VLOOKUP($B10,'Raw Stats'!$BU$3:$CJ$528,11,FALSE)+VLOOKUP($B10,'Raw Stats'!$BU$3:$CJ$528,12,FALSE)</f>
        <v>15</v>
      </c>
      <c r="CP10">
        <f>VLOOKUP($B10,'Raw Stats'!$BU$3:$CJ$528,13,FALSE)+VLOOKUP($B10,'Raw Stats'!$BU$3:$CJ$528,14,FALSE)</f>
        <v>1</v>
      </c>
      <c r="CQ10">
        <f>VLOOKUP($B10,'Raw Stats'!$BU$3:$CJ$528,15,FALSE)</f>
        <v>3</v>
      </c>
      <c r="CR10">
        <f>VLOOKUP($B10,'Raw Stats'!$BU$3:$CJ$528,16,FALSE)</f>
        <v>168</v>
      </c>
      <c r="CT10">
        <f>VLOOKUP($B10,'Raw Stats'!$BC$3:$BR$528,3,FALSE)</f>
        <v>48</v>
      </c>
      <c r="CU10">
        <f>VLOOKUP($B10,'Raw Stats'!$BC$3:$BR$528,4,FALSE)</f>
        <v>7</v>
      </c>
      <c r="CV10">
        <f>VLOOKUP($B10,'Raw Stats'!$BC$3:$BR$5288,5,FALSE)</f>
        <v>12</v>
      </c>
      <c r="CW10">
        <f>VLOOKUP($B10,'Raw Stats'!$BC$3:$BR$52888,6,FALSE)</f>
        <v>19</v>
      </c>
      <c r="CX10">
        <f>VLOOKUP($B10,'Raw Stats'!$BC$3:$BR$5288,7,FALSE)</f>
        <v>14</v>
      </c>
      <c r="CY10">
        <f>VLOOKUP($B10,'Raw Stats'!$BC$3:$BR$5288,8,FALSE)</f>
        <v>70</v>
      </c>
      <c r="CZ10">
        <f>VLOOKUP($B10,'Raw Stats'!$BC$3:$BR$5288,9,FALSE)</f>
        <v>101</v>
      </c>
      <c r="DA10">
        <f>VLOOKUP($B10,'Raw Stats'!$BC$3:$BR$5288,10,FALSE)</f>
        <v>64</v>
      </c>
      <c r="DB10">
        <f>VLOOKUP($B10,'Raw Stats'!$BC$3:$BR$5288,11,FALSE)+VLOOKUP($B10,'Raw Stats'!$BC$3:$BR$5288,12,FALSE)</f>
        <v>4</v>
      </c>
      <c r="DC10">
        <f>VLOOKUP($B10,'Raw Stats'!$BC$3:$BR$5288,13,FALSE)+VLOOKUP($B10,'Raw Stats'!$BC$3:$BR$5288,14,FALSE)</f>
        <v>1</v>
      </c>
      <c r="DD10">
        <f>VLOOKUP($B10,'Raw Stats'!$BC$3:$BR$5288,15,FALSE)</f>
        <v>2</v>
      </c>
      <c r="DE10">
        <f>VLOOKUP($B10,'Raw Stats'!$BC$3:$BR$5288,16,FALSE)</f>
        <v>119</v>
      </c>
      <c r="DG10">
        <f>VLOOKUP($B10,'Raw Stats'!$AK$3:$AZ$528,3,FALSE)</f>
        <v>79</v>
      </c>
      <c r="DH10">
        <f>VLOOKUP($B10,'Raw Stats'!$AK$3:$AZ$528,4,FALSE)</f>
        <v>12</v>
      </c>
      <c r="DI10">
        <f>VLOOKUP($B10,'Raw Stats'!$AK$3:$AZ$528,5,FALSE)</f>
        <v>40</v>
      </c>
      <c r="DJ10">
        <f>VLOOKUP($B10,'Raw Stats'!$AK$3:$AZ$528,6,FALSE)</f>
        <v>52</v>
      </c>
      <c r="DK10">
        <f>VLOOKUP($B10,'Raw Stats'!$AK$3:$AZ$528,7,FALSE)</f>
        <v>33</v>
      </c>
      <c r="DL10">
        <f>VLOOKUP($B10,'Raw Stats'!$AK$3:$AZ$528,8,FALSE)</f>
        <v>86</v>
      </c>
      <c r="DM10">
        <f>VLOOKUP($B10,'Raw Stats'!$AK$3:$AZ$528,9,FALSE)</f>
        <v>166</v>
      </c>
      <c r="DN10">
        <f>VLOOKUP($B10,'Raw Stats'!$AK$3:$AZ$528,10,FALSE)</f>
        <v>87</v>
      </c>
      <c r="DO10">
        <f>VLOOKUP($B10,'Raw Stats'!$AK$3:$AZ$528,11,FALSE)+VLOOKUP($B10,'Raw Stats'!$AK$3:$AZ$528,12,FALSE)</f>
        <v>18</v>
      </c>
      <c r="DP10">
        <f>VLOOKUP($B10,'Raw Stats'!$AK$3:$AZ$528,13,FALSE)+VLOOKUP($B10,'Raw Stats'!$AK$3:$AZ$528,14,FALSE)</f>
        <v>1</v>
      </c>
      <c r="DQ10">
        <f>VLOOKUP($B10,'Raw Stats'!$AK$3:$AZ$528,15,FALSE)</f>
        <v>0</v>
      </c>
      <c r="DR10">
        <f>VLOOKUP($B10,'Raw Stats'!$AK$3:$AZ$528,16,FALSE)</f>
        <v>224</v>
      </c>
      <c r="DT10">
        <f>VLOOKUP($B10,'Raw Stats'!$S$3:$AH$528,3,FALSE)</f>
        <v>81</v>
      </c>
      <c r="DU10">
        <f>VLOOKUP($B10,'Raw Stats'!$S$3:$AH$528,4,FALSE)</f>
        <v>14</v>
      </c>
      <c r="DV10">
        <f>VLOOKUP($B10,'Raw Stats'!$S$3:$AH$528,5,FALSE)</f>
        <v>30</v>
      </c>
      <c r="DW10">
        <f>VLOOKUP($B10,'Raw Stats'!$S$3:$AH$528,6,FALSE)</f>
        <v>44</v>
      </c>
      <c r="DX10">
        <f>VLOOKUP($B10,'Raw Stats'!$S$3:$AH$528,7,FALSE)</f>
        <v>33</v>
      </c>
      <c r="DY10">
        <f>VLOOKUP($B10,'Raw Stats'!$S$3:$AH$528,8,FALSE)</f>
        <v>88</v>
      </c>
      <c r="DZ10">
        <f>VLOOKUP($B10,'Raw Stats'!$S$3:$AH$528,9,FALSE)</f>
        <v>153</v>
      </c>
      <c r="EA10">
        <f>VLOOKUP($B10,'Raw Stats'!$S$3:$AH$528,10,FALSE)</f>
        <v>111</v>
      </c>
      <c r="EB10">
        <f>VLOOKUP($B10,'Raw Stats'!$S$3:$AH$528,11,FALSE)+VLOOKUP($B10,'Raw Stats'!$S$3:$AH$528,12,FALSE)</f>
        <v>15</v>
      </c>
      <c r="EC10">
        <f>VLOOKUP($B10,'Raw Stats'!$S$3:$AH$528,13,FALSE)+VLOOKUP($B10,'Raw Stats'!$S$3:$AH$528,14,FALSE)</f>
        <v>2</v>
      </c>
      <c r="ED10">
        <f>VLOOKUP($B10,'Raw Stats'!$S$3:$AH$528,15,FALSE)</f>
        <v>2</v>
      </c>
      <c r="EE10">
        <f>VLOOKUP($B10,'Raw Stats'!$S$3:$AH$528,16,FALSE)</f>
        <v>264</v>
      </c>
    </row>
    <row r="11" spans="1:135" x14ac:dyDescent="0.2">
      <c r="A11">
        <v>4.9000000000000004</v>
      </c>
      <c r="B11" t="s">
        <v>692</v>
      </c>
      <c r="C11">
        <f t="shared" si="0"/>
        <v>1.0051538465420451</v>
      </c>
      <c r="D11">
        <f t="shared" si="1"/>
        <v>0.96808182375117391</v>
      </c>
      <c r="E11">
        <f t="shared" si="2"/>
        <v>0.79812039012727842</v>
      </c>
      <c r="F11">
        <f t="shared" si="3"/>
        <v>0.73287483498589345</v>
      </c>
      <c r="G11">
        <f t="shared" si="4"/>
        <v>0.41852424392380733</v>
      </c>
      <c r="H11">
        <v>1.01</v>
      </c>
      <c r="I11" s="28">
        <f t="shared" si="5"/>
        <v>2.2448979591836729</v>
      </c>
      <c r="J11" s="29">
        <f t="shared" si="6"/>
        <v>10.999999999999998</v>
      </c>
      <c r="K11">
        <f>BT11*'Value Calculations'!$D$3</f>
        <v>9.3779148583988725</v>
      </c>
      <c r="L11">
        <f>BU11*'Value Calculations'!$D$4</f>
        <v>6.5122540808929985</v>
      </c>
      <c r="M11">
        <f>BV11*'Value Calculations'!$D$5</f>
        <v>11.409538517275626</v>
      </c>
      <c r="N11">
        <f>BW11*'Value Calculations'!$D$6</f>
        <v>-2.2511687745485314</v>
      </c>
      <c r="O11">
        <f>BX11*'Value Calculations'!$D$7</f>
        <v>3.5153950821837121</v>
      </c>
      <c r="P11">
        <f>BY11*'Value Calculations'!$D$8</f>
        <v>12.005872710542146</v>
      </c>
      <c r="Q11">
        <f>BZ11*'Value Calculations'!$D$9</f>
        <v>9.6983430649887872</v>
      </c>
      <c r="R11">
        <f>CA11*'Value Calculations'!$D$10</f>
        <v>7.3063294815240942</v>
      </c>
      <c r="S11">
        <f>CB11*'Value Calculations'!$D$11</f>
        <v>0.9907141480249374</v>
      </c>
      <c r="T11">
        <f>CC11*'Value Calculations'!$D$12</f>
        <v>5.6971791771258982</v>
      </c>
      <c r="U11">
        <f>CD11*'Value Calculations'!$D$13</f>
        <v>18.160243070039161</v>
      </c>
      <c r="W11">
        <f>CH11*'Value Calculations'!$D$3</f>
        <v>6.1160314293905689</v>
      </c>
      <c r="X11">
        <f>CI11*'Value Calculations'!$D$4</f>
        <v>9.4427684172948485</v>
      </c>
      <c r="Y11">
        <f>CJ11*'Value Calculations'!$D$5</f>
        <v>11.674876622328547</v>
      </c>
      <c r="Z11">
        <f>CK11*'Value Calculations'!$D$6</f>
        <v>-0.50025972767745142</v>
      </c>
      <c r="AA11">
        <f>CL11*'Value Calculations'!$D$7</f>
        <v>4.3942438527296401</v>
      </c>
      <c r="AB11">
        <f>CM11*'Value Calculations'!$D$8</f>
        <v>9.6334547497763321</v>
      </c>
      <c r="AC11">
        <f>CN11*'Value Calculations'!$D$9</f>
        <v>10.076200587001338</v>
      </c>
      <c r="AD11">
        <f>CO11*'Value Calculations'!$D$10</f>
        <v>8.0369624296765032</v>
      </c>
      <c r="AE11">
        <f>CP11*'Value Calculations'!$D$11</f>
        <v>0</v>
      </c>
      <c r="AF11">
        <f>CQ11*'Value Calculations'!$D$12</f>
        <v>4.883296437536484</v>
      </c>
      <c r="AG11">
        <f>CR11*'Value Calculations'!$D$13</f>
        <v>13.688971102037096</v>
      </c>
      <c r="AI11">
        <f>CU11*'Value Calculations'!$D$3</f>
        <v>1.2232062858781136</v>
      </c>
      <c r="AJ11">
        <f>CV11*'Value Calculations'!$D$4</f>
        <v>6.8378667849376482</v>
      </c>
      <c r="AK11">
        <f>CW11*'Value Calculations'!$D$5</f>
        <v>6.3681145212701171</v>
      </c>
      <c r="AL11">
        <f>CX11*'Value Calculations'!$D$6</f>
        <v>0.62532465959681427</v>
      </c>
      <c r="AM11">
        <f>CY11*'Value Calculations'!$D$7</f>
        <v>2.2850068034194129</v>
      </c>
      <c r="AN11">
        <f>CZ11*'Value Calculations'!$D$8</f>
        <v>5.2480760950274048</v>
      </c>
      <c r="AO11">
        <f>DA11*'Value Calculations'!$D$9</f>
        <v>5.0381002935006691</v>
      </c>
      <c r="AP11">
        <f>DB11*'Value Calculations'!$D$10</f>
        <v>2.9225317926096377</v>
      </c>
      <c r="AQ11">
        <f>DC11*'Value Calculations'!$D$11</f>
        <v>0</v>
      </c>
      <c r="AR11">
        <f>DD11*'Value Calculations'!$D$12</f>
        <v>0.81388273958941404</v>
      </c>
      <c r="AS11">
        <f>DE11*'Value Calculations'!$D$13</f>
        <v>6.9476687502801333</v>
      </c>
      <c r="AU11">
        <f>DH11*'Value Calculations'!$D$3</f>
        <v>5.300560572138493</v>
      </c>
      <c r="AV11">
        <f>DI11*'Value Calculations'!$D$4</f>
        <v>6.1866413768483488</v>
      </c>
      <c r="AW11">
        <f>DJ11*'Value Calculations'!$D$5</f>
        <v>8.4908193616934895</v>
      </c>
      <c r="AX11">
        <f>DK11*'Value Calculations'!$D$6</f>
        <v>0</v>
      </c>
      <c r="AY11">
        <f>DL11*'Value Calculations'!$D$7</f>
        <v>2.8123160657469697</v>
      </c>
      <c r="AZ11">
        <f>DM11*'Value Calculations'!$D$8</f>
        <v>10.064803469915571</v>
      </c>
      <c r="BA11">
        <f>DN11*'Value Calculations'!$D$9</f>
        <v>11.587630675051539</v>
      </c>
      <c r="BB11">
        <f>DO11*'Value Calculations'!$D$10</f>
        <v>2.9225317926096377</v>
      </c>
      <c r="BC11">
        <f>DP11*'Value Calculations'!$D$11</f>
        <v>0.9907141480249374</v>
      </c>
      <c r="BD11">
        <f>DQ11*'Value Calculations'!$D$12</f>
        <v>1.6277654791788281</v>
      </c>
      <c r="BE11">
        <f>DR11*'Value Calculations'!$D$13</f>
        <v>10.111953527635443</v>
      </c>
      <c r="BG11">
        <f>DU11*'Value Calculations'!$D$3</f>
        <v>0.4077354286260379</v>
      </c>
      <c r="BH11">
        <f>DV11*'Value Calculations'!$D$4</f>
        <v>3.2561270404464993</v>
      </c>
      <c r="BI11">
        <f>DW11*'Value Calculations'!$D$5</f>
        <v>2.9187191555821368</v>
      </c>
      <c r="BJ11">
        <f>DX11*'Value Calculations'!$D$6</f>
        <v>0.37519479575808856</v>
      </c>
      <c r="BK11">
        <f>DY11*'Value Calculations'!$D$7</f>
        <v>2.1092370493102273</v>
      </c>
      <c r="BL11">
        <f>DZ11*'Value Calculations'!$D$8</f>
        <v>2.9475495876181315</v>
      </c>
      <c r="BM11">
        <f>EA11*'Value Calculations'!$D$9</f>
        <v>3.9045277274630186</v>
      </c>
      <c r="BN11">
        <f>EB11*'Value Calculations'!$D$10</f>
        <v>0.73063294815240942</v>
      </c>
      <c r="BO11">
        <f>EC11*'Value Calculations'!$D$11</f>
        <v>0</v>
      </c>
      <c r="BP11">
        <f>ED11*'Value Calculations'!$D$12</f>
        <v>0</v>
      </c>
      <c r="BQ11">
        <f>EE11*'Value Calculations'!$D$13</f>
        <v>3.4394399753862048</v>
      </c>
      <c r="BS11">
        <f>VLOOKUP($B11,'Raw Stats'!$CM$3:$DC$528,3,FALSE)</f>
        <v>82</v>
      </c>
      <c r="BT11">
        <f>VLOOKUP($B11,'Raw Stats'!$CM$3:$DC$528,4,FALSE)</f>
        <v>23</v>
      </c>
      <c r="BU11">
        <f>VLOOKUP($B11,'Raw Stats'!$CM$3:$DC$528,5,FALSE)</f>
        <v>20</v>
      </c>
      <c r="BV11">
        <f>VLOOKUP($B11,'Raw Stats'!$CM$3:$DC$528,6,FALSE)</f>
        <v>43</v>
      </c>
      <c r="BW11">
        <f>VLOOKUP($B11,'Raw Stats'!$CM$3:$DC$528,7,FALSE)</f>
        <v>-18</v>
      </c>
      <c r="BX11">
        <f>VLOOKUP($B11,'Raw Stats'!$CM$3:$DC$528,8,FALSE)</f>
        <v>40</v>
      </c>
      <c r="BY11">
        <f>VLOOKUP($B11,'Raw Stats'!$CM$3:$DC$528,9,FALSE)</f>
        <v>167</v>
      </c>
      <c r="BZ11">
        <f>VLOOKUP($B11,'Raw Stats'!$CM$3:$DC$528,10,FALSE)</f>
        <v>77</v>
      </c>
      <c r="CA11">
        <f>VLOOKUP($B11,'Raw Stats'!$CM$3:$DC$528,11,FALSE)+VLOOKUP($B11,'Raw Stats'!$CM$3:$DC$528,12,FALSE)</f>
        <v>20</v>
      </c>
      <c r="CB11">
        <f>VLOOKUP($B11,'Raw Stats'!$CM$3:$DC$528,13,FALSE)+VLOOKUP($B11,'Raw Stats'!$CM$3:$DC$528,14,FALSE)</f>
        <v>1</v>
      </c>
      <c r="CC11">
        <f>VLOOKUP($B11,'Raw Stats'!$CM$3:$DC$528,15,FALSE)</f>
        <v>7</v>
      </c>
      <c r="CD11">
        <f>VLOOKUP($B11,'Raw Stats'!$CM$3:$DC$528,16,FALSE)</f>
        <v>264</v>
      </c>
      <c r="CF11" s="29">
        <f t="shared" si="7"/>
        <v>0.10999999999999999</v>
      </c>
      <c r="CG11">
        <f>VLOOKUP($B11,'Raw Stats'!$BU$3:$CJ$528,3,FALSE)</f>
        <v>80</v>
      </c>
      <c r="CH11">
        <f>VLOOKUP($B11,'Raw Stats'!$BU$3:$CJ$528,4,FALSE)</f>
        <v>15</v>
      </c>
      <c r="CI11">
        <f>VLOOKUP($B11,'Raw Stats'!$BU$3:$CJ$5288,5,FALSE)</f>
        <v>29</v>
      </c>
      <c r="CJ11">
        <f>VLOOKUP($B11,'Raw Stats'!$BU$3:$CJ$528,6,FALSE)</f>
        <v>44</v>
      </c>
      <c r="CK11">
        <f>VLOOKUP($B11,'Raw Stats'!$BU$3:$CJ$528,7,FALSE)</f>
        <v>-4</v>
      </c>
      <c r="CL11">
        <f>VLOOKUP($B11,'Raw Stats'!$BU$3:$CJ$528,8,FALSE)</f>
        <v>50</v>
      </c>
      <c r="CM11">
        <f>VLOOKUP($B11,'Raw Stats'!$BU$3:$CJ$528,9,FALSE)</f>
        <v>134</v>
      </c>
      <c r="CN11">
        <f>VLOOKUP($B11,'Raw Stats'!$BU$3:$CJ$528,10,FALSE)</f>
        <v>80</v>
      </c>
      <c r="CO11">
        <f>VLOOKUP($B11,'Raw Stats'!$BU$3:$CJ$528,11,FALSE)+VLOOKUP($B11,'Raw Stats'!$BU$3:$CJ$528,12,FALSE)</f>
        <v>22</v>
      </c>
      <c r="CP11">
        <f>VLOOKUP($B11,'Raw Stats'!$BU$3:$CJ$528,13,FALSE)+VLOOKUP($B11,'Raw Stats'!$BU$3:$CJ$528,14,FALSE)</f>
        <v>0</v>
      </c>
      <c r="CQ11">
        <f>VLOOKUP($B11,'Raw Stats'!$BU$3:$CJ$528,15,FALSE)</f>
        <v>6</v>
      </c>
      <c r="CR11">
        <f>VLOOKUP($B11,'Raw Stats'!$BU$3:$CJ$528,16,FALSE)</f>
        <v>199</v>
      </c>
      <c r="CT11">
        <f>VLOOKUP($B11,'Raw Stats'!$BC$3:$BR$528,3,FALSE)</f>
        <v>48</v>
      </c>
      <c r="CU11">
        <f>VLOOKUP($B11,'Raw Stats'!$BC$3:$BR$528,4,FALSE)</f>
        <v>3</v>
      </c>
      <c r="CV11">
        <f>VLOOKUP($B11,'Raw Stats'!$BC$3:$BR$5288,5,FALSE)</f>
        <v>21</v>
      </c>
      <c r="CW11">
        <f>VLOOKUP($B11,'Raw Stats'!$BC$3:$BR$52888,6,FALSE)</f>
        <v>24</v>
      </c>
      <c r="CX11">
        <f>VLOOKUP($B11,'Raw Stats'!$BC$3:$BR$5288,7,FALSE)</f>
        <v>5</v>
      </c>
      <c r="CY11">
        <f>VLOOKUP($B11,'Raw Stats'!$BC$3:$BR$5288,8,FALSE)</f>
        <v>26</v>
      </c>
      <c r="CZ11">
        <f>VLOOKUP($B11,'Raw Stats'!$BC$3:$BR$5288,9,FALSE)</f>
        <v>73</v>
      </c>
      <c r="DA11">
        <f>VLOOKUP($B11,'Raw Stats'!$BC$3:$BR$5288,10,FALSE)</f>
        <v>40</v>
      </c>
      <c r="DB11">
        <f>VLOOKUP($B11,'Raw Stats'!$BC$3:$BR$5288,11,FALSE)+VLOOKUP($B11,'Raw Stats'!$BC$3:$BR$5288,12,FALSE)</f>
        <v>8</v>
      </c>
      <c r="DC11">
        <f>VLOOKUP($B11,'Raw Stats'!$BC$3:$BR$5288,13,FALSE)+VLOOKUP($B11,'Raw Stats'!$BC$3:$BR$5288,14,FALSE)</f>
        <v>0</v>
      </c>
      <c r="DD11">
        <f>VLOOKUP($B11,'Raw Stats'!$BC$3:$BR$5288,15,FALSE)</f>
        <v>1</v>
      </c>
      <c r="DE11">
        <f>VLOOKUP($B11,'Raw Stats'!$BC$3:$BR$5288,16,FALSE)</f>
        <v>101</v>
      </c>
      <c r="DG11">
        <f>VLOOKUP($B11,'Raw Stats'!$AK$3:$AZ$528,3,FALSE)</f>
        <v>82</v>
      </c>
      <c r="DH11">
        <f>VLOOKUP($B11,'Raw Stats'!$AK$3:$AZ$528,4,FALSE)</f>
        <v>13</v>
      </c>
      <c r="DI11">
        <f>VLOOKUP($B11,'Raw Stats'!$AK$3:$AZ$528,5,FALSE)</f>
        <v>19</v>
      </c>
      <c r="DJ11">
        <f>VLOOKUP($B11,'Raw Stats'!$AK$3:$AZ$528,6,FALSE)</f>
        <v>32</v>
      </c>
      <c r="DK11">
        <f>VLOOKUP($B11,'Raw Stats'!$AK$3:$AZ$528,7,FALSE)</f>
        <v>0</v>
      </c>
      <c r="DL11">
        <f>VLOOKUP($B11,'Raw Stats'!$AK$3:$AZ$528,8,FALSE)</f>
        <v>32</v>
      </c>
      <c r="DM11">
        <f>VLOOKUP($B11,'Raw Stats'!$AK$3:$AZ$528,9,FALSE)</f>
        <v>140</v>
      </c>
      <c r="DN11">
        <f>VLOOKUP($B11,'Raw Stats'!$AK$3:$AZ$528,10,FALSE)</f>
        <v>92</v>
      </c>
      <c r="DO11">
        <f>VLOOKUP($B11,'Raw Stats'!$AK$3:$AZ$528,11,FALSE)+VLOOKUP($B11,'Raw Stats'!$AK$3:$AZ$528,12,FALSE)</f>
        <v>8</v>
      </c>
      <c r="DP11">
        <f>VLOOKUP($B11,'Raw Stats'!$AK$3:$AZ$528,13,FALSE)+VLOOKUP($B11,'Raw Stats'!$AK$3:$AZ$528,14,FALSE)</f>
        <v>1</v>
      </c>
      <c r="DQ11">
        <f>VLOOKUP($B11,'Raw Stats'!$AK$3:$AZ$528,15,FALSE)</f>
        <v>2</v>
      </c>
      <c r="DR11">
        <f>VLOOKUP($B11,'Raw Stats'!$AK$3:$AZ$528,16,FALSE)</f>
        <v>147</v>
      </c>
      <c r="DT11">
        <f>VLOOKUP($B11,'Raw Stats'!$S$3:$AH$528,3,FALSE)</f>
        <v>48</v>
      </c>
      <c r="DU11">
        <f>VLOOKUP($B11,'Raw Stats'!$S$3:$AH$528,4,FALSE)</f>
        <v>1</v>
      </c>
      <c r="DV11">
        <f>VLOOKUP($B11,'Raw Stats'!$S$3:$AH$528,5,FALSE)</f>
        <v>10</v>
      </c>
      <c r="DW11">
        <f>VLOOKUP($B11,'Raw Stats'!$S$3:$AH$528,6,FALSE)</f>
        <v>11</v>
      </c>
      <c r="DX11">
        <f>VLOOKUP($B11,'Raw Stats'!$S$3:$AH$528,7,FALSE)</f>
        <v>3</v>
      </c>
      <c r="DY11">
        <f>VLOOKUP($B11,'Raw Stats'!$S$3:$AH$528,8,FALSE)</f>
        <v>24</v>
      </c>
      <c r="DZ11">
        <f>VLOOKUP($B11,'Raw Stats'!$S$3:$AH$528,9,FALSE)</f>
        <v>41</v>
      </c>
      <c r="EA11">
        <f>VLOOKUP($B11,'Raw Stats'!$S$3:$AH$528,10,FALSE)</f>
        <v>31</v>
      </c>
      <c r="EB11">
        <f>VLOOKUP($B11,'Raw Stats'!$S$3:$AH$528,11,FALSE)+VLOOKUP($B11,'Raw Stats'!$S$3:$AH$528,12,FALSE)</f>
        <v>2</v>
      </c>
      <c r="EC11">
        <f>VLOOKUP($B11,'Raw Stats'!$S$3:$AH$528,13,FALSE)+VLOOKUP($B11,'Raw Stats'!$S$3:$AH$528,14,FALSE)</f>
        <v>0</v>
      </c>
      <c r="ED11">
        <f>VLOOKUP($B11,'Raw Stats'!$S$3:$AH$528,15,FALSE)</f>
        <v>0</v>
      </c>
      <c r="EE11">
        <f>VLOOKUP($B11,'Raw Stats'!$S$3:$AH$528,16,FALSE)</f>
        <v>50</v>
      </c>
    </row>
    <row r="12" spans="1:135" x14ac:dyDescent="0.2">
      <c r="A12">
        <v>4.8</v>
      </c>
      <c r="B12" t="s">
        <v>693</v>
      </c>
      <c r="C12">
        <f t="shared" si="0"/>
        <v>1.2976259079517447</v>
      </c>
      <c r="D12">
        <f t="shared" si="1"/>
        <v>0.98518074302548797</v>
      </c>
      <c r="E12">
        <f t="shared" si="2"/>
        <v>1.3810030995866529</v>
      </c>
      <c r="F12">
        <f t="shared" si="3"/>
        <v>1.3279480398774883</v>
      </c>
      <c r="G12">
        <f t="shared" si="4"/>
        <v>1.1501438599026956</v>
      </c>
      <c r="H12">
        <v>1</v>
      </c>
      <c r="I12" s="29">
        <f t="shared" si="5"/>
        <v>2.083333333333333</v>
      </c>
      <c r="J12" s="29">
        <f t="shared" si="6"/>
        <v>9.9999999999999982</v>
      </c>
      <c r="K12">
        <f>BT12*'Value Calculations'!$D$3</f>
        <v>4.4850897148864171</v>
      </c>
      <c r="L12">
        <f>BU12*'Value Calculations'!$D$4</f>
        <v>14.001346273919946</v>
      </c>
      <c r="M12">
        <f>BV12*'Value Calculations'!$D$5</f>
        <v>14.328257672857763</v>
      </c>
      <c r="N12">
        <f>BW12*'Value Calculations'!$D$6</f>
        <v>1.5007791830323542</v>
      </c>
      <c r="O12">
        <f>BX12*'Value Calculations'!$D$7</f>
        <v>6.942905287312831</v>
      </c>
      <c r="P12">
        <f>BY12*'Value Calculations'!$D$8</f>
        <v>9.4177803897067136</v>
      </c>
      <c r="Q12">
        <f>BZ12*'Value Calculations'!$D$9</f>
        <v>14.736443358489456</v>
      </c>
      <c r="R12">
        <f>CA12*'Value Calculations'!$D$10</f>
        <v>8.7675953778289131</v>
      </c>
      <c r="S12">
        <f>CB12*'Value Calculations'!$D$11</f>
        <v>0.9907141480249374</v>
      </c>
      <c r="T12">
        <f>CC12*'Value Calculations'!$D$12</f>
        <v>0.81388273958941404</v>
      </c>
      <c r="U12">
        <f>CD12*'Value Calculations'!$D$13</f>
        <v>13.551393503021647</v>
      </c>
      <c r="W12">
        <f>CH12*'Value Calculations'!$D$3</f>
        <v>4.4850897148864171</v>
      </c>
      <c r="X12">
        <f>CI12*'Value Calculations'!$D$4</f>
        <v>3.5817397444911494</v>
      </c>
      <c r="Y12">
        <f>CJ12*'Value Calculations'!$D$5</f>
        <v>5.8374383111642736</v>
      </c>
      <c r="Z12">
        <f>CK12*'Value Calculations'!$D$6</f>
        <v>-1.0005194553549028</v>
      </c>
      <c r="AA12">
        <f>CL12*'Value Calculations'!$D$7</f>
        <v>1.4061580328734848</v>
      </c>
      <c r="AB12">
        <f>CM12*'Value Calculations'!$D$8</f>
        <v>3.091332494331211</v>
      </c>
      <c r="AC12">
        <f>CN12*'Value Calculations'!$D$9</f>
        <v>6.4235778742133531</v>
      </c>
      <c r="AD12">
        <f>CO12*'Value Calculations'!$D$10</f>
        <v>4.3837976889144565</v>
      </c>
      <c r="AE12">
        <f>CP12*'Value Calculations'!$D$11</f>
        <v>0</v>
      </c>
      <c r="AF12">
        <f>CQ12*'Value Calculations'!$D$12</f>
        <v>0.81388273958941404</v>
      </c>
      <c r="AG12">
        <f>CR12*'Value Calculations'!$D$13</f>
        <v>7.4291903468342024</v>
      </c>
      <c r="AI12">
        <f>CU12*'Value Calculations'!$D$3</f>
        <v>2.0386771431301893</v>
      </c>
      <c r="AJ12">
        <f>CV12*'Value Calculations'!$D$4</f>
        <v>10.745219233473447</v>
      </c>
      <c r="AK12">
        <f>CW12*'Value Calculations'!$D$5</f>
        <v>10.082847992011018</v>
      </c>
      <c r="AL12">
        <f>CX12*'Value Calculations'!$D$6</f>
        <v>2.0010389107098057</v>
      </c>
      <c r="AM12">
        <f>CY12*'Value Calculations'!$D$7</f>
        <v>0.70307901643674242</v>
      </c>
      <c r="AN12">
        <f>CZ12*'Value Calculations'!$D$8</f>
        <v>3.2351154010442906</v>
      </c>
      <c r="AO12">
        <f>DA12*'Value Calculations'!$D$9</f>
        <v>7.431197932913487</v>
      </c>
      <c r="AP12">
        <f>DB12*'Value Calculations'!$D$10</f>
        <v>4.7491141629906615</v>
      </c>
      <c r="AQ12">
        <f>DC12*'Value Calculations'!$D$11</f>
        <v>0</v>
      </c>
      <c r="AR12">
        <f>DD12*'Value Calculations'!$D$12</f>
        <v>0.81388273958941404</v>
      </c>
      <c r="AS12">
        <f>DE12*'Value Calculations'!$D$13</f>
        <v>6.5349359532337896</v>
      </c>
      <c r="AU12">
        <f>DH12*'Value Calculations'!$D$3</f>
        <v>4.0773542862603787</v>
      </c>
      <c r="AV12">
        <f>DI12*'Value Calculations'!$D$4</f>
        <v>10.419606529428798</v>
      </c>
      <c r="AW12">
        <f>DJ12*'Value Calculations'!$D$5</f>
        <v>11.144200412222705</v>
      </c>
      <c r="AX12">
        <f>DK12*'Value Calculations'!$D$6</f>
        <v>2.6263635703066202</v>
      </c>
      <c r="AY12">
        <f>DL12*'Value Calculations'!$D$7</f>
        <v>2.9880858198561553</v>
      </c>
      <c r="AZ12">
        <f>DM12*'Value Calculations'!$D$8</f>
        <v>5.9669906285928027</v>
      </c>
      <c r="BA12">
        <f>DN12*'Value Calculations'!$D$9</f>
        <v>10.831915631026439</v>
      </c>
      <c r="BB12">
        <f>DO12*'Value Calculations'!$D$10</f>
        <v>5.4797471111430704</v>
      </c>
      <c r="BC12">
        <f>DP12*'Value Calculations'!$D$11</f>
        <v>1.9814282960498748</v>
      </c>
      <c r="BD12">
        <f>DQ12*'Value Calculations'!$D$12</f>
        <v>2.441648218768242</v>
      </c>
      <c r="BE12">
        <f>DR12*'Value Calculations'!$D$13</f>
        <v>9.7680095300968226</v>
      </c>
      <c r="BG12">
        <f>DU12*'Value Calculations'!$D$3</f>
        <v>3.2618834290083032</v>
      </c>
      <c r="BH12">
        <f>DV12*'Value Calculations'!$D$4</f>
        <v>13.675733569875296</v>
      </c>
      <c r="BI12">
        <f>DW12*'Value Calculations'!$D$5</f>
        <v>13.266905252646078</v>
      </c>
      <c r="BJ12">
        <f>DX12*'Value Calculations'!$D$6</f>
        <v>1.8759739787904428</v>
      </c>
      <c r="BK12">
        <f>DY12*'Value Calculations'!$D$7</f>
        <v>8.8763725825138735</v>
      </c>
      <c r="BL12">
        <f>DZ12*'Value Calculations'!$D$8</f>
        <v>12.005872710542146</v>
      </c>
      <c r="BM12">
        <f>EA12*'Value Calculations'!$D$9</f>
        <v>13.728823299789322</v>
      </c>
      <c r="BN12">
        <f>EB12*'Value Calculations'!$D$10</f>
        <v>8.7675953778289131</v>
      </c>
      <c r="BO12">
        <f>EC12*'Value Calculations'!$D$11</f>
        <v>0.9907141480249374</v>
      </c>
      <c r="BP12">
        <f>ED12*'Value Calculations'!$D$12</f>
        <v>1.6277654791788281</v>
      </c>
      <c r="BQ12">
        <f>EE12*'Value Calculations'!$D$13</f>
        <v>16.234156683822889</v>
      </c>
      <c r="BS12">
        <f>VLOOKUP($B12,'Raw Stats'!$CM$3:$DC$528,3,FALSE)</f>
        <v>69</v>
      </c>
      <c r="BT12">
        <f>VLOOKUP($B12,'Raw Stats'!$CM$3:$DC$528,4,FALSE)</f>
        <v>11</v>
      </c>
      <c r="BU12">
        <f>VLOOKUP($B12,'Raw Stats'!$CM$3:$DC$528,5,FALSE)</f>
        <v>43</v>
      </c>
      <c r="BV12">
        <f>VLOOKUP($B12,'Raw Stats'!$CM$3:$DC$528,6,FALSE)</f>
        <v>54</v>
      </c>
      <c r="BW12">
        <f>VLOOKUP($B12,'Raw Stats'!$CM$3:$DC$528,7,FALSE)</f>
        <v>12</v>
      </c>
      <c r="BX12">
        <f>VLOOKUP($B12,'Raw Stats'!$CM$3:$DC$528,8,FALSE)</f>
        <v>79</v>
      </c>
      <c r="BY12">
        <f>VLOOKUP($B12,'Raw Stats'!$CM$3:$DC$528,9,FALSE)</f>
        <v>131</v>
      </c>
      <c r="BZ12">
        <f>VLOOKUP($B12,'Raw Stats'!$CM$3:$DC$528,10,FALSE)</f>
        <v>117</v>
      </c>
      <c r="CA12">
        <f>VLOOKUP($B12,'Raw Stats'!$CM$3:$DC$528,11,FALSE)+VLOOKUP($B12,'Raw Stats'!$CM$3:$DC$528,12,FALSE)</f>
        <v>24</v>
      </c>
      <c r="CB12">
        <f>VLOOKUP($B12,'Raw Stats'!$CM$3:$DC$528,13,FALSE)+VLOOKUP($B12,'Raw Stats'!$CM$3:$DC$528,14,FALSE)</f>
        <v>1</v>
      </c>
      <c r="CC12">
        <f>VLOOKUP($B12,'Raw Stats'!$CM$3:$DC$528,15,FALSE)</f>
        <v>1</v>
      </c>
      <c r="CD12">
        <f>VLOOKUP($B12,'Raw Stats'!$CM$3:$DC$528,16,FALSE)</f>
        <v>197</v>
      </c>
      <c r="CF12" s="29">
        <f t="shared" si="7"/>
        <v>9.9999999999999978E-2</v>
      </c>
      <c r="CG12">
        <f>VLOOKUP($B12,'Raw Stats'!$BU$3:$CJ$528,3,FALSE)</f>
        <v>37</v>
      </c>
      <c r="CH12">
        <f>VLOOKUP($B12,'Raw Stats'!$BU$3:$CJ$528,4,FALSE)</f>
        <v>11</v>
      </c>
      <c r="CI12">
        <f>VLOOKUP($B12,'Raw Stats'!$BU$3:$CJ$5288,5,FALSE)</f>
        <v>11</v>
      </c>
      <c r="CJ12">
        <f>VLOOKUP($B12,'Raw Stats'!$BU$3:$CJ$528,6,FALSE)</f>
        <v>22</v>
      </c>
      <c r="CK12">
        <f>VLOOKUP($B12,'Raw Stats'!$BU$3:$CJ$528,7,FALSE)</f>
        <v>-8</v>
      </c>
      <c r="CL12">
        <f>VLOOKUP($B12,'Raw Stats'!$BU$3:$CJ$528,8,FALSE)</f>
        <v>16</v>
      </c>
      <c r="CM12">
        <f>VLOOKUP($B12,'Raw Stats'!$BU$3:$CJ$528,9,FALSE)</f>
        <v>43</v>
      </c>
      <c r="CN12">
        <f>VLOOKUP($B12,'Raw Stats'!$BU$3:$CJ$528,10,FALSE)</f>
        <v>51</v>
      </c>
      <c r="CO12">
        <f>VLOOKUP($B12,'Raw Stats'!$BU$3:$CJ$528,11,FALSE)+VLOOKUP($B12,'Raw Stats'!$BU$3:$CJ$528,12,FALSE)</f>
        <v>12</v>
      </c>
      <c r="CP12">
        <f>VLOOKUP($B12,'Raw Stats'!$BU$3:$CJ$528,13,FALSE)+VLOOKUP($B12,'Raw Stats'!$BU$3:$CJ$528,14,FALSE)</f>
        <v>0</v>
      </c>
      <c r="CQ12">
        <f>VLOOKUP($B12,'Raw Stats'!$BU$3:$CJ$528,15,FALSE)</f>
        <v>1</v>
      </c>
      <c r="CR12">
        <f>VLOOKUP($B12,'Raw Stats'!$BU$3:$CJ$528,16,FALSE)</f>
        <v>108</v>
      </c>
      <c r="CT12">
        <f>VLOOKUP($B12,'Raw Stats'!$BC$3:$BR$528,3,FALSE)</f>
        <v>35</v>
      </c>
      <c r="CU12">
        <f>VLOOKUP($B12,'Raw Stats'!$BC$3:$BR$528,4,FALSE)</f>
        <v>5</v>
      </c>
      <c r="CV12">
        <f>VLOOKUP($B12,'Raw Stats'!$BC$3:$BR$5288,5,FALSE)</f>
        <v>33</v>
      </c>
      <c r="CW12">
        <f>VLOOKUP($B12,'Raw Stats'!$BC$3:$BR$52888,6,FALSE)</f>
        <v>38</v>
      </c>
      <c r="CX12">
        <f>VLOOKUP($B12,'Raw Stats'!$BC$3:$BR$5288,7,FALSE)</f>
        <v>16</v>
      </c>
      <c r="CY12">
        <f>VLOOKUP($B12,'Raw Stats'!$BC$3:$BR$5288,8,FALSE)</f>
        <v>8</v>
      </c>
      <c r="CZ12">
        <f>VLOOKUP($B12,'Raw Stats'!$BC$3:$BR$5288,9,FALSE)</f>
        <v>45</v>
      </c>
      <c r="DA12">
        <f>VLOOKUP($B12,'Raw Stats'!$BC$3:$BR$5288,10,FALSE)</f>
        <v>59</v>
      </c>
      <c r="DB12">
        <f>VLOOKUP($B12,'Raw Stats'!$BC$3:$BR$5288,11,FALSE)+VLOOKUP($B12,'Raw Stats'!$BC$3:$BR$5288,12,FALSE)</f>
        <v>13</v>
      </c>
      <c r="DC12">
        <f>VLOOKUP($B12,'Raw Stats'!$BC$3:$BR$5288,13,FALSE)+VLOOKUP($B12,'Raw Stats'!$BC$3:$BR$5288,14,FALSE)</f>
        <v>0</v>
      </c>
      <c r="DD12">
        <f>VLOOKUP($B12,'Raw Stats'!$BC$3:$BR$5288,15,FALSE)</f>
        <v>1</v>
      </c>
      <c r="DE12">
        <f>VLOOKUP($B12,'Raw Stats'!$BC$3:$BR$5288,16,FALSE)</f>
        <v>95</v>
      </c>
      <c r="DG12">
        <f>VLOOKUP($B12,'Raw Stats'!$AK$3:$AZ$528,3,FALSE)</f>
        <v>51</v>
      </c>
      <c r="DH12">
        <f>VLOOKUP($B12,'Raw Stats'!$AK$3:$AZ$528,4,FALSE)</f>
        <v>10</v>
      </c>
      <c r="DI12">
        <f>VLOOKUP($B12,'Raw Stats'!$AK$3:$AZ$528,5,FALSE)</f>
        <v>32</v>
      </c>
      <c r="DJ12">
        <f>VLOOKUP($B12,'Raw Stats'!$AK$3:$AZ$528,6,FALSE)</f>
        <v>42</v>
      </c>
      <c r="DK12">
        <f>VLOOKUP($B12,'Raw Stats'!$AK$3:$AZ$528,7,FALSE)</f>
        <v>21</v>
      </c>
      <c r="DL12">
        <f>VLOOKUP($B12,'Raw Stats'!$AK$3:$AZ$528,8,FALSE)</f>
        <v>34</v>
      </c>
      <c r="DM12">
        <f>VLOOKUP($B12,'Raw Stats'!$AK$3:$AZ$528,9,FALSE)</f>
        <v>83</v>
      </c>
      <c r="DN12">
        <f>VLOOKUP($B12,'Raw Stats'!$AK$3:$AZ$528,10,FALSE)</f>
        <v>86</v>
      </c>
      <c r="DO12">
        <f>VLOOKUP($B12,'Raw Stats'!$AK$3:$AZ$528,11,FALSE)+VLOOKUP($B12,'Raw Stats'!$AK$3:$AZ$528,12,FALSE)</f>
        <v>15</v>
      </c>
      <c r="DP12">
        <f>VLOOKUP($B12,'Raw Stats'!$AK$3:$AZ$528,13,FALSE)+VLOOKUP($B12,'Raw Stats'!$AK$3:$AZ$528,14,FALSE)</f>
        <v>2</v>
      </c>
      <c r="DQ12">
        <f>VLOOKUP($B12,'Raw Stats'!$AK$3:$AZ$528,15,FALSE)</f>
        <v>3</v>
      </c>
      <c r="DR12">
        <f>VLOOKUP($B12,'Raw Stats'!$AK$3:$AZ$528,16,FALSE)</f>
        <v>142</v>
      </c>
      <c r="DT12">
        <f>VLOOKUP($B12,'Raw Stats'!$S$3:$AH$528,3,FALSE)</f>
        <v>82</v>
      </c>
      <c r="DU12">
        <f>VLOOKUP($B12,'Raw Stats'!$S$3:$AH$528,4,FALSE)</f>
        <v>8</v>
      </c>
      <c r="DV12">
        <f>VLOOKUP($B12,'Raw Stats'!$S$3:$AH$528,5,FALSE)</f>
        <v>42</v>
      </c>
      <c r="DW12">
        <f>VLOOKUP($B12,'Raw Stats'!$S$3:$AH$528,6,FALSE)</f>
        <v>50</v>
      </c>
      <c r="DX12">
        <f>VLOOKUP($B12,'Raw Stats'!$S$3:$AH$528,7,FALSE)</f>
        <v>15</v>
      </c>
      <c r="DY12">
        <f>VLOOKUP($B12,'Raw Stats'!$S$3:$AH$528,8,FALSE)</f>
        <v>101</v>
      </c>
      <c r="DZ12">
        <f>VLOOKUP($B12,'Raw Stats'!$S$3:$AH$528,9,FALSE)</f>
        <v>167</v>
      </c>
      <c r="EA12">
        <f>VLOOKUP($B12,'Raw Stats'!$S$3:$AH$528,10,FALSE)</f>
        <v>109</v>
      </c>
      <c r="EB12">
        <f>VLOOKUP($B12,'Raw Stats'!$S$3:$AH$528,11,FALSE)+VLOOKUP($B12,'Raw Stats'!$S$3:$AH$528,12,FALSE)</f>
        <v>24</v>
      </c>
      <c r="EC12">
        <f>VLOOKUP($B12,'Raw Stats'!$S$3:$AH$528,13,FALSE)+VLOOKUP($B12,'Raw Stats'!$S$3:$AH$528,14,FALSE)</f>
        <v>1</v>
      </c>
      <c r="ED12">
        <f>VLOOKUP($B12,'Raw Stats'!$S$3:$AH$528,15,FALSE)</f>
        <v>2</v>
      </c>
      <c r="EE12">
        <f>VLOOKUP($B12,'Raw Stats'!$S$3:$AH$528,16,FALSE)</f>
        <v>236</v>
      </c>
    </row>
    <row r="13" spans="1:135" x14ac:dyDescent="0.2">
      <c r="A13">
        <v>4.5</v>
      </c>
      <c r="B13" t="s">
        <v>399</v>
      </c>
      <c r="C13">
        <f t="shared" si="0"/>
        <v>1.2411421645466096</v>
      </c>
      <c r="D13">
        <f t="shared" si="1"/>
        <v>1.193636211293486</v>
      </c>
      <c r="E13">
        <f t="shared" si="2"/>
        <v>1.0880616093661408</v>
      </c>
      <c r="F13">
        <f t="shared" si="3"/>
        <v>1.1905677367933056</v>
      </c>
      <c r="G13">
        <f t="shared" si="4"/>
        <v>1.2041975347999987</v>
      </c>
      <c r="H13">
        <v>1</v>
      </c>
      <c r="I13" s="28">
        <f t="shared" si="5"/>
        <v>2.2222222222222214</v>
      </c>
      <c r="J13" s="29">
        <f t="shared" si="6"/>
        <v>9.9999999999999982</v>
      </c>
      <c r="K13">
        <f>BT13*'Value Calculations'!$D$3</f>
        <v>7.3392377152686823</v>
      </c>
      <c r="L13">
        <f>BU13*'Value Calculations'!$D$4</f>
        <v>8.7915430092055473</v>
      </c>
      <c r="M13">
        <f>BV13*'Value Calculations'!$D$5</f>
        <v>11.94021472738147</v>
      </c>
      <c r="N13">
        <f>BW13*'Value Calculations'!$D$6</f>
        <v>0.62532465959681427</v>
      </c>
      <c r="O13">
        <f>BX13*'Value Calculations'!$D$7</f>
        <v>10.897724754769508</v>
      </c>
      <c r="P13">
        <f>BY13*'Value Calculations'!$D$8</f>
        <v>14.593965031377579</v>
      </c>
      <c r="Q13">
        <f>BZ13*'Value Calculations'!$D$9</f>
        <v>7.431197932913487</v>
      </c>
      <c r="R13">
        <f>CA13*'Value Calculations'!$D$10</f>
        <v>6.2103800592954803</v>
      </c>
      <c r="S13">
        <f>CB13*'Value Calculations'!$D$11</f>
        <v>0.9907141480249374</v>
      </c>
      <c r="T13">
        <f>CC13*'Value Calculations'!$D$12</f>
        <v>2.441648218768242</v>
      </c>
      <c r="U13">
        <f>CD13*'Value Calculations'!$D$13</f>
        <v>14.376859097114336</v>
      </c>
      <c r="W13">
        <f>CH13*'Value Calculations'!$D$3</f>
        <v>8.1547085725207573</v>
      </c>
      <c r="X13">
        <f>CI13*'Value Calculations'!$D$4</f>
        <v>11.722057345607396</v>
      </c>
      <c r="Y13">
        <f>CJ13*'Value Calculations'!$D$5</f>
        <v>14.858933882963607</v>
      </c>
      <c r="Z13">
        <f>CK13*'Value Calculations'!$D$6</f>
        <v>-2.5012986383872571</v>
      </c>
      <c r="AA13">
        <f>CL13*'Value Calculations'!$D$7</f>
        <v>7.558099426694981</v>
      </c>
      <c r="AB13">
        <f>CM13*'Value Calculations'!$D$8</f>
        <v>15.312879564942975</v>
      </c>
      <c r="AC13">
        <f>CN13*'Value Calculations'!$D$9</f>
        <v>10.076200587001338</v>
      </c>
      <c r="AD13">
        <f>CO13*'Value Calculations'!$D$10</f>
        <v>9.4982283259813229</v>
      </c>
      <c r="AE13">
        <f>CP13*'Value Calculations'!$D$11</f>
        <v>0</v>
      </c>
      <c r="AF13">
        <f>CQ13*'Value Calculations'!$D$12</f>
        <v>0.81388273958941404</v>
      </c>
      <c r="AG13">
        <f>CR13*'Value Calculations'!$D$13</f>
        <v>17.609932673977369</v>
      </c>
      <c r="AI13">
        <f>CU13*'Value Calculations'!$D$3</f>
        <v>3.2618834290083032</v>
      </c>
      <c r="AJ13">
        <f>CV13*'Value Calculations'!$D$4</f>
        <v>6.5122540808929985</v>
      </c>
      <c r="AK13">
        <f>CW13*'Value Calculations'!$D$5</f>
        <v>7.4294669414818033</v>
      </c>
      <c r="AL13">
        <f>CX13*'Value Calculations'!$D$6</f>
        <v>-0.12506493191936285</v>
      </c>
      <c r="AM13">
        <f>CY13*'Value Calculations'!$D$7</f>
        <v>2.9880858198561553</v>
      </c>
      <c r="AN13">
        <f>CZ13*'Value Calculations'!$D$8</f>
        <v>5.7513162685231833</v>
      </c>
      <c r="AO13">
        <f>DA13*'Value Calculations'!$D$9</f>
        <v>5.9197678448632862</v>
      </c>
      <c r="AP13">
        <f>DB13*'Value Calculations'!$D$10</f>
        <v>3.6531647407620471</v>
      </c>
      <c r="AQ13">
        <f>DC13*'Value Calculations'!$D$11</f>
        <v>0</v>
      </c>
      <c r="AR13">
        <f>DD13*'Value Calculations'!$D$12</f>
        <v>1.6277654791788281</v>
      </c>
      <c r="AS13">
        <f>DE13*'Value Calculations'!$D$13</f>
        <v>9.7680095300968226</v>
      </c>
      <c r="AU13">
        <f>DH13*'Value Calculations'!$D$3</f>
        <v>4.8928251435124546</v>
      </c>
      <c r="AV13">
        <f>DI13*'Value Calculations'!$D$4</f>
        <v>13.350120865830647</v>
      </c>
      <c r="AW13">
        <f>DJ13*'Value Calculations'!$D$5</f>
        <v>14.062919567804842</v>
      </c>
      <c r="AX13">
        <f>DK13*'Value Calculations'!$D$6</f>
        <v>-1.0005194553549028</v>
      </c>
      <c r="AY13">
        <f>DL13*'Value Calculations'!$D$7</f>
        <v>6.3277111479306818</v>
      </c>
      <c r="AZ13">
        <f>DM13*'Value Calculations'!$D$8</f>
        <v>8.0518427759324567</v>
      </c>
      <c r="BA13">
        <f>DN13*'Value Calculations'!$D$9</f>
        <v>7.1792929182384535</v>
      </c>
      <c r="BB13">
        <f>DO13*'Value Calculations'!$D$10</f>
        <v>6.9410130074478893</v>
      </c>
      <c r="BC13">
        <f>DP13*'Value Calculations'!$D$11</f>
        <v>0.9907141480249374</v>
      </c>
      <c r="BD13">
        <f>DQ13*'Value Calculations'!$D$12</f>
        <v>2.441648218768242</v>
      </c>
      <c r="BE13">
        <f>DR13*'Value Calculations'!$D$13</f>
        <v>15.339902290222474</v>
      </c>
      <c r="BG13">
        <f>DU13*'Value Calculations'!$D$3</f>
        <v>8.1547085725207573</v>
      </c>
      <c r="BH13">
        <f>DV13*'Value Calculations'!$D$4</f>
        <v>10.745219233473447</v>
      </c>
      <c r="BI13">
        <f>DW13*'Value Calculations'!$D$5</f>
        <v>14.062919567804842</v>
      </c>
      <c r="BJ13">
        <f>DX13*'Value Calculations'!$D$6</f>
        <v>-0.25012986383872571</v>
      </c>
      <c r="BK13">
        <f>DY13*'Value Calculations'!$D$7</f>
        <v>8.1732935660771311</v>
      </c>
      <c r="BL13">
        <f>DZ13*'Value Calculations'!$D$8</f>
        <v>10.064803469915571</v>
      </c>
      <c r="BM13">
        <f>EA13*'Value Calculations'!$D$9</f>
        <v>9.0685805283012044</v>
      </c>
      <c r="BN13">
        <f>EB13*'Value Calculations'!$D$10</f>
        <v>8.7675953778289131</v>
      </c>
      <c r="BO13">
        <f>EC13*'Value Calculations'!$D$11</f>
        <v>0</v>
      </c>
      <c r="BP13">
        <f>ED13*'Value Calculations'!$D$12</f>
        <v>4.883296437536484</v>
      </c>
      <c r="BQ13">
        <f>EE13*'Value Calculations'!$D$13</f>
        <v>23.869713429180262</v>
      </c>
      <c r="BS13">
        <f>VLOOKUP($B13,'Raw Stats'!$CM$3:$DC$528,3,FALSE)</f>
        <v>69</v>
      </c>
      <c r="BT13">
        <f>VLOOKUP($B13,'Raw Stats'!$CM$3:$DC$528,4,FALSE)</f>
        <v>18</v>
      </c>
      <c r="BU13">
        <f>VLOOKUP($B13,'Raw Stats'!$CM$3:$DC$528,5,FALSE)</f>
        <v>27</v>
      </c>
      <c r="BV13">
        <f>VLOOKUP($B13,'Raw Stats'!$CM$3:$DC$528,6,FALSE)</f>
        <v>45</v>
      </c>
      <c r="BW13">
        <f>VLOOKUP($B13,'Raw Stats'!$CM$3:$DC$528,7,FALSE)</f>
        <v>5</v>
      </c>
      <c r="BX13">
        <f>VLOOKUP($B13,'Raw Stats'!$CM$3:$DC$528,8,FALSE)</f>
        <v>124</v>
      </c>
      <c r="BY13">
        <f>VLOOKUP($B13,'Raw Stats'!$CM$3:$DC$528,9,FALSE)</f>
        <v>203</v>
      </c>
      <c r="BZ13">
        <f>VLOOKUP($B13,'Raw Stats'!$CM$3:$DC$528,10,FALSE)</f>
        <v>59</v>
      </c>
      <c r="CA13">
        <f>VLOOKUP($B13,'Raw Stats'!$CM$3:$DC$528,11,FALSE)+VLOOKUP($B13,'Raw Stats'!$CM$3:$DC$528,12,FALSE)</f>
        <v>17</v>
      </c>
      <c r="CB13">
        <f>VLOOKUP($B13,'Raw Stats'!$CM$3:$DC$528,13,FALSE)+VLOOKUP($B13,'Raw Stats'!$CM$3:$DC$528,14,FALSE)</f>
        <v>1</v>
      </c>
      <c r="CC13">
        <f>VLOOKUP($B13,'Raw Stats'!$CM$3:$DC$528,15,FALSE)</f>
        <v>3</v>
      </c>
      <c r="CD13">
        <f>VLOOKUP($B13,'Raw Stats'!$CM$3:$DC$528,16,FALSE)</f>
        <v>209</v>
      </c>
      <c r="CF13" s="29">
        <f t="shared" si="7"/>
        <v>9.9999999999999978E-2</v>
      </c>
      <c r="CG13">
        <f>VLOOKUP($B13,'Raw Stats'!$BU$3:$CJ$528,3,FALSE)</f>
        <v>78</v>
      </c>
      <c r="CH13">
        <f>VLOOKUP($B13,'Raw Stats'!$BU$3:$CJ$528,4,FALSE)</f>
        <v>20</v>
      </c>
      <c r="CI13">
        <f>VLOOKUP($B13,'Raw Stats'!$BU$3:$CJ$5288,5,FALSE)</f>
        <v>36</v>
      </c>
      <c r="CJ13">
        <f>VLOOKUP($B13,'Raw Stats'!$BU$3:$CJ$528,6,FALSE)</f>
        <v>56</v>
      </c>
      <c r="CK13">
        <f>VLOOKUP($B13,'Raw Stats'!$BU$3:$CJ$528,7,FALSE)</f>
        <v>-20</v>
      </c>
      <c r="CL13">
        <f>VLOOKUP($B13,'Raw Stats'!$BU$3:$CJ$528,8,FALSE)</f>
        <v>86</v>
      </c>
      <c r="CM13">
        <f>VLOOKUP($B13,'Raw Stats'!$BU$3:$CJ$528,9,FALSE)</f>
        <v>213</v>
      </c>
      <c r="CN13">
        <f>VLOOKUP($B13,'Raw Stats'!$BU$3:$CJ$528,10,FALSE)</f>
        <v>80</v>
      </c>
      <c r="CO13">
        <f>VLOOKUP($B13,'Raw Stats'!$BU$3:$CJ$528,11,FALSE)+VLOOKUP($B13,'Raw Stats'!$BU$3:$CJ$528,12,FALSE)</f>
        <v>26</v>
      </c>
      <c r="CP13">
        <f>VLOOKUP($B13,'Raw Stats'!$BU$3:$CJ$528,13,FALSE)+VLOOKUP($B13,'Raw Stats'!$BU$3:$CJ$528,14,FALSE)</f>
        <v>0</v>
      </c>
      <c r="CQ13">
        <f>VLOOKUP($B13,'Raw Stats'!$BU$3:$CJ$528,15,FALSE)</f>
        <v>1</v>
      </c>
      <c r="CR13">
        <f>VLOOKUP($B13,'Raw Stats'!$BU$3:$CJ$528,16,FALSE)</f>
        <v>256</v>
      </c>
      <c r="CT13">
        <f>VLOOKUP($B13,'Raw Stats'!$BC$3:$BR$528,3,FALSE)</f>
        <v>43</v>
      </c>
      <c r="CU13">
        <f>VLOOKUP($B13,'Raw Stats'!$BC$3:$BR$528,4,FALSE)</f>
        <v>8</v>
      </c>
      <c r="CV13">
        <f>VLOOKUP($B13,'Raw Stats'!$BC$3:$BR$5288,5,FALSE)</f>
        <v>20</v>
      </c>
      <c r="CW13">
        <f>VLOOKUP($B13,'Raw Stats'!$BC$3:$BR$52888,6,FALSE)</f>
        <v>28</v>
      </c>
      <c r="CX13">
        <f>VLOOKUP($B13,'Raw Stats'!$BC$3:$BR$5288,7,FALSE)</f>
        <v>-1</v>
      </c>
      <c r="CY13">
        <f>VLOOKUP($B13,'Raw Stats'!$BC$3:$BR$5288,8,FALSE)</f>
        <v>34</v>
      </c>
      <c r="CZ13">
        <f>VLOOKUP($B13,'Raw Stats'!$BC$3:$BR$5288,9,FALSE)</f>
        <v>80</v>
      </c>
      <c r="DA13">
        <f>VLOOKUP($B13,'Raw Stats'!$BC$3:$BR$5288,10,FALSE)</f>
        <v>47</v>
      </c>
      <c r="DB13">
        <f>VLOOKUP($B13,'Raw Stats'!$BC$3:$BR$5288,11,FALSE)+VLOOKUP($B13,'Raw Stats'!$BC$3:$BR$5288,12,FALSE)</f>
        <v>10</v>
      </c>
      <c r="DC13">
        <f>VLOOKUP($B13,'Raw Stats'!$BC$3:$BR$5288,13,FALSE)+VLOOKUP($B13,'Raw Stats'!$BC$3:$BR$5288,14,FALSE)</f>
        <v>0</v>
      </c>
      <c r="DD13">
        <f>VLOOKUP($B13,'Raw Stats'!$BC$3:$BR$5288,15,FALSE)</f>
        <v>2</v>
      </c>
      <c r="DE13">
        <f>VLOOKUP($B13,'Raw Stats'!$BC$3:$BR$5288,16,FALSE)</f>
        <v>142</v>
      </c>
      <c r="DG13">
        <f>VLOOKUP($B13,'Raw Stats'!$AK$3:$AZ$528,3,FALSE)</f>
        <v>66</v>
      </c>
      <c r="DH13">
        <f>VLOOKUP($B13,'Raw Stats'!$AK$3:$AZ$528,4,FALSE)</f>
        <v>12</v>
      </c>
      <c r="DI13">
        <f>VLOOKUP($B13,'Raw Stats'!$AK$3:$AZ$528,5,FALSE)</f>
        <v>41</v>
      </c>
      <c r="DJ13">
        <f>VLOOKUP($B13,'Raw Stats'!$AK$3:$AZ$528,6,FALSE)</f>
        <v>53</v>
      </c>
      <c r="DK13">
        <f>VLOOKUP($B13,'Raw Stats'!$AK$3:$AZ$528,7,FALSE)</f>
        <v>-8</v>
      </c>
      <c r="DL13">
        <f>VLOOKUP($B13,'Raw Stats'!$AK$3:$AZ$528,8,FALSE)</f>
        <v>72</v>
      </c>
      <c r="DM13">
        <f>VLOOKUP($B13,'Raw Stats'!$AK$3:$AZ$528,9,FALSE)</f>
        <v>112</v>
      </c>
      <c r="DN13">
        <f>VLOOKUP($B13,'Raw Stats'!$AK$3:$AZ$528,10,FALSE)</f>
        <v>57</v>
      </c>
      <c r="DO13">
        <f>VLOOKUP($B13,'Raw Stats'!$AK$3:$AZ$528,11,FALSE)+VLOOKUP($B13,'Raw Stats'!$AK$3:$AZ$528,12,FALSE)</f>
        <v>19</v>
      </c>
      <c r="DP13">
        <f>VLOOKUP($B13,'Raw Stats'!$AK$3:$AZ$528,13,FALSE)+VLOOKUP($B13,'Raw Stats'!$AK$3:$AZ$528,14,FALSE)</f>
        <v>1</v>
      </c>
      <c r="DQ13">
        <f>VLOOKUP($B13,'Raw Stats'!$AK$3:$AZ$528,15,FALSE)</f>
        <v>3</v>
      </c>
      <c r="DR13">
        <f>VLOOKUP($B13,'Raw Stats'!$AK$3:$AZ$528,16,FALSE)</f>
        <v>223</v>
      </c>
      <c r="DT13">
        <f>VLOOKUP($B13,'Raw Stats'!$S$3:$AH$528,3,FALSE)</f>
        <v>81</v>
      </c>
      <c r="DU13">
        <f>VLOOKUP($B13,'Raw Stats'!$S$3:$AH$528,4,FALSE)</f>
        <v>20</v>
      </c>
      <c r="DV13">
        <f>VLOOKUP($B13,'Raw Stats'!$S$3:$AH$528,5,FALSE)</f>
        <v>33</v>
      </c>
      <c r="DW13">
        <f>VLOOKUP($B13,'Raw Stats'!$S$3:$AH$528,6,FALSE)</f>
        <v>53</v>
      </c>
      <c r="DX13">
        <f>VLOOKUP($B13,'Raw Stats'!$S$3:$AH$528,7,FALSE)</f>
        <v>-2</v>
      </c>
      <c r="DY13">
        <f>VLOOKUP($B13,'Raw Stats'!$S$3:$AH$528,8,FALSE)</f>
        <v>93</v>
      </c>
      <c r="DZ13">
        <f>VLOOKUP($B13,'Raw Stats'!$S$3:$AH$528,9,FALSE)</f>
        <v>140</v>
      </c>
      <c r="EA13">
        <f>VLOOKUP($B13,'Raw Stats'!$S$3:$AH$528,10,FALSE)</f>
        <v>72</v>
      </c>
      <c r="EB13">
        <f>VLOOKUP($B13,'Raw Stats'!$S$3:$AH$528,11,FALSE)+VLOOKUP($B13,'Raw Stats'!$S$3:$AH$528,12,FALSE)</f>
        <v>24</v>
      </c>
      <c r="EC13">
        <f>VLOOKUP($B13,'Raw Stats'!$S$3:$AH$528,13,FALSE)+VLOOKUP($B13,'Raw Stats'!$S$3:$AH$528,14,FALSE)</f>
        <v>0</v>
      </c>
      <c r="ED13">
        <f>VLOOKUP($B13,'Raw Stats'!$S$3:$AH$528,15,FALSE)</f>
        <v>6</v>
      </c>
      <c r="EE13">
        <f>VLOOKUP($B13,'Raw Stats'!$S$3:$AH$528,16,FALSE)</f>
        <v>347</v>
      </c>
    </row>
    <row r="14" spans="1:135" x14ac:dyDescent="0.2">
      <c r="A14">
        <v>4.2</v>
      </c>
      <c r="B14" t="s">
        <v>694</v>
      </c>
      <c r="C14">
        <f t="shared" si="0"/>
        <v>1.0063005224144641</v>
      </c>
      <c r="D14">
        <f t="shared" si="1"/>
        <v>1.0951674428516631</v>
      </c>
      <c r="E14">
        <f t="shared" si="2"/>
        <v>0.80821629354422264</v>
      </c>
      <c r="F14">
        <f t="shared" si="3"/>
        <v>0.81278072805706436</v>
      </c>
      <c r="G14">
        <f t="shared" si="4"/>
        <v>0.56670816680141045</v>
      </c>
      <c r="H14">
        <v>1</v>
      </c>
      <c r="I14" s="28">
        <f t="shared" si="5"/>
        <v>2.3809523809523805</v>
      </c>
      <c r="J14" s="29">
        <f t="shared" si="6"/>
        <v>9.9999999999999982</v>
      </c>
      <c r="K14">
        <f>BT14*'Value Calculations'!$D$3</f>
        <v>4.0773542862603787</v>
      </c>
      <c r="L14">
        <f>BU14*'Value Calculations'!$D$4</f>
        <v>9.1171557132501988</v>
      </c>
      <c r="M14">
        <f>BV14*'Value Calculations'!$D$5</f>
        <v>10.082847992011018</v>
      </c>
      <c r="N14">
        <f>BW14*'Value Calculations'!$D$6</f>
        <v>1.5007791830323542</v>
      </c>
      <c r="O14">
        <f>BX14*'Value Calculations'!$D$7</f>
        <v>3.5153950821837121</v>
      </c>
      <c r="P14">
        <f>BY14*'Value Calculations'!$D$8</f>
        <v>3.6664641211835294</v>
      </c>
      <c r="Q14">
        <f>BZ14*'Value Calculations'!$D$9</f>
        <v>13.85477580712684</v>
      </c>
      <c r="R14">
        <f>CA14*'Value Calculations'!$D$10</f>
        <v>4.0184812148382516</v>
      </c>
      <c r="S14">
        <f>CB14*'Value Calculations'!$D$11</f>
        <v>0</v>
      </c>
      <c r="T14">
        <f>CC14*'Value Calculations'!$D$12</f>
        <v>1.6277654791788281</v>
      </c>
      <c r="U14">
        <f>CD14*'Value Calculations'!$D$13</f>
        <v>7.9107119433882715</v>
      </c>
      <c r="W14">
        <f>CH14*'Value Calculations'!$D$3</f>
        <v>5.300560572138493</v>
      </c>
      <c r="X14">
        <f>CI14*'Value Calculations'!$D$4</f>
        <v>13.675733569875296</v>
      </c>
      <c r="Y14">
        <f>CJ14*'Value Calculations'!$D$5</f>
        <v>14.593595777910686</v>
      </c>
      <c r="Z14">
        <f>CK14*'Value Calculations'!$D$6</f>
        <v>0.62532465959681427</v>
      </c>
      <c r="AA14">
        <f>CL14*'Value Calculations'!$D$7</f>
        <v>4.657898483893419</v>
      </c>
      <c r="AB14">
        <f>CM14*'Value Calculations'!$D$8</f>
        <v>6.1826649886624221</v>
      </c>
      <c r="AC14">
        <f>CN14*'Value Calculations'!$D$9</f>
        <v>12.721203241089189</v>
      </c>
      <c r="AD14">
        <f>CO14*'Value Calculations'!$D$10</f>
        <v>5.1144306370668655</v>
      </c>
      <c r="AE14">
        <f>CP14*'Value Calculations'!$D$11</f>
        <v>5.9442848881496246</v>
      </c>
      <c r="AF14">
        <f>CQ14*'Value Calculations'!$D$12</f>
        <v>1.6277654791788281</v>
      </c>
      <c r="AG14">
        <f>CR14*'Value Calculations'!$D$13</f>
        <v>11.694095916313096</v>
      </c>
      <c r="AI14">
        <f>CU14*'Value Calculations'!$D$3</f>
        <v>1.6309417145041516</v>
      </c>
      <c r="AJ14">
        <f>CV14*'Value Calculations'!$D$4</f>
        <v>5.2098032647143988</v>
      </c>
      <c r="AK14">
        <f>CW14*'Value Calculations'!$D$5</f>
        <v>5.3067621010584309</v>
      </c>
      <c r="AL14">
        <f>CX14*'Value Calculations'!$D$6</f>
        <v>0.12506493191936285</v>
      </c>
      <c r="AM14">
        <f>CY14*'Value Calculations'!$D$7</f>
        <v>2.7244311886923769</v>
      </c>
      <c r="AN14">
        <f>CZ14*'Value Calculations'!$D$8</f>
        <v>4.0259213879662283</v>
      </c>
      <c r="AO14">
        <f>DA14*'Value Calculations'!$D$9</f>
        <v>10.580010616351405</v>
      </c>
      <c r="AP14">
        <f>DB14*'Value Calculations'!$D$10</f>
        <v>0.73063294815240942</v>
      </c>
      <c r="AQ14">
        <f>DC14*'Value Calculations'!$D$11</f>
        <v>0</v>
      </c>
      <c r="AR14">
        <f>DD14*'Value Calculations'!$D$12</f>
        <v>0</v>
      </c>
      <c r="AS14">
        <f>DE14*'Value Calculations'!$D$13</f>
        <v>5.2279487625870313</v>
      </c>
      <c r="AU14">
        <f>DH14*'Value Calculations'!$D$3</f>
        <v>2.0386771431301893</v>
      </c>
      <c r="AV14">
        <f>DI14*'Value Calculations'!$D$4</f>
        <v>5.8610286728036982</v>
      </c>
      <c r="AW14">
        <f>DJ14*'Value Calculations'!$D$5</f>
        <v>6.1027764162171954</v>
      </c>
      <c r="AX14">
        <f>DK14*'Value Calculations'!$D$6</f>
        <v>-1.1255843872742657</v>
      </c>
      <c r="AY14">
        <f>DL14*'Value Calculations'!$D$7</f>
        <v>5.7125170085485326</v>
      </c>
      <c r="AZ14">
        <f>DM14*'Value Calculations'!$D$8</f>
        <v>6.90157952222782</v>
      </c>
      <c r="BA14">
        <f>DN14*'Value Calculations'!$D$9</f>
        <v>15.995968431864625</v>
      </c>
      <c r="BB14">
        <f>DO14*'Value Calculations'!$D$10</f>
        <v>1.4612658963048188</v>
      </c>
      <c r="BC14">
        <f>DP14*'Value Calculations'!$D$11</f>
        <v>0.9907141480249374</v>
      </c>
      <c r="BD14">
        <f>DQ14*'Value Calculations'!$D$12</f>
        <v>0</v>
      </c>
      <c r="BE14">
        <f>DR14*'Value Calculations'!$D$13</f>
        <v>5.6406815596333759</v>
      </c>
      <c r="BG14">
        <f>DU14*'Value Calculations'!$D$3</f>
        <v>1.2232062858781136</v>
      </c>
      <c r="BH14">
        <f>DV14*'Value Calculations'!$D$4</f>
        <v>7.4890921930269485</v>
      </c>
      <c r="BI14">
        <f>DW14*'Value Calculations'!$D$5</f>
        <v>6.8987907313759607</v>
      </c>
      <c r="BJ14">
        <f>DX14*'Value Calculations'!$D$6</f>
        <v>0.37519479575808856</v>
      </c>
      <c r="BK14">
        <f>DY14*'Value Calculations'!$D$7</f>
        <v>6.1519413938214962</v>
      </c>
      <c r="BL14">
        <f>DZ14*'Value Calculations'!$D$8</f>
        <v>3.8821384812531488</v>
      </c>
      <c r="BM14">
        <f>EA14*'Value Calculations'!$D$9</f>
        <v>10.705963123688921</v>
      </c>
      <c r="BN14">
        <f>EB14*'Value Calculations'!$D$10</f>
        <v>1.0959494222286141</v>
      </c>
      <c r="BO14">
        <f>EC14*'Value Calculations'!$D$11</f>
        <v>0</v>
      </c>
      <c r="BP14">
        <f>ED14*'Value Calculations'!$D$12</f>
        <v>0</v>
      </c>
      <c r="BQ14">
        <f>EE14*'Value Calculations'!$D$13</f>
        <v>6.9476687502801333</v>
      </c>
      <c r="BS14">
        <f>VLOOKUP($B14,'Raw Stats'!$CM$3:$DC$528,3,FALSE)</f>
        <v>59</v>
      </c>
      <c r="BT14">
        <f>VLOOKUP($B14,'Raw Stats'!$CM$3:$DC$528,4,FALSE)</f>
        <v>10</v>
      </c>
      <c r="BU14">
        <f>VLOOKUP($B14,'Raw Stats'!$CM$3:$DC$528,5,FALSE)</f>
        <v>28</v>
      </c>
      <c r="BV14">
        <f>VLOOKUP($B14,'Raw Stats'!$CM$3:$DC$528,6,FALSE)</f>
        <v>38</v>
      </c>
      <c r="BW14">
        <f>VLOOKUP($B14,'Raw Stats'!$CM$3:$DC$528,7,FALSE)</f>
        <v>12</v>
      </c>
      <c r="BX14">
        <f>VLOOKUP($B14,'Raw Stats'!$CM$3:$DC$528,8,FALSE)</f>
        <v>40</v>
      </c>
      <c r="BY14">
        <f>VLOOKUP($B14,'Raw Stats'!$CM$3:$DC$528,9,FALSE)</f>
        <v>51</v>
      </c>
      <c r="BZ14">
        <f>VLOOKUP($B14,'Raw Stats'!$CM$3:$DC$528,10,FALSE)</f>
        <v>110</v>
      </c>
      <c r="CA14">
        <f>VLOOKUP($B14,'Raw Stats'!$CM$3:$DC$528,11,FALSE)+VLOOKUP($B14,'Raw Stats'!$CM$3:$DC$528,12,FALSE)</f>
        <v>11</v>
      </c>
      <c r="CB14">
        <f>VLOOKUP($B14,'Raw Stats'!$CM$3:$DC$528,13,FALSE)+VLOOKUP($B14,'Raw Stats'!$CM$3:$DC$528,14,FALSE)</f>
        <v>0</v>
      </c>
      <c r="CC14">
        <f>VLOOKUP($B14,'Raw Stats'!$CM$3:$DC$528,15,FALSE)</f>
        <v>2</v>
      </c>
      <c r="CD14">
        <f>VLOOKUP($B14,'Raw Stats'!$CM$3:$DC$528,16,FALSE)</f>
        <v>115</v>
      </c>
      <c r="CF14" s="29">
        <f t="shared" si="7"/>
        <v>9.9999999999999978E-2</v>
      </c>
      <c r="CG14">
        <f>VLOOKUP($B14,'Raw Stats'!$BU$3:$CJ$528,3,FALSE)</f>
        <v>75</v>
      </c>
      <c r="CH14">
        <f>VLOOKUP($B14,'Raw Stats'!$BU$3:$CJ$528,4,FALSE)</f>
        <v>13</v>
      </c>
      <c r="CI14">
        <f>VLOOKUP($B14,'Raw Stats'!$BU$3:$CJ$5288,5,FALSE)</f>
        <v>42</v>
      </c>
      <c r="CJ14">
        <f>VLOOKUP($B14,'Raw Stats'!$BU$3:$CJ$528,6,FALSE)</f>
        <v>55</v>
      </c>
      <c r="CK14">
        <f>VLOOKUP($B14,'Raw Stats'!$BU$3:$CJ$528,7,FALSE)</f>
        <v>5</v>
      </c>
      <c r="CL14">
        <f>VLOOKUP($B14,'Raw Stats'!$BU$3:$CJ$528,8,FALSE)</f>
        <v>53</v>
      </c>
      <c r="CM14">
        <f>VLOOKUP($B14,'Raw Stats'!$BU$3:$CJ$528,9,FALSE)</f>
        <v>86</v>
      </c>
      <c r="CN14">
        <f>VLOOKUP($B14,'Raw Stats'!$BU$3:$CJ$528,10,FALSE)</f>
        <v>101</v>
      </c>
      <c r="CO14">
        <f>VLOOKUP($B14,'Raw Stats'!$BU$3:$CJ$528,11,FALSE)+VLOOKUP($B14,'Raw Stats'!$BU$3:$CJ$528,12,FALSE)</f>
        <v>14</v>
      </c>
      <c r="CP14">
        <f>VLOOKUP($B14,'Raw Stats'!$BU$3:$CJ$528,13,FALSE)+VLOOKUP($B14,'Raw Stats'!$BU$3:$CJ$528,14,FALSE)</f>
        <v>6</v>
      </c>
      <c r="CQ14">
        <f>VLOOKUP($B14,'Raw Stats'!$BU$3:$CJ$528,15,FALSE)</f>
        <v>2</v>
      </c>
      <c r="CR14">
        <f>VLOOKUP($B14,'Raw Stats'!$BU$3:$CJ$528,16,FALSE)</f>
        <v>170</v>
      </c>
      <c r="CT14">
        <f>VLOOKUP($B14,'Raw Stats'!$BC$3:$BR$528,3,FALSE)</f>
        <v>44</v>
      </c>
      <c r="CU14">
        <f>VLOOKUP($B14,'Raw Stats'!$BC$3:$BR$528,4,FALSE)</f>
        <v>4</v>
      </c>
      <c r="CV14">
        <f>VLOOKUP($B14,'Raw Stats'!$BC$3:$BR$5288,5,FALSE)</f>
        <v>16</v>
      </c>
      <c r="CW14">
        <f>VLOOKUP($B14,'Raw Stats'!$BC$3:$BR$52888,6,FALSE)</f>
        <v>20</v>
      </c>
      <c r="CX14">
        <f>VLOOKUP($B14,'Raw Stats'!$BC$3:$BR$5288,7,FALSE)</f>
        <v>1</v>
      </c>
      <c r="CY14">
        <f>VLOOKUP($B14,'Raw Stats'!$BC$3:$BR$5288,8,FALSE)</f>
        <v>31</v>
      </c>
      <c r="CZ14">
        <f>VLOOKUP($B14,'Raw Stats'!$BC$3:$BR$5288,9,FALSE)</f>
        <v>56</v>
      </c>
      <c r="DA14">
        <f>VLOOKUP($B14,'Raw Stats'!$BC$3:$BR$5288,10,FALSE)</f>
        <v>84</v>
      </c>
      <c r="DB14">
        <f>VLOOKUP($B14,'Raw Stats'!$BC$3:$BR$5288,11,FALSE)+VLOOKUP($B14,'Raw Stats'!$BC$3:$BR$5288,12,FALSE)</f>
        <v>2</v>
      </c>
      <c r="DC14">
        <f>VLOOKUP($B14,'Raw Stats'!$BC$3:$BR$5288,13,FALSE)+VLOOKUP($B14,'Raw Stats'!$BC$3:$BR$5288,14,FALSE)</f>
        <v>0</v>
      </c>
      <c r="DD14">
        <f>VLOOKUP($B14,'Raw Stats'!$BC$3:$BR$5288,15,FALSE)</f>
        <v>0</v>
      </c>
      <c r="DE14">
        <f>VLOOKUP($B14,'Raw Stats'!$BC$3:$BR$5288,16,FALSE)</f>
        <v>76</v>
      </c>
      <c r="DG14">
        <f>VLOOKUP($B14,'Raw Stats'!$AK$3:$AZ$528,3,FALSE)</f>
        <v>61</v>
      </c>
      <c r="DH14">
        <f>VLOOKUP($B14,'Raw Stats'!$AK$3:$AZ$528,4,FALSE)</f>
        <v>5</v>
      </c>
      <c r="DI14">
        <f>VLOOKUP($B14,'Raw Stats'!$AK$3:$AZ$528,5,FALSE)</f>
        <v>18</v>
      </c>
      <c r="DJ14">
        <f>VLOOKUP($B14,'Raw Stats'!$AK$3:$AZ$528,6,FALSE)</f>
        <v>23</v>
      </c>
      <c r="DK14">
        <f>VLOOKUP($B14,'Raw Stats'!$AK$3:$AZ$528,7,FALSE)</f>
        <v>-9</v>
      </c>
      <c r="DL14">
        <f>VLOOKUP($B14,'Raw Stats'!$AK$3:$AZ$528,8,FALSE)</f>
        <v>65</v>
      </c>
      <c r="DM14">
        <f>VLOOKUP($B14,'Raw Stats'!$AK$3:$AZ$528,9,FALSE)</f>
        <v>96</v>
      </c>
      <c r="DN14">
        <f>VLOOKUP($B14,'Raw Stats'!$AK$3:$AZ$528,10,FALSE)</f>
        <v>127</v>
      </c>
      <c r="DO14">
        <f>VLOOKUP($B14,'Raw Stats'!$AK$3:$AZ$528,11,FALSE)+VLOOKUP($B14,'Raw Stats'!$AK$3:$AZ$528,12,FALSE)</f>
        <v>4</v>
      </c>
      <c r="DP14">
        <f>VLOOKUP($B14,'Raw Stats'!$AK$3:$AZ$528,13,FALSE)+VLOOKUP($B14,'Raw Stats'!$AK$3:$AZ$528,14,FALSE)</f>
        <v>1</v>
      </c>
      <c r="DQ14">
        <f>VLOOKUP($B14,'Raw Stats'!$AK$3:$AZ$528,15,FALSE)</f>
        <v>0</v>
      </c>
      <c r="DR14">
        <f>VLOOKUP($B14,'Raw Stats'!$AK$3:$AZ$528,16,FALSE)</f>
        <v>82</v>
      </c>
      <c r="DT14">
        <f>VLOOKUP($B14,'Raw Stats'!$S$3:$AH$528,3,FALSE)</f>
        <v>79</v>
      </c>
      <c r="DU14">
        <f>VLOOKUP($B14,'Raw Stats'!$S$3:$AH$528,4,FALSE)</f>
        <v>3</v>
      </c>
      <c r="DV14">
        <f>VLOOKUP($B14,'Raw Stats'!$S$3:$AH$528,5,FALSE)</f>
        <v>23</v>
      </c>
      <c r="DW14">
        <f>VLOOKUP($B14,'Raw Stats'!$S$3:$AH$528,6,FALSE)</f>
        <v>26</v>
      </c>
      <c r="DX14">
        <f>VLOOKUP($B14,'Raw Stats'!$S$3:$AH$528,7,FALSE)</f>
        <v>3</v>
      </c>
      <c r="DY14">
        <f>VLOOKUP($B14,'Raw Stats'!$S$3:$AH$528,8,FALSE)</f>
        <v>70</v>
      </c>
      <c r="DZ14">
        <f>VLOOKUP($B14,'Raw Stats'!$S$3:$AH$528,9,FALSE)</f>
        <v>54</v>
      </c>
      <c r="EA14">
        <f>VLOOKUP($B14,'Raw Stats'!$S$3:$AH$528,10,FALSE)</f>
        <v>85</v>
      </c>
      <c r="EB14">
        <f>VLOOKUP($B14,'Raw Stats'!$S$3:$AH$528,11,FALSE)+VLOOKUP($B14,'Raw Stats'!$S$3:$AH$528,12,FALSE)</f>
        <v>3</v>
      </c>
      <c r="EC14">
        <f>VLOOKUP($B14,'Raw Stats'!$S$3:$AH$528,13,FALSE)+VLOOKUP($B14,'Raw Stats'!$S$3:$AH$528,14,FALSE)</f>
        <v>0</v>
      </c>
      <c r="ED14">
        <f>VLOOKUP($B14,'Raw Stats'!$S$3:$AH$528,15,FALSE)</f>
        <v>0</v>
      </c>
      <c r="EE14">
        <f>VLOOKUP($B14,'Raw Stats'!$S$3:$AH$528,16,FALSE)</f>
        <v>101</v>
      </c>
    </row>
    <row r="15" spans="1:135" x14ac:dyDescent="0.2">
      <c r="A15">
        <v>3.3</v>
      </c>
      <c r="B15" t="s">
        <v>695</v>
      </c>
      <c r="C15">
        <f t="shared" si="0"/>
        <v>0.95108939580444185</v>
      </c>
      <c r="D15">
        <f t="shared" si="1"/>
        <v>1.0138898486145294</v>
      </c>
      <c r="E15">
        <f t="shared" si="2"/>
        <v>0.80383100544875286</v>
      </c>
      <c r="F15">
        <f t="shared" si="3"/>
        <v>0.82793815500329015</v>
      </c>
      <c r="G15" t="e">
        <f t="shared" si="4"/>
        <v>#N/A</v>
      </c>
      <c r="H15">
        <v>0.97</v>
      </c>
      <c r="I15" s="29">
        <f t="shared" si="5"/>
        <v>2.1212121212121198</v>
      </c>
      <c r="J15" s="29">
        <f t="shared" si="6"/>
        <v>6.9999999999999947</v>
      </c>
      <c r="K15">
        <f>BT15*'Value Calculations'!$D$3</f>
        <v>3.2618834290083032</v>
      </c>
      <c r="L15">
        <f>BU15*'Value Calculations'!$D$4</f>
        <v>8.1403176011162479</v>
      </c>
      <c r="M15">
        <f>BV15*'Value Calculations'!$D$5</f>
        <v>8.7561574667464104</v>
      </c>
      <c r="N15">
        <f>BW15*'Value Calculations'!$D$6</f>
        <v>2.8764934341453454</v>
      </c>
      <c r="O15">
        <f>BX15*'Value Calculations'!$D$7</f>
        <v>2.2850068034194129</v>
      </c>
      <c r="P15">
        <f>BY15*'Value Calculations'!$D$8</f>
        <v>5.535641908453564</v>
      </c>
      <c r="Q15">
        <f>BZ15*'Value Calculations'!$D$9</f>
        <v>17.507398519914826</v>
      </c>
      <c r="R15">
        <f>CA15*'Value Calculations'!$D$10</f>
        <v>4.3837976889144565</v>
      </c>
      <c r="S15">
        <f>CB15*'Value Calculations'!$D$11</f>
        <v>2.9721424440748123</v>
      </c>
      <c r="T15">
        <f>CC15*'Value Calculations'!$D$12</f>
        <v>1.6277654791788281</v>
      </c>
      <c r="U15">
        <f>CD15*'Value Calculations'!$D$13</f>
        <v>10.180742327143166</v>
      </c>
      <c r="W15">
        <f>CH15*'Value Calculations'!$D$3</f>
        <v>5.7082960007645305</v>
      </c>
      <c r="X15">
        <f>CI15*'Value Calculations'!$D$4</f>
        <v>9.4427684172948485</v>
      </c>
      <c r="Y15">
        <f>CJ15*'Value Calculations'!$D$5</f>
        <v>11.409538517275626</v>
      </c>
      <c r="Z15">
        <f>CK15*'Value Calculations'!$D$6</f>
        <v>1.3757142511129914</v>
      </c>
      <c r="AA15">
        <f>CL15*'Value Calculations'!$D$7</f>
        <v>3.1638555739653409</v>
      </c>
      <c r="AB15">
        <f>CM15*'Value Calculations'!$D$8</f>
        <v>6.3264478953755017</v>
      </c>
      <c r="AC15">
        <f>CN15*'Value Calculations'!$D$9</f>
        <v>16.499778461214692</v>
      </c>
      <c r="AD15">
        <f>CO15*'Value Calculations'!$D$10</f>
        <v>4.7491141629906615</v>
      </c>
      <c r="AE15">
        <f>CP15*'Value Calculations'!$D$11</f>
        <v>3.9628565920997496</v>
      </c>
      <c r="AF15">
        <f>CQ15*'Value Calculations'!$D$12</f>
        <v>3.2555309583576562</v>
      </c>
      <c r="AG15">
        <f>CR15*'Value Calculations'!$D$13</f>
        <v>12.175617512867165</v>
      </c>
      <c r="AI15">
        <f>CU15*'Value Calculations'!$D$3</f>
        <v>1.6309417145041516</v>
      </c>
      <c r="AJ15">
        <f>CV15*'Value Calculations'!$D$4</f>
        <v>4.8841905606697491</v>
      </c>
      <c r="AK15">
        <f>CW15*'Value Calculations'!$D$5</f>
        <v>5.0414239960055092</v>
      </c>
      <c r="AL15">
        <f>CX15*'Value Calculations'!$D$6</f>
        <v>1.6258441149517171</v>
      </c>
      <c r="AM15">
        <f>CY15*'Value Calculations'!$D$7</f>
        <v>1.9334672952010417</v>
      </c>
      <c r="AN15">
        <f>CZ15*'Value Calculations'!$D$8</f>
        <v>4.9605102816012456</v>
      </c>
      <c r="AO15">
        <f>DA15*'Value Calculations'!$D$9</f>
        <v>9.8242955723263048</v>
      </c>
      <c r="AP15">
        <f>DB15*'Value Calculations'!$D$10</f>
        <v>0.36531647407620471</v>
      </c>
      <c r="AQ15">
        <f>DC15*'Value Calculations'!$D$11</f>
        <v>0.9907141480249374</v>
      </c>
      <c r="AR15">
        <f>DD15*'Value Calculations'!$D$12</f>
        <v>0.81388273958941404</v>
      </c>
      <c r="AS15">
        <f>DE15*'Value Calculations'!$D$13</f>
        <v>5.7094703591411005</v>
      </c>
      <c r="AU15">
        <f>DH15*'Value Calculations'!$D$3</f>
        <v>2.8541480003822652</v>
      </c>
      <c r="AV15">
        <f>DI15*'Value Calculations'!$D$4</f>
        <v>8.1403176011162479</v>
      </c>
      <c r="AW15">
        <f>DJ15*'Value Calculations'!$D$5</f>
        <v>8.4908193616934895</v>
      </c>
      <c r="AX15">
        <f>DK15*'Value Calculations'!$D$6</f>
        <v>3.1266232979840716</v>
      </c>
      <c r="AY15">
        <f>DL15*'Value Calculations'!$D$7</f>
        <v>3.8669345904020833</v>
      </c>
      <c r="AZ15">
        <f>DM15*'Value Calculations'!$D$8</f>
        <v>8.4831914960716954</v>
      </c>
      <c r="BA15">
        <f>DN15*'Value Calculations'!$D$9</f>
        <v>22.923356335428046</v>
      </c>
      <c r="BB15">
        <f>DO15*'Value Calculations'!$D$10</f>
        <v>0.73063294815240942</v>
      </c>
      <c r="BC15">
        <f>DP15*'Value Calculations'!$D$11</f>
        <v>0</v>
      </c>
      <c r="BD15">
        <f>DQ15*'Value Calculations'!$D$12</f>
        <v>0.81388273958941404</v>
      </c>
      <c r="BE15">
        <f>DR15*'Value Calculations'!$D$13</f>
        <v>8.4610223394500643</v>
      </c>
      <c r="BG15" t="e">
        <f>DU15*'Value Calculations'!$D$3</f>
        <v>#N/A</v>
      </c>
      <c r="BH15" t="e">
        <f>DV15*'Value Calculations'!$D$4</f>
        <v>#N/A</v>
      </c>
      <c r="BI15" t="e">
        <f>DW15*'Value Calculations'!$D$5</f>
        <v>#N/A</v>
      </c>
      <c r="BJ15" t="e">
        <f>DX15*'Value Calculations'!$D$6</f>
        <v>#N/A</v>
      </c>
      <c r="BK15" t="e">
        <f>DY15*'Value Calculations'!$D$7</f>
        <v>#N/A</v>
      </c>
      <c r="BL15" t="e">
        <f>DZ15*'Value Calculations'!$D$8</f>
        <v>#N/A</v>
      </c>
      <c r="BM15" t="e">
        <f>EA15*'Value Calculations'!$D$9</f>
        <v>#N/A</v>
      </c>
      <c r="BN15" t="e">
        <f>EB15*'Value Calculations'!$D$10</f>
        <v>#N/A</v>
      </c>
      <c r="BO15" t="e">
        <f>EC15*'Value Calculations'!$D$11</f>
        <v>#N/A</v>
      </c>
      <c r="BP15" t="e">
        <f>ED15*'Value Calculations'!$D$12</f>
        <v>#N/A</v>
      </c>
      <c r="BQ15" t="e">
        <f>EE15*'Value Calculations'!$D$13</f>
        <v>#N/A</v>
      </c>
      <c r="BS15">
        <f>VLOOKUP($B15,'Raw Stats'!$CM$3:$DC$528,3,FALSE)</f>
        <v>71</v>
      </c>
      <c r="BT15">
        <f>VLOOKUP($B15,'Raw Stats'!$CM$3:$DC$528,4,FALSE)</f>
        <v>8</v>
      </c>
      <c r="BU15">
        <f>VLOOKUP($B15,'Raw Stats'!$CM$3:$DC$528,5,FALSE)</f>
        <v>25</v>
      </c>
      <c r="BV15">
        <f>VLOOKUP($B15,'Raw Stats'!$CM$3:$DC$528,6,FALSE)</f>
        <v>33</v>
      </c>
      <c r="BW15">
        <f>VLOOKUP($B15,'Raw Stats'!$CM$3:$DC$528,7,FALSE)</f>
        <v>23</v>
      </c>
      <c r="BX15">
        <f>VLOOKUP($B15,'Raw Stats'!$CM$3:$DC$528,8,FALSE)</f>
        <v>26</v>
      </c>
      <c r="BY15">
        <f>VLOOKUP($B15,'Raw Stats'!$CM$3:$DC$528,9,FALSE)</f>
        <v>77</v>
      </c>
      <c r="BZ15">
        <f>VLOOKUP($B15,'Raw Stats'!$CM$3:$DC$528,10,FALSE)</f>
        <v>139</v>
      </c>
      <c r="CA15">
        <f>VLOOKUP($B15,'Raw Stats'!$CM$3:$DC$528,11,FALSE)+VLOOKUP($B15,'Raw Stats'!$CM$3:$DC$528,12,FALSE)</f>
        <v>12</v>
      </c>
      <c r="CB15">
        <f>VLOOKUP($B15,'Raw Stats'!$CM$3:$DC$528,13,FALSE)+VLOOKUP($B15,'Raw Stats'!$CM$3:$DC$528,14,FALSE)</f>
        <v>3</v>
      </c>
      <c r="CC15">
        <f>VLOOKUP($B15,'Raw Stats'!$CM$3:$DC$528,15,FALSE)</f>
        <v>2</v>
      </c>
      <c r="CD15">
        <f>VLOOKUP($B15,'Raw Stats'!$CM$3:$DC$528,16,FALSE)</f>
        <v>148</v>
      </c>
      <c r="CF15" s="29">
        <f t="shared" si="7"/>
        <v>6.9999999999999951E-2</v>
      </c>
      <c r="CG15">
        <f>VLOOKUP($B15,'Raw Stats'!$BU$3:$CJ$528,3,FALSE)</f>
        <v>77</v>
      </c>
      <c r="CH15">
        <f>VLOOKUP($B15,'Raw Stats'!$BU$3:$CJ$528,4,FALSE)</f>
        <v>14</v>
      </c>
      <c r="CI15">
        <f>VLOOKUP($B15,'Raw Stats'!$BU$3:$CJ$5288,5,FALSE)</f>
        <v>29</v>
      </c>
      <c r="CJ15">
        <f>VLOOKUP($B15,'Raw Stats'!$BU$3:$CJ$528,6,FALSE)</f>
        <v>43</v>
      </c>
      <c r="CK15">
        <f>VLOOKUP($B15,'Raw Stats'!$BU$3:$CJ$528,7,FALSE)</f>
        <v>11</v>
      </c>
      <c r="CL15">
        <f>VLOOKUP($B15,'Raw Stats'!$BU$3:$CJ$528,8,FALSE)</f>
        <v>36</v>
      </c>
      <c r="CM15">
        <f>VLOOKUP($B15,'Raw Stats'!$BU$3:$CJ$528,9,FALSE)</f>
        <v>88</v>
      </c>
      <c r="CN15">
        <f>VLOOKUP($B15,'Raw Stats'!$BU$3:$CJ$528,10,FALSE)</f>
        <v>131</v>
      </c>
      <c r="CO15">
        <f>VLOOKUP($B15,'Raw Stats'!$BU$3:$CJ$528,11,FALSE)+VLOOKUP($B15,'Raw Stats'!$BU$3:$CJ$528,12,FALSE)</f>
        <v>13</v>
      </c>
      <c r="CP15">
        <f>VLOOKUP($B15,'Raw Stats'!$BU$3:$CJ$528,13,FALSE)+VLOOKUP($B15,'Raw Stats'!$BU$3:$CJ$528,14,FALSE)</f>
        <v>4</v>
      </c>
      <c r="CQ15">
        <f>VLOOKUP($B15,'Raw Stats'!$BU$3:$CJ$528,15,FALSE)</f>
        <v>4</v>
      </c>
      <c r="CR15">
        <f>VLOOKUP($B15,'Raw Stats'!$BU$3:$CJ$528,16,FALSE)</f>
        <v>177</v>
      </c>
      <c r="CT15">
        <f>VLOOKUP($B15,'Raw Stats'!$BC$3:$BR$528,3,FALSE)</f>
        <v>47</v>
      </c>
      <c r="CU15">
        <f>VLOOKUP($B15,'Raw Stats'!$BC$3:$BR$528,4,FALSE)</f>
        <v>4</v>
      </c>
      <c r="CV15">
        <f>VLOOKUP($B15,'Raw Stats'!$BC$3:$BR$5288,5,FALSE)</f>
        <v>15</v>
      </c>
      <c r="CW15">
        <f>VLOOKUP($B15,'Raw Stats'!$BC$3:$BR$52888,6,FALSE)</f>
        <v>19</v>
      </c>
      <c r="CX15">
        <f>VLOOKUP($B15,'Raw Stats'!$BC$3:$BR$5288,7,FALSE)</f>
        <v>13</v>
      </c>
      <c r="CY15">
        <f>VLOOKUP($B15,'Raw Stats'!$BC$3:$BR$5288,8,FALSE)</f>
        <v>22</v>
      </c>
      <c r="CZ15">
        <f>VLOOKUP($B15,'Raw Stats'!$BC$3:$BR$5288,9,FALSE)</f>
        <v>69</v>
      </c>
      <c r="DA15">
        <f>VLOOKUP($B15,'Raw Stats'!$BC$3:$BR$5288,10,FALSE)</f>
        <v>78</v>
      </c>
      <c r="DB15">
        <f>VLOOKUP($B15,'Raw Stats'!$BC$3:$BR$5288,11,FALSE)+VLOOKUP($B15,'Raw Stats'!$BC$3:$BR$5288,12,FALSE)</f>
        <v>1</v>
      </c>
      <c r="DC15">
        <f>VLOOKUP($B15,'Raw Stats'!$BC$3:$BR$5288,13,FALSE)+VLOOKUP($B15,'Raw Stats'!$BC$3:$BR$5288,14,FALSE)</f>
        <v>1</v>
      </c>
      <c r="DD15">
        <f>VLOOKUP($B15,'Raw Stats'!$BC$3:$BR$5288,15,FALSE)</f>
        <v>1</v>
      </c>
      <c r="DE15">
        <f>VLOOKUP($B15,'Raw Stats'!$BC$3:$BR$5288,16,FALSE)</f>
        <v>83</v>
      </c>
      <c r="DG15">
        <f>VLOOKUP($B15,'Raw Stats'!$AK$3:$AZ$528,3,FALSE)</f>
        <v>82</v>
      </c>
      <c r="DH15">
        <f>VLOOKUP($B15,'Raw Stats'!$AK$3:$AZ$528,4,FALSE)</f>
        <v>7</v>
      </c>
      <c r="DI15">
        <f>VLOOKUP($B15,'Raw Stats'!$AK$3:$AZ$528,5,FALSE)</f>
        <v>25</v>
      </c>
      <c r="DJ15">
        <f>VLOOKUP($B15,'Raw Stats'!$AK$3:$AZ$528,6,FALSE)</f>
        <v>32</v>
      </c>
      <c r="DK15">
        <f>VLOOKUP($B15,'Raw Stats'!$AK$3:$AZ$528,7,FALSE)</f>
        <v>25</v>
      </c>
      <c r="DL15">
        <f>VLOOKUP($B15,'Raw Stats'!$AK$3:$AZ$528,8,FALSE)</f>
        <v>44</v>
      </c>
      <c r="DM15">
        <f>VLOOKUP($B15,'Raw Stats'!$AK$3:$AZ$528,9,FALSE)</f>
        <v>118</v>
      </c>
      <c r="DN15">
        <f>VLOOKUP($B15,'Raw Stats'!$AK$3:$AZ$528,10,FALSE)</f>
        <v>182</v>
      </c>
      <c r="DO15">
        <f>VLOOKUP($B15,'Raw Stats'!$AK$3:$AZ$528,11,FALSE)+VLOOKUP($B15,'Raw Stats'!$AK$3:$AZ$528,12,FALSE)</f>
        <v>2</v>
      </c>
      <c r="DP15">
        <f>VLOOKUP($B15,'Raw Stats'!$AK$3:$AZ$528,13,FALSE)+VLOOKUP($B15,'Raw Stats'!$AK$3:$AZ$528,14,FALSE)</f>
        <v>0</v>
      </c>
      <c r="DQ15">
        <f>VLOOKUP($B15,'Raw Stats'!$AK$3:$AZ$528,15,FALSE)</f>
        <v>1</v>
      </c>
      <c r="DR15">
        <f>VLOOKUP($B15,'Raw Stats'!$AK$3:$AZ$528,16,FALSE)</f>
        <v>123</v>
      </c>
      <c r="DT15" t="e">
        <f>VLOOKUP($B15,'Raw Stats'!$S$3:$AH$528,3,FALSE)</f>
        <v>#N/A</v>
      </c>
      <c r="DU15" t="e">
        <f>VLOOKUP($B15,'Raw Stats'!$S$3:$AH$528,4,FALSE)</f>
        <v>#N/A</v>
      </c>
      <c r="DV15" t="e">
        <f>VLOOKUP($B15,'Raw Stats'!$S$3:$AH$528,5,FALSE)</f>
        <v>#N/A</v>
      </c>
      <c r="DW15" t="e">
        <f>VLOOKUP($B15,'Raw Stats'!$S$3:$AH$528,6,FALSE)</f>
        <v>#N/A</v>
      </c>
      <c r="DX15" t="e">
        <f>VLOOKUP($B15,'Raw Stats'!$S$3:$AH$528,7,FALSE)</f>
        <v>#N/A</v>
      </c>
      <c r="DY15" t="e">
        <f>VLOOKUP($B15,'Raw Stats'!$S$3:$AH$528,8,FALSE)</f>
        <v>#N/A</v>
      </c>
      <c r="DZ15" t="e">
        <f>VLOOKUP($B15,'Raw Stats'!$S$3:$AH$528,9,FALSE)</f>
        <v>#N/A</v>
      </c>
      <c r="EA15" t="e">
        <f>VLOOKUP($B15,'Raw Stats'!$S$3:$AH$528,10,FALSE)</f>
        <v>#N/A</v>
      </c>
      <c r="EB15" t="e">
        <f>VLOOKUP($B15,'Raw Stats'!$S$3:$AH$528,11,FALSE)+VLOOKUP($B15,'Raw Stats'!$S$3:$AH$528,12,FALSE)</f>
        <v>#N/A</v>
      </c>
      <c r="EC15" t="e">
        <f>VLOOKUP($B15,'Raw Stats'!$S$3:$AH$528,13,FALSE)+VLOOKUP($B15,'Raw Stats'!$S$3:$AH$528,14,FALSE)</f>
        <v>#N/A</v>
      </c>
      <c r="ED15" t="e">
        <f>VLOOKUP($B15,'Raw Stats'!$S$3:$AH$528,15,FALSE)</f>
        <v>#N/A</v>
      </c>
      <c r="EE15" t="e">
        <f>VLOOKUP($B15,'Raw Stats'!$S$3:$AH$528,16,FALSE)</f>
        <v>#N/A</v>
      </c>
    </row>
    <row r="16" spans="1:135" x14ac:dyDescent="0.2">
      <c r="A16">
        <v>3.3</v>
      </c>
      <c r="B16" t="s">
        <v>696</v>
      </c>
      <c r="C16">
        <f t="shared" si="0"/>
        <v>0.73143441175980894</v>
      </c>
      <c r="D16">
        <f t="shared" si="1"/>
        <v>0.94577772580516595</v>
      </c>
      <c r="E16">
        <f t="shared" si="2"/>
        <v>0.66415943829266511</v>
      </c>
      <c r="F16">
        <f t="shared" si="3"/>
        <v>0.60364756321948121</v>
      </c>
      <c r="G16">
        <f t="shared" si="4"/>
        <v>0.54313686664727601</v>
      </c>
      <c r="H16">
        <v>0.97</v>
      </c>
      <c r="I16" s="28">
        <f t="shared" si="5"/>
        <v>2.1212121212121198</v>
      </c>
      <c r="J16" s="29">
        <f t="shared" si="6"/>
        <v>6.9999999999999947</v>
      </c>
      <c r="K16">
        <f>BT16*'Value Calculations'!$D$3</f>
        <v>1.6309417145041516</v>
      </c>
      <c r="L16">
        <f>BU16*'Value Calculations'!$D$4</f>
        <v>8.7915430092055473</v>
      </c>
      <c r="M16">
        <f>BV16*'Value Calculations'!$D$5</f>
        <v>8.2254812566405686</v>
      </c>
      <c r="N16">
        <f>BW16*'Value Calculations'!$D$6</f>
        <v>0.87545452343553998</v>
      </c>
      <c r="O16">
        <f>BX16*'Value Calculations'!$D$7</f>
        <v>4.1305892215658613</v>
      </c>
      <c r="P16">
        <f>BY16*'Value Calculations'!$D$8</f>
        <v>10.280477829985191</v>
      </c>
      <c r="Q16">
        <f>BZ16*'Value Calculations'!$D$9</f>
        <v>13.350965777776773</v>
      </c>
      <c r="R16">
        <f>CA16*'Value Calculations'!$D$10</f>
        <v>3.6531647407620471</v>
      </c>
      <c r="S16">
        <f>CB16*'Value Calculations'!$D$11</f>
        <v>0.9907141480249374</v>
      </c>
      <c r="T16">
        <f>CC16*'Value Calculations'!$D$12</f>
        <v>0</v>
      </c>
      <c r="U16">
        <f>CD16*'Value Calculations'!$D$13</f>
        <v>8.0482895424037189</v>
      </c>
      <c r="W16">
        <f>CH16*'Value Calculations'!$D$3</f>
        <v>4.0773542862603787</v>
      </c>
      <c r="X16">
        <f>CI16*'Value Calculations'!$D$4</f>
        <v>11.722057345607396</v>
      </c>
      <c r="Y16">
        <f>CJ16*'Value Calculations'!$D$5</f>
        <v>12.205552832434391</v>
      </c>
      <c r="Z16">
        <f>CK16*'Value Calculations'!$D$6</f>
        <v>4.1271427533389744</v>
      </c>
      <c r="AA16">
        <f>CL16*'Value Calculations'!$D$7</f>
        <v>4.4821287297842325</v>
      </c>
      <c r="AB16">
        <f>CM16*'Value Calculations'!$D$8</f>
        <v>8.9145402162109342</v>
      </c>
      <c r="AC16">
        <f>CN16*'Value Calculations'!$D$9</f>
        <v>9.5723905576512713</v>
      </c>
      <c r="AD16">
        <f>CO16*'Value Calculations'!$D$10</f>
        <v>5.4797471111430704</v>
      </c>
      <c r="AE16">
        <f>CP16*'Value Calculations'!$D$11</f>
        <v>0</v>
      </c>
      <c r="AF16">
        <f>CQ16*'Value Calculations'!$D$12</f>
        <v>4.883296437536484</v>
      </c>
      <c r="AG16">
        <f>CR16*'Value Calculations'!$D$13</f>
        <v>11.143785520251303</v>
      </c>
      <c r="AI16">
        <f>CU16*'Value Calculations'!$D$3</f>
        <v>1.6309417145041516</v>
      </c>
      <c r="AJ16">
        <f>CV16*'Value Calculations'!$D$4</f>
        <v>3.2561270404464993</v>
      </c>
      <c r="AK16">
        <f>CW16*'Value Calculations'!$D$5</f>
        <v>3.7147334707409017</v>
      </c>
      <c r="AL16">
        <f>CX16*'Value Calculations'!$D$6</f>
        <v>0.50025972767745142</v>
      </c>
      <c r="AM16">
        <f>CY16*'Value Calculations'!$D$7</f>
        <v>1.0546185246551136</v>
      </c>
      <c r="AN16">
        <f>CZ16*'Value Calculations'!$D$8</f>
        <v>3.5226812144704498</v>
      </c>
      <c r="AO16">
        <f>DA16*'Value Calculations'!$D$9</f>
        <v>5.9197678448632862</v>
      </c>
      <c r="AP16">
        <f>DB16*'Value Calculations'!$D$10</f>
        <v>0.73063294815240942</v>
      </c>
      <c r="AQ16">
        <f>DC16*'Value Calculations'!$D$11</f>
        <v>0</v>
      </c>
      <c r="AR16">
        <f>DD16*'Value Calculations'!$D$12</f>
        <v>1.6277654791788281</v>
      </c>
      <c r="AS16">
        <f>DE16*'Value Calculations'!$D$13</f>
        <v>4.6088495670175149</v>
      </c>
      <c r="AU16">
        <f>DH16*'Value Calculations'!$D$3</f>
        <v>1.6309417145041516</v>
      </c>
      <c r="AV16">
        <f>DI16*'Value Calculations'!$D$4</f>
        <v>5.5354159687590485</v>
      </c>
      <c r="AW16">
        <f>DJ16*'Value Calculations'!$D$5</f>
        <v>5.5721002061113527</v>
      </c>
      <c r="AX16">
        <f>DK16*'Value Calculations'!$D$6</f>
        <v>1.1255843872742657</v>
      </c>
      <c r="AY16">
        <f>DL16*'Value Calculations'!$D$7</f>
        <v>4.1305892215658613</v>
      </c>
      <c r="AZ16">
        <f>DM16*'Value Calculations'!$D$8</f>
        <v>7.5486026024366781</v>
      </c>
      <c r="BA16">
        <f>DN16*'Value Calculations'!$D$9</f>
        <v>8.6907230062886534</v>
      </c>
      <c r="BB16">
        <f>DO16*'Value Calculations'!$D$10</f>
        <v>2.9225317926096377</v>
      </c>
      <c r="BC16">
        <f>DP16*'Value Calculations'!$D$11</f>
        <v>0</v>
      </c>
      <c r="BD16">
        <f>DQ16*'Value Calculations'!$D$12</f>
        <v>0</v>
      </c>
      <c r="BE16">
        <f>DR16*'Value Calculations'!$D$13</f>
        <v>8.1170783419114443</v>
      </c>
      <c r="BG16">
        <f>DU16*'Value Calculations'!$D$3</f>
        <v>0.4077354286260379</v>
      </c>
      <c r="BH16">
        <f>DV16*'Value Calculations'!$D$4</f>
        <v>2.9305143364018491</v>
      </c>
      <c r="BI16">
        <f>DW16*'Value Calculations'!$D$5</f>
        <v>2.6533810505292155</v>
      </c>
      <c r="BJ16">
        <f>DX16*'Value Calculations'!$D$6</f>
        <v>-0.37519479575808856</v>
      </c>
      <c r="BK16">
        <f>DY16*'Value Calculations'!$D$7</f>
        <v>4.3942438527296401</v>
      </c>
      <c r="BL16">
        <f>DZ16*'Value Calculations'!$D$8</f>
        <v>8.7707573094978546</v>
      </c>
      <c r="BM16">
        <f>EA16*'Value Calculations'!$D$9</f>
        <v>8.3128654842761041</v>
      </c>
      <c r="BN16">
        <f>EB16*'Value Calculations'!$D$10</f>
        <v>1.8265823703810236</v>
      </c>
      <c r="BO16">
        <f>EC16*'Value Calculations'!$D$11</f>
        <v>0</v>
      </c>
      <c r="BP16">
        <f>ED16*'Value Calculations'!$D$12</f>
        <v>0</v>
      </c>
      <c r="BQ16">
        <f>EE16*'Value Calculations'!$D$13</f>
        <v>5.296737562094755</v>
      </c>
      <c r="BS16">
        <f>VLOOKUP($B16,'Raw Stats'!$CM$3:$DC$528,3,FALSE)</f>
        <v>82</v>
      </c>
      <c r="BT16">
        <f>VLOOKUP($B16,'Raw Stats'!$CM$3:$DC$528,4,FALSE)</f>
        <v>4</v>
      </c>
      <c r="BU16">
        <f>VLOOKUP($B16,'Raw Stats'!$CM$3:$DC$528,5,FALSE)</f>
        <v>27</v>
      </c>
      <c r="BV16">
        <f>VLOOKUP($B16,'Raw Stats'!$CM$3:$DC$528,6,FALSE)</f>
        <v>31</v>
      </c>
      <c r="BW16">
        <f>VLOOKUP($B16,'Raw Stats'!$CM$3:$DC$528,7,FALSE)</f>
        <v>7</v>
      </c>
      <c r="BX16">
        <f>VLOOKUP($B16,'Raw Stats'!$CM$3:$DC$528,8,FALSE)</f>
        <v>47</v>
      </c>
      <c r="BY16">
        <f>VLOOKUP($B16,'Raw Stats'!$CM$3:$DC$528,9,FALSE)</f>
        <v>143</v>
      </c>
      <c r="BZ16">
        <f>VLOOKUP($B16,'Raw Stats'!$CM$3:$DC$528,10,FALSE)</f>
        <v>106</v>
      </c>
      <c r="CA16">
        <f>VLOOKUP($B16,'Raw Stats'!$CM$3:$DC$528,11,FALSE)+VLOOKUP($B16,'Raw Stats'!$CM$3:$DC$528,12,FALSE)</f>
        <v>10</v>
      </c>
      <c r="CB16">
        <f>VLOOKUP($B16,'Raw Stats'!$CM$3:$DC$528,13,FALSE)+VLOOKUP($B16,'Raw Stats'!$CM$3:$DC$528,14,FALSE)</f>
        <v>1</v>
      </c>
      <c r="CC16">
        <f>VLOOKUP($B16,'Raw Stats'!$CM$3:$DC$528,15,FALSE)</f>
        <v>0</v>
      </c>
      <c r="CD16">
        <f>VLOOKUP($B16,'Raw Stats'!$CM$3:$DC$528,16,FALSE)</f>
        <v>117</v>
      </c>
      <c r="CF16" s="29">
        <f t="shared" si="7"/>
        <v>6.9999999999999951E-2</v>
      </c>
      <c r="CG16">
        <f>VLOOKUP($B16,'Raw Stats'!$BU$3:$CJ$528,3,FALSE)</f>
        <v>81</v>
      </c>
      <c r="CH16">
        <f>VLOOKUP($B16,'Raw Stats'!$BU$3:$CJ$528,4,FALSE)</f>
        <v>10</v>
      </c>
      <c r="CI16">
        <f>VLOOKUP($B16,'Raw Stats'!$BU$3:$CJ$5288,5,FALSE)</f>
        <v>36</v>
      </c>
      <c r="CJ16">
        <f>VLOOKUP($B16,'Raw Stats'!$BU$3:$CJ$528,6,FALSE)</f>
        <v>46</v>
      </c>
      <c r="CK16">
        <f>VLOOKUP($B16,'Raw Stats'!$BU$3:$CJ$528,7,FALSE)</f>
        <v>33</v>
      </c>
      <c r="CL16">
        <f>VLOOKUP($B16,'Raw Stats'!$BU$3:$CJ$528,8,FALSE)</f>
        <v>51</v>
      </c>
      <c r="CM16">
        <f>VLOOKUP($B16,'Raw Stats'!$BU$3:$CJ$528,9,FALSE)</f>
        <v>124</v>
      </c>
      <c r="CN16">
        <f>VLOOKUP($B16,'Raw Stats'!$BU$3:$CJ$528,10,FALSE)</f>
        <v>76</v>
      </c>
      <c r="CO16">
        <f>VLOOKUP($B16,'Raw Stats'!$BU$3:$CJ$528,11,FALSE)+VLOOKUP($B16,'Raw Stats'!$BU$3:$CJ$528,12,FALSE)</f>
        <v>15</v>
      </c>
      <c r="CP16">
        <f>VLOOKUP($B16,'Raw Stats'!$BU$3:$CJ$528,13,FALSE)+VLOOKUP($B16,'Raw Stats'!$BU$3:$CJ$528,14,FALSE)</f>
        <v>0</v>
      </c>
      <c r="CQ16">
        <f>VLOOKUP($B16,'Raw Stats'!$BU$3:$CJ$528,15,FALSE)</f>
        <v>6</v>
      </c>
      <c r="CR16">
        <f>VLOOKUP($B16,'Raw Stats'!$BU$3:$CJ$528,16,FALSE)</f>
        <v>162</v>
      </c>
      <c r="CT16">
        <f>VLOOKUP($B16,'Raw Stats'!$BC$3:$BR$528,3,FALSE)</f>
        <v>40</v>
      </c>
      <c r="CU16">
        <f>VLOOKUP($B16,'Raw Stats'!$BC$3:$BR$528,4,FALSE)</f>
        <v>4</v>
      </c>
      <c r="CV16">
        <f>VLOOKUP($B16,'Raw Stats'!$BC$3:$BR$5288,5,FALSE)</f>
        <v>10</v>
      </c>
      <c r="CW16">
        <f>VLOOKUP($B16,'Raw Stats'!$BC$3:$BR$52888,6,FALSE)</f>
        <v>14</v>
      </c>
      <c r="CX16">
        <f>VLOOKUP($B16,'Raw Stats'!$BC$3:$BR$5288,7,FALSE)</f>
        <v>4</v>
      </c>
      <c r="CY16">
        <f>VLOOKUP($B16,'Raw Stats'!$BC$3:$BR$5288,8,FALSE)</f>
        <v>12</v>
      </c>
      <c r="CZ16">
        <f>VLOOKUP($B16,'Raw Stats'!$BC$3:$BR$5288,9,FALSE)</f>
        <v>49</v>
      </c>
      <c r="DA16">
        <f>VLOOKUP($B16,'Raw Stats'!$BC$3:$BR$5288,10,FALSE)</f>
        <v>47</v>
      </c>
      <c r="DB16">
        <f>VLOOKUP($B16,'Raw Stats'!$BC$3:$BR$5288,11,FALSE)+VLOOKUP($B16,'Raw Stats'!$BC$3:$BR$5288,12,FALSE)</f>
        <v>2</v>
      </c>
      <c r="DC16">
        <f>VLOOKUP($B16,'Raw Stats'!$BC$3:$BR$5288,13,FALSE)+VLOOKUP($B16,'Raw Stats'!$BC$3:$BR$5288,14,FALSE)</f>
        <v>0</v>
      </c>
      <c r="DD16">
        <f>VLOOKUP($B16,'Raw Stats'!$BC$3:$BR$5288,15,FALSE)</f>
        <v>2</v>
      </c>
      <c r="DE16">
        <f>VLOOKUP($B16,'Raw Stats'!$BC$3:$BR$5288,16,FALSE)</f>
        <v>67</v>
      </c>
      <c r="DG16">
        <f>VLOOKUP($B16,'Raw Stats'!$AK$3:$AZ$528,3,FALSE)</f>
        <v>75</v>
      </c>
      <c r="DH16">
        <f>VLOOKUP($B16,'Raw Stats'!$AK$3:$AZ$528,4,FALSE)</f>
        <v>4</v>
      </c>
      <c r="DI16">
        <f>VLOOKUP($B16,'Raw Stats'!$AK$3:$AZ$528,5,FALSE)</f>
        <v>17</v>
      </c>
      <c r="DJ16">
        <f>VLOOKUP($B16,'Raw Stats'!$AK$3:$AZ$528,6,FALSE)</f>
        <v>21</v>
      </c>
      <c r="DK16">
        <f>VLOOKUP($B16,'Raw Stats'!$AK$3:$AZ$528,7,FALSE)</f>
        <v>9</v>
      </c>
      <c r="DL16">
        <f>VLOOKUP($B16,'Raw Stats'!$AK$3:$AZ$528,8,FALSE)</f>
        <v>47</v>
      </c>
      <c r="DM16">
        <f>VLOOKUP($B16,'Raw Stats'!$AK$3:$AZ$528,9,FALSE)</f>
        <v>105</v>
      </c>
      <c r="DN16">
        <f>VLOOKUP($B16,'Raw Stats'!$AK$3:$AZ$528,10,FALSE)</f>
        <v>69</v>
      </c>
      <c r="DO16">
        <f>VLOOKUP($B16,'Raw Stats'!$AK$3:$AZ$528,11,FALSE)+VLOOKUP($B16,'Raw Stats'!$AK$3:$AZ$528,12,FALSE)</f>
        <v>8</v>
      </c>
      <c r="DP16">
        <f>VLOOKUP($B16,'Raw Stats'!$AK$3:$AZ$528,13,FALSE)+VLOOKUP($B16,'Raw Stats'!$AK$3:$AZ$528,14,FALSE)</f>
        <v>0</v>
      </c>
      <c r="DQ16">
        <f>VLOOKUP($B16,'Raw Stats'!$AK$3:$AZ$528,15,FALSE)</f>
        <v>0</v>
      </c>
      <c r="DR16">
        <f>VLOOKUP($B16,'Raw Stats'!$AK$3:$AZ$528,16,FALSE)</f>
        <v>118</v>
      </c>
      <c r="DT16">
        <f>VLOOKUP($B16,'Raw Stats'!$S$3:$AH$528,3,FALSE)</f>
        <v>63</v>
      </c>
      <c r="DU16">
        <f>VLOOKUP($B16,'Raw Stats'!$S$3:$AH$528,4,FALSE)</f>
        <v>1</v>
      </c>
      <c r="DV16">
        <f>VLOOKUP($B16,'Raw Stats'!$S$3:$AH$528,5,FALSE)</f>
        <v>9</v>
      </c>
      <c r="DW16">
        <f>VLOOKUP($B16,'Raw Stats'!$S$3:$AH$528,6,FALSE)</f>
        <v>10</v>
      </c>
      <c r="DX16">
        <f>VLOOKUP($B16,'Raw Stats'!$S$3:$AH$528,7,FALSE)</f>
        <v>-3</v>
      </c>
      <c r="DY16">
        <f>VLOOKUP($B16,'Raw Stats'!$S$3:$AH$528,8,FALSE)</f>
        <v>50</v>
      </c>
      <c r="DZ16">
        <f>VLOOKUP($B16,'Raw Stats'!$S$3:$AH$528,9,FALSE)</f>
        <v>122</v>
      </c>
      <c r="EA16">
        <f>VLOOKUP($B16,'Raw Stats'!$S$3:$AH$528,10,FALSE)</f>
        <v>66</v>
      </c>
      <c r="EB16">
        <f>VLOOKUP($B16,'Raw Stats'!$S$3:$AH$528,11,FALSE)+VLOOKUP($B16,'Raw Stats'!$S$3:$AH$528,12,FALSE)</f>
        <v>5</v>
      </c>
      <c r="EC16">
        <f>VLOOKUP($B16,'Raw Stats'!$S$3:$AH$528,13,FALSE)+VLOOKUP($B16,'Raw Stats'!$S$3:$AH$528,14,FALSE)</f>
        <v>0</v>
      </c>
      <c r="ED16">
        <f>VLOOKUP($B16,'Raw Stats'!$S$3:$AH$528,15,FALSE)</f>
        <v>0</v>
      </c>
      <c r="EE16">
        <f>VLOOKUP($B16,'Raw Stats'!$S$3:$AH$528,16,FALSE)</f>
        <v>77</v>
      </c>
    </row>
    <row r="17" spans="1:135" x14ac:dyDescent="0.2">
      <c r="A17">
        <v>3</v>
      </c>
      <c r="B17" t="s">
        <v>88</v>
      </c>
      <c r="C17">
        <f t="shared" si="0"/>
        <v>1.1578869540003935</v>
      </c>
      <c r="D17">
        <f t="shared" si="1"/>
        <v>1.0604727398990017</v>
      </c>
      <c r="E17">
        <f t="shared" si="2"/>
        <v>0.88343938344236361</v>
      </c>
      <c r="F17">
        <f t="shared" si="3"/>
        <v>0.8355750016592749</v>
      </c>
      <c r="G17">
        <f t="shared" si="4"/>
        <v>0.98869137703622556</v>
      </c>
      <c r="H17">
        <v>0.96</v>
      </c>
      <c r="I17" s="29">
        <f t="shared" si="5"/>
        <v>1.999999999999998</v>
      </c>
      <c r="J17" s="29">
        <f t="shared" si="6"/>
        <v>5.9999999999999938</v>
      </c>
      <c r="K17">
        <f>BT17*'Value Calculations'!$D$3</f>
        <v>6.9315022866426439</v>
      </c>
      <c r="L17">
        <f>BU17*'Value Calculations'!$D$4</f>
        <v>14.001346273919946</v>
      </c>
      <c r="M17">
        <f>BV17*'Value Calculations'!$D$5</f>
        <v>15.920286303175292</v>
      </c>
      <c r="N17">
        <f>BW17*'Value Calculations'!$D$6</f>
        <v>-1.1255843872742657</v>
      </c>
      <c r="O17">
        <f>BX17*'Value Calculations'!$D$7</f>
        <v>5.7125170085485326</v>
      </c>
      <c r="P17">
        <f>BY17*'Value Calculations'!$D$8</f>
        <v>10.639935096767889</v>
      </c>
      <c r="Q17">
        <f>BZ17*'Value Calculations'!$D$9</f>
        <v>15.618110909852074</v>
      </c>
      <c r="R17">
        <f>CA17*'Value Calculations'!$D$10</f>
        <v>8.7675953778289131</v>
      </c>
      <c r="S17">
        <f>CB17*'Value Calculations'!$D$11</f>
        <v>0</v>
      </c>
      <c r="T17">
        <f>CC17*'Value Calculations'!$D$12</f>
        <v>1.6277654791788281</v>
      </c>
      <c r="U17">
        <f>CD17*'Value Calculations'!$D$13</f>
        <v>16.853255879392403</v>
      </c>
      <c r="W17">
        <f>CH17*'Value Calculations'!$D$3</f>
        <v>8.9701794297728341</v>
      </c>
      <c r="X17">
        <f>CI17*'Value Calculations'!$D$4</f>
        <v>8.4659303051608976</v>
      </c>
      <c r="Y17">
        <f>CJ17*'Value Calculations'!$D$5</f>
        <v>12.736229042540234</v>
      </c>
      <c r="Z17">
        <f>CK17*'Value Calculations'!$D$6</f>
        <v>3.2516882299034342</v>
      </c>
      <c r="AA17">
        <f>CL17*'Value Calculations'!$D$7</f>
        <v>2.9880858198561553</v>
      </c>
      <c r="AB17">
        <f>CM17*'Value Calculations'!$D$8</f>
        <v>10.424260736698269</v>
      </c>
      <c r="AC17">
        <f>CN17*'Value Calculations'!$D$9</f>
        <v>3.0228601761004015</v>
      </c>
      <c r="AD17">
        <f>CO17*'Value Calculations'!$D$10</f>
        <v>4.0184812148382516</v>
      </c>
      <c r="AE17">
        <f>CP17*'Value Calculations'!$D$11</f>
        <v>0</v>
      </c>
      <c r="AF17">
        <f>CQ17*'Value Calculations'!$D$12</f>
        <v>2.441648218768242</v>
      </c>
      <c r="AG17">
        <f>CR17*'Value Calculations'!$D$13</f>
        <v>16.853255879392403</v>
      </c>
      <c r="AI17">
        <f>CU17*'Value Calculations'!$D$3</f>
        <v>3.6696188576343411</v>
      </c>
      <c r="AJ17">
        <f>CV17*'Value Calculations'!$D$4</f>
        <v>3.5817397444911494</v>
      </c>
      <c r="AK17">
        <f>CW17*'Value Calculations'!$D$5</f>
        <v>5.3067621010584309</v>
      </c>
      <c r="AL17">
        <f>CX17*'Value Calculations'!$D$6</f>
        <v>0</v>
      </c>
      <c r="AM17">
        <f>CY17*'Value Calculations'!$D$7</f>
        <v>1.7576975410918561</v>
      </c>
      <c r="AN17">
        <f>CZ17*'Value Calculations'!$D$8</f>
        <v>3.8821384812531488</v>
      </c>
      <c r="AO17">
        <f>DA17*'Value Calculations'!$D$9</f>
        <v>1.6373825953877175</v>
      </c>
      <c r="AP17">
        <f>DB17*'Value Calculations'!$D$10</f>
        <v>1.0959494222286141</v>
      </c>
      <c r="AQ17">
        <f>DC17*'Value Calculations'!$D$11</f>
        <v>0</v>
      </c>
      <c r="AR17">
        <f>DD17*'Value Calculations'!$D$12</f>
        <v>0</v>
      </c>
      <c r="AS17">
        <f>DE17*'Value Calculations'!$D$13</f>
        <v>5.5718927601256514</v>
      </c>
      <c r="AU17">
        <f>DH17*'Value Calculations'!$D$3</f>
        <v>4.4850897148864171</v>
      </c>
      <c r="AV17">
        <f>DI17*'Value Calculations'!$D$4</f>
        <v>8.4659303051608976</v>
      </c>
      <c r="AW17">
        <f>DJ17*'Value Calculations'!$D$5</f>
        <v>9.8175098869580975</v>
      </c>
      <c r="AX17">
        <f>DK17*'Value Calculations'!$D$6</f>
        <v>1.0005194553549028</v>
      </c>
      <c r="AY17">
        <f>DL17*'Value Calculations'!$D$7</f>
        <v>2.9880858198561553</v>
      </c>
      <c r="AZ17">
        <f>DM17*'Value Calculations'!$D$8</f>
        <v>4.8886188282447058</v>
      </c>
      <c r="BA17">
        <f>DN17*'Value Calculations'!$D$9</f>
        <v>14.736443358489456</v>
      </c>
      <c r="BB17">
        <f>DO17*'Value Calculations'!$D$10</f>
        <v>5.8450635852192754</v>
      </c>
      <c r="BC17">
        <f>DP17*'Value Calculations'!$D$11</f>
        <v>0</v>
      </c>
      <c r="BD17">
        <f>DQ17*'Value Calculations'!$D$12</f>
        <v>1.6277654791788281</v>
      </c>
      <c r="BE17">
        <f>DR17*'Value Calculations'!$D$13</f>
        <v>13.826548701052543</v>
      </c>
      <c r="BG17">
        <f>DU17*'Value Calculations'!$D$3</f>
        <v>6.9315022866426439</v>
      </c>
      <c r="BH17">
        <f>DV17*'Value Calculations'!$D$4</f>
        <v>9.4427684172948485</v>
      </c>
      <c r="BI17">
        <f>DW17*'Value Calculations'!$D$5</f>
        <v>12.205552832434391</v>
      </c>
      <c r="BJ17">
        <f>DX17*'Value Calculations'!$D$6</f>
        <v>-1.2506493191936285</v>
      </c>
      <c r="BK17">
        <f>DY17*'Value Calculations'!$D$7</f>
        <v>8.6127179513500955</v>
      </c>
      <c r="BL17">
        <f>DZ17*'Value Calculations'!$D$8</f>
        <v>9.5615632964197914</v>
      </c>
      <c r="BM17">
        <f>EA17*'Value Calculations'!$D$9</f>
        <v>13.350965777776773</v>
      </c>
      <c r="BN17">
        <f>EB17*'Value Calculations'!$D$10</f>
        <v>5.1144306370668655</v>
      </c>
      <c r="BO17">
        <f>EC17*'Value Calculations'!$D$11</f>
        <v>0.9907141480249374</v>
      </c>
      <c r="BP17">
        <f>ED17*'Value Calculations'!$D$12</f>
        <v>2.441648218768242</v>
      </c>
      <c r="BQ17">
        <f>EE17*'Value Calculations'!$D$13</f>
        <v>11.694095916313096</v>
      </c>
      <c r="BS17">
        <f>VLOOKUP($B17,'Raw Stats'!$CM$3:$DC$528,3,FALSE)</f>
        <v>82</v>
      </c>
      <c r="BT17">
        <f>VLOOKUP($B17,'Raw Stats'!$CM$3:$DC$528,4,FALSE)</f>
        <v>17</v>
      </c>
      <c r="BU17">
        <f>VLOOKUP($B17,'Raw Stats'!$CM$3:$DC$528,5,FALSE)</f>
        <v>43</v>
      </c>
      <c r="BV17">
        <f>VLOOKUP($B17,'Raw Stats'!$CM$3:$DC$528,6,FALSE)</f>
        <v>60</v>
      </c>
      <c r="BW17">
        <f>VLOOKUP($B17,'Raw Stats'!$CM$3:$DC$528,7,FALSE)</f>
        <v>-9</v>
      </c>
      <c r="BX17">
        <f>VLOOKUP($B17,'Raw Stats'!$CM$3:$DC$528,8,FALSE)</f>
        <v>65</v>
      </c>
      <c r="BY17">
        <f>VLOOKUP($B17,'Raw Stats'!$CM$3:$DC$528,9,FALSE)</f>
        <v>148</v>
      </c>
      <c r="BZ17">
        <f>VLOOKUP($B17,'Raw Stats'!$CM$3:$DC$528,10,FALSE)</f>
        <v>124</v>
      </c>
      <c r="CA17">
        <f>VLOOKUP($B17,'Raw Stats'!$CM$3:$DC$528,11,FALSE)+VLOOKUP($B17,'Raw Stats'!$CM$3:$DC$528,12,FALSE)</f>
        <v>24</v>
      </c>
      <c r="CB17">
        <f>VLOOKUP($B17,'Raw Stats'!$CM$3:$DC$528,13,FALSE)+VLOOKUP($B17,'Raw Stats'!$CM$3:$DC$528,14,FALSE)</f>
        <v>0</v>
      </c>
      <c r="CC17">
        <f>VLOOKUP($B17,'Raw Stats'!$CM$3:$DC$528,15,FALSE)</f>
        <v>2</v>
      </c>
      <c r="CD17">
        <f>VLOOKUP($B17,'Raw Stats'!$CM$3:$DC$528,16,FALSE)</f>
        <v>245</v>
      </c>
      <c r="CF17" s="29">
        <f t="shared" si="7"/>
        <v>5.9999999999999942E-2</v>
      </c>
      <c r="CG17">
        <f>VLOOKUP($B17,'Raw Stats'!$BU$3:$CJ$528,3,FALSE)</f>
        <v>69</v>
      </c>
      <c r="CH17">
        <f>VLOOKUP($B17,'Raw Stats'!$BU$3:$CJ$528,4,FALSE)</f>
        <v>22</v>
      </c>
      <c r="CI17">
        <f>VLOOKUP($B17,'Raw Stats'!$BU$3:$CJ$5288,5,FALSE)</f>
        <v>26</v>
      </c>
      <c r="CJ17">
        <f>VLOOKUP($B17,'Raw Stats'!$BU$3:$CJ$528,6,FALSE)</f>
        <v>48</v>
      </c>
      <c r="CK17">
        <f>VLOOKUP($B17,'Raw Stats'!$BU$3:$CJ$528,7,FALSE)</f>
        <v>26</v>
      </c>
      <c r="CL17">
        <f>VLOOKUP($B17,'Raw Stats'!$BU$3:$CJ$528,8,FALSE)</f>
        <v>34</v>
      </c>
      <c r="CM17">
        <f>VLOOKUP($B17,'Raw Stats'!$BU$3:$CJ$528,9,FALSE)</f>
        <v>145</v>
      </c>
      <c r="CN17">
        <f>VLOOKUP($B17,'Raw Stats'!$BU$3:$CJ$528,10,FALSE)</f>
        <v>24</v>
      </c>
      <c r="CO17">
        <f>VLOOKUP($B17,'Raw Stats'!$BU$3:$CJ$528,11,FALSE)+VLOOKUP($B17,'Raw Stats'!$BU$3:$CJ$528,12,FALSE)</f>
        <v>11</v>
      </c>
      <c r="CP17">
        <f>VLOOKUP($B17,'Raw Stats'!$BU$3:$CJ$528,13,FALSE)+VLOOKUP($B17,'Raw Stats'!$BU$3:$CJ$528,14,FALSE)</f>
        <v>0</v>
      </c>
      <c r="CQ17">
        <f>VLOOKUP($B17,'Raw Stats'!$BU$3:$CJ$528,15,FALSE)</f>
        <v>3</v>
      </c>
      <c r="CR17">
        <f>VLOOKUP($B17,'Raw Stats'!$BU$3:$CJ$528,16,FALSE)</f>
        <v>245</v>
      </c>
      <c r="CT17">
        <f>VLOOKUP($B17,'Raw Stats'!$BC$3:$BR$528,3,FALSE)</f>
        <v>30</v>
      </c>
      <c r="CU17">
        <f>VLOOKUP($B17,'Raw Stats'!$BC$3:$BR$528,4,FALSE)</f>
        <v>9</v>
      </c>
      <c r="CV17">
        <f>VLOOKUP($B17,'Raw Stats'!$BC$3:$BR$5288,5,FALSE)</f>
        <v>11</v>
      </c>
      <c r="CW17">
        <f>VLOOKUP($B17,'Raw Stats'!$BC$3:$BR$52888,6,FALSE)</f>
        <v>20</v>
      </c>
      <c r="CX17">
        <f>VLOOKUP($B17,'Raw Stats'!$BC$3:$BR$5288,7,FALSE)</f>
        <v>0</v>
      </c>
      <c r="CY17">
        <f>VLOOKUP($B17,'Raw Stats'!$BC$3:$BR$5288,8,FALSE)</f>
        <v>20</v>
      </c>
      <c r="CZ17">
        <f>VLOOKUP($B17,'Raw Stats'!$BC$3:$BR$5288,9,FALSE)</f>
        <v>54</v>
      </c>
      <c r="DA17">
        <f>VLOOKUP($B17,'Raw Stats'!$BC$3:$BR$5288,10,FALSE)</f>
        <v>13</v>
      </c>
      <c r="DB17">
        <f>VLOOKUP($B17,'Raw Stats'!$BC$3:$BR$5288,11,FALSE)+VLOOKUP($B17,'Raw Stats'!$BC$3:$BR$5288,12,FALSE)</f>
        <v>3</v>
      </c>
      <c r="DC17">
        <f>VLOOKUP($B17,'Raw Stats'!$BC$3:$BR$5288,13,FALSE)+VLOOKUP($B17,'Raw Stats'!$BC$3:$BR$5288,14,FALSE)</f>
        <v>0</v>
      </c>
      <c r="DD17">
        <f>VLOOKUP($B17,'Raw Stats'!$BC$3:$BR$5288,15,FALSE)</f>
        <v>0</v>
      </c>
      <c r="DE17">
        <f>VLOOKUP($B17,'Raw Stats'!$BC$3:$BR$5288,16,FALSE)</f>
        <v>81</v>
      </c>
      <c r="DG17">
        <f>VLOOKUP($B17,'Raw Stats'!$AK$3:$AZ$528,3,FALSE)</f>
        <v>81</v>
      </c>
      <c r="DH17">
        <f>VLOOKUP($B17,'Raw Stats'!$AK$3:$AZ$528,4,FALSE)</f>
        <v>11</v>
      </c>
      <c r="DI17">
        <f>VLOOKUP($B17,'Raw Stats'!$AK$3:$AZ$528,5,FALSE)</f>
        <v>26</v>
      </c>
      <c r="DJ17">
        <f>VLOOKUP($B17,'Raw Stats'!$AK$3:$AZ$528,6,FALSE)</f>
        <v>37</v>
      </c>
      <c r="DK17">
        <f>VLOOKUP($B17,'Raw Stats'!$AK$3:$AZ$528,7,FALSE)</f>
        <v>8</v>
      </c>
      <c r="DL17">
        <f>VLOOKUP($B17,'Raw Stats'!$AK$3:$AZ$528,8,FALSE)</f>
        <v>34</v>
      </c>
      <c r="DM17">
        <f>VLOOKUP($B17,'Raw Stats'!$AK$3:$AZ$528,9,FALSE)</f>
        <v>68</v>
      </c>
      <c r="DN17">
        <f>VLOOKUP($B17,'Raw Stats'!$AK$3:$AZ$528,10,FALSE)</f>
        <v>117</v>
      </c>
      <c r="DO17">
        <f>VLOOKUP($B17,'Raw Stats'!$AK$3:$AZ$528,11,FALSE)+VLOOKUP($B17,'Raw Stats'!$AK$3:$AZ$528,12,FALSE)</f>
        <v>16</v>
      </c>
      <c r="DP17">
        <f>VLOOKUP($B17,'Raw Stats'!$AK$3:$AZ$528,13,FALSE)+VLOOKUP($B17,'Raw Stats'!$AK$3:$AZ$528,14,FALSE)</f>
        <v>0</v>
      </c>
      <c r="DQ17">
        <f>VLOOKUP($B17,'Raw Stats'!$AK$3:$AZ$528,15,FALSE)</f>
        <v>2</v>
      </c>
      <c r="DR17">
        <f>VLOOKUP($B17,'Raw Stats'!$AK$3:$AZ$528,16,FALSE)</f>
        <v>201</v>
      </c>
      <c r="DT17">
        <f>VLOOKUP($B17,'Raw Stats'!$S$3:$AH$528,3,FALSE)</f>
        <v>80</v>
      </c>
      <c r="DU17">
        <f>VLOOKUP($B17,'Raw Stats'!$S$3:$AH$528,4,FALSE)</f>
        <v>17</v>
      </c>
      <c r="DV17">
        <f>VLOOKUP($B17,'Raw Stats'!$S$3:$AH$528,5,FALSE)</f>
        <v>29</v>
      </c>
      <c r="DW17">
        <f>VLOOKUP($B17,'Raw Stats'!$S$3:$AH$528,6,FALSE)</f>
        <v>46</v>
      </c>
      <c r="DX17">
        <f>VLOOKUP($B17,'Raw Stats'!$S$3:$AH$528,7,FALSE)</f>
        <v>-10</v>
      </c>
      <c r="DY17">
        <f>VLOOKUP($B17,'Raw Stats'!$S$3:$AH$528,8,FALSE)</f>
        <v>98</v>
      </c>
      <c r="DZ17">
        <f>VLOOKUP($B17,'Raw Stats'!$S$3:$AH$528,9,FALSE)</f>
        <v>133</v>
      </c>
      <c r="EA17">
        <f>VLOOKUP($B17,'Raw Stats'!$S$3:$AH$528,10,FALSE)</f>
        <v>106</v>
      </c>
      <c r="EB17">
        <f>VLOOKUP($B17,'Raw Stats'!$S$3:$AH$528,11,FALSE)+VLOOKUP($B17,'Raw Stats'!$S$3:$AH$528,12,FALSE)</f>
        <v>14</v>
      </c>
      <c r="EC17">
        <f>VLOOKUP($B17,'Raw Stats'!$S$3:$AH$528,13,FALSE)+VLOOKUP($B17,'Raw Stats'!$S$3:$AH$528,14,FALSE)</f>
        <v>1</v>
      </c>
      <c r="ED17">
        <f>VLOOKUP($B17,'Raw Stats'!$S$3:$AH$528,15,FALSE)</f>
        <v>3</v>
      </c>
      <c r="EE17">
        <f>VLOOKUP($B17,'Raw Stats'!$S$3:$AH$528,16,FALSE)</f>
        <v>170</v>
      </c>
    </row>
    <row r="18" spans="1:135" x14ac:dyDescent="0.2">
      <c r="A18">
        <v>2.8</v>
      </c>
      <c r="B18" t="s">
        <v>697</v>
      </c>
      <c r="C18">
        <f t="shared" si="0"/>
        <v>0.82266242378595056</v>
      </c>
      <c r="D18">
        <f t="shared" si="1"/>
        <v>0.97789229456645144</v>
      </c>
      <c r="E18">
        <f t="shared" si="2"/>
        <v>0.96552030831137425</v>
      </c>
      <c r="F18">
        <f t="shared" si="3"/>
        <v>0.93305632963009744</v>
      </c>
      <c r="G18">
        <f t="shared" si="4"/>
        <v>0.87183653160606467</v>
      </c>
      <c r="H18">
        <v>0.96</v>
      </c>
      <c r="I18" s="29">
        <f t="shared" si="5"/>
        <v>2.1428571428571406</v>
      </c>
      <c r="J18" s="29">
        <f t="shared" si="6"/>
        <v>5.9999999999999938</v>
      </c>
      <c r="K18">
        <f>BT18*'Value Calculations'!$D$3</f>
        <v>3.6696188576343411</v>
      </c>
      <c r="L18">
        <f>BU18*'Value Calculations'!$D$4</f>
        <v>11.396444641562747</v>
      </c>
      <c r="M18">
        <f>BV18*'Value Calculations'!$D$5</f>
        <v>11.674876622328547</v>
      </c>
      <c r="N18">
        <f>BW18*'Value Calculations'!$D$6</f>
        <v>-0.50025972767745142</v>
      </c>
      <c r="O18">
        <f>BX18*'Value Calculations'!$D$7</f>
        <v>3.5153950821837121</v>
      </c>
      <c r="P18">
        <f>BY18*'Value Calculations'!$D$8</f>
        <v>6.542122255445121</v>
      </c>
      <c r="Q18">
        <f>BZ18*'Value Calculations'!$D$9</f>
        <v>13.350965777776773</v>
      </c>
      <c r="R18">
        <f>CA18*'Value Calculations'!$D$10</f>
        <v>8.402278903752709</v>
      </c>
      <c r="S18">
        <f>CB18*'Value Calculations'!$D$11</f>
        <v>0</v>
      </c>
      <c r="T18">
        <f>CC18*'Value Calculations'!$D$12</f>
        <v>0.81388273958941404</v>
      </c>
      <c r="U18">
        <f>CD18*'Value Calculations'!$D$13</f>
        <v>6.9476687502801333</v>
      </c>
      <c r="W18">
        <f>CH18*'Value Calculations'!$D$3</f>
        <v>3.2618834290083032</v>
      </c>
      <c r="X18">
        <f>CI18*'Value Calculations'!$D$4</f>
        <v>13.350120865830647</v>
      </c>
      <c r="Y18">
        <f>CJ18*'Value Calculations'!$D$5</f>
        <v>13.001567147593155</v>
      </c>
      <c r="Z18">
        <f>CK18*'Value Calculations'!$D$6</f>
        <v>0</v>
      </c>
      <c r="AA18">
        <f>CL18*'Value Calculations'!$D$7</f>
        <v>3.8669345904020833</v>
      </c>
      <c r="AB18">
        <f>CM18*'Value Calculations'!$D$8</f>
        <v>6.6859051621582006</v>
      </c>
      <c r="AC18">
        <f>CN18*'Value Calculations'!$D$9</f>
        <v>19.396686129977574</v>
      </c>
      <c r="AD18">
        <f>CO18*'Value Calculations'!$D$10</f>
        <v>9.1329118519051171</v>
      </c>
      <c r="AE18">
        <f>CP18*'Value Calculations'!$D$11</f>
        <v>0.9907141480249374</v>
      </c>
      <c r="AF18">
        <f>CQ18*'Value Calculations'!$D$12</f>
        <v>0</v>
      </c>
      <c r="AG18">
        <f>CR18*'Value Calculations'!$D$13</f>
        <v>7.5667679458496506</v>
      </c>
      <c r="AI18">
        <f>CU18*'Value Calculations'!$D$3</f>
        <v>2.0386771431301893</v>
      </c>
      <c r="AJ18">
        <f>CV18*'Value Calculations'!$D$4</f>
        <v>7.8147048970715982</v>
      </c>
      <c r="AK18">
        <f>CW18*'Value Calculations'!$D$5</f>
        <v>7.6948050465347251</v>
      </c>
      <c r="AL18">
        <f>CX18*'Value Calculations'!$D$6</f>
        <v>-0.62532465959681427</v>
      </c>
      <c r="AM18">
        <f>CY18*'Value Calculations'!$D$7</f>
        <v>3.8669345904020833</v>
      </c>
      <c r="AN18">
        <f>CZ18*'Value Calculations'!$D$8</f>
        <v>3.0194410409746713</v>
      </c>
      <c r="AO18">
        <f>DA18*'Value Calculations'!$D$9</f>
        <v>10.454058109013889</v>
      </c>
      <c r="AP18">
        <f>DB18*'Value Calculations'!$D$10</f>
        <v>5.8450635852192754</v>
      </c>
      <c r="AQ18">
        <f>DC18*'Value Calculations'!$D$11</f>
        <v>0</v>
      </c>
      <c r="AR18">
        <f>DD18*'Value Calculations'!$D$12</f>
        <v>1.6277654791788281</v>
      </c>
      <c r="AS18">
        <f>DE18*'Value Calculations'!$D$13</f>
        <v>4.6088495670175149</v>
      </c>
      <c r="AU18">
        <f>DH18*'Value Calculations'!$D$3</f>
        <v>6.1160314293905689</v>
      </c>
      <c r="AV18">
        <f>DI18*'Value Calculations'!$D$4</f>
        <v>6.8378667849376482</v>
      </c>
      <c r="AW18">
        <f>DJ18*'Value Calculations'!$D$5</f>
        <v>9.5521717819051766</v>
      </c>
      <c r="AX18">
        <f>DK18*'Value Calculations'!$D$6</f>
        <v>-0.25012986383872571</v>
      </c>
      <c r="AY18">
        <f>DL18*'Value Calculations'!$D$7</f>
        <v>3.3396253280745265</v>
      </c>
      <c r="AZ18">
        <f>DM18*'Value Calculations'!$D$8</f>
        <v>9.5615632964197914</v>
      </c>
      <c r="BA18">
        <f>DN18*'Value Calculations'!$D$9</f>
        <v>22.29359379874046</v>
      </c>
      <c r="BB18">
        <f>DO18*'Value Calculations'!$D$10</f>
        <v>5.1144306370668655</v>
      </c>
      <c r="BC18">
        <f>DP18*'Value Calculations'!$D$11</f>
        <v>0.9907141480249374</v>
      </c>
      <c r="BD18">
        <f>DQ18*'Value Calculations'!$D$12</f>
        <v>3.2555309583576562</v>
      </c>
      <c r="BE18">
        <f>DR18*'Value Calculations'!$D$13</f>
        <v>9.6992207305890972</v>
      </c>
      <c r="BG18">
        <f>DU18*'Value Calculations'!$D$3</f>
        <v>4.4850897148864171</v>
      </c>
      <c r="BH18">
        <f>DV18*'Value Calculations'!$D$4</f>
        <v>8.4659303051608976</v>
      </c>
      <c r="BI18">
        <f>DW18*'Value Calculations'!$D$5</f>
        <v>9.8175098869580975</v>
      </c>
      <c r="BJ18">
        <f>DX18*'Value Calculations'!$D$6</f>
        <v>0.62532465959681427</v>
      </c>
      <c r="BK18">
        <f>DY18*'Value Calculations'!$D$7</f>
        <v>3.1638555739653409</v>
      </c>
      <c r="BL18">
        <f>DZ18*'Value Calculations'!$D$8</f>
        <v>8.1237342292889956</v>
      </c>
      <c r="BM18">
        <f>EA18*'Value Calculations'!$D$9</f>
        <v>16.247873446539657</v>
      </c>
      <c r="BN18">
        <f>EB18*'Value Calculations'!$D$10</f>
        <v>4.7491141629906615</v>
      </c>
      <c r="BO18">
        <f>EC18*'Value Calculations'!$D$11</f>
        <v>0</v>
      </c>
      <c r="BP18">
        <f>ED18*'Value Calculations'!$D$12</f>
        <v>2.441648218768242</v>
      </c>
      <c r="BQ18">
        <f>EE18*'Value Calculations'!$D$13</f>
        <v>9.0113327355118571</v>
      </c>
      <c r="BS18">
        <f>VLOOKUP($B18,'Raw Stats'!$CM$3:$DC$528,3,FALSE)</f>
        <v>80</v>
      </c>
      <c r="BT18">
        <f>VLOOKUP($B18,'Raw Stats'!$CM$3:$DC$528,4,FALSE)</f>
        <v>9</v>
      </c>
      <c r="BU18">
        <f>VLOOKUP($B18,'Raw Stats'!$CM$3:$DC$528,5,FALSE)</f>
        <v>35</v>
      </c>
      <c r="BV18">
        <f>VLOOKUP($B18,'Raw Stats'!$CM$3:$DC$528,6,FALSE)</f>
        <v>44</v>
      </c>
      <c r="BW18">
        <f>VLOOKUP($B18,'Raw Stats'!$CM$3:$DC$528,7,FALSE)</f>
        <v>-4</v>
      </c>
      <c r="BX18">
        <f>VLOOKUP($B18,'Raw Stats'!$CM$3:$DC$528,8,FALSE)</f>
        <v>40</v>
      </c>
      <c r="BY18">
        <f>VLOOKUP($B18,'Raw Stats'!$CM$3:$DC$528,9,FALSE)</f>
        <v>91</v>
      </c>
      <c r="BZ18">
        <f>VLOOKUP($B18,'Raw Stats'!$CM$3:$DC$528,10,FALSE)</f>
        <v>106</v>
      </c>
      <c r="CA18">
        <f>VLOOKUP($B18,'Raw Stats'!$CM$3:$DC$528,11,FALSE)+VLOOKUP($B18,'Raw Stats'!$CM$3:$DC$528,12,FALSE)</f>
        <v>23</v>
      </c>
      <c r="CB18">
        <f>VLOOKUP($B18,'Raw Stats'!$CM$3:$DC$528,13,FALSE)+VLOOKUP($B18,'Raw Stats'!$CM$3:$DC$528,14,FALSE)</f>
        <v>0</v>
      </c>
      <c r="CC18">
        <f>VLOOKUP($B18,'Raw Stats'!$CM$3:$DC$528,15,FALSE)</f>
        <v>1</v>
      </c>
      <c r="CD18">
        <f>VLOOKUP($B18,'Raw Stats'!$CM$3:$DC$528,16,FALSE)</f>
        <v>101</v>
      </c>
      <c r="CF18" s="29">
        <f t="shared" si="7"/>
        <v>5.9999999999999942E-2</v>
      </c>
      <c r="CG18">
        <f>VLOOKUP($B18,'Raw Stats'!$BU$3:$CJ$528,3,FALSE)</f>
        <v>79</v>
      </c>
      <c r="CH18">
        <f>VLOOKUP($B18,'Raw Stats'!$BU$3:$CJ$528,4,FALSE)</f>
        <v>8</v>
      </c>
      <c r="CI18">
        <f>VLOOKUP($B18,'Raw Stats'!$BU$3:$CJ$5288,5,FALSE)</f>
        <v>41</v>
      </c>
      <c r="CJ18">
        <f>VLOOKUP($B18,'Raw Stats'!$BU$3:$CJ$528,6,FALSE)</f>
        <v>49</v>
      </c>
      <c r="CK18">
        <f>VLOOKUP($B18,'Raw Stats'!$BU$3:$CJ$528,7,FALSE)</f>
        <v>0</v>
      </c>
      <c r="CL18">
        <f>VLOOKUP($B18,'Raw Stats'!$BU$3:$CJ$528,8,FALSE)</f>
        <v>44</v>
      </c>
      <c r="CM18">
        <f>VLOOKUP($B18,'Raw Stats'!$BU$3:$CJ$528,9,FALSE)</f>
        <v>93</v>
      </c>
      <c r="CN18">
        <f>VLOOKUP($B18,'Raw Stats'!$BU$3:$CJ$528,10,FALSE)</f>
        <v>154</v>
      </c>
      <c r="CO18">
        <f>VLOOKUP($B18,'Raw Stats'!$BU$3:$CJ$528,11,FALSE)+VLOOKUP($B18,'Raw Stats'!$BU$3:$CJ$528,12,FALSE)</f>
        <v>25</v>
      </c>
      <c r="CP18">
        <f>VLOOKUP($B18,'Raw Stats'!$BU$3:$CJ$528,13,FALSE)+VLOOKUP($B18,'Raw Stats'!$BU$3:$CJ$528,14,FALSE)</f>
        <v>1</v>
      </c>
      <c r="CQ18">
        <f>VLOOKUP($B18,'Raw Stats'!$BU$3:$CJ$528,15,FALSE)</f>
        <v>0</v>
      </c>
      <c r="CR18">
        <f>VLOOKUP($B18,'Raw Stats'!$BU$3:$CJ$528,16,FALSE)</f>
        <v>110</v>
      </c>
      <c r="CT18">
        <f>VLOOKUP($B18,'Raw Stats'!$BC$3:$BR$528,3,FALSE)</f>
        <v>48</v>
      </c>
      <c r="CU18">
        <f>VLOOKUP($B18,'Raw Stats'!$BC$3:$BR$528,4,FALSE)</f>
        <v>5</v>
      </c>
      <c r="CV18">
        <f>VLOOKUP($B18,'Raw Stats'!$BC$3:$BR$5288,5,FALSE)</f>
        <v>24</v>
      </c>
      <c r="CW18">
        <f>VLOOKUP($B18,'Raw Stats'!$BC$3:$BR$52888,6,FALSE)</f>
        <v>29</v>
      </c>
      <c r="CX18">
        <f>VLOOKUP($B18,'Raw Stats'!$BC$3:$BR$5288,7,FALSE)</f>
        <v>-5</v>
      </c>
      <c r="CY18">
        <f>VLOOKUP($B18,'Raw Stats'!$BC$3:$BR$5288,8,FALSE)</f>
        <v>44</v>
      </c>
      <c r="CZ18">
        <f>VLOOKUP($B18,'Raw Stats'!$BC$3:$BR$5288,9,FALSE)</f>
        <v>42</v>
      </c>
      <c r="DA18">
        <f>VLOOKUP($B18,'Raw Stats'!$BC$3:$BR$5288,10,FALSE)</f>
        <v>83</v>
      </c>
      <c r="DB18">
        <f>VLOOKUP($B18,'Raw Stats'!$BC$3:$BR$5288,11,FALSE)+VLOOKUP($B18,'Raw Stats'!$BC$3:$BR$5288,12,FALSE)</f>
        <v>16</v>
      </c>
      <c r="DC18">
        <f>VLOOKUP($B18,'Raw Stats'!$BC$3:$BR$5288,13,FALSE)+VLOOKUP($B18,'Raw Stats'!$BC$3:$BR$5288,14,FALSE)</f>
        <v>0</v>
      </c>
      <c r="DD18">
        <f>VLOOKUP($B18,'Raw Stats'!$BC$3:$BR$5288,15,FALSE)</f>
        <v>2</v>
      </c>
      <c r="DE18">
        <f>VLOOKUP($B18,'Raw Stats'!$BC$3:$BR$5288,16,FALSE)</f>
        <v>67</v>
      </c>
      <c r="DG18">
        <f>VLOOKUP($B18,'Raw Stats'!$AK$3:$AZ$528,3,FALSE)</f>
        <v>82</v>
      </c>
      <c r="DH18">
        <f>VLOOKUP($B18,'Raw Stats'!$AK$3:$AZ$528,4,FALSE)</f>
        <v>15</v>
      </c>
      <c r="DI18">
        <f>VLOOKUP($B18,'Raw Stats'!$AK$3:$AZ$528,5,FALSE)</f>
        <v>21</v>
      </c>
      <c r="DJ18">
        <f>VLOOKUP($B18,'Raw Stats'!$AK$3:$AZ$528,6,FALSE)</f>
        <v>36</v>
      </c>
      <c r="DK18">
        <f>VLOOKUP($B18,'Raw Stats'!$AK$3:$AZ$528,7,FALSE)</f>
        <v>-2</v>
      </c>
      <c r="DL18">
        <f>VLOOKUP($B18,'Raw Stats'!$AK$3:$AZ$528,8,FALSE)</f>
        <v>38</v>
      </c>
      <c r="DM18">
        <f>VLOOKUP($B18,'Raw Stats'!$AK$3:$AZ$528,9,FALSE)</f>
        <v>133</v>
      </c>
      <c r="DN18">
        <f>VLOOKUP($B18,'Raw Stats'!$AK$3:$AZ$528,10,FALSE)</f>
        <v>177</v>
      </c>
      <c r="DO18">
        <f>VLOOKUP($B18,'Raw Stats'!$AK$3:$AZ$528,11,FALSE)+VLOOKUP($B18,'Raw Stats'!$AK$3:$AZ$528,12,FALSE)</f>
        <v>14</v>
      </c>
      <c r="DP18">
        <f>VLOOKUP($B18,'Raw Stats'!$AK$3:$AZ$528,13,FALSE)+VLOOKUP($B18,'Raw Stats'!$AK$3:$AZ$528,14,FALSE)</f>
        <v>1</v>
      </c>
      <c r="DQ18">
        <f>VLOOKUP($B18,'Raw Stats'!$AK$3:$AZ$528,15,FALSE)</f>
        <v>4</v>
      </c>
      <c r="DR18">
        <f>VLOOKUP($B18,'Raw Stats'!$AK$3:$AZ$528,16,FALSE)</f>
        <v>141</v>
      </c>
      <c r="DT18">
        <f>VLOOKUP($B18,'Raw Stats'!$S$3:$AH$528,3,FALSE)</f>
        <v>77</v>
      </c>
      <c r="DU18">
        <f>VLOOKUP($B18,'Raw Stats'!$S$3:$AH$528,4,FALSE)</f>
        <v>11</v>
      </c>
      <c r="DV18">
        <f>VLOOKUP($B18,'Raw Stats'!$S$3:$AH$528,5,FALSE)</f>
        <v>26</v>
      </c>
      <c r="DW18">
        <f>VLOOKUP($B18,'Raw Stats'!$S$3:$AH$528,6,FALSE)</f>
        <v>37</v>
      </c>
      <c r="DX18">
        <f>VLOOKUP($B18,'Raw Stats'!$S$3:$AH$528,7,FALSE)</f>
        <v>5</v>
      </c>
      <c r="DY18">
        <f>VLOOKUP($B18,'Raw Stats'!$S$3:$AH$528,8,FALSE)</f>
        <v>36</v>
      </c>
      <c r="DZ18">
        <f>VLOOKUP($B18,'Raw Stats'!$S$3:$AH$528,9,FALSE)</f>
        <v>113</v>
      </c>
      <c r="EA18">
        <f>VLOOKUP($B18,'Raw Stats'!$S$3:$AH$528,10,FALSE)</f>
        <v>129</v>
      </c>
      <c r="EB18">
        <f>VLOOKUP($B18,'Raw Stats'!$S$3:$AH$528,11,FALSE)+VLOOKUP($B18,'Raw Stats'!$S$3:$AH$528,12,FALSE)</f>
        <v>13</v>
      </c>
      <c r="EC18">
        <f>VLOOKUP($B18,'Raw Stats'!$S$3:$AH$528,13,FALSE)+VLOOKUP($B18,'Raw Stats'!$S$3:$AH$528,14,FALSE)</f>
        <v>0</v>
      </c>
      <c r="ED18">
        <f>VLOOKUP($B18,'Raw Stats'!$S$3:$AH$528,15,FALSE)</f>
        <v>3</v>
      </c>
      <c r="EE18">
        <f>VLOOKUP($B18,'Raw Stats'!$S$3:$AH$528,16,FALSE)</f>
        <v>131</v>
      </c>
    </row>
    <row r="19" spans="1:135" x14ac:dyDescent="0.2">
      <c r="A19">
        <v>2.6</v>
      </c>
      <c r="B19" t="s">
        <v>698</v>
      </c>
      <c r="C19">
        <f t="shared" si="0"/>
        <v>0.84171664362342302</v>
      </c>
      <c r="D19">
        <f t="shared" si="1"/>
        <v>0.85674702597799246</v>
      </c>
      <c r="E19">
        <f t="shared" si="2"/>
        <v>0.95509578775571313</v>
      </c>
      <c r="F19">
        <f t="shared" si="3"/>
        <v>0.90296881402681595</v>
      </c>
      <c r="G19">
        <f t="shared" si="4"/>
        <v>0.88184867105620235</v>
      </c>
      <c r="H19">
        <v>0.96</v>
      </c>
      <c r="I19" s="29">
        <f t="shared" si="5"/>
        <v>2.3076923076923053</v>
      </c>
      <c r="J19" s="29">
        <f t="shared" si="6"/>
        <v>5.9999999999999938</v>
      </c>
      <c r="K19">
        <f>BT19*'Value Calculations'!$D$3</f>
        <v>0.8154708572520758</v>
      </c>
      <c r="L19">
        <f>BU19*'Value Calculations'!$D$4</f>
        <v>11.722057345607396</v>
      </c>
      <c r="M19">
        <f>BV19*'Value Calculations'!$D$5</f>
        <v>10.082847992011018</v>
      </c>
      <c r="N19">
        <f>BW19*'Value Calculations'!$D$6</f>
        <v>0.87545452343553998</v>
      </c>
      <c r="O19">
        <f>BX19*'Value Calculations'!$D$7</f>
        <v>4.2184740986204545</v>
      </c>
      <c r="P19">
        <f>BY19*'Value Calculations'!$D$8</f>
        <v>4.9605102816012456</v>
      </c>
      <c r="Q19">
        <f>BZ19*'Value Calculations'!$D$9</f>
        <v>15.995968431864625</v>
      </c>
      <c r="R19">
        <f>CA19*'Value Calculations'!$D$10</f>
        <v>4.0184812148382516</v>
      </c>
      <c r="S19">
        <f>CB19*'Value Calculations'!$D$11</f>
        <v>0.9907141480249374</v>
      </c>
      <c r="T19">
        <f>CC19*'Value Calculations'!$D$12</f>
        <v>0.81388273958941404</v>
      </c>
      <c r="U19">
        <f>CD19*'Value Calculations'!$D$13</f>
        <v>10.318319926158615</v>
      </c>
      <c r="W19">
        <f>CH19*'Value Calculations'!$D$3</f>
        <v>3.2618834290083032</v>
      </c>
      <c r="X19">
        <f>CI19*'Value Calculations'!$D$4</f>
        <v>11.396444641562747</v>
      </c>
      <c r="Y19">
        <f>CJ19*'Value Calculations'!$D$5</f>
        <v>11.409538517275626</v>
      </c>
      <c r="Z19">
        <f>CK19*'Value Calculations'!$D$6</f>
        <v>1.8759739787904428</v>
      </c>
      <c r="AA19">
        <f>CL19*'Value Calculations'!$D$7</f>
        <v>2.9880858198561553</v>
      </c>
      <c r="AB19">
        <f>CM19*'Value Calculations'!$D$8</f>
        <v>5.176184641670865</v>
      </c>
      <c r="AC19">
        <f>CN19*'Value Calculations'!$D$9</f>
        <v>16.625730968552208</v>
      </c>
      <c r="AD19">
        <f>CO19*'Value Calculations'!$D$10</f>
        <v>6.2103800592954803</v>
      </c>
      <c r="AE19">
        <f>CP19*'Value Calculations'!$D$11</f>
        <v>0.9907141480249374</v>
      </c>
      <c r="AF19">
        <f>CQ19*'Value Calculations'!$D$12</f>
        <v>0</v>
      </c>
      <c r="AG19">
        <f>CR19*'Value Calculations'!$D$13</f>
        <v>10.318319926158615</v>
      </c>
      <c r="AI19">
        <f>CU19*'Value Calculations'!$D$3</f>
        <v>1.6309417145041516</v>
      </c>
      <c r="AJ19">
        <f>CV19*'Value Calculations'!$D$4</f>
        <v>9.1171557132501988</v>
      </c>
      <c r="AK19">
        <f>CW19*'Value Calculations'!$D$5</f>
        <v>8.4908193616934895</v>
      </c>
      <c r="AL19">
        <f>CX19*'Value Calculations'!$D$6</f>
        <v>0.25012986383872571</v>
      </c>
      <c r="AM19">
        <f>CY19*'Value Calculations'!$D$7</f>
        <v>2.1092370493102273</v>
      </c>
      <c r="AN19">
        <f>CZ19*'Value Calculations'!$D$8</f>
        <v>2.3724179607658131</v>
      </c>
      <c r="AO19">
        <f>DA19*'Value Calculations'!$D$9</f>
        <v>9.3204855429762379</v>
      </c>
      <c r="AP19">
        <f>DB19*'Value Calculations'!$D$10</f>
        <v>5.4797471111430704</v>
      </c>
      <c r="AQ19">
        <f>DC19*'Value Calculations'!$D$11</f>
        <v>0</v>
      </c>
      <c r="AR19">
        <f>DD19*'Value Calculations'!$D$12</f>
        <v>0.81388273958941404</v>
      </c>
      <c r="AS19">
        <f>DE19*'Value Calculations'!$D$13</f>
        <v>6.2597807552028932</v>
      </c>
      <c r="AU19">
        <f>DH19*'Value Calculations'!$D$3</f>
        <v>2.8541480003822652</v>
      </c>
      <c r="AV19">
        <f>DI19*'Value Calculations'!$D$4</f>
        <v>12.698895457741347</v>
      </c>
      <c r="AW19">
        <f>DJ19*'Value Calculations'!$D$5</f>
        <v>12.205552832434391</v>
      </c>
      <c r="AX19">
        <f>DK19*'Value Calculations'!$D$6</f>
        <v>1.8759739787904428</v>
      </c>
      <c r="AY19">
        <f>DL19*'Value Calculations'!$D$7</f>
        <v>2.6365463116377841</v>
      </c>
      <c r="AZ19">
        <f>DM19*'Value Calculations'!$D$8</f>
        <v>3.3070068544008304</v>
      </c>
      <c r="BA19">
        <f>DN19*'Value Calculations'!$D$9</f>
        <v>14.61049085115194</v>
      </c>
      <c r="BB19">
        <f>DO19*'Value Calculations'!$D$10</f>
        <v>9.1329118519051171</v>
      </c>
      <c r="BC19">
        <f>DP19*'Value Calculations'!$D$11</f>
        <v>1.9814282960498748</v>
      </c>
      <c r="BD19">
        <f>DQ19*'Value Calculations'!$D$12</f>
        <v>0.81388273958941404</v>
      </c>
      <c r="BE19">
        <f>DR19*'Value Calculations'!$D$13</f>
        <v>9.2176991340350298</v>
      </c>
      <c r="BG19">
        <f>DU19*'Value Calculations'!$D$3</f>
        <v>1.6309417145041516</v>
      </c>
      <c r="BH19">
        <f>DV19*'Value Calculations'!$D$4</f>
        <v>11.396444641562747</v>
      </c>
      <c r="BI19">
        <f>DW19*'Value Calculations'!$D$5</f>
        <v>10.348186097063941</v>
      </c>
      <c r="BJ19">
        <f>DX19*'Value Calculations'!$D$6</f>
        <v>2.5012986383872571</v>
      </c>
      <c r="BK19">
        <f>DY19*'Value Calculations'!$D$7</f>
        <v>4.7457833609480113</v>
      </c>
      <c r="BL19">
        <f>DZ19*'Value Calculations'!$D$8</f>
        <v>4.6010530148185467</v>
      </c>
      <c r="BM19">
        <f>EA19*'Value Calculations'!$D$9</f>
        <v>10.580010616351405</v>
      </c>
      <c r="BN19">
        <f>EB19*'Value Calculations'!$D$10</f>
        <v>6.2103800592954803</v>
      </c>
      <c r="BO19">
        <f>EC19*'Value Calculations'!$D$11</f>
        <v>0.9907141480249374</v>
      </c>
      <c r="BP19">
        <f>ED19*'Value Calculations'!$D$12</f>
        <v>0.81388273958941404</v>
      </c>
      <c r="BQ19">
        <f>EE19*'Value Calculations'!$D$13</f>
        <v>7.9107119433882715</v>
      </c>
      <c r="BS19">
        <f>VLOOKUP($B19,'Raw Stats'!$CM$3:$DC$528,3,FALSE)</f>
        <v>77</v>
      </c>
      <c r="BT19">
        <f>VLOOKUP($B19,'Raw Stats'!$CM$3:$DC$528,4,FALSE)</f>
        <v>2</v>
      </c>
      <c r="BU19">
        <f>VLOOKUP($B19,'Raw Stats'!$CM$3:$DC$528,5,FALSE)</f>
        <v>36</v>
      </c>
      <c r="BV19">
        <f>VLOOKUP($B19,'Raw Stats'!$CM$3:$DC$528,6,FALSE)</f>
        <v>38</v>
      </c>
      <c r="BW19">
        <f>VLOOKUP($B19,'Raw Stats'!$CM$3:$DC$528,7,FALSE)</f>
        <v>7</v>
      </c>
      <c r="BX19">
        <f>VLOOKUP($B19,'Raw Stats'!$CM$3:$DC$528,8,FALSE)</f>
        <v>48</v>
      </c>
      <c r="BY19">
        <f>VLOOKUP($B19,'Raw Stats'!$CM$3:$DC$528,9,FALSE)</f>
        <v>69</v>
      </c>
      <c r="BZ19">
        <f>VLOOKUP($B19,'Raw Stats'!$CM$3:$DC$528,10,FALSE)</f>
        <v>127</v>
      </c>
      <c r="CA19">
        <f>VLOOKUP($B19,'Raw Stats'!$CM$3:$DC$528,11,FALSE)+VLOOKUP($B19,'Raw Stats'!$CM$3:$DC$528,12,FALSE)</f>
        <v>11</v>
      </c>
      <c r="CB19">
        <f>VLOOKUP($B19,'Raw Stats'!$CM$3:$DC$528,13,FALSE)+VLOOKUP($B19,'Raw Stats'!$CM$3:$DC$528,14,FALSE)</f>
        <v>1</v>
      </c>
      <c r="CC19">
        <f>VLOOKUP($B19,'Raw Stats'!$CM$3:$DC$528,15,FALSE)</f>
        <v>1</v>
      </c>
      <c r="CD19">
        <f>VLOOKUP($B19,'Raw Stats'!$CM$3:$DC$528,16,FALSE)</f>
        <v>150</v>
      </c>
      <c r="CF19" s="29">
        <f t="shared" si="7"/>
        <v>5.9999999999999942E-2</v>
      </c>
      <c r="CG19">
        <f>VLOOKUP($B19,'Raw Stats'!$BU$3:$CJ$528,3,FALSE)</f>
        <v>82</v>
      </c>
      <c r="CH19">
        <f>VLOOKUP($B19,'Raw Stats'!$BU$3:$CJ$528,4,FALSE)</f>
        <v>8</v>
      </c>
      <c r="CI19">
        <f>VLOOKUP($B19,'Raw Stats'!$BU$3:$CJ$5288,5,FALSE)</f>
        <v>35</v>
      </c>
      <c r="CJ19">
        <f>VLOOKUP($B19,'Raw Stats'!$BU$3:$CJ$528,6,FALSE)</f>
        <v>43</v>
      </c>
      <c r="CK19">
        <f>VLOOKUP($B19,'Raw Stats'!$BU$3:$CJ$528,7,FALSE)</f>
        <v>15</v>
      </c>
      <c r="CL19">
        <f>VLOOKUP($B19,'Raw Stats'!$BU$3:$CJ$528,8,FALSE)</f>
        <v>34</v>
      </c>
      <c r="CM19">
        <f>VLOOKUP($B19,'Raw Stats'!$BU$3:$CJ$528,9,FALSE)</f>
        <v>72</v>
      </c>
      <c r="CN19">
        <f>VLOOKUP($B19,'Raw Stats'!$BU$3:$CJ$528,10,FALSE)</f>
        <v>132</v>
      </c>
      <c r="CO19">
        <f>VLOOKUP($B19,'Raw Stats'!$BU$3:$CJ$528,11,FALSE)+VLOOKUP($B19,'Raw Stats'!$BU$3:$CJ$528,12,FALSE)</f>
        <v>17</v>
      </c>
      <c r="CP19">
        <f>VLOOKUP($B19,'Raw Stats'!$BU$3:$CJ$528,13,FALSE)+VLOOKUP($B19,'Raw Stats'!$BU$3:$CJ$528,14,FALSE)</f>
        <v>1</v>
      </c>
      <c r="CQ19">
        <f>VLOOKUP($B19,'Raw Stats'!$BU$3:$CJ$528,15,FALSE)</f>
        <v>0</v>
      </c>
      <c r="CR19">
        <f>VLOOKUP($B19,'Raw Stats'!$BU$3:$CJ$528,16,FALSE)</f>
        <v>150</v>
      </c>
      <c r="CT19">
        <f>VLOOKUP($B19,'Raw Stats'!$BC$3:$BR$528,3,FALSE)</f>
        <v>48</v>
      </c>
      <c r="CU19">
        <f>VLOOKUP($B19,'Raw Stats'!$BC$3:$BR$528,4,FALSE)</f>
        <v>4</v>
      </c>
      <c r="CV19">
        <f>VLOOKUP($B19,'Raw Stats'!$BC$3:$BR$5288,5,FALSE)</f>
        <v>28</v>
      </c>
      <c r="CW19">
        <f>VLOOKUP($B19,'Raw Stats'!$BC$3:$BR$52888,6,FALSE)</f>
        <v>32</v>
      </c>
      <c r="CX19">
        <f>VLOOKUP($B19,'Raw Stats'!$BC$3:$BR$5288,7,FALSE)</f>
        <v>2</v>
      </c>
      <c r="CY19">
        <f>VLOOKUP($B19,'Raw Stats'!$BC$3:$BR$5288,8,FALSE)</f>
        <v>24</v>
      </c>
      <c r="CZ19">
        <f>VLOOKUP($B19,'Raw Stats'!$BC$3:$BR$5288,9,FALSE)</f>
        <v>33</v>
      </c>
      <c r="DA19">
        <f>VLOOKUP($B19,'Raw Stats'!$BC$3:$BR$5288,10,FALSE)</f>
        <v>74</v>
      </c>
      <c r="DB19">
        <f>VLOOKUP($B19,'Raw Stats'!$BC$3:$BR$5288,11,FALSE)+VLOOKUP($B19,'Raw Stats'!$BC$3:$BR$5288,12,FALSE)</f>
        <v>15</v>
      </c>
      <c r="DC19">
        <f>VLOOKUP($B19,'Raw Stats'!$BC$3:$BR$5288,13,FALSE)+VLOOKUP($B19,'Raw Stats'!$BC$3:$BR$5288,14,FALSE)</f>
        <v>0</v>
      </c>
      <c r="DD19">
        <f>VLOOKUP($B19,'Raw Stats'!$BC$3:$BR$5288,15,FALSE)</f>
        <v>1</v>
      </c>
      <c r="DE19">
        <f>VLOOKUP($B19,'Raw Stats'!$BC$3:$BR$5288,16,FALSE)</f>
        <v>91</v>
      </c>
      <c r="DG19">
        <f>VLOOKUP($B19,'Raw Stats'!$AK$3:$AZ$528,3,FALSE)</f>
        <v>79</v>
      </c>
      <c r="DH19">
        <f>VLOOKUP($B19,'Raw Stats'!$AK$3:$AZ$528,4,FALSE)</f>
        <v>7</v>
      </c>
      <c r="DI19">
        <f>VLOOKUP($B19,'Raw Stats'!$AK$3:$AZ$528,5,FALSE)</f>
        <v>39</v>
      </c>
      <c r="DJ19">
        <f>VLOOKUP($B19,'Raw Stats'!$AK$3:$AZ$528,6,FALSE)</f>
        <v>46</v>
      </c>
      <c r="DK19">
        <f>VLOOKUP($B19,'Raw Stats'!$AK$3:$AZ$528,7,FALSE)</f>
        <v>15</v>
      </c>
      <c r="DL19">
        <f>VLOOKUP($B19,'Raw Stats'!$AK$3:$AZ$528,8,FALSE)</f>
        <v>30</v>
      </c>
      <c r="DM19">
        <f>VLOOKUP($B19,'Raw Stats'!$AK$3:$AZ$528,9,FALSE)</f>
        <v>46</v>
      </c>
      <c r="DN19">
        <f>VLOOKUP($B19,'Raw Stats'!$AK$3:$AZ$528,10,FALSE)</f>
        <v>116</v>
      </c>
      <c r="DO19">
        <f>VLOOKUP($B19,'Raw Stats'!$AK$3:$AZ$528,11,FALSE)+VLOOKUP($B19,'Raw Stats'!$AK$3:$AZ$528,12,FALSE)</f>
        <v>25</v>
      </c>
      <c r="DP19">
        <f>VLOOKUP($B19,'Raw Stats'!$AK$3:$AZ$528,13,FALSE)+VLOOKUP($B19,'Raw Stats'!$AK$3:$AZ$528,14,FALSE)</f>
        <v>2</v>
      </c>
      <c r="DQ19">
        <f>VLOOKUP($B19,'Raw Stats'!$AK$3:$AZ$528,15,FALSE)</f>
        <v>1</v>
      </c>
      <c r="DR19">
        <f>VLOOKUP($B19,'Raw Stats'!$AK$3:$AZ$528,16,FALSE)</f>
        <v>134</v>
      </c>
      <c r="DT19">
        <f>VLOOKUP($B19,'Raw Stats'!$S$3:$AH$528,3,FALSE)</f>
        <v>70</v>
      </c>
      <c r="DU19">
        <f>VLOOKUP($B19,'Raw Stats'!$S$3:$AH$528,4,FALSE)</f>
        <v>4</v>
      </c>
      <c r="DV19">
        <f>VLOOKUP($B19,'Raw Stats'!$S$3:$AH$528,5,FALSE)</f>
        <v>35</v>
      </c>
      <c r="DW19">
        <f>VLOOKUP($B19,'Raw Stats'!$S$3:$AH$528,6,FALSE)</f>
        <v>39</v>
      </c>
      <c r="DX19">
        <f>VLOOKUP($B19,'Raw Stats'!$S$3:$AH$528,7,FALSE)</f>
        <v>20</v>
      </c>
      <c r="DY19">
        <f>VLOOKUP($B19,'Raw Stats'!$S$3:$AH$528,8,FALSE)</f>
        <v>54</v>
      </c>
      <c r="DZ19">
        <f>VLOOKUP($B19,'Raw Stats'!$S$3:$AH$528,9,FALSE)</f>
        <v>64</v>
      </c>
      <c r="EA19">
        <f>VLOOKUP($B19,'Raw Stats'!$S$3:$AH$528,10,FALSE)</f>
        <v>84</v>
      </c>
      <c r="EB19">
        <f>VLOOKUP($B19,'Raw Stats'!$S$3:$AH$528,11,FALSE)+VLOOKUP($B19,'Raw Stats'!$S$3:$AH$528,12,FALSE)</f>
        <v>17</v>
      </c>
      <c r="EC19">
        <f>VLOOKUP($B19,'Raw Stats'!$S$3:$AH$528,13,FALSE)+VLOOKUP($B19,'Raw Stats'!$S$3:$AH$528,14,FALSE)</f>
        <v>1</v>
      </c>
      <c r="ED19">
        <f>VLOOKUP($B19,'Raw Stats'!$S$3:$AH$528,15,FALSE)</f>
        <v>1</v>
      </c>
      <c r="EE19">
        <f>VLOOKUP($B19,'Raw Stats'!$S$3:$AH$528,16,FALSE)</f>
        <v>115</v>
      </c>
    </row>
    <row r="20" spans="1:135" x14ac:dyDescent="0.2">
      <c r="A20">
        <v>2.4</v>
      </c>
      <c r="B20" t="s">
        <v>699</v>
      </c>
      <c r="C20">
        <f t="shared" si="0"/>
        <v>1.1908875697730246</v>
      </c>
      <c r="D20">
        <f t="shared" si="1"/>
        <v>0.94156471947362952</v>
      </c>
      <c r="E20">
        <f t="shared" si="2"/>
        <v>0.75961760270707313</v>
      </c>
      <c r="F20">
        <f t="shared" si="3"/>
        <v>0.90755871536390509</v>
      </c>
      <c r="G20">
        <f t="shared" si="4"/>
        <v>0.8359245100250734</v>
      </c>
      <c r="H20">
        <v>0.96</v>
      </c>
      <c r="I20" s="29">
        <f t="shared" si="5"/>
        <v>2.4999999999999978</v>
      </c>
      <c r="J20" s="29">
        <f t="shared" si="6"/>
        <v>5.9999999999999938</v>
      </c>
      <c r="K20">
        <f>BT20*'Value Calculations'!$D$3</f>
        <v>3.2618834290083032</v>
      </c>
      <c r="L20">
        <f>BU20*'Value Calculations'!$D$4</f>
        <v>11.722057345607396</v>
      </c>
      <c r="M20">
        <f>BV20*'Value Calculations'!$D$5</f>
        <v>11.674876622328547</v>
      </c>
      <c r="N20">
        <f>BW20*'Value Calculations'!$D$6</f>
        <v>2.376233706467894</v>
      </c>
      <c r="O20">
        <f>BX20*'Value Calculations'!$D$7</f>
        <v>4.5700136068388257</v>
      </c>
      <c r="P20">
        <f>BY20*'Value Calculations'!$D$8</f>
        <v>3.0194410409746713</v>
      </c>
      <c r="Q20">
        <f>BZ20*'Value Calculations'!$D$9</f>
        <v>10.831915631026439</v>
      </c>
      <c r="R20">
        <f>CA20*'Value Calculations'!$D$10</f>
        <v>9.1329118519051171</v>
      </c>
      <c r="S20">
        <f>CB20*'Value Calculations'!$D$11</f>
        <v>0</v>
      </c>
      <c r="T20">
        <f>CC20*'Value Calculations'!$D$12</f>
        <v>0.81388273958941404</v>
      </c>
      <c r="U20">
        <f>CD20*'Value Calculations'!$D$13</f>
        <v>9.2864879335427535</v>
      </c>
      <c r="W20">
        <f>CH20*'Value Calculations'!$D$3</f>
        <v>4.0773542862603787</v>
      </c>
      <c r="X20">
        <f>CI20*'Value Calculations'!$D$4</f>
        <v>11.396444641562747</v>
      </c>
      <c r="Y20">
        <f>CJ20*'Value Calculations'!$D$5</f>
        <v>11.94021472738147</v>
      </c>
      <c r="Z20">
        <f>CK20*'Value Calculations'!$D$6</f>
        <v>0.12506493191936285</v>
      </c>
      <c r="AA20">
        <f>CL20*'Value Calculations'!$D$7</f>
        <v>3.3396253280745265</v>
      </c>
      <c r="AB20">
        <f>CM20*'Value Calculations'!$D$8</f>
        <v>5.176184641670865</v>
      </c>
      <c r="AC20">
        <f>CN20*'Value Calculations'!$D$9</f>
        <v>12.721203241089189</v>
      </c>
      <c r="AD20">
        <f>CO20*'Value Calculations'!$D$10</f>
        <v>9.4982283259813229</v>
      </c>
      <c r="AE20">
        <f>CP20*'Value Calculations'!$D$11</f>
        <v>0.9907141480249374</v>
      </c>
      <c r="AF20">
        <f>CQ20*'Value Calculations'!$D$12</f>
        <v>4.0694136979470699</v>
      </c>
      <c r="AG20">
        <f>CR20*'Value Calculations'!$D$13</f>
        <v>12.93229430745213</v>
      </c>
      <c r="AI20">
        <f>CU20*'Value Calculations'!$D$3</f>
        <v>2.0386771431301893</v>
      </c>
      <c r="AJ20">
        <f>CV20*'Value Calculations'!$D$4</f>
        <v>5.8610286728036982</v>
      </c>
      <c r="AK20">
        <f>CW20*'Value Calculations'!$D$5</f>
        <v>6.1027764162171954</v>
      </c>
      <c r="AL20">
        <f>CX20*'Value Calculations'!$D$6</f>
        <v>0.25012986383872571</v>
      </c>
      <c r="AM20">
        <f>CY20*'Value Calculations'!$D$7</f>
        <v>1.7576975410918561</v>
      </c>
      <c r="AN20">
        <f>CZ20*'Value Calculations'!$D$8</f>
        <v>3.9540299346096885</v>
      </c>
      <c r="AO20">
        <f>DA20*'Value Calculations'!$D$9</f>
        <v>7.431197932913487</v>
      </c>
      <c r="AP20">
        <f>DB20*'Value Calculations'!$D$10</f>
        <v>3.2878482666858426</v>
      </c>
      <c r="AQ20">
        <f>DC20*'Value Calculations'!$D$11</f>
        <v>0</v>
      </c>
      <c r="AR20">
        <f>DD20*'Value Calculations'!$D$12</f>
        <v>0</v>
      </c>
      <c r="AS20">
        <f>DE20*'Value Calculations'!$D$13</f>
        <v>5.7782591586488241</v>
      </c>
      <c r="AU20">
        <f>DH20*'Value Calculations'!$D$3</f>
        <v>3.6696188576343411</v>
      </c>
      <c r="AV20">
        <f>DI20*'Value Calculations'!$D$4</f>
        <v>11.070831937518097</v>
      </c>
      <c r="AW20">
        <f>DJ20*'Value Calculations'!$D$5</f>
        <v>11.409538517275626</v>
      </c>
      <c r="AX20">
        <f>DK20*'Value Calculations'!$D$6</f>
        <v>2.5012986383872571</v>
      </c>
      <c r="AY20">
        <f>DL20*'Value Calculations'!$D$7</f>
        <v>5.2730926232755682</v>
      </c>
      <c r="AZ20">
        <f>DM20*'Value Calculations'!$D$8</f>
        <v>5.176184641670865</v>
      </c>
      <c r="BA20">
        <f>DN20*'Value Calculations'!$D$9</f>
        <v>12.973108255764224</v>
      </c>
      <c r="BB20">
        <f>DO20*'Value Calculations'!$D$10</f>
        <v>6.5756965333716852</v>
      </c>
      <c r="BC20">
        <f>DP20*'Value Calculations'!$D$11</f>
        <v>0.9907141480249374</v>
      </c>
      <c r="BD20">
        <f>DQ20*'Value Calculations'!$D$12</f>
        <v>1.6277654791788281</v>
      </c>
      <c r="BE20">
        <f>DR20*'Value Calculations'!$D$13</f>
        <v>12.244406312374888</v>
      </c>
      <c r="BG20">
        <f>DU20*'Value Calculations'!$D$3</f>
        <v>3.6696188576343411</v>
      </c>
      <c r="BH20">
        <f>DV20*'Value Calculations'!$D$4</f>
        <v>11.070831937518097</v>
      </c>
      <c r="BI20">
        <f>DW20*'Value Calculations'!$D$5</f>
        <v>11.409538517275626</v>
      </c>
      <c r="BJ20">
        <f>DX20*'Value Calculations'!$D$6</f>
        <v>-0.50025972767745142</v>
      </c>
      <c r="BK20">
        <f>DY20*'Value Calculations'!$D$7</f>
        <v>3.1638555739653409</v>
      </c>
      <c r="BL20">
        <f>DZ20*'Value Calculations'!$D$8</f>
        <v>4.7448359215316263</v>
      </c>
      <c r="BM20">
        <f>EA20*'Value Calculations'!$D$9</f>
        <v>12.091440704401606</v>
      </c>
      <c r="BN20">
        <f>EB20*'Value Calculations'!$D$10</f>
        <v>5.4797471111430704</v>
      </c>
      <c r="BO20">
        <f>EC20*'Value Calculations'!$D$11</f>
        <v>0</v>
      </c>
      <c r="BP20">
        <f>ED20*'Value Calculations'!$D$12</f>
        <v>1.6277654791788281</v>
      </c>
      <c r="BQ20">
        <f>EE20*'Value Calculations'!$D$13</f>
        <v>7.4291903468342024</v>
      </c>
      <c r="BS20">
        <f>VLOOKUP($B20,'Raw Stats'!$CM$3:$DC$528,3,FALSE)</f>
        <v>56</v>
      </c>
      <c r="BT20">
        <f>VLOOKUP($B20,'Raw Stats'!$CM$3:$DC$528,4,FALSE)</f>
        <v>8</v>
      </c>
      <c r="BU20">
        <f>VLOOKUP($B20,'Raw Stats'!$CM$3:$DC$528,5,FALSE)</f>
        <v>36</v>
      </c>
      <c r="BV20">
        <f>VLOOKUP($B20,'Raw Stats'!$CM$3:$DC$528,6,FALSE)</f>
        <v>44</v>
      </c>
      <c r="BW20">
        <f>VLOOKUP($B20,'Raw Stats'!$CM$3:$DC$528,7,FALSE)</f>
        <v>19</v>
      </c>
      <c r="BX20">
        <f>VLOOKUP($B20,'Raw Stats'!$CM$3:$DC$528,8,FALSE)</f>
        <v>52</v>
      </c>
      <c r="BY20">
        <f>VLOOKUP($B20,'Raw Stats'!$CM$3:$DC$528,9,FALSE)</f>
        <v>42</v>
      </c>
      <c r="BZ20">
        <f>VLOOKUP($B20,'Raw Stats'!$CM$3:$DC$528,10,FALSE)</f>
        <v>86</v>
      </c>
      <c r="CA20">
        <f>VLOOKUP($B20,'Raw Stats'!$CM$3:$DC$528,11,FALSE)+VLOOKUP($B20,'Raw Stats'!$CM$3:$DC$528,12,FALSE)</f>
        <v>25</v>
      </c>
      <c r="CB20">
        <f>VLOOKUP($B20,'Raw Stats'!$CM$3:$DC$528,13,FALSE)+VLOOKUP($B20,'Raw Stats'!$CM$3:$DC$528,14,FALSE)</f>
        <v>0</v>
      </c>
      <c r="CC20">
        <f>VLOOKUP($B20,'Raw Stats'!$CM$3:$DC$528,15,FALSE)</f>
        <v>1</v>
      </c>
      <c r="CD20">
        <f>VLOOKUP($B20,'Raw Stats'!$CM$3:$DC$528,16,FALSE)</f>
        <v>135</v>
      </c>
      <c r="CF20" s="29">
        <f t="shared" si="7"/>
        <v>5.9999999999999942E-2</v>
      </c>
      <c r="CG20">
        <f>VLOOKUP($B20,'Raw Stats'!$BU$3:$CJ$528,3,FALSE)</f>
        <v>81</v>
      </c>
      <c r="CH20">
        <f>VLOOKUP($B20,'Raw Stats'!$BU$3:$CJ$528,4,FALSE)</f>
        <v>10</v>
      </c>
      <c r="CI20">
        <f>VLOOKUP($B20,'Raw Stats'!$BU$3:$CJ$5288,5,FALSE)</f>
        <v>35</v>
      </c>
      <c r="CJ20">
        <f>VLOOKUP($B20,'Raw Stats'!$BU$3:$CJ$528,6,FALSE)</f>
        <v>45</v>
      </c>
      <c r="CK20">
        <f>VLOOKUP($B20,'Raw Stats'!$BU$3:$CJ$528,7,FALSE)</f>
        <v>1</v>
      </c>
      <c r="CL20">
        <f>VLOOKUP($B20,'Raw Stats'!$BU$3:$CJ$528,8,FALSE)</f>
        <v>38</v>
      </c>
      <c r="CM20">
        <f>VLOOKUP($B20,'Raw Stats'!$BU$3:$CJ$528,9,FALSE)</f>
        <v>72</v>
      </c>
      <c r="CN20">
        <f>VLOOKUP($B20,'Raw Stats'!$BU$3:$CJ$528,10,FALSE)</f>
        <v>101</v>
      </c>
      <c r="CO20">
        <f>VLOOKUP($B20,'Raw Stats'!$BU$3:$CJ$528,11,FALSE)+VLOOKUP($B20,'Raw Stats'!$BU$3:$CJ$528,12,FALSE)</f>
        <v>26</v>
      </c>
      <c r="CP20">
        <f>VLOOKUP($B20,'Raw Stats'!$BU$3:$CJ$528,13,FALSE)+VLOOKUP($B20,'Raw Stats'!$BU$3:$CJ$528,14,FALSE)</f>
        <v>1</v>
      </c>
      <c r="CQ20">
        <f>VLOOKUP($B20,'Raw Stats'!$BU$3:$CJ$528,15,FALSE)</f>
        <v>5</v>
      </c>
      <c r="CR20">
        <f>VLOOKUP($B20,'Raw Stats'!$BU$3:$CJ$528,16,FALSE)</f>
        <v>188</v>
      </c>
      <c r="CT20">
        <f>VLOOKUP($B20,'Raw Stats'!$BC$3:$BR$528,3,FALSE)</f>
        <v>48</v>
      </c>
      <c r="CU20">
        <f>VLOOKUP($B20,'Raw Stats'!$BC$3:$BR$528,4,FALSE)</f>
        <v>5</v>
      </c>
      <c r="CV20">
        <f>VLOOKUP($B20,'Raw Stats'!$BC$3:$BR$5288,5,FALSE)</f>
        <v>18</v>
      </c>
      <c r="CW20">
        <f>VLOOKUP($B20,'Raw Stats'!$BC$3:$BR$52888,6,FALSE)</f>
        <v>23</v>
      </c>
      <c r="CX20">
        <f>VLOOKUP($B20,'Raw Stats'!$BC$3:$BR$5288,7,FALSE)</f>
        <v>2</v>
      </c>
      <c r="CY20">
        <f>VLOOKUP($B20,'Raw Stats'!$BC$3:$BR$5288,8,FALSE)</f>
        <v>20</v>
      </c>
      <c r="CZ20">
        <f>VLOOKUP($B20,'Raw Stats'!$BC$3:$BR$5288,9,FALSE)</f>
        <v>55</v>
      </c>
      <c r="DA20">
        <f>VLOOKUP($B20,'Raw Stats'!$BC$3:$BR$5288,10,FALSE)</f>
        <v>59</v>
      </c>
      <c r="DB20">
        <f>VLOOKUP($B20,'Raw Stats'!$BC$3:$BR$5288,11,FALSE)+VLOOKUP($B20,'Raw Stats'!$BC$3:$BR$5288,12,FALSE)</f>
        <v>9</v>
      </c>
      <c r="DC20">
        <f>VLOOKUP($B20,'Raw Stats'!$BC$3:$BR$5288,13,FALSE)+VLOOKUP($B20,'Raw Stats'!$BC$3:$BR$5288,14,FALSE)</f>
        <v>0</v>
      </c>
      <c r="DD20">
        <f>VLOOKUP($B20,'Raw Stats'!$BC$3:$BR$5288,15,FALSE)</f>
        <v>0</v>
      </c>
      <c r="DE20">
        <f>VLOOKUP($B20,'Raw Stats'!$BC$3:$BR$5288,16,FALSE)</f>
        <v>84</v>
      </c>
      <c r="DG20">
        <f>VLOOKUP($B20,'Raw Stats'!$AK$3:$AZ$528,3,FALSE)</f>
        <v>81</v>
      </c>
      <c r="DH20">
        <f>VLOOKUP($B20,'Raw Stats'!$AK$3:$AZ$528,4,FALSE)</f>
        <v>9</v>
      </c>
      <c r="DI20">
        <f>VLOOKUP($B20,'Raw Stats'!$AK$3:$AZ$528,5,FALSE)</f>
        <v>34</v>
      </c>
      <c r="DJ20">
        <f>VLOOKUP($B20,'Raw Stats'!$AK$3:$AZ$528,6,FALSE)</f>
        <v>43</v>
      </c>
      <c r="DK20">
        <f>VLOOKUP($B20,'Raw Stats'!$AK$3:$AZ$528,7,FALSE)</f>
        <v>20</v>
      </c>
      <c r="DL20">
        <f>VLOOKUP($B20,'Raw Stats'!$AK$3:$AZ$528,8,FALSE)</f>
        <v>60</v>
      </c>
      <c r="DM20">
        <f>VLOOKUP($B20,'Raw Stats'!$AK$3:$AZ$528,9,FALSE)</f>
        <v>72</v>
      </c>
      <c r="DN20">
        <f>VLOOKUP($B20,'Raw Stats'!$AK$3:$AZ$528,10,FALSE)</f>
        <v>103</v>
      </c>
      <c r="DO20">
        <f>VLOOKUP($B20,'Raw Stats'!$AK$3:$AZ$528,11,FALSE)+VLOOKUP($B20,'Raw Stats'!$AK$3:$AZ$528,12,FALSE)</f>
        <v>18</v>
      </c>
      <c r="DP20">
        <f>VLOOKUP($B20,'Raw Stats'!$AK$3:$AZ$528,13,FALSE)+VLOOKUP($B20,'Raw Stats'!$AK$3:$AZ$528,14,FALSE)</f>
        <v>1</v>
      </c>
      <c r="DQ20">
        <f>VLOOKUP($B20,'Raw Stats'!$AK$3:$AZ$528,15,FALSE)</f>
        <v>2</v>
      </c>
      <c r="DR20">
        <f>VLOOKUP($B20,'Raw Stats'!$AK$3:$AZ$528,16,FALSE)</f>
        <v>178</v>
      </c>
      <c r="DT20">
        <f>VLOOKUP($B20,'Raw Stats'!$S$3:$AH$528,3,FALSE)</f>
        <v>72</v>
      </c>
      <c r="DU20">
        <f>VLOOKUP($B20,'Raw Stats'!$S$3:$AH$528,4,FALSE)</f>
        <v>9</v>
      </c>
      <c r="DV20">
        <f>VLOOKUP($B20,'Raw Stats'!$S$3:$AH$528,5,FALSE)</f>
        <v>34</v>
      </c>
      <c r="DW20">
        <f>VLOOKUP($B20,'Raw Stats'!$S$3:$AH$528,6,FALSE)</f>
        <v>43</v>
      </c>
      <c r="DX20">
        <f>VLOOKUP($B20,'Raw Stats'!$S$3:$AH$528,7,FALSE)</f>
        <v>-4</v>
      </c>
      <c r="DY20">
        <f>VLOOKUP($B20,'Raw Stats'!$S$3:$AH$528,8,FALSE)</f>
        <v>36</v>
      </c>
      <c r="DZ20">
        <f>VLOOKUP($B20,'Raw Stats'!$S$3:$AH$528,9,FALSE)</f>
        <v>66</v>
      </c>
      <c r="EA20">
        <f>VLOOKUP($B20,'Raw Stats'!$S$3:$AH$528,10,FALSE)</f>
        <v>96</v>
      </c>
      <c r="EB20">
        <f>VLOOKUP($B20,'Raw Stats'!$S$3:$AH$528,11,FALSE)+VLOOKUP($B20,'Raw Stats'!$S$3:$AH$528,12,FALSE)</f>
        <v>15</v>
      </c>
      <c r="EC20">
        <f>VLOOKUP($B20,'Raw Stats'!$S$3:$AH$528,13,FALSE)+VLOOKUP($B20,'Raw Stats'!$S$3:$AH$528,14,FALSE)</f>
        <v>0</v>
      </c>
      <c r="ED20">
        <f>VLOOKUP($B20,'Raw Stats'!$S$3:$AH$528,15,FALSE)</f>
        <v>2</v>
      </c>
      <c r="EE20">
        <f>VLOOKUP($B20,'Raw Stats'!$S$3:$AH$528,16,FALSE)</f>
        <v>108</v>
      </c>
    </row>
    <row r="21" spans="1:135" x14ac:dyDescent="0.2">
      <c r="A21">
        <v>2.4</v>
      </c>
      <c r="B21" t="s">
        <v>700</v>
      </c>
      <c r="C21">
        <f t="shared" si="0"/>
        <v>0.77678025567522357</v>
      </c>
      <c r="D21">
        <f t="shared" si="1"/>
        <v>0.80949038442373955</v>
      </c>
      <c r="E21" t="e">
        <f t="shared" si="2"/>
        <v>#N/A</v>
      </c>
      <c r="F21" t="e">
        <f t="shared" si="3"/>
        <v>#N/A</v>
      </c>
      <c r="G21" t="e">
        <f t="shared" si="4"/>
        <v>#N/A</v>
      </c>
      <c r="H21">
        <v>0.96</v>
      </c>
      <c r="I21" s="28">
        <f t="shared" si="5"/>
        <v>2.4999999999999978</v>
      </c>
      <c r="J21" s="29">
        <f t="shared" si="6"/>
        <v>5.9999999999999938</v>
      </c>
      <c r="K21">
        <f>BT21*'Value Calculations'!$D$3</f>
        <v>4.8928251435124546</v>
      </c>
      <c r="L21">
        <f>BU21*'Value Calculations'!$D$4</f>
        <v>8.7915430092055473</v>
      </c>
      <c r="M21">
        <f>BV21*'Value Calculations'!$D$5</f>
        <v>10.348186097063941</v>
      </c>
      <c r="N21">
        <f>BW21*'Value Calculations'!$D$6</f>
        <v>1.6258441149517171</v>
      </c>
      <c r="O21">
        <f>BX21*'Value Calculations'!$D$7</f>
        <v>1.7576975410918561</v>
      </c>
      <c r="P21">
        <f>BY21*'Value Calculations'!$D$8</f>
        <v>5.3918590017404844</v>
      </c>
      <c r="Q21">
        <f>BZ21*'Value Calculations'!$D$9</f>
        <v>8.5647704989511375</v>
      </c>
      <c r="R21">
        <f>CA21*'Value Calculations'!$D$10</f>
        <v>5.1144306370668655</v>
      </c>
      <c r="S21">
        <f>CB21*'Value Calculations'!$D$11</f>
        <v>0</v>
      </c>
      <c r="T21">
        <f>CC21*'Value Calculations'!$D$12</f>
        <v>0</v>
      </c>
      <c r="U21">
        <f>CD21*'Value Calculations'!$D$13</f>
        <v>14.101703899083439</v>
      </c>
      <c r="W21">
        <f>CH21*'Value Calculations'!$D$3</f>
        <v>5.7082960007645305</v>
      </c>
      <c r="X21">
        <f>CI21*'Value Calculations'!$D$4</f>
        <v>8.4659303051608976</v>
      </c>
      <c r="Y21">
        <f>CJ21*'Value Calculations'!$D$5</f>
        <v>10.613524202116862</v>
      </c>
      <c r="Z21">
        <f>CK21*'Value Calculations'!$D$6</f>
        <v>2.2511687745485314</v>
      </c>
      <c r="AA21">
        <f>CL21*'Value Calculations'!$D$7</f>
        <v>2.4607765575285985</v>
      </c>
      <c r="AB21">
        <f>CM21*'Value Calculations'!$D$8</f>
        <v>3.5945726678269896</v>
      </c>
      <c r="AC21">
        <f>CN21*'Value Calculations'!$D$9</f>
        <v>9.6983430649887872</v>
      </c>
      <c r="AD21">
        <f>CO21*'Value Calculations'!$D$10</f>
        <v>6.9410130074478893</v>
      </c>
      <c r="AE21">
        <f>CP21*'Value Calculations'!$D$11</f>
        <v>0</v>
      </c>
      <c r="AF21">
        <f>CQ21*'Value Calculations'!$D$12</f>
        <v>1.6277654791788281</v>
      </c>
      <c r="AG21">
        <f>CR21*'Value Calculations'!$D$13</f>
        <v>12.58835030991351</v>
      </c>
      <c r="AI21" t="e">
        <f>CU21*'Value Calculations'!$D$3</f>
        <v>#N/A</v>
      </c>
      <c r="AJ21">
        <f>CV21*'Value Calculations'!$D$4</f>
        <v>0.32561270404464993</v>
      </c>
      <c r="AK21">
        <f>CW21*'Value Calculations'!$D$5</f>
        <v>0.26533810505292155</v>
      </c>
      <c r="AL21">
        <f>CX21*'Value Calculations'!$D$6</f>
        <v>-0.12506493191936285</v>
      </c>
      <c r="AM21">
        <f>CY21*'Value Calculations'!$D$7</f>
        <v>0</v>
      </c>
      <c r="AN21">
        <f>CZ21*'Value Calculations'!$D$8</f>
        <v>0</v>
      </c>
      <c r="AO21">
        <f>DA21*'Value Calculations'!$D$9</f>
        <v>0.12595250733751673</v>
      </c>
      <c r="AP21">
        <f>DB21*'Value Calculations'!$D$10</f>
        <v>0.36531647407620471</v>
      </c>
      <c r="AQ21">
        <f>DC21*'Value Calculations'!$D$11</f>
        <v>0</v>
      </c>
      <c r="AR21">
        <f>DD21*'Value Calculations'!$D$12</f>
        <v>0</v>
      </c>
      <c r="AS21">
        <f>DE21*'Value Calculations'!$D$13</f>
        <v>0</v>
      </c>
      <c r="AU21" t="e">
        <f>DH21*'Value Calculations'!$D$3</f>
        <v>#N/A</v>
      </c>
      <c r="AV21" t="e">
        <f>DI21*'Value Calculations'!$D$4</f>
        <v>#N/A</v>
      </c>
      <c r="AW21" t="e">
        <f>DJ21*'Value Calculations'!$D$5</f>
        <v>#N/A</v>
      </c>
      <c r="AX21" t="e">
        <f>DK21*'Value Calculations'!$D$6</f>
        <v>#N/A</v>
      </c>
      <c r="AY21" t="e">
        <f>DL21*'Value Calculations'!$D$7</f>
        <v>#N/A</v>
      </c>
      <c r="AZ21" t="e">
        <f>DM21*'Value Calculations'!$D$8</f>
        <v>#N/A</v>
      </c>
      <c r="BA21" t="e">
        <f>DN21*'Value Calculations'!$D$9</f>
        <v>#N/A</v>
      </c>
      <c r="BB21" t="e">
        <f>DO21*'Value Calculations'!$D$10</f>
        <v>#N/A</v>
      </c>
      <c r="BC21" t="e">
        <f>DP21*'Value Calculations'!$D$11</f>
        <v>#N/A</v>
      </c>
      <c r="BD21" t="e">
        <f>DQ21*'Value Calculations'!$D$12</f>
        <v>#N/A</v>
      </c>
      <c r="BE21" t="e">
        <f>DR21*'Value Calculations'!$D$13</f>
        <v>#N/A</v>
      </c>
      <c r="BG21" t="e">
        <f>DU21*'Value Calculations'!$D$3</f>
        <v>#N/A</v>
      </c>
      <c r="BH21" t="e">
        <f>DV21*'Value Calculations'!$D$4</f>
        <v>#N/A</v>
      </c>
      <c r="BI21" t="e">
        <f>DW21*'Value Calculations'!$D$5</f>
        <v>#N/A</v>
      </c>
      <c r="BJ21" t="e">
        <f>DX21*'Value Calculations'!$D$6</f>
        <v>#N/A</v>
      </c>
      <c r="BK21" t="e">
        <f>DY21*'Value Calculations'!$D$7</f>
        <v>#N/A</v>
      </c>
      <c r="BL21" t="e">
        <f>DZ21*'Value Calculations'!$D$8</f>
        <v>#N/A</v>
      </c>
      <c r="BM21" t="e">
        <f>EA21*'Value Calculations'!$D$9</f>
        <v>#N/A</v>
      </c>
      <c r="BN21" t="e">
        <f>EB21*'Value Calculations'!$D$10</f>
        <v>#N/A</v>
      </c>
      <c r="BO21" t="e">
        <f>EC21*'Value Calculations'!$D$11</f>
        <v>#N/A</v>
      </c>
      <c r="BP21" t="e">
        <f>ED21*'Value Calculations'!$D$12</f>
        <v>#N/A</v>
      </c>
      <c r="BQ21" t="e">
        <f>EE21*'Value Calculations'!$D$13</f>
        <v>#N/A</v>
      </c>
      <c r="BS21">
        <f>VLOOKUP($B21,'Raw Stats'!$CM$3:$DC$528,3,FALSE)</f>
        <v>78</v>
      </c>
      <c r="BT21">
        <f>VLOOKUP($B21,'Raw Stats'!$CM$3:$DC$528,4,FALSE)</f>
        <v>12</v>
      </c>
      <c r="BU21">
        <f>VLOOKUP($B21,'Raw Stats'!$CM$3:$DC$528,5,FALSE)</f>
        <v>27</v>
      </c>
      <c r="BV21">
        <f>VLOOKUP($B21,'Raw Stats'!$CM$3:$DC$528,6,FALSE)</f>
        <v>39</v>
      </c>
      <c r="BW21">
        <f>VLOOKUP($B21,'Raw Stats'!$CM$3:$DC$528,7,FALSE)</f>
        <v>13</v>
      </c>
      <c r="BX21">
        <f>VLOOKUP($B21,'Raw Stats'!$CM$3:$DC$528,8,FALSE)</f>
        <v>20</v>
      </c>
      <c r="BY21">
        <f>VLOOKUP($B21,'Raw Stats'!$CM$3:$DC$528,9,FALSE)</f>
        <v>75</v>
      </c>
      <c r="BZ21">
        <f>VLOOKUP($B21,'Raw Stats'!$CM$3:$DC$528,10,FALSE)</f>
        <v>68</v>
      </c>
      <c r="CA21">
        <f>VLOOKUP($B21,'Raw Stats'!$CM$3:$DC$528,11,FALSE)+VLOOKUP($B21,'Raw Stats'!$CM$3:$DC$528,12,FALSE)</f>
        <v>14</v>
      </c>
      <c r="CB21">
        <f>VLOOKUP($B21,'Raw Stats'!$CM$3:$DC$528,13,FALSE)+VLOOKUP($B21,'Raw Stats'!$CM$3:$DC$528,14,FALSE)</f>
        <v>0</v>
      </c>
      <c r="CC21">
        <f>VLOOKUP($B21,'Raw Stats'!$CM$3:$DC$528,15,FALSE)</f>
        <v>0</v>
      </c>
      <c r="CD21">
        <f>VLOOKUP($B21,'Raw Stats'!$CM$3:$DC$528,16,FALSE)</f>
        <v>205</v>
      </c>
      <c r="CF21" s="29">
        <f t="shared" si="7"/>
        <v>5.9999999999999942E-2</v>
      </c>
      <c r="CG21">
        <f>VLOOKUP($B21,'Raw Stats'!$BU$3:$CJ$528,3,FALSE)</f>
        <v>79</v>
      </c>
      <c r="CH21">
        <f>VLOOKUP($B21,'Raw Stats'!$BU$3:$CJ$528,4,FALSE)</f>
        <v>14</v>
      </c>
      <c r="CI21">
        <f>VLOOKUP($B21,'Raw Stats'!$BU$3:$CJ$5288,5,FALSE)</f>
        <v>26</v>
      </c>
      <c r="CJ21">
        <f>VLOOKUP($B21,'Raw Stats'!$BU$3:$CJ$528,6,FALSE)</f>
        <v>40</v>
      </c>
      <c r="CK21">
        <f>VLOOKUP($B21,'Raw Stats'!$BU$3:$CJ$528,7,FALSE)</f>
        <v>18</v>
      </c>
      <c r="CL21">
        <f>VLOOKUP($B21,'Raw Stats'!$BU$3:$CJ$528,8,FALSE)</f>
        <v>28</v>
      </c>
      <c r="CM21">
        <f>VLOOKUP($B21,'Raw Stats'!$BU$3:$CJ$528,9,FALSE)</f>
        <v>50</v>
      </c>
      <c r="CN21">
        <f>VLOOKUP($B21,'Raw Stats'!$BU$3:$CJ$528,10,FALSE)</f>
        <v>77</v>
      </c>
      <c r="CO21">
        <f>VLOOKUP($B21,'Raw Stats'!$BU$3:$CJ$528,11,FALSE)+VLOOKUP($B21,'Raw Stats'!$BU$3:$CJ$528,12,FALSE)</f>
        <v>19</v>
      </c>
      <c r="CP21">
        <f>VLOOKUP($B21,'Raw Stats'!$BU$3:$CJ$528,13,FALSE)+VLOOKUP($B21,'Raw Stats'!$BU$3:$CJ$528,14,FALSE)</f>
        <v>0</v>
      </c>
      <c r="CQ21">
        <f>VLOOKUP($B21,'Raw Stats'!$BU$3:$CJ$528,15,FALSE)</f>
        <v>2</v>
      </c>
      <c r="CR21">
        <f>VLOOKUP($B21,'Raw Stats'!$BU$3:$CJ$528,16,FALSE)</f>
        <v>183</v>
      </c>
      <c r="CT21" t="e">
        <f>VLOOKUP($B21,'Raw Stats'!$BC$3:$BR$528,3,FALSE)</f>
        <v>#N/A</v>
      </c>
      <c r="CU21" t="e">
        <f>VLOOKUP($B21,'Raw Stats'!$BC$3:$BR$528,4,FALSE)</f>
        <v>#N/A</v>
      </c>
      <c r="CV21">
        <f>VLOOKUP($B21,'Raw Stats'!$BC$3:$BR$5288,5,FALSE)</f>
        <v>1</v>
      </c>
      <c r="CW21">
        <f>VLOOKUP($B21,'Raw Stats'!$BC$3:$BR$52888,6,FALSE)</f>
        <v>1</v>
      </c>
      <c r="CX21">
        <f>VLOOKUP($B21,'Raw Stats'!$BC$3:$BR$5288,7,FALSE)</f>
        <v>-1</v>
      </c>
      <c r="CY21">
        <f>VLOOKUP($B21,'Raw Stats'!$BC$3:$BR$5288,8,FALSE)</f>
        <v>0</v>
      </c>
      <c r="CZ21">
        <f>VLOOKUP($B21,'Raw Stats'!$BC$3:$BR$5288,9,FALSE)</f>
        <v>0</v>
      </c>
      <c r="DA21">
        <f>VLOOKUP($B21,'Raw Stats'!$BC$3:$BR$5288,10,FALSE)</f>
        <v>1</v>
      </c>
      <c r="DB21">
        <f>VLOOKUP($B21,'Raw Stats'!$BC$3:$BR$5288,11,FALSE)+VLOOKUP($B21,'Raw Stats'!$BC$3:$BR$5288,12,FALSE)</f>
        <v>1</v>
      </c>
      <c r="DC21">
        <f>VLOOKUP($B21,'Raw Stats'!$BC$3:$BR$5288,13,FALSE)+VLOOKUP($B21,'Raw Stats'!$BC$3:$BR$5288,14,FALSE)</f>
        <v>0</v>
      </c>
      <c r="DD21">
        <f>VLOOKUP($B21,'Raw Stats'!$BC$3:$BR$5288,15,FALSE)</f>
        <v>0</v>
      </c>
      <c r="DE21">
        <f>VLOOKUP($B21,'Raw Stats'!$BC$3:$BR$5288,16,FALSE)</f>
        <v>0</v>
      </c>
      <c r="DG21" t="e">
        <f>VLOOKUP($B21,'Raw Stats'!$AK$3:$AZ$528,3,FALSE)</f>
        <v>#N/A</v>
      </c>
      <c r="DH21" t="e">
        <f>VLOOKUP($B21,'Raw Stats'!$AK$3:$AZ$528,4,FALSE)</f>
        <v>#N/A</v>
      </c>
      <c r="DI21" t="e">
        <f>VLOOKUP($B21,'Raw Stats'!$AK$3:$AZ$528,5,FALSE)</f>
        <v>#N/A</v>
      </c>
      <c r="DJ21" t="e">
        <f>VLOOKUP($B21,'Raw Stats'!$AK$3:$AZ$528,6,FALSE)</f>
        <v>#N/A</v>
      </c>
      <c r="DK21" t="e">
        <f>VLOOKUP($B21,'Raw Stats'!$AK$3:$AZ$528,7,FALSE)</f>
        <v>#N/A</v>
      </c>
      <c r="DL21" t="e">
        <f>VLOOKUP($B21,'Raw Stats'!$AK$3:$AZ$528,8,FALSE)</f>
        <v>#N/A</v>
      </c>
      <c r="DM21" t="e">
        <f>VLOOKUP($B21,'Raw Stats'!$AK$3:$AZ$528,9,FALSE)</f>
        <v>#N/A</v>
      </c>
      <c r="DN21" t="e">
        <f>VLOOKUP($B21,'Raw Stats'!$AK$3:$AZ$528,10,FALSE)</f>
        <v>#N/A</v>
      </c>
      <c r="DO21" t="e">
        <f>VLOOKUP($B21,'Raw Stats'!$AK$3:$AZ$528,11,FALSE)+VLOOKUP($B21,'Raw Stats'!$AK$3:$AZ$528,12,FALSE)</f>
        <v>#N/A</v>
      </c>
      <c r="DP21" t="e">
        <f>VLOOKUP($B21,'Raw Stats'!$AK$3:$AZ$528,13,FALSE)+VLOOKUP($B21,'Raw Stats'!$AK$3:$AZ$528,14,FALSE)</f>
        <v>#N/A</v>
      </c>
      <c r="DQ21" t="e">
        <f>VLOOKUP($B21,'Raw Stats'!$AK$3:$AZ$528,15,FALSE)</f>
        <v>#N/A</v>
      </c>
      <c r="DR21" t="e">
        <f>VLOOKUP($B21,'Raw Stats'!$AK$3:$AZ$528,16,FALSE)</f>
        <v>#N/A</v>
      </c>
      <c r="DT21" t="e">
        <f>VLOOKUP($B21,'Raw Stats'!$S$3:$AH$528,3,FALSE)</f>
        <v>#N/A</v>
      </c>
      <c r="DU21" t="e">
        <f>VLOOKUP($B21,'Raw Stats'!$S$3:$AH$528,4,FALSE)</f>
        <v>#N/A</v>
      </c>
      <c r="DV21" t="e">
        <f>VLOOKUP($B21,'Raw Stats'!$S$3:$AH$528,5,FALSE)</f>
        <v>#N/A</v>
      </c>
      <c r="DW21" t="e">
        <f>VLOOKUP($B21,'Raw Stats'!$S$3:$AH$528,6,FALSE)</f>
        <v>#N/A</v>
      </c>
      <c r="DX21" t="e">
        <f>VLOOKUP($B21,'Raw Stats'!$S$3:$AH$528,7,FALSE)</f>
        <v>#N/A</v>
      </c>
      <c r="DY21" t="e">
        <f>VLOOKUP($B21,'Raw Stats'!$S$3:$AH$528,8,FALSE)</f>
        <v>#N/A</v>
      </c>
      <c r="DZ21" t="e">
        <f>VLOOKUP($B21,'Raw Stats'!$S$3:$AH$528,9,FALSE)</f>
        <v>#N/A</v>
      </c>
      <c r="EA21" t="e">
        <f>VLOOKUP($B21,'Raw Stats'!$S$3:$AH$528,10,FALSE)</f>
        <v>#N/A</v>
      </c>
      <c r="EB21" t="e">
        <f>VLOOKUP($B21,'Raw Stats'!$S$3:$AH$528,11,FALSE)+VLOOKUP($B21,'Raw Stats'!$S$3:$AH$528,12,FALSE)</f>
        <v>#N/A</v>
      </c>
      <c r="EC21" t="e">
        <f>VLOOKUP($B21,'Raw Stats'!$S$3:$AH$528,13,FALSE)+VLOOKUP($B21,'Raw Stats'!$S$3:$AH$528,14,FALSE)</f>
        <v>#N/A</v>
      </c>
      <c r="ED21" t="e">
        <f>VLOOKUP($B21,'Raw Stats'!$S$3:$AH$528,15,FALSE)</f>
        <v>#N/A</v>
      </c>
      <c r="EE21" t="e">
        <f>VLOOKUP($B21,'Raw Stats'!$S$3:$AH$528,16,FALSE)</f>
        <v>#N/A</v>
      </c>
    </row>
    <row r="22" spans="1:135" x14ac:dyDescent="0.2">
      <c r="A22">
        <v>2.2000000000000002</v>
      </c>
      <c r="B22" t="s">
        <v>701</v>
      </c>
      <c r="C22">
        <f t="shared" si="0"/>
        <v>0.69314293524939796</v>
      </c>
      <c r="D22">
        <f t="shared" si="1"/>
        <v>0.74084452068995599</v>
      </c>
      <c r="E22">
        <f t="shared" si="2"/>
        <v>0.89395971174395172</v>
      </c>
      <c r="F22">
        <f t="shared" si="3"/>
        <v>0.828868746119651</v>
      </c>
      <c r="G22">
        <f t="shared" si="4"/>
        <v>1.0527417458743156</v>
      </c>
      <c r="H22">
        <v>0.94</v>
      </c>
      <c r="I22" s="29">
        <f t="shared" si="5"/>
        <v>1.8181818181818146</v>
      </c>
      <c r="J22" s="29">
        <f t="shared" si="6"/>
        <v>3.9999999999999925</v>
      </c>
      <c r="K22">
        <f>BT22*'Value Calculations'!$D$3</f>
        <v>1.2232062858781136</v>
      </c>
      <c r="L22">
        <f>BU22*'Value Calculations'!$D$4</f>
        <v>3.5817397444911494</v>
      </c>
      <c r="M22">
        <f>BV22*'Value Calculations'!$D$5</f>
        <v>3.7147334707409017</v>
      </c>
      <c r="N22">
        <f>BW22*'Value Calculations'!$D$6</f>
        <v>1.0005194553549028</v>
      </c>
      <c r="O22">
        <f>BX22*'Value Calculations'!$D$7</f>
        <v>2.2850068034194129</v>
      </c>
      <c r="P22">
        <f>BY22*'Value Calculations'!$D$8</f>
        <v>5.2480760950274048</v>
      </c>
      <c r="Q22">
        <f>BZ22*'Value Calculations'!$D$9</f>
        <v>6.1716728595383197</v>
      </c>
      <c r="R22">
        <f>CA22*'Value Calculations'!$D$10</f>
        <v>0.73063294815240942</v>
      </c>
      <c r="S22">
        <f>CB22*'Value Calculations'!$D$11</f>
        <v>0</v>
      </c>
      <c r="T22">
        <f>CC22*'Value Calculations'!$D$12</f>
        <v>2.441648218768242</v>
      </c>
      <c r="U22">
        <f>CD22*'Value Calculations'!$D$13</f>
        <v>7.5667679458496506</v>
      </c>
      <c r="W22">
        <f>CH22*'Value Calculations'!$D$3</f>
        <v>2.4464125717562273</v>
      </c>
      <c r="X22">
        <f>CI22*'Value Calculations'!$D$4</f>
        <v>8.7915430092055473</v>
      </c>
      <c r="Y22">
        <f>CJ22*'Value Calculations'!$D$5</f>
        <v>8.7561574667464104</v>
      </c>
      <c r="Z22">
        <f>CK22*'Value Calculations'!$D$6</f>
        <v>-3.3767531618227968</v>
      </c>
      <c r="AA22">
        <f>CL22*'Value Calculations'!$D$7</f>
        <v>3.3396253280745265</v>
      </c>
      <c r="AB22">
        <f>CM22*'Value Calculations'!$D$8</f>
        <v>3.5226812144704498</v>
      </c>
      <c r="AC22">
        <f>CN22*'Value Calculations'!$D$9</f>
        <v>14.988348373164492</v>
      </c>
      <c r="AD22">
        <f>CO22*'Value Calculations'!$D$10</f>
        <v>4.3837976889144565</v>
      </c>
      <c r="AE22">
        <f>CP22*'Value Calculations'!$D$11</f>
        <v>2.9721424440748123</v>
      </c>
      <c r="AF22">
        <f>CQ22*'Value Calculations'!$D$12</f>
        <v>1.6277654791788281</v>
      </c>
      <c r="AG22">
        <f>CR22*'Value Calculations'!$D$13</f>
        <v>11.074996720743579</v>
      </c>
      <c r="AI22">
        <f>CU22*'Value Calculations'!$D$3</f>
        <v>2.0386771431301893</v>
      </c>
      <c r="AJ22">
        <f>CV22*'Value Calculations'!$D$4</f>
        <v>5.5354159687590485</v>
      </c>
      <c r="AK22">
        <f>CW22*'Value Calculations'!$D$5</f>
        <v>5.8374383111642736</v>
      </c>
      <c r="AL22">
        <f>CX22*'Value Calculations'!$D$6</f>
        <v>0.75038959151617712</v>
      </c>
      <c r="AM22">
        <f>CY22*'Value Calculations'!$D$7</f>
        <v>2.9880858198561553</v>
      </c>
      <c r="AN22">
        <f>CZ22*'Value Calculations'!$D$8</f>
        <v>2.7318752275485121</v>
      </c>
      <c r="AO22">
        <f>DA22*'Value Calculations'!$D$9</f>
        <v>10.202153094338854</v>
      </c>
      <c r="AP22">
        <f>DB22*'Value Calculations'!$D$10</f>
        <v>3.2878482666858426</v>
      </c>
      <c r="AQ22">
        <f>DC22*'Value Calculations'!$D$11</f>
        <v>0</v>
      </c>
      <c r="AR22">
        <f>DD22*'Value Calculations'!$D$12</f>
        <v>1.6277654791788281</v>
      </c>
      <c r="AS22">
        <f>DE22*'Value Calculations'!$D$13</f>
        <v>7.0164575497878579</v>
      </c>
      <c r="AU22">
        <f>DH22*'Value Calculations'!$D$3</f>
        <v>2.0386771431301893</v>
      </c>
      <c r="AV22">
        <f>DI22*'Value Calculations'!$D$4</f>
        <v>8.7915430092055473</v>
      </c>
      <c r="AW22">
        <f>DJ22*'Value Calculations'!$D$5</f>
        <v>8.4908193616934895</v>
      </c>
      <c r="AX22">
        <f>DK22*'Value Calculations'!$D$6</f>
        <v>-0.25012986383872571</v>
      </c>
      <c r="AY22">
        <f>DL22*'Value Calculations'!$D$7</f>
        <v>4.1305892215658613</v>
      </c>
      <c r="AZ22">
        <f>DM22*'Value Calculations'!$D$8</f>
        <v>3.3788983077573702</v>
      </c>
      <c r="BA22">
        <f>DN22*'Value Calculations'!$D$9</f>
        <v>10.328105601676372</v>
      </c>
      <c r="BB22">
        <f>DO22*'Value Calculations'!$D$10</f>
        <v>4.0184812148382516</v>
      </c>
      <c r="BC22">
        <f>DP22*'Value Calculations'!$D$11</f>
        <v>1.9814282960498748</v>
      </c>
      <c r="BD22">
        <f>DQ22*'Value Calculations'!$D$12</f>
        <v>2.441648218768242</v>
      </c>
      <c r="BE22">
        <f>DR22*'Value Calculations'!$D$13</f>
        <v>9.3552767330504771</v>
      </c>
      <c r="BG22">
        <f>DU22*'Value Calculations'!$D$3</f>
        <v>5.7082960007645305</v>
      </c>
      <c r="BH22">
        <f>DV22*'Value Calculations'!$D$4</f>
        <v>11.722057345607396</v>
      </c>
      <c r="BI22">
        <f>DW22*'Value Calculations'!$D$5</f>
        <v>13.266905252646078</v>
      </c>
      <c r="BJ22">
        <f>DX22*'Value Calculations'!$D$6</f>
        <v>2.376233706467894</v>
      </c>
      <c r="BK22">
        <f>DY22*'Value Calculations'!$D$7</f>
        <v>4.5700136068388257</v>
      </c>
      <c r="BL22">
        <f>DZ22*'Value Calculations'!$D$8</f>
        <v>3.8821384812531488</v>
      </c>
      <c r="BM22">
        <f>EA22*'Value Calculations'!$D$9</f>
        <v>13.602870792451807</v>
      </c>
      <c r="BN22">
        <f>EB22*'Value Calculations'!$D$10</f>
        <v>10.228861274133731</v>
      </c>
      <c r="BO22">
        <f>EC22*'Value Calculations'!$D$11</f>
        <v>0.9907141480249374</v>
      </c>
      <c r="BP22">
        <f>ED22*'Value Calculations'!$D$12</f>
        <v>2.441648218768242</v>
      </c>
      <c r="BQ22">
        <f>EE22*'Value Calculations'!$D$13</f>
        <v>14.376859097114336</v>
      </c>
      <c r="BS22">
        <f>VLOOKUP($B22,'Raw Stats'!$CM$3:$DC$528,3,FALSE)</f>
        <v>49</v>
      </c>
      <c r="BT22">
        <f>VLOOKUP($B22,'Raw Stats'!$CM$3:$DC$528,4,FALSE)</f>
        <v>3</v>
      </c>
      <c r="BU22">
        <f>VLOOKUP($B22,'Raw Stats'!$CM$3:$DC$528,5,FALSE)</f>
        <v>11</v>
      </c>
      <c r="BV22">
        <f>VLOOKUP($B22,'Raw Stats'!$CM$3:$DC$528,6,FALSE)</f>
        <v>14</v>
      </c>
      <c r="BW22">
        <f>VLOOKUP($B22,'Raw Stats'!$CM$3:$DC$528,7,FALSE)</f>
        <v>8</v>
      </c>
      <c r="BX22">
        <f>VLOOKUP($B22,'Raw Stats'!$CM$3:$DC$528,8,FALSE)</f>
        <v>26</v>
      </c>
      <c r="BY22">
        <f>VLOOKUP($B22,'Raw Stats'!$CM$3:$DC$528,9,FALSE)</f>
        <v>73</v>
      </c>
      <c r="BZ22">
        <f>VLOOKUP($B22,'Raw Stats'!$CM$3:$DC$528,10,FALSE)</f>
        <v>49</v>
      </c>
      <c r="CA22">
        <f>VLOOKUP($B22,'Raw Stats'!$CM$3:$DC$528,11,FALSE)+VLOOKUP($B22,'Raw Stats'!$CM$3:$DC$528,12,FALSE)</f>
        <v>2</v>
      </c>
      <c r="CB22">
        <f>VLOOKUP($B22,'Raw Stats'!$CM$3:$DC$528,13,FALSE)+VLOOKUP($B22,'Raw Stats'!$CM$3:$DC$528,14,FALSE)</f>
        <v>0</v>
      </c>
      <c r="CC22">
        <f>VLOOKUP($B22,'Raw Stats'!$CM$3:$DC$528,15,FALSE)</f>
        <v>3</v>
      </c>
      <c r="CD22">
        <f>VLOOKUP($B22,'Raw Stats'!$CM$3:$DC$528,16,FALSE)</f>
        <v>110</v>
      </c>
      <c r="CF22" s="29">
        <f t="shared" si="7"/>
        <v>3.9999999999999925E-2</v>
      </c>
      <c r="CG22">
        <f>VLOOKUP($B22,'Raw Stats'!$BU$3:$CJ$528,3,FALSE)</f>
        <v>79</v>
      </c>
      <c r="CH22">
        <f>VLOOKUP($B22,'Raw Stats'!$BU$3:$CJ$528,4,FALSE)</f>
        <v>6</v>
      </c>
      <c r="CI22">
        <f>VLOOKUP($B22,'Raw Stats'!$BU$3:$CJ$5288,5,FALSE)</f>
        <v>27</v>
      </c>
      <c r="CJ22">
        <f>VLOOKUP($B22,'Raw Stats'!$BU$3:$CJ$528,6,FALSE)</f>
        <v>33</v>
      </c>
      <c r="CK22">
        <f>VLOOKUP($B22,'Raw Stats'!$BU$3:$CJ$528,7,FALSE)</f>
        <v>-27</v>
      </c>
      <c r="CL22">
        <f>VLOOKUP($B22,'Raw Stats'!$BU$3:$CJ$528,8,FALSE)</f>
        <v>38</v>
      </c>
      <c r="CM22">
        <f>VLOOKUP($B22,'Raw Stats'!$BU$3:$CJ$528,9,FALSE)</f>
        <v>49</v>
      </c>
      <c r="CN22">
        <f>VLOOKUP($B22,'Raw Stats'!$BU$3:$CJ$528,10,FALSE)</f>
        <v>119</v>
      </c>
      <c r="CO22">
        <f>VLOOKUP($B22,'Raw Stats'!$BU$3:$CJ$528,11,FALSE)+VLOOKUP($B22,'Raw Stats'!$BU$3:$CJ$528,12,FALSE)</f>
        <v>12</v>
      </c>
      <c r="CP22">
        <f>VLOOKUP($B22,'Raw Stats'!$BU$3:$CJ$528,13,FALSE)+VLOOKUP($B22,'Raw Stats'!$BU$3:$CJ$528,14,FALSE)</f>
        <v>3</v>
      </c>
      <c r="CQ22">
        <f>VLOOKUP($B22,'Raw Stats'!$BU$3:$CJ$528,15,FALSE)</f>
        <v>2</v>
      </c>
      <c r="CR22">
        <f>VLOOKUP($B22,'Raw Stats'!$BU$3:$CJ$528,16,FALSE)</f>
        <v>161</v>
      </c>
      <c r="CT22">
        <f>VLOOKUP($B22,'Raw Stats'!$BC$3:$BR$528,3,FALSE)</f>
        <v>47</v>
      </c>
      <c r="CU22">
        <f>VLOOKUP($B22,'Raw Stats'!$BC$3:$BR$528,4,FALSE)</f>
        <v>5</v>
      </c>
      <c r="CV22">
        <f>VLOOKUP($B22,'Raw Stats'!$BC$3:$BR$5288,5,FALSE)</f>
        <v>17</v>
      </c>
      <c r="CW22">
        <f>VLOOKUP($B22,'Raw Stats'!$BC$3:$BR$52888,6,FALSE)</f>
        <v>22</v>
      </c>
      <c r="CX22">
        <f>VLOOKUP($B22,'Raw Stats'!$BC$3:$BR$5288,7,FALSE)</f>
        <v>6</v>
      </c>
      <c r="CY22">
        <f>VLOOKUP($B22,'Raw Stats'!$BC$3:$BR$5288,8,FALSE)</f>
        <v>34</v>
      </c>
      <c r="CZ22">
        <f>VLOOKUP($B22,'Raw Stats'!$BC$3:$BR$5288,9,FALSE)</f>
        <v>38</v>
      </c>
      <c r="DA22">
        <f>VLOOKUP($B22,'Raw Stats'!$BC$3:$BR$5288,10,FALSE)</f>
        <v>81</v>
      </c>
      <c r="DB22">
        <f>VLOOKUP($B22,'Raw Stats'!$BC$3:$BR$5288,11,FALSE)+VLOOKUP($B22,'Raw Stats'!$BC$3:$BR$5288,12,FALSE)</f>
        <v>9</v>
      </c>
      <c r="DC22">
        <f>VLOOKUP($B22,'Raw Stats'!$BC$3:$BR$5288,13,FALSE)+VLOOKUP($B22,'Raw Stats'!$BC$3:$BR$5288,14,FALSE)</f>
        <v>0</v>
      </c>
      <c r="DD22">
        <f>VLOOKUP($B22,'Raw Stats'!$BC$3:$BR$5288,15,FALSE)</f>
        <v>2</v>
      </c>
      <c r="DE22">
        <f>VLOOKUP($B22,'Raw Stats'!$BC$3:$BR$5288,16,FALSE)</f>
        <v>102</v>
      </c>
      <c r="DG22">
        <f>VLOOKUP($B22,'Raw Stats'!$AK$3:$AZ$528,3,FALSE)</f>
        <v>66</v>
      </c>
      <c r="DH22">
        <f>VLOOKUP($B22,'Raw Stats'!$AK$3:$AZ$528,4,FALSE)</f>
        <v>5</v>
      </c>
      <c r="DI22">
        <f>VLOOKUP($B22,'Raw Stats'!$AK$3:$AZ$528,5,FALSE)</f>
        <v>27</v>
      </c>
      <c r="DJ22">
        <f>VLOOKUP($B22,'Raw Stats'!$AK$3:$AZ$528,6,FALSE)</f>
        <v>32</v>
      </c>
      <c r="DK22">
        <f>VLOOKUP($B22,'Raw Stats'!$AK$3:$AZ$528,7,FALSE)</f>
        <v>-2</v>
      </c>
      <c r="DL22">
        <f>VLOOKUP($B22,'Raw Stats'!$AK$3:$AZ$528,8,FALSE)</f>
        <v>47</v>
      </c>
      <c r="DM22">
        <f>VLOOKUP($B22,'Raw Stats'!$AK$3:$AZ$528,9,FALSE)</f>
        <v>47</v>
      </c>
      <c r="DN22">
        <f>VLOOKUP($B22,'Raw Stats'!$AK$3:$AZ$528,10,FALSE)</f>
        <v>82</v>
      </c>
      <c r="DO22">
        <f>VLOOKUP($B22,'Raw Stats'!$AK$3:$AZ$528,11,FALSE)+VLOOKUP($B22,'Raw Stats'!$AK$3:$AZ$528,12,FALSE)</f>
        <v>11</v>
      </c>
      <c r="DP22">
        <f>VLOOKUP($B22,'Raw Stats'!$AK$3:$AZ$528,13,FALSE)+VLOOKUP($B22,'Raw Stats'!$AK$3:$AZ$528,14,FALSE)</f>
        <v>2</v>
      </c>
      <c r="DQ22">
        <f>VLOOKUP($B22,'Raw Stats'!$AK$3:$AZ$528,15,FALSE)</f>
        <v>3</v>
      </c>
      <c r="DR22">
        <f>VLOOKUP($B22,'Raw Stats'!$AK$3:$AZ$528,16,FALSE)</f>
        <v>136</v>
      </c>
      <c r="DT22">
        <f>VLOOKUP($B22,'Raw Stats'!$S$3:$AH$528,3,FALSE)</f>
        <v>79</v>
      </c>
      <c r="DU22">
        <f>VLOOKUP($B22,'Raw Stats'!$S$3:$AH$528,4,FALSE)</f>
        <v>14</v>
      </c>
      <c r="DV22">
        <f>VLOOKUP($B22,'Raw Stats'!$S$3:$AH$528,5,FALSE)</f>
        <v>36</v>
      </c>
      <c r="DW22">
        <f>VLOOKUP($B22,'Raw Stats'!$S$3:$AH$528,6,FALSE)</f>
        <v>50</v>
      </c>
      <c r="DX22">
        <f>VLOOKUP($B22,'Raw Stats'!$S$3:$AH$528,7,FALSE)</f>
        <v>19</v>
      </c>
      <c r="DY22">
        <f>VLOOKUP($B22,'Raw Stats'!$S$3:$AH$528,8,FALSE)</f>
        <v>52</v>
      </c>
      <c r="DZ22">
        <f>VLOOKUP($B22,'Raw Stats'!$S$3:$AH$528,9,FALSE)</f>
        <v>54</v>
      </c>
      <c r="EA22">
        <f>VLOOKUP($B22,'Raw Stats'!$S$3:$AH$528,10,FALSE)</f>
        <v>108</v>
      </c>
      <c r="EB22">
        <f>VLOOKUP($B22,'Raw Stats'!$S$3:$AH$528,11,FALSE)+VLOOKUP($B22,'Raw Stats'!$S$3:$AH$528,12,FALSE)</f>
        <v>28</v>
      </c>
      <c r="EC22">
        <f>VLOOKUP($B22,'Raw Stats'!$S$3:$AH$528,13,FALSE)+VLOOKUP($B22,'Raw Stats'!$S$3:$AH$528,14,FALSE)</f>
        <v>1</v>
      </c>
      <c r="ED22">
        <f>VLOOKUP($B22,'Raw Stats'!$S$3:$AH$528,15,FALSE)</f>
        <v>3</v>
      </c>
      <c r="EE22">
        <f>VLOOKUP($B22,'Raw Stats'!$S$3:$AH$528,16,FALSE)</f>
        <v>209</v>
      </c>
    </row>
    <row r="23" spans="1:135" x14ac:dyDescent="0.2">
      <c r="A23">
        <v>2.1</v>
      </c>
      <c r="B23" t="s">
        <v>702</v>
      </c>
      <c r="C23">
        <f t="shared" si="0"/>
        <v>1.1974236368405191</v>
      </c>
      <c r="D23">
        <f t="shared" si="1"/>
        <v>1.2261146605649484</v>
      </c>
      <c r="E23">
        <f t="shared" si="2"/>
        <v>0.76809004411526249</v>
      </c>
      <c r="F23">
        <f t="shared" si="3"/>
        <v>0.96005690962340706</v>
      </c>
      <c r="G23">
        <f t="shared" si="4"/>
        <v>1.0564172901399367</v>
      </c>
      <c r="H23">
        <v>0.93</v>
      </c>
      <c r="I23" s="29">
        <f t="shared" si="5"/>
        <v>1.4285714285714297</v>
      </c>
      <c r="J23" s="29">
        <f t="shared" si="6"/>
        <v>3.0000000000000027</v>
      </c>
      <c r="K23">
        <f>BT23*'Value Calculations'!$D$3</f>
        <v>4.4850897148864171</v>
      </c>
      <c r="L23">
        <f>BU23*'Value Calculations'!$D$4</f>
        <v>12.047670049652048</v>
      </c>
      <c r="M23">
        <f>BV23*'Value Calculations'!$D$5</f>
        <v>12.736229042540234</v>
      </c>
      <c r="N23">
        <f>BW23*'Value Calculations'!$D$6</f>
        <v>1.6258441149517171</v>
      </c>
      <c r="O23">
        <f>BX23*'Value Calculations'!$D$7</f>
        <v>3.2517404510199337</v>
      </c>
      <c r="P23">
        <f>BY23*'Value Calculations'!$D$8</f>
        <v>4.2415957480358477</v>
      </c>
      <c r="Q23">
        <f>BZ23*'Value Calculations'!$D$9</f>
        <v>16.121920939202141</v>
      </c>
      <c r="R23">
        <f>CA23*'Value Calculations'!$D$10</f>
        <v>5.1144306370668655</v>
      </c>
      <c r="S23">
        <f>CB23*'Value Calculations'!$D$11</f>
        <v>0.9907141480249374</v>
      </c>
      <c r="T23">
        <f>CC23*'Value Calculations'!$D$12</f>
        <v>1.6277654791788281</v>
      </c>
      <c r="U23">
        <f>CD23*'Value Calculations'!$D$13</f>
        <v>10.799841522712683</v>
      </c>
      <c r="W23">
        <f>CH23*'Value Calculations'!$D$3</f>
        <v>5.7082960007645305</v>
      </c>
      <c r="X23">
        <f>CI23*'Value Calculations'!$D$4</f>
        <v>10.745219233473447</v>
      </c>
      <c r="Y23">
        <f>CJ23*'Value Calculations'!$D$5</f>
        <v>12.470890937487313</v>
      </c>
      <c r="Z23">
        <f>CK23*'Value Calculations'!$D$6</f>
        <v>1.5007791830323542</v>
      </c>
      <c r="AA23">
        <f>CL23*'Value Calculations'!$D$7</f>
        <v>5.5367472544393461</v>
      </c>
      <c r="AB23">
        <f>CM23*'Value Calculations'!$D$8</f>
        <v>5.2480760950274048</v>
      </c>
      <c r="AC23">
        <f>CN23*'Value Calculations'!$D$9</f>
        <v>12.973108255764224</v>
      </c>
      <c r="AD23">
        <f>CO23*'Value Calculations'!$D$10</f>
        <v>7.3063294815240942</v>
      </c>
      <c r="AE23">
        <f>CP23*'Value Calculations'!$D$11</f>
        <v>2.9721424440748123</v>
      </c>
      <c r="AF23">
        <f>CQ23*'Value Calculations'!$D$12</f>
        <v>1.6277654791788281</v>
      </c>
      <c r="AG23">
        <f>CR23*'Value Calculations'!$D$13</f>
        <v>12.381983911390337</v>
      </c>
      <c r="AI23">
        <f>CU23*'Value Calculations'!$D$3</f>
        <v>1.6309417145041516</v>
      </c>
      <c r="AJ23">
        <f>CV23*'Value Calculations'!$D$4</f>
        <v>3.5817397444911494</v>
      </c>
      <c r="AK23">
        <f>CW23*'Value Calculations'!$D$5</f>
        <v>3.980071575793823</v>
      </c>
      <c r="AL23">
        <f>CX23*'Value Calculations'!$D$6</f>
        <v>-0.87545452343553998</v>
      </c>
      <c r="AM23">
        <f>CY23*'Value Calculations'!$D$7</f>
        <v>3.5153950821837121</v>
      </c>
      <c r="AN23">
        <f>CZ23*'Value Calculations'!$D$8</f>
        <v>4.6729444681750865</v>
      </c>
      <c r="AO23">
        <f>DA23*'Value Calculations'!$D$9</f>
        <v>11.713583182389055</v>
      </c>
      <c r="AP23">
        <f>DB23*'Value Calculations'!$D$10</f>
        <v>1.0959494222286141</v>
      </c>
      <c r="AQ23">
        <f>DC23*'Value Calculations'!$D$11</f>
        <v>1.9814282960498748</v>
      </c>
      <c r="AR23">
        <f>DD23*'Value Calculations'!$D$12</f>
        <v>0.81388273958941404</v>
      </c>
      <c r="AS23">
        <f>DE23*'Value Calculations'!$D$13</f>
        <v>3.9897503714479976</v>
      </c>
      <c r="AU23">
        <f>DH23*'Value Calculations'!$D$3</f>
        <v>3.6696188576343411</v>
      </c>
      <c r="AV23">
        <f>DI23*'Value Calculations'!$D$4</f>
        <v>5.8610286728036982</v>
      </c>
      <c r="AW23">
        <f>DJ23*'Value Calculations'!$D$5</f>
        <v>7.1641288364288815</v>
      </c>
      <c r="AX23">
        <f>DK23*'Value Calculations'!$D$6</f>
        <v>0</v>
      </c>
      <c r="AY23">
        <f>DL23*'Value Calculations'!$D$7</f>
        <v>6.5913657790944598</v>
      </c>
      <c r="AZ23">
        <f>DM23*'Value Calculations'!$D$8</f>
        <v>6.0388820819493425</v>
      </c>
      <c r="BA23">
        <f>DN23*'Value Calculations'!$D$9</f>
        <v>15.995968431864625</v>
      </c>
      <c r="BB23">
        <f>DO23*'Value Calculations'!$D$10</f>
        <v>3.6531647407620471</v>
      </c>
      <c r="BC23">
        <f>DP23*'Value Calculations'!$D$11</f>
        <v>0.9907141480249374</v>
      </c>
      <c r="BD23">
        <f>DQ23*'Value Calculations'!$D$12</f>
        <v>0</v>
      </c>
      <c r="BE23">
        <f>DR23*'Value Calculations'!$D$13</f>
        <v>8.5985999384655116</v>
      </c>
      <c r="BG23">
        <f>DU23*'Value Calculations'!$D$3</f>
        <v>3.2618834290083032</v>
      </c>
      <c r="BH23">
        <f>DV23*'Value Calculations'!$D$4</f>
        <v>11.396444641562747</v>
      </c>
      <c r="BI23">
        <f>DW23*'Value Calculations'!$D$5</f>
        <v>11.409538517275626</v>
      </c>
      <c r="BJ23">
        <f>DX23*'Value Calculations'!$D$6</f>
        <v>-1.0005194553549028</v>
      </c>
      <c r="BK23">
        <f>DY23*'Value Calculations'!$D$7</f>
        <v>5.8882867626577173</v>
      </c>
      <c r="BL23">
        <f>DZ23*'Value Calculations'!$D$8</f>
        <v>10.064803469915571</v>
      </c>
      <c r="BM23">
        <f>EA23*'Value Calculations'!$D$9</f>
        <v>24.308833916140728</v>
      </c>
      <c r="BN23">
        <f>EB23*'Value Calculations'!$D$10</f>
        <v>9.1329118519051171</v>
      </c>
      <c r="BO23">
        <f>EC23*'Value Calculations'!$D$11</f>
        <v>0</v>
      </c>
      <c r="BP23">
        <f>ED23*'Value Calculations'!$D$12</f>
        <v>0.81388273958941404</v>
      </c>
      <c r="BQ23">
        <f>EE23*'Value Calculations'!$D$13</f>
        <v>11.350151918774475</v>
      </c>
      <c r="BS23">
        <f>VLOOKUP($B23,'Raw Stats'!$CM$3:$DC$528,3,FALSE)</f>
        <v>61</v>
      </c>
      <c r="BT23">
        <f>VLOOKUP($B23,'Raw Stats'!$CM$3:$DC$528,4,FALSE)</f>
        <v>11</v>
      </c>
      <c r="BU23">
        <f>VLOOKUP($B23,'Raw Stats'!$CM$3:$DC$528,5,FALSE)</f>
        <v>37</v>
      </c>
      <c r="BV23">
        <f>VLOOKUP($B23,'Raw Stats'!$CM$3:$DC$528,6,FALSE)</f>
        <v>48</v>
      </c>
      <c r="BW23">
        <f>VLOOKUP($B23,'Raw Stats'!$CM$3:$DC$528,7,FALSE)</f>
        <v>13</v>
      </c>
      <c r="BX23">
        <f>VLOOKUP($B23,'Raw Stats'!$CM$3:$DC$528,8,FALSE)</f>
        <v>37</v>
      </c>
      <c r="BY23">
        <f>VLOOKUP($B23,'Raw Stats'!$CM$3:$DC$528,9,FALSE)</f>
        <v>59</v>
      </c>
      <c r="BZ23">
        <f>VLOOKUP($B23,'Raw Stats'!$CM$3:$DC$528,10,FALSE)</f>
        <v>128</v>
      </c>
      <c r="CA23">
        <f>VLOOKUP($B23,'Raw Stats'!$CM$3:$DC$528,11,FALSE)+VLOOKUP($B23,'Raw Stats'!$CM$3:$DC$528,12,FALSE)</f>
        <v>14</v>
      </c>
      <c r="CB23">
        <f>VLOOKUP($B23,'Raw Stats'!$CM$3:$DC$528,13,FALSE)+VLOOKUP($B23,'Raw Stats'!$CM$3:$DC$528,14,FALSE)</f>
        <v>1</v>
      </c>
      <c r="CC23">
        <f>VLOOKUP($B23,'Raw Stats'!$CM$3:$DC$528,15,FALSE)</f>
        <v>2</v>
      </c>
      <c r="CD23">
        <f>VLOOKUP($B23,'Raw Stats'!$CM$3:$DC$528,16,FALSE)</f>
        <v>157</v>
      </c>
      <c r="CF23" s="29">
        <f t="shared" si="7"/>
        <v>3.0000000000000027E-2</v>
      </c>
      <c r="CG23">
        <f>VLOOKUP($B23,'Raw Stats'!$BU$3:$CJ$528,3,FALSE)</f>
        <v>64</v>
      </c>
      <c r="CH23">
        <f>VLOOKUP($B23,'Raw Stats'!$BU$3:$CJ$528,4,FALSE)</f>
        <v>14</v>
      </c>
      <c r="CI23">
        <f>VLOOKUP($B23,'Raw Stats'!$BU$3:$CJ$5288,5,FALSE)</f>
        <v>33</v>
      </c>
      <c r="CJ23">
        <f>VLOOKUP($B23,'Raw Stats'!$BU$3:$CJ$528,6,FALSE)</f>
        <v>47</v>
      </c>
      <c r="CK23">
        <f>VLOOKUP($B23,'Raw Stats'!$BU$3:$CJ$528,7,FALSE)</f>
        <v>12</v>
      </c>
      <c r="CL23">
        <f>VLOOKUP($B23,'Raw Stats'!$BU$3:$CJ$528,8,FALSE)</f>
        <v>63</v>
      </c>
      <c r="CM23">
        <f>VLOOKUP($B23,'Raw Stats'!$BU$3:$CJ$528,9,FALSE)</f>
        <v>73</v>
      </c>
      <c r="CN23">
        <f>VLOOKUP($B23,'Raw Stats'!$BU$3:$CJ$528,10,FALSE)</f>
        <v>103</v>
      </c>
      <c r="CO23">
        <f>VLOOKUP($B23,'Raw Stats'!$BU$3:$CJ$528,11,FALSE)+VLOOKUP($B23,'Raw Stats'!$BU$3:$CJ$528,12,FALSE)</f>
        <v>20</v>
      </c>
      <c r="CP23">
        <f>VLOOKUP($B23,'Raw Stats'!$BU$3:$CJ$528,13,FALSE)+VLOOKUP($B23,'Raw Stats'!$BU$3:$CJ$528,14,FALSE)</f>
        <v>3</v>
      </c>
      <c r="CQ23">
        <f>VLOOKUP($B23,'Raw Stats'!$BU$3:$CJ$528,15,FALSE)</f>
        <v>2</v>
      </c>
      <c r="CR23">
        <f>VLOOKUP($B23,'Raw Stats'!$BU$3:$CJ$528,16,FALSE)</f>
        <v>180</v>
      </c>
      <c r="CT23">
        <f>VLOOKUP($B23,'Raw Stats'!$BC$3:$BR$528,3,FALSE)</f>
        <v>47</v>
      </c>
      <c r="CU23">
        <f>VLOOKUP($B23,'Raw Stats'!$BC$3:$BR$528,4,FALSE)</f>
        <v>4</v>
      </c>
      <c r="CV23">
        <f>VLOOKUP($B23,'Raw Stats'!$BC$3:$BR$5288,5,FALSE)</f>
        <v>11</v>
      </c>
      <c r="CW23">
        <f>VLOOKUP($B23,'Raw Stats'!$BC$3:$BR$52888,6,FALSE)</f>
        <v>15</v>
      </c>
      <c r="CX23">
        <f>VLOOKUP($B23,'Raw Stats'!$BC$3:$BR$5288,7,FALSE)</f>
        <v>-7</v>
      </c>
      <c r="CY23">
        <f>VLOOKUP($B23,'Raw Stats'!$BC$3:$BR$5288,8,FALSE)</f>
        <v>40</v>
      </c>
      <c r="CZ23">
        <f>VLOOKUP($B23,'Raw Stats'!$BC$3:$BR$5288,9,FALSE)</f>
        <v>65</v>
      </c>
      <c r="DA23">
        <f>VLOOKUP($B23,'Raw Stats'!$BC$3:$BR$5288,10,FALSE)</f>
        <v>93</v>
      </c>
      <c r="DB23">
        <f>VLOOKUP($B23,'Raw Stats'!$BC$3:$BR$5288,11,FALSE)+VLOOKUP($B23,'Raw Stats'!$BC$3:$BR$5288,12,FALSE)</f>
        <v>3</v>
      </c>
      <c r="DC23">
        <f>VLOOKUP($B23,'Raw Stats'!$BC$3:$BR$5288,13,FALSE)+VLOOKUP($B23,'Raw Stats'!$BC$3:$BR$5288,14,FALSE)</f>
        <v>2</v>
      </c>
      <c r="DD23">
        <f>VLOOKUP($B23,'Raw Stats'!$BC$3:$BR$5288,15,FALSE)</f>
        <v>1</v>
      </c>
      <c r="DE23">
        <f>VLOOKUP($B23,'Raw Stats'!$BC$3:$BR$5288,16,FALSE)</f>
        <v>58</v>
      </c>
      <c r="DG23">
        <f>VLOOKUP($B23,'Raw Stats'!$AK$3:$AZ$528,3,FALSE)</f>
        <v>61</v>
      </c>
      <c r="DH23">
        <f>VLOOKUP($B23,'Raw Stats'!$AK$3:$AZ$528,4,FALSE)</f>
        <v>9</v>
      </c>
      <c r="DI23">
        <f>VLOOKUP($B23,'Raw Stats'!$AK$3:$AZ$528,5,FALSE)</f>
        <v>18</v>
      </c>
      <c r="DJ23">
        <f>VLOOKUP($B23,'Raw Stats'!$AK$3:$AZ$528,6,FALSE)</f>
        <v>27</v>
      </c>
      <c r="DK23">
        <f>VLOOKUP($B23,'Raw Stats'!$AK$3:$AZ$528,7,FALSE)</f>
        <v>0</v>
      </c>
      <c r="DL23">
        <f>VLOOKUP($B23,'Raw Stats'!$AK$3:$AZ$528,8,FALSE)</f>
        <v>75</v>
      </c>
      <c r="DM23">
        <f>VLOOKUP($B23,'Raw Stats'!$AK$3:$AZ$528,9,FALSE)</f>
        <v>84</v>
      </c>
      <c r="DN23">
        <f>VLOOKUP($B23,'Raw Stats'!$AK$3:$AZ$528,10,FALSE)</f>
        <v>127</v>
      </c>
      <c r="DO23">
        <f>VLOOKUP($B23,'Raw Stats'!$AK$3:$AZ$528,11,FALSE)+VLOOKUP($B23,'Raw Stats'!$AK$3:$AZ$528,12,FALSE)</f>
        <v>10</v>
      </c>
      <c r="DP23">
        <f>VLOOKUP($B23,'Raw Stats'!$AK$3:$AZ$528,13,FALSE)+VLOOKUP($B23,'Raw Stats'!$AK$3:$AZ$528,14,FALSE)</f>
        <v>1</v>
      </c>
      <c r="DQ23">
        <f>VLOOKUP($B23,'Raw Stats'!$AK$3:$AZ$528,15,FALSE)</f>
        <v>0</v>
      </c>
      <c r="DR23">
        <f>VLOOKUP($B23,'Raw Stats'!$AK$3:$AZ$528,16,FALSE)</f>
        <v>125</v>
      </c>
      <c r="DT23">
        <f>VLOOKUP($B23,'Raw Stats'!$S$3:$AH$528,3,FALSE)</f>
        <v>82</v>
      </c>
      <c r="DU23">
        <f>VLOOKUP($B23,'Raw Stats'!$S$3:$AH$528,4,FALSE)</f>
        <v>8</v>
      </c>
      <c r="DV23">
        <f>VLOOKUP($B23,'Raw Stats'!$S$3:$AH$528,5,FALSE)</f>
        <v>35</v>
      </c>
      <c r="DW23">
        <f>VLOOKUP($B23,'Raw Stats'!$S$3:$AH$528,6,FALSE)</f>
        <v>43</v>
      </c>
      <c r="DX23">
        <f>VLOOKUP($B23,'Raw Stats'!$S$3:$AH$528,7,FALSE)</f>
        <v>-8</v>
      </c>
      <c r="DY23">
        <f>VLOOKUP($B23,'Raw Stats'!$S$3:$AH$528,8,FALSE)</f>
        <v>67</v>
      </c>
      <c r="DZ23">
        <f>VLOOKUP($B23,'Raw Stats'!$S$3:$AH$528,9,FALSE)</f>
        <v>140</v>
      </c>
      <c r="EA23">
        <f>VLOOKUP($B23,'Raw Stats'!$S$3:$AH$528,10,FALSE)</f>
        <v>193</v>
      </c>
      <c r="EB23">
        <f>VLOOKUP($B23,'Raw Stats'!$S$3:$AH$528,11,FALSE)+VLOOKUP($B23,'Raw Stats'!$S$3:$AH$528,12,FALSE)</f>
        <v>25</v>
      </c>
      <c r="EC23">
        <f>VLOOKUP($B23,'Raw Stats'!$S$3:$AH$528,13,FALSE)+VLOOKUP($B23,'Raw Stats'!$S$3:$AH$528,14,FALSE)</f>
        <v>0</v>
      </c>
      <c r="ED23">
        <f>VLOOKUP($B23,'Raw Stats'!$S$3:$AH$528,15,FALSE)</f>
        <v>1</v>
      </c>
      <c r="EE23">
        <f>VLOOKUP($B23,'Raw Stats'!$S$3:$AH$528,16,FALSE)</f>
        <v>165</v>
      </c>
    </row>
    <row r="24" spans="1:135" x14ac:dyDescent="0.2">
      <c r="A24">
        <v>2</v>
      </c>
      <c r="B24" t="s">
        <v>703</v>
      </c>
      <c r="C24">
        <f t="shared" si="0"/>
        <v>0.85042805985097347</v>
      </c>
      <c r="D24">
        <f t="shared" si="1"/>
        <v>0.99988776524040812</v>
      </c>
      <c r="E24">
        <f t="shared" si="2"/>
        <v>0.89384342140515793</v>
      </c>
      <c r="F24">
        <f t="shared" si="3"/>
        <v>0.91272952206983682</v>
      </c>
      <c r="G24">
        <f t="shared" si="4"/>
        <v>1.0452217823503125</v>
      </c>
      <c r="H24">
        <v>0.93</v>
      </c>
      <c r="I24" s="29">
        <f t="shared" si="5"/>
        <v>1.5000000000000013</v>
      </c>
      <c r="J24" s="29">
        <f t="shared" si="6"/>
        <v>3.0000000000000027</v>
      </c>
      <c r="K24">
        <f>BT24*'Value Calculations'!$D$3</f>
        <v>3.2618834290083032</v>
      </c>
      <c r="L24">
        <f>BU24*'Value Calculations'!$D$4</f>
        <v>8.4659303051608976</v>
      </c>
      <c r="M24">
        <f>BV24*'Value Calculations'!$D$5</f>
        <v>9.021495571799333</v>
      </c>
      <c r="N24">
        <f>BW24*'Value Calculations'!$D$6</f>
        <v>-1.6258441149517171</v>
      </c>
      <c r="O24">
        <f>BX24*'Value Calculations'!$D$7</f>
        <v>3.8669345904020833</v>
      </c>
      <c r="P24">
        <f>BY24*'Value Calculations'!$D$8</f>
        <v>8.2675171360020769</v>
      </c>
      <c r="Q24">
        <f>BZ24*'Value Calculations'!$D$9</f>
        <v>10.202153094338854</v>
      </c>
      <c r="R24">
        <f>CA24*'Value Calculations'!$D$10</f>
        <v>5.4797471111430704</v>
      </c>
      <c r="S24">
        <f>CB24*'Value Calculations'!$D$11</f>
        <v>0</v>
      </c>
      <c r="T24">
        <f>CC24*'Value Calculations'!$D$12</f>
        <v>1.6277654791788281</v>
      </c>
      <c r="U24">
        <f>CD24*'Value Calculations'!$D$13</f>
        <v>10.111953527635443</v>
      </c>
      <c r="W24">
        <f>CH24*'Value Calculations'!$D$3</f>
        <v>2.8541480003822652</v>
      </c>
      <c r="X24">
        <f>CI24*'Value Calculations'!$D$4</f>
        <v>14.326958977964598</v>
      </c>
      <c r="Y24">
        <f>CJ24*'Value Calculations'!$D$5</f>
        <v>13.532243357698999</v>
      </c>
      <c r="Z24">
        <f>CK24*'Value Calculations'!$D$6</f>
        <v>0</v>
      </c>
      <c r="AA24">
        <f>CL24*'Value Calculations'!$D$7</f>
        <v>5.3609775003301614</v>
      </c>
      <c r="AB24">
        <f>CM24*'Value Calculations'!$D$8</f>
        <v>7.261036789010519</v>
      </c>
      <c r="AC24">
        <f>CN24*'Value Calculations'!$D$9</f>
        <v>9.1945330356387203</v>
      </c>
      <c r="AD24">
        <f>CO24*'Value Calculations'!$D$10</f>
        <v>10.228861274133731</v>
      </c>
      <c r="AE24">
        <f>CP24*'Value Calculations'!$D$11</f>
        <v>0</v>
      </c>
      <c r="AF24">
        <f>CQ24*'Value Calculations'!$D$12</f>
        <v>0.81388273958941404</v>
      </c>
      <c r="AG24">
        <f>CR24*'Value Calculations'!$D$13</f>
        <v>11.418940718282201</v>
      </c>
      <c r="AI24">
        <f>CU24*'Value Calculations'!$D$3</f>
        <v>2.0386771431301893</v>
      </c>
      <c r="AJ24">
        <f>CV24*'Value Calculations'!$D$4</f>
        <v>2.9305143364018491</v>
      </c>
      <c r="AK24">
        <f>CW24*'Value Calculations'!$D$5</f>
        <v>3.7147334707409017</v>
      </c>
      <c r="AL24">
        <f>CX24*'Value Calculations'!$D$6</f>
        <v>-0.12506493191936285</v>
      </c>
      <c r="AM24">
        <f>CY24*'Value Calculations'!$D$7</f>
        <v>1.318273155818892</v>
      </c>
      <c r="AN24">
        <f>CZ24*'Value Calculations'!$D$8</f>
        <v>3.810247027896609</v>
      </c>
      <c r="AO24">
        <f>DA24*'Value Calculations'!$D$9</f>
        <v>6.0457203522008029</v>
      </c>
      <c r="AP24">
        <f>DB24*'Value Calculations'!$D$10</f>
        <v>1.8265823703810236</v>
      </c>
      <c r="AQ24">
        <f>DC24*'Value Calculations'!$D$11</f>
        <v>0.9907141480249374</v>
      </c>
      <c r="AR24">
        <f>DD24*'Value Calculations'!$D$12</f>
        <v>0</v>
      </c>
      <c r="AS24">
        <f>DE24*'Value Calculations'!$D$13</f>
        <v>4.264905569478894</v>
      </c>
      <c r="AU24">
        <f>DH24*'Value Calculations'!$D$3</f>
        <v>2.4464125717562273</v>
      </c>
      <c r="AV24">
        <f>DI24*'Value Calculations'!$D$4</f>
        <v>6.8378667849376482</v>
      </c>
      <c r="AW24">
        <f>DJ24*'Value Calculations'!$D$5</f>
        <v>7.1641288364288815</v>
      </c>
      <c r="AX24">
        <f>DK24*'Value Calculations'!$D$6</f>
        <v>-1.6258441149517171</v>
      </c>
      <c r="AY24">
        <f>DL24*'Value Calculations'!$D$7</f>
        <v>3.2517404510199337</v>
      </c>
      <c r="AZ24">
        <f>DM24*'Value Calculations'!$D$8</f>
        <v>3.5945726678269896</v>
      </c>
      <c r="BA24">
        <f>DN24*'Value Calculations'!$D$9</f>
        <v>9.3204855429762379</v>
      </c>
      <c r="BB24">
        <f>DO24*'Value Calculations'!$D$10</f>
        <v>4.3837976889144565</v>
      </c>
      <c r="BC24">
        <f>DP24*'Value Calculations'!$D$11</f>
        <v>0</v>
      </c>
      <c r="BD24">
        <f>DQ24*'Value Calculations'!$D$12</f>
        <v>1.6277654791788281</v>
      </c>
      <c r="BE24">
        <f>DR24*'Value Calculations'!$D$13</f>
        <v>6.810091151264686</v>
      </c>
      <c r="BG24">
        <f>DU24*'Value Calculations'!$D$3</f>
        <v>4.0773542862603787</v>
      </c>
      <c r="BH24">
        <f>DV24*'Value Calculations'!$D$4</f>
        <v>13.350120865830647</v>
      </c>
      <c r="BI24">
        <f>DW24*'Value Calculations'!$D$5</f>
        <v>13.532243357698999</v>
      </c>
      <c r="BJ24">
        <f>DX24*'Value Calculations'!$D$6</f>
        <v>-1.75090904687108</v>
      </c>
      <c r="BK24">
        <f>DY24*'Value Calculations'!$D$7</f>
        <v>3.3396253280745265</v>
      </c>
      <c r="BL24">
        <f>DZ24*'Value Calculations'!$D$8</f>
        <v>7.7642769625062975</v>
      </c>
      <c r="BM24">
        <f>EA24*'Value Calculations'!$D$9</f>
        <v>14.988348373164492</v>
      </c>
      <c r="BN24">
        <f>EB24*'Value Calculations'!$D$10</f>
        <v>10.594177748209937</v>
      </c>
      <c r="BO24">
        <f>EC24*'Value Calculations'!$D$11</f>
        <v>0</v>
      </c>
      <c r="BP24">
        <f>ED24*'Value Calculations'!$D$12</f>
        <v>1.6277654791788281</v>
      </c>
      <c r="BQ24">
        <f>EE24*'Value Calculations'!$D$13</f>
        <v>10.868630322220408</v>
      </c>
      <c r="BS24">
        <f>VLOOKUP($B24,'Raw Stats'!$CM$3:$DC$528,3,FALSE)</f>
        <v>69</v>
      </c>
      <c r="BT24">
        <f>VLOOKUP($B24,'Raw Stats'!$CM$3:$DC$528,4,FALSE)</f>
        <v>8</v>
      </c>
      <c r="BU24">
        <f>VLOOKUP($B24,'Raw Stats'!$CM$3:$DC$528,5,FALSE)</f>
        <v>26</v>
      </c>
      <c r="BV24">
        <f>VLOOKUP($B24,'Raw Stats'!$CM$3:$DC$528,6,FALSE)</f>
        <v>34</v>
      </c>
      <c r="BW24">
        <f>VLOOKUP($B24,'Raw Stats'!$CM$3:$DC$528,7,FALSE)</f>
        <v>-13</v>
      </c>
      <c r="BX24">
        <f>VLOOKUP($B24,'Raw Stats'!$CM$3:$DC$528,8,FALSE)</f>
        <v>44</v>
      </c>
      <c r="BY24">
        <f>VLOOKUP($B24,'Raw Stats'!$CM$3:$DC$528,9,FALSE)</f>
        <v>115</v>
      </c>
      <c r="BZ24">
        <f>VLOOKUP($B24,'Raw Stats'!$CM$3:$DC$528,10,FALSE)</f>
        <v>81</v>
      </c>
      <c r="CA24">
        <f>VLOOKUP($B24,'Raw Stats'!$CM$3:$DC$528,11,FALSE)+VLOOKUP($B24,'Raw Stats'!$CM$3:$DC$528,12,FALSE)</f>
        <v>15</v>
      </c>
      <c r="CB24">
        <f>VLOOKUP($B24,'Raw Stats'!$CM$3:$DC$528,13,FALSE)+VLOOKUP($B24,'Raw Stats'!$CM$3:$DC$528,14,FALSE)</f>
        <v>0</v>
      </c>
      <c r="CC24">
        <f>VLOOKUP($B24,'Raw Stats'!$CM$3:$DC$528,15,FALSE)</f>
        <v>2</v>
      </c>
      <c r="CD24">
        <f>VLOOKUP($B24,'Raw Stats'!$CM$3:$DC$528,16,FALSE)</f>
        <v>147</v>
      </c>
      <c r="CF24" s="29">
        <f t="shared" si="7"/>
        <v>3.0000000000000027E-2</v>
      </c>
      <c r="CG24">
        <f>VLOOKUP($B24,'Raw Stats'!$BU$3:$CJ$528,3,FALSE)</f>
        <v>75</v>
      </c>
      <c r="CH24">
        <f>VLOOKUP($B24,'Raw Stats'!$BU$3:$CJ$528,4,FALSE)</f>
        <v>7</v>
      </c>
      <c r="CI24">
        <f>VLOOKUP($B24,'Raw Stats'!$BU$3:$CJ$5288,5,FALSE)</f>
        <v>44</v>
      </c>
      <c r="CJ24">
        <f>VLOOKUP($B24,'Raw Stats'!$BU$3:$CJ$528,6,FALSE)</f>
        <v>51</v>
      </c>
      <c r="CK24">
        <f>VLOOKUP($B24,'Raw Stats'!$BU$3:$CJ$528,7,FALSE)</f>
        <v>0</v>
      </c>
      <c r="CL24">
        <f>VLOOKUP($B24,'Raw Stats'!$BU$3:$CJ$528,8,FALSE)</f>
        <v>61</v>
      </c>
      <c r="CM24">
        <f>VLOOKUP($B24,'Raw Stats'!$BU$3:$CJ$528,9,FALSE)</f>
        <v>101</v>
      </c>
      <c r="CN24">
        <f>VLOOKUP($B24,'Raw Stats'!$BU$3:$CJ$528,10,FALSE)</f>
        <v>73</v>
      </c>
      <c r="CO24">
        <f>VLOOKUP($B24,'Raw Stats'!$BU$3:$CJ$528,11,FALSE)+VLOOKUP($B24,'Raw Stats'!$BU$3:$CJ$528,12,FALSE)</f>
        <v>28</v>
      </c>
      <c r="CP24">
        <f>VLOOKUP($B24,'Raw Stats'!$BU$3:$CJ$528,13,FALSE)+VLOOKUP($B24,'Raw Stats'!$BU$3:$CJ$528,14,FALSE)</f>
        <v>0</v>
      </c>
      <c r="CQ24">
        <f>VLOOKUP($B24,'Raw Stats'!$BU$3:$CJ$528,15,FALSE)</f>
        <v>1</v>
      </c>
      <c r="CR24">
        <f>VLOOKUP($B24,'Raw Stats'!$BU$3:$CJ$528,16,FALSE)</f>
        <v>166</v>
      </c>
      <c r="CT24">
        <f>VLOOKUP($B24,'Raw Stats'!$BC$3:$BR$528,3,FALSE)</f>
        <v>30</v>
      </c>
      <c r="CU24">
        <f>VLOOKUP($B24,'Raw Stats'!$BC$3:$BR$528,4,FALSE)</f>
        <v>5</v>
      </c>
      <c r="CV24">
        <f>VLOOKUP($B24,'Raw Stats'!$BC$3:$BR$5288,5,FALSE)</f>
        <v>9</v>
      </c>
      <c r="CW24">
        <f>VLOOKUP($B24,'Raw Stats'!$BC$3:$BR$52888,6,FALSE)</f>
        <v>14</v>
      </c>
      <c r="CX24">
        <f>VLOOKUP($B24,'Raw Stats'!$BC$3:$BR$5288,7,FALSE)</f>
        <v>-1</v>
      </c>
      <c r="CY24">
        <f>VLOOKUP($B24,'Raw Stats'!$BC$3:$BR$5288,8,FALSE)</f>
        <v>15</v>
      </c>
      <c r="CZ24">
        <f>VLOOKUP($B24,'Raw Stats'!$BC$3:$BR$5288,9,FALSE)</f>
        <v>53</v>
      </c>
      <c r="DA24">
        <f>VLOOKUP($B24,'Raw Stats'!$BC$3:$BR$5288,10,FALSE)</f>
        <v>48</v>
      </c>
      <c r="DB24">
        <f>VLOOKUP($B24,'Raw Stats'!$BC$3:$BR$5288,11,FALSE)+VLOOKUP($B24,'Raw Stats'!$BC$3:$BR$5288,12,FALSE)</f>
        <v>5</v>
      </c>
      <c r="DC24">
        <f>VLOOKUP($B24,'Raw Stats'!$BC$3:$BR$5288,13,FALSE)+VLOOKUP($B24,'Raw Stats'!$BC$3:$BR$5288,14,FALSE)</f>
        <v>1</v>
      </c>
      <c r="DD24">
        <f>VLOOKUP($B24,'Raw Stats'!$BC$3:$BR$5288,15,FALSE)</f>
        <v>0</v>
      </c>
      <c r="DE24">
        <f>VLOOKUP($B24,'Raw Stats'!$BC$3:$BR$5288,16,FALSE)</f>
        <v>62</v>
      </c>
      <c r="DG24">
        <f>VLOOKUP($B24,'Raw Stats'!$AK$3:$AZ$528,3,FALSE)</f>
        <v>48</v>
      </c>
      <c r="DH24">
        <f>VLOOKUP($B24,'Raw Stats'!$AK$3:$AZ$528,4,FALSE)</f>
        <v>6</v>
      </c>
      <c r="DI24">
        <f>VLOOKUP($B24,'Raw Stats'!$AK$3:$AZ$528,5,FALSE)</f>
        <v>21</v>
      </c>
      <c r="DJ24">
        <f>VLOOKUP($B24,'Raw Stats'!$AK$3:$AZ$528,6,FALSE)</f>
        <v>27</v>
      </c>
      <c r="DK24">
        <f>VLOOKUP($B24,'Raw Stats'!$AK$3:$AZ$528,7,FALSE)</f>
        <v>-13</v>
      </c>
      <c r="DL24">
        <f>VLOOKUP($B24,'Raw Stats'!$AK$3:$AZ$528,8,FALSE)</f>
        <v>37</v>
      </c>
      <c r="DM24">
        <f>VLOOKUP($B24,'Raw Stats'!$AK$3:$AZ$528,9,FALSE)</f>
        <v>50</v>
      </c>
      <c r="DN24">
        <f>VLOOKUP($B24,'Raw Stats'!$AK$3:$AZ$528,10,FALSE)</f>
        <v>74</v>
      </c>
      <c r="DO24">
        <f>VLOOKUP($B24,'Raw Stats'!$AK$3:$AZ$528,11,FALSE)+VLOOKUP($B24,'Raw Stats'!$AK$3:$AZ$528,12,FALSE)</f>
        <v>12</v>
      </c>
      <c r="DP24">
        <f>VLOOKUP($B24,'Raw Stats'!$AK$3:$AZ$528,13,FALSE)+VLOOKUP($B24,'Raw Stats'!$AK$3:$AZ$528,14,FALSE)</f>
        <v>0</v>
      </c>
      <c r="DQ24">
        <f>VLOOKUP($B24,'Raw Stats'!$AK$3:$AZ$528,15,FALSE)</f>
        <v>2</v>
      </c>
      <c r="DR24">
        <f>VLOOKUP($B24,'Raw Stats'!$AK$3:$AZ$528,16,FALSE)</f>
        <v>99</v>
      </c>
      <c r="DT24">
        <f>VLOOKUP($B24,'Raw Stats'!$S$3:$AH$528,3,FALSE)</f>
        <v>75</v>
      </c>
      <c r="DU24">
        <f>VLOOKUP($B24,'Raw Stats'!$S$3:$AH$528,4,FALSE)</f>
        <v>10</v>
      </c>
      <c r="DV24">
        <f>VLOOKUP($B24,'Raw Stats'!$S$3:$AH$528,5,FALSE)</f>
        <v>41</v>
      </c>
      <c r="DW24">
        <f>VLOOKUP($B24,'Raw Stats'!$S$3:$AH$528,6,FALSE)</f>
        <v>51</v>
      </c>
      <c r="DX24">
        <f>VLOOKUP($B24,'Raw Stats'!$S$3:$AH$528,7,FALSE)</f>
        <v>-14</v>
      </c>
      <c r="DY24">
        <f>VLOOKUP($B24,'Raw Stats'!$S$3:$AH$528,8,FALSE)</f>
        <v>38</v>
      </c>
      <c r="DZ24">
        <f>VLOOKUP($B24,'Raw Stats'!$S$3:$AH$528,9,FALSE)</f>
        <v>108</v>
      </c>
      <c r="EA24">
        <f>VLOOKUP($B24,'Raw Stats'!$S$3:$AH$528,10,FALSE)</f>
        <v>119</v>
      </c>
      <c r="EB24">
        <f>VLOOKUP($B24,'Raw Stats'!$S$3:$AH$528,11,FALSE)+VLOOKUP($B24,'Raw Stats'!$S$3:$AH$528,12,FALSE)</f>
        <v>29</v>
      </c>
      <c r="EC24">
        <f>VLOOKUP($B24,'Raw Stats'!$S$3:$AH$528,13,FALSE)+VLOOKUP($B24,'Raw Stats'!$S$3:$AH$528,14,FALSE)</f>
        <v>0</v>
      </c>
      <c r="ED24">
        <f>VLOOKUP($B24,'Raw Stats'!$S$3:$AH$528,15,FALSE)</f>
        <v>2</v>
      </c>
      <c r="EE24">
        <f>VLOOKUP($B24,'Raw Stats'!$S$3:$AH$528,16,FALSE)</f>
        <v>158</v>
      </c>
    </row>
    <row r="25" spans="1:135" x14ac:dyDescent="0.2">
      <c r="A25">
        <v>1.9</v>
      </c>
      <c r="B25" t="s">
        <v>704</v>
      </c>
      <c r="C25">
        <f t="shared" si="0"/>
        <v>0.95364333988442973</v>
      </c>
      <c r="D25">
        <f t="shared" si="1"/>
        <v>0.90988861409420774</v>
      </c>
      <c r="E25">
        <f t="shared" si="2"/>
        <v>1.181423217550241</v>
      </c>
      <c r="F25" t="e">
        <f t="shared" si="3"/>
        <v>#N/A</v>
      </c>
      <c r="G25">
        <f t="shared" si="4"/>
        <v>1.1039817778028045</v>
      </c>
      <c r="H25">
        <v>0.93</v>
      </c>
      <c r="I25" s="29">
        <f t="shared" si="5"/>
        <v>1.578947368421054</v>
      </c>
      <c r="J25" s="29">
        <f t="shared" si="6"/>
        <v>3.0000000000000027</v>
      </c>
      <c r="K25">
        <f>BT25*'Value Calculations'!$D$3</f>
        <v>4.0773542862603787</v>
      </c>
      <c r="L25">
        <f>BU25*'Value Calculations'!$D$4</f>
        <v>11.396444641562747</v>
      </c>
      <c r="M25">
        <f>BV25*'Value Calculations'!$D$5</f>
        <v>11.94021472738147</v>
      </c>
      <c r="N25">
        <f>BW25*'Value Calculations'!$D$6</f>
        <v>1.8759739787904428</v>
      </c>
      <c r="O25">
        <f>BX25*'Value Calculations'!$D$7</f>
        <v>2.9880858198561553</v>
      </c>
      <c r="P25">
        <f>BY25*'Value Calculations'!$D$8</f>
        <v>5.8950991752362629</v>
      </c>
      <c r="Q25">
        <f>BZ25*'Value Calculations'!$D$9</f>
        <v>11.713583182389055</v>
      </c>
      <c r="R25">
        <f>CA25*'Value Calculations'!$D$10</f>
        <v>6.2103800592954803</v>
      </c>
      <c r="S25">
        <f>CB25*'Value Calculations'!$D$11</f>
        <v>0</v>
      </c>
      <c r="T25">
        <f>CC25*'Value Calculations'!$D$12</f>
        <v>1.6277654791788281</v>
      </c>
      <c r="U25">
        <f>CD25*'Value Calculations'!$D$13</f>
        <v>10.937419121728132</v>
      </c>
      <c r="W25">
        <f>CH25*'Value Calculations'!$D$3</f>
        <v>3.6696188576343411</v>
      </c>
      <c r="X25">
        <f>CI25*'Value Calculations'!$D$4</f>
        <v>9.4427684172948485</v>
      </c>
      <c r="Y25">
        <f>CJ25*'Value Calculations'!$D$5</f>
        <v>10.082847992011018</v>
      </c>
      <c r="Z25">
        <f>CK25*'Value Calculations'!$D$6</f>
        <v>-2.0010389107098057</v>
      </c>
      <c r="AA25">
        <f>CL25*'Value Calculations'!$D$7</f>
        <v>5.6246321314939394</v>
      </c>
      <c r="AB25">
        <f>CM25*'Value Calculations'!$D$8</f>
        <v>4.4572701081054671</v>
      </c>
      <c r="AC25">
        <f>CN25*'Value Calculations'!$D$9</f>
        <v>13.476918285114291</v>
      </c>
      <c r="AD25">
        <f>CO25*'Value Calculations'!$D$10</f>
        <v>5.4797471111430704</v>
      </c>
      <c r="AE25">
        <f>CP25*'Value Calculations'!$D$11</f>
        <v>0</v>
      </c>
      <c r="AF25">
        <f>CQ25*'Value Calculations'!$D$12</f>
        <v>1.6277654791788281</v>
      </c>
      <c r="AG25">
        <f>CR25*'Value Calculations'!$D$13</f>
        <v>11.831673515328545</v>
      </c>
      <c r="AI25">
        <f>CU25*'Value Calculations'!$D$3</f>
        <v>4.8928251435124546</v>
      </c>
      <c r="AJ25">
        <f>CV25*'Value Calculations'!$D$4</f>
        <v>4.5585778566250994</v>
      </c>
      <c r="AK25">
        <f>CW25*'Value Calculations'!$D$5</f>
        <v>6.8987907313759607</v>
      </c>
      <c r="AL25">
        <f>CX25*'Value Calculations'!$D$6</f>
        <v>-0.37519479575808856</v>
      </c>
      <c r="AM25">
        <f>CY25*'Value Calculations'!$D$7</f>
        <v>1.7576975410918561</v>
      </c>
      <c r="AN25">
        <f>CZ25*'Value Calculations'!$D$8</f>
        <v>2.5880923208354325</v>
      </c>
      <c r="AO25">
        <f>DA25*'Value Calculations'!$D$9</f>
        <v>7.6831029475885204</v>
      </c>
      <c r="AP25">
        <f>DB25*'Value Calculations'!$D$10</f>
        <v>5.1144306370668655</v>
      </c>
      <c r="AQ25">
        <f>DC25*'Value Calculations'!$D$11</f>
        <v>0</v>
      </c>
      <c r="AR25">
        <f>DD25*'Value Calculations'!$D$12</f>
        <v>1.6277654791788281</v>
      </c>
      <c r="AS25">
        <f>DE25*'Value Calculations'!$D$13</f>
        <v>6.6037247527415133</v>
      </c>
      <c r="AU25" t="e">
        <f>DH25*'Value Calculations'!$D$3</f>
        <v>#N/A</v>
      </c>
      <c r="AV25" t="e">
        <f>DI25*'Value Calculations'!$D$4</f>
        <v>#N/A</v>
      </c>
      <c r="AW25" t="e">
        <f>DJ25*'Value Calculations'!$D$5</f>
        <v>#N/A</v>
      </c>
      <c r="AX25" t="e">
        <f>DK25*'Value Calculations'!$D$6</f>
        <v>#N/A</v>
      </c>
      <c r="AY25" t="e">
        <f>DL25*'Value Calculations'!$D$7</f>
        <v>#N/A</v>
      </c>
      <c r="AZ25" t="e">
        <f>DM25*'Value Calculations'!$D$8</f>
        <v>#N/A</v>
      </c>
      <c r="BA25" t="e">
        <f>DN25*'Value Calculations'!$D$9</f>
        <v>#N/A</v>
      </c>
      <c r="BB25" t="e">
        <f>DO25*'Value Calculations'!$D$10</f>
        <v>#N/A</v>
      </c>
      <c r="BC25" t="e">
        <f>DP25*'Value Calculations'!$D$11</f>
        <v>#N/A</v>
      </c>
      <c r="BD25" t="e">
        <f>DQ25*'Value Calculations'!$D$12</f>
        <v>#N/A</v>
      </c>
      <c r="BE25" t="e">
        <f>DR25*'Value Calculations'!$D$13</f>
        <v>#N/A</v>
      </c>
      <c r="BG25">
        <f>DU25*'Value Calculations'!$D$3</f>
        <v>3.2618834290083032</v>
      </c>
      <c r="BH25">
        <f>DV25*'Value Calculations'!$D$4</f>
        <v>5.2098032647143988</v>
      </c>
      <c r="BI25">
        <f>DW25*'Value Calculations'!$D$5</f>
        <v>6.3681145212701171</v>
      </c>
      <c r="BJ25">
        <f>DX25*'Value Calculations'!$D$6</f>
        <v>0.75038959151617712</v>
      </c>
      <c r="BK25">
        <f>DY25*'Value Calculations'!$D$7</f>
        <v>4.2184740986204545</v>
      </c>
      <c r="BL25">
        <f>DZ25*'Value Calculations'!$D$8</f>
        <v>7.1891453356539792</v>
      </c>
      <c r="BM25">
        <f>EA25*'Value Calculations'!$D$9</f>
        <v>13.728823299789322</v>
      </c>
      <c r="BN25">
        <f>EB25*'Value Calculations'!$D$10</f>
        <v>3.6531647407620471</v>
      </c>
      <c r="BO25">
        <f>EC25*'Value Calculations'!$D$11</f>
        <v>0.9907141480249374</v>
      </c>
      <c r="BP25">
        <f>ED25*'Value Calculations'!$D$12</f>
        <v>0.81388273958941404</v>
      </c>
      <c r="BQ25">
        <f>EE25*'Value Calculations'!$D$13</f>
        <v>7.9107119433882715</v>
      </c>
      <c r="BS25">
        <f>VLOOKUP($B25,'Raw Stats'!$CM$3:$DC$528,3,FALSE)</f>
        <v>72</v>
      </c>
      <c r="BT25">
        <f>VLOOKUP($B25,'Raw Stats'!$CM$3:$DC$528,4,FALSE)</f>
        <v>10</v>
      </c>
      <c r="BU25">
        <f>VLOOKUP($B25,'Raw Stats'!$CM$3:$DC$528,5,FALSE)</f>
        <v>35</v>
      </c>
      <c r="BV25">
        <f>VLOOKUP($B25,'Raw Stats'!$CM$3:$DC$528,6,FALSE)</f>
        <v>45</v>
      </c>
      <c r="BW25">
        <f>VLOOKUP($B25,'Raw Stats'!$CM$3:$DC$528,7,FALSE)</f>
        <v>15</v>
      </c>
      <c r="BX25">
        <f>VLOOKUP($B25,'Raw Stats'!$CM$3:$DC$528,8,FALSE)</f>
        <v>34</v>
      </c>
      <c r="BY25">
        <f>VLOOKUP($B25,'Raw Stats'!$CM$3:$DC$528,9,FALSE)</f>
        <v>82</v>
      </c>
      <c r="BZ25">
        <f>VLOOKUP($B25,'Raw Stats'!$CM$3:$DC$528,10,FALSE)</f>
        <v>93</v>
      </c>
      <c r="CA25">
        <f>VLOOKUP($B25,'Raw Stats'!$CM$3:$DC$528,11,FALSE)+VLOOKUP($B25,'Raw Stats'!$CM$3:$DC$528,12,FALSE)</f>
        <v>17</v>
      </c>
      <c r="CB25">
        <f>VLOOKUP($B25,'Raw Stats'!$CM$3:$DC$528,13,FALSE)+VLOOKUP($B25,'Raw Stats'!$CM$3:$DC$528,14,FALSE)</f>
        <v>0</v>
      </c>
      <c r="CC25">
        <f>VLOOKUP($B25,'Raw Stats'!$CM$3:$DC$528,15,FALSE)</f>
        <v>2</v>
      </c>
      <c r="CD25">
        <f>VLOOKUP($B25,'Raw Stats'!$CM$3:$DC$528,16,FALSE)</f>
        <v>159</v>
      </c>
      <c r="CF25" s="29">
        <f t="shared" si="7"/>
        <v>3.0000000000000027E-2</v>
      </c>
      <c r="CG25">
        <f>VLOOKUP($B25,'Raw Stats'!$BU$3:$CJ$528,3,FALSE)</f>
        <v>70</v>
      </c>
      <c r="CH25">
        <f>VLOOKUP($B25,'Raw Stats'!$BU$3:$CJ$528,4,FALSE)</f>
        <v>9</v>
      </c>
      <c r="CI25">
        <f>VLOOKUP($B25,'Raw Stats'!$BU$3:$CJ$5288,5,FALSE)</f>
        <v>29</v>
      </c>
      <c r="CJ25">
        <f>VLOOKUP($B25,'Raw Stats'!$BU$3:$CJ$528,6,FALSE)</f>
        <v>38</v>
      </c>
      <c r="CK25">
        <f>VLOOKUP($B25,'Raw Stats'!$BU$3:$CJ$528,7,FALSE)</f>
        <v>-16</v>
      </c>
      <c r="CL25">
        <f>VLOOKUP($B25,'Raw Stats'!$BU$3:$CJ$528,8,FALSE)</f>
        <v>64</v>
      </c>
      <c r="CM25">
        <f>VLOOKUP($B25,'Raw Stats'!$BU$3:$CJ$528,9,FALSE)</f>
        <v>62</v>
      </c>
      <c r="CN25">
        <f>VLOOKUP($B25,'Raw Stats'!$BU$3:$CJ$528,10,FALSE)</f>
        <v>107</v>
      </c>
      <c r="CO25">
        <f>VLOOKUP($B25,'Raw Stats'!$BU$3:$CJ$528,11,FALSE)+VLOOKUP($B25,'Raw Stats'!$BU$3:$CJ$528,12,FALSE)</f>
        <v>15</v>
      </c>
      <c r="CP25">
        <f>VLOOKUP($B25,'Raw Stats'!$BU$3:$CJ$528,13,FALSE)+VLOOKUP($B25,'Raw Stats'!$BU$3:$CJ$528,14,FALSE)</f>
        <v>0</v>
      </c>
      <c r="CQ25">
        <f>VLOOKUP($B25,'Raw Stats'!$BU$3:$CJ$528,15,FALSE)</f>
        <v>2</v>
      </c>
      <c r="CR25">
        <f>VLOOKUP($B25,'Raw Stats'!$BU$3:$CJ$528,16,FALSE)</f>
        <v>172</v>
      </c>
      <c r="CT25">
        <f>VLOOKUP($B25,'Raw Stats'!$BC$3:$BR$528,3,FALSE)</f>
        <v>35</v>
      </c>
      <c r="CU25">
        <f>VLOOKUP($B25,'Raw Stats'!$BC$3:$BR$528,4,FALSE)</f>
        <v>12</v>
      </c>
      <c r="CV25">
        <f>VLOOKUP($B25,'Raw Stats'!$BC$3:$BR$5288,5,FALSE)</f>
        <v>14</v>
      </c>
      <c r="CW25">
        <f>VLOOKUP($B25,'Raw Stats'!$BC$3:$BR$52888,6,FALSE)</f>
        <v>26</v>
      </c>
      <c r="CX25">
        <f>VLOOKUP($B25,'Raw Stats'!$BC$3:$BR$5288,7,FALSE)</f>
        <v>-3</v>
      </c>
      <c r="CY25">
        <f>VLOOKUP($B25,'Raw Stats'!$BC$3:$BR$5288,8,FALSE)</f>
        <v>20</v>
      </c>
      <c r="CZ25">
        <f>VLOOKUP($B25,'Raw Stats'!$BC$3:$BR$5288,9,FALSE)</f>
        <v>36</v>
      </c>
      <c r="DA25">
        <f>VLOOKUP($B25,'Raw Stats'!$BC$3:$BR$5288,10,FALSE)</f>
        <v>61</v>
      </c>
      <c r="DB25">
        <f>VLOOKUP($B25,'Raw Stats'!$BC$3:$BR$5288,11,FALSE)+VLOOKUP($B25,'Raw Stats'!$BC$3:$BR$5288,12,FALSE)</f>
        <v>14</v>
      </c>
      <c r="DC25">
        <f>VLOOKUP($B25,'Raw Stats'!$BC$3:$BR$5288,13,FALSE)+VLOOKUP($B25,'Raw Stats'!$BC$3:$BR$5288,14,FALSE)</f>
        <v>0</v>
      </c>
      <c r="DD25">
        <f>VLOOKUP($B25,'Raw Stats'!$BC$3:$BR$5288,15,FALSE)</f>
        <v>2</v>
      </c>
      <c r="DE25">
        <f>VLOOKUP($B25,'Raw Stats'!$BC$3:$BR$5288,16,FALSE)</f>
        <v>96</v>
      </c>
      <c r="DG25" t="e">
        <f>VLOOKUP($B25,'Raw Stats'!$AK$3:$AZ$528,3,FALSE)</f>
        <v>#N/A</v>
      </c>
      <c r="DH25" t="e">
        <f>VLOOKUP($B25,'Raw Stats'!$AK$3:$AZ$528,4,FALSE)</f>
        <v>#N/A</v>
      </c>
      <c r="DI25" t="e">
        <f>VLOOKUP($B25,'Raw Stats'!$AK$3:$AZ$528,5,FALSE)</f>
        <v>#N/A</v>
      </c>
      <c r="DJ25" t="e">
        <f>VLOOKUP($B25,'Raw Stats'!$AK$3:$AZ$528,6,FALSE)</f>
        <v>#N/A</v>
      </c>
      <c r="DK25" t="e">
        <f>VLOOKUP($B25,'Raw Stats'!$AK$3:$AZ$528,7,FALSE)</f>
        <v>#N/A</v>
      </c>
      <c r="DL25" t="e">
        <f>VLOOKUP($B25,'Raw Stats'!$AK$3:$AZ$528,8,FALSE)</f>
        <v>#N/A</v>
      </c>
      <c r="DM25" t="e">
        <f>VLOOKUP($B25,'Raw Stats'!$AK$3:$AZ$528,9,FALSE)</f>
        <v>#N/A</v>
      </c>
      <c r="DN25" t="e">
        <f>VLOOKUP($B25,'Raw Stats'!$AK$3:$AZ$528,10,FALSE)</f>
        <v>#N/A</v>
      </c>
      <c r="DO25" t="e">
        <f>VLOOKUP($B25,'Raw Stats'!$AK$3:$AZ$528,11,FALSE)+VLOOKUP($B25,'Raw Stats'!$AK$3:$AZ$528,12,FALSE)</f>
        <v>#N/A</v>
      </c>
      <c r="DP25" t="e">
        <f>VLOOKUP($B25,'Raw Stats'!$AK$3:$AZ$528,13,FALSE)+VLOOKUP($B25,'Raw Stats'!$AK$3:$AZ$528,14,FALSE)</f>
        <v>#N/A</v>
      </c>
      <c r="DQ25" t="e">
        <f>VLOOKUP($B25,'Raw Stats'!$AK$3:$AZ$528,15,FALSE)</f>
        <v>#N/A</v>
      </c>
      <c r="DR25" t="e">
        <f>VLOOKUP($B25,'Raw Stats'!$AK$3:$AZ$528,16,FALSE)</f>
        <v>#N/A</v>
      </c>
      <c r="DT25">
        <f>VLOOKUP($B25,'Raw Stats'!$S$3:$AH$528,3,FALSE)</f>
        <v>49</v>
      </c>
      <c r="DU25">
        <f>VLOOKUP($B25,'Raw Stats'!$S$3:$AH$528,4,FALSE)</f>
        <v>8</v>
      </c>
      <c r="DV25">
        <f>VLOOKUP($B25,'Raw Stats'!$S$3:$AH$528,5,FALSE)</f>
        <v>16</v>
      </c>
      <c r="DW25">
        <f>VLOOKUP($B25,'Raw Stats'!$S$3:$AH$528,6,FALSE)</f>
        <v>24</v>
      </c>
      <c r="DX25">
        <f>VLOOKUP($B25,'Raw Stats'!$S$3:$AH$528,7,FALSE)</f>
        <v>6</v>
      </c>
      <c r="DY25">
        <f>VLOOKUP($B25,'Raw Stats'!$S$3:$AH$528,8,FALSE)</f>
        <v>48</v>
      </c>
      <c r="DZ25">
        <f>VLOOKUP($B25,'Raw Stats'!$S$3:$AH$528,9,FALSE)</f>
        <v>100</v>
      </c>
      <c r="EA25">
        <f>VLOOKUP($B25,'Raw Stats'!$S$3:$AH$528,10,FALSE)</f>
        <v>109</v>
      </c>
      <c r="EB25">
        <f>VLOOKUP($B25,'Raw Stats'!$S$3:$AH$528,11,FALSE)+VLOOKUP($B25,'Raw Stats'!$S$3:$AH$528,12,FALSE)</f>
        <v>10</v>
      </c>
      <c r="EC25">
        <f>VLOOKUP($B25,'Raw Stats'!$S$3:$AH$528,13,FALSE)+VLOOKUP($B25,'Raw Stats'!$S$3:$AH$528,14,FALSE)</f>
        <v>1</v>
      </c>
      <c r="ED25">
        <f>VLOOKUP($B25,'Raw Stats'!$S$3:$AH$528,15,FALSE)</f>
        <v>1</v>
      </c>
      <c r="EE25">
        <f>VLOOKUP($B25,'Raw Stats'!$S$3:$AH$528,16,FALSE)</f>
        <v>115</v>
      </c>
    </row>
    <row r="26" spans="1:135" x14ac:dyDescent="0.2">
      <c r="A26">
        <v>1.8</v>
      </c>
      <c r="B26" t="s">
        <v>705</v>
      </c>
      <c r="C26">
        <f t="shared" si="0"/>
        <v>1.0011569945841834</v>
      </c>
      <c r="D26">
        <f t="shared" si="1"/>
        <v>1.0354191423305779</v>
      </c>
      <c r="E26">
        <f t="shared" si="2"/>
        <v>1.168537576994682</v>
      </c>
      <c r="F26">
        <f t="shared" si="3"/>
        <v>1.0846305357696826</v>
      </c>
      <c r="G26">
        <f t="shared" si="4"/>
        <v>1.1172662966923637</v>
      </c>
      <c r="H26">
        <v>0.93</v>
      </c>
      <c r="I26" s="29">
        <f t="shared" si="5"/>
        <v>1.6666666666666681</v>
      </c>
      <c r="J26" s="29">
        <f t="shared" si="6"/>
        <v>3.0000000000000027</v>
      </c>
      <c r="K26">
        <f>BT26*'Value Calculations'!$D$3</f>
        <v>1.2232062858781136</v>
      </c>
      <c r="L26">
        <f>BU26*'Value Calculations'!$D$4</f>
        <v>8.4659303051608976</v>
      </c>
      <c r="M26">
        <f>BV26*'Value Calculations'!$D$5</f>
        <v>7.6948050465347251</v>
      </c>
      <c r="N26">
        <f>BW26*'Value Calculations'!$D$6</f>
        <v>-1.3757142511129914</v>
      </c>
      <c r="O26">
        <f>BX26*'Value Calculations'!$D$7</f>
        <v>9.4915667218960227</v>
      </c>
      <c r="P26">
        <f>BY26*'Value Calculations'!$D$8</f>
        <v>11.933981257185605</v>
      </c>
      <c r="Q26">
        <f>BZ26*'Value Calculations'!$D$9</f>
        <v>15.870015924527108</v>
      </c>
      <c r="R26">
        <f>CA26*'Value Calculations'!$D$10</f>
        <v>5.4797471111430704</v>
      </c>
      <c r="S26">
        <f>CB26*'Value Calculations'!$D$11</f>
        <v>0.9907141480249374</v>
      </c>
      <c r="T26">
        <f>CC26*'Value Calculations'!$D$12</f>
        <v>0.81388273958941404</v>
      </c>
      <c r="U26">
        <f>CD26*'Value Calculations'!$D$13</f>
        <v>9.4928543320659244</v>
      </c>
      <c r="W26">
        <f>CH26*'Value Calculations'!$D$3</f>
        <v>3.2618834290083032</v>
      </c>
      <c r="X26">
        <f>CI26*'Value Calculations'!$D$4</f>
        <v>7.4890921930269485</v>
      </c>
      <c r="Y26">
        <f>CJ26*'Value Calculations'!$D$5</f>
        <v>8.2254812566405686</v>
      </c>
      <c r="Z26">
        <f>CK26*'Value Calculations'!$D$6</f>
        <v>0.25012986383872571</v>
      </c>
      <c r="AA26">
        <f>CL26*'Value Calculations'!$D$7</f>
        <v>12.655422295861364</v>
      </c>
      <c r="AB26">
        <f>CM26*'Value Calculations'!$D$8</f>
        <v>16.319359911934534</v>
      </c>
      <c r="AC26">
        <f>CN26*'Value Calculations'!$D$9</f>
        <v>19.64859114465261</v>
      </c>
      <c r="AD26">
        <f>CO26*'Value Calculations'!$D$10</f>
        <v>4.0184812148382516</v>
      </c>
      <c r="AE26">
        <f>CP26*'Value Calculations'!$D$11</f>
        <v>0.9907141480249374</v>
      </c>
      <c r="AF26">
        <f>CQ26*'Value Calculations'!$D$12</f>
        <v>0</v>
      </c>
      <c r="AG26">
        <f>CR26*'Value Calculations'!$D$13</f>
        <v>9.9743759286199936</v>
      </c>
      <c r="AI26">
        <f>CU26*'Value Calculations'!$D$3</f>
        <v>3.6696188576343411</v>
      </c>
      <c r="AJ26">
        <f>CV26*'Value Calculations'!$D$4</f>
        <v>6.1866413768483488</v>
      </c>
      <c r="AK26">
        <f>CW26*'Value Calculations'!$D$5</f>
        <v>7.4294669414818033</v>
      </c>
      <c r="AL26">
        <f>CX26*'Value Calculations'!$D$6</f>
        <v>-0.50025972767745142</v>
      </c>
      <c r="AM26">
        <f>CY26*'Value Calculations'!$D$7</f>
        <v>5.7125170085485326</v>
      </c>
      <c r="AN26">
        <f>CZ26*'Value Calculations'!$D$8</f>
        <v>9.4177803897067136</v>
      </c>
      <c r="AO26">
        <f>DA26*'Value Calculations'!$D$9</f>
        <v>11.461678167714023</v>
      </c>
      <c r="AP26">
        <f>DB26*'Value Calculations'!$D$10</f>
        <v>5.8450635852192754</v>
      </c>
      <c r="AQ26">
        <f>DC26*'Value Calculations'!$D$11</f>
        <v>0</v>
      </c>
      <c r="AR26">
        <f>DD26*'Value Calculations'!$D$12</f>
        <v>0.81388273958941404</v>
      </c>
      <c r="AS26">
        <f>DE26*'Value Calculations'!$D$13</f>
        <v>6.0534143566797205</v>
      </c>
      <c r="AU26">
        <f>DH26*'Value Calculations'!$D$3</f>
        <v>4.8928251435124546</v>
      </c>
      <c r="AV26">
        <f>DI26*'Value Calculations'!$D$4</f>
        <v>10.419606529428798</v>
      </c>
      <c r="AW26">
        <f>DJ26*'Value Calculations'!$D$5</f>
        <v>11.674876622328547</v>
      </c>
      <c r="AX26">
        <f>DK26*'Value Calculations'!$D$6</f>
        <v>-1.2506493191936285</v>
      </c>
      <c r="AY26">
        <f>DL26*'Value Calculations'!$D$7</f>
        <v>8.0854086890225378</v>
      </c>
      <c r="AZ26">
        <f>DM26*'Value Calculations'!$D$8</f>
        <v>15.384771018299515</v>
      </c>
      <c r="BA26">
        <f>DN26*'Value Calculations'!$D$9</f>
        <v>15.995968431864625</v>
      </c>
      <c r="BB26">
        <f>DO26*'Value Calculations'!$D$10</f>
        <v>8.0369624296765032</v>
      </c>
      <c r="BC26">
        <f>DP26*'Value Calculations'!$D$11</f>
        <v>0.9907141480249374</v>
      </c>
      <c r="BD26">
        <f>DQ26*'Value Calculations'!$D$12</f>
        <v>0.81388273958941404</v>
      </c>
      <c r="BE26">
        <f>DR26*'Value Calculations'!$D$13</f>
        <v>13.895337500560267</v>
      </c>
      <c r="BG26">
        <f>DU26*'Value Calculations'!$D$3</f>
        <v>3.2618834290083032</v>
      </c>
      <c r="BH26">
        <f>DV26*'Value Calculations'!$D$4</f>
        <v>7.1634794889822988</v>
      </c>
      <c r="BI26">
        <f>DW26*'Value Calculations'!$D$5</f>
        <v>7.960143151587646</v>
      </c>
      <c r="BJ26">
        <f>DX26*'Value Calculations'!$D$6</f>
        <v>-0.25012986383872571</v>
      </c>
      <c r="BK26">
        <f>DY26*'Value Calculations'!$D$7</f>
        <v>7.7338691808041666</v>
      </c>
      <c r="BL26">
        <f>DZ26*'Value Calculations'!$D$8</f>
        <v>13.371810324316401</v>
      </c>
      <c r="BM26">
        <f>EA26*'Value Calculations'!$D$9</f>
        <v>15.240253387839523</v>
      </c>
      <c r="BN26">
        <f>EB26*'Value Calculations'!$D$10</f>
        <v>4.3837976889144565</v>
      </c>
      <c r="BO26">
        <f>EC26*'Value Calculations'!$D$11</f>
        <v>0.9907141480249374</v>
      </c>
      <c r="BP26">
        <f>ED26*'Value Calculations'!$D$12</f>
        <v>0.81388273958941404</v>
      </c>
      <c r="BQ26">
        <f>EE26*'Value Calculations'!$D$13</f>
        <v>13.069871906467579</v>
      </c>
      <c r="BS26">
        <f>VLOOKUP($B26,'Raw Stats'!$CM$3:$DC$528,3,FALSE)</f>
        <v>70</v>
      </c>
      <c r="BT26">
        <f>VLOOKUP($B26,'Raw Stats'!$CM$3:$DC$528,4,FALSE)</f>
        <v>3</v>
      </c>
      <c r="BU26">
        <f>VLOOKUP($B26,'Raw Stats'!$CM$3:$DC$528,5,FALSE)</f>
        <v>26</v>
      </c>
      <c r="BV26">
        <f>VLOOKUP($B26,'Raw Stats'!$CM$3:$DC$528,6,FALSE)</f>
        <v>29</v>
      </c>
      <c r="BW26">
        <f>VLOOKUP($B26,'Raw Stats'!$CM$3:$DC$528,7,FALSE)</f>
        <v>-11</v>
      </c>
      <c r="BX26">
        <f>VLOOKUP($B26,'Raw Stats'!$CM$3:$DC$528,8,FALSE)</f>
        <v>108</v>
      </c>
      <c r="BY26">
        <f>VLOOKUP($B26,'Raw Stats'!$CM$3:$DC$528,9,FALSE)</f>
        <v>166</v>
      </c>
      <c r="BZ26">
        <f>VLOOKUP($B26,'Raw Stats'!$CM$3:$DC$528,10,FALSE)</f>
        <v>126</v>
      </c>
      <c r="CA26">
        <f>VLOOKUP($B26,'Raw Stats'!$CM$3:$DC$528,11,FALSE)+VLOOKUP($B26,'Raw Stats'!$CM$3:$DC$528,12,FALSE)</f>
        <v>15</v>
      </c>
      <c r="CB26">
        <f>VLOOKUP($B26,'Raw Stats'!$CM$3:$DC$528,13,FALSE)+VLOOKUP($B26,'Raw Stats'!$CM$3:$DC$528,14,FALSE)</f>
        <v>1</v>
      </c>
      <c r="CC26">
        <f>VLOOKUP($B26,'Raw Stats'!$CM$3:$DC$528,15,FALSE)</f>
        <v>1</v>
      </c>
      <c r="CD26">
        <f>VLOOKUP($B26,'Raw Stats'!$CM$3:$DC$528,16,FALSE)</f>
        <v>138</v>
      </c>
      <c r="CF26" s="29">
        <f t="shared" si="7"/>
        <v>3.0000000000000027E-2</v>
      </c>
      <c r="CG26">
        <f>VLOOKUP($B26,'Raw Stats'!$BU$3:$CJ$528,3,FALSE)</f>
        <v>80</v>
      </c>
      <c r="CH26">
        <f>VLOOKUP($B26,'Raw Stats'!$BU$3:$CJ$528,4,FALSE)</f>
        <v>8</v>
      </c>
      <c r="CI26">
        <f>VLOOKUP($B26,'Raw Stats'!$BU$3:$CJ$5288,5,FALSE)</f>
        <v>23</v>
      </c>
      <c r="CJ26">
        <f>VLOOKUP($B26,'Raw Stats'!$BU$3:$CJ$528,6,FALSE)</f>
        <v>31</v>
      </c>
      <c r="CK26">
        <f>VLOOKUP($B26,'Raw Stats'!$BU$3:$CJ$528,7,FALSE)</f>
        <v>2</v>
      </c>
      <c r="CL26">
        <f>VLOOKUP($B26,'Raw Stats'!$BU$3:$CJ$528,8,FALSE)</f>
        <v>144</v>
      </c>
      <c r="CM26">
        <f>VLOOKUP($B26,'Raw Stats'!$BU$3:$CJ$528,9,FALSE)</f>
        <v>227</v>
      </c>
      <c r="CN26">
        <f>VLOOKUP($B26,'Raw Stats'!$BU$3:$CJ$528,10,FALSE)</f>
        <v>156</v>
      </c>
      <c r="CO26">
        <f>VLOOKUP($B26,'Raw Stats'!$BU$3:$CJ$528,11,FALSE)+VLOOKUP($B26,'Raw Stats'!$BU$3:$CJ$528,12,FALSE)</f>
        <v>11</v>
      </c>
      <c r="CP26">
        <f>VLOOKUP($B26,'Raw Stats'!$BU$3:$CJ$528,13,FALSE)+VLOOKUP($B26,'Raw Stats'!$BU$3:$CJ$528,14,FALSE)</f>
        <v>1</v>
      </c>
      <c r="CQ26">
        <f>VLOOKUP($B26,'Raw Stats'!$BU$3:$CJ$528,15,FALSE)</f>
        <v>0</v>
      </c>
      <c r="CR26">
        <f>VLOOKUP($B26,'Raw Stats'!$BU$3:$CJ$528,16,FALSE)</f>
        <v>145</v>
      </c>
      <c r="CT26">
        <f>VLOOKUP($B26,'Raw Stats'!$BC$3:$BR$528,3,FALSE)</f>
        <v>48</v>
      </c>
      <c r="CU26">
        <f>VLOOKUP($B26,'Raw Stats'!$BC$3:$BR$528,4,FALSE)</f>
        <v>9</v>
      </c>
      <c r="CV26">
        <f>VLOOKUP($B26,'Raw Stats'!$BC$3:$BR$5288,5,FALSE)</f>
        <v>19</v>
      </c>
      <c r="CW26">
        <f>VLOOKUP($B26,'Raw Stats'!$BC$3:$BR$52888,6,FALSE)</f>
        <v>28</v>
      </c>
      <c r="CX26">
        <f>VLOOKUP($B26,'Raw Stats'!$BC$3:$BR$5288,7,FALSE)</f>
        <v>-4</v>
      </c>
      <c r="CY26">
        <f>VLOOKUP($B26,'Raw Stats'!$BC$3:$BR$5288,8,FALSE)</f>
        <v>65</v>
      </c>
      <c r="CZ26">
        <f>VLOOKUP($B26,'Raw Stats'!$BC$3:$BR$5288,9,FALSE)</f>
        <v>131</v>
      </c>
      <c r="DA26">
        <f>VLOOKUP($B26,'Raw Stats'!$BC$3:$BR$5288,10,FALSE)</f>
        <v>91</v>
      </c>
      <c r="DB26">
        <f>VLOOKUP($B26,'Raw Stats'!$BC$3:$BR$5288,11,FALSE)+VLOOKUP($B26,'Raw Stats'!$BC$3:$BR$5288,12,FALSE)</f>
        <v>16</v>
      </c>
      <c r="DC26">
        <f>VLOOKUP($B26,'Raw Stats'!$BC$3:$BR$5288,13,FALSE)+VLOOKUP($B26,'Raw Stats'!$BC$3:$BR$5288,14,FALSE)</f>
        <v>0</v>
      </c>
      <c r="DD26">
        <f>VLOOKUP($B26,'Raw Stats'!$BC$3:$BR$5288,15,FALSE)</f>
        <v>1</v>
      </c>
      <c r="DE26">
        <f>VLOOKUP($B26,'Raw Stats'!$BC$3:$BR$5288,16,FALSE)</f>
        <v>88</v>
      </c>
      <c r="DG26">
        <f>VLOOKUP($B26,'Raw Stats'!$AK$3:$AZ$528,3,FALSE)</f>
        <v>82</v>
      </c>
      <c r="DH26">
        <f>VLOOKUP($B26,'Raw Stats'!$AK$3:$AZ$528,4,FALSE)</f>
        <v>12</v>
      </c>
      <c r="DI26">
        <f>VLOOKUP($B26,'Raw Stats'!$AK$3:$AZ$528,5,FALSE)</f>
        <v>32</v>
      </c>
      <c r="DJ26">
        <f>VLOOKUP($B26,'Raw Stats'!$AK$3:$AZ$528,6,FALSE)</f>
        <v>44</v>
      </c>
      <c r="DK26">
        <f>VLOOKUP($B26,'Raw Stats'!$AK$3:$AZ$528,7,FALSE)</f>
        <v>-10</v>
      </c>
      <c r="DL26">
        <f>VLOOKUP($B26,'Raw Stats'!$AK$3:$AZ$528,8,FALSE)</f>
        <v>92</v>
      </c>
      <c r="DM26">
        <f>VLOOKUP($B26,'Raw Stats'!$AK$3:$AZ$528,9,FALSE)</f>
        <v>214</v>
      </c>
      <c r="DN26">
        <f>VLOOKUP($B26,'Raw Stats'!$AK$3:$AZ$528,10,FALSE)</f>
        <v>127</v>
      </c>
      <c r="DO26">
        <f>VLOOKUP($B26,'Raw Stats'!$AK$3:$AZ$528,11,FALSE)+VLOOKUP($B26,'Raw Stats'!$AK$3:$AZ$528,12,FALSE)</f>
        <v>22</v>
      </c>
      <c r="DP26">
        <f>VLOOKUP($B26,'Raw Stats'!$AK$3:$AZ$528,13,FALSE)+VLOOKUP($B26,'Raw Stats'!$AK$3:$AZ$528,14,FALSE)</f>
        <v>1</v>
      </c>
      <c r="DQ26">
        <f>VLOOKUP($B26,'Raw Stats'!$AK$3:$AZ$528,15,FALSE)</f>
        <v>1</v>
      </c>
      <c r="DR26">
        <f>VLOOKUP($B26,'Raw Stats'!$AK$3:$AZ$528,16,FALSE)</f>
        <v>202</v>
      </c>
      <c r="DT26">
        <f>VLOOKUP($B26,'Raw Stats'!$S$3:$AH$528,3,FALSE)</f>
        <v>66</v>
      </c>
      <c r="DU26">
        <f>VLOOKUP($B26,'Raw Stats'!$S$3:$AH$528,4,FALSE)</f>
        <v>8</v>
      </c>
      <c r="DV26">
        <f>VLOOKUP($B26,'Raw Stats'!$S$3:$AH$528,5,FALSE)</f>
        <v>22</v>
      </c>
      <c r="DW26">
        <f>VLOOKUP($B26,'Raw Stats'!$S$3:$AH$528,6,FALSE)</f>
        <v>30</v>
      </c>
      <c r="DX26">
        <f>VLOOKUP($B26,'Raw Stats'!$S$3:$AH$528,7,FALSE)</f>
        <v>-2</v>
      </c>
      <c r="DY26">
        <f>VLOOKUP($B26,'Raw Stats'!$S$3:$AH$528,8,FALSE)</f>
        <v>88</v>
      </c>
      <c r="DZ26">
        <f>VLOOKUP($B26,'Raw Stats'!$S$3:$AH$528,9,FALSE)</f>
        <v>186</v>
      </c>
      <c r="EA26">
        <f>VLOOKUP($B26,'Raw Stats'!$S$3:$AH$528,10,FALSE)</f>
        <v>121</v>
      </c>
      <c r="EB26">
        <f>VLOOKUP($B26,'Raw Stats'!$S$3:$AH$528,11,FALSE)+VLOOKUP($B26,'Raw Stats'!$S$3:$AH$528,12,FALSE)</f>
        <v>12</v>
      </c>
      <c r="EC26">
        <f>VLOOKUP($B26,'Raw Stats'!$S$3:$AH$528,13,FALSE)+VLOOKUP($B26,'Raw Stats'!$S$3:$AH$528,14,FALSE)</f>
        <v>1</v>
      </c>
      <c r="ED26">
        <f>VLOOKUP($B26,'Raw Stats'!$S$3:$AH$528,15,FALSE)</f>
        <v>1</v>
      </c>
      <c r="EE26">
        <f>VLOOKUP($B26,'Raw Stats'!$S$3:$AH$528,16,FALSE)</f>
        <v>190</v>
      </c>
    </row>
    <row r="27" spans="1:135" x14ac:dyDescent="0.2">
      <c r="A27">
        <v>1.7</v>
      </c>
      <c r="B27" t="s">
        <v>706</v>
      </c>
      <c r="C27">
        <f t="shared" si="0"/>
        <v>0.84131467012633354</v>
      </c>
      <c r="D27">
        <f t="shared" si="1"/>
        <v>0.90634867172773026</v>
      </c>
      <c r="E27">
        <f t="shared" si="2"/>
        <v>0.94540641854410379</v>
      </c>
      <c r="F27">
        <f t="shared" si="3"/>
        <v>0.9747771199698162</v>
      </c>
      <c r="G27">
        <f t="shared" si="4"/>
        <v>1.0773110618548785</v>
      </c>
      <c r="H27">
        <v>0.92</v>
      </c>
      <c r="I27" s="29">
        <f t="shared" si="5"/>
        <v>1.176470588235295</v>
      </c>
      <c r="J27" s="29">
        <f t="shared" si="6"/>
        <v>2.0000000000000018</v>
      </c>
      <c r="K27">
        <f>BT27*'Value Calculations'!$D$3</f>
        <v>3.2618834290083032</v>
      </c>
      <c r="L27">
        <f>BU27*'Value Calculations'!$D$4</f>
        <v>7.4890921930269485</v>
      </c>
      <c r="M27">
        <f>BV27*'Value Calculations'!$D$5</f>
        <v>8.2254812566405686</v>
      </c>
      <c r="N27">
        <f>BW27*'Value Calculations'!$D$6</f>
        <v>-0.37519479575808856</v>
      </c>
      <c r="O27">
        <f>BX27*'Value Calculations'!$D$7</f>
        <v>2.3728916804740057</v>
      </c>
      <c r="P27">
        <f>BY27*'Value Calculations'!$D$8</f>
        <v>9.7053462031328728</v>
      </c>
      <c r="Q27">
        <f>BZ27*'Value Calculations'!$D$9</f>
        <v>17.759303534589858</v>
      </c>
      <c r="R27">
        <f>CA27*'Value Calculations'!$D$10</f>
        <v>5.4797471111430704</v>
      </c>
      <c r="S27">
        <f>CB27*'Value Calculations'!$D$11</f>
        <v>0.9907141480249374</v>
      </c>
      <c r="T27">
        <f>CC27*'Value Calculations'!$D$12</f>
        <v>1.6277654791788281</v>
      </c>
      <c r="U27">
        <f>CD27*'Value Calculations'!$D$13</f>
        <v>12.450772710898061</v>
      </c>
      <c r="W27">
        <f>CH27*'Value Calculations'!$D$3</f>
        <v>2.8541480003822652</v>
      </c>
      <c r="X27">
        <f>CI27*'Value Calculations'!$D$4</f>
        <v>11.070831937518097</v>
      </c>
      <c r="Y27">
        <f>CJ27*'Value Calculations'!$D$5</f>
        <v>10.878862307169783</v>
      </c>
      <c r="Z27">
        <f>CK27*'Value Calculations'!$D$6</f>
        <v>2.8764934341453454</v>
      </c>
      <c r="AA27">
        <f>CL27*'Value Calculations'!$D$7</f>
        <v>1.9334672952010417</v>
      </c>
      <c r="AB27">
        <f>CM27*'Value Calculations'!$D$8</f>
        <v>12.293438523968305</v>
      </c>
      <c r="AC27">
        <f>CN27*'Value Calculations'!$D$9</f>
        <v>17.885256041927377</v>
      </c>
      <c r="AD27">
        <f>CO27*'Value Calculations'!$D$10</f>
        <v>3.2878482666858426</v>
      </c>
      <c r="AE27">
        <f>CP27*'Value Calculations'!$D$11</f>
        <v>0.9907141480249374</v>
      </c>
      <c r="AF27">
        <f>CQ27*'Value Calculations'!$D$12</f>
        <v>0</v>
      </c>
      <c r="AG27">
        <f>CR27*'Value Calculations'!$D$13</f>
        <v>10.24953112665089</v>
      </c>
      <c r="AI27">
        <f>CU27*'Value Calculations'!$D$3</f>
        <v>3.2618834290083032</v>
      </c>
      <c r="AJ27">
        <f>CV27*'Value Calculations'!$D$4</f>
        <v>3.9073524485357991</v>
      </c>
      <c r="AK27">
        <f>CW27*'Value Calculations'!$D$5</f>
        <v>5.3067621010584309</v>
      </c>
      <c r="AL27">
        <f>CX27*'Value Calculations'!$D$6</f>
        <v>1.5007791830323542</v>
      </c>
      <c r="AM27">
        <f>CY27*'Value Calculations'!$D$7</f>
        <v>2.0213521722556345</v>
      </c>
      <c r="AN27">
        <f>CZ27*'Value Calculations'!$D$8</f>
        <v>7.6204940557932179</v>
      </c>
      <c r="AO27">
        <f>DA27*'Value Calculations'!$D$9</f>
        <v>12.973108255764224</v>
      </c>
      <c r="AP27">
        <f>DB27*'Value Calculations'!$D$10</f>
        <v>2.5572153185334328</v>
      </c>
      <c r="AQ27">
        <f>DC27*'Value Calculations'!$D$11</f>
        <v>0</v>
      </c>
      <c r="AR27">
        <f>DD27*'Value Calculations'!$D$12</f>
        <v>0.81388273958941404</v>
      </c>
      <c r="AS27">
        <f>DE27*'Value Calculations'!$D$13</f>
        <v>4.4712719680020658</v>
      </c>
      <c r="AU27">
        <f>DH27*'Value Calculations'!$D$3</f>
        <v>3.6696188576343411</v>
      </c>
      <c r="AV27">
        <f>DI27*'Value Calculations'!$D$4</f>
        <v>8.1403176011162479</v>
      </c>
      <c r="AW27">
        <f>DJ27*'Value Calculations'!$D$5</f>
        <v>9.021495571799333</v>
      </c>
      <c r="AX27">
        <f>DK27*'Value Calculations'!$D$6</f>
        <v>2.6263635703066202</v>
      </c>
      <c r="AY27">
        <f>DL27*'Value Calculations'!$D$7</f>
        <v>1.9334672952010417</v>
      </c>
      <c r="AZ27">
        <f>DM27*'Value Calculations'!$D$8</f>
        <v>14.234507764594879</v>
      </c>
      <c r="BA27">
        <f>DN27*'Value Calculations'!$D$9</f>
        <v>20.782163710690259</v>
      </c>
      <c r="BB27">
        <f>DO27*'Value Calculations'!$D$10</f>
        <v>1.4612658963048188</v>
      </c>
      <c r="BC27">
        <f>DP27*'Value Calculations'!$D$11</f>
        <v>0.9907141480249374</v>
      </c>
      <c r="BD27">
        <f>DQ27*'Value Calculations'!$D$12</f>
        <v>2.441648218768242</v>
      </c>
      <c r="BE27">
        <f>DR27*'Value Calculations'!$D$13</f>
        <v>10.731052723204959</v>
      </c>
      <c r="BG27">
        <f>DU27*'Value Calculations'!$D$3</f>
        <v>3.6696188576343411</v>
      </c>
      <c r="BH27">
        <f>DV27*'Value Calculations'!$D$4</f>
        <v>12.698895457741347</v>
      </c>
      <c r="BI27">
        <f>DW27*'Value Calculations'!$D$5</f>
        <v>12.736229042540234</v>
      </c>
      <c r="BJ27">
        <f>DX27*'Value Calculations'!$D$6</f>
        <v>0</v>
      </c>
      <c r="BK27">
        <f>DY27*'Value Calculations'!$D$7</f>
        <v>4.1305892215658613</v>
      </c>
      <c r="BL27">
        <f>DZ27*'Value Calculations'!$D$8</f>
        <v>16.319359911934534</v>
      </c>
      <c r="BM27">
        <f>EA27*'Value Calculations'!$D$9</f>
        <v>19.396686129977574</v>
      </c>
      <c r="BN27">
        <f>EB27*'Value Calculations'!$D$10</f>
        <v>7.3063294815240942</v>
      </c>
      <c r="BO27">
        <f>EC27*'Value Calculations'!$D$11</f>
        <v>1.9814282960498748</v>
      </c>
      <c r="BP27">
        <f>ED27*'Value Calculations'!$D$12</f>
        <v>0.81388273958941404</v>
      </c>
      <c r="BQ27">
        <f>EE27*'Value Calculations'!$D$13</f>
        <v>9.2864879335427535</v>
      </c>
      <c r="BS27">
        <f>VLOOKUP($B27,'Raw Stats'!$CM$3:$DC$528,3,FALSE)</f>
        <v>82</v>
      </c>
      <c r="BT27">
        <f>VLOOKUP($B27,'Raw Stats'!$CM$3:$DC$528,4,FALSE)</f>
        <v>8</v>
      </c>
      <c r="BU27">
        <f>VLOOKUP($B27,'Raw Stats'!$CM$3:$DC$528,5,FALSE)</f>
        <v>23</v>
      </c>
      <c r="BV27">
        <f>VLOOKUP($B27,'Raw Stats'!$CM$3:$DC$528,6,FALSE)</f>
        <v>31</v>
      </c>
      <c r="BW27">
        <f>VLOOKUP($B27,'Raw Stats'!$CM$3:$DC$528,7,FALSE)</f>
        <v>-3</v>
      </c>
      <c r="BX27">
        <f>VLOOKUP($B27,'Raw Stats'!$CM$3:$DC$528,8,FALSE)</f>
        <v>27</v>
      </c>
      <c r="BY27">
        <f>VLOOKUP($B27,'Raw Stats'!$CM$3:$DC$528,9,FALSE)</f>
        <v>135</v>
      </c>
      <c r="BZ27">
        <f>VLOOKUP($B27,'Raw Stats'!$CM$3:$DC$528,10,FALSE)</f>
        <v>141</v>
      </c>
      <c r="CA27">
        <f>VLOOKUP($B27,'Raw Stats'!$CM$3:$DC$528,11,FALSE)+VLOOKUP($B27,'Raw Stats'!$CM$3:$DC$528,12,FALSE)</f>
        <v>15</v>
      </c>
      <c r="CB27">
        <f>VLOOKUP($B27,'Raw Stats'!$CM$3:$DC$528,13,FALSE)+VLOOKUP($B27,'Raw Stats'!$CM$3:$DC$528,14,FALSE)</f>
        <v>1</v>
      </c>
      <c r="CC27">
        <f>VLOOKUP($B27,'Raw Stats'!$CM$3:$DC$528,15,FALSE)</f>
        <v>2</v>
      </c>
      <c r="CD27">
        <f>VLOOKUP($B27,'Raw Stats'!$CM$3:$DC$528,16,FALSE)</f>
        <v>181</v>
      </c>
      <c r="CF27" s="29">
        <f t="shared" si="7"/>
        <v>2.0000000000000018E-2</v>
      </c>
      <c r="CG27">
        <f>VLOOKUP($B27,'Raw Stats'!$BU$3:$CJ$528,3,FALSE)</f>
        <v>82</v>
      </c>
      <c r="CH27">
        <f>VLOOKUP($B27,'Raw Stats'!$BU$3:$CJ$528,4,FALSE)</f>
        <v>7</v>
      </c>
      <c r="CI27">
        <f>VLOOKUP($B27,'Raw Stats'!$BU$3:$CJ$5288,5,FALSE)</f>
        <v>34</v>
      </c>
      <c r="CJ27">
        <f>VLOOKUP($B27,'Raw Stats'!$BU$3:$CJ$528,6,FALSE)</f>
        <v>41</v>
      </c>
      <c r="CK27">
        <f>VLOOKUP($B27,'Raw Stats'!$BU$3:$CJ$528,7,FALSE)</f>
        <v>23</v>
      </c>
      <c r="CL27">
        <f>VLOOKUP($B27,'Raw Stats'!$BU$3:$CJ$528,8,FALSE)</f>
        <v>22</v>
      </c>
      <c r="CM27">
        <f>VLOOKUP($B27,'Raw Stats'!$BU$3:$CJ$528,9,FALSE)</f>
        <v>171</v>
      </c>
      <c r="CN27">
        <f>VLOOKUP($B27,'Raw Stats'!$BU$3:$CJ$528,10,FALSE)</f>
        <v>142</v>
      </c>
      <c r="CO27">
        <f>VLOOKUP($B27,'Raw Stats'!$BU$3:$CJ$528,11,FALSE)+VLOOKUP($B27,'Raw Stats'!$BU$3:$CJ$528,12,FALSE)</f>
        <v>9</v>
      </c>
      <c r="CP27">
        <f>VLOOKUP($B27,'Raw Stats'!$BU$3:$CJ$528,13,FALSE)+VLOOKUP($B27,'Raw Stats'!$BU$3:$CJ$528,14,FALSE)</f>
        <v>1</v>
      </c>
      <c r="CQ27">
        <f>VLOOKUP($B27,'Raw Stats'!$BU$3:$CJ$528,15,FALSE)</f>
        <v>0</v>
      </c>
      <c r="CR27">
        <f>VLOOKUP($B27,'Raw Stats'!$BU$3:$CJ$528,16,FALSE)</f>
        <v>149</v>
      </c>
      <c r="CT27">
        <f>VLOOKUP($B27,'Raw Stats'!$BC$3:$BR$528,3,FALSE)</f>
        <v>47</v>
      </c>
      <c r="CU27">
        <f>VLOOKUP($B27,'Raw Stats'!$BC$3:$BR$528,4,FALSE)</f>
        <v>8</v>
      </c>
      <c r="CV27">
        <f>VLOOKUP($B27,'Raw Stats'!$BC$3:$BR$5288,5,FALSE)</f>
        <v>12</v>
      </c>
      <c r="CW27">
        <f>VLOOKUP($B27,'Raw Stats'!$BC$3:$BR$52888,6,FALSE)</f>
        <v>20</v>
      </c>
      <c r="CX27">
        <f>VLOOKUP($B27,'Raw Stats'!$BC$3:$BR$5288,7,FALSE)</f>
        <v>12</v>
      </c>
      <c r="CY27">
        <f>VLOOKUP($B27,'Raw Stats'!$BC$3:$BR$5288,8,FALSE)</f>
        <v>23</v>
      </c>
      <c r="CZ27">
        <f>VLOOKUP($B27,'Raw Stats'!$BC$3:$BR$5288,9,FALSE)</f>
        <v>106</v>
      </c>
      <c r="DA27">
        <f>VLOOKUP($B27,'Raw Stats'!$BC$3:$BR$5288,10,FALSE)</f>
        <v>103</v>
      </c>
      <c r="DB27">
        <f>VLOOKUP($B27,'Raw Stats'!$BC$3:$BR$5288,11,FALSE)+VLOOKUP($B27,'Raw Stats'!$BC$3:$BR$5288,12,FALSE)</f>
        <v>7</v>
      </c>
      <c r="DC27">
        <f>VLOOKUP($B27,'Raw Stats'!$BC$3:$BR$5288,13,FALSE)+VLOOKUP($B27,'Raw Stats'!$BC$3:$BR$5288,14,FALSE)</f>
        <v>0</v>
      </c>
      <c r="DD27">
        <f>VLOOKUP($B27,'Raw Stats'!$BC$3:$BR$5288,15,FALSE)</f>
        <v>1</v>
      </c>
      <c r="DE27">
        <f>VLOOKUP($B27,'Raw Stats'!$BC$3:$BR$5288,16,FALSE)</f>
        <v>65</v>
      </c>
      <c r="DG27">
        <f>VLOOKUP($B27,'Raw Stats'!$AK$3:$AZ$528,3,FALSE)</f>
        <v>78</v>
      </c>
      <c r="DH27">
        <f>VLOOKUP($B27,'Raw Stats'!$AK$3:$AZ$528,4,FALSE)</f>
        <v>9</v>
      </c>
      <c r="DI27">
        <f>VLOOKUP($B27,'Raw Stats'!$AK$3:$AZ$528,5,FALSE)</f>
        <v>25</v>
      </c>
      <c r="DJ27">
        <f>VLOOKUP($B27,'Raw Stats'!$AK$3:$AZ$528,6,FALSE)</f>
        <v>34</v>
      </c>
      <c r="DK27">
        <f>VLOOKUP($B27,'Raw Stats'!$AK$3:$AZ$528,7,FALSE)</f>
        <v>21</v>
      </c>
      <c r="DL27">
        <f>VLOOKUP($B27,'Raw Stats'!$AK$3:$AZ$528,8,FALSE)</f>
        <v>22</v>
      </c>
      <c r="DM27">
        <f>VLOOKUP($B27,'Raw Stats'!$AK$3:$AZ$528,9,FALSE)</f>
        <v>198</v>
      </c>
      <c r="DN27">
        <f>VLOOKUP($B27,'Raw Stats'!$AK$3:$AZ$528,10,FALSE)</f>
        <v>165</v>
      </c>
      <c r="DO27">
        <f>VLOOKUP($B27,'Raw Stats'!$AK$3:$AZ$528,11,FALSE)+VLOOKUP($B27,'Raw Stats'!$AK$3:$AZ$528,12,FALSE)</f>
        <v>4</v>
      </c>
      <c r="DP27">
        <f>VLOOKUP($B27,'Raw Stats'!$AK$3:$AZ$528,13,FALSE)+VLOOKUP($B27,'Raw Stats'!$AK$3:$AZ$528,14,FALSE)</f>
        <v>1</v>
      </c>
      <c r="DQ27">
        <f>VLOOKUP($B27,'Raw Stats'!$AK$3:$AZ$528,15,FALSE)</f>
        <v>3</v>
      </c>
      <c r="DR27">
        <f>VLOOKUP($B27,'Raw Stats'!$AK$3:$AZ$528,16,FALSE)</f>
        <v>156</v>
      </c>
      <c r="DT27">
        <f>VLOOKUP($B27,'Raw Stats'!$S$3:$AH$528,3,FALSE)</f>
        <v>82</v>
      </c>
      <c r="DU27">
        <f>VLOOKUP($B27,'Raw Stats'!$S$3:$AH$528,4,FALSE)</f>
        <v>9</v>
      </c>
      <c r="DV27">
        <f>VLOOKUP($B27,'Raw Stats'!$S$3:$AH$528,5,FALSE)</f>
        <v>39</v>
      </c>
      <c r="DW27">
        <f>VLOOKUP($B27,'Raw Stats'!$S$3:$AH$528,6,FALSE)</f>
        <v>48</v>
      </c>
      <c r="DX27">
        <f>VLOOKUP($B27,'Raw Stats'!$S$3:$AH$528,7,FALSE)</f>
        <v>0</v>
      </c>
      <c r="DY27">
        <f>VLOOKUP($B27,'Raw Stats'!$S$3:$AH$528,8,FALSE)</f>
        <v>47</v>
      </c>
      <c r="DZ27">
        <f>VLOOKUP($B27,'Raw Stats'!$S$3:$AH$528,9,FALSE)</f>
        <v>227</v>
      </c>
      <c r="EA27">
        <f>VLOOKUP($B27,'Raw Stats'!$S$3:$AH$528,10,FALSE)</f>
        <v>154</v>
      </c>
      <c r="EB27">
        <f>VLOOKUP($B27,'Raw Stats'!$S$3:$AH$528,11,FALSE)+VLOOKUP($B27,'Raw Stats'!$S$3:$AH$528,12,FALSE)</f>
        <v>20</v>
      </c>
      <c r="EC27">
        <f>VLOOKUP($B27,'Raw Stats'!$S$3:$AH$528,13,FALSE)+VLOOKUP($B27,'Raw Stats'!$S$3:$AH$528,14,FALSE)</f>
        <v>2</v>
      </c>
      <c r="ED27">
        <f>VLOOKUP($B27,'Raw Stats'!$S$3:$AH$528,15,FALSE)</f>
        <v>1</v>
      </c>
      <c r="EE27">
        <f>VLOOKUP($B27,'Raw Stats'!$S$3:$AH$528,16,FALSE)</f>
        <v>135</v>
      </c>
    </row>
    <row r="28" spans="1:135" x14ac:dyDescent="0.2">
      <c r="A28">
        <v>1.7</v>
      </c>
      <c r="B28" t="s">
        <v>707</v>
      </c>
      <c r="C28">
        <f t="shared" si="0"/>
        <v>0.66743995488049923</v>
      </c>
      <c r="D28">
        <f t="shared" si="1"/>
        <v>0.759322538126457</v>
      </c>
      <c r="E28">
        <f t="shared" si="2"/>
        <v>0.86611540946079513</v>
      </c>
      <c r="F28">
        <f t="shared" si="3"/>
        <v>1.0118882899205091</v>
      </c>
      <c r="G28">
        <f t="shared" si="4"/>
        <v>1.0929838347158616</v>
      </c>
      <c r="H28">
        <v>0.92</v>
      </c>
      <c r="I28" s="29">
        <f t="shared" si="5"/>
        <v>1.176470588235295</v>
      </c>
      <c r="J28" s="29">
        <f t="shared" si="6"/>
        <v>2.0000000000000018</v>
      </c>
      <c r="K28">
        <f>BT28*'Value Calculations'!$D$3</f>
        <v>3.6696188576343411</v>
      </c>
      <c r="L28">
        <f>BU28*'Value Calculations'!$D$4</f>
        <v>3.5817397444911494</v>
      </c>
      <c r="M28">
        <f>BV28*'Value Calculations'!$D$5</f>
        <v>5.3067621010584309</v>
      </c>
      <c r="N28">
        <f>BW28*'Value Calculations'!$D$6</f>
        <v>2.2511687745485314</v>
      </c>
      <c r="O28">
        <f>BX28*'Value Calculations'!$D$7</f>
        <v>1.7576975410918561</v>
      </c>
      <c r="P28">
        <f>BY28*'Value Calculations'!$D$8</f>
        <v>3.5226812144704498</v>
      </c>
      <c r="Q28">
        <f>BZ28*'Value Calculations'!$D$9</f>
        <v>9.9502480796638224</v>
      </c>
      <c r="R28">
        <f>CA28*'Value Calculations'!$D$10</f>
        <v>2.9225317926096377</v>
      </c>
      <c r="S28">
        <f>CB28*'Value Calculations'!$D$11</f>
        <v>0</v>
      </c>
      <c r="T28">
        <f>CC28*'Value Calculations'!$D$12</f>
        <v>2.441648218768242</v>
      </c>
      <c r="U28">
        <f>CD28*'Value Calculations'!$D$13</f>
        <v>7.9795007428959952</v>
      </c>
      <c r="W28">
        <f>CH28*'Value Calculations'!$D$3</f>
        <v>4.8928251435124546</v>
      </c>
      <c r="X28">
        <f>CI28*'Value Calculations'!$D$4</f>
        <v>7.8147048970715982</v>
      </c>
      <c r="Y28">
        <f>CJ28*'Value Calculations'!$D$5</f>
        <v>9.5521717819051766</v>
      </c>
      <c r="Z28">
        <f>CK28*'Value Calculations'!$D$6</f>
        <v>-1.0005194553549028</v>
      </c>
      <c r="AA28">
        <f>CL28*'Value Calculations'!$D$7</f>
        <v>2.8123160657469697</v>
      </c>
      <c r="AB28">
        <f>CM28*'Value Calculations'!$D$8</f>
        <v>3.3070068544008304</v>
      </c>
      <c r="AC28">
        <f>CN28*'Value Calculations'!$D$9</f>
        <v>11.587630675051539</v>
      </c>
      <c r="AD28">
        <f>CO28*'Value Calculations'!$D$10</f>
        <v>6.5756965333716852</v>
      </c>
      <c r="AE28">
        <f>CP28*'Value Calculations'!$D$11</f>
        <v>0</v>
      </c>
      <c r="AF28">
        <f>CQ28*'Value Calculations'!$D$12</f>
        <v>0.81388273958941404</v>
      </c>
      <c r="AG28">
        <f>CR28*'Value Calculations'!$D$13</f>
        <v>10.59347512418951</v>
      </c>
      <c r="AI28">
        <f>CU28*'Value Calculations'!$D$3</f>
        <v>2.8541480003822652</v>
      </c>
      <c r="AJ28">
        <f>CV28*'Value Calculations'!$D$4</f>
        <v>4.2329651525804488</v>
      </c>
      <c r="AK28">
        <f>CW28*'Value Calculations'!$D$5</f>
        <v>5.3067621010584309</v>
      </c>
      <c r="AL28">
        <f>CX28*'Value Calculations'!$D$6</f>
        <v>0.37519479575808856</v>
      </c>
      <c r="AM28">
        <f>CY28*'Value Calculations'!$D$7</f>
        <v>2.3728916804740057</v>
      </c>
      <c r="AN28">
        <f>CZ28*'Value Calculations'!$D$8</f>
        <v>2.084852147339654</v>
      </c>
      <c r="AO28">
        <f>DA28*'Value Calculations'!$D$9</f>
        <v>10.202153094338854</v>
      </c>
      <c r="AP28">
        <f>DB28*'Value Calculations'!$D$10</f>
        <v>4.7491141629906615</v>
      </c>
      <c r="AQ28">
        <f>DC28*'Value Calculations'!$D$11</f>
        <v>0.9907141480249374</v>
      </c>
      <c r="AR28">
        <f>DD28*'Value Calculations'!$D$12</f>
        <v>0</v>
      </c>
      <c r="AS28">
        <f>DE28*'Value Calculations'!$D$13</f>
        <v>6.6725135522492369</v>
      </c>
      <c r="AU28">
        <f>DH28*'Value Calculations'!$D$3</f>
        <v>3.6696188576343411</v>
      </c>
      <c r="AV28">
        <f>DI28*'Value Calculations'!$D$4</f>
        <v>12.698895457741347</v>
      </c>
      <c r="AW28">
        <f>DJ28*'Value Calculations'!$D$5</f>
        <v>12.736229042540234</v>
      </c>
      <c r="AX28">
        <f>DK28*'Value Calculations'!$D$6</f>
        <v>1.2506493191936285</v>
      </c>
      <c r="AY28">
        <f>DL28*'Value Calculations'!$D$7</f>
        <v>5.0094379921117902</v>
      </c>
      <c r="AZ28">
        <f>DM28*'Value Calculations'!$D$8</f>
        <v>4.1697042946793079</v>
      </c>
      <c r="BA28">
        <f>DN28*'Value Calculations'!$D$9</f>
        <v>17.255493505239791</v>
      </c>
      <c r="BB28">
        <f>DO28*'Value Calculations'!$D$10</f>
        <v>6.2103800592954803</v>
      </c>
      <c r="BC28">
        <f>DP28*'Value Calculations'!$D$11</f>
        <v>0</v>
      </c>
      <c r="BD28">
        <f>DQ28*'Value Calculations'!$D$12</f>
        <v>1.6277654791788281</v>
      </c>
      <c r="BE28">
        <f>DR28*'Value Calculations'!$D$13</f>
        <v>17.334777475946474</v>
      </c>
      <c r="BG28">
        <f>DU28*'Value Calculations'!$D$3</f>
        <v>3.6696188576343411</v>
      </c>
      <c r="BH28">
        <f>DV28*'Value Calculations'!$D$4</f>
        <v>13.350120865830647</v>
      </c>
      <c r="BI28">
        <f>DW28*'Value Calculations'!$D$5</f>
        <v>13.266905252646078</v>
      </c>
      <c r="BJ28">
        <f>DX28*'Value Calculations'!$D$6</f>
        <v>0.25012986383872571</v>
      </c>
      <c r="BK28">
        <f>DY28*'Value Calculations'!$D$7</f>
        <v>5.8882867626577173</v>
      </c>
      <c r="BL28">
        <f>DZ28*'Value Calculations'!$D$8</f>
        <v>3.9540299346096885</v>
      </c>
      <c r="BM28">
        <f>EA28*'Value Calculations'!$D$9</f>
        <v>17.507398519914826</v>
      </c>
      <c r="BN28">
        <f>EB28*'Value Calculations'!$D$10</f>
        <v>9.863544800057527</v>
      </c>
      <c r="BO28">
        <f>EC28*'Value Calculations'!$D$11</f>
        <v>0</v>
      </c>
      <c r="BP28">
        <f>ED28*'Value Calculations'!$D$12</f>
        <v>1.6277654791788281</v>
      </c>
      <c r="BQ28">
        <f>EE28*'Value Calculations'!$D$13</f>
        <v>13.688971102037096</v>
      </c>
      <c r="BS28">
        <f>VLOOKUP($B28,'Raw Stats'!$CM$3:$DC$528,3,FALSE)</f>
        <v>65</v>
      </c>
      <c r="BT28">
        <f>VLOOKUP($B28,'Raw Stats'!$CM$3:$DC$528,4,FALSE)</f>
        <v>9</v>
      </c>
      <c r="BU28">
        <f>VLOOKUP($B28,'Raw Stats'!$CM$3:$DC$528,5,FALSE)</f>
        <v>11</v>
      </c>
      <c r="BV28">
        <f>VLOOKUP($B28,'Raw Stats'!$CM$3:$DC$528,6,FALSE)</f>
        <v>20</v>
      </c>
      <c r="BW28">
        <f>VLOOKUP($B28,'Raw Stats'!$CM$3:$DC$528,7,FALSE)</f>
        <v>18</v>
      </c>
      <c r="BX28">
        <f>VLOOKUP($B28,'Raw Stats'!$CM$3:$DC$528,8,FALSE)</f>
        <v>20</v>
      </c>
      <c r="BY28">
        <f>VLOOKUP($B28,'Raw Stats'!$CM$3:$DC$528,9,FALSE)</f>
        <v>49</v>
      </c>
      <c r="BZ28">
        <f>VLOOKUP($B28,'Raw Stats'!$CM$3:$DC$528,10,FALSE)</f>
        <v>79</v>
      </c>
      <c r="CA28">
        <f>VLOOKUP($B28,'Raw Stats'!$CM$3:$DC$528,11,FALSE)+VLOOKUP($B28,'Raw Stats'!$CM$3:$DC$528,12,FALSE)</f>
        <v>8</v>
      </c>
      <c r="CB28">
        <f>VLOOKUP($B28,'Raw Stats'!$CM$3:$DC$528,13,FALSE)+VLOOKUP($B28,'Raw Stats'!$CM$3:$DC$528,14,FALSE)</f>
        <v>0</v>
      </c>
      <c r="CC28">
        <f>VLOOKUP($B28,'Raw Stats'!$CM$3:$DC$528,15,FALSE)</f>
        <v>3</v>
      </c>
      <c r="CD28">
        <f>VLOOKUP($B28,'Raw Stats'!$CM$3:$DC$528,16,FALSE)</f>
        <v>116</v>
      </c>
      <c r="CF28" s="29">
        <f t="shared" si="7"/>
        <v>2.0000000000000018E-2</v>
      </c>
      <c r="CG28">
        <f>VLOOKUP($B28,'Raw Stats'!$BU$3:$CJ$528,3,FALSE)</f>
        <v>75</v>
      </c>
      <c r="CH28">
        <f>VLOOKUP($B28,'Raw Stats'!$BU$3:$CJ$528,4,FALSE)</f>
        <v>12</v>
      </c>
      <c r="CI28">
        <f>VLOOKUP($B28,'Raw Stats'!$BU$3:$CJ$5288,5,FALSE)</f>
        <v>24</v>
      </c>
      <c r="CJ28">
        <f>VLOOKUP($B28,'Raw Stats'!$BU$3:$CJ$528,6,FALSE)</f>
        <v>36</v>
      </c>
      <c r="CK28">
        <f>VLOOKUP($B28,'Raw Stats'!$BU$3:$CJ$528,7,FALSE)</f>
        <v>-8</v>
      </c>
      <c r="CL28">
        <f>VLOOKUP($B28,'Raw Stats'!$BU$3:$CJ$528,8,FALSE)</f>
        <v>32</v>
      </c>
      <c r="CM28">
        <f>VLOOKUP($B28,'Raw Stats'!$BU$3:$CJ$528,9,FALSE)</f>
        <v>46</v>
      </c>
      <c r="CN28">
        <f>VLOOKUP($B28,'Raw Stats'!$BU$3:$CJ$528,10,FALSE)</f>
        <v>92</v>
      </c>
      <c r="CO28">
        <f>VLOOKUP($B28,'Raw Stats'!$BU$3:$CJ$528,11,FALSE)+VLOOKUP($B28,'Raw Stats'!$BU$3:$CJ$528,12,FALSE)</f>
        <v>18</v>
      </c>
      <c r="CP28">
        <f>VLOOKUP($B28,'Raw Stats'!$BU$3:$CJ$528,13,FALSE)+VLOOKUP($B28,'Raw Stats'!$BU$3:$CJ$528,14,FALSE)</f>
        <v>0</v>
      </c>
      <c r="CQ28">
        <f>VLOOKUP($B28,'Raw Stats'!$BU$3:$CJ$528,15,FALSE)</f>
        <v>1</v>
      </c>
      <c r="CR28">
        <f>VLOOKUP($B28,'Raw Stats'!$BU$3:$CJ$528,16,FALSE)</f>
        <v>154</v>
      </c>
      <c r="CT28">
        <f>VLOOKUP($B28,'Raw Stats'!$BC$3:$BR$528,3,FALSE)</f>
        <v>46</v>
      </c>
      <c r="CU28">
        <f>VLOOKUP($B28,'Raw Stats'!$BC$3:$BR$528,4,FALSE)</f>
        <v>7</v>
      </c>
      <c r="CV28">
        <f>VLOOKUP($B28,'Raw Stats'!$BC$3:$BR$5288,5,FALSE)</f>
        <v>13</v>
      </c>
      <c r="CW28">
        <f>VLOOKUP($B28,'Raw Stats'!$BC$3:$BR$52888,6,FALSE)</f>
        <v>20</v>
      </c>
      <c r="CX28">
        <f>VLOOKUP($B28,'Raw Stats'!$BC$3:$BR$5288,7,FALSE)</f>
        <v>3</v>
      </c>
      <c r="CY28">
        <f>VLOOKUP($B28,'Raw Stats'!$BC$3:$BR$5288,8,FALSE)</f>
        <v>27</v>
      </c>
      <c r="CZ28">
        <f>VLOOKUP($B28,'Raw Stats'!$BC$3:$BR$5288,9,FALSE)</f>
        <v>29</v>
      </c>
      <c r="DA28">
        <f>VLOOKUP($B28,'Raw Stats'!$BC$3:$BR$5288,10,FALSE)</f>
        <v>81</v>
      </c>
      <c r="DB28">
        <f>VLOOKUP($B28,'Raw Stats'!$BC$3:$BR$5288,11,FALSE)+VLOOKUP($B28,'Raw Stats'!$BC$3:$BR$5288,12,FALSE)</f>
        <v>13</v>
      </c>
      <c r="DC28">
        <f>VLOOKUP($B28,'Raw Stats'!$BC$3:$BR$5288,13,FALSE)+VLOOKUP($B28,'Raw Stats'!$BC$3:$BR$5288,14,FALSE)</f>
        <v>1</v>
      </c>
      <c r="DD28">
        <f>VLOOKUP($B28,'Raw Stats'!$BC$3:$BR$5288,15,FALSE)</f>
        <v>0</v>
      </c>
      <c r="DE28">
        <f>VLOOKUP($B28,'Raw Stats'!$BC$3:$BR$5288,16,FALSE)</f>
        <v>97</v>
      </c>
      <c r="DG28">
        <f>VLOOKUP($B28,'Raw Stats'!$AK$3:$AZ$528,3,FALSE)</f>
        <v>81</v>
      </c>
      <c r="DH28">
        <f>VLOOKUP($B28,'Raw Stats'!$AK$3:$AZ$528,4,FALSE)</f>
        <v>9</v>
      </c>
      <c r="DI28">
        <f>VLOOKUP($B28,'Raw Stats'!$AK$3:$AZ$528,5,FALSE)</f>
        <v>39</v>
      </c>
      <c r="DJ28">
        <f>VLOOKUP($B28,'Raw Stats'!$AK$3:$AZ$528,6,FALSE)</f>
        <v>48</v>
      </c>
      <c r="DK28">
        <f>VLOOKUP($B28,'Raw Stats'!$AK$3:$AZ$528,7,FALSE)</f>
        <v>10</v>
      </c>
      <c r="DL28">
        <f>VLOOKUP($B28,'Raw Stats'!$AK$3:$AZ$528,8,FALSE)</f>
        <v>57</v>
      </c>
      <c r="DM28">
        <f>VLOOKUP($B28,'Raw Stats'!$AK$3:$AZ$528,9,FALSE)</f>
        <v>58</v>
      </c>
      <c r="DN28">
        <f>VLOOKUP($B28,'Raw Stats'!$AK$3:$AZ$528,10,FALSE)</f>
        <v>137</v>
      </c>
      <c r="DO28">
        <f>VLOOKUP($B28,'Raw Stats'!$AK$3:$AZ$528,11,FALSE)+VLOOKUP($B28,'Raw Stats'!$AK$3:$AZ$528,12,FALSE)</f>
        <v>17</v>
      </c>
      <c r="DP28">
        <f>VLOOKUP($B28,'Raw Stats'!$AK$3:$AZ$528,13,FALSE)+VLOOKUP($B28,'Raw Stats'!$AK$3:$AZ$528,14,FALSE)</f>
        <v>0</v>
      </c>
      <c r="DQ28">
        <f>VLOOKUP($B28,'Raw Stats'!$AK$3:$AZ$528,15,FALSE)</f>
        <v>2</v>
      </c>
      <c r="DR28">
        <f>VLOOKUP($B28,'Raw Stats'!$AK$3:$AZ$528,16,FALSE)</f>
        <v>252</v>
      </c>
      <c r="DT28">
        <f>VLOOKUP($B28,'Raw Stats'!$S$3:$AH$528,3,FALSE)</f>
        <v>76</v>
      </c>
      <c r="DU28">
        <f>VLOOKUP($B28,'Raw Stats'!$S$3:$AH$528,4,FALSE)</f>
        <v>9</v>
      </c>
      <c r="DV28">
        <f>VLOOKUP($B28,'Raw Stats'!$S$3:$AH$528,5,FALSE)</f>
        <v>41</v>
      </c>
      <c r="DW28">
        <f>VLOOKUP($B28,'Raw Stats'!$S$3:$AH$528,6,FALSE)</f>
        <v>50</v>
      </c>
      <c r="DX28">
        <f>VLOOKUP($B28,'Raw Stats'!$S$3:$AH$528,7,FALSE)</f>
        <v>2</v>
      </c>
      <c r="DY28">
        <f>VLOOKUP($B28,'Raw Stats'!$S$3:$AH$528,8,FALSE)</f>
        <v>67</v>
      </c>
      <c r="DZ28">
        <f>VLOOKUP($B28,'Raw Stats'!$S$3:$AH$528,9,FALSE)</f>
        <v>55</v>
      </c>
      <c r="EA28">
        <f>VLOOKUP($B28,'Raw Stats'!$S$3:$AH$528,10,FALSE)</f>
        <v>139</v>
      </c>
      <c r="EB28">
        <f>VLOOKUP($B28,'Raw Stats'!$S$3:$AH$528,11,FALSE)+VLOOKUP($B28,'Raw Stats'!$S$3:$AH$528,12,FALSE)</f>
        <v>27</v>
      </c>
      <c r="EC28">
        <f>VLOOKUP($B28,'Raw Stats'!$S$3:$AH$528,13,FALSE)+VLOOKUP($B28,'Raw Stats'!$S$3:$AH$528,14,FALSE)</f>
        <v>0</v>
      </c>
      <c r="ED28">
        <f>VLOOKUP($B28,'Raw Stats'!$S$3:$AH$528,15,FALSE)</f>
        <v>2</v>
      </c>
      <c r="EE28">
        <f>VLOOKUP($B28,'Raw Stats'!$S$3:$AH$528,16,FALSE)</f>
        <v>199</v>
      </c>
    </row>
    <row r="29" spans="1:135" x14ac:dyDescent="0.2">
      <c r="A29">
        <v>1.5</v>
      </c>
      <c r="B29" t="s">
        <v>708</v>
      </c>
      <c r="C29">
        <f t="shared" si="0"/>
        <v>0.84637432107320976</v>
      </c>
      <c r="D29">
        <f t="shared" si="1"/>
        <v>0.82580688006314795</v>
      </c>
      <c r="E29">
        <f t="shared" si="2"/>
        <v>0.60098284995111606</v>
      </c>
      <c r="F29" t="e">
        <f t="shared" si="3"/>
        <v>#N/A</v>
      </c>
      <c r="G29" t="e">
        <f t="shared" si="4"/>
        <v>#N/A</v>
      </c>
      <c r="H29">
        <v>0.92</v>
      </c>
      <c r="I29" s="29">
        <f t="shared" si="5"/>
        <v>1.3333333333333344</v>
      </c>
      <c r="J29" s="29">
        <f t="shared" si="6"/>
        <v>2.0000000000000018</v>
      </c>
      <c r="K29">
        <f>BT29*'Value Calculations'!$D$3</f>
        <v>4.8928251435124546</v>
      </c>
      <c r="L29">
        <f>BU29*'Value Calculations'!$D$4</f>
        <v>13.350120865830647</v>
      </c>
      <c r="M29">
        <f>BV29*'Value Calculations'!$D$5</f>
        <v>14.062919567804842</v>
      </c>
      <c r="N29">
        <f>BW29*'Value Calculations'!$D$6</f>
        <v>0.62532465959681427</v>
      </c>
      <c r="O29">
        <f>BX29*'Value Calculations'!$D$7</f>
        <v>2.2850068034194129</v>
      </c>
      <c r="P29">
        <f>BY29*'Value Calculations'!$D$8</f>
        <v>5.7513162685231833</v>
      </c>
      <c r="Q29">
        <f>BZ29*'Value Calculations'!$D$9</f>
        <v>11.335725660376506</v>
      </c>
      <c r="R29">
        <f>CA29*'Value Calculations'!$D$10</f>
        <v>5.8450635852192754</v>
      </c>
      <c r="S29">
        <f>CB29*'Value Calculations'!$D$11</f>
        <v>0</v>
      </c>
      <c r="T29">
        <f>CC29*'Value Calculations'!$D$12</f>
        <v>0</v>
      </c>
      <c r="U29">
        <f>CD29*'Value Calculations'!$D$13</f>
        <v>9.5616431315736499</v>
      </c>
      <c r="W29">
        <f>CH29*'Value Calculations'!$D$3</f>
        <v>5.300560572138493</v>
      </c>
      <c r="X29">
        <f>CI29*'Value Calculations'!$D$4</f>
        <v>8.1403176011162479</v>
      </c>
      <c r="Y29">
        <f>CJ29*'Value Calculations'!$D$5</f>
        <v>10.082847992011018</v>
      </c>
      <c r="Z29">
        <f>CK29*'Value Calculations'!$D$6</f>
        <v>2.1261038426291687</v>
      </c>
      <c r="AA29">
        <f>CL29*'Value Calculations'!$D$7</f>
        <v>1.7576975410918561</v>
      </c>
      <c r="AB29">
        <f>CM29*'Value Calculations'!$D$8</f>
        <v>3.5945726678269896</v>
      </c>
      <c r="AC29">
        <f>CN29*'Value Calculations'!$D$9</f>
        <v>7.1792929182384535</v>
      </c>
      <c r="AD29">
        <f>CO29*'Value Calculations'!$D$10</f>
        <v>3.6531647407620471</v>
      </c>
      <c r="AE29">
        <f>CP29*'Value Calculations'!$D$11</f>
        <v>0</v>
      </c>
      <c r="AF29">
        <f>CQ29*'Value Calculations'!$D$12</f>
        <v>4.0694136979470699</v>
      </c>
      <c r="AG29">
        <f>CR29*'Value Calculations'!$D$13</f>
        <v>6.9476687502801333</v>
      </c>
      <c r="AI29">
        <f>CU29*'Value Calculations'!$D$3</f>
        <v>0.8154708572520758</v>
      </c>
      <c r="AJ29">
        <f>CV29*'Value Calculations'!$D$4</f>
        <v>3.5817397444911494</v>
      </c>
      <c r="AK29">
        <f>CW29*'Value Calculations'!$D$5</f>
        <v>3.4493953656879803</v>
      </c>
      <c r="AL29">
        <f>CX29*'Value Calculations'!$D$6</f>
        <v>-1.3757142511129914</v>
      </c>
      <c r="AM29">
        <f>CY29*'Value Calculations'!$D$7</f>
        <v>0.87884877054592803</v>
      </c>
      <c r="AN29">
        <f>CZ29*'Value Calculations'!$D$8</f>
        <v>2.2286350540527335</v>
      </c>
      <c r="AO29">
        <f>DA29*'Value Calculations'!$D$9</f>
        <v>3.0228601761004015</v>
      </c>
      <c r="AP29">
        <f>DB29*'Value Calculations'!$D$10</f>
        <v>1.8265823703810236</v>
      </c>
      <c r="AQ29">
        <f>DC29*'Value Calculations'!$D$11</f>
        <v>0</v>
      </c>
      <c r="AR29">
        <f>DD29*'Value Calculations'!$D$12</f>
        <v>0.81388273958941404</v>
      </c>
      <c r="AS29">
        <f>DE29*'Value Calculations'!$D$13</f>
        <v>3.9897503714479976</v>
      </c>
      <c r="AU29" t="e">
        <f>DH29*'Value Calculations'!$D$3</f>
        <v>#N/A</v>
      </c>
      <c r="AV29" t="e">
        <f>DI29*'Value Calculations'!$D$4</f>
        <v>#N/A</v>
      </c>
      <c r="AW29" t="e">
        <f>DJ29*'Value Calculations'!$D$5</f>
        <v>#N/A</v>
      </c>
      <c r="AX29" t="e">
        <f>DK29*'Value Calculations'!$D$6</f>
        <v>#N/A</v>
      </c>
      <c r="AY29" t="e">
        <f>DL29*'Value Calculations'!$D$7</f>
        <v>#N/A</v>
      </c>
      <c r="AZ29" t="e">
        <f>DM29*'Value Calculations'!$D$8</f>
        <v>#N/A</v>
      </c>
      <c r="BA29" t="e">
        <f>DN29*'Value Calculations'!$D$9</f>
        <v>#N/A</v>
      </c>
      <c r="BB29" t="e">
        <f>DO29*'Value Calculations'!$D$10</f>
        <v>#N/A</v>
      </c>
      <c r="BC29" t="e">
        <f>DP29*'Value Calculations'!$D$11</f>
        <v>#N/A</v>
      </c>
      <c r="BD29" t="e">
        <f>DQ29*'Value Calculations'!$D$12</f>
        <v>#N/A</v>
      </c>
      <c r="BE29" t="e">
        <f>DR29*'Value Calculations'!$D$13</f>
        <v>#N/A</v>
      </c>
      <c r="BG29" t="e">
        <f>DU29*'Value Calculations'!$D$3</f>
        <v>#N/A</v>
      </c>
      <c r="BH29" t="e">
        <f>DV29*'Value Calculations'!$D$4</f>
        <v>#N/A</v>
      </c>
      <c r="BI29" t="e">
        <f>DW29*'Value Calculations'!$D$5</f>
        <v>#N/A</v>
      </c>
      <c r="BJ29" t="e">
        <f>DX29*'Value Calculations'!$D$6</f>
        <v>#N/A</v>
      </c>
      <c r="BK29" t="e">
        <f>DY29*'Value Calculations'!$D$7</f>
        <v>#N/A</v>
      </c>
      <c r="BL29" t="e">
        <f>DZ29*'Value Calculations'!$D$8</f>
        <v>#N/A</v>
      </c>
      <c r="BM29" t="e">
        <f>EA29*'Value Calculations'!$D$9</f>
        <v>#N/A</v>
      </c>
      <c r="BN29" t="e">
        <f>EB29*'Value Calculations'!$D$10</f>
        <v>#N/A</v>
      </c>
      <c r="BO29" t="e">
        <f>EC29*'Value Calculations'!$D$11</f>
        <v>#N/A</v>
      </c>
      <c r="BP29" t="e">
        <f>ED29*'Value Calculations'!$D$12</f>
        <v>#N/A</v>
      </c>
      <c r="BQ29" t="e">
        <f>EE29*'Value Calculations'!$D$13</f>
        <v>#N/A</v>
      </c>
      <c r="BS29">
        <f>VLOOKUP($B29,'Raw Stats'!$CM$3:$DC$528,3,FALSE)</f>
        <v>80</v>
      </c>
      <c r="BT29">
        <f>VLOOKUP($B29,'Raw Stats'!$CM$3:$DC$528,4,FALSE)</f>
        <v>12</v>
      </c>
      <c r="BU29">
        <f>VLOOKUP($B29,'Raw Stats'!$CM$3:$DC$528,5,FALSE)</f>
        <v>41</v>
      </c>
      <c r="BV29">
        <f>VLOOKUP($B29,'Raw Stats'!$CM$3:$DC$528,6,FALSE)</f>
        <v>53</v>
      </c>
      <c r="BW29">
        <f>VLOOKUP($B29,'Raw Stats'!$CM$3:$DC$528,7,FALSE)</f>
        <v>5</v>
      </c>
      <c r="BX29">
        <f>VLOOKUP($B29,'Raw Stats'!$CM$3:$DC$528,8,FALSE)</f>
        <v>26</v>
      </c>
      <c r="BY29">
        <f>VLOOKUP($B29,'Raw Stats'!$CM$3:$DC$528,9,FALSE)</f>
        <v>80</v>
      </c>
      <c r="BZ29">
        <f>VLOOKUP($B29,'Raw Stats'!$CM$3:$DC$528,10,FALSE)</f>
        <v>90</v>
      </c>
      <c r="CA29">
        <f>VLOOKUP($B29,'Raw Stats'!$CM$3:$DC$528,11,FALSE)+VLOOKUP($B29,'Raw Stats'!$CM$3:$DC$528,12,FALSE)</f>
        <v>16</v>
      </c>
      <c r="CB29">
        <f>VLOOKUP($B29,'Raw Stats'!$CM$3:$DC$528,13,FALSE)+VLOOKUP($B29,'Raw Stats'!$CM$3:$DC$528,14,FALSE)</f>
        <v>0</v>
      </c>
      <c r="CC29">
        <f>VLOOKUP($B29,'Raw Stats'!$CM$3:$DC$528,15,FALSE)</f>
        <v>0</v>
      </c>
      <c r="CD29">
        <f>VLOOKUP($B29,'Raw Stats'!$CM$3:$DC$528,16,FALSE)</f>
        <v>139</v>
      </c>
      <c r="CF29" s="29">
        <f t="shared" si="7"/>
        <v>2.0000000000000018E-2</v>
      </c>
      <c r="CG29">
        <f>VLOOKUP($B29,'Raw Stats'!$BU$3:$CJ$528,3,FALSE)</f>
        <v>64</v>
      </c>
      <c r="CH29">
        <f>VLOOKUP($B29,'Raw Stats'!$BU$3:$CJ$528,4,FALSE)</f>
        <v>13</v>
      </c>
      <c r="CI29">
        <f>VLOOKUP($B29,'Raw Stats'!$BU$3:$CJ$5288,5,FALSE)</f>
        <v>25</v>
      </c>
      <c r="CJ29">
        <f>VLOOKUP($B29,'Raw Stats'!$BU$3:$CJ$528,6,FALSE)</f>
        <v>38</v>
      </c>
      <c r="CK29">
        <f>VLOOKUP($B29,'Raw Stats'!$BU$3:$CJ$528,7,FALSE)</f>
        <v>17</v>
      </c>
      <c r="CL29">
        <f>VLOOKUP($B29,'Raw Stats'!$BU$3:$CJ$528,8,FALSE)</f>
        <v>20</v>
      </c>
      <c r="CM29">
        <f>VLOOKUP($B29,'Raw Stats'!$BU$3:$CJ$528,9,FALSE)</f>
        <v>50</v>
      </c>
      <c r="CN29">
        <f>VLOOKUP($B29,'Raw Stats'!$BU$3:$CJ$528,10,FALSE)</f>
        <v>57</v>
      </c>
      <c r="CO29">
        <f>VLOOKUP($B29,'Raw Stats'!$BU$3:$CJ$528,11,FALSE)+VLOOKUP($B29,'Raw Stats'!$BU$3:$CJ$528,12,FALSE)</f>
        <v>10</v>
      </c>
      <c r="CP29">
        <f>VLOOKUP($B29,'Raw Stats'!$BU$3:$CJ$528,13,FALSE)+VLOOKUP($B29,'Raw Stats'!$BU$3:$CJ$528,14,FALSE)</f>
        <v>0</v>
      </c>
      <c r="CQ29">
        <f>VLOOKUP($B29,'Raw Stats'!$BU$3:$CJ$528,15,FALSE)</f>
        <v>5</v>
      </c>
      <c r="CR29">
        <f>VLOOKUP($B29,'Raw Stats'!$BU$3:$CJ$528,16,FALSE)</f>
        <v>101</v>
      </c>
      <c r="CT29">
        <f>VLOOKUP($B29,'Raw Stats'!$BC$3:$BR$528,3,FALSE)</f>
        <v>32</v>
      </c>
      <c r="CU29">
        <f>VLOOKUP($B29,'Raw Stats'!$BC$3:$BR$528,4,FALSE)</f>
        <v>2</v>
      </c>
      <c r="CV29">
        <f>VLOOKUP($B29,'Raw Stats'!$BC$3:$BR$5288,5,FALSE)</f>
        <v>11</v>
      </c>
      <c r="CW29">
        <f>VLOOKUP($B29,'Raw Stats'!$BC$3:$BR$52888,6,FALSE)</f>
        <v>13</v>
      </c>
      <c r="CX29">
        <f>VLOOKUP($B29,'Raw Stats'!$BC$3:$BR$5288,7,FALSE)</f>
        <v>-11</v>
      </c>
      <c r="CY29">
        <f>VLOOKUP($B29,'Raw Stats'!$BC$3:$BR$5288,8,FALSE)</f>
        <v>10</v>
      </c>
      <c r="CZ29">
        <f>VLOOKUP($B29,'Raw Stats'!$BC$3:$BR$5288,9,FALSE)</f>
        <v>31</v>
      </c>
      <c r="DA29">
        <f>VLOOKUP($B29,'Raw Stats'!$BC$3:$BR$5288,10,FALSE)</f>
        <v>24</v>
      </c>
      <c r="DB29">
        <f>VLOOKUP($B29,'Raw Stats'!$BC$3:$BR$5288,11,FALSE)+VLOOKUP($B29,'Raw Stats'!$BC$3:$BR$5288,12,FALSE)</f>
        <v>5</v>
      </c>
      <c r="DC29">
        <f>VLOOKUP($B29,'Raw Stats'!$BC$3:$BR$5288,13,FALSE)+VLOOKUP($B29,'Raw Stats'!$BC$3:$BR$5288,14,FALSE)</f>
        <v>0</v>
      </c>
      <c r="DD29">
        <f>VLOOKUP($B29,'Raw Stats'!$BC$3:$BR$5288,15,FALSE)</f>
        <v>1</v>
      </c>
      <c r="DE29">
        <f>VLOOKUP($B29,'Raw Stats'!$BC$3:$BR$5288,16,FALSE)</f>
        <v>58</v>
      </c>
      <c r="DG29" t="e">
        <f>VLOOKUP($B29,'Raw Stats'!$AK$3:$AZ$528,3,FALSE)</f>
        <v>#N/A</v>
      </c>
      <c r="DH29" t="e">
        <f>VLOOKUP($B29,'Raw Stats'!$AK$3:$AZ$528,4,FALSE)</f>
        <v>#N/A</v>
      </c>
      <c r="DI29" t="e">
        <f>VLOOKUP($B29,'Raw Stats'!$AK$3:$AZ$528,5,FALSE)</f>
        <v>#N/A</v>
      </c>
      <c r="DJ29" t="e">
        <f>VLOOKUP($B29,'Raw Stats'!$AK$3:$AZ$528,6,FALSE)</f>
        <v>#N/A</v>
      </c>
      <c r="DK29" t="e">
        <f>VLOOKUP($B29,'Raw Stats'!$AK$3:$AZ$528,7,FALSE)</f>
        <v>#N/A</v>
      </c>
      <c r="DL29" t="e">
        <f>VLOOKUP($B29,'Raw Stats'!$AK$3:$AZ$528,8,FALSE)</f>
        <v>#N/A</v>
      </c>
      <c r="DM29" t="e">
        <f>VLOOKUP($B29,'Raw Stats'!$AK$3:$AZ$528,9,FALSE)</f>
        <v>#N/A</v>
      </c>
      <c r="DN29" t="e">
        <f>VLOOKUP($B29,'Raw Stats'!$AK$3:$AZ$528,10,FALSE)</f>
        <v>#N/A</v>
      </c>
      <c r="DO29" t="e">
        <f>VLOOKUP($B29,'Raw Stats'!$AK$3:$AZ$528,11,FALSE)+VLOOKUP($B29,'Raw Stats'!$AK$3:$AZ$528,12,FALSE)</f>
        <v>#N/A</v>
      </c>
      <c r="DP29" t="e">
        <f>VLOOKUP($B29,'Raw Stats'!$AK$3:$AZ$528,13,FALSE)+VLOOKUP($B29,'Raw Stats'!$AK$3:$AZ$528,14,FALSE)</f>
        <v>#N/A</v>
      </c>
      <c r="DQ29" t="e">
        <f>VLOOKUP($B29,'Raw Stats'!$AK$3:$AZ$528,15,FALSE)</f>
        <v>#N/A</v>
      </c>
      <c r="DR29" t="e">
        <f>VLOOKUP($B29,'Raw Stats'!$AK$3:$AZ$528,16,FALSE)</f>
        <v>#N/A</v>
      </c>
      <c r="DT29" t="e">
        <f>VLOOKUP($B29,'Raw Stats'!$S$3:$AH$528,3,FALSE)</f>
        <v>#N/A</v>
      </c>
      <c r="DU29" t="e">
        <f>VLOOKUP($B29,'Raw Stats'!$S$3:$AH$528,4,FALSE)</f>
        <v>#N/A</v>
      </c>
      <c r="DV29" t="e">
        <f>VLOOKUP($B29,'Raw Stats'!$S$3:$AH$528,5,FALSE)</f>
        <v>#N/A</v>
      </c>
      <c r="DW29" t="e">
        <f>VLOOKUP($B29,'Raw Stats'!$S$3:$AH$528,6,FALSE)</f>
        <v>#N/A</v>
      </c>
      <c r="DX29" t="e">
        <f>VLOOKUP($B29,'Raw Stats'!$S$3:$AH$528,7,FALSE)</f>
        <v>#N/A</v>
      </c>
      <c r="DY29" t="e">
        <f>VLOOKUP($B29,'Raw Stats'!$S$3:$AH$528,8,FALSE)</f>
        <v>#N/A</v>
      </c>
      <c r="DZ29" t="e">
        <f>VLOOKUP($B29,'Raw Stats'!$S$3:$AH$528,9,FALSE)</f>
        <v>#N/A</v>
      </c>
      <c r="EA29" t="e">
        <f>VLOOKUP($B29,'Raw Stats'!$S$3:$AH$528,10,FALSE)</f>
        <v>#N/A</v>
      </c>
      <c r="EB29" t="e">
        <f>VLOOKUP($B29,'Raw Stats'!$S$3:$AH$528,11,FALSE)+VLOOKUP($B29,'Raw Stats'!$S$3:$AH$528,12,FALSE)</f>
        <v>#N/A</v>
      </c>
      <c r="EC29" t="e">
        <f>VLOOKUP($B29,'Raw Stats'!$S$3:$AH$528,13,FALSE)+VLOOKUP($B29,'Raw Stats'!$S$3:$AH$528,14,FALSE)</f>
        <v>#N/A</v>
      </c>
      <c r="ED29" t="e">
        <f>VLOOKUP($B29,'Raw Stats'!$S$3:$AH$528,15,FALSE)</f>
        <v>#N/A</v>
      </c>
      <c r="EE29" t="e">
        <f>VLOOKUP($B29,'Raw Stats'!$S$3:$AH$528,16,FALSE)</f>
        <v>#N/A</v>
      </c>
    </row>
    <row r="30" spans="1:135" x14ac:dyDescent="0.2">
      <c r="A30">
        <v>1.5</v>
      </c>
      <c r="B30" t="s">
        <v>709</v>
      </c>
      <c r="C30">
        <f t="shared" si="0"/>
        <v>0.54885158712755677</v>
      </c>
      <c r="D30">
        <f t="shared" si="1"/>
        <v>0.6904546661655302</v>
      </c>
      <c r="E30">
        <f t="shared" si="2"/>
        <v>0.76588746859707924</v>
      </c>
      <c r="F30">
        <f t="shared" si="3"/>
        <v>0.84824579033722136</v>
      </c>
      <c r="G30">
        <f t="shared" si="4"/>
        <v>0.67559411542121317</v>
      </c>
      <c r="H30">
        <v>0.91</v>
      </c>
      <c r="I30" s="29">
        <f t="shared" si="5"/>
        <v>0.66666666666666718</v>
      </c>
      <c r="J30" s="29">
        <f t="shared" si="6"/>
        <v>1.0000000000000009</v>
      </c>
      <c r="K30">
        <f>BT30*'Value Calculations'!$D$3</f>
        <v>1.2232062858781136</v>
      </c>
      <c r="L30">
        <f>BU30*'Value Calculations'!$D$4</f>
        <v>7.8147048970715982</v>
      </c>
      <c r="M30">
        <f>BV30*'Value Calculations'!$D$5</f>
        <v>7.1641288364288815</v>
      </c>
      <c r="N30">
        <f>BW30*'Value Calculations'!$D$6</f>
        <v>0.50025972767745142</v>
      </c>
      <c r="O30">
        <f>BX30*'Value Calculations'!$D$7</f>
        <v>1.9334672952010417</v>
      </c>
      <c r="P30">
        <f>BY30*'Value Calculations'!$D$8</f>
        <v>3.1632239476877508</v>
      </c>
      <c r="Q30">
        <f>BZ30*'Value Calculations'!$D$9</f>
        <v>10.705963123688921</v>
      </c>
      <c r="R30">
        <f>CA30*'Value Calculations'!$D$10</f>
        <v>4.3837976889144565</v>
      </c>
      <c r="S30">
        <f>CB30*'Value Calculations'!$D$11</f>
        <v>0</v>
      </c>
      <c r="T30">
        <f>CC30*'Value Calculations'!$D$12</f>
        <v>0</v>
      </c>
      <c r="U30">
        <f>CD30*'Value Calculations'!$D$13</f>
        <v>8.1170783419114443</v>
      </c>
      <c r="W30">
        <f>CH30*'Value Calculations'!$D$3</f>
        <v>2.8541480003822652</v>
      </c>
      <c r="X30">
        <f>CI30*'Value Calculations'!$D$4</f>
        <v>9.7683811213394982</v>
      </c>
      <c r="Y30">
        <f>CJ30*'Value Calculations'!$D$5</f>
        <v>9.8175098869580975</v>
      </c>
      <c r="Z30">
        <f>CK30*'Value Calculations'!$D$6</f>
        <v>-0.75038959151617712</v>
      </c>
      <c r="AA30">
        <f>CL30*'Value Calculations'!$D$7</f>
        <v>1.7576975410918561</v>
      </c>
      <c r="AB30">
        <f>CM30*'Value Calculations'!$D$8</f>
        <v>3.5945726678269896</v>
      </c>
      <c r="AC30">
        <f>CN30*'Value Calculations'!$D$9</f>
        <v>13.602870792451807</v>
      </c>
      <c r="AD30">
        <f>CO30*'Value Calculations'!$D$10</f>
        <v>4.3837976889144565</v>
      </c>
      <c r="AE30">
        <f>CP30*'Value Calculations'!$D$11</f>
        <v>1.9814282960498748</v>
      </c>
      <c r="AF30">
        <f>CQ30*'Value Calculations'!$D$12</f>
        <v>1.6277654791788281</v>
      </c>
      <c r="AG30">
        <f>CR30*'Value Calculations'!$D$13</f>
        <v>7.9795007428959952</v>
      </c>
      <c r="AI30">
        <f>CU30*'Value Calculations'!$D$3</f>
        <v>3.2618834290083032</v>
      </c>
      <c r="AJ30">
        <f>CV30*'Value Calculations'!$D$4</f>
        <v>6.1866413768483488</v>
      </c>
      <c r="AK30">
        <f>CW30*'Value Calculations'!$D$5</f>
        <v>7.1641288364288815</v>
      </c>
      <c r="AL30">
        <f>CX30*'Value Calculations'!$D$6</f>
        <v>-2.7514285022259828</v>
      </c>
      <c r="AM30">
        <f>CY30*'Value Calculations'!$D$7</f>
        <v>1.0546185246551136</v>
      </c>
      <c r="AN30">
        <f>CZ30*'Value Calculations'!$D$8</f>
        <v>1.0064803469915571</v>
      </c>
      <c r="AO30">
        <f>DA30*'Value Calculations'!$D$9</f>
        <v>8.1869129769385864</v>
      </c>
      <c r="AP30">
        <f>DB30*'Value Calculations'!$D$10</f>
        <v>6.2103800592954803</v>
      </c>
      <c r="AQ30">
        <f>DC30*'Value Calculations'!$D$11</f>
        <v>0</v>
      </c>
      <c r="AR30">
        <f>DD30*'Value Calculations'!$D$12</f>
        <v>1.6277654791788281</v>
      </c>
      <c r="AS30">
        <f>DE30*'Value Calculations'!$D$13</f>
        <v>4.8152159655406868</v>
      </c>
      <c r="AU30">
        <f>DH30*'Value Calculations'!$D$3</f>
        <v>1.6309417145041516</v>
      </c>
      <c r="AV30">
        <f>DI30*'Value Calculations'!$D$4</f>
        <v>15.955022498187846</v>
      </c>
      <c r="AW30">
        <f>DJ30*'Value Calculations'!$D$5</f>
        <v>14.062919567804842</v>
      </c>
      <c r="AX30">
        <f>DK30*'Value Calculations'!$D$6</f>
        <v>-1.1255843872742657</v>
      </c>
      <c r="AY30">
        <f>DL30*'Value Calculations'!$D$7</f>
        <v>0.52730926232755682</v>
      </c>
      <c r="AZ30">
        <f>DM30*'Value Calculations'!$D$8</f>
        <v>3.3070068544008304</v>
      </c>
      <c r="BA30">
        <f>DN30*'Value Calculations'!$D$9</f>
        <v>14.862395865826974</v>
      </c>
      <c r="BB30">
        <f>DO30*'Value Calculations'!$D$10</f>
        <v>11.324810696362347</v>
      </c>
      <c r="BC30">
        <f>DP30*'Value Calculations'!$D$11</f>
        <v>0</v>
      </c>
      <c r="BD30">
        <f>DQ30*'Value Calculations'!$D$12</f>
        <v>0</v>
      </c>
      <c r="BE30">
        <f>DR30*'Value Calculations'!$D$13</f>
        <v>9.0113327355118571</v>
      </c>
      <c r="BG30">
        <f>DU30*'Value Calculations'!$D$3</f>
        <v>2.0386771431301893</v>
      </c>
      <c r="BH30">
        <f>DV30*'Value Calculations'!$D$4</f>
        <v>7.1634794889822988</v>
      </c>
      <c r="BI30">
        <f>DW30*'Value Calculations'!$D$5</f>
        <v>7.1641288364288815</v>
      </c>
      <c r="BJ30">
        <f>DX30*'Value Calculations'!$D$6</f>
        <v>3.5018180937421599</v>
      </c>
      <c r="BK30">
        <f>DY30*'Value Calculations'!$D$7</f>
        <v>0.52730926232755682</v>
      </c>
      <c r="BL30">
        <f>DZ30*'Value Calculations'!$D$8</f>
        <v>2.0129606939831142</v>
      </c>
      <c r="BM30">
        <f>EA30*'Value Calculations'!$D$9</f>
        <v>12.721203241089189</v>
      </c>
      <c r="BN30">
        <f>EB30*'Value Calculations'!$D$10</f>
        <v>2.1918988444572283</v>
      </c>
      <c r="BO30">
        <f>EC30*'Value Calculations'!$D$11</f>
        <v>0</v>
      </c>
      <c r="BP30">
        <f>ED30*'Value Calculations'!$D$12</f>
        <v>0.81388273958941404</v>
      </c>
      <c r="BQ30">
        <f>EE30*'Value Calculations'!$D$13</f>
        <v>5.7782591586488241</v>
      </c>
      <c r="BS30">
        <f>VLOOKUP($B30,'Raw Stats'!$CM$3:$DC$528,3,FALSE)</f>
        <v>82</v>
      </c>
      <c r="BT30">
        <f>VLOOKUP($B30,'Raw Stats'!$CM$3:$DC$528,4,FALSE)</f>
        <v>3</v>
      </c>
      <c r="BU30">
        <f>VLOOKUP($B30,'Raw Stats'!$CM$3:$DC$528,5,FALSE)</f>
        <v>24</v>
      </c>
      <c r="BV30">
        <f>VLOOKUP($B30,'Raw Stats'!$CM$3:$DC$528,6,FALSE)</f>
        <v>27</v>
      </c>
      <c r="BW30">
        <f>VLOOKUP($B30,'Raw Stats'!$CM$3:$DC$528,7,FALSE)</f>
        <v>4</v>
      </c>
      <c r="BX30">
        <f>VLOOKUP($B30,'Raw Stats'!$CM$3:$DC$528,8,FALSE)</f>
        <v>22</v>
      </c>
      <c r="BY30">
        <f>VLOOKUP($B30,'Raw Stats'!$CM$3:$DC$528,9,FALSE)</f>
        <v>44</v>
      </c>
      <c r="BZ30">
        <f>VLOOKUP($B30,'Raw Stats'!$CM$3:$DC$528,10,FALSE)</f>
        <v>85</v>
      </c>
      <c r="CA30">
        <f>VLOOKUP($B30,'Raw Stats'!$CM$3:$DC$528,11,FALSE)+VLOOKUP($B30,'Raw Stats'!$CM$3:$DC$528,12,FALSE)</f>
        <v>12</v>
      </c>
      <c r="CB30">
        <f>VLOOKUP($B30,'Raw Stats'!$CM$3:$DC$528,13,FALSE)+VLOOKUP($B30,'Raw Stats'!$CM$3:$DC$528,14,FALSE)</f>
        <v>0</v>
      </c>
      <c r="CC30">
        <f>VLOOKUP($B30,'Raw Stats'!$CM$3:$DC$528,15,FALSE)</f>
        <v>0</v>
      </c>
      <c r="CD30">
        <f>VLOOKUP($B30,'Raw Stats'!$CM$3:$DC$528,16,FALSE)</f>
        <v>118</v>
      </c>
      <c r="CF30" s="29">
        <f t="shared" si="7"/>
        <v>1.0000000000000009E-2</v>
      </c>
      <c r="CG30">
        <f>VLOOKUP($B30,'Raw Stats'!$BU$3:$CJ$528,3,FALSE)</f>
        <v>82</v>
      </c>
      <c r="CH30">
        <f>VLOOKUP($B30,'Raw Stats'!$BU$3:$CJ$528,4,FALSE)</f>
        <v>7</v>
      </c>
      <c r="CI30">
        <f>VLOOKUP($B30,'Raw Stats'!$BU$3:$CJ$5288,5,FALSE)</f>
        <v>30</v>
      </c>
      <c r="CJ30">
        <f>VLOOKUP($B30,'Raw Stats'!$BU$3:$CJ$528,6,FALSE)</f>
        <v>37</v>
      </c>
      <c r="CK30">
        <f>VLOOKUP($B30,'Raw Stats'!$BU$3:$CJ$528,7,FALSE)</f>
        <v>-6</v>
      </c>
      <c r="CL30">
        <f>VLOOKUP($B30,'Raw Stats'!$BU$3:$CJ$528,8,FALSE)</f>
        <v>20</v>
      </c>
      <c r="CM30">
        <f>VLOOKUP($B30,'Raw Stats'!$BU$3:$CJ$528,9,FALSE)</f>
        <v>50</v>
      </c>
      <c r="CN30">
        <f>VLOOKUP($B30,'Raw Stats'!$BU$3:$CJ$528,10,FALSE)</f>
        <v>108</v>
      </c>
      <c r="CO30">
        <f>VLOOKUP($B30,'Raw Stats'!$BU$3:$CJ$528,11,FALSE)+VLOOKUP($B30,'Raw Stats'!$BU$3:$CJ$528,12,FALSE)</f>
        <v>12</v>
      </c>
      <c r="CP30">
        <f>VLOOKUP($B30,'Raw Stats'!$BU$3:$CJ$528,13,FALSE)+VLOOKUP($B30,'Raw Stats'!$BU$3:$CJ$528,14,FALSE)</f>
        <v>2</v>
      </c>
      <c r="CQ30">
        <f>VLOOKUP($B30,'Raw Stats'!$BU$3:$CJ$528,15,FALSE)</f>
        <v>2</v>
      </c>
      <c r="CR30">
        <f>VLOOKUP($B30,'Raw Stats'!$BU$3:$CJ$528,16,FALSE)</f>
        <v>116</v>
      </c>
      <c r="CT30">
        <f>VLOOKUP($B30,'Raw Stats'!$BC$3:$BR$528,3,FALSE)</f>
        <v>48</v>
      </c>
      <c r="CU30">
        <f>VLOOKUP($B30,'Raw Stats'!$BC$3:$BR$528,4,FALSE)</f>
        <v>8</v>
      </c>
      <c r="CV30">
        <f>VLOOKUP($B30,'Raw Stats'!$BC$3:$BR$5288,5,FALSE)</f>
        <v>19</v>
      </c>
      <c r="CW30">
        <f>VLOOKUP($B30,'Raw Stats'!$BC$3:$BR$52888,6,FALSE)</f>
        <v>27</v>
      </c>
      <c r="CX30">
        <f>VLOOKUP($B30,'Raw Stats'!$BC$3:$BR$5288,7,FALSE)</f>
        <v>-22</v>
      </c>
      <c r="CY30">
        <f>VLOOKUP($B30,'Raw Stats'!$BC$3:$BR$5288,8,FALSE)</f>
        <v>12</v>
      </c>
      <c r="CZ30">
        <f>VLOOKUP($B30,'Raw Stats'!$BC$3:$BR$5288,9,FALSE)</f>
        <v>14</v>
      </c>
      <c r="DA30">
        <f>VLOOKUP($B30,'Raw Stats'!$BC$3:$BR$5288,10,FALSE)</f>
        <v>65</v>
      </c>
      <c r="DB30">
        <f>VLOOKUP($B30,'Raw Stats'!$BC$3:$BR$5288,11,FALSE)+VLOOKUP($B30,'Raw Stats'!$BC$3:$BR$5288,12,FALSE)</f>
        <v>17</v>
      </c>
      <c r="DC30">
        <f>VLOOKUP($B30,'Raw Stats'!$BC$3:$BR$5288,13,FALSE)+VLOOKUP($B30,'Raw Stats'!$BC$3:$BR$5288,14,FALSE)</f>
        <v>0</v>
      </c>
      <c r="DD30">
        <f>VLOOKUP($B30,'Raw Stats'!$BC$3:$BR$5288,15,FALSE)</f>
        <v>2</v>
      </c>
      <c r="DE30">
        <f>VLOOKUP($B30,'Raw Stats'!$BC$3:$BR$5288,16,FALSE)</f>
        <v>70</v>
      </c>
      <c r="DG30">
        <f>VLOOKUP($B30,'Raw Stats'!$AK$3:$AZ$528,3,FALSE)</f>
        <v>82</v>
      </c>
      <c r="DH30">
        <f>VLOOKUP($B30,'Raw Stats'!$AK$3:$AZ$528,4,FALSE)</f>
        <v>4</v>
      </c>
      <c r="DI30">
        <f>VLOOKUP($B30,'Raw Stats'!$AK$3:$AZ$528,5,FALSE)</f>
        <v>49</v>
      </c>
      <c r="DJ30">
        <f>VLOOKUP($B30,'Raw Stats'!$AK$3:$AZ$528,6,FALSE)</f>
        <v>53</v>
      </c>
      <c r="DK30">
        <f>VLOOKUP($B30,'Raw Stats'!$AK$3:$AZ$528,7,FALSE)</f>
        <v>-9</v>
      </c>
      <c r="DL30">
        <f>VLOOKUP($B30,'Raw Stats'!$AK$3:$AZ$528,8,FALSE)</f>
        <v>6</v>
      </c>
      <c r="DM30">
        <f>VLOOKUP($B30,'Raw Stats'!$AK$3:$AZ$528,9,FALSE)</f>
        <v>46</v>
      </c>
      <c r="DN30">
        <f>VLOOKUP($B30,'Raw Stats'!$AK$3:$AZ$528,10,FALSE)</f>
        <v>118</v>
      </c>
      <c r="DO30">
        <f>VLOOKUP($B30,'Raw Stats'!$AK$3:$AZ$528,11,FALSE)+VLOOKUP($B30,'Raw Stats'!$AK$3:$AZ$528,12,FALSE)</f>
        <v>31</v>
      </c>
      <c r="DP30">
        <f>VLOOKUP($B30,'Raw Stats'!$AK$3:$AZ$528,13,FALSE)+VLOOKUP($B30,'Raw Stats'!$AK$3:$AZ$528,14,FALSE)</f>
        <v>0</v>
      </c>
      <c r="DQ30">
        <f>VLOOKUP($B30,'Raw Stats'!$AK$3:$AZ$528,15,FALSE)</f>
        <v>0</v>
      </c>
      <c r="DR30">
        <f>VLOOKUP($B30,'Raw Stats'!$AK$3:$AZ$528,16,FALSE)</f>
        <v>131</v>
      </c>
      <c r="DT30">
        <f>VLOOKUP($B30,'Raw Stats'!$S$3:$AH$528,3,FALSE)</f>
        <v>65</v>
      </c>
      <c r="DU30">
        <f>VLOOKUP($B30,'Raw Stats'!$S$3:$AH$528,4,FALSE)</f>
        <v>5</v>
      </c>
      <c r="DV30">
        <f>VLOOKUP($B30,'Raw Stats'!$S$3:$AH$528,5,FALSE)</f>
        <v>22</v>
      </c>
      <c r="DW30">
        <f>VLOOKUP($B30,'Raw Stats'!$S$3:$AH$528,6,FALSE)</f>
        <v>27</v>
      </c>
      <c r="DX30">
        <f>VLOOKUP($B30,'Raw Stats'!$S$3:$AH$528,7,FALSE)</f>
        <v>28</v>
      </c>
      <c r="DY30">
        <f>VLOOKUP($B30,'Raw Stats'!$S$3:$AH$528,8,FALSE)</f>
        <v>6</v>
      </c>
      <c r="DZ30">
        <f>VLOOKUP($B30,'Raw Stats'!$S$3:$AH$528,9,FALSE)</f>
        <v>28</v>
      </c>
      <c r="EA30">
        <f>VLOOKUP($B30,'Raw Stats'!$S$3:$AH$528,10,FALSE)</f>
        <v>101</v>
      </c>
      <c r="EB30">
        <f>VLOOKUP($B30,'Raw Stats'!$S$3:$AH$528,11,FALSE)+VLOOKUP($B30,'Raw Stats'!$S$3:$AH$528,12,FALSE)</f>
        <v>6</v>
      </c>
      <c r="EC30">
        <f>VLOOKUP($B30,'Raw Stats'!$S$3:$AH$528,13,FALSE)+VLOOKUP($B30,'Raw Stats'!$S$3:$AH$528,14,FALSE)</f>
        <v>0</v>
      </c>
      <c r="ED30">
        <f>VLOOKUP($B30,'Raw Stats'!$S$3:$AH$528,15,FALSE)</f>
        <v>1</v>
      </c>
      <c r="EE30">
        <f>VLOOKUP($B30,'Raw Stats'!$S$3:$AH$528,16,FALSE)</f>
        <v>84</v>
      </c>
    </row>
    <row r="31" spans="1:135" x14ac:dyDescent="0.2">
      <c r="A31">
        <v>1.3</v>
      </c>
      <c r="B31" t="s">
        <v>103</v>
      </c>
      <c r="C31">
        <f t="shared" si="0"/>
        <v>1.0158499876708913</v>
      </c>
      <c r="D31">
        <f t="shared" si="1"/>
        <v>0.92785576518646629</v>
      </c>
      <c r="E31">
        <f t="shared" si="2"/>
        <v>0.93511339265721871</v>
      </c>
      <c r="F31" t="e">
        <f t="shared" si="3"/>
        <v>#N/A</v>
      </c>
      <c r="G31" t="e">
        <f t="shared" si="4"/>
        <v>#N/A</v>
      </c>
      <c r="H31">
        <v>0.91</v>
      </c>
      <c r="I31" s="29">
        <f t="shared" si="5"/>
        <v>0.76923076923076983</v>
      </c>
      <c r="J31" s="29">
        <f t="shared" si="6"/>
        <v>1.0000000000000009</v>
      </c>
      <c r="K31">
        <f>BT31*'Value Calculations'!$D$3</f>
        <v>4.0773542862603787</v>
      </c>
      <c r="L31">
        <f>BU31*'Value Calculations'!$D$4</f>
        <v>13.024508161785997</v>
      </c>
      <c r="M31">
        <f>BV31*'Value Calculations'!$D$5</f>
        <v>13.266905252646078</v>
      </c>
      <c r="N31">
        <f>BW31*'Value Calculations'!$D$6</f>
        <v>2.7514285022259828</v>
      </c>
      <c r="O31">
        <f>BX31*'Value Calculations'!$D$7</f>
        <v>3.3396253280745265</v>
      </c>
      <c r="P31">
        <f>BY31*'Value Calculations'!$D$8</f>
        <v>3.810247027896609</v>
      </c>
      <c r="Q31">
        <f>BZ31*'Value Calculations'!$D$9</f>
        <v>21.789783769390393</v>
      </c>
      <c r="R31">
        <f>CA31*'Value Calculations'!$D$10</f>
        <v>9.1329118519051171</v>
      </c>
      <c r="S31">
        <f>CB31*'Value Calculations'!$D$11</f>
        <v>0.9907141480249374</v>
      </c>
      <c r="T31">
        <f>CC31*'Value Calculations'!$D$12</f>
        <v>0.81388273958941404</v>
      </c>
      <c r="U31">
        <f>CD31*'Value Calculations'!$D$13</f>
        <v>9.2864879335427535</v>
      </c>
      <c r="W31">
        <f>CH31*'Value Calculations'!$D$3</f>
        <v>2.8541480003822652</v>
      </c>
      <c r="X31">
        <f>CI31*'Value Calculations'!$D$4</f>
        <v>11.722057345607396</v>
      </c>
      <c r="Y31">
        <f>CJ31*'Value Calculations'!$D$5</f>
        <v>11.409538517275626</v>
      </c>
      <c r="Z31">
        <f>CK31*'Value Calculations'!$D$6</f>
        <v>1.5007791830323542</v>
      </c>
      <c r="AA31">
        <f>CL31*'Value Calculations'!$D$7</f>
        <v>2.9880858198561553</v>
      </c>
      <c r="AB31">
        <f>CM31*'Value Calculations'!$D$8</f>
        <v>3.5226812144704498</v>
      </c>
      <c r="AC31">
        <f>CN31*'Value Calculations'!$D$9</f>
        <v>22.671451320753011</v>
      </c>
      <c r="AD31">
        <f>CO31*'Value Calculations'!$D$10</f>
        <v>7.6716459556002992</v>
      </c>
      <c r="AE31">
        <f>CP31*'Value Calculations'!$D$11</f>
        <v>0.9907141480249374</v>
      </c>
      <c r="AF31">
        <f>CQ31*'Value Calculations'!$D$12</f>
        <v>0.81388273958941404</v>
      </c>
      <c r="AG31">
        <f>CR31*'Value Calculations'!$D$13</f>
        <v>9.0113327355118571</v>
      </c>
      <c r="AI31">
        <f>CU31*'Value Calculations'!$D$3</f>
        <v>4.0773542862603787</v>
      </c>
      <c r="AJ31">
        <f>CV31*'Value Calculations'!$D$4</f>
        <v>6.5122540808929985</v>
      </c>
      <c r="AK31">
        <f>CW31*'Value Calculations'!$D$5</f>
        <v>7.960143151587646</v>
      </c>
      <c r="AL31">
        <f>CX31*'Value Calculations'!$D$6</f>
        <v>-1.1255843872742657</v>
      </c>
      <c r="AM31">
        <f>CY31*'Value Calculations'!$D$7</f>
        <v>1.2303882787642992</v>
      </c>
      <c r="AN31">
        <f>CZ31*'Value Calculations'!$D$8</f>
        <v>1.5816119738438754</v>
      </c>
      <c r="AO31">
        <f>DA31*'Value Calculations'!$D$9</f>
        <v>7.5571504402510037</v>
      </c>
      <c r="AP31">
        <f>DB31*'Value Calculations'!$D$10</f>
        <v>8.402278903752709</v>
      </c>
      <c r="AQ31">
        <f>DC31*'Value Calculations'!$D$11</f>
        <v>0</v>
      </c>
      <c r="AR31">
        <f>DD31*'Value Calculations'!$D$12</f>
        <v>3.2555309583576562</v>
      </c>
      <c r="AS31">
        <f>DE31*'Value Calculations'!$D$13</f>
        <v>5.4343151611102041</v>
      </c>
      <c r="AU31" t="e">
        <f>DH31*'Value Calculations'!$D$3</f>
        <v>#N/A</v>
      </c>
      <c r="AV31" t="e">
        <f>DI31*'Value Calculations'!$D$4</f>
        <v>#N/A</v>
      </c>
      <c r="AW31" t="e">
        <f>DJ31*'Value Calculations'!$D$5</f>
        <v>#N/A</v>
      </c>
      <c r="AX31" t="e">
        <f>DK31*'Value Calculations'!$D$6</f>
        <v>#N/A</v>
      </c>
      <c r="AY31" t="e">
        <f>DL31*'Value Calculations'!$D$7</f>
        <v>#N/A</v>
      </c>
      <c r="AZ31" t="e">
        <f>DM31*'Value Calculations'!$D$8</f>
        <v>#N/A</v>
      </c>
      <c r="BA31" t="e">
        <f>DN31*'Value Calculations'!$D$9</f>
        <v>#N/A</v>
      </c>
      <c r="BB31" t="e">
        <f>DO31*'Value Calculations'!$D$10</f>
        <v>#N/A</v>
      </c>
      <c r="BC31" t="e">
        <f>DP31*'Value Calculations'!$D$11</f>
        <v>#N/A</v>
      </c>
      <c r="BD31" t="e">
        <f>DQ31*'Value Calculations'!$D$12</f>
        <v>#N/A</v>
      </c>
      <c r="BE31" t="e">
        <f>DR31*'Value Calculations'!$D$13</f>
        <v>#N/A</v>
      </c>
      <c r="BG31" t="e">
        <f>DU31*'Value Calculations'!$D$3</f>
        <v>#N/A</v>
      </c>
      <c r="BH31" t="e">
        <f>DV31*'Value Calculations'!$D$4</f>
        <v>#N/A</v>
      </c>
      <c r="BI31" t="e">
        <f>DW31*'Value Calculations'!$D$5</f>
        <v>#N/A</v>
      </c>
      <c r="BJ31" t="e">
        <f>DX31*'Value Calculations'!$D$6</f>
        <v>#N/A</v>
      </c>
      <c r="BK31" t="e">
        <f>DY31*'Value Calculations'!$D$7</f>
        <v>#N/A</v>
      </c>
      <c r="BL31" t="e">
        <f>DZ31*'Value Calculations'!$D$8</f>
        <v>#N/A</v>
      </c>
      <c r="BM31" t="e">
        <f>EA31*'Value Calculations'!$D$9</f>
        <v>#N/A</v>
      </c>
      <c r="BN31" t="e">
        <f>EB31*'Value Calculations'!$D$10</f>
        <v>#N/A</v>
      </c>
      <c r="BO31" t="e">
        <f>EC31*'Value Calculations'!$D$11</f>
        <v>#N/A</v>
      </c>
      <c r="BP31" t="e">
        <f>ED31*'Value Calculations'!$D$12</f>
        <v>#N/A</v>
      </c>
      <c r="BQ31" t="e">
        <f>EE31*'Value Calculations'!$D$13</f>
        <v>#N/A</v>
      </c>
      <c r="BS31">
        <f>VLOOKUP($B31,'Raw Stats'!$CM$3:$DC$528,3,FALSE)</f>
        <v>81</v>
      </c>
      <c r="BT31">
        <f>VLOOKUP($B31,'Raw Stats'!$CM$3:$DC$528,4,FALSE)</f>
        <v>10</v>
      </c>
      <c r="BU31">
        <f>VLOOKUP($B31,'Raw Stats'!$CM$3:$DC$528,5,FALSE)</f>
        <v>40</v>
      </c>
      <c r="BV31">
        <f>VLOOKUP($B31,'Raw Stats'!$CM$3:$DC$528,6,FALSE)</f>
        <v>50</v>
      </c>
      <c r="BW31">
        <f>VLOOKUP($B31,'Raw Stats'!$CM$3:$DC$528,7,FALSE)</f>
        <v>22</v>
      </c>
      <c r="BX31">
        <f>VLOOKUP($B31,'Raw Stats'!$CM$3:$DC$528,8,FALSE)</f>
        <v>38</v>
      </c>
      <c r="BY31">
        <f>VLOOKUP($B31,'Raw Stats'!$CM$3:$DC$528,9,FALSE)</f>
        <v>53</v>
      </c>
      <c r="BZ31">
        <f>VLOOKUP($B31,'Raw Stats'!$CM$3:$DC$528,10,FALSE)</f>
        <v>173</v>
      </c>
      <c r="CA31">
        <f>VLOOKUP($B31,'Raw Stats'!$CM$3:$DC$528,11,FALSE)+VLOOKUP($B31,'Raw Stats'!$CM$3:$DC$528,12,FALSE)</f>
        <v>25</v>
      </c>
      <c r="CB31">
        <f>VLOOKUP($B31,'Raw Stats'!$CM$3:$DC$528,13,FALSE)+VLOOKUP($B31,'Raw Stats'!$CM$3:$DC$528,14,FALSE)</f>
        <v>1</v>
      </c>
      <c r="CC31">
        <f>VLOOKUP($B31,'Raw Stats'!$CM$3:$DC$528,15,FALSE)</f>
        <v>1</v>
      </c>
      <c r="CD31">
        <f>VLOOKUP($B31,'Raw Stats'!$CM$3:$DC$528,16,FALSE)</f>
        <v>135</v>
      </c>
      <c r="CF31" s="29">
        <f t="shared" si="7"/>
        <v>1.0000000000000009E-2</v>
      </c>
      <c r="CG31">
        <f>VLOOKUP($B31,'Raw Stats'!$BU$3:$CJ$528,3,FALSE)</f>
        <v>81</v>
      </c>
      <c r="CH31">
        <f>VLOOKUP($B31,'Raw Stats'!$BU$3:$CJ$528,4,FALSE)</f>
        <v>7</v>
      </c>
      <c r="CI31">
        <f>VLOOKUP($B31,'Raw Stats'!$BU$3:$CJ$5288,5,FALSE)</f>
        <v>36</v>
      </c>
      <c r="CJ31">
        <f>VLOOKUP($B31,'Raw Stats'!$BU$3:$CJ$528,6,FALSE)</f>
        <v>43</v>
      </c>
      <c r="CK31">
        <f>VLOOKUP($B31,'Raw Stats'!$BU$3:$CJ$528,7,FALSE)</f>
        <v>12</v>
      </c>
      <c r="CL31">
        <f>VLOOKUP($B31,'Raw Stats'!$BU$3:$CJ$528,8,FALSE)</f>
        <v>34</v>
      </c>
      <c r="CM31">
        <f>VLOOKUP($B31,'Raw Stats'!$BU$3:$CJ$528,9,FALSE)</f>
        <v>49</v>
      </c>
      <c r="CN31">
        <f>VLOOKUP($B31,'Raw Stats'!$BU$3:$CJ$528,10,FALSE)</f>
        <v>180</v>
      </c>
      <c r="CO31">
        <f>VLOOKUP($B31,'Raw Stats'!$BU$3:$CJ$528,11,FALSE)+VLOOKUP($B31,'Raw Stats'!$BU$3:$CJ$528,12,FALSE)</f>
        <v>21</v>
      </c>
      <c r="CP31">
        <f>VLOOKUP($B31,'Raw Stats'!$BU$3:$CJ$528,13,FALSE)+VLOOKUP($B31,'Raw Stats'!$BU$3:$CJ$528,14,FALSE)</f>
        <v>1</v>
      </c>
      <c r="CQ31">
        <f>VLOOKUP($B31,'Raw Stats'!$BU$3:$CJ$528,15,FALSE)</f>
        <v>1</v>
      </c>
      <c r="CR31">
        <f>VLOOKUP($B31,'Raw Stats'!$BU$3:$CJ$528,16,FALSE)</f>
        <v>131</v>
      </c>
      <c r="CT31">
        <f>VLOOKUP($B31,'Raw Stats'!$BC$3:$BR$528,3,FALSE)</f>
        <v>48</v>
      </c>
      <c r="CU31">
        <f>VLOOKUP($B31,'Raw Stats'!$BC$3:$BR$528,4,FALSE)</f>
        <v>10</v>
      </c>
      <c r="CV31">
        <f>VLOOKUP($B31,'Raw Stats'!$BC$3:$BR$5288,5,FALSE)</f>
        <v>20</v>
      </c>
      <c r="CW31">
        <f>VLOOKUP($B31,'Raw Stats'!$BC$3:$BR$52888,6,FALSE)</f>
        <v>30</v>
      </c>
      <c r="CX31">
        <f>VLOOKUP($B31,'Raw Stats'!$BC$3:$BR$5288,7,FALSE)</f>
        <v>-9</v>
      </c>
      <c r="CY31">
        <f>VLOOKUP($B31,'Raw Stats'!$BC$3:$BR$5288,8,FALSE)</f>
        <v>14</v>
      </c>
      <c r="CZ31">
        <f>VLOOKUP($B31,'Raw Stats'!$BC$3:$BR$5288,9,FALSE)</f>
        <v>22</v>
      </c>
      <c r="DA31">
        <f>VLOOKUP($B31,'Raw Stats'!$BC$3:$BR$5288,10,FALSE)</f>
        <v>60</v>
      </c>
      <c r="DB31">
        <f>VLOOKUP($B31,'Raw Stats'!$BC$3:$BR$5288,11,FALSE)+VLOOKUP($B31,'Raw Stats'!$BC$3:$BR$5288,12,FALSE)</f>
        <v>23</v>
      </c>
      <c r="DC31">
        <f>VLOOKUP($B31,'Raw Stats'!$BC$3:$BR$5288,13,FALSE)+VLOOKUP($B31,'Raw Stats'!$BC$3:$BR$5288,14,FALSE)</f>
        <v>0</v>
      </c>
      <c r="DD31">
        <f>VLOOKUP($B31,'Raw Stats'!$BC$3:$BR$5288,15,FALSE)</f>
        <v>4</v>
      </c>
      <c r="DE31">
        <f>VLOOKUP($B31,'Raw Stats'!$BC$3:$BR$5288,16,FALSE)</f>
        <v>79</v>
      </c>
      <c r="DG31" t="e">
        <f>VLOOKUP($B31,'Raw Stats'!$AK$3:$AZ$528,3,FALSE)</f>
        <v>#N/A</v>
      </c>
      <c r="DH31" t="e">
        <f>VLOOKUP($B31,'Raw Stats'!$AK$3:$AZ$528,4,FALSE)</f>
        <v>#N/A</v>
      </c>
      <c r="DI31" t="e">
        <f>VLOOKUP($B31,'Raw Stats'!$AK$3:$AZ$528,5,FALSE)</f>
        <v>#N/A</v>
      </c>
      <c r="DJ31" t="e">
        <f>VLOOKUP($B31,'Raw Stats'!$AK$3:$AZ$528,6,FALSE)</f>
        <v>#N/A</v>
      </c>
      <c r="DK31" t="e">
        <f>VLOOKUP($B31,'Raw Stats'!$AK$3:$AZ$528,7,FALSE)</f>
        <v>#N/A</v>
      </c>
      <c r="DL31" t="e">
        <f>VLOOKUP($B31,'Raw Stats'!$AK$3:$AZ$528,8,FALSE)</f>
        <v>#N/A</v>
      </c>
      <c r="DM31" t="e">
        <f>VLOOKUP($B31,'Raw Stats'!$AK$3:$AZ$528,9,FALSE)</f>
        <v>#N/A</v>
      </c>
      <c r="DN31" t="e">
        <f>VLOOKUP($B31,'Raw Stats'!$AK$3:$AZ$528,10,FALSE)</f>
        <v>#N/A</v>
      </c>
      <c r="DO31" t="e">
        <f>VLOOKUP($B31,'Raw Stats'!$AK$3:$AZ$528,11,FALSE)+VLOOKUP($B31,'Raw Stats'!$AK$3:$AZ$528,12,FALSE)</f>
        <v>#N/A</v>
      </c>
      <c r="DP31" t="e">
        <f>VLOOKUP($B31,'Raw Stats'!$AK$3:$AZ$528,13,FALSE)+VLOOKUP($B31,'Raw Stats'!$AK$3:$AZ$528,14,FALSE)</f>
        <v>#N/A</v>
      </c>
      <c r="DQ31" t="e">
        <f>VLOOKUP($B31,'Raw Stats'!$AK$3:$AZ$528,15,FALSE)</f>
        <v>#N/A</v>
      </c>
      <c r="DR31" t="e">
        <f>VLOOKUP($B31,'Raw Stats'!$AK$3:$AZ$528,16,FALSE)</f>
        <v>#N/A</v>
      </c>
      <c r="DT31" t="e">
        <f>VLOOKUP($B31,'Raw Stats'!$S$3:$AH$528,3,FALSE)</f>
        <v>#N/A</v>
      </c>
      <c r="DU31" t="e">
        <f>VLOOKUP($B31,'Raw Stats'!$S$3:$AH$528,4,FALSE)</f>
        <v>#N/A</v>
      </c>
      <c r="DV31" t="e">
        <f>VLOOKUP($B31,'Raw Stats'!$S$3:$AH$528,5,FALSE)</f>
        <v>#N/A</v>
      </c>
      <c r="DW31" t="e">
        <f>VLOOKUP($B31,'Raw Stats'!$S$3:$AH$528,6,FALSE)</f>
        <v>#N/A</v>
      </c>
      <c r="DX31" t="e">
        <f>VLOOKUP($B31,'Raw Stats'!$S$3:$AH$528,7,FALSE)</f>
        <v>#N/A</v>
      </c>
      <c r="DY31" t="e">
        <f>VLOOKUP($B31,'Raw Stats'!$S$3:$AH$528,8,FALSE)</f>
        <v>#N/A</v>
      </c>
      <c r="DZ31" t="e">
        <f>VLOOKUP($B31,'Raw Stats'!$S$3:$AH$528,9,FALSE)</f>
        <v>#N/A</v>
      </c>
      <c r="EA31" t="e">
        <f>VLOOKUP($B31,'Raw Stats'!$S$3:$AH$528,10,FALSE)</f>
        <v>#N/A</v>
      </c>
      <c r="EB31" t="e">
        <f>VLOOKUP($B31,'Raw Stats'!$S$3:$AH$528,11,FALSE)+VLOOKUP($B31,'Raw Stats'!$S$3:$AH$528,12,FALSE)</f>
        <v>#N/A</v>
      </c>
      <c r="EC31" t="e">
        <f>VLOOKUP($B31,'Raw Stats'!$S$3:$AH$528,13,FALSE)+VLOOKUP($B31,'Raw Stats'!$S$3:$AH$528,14,FALSE)</f>
        <v>#N/A</v>
      </c>
      <c r="ED31" t="e">
        <f>VLOOKUP($B31,'Raw Stats'!$S$3:$AH$528,15,FALSE)</f>
        <v>#N/A</v>
      </c>
      <c r="EE31" t="e">
        <f>VLOOKUP($B31,'Raw Stats'!$S$3:$AH$528,16,FALSE)</f>
        <v>#N/A</v>
      </c>
    </row>
    <row r="32" spans="1:135" x14ac:dyDescent="0.2">
      <c r="A32">
        <v>1.3</v>
      </c>
      <c r="B32" t="s">
        <v>710</v>
      </c>
      <c r="C32">
        <f t="shared" si="0"/>
        <v>0.65169148474733873</v>
      </c>
      <c r="D32">
        <f t="shared" si="1"/>
        <v>0.83605210244646788</v>
      </c>
      <c r="E32">
        <f t="shared" si="2"/>
        <v>0.50257271999058017</v>
      </c>
      <c r="F32">
        <f t="shared" si="3"/>
        <v>0.5248618111990625</v>
      </c>
      <c r="G32">
        <f t="shared" si="4"/>
        <v>0.75452607760827484</v>
      </c>
      <c r="H32">
        <v>0.9</v>
      </c>
      <c r="I32" s="29">
        <f t="shared" si="5"/>
        <v>0</v>
      </c>
      <c r="J32" s="29">
        <f t="shared" si="6"/>
        <v>0</v>
      </c>
      <c r="K32">
        <f>BT32*'Value Calculations'!$D$3</f>
        <v>2.8541480003822652</v>
      </c>
      <c r="L32">
        <f>BU32*'Value Calculations'!$D$4</f>
        <v>8.7915430092055473</v>
      </c>
      <c r="M32">
        <f>BV32*'Value Calculations'!$D$5</f>
        <v>9.021495571799333</v>
      </c>
      <c r="N32">
        <f>BW32*'Value Calculations'!$D$6</f>
        <v>0.50025972767745142</v>
      </c>
      <c r="O32">
        <f>BX32*'Value Calculations'!$D$7</f>
        <v>1.2303882787642992</v>
      </c>
      <c r="P32">
        <f>BY32*'Value Calculations'!$D$8</f>
        <v>3.3788983077573702</v>
      </c>
      <c r="Q32">
        <f>BZ32*'Value Calculations'!$D$9</f>
        <v>13.476918285114291</v>
      </c>
      <c r="R32">
        <f>CA32*'Value Calculations'!$D$10</f>
        <v>3.2878482666858426</v>
      </c>
      <c r="S32">
        <f>CB32*'Value Calculations'!$D$11</f>
        <v>1.9814282960498748</v>
      </c>
      <c r="T32">
        <f>CC32*'Value Calculations'!$D$12</f>
        <v>1.6277654791788281</v>
      </c>
      <c r="U32">
        <f>CD32*'Value Calculations'!$D$13</f>
        <v>5.9846255571719968</v>
      </c>
      <c r="W32">
        <f>CH32*'Value Calculations'!$D$3</f>
        <v>2.4464125717562273</v>
      </c>
      <c r="X32">
        <f>CI32*'Value Calculations'!$D$4</f>
        <v>9.7683811213394982</v>
      </c>
      <c r="Y32">
        <f>CJ32*'Value Calculations'!$D$5</f>
        <v>9.5521717819051766</v>
      </c>
      <c r="Z32">
        <f>CK32*'Value Calculations'!$D$6</f>
        <v>1.8759739787904428</v>
      </c>
      <c r="AA32">
        <f>CL32*'Value Calculations'!$D$7</f>
        <v>1.2303882787642992</v>
      </c>
      <c r="AB32">
        <f>CM32*'Value Calculations'!$D$8</f>
        <v>3.3070068544008304</v>
      </c>
      <c r="AC32">
        <f>CN32*'Value Calculations'!$D$9</f>
        <v>15.366205895177041</v>
      </c>
      <c r="AD32">
        <f>CO32*'Value Calculations'!$D$10</f>
        <v>5.4797471111430704</v>
      </c>
      <c r="AE32">
        <f>CP32*'Value Calculations'!$D$11</f>
        <v>0.9907141480249374</v>
      </c>
      <c r="AF32">
        <f>CQ32*'Value Calculations'!$D$12</f>
        <v>1.6277654791788281</v>
      </c>
      <c r="AG32">
        <f>CR32*'Value Calculations'!$D$13</f>
        <v>6.8788799507724097</v>
      </c>
      <c r="AI32">
        <f>CU32*'Value Calculations'!$D$3</f>
        <v>0.4077354286260379</v>
      </c>
      <c r="AJ32">
        <f>CV32*'Value Calculations'!$D$4</f>
        <v>3.2561270404464993</v>
      </c>
      <c r="AK32">
        <f>CW32*'Value Calculations'!$D$5</f>
        <v>2.9187191555821368</v>
      </c>
      <c r="AL32">
        <f>CX32*'Value Calculations'!$D$6</f>
        <v>-0.50025972767745142</v>
      </c>
      <c r="AM32">
        <f>CY32*'Value Calculations'!$D$7</f>
        <v>0.35153950821837121</v>
      </c>
      <c r="AN32">
        <f>CZ32*'Value Calculations'!$D$8</f>
        <v>1.365937613774256</v>
      </c>
      <c r="AO32">
        <f>DA32*'Value Calculations'!$D$9</f>
        <v>5.1640528008381859</v>
      </c>
      <c r="AP32">
        <f>DB32*'Value Calculations'!$D$10</f>
        <v>2.1918988444572283</v>
      </c>
      <c r="AQ32">
        <f>DC32*'Value Calculations'!$D$11</f>
        <v>0</v>
      </c>
      <c r="AR32">
        <f>DD32*'Value Calculations'!$D$12</f>
        <v>0</v>
      </c>
      <c r="AS32">
        <f>DE32*'Value Calculations'!$D$13</f>
        <v>3.4394399753862048</v>
      </c>
      <c r="AU32">
        <f>DH32*'Value Calculations'!$D$3</f>
        <v>2.0386771431301893</v>
      </c>
      <c r="AV32">
        <f>DI32*'Value Calculations'!$D$4</f>
        <v>7.8147048970715982</v>
      </c>
      <c r="AW32">
        <f>DJ32*'Value Calculations'!$D$5</f>
        <v>7.6948050465347251</v>
      </c>
      <c r="AX32">
        <f>DK32*'Value Calculations'!$D$6</f>
        <v>-3.5018180937421599</v>
      </c>
      <c r="AY32">
        <f>DL32*'Value Calculations'!$D$7</f>
        <v>1.5819277869826704</v>
      </c>
      <c r="AZ32">
        <f>DM32*'Value Calculations'!$D$8</f>
        <v>3.091332494331211</v>
      </c>
      <c r="BA32">
        <f>DN32*'Value Calculations'!$D$9</f>
        <v>11.839535689726572</v>
      </c>
      <c r="BB32">
        <f>DO32*'Value Calculations'!$D$10</f>
        <v>4.0184812148382516</v>
      </c>
      <c r="BC32">
        <f>DP32*'Value Calculations'!$D$11</f>
        <v>0</v>
      </c>
      <c r="BD32">
        <f>DQ32*'Value Calculations'!$D$12</f>
        <v>0</v>
      </c>
      <c r="BE32">
        <f>DR32*'Value Calculations'!$D$13</f>
        <v>8.4610223394500643</v>
      </c>
      <c r="BG32">
        <f>DU32*'Value Calculations'!$D$3</f>
        <v>4.0773542862603787</v>
      </c>
      <c r="BH32">
        <f>DV32*'Value Calculations'!$D$4</f>
        <v>9.7683811213394982</v>
      </c>
      <c r="BI32">
        <f>DW32*'Value Calculations'!$D$5</f>
        <v>10.613524202116862</v>
      </c>
      <c r="BJ32">
        <f>DX32*'Value Calculations'!$D$6</f>
        <v>-3.1266232979840716</v>
      </c>
      <c r="BK32">
        <f>DY32*'Value Calculations'!$D$7</f>
        <v>1.7576975410918561</v>
      </c>
      <c r="BL32">
        <f>DZ32*'Value Calculations'!$D$8</f>
        <v>3.2351154010442906</v>
      </c>
      <c r="BM32">
        <f>EA32*'Value Calculations'!$D$9</f>
        <v>11.713583182389055</v>
      </c>
      <c r="BN32">
        <f>EB32*'Value Calculations'!$D$10</f>
        <v>8.402278903752709</v>
      </c>
      <c r="BO32">
        <f>EC32*'Value Calculations'!$D$11</f>
        <v>0</v>
      </c>
      <c r="BP32">
        <f>ED32*'Value Calculations'!$D$12</f>
        <v>2.441648218768242</v>
      </c>
      <c r="BQ32">
        <f>EE32*'Value Calculations'!$D$13</f>
        <v>8.4610223394500643</v>
      </c>
      <c r="BS32">
        <f>VLOOKUP($B32,'Raw Stats'!$CM$3:$DC$528,3,FALSE)</f>
        <v>80</v>
      </c>
      <c r="BT32">
        <f>VLOOKUP($B32,'Raw Stats'!$CM$3:$DC$528,4,FALSE)</f>
        <v>7</v>
      </c>
      <c r="BU32">
        <f>VLOOKUP($B32,'Raw Stats'!$CM$3:$DC$528,5,FALSE)</f>
        <v>27</v>
      </c>
      <c r="BV32">
        <f>VLOOKUP($B32,'Raw Stats'!$CM$3:$DC$528,6,FALSE)</f>
        <v>34</v>
      </c>
      <c r="BW32">
        <f>VLOOKUP($B32,'Raw Stats'!$CM$3:$DC$528,7,FALSE)</f>
        <v>4</v>
      </c>
      <c r="BX32">
        <f>VLOOKUP($B32,'Raw Stats'!$CM$3:$DC$528,8,FALSE)</f>
        <v>14</v>
      </c>
      <c r="BY32">
        <f>VLOOKUP($B32,'Raw Stats'!$CM$3:$DC$528,9,FALSE)</f>
        <v>47</v>
      </c>
      <c r="BZ32">
        <f>VLOOKUP($B32,'Raw Stats'!$CM$3:$DC$528,10,FALSE)</f>
        <v>107</v>
      </c>
      <c r="CA32">
        <f>VLOOKUP($B32,'Raw Stats'!$CM$3:$DC$528,11,FALSE)+VLOOKUP($B32,'Raw Stats'!$CM$3:$DC$528,12,FALSE)</f>
        <v>9</v>
      </c>
      <c r="CB32">
        <f>VLOOKUP($B32,'Raw Stats'!$CM$3:$DC$528,13,FALSE)+VLOOKUP($B32,'Raw Stats'!$CM$3:$DC$528,14,FALSE)</f>
        <v>2</v>
      </c>
      <c r="CC32">
        <f>VLOOKUP($B32,'Raw Stats'!$CM$3:$DC$528,15,FALSE)</f>
        <v>2</v>
      </c>
      <c r="CD32">
        <f>VLOOKUP($B32,'Raw Stats'!$CM$3:$DC$528,16,FALSE)</f>
        <v>87</v>
      </c>
      <c r="CF32" s="29">
        <f t="shared" si="7"/>
        <v>0</v>
      </c>
      <c r="CG32">
        <f>VLOOKUP($B32,'Raw Stats'!$BU$3:$CJ$528,3,FALSE)</f>
        <v>70</v>
      </c>
      <c r="CH32">
        <f>VLOOKUP($B32,'Raw Stats'!$BU$3:$CJ$528,4,FALSE)</f>
        <v>6</v>
      </c>
      <c r="CI32">
        <f>VLOOKUP($B32,'Raw Stats'!$BU$3:$CJ$5288,5,FALSE)</f>
        <v>30</v>
      </c>
      <c r="CJ32">
        <f>VLOOKUP($B32,'Raw Stats'!$BU$3:$CJ$528,6,FALSE)</f>
        <v>36</v>
      </c>
      <c r="CK32">
        <f>VLOOKUP($B32,'Raw Stats'!$BU$3:$CJ$528,7,FALSE)</f>
        <v>15</v>
      </c>
      <c r="CL32">
        <f>VLOOKUP($B32,'Raw Stats'!$BU$3:$CJ$528,8,FALSE)</f>
        <v>14</v>
      </c>
      <c r="CM32">
        <f>VLOOKUP($B32,'Raw Stats'!$BU$3:$CJ$528,9,FALSE)</f>
        <v>46</v>
      </c>
      <c r="CN32">
        <f>VLOOKUP($B32,'Raw Stats'!$BU$3:$CJ$528,10,FALSE)</f>
        <v>122</v>
      </c>
      <c r="CO32">
        <f>VLOOKUP($B32,'Raw Stats'!$BU$3:$CJ$528,11,FALSE)+VLOOKUP($B32,'Raw Stats'!$BU$3:$CJ$528,12,FALSE)</f>
        <v>15</v>
      </c>
      <c r="CP32">
        <f>VLOOKUP($B32,'Raw Stats'!$BU$3:$CJ$528,13,FALSE)+VLOOKUP($B32,'Raw Stats'!$BU$3:$CJ$528,14,FALSE)</f>
        <v>1</v>
      </c>
      <c r="CQ32">
        <f>VLOOKUP($B32,'Raw Stats'!$BU$3:$CJ$528,15,FALSE)</f>
        <v>2</v>
      </c>
      <c r="CR32">
        <f>VLOOKUP($B32,'Raw Stats'!$BU$3:$CJ$528,16,FALSE)</f>
        <v>100</v>
      </c>
      <c r="CT32">
        <f>VLOOKUP($B32,'Raw Stats'!$BC$3:$BR$528,3,FALSE)</f>
        <v>37</v>
      </c>
      <c r="CU32">
        <f>VLOOKUP($B32,'Raw Stats'!$BC$3:$BR$528,4,FALSE)</f>
        <v>1</v>
      </c>
      <c r="CV32">
        <f>VLOOKUP($B32,'Raw Stats'!$BC$3:$BR$5288,5,FALSE)</f>
        <v>10</v>
      </c>
      <c r="CW32">
        <f>VLOOKUP($B32,'Raw Stats'!$BC$3:$BR$52888,6,FALSE)</f>
        <v>11</v>
      </c>
      <c r="CX32">
        <f>VLOOKUP($B32,'Raw Stats'!$BC$3:$BR$5288,7,FALSE)</f>
        <v>-4</v>
      </c>
      <c r="CY32">
        <f>VLOOKUP($B32,'Raw Stats'!$BC$3:$BR$5288,8,FALSE)</f>
        <v>4</v>
      </c>
      <c r="CZ32">
        <f>VLOOKUP($B32,'Raw Stats'!$BC$3:$BR$5288,9,FALSE)</f>
        <v>19</v>
      </c>
      <c r="DA32">
        <f>VLOOKUP($B32,'Raw Stats'!$BC$3:$BR$5288,10,FALSE)</f>
        <v>41</v>
      </c>
      <c r="DB32">
        <f>VLOOKUP($B32,'Raw Stats'!$BC$3:$BR$5288,11,FALSE)+VLOOKUP($B32,'Raw Stats'!$BC$3:$BR$5288,12,FALSE)</f>
        <v>6</v>
      </c>
      <c r="DC32">
        <f>VLOOKUP($B32,'Raw Stats'!$BC$3:$BR$5288,13,FALSE)+VLOOKUP($B32,'Raw Stats'!$BC$3:$BR$5288,14,FALSE)</f>
        <v>0</v>
      </c>
      <c r="DD32">
        <f>VLOOKUP($B32,'Raw Stats'!$BC$3:$BR$5288,15,FALSE)</f>
        <v>0</v>
      </c>
      <c r="DE32">
        <f>VLOOKUP($B32,'Raw Stats'!$BC$3:$BR$5288,16,FALSE)</f>
        <v>50</v>
      </c>
      <c r="DG32">
        <f>VLOOKUP($B32,'Raw Stats'!$AK$3:$AZ$528,3,FALSE)</f>
        <v>82</v>
      </c>
      <c r="DH32">
        <f>VLOOKUP($B32,'Raw Stats'!$AK$3:$AZ$528,4,FALSE)</f>
        <v>5</v>
      </c>
      <c r="DI32">
        <f>VLOOKUP($B32,'Raw Stats'!$AK$3:$AZ$528,5,FALSE)</f>
        <v>24</v>
      </c>
      <c r="DJ32">
        <f>VLOOKUP($B32,'Raw Stats'!$AK$3:$AZ$528,6,FALSE)</f>
        <v>29</v>
      </c>
      <c r="DK32">
        <f>VLOOKUP($B32,'Raw Stats'!$AK$3:$AZ$528,7,FALSE)</f>
        <v>-28</v>
      </c>
      <c r="DL32">
        <f>VLOOKUP($B32,'Raw Stats'!$AK$3:$AZ$528,8,FALSE)</f>
        <v>18</v>
      </c>
      <c r="DM32">
        <f>VLOOKUP($B32,'Raw Stats'!$AK$3:$AZ$528,9,FALSE)</f>
        <v>43</v>
      </c>
      <c r="DN32">
        <f>VLOOKUP($B32,'Raw Stats'!$AK$3:$AZ$528,10,FALSE)</f>
        <v>94</v>
      </c>
      <c r="DO32">
        <f>VLOOKUP($B32,'Raw Stats'!$AK$3:$AZ$528,11,FALSE)+VLOOKUP($B32,'Raw Stats'!$AK$3:$AZ$528,12,FALSE)</f>
        <v>11</v>
      </c>
      <c r="DP32">
        <f>VLOOKUP($B32,'Raw Stats'!$AK$3:$AZ$528,13,FALSE)+VLOOKUP($B32,'Raw Stats'!$AK$3:$AZ$528,14,FALSE)</f>
        <v>0</v>
      </c>
      <c r="DQ32">
        <f>VLOOKUP($B32,'Raw Stats'!$AK$3:$AZ$528,15,FALSE)</f>
        <v>0</v>
      </c>
      <c r="DR32">
        <f>VLOOKUP($B32,'Raw Stats'!$AK$3:$AZ$528,16,FALSE)</f>
        <v>123</v>
      </c>
      <c r="DT32">
        <f>VLOOKUP($B32,'Raw Stats'!$S$3:$AH$528,3,FALSE)</f>
        <v>76</v>
      </c>
      <c r="DU32">
        <f>VLOOKUP($B32,'Raw Stats'!$S$3:$AH$528,4,FALSE)</f>
        <v>10</v>
      </c>
      <c r="DV32">
        <f>VLOOKUP($B32,'Raw Stats'!$S$3:$AH$528,5,FALSE)</f>
        <v>30</v>
      </c>
      <c r="DW32">
        <f>VLOOKUP($B32,'Raw Stats'!$S$3:$AH$528,6,FALSE)</f>
        <v>40</v>
      </c>
      <c r="DX32">
        <f>VLOOKUP($B32,'Raw Stats'!$S$3:$AH$528,7,FALSE)</f>
        <v>-25</v>
      </c>
      <c r="DY32">
        <f>VLOOKUP($B32,'Raw Stats'!$S$3:$AH$528,8,FALSE)</f>
        <v>20</v>
      </c>
      <c r="DZ32">
        <f>VLOOKUP($B32,'Raw Stats'!$S$3:$AH$528,9,FALSE)</f>
        <v>45</v>
      </c>
      <c r="EA32">
        <f>VLOOKUP($B32,'Raw Stats'!$S$3:$AH$528,10,FALSE)</f>
        <v>93</v>
      </c>
      <c r="EB32">
        <f>VLOOKUP($B32,'Raw Stats'!$S$3:$AH$528,11,FALSE)+VLOOKUP($B32,'Raw Stats'!$S$3:$AH$528,12,FALSE)</f>
        <v>23</v>
      </c>
      <c r="EC32">
        <f>VLOOKUP($B32,'Raw Stats'!$S$3:$AH$528,13,FALSE)+VLOOKUP($B32,'Raw Stats'!$S$3:$AH$528,14,FALSE)</f>
        <v>0</v>
      </c>
      <c r="ED32">
        <f>VLOOKUP($B32,'Raw Stats'!$S$3:$AH$528,15,FALSE)</f>
        <v>3</v>
      </c>
      <c r="EE32">
        <f>VLOOKUP($B32,'Raw Stats'!$S$3:$AH$528,16,FALSE)</f>
        <v>123</v>
      </c>
    </row>
    <row r="33" spans="1:135" x14ac:dyDescent="0.2">
      <c r="A33">
        <v>1.2</v>
      </c>
      <c r="B33" t="s">
        <v>711</v>
      </c>
      <c r="C33">
        <f t="shared" si="0"/>
        <v>0.90210990438803795</v>
      </c>
      <c r="D33">
        <f t="shared" si="1"/>
        <v>0.87146152627325169</v>
      </c>
      <c r="E33">
        <f t="shared" si="2"/>
        <v>0.96552021058106841</v>
      </c>
      <c r="F33">
        <f t="shared" si="3"/>
        <v>1.0500382889685376</v>
      </c>
      <c r="G33">
        <f t="shared" si="4"/>
        <v>1.098824577648464</v>
      </c>
      <c r="H33">
        <v>0.9</v>
      </c>
      <c r="I33" s="29">
        <f t="shared" si="5"/>
        <v>0</v>
      </c>
      <c r="J33" s="29">
        <f t="shared" si="6"/>
        <v>0</v>
      </c>
      <c r="K33">
        <f>BT33*'Value Calculations'!$D$3</f>
        <v>3.2618834290083032</v>
      </c>
      <c r="L33">
        <f>BU33*'Value Calculations'!$D$4</f>
        <v>7.4890921930269485</v>
      </c>
      <c r="M33">
        <f>BV33*'Value Calculations'!$D$5</f>
        <v>8.2254812566405686</v>
      </c>
      <c r="N33">
        <f>BW33*'Value Calculations'!$D$6</f>
        <v>1.6258441149517171</v>
      </c>
      <c r="O33">
        <f>BX33*'Value Calculations'!$D$7</f>
        <v>4.7457833609480113</v>
      </c>
      <c r="P33">
        <f>BY33*'Value Calculations'!$D$8</f>
        <v>6.7577966155147404</v>
      </c>
      <c r="Q33">
        <f>BZ33*'Value Calculations'!$D$9</f>
        <v>15.870015924527108</v>
      </c>
      <c r="R33">
        <f>CA33*'Value Calculations'!$D$10</f>
        <v>5.1144306370668655</v>
      </c>
      <c r="S33">
        <f>CB33*'Value Calculations'!$D$11</f>
        <v>0</v>
      </c>
      <c r="T33">
        <f>CC33*'Value Calculations'!$D$12</f>
        <v>1.6277654791788281</v>
      </c>
      <c r="U33">
        <f>CD33*'Value Calculations'!$D$13</f>
        <v>12.038039913851717</v>
      </c>
      <c r="W33">
        <f>CH33*'Value Calculations'!$D$3</f>
        <v>2.8541480003822652</v>
      </c>
      <c r="X33">
        <f>CI33*'Value Calculations'!$D$4</f>
        <v>4.8841905606697491</v>
      </c>
      <c r="Y33">
        <f>CJ33*'Value Calculations'!$D$5</f>
        <v>5.8374383111642736</v>
      </c>
      <c r="Z33">
        <f>CK33*'Value Calculations'!$D$6</f>
        <v>-4.8775323448551511</v>
      </c>
      <c r="AA33">
        <f>CL33*'Value Calculations'!$D$7</f>
        <v>4.3942438527296401</v>
      </c>
      <c r="AB33">
        <f>CM33*'Value Calculations'!$D$8</f>
        <v>8.0518427759324567</v>
      </c>
      <c r="AC33">
        <f>CN33*'Value Calculations'!$D$9</f>
        <v>17.129540997902275</v>
      </c>
      <c r="AD33">
        <f>CO33*'Value Calculations'!$D$10</f>
        <v>4.3837976889144565</v>
      </c>
      <c r="AE33">
        <f>CP33*'Value Calculations'!$D$11</f>
        <v>0</v>
      </c>
      <c r="AF33">
        <f>CQ33*'Value Calculations'!$D$12</f>
        <v>0</v>
      </c>
      <c r="AG33">
        <f>CR33*'Value Calculations'!$D$13</f>
        <v>12.244406312374888</v>
      </c>
      <c r="AI33">
        <f>CU33*'Value Calculations'!$D$3</f>
        <v>3.2618834290083032</v>
      </c>
      <c r="AJ33">
        <f>CV33*'Value Calculations'!$D$4</f>
        <v>4.5585778566250994</v>
      </c>
      <c r="AK33">
        <f>CW33*'Value Calculations'!$D$5</f>
        <v>5.8374383111642736</v>
      </c>
      <c r="AL33">
        <f>CX33*'Value Calculations'!$D$6</f>
        <v>-0.62532465959681427</v>
      </c>
      <c r="AM33">
        <f>CY33*'Value Calculations'!$D$7</f>
        <v>3.2517404510199337</v>
      </c>
      <c r="AN33">
        <f>CZ33*'Value Calculations'!$D$8</f>
        <v>5.535641908453564</v>
      </c>
      <c r="AO33">
        <f>DA33*'Value Calculations'!$D$9</f>
        <v>10.202153094338854</v>
      </c>
      <c r="AP33">
        <f>DB33*'Value Calculations'!$D$10</f>
        <v>3.6531647407620471</v>
      </c>
      <c r="AQ33">
        <f>DC33*'Value Calculations'!$D$11</f>
        <v>0</v>
      </c>
      <c r="AR33">
        <f>DD33*'Value Calculations'!$D$12</f>
        <v>0</v>
      </c>
      <c r="AS33">
        <f>DE33*'Value Calculations'!$D$13</f>
        <v>7.7731343443728225</v>
      </c>
      <c r="AU33">
        <f>DH33*'Value Calculations'!$D$3</f>
        <v>4.4850897148864171</v>
      </c>
      <c r="AV33">
        <f>DI33*'Value Calculations'!$D$4</f>
        <v>12.373282753696698</v>
      </c>
      <c r="AW33">
        <f>DJ33*'Value Calculations'!$D$5</f>
        <v>13.001567147593155</v>
      </c>
      <c r="AX33">
        <f>DK33*'Value Calculations'!$D$6</f>
        <v>0</v>
      </c>
      <c r="AY33">
        <f>DL33*'Value Calculations'!$D$7</f>
        <v>2.9880858198561553</v>
      </c>
      <c r="AZ33">
        <f>DM33*'Value Calculations'!$D$8</f>
        <v>10.280477829985191</v>
      </c>
      <c r="BA33">
        <f>DN33*'Value Calculations'!$D$9</f>
        <v>18.263113563939925</v>
      </c>
      <c r="BB33">
        <f>DO33*'Value Calculations'!$D$10</f>
        <v>8.0369624296765032</v>
      </c>
      <c r="BC33">
        <f>DP33*'Value Calculations'!$D$11</f>
        <v>0.9907141480249374</v>
      </c>
      <c r="BD33">
        <f>DQ33*'Value Calculations'!$D$12</f>
        <v>0</v>
      </c>
      <c r="BE33">
        <f>DR33*'Value Calculations'!$D$13</f>
        <v>15.683846287761094</v>
      </c>
      <c r="BG33">
        <f>DU33*'Value Calculations'!$D$3</f>
        <v>3.2618834290083032</v>
      </c>
      <c r="BH33">
        <f>DV33*'Value Calculations'!$D$4</f>
        <v>8.1403176011162479</v>
      </c>
      <c r="BI33">
        <f>DW33*'Value Calculations'!$D$5</f>
        <v>8.7561574667464104</v>
      </c>
      <c r="BJ33">
        <f>DX33*'Value Calculations'!$D$6</f>
        <v>1.6258441149517171</v>
      </c>
      <c r="BK33">
        <f>DY33*'Value Calculations'!$D$7</f>
        <v>2.1092370493102273</v>
      </c>
      <c r="BL33">
        <f>DZ33*'Value Calculations'!$D$8</f>
        <v>5.9669906285928027</v>
      </c>
      <c r="BM33">
        <f>EA33*'Value Calculations'!$D$9</f>
        <v>10.831915631026439</v>
      </c>
      <c r="BN33">
        <f>EB33*'Value Calculations'!$D$10</f>
        <v>6.2103800592954803</v>
      </c>
      <c r="BO33">
        <f>EC33*'Value Calculations'!$D$11</f>
        <v>0</v>
      </c>
      <c r="BP33">
        <f>ED33*'Value Calculations'!$D$12</f>
        <v>0.81388273958941404</v>
      </c>
      <c r="BQ33">
        <f>EE33*'Value Calculations'!$D$13</f>
        <v>8.3234447404346152</v>
      </c>
      <c r="BS33">
        <f>VLOOKUP($B33,'Raw Stats'!$CM$3:$DC$528,3,FALSE)</f>
        <v>74</v>
      </c>
      <c r="BT33">
        <f>VLOOKUP($B33,'Raw Stats'!$CM$3:$DC$528,4,FALSE)</f>
        <v>8</v>
      </c>
      <c r="BU33">
        <f>VLOOKUP($B33,'Raw Stats'!$CM$3:$DC$528,5,FALSE)</f>
        <v>23</v>
      </c>
      <c r="BV33">
        <f>VLOOKUP($B33,'Raw Stats'!$CM$3:$DC$528,6,FALSE)</f>
        <v>31</v>
      </c>
      <c r="BW33">
        <f>VLOOKUP($B33,'Raw Stats'!$CM$3:$DC$528,7,FALSE)</f>
        <v>13</v>
      </c>
      <c r="BX33">
        <f>VLOOKUP($B33,'Raw Stats'!$CM$3:$DC$528,8,FALSE)</f>
        <v>54</v>
      </c>
      <c r="BY33">
        <f>VLOOKUP($B33,'Raw Stats'!$CM$3:$DC$528,9,FALSE)</f>
        <v>94</v>
      </c>
      <c r="BZ33">
        <f>VLOOKUP($B33,'Raw Stats'!$CM$3:$DC$528,10,FALSE)</f>
        <v>126</v>
      </c>
      <c r="CA33">
        <f>VLOOKUP($B33,'Raw Stats'!$CM$3:$DC$528,11,FALSE)+VLOOKUP($B33,'Raw Stats'!$CM$3:$DC$528,12,FALSE)</f>
        <v>14</v>
      </c>
      <c r="CB33">
        <f>VLOOKUP($B33,'Raw Stats'!$CM$3:$DC$528,13,FALSE)+VLOOKUP($B33,'Raw Stats'!$CM$3:$DC$528,14,FALSE)</f>
        <v>0</v>
      </c>
      <c r="CC33">
        <f>VLOOKUP($B33,'Raw Stats'!$CM$3:$DC$528,15,FALSE)</f>
        <v>2</v>
      </c>
      <c r="CD33">
        <f>VLOOKUP($B33,'Raw Stats'!$CM$3:$DC$528,16,FALSE)</f>
        <v>175</v>
      </c>
      <c r="CF33" s="29">
        <f t="shared" si="7"/>
        <v>0</v>
      </c>
      <c r="CG33">
        <f>VLOOKUP($B33,'Raw Stats'!$BU$3:$CJ$528,3,FALSE)</f>
        <v>63</v>
      </c>
      <c r="CH33">
        <f>VLOOKUP($B33,'Raw Stats'!$BU$3:$CJ$528,4,FALSE)</f>
        <v>7</v>
      </c>
      <c r="CI33">
        <f>VLOOKUP($B33,'Raw Stats'!$BU$3:$CJ$5288,5,FALSE)</f>
        <v>15</v>
      </c>
      <c r="CJ33">
        <f>VLOOKUP($B33,'Raw Stats'!$BU$3:$CJ$528,6,FALSE)</f>
        <v>22</v>
      </c>
      <c r="CK33">
        <f>VLOOKUP($B33,'Raw Stats'!$BU$3:$CJ$528,7,FALSE)</f>
        <v>-39</v>
      </c>
      <c r="CL33">
        <f>VLOOKUP($B33,'Raw Stats'!$BU$3:$CJ$528,8,FALSE)</f>
        <v>50</v>
      </c>
      <c r="CM33">
        <f>VLOOKUP($B33,'Raw Stats'!$BU$3:$CJ$528,9,FALSE)</f>
        <v>112</v>
      </c>
      <c r="CN33">
        <f>VLOOKUP($B33,'Raw Stats'!$BU$3:$CJ$528,10,FALSE)</f>
        <v>136</v>
      </c>
      <c r="CO33">
        <f>VLOOKUP($B33,'Raw Stats'!$BU$3:$CJ$528,11,FALSE)+VLOOKUP($B33,'Raw Stats'!$BU$3:$CJ$528,12,FALSE)</f>
        <v>12</v>
      </c>
      <c r="CP33">
        <f>VLOOKUP($B33,'Raw Stats'!$BU$3:$CJ$528,13,FALSE)+VLOOKUP($B33,'Raw Stats'!$BU$3:$CJ$528,14,FALSE)</f>
        <v>0</v>
      </c>
      <c r="CQ33">
        <f>VLOOKUP($B33,'Raw Stats'!$BU$3:$CJ$528,15,FALSE)</f>
        <v>0</v>
      </c>
      <c r="CR33">
        <f>VLOOKUP($B33,'Raw Stats'!$BU$3:$CJ$528,16,FALSE)</f>
        <v>178</v>
      </c>
      <c r="CT33">
        <f>VLOOKUP($B33,'Raw Stats'!$BC$3:$BR$528,3,FALSE)</f>
        <v>45</v>
      </c>
      <c r="CU33">
        <f>VLOOKUP($B33,'Raw Stats'!$BC$3:$BR$528,4,FALSE)</f>
        <v>8</v>
      </c>
      <c r="CV33">
        <f>VLOOKUP($B33,'Raw Stats'!$BC$3:$BR$5288,5,FALSE)</f>
        <v>14</v>
      </c>
      <c r="CW33">
        <f>VLOOKUP($B33,'Raw Stats'!$BC$3:$BR$52888,6,FALSE)</f>
        <v>22</v>
      </c>
      <c r="CX33">
        <f>VLOOKUP($B33,'Raw Stats'!$BC$3:$BR$5288,7,FALSE)</f>
        <v>-5</v>
      </c>
      <c r="CY33">
        <f>VLOOKUP($B33,'Raw Stats'!$BC$3:$BR$5288,8,FALSE)</f>
        <v>37</v>
      </c>
      <c r="CZ33">
        <f>VLOOKUP($B33,'Raw Stats'!$BC$3:$BR$5288,9,FALSE)</f>
        <v>77</v>
      </c>
      <c r="DA33">
        <f>VLOOKUP($B33,'Raw Stats'!$BC$3:$BR$5288,10,FALSE)</f>
        <v>81</v>
      </c>
      <c r="DB33">
        <f>VLOOKUP($B33,'Raw Stats'!$BC$3:$BR$5288,11,FALSE)+VLOOKUP($B33,'Raw Stats'!$BC$3:$BR$5288,12,FALSE)</f>
        <v>10</v>
      </c>
      <c r="DC33">
        <f>VLOOKUP($B33,'Raw Stats'!$BC$3:$BR$5288,13,FALSE)+VLOOKUP($B33,'Raw Stats'!$BC$3:$BR$5288,14,FALSE)</f>
        <v>0</v>
      </c>
      <c r="DD33">
        <f>VLOOKUP($B33,'Raw Stats'!$BC$3:$BR$5288,15,FALSE)</f>
        <v>0</v>
      </c>
      <c r="DE33">
        <f>VLOOKUP($B33,'Raw Stats'!$BC$3:$BR$5288,16,FALSE)</f>
        <v>113</v>
      </c>
      <c r="DG33">
        <f>VLOOKUP($B33,'Raw Stats'!$AK$3:$AZ$528,3,FALSE)</f>
        <v>82</v>
      </c>
      <c r="DH33">
        <f>VLOOKUP($B33,'Raw Stats'!$AK$3:$AZ$528,4,FALSE)</f>
        <v>11</v>
      </c>
      <c r="DI33">
        <f>VLOOKUP($B33,'Raw Stats'!$AK$3:$AZ$528,5,FALSE)</f>
        <v>38</v>
      </c>
      <c r="DJ33">
        <f>VLOOKUP($B33,'Raw Stats'!$AK$3:$AZ$528,6,FALSE)</f>
        <v>49</v>
      </c>
      <c r="DK33">
        <f>VLOOKUP($B33,'Raw Stats'!$AK$3:$AZ$528,7,FALSE)</f>
        <v>0</v>
      </c>
      <c r="DL33">
        <f>VLOOKUP($B33,'Raw Stats'!$AK$3:$AZ$528,8,FALSE)</f>
        <v>34</v>
      </c>
      <c r="DM33">
        <f>VLOOKUP($B33,'Raw Stats'!$AK$3:$AZ$528,9,FALSE)</f>
        <v>143</v>
      </c>
      <c r="DN33">
        <f>VLOOKUP($B33,'Raw Stats'!$AK$3:$AZ$528,10,FALSE)</f>
        <v>145</v>
      </c>
      <c r="DO33">
        <f>VLOOKUP($B33,'Raw Stats'!$AK$3:$AZ$528,11,FALSE)+VLOOKUP($B33,'Raw Stats'!$AK$3:$AZ$528,12,FALSE)</f>
        <v>22</v>
      </c>
      <c r="DP33">
        <f>VLOOKUP($B33,'Raw Stats'!$AK$3:$AZ$528,13,FALSE)+VLOOKUP($B33,'Raw Stats'!$AK$3:$AZ$528,14,FALSE)</f>
        <v>1</v>
      </c>
      <c r="DQ33">
        <f>VLOOKUP($B33,'Raw Stats'!$AK$3:$AZ$528,15,FALSE)</f>
        <v>0</v>
      </c>
      <c r="DR33">
        <f>VLOOKUP($B33,'Raw Stats'!$AK$3:$AZ$528,16,FALSE)</f>
        <v>228</v>
      </c>
      <c r="DT33">
        <f>VLOOKUP($B33,'Raw Stats'!$S$3:$AH$528,3,FALSE)</f>
        <v>51</v>
      </c>
      <c r="DU33">
        <f>VLOOKUP($B33,'Raw Stats'!$S$3:$AH$528,4,FALSE)</f>
        <v>8</v>
      </c>
      <c r="DV33">
        <f>VLOOKUP($B33,'Raw Stats'!$S$3:$AH$528,5,FALSE)</f>
        <v>25</v>
      </c>
      <c r="DW33">
        <f>VLOOKUP($B33,'Raw Stats'!$S$3:$AH$528,6,FALSE)</f>
        <v>33</v>
      </c>
      <c r="DX33">
        <f>VLOOKUP($B33,'Raw Stats'!$S$3:$AH$528,7,FALSE)</f>
        <v>13</v>
      </c>
      <c r="DY33">
        <f>VLOOKUP($B33,'Raw Stats'!$S$3:$AH$528,8,FALSE)</f>
        <v>24</v>
      </c>
      <c r="DZ33">
        <f>VLOOKUP($B33,'Raw Stats'!$S$3:$AH$528,9,FALSE)</f>
        <v>83</v>
      </c>
      <c r="EA33">
        <f>VLOOKUP($B33,'Raw Stats'!$S$3:$AH$528,10,FALSE)</f>
        <v>86</v>
      </c>
      <c r="EB33">
        <f>VLOOKUP($B33,'Raw Stats'!$S$3:$AH$528,11,FALSE)+VLOOKUP($B33,'Raw Stats'!$S$3:$AH$528,12,FALSE)</f>
        <v>17</v>
      </c>
      <c r="EC33">
        <f>VLOOKUP($B33,'Raw Stats'!$S$3:$AH$528,13,FALSE)+VLOOKUP($B33,'Raw Stats'!$S$3:$AH$528,14,FALSE)</f>
        <v>0</v>
      </c>
      <c r="ED33">
        <f>VLOOKUP($B33,'Raw Stats'!$S$3:$AH$528,15,FALSE)</f>
        <v>1</v>
      </c>
      <c r="EE33">
        <f>VLOOKUP($B33,'Raw Stats'!$S$3:$AH$528,16,FALSE)</f>
        <v>121</v>
      </c>
    </row>
    <row r="34" spans="1:135" x14ac:dyDescent="0.2">
      <c r="A34">
        <v>1.2</v>
      </c>
      <c r="B34" t="s">
        <v>712</v>
      </c>
      <c r="C34">
        <f t="shared" si="0"/>
        <v>1.1022974545960387</v>
      </c>
      <c r="D34">
        <f t="shared" si="1"/>
        <v>0.90823260208212242</v>
      </c>
      <c r="E34">
        <f t="shared" si="2"/>
        <v>0.93091971372731719</v>
      </c>
      <c r="F34">
        <f t="shared" si="3"/>
        <v>0.71888506063086177</v>
      </c>
      <c r="G34">
        <f t="shared" si="4"/>
        <v>0.83728383256935091</v>
      </c>
      <c r="H34">
        <v>0.9</v>
      </c>
      <c r="I34" s="29">
        <f t="shared" si="5"/>
        <v>0</v>
      </c>
      <c r="J34" s="29">
        <f t="shared" si="6"/>
        <v>0</v>
      </c>
      <c r="K34">
        <f>BT34*'Value Calculations'!$D$3</f>
        <v>4.8928251435124546</v>
      </c>
      <c r="L34">
        <f>BU34*'Value Calculations'!$D$4</f>
        <v>14.001346273919946</v>
      </c>
      <c r="M34">
        <f>BV34*'Value Calculations'!$D$5</f>
        <v>14.593595777910686</v>
      </c>
      <c r="N34">
        <f>BW34*'Value Calculations'!$D$6</f>
        <v>1.3757142511129914</v>
      </c>
      <c r="O34">
        <f>BX34*'Value Calculations'!$D$7</f>
        <v>2.4607765575285985</v>
      </c>
      <c r="P34">
        <f>BY34*'Value Calculations'!$D$8</f>
        <v>5.3199675483839446</v>
      </c>
      <c r="Q34">
        <f>BZ34*'Value Calculations'!$D$9</f>
        <v>25.190501467503346</v>
      </c>
      <c r="R34">
        <f>CA34*'Value Calculations'!$D$10</f>
        <v>5.8450635852192754</v>
      </c>
      <c r="S34">
        <f>CB34*'Value Calculations'!$D$11</f>
        <v>0.9907141480249374</v>
      </c>
      <c r="T34">
        <f>CC34*'Value Calculations'!$D$12</f>
        <v>2.441648218768242</v>
      </c>
      <c r="U34">
        <f>CD34*'Value Calculations'!$D$13</f>
        <v>13.27623830499075</v>
      </c>
      <c r="W34">
        <f>CH34*'Value Calculations'!$D$3</f>
        <v>4.0773542862603787</v>
      </c>
      <c r="X34">
        <f>CI34*'Value Calculations'!$D$4</f>
        <v>8.7915430092055473</v>
      </c>
      <c r="Y34">
        <f>CJ34*'Value Calculations'!$D$5</f>
        <v>9.8175098869580975</v>
      </c>
      <c r="Z34">
        <f>CK34*'Value Calculations'!$D$6</f>
        <v>-0.37519479575808856</v>
      </c>
      <c r="AA34">
        <f>CL34*'Value Calculations'!$D$7</f>
        <v>1.9334672952010417</v>
      </c>
      <c r="AB34">
        <f>CM34*'Value Calculations'!$D$8</f>
        <v>4.6010530148185467</v>
      </c>
      <c r="AC34">
        <f>CN34*'Value Calculations'!$D$9</f>
        <v>22.29359379874046</v>
      </c>
      <c r="AD34">
        <f>CO34*'Value Calculations'!$D$10</f>
        <v>8.0369624296765032</v>
      </c>
      <c r="AE34">
        <f>CP34*'Value Calculations'!$D$11</f>
        <v>0.9907141480249374</v>
      </c>
      <c r="AF34">
        <f>CQ34*'Value Calculations'!$D$12</f>
        <v>0</v>
      </c>
      <c r="AG34">
        <f>CR34*'Value Calculations'!$D$13</f>
        <v>14.308070297606612</v>
      </c>
      <c r="AI34">
        <f>CU34*'Value Calculations'!$D$3</f>
        <v>2.4464125717562273</v>
      </c>
      <c r="AJ34">
        <f>CV34*'Value Calculations'!$D$4</f>
        <v>5.2098032647143988</v>
      </c>
      <c r="AK34">
        <f>CW34*'Value Calculations'!$D$5</f>
        <v>5.8374383111642736</v>
      </c>
      <c r="AL34">
        <f>CX34*'Value Calculations'!$D$6</f>
        <v>1.3757142511129914</v>
      </c>
      <c r="AM34">
        <f>CY34*'Value Calculations'!$D$7</f>
        <v>1.5819277869826704</v>
      </c>
      <c r="AN34">
        <f>CZ34*'Value Calculations'!$D$8</f>
        <v>4.2415957480358477</v>
      </c>
      <c r="AO34">
        <f>DA34*'Value Calculations'!$D$9</f>
        <v>15.492158402514558</v>
      </c>
      <c r="AP34">
        <f>DB34*'Value Calculations'!$D$10</f>
        <v>1.8265823703810236</v>
      </c>
      <c r="AQ34">
        <f>DC34*'Value Calculations'!$D$11</f>
        <v>0</v>
      </c>
      <c r="AR34">
        <f>DD34*'Value Calculations'!$D$12</f>
        <v>0</v>
      </c>
      <c r="AS34">
        <f>DE34*'Value Calculations'!$D$13</f>
        <v>6.6725135522492369</v>
      </c>
      <c r="AU34">
        <f>DH34*'Value Calculations'!$D$3</f>
        <v>3.6696188576343411</v>
      </c>
      <c r="AV34">
        <f>DI34*'Value Calculations'!$D$4</f>
        <v>7.4890921930269485</v>
      </c>
      <c r="AW34">
        <f>DJ34*'Value Calculations'!$D$5</f>
        <v>8.4908193616934895</v>
      </c>
      <c r="AX34">
        <f>DK34*'Value Calculations'!$D$6</f>
        <v>-1.8759739787904428</v>
      </c>
      <c r="AY34">
        <f>DL34*'Value Calculations'!$D$7</f>
        <v>1.9334672952010417</v>
      </c>
      <c r="AZ34">
        <f>DM34*'Value Calculations'!$D$8</f>
        <v>5.9669906285928027</v>
      </c>
      <c r="BA34">
        <f>DN34*'Value Calculations'!$D$9</f>
        <v>19.270733622640059</v>
      </c>
      <c r="BB34">
        <f>DO34*'Value Calculations'!$D$10</f>
        <v>2.5572153185334328</v>
      </c>
      <c r="BC34">
        <f>DP34*'Value Calculations'!$D$11</f>
        <v>0.9907141480249374</v>
      </c>
      <c r="BD34">
        <f>DQ34*'Value Calculations'!$D$12</f>
        <v>0</v>
      </c>
      <c r="BE34">
        <f>DR34*'Value Calculations'!$D$13</f>
        <v>10.455897525174063</v>
      </c>
      <c r="BG34">
        <f>DU34*'Value Calculations'!$D$3</f>
        <v>2.8541480003822652</v>
      </c>
      <c r="BH34">
        <f>DV34*'Value Calculations'!$D$4</f>
        <v>9.7683811213394982</v>
      </c>
      <c r="BI34">
        <f>DW34*'Value Calculations'!$D$5</f>
        <v>9.8175098869580975</v>
      </c>
      <c r="BJ34">
        <f>DX34*'Value Calculations'!$D$6</f>
        <v>2.6263635703066202</v>
      </c>
      <c r="BK34">
        <f>DY34*'Value Calculations'!$D$7</f>
        <v>3.8669345904020833</v>
      </c>
      <c r="BL34">
        <f>DZ34*'Value Calculations'!$D$8</f>
        <v>5.0324017349577854</v>
      </c>
      <c r="BM34">
        <f>EA34*'Value Calculations'!$D$9</f>
        <v>20.152401174002676</v>
      </c>
      <c r="BN34">
        <f>EB34*'Value Calculations'!$D$10</f>
        <v>2.1918988444572283</v>
      </c>
      <c r="BO34">
        <f>EC34*'Value Calculations'!$D$11</f>
        <v>0</v>
      </c>
      <c r="BP34">
        <f>ED34*'Value Calculations'!$D$12</f>
        <v>2.441648218768242</v>
      </c>
      <c r="BQ34">
        <f>EE34*'Value Calculations'!$D$13</f>
        <v>9.9055871291122699</v>
      </c>
      <c r="BS34">
        <f>VLOOKUP($B34,'Raw Stats'!$CM$3:$DC$528,3,FALSE)</f>
        <v>82</v>
      </c>
      <c r="BT34">
        <f>VLOOKUP($B34,'Raw Stats'!$CM$3:$DC$528,4,FALSE)</f>
        <v>12</v>
      </c>
      <c r="BU34">
        <f>VLOOKUP($B34,'Raw Stats'!$CM$3:$DC$528,5,FALSE)</f>
        <v>43</v>
      </c>
      <c r="BV34">
        <f>VLOOKUP($B34,'Raw Stats'!$CM$3:$DC$528,6,FALSE)</f>
        <v>55</v>
      </c>
      <c r="BW34">
        <f>VLOOKUP($B34,'Raw Stats'!$CM$3:$DC$528,7,FALSE)</f>
        <v>11</v>
      </c>
      <c r="BX34">
        <f>VLOOKUP($B34,'Raw Stats'!$CM$3:$DC$528,8,FALSE)</f>
        <v>28</v>
      </c>
      <c r="BY34">
        <f>VLOOKUP($B34,'Raw Stats'!$CM$3:$DC$528,9,FALSE)</f>
        <v>74</v>
      </c>
      <c r="BZ34">
        <f>VLOOKUP($B34,'Raw Stats'!$CM$3:$DC$528,10,FALSE)</f>
        <v>200</v>
      </c>
      <c r="CA34">
        <f>VLOOKUP($B34,'Raw Stats'!$CM$3:$DC$528,11,FALSE)+VLOOKUP($B34,'Raw Stats'!$CM$3:$DC$528,12,FALSE)</f>
        <v>16</v>
      </c>
      <c r="CB34">
        <f>VLOOKUP($B34,'Raw Stats'!$CM$3:$DC$528,13,FALSE)+VLOOKUP($B34,'Raw Stats'!$CM$3:$DC$528,14,FALSE)</f>
        <v>1</v>
      </c>
      <c r="CC34">
        <f>VLOOKUP($B34,'Raw Stats'!$CM$3:$DC$528,15,FALSE)</f>
        <v>3</v>
      </c>
      <c r="CD34">
        <f>VLOOKUP($B34,'Raw Stats'!$CM$3:$DC$528,16,FALSE)</f>
        <v>193</v>
      </c>
      <c r="CF34" s="29">
        <f t="shared" si="7"/>
        <v>0</v>
      </c>
      <c r="CG34">
        <f>VLOOKUP($B34,'Raw Stats'!$BU$3:$CJ$528,3,FALSE)</f>
        <v>82</v>
      </c>
      <c r="CH34">
        <f>VLOOKUP($B34,'Raw Stats'!$BU$3:$CJ$528,4,FALSE)</f>
        <v>10</v>
      </c>
      <c r="CI34">
        <f>VLOOKUP($B34,'Raw Stats'!$BU$3:$CJ$5288,5,FALSE)</f>
        <v>27</v>
      </c>
      <c r="CJ34">
        <f>VLOOKUP($B34,'Raw Stats'!$BU$3:$CJ$528,6,FALSE)</f>
        <v>37</v>
      </c>
      <c r="CK34">
        <f>VLOOKUP($B34,'Raw Stats'!$BU$3:$CJ$528,7,FALSE)</f>
        <v>-3</v>
      </c>
      <c r="CL34">
        <f>VLOOKUP($B34,'Raw Stats'!$BU$3:$CJ$528,8,FALSE)</f>
        <v>22</v>
      </c>
      <c r="CM34">
        <f>VLOOKUP($B34,'Raw Stats'!$BU$3:$CJ$528,9,FALSE)</f>
        <v>64</v>
      </c>
      <c r="CN34">
        <f>VLOOKUP($B34,'Raw Stats'!$BU$3:$CJ$528,10,FALSE)</f>
        <v>177</v>
      </c>
      <c r="CO34">
        <f>VLOOKUP($B34,'Raw Stats'!$BU$3:$CJ$528,11,FALSE)+VLOOKUP($B34,'Raw Stats'!$BU$3:$CJ$528,12,FALSE)</f>
        <v>22</v>
      </c>
      <c r="CP34">
        <f>VLOOKUP($B34,'Raw Stats'!$BU$3:$CJ$528,13,FALSE)+VLOOKUP($B34,'Raw Stats'!$BU$3:$CJ$528,14,FALSE)</f>
        <v>1</v>
      </c>
      <c r="CQ34">
        <f>VLOOKUP($B34,'Raw Stats'!$BU$3:$CJ$528,15,FALSE)</f>
        <v>0</v>
      </c>
      <c r="CR34">
        <f>VLOOKUP($B34,'Raw Stats'!$BU$3:$CJ$528,16,FALSE)</f>
        <v>208</v>
      </c>
      <c r="CT34">
        <f>VLOOKUP($B34,'Raw Stats'!$BC$3:$BR$528,3,FALSE)</f>
        <v>48</v>
      </c>
      <c r="CU34">
        <f>VLOOKUP($B34,'Raw Stats'!$BC$3:$BR$528,4,FALSE)</f>
        <v>6</v>
      </c>
      <c r="CV34">
        <f>VLOOKUP($B34,'Raw Stats'!$BC$3:$BR$5288,5,FALSE)</f>
        <v>16</v>
      </c>
      <c r="CW34">
        <f>VLOOKUP($B34,'Raw Stats'!$BC$3:$BR$52888,6,FALSE)</f>
        <v>22</v>
      </c>
      <c r="CX34">
        <f>VLOOKUP($B34,'Raw Stats'!$BC$3:$BR$5288,7,FALSE)</f>
        <v>11</v>
      </c>
      <c r="CY34">
        <f>VLOOKUP($B34,'Raw Stats'!$BC$3:$BR$5288,8,FALSE)</f>
        <v>18</v>
      </c>
      <c r="CZ34">
        <f>VLOOKUP($B34,'Raw Stats'!$BC$3:$BR$5288,9,FALSE)</f>
        <v>59</v>
      </c>
      <c r="DA34">
        <f>VLOOKUP($B34,'Raw Stats'!$BC$3:$BR$5288,10,FALSE)</f>
        <v>123</v>
      </c>
      <c r="DB34">
        <f>VLOOKUP($B34,'Raw Stats'!$BC$3:$BR$5288,11,FALSE)+VLOOKUP($B34,'Raw Stats'!$BC$3:$BR$5288,12,FALSE)</f>
        <v>5</v>
      </c>
      <c r="DC34">
        <f>VLOOKUP($B34,'Raw Stats'!$BC$3:$BR$5288,13,FALSE)+VLOOKUP($B34,'Raw Stats'!$BC$3:$BR$5288,14,FALSE)</f>
        <v>0</v>
      </c>
      <c r="DD34">
        <f>VLOOKUP($B34,'Raw Stats'!$BC$3:$BR$5288,15,FALSE)</f>
        <v>0</v>
      </c>
      <c r="DE34">
        <f>VLOOKUP($B34,'Raw Stats'!$BC$3:$BR$5288,16,FALSE)</f>
        <v>97</v>
      </c>
      <c r="DG34">
        <f>VLOOKUP($B34,'Raw Stats'!$AK$3:$AZ$528,3,FALSE)</f>
        <v>82</v>
      </c>
      <c r="DH34">
        <f>VLOOKUP($B34,'Raw Stats'!$AK$3:$AZ$528,4,FALSE)</f>
        <v>9</v>
      </c>
      <c r="DI34">
        <f>VLOOKUP($B34,'Raw Stats'!$AK$3:$AZ$528,5,FALSE)</f>
        <v>23</v>
      </c>
      <c r="DJ34">
        <f>VLOOKUP($B34,'Raw Stats'!$AK$3:$AZ$528,6,FALSE)</f>
        <v>32</v>
      </c>
      <c r="DK34">
        <f>VLOOKUP($B34,'Raw Stats'!$AK$3:$AZ$528,7,FALSE)</f>
        <v>-15</v>
      </c>
      <c r="DL34">
        <f>VLOOKUP($B34,'Raw Stats'!$AK$3:$AZ$528,8,FALSE)</f>
        <v>22</v>
      </c>
      <c r="DM34">
        <f>VLOOKUP($B34,'Raw Stats'!$AK$3:$AZ$528,9,FALSE)</f>
        <v>83</v>
      </c>
      <c r="DN34">
        <f>VLOOKUP($B34,'Raw Stats'!$AK$3:$AZ$528,10,FALSE)</f>
        <v>153</v>
      </c>
      <c r="DO34">
        <f>VLOOKUP($B34,'Raw Stats'!$AK$3:$AZ$528,11,FALSE)+VLOOKUP($B34,'Raw Stats'!$AK$3:$AZ$528,12,FALSE)</f>
        <v>7</v>
      </c>
      <c r="DP34">
        <f>VLOOKUP($B34,'Raw Stats'!$AK$3:$AZ$528,13,FALSE)+VLOOKUP($B34,'Raw Stats'!$AK$3:$AZ$528,14,FALSE)</f>
        <v>1</v>
      </c>
      <c r="DQ34">
        <f>VLOOKUP($B34,'Raw Stats'!$AK$3:$AZ$528,15,FALSE)</f>
        <v>0</v>
      </c>
      <c r="DR34">
        <f>VLOOKUP($B34,'Raw Stats'!$AK$3:$AZ$528,16,FALSE)</f>
        <v>152</v>
      </c>
      <c r="DT34">
        <f>VLOOKUP($B34,'Raw Stats'!$S$3:$AH$528,3,FALSE)</f>
        <v>82</v>
      </c>
      <c r="DU34">
        <f>VLOOKUP($B34,'Raw Stats'!$S$3:$AH$528,4,FALSE)</f>
        <v>7</v>
      </c>
      <c r="DV34">
        <f>VLOOKUP($B34,'Raw Stats'!$S$3:$AH$528,5,FALSE)</f>
        <v>30</v>
      </c>
      <c r="DW34">
        <f>VLOOKUP($B34,'Raw Stats'!$S$3:$AH$528,6,FALSE)</f>
        <v>37</v>
      </c>
      <c r="DX34">
        <f>VLOOKUP($B34,'Raw Stats'!$S$3:$AH$528,7,FALSE)</f>
        <v>21</v>
      </c>
      <c r="DY34">
        <f>VLOOKUP($B34,'Raw Stats'!$S$3:$AH$528,8,FALSE)</f>
        <v>44</v>
      </c>
      <c r="DZ34">
        <f>VLOOKUP($B34,'Raw Stats'!$S$3:$AH$528,9,FALSE)</f>
        <v>70</v>
      </c>
      <c r="EA34">
        <f>VLOOKUP($B34,'Raw Stats'!$S$3:$AH$528,10,FALSE)</f>
        <v>160</v>
      </c>
      <c r="EB34">
        <f>VLOOKUP($B34,'Raw Stats'!$S$3:$AH$528,11,FALSE)+VLOOKUP($B34,'Raw Stats'!$S$3:$AH$528,12,FALSE)</f>
        <v>6</v>
      </c>
      <c r="EC34">
        <f>VLOOKUP($B34,'Raw Stats'!$S$3:$AH$528,13,FALSE)+VLOOKUP($B34,'Raw Stats'!$S$3:$AH$528,14,FALSE)</f>
        <v>0</v>
      </c>
      <c r="ED34">
        <f>VLOOKUP($B34,'Raw Stats'!$S$3:$AH$528,15,FALSE)</f>
        <v>3</v>
      </c>
      <c r="EE34">
        <f>VLOOKUP($B34,'Raw Stats'!$S$3:$AH$528,16,FALSE)</f>
        <v>144</v>
      </c>
    </row>
    <row r="35" spans="1:135" x14ac:dyDescent="0.2">
      <c r="A35">
        <v>1.2</v>
      </c>
      <c r="B35" t="s">
        <v>713</v>
      </c>
      <c r="C35">
        <f t="shared" ref="C35:C66" si="8">IF(BS35=0,"",SUMIF(K35:U35,"&lt;&gt;#N/A")/BS35)</f>
        <v>0.78977579865918901</v>
      </c>
      <c r="D35">
        <f t="shared" ref="D35:D66" si="9">SUMIF(W35:AG35,"&lt;&gt;#N/A")/CG35</f>
        <v>0.86706767730387257</v>
      </c>
      <c r="E35">
        <f t="shared" ref="E35:E66" si="10">SUMIF(AI35:AS35,"&lt;&gt;#N/A")/CT35</f>
        <v>0.87521944105876948</v>
      </c>
      <c r="F35">
        <f t="shared" ref="F35:F66" si="11">SUMIF(AU35:BE35,"&lt;&gt;#N/A")/DG35</f>
        <v>0.70187222970808727</v>
      </c>
      <c r="G35">
        <f t="shared" ref="G35:G66" si="12">SUMIF(BG35:BQ35,"&lt;&gt;#N/A")/DT35</f>
        <v>0.91879380384522669</v>
      </c>
      <c r="H35">
        <v>0.9</v>
      </c>
      <c r="I35" s="29">
        <f t="shared" si="5"/>
        <v>0</v>
      </c>
      <c r="J35" s="29">
        <f t="shared" si="6"/>
        <v>0</v>
      </c>
      <c r="K35">
        <f>BT35*'Value Calculations'!$D$3</f>
        <v>1.6309417145041516</v>
      </c>
      <c r="L35">
        <f>BU35*'Value Calculations'!$D$4</f>
        <v>10.419606529428798</v>
      </c>
      <c r="M35">
        <f>BV35*'Value Calculations'!$D$5</f>
        <v>9.5521717819051766</v>
      </c>
      <c r="N35">
        <f>BW35*'Value Calculations'!$D$6</f>
        <v>0</v>
      </c>
      <c r="O35">
        <f>BX35*'Value Calculations'!$D$7</f>
        <v>2.1092370493102273</v>
      </c>
      <c r="P35">
        <f>BY35*'Value Calculations'!$D$8</f>
        <v>7.1891453356539792</v>
      </c>
      <c r="Q35">
        <f>BZ35*'Value Calculations'!$D$9</f>
        <v>19.774543651990125</v>
      </c>
      <c r="R35">
        <f>CA35*'Value Calculations'!$D$10</f>
        <v>2.9225317926096377</v>
      </c>
      <c r="S35">
        <f>CB35*'Value Calculations'!$D$11</f>
        <v>1.9814282960498748</v>
      </c>
      <c r="T35">
        <f>CC35*'Value Calculations'!$D$12</f>
        <v>0</v>
      </c>
      <c r="U35">
        <f>CD35*'Value Calculations'!$D$13</f>
        <v>8.3922335399423389</v>
      </c>
      <c r="W35">
        <f>CH35*'Value Calculations'!$D$3</f>
        <v>2.4464125717562273</v>
      </c>
      <c r="X35">
        <f>CI35*'Value Calculations'!$D$4</f>
        <v>11.722057345607396</v>
      </c>
      <c r="Y35">
        <f>CJ35*'Value Calculations'!$D$5</f>
        <v>11.144200412222705</v>
      </c>
      <c r="Z35">
        <f>CK35*'Value Calculations'!$D$6</f>
        <v>1.1255843872742657</v>
      </c>
      <c r="AA35">
        <f>CL35*'Value Calculations'!$D$7</f>
        <v>2.4607765575285985</v>
      </c>
      <c r="AB35">
        <f>CM35*'Value Calculations'!$D$8</f>
        <v>6.7577966155147404</v>
      </c>
      <c r="AC35">
        <f>CN35*'Value Calculations'!$D$9</f>
        <v>19.396686129977574</v>
      </c>
      <c r="AD35">
        <f>CO35*'Value Calculations'!$D$10</f>
        <v>5.4797471111430704</v>
      </c>
      <c r="AE35">
        <f>CP35*'Value Calculations'!$D$11</f>
        <v>0</v>
      </c>
      <c r="AF35">
        <f>CQ35*'Value Calculations'!$D$12</f>
        <v>0</v>
      </c>
      <c r="AG35">
        <f>CR35*'Value Calculations'!$D$13</f>
        <v>9.6992207305890972</v>
      </c>
      <c r="AI35">
        <f>CU35*'Value Calculations'!$D$3</f>
        <v>1.2232062858781136</v>
      </c>
      <c r="AJ35">
        <f>CV35*'Value Calculations'!$D$4</f>
        <v>7.8147048970715982</v>
      </c>
      <c r="AK35">
        <f>CW35*'Value Calculations'!$D$5</f>
        <v>7.1641288364288815</v>
      </c>
      <c r="AL35">
        <f>CX35*'Value Calculations'!$D$6</f>
        <v>0.50025972767745142</v>
      </c>
      <c r="AM35">
        <f>CY35*'Value Calculations'!$D$7</f>
        <v>1.5819277869826704</v>
      </c>
      <c r="AN35">
        <f>CZ35*'Value Calculations'!$D$8</f>
        <v>4.0259213879662283</v>
      </c>
      <c r="AO35">
        <f>DA35*'Value Calculations'!$D$9</f>
        <v>8.3128654842761041</v>
      </c>
      <c r="AP35">
        <f>DB35*'Value Calculations'!$D$10</f>
        <v>4.0184812148382516</v>
      </c>
      <c r="AQ35">
        <f>DC35*'Value Calculations'!$D$11</f>
        <v>0.9907141480249374</v>
      </c>
      <c r="AR35">
        <f>DD35*'Value Calculations'!$D$12</f>
        <v>0</v>
      </c>
      <c r="AS35">
        <f>DE35*'Value Calculations'!$D$13</f>
        <v>5.5031039606179277</v>
      </c>
      <c r="AU35">
        <f>DH35*'Value Calculations'!$D$3</f>
        <v>3.6696188576343411</v>
      </c>
      <c r="AV35">
        <f>DI35*'Value Calculations'!$D$4</f>
        <v>6.8378667849376482</v>
      </c>
      <c r="AW35">
        <f>DJ35*'Value Calculations'!$D$5</f>
        <v>7.960143151587646</v>
      </c>
      <c r="AX35">
        <f>DK35*'Value Calculations'!$D$6</f>
        <v>0</v>
      </c>
      <c r="AY35">
        <f>DL35*'Value Calculations'!$D$7</f>
        <v>1.4061580328734848</v>
      </c>
      <c r="AZ35">
        <f>DM35*'Value Calculations'!$D$8</f>
        <v>3.5226812144704498</v>
      </c>
      <c r="BA35">
        <f>DN35*'Value Calculations'!$D$9</f>
        <v>11.713583182389055</v>
      </c>
      <c r="BB35">
        <f>DO35*'Value Calculations'!$D$10</f>
        <v>3.2878482666858426</v>
      </c>
      <c r="BC35">
        <f>DP35*'Value Calculations'!$D$11</f>
        <v>0.9907141480249374</v>
      </c>
      <c r="BD35">
        <f>DQ35*'Value Calculations'!$D$12</f>
        <v>0.81388273958941404</v>
      </c>
      <c r="BE35">
        <f>DR35*'Value Calculations'!$D$13</f>
        <v>9.6304319310813735</v>
      </c>
      <c r="BG35">
        <f>DU35*'Value Calculations'!$D$3</f>
        <v>5.7082960007645305</v>
      </c>
      <c r="BH35">
        <f>DV35*'Value Calculations'!$D$4</f>
        <v>10.419606529428798</v>
      </c>
      <c r="BI35">
        <f>DW35*'Value Calculations'!$D$5</f>
        <v>12.205552832434391</v>
      </c>
      <c r="BJ35">
        <f>DX35*'Value Calculations'!$D$6</f>
        <v>2.5012986383872571</v>
      </c>
      <c r="BK35">
        <f>DY35*'Value Calculations'!$D$7</f>
        <v>3.5153950821837121</v>
      </c>
      <c r="BL35">
        <f>DZ35*'Value Calculations'!$D$8</f>
        <v>5.3918590017404844</v>
      </c>
      <c r="BM35">
        <f>EA35*'Value Calculations'!$D$9</f>
        <v>13.350965777776773</v>
      </c>
      <c r="BN35">
        <f>EB35*'Value Calculations'!$D$10</f>
        <v>8.7675953778289131</v>
      </c>
      <c r="BO35">
        <f>EC35*'Value Calculations'!$D$11</f>
        <v>0</v>
      </c>
      <c r="BP35">
        <f>ED35*'Value Calculations'!$D$12</f>
        <v>3.2555309583576562</v>
      </c>
      <c r="BQ35">
        <f>EE35*'Value Calculations'!$D$13</f>
        <v>11.143785520251303</v>
      </c>
      <c r="BS35">
        <f>VLOOKUP($B35,'Raw Stats'!$CM$3:$DC$528,3,FALSE)</f>
        <v>81</v>
      </c>
      <c r="BT35">
        <f>VLOOKUP($B35,'Raw Stats'!$CM$3:$DC$528,4,FALSE)</f>
        <v>4</v>
      </c>
      <c r="BU35">
        <f>VLOOKUP($B35,'Raw Stats'!$CM$3:$DC$528,5,FALSE)</f>
        <v>32</v>
      </c>
      <c r="BV35">
        <f>VLOOKUP($B35,'Raw Stats'!$CM$3:$DC$528,6,FALSE)</f>
        <v>36</v>
      </c>
      <c r="BW35">
        <f>VLOOKUP($B35,'Raw Stats'!$CM$3:$DC$528,7,FALSE)</f>
        <v>0</v>
      </c>
      <c r="BX35">
        <f>VLOOKUP($B35,'Raw Stats'!$CM$3:$DC$528,8,FALSE)</f>
        <v>24</v>
      </c>
      <c r="BY35">
        <f>VLOOKUP($B35,'Raw Stats'!$CM$3:$DC$528,9,FALSE)</f>
        <v>100</v>
      </c>
      <c r="BZ35">
        <f>VLOOKUP($B35,'Raw Stats'!$CM$3:$DC$528,10,FALSE)</f>
        <v>157</v>
      </c>
      <c r="CA35">
        <f>VLOOKUP($B35,'Raw Stats'!$CM$3:$DC$528,11,FALSE)+VLOOKUP($B35,'Raw Stats'!$CM$3:$DC$528,12,FALSE)</f>
        <v>8</v>
      </c>
      <c r="CB35">
        <f>VLOOKUP($B35,'Raw Stats'!$CM$3:$DC$528,13,FALSE)+VLOOKUP($B35,'Raw Stats'!$CM$3:$DC$528,14,FALSE)</f>
        <v>2</v>
      </c>
      <c r="CC35">
        <f>VLOOKUP($B35,'Raw Stats'!$CM$3:$DC$528,15,FALSE)</f>
        <v>0</v>
      </c>
      <c r="CD35">
        <f>VLOOKUP($B35,'Raw Stats'!$CM$3:$DC$528,16,FALSE)</f>
        <v>122</v>
      </c>
      <c r="CF35" s="29">
        <f t="shared" si="7"/>
        <v>0</v>
      </c>
      <c r="CG35">
        <f>VLOOKUP($B35,'Raw Stats'!$BU$3:$CJ$528,3,FALSE)</f>
        <v>81</v>
      </c>
      <c r="CH35">
        <f>VLOOKUP($B35,'Raw Stats'!$BU$3:$CJ$528,4,FALSE)</f>
        <v>6</v>
      </c>
      <c r="CI35">
        <f>VLOOKUP($B35,'Raw Stats'!$BU$3:$CJ$5288,5,FALSE)</f>
        <v>36</v>
      </c>
      <c r="CJ35">
        <f>VLOOKUP($B35,'Raw Stats'!$BU$3:$CJ$528,6,FALSE)</f>
        <v>42</v>
      </c>
      <c r="CK35">
        <f>VLOOKUP($B35,'Raw Stats'!$BU$3:$CJ$528,7,FALSE)</f>
        <v>9</v>
      </c>
      <c r="CL35">
        <f>VLOOKUP($B35,'Raw Stats'!$BU$3:$CJ$528,8,FALSE)</f>
        <v>28</v>
      </c>
      <c r="CM35">
        <f>VLOOKUP($B35,'Raw Stats'!$BU$3:$CJ$528,9,FALSE)</f>
        <v>94</v>
      </c>
      <c r="CN35">
        <f>VLOOKUP($B35,'Raw Stats'!$BU$3:$CJ$528,10,FALSE)</f>
        <v>154</v>
      </c>
      <c r="CO35">
        <f>VLOOKUP($B35,'Raw Stats'!$BU$3:$CJ$528,11,FALSE)+VLOOKUP($B35,'Raw Stats'!$BU$3:$CJ$528,12,FALSE)</f>
        <v>15</v>
      </c>
      <c r="CP35">
        <f>VLOOKUP($B35,'Raw Stats'!$BU$3:$CJ$528,13,FALSE)+VLOOKUP($B35,'Raw Stats'!$BU$3:$CJ$528,14,FALSE)</f>
        <v>0</v>
      </c>
      <c r="CQ35">
        <f>VLOOKUP($B35,'Raw Stats'!$BU$3:$CJ$528,15,FALSE)</f>
        <v>0</v>
      </c>
      <c r="CR35">
        <f>VLOOKUP($B35,'Raw Stats'!$BU$3:$CJ$528,16,FALSE)</f>
        <v>141</v>
      </c>
      <c r="CT35">
        <f>VLOOKUP($B35,'Raw Stats'!$BC$3:$BR$528,3,FALSE)</f>
        <v>47</v>
      </c>
      <c r="CU35">
        <f>VLOOKUP($B35,'Raw Stats'!$BC$3:$BR$528,4,FALSE)</f>
        <v>3</v>
      </c>
      <c r="CV35">
        <f>VLOOKUP($B35,'Raw Stats'!$BC$3:$BR$5288,5,FALSE)</f>
        <v>24</v>
      </c>
      <c r="CW35">
        <f>VLOOKUP($B35,'Raw Stats'!$BC$3:$BR$52888,6,FALSE)</f>
        <v>27</v>
      </c>
      <c r="CX35">
        <f>VLOOKUP($B35,'Raw Stats'!$BC$3:$BR$5288,7,FALSE)</f>
        <v>4</v>
      </c>
      <c r="CY35">
        <f>VLOOKUP($B35,'Raw Stats'!$BC$3:$BR$5288,8,FALSE)</f>
        <v>18</v>
      </c>
      <c r="CZ35">
        <f>VLOOKUP($B35,'Raw Stats'!$BC$3:$BR$5288,9,FALSE)</f>
        <v>56</v>
      </c>
      <c r="DA35">
        <f>VLOOKUP($B35,'Raw Stats'!$BC$3:$BR$5288,10,FALSE)</f>
        <v>66</v>
      </c>
      <c r="DB35">
        <f>VLOOKUP($B35,'Raw Stats'!$BC$3:$BR$5288,11,FALSE)+VLOOKUP($B35,'Raw Stats'!$BC$3:$BR$5288,12,FALSE)</f>
        <v>11</v>
      </c>
      <c r="DC35">
        <f>VLOOKUP($B35,'Raw Stats'!$BC$3:$BR$5288,13,FALSE)+VLOOKUP($B35,'Raw Stats'!$BC$3:$BR$5288,14,FALSE)</f>
        <v>1</v>
      </c>
      <c r="DD35">
        <f>VLOOKUP($B35,'Raw Stats'!$BC$3:$BR$5288,15,FALSE)</f>
        <v>0</v>
      </c>
      <c r="DE35">
        <f>VLOOKUP($B35,'Raw Stats'!$BC$3:$BR$5288,16,FALSE)</f>
        <v>80</v>
      </c>
      <c r="DG35">
        <f>VLOOKUP($B35,'Raw Stats'!$AK$3:$AZ$528,3,FALSE)</f>
        <v>71</v>
      </c>
      <c r="DH35">
        <f>VLOOKUP($B35,'Raw Stats'!$AK$3:$AZ$528,4,FALSE)</f>
        <v>9</v>
      </c>
      <c r="DI35">
        <f>VLOOKUP($B35,'Raw Stats'!$AK$3:$AZ$528,5,FALSE)</f>
        <v>21</v>
      </c>
      <c r="DJ35">
        <f>VLOOKUP($B35,'Raw Stats'!$AK$3:$AZ$528,6,FALSE)</f>
        <v>30</v>
      </c>
      <c r="DK35">
        <f>VLOOKUP($B35,'Raw Stats'!$AK$3:$AZ$528,7,FALSE)</f>
        <v>0</v>
      </c>
      <c r="DL35">
        <f>VLOOKUP($B35,'Raw Stats'!$AK$3:$AZ$528,8,FALSE)</f>
        <v>16</v>
      </c>
      <c r="DM35">
        <f>VLOOKUP($B35,'Raw Stats'!$AK$3:$AZ$528,9,FALSE)</f>
        <v>49</v>
      </c>
      <c r="DN35">
        <f>VLOOKUP($B35,'Raw Stats'!$AK$3:$AZ$528,10,FALSE)</f>
        <v>93</v>
      </c>
      <c r="DO35">
        <f>VLOOKUP($B35,'Raw Stats'!$AK$3:$AZ$528,11,FALSE)+VLOOKUP($B35,'Raw Stats'!$AK$3:$AZ$528,12,FALSE)</f>
        <v>9</v>
      </c>
      <c r="DP35">
        <f>VLOOKUP($B35,'Raw Stats'!$AK$3:$AZ$528,13,FALSE)+VLOOKUP($B35,'Raw Stats'!$AK$3:$AZ$528,14,FALSE)</f>
        <v>1</v>
      </c>
      <c r="DQ35">
        <f>VLOOKUP($B35,'Raw Stats'!$AK$3:$AZ$528,15,FALSE)</f>
        <v>1</v>
      </c>
      <c r="DR35">
        <f>VLOOKUP($B35,'Raw Stats'!$AK$3:$AZ$528,16,FALSE)</f>
        <v>140</v>
      </c>
      <c r="DT35">
        <f>VLOOKUP($B35,'Raw Stats'!$S$3:$AH$528,3,FALSE)</f>
        <v>83</v>
      </c>
      <c r="DU35">
        <f>VLOOKUP($B35,'Raw Stats'!$S$3:$AH$528,4,FALSE)</f>
        <v>14</v>
      </c>
      <c r="DV35">
        <f>VLOOKUP($B35,'Raw Stats'!$S$3:$AH$528,5,FALSE)</f>
        <v>32</v>
      </c>
      <c r="DW35">
        <f>VLOOKUP($B35,'Raw Stats'!$S$3:$AH$528,6,FALSE)</f>
        <v>46</v>
      </c>
      <c r="DX35">
        <f>VLOOKUP($B35,'Raw Stats'!$S$3:$AH$528,7,FALSE)</f>
        <v>20</v>
      </c>
      <c r="DY35">
        <f>VLOOKUP($B35,'Raw Stats'!$S$3:$AH$528,8,FALSE)</f>
        <v>40</v>
      </c>
      <c r="DZ35">
        <f>VLOOKUP($B35,'Raw Stats'!$S$3:$AH$528,9,FALSE)</f>
        <v>75</v>
      </c>
      <c r="EA35">
        <f>VLOOKUP($B35,'Raw Stats'!$S$3:$AH$528,10,FALSE)</f>
        <v>106</v>
      </c>
      <c r="EB35">
        <f>VLOOKUP($B35,'Raw Stats'!$S$3:$AH$528,11,FALSE)+VLOOKUP($B35,'Raw Stats'!$S$3:$AH$528,12,FALSE)</f>
        <v>24</v>
      </c>
      <c r="EC35">
        <f>VLOOKUP($B35,'Raw Stats'!$S$3:$AH$528,13,FALSE)+VLOOKUP($B35,'Raw Stats'!$S$3:$AH$528,14,FALSE)</f>
        <v>0</v>
      </c>
      <c r="ED35">
        <f>VLOOKUP($B35,'Raw Stats'!$S$3:$AH$528,15,FALSE)</f>
        <v>4</v>
      </c>
      <c r="EE35">
        <f>VLOOKUP($B35,'Raw Stats'!$S$3:$AH$528,16,FALSE)</f>
        <v>162</v>
      </c>
    </row>
    <row r="36" spans="1:135" x14ac:dyDescent="0.2">
      <c r="A36">
        <v>1.2</v>
      </c>
      <c r="B36" t="s">
        <v>714</v>
      </c>
      <c r="C36">
        <f t="shared" si="8"/>
        <v>0.78918757100980264</v>
      </c>
      <c r="D36">
        <f t="shared" si="9"/>
        <v>0.8756541575133765</v>
      </c>
      <c r="E36" t="e">
        <f t="shared" si="10"/>
        <v>#N/A</v>
      </c>
      <c r="F36" t="e">
        <f t="shared" si="11"/>
        <v>#N/A</v>
      </c>
      <c r="G36" t="e">
        <f t="shared" si="12"/>
        <v>#N/A</v>
      </c>
      <c r="H36">
        <v>0.89</v>
      </c>
      <c r="I36" s="29">
        <f t="shared" si="5"/>
        <v>-0.83333333333333415</v>
      </c>
      <c r="J36" s="29">
        <f t="shared" si="6"/>
        <v>-1.0000000000000009</v>
      </c>
      <c r="K36">
        <f>BT36*'Value Calculations'!$D$3</f>
        <v>2.8541480003822652</v>
      </c>
      <c r="L36">
        <f>BU36*'Value Calculations'!$D$4</f>
        <v>4.8841905606697491</v>
      </c>
      <c r="M36">
        <f>BV36*'Value Calculations'!$D$5</f>
        <v>5.8374383111642736</v>
      </c>
      <c r="N36">
        <f>BW36*'Value Calculations'!$D$6</f>
        <v>0.25012986383872571</v>
      </c>
      <c r="O36">
        <f>BX36*'Value Calculations'!$D$7</f>
        <v>4.0427043445112689</v>
      </c>
      <c r="P36">
        <f>BY36*'Value Calculations'!$D$8</f>
        <v>6.9734709755843598</v>
      </c>
      <c r="Q36">
        <f>BZ36*'Value Calculations'!$D$9</f>
        <v>15.114300880502007</v>
      </c>
      <c r="R36">
        <f>CA36*'Value Calculations'!$D$10</f>
        <v>2.1918988444572283</v>
      </c>
      <c r="S36">
        <f>CB36*'Value Calculations'!$D$11</f>
        <v>0</v>
      </c>
      <c r="T36">
        <f>CC36*'Value Calculations'!$D$12</f>
        <v>0</v>
      </c>
      <c r="U36">
        <f>CD36*'Value Calculations'!$D$13</f>
        <v>9.1489103345273044</v>
      </c>
      <c r="W36">
        <f>CH36*'Value Calculations'!$D$3</f>
        <v>4.0773542862603787</v>
      </c>
      <c r="X36">
        <f>CI36*'Value Calculations'!$D$4</f>
        <v>6.1866413768483488</v>
      </c>
      <c r="Y36">
        <f>CJ36*'Value Calculations'!$D$5</f>
        <v>7.6948050465347251</v>
      </c>
      <c r="Z36">
        <f>CK36*'Value Calculations'!$D$6</f>
        <v>0.50025972767745142</v>
      </c>
      <c r="AA36">
        <f>CL36*'Value Calculations'!$D$7</f>
        <v>3.7790497133474905</v>
      </c>
      <c r="AB36">
        <f>CM36*'Value Calculations'!$D$8</f>
        <v>6.8296880688712802</v>
      </c>
      <c r="AC36">
        <f>CN36*'Value Calculations'!$D$9</f>
        <v>16.625730968552208</v>
      </c>
      <c r="AD36">
        <f>CO36*'Value Calculations'!$D$10</f>
        <v>1.0959494222286141</v>
      </c>
      <c r="AE36">
        <f>CP36*'Value Calculations'!$D$11</f>
        <v>0.9907141480249374</v>
      </c>
      <c r="AF36">
        <f>CQ36*'Value Calculations'!$D$12</f>
        <v>0.81388273958941404</v>
      </c>
      <c r="AG36">
        <f>CR36*'Value Calculations'!$D$13</f>
        <v>8.3234447404346152</v>
      </c>
      <c r="AI36" t="e">
        <f>CU36*'Value Calculations'!$D$3</f>
        <v>#N/A</v>
      </c>
      <c r="AJ36" t="e">
        <f>CV36*'Value Calculations'!$D$4</f>
        <v>#N/A</v>
      </c>
      <c r="AK36" t="e">
        <f>CW36*'Value Calculations'!$D$5</f>
        <v>#N/A</v>
      </c>
      <c r="AL36" t="e">
        <f>CX36*'Value Calculations'!$D$6</f>
        <v>#N/A</v>
      </c>
      <c r="AM36" t="e">
        <f>CY36*'Value Calculations'!$D$7</f>
        <v>#N/A</v>
      </c>
      <c r="AN36" t="e">
        <f>CZ36*'Value Calculations'!$D$8</f>
        <v>#N/A</v>
      </c>
      <c r="AO36" t="e">
        <f>DA36*'Value Calculations'!$D$9</f>
        <v>#N/A</v>
      </c>
      <c r="AP36" t="e">
        <f>DB36*'Value Calculations'!$D$10</f>
        <v>#N/A</v>
      </c>
      <c r="AQ36" t="e">
        <f>DC36*'Value Calculations'!$D$11</f>
        <v>#N/A</v>
      </c>
      <c r="AR36" t="e">
        <f>DD36*'Value Calculations'!$D$12</f>
        <v>#N/A</v>
      </c>
      <c r="AS36" t="e">
        <f>DE36*'Value Calculations'!$D$13</f>
        <v>#N/A</v>
      </c>
      <c r="AU36" t="e">
        <f>DH36*'Value Calculations'!$D$3</f>
        <v>#N/A</v>
      </c>
      <c r="AV36" t="e">
        <f>DI36*'Value Calculations'!$D$4</f>
        <v>#N/A</v>
      </c>
      <c r="AW36" t="e">
        <f>DJ36*'Value Calculations'!$D$5</f>
        <v>#N/A</v>
      </c>
      <c r="AX36" t="e">
        <f>DK36*'Value Calculations'!$D$6</f>
        <v>#N/A</v>
      </c>
      <c r="AY36" t="e">
        <f>DL36*'Value Calculations'!$D$7</f>
        <v>#N/A</v>
      </c>
      <c r="AZ36" t="e">
        <f>DM36*'Value Calculations'!$D$8</f>
        <v>#N/A</v>
      </c>
      <c r="BA36" t="e">
        <f>DN36*'Value Calculations'!$D$9</f>
        <v>#N/A</v>
      </c>
      <c r="BB36" t="e">
        <f>DO36*'Value Calculations'!$D$10</f>
        <v>#N/A</v>
      </c>
      <c r="BC36" t="e">
        <f>DP36*'Value Calculations'!$D$11</f>
        <v>#N/A</v>
      </c>
      <c r="BD36" t="e">
        <f>DQ36*'Value Calculations'!$D$12</f>
        <v>#N/A</v>
      </c>
      <c r="BE36" t="e">
        <f>DR36*'Value Calculations'!$D$13</f>
        <v>#N/A</v>
      </c>
      <c r="BG36" t="e">
        <f>DU36*'Value Calculations'!$D$3</f>
        <v>#N/A</v>
      </c>
      <c r="BH36" t="e">
        <f>DV36*'Value Calculations'!$D$4</f>
        <v>#N/A</v>
      </c>
      <c r="BI36" t="e">
        <f>DW36*'Value Calculations'!$D$5</f>
        <v>#N/A</v>
      </c>
      <c r="BJ36" t="e">
        <f>DX36*'Value Calculations'!$D$6</f>
        <v>#N/A</v>
      </c>
      <c r="BK36" t="e">
        <f>DY36*'Value Calculations'!$D$7</f>
        <v>#N/A</v>
      </c>
      <c r="BL36" t="e">
        <f>DZ36*'Value Calculations'!$D$8</f>
        <v>#N/A</v>
      </c>
      <c r="BM36" t="e">
        <f>EA36*'Value Calculations'!$D$9</f>
        <v>#N/A</v>
      </c>
      <c r="BN36" t="e">
        <f>EB36*'Value Calculations'!$D$10</f>
        <v>#N/A</v>
      </c>
      <c r="BO36" t="e">
        <f>EC36*'Value Calculations'!$D$11</f>
        <v>#N/A</v>
      </c>
      <c r="BP36" t="e">
        <f>ED36*'Value Calculations'!$D$12</f>
        <v>#N/A</v>
      </c>
      <c r="BQ36" t="e">
        <f>EE36*'Value Calculations'!$D$13</f>
        <v>#N/A</v>
      </c>
      <c r="BS36">
        <f>VLOOKUP($B36,'Raw Stats'!$CM$3:$DC$528,3,FALSE)</f>
        <v>65</v>
      </c>
      <c r="BT36">
        <f>VLOOKUP($B36,'Raw Stats'!$CM$3:$DC$528,4,FALSE)</f>
        <v>7</v>
      </c>
      <c r="BU36">
        <f>VLOOKUP($B36,'Raw Stats'!$CM$3:$DC$528,5,FALSE)</f>
        <v>15</v>
      </c>
      <c r="BV36">
        <f>VLOOKUP($B36,'Raw Stats'!$CM$3:$DC$528,6,FALSE)</f>
        <v>22</v>
      </c>
      <c r="BW36">
        <f>VLOOKUP($B36,'Raw Stats'!$CM$3:$DC$528,7,FALSE)</f>
        <v>2</v>
      </c>
      <c r="BX36">
        <f>VLOOKUP($B36,'Raw Stats'!$CM$3:$DC$528,8,FALSE)</f>
        <v>46</v>
      </c>
      <c r="BY36">
        <f>VLOOKUP($B36,'Raw Stats'!$CM$3:$DC$528,9,FALSE)</f>
        <v>97</v>
      </c>
      <c r="BZ36">
        <f>VLOOKUP($B36,'Raw Stats'!$CM$3:$DC$528,10,FALSE)</f>
        <v>120</v>
      </c>
      <c r="CA36">
        <f>VLOOKUP($B36,'Raw Stats'!$CM$3:$DC$528,11,FALSE)+VLOOKUP($B36,'Raw Stats'!$CM$3:$DC$528,12,FALSE)</f>
        <v>6</v>
      </c>
      <c r="CB36">
        <f>VLOOKUP($B36,'Raw Stats'!$CM$3:$DC$528,13,FALSE)+VLOOKUP($B36,'Raw Stats'!$CM$3:$DC$528,14,FALSE)</f>
        <v>0</v>
      </c>
      <c r="CC36">
        <f>VLOOKUP($B36,'Raw Stats'!$CM$3:$DC$528,15,FALSE)</f>
        <v>0</v>
      </c>
      <c r="CD36">
        <f>VLOOKUP($B36,'Raw Stats'!$CM$3:$DC$528,16,FALSE)</f>
        <v>133</v>
      </c>
      <c r="CF36" s="29">
        <f t="shared" si="7"/>
        <v>-1.0000000000000009E-2</v>
      </c>
      <c r="CG36">
        <f>VLOOKUP($B36,'Raw Stats'!$BU$3:$CJ$528,3,FALSE)</f>
        <v>65</v>
      </c>
      <c r="CH36">
        <f>VLOOKUP($B36,'Raw Stats'!$BU$3:$CJ$528,4,FALSE)</f>
        <v>10</v>
      </c>
      <c r="CI36">
        <f>VLOOKUP($B36,'Raw Stats'!$BU$3:$CJ$5288,5,FALSE)</f>
        <v>19</v>
      </c>
      <c r="CJ36">
        <f>VLOOKUP($B36,'Raw Stats'!$BU$3:$CJ$528,6,FALSE)</f>
        <v>29</v>
      </c>
      <c r="CK36">
        <f>VLOOKUP($B36,'Raw Stats'!$BU$3:$CJ$528,7,FALSE)</f>
        <v>4</v>
      </c>
      <c r="CL36">
        <f>VLOOKUP($B36,'Raw Stats'!$BU$3:$CJ$528,8,FALSE)</f>
        <v>43</v>
      </c>
      <c r="CM36">
        <f>VLOOKUP($B36,'Raw Stats'!$BU$3:$CJ$528,9,FALSE)</f>
        <v>95</v>
      </c>
      <c r="CN36">
        <f>VLOOKUP($B36,'Raw Stats'!$BU$3:$CJ$528,10,FALSE)</f>
        <v>132</v>
      </c>
      <c r="CO36">
        <f>VLOOKUP($B36,'Raw Stats'!$BU$3:$CJ$528,11,FALSE)+VLOOKUP($B36,'Raw Stats'!$BU$3:$CJ$528,12,FALSE)</f>
        <v>3</v>
      </c>
      <c r="CP36">
        <f>VLOOKUP($B36,'Raw Stats'!$BU$3:$CJ$528,13,FALSE)+VLOOKUP($B36,'Raw Stats'!$BU$3:$CJ$528,14,FALSE)</f>
        <v>1</v>
      </c>
      <c r="CQ36">
        <f>VLOOKUP($B36,'Raw Stats'!$BU$3:$CJ$528,15,FALSE)</f>
        <v>1</v>
      </c>
      <c r="CR36">
        <f>VLOOKUP($B36,'Raw Stats'!$BU$3:$CJ$528,16,FALSE)</f>
        <v>121</v>
      </c>
      <c r="CT36" t="e">
        <f>VLOOKUP($B36,'Raw Stats'!$BC$3:$BR$528,3,FALSE)</f>
        <v>#N/A</v>
      </c>
      <c r="CU36" t="e">
        <f>VLOOKUP($B36,'Raw Stats'!$BC$3:$BR$528,4,FALSE)</f>
        <v>#N/A</v>
      </c>
      <c r="CV36" t="e">
        <f>VLOOKUP($B36,'Raw Stats'!$BC$3:$BR$5288,5,FALSE)</f>
        <v>#N/A</v>
      </c>
      <c r="CW36" t="e">
        <f>VLOOKUP($B36,'Raw Stats'!$BC$3:$BR$52888,6,FALSE)</f>
        <v>#N/A</v>
      </c>
      <c r="CX36" t="e">
        <f>VLOOKUP($B36,'Raw Stats'!$BC$3:$BR$5288,7,FALSE)</f>
        <v>#N/A</v>
      </c>
      <c r="CY36" t="e">
        <f>VLOOKUP($B36,'Raw Stats'!$BC$3:$BR$5288,8,FALSE)</f>
        <v>#N/A</v>
      </c>
      <c r="CZ36" t="e">
        <f>VLOOKUP($B36,'Raw Stats'!$BC$3:$BR$5288,9,FALSE)</f>
        <v>#N/A</v>
      </c>
      <c r="DA36" t="e">
        <f>VLOOKUP($B36,'Raw Stats'!$BC$3:$BR$5288,10,FALSE)</f>
        <v>#N/A</v>
      </c>
      <c r="DB36" t="e">
        <f>VLOOKUP($B36,'Raw Stats'!$BC$3:$BR$5288,11,FALSE)+VLOOKUP($B36,'Raw Stats'!$BC$3:$BR$5288,12,FALSE)</f>
        <v>#N/A</v>
      </c>
      <c r="DC36" t="e">
        <f>VLOOKUP($B36,'Raw Stats'!$BC$3:$BR$5288,13,FALSE)+VLOOKUP($B36,'Raw Stats'!$BC$3:$BR$5288,14,FALSE)</f>
        <v>#N/A</v>
      </c>
      <c r="DD36" t="e">
        <f>VLOOKUP($B36,'Raw Stats'!$BC$3:$BR$5288,15,FALSE)</f>
        <v>#N/A</v>
      </c>
      <c r="DE36" t="e">
        <f>VLOOKUP($B36,'Raw Stats'!$BC$3:$BR$5288,16,FALSE)</f>
        <v>#N/A</v>
      </c>
      <c r="DG36" t="e">
        <f>VLOOKUP($B36,'Raw Stats'!$AK$3:$AZ$528,3,FALSE)</f>
        <v>#N/A</v>
      </c>
      <c r="DH36" t="e">
        <f>VLOOKUP($B36,'Raw Stats'!$AK$3:$AZ$528,4,FALSE)</f>
        <v>#N/A</v>
      </c>
      <c r="DI36" t="e">
        <f>VLOOKUP($B36,'Raw Stats'!$AK$3:$AZ$528,5,FALSE)</f>
        <v>#N/A</v>
      </c>
      <c r="DJ36" t="e">
        <f>VLOOKUP($B36,'Raw Stats'!$AK$3:$AZ$528,6,FALSE)</f>
        <v>#N/A</v>
      </c>
      <c r="DK36" t="e">
        <f>VLOOKUP($B36,'Raw Stats'!$AK$3:$AZ$528,7,FALSE)</f>
        <v>#N/A</v>
      </c>
      <c r="DL36" t="e">
        <f>VLOOKUP($B36,'Raw Stats'!$AK$3:$AZ$528,8,FALSE)</f>
        <v>#N/A</v>
      </c>
      <c r="DM36" t="e">
        <f>VLOOKUP($B36,'Raw Stats'!$AK$3:$AZ$528,9,FALSE)</f>
        <v>#N/A</v>
      </c>
      <c r="DN36" t="e">
        <f>VLOOKUP($B36,'Raw Stats'!$AK$3:$AZ$528,10,FALSE)</f>
        <v>#N/A</v>
      </c>
      <c r="DO36" t="e">
        <f>VLOOKUP($B36,'Raw Stats'!$AK$3:$AZ$528,11,FALSE)+VLOOKUP($B36,'Raw Stats'!$AK$3:$AZ$528,12,FALSE)</f>
        <v>#N/A</v>
      </c>
      <c r="DP36" t="e">
        <f>VLOOKUP($B36,'Raw Stats'!$AK$3:$AZ$528,13,FALSE)+VLOOKUP($B36,'Raw Stats'!$AK$3:$AZ$528,14,FALSE)</f>
        <v>#N/A</v>
      </c>
      <c r="DQ36" t="e">
        <f>VLOOKUP($B36,'Raw Stats'!$AK$3:$AZ$528,15,FALSE)</f>
        <v>#N/A</v>
      </c>
      <c r="DR36" t="e">
        <f>VLOOKUP($B36,'Raw Stats'!$AK$3:$AZ$528,16,FALSE)</f>
        <v>#N/A</v>
      </c>
      <c r="DT36" t="e">
        <f>VLOOKUP($B36,'Raw Stats'!$S$3:$AH$528,3,FALSE)</f>
        <v>#N/A</v>
      </c>
      <c r="DU36" t="e">
        <f>VLOOKUP($B36,'Raw Stats'!$S$3:$AH$528,4,FALSE)</f>
        <v>#N/A</v>
      </c>
      <c r="DV36" t="e">
        <f>VLOOKUP($B36,'Raw Stats'!$S$3:$AH$528,5,FALSE)</f>
        <v>#N/A</v>
      </c>
      <c r="DW36" t="e">
        <f>VLOOKUP($B36,'Raw Stats'!$S$3:$AH$528,6,FALSE)</f>
        <v>#N/A</v>
      </c>
      <c r="DX36" t="e">
        <f>VLOOKUP($B36,'Raw Stats'!$S$3:$AH$528,7,FALSE)</f>
        <v>#N/A</v>
      </c>
      <c r="DY36" t="e">
        <f>VLOOKUP($B36,'Raw Stats'!$S$3:$AH$528,8,FALSE)</f>
        <v>#N/A</v>
      </c>
      <c r="DZ36" t="e">
        <f>VLOOKUP($B36,'Raw Stats'!$S$3:$AH$528,9,FALSE)</f>
        <v>#N/A</v>
      </c>
      <c r="EA36" t="e">
        <f>VLOOKUP($B36,'Raw Stats'!$S$3:$AH$528,10,FALSE)</f>
        <v>#N/A</v>
      </c>
      <c r="EB36" t="e">
        <f>VLOOKUP($B36,'Raw Stats'!$S$3:$AH$528,11,FALSE)+VLOOKUP($B36,'Raw Stats'!$S$3:$AH$528,12,FALSE)</f>
        <v>#N/A</v>
      </c>
      <c r="EC36" t="e">
        <f>VLOOKUP($B36,'Raw Stats'!$S$3:$AH$528,13,FALSE)+VLOOKUP($B36,'Raw Stats'!$S$3:$AH$528,14,FALSE)</f>
        <v>#N/A</v>
      </c>
      <c r="ED36" t="e">
        <f>VLOOKUP($B36,'Raw Stats'!$S$3:$AH$528,15,FALSE)</f>
        <v>#N/A</v>
      </c>
      <c r="EE36" t="e">
        <f>VLOOKUP($B36,'Raw Stats'!$S$3:$AH$528,16,FALSE)</f>
        <v>#N/A</v>
      </c>
    </row>
    <row r="37" spans="1:135" x14ac:dyDescent="0.2">
      <c r="A37">
        <v>1.2</v>
      </c>
      <c r="B37" t="s">
        <v>715</v>
      </c>
      <c r="C37">
        <f t="shared" si="8"/>
        <v>1.0366989042914063</v>
      </c>
      <c r="D37">
        <f t="shared" si="9"/>
        <v>0.7399365019357157</v>
      </c>
      <c r="E37">
        <f t="shared" si="10"/>
        <v>0.74951988384933277</v>
      </c>
      <c r="F37">
        <f t="shared" si="11"/>
        <v>0.69688562715185454</v>
      </c>
      <c r="G37" t="e">
        <f t="shared" si="12"/>
        <v>#N/A</v>
      </c>
      <c r="H37">
        <v>0.88</v>
      </c>
      <c r="I37" s="29">
        <f t="shared" si="5"/>
        <v>-1.6666666666666683</v>
      </c>
      <c r="J37" s="29">
        <f t="shared" si="6"/>
        <v>-2.0000000000000018</v>
      </c>
      <c r="K37">
        <f>BT37*'Value Calculations'!$D$3</f>
        <v>6.1160314293905689</v>
      </c>
      <c r="L37">
        <f>BU37*'Value Calculations'!$D$4</f>
        <v>11.070831937518097</v>
      </c>
      <c r="M37">
        <f>BV37*'Value Calculations'!$D$5</f>
        <v>13.001567147593155</v>
      </c>
      <c r="N37">
        <f>BW37*'Value Calculations'!$D$6</f>
        <v>-2.376233706467894</v>
      </c>
      <c r="O37">
        <f>BX37*'Value Calculations'!$D$7</f>
        <v>2.6365463116377841</v>
      </c>
      <c r="P37">
        <f>BY37*'Value Calculations'!$D$8</f>
        <v>11.286958176976746</v>
      </c>
      <c r="Q37">
        <f>BZ37*'Value Calculations'!$D$9</f>
        <v>14.358585836476907</v>
      </c>
      <c r="R37">
        <f>CA37*'Value Calculations'!$D$10</f>
        <v>7.3063294815240942</v>
      </c>
      <c r="S37">
        <f>CB37*'Value Calculations'!$D$11</f>
        <v>1.9814282960498748</v>
      </c>
      <c r="T37">
        <f>CC37*'Value Calculations'!$D$12</f>
        <v>3.2555309583576562</v>
      </c>
      <c r="U37">
        <f>CD37*'Value Calculations'!$D$13</f>
        <v>16.371734282838336</v>
      </c>
      <c r="W37">
        <f>CH37*'Value Calculations'!$D$3</f>
        <v>2.0386771431301893</v>
      </c>
      <c r="X37">
        <f>CI37*'Value Calculations'!$D$4</f>
        <v>8.7915430092055473</v>
      </c>
      <c r="Y37">
        <f>CJ37*'Value Calculations'!$D$5</f>
        <v>8.4908193616934895</v>
      </c>
      <c r="Z37">
        <f>CK37*'Value Calculations'!$D$6</f>
        <v>-1.1255843872742657</v>
      </c>
      <c r="AA37">
        <f>CL37*'Value Calculations'!$D$7</f>
        <v>3.2517404510199337</v>
      </c>
      <c r="AB37">
        <f>CM37*'Value Calculations'!$D$8</f>
        <v>6.7577966155147404</v>
      </c>
      <c r="AC37">
        <f>CN37*'Value Calculations'!$D$9</f>
        <v>12.847155748426706</v>
      </c>
      <c r="AD37">
        <f>CO37*'Value Calculations'!$D$10</f>
        <v>2.9225317926096377</v>
      </c>
      <c r="AE37">
        <f>CP37*'Value Calculations'!$D$11</f>
        <v>0.9907141480249374</v>
      </c>
      <c r="AF37">
        <f>CQ37*'Value Calculations'!$D$12</f>
        <v>0.81388273958941404</v>
      </c>
      <c r="AG37">
        <f>CR37*'Value Calculations'!$D$13</f>
        <v>10.455897525174063</v>
      </c>
      <c r="AI37">
        <f>CU37*'Value Calculations'!$D$3</f>
        <v>2.0386771431301893</v>
      </c>
      <c r="AJ37">
        <f>CV37*'Value Calculations'!$D$4</f>
        <v>3.2561270404464993</v>
      </c>
      <c r="AK37">
        <f>CW37*'Value Calculations'!$D$5</f>
        <v>3.980071575793823</v>
      </c>
      <c r="AL37">
        <f>CX37*'Value Calculations'!$D$6</f>
        <v>0.12506493191936285</v>
      </c>
      <c r="AM37">
        <f>CY37*'Value Calculations'!$D$7</f>
        <v>1.318273155818892</v>
      </c>
      <c r="AN37">
        <f>CZ37*'Value Calculations'!$D$8</f>
        <v>4.5291615614620069</v>
      </c>
      <c r="AO37">
        <f>DA37*'Value Calculations'!$D$9</f>
        <v>5.9197678448632862</v>
      </c>
      <c r="AP37">
        <f>DB37*'Value Calculations'!$D$10</f>
        <v>1.0959494222286141</v>
      </c>
      <c r="AQ37">
        <f>DC37*'Value Calculations'!$D$11</f>
        <v>0.9907141480249374</v>
      </c>
      <c r="AR37">
        <f>DD37*'Value Calculations'!$D$12</f>
        <v>0</v>
      </c>
      <c r="AS37">
        <f>DE37*'Value Calculations'!$D$13</f>
        <v>5.2279487625870313</v>
      </c>
      <c r="AU37">
        <f>DH37*'Value Calculations'!$D$3</f>
        <v>3.2618834290083032</v>
      </c>
      <c r="AV37">
        <f>DI37*'Value Calculations'!$D$4</f>
        <v>4.5585778566250994</v>
      </c>
      <c r="AW37">
        <f>DJ37*'Value Calculations'!$D$5</f>
        <v>5.8374383111642736</v>
      </c>
      <c r="AX37">
        <f>DK37*'Value Calculations'!$D$6</f>
        <v>-2.0010389107098057</v>
      </c>
      <c r="AY37">
        <f>DL37*'Value Calculations'!$D$7</f>
        <v>2.5486614345831913</v>
      </c>
      <c r="AZ37">
        <f>DM37*'Value Calculations'!$D$8</f>
        <v>8.1237342292889956</v>
      </c>
      <c r="BA37">
        <f>DN37*'Value Calculations'!$D$9</f>
        <v>10.705963123688921</v>
      </c>
      <c r="BB37">
        <f>DO37*'Value Calculations'!$D$10</f>
        <v>4.3837976889144565</v>
      </c>
      <c r="BC37">
        <f>DP37*'Value Calculations'!$D$11</f>
        <v>0</v>
      </c>
      <c r="BD37">
        <f>DQ37*'Value Calculations'!$D$12</f>
        <v>1.6277654791788281</v>
      </c>
      <c r="BE37">
        <f>DR37*'Value Calculations'!$D$13</f>
        <v>6.9476687502801333</v>
      </c>
      <c r="BG37" t="e">
        <f>DU37*'Value Calculations'!$D$3</f>
        <v>#N/A</v>
      </c>
      <c r="BH37" t="e">
        <f>DV37*'Value Calculations'!$D$4</f>
        <v>#N/A</v>
      </c>
      <c r="BI37" t="e">
        <f>DW37*'Value Calculations'!$D$5</f>
        <v>#N/A</v>
      </c>
      <c r="BJ37" t="e">
        <f>DX37*'Value Calculations'!$D$6</f>
        <v>#N/A</v>
      </c>
      <c r="BK37" t="e">
        <f>DY37*'Value Calculations'!$D$7</f>
        <v>#N/A</v>
      </c>
      <c r="BL37" t="e">
        <f>DZ37*'Value Calculations'!$D$8</f>
        <v>#N/A</v>
      </c>
      <c r="BM37" t="e">
        <f>EA37*'Value Calculations'!$D$9</f>
        <v>#N/A</v>
      </c>
      <c r="BN37" t="e">
        <f>EB37*'Value Calculations'!$D$10</f>
        <v>#N/A</v>
      </c>
      <c r="BO37" t="e">
        <f>EC37*'Value Calculations'!$D$11</f>
        <v>#N/A</v>
      </c>
      <c r="BP37" t="e">
        <f>ED37*'Value Calculations'!$D$12</f>
        <v>#N/A</v>
      </c>
      <c r="BQ37" t="e">
        <f>EE37*'Value Calculations'!$D$13</f>
        <v>#N/A</v>
      </c>
      <c r="BS37">
        <f>VLOOKUP($B37,'Raw Stats'!$CM$3:$DC$528,3,FALSE)</f>
        <v>82</v>
      </c>
      <c r="BT37">
        <f>VLOOKUP($B37,'Raw Stats'!$CM$3:$DC$528,4,FALSE)</f>
        <v>15</v>
      </c>
      <c r="BU37">
        <f>VLOOKUP($B37,'Raw Stats'!$CM$3:$DC$528,5,FALSE)</f>
        <v>34</v>
      </c>
      <c r="BV37">
        <f>VLOOKUP($B37,'Raw Stats'!$CM$3:$DC$528,6,FALSE)</f>
        <v>49</v>
      </c>
      <c r="BW37">
        <f>VLOOKUP($B37,'Raw Stats'!$CM$3:$DC$528,7,FALSE)</f>
        <v>-19</v>
      </c>
      <c r="BX37">
        <f>VLOOKUP($B37,'Raw Stats'!$CM$3:$DC$528,8,FALSE)</f>
        <v>30</v>
      </c>
      <c r="BY37">
        <f>VLOOKUP($B37,'Raw Stats'!$CM$3:$DC$528,9,FALSE)</f>
        <v>157</v>
      </c>
      <c r="BZ37">
        <f>VLOOKUP($B37,'Raw Stats'!$CM$3:$DC$528,10,FALSE)</f>
        <v>114</v>
      </c>
      <c r="CA37">
        <f>VLOOKUP($B37,'Raw Stats'!$CM$3:$DC$528,11,FALSE)+VLOOKUP($B37,'Raw Stats'!$CM$3:$DC$528,12,FALSE)</f>
        <v>20</v>
      </c>
      <c r="CB37">
        <f>VLOOKUP($B37,'Raw Stats'!$CM$3:$DC$528,13,FALSE)+VLOOKUP($B37,'Raw Stats'!$CM$3:$DC$528,14,FALSE)</f>
        <v>2</v>
      </c>
      <c r="CC37">
        <f>VLOOKUP($B37,'Raw Stats'!$CM$3:$DC$528,15,FALSE)</f>
        <v>4</v>
      </c>
      <c r="CD37">
        <f>VLOOKUP($B37,'Raw Stats'!$CM$3:$DC$528,16,FALSE)</f>
        <v>238</v>
      </c>
      <c r="CF37" s="29">
        <f t="shared" si="7"/>
        <v>-2.0000000000000018E-2</v>
      </c>
      <c r="CG37">
        <f>VLOOKUP($B37,'Raw Stats'!$BU$3:$CJ$528,3,FALSE)</f>
        <v>76</v>
      </c>
      <c r="CH37">
        <f>VLOOKUP($B37,'Raw Stats'!$BU$3:$CJ$528,4,FALSE)</f>
        <v>5</v>
      </c>
      <c r="CI37">
        <f>VLOOKUP($B37,'Raw Stats'!$BU$3:$CJ$5288,5,FALSE)</f>
        <v>27</v>
      </c>
      <c r="CJ37">
        <f>VLOOKUP($B37,'Raw Stats'!$BU$3:$CJ$528,6,FALSE)</f>
        <v>32</v>
      </c>
      <c r="CK37">
        <f>VLOOKUP($B37,'Raw Stats'!$BU$3:$CJ$528,7,FALSE)</f>
        <v>-9</v>
      </c>
      <c r="CL37">
        <f>VLOOKUP($B37,'Raw Stats'!$BU$3:$CJ$528,8,FALSE)</f>
        <v>37</v>
      </c>
      <c r="CM37">
        <f>VLOOKUP($B37,'Raw Stats'!$BU$3:$CJ$528,9,FALSE)</f>
        <v>94</v>
      </c>
      <c r="CN37">
        <f>VLOOKUP($B37,'Raw Stats'!$BU$3:$CJ$528,10,FALSE)</f>
        <v>102</v>
      </c>
      <c r="CO37">
        <f>VLOOKUP($B37,'Raw Stats'!$BU$3:$CJ$528,11,FALSE)+VLOOKUP($B37,'Raw Stats'!$BU$3:$CJ$528,12,FALSE)</f>
        <v>8</v>
      </c>
      <c r="CP37">
        <f>VLOOKUP($B37,'Raw Stats'!$BU$3:$CJ$528,13,FALSE)+VLOOKUP($B37,'Raw Stats'!$BU$3:$CJ$528,14,FALSE)</f>
        <v>1</v>
      </c>
      <c r="CQ37">
        <f>VLOOKUP($B37,'Raw Stats'!$BU$3:$CJ$528,15,FALSE)</f>
        <v>1</v>
      </c>
      <c r="CR37">
        <f>VLOOKUP($B37,'Raw Stats'!$BU$3:$CJ$528,16,FALSE)</f>
        <v>152</v>
      </c>
      <c r="CT37">
        <f>VLOOKUP($B37,'Raw Stats'!$BC$3:$BR$528,3,FALSE)</f>
        <v>38</v>
      </c>
      <c r="CU37">
        <f>VLOOKUP($B37,'Raw Stats'!$BC$3:$BR$528,4,FALSE)</f>
        <v>5</v>
      </c>
      <c r="CV37">
        <f>VLOOKUP($B37,'Raw Stats'!$BC$3:$BR$5288,5,FALSE)</f>
        <v>10</v>
      </c>
      <c r="CW37">
        <f>VLOOKUP($B37,'Raw Stats'!$BC$3:$BR$52888,6,FALSE)</f>
        <v>15</v>
      </c>
      <c r="CX37">
        <f>VLOOKUP($B37,'Raw Stats'!$BC$3:$BR$5288,7,FALSE)</f>
        <v>1</v>
      </c>
      <c r="CY37">
        <f>VLOOKUP($B37,'Raw Stats'!$BC$3:$BR$5288,8,FALSE)</f>
        <v>15</v>
      </c>
      <c r="CZ37">
        <f>VLOOKUP($B37,'Raw Stats'!$BC$3:$BR$5288,9,FALSE)</f>
        <v>63</v>
      </c>
      <c r="DA37">
        <f>VLOOKUP($B37,'Raw Stats'!$BC$3:$BR$5288,10,FALSE)</f>
        <v>47</v>
      </c>
      <c r="DB37">
        <f>VLOOKUP($B37,'Raw Stats'!$BC$3:$BR$5288,11,FALSE)+VLOOKUP($B37,'Raw Stats'!$BC$3:$BR$5288,12,FALSE)</f>
        <v>3</v>
      </c>
      <c r="DC37">
        <f>VLOOKUP($B37,'Raw Stats'!$BC$3:$BR$5288,13,FALSE)+VLOOKUP($B37,'Raw Stats'!$BC$3:$BR$5288,14,FALSE)</f>
        <v>1</v>
      </c>
      <c r="DD37">
        <f>VLOOKUP($B37,'Raw Stats'!$BC$3:$BR$5288,15,FALSE)</f>
        <v>0</v>
      </c>
      <c r="DE37">
        <f>VLOOKUP($B37,'Raw Stats'!$BC$3:$BR$5288,16,FALSE)</f>
        <v>76</v>
      </c>
      <c r="DG37">
        <f>VLOOKUP($B37,'Raw Stats'!$AK$3:$AZ$528,3,FALSE)</f>
        <v>66</v>
      </c>
      <c r="DH37">
        <f>VLOOKUP($B37,'Raw Stats'!$AK$3:$AZ$528,4,FALSE)</f>
        <v>8</v>
      </c>
      <c r="DI37">
        <f>VLOOKUP($B37,'Raw Stats'!$AK$3:$AZ$528,5,FALSE)</f>
        <v>14</v>
      </c>
      <c r="DJ37">
        <f>VLOOKUP($B37,'Raw Stats'!$AK$3:$AZ$528,6,FALSE)</f>
        <v>22</v>
      </c>
      <c r="DK37">
        <f>VLOOKUP($B37,'Raw Stats'!$AK$3:$AZ$528,7,FALSE)</f>
        <v>-16</v>
      </c>
      <c r="DL37">
        <f>VLOOKUP($B37,'Raw Stats'!$AK$3:$AZ$528,8,FALSE)</f>
        <v>29</v>
      </c>
      <c r="DM37">
        <f>VLOOKUP($B37,'Raw Stats'!$AK$3:$AZ$528,9,FALSE)</f>
        <v>113</v>
      </c>
      <c r="DN37">
        <f>VLOOKUP($B37,'Raw Stats'!$AK$3:$AZ$528,10,FALSE)</f>
        <v>85</v>
      </c>
      <c r="DO37">
        <f>VLOOKUP($B37,'Raw Stats'!$AK$3:$AZ$528,11,FALSE)+VLOOKUP($B37,'Raw Stats'!$AK$3:$AZ$528,12,FALSE)</f>
        <v>12</v>
      </c>
      <c r="DP37">
        <f>VLOOKUP($B37,'Raw Stats'!$AK$3:$AZ$528,13,FALSE)+VLOOKUP($B37,'Raw Stats'!$AK$3:$AZ$528,14,FALSE)</f>
        <v>0</v>
      </c>
      <c r="DQ37">
        <f>VLOOKUP($B37,'Raw Stats'!$AK$3:$AZ$528,15,FALSE)</f>
        <v>2</v>
      </c>
      <c r="DR37">
        <f>VLOOKUP($B37,'Raw Stats'!$AK$3:$AZ$528,16,FALSE)</f>
        <v>101</v>
      </c>
      <c r="DT37" t="e">
        <f>VLOOKUP($B37,'Raw Stats'!$S$3:$AH$528,3,FALSE)</f>
        <v>#N/A</v>
      </c>
      <c r="DU37" t="e">
        <f>VLOOKUP($B37,'Raw Stats'!$S$3:$AH$528,4,FALSE)</f>
        <v>#N/A</v>
      </c>
      <c r="DV37" t="e">
        <f>VLOOKUP($B37,'Raw Stats'!$S$3:$AH$528,5,FALSE)</f>
        <v>#N/A</v>
      </c>
      <c r="DW37" t="e">
        <f>VLOOKUP($B37,'Raw Stats'!$S$3:$AH$528,6,FALSE)</f>
        <v>#N/A</v>
      </c>
      <c r="DX37" t="e">
        <f>VLOOKUP($B37,'Raw Stats'!$S$3:$AH$528,7,FALSE)</f>
        <v>#N/A</v>
      </c>
      <c r="DY37" t="e">
        <f>VLOOKUP($B37,'Raw Stats'!$S$3:$AH$528,8,FALSE)</f>
        <v>#N/A</v>
      </c>
      <c r="DZ37" t="e">
        <f>VLOOKUP($B37,'Raw Stats'!$S$3:$AH$528,9,FALSE)</f>
        <v>#N/A</v>
      </c>
      <c r="EA37" t="e">
        <f>VLOOKUP($B37,'Raw Stats'!$S$3:$AH$528,10,FALSE)</f>
        <v>#N/A</v>
      </c>
      <c r="EB37" t="e">
        <f>VLOOKUP($B37,'Raw Stats'!$S$3:$AH$528,11,FALSE)+VLOOKUP($B37,'Raw Stats'!$S$3:$AH$528,12,FALSE)</f>
        <v>#N/A</v>
      </c>
      <c r="EC37" t="e">
        <f>VLOOKUP($B37,'Raw Stats'!$S$3:$AH$528,13,FALSE)+VLOOKUP($B37,'Raw Stats'!$S$3:$AH$528,14,FALSE)</f>
        <v>#N/A</v>
      </c>
      <c r="ED37" t="e">
        <f>VLOOKUP($B37,'Raw Stats'!$S$3:$AH$528,15,FALSE)</f>
        <v>#N/A</v>
      </c>
      <c r="EE37" t="e">
        <f>VLOOKUP($B37,'Raw Stats'!$S$3:$AH$528,16,FALSE)</f>
        <v>#N/A</v>
      </c>
    </row>
    <row r="38" spans="1:135" x14ac:dyDescent="0.2">
      <c r="A38">
        <v>1.2</v>
      </c>
      <c r="B38" t="s">
        <v>716</v>
      </c>
      <c r="C38">
        <f t="shared" si="8"/>
        <v>0.74779728171720039</v>
      </c>
      <c r="D38">
        <f t="shared" si="9"/>
        <v>0.82059900425174515</v>
      </c>
      <c r="E38">
        <f t="shared" si="10"/>
        <v>0.74475083612899773</v>
      </c>
      <c r="F38">
        <f t="shared" si="11"/>
        <v>0.88959804947952104</v>
      </c>
      <c r="G38">
        <f t="shared" si="12"/>
        <v>0.69003985751357255</v>
      </c>
      <c r="H38">
        <v>0.88</v>
      </c>
      <c r="I38" s="29">
        <f t="shared" si="5"/>
        <v>-1.6666666666666683</v>
      </c>
      <c r="J38" s="29">
        <f t="shared" si="6"/>
        <v>-2.0000000000000018</v>
      </c>
      <c r="K38">
        <f>BT38*'Value Calculations'!$D$3</f>
        <v>1.6309417145041516</v>
      </c>
      <c r="L38">
        <f>BU38*'Value Calculations'!$D$4</f>
        <v>8.4659303051608976</v>
      </c>
      <c r="M38">
        <f>BV38*'Value Calculations'!$D$5</f>
        <v>7.960143151587646</v>
      </c>
      <c r="N38">
        <f>BW38*'Value Calculations'!$D$6</f>
        <v>3.3767531618227968</v>
      </c>
      <c r="O38">
        <f>BX38*'Value Calculations'!$D$7</f>
        <v>1.6698126640372633</v>
      </c>
      <c r="P38">
        <f>BY38*'Value Calculations'!$D$8</f>
        <v>3.3070068544008304</v>
      </c>
      <c r="Q38">
        <f>BZ38*'Value Calculations'!$D$9</f>
        <v>11.839535689726572</v>
      </c>
      <c r="R38">
        <f>CA38*'Value Calculations'!$D$10</f>
        <v>4.0184812148382516</v>
      </c>
      <c r="S38">
        <f>CB38*'Value Calculations'!$D$11</f>
        <v>0</v>
      </c>
      <c r="T38">
        <f>CC38*'Value Calculations'!$D$12</f>
        <v>2.441648218768242</v>
      </c>
      <c r="U38">
        <f>CD38*'Value Calculations'!$D$13</f>
        <v>7.6355567453573752</v>
      </c>
      <c r="W38">
        <f>CH38*'Value Calculations'!$D$3</f>
        <v>2.8541480003822652</v>
      </c>
      <c r="X38">
        <f>CI38*'Value Calculations'!$D$4</f>
        <v>8.4659303051608976</v>
      </c>
      <c r="Y38">
        <f>CJ38*'Value Calculations'!$D$5</f>
        <v>8.7561574667464104</v>
      </c>
      <c r="Z38">
        <f>CK38*'Value Calculations'!$D$6</f>
        <v>-0.62532465959681427</v>
      </c>
      <c r="AA38">
        <f>CL38*'Value Calculations'!$D$7</f>
        <v>5.0094379921117902</v>
      </c>
      <c r="AB38">
        <f>CM38*'Value Calculations'!$D$8</f>
        <v>4.1697042946793079</v>
      </c>
      <c r="AC38">
        <f>CN38*'Value Calculations'!$D$9</f>
        <v>16.121920939202141</v>
      </c>
      <c r="AD38">
        <f>CO38*'Value Calculations'!$D$10</f>
        <v>5.4797471111430704</v>
      </c>
      <c r="AE38">
        <f>CP38*'Value Calculations'!$D$11</f>
        <v>2.9721424440748123</v>
      </c>
      <c r="AF38">
        <f>CQ38*'Value Calculations'!$D$12</f>
        <v>0.81388273958941404</v>
      </c>
      <c r="AG38">
        <f>CR38*'Value Calculations'!$D$13</f>
        <v>12.450772710898061</v>
      </c>
      <c r="AI38">
        <f>CU38*'Value Calculations'!$D$3</f>
        <v>3.2618834290083032</v>
      </c>
      <c r="AJ38">
        <f>CV38*'Value Calculations'!$D$4</f>
        <v>2.6049016323571994</v>
      </c>
      <c r="AK38">
        <f>CW38*'Value Calculations'!$D$5</f>
        <v>4.2454096808467447</v>
      </c>
      <c r="AL38">
        <f>CX38*'Value Calculations'!$D$6</f>
        <v>2.2511687745485314</v>
      </c>
      <c r="AM38">
        <f>CY38*'Value Calculations'!$D$7</f>
        <v>2.4607765575285985</v>
      </c>
      <c r="AN38">
        <f>CZ38*'Value Calculations'!$D$8</f>
        <v>2.5880923208354325</v>
      </c>
      <c r="AO38">
        <f>DA38*'Value Calculations'!$D$9</f>
        <v>7.3052454255759702</v>
      </c>
      <c r="AP38">
        <f>DB38*'Value Calculations'!$D$10</f>
        <v>2.1918988444572283</v>
      </c>
      <c r="AQ38">
        <f>DC38*'Value Calculations'!$D$11</f>
        <v>0</v>
      </c>
      <c r="AR38">
        <f>DD38*'Value Calculations'!$D$12</f>
        <v>1.6277654791788281</v>
      </c>
      <c r="AS38">
        <f>DE38*'Value Calculations'!$D$13</f>
        <v>6.4661471537260651</v>
      </c>
      <c r="AU38">
        <f>DH38*'Value Calculations'!$D$3</f>
        <v>6.5237668580166064</v>
      </c>
      <c r="AV38">
        <f>DI38*'Value Calculations'!$D$4</f>
        <v>5.5354159687590485</v>
      </c>
      <c r="AW38">
        <f>DJ38*'Value Calculations'!$D$5</f>
        <v>8.7561574667464104</v>
      </c>
      <c r="AX38">
        <f>DK38*'Value Calculations'!$D$6</f>
        <v>0.75038959151617712</v>
      </c>
      <c r="AY38">
        <f>DL38*'Value Calculations'!$D$7</f>
        <v>2.8123160657469697</v>
      </c>
      <c r="AZ38">
        <f>DM38*'Value Calculations'!$D$8</f>
        <v>9.1302145762805544</v>
      </c>
      <c r="BA38">
        <f>DN38*'Value Calculations'!$D$9</f>
        <v>15.618110909852074</v>
      </c>
      <c r="BB38">
        <f>DO38*'Value Calculations'!$D$10</f>
        <v>4.3837976889144565</v>
      </c>
      <c r="BC38">
        <f>DP38*'Value Calculations'!$D$11</f>
        <v>0.9907141480249374</v>
      </c>
      <c r="BD38">
        <f>DQ38*'Value Calculations'!$D$12</f>
        <v>2.441648218768242</v>
      </c>
      <c r="BE38">
        <f>DR38*'Value Calculations'!$D$13</f>
        <v>11.556518317297648</v>
      </c>
      <c r="BG38">
        <f>DU38*'Value Calculations'!$D$3</f>
        <v>2.0386771431301893</v>
      </c>
      <c r="BH38">
        <f>DV38*'Value Calculations'!$D$4</f>
        <v>4.2329651525804488</v>
      </c>
      <c r="BI38">
        <f>DW38*'Value Calculations'!$D$5</f>
        <v>4.7760858909525883</v>
      </c>
      <c r="BJ38">
        <f>DX38*'Value Calculations'!$D$6</f>
        <v>-0.25012986383872571</v>
      </c>
      <c r="BK38">
        <f>DY38*'Value Calculations'!$D$7</f>
        <v>2.2850068034194129</v>
      </c>
      <c r="BL38">
        <f>DZ38*'Value Calculations'!$D$8</f>
        <v>9.7772376564894117</v>
      </c>
      <c r="BM38">
        <f>EA38*'Value Calculations'!$D$9</f>
        <v>15.995968431864625</v>
      </c>
      <c r="BN38">
        <f>EB38*'Value Calculations'!$D$10</f>
        <v>1.0959494222286141</v>
      </c>
      <c r="BO38">
        <f>EC38*'Value Calculations'!$D$11</f>
        <v>0</v>
      </c>
      <c r="BP38">
        <f>ED38*'Value Calculations'!$D$12</f>
        <v>2.441648218768242</v>
      </c>
      <c r="BQ38">
        <f>EE38*'Value Calculations'!$D$13</f>
        <v>7.9795007428959952</v>
      </c>
      <c r="BS38">
        <f>VLOOKUP($B38,'Raw Stats'!$CM$3:$DC$528,3,FALSE)</f>
        <v>70</v>
      </c>
      <c r="BT38">
        <f>VLOOKUP($B38,'Raw Stats'!$CM$3:$DC$528,4,FALSE)</f>
        <v>4</v>
      </c>
      <c r="BU38">
        <f>VLOOKUP($B38,'Raw Stats'!$CM$3:$DC$528,5,FALSE)</f>
        <v>26</v>
      </c>
      <c r="BV38">
        <f>VLOOKUP($B38,'Raw Stats'!$CM$3:$DC$528,6,FALSE)</f>
        <v>30</v>
      </c>
      <c r="BW38">
        <f>VLOOKUP($B38,'Raw Stats'!$CM$3:$DC$528,7,FALSE)</f>
        <v>27</v>
      </c>
      <c r="BX38">
        <f>VLOOKUP($B38,'Raw Stats'!$CM$3:$DC$528,8,FALSE)</f>
        <v>19</v>
      </c>
      <c r="BY38">
        <f>VLOOKUP($B38,'Raw Stats'!$CM$3:$DC$528,9,FALSE)</f>
        <v>46</v>
      </c>
      <c r="BZ38">
        <f>VLOOKUP($B38,'Raw Stats'!$CM$3:$DC$528,10,FALSE)</f>
        <v>94</v>
      </c>
      <c r="CA38">
        <f>VLOOKUP($B38,'Raw Stats'!$CM$3:$DC$528,11,FALSE)+VLOOKUP($B38,'Raw Stats'!$CM$3:$DC$528,12,FALSE)</f>
        <v>11</v>
      </c>
      <c r="CB38">
        <f>VLOOKUP($B38,'Raw Stats'!$CM$3:$DC$528,13,FALSE)+VLOOKUP($B38,'Raw Stats'!$CM$3:$DC$528,14,FALSE)</f>
        <v>0</v>
      </c>
      <c r="CC38">
        <f>VLOOKUP($B38,'Raw Stats'!$CM$3:$DC$528,15,FALSE)</f>
        <v>3</v>
      </c>
      <c r="CD38">
        <f>VLOOKUP($B38,'Raw Stats'!$CM$3:$DC$528,16,FALSE)</f>
        <v>111</v>
      </c>
      <c r="CF38" s="29">
        <f t="shared" si="7"/>
        <v>-2.0000000000000018E-2</v>
      </c>
      <c r="CG38">
        <f>VLOOKUP($B38,'Raw Stats'!$BU$3:$CJ$528,3,FALSE)</f>
        <v>81</v>
      </c>
      <c r="CH38">
        <f>VLOOKUP($B38,'Raw Stats'!$BU$3:$CJ$528,4,FALSE)</f>
        <v>7</v>
      </c>
      <c r="CI38">
        <f>VLOOKUP($B38,'Raw Stats'!$BU$3:$CJ$5288,5,FALSE)</f>
        <v>26</v>
      </c>
      <c r="CJ38">
        <f>VLOOKUP($B38,'Raw Stats'!$BU$3:$CJ$528,6,FALSE)</f>
        <v>33</v>
      </c>
      <c r="CK38">
        <f>VLOOKUP($B38,'Raw Stats'!$BU$3:$CJ$528,7,FALSE)</f>
        <v>-5</v>
      </c>
      <c r="CL38">
        <f>VLOOKUP($B38,'Raw Stats'!$BU$3:$CJ$528,8,FALSE)</f>
        <v>57</v>
      </c>
      <c r="CM38">
        <f>VLOOKUP($B38,'Raw Stats'!$BU$3:$CJ$528,9,FALSE)</f>
        <v>58</v>
      </c>
      <c r="CN38">
        <f>VLOOKUP($B38,'Raw Stats'!$BU$3:$CJ$528,10,FALSE)</f>
        <v>128</v>
      </c>
      <c r="CO38">
        <f>VLOOKUP($B38,'Raw Stats'!$BU$3:$CJ$528,11,FALSE)+VLOOKUP($B38,'Raw Stats'!$BU$3:$CJ$528,12,FALSE)</f>
        <v>15</v>
      </c>
      <c r="CP38">
        <f>VLOOKUP($B38,'Raw Stats'!$BU$3:$CJ$528,13,FALSE)+VLOOKUP($B38,'Raw Stats'!$BU$3:$CJ$528,14,FALSE)</f>
        <v>3</v>
      </c>
      <c r="CQ38">
        <f>VLOOKUP($B38,'Raw Stats'!$BU$3:$CJ$528,15,FALSE)</f>
        <v>1</v>
      </c>
      <c r="CR38">
        <f>VLOOKUP($B38,'Raw Stats'!$BU$3:$CJ$528,16,FALSE)</f>
        <v>181</v>
      </c>
      <c r="CT38">
        <f>VLOOKUP($B38,'Raw Stats'!$BC$3:$BR$528,3,FALSE)</f>
        <v>47</v>
      </c>
      <c r="CU38">
        <f>VLOOKUP($B38,'Raw Stats'!$BC$3:$BR$528,4,FALSE)</f>
        <v>8</v>
      </c>
      <c r="CV38">
        <f>VLOOKUP($B38,'Raw Stats'!$BC$3:$BR$5288,5,FALSE)</f>
        <v>8</v>
      </c>
      <c r="CW38">
        <f>VLOOKUP($B38,'Raw Stats'!$BC$3:$BR$52888,6,FALSE)</f>
        <v>16</v>
      </c>
      <c r="CX38">
        <f>VLOOKUP($B38,'Raw Stats'!$BC$3:$BR$5288,7,FALSE)</f>
        <v>18</v>
      </c>
      <c r="CY38">
        <f>VLOOKUP($B38,'Raw Stats'!$BC$3:$BR$5288,8,FALSE)</f>
        <v>28</v>
      </c>
      <c r="CZ38">
        <f>VLOOKUP($B38,'Raw Stats'!$BC$3:$BR$5288,9,FALSE)</f>
        <v>36</v>
      </c>
      <c r="DA38">
        <f>VLOOKUP($B38,'Raw Stats'!$BC$3:$BR$5288,10,FALSE)</f>
        <v>58</v>
      </c>
      <c r="DB38">
        <f>VLOOKUP($B38,'Raw Stats'!$BC$3:$BR$5288,11,FALSE)+VLOOKUP($B38,'Raw Stats'!$BC$3:$BR$5288,12,FALSE)</f>
        <v>6</v>
      </c>
      <c r="DC38">
        <f>VLOOKUP($B38,'Raw Stats'!$BC$3:$BR$5288,13,FALSE)+VLOOKUP($B38,'Raw Stats'!$BC$3:$BR$5288,14,FALSE)</f>
        <v>0</v>
      </c>
      <c r="DD38">
        <f>VLOOKUP($B38,'Raw Stats'!$BC$3:$BR$5288,15,FALSE)</f>
        <v>2</v>
      </c>
      <c r="DE38">
        <f>VLOOKUP($B38,'Raw Stats'!$BC$3:$BR$5288,16,FALSE)</f>
        <v>94</v>
      </c>
      <c r="DG38">
        <f>VLOOKUP($B38,'Raw Stats'!$AK$3:$AZ$528,3,FALSE)</f>
        <v>77</v>
      </c>
      <c r="DH38">
        <f>VLOOKUP($B38,'Raw Stats'!$AK$3:$AZ$528,4,FALSE)</f>
        <v>16</v>
      </c>
      <c r="DI38">
        <f>VLOOKUP($B38,'Raw Stats'!$AK$3:$AZ$528,5,FALSE)</f>
        <v>17</v>
      </c>
      <c r="DJ38">
        <f>VLOOKUP($B38,'Raw Stats'!$AK$3:$AZ$528,6,FALSE)</f>
        <v>33</v>
      </c>
      <c r="DK38">
        <f>VLOOKUP($B38,'Raw Stats'!$AK$3:$AZ$528,7,FALSE)</f>
        <v>6</v>
      </c>
      <c r="DL38">
        <f>VLOOKUP($B38,'Raw Stats'!$AK$3:$AZ$528,8,FALSE)</f>
        <v>32</v>
      </c>
      <c r="DM38">
        <f>VLOOKUP($B38,'Raw Stats'!$AK$3:$AZ$528,9,FALSE)</f>
        <v>127</v>
      </c>
      <c r="DN38">
        <f>VLOOKUP($B38,'Raw Stats'!$AK$3:$AZ$528,10,FALSE)</f>
        <v>124</v>
      </c>
      <c r="DO38">
        <f>VLOOKUP($B38,'Raw Stats'!$AK$3:$AZ$528,11,FALSE)+VLOOKUP($B38,'Raw Stats'!$AK$3:$AZ$528,12,FALSE)</f>
        <v>12</v>
      </c>
      <c r="DP38">
        <f>VLOOKUP($B38,'Raw Stats'!$AK$3:$AZ$528,13,FALSE)+VLOOKUP($B38,'Raw Stats'!$AK$3:$AZ$528,14,FALSE)</f>
        <v>1</v>
      </c>
      <c r="DQ38">
        <f>VLOOKUP($B38,'Raw Stats'!$AK$3:$AZ$528,15,FALSE)</f>
        <v>3</v>
      </c>
      <c r="DR38">
        <f>VLOOKUP($B38,'Raw Stats'!$AK$3:$AZ$528,16,FALSE)</f>
        <v>168</v>
      </c>
      <c r="DT38">
        <f>VLOOKUP($B38,'Raw Stats'!$S$3:$AH$528,3,FALSE)</f>
        <v>73</v>
      </c>
      <c r="DU38">
        <f>VLOOKUP($B38,'Raw Stats'!$S$3:$AH$528,4,FALSE)</f>
        <v>5</v>
      </c>
      <c r="DV38">
        <f>VLOOKUP($B38,'Raw Stats'!$S$3:$AH$528,5,FALSE)</f>
        <v>13</v>
      </c>
      <c r="DW38">
        <f>VLOOKUP($B38,'Raw Stats'!$S$3:$AH$528,6,FALSE)</f>
        <v>18</v>
      </c>
      <c r="DX38">
        <f>VLOOKUP($B38,'Raw Stats'!$S$3:$AH$528,7,FALSE)</f>
        <v>-2</v>
      </c>
      <c r="DY38">
        <f>VLOOKUP($B38,'Raw Stats'!$S$3:$AH$528,8,FALSE)</f>
        <v>26</v>
      </c>
      <c r="DZ38">
        <f>VLOOKUP($B38,'Raw Stats'!$S$3:$AH$528,9,FALSE)</f>
        <v>136</v>
      </c>
      <c r="EA38">
        <f>VLOOKUP($B38,'Raw Stats'!$S$3:$AH$528,10,FALSE)</f>
        <v>127</v>
      </c>
      <c r="EB38">
        <f>VLOOKUP($B38,'Raw Stats'!$S$3:$AH$528,11,FALSE)+VLOOKUP($B38,'Raw Stats'!$S$3:$AH$528,12,FALSE)</f>
        <v>3</v>
      </c>
      <c r="EC38">
        <f>VLOOKUP($B38,'Raw Stats'!$S$3:$AH$528,13,FALSE)+VLOOKUP($B38,'Raw Stats'!$S$3:$AH$528,14,FALSE)</f>
        <v>0</v>
      </c>
      <c r="ED38">
        <f>VLOOKUP($B38,'Raw Stats'!$S$3:$AH$528,15,FALSE)</f>
        <v>3</v>
      </c>
      <c r="EE38">
        <f>VLOOKUP($B38,'Raw Stats'!$S$3:$AH$528,16,FALSE)</f>
        <v>116</v>
      </c>
    </row>
    <row r="39" spans="1:135" x14ac:dyDescent="0.2">
      <c r="A39">
        <v>1.1000000000000001</v>
      </c>
      <c r="B39" t="s">
        <v>717</v>
      </c>
      <c r="C39">
        <f t="shared" si="8"/>
        <v>0.88887943063631214</v>
      </c>
      <c r="D39">
        <f t="shared" si="9"/>
        <v>0.76886060906211762</v>
      </c>
      <c r="E39">
        <f t="shared" si="10"/>
        <v>0.84268803750354759</v>
      </c>
      <c r="F39">
        <f t="shared" si="11"/>
        <v>0.86431450323623005</v>
      </c>
      <c r="G39" t="e">
        <f t="shared" si="12"/>
        <v>#N/A</v>
      </c>
      <c r="H39">
        <v>0.85</v>
      </c>
      <c r="I39" s="29">
        <f t="shared" si="5"/>
        <v>-4.5454545454545494</v>
      </c>
      <c r="J39" s="29">
        <f t="shared" si="6"/>
        <v>-5.0000000000000044</v>
      </c>
      <c r="K39">
        <f>BT39*'Value Calculations'!$D$3</f>
        <v>3.6696188576343411</v>
      </c>
      <c r="L39">
        <f>BU39*'Value Calculations'!$D$4</f>
        <v>14.001346273919946</v>
      </c>
      <c r="M39">
        <f>BV39*'Value Calculations'!$D$5</f>
        <v>13.797581462751921</v>
      </c>
      <c r="N39">
        <f>BW39*'Value Calculations'!$D$6</f>
        <v>-1.0005194553549028</v>
      </c>
      <c r="O39">
        <f>BX39*'Value Calculations'!$D$7</f>
        <v>3.1638555739653409</v>
      </c>
      <c r="P39">
        <f>BY39*'Value Calculations'!$D$8</f>
        <v>4.5291615614620069</v>
      </c>
      <c r="Q39">
        <f>BZ39*'Value Calculations'!$D$9</f>
        <v>12.973108255764224</v>
      </c>
      <c r="R39">
        <f>CA39*'Value Calculations'!$D$10</f>
        <v>10.959494222286141</v>
      </c>
      <c r="S39">
        <f>CB39*'Value Calculations'!$D$11</f>
        <v>0</v>
      </c>
      <c r="T39">
        <f>CC39*'Value Calculations'!$D$12</f>
        <v>0</v>
      </c>
      <c r="U39">
        <f>CD39*'Value Calculations'!$D$13</f>
        <v>9.9055871291122699</v>
      </c>
      <c r="W39">
        <f>CH39*'Value Calculations'!$D$3</f>
        <v>4.0773542862603787</v>
      </c>
      <c r="X39">
        <f>CI39*'Value Calculations'!$D$4</f>
        <v>11.070831937518097</v>
      </c>
      <c r="Y39">
        <f>CJ39*'Value Calculations'!$D$5</f>
        <v>11.674876622328547</v>
      </c>
      <c r="Z39">
        <f>CK39*'Value Calculations'!$D$6</f>
        <v>0.37519479575808856</v>
      </c>
      <c r="AA39">
        <f>CL39*'Value Calculations'!$D$7</f>
        <v>3.8669345904020833</v>
      </c>
      <c r="AB39">
        <f>CM39*'Value Calculations'!$D$8</f>
        <v>2.9475495876181315</v>
      </c>
      <c r="AC39">
        <f>CN39*'Value Calculations'!$D$9</f>
        <v>13.602870792451807</v>
      </c>
      <c r="AD39">
        <f>CO39*'Value Calculations'!$D$10</f>
        <v>5.4797471111430704</v>
      </c>
      <c r="AE39">
        <f>CP39*'Value Calculations'!$D$11</f>
        <v>0</v>
      </c>
      <c r="AF39">
        <f>CQ39*'Value Calculations'!$D$12</f>
        <v>1.6277654791788281</v>
      </c>
      <c r="AG39">
        <f>CR39*'Value Calculations'!$D$13</f>
        <v>8.3234447404346152</v>
      </c>
      <c r="AI39">
        <f>CU39*'Value Calculations'!$D$3</f>
        <v>2.4464125717562273</v>
      </c>
      <c r="AJ39">
        <f>CV39*'Value Calculations'!$D$4</f>
        <v>6.8378667849376482</v>
      </c>
      <c r="AK39">
        <f>CW39*'Value Calculations'!$D$5</f>
        <v>7.1641288364288815</v>
      </c>
      <c r="AL39">
        <f>CX39*'Value Calculations'!$D$6</f>
        <v>-1.75090904687108</v>
      </c>
      <c r="AM39">
        <f>CY39*'Value Calculations'!$D$7</f>
        <v>1.9334672952010417</v>
      </c>
      <c r="AN39">
        <f>CZ39*'Value Calculations'!$D$8</f>
        <v>2.4443094141223529</v>
      </c>
      <c r="AO39">
        <f>DA39*'Value Calculations'!$D$9</f>
        <v>10.831915631026439</v>
      </c>
      <c r="AP39">
        <f>DB39*'Value Calculations'!$D$10</f>
        <v>4.0184812148382516</v>
      </c>
      <c r="AQ39">
        <f>DC39*'Value Calculations'!$D$11</f>
        <v>0</v>
      </c>
      <c r="AR39">
        <f>DD39*'Value Calculations'!$D$12</f>
        <v>0.81388273958941404</v>
      </c>
      <c r="AS39">
        <f>DE39*'Value Calculations'!$D$13</f>
        <v>5.7094703591411005</v>
      </c>
      <c r="AU39">
        <f>DH39*'Value Calculations'!$D$3</f>
        <v>2.8541480003822652</v>
      </c>
      <c r="AV39">
        <f>DI39*'Value Calculations'!$D$4</f>
        <v>13.024508161785997</v>
      </c>
      <c r="AW39">
        <f>DJ39*'Value Calculations'!$D$5</f>
        <v>12.470890937487313</v>
      </c>
      <c r="AX39">
        <f>DK39*'Value Calculations'!$D$6</f>
        <v>-3.3767531618227968</v>
      </c>
      <c r="AY39">
        <f>DL39*'Value Calculations'!$D$7</f>
        <v>4.0427043445112689</v>
      </c>
      <c r="AZ39">
        <f>DM39*'Value Calculations'!$D$8</f>
        <v>7.9080598692193771</v>
      </c>
      <c r="BA39">
        <f>DN39*'Value Calculations'!$D$9</f>
        <v>14.484538343814425</v>
      </c>
      <c r="BB39">
        <f>DO39*'Value Calculations'!$D$10</f>
        <v>8.402278903752709</v>
      </c>
      <c r="BC39">
        <f>DP39*'Value Calculations'!$D$11</f>
        <v>0</v>
      </c>
      <c r="BD39">
        <f>DQ39*'Value Calculations'!$D$12</f>
        <v>0.81388273958941404</v>
      </c>
      <c r="BE39">
        <f>DR39*'Value Calculations'!$D$13</f>
        <v>10.24953112665089</v>
      </c>
      <c r="BG39" t="e">
        <f>DU39*'Value Calculations'!$D$3</f>
        <v>#N/A</v>
      </c>
      <c r="BH39" t="e">
        <f>DV39*'Value Calculations'!$D$4</f>
        <v>#N/A</v>
      </c>
      <c r="BI39" t="e">
        <f>DW39*'Value Calculations'!$D$5</f>
        <v>#N/A</v>
      </c>
      <c r="BJ39" t="e">
        <f>DX39*'Value Calculations'!$D$6</f>
        <v>#N/A</v>
      </c>
      <c r="BK39" t="e">
        <f>DY39*'Value Calculations'!$D$7</f>
        <v>#N/A</v>
      </c>
      <c r="BL39" t="e">
        <f>DZ39*'Value Calculations'!$D$8</f>
        <v>#N/A</v>
      </c>
      <c r="BM39" t="e">
        <f>EA39*'Value Calculations'!$D$9</f>
        <v>#N/A</v>
      </c>
      <c r="BN39" t="e">
        <f>EB39*'Value Calculations'!$D$10</f>
        <v>#N/A</v>
      </c>
      <c r="BO39" t="e">
        <f>EC39*'Value Calculations'!$D$11</f>
        <v>#N/A</v>
      </c>
      <c r="BP39" t="e">
        <f>ED39*'Value Calculations'!$D$12</f>
        <v>#N/A</v>
      </c>
      <c r="BQ39" t="e">
        <f>EE39*'Value Calculations'!$D$13</f>
        <v>#N/A</v>
      </c>
      <c r="BS39">
        <f>VLOOKUP($B39,'Raw Stats'!$CM$3:$DC$528,3,FALSE)</f>
        <v>81</v>
      </c>
      <c r="BT39">
        <f>VLOOKUP($B39,'Raw Stats'!$CM$3:$DC$528,4,FALSE)</f>
        <v>9</v>
      </c>
      <c r="BU39">
        <f>VLOOKUP($B39,'Raw Stats'!$CM$3:$DC$528,5,FALSE)</f>
        <v>43</v>
      </c>
      <c r="BV39">
        <f>VLOOKUP($B39,'Raw Stats'!$CM$3:$DC$528,6,FALSE)</f>
        <v>52</v>
      </c>
      <c r="BW39">
        <f>VLOOKUP($B39,'Raw Stats'!$CM$3:$DC$528,7,FALSE)</f>
        <v>-8</v>
      </c>
      <c r="BX39">
        <f>VLOOKUP($B39,'Raw Stats'!$CM$3:$DC$528,8,FALSE)</f>
        <v>36</v>
      </c>
      <c r="BY39">
        <f>VLOOKUP($B39,'Raw Stats'!$CM$3:$DC$528,9,FALSE)</f>
        <v>63</v>
      </c>
      <c r="BZ39">
        <f>VLOOKUP($B39,'Raw Stats'!$CM$3:$DC$528,10,FALSE)</f>
        <v>103</v>
      </c>
      <c r="CA39">
        <f>VLOOKUP($B39,'Raw Stats'!$CM$3:$DC$528,11,FALSE)+VLOOKUP($B39,'Raw Stats'!$CM$3:$DC$528,12,FALSE)</f>
        <v>30</v>
      </c>
      <c r="CB39">
        <f>VLOOKUP($B39,'Raw Stats'!$CM$3:$DC$528,13,FALSE)+VLOOKUP($B39,'Raw Stats'!$CM$3:$DC$528,14,FALSE)</f>
        <v>0</v>
      </c>
      <c r="CC39">
        <f>VLOOKUP($B39,'Raw Stats'!$CM$3:$DC$528,15,FALSE)</f>
        <v>0</v>
      </c>
      <c r="CD39">
        <f>VLOOKUP($B39,'Raw Stats'!$CM$3:$DC$528,16,FALSE)</f>
        <v>144</v>
      </c>
      <c r="CF39" s="29">
        <f t="shared" si="7"/>
        <v>-5.0000000000000044E-2</v>
      </c>
      <c r="CG39">
        <f>VLOOKUP($B39,'Raw Stats'!$BU$3:$CJ$528,3,FALSE)</f>
        <v>82</v>
      </c>
      <c r="CH39">
        <f>VLOOKUP($B39,'Raw Stats'!$BU$3:$CJ$528,4,FALSE)</f>
        <v>10</v>
      </c>
      <c r="CI39">
        <f>VLOOKUP($B39,'Raw Stats'!$BU$3:$CJ$5288,5,FALSE)</f>
        <v>34</v>
      </c>
      <c r="CJ39">
        <f>VLOOKUP($B39,'Raw Stats'!$BU$3:$CJ$528,6,FALSE)</f>
        <v>44</v>
      </c>
      <c r="CK39">
        <f>VLOOKUP($B39,'Raw Stats'!$BU$3:$CJ$528,7,FALSE)</f>
        <v>3</v>
      </c>
      <c r="CL39">
        <f>VLOOKUP($B39,'Raw Stats'!$BU$3:$CJ$528,8,FALSE)</f>
        <v>44</v>
      </c>
      <c r="CM39">
        <f>VLOOKUP($B39,'Raw Stats'!$BU$3:$CJ$528,9,FALSE)</f>
        <v>41</v>
      </c>
      <c r="CN39">
        <f>VLOOKUP($B39,'Raw Stats'!$BU$3:$CJ$528,10,FALSE)</f>
        <v>108</v>
      </c>
      <c r="CO39">
        <f>VLOOKUP($B39,'Raw Stats'!$BU$3:$CJ$528,11,FALSE)+VLOOKUP($B39,'Raw Stats'!$BU$3:$CJ$528,12,FALSE)</f>
        <v>15</v>
      </c>
      <c r="CP39">
        <f>VLOOKUP($B39,'Raw Stats'!$BU$3:$CJ$528,13,FALSE)+VLOOKUP($B39,'Raw Stats'!$BU$3:$CJ$528,14,FALSE)</f>
        <v>0</v>
      </c>
      <c r="CQ39">
        <f>VLOOKUP($B39,'Raw Stats'!$BU$3:$CJ$528,15,FALSE)</f>
        <v>2</v>
      </c>
      <c r="CR39">
        <f>VLOOKUP($B39,'Raw Stats'!$BU$3:$CJ$528,16,FALSE)</f>
        <v>121</v>
      </c>
      <c r="CT39">
        <f>VLOOKUP($B39,'Raw Stats'!$BC$3:$BR$528,3,FALSE)</f>
        <v>48</v>
      </c>
      <c r="CU39">
        <f>VLOOKUP($B39,'Raw Stats'!$BC$3:$BR$528,4,FALSE)</f>
        <v>6</v>
      </c>
      <c r="CV39">
        <f>VLOOKUP($B39,'Raw Stats'!$BC$3:$BR$5288,5,FALSE)</f>
        <v>21</v>
      </c>
      <c r="CW39">
        <f>VLOOKUP($B39,'Raw Stats'!$BC$3:$BR$52888,6,FALSE)</f>
        <v>27</v>
      </c>
      <c r="CX39">
        <f>VLOOKUP($B39,'Raw Stats'!$BC$3:$BR$5288,7,FALSE)</f>
        <v>-14</v>
      </c>
      <c r="CY39">
        <f>VLOOKUP($B39,'Raw Stats'!$BC$3:$BR$5288,8,FALSE)</f>
        <v>22</v>
      </c>
      <c r="CZ39">
        <f>VLOOKUP($B39,'Raw Stats'!$BC$3:$BR$5288,9,FALSE)</f>
        <v>34</v>
      </c>
      <c r="DA39">
        <f>VLOOKUP($B39,'Raw Stats'!$BC$3:$BR$5288,10,FALSE)</f>
        <v>86</v>
      </c>
      <c r="DB39">
        <f>VLOOKUP($B39,'Raw Stats'!$BC$3:$BR$5288,11,FALSE)+VLOOKUP($B39,'Raw Stats'!$BC$3:$BR$5288,12,FALSE)</f>
        <v>11</v>
      </c>
      <c r="DC39">
        <f>VLOOKUP($B39,'Raw Stats'!$BC$3:$BR$5288,13,FALSE)+VLOOKUP($B39,'Raw Stats'!$BC$3:$BR$5288,14,FALSE)</f>
        <v>0</v>
      </c>
      <c r="DD39">
        <f>VLOOKUP($B39,'Raw Stats'!$BC$3:$BR$5288,15,FALSE)</f>
        <v>1</v>
      </c>
      <c r="DE39">
        <f>VLOOKUP($B39,'Raw Stats'!$BC$3:$BR$5288,16,FALSE)</f>
        <v>83</v>
      </c>
      <c r="DG39">
        <f>VLOOKUP($B39,'Raw Stats'!$AK$3:$AZ$528,3,FALSE)</f>
        <v>82</v>
      </c>
      <c r="DH39">
        <f>VLOOKUP($B39,'Raw Stats'!$AK$3:$AZ$528,4,FALSE)</f>
        <v>7</v>
      </c>
      <c r="DI39">
        <f>VLOOKUP($B39,'Raw Stats'!$AK$3:$AZ$528,5,FALSE)</f>
        <v>40</v>
      </c>
      <c r="DJ39">
        <f>VLOOKUP($B39,'Raw Stats'!$AK$3:$AZ$528,6,FALSE)</f>
        <v>47</v>
      </c>
      <c r="DK39">
        <f>VLOOKUP($B39,'Raw Stats'!$AK$3:$AZ$528,7,FALSE)</f>
        <v>-27</v>
      </c>
      <c r="DL39">
        <f>VLOOKUP($B39,'Raw Stats'!$AK$3:$AZ$528,8,FALSE)</f>
        <v>46</v>
      </c>
      <c r="DM39">
        <f>VLOOKUP($B39,'Raw Stats'!$AK$3:$AZ$528,9,FALSE)</f>
        <v>110</v>
      </c>
      <c r="DN39">
        <f>VLOOKUP($B39,'Raw Stats'!$AK$3:$AZ$528,10,FALSE)</f>
        <v>115</v>
      </c>
      <c r="DO39">
        <f>VLOOKUP($B39,'Raw Stats'!$AK$3:$AZ$528,11,FALSE)+VLOOKUP($B39,'Raw Stats'!$AK$3:$AZ$528,12,FALSE)</f>
        <v>23</v>
      </c>
      <c r="DP39">
        <f>VLOOKUP($B39,'Raw Stats'!$AK$3:$AZ$528,13,FALSE)+VLOOKUP($B39,'Raw Stats'!$AK$3:$AZ$528,14,FALSE)</f>
        <v>0</v>
      </c>
      <c r="DQ39">
        <f>VLOOKUP($B39,'Raw Stats'!$AK$3:$AZ$528,15,FALSE)</f>
        <v>1</v>
      </c>
      <c r="DR39">
        <f>VLOOKUP($B39,'Raw Stats'!$AK$3:$AZ$528,16,FALSE)</f>
        <v>149</v>
      </c>
      <c r="DT39" t="e">
        <f>VLOOKUP($B39,'Raw Stats'!$S$3:$AH$528,3,FALSE)</f>
        <v>#N/A</v>
      </c>
      <c r="DU39" t="e">
        <f>VLOOKUP($B39,'Raw Stats'!$S$3:$AH$528,4,FALSE)</f>
        <v>#N/A</v>
      </c>
      <c r="DV39" t="e">
        <f>VLOOKUP($B39,'Raw Stats'!$S$3:$AH$528,5,FALSE)</f>
        <v>#N/A</v>
      </c>
      <c r="DW39" t="e">
        <f>VLOOKUP($B39,'Raw Stats'!$S$3:$AH$528,6,FALSE)</f>
        <v>#N/A</v>
      </c>
      <c r="DX39" t="e">
        <f>VLOOKUP($B39,'Raw Stats'!$S$3:$AH$528,7,FALSE)</f>
        <v>#N/A</v>
      </c>
      <c r="DY39" t="e">
        <f>VLOOKUP($B39,'Raw Stats'!$S$3:$AH$528,8,FALSE)</f>
        <v>#N/A</v>
      </c>
      <c r="DZ39" t="e">
        <f>VLOOKUP($B39,'Raw Stats'!$S$3:$AH$528,9,FALSE)</f>
        <v>#N/A</v>
      </c>
      <c r="EA39" t="e">
        <f>VLOOKUP($B39,'Raw Stats'!$S$3:$AH$528,10,FALSE)</f>
        <v>#N/A</v>
      </c>
      <c r="EB39" t="e">
        <f>VLOOKUP($B39,'Raw Stats'!$S$3:$AH$528,11,FALSE)+VLOOKUP($B39,'Raw Stats'!$S$3:$AH$528,12,FALSE)</f>
        <v>#N/A</v>
      </c>
      <c r="EC39" t="e">
        <f>VLOOKUP($B39,'Raw Stats'!$S$3:$AH$528,13,FALSE)+VLOOKUP($B39,'Raw Stats'!$S$3:$AH$528,14,FALSE)</f>
        <v>#N/A</v>
      </c>
      <c r="ED39" t="e">
        <f>VLOOKUP($B39,'Raw Stats'!$S$3:$AH$528,15,FALSE)</f>
        <v>#N/A</v>
      </c>
      <c r="EE39" t="e">
        <f>VLOOKUP($B39,'Raw Stats'!$S$3:$AH$528,16,FALSE)</f>
        <v>#N/A</v>
      </c>
    </row>
    <row r="40" spans="1:135" x14ac:dyDescent="0.2">
      <c r="A40">
        <v>1.1000000000000001</v>
      </c>
      <c r="B40" t="s">
        <v>718</v>
      </c>
      <c r="C40">
        <f t="shared" si="8"/>
        <v>0.52956572405178381</v>
      </c>
      <c r="D40">
        <f t="shared" si="9"/>
        <v>0.67919775165613883</v>
      </c>
      <c r="E40" t="e">
        <f t="shared" si="10"/>
        <v>#N/A</v>
      </c>
      <c r="F40">
        <f t="shared" si="11"/>
        <v>0.56934390643601351</v>
      </c>
      <c r="G40" t="e">
        <f t="shared" si="12"/>
        <v>#N/A</v>
      </c>
      <c r="H40">
        <v>0.85</v>
      </c>
      <c r="I40" s="29">
        <f t="shared" si="5"/>
        <v>-4.5454545454545494</v>
      </c>
      <c r="J40" s="29">
        <f t="shared" si="6"/>
        <v>-5.0000000000000044</v>
      </c>
      <c r="K40">
        <f>BT40*'Value Calculations'!$D$3</f>
        <v>1.6309417145041516</v>
      </c>
      <c r="L40">
        <f>BU40*'Value Calculations'!$D$4</f>
        <v>6.5122540808929985</v>
      </c>
      <c r="M40">
        <f>BV40*'Value Calculations'!$D$5</f>
        <v>6.3681145212701171</v>
      </c>
      <c r="N40">
        <f>BW40*'Value Calculations'!$D$6</f>
        <v>-2.8764934341453454</v>
      </c>
      <c r="O40">
        <f>BX40*'Value Calculations'!$D$7</f>
        <v>2.1092370493102273</v>
      </c>
      <c r="P40">
        <f>BY40*'Value Calculations'!$D$8</f>
        <v>7.8361684158628373</v>
      </c>
      <c r="Q40">
        <f>BZ40*'Value Calculations'!$D$9</f>
        <v>10.454058109013889</v>
      </c>
      <c r="R40">
        <f>CA40*'Value Calculations'!$D$10</f>
        <v>2.9225317926096377</v>
      </c>
      <c r="S40">
        <f>CB40*'Value Calculations'!$D$11</f>
        <v>0</v>
      </c>
      <c r="T40">
        <f>CC40*'Value Calculations'!$D$12</f>
        <v>0</v>
      </c>
      <c r="U40">
        <f>CD40*'Value Calculations'!$D$13</f>
        <v>6.8788799507724097</v>
      </c>
      <c r="W40">
        <f>CH40*'Value Calculations'!$D$3</f>
        <v>4.0773542862603787</v>
      </c>
      <c r="X40">
        <f>CI40*'Value Calculations'!$D$4</f>
        <v>6.8378667849376482</v>
      </c>
      <c r="Y40">
        <f>CJ40*'Value Calculations'!$D$5</f>
        <v>8.2254812566405686</v>
      </c>
      <c r="Z40">
        <f>CK40*'Value Calculations'!$D$6</f>
        <v>-0.37519479575808856</v>
      </c>
      <c r="AA40">
        <f>CL40*'Value Calculations'!$D$7</f>
        <v>1.6698126640372633</v>
      </c>
      <c r="AB40">
        <f>CM40*'Value Calculations'!$D$8</f>
        <v>7.7642769625062975</v>
      </c>
      <c r="AC40">
        <f>CN40*'Value Calculations'!$D$9</f>
        <v>10.957868138363956</v>
      </c>
      <c r="AD40">
        <f>CO40*'Value Calculations'!$D$10</f>
        <v>4.0184812148382516</v>
      </c>
      <c r="AE40">
        <f>CP40*'Value Calculations'!$D$11</f>
        <v>0.9907141480249374</v>
      </c>
      <c r="AF40">
        <f>CQ40*'Value Calculations'!$D$12</f>
        <v>0.81388273958941404</v>
      </c>
      <c r="AG40">
        <f>CR40*'Value Calculations'!$D$13</f>
        <v>9.3552767330504771</v>
      </c>
      <c r="AI40" t="e">
        <f>CU40*'Value Calculations'!$D$3</f>
        <v>#N/A</v>
      </c>
      <c r="AJ40">
        <f>CV40*'Value Calculations'!$D$4</f>
        <v>1.3024508161785997</v>
      </c>
      <c r="AK40">
        <f>CW40*'Value Calculations'!$D$5</f>
        <v>1.0613524202116862</v>
      </c>
      <c r="AL40">
        <f>CX40*'Value Calculations'!$D$6</f>
        <v>0</v>
      </c>
      <c r="AM40">
        <f>CY40*'Value Calculations'!$D$7</f>
        <v>0</v>
      </c>
      <c r="AN40">
        <f>CZ40*'Value Calculations'!$D$8</f>
        <v>0.93458889363501729</v>
      </c>
      <c r="AO40">
        <f>DA40*'Value Calculations'!$D$9</f>
        <v>1.8892876100627509</v>
      </c>
      <c r="AP40">
        <f>DB40*'Value Calculations'!$D$10</f>
        <v>0.73063294815240942</v>
      </c>
      <c r="AQ40">
        <f>DC40*'Value Calculations'!$D$11</f>
        <v>0</v>
      </c>
      <c r="AR40">
        <f>DD40*'Value Calculations'!$D$12</f>
        <v>0</v>
      </c>
      <c r="AS40">
        <f>DE40*'Value Calculations'!$D$13</f>
        <v>0.82546559409268916</v>
      </c>
      <c r="AU40">
        <f>DH40*'Value Calculations'!$D$3</f>
        <v>2.8541480003822652</v>
      </c>
      <c r="AV40">
        <f>DI40*'Value Calculations'!$D$4</f>
        <v>7.4890921930269485</v>
      </c>
      <c r="AW40">
        <f>DJ40*'Value Calculations'!$D$5</f>
        <v>7.960143151587646</v>
      </c>
      <c r="AX40">
        <f>DK40*'Value Calculations'!$D$6</f>
        <v>-0.25012986383872571</v>
      </c>
      <c r="AY40">
        <f>DL40*'Value Calculations'!$D$7</f>
        <v>1.5819277869826704</v>
      </c>
      <c r="AZ40">
        <f>DM40*'Value Calculations'!$D$8</f>
        <v>3.7383555745400692</v>
      </c>
      <c r="BA40">
        <f>DN40*'Value Calculations'!$D$9</f>
        <v>11.335725660376506</v>
      </c>
      <c r="BB40">
        <f>DO40*'Value Calculations'!$D$10</f>
        <v>2.5572153185334328</v>
      </c>
      <c r="BC40">
        <f>DP40*'Value Calculations'!$D$11</f>
        <v>0</v>
      </c>
      <c r="BD40">
        <f>DQ40*'Value Calculations'!$D$12</f>
        <v>0</v>
      </c>
      <c r="BE40">
        <f>DR40*'Value Calculations'!$D$13</f>
        <v>5.4343151611102041</v>
      </c>
      <c r="BG40" t="e">
        <f>DU40*'Value Calculations'!$D$3</f>
        <v>#N/A</v>
      </c>
      <c r="BH40" t="e">
        <f>DV40*'Value Calculations'!$D$4</f>
        <v>#N/A</v>
      </c>
      <c r="BI40" t="e">
        <f>DW40*'Value Calculations'!$D$5</f>
        <v>#N/A</v>
      </c>
      <c r="BJ40" t="e">
        <f>DX40*'Value Calculations'!$D$6</f>
        <v>#N/A</v>
      </c>
      <c r="BK40" t="e">
        <f>DY40*'Value Calculations'!$D$7</f>
        <v>#N/A</v>
      </c>
      <c r="BL40" t="e">
        <f>DZ40*'Value Calculations'!$D$8</f>
        <v>#N/A</v>
      </c>
      <c r="BM40" t="e">
        <f>EA40*'Value Calculations'!$D$9</f>
        <v>#N/A</v>
      </c>
      <c r="BN40" t="e">
        <f>EB40*'Value Calculations'!$D$10</f>
        <v>#N/A</v>
      </c>
      <c r="BO40" t="e">
        <f>EC40*'Value Calculations'!$D$11</f>
        <v>#N/A</v>
      </c>
      <c r="BP40" t="e">
        <f>ED40*'Value Calculations'!$D$12</f>
        <v>#N/A</v>
      </c>
      <c r="BQ40" t="e">
        <f>EE40*'Value Calculations'!$D$13</f>
        <v>#N/A</v>
      </c>
      <c r="BS40">
        <f>VLOOKUP($B40,'Raw Stats'!$CM$3:$DC$528,3,FALSE)</f>
        <v>79</v>
      </c>
      <c r="BT40">
        <f>VLOOKUP($B40,'Raw Stats'!$CM$3:$DC$528,4,FALSE)</f>
        <v>4</v>
      </c>
      <c r="BU40">
        <f>VLOOKUP($B40,'Raw Stats'!$CM$3:$DC$528,5,FALSE)</f>
        <v>20</v>
      </c>
      <c r="BV40">
        <f>VLOOKUP($B40,'Raw Stats'!$CM$3:$DC$528,6,FALSE)</f>
        <v>24</v>
      </c>
      <c r="BW40">
        <f>VLOOKUP($B40,'Raw Stats'!$CM$3:$DC$528,7,FALSE)</f>
        <v>-23</v>
      </c>
      <c r="BX40">
        <f>VLOOKUP($B40,'Raw Stats'!$CM$3:$DC$528,8,FALSE)</f>
        <v>24</v>
      </c>
      <c r="BY40">
        <f>VLOOKUP($B40,'Raw Stats'!$CM$3:$DC$528,9,FALSE)</f>
        <v>109</v>
      </c>
      <c r="BZ40">
        <f>VLOOKUP($B40,'Raw Stats'!$CM$3:$DC$528,10,FALSE)</f>
        <v>83</v>
      </c>
      <c r="CA40">
        <f>VLOOKUP($B40,'Raw Stats'!$CM$3:$DC$528,11,FALSE)+VLOOKUP($B40,'Raw Stats'!$CM$3:$DC$528,12,FALSE)</f>
        <v>8</v>
      </c>
      <c r="CB40">
        <f>VLOOKUP($B40,'Raw Stats'!$CM$3:$DC$528,13,FALSE)+VLOOKUP($B40,'Raw Stats'!$CM$3:$DC$528,14,FALSE)</f>
        <v>0</v>
      </c>
      <c r="CC40">
        <f>VLOOKUP($B40,'Raw Stats'!$CM$3:$DC$528,15,FALSE)</f>
        <v>0</v>
      </c>
      <c r="CD40">
        <f>VLOOKUP($B40,'Raw Stats'!$CM$3:$DC$528,16,FALSE)</f>
        <v>100</v>
      </c>
      <c r="CF40" s="29">
        <f t="shared" si="7"/>
        <v>-5.0000000000000044E-2</v>
      </c>
      <c r="CG40">
        <f>VLOOKUP($B40,'Raw Stats'!$BU$3:$CJ$528,3,FALSE)</f>
        <v>80</v>
      </c>
      <c r="CH40">
        <f>VLOOKUP($B40,'Raw Stats'!$BU$3:$CJ$528,4,FALSE)</f>
        <v>10</v>
      </c>
      <c r="CI40">
        <f>VLOOKUP($B40,'Raw Stats'!$BU$3:$CJ$5288,5,FALSE)</f>
        <v>21</v>
      </c>
      <c r="CJ40">
        <f>VLOOKUP($B40,'Raw Stats'!$BU$3:$CJ$528,6,FALSE)</f>
        <v>31</v>
      </c>
      <c r="CK40">
        <f>VLOOKUP($B40,'Raw Stats'!$BU$3:$CJ$528,7,FALSE)</f>
        <v>-3</v>
      </c>
      <c r="CL40">
        <f>VLOOKUP($B40,'Raw Stats'!$BU$3:$CJ$528,8,FALSE)</f>
        <v>19</v>
      </c>
      <c r="CM40">
        <f>VLOOKUP($B40,'Raw Stats'!$BU$3:$CJ$528,9,FALSE)</f>
        <v>108</v>
      </c>
      <c r="CN40">
        <f>VLOOKUP($B40,'Raw Stats'!$BU$3:$CJ$528,10,FALSE)</f>
        <v>87</v>
      </c>
      <c r="CO40">
        <f>VLOOKUP($B40,'Raw Stats'!$BU$3:$CJ$528,11,FALSE)+VLOOKUP($B40,'Raw Stats'!$BU$3:$CJ$528,12,FALSE)</f>
        <v>11</v>
      </c>
      <c r="CP40">
        <f>VLOOKUP($B40,'Raw Stats'!$BU$3:$CJ$528,13,FALSE)+VLOOKUP($B40,'Raw Stats'!$BU$3:$CJ$528,14,FALSE)</f>
        <v>1</v>
      </c>
      <c r="CQ40">
        <f>VLOOKUP($B40,'Raw Stats'!$BU$3:$CJ$528,15,FALSE)</f>
        <v>1</v>
      </c>
      <c r="CR40">
        <f>VLOOKUP($B40,'Raw Stats'!$BU$3:$CJ$528,16,FALSE)</f>
        <v>136</v>
      </c>
      <c r="CT40" t="e">
        <f>VLOOKUP($B40,'Raw Stats'!$BC$3:$BR$528,3,FALSE)</f>
        <v>#N/A</v>
      </c>
      <c r="CU40" t="e">
        <f>VLOOKUP($B40,'Raw Stats'!$BC$3:$BR$528,4,FALSE)</f>
        <v>#N/A</v>
      </c>
      <c r="CV40">
        <f>VLOOKUP($B40,'Raw Stats'!$BC$3:$BR$5288,5,FALSE)</f>
        <v>4</v>
      </c>
      <c r="CW40">
        <f>VLOOKUP($B40,'Raw Stats'!$BC$3:$BR$52888,6,FALSE)</f>
        <v>4</v>
      </c>
      <c r="CX40">
        <f>VLOOKUP($B40,'Raw Stats'!$BC$3:$BR$5288,7,FALSE)</f>
        <v>0</v>
      </c>
      <c r="CY40">
        <f>VLOOKUP($B40,'Raw Stats'!$BC$3:$BR$5288,8,FALSE)</f>
        <v>0</v>
      </c>
      <c r="CZ40">
        <f>VLOOKUP($B40,'Raw Stats'!$BC$3:$BR$5288,9,FALSE)</f>
        <v>13</v>
      </c>
      <c r="DA40">
        <f>VLOOKUP($B40,'Raw Stats'!$BC$3:$BR$5288,10,FALSE)</f>
        <v>15</v>
      </c>
      <c r="DB40">
        <f>VLOOKUP($B40,'Raw Stats'!$BC$3:$BR$5288,11,FALSE)+VLOOKUP($B40,'Raw Stats'!$BC$3:$BR$5288,12,FALSE)</f>
        <v>2</v>
      </c>
      <c r="DC40">
        <f>VLOOKUP($B40,'Raw Stats'!$BC$3:$BR$5288,13,FALSE)+VLOOKUP($B40,'Raw Stats'!$BC$3:$BR$5288,14,FALSE)</f>
        <v>0</v>
      </c>
      <c r="DD40">
        <f>VLOOKUP($B40,'Raw Stats'!$BC$3:$BR$5288,15,FALSE)</f>
        <v>0</v>
      </c>
      <c r="DE40">
        <f>VLOOKUP($B40,'Raw Stats'!$BC$3:$BR$5288,16,FALSE)</f>
        <v>12</v>
      </c>
      <c r="DG40">
        <f>VLOOKUP($B40,'Raw Stats'!$AK$3:$AZ$528,3,FALSE)</f>
        <v>75</v>
      </c>
      <c r="DH40">
        <f>VLOOKUP($B40,'Raw Stats'!$AK$3:$AZ$528,4,FALSE)</f>
        <v>7</v>
      </c>
      <c r="DI40">
        <f>VLOOKUP($B40,'Raw Stats'!$AK$3:$AZ$528,5,FALSE)</f>
        <v>23</v>
      </c>
      <c r="DJ40">
        <f>VLOOKUP($B40,'Raw Stats'!$AK$3:$AZ$528,6,FALSE)</f>
        <v>30</v>
      </c>
      <c r="DK40">
        <f>VLOOKUP($B40,'Raw Stats'!$AK$3:$AZ$528,7,FALSE)</f>
        <v>-2</v>
      </c>
      <c r="DL40">
        <f>VLOOKUP($B40,'Raw Stats'!$AK$3:$AZ$528,8,FALSE)</f>
        <v>18</v>
      </c>
      <c r="DM40">
        <f>VLOOKUP($B40,'Raw Stats'!$AK$3:$AZ$528,9,FALSE)</f>
        <v>52</v>
      </c>
      <c r="DN40">
        <f>VLOOKUP($B40,'Raw Stats'!$AK$3:$AZ$528,10,FALSE)</f>
        <v>90</v>
      </c>
      <c r="DO40">
        <f>VLOOKUP($B40,'Raw Stats'!$AK$3:$AZ$528,11,FALSE)+VLOOKUP($B40,'Raw Stats'!$AK$3:$AZ$528,12,FALSE)</f>
        <v>7</v>
      </c>
      <c r="DP40">
        <f>VLOOKUP($B40,'Raw Stats'!$AK$3:$AZ$528,13,FALSE)+VLOOKUP($B40,'Raw Stats'!$AK$3:$AZ$528,14,FALSE)</f>
        <v>0</v>
      </c>
      <c r="DQ40">
        <f>VLOOKUP($B40,'Raw Stats'!$AK$3:$AZ$528,15,FALSE)</f>
        <v>0</v>
      </c>
      <c r="DR40">
        <f>VLOOKUP($B40,'Raw Stats'!$AK$3:$AZ$528,16,FALSE)</f>
        <v>79</v>
      </c>
      <c r="DT40" t="e">
        <f>VLOOKUP($B40,'Raw Stats'!$S$3:$AH$528,3,FALSE)</f>
        <v>#N/A</v>
      </c>
      <c r="DU40" t="e">
        <f>VLOOKUP($B40,'Raw Stats'!$S$3:$AH$528,4,FALSE)</f>
        <v>#N/A</v>
      </c>
      <c r="DV40" t="e">
        <f>VLOOKUP($B40,'Raw Stats'!$S$3:$AH$528,5,FALSE)</f>
        <v>#N/A</v>
      </c>
      <c r="DW40" t="e">
        <f>VLOOKUP($B40,'Raw Stats'!$S$3:$AH$528,6,FALSE)</f>
        <v>#N/A</v>
      </c>
      <c r="DX40" t="e">
        <f>VLOOKUP($B40,'Raw Stats'!$S$3:$AH$528,7,FALSE)</f>
        <v>#N/A</v>
      </c>
      <c r="DY40" t="e">
        <f>VLOOKUP($B40,'Raw Stats'!$S$3:$AH$528,8,FALSE)</f>
        <v>#N/A</v>
      </c>
      <c r="DZ40" t="e">
        <f>VLOOKUP($B40,'Raw Stats'!$S$3:$AH$528,9,FALSE)</f>
        <v>#N/A</v>
      </c>
      <c r="EA40" t="e">
        <f>VLOOKUP($B40,'Raw Stats'!$S$3:$AH$528,10,FALSE)</f>
        <v>#N/A</v>
      </c>
      <c r="EB40" t="e">
        <f>VLOOKUP($B40,'Raw Stats'!$S$3:$AH$528,11,FALSE)+VLOOKUP($B40,'Raw Stats'!$S$3:$AH$528,12,FALSE)</f>
        <v>#N/A</v>
      </c>
      <c r="EC40" t="e">
        <f>VLOOKUP($B40,'Raw Stats'!$S$3:$AH$528,13,FALSE)+VLOOKUP($B40,'Raw Stats'!$S$3:$AH$528,14,FALSE)</f>
        <v>#N/A</v>
      </c>
      <c r="ED40" t="e">
        <f>VLOOKUP($B40,'Raw Stats'!$S$3:$AH$528,15,FALSE)</f>
        <v>#N/A</v>
      </c>
      <c r="EE40" t="e">
        <f>VLOOKUP($B40,'Raw Stats'!$S$3:$AH$528,16,FALSE)</f>
        <v>#N/A</v>
      </c>
    </row>
    <row r="41" spans="1:135" x14ac:dyDescent="0.2">
      <c r="A41">
        <v>1.1000000000000001</v>
      </c>
      <c r="B41" t="s">
        <v>719</v>
      </c>
      <c r="C41">
        <f t="shared" si="8"/>
        <v>0.97243887397108464</v>
      </c>
      <c r="D41">
        <f t="shared" si="9"/>
        <v>0.75044287985439839</v>
      </c>
      <c r="E41">
        <f t="shared" si="10"/>
        <v>0.72133203762699527</v>
      </c>
      <c r="F41" t="e">
        <f t="shared" si="11"/>
        <v>#N/A</v>
      </c>
      <c r="G41" t="e">
        <f t="shared" si="12"/>
        <v>#N/A</v>
      </c>
      <c r="H41">
        <v>0.85</v>
      </c>
      <c r="I41" s="29">
        <f t="shared" si="5"/>
        <v>-4.5454545454545494</v>
      </c>
      <c r="J41" s="29">
        <f t="shared" si="6"/>
        <v>-5.0000000000000044</v>
      </c>
      <c r="K41">
        <f>BT41*'Value Calculations'!$D$3</f>
        <v>4.0773542862603787</v>
      </c>
      <c r="L41">
        <f>BU41*'Value Calculations'!$D$4</f>
        <v>10.093993825384148</v>
      </c>
      <c r="M41">
        <f>BV41*'Value Calculations'!$D$5</f>
        <v>10.878862307169783</v>
      </c>
      <c r="N41">
        <f>BW41*'Value Calculations'!$D$6</f>
        <v>-0.50025972767745142</v>
      </c>
      <c r="O41">
        <f>BX41*'Value Calculations'!$D$7</f>
        <v>1.9334672952010417</v>
      </c>
      <c r="P41">
        <f>BY41*'Value Calculations'!$D$8</f>
        <v>13.371810324316401</v>
      </c>
      <c r="Q41">
        <f>BZ41*'Value Calculations'!$D$9</f>
        <v>13.602870792451807</v>
      </c>
      <c r="R41">
        <f>CA41*'Value Calculations'!$D$10</f>
        <v>5.1144306370668655</v>
      </c>
      <c r="S41">
        <f>CB41*'Value Calculations'!$D$11</f>
        <v>0.9907141480249374</v>
      </c>
      <c r="T41">
        <f>CC41*'Value Calculations'!$D$12</f>
        <v>2.441648218768242</v>
      </c>
      <c r="U41">
        <f>CD41*'Value Calculations'!$D$13</f>
        <v>11.900462314836268</v>
      </c>
      <c r="W41">
        <f>CH41*'Value Calculations'!$D$3</f>
        <v>2.0386771431301893</v>
      </c>
      <c r="X41">
        <f>CI41*'Value Calculations'!$D$4</f>
        <v>6.1866413768483488</v>
      </c>
      <c r="Y41">
        <f>CJ41*'Value Calculations'!$D$5</f>
        <v>6.3681145212701171</v>
      </c>
      <c r="Z41">
        <f>CK41*'Value Calculations'!$D$6</f>
        <v>1.0005194553549028</v>
      </c>
      <c r="AA41">
        <f>CL41*'Value Calculations'!$D$7</f>
        <v>5.0973228691663826</v>
      </c>
      <c r="AB41">
        <f>CM41*'Value Calculations'!$D$8</f>
        <v>12.149655617255224</v>
      </c>
      <c r="AC41">
        <f>CN41*'Value Calculations'!$D$9</f>
        <v>10.328105601676372</v>
      </c>
      <c r="AD41">
        <f>CO41*'Value Calculations'!$D$10</f>
        <v>1.8265823703810236</v>
      </c>
      <c r="AE41">
        <f>CP41*'Value Calculations'!$D$11</f>
        <v>0</v>
      </c>
      <c r="AF41">
        <f>CQ41*'Value Calculations'!$D$12</f>
        <v>0</v>
      </c>
      <c r="AG41">
        <f>CR41*'Value Calculations'!$D$13</f>
        <v>12.038039913851717</v>
      </c>
      <c r="AI41">
        <f>CU41*'Value Calculations'!$D$3</f>
        <v>2.8541480003822652</v>
      </c>
      <c r="AJ41">
        <f>CV41*'Value Calculations'!$D$4</f>
        <v>2.9305143364018491</v>
      </c>
      <c r="AK41">
        <f>CW41*'Value Calculations'!$D$5</f>
        <v>4.2454096808467447</v>
      </c>
      <c r="AL41">
        <f>CX41*'Value Calculations'!$D$6</f>
        <v>2.0010389107098057</v>
      </c>
      <c r="AM41">
        <f>CY41*'Value Calculations'!$D$7</f>
        <v>3.0759706969107481</v>
      </c>
      <c r="AN41">
        <f>CZ41*'Value Calculations'!$D$8</f>
        <v>5.0324017349577854</v>
      </c>
      <c r="AO41">
        <f>DA41*'Value Calculations'!$D$9</f>
        <v>3.6526227127879851</v>
      </c>
      <c r="AP41">
        <f>DB41*'Value Calculations'!$D$10</f>
        <v>2.5572153185334328</v>
      </c>
      <c r="AQ41">
        <f>DC41*'Value Calculations'!$D$11</f>
        <v>0</v>
      </c>
      <c r="AR41">
        <f>DD41*'Value Calculations'!$D$12</f>
        <v>0.81388273958941404</v>
      </c>
      <c r="AS41">
        <f>DE41*'Value Calculations'!$D$13</f>
        <v>5.296737562094755</v>
      </c>
      <c r="AU41" t="e">
        <f>DH41*'Value Calculations'!$D$3</f>
        <v>#N/A</v>
      </c>
      <c r="AV41" t="e">
        <f>DI41*'Value Calculations'!$D$4</f>
        <v>#N/A</v>
      </c>
      <c r="AW41" t="e">
        <f>DJ41*'Value Calculations'!$D$5</f>
        <v>#N/A</v>
      </c>
      <c r="AX41" t="e">
        <f>DK41*'Value Calculations'!$D$6</f>
        <v>#N/A</v>
      </c>
      <c r="AY41" t="e">
        <f>DL41*'Value Calculations'!$D$7</f>
        <v>#N/A</v>
      </c>
      <c r="AZ41" t="e">
        <f>DM41*'Value Calculations'!$D$8</f>
        <v>#N/A</v>
      </c>
      <c r="BA41" t="e">
        <f>DN41*'Value Calculations'!$D$9</f>
        <v>#N/A</v>
      </c>
      <c r="BB41" t="e">
        <f>DO41*'Value Calculations'!$D$10</f>
        <v>#N/A</v>
      </c>
      <c r="BC41" t="e">
        <f>DP41*'Value Calculations'!$D$11</f>
        <v>#N/A</v>
      </c>
      <c r="BD41" t="e">
        <f>DQ41*'Value Calculations'!$D$12</f>
        <v>#N/A</v>
      </c>
      <c r="BE41" t="e">
        <f>DR41*'Value Calculations'!$D$13</f>
        <v>#N/A</v>
      </c>
      <c r="BG41" t="e">
        <f>DU41*'Value Calculations'!$D$3</f>
        <v>#N/A</v>
      </c>
      <c r="BH41" t="e">
        <f>DV41*'Value Calculations'!$D$4</f>
        <v>#N/A</v>
      </c>
      <c r="BI41" t="e">
        <f>DW41*'Value Calculations'!$D$5</f>
        <v>#N/A</v>
      </c>
      <c r="BJ41" t="e">
        <f>DX41*'Value Calculations'!$D$6</f>
        <v>#N/A</v>
      </c>
      <c r="BK41" t="e">
        <f>DY41*'Value Calculations'!$D$7</f>
        <v>#N/A</v>
      </c>
      <c r="BL41" t="e">
        <f>DZ41*'Value Calculations'!$D$8</f>
        <v>#N/A</v>
      </c>
      <c r="BM41" t="e">
        <f>EA41*'Value Calculations'!$D$9</f>
        <v>#N/A</v>
      </c>
      <c r="BN41" t="e">
        <f>EB41*'Value Calculations'!$D$10</f>
        <v>#N/A</v>
      </c>
      <c r="BO41" t="e">
        <f>EC41*'Value Calculations'!$D$11</f>
        <v>#N/A</v>
      </c>
      <c r="BP41" t="e">
        <f>ED41*'Value Calculations'!$D$12</f>
        <v>#N/A</v>
      </c>
      <c r="BQ41" t="e">
        <f>EE41*'Value Calculations'!$D$13</f>
        <v>#N/A</v>
      </c>
      <c r="BS41">
        <f>VLOOKUP($B41,'Raw Stats'!$CM$3:$DC$528,3,FALSE)</f>
        <v>76</v>
      </c>
      <c r="BT41">
        <f>VLOOKUP($B41,'Raw Stats'!$CM$3:$DC$528,4,FALSE)</f>
        <v>10</v>
      </c>
      <c r="BU41">
        <f>VLOOKUP($B41,'Raw Stats'!$CM$3:$DC$528,5,FALSE)</f>
        <v>31</v>
      </c>
      <c r="BV41">
        <f>VLOOKUP($B41,'Raw Stats'!$CM$3:$DC$528,6,FALSE)</f>
        <v>41</v>
      </c>
      <c r="BW41">
        <f>VLOOKUP($B41,'Raw Stats'!$CM$3:$DC$528,7,FALSE)</f>
        <v>-4</v>
      </c>
      <c r="BX41">
        <f>VLOOKUP($B41,'Raw Stats'!$CM$3:$DC$528,8,FALSE)</f>
        <v>22</v>
      </c>
      <c r="BY41">
        <f>VLOOKUP($B41,'Raw Stats'!$CM$3:$DC$528,9,FALSE)</f>
        <v>186</v>
      </c>
      <c r="BZ41">
        <f>VLOOKUP($B41,'Raw Stats'!$CM$3:$DC$528,10,FALSE)</f>
        <v>108</v>
      </c>
      <c r="CA41">
        <f>VLOOKUP($B41,'Raw Stats'!$CM$3:$DC$528,11,FALSE)+VLOOKUP($B41,'Raw Stats'!$CM$3:$DC$528,12,FALSE)</f>
        <v>14</v>
      </c>
      <c r="CB41">
        <f>VLOOKUP($B41,'Raw Stats'!$CM$3:$DC$528,13,FALSE)+VLOOKUP($B41,'Raw Stats'!$CM$3:$DC$528,14,FALSE)</f>
        <v>1</v>
      </c>
      <c r="CC41">
        <f>VLOOKUP($B41,'Raw Stats'!$CM$3:$DC$528,15,FALSE)</f>
        <v>3</v>
      </c>
      <c r="CD41">
        <f>VLOOKUP($B41,'Raw Stats'!$CM$3:$DC$528,16,FALSE)</f>
        <v>173</v>
      </c>
      <c r="CF41" s="29">
        <f t="shared" si="7"/>
        <v>-5.0000000000000044E-2</v>
      </c>
      <c r="CG41">
        <f>VLOOKUP($B41,'Raw Stats'!$BU$3:$CJ$528,3,FALSE)</f>
        <v>76</v>
      </c>
      <c r="CH41">
        <f>VLOOKUP($B41,'Raw Stats'!$BU$3:$CJ$528,4,FALSE)</f>
        <v>5</v>
      </c>
      <c r="CI41">
        <f>VLOOKUP($B41,'Raw Stats'!$BU$3:$CJ$5288,5,FALSE)</f>
        <v>19</v>
      </c>
      <c r="CJ41">
        <f>VLOOKUP($B41,'Raw Stats'!$BU$3:$CJ$528,6,FALSE)</f>
        <v>24</v>
      </c>
      <c r="CK41">
        <f>VLOOKUP($B41,'Raw Stats'!$BU$3:$CJ$528,7,FALSE)</f>
        <v>8</v>
      </c>
      <c r="CL41">
        <f>VLOOKUP($B41,'Raw Stats'!$BU$3:$CJ$528,8,FALSE)</f>
        <v>58</v>
      </c>
      <c r="CM41">
        <f>VLOOKUP($B41,'Raw Stats'!$BU$3:$CJ$528,9,FALSE)</f>
        <v>169</v>
      </c>
      <c r="CN41">
        <f>VLOOKUP($B41,'Raw Stats'!$BU$3:$CJ$528,10,FALSE)</f>
        <v>82</v>
      </c>
      <c r="CO41">
        <f>VLOOKUP($B41,'Raw Stats'!$BU$3:$CJ$528,11,FALSE)+VLOOKUP($B41,'Raw Stats'!$BU$3:$CJ$528,12,FALSE)</f>
        <v>5</v>
      </c>
      <c r="CP41">
        <f>VLOOKUP($B41,'Raw Stats'!$BU$3:$CJ$528,13,FALSE)+VLOOKUP($B41,'Raw Stats'!$BU$3:$CJ$528,14,FALSE)</f>
        <v>0</v>
      </c>
      <c r="CQ41">
        <f>VLOOKUP($B41,'Raw Stats'!$BU$3:$CJ$528,15,FALSE)</f>
        <v>0</v>
      </c>
      <c r="CR41">
        <f>VLOOKUP($B41,'Raw Stats'!$BU$3:$CJ$528,16,FALSE)</f>
        <v>175</v>
      </c>
      <c r="CT41">
        <f>VLOOKUP($B41,'Raw Stats'!$BC$3:$BR$528,3,FALSE)</f>
        <v>45</v>
      </c>
      <c r="CU41">
        <f>VLOOKUP($B41,'Raw Stats'!$BC$3:$BR$528,4,FALSE)</f>
        <v>7</v>
      </c>
      <c r="CV41">
        <f>VLOOKUP($B41,'Raw Stats'!$BC$3:$BR$5288,5,FALSE)</f>
        <v>9</v>
      </c>
      <c r="CW41">
        <f>VLOOKUP($B41,'Raw Stats'!$BC$3:$BR$52888,6,FALSE)</f>
        <v>16</v>
      </c>
      <c r="CX41">
        <f>VLOOKUP($B41,'Raw Stats'!$BC$3:$BR$5288,7,FALSE)</f>
        <v>16</v>
      </c>
      <c r="CY41">
        <f>VLOOKUP($B41,'Raw Stats'!$BC$3:$BR$5288,8,FALSE)</f>
        <v>35</v>
      </c>
      <c r="CZ41">
        <f>VLOOKUP($B41,'Raw Stats'!$BC$3:$BR$5288,9,FALSE)</f>
        <v>70</v>
      </c>
      <c r="DA41">
        <f>VLOOKUP($B41,'Raw Stats'!$BC$3:$BR$5288,10,FALSE)</f>
        <v>29</v>
      </c>
      <c r="DB41">
        <f>VLOOKUP($B41,'Raw Stats'!$BC$3:$BR$5288,11,FALSE)+VLOOKUP($B41,'Raw Stats'!$BC$3:$BR$5288,12,FALSE)</f>
        <v>7</v>
      </c>
      <c r="DC41">
        <f>VLOOKUP($B41,'Raw Stats'!$BC$3:$BR$5288,13,FALSE)+VLOOKUP($B41,'Raw Stats'!$BC$3:$BR$5288,14,FALSE)</f>
        <v>0</v>
      </c>
      <c r="DD41">
        <f>VLOOKUP($B41,'Raw Stats'!$BC$3:$BR$5288,15,FALSE)</f>
        <v>1</v>
      </c>
      <c r="DE41">
        <f>VLOOKUP($B41,'Raw Stats'!$BC$3:$BR$5288,16,FALSE)</f>
        <v>77</v>
      </c>
      <c r="DG41" t="e">
        <f>VLOOKUP($B41,'Raw Stats'!$AK$3:$AZ$528,3,FALSE)</f>
        <v>#N/A</v>
      </c>
      <c r="DH41" t="e">
        <f>VLOOKUP($B41,'Raw Stats'!$AK$3:$AZ$528,4,FALSE)</f>
        <v>#N/A</v>
      </c>
      <c r="DI41" t="e">
        <f>VLOOKUP($B41,'Raw Stats'!$AK$3:$AZ$528,5,FALSE)</f>
        <v>#N/A</v>
      </c>
      <c r="DJ41" t="e">
        <f>VLOOKUP($B41,'Raw Stats'!$AK$3:$AZ$528,6,FALSE)</f>
        <v>#N/A</v>
      </c>
      <c r="DK41" t="e">
        <f>VLOOKUP($B41,'Raw Stats'!$AK$3:$AZ$528,7,FALSE)</f>
        <v>#N/A</v>
      </c>
      <c r="DL41" t="e">
        <f>VLOOKUP($B41,'Raw Stats'!$AK$3:$AZ$528,8,FALSE)</f>
        <v>#N/A</v>
      </c>
      <c r="DM41" t="e">
        <f>VLOOKUP($B41,'Raw Stats'!$AK$3:$AZ$528,9,FALSE)</f>
        <v>#N/A</v>
      </c>
      <c r="DN41" t="e">
        <f>VLOOKUP($B41,'Raw Stats'!$AK$3:$AZ$528,10,FALSE)</f>
        <v>#N/A</v>
      </c>
      <c r="DO41" t="e">
        <f>VLOOKUP($B41,'Raw Stats'!$AK$3:$AZ$528,11,FALSE)+VLOOKUP($B41,'Raw Stats'!$AK$3:$AZ$528,12,FALSE)</f>
        <v>#N/A</v>
      </c>
      <c r="DP41" t="e">
        <f>VLOOKUP($B41,'Raw Stats'!$AK$3:$AZ$528,13,FALSE)+VLOOKUP($B41,'Raw Stats'!$AK$3:$AZ$528,14,FALSE)</f>
        <v>#N/A</v>
      </c>
      <c r="DQ41" t="e">
        <f>VLOOKUP($B41,'Raw Stats'!$AK$3:$AZ$528,15,FALSE)</f>
        <v>#N/A</v>
      </c>
      <c r="DR41" t="e">
        <f>VLOOKUP($B41,'Raw Stats'!$AK$3:$AZ$528,16,FALSE)</f>
        <v>#N/A</v>
      </c>
      <c r="DT41" t="e">
        <f>VLOOKUP($B41,'Raw Stats'!$S$3:$AH$528,3,FALSE)</f>
        <v>#N/A</v>
      </c>
      <c r="DU41" t="e">
        <f>VLOOKUP($B41,'Raw Stats'!$S$3:$AH$528,4,FALSE)</f>
        <v>#N/A</v>
      </c>
      <c r="DV41" t="e">
        <f>VLOOKUP($B41,'Raw Stats'!$S$3:$AH$528,5,FALSE)</f>
        <v>#N/A</v>
      </c>
      <c r="DW41" t="e">
        <f>VLOOKUP($B41,'Raw Stats'!$S$3:$AH$528,6,FALSE)</f>
        <v>#N/A</v>
      </c>
      <c r="DX41" t="e">
        <f>VLOOKUP($B41,'Raw Stats'!$S$3:$AH$528,7,FALSE)</f>
        <v>#N/A</v>
      </c>
      <c r="DY41" t="e">
        <f>VLOOKUP($B41,'Raw Stats'!$S$3:$AH$528,8,FALSE)</f>
        <v>#N/A</v>
      </c>
      <c r="DZ41" t="e">
        <f>VLOOKUP($B41,'Raw Stats'!$S$3:$AH$528,9,FALSE)</f>
        <v>#N/A</v>
      </c>
      <c r="EA41" t="e">
        <f>VLOOKUP($B41,'Raw Stats'!$S$3:$AH$528,10,FALSE)</f>
        <v>#N/A</v>
      </c>
      <c r="EB41" t="e">
        <f>VLOOKUP($B41,'Raw Stats'!$S$3:$AH$528,11,FALSE)+VLOOKUP($B41,'Raw Stats'!$S$3:$AH$528,12,FALSE)</f>
        <v>#N/A</v>
      </c>
      <c r="EC41" t="e">
        <f>VLOOKUP($B41,'Raw Stats'!$S$3:$AH$528,13,FALSE)+VLOOKUP($B41,'Raw Stats'!$S$3:$AH$528,14,FALSE)</f>
        <v>#N/A</v>
      </c>
      <c r="ED41" t="e">
        <f>VLOOKUP($B41,'Raw Stats'!$S$3:$AH$528,15,FALSE)</f>
        <v>#N/A</v>
      </c>
      <c r="EE41" t="e">
        <f>VLOOKUP($B41,'Raw Stats'!$S$3:$AH$528,16,FALSE)</f>
        <v>#N/A</v>
      </c>
    </row>
    <row r="42" spans="1:135" x14ac:dyDescent="0.2">
      <c r="A42">
        <v>1.1000000000000001</v>
      </c>
      <c r="B42" t="s">
        <v>720</v>
      </c>
      <c r="C42">
        <f t="shared" si="8"/>
        <v>0.62348899933394297</v>
      </c>
      <c r="D42">
        <f t="shared" si="9"/>
        <v>0.73105615227294107</v>
      </c>
      <c r="E42" t="e">
        <f t="shared" si="10"/>
        <v>#N/A</v>
      </c>
      <c r="F42">
        <f t="shared" si="11"/>
        <v>0.49516805890250476</v>
      </c>
      <c r="G42">
        <f t="shared" si="12"/>
        <v>0.58562579859452546</v>
      </c>
      <c r="H42">
        <v>0.85</v>
      </c>
      <c r="I42" s="29">
        <f t="shared" si="5"/>
        <v>-4.5454545454545494</v>
      </c>
      <c r="J42" s="29">
        <f t="shared" si="6"/>
        <v>-5.0000000000000044</v>
      </c>
      <c r="K42">
        <f>BT42*'Value Calculations'!$D$3</f>
        <v>2.0386771431301893</v>
      </c>
      <c r="L42">
        <f>BU42*'Value Calculations'!$D$4</f>
        <v>6.5122540808929985</v>
      </c>
      <c r="M42">
        <f>BV42*'Value Calculations'!$D$5</f>
        <v>6.6334526263230389</v>
      </c>
      <c r="N42">
        <f>BW42*'Value Calculations'!$D$6</f>
        <v>-0.37519479575808856</v>
      </c>
      <c r="O42">
        <f>BX42*'Value Calculations'!$D$7</f>
        <v>6.2398262708760885</v>
      </c>
      <c r="P42">
        <f>BY42*'Value Calculations'!$D$8</f>
        <v>8.4831914960716954</v>
      </c>
      <c r="Q42">
        <f>BZ42*'Value Calculations'!$D$9</f>
        <v>10.705963123688921</v>
      </c>
      <c r="R42">
        <f>CA42*'Value Calculations'!$D$10</f>
        <v>1.8265823703810236</v>
      </c>
      <c r="S42">
        <f>CB42*'Value Calculations'!$D$11</f>
        <v>0</v>
      </c>
      <c r="T42">
        <f>CC42*'Value Calculations'!$D$12</f>
        <v>1.6277654791788281</v>
      </c>
      <c r="U42">
        <f>CD42*'Value Calculations'!$D$13</f>
        <v>6.810091151264686</v>
      </c>
      <c r="W42">
        <f>CH42*'Value Calculations'!$D$3</f>
        <v>2.0386771431301893</v>
      </c>
      <c r="X42">
        <f>CI42*'Value Calculations'!$D$4</f>
        <v>9.4427684172948485</v>
      </c>
      <c r="Y42">
        <f>CJ42*'Value Calculations'!$D$5</f>
        <v>9.021495571799333</v>
      </c>
      <c r="Z42">
        <f>CK42*'Value Calculations'!$D$6</f>
        <v>1.75090904687108</v>
      </c>
      <c r="AA42">
        <f>CL42*'Value Calculations'!$D$7</f>
        <v>2.6365463116377841</v>
      </c>
      <c r="AB42">
        <f>CM42*'Value Calculations'!$D$8</f>
        <v>4.9605102816012456</v>
      </c>
      <c r="AC42">
        <f>CN42*'Value Calculations'!$D$9</f>
        <v>13.476918285114291</v>
      </c>
      <c r="AD42">
        <f>CO42*'Value Calculations'!$D$10</f>
        <v>3.2878482666858426</v>
      </c>
      <c r="AE42">
        <f>CP42*'Value Calculations'!$D$11</f>
        <v>0.9907141480249374</v>
      </c>
      <c r="AF42">
        <f>CQ42*'Value Calculations'!$D$12</f>
        <v>0</v>
      </c>
      <c r="AG42">
        <f>CR42*'Value Calculations'!$D$13</f>
        <v>7.2228239483110297</v>
      </c>
      <c r="AI42" t="e">
        <f>CU42*'Value Calculations'!$D$3</f>
        <v>#N/A</v>
      </c>
      <c r="AJ42">
        <f>CV42*'Value Calculations'!$D$4</f>
        <v>0.65122540808929985</v>
      </c>
      <c r="AK42">
        <f>CW42*'Value Calculations'!$D$5</f>
        <v>0.79601431515876464</v>
      </c>
      <c r="AL42">
        <f>CX42*'Value Calculations'!$D$6</f>
        <v>-0.50025972767745142</v>
      </c>
      <c r="AM42">
        <f>CY42*'Value Calculations'!$D$7</f>
        <v>0.87884877054592803</v>
      </c>
      <c r="AN42">
        <f>CZ42*'Value Calculations'!$D$8</f>
        <v>2.3005265074092733</v>
      </c>
      <c r="AO42">
        <f>DA42*'Value Calculations'!$D$9</f>
        <v>3.0228601761004015</v>
      </c>
      <c r="AP42">
        <f>DB42*'Value Calculations'!$D$10</f>
        <v>0</v>
      </c>
      <c r="AQ42">
        <f>DC42*'Value Calculations'!$D$11</f>
        <v>0</v>
      </c>
      <c r="AR42">
        <f>DD42*'Value Calculations'!$D$12</f>
        <v>0</v>
      </c>
      <c r="AS42">
        <f>DE42*'Value Calculations'!$D$13</f>
        <v>1.8572975867085506</v>
      </c>
      <c r="AU42">
        <f>DH42*'Value Calculations'!$D$3</f>
        <v>1.6309417145041516</v>
      </c>
      <c r="AV42">
        <f>DI42*'Value Calculations'!$D$4</f>
        <v>2.9305143364018491</v>
      </c>
      <c r="AW42">
        <f>DJ42*'Value Calculations'!$D$5</f>
        <v>3.4493953656879803</v>
      </c>
      <c r="AX42">
        <f>DK42*'Value Calculations'!$D$6</f>
        <v>-1.0005194553549028</v>
      </c>
      <c r="AY42">
        <f>DL42*'Value Calculations'!$D$7</f>
        <v>1.9334672952010417</v>
      </c>
      <c r="AZ42">
        <f>DM42*'Value Calculations'!$D$8</f>
        <v>4.3134872013923875</v>
      </c>
      <c r="BA42">
        <f>DN42*'Value Calculations'!$D$9</f>
        <v>7.3052454255759702</v>
      </c>
      <c r="BB42">
        <f>DO42*'Value Calculations'!$D$10</f>
        <v>1.8265823703810236</v>
      </c>
      <c r="BC42">
        <f>DP42*'Value Calculations'!$D$11</f>
        <v>0</v>
      </c>
      <c r="BD42">
        <f>DQ42*'Value Calculations'!$D$12</f>
        <v>0.81388273958941404</v>
      </c>
      <c r="BE42">
        <f>DR42*'Value Calculations'!$D$13</f>
        <v>5.0215823640638586</v>
      </c>
      <c r="BG42">
        <f>DU42*'Value Calculations'!$D$3</f>
        <v>0.8154708572520758</v>
      </c>
      <c r="BH42">
        <f>DV42*'Value Calculations'!$D$4</f>
        <v>7.1634794889822988</v>
      </c>
      <c r="BI42">
        <f>DW42*'Value Calculations'!$D$5</f>
        <v>6.3681145212701171</v>
      </c>
      <c r="BJ42">
        <f>DX42*'Value Calculations'!$D$6</f>
        <v>2.376233706467894</v>
      </c>
      <c r="BK42">
        <f>DY42*'Value Calculations'!$D$7</f>
        <v>2.4607765575285985</v>
      </c>
      <c r="BL42">
        <f>DZ42*'Value Calculations'!$D$8</f>
        <v>6.2545564420189619</v>
      </c>
      <c r="BM42">
        <f>EA42*'Value Calculations'!$D$9</f>
        <v>9.0685805283012044</v>
      </c>
      <c r="BN42">
        <f>EB42*'Value Calculations'!$D$10</f>
        <v>2.1918988444572283</v>
      </c>
      <c r="BO42">
        <f>EC42*'Value Calculations'!$D$11</f>
        <v>0</v>
      </c>
      <c r="BP42">
        <f>ED42*'Value Calculations'!$D$12</f>
        <v>0</v>
      </c>
      <c r="BQ42">
        <f>EE42*'Value Calculations'!$D$13</f>
        <v>7.2228239483110297</v>
      </c>
      <c r="BS42">
        <f>VLOOKUP($B42,'Raw Stats'!$CM$3:$DC$528,3,FALSE)</f>
        <v>81</v>
      </c>
      <c r="BT42">
        <f>VLOOKUP($B42,'Raw Stats'!$CM$3:$DC$528,4,FALSE)</f>
        <v>5</v>
      </c>
      <c r="BU42">
        <f>VLOOKUP($B42,'Raw Stats'!$CM$3:$DC$528,5,FALSE)</f>
        <v>20</v>
      </c>
      <c r="BV42">
        <f>VLOOKUP($B42,'Raw Stats'!$CM$3:$DC$528,6,FALSE)</f>
        <v>25</v>
      </c>
      <c r="BW42">
        <f>VLOOKUP($B42,'Raw Stats'!$CM$3:$DC$528,7,FALSE)</f>
        <v>-3</v>
      </c>
      <c r="BX42">
        <f>VLOOKUP($B42,'Raw Stats'!$CM$3:$DC$528,8,FALSE)</f>
        <v>71</v>
      </c>
      <c r="BY42">
        <f>VLOOKUP($B42,'Raw Stats'!$CM$3:$DC$528,9,FALSE)</f>
        <v>118</v>
      </c>
      <c r="BZ42">
        <f>VLOOKUP($B42,'Raw Stats'!$CM$3:$DC$528,10,FALSE)</f>
        <v>85</v>
      </c>
      <c r="CA42">
        <f>VLOOKUP($B42,'Raw Stats'!$CM$3:$DC$528,11,FALSE)+VLOOKUP($B42,'Raw Stats'!$CM$3:$DC$528,12,FALSE)</f>
        <v>5</v>
      </c>
      <c r="CB42">
        <f>VLOOKUP($B42,'Raw Stats'!$CM$3:$DC$528,13,FALSE)+VLOOKUP($B42,'Raw Stats'!$CM$3:$DC$528,14,FALSE)</f>
        <v>0</v>
      </c>
      <c r="CC42">
        <f>VLOOKUP($B42,'Raw Stats'!$CM$3:$DC$528,15,FALSE)</f>
        <v>2</v>
      </c>
      <c r="CD42">
        <f>VLOOKUP($B42,'Raw Stats'!$CM$3:$DC$528,16,FALSE)</f>
        <v>99</v>
      </c>
      <c r="CF42" s="29">
        <f t="shared" si="7"/>
        <v>-5.0000000000000044E-2</v>
      </c>
      <c r="CG42">
        <f>VLOOKUP($B42,'Raw Stats'!$BU$3:$CJ$528,3,FALSE)</f>
        <v>75</v>
      </c>
      <c r="CH42">
        <f>VLOOKUP($B42,'Raw Stats'!$BU$3:$CJ$528,4,FALSE)</f>
        <v>5</v>
      </c>
      <c r="CI42">
        <f>VLOOKUP($B42,'Raw Stats'!$BU$3:$CJ$5288,5,FALSE)</f>
        <v>29</v>
      </c>
      <c r="CJ42">
        <f>VLOOKUP($B42,'Raw Stats'!$BU$3:$CJ$528,6,FALSE)</f>
        <v>34</v>
      </c>
      <c r="CK42">
        <f>VLOOKUP($B42,'Raw Stats'!$BU$3:$CJ$528,7,FALSE)</f>
        <v>14</v>
      </c>
      <c r="CL42">
        <f>VLOOKUP($B42,'Raw Stats'!$BU$3:$CJ$528,8,FALSE)</f>
        <v>30</v>
      </c>
      <c r="CM42">
        <f>VLOOKUP($B42,'Raw Stats'!$BU$3:$CJ$528,9,FALSE)</f>
        <v>69</v>
      </c>
      <c r="CN42">
        <f>VLOOKUP($B42,'Raw Stats'!$BU$3:$CJ$528,10,FALSE)</f>
        <v>107</v>
      </c>
      <c r="CO42">
        <f>VLOOKUP($B42,'Raw Stats'!$BU$3:$CJ$528,11,FALSE)+VLOOKUP($B42,'Raw Stats'!$BU$3:$CJ$528,12,FALSE)</f>
        <v>9</v>
      </c>
      <c r="CP42">
        <f>VLOOKUP($B42,'Raw Stats'!$BU$3:$CJ$528,13,FALSE)+VLOOKUP($B42,'Raw Stats'!$BU$3:$CJ$528,14,FALSE)</f>
        <v>1</v>
      </c>
      <c r="CQ42">
        <f>VLOOKUP($B42,'Raw Stats'!$BU$3:$CJ$528,15,FALSE)</f>
        <v>0</v>
      </c>
      <c r="CR42">
        <f>VLOOKUP($B42,'Raw Stats'!$BU$3:$CJ$528,16,FALSE)</f>
        <v>105</v>
      </c>
      <c r="CT42" t="e">
        <f>VLOOKUP($B42,'Raw Stats'!$BC$3:$BR$528,3,FALSE)</f>
        <v>#N/A</v>
      </c>
      <c r="CU42" t="e">
        <f>VLOOKUP($B42,'Raw Stats'!$BC$3:$BR$528,4,FALSE)</f>
        <v>#N/A</v>
      </c>
      <c r="CV42">
        <f>VLOOKUP($B42,'Raw Stats'!$BC$3:$BR$5288,5,FALSE)</f>
        <v>2</v>
      </c>
      <c r="CW42">
        <f>VLOOKUP($B42,'Raw Stats'!$BC$3:$BR$52888,6,FALSE)</f>
        <v>3</v>
      </c>
      <c r="CX42">
        <f>VLOOKUP($B42,'Raw Stats'!$BC$3:$BR$5288,7,FALSE)</f>
        <v>-4</v>
      </c>
      <c r="CY42">
        <f>VLOOKUP($B42,'Raw Stats'!$BC$3:$BR$5288,8,FALSE)</f>
        <v>10</v>
      </c>
      <c r="CZ42">
        <f>VLOOKUP($B42,'Raw Stats'!$BC$3:$BR$5288,9,FALSE)</f>
        <v>32</v>
      </c>
      <c r="DA42">
        <f>VLOOKUP($B42,'Raw Stats'!$BC$3:$BR$5288,10,FALSE)</f>
        <v>24</v>
      </c>
      <c r="DB42">
        <f>VLOOKUP($B42,'Raw Stats'!$BC$3:$BR$5288,11,FALSE)+VLOOKUP($B42,'Raw Stats'!$BC$3:$BR$5288,12,FALSE)</f>
        <v>0</v>
      </c>
      <c r="DC42">
        <f>VLOOKUP($B42,'Raw Stats'!$BC$3:$BR$5288,13,FALSE)+VLOOKUP($B42,'Raw Stats'!$BC$3:$BR$5288,14,FALSE)</f>
        <v>0</v>
      </c>
      <c r="DD42">
        <f>VLOOKUP($B42,'Raw Stats'!$BC$3:$BR$5288,15,FALSE)</f>
        <v>0</v>
      </c>
      <c r="DE42">
        <f>VLOOKUP($B42,'Raw Stats'!$BC$3:$BR$5288,16,FALSE)</f>
        <v>27</v>
      </c>
      <c r="DG42">
        <f>VLOOKUP($B42,'Raw Stats'!$AK$3:$AZ$528,3,FALSE)</f>
        <v>57</v>
      </c>
      <c r="DH42">
        <f>VLOOKUP($B42,'Raw Stats'!$AK$3:$AZ$528,4,FALSE)</f>
        <v>4</v>
      </c>
      <c r="DI42">
        <f>VLOOKUP($B42,'Raw Stats'!$AK$3:$AZ$528,5,FALSE)</f>
        <v>9</v>
      </c>
      <c r="DJ42">
        <f>VLOOKUP($B42,'Raw Stats'!$AK$3:$AZ$528,6,FALSE)</f>
        <v>13</v>
      </c>
      <c r="DK42">
        <f>VLOOKUP($B42,'Raw Stats'!$AK$3:$AZ$528,7,FALSE)</f>
        <v>-8</v>
      </c>
      <c r="DL42">
        <f>VLOOKUP($B42,'Raw Stats'!$AK$3:$AZ$528,8,FALSE)</f>
        <v>22</v>
      </c>
      <c r="DM42">
        <f>VLOOKUP($B42,'Raw Stats'!$AK$3:$AZ$528,9,FALSE)</f>
        <v>60</v>
      </c>
      <c r="DN42">
        <f>VLOOKUP($B42,'Raw Stats'!$AK$3:$AZ$528,10,FALSE)</f>
        <v>58</v>
      </c>
      <c r="DO42">
        <f>VLOOKUP($B42,'Raw Stats'!$AK$3:$AZ$528,11,FALSE)+VLOOKUP($B42,'Raw Stats'!$AK$3:$AZ$528,12,FALSE)</f>
        <v>5</v>
      </c>
      <c r="DP42">
        <f>VLOOKUP($B42,'Raw Stats'!$AK$3:$AZ$528,13,FALSE)+VLOOKUP($B42,'Raw Stats'!$AK$3:$AZ$528,14,FALSE)</f>
        <v>0</v>
      </c>
      <c r="DQ42">
        <f>VLOOKUP($B42,'Raw Stats'!$AK$3:$AZ$528,15,FALSE)</f>
        <v>1</v>
      </c>
      <c r="DR42">
        <f>VLOOKUP($B42,'Raw Stats'!$AK$3:$AZ$528,16,FALSE)</f>
        <v>73</v>
      </c>
      <c r="DT42">
        <f>VLOOKUP($B42,'Raw Stats'!$S$3:$AH$528,3,FALSE)</f>
        <v>75</v>
      </c>
      <c r="DU42">
        <f>VLOOKUP($B42,'Raw Stats'!$S$3:$AH$528,4,FALSE)</f>
        <v>2</v>
      </c>
      <c r="DV42">
        <f>VLOOKUP($B42,'Raw Stats'!$S$3:$AH$528,5,FALSE)</f>
        <v>22</v>
      </c>
      <c r="DW42">
        <f>VLOOKUP($B42,'Raw Stats'!$S$3:$AH$528,6,FALSE)</f>
        <v>24</v>
      </c>
      <c r="DX42">
        <f>VLOOKUP($B42,'Raw Stats'!$S$3:$AH$528,7,FALSE)</f>
        <v>19</v>
      </c>
      <c r="DY42">
        <f>VLOOKUP($B42,'Raw Stats'!$S$3:$AH$528,8,FALSE)</f>
        <v>28</v>
      </c>
      <c r="DZ42">
        <f>VLOOKUP($B42,'Raw Stats'!$S$3:$AH$528,9,FALSE)</f>
        <v>87</v>
      </c>
      <c r="EA42">
        <f>VLOOKUP($B42,'Raw Stats'!$S$3:$AH$528,10,FALSE)</f>
        <v>72</v>
      </c>
      <c r="EB42">
        <f>VLOOKUP($B42,'Raw Stats'!$S$3:$AH$528,11,FALSE)+VLOOKUP($B42,'Raw Stats'!$S$3:$AH$528,12,FALSE)</f>
        <v>6</v>
      </c>
      <c r="EC42">
        <f>VLOOKUP($B42,'Raw Stats'!$S$3:$AH$528,13,FALSE)+VLOOKUP($B42,'Raw Stats'!$S$3:$AH$528,14,FALSE)</f>
        <v>0</v>
      </c>
      <c r="ED42">
        <f>VLOOKUP($B42,'Raw Stats'!$S$3:$AH$528,15,FALSE)</f>
        <v>0</v>
      </c>
      <c r="EE42">
        <f>VLOOKUP($B42,'Raw Stats'!$S$3:$AH$528,16,FALSE)</f>
        <v>105</v>
      </c>
    </row>
    <row r="43" spans="1:135" x14ac:dyDescent="0.2">
      <c r="A43">
        <v>1.1000000000000001</v>
      </c>
      <c r="B43" t="s">
        <v>721</v>
      </c>
      <c r="C43">
        <f t="shared" si="8"/>
        <v>0.47374822581362824</v>
      </c>
      <c r="D43">
        <f t="shared" si="9"/>
        <v>0.71579103957199508</v>
      </c>
      <c r="E43">
        <f t="shared" si="10"/>
        <v>0.75239289120853869</v>
      </c>
      <c r="F43">
        <f t="shared" si="11"/>
        <v>0.59581933530433484</v>
      </c>
      <c r="G43">
        <f t="shared" si="12"/>
        <v>0.63709506025320006</v>
      </c>
      <c r="H43">
        <v>0.85</v>
      </c>
      <c r="I43" s="29">
        <f t="shared" si="5"/>
        <v>-4.5454545454545494</v>
      </c>
      <c r="J43" s="29">
        <f t="shared" si="6"/>
        <v>-5.0000000000000044</v>
      </c>
      <c r="K43">
        <f>BT43*'Value Calculations'!$D$3</f>
        <v>0.8154708572520758</v>
      </c>
      <c r="L43">
        <f>BU43*'Value Calculations'!$D$4</f>
        <v>3.5817397444911494</v>
      </c>
      <c r="M43">
        <f>BV43*'Value Calculations'!$D$5</f>
        <v>3.4493953656879803</v>
      </c>
      <c r="N43">
        <f>BW43*'Value Calculations'!$D$6</f>
        <v>0.87545452343553998</v>
      </c>
      <c r="O43">
        <f>BX43*'Value Calculations'!$D$7</f>
        <v>2.1092370493102273</v>
      </c>
      <c r="P43">
        <f>BY43*'Value Calculations'!$D$8</f>
        <v>3.0194410409746713</v>
      </c>
      <c r="Q43">
        <f>BZ43*'Value Calculations'!$D$9</f>
        <v>12.469298226414157</v>
      </c>
      <c r="R43">
        <f>CA43*'Value Calculations'!$D$10</f>
        <v>1.4612658963048188</v>
      </c>
      <c r="S43">
        <f>CB43*'Value Calculations'!$D$11</f>
        <v>0</v>
      </c>
      <c r="T43">
        <f>CC43*'Value Calculations'!$D$12</f>
        <v>0</v>
      </c>
      <c r="U43">
        <f>CD43*'Value Calculations'!$D$13</f>
        <v>6.3285695547106169</v>
      </c>
      <c r="W43">
        <f>CH43*'Value Calculations'!$D$3</f>
        <v>1.6309417145041516</v>
      </c>
      <c r="X43">
        <f>CI43*'Value Calculations'!$D$4</f>
        <v>10.745219233473447</v>
      </c>
      <c r="Y43">
        <f>CJ43*'Value Calculations'!$D$5</f>
        <v>9.8175098869580975</v>
      </c>
      <c r="Z43">
        <f>CK43*'Value Calculations'!$D$6</f>
        <v>3.2516882299034342</v>
      </c>
      <c r="AA43">
        <f>CL43*'Value Calculations'!$D$7</f>
        <v>1.7576975410918561</v>
      </c>
      <c r="AB43">
        <f>CM43*'Value Calculations'!$D$8</f>
        <v>3.6664641211835294</v>
      </c>
      <c r="AC43">
        <f>CN43*'Value Calculations'!$D$9</f>
        <v>13.350965777776773</v>
      </c>
      <c r="AD43">
        <f>CO43*'Value Calculations'!$D$10</f>
        <v>4.0184812148382516</v>
      </c>
      <c r="AE43">
        <f>CP43*'Value Calculations'!$D$11</f>
        <v>0</v>
      </c>
      <c r="AF43">
        <f>CQ43*'Value Calculations'!$D$12</f>
        <v>0</v>
      </c>
      <c r="AG43">
        <f>CR43*'Value Calculations'!$D$13</f>
        <v>10.455897525174063</v>
      </c>
      <c r="AI43">
        <f>CU43*'Value Calculations'!$D$3</f>
        <v>2.8541480003822652</v>
      </c>
      <c r="AJ43">
        <f>CV43*'Value Calculations'!$D$4</f>
        <v>4.8841905606697491</v>
      </c>
      <c r="AK43">
        <f>CW43*'Value Calculations'!$D$5</f>
        <v>5.8374383111642736</v>
      </c>
      <c r="AL43">
        <f>CX43*'Value Calculations'!$D$6</f>
        <v>-0.75038959151617712</v>
      </c>
      <c r="AM43">
        <f>CY43*'Value Calculations'!$D$7</f>
        <v>1.9334672952010417</v>
      </c>
      <c r="AN43">
        <f>CZ43*'Value Calculations'!$D$8</f>
        <v>2.9475495876181315</v>
      </c>
      <c r="AO43">
        <f>DA43*'Value Calculations'!$D$9</f>
        <v>7.6831029475885204</v>
      </c>
      <c r="AP43">
        <f>DB43*'Value Calculations'!$D$10</f>
        <v>2.5572153185334328</v>
      </c>
      <c r="AQ43">
        <f>DC43*'Value Calculations'!$D$11</f>
        <v>1.9814282960498748</v>
      </c>
      <c r="AR43">
        <f>DD43*'Value Calculations'!$D$12</f>
        <v>0</v>
      </c>
      <c r="AS43">
        <f>DE43*'Value Calculations'!$D$13</f>
        <v>5.4343151611102041</v>
      </c>
      <c r="AU43">
        <f>DH43*'Value Calculations'!$D$3</f>
        <v>2.0386771431301893</v>
      </c>
      <c r="AV43">
        <f>DI43*'Value Calculations'!$D$4</f>
        <v>7.8147048970715982</v>
      </c>
      <c r="AW43">
        <f>DJ43*'Value Calculations'!$D$5</f>
        <v>7.6948050465347251</v>
      </c>
      <c r="AX43">
        <f>DK43*'Value Calculations'!$D$6</f>
        <v>-2.6263635703066202</v>
      </c>
      <c r="AY43">
        <f>DL43*'Value Calculations'!$D$7</f>
        <v>2.2850068034194129</v>
      </c>
      <c r="AZ43">
        <f>DM43*'Value Calculations'!$D$8</f>
        <v>4.9605102816012456</v>
      </c>
      <c r="BA43">
        <f>DN43*'Value Calculations'!$D$9</f>
        <v>14.862395865826974</v>
      </c>
      <c r="BB43">
        <f>DO43*'Value Calculations'!$D$10</f>
        <v>3.6531647407620471</v>
      </c>
      <c r="BC43">
        <f>DP43*'Value Calculations'!$D$11</f>
        <v>0</v>
      </c>
      <c r="BD43">
        <f>DQ43*'Value Calculations'!$D$12</f>
        <v>0.81388273958941404</v>
      </c>
      <c r="BE43">
        <f>DR43*'Value Calculations'!$D$13</f>
        <v>7.3604015473264788</v>
      </c>
      <c r="BG43">
        <f>DU43*'Value Calculations'!$D$3</f>
        <v>1.6309417145041516</v>
      </c>
      <c r="BH43">
        <f>DV43*'Value Calculations'!$D$4</f>
        <v>6.5122540808929985</v>
      </c>
      <c r="BI43">
        <f>DW43*'Value Calculations'!$D$5</f>
        <v>6.3681145212701171</v>
      </c>
      <c r="BJ43">
        <f>DX43*'Value Calculations'!$D$6</f>
        <v>-0.25012986383872571</v>
      </c>
      <c r="BK43">
        <f>DY43*'Value Calculations'!$D$7</f>
        <v>3.8669345904020833</v>
      </c>
      <c r="BL43">
        <f>DZ43*'Value Calculations'!$D$8</f>
        <v>5.176184641670865</v>
      </c>
      <c r="BM43">
        <f>EA43*'Value Calculations'!$D$9</f>
        <v>16.877635983227243</v>
      </c>
      <c r="BN43">
        <f>EB43*'Value Calculations'!$D$10</f>
        <v>2.9225317926096377</v>
      </c>
      <c r="BO43">
        <f>EC43*'Value Calculations'!$D$11</f>
        <v>0</v>
      </c>
      <c r="BP43">
        <f>ED43*'Value Calculations'!$D$12</f>
        <v>0.81388273958941404</v>
      </c>
      <c r="BQ43">
        <f>EE43*'Value Calculations'!$D$13</f>
        <v>8.3234447404346152</v>
      </c>
      <c r="BS43">
        <f>VLOOKUP($B43,'Raw Stats'!$CM$3:$DC$528,3,FALSE)</f>
        <v>72</v>
      </c>
      <c r="BT43">
        <f>VLOOKUP($B43,'Raw Stats'!$CM$3:$DC$528,4,FALSE)</f>
        <v>2</v>
      </c>
      <c r="BU43">
        <f>VLOOKUP($B43,'Raw Stats'!$CM$3:$DC$528,5,FALSE)</f>
        <v>11</v>
      </c>
      <c r="BV43">
        <f>VLOOKUP($B43,'Raw Stats'!$CM$3:$DC$528,6,FALSE)</f>
        <v>13</v>
      </c>
      <c r="BW43">
        <f>VLOOKUP($B43,'Raw Stats'!$CM$3:$DC$528,7,FALSE)</f>
        <v>7</v>
      </c>
      <c r="BX43">
        <f>VLOOKUP($B43,'Raw Stats'!$CM$3:$DC$528,8,FALSE)</f>
        <v>24</v>
      </c>
      <c r="BY43">
        <f>VLOOKUP($B43,'Raw Stats'!$CM$3:$DC$528,9,FALSE)</f>
        <v>42</v>
      </c>
      <c r="BZ43">
        <f>VLOOKUP($B43,'Raw Stats'!$CM$3:$DC$528,10,FALSE)</f>
        <v>99</v>
      </c>
      <c r="CA43">
        <f>VLOOKUP($B43,'Raw Stats'!$CM$3:$DC$528,11,FALSE)+VLOOKUP($B43,'Raw Stats'!$CM$3:$DC$528,12,FALSE)</f>
        <v>4</v>
      </c>
      <c r="CB43">
        <f>VLOOKUP($B43,'Raw Stats'!$CM$3:$DC$528,13,FALSE)+VLOOKUP($B43,'Raw Stats'!$CM$3:$DC$528,14,FALSE)</f>
        <v>0</v>
      </c>
      <c r="CC43">
        <f>VLOOKUP($B43,'Raw Stats'!$CM$3:$DC$528,15,FALSE)</f>
        <v>0</v>
      </c>
      <c r="CD43">
        <f>VLOOKUP($B43,'Raw Stats'!$CM$3:$DC$528,16,FALSE)</f>
        <v>92</v>
      </c>
      <c r="CF43" s="29">
        <f t="shared" si="7"/>
        <v>-5.0000000000000044E-2</v>
      </c>
      <c r="CG43">
        <f>VLOOKUP($B43,'Raw Stats'!$BU$3:$CJ$528,3,FALSE)</f>
        <v>82</v>
      </c>
      <c r="CH43">
        <f>VLOOKUP($B43,'Raw Stats'!$BU$3:$CJ$528,4,FALSE)</f>
        <v>4</v>
      </c>
      <c r="CI43">
        <f>VLOOKUP($B43,'Raw Stats'!$BU$3:$CJ$5288,5,FALSE)</f>
        <v>33</v>
      </c>
      <c r="CJ43">
        <f>VLOOKUP($B43,'Raw Stats'!$BU$3:$CJ$528,6,FALSE)</f>
        <v>37</v>
      </c>
      <c r="CK43">
        <f>VLOOKUP($B43,'Raw Stats'!$BU$3:$CJ$528,7,FALSE)</f>
        <v>26</v>
      </c>
      <c r="CL43">
        <f>VLOOKUP($B43,'Raw Stats'!$BU$3:$CJ$528,8,FALSE)</f>
        <v>20</v>
      </c>
      <c r="CM43">
        <f>VLOOKUP($B43,'Raw Stats'!$BU$3:$CJ$528,9,FALSE)</f>
        <v>51</v>
      </c>
      <c r="CN43">
        <f>VLOOKUP($B43,'Raw Stats'!$BU$3:$CJ$528,10,FALSE)</f>
        <v>106</v>
      </c>
      <c r="CO43">
        <f>VLOOKUP($B43,'Raw Stats'!$BU$3:$CJ$528,11,FALSE)+VLOOKUP($B43,'Raw Stats'!$BU$3:$CJ$528,12,FALSE)</f>
        <v>11</v>
      </c>
      <c r="CP43">
        <f>VLOOKUP($B43,'Raw Stats'!$BU$3:$CJ$528,13,FALSE)+VLOOKUP($B43,'Raw Stats'!$BU$3:$CJ$528,14,FALSE)</f>
        <v>0</v>
      </c>
      <c r="CQ43">
        <f>VLOOKUP($B43,'Raw Stats'!$BU$3:$CJ$528,15,FALSE)</f>
        <v>0</v>
      </c>
      <c r="CR43">
        <f>VLOOKUP($B43,'Raw Stats'!$BU$3:$CJ$528,16,FALSE)</f>
        <v>152</v>
      </c>
      <c r="CT43">
        <f>VLOOKUP($B43,'Raw Stats'!$BC$3:$BR$528,3,FALSE)</f>
        <v>47</v>
      </c>
      <c r="CU43">
        <f>VLOOKUP($B43,'Raw Stats'!$BC$3:$BR$528,4,FALSE)</f>
        <v>7</v>
      </c>
      <c r="CV43">
        <f>VLOOKUP($B43,'Raw Stats'!$BC$3:$BR$5288,5,FALSE)</f>
        <v>15</v>
      </c>
      <c r="CW43">
        <f>VLOOKUP($B43,'Raw Stats'!$BC$3:$BR$52888,6,FALSE)</f>
        <v>22</v>
      </c>
      <c r="CX43">
        <f>VLOOKUP($B43,'Raw Stats'!$BC$3:$BR$5288,7,FALSE)</f>
        <v>-6</v>
      </c>
      <c r="CY43">
        <f>VLOOKUP($B43,'Raw Stats'!$BC$3:$BR$5288,8,FALSE)</f>
        <v>22</v>
      </c>
      <c r="CZ43">
        <f>VLOOKUP($B43,'Raw Stats'!$BC$3:$BR$5288,9,FALSE)</f>
        <v>41</v>
      </c>
      <c r="DA43">
        <f>VLOOKUP($B43,'Raw Stats'!$BC$3:$BR$5288,10,FALSE)</f>
        <v>61</v>
      </c>
      <c r="DB43">
        <f>VLOOKUP($B43,'Raw Stats'!$BC$3:$BR$5288,11,FALSE)+VLOOKUP($B43,'Raw Stats'!$BC$3:$BR$5288,12,FALSE)</f>
        <v>7</v>
      </c>
      <c r="DC43">
        <f>VLOOKUP($B43,'Raw Stats'!$BC$3:$BR$5288,13,FALSE)+VLOOKUP($B43,'Raw Stats'!$BC$3:$BR$5288,14,FALSE)</f>
        <v>2</v>
      </c>
      <c r="DD43">
        <f>VLOOKUP($B43,'Raw Stats'!$BC$3:$BR$5288,15,FALSE)</f>
        <v>0</v>
      </c>
      <c r="DE43">
        <f>VLOOKUP($B43,'Raw Stats'!$BC$3:$BR$5288,16,FALSE)</f>
        <v>79</v>
      </c>
      <c r="DG43">
        <f>VLOOKUP($B43,'Raw Stats'!$AK$3:$AZ$528,3,FALSE)</f>
        <v>82</v>
      </c>
      <c r="DH43">
        <f>VLOOKUP($B43,'Raw Stats'!$AK$3:$AZ$528,4,FALSE)</f>
        <v>5</v>
      </c>
      <c r="DI43">
        <f>VLOOKUP($B43,'Raw Stats'!$AK$3:$AZ$528,5,FALSE)</f>
        <v>24</v>
      </c>
      <c r="DJ43">
        <f>VLOOKUP($B43,'Raw Stats'!$AK$3:$AZ$528,6,FALSE)</f>
        <v>29</v>
      </c>
      <c r="DK43">
        <f>VLOOKUP($B43,'Raw Stats'!$AK$3:$AZ$528,7,FALSE)</f>
        <v>-21</v>
      </c>
      <c r="DL43">
        <f>VLOOKUP($B43,'Raw Stats'!$AK$3:$AZ$528,8,FALSE)</f>
        <v>26</v>
      </c>
      <c r="DM43">
        <f>VLOOKUP($B43,'Raw Stats'!$AK$3:$AZ$528,9,FALSE)</f>
        <v>69</v>
      </c>
      <c r="DN43">
        <f>VLOOKUP($B43,'Raw Stats'!$AK$3:$AZ$528,10,FALSE)</f>
        <v>118</v>
      </c>
      <c r="DO43">
        <f>VLOOKUP($B43,'Raw Stats'!$AK$3:$AZ$528,11,FALSE)+VLOOKUP($B43,'Raw Stats'!$AK$3:$AZ$528,12,FALSE)</f>
        <v>10</v>
      </c>
      <c r="DP43">
        <f>VLOOKUP($B43,'Raw Stats'!$AK$3:$AZ$528,13,FALSE)+VLOOKUP($B43,'Raw Stats'!$AK$3:$AZ$528,14,FALSE)</f>
        <v>0</v>
      </c>
      <c r="DQ43">
        <f>VLOOKUP($B43,'Raw Stats'!$AK$3:$AZ$528,15,FALSE)</f>
        <v>1</v>
      </c>
      <c r="DR43">
        <f>VLOOKUP($B43,'Raw Stats'!$AK$3:$AZ$528,16,FALSE)</f>
        <v>107</v>
      </c>
      <c r="DT43">
        <f>VLOOKUP($B43,'Raw Stats'!$S$3:$AH$528,3,FALSE)</f>
        <v>82</v>
      </c>
      <c r="DU43">
        <f>VLOOKUP($B43,'Raw Stats'!$S$3:$AH$528,4,FALSE)</f>
        <v>4</v>
      </c>
      <c r="DV43">
        <f>VLOOKUP($B43,'Raw Stats'!$S$3:$AH$528,5,FALSE)</f>
        <v>20</v>
      </c>
      <c r="DW43">
        <f>VLOOKUP($B43,'Raw Stats'!$S$3:$AH$528,6,FALSE)</f>
        <v>24</v>
      </c>
      <c r="DX43">
        <f>VLOOKUP($B43,'Raw Stats'!$S$3:$AH$528,7,FALSE)</f>
        <v>-2</v>
      </c>
      <c r="DY43">
        <f>VLOOKUP($B43,'Raw Stats'!$S$3:$AH$528,8,FALSE)</f>
        <v>44</v>
      </c>
      <c r="DZ43">
        <f>VLOOKUP($B43,'Raw Stats'!$S$3:$AH$528,9,FALSE)</f>
        <v>72</v>
      </c>
      <c r="EA43">
        <f>VLOOKUP($B43,'Raw Stats'!$S$3:$AH$528,10,FALSE)</f>
        <v>134</v>
      </c>
      <c r="EB43">
        <f>VLOOKUP($B43,'Raw Stats'!$S$3:$AH$528,11,FALSE)+VLOOKUP($B43,'Raw Stats'!$S$3:$AH$528,12,FALSE)</f>
        <v>8</v>
      </c>
      <c r="EC43">
        <f>VLOOKUP($B43,'Raw Stats'!$S$3:$AH$528,13,FALSE)+VLOOKUP($B43,'Raw Stats'!$S$3:$AH$528,14,FALSE)</f>
        <v>0</v>
      </c>
      <c r="ED43">
        <f>VLOOKUP($B43,'Raw Stats'!$S$3:$AH$528,15,FALSE)</f>
        <v>1</v>
      </c>
      <c r="EE43">
        <f>VLOOKUP($B43,'Raw Stats'!$S$3:$AH$528,16,FALSE)</f>
        <v>121</v>
      </c>
    </row>
    <row r="44" spans="1:135" x14ac:dyDescent="0.2">
      <c r="A44">
        <v>1.1000000000000001</v>
      </c>
      <c r="B44" t="s">
        <v>260</v>
      </c>
      <c r="C44">
        <f t="shared" si="8"/>
        <v>0.6004540185688918</v>
      </c>
      <c r="D44">
        <f t="shared" si="9"/>
        <v>0.66238571812294245</v>
      </c>
      <c r="E44">
        <f t="shared" si="10"/>
        <v>0.71759961794421157</v>
      </c>
      <c r="F44" t="e">
        <f t="shared" si="11"/>
        <v>#N/A</v>
      </c>
      <c r="G44" t="e">
        <f t="shared" si="12"/>
        <v>#N/A</v>
      </c>
      <c r="H44">
        <v>0.84</v>
      </c>
      <c r="I44" s="29">
        <f t="shared" si="5"/>
        <v>-5.4545454545454595</v>
      </c>
      <c r="J44" s="29">
        <f t="shared" si="6"/>
        <v>-6.0000000000000053</v>
      </c>
      <c r="K44">
        <f>BT44*'Value Calculations'!$D$3</f>
        <v>2.4464125717562273</v>
      </c>
      <c r="L44">
        <f>BU44*'Value Calculations'!$D$4</f>
        <v>8.1403176011162479</v>
      </c>
      <c r="M44">
        <f>BV44*'Value Calculations'!$D$5</f>
        <v>8.2254812566405686</v>
      </c>
      <c r="N44">
        <f>BW44*'Value Calculations'!$D$6</f>
        <v>-2.1261038426291687</v>
      </c>
      <c r="O44">
        <f>BX44*'Value Calculations'!$D$7</f>
        <v>1.0546185246551136</v>
      </c>
      <c r="P44">
        <f>BY44*'Value Calculations'!$D$8</f>
        <v>2.9475495876181315</v>
      </c>
      <c r="Q44">
        <f>BZ44*'Value Calculations'!$D$9</f>
        <v>14.358585836476907</v>
      </c>
      <c r="R44">
        <f>CA44*'Value Calculations'!$D$10</f>
        <v>4.3837976889144565</v>
      </c>
      <c r="S44">
        <f>CB44*'Value Calculations'!$D$11</f>
        <v>0</v>
      </c>
      <c r="T44">
        <f>CC44*'Value Calculations'!$D$12</f>
        <v>0.81388273958941404</v>
      </c>
      <c r="U44">
        <f>CD44*'Value Calculations'!$D$13</f>
        <v>8.3922335399423389</v>
      </c>
      <c r="W44">
        <f>CH44*'Value Calculations'!$D$3</f>
        <v>4.4850897148864171</v>
      </c>
      <c r="X44">
        <f>CI44*'Value Calculations'!$D$4</f>
        <v>7.1634794889822988</v>
      </c>
      <c r="Y44">
        <f>CJ44*'Value Calculations'!$D$5</f>
        <v>8.7561574667464104</v>
      </c>
      <c r="Z44">
        <f>CK44*'Value Calculations'!$D$6</f>
        <v>-2.7514285022259828</v>
      </c>
      <c r="AA44">
        <f>CL44*'Value Calculations'!$D$7</f>
        <v>1.4061580328734848</v>
      </c>
      <c r="AB44">
        <f>CM44*'Value Calculations'!$D$8</f>
        <v>2.1567436006961938</v>
      </c>
      <c r="AC44">
        <f>CN44*'Value Calculations'!$D$9</f>
        <v>13.476918285114291</v>
      </c>
      <c r="AD44">
        <f>CO44*'Value Calculations'!$D$10</f>
        <v>4.3837976889144565</v>
      </c>
      <c r="AE44">
        <f>CP44*'Value Calculations'!$D$11</f>
        <v>0</v>
      </c>
      <c r="AF44">
        <f>CQ44*'Value Calculations'!$D$12</f>
        <v>2.441648218768242</v>
      </c>
      <c r="AG44">
        <f>CR44*'Value Calculations'!$D$13</f>
        <v>7.4979791463419261</v>
      </c>
      <c r="AI44">
        <f>CU44*'Value Calculations'!$D$3</f>
        <v>3.2618834290083032</v>
      </c>
      <c r="AJ44">
        <f>CV44*'Value Calculations'!$D$4</f>
        <v>6.1866413768483488</v>
      </c>
      <c r="AK44">
        <f>CW44*'Value Calculations'!$D$5</f>
        <v>7.1641288364288815</v>
      </c>
      <c r="AL44">
        <f>CX44*'Value Calculations'!$D$6</f>
        <v>-2.1261038426291687</v>
      </c>
      <c r="AM44">
        <f>CY44*'Value Calculations'!$D$7</f>
        <v>0.70307901643674242</v>
      </c>
      <c r="AN44">
        <f>CZ44*'Value Calculations'!$D$8</f>
        <v>1.0783718003480969</v>
      </c>
      <c r="AO44">
        <f>DA44*'Value Calculations'!$D$9</f>
        <v>4.4083377568130855</v>
      </c>
      <c r="AP44">
        <f>DB44*'Value Calculations'!$D$10</f>
        <v>5.4797471111430704</v>
      </c>
      <c r="AQ44">
        <f>DC44*'Value Calculations'!$D$11</f>
        <v>0</v>
      </c>
      <c r="AR44">
        <f>DD44*'Value Calculations'!$D$12</f>
        <v>2.441648218768242</v>
      </c>
      <c r="AS44">
        <f>DE44*'Value Calculations'!$D$13</f>
        <v>5.8470479581565478</v>
      </c>
      <c r="AU44" t="e">
        <f>DH44*'Value Calculations'!$D$3</f>
        <v>#N/A</v>
      </c>
      <c r="AV44" t="e">
        <f>DI44*'Value Calculations'!$D$4</f>
        <v>#N/A</v>
      </c>
      <c r="AW44" t="e">
        <f>DJ44*'Value Calculations'!$D$5</f>
        <v>#N/A</v>
      </c>
      <c r="AX44" t="e">
        <f>DK44*'Value Calculations'!$D$6</f>
        <v>#N/A</v>
      </c>
      <c r="AY44" t="e">
        <f>DL44*'Value Calculations'!$D$7</f>
        <v>#N/A</v>
      </c>
      <c r="AZ44" t="e">
        <f>DM44*'Value Calculations'!$D$8</f>
        <v>#N/A</v>
      </c>
      <c r="BA44" t="e">
        <f>DN44*'Value Calculations'!$D$9</f>
        <v>#N/A</v>
      </c>
      <c r="BB44" t="e">
        <f>DO44*'Value Calculations'!$D$10</f>
        <v>#N/A</v>
      </c>
      <c r="BC44" t="e">
        <f>DP44*'Value Calculations'!$D$11</f>
        <v>#N/A</v>
      </c>
      <c r="BD44" t="e">
        <f>DQ44*'Value Calculations'!$D$12</f>
        <v>#N/A</v>
      </c>
      <c r="BE44" t="e">
        <f>DR44*'Value Calculations'!$D$13</f>
        <v>#N/A</v>
      </c>
      <c r="BG44" t="e">
        <f>DU44*'Value Calculations'!$D$3</f>
        <v>#N/A</v>
      </c>
      <c r="BH44" t="e">
        <f>DV44*'Value Calculations'!$D$4</f>
        <v>#N/A</v>
      </c>
      <c r="BI44" t="e">
        <f>DW44*'Value Calculations'!$D$5</f>
        <v>#N/A</v>
      </c>
      <c r="BJ44" t="e">
        <f>DX44*'Value Calculations'!$D$6</f>
        <v>#N/A</v>
      </c>
      <c r="BK44" t="e">
        <f>DY44*'Value Calculations'!$D$7</f>
        <v>#N/A</v>
      </c>
      <c r="BL44" t="e">
        <f>DZ44*'Value Calculations'!$D$8</f>
        <v>#N/A</v>
      </c>
      <c r="BM44" t="e">
        <f>EA44*'Value Calculations'!$D$9</f>
        <v>#N/A</v>
      </c>
      <c r="BN44" t="e">
        <f>EB44*'Value Calculations'!$D$10</f>
        <v>#N/A</v>
      </c>
      <c r="BO44" t="e">
        <f>EC44*'Value Calculations'!$D$11</f>
        <v>#N/A</v>
      </c>
      <c r="BP44" t="e">
        <f>ED44*'Value Calculations'!$D$12</f>
        <v>#N/A</v>
      </c>
      <c r="BQ44" t="e">
        <f>EE44*'Value Calculations'!$D$13</f>
        <v>#N/A</v>
      </c>
      <c r="BS44">
        <f>VLOOKUP($B44,'Raw Stats'!$CM$3:$DC$528,3,FALSE)</f>
        <v>81</v>
      </c>
      <c r="BT44">
        <f>VLOOKUP($B44,'Raw Stats'!$CM$3:$DC$528,4,FALSE)</f>
        <v>6</v>
      </c>
      <c r="BU44">
        <f>VLOOKUP($B44,'Raw Stats'!$CM$3:$DC$528,5,FALSE)</f>
        <v>25</v>
      </c>
      <c r="BV44">
        <f>VLOOKUP($B44,'Raw Stats'!$CM$3:$DC$528,6,FALSE)</f>
        <v>31</v>
      </c>
      <c r="BW44">
        <f>VLOOKUP($B44,'Raw Stats'!$CM$3:$DC$528,7,FALSE)</f>
        <v>-17</v>
      </c>
      <c r="BX44">
        <f>VLOOKUP($B44,'Raw Stats'!$CM$3:$DC$528,8,FALSE)</f>
        <v>12</v>
      </c>
      <c r="BY44">
        <f>VLOOKUP($B44,'Raw Stats'!$CM$3:$DC$528,9,FALSE)</f>
        <v>41</v>
      </c>
      <c r="BZ44">
        <f>VLOOKUP($B44,'Raw Stats'!$CM$3:$DC$528,10,FALSE)</f>
        <v>114</v>
      </c>
      <c r="CA44">
        <f>VLOOKUP($B44,'Raw Stats'!$CM$3:$DC$528,11,FALSE)+VLOOKUP($B44,'Raw Stats'!$CM$3:$DC$528,12,FALSE)</f>
        <v>12</v>
      </c>
      <c r="CB44">
        <f>VLOOKUP($B44,'Raw Stats'!$CM$3:$DC$528,13,FALSE)+VLOOKUP($B44,'Raw Stats'!$CM$3:$DC$528,14,FALSE)</f>
        <v>0</v>
      </c>
      <c r="CC44">
        <f>VLOOKUP($B44,'Raw Stats'!$CM$3:$DC$528,15,FALSE)</f>
        <v>1</v>
      </c>
      <c r="CD44">
        <f>VLOOKUP($B44,'Raw Stats'!$CM$3:$DC$528,16,FALSE)</f>
        <v>122</v>
      </c>
      <c r="CF44" s="29">
        <f t="shared" si="7"/>
        <v>-6.0000000000000053E-2</v>
      </c>
      <c r="CG44">
        <f>VLOOKUP($B44,'Raw Stats'!$BU$3:$CJ$528,3,FALSE)</f>
        <v>74</v>
      </c>
      <c r="CH44">
        <f>VLOOKUP($B44,'Raw Stats'!$BU$3:$CJ$528,4,FALSE)</f>
        <v>11</v>
      </c>
      <c r="CI44">
        <f>VLOOKUP($B44,'Raw Stats'!$BU$3:$CJ$5288,5,FALSE)</f>
        <v>22</v>
      </c>
      <c r="CJ44">
        <f>VLOOKUP($B44,'Raw Stats'!$BU$3:$CJ$528,6,FALSE)</f>
        <v>33</v>
      </c>
      <c r="CK44">
        <f>VLOOKUP($B44,'Raw Stats'!$BU$3:$CJ$528,7,FALSE)</f>
        <v>-22</v>
      </c>
      <c r="CL44">
        <f>VLOOKUP($B44,'Raw Stats'!$BU$3:$CJ$528,8,FALSE)</f>
        <v>16</v>
      </c>
      <c r="CM44">
        <f>VLOOKUP($B44,'Raw Stats'!$BU$3:$CJ$528,9,FALSE)</f>
        <v>30</v>
      </c>
      <c r="CN44">
        <f>VLOOKUP($B44,'Raw Stats'!$BU$3:$CJ$528,10,FALSE)</f>
        <v>107</v>
      </c>
      <c r="CO44">
        <f>VLOOKUP($B44,'Raw Stats'!$BU$3:$CJ$528,11,FALSE)+VLOOKUP($B44,'Raw Stats'!$BU$3:$CJ$528,12,FALSE)</f>
        <v>12</v>
      </c>
      <c r="CP44">
        <f>VLOOKUP($B44,'Raw Stats'!$BU$3:$CJ$528,13,FALSE)+VLOOKUP($B44,'Raw Stats'!$BU$3:$CJ$528,14,FALSE)</f>
        <v>0</v>
      </c>
      <c r="CQ44">
        <f>VLOOKUP($B44,'Raw Stats'!$BU$3:$CJ$528,15,FALSE)</f>
        <v>3</v>
      </c>
      <c r="CR44">
        <f>VLOOKUP($B44,'Raw Stats'!$BU$3:$CJ$528,16,FALSE)</f>
        <v>109</v>
      </c>
      <c r="CT44">
        <f>VLOOKUP($B44,'Raw Stats'!$BC$3:$BR$528,3,FALSE)</f>
        <v>48</v>
      </c>
      <c r="CU44">
        <f>VLOOKUP($B44,'Raw Stats'!$BC$3:$BR$528,4,FALSE)</f>
        <v>8</v>
      </c>
      <c r="CV44">
        <f>VLOOKUP($B44,'Raw Stats'!$BC$3:$BR$5288,5,FALSE)</f>
        <v>19</v>
      </c>
      <c r="CW44">
        <f>VLOOKUP($B44,'Raw Stats'!$BC$3:$BR$52888,6,FALSE)</f>
        <v>27</v>
      </c>
      <c r="CX44">
        <f>VLOOKUP($B44,'Raw Stats'!$BC$3:$BR$5288,7,FALSE)</f>
        <v>-17</v>
      </c>
      <c r="CY44">
        <f>VLOOKUP($B44,'Raw Stats'!$BC$3:$BR$5288,8,FALSE)</f>
        <v>8</v>
      </c>
      <c r="CZ44">
        <f>VLOOKUP($B44,'Raw Stats'!$BC$3:$BR$5288,9,FALSE)</f>
        <v>15</v>
      </c>
      <c r="DA44">
        <f>VLOOKUP($B44,'Raw Stats'!$BC$3:$BR$5288,10,FALSE)</f>
        <v>35</v>
      </c>
      <c r="DB44">
        <f>VLOOKUP($B44,'Raw Stats'!$BC$3:$BR$5288,11,FALSE)+VLOOKUP($B44,'Raw Stats'!$BC$3:$BR$5288,12,FALSE)</f>
        <v>15</v>
      </c>
      <c r="DC44">
        <f>VLOOKUP($B44,'Raw Stats'!$BC$3:$BR$5288,13,FALSE)+VLOOKUP($B44,'Raw Stats'!$BC$3:$BR$5288,14,FALSE)</f>
        <v>0</v>
      </c>
      <c r="DD44">
        <f>VLOOKUP($B44,'Raw Stats'!$BC$3:$BR$5288,15,FALSE)</f>
        <v>3</v>
      </c>
      <c r="DE44">
        <f>VLOOKUP($B44,'Raw Stats'!$BC$3:$BR$5288,16,FALSE)</f>
        <v>85</v>
      </c>
      <c r="DG44" t="e">
        <f>VLOOKUP($B44,'Raw Stats'!$AK$3:$AZ$528,3,FALSE)</f>
        <v>#N/A</v>
      </c>
      <c r="DH44" t="e">
        <f>VLOOKUP($B44,'Raw Stats'!$AK$3:$AZ$528,4,FALSE)</f>
        <v>#N/A</v>
      </c>
      <c r="DI44" t="e">
        <f>VLOOKUP($B44,'Raw Stats'!$AK$3:$AZ$528,5,FALSE)</f>
        <v>#N/A</v>
      </c>
      <c r="DJ44" t="e">
        <f>VLOOKUP($B44,'Raw Stats'!$AK$3:$AZ$528,6,FALSE)</f>
        <v>#N/A</v>
      </c>
      <c r="DK44" t="e">
        <f>VLOOKUP($B44,'Raw Stats'!$AK$3:$AZ$528,7,FALSE)</f>
        <v>#N/A</v>
      </c>
      <c r="DL44" t="e">
        <f>VLOOKUP($B44,'Raw Stats'!$AK$3:$AZ$528,8,FALSE)</f>
        <v>#N/A</v>
      </c>
      <c r="DM44" t="e">
        <f>VLOOKUP($B44,'Raw Stats'!$AK$3:$AZ$528,9,FALSE)</f>
        <v>#N/A</v>
      </c>
      <c r="DN44" t="e">
        <f>VLOOKUP($B44,'Raw Stats'!$AK$3:$AZ$528,10,FALSE)</f>
        <v>#N/A</v>
      </c>
      <c r="DO44" t="e">
        <f>VLOOKUP($B44,'Raw Stats'!$AK$3:$AZ$528,11,FALSE)+VLOOKUP($B44,'Raw Stats'!$AK$3:$AZ$528,12,FALSE)</f>
        <v>#N/A</v>
      </c>
      <c r="DP44" t="e">
        <f>VLOOKUP($B44,'Raw Stats'!$AK$3:$AZ$528,13,FALSE)+VLOOKUP($B44,'Raw Stats'!$AK$3:$AZ$528,14,FALSE)</f>
        <v>#N/A</v>
      </c>
      <c r="DQ44" t="e">
        <f>VLOOKUP($B44,'Raw Stats'!$AK$3:$AZ$528,15,FALSE)</f>
        <v>#N/A</v>
      </c>
      <c r="DR44" t="e">
        <f>VLOOKUP($B44,'Raw Stats'!$AK$3:$AZ$528,16,FALSE)</f>
        <v>#N/A</v>
      </c>
      <c r="DT44" t="e">
        <f>VLOOKUP($B44,'Raw Stats'!$S$3:$AH$528,3,FALSE)</f>
        <v>#N/A</v>
      </c>
      <c r="DU44" t="e">
        <f>VLOOKUP($B44,'Raw Stats'!$S$3:$AH$528,4,FALSE)</f>
        <v>#N/A</v>
      </c>
      <c r="DV44" t="e">
        <f>VLOOKUP($B44,'Raw Stats'!$S$3:$AH$528,5,FALSE)</f>
        <v>#N/A</v>
      </c>
      <c r="DW44" t="e">
        <f>VLOOKUP($B44,'Raw Stats'!$S$3:$AH$528,6,FALSE)</f>
        <v>#N/A</v>
      </c>
      <c r="DX44" t="e">
        <f>VLOOKUP($B44,'Raw Stats'!$S$3:$AH$528,7,FALSE)</f>
        <v>#N/A</v>
      </c>
      <c r="DY44" t="e">
        <f>VLOOKUP($B44,'Raw Stats'!$S$3:$AH$528,8,FALSE)</f>
        <v>#N/A</v>
      </c>
      <c r="DZ44" t="e">
        <f>VLOOKUP($B44,'Raw Stats'!$S$3:$AH$528,9,FALSE)</f>
        <v>#N/A</v>
      </c>
      <c r="EA44" t="e">
        <f>VLOOKUP($B44,'Raw Stats'!$S$3:$AH$528,10,FALSE)</f>
        <v>#N/A</v>
      </c>
      <c r="EB44" t="e">
        <f>VLOOKUP($B44,'Raw Stats'!$S$3:$AH$528,11,FALSE)+VLOOKUP($B44,'Raw Stats'!$S$3:$AH$528,12,FALSE)</f>
        <v>#N/A</v>
      </c>
      <c r="EC44" t="e">
        <f>VLOOKUP($B44,'Raw Stats'!$S$3:$AH$528,13,FALSE)+VLOOKUP($B44,'Raw Stats'!$S$3:$AH$528,14,FALSE)</f>
        <v>#N/A</v>
      </c>
      <c r="ED44" t="e">
        <f>VLOOKUP($B44,'Raw Stats'!$S$3:$AH$528,15,FALSE)</f>
        <v>#N/A</v>
      </c>
      <c r="EE44" t="e">
        <f>VLOOKUP($B44,'Raw Stats'!$S$3:$AH$528,16,FALSE)</f>
        <v>#N/A</v>
      </c>
    </row>
    <row r="45" spans="1:135" x14ac:dyDescent="0.2">
      <c r="A45">
        <v>1.1000000000000001</v>
      </c>
      <c r="B45" t="s">
        <v>722</v>
      </c>
      <c r="C45">
        <f t="shared" si="8"/>
        <v>0.87784764213677402</v>
      </c>
      <c r="D45">
        <f t="shared" si="9"/>
        <v>0.6935424468087763</v>
      </c>
      <c r="E45">
        <f t="shared" si="10"/>
        <v>0.64679141239356319</v>
      </c>
      <c r="F45" t="e">
        <f t="shared" si="11"/>
        <v>#N/A</v>
      </c>
      <c r="G45" t="e">
        <f t="shared" si="12"/>
        <v>#N/A</v>
      </c>
      <c r="H45">
        <v>0.84</v>
      </c>
      <c r="I45" s="29">
        <f t="shared" si="5"/>
        <v>-5.4545454545454595</v>
      </c>
      <c r="J45" s="29">
        <f t="shared" si="6"/>
        <v>-6.0000000000000053</v>
      </c>
      <c r="K45">
        <f>BT45*'Value Calculations'!$D$3</f>
        <v>4.0773542862603787</v>
      </c>
      <c r="L45">
        <f>BU45*'Value Calculations'!$D$4</f>
        <v>10.419606529428798</v>
      </c>
      <c r="M45">
        <f>BV45*'Value Calculations'!$D$5</f>
        <v>11.144200412222705</v>
      </c>
      <c r="N45">
        <f>BW45*'Value Calculations'!$D$6</f>
        <v>-0.37519479575808856</v>
      </c>
      <c r="O45">
        <f>BX45*'Value Calculations'!$D$7</f>
        <v>3.6032799592383049</v>
      </c>
      <c r="P45">
        <f>BY45*'Value Calculations'!$D$8</f>
        <v>7.6204940557932179</v>
      </c>
      <c r="Q45">
        <f>BZ45*'Value Calculations'!$D$9</f>
        <v>6.6754828888883866</v>
      </c>
      <c r="R45">
        <f>CA45*'Value Calculations'!$D$10</f>
        <v>5.4797471111430704</v>
      </c>
      <c r="S45">
        <f>CB45*'Value Calculations'!$D$11</f>
        <v>0</v>
      </c>
      <c r="T45">
        <f>CC45*'Value Calculations'!$D$12</f>
        <v>1.6277654791788281</v>
      </c>
      <c r="U45">
        <f>CD45*'Value Calculations'!$D$13</f>
        <v>12.93229430745213</v>
      </c>
      <c r="W45">
        <f>CH45*'Value Calculations'!$D$3</f>
        <v>2.8541480003822652</v>
      </c>
      <c r="X45">
        <f>CI45*'Value Calculations'!$D$4</f>
        <v>5.8610286728036982</v>
      </c>
      <c r="Y45">
        <f>CJ45*'Value Calculations'!$D$5</f>
        <v>6.6334526263230389</v>
      </c>
      <c r="Z45">
        <f>CK45*'Value Calculations'!$D$6</f>
        <v>2.7514285022259828</v>
      </c>
      <c r="AA45">
        <f>CL45*'Value Calculations'!$D$7</f>
        <v>3.5153950821837121</v>
      </c>
      <c r="AB45">
        <f>CM45*'Value Calculations'!$D$8</f>
        <v>5.2480760950274048</v>
      </c>
      <c r="AC45">
        <f>CN45*'Value Calculations'!$D$9</f>
        <v>6.6754828888883866</v>
      </c>
      <c r="AD45">
        <f>CO45*'Value Calculations'!$D$10</f>
        <v>2.1918988444572283</v>
      </c>
      <c r="AE45">
        <f>CP45*'Value Calculations'!$D$11</f>
        <v>0</v>
      </c>
      <c r="AF45">
        <f>CQ45*'Value Calculations'!$D$12</f>
        <v>0.81388273958941404</v>
      </c>
      <c r="AG45">
        <f>CR45*'Value Calculations'!$D$13</f>
        <v>7.841923143880547</v>
      </c>
      <c r="AI45">
        <f>CU45*'Value Calculations'!$D$3</f>
        <v>2.0386771431301893</v>
      </c>
      <c r="AJ45">
        <f>CV45*'Value Calculations'!$D$4</f>
        <v>3.5817397444911494</v>
      </c>
      <c r="AK45">
        <f>CW45*'Value Calculations'!$D$5</f>
        <v>4.2454096808467447</v>
      </c>
      <c r="AL45">
        <f>CX45*'Value Calculations'!$D$6</f>
        <v>0.50025972767745142</v>
      </c>
      <c r="AM45">
        <f>CY45*'Value Calculations'!$D$7</f>
        <v>1.2303882787642992</v>
      </c>
      <c r="AN45">
        <f>CZ45*'Value Calculations'!$D$8</f>
        <v>4.2415957480358477</v>
      </c>
      <c r="AO45">
        <f>DA45*'Value Calculations'!$D$9</f>
        <v>4.156432742138052</v>
      </c>
      <c r="AP45">
        <f>DB45*'Value Calculations'!$D$10</f>
        <v>1.4612658963048188</v>
      </c>
      <c r="AQ45">
        <f>DC45*'Value Calculations'!$D$11</f>
        <v>0</v>
      </c>
      <c r="AR45">
        <f>DD45*'Value Calculations'!$D$12</f>
        <v>0</v>
      </c>
      <c r="AS45">
        <f>DE45*'Value Calculations'!$D$13</f>
        <v>5.7094703591411005</v>
      </c>
      <c r="AU45" t="e">
        <f>DH45*'Value Calculations'!$D$3</f>
        <v>#N/A</v>
      </c>
      <c r="AV45" t="e">
        <f>DI45*'Value Calculations'!$D$4</f>
        <v>#N/A</v>
      </c>
      <c r="AW45" t="e">
        <f>DJ45*'Value Calculations'!$D$5</f>
        <v>#N/A</v>
      </c>
      <c r="AX45" t="e">
        <f>DK45*'Value Calculations'!$D$6</f>
        <v>#N/A</v>
      </c>
      <c r="AY45" t="e">
        <f>DL45*'Value Calculations'!$D$7</f>
        <v>#N/A</v>
      </c>
      <c r="AZ45" t="e">
        <f>DM45*'Value Calculations'!$D$8</f>
        <v>#N/A</v>
      </c>
      <c r="BA45" t="e">
        <f>DN45*'Value Calculations'!$D$9</f>
        <v>#N/A</v>
      </c>
      <c r="BB45" t="e">
        <f>DO45*'Value Calculations'!$D$10</f>
        <v>#N/A</v>
      </c>
      <c r="BC45" t="e">
        <f>DP45*'Value Calculations'!$D$11</f>
        <v>#N/A</v>
      </c>
      <c r="BD45" t="e">
        <f>DQ45*'Value Calculations'!$D$12</f>
        <v>#N/A</v>
      </c>
      <c r="BE45" t="e">
        <f>DR45*'Value Calculations'!$D$13</f>
        <v>#N/A</v>
      </c>
      <c r="BG45" t="e">
        <f>DU45*'Value Calculations'!$D$3</f>
        <v>#N/A</v>
      </c>
      <c r="BH45" t="e">
        <f>DV45*'Value Calculations'!$D$4</f>
        <v>#N/A</v>
      </c>
      <c r="BI45" t="e">
        <f>DW45*'Value Calculations'!$D$5</f>
        <v>#N/A</v>
      </c>
      <c r="BJ45" t="e">
        <f>DX45*'Value Calculations'!$D$6</f>
        <v>#N/A</v>
      </c>
      <c r="BK45" t="e">
        <f>DY45*'Value Calculations'!$D$7</f>
        <v>#N/A</v>
      </c>
      <c r="BL45" t="e">
        <f>DZ45*'Value Calculations'!$D$8</f>
        <v>#N/A</v>
      </c>
      <c r="BM45" t="e">
        <f>EA45*'Value Calculations'!$D$9</f>
        <v>#N/A</v>
      </c>
      <c r="BN45" t="e">
        <f>EB45*'Value Calculations'!$D$10</f>
        <v>#N/A</v>
      </c>
      <c r="BO45" t="e">
        <f>EC45*'Value Calculations'!$D$11</f>
        <v>#N/A</v>
      </c>
      <c r="BP45" t="e">
        <f>ED45*'Value Calculations'!$D$12</f>
        <v>#N/A</v>
      </c>
      <c r="BQ45" t="e">
        <f>EE45*'Value Calculations'!$D$13</f>
        <v>#N/A</v>
      </c>
      <c r="BS45">
        <f>VLOOKUP($B45,'Raw Stats'!$CM$3:$DC$528,3,FALSE)</f>
        <v>72</v>
      </c>
      <c r="BT45">
        <f>VLOOKUP($B45,'Raw Stats'!$CM$3:$DC$528,4,FALSE)</f>
        <v>10</v>
      </c>
      <c r="BU45">
        <f>VLOOKUP($B45,'Raw Stats'!$CM$3:$DC$528,5,FALSE)</f>
        <v>32</v>
      </c>
      <c r="BV45">
        <f>VLOOKUP($B45,'Raw Stats'!$CM$3:$DC$528,6,FALSE)</f>
        <v>42</v>
      </c>
      <c r="BW45">
        <f>VLOOKUP($B45,'Raw Stats'!$CM$3:$DC$528,7,FALSE)</f>
        <v>-3</v>
      </c>
      <c r="BX45">
        <f>VLOOKUP($B45,'Raw Stats'!$CM$3:$DC$528,8,FALSE)</f>
        <v>41</v>
      </c>
      <c r="BY45">
        <f>VLOOKUP($B45,'Raw Stats'!$CM$3:$DC$528,9,FALSE)</f>
        <v>106</v>
      </c>
      <c r="BZ45">
        <f>VLOOKUP($B45,'Raw Stats'!$CM$3:$DC$528,10,FALSE)</f>
        <v>53</v>
      </c>
      <c r="CA45">
        <f>VLOOKUP($B45,'Raw Stats'!$CM$3:$DC$528,11,FALSE)+VLOOKUP($B45,'Raw Stats'!$CM$3:$DC$528,12,FALSE)</f>
        <v>15</v>
      </c>
      <c r="CB45">
        <f>VLOOKUP($B45,'Raw Stats'!$CM$3:$DC$528,13,FALSE)+VLOOKUP($B45,'Raw Stats'!$CM$3:$DC$528,14,FALSE)</f>
        <v>0</v>
      </c>
      <c r="CC45">
        <f>VLOOKUP($B45,'Raw Stats'!$CM$3:$DC$528,15,FALSE)</f>
        <v>2</v>
      </c>
      <c r="CD45">
        <f>VLOOKUP($B45,'Raw Stats'!$CM$3:$DC$528,16,FALSE)</f>
        <v>188</v>
      </c>
      <c r="CF45" s="29">
        <f t="shared" si="7"/>
        <v>-6.0000000000000053E-2</v>
      </c>
      <c r="CG45">
        <f>VLOOKUP($B45,'Raw Stats'!$BU$3:$CJ$528,3,FALSE)</f>
        <v>64</v>
      </c>
      <c r="CH45">
        <f>VLOOKUP($B45,'Raw Stats'!$BU$3:$CJ$528,4,FALSE)</f>
        <v>7</v>
      </c>
      <c r="CI45">
        <f>VLOOKUP($B45,'Raw Stats'!$BU$3:$CJ$5288,5,FALSE)</f>
        <v>18</v>
      </c>
      <c r="CJ45">
        <f>VLOOKUP($B45,'Raw Stats'!$BU$3:$CJ$528,6,FALSE)</f>
        <v>25</v>
      </c>
      <c r="CK45">
        <f>VLOOKUP($B45,'Raw Stats'!$BU$3:$CJ$528,7,FALSE)</f>
        <v>22</v>
      </c>
      <c r="CL45">
        <f>VLOOKUP($B45,'Raw Stats'!$BU$3:$CJ$528,8,FALSE)</f>
        <v>40</v>
      </c>
      <c r="CM45">
        <f>VLOOKUP($B45,'Raw Stats'!$BU$3:$CJ$528,9,FALSE)</f>
        <v>73</v>
      </c>
      <c r="CN45">
        <f>VLOOKUP($B45,'Raw Stats'!$BU$3:$CJ$528,10,FALSE)</f>
        <v>53</v>
      </c>
      <c r="CO45">
        <f>VLOOKUP($B45,'Raw Stats'!$BU$3:$CJ$528,11,FALSE)+VLOOKUP($B45,'Raw Stats'!$BU$3:$CJ$528,12,FALSE)</f>
        <v>6</v>
      </c>
      <c r="CP45">
        <f>VLOOKUP($B45,'Raw Stats'!$BU$3:$CJ$528,13,FALSE)+VLOOKUP($B45,'Raw Stats'!$BU$3:$CJ$528,14,FALSE)</f>
        <v>0</v>
      </c>
      <c r="CQ45">
        <f>VLOOKUP($B45,'Raw Stats'!$BU$3:$CJ$528,15,FALSE)</f>
        <v>1</v>
      </c>
      <c r="CR45">
        <f>VLOOKUP($B45,'Raw Stats'!$BU$3:$CJ$528,16,FALSE)</f>
        <v>114</v>
      </c>
      <c r="CT45">
        <f>VLOOKUP($B45,'Raw Stats'!$BC$3:$BR$528,3,FALSE)</f>
        <v>42</v>
      </c>
      <c r="CU45">
        <f>VLOOKUP($B45,'Raw Stats'!$BC$3:$BR$528,4,FALSE)</f>
        <v>5</v>
      </c>
      <c r="CV45">
        <f>VLOOKUP($B45,'Raw Stats'!$BC$3:$BR$5288,5,FALSE)</f>
        <v>11</v>
      </c>
      <c r="CW45">
        <f>VLOOKUP($B45,'Raw Stats'!$BC$3:$BR$52888,6,FALSE)</f>
        <v>16</v>
      </c>
      <c r="CX45">
        <f>VLOOKUP($B45,'Raw Stats'!$BC$3:$BR$5288,7,FALSE)</f>
        <v>4</v>
      </c>
      <c r="CY45">
        <f>VLOOKUP($B45,'Raw Stats'!$BC$3:$BR$5288,8,FALSE)</f>
        <v>14</v>
      </c>
      <c r="CZ45">
        <f>VLOOKUP($B45,'Raw Stats'!$BC$3:$BR$5288,9,FALSE)</f>
        <v>59</v>
      </c>
      <c r="DA45">
        <f>VLOOKUP($B45,'Raw Stats'!$BC$3:$BR$5288,10,FALSE)</f>
        <v>33</v>
      </c>
      <c r="DB45">
        <f>VLOOKUP($B45,'Raw Stats'!$BC$3:$BR$5288,11,FALSE)+VLOOKUP($B45,'Raw Stats'!$BC$3:$BR$5288,12,FALSE)</f>
        <v>4</v>
      </c>
      <c r="DC45">
        <f>VLOOKUP($B45,'Raw Stats'!$BC$3:$BR$5288,13,FALSE)+VLOOKUP($B45,'Raw Stats'!$BC$3:$BR$5288,14,FALSE)</f>
        <v>0</v>
      </c>
      <c r="DD45">
        <f>VLOOKUP($B45,'Raw Stats'!$BC$3:$BR$5288,15,FALSE)</f>
        <v>0</v>
      </c>
      <c r="DE45">
        <f>VLOOKUP($B45,'Raw Stats'!$BC$3:$BR$5288,16,FALSE)</f>
        <v>83</v>
      </c>
      <c r="DG45" t="e">
        <f>VLOOKUP($B45,'Raw Stats'!$AK$3:$AZ$528,3,FALSE)</f>
        <v>#N/A</v>
      </c>
      <c r="DH45" t="e">
        <f>VLOOKUP($B45,'Raw Stats'!$AK$3:$AZ$528,4,FALSE)</f>
        <v>#N/A</v>
      </c>
      <c r="DI45" t="e">
        <f>VLOOKUP($B45,'Raw Stats'!$AK$3:$AZ$528,5,FALSE)</f>
        <v>#N/A</v>
      </c>
      <c r="DJ45" t="e">
        <f>VLOOKUP($B45,'Raw Stats'!$AK$3:$AZ$528,6,FALSE)</f>
        <v>#N/A</v>
      </c>
      <c r="DK45" t="e">
        <f>VLOOKUP($B45,'Raw Stats'!$AK$3:$AZ$528,7,FALSE)</f>
        <v>#N/A</v>
      </c>
      <c r="DL45" t="e">
        <f>VLOOKUP($B45,'Raw Stats'!$AK$3:$AZ$528,8,FALSE)</f>
        <v>#N/A</v>
      </c>
      <c r="DM45" t="e">
        <f>VLOOKUP($B45,'Raw Stats'!$AK$3:$AZ$528,9,FALSE)</f>
        <v>#N/A</v>
      </c>
      <c r="DN45" t="e">
        <f>VLOOKUP($B45,'Raw Stats'!$AK$3:$AZ$528,10,FALSE)</f>
        <v>#N/A</v>
      </c>
      <c r="DO45" t="e">
        <f>VLOOKUP($B45,'Raw Stats'!$AK$3:$AZ$528,11,FALSE)+VLOOKUP($B45,'Raw Stats'!$AK$3:$AZ$528,12,FALSE)</f>
        <v>#N/A</v>
      </c>
      <c r="DP45" t="e">
        <f>VLOOKUP($B45,'Raw Stats'!$AK$3:$AZ$528,13,FALSE)+VLOOKUP($B45,'Raw Stats'!$AK$3:$AZ$528,14,FALSE)</f>
        <v>#N/A</v>
      </c>
      <c r="DQ45" t="e">
        <f>VLOOKUP($B45,'Raw Stats'!$AK$3:$AZ$528,15,FALSE)</f>
        <v>#N/A</v>
      </c>
      <c r="DR45" t="e">
        <f>VLOOKUP($B45,'Raw Stats'!$AK$3:$AZ$528,16,FALSE)</f>
        <v>#N/A</v>
      </c>
      <c r="DT45" t="e">
        <f>VLOOKUP($B45,'Raw Stats'!$S$3:$AH$528,3,FALSE)</f>
        <v>#N/A</v>
      </c>
      <c r="DU45" t="e">
        <f>VLOOKUP($B45,'Raw Stats'!$S$3:$AH$528,4,FALSE)</f>
        <v>#N/A</v>
      </c>
      <c r="DV45" t="e">
        <f>VLOOKUP($B45,'Raw Stats'!$S$3:$AH$528,5,FALSE)</f>
        <v>#N/A</v>
      </c>
      <c r="DW45" t="e">
        <f>VLOOKUP($B45,'Raw Stats'!$S$3:$AH$528,6,FALSE)</f>
        <v>#N/A</v>
      </c>
      <c r="DX45" t="e">
        <f>VLOOKUP($B45,'Raw Stats'!$S$3:$AH$528,7,FALSE)</f>
        <v>#N/A</v>
      </c>
      <c r="DY45" t="e">
        <f>VLOOKUP($B45,'Raw Stats'!$S$3:$AH$528,8,FALSE)</f>
        <v>#N/A</v>
      </c>
      <c r="DZ45" t="e">
        <f>VLOOKUP($B45,'Raw Stats'!$S$3:$AH$528,9,FALSE)</f>
        <v>#N/A</v>
      </c>
      <c r="EA45" t="e">
        <f>VLOOKUP($B45,'Raw Stats'!$S$3:$AH$528,10,FALSE)</f>
        <v>#N/A</v>
      </c>
      <c r="EB45" t="e">
        <f>VLOOKUP($B45,'Raw Stats'!$S$3:$AH$528,11,FALSE)+VLOOKUP($B45,'Raw Stats'!$S$3:$AH$528,12,FALSE)</f>
        <v>#N/A</v>
      </c>
      <c r="EC45" t="e">
        <f>VLOOKUP($B45,'Raw Stats'!$S$3:$AH$528,13,FALSE)+VLOOKUP($B45,'Raw Stats'!$S$3:$AH$528,14,FALSE)</f>
        <v>#N/A</v>
      </c>
      <c r="ED45" t="e">
        <f>VLOOKUP($B45,'Raw Stats'!$S$3:$AH$528,15,FALSE)</f>
        <v>#N/A</v>
      </c>
      <c r="EE45" t="e">
        <f>VLOOKUP($B45,'Raw Stats'!$S$3:$AH$528,16,FALSE)</f>
        <v>#N/A</v>
      </c>
    </row>
    <row r="46" spans="1:135" x14ac:dyDescent="0.2">
      <c r="A46">
        <v>1</v>
      </c>
      <c r="B46" t="s">
        <v>723</v>
      </c>
      <c r="C46" t="e">
        <f t="shared" si="8"/>
        <v>#N/A</v>
      </c>
      <c r="D46">
        <f t="shared" si="9"/>
        <v>1.0134356398454112</v>
      </c>
      <c r="E46" t="e">
        <f t="shared" si="10"/>
        <v>#N/A</v>
      </c>
      <c r="F46" t="e">
        <f t="shared" si="11"/>
        <v>#N/A</v>
      </c>
      <c r="G46" t="e">
        <f t="shared" si="12"/>
        <v>#N/A</v>
      </c>
      <c r="H46">
        <v>0.84</v>
      </c>
      <c r="I46" s="29">
        <f t="shared" si="5"/>
        <v>-6.0000000000000053</v>
      </c>
      <c r="J46" s="29">
        <f t="shared" si="6"/>
        <v>-6.0000000000000053</v>
      </c>
      <c r="K46" t="e">
        <f>BT46*'Value Calculations'!$D$3</f>
        <v>#N/A</v>
      </c>
      <c r="L46" t="e">
        <f>BU46*'Value Calculations'!$D$4</f>
        <v>#N/A</v>
      </c>
      <c r="M46" t="e">
        <f>BV46*'Value Calculations'!$D$5</f>
        <v>#N/A</v>
      </c>
      <c r="N46" t="e">
        <f>BW46*'Value Calculations'!$D$6</f>
        <v>#N/A</v>
      </c>
      <c r="O46" t="e">
        <f>BX46*'Value Calculations'!$D$7</f>
        <v>#N/A</v>
      </c>
      <c r="P46" t="e">
        <f>BY46*'Value Calculations'!$D$8</f>
        <v>#N/A</v>
      </c>
      <c r="Q46" t="e">
        <f>BZ46*'Value Calculations'!$D$9</f>
        <v>#N/A</v>
      </c>
      <c r="R46" t="e">
        <f>CA46*'Value Calculations'!$D$10</f>
        <v>#N/A</v>
      </c>
      <c r="S46" t="e">
        <f>CB46*'Value Calculations'!$D$11</f>
        <v>#N/A</v>
      </c>
      <c r="T46" t="e">
        <f>CC46*'Value Calculations'!$D$12</f>
        <v>#N/A</v>
      </c>
      <c r="U46" t="e">
        <f>CD46*'Value Calculations'!$D$13</f>
        <v>#N/A</v>
      </c>
      <c r="W46">
        <f>CH46*'Value Calculations'!$D$3</f>
        <v>1.2232062858781136</v>
      </c>
      <c r="X46">
        <f>CI46*'Value Calculations'!$D$4</f>
        <v>6.1866413768483488</v>
      </c>
      <c r="Y46">
        <f>CJ46*'Value Calculations'!$D$5</f>
        <v>5.8374383111642736</v>
      </c>
      <c r="Z46">
        <f>CK46*'Value Calculations'!$D$6</f>
        <v>0.25012986383872571</v>
      </c>
      <c r="AA46">
        <f>CL46*'Value Calculations'!$D$7</f>
        <v>13.358501312298106</v>
      </c>
      <c r="AB46">
        <f>CM46*'Value Calculations'!$D$8</f>
        <v>19.626366766335362</v>
      </c>
      <c r="AC46">
        <f>CN46*'Value Calculations'!$D$9</f>
        <v>17.381446012577307</v>
      </c>
      <c r="AD46">
        <f>CO46*'Value Calculations'!$D$10</f>
        <v>1.4612658963048188</v>
      </c>
      <c r="AE46">
        <f>CP46*'Value Calculations'!$D$11</f>
        <v>0</v>
      </c>
      <c r="AF46">
        <f>CQ46*'Value Calculations'!$D$12</f>
        <v>0.81388273958941404</v>
      </c>
      <c r="AG46">
        <f>CR46*'Value Calculations'!$D$13</f>
        <v>7.841923143880547</v>
      </c>
      <c r="AI46" t="e">
        <f>CU46*'Value Calculations'!$D$3</f>
        <v>#N/A</v>
      </c>
      <c r="AJ46">
        <f>CV46*'Value Calculations'!$D$4</f>
        <v>0.97683811213394978</v>
      </c>
      <c r="AK46">
        <f>CW46*'Value Calculations'!$D$5</f>
        <v>1.3266905252646077</v>
      </c>
      <c r="AL46">
        <f>CX46*'Value Calculations'!$D$6</f>
        <v>0.37519479575808856</v>
      </c>
      <c r="AM46">
        <f>CY46*'Value Calculations'!$D$7</f>
        <v>3.3396253280745265</v>
      </c>
      <c r="AN46">
        <f>CZ46*'Value Calculations'!$D$8</f>
        <v>6.2545564420189619</v>
      </c>
      <c r="AO46">
        <f>DA46*'Value Calculations'!$D$9</f>
        <v>3.5266702054504684</v>
      </c>
      <c r="AP46">
        <f>DB46*'Value Calculations'!$D$10</f>
        <v>0</v>
      </c>
      <c r="AQ46">
        <f>DC46*'Value Calculations'!$D$11</f>
        <v>0</v>
      </c>
      <c r="AR46">
        <f>DD46*'Value Calculations'!$D$12</f>
        <v>0.81388273958941404</v>
      </c>
      <c r="AS46">
        <f>DE46*'Value Calculations'!$D$13</f>
        <v>2.132452784739447</v>
      </c>
      <c r="AU46" t="e">
        <f>DH46*'Value Calculations'!$D$3</f>
        <v>#N/A</v>
      </c>
      <c r="AV46" t="e">
        <f>DI46*'Value Calculations'!$D$4</f>
        <v>#N/A</v>
      </c>
      <c r="AW46" t="e">
        <f>DJ46*'Value Calculations'!$D$5</f>
        <v>#N/A</v>
      </c>
      <c r="AX46" t="e">
        <f>DK46*'Value Calculations'!$D$6</f>
        <v>#N/A</v>
      </c>
      <c r="AY46" t="e">
        <f>DL46*'Value Calculations'!$D$7</f>
        <v>#N/A</v>
      </c>
      <c r="AZ46" t="e">
        <f>DM46*'Value Calculations'!$D$8</f>
        <v>#N/A</v>
      </c>
      <c r="BA46" t="e">
        <f>DN46*'Value Calculations'!$D$9</f>
        <v>#N/A</v>
      </c>
      <c r="BB46" t="e">
        <f>DO46*'Value Calculations'!$D$10</f>
        <v>#N/A</v>
      </c>
      <c r="BC46" t="e">
        <f>DP46*'Value Calculations'!$D$11</f>
        <v>#N/A</v>
      </c>
      <c r="BD46" t="e">
        <f>DQ46*'Value Calculations'!$D$12</f>
        <v>#N/A</v>
      </c>
      <c r="BE46" t="e">
        <f>DR46*'Value Calculations'!$D$13</f>
        <v>#N/A</v>
      </c>
      <c r="BG46" t="e">
        <f>DU46*'Value Calculations'!$D$3</f>
        <v>#N/A</v>
      </c>
      <c r="BH46" t="e">
        <f>DV46*'Value Calculations'!$D$4</f>
        <v>#N/A</v>
      </c>
      <c r="BI46" t="e">
        <f>DW46*'Value Calculations'!$D$5</f>
        <v>#N/A</v>
      </c>
      <c r="BJ46" t="e">
        <f>DX46*'Value Calculations'!$D$6</f>
        <v>#N/A</v>
      </c>
      <c r="BK46" t="e">
        <f>DY46*'Value Calculations'!$D$7</f>
        <v>#N/A</v>
      </c>
      <c r="BL46" t="e">
        <f>DZ46*'Value Calculations'!$D$8</f>
        <v>#N/A</v>
      </c>
      <c r="BM46" t="e">
        <f>EA46*'Value Calculations'!$D$9</f>
        <v>#N/A</v>
      </c>
      <c r="BN46" t="e">
        <f>EB46*'Value Calculations'!$D$10</f>
        <v>#N/A</v>
      </c>
      <c r="BO46" t="e">
        <f>EC46*'Value Calculations'!$D$11</f>
        <v>#N/A</v>
      </c>
      <c r="BP46" t="e">
        <f>ED46*'Value Calculations'!$D$12</f>
        <v>#N/A</v>
      </c>
      <c r="BQ46" t="e">
        <f>EE46*'Value Calculations'!$D$13</f>
        <v>#N/A</v>
      </c>
      <c r="BS46" t="e">
        <f>VLOOKUP($B46,'Raw Stats'!$CM$3:$DC$528,3,FALSE)</f>
        <v>#N/A</v>
      </c>
      <c r="BT46" t="e">
        <f>VLOOKUP($B46,'Raw Stats'!$CM$3:$DC$528,4,FALSE)</f>
        <v>#N/A</v>
      </c>
      <c r="BU46" t="e">
        <f>VLOOKUP($B46,'Raw Stats'!$CM$3:$DC$528,5,FALSE)</f>
        <v>#N/A</v>
      </c>
      <c r="BV46" t="e">
        <f>VLOOKUP($B46,'Raw Stats'!$CM$3:$DC$528,6,FALSE)</f>
        <v>#N/A</v>
      </c>
      <c r="BW46" t="e">
        <f>VLOOKUP($B46,'Raw Stats'!$CM$3:$DC$528,7,FALSE)</f>
        <v>#N/A</v>
      </c>
      <c r="BX46" t="e">
        <f>VLOOKUP($B46,'Raw Stats'!$CM$3:$DC$528,8,FALSE)</f>
        <v>#N/A</v>
      </c>
      <c r="BY46" t="e">
        <f>VLOOKUP($B46,'Raw Stats'!$CM$3:$DC$528,9,FALSE)</f>
        <v>#N/A</v>
      </c>
      <c r="BZ46" t="e">
        <f>VLOOKUP($B46,'Raw Stats'!$CM$3:$DC$528,10,FALSE)</f>
        <v>#N/A</v>
      </c>
      <c r="CA46" t="e">
        <f>VLOOKUP($B46,'Raw Stats'!$CM$3:$DC$528,11,FALSE)+VLOOKUP($B46,'Raw Stats'!$CM$3:$DC$528,12,FALSE)</f>
        <v>#N/A</v>
      </c>
      <c r="CB46" t="e">
        <f>VLOOKUP($B46,'Raw Stats'!$CM$3:$DC$528,13,FALSE)+VLOOKUP($B46,'Raw Stats'!$CM$3:$DC$528,14,FALSE)</f>
        <v>#N/A</v>
      </c>
      <c r="CC46" t="e">
        <f>VLOOKUP($B46,'Raw Stats'!$CM$3:$DC$528,15,FALSE)</f>
        <v>#N/A</v>
      </c>
      <c r="CD46" t="e">
        <f>VLOOKUP($B46,'Raw Stats'!$CM$3:$DC$528,16,FALSE)</f>
        <v>#N/A</v>
      </c>
      <c r="CF46" s="29">
        <f t="shared" si="7"/>
        <v>-6.0000000000000053E-2</v>
      </c>
      <c r="CG46">
        <f>VLOOKUP($B46,'Raw Stats'!$BU$3:$CJ$528,3,FALSE)</f>
        <v>73</v>
      </c>
      <c r="CH46">
        <f>VLOOKUP($B46,'Raw Stats'!$BU$3:$CJ$528,4,FALSE)</f>
        <v>3</v>
      </c>
      <c r="CI46">
        <f>VLOOKUP($B46,'Raw Stats'!$BU$3:$CJ$5288,5,FALSE)</f>
        <v>19</v>
      </c>
      <c r="CJ46">
        <f>VLOOKUP($B46,'Raw Stats'!$BU$3:$CJ$528,6,FALSE)</f>
        <v>22</v>
      </c>
      <c r="CK46">
        <f>VLOOKUP($B46,'Raw Stats'!$BU$3:$CJ$528,7,FALSE)</f>
        <v>2</v>
      </c>
      <c r="CL46">
        <f>VLOOKUP($B46,'Raw Stats'!$BU$3:$CJ$528,8,FALSE)</f>
        <v>152</v>
      </c>
      <c r="CM46">
        <f>VLOOKUP($B46,'Raw Stats'!$BU$3:$CJ$528,9,FALSE)</f>
        <v>273</v>
      </c>
      <c r="CN46">
        <f>VLOOKUP($B46,'Raw Stats'!$BU$3:$CJ$528,10,FALSE)</f>
        <v>138</v>
      </c>
      <c r="CO46">
        <f>VLOOKUP($B46,'Raw Stats'!$BU$3:$CJ$528,11,FALSE)+VLOOKUP($B46,'Raw Stats'!$BU$3:$CJ$528,12,FALSE)</f>
        <v>4</v>
      </c>
      <c r="CP46">
        <f>VLOOKUP($B46,'Raw Stats'!$BU$3:$CJ$528,13,FALSE)+VLOOKUP($B46,'Raw Stats'!$BU$3:$CJ$528,14,FALSE)</f>
        <v>0</v>
      </c>
      <c r="CQ46">
        <f>VLOOKUP($B46,'Raw Stats'!$BU$3:$CJ$528,15,FALSE)</f>
        <v>1</v>
      </c>
      <c r="CR46">
        <f>VLOOKUP($B46,'Raw Stats'!$BU$3:$CJ$528,16,FALSE)</f>
        <v>114</v>
      </c>
      <c r="CT46" t="e">
        <f>VLOOKUP($B46,'Raw Stats'!$BC$3:$BR$528,3,FALSE)</f>
        <v>#N/A</v>
      </c>
      <c r="CU46" t="e">
        <f>VLOOKUP($B46,'Raw Stats'!$BC$3:$BR$528,4,FALSE)</f>
        <v>#N/A</v>
      </c>
      <c r="CV46">
        <f>VLOOKUP($B46,'Raw Stats'!$BC$3:$BR$5288,5,FALSE)</f>
        <v>3</v>
      </c>
      <c r="CW46">
        <f>VLOOKUP($B46,'Raw Stats'!$BC$3:$BR$52888,6,FALSE)</f>
        <v>5</v>
      </c>
      <c r="CX46">
        <f>VLOOKUP($B46,'Raw Stats'!$BC$3:$BR$5288,7,FALSE)</f>
        <v>3</v>
      </c>
      <c r="CY46">
        <f>VLOOKUP($B46,'Raw Stats'!$BC$3:$BR$5288,8,FALSE)</f>
        <v>38</v>
      </c>
      <c r="CZ46">
        <f>VLOOKUP($B46,'Raw Stats'!$BC$3:$BR$5288,9,FALSE)</f>
        <v>87</v>
      </c>
      <c r="DA46">
        <f>VLOOKUP($B46,'Raw Stats'!$BC$3:$BR$5288,10,FALSE)</f>
        <v>28</v>
      </c>
      <c r="DB46">
        <f>VLOOKUP($B46,'Raw Stats'!$BC$3:$BR$5288,11,FALSE)+VLOOKUP($B46,'Raw Stats'!$BC$3:$BR$5288,12,FALSE)</f>
        <v>0</v>
      </c>
      <c r="DC46">
        <f>VLOOKUP($B46,'Raw Stats'!$BC$3:$BR$5288,13,FALSE)+VLOOKUP($B46,'Raw Stats'!$BC$3:$BR$5288,14,FALSE)</f>
        <v>0</v>
      </c>
      <c r="DD46">
        <f>VLOOKUP($B46,'Raw Stats'!$BC$3:$BR$5288,15,FALSE)</f>
        <v>1</v>
      </c>
      <c r="DE46">
        <f>VLOOKUP($B46,'Raw Stats'!$BC$3:$BR$5288,16,FALSE)</f>
        <v>31</v>
      </c>
      <c r="DG46" t="e">
        <f>VLOOKUP($B46,'Raw Stats'!$AK$3:$AZ$528,3,FALSE)</f>
        <v>#N/A</v>
      </c>
      <c r="DH46" t="e">
        <f>VLOOKUP($B46,'Raw Stats'!$AK$3:$AZ$528,4,FALSE)</f>
        <v>#N/A</v>
      </c>
      <c r="DI46" t="e">
        <f>VLOOKUP($B46,'Raw Stats'!$AK$3:$AZ$528,5,FALSE)</f>
        <v>#N/A</v>
      </c>
      <c r="DJ46" t="e">
        <f>VLOOKUP($B46,'Raw Stats'!$AK$3:$AZ$528,6,FALSE)</f>
        <v>#N/A</v>
      </c>
      <c r="DK46" t="e">
        <f>VLOOKUP($B46,'Raw Stats'!$AK$3:$AZ$528,7,FALSE)</f>
        <v>#N/A</v>
      </c>
      <c r="DL46" t="e">
        <f>VLOOKUP($B46,'Raw Stats'!$AK$3:$AZ$528,8,FALSE)</f>
        <v>#N/A</v>
      </c>
      <c r="DM46" t="e">
        <f>VLOOKUP($B46,'Raw Stats'!$AK$3:$AZ$528,9,FALSE)</f>
        <v>#N/A</v>
      </c>
      <c r="DN46" t="e">
        <f>VLOOKUP($B46,'Raw Stats'!$AK$3:$AZ$528,10,FALSE)</f>
        <v>#N/A</v>
      </c>
      <c r="DO46" t="e">
        <f>VLOOKUP($B46,'Raw Stats'!$AK$3:$AZ$528,11,FALSE)+VLOOKUP($B46,'Raw Stats'!$AK$3:$AZ$528,12,FALSE)</f>
        <v>#N/A</v>
      </c>
      <c r="DP46" t="e">
        <f>VLOOKUP($B46,'Raw Stats'!$AK$3:$AZ$528,13,FALSE)+VLOOKUP($B46,'Raw Stats'!$AK$3:$AZ$528,14,FALSE)</f>
        <v>#N/A</v>
      </c>
      <c r="DQ46" t="e">
        <f>VLOOKUP($B46,'Raw Stats'!$AK$3:$AZ$528,15,FALSE)</f>
        <v>#N/A</v>
      </c>
      <c r="DR46" t="e">
        <f>VLOOKUP($B46,'Raw Stats'!$AK$3:$AZ$528,16,FALSE)</f>
        <v>#N/A</v>
      </c>
      <c r="DT46" t="e">
        <f>VLOOKUP($B46,'Raw Stats'!$S$3:$AH$528,3,FALSE)</f>
        <v>#N/A</v>
      </c>
      <c r="DU46" t="e">
        <f>VLOOKUP($B46,'Raw Stats'!$S$3:$AH$528,4,FALSE)</f>
        <v>#N/A</v>
      </c>
      <c r="DV46" t="e">
        <f>VLOOKUP($B46,'Raw Stats'!$S$3:$AH$528,5,FALSE)</f>
        <v>#N/A</v>
      </c>
      <c r="DW46" t="e">
        <f>VLOOKUP($B46,'Raw Stats'!$S$3:$AH$528,6,FALSE)</f>
        <v>#N/A</v>
      </c>
      <c r="DX46" t="e">
        <f>VLOOKUP($B46,'Raw Stats'!$S$3:$AH$528,7,FALSE)</f>
        <v>#N/A</v>
      </c>
      <c r="DY46" t="e">
        <f>VLOOKUP($B46,'Raw Stats'!$S$3:$AH$528,8,FALSE)</f>
        <v>#N/A</v>
      </c>
      <c r="DZ46" t="e">
        <f>VLOOKUP($B46,'Raw Stats'!$S$3:$AH$528,9,FALSE)</f>
        <v>#N/A</v>
      </c>
      <c r="EA46" t="e">
        <f>VLOOKUP($B46,'Raw Stats'!$S$3:$AH$528,10,FALSE)</f>
        <v>#N/A</v>
      </c>
      <c r="EB46" t="e">
        <f>VLOOKUP($B46,'Raw Stats'!$S$3:$AH$528,11,FALSE)+VLOOKUP($B46,'Raw Stats'!$S$3:$AH$528,12,FALSE)</f>
        <v>#N/A</v>
      </c>
      <c r="EC46" t="e">
        <f>VLOOKUP($B46,'Raw Stats'!$S$3:$AH$528,13,FALSE)+VLOOKUP($B46,'Raw Stats'!$S$3:$AH$528,14,FALSE)</f>
        <v>#N/A</v>
      </c>
      <c r="ED46" t="e">
        <f>VLOOKUP($B46,'Raw Stats'!$S$3:$AH$528,15,FALSE)</f>
        <v>#N/A</v>
      </c>
      <c r="EE46" t="e">
        <f>VLOOKUP($B46,'Raw Stats'!$S$3:$AH$528,16,FALSE)</f>
        <v>#N/A</v>
      </c>
    </row>
    <row r="47" spans="1:135" x14ac:dyDescent="0.2">
      <c r="A47">
        <v>1</v>
      </c>
      <c r="B47" t="s">
        <v>105</v>
      </c>
      <c r="C47">
        <f t="shared" si="8"/>
        <v>1.1551037830538617</v>
      </c>
      <c r="D47">
        <f t="shared" si="9"/>
        <v>0.90505869825151075</v>
      </c>
      <c r="E47">
        <f t="shared" si="10"/>
        <v>0.67236132458792175</v>
      </c>
      <c r="F47">
        <f t="shared" si="11"/>
        <v>0.61155370238064155</v>
      </c>
      <c r="G47" t="e">
        <f t="shared" si="12"/>
        <v>#N/A</v>
      </c>
      <c r="H47">
        <v>0.84</v>
      </c>
      <c r="I47" s="29">
        <f t="shared" si="5"/>
        <v>-6.0000000000000053</v>
      </c>
      <c r="J47" s="29">
        <f t="shared" si="6"/>
        <v>-6.0000000000000053</v>
      </c>
      <c r="K47">
        <f>BT47*'Value Calculations'!$D$3</f>
        <v>6.1160314293905689</v>
      </c>
      <c r="L47">
        <f>BU47*'Value Calculations'!$D$4</f>
        <v>13.024508161785997</v>
      </c>
      <c r="M47">
        <f>BV47*'Value Calculations'!$D$5</f>
        <v>14.593595777910686</v>
      </c>
      <c r="N47">
        <f>BW47*'Value Calculations'!$D$6</f>
        <v>1.8759739787904428</v>
      </c>
      <c r="O47">
        <f>BX47*'Value Calculations'!$D$7</f>
        <v>2.2850068034194129</v>
      </c>
      <c r="P47">
        <f>BY47*'Value Calculations'!$D$8</f>
        <v>3.810247027896609</v>
      </c>
      <c r="Q47">
        <f>BZ47*'Value Calculations'!$D$9</f>
        <v>26.324074033540995</v>
      </c>
      <c r="R47">
        <f>CA47*'Value Calculations'!$D$10</f>
        <v>5.4797471111430704</v>
      </c>
      <c r="S47">
        <f>CB47*'Value Calculations'!$D$11</f>
        <v>2.9721424440748123</v>
      </c>
      <c r="T47">
        <f>CC47*'Value Calculations'!$D$12</f>
        <v>3.2555309583576562</v>
      </c>
      <c r="U47">
        <f>CD47*'Value Calculations'!$D$13</f>
        <v>13.826548701052543</v>
      </c>
      <c r="W47">
        <f>CH47*'Value Calculations'!$D$3</f>
        <v>5.300560572138493</v>
      </c>
      <c r="X47">
        <f>CI47*'Value Calculations'!$D$4</f>
        <v>8.7915430092055473</v>
      </c>
      <c r="Y47">
        <f>CJ47*'Value Calculations'!$D$5</f>
        <v>10.613524202116862</v>
      </c>
      <c r="Z47">
        <f>CK47*'Value Calculations'!$D$6</f>
        <v>-0.25012986383872571</v>
      </c>
      <c r="AA47">
        <f>CL47*'Value Calculations'!$D$7</f>
        <v>1.5819277869826704</v>
      </c>
      <c r="AB47">
        <f>CM47*'Value Calculations'!$D$8</f>
        <v>2.3005265074092733</v>
      </c>
      <c r="AC47">
        <f>CN47*'Value Calculations'!$D$9</f>
        <v>18.892876100627511</v>
      </c>
      <c r="AD47">
        <f>CO47*'Value Calculations'!$D$10</f>
        <v>4.7491141629906615</v>
      </c>
      <c r="AE47">
        <f>CP47*'Value Calculations'!$D$11</f>
        <v>0</v>
      </c>
      <c r="AF47">
        <f>CQ47*'Value Calculations'!$D$12</f>
        <v>1.6277654791788281</v>
      </c>
      <c r="AG47">
        <f>CR47*'Value Calculations'!$D$13</f>
        <v>11.556518317297648</v>
      </c>
      <c r="AI47">
        <f>CU47*'Value Calculations'!$D$3</f>
        <v>2.0386771431301893</v>
      </c>
      <c r="AJ47">
        <f>CV47*'Value Calculations'!$D$4</f>
        <v>4.2329651525804488</v>
      </c>
      <c r="AK47">
        <f>CW47*'Value Calculations'!$D$5</f>
        <v>4.7760858909525883</v>
      </c>
      <c r="AL47">
        <f>CX47*'Value Calculations'!$D$6</f>
        <v>-0.87545452343553998</v>
      </c>
      <c r="AM47">
        <f>CY47*'Value Calculations'!$D$7</f>
        <v>0.70307901643674242</v>
      </c>
      <c r="AN47">
        <f>CZ47*'Value Calculations'!$D$8</f>
        <v>2.2286350540527335</v>
      </c>
      <c r="AO47">
        <f>DA47*'Value Calculations'!$D$9</f>
        <v>9.1945330356387203</v>
      </c>
      <c r="AP47">
        <f>DB47*'Value Calculations'!$D$10</f>
        <v>2.5572153185334328</v>
      </c>
      <c r="AQ47">
        <f>DC47*'Value Calculations'!$D$11</f>
        <v>0</v>
      </c>
      <c r="AR47">
        <f>DD47*'Value Calculations'!$D$12</f>
        <v>0.81388273958941404</v>
      </c>
      <c r="AS47">
        <f>DE47*'Value Calculations'!$D$13</f>
        <v>6.6037247527415133</v>
      </c>
      <c r="AU47">
        <f>DH47*'Value Calculations'!$D$3</f>
        <v>2.0386771431301893</v>
      </c>
      <c r="AV47">
        <f>DI47*'Value Calculations'!$D$4</f>
        <v>3.5817397444911494</v>
      </c>
      <c r="AW47">
        <f>DJ47*'Value Calculations'!$D$5</f>
        <v>4.2454096808467447</v>
      </c>
      <c r="AX47">
        <f>DK47*'Value Calculations'!$D$6</f>
        <v>0.12506493191936285</v>
      </c>
      <c r="AY47">
        <f>DL47*'Value Calculations'!$D$7</f>
        <v>1.2303882787642992</v>
      </c>
      <c r="AZ47">
        <f>DM47*'Value Calculations'!$D$8</f>
        <v>2.3724179607658131</v>
      </c>
      <c r="BA47">
        <f>DN47*'Value Calculations'!$D$9</f>
        <v>12.343345719076639</v>
      </c>
      <c r="BB47">
        <f>DO47*'Value Calculations'!$D$10</f>
        <v>1.4612658963048188</v>
      </c>
      <c r="BC47">
        <f>DP47*'Value Calculations'!$D$11</f>
        <v>0</v>
      </c>
      <c r="BD47">
        <f>DQ47*'Value Calculations'!$D$12</f>
        <v>0</v>
      </c>
      <c r="BE47">
        <f>DR47*'Value Calculations'!$D$13</f>
        <v>4.4024831684943422</v>
      </c>
      <c r="BG47" t="e">
        <f>DU47*'Value Calculations'!$D$3</f>
        <v>#N/A</v>
      </c>
      <c r="BH47" t="e">
        <f>DV47*'Value Calculations'!$D$4</f>
        <v>#N/A</v>
      </c>
      <c r="BI47" t="e">
        <f>DW47*'Value Calculations'!$D$5</f>
        <v>#N/A</v>
      </c>
      <c r="BJ47" t="e">
        <f>DX47*'Value Calculations'!$D$6</f>
        <v>#N/A</v>
      </c>
      <c r="BK47" t="e">
        <f>DY47*'Value Calculations'!$D$7</f>
        <v>#N/A</v>
      </c>
      <c r="BL47" t="e">
        <f>DZ47*'Value Calculations'!$D$8</f>
        <v>#N/A</v>
      </c>
      <c r="BM47" t="e">
        <f>EA47*'Value Calculations'!$D$9</f>
        <v>#N/A</v>
      </c>
      <c r="BN47" t="e">
        <f>EB47*'Value Calculations'!$D$10</f>
        <v>#N/A</v>
      </c>
      <c r="BO47" t="e">
        <f>EC47*'Value Calculations'!$D$11</f>
        <v>#N/A</v>
      </c>
      <c r="BP47" t="e">
        <f>ED47*'Value Calculations'!$D$12</f>
        <v>#N/A</v>
      </c>
      <c r="BQ47" t="e">
        <f>EE47*'Value Calculations'!$D$13</f>
        <v>#N/A</v>
      </c>
      <c r="BS47">
        <f>VLOOKUP($B47,'Raw Stats'!$CM$3:$DC$528,3,FALSE)</f>
        <v>81</v>
      </c>
      <c r="BT47">
        <f>VLOOKUP($B47,'Raw Stats'!$CM$3:$DC$528,4,FALSE)</f>
        <v>15</v>
      </c>
      <c r="BU47">
        <f>VLOOKUP($B47,'Raw Stats'!$CM$3:$DC$528,5,FALSE)</f>
        <v>40</v>
      </c>
      <c r="BV47">
        <f>VLOOKUP($B47,'Raw Stats'!$CM$3:$DC$528,6,FALSE)</f>
        <v>55</v>
      </c>
      <c r="BW47">
        <f>VLOOKUP($B47,'Raw Stats'!$CM$3:$DC$528,7,FALSE)</f>
        <v>15</v>
      </c>
      <c r="BX47">
        <f>VLOOKUP($B47,'Raw Stats'!$CM$3:$DC$528,8,FALSE)</f>
        <v>26</v>
      </c>
      <c r="BY47">
        <f>VLOOKUP($B47,'Raw Stats'!$CM$3:$DC$528,9,FALSE)</f>
        <v>53</v>
      </c>
      <c r="BZ47">
        <f>VLOOKUP($B47,'Raw Stats'!$CM$3:$DC$528,10,FALSE)</f>
        <v>209</v>
      </c>
      <c r="CA47">
        <f>VLOOKUP($B47,'Raw Stats'!$CM$3:$DC$528,11,FALSE)+VLOOKUP($B47,'Raw Stats'!$CM$3:$DC$528,12,FALSE)</f>
        <v>15</v>
      </c>
      <c r="CB47">
        <f>VLOOKUP($B47,'Raw Stats'!$CM$3:$DC$528,13,FALSE)+VLOOKUP($B47,'Raw Stats'!$CM$3:$DC$528,14,FALSE)</f>
        <v>3</v>
      </c>
      <c r="CC47">
        <f>VLOOKUP($B47,'Raw Stats'!$CM$3:$DC$528,15,FALSE)</f>
        <v>4</v>
      </c>
      <c r="CD47">
        <f>VLOOKUP($B47,'Raw Stats'!$CM$3:$DC$528,16,FALSE)</f>
        <v>201</v>
      </c>
      <c r="CF47" s="29">
        <f t="shared" si="7"/>
        <v>-6.0000000000000053E-2</v>
      </c>
      <c r="CG47">
        <f>VLOOKUP($B47,'Raw Stats'!$BU$3:$CJ$528,3,FALSE)</f>
        <v>72</v>
      </c>
      <c r="CH47">
        <f>VLOOKUP($B47,'Raw Stats'!$BU$3:$CJ$528,4,FALSE)</f>
        <v>13</v>
      </c>
      <c r="CI47">
        <f>VLOOKUP($B47,'Raw Stats'!$BU$3:$CJ$5288,5,FALSE)</f>
        <v>27</v>
      </c>
      <c r="CJ47">
        <f>VLOOKUP($B47,'Raw Stats'!$BU$3:$CJ$528,6,FALSE)</f>
        <v>40</v>
      </c>
      <c r="CK47">
        <f>VLOOKUP($B47,'Raw Stats'!$BU$3:$CJ$528,7,FALSE)</f>
        <v>-2</v>
      </c>
      <c r="CL47">
        <f>VLOOKUP($B47,'Raw Stats'!$BU$3:$CJ$528,8,FALSE)</f>
        <v>18</v>
      </c>
      <c r="CM47">
        <f>VLOOKUP($B47,'Raw Stats'!$BU$3:$CJ$528,9,FALSE)</f>
        <v>32</v>
      </c>
      <c r="CN47">
        <f>VLOOKUP($B47,'Raw Stats'!$BU$3:$CJ$528,10,FALSE)</f>
        <v>150</v>
      </c>
      <c r="CO47">
        <f>VLOOKUP($B47,'Raw Stats'!$BU$3:$CJ$528,11,FALSE)+VLOOKUP($B47,'Raw Stats'!$BU$3:$CJ$528,12,FALSE)</f>
        <v>13</v>
      </c>
      <c r="CP47">
        <f>VLOOKUP($B47,'Raw Stats'!$BU$3:$CJ$528,13,FALSE)+VLOOKUP($B47,'Raw Stats'!$BU$3:$CJ$528,14,FALSE)</f>
        <v>0</v>
      </c>
      <c r="CQ47">
        <f>VLOOKUP($B47,'Raw Stats'!$BU$3:$CJ$528,15,FALSE)</f>
        <v>2</v>
      </c>
      <c r="CR47">
        <f>VLOOKUP($B47,'Raw Stats'!$BU$3:$CJ$528,16,FALSE)</f>
        <v>168</v>
      </c>
      <c r="CT47">
        <f>VLOOKUP($B47,'Raw Stats'!$BC$3:$BR$528,3,FALSE)</f>
        <v>48</v>
      </c>
      <c r="CU47">
        <f>VLOOKUP($B47,'Raw Stats'!$BC$3:$BR$528,4,FALSE)</f>
        <v>5</v>
      </c>
      <c r="CV47">
        <f>VLOOKUP($B47,'Raw Stats'!$BC$3:$BR$5288,5,FALSE)</f>
        <v>13</v>
      </c>
      <c r="CW47">
        <f>VLOOKUP($B47,'Raw Stats'!$BC$3:$BR$52888,6,FALSE)</f>
        <v>18</v>
      </c>
      <c r="CX47">
        <f>VLOOKUP($B47,'Raw Stats'!$BC$3:$BR$5288,7,FALSE)</f>
        <v>-7</v>
      </c>
      <c r="CY47">
        <f>VLOOKUP($B47,'Raw Stats'!$BC$3:$BR$5288,8,FALSE)</f>
        <v>8</v>
      </c>
      <c r="CZ47">
        <f>VLOOKUP($B47,'Raw Stats'!$BC$3:$BR$5288,9,FALSE)</f>
        <v>31</v>
      </c>
      <c r="DA47">
        <f>VLOOKUP($B47,'Raw Stats'!$BC$3:$BR$5288,10,FALSE)</f>
        <v>73</v>
      </c>
      <c r="DB47">
        <f>VLOOKUP($B47,'Raw Stats'!$BC$3:$BR$5288,11,FALSE)+VLOOKUP($B47,'Raw Stats'!$BC$3:$BR$5288,12,FALSE)</f>
        <v>7</v>
      </c>
      <c r="DC47">
        <f>VLOOKUP($B47,'Raw Stats'!$BC$3:$BR$5288,13,FALSE)+VLOOKUP($B47,'Raw Stats'!$BC$3:$BR$5288,14,FALSE)</f>
        <v>0</v>
      </c>
      <c r="DD47">
        <f>VLOOKUP($B47,'Raw Stats'!$BC$3:$BR$5288,15,FALSE)</f>
        <v>1</v>
      </c>
      <c r="DE47">
        <f>VLOOKUP($B47,'Raw Stats'!$BC$3:$BR$5288,16,FALSE)</f>
        <v>96</v>
      </c>
      <c r="DG47">
        <f>VLOOKUP($B47,'Raw Stats'!$AK$3:$AZ$528,3,FALSE)</f>
        <v>52</v>
      </c>
      <c r="DH47">
        <f>VLOOKUP($B47,'Raw Stats'!$AK$3:$AZ$528,4,FALSE)</f>
        <v>5</v>
      </c>
      <c r="DI47">
        <f>VLOOKUP($B47,'Raw Stats'!$AK$3:$AZ$528,5,FALSE)</f>
        <v>11</v>
      </c>
      <c r="DJ47">
        <f>VLOOKUP($B47,'Raw Stats'!$AK$3:$AZ$528,6,FALSE)</f>
        <v>16</v>
      </c>
      <c r="DK47">
        <f>VLOOKUP($B47,'Raw Stats'!$AK$3:$AZ$528,7,FALSE)</f>
        <v>1</v>
      </c>
      <c r="DL47">
        <f>VLOOKUP($B47,'Raw Stats'!$AK$3:$AZ$528,8,FALSE)</f>
        <v>14</v>
      </c>
      <c r="DM47">
        <f>VLOOKUP($B47,'Raw Stats'!$AK$3:$AZ$528,9,FALSE)</f>
        <v>33</v>
      </c>
      <c r="DN47">
        <f>VLOOKUP($B47,'Raw Stats'!$AK$3:$AZ$528,10,FALSE)</f>
        <v>98</v>
      </c>
      <c r="DO47">
        <f>VLOOKUP($B47,'Raw Stats'!$AK$3:$AZ$528,11,FALSE)+VLOOKUP($B47,'Raw Stats'!$AK$3:$AZ$528,12,FALSE)</f>
        <v>4</v>
      </c>
      <c r="DP47">
        <f>VLOOKUP($B47,'Raw Stats'!$AK$3:$AZ$528,13,FALSE)+VLOOKUP($B47,'Raw Stats'!$AK$3:$AZ$528,14,FALSE)</f>
        <v>0</v>
      </c>
      <c r="DQ47">
        <f>VLOOKUP($B47,'Raw Stats'!$AK$3:$AZ$528,15,FALSE)</f>
        <v>0</v>
      </c>
      <c r="DR47">
        <f>VLOOKUP($B47,'Raw Stats'!$AK$3:$AZ$528,16,FALSE)</f>
        <v>64</v>
      </c>
      <c r="DT47" t="e">
        <f>VLOOKUP($B47,'Raw Stats'!$S$3:$AH$528,3,FALSE)</f>
        <v>#N/A</v>
      </c>
      <c r="DU47" t="e">
        <f>VLOOKUP($B47,'Raw Stats'!$S$3:$AH$528,4,FALSE)</f>
        <v>#N/A</v>
      </c>
      <c r="DV47" t="e">
        <f>VLOOKUP($B47,'Raw Stats'!$S$3:$AH$528,5,FALSE)</f>
        <v>#N/A</v>
      </c>
      <c r="DW47" t="e">
        <f>VLOOKUP($B47,'Raw Stats'!$S$3:$AH$528,6,FALSE)</f>
        <v>#N/A</v>
      </c>
      <c r="DX47" t="e">
        <f>VLOOKUP($B47,'Raw Stats'!$S$3:$AH$528,7,FALSE)</f>
        <v>#N/A</v>
      </c>
      <c r="DY47" t="e">
        <f>VLOOKUP($B47,'Raw Stats'!$S$3:$AH$528,8,FALSE)</f>
        <v>#N/A</v>
      </c>
      <c r="DZ47" t="e">
        <f>VLOOKUP($B47,'Raw Stats'!$S$3:$AH$528,9,FALSE)</f>
        <v>#N/A</v>
      </c>
      <c r="EA47" t="e">
        <f>VLOOKUP($B47,'Raw Stats'!$S$3:$AH$528,10,FALSE)</f>
        <v>#N/A</v>
      </c>
      <c r="EB47" t="e">
        <f>VLOOKUP($B47,'Raw Stats'!$S$3:$AH$528,11,FALSE)+VLOOKUP($B47,'Raw Stats'!$S$3:$AH$528,12,FALSE)</f>
        <v>#N/A</v>
      </c>
      <c r="EC47" t="e">
        <f>VLOOKUP($B47,'Raw Stats'!$S$3:$AH$528,13,FALSE)+VLOOKUP($B47,'Raw Stats'!$S$3:$AH$528,14,FALSE)</f>
        <v>#N/A</v>
      </c>
      <c r="ED47" t="e">
        <f>VLOOKUP($B47,'Raw Stats'!$S$3:$AH$528,15,FALSE)</f>
        <v>#N/A</v>
      </c>
      <c r="EE47" t="e">
        <f>VLOOKUP($B47,'Raw Stats'!$S$3:$AH$528,16,FALSE)</f>
        <v>#N/A</v>
      </c>
    </row>
    <row r="48" spans="1:135" x14ac:dyDescent="0.2">
      <c r="A48">
        <v>1</v>
      </c>
      <c r="B48" t="s">
        <v>724</v>
      </c>
      <c r="C48">
        <f t="shared" si="8"/>
        <v>0.97399943931405053</v>
      </c>
      <c r="D48">
        <f t="shared" si="9"/>
        <v>0.87760676734252141</v>
      </c>
      <c r="E48">
        <f t="shared" si="10"/>
        <v>0.55635079717422686</v>
      </c>
      <c r="F48">
        <f t="shared" si="11"/>
        <v>0.5549653341678138</v>
      </c>
      <c r="G48">
        <f t="shared" si="12"/>
        <v>0.63035271432496964</v>
      </c>
      <c r="H48">
        <v>0.84</v>
      </c>
      <c r="I48" s="29">
        <f t="shared" si="5"/>
        <v>-6.0000000000000053</v>
      </c>
      <c r="J48" s="29">
        <f t="shared" si="6"/>
        <v>-6.0000000000000053</v>
      </c>
      <c r="K48">
        <f>BT48*'Value Calculations'!$D$3</f>
        <v>1.6309417145041516</v>
      </c>
      <c r="L48">
        <f>BU48*'Value Calculations'!$D$4</f>
        <v>9.7683811213394982</v>
      </c>
      <c r="M48">
        <f>BV48*'Value Calculations'!$D$5</f>
        <v>9.021495571799333</v>
      </c>
      <c r="N48">
        <f>BW48*'Value Calculations'!$D$6</f>
        <v>2.2511687745485314</v>
      </c>
      <c r="O48">
        <f>BX48*'Value Calculations'!$D$7</f>
        <v>1.4940429099280776</v>
      </c>
      <c r="P48">
        <f>BY48*'Value Calculations'!$D$8</f>
        <v>4.3853786547489273</v>
      </c>
      <c r="Q48">
        <f>BZ48*'Value Calculations'!$D$9</f>
        <v>35.644559576517231</v>
      </c>
      <c r="R48">
        <f>CA48*'Value Calculations'!$D$10</f>
        <v>5.1144306370668655</v>
      </c>
      <c r="S48">
        <f>CB48*'Value Calculations'!$D$11</f>
        <v>0</v>
      </c>
      <c r="T48">
        <f>CC48*'Value Calculations'!$D$12</f>
        <v>0</v>
      </c>
      <c r="U48">
        <f>CD48*'Value Calculations'!$D$13</f>
        <v>7.6355567453573752</v>
      </c>
      <c r="W48">
        <f>CH48*'Value Calculations'!$D$3</f>
        <v>2.8541480003822652</v>
      </c>
      <c r="X48">
        <f>CI48*'Value Calculations'!$D$4</f>
        <v>7.1634794889822988</v>
      </c>
      <c r="Y48">
        <f>CJ48*'Value Calculations'!$D$5</f>
        <v>7.6948050465347251</v>
      </c>
      <c r="Z48">
        <f>CK48*'Value Calculations'!$D$6</f>
        <v>-1.3757142511129914</v>
      </c>
      <c r="AA48">
        <f>CL48*'Value Calculations'!$D$7</f>
        <v>1.318273155818892</v>
      </c>
      <c r="AB48">
        <f>CM48*'Value Calculations'!$D$8</f>
        <v>3.0194410409746713</v>
      </c>
      <c r="AC48">
        <f>CN48*'Value Calculations'!$D$9</f>
        <v>25.316453974840861</v>
      </c>
      <c r="AD48">
        <f>CO48*'Value Calculations'!$D$10</f>
        <v>4.3837976889144565</v>
      </c>
      <c r="AE48">
        <f>CP48*'Value Calculations'!$D$11</f>
        <v>0.9907141480249374</v>
      </c>
      <c r="AF48">
        <f>CQ48*'Value Calculations'!$D$12</f>
        <v>0.81388273958941404</v>
      </c>
      <c r="AG48">
        <f>CR48*'Value Calculations'!$D$13</f>
        <v>7.4979791463419261</v>
      </c>
      <c r="AI48">
        <f>CU48*'Value Calculations'!$D$3</f>
        <v>0.4077354286260379</v>
      </c>
      <c r="AJ48">
        <f>CV48*'Value Calculations'!$D$4</f>
        <v>1.9536762242678996</v>
      </c>
      <c r="AK48">
        <f>CW48*'Value Calculations'!$D$5</f>
        <v>1.8573667353704508</v>
      </c>
      <c r="AL48">
        <f>CX48*'Value Calculations'!$D$6</f>
        <v>0.75038959151617712</v>
      </c>
      <c r="AM48">
        <f>CY48*'Value Calculations'!$D$7</f>
        <v>0.79096389349133522</v>
      </c>
      <c r="AN48">
        <f>CZ48*'Value Calculations'!$D$8</f>
        <v>1.8691777872700346</v>
      </c>
      <c r="AO48">
        <f>DA48*'Value Calculations'!$D$9</f>
        <v>7.1792929182384535</v>
      </c>
      <c r="AP48">
        <f>DB48*'Value Calculations'!$D$10</f>
        <v>0.73063294815240942</v>
      </c>
      <c r="AQ48">
        <f>DC48*'Value Calculations'!$D$11</f>
        <v>0</v>
      </c>
      <c r="AR48">
        <f>DD48*'Value Calculations'!$D$12</f>
        <v>0</v>
      </c>
      <c r="AS48">
        <f>DE48*'Value Calculations'!$D$13</f>
        <v>2.820340779816688</v>
      </c>
      <c r="AU48">
        <f>DH48*'Value Calculations'!$D$3</f>
        <v>2.4464125717562273</v>
      </c>
      <c r="AV48">
        <f>DI48*'Value Calculations'!$D$4</f>
        <v>1.9536762242678996</v>
      </c>
      <c r="AW48">
        <f>DJ48*'Value Calculations'!$D$5</f>
        <v>3.1840572606350586</v>
      </c>
      <c r="AX48">
        <f>DK48*'Value Calculations'!$D$6</f>
        <v>1.5007791830323542</v>
      </c>
      <c r="AY48">
        <f>DL48*'Value Calculations'!$D$7</f>
        <v>2.1971219263648201</v>
      </c>
      <c r="AZ48">
        <f>DM48*'Value Calculations'!$D$8</f>
        <v>4.3853786547489273</v>
      </c>
      <c r="BA48">
        <f>DN48*'Value Calculations'!$D$9</f>
        <v>9.8242955723263048</v>
      </c>
      <c r="BB48">
        <f>DO48*'Value Calculations'!$D$10</f>
        <v>0.36531647407620471</v>
      </c>
      <c r="BC48">
        <f>DP48*'Value Calculations'!$D$11</f>
        <v>0</v>
      </c>
      <c r="BD48">
        <f>DQ48*'Value Calculations'!$D$12</f>
        <v>0.81388273958941404</v>
      </c>
      <c r="BE48">
        <f>DR48*'Value Calculations'!$D$13</f>
        <v>3.8521727724325494</v>
      </c>
      <c r="BG48">
        <f>DU48*'Value Calculations'!$D$3</f>
        <v>2.0386771431301893</v>
      </c>
      <c r="BH48">
        <f>DV48*'Value Calculations'!$D$4</f>
        <v>5.8610286728036982</v>
      </c>
      <c r="BI48">
        <f>DW48*'Value Calculations'!$D$5</f>
        <v>6.1027764162171954</v>
      </c>
      <c r="BJ48">
        <f>DX48*'Value Calculations'!$D$6</f>
        <v>-1.1255843872742657</v>
      </c>
      <c r="BK48">
        <f>DY48*'Value Calculations'!$D$7</f>
        <v>3.2517404510199337</v>
      </c>
      <c r="BL48">
        <f>DZ48*'Value Calculations'!$D$8</f>
        <v>4.5291615614620069</v>
      </c>
      <c r="BM48">
        <f>EA48*'Value Calculations'!$D$9</f>
        <v>16.121920939202141</v>
      </c>
      <c r="BN48">
        <f>EB48*'Value Calculations'!$D$10</f>
        <v>2.1918988444572283</v>
      </c>
      <c r="BO48">
        <f>EC48*'Value Calculations'!$D$11</f>
        <v>0.9907141480249374</v>
      </c>
      <c r="BP48">
        <f>ED48*'Value Calculations'!$D$12</f>
        <v>0</v>
      </c>
      <c r="BQ48">
        <f>EE48*'Value Calculations'!$D$13</f>
        <v>6.0534143566797205</v>
      </c>
      <c r="BS48">
        <f>VLOOKUP($B48,'Raw Stats'!$CM$3:$DC$528,3,FALSE)</f>
        <v>79</v>
      </c>
      <c r="BT48">
        <f>VLOOKUP($B48,'Raw Stats'!$CM$3:$DC$528,4,FALSE)</f>
        <v>4</v>
      </c>
      <c r="BU48">
        <f>VLOOKUP($B48,'Raw Stats'!$CM$3:$DC$528,5,FALSE)</f>
        <v>30</v>
      </c>
      <c r="BV48">
        <f>VLOOKUP($B48,'Raw Stats'!$CM$3:$DC$528,6,FALSE)</f>
        <v>34</v>
      </c>
      <c r="BW48">
        <f>VLOOKUP($B48,'Raw Stats'!$CM$3:$DC$528,7,FALSE)</f>
        <v>18</v>
      </c>
      <c r="BX48">
        <f>VLOOKUP($B48,'Raw Stats'!$CM$3:$DC$528,8,FALSE)</f>
        <v>17</v>
      </c>
      <c r="BY48">
        <f>VLOOKUP($B48,'Raw Stats'!$CM$3:$DC$528,9,FALSE)</f>
        <v>61</v>
      </c>
      <c r="BZ48">
        <f>VLOOKUP($B48,'Raw Stats'!$CM$3:$DC$528,10,FALSE)</f>
        <v>283</v>
      </c>
      <c r="CA48">
        <f>VLOOKUP($B48,'Raw Stats'!$CM$3:$DC$528,11,FALSE)+VLOOKUP($B48,'Raw Stats'!$CM$3:$DC$528,12,FALSE)</f>
        <v>14</v>
      </c>
      <c r="CB48">
        <f>VLOOKUP($B48,'Raw Stats'!$CM$3:$DC$528,13,FALSE)+VLOOKUP($B48,'Raw Stats'!$CM$3:$DC$528,14,FALSE)</f>
        <v>0</v>
      </c>
      <c r="CC48">
        <f>VLOOKUP($B48,'Raw Stats'!$CM$3:$DC$528,15,FALSE)</f>
        <v>0</v>
      </c>
      <c r="CD48">
        <f>VLOOKUP($B48,'Raw Stats'!$CM$3:$DC$528,16,FALSE)</f>
        <v>111</v>
      </c>
      <c r="CF48" s="29">
        <f t="shared" si="7"/>
        <v>-6.0000000000000053E-2</v>
      </c>
      <c r="CG48">
        <f>VLOOKUP($B48,'Raw Stats'!$BU$3:$CJ$528,3,FALSE)</f>
        <v>68</v>
      </c>
      <c r="CH48">
        <f>VLOOKUP($B48,'Raw Stats'!$BU$3:$CJ$528,4,FALSE)</f>
        <v>7</v>
      </c>
      <c r="CI48">
        <f>VLOOKUP($B48,'Raw Stats'!$BU$3:$CJ$5288,5,FALSE)</f>
        <v>22</v>
      </c>
      <c r="CJ48">
        <f>VLOOKUP($B48,'Raw Stats'!$BU$3:$CJ$528,6,FALSE)</f>
        <v>29</v>
      </c>
      <c r="CK48">
        <f>VLOOKUP($B48,'Raw Stats'!$BU$3:$CJ$528,7,FALSE)</f>
        <v>-11</v>
      </c>
      <c r="CL48">
        <f>VLOOKUP($B48,'Raw Stats'!$BU$3:$CJ$528,8,FALSE)</f>
        <v>15</v>
      </c>
      <c r="CM48">
        <f>VLOOKUP($B48,'Raw Stats'!$BU$3:$CJ$528,9,FALSE)</f>
        <v>42</v>
      </c>
      <c r="CN48">
        <f>VLOOKUP($B48,'Raw Stats'!$BU$3:$CJ$528,10,FALSE)</f>
        <v>201</v>
      </c>
      <c r="CO48">
        <f>VLOOKUP($B48,'Raw Stats'!$BU$3:$CJ$528,11,FALSE)+VLOOKUP($B48,'Raw Stats'!$BU$3:$CJ$528,12,FALSE)</f>
        <v>12</v>
      </c>
      <c r="CP48">
        <f>VLOOKUP($B48,'Raw Stats'!$BU$3:$CJ$528,13,FALSE)+VLOOKUP($B48,'Raw Stats'!$BU$3:$CJ$528,14,FALSE)</f>
        <v>1</v>
      </c>
      <c r="CQ48">
        <f>VLOOKUP($B48,'Raw Stats'!$BU$3:$CJ$528,15,FALSE)</f>
        <v>1</v>
      </c>
      <c r="CR48">
        <f>VLOOKUP($B48,'Raw Stats'!$BU$3:$CJ$528,16,FALSE)</f>
        <v>109</v>
      </c>
      <c r="CT48">
        <f>VLOOKUP($B48,'Raw Stats'!$BC$3:$BR$528,3,FALSE)</f>
        <v>33</v>
      </c>
      <c r="CU48">
        <f>VLOOKUP($B48,'Raw Stats'!$BC$3:$BR$528,4,FALSE)</f>
        <v>1</v>
      </c>
      <c r="CV48">
        <f>VLOOKUP($B48,'Raw Stats'!$BC$3:$BR$5288,5,FALSE)</f>
        <v>6</v>
      </c>
      <c r="CW48">
        <f>VLOOKUP($B48,'Raw Stats'!$BC$3:$BR$52888,6,FALSE)</f>
        <v>7</v>
      </c>
      <c r="CX48">
        <f>VLOOKUP($B48,'Raw Stats'!$BC$3:$BR$5288,7,FALSE)</f>
        <v>6</v>
      </c>
      <c r="CY48">
        <f>VLOOKUP($B48,'Raw Stats'!$BC$3:$BR$5288,8,FALSE)</f>
        <v>9</v>
      </c>
      <c r="CZ48">
        <f>VLOOKUP($B48,'Raw Stats'!$BC$3:$BR$5288,9,FALSE)</f>
        <v>26</v>
      </c>
      <c r="DA48">
        <f>VLOOKUP($B48,'Raw Stats'!$BC$3:$BR$5288,10,FALSE)</f>
        <v>57</v>
      </c>
      <c r="DB48">
        <f>VLOOKUP($B48,'Raw Stats'!$BC$3:$BR$5288,11,FALSE)+VLOOKUP($B48,'Raw Stats'!$BC$3:$BR$5288,12,FALSE)</f>
        <v>2</v>
      </c>
      <c r="DC48">
        <f>VLOOKUP($B48,'Raw Stats'!$BC$3:$BR$5288,13,FALSE)+VLOOKUP($B48,'Raw Stats'!$BC$3:$BR$5288,14,FALSE)</f>
        <v>0</v>
      </c>
      <c r="DD48">
        <f>VLOOKUP($B48,'Raw Stats'!$BC$3:$BR$5288,15,FALSE)</f>
        <v>0</v>
      </c>
      <c r="DE48">
        <f>VLOOKUP($B48,'Raw Stats'!$BC$3:$BR$5288,16,FALSE)</f>
        <v>41</v>
      </c>
      <c r="DG48">
        <f>VLOOKUP($B48,'Raw Stats'!$AK$3:$AZ$528,3,FALSE)</f>
        <v>55</v>
      </c>
      <c r="DH48">
        <f>VLOOKUP($B48,'Raw Stats'!$AK$3:$AZ$528,4,FALSE)</f>
        <v>6</v>
      </c>
      <c r="DI48">
        <f>VLOOKUP($B48,'Raw Stats'!$AK$3:$AZ$528,5,FALSE)</f>
        <v>6</v>
      </c>
      <c r="DJ48">
        <f>VLOOKUP($B48,'Raw Stats'!$AK$3:$AZ$528,6,FALSE)</f>
        <v>12</v>
      </c>
      <c r="DK48">
        <f>VLOOKUP($B48,'Raw Stats'!$AK$3:$AZ$528,7,FALSE)</f>
        <v>12</v>
      </c>
      <c r="DL48">
        <f>VLOOKUP($B48,'Raw Stats'!$AK$3:$AZ$528,8,FALSE)</f>
        <v>25</v>
      </c>
      <c r="DM48">
        <f>VLOOKUP($B48,'Raw Stats'!$AK$3:$AZ$528,9,FALSE)</f>
        <v>61</v>
      </c>
      <c r="DN48">
        <f>VLOOKUP($B48,'Raw Stats'!$AK$3:$AZ$528,10,FALSE)</f>
        <v>78</v>
      </c>
      <c r="DO48">
        <f>VLOOKUP($B48,'Raw Stats'!$AK$3:$AZ$528,11,FALSE)+VLOOKUP($B48,'Raw Stats'!$AK$3:$AZ$528,12,FALSE)</f>
        <v>1</v>
      </c>
      <c r="DP48">
        <f>VLOOKUP($B48,'Raw Stats'!$AK$3:$AZ$528,13,FALSE)+VLOOKUP($B48,'Raw Stats'!$AK$3:$AZ$528,14,FALSE)</f>
        <v>0</v>
      </c>
      <c r="DQ48">
        <f>VLOOKUP($B48,'Raw Stats'!$AK$3:$AZ$528,15,FALSE)</f>
        <v>1</v>
      </c>
      <c r="DR48">
        <f>VLOOKUP($B48,'Raw Stats'!$AK$3:$AZ$528,16,FALSE)</f>
        <v>56</v>
      </c>
      <c r="DT48">
        <f>VLOOKUP($B48,'Raw Stats'!$S$3:$AH$528,3,FALSE)</f>
        <v>73</v>
      </c>
      <c r="DU48">
        <f>VLOOKUP($B48,'Raw Stats'!$S$3:$AH$528,4,FALSE)</f>
        <v>5</v>
      </c>
      <c r="DV48">
        <f>VLOOKUP($B48,'Raw Stats'!$S$3:$AH$528,5,FALSE)</f>
        <v>18</v>
      </c>
      <c r="DW48">
        <f>VLOOKUP($B48,'Raw Stats'!$S$3:$AH$528,6,FALSE)</f>
        <v>23</v>
      </c>
      <c r="DX48">
        <f>VLOOKUP($B48,'Raw Stats'!$S$3:$AH$528,7,FALSE)</f>
        <v>-9</v>
      </c>
      <c r="DY48">
        <f>VLOOKUP($B48,'Raw Stats'!$S$3:$AH$528,8,FALSE)</f>
        <v>37</v>
      </c>
      <c r="DZ48">
        <f>VLOOKUP($B48,'Raw Stats'!$S$3:$AH$528,9,FALSE)</f>
        <v>63</v>
      </c>
      <c r="EA48">
        <f>VLOOKUP($B48,'Raw Stats'!$S$3:$AH$528,10,FALSE)</f>
        <v>128</v>
      </c>
      <c r="EB48">
        <f>VLOOKUP($B48,'Raw Stats'!$S$3:$AH$528,11,FALSE)+VLOOKUP($B48,'Raw Stats'!$S$3:$AH$528,12,FALSE)</f>
        <v>6</v>
      </c>
      <c r="EC48">
        <f>VLOOKUP($B48,'Raw Stats'!$S$3:$AH$528,13,FALSE)+VLOOKUP($B48,'Raw Stats'!$S$3:$AH$528,14,FALSE)</f>
        <v>1</v>
      </c>
      <c r="ED48">
        <f>VLOOKUP($B48,'Raw Stats'!$S$3:$AH$528,15,FALSE)</f>
        <v>0</v>
      </c>
      <c r="EE48">
        <f>VLOOKUP($B48,'Raw Stats'!$S$3:$AH$528,16,FALSE)</f>
        <v>88</v>
      </c>
    </row>
    <row r="49" spans="1:135" x14ac:dyDescent="0.2">
      <c r="A49">
        <v>1</v>
      </c>
      <c r="B49" t="s">
        <v>725</v>
      </c>
      <c r="C49">
        <f t="shared" si="8"/>
        <v>1.076842254748571</v>
      </c>
      <c r="D49">
        <f t="shared" si="9"/>
        <v>0.91831986856612136</v>
      </c>
      <c r="E49" t="e">
        <f t="shared" si="10"/>
        <v>#N/A</v>
      </c>
      <c r="F49">
        <f t="shared" si="11"/>
        <v>0.73486154821408711</v>
      </c>
      <c r="G49">
        <f t="shared" si="12"/>
        <v>0.82203320591568374</v>
      </c>
      <c r="H49">
        <v>0.84</v>
      </c>
      <c r="I49" s="29">
        <f t="shared" si="5"/>
        <v>-6.0000000000000053</v>
      </c>
      <c r="J49" s="29">
        <f t="shared" si="6"/>
        <v>-6.0000000000000053</v>
      </c>
      <c r="K49">
        <f>BT49*'Value Calculations'!$D$3</f>
        <v>4.8928251435124546</v>
      </c>
      <c r="L49">
        <f>BU49*'Value Calculations'!$D$4</f>
        <v>3.5817397444911494</v>
      </c>
      <c r="M49">
        <f>BV49*'Value Calculations'!$D$5</f>
        <v>6.1027764162171954</v>
      </c>
      <c r="N49">
        <f>BW49*'Value Calculations'!$D$6</f>
        <v>0.25012986383872571</v>
      </c>
      <c r="O49">
        <f>BX49*'Value Calculations'!$D$7</f>
        <v>2.9002009428015625</v>
      </c>
      <c r="P49">
        <f>BY49*'Value Calculations'!$D$8</f>
        <v>6.6859051621582006</v>
      </c>
      <c r="Q49">
        <f>BZ49*'Value Calculations'!$D$9</f>
        <v>13.476918285114291</v>
      </c>
      <c r="R49">
        <f>CA49*'Value Calculations'!$D$10</f>
        <v>2.1918988444572283</v>
      </c>
      <c r="S49">
        <f>CB49*'Value Calculations'!$D$11</f>
        <v>0.9907141480249374</v>
      </c>
      <c r="T49">
        <f>CC49*'Value Calculations'!$D$12</f>
        <v>1.6277654791788281</v>
      </c>
      <c r="U49">
        <f>CD49*'Value Calculations'!$D$13</f>
        <v>7.9107119433882715</v>
      </c>
      <c r="W49">
        <f>CH49*'Value Calculations'!$D$3</f>
        <v>3.6696188576343411</v>
      </c>
      <c r="X49">
        <f>CI49*'Value Calculations'!$D$4</f>
        <v>9.7683811213394982</v>
      </c>
      <c r="Y49">
        <f>CJ49*'Value Calculations'!$D$5</f>
        <v>10.348186097063941</v>
      </c>
      <c r="Z49">
        <f>CK49*'Value Calculations'!$D$6</f>
        <v>0.62532465959681427</v>
      </c>
      <c r="AA49">
        <f>CL49*'Value Calculations'!$D$7</f>
        <v>5.3609775003301614</v>
      </c>
      <c r="AB49">
        <f>CM49*'Value Calculations'!$D$8</f>
        <v>9.7772376564894117</v>
      </c>
      <c r="AC49">
        <f>CN49*'Value Calculations'!$D$9</f>
        <v>16.373825953877173</v>
      </c>
      <c r="AD49">
        <f>CO49*'Value Calculations'!$D$10</f>
        <v>5.1144306370668655</v>
      </c>
      <c r="AE49">
        <f>CP49*'Value Calculations'!$D$11</f>
        <v>0</v>
      </c>
      <c r="AF49">
        <f>CQ49*'Value Calculations'!$D$12</f>
        <v>1.6277654791788281</v>
      </c>
      <c r="AG49">
        <f>CR49*'Value Calculations'!$D$13</f>
        <v>10.799841522712683</v>
      </c>
      <c r="AI49" t="e">
        <f>CU49*'Value Calculations'!$D$3</f>
        <v>#N/A</v>
      </c>
      <c r="AJ49">
        <f>CV49*'Value Calculations'!$D$4</f>
        <v>1.3024508161785997</v>
      </c>
      <c r="AK49">
        <f>CW49*'Value Calculations'!$D$5</f>
        <v>1.0613524202116862</v>
      </c>
      <c r="AL49">
        <f>CX49*'Value Calculations'!$D$6</f>
        <v>-0.37519479575808856</v>
      </c>
      <c r="AM49">
        <f>CY49*'Value Calculations'!$D$7</f>
        <v>1.5819277869826704</v>
      </c>
      <c r="AN49">
        <f>CZ49*'Value Calculations'!$D$8</f>
        <v>3.1632239476877508</v>
      </c>
      <c r="AO49">
        <f>DA49*'Value Calculations'!$D$9</f>
        <v>7.3052454255759702</v>
      </c>
      <c r="AP49">
        <f>DB49*'Value Calculations'!$D$10</f>
        <v>0</v>
      </c>
      <c r="AQ49">
        <f>DC49*'Value Calculations'!$D$11</f>
        <v>0</v>
      </c>
      <c r="AR49">
        <f>DD49*'Value Calculations'!$D$12</f>
        <v>0</v>
      </c>
      <c r="AS49">
        <f>DE49*'Value Calculations'!$D$13</f>
        <v>4.4024831684943422</v>
      </c>
      <c r="AU49">
        <f>DH49*'Value Calculations'!$D$3</f>
        <v>1.6309417145041516</v>
      </c>
      <c r="AV49">
        <f>DI49*'Value Calculations'!$D$4</f>
        <v>7.1634794889822988</v>
      </c>
      <c r="AW49">
        <f>DJ49*'Value Calculations'!$D$5</f>
        <v>6.8987907313759607</v>
      </c>
      <c r="AX49">
        <f>DK49*'Value Calculations'!$D$6</f>
        <v>-0.87545452343553998</v>
      </c>
      <c r="AY49">
        <f>DL49*'Value Calculations'!$D$7</f>
        <v>2.2850068034194129</v>
      </c>
      <c r="AZ49">
        <f>DM49*'Value Calculations'!$D$8</f>
        <v>8.8426487628543953</v>
      </c>
      <c r="BA49">
        <f>DN49*'Value Calculations'!$D$9</f>
        <v>11.839535689726572</v>
      </c>
      <c r="BB49">
        <f>DO49*'Value Calculations'!$D$10</f>
        <v>4.3837976889144565</v>
      </c>
      <c r="BC49">
        <f>DP49*'Value Calculations'!$D$11</f>
        <v>0</v>
      </c>
      <c r="BD49">
        <f>DQ49*'Value Calculations'!$D$12</f>
        <v>0.81388273958941404</v>
      </c>
      <c r="BE49">
        <f>DR49*'Value Calculations'!$D$13</f>
        <v>10.662263923697235</v>
      </c>
      <c r="BG49">
        <f>DU49*'Value Calculations'!$D$3</f>
        <v>3.2618834290083032</v>
      </c>
      <c r="BH49">
        <f>DV49*'Value Calculations'!$D$4</f>
        <v>6.8378667849376482</v>
      </c>
      <c r="BI49">
        <f>DW49*'Value Calculations'!$D$5</f>
        <v>7.6948050465347251</v>
      </c>
      <c r="BJ49">
        <f>DX49*'Value Calculations'!$D$6</f>
        <v>-1.6258441149517171</v>
      </c>
      <c r="BK49">
        <f>DY49*'Value Calculations'!$D$7</f>
        <v>4.9215531150571969</v>
      </c>
      <c r="BL49">
        <f>DZ49*'Value Calculations'!$D$8</f>
        <v>7.1172538822974394</v>
      </c>
      <c r="BM49">
        <f>EA49*'Value Calculations'!$D$9</f>
        <v>16.751683475889724</v>
      </c>
      <c r="BN49">
        <f>EB49*'Value Calculations'!$D$10</f>
        <v>3.6531647407620471</v>
      </c>
      <c r="BO49">
        <f>EC49*'Value Calculations'!$D$11</f>
        <v>1.9814282960498748</v>
      </c>
      <c r="BP49">
        <f>ED49*'Value Calculations'!$D$12</f>
        <v>1.6277654791788281</v>
      </c>
      <c r="BQ49">
        <f>EE49*'Value Calculations'!$D$13</f>
        <v>11.074996720743579</v>
      </c>
      <c r="BS49">
        <f>VLOOKUP($B49,'Raw Stats'!$CM$3:$DC$528,3,FALSE)</f>
        <v>47</v>
      </c>
      <c r="BT49">
        <f>VLOOKUP($B49,'Raw Stats'!$CM$3:$DC$528,4,FALSE)</f>
        <v>12</v>
      </c>
      <c r="BU49">
        <f>VLOOKUP($B49,'Raw Stats'!$CM$3:$DC$528,5,FALSE)</f>
        <v>11</v>
      </c>
      <c r="BV49">
        <f>VLOOKUP($B49,'Raw Stats'!$CM$3:$DC$528,6,FALSE)</f>
        <v>23</v>
      </c>
      <c r="BW49">
        <f>VLOOKUP($B49,'Raw Stats'!$CM$3:$DC$528,7,FALSE)</f>
        <v>2</v>
      </c>
      <c r="BX49">
        <f>VLOOKUP($B49,'Raw Stats'!$CM$3:$DC$528,8,FALSE)</f>
        <v>33</v>
      </c>
      <c r="BY49">
        <f>VLOOKUP($B49,'Raw Stats'!$CM$3:$DC$528,9,FALSE)</f>
        <v>93</v>
      </c>
      <c r="BZ49">
        <f>VLOOKUP($B49,'Raw Stats'!$CM$3:$DC$528,10,FALSE)</f>
        <v>107</v>
      </c>
      <c r="CA49">
        <f>VLOOKUP($B49,'Raw Stats'!$CM$3:$DC$528,11,FALSE)+VLOOKUP($B49,'Raw Stats'!$CM$3:$DC$528,12,FALSE)</f>
        <v>6</v>
      </c>
      <c r="CB49">
        <f>VLOOKUP($B49,'Raw Stats'!$CM$3:$DC$528,13,FALSE)+VLOOKUP($B49,'Raw Stats'!$CM$3:$DC$528,14,FALSE)</f>
        <v>1</v>
      </c>
      <c r="CC49">
        <f>VLOOKUP($B49,'Raw Stats'!$CM$3:$DC$528,15,FALSE)</f>
        <v>2</v>
      </c>
      <c r="CD49">
        <f>VLOOKUP($B49,'Raw Stats'!$CM$3:$DC$528,16,FALSE)</f>
        <v>115</v>
      </c>
      <c r="CF49" s="29">
        <f t="shared" si="7"/>
        <v>-6.0000000000000053E-2</v>
      </c>
      <c r="CG49">
        <f>VLOOKUP($B49,'Raw Stats'!$BU$3:$CJ$528,3,FALSE)</f>
        <v>80</v>
      </c>
      <c r="CH49">
        <f>VLOOKUP($B49,'Raw Stats'!$BU$3:$CJ$528,4,FALSE)</f>
        <v>9</v>
      </c>
      <c r="CI49">
        <f>VLOOKUP($B49,'Raw Stats'!$BU$3:$CJ$5288,5,FALSE)</f>
        <v>30</v>
      </c>
      <c r="CJ49">
        <f>VLOOKUP($B49,'Raw Stats'!$BU$3:$CJ$528,6,FALSE)</f>
        <v>39</v>
      </c>
      <c r="CK49">
        <f>VLOOKUP($B49,'Raw Stats'!$BU$3:$CJ$528,7,FALSE)</f>
        <v>5</v>
      </c>
      <c r="CL49">
        <f>VLOOKUP($B49,'Raw Stats'!$BU$3:$CJ$528,8,FALSE)</f>
        <v>61</v>
      </c>
      <c r="CM49">
        <f>VLOOKUP($B49,'Raw Stats'!$BU$3:$CJ$528,9,FALSE)</f>
        <v>136</v>
      </c>
      <c r="CN49">
        <f>VLOOKUP($B49,'Raw Stats'!$BU$3:$CJ$528,10,FALSE)</f>
        <v>130</v>
      </c>
      <c r="CO49">
        <f>VLOOKUP($B49,'Raw Stats'!$BU$3:$CJ$528,11,FALSE)+VLOOKUP($B49,'Raw Stats'!$BU$3:$CJ$528,12,FALSE)</f>
        <v>14</v>
      </c>
      <c r="CP49">
        <f>VLOOKUP($B49,'Raw Stats'!$BU$3:$CJ$528,13,FALSE)+VLOOKUP($B49,'Raw Stats'!$BU$3:$CJ$528,14,FALSE)</f>
        <v>0</v>
      </c>
      <c r="CQ49">
        <f>VLOOKUP($B49,'Raw Stats'!$BU$3:$CJ$528,15,FALSE)</f>
        <v>2</v>
      </c>
      <c r="CR49">
        <f>VLOOKUP($B49,'Raw Stats'!$BU$3:$CJ$528,16,FALSE)</f>
        <v>157</v>
      </c>
      <c r="CT49" t="e">
        <f>VLOOKUP($B49,'Raw Stats'!$BC$3:$BR$528,3,FALSE)</f>
        <v>#N/A</v>
      </c>
      <c r="CU49" t="e">
        <f>VLOOKUP($B49,'Raw Stats'!$BC$3:$BR$528,4,FALSE)</f>
        <v>#N/A</v>
      </c>
      <c r="CV49">
        <f>VLOOKUP($B49,'Raw Stats'!$BC$3:$BR$5288,5,FALSE)</f>
        <v>4</v>
      </c>
      <c r="CW49">
        <f>VLOOKUP($B49,'Raw Stats'!$BC$3:$BR$52888,6,FALSE)</f>
        <v>4</v>
      </c>
      <c r="CX49">
        <f>VLOOKUP($B49,'Raw Stats'!$BC$3:$BR$5288,7,FALSE)</f>
        <v>-3</v>
      </c>
      <c r="CY49">
        <f>VLOOKUP($B49,'Raw Stats'!$BC$3:$BR$5288,8,FALSE)</f>
        <v>18</v>
      </c>
      <c r="CZ49">
        <f>VLOOKUP($B49,'Raw Stats'!$BC$3:$BR$5288,9,FALSE)</f>
        <v>44</v>
      </c>
      <c r="DA49">
        <f>VLOOKUP($B49,'Raw Stats'!$BC$3:$BR$5288,10,FALSE)</f>
        <v>58</v>
      </c>
      <c r="DB49">
        <f>VLOOKUP($B49,'Raw Stats'!$BC$3:$BR$5288,11,FALSE)+VLOOKUP($B49,'Raw Stats'!$BC$3:$BR$5288,12,FALSE)</f>
        <v>0</v>
      </c>
      <c r="DC49">
        <f>VLOOKUP($B49,'Raw Stats'!$BC$3:$BR$5288,13,FALSE)+VLOOKUP($B49,'Raw Stats'!$BC$3:$BR$5288,14,FALSE)</f>
        <v>0</v>
      </c>
      <c r="DD49">
        <f>VLOOKUP($B49,'Raw Stats'!$BC$3:$BR$5288,15,FALSE)</f>
        <v>0</v>
      </c>
      <c r="DE49">
        <f>VLOOKUP($B49,'Raw Stats'!$BC$3:$BR$5288,16,FALSE)</f>
        <v>64</v>
      </c>
      <c r="DG49">
        <f>VLOOKUP($B49,'Raw Stats'!$AK$3:$AZ$528,3,FALSE)</f>
        <v>73</v>
      </c>
      <c r="DH49">
        <f>VLOOKUP($B49,'Raw Stats'!$AK$3:$AZ$528,4,FALSE)</f>
        <v>4</v>
      </c>
      <c r="DI49">
        <f>VLOOKUP($B49,'Raw Stats'!$AK$3:$AZ$528,5,FALSE)</f>
        <v>22</v>
      </c>
      <c r="DJ49">
        <f>VLOOKUP($B49,'Raw Stats'!$AK$3:$AZ$528,6,FALSE)</f>
        <v>26</v>
      </c>
      <c r="DK49">
        <f>VLOOKUP($B49,'Raw Stats'!$AK$3:$AZ$528,7,FALSE)</f>
        <v>-7</v>
      </c>
      <c r="DL49">
        <f>VLOOKUP($B49,'Raw Stats'!$AK$3:$AZ$528,8,FALSE)</f>
        <v>26</v>
      </c>
      <c r="DM49">
        <f>VLOOKUP($B49,'Raw Stats'!$AK$3:$AZ$528,9,FALSE)</f>
        <v>123</v>
      </c>
      <c r="DN49">
        <f>VLOOKUP($B49,'Raw Stats'!$AK$3:$AZ$528,10,FALSE)</f>
        <v>94</v>
      </c>
      <c r="DO49">
        <f>VLOOKUP($B49,'Raw Stats'!$AK$3:$AZ$528,11,FALSE)+VLOOKUP($B49,'Raw Stats'!$AK$3:$AZ$528,12,FALSE)</f>
        <v>12</v>
      </c>
      <c r="DP49">
        <f>VLOOKUP($B49,'Raw Stats'!$AK$3:$AZ$528,13,FALSE)+VLOOKUP($B49,'Raw Stats'!$AK$3:$AZ$528,14,FALSE)</f>
        <v>0</v>
      </c>
      <c r="DQ49">
        <f>VLOOKUP($B49,'Raw Stats'!$AK$3:$AZ$528,15,FALSE)</f>
        <v>1</v>
      </c>
      <c r="DR49">
        <f>VLOOKUP($B49,'Raw Stats'!$AK$3:$AZ$528,16,FALSE)</f>
        <v>155</v>
      </c>
      <c r="DT49">
        <f>VLOOKUP($B49,'Raw Stats'!$S$3:$AH$528,3,FALSE)</f>
        <v>77</v>
      </c>
      <c r="DU49">
        <f>VLOOKUP($B49,'Raw Stats'!$S$3:$AH$528,4,FALSE)</f>
        <v>8</v>
      </c>
      <c r="DV49">
        <f>VLOOKUP($B49,'Raw Stats'!$S$3:$AH$528,5,FALSE)</f>
        <v>21</v>
      </c>
      <c r="DW49">
        <f>VLOOKUP($B49,'Raw Stats'!$S$3:$AH$528,6,FALSE)</f>
        <v>29</v>
      </c>
      <c r="DX49">
        <f>VLOOKUP($B49,'Raw Stats'!$S$3:$AH$528,7,FALSE)</f>
        <v>-13</v>
      </c>
      <c r="DY49">
        <f>VLOOKUP($B49,'Raw Stats'!$S$3:$AH$528,8,FALSE)</f>
        <v>56</v>
      </c>
      <c r="DZ49">
        <f>VLOOKUP($B49,'Raw Stats'!$S$3:$AH$528,9,FALSE)</f>
        <v>99</v>
      </c>
      <c r="EA49">
        <f>VLOOKUP($B49,'Raw Stats'!$S$3:$AH$528,10,FALSE)</f>
        <v>133</v>
      </c>
      <c r="EB49">
        <f>VLOOKUP($B49,'Raw Stats'!$S$3:$AH$528,11,FALSE)+VLOOKUP($B49,'Raw Stats'!$S$3:$AH$528,12,FALSE)</f>
        <v>10</v>
      </c>
      <c r="EC49">
        <f>VLOOKUP($B49,'Raw Stats'!$S$3:$AH$528,13,FALSE)+VLOOKUP($B49,'Raw Stats'!$S$3:$AH$528,14,FALSE)</f>
        <v>2</v>
      </c>
      <c r="ED49">
        <f>VLOOKUP($B49,'Raw Stats'!$S$3:$AH$528,15,FALSE)</f>
        <v>2</v>
      </c>
      <c r="EE49">
        <f>VLOOKUP($B49,'Raw Stats'!$S$3:$AH$528,16,FALSE)</f>
        <v>161</v>
      </c>
    </row>
    <row r="50" spans="1:135" x14ac:dyDescent="0.2">
      <c r="A50">
        <v>1</v>
      </c>
      <c r="B50" t="s">
        <v>726</v>
      </c>
      <c r="C50">
        <f t="shared" si="8"/>
        <v>0.59358500507171763</v>
      </c>
      <c r="D50">
        <f t="shared" si="9"/>
        <v>0.72882390381651962</v>
      </c>
      <c r="E50">
        <f t="shared" si="10"/>
        <v>0.78384213235881839</v>
      </c>
      <c r="F50">
        <f t="shared" si="11"/>
        <v>0.70557797201660333</v>
      </c>
      <c r="G50">
        <f t="shared" si="12"/>
        <v>1.1038068579079587</v>
      </c>
      <c r="H50">
        <v>0.82</v>
      </c>
      <c r="I50" s="29">
        <f t="shared" si="5"/>
        <v>-8.0000000000000071</v>
      </c>
      <c r="J50" s="29">
        <f t="shared" si="6"/>
        <v>-8.0000000000000071</v>
      </c>
      <c r="K50">
        <f>BT50*'Value Calculations'!$D$3</f>
        <v>2.0386771431301893</v>
      </c>
      <c r="L50">
        <f>BU50*'Value Calculations'!$D$4</f>
        <v>4.8841905606697491</v>
      </c>
      <c r="M50">
        <f>BV50*'Value Calculations'!$D$5</f>
        <v>5.3067621010584309</v>
      </c>
      <c r="N50">
        <f>BW50*'Value Calculations'!$D$6</f>
        <v>-0.37519479575808856</v>
      </c>
      <c r="O50">
        <f>BX50*'Value Calculations'!$D$7</f>
        <v>0.70307901643674242</v>
      </c>
      <c r="P50">
        <f>BY50*'Value Calculations'!$D$8</f>
        <v>2.7318752275485121</v>
      </c>
      <c r="Q50">
        <f>BZ50*'Value Calculations'!$D$9</f>
        <v>7.6831029475885204</v>
      </c>
      <c r="R50">
        <f>CA50*'Value Calculations'!$D$10</f>
        <v>1.8265823703810236</v>
      </c>
      <c r="S50">
        <f>CB50*'Value Calculations'!$D$11</f>
        <v>0</v>
      </c>
      <c r="T50">
        <f>CC50*'Value Calculations'!$D$12</f>
        <v>0.81388273958941404</v>
      </c>
      <c r="U50">
        <f>CD50*'Value Calculations'!$D$13</f>
        <v>5.8470479581565478</v>
      </c>
      <c r="W50">
        <f>CH50*'Value Calculations'!$D$3</f>
        <v>1.2232062858781136</v>
      </c>
      <c r="X50">
        <f>CI50*'Value Calculations'!$D$4</f>
        <v>2.6049016323571994</v>
      </c>
      <c r="Y50">
        <f>CJ50*'Value Calculations'!$D$5</f>
        <v>2.9187191555821368</v>
      </c>
      <c r="Z50">
        <f>CK50*'Value Calculations'!$D$6</f>
        <v>-0.12506493191936285</v>
      </c>
      <c r="AA50">
        <f>CL50*'Value Calculations'!$D$7</f>
        <v>0.87884877054592803</v>
      </c>
      <c r="AB50">
        <f>CM50*'Value Calculations'!$D$8</f>
        <v>1.0064803469915571</v>
      </c>
      <c r="AC50">
        <f>CN50*'Value Calculations'!$D$9</f>
        <v>3.2747651907754349</v>
      </c>
      <c r="AD50">
        <f>CO50*'Value Calculations'!$D$10</f>
        <v>2.5572153185334328</v>
      </c>
      <c r="AE50">
        <f>CP50*'Value Calculations'!$D$11</f>
        <v>0</v>
      </c>
      <c r="AF50">
        <f>CQ50*'Value Calculations'!$D$12</f>
        <v>0.81388273958941404</v>
      </c>
      <c r="AG50">
        <f>CR50*'Value Calculations'!$D$13</f>
        <v>2.3388191832626193</v>
      </c>
      <c r="AI50">
        <f>CU50*'Value Calculations'!$D$3</f>
        <v>1.2232062858781136</v>
      </c>
      <c r="AJ50">
        <f>CV50*'Value Calculations'!$D$4</f>
        <v>3.5817397444911494</v>
      </c>
      <c r="AK50">
        <f>CW50*'Value Calculations'!$D$5</f>
        <v>3.7147334707409017</v>
      </c>
      <c r="AL50">
        <f>CX50*'Value Calculations'!$D$6</f>
        <v>1.5007791830323542</v>
      </c>
      <c r="AM50">
        <f>CY50*'Value Calculations'!$D$7</f>
        <v>1.7576975410918561</v>
      </c>
      <c r="AN50">
        <f>CZ50*'Value Calculations'!$D$8</f>
        <v>1.4378290671307958</v>
      </c>
      <c r="AO50">
        <f>DA50*'Value Calculations'!$D$9</f>
        <v>6.5495303815508699</v>
      </c>
      <c r="AP50">
        <f>DB50*'Value Calculations'!$D$10</f>
        <v>2.9225317926096377</v>
      </c>
      <c r="AQ50">
        <f>DC50*'Value Calculations'!$D$11</f>
        <v>0</v>
      </c>
      <c r="AR50">
        <f>DD50*'Value Calculations'!$D$12</f>
        <v>0</v>
      </c>
      <c r="AS50">
        <f>DE50*'Value Calculations'!$D$13</f>
        <v>4.7464271660329622</v>
      </c>
      <c r="AU50">
        <f>DH50*'Value Calculations'!$D$3</f>
        <v>2.4464125717562273</v>
      </c>
      <c r="AV50">
        <f>DI50*'Value Calculations'!$D$4</f>
        <v>6.8378667849376482</v>
      </c>
      <c r="AW50">
        <f>DJ50*'Value Calculations'!$D$5</f>
        <v>7.1641288364288815</v>
      </c>
      <c r="AX50">
        <f>DK50*'Value Calculations'!$D$6</f>
        <v>0.87545452343553998</v>
      </c>
      <c r="AY50">
        <f>DL50*'Value Calculations'!$D$7</f>
        <v>4.1305892215658613</v>
      </c>
      <c r="AZ50">
        <f>DM50*'Value Calculations'!$D$8</f>
        <v>4.5291615614620069</v>
      </c>
      <c r="BA50">
        <f>DN50*'Value Calculations'!$D$9</f>
        <v>9.8242955723263048</v>
      </c>
      <c r="BB50">
        <f>DO50*'Value Calculations'!$D$10</f>
        <v>3.6531647407620471</v>
      </c>
      <c r="BC50">
        <f>DP50*'Value Calculations'!$D$11</f>
        <v>0</v>
      </c>
      <c r="BD50">
        <f>DQ50*'Value Calculations'!$D$12</f>
        <v>0.81388273958941404</v>
      </c>
      <c r="BE50">
        <f>DR50*'Value Calculations'!$D$13</f>
        <v>7.7043455448650988</v>
      </c>
      <c r="BG50">
        <f>DU50*'Value Calculations'!$D$3</f>
        <v>7.3392377152686823</v>
      </c>
      <c r="BH50">
        <f>DV50*'Value Calculations'!$D$4</f>
        <v>16.280635202232496</v>
      </c>
      <c r="BI50">
        <f>DW50*'Value Calculations'!$D$5</f>
        <v>18.042991143598666</v>
      </c>
      <c r="BJ50">
        <f>DX50*'Value Calculations'!$D$6</f>
        <v>2.2511687745485314</v>
      </c>
      <c r="BK50">
        <f>DY50*'Value Calculations'!$D$7</f>
        <v>2.1092370493102273</v>
      </c>
      <c r="BL50">
        <f>DZ50*'Value Calculations'!$D$8</f>
        <v>3.7383555745400692</v>
      </c>
      <c r="BM50">
        <f>EA50*'Value Calculations'!$D$9</f>
        <v>14.61049085115194</v>
      </c>
      <c r="BN50">
        <f>EB50*'Value Calculations'!$D$10</f>
        <v>11.324810696362347</v>
      </c>
      <c r="BO50">
        <f>EC50*'Value Calculations'!$D$11</f>
        <v>0</v>
      </c>
      <c r="BP50">
        <f>ED50*'Value Calculations'!$D$12</f>
        <v>3.2555309583576562</v>
      </c>
      <c r="BQ50">
        <f>EE50*'Value Calculations'!$D$13</f>
        <v>10.455897525174063</v>
      </c>
      <c r="BS50">
        <f>VLOOKUP($B50,'Raw Stats'!$CM$3:$DC$528,3,FALSE)</f>
        <v>53</v>
      </c>
      <c r="BT50">
        <f>VLOOKUP($B50,'Raw Stats'!$CM$3:$DC$528,4,FALSE)</f>
        <v>5</v>
      </c>
      <c r="BU50">
        <f>VLOOKUP($B50,'Raw Stats'!$CM$3:$DC$528,5,FALSE)</f>
        <v>15</v>
      </c>
      <c r="BV50">
        <f>VLOOKUP($B50,'Raw Stats'!$CM$3:$DC$528,6,FALSE)</f>
        <v>20</v>
      </c>
      <c r="BW50">
        <f>VLOOKUP($B50,'Raw Stats'!$CM$3:$DC$528,7,FALSE)</f>
        <v>-3</v>
      </c>
      <c r="BX50">
        <f>VLOOKUP($B50,'Raw Stats'!$CM$3:$DC$528,8,FALSE)</f>
        <v>8</v>
      </c>
      <c r="BY50">
        <f>VLOOKUP($B50,'Raw Stats'!$CM$3:$DC$528,9,FALSE)</f>
        <v>38</v>
      </c>
      <c r="BZ50">
        <f>VLOOKUP($B50,'Raw Stats'!$CM$3:$DC$528,10,FALSE)</f>
        <v>61</v>
      </c>
      <c r="CA50">
        <f>VLOOKUP($B50,'Raw Stats'!$CM$3:$DC$528,11,FALSE)+VLOOKUP($B50,'Raw Stats'!$CM$3:$DC$528,12,FALSE)</f>
        <v>5</v>
      </c>
      <c r="CB50">
        <f>VLOOKUP($B50,'Raw Stats'!$CM$3:$DC$528,13,FALSE)+VLOOKUP($B50,'Raw Stats'!$CM$3:$DC$528,14,FALSE)</f>
        <v>0</v>
      </c>
      <c r="CC50">
        <f>VLOOKUP($B50,'Raw Stats'!$CM$3:$DC$528,15,FALSE)</f>
        <v>1</v>
      </c>
      <c r="CD50">
        <f>VLOOKUP($B50,'Raw Stats'!$CM$3:$DC$528,16,FALSE)</f>
        <v>85</v>
      </c>
      <c r="CF50" s="29">
        <f t="shared" si="7"/>
        <v>-8.0000000000000071E-2</v>
      </c>
      <c r="CG50">
        <f>VLOOKUP($B50,'Raw Stats'!$BU$3:$CJ$528,3,FALSE)</f>
        <v>24</v>
      </c>
      <c r="CH50">
        <f>VLOOKUP($B50,'Raw Stats'!$BU$3:$CJ$528,4,FALSE)</f>
        <v>3</v>
      </c>
      <c r="CI50">
        <f>VLOOKUP($B50,'Raw Stats'!$BU$3:$CJ$5288,5,FALSE)</f>
        <v>8</v>
      </c>
      <c r="CJ50">
        <f>VLOOKUP($B50,'Raw Stats'!$BU$3:$CJ$528,6,FALSE)</f>
        <v>11</v>
      </c>
      <c r="CK50">
        <f>VLOOKUP($B50,'Raw Stats'!$BU$3:$CJ$528,7,FALSE)</f>
        <v>-1</v>
      </c>
      <c r="CL50">
        <f>VLOOKUP($B50,'Raw Stats'!$BU$3:$CJ$528,8,FALSE)</f>
        <v>10</v>
      </c>
      <c r="CM50">
        <f>VLOOKUP($B50,'Raw Stats'!$BU$3:$CJ$528,9,FALSE)</f>
        <v>14</v>
      </c>
      <c r="CN50">
        <f>VLOOKUP($B50,'Raw Stats'!$BU$3:$CJ$528,10,FALSE)</f>
        <v>26</v>
      </c>
      <c r="CO50">
        <f>VLOOKUP($B50,'Raw Stats'!$BU$3:$CJ$528,11,FALSE)+VLOOKUP($B50,'Raw Stats'!$BU$3:$CJ$528,12,FALSE)</f>
        <v>7</v>
      </c>
      <c r="CP50">
        <f>VLOOKUP($B50,'Raw Stats'!$BU$3:$CJ$528,13,FALSE)+VLOOKUP($B50,'Raw Stats'!$BU$3:$CJ$528,14,FALSE)</f>
        <v>0</v>
      </c>
      <c r="CQ50">
        <f>VLOOKUP($B50,'Raw Stats'!$BU$3:$CJ$528,15,FALSE)</f>
        <v>1</v>
      </c>
      <c r="CR50">
        <f>VLOOKUP($B50,'Raw Stats'!$BU$3:$CJ$528,16,FALSE)</f>
        <v>34</v>
      </c>
      <c r="CT50">
        <f>VLOOKUP($B50,'Raw Stats'!$BC$3:$BR$528,3,FALSE)</f>
        <v>35</v>
      </c>
      <c r="CU50">
        <f>VLOOKUP($B50,'Raw Stats'!$BC$3:$BR$528,4,FALSE)</f>
        <v>3</v>
      </c>
      <c r="CV50">
        <f>VLOOKUP($B50,'Raw Stats'!$BC$3:$BR$5288,5,FALSE)</f>
        <v>11</v>
      </c>
      <c r="CW50">
        <f>VLOOKUP($B50,'Raw Stats'!$BC$3:$BR$52888,6,FALSE)</f>
        <v>14</v>
      </c>
      <c r="CX50">
        <f>VLOOKUP($B50,'Raw Stats'!$BC$3:$BR$5288,7,FALSE)</f>
        <v>12</v>
      </c>
      <c r="CY50">
        <f>VLOOKUP($B50,'Raw Stats'!$BC$3:$BR$5288,8,FALSE)</f>
        <v>20</v>
      </c>
      <c r="CZ50">
        <f>VLOOKUP($B50,'Raw Stats'!$BC$3:$BR$5288,9,FALSE)</f>
        <v>20</v>
      </c>
      <c r="DA50">
        <f>VLOOKUP($B50,'Raw Stats'!$BC$3:$BR$5288,10,FALSE)</f>
        <v>52</v>
      </c>
      <c r="DB50">
        <f>VLOOKUP($B50,'Raw Stats'!$BC$3:$BR$5288,11,FALSE)+VLOOKUP($B50,'Raw Stats'!$BC$3:$BR$5288,12,FALSE)</f>
        <v>8</v>
      </c>
      <c r="DC50">
        <f>VLOOKUP($B50,'Raw Stats'!$BC$3:$BR$5288,13,FALSE)+VLOOKUP($B50,'Raw Stats'!$BC$3:$BR$5288,14,FALSE)</f>
        <v>0</v>
      </c>
      <c r="DD50">
        <f>VLOOKUP($B50,'Raw Stats'!$BC$3:$BR$5288,15,FALSE)</f>
        <v>0</v>
      </c>
      <c r="DE50">
        <f>VLOOKUP($B50,'Raw Stats'!$BC$3:$BR$5288,16,FALSE)</f>
        <v>69</v>
      </c>
      <c r="DG50">
        <f>VLOOKUP($B50,'Raw Stats'!$AK$3:$AZ$528,3,FALSE)</f>
        <v>68</v>
      </c>
      <c r="DH50">
        <f>VLOOKUP($B50,'Raw Stats'!$AK$3:$AZ$528,4,FALSE)</f>
        <v>6</v>
      </c>
      <c r="DI50">
        <f>VLOOKUP($B50,'Raw Stats'!$AK$3:$AZ$528,5,FALSE)</f>
        <v>21</v>
      </c>
      <c r="DJ50">
        <f>VLOOKUP($B50,'Raw Stats'!$AK$3:$AZ$528,6,FALSE)</f>
        <v>27</v>
      </c>
      <c r="DK50">
        <f>VLOOKUP($B50,'Raw Stats'!$AK$3:$AZ$528,7,FALSE)</f>
        <v>7</v>
      </c>
      <c r="DL50">
        <f>VLOOKUP($B50,'Raw Stats'!$AK$3:$AZ$528,8,FALSE)</f>
        <v>47</v>
      </c>
      <c r="DM50">
        <f>VLOOKUP($B50,'Raw Stats'!$AK$3:$AZ$528,9,FALSE)</f>
        <v>63</v>
      </c>
      <c r="DN50">
        <f>VLOOKUP($B50,'Raw Stats'!$AK$3:$AZ$528,10,FALSE)</f>
        <v>78</v>
      </c>
      <c r="DO50">
        <f>VLOOKUP($B50,'Raw Stats'!$AK$3:$AZ$528,11,FALSE)+VLOOKUP($B50,'Raw Stats'!$AK$3:$AZ$528,12,FALSE)</f>
        <v>10</v>
      </c>
      <c r="DP50">
        <f>VLOOKUP($B50,'Raw Stats'!$AK$3:$AZ$528,13,FALSE)+VLOOKUP($B50,'Raw Stats'!$AK$3:$AZ$528,14,FALSE)</f>
        <v>0</v>
      </c>
      <c r="DQ50">
        <f>VLOOKUP($B50,'Raw Stats'!$AK$3:$AZ$528,15,FALSE)</f>
        <v>1</v>
      </c>
      <c r="DR50">
        <f>VLOOKUP($B50,'Raw Stats'!$AK$3:$AZ$528,16,FALSE)</f>
        <v>112</v>
      </c>
      <c r="DT50">
        <f>VLOOKUP($B50,'Raw Stats'!$S$3:$AH$528,3,FALSE)</f>
        <v>81</v>
      </c>
      <c r="DU50">
        <f>VLOOKUP($B50,'Raw Stats'!$S$3:$AH$528,4,FALSE)</f>
        <v>18</v>
      </c>
      <c r="DV50">
        <f>VLOOKUP($B50,'Raw Stats'!$S$3:$AH$528,5,FALSE)</f>
        <v>50</v>
      </c>
      <c r="DW50">
        <f>VLOOKUP($B50,'Raw Stats'!$S$3:$AH$528,6,FALSE)</f>
        <v>68</v>
      </c>
      <c r="DX50">
        <f>VLOOKUP($B50,'Raw Stats'!$S$3:$AH$528,7,FALSE)</f>
        <v>18</v>
      </c>
      <c r="DY50">
        <f>VLOOKUP($B50,'Raw Stats'!$S$3:$AH$528,8,FALSE)</f>
        <v>24</v>
      </c>
      <c r="DZ50">
        <f>VLOOKUP($B50,'Raw Stats'!$S$3:$AH$528,9,FALSE)</f>
        <v>52</v>
      </c>
      <c r="EA50">
        <f>VLOOKUP($B50,'Raw Stats'!$S$3:$AH$528,10,FALSE)</f>
        <v>116</v>
      </c>
      <c r="EB50">
        <f>VLOOKUP($B50,'Raw Stats'!$S$3:$AH$528,11,FALSE)+VLOOKUP($B50,'Raw Stats'!$S$3:$AH$528,12,FALSE)</f>
        <v>31</v>
      </c>
      <c r="EC50">
        <f>VLOOKUP($B50,'Raw Stats'!$S$3:$AH$528,13,FALSE)+VLOOKUP($B50,'Raw Stats'!$S$3:$AH$528,14,FALSE)</f>
        <v>0</v>
      </c>
      <c r="ED50">
        <f>VLOOKUP($B50,'Raw Stats'!$S$3:$AH$528,15,FALSE)</f>
        <v>4</v>
      </c>
      <c r="EE50">
        <f>VLOOKUP($B50,'Raw Stats'!$S$3:$AH$528,16,FALSE)</f>
        <v>152</v>
      </c>
    </row>
    <row r="51" spans="1:135" x14ac:dyDescent="0.2">
      <c r="A51">
        <v>1</v>
      </c>
      <c r="B51" t="s">
        <v>727</v>
      </c>
      <c r="C51" t="e">
        <f t="shared" si="8"/>
        <v>#N/A</v>
      </c>
      <c r="D51" t="e">
        <f t="shared" si="9"/>
        <v>#N/A</v>
      </c>
      <c r="E51" t="e">
        <f t="shared" si="10"/>
        <v>#N/A</v>
      </c>
      <c r="F51" t="e">
        <f t="shared" si="11"/>
        <v>#N/A</v>
      </c>
      <c r="G51" t="e">
        <f t="shared" si="12"/>
        <v>#N/A</v>
      </c>
      <c r="H51">
        <v>0.82</v>
      </c>
      <c r="I51" s="29">
        <f t="shared" si="5"/>
        <v>-8.0000000000000071</v>
      </c>
      <c r="J51" s="29">
        <f t="shared" si="6"/>
        <v>-8.0000000000000071</v>
      </c>
      <c r="K51" t="e">
        <f>BT51*'Value Calculations'!$D$3</f>
        <v>#N/A</v>
      </c>
      <c r="L51" t="e">
        <f>BU51*'Value Calculations'!$D$4</f>
        <v>#N/A</v>
      </c>
      <c r="M51" t="e">
        <f>BV51*'Value Calculations'!$D$5</f>
        <v>#N/A</v>
      </c>
      <c r="N51" t="e">
        <f>BW51*'Value Calculations'!$D$6</f>
        <v>#N/A</v>
      </c>
      <c r="O51" t="e">
        <f>BX51*'Value Calculations'!$D$7</f>
        <v>#N/A</v>
      </c>
      <c r="P51" t="e">
        <f>BY51*'Value Calculations'!$D$8</f>
        <v>#N/A</v>
      </c>
      <c r="Q51" t="e">
        <f>BZ51*'Value Calculations'!$D$9</f>
        <v>#N/A</v>
      </c>
      <c r="R51" t="e">
        <f>CA51*'Value Calculations'!$D$10</f>
        <v>#N/A</v>
      </c>
      <c r="S51" t="e">
        <f>CB51*'Value Calculations'!$D$11</f>
        <v>#N/A</v>
      </c>
      <c r="T51" t="e">
        <f>CC51*'Value Calculations'!$D$12</f>
        <v>#N/A</v>
      </c>
      <c r="U51" t="e">
        <f>CD51*'Value Calculations'!$D$13</f>
        <v>#N/A</v>
      </c>
      <c r="W51" t="e">
        <f>CH51*'Value Calculations'!$D$3</f>
        <v>#N/A</v>
      </c>
      <c r="X51" t="e">
        <f>CI51*'Value Calculations'!$D$4</f>
        <v>#N/A</v>
      </c>
      <c r="Y51" t="e">
        <f>CJ51*'Value Calculations'!$D$5</f>
        <v>#N/A</v>
      </c>
      <c r="Z51" t="e">
        <f>CK51*'Value Calculations'!$D$6</f>
        <v>#N/A</v>
      </c>
      <c r="AA51" t="e">
        <f>CL51*'Value Calculations'!$D$7</f>
        <v>#N/A</v>
      </c>
      <c r="AB51" t="e">
        <f>CM51*'Value Calculations'!$D$8</f>
        <v>#N/A</v>
      </c>
      <c r="AC51" t="e">
        <f>CN51*'Value Calculations'!$D$9</f>
        <v>#N/A</v>
      </c>
      <c r="AD51" t="e">
        <f>CO51*'Value Calculations'!$D$10</f>
        <v>#N/A</v>
      </c>
      <c r="AE51" t="e">
        <f>CP51*'Value Calculations'!$D$11</f>
        <v>#N/A</v>
      </c>
      <c r="AF51" t="e">
        <f>CQ51*'Value Calculations'!$D$12</f>
        <v>#N/A</v>
      </c>
      <c r="AG51" t="e">
        <f>CR51*'Value Calculations'!$D$13</f>
        <v>#N/A</v>
      </c>
      <c r="AI51" t="e">
        <f>CU51*'Value Calculations'!$D$3</f>
        <v>#N/A</v>
      </c>
      <c r="AJ51" t="e">
        <f>CV51*'Value Calculations'!$D$4</f>
        <v>#N/A</v>
      </c>
      <c r="AK51" t="e">
        <f>CW51*'Value Calculations'!$D$5</f>
        <v>#N/A</v>
      </c>
      <c r="AL51" t="e">
        <f>CX51*'Value Calculations'!$D$6</f>
        <v>#N/A</v>
      </c>
      <c r="AM51" t="e">
        <f>CY51*'Value Calculations'!$D$7</f>
        <v>#N/A</v>
      </c>
      <c r="AN51" t="e">
        <f>CZ51*'Value Calculations'!$D$8</f>
        <v>#N/A</v>
      </c>
      <c r="AO51" t="e">
        <f>DA51*'Value Calculations'!$D$9</f>
        <v>#N/A</v>
      </c>
      <c r="AP51" t="e">
        <f>DB51*'Value Calculations'!$D$10</f>
        <v>#N/A</v>
      </c>
      <c r="AQ51" t="e">
        <f>DC51*'Value Calculations'!$D$11</f>
        <v>#N/A</v>
      </c>
      <c r="AR51" t="e">
        <f>DD51*'Value Calculations'!$D$12</f>
        <v>#N/A</v>
      </c>
      <c r="AS51" t="e">
        <f>DE51*'Value Calculations'!$D$13</f>
        <v>#N/A</v>
      </c>
      <c r="AU51" t="e">
        <f>DH51*'Value Calculations'!$D$3</f>
        <v>#N/A</v>
      </c>
      <c r="AV51" t="e">
        <f>DI51*'Value Calculations'!$D$4</f>
        <v>#N/A</v>
      </c>
      <c r="AW51" t="e">
        <f>DJ51*'Value Calculations'!$D$5</f>
        <v>#N/A</v>
      </c>
      <c r="AX51" t="e">
        <f>DK51*'Value Calculations'!$D$6</f>
        <v>#N/A</v>
      </c>
      <c r="AY51" t="e">
        <f>DL51*'Value Calculations'!$D$7</f>
        <v>#N/A</v>
      </c>
      <c r="AZ51" t="e">
        <f>DM51*'Value Calculations'!$D$8</f>
        <v>#N/A</v>
      </c>
      <c r="BA51" t="e">
        <f>DN51*'Value Calculations'!$D$9</f>
        <v>#N/A</v>
      </c>
      <c r="BB51" t="e">
        <f>DO51*'Value Calculations'!$D$10</f>
        <v>#N/A</v>
      </c>
      <c r="BC51" t="e">
        <f>DP51*'Value Calculations'!$D$11</f>
        <v>#N/A</v>
      </c>
      <c r="BD51" t="e">
        <f>DQ51*'Value Calculations'!$D$12</f>
        <v>#N/A</v>
      </c>
      <c r="BE51" t="e">
        <f>DR51*'Value Calculations'!$D$13</f>
        <v>#N/A</v>
      </c>
      <c r="BG51" t="e">
        <f>DU51*'Value Calculations'!$D$3</f>
        <v>#N/A</v>
      </c>
      <c r="BH51" t="e">
        <f>DV51*'Value Calculations'!$D$4</f>
        <v>#N/A</v>
      </c>
      <c r="BI51" t="e">
        <f>DW51*'Value Calculations'!$D$5</f>
        <v>#N/A</v>
      </c>
      <c r="BJ51" t="e">
        <f>DX51*'Value Calculations'!$D$6</f>
        <v>#N/A</v>
      </c>
      <c r="BK51" t="e">
        <f>DY51*'Value Calculations'!$D$7</f>
        <v>#N/A</v>
      </c>
      <c r="BL51" t="e">
        <f>DZ51*'Value Calculations'!$D$8</f>
        <v>#N/A</v>
      </c>
      <c r="BM51" t="e">
        <f>EA51*'Value Calculations'!$D$9</f>
        <v>#N/A</v>
      </c>
      <c r="BN51" t="e">
        <f>EB51*'Value Calculations'!$D$10</f>
        <v>#N/A</v>
      </c>
      <c r="BO51" t="e">
        <f>EC51*'Value Calculations'!$D$11</f>
        <v>#N/A</v>
      </c>
      <c r="BP51" t="e">
        <f>ED51*'Value Calculations'!$D$12</f>
        <v>#N/A</v>
      </c>
      <c r="BQ51" t="e">
        <f>EE51*'Value Calculations'!$D$13</f>
        <v>#N/A</v>
      </c>
      <c r="BS51" t="e">
        <f>VLOOKUP($B51,'Raw Stats'!$CM$3:$DC$528,3,FALSE)</f>
        <v>#N/A</v>
      </c>
      <c r="BT51" t="e">
        <f>VLOOKUP($B51,'Raw Stats'!$CM$3:$DC$528,4,FALSE)</f>
        <v>#N/A</v>
      </c>
      <c r="BU51" t="e">
        <f>VLOOKUP($B51,'Raw Stats'!$CM$3:$DC$528,5,FALSE)</f>
        <v>#N/A</v>
      </c>
      <c r="BV51" t="e">
        <f>VLOOKUP($B51,'Raw Stats'!$CM$3:$DC$528,6,FALSE)</f>
        <v>#N/A</v>
      </c>
      <c r="BW51" t="e">
        <f>VLOOKUP($B51,'Raw Stats'!$CM$3:$DC$528,7,FALSE)</f>
        <v>#N/A</v>
      </c>
      <c r="BX51" t="e">
        <f>VLOOKUP($B51,'Raw Stats'!$CM$3:$DC$528,8,FALSE)</f>
        <v>#N/A</v>
      </c>
      <c r="BY51" t="e">
        <f>VLOOKUP($B51,'Raw Stats'!$CM$3:$DC$528,9,FALSE)</f>
        <v>#N/A</v>
      </c>
      <c r="BZ51" t="e">
        <f>VLOOKUP($B51,'Raw Stats'!$CM$3:$DC$528,10,FALSE)</f>
        <v>#N/A</v>
      </c>
      <c r="CA51" t="e">
        <f>VLOOKUP($B51,'Raw Stats'!$CM$3:$DC$528,11,FALSE)+VLOOKUP($B51,'Raw Stats'!$CM$3:$DC$528,12,FALSE)</f>
        <v>#N/A</v>
      </c>
      <c r="CB51" t="e">
        <f>VLOOKUP($B51,'Raw Stats'!$CM$3:$DC$528,13,FALSE)+VLOOKUP($B51,'Raw Stats'!$CM$3:$DC$528,14,FALSE)</f>
        <v>#N/A</v>
      </c>
      <c r="CC51" t="e">
        <f>VLOOKUP($B51,'Raw Stats'!$CM$3:$DC$528,15,FALSE)</f>
        <v>#N/A</v>
      </c>
      <c r="CD51" t="e">
        <f>VLOOKUP($B51,'Raw Stats'!$CM$3:$DC$528,16,FALSE)</f>
        <v>#N/A</v>
      </c>
      <c r="CF51" s="29">
        <f t="shared" si="7"/>
        <v>-8.0000000000000071E-2</v>
      </c>
      <c r="CG51" t="e">
        <f>VLOOKUP($B51,'Raw Stats'!$BU$3:$CJ$528,3,FALSE)</f>
        <v>#N/A</v>
      </c>
      <c r="CH51" t="e">
        <f>VLOOKUP($B51,'Raw Stats'!$BU$3:$CJ$528,4,FALSE)</f>
        <v>#N/A</v>
      </c>
      <c r="CI51" t="e">
        <f>VLOOKUP($B51,'Raw Stats'!$BU$3:$CJ$5288,5,FALSE)</f>
        <v>#N/A</v>
      </c>
      <c r="CJ51" t="e">
        <f>VLOOKUP($B51,'Raw Stats'!$BU$3:$CJ$528,6,FALSE)</f>
        <v>#N/A</v>
      </c>
      <c r="CK51" t="e">
        <f>VLOOKUP($B51,'Raw Stats'!$BU$3:$CJ$528,7,FALSE)</f>
        <v>#N/A</v>
      </c>
      <c r="CL51" t="e">
        <f>VLOOKUP($B51,'Raw Stats'!$BU$3:$CJ$528,8,FALSE)</f>
        <v>#N/A</v>
      </c>
      <c r="CM51" t="e">
        <f>VLOOKUP($B51,'Raw Stats'!$BU$3:$CJ$528,9,FALSE)</f>
        <v>#N/A</v>
      </c>
      <c r="CN51" t="e">
        <f>VLOOKUP($B51,'Raw Stats'!$BU$3:$CJ$528,10,FALSE)</f>
        <v>#N/A</v>
      </c>
      <c r="CO51" t="e">
        <f>VLOOKUP($B51,'Raw Stats'!$BU$3:$CJ$528,11,FALSE)+VLOOKUP($B51,'Raw Stats'!$BU$3:$CJ$528,12,FALSE)</f>
        <v>#N/A</v>
      </c>
      <c r="CP51" t="e">
        <f>VLOOKUP($B51,'Raw Stats'!$BU$3:$CJ$528,13,FALSE)+VLOOKUP($B51,'Raw Stats'!$BU$3:$CJ$528,14,FALSE)</f>
        <v>#N/A</v>
      </c>
      <c r="CQ51" t="e">
        <f>VLOOKUP($B51,'Raw Stats'!$BU$3:$CJ$528,15,FALSE)</f>
        <v>#N/A</v>
      </c>
      <c r="CR51" t="e">
        <f>VLOOKUP($B51,'Raw Stats'!$BU$3:$CJ$528,16,FALSE)</f>
        <v>#N/A</v>
      </c>
      <c r="CT51" t="e">
        <f>VLOOKUP($B51,'Raw Stats'!$BC$3:$BR$528,3,FALSE)</f>
        <v>#N/A</v>
      </c>
      <c r="CU51" t="e">
        <f>VLOOKUP($B51,'Raw Stats'!$BC$3:$BR$528,4,FALSE)</f>
        <v>#N/A</v>
      </c>
      <c r="CV51" t="e">
        <f>VLOOKUP($B51,'Raw Stats'!$BC$3:$BR$5288,5,FALSE)</f>
        <v>#N/A</v>
      </c>
      <c r="CW51" t="e">
        <f>VLOOKUP($B51,'Raw Stats'!$BC$3:$BR$52888,6,FALSE)</f>
        <v>#N/A</v>
      </c>
      <c r="CX51" t="e">
        <f>VLOOKUP($B51,'Raw Stats'!$BC$3:$BR$5288,7,FALSE)</f>
        <v>#N/A</v>
      </c>
      <c r="CY51" t="e">
        <f>VLOOKUP($B51,'Raw Stats'!$BC$3:$BR$5288,8,FALSE)</f>
        <v>#N/A</v>
      </c>
      <c r="CZ51" t="e">
        <f>VLOOKUP($B51,'Raw Stats'!$BC$3:$BR$5288,9,FALSE)</f>
        <v>#N/A</v>
      </c>
      <c r="DA51" t="e">
        <f>VLOOKUP($B51,'Raw Stats'!$BC$3:$BR$5288,10,FALSE)</f>
        <v>#N/A</v>
      </c>
      <c r="DB51" t="e">
        <f>VLOOKUP($B51,'Raw Stats'!$BC$3:$BR$5288,11,FALSE)+VLOOKUP($B51,'Raw Stats'!$BC$3:$BR$5288,12,FALSE)</f>
        <v>#N/A</v>
      </c>
      <c r="DC51" t="e">
        <f>VLOOKUP($B51,'Raw Stats'!$BC$3:$BR$5288,13,FALSE)+VLOOKUP($B51,'Raw Stats'!$BC$3:$BR$5288,14,FALSE)</f>
        <v>#N/A</v>
      </c>
      <c r="DD51" t="e">
        <f>VLOOKUP($B51,'Raw Stats'!$BC$3:$BR$5288,15,FALSE)</f>
        <v>#N/A</v>
      </c>
      <c r="DE51" t="e">
        <f>VLOOKUP($B51,'Raw Stats'!$BC$3:$BR$5288,16,FALSE)</f>
        <v>#N/A</v>
      </c>
      <c r="DG51" t="e">
        <f>VLOOKUP($B51,'Raw Stats'!$AK$3:$AZ$528,3,FALSE)</f>
        <v>#N/A</v>
      </c>
      <c r="DH51" t="e">
        <f>VLOOKUP($B51,'Raw Stats'!$AK$3:$AZ$528,4,FALSE)</f>
        <v>#N/A</v>
      </c>
      <c r="DI51" t="e">
        <f>VLOOKUP($B51,'Raw Stats'!$AK$3:$AZ$528,5,FALSE)</f>
        <v>#N/A</v>
      </c>
      <c r="DJ51" t="e">
        <f>VLOOKUP($B51,'Raw Stats'!$AK$3:$AZ$528,6,FALSE)</f>
        <v>#N/A</v>
      </c>
      <c r="DK51" t="e">
        <f>VLOOKUP($B51,'Raw Stats'!$AK$3:$AZ$528,7,FALSE)</f>
        <v>#N/A</v>
      </c>
      <c r="DL51" t="e">
        <f>VLOOKUP($B51,'Raw Stats'!$AK$3:$AZ$528,8,FALSE)</f>
        <v>#N/A</v>
      </c>
      <c r="DM51" t="e">
        <f>VLOOKUP($B51,'Raw Stats'!$AK$3:$AZ$528,9,FALSE)</f>
        <v>#N/A</v>
      </c>
      <c r="DN51" t="e">
        <f>VLOOKUP($B51,'Raw Stats'!$AK$3:$AZ$528,10,FALSE)</f>
        <v>#N/A</v>
      </c>
      <c r="DO51" t="e">
        <f>VLOOKUP($B51,'Raw Stats'!$AK$3:$AZ$528,11,FALSE)+VLOOKUP($B51,'Raw Stats'!$AK$3:$AZ$528,12,FALSE)</f>
        <v>#N/A</v>
      </c>
      <c r="DP51" t="e">
        <f>VLOOKUP($B51,'Raw Stats'!$AK$3:$AZ$528,13,FALSE)+VLOOKUP($B51,'Raw Stats'!$AK$3:$AZ$528,14,FALSE)</f>
        <v>#N/A</v>
      </c>
      <c r="DQ51" t="e">
        <f>VLOOKUP($B51,'Raw Stats'!$AK$3:$AZ$528,15,FALSE)</f>
        <v>#N/A</v>
      </c>
      <c r="DR51" t="e">
        <f>VLOOKUP($B51,'Raw Stats'!$AK$3:$AZ$528,16,FALSE)</f>
        <v>#N/A</v>
      </c>
      <c r="DT51" t="e">
        <f>VLOOKUP($B51,'Raw Stats'!$S$3:$AH$528,3,FALSE)</f>
        <v>#N/A</v>
      </c>
      <c r="DU51" t="e">
        <f>VLOOKUP($B51,'Raw Stats'!$S$3:$AH$528,4,FALSE)</f>
        <v>#N/A</v>
      </c>
      <c r="DV51" t="e">
        <f>VLOOKUP($B51,'Raw Stats'!$S$3:$AH$528,5,FALSE)</f>
        <v>#N/A</v>
      </c>
      <c r="DW51" t="e">
        <f>VLOOKUP($B51,'Raw Stats'!$S$3:$AH$528,6,FALSE)</f>
        <v>#N/A</v>
      </c>
      <c r="DX51" t="e">
        <f>VLOOKUP($B51,'Raw Stats'!$S$3:$AH$528,7,FALSE)</f>
        <v>#N/A</v>
      </c>
      <c r="DY51" t="e">
        <f>VLOOKUP($B51,'Raw Stats'!$S$3:$AH$528,8,FALSE)</f>
        <v>#N/A</v>
      </c>
      <c r="DZ51" t="e">
        <f>VLOOKUP($B51,'Raw Stats'!$S$3:$AH$528,9,FALSE)</f>
        <v>#N/A</v>
      </c>
      <c r="EA51" t="e">
        <f>VLOOKUP($B51,'Raw Stats'!$S$3:$AH$528,10,FALSE)</f>
        <v>#N/A</v>
      </c>
      <c r="EB51" t="e">
        <f>VLOOKUP($B51,'Raw Stats'!$S$3:$AH$528,11,FALSE)+VLOOKUP($B51,'Raw Stats'!$S$3:$AH$528,12,FALSE)</f>
        <v>#N/A</v>
      </c>
      <c r="EC51" t="e">
        <f>VLOOKUP($B51,'Raw Stats'!$S$3:$AH$528,13,FALSE)+VLOOKUP($B51,'Raw Stats'!$S$3:$AH$528,14,FALSE)</f>
        <v>#N/A</v>
      </c>
      <c r="ED51" t="e">
        <f>VLOOKUP($B51,'Raw Stats'!$S$3:$AH$528,15,FALSE)</f>
        <v>#N/A</v>
      </c>
      <c r="EE51" t="e">
        <f>VLOOKUP($B51,'Raw Stats'!$S$3:$AH$528,16,FALSE)</f>
        <v>#N/A</v>
      </c>
    </row>
    <row r="52" spans="1:135" x14ac:dyDescent="0.2">
      <c r="A52">
        <v>1</v>
      </c>
      <c r="B52" t="s">
        <v>728</v>
      </c>
      <c r="C52">
        <f t="shared" si="8"/>
        <v>1.1149561663098795</v>
      </c>
      <c r="D52">
        <f t="shared" si="9"/>
        <v>0.77862081413268736</v>
      </c>
      <c r="E52">
        <f t="shared" si="10"/>
        <v>0.91116207298608887</v>
      </c>
      <c r="F52">
        <f t="shared" si="11"/>
        <v>0.94713115719542906</v>
      </c>
      <c r="G52">
        <f t="shared" si="12"/>
        <v>0.907563909230375</v>
      </c>
      <c r="H52">
        <v>0.8</v>
      </c>
      <c r="I52" s="29">
        <f t="shared" si="5"/>
        <v>-9.9999999999999982</v>
      </c>
      <c r="J52" s="29">
        <f t="shared" si="6"/>
        <v>-9.9999999999999982</v>
      </c>
      <c r="K52">
        <f>BT52*'Value Calculations'!$D$3</f>
        <v>6.1160314293905689</v>
      </c>
      <c r="L52">
        <f>BU52*'Value Calculations'!$D$4</f>
        <v>13.350120865830647</v>
      </c>
      <c r="M52">
        <f>BV52*'Value Calculations'!$D$5</f>
        <v>14.858933882963607</v>
      </c>
      <c r="N52">
        <f>BW52*'Value Calculations'!$D$6</f>
        <v>0.75038959151617712</v>
      </c>
      <c r="O52">
        <f>BX52*'Value Calculations'!$D$7</f>
        <v>2.9880858198561553</v>
      </c>
      <c r="P52">
        <f>BY52*'Value Calculations'!$D$8</f>
        <v>6.7577966155147404</v>
      </c>
      <c r="Q52">
        <f>BZ52*'Value Calculations'!$D$9</f>
        <v>23.175261350103078</v>
      </c>
      <c r="R52">
        <f>CA52*'Value Calculations'!$D$10</f>
        <v>7.6716459556002992</v>
      </c>
      <c r="S52">
        <f>CB52*'Value Calculations'!$D$11</f>
        <v>0</v>
      </c>
      <c r="T52">
        <f>CC52*'Value Calculations'!$D$12</f>
        <v>1.6277654791788281</v>
      </c>
      <c r="U52">
        <f>CD52*'Value Calculations'!$D$13</f>
        <v>11.900462314836268</v>
      </c>
      <c r="W52">
        <f>CH52*'Value Calculations'!$D$3</f>
        <v>1.6309417145041516</v>
      </c>
      <c r="X52">
        <f>CI52*'Value Calculations'!$D$4</f>
        <v>5.5354159687590485</v>
      </c>
      <c r="Y52">
        <f>CJ52*'Value Calculations'!$D$5</f>
        <v>5.5721002061113527</v>
      </c>
      <c r="Z52">
        <f>CK52*'Value Calculations'!$D$6</f>
        <v>-1.8759739787904428</v>
      </c>
      <c r="AA52">
        <f>CL52*'Value Calculations'!$D$7</f>
        <v>1.5819277869826704</v>
      </c>
      <c r="AB52">
        <f>CM52*'Value Calculations'!$D$8</f>
        <v>4.4572701081054671</v>
      </c>
      <c r="AC52">
        <f>CN52*'Value Calculations'!$D$9</f>
        <v>9.4464380503137555</v>
      </c>
      <c r="AD52">
        <f>CO52*'Value Calculations'!$D$10</f>
        <v>1.4612658963048188</v>
      </c>
      <c r="AE52">
        <f>CP52*'Value Calculations'!$D$11</f>
        <v>0.9907141480249374</v>
      </c>
      <c r="AF52">
        <f>CQ52*'Value Calculations'!$D$12</f>
        <v>0</v>
      </c>
      <c r="AG52">
        <f>CR52*'Value Calculations'!$D$13</f>
        <v>7.0164575497878579</v>
      </c>
      <c r="AI52">
        <f>CU52*'Value Calculations'!$D$3</f>
        <v>2.4464125717562273</v>
      </c>
      <c r="AJ52">
        <f>CV52*'Value Calculations'!$D$4</f>
        <v>5.2098032647143988</v>
      </c>
      <c r="AK52">
        <f>CW52*'Value Calculations'!$D$5</f>
        <v>5.8374383111642736</v>
      </c>
      <c r="AL52">
        <f>CX52*'Value Calculations'!$D$6</f>
        <v>-1.1255843872742657</v>
      </c>
      <c r="AM52">
        <f>CY52*'Value Calculations'!$D$7</f>
        <v>1.0546185246551136</v>
      </c>
      <c r="AN52">
        <f>CZ52*'Value Calculations'!$D$8</f>
        <v>2.8756581342615917</v>
      </c>
      <c r="AO52">
        <f>DA52*'Value Calculations'!$D$9</f>
        <v>12.595250733751673</v>
      </c>
      <c r="AP52">
        <f>DB52*'Value Calculations'!$D$10</f>
        <v>4.7491141629906615</v>
      </c>
      <c r="AQ52">
        <f>DC52*'Value Calculations'!$D$11</f>
        <v>0.9907141480249374</v>
      </c>
      <c r="AR52">
        <f>DD52*'Value Calculations'!$D$12</f>
        <v>0.81388273958941404</v>
      </c>
      <c r="AS52">
        <f>DE52*'Value Calculations'!$D$13</f>
        <v>6.4661471537260651</v>
      </c>
      <c r="AU52">
        <f>DH52*'Value Calculations'!$D$3</f>
        <v>4.4850897148864171</v>
      </c>
      <c r="AV52">
        <f>DI52*'Value Calculations'!$D$4</f>
        <v>11.396444641562747</v>
      </c>
      <c r="AW52">
        <f>DJ52*'Value Calculations'!$D$5</f>
        <v>12.205552832434391</v>
      </c>
      <c r="AX52">
        <f>DK52*'Value Calculations'!$D$6</f>
        <v>-1.0005194553549028</v>
      </c>
      <c r="AY52">
        <f>DL52*'Value Calculations'!$D$7</f>
        <v>4.0427043445112689</v>
      </c>
      <c r="AZ52">
        <f>DM52*'Value Calculations'!$D$8</f>
        <v>8.1237342292889956</v>
      </c>
      <c r="BA52">
        <f>DN52*'Value Calculations'!$D$9</f>
        <v>16.625730968552208</v>
      </c>
      <c r="BB52">
        <f>DO52*'Value Calculations'!$D$10</f>
        <v>7.3063294815240942</v>
      </c>
      <c r="BC52">
        <f>DP52*'Value Calculations'!$D$11</f>
        <v>0</v>
      </c>
      <c r="BD52">
        <f>DQ52*'Value Calculations'!$D$12</f>
        <v>2.441648218768242</v>
      </c>
      <c r="BE52">
        <f>DR52*'Value Calculations'!$D$13</f>
        <v>12.038039913851717</v>
      </c>
      <c r="BG52">
        <f>DU52*'Value Calculations'!$D$3</f>
        <v>4.0773542862603787</v>
      </c>
      <c r="BH52">
        <f>DV52*'Value Calculations'!$D$4</f>
        <v>9.7683811213394982</v>
      </c>
      <c r="BI52">
        <f>DW52*'Value Calculations'!$D$5</f>
        <v>10.613524202116862</v>
      </c>
      <c r="BJ52">
        <f>DX52*'Value Calculations'!$D$6</f>
        <v>-2.376233706467894</v>
      </c>
      <c r="BK52">
        <f>DY52*'Value Calculations'!$D$7</f>
        <v>3.4275102051291193</v>
      </c>
      <c r="BL52">
        <f>DZ52*'Value Calculations'!$D$8</f>
        <v>6.8296880688712802</v>
      </c>
      <c r="BM52">
        <f>EA52*'Value Calculations'!$D$9</f>
        <v>15.870015924527108</v>
      </c>
      <c r="BN52">
        <f>EB52*'Value Calculations'!$D$10</f>
        <v>8.0369624296765032</v>
      </c>
      <c r="BO52">
        <f>EC52*'Value Calculations'!$D$11</f>
        <v>0</v>
      </c>
      <c r="BP52">
        <f>ED52*'Value Calculations'!$D$12</f>
        <v>0.81388273958941404</v>
      </c>
      <c r="BQ52">
        <f>EE52*'Value Calculations'!$D$13</f>
        <v>11.006207921235855</v>
      </c>
      <c r="BS52">
        <f>VLOOKUP($B52,'Raw Stats'!$CM$3:$DC$528,3,FALSE)</f>
        <v>80</v>
      </c>
      <c r="BT52">
        <f>VLOOKUP($B52,'Raw Stats'!$CM$3:$DC$528,4,FALSE)</f>
        <v>15</v>
      </c>
      <c r="BU52">
        <f>VLOOKUP($B52,'Raw Stats'!$CM$3:$DC$528,5,FALSE)</f>
        <v>41</v>
      </c>
      <c r="BV52">
        <f>VLOOKUP($B52,'Raw Stats'!$CM$3:$DC$528,6,FALSE)</f>
        <v>56</v>
      </c>
      <c r="BW52">
        <f>VLOOKUP($B52,'Raw Stats'!$CM$3:$DC$528,7,FALSE)</f>
        <v>6</v>
      </c>
      <c r="BX52">
        <f>VLOOKUP($B52,'Raw Stats'!$CM$3:$DC$528,8,FALSE)</f>
        <v>34</v>
      </c>
      <c r="BY52">
        <f>VLOOKUP($B52,'Raw Stats'!$CM$3:$DC$528,9,FALSE)</f>
        <v>94</v>
      </c>
      <c r="BZ52">
        <f>VLOOKUP($B52,'Raw Stats'!$CM$3:$DC$528,10,FALSE)</f>
        <v>184</v>
      </c>
      <c r="CA52">
        <f>VLOOKUP($B52,'Raw Stats'!$CM$3:$DC$528,11,FALSE)+VLOOKUP($B52,'Raw Stats'!$CM$3:$DC$528,12,FALSE)</f>
        <v>21</v>
      </c>
      <c r="CB52">
        <f>VLOOKUP($B52,'Raw Stats'!$CM$3:$DC$528,13,FALSE)+VLOOKUP($B52,'Raw Stats'!$CM$3:$DC$528,14,FALSE)</f>
        <v>0</v>
      </c>
      <c r="CC52">
        <f>VLOOKUP($B52,'Raw Stats'!$CM$3:$DC$528,15,FALSE)</f>
        <v>2</v>
      </c>
      <c r="CD52">
        <f>VLOOKUP($B52,'Raw Stats'!$CM$3:$DC$528,16,FALSE)</f>
        <v>173</v>
      </c>
      <c r="CF52" s="29">
        <f t="shared" si="7"/>
        <v>-9.9999999999999978E-2</v>
      </c>
      <c r="CG52">
        <f>VLOOKUP($B52,'Raw Stats'!$BU$3:$CJ$528,3,FALSE)</f>
        <v>46</v>
      </c>
      <c r="CH52">
        <f>VLOOKUP($B52,'Raw Stats'!$BU$3:$CJ$528,4,FALSE)</f>
        <v>4</v>
      </c>
      <c r="CI52">
        <f>VLOOKUP($B52,'Raw Stats'!$BU$3:$CJ$5288,5,FALSE)</f>
        <v>17</v>
      </c>
      <c r="CJ52">
        <f>VLOOKUP($B52,'Raw Stats'!$BU$3:$CJ$528,6,FALSE)</f>
        <v>21</v>
      </c>
      <c r="CK52">
        <f>VLOOKUP($B52,'Raw Stats'!$BU$3:$CJ$528,7,FALSE)</f>
        <v>-15</v>
      </c>
      <c r="CL52">
        <f>VLOOKUP($B52,'Raw Stats'!$BU$3:$CJ$528,8,FALSE)</f>
        <v>18</v>
      </c>
      <c r="CM52">
        <f>VLOOKUP($B52,'Raw Stats'!$BU$3:$CJ$528,9,FALSE)</f>
        <v>62</v>
      </c>
      <c r="CN52">
        <f>VLOOKUP($B52,'Raw Stats'!$BU$3:$CJ$528,10,FALSE)</f>
        <v>75</v>
      </c>
      <c r="CO52">
        <f>VLOOKUP($B52,'Raw Stats'!$BU$3:$CJ$528,11,FALSE)+VLOOKUP($B52,'Raw Stats'!$BU$3:$CJ$528,12,FALSE)</f>
        <v>4</v>
      </c>
      <c r="CP52">
        <f>VLOOKUP($B52,'Raw Stats'!$BU$3:$CJ$528,13,FALSE)+VLOOKUP($B52,'Raw Stats'!$BU$3:$CJ$528,14,FALSE)</f>
        <v>1</v>
      </c>
      <c r="CQ52">
        <f>VLOOKUP($B52,'Raw Stats'!$BU$3:$CJ$528,15,FALSE)</f>
        <v>0</v>
      </c>
      <c r="CR52">
        <f>VLOOKUP($B52,'Raw Stats'!$BU$3:$CJ$528,16,FALSE)</f>
        <v>102</v>
      </c>
      <c r="CT52">
        <f>VLOOKUP($B52,'Raw Stats'!$BC$3:$BR$528,3,FALSE)</f>
        <v>46</v>
      </c>
      <c r="CU52">
        <f>VLOOKUP($B52,'Raw Stats'!$BC$3:$BR$528,4,FALSE)</f>
        <v>6</v>
      </c>
      <c r="CV52">
        <f>VLOOKUP($B52,'Raw Stats'!$BC$3:$BR$5288,5,FALSE)</f>
        <v>16</v>
      </c>
      <c r="CW52">
        <f>VLOOKUP($B52,'Raw Stats'!$BC$3:$BR$52888,6,FALSE)</f>
        <v>22</v>
      </c>
      <c r="CX52">
        <f>VLOOKUP($B52,'Raw Stats'!$BC$3:$BR$5288,7,FALSE)</f>
        <v>-9</v>
      </c>
      <c r="CY52">
        <f>VLOOKUP($B52,'Raw Stats'!$BC$3:$BR$5288,8,FALSE)</f>
        <v>12</v>
      </c>
      <c r="CZ52">
        <f>VLOOKUP($B52,'Raw Stats'!$BC$3:$BR$5288,9,FALSE)</f>
        <v>40</v>
      </c>
      <c r="DA52">
        <f>VLOOKUP($B52,'Raw Stats'!$BC$3:$BR$5288,10,FALSE)</f>
        <v>100</v>
      </c>
      <c r="DB52">
        <f>VLOOKUP($B52,'Raw Stats'!$BC$3:$BR$5288,11,FALSE)+VLOOKUP($B52,'Raw Stats'!$BC$3:$BR$5288,12,FALSE)</f>
        <v>13</v>
      </c>
      <c r="DC52">
        <f>VLOOKUP($B52,'Raw Stats'!$BC$3:$BR$5288,13,FALSE)+VLOOKUP($B52,'Raw Stats'!$BC$3:$BR$5288,14,FALSE)</f>
        <v>1</v>
      </c>
      <c r="DD52">
        <f>VLOOKUP($B52,'Raw Stats'!$BC$3:$BR$5288,15,FALSE)</f>
        <v>1</v>
      </c>
      <c r="DE52">
        <f>VLOOKUP($B52,'Raw Stats'!$BC$3:$BR$5288,16,FALSE)</f>
        <v>94</v>
      </c>
      <c r="DG52">
        <f>VLOOKUP($B52,'Raw Stats'!$AK$3:$AZ$528,3,FALSE)</f>
        <v>82</v>
      </c>
      <c r="DH52">
        <f>VLOOKUP($B52,'Raw Stats'!$AK$3:$AZ$528,4,FALSE)</f>
        <v>11</v>
      </c>
      <c r="DI52">
        <f>VLOOKUP($B52,'Raw Stats'!$AK$3:$AZ$528,5,FALSE)</f>
        <v>35</v>
      </c>
      <c r="DJ52">
        <f>VLOOKUP($B52,'Raw Stats'!$AK$3:$AZ$528,6,FALSE)</f>
        <v>46</v>
      </c>
      <c r="DK52">
        <f>VLOOKUP($B52,'Raw Stats'!$AK$3:$AZ$528,7,FALSE)</f>
        <v>-8</v>
      </c>
      <c r="DL52">
        <f>VLOOKUP($B52,'Raw Stats'!$AK$3:$AZ$528,8,FALSE)</f>
        <v>46</v>
      </c>
      <c r="DM52">
        <f>VLOOKUP($B52,'Raw Stats'!$AK$3:$AZ$528,9,FALSE)</f>
        <v>113</v>
      </c>
      <c r="DN52">
        <f>VLOOKUP($B52,'Raw Stats'!$AK$3:$AZ$528,10,FALSE)</f>
        <v>132</v>
      </c>
      <c r="DO52">
        <f>VLOOKUP($B52,'Raw Stats'!$AK$3:$AZ$528,11,FALSE)+VLOOKUP($B52,'Raw Stats'!$AK$3:$AZ$528,12,FALSE)</f>
        <v>20</v>
      </c>
      <c r="DP52">
        <f>VLOOKUP($B52,'Raw Stats'!$AK$3:$AZ$528,13,FALSE)+VLOOKUP($B52,'Raw Stats'!$AK$3:$AZ$528,14,FALSE)</f>
        <v>0</v>
      </c>
      <c r="DQ52">
        <f>VLOOKUP($B52,'Raw Stats'!$AK$3:$AZ$528,15,FALSE)</f>
        <v>3</v>
      </c>
      <c r="DR52">
        <f>VLOOKUP($B52,'Raw Stats'!$AK$3:$AZ$528,16,FALSE)</f>
        <v>175</v>
      </c>
      <c r="DT52">
        <f>VLOOKUP($B52,'Raw Stats'!$S$3:$AH$528,3,FALSE)</f>
        <v>75</v>
      </c>
      <c r="DU52">
        <f>VLOOKUP($B52,'Raw Stats'!$S$3:$AH$528,4,FALSE)</f>
        <v>10</v>
      </c>
      <c r="DV52">
        <f>VLOOKUP($B52,'Raw Stats'!$S$3:$AH$528,5,FALSE)</f>
        <v>30</v>
      </c>
      <c r="DW52">
        <f>VLOOKUP($B52,'Raw Stats'!$S$3:$AH$528,6,FALSE)</f>
        <v>40</v>
      </c>
      <c r="DX52">
        <f>VLOOKUP($B52,'Raw Stats'!$S$3:$AH$528,7,FALSE)</f>
        <v>-19</v>
      </c>
      <c r="DY52">
        <f>VLOOKUP($B52,'Raw Stats'!$S$3:$AH$528,8,FALSE)</f>
        <v>39</v>
      </c>
      <c r="DZ52">
        <f>VLOOKUP($B52,'Raw Stats'!$S$3:$AH$528,9,FALSE)</f>
        <v>95</v>
      </c>
      <c r="EA52">
        <f>VLOOKUP($B52,'Raw Stats'!$S$3:$AH$528,10,FALSE)</f>
        <v>126</v>
      </c>
      <c r="EB52">
        <f>VLOOKUP($B52,'Raw Stats'!$S$3:$AH$528,11,FALSE)+VLOOKUP($B52,'Raw Stats'!$S$3:$AH$528,12,FALSE)</f>
        <v>22</v>
      </c>
      <c r="EC52">
        <f>VLOOKUP($B52,'Raw Stats'!$S$3:$AH$528,13,FALSE)+VLOOKUP($B52,'Raw Stats'!$S$3:$AH$528,14,FALSE)</f>
        <v>0</v>
      </c>
      <c r="ED52">
        <f>VLOOKUP($B52,'Raw Stats'!$S$3:$AH$528,15,FALSE)</f>
        <v>1</v>
      </c>
      <c r="EE52">
        <f>VLOOKUP($B52,'Raw Stats'!$S$3:$AH$528,16,FALSE)</f>
        <v>160</v>
      </c>
    </row>
    <row r="53" spans="1:135" x14ac:dyDescent="0.2">
      <c r="A53">
        <v>1</v>
      </c>
      <c r="B53" t="s">
        <v>729</v>
      </c>
      <c r="C53">
        <f t="shared" si="8"/>
        <v>0.68477172973009037</v>
      </c>
      <c r="D53">
        <f t="shared" si="9"/>
        <v>0.84782758733274155</v>
      </c>
      <c r="E53">
        <f t="shared" si="10"/>
        <v>0.69963070493139135</v>
      </c>
      <c r="F53" t="e">
        <f t="shared" si="11"/>
        <v>#N/A</v>
      </c>
      <c r="G53" t="e">
        <f t="shared" si="12"/>
        <v>#N/A</v>
      </c>
      <c r="H53">
        <v>0.8</v>
      </c>
      <c r="I53" s="29">
        <f t="shared" si="5"/>
        <v>-9.9999999999999982</v>
      </c>
      <c r="J53" s="29">
        <f t="shared" si="6"/>
        <v>-9.9999999999999982</v>
      </c>
      <c r="K53">
        <f>BT53*'Value Calculations'!$D$3</f>
        <v>1.2232062858781136</v>
      </c>
      <c r="L53">
        <f>BU53*'Value Calculations'!$D$4</f>
        <v>3.5817397444911494</v>
      </c>
      <c r="M53">
        <f>BV53*'Value Calculations'!$D$5</f>
        <v>3.7147334707409017</v>
      </c>
      <c r="N53">
        <f>BW53*'Value Calculations'!$D$6</f>
        <v>0.62532465959681427</v>
      </c>
      <c r="O53">
        <f>BX53*'Value Calculations'!$D$7</f>
        <v>5.1852077462209749</v>
      </c>
      <c r="P53">
        <f>BY53*'Value Calculations'!$D$8</f>
        <v>14.665856484734118</v>
      </c>
      <c r="Q53">
        <f>BZ53*'Value Calculations'!$D$9</f>
        <v>14.61049085115194</v>
      </c>
      <c r="R53">
        <f>CA53*'Value Calculations'!$D$10</f>
        <v>0</v>
      </c>
      <c r="S53">
        <f>CB53*'Value Calculations'!$D$11</f>
        <v>0</v>
      </c>
      <c r="T53">
        <f>CC53*'Value Calculations'!$D$12</f>
        <v>0</v>
      </c>
      <c r="U53">
        <f>CD53*'Value Calculations'!$D$13</f>
        <v>2.9579183788321362</v>
      </c>
      <c r="W53">
        <f>CH53*'Value Calculations'!$D$3</f>
        <v>1.2232062858781136</v>
      </c>
      <c r="X53">
        <f>CI53*'Value Calculations'!$D$4</f>
        <v>4.5585778566250994</v>
      </c>
      <c r="Y53">
        <f>CJ53*'Value Calculations'!$D$5</f>
        <v>4.5107477858996665</v>
      </c>
      <c r="Z53">
        <f>CK53*'Value Calculations'!$D$6</f>
        <v>-0.12506493191936285</v>
      </c>
      <c r="AA53">
        <f>CL53*'Value Calculations'!$D$7</f>
        <v>5.1852077462209749</v>
      </c>
      <c r="AB53">
        <f>CM53*'Value Calculations'!$D$8</f>
        <v>13.58748468438602</v>
      </c>
      <c r="AC53">
        <f>CN53*'Value Calculations'!$D$9</f>
        <v>15.995968431864625</v>
      </c>
      <c r="AD53">
        <f>CO53*'Value Calculations'!$D$10</f>
        <v>1.0959494222286141</v>
      </c>
      <c r="AE53">
        <f>CP53*'Value Calculations'!$D$11</f>
        <v>0</v>
      </c>
      <c r="AF53">
        <f>CQ53*'Value Calculations'!$D$12</f>
        <v>0</v>
      </c>
      <c r="AG53">
        <f>CR53*'Value Calculations'!$D$13</f>
        <v>3.9897503714479976</v>
      </c>
      <c r="AI53">
        <f>CU53*'Value Calculations'!$D$3</f>
        <v>1.2232062858781136</v>
      </c>
      <c r="AJ53">
        <f>CV53*'Value Calculations'!$D$4</f>
        <v>2.9305143364018491</v>
      </c>
      <c r="AK53">
        <f>CW53*'Value Calculations'!$D$5</f>
        <v>3.1840572606350586</v>
      </c>
      <c r="AL53">
        <f>CX53*'Value Calculations'!$D$6</f>
        <v>0.25012986383872571</v>
      </c>
      <c r="AM53">
        <f>CY53*'Value Calculations'!$D$7</f>
        <v>2.9002009428015625</v>
      </c>
      <c r="AN53">
        <f>CZ53*'Value Calculations'!$D$8</f>
        <v>7.9080598692193771</v>
      </c>
      <c r="AO53">
        <f>DA53*'Value Calculations'!$D$9</f>
        <v>5.9197678448632862</v>
      </c>
      <c r="AP53">
        <f>DB53*'Value Calculations'!$D$10</f>
        <v>0</v>
      </c>
      <c r="AQ53">
        <f>DC53*'Value Calculations'!$D$11</f>
        <v>0</v>
      </c>
      <c r="AR53">
        <f>DD53*'Value Calculations'!$D$12</f>
        <v>0</v>
      </c>
      <c r="AS53">
        <f>DE53*'Value Calculations'!$D$13</f>
        <v>2.2700303837548952</v>
      </c>
      <c r="AU53" t="e">
        <f>DH53*'Value Calculations'!$D$3</f>
        <v>#N/A</v>
      </c>
      <c r="AV53" t="e">
        <f>DI53*'Value Calculations'!$D$4</f>
        <v>#N/A</v>
      </c>
      <c r="AW53" t="e">
        <f>DJ53*'Value Calculations'!$D$5</f>
        <v>#N/A</v>
      </c>
      <c r="AX53" t="e">
        <f>DK53*'Value Calculations'!$D$6</f>
        <v>#N/A</v>
      </c>
      <c r="AY53" t="e">
        <f>DL53*'Value Calculations'!$D$7</f>
        <v>#N/A</v>
      </c>
      <c r="AZ53" t="e">
        <f>DM53*'Value Calculations'!$D$8</f>
        <v>#N/A</v>
      </c>
      <c r="BA53" t="e">
        <f>DN53*'Value Calculations'!$D$9</f>
        <v>#N/A</v>
      </c>
      <c r="BB53" t="e">
        <f>DO53*'Value Calculations'!$D$10</f>
        <v>#N/A</v>
      </c>
      <c r="BC53" t="e">
        <f>DP53*'Value Calculations'!$D$11</f>
        <v>#N/A</v>
      </c>
      <c r="BD53" t="e">
        <f>DQ53*'Value Calculations'!$D$12</f>
        <v>#N/A</v>
      </c>
      <c r="BE53" t="e">
        <f>DR53*'Value Calculations'!$D$13</f>
        <v>#N/A</v>
      </c>
      <c r="BG53" t="e">
        <f>DU53*'Value Calculations'!$D$3</f>
        <v>#N/A</v>
      </c>
      <c r="BH53" t="e">
        <f>DV53*'Value Calculations'!$D$4</f>
        <v>#N/A</v>
      </c>
      <c r="BI53" t="e">
        <f>DW53*'Value Calculations'!$D$5</f>
        <v>#N/A</v>
      </c>
      <c r="BJ53" t="e">
        <f>DX53*'Value Calculations'!$D$6</f>
        <v>#N/A</v>
      </c>
      <c r="BK53" t="e">
        <f>DY53*'Value Calculations'!$D$7</f>
        <v>#N/A</v>
      </c>
      <c r="BL53" t="e">
        <f>DZ53*'Value Calculations'!$D$8</f>
        <v>#N/A</v>
      </c>
      <c r="BM53" t="e">
        <f>EA53*'Value Calculations'!$D$9</f>
        <v>#N/A</v>
      </c>
      <c r="BN53" t="e">
        <f>EB53*'Value Calculations'!$D$10</f>
        <v>#N/A</v>
      </c>
      <c r="BO53" t="e">
        <f>EC53*'Value Calculations'!$D$11</f>
        <v>#N/A</v>
      </c>
      <c r="BP53" t="e">
        <f>ED53*'Value Calculations'!$D$12</f>
        <v>#N/A</v>
      </c>
      <c r="BQ53" t="e">
        <f>EE53*'Value Calculations'!$D$13</f>
        <v>#N/A</v>
      </c>
      <c r="BS53">
        <f>VLOOKUP($B53,'Raw Stats'!$CM$3:$DC$528,3,FALSE)</f>
        <v>68</v>
      </c>
      <c r="BT53">
        <f>VLOOKUP($B53,'Raw Stats'!$CM$3:$DC$528,4,FALSE)</f>
        <v>3</v>
      </c>
      <c r="BU53">
        <f>VLOOKUP($B53,'Raw Stats'!$CM$3:$DC$528,5,FALSE)</f>
        <v>11</v>
      </c>
      <c r="BV53">
        <f>VLOOKUP($B53,'Raw Stats'!$CM$3:$DC$528,6,FALSE)</f>
        <v>14</v>
      </c>
      <c r="BW53">
        <f>VLOOKUP($B53,'Raw Stats'!$CM$3:$DC$528,7,FALSE)</f>
        <v>5</v>
      </c>
      <c r="BX53">
        <f>VLOOKUP($B53,'Raw Stats'!$CM$3:$DC$528,8,FALSE)</f>
        <v>59</v>
      </c>
      <c r="BY53">
        <f>VLOOKUP($B53,'Raw Stats'!$CM$3:$DC$528,9,FALSE)</f>
        <v>204</v>
      </c>
      <c r="BZ53">
        <f>VLOOKUP($B53,'Raw Stats'!$CM$3:$DC$528,10,FALSE)</f>
        <v>116</v>
      </c>
      <c r="CA53">
        <f>VLOOKUP($B53,'Raw Stats'!$CM$3:$DC$528,11,FALSE)+VLOOKUP($B53,'Raw Stats'!$CM$3:$DC$528,12,FALSE)</f>
        <v>0</v>
      </c>
      <c r="CB53">
        <f>VLOOKUP($B53,'Raw Stats'!$CM$3:$DC$528,13,FALSE)+VLOOKUP($B53,'Raw Stats'!$CM$3:$DC$528,14,FALSE)</f>
        <v>0</v>
      </c>
      <c r="CC53">
        <f>VLOOKUP($B53,'Raw Stats'!$CM$3:$DC$528,15,FALSE)</f>
        <v>0</v>
      </c>
      <c r="CD53">
        <f>VLOOKUP($B53,'Raw Stats'!$CM$3:$DC$528,16,FALSE)</f>
        <v>43</v>
      </c>
      <c r="CF53" s="29">
        <f t="shared" si="7"/>
        <v>-9.9999999999999978E-2</v>
      </c>
      <c r="CG53">
        <f>VLOOKUP($B53,'Raw Stats'!$BU$3:$CJ$528,3,FALSE)</f>
        <v>59</v>
      </c>
      <c r="CH53">
        <f>VLOOKUP($B53,'Raw Stats'!$BU$3:$CJ$528,4,FALSE)</f>
        <v>3</v>
      </c>
      <c r="CI53">
        <f>VLOOKUP($B53,'Raw Stats'!$BU$3:$CJ$5288,5,FALSE)</f>
        <v>14</v>
      </c>
      <c r="CJ53">
        <f>VLOOKUP($B53,'Raw Stats'!$BU$3:$CJ$528,6,FALSE)</f>
        <v>17</v>
      </c>
      <c r="CK53">
        <f>VLOOKUP($B53,'Raw Stats'!$BU$3:$CJ$528,7,FALSE)</f>
        <v>-1</v>
      </c>
      <c r="CL53">
        <f>VLOOKUP($B53,'Raw Stats'!$BU$3:$CJ$528,8,FALSE)</f>
        <v>59</v>
      </c>
      <c r="CM53">
        <f>VLOOKUP($B53,'Raw Stats'!$BU$3:$CJ$528,9,FALSE)</f>
        <v>189</v>
      </c>
      <c r="CN53">
        <f>VLOOKUP($B53,'Raw Stats'!$BU$3:$CJ$528,10,FALSE)</f>
        <v>127</v>
      </c>
      <c r="CO53">
        <f>VLOOKUP($B53,'Raw Stats'!$BU$3:$CJ$528,11,FALSE)+VLOOKUP($B53,'Raw Stats'!$BU$3:$CJ$528,12,FALSE)</f>
        <v>3</v>
      </c>
      <c r="CP53">
        <f>VLOOKUP($B53,'Raw Stats'!$BU$3:$CJ$528,13,FALSE)+VLOOKUP($B53,'Raw Stats'!$BU$3:$CJ$528,14,FALSE)</f>
        <v>0</v>
      </c>
      <c r="CQ53">
        <f>VLOOKUP($B53,'Raw Stats'!$BU$3:$CJ$528,15,FALSE)</f>
        <v>0</v>
      </c>
      <c r="CR53">
        <f>VLOOKUP($B53,'Raw Stats'!$BU$3:$CJ$528,16,FALSE)</f>
        <v>58</v>
      </c>
      <c r="CT53">
        <f>VLOOKUP($B53,'Raw Stats'!$BC$3:$BR$528,3,FALSE)</f>
        <v>38</v>
      </c>
      <c r="CU53">
        <f>VLOOKUP($B53,'Raw Stats'!$BC$3:$BR$528,4,FALSE)</f>
        <v>3</v>
      </c>
      <c r="CV53">
        <f>VLOOKUP($B53,'Raw Stats'!$BC$3:$BR$5288,5,FALSE)</f>
        <v>9</v>
      </c>
      <c r="CW53">
        <f>VLOOKUP($B53,'Raw Stats'!$BC$3:$BR$52888,6,FALSE)</f>
        <v>12</v>
      </c>
      <c r="CX53">
        <f>VLOOKUP($B53,'Raw Stats'!$BC$3:$BR$5288,7,FALSE)</f>
        <v>2</v>
      </c>
      <c r="CY53">
        <f>VLOOKUP($B53,'Raw Stats'!$BC$3:$BR$5288,8,FALSE)</f>
        <v>33</v>
      </c>
      <c r="CZ53">
        <f>VLOOKUP($B53,'Raw Stats'!$BC$3:$BR$5288,9,FALSE)</f>
        <v>110</v>
      </c>
      <c r="DA53">
        <f>VLOOKUP($B53,'Raw Stats'!$BC$3:$BR$5288,10,FALSE)</f>
        <v>47</v>
      </c>
      <c r="DB53">
        <f>VLOOKUP($B53,'Raw Stats'!$BC$3:$BR$5288,11,FALSE)+VLOOKUP($B53,'Raw Stats'!$BC$3:$BR$5288,12,FALSE)</f>
        <v>0</v>
      </c>
      <c r="DC53">
        <f>VLOOKUP($B53,'Raw Stats'!$BC$3:$BR$5288,13,FALSE)+VLOOKUP($B53,'Raw Stats'!$BC$3:$BR$5288,14,FALSE)</f>
        <v>0</v>
      </c>
      <c r="DD53">
        <f>VLOOKUP($B53,'Raw Stats'!$BC$3:$BR$5288,15,FALSE)</f>
        <v>0</v>
      </c>
      <c r="DE53">
        <f>VLOOKUP($B53,'Raw Stats'!$BC$3:$BR$5288,16,FALSE)</f>
        <v>33</v>
      </c>
      <c r="DG53" t="e">
        <f>VLOOKUP($B53,'Raw Stats'!$AK$3:$AZ$528,3,FALSE)</f>
        <v>#N/A</v>
      </c>
      <c r="DH53" t="e">
        <f>VLOOKUP($B53,'Raw Stats'!$AK$3:$AZ$528,4,FALSE)</f>
        <v>#N/A</v>
      </c>
      <c r="DI53" t="e">
        <f>VLOOKUP($B53,'Raw Stats'!$AK$3:$AZ$528,5,FALSE)</f>
        <v>#N/A</v>
      </c>
      <c r="DJ53" t="e">
        <f>VLOOKUP($B53,'Raw Stats'!$AK$3:$AZ$528,6,FALSE)</f>
        <v>#N/A</v>
      </c>
      <c r="DK53" t="e">
        <f>VLOOKUP($B53,'Raw Stats'!$AK$3:$AZ$528,7,FALSE)</f>
        <v>#N/A</v>
      </c>
      <c r="DL53" t="e">
        <f>VLOOKUP($B53,'Raw Stats'!$AK$3:$AZ$528,8,FALSE)</f>
        <v>#N/A</v>
      </c>
      <c r="DM53" t="e">
        <f>VLOOKUP($B53,'Raw Stats'!$AK$3:$AZ$528,9,FALSE)</f>
        <v>#N/A</v>
      </c>
      <c r="DN53" t="e">
        <f>VLOOKUP($B53,'Raw Stats'!$AK$3:$AZ$528,10,FALSE)</f>
        <v>#N/A</v>
      </c>
      <c r="DO53" t="e">
        <f>VLOOKUP($B53,'Raw Stats'!$AK$3:$AZ$528,11,FALSE)+VLOOKUP($B53,'Raw Stats'!$AK$3:$AZ$528,12,FALSE)</f>
        <v>#N/A</v>
      </c>
      <c r="DP53" t="e">
        <f>VLOOKUP($B53,'Raw Stats'!$AK$3:$AZ$528,13,FALSE)+VLOOKUP($B53,'Raw Stats'!$AK$3:$AZ$528,14,FALSE)</f>
        <v>#N/A</v>
      </c>
      <c r="DQ53" t="e">
        <f>VLOOKUP($B53,'Raw Stats'!$AK$3:$AZ$528,15,FALSE)</f>
        <v>#N/A</v>
      </c>
      <c r="DR53" t="e">
        <f>VLOOKUP($B53,'Raw Stats'!$AK$3:$AZ$528,16,FALSE)</f>
        <v>#N/A</v>
      </c>
      <c r="DT53" t="e">
        <f>VLOOKUP($B53,'Raw Stats'!$S$3:$AH$528,3,FALSE)</f>
        <v>#N/A</v>
      </c>
      <c r="DU53" t="e">
        <f>VLOOKUP($B53,'Raw Stats'!$S$3:$AH$528,4,FALSE)</f>
        <v>#N/A</v>
      </c>
      <c r="DV53" t="e">
        <f>VLOOKUP($B53,'Raw Stats'!$S$3:$AH$528,5,FALSE)</f>
        <v>#N/A</v>
      </c>
      <c r="DW53" t="e">
        <f>VLOOKUP($B53,'Raw Stats'!$S$3:$AH$528,6,FALSE)</f>
        <v>#N/A</v>
      </c>
      <c r="DX53" t="e">
        <f>VLOOKUP($B53,'Raw Stats'!$S$3:$AH$528,7,FALSE)</f>
        <v>#N/A</v>
      </c>
      <c r="DY53" t="e">
        <f>VLOOKUP($B53,'Raw Stats'!$S$3:$AH$528,8,FALSE)</f>
        <v>#N/A</v>
      </c>
      <c r="DZ53" t="e">
        <f>VLOOKUP($B53,'Raw Stats'!$S$3:$AH$528,9,FALSE)</f>
        <v>#N/A</v>
      </c>
      <c r="EA53" t="e">
        <f>VLOOKUP($B53,'Raw Stats'!$S$3:$AH$528,10,FALSE)</f>
        <v>#N/A</v>
      </c>
      <c r="EB53" t="e">
        <f>VLOOKUP($B53,'Raw Stats'!$S$3:$AH$528,11,FALSE)+VLOOKUP($B53,'Raw Stats'!$S$3:$AH$528,12,FALSE)</f>
        <v>#N/A</v>
      </c>
      <c r="EC53" t="e">
        <f>VLOOKUP($B53,'Raw Stats'!$S$3:$AH$528,13,FALSE)+VLOOKUP($B53,'Raw Stats'!$S$3:$AH$528,14,FALSE)</f>
        <v>#N/A</v>
      </c>
      <c r="ED53" t="e">
        <f>VLOOKUP($B53,'Raw Stats'!$S$3:$AH$528,15,FALSE)</f>
        <v>#N/A</v>
      </c>
      <c r="EE53" t="e">
        <f>VLOOKUP($B53,'Raw Stats'!$S$3:$AH$528,16,FALSE)</f>
        <v>#N/A</v>
      </c>
    </row>
    <row r="54" spans="1:135" x14ac:dyDescent="0.2">
      <c r="A54">
        <v>1</v>
      </c>
      <c r="B54" t="s">
        <v>730</v>
      </c>
      <c r="C54">
        <f t="shared" si="8"/>
        <v>0.60080705237139598</v>
      </c>
      <c r="D54">
        <f t="shared" si="9"/>
        <v>0.89315680110040185</v>
      </c>
      <c r="E54">
        <f t="shared" si="10"/>
        <v>0.59375908029264934</v>
      </c>
      <c r="F54">
        <f t="shared" si="11"/>
        <v>0.46440705327339948</v>
      </c>
      <c r="G54">
        <f t="shared" si="12"/>
        <v>0.59321574589628523</v>
      </c>
      <c r="H54">
        <v>0.77</v>
      </c>
      <c r="I54" s="29">
        <f t="shared" si="5"/>
        <v>-13</v>
      </c>
      <c r="J54" s="29">
        <f t="shared" si="6"/>
        <v>-13</v>
      </c>
      <c r="K54">
        <f>BT54*'Value Calculations'!$D$3</f>
        <v>1.2232062858781136</v>
      </c>
      <c r="L54">
        <f>BU54*'Value Calculations'!$D$4</f>
        <v>6.5122540808929985</v>
      </c>
      <c r="M54">
        <f>BV54*'Value Calculations'!$D$5</f>
        <v>6.1027764162171954</v>
      </c>
      <c r="N54">
        <f>BW54*'Value Calculations'!$D$6</f>
        <v>-0.37519479575808856</v>
      </c>
      <c r="O54">
        <f>BX54*'Value Calculations'!$D$7</f>
        <v>1.2303882787642992</v>
      </c>
      <c r="P54">
        <f>BY54*'Value Calculations'!$D$8</f>
        <v>4.2415957480358477</v>
      </c>
      <c r="Q54">
        <f>BZ54*'Value Calculations'!$D$9</f>
        <v>14.862395865826974</v>
      </c>
      <c r="R54">
        <f>CA54*'Value Calculations'!$D$10</f>
        <v>2.1918988444572283</v>
      </c>
      <c r="S54">
        <f>CB54*'Value Calculations'!$D$11</f>
        <v>0.9907141480249374</v>
      </c>
      <c r="T54">
        <f>CC54*'Value Calculations'!$D$12</f>
        <v>0</v>
      </c>
      <c r="U54">
        <f>CD54*'Value Calculations'!$D$13</f>
        <v>6.8788799507724097</v>
      </c>
      <c r="W54">
        <f>CH54*'Value Calculations'!$D$3</f>
        <v>4.4850897148864171</v>
      </c>
      <c r="X54">
        <f>CI54*'Value Calculations'!$D$4</f>
        <v>10.745219233473447</v>
      </c>
      <c r="Y54">
        <f>CJ54*'Value Calculations'!$D$5</f>
        <v>11.674876622328547</v>
      </c>
      <c r="Z54">
        <f>CK54*'Value Calculations'!$D$6</f>
        <v>0.50025972767745142</v>
      </c>
      <c r="AA54">
        <f>CL54*'Value Calculations'!$D$7</f>
        <v>1.7576975410918561</v>
      </c>
      <c r="AB54">
        <f>CM54*'Value Calculations'!$D$8</f>
        <v>3.8821384812531488</v>
      </c>
      <c r="AC54">
        <f>CN54*'Value Calculations'!$D$9</f>
        <v>15.995968431864625</v>
      </c>
      <c r="AD54">
        <f>CO54*'Value Calculations'!$D$10</f>
        <v>5.4797471111430704</v>
      </c>
      <c r="AE54">
        <f>CP54*'Value Calculations'!$D$11</f>
        <v>0.9907141480249374</v>
      </c>
      <c r="AF54">
        <f>CQ54*'Value Calculations'!$D$12</f>
        <v>0.81388273958941404</v>
      </c>
      <c r="AG54">
        <f>CR54*'Value Calculations'!$D$13</f>
        <v>9.7680095300968226</v>
      </c>
      <c r="AI54">
        <f>CU54*'Value Calculations'!$D$3</f>
        <v>0.8154708572520758</v>
      </c>
      <c r="AJ54">
        <f>CV54*'Value Calculations'!$D$4</f>
        <v>3.2561270404464993</v>
      </c>
      <c r="AK54">
        <f>CW54*'Value Calculations'!$D$5</f>
        <v>3.1840572606350586</v>
      </c>
      <c r="AL54">
        <f>CX54*'Value Calculations'!$D$6</f>
        <v>-0.25012986383872571</v>
      </c>
      <c r="AM54">
        <f>CY54*'Value Calculations'!$D$7</f>
        <v>0.35153950821837121</v>
      </c>
      <c r="AN54">
        <f>CZ54*'Value Calculations'!$D$8</f>
        <v>2.1567436006961938</v>
      </c>
      <c r="AO54">
        <f>DA54*'Value Calculations'!$D$9</f>
        <v>9.1945330356387203</v>
      </c>
      <c r="AP54">
        <f>DB54*'Value Calculations'!$D$10</f>
        <v>0</v>
      </c>
      <c r="AQ54">
        <f>DC54*'Value Calculations'!$D$11</f>
        <v>0.9907141480249374</v>
      </c>
      <c r="AR54">
        <f>DD54*'Value Calculations'!$D$12</f>
        <v>0</v>
      </c>
      <c r="AS54">
        <f>DE54*'Value Calculations'!$D$13</f>
        <v>2.2700303837548952</v>
      </c>
      <c r="AU54">
        <f>DH54*'Value Calculations'!$D$3</f>
        <v>1.2232062858781136</v>
      </c>
      <c r="AV54">
        <f>DI54*'Value Calculations'!$D$4</f>
        <v>3.2561270404464993</v>
      </c>
      <c r="AW54">
        <f>DJ54*'Value Calculations'!$D$5</f>
        <v>3.4493953656879803</v>
      </c>
      <c r="AX54">
        <f>DK54*'Value Calculations'!$D$6</f>
        <v>0.37519479575808856</v>
      </c>
      <c r="AY54">
        <f>DL54*'Value Calculations'!$D$7</f>
        <v>1.5819277869826704</v>
      </c>
      <c r="AZ54">
        <f>DM54*'Value Calculations'!$D$8</f>
        <v>4.0259213879662283</v>
      </c>
      <c r="BA54">
        <f>DN54*'Value Calculations'!$D$9</f>
        <v>11.713583182389055</v>
      </c>
      <c r="BB54">
        <f>DO54*'Value Calculations'!$D$10</f>
        <v>0.36531647407620471</v>
      </c>
      <c r="BC54">
        <f>DP54*'Value Calculations'!$D$11</f>
        <v>0</v>
      </c>
      <c r="BD54">
        <f>DQ54*'Value Calculations'!$D$12</f>
        <v>0</v>
      </c>
      <c r="BE54">
        <f>DR54*'Value Calculations'!$D$13</f>
        <v>6.0534143566797205</v>
      </c>
      <c r="BG54">
        <f>DU54*'Value Calculations'!$D$3</f>
        <v>1.2232062858781136</v>
      </c>
      <c r="BH54">
        <f>DV54*'Value Calculations'!$D$4</f>
        <v>8.4659303051608976</v>
      </c>
      <c r="BI54">
        <f>DW54*'Value Calculations'!$D$5</f>
        <v>7.6948050465347251</v>
      </c>
      <c r="BJ54">
        <f>DX54*'Value Calculations'!$D$6</f>
        <v>1.3757142511129914</v>
      </c>
      <c r="BK54">
        <f>DY54*'Value Calculations'!$D$7</f>
        <v>2.9880858198561553</v>
      </c>
      <c r="BL54">
        <f>DZ54*'Value Calculations'!$D$8</f>
        <v>4.3853786547489273</v>
      </c>
      <c r="BM54">
        <f>EA54*'Value Calculations'!$D$9</f>
        <v>10.705963123688921</v>
      </c>
      <c r="BN54">
        <f>EB54*'Value Calculations'!$D$10</f>
        <v>2.1918988444572283</v>
      </c>
      <c r="BO54">
        <f>EC54*'Value Calculations'!$D$11</f>
        <v>0</v>
      </c>
      <c r="BP54">
        <f>ED54*'Value Calculations'!$D$12</f>
        <v>0</v>
      </c>
      <c r="BQ54">
        <f>EE54*'Value Calculations'!$D$13</f>
        <v>6.0534143566797205</v>
      </c>
      <c r="BS54">
        <f>VLOOKUP($B54,'Raw Stats'!$CM$3:$DC$528,3,FALSE)</f>
        <v>73</v>
      </c>
      <c r="BT54">
        <f>VLOOKUP($B54,'Raw Stats'!$CM$3:$DC$528,4,FALSE)</f>
        <v>3</v>
      </c>
      <c r="BU54">
        <f>VLOOKUP($B54,'Raw Stats'!$CM$3:$DC$528,5,FALSE)</f>
        <v>20</v>
      </c>
      <c r="BV54">
        <f>VLOOKUP($B54,'Raw Stats'!$CM$3:$DC$528,6,FALSE)</f>
        <v>23</v>
      </c>
      <c r="BW54">
        <f>VLOOKUP($B54,'Raw Stats'!$CM$3:$DC$528,7,FALSE)</f>
        <v>-3</v>
      </c>
      <c r="BX54">
        <f>VLOOKUP($B54,'Raw Stats'!$CM$3:$DC$528,8,FALSE)</f>
        <v>14</v>
      </c>
      <c r="BY54">
        <f>VLOOKUP($B54,'Raw Stats'!$CM$3:$DC$528,9,FALSE)</f>
        <v>59</v>
      </c>
      <c r="BZ54">
        <f>VLOOKUP($B54,'Raw Stats'!$CM$3:$DC$528,10,FALSE)</f>
        <v>118</v>
      </c>
      <c r="CA54">
        <f>VLOOKUP($B54,'Raw Stats'!$CM$3:$DC$528,11,FALSE)+VLOOKUP($B54,'Raw Stats'!$CM$3:$DC$528,12,FALSE)</f>
        <v>6</v>
      </c>
      <c r="CB54">
        <f>VLOOKUP($B54,'Raw Stats'!$CM$3:$DC$528,13,FALSE)+VLOOKUP($B54,'Raw Stats'!$CM$3:$DC$528,14,FALSE)</f>
        <v>1</v>
      </c>
      <c r="CC54">
        <f>VLOOKUP($B54,'Raw Stats'!$CM$3:$DC$528,15,FALSE)</f>
        <v>0</v>
      </c>
      <c r="CD54">
        <f>VLOOKUP($B54,'Raw Stats'!$CM$3:$DC$528,16,FALSE)</f>
        <v>100</v>
      </c>
      <c r="CF54" s="29">
        <f t="shared" si="7"/>
        <v>-0.13</v>
      </c>
      <c r="CG54">
        <f>VLOOKUP($B54,'Raw Stats'!$BU$3:$CJ$528,3,FALSE)</f>
        <v>74</v>
      </c>
      <c r="CH54">
        <f>VLOOKUP($B54,'Raw Stats'!$BU$3:$CJ$528,4,FALSE)</f>
        <v>11</v>
      </c>
      <c r="CI54">
        <f>VLOOKUP($B54,'Raw Stats'!$BU$3:$CJ$5288,5,FALSE)</f>
        <v>33</v>
      </c>
      <c r="CJ54">
        <f>VLOOKUP($B54,'Raw Stats'!$BU$3:$CJ$528,6,FALSE)</f>
        <v>44</v>
      </c>
      <c r="CK54">
        <f>VLOOKUP($B54,'Raw Stats'!$BU$3:$CJ$528,7,FALSE)</f>
        <v>4</v>
      </c>
      <c r="CL54">
        <f>VLOOKUP($B54,'Raw Stats'!$BU$3:$CJ$528,8,FALSE)</f>
        <v>20</v>
      </c>
      <c r="CM54">
        <f>VLOOKUP($B54,'Raw Stats'!$BU$3:$CJ$528,9,FALSE)</f>
        <v>54</v>
      </c>
      <c r="CN54">
        <f>VLOOKUP($B54,'Raw Stats'!$BU$3:$CJ$528,10,FALSE)</f>
        <v>127</v>
      </c>
      <c r="CO54">
        <f>VLOOKUP($B54,'Raw Stats'!$BU$3:$CJ$528,11,FALSE)+VLOOKUP($B54,'Raw Stats'!$BU$3:$CJ$528,12,FALSE)</f>
        <v>15</v>
      </c>
      <c r="CP54">
        <f>VLOOKUP($B54,'Raw Stats'!$BU$3:$CJ$528,13,FALSE)+VLOOKUP($B54,'Raw Stats'!$BU$3:$CJ$528,14,FALSE)</f>
        <v>1</v>
      </c>
      <c r="CQ54">
        <f>VLOOKUP($B54,'Raw Stats'!$BU$3:$CJ$528,15,FALSE)</f>
        <v>1</v>
      </c>
      <c r="CR54">
        <f>VLOOKUP($B54,'Raw Stats'!$BU$3:$CJ$528,16,FALSE)</f>
        <v>142</v>
      </c>
      <c r="CT54">
        <f>VLOOKUP($B54,'Raw Stats'!$BC$3:$BR$528,3,FALSE)</f>
        <v>37</v>
      </c>
      <c r="CU54">
        <f>VLOOKUP($B54,'Raw Stats'!$BC$3:$BR$528,4,FALSE)</f>
        <v>2</v>
      </c>
      <c r="CV54">
        <f>VLOOKUP($B54,'Raw Stats'!$BC$3:$BR$5288,5,FALSE)</f>
        <v>10</v>
      </c>
      <c r="CW54">
        <f>VLOOKUP($B54,'Raw Stats'!$BC$3:$BR$52888,6,FALSE)</f>
        <v>12</v>
      </c>
      <c r="CX54">
        <f>VLOOKUP($B54,'Raw Stats'!$BC$3:$BR$5288,7,FALSE)</f>
        <v>-2</v>
      </c>
      <c r="CY54">
        <f>VLOOKUP($B54,'Raw Stats'!$BC$3:$BR$5288,8,FALSE)</f>
        <v>4</v>
      </c>
      <c r="CZ54">
        <f>VLOOKUP($B54,'Raw Stats'!$BC$3:$BR$5288,9,FALSE)</f>
        <v>30</v>
      </c>
      <c r="DA54">
        <f>VLOOKUP($B54,'Raw Stats'!$BC$3:$BR$5288,10,FALSE)</f>
        <v>73</v>
      </c>
      <c r="DB54">
        <f>VLOOKUP($B54,'Raw Stats'!$BC$3:$BR$5288,11,FALSE)+VLOOKUP($B54,'Raw Stats'!$BC$3:$BR$5288,12,FALSE)</f>
        <v>0</v>
      </c>
      <c r="DC54">
        <f>VLOOKUP($B54,'Raw Stats'!$BC$3:$BR$5288,13,FALSE)+VLOOKUP($B54,'Raw Stats'!$BC$3:$BR$5288,14,FALSE)</f>
        <v>1</v>
      </c>
      <c r="DD54">
        <f>VLOOKUP($B54,'Raw Stats'!$BC$3:$BR$5288,15,FALSE)</f>
        <v>0</v>
      </c>
      <c r="DE54">
        <f>VLOOKUP($B54,'Raw Stats'!$BC$3:$BR$5288,16,FALSE)</f>
        <v>33</v>
      </c>
      <c r="DG54">
        <f>VLOOKUP($B54,'Raw Stats'!$AK$3:$AZ$528,3,FALSE)</f>
        <v>69</v>
      </c>
      <c r="DH54">
        <f>VLOOKUP($B54,'Raw Stats'!$AK$3:$AZ$528,4,FALSE)</f>
        <v>3</v>
      </c>
      <c r="DI54">
        <f>VLOOKUP($B54,'Raw Stats'!$AK$3:$AZ$528,5,FALSE)</f>
        <v>10</v>
      </c>
      <c r="DJ54">
        <f>VLOOKUP($B54,'Raw Stats'!$AK$3:$AZ$528,6,FALSE)</f>
        <v>13</v>
      </c>
      <c r="DK54">
        <f>VLOOKUP($B54,'Raw Stats'!$AK$3:$AZ$528,7,FALSE)</f>
        <v>3</v>
      </c>
      <c r="DL54">
        <f>VLOOKUP($B54,'Raw Stats'!$AK$3:$AZ$528,8,FALSE)</f>
        <v>18</v>
      </c>
      <c r="DM54">
        <f>VLOOKUP($B54,'Raw Stats'!$AK$3:$AZ$528,9,FALSE)</f>
        <v>56</v>
      </c>
      <c r="DN54">
        <f>VLOOKUP($B54,'Raw Stats'!$AK$3:$AZ$528,10,FALSE)</f>
        <v>93</v>
      </c>
      <c r="DO54">
        <f>VLOOKUP($B54,'Raw Stats'!$AK$3:$AZ$528,11,FALSE)+VLOOKUP($B54,'Raw Stats'!$AK$3:$AZ$528,12,FALSE)</f>
        <v>1</v>
      </c>
      <c r="DP54">
        <f>VLOOKUP($B54,'Raw Stats'!$AK$3:$AZ$528,13,FALSE)+VLOOKUP($B54,'Raw Stats'!$AK$3:$AZ$528,14,FALSE)</f>
        <v>0</v>
      </c>
      <c r="DQ54">
        <f>VLOOKUP($B54,'Raw Stats'!$AK$3:$AZ$528,15,FALSE)</f>
        <v>0</v>
      </c>
      <c r="DR54">
        <f>VLOOKUP($B54,'Raw Stats'!$AK$3:$AZ$528,16,FALSE)</f>
        <v>88</v>
      </c>
      <c r="DT54">
        <f>VLOOKUP($B54,'Raw Stats'!$S$3:$AH$528,3,FALSE)</f>
        <v>76</v>
      </c>
      <c r="DU54">
        <f>VLOOKUP($B54,'Raw Stats'!$S$3:$AH$528,4,FALSE)</f>
        <v>3</v>
      </c>
      <c r="DV54">
        <f>VLOOKUP($B54,'Raw Stats'!$S$3:$AH$528,5,FALSE)</f>
        <v>26</v>
      </c>
      <c r="DW54">
        <f>VLOOKUP($B54,'Raw Stats'!$S$3:$AH$528,6,FALSE)</f>
        <v>29</v>
      </c>
      <c r="DX54">
        <f>VLOOKUP($B54,'Raw Stats'!$S$3:$AH$528,7,FALSE)</f>
        <v>11</v>
      </c>
      <c r="DY54">
        <f>VLOOKUP($B54,'Raw Stats'!$S$3:$AH$528,8,FALSE)</f>
        <v>34</v>
      </c>
      <c r="DZ54">
        <f>VLOOKUP($B54,'Raw Stats'!$S$3:$AH$528,9,FALSE)</f>
        <v>61</v>
      </c>
      <c r="EA54">
        <f>VLOOKUP($B54,'Raw Stats'!$S$3:$AH$528,10,FALSE)</f>
        <v>85</v>
      </c>
      <c r="EB54">
        <f>VLOOKUP($B54,'Raw Stats'!$S$3:$AH$528,11,FALSE)+VLOOKUP($B54,'Raw Stats'!$S$3:$AH$528,12,FALSE)</f>
        <v>6</v>
      </c>
      <c r="EC54">
        <f>VLOOKUP($B54,'Raw Stats'!$S$3:$AH$528,13,FALSE)+VLOOKUP($B54,'Raw Stats'!$S$3:$AH$528,14,FALSE)</f>
        <v>0</v>
      </c>
      <c r="ED54">
        <f>VLOOKUP($B54,'Raw Stats'!$S$3:$AH$528,15,FALSE)</f>
        <v>0</v>
      </c>
      <c r="EE54">
        <f>VLOOKUP($B54,'Raw Stats'!$S$3:$AH$528,16,FALSE)</f>
        <v>88</v>
      </c>
    </row>
    <row r="55" spans="1:135" x14ac:dyDescent="0.2">
      <c r="A55">
        <v>1</v>
      </c>
      <c r="B55" t="s">
        <v>731</v>
      </c>
      <c r="C55">
        <f t="shared" si="8"/>
        <v>0.82901095925010082</v>
      </c>
      <c r="D55">
        <f t="shared" si="9"/>
        <v>0.71464573602254999</v>
      </c>
      <c r="E55" t="e">
        <f t="shared" si="10"/>
        <v>#N/A</v>
      </c>
      <c r="F55">
        <f t="shared" si="11"/>
        <v>0.50582522146464337</v>
      </c>
      <c r="G55">
        <f t="shared" si="12"/>
        <v>0.56492442429593859</v>
      </c>
      <c r="H55">
        <v>0.77</v>
      </c>
      <c r="I55" s="29">
        <f t="shared" si="5"/>
        <v>-13</v>
      </c>
      <c r="J55" s="29">
        <f t="shared" si="6"/>
        <v>-13</v>
      </c>
      <c r="K55">
        <f>BT55*'Value Calculations'!$D$3</f>
        <v>2.4464125717562273</v>
      </c>
      <c r="L55">
        <f>BU55*'Value Calculations'!$D$4</f>
        <v>5.2098032647143988</v>
      </c>
      <c r="M55">
        <f>BV55*'Value Calculations'!$D$5</f>
        <v>5.8374383111642736</v>
      </c>
      <c r="N55">
        <f>BW55*'Value Calculations'!$D$6</f>
        <v>1.1255843872742657</v>
      </c>
      <c r="O55">
        <f>BX55*'Value Calculations'!$D$7</f>
        <v>0.87884877054592803</v>
      </c>
      <c r="P55">
        <f>BY55*'Value Calculations'!$D$8</f>
        <v>6.8296880688712802</v>
      </c>
      <c r="Q55">
        <f>BZ55*'Value Calculations'!$D$9</f>
        <v>14.736443358489456</v>
      </c>
      <c r="R55">
        <f>CA55*'Value Calculations'!$D$10</f>
        <v>1.4612658963048188</v>
      </c>
      <c r="S55">
        <f>CB55*'Value Calculations'!$D$11</f>
        <v>0</v>
      </c>
      <c r="T55">
        <f>CC55*'Value Calculations'!$D$12</f>
        <v>0.81388273958941404</v>
      </c>
      <c r="U55">
        <f>CD55*'Value Calculations'!$D$13</f>
        <v>7.0852463492955824</v>
      </c>
      <c r="W55">
        <f>CH55*'Value Calculations'!$D$3</f>
        <v>4.4850897148864171</v>
      </c>
      <c r="X55">
        <f>CI55*'Value Calculations'!$D$4</f>
        <v>3.5817397444911494</v>
      </c>
      <c r="Y55">
        <f>CJ55*'Value Calculations'!$D$5</f>
        <v>5.8374383111642736</v>
      </c>
      <c r="Z55">
        <f>CK55*'Value Calculations'!$D$6</f>
        <v>2.1261038426291687</v>
      </c>
      <c r="AA55">
        <f>CL55*'Value Calculations'!$D$7</f>
        <v>1.2303882787642992</v>
      </c>
      <c r="AB55">
        <f>CM55*'Value Calculations'!$D$8</f>
        <v>6.90157952222782</v>
      </c>
      <c r="AC55">
        <f>CN55*'Value Calculations'!$D$9</f>
        <v>9.4464380503137555</v>
      </c>
      <c r="AD55">
        <f>CO55*'Value Calculations'!$D$10</f>
        <v>2.9225317926096377</v>
      </c>
      <c r="AE55">
        <f>CP55*'Value Calculations'!$D$11</f>
        <v>0</v>
      </c>
      <c r="AF55">
        <f>CQ55*'Value Calculations'!$D$12</f>
        <v>1.6277654791788281</v>
      </c>
      <c r="AG55">
        <f>CR55*'Value Calculations'!$D$13</f>
        <v>5.4343151611102041</v>
      </c>
      <c r="AI55" t="e">
        <f>CU55*'Value Calculations'!$D$3</f>
        <v>#N/A</v>
      </c>
      <c r="AJ55">
        <f>CV55*'Value Calculations'!$D$4</f>
        <v>1.3024508161785997</v>
      </c>
      <c r="AK55">
        <f>CW55*'Value Calculations'!$D$5</f>
        <v>1.3266905252646077</v>
      </c>
      <c r="AL55">
        <f>CX55*'Value Calculations'!$D$6</f>
        <v>-0.25012986383872571</v>
      </c>
      <c r="AM55">
        <f>CY55*'Value Calculations'!$D$7</f>
        <v>0.87884877054592803</v>
      </c>
      <c r="AN55">
        <f>CZ55*'Value Calculations'!$D$8</f>
        <v>2.2286350540527335</v>
      </c>
      <c r="AO55">
        <f>DA55*'Value Calculations'!$D$9</f>
        <v>3.9045277274630186</v>
      </c>
      <c r="AP55">
        <f>DB55*'Value Calculations'!$D$10</f>
        <v>0.36531647407620471</v>
      </c>
      <c r="AQ55">
        <f>DC55*'Value Calculations'!$D$11</f>
        <v>0</v>
      </c>
      <c r="AR55">
        <f>DD55*'Value Calculations'!$D$12</f>
        <v>0</v>
      </c>
      <c r="AS55">
        <f>DE55*'Value Calculations'!$D$13</f>
        <v>2.0636639852317229</v>
      </c>
      <c r="AU55">
        <f>DH55*'Value Calculations'!$D$3</f>
        <v>2.4464125717562273</v>
      </c>
      <c r="AV55">
        <f>DI55*'Value Calculations'!$D$4</f>
        <v>1.9536762242678996</v>
      </c>
      <c r="AW55">
        <f>DJ55*'Value Calculations'!$D$5</f>
        <v>3.1840572606350586</v>
      </c>
      <c r="AX55">
        <f>DK55*'Value Calculations'!$D$6</f>
        <v>-0.12506493191936285</v>
      </c>
      <c r="AY55">
        <f>DL55*'Value Calculations'!$D$7</f>
        <v>0.70307901643674242</v>
      </c>
      <c r="AZ55">
        <f>DM55*'Value Calculations'!$D$8</f>
        <v>3.6664641211835294</v>
      </c>
      <c r="BA55">
        <f>DN55*'Value Calculations'!$D$9</f>
        <v>6.0457203522008029</v>
      </c>
      <c r="BB55">
        <f>DO55*'Value Calculations'!$D$10</f>
        <v>2.5572153185334328</v>
      </c>
      <c r="BC55">
        <f>DP55*'Value Calculations'!$D$11</f>
        <v>0</v>
      </c>
      <c r="BD55">
        <f>DQ55*'Value Calculations'!$D$12</f>
        <v>0</v>
      </c>
      <c r="BE55">
        <f>DR55*'Value Calculations'!$D$13</f>
        <v>5.3655263616024795</v>
      </c>
      <c r="BG55">
        <f>DU55*'Value Calculations'!$D$3</f>
        <v>2.0386771431301893</v>
      </c>
      <c r="BH55">
        <f>DV55*'Value Calculations'!$D$4</f>
        <v>3.5817397444911494</v>
      </c>
      <c r="BI55">
        <f>DW55*'Value Calculations'!$D$5</f>
        <v>4.2454096808467447</v>
      </c>
      <c r="BJ55">
        <f>DX55*'Value Calculations'!$D$6</f>
        <v>1.3757142511129914</v>
      </c>
      <c r="BK55">
        <f>DY55*'Value Calculations'!$D$7</f>
        <v>1.5819277869826704</v>
      </c>
      <c r="BL55">
        <f>DZ55*'Value Calculations'!$D$8</f>
        <v>4.9605102816012456</v>
      </c>
      <c r="BM55">
        <f>EA55*'Value Calculations'!$D$9</f>
        <v>9.1945330356387203</v>
      </c>
      <c r="BN55">
        <f>EB55*'Value Calculations'!$D$10</f>
        <v>1.8265823703810236</v>
      </c>
      <c r="BO55">
        <f>EC55*'Value Calculations'!$D$11</f>
        <v>0</v>
      </c>
      <c r="BP55">
        <f>ED55*'Value Calculations'!$D$12</f>
        <v>0</v>
      </c>
      <c r="BQ55">
        <f>EE55*'Value Calculations'!$D$13</f>
        <v>5.0903711635715831</v>
      </c>
      <c r="BS55">
        <f>VLOOKUP($B55,'Raw Stats'!$CM$3:$DC$528,3,FALSE)</f>
        <v>56</v>
      </c>
      <c r="BT55">
        <f>VLOOKUP($B55,'Raw Stats'!$CM$3:$DC$528,4,FALSE)</f>
        <v>6</v>
      </c>
      <c r="BU55">
        <f>VLOOKUP($B55,'Raw Stats'!$CM$3:$DC$528,5,FALSE)</f>
        <v>16</v>
      </c>
      <c r="BV55">
        <f>VLOOKUP($B55,'Raw Stats'!$CM$3:$DC$528,6,FALSE)</f>
        <v>22</v>
      </c>
      <c r="BW55">
        <f>VLOOKUP($B55,'Raw Stats'!$CM$3:$DC$528,7,FALSE)</f>
        <v>9</v>
      </c>
      <c r="BX55">
        <f>VLOOKUP($B55,'Raw Stats'!$CM$3:$DC$528,8,FALSE)</f>
        <v>10</v>
      </c>
      <c r="BY55">
        <f>VLOOKUP($B55,'Raw Stats'!$CM$3:$DC$528,9,FALSE)</f>
        <v>95</v>
      </c>
      <c r="BZ55">
        <f>VLOOKUP($B55,'Raw Stats'!$CM$3:$DC$528,10,FALSE)</f>
        <v>117</v>
      </c>
      <c r="CA55">
        <f>VLOOKUP($B55,'Raw Stats'!$CM$3:$DC$528,11,FALSE)+VLOOKUP($B55,'Raw Stats'!$CM$3:$DC$528,12,FALSE)</f>
        <v>4</v>
      </c>
      <c r="CB55">
        <f>VLOOKUP($B55,'Raw Stats'!$CM$3:$DC$528,13,FALSE)+VLOOKUP($B55,'Raw Stats'!$CM$3:$DC$528,14,FALSE)</f>
        <v>0</v>
      </c>
      <c r="CC55">
        <f>VLOOKUP($B55,'Raw Stats'!$CM$3:$DC$528,15,FALSE)</f>
        <v>1</v>
      </c>
      <c r="CD55">
        <f>VLOOKUP($B55,'Raw Stats'!$CM$3:$DC$528,16,FALSE)</f>
        <v>103</v>
      </c>
      <c r="CF55" s="29">
        <f t="shared" si="7"/>
        <v>-0.13</v>
      </c>
      <c r="CG55">
        <f>VLOOKUP($B55,'Raw Stats'!$BU$3:$CJ$528,3,FALSE)</f>
        <v>61</v>
      </c>
      <c r="CH55">
        <f>VLOOKUP($B55,'Raw Stats'!$BU$3:$CJ$528,4,FALSE)</f>
        <v>11</v>
      </c>
      <c r="CI55">
        <f>VLOOKUP($B55,'Raw Stats'!$BU$3:$CJ$5288,5,FALSE)</f>
        <v>11</v>
      </c>
      <c r="CJ55">
        <f>VLOOKUP($B55,'Raw Stats'!$BU$3:$CJ$528,6,FALSE)</f>
        <v>22</v>
      </c>
      <c r="CK55">
        <f>VLOOKUP($B55,'Raw Stats'!$BU$3:$CJ$528,7,FALSE)</f>
        <v>17</v>
      </c>
      <c r="CL55">
        <f>VLOOKUP($B55,'Raw Stats'!$BU$3:$CJ$528,8,FALSE)</f>
        <v>14</v>
      </c>
      <c r="CM55">
        <f>VLOOKUP($B55,'Raw Stats'!$BU$3:$CJ$528,9,FALSE)</f>
        <v>96</v>
      </c>
      <c r="CN55">
        <f>VLOOKUP($B55,'Raw Stats'!$BU$3:$CJ$528,10,FALSE)</f>
        <v>75</v>
      </c>
      <c r="CO55">
        <f>VLOOKUP($B55,'Raw Stats'!$BU$3:$CJ$528,11,FALSE)+VLOOKUP($B55,'Raw Stats'!$BU$3:$CJ$528,12,FALSE)</f>
        <v>8</v>
      </c>
      <c r="CP55">
        <f>VLOOKUP($B55,'Raw Stats'!$BU$3:$CJ$528,13,FALSE)+VLOOKUP($B55,'Raw Stats'!$BU$3:$CJ$528,14,FALSE)</f>
        <v>0</v>
      </c>
      <c r="CQ55">
        <f>VLOOKUP($B55,'Raw Stats'!$BU$3:$CJ$528,15,FALSE)</f>
        <v>2</v>
      </c>
      <c r="CR55">
        <f>VLOOKUP($B55,'Raw Stats'!$BU$3:$CJ$528,16,FALSE)</f>
        <v>79</v>
      </c>
      <c r="CT55" t="e">
        <f>VLOOKUP($B55,'Raw Stats'!$BC$3:$BR$528,3,FALSE)</f>
        <v>#N/A</v>
      </c>
      <c r="CU55" t="e">
        <f>VLOOKUP($B55,'Raw Stats'!$BC$3:$BR$528,4,FALSE)</f>
        <v>#N/A</v>
      </c>
      <c r="CV55">
        <f>VLOOKUP($B55,'Raw Stats'!$BC$3:$BR$5288,5,FALSE)</f>
        <v>4</v>
      </c>
      <c r="CW55">
        <f>VLOOKUP($B55,'Raw Stats'!$BC$3:$BR$52888,6,FALSE)</f>
        <v>5</v>
      </c>
      <c r="CX55">
        <f>VLOOKUP($B55,'Raw Stats'!$BC$3:$BR$5288,7,FALSE)</f>
        <v>-2</v>
      </c>
      <c r="CY55">
        <f>VLOOKUP($B55,'Raw Stats'!$BC$3:$BR$5288,8,FALSE)</f>
        <v>10</v>
      </c>
      <c r="CZ55">
        <f>VLOOKUP($B55,'Raw Stats'!$BC$3:$BR$5288,9,FALSE)</f>
        <v>31</v>
      </c>
      <c r="DA55">
        <f>VLOOKUP($B55,'Raw Stats'!$BC$3:$BR$5288,10,FALSE)</f>
        <v>31</v>
      </c>
      <c r="DB55">
        <f>VLOOKUP($B55,'Raw Stats'!$BC$3:$BR$5288,11,FALSE)+VLOOKUP($B55,'Raw Stats'!$BC$3:$BR$5288,12,FALSE)</f>
        <v>1</v>
      </c>
      <c r="DC55">
        <f>VLOOKUP($B55,'Raw Stats'!$BC$3:$BR$5288,13,FALSE)+VLOOKUP($B55,'Raw Stats'!$BC$3:$BR$5288,14,FALSE)</f>
        <v>0</v>
      </c>
      <c r="DD55">
        <f>VLOOKUP($B55,'Raw Stats'!$BC$3:$BR$5288,15,FALSE)</f>
        <v>0</v>
      </c>
      <c r="DE55">
        <f>VLOOKUP($B55,'Raw Stats'!$BC$3:$BR$5288,16,FALSE)</f>
        <v>30</v>
      </c>
      <c r="DG55">
        <f>VLOOKUP($B55,'Raw Stats'!$AK$3:$AZ$528,3,FALSE)</f>
        <v>51</v>
      </c>
      <c r="DH55">
        <f>VLOOKUP($B55,'Raw Stats'!$AK$3:$AZ$528,4,FALSE)</f>
        <v>6</v>
      </c>
      <c r="DI55">
        <f>VLOOKUP($B55,'Raw Stats'!$AK$3:$AZ$528,5,FALSE)</f>
        <v>6</v>
      </c>
      <c r="DJ55">
        <f>VLOOKUP($B55,'Raw Stats'!$AK$3:$AZ$528,6,FALSE)</f>
        <v>12</v>
      </c>
      <c r="DK55">
        <f>VLOOKUP($B55,'Raw Stats'!$AK$3:$AZ$528,7,FALSE)</f>
        <v>-1</v>
      </c>
      <c r="DL55">
        <f>VLOOKUP($B55,'Raw Stats'!$AK$3:$AZ$528,8,FALSE)</f>
        <v>8</v>
      </c>
      <c r="DM55">
        <f>VLOOKUP($B55,'Raw Stats'!$AK$3:$AZ$528,9,FALSE)</f>
        <v>51</v>
      </c>
      <c r="DN55">
        <f>VLOOKUP($B55,'Raw Stats'!$AK$3:$AZ$528,10,FALSE)</f>
        <v>48</v>
      </c>
      <c r="DO55">
        <f>VLOOKUP($B55,'Raw Stats'!$AK$3:$AZ$528,11,FALSE)+VLOOKUP($B55,'Raw Stats'!$AK$3:$AZ$528,12,FALSE)</f>
        <v>7</v>
      </c>
      <c r="DP55">
        <f>VLOOKUP($B55,'Raw Stats'!$AK$3:$AZ$528,13,FALSE)+VLOOKUP($B55,'Raw Stats'!$AK$3:$AZ$528,14,FALSE)</f>
        <v>0</v>
      </c>
      <c r="DQ55">
        <f>VLOOKUP($B55,'Raw Stats'!$AK$3:$AZ$528,15,FALSE)</f>
        <v>0</v>
      </c>
      <c r="DR55">
        <f>VLOOKUP($B55,'Raw Stats'!$AK$3:$AZ$528,16,FALSE)</f>
        <v>78</v>
      </c>
      <c r="DT55">
        <f>VLOOKUP($B55,'Raw Stats'!$S$3:$AH$528,3,FALSE)</f>
        <v>60</v>
      </c>
      <c r="DU55">
        <f>VLOOKUP($B55,'Raw Stats'!$S$3:$AH$528,4,FALSE)</f>
        <v>5</v>
      </c>
      <c r="DV55">
        <f>VLOOKUP($B55,'Raw Stats'!$S$3:$AH$528,5,FALSE)</f>
        <v>11</v>
      </c>
      <c r="DW55">
        <f>VLOOKUP($B55,'Raw Stats'!$S$3:$AH$528,6,FALSE)</f>
        <v>16</v>
      </c>
      <c r="DX55">
        <f>VLOOKUP($B55,'Raw Stats'!$S$3:$AH$528,7,FALSE)</f>
        <v>11</v>
      </c>
      <c r="DY55">
        <f>VLOOKUP($B55,'Raw Stats'!$S$3:$AH$528,8,FALSE)</f>
        <v>18</v>
      </c>
      <c r="DZ55">
        <f>VLOOKUP($B55,'Raw Stats'!$S$3:$AH$528,9,FALSE)</f>
        <v>69</v>
      </c>
      <c r="EA55">
        <f>VLOOKUP($B55,'Raw Stats'!$S$3:$AH$528,10,FALSE)</f>
        <v>73</v>
      </c>
      <c r="EB55">
        <f>VLOOKUP($B55,'Raw Stats'!$S$3:$AH$528,11,FALSE)+VLOOKUP($B55,'Raw Stats'!$S$3:$AH$528,12,FALSE)</f>
        <v>5</v>
      </c>
      <c r="EC55">
        <f>VLOOKUP($B55,'Raw Stats'!$S$3:$AH$528,13,FALSE)+VLOOKUP($B55,'Raw Stats'!$S$3:$AH$528,14,FALSE)</f>
        <v>0</v>
      </c>
      <c r="ED55">
        <f>VLOOKUP($B55,'Raw Stats'!$S$3:$AH$528,15,FALSE)</f>
        <v>0</v>
      </c>
      <c r="EE55">
        <f>VLOOKUP($B55,'Raw Stats'!$S$3:$AH$528,16,FALSE)</f>
        <v>74</v>
      </c>
    </row>
    <row r="56" spans="1:135" x14ac:dyDescent="0.2">
      <c r="A56">
        <v>1</v>
      </c>
      <c r="B56" t="s">
        <v>732</v>
      </c>
      <c r="C56">
        <f t="shared" si="8"/>
        <v>0.95419493666053978</v>
      </c>
      <c r="D56">
        <f t="shared" si="9"/>
        <v>0.71260742645843411</v>
      </c>
      <c r="E56" t="e">
        <f t="shared" si="10"/>
        <v>#N/A</v>
      </c>
      <c r="F56" t="e">
        <f t="shared" si="11"/>
        <v>#N/A</v>
      </c>
      <c r="G56" t="e">
        <f t="shared" si="12"/>
        <v>#N/A</v>
      </c>
      <c r="H56">
        <v>0.74</v>
      </c>
      <c r="I56" s="29">
        <f t="shared" si="5"/>
        <v>-16.000000000000004</v>
      </c>
      <c r="J56" s="29">
        <f t="shared" si="6"/>
        <v>-16.000000000000004</v>
      </c>
      <c r="K56">
        <f>BT56*'Value Calculations'!$D$3</f>
        <v>4.8928251435124546</v>
      </c>
      <c r="L56">
        <f>BU56*'Value Calculations'!$D$4</f>
        <v>8.1403176011162479</v>
      </c>
      <c r="M56">
        <f>BV56*'Value Calculations'!$D$5</f>
        <v>9.8175098869580975</v>
      </c>
      <c r="N56">
        <f>BW56*'Value Calculations'!$D$6</f>
        <v>0.62532465959681427</v>
      </c>
      <c r="O56">
        <f>BX56*'Value Calculations'!$D$7</f>
        <v>3.1638555739653409</v>
      </c>
      <c r="P56">
        <f>BY56*'Value Calculations'!$D$8</f>
        <v>5.3918590017404844</v>
      </c>
      <c r="Q56">
        <f>BZ56*'Value Calculations'!$D$9</f>
        <v>15.492158402514558</v>
      </c>
      <c r="R56">
        <f>CA56*'Value Calculations'!$D$10</f>
        <v>6.2103800592954803</v>
      </c>
      <c r="S56">
        <f>CB56*'Value Calculations'!$D$11</f>
        <v>0.9907141480249374</v>
      </c>
      <c r="T56">
        <f>CC56*'Value Calculations'!$D$12</f>
        <v>0.81388273958941404</v>
      </c>
      <c r="U56">
        <f>CD56*'Value Calculations'!$D$13</f>
        <v>8.3922335399423389</v>
      </c>
      <c r="W56">
        <f>CH56*'Value Calculations'!$D$3</f>
        <v>2.4464125717562273</v>
      </c>
      <c r="X56">
        <f>CI56*'Value Calculations'!$D$4</f>
        <v>4.8841905606697491</v>
      </c>
      <c r="Y56">
        <f>CJ56*'Value Calculations'!$D$5</f>
        <v>5.5721002061113527</v>
      </c>
      <c r="Z56">
        <f>CK56*'Value Calculations'!$D$6</f>
        <v>1.1255843872742657</v>
      </c>
      <c r="AA56">
        <f>CL56*'Value Calculations'!$D$7</f>
        <v>1.9334672952010417</v>
      </c>
      <c r="AB56">
        <f>CM56*'Value Calculations'!$D$8</f>
        <v>4.7448359215316263</v>
      </c>
      <c r="AC56">
        <f>CN56*'Value Calculations'!$D$9</f>
        <v>5.9197678448632862</v>
      </c>
      <c r="AD56">
        <f>CO56*'Value Calculations'!$D$10</f>
        <v>2.5572153185334328</v>
      </c>
      <c r="AE56">
        <f>CP56*'Value Calculations'!$D$11</f>
        <v>0</v>
      </c>
      <c r="AF56">
        <f>CQ56*'Value Calculations'!$D$12</f>
        <v>0</v>
      </c>
      <c r="AG56">
        <f>CR56*'Value Calculations'!$D$13</f>
        <v>5.0215823640638586</v>
      </c>
      <c r="AI56" t="e">
        <f>CU56*'Value Calculations'!$D$3</f>
        <v>#N/A</v>
      </c>
      <c r="AJ56">
        <f>CV56*'Value Calculations'!$D$4</f>
        <v>0</v>
      </c>
      <c r="AK56">
        <f>CW56*'Value Calculations'!$D$5</f>
        <v>0.53067621010584309</v>
      </c>
      <c r="AL56">
        <f>CX56*'Value Calculations'!$D$6</f>
        <v>0.37519479575808856</v>
      </c>
      <c r="AM56">
        <f>CY56*'Value Calculations'!$D$7</f>
        <v>0</v>
      </c>
      <c r="AN56">
        <f>CZ56*'Value Calculations'!$D$8</f>
        <v>0.14378290671307958</v>
      </c>
      <c r="AO56">
        <f>DA56*'Value Calculations'!$D$9</f>
        <v>1.6373825953877175</v>
      </c>
      <c r="AP56">
        <f>DB56*'Value Calculations'!$D$10</f>
        <v>0.36531647407620471</v>
      </c>
      <c r="AQ56">
        <f>DC56*'Value Calculations'!$D$11</f>
        <v>0</v>
      </c>
      <c r="AR56">
        <f>DD56*'Value Calculations'!$D$12</f>
        <v>0</v>
      </c>
      <c r="AS56">
        <f>DE56*'Value Calculations'!$D$13</f>
        <v>0.41273279704634458</v>
      </c>
      <c r="AU56" t="e">
        <f>DH56*'Value Calculations'!$D$3</f>
        <v>#N/A</v>
      </c>
      <c r="AV56" t="e">
        <f>DI56*'Value Calculations'!$D$4</f>
        <v>#N/A</v>
      </c>
      <c r="AW56" t="e">
        <f>DJ56*'Value Calculations'!$D$5</f>
        <v>#N/A</v>
      </c>
      <c r="AX56" t="e">
        <f>DK56*'Value Calculations'!$D$6</f>
        <v>#N/A</v>
      </c>
      <c r="AY56" t="e">
        <f>DL56*'Value Calculations'!$D$7</f>
        <v>#N/A</v>
      </c>
      <c r="AZ56" t="e">
        <f>DM56*'Value Calculations'!$D$8</f>
        <v>#N/A</v>
      </c>
      <c r="BA56" t="e">
        <f>DN56*'Value Calculations'!$D$9</f>
        <v>#N/A</v>
      </c>
      <c r="BB56" t="e">
        <f>DO56*'Value Calculations'!$D$10</f>
        <v>#N/A</v>
      </c>
      <c r="BC56" t="e">
        <f>DP56*'Value Calculations'!$D$11</f>
        <v>#N/A</v>
      </c>
      <c r="BD56" t="e">
        <f>DQ56*'Value Calculations'!$D$12</f>
        <v>#N/A</v>
      </c>
      <c r="BE56" t="e">
        <f>DR56*'Value Calculations'!$D$13</f>
        <v>#N/A</v>
      </c>
      <c r="BG56" t="e">
        <f>DU56*'Value Calculations'!$D$3</f>
        <v>#N/A</v>
      </c>
      <c r="BH56" t="e">
        <f>DV56*'Value Calculations'!$D$4</f>
        <v>#N/A</v>
      </c>
      <c r="BI56" t="e">
        <f>DW56*'Value Calculations'!$D$5</f>
        <v>#N/A</v>
      </c>
      <c r="BJ56" t="e">
        <f>DX56*'Value Calculations'!$D$6</f>
        <v>#N/A</v>
      </c>
      <c r="BK56" t="e">
        <f>DY56*'Value Calculations'!$D$7</f>
        <v>#N/A</v>
      </c>
      <c r="BL56" t="e">
        <f>DZ56*'Value Calculations'!$D$8</f>
        <v>#N/A</v>
      </c>
      <c r="BM56" t="e">
        <f>EA56*'Value Calculations'!$D$9</f>
        <v>#N/A</v>
      </c>
      <c r="BN56" t="e">
        <f>EB56*'Value Calculations'!$D$10</f>
        <v>#N/A</v>
      </c>
      <c r="BO56" t="e">
        <f>EC56*'Value Calculations'!$D$11</f>
        <v>#N/A</v>
      </c>
      <c r="BP56" t="e">
        <f>ED56*'Value Calculations'!$D$12</f>
        <v>#N/A</v>
      </c>
      <c r="BQ56" t="e">
        <f>EE56*'Value Calculations'!$D$13</f>
        <v>#N/A</v>
      </c>
      <c r="BS56">
        <f>VLOOKUP($B56,'Raw Stats'!$CM$3:$DC$528,3,FALSE)</f>
        <v>67</v>
      </c>
      <c r="BT56">
        <f>VLOOKUP($B56,'Raw Stats'!$CM$3:$DC$528,4,FALSE)</f>
        <v>12</v>
      </c>
      <c r="BU56">
        <f>VLOOKUP($B56,'Raw Stats'!$CM$3:$DC$528,5,FALSE)</f>
        <v>25</v>
      </c>
      <c r="BV56">
        <f>VLOOKUP($B56,'Raw Stats'!$CM$3:$DC$528,6,FALSE)</f>
        <v>37</v>
      </c>
      <c r="BW56">
        <f>VLOOKUP($B56,'Raw Stats'!$CM$3:$DC$528,7,FALSE)</f>
        <v>5</v>
      </c>
      <c r="BX56">
        <f>VLOOKUP($B56,'Raw Stats'!$CM$3:$DC$528,8,FALSE)</f>
        <v>36</v>
      </c>
      <c r="BY56">
        <f>VLOOKUP($B56,'Raw Stats'!$CM$3:$DC$528,9,FALSE)</f>
        <v>75</v>
      </c>
      <c r="BZ56">
        <f>VLOOKUP($B56,'Raw Stats'!$CM$3:$DC$528,10,FALSE)</f>
        <v>123</v>
      </c>
      <c r="CA56">
        <f>VLOOKUP($B56,'Raw Stats'!$CM$3:$DC$528,11,FALSE)+VLOOKUP($B56,'Raw Stats'!$CM$3:$DC$528,12,FALSE)</f>
        <v>17</v>
      </c>
      <c r="CB56">
        <f>VLOOKUP($B56,'Raw Stats'!$CM$3:$DC$528,13,FALSE)+VLOOKUP($B56,'Raw Stats'!$CM$3:$DC$528,14,FALSE)</f>
        <v>1</v>
      </c>
      <c r="CC56">
        <f>VLOOKUP($B56,'Raw Stats'!$CM$3:$DC$528,15,FALSE)</f>
        <v>1</v>
      </c>
      <c r="CD56">
        <f>VLOOKUP($B56,'Raw Stats'!$CM$3:$DC$528,16,FALSE)</f>
        <v>122</v>
      </c>
      <c r="CF56" s="29">
        <f t="shared" si="7"/>
        <v>-0.16000000000000003</v>
      </c>
      <c r="CG56">
        <f>VLOOKUP($B56,'Raw Stats'!$BU$3:$CJ$528,3,FALSE)</f>
        <v>48</v>
      </c>
      <c r="CH56">
        <f>VLOOKUP($B56,'Raw Stats'!$BU$3:$CJ$528,4,FALSE)</f>
        <v>6</v>
      </c>
      <c r="CI56">
        <f>VLOOKUP($B56,'Raw Stats'!$BU$3:$CJ$5288,5,FALSE)</f>
        <v>15</v>
      </c>
      <c r="CJ56">
        <f>VLOOKUP($B56,'Raw Stats'!$BU$3:$CJ$528,6,FALSE)</f>
        <v>21</v>
      </c>
      <c r="CK56">
        <f>VLOOKUP($B56,'Raw Stats'!$BU$3:$CJ$528,7,FALSE)</f>
        <v>9</v>
      </c>
      <c r="CL56">
        <f>VLOOKUP($B56,'Raw Stats'!$BU$3:$CJ$528,8,FALSE)</f>
        <v>22</v>
      </c>
      <c r="CM56">
        <f>VLOOKUP($B56,'Raw Stats'!$BU$3:$CJ$528,9,FALSE)</f>
        <v>66</v>
      </c>
      <c r="CN56">
        <f>VLOOKUP($B56,'Raw Stats'!$BU$3:$CJ$528,10,FALSE)</f>
        <v>47</v>
      </c>
      <c r="CO56">
        <f>VLOOKUP($B56,'Raw Stats'!$BU$3:$CJ$528,11,FALSE)+VLOOKUP($B56,'Raw Stats'!$BU$3:$CJ$528,12,FALSE)</f>
        <v>7</v>
      </c>
      <c r="CP56">
        <f>VLOOKUP($B56,'Raw Stats'!$BU$3:$CJ$528,13,FALSE)+VLOOKUP($B56,'Raw Stats'!$BU$3:$CJ$528,14,FALSE)</f>
        <v>0</v>
      </c>
      <c r="CQ56">
        <f>VLOOKUP($B56,'Raw Stats'!$BU$3:$CJ$528,15,FALSE)</f>
        <v>0</v>
      </c>
      <c r="CR56">
        <f>VLOOKUP($B56,'Raw Stats'!$BU$3:$CJ$528,16,FALSE)</f>
        <v>73</v>
      </c>
      <c r="CT56" t="e">
        <f>VLOOKUP($B56,'Raw Stats'!$BC$3:$BR$528,3,FALSE)</f>
        <v>#N/A</v>
      </c>
      <c r="CU56" t="e">
        <f>VLOOKUP($B56,'Raw Stats'!$BC$3:$BR$528,4,FALSE)</f>
        <v>#N/A</v>
      </c>
      <c r="CV56">
        <f>VLOOKUP($B56,'Raw Stats'!$BC$3:$BR$5288,5,FALSE)</f>
        <v>0</v>
      </c>
      <c r="CW56">
        <f>VLOOKUP($B56,'Raw Stats'!$BC$3:$BR$52888,6,FALSE)</f>
        <v>2</v>
      </c>
      <c r="CX56">
        <f>VLOOKUP($B56,'Raw Stats'!$BC$3:$BR$5288,7,FALSE)</f>
        <v>3</v>
      </c>
      <c r="CY56">
        <f>VLOOKUP($B56,'Raw Stats'!$BC$3:$BR$5288,8,FALSE)</f>
        <v>0</v>
      </c>
      <c r="CZ56">
        <f>VLOOKUP($B56,'Raw Stats'!$BC$3:$BR$5288,9,FALSE)</f>
        <v>2</v>
      </c>
      <c r="DA56">
        <f>VLOOKUP($B56,'Raw Stats'!$BC$3:$BR$5288,10,FALSE)</f>
        <v>13</v>
      </c>
      <c r="DB56">
        <f>VLOOKUP($B56,'Raw Stats'!$BC$3:$BR$5288,11,FALSE)+VLOOKUP($B56,'Raw Stats'!$BC$3:$BR$5288,12,FALSE)</f>
        <v>1</v>
      </c>
      <c r="DC56">
        <f>VLOOKUP($B56,'Raw Stats'!$BC$3:$BR$5288,13,FALSE)+VLOOKUP($B56,'Raw Stats'!$BC$3:$BR$5288,14,FALSE)</f>
        <v>0</v>
      </c>
      <c r="DD56">
        <f>VLOOKUP($B56,'Raw Stats'!$BC$3:$BR$5288,15,FALSE)</f>
        <v>0</v>
      </c>
      <c r="DE56">
        <f>VLOOKUP($B56,'Raw Stats'!$BC$3:$BR$5288,16,FALSE)</f>
        <v>6</v>
      </c>
      <c r="DG56" t="e">
        <f>VLOOKUP($B56,'Raw Stats'!$AK$3:$AZ$528,3,FALSE)</f>
        <v>#N/A</v>
      </c>
      <c r="DH56" t="e">
        <f>VLOOKUP($B56,'Raw Stats'!$AK$3:$AZ$528,4,FALSE)</f>
        <v>#N/A</v>
      </c>
      <c r="DI56" t="e">
        <f>VLOOKUP($B56,'Raw Stats'!$AK$3:$AZ$528,5,FALSE)</f>
        <v>#N/A</v>
      </c>
      <c r="DJ56" t="e">
        <f>VLOOKUP($B56,'Raw Stats'!$AK$3:$AZ$528,6,FALSE)</f>
        <v>#N/A</v>
      </c>
      <c r="DK56" t="e">
        <f>VLOOKUP($B56,'Raw Stats'!$AK$3:$AZ$528,7,FALSE)</f>
        <v>#N/A</v>
      </c>
      <c r="DL56" t="e">
        <f>VLOOKUP($B56,'Raw Stats'!$AK$3:$AZ$528,8,FALSE)</f>
        <v>#N/A</v>
      </c>
      <c r="DM56" t="e">
        <f>VLOOKUP($B56,'Raw Stats'!$AK$3:$AZ$528,9,FALSE)</f>
        <v>#N/A</v>
      </c>
      <c r="DN56" t="e">
        <f>VLOOKUP($B56,'Raw Stats'!$AK$3:$AZ$528,10,FALSE)</f>
        <v>#N/A</v>
      </c>
      <c r="DO56" t="e">
        <f>VLOOKUP($B56,'Raw Stats'!$AK$3:$AZ$528,11,FALSE)+VLOOKUP($B56,'Raw Stats'!$AK$3:$AZ$528,12,FALSE)</f>
        <v>#N/A</v>
      </c>
      <c r="DP56" t="e">
        <f>VLOOKUP($B56,'Raw Stats'!$AK$3:$AZ$528,13,FALSE)+VLOOKUP($B56,'Raw Stats'!$AK$3:$AZ$528,14,FALSE)</f>
        <v>#N/A</v>
      </c>
      <c r="DQ56" t="e">
        <f>VLOOKUP($B56,'Raw Stats'!$AK$3:$AZ$528,15,FALSE)</f>
        <v>#N/A</v>
      </c>
      <c r="DR56" t="e">
        <f>VLOOKUP($B56,'Raw Stats'!$AK$3:$AZ$528,16,FALSE)</f>
        <v>#N/A</v>
      </c>
      <c r="DT56" t="e">
        <f>VLOOKUP($B56,'Raw Stats'!$S$3:$AH$528,3,FALSE)</f>
        <v>#N/A</v>
      </c>
      <c r="DU56" t="e">
        <f>VLOOKUP($B56,'Raw Stats'!$S$3:$AH$528,4,FALSE)</f>
        <v>#N/A</v>
      </c>
      <c r="DV56" t="e">
        <f>VLOOKUP($B56,'Raw Stats'!$S$3:$AH$528,5,FALSE)</f>
        <v>#N/A</v>
      </c>
      <c r="DW56" t="e">
        <f>VLOOKUP($B56,'Raw Stats'!$S$3:$AH$528,6,FALSE)</f>
        <v>#N/A</v>
      </c>
      <c r="DX56" t="e">
        <f>VLOOKUP($B56,'Raw Stats'!$S$3:$AH$528,7,FALSE)</f>
        <v>#N/A</v>
      </c>
      <c r="DY56" t="e">
        <f>VLOOKUP($B56,'Raw Stats'!$S$3:$AH$528,8,FALSE)</f>
        <v>#N/A</v>
      </c>
      <c r="DZ56" t="e">
        <f>VLOOKUP($B56,'Raw Stats'!$S$3:$AH$528,9,FALSE)</f>
        <v>#N/A</v>
      </c>
      <c r="EA56" t="e">
        <f>VLOOKUP($B56,'Raw Stats'!$S$3:$AH$528,10,FALSE)</f>
        <v>#N/A</v>
      </c>
      <c r="EB56" t="e">
        <f>VLOOKUP($B56,'Raw Stats'!$S$3:$AH$528,11,FALSE)+VLOOKUP($B56,'Raw Stats'!$S$3:$AH$528,12,FALSE)</f>
        <v>#N/A</v>
      </c>
      <c r="EC56" t="e">
        <f>VLOOKUP($B56,'Raw Stats'!$S$3:$AH$528,13,FALSE)+VLOOKUP($B56,'Raw Stats'!$S$3:$AH$528,14,FALSE)</f>
        <v>#N/A</v>
      </c>
      <c r="ED56" t="e">
        <f>VLOOKUP($B56,'Raw Stats'!$S$3:$AH$528,15,FALSE)</f>
        <v>#N/A</v>
      </c>
      <c r="EE56" t="e">
        <f>VLOOKUP($B56,'Raw Stats'!$S$3:$AH$528,16,FALSE)</f>
        <v>#N/A</v>
      </c>
    </row>
    <row r="57" spans="1:135" x14ac:dyDescent="0.2">
      <c r="A57">
        <v>1</v>
      </c>
      <c r="B57" t="s">
        <v>733</v>
      </c>
      <c r="C57">
        <f t="shared" si="8"/>
        <v>0.81769736975207219</v>
      </c>
      <c r="D57">
        <f t="shared" si="9"/>
        <v>0.80082406293148312</v>
      </c>
      <c r="E57">
        <f t="shared" si="10"/>
        <v>0.97504366166717249</v>
      </c>
      <c r="F57">
        <f t="shared" si="11"/>
        <v>0.79054094242074946</v>
      </c>
      <c r="G57">
        <f t="shared" si="12"/>
        <v>0.64629938028309863</v>
      </c>
      <c r="H57">
        <v>0.72</v>
      </c>
      <c r="I57" s="29">
        <f t="shared" si="5"/>
        <v>-18.000000000000004</v>
      </c>
      <c r="J57" s="29">
        <f t="shared" si="6"/>
        <v>-18.000000000000004</v>
      </c>
      <c r="K57">
        <f>BT57*'Value Calculations'!$D$3</f>
        <v>4.4850897148864171</v>
      </c>
      <c r="L57">
        <f>BU57*'Value Calculations'!$D$4</f>
        <v>3.9073524485357991</v>
      </c>
      <c r="M57">
        <f>BV57*'Value Calculations'!$D$5</f>
        <v>6.1027764162171954</v>
      </c>
      <c r="N57">
        <f>BW57*'Value Calculations'!$D$6</f>
        <v>2.1261038426291687</v>
      </c>
      <c r="O57">
        <f>BX57*'Value Calculations'!$D$7</f>
        <v>4.2184740986204545</v>
      </c>
      <c r="P57">
        <f>BY57*'Value Calculations'!$D$8</f>
        <v>7.5486026024366781</v>
      </c>
      <c r="Q57">
        <f>BZ57*'Value Calculations'!$D$9</f>
        <v>13.476918285114291</v>
      </c>
      <c r="R57">
        <f>CA57*'Value Calculations'!$D$10</f>
        <v>1.0959494222286141</v>
      </c>
      <c r="S57">
        <f>CB57*'Value Calculations'!$D$11</f>
        <v>0.9907141480249374</v>
      </c>
      <c r="T57">
        <f>CC57*'Value Calculations'!$D$12</f>
        <v>0.81388273958941404</v>
      </c>
      <c r="U57">
        <f>CD57*'Value Calculations'!$D$13</f>
        <v>7.5667679458496506</v>
      </c>
      <c r="W57">
        <f>CH57*'Value Calculations'!$D$3</f>
        <v>1.6309417145041516</v>
      </c>
      <c r="X57">
        <f>CI57*'Value Calculations'!$D$4</f>
        <v>4.2329651525804488</v>
      </c>
      <c r="Y57">
        <f>CJ57*'Value Calculations'!$D$5</f>
        <v>4.5107477858996665</v>
      </c>
      <c r="Z57">
        <f>CK57*'Value Calculations'!$D$6</f>
        <v>3.2516882299034342</v>
      </c>
      <c r="AA57">
        <f>CL57*'Value Calculations'!$D$7</f>
        <v>3.4275102051291193</v>
      </c>
      <c r="AB57">
        <f>CM57*'Value Calculations'!$D$8</f>
        <v>8.0518427759324567</v>
      </c>
      <c r="AC57">
        <f>CN57*'Value Calculations'!$D$9</f>
        <v>21.537878754715361</v>
      </c>
      <c r="AD57">
        <f>CO57*'Value Calculations'!$D$10</f>
        <v>0.73063294815240942</v>
      </c>
      <c r="AE57">
        <f>CP57*'Value Calculations'!$D$11</f>
        <v>0.9907141480249374</v>
      </c>
      <c r="AF57">
        <f>CQ57*'Value Calculations'!$D$12</f>
        <v>0.81388273958941404</v>
      </c>
      <c r="AG57">
        <f>CR57*'Value Calculations'!$D$13</f>
        <v>6.8788799507724097</v>
      </c>
      <c r="AI57">
        <f>CU57*'Value Calculations'!$D$3</f>
        <v>2.4464125717562273</v>
      </c>
      <c r="AJ57">
        <f>CV57*'Value Calculations'!$D$4</f>
        <v>5.8610286728036982</v>
      </c>
      <c r="AK57">
        <f>CW57*'Value Calculations'!$D$5</f>
        <v>6.3681145212701171</v>
      </c>
      <c r="AL57">
        <f>CX57*'Value Calculations'!$D$6</f>
        <v>2.376233706467894</v>
      </c>
      <c r="AM57">
        <f>CY57*'Value Calculations'!$D$7</f>
        <v>1.9334672952010417</v>
      </c>
      <c r="AN57">
        <f>CZ57*'Value Calculations'!$D$8</f>
        <v>5.8232077218797231</v>
      </c>
      <c r="AO57">
        <f>DA57*'Value Calculations'!$D$9</f>
        <v>13.980728314464358</v>
      </c>
      <c r="AP57">
        <f>DB57*'Value Calculations'!$D$10</f>
        <v>2.9225317926096377</v>
      </c>
      <c r="AQ57">
        <f>DC57*'Value Calculations'!$D$11</f>
        <v>0</v>
      </c>
      <c r="AR57">
        <f>DD57*'Value Calculations'!$D$12</f>
        <v>0</v>
      </c>
      <c r="AS57">
        <f>DE57*'Value Calculations'!$D$13</f>
        <v>5.0903711635715831</v>
      </c>
      <c r="AU57">
        <f>DH57*'Value Calculations'!$D$3</f>
        <v>3.2618834290083032</v>
      </c>
      <c r="AV57">
        <f>DI57*'Value Calculations'!$D$4</f>
        <v>4.5585778566250994</v>
      </c>
      <c r="AW57">
        <f>DJ57*'Value Calculations'!$D$5</f>
        <v>5.8374383111642736</v>
      </c>
      <c r="AX57">
        <f>DK57*'Value Calculations'!$D$6</f>
        <v>-1.75090904687108</v>
      </c>
      <c r="AY57">
        <f>DL57*'Value Calculations'!$D$7</f>
        <v>4.2184740986204545</v>
      </c>
      <c r="AZ57">
        <f>DM57*'Value Calculations'!$D$8</f>
        <v>11.071283816907128</v>
      </c>
      <c r="BA57">
        <f>DN57*'Value Calculations'!$D$9</f>
        <v>24.434786423478243</v>
      </c>
      <c r="BB57">
        <f>DO57*'Value Calculations'!$D$10</f>
        <v>1.8265823703810236</v>
      </c>
      <c r="BC57">
        <f>DP57*'Value Calculations'!$D$11</f>
        <v>0.9907141480249374</v>
      </c>
      <c r="BD57">
        <f>DQ57*'Value Calculations'!$D$12</f>
        <v>0.81388273958941404</v>
      </c>
      <c r="BE57">
        <f>DR57*'Value Calculations'!$D$13</f>
        <v>9.5616431315736499</v>
      </c>
      <c r="BG57">
        <f>DU57*'Value Calculations'!$D$3</f>
        <v>2.0386771431301893</v>
      </c>
      <c r="BH57">
        <f>DV57*'Value Calculations'!$D$4</f>
        <v>3.9073524485357991</v>
      </c>
      <c r="BI57">
        <f>DW57*'Value Calculations'!$D$5</f>
        <v>4.5107477858996665</v>
      </c>
      <c r="BJ57">
        <f>DX57*'Value Calculations'!$D$6</f>
        <v>-1.0005194553549028</v>
      </c>
      <c r="BK57">
        <f>DY57*'Value Calculations'!$D$7</f>
        <v>2.8123160657469697</v>
      </c>
      <c r="BL57">
        <f>DZ57*'Value Calculations'!$D$8</f>
        <v>8.7707573094978546</v>
      </c>
      <c r="BM57">
        <f>EA57*'Value Calculations'!$D$9</f>
        <v>22.923356335428046</v>
      </c>
      <c r="BN57">
        <f>EB57*'Value Calculations'!$D$10</f>
        <v>1.0959494222286141</v>
      </c>
      <c r="BO57">
        <f>EC57*'Value Calculations'!$D$11</f>
        <v>0</v>
      </c>
      <c r="BP57">
        <f>ED57*'Value Calculations'!$D$12</f>
        <v>0</v>
      </c>
      <c r="BQ57">
        <f>EE57*'Value Calculations'!$D$13</f>
        <v>7.2916127478187542</v>
      </c>
      <c r="BS57">
        <f>VLOOKUP($B57,'Raw Stats'!$CM$3:$DC$528,3,FALSE)</f>
        <v>64</v>
      </c>
      <c r="BT57">
        <f>VLOOKUP($B57,'Raw Stats'!$CM$3:$DC$528,4,FALSE)</f>
        <v>11</v>
      </c>
      <c r="BU57">
        <f>VLOOKUP($B57,'Raw Stats'!$CM$3:$DC$528,5,FALSE)</f>
        <v>12</v>
      </c>
      <c r="BV57">
        <f>VLOOKUP($B57,'Raw Stats'!$CM$3:$DC$528,6,FALSE)</f>
        <v>23</v>
      </c>
      <c r="BW57">
        <f>VLOOKUP($B57,'Raw Stats'!$CM$3:$DC$528,7,FALSE)</f>
        <v>17</v>
      </c>
      <c r="BX57">
        <f>VLOOKUP($B57,'Raw Stats'!$CM$3:$DC$528,8,FALSE)</f>
        <v>48</v>
      </c>
      <c r="BY57">
        <f>VLOOKUP($B57,'Raw Stats'!$CM$3:$DC$528,9,FALSE)</f>
        <v>105</v>
      </c>
      <c r="BZ57">
        <f>VLOOKUP($B57,'Raw Stats'!$CM$3:$DC$528,10,FALSE)</f>
        <v>107</v>
      </c>
      <c r="CA57">
        <f>VLOOKUP($B57,'Raw Stats'!$CM$3:$DC$528,11,FALSE)+VLOOKUP($B57,'Raw Stats'!$CM$3:$DC$528,12,FALSE)</f>
        <v>3</v>
      </c>
      <c r="CB57">
        <f>VLOOKUP($B57,'Raw Stats'!$CM$3:$DC$528,13,FALSE)+VLOOKUP($B57,'Raw Stats'!$CM$3:$DC$528,14,FALSE)</f>
        <v>1</v>
      </c>
      <c r="CC57">
        <f>VLOOKUP($B57,'Raw Stats'!$CM$3:$DC$528,15,FALSE)</f>
        <v>1</v>
      </c>
      <c r="CD57">
        <f>VLOOKUP($B57,'Raw Stats'!$CM$3:$DC$528,16,FALSE)</f>
        <v>110</v>
      </c>
      <c r="CF57" s="29">
        <f t="shared" si="7"/>
        <v>-0.18000000000000005</v>
      </c>
      <c r="CG57">
        <f>VLOOKUP($B57,'Raw Stats'!$BU$3:$CJ$528,3,FALSE)</f>
        <v>70</v>
      </c>
      <c r="CH57">
        <f>VLOOKUP($B57,'Raw Stats'!$BU$3:$CJ$528,4,FALSE)</f>
        <v>4</v>
      </c>
      <c r="CI57">
        <f>VLOOKUP($B57,'Raw Stats'!$BU$3:$CJ$5288,5,FALSE)</f>
        <v>13</v>
      </c>
      <c r="CJ57">
        <f>VLOOKUP($B57,'Raw Stats'!$BU$3:$CJ$528,6,FALSE)</f>
        <v>17</v>
      </c>
      <c r="CK57">
        <f>VLOOKUP($B57,'Raw Stats'!$BU$3:$CJ$528,7,FALSE)</f>
        <v>26</v>
      </c>
      <c r="CL57">
        <f>VLOOKUP($B57,'Raw Stats'!$BU$3:$CJ$528,8,FALSE)</f>
        <v>39</v>
      </c>
      <c r="CM57">
        <f>VLOOKUP($B57,'Raw Stats'!$BU$3:$CJ$528,9,FALSE)</f>
        <v>112</v>
      </c>
      <c r="CN57">
        <f>VLOOKUP($B57,'Raw Stats'!$BU$3:$CJ$528,10,FALSE)</f>
        <v>171</v>
      </c>
      <c r="CO57">
        <f>VLOOKUP($B57,'Raw Stats'!$BU$3:$CJ$528,11,FALSE)+VLOOKUP($B57,'Raw Stats'!$BU$3:$CJ$528,12,FALSE)</f>
        <v>2</v>
      </c>
      <c r="CP57">
        <f>VLOOKUP($B57,'Raw Stats'!$BU$3:$CJ$528,13,FALSE)+VLOOKUP($B57,'Raw Stats'!$BU$3:$CJ$528,14,FALSE)</f>
        <v>1</v>
      </c>
      <c r="CQ57">
        <f>VLOOKUP($B57,'Raw Stats'!$BU$3:$CJ$528,15,FALSE)</f>
        <v>1</v>
      </c>
      <c r="CR57">
        <f>VLOOKUP($B57,'Raw Stats'!$BU$3:$CJ$528,16,FALSE)</f>
        <v>100</v>
      </c>
      <c r="CT57">
        <f>VLOOKUP($B57,'Raw Stats'!$BC$3:$BR$528,3,FALSE)</f>
        <v>48</v>
      </c>
      <c r="CU57">
        <f>VLOOKUP($B57,'Raw Stats'!$BC$3:$BR$528,4,FALSE)</f>
        <v>6</v>
      </c>
      <c r="CV57">
        <f>VLOOKUP($B57,'Raw Stats'!$BC$3:$BR$5288,5,FALSE)</f>
        <v>18</v>
      </c>
      <c r="CW57">
        <f>VLOOKUP($B57,'Raw Stats'!$BC$3:$BR$52888,6,FALSE)</f>
        <v>24</v>
      </c>
      <c r="CX57">
        <f>VLOOKUP($B57,'Raw Stats'!$BC$3:$BR$5288,7,FALSE)</f>
        <v>19</v>
      </c>
      <c r="CY57">
        <f>VLOOKUP($B57,'Raw Stats'!$BC$3:$BR$5288,8,FALSE)</f>
        <v>22</v>
      </c>
      <c r="CZ57">
        <f>VLOOKUP($B57,'Raw Stats'!$BC$3:$BR$5288,9,FALSE)</f>
        <v>81</v>
      </c>
      <c r="DA57">
        <f>VLOOKUP($B57,'Raw Stats'!$BC$3:$BR$5288,10,FALSE)</f>
        <v>111</v>
      </c>
      <c r="DB57">
        <f>VLOOKUP($B57,'Raw Stats'!$BC$3:$BR$5288,11,FALSE)+VLOOKUP($B57,'Raw Stats'!$BC$3:$BR$5288,12,FALSE)</f>
        <v>8</v>
      </c>
      <c r="DC57">
        <f>VLOOKUP($B57,'Raw Stats'!$BC$3:$BR$5288,13,FALSE)+VLOOKUP($B57,'Raw Stats'!$BC$3:$BR$5288,14,FALSE)</f>
        <v>0</v>
      </c>
      <c r="DD57">
        <f>VLOOKUP($B57,'Raw Stats'!$BC$3:$BR$5288,15,FALSE)</f>
        <v>0</v>
      </c>
      <c r="DE57">
        <f>VLOOKUP($B57,'Raw Stats'!$BC$3:$BR$5288,16,FALSE)</f>
        <v>74</v>
      </c>
      <c r="DG57">
        <f>VLOOKUP($B57,'Raw Stats'!$AK$3:$AZ$528,3,FALSE)</f>
        <v>82</v>
      </c>
      <c r="DH57">
        <f>VLOOKUP($B57,'Raw Stats'!$AK$3:$AZ$528,4,FALSE)</f>
        <v>8</v>
      </c>
      <c r="DI57">
        <f>VLOOKUP($B57,'Raw Stats'!$AK$3:$AZ$528,5,FALSE)</f>
        <v>14</v>
      </c>
      <c r="DJ57">
        <f>VLOOKUP($B57,'Raw Stats'!$AK$3:$AZ$528,6,FALSE)</f>
        <v>22</v>
      </c>
      <c r="DK57">
        <f>VLOOKUP($B57,'Raw Stats'!$AK$3:$AZ$528,7,FALSE)</f>
        <v>-14</v>
      </c>
      <c r="DL57">
        <f>VLOOKUP($B57,'Raw Stats'!$AK$3:$AZ$528,8,FALSE)</f>
        <v>48</v>
      </c>
      <c r="DM57">
        <f>VLOOKUP($B57,'Raw Stats'!$AK$3:$AZ$528,9,FALSE)</f>
        <v>154</v>
      </c>
      <c r="DN57">
        <f>VLOOKUP($B57,'Raw Stats'!$AK$3:$AZ$528,10,FALSE)</f>
        <v>194</v>
      </c>
      <c r="DO57">
        <f>VLOOKUP($B57,'Raw Stats'!$AK$3:$AZ$528,11,FALSE)+VLOOKUP($B57,'Raw Stats'!$AK$3:$AZ$528,12,FALSE)</f>
        <v>5</v>
      </c>
      <c r="DP57">
        <f>VLOOKUP($B57,'Raw Stats'!$AK$3:$AZ$528,13,FALSE)+VLOOKUP($B57,'Raw Stats'!$AK$3:$AZ$528,14,FALSE)</f>
        <v>1</v>
      </c>
      <c r="DQ57">
        <f>VLOOKUP($B57,'Raw Stats'!$AK$3:$AZ$528,15,FALSE)</f>
        <v>1</v>
      </c>
      <c r="DR57">
        <f>VLOOKUP($B57,'Raw Stats'!$AK$3:$AZ$528,16,FALSE)</f>
        <v>139</v>
      </c>
      <c r="DT57">
        <f>VLOOKUP($B57,'Raw Stats'!$S$3:$AH$528,3,FALSE)</f>
        <v>81</v>
      </c>
      <c r="DU57">
        <f>VLOOKUP($B57,'Raw Stats'!$S$3:$AH$528,4,FALSE)</f>
        <v>5</v>
      </c>
      <c r="DV57">
        <f>VLOOKUP($B57,'Raw Stats'!$S$3:$AH$528,5,FALSE)</f>
        <v>12</v>
      </c>
      <c r="DW57">
        <f>VLOOKUP($B57,'Raw Stats'!$S$3:$AH$528,6,FALSE)</f>
        <v>17</v>
      </c>
      <c r="DX57">
        <f>VLOOKUP($B57,'Raw Stats'!$S$3:$AH$528,7,FALSE)</f>
        <v>-8</v>
      </c>
      <c r="DY57">
        <f>VLOOKUP($B57,'Raw Stats'!$S$3:$AH$528,8,FALSE)</f>
        <v>32</v>
      </c>
      <c r="DZ57">
        <f>VLOOKUP($B57,'Raw Stats'!$S$3:$AH$528,9,FALSE)</f>
        <v>122</v>
      </c>
      <c r="EA57">
        <f>VLOOKUP($B57,'Raw Stats'!$S$3:$AH$528,10,FALSE)</f>
        <v>182</v>
      </c>
      <c r="EB57">
        <f>VLOOKUP($B57,'Raw Stats'!$S$3:$AH$528,11,FALSE)+VLOOKUP($B57,'Raw Stats'!$S$3:$AH$528,12,FALSE)</f>
        <v>3</v>
      </c>
      <c r="EC57">
        <f>VLOOKUP($B57,'Raw Stats'!$S$3:$AH$528,13,FALSE)+VLOOKUP($B57,'Raw Stats'!$S$3:$AH$528,14,FALSE)</f>
        <v>0</v>
      </c>
      <c r="ED57">
        <f>VLOOKUP($B57,'Raw Stats'!$S$3:$AH$528,15,FALSE)</f>
        <v>0</v>
      </c>
      <c r="EE57">
        <f>VLOOKUP($B57,'Raw Stats'!$S$3:$AH$528,16,FALSE)</f>
        <v>106</v>
      </c>
    </row>
    <row r="58" spans="1:135" x14ac:dyDescent="0.2">
      <c r="A58">
        <v>1</v>
      </c>
      <c r="B58" t="s">
        <v>734</v>
      </c>
      <c r="C58" t="e">
        <f t="shared" si="8"/>
        <v>#N/A</v>
      </c>
      <c r="D58">
        <f t="shared" si="9"/>
        <v>0.73386424258870941</v>
      </c>
      <c r="E58">
        <f t="shared" si="10"/>
        <v>0.81499047764543764</v>
      </c>
      <c r="F58">
        <f t="shared" si="11"/>
        <v>0.66678948445995467</v>
      </c>
      <c r="G58" t="e">
        <f t="shared" si="12"/>
        <v>#N/A</v>
      </c>
      <c r="H58">
        <v>0.7</v>
      </c>
      <c r="I58" s="29">
        <f t="shared" si="5"/>
        <v>-20.000000000000007</v>
      </c>
      <c r="J58" s="29">
        <f t="shared" si="6"/>
        <v>-20.000000000000007</v>
      </c>
      <c r="K58" t="e">
        <f>BT58*'Value Calculations'!$D$3</f>
        <v>#N/A</v>
      </c>
      <c r="L58" t="e">
        <f>BU58*'Value Calculations'!$D$4</f>
        <v>#N/A</v>
      </c>
      <c r="M58" t="e">
        <f>BV58*'Value Calculations'!$D$5</f>
        <v>#N/A</v>
      </c>
      <c r="N58" t="e">
        <f>BW58*'Value Calculations'!$D$6</f>
        <v>#N/A</v>
      </c>
      <c r="O58" t="e">
        <f>BX58*'Value Calculations'!$D$7</f>
        <v>#N/A</v>
      </c>
      <c r="P58" t="e">
        <f>BY58*'Value Calculations'!$D$8</f>
        <v>#N/A</v>
      </c>
      <c r="Q58" t="e">
        <f>BZ58*'Value Calculations'!$D$9</f>
        <v>#N/A</v>
      </c>
      <c r="R58" t="e">
        <f>CA58*'Value Calculations'!$D$10</f>
        <v>#N/A</v>
      </c>
      <c r="S58" t="e">
        <f>CB58*'Value Calculations'!$D$11</f>
        <v>#N/A</v>
      </c>
      <c r="T58" t="e">
        <f>CC58*'Value Calculations'!$D$12</f>
        <v>#N/A</v>
      </c>
      <c r="U58" t="e">
        <f>CD58*'Value Calculations'!$D$13</f>
        <v>#N/A</v>
      </c>
      <c r="W58">
        <f>CH58*'Value Calculations'!$D$3</f>
        <v>1.6309417145041516</v>
      </c>
      <c r="X58">
        <f>CI58*'Value Calculations'!$D$4</f>
        <v>9.7683811213394982</v>
      </c>
      <c r="Y58">
        <f>CJ58*'Value Calculations'!$D$5</f>
        <v>9.021495571799333</v>
      </c>
      <c r="Z58">
        <f>CK58*'Value Calculations'!$D$6</f>
        <v>0.75038959151617712</v>
      </c>
      <c r="AA58">
        <f>CL58*'Value Calculations'!$D$7</f>
        <v>3.8669345904020833</v>
      </c>
      <c r="AB58">
        <f>CM58*'Value Calculations'!$D$8</f>
        <v>11.862089803829065</v>
      </c>
      <c r="AC58">
        <f>CN58*'Value Calculations'!$D$9</f>
        <v>8.6907230062886534</v>
      </c>
      <c r="AD58">
        <f>CO58*'Value Calculations'!$D$10</f>
        <v>4.7491141629906615</v>
      </c>
      <c r="AE58">
        <f>CP58*'Value Calculations'!$D$11</f>
        <v>0</v>
      </c>
      <c r="AF58">
        <f>CQ58*'Value Calculations'!$D$12</f>
        <v>0</v>
      </c>
      <c r="AG58">
        <f>CR58*'Value Calculations'!$D$13</f>
        <v>9.8367983296045463</v>
      </c>
      <c r="AI58">
        <f>CU58*'Value Calculations'!$D$3</f>
        <v>2.4464125717562273</v>
      </c>
      <c r="AJ58">
        <f>CV58*'Value Calculations'!$D$4</f>
        <v>6.1866413768483488</v>
      </c>
      <c r="AK58">
        <f>CW58*'Value Calculations'!$D$5</f>
        <v>6.6334526263230389</v>
      </c>
      <c r="AL58">
        <f>CX58*'Value Calculations'!$D$6</f>
        <v>0.62532465959681427</v>
      </c>
      <c r="AM58">
        <f>CY58*'Value Calculations'!$D$7</f>
        <v>1.2303882787642992</v>
      </c>
      <c r="AN58">
        <f>CZ58*'Value Calculations'!$D$8</f>
        <v>5.9669906285928027</v>
      </c>
      <c r="AO58">
        <f>DA58*'Value Calculations'!$D$9</f>
        <v>6.0457203522008029</v>
      </c>
      <c r="AP58">
        <f>DB58*'Value Calculations'!$D$10</f>
        <v>2.9225317926096377</v>
      </c>
      <c r="AQ58">
        <f>DC58*'Value Calculations'!$D$11</f>
        <v>0</v>
      </c>
      <c r="AR58">
        <f>DD58*'Value Calculations'!$D$12</f>
        <v>1.6277654791788281</v>
      </c>
      <c r="AS58">
        <f>DE58*'Value Calculations'!$D$13</f>
        <v>5.4343151611102041</v>
      </c>
      <c r="AU58">
        <f>DH58*'Value Calculations'!$D$3</f>
        <v>3.2618834290083032</v>
      </c>
      <c r="AV58">
        <f>DI58*'Value Calculations'!$D$4</f>
        <v>3.9073524485357991</v>
      </c>
      <c r="AW58">
        <f>DJ58*'Value Calculations'!$D$5</f>
        <v>5.3067621010584309</v>
      </c>
      <c r="AX58">
        <f>DK58*'Value Calculations'!$D$6</f>
        <v>1.5007791830323542</v>
      </c>
      <c r="AY58">
        <f>DL58*'Value Calculations'!$D$7</f>
        <v>1.0546185246551136</v>
      </c>
      <c r="AZ58">
        <f>DM58*'Value Calculations'!$D$8</f>
        <v>5.3199675483839446</v>
      </c>
      <c r="BA58">
        <f>DN58*'Value Calculations'!$D$9</f>
        <v>5.9197678448632862</v>
      </c>
      <c r="BB58">
        <f>DO58*'Value Calculations'!$D$10</f>
        <v>2.1918988444572283</v>
      </c>
      <c r="BC58">
        <f>DP58*'Value Calculations'!$D$11</f>
        <v>0</v>
      </c>
      <c r="BD58">
        <f>DQ58*'Value Calculations'!$D$12</f>
        <v>1.6277654791788281</v>
      </c>
      <c r="BE58">
        <f>DR58*'Value Calculations'!$D$13</f>
        <v>5.9158367576642723</v>
      </c>
      <c r="BG58" t="e">
        <f>DU58*'Value Calculations'!$D$3</f>
        <v>#N/A</v>
      </c>
      <c r="BH58" t="e">
        <f>DV58*'Value Calculations'!$D$4</f>
        <v>#N/A</v>
      </c>
      <c r="BI58" t="e">
        <f>DW58*'Value Calculations'!$D$5</f>
        <v>#N/A</v>
      </c>
      <c r="BJ58" t="e">
        <f>DX58*'Value Calculations'!$D$6</f>
        <v>#N/A</v>
      </c>
      <c r="BK58" t="e">
        <f>DY58*'Value Calculations'!$D$7</f>
        <v>#N/A</v>
      </c>
      <c r="BL58" t="e">
        <f>DZ58*'Value Calculations'!$D$8</f>
        <v>#N/A</v>
      </c>
      <c r="BM58" t="e">
        <f>EA58*'Value Calculations'!$D$9</f>
        <v>#N/A</v>
      </c>
      <c r="BN58" t="e">
        <f>EB58*'Value Calculations'!$D$10</f>
        <v>#N/A</v>
      </c>
      <c r="BO58" t="e">
        <f>EC58*'Value Calculations'!$D$11</f>
        <v>#N/A</v>
      </c>
      <c r="BP58" t="e">
        <f>ED58*'Value Calculations'!$D$12</f>
        <v>#N/A</v>
      </c>
      <c r="BQ58" t="e">
        <f>EE58*'Value Calculations'!$D$13</f>
        <v>#N/A</v>
      </c>
      <c r="BS58" t="e">
        <f>VLOOKUP($B58,'Raw Stats'!$CM$3:$DC$528,3,FALSE)</f>
        <v>#N/A</v>
      </c>
      <c r="BT58" t="e">
        <f>VLOOKUP($B58,'Raw Stats'!$CM$3:$DC$528,4,FALSE)</f>
        <v>#N/A</v>
      </c>
      <c r="BU58" t="e">
        <f>VLOOKUP($B58,'Raw Stats'!$CM$3:$DC$528,5,FALSE)</f>
        <v>#N/A</v>
      </c>
      <c r="BV58" t="e">
        <f>VLOOKUP($B58,'Raw Stats'!$CM$3:$DC$528,6,FALSE)</f>
        <v>#N/A</v>
      </c>
      <c r="BW58" t="e">
        <f>VLOOKUP($B58,'Raw Stats'!$CM$3:$DC$528,7,FALSE)</f>
        <v>#N/A</v>
      </c>
      <c r="BX58" t="e">
        <f>VLOOKUP($B58,'Raw Stats'!$CM$3:$DC$528,8,FALSE)</f>
        <v>#N/A</v>
      </c>
      <c r="BY58" t="e">
        <f>VLOOKUP($B58,'Raw Stats'!$CM$3:$DC$528,9,FALSE)</f>
        <v>#N/A</v>
      </c>
      <c r="BZ58" t="e">
        <f>VLOOKUP($B58,'Raw Stats'!$CM$3:$DC$528,10,FALSE)</f>
        <v>#N/A</v>
      </c>
      <c r="CA58" t="e">
        <f>VLOOKUP($B58,'Raw Stats'!$CM$3:$DC$528,11,FALSE)+VLOOKUP($B58,'Raw Stats'!$CM$3:$DC$528,12,FALSE)</f>
        <v>#N/A</v>
      </c>
      <c r="CB58" t="e">
        <f>VLOOKUP($B58,'Raw Stats'!$CM$3:$DC$528,13,FALSE)+VLOOKUP($B58,'Raw Stats'!$CM$3:$DC$528,14,FALSE)</f>
        <v>#N/A</v>
      </c>
      <c r="CC58" t="e">
        <f>VLOOKUP($B58,'Raw Stats'!$CM$3:$DC$528,15,FALSE)</f>
        <v>#N/A</v>
      </c>
      <c r="CD58" t="e">
        <f>VLOOKUP($B58,'Raw Stats'!$CM$3:$DC$528,16,FALSE)</f>
        <v>#N/A</v>
      </c>
      <c r="CF58" s="29">
        <f t="shared" si="7"/>
        <v>-0.20000000000000007</v>
      </c>
      <c r="CG58">
        <f>VLOOKUP($B58,'Raw Stats'!$BU$3:$CJ$528,3,FALSE)</f>
        <v>82</v>
      </c>
      <c r="CH58">
        <f>VLOOKUP($B58,'Raw Stats'!$BU$3:$CJ$528,4,FALSE)</f>
        <v>4</v>
      </c>
      <c r="CI58">
        <f>VLOOKUP($B58,'Raw Stats'!$BU$3:$CJ$5288,5,FALSE)</f>
        <v>30</v>
      </c>
      <c r="CJ58">
        <f>VLOOKUP($B58,'Raw Stats'!$BU$3:$CJ$528,6,FALSE)</f>
        <v>34</v>
      </c>
      <c r="CK58">
        <f>VLOOKUP($B58,'Raw Stats'!$BU$3:$CJ$528,7,FALSE)</f>
        <v>6</v>
      </c>
      <c r="CL58">
        <f>VLOOKUP($B58,'Raw Stats'!$BU$3:$CJ$528,8,FALSE)</f>
        <v>44</v>
      </c>
      <c r="CM58">
        <f>VLOOKUP($B58,'Raw Stats'!$BU$3:$CJ$528,9,FALSE)</f>
        <v>165</v>
      </c>
      <c r="CN58">
        <f>VLOOKUP($B58,'Raw Stats'!$BU$3:$CJ$528,10,FALSE)</f>
        <v>69</v>
      </c>
      <c r="CO58">
        <f>VLOOKUP($B58,'Raw Stats'!$BU$3:$CJ$528,11,FALSE)+VLOOKUP($B58,'Raw Stats'!$BU$3:$CJ$528,12,FALSE)</f>
        <v>13</v>
      </c>
      <c r="CP58">
        <f>VLOOKUP($B58,'Raw Stats'!$BU$3:$CJ$528,13,FALSE)+VLOOKUP($B58,'Raw Stats'!$BU$3:$CJ$528,14,FALSE)</f>
        <v>0</v>
      </c>
      <c r="CQ58">
        <f>VLOOKUP($B58,'Raw Stats'!$BU$3:$CJ$528,15,FALSE)</f>
        <v>0</v>
      </c>
      <c r="CR58">
        <f>VLOOKUP($B58,'Raw Stats'!$BU$3:$CJ$528,16,FALSE)</f>
        <v>143</v>
      </c>
      <c r="CT58">
        <f>VLOOKUP($B58,'Raw Stats'!$BC$3:$BR$528,3,FALSE)</f>
        <v>48</v>
      </c>
      <c r="CU58">
        <f>VLOOKUP($B58,'Raw Stats'!$BC$3:$BR$528,4,FALSE)</f>
        <v>6</v>
      </c>
      <c r="CV58">
        <f>VLOOKUP($B58,'Raw Stats'!$BC$3:$BR$5288,5,FALSE)</f>
        <v>19</v>
      </c>
      <c r="CW58">
        <f>VLOOKUP($B58,'Raw Stats'!$BC$3:$BR$52888,6,FALSE)</f>
        <v>25</v>
      </c>
      <c r="CX58">
        <f>VLOOKUP($B58,'Raw Stats'!$BC$3:$BR$5288,7,FALSE)</f>
        <v>5</v>
      </c>
      <c r="CY58">
        <f>VLOOKUP($B58,'Raw Stats'!$BC$3:$BR$5288,8,FALSE)</f>
        <v>14</v>
      </c>
      <c r="CZ58">
        <f>VLOOKUP($B58,'Raw Stats'!$BC$3:$BR$5288,9,FALSE)</f>
        <v>83</v>
      </c>
      <c r="DA58">
        <f>VLOOKUP($B58,'Raw Stats'!$BC$3:$BR$5288,10,FALSE)</f>
        <v>48</v>
      </c>
      <c r="DB58">
        <f>VLOOKUP($B58,'Raw Stats'!$BC$3:$BR$5288,11,FALSE)+VLOOKUP($B58,'Raw Stats'!$BC$3:$BR$5288,12,FALSE)</f>
        <v>8</v>
      </c>
      <c r="DC58">
        <f>VLOOKUP($B58,'Raw Stats'!$BC$3:$BR$5288,13,FALSE)+VLOOKUP($B58,'Raw Stats'!$BC$3:$BR$5288,14,FALSE)</f>
        <v>0</v>
      </c>
      <c r="DD58">
        <f>VLOOKUP($B58,'Raw Stats'!$BC$3:$BR$5288,15,FALSE)</f>
        <v>2</v>
      </c>
      <c r="DE58">
        <f>VLOOKUP($B58,'Raw Stats'!$BC$3:$BR$5288,16,FALSE)</f>
        <v>79</v>
      </c>
      <c r="DG58">
        <f>VLOOKUP($B58,'Raw Stats'!$AK$3:$AZ$528,3,FALSE)</f>
        <v>54</v>
      </c>
      <c r="DH58">
        <f>VLOOKUP($B58,'Raw Stats'!$AK$3:$AZ$528,4,FALSE)</f>
        <v>8</v>
      </c>
      <c r="DI58">
        <f>VLOOKUP($B58,'Raw Stats'!$AK$3:$AZ$528,5,FALSE)</f>
        <v>12</v>
      </c>
      <c r="DJ58">
        <f>VLOOKUP($B58,'Raw Stats'!$AK$3:$AZ$528,6,FALSE)</f>
        <v>20</v>
      </c>
      <c r="DK58">
        <f>VLOOKUP($B58,'Raw Stats'!$AK$3:$AZ$528,7,FALSE)</f>
        <v>12</v>
      </c>
      <c r="DL58">
        <f>VLOOKUP($B58,'Raw Stats'!$AK$3:$AZ$528,8,FALSE)</f>
        <v>12</v>
      </c>
      <c r="DM58">
        <f>VLOOKUP($B58,'Raw Stats'!$AK$3:$AZ$528,9,FALSE)</f>
        <v>74</v>
      </c>
      <c r="DN58">
        <f>VLOOKUP($B58,'Raw Stats'!$AK$3:$AZ$528,10,FALSE)</f>
        <v>47</v>
      </c>
      <c r="DO58">
        <f>VLOOKUP($B58,'Raw Stats'!$AK$3:$AZ$528,11,FALSE)+VLOOKUP($B58,'Raw Stats'!$AK$3:$AZ$528,12,FALSE)</f>
        <v>6</v>
      </c>
      <c r="DP58">
        <f>VLOOKUP($B58,'Raw Stats'!$AK$3:$AZ$528,13,FALSE)+VLOOKUP($B58,'Raw Stats'!$AK$3:$AZ$528,14,FALSE)</f>
        <v>0</v>
      </c>
      <c r="DQ58">
        <f>VLOOKUP($B58,'Raw Stats'!$AK$3:$AZ$528,15,FALSE)</f>
        <v>2</v>
      </c>
      <c r="DR58">
        <f>VLOOKUP($B58,'Raw Stats'!$AK$3:$AZ$528,16,FALSE)</f>
        <v>86</v>
      </c>
      <c r="DT58" t="e">
        <f>VLOOKUP($B58,'Raw Stats'!$S$3:$AH$528,3,FALSE)</f>
        <v>#N/A</v>
      </c>
      <c r="DU58" t="e">
        <f>VLOOKUP($B58,'Raw Stats'!$S$3:$AH$528,4,FALSE)</f>
        <v>#N/A</v>
      </c>
      <c r="DV58" t="e">
        <f>VLOOKUP($B58,'Raw Stats'!$S$3:$AH$528,5,FALSE)</f>
        <v>#N/A</v>
      </c>
      <c r="DW58" t="e">
        <f>VLOOKUP($B58,'Raw Stats'!$S$3:$AH$528,6,FALSE)</f>
        <v>#N/A</v>
      </c>
      <c r="DX58" t="e">
        <f>VLOOKUP($B58,'Raw Stats'!$S$3:$AH$528,7,FALSE)</f>
        <v>#N/A</v>
      </c>
      <c r="DY58" t="e">
        <f>VLOOKUP($B58,'Raw Stats'!$S$3:$AH$528,8,FALSE)</f>
        <v>#N/A</v>
      </c>
      <c r="DZ58" t="e">
        <f>VLOOKUP($B58,'Raw Stats'!$S$3:$AH$528,9,FALSE)</f>
        <v>#N/A</v>
      </c>
      <c r="EA58" t="e">
        <f>VLOOKUP($B58,'Raw Stats'!$S$3:$AH$528,10,FALSE)</f>
        <v>#N/A</v>
      </c>
      <c r="EB58" t="e">
        <f>VLOOKUP($B58,'Raw Stats'!$S$3:$AH$528,11,FALSE)+VLOOKUP($B58,'Raw Stats'!$S$3:$AH$528,12,FALSE)</f>
        <v>#N/A</v>
      </c>
      <c r="EC58" t="e">
        <f>VLOOKUP($B58,'Raw Stats'!$S$3:$AH$528,13,FALSE)+VLOOKUP($B58,'Raw Stats'!$S$3:$AH$528,14,FALSE)</f>
        <v>#N/A</v>
      </c>
      <c r="ED58" t="e">
        <f>VLOOKUP($B58,'Raw Stats'!$S$3:$AH$528,15,FALSE)</f>
        <v>#N/A</v>
      </c>
      <c r="EE58" t="e">
        <f>VLOOKUP($B58,'Raw Stats'!$S$3:$AH$528,16,FALSE)</f>
        <v>#N/A</v>
      </c>
    </row>
    <row r="59" spans="1:135" x14ac:dyDescent="0.2">
      <c r="A59">
        <v>1</v>
      </c>
      <c r="B59" t="s">
        <v>735</v>
      </c>
      <c r="C59">
        <f t="shared" si="8"/>
        <v>1.0292040873992185</v>
      </c>
      <c r="D59">
        <f t="shared" si="9"/>
        <v>0.73529085402935568</v>
      </c>
      <c r="E59">
        <f t="shared" si="10"/>
        <v>0.71242852257714195</v>
      </c>
      <c r="F59">
        <f t="shared" si="11"/>
        <v>0.87987467383592943</v>
      </c>
      <c r="G59">
        <f t="shared" si="12"/>
        <v>0.95552229793361576</v>
      </c>
      <c r="H59">
        <v>0.7</v>
      </c>
      <c r="I59" s="29">
        <f t="shared" si="5"/>
        <v>-20.000000000000007</v>
      </c>
      <c r="J59" s="29">
        <f t="shared" si="6"/>
        <v>-20.000000000000007</v>
      </c>
      <c r="K59">
        <f>BT59*'Value Calculations'!$D$3</f>
        <v>2.0386771431301893</v>
      </c>
      <c r="L59">
        <f>BU59*'Value Calculations'!$D$4</f>
        <v>9.1171557132501988</v>
      </c>
      <c r="M59">
        <f>BV59*'Value Calculations'!$D$5</f>
        <v>8.7561574667464104</v>
      </c>
      <c r="N59">
        <f>BW59*'Value Calculations'!$D$6</f>
        <v>1.8759739787904428</v>
      </c>
      <c r="O59">
        <f>BX59*'Value Calculations'!$D$7</f>
        <v>7.4702145496403887</v>
      </c>
      <c r="P59">
        <f>BY59*'Value Calculations'!$D$8</f>
        <v>15.312879564942975</v>
      </c>
      <c r="Q59">
        <f>BZ59*'Value Calculations'!$D$9</f>
        <v>16.499778461214692</v>
      </c>
      <c r="R59">
        <f>CA59*'Value Calculations'!$D$10</f>
        <v>2.9225317926096377</v>
      </c>
      <c r="S59">
        <f>CB59*'Value Calculations'!$D$11</f>
        <v>0</v>
      </c>
      <c r="T59">
        <f>CC59*'Value Calculations'!$D$12</f>
        <v>0</v>
      </c>
      <c r="U59">
        <f>CD59*'Value Calculations'!$D$13</f>
        <v>9.0801215350195807</v>
      </c>
      <c r="W59">
        <f>CH59*'Value Calculations'!$D$3</f>
        <v>1.2232062858781136</v>
      </c>
      <c r="X59">
        <f>CI59*'Value Calculations'!$D$4</f>
        <v>4.8841905606697491</v>
      </c>
      <c r="Y59">
        <f>CJ59*'Value Calculations'!$D$5</f>
        <v>4.7760858909525883</v>
      </c>
      <c r="Z59">
        <f>CK59*'Value Calculations'!$D$6</f>
        <v>0.25012986383872571</v>
      </c>
      <c r="AA59">
        <f>CL59*'Value Calculations'!$D$7</f>
        <v>5.9761716397123106</v>
      </c>
      <c r="AB59">
        <f>CM59*'Value Calculations'!$D$8</f>
        <v>6.6859051621582006</v>
      </c>
      <c r="AC59">
        <f>CN59*'Value Calculations'!$D$9</f>
        <v>16.625730968552208</v>
      </c>
      <c r="AD59">
        <f>CO59*'Value Calculations'!$D$10</f>
        <v>1.0959494222286141</v>
      </c>
      <c r="AE59">
        <f>CP59*'Value Calculations'!$D$11</f>
        <v>0</v>
      </c>
      <c r="AF59">
        <f>CQ59*'Value Calculations'!$D$12</f>
        <v>0</v>
      </c>
      <c r="AG59">
        <f>CR59*'Value Calculations'!$D$13</f>
        <v>9.2176991340350298</v>
      </c>
      <c r="AI59">
        <f>CU59*'Value Calculations'!$D$3</f>
        <v>1.2232062858781136</v>
      </c>
      <c r="AJ59">
        <f>CV59*'Value Calculations'!$D$4</f>
        <v>2.2792889283125497</v>
      </c>
      <c r="AK59">
        <f>CW59*'Value Calculations'!$D$5</f>
        <v>2.6533810505292155</v>
      </c>
      <c r="AL59">
        <f>CX59*'Value Calculations'!$D$6</f>
        <v>-1.0005194553549028</v>
      </c>
      <c r="AM59">
        <f>CY59*'Value Calculations'!$D$7</f>
        <v>2.4607765575285985</v>
      </c>
      <c r="AN59">
        <f>CZ59*'Value Calculations'!$D$8</f>
        <v>4.2415957480358477</v>
      </c>
      <c r="AO59">
        <f>DA59*'Value Calculations'!$D$9</f>
        <v>13.728823299789322</v>
      </c>
      <c r="AP59">
        <f>DB59*'Value Calculations'!$D$10</f>
        <v>1.0959494222286141</v>
      </c>
      <c r="AQ59">
        <f>DC59*'Value Calculations'!$D$11</f>
        <v>0.9907141480249374</v>
      </c>
      <c r="AR59">
        <f>DD59*'Value Calculations'!$D$12</f>
        <v>0.81388273958941404</v>
      </c>
      <c r="AS59">
        <f>DE59*'Value Calculations'!$D$13</f>
        <v>5.7094703591411005</v>
      </c>
      <c r="AU59">
        <f>DH59*'Value Calculations'!$D$3</f>
        <v>0.8154708572520758</v>
      </c>
      <c r="AV59">
        <f>DI59*'Value Calculations'!$D$4</f>
        <v>7.1634794889822988</v>
      </c>
      <c r="AW59">
        <f>DJ59*'Value Calculations'!$D$5</f>
        <v>6.3681145212701171</v>
      </c>
      <c r="AX59">
        <f>DK59*'Value Calculations'!$D$6</f>
        <v>0.75038959151617712</v>
      </c>
      <c r="AY59">
        <f>DL59*'Value Calculations'!$D$7</f>
        <v>6.415596024985275</v>
      </c>
      <c r="AZ59">
        <f>DM59*'Value Calculations'!$D$8</f>
        <v>12.221547070611765</v>
      </c>
      <c r="BA59">
        <f>DN59*'Value Calculations'!$D$9</f>
        <v>19.774543651990125</v>
      </c>
      <c r="BB59">
        <f>DO59*'Value Calculations'!$D$10</f>
        <v>2.1918988444572283</v>
      </c>
      <c r="BC59">
        <f>DP59*'Value Calculations'!$D$11</f>
        <v>0</v>
      </c>
      <c r="BD59">
        <f>DQ59*'Value Calculations'!$D$12</f>
        <v>0</v>
      </c>
      <c r="BE59">
        <f>DR59*'Value Calculations'!$D$13</f>
        <v>8.529811138957788</v>
      </c>
      <c r="BG59">
        <f>DU59*'Value Calculations'!$D$3</f>
        <v>2.0386771431301893</v>
      </c>
      <c r="BH59">
        <f>DV59*'Value Calculations'!$D$4</f>
        <v>6.8378667849376482</v>
      </c>
      <c r="BI59">
        <f>DW59*'Value Calculations'!$D$5</f>
        <v>6.8987907313759607</v>
      </c>
      <c r="BJ59">
        <f>DX59*'Value Calculations'!$D$6</f>
        <v>0.50025972767745142</v>
      </c>
      <c r="BK59">
        <f>DY59*'Value Calculations'!$D$7</f>
        <v>9.0521423366230582</v>
      </c>
      <c r="BL59">
        <f>DZ59*'Value Calculations'!$D$8</f>
        <v>8.4831914960716954</v>
      </c>
      <c r="BM59">
        <f>EA59*'Value Calculations'!$D$9</f>
        <v>14.862395865826974</v>
      </c>
      <c r="BN59">
        <f>EB59*'Value Calculations'!$D$10</f>
        <v>1.4612658963048188</v>
      </c>
      <c r="BO59">
        <f>EC59*'Value Calculations'!$D$11</f>
        <v>0.9907141480249374</v>
      </c>
      <c r="BP59">
        <f>ED59*'Value Calculations'!$D$12</f>
        <v>0</v>
      </c>
      <c r="BQ59">
        <f>EE59*'Value Calculations'!$D$13</f>
        <v>8.1170783419114443</v>
      </c>
      <c r="BS59">
        <f>VLOOKUP($B59,'Raw Stats'!$CM$3:$DC$528,3,FALSE)</f>
        <v>71</v>
      </c>
      <c r="BT59">
        <f>VLOOKUP($B59,'Raw Stats'!$CM$3:$DC$528,4,FALSE)</f>
        <v>5</v>
      </c>
      <c r="BU59">
        <f>VLOOKUP($B59,'Raw Stats'!$CM$3:$DC$528,5,FALSE)</f>
        <v>28</v>
      </c>
      <c r="BV59">
        <f>VLOOKUP($B59,'Raw Stats'!$CM$3:$DC$528,6,FALSE)</f>
        <v>33</v>
      </c>
      <c r="BW59">
        <f>VLOOKUP($B59,'Raw Stats'!$CM$3:$DC$528,7,FALSE)</f>
        <v>15</v>
      </c>
      <c r="BX59">
        <f>VLOOKUP($B59,'Raw Stats'!$CM$3:$DC$528,8,FALSE)</f>
        <v>85</v>
      </c>
      <c r="BY59">
        <f>VLOOKUP($B59,'Raw Stats'!$CM$3:$DC$528,9,FALSE)</f>
        <v>213</v>
      </c>
      <c r="BZ59">
        <f>VLOOKUP($B59,'Raw Stats'!$CM$3:$DC$528,10,FALSE)</f>
        <v>131</v>
      </c>
      <c r="CA59">
        <f>VLOOKUP($B59,'Raw Stats'!$CM$3:$DC$528,11,FALSE)+VLOOKUP($B59,'Raw Stats'!$CM$3:$DC$528,12,FALSE)</f>
        <v>8</v>
      </c>
      <c r="CB59">
        <f>VLOOKUP($B59,'Raw Stats'!$CM$3:$DC$528,13,FALSE)+VLOOKUP($B59,'Raw Stats'!$CM$3:$DC$528,14,FALSE)</f>
        <v>0</v>
      </c>
      <c r="CC59">
        <f>VLOOKUP($B59,'Raw Stats'!$CM$3:$DC$528,15,FALSE)</f>
        <v>0</v>
      </c>
      <c r="CD59">
        <f>VLOOKUP($B59,'Raw Stats'!$CM$3:$DC$528,16,FALSE)</f>
        <v>132</v>
      </c>
      <c r="CF59" s="29">
        <f t="shared" si="7"/>
        <v>-0.20000000000000007</v>
      </c>
      <c r="CG59">
        <f>VLOOKUP($B59,'Raw Stats'!$BU$3:$CJ$528,3,FALSE)</f>
        <v>69</v>
      </c>
      <c r="CH59">
        <f>VLOOKUP($B59,'Raw Stats'!$BU$3:$CJ$528,4,FALSE)</f>
        <v>3</v>
      </c>
      <c r="CI59">
        <f>VLOOKUP($B59,'Raw Stats'!$BU$3:$CJ$5288,5,FALSE)</f>
        <v>15</v>
      </c>
      <c r="CJ59">
        <f>VLOOKUP($B59,'Raw Stats'!$BU$3:$CJ$528,6,FALSE)</f>
        <v>18</v>
      </c>
      <c r="CK59">
        <f>VLOOKUP($B59,'Raw Stats'!$BU$3:$CJ$528,7,FALSE)</f>
        <v>2</v>
      </c>
      <c r="CL59">
        <f>VLOOKUP($B59,'Raw Stats'!$BU$3:$CJ$528,8,FALSE)</f>
        <v>68</v>
      </c>
      <c r="CM59">
        <f>VLOOKUP($B59,'Raw Stats'!$BU$3:$CJ$528,9,FALSE)</f>
        <v>93</v>
      </c>
      <c r="CN59">
        <f>VLOOKUP($B59,'Raw Stats'!$BU$3:$CJ$528,10,FALSE)</f>
        <v>132</v>
      </c>
      <c r="CO59">
        <f>VLOOKUP($B59,'Raw Stats'!$BU$3:$CJ$528,11,FALSE)+VLOOKUP($B59,'Raw Stats'!$BU$3:$CJ$528,12,FALSE)</f>
        <v>3</v>
      </c>
      <c r="CP59">
        <f>VLOOKUP($B59,'Raw Stats'!$BU$3:$CJ$528,13,FALSE)+VLOOKUP($B59,'Raw Stats'!$BU$3:$CJ$528,14,FALSE)</f>
        <v>0</v>
      </c>
      <c r="CQ59">
        <f>VLOOKUP($B59,'Raw Stats'!$BU$3:$CJ$528,15,FALSE)</f>
        <v>0</v>
      </c>
      <c r="CR59">
        <f>VLOOKUP($B59,'Raw Stats'!$BU$3:$CJ$528,16,FALSE)</f>
        <v>134</v>
      </c>
      <c r="CT59">
        <f>VLOOKUP($B59,'Raw Stats'!$BC$3:$BR$528,3,FALSE)</f>
        <v>48</v>
      </c>
      <c r="CU59">
        <f>VLOOKUP($B59,'Raw Stats'!$BC$3:$BR$528,4,FALSE)</f>
        <v>3</v>
      </c>
      <c r="CV59">
        <f>VLOOKUP($B59,'Raw Stats'!$BC$3:$BR$5288,5,FALSE)</f>
        <v>7</v>
      </c>
      <c r="CW59">
        <f>VLOOKUP($B59,'Raw Stats'!$BC$3:$BR$52888,6,FALSE)</f>
        <v>10</v>
      </c>
      <c r="CX59">
        <f>VLOOKUP($B59,'Raw Stats'!$BC$3:$BR$5288,7,FALSE)</f>
        <v>-8</v>
      </c>
      <c r="CY59">
        <f>VLOOKUP($B59,'Raw Stats'!$BC$3:$BR$5288,8,FALSE)</f>
        <v>28</v>
      </c>
      <c r="CZ59">
        <f>VLOOKUP($B59,'Raw Stats'!$BC$3:$BR$5288,9,FALSE)</f>
        <v>59</v>
      </c>
      <c r="DA59">
        <f>VLOOKUP($B59,'Raw Stats'!$BC$3:$BR$5288,10,FALSE)</f>
        <v>109</v>
      </c>
      <c r="DB59">
        <f>VLOOKUP($B59,'Raw Stats'!$BC$3:$BR$5288,11,FALSE)+VLOOKUP($B59,'Raw Stats'!$BC$3:$BR$5288,12,FALSE)</f>
        <v>3</v>
      </c>
      <c r="DC59">
        <f>VLOOKUP($B59,'Raw Stats'!$BC$3:$BR$5288,13,FALSE)+VLOOKUP($B59,'Raw Stats'!$BC$3:$BR$5288,14,FALSE)</f>
        <v>1</v>
      </c>
      <c r="DD59">
        <f>VLOOKUP($B59,'Raw Stats'!$BC$3:$BR$5288,15,FALSE)</f>
        <v>1</v>
      </c>
      <c r="DE59">
        <f>VLOOKUP($B59,'Raw Stats'!$BC$3:$BR$5288,16,FALSE)</f>
        <v>83</v>
      </c>
      <c r="DG59">
        <f>VLOOKUP($B59,'Raw Stats'!$AK$3:$AZ$528,3,FALSE)</f>
        <v>73</v>
      </c>
      <c r="DH59">
        <f>VLOOKUP($B59,'Raw Stats'!$AK$3:$AZ$528,4,FALSE)</f>
        <v>2</v>
      </c>
      <c r="DI59">
        <f>VLOOKUP($B59,'Raw Stats'!$AK$3:$AZ$528,5,FALSE)</f>
        <v>22</v>
      </c>
      <c r="DJ59">
        <f>VLOOKUP($B59,'Raw Stats'!$AK$3:$AZ$528,6,FALSE)</f>
        <v>24</v>
      </c>
      <c r="DK59">
        <f>VLOOKUP($B59,'Raw Stats'!$AK$3:$AZ$528,7,FALSE)</f>
        <v>6</v>
      </c>
      <c r="DL59">
        <f>VLOOKUP($B59,'Raw Stats'!$AK$3:$AZ$528,8,FALSE)</f>
        <v>73</v>
      </c>
      <c r="DM59">
        <f>VLOOKUP($B59,'Raw Stats'!$AK$3:$AZ$528,9,FALSE)</f>
        <v>170</v>
      </c>
      <c r="DN59">
        <f>VLOOKUP($B59,'Raw Stats'!$AK$3:$AZ$528,10,FALSE)</f>
        <v>157</v>
      </c>
      <c r="DO59">
        <f>VLOOKUP($B59,'Raw Stats'!$AK$3:$AZ$528,11,FALSE)+VLOOKUP($B59,'Raw Stats'!$AK$3:$AZ$528,12,FALSE)</f>
        <v>6</v>
      </c>
      <c r="DP59">
        <f>VLOOKUP($B59,'Raw Stats'!$AK$3:$AZ$528,13,FALSE)+VLOOKUP($B59,'Raw Stats'!$AK$3:$AZ$528,14,FALSE)</f>
        <v>0</v>
      </c>
      <c r="DQ59">
        <f>VLOOKUP($B59,'Raw Stats'!$AK$3:$AZ$528,15,FALSE)</f>
        <v>0</v>
      </c>
      <c r="DR59">
        <f>VLOOKUP($B59,'Raw Stats'!$AK$3:$AZ$528,16,FALSE)</f>
        <v>124</v>
      </c>
      <c r="DT59">
        <f>VLOOKUP($B59,'Raw Stats'!$S$3:$AH$528,3,FALSE)</f>
        <v>62</v>
      </c>
      <c r="DU59">
        <f>VLOOKUP($B59,'Raw Stats'!$S$3:$AH$528,4,FALSE)</f>
        <v>5</v>
      </c>
      <c r="DV59">
        <f>VLOOKUP($B59,'Raw Stats'!$S$3:$AH$528,5,FALSE)</f>
        <v>21</v>
      </c>
      <c r="DW59">
        <f>VLOOKUP($B59,'Raw Stats'!$S$3:$AH$528,6,FALSE)</f>
        <v>26</v>
      </c>
      <c r="DX59">
        <f>VLOOKUP($B59,'Raw Stats'!$S$3:$AH$528,7,FALSE)</f>
        <v>4</v>
      </c>
      <c r="DY59">
        <f>VLOOKUP($B59,'Raw Stats'!$S$3:$AH$528,8,FALSE)</f>
        <v>103</v>
      </c>
      <c r="DZ59">
        <f>VLOOKUP($B59,'Raw Stats'!$S$3:$AH$528,9,FALSE)</f>
        <v>118</v>
      </c>
      <c r="EA59">
        <f>VLOOKUP($B59,'Raw Stats'!$S$3:$AH$528,10,FALSE)</f>
        <v>118</v>
      </c>
      <c r="EB59">
        <f>VLOOKUP($B59,'Raw Stats'!$S$3:$AH$528,11,FALSE)+VLOOKUP($B59,'Raw Stats'!$S$3:$AH$528,12,FALSE)</f>
        <v>4</v>
      </c>
      <c r="EC59">
        <f>VLOOKUP($B59,'Raw Stats'!$S$3:$AH$528,13,FALSE)+VLOOKUP($B59,'Raw Stats'!$S$3:$AH$528,14,FALSE)</f>
        <v>1</v>
      </c>
      <c r="ED59">
        <f>VLOOKUP($B59,'Raw Stats'!$S$3:$AH$528,15,FALSE)</f>
        <v>0</v>
      </c>
      <c r="EE59">
        <f>VLOOKUP($B59,'Raw Stats'!$S$3:$AH$528,16,FALSE)</f>
        <v>118</v>
      </c>
    </row>
    <row r="60" spans="1:135" x14ac:dyDescent="0.2">
      <c r="A60">
        <v>1</v>
      </c>
      <c r="B60" t="s">
        <v>736</v>
      </c>
      <c r="C60">
        <f t="shared" si="8"/>
        <v>0.6527211267886659</v>
      </c>
      <c r="D60">
        <f t="shared" si="9"/>
        <v>0.60040884650864401</v>
      </c>
      <c r="E60" t="e">
        <f t="shared" si="10"/>
        <v>#N/A</v>
      </c>
      <c r="F60" t="e">
        <f t="shared" si="11"/>
        <v>#N/A</v>
      </c>
      <c r="G60" t="e">
        <f t="shared" si="12"/>
        <v>#N/A</v>
      </c>
      <c r="H60">
        <v>0.61</v>
      </c>
      <c r="I60" s="29">
        <f t="shared" si="5"/>
        <v>-29.000000000000004</v>
      </c>
      <c r="J60" s="29">
        <f t="shared" si="6"/>
        <v>-29.000000000000004</v>
      </c>
      <c r="K60">
        <f>BT60*'Value Calculations'!$D$3</f>
        <v>2.8541480003822652</v>
      </c>
      <c r="L60">
        <f>BU60*'Value Calculations'!$D$4</f>
        <v>8.7915430092055473</v>
      </c>
      <c r="M60">
        <f>BV60*'Value Calculations'!$D$5</f>
        <v>9.021495571799333</v>
      </c>
      <c r="N60">
        <f>BW60*'Value Calculations'!$D$6</f>
        <v>3.1266232979840716</v>
      </c>
      <c r="O60">
        <f>BX60*'Value Calculations'!$D$7</f>
        <v>2.8123160657469697</v>
      </c>
      <c r="P60">
        <f>BY60*'Value Calculations'!$D$8</f>
        <v>4.2415957480358477</v>
      </c>
      <c r="Q60">
        <f>BZ60*'Value Calculations'!$D$9</f>
        <v>9.6983430649887872</v>
      </c>
      <c r="R60">
        <f>CA60*'Value Calculations'!$D$10</f>
        <v>2.1918988444572283</v>
      </c>
      <c r="S60">
        <f>CB60*'Value Calculations'!$D$11</f>
        <v>0</v>
      </c>
      <c r="T60">
        <f>CC60*'Value Calculations'!$D$12</f>
        <v>0.81388273958941404</v>
      </c>
      <c r="U60">
        <f>CD60*'Value Calculations'!$D$13</f>
        <v>7.3604015473264788</v>
      </c>
      <c r="W60">
        <f>CH60*'Value Calculations'!$D$3</f>
        <v>2.4464125717562273</v>
      </c>
      <c r="X60">
        <f>CI60*'Value Calculations'!$D$4</f>
        <v>7.8147048970715982</v>
      </c>
      <c r="Y60">
        <f>CJ60*'Value Calculations'!$D$5</f>
        <v>7.960143151587646</v>
      </c>
      <c r="Z60">
        <f>CK60*'Value Calculations'!$D$6</f>
        <v>3.626883025661523</v>
      </c>
      <c r="AA60">
        <f>CL60*'Value Calculations'!$D$7</f>
        <v>3.1638555739653409</v>
      </c>
      <c r="AB60">
        <f>CM60*'Value Calculations'!$D$8</f>
        <v>3.8821384812531488</v>
      </c>
      <c r="AC60">
        <f>CN60*'Value Calculations'!$D$9</f>
        <v>7.6831029475885204</v>
      </c>
      <c r="AD60">
        <f>CO60*'Value Calculations'!$D$10</f>
        <v>1.4612658963048188</v>
      </c>
      <c r="AE60">
        <f>CP60*'Value Calculations'!$D$11</f>
        <v>0</v>
      </c>
      <c r="AF60">
        <f>CQ60*'Value Calculations'!$D$12</f>
        <v>0.81388273958941404</v>
      </c>
      <c r="AG60">
        <f>CR60*'Value Calculations'!$D$13</f>
        <v>7.9795007428959952</v>
      </c>
      <c r="AI60" t="e">
        <f>CU60*'Value Calculations'!$D$3</f>
        <v>#N/A</v>
      </c>
      <c r="AJ60" t="e">
        <f>CV60*'Value Calculations'!$D$4</f>
        <v>#N/A</v>
      </c>
      <c r="AK60" t="e">
        <f>CW60*'Value Calculations'!$D$5</f>
        <v>#N/A</v>
      </c>
      <c r="AL60" t="e">
        <f>CX60*'Value Calculations'!$D$6</f>
        <v>#N/A</v>
      </c>
      <c r="AM60" t="e">
        <f>CY60*'Value Calculations'!$D$7</f>
        <v>#N/A</v>
      </c>
      <c r="AN60" t="e">
        <f>CZ60*'Value Calculations'!$D$8</f>
        <v>#N/A</v>
      </c>
      <c r="AO60" t="e">
        <f>DA60*'Value Calculations'!$D$9</f>
        <v>#N/A</v>
      </c>
      <c r="AP60" t="e">
        <f>DB60*'Value Calculations'!$D$10</f>
        <v>#N/A</v>
      </c>
      <c r="AQ60" t="e">
        <f>DC60*'Value Calculations'!$D$11</f>
        <v>#N/A</v>
      </c>
      <c r="AR60" t="e">
        <f>DD60*'Value Calculations'!$D$12</f>
        <v>#N/A</v>
      </c>
      <c r="AS60" t="e">
        <f>DE60*'Value Calculations'!$D$13</f>
        <v>#N/A</v>
      </c>
      <c r="AU60" t="e">
        <f>DH60*'Value Calculations'!$D$3</f>
        <v>#N/A</v>
      </c>
      <c r="AV60" t="e">
        <f>DI60*'Value Calculations'!$D$4</f>
        <v>#N/A</v>
      </c>
      <c r="AW60" t="e">
        <f>DJ60*'Value Calculations'!$D$5</f>
        <v>#N/A</v>
      </c>
      <c r="AX60" t="e">
        <f>DK60*'Value Calculations'!$D$6</f>
        <v>#N/A</v>
      </c>
      <c r="AY60" t="e">
        <f>DL60*'Value Calculations'!$D$7</f>
        <v>#N/A</v>
      </c>
      <c r="AZ60" t="e">
        <f>DM60*'Value Calculations'!$D$8</f>
        <v>#N/A</v>
      </c>
      <c r="BA60" t="e">
        <f>DN60*'Value Calculations'!$D$9</f>
        <v>#N/A</v>
      </c>
      <c r="BB60" t="e">
        <f>DO60*'Value Calculations'!$D$10</f>
        <v>#N/A</v>
      </c>
      <c r="BC60" t="e">
        <f>DP60*'Value Calculations'!$D$11</f>
        <v>#N/A</v>
      </c>
      <c r="BD60" t="e">
        <f>DQ60*'Value Calculations'!$D$12</f>
        <v>#N/A</v>
      </c>
      <c r="BE60" t="e">
        <f>DR60*'Value Calculations'!$D$13</f>
        <v>#N/A</v>
      </c>
      <c r="BG60" t="e">
        <f>DU60*'Value Calculations'!$D$3</f>
        <v>#N/A</v>
      </c>
      <c r="BH60" t="e">
        <f>DV60*'Value Calculations'!$D$4</f>
        <v>#N/A</v>
      </c>
      <c r="BI60" t="e">
        <f>DW60*'Value Calculations'!$D$5</f>
        <v>#N/A</v>
      </c>
      <c r="BJ60" t="e">
        <f>DX60*'Value Calculations'!$D$6</f>
        <v>#N/A</v>
      </c>
      <c r="BK60" t="e">
        <f>DY60*'Value Calculations'!$D$7</f>
        <v>#N/A</v>
      </c>
      <c r="BL60" t="e">
        <f>DZ60*'Value Calculations'!$D$8</f>
        <v>#N/A</v>
      </c>
      <c r="BM60" t="e">
        <f>EA60*'Value Calculations'!$D$9</f>
        <v>#N/A</v>
      </c>
      <c r="BN60" t="e">
        <f>EB60*'Value Calculations'!$D$10</f>
        <v>#N/A</v>
      </c>
      <c r="BO60" t="e">
        <f>EC60*'Value Calculations'!$D$11</f>
        <v>#N/A</v>
      </c>
      <c r="BP60" t="e">
        <f>ED60*'Value Calculations'!$D$12</f>
        <v>#N/A</v>
      </c>
      <c r="BQ60" t="e">
        <f>EE60*'Value Calculations'!$D$13</f>
        <v>#N/A</v>
      </c>
      <c r="BS60">
        <f>VLOOKUP($B60,'Raw Stats'!$CM$3:$DC$528,3,FALSE)</f>
        <v>78</v>
      </c>
      <c r="BT60">
        <f>VLOOKUP($B60,'Raw Stats'!$CM$3:$DC$528,4,FALSE)</f>
        <v>7</v>
      </c>
      <c r="BU60">
        <f>VLOOKUP($B60,'Raw Stats'!$CM$3:$DC$528,5,FALSE)</f>
        <v>27</v>
      </c>
      <c r="BV60">
        <f>VLOOKUP($B60,'Raw Stats'!$CM$3:$DC$528,6,FALSE)</f>
        <v>34</v>
      </c>
      <c r="BW60">
        <f>VLOOKUP($B60,'Raw Stats'!$CM$3:$DC$528,7,FALSE)</f>
        <v>25</v>
      </c>
      <c r="BX60">
        <f>VLOOKUP($B60,'Raw Stats'!$CM$3:$DC$528,8,FALSE)</f>
        <v>32</v>
      </c>
      <c r="BY60">
        <f>VLOOKUP($B60,'Raw Stats'!$CM$3:$DC$528,9,FALSE)</f>
        <v>59</v>
      </c>
      <c r="BZ60">
        <f>VLOOKUP($B60,'Raw Stats'!$CM$3:$DC$528,10,FALSE)</f>
        <v>77</v>
      </c>
      <c r="CA60">
        <f>VLOOKUP($B60,'Raw Stats'!$CM$3:$DC$528,11,FALSE)+VLOOKUP($B60,'Raw Stats'!$CM$3:$DC$528,12,FALSE)</f>
        <v>6</v>
      </c>
      <c r="CB60">
        <f>VLOOKUP($B60,'Raw Stats'!$CM$3:$DC$528,13,FALSE)+VLOOKUP($B60,'Raw Stats'!$CM$3:$DC$528,14,FALSE)</f>
        <v>0</v>
      </c>
      <c r="CC60">
        <f>VLOOKUP($B60,'Raw Stats'!$CM$3:$DC$528,15,FALSE)</f>
        <v>1</v>
      </c>
      <c r="CD60">
        <f>VLOOKUP($B60,'Raw Stats'!$CM$3:$DC$528,16,FALSE)</f>
        <v>107</v>
      </c>
      <c r="CF60" s="29">
        <f t="shared" si="7"/>
        <v>-0.29000000000000004</v>
      </c>
      <c r="CG60">
        <f>VLOOKUP($B60,'Raw Stats'!$BU$3:$CJ$528,3,FALSE)</f>
        <v>78</v>
      </c>
      <c r="CH60">
        <f>VLOOKUP($B60,'Raw Stats'!$BU$3:$CJ$528,4,FALSE)</f>
        <v>6</v>
      </c>
      <c r="CI60">
        <f>VLOOKUP($B60,'Raw Stats'!$BU$3:$CJ$5288,5,FALSE)</f>
        <v>24</v>
      </c>
      <c r="CJ60">
        <f>VLOOKUP($B60,'Raw Stats'!$BU$3:$CJ$528,6,FALSE)</f>
        <v>30</v>
      </c>
      <c r="CK60">
        <f>VLOOKUP($B60,'Raw Stats'!$BU$3:$CJ$528,7,FALSE)</f>
        <v>29</v>
      </c>
      <c r="CL60">
        <f>VLOOKUP($B60,'Raw Stats'!$BU$3:$CJ$528,8,FALSE)</f>
        <v>36</v>
      </c>
      <c r="CM60">
        <f>VLOOKUP($B60,'Raw Stats'!$BU$3:$CJ$528,9,FALSE)</f>
        <v>54</v>
      </c>
      <c r="CN60">
        <f>VLOOKUP($B60,'Raw Stats'!$BU$3:$CJ$528,10,FALSE)</f>
        <v>61</v>
      </c>
      <c r="CO60">
        <f>VLOOKUP($B60,'Raw Stats'!$BU$3:$CJ$528,11,FALSE)+VLOOKUP($B60,'Raw Stats'!$BU$3:$CJ$528,12,FALSE)</f>
        <v>4</v>
      </c>
      <c r="CP60">
        <f>VLOOKUP($B60,'Raw Stats'!$BU$3:$CJ$528,13,FALSE)+VLOOKUP($B60,'Raw Stats'!$BU$3:$CJ$528,14,FALSE)</f>
        <v>0</v>
      </c>
      <c r="CQ60">
        <f>VLOOKUP($B60,'Raw Stats'!$BU$3:$CJ$528,15,FALSE)</f>
        <v>1</v>
      </c>
      <c r="CR60">
        <f>VLOOKUP($B60,'Raw Stats'!$BU$3:$CJ$528,16,FALSE)</f>
        <v>116</v>
      </c>
      <c r="CT60" t="e">
        <f>VLOOKUP($B60,'Raw Stats'!$BC$3:$BR$528,3,FALSE)</f>
        <v>#N/A</v>
      </c>
      <c r="CU60" t="e">
        <f>VLOOKUP($B60,'Raw Stats'!$BC$3:$BR$528,4,FALSE)</f>
        <v>#N/A</v>
      </c>
      <c r="CV60" t="e">
        <f>VLOOKUP($B60,'Raw Stats'!$BC$3:$BR$5288,5,FALSE)</f>
        <v>#N/A</v>
      </c>
      <c r="CW60" t="e">
        <f>VLOOKUP($B60,'Raw Stats'!$BC$3:$BR$52888,6,FALSE)</f>
        <v>#N/A</v>
      </c>
      <c r="CX60" t="e">
        <f>VLOOKUP($B60,'Raw Stats'!$BC$3:$BR$5288,7,FALSE)</f>
        <v>#N/A</v>
      </c>
      <c r="CY60" t="e">
        <f>VLOOKUP($B60,'Raw Stats'!$BC$3:$BR$5288,8,FALSE)</f>
        <v>#N/A</v>
      </c>
      <c r="CZ60" t="e">
        <f>VLOOKUP($B60,'Raw Stats'!$BC$3:$BR$5288,9,FALSE)</f>
        <v>#N/A</v>
      </c>
      <c r="DA60" t="e">
        <f>VLOOKUP($B60,'Raw Stats'!$BC$3:$BR$5288,10,FALSE)</f>
        <v>#N/A</v>
      </c>
      <c r="DB60" t="e">
        <f>VLOOKUP($B60,'Raw Stats'!$BC$3:$BR$5288,11,FALSE)+VLOOKUP($B60,'Raw Stats'!$BC$3:$BR$5288,12,FALSE)</f>
        <v>#N/A</v>
      </c>
      <c r="DC60" t="e">
        <f>VLOOKUP($B60,'Raw Stats'!$BC$3:$BR$5288,13,FALSE)+VLOOKUP($B60,'Raw Stats'!$BC$3:$BR$5288,14,FALSE)</f>
        <v>#N/A</v>
      </c>
      <c r="DD60" t="e">
        <f>VLOOKUP($B60,'Raw Stats'!$BC$3:$BR$5288,15,FALSE)</f>
        <v>#N/A</v>
      </c>
      <c r="DE60" t="e">
        <f>VLOOKUP($B60,'Raw Stats'!$BC$3:$BR$5288,16,FALSE)</f>
        <v>#N/A</v>
      </c>
      <c r="DG60" t="e">
        <f>VLOOKUP($B60,'Raw Stats'!$AK$3:$AZ$528,3,FALSE)</f>
        <v>#N/A</v>
      </c>
      <c r="DH60" t="e">
        <f>VLOOKUP($B60,'Raw Stats'!$AK$3:$AZ$528,4,FALSE)</f>
        <v>#N/A</v>
      </c>
      <c r="DI60" t="e">
        <f>VLOOKUP($B60,'Raw Stats'!$AK$3:$AZ$528,5,FALSE)</f>
        <v>#N/A</v>
      </c>
      <c r="DJ60" t="e">
        <f>VLOOKUP($B60,'Raw Stats'!$AK$3:$AZ$528,6,FALSE)</f>
        <v>#N/A</v>
      </c>
      <c r="DK60" t="e">
        <f>VLOOKUP($B60,'Raw Stats'!$AK$3:$AZ$528,7,FALSE)</f>
        <v>#N/A</v>
      </c>
      <c r="DL60" t="e">
        <f>VLOOKUP($B60,'Raw Stats'!$AK$3:$AZ$528,8,FALSE)</f>
        <v>#N/A</v>
      </c>
      <c r="DM60" t="e">
        <f>VLOOKUP($B60,'Raw Stats'!$AK$3:$AZ$528,9,FALSE)</f>
        <v>#N/A</v>
      </c>
      <c r="DN60" t="e">
        <f>VLOOKUP($B60,'Raw Stats'!$AK$3:$AZ$528,10,FALSE)</f>
        <v>#N/A</v>
      </c>
      <c r="DO60" t="e">
        <f>VLOOKUP($B60,'Raw Stats'!$AK$3:$AZ$528,11,FALSE)+VLOOKUP($B60,'Raw Stats'!$AK$3:$AZ$528,12,FALSE)</f>
        <v>#N/A</v>
      </c>
      <c r="DP60" t="e">
        <f>VLOOKUP($B60,'Raw Stats'!$AK$3:$AZ$528,13,FALSE)+VLOOKUP($B60,'Raw Stats'!$AK$3:$AZ$528,14,FALSE)</f>
        <v>#N/A</v>
      </c>
      <c r="DQ60" t="e">
        <f>VLOOKUP($B60,'Raw Stats'!$AK$3:$AZ$528,15,FALSE)</f>
        <v>#N/A</v>
      </c>
      <c r="DR60" t="e">
        <f>VLOOKUP($B60,'Raw Stats'!$AK$3:$AZ$528,16,FALSE)</f>
        <v>#N/A</v>
      </c>
      <c r="DT60" t="e">
        <f>VLOOKUP($B60,'Raw Stats'!$S$3:$AH$528,3,FALSE)</f>
        <v>#N/A</v>
      </c>
      <c r="DU60" t="e">
        <f>VLOOKUP($B60,'Raw Stats'!$S$3:$AH$528,4,FALSE)</f>
        <v>#N/A</v>
      </c>
      <c r="DV60" t="e">
        <f>VLOOKUP($B60,'Raw Stats'!$S$3:$AH$528,5,FALSE)</f>
        <v>#N/A</v>
      </c>
      <c r="DW60" t="e">
        <f>VLOOKUP($B60,'Raw Stats'!$S$3:$AH$528,6,FALSE)</f>
        <v>#N/A</v>
      </c>
      <c r="DX60" t="e">
        <f>VLOOKUP($B60,'Raw Stats'!$S$3:$AH$528,7,FALSE)</f>
        <v>#N/A</v>
      </c>
      <c r="DY60" t="e">
        <f>VLOOKUP($B60,'Raw Stats'!$S$3:$AH$528,8,FALSE)</f>
        <v>#N/A</v>
      </c>
      <c r="DZ60" t="e">
        <f>VLOOKUP($B60,'Raw Stats'!$S$3:$AH$528,9,FALSE)</f>
        <v>#N/A</v>
      </c>
      <c r="EA60" t="e">
        <f>VLOOKUP($B60,'Raw Stats'!$S$3:$AH$528,10,FALSE)</f>
        <v>#N/A</v>
      </c>
      <c r="EB60" t="e">
        <f>VLOOKUP($B60,'Raw Stats'!$S$3:$AH$528,11,FALSE)+VLOOKUP($B60,'Raw Stats'!$S$3:$AH$528,12,FALSE)</f>
        <v>#N/A</v>
      </c>
      <c r="EC60" t="e">
        <f>VLOOKUP($B60,'Raw Stats'!$S$3:$AH$528,13,FALSE)+VLOOKUP($B60,'Raw Stats'!$S$3:$AH$528,14,FALSE)</f>
        <v>#N/A</v>
      </c>
      <c r="ED60" t="e">
        <f>VLOOKUP($B60,'Raw Stats'!$S$3:$AH$528,15,FALSE)</f>
        <v>#N/A</v>
      </c>
      <c r="EE60" t="e">
        <f>VLOOKUP($B60,'Raw Stats'!$S$3:$AH$528,16,FALSE)</f>
        <v>#N/A</v>
      </c>
    </row>
    <row r="61" spans="1:135" x14ac:dyDescent="0.2">
      <c r="A61">
        <v>1</v>
      </c>
      <c r="B61" t="s">
        <v>737</v>
      </c>
      <c r="C61">
        <f t="shared" si="8"/>
        <v>0.81428098196403509</v>
      </c>
      <c r="D61" t="e">
        <f t="shared" si="9"/>
        <v>#N/A</v>
      </c>
      <c r="E61" t="e">
        <f t="shared" si="10"/>
        <v>#N/A</v>
      </c>
      <c r="F61" t="e">
        <f t="shared" si="11"/>
        <v>#N/A</v>
      </c>
      <c r="G61" t="e">
        <f t="shared" si="12"/>
        <v>#N/A</v>
      </c>
      <c r="I61" s="29">
        <f t="shared" si="5"/>
        <v>-90</v>
      </c>
      <c r="J61" s="29">
        <f t="shared" si="6"/>
        <v>-90</v>
      </c>
      <c r="K61">
        <f>BT61*'Value Calculations'!$D$3</f>
        <v>4.8928251435124546</v>
      </c>
      <c r="L61">
        <f>BU61*'Value Calculations'!$D$4</f>
        <v>8.7915430092055473</v>
      </c>
      <c r="M61">
        <f>BV61*'Value Calculations'!$D$5</f>
        <v>10.348186097063941</v>
      </c>
      <c r="N61">
        <f>BW61*'Value Calculations'!$D$6</f>
        <v>1.5007791830323542</v>
      </c>
      <c r="O61">
        <f>BX61*'Value Calculations'!$D$7</f>
        <v>2.8123160657469697</v>
      </c>
      <c r="P61">
        <f>BY61*'Value Calculations'!$D$8</f>
        <v>7.8361684158628373</v>
      </c>
      <c r="Q61">
        <f>BZ61*'Value Calculations'!$D$9</f>
        <v>10.076200587001338</v>
      </c>
      <c r="R61">
        <f>CA61*'Value Calculations'!$D$10</f>
        <v>4.7491141629906615</v>
      </c>
      <c r="S61">
        <f>CB61*'Value Calculations'!$D$11</f>
        <v>0</v>
      </c>
      <c r="T61">
        <f>CC61*'Value Calculations'!$D$12</f>
        <v>3.2555309583576562</v>
      </c>
      <c r="U61">
        <f>CD61*'Value Calculations'!$D$13</f>
        <v>11.694095916313096</v>
      </c>
      <c r="W61" t="e">
        <f>CH61*'Value Calculations'!$D$3</f>
        <v>#N/A</v>
      </c>
      <c r="X61" t="e">
        <f>CI61*'Value Calculations'!$D$4</f>
        <v>#N/A</v>
      </c>
      <c r="Y61" t="e">
        <f>CJ61*'Value Calculations'!$D$5</f>
        <v>#N/A</v>
      </c>
      <c r="Z61" t="e">
        <f>CK61*'Value Calculations'!$D$6</f>
        <v>#N/A</v>
      </c>
      <c r="AA61" t="e">
        <f>CL61*'Value Calculations'!$D$7</f>
        <v>#N/A</v>
      </c>
      <c r="AB61" t="e">
        <f>CM61*'Value Calculations'!$D$8</f>
        <v>#N/A</v>
      </c>
      <c r="AC61" t="e">
        <f>CN61*'Value Calculations'!$D$9</f>
        <v>#N/A</v>
      </c>
      <c r="AD61" t="e">
        <f>CO61*'Value Calculations'!$D$10</f>
        <v>#N/A</v>
      </c>
      <c r="AE61" t="e">
        <f>CP61*'Value Calculations'!$D$11</f>
        <v>#N/A</v>
      </c>
      <c r="AF61" t="e">
        <f>CQ61*'Value Calculations'!$D$12</f>
        <v>#N/A</v>
      </c>
      <c r="AG61" t="e">
        <f>CR61*'Value Calculations'!$D$13</f>
        <v>#N/A</v>
      </c>
      <c r="AI61" t="e">
        <f>CU61*'Value Calculations'!$D$3</f>
        <v>#N/A</v>
      </c>
      <c r="AJ61" t="e">
        <f>CV61*'Value Calculations'!$D$4</f>
        <v>#N/A</v>
      </c>
      <c r="AK61" t="e">
        <f>CW61*'Value Calculations'!$D$5</f>
        <v>#N/A</v>
      </c>
      <c r="AL61" t="e">
        <f>CX61*'Value Calculations'!$D$6</f>
        <v>#N/A</v>
      </c>
      <c r="AM61" t="e">
        <f>CY61*'Value Calculations'!$D$7</f>
        <v>#N/A</v>
      </c>
      <c r="AN61" t="e">
        <f>CZ61*'Value Calculations'!$D$8</f>
        <v>#N/A</v>
      </c>
      <c r="AO61" t="e">
        <f>DA61*'Value Calculations'!$D$9</f>
        <v>#N/A</v>
      </c>
      <c r="AP61" t="e">
        <f>DB61*'Value Calculations'!$D$10</f>
        <v>#N/A</v>
      </c>
      <c r="AQ61" t="e">
        <f>DC61*'Value Calculations'!$D$11</f>
        <v>#N/A</v>
      </c>
      <c r="AR61" t="e">
        <f>DD61*'Value Calculations'!$D$12</f>
        <v>#N/A</v>
      </c>
      <c r="AS61" t="e">
        <f>DE61*'Value Calculations'!$D$13</f>
        <v>#N/A</v>
      </c>
      <c r="AU61" t="e">
        <f>DH61*'Value Calculations'!$D$3</f>
        <v>#N/A</v>
      </c>
      <c r="AV61" t="e">
        <f>DI61*'Value Calculations'!$D$4</f>
        <v>#N/A</v>
      </c>
      <c r="AW61" t="e">
        <f>DJ61*'Value Calculations'!$D$5</f>
        <v>#N/A</v>
      </c>
      <c r="AX61" t="e">
        <f>DK61*'Value Calculations'!$D$6</f>
        <v>#N/A</v>
      </c>
      <c r="AY61" t="e">
        <f>DL61*'Value Calculations'!$D$7</f>
        <v>#N/A</v>
      </c>
      <c r="AZ61" t="e">
        <f>DM61*'Value Calculations'!$D$8</f>
        <v>#N/A</v>
      </c>
      <c r="BA61" t="e">
        <f>DN61*'Value Calculations'!$D$9</f>
        <v>#N/A</v>
      </c>
      <c r="BB61" t="e">
        <f>DO61*'Value Calculations'!$D$10</f>
        <v>#N/A</v>
      </c>
      <c r="BC61" t="e">
        <f>DP61*'Value Calculations'!$D$11</f>
        <v>#N/A</v>
      </c>
      <c r="BD61" t="e">
        <f>DQ61*'Value Calculations'!$D$12</f>
        <v>#N/A</v>
      </c>
      <c r="BE61" t="e">
        <f>DR61*'Value Calculations'!$D$13</f>
        <v>#N/A</v>
      </c>
      <c r="BG61" t="e">
        <f>DU61*'Value Calculations'!$D$3</f>
        <v>#N/A</v>
      </c>
      <c r="BH61" t="e">
        <f>DV61*'Value Calculations'!$D$4</f>
        <v>#N/A</v>
      </c>
      <c r="BI61" t="e">
        <f>DW61*'Value Calculations'!$D$5</f>
        <v>#N/A</v>
      </c>
      <c r="BJ61" t="e">
        <f>DX61*'Value Calculations'!$D$6</f>
        <v>#N/A</v>
      </c>
      <c r="BK61" t="e">
        <f>DY61*'Value Calculations'!$D$7</f>
        <v>#N/A</v>
      </c>
      <c r="BL61" t="e">
        <f>DZ61*'Value Calculations'!$D$8</f>
        <v>#N/A</v>
      </c>
      <c r="BM61" t="e">
        <f>EA61*'Value Calculations'!$D$9</f>
        <v>#N/A</v>
      </c>
      <c r="BN61" t="e">
        <f>EB61*'Value Calculations'!$D$10</f>
        <v>#N/A</v>
      </c>
      <c r="BO61" t="e">
        <f>EC61*'Value Calculations'!$D$11</f>
        <v>#N/A</v>
      </c>
      <c r="BP61" t="e">
        <f>ED61*'Value Calculations'!$D$12</f>
        <v>#N/A</v>
      </c>
      <c r="BQ61" t="e">
        <f>EE61*'Value Calculations'!$D$13</f>
        <v>#N/A</v>
      </c>
      <c r="BS61">
        <f>VLOOKUP($B61,'Raw Stats'!$CM$3:$DC$528,3,FALSE)</f>
        <v>81</v>
      </c>
      <c r="BT61">
        <f>VLOOKUP($B61,'Raw Stats'!$CM$3:$DC$528,4,FALSE)</f>
        <v>12</v>
      </c>
      <c r="BU61">
        <f>VLOOKUP($B61,'Raw Stats'!$CM$3:$DC$528,5,FALSE)</f>
        <v>27</v>
      </c>
      <c r="BV61">
        <f>VLOOKUP($B61,'Raw Stats'!$CM$3:$DC$528,6,FALSE)</f>
        <v>39</v>
      </c>
      <c r="BW61">
        <f>VLOOKUP($B61,'Raw Stats'!$CM$3:$DC$528,7,FALSE)</f>
        <v>12</v>
      </c>
      <c r="BX61">
        <f>VLOOKUP($B61,'Raw Stats'!$CM$3:$DC$528,8,FALSE)</f>
        <v>32</v>
      </c>
      <c r="BY61">
        <f>VLOOKUP($B61,'Raw Stats'!$CM$3:$DC$528,9,FALSE)</f>
        <v>109</v>
      </c>
      <c r="BZ61">
        <f>VLOOKUP($B61,'Raw Stats'!$CM$3:$DC$528,10,FALSE)</f>
        <v>80</v>
      </c>
      <c r="CA61">
        <f>VLOOKUP($B61,'Raw Stats'!$CM$3:$DC$528,11,FALSE)+VLOOKUP($B61,'Raw Stats'!$CM$3:$DC$528,12,FALSE)</f>
        <v>13</v>
      </c>
      <c r="CB61">
        <f>VLOOKUP($B61,'Raw Stats'!$CM$3:$DC$528,13,FALSE)+VLOOKUP($B61,'Raw Stats'!$CM$3:$DC$528,14,FALSE)</f>
        <v>0</v>
      </c>
      <c r="CC61">
        <f>VLOOKUP($B61,'Raw Stats'!$CM$3:$DC$528,15,FALSE)</f>
        <v>4</v>
      </c>
      <c r="CD61">
        <f>VLOOKUP($B61,'Raw Stats'!$CM$3:$DC$528,16,FALSE)</f>
        <v>170</v>
      </c>
      <c r="CF61" s="29">
        <f t="shared" si="7"/>
        <v>-0.9</v>
      </c>
      <c r="CG61" t="e">
        <f>VLOOKUP($B61,'Raw Stats'!$BU$3:$CJ$528,3,FALSE)</f>
        <v>#N/A</v>
      </c>
      <c r="CH61" t="e">
        <f>VLOOKUP($B61,'Raw Stats'!$BU$3:$CJ$528,4,FALSE)</f>
        <v>#N/A</v>
      </c>
      <c r="CI61" t="e">
        <f>VLOOKUP($B61,'Raw Stats'!$BU$3:$CJ$5288,5,FALSE)</f>
        <v>#N/A</v>
      </c>
      <c r="CJ61" t="e">
        <f>VLOOKUP($B61,'Raw Stats'!$BU$3:$CJ$528,6,FALSE)</f>
        <v>#N/A</v>
      </c>
      <c r="CK61" t="e">
        <f>VLOOKUP($B61,'Raw Stats'!$BU$3:$CJ$528,7,FALSE)</f>
        <v>#N/A</v>
      </c>
      <c r="CL61" t="e">
        <f>VLOOKUP($B61,'Raw Stats'!$BU$3:$CJ$528,8,FALSE)</f>
        <v>#N/A</v>
      </c>
      <c r="CM61" t="e">
        <f>VLOOKUP($B61,'Raw Stats'!$BU$3:$CJ$528,9,FALSE)</f>
        <v>#N/A</v>
      </c>
      <c r="CN61" t="e">
        <f>VLOOKUP($B61,'Raw Stats'!$BU$3:$CJ$528,10,FALSE)</f>
        <v>#N/A</v>
      </c>
      <c r="CO61" t="e">
        <f>VLOOKUP($B61,'Raw Stats'!$BU$3:$CJ$528,11,FALSE)+VLOOKUP($B61,'Raw Stats'!$BU$3:$CJ$528,12,FALSE)</f>
        <v>#N/A</v>
      </c>
      <c r="CP61" t="e">
        <f>VLOOKUP($B61,'Raw Stats'!$BU$3:$CJ$528,13,FALSE)+VLOOKUP($B61,'Raw Stats'!$BU$3:$CJ$528,14,FALSE)</f>
        <v>#N/A</v>
      </c>
      <c r="CQ61" t="e">
        <f>VLOOKUP($B61,'Raw Stats'!$BU$3:$CJ$528,15,FALSE)</f>
        <v>#N/A</v>
      </c>
      <c r="CR61" t="e">
        <f>VLOOKUP($B61,'Raw Stats'!$BU$3:$CJ$528,16,FALSE)</f>
        <v>#N/A</v>
      </c>
      <c r="CT61" t="e">
        <f>VLOOKUP($B61,'Raw Stats'!$BC$3:$BR$528,3,FALSE)</f>
        <v>#N/A</v>
      </c>
      <c r="CU61" t="e">
        <f>VLOOKUP($B61,'Raw Stats'!$BC$3:$BR$528,4,FALSE)</f>
        <v>#N/A</v>
      </c>
      <c r="CV61" t="e">
        <f>VLOOKUP($B61,'Raw Stats'!$BC$3:$BR$5288,5,FALSE)</f>
        <v>#N/A</v>
      </c>
      <c r="CW61" t="e">
        <f>VLOOKUP($B61,'Raw Stats'!$BC$3:$BR$52888,6,FALSE)</f>
        <v>#N/A</v>
      </c>
      <c r="CX61" t="e">
        <f>VLOOKUP($B61,'Raw Stats'!$BC$3:$BR$5288,7,FALSE)</f>
        <v>#N/A</v>
      </c>
      <c r="CY61" t="e">
        <f>VLOOKUP($B61,'Raw Stats'!$BC$3:$BR$5288,8,FALSE)</f>
        <v>#N/A</v>
      </c>
      <c r="CZ61" t="e">
        <f>VLOOKUP($B61,'Raw Stats'!$BC$3:$BR$5288,9,FALSE)</f>
        <v>#N/A</v>
      </c>
      <c r="DA61" t="e">
        <f>VLOOKUP($B61,'Raw Stats'!$BC$3:$BR$5288,10,FALSE)</f>
        <v>#N/A</v>
      </c>
      <c r="DB61" t="e">
        <f>VLOOKUP($B61,'Raw Stats'!$BC$3:$BR$5288,11,FALSE)+VLOOKUP($B61,'Raw Stats'!$BC$3:$BR$5288,12,FALSE)</f>
        <v>#N/A</v>
      </c>
      <c r="DC61" t="e">
        <f>VLOOKUP($B61,'Raw Stats'!$BC$3:$BR$5288,13,FALSE)+VLOOKUP($B61,'Raw Stats'!$BC$3:$BR$5288,14,FALSE)</f>
        <v>#N/A</v>
      </c>
      <c r="DD61" t="e">
        <f>VLOOKUP($B61,'Raw Stats'!$BC$3:$BR$5288,15,FALSE)</f>
        <v>#N/A</v>
      </c>
      <c r="DE61" t="e">
        <f>VLOOKUP($B61,'Raw Stats'!$BC$3:$BR$5288,16,FALSE)</f>
        <v>#N/A</v>
      </c>
      <c r="DG61" t="e">
        <f>VLOOKUP($B61,'Raw Stats'!$AK$3:$AZ$528,3,FALSE)</f>
        <v>#N/A</v>
      </c>
      <c r="DH61" t="e">
        <f>VLOOKUP($B61,'Raw Stats'!$AK$3:$AZ$528,4,FALSE)</f>
        <v>#N/A</v>
      </c>
      <c r="DI61" t="e">
        <f>VLOOKUP($B61,'Raw Stats'!$AK$3:$AZ$528,5,FALSE)</f>
        <v>#N/A</v>
      </c>
      <c r="DJ61" t="e">
        <f>VLOOKUP($B61,'Raw Stats'!$AK$3:$AZ$528,6,FALSE)</f>
        <v>#N/A</v>
      </c>
      <c r="DK61" t="e">
        <f>VLOOKUP($B61,'Raw Stats'!$AK$3:$AZ$528,7,FALSE)</f>
        <v>#N/A</v>
      </c>
      <c r="DL61" t="e">
        <f>VLOOKUP($B61,'Raw Stats'!$AK$3:$AZ$528,8,FALSE)</f>
        <v>#N/A</v>
      </c>
      <c r="DM61" t="e">
        <f>VLOOKUP($B61,'Raw Stats'!$AK$3:$AZ$528,9,FALSE)</f>
        <v>#N/A</v>
      </c>
      <c r="DN61" t="e">
        <f>VLOOKUP($B61,'Raw Stats'!$AK$3:$AZ$528,10,FALSE)</f>
        <v>#N/A</v>
      </c>
      <c r="DO61" t="e">
        <f>VLOOKUP($B61,'Raw Stats'!$AK$3:$AZ$528,11,FALSE)+VLOOKUP($B61,'Raw Stats'!$AK$3:$AZ$528,12,FALSE)</f>
        <v>#N/A</v>
      </c>
      <c r="DP61" t="e">
        <f>VLOOKUP($B61,'Raw Stats'!$AK$3:$AZ$528,13,FALSE)+VLOOKUP($B61,'Raw Stats'!$AK$3:$AZ$528,14,FALSE)</f>
        <v>#N/A</v>
      </c>
      <c r="DQ61" t="e">
        <f>VLOOKUP($B61,'Raw Stats'!$AK$3:$AZ$528,15,FALSE)</f>
        <v>#N/A</v>
      </c>
      <c r="DR61" t="e">
        <f>VLOOKUP($B61,'Raw Stats'!$AK$3:$AZ$528,16,FALSE)</f>
        <v>#N/A</v>
      </c>
      <c r="DT61" t="e">
        <f>VLOOKUP($B61,'Raw Stats'!$S$3:$AH$528,3,FALSE)</f>
        <v>#N/A</v>
      </c>
      <c r="DU61" t="e">
        <f>VLOOKUP($B61,'Raw Stats'!$S$3:$AH$528,4,FALSE)</f>
        <v>#N/A</v>
      </c>
      <c r="DV61" t="e">
        <f>VLOOKUP($B61,'Raw Stats'!$S$3:$AH$528,5,FALSE)</f>
        <v>#N/A</v>
      </c>
      <c r="DW61" t="e">
        <f>VLOOKUP($B61,'Raw Stats'!$S$3:$AH$528,6,FALSE)</f>
        <v>#N/A</v>
      </c>
      <c r="DX61" t="e">
        <f>VLOOKUP($B61,'Raw Stats'!$S$3:$AH$528,7,FALSE)</f>
        <v>#N/A</v>
      </c>
      <c r="DY61" t="e">
        <f>VLOOKUP($B61,'Raw Stats'!$S$3:$AH$528,8,FALSE)</f>
        <v>#N/A</v>
      </c>
      <c r="DZ61" t="e">
        <f>VLOOKUP($B61,'Raw Stats'!$S$3:$AH$528,9,FALSE)</f>
        <v>#N/A</v>
      </c>
      <c r="EA61" t="e">
        <f>VLOOKUP($B61,'Raw Stats'!$S$3:$AH$528,10,FALSE)</f>
        <v>#N/A</v>
      </c>
      <c r="EB61" t="e">
        <f>VLOOKUP($B61,'Raw Stats'!$S$3:$AH$528,11,FALSE)+VLOOKUP($B61,'Raw Stats'!$S$3:$AH$528,12,FALSE)</f>
        <v>#N/A</v>
      </c>
      <c r="EC61" t="e">
        <f>VLOOKUP($B61,'Raw Stats'!$S$3:$AH$528,13,FALSE)+VLOOKUP($B61,'Raw Stats'!$S$3:$AH$528,14,FALSE)</f>
        <v>#N/A</v>
      </c>
      <c r="ED61" t="e">
        <f>VLOOKUP($B61,'Raw Stats'!$S$3:$AH$528,15,FALSE)</f>
        <v>#N/A</v>
      </c>
      <c r="EE61" t="e">
        <f>VLOOKUP($B61,'Raw Stats'!$S$3:$AH$528,16,FALSE)</f>
        <v>#N/A</v>
      </c>
    </row>
    <row r="62" spans="1:135" x14ac:dyDescent="0.2">
      <c r="A62">
        <v>1</v>
      </c>
      <c r="B62" t="s">
        <v>738</v>
      </c>
      <c r="C62">
        <f t="shared" si="8"/>
        <v>0.59423992662800129</v>
      </c>
      <c r="D62">
        <f t="shared" si="9"/>
        <v>0.55476716945134308</v>
      </c>
      <c r="E62" t="e">
        <f t="shared" si="10"/>
        <v>#N/A</v>
      </c>
      <c r="F62" t="e">
        <f t="shared" si="11"/>
        <v>#N/A</v>
      </c>
      <c r="G62" t="e">
        <f t="shared" si="12"/>
        <v>#N/A</v>
      </c>
      <c r="I62" s="29">
        <f t="shared" si="5"/>
        <v>-90</v>
      </c>
      <c r="J62" s="29">
        <f t="shared" si="6"/>
        <v>-90</v>
      </c>
      <c r="K62">
        <f>BT62*'Value Calculations'!$D$3</f>
        <v>3.2618834290083032</v>
      </c>
      <c r="L62">
        <f>BU62*'Value Calculations'!$D$4</f>
        <v>6.1866413768483488</v>
      </c>
      <c r="M62">
        <f>BV62*'Value Calculations'!$D$5</f>
        <v>7.1641288364288815</v>
      </c>
      <c r="N62">
        <f>BW62*'Value Calculations'!$D$6</f>
        <v>0.37519479575808856</v>
      </c>
      <c r="O62">
        <f>BX62*'Value Calculations'!$D$7</f>
        <v>1.7576975410918561</v>
      </c>
      <c r="P62">
        <f>BY62*'Value Calculations'!$D$8</f>
        <v>5.176184641670865</v>
      </c>
      <c r="Q62">
        <f>BZ62*'Value Calculations'!$D$9</f>
        <v>11.335725660376506</v>
      </c>
      <c r="R62">
        <f>CA62*'Value Calculations'!$D$10</f>
        <v>4.0184812148382516</v>
      </c>
      <c r="S62">
        <f>CB62*'Value Calculations'!$D$11</f>
        <v>0.9907141480249374</v>
      </c>
      <c r="T62">
        <f>CC62*'Value Calculations'!$D$12</f>
        <v>0</v>
      </c>
      <c r="U62">
        <f>CD62*'Value Calculations'!$D$13</f>
        <v>8.4610223394500643</v>
      </c>
      <c r="W62">
        <f>CH62*'Value Calculations'!$D$3</f>
        <v>2.4464125717562273</v>
      </c>
      <c r="X62">
        <f>CI62*'Value Calculations'!$D$4</f>
        <v>6.1866413768483488</v>
      </c>
      <c r="Y62">
        <f>CJ62*'Value Calculations'!$D$5</f>
        <v>6.6334526263230389</v>
      </c>
      <c r="Z62">
        <f>CK62*'Value Calculations'!$D$6</f>
        <v>-2.8764934341453454</v>
      </c>
      <c r="AA62">
        <f>CL62*'Value Calculations'!$D$7</f>
        <v>2.1092370493102273</v>
      </c>
      <c r="AB62">
        <f>CM62*'Value Calculations'!$D$8</f>
        <v>3.9540299346096885</v>
      </c>
      <c r="AC62">
        <f>CN62*'Value Calculations'!$D$9</f>
        <v>12.469298226414157</v>
      </c>
      <c r="AD62">
        <f>CO62*'Value Calculations'!$D$10</f>
        <v>3.2878482666858426</v>
      </c>
      <c r="AE62">
        <f>CP62*'Value Calculations'!$D$11</f>
        <v>0</v>
      </c>
      <c r="AF62">
        <f>CQ62*'Value Calculations'!$D$12</f>
        <v>1.6277654791788281</v>
      </c>
      <c r="AG62">
        <f>CR62*'Value Calculations'!$D$13</f>
        <v>6.8788799507724097</v>
      </c>
      <c r="AI62" t="e">
        <f>CU62*'Value Calculations'!$D$3</f>
        <v>#N/A</v>
      </c>
      <c r="AJ62" t="e">
        <f>CV62*'Value Calculations'!$D$4</f>
        <v>#N/A</v>
      </c>
      <c r="AK62" t="e">
        <f>CW62*'Value Calculations'!$D$5</f>
        <v>#N/A</v>
      </c>
      <c r="AL62" t="e">
        <f>CX62*'Value Calculations'!$D$6</f>
        <v>#N/A</v>
      </c>
      <c r="AM62" t="e">
        <f>CY62*'Value Calculations'!$D$7</f>
        <v>#N/A</v>
      </c>
      <c r="AN62" t="e">
        <f>CZ62*'Value Calculations'!$D$8</f>
        <v>#N/A</v>
      </c>
      <c r="AO62" t="e">
        <f>DA62*'Value Calculations'!$D$9</f>
        <v>#N/A</v>
      </c>
      <c r="AP62" t="e">
        <f>DB62*'Value Calculations'!$D$10</f>
        <v>#N/A</v>
      </c>
      <c r="AQ62" t="e">
        <f>DC62*'Value Calculations'!$D$11</f>
        <v>#N/A</v>
      </c>
      <c r="AR62" t="e">
        <f>DD62*'Value Calculations'!$D$12</f>
        <v>#N/A</v>
      </c>
      <c r="AS62" t="e">
        <f>DE62*'Value Calculations'!$D$13</f>
        <v>#N/A</v>
      </c>
      <c r="AU62" t="e">
        <f>DH62*'Value Calculations'!$D$3</f>
        <v>#N/A</v>
      </c>
      <c r="AV62" t="e">
        <f>DI62*'Value Calculations'!$D$4</f>
        <v>#N/A</v>
      </c>
      <c r="AW62" t="e">
        <f>DJ62*'Value Calculations'!$D$5</f>
        <v>#N/A</v>
      </c>
      <c r="AX62" t="e">
        <f>DK62*'Value Calculations'!$D$6</f>
        <v>#N/A</v>
      </c>
      <c r="AY62" t="e">
        <f>DL62*'Value Calculations'!$D$7</f>
        <v>#N/A</v>
      </c>
      <c r="AZ62" t="e">
        <f>DM62*'Value Calculations'!$D$8</f>
        <v>#N/A</v>
      </c>
      <c r="BA62" t="e">
        <f>DN62*'Value Calculations'!$D$9</f>
        <v>#N/A</v>
      </c>
      <c r="BB62" t="e">
        <f>DO62*'Value Calculations'!$D$10</f>
        <v>#N/A</v>
      </c>
      <c r="BC62" t="e">
        <f>DP62*'Value Calculations'!$D$11</f>
        <v>#N/A</v>
      </c>
      <c r="BD62" t="e">
        <f>DQ62*'Value Calculations'!$D$12</f>
        <v>#N/A</v>
      </c>
      <c r="BE62" t="e">
        <f>DR62*'Value Calculations'!$D$13</f>
        <v>#N/A</v>
      </c>
      <c r="BG62" t="e">
        <f>DU62*'Value Calculations'!$D$3</f>
        <v>#N/A</v>
      </c>
      <c r="BH62" t="e">
        <f>DV62*'Value Calculations'!$D$4</f>
        <v>#N/A</v>
      </c>
      <c r="BI62" t="e">
        <f>DW62*'Value Calculations'!$D$5</f>
        <v>#N/A</v>
      </c>
      <c r="BJ62" t="e">
        <f>DX62*'Value Calculations'!$D$6</f>
        <v>#N/A</v>
      </c>
      <c r="BK62" t="e">
        <f>DY62*'Value Calculations'!$D$7</f>
        <v>#N/A</v>
      </c>
      <c r="BL62" t="e">
        <f>DZ62*'Value Calculations'!$D$8</f>
        <v>#N/A</v>
      </c>
      <c r="BM62" t="e">
        <f>EA62*'Value Calculations'!$D$9</f>
        <v>#N/A</v>
      </c>
      <c r="BN62" t="e">
        <f>EB62*'Value Calculations'!$D$10</f>
        <v>#N/A</v>
      </c>
      <c r="BO62" t="e">
        <f>EC62*'Value Calculations'!$D$11</f>
        <v>#N/A</v>
      </c>
      <c r="BP62" t="e">
        <f>ED62*'Value Calculations'!$D$12</f>
        <v>#N/A</v>
      </c>
      <c r="BQ62" t="e">
        <f>EE62*'Value Calculations'!$D$13</f>
        <v>#N/A</v>
      </c>
      <c r="BS62">
        <f>VLOOKUP($B62,'Raw Stats'!$CM$3:$DC$528,3,FALSE)</f>
        <v>82</v>
      </c>
      <c r="BT62">
        <f>VLOOKUP($B62,'Raw Stats'!$CM$3:$DC$528,4,FALSE)</f>
        <v>8</v>
      </c>
      <c r="BU62">
        <f>VLOOKUP($B62,'Raw Stats'!$CM$3:$DC$528,5,FALSE)</f>
        <v>19</v>
      </c>
      <c r="BV62">
        <f>VLOOKUP($B62,'Raw Stats'!$CM$3:$DC$528,6,FALSE)</f>
        <v>27</v>
      </c>
      <c r="BW62">
        <f>VLOOKUP($B62,'Raw Stats'!$CM$3:$DC$528,7,FALSE)</f>
        <v>3</v>
      </c>
      <c r="BX62">
        <f>VLOOKUP($B62,'Raw Stats'!$CM$3:$DC$528,8,FALSE)</f>
        <v>20</v>
      </c>
      <c r="BY62">
        <f>VLOOKUP($B62,'Raw Stats'!$CM$3:$DC$528,9,FALSE)</f>
        <v>72</v>
      </c>
      <c r="BZ62">
        <f>VLOOKUP($B62,'Raw Stats'!$CM$3:$DC$528,10,FALSE)</f>
        <v>90</v>
      </c>
      <c r="CA62">
        <f>VLOOKUP($B62,'Raw Stats'!$CM$3:$DC$528,11,FALSE)+VLOOKUP($B62,'Raw Stats'!$CM$3:$DC$528,12,FALSE)</f>
        <v>11</v>
      </c>
      <c r="CB62">
        <f>VLOOKUP($B62,'Raw Stats'!$CM$3:$DC$528,13,FALSE)+VLOOKUP($B62,'Raw Stats'!$CM$3:$DC$528,14,FALSE)</f>
        <v>1</v>
      </c>
      <c r="CC62">
        <f>VLOOKUP($B62,'Raw Stats'!$CM$3:$DC$528,15,FALSE)</f>
        <v>0</v>
      </c>
      <c r="CD62">
        <f>VLOOKUP($B62,'Raw Stats'!$CM$3:$DC$528,16,FALSE)</f>
        <v>123</v>
      </c>
      <c r="CF62" s="29">
        <f t="shared" si="7"/>
        <v>-0.9</v>
      </c>
      <c r="CG62">
        <f>VLOOKUP($B62,'Raw Stats'!$BU$3:$CJ$528,3,FALSE)</f>
        <v>77</v>
      </c>
      <c r="CH62">
        <f>VLOOKUP($B62,'Raw Stats'!$BU$3:$CJ$528,4,FALSE)</f>
        <v>6</v>
      </c>
      <c r="CI62">
        <f>VLOOKUP($B62,'Raw Stats'!$BU$3:$CJ$5288,5,FALSE)</f>
        <v>19</v>
      </c>
      <c r="CJ62">
        <f>VLOOKUP($B62,'Raw Stats'!$BU$3:$CJ$528,6,FALSE)</f>
        <v>25</v>
      </c>
      <c r="CK62">
        <f>VLOOKUP($B62,'Raw Stats'!$BU$3:$CJ$528,7,FALSE)</f>
        <v>-23</v>
      </c>
      <c r="CL62">
        <f>VLOOKUP($B62,'Raw Stats'!$BU$3:$CJ$528,8,FALSE)</f>
        <v>24</v>
      </c>
      <c r="CM62">
        <f>VLOOKUP($B62,'Raw Stats'!$BU$3:$CJ$528,9,FALSE)</f>
        <v>55</v>
      </c>
      <c r="CN62">
        <f>VLOOKUP($B62,'Raw Stats'!$BU$3:$CJ$528,10,FALSE)</f>
        <v>99</v>
      </c>
      <c r="CO62">
        <f>VLOOKUP($B62,'Raw Stats'!$BU$3:$CJ$528,11,FALSE)+VLOOKUP($B62,'Raw Stats'!$BU$3:$CJ$528,12,FALSE)</f>
        <v>9</v>
      </c>
      <c r="CP62">
        <f>VLOOKUP($B62,'Raw Stats'!$BU$3:$CJ$528,13,FALSE)+VLOOKUP($B62,'Raw Stats'!$BU$3:$CJ$528,14,FALSE)</f>
        <v>0</v>
      </c>
      <c r="CQ62">
        <f>VLOOKUP($B62,'Raw Stats'!$BU$3:$CJ$528,15,FALSE)</f>
        <v>2</v>
      </c>
      <c r="CR62">
        <f>VLOOKUP($B62,'Raw Stats'!$BU$3:$CJ$528,16,FALSE)</f>
        <v>100</v>
      </c>
      <c r="CT62" t="e">
        <f>VLOOKUP($B62,'Raw Stats'!$BC$3:$BR$528,3,FALSE)</f>
        <v>#N/A</v>
      </c>
      <c r="CU62" t="e">
        <f>VLOOKUP($B62,'Raw Stats'!$BC$3:$BR$528,4,FALSE)</f>
        <v>#N/A</v>
      </c>
      <c r="CV62" t="e">
        <f>VLOOKUP($B62,'Raw Stats'!$BC$3:$BR$5288,5,FALSE)</f>
        <v>#N/A</v>
      </c>
      <c r="CW62" t="e">
        <f>VLOOKUP($B62,'Raw Stats'!$BC$3:$BR$52888,6,FALSE)</f>
        <v>#N/A</v>
      </c>
      <c r="CX62" t="e">
        <f>VLOOKUP($B62,'Raw Stats'!$BC$3:$BR$5288,7,FALSE)</f>
        <v>#N/A</v>
      </c>
      <c r="CY62" t="e">
        <f>VLOOKUP($B62,'Raw Stats'!$BC$3:$BR$5288,8,FALSE)</f>
        <v>#N/A</v>
      </c>
      <c r="CZ62" t="e">
        <f>VLOOKUP($B62,'Raw Stats'!$BC$3:$BR$5288,9,FALSE)</f>
        <v>#N/A</v>
      </c>
      <c r="DA62" t="e">
        <f>VLOOKUP($B62,'Raw Stats'!$BC$3:$BR$5288,10,FALSE)</f>
        <v>#N/A</v>
      </c>
      <c r="DB62" t="e">
        <f>VLOOKUP($B62,'Raw Stats'!$BC$3:$BR$5288,11,FALSE)+VLOOKUP($B62,'Raw Stats'!$BC$3:$BR$5288,12,FALSE)</f>
        <v>#N/A</v>
      </c>
      <c r="DC62" t="e">
        <f>VLOOKUP($B62,'Raw Stats'!$BC$3:$BR$5288,13,FALSE)+VLOOKUP($B62,'Raw Stats'!$BC$3:$BR$5288,14,FALSE)</f>
        <v>#N/A</v>
      </c>
      <c r="DD62" t="e">
        <f>VLOOKUP($B62,'Raw Stats'!$BC$3:$BR$5288,15,FALSE)</f>
        <v>#N/A</v>
      </c>
      <c r="DE62" t="e">
        <f>VLOOKUP($B62,'Raw Stats'!$BC$3:$BR$5288,16,FALSE)</f>
        <v>#N/A</v>
      </c>
      <c r="DG62" t="e">
        <f>VLOOKUP($B62,'Raw Stats'!$AK$3:$AZ$528,3,FALSE)</f>
        <v>#N/A</v>
      </c>
      <c r="DH62" t="e">
        <f>VLOOKUP($B62,'Raw Stats'!$AK$3:$AZ$528,4,FALSE)</f>
        <v>#N/A</v>
      </c>
      <c r="DI62" t="e">
        <f>VLOOKUP($B62,'Raw Stats'!$AK$3:$AZ$528,5,FALSE)</f>
        <v>#N/A</v>
      </c>
      <c r="DJ62" t="e">
        <f>VLOOKUP($B62,'Raw Stats'!$AK$3:$AZ$528,6,FALSE)</f>
        <v>#N/A</v>
      </c>
      <c r="DK62" t="e">
        <f>VLOOKUP($B62,'Raw Stats'!$AK$3:$AZ$528,7,FALSE)</f>
        <v>#N/A</v>
      </c>
      <c r="DL62" t="e">
        <f>VLOOKUP($B62,'Raw Stats'!$AK$3:$AZ$528,8,FALSE)</f>
        <v>#N/A</v>
      </c>
      <c r="DM62" t="e">
        <f>VLOOKUP($B62,'Raw Stats'!$AK$3:$AZ$528,9,FALSE)</f>
        <v>#N/A</v>
      </c>
      <c r="DN62" t="e">
        <f>VLOOKUP($B62,'Raw Stats'!$AK$3:$AZ$528,10,FALSE)</f>
        <v>#N/A</v>
      </c>
      <c r="DO62" t="e">
        <f>VLOOKUP($B62,'Raw Stats'!$AK$3:$AZ$528,11,FALSE)+VLOOKUP($B62,'Raw Stats'!$AK$3:$AZ$528,12,FALSE)</f>
        <v>#N/A</v>
      </c>
      <c r="DP62" t="e">
        <f>VLOOKUP($B62,'Raw Stats'!$AK$3:$AZ$528,13,FALSE)+VLOOKUP($B62,'Raw Stats'!$AK$3:$AZ$528,14,FALSE)</f>
        <v>#N/A</v>
      </c>
      <c r="DQ62" t="e">
        <f>VLOOKUP($B62,'Raw Stats'!$AK$3:$AZ$528,15,FALSE)</f>
        <v>#N/A</v>
      </c>
      <c r="DR62" t="e">
        <f>VLOOKUP($B62,'Raw Stats'!$AK$3:$AZ$528,16,FALSE)</f>
        <v>#N/A</v>
      </c>
      <c r="DT62" t="e">
        <f>VLOOKUP($B62,'Raw Stats'!$S$3:$AH$528,3,FALSE)</f>
        <v>#N/A</v>
      </c>
      <c r="DU62" t="e">
        <f>VLOOKUP($B62,'Raw Stats'!$S$3:$AH$528,4,FALSE)</f>
        <v>#N/A</v>
      </c>
      <c r="DV62" t="e">
        <f>VLOOKUP($B62,'Raw Stats'!$S$3:$AH$528,5,FALSE)</f>
        <v>#N/A</v>
      </c>
      <c r="DW62" t="e">
        <f>VLOOKUP($B62,'Raw Stats'!$S$3:$AH$528,6,FALSE)</f>
        <v>#N/A</v>
      </c>
      <c r="DX62" t="e">
        <f>VLOOKUP($B62,'Raw Stats'!$S$3:$AH$528,7,FALSE)</f>
        <v>#N/A</v>
      </c>
      <c r="DY62" t="e">
        <f>VLOOKUP($B62,'Raw Stats'!$S$3:$AH$528,8,FALSE)</f>
        <v>#N/A</v>
      </c>
      <c r="DZ62" t="e">
        <f>VLOOKUP($B62,'Raw Stats'!$S$3:$AH$528,9,FALSE)</f>
        <v>#N/A</v>
      </c>
      <c r="EA62" t="e">
        <f>VLOOKUP($B62,'Raw Stats'!$S$3:$AH$528,10,FALSE)</f>
        <v>#N/A</v>
      </c>
      <c r="EB62" t="e">
        <f>VLOOKUP($B62,'Raw Stats'!$S$3:$AH$528,11,FALSE)+VLOOKUP($B62,'Raw Stats'!$S$3:$AH$528,12,FALSE)</f>
        <v>#N/A</v>
      </c>
      <c r="EC62" t="e">
        <f>VLOOKUP($B62,'Raw Stats'!$S$3:$AH$528,13,FALSE)+VLOOKUP($B62,'Raw Stats'!$S$3:$AH$528,14,FALSE)</f>
        <v>#N/A</v>
      </c>
      <c r="ED62" t="e">
        <f>VLOOKUP($B62,'Raw Stats'!$S$3:$AH$528,15,FALSE)</f>
        <v>#N/A</v>
      </c>
      <c r="EE62" t="e">
        <f>VLOOKUP($B62,'Raw Stats'!$S$3:$AH$528,16,FALSE)</f>
        <v>#N/A</v>
      </c>
    </row>
    <row r="63" spans="1:135" x14ac:dyDescent="0.2">
      <c r="A63">
        <v>1</v>
      </c>
      <c r="B63" t="s">
        <v>739</v>
      </c>
      <c r="C63" t="e">
        <f t="shared" si="8"/>
        <v>#N/A</v>
      </c>
      <c r="D63" t="e">
        <f t="shared" si="9"/>
        <v>#N/A</v>
      </c>
      <c r="E63" t="e">
        <f t="shared" si="10"/>
        <v>#N/A</v>
      </c>
      <c r="F63" t="e">
        <f t="shared" si="11"/>
        <v>#N/A</v>
      </c>
      <c r="G63" t="e">
        <f t="shared" si="12"/>
        <v>#N/A</v>
      </c>
      <c r="I63" s="29">
        <f t="shared" si="5"/>
        <v>-90</v>
      </c>
      <c r="J63" s="29">
        <f t="shared" si="6"/>
        <v>-90</v>
      </c>
      <c r="K63" t="e">
        <f>BT63*'Value Calculations'!$D$3</f>
        <v>#N/A</v>
      </c>
      <c r="L63" t="e">
        <f>BU63*'Value Calculations'!$D$4</f>
        <v>#N/A</v>
      </c>
      <c r="M63" t="e">
        <f>BV63*'Value Calculations'!$D$5</f>
        <v>#N/A</v>
      </c>
      <c r="N63" t="e">
        <f>BW63*'Value Calculations'!$D$6</f>
        <v>#N/A</v>
      </c>
      <c r="O63" t="e">
        <f>BX63*'Value Calculations'!$D$7</f>
        <v>#N/A</v>
      </c>
      <c r="P63" t="e">
        <f>BY63*'Value Calculations'!$D$8</f>
        <v>#N/A</v>
      </c>
      <c r="Q63" t="e">
        <f>BZ63*'Value Calculations'!$D$9</f>
        <v>#N/A</v>
      </c>
      <c r="R63" t="e">
        <f>CA63*'Value Calculations'!$D$10</f>
        <v>#N/A</v>
      </c>
      <c r="S63" t="e">
        <f>CB63*'Value Calculations'!$D$11</f>
        <v>#N/A</v>
      </c>
      <c r="T63" t="e">
        <f>CC63*'Value Calculations'!$D$12</f>
        <v>#N/A</v>
      </c>
      <c r="U63" t="e">
        <f>CD63*'Value Calculations'!$D$13</f>
        <v>#N/A</v>
      </c>
      <c r="W63" t="e">
        <f>CH63*'Value Calculations'!$D$3</f>
        <v>#N/A</v>
      </c>
      <c r="X63" t="e">
        <f>CI63*'Value Calculations'!$D$4</f>
        <v>#N/A</v>
      </c>
      <c r="Y63" t="e">
        <f>CJ63*'Value Calculations'!$D$5</f>
        <v>#N/A</v>
      </c>
      <c r="Z63" t="e">
        <f>CK63*'Value Calculations'!$D$6</f>
        <v>#N/A</v>
      </c>
      <c r="AA63" t="e">
        <f>CL63*'Value Calculations'!$D$7</f>
        <v>#N/A</v>
      </c>
      <c r="AB63" t="e">
        <f>CM63*'Value Calculations'!$D$8</f>
        <v>#N/A</v>
      </c>
      <c r="AC63" t="e">
        <f>CN63*'Value Calculations'!$D$9</f>
        <v>#N/A</v>
      </c>
      <c r="AD63" t="e">
        <f>CO63*'Value Calculations'!$D$10</f>
        <v>#N/A</v>
      </c>
      <c r="AE63" t="e">
        <f>CP63*'Value Calculations'!$D$11</f>
        <v>#N/A</v>
      </c>
      <c r="AF63" t="e">
        <f>CQ63*'Value Calculations'!$D$12</f>
        <v>#N/A</v>
      </c>
      <c r="AG63" t="e">
        <f>CR63*'Value Calculations'!$D$13</f>
        <v>#N/A</v>
      </c>
      <c r="AI63" t="e">
        <f>CU63*'Value Calculations'!$D$3</f>
        <v>#N/A</v>
      </c>
      <c r="AJ63" t="e">
        <f>CV63*'Value Calculations'!$D$4</f>
        <v>#N/A</v>
      </c>
      <c r="AK63" t="e">
        <f>CW63*'Value Calculations'!$D$5</f>
        <v>#N/A</v>
      </c>
      <c r="AL63" t="e">
        <f>CX63*'Value Calculations'!$D$6</f>
        <v>#N/A</v>
      </c>
      <c r="AM63" t="e">
        <f>CY63*'Value Calculations'!$D$7</f>
        <v>#N/A</v>
      </c>
      <c r="AN63" t="e">
        <f>CZ63*'Value Calculations'!$D$8</f>
        <v>#N/A</v>
      </c>
      <c r="AO63" t="e">
        <f>DA63*'Value Calculations'!$D$9</f>
        <v>#N/A</v>
      </c>
      <c r="AP63" t="e">
        <f>DB63*'Value Calculations'!$D$10</f>
        <v>#N/A</v>
      </c>
      <c r="AQ63" t="e">
        <f>DC63*'Value Calculations'!$D$11</f>
        <v>#N/A</v>
      </c>
      <c r="AR63" t="e">
        <f>DD63*'Value Calculations'!$D$12</f>
        <v>#N/A</v>
      </c>
      <c r="AS63" t="e">
        <f>DE63*'Value Calculations'!$D$13</f>
        <v>#N/A</v>
      </c>
      <c r="AU63" t="e">
        <f>DH63*'Value Calculations'!$D$3</f>
        <v>#N/A</v>
      </c>
      <c r="AV63" t="e">
        <f>DI63*'Value Calculations'!$D$4</f>
        <v>#N/A</v>
      </c>
      <c r="AW63" t="e">
        <f>DJ63*'Value Calculations'!$D$5</f>
        <v>#N/A</v>
      </c>
      <c r="AX63" t="e">
        <f>DK63*'Value Calculations'!$D$6</f>
        <v>#N/A</v>
      </c>
      <c r="AY63" t="e">
        <f>DL63*'Value Calculations'!$D$7</f>
        <v>#N/A</v>
      </c>
      <c r="AZ63" t="e">
        <f>DM63*'Value Calculations'!$D$8</f>
        <v>#N/A</v>
      </c>
      <c r="BA63" t="e">
        <f>DN63*'Value Calculations'!$D$9</f>
        <v>#N/A</v>
      </c>
      <c r="BB63" t="e">
        <f>DO63*'Value Calculations'!$D$10</f>
        <v>#N/A</v>
      </c>
      <c r="BC63" t="e">
        <f>DP63*'Value Calculations'!$D$11</f>
        <v>#N/A</v>
      </c>
      <c r="BD63" t="e">
        <f>DQ63*'Value Calculations'!$D$12</f>
        <v>#N/A</v>
      </c>
      <c r="BE63" t="e">
        <f>DR63*'Value Calculations'!$D$13</f>
        <v>#N/A</v>
      </c>
      <c r="BG63" t="e">
        <f>DU63*'Value Calculations'!$D$3</f>
        <v>#N/A</v>
      </c>
      <c r="BH63" t="e">
        <f>DV63*'Value Calculations'!$D$4</f>
        <v>#N/A</v>
      </c>
      <c r="BI63" t="e">
        <f>DW63*'Value Calculations'!$D$5</f>
        <v>#N/A</v>
      </c>
      <c r="BJ63" t="e">
        <f>DX63*'Value Calculations'!$D$6</f>
        <v>#N/A</v>
      </c>
      <c r="BK63" t="e">
        <f>DY63*'Value Calculations'!$D$7</f>
        <v>#N/A</v>
      </c>
      <c r="BL63" t="e">
        <f>DZ63*'Value Calculations'!$D$8</f>
        <v>#N/A</v>
      </c>
      <c r="BM63" t="e">
        <f>EA63*'Value Calculations'!$D$9</f>
        <v>#N/A</v>
      </c>
      <c r="BN63" t="e">
        <f>EB63*'Value Calculations'!$D$10</f>
        <v>#N/A</v>
      </c>
      <c r="BO63" t="e">
        <f>EC63*'Value Calculations'!$D$11</f>
        <v>#N/A</v>
      </c>
      <c r="BP63" t="e">
        <f>ED63*'Value Calculations'!$D$12</f>
        <v>#N/A</v>
      </c>
      <c r="BQ63" t="e">
        <f>EE63*'Value Calculations'!$D$13</f>
        <v>#N/A</v>
      </c>
      <c r="BS63" t="e">
        <f>VLOOKUP($B63,'Raw Stats'!$CM$3:$DC$528,3,FALSE)</f>
        <v>#N/A</v>
      </c>
      <c r="BT63" t="e">
        <f>VLOOKUP($B63,'Raw Stats'!$CM$3:$DC$528,4,FALSE)</f>
        <v>#N/A</v>
      </c>
      <c r="BU63" t="e">
        <f>VLOOKUP($B63,'Raw Stats'!$CM$3:$DC$528,5,FALSE)</f>
        <v>#N/A</v>
      </c>
      <c r="BV63" t="e">
        <f>VLOOKUP($B63,'Raw Stats'!$CM$3:$DC$528,6,FALSE)</f>
        <v>#N/A</v>
      </c>
      <c r="BW63" t="e">
        <f>VLOOKUP($B63,'Raw Stats'!$CM$3:$DC$528,7,FALSE)</f>
        <v>#N/A</v>
      </c>
      <c r="BX63" t="e">
        <f>VLOOKUP($B63,'Raw Stats'!$CM$3:$DC$528,8,FALSE)</f>
        <v>#N/A</v>
      </c>
      <c r="BY63" t="e">
        <f>VLOOKUP($B63,'Raw Stats'!$CM$3:$DC$528,9,FALSE)</f>
        <v>#N/A</v>
      </c>
      <c r="BZ63" t="e">
        <f>VLOOKUP($B63,'Raw Stats'!$CM$3:$DC$528,10,FALSE)</f>
        <v>#N/A</v>
      </c>
      <c r="CA63" t="e">
        <f>VLOOKUP($B63,'Raw Stats'!$CM$3:$DC$528,11,FALSE)+VLOOKUP($B63,'Raw Stats'!$CM$3:$DC$528,12,FALSE)</f>
        <v>#N/A</v>
      </c>
      <c r="CB63" t="e">
        <f>VLOOKUP($B63,'Raw Stats'!$CM$3:$DC$528,13,FALSE)+VLOOKUP($B63,'Raw Stats'!$CM$3:$DC$528,14,FALSE)</f>
        <v>#N/A</v>
      </c>
      <c r="CC63" t="e">
        <f>VLOOKUP($B63,'Raw Stats'!$CM$3:$DC$528,15,FALSE)</f>
        <v>#N/A</v>
      </c>
      <c r="CD63" t="e">
        <f>VLOOKUP($B63,'Raw Stats'!$CM$3:$DC$528,16,FALSE)</f>
        <v>#N/A</v>
      </c>
      <c r="CF63" s="29">
        <f t="shared" si="7"/>
        <v>-0.9</v>
      </c>
      <c r="CG63" t="e">
        <f>VLOOKUP($B63,'Raw Stats'!$BU$3:$CJ$528,3,FALSE)</f>
        <v>#N/A</v>
      </c>
      <c r="CH63" t="e">
        <f>VLOOKUP($B63,'Raw Stats'!$BU$3:$CJ$528,4,FALSE)</f>
        <v>#N/A</v>
      </c>
      <c r="CI63" t="e">
        <f>VLOOKUP($B63,'Raw Stats'!$BU$3:$CJ$5288,5,FALSE)</f>
        <v>#N/A</v>
      </c>
      <c r="CJ63" t="e">
        <f>VLOOKUP($B63,'Raw Stats'!$BU$3:$CJ$528,6,FALSE)</f>
        <v>#N/A</v>
      </c>
      <c r="CK63" t="e">
        <f>VLOOKUP($B63,'Raw Stats'!$BU$3:$CJ$528,7,FALSE)</f>
        <v>#N/A</v>
      </c>
      <c r="CL63" t="e">
        <f>VLOOKUP($B63,'Raw Stats'!$BU$3:$CJ$528,8,FALSE)</f>
        <v>#N/A</v>
      </c>
      <c r="CM63" t="e">
        <f>VLOOKUP($B63,'Raw Stats'!$BU$3:$CJ$528,9,FALSE)</f>
        <v>#N/A</v>
      </c>
      <c r="CN63" t="e">
        <f>VLOOKUP($B63,'Raw Stats'!$BU$3:$CJ$528,10,FALSE)</f>
        <v>#N/A</v>
      </c>
      <c r="CO63" t="e">
        <f>VLOOKUP($B63,'Raw Stats'!$BU$3:$CJ$528,11,FALSE)+VLOOKUP($B63,'Raw Stats'!$BU$3:$CJ$528,12,FALSE)</f>
        <v>#N/A</v>
      </c>
      <c r="CP63" t="e">
        <f>VLOOKUP($B63,'Raw Stats'!$BU$3:$CJ$528,13,FALSE)+VLOOKUP($B63,'Raw Stats'!$BU$3:$CJ$528,14,FALSE)</f>
        <v>#N/A</v>
      </c>
      <c r="CQ63" t="e">
        <f>VLOOKUP($B63,'Raw Stats'!$BU$3:$CJ$528,15,FALSE)</f>
        <v>#N/A</v>
      </c>
      <c r="CR63" t="e">
        <f>VLOOKUP($B63,'Raw Stats'!$BU$3:$CJ$528,16,FALSE)</f>
        <v>#N/A</v>
      </c>
      <c r="CT63" t="e">
        <f>VLOOKUP($B63,'Raw Stats'!$BC$3:$BR$528,3,FALSE)</f>
        <v>#N/A</v>
      </c>
      <c r="CU63" t="e">
        <f>VLOOKUP($B63,'Raw Stats'!$BC$3:$BR$528,4,FALSE)</f>
        <v>#N/A</v>
      </c>
      <c r="CV63" t="e">
        <f>VLOOKUP($B63,'Raw Stats'!$BC$3:$BR$5288,5,FALSE)</f>
        <v>#N/A</v>
      </c>
      <c r="CW63" t="e">
        <f>VLOOKUP($B63,'Raw Stats'!$BC$3:$BR$52888,6,FALSE)</f>
        <v>#N/A</v>
      </c>
      <c r="CX63" t="e">
        <f>VLOOKUP($B63,'Raw Stats'!$BC$3:$BR$5288,7,FALSE)</f>
        <v>#N/A</v>
      </c>
      <c r="CY63" t="e">
        <f>VLOOKUP($B63,'Raw Stats'!$BC$3:$BR$5288,8,FALSE)</f>
        <v>#N/A</v>
      </c>
      <c r="CZ63" t="e">
        <f>VLOOKUP($B63,'Raw Stats'!$BC$3:$BR$5288,9,FALSE)</f>
        <v>#N/A</v>
      </c>
      <c r="DA63" t="e">
        <f>VLOOKUP($B63,'Raw Stats'!$BC$3:$BR$5288,10,FALSE)</f>
        <v>#N/A</v>
      </c>
      <c r="DB63" t="e">
        <f>VLOOKUP($B63,'Raw Stats'!$BC$3:$BR$5288,11,FALSE)+VLOOKUP($B63,'Raw Stats'!$BC$3:$BR$5288,12,FALSE)</f>
        <v>#N/A</v>
      </c>
      <c r="DC63" t="e">
        <f>VLOOKUP($B63,'Raw Stats'!$BC$3:$BR$5288,13,FALSE)+VLOOKUP($B63,'Raw Stats'!$BC$3:$BR$5288,14,FALSE)</f>
        <v>#N/A</v>
      </c>
      <c r="DD63" t="e">
        <f>VLOOKUP($B63,'Raw Stats'!$BC$3:$BR$5288,15,FALSE)</f>
        <v>#N/A</v>
      </c>
      <c r="DE63" t="e">
        <f>VLOOKUP($B63,'Raw Stats'!$BC$3:$BR$5288,16,FALSE)</f>
        <v>#N/A</v>
      </c>
      <c r="DG63" t="e">
        <f>VLOOKUP($B63,'Raw Stats'!$AK$3:$AZ$528,3,FALSE)</f>
        <v>#N/A</v>
      </c>
      <c r="DH63" t="e">
        <f>VLOOKUP($B63,'Raw Stats'!$AK$3:$AZ$528,4,FALSE)</f>
        <v>#N/A</v>
      </c>
      <c r="DI63" t="e">
        <f>VLOOKUP($B63,'Raw Stats'!$AK$3:$AZ$528,5,FALSE)</f>
        <v>#N/A</v>
      </c>
      <c r="DJ63" t="e">
        <f>VLOOKUP($B63,'Raw Stats'!$AK$3:$AZ$528,6,FALSE)</f>
        <v>#N/A</v>
      </c>
      <c r="DK63" t="e">
        <f>VLOOKUP($B63,'Raw Stats'!$AK$3:$AZ$528,7,FALSE)</f>
        <v>#N/A</v>
      </c>
      <c r="DL63" t="e">
        <f>VLOOKUP($B63,'Raw Stats'!$AK$3:$AZ$528,8,FALSE)</f>
        <v>#N/A</v>
      </c>
      <c r="DM63" t="e">
        <f>VLOOKUP($B63,'Raw Stats'!$AK$3:$AZ$528,9,FALSE)</f>
        <v>#N/A</v>
      </c>
      <c r="DN63" t="e">
        <f>VLOOKUP($B63,'Raw Stats'!$AK$3:$AZ$528,10,FALSE)</f>
        <v>#N/A</v>
      </c>
      <c r="DO63" t="e">
        <f>VLOOKUP($B63,'Raw Stats'!$AK$3:$AZ$528,11,FALSE)+VLOOKUP($B63,'Raw Stats'!$AK$3:$AZ$528,12,FALSE)</f>
        <v>#N/A</v>
      </c>
      <c r="DP63" t="e">
        <f>VLOOKUP($B63,'Raw Stats'!$AK$3:$AZ$528,13,FALSE)+VLOOKUP($B63,'Raw Stats'!$AK$3:$AZ$528,14,FALSE)</f>
        <v>#N/A</v>
      </c>
      <c r="DQ63" t="e">
        <f>VLOOKUP($B63,'Raw Stats'!$AK$3:$AZ$528,15,FALSE)</f>
        <v>#N/A</v>
      </c>
      <c r="DR63" t="e">
        <f>VLOOKUP($B63,'Raw Stats'!$AK$3:$AZ$528,16,FALSE)</f>
        <v>#N/A</v>
      </c>
      <c r="DT63" t="e">
        <f>VLOOKUP($B63,'Raw Stats'!$S$3:$AH$528,3,FALSE)</f>
        <v>#N/A</v>
      </c>
      <c r="DU63" t="e">
        <f>VLOOKUP($B63,'Raw Stats'!$S$3:$AH$528,4,FALSE)</f>
        <v>#N/A</v>
      </c>
      <c r="DV63" t="e">
        <f>VLOOKUP($B63,'Raw Stats'!$S$3:$AH$528,5,FALSE)</f>
        <v>#N/A</v>
      </c>
      <c r="DW63" t="e">
        <f>VLOOKUP($B63,'Raw Stats'!$S$3:$AH$528,6,FALSE)</f>
        <v>#N/A</v>
      </c>
      <c r="DX63" t="e">
        <f>VLOOKUP($B63,'Raw Stats'!$S$3:$AH$528,7,FALSE)</f>
        <v>#N/A</v>
      </c>
      <c r="DY63" t="e">
        <f>VLOOKUP($B63,'Raw Stats'!$S$3:$AH$528,8,FALSE)</f>
        <v>#N/A</v>
      </c>
      <c r="DZ63" t="e">
        <f>VLOOKUP($B63,'Raw Stats'!$S$3:$AH$528,9,FALSE)</f>
        <v>#N/A</v>
      </c>
      <c r="EA63" t="e">
        <f>VLOOKUP($B63,'Raw Stats'!$S$3:$AH$528,10,FALSE)</f>
        <v>#N/A</v>
      </c>
      <c r="EB63" t="e">
        <f>VLOOKUP($B63,'Raw Stats'!$S$3:$AH$528,11,FALSE)+VLOOKUP($B63,'Raw Stats'!$S$3:$AH$528,12,FALSE)</f>
        <v>#N/A</v>
      </c>
      <c r="EC63" t="e">
        <f>VLOOKUP($B63,'Raw Stats'!$S$3:$AH$528,13,FALSE)+VLOOKUP($B63,'Raw Stats'!$S$3:$AH$528,14,FALSE)</f>
        <v>#N/A</v>
      </c>
      <c r="ED63" t="e">
        <f>VLOOKUP($B63,'Raw Stats'!$S$3:$AH$528,15,FALSE)</f>
        <v>#N/A</v>
      </c>
      <c r="EE63" t="e">
        <f>VLOOKUP($B63,'Raw Stats'!$S$3:$AH$528,16,FALSE)</f>
        <v>#N/A</v>
      </c>
    </row>
    <row r="64" spans="1:135" x14ac:dyDescent="0.2">
      <c r="A64">
        <v>1</v>
      </c>
      <c r="B64" t="s">
        <v>740</v>
      </c>
      <c r="C64" t="e">
        <f t="shared" si="8"/>
        <v>#N/A</v>
      </c>
      <c r="D64">
        <f t="shared" si="9"/>
        <v>0.54571170337339925</v>
      </c>
      <c r="E64" t="e">
        <f t="shared" si="10"/>
        <v>#N/A</v>
      </c>
      <c r="F64" t="e">
        <f t="shared" si="11"/>
        <v>#N/A</v>
      </c>
      <c r="G64" t="e">
        <f t="shared" si="12"/>
        <v>#N/A</v>
      </c>
      <c r="I64" s="29">
        <f t="shared" si="5"/>
        <v>-90</v>
      </c>
      <c r="J64" s="29">
        <f t="shared" si="6"/>
        <v>-90</v>
      </c>
      <c r="K64" t="e">
        <f>BT64*'Value Calculations'!$D$3</f>
        <v>#N/A</v>
      </c>
      <c r="L64" t="e">
        <f>BU64*'Value Calculations'!$D$4</f>
        <v>#N/A</v>
      </c>
      <c r="M64" t="e">
        <f>BV64*'Value Calculations'!$D$5</f>
        <v>#N/A</v>
      </c>
      <c r="N64" t="e">
        <f>BW64*'Value Calculations'!$D$6</f>
        <v>#N/A</v>
      </c>
      <c r="O64" t="e">
        <f>BX64*'Value Calculations'!$D$7</f>
        <v>#N/A</v>
      </c>
      <c r="P64" t="e">
        <f>BY64*'Value Calculations'!$D$8</f>
        <v>#N/A</v>
      </c>
      <c r="Q64" t="e">
        <f>BZ64*'Value Calculations'!$D$9</f>
        <v>#N/A</v>
      </c>
      <c r="R64" t="e">
        <f>CA64*'Value Calculations'!$D$10</f>
        <v>#N/A</v>
      </c>
      <c r="S64" t="e">
        <f>CB64*'Value Calculations'!$D$11</f>
        <v>#N/A</v>
      </c>
      <c r="T64" t="e">
        <f>CC64*'Value Calculations'!$D$12</f>
        <v>#N/A</v>
      </c>
      <c r="U64" t="e">
        <f>CD64*'Value Calculations'!$D$13</f>
        <v>#N/A</v>
      </c>
      <c r="W64">
        <f>CH64*'Value Calculations'!$D$3</f>
        <v>1.6309417145041516</v>
      </c>
      <c r="X64">
        <f>CI64*'Value Calculations'!$D$4</f>
        <v>5.5354159687590485</v>
      </c>
      <c r="Y64">
        <f>CJ64*'Value Calculations'!$D$5</f>
        <v>5.5721002061113527</v>
      </c>
      <c r="Z64">
        <f>CK64*'Value Calculations'!$D$6</f>
        <v>0.50025972767745142</v>
      </c>
      <c r="AA64">
        <f>CL64*'Value Calculations'!$D$7</f>
        <v>0.87884877054592803</v>
      </c>
      <c r="AB64">
        <f>CM64*'Value Calculations'!$D$8</f>
        <v>1.8691777872700346</v>
      </c>
      <c r="AC64">
        <f>CN64*'Value Calculations'!$D$9</f>
        <v>12.217393211739122</v>
      </c>
      <c r="AD64">
        <f>CO64*'Value Calculations'!$D$10</f>
        <v>2.5572153185334328</v>
      </c>
      <c r="AE64">
        <f>CP64*'Value Calculations'!$D$11</f>
        <v>0.9907141480249374</v>
      </c>
      <c r="AF64">
        <f>CQ64*'Value Calculations'!$D$12</f>
        <v>0</v>
      </c>
      <c r="AG64">
        <f>CR64*'Value Calculations'!$D$13</f>
        <v>4.264905569478894</v>
      </c>
      <c r="AI64" t="e">
        <f>CU64*'Value Calculations'!$D$3</f>
        <v>#N/A</v>
      </c>
      <c r="AJ64" t="e">
        <f>CV64*'Value Calculations'!$D$4</f>
        <v>#N/A</v>
      </c>
      <c r="AK64" t="e">
        <f>CW64*'Value Calculations'!$D$5</f>
        <v>#N/A</v>
      </c>
      <c r="AL64" t="e">
        <f>CX64*'Value Calculations'!$D$6</f>
        <v>#N/A</v>
      </c>
      <c r="AM64" t="e">
        <f>CY64*'Value Calculations'!$D$7</f>
        <v>#N/A</v>
      </c>
      <c r="AN64" t="e">
        <f>CZ64*'Value Calculations'!$D$8</f>
        <v>#N/A</v>
      </c>
      <c r="AO64" t="e">
        <f>DA64*'Value Calculations'!$D$9</f>
        <v>#N/A</v>
      </c>
      <c r="AP64" t="e">
        <f>DB64*'Value Calculations'!$D$10</f>
        <v>#N/A</v>
      </c>
      <c r="AQ64" t="e">
        <f>DC64*'Value Calculations'!$D$11</f>
        <v>#N/A</v>
      </c>
      <c r="AR64" t="e">
        <f>DD64*'Value Calculations'!$D$12</f>
        <v>#N/A</v>
      </c>
      <c r="AS64" t="e">
        <f>DE64*'Value Calculations'!$D$13</f>
        <v>#N/A</v>
      </c>
      <c r="AU64" t="e">
        <f>DH64*'Value Calculations'!$D$3</f>
        <v>#N/A</v>
      </c>
      <c r="AV64" t="e">
        <f>DI64*'Value Calculations'!$D$4</f>
        <v>#N/A</v>
      </c>
      <c r="AW64" t="e">
        <f>DJ64*'Value Calculations'!$D$5</f>
        <v>#N/A</v>
      </c>
      <c r="AX64" t="e">
        <f>DK64*'Value Calculations'!$D$6</f>
        <v>#N/A</v>
      </c>
      <c r="AY64" t="e">
        <f>DL64*'Value Calculations'!$D$7</f>
        <v>#N/A</v>
      </c>
      <c r="AZ64" t="e">
        <f>DM64*'Value Calculations'!$D$8</f>
        <v>#N/A</v>
      </c>
      <c r="BA64" t="e">
        <f>DN64*'Value Calculations'!$D$9</f>
        <v>#N/A</v>
      </c>
      <c r="BB64" t="e">
        <f>DO64*'Value Calculations'!$D$10</f>
        <v>#N/A</v>
      </c>
      <c r="BC64" t="e">
        <f>DP64*'Value Calculations'!$D$11</f>
        <v>#N/A</v>
      </c>
      <c r="BD64" t="e">
        <f>DQ64*'Value Calculations'!$D$12</f>
        <v>#N/A</v>
      </c>
      <c r="BE64" t="e">
        <f>DR64*'Value Calculations'!$D$13</f>
        <v>#N/A</v>
      </c>
      <c r="BG64" t="e">
        <f>DU64*'Value Calculations'!$D$3</f>
        <v>#N/A</v>
      </c>
      <c r="BH64" t="e">
        <f>DV64*'Value Calculations'!$D$4</f>
        <v>#N/A</v>
      </c>
      <c r="BI64" t="e">
        <f>DW64*'Value Calculations'!$D$5</f>
        <v>#N/A</v>
      </c>
      <c r="BJ64" t="e">
        <f>DX64*'Value Calculations'!$D$6</f>
        <v>#N/A</v>
      </c>
      <c r="BK64" t="e">
        <f>DY64*'Value Calculations'!$D$7</f>
        <v>#N/A</v>
      </c>
      <c r="BL64" t="e">
        <f>DZ64*'Value Calculations'!$D$8</f>
        <v>#N/A</v>
      </c>
      <c r="BM64" t="e">
        <f>EA64*'Value Calculations'!$D$9</f>
        <v>#N/A</v>
      </c>
      <c r="BN64" t="e">
        <f>EB64*'Value Calculations'!$D$10</f>
        <v>#N/A</v>
      </c>
      <c r="BO64" t="e">
        <f>EC64*'Value Calculations'!$D$11</f>
        <v>#N/A</v>
      </c>
      <c r="BP64" t="e">
        <f>ED64*'Value Calculations'!$D$12</f>
        <v>#N/A</v>
      </c>
      <c r="BQ64" t="e">
        <f>EE64*'Value Calculations'!$D$13</f>
        <v>#N/A</v>
      </c>
      <c r="BS64" t="e">
        <f>VLOOKUP($B64,'Raw Stats'!$CM$3:$DC$528,3,FALSE)</f>
        <v>#N/A</v>
      </c>
      <c r="BT64" t="e">
        <f>VLOOKUP($B64,'Raw Stats'!$CM$3:$DC$528,4,FALSE)</f>
        <v>#N/A</v>
      </c>
      <c r="BU64" t="e">
        <f>VLOOKUP($B64,'Raw Stats'!$CM$3:$DC$528,5,FALSE)</f>
        <v>#N/A</v>
      </c>
      <c r="BV64" t="e">
        <f>VLOOKUP($B64,'Raw Stats'!$CM$3:$DC$528,6,FALSE)</f>
        <v>#N/A</v>
      </c>
      <c r="BW64" t="e">
        <f>VLOOKUP($B64,'Raw Stats'!$CM$3:$DC$528,7,FALSE)</f>
        <v>#N/A</v>
      </c>
      <c r="BX64" t="e">
        <f>VLOOKUP($B64,'Raw Stats'!$CM$3:$DC$528,8,FALSE)</f>
        <v>#N/A</v>
      </c>
      <c r="BY64" t="e">
        <f>VLOOKUP($B64,'Raw Stats'!$CM$3:$DC$528,9,FALSE)</f>
        <v>#N/A</v>
      </c>
      <c r="BZ64" t="e">
        <f>VLOOKUP($B64,'Raw Stats'!$CM$3:$DC$528,10,FALSE)</f>
        <v>#N/A</v>
      </c>
      <c r="CA64" t="e">
        <f>VLOOKUP($B64,'Raw Stats'!$CM$3:$DC$528,11,FALSE)+VLOOKUP($B64,'Raw Stats'!$CM$3:$DC$528,12,FALSE)</f>
        <v>#N/A</v>
      </c>
      <c r="CB64" t="e">
        <f>VLOOKUP($B64,'Raw Stats'!$CM$3:$DC$528,13,FALSE)+VLOOKUP($B64,'Raw Stats'!$CM$3:$DC$528,14,FALSE)</f>
        <v>#N/A</v>
      </c>
      <c r="CC64" t="e">
        <f>VLOOKUP($B64,'Raw Stats'!$CM$3:$DC$528,15,FALSE)</f>
        <v>#N/A</v>
      </c>
      <c r="CD64" t="e">
        <f>VLOOKUP($B64,'Raw Stats'!$CM$3:$DC$528,16,FALSE)</f>
        <v>#N/A</v>
      </c>
      <c r="CF64" s="29">
        <f t="shared" si="7"/>
        <v>-0.9</v>
      </c>
      <c r="CG64">
        <f>VLOOKUP($B64,'Raw Stats'!$BU$3:$CJ$528,3,FALSE)</f>
        <v>66</v>
      </c>
      <c r="CH64">
        <f>VLOOKUP($B64,'Raw Stats'!$BU$3:$CJ$528,4,FALSE)</f>
        <v>4</v>
      </c>
      <c r="CI64">
        <f>VLOOKUP($B64,'Raw Stats'!$BU$3:$CJ$5288,5,FALSE)</f>
        <v>17</v>
      </c>
      <c r="CJ64">
        <f>VLOOKUP($B64,'Raw Stats'!$BU$3:$CJ$528,6,FALSE)</f>
        <v>21</v>
      </c>
      <c r="CK64">
        <f>VLOOKUP($B64,'Raw Stats'!$BU$3:$CJ$528,7,FALSE)</f>
        <v>4</v>
      </c>
      <c r="CL64">
        <f>VLOOKUP($B64,'Raw Stats'!$BU$3:$CJ$528,8,FALSE)</f>
        <v>10</v>
      </c>
      <c r="CM64">
        <f>VLOOKUP($B64,'Raw Stats'!$BU$3:$CJ$528,9,FALSE)</f>
        <v>26</v>
      </c>
      <c r="CN64">
        <f>VLOOKUP($B64,'Raw Stats'!$BU$3:$CJ$528,10,FALSE)</f>
        <v>97</v>
      </c>
      <c r="CO64">
        <f>VLOOKUP($B64,'Raw Stats'!$BU$3:$CJ$528,11,FALSE)+VLOOKUP($B64,'Raw Stats'!$BU$3:$CJ$528,12,FALSE)</f>
        <v>7</v>
      </c>
      <c r="CP64">
        <f>VLOOKUP($B64,'Raw Stats'!$BU$3:$CJ$528,13,FALSE)+VLOOKUP($B64,'Raw Stats'!$BU$3:$CJ$528,14,FALSE)</f>
        <v>1</v>
      </c>
      <c r="CQ64">
        <f>VLOOKUP($B64,'Raw Stats'!$BU$3:$CJ$528,15,FALSE)</f>
        <v>0</v>
      </c>
      <c r="CR64">
        <f>VLOOKUP($B64,'Raw Stats'!$BU$3:$CJ$528,16,FALSE)</f>
        <v>62</v>
      </c>
      <c r="CT64" t="e">
        <f>VLOOKUP($B64,'Raw Stats'!$BC$3:$BR$528,3,FALSE)</f>
        <v>#N/A</v>
      </c>
      <c r="CU64" t="e">
        <f>VLOOKUP($B64,'Raw Stats'!$BC$3:$BR$528,4,FALSE)</f>
        <v>#N/A</v>
      </c>
      <c r="CV64" t="e">
        <f>VLOOKUP($B64,'Raw Stats'!$BC$3:$BR$5288,5,FALSE)</f>
        <v>#N/A</v>
      </c>
      <c r="CW64" t="e">
        <f>VLOOKUP($B64,'Raw Stats'!$BC$3:$BR$52888,6,FALSE)</f>
        <v>#N/A</v>
      </c>
      <c r="CX64" t="e">
        <f>VLOOKUP($B64,'Raw Stats'!$BC$3:$BR$5288,7,FALSE)</f>
        <v>#N/A</v>
      </c>
      <c r="CY64" t="e">
        <f>VLOOKUP($B64,'Raw Stats'!$BC$3:$BR$5288,8,FALSE)</f>
        <v>#N/A</v>
      </c>
      <c r="CZ64" t="e">
        <f>VLOOKUP($B64,'Raw Stats'!$BC$3:$BR$5288,9,FALSE)</f>
        <v>#N/A</v>
      </c>
      <c r="DA64" t="e">
        <f>VLOOKUP($B64,'Raw Stats'!$BC$3:$BR$5288,10,FALSE)</f>
        <v>#N/A</v>
      </c>
      <c r="DB64" t="e">
        <f>VLOOKUP($B64,'Raw Stats'!$BC$3:$BR$5288,11,FALSE)+VLOOKUP($B64,'Raw Stats'!$BC$3:$BR$5288,12,FALSE)</f>
        <v>#N/A</v>
      </c>
      <c r="DC64" t="e">
        <f>VLOOKUP($B64,'Raw Stats'!$BC$3:$BR$5288,13,FALSE)+VLOOKUP($B64,'Raw Stats'!$BC$3:$BR$5288,14,FALSE)</f>
        <v>#N/A</v>
      </c>
      <c r="DD64" t="e">
        <f>VLOOKUP($B64,'Raw Stats'!$BC$3:$BR$5288,15,FALSE)</f>
        <v>#N/A</v>
      </c>
      <c r="DE64" t="e">
        <f>VLOOKUP($B64,'Raw Stats'!$BC$3:$BR$5288,16,FALSE)</f>
        <v>#N/A</v>
      </c>
      <c r="DG64" t="e">
        <f>VLOOKUP($B64,'Raw Stats'!$AK$3:$AZ$528,3,FALSE)</f>
        <v>#N/A</v>
      </c>
      <c r="DH64" t="e">
        <f>VLOOKUP($B64,'Raw Stats'!$AK$3:$AZ$528,4,FALSE)</f>
        <v>#N/A</v>
      </c>
      <c r="DI64" t="e">
        <f>VLOOKUP($B64,'Raw Stats'!$AK$3:$AZ$528,5,FALSE)</f>
        <v>#N/A</v>
      </c>
      <c r="DJ64" t="e">
        <f>VLOOKUP($B64,'Raw Stats'!$AK$3:$AZ$528,6,FALSE)</f>
        <v>#N/A</v>
      </c>
      <c r="DK64" t="e">
        <f>VLOOKUP($B64,'Raw Stats'!$AK$3:$AZ$528,7,FALSE)</f>
        <v>#N/A</v>
      </c>
      <c r="DL64" t="e">
        <f>VLOOKUP($B64,'Raw Stats'!$AK$3:$AZ$528,8,FALSE)</f>
        <v>#N/A</v>
      </c>
      <c r="DM64" t="e">
        <f>VLOOKUP($B64,'Raw Stats'!$AK$3:$AZ$528,9,FALSE)</f>
        <v>#N/A</v>
      </c>
      <c r="DN64" t="e">
        <f>VLOOKUP($B64,'Raw Stats'!$AK$3:$AZ$528,10,FALSE)</f>
        <v>#N/A</v>
      </c>
      <c r="DO64" t="e">
        <f>VLOOKUP($B64,'Raw Stats'!$AK$3:$AZ$528,11,FALSE)+VLOOKUP($B64,'Raw Stats'!$AK$3:$AZ$528,12,FALSE)</f>
        <v>#N/A</v>
      </c>
      <c r="DP64" t="e">
        <f>VLOOKUP($B64,'Raw Stats'!$AK$3:$AZ$528,13,FALSE)+VLOOKUP($B64,'Raw Stats'!$AK$3:$AZ$528,14,FALSE)</f>
        <v>#N/A</v>
      </c>
      <c r="DQ64" t="e">
        <f>VLOOKUP($B64,'Raw Stats'!$AK$3:$AZ$528,15,FALSE)</f>
        <v>#N/A</v>
      </c>
      <c r="DR64" t="e">
        <f>VLOOKUP($B64,'Raw Stats'!$AK$3:$AZ$528,16,FALSE)</f>
        <v>#N/A</v>
      </c>
      <c r="DT64" t="e">
        <f>VLOOKUP($B64,'Raw Stats'!$S$3:$AH$528,3,FALSE)</f>
        <v>#N/A</v>
      </c>
      <c r="DU64" t="e">
        <f>VLOOKUP($B64,'Raw Stats'!$S$3:$AH$528,4,FALSE)</f>
        <v>#N/A</v>
      </c>
      <c r="DV64" t="e">
        <f>VLOOKUP($B64,'Raw Stats'!$S$3:$AH$528,5,FALSE)</f>
        <v>#N/A</v>
      </c>
      <c r="DW64" t="e">
        <f>VLOOKUP($B64,'Raw Stats'!$S$3:$AH$528,6,FALSE)</f>
        <v>#N/A</v>
      </c>
      <c r="DX64" t="e">
        <f>VLOOKUP($B64,'Raw Stats'!$S$3:$AH$528,7,FALSE)</f>
        <v>#N/A</v>
      </c>
      <c r="DY64" t="e">
        <f>VLOOKUP($B64,'Raw Stats'!$S$3:$AH$528,8,FALSE)</f>
        <v>#N/A</v>
      </c>
      <c r="DZ64" t="e">
        <f>VLOOKUP($B64,'Raw Stats'!$S$3:$AH$528,9,FALSE)</f>
        <v>#N/A</v>
      </c>
      <c r="EA64" t="e">
        <f>VLOOKUP($B64,'Raw Stats'!$S$3:$AH$528,10,FALSE)</f>
        <v>#N/A</v>
      </c>
      <c r="EB64" t="e">
        <f>VLOOKUP($B64,'Raw Stats'!$S$3:$AH$528,11,FALSE)+VLOOKUP($B64,'Raw Stats'!$S$3:$AH$528,12,FALSE)</f>
        <v>#N/A</v>
      </c>
      <c r="EC64" t="e">
        <f>VLOOKUP($B64,'Raw Stats'!$S$3:$AH$528,13,FALSE)+VLOOKUP($B64,'Raw Stats'!$S$3:$AH$528,14,FALSE)</f>
        <v>#N/A</v>
      </c>
      <c r="ED64" t="e">
        <f>VLOOKUP($B64,'Raw Stats'!$S$3:$AH$528,15,FALSE)</f>
        <v>#N/A</v>
      </c>
      <c r="EE64" t="e">
        <f>VLOOKUP($B64,'Raw Stats'!$S$3:$AH$528,16,FALSE)</f>
        <v>#N/A</v>
      </c>
    </row>
    <row r="65" spans="1:135" x14ac:dyDescent="0.2">
      <c r="A65">
        <v>1</v>
      </c>
      <c r="B65" t="s">
        <v>741</v>
      </c>
      <c r="C65">
        <f t="shared" si="8"/>
        <v>0.51160715338517881</v>
      </c>
      <c r="D65">
        <f t="shared" si="9"/>
        <v>0.81615215070236746</v>
      </c>
      <c r="E65">
        <f t="shared" si="10"/>
        <v>0.65025020603371575</v>
      </c>
      <c r="F65">
        <f t="shared" si="11"/>
        <v>0.60886669961784967</v>
      </c>
      <c r="G65">
        <f t="shared" si="12"/>
        <v>0.89493729961442292</v>
      </c>
      <c r="I65" s="29">
        <f t="shared" si="5"/>
        <v>-90</v>
      </c>
      <c r="J65" s="29">
        <f t="shared" si="6"/>
        <v>-90</v>
      </c>
      <c r="K65">
        <f>BT65*'Value Calculations'!$D$3</f>
        <v>0.8154708572520758</v>
      </c>
      <c r="L65">
        <f>BU65*'Value Calculations'!$D$4</f>
        <v>3.2561270404464993</v>
      </c>
      <c r="M65">
        <f>BV65*'Value Calculations'!$D$5</f>
        <v>3.1840572606350586</v>
      </c>
      <c r="N65">
        <f>BW65*'Value Calculations'!$D$6</f>
        <v>-0.62532465959681427</v>
      </c>
      <c r="O65">
        <f>BX65*'Value Calculations'!$D$7</f>
        <v>3.6032799592383049</v>
      </c>
      <c r="P65">
        <f>BY65*'Value Calculations'!$D$8</f>
        <v>2.5162008674788927</v>
      </c>
      <c r="Q65">
        <f>BZ65*'Value Calculations'!$D$9</f>
        <v>10.831915631026439</v>
      </c>
      <c r="R65">
        <f>CA65*'Value Calculations'!$D$10</f>
        <v>1.8265823703810236</v>
      </c>
      <c r="S65">
        <f>CB65*'Value Calculations'!$D$11</f>
        <v>0</v>
      </c>
      <c r="T65">
        <f>CC65*'Value Calculations'!$D$12</f>
        <v>0</v>
      </c>
      <c r="U65">
        <f>CD65*'Value Calculations'!$D$13</f>
        <v>4.264905569478894</v>
      </c>
      <c r="W65">
        <f>CH65*'Value Calculations'!$D$3</f>
        <v>1.6309417145041516</v>
      </c>
      <c r="X65">
        <f>CI65*'Value Calculations'!$D$4</f>
        <v>7.8147048970715982</v>
      </c>
      <c r="Y65">
        <f>CJ65*'Value Calculations'!$D$5</f>
        <v>7.4294669414818033</v>
      </c>
      <c r="Z65">
        <f>CK65*'Value Calculations'!$D$6</f>
        <v>-2.7514285022259828</v>
      </c>
      <c r="AA65">
        <f>CL65*'Value Calculations'!$D$7</f>
        <v>4.3942438527296401</v>
      </c>
      <c r="AB65">
        <f>CM65*'Value Calculations'!$D$8</f>
        <v>4.9605102816012456</v>
      </c>
      <c r="AC65">
        <f>CN65*'Value Calculations'!$D$9</f>
        <v>30.480506775679046</v>
      </c>
      <c r="AD65">
        <f>CO65*'Value Calculations'!$D$10</f>
        <v>4.0184812148382516</v>
      </c>
      <c r="AE65">
        <f>CP65*'Value Calculations'!$D$11</f>
        <v>0.9907141480249374</v>
      </c>
      <c r="AF65">
        <f>CQ65*'Value Calculations'!$D$12</f>
        <v>1.6277654791788281</v>
      </c>
      <c r="AG65">
        <f>CR65*'Value Calculations'!$D$13</f>
        <v>6.3285695547106169</v>
      </c>
      <c r="AI65">
        <f>CU65*'Value Calculations'!$D$3</f>
        <v>1.2232062858781136</v>
      </c>
      <c r="AJ65">
        <f>CV65*'Value Calculations'!$D$4</f>
        <v>2.9305143364018491</v>
      </c>
      <c r="AK65">
        <f>CW65*'Value Calculations'!$D$5</f>
        <v>3.1840572606350586</v>
      </c>
      <c r="AL65">
        <f>CX65*'Value Calculations'!$D$6</f>
        <v>-0.25012986383872571</v>
      </c>
      <c r="AM65">
        <f>CY65*'Value Calculations'!$D$7</f>
        <v>1.7576975410918561</v>
      </c>
      <c r="AN65">
        <f>CZ65*'Value Calculations'!$D$8</f>
        <v>1.8691777872700346</v>
      </c>
      <c r="AO65">
        <f>DA65*'Value Calculations'!$D$9</f>
        <v>15.492158402514558</v>
      </c>
      <c r="AP65">
        <f>DB65*'Value Calculations'!$D$10</f>
        <v>1.0959494222286141</v>
      </c>
      <c r="AQ65">
        <f>DC65*'Value Calculations'!$D$11</f>
        <v>0</v>
      </c>
      <c r="AR65">
        <f>DD65*'Value Calculations'!$D$12</f>
        <v>0.81388273958941404</v>
      </c>
      <c r="AS65">
        <f>DE65*'Value Calculations'!$D$13</f>
        <v>3.0954959778475843</v>
      </c>
      <c r="AU65">
        <f>DH65*'Value Calculations'!$D$3</f>
        <v>2.0386771431301893</v>
      </c>
      <c r="AV65">
        <f>DI65*'Value Calculations'!$D$4</f>
        <v>4.5585778566250994</v>
      </c>
      <c r="AW65">
        <f>DJ65*'Value Calculations'!$D$5</f>
        <v>5.0414239960055092</v>
      </c>
      <c r="AX65">
        <f>DK65*'Value Calculations'!$D$6</f>
        <v>-0.62532465959681427</v>
      </c>
      <c r="AY65">
        <f>DL65*'Value Calculations'!$D$7</f>
        <v>2.2850068034194129</v>
      </c>
      <c r="AZ65">
        <f>DM65*'Value Calculations'!$D$8</f>
        <v>3.45078976111391</v>
      </c>
      <c r="BA65">
        <f>DN65*'Value Calculations'!$D$9</f>
        <v>23.301213857440594</v>
      </c>
      <c r="BB65">
        <f>DO65*'Value Calculations'!$D$10</f>
        <v>0.73063294815240942</v>
      </c>
      <c r="BC65">
        <f>DP65*'Value Calculations'!$D$11</f>
        <v>0</v>
      </c>
      <c r="BD65">
        <f>DQ65*'Value Calculations'!$D$12</f>
        <v>0</v>
      </c>
      <c r="BE65">
        <f>DR65*'Value Calculations'!$D$13</f>
        <v>4.8840047650484113</v>
      </c>
      <c r="BG65">
        <f>DU65*'Value Calculations'!$D$3</f>
        <v>1.6309417145041516</v>
      </c>
      <c r="BH65">
        <f>DV65*'Value Calculations'!$D$4</f>
        <v>7.4890921930269485</v>
      </c>
      <c r="BI65">
        <f>DW65*'Value Calculations'!$D$5</f>
        <v>7.1641288364288815</v>
      </c>
      <c r="BJ65">
        <f>DX65*'Value Calculations'!$D$6</f>
        <v>1.1255843872742657</v>
      </c>
      <c r="BK65">
        <f>DY65*'Value Calculations'!$D$7</f>
        <v>3.2517404510199337</v>
      </c>
      <c r="BL65">
        <f>DZ65*'Value Calculations'!$D$8</f>
        <v>2.7318752275485121</v>
      </c>
      <c r="BM65">
        <f>EA65*'Value Calculations'!$D$9</f>
        <v>20.152401174002676</v>
      </c>
      <c r="BN65">
        <f>EB65*'Value Calculations'!$D$10</f>
        <v>4.3837976889144565</v>
      </c>
      <c r="BO65">
        <f>EC65*'Value Calculations'!$D$11</f>
        <v>0</v>
      </c>
      <c r="BP65">
        <f>ED65*'Value Calculations'!$D$12</f>
        <v>0.81388273958941404</v>
      </c>
      <c r="BQ65">
        <f>EE65*'Value Calculations'!$D$13</f>
        <v>4.952793564556135</v>
      </c>
      <c r="BS65">
        <f>VLOOKUP($B65,'Raw Stats'!$CM$3:$DC$528,3,FALSE)</f>
        <v>58</v>
      </c>
      <c r="BT65">
        <f>VLOOKUP($B65,'Raw Stats'!$CM$3:$DC$528,4,FALSE)</f>
        <v>2</v>
      </c>
      <c r="BU65">
        <f>VLOOKUP($B65,'Raw Stats'!$CM$3:$DC$528,5,FALSE)</f>
        <v>10</v>
      </c>
      <c r="BV65">
        <f>VLOOKUP($B65,'Raw Stats'!$CM$3:$DC$528,6,FALSE)</f>
        <v>12</v>
      </c>
      <c r="BW65">
        <f>VLOOKUP($B65,'Raw Stats'!$CM$3:$DC$528,7,FALSE)</f>
        <v>-5</v>
      </c>
      <c r="BX65">
        <f>VLOOKUP($B65,'Raw Stats'!$CM$3:$DC$528,8,FALSE)</f>
        <v>41</v>
      </c>
      <c r="BY65">
        <f>VLOOKUP($B65,'Raw Stats'!$CM$3:$DC$528,9,FALSE)</f>
        <v>35</v>
      </c>
      <c r="BZ65">
        <f>VLOOKUP($B65,'Raw Stats'!$CM$3:$DC$528,10,FALSE)</f>
        <v>86</v>
      </c>
      <c r="CA65">
        <f>VLOOKUP($B65,'Raw Stats'!$CM$3:$DC$528,11,FALSE)+VLOOKUP($B65,'Raw Stats'!$CM$3:$DC$528,12,FALSE)</f>
        <v>5</v>
      </c>
      <c r="CB65">
        <f>VLOOKUP($B65,'Raw Stats'!$CM$3:$DC$528,13,FALSE)+VLOOKUP($B65,'Raw Stats'!$CM$3:$DC$528,14,FALSE)</f>
        <v>0</v>
      </c>
      <c r="CC65">
        <f>VLOOKUP($B65,'Raw Stats'!$CM$3:$DC$528,15,FALSE)</f>
        <v>0</v>
      </c>
      <c r="CD65">
        <f>VLOOKUP($B65,'Raw Stats'!$CM$3:$DC$528,16,FALSE)</f>
        <v>62</v>
      </c>
      <c r="CF65" s="29">
        <f t="shared" si="7"/>
        <v>-0.9</v>
      </c>
      <c r="CG65">
        <f>VLOOKUP($B65,'Raw Stats'!$BU$3:$CJ$528,3,FALSE)</f>
        <v>82</v>
      </c>
      <c r="CH65">
        <f>VLOOKUP($B65,'Raw Stats'!$BU$3:$CJ$528,4,FALSE)</f>
        <v>4</v>
      </c>
      <c r="CI65">
        <f>VLOOKUP($B65,'Raw Stats'!$BU$3:$CJ$5288,5,FALSE)</f>
        <v>24</v>
      </c>
      <c r="CJ65">
        <f>VLOOKUP($B65,'Raw Stats'!$BU$3:$CJ$528,6,FALSE)</f>
        <v>28</v>
      </c>
      <c r="CK65">
        <f>VLOOKUP($B65,'Raw Stats'!$BU$3:$CJ$528,7,FALSE)</f>
        <v>-22</v>
      </c>
      <c r="CL65">
        <f>VLOOKUP($B65,'Raw Stats'!$BU$3:$CJ$528,8,FALSE)</f>
        <v>50</v>
      </c>
      <c r="CM65">
        <f>VLOOKUP($B65,'Raw Stats'!$BU$3:$CJ$528,9,FALSE)</f>
        <v>69</v>
      </c>
      <c r="CN65">
        <f>VLOOKUP($B65,'Raw Stats'!$BU$3:$CJ$528,10,FALSE)</f>
        <v>242</v>
      </c>
      <c r="CO65">
        <f>VLOOKUP($B65,'Raw Stats'!$BU$3:$CJ$528,11,FALSE)+VLOOKUP($B65,'Raw Stats'!$BU$3:$CJ$528,12,FALSE)</f>
        <v>11</v>
      </c>
      <c r="CP65">
        <f>VLOOKUP($B65,'Raw Stats'!$BU$3:$CJ$528,13,FALSE)+VLOOKUP($B65,'Raw Stats'!$BU$3:$CJ$528,14,FALSE)</f>
        <v>1</v>
      </c>
      <c r="CQ65">
        <f>VLOOKUP($B65,'Raw Stats'!$BU$3:$CJ$528,15,FALSE)</f>
        <v>2</v>
      </c>
      <c r="CR65">
        <f>VLOOKUP($B65,'Raw Stats'!$BU$3:$CJ$528,16,FALSE)</f>
        <v>92</v>
      </c>
      <c r="CT65">
        <f>VLOOKUP($B65,'Raw Stats'!$BC$3:$BR$528,3,FALSE)</f>
        <v>48</v>
      </c>
      <c r="CU65">
        <f>VLOOKUP($B65,'Raw Stats'!$BC$3:$BR$528,4,FALSE)</f>
        <v>3</v>
      </c>
      <c r="CV65">
        <f>VLOOKUP($B65,'Raw Stats'!$BC$3:$BR$5288,5,FALSE)</f>
        <v>9</v>
      </c>
      <c r="CW65">
        <f>VLOOKUP($B65,'Raw Stats'!$BC$3:$BR$52888,6,FALSE)</f>
        <v>12</v>
      </c>
      <c r="CX65">
        <f>VLOOKUP($B65,'Raw Stats'!$BC$3:$BR$5288,7,FALSE)</f>
        <v>-2</v>
      </c>
      <c r="CY65">
        <f>VLOOKUP($B65,'Raw Stats'!$BC$3:$BR$5288,8,FALSE)</f>
        <v>20</v>
      </c>
      <c r="CZ65">
        <f>VLOOKUP($B65,'Raw Stats'!$BC$3:$BR$5288,9,FALSE)</f>
        <v>26</v>
      </c>
      <c r="DA65">
        <f>VLOOKUP($B65,'Raw Stats'!$BC$3:$BR$5288,10,FALSE)</f>
        <v>123</v>
      </c>
      <c r="DB65">
        <f>VLOOKUP($B65,'Raw Stats'!$BC$3:$BR$5288,11,FALSE)+VLOOKUP($B65,'Raw Stats'!$BC$3:$BR$5288,12,FALSE)</f>
        <v>3</v>
      </c>
      <c r="DC65">
        <f>VLOOKUP($B65,'Raw Stats'!$BC$3:$BR$5288,13,FALSE)+VLOOKUP($B65,'Raw Stats'!$BC$3:$BR$5288,14,FALSE)</f>
        <v>0</v>
      </c>
      <c r="DD65">
        <f>VLOOKUP($B65,'Raw Stats'!$BC$3:$BR$5288,15,FALSE)</f>
        <v>1</v>
      </c>
      <c r="DE65">
        <f>VLOOKUP($B65,'Raw Stats'!$BC$3:$BR$5288,16,FALSE)</f>
        <v>45</v>
      </c>
      <c r="DG65">
        <f>VLOOKUP($B65,'Raw Stats'!$AK$3:$AZ$528,3,FALSE)</f>
        <v>75</v>
      </c>
      <c r="DH65">
        <f>VLOOKUP($B65,'Raw Stats'!$AK$3:$AZ$528,4,FALSE)</f>
        <v>5</v>
      </c>
      <c r="DI65">
        <f>VLOOKUP($B65,'Raw Stats'!$AK$3:$AZ$528,5,FALSE)</f>
        <v>14</v>
      </c>
      <c r="DJ65">
        <f>VLOOKUP($B65,'Raw Stats'!$AK$3:$AZ$528,6,FALSE)</f>
        <v>19</v>
      </c>
      <c r="DK65">
        <f>VLOOKUP($B65,'Raw Stats'!$AK$3:$AZ$528,7,FALSE)</f>
        <v>-5</v>
      </c>
      <c r="DL65">
        <f>VLOOKUP($B65,'Raw Stats'!$AK$3:$AZ$528,8,FALSE)</f>
        <v>26</v>
      </c>
      <c r="DM65">
        <f>VLOOKUP($B65,'Raw Stats'!$AK$3:$AZ$528,9,FALSE)</f>
        <v>48</v>
      </c>
      <c r="DN65">
        <f>VLOOKUP($B65,'Raw Stats'!$AK$3:$AZ$528,10,FALSE)</f>
        <v>185</v>
      </c>
      <c r="DO65">
        <f>VLOOKUP($B65,'Raw Stats'!$AK$3:$AZ$528,11,FALSE)+VLOOKUP($B65,'Raw Stats'!$AK$3:$AZ$528,12,FALSE)</f>
        <v>2</v>
      </c>
      <c r="DP65">
        <f>VLOOKUP($B65,'Raw Stats'!$AK$3:$AZ$528,13,FALSE)+VLOOKUP($B65,'Raw Stats'!$AK$3:$AZ$528,14,FALSE)</f>
        <v>0</v>
      </c>
      <c r="DQ65">
        <f>VLOOKUP($B65,'Raw Stats'!$AK$3:$AZ$528,15,FALSE)</f>
        <v>0</v>
      </c>
      <c r="DR65">
        <f>VLOOKUP($B65,'Raw Stats'!$AK$3:$AZ$528,16,FALSE)</f>
        <v>71</v>
      </c>
      <c r="DT65">
        <f>VLOOKUP($B65,'Raw Stats'!$S$3:$AH$528,3,FALSE)</f>
        <v>60</v>
      </c>
      <c r="DU65">
        <f>VLOOKUP($B65,'Raw Stats'!$S$3:$AH$528,4,FALSE)</f>
        <v>4</v>
      </c>
      <c r="DV65">
        <f>VLOOKUP($B65,'Raw Stats'!$S$3:$AH$528,5,FALSE)</f>
        <v>23</v>
      </c>
      <c r="DW65">
        <f>VLOOKUP($B65,'Raw Stats'!$S$3:$AH$528,6,FALSE)</f>
        <v>27</v>
      </c>
      <c r="DX65">
        <f>VLOOKUP($B65,'Raw Stats'!$S$3:$AH$528,7,FALSE)</f>
        <v>9</v>
      </c>
      <c r="DY65">
        <f>VLOOKUP($B65,'Raw Stats'!$S$3:$AH$528,8,FALSE)</f>
        <v>37</v>
      </c>
      <c r="DZ65">
        <f>VLOOKUP($B65,'Raw Stats'!$S$3:$AH$528,9,FALSE)</f>
        <v>38</v>
      </c>
      <c r="EA65">
        <f>VLOOKUP($B65,'Raw Stats'!$S$3:$AH$528,10,FALSE)</f>
        <v>160</v>
      </c>
      <c r="EB65">
        <f>VLOOKUP($B65,'Raw Stats'!$S$3:$AH$528,11,FALSE)+VLOOKUP($B65,'Raw Stats'!$S$3:$AH$528,12,FALSE)</f>
        <v>12</v>
      </c>
      <c r="EC65">
        <f>VLOOKUP($B65,'Raw Stats'!$S$3:$AH$528,13,FALSE)+VLOOKUP($B65,'Raw Stats'!$S$3:$AH$528,14,FALSE)</f>
        <v>0</v>
      </c>
      <c r="ED65">
        <f>VLOOKUP($B65,'Raw Stats'!$S$3:$AH$528,15,FALSE)</f>
        <v>1</v>
      </c>
      <c r="EE65">
        <f>VLOOKUP($B65,'Raw Stats'!$S$3:$AH$528,16,FALSE)</f>
        <v>72</v>
      </c>
    </row>
    <row r="66" spans="1:135" x14ac:dyDescent="0.2">
      <c r="A66">
        <v>1</v>
      </c>
      <c r="B66" t="s">
        <v>742</v>
      </c>
      <c r="C66">
        <f t="shared" si="8"/>
        <v>0.9178176037971465</v>
      </c>
      <c r="D66">
        <f t="shared" si="9"/>
        <v>0.84327835865135625</v>
      </c>
      <c r="E66">
        <f t="shared" si="10"/>
        <v>0.87474258471972277</v>
      </c>
      <c r="F66">
        <f t="shared" si="11"/>
        <v>0.88195781156913844</v>
      </c>
      <c r="G66">
        <f t="shared" si="12"/>
        <v>0.86592616987536497</v>
      </c>
      <c r="I66" s="29">
        <f t="shared" si="5"/>
        <v>-90</v>
      </c>
      <c r="J66" s="29">
        <f t="shared" si="6"/>
        <v>-90</v>
      </c>
      <c r="K66">
        <f>BT66*'Value Calculations'!$D$3</f>
        <v>3.2618834290083032</v>
      </c>
      <c r="L66">
        <f>BU66*'Value Calculations'!$D$4</f>
        <v>10.419606529428798</v>
      </c>
      <c r="M66">
        <f>BV66*'Value Calculations'!$D$5</f>
        <v>10.613524202116862</v>
      </c>
      <c r="N66">
        <f>BW66*'Value Calculations'!$D$6</f>
        <v>-1.6258441149517171</v>
      </c>
      <c r="O66">
        <f>BX66*'Value Calculations'!$D$7</f>
        <v>3.8669345904020833</v>
      </c>
      <c r="P66">
        <f>BY66*'Value Calculations'!$D$8</f>
        <v>11.286958176976746</v>
      </c>
      <c r="Q66">
        <f>BZ66*'Value Calculations'!$D$9</f>
        <v>16.499778461214692</v>
      </c>
      <c r="R66">
        <f>CA66*'Value Calculations'!$D$10</f>
        <v>7.6716459556002992</v>
      </c>
      <c r="S66">
        <f>CB66*'Value Calculations'!$D$11</f>
        <v>0</v>
      </c>
      <c r="T66">
        <f>CC66*'Value Calculations'!$D$12</f>
        <v>0.81388273958941404</v>
      </c>
      <c r="U66">
        <f>CD66*'Value Calculations'!$D$13</f>
        <v>9.6992207305890972</v>
      </c>
      <c r="W66">
        <f>CH66*'Value Calculations'!$D$3</f>
        <v>2.0386771431301893</v>
      </c>
      <c r="X66">
        <f>CI66*'Value Calculations'!$D$4</f>
        <v>9.1171557132501988</v>
      </c>
      <c r="Y66">
        <f>CJ66*'Value Calculations'!$D$5</f>
        <v>8.7561574667464104</v>
      </c>
      <c r="Z66">
        <f>CK66*'Value Calculations'!$D$6</f>
        <v>-0.87545452343553998</v>
      </c>
      <c r="AA66">
        <f>CL66*'Value Calculations'!$D$7</f>
        <v>4.2184740986204545</v>
      </c>
      <c r="AB66">
        <f>CM66*'Value Calculations'!$D$8</f>
        <v>13.084244510890242</v>
      </c>
      <c r="AC66">
        <f>CN66*'Value Calculations'!$D$9</f>
        <v>16.121920939202141</v>
      </c>
      <c r="AD66">
        <f>CO66*'Value Calculations'!$D$10</f>
        <v>6.5756965333716852</v>
      </c>
      <c r="AE66">
        <f>CP66*'Value Calculations'!$D$11</f>
        <v>0</v>
      </c>
      <c r="AF66">
        <f>CQ66*'Value Calculations'!$D$12</f>
        <v>0</v>
      </c>
      <c r="AG66">
        <f>CR66*'Value Calculations'!$D$13</f>
        <v>10.111953527635443</v>
      </c>
      <c r="AI66">
        <f>CU66*'Value Calculations'!$D$3</f>
        <v>2.0386771431301893</v>
      </c>
      <c r="AJ66">
        <f>CV66*'Value Calculations'!$D$4</f>
        <v>4.5585778566250994</v>
      </c>
      <c r="AK66">
        <f>CW66*'Value Calculations'!$D$5</f>
        <v>5.0414239960055092</v>
      </c>
      <c r="AL66">
        <f>CX66*'Value Calculations'!$D$6</f>
        <v>-0.62532465959681427</v>
      </c>
      <c r="AM66">
        <f>CY66*'Value Calculations'!$D$7</f>
        <v>1.0546185246551136</v>
      </c>
      <c r="AN66">
        <f>CZ66*'Value Calculations'!$D$8</f>
        <v>4.7448359215316263</v>
      </c>
      <c r="AO66">
        <f>DA66*'Value Calculations'!$D$9</f>
        <v>11.335725660376506</v>
      </c>
      <c r="AP66">
        <f>DB66*'Value Calculations'!$D$10</f>
        <v>2.9225317926096377</v>
      </c>
      <c r="AQ66">
        <f>DC66*'Value Calculations'!$D$11</f>
        <v>0</v>
      </c>
      <c r="AR66">
        <f>DD66*'Value Calculations'!$D$12</f>
        <v>0.81388273958941404</v>
      </c>
      <c r="AS66">
        <f>DE66*'Value Calculations'!$D$13</f>
        <v>6.6037247527415133</v>
      </c>
      <c r="AU66">
        <f>DH66*'Value Calculations'!$D$3</f>
        <v>4.8928251435124546</v>
      </c>
      <c r="AV66">
        <f>DI66*'Value Calculations'!$D$4</f>
        <v>8.4659303051608976</v>
      </c>
      <c r="AW66">
        <f>DJ66*'Value Calculations'!$D$5</f>
        <v>10.082847992011018</v>
      </c>
      <c r="AX66">
        <f>DK66*'Value Calculations'!$D$6</f>
        <v>-0.87545452343553998</v>
      </c>
      <c r="AY66">
        <f>DL66*'Value Calculations'!$D$7</f>
        <v>3.4275102051291193</v>
      </c>
      <c r="AZ66">
        <f>DM66*'Value Calculations'!$D$8</f>
        <v>7.6923855091497577</v>
      </c>
      <c r="BA66">
        <f>DN66*'Value Calculations'!$D$9</f>
        <v>16.247873446539657</v>
      </c>
      <c r="BB66">
        <f>DO66*'Value Calculations'!$D$10</f>
        <v>6.2103800592954803</v>
      </c>
      <c r="BC66">
        <f>DP66*'Value Calculations'!$D$11</f>
        <v>0</v>
      </c>
      <c r="BD66">
        <f>DQ66*'Value Calculations'!$D$12</f>
        <v>4.0694136979470699</v>
      </c>
      <c r="BE66">
        <f>DR66*'Value Calculations'!$D$13</f>
        <v>12.106828713359441</v>
      </c>
      <c r="BG66">
        <f>DU66*'Value Calculations'!$D$3</f>
        <v>2.0386771431301893</v>
      </c>
      <c r="BH66">
        <f>DV66*'Value Calculations'!$D$4</f>
        <v>12.047670049652048</v>
      </c>
      <c r="BI66">
        <f>DW66*'Value Calculations'!$D$5</f>
        <v>11.144200412222705</v>
      </c>
      <c r="BJ66">
        <f>DX66*'Value Calculations'!$D$6</f>
        <v>-2.6263635703066202</v>
      </c>
      <c r="BK66">
        <f>DY66*'Value Calculations'!$D$7</f>
        <v>3.8669345904020833</v>
      </c>
      <c r="BL66">
        <f>DZ66*'Value Calculations'!$D$8</f>
        <v>6.0388820819493425</v>
      </c>
      <c r="BM66">
        <f>EA66*'Value Calculations'!$D$9</f>
        <v>16.751683475889724</v>
      </c>
      <c r="BN66">
        <f>EB66*'Value Calculations'!$D$10</f>
        <v>10.228861274133731</v>
      </c>
      <c r="BO66">
        <f>EC66*'Value Calculations'!$D$11</f>
        <v>0.9907141480249374</v>
      </c>
      <c r="BP66">
        <f>ED66*'Value Calculations'!$D$12</f>
        <v>0</v>
      </c>
      <c r="BQ66">
        <f>EE66*'Value Calculations'!$D$13</f>
        <v>10.524686324681786</v>
      </c>
      <c r="BS66">
        <f>VLOOKUP($B66,'Raw Stats'!$CM$3:$DC$528,3,FALSE)</f>
        <v>79</v>
      </c>
      <c r="BT66">
        <f>VLOOKUP($B66,'Raw Stats'!$CM$3:$DC$528,4,FALSE)</f>
        <v>8</v>
      </c>
      <c r="BU66">
        <f>VLOOKUP($B66,'Raw Stats'!$CM$3:$DC$528,5,FALSE)</f>
        <v>32</v>
      </c>
      <c r="BV66">
        <f>VLOOKUP($B66,'Raw Stats'!$CM$3:$DC$528,6,FALSE)</f>
        <v>40</v>
      </c>
      <c r="BW66">
        <f>VLOOKUP($B66,'Raw Stats'!$CM$3:$DC$528,7,FALSE)</f>
        <v>-13</v>
      </c>
      <c r="BX66">
        <f>VLOOKUP($B66,'Raw Stats'!$CM$3:$DC$528,8,FALSE)</f>
        <v>44</v>
      </c>
      <c r="BY66">
        <f>VLOOKUP($B66,'Raw Stats'!$CM$3:$DC$528,9,FALSE)</f>
        <v>157</v>
      </c>
      <c r="BZ66">
        <f>VLOOKUP($B66,'Raw Stats'!$CM$3:$DC$528,10,FALSE)</f>
        <v>131</v>
      </c>
      <c r="CA66">
        <f>VLOOKUP($B66,'Raw Stats'!$CM$3:$DC$528,11,FALSE)+VLOOKUP($B66,'Raw Stats'!$CM$3:$DC$528,12,FALSE)</f>
        <v>21</v>
      </c>
      <c r="CB66">
        <f>VLOOKUP($B66,'Raw Stats'!$CM$3:$DC$528,13,FALSE)+VLOOKUP($B66,'Raw Stats'!$CM$3:$DC$528,14,FALSE)</f>
        <v>0</v>
      </c>
      <c r="CC66">
        <f>VLOOKUP($B66,'Raw Stats'!$CM$3:$DC$528,15,FALSE)</f>
        <v>1</v>
      </c>
      <c r="CD66">
        <f>VLOOKUP($B66,'Raw Stats'!$CM$3:$DC$528,16,FALSE)</f>
        <v>141</v>
      </c>
      <c r="CF66" s="29">
        <f t="shared" si="7"/>
        <v>-0.9</v>
      </c>
      <c r="CG66">
        <f>VLOOKUP($B66,'Raw Stats'!$BU$3:$CJ$528,3,FALSE)</f>
        <v>82</v>
      </c>
      <c r="CH66">
        <f>VLOOKUP($B66,'Raw Stats'!$BU$3:$CJ$528,4,FALSE)</f>
        <v>5</v>
      </c>
      <c r="CI66">
        <f>VLOOKUP($B66,'Raw Stats'!$BU$3:$CJ$5288,5,FALSE)</f>
        <v>28</v>
      </c>
      <c r="CJ66">
        <f>VLOOKUP($B66,'Raw Stats'!$BU$3:$CJ$528,6,FALSE)</f>
        <v>33</v>
      </c>
      <c r="CK66">
        <f>VLOOKUP($B66,'Raw Stats'!$BU$3:$CJ$528,7,FALSE)</f>
        <v>-7</v>
      </c>
      <c r="CL66">
        <f>VLOOKUP($B66,'Raw Stats'!$BU$3:$CJ$528,8,FALSE)</f>
        <v>48</v>
      </c>
      <c r="CM66">
        <f>VLOOKUP($B66,'Raw Stats'!$BU$3:$CJ$528,9,FALSE)</f>
        <v>182</v>
      </c>
      <c r="CN66">
        <f>VLOOKUP($B66,'Raw Stats'!$BU$3:$CJ$528,10,FALSE)</f>
        <v>128</v>
      </c>
      <c r="CO66">
        <f>VLOOKUP($B66,'Raw Stats'!$BU$3:$CJ$528,11,FALSE)+VLOOKUP($B66,'Raw Stats'!$BU$3:$CJ$528,12,FALSE)</f>
        <v>18</v>
      </c>
      <c r="CP66">
        <f>VLOOKUP($B66,'Raw Stats'!$BU$3:$CJ$528,13,FALSE)+VLOOKUP($B66,'Raw Stats'!$BU$3:$CJ$528,14,FALSE)</f>
        <v>0</v>
      </c>
      <c r="CQ66">
        <f>VLOOKUP($B66,'Raw Stats'!$BU$3:$CJ$528,15,FALSE)</f>
        <v>0</v>
      </c>
      <c r="CR66">
        <f>VLOOKUP($B66,'Raw Stats'!$BU$3:$CJ$528,16,FALSE)</f>
        <v>147</v>
      </c>
      <c r="CT66">
        <f>VLOOKUP($B66,'Raw Stats'!$BC$3:$BR$528,3,FALSE)</f>
        <v>44</v>
      </c>
      <c r="CU66">
        <f>VLOOKUP($B66,'Raw Stats'!$BC$3:$BR$528,4,FALSE)</f>
        <v>5</v>
      </c>
      <c r="CV66">
        <f>VLOOKUP($B66,'Raw Stats'!$BC$3:$BR$5288,5,FALSE)</f>
        <v>14</v>
      </c>
      <c r="CW66">
        <f>VLOOKUP($B66,'Raw Stats'!$BC$3:$BR$52888,6,FALSE)</f>
        <v>19</v>
      </c>
      <c r="CX66">
        <f>VLOOKUP($B66,'Raw Stats'!$BC$3:$BR$5288,7,FALSE)</f>
        <v>-5</v>
      </c>
      <c r="CY66">
        <f>VLOOKUP($B66,'Raw Stats'!$BC$3:$BR$5288,8,FALSE)</f>
        <v>12</v>
      </c>
      <c r="CZ66">
        <f>VLOOKUP($B66,'Raw Stats'!$BC$3:$BR$5288,9,FALSE)</f>
        <v>66</v>
      </c>
      <c r="DA66">
        <f>VLOOKUP($B66,'Raw Stats'!$BC$3:$BR$5288,10,FALSE)</f>
        <v>90</v>
      </c>
      <c r="DB66">
        <f>VLOOKUP($B66,'Raw Stats'!$BC$3:$BR$5288,11,FALSE)+VLOOKUP($B66,'Raw Stats'!$BC$3:$BR$5288,12,FALSE)</f>
        <v>8</v>
      </c>
      <c r="DC66">
        <f>VLOOKUP($B66,'Raw Stats'!$BC$3:$BR$5288,13,FALSE)+VLOOKUP($B66,'Raw Stats'!$BC$3:$BR$5288,14,FALSE)</f>
        <v>0</v>
      </c>
      <c r="DD66">
        <f>VLOOKUP($B66,'Raw Stats'!$BC$3:$BR$5288,15,FALSE)</f>
        <v>1</v>
      </c>
      <c r="DE66">
        <f>VLOOKUP($B66,'Raw Stats'!$BC$3:$BR$5288,16,FALSE)</f>
        <v>96</v>
      </c>
      <c r="DG66">
        <f>VLOOKUP($B66,'Raw Stats'!$AK$3:$AZ$528,3,FALSE)</f>
        <v>82</v>
      </c>
      <c r="DH66">
        <f>VLOOKUP($B66,'Raw Stats'!$AK$3:$AZ$528,4,FALSE)</f>
        <v>12</v>
      </c>
      <c r="DI66">
        <f>VLOOKUP($B66,'Raw Stats'!$AK$3:$AZ$528,5,FALSE)</f>
        <v>26</v>
      </c>
      <c r="DJ66">
        <f>VLOOKUP($B66,'Raw Stats'!$AK$3:$AZ$528,6,FALSE)</f>
        <v>38</v>
      </c>
      <c r="DK66">
        <f>VLOOKUP($B66,'Raw Stats'!$AK$3:$AZ$528,7,FALSE)</f>
        <v>-7</v>
      </c>
      <c r="DL66">
        <f>VLOOKUP($B66,'Raw Stats'!$AK$3:$AZ$528,8,FALSE)</f>
        <v>39</v>
      </c>
      <c r="DM66">
        <f>VLOOKUP($B66,'Raw Stats'!$AK$3:$AZ$528,9,FALSE)</f>
        <v>107</v>
      </c>
      <c r="DN66">
        <f>VLOOKUP($B66,'Raw Stats'!$AK$3:$AZ$528,10,FALSE)</f>
        <v>129</v>
      </c>
      <c r="DO66">
        <f>VLOOKUP($B66,'Raw Stats'!$AK$3:$AZ$528,11,FALSE)+VLOOKUP($B66,'Raw Stats'!$AK$3:$AZ$528,12,FALSE)</f>
        <v>17</v>
      </c>
      <c r="DP66">
        <f>VLOOKUP($B66,'Raw Stats'!$AK$3:$AZ$528,13,FALSE)+VLOOKUP($B66,'Raw Stats'!$AK$3:$AZ$528,14,FALSE)</f>
        <v>0</v>
      </c>
      <c r="DQ66">
        <f>VLOOKUP($B66,'Raw Stats'!$AK$3:$AZ$528,15,FALSE)</f>
        <v>5</v>
      </c>
      <c r="DR66">
        <f>VLOOKUP($B66,'Raw Stats'!$AK$3:$AZ$528,16,FALSE)</f>
        <v>176</v>
      </c>
      <c r="DT66">
        <f>VLOOKUP($B66,'Raw Stats'!$S$3:$AH$528,3,FALSE)</f>
        <v>82</v>
      </c>
      <c r="DU66">
        <f>VLOOKUP($B66,'Raw Stats'!$S$3:$AH$528,4,FALSE)</f>
        <v>5</v>
      </c>
      <c r="DV66">
        <f>VLOOKUP($B66,'Raw Stats'!$S$3:$AH$528,5,FALSE)</f>
        <v>37</v>
      </c>
      <c r="DW66">
        <f>VLOOKUP($B66,'Raw Stats'!$S$3:$AH$528,6,FALSE)</f>
        <v>42</v>
      </c>
      <c r="DX66">
        <f>VLOOKUP($B66,'Raw Stats'!$S$3:$AH$528,7,FALSE)</f>
        <v>-21</v>
      </c>
      <c r="DY66">
        <f>VLOOKUP($B66,'Raw Stats'!$S$3:$AH$528,8,FALSE)</f>
        <v>44</v>
      </c>
      <c r="DZ66">
        <f>VLOOKUP($B66,'Raw Stats'!$S$3:$AH$528,9,FALSE)</f>
        <v>84</v>
      </c>
      <c r="EA66">
        <f>VLOOKUP($B66,'Raw Stats'!$S$3:$AH$528,10,FALSE)</f>
        <v>133</v>
      </c>
      <c r="EB66">
        <f>VLOOKUP($B66,'Raw Stats'!$S$3:$AH$528,11,FALSE)+VLOOKUP($B66,'Raw Stats'!$S$3:$AH$528,12,FALSE)</f>
        <v>28</v>
      </c>
      <c r="EC66">
        <f>VLOOKUP($B66,'Raw Stats'!$S$3:$AH$528,13,FALSE)+VLOOKUP($B66,'Raw Stats'!$S$3:$AH$528,14,FALSE)</f>
        <v>1</v>
      </c>
      <c r="ED66">
        <f>VLOOKUP($B66,'Raw Stats'!$S$3:$AH$528,15,FALSE)</f>
        <v>0</v>
      </c>
      <c r="EE66">
        <f>VLOOKUP($B66,'Raw Stats'!$S$3:$AH$528,16,FALSE)</f>
        <v>153</v>
      </c>
    </row>
    <row r="67" spans="1:135" x14ac:dyDescent="0.2">
      <c r="A67">
        <v>1</v>
      </c>
      <c r="B67" t="s">
        <v>743</v>
      </c>
      <c r="C67">
        <f t="shared" ref="C67:C102" si="13">IF(BS67=0,"",SUMIF(K67:U67,"&lt;&gt;#N/A")/BS67)</f>
        <v>0.71360988345488741</v>
      </c>
      <c r="D67">
        <f t="shared" ref="D67:D102" si="14">SUMIF(W67:AG67,"&lt;&gt;#N/A")/CG67</f>
        <v>0.84950437605840745</v>
      </c>
      <c r="E67">
        <f t="shared" ref="E67:E102" si="15">SUMIF(AI67:AS67,"&lt;&gt;#N/A")/CT67</f>
        <v>0.69562319300116116</v>
      </c>
      <c r="F67">
        <f t="shared" ref="F67:F102" si="16">SUMIF(AU67:BE67,"&lt;&gt;#N/A")/DG67</f>
        <v>0.56693659538207142</v>
      </c>
      <c r="G67">
        <f t="shared" ref="G67:G102" si="17">SUMIF(BG67:BQ67,"&lt;&gt;#N/A")/DT67</f>
        <v>0.78820290728094444</v>
      </c>
      <c r="I67" s="29">
        <f t="shared" si="5"/>
        <v>-90</v>
      </c>
      <c r="J67" s="29">
        <f t="shared" si="6"/>
        <v>-90</v>
      </c>
      <c r="K67">
        <f>BT67*'Value Calculations'!$D$3</f>
        <v>2.8541480003822652</v>
      </c>
      <c r="L67">
        <f>BU67*'Value Calculations'!$D$4</f>
        <v>8.7915430092055473</v>
      </c>
      <c r="M67">
        <f>BV67*'Value Calculations'!$D$5</f>
        <v>9.021495571799333</v>
      </c>
      <c r="N67">
        <f>BW67*'Value Calculations'!$D$6</f>
        <v>-1.1255843872742657</v>
      </c>
      <c r="O67">
        <f>BX67*'Value Calculations'!$D$7</f>
        <v>4.9215531150571969</v>
      </c>
      <c r="P67">
        <f>BY67*'Value Calculations'!$D$8</f>
        <v>6.8296880688712802</v>
      </c>
      <c r="Q67">
        <f>BZ67*'Value Calculations'!$D$9</f>
        <v>11.587630675051539</v>
      </c>
      <c r="R67">
        <f>CA67*'Value Calculations'!$D$10</f>
        <v>7.3063294815240942</v>
      </c>
      <c r="S67">
        <f>CB67*'Value Calculations'!$D$11</f>
        <v>0</v>
      </c>
      <c r="T67">
        <f>CC67*'Value Calculations'!$D$12</f>
        <v>0.81388273958941404</v>
      </c>
      <c r="U67">
        <f>CD67*'Value Calculations'!$D$13</f>
        <v>8.9425439360041317</v>
      </c>
      <c r="W67">
        <f>CH67*'Value Calculations'!$D$3</f>
        <v>4.8928251435124546</v>
      </c>
      <c r="X67">
        <f>CI67*'Value Calculations'!$D$4</f>
        <v>9.7683811213394982</v>
      </c>
      <c r="Y67">
        <f>CJ67*'Value Calculations'!$D$5</f>
        <v>11.144200412222705</v>
      </c>
      <c r="Z67">
        <f>CK67*'Value Calculations'!$D$6</f>
        <v>-0.37519479575808856</v>
      </c>
      <c r="AA67">
        <f>CL67*'Value Calculations'!$D$7</f>
        <v>5.2730926232755682</v>
      </c>
      <c r="AB67">
        <f>CM67*'Value Calculations'!$D$8</f>
        <v>8.9145402162109342</v>
      </c>
      <c r="AC67">
        <f>CN67*'Value Calculations'!$D$9</f>
        <v>10.202153094338854</v>
      </c>
      <c r="AD67">
        <f>CO67*'Value Calculations'!$D$10</f>
        <v>6.5756965333716852</v>
      </c>
      <c r="AE67">
        <f>CP67*'Value Calculations'!$D$11</f>
        <v>1.9814282960498748</v>
      </c>
      <c r="AF67">
        <f>CQ67*'Value Calculations'!$D$12</f>
        <v>1.6277654791788281</v>
      </c>
      <c r="AG67">
        <f>CR67*'Value Calculations'!$D$13</f>
        <v>8.8049663369886844</v>
      </c>
      <c r="AI67">
        <f>CU67*'Value Calculations'!$D$3</f>
        <v>1.6309417145041516</v>
      </c>
      <c r="AJ67">
        <f>CV67*'Value Calculations'!$D$4</f>
        <v>4.8841905606697491</v>
      </c>
      <c r="AK67">
        <f>CW67*'Value Calculations'!$D$5</f>
        <v>5.0414239960055092</v>
      </c>
      <c r="AL67">
        <f>CX67*'Value Calculations'!$D$6</f>
        <v>-1.5007791830323542</v>
      </c>
      <c r="AM67">
        <f>CY67*'Value Calculations'!$D$7</f>
        <v>3.3396253280745265</v>
      </c>
      <c r="AN67">
        <f>CZ67*'Value Calculations'!$D$8</f>
        <v>3.7383555745400692</v>
      </c>
      <c r="AO67">
        <f>DA67*'Value Calculations'!$D$9</f>
        <v>5.2900053081757026</v>
      </c>
      <c r="AP67">
        <f>DB67*'Value Calculations'!$D$10</f>
        <v>4.0184812148382516</v>
      </c>
      <c r="AQ67">
        <f>DC67*'Value Calculations'!$D$11</f>
        <v>0</v>
      </c>
      <c r="AR67">
        <f>DD67*'Value Calculations'!$D$12</f>
        <v>0</v>
      </c>
      <c r="AS67">
        <f>DE67*'Value Calculations'!$D$13</f>
        <v>6.9476687502801333</v>
      </c>
      <c r="AU67">
        <f>DH67*'Value Calculations'!$D$3</f>
        <v>0.8154708572520758</v>
      </c>
      <c r="AV67">
        <f>DI67*'Value Calculations'!$D$4</f>
        <v>6.5122540808929985</v>
      </c>
      <c r="AW67">
        <f>DJ67*'Value Calculations'!$D$5</f>
        <v>5.8374383111642736</v>
      </c>
      <c r="AX67">
        <f>DK67*'Value Calculations'!$D$6</f>
        <v>-0.75038959151617712</v>
      </c>
      <c r="AY67">
        <f>DL67*'Value Calculations'!$D$7</f>
        <v>2.9880858198561553</v>
      </c>
      <c r="AZ67">
        <f>DM67*'Value Calculations'!$D$8</f>
        <v>4.4572701081054671</v>
      </c>
      <c r="BA67">
        <f>DN67*'Value Calculations'!$D$9</f>
        <v>7.3052454255759702</v>
      </c>
      <c r="BB67">
        <f>DO67*'Value Calculations'!$D$10</f>
        <v>2.9225317926096377</v>
      </c>
      <c r="BC67">
        <f>DP67*'Value Calculations'!$D$11</f>
        <v>0</v>
      </c>
      <c r="BD67">
        <f>DQ67*'Value Calculations'!$D$12</f>
        <v>0.81388273958941404</v>
      </c>
      <c r="BE67">
        <f>DR67*'Value Calculations'!$D$13</f>
        <v>4.8152159655406868</v>
      </c>
      <c r="BG67">
        <f>DU67*'Value Calculations'!$D$3</f>
        <v>2.8541480003822652</v>
      </c>
      <c r="BH67">
        <f>DV67*'Value Calculations'!$D$4</f>
        <v>5.5354159687590485</v>
      </c>
      <c r="BI67">
        <f>DW67*'Value Calculations'!$D$5</f>
        <v>6.3681145212701171</v>
      </c>
      <c r="BJ67">
        <f>DX67*'Value Calculations'!$D$6</f>
        <v>-0.75038959151617712</v>
      </c>
      <c r="BK67">
        <f>DY67*'Value Calculations'!$D$7</f>
        <v>2.6365463116377841</v>
      </c>
      <c r="BL67">
        <f>DZ67*'Value Calculations'!$D$8</f>
        <v>4.7448359215316263</v>
      </c>
      <c r="BM67">
        <f>EA67*'Value Calculations'!$D$9</f>
        <v>7.9350079622635539</v>
      </c>
      <c r="BN67">
        <f>EB67*'Value Calculations'!$D$10</f>
        <v>3.2878482666858426</v>
      </c>
      <c r="BO67">
        <f>EC67*'Value Calculations'!$D$11</f>
        <v>0</v>
      </c>
      <c r="BP67">
        <f>ED67*'Value Calculations'!$D$12</f>
        <v>0</v>
      </c>
      <c r="BQ67">
        <f>EE67*'Value Calculations'!$D$13</f>
        <v>3.6458063739093771</v>
      </c>
      <c r="BS67">
        <f>VLOOKUP($B67,'Raw Stats'!$CM$3:$DC$528,3,FALSE)</f>
        <v>84</v>
      </c>
      <c r="BT67">
        <f>VLOOKUP($B67,'Raw Stats'!$CM$3:$DC$528,4,FALSE)</f>
        <v>7</v>
      </c>
      <c r="BU67">
        <f>VLOOKUP($B67,'Raw Stats'!$CM$3:$DC$528,5,FALSE)</f>
        <v>27</v>
      </c>
      <c r="BV67">
        <f>VLOOKUP($B67,'Raw Stats'!$CM$3:$DC$528,6,FALSE)</f>
        <v>34</v>
      </c>
      <c r="BW67">
        <f>VLOOKUP($B67,'Raw Stats'!$CM$3:$DC$528,7,FALSE)</f>
        <v>-9</v>
      </c>
      <c r="BX67">
        <f>VLOOKUP($B67,'Raw Stats'!$CM$3:$DC$528,8,FALSE)</f>
        <v>56</v>
      </c>
      <c r="BY67">
        <f>VLOOKUP($B67,'Raw Stats'!$CM$3:$DC$528,9,FALSE)</f>
        <v>95</v>
      </c>
      <c r="BZ67">
        <f>VLOOKUP($B67,'Raw Stats'!$CM$3:$DC$528,10,FALSE)</f>
        <v>92</v>
      </c>
      <c r="CA67">
        <f>VLOOKUP($B67,'Raw Stats'!$CM$3:$DC$528,11,FALSE)+VLOOKUP($B67,'Raw Stats'!$CM$3:$DC$528,12,FALSE)</f>
        <v>20</v>
      </c>
      <c r="CB67">
        <f>VLOOKUP($B67,'Raw Stats'!$CM$3:$DC$528,13,FALSE)+VLOOKUP($B67,'Raw Stats'!$CM$3:$DC$528,14,FALSE)</f>
        <v>0</v>
      </c>
      <c r="CC67">
        <f>VLOOKUP($B67,'Raw Stats'!$CM$3:$DC$528,15,FALSE)</f>
        <v>1</v>
      </c>
      <c r="CD67">
        <f>VLOOKUP($B67,'Raw Stats'!$CM$3:$DC$528,16,FALSE)</f>
        <v>130</v>
      </c>
      <c r="CF67" s="29">
        <f t="shared" si="7"/>
        <v>-0.9</v>
      </c>
      <c r="CG67">
        <f>VLOOKUP($B67,'Raw Stats'!$BU$3:$CJ$528,3,FALSE)</f>
        <v>81</v>
      </c>
      <c r="CH67">
        <f>VLOOKUP($B67,'Raw Stats'!$BU$3:$CJ$528,4,FALSE)</f>
        <v>12</v>
      </c>
      <c r="CI67">
        <f>VLOOKUP($B67,'Raw Stats'!$BU$3:$CJ$5288,5,FALSE)</f>
        <v>30</v>
      </c>
      <c r="CJ67">
        <f>VLOOKUP($B67,'Raw Stats'!$BU$3:$CJ$528,6,FALSE)</f>
        <v>42</v>
      </c>
      <c r="CK67">
        <f>VLOOKUP($B67,'Raw Stats'!$BU$3:$CJ$528,7,FALSE)</f>
        <v>-3</v>
      </c>
      <c r="CL67">
        <f>VLOOKUP($B67,'Raw Stats'!$BU$3:$CJ$528,8,FALSE)</f>
        <v>60</v>
      </c>
      <c r="CM67">
        <f>VLOOKUP($B67,'Raw Stats'!$BU$3:$CJ$528,9,FALSE)</f>
        <v>124</v>
      </c>
      <c r="CN67">
        <f>VLOOKUP($B67,'Raw Stats'!$BU$3:$CJ$528,10,FALSE)</f>
        <v>81</v>
      </c>
      <c r="CO67">
        <f>VLOOKUP($B67,'Raw Stats'!$BU$3:$CJ$528,11,FALSE)+VLOOKUP($B67,'Raw Stats'!$BU$3:$CJ$528,12,FALSE)</f>
        <v>18</v>
      </c>
      <c r="CP67">
        <f>VLOOKUP($B67,'Raw Stats'!$BU$3:$CJ$528,13,FALSE)+VLOOKUP($B67,'Raw Stats'!$BU$3:$CJ$528,14,FALSE)</f>
        <v>2</v>
      </c>
      <c r="CQ67">
        <f>VLOOKUP($B67,'Raw Stats'!$BU$3:$CJ$528,15,FALSE)</f>
        <v>2</v>
      </c>
      <c r="CR67">
        <f>VLOOKUP($B67,'Raw Stats'!$BU$3:$CJ$528,16,FALSE)</f>
        <v>128</v>
      </c>
      <c r="CT67">
        <f>VLOOKUP($B67,'Raw Stats'!$BC$3:$BR$528,3,FALSE)</f>
        <v>48</v>
      </c>
      <c r="CU67">
        <f>VLOOKUP($B67,'Raw Stats'!$BC$3:$BR$528,4,FALSE)</f>
        <v>4</v>
      </c>
      <c r="CV67">
        <f>VLOOKUP($B67,'Raw Stats'!$BC$3:$BR$5288,5,FALSE)</f>
        <v>15</v>
      </c>
      <c r="CW67">
        <f>VLOOKUP($B67,'Raw Stats'!$BC$3:$BR$52888,6,FALSE)</f>
        <v>19</v>
      </c>
      <c r="CX67">
        <f>VLOOKUP($B67,'Raw Stats'!$BC$3:$BR$5288,7,FALSE)</f>
        <v>-12</v>
      </c>
      <c r="CY67">
        <f>VLOOKUP($B67,'Raw Stats'!$BC$3:$BR$5288,8,FALSE)</f>
        <v>38</v>
      </c>
      <c r="CZ67">
        <f>VLOOKUP($B67,'Raw Stats'!$BC$3:$BR$5288,9,FALSE)</f>
        <v>52</v>
      </c>
      <c r="DA67">
        <f>VLOOKUP($B67,'Raw Stats'!$BC$3:$BR$5288,10,FALSE)</f>
        <v>42</v>
      </c>
      <c r="DB67">
        <f>VLOOKUP($B67,'Raw Stats'!$BC$3:$BR$5288,11,FALSE)+VLOOKUP($B67,'Raw Stats'!$BC$3:$BR$5288,12,FALSE)</f>
        <v>11</v>
      </c>
      <c r="DC67">
        <f>VLOOKUP($B67,'Raw Stats'!$BC$3:$BR$5288,13,FALSE)+VLOOKUP($B67,'Raw Stats'!$BC$3:$BR$5288,14,FALSE)</f>
        <v>0</v>
      </c>
      <c r="DD67">
        <f>VLOOKUP($B67,'Raw Stats'!$BC$3:$BR$5288,15,FALSE)</f>
        <v>0</v>
      </c>
      <c r="DE67">
        <f>VLOOKUP($B67,'Raw Stats'!$BC$3:$BR$5288,16,FALSE)</f>
        <v>101</v>
      </c>
      <c r="DG67">
        <f>VLOOKUP($B67,'Raw Stats'!$AK$3:$AZ$528,3,FALSE)</f>
        <v>63</v>
      </c>
      <c r="DH67">
        <f>VLOOKUP($B67,'Raw Stats'!$AK$3:$AZ$528,4,FALSE)</f>
        <v>2</v>
      </c>
      <c r="DI67">
        <f>VLOOKUP($B67,'Raw Stats'!$AK$3:$AZ$528,5,FALSE)</f>
        <v>20</v>
      </c>
      <c r="DJ67">
        <f>VLOOKUP($B67,'Raw Stats'!$AK$3:$AZ$528,6,FALSE)</f>
        <v>22</v>
      </c>
      <c r="DK67">
        <f>VLOOKUP($B67,'Raw Stats'!$AK$3:$AZ$528,7,FALSE)</f>
        <v>-6</v>
      </c>
      <c r="DL67">
        <f>VLOOKUP($B67,'Raw Stats'!$AK$3:$AZ$528,8,FALSE)</f>
        <v>34</v>
      </c>
      <c r="DM67">
        <f>VLOOKUP($B67,'Raw Stats'!$AK$3:$AZ$528,9,FALSE)</f>
        <v>62</v>
      </c>
      <c r="DN67">
        <f>VLOOKUP($B67,'Raw Stats'!$AK$3:$AZ$528,10,FALSE)</f>
        <v>58</v>
      </c>
      <c r="DO67">
        <f>VLOOKUP($B67,'Raw Stats'!$AK$3:$AZ$528,11,FALSE)+VLOOKUP($B67,'Raw Stats'!$AK$3:$AZ$528,12,FALSE)</f>
        <v>8</v>
      </c>
      <c r="DP67">
        <f>VLOOKUP($B67,'Raw Stats'!$AK$3:$AZ$528,13,FALSE)+VLOOKUP($B67,'Raw Stats'!$AK$3:$AZ$528,14,FALSE)</f>
        <v>0</v>
      </c>
      <c r="DQ67">
        <f>VLOOKUP($B67,'Raw Stats'!$AK$3:$AZ$528,15,FALSE)</f>
        <v>1</v>
      </c>
      <c r="DR67">
        <f>VLOOKUP($B67,'Raw Stats'!$AK$3:$AZ$528,16,FALSE)</f>
        <v>70</v>
      </c>
      <c r="DT67">
        <f>VLOOKUP($B67,'Raw Stats'!$S$3:$AH$528,3,FALSE)</f>
        <v>46</v>
      </c>
      <c r="DU67">
        <f>VLOOKUP($B67,'Raw Stats'!$S$3:$AH$528,4,FALSE)</f>
        <v>7</v>
      </c>
      <c r="DV67">
        <f>VLOOKUP($B67,'Raw Stats'!$S$3:$AH$528,5,FALSE)</f>
        <v>17</v>
      </c>
      <c r="DW67">
        <f>VLOOKUP($B67,'Raw Stats'!$S$3:$AH$528,6,FALSE)</f>
        <v>24</v>
      </c>
      <c r="DX67">
        <f>VLOOKUP($B67,'Raw Stats'!$S$3:$AH$528,7,FALSE)</f>
        <v>-6</v>
      </c>
      <c r="DY67">
        <f>VLOOKUP($B67,'Raw Stats'!$S$3:$AH$528,8,FALSE)</f>
        <v>30</v>
      </c>
      <c r="DZ67">
        <f>VLOOKUP($B67,'Raw Stats'!$S$3:$AH$528,9,FALSE)</f>
        <v>66</v>
      </c>
      <c r="EA67">
        <f>VLOOKUP($B67,'Raw Stats'!$S$3:$AH$528,10,FALSE)</f>
        <v>63</v>
      </c>
      <c r="EB67">
        <f>VLOOKUP($B67,'Raw Stats'!$S$3:$AH$528,11,FALSE)+VLOOKUP($B67,'Raw Stats'!$S$3:$AH$528,12,FALSE)</f>
        <v>9</v>
      </c>
      <c r="EC67">
        <f>VLOOKUP($B67,'Raw Stats'!$S$3:$AH$528,13,FALSE)+VLOOKUP($B67,'Raw Stats'!$S$3:$AH$528,14,FALSE)</f>
        <v>0</v>
      </c>
      <c r="ED67">
        <f>VLOOKUP($B67,'Raw Stats'!$S$3:$AH$528,15,FALSE)</f>
        <v>0</v>
      </c>
      <c r="EE67">
        <f>VLOOKUP($B67,'Raw Stats'!$S$3:$AH$528,16,FALSE)</f>
        <v>53</v>
      </c>
    </row>
    <row r="68" spans="1:135" x14ac:dyDescent="0.2">
      <c r="A68">
        <v>1</v>
      </c>
      <c r="B68" t="s">
        <v>744</v>
      </c>
      <c r="C68">
        <f t="shared" si="13"/>
        <v>0.73526206585618747</v>
      </c>
      <c r="D68">
        <f t="shared" si="14"/>
        <v>0.60348902932319071</v>
      </c>
      <c r="E68">
        <f t="shared" si="15"/>
        <v>0.43890073771510624</v>
      </c>
      <c r="F68">
        <f t="shared" si="16"/>
        <v>0.62401650539260034</v>
      </c>
      <c r="G68" t="e">
        <f t="shared" si="17"/>
        <v>#N/A</v>
      </c>
      <c r="I68" s="29">
        <f t="shared" ref="I68:I102" si="18">(H68-0.9)/A68*100</f>
        <v>-90</v>
      </c>
      <c r="J68" s="29">
        <f t="shared" ref="J68:J102" si="19">(H68-0.9)/0.01</f>
        <v>-90</v>
      </c>
      <c r="K68">
        <f>BT68*'Value Calculations'!$D$3</f>
        <v>3.6696188576343411</v>
      </c>
      <c r="L68">
        <f>BU68*'Value Calculations'!$D$4</f>
        <v>5.8610286728036982</v>
      </c>
      <c r="M68">
        <f>BV68*'Value Calculations'!$D$5</f>
        <v>7.1641288364288815</v>
      </c>
      <c r="N68">
        <f>BW68*'Value Calculations'!$D$6</f>
        <v>1.0005194553549028</v>
      </c>
      <c r="O68">
        <f>BX68*'Value Calculations'!$D$7</f>
        <v>2.3728916804740057</v>
      </c>
      <c r="P68">
        <f>BY68*'Value Calculations'!$D$8</f>
        <v>2.9475495876181315</v>
      </c>
      <c r="Q68">
        <f>BZ68*'Value Calculations'!$D$9</f>
        <v>9.3204855429762379</v>
      </c>
      <c r="R68">
        <f>CA68*'Value Calculations'!$D$10</f>
        <v>2.1918988444572283</v>
      </c>
      <c r="S68">
        <f>CB68*'Value Calculations'!$D$11</f>
        <v>0</v>
      </c>
      <c r="T68">
        <f>CC68*'Value Calculations'!$D$12</f>
        <v>0</v>
      </c>
      <c r="U68">
        <f>CD68*'Value Calculations'!$D$13</f>
        <v>8.1170783419114443</v>
      </c>
      <c r="W68">
        <f>CH68*'Value Calculations'!$D$3</f>
        <v>2.4464125717562273</v>
      </c>
      <c r="X68">
        <f>CI68*'Value Calculations'!$D$4</f>
        <v>6.8378667849376482</v>
      </c>
      <c r="Y68">
        <f>CJ68*'Value Calculations'!$D$5</f>
        <v>7.1641288364288815</v>
      </c>
      <c r="Z68">
        <f>CK68*'Value Calculations'!$D$6</f>
        <v>1.1255843872742657</v>
      </c>
      <c r="AA68">
        <f>CL68*'Value Calculations'!$D$7</f>
        <v>2.1092370493102273</v>
      </c>
      <c r="AB68">
        <f>CM68*'Value Calculations'!$D$8</f>
        <v>4.0978128413227681</v>
      </c>
      <c r="AC68">
        <f>CN68*'Value Calculations'!$D$9</f>
        <v>12.217393211739122</v>
      </c>
      <c r="AD68">
        <f>CO68*'Value Calculations'!$D$10</f>
        <v>2.1918988444572283</v>
      </c>
      <c r="AE68">
        <f>CP68*'Value Calculations'!$D$11</f>
        <v>0</v>
      </c>
      <c r="AF68">
        <f>CQ68*'Value Calculations'!$D$12</f>
        <v>1.6277654791788281</v>
      </c>
      <c r="AG68">
        <f>CR68*'Value Calculations'!$D$13</f>
        <v>8.4610223394500643</v>
      </c>
      <c r="AI68">
        <f>CU68*'Value Calculations'!$D$3</f>
        <v>0.8154708572520758</v>
      </c>
      <c r="AJ68">
        <f>CV68*'Value Calculations'!$D$4</f>
        <v>1.3024508161785997</v>
      </c>
      <c r="AK68">
        <f>CW68*'Value Calculations'!$D$5</f>
        <v>1.5920286303175293</v>
      </c>
      <c r="AL68">
        <f>CX68*'Value Calculations'!$D$6</f>
        <v>-0.25012986383872571</v>
      </c>
      <c r="AM68">
        <f>CY68*'Value Calculations'!$D$7</f>
        <v>1.318273155818892</v>
      </c>
      <c r="AN68">
        <f>CZ68*'Value Calculations'!$D$8</f>
        <v>1.5816119738438754</v>
      </c>
      <c r="AO68">
        <f>DA68*'Value Calculations'!$D$9</f>
        <v>3.6526227127879851</v>
      </c>
      <c r="AP68">
        <f>DB68*'Value Calculations'!$D$10</f>
        <v>0.73063294815240942</v>
      </c>
      <c r="AQ68">
        <f>DC68*'Value Calculations'!$D$11</f>
        <v>0</v>
      </c>
      <c r="AR68">
        <f>DD68*'Value Calculations'!$D$12</f>
        <v>0</v>
      </c>
      <c r="AS68">
        <f>DE68*'Value Calculations'!$D$13</f>
        <v>3.3018623763707566</v>
      </c>
      <c r="AU68">
        <f>DH68*'Value Calculations'!$D$3</f>
        <v>1.2232062858781136</v>
      </c>
      <c r="AV68">
        <f>DI68*'Value Calculations'!$D$4</f>
        <v>2.6049016323571994</v>
      </c>
      <c r="AW68">
        <f>DJ68*'Value Calculations'!$D$5</f>
        <v>2.9187191555821368</v>
      </c>
      <c r="AX68">
        <f>DK68*'Value Calculations'!$D$6</f>
        <v>0.62532465959681427</v>
      </c>
      <c r="AY68">
        <f>DL68*'Value Calculations'!$D$7</f>
        <v>0.35153950821837121</v>
      </c>
      <c r="AZ68">
        <f>DM68*'Value Calculations'!$D$8</f>
        <v>2.1567436006961938</v>
      </c>
      <c r="BA68">
        <f>DN68*'Value Calculations'!$D$9</f>
        <v>4.6602427714881189</v>
      </c>
      <c r="BB68">
        <f>DO68*'Value Calculations'!$D$10</f>
        <v>1.4612658963048188</v>
      </c>
      <c r="BC68">
        <f>DP68*'Value Calculations'!$D$11</f>
        <v>0</v>
      </c>
      <c r="BD68">
        <f>DQ68*'Value Calculations'!$D$12</f>
        <v>1.6277654791788281</v>
      </c>
      <c r="BE68">
        <f>DR68*'Value Calculations'!$D$13</f>
        <v>2.3388191832626193</v>
      </c>
      <c r="BG68" t="e">
        <f>DU68*'Value Calculations'!$D$3</f>
        <v>#N/A</v>
      </c>
      <c r="BH68" t="e">
        <f>DV68*'Value Calculations'!$D$4</f>
        <v>#N/A</v>
      </c>
      <c r="BI68" t="e">
        <f>DW68*'Value Calculations'!$D$5</f>
        <v>#N/A</v>
      </c>
      <c r="BJ68" t="e">
        <f>DX68*'Value Calculations'!$D$6</f>
        <v>#N/A</v>
      </c>
      <c r="BK68" t="e">
        <f>DY68*'Value Calculations'!$D$7</f>
        <v>#N/A</v>
      </c>
      <c r="BL68" t="e">
        <f>DZ68*'Value Calculations'!$D$8</f>
        <v>#N/A</v>
      </c>
      <c r="BM68" t="e">
        <f>EA68*'Value Calculations'!$D$9</f>
        <v>#N/A</v>
      </c>
      <c r="BN68" t="e">
        <f>EB68*'Value Calculations'!$D$10</f>
        <v>#N/A</v>
      </c>
      <c r="BO68" t="e">
        <f>EC68*'Value Calculations'!$D$11</f>
        <v>#N/A</v>
      </c>
      <c r="BP68" t="e">
        <f>ED68*'Value Calculations'!$D$12</f>
        <v>#N/A</v>
      </c>
      <c r="BQ68" t="e">
        <f>EE68*'Value Calculations'!$D$13</f>
        <v>#N/A</v>
      </c>
      <c r="BS68">
        <f>VLOOKUP($B68,'Raw Stats'!$CM$3:$DC$528,3,FALSE)</f>
        <v>58</v>
      </c>
      <c r="BT68">
        <f>VLOOKUP($B68,'Raw Stats'!$CM$3:$DC$528,4,FALSE)</f>
        <v>9</v>
      </c>
      <c r="BU68">
        <f>VLOOKUP($B68,'Raw Stats'!$CM$3:$DC$528,5,FALSE)</f>
        <v>18</v>
      </c>
      <c r="BV68">
        <f>VLOOKUP($B68,'Raw Stats'!$CM$3:$DC$528,6,FALSE)</f>
        <v>27</v>
      </c>
      <c r="BW68">
        <f>VLOOKUP($B68,'Raw Stats'!$CM$3:$DC$528,7,FALSE)</f>
        <v>8</v>
      </c>
      <c r="BX68">
        <f>VLOOKUP($B68,'Raw Stats'!$CM$3:$DC$528,8,FALSE)</f>
        <v>27</v>
      </c>
      <c r="BY68">
        <f>VLOOKUP($B68,'Raw Stats'!$CM$3:$DC$528,9,FALSE)</f>
        <v>41</v>
      </c>
      <c r="BZ68">
        <f>VLOOKUP($B68,'Raw Stats'!$CM$3:$DC$528,10,FALSE)</f>
        <v>74</v>
      </c>
      <c r="CA68">
        <f>VLOOKUP($B68,'Raw Stats'!$CM$3:$DC$528,11,FALSE)+VLOOKUP($B68,'Raw Stats'!$CM$3:$DC$528,12,FALSE)</f>
        <v>6</v>
      </c>
      <c r="CB68">
        <f>VLOOKUP($B68,'Raw Stats'!$CM$3:$DC$528,13,FALSE)+VLOOKUP($B68,'Raw Stats'!$CM$3:$DC$528,14,FALSE)</f>
        <v>0</v>
      </c>
      <c r="CC68">
        <f>VLOOKUP($B68,'Raw Stats'!$CM$3:$DC$528,15,FALSE)</f>
        <v>0</v>
      </c>
      <c r="CD68">
        <f>VLOOKUP($B68,'Raw Stats'!$CM$3:$DC$528,16,FALSE)</f>
        <v>118</v>
      </c>
      <c r="CF68" s="29">
        <f t="shared" ref="CF68:CF102" si="20">H68-0.9</f>
        <v>-0.9</v>
      </c>
      <c r="CG68">
        <f>VLOOKUP($B68,'Raw Stats'!$BU$3:$CJ$528,3,FALSE)</f>
        <v>80</v>
      </c>
      <c r="CH68">
        <f>VLOOKUP($B68,'Raw Stats'!$BU$3:$CJ$528,4,FALSE)</f>
        <v>6</v>
      </c>
      <c r="CI68">
        <f>VLOOKUP($B68,'Raw Stats'!$BU$3:$CJ$5288,5,FALSE)</f>
        <v>21</v>
      </c>
      <c r="CJ68">
        <f>VLOOKUP($B68,'Raw Stats'!$BU$3:$CJ$528,6,FALSE)</f>
        <v>27</v>
      </c>
      <c r="CK68">
        <f>VLOOKUP($B68,'Raw Stats'!$BU$3:$CJ$528,7,FALSE)</f>
        <v>9</v>
      </c>
      <c r="CL68">
        <f>VLOOKUP($B68,'Raw Stats'!$BU$3:$CJ$528,8,FALSE)</f>
        <v>24</v>
      </c>
      <c r="CM68">
        <f>VLOOKUP($B68,'Raw Stats'!$BU$3:$CJ$528,9,FALSE)</f>
        <v>57</v>
      </c>
      <c r="CN68">
        <f>VLOOKUP($B68,'Raw Stats'!$BU$3:$CJ$528,10,FALSE)</f>
        <v>97</v>
      </c>
      <c r="CO68">
        <f>VLOOKUP($B68,'Raw Stats'!$BU$3:$CJ$528,11,FALSE)+VLOOKUP($B68,'Raw Stats'!$BU$3:$CJ$528,12,FALSE)</f>
        <v>6</v>
      </c>
      <c r="CP68">
        <f>VLOOKUP($B68,'Raw Stats'!$BU$3:$CJ$528,13,FALSE)+VLOOKUP($B68,'Raw Stats'!$BU$3:$CJ$528,14,FALSE)</f>
        <v>0</v>
      </c>
      <c r="CQ68">
        <f>VLOOKUP($B68,'Raw Stats'!$BU$3:$CJ$528,15,FALSE)</f>
        <v>2</v>
      </c>
      <c r="CR68">
        <f>VLOOKUP($B68,'Raw Stats'!$BU$3:$CJ$528,16,FALSE)</f>
        <v>123</v>
      </c>
      <c r="CT68">
        <f>VLOOKUP($B68,'Raw Stats'!$BC$3:$BR$528,3,FALSE)</f>
        <v>32</v>
      </c>
      <c r="CU68">
        <f>VLOOKUP($B68,'Raw Stats'!$BC$3:$BR$528,4,FALSE)</f>
        <v>2</v>
      </c>
      <c r="CV68">
        <f>VLOOKUP($B68,'Raw Stats'!$BC$3:$BR$5288,5,FALSE)</f>
        <v>4</v>
      </c>
      <c r="CW68">
        <f>VLOOKUP($B68,'Raw Stats'!$BC$3:$BR$52888,6,FALSE)</f>
        <v>6</v>
      </c>
      <c r="CX68">
        <f>VLOOKUP($B68,'Raw Stats'!$BC$3:$BR$5288,7,FALSE)</f>
        <v>-2</v>
      </c>
      <c r="CY68">
        <f>VLOOKUP($B68,'Raw Stats'!$BC$3:$BR$5288,8,FALSE)</f>
        <v>15</v>
      </c>
      <c r="CZ68">
        <f>VLOOKUP($B68,'Raw Stats'!$BC$3:$BR$5288,9,FALSE)</f>
        <v>22</v>
      </c>
      <c r="DA68">
        <f>VLOOKUP($B68,'Raw Stats'!$BC$3:$BR$5288,10,FALSE)</f>
        <v>29</v>
      </c>
      <c r="DB68">
        <f>VLOOKUP($B68,'Raw Stats'!$BC$3:$BR$5288,11,FALSE)+VLOOKUP($B68,'Raw Stats'!$BC$3:$BR$5288,12,FALSE)</f>
        <v>2</v>
      </c>
      <c r="DC68">
        <f>VLOOKUP($B68,'Raw Stats'!$BC$3:$BR$5288,13,FALSE)+VLOOKUP($B68,'Raw Stats'!$BC$3:$BR$5288,14,FALSE)</f>
        <v>0</v>
      </c>
      <c r="DD68">
        <f>VLOOKUP($B68,'Raw Stats'!$BC$3:$BR$5288,15,FALSE)</f>
        <v>0</v>
      </c>
      <c r="DE68">
        <f>VLOOKUP($B68,'Raw Stats'!$BC$3:$BR$5288,16,FALSE)</f>
        <v>48</v>
      </c>
      <c r="DG68">
        <f>VLOOKUP($B68,'Raw Stats'!$AK$3:$AZ$528,3,FALSE)</f>
        <v>32</v>
      </c>
      <c r="DH68">
        <f>VLOOKUP($B68,'Raw Stats'!$AK$3:$AZ$528,4,FALSE)</f>
        <v>3</v>
      </c>
      <c r="DI68">
        <f>VLOOKUP($B68,'Raw Stats'!$AK$3:$AZ$528,5,FALSE)</f>
        <v>8</v>
      </c>
      <c r="DJ68">
        <f>VLOOKUP($B68,'Raw Stats'!$AK$3:$AZ$528,6,FALSE)</f>
        <v>11</v>
      </c>
      <c r="DK68">
        <f>VLOOKUP($B68,'Raw Stats'!$AK$3:$AZ$528,7,FALSE)</f>
        <v>5</v>
      </c>
      <c r="DL68">
        <f>VLOOKUP($B68,'Raw Stats'!$AK$3:$AZ$528,8,FALSE)</f>
        <v>4</v>
      </c>
      <c r="DM68">
        <f>VLOOKUP($B68,'Raw Stats'!$AK$3:$AZ$528,9,FALSE)</f>
        <v>30</v>
      </c>
      <c r="DN68">
        <f>VLOOKUP($B68,'Raw Stats'!$AK$3:$AZ$528,10,FALSE)</f>
        <v>37</v>
      </c>
      <c r="DO68">
        <f>VLOOKUP($B68,'Raw Stats'!$AK$3:$AZ$528,11,FALSE)+VLOOKUP($B68,'Raw Stats'!$AK$3:$AZ$528,12,FALSE)</f>
        <v>4</v>
      </c>
      <c r="DP68">
        <f>VLOOKUP($B68,'Raw Stats'!$AK$3:$AZ$528,13,FALSE)+VLOOKUP($B68,'Raw Stats'!$AK$3:$AZ$528,14,FALSE)</f>
        <v>0</v>
      </c>
      <c r="DQ68">
        <f>VLOOKUP($B68,'Raw Stats'!$AK$3:$AZ$528,15,FALSE)</f>
        <v>2</v>
      </c>
      <c r="DR68">
        <f>VLOOKUP($B68,'Raw Stats'!$AK$3:$AZ$528,16,FALSE)</f>
        <v>34</v>
      </c>
      <c r="DT68" t="e">
        <f>VLOOKUP($B68,'Raw Stats'!$S$3:$AH$528,3,FALSE)</f>
        <v>#N/A</v>
      </c>
      <c r="DU68" t="e">
        <f>VLOOKUP($B68,'Raw Stats'!$S$3:$AH$528,4,FALSE)</f>
        <v>#N/A</v>
      </c>
      <c r="DV68" t="e">
        <f>VLOOKUP($B68,'Raw Stats'!$S$3:$AH$528,5,FALSE)</f>
        <v>#N/A</v>
      </c>
      <c r="DW68" t="e">
        <f>VLOOKUP($B68,'Raw Stats'!$S$3:$AH$528,6,FALSE)</f>
        <v>#N/A</v>
      </c>
      <c r="DX68" t="e">
        <f>VLOOKUP($B68,'Raw Stats'!$S$3:$AH$528,7,FALSE)</f>
        <v>#N/A</v>
      </c>
      <c r="DY68" t="e">
        <f>VLOOKUP($B68,'Raw Stats'!$S$3:$AH$528,8,FALSE)</f>
        <v>#N/A</v>
      </c>
      <c r="DZ68" t="e">
        <f>VLOOKUP($B68,'Raw Stats'!$S$3:$AH$528,9,FALSE)</f>
        <v>#N/A</v>
      </c>
      <c r="EA68" t="e">
        <f>VLOOKUP($B68,'Raw Stats'!$S$3:$AH$528,10,FALSE)</f>
        <v>#N/A</v>
      </c>
      <c r="EB68" t="e">
        <f>VLOOKUP($B68,'Raw Stats'!$S$3:$AH$528,11,FALSE)+VLOOKUP($B68,'Raw Stats'!$S$3:$AH$528,12,FALSE)</f>
        <v>#N/A</v>
      </c>
      <c r="EC68" t="e">
        <f>VLOOKUP($B68,'Raw Stats'!$S$3:$AH$528,13,FALSE)+VLOOKUP($B68,'Raw Stats'!$S$3:$AH$528,14,FALSE)</f>
        <v>#N/A</v>
      </c>
      <c r="ED68" t="e">
        <f>VLOOKUP($B68,'Raw Stats'!$S$3:$AH$528,15,FALSE)</f>
        <v>#N/A</v>
      </c>
      <c r="EE68" t="e">
        <f>VLOOKUP($B68,'Raw Stats'!$S$3:$AH$528,16,FALSE)</f>
        <v>#N/A</v>
      </c>
    </row>
    <row r="69" spans="1:135" x14ac:dyDescent="0.2">
      <c r="A69">
        <v>1</v>
      </c>
      <c r="B69" t="s">
        <v>745</v>
      </c>
      <c r="C69">
        <f t="shared" si="13"/>
        <v>0.80478931527720232</v>
      </c>
      <c r="D69">
        <f t="shared" si="14"/>
        <v>0.7028731448722767</v>
      </c>
      <c r="E69">
        <f t="shared" si="15"/>
        <v>0.61626649334039085</v>
      </c>
      <c r="F69">
        <f t="shared" si="16"/>
        <v>0.7517807654636649</v>
      </c>
      <c r="G69">
        <f t="shared" si="17"/>
        <v>0.79767014209738007</v>
      </c>
      <c r="I69" s="29">
        <f t="shared" si="18"/>
        <v>-90</v>
      </c>
      <c r="J69" s="29">
        <f t="shared" si="19"/>
        <v>-90</v>
      </c>
      <c r="K69">
        <f>BT69*'Value Calculations'!$D$3</f>
        <v>2.8541480003822652</v>
      </c>
      <c r="L69">
        <f>BU69*'Value Calculations'!$D$4</f>
        <v>6.8378667849376482</v>
      </c>
      <c r="M69">
        <f>BV69*'Value Calculations'!$D$5</f>
        <v>7.4294669414818033</v>
      </c>
      <c r="N69">
        <f>BW69*'Value Calculations'!$D$6</f>
        <v>-0.75038959151617712</v>
      </c>
      <c r="O69">
        <f>BX69*'Value Calculations'!$D$7</f>
        <v>6.7671355332036462</v>
      </c>
      <c r="P69">
        <f>BY69*'Value Calculations'!$D$8</f>
        <v>4.6729444681750865</v>
      </c>
      <c r="Q69">
        <f>BZ69*'Value Calculations'!$D$9</f>
        <v>16.625730968552208</v>
      </c>
      <c r="R69">
        <f>CA69*'Value Calculations'!$D$10</f>
        <v>2.1918988444572283</v>
      </c>
      <c r="S69">
        <f>CB69*'Value Calculations'!$D$11</f>
        <v>1.9814282960498748</v>
      </c>
      <c r="T69">
        <f>CC69*'Value Calculations'!$D$12</f>
        <v>0</v>
      </c>
      <c r="U69">
        <f>CD69*'Value Calculations'!$D$13</f>
        <v>8.529811138957788</v>
      </c>
      <c r="W69">
        <f>CH69*'Value Calculations'!$D$3</f>
        <v>3.6696188576343411</v>
      </c>
      <c r="X69">
        <f>CI69*'Value Calculations'!$D$4</f>
        <v>4.2329651525804488</v>
      </c>
      <c r="Y69">
        <f>CJ69*'Value Calculations'!$D$5</f>
        <v>5.8374383111642736</v>
      </c>
      <c r="Z69">
        <f>CK69*'Value Calculations'!$D$6</f>
        <v>-3.2516882299034342</v>
      </c>
      <c r="AA69">
        <f>CL69*'Value Calculations'!$D$7</f>
        <v>5.0973228691663826</v>
      </c>
      <c r="AB69">
        <f>CM69*'Value Calculations'!$D$8</f>
        <v>7.6923855091497577</v>
      </c>
      <c r="AC69">
        <f>CN69*'Value Calculations'!$D$9</f>
        <v>10.202153094338854</v>
      </c>
      <c r="AD69">
        <f>CO69*'Value Calculations'!$D$10</f>
        <v>3.2878482666858426</v>
      </c>
      <c r="AE69">
        <f>CP69*'Value Calculations'!$D$11</f>
        <v>0</v>
      </c>
      <c r="AF69">
        <f>CQ69*'Value Calculations'!$D$12</f>
        <v>0</v>
      </c>
      <c r="AG69">
        <f>CR69*'Value Calculations'!$D$13</f>
        <v>6.810091151264686</v>
      </c>
      <c r="AI69">
        <f>CU69*'Value Calculations'!$D$3</f>
        <v>1.2232062858781136</v>
      </c>
      <c r="AJ69">
        <f>CV69*'Value Calculations'!$D$4</f>
        <v>1.6280635202232496</v>
      </c>
      <c r="AK69">
        <f>CW69*'Value Calculations'!$D$5</f>
        <v>2.1227048404233724</v>
      </c>
      <c r="AL69">
        <f>CX69*'Value Calculations'!$D$6</f>
        <v>-1.0005194553549028</v>
      </c>
      <c r="AM69">
        <f>CY69*'Value Calculations'!$D$7</f>
        <v>2.8123160657469697</v>
      </c>
      <c r="AN69">
        <f>CZ69*'Value Calculations'!$D$8</f>
        <v>4.1697042946793079</v>
      </c>
      <c r="AO69">
        <f>DA69*'Value Calculations'!$D$9</f>
        <v>7.0533404109009368</v>
      </c>
      <c r="AP69">
        <f>DB69*'Value Calculations'!$D$10</f>
        <v>1.0959494222286141</v>
      </c>
      <c r="AQ69">
        <f>DC69*'Value Calculations'!$D$11</f>
        <v>0</v>
      </c>
      <c r="AR69">
        <f>DD69*'Value Calculations'!$D$12</f>
        <v>1.6277654791788281</v>
      </c>
      <c r="AS69">
        <f>DE69*'Value Calculations'!$D$13</f>
        <v>3.3018623763707566</v>
      </c>
      <c r="AU69">
        <f>DH69*'Value Calculations'!$D$3</f>
        <v>3.2618834290083032</v>
      </c>
      <c r="AV69">
        <f>DI69*'Value Calculations'!$D$4</f>
        <v>4.8841905606697491</v>
      </c>
      <c r="AW69">
        <f>DJ69*'Value Calculations'!$D$5</f>
        <v>6.1027764162171954</v>
      </c>
      <c r="AX69">
        <f>DK69*'Value Calculations'!$D$6</f>
        <v>0.62532465959681427</v>
      </c>
      <c r="AY69">
        <f>DL69*'Value Calculations'!$D$7</f>
        <v>2.9002009428015625</v>
      </c>
      <c r="AZ69">
        <f>DM69*'Value Calculations'!$D$8</f>
        <v>5.6075333618101038</v>
      </c>
      <c r="BA69">
        <f>DN69*'Value Calculations'!$D$9</f>
        <v>8.816675513626171</v>
      </c>
      <c r="BB69">
        <f>DO69*'Value Calculations'!$D$10</f>
        <v>2.5572153185334328</v>
      </c>
      <c r="BC69">
        <f>DP69*'Value Calculations'!$D$11</f>
        <v>0</v>
      </c>
      <c r="BD69">
        <f>DQ69*'Value Calculations'!$D$12</f>
        <v>0.81388273958941404</v>
      </c>
      <c r="BE69">
        <f>DR69*'Value Calculations'!$D$13</f>
        <v>5.7782591586488241</v>
      </c>
      <c r="BG69">
        <f>DU69*'Value Calculations'!$D$3</f>
        <v>4.0773542862603787</v>
      </c>
      <c r="BH69">
        <f>DV69*'Value Calculations'!$D$4</f>
        <v>8.7915430092055473</v>
      </c>
      <c r="BI69">
        <f>DW69*'Value Calculations'!$D$5</f>
        <v>9.8175098869580975</v>
      </c>
      <c r="BJ69">
        <f>DX69*'Value Calculations'!$D$6</f>
        <v>0</v>
      </c>
      <c r="BK69">
        <f>DY69*'Value Calculations'!$D$7</f>
        <v>3.5153950821837121</v>
      </c>
      <c r="BL69">
        <f>DZ69*'Value Calculations'!$D$8</f>
        <v>7.6923855091497577</v>
      </c>
      <c r="BM69">
        <f>EA69*'Value Calculations'!$D$9</f>
        <v>12.343345719076639</v>
      </c>
      <c r="BN69">
        <f>EB69*'Value Calculations'!$D$10</f>
        <v>5.1144306370668655</v>
      </c>
      <c r="BO69">
        <f>EC69*'Value Calculations'!$D$11</f>
        <v>0</v>
      </c>
      <c r="BP69">
        <f>ED69*'Value Calculations'!$D$12</f>
        <v>4.0694136979470699</v>
      </c>
      <c r="BQ69">
        <f>EE69*'Value Calculations'!$D$13</f>
        <v>8.3922335399423389</v>
      </c>
      <c r="BS69">
        <f>VLOOKUP($B69,'Raw Stats'!$CM$3:$DC$528,3,FALSE)</f>
        <v>71</v>
      </c>
      <c r="BT69">
        <f>VLOOKUP($B69,'Raw Stats'!$CM$3:$DC$528,4,FALSE)</f>
        <v>7</v>
      </c>
      <c r="BU69">
        <f>VLOOKUP($B69,'Raw Stats'!$CM$3:$DC$528,5,FALSE)</f>
        <v>21</v>
      </c>
      <c r="BV69">
        <f>VLOOKUP($B69,'Raw Stats'!$CM$3:$DC$528,6,FALSE)</f>
        <v>28</v>
      </c>
      <c r="BW69">
        <f>VLOOKUP($B69,'Raw Stats'!$CM$3:$DC$528,7,FALSE)</f>
        <v>-6</v>
      </c>
      <c r="BX69">
        <f>VLOOKUP($B69,'Raw Stats'!$CM$3:$DC$528,8,FALSE)</f>
        <v>77</v>
      </c>
      <c r="BY69">
        <f>VLOOKUP($B69,'Raw Stats'!$CM$3:$DC$528,9,FALSE)</f>
        <v>65</v>
      </c>
      <c r="BZ69">
        <f>VLOOKUP($B69,'Raw Stats'!$CM$3:$DC$528,10,FALSE)</f>
        <v>132</v>
      </c>
      <c r="CA69">
        <f>VLOOKUP($B69,'Raw Stats'!$CM$3:$DC$528,11,FALSE)+VLOOKUP($B69,'Raw Stats'!$CM$3:$DC$528,12,FALSE)</f>
        <v>6</v>
      </c>
      <c r="CB69">
        <f>VLOOKUP($B69,'Raw Stats'!$CM$3:$DC$528,13,FALSE)+VLOOKUP($B69,'Raw Stats'!$CM$3:$DC$528,14,FALSE)</f>
        <v>2</v>
      </c>
      <c r="CC69">
        <f>VLOOKUP($B69,'Raw Stats'!$CM$3:$DC$528,15,FALSE)</f>
        <v>0</v>
      </c>
      <c r="CD69">
        <f>VLOOKUP($B69,'Raw Stats'!$CM$3:$DC$528,16,FALSE)</f>
        <v>124</v>
      </c>
      <c r="CF69" s="29">
        <f t="shared" si="20"/>
        <v>-0.9</v>
      </c>
      <c r="CG69">
        <f>VLOOKUP($B69,'Raw Stats'!$BU$3:$CJ$528,3,FALSE)</f>
        <v>62</v>
      </c>
      <c r="CH69">
        <f>VLOOKUP($B69,'Raw Stats'!$BU$3:$CJ$528,4,FALSE)</f>
        <v>9</v>
      </c>
      <c r="CI69">
        <f>VLOOKUP($B69,'Raw Stats'!$BU$3:$CJ$5288,5,FALSE)</f>
        <v>13</v>
      </c>
      <c r="CJ69">
        <f>VLOOKUP($B69,'Raw Stats'!$BU$3:$CJ$528,6,FALSE)</f>
        <v>22</v>
      </c>
      <c r="CK69">
        <f>VLOOKUP($B69,'Raw Stats'!$BU$3:$CJ$528,7,FALSE)</f>
        <v>-26</v>
      </c>
      <c r="CL69">
        <f>VLOOKUP($B69,'Raw Stats'!$BU$3:$CJ$528,8,FALSE)</f>
        <v>58</v>
      </c>
      <c r="CM69">
        <f>VLOOKUP($B69,'Raw Stats'!$BU$3:$CJ$528,9,FALSE)</f>
        <v>107</v>
      </c>
      <c r="CN69">
        <f>VLOOKUP($B69,'Raw Stats'!$BU$3:$CJ$528,10,FALSE)</f>
        <v>81</v>
      </c>
      <c r="CO69">
        <f>VLOOKUP($B69,'Raw Stats'!$BU$3:$CJ$528,11,FALSE)+VLOOKUP($B69,'Raw Stats'!$BU$3:$CJ$528,12,FALSE)</f>
        <v>9</v>
      </c>
      <c r="CP69">
        <f>VLOOKUP($B69,'Raw Stats'!$BU$3:$CJ$528,13,FALSE)+VLOOKUP($B69,'Raw Stats'!$BU$3:$CJ$528,14,FALSE)</f>
        <v>0</v>
      </c>
      <c r="CQ69">
        <f>VLOOKUP($B69,'Raw Stats'!$BU$3:$CJ$528,15,FALSE)</f>
        <v>0</v>
      </c>
      <c r="CR69">
        <f>VLOOKUP($B69,'Raw Stats'!$BU$3:$CJ$528,16,FALSE)</f>
        <v>99</v>
      </c>
      <c r="CT69">
        <f>VLOOKUP($B69,'Raw Stats'!$BC$3:$BR$528,3,FALSE)</f>
        <v>39</v>
      </c>
      <c r="CU69">
        <f>VLOOKUP($B69,'Raw Stats'!$BC$3:$BR$528,4,FALSE)</f>
        <v>3</v>
      </c>
      <c r="CV69">
        <f>VLOOKUP($B69,'Raw Stats'!$BC$3:$BR$5288,5,FALSE)</f>
        <v>5</v>
      </c>
      <c r="CW69">
        <f>VLOOKUP($B69,'Raw Stats'!$BC$3:$BR$52888,6,FALSE)</f>
        <v>8</v>
      </c>
      <c r="CX69">
        <f>VLOOKUP($B69,'Raw Stats'!$BC$3:$BR$5288,7,FALSE)</f>
        <v>-8</v>
      </c>
      <c r="CY69">
        <f>VLOOKUP($B69,'Raw Stats'!$BC$3:$BR$5288,8,FALSE)</f>
        <v>32</v>
      </c>
      <c r="CZ69">
        <f>VLOOKUP($B69,'Raw Stats'!$BC$3:$BR$5288,9,FALSE)</f>
        <v>58</v>
      </c>
      <c r="DA69">
        <f>VLOOKUP($B69,'Raw Stats'!$BC$3:$BR$5288,10,FALSE)</f>
        <v>56</v>
      </c>
      <c r="DB69">
        <f>VLOOKUP($B69,'Raw Stats'!$BC$3:$BR$5288,11,FALSE)+VLOOKUP($B69,'Raw Stats'!$BC$3:$BR$5288,12,FALSE)</f>
        <v>3</v>
      </c>
      <c r="DC69">
        <f>VLOOKUP($B69,'Raw Stats'!$BC$3:$BR$5288,13,FALSE)+VLOOKUP($B69,'Raw Stats'!$BC$3:$BR$5288,14,FALSE)</f>
        <v>0</v>
      </c>
      <c r="DD69">
        <f>VLOOKUP($B69,'Raw Stats'!$BC$3:$BR$5288,15,FALSE)</f>
        <v>2</v>
      </c>
      <c r="DE69">
        <f>VLOOKUP($B69,'Raw Stats'!$BC$3:$BR$5288,16,FALSE)</f>
        <v>48</v>
      </c>
      <c r="DG69">
        <f>VLOOKUP($B69,'Raw Stats'!$AK$3:$AZ$528,3,FALSE)</f>
        <v>55</v>
      </c>
      <c r="DH69">
        <f>VLOOKUP($B69,'Raw Stats'!$AK$3:$AZ$528,4,FALSE)</f>
        <v>8</v>
      </c>
      <c r="DI69">
        <f>VLOOKUP($B69,'Raw Stats'!$AK$3:$AZ$528,5,FALSE)</f>
        <v>15</v>
      </c>
      <c r="DJ69">
        <f>VLOOKUP($B69,'Raw Stats'!$AK$3:$AZ$528,6,FALSE)</f>
        <v>23</v>
      </c>
      <c r="DK69">
        <f>VLOOKUP($B69,'Raw Stats'!$AK$3:$AZ$528,7,FALSE)</f>
        <v>5</v>
      </c>
      <c r="DL69">
        <f>VLOOKUP($B69,'Raw Stats'!$AK$3:$AZ$528,8,FALSE)</f>
        <v>33</v>
      </c>
      <c r="DM69">
        <f>VLOOKUP($B69,'Raw Stats'!$AK$3:$AZ$528,9,FALSE)</f>
        <v>78</v>
      </c>
      <c r="DN69">
        <f>VLOOKUP($B69,'Raw Stats'!$AK$3:$AZ$528,10,FALSE)</f>
        <v>70</v>
      </c>
      <c r="DO69">
        <f>VLOOKUP($B69,'Raw Stats'!$AK$3:$AZ$528,11,FALSE)+VLOOKUP($B69,'Raw Stats'!$AK$3:$AZ$528,12,FALSE)</f>
        <v>7</v>
      </c>
      <c r="DP69">
        <f>VLOOKUP($B69,'Raw Stats'!$AK$3:$AZ$528,13,FALSE)+VLOOKUP($B69,'Raw Stats'!$AK$3:$AZ$528,14,FALSE)</f>
        <v>0</v>
      </c>
      <c r="DQ69">
        <f>VLOOKUP($B69,'Raw Stats'!$AK$3:$AZ$528,15,FALSE)</f>
        <v>1</v>
      </c>
      <c r="DR69">
        <f>VLOOKUP($B69,'Raw Stats'!$AK$3:$AZ$528,16,FALSE)</f>
        <v>84</v>
      </c>
      <c r="DT69">
        <f>VLOOKUP($B69,'Raw Stats'!$S$3:$AH$528,3,FALSE)</f>
        <v>80</v>
      </c>
      <c r="DU69">
        <f>VLOOKUP($B69,'Raw Stats'!$S$3:$AH$528,4,FALSE)</f>
        <v>10</v>
      </c>
      <c r="DV69">
        <f>VLOOKUP($B69,'Raw Stats'!$S$3:$AH$528,5,FALSE)</f>
        <v>27</v>
      </c>
      <c r="DW69">
        <f>VLOOKUP($B69,'Raw Stats'!$S$3:$AH$528,6,FALSE)</f>
        <v>37</v>
      </c>
      <c r="DX69">
        <f>VLOOKUP($B69,'Raw Stats'!$S$3:$AH$528,7,FALSE)</f>
        <v>0</v>
      </c>
      <c r="DY69">
        <f>VLOOKUP($B69,'Raw Stats'!$S$3:$AH$528,8,FALSE)</f>
        <v>40</v>
      </c>
      <c r="DZ69">
        <f>VLOOKUP($B69,'Raw Stats'!$S$3:$AH$528,9,FALSE)</f>
        <v>107</v>
      </c>
      <c r="EA69">
        <f>VLOOKUP($B69,'Raw Stats'!$S$3:$AH$528,10,FALSE)</f>
        <v>98</v>
      </c>
      <c r="EB69">
        <f>VLOOKUP($B69,'Raw Stats'!$S$3:$AH$528,11,FALSE)+VLOOKUP($B69,'Raw Stats'!$S$3:$AH$528,12,FALSE)</f>
        <v>14</v>
      </c>
      <c r="EC69">
        <f>VLOOKUP($B69,'Raw Stats'!$S$3:$AH$528,13,FALSE)+VLOOKUP($B69,'Raw Stats'!$S$3:$AH$528,14,FALSE)</f>
        <v>0</v>
      </c>
      <c r="ED69">
        <f>VLOOKUP($B69,'Raw Stats'!$S$3:$AH$528,15,FALSE)</f>
        <v>5</v>
      </c>
      <c r="EE69">
        <f>VLOOKUP($B69,'Raw Stats'!$S$3:$AH$528,16,FALSE)</f>
        <v>122</v>
      </c>
    </row>
    <row r="70" spans="1:135" x14ac:dyDescent="0.2">
      <c r="A70">
        <v>1</v>
      </c>
      <c r="B70" t="s">
        <v>746</v>
      </c>
      <c r="C70">
        <f t="shared" si="13"/>
        <v>0.65532000861702</v>
      </c>
      <c r="D70">
        <f t="shared" si="14"/>
        <v>0.75458276236370192</v>
      </c>
      <c r="E70" t="e">
        <f t="shared" si="15"/>
        <v>#N/A</v>
      </c>
      <c r="F70" t="e">
        <f t="shared" si="16"/>
        <v>#N/A</v>
      </c>
      <c r="G70" t="e">
        <f t="shared" si="17"/>
        <v>#N/A</v>
      </c>
      <c r="I70" s="29">
        <f t="shared" si="18"/>
        <v>-90</v>
      </c>
      <c r="J70" s="29">
        <f t="shared" si="19"/>
        <v>-90</v>
      </c>
      <c r="K70">
        <f>BT70*'Value Calculations'!$D$3</f>
        <v>2.4464125717562273</v>
      </c>
      <c r="L70">
        <f>BU70*'Value Calculations'!$D$4</f>
        <v>4.2329651525804488</v>
      </c>
      <c r="M70">
        <f>BV70*'Value Calculations'!$D$5</f>
        <v>5.0414239960055092</v>
      </c>
      <c r="N70">
        <f>BW70*'Value Calculations'!$D$6</f>
        <v>-0.25012986383872571</v>
      </c>
      <c r="O70">
        <f>BX70*'Value Calculations'!$D$7</f>
        <v>3.6911648362928977</v>
      </c>
      <c r="P70">
        <f>BY70*'Value Calculations'!$D$8</f>
        <v>5.8950991752362629</v>
      </c>
      <c r="Q70">
        <f>BZ70*'Value Calculations'!$D$9</f>
        <v>6.2976253668758364</v>
      </c>
      <c r="R70">
        <f>CA70*'Value Calculations'!$D$10</f>
        <v>3.2878482666858426</v>
      </c>
      <c r="S70">
        <f>CB70*'Value Calculations'!$D$11</f>
        <v>0</v>
      </c>
      <c r="T70">
        <f>CC70*'Value Calculations'!$D$12</f>
        <v>1.6277654791788281</v>
      </c>
      <c r="U70">
        <f>CD70*'Value Calculations'!$D$13</f>
        <v>7.7043455448650988</v>
      </c>
      <c r="W70">
        <f>CH70*'Value Calculations'!$D$3</f>
        <v>2.8541480003822652</v>
      </c>
      <c r="X70">
        <f>CI70*'Value Calculations'!$D$4</f>
        <v>7.1634794889822988</v>
      </c>
      <c r="Y70">
        <f>CJ70*'Value Calculations'!$D$5</f>
        <v>7.6948050465347251</v>
      </c>
      <c r="Z70">
        <f>CK70*'Value Calculations'!$D$6</f>
        <v>-0.37519479575808856</v>
      </c>
      <c r="AA70">
        <f>CL70*'Value Calculations'!$D$7</f>
        <v>1.9334672952010417</v>
      </c>
      <c r="AB70">
        <f>CM70*'Value Calculations'!$D$8</f>
        <v>7.1172538822974394</v>
      </c>
      <c r="AC70">
        <f>CN70*'Value Calculations'!$D$9</f>
        <v>2.5190501467503346</v>
      </c>
      <c r="AD70">
        <f>CO70*'Value Calculations'!$D$10</f>
        <v>6.2103800592954803</v>
      </c>
      <c r="AE70">
        <f>CP70*'Value Calculations'!$D$11</f>
        <v>0</v>
      </c>
      <c r="AF70">
        <f>CQ70*'Value Calculations'!$D$12</f>
        <v>1.6277654791788281</v>
      </c>
      <c r="AG70">
        <f>CR70*'Value Calculations'!$D$13</f>
        <v>8.529811138957788</v>
      </c>
      <c r="AI70" t="e">
        <f>CU70*'Value Calculations'!$D$3</f>
        <v>#N/A</v>
      </c>
      <c r="AJ70">
        <f>CV70*'Value Calculations'!$D$4</f>
        <v>0</v>
      </c>
      <c r="AK70">
        <f>CW70*'Value Calculations'!$D$5</f>
        <v>0</v>
      </c>
      <c r="AL70">
        <f>CX70*'Value Calculations'!$D$6</f>
        <v>-0.12506493191936285</v>
      </c>
      <c r="AM70">
        <f>CY70*'Value Calculations'!$D$7</f>
        <v>0</v>
      </c>
      <c r="AN70">
        <f>CZ70*'Value Calculations'!$D$8</f>
        <v>7.1891453356539792E-2</v>
      </c>
      <c r="AO70">
        <f>DA70*'Value Calculations'!$D$9</f>
        <v>0</v>
      </c>
      <c r="AP70">
        <f>DB70*'Value Calculations'!$D$10</f>
        <v>0</v>
      </c>
      <c r="AQ70">
        <f>DC70*'Value Calculations'!$D$11</f>
        <v>0</v>
      </c>
      <c r="AR70">
        <f>DD70*'Value Calculations'!$D$12</f>
        <v>0</v>
      </c>
      <c r="AS70">
        <f>DE70*'Value Calculations'!$D$13</f>
        <v>6.8788799507724097E-2</v>
      </c>
      <c r="AU70" t="e">
        <f>DH70*'Value Calculations'!$D$3</f>
        <v>#N/A</v>
      </c>
      <c r="AV70" t="e">
        <f>DI70*'Value Calculations'!$D$4</f>
        <v>#N/A</v>
      </c>
      <c r="AW70" t="e">
        <f>DJ70*'Value Calculations'!$D$5</f>
        <v>#N/A</v>
      </c>
      <c r="AX70" t="e">
        <f>DK70*'Value Calculations'!$D$6</f>
        <v>#N/A</v>
      </c>
      <c r="AY70" t="e">
        <f>DL70*'Value Calculations'!$D$7</f>
        <v>#N/A</v>
      </c>
      <c r="AZ70" t="e">
        <f>DM70*'Value Calculations'!$D$8</f>
        <v>#N/A</v>
      </c>
      <c r="BA70" t="e">
        <f>DN70*'Value Calculations'!$D$9</f>
        <v>#N/A</v>
      </c>
      <c r="BB70" t="e">
        <f>DO70*'Value Calculations'!$D$10</f>
        <v>#N/A</v>
      </c>
      <c r="BC70" t="e">
        <f>DP70*'Value Calculations'!$D$11</f>
        <v>#N/A</v>
      </c>
      <c r="BD70" t="e">
        <f>DQ70*'Value Calculations'!$D$12</f>
        <v>#N/A</v>
      </c>
      <c r="BE70" t="e">
        <f>DR70*'Value Calculations'!$D$13</f>
        <v>#N/A</v>
      </c>
      <c r="BG70" t="e">
        <f>DU70*'Value Calculations'!$D$3</f>
        <v>#N/A</v>
      </c>
      <c r="BH70" t="e">
        <f>DV70*'Value Calculations'!$D$4</f>
        <v>#N/A</v>
      </c>
      <c r="BI70" t="e">
        <f>DW70*'Value Calculations'!$D$5</f>
        <v>#N/A</v>
      </c>
      <c r="BJ70" t="e">
        <f>DX70*'Value Calculations'!$D$6</f>
        <v>#N/A</v>
      </c>
      <c r="BK70" t="e">
        <f>DY70*'Value Calculations'!$D$7</f>
        <v>#N/A</v>
      </c>
      <c r="BL70" t="e">
        <f>DZ70*'Value Calculations'!$D$8</f>
        <v>#N/A</v>
      </c>
      <c r="BM70" t="e">
        <f>EA70*'Value Calculations'!$D$9</f>
        <v>#N/A</v>
      </c>
      <c r="BN70" t="e">
        <f>EB70*'Value Calculations'!$D$10</f>
        <v>#N/A</v>
      </c>
      <c r="BO70" t="e">
        <f>EC70*'Value Calculations'!$D$11</f>
        <v>#N/A</v>
      </c>
      <c r="BP70" t="e">
        <f>ED70*'Value Calculations'!$D$12</f>
        <v>#N/A</v>
      </c>
      <c r="BQ70" t="e">
        <f>EE70*'Value Calculations'!$D$13</f>
        <v>#N/A</v>
      </c>
      <c r="BS70">
        <f>VLOOKUP($B70,'Raw Stats'!$CM$3:$DC$528,3,FALSE)</f>
        <v>61</v>
      </c>
      <c r="BT70">
        <f>VLOOKUP($B70,'Raw Stats'!$CM$3:$DC$528,4,FALSE)</f>
        <v>6</v>
      </c>
      <c r="BU70">
        <f>VLOOKUP($B70,'Raw Stats'!$CM$3:$DC$528,5,FALSE)</f>
        <v>13</v>
      </c>
      <c r="BV70">
        <f>VLOOKUP($B70,'Raw Stats'!$CM$3:$DC$528,6,FALSE)</f>
        <v>19</v>
      </c>
      <c r="BW70">
        <f>VLOOKUP($B70,'Raw Stats'!$CM$3:$DC$528,7,FALSE)</f>
        <v>-2</v>
      </c>
      <c r="BX70">
        <f>VLOOKUP($B70,'Raw Stats'!$CM$3:$DC$528,8,FALSE)</f>
        <v>42</v>
      </c>
      <c r="BY70">
        <f>VLOOKUP($B70,'Raw Stats'!$CM$3:$DC$528,9,FALSE)</f>
        <v>82</v>
      </c>
      <c r="BZ70">
        <f>VLOOKUP($B70,'Raw Stats'!$CM$3:$DC$528,10,FALSE)</f>
        <v>50</v>
      </c>
      <c r="CA70">
        <f>VLOOKUP($B70,'Raw Stats'!$CM$3:$DC$528,11,FALSE)+VLOOKUP($B70,'Raw Stats'!$CM$3:$DC$528,12,FALSE)</f>
        <v>9</v>
      </c>
      <c r="CB70">
        <f>VLOOKUP($B70,'Raw Stats'!$CM$3:$DC$528,13,FALSE)+VLOOKUP($B70,'Raw Stats'!$CM$3:$DC$528,14,FALSE)</f>
        <v>0</v>
      </c>
      <c r="CC70">
        <f>VLOOKUP($B70,'Raw Stats'!$CM$3:$DC$528,15,FALSE)</f>
        <v>2</v>
      </c>
      <c r="CD70">
        <f>VLOOKUP($B70,'Raw Stats'!$CM$3:$DC$528,16,FALSE)</f>
        <v>112</v>
      </c>
      <c r="CF70" s="29">
        <f t="shared" si="20"/>
        <v>-0.9</v>
      </c>
      <c r="CG70">
        <f>VLOOKUP($B70,'Raw Stats'!$BU$3:$CJ$528,3,FALSE)</f>
        <v>60</v>
      </c>
      <c r="CH70">
        <f>VLOOKUP($B70,'Raw Stats'!$BU$3:$CJ$528,4,FALSE)</f>
        <v>7</v>
      </c>
      <c r="CI70">
        <f>VLOOKUP($B70,'Raw Stats'!$BU$3:$CJ$5288,5,FALSE)</f>
        <v>22</v>
      </c>
      <c r="CJ70">
        <f>VLOOKUP($B70,'Raw Stats'!$BU$3:$CJ$528,6,FALSE)</f>
        <v>29</v>
      </c>
      <c r="CK70">
        <f>VLOOKUP($B70,'Raw Stats'!$BU$3:$CJ$528,7,FALSE)</f>
        <v>-3</v>
      </c>
      <c r="CL70">
        <f>VLOOKUP($B70,'Raw Stats'!$BU$3:$CJ$528,8,FALSE)</f>
        <v>22</v>
      </c>
      <c r="CM70">
        <f>VLOOKUP($B70,'Raw Stats'!$BU$3:$CJ$528,9,FALSE)</f>
        <v>99</v>
      </c>
      <c r="CN70">
        <f>VLOOKUP($B70,'Raw Stats'!$BU$3:$CJ$528,10,FALSE)</f>
        <v>20</v>
      </c>
      <c r="CO70">
        <f>VLOOKUP($B70,'Raw Stats'!$BU$3:$CJ$528,11,FALSE)+VLOOKUP($B70,'Raw Stats'!$BU$3:$CJ$528,12,FALSE)</f>
        <v>17</v>
      </c>
      <c r="CP70">
        <f>VLOOKUP($B70,'Raw Stats'!$BU$3:$CJ$528,13,FALSE)+VLOOKUP($B70,'Raw Stats'!$BU$3:$CJ$528,14,FALSE)</f>
        <v>0</v>
      </c>
      <c r="CQ70">
        <f>VLOOKUP($B70,'Raw Stats'!$BU$3:$CJ$528,15,FALSE)</f>
        <v>2</v>
      </c>
      <c r="CR70">
        <f>VLOOKUP($B70,'Raw Stats'!$BU$3:$CJ$528,16,FALSE)</f>
        <v>124</v>
      </c>
      <c r="CT70" t="e">
        <f>VLOOKUP($B70,'Raw Stats'!$BC$3:$BR$528,3,FALSE)</f>
        <v>#N/A</v>
      </c>
      <c r="CU70" t="e">
        <f>VLOOKUP($B70,'Raw Stats'!$BC$3:$BR$528,4,FALSE)</f>
        <v>#N/A</v>
      </c>
      <c r="CV70">
        <f>VLOOKUP($B70,'Raw Stats'!$BC$3:$BR$5288,5,FALSE)</f>
        <v>0</v>
      </c>
      <c r="CW70">
        <f>VLOOKUP($B70,'Raw Stats'!$BC$3:$BR$52888,6,FALSE)</f>
        <v>0</v>
      </c>
      <c r="CX70">
        <f>VLOOKUP($B70,'Raw Stats'!$BC$3:$BR$5288,7,FALSE)</f>
        <v>-1</v>
      </c>
      <c r="CY70">
        <f>VLOOKUP($B70,'Raw Stats'!$BC$3:$BR$5288,8,FALSE)</f>
        <v>0</v>
      </c>
      <c r="CZ70">
        <f>VLOOKUP($B70,'Raw Stats'!$BC$3:$BR$5288,9,FALSE)</f>
        <v>1</v>
      </c>
      <c r="DA70">
        <f>VLOOKUP($B70,'Raw Stats'!$BC$3:$BR$5288,10,FALSE)</f>
        <v>0</v>
      </c>
      <c r="DB70">
        <f>VLOOKUP($B70,'Raw Stats'!$BC$3:$BR$5288,11,FALSE)+VLOOKUP($B70,'Raw Stats'!$BC$3:$BR$5288,12,FALSE)</f>
        <v>0</v>
      </c>
      <c r="DC70">
        <f>VLOOKUP($B70,'Raw Stats'!$BC$3:$BR$5288,13,FALSE)+VLOOKUP($B70,'Raw Stats'!$BC$3:$BR$5288,14,FALSE)</f>
        <v>0</v>
      </c>
      <c r="DD70">
        <f>VLOOKUP($B70,'Raw Stats'!$BC$3:$BR$5288,15,FALSE)</f>
        <v>0</v>
      </c>
      <c r="DE70">
        <f>VLOOKUP($B70,'Raw Stats'!$BC$3:$BR$5288,16,FALSE)</f>
        <v>1</v>
      </c>
      <c r="DG70" t="e">
        <f>VLOOKUP($B70,'Raw Stats'!$AK$3:$AZ$528,3,FALSE)</f>
        <v>#N/A</v>
      </c>
      <c r="DH70" t="e">
        <f>VLOOKUP($B70,'Raw Stats'!$AK$3:$AZ$528,4,FALSE)</f>
        <v>#N/A</v>
      </c>
      <c r="DI70" t="e">
        <f>VLOOKUP($B70,'Raw Stats'!$AK$3:$AZ$528,5,FALSE)</f>
        <v>#N/A</v>
      </c>
      <c r="DJ70" t="e">
        <f>VLOOKUP($B70,'Raw Stats'!$AK$3:$AZ$528,6,FALSE)</f>
        <v>#N/A</v>
      </c>
      <c r="DK70" t="e">
        <f>VLOOKUP($B70,'Raw Stats'!$AK$3:$AZ$528,7,FALSE)</f>
        <v>#N/A</v>
      </c>
      <c r="DL70" t="e">
        <f>VLOOKUP($B70,'Raw Stats'!$AK$3:$AZ$528,8,FALSE)</f>
        <v>#N/A</v>
      </c>
      <c r="DM70" t="e">
        <f>VLOOKUP($B70,'Raw Stats'!$AK$3:$AZ$528,9,FALSE)</f>
        <v>#N/A</v>
      </c>
      <c r="DN70" t="e">
        <f>VLOOKUP($B70,'Raw Stats'!$AK$3:$AZ$528,10,FALSE)</f>
        <v>#N/A</v>
      </c>
      <c r="DO70" t="e">
        <f>VLOOKUP($B70,'Raw Stats'!$AK$3:$AZ$528,11,FALSE)+VLOOKUP($B70,'Raw Stats'!$AK$3:$AZ$528,12,FALSE)</f>
        <v>#N/A</v>
      </c>
      <c r="DP70" t="e">
        <f>VLOOKUP($B70,'Raw Stats'!$AK$3:$AZ$528,13,FALSE)+VLOOKUP($B70,'Raw Stats'!$AK$3:$AZ$528,14,FALSE)</f>
        <v>#N/A</v>
      </c>
      <c r="DQ70" t="e">
        <f>VLOOKUP($B70,'Raw Stats'!$AK$3:$AZ$528,15,FALSE)</f>
        <v>#N/A</v>
      </c>
      <c r="DR70" t="e">
        <f>VLOOKUP($B70,'Raw Stats'!$AK$3:$AZ$528,16,FALSE)</f>
        <v>#N/A</v>
      </c>
      <c r="DT70" t="e">
        <f>VLOOKUP($B70,'Raw Stats'!$S$3:$AH$528,3,FALSE)</f>
        <v>#N/A</v>
      </c>
      <c r="DU70" t="e">
        <f>VLOOKUP($B70,'Raw Stats'!$S$3:$AH$528,4,FALSE)</f>
        <v>#N/A</v>
      </c>
      <c r="DV70" t="e">
        <f>VLOOKUP($B70,'Raw Stats'!$S$3:$AH$528,5,FALSE)</f>
        <v>#N/A</v>
      </c>
      <c r="DW70" t="e">
        <f>VLOOKUP($B70,'Raw Stats'!$S$3:$AH$528,6,FALSE)</f>
        <v>#N/A</v>
      </c>
      <c r="DX70" t="e">
        <f>VLOOKUP($B70,'Raw Stats'!$S$3:$AH$528,7,FALSE)</f>
        <v>#N/A</v>
      </c>
      <c r="DY70" t="e">
        <f>VLOOKUP($B70,'Raw Stats'!$S$3:$AH$528,8,FALSE)</f>
        <v>#N/A</v>
      </c>
      <c r="DZ70" t="e">
        <f>VLOOKUP($B70,'Raw Stats'!$S$3:$AH$528,9,FALSE)</f>
        <v>#N/A</v>
      </c>
      <c r="EA70" t="e">
        <f>VLOOKUP($B70,'Raw Stats'!$S$3:$AH$528,10,FALSE)</f>
        <v>#N/A</v>
      </c>
      <c r="EB70" t="e">
        <f>VLOOKUP($B70,'Raw Stats'!$S$3:$AH$528,11,FALSE)+VLOOKUP($B70,'Raw Stats'!$S$3:$AH$528,12,FALSE)</f>
        <v>#N/A</v>
      </c>
      <c r="EC70" t="e">
        <f>VLOOKUP($B70,'Raw Stats'!$S$3:$AH$528,13,FALSE)+VLOOKUP($B70,'Raw Stats'!$S$3:$AH$528,14,FALSE)</f>
        <v>#N/A</v>
      </c>
      <c r="ED70" t="e">
        <f>VLOOKUP($B70,'Raw Stats'!$S$3:$AH$528,15,FALSE)</f>
        <v>#N/A</v>
      </c>
      <c r="EE70" t="e">
        <f>VLOOKUP($B70,'Raw Stats'!$S$3:$AH$528,16,FALSE)</f>
        <v>#N/A</v>
      </c>
    </row>
    <row r="71" spans="1:135" x14ac:dyDescent="0.2">
      <c r="A71">
        <v>1</v>
      </c>
      <c r="B71" t="s">
        <v>747</v>
      </c>
      <c r="C71">
        <f t="shared" si="13"/>
        <v>0.56572990752542973</v>
      </c>
      <c r="D71">
        <f t="shared" si="14"/>
        <v>0.59397010738667055</v>
      </c>
      <c r="E71">
        <f t="shared" si="15"/>
        <v>0.48784401640140851</v>
      </c>
      <c r="F71">
        <f t="shared" si="16"/>
        <v>0.61373913463014895</v>
      </c>
      <c r="G71">
        <f t="shared" si="17"/>
        <v>0.71480268014159343</v>
      </c>
      <c r="I71" s="29">
        <f t="shared" si="18"/>
        <v>-90</v>
      </c>
      <c r="J71" s="29">
        <f t="shared" si="19"/>
        <v>-90</v>
      </c>
      <c r="K71">
        <f>BT71*'Value Calculations'!$D$3</f>
        <v>1.6309417145041516</v>
      </c>
      <c r="L71">
        <f>BU71*'Value Calculations'!$D$4</f>
        <v>2.6049016323571994</v>
      </c>
      <c r="M71">
        <f>BV71*'Value Calculations'!$D$5</f>
        <v>3.1840572606350586</v>
      </c>
      <c r="N71">
        <f>BW71*'Value Calculations'!$D$6</f>
        <v>1.2506493191936285</v>
      </c>
      <c r="O71">
        <f>BX71*'Value Calculations'!$D$7</f>
        <v>2.6365463116377841</v>
      </c>
      <c r="P71">
        <f>BY71*'Value Calculations'!$D$8</f>
        <v>3.9540299346096885</v>
      </c>
      <c r="Q71">
        <f>BZ71*'Value Calculations'!$D$9</f>
        <v>20.656211203352743</v>
      </c>
      <c r="R71">
        <f>CA71*'Value Calculations'!$D$10</f>
        <v>0</v>
      </c>
      <c r="S71">
        <f>CB71*'Value Calculations'!$D$11</f>
        <v>0</v>
      </c>
      <c r="T71">
        <f>CC71*'Value Calculations'!$D$12</f>
        <v>0</v>
      </c>
      <c r="U71">
        <f>CD71*'Value Calculations'!$D$13</f>
        <v>4.8152159655406868</v>
      </c>
      <c r="W71">
        <f>CH71*'Value Calculations'!$D$3</f>
        <v>1.2232062858781136</v>
      </c>
      <c r="X71">
        <f>CI71*'Value Calculations'!$D$4</f>
        <v>8.1403176011162479</v>
      </c>
      <c r="Y71">
        <f>CJ71*'Value Calculations'!$D$5</f>
        <v>7.4294669414818033</v>
      </c>
      <c r="Z71">
        <f>CK71*'Value Calculations'!$D$6</f>
        <v>-0.62532465959681427</v>
      </c>
      <c r="AA71">
        <f>CL71*'Value Calculations'!$D$7</f>
        <v>1.5819277869826704</v>
      </c>
      <c r="AB71">
        <f>CM71*'Value Calculations'!$D$8</f>
        <v>4.2415957480358477</v>
      </c>
      <c r="AC71">
        <f>CN71*'Value Calculations'!$D$9</f>
        <v>11.96548819706409</v>
      </c>
      <c r="AD71">
        <f>CO71*'Value Calculations'!$D$10</f>
        <v>2.1918988444572283</v>
      </c>
      <c r="AE71">
        <f>CP71*'Value Calculations'!$D$11</f>
        <v>0</v>
      </c>
      <c r="AF71">
        <f>CQ71*'Value Calculations'!$D$12</f>
        <v>0.81388273958941404</v>
      </c>
      <c r="AG71">
        <f>CR71*'Value Calculations'!$D$13</f>
        <v>6.3973583542183405</v>
      </c>
      <c r="AI71">
        <f>CU71*'Value Calculations'!$D$3</f>
        <v>1.2232062858781136</v>
      </c>
      <c r="AJ71">
        <f>CV71*'Value Calculations'!$D$4</f>
        <v>3.2561270404464993</v>
      </c>
      <c r="AK71">
        <f>CW71*'Value Calculations'!$D$5</f>
        <v>3.4493953656879803</v>
      </c>
      <c r="AL71">
        <f>CX71*'Value Calculations'!$D$6</f>
        <v>-1.3757142511129914</v>
      </c>
      <c r="AM71">
        <f>CY71*'Value Calculations'!$D$7</f>
        <v>1.5819277869826704</v>
      </c>
      <c r="AN71">
        <f>CZ71*'Value Calculations'!$D$8</f>
        <v>1.725394880556955</v>
      </c>
      <c r="AO71">
        <f>DA71*'Value Calculations'!$D$9</f>
        <v>7.1792929182384535</v>
      </c>
      <c r="AP71">
        <f>DB71*'Value Calculations'!$D$10</f>
        <v>1.4612658963048188</v>
      </c>
      <c r="AQ71">
        <f>DC71*'Value Calculations'!$D$11</f>
        <v>0</v>
      </c>
      <c r="AR71">
        <f>DD71*'Value Calculations'!$D$12</f>
        <v>0</v>
      </c>
      <c r="AS71">
        <f>DE71*'Value Calculations'!$D$13</f>
        <v>2.4763967822780675</v>
      </c>
      <c r="AU71">
        <f>DH71*'Value Calculations'!$D$3</f>
        <v>1.2232062858781136</v>
      </c>
      <c r="AV71">
        <f>DI71*'Value Calculations'!$D$4</f>
        <v>6.1866413768483488</v>
      </c>
      <c r="AW71">
        <f>DJ71*'Value Calculations'!$D$5</f>
        <v>5.8374383111642736</v>
      </c>
      <c r="AX71">
        <f>DK71*'Value Calculations'!$D$6</f>
        <v>-1.0005194553549028</v>
      </c>
      <c r="AY71">
        <f>DL71*'Value Calculations'!$D$7</f>
        <v>1.7576975410918561</v>
      </c>
      <c r="AZ71">
        <f>DM71*'Value Calculations'!$D$8</f>
        <v>4.6729444681750865</v>
      </c>
      <c r="BA71">
        <f>DN71*'Value Calculations'!$D$9</f>
        <v>14.484538343814425</v>
      </c>
      <c r="BB71">
        <f>DO71*'Value Calculations'!$D$10</f>
        <v>2.1918988444572283</v>
      </c>
      <c r="BC71">
        <f>DP71*'Value Calculations'!$D$11</f>
        <v>0</v>
      </c>
      <c r="BD71">
        <f>DQ71*'Value Calculations'!$D$12</f>
        <v>0.81388273958941404</v>
      </c>
      <c r="BE71">
        <f>DR71*'Value Calculations'!$D$13</f>
        <v>4.952793564556135</v>
      </c>
      <c r="BG71">
        <f>DU71*'Value Calculations'!$D$3</f>
        <v>2.4464125717562273</v>
      </c>
      <c r="BH71">
        <f>DV71*'Value Calculations'!$D$4</f>
        <v>6.5122540808929985</v>
      </c>
      <c r="BI71">
        <f>DW71*'Value Calculations'!$D$5</f>
        <v>6.8987907313759607</v>
      </c>
      <c r="BJ71">
        <f>DX71*'Value Calculations'!$D$6</f>
        <v>-1.75090904687108</v>
      </c>
      <c r="BK71">
        <f>DY71*'Value Calculations'!$D$7</f>
        <v>2.8123160657469697</v>
      </c>
      <c r="BL71">
        <f>DZ71*'Value Calculations'!$D$8</f>
        <v>4.9605102816012456</v>
      </c>
      <c r="BM71">
        <f>EA71*'Value Calculations'!$D$9</f>
        <v>21.663831262052877</v>
      </c>
      <c r="BN71">
        <f>EB71*'Value Calculations'!$D$10</f>
        <v>3.6531647407620471</v>
      </c>
      <c r="BO71">
        <f>EC71*'Value Calculations'!$D$11</f>
        <v>1.9814282960498748</v>
      </c>
      <c r="BP71">
        <f>ED71*'Value Calculations'!$D$12</f>
        <v>0</v>
      </c>
      <c r="BQ71">
        <f>EE71*'Value Calculations'!$D$13</f>
        <v>7.2916127478187542</v>
      </c>
      <c r="BS71">
        <f>VLOOKUP($B71,'Raw Stats'!$CM$3:$DC$528,3,FALSE)</f>
        <v>72</v>
      </c>
      <c r="BT71">
        <f>VLOOKUP($B71,'Raw Stats'!$CM$3:$DC$528,4,FALSE)</f>
        <v>4</v>
      </c>
      <c r="BU71">
        <f>VLOOKUP($B71,'Raw Stats'!$CM$3:$DC$528,5,FALSE)</f>
        <v>8</v>
      </c>
      <c r="BV71">
        <f>VLOOKUP($B71,'Raw Stats'!$CM$3:$DC$528,6,FALSE)</f>
        <v>12</v>
      </c>
      <c r="BW71">
        <f>VLOOKUP($B71,'Raw Stats'!$CM$3:$DC$528,7,FALSE)</f>
        <v>10</v>
      </c>
      <c r="BX71">
        <f>VLOOKUP($B71,'Raw Stats'!$CM$3:$DC$528,8,FALSE)</f>
        <v>30</v>
      </c>
      <c r="BY71">
        <f>VLOOKUP($B71,'Raw Stats'!$CM$3:$DC$528,9,FALSE)</f>
        <v>55</v>
      </c>
      <c r="BZ71">
        <f>VLOOKUP($B71,'Raw Stats'!$CM$3:$DC$528,10,FALSE)</f>
        <v>164</v>
      </c>
      <c r="CA71">
        <f>VLOOKUP($B71,'Raw Stats'!$CM$3:$DC$528,11,FALSE)+VLOOKUP($B71,'Raw Stats'!$CM$3:$DC$528,12,FALSE)</f>
        <v>0</v>
      </c>
      <c r="CB71">
        <f>VLOOKUP($B71,'Raw Stats'!$CM$3:$DC$528,13,FALSE)+VLOOKUP($B71,'Raw Stats'!$CM$3:$DC$528,14,FALSE)</f>
        <v>0</v>
      </c>
      <c r="CC71">
        <f>VLOOKUP($B71,'Raw Stats'!$CM$3:$DC$528,15,FALSE)</f>
        <v>0</v>
      </c>
      <c r="CD71">
        <f>VLOOKUP($B71,'Raw Stats'!$CM$3:$DC$528,16,FALSE)</f>
        <v>70</v>
      </c>
      <c r="CF71" s="29">
        <f t="shared" si="20"/>
        <v>-0.9</v>
      </c>
      <c r="CG71">
        <f>VLOOKUP($B71,'Raw Stats'!$BU$3:$CJ$528,3,FALSE)</f>
        <v>73</v>
      </c>
      <c r="CH71">
        <f>VLOOKUP($B71,'Raw Stats'!$BU$3:$CJ$528,4,FALSE)</f>
        <v>3</v>
      </c>
      <c r="CI71">
        <f>VLOOKUP($B71,'Raw Stats'!$BU$3:$CJ$5288,5,FALSE)</f>
        <v>25</v>
      </c>
      <c r="CJ71">
        <f>VLOOKUP($B71,'Raw Stats'!$BU$3:$CJ$528,6,FALSE)</f>
        <v>28</v>
      </c>
      <c r="CK71">
        <f>VLOOKUP($B71,'Raw Stats'!$BU$3:$CJ$528,7,FALSE)</f>
        <v>-5</v>
      </c>
      <c r="CL71">
        <f>VLOOKUP($B71,'Raw Stats'!$BU$3:$CJ$528,8,FALSE)</f>
        <v>18</v>
      </c>
      <c r="CM71">
        <f>VLOOKUP($B71,'Raw Stats'!$BU$3:$CJ$528,9,FALSE)</f>
        <v>59</v>
      </c>
      <c r="CN71">
        <f>VLOOKUP($B71,'Raw Stats'!$BU$3:$CJ$528,10,FALSE)</f>
        <v>95</v>
      </c>
      <c r="CO71">
        <f>VLOOKUP($B71,'Raw Stats'!$BU$3:$CJ$528,11,FALSE)+VLOOKUP($B71,'Raw Stats'!$BU$3:$CJ$528,12,FALSE)</f>
        <v>6</v>
      </c>
      <c r="CP71">
        <f>VLOOKUP($B71,'Raw Stats'!$BU$3:$CJ$528,13,FALSE)+VLOOKUP($B71,'Raw Stats'!$BU$3:$CJ$528,14,FALSE)</f>
        <v>0</v>
      </c>
      <c r="CQ71">
        <f>VLOOKUP($B71,'Raw Stats'!$BU$3:$CJ$528,15,FALSE)</f>
        <v>1</v>
      </c>
      <c r="CR71">
        <f>VLOOKUP($B71,'Raw Stats'!$BU$3:$CJ$528,16,FALSE)</f>
        <v>93</v>
      </c>
      <c r="CT71">
        <f>VLOOKUP($B71,'Raw Stats'!$BC$3:$BR$528,3,FALSE)</f>
        <v>43</v>
      </c>
      <c r="CU71">
        <f>VLOOKUP($B71,'Raw Stats'!$BC$3:$BR$528,4,FALSE)</f>
        <v>3</v>
      </c>
      <c r="CV71">
        <f>VLOOKUP($B71,'Raw Stats'!$BC$3:$BR$5288,5,FALSE)</f>
        <v>10</v>
      </c>
      <c r="CW71">
        <f>VLOOKUP($B71,'Raw Stats'!$BC$3:$BR$52888,6,FALSE)</f>
        <v>13</v>
      </c>
      <c r="CX71">
        <f>VLOOKUP($B71,'Raw Stats'!$BC$3:$BR$5288,7,FALSE)</f>
        <v>-11</v>
      </c>
      <c r="CY71">
        <f>VLOOKUP($B71,'Raw Stats'!$BC$3:$BR$5288,8,FALSE)</f>
        <v>18</v>
      </c>
      <c r="CZ71">
        <f>VLOOKUP($B71,'Raw Stats'!$BC$3:$BR$5288,9,FALSE)</f>
        <v>24</v>
      </c>
      <c r="DA71">
        <f>VLOOKUP($B71,'Raw Stats'!$BC$3:$BR$5288,10,FALSE)</f>
        <v>57</v>
      </c>
      <c r="DB71">
        <f>VLOOKUP($B71,'Raw Stats'!$BC$3:$BR$5288,11,FALSE)+VLOOKUP($B71,'Raw Stats'!$BC$3:$BR$5288,12,FALSE)</f>
        <v>4</v>
      </c>
      <c r="DC71">
        <f>VLOOKUP($B71,'Raw Stats'!$BC$3:$BR$5288,13,FALSE)+VLOOKUP($B71,'Raw Stats'!$BC$3:$BR$5288,14,FALSE)</f>
        <v>0</v>
      </c>
      <c r="DD71">
        <f>VLOOKUP($B71,'Raw Stats'!$BC$3:$BR$5288,15,FALSE)</f>
        <v>0</v>
      </c>
      <c r="DE71">
        <f>VLOOKUP($B71,'Raw Stats'!$BC$3:$BR$5288,16,FALSE)</f>
        <v>36</v>
      </c>
      <c r="DG71">
        <f>VLOOKUP($B71,'Raw Stats'!$AK$3:$AZ$528,3,FALSE)</f>
        <v>67</v>
      </c>
      <c r="DH71">
        <f>VLOOKUP($B71,'Raw Stats'!$AK$3:$AZ$528,4,FALSE)</f>
        <v>3</v>
      </c>
      <c r="DI71">
        <f>VLOOKUP($B71,'Raw Stats'!$AK$3:$AZ$528,5,FALSE)</f>
        <v>19</v>
      </c>
      <c r="DJ71">
        <f>VLOOKUP($B71,'Raw Stats'!$AK$3:$AZ$528,6,FALSE)</f>
        <v>22</v>
      </c>
      <c r="DK71">
        <f>VLOOKUP($B71,'Raw Stats'!$AK$3:$AZ$528,7,FALSE)</f>
        <v>-8</v>
      </c>
      <c r="DL71">
        <f>VLOOKUP($B71,'Raw Stats'!$AK$3:$AZ$528,8,FALSE)</f>
        <v>20</v>
      </c>
      <c r="DM71">
        <f>VLOOKUP($B71,'Raw Stats'!$AK$3:$AZ$528,9,FALSE)</f>
        <v>65</v>
      </c>
      <c r="DN71">
        <f>VLOOKUP($B71,'Raw Stats'!$AK$3:$AZ$528,10,FALSE)</f>
        <v>115</v>
      </c>
      <c r="DO71">
        <f>VLOOKUP($B71,'Raw Stats'!$AK$3:$AZ$528,11,FALSE)+VLOOKUP($B71,'Raw Stats'!$AK$3:$AZ$528,12,FALSE)</f>
        <v>6</v>
      </c>
      <c r="DP71">
        <f>VLOOKUP($B71,'Raw Stats'!$AK$3:$AZ$528,13,FALSE)+VLOOKUP($B71,'Raw Stats'!$AK$3:$AZ$528,14,FALSE)</f>
        <v>0</v>
      </c>
      <c r="DQ71">
        <f>VLOOKUP($B71,'Raw Stats'!$AK$3:$AZ$528,15,FALSE)</f>
        <v>1</v>
      </c>
      <c r="DR71">
        <f>VLOOKUP($B71,'Raw Stats'!$AK$3:$AZ$528,16,FALSE)</f>
        <v>72</v>
      </c>
      <c r="DT71">
        <f>VLOOKUP($B71,'Raw Stats'!$S$3:$AH$528,3,FALSE)</f>
        <v>79</v>
      </c>
      <c r="DU71">
        <f>VLOOKUP($B71,'Raw Stats'!$S$3:$AH$528,4,FALSE)</f>
        <v>6</v>
      </c>
      <c r="DV71">
        <f>VLOOKUP($B71,'Raw Stats'!$S$3:$AH$528,5,FALSE)</f>
        <v>20</v>
      </c>
      <c r="DW71">
        <f>VLOOKUP($B71,'Raw Stats'!$S$3:$AH$528,6,FALSE)</f>
        <v>26</v>
      </c>
      <c r="DX71">
        <f>VLOOKUP($B71,'Raw Stats'!$S$3:$AH$528,7,FALSE)</f>
        <v>-14</v>
      </c>
      <c r="DY71">
        <f>VLOOKUP($B71,'Raw Stats'!$S$3:$AH$528,8,FALSE)</f>
        <v>32</v>
      </c>
      <c r="DZ71">
        <f>VLOOKUP($B71,'Raw Stats'!$S$3:$AH$528,9,FALSE)</f>
        <v>69</v>
      </c>
      <c r="EA71">
        <f>VLOOKUP($B71,'Raw Stats'!$S$3:$AH$528,10,FALSE)</f>
        <v>172</v>
      </c>
      <c r="EB71">
        <f>VLOOKUP($B71,'Raw Stats'!$S$3:$AH$528,11,FALSE)+VLOOKUP($B71,'Raw Stats'!$S$3:$AH$528,12,FALSE)</f>
        <v>10</v>
      </c>
      <c r="EC71">
        <f>VLOOKUP($B71,'Raw Stats'!$S$3:$AH$528,13,FALSE)+VLOOKUP($B71,'Raw Stats'!$S$3:$AH$528,14,FALSE)</f>
        <v>2</v>
      </c>
      <c r="ED71">
        <f>VLOOKUP($B71,'Raw Stats'!$S$3:$AH$528,15,FALSE)</f>
        <v>0</v>
      </c>
      <c r="EE71">
        <f>VLOOKUP($B71,'Raw Stats'!$S$3:$AH$528,16,FALSE)</f>
        <v>106</v>
      </c>
    </row>
    <row r="72" spans="1:135" x14ac:dyDescent="0.2">
      <c r="A72">
        <v>1</v>
      </c>
      <c r="B72" t="s">
        <v>748</v>
      </c>
      <c r="C72">
        <f t="shared" si="13"/>
        <v>0.66297091698795863</v>
      </c>
      <c r="D72">
        <f t="shared" si="14"/>
        <v>0.65019030488237983</v>
      </c>
      <c r="E72">
        <f t="shared" si="15"/>
        <v>0.75285423959725339</v>
      </c>
      <c r="F72">
        <f t="shared" si="16"/>
        <v>0.7971672874294603</v>
      </c>
      <c r="G72">
        <f t="shared" si="17"/>
        <v>0.75378397835704591</v>
      </c>
      <c r="I72" s="29">
        <f t="shared" si="18"/>
        <v>-90</v>
      </c>
      <c r="J72" s="29">
        <f t="shared" si="19"/>
        <v>-90</v>
      </c>
      <c r="K72">
        <f>BT72*'Value Calculations'!$D$3</f>
        <v>0.4077354286260379</v>
      </c>
      <c r="L72">
        <f>BU72*'Value Calculations'!$D$4</f>
        <v>7.1634794889822988</v>
      </c>
      <c r="M72">
        <f>BV72*'Value Calculations'!$D$5</f>
        <v>6.1027764162171954</v>
      </c>
      <c r="N72">
        <f>BW72*'Value Calculations'!$D$6</f>
        <v>0</v>
      </c>
      <c r="O72">
        <f>BX72*'Value Calculations'!$D$7</f>
        <v>3.8669345904020833</v>
      </c>
      <c r="P72">
        <f>BY72*'Value Calculations'!$D$8</f>
        <v>5.8950991752362629</v>
      </c>
      <c r="Q72">
        <f>BZ72*'Value Calculations'!$D$9</f>
        <v>8.9426280209636886</v>
      </c>
      <c r="R72">
        <f>CA72*'Value Calculations'!$D$10</f>
        <v>1.0959494222286141</v>
      </c>
      <c r="S72">
        <f>CB72*'Value Calculations'!$D$11</f>
        <v>0</v>
      </c>
      <c r="T72">
        <f>CC72*'Value Calculations'!$D$12</f>
        <v>0</v>
      </c>
      <c r="U72">
        <f>CD72*'Value Calculations'!$D$13</f>
        <v>5.6406815596333759</v>
      </c>
      <c r="W72">
        <f>CH72*'Value Calculations'!$D$3</f>
        <v>2.0386771431301893</v>
      </c>
      <c r="X72">
        <f>CI72*'Value Calculations'!$D$4</f>
        <v>5.5354159687590485</v>
      </c>
      <c r="Y72">
        <f>CJ72*'Value Calculations'!$D$5</f>
        <v>5.8374383111642736</v>
      </c>
      <c r="Z72">
        <f>CK72*'Value Calculations'!$D$6</f>
        <v>1.6258441149517171</v>
      </c>
      <c r="AA72">
        <f>CL72*'Value Calculations'!$D$7</f>
        <v>2.2850068034194129</v>
      </c>
      <c r="AB72">
        <f>CM72*'Value Calculations'!$D$8</f>
        <v>6.2545564420189619</v>
      </c>
      <c r="AC72">
        <f>CN72*'Value Calculations'!$D$9</f>
        <v>16.373825953877173</v>
      </c>
      <c r="AD72">
        <f>CO72*'Value Calculations'!$D$10</f>
        <v>1.0959494222286141</v>
      </c>
      <c r="AE72">
        <f>CP72*'Value Calculations'!$D$11</f>
        <v>0</v>
      </c>
      <c r="AF72">
        <f>CQ72*'Value Calculations'!$D$12</f>
        <v>0</v>
      </c>
      <c r="AG72">
        <f>CR72*'Value Calculations'!$D$13</f>
        <v>10.318319926158615</v>
      </c>
      <c r="AI72">
        <f>CU72*'Value Calculations'!$D$3</f>
        <v>1.6309417145041516</v>
      </c>
      <c r="AJ72">
        <f>CV72*'Value Calculations'!$D$4</f>
        <v>6.5122540808929985</v>
      </c>
      <c r="AK72">
        <f>CW72*'Value Calculations'!$D$5</f>
        <v>6.3681145212701171</v>
      </c>
      <c r="AL72">
        <f>CX72*'Value Calculations'!$D$6</f>
        <v>1.1255843872742657</v>
      </c>
      <c r="AM72">
        <f>CY72*'Value Calculations'!$D$7</f>
        <v>1.0546185246551136</v>
      </c>
      <c r="AN72">
        <f>CZ72*'Value Calculations'!$D$8</f>
        <v>3.3788983077573702</v>
      </c>
      <c r="AO72">
        <f>DA72*'Value Calculations'!$D$9</f>
        <v>7.9350079622635539</v>
      </c>
      <c r="AP72">
        <f>DB72*'Value Calculations'!$D$10</f>
        <v>2.1918988444572283</v>
      </c>
      <c r="AQ72">
        <f>DC72*'Value Calculations'!$D$11</f>
        <v>0.9907141480249374</v>
      </c>
      <c r="AR72">
        <f>DD72*'Value Calculations'!$D$12</f>
        <v>0</v>
      </c>
      <c r="AS72">
        <f>DE72*'Value Calculations'!$D$13</f>
        <v>4.1961167699711694</v>
      </c>
      <c r="AU72">
        <f>DH72*'Value Calculations'!$D$3</f>
        <v>1.6309417145041516</v>
      </c>
      <c r="AV72">
        <f>DI72*'Value Calculations'!$D$4</f>
        <v>10.745219233473447</v>
      </c>
      <c r="AW72">
        <f>DJ72*'Value Calculations'!$D$5</f>
        <v>9.8175098869580975</v>
      </c>
      <c r="AX72">
        <f>DK72*'Value Calculations'!$D$6</f>
        <v>3.626883025661523</v>
      </c>
      <c r="AY72">
        <f>DL72*'Value Calculations'!$D$7</f>
        <v>4.0427043445112689</v>
      </c>
      <c r="AZ72">
        <f>DM72*'Value Calculations'!$D$8</f>
        <v>7.4048196957235985</v>
      </c>
      <c r="BA72">
        <f>DN72*'Value Calculations'!$D$9</f>
        <v>12.469298226414157</v>
      </c>
      <c r="BB72">
        <f>DO72*'Value Calculations'!$D$10</f>
        <v>4.0184812148382516</v>
      </c>
      <c r="BC72">
        <f>DP72*'Value Calculations'!$D$11</f>
        <v>1.9814282960498748</v>
      </c>
      <c r="BD72">
        <f>DQ72*'Value Calculations'!$D$12</f>
        <v>0</v>
      </c>
      <c r="BE72">
        <f>DR72*'Value Calculations'!$D$13</f>
        <v>9.6304319310813735</v>
      </c>
      <c r="BG72">
        <f>DU72*'Value Calculations'!$D$3</f>
        <v>2.4464125717562273</v>
      </c>
      <c r="BH72">
        <f>DV72*'Value Calculations'!$D$4</f>
        <v>5.5354159687590485</v>
      </c>
      <c r="BI72">
        <f>DW72*'Value Calculations'!$D$5</f>
        <v>6.1027764162171954</v>
      </c>
      <c r="BJ72">
        <f>DX72*'Value Calculations'!$D$6</f>
        <v>3.626883025661523</v>
      </c>
      <c r="BK72">
        <f>DY72*'Value Calculations'!$D$7</f>
        <v>2.9880858198561553</v>
      </c>
      <c r="BL72">
        <f>DZ72*'Value Calculations'!$D$8</f>
        <v>5.4637504550970242</v>
      </c>
      <c r="BM72">
        <f>EA72*'Value Calculations'!$D$9</f>
        <v>11.209773153038988</v>
      </c>
      <c r="BN72">
        <f>EB72*'Value Calculations'!$D$10</f>
        <v>2.5572153185334328</v>
      </c>
      <c r="BO72">
        <f>EC72*'Value Calculations'!$D$11</f>
        <v>0</v>
      </c>
      <c r="BP72">
        <f>ED72*'Value Calculations'!$D$12</f>
        <v>0.81388273958941404</v>
      </c>
      <c r="BQ72">
        <f>EE72*'Value Calculations'!$D$13</f>
        <v>7.4979791463419261</v>
      </c>
      <c r="BS72">
        <f>VLOOKUP($B72,'Raw Stats'!$CM$3:$DC$528,3,FALSE)</f>
        <v>59</v>
      </c>
      <c r="BT72">
        <f>VLOOKUP($B72,'Raw Stats'!$CM$3:$DC$528,4,FALSE)</f>
        <v>1</v>
      </c>
      <c r="BU72">
        <f>VLOOKUP($B72,'Raw Stats'!$CM$3:$DC$528,5,FALSE)</f>
        <v>22</v>
      </c>
      <c r="BV72">
        <f>VLOOKUP($B72,'Raw Stats'!$CM$3:$DC$528,6,FALSE)</f>
        <v>23</v>
      </c>
      <c r="BW72">
        <f>VLOOKUP($B72,'Raw Stats'!$CM$3:$DC$528,7,FALSE)</f>
        <v>0</v>
      </c>
      <c r="BX72">
        <f>VLOOKUP($B72,'Raw Stats'!$CM$3:$DC$528,8,FALSE)</f>
        <v>44</v>
      </c>
      <c r="BY72">
        <f>VLOOKUP($B72,'Raw Stats'!$CM$3:$DC$528,9,FALSE)</f>
        <v>82</v>
      </c>
      <c r="BZ72">
        <f>VLOOKUP($B72,'Raw Stats'!$CM$3:$DC$528,10,FALSE)</f>
        <v>71</v>
      </c>
      <c r="CA72">
        <f>VLOOKUP($B72,'Raw Stats'!$CM$3:$DC$528,11,FALSE)+VLOOKUP($B72,'Raw Stats'!$CM$3:$DC$528,12,FALSE)</f>
        <v>3</v>
      </c>
      <c r="CB72">
        <f>VLOOKUP($B72,'Raw Stats'!$CM$3:$DC$528,13,FALSE)+VLOOKUP($B72,'Raw Stats'!$CM$3:$DC$528,14,FALSE)</f>
        <v>0</v>
      </c>
      <c r="CC72">
        <f>VLOOKUP($B72,'Raw Stats'!$CM$3:$DC$528,15,FALSE)</f>
        <v>0</v>
      </c>
      <c r="CD72">
        <f>VLOOKUP($B72,'Raw Stats'!$CM$3:$DC$528,16,FALSE)</f>
        <v>82</v>
      </c>
      <c r="CF72" s="29">
        <f t="shared" si="20"/>
        <v>-0.9</v>
      </c>
      <c r="CG72">
        <f>VLOOKUP($B72,'Raw Stats'!$BU$3:$CJ$528,3,FALSE)</f>
        <v>79</v>
      </c>
      <c r="CH72">
        <f>VLOOKUP($B72,'Raw Stats'!$BU$3:$CJ$528,4,FALSE)</f>
        <v>5</v>
      </c>
      <c r="CI72">
        <f>VLOOKUP($B72,'Raw Stats'!$BU$3:$CJ$5288,5,FALSE)</f>
        <v>17</v>
      </c>
      <c r="CJ72">
        <f>VLOOKUP($B72,'Raw Stats'!$BU$3:$CJ$528,6,FALSE)</f>
        <v>22</v>
      </c>
      <c r="CK72">
        <f>VLOOKUP($B72,'Raw Stats'!$BU$3:$CJ$528,7,FALSE)</f>
        <v>13</v>
      </c>
      <c r="CL72">
        <f>VLOOKUP($B72,'Raw Stats'!$BU$3:$CJ$528,8,FALSE)</f>
        <v>26</v>
      </c>
      <c r="CM72">
        <f>VLOOKUP($B72,'Raw Stats'!$BU$3:$CJ$528,9,FALSE)</f>
        <v>87</v>
      </c>
      <c r="CN72">
        <f>VLOOKUP($B72,'Raw Stats'!$BU$3:$CJ$528,10,FALSE)</f>
        <v>130</v>
      </c>
      <c r="CO72">
        <f>VLOOKUP($B72,'Raw Stats'!$BU$3:$CJ$528,11,FALSE)+VLOOKUP($B72,'Raw Stats'!$BU$3:$CJ$528,12,FALSE)</f>
        <v>3</v>
      </c>
      <c r="CP72">
        <f>VLOOKUP($B72,'Raw Stats'!$BU$3:$CJ$528,13,FALSE)+VLOOKUP($B72,'Raw Stats'!$BU$3:$CJ$528,14,FALSE)</f>
        <v>0</v>
      </c>
      <c r="CQ72">
        <f>VLOOKUP($B72,'Raw Stats'!$BU$3:$CJ$528,15,FALSE)</f>
        <v>0</v>
      </c>
      <c r="CR72">
        <f>VLOOKUP($B72,'Raw Stats'!$BU$3:$CJ$528,16,FALSE)</f>
        <v>150</v>
      </c>
      <c r="CT72">
        <f>VLOOKUP($B72,'Raw Stats'!$BC$3:$BR$528,3,FALSE)</f>
        <v>47</v>
      </c>
      <c r="CU72">
        <f>VLOOKUP($B72,'Raw Stats'!$BC$3:$BR$528,4,FALSE)</f>
        <v>4</v>
      </c>
      <c r="CV72">
        <f>VLOOKUP($B72,'Raw Stats'!$BC$3:$BR$5288,5,FALSE)</f>
        <v>20</v>
      </c>
      <c r="CW72">
        <f>VLOOKUP($B72,'Raw Stats'!$BC$3:$BR$52888,6,FALSE)</f>
        <v>24</v>
      </c>
      <c r="CX72">
        <f>VLOOKUP($B72,'Raw Stats'!$BC$3:$BR$5288,7,FALSE)</f>
        <v>9</v>
      </c>
      <c r="CY72">
        <f>VLOOKUP($B72,'Raw Stats'!$BC$3:$BR$5288,8,FALSE)</f>
        <v>12</v>
      </c>
      <c r="CZ72">
        <f>VLOOKUP($B72,'Raw Stats'!$BC$3:$BR$5288,9,FALSE)</f>
        <v>47</v>
      </c>
      <c r="DA72">
        <f>VLOOKUP($B72,'Raw Stats'!$BC$3:$BR$5288,10,FALSE)</f>
        <v>63</v>
      </c>
      <c r="DB72">
        <f>VLOOKUP($B72,'Raw Stats'!$BC$3:$BR$5288,11,FALSE)+VLOOKUP($B72,'Raw Stats'!$BC$3:$BR$5288,12,FALSE)</f>
        <v>6</v>
      </c>
      <c r="DC72">
        <f>VLOOKUP($B72,'Raw Stats'!$BC$3:$BR$5288,13,FALSE)+VLOOKUP($B72,'Raw Stats'!$BC$3:$BR$5288,14,FALSE)</f>
        <v>1</v>
      </c>
      <c r="DD72">
        <f>VLOOKUP($B72,'Raw Stats'!$BC$3:$BR$5288,15,FALSE)</f>
        <v>0</v>
      </c>
      <c r="DE72">
        <f>VLOOKUP($B72,'Raw Stats'!$BC$3:$BR$5288,16,FALSE)</f>
        <v>61</v>
      </c>
      <c r="DG72">
        <f>VLOOKUP($B72,'Raw Stats'!$AK$3:$AZ$528,3,FALSE)</f>
        <v>82</v>
      </c>
      <c r="DH72">
        <f>VLOOKUP($B72,'Raw Stats'!$AK$3:$AZ$528,4,FALSE)</f>
        <v>4</v>
      </c>
      <c r="DI72">
        <f>VLOOKUP($B72,'Raw Stats'!$AK$3:$AZ$528,5,FALSE)</f>
        <v>33</v>
      </c>
      <c r="DJ72">
        <f>VLOOKUP($B72,'Raw Stats'!$AK$3:$AZ$528,6,FALSE)</f>
        <v>37</v>
      </c>
      <c r="DK72">
        <f>VLOOKUP($B72,'Raw Stats'!$AK$3:$AZ$528,7,FALSE)</f>
        <v>29</v>
      </c>
      <c r="DL72">
        <f>VLOOKUP($B72,'Raw Stats'!$AK$3:$AZ$528,8,FALSE)</f>
        <v>46</v>
      </c>
      <c r="DM72">
        <f>VLOOKUP($B72,'Raw Stats'!$AK$3:$AZ$528,9,FALSE)</f>
        <v>103</v>
      </c>
      <c r="DN72">
        <f>VLOOKUP($B72,'Raw Stats'!$AK$3:$AZ$528,10,FALSE)</f>
        <v>99</v>
      </c>
      <c r="DO72">
        <f>VLOOKUP($B72,'Raw Stats'!$AK$3:$AZ$528,11,FALSE)+VLOOKUP($B72,'Raw Stats'!$AK$3:$AZ$528,12,FALSE)</f>
        <v>11</v>
      </c>
      <c r="DP72">
        <f>VLOOKUP($B72,'Raw Stats'!$AK$3:$AZ$528,13,FALSE)+VLOOKUP($B72,'Raw Stats'!$AK$3:$AZ$528,14,FALSE)</f>
        <v>2</v>
      </c>
      <c r="DQ72">
        <f>VLOOKUP($B72,'Raw Stats'!$AK$3:$AZ$528,15,FALSE)</f>
        <v>0</v>
      </c>
      <c r="DR72">
        <f>VLOOKUP($B72,'Raw Stats'!$AK$3:$AZ$528,16,FALSE)</f>
        <v>140</v>
      </c>
      <c r="DT72">
        <f>VLOOKUP($B72,'Raw Stats'!$S$3:$AH$528,3,FALSE)</f>
        <v>64</v>
      </c>
      <c r="DU72">
        <f>VLOOKUP($B72,'Raw Stats'!$S$3:$AH$528,4,FALSE)</f>
        <v>6</v>
      </c>
      <c r="DV72">
        <f>VLOOKUP($B72,'Raw Stats'!$S$3:$AH$528,5,FALSE)</f>
        <v>17</v>
      </c>
      <c r="DW72">
        <f>VLOOKUP($B72,'Raw Stats'!$S$3:$AH$528,6,FALSE)</f>
        <v>23</v>
      </c>
      <c r="DX72">
        <f>VLOOKUP($B72,'Raw Stats'!$S$3:$AH$528,7,FALSE)</f>
        <v>29</v>
      </c>
      <c r="DY72">
        <f>VLOOKUP($B72,'Raw Stats'!$S$3:$AH$528,8,FALSE)</f>
        <v>34</v>
      </c>
      <c r="DZ72">
        <f>VLOOKUP($B72,'Raw Stats'!$S$3:$AH$528,9,FALSE)</f>
        <v>76</v>
      </c>
      <c r="EA72">
        <f>VLOOKUP($B72,'Raw Stats'!$S$3:$AH$528,10,FALSE)</f>
        <v>89</v>
      </c>
      <c r="EB72">
        <f>VLOOKUP($B72,'Raw Stats'!$S$3:$AH$528,11,FALSE)+VLOOKUP($B72,'Raw Stats'!$S$3:$AH$528,12,FALSE)</f>
        <v>7</v>
      </c>
      <c r="EC72">
        <f>VLOOKUP($B72,'Raw Stats'!$S$3:$AH$528,13,FALSE)+VLOOKUP($B72,'Raw Stats'!$S$3:$AH$528,14,FALSE)</f>
        <v>0</v>
      </c>
      <c r="ED72">
        <f>VLOOKUP($B72,'Raw Stats'!$S$3:$AH$528,15,FALSE)</f>
        <v>1</v>
      </c>
      <c r="EE72">
        <f>VLOOKUP($B72,'Raw Stats'!$S$3:$AH$528,16,FALSE)</f>
        <v>109</v>
      </c>
    </row>
    <row r="73" spans="1:135" x14ac:dyDescent="0.2">
      <c r="A73">
        <v>1</v>
      </c>
      <c r="B73" t="s">
        <v>749</v>
      </c>
      <c r="C73">
        <f t="shared" si="13"/>
        <v>0.57806614503382636</v>
      </c>
      <c r="D73">
        <f t="shared" si="14"/>
        <v>0.48829066159577578</v>
      </c>
      <c r="E73">
        <f t="shared" si="15"/>
        <v>0.46526477301996882</v>
      </c>
      <c r="F73" t="e">
        <f t="shared" si="16"/>
        <v>#N/A</v>
      </c>
      <c r="G73" t="e">
        <f t="shared" si="17"/>
        <v>#N/A</v>
      </c>
      <c r="I73" s="29">
        <f t="shared" si="18"/>
        <v>-90</v>
      </c>
      <c r="J73" s="29">
        <f t="shared" si="19"/>
        <v>-90</v>
      </c>
      <c r="K73">
        <f>BT73*'Value Calculations'!$D$3</f>
        <v>1.2232062858781136</v>
      </c>
      <c r="L73">
        <f>BU73*'Value Calculations'!$D$4</f>
        <v>4.5585778566250994</v>
      </c>
      <c r="M73">
        <f>BV73*'Value Calculations'!$D$5</f>
        <v>4.5107477858996665</v>
      </c>
      <c r="N73">
        <f>BW73*'Value Calculations'!$D$6</f>
        <v>2.6263635703066202</v>
      </c>
      <c r="O73">
        <f>BX73*'Value Calculations'!$D$7</f>
        <v>0.70307901643674242</v>
      </c>
      <c r="P73">
        <f>BY73*'Value Calculations'!$D$8</f>
        <v>2.2286350540527335</v>
      </c>
      <c r="Q73">
        <f>BZ73*'Value Calculations'!$D$9</f>
        <v>16.121920939202141</v>
      </c>
      <c r="R73">
        <f>CA73*'Value Calculations'!$D$10</f>
        <v>0.73063294815240942</v>
      </c>
      <c r="S73">
        <f>CB73*'Value Calculations'!$D$11</f>
        <v>0.9907141480249374</v>
      </c>
      <c r="T73">
        <f>CC73*'Value Calculations'!$D$12</f>
        <v>0.81388273958941404</v>
      </c>
      <c r="U73">
        <f>CD73*'Value Calculations'!$D$13</f>
        <v>6.5349359532337896</v>
      </c>
      <c r="W73">
        <f>CH73*'Value Calculations'!$D$3</f>
        <v>3.2618834290083032</v>
      </c>
      <c r="X73">
        <f>CI73*'Value Calculations'!$D$4</f>
        <v>3.5817397444911494</v>
      </c>
      <c r="Y73">
        <f>CJ73*'Value Calculations'!$D$5</f>
        <v>5.0414239960055092</v>
      </c>
      <c r="Z73">
        <f>CK73*'Value Calculations'!$D$6</f>
        <v>0</v>
      </c>
      <c r="AA73">
        <f>CL73*'Value Calculations'!$D$7</f>
        <v>1.9334672952010417</v>
      </c>
      <c r="AB73">
        <f>CM73*'Value Calculations'!$D$8</f>
        <v>2.3724179607658131</v>
      </c>
      <c r="AC73">
        <f>CN73*'Value Calculations'!$D$9</f>
        <v>14.736443358489456</v>
      </c>
      <c r="AD73">
        <f>CO73*'Value Calculations'!$D$10</f>
        <v>2.5572153185334328</v>
      </c>
      <c r="AE73">
        <f>CP73*'Value Calculations'!$D$11</f>
        <v>0</v>
      </c>
      <c r="AF73">
        <f>CQ73*'Value Calculations'!$D$12</f>
        <v>0</v>
      </c>
      <c r="AG73">
        <f>CR73*'Value Calculations'!$D$13</f>
        <v>5.0903711635715831</v>
      </c>
      <c r="AI73">
        <f>CU73*'Value Calculations'!$D$3</f>
        <v>0.8154708572520758</v>
      </c>
      <c r="AJ73">
        <f>CV73*'Value Calculations'!$D$4</f>
        <v>2.9305143364018491</v>
      </c>
      <c r="AK73">
        <f>CW73*'Value Calculations'!$D$5</f>
        <v>2.9187191555821368</v>
      </c>
      <c r="AL73">
        <f>CX73*'Value Calculations'!$D$6</f>
        <v>0.37519479575808856</v>
      </c>
      <c r="AM73">
        <f>CY73*'Value Calculations'!$D$7</f>
        <v>0.87884877054592803</v>
      </c>
      <c r="AN73">
        <f>CZ73*'Value Calculations'!$D$8</f>
        <v>1.2221547070611765</v>
      </c>
      <c r="AO73">
        <f>DA73*'Value Calculations'!$D$9</f>
        <v>7.5571504402510037</v>
      </c>
      <c r="AP73">
        <f>DB73*'Value Calculations'!$D$10</f>
        <v>0.73063294815240942</v>
      </c>
      <c r="AQ73">
        <f>DC73*'Value Calculations'!$D$11</f>
        <v>0</v>
      </c>
      <c r="AR73">
        <f>DD73*'Value Calculations'!$D$12</f>
        <v>0</v>
      </c>
      <c r="AS73">
        <f>DE73*'Value Calculations'!$D$13</f>
        <v>3.5082287748939289</v>
      </c>
      <c r="AU73" t="e">
        <f>DH73*'Value Calculations'!$D$3</f>
        <v>#N/A</v>
      </c>
      <c r="AV73" t="e">
        <f>DI73*'Value Calculations'!$D$4</f>
        <v>#N/A</v>
      </c>
      <c r="AW73" t="e">
        <f>DJ73*'Value Calculations'!$D$5</f>
        <v>#N/A</v>
      </c>
      <c r="AX73" t="e">
        <f>DK73*'Value Calculations'!$D$6</f>
        <v>#N/A</v>
      </c>
      <c r="AY73" t="e">
        <f>DL73*'Value Calculations'!$D$7</f>
        <v>#N/A</v>
      </c>
      <c r="AZ73" t="e">
        <f>DM73*'Value Calculations'!$D$8</f>
        <v>#N/A</v>
      </c>
      <c r="BA73" t="e">
        <f>DN73*'Value Calculations'!$D$9</f>
        <v>#N/A</v>
      </c>
      <c r="BB73" t="e">
        <f>DO73*'Value Calculations'!$D$10</f>
        <v>#N/A</v>
      </c>
      <c r="BC73" t="e">
        <f>DP73*'Value Calculations'!$D$11</f>
        <v>#N/A</v>
      </c>
      <c r="BD73" t="e">
        <f>DQ73*'Value Calculations'!$D$12</f>
        <v>#N/A</v>
      </c>
      <c r="BE73" t="e">
        <f>DR73*'Value Calculations'!$D$13</f>
        <v>#N/A</v>
      </c>
      <c r="BG73" t="e">
        <f>DU73*'Value Calculations'!$D$3</f>
        <v>#N/A</v>
      </c>
      <c r="BH73" t="e">
        <f>DV73*'Value Calculations'!$D$4</f>
        <v>#N/A</v>
      </c>
      <c r="BI73" t="e">
        <f>DW73*'Value Calculations'!$D$5</f>
        <v>#N/A</v>
      </c>
      <c r="BJ73" t="e">
        <f>DX73*'Value Calculations'!$D$6</f>
        <v>#N/A</v>
      </c>
      <c r="BK73" t="e">
        <f>DY73*'Value Calculations'!$D$7</f>
        <v>#N/A</v>
      </c>
      <c r="BL73" t="e">
        <f>DZ73*'Value Calculations'!$D$8</f>
        <v>#N/A</v>
      </c>
      <c r="BM73" t="e">
        <f>EA73*'Value Calculations'!$D$9</f>
        <v>#N/A</v>
      </c>
      <c r="BN73" t="e">
        <f>EB73*'Value Calculations'!$D$10</f>
        <v>#N/A</v>
      </c>
      <c r="BO73" t="e">
        <f>EC73*'Value Calculations'!$D$11</f>
        <v>#N/A</v>
      </c>
      <c r="BP73" t="e">
        <f>ED73*'Value Calculations'!$D$12</f>
        <v>#N/A</v>
      </c>
      <c r="BQ73" t="e">
        <f>EE73*'Value Calculations'!$D$13</f>
        <v>#N/A</v>
      </c>
      <c r="BS73">
        <f>VLOOKUP($B73,'Raw Stats'!$CM$3:$DC$528,3,FALSE)</f>
        <v>71</v>
      </c>
      <c r="BT73">
        <f>VLOOKUP($B73,'Raw Stats'!$CM$3:$DC$528,4,FALSE)</f>
        <v>3</v>
      </c>
      <c r="BU73">
        <f>VLOOKUP($B73,'Raw Stats'!$CM$3:$DC$528,5,FALSE)</f>
        <v>14</v>
      </c>
      <c r="BV73">
        <f>VLOOKUP($B73,'Raw Stats'!$CM$3:$DC$528,6,FALSE)</f>
        <v>17</v>
      </c>
      <c r="BW73">
        <f>VLOOKUP($B73,'Raw Stats'!$CM$3:$DC$528,7,FALSE)</f>
        <v>21</v>
      </c>
      <c r="BX73">
        <f>VLOOKUP($B73,'Raw Stats'!$CM$3:$DC$528,8,FALSE)</f>
        <v>8</v>
      </c>
      <c r="BY73">
        <f>VLOOKUP($B73,'Raw Stats'!$CM$3:$DC$528,9,FALSE)</f>
        <v>31</v>
      </c>
      <c r="BZ73">
        <f>VLOOKUP($B73,'Raw Stats'!$CM$3:$DC$528,10,FALSE)</f>
        <v>128</v>
      </c>
      <c r="CA73">
        <f>VLOOKUP($B73,'Raw Stats'!$CM$3:$DC$528,11,FALSE)+VLOOKUP($B73,'Raw Stats'!$CM$3:$DC$528,12,FALSE)</f>
        <v>2</v>
      </c>
      <c r="CB73">
        <f>VLOOKUP($B73,'Raw Stats'!$CM$3:$DC$528,13,FALSE)+VLOOKUP($B73,'Raw Stats'!$CM$3:$DC$528,14,FALSE)</f>
        <v>1</v>
      </c>
      <c r="CC73">
        <f>VLOOKUP($B73,'Raw Stats'!$CM$3:$DC$528,15,FALSE)</f>
        <v>1</v>
      </c>
      <c r="CD73">
        <f>VLOOKUP($B73,'Raw Stats'!$CM$3:$DC$528,16,FALSE)</f>
        <v>95</v>
      </c>
      <c r="CF73" s="29">
        <f t="shared" si="20"/>
        <v>-0.9</v>
      </c>
      <c r="CG73">
        <f>VLOOKUP($B73,'Raw Stats'!$BU$3:$CJ$528,3,FALSE)</f>
        <v>79</v>
      </c>
      <c r="CH73">
        <f>VLOOKUP($B73,'Raw Stats'!$BU$3:$CJ$528,4,FALSE)</f>
        <v>8</v>
      </c>
      <c r="CI73">
        <f>VLOOKUP($B73,'Raw Stats'!$BU$3:$CJ$5288,5,FALSE)</f>
        <v>11</v>
      </c>
      <c r="CJ73">
        <f>VLOOKUP($B73,'Raw Stats'!$BU$3:$CJ$528,6,FALSE)</f>
        <v>19</v>
      </c>
      <c r="CK73">
        <f>VLOOKUP($B73,'Raw Stats'!$BU$3:$CJ$528,7,FALSE)</f>
        <v>0</v>
      </c>
      <c r="CL73">
        <f>VLOOKUP($B73,'Raw Stats'!$BU$3:$CJ$528,8,FALSE)</f>
        <v>22</v>
      </c>
      <c r="CM73">
        <f>VLOOKUP($B73,'Raw Stats'!$BU$3:$CJ$528,9,FALSE)</f>
        <v>33</v>
      </c>
      <c r="CN73">
        <f>VLOOKUP($B73,'Raw Stats'!$BU$3:$CJ$528,10,FALSE)</f>
        <v>117</v>
      </c>
      <c r="CO73">
        <f>VLOOKUP($B73,'Raw Stats'!$BU$3:$CJ$528,11,FALSE)+VLOOKUP($B73,'Raw Stats'!$BU$3:$CJ$528,12,FALSE)</f>
        <v>7</v>
      </c>
      <c r="CP73">
        <f>VLOOKUP($B73,'Raw Stats'!$BU$3:$CJ$528,13,FALSE)+VLOOKUP($B73,'Raw Stats'!$BU$3:$CJ$528,14,FALSE)</f>
        <v>0</v>
      </c>
      <c r="CQ73">
        <f>VLOOKUP($B73,'Raw Stats'!$BU$3:$CJ$528,15,FALSE)</f>
        <v>0</v>
      </c>
      <c r="CR73">
        <f>VLOOKUP($B73,'Raw Stats'!$BU$3:$CJ$528,16,FALSE)</f>
        <v>74</v>
      </c>
      <c r="CT73">
        <f>VLOOKUP($B73,'Raw Stats'!$BC$3:$BR$528,3,FALSE)</f>
        <v>45</v>
      </c>
      <c r="CU73">
        <f>VLOOKUP($B73,'Raw Stats'!$BC$3:$BR$528,4,FALSE)</f>
        <v>2</v>
      </c>
      <c r="CV73">
        <f>VLOOKUP($B73,'Raw Stats'!$BC$3:$BR$5288,5,FALSE)</f>
        <v>9</v>
      </c>
      <c r="CW73">
        <f>VLOOKUP($B73,'Raw Stats'!$BC$3:$BR$52888,6,FALSE)</f>
        <v>11</v>
      </c>
      <c r="CX73">
        <f>VLOOKUP($B73,'Raw Stats'!$BC$3:$BR$5288,7,FALSE)</f>
        <v>3</v>
      </c>
      <c r="CY73">
        <f>VLOOKUP($B73,'Raw Stats'!$BC$3:$BR$5288,8,FALSE)</f>
        <v>10</v>
      </c>
      <c r="CZ73">
        <f>VLOOKUP($B73,'Raw Stats'!$BC$3:$BR$5288,9,FALSE)</f>
        <v>17</v>
      </c>
      <c r="DA73">
        <f>VLOOKUP($B73,'Raw Stats'!$BC$3:$BR$5288,10,FALSE)</f>
        <v>60</v>
      </c>
      <c r="DB73">
        <f>VLOOKUP($B73,'Raw Stats'!$BC$3:$BR$5288,11,FALSE)+VLOOKUP($B73,'Raw Stats'!$BC$3:$BR$5288,12,FALSE)</f>
        <v>2</v>
      </c>
      <c r="DC73">
        <f>VLOOKUP($B73,'Raw Stats'!$BC$3:$BR$5288,13,FALSE)+VLOOKUP($B73,'Raw Stats'!$BC$3:$BR$5288,14,FALSE)</f>
        <v>0</v>
      </c>
      <c r="DD73">
        <f>VLOOKUP($B73,'Raw Stats'!$BC$3:$BR$5288,15,FALSE)</f>
        <v>0</v>
      </c>
      <c r="DE73">
        <f>VLOOKUP($B73,'Raw Stats'!$BC$3:$BR$5288,16,FALSE)</f>
        <v>51</v>
      </c>
      <c r="DG73" t="e">
        <f>VLOOKUP($B73,'Raw Stats'!$AK$3:$AZ$528,3,FALSE)</f>
        <v>#N/A</v>
      </c>
      <c r="DH73" t="e">
        <f>VLOOKUP($B73,'Raw Stats'!$AK$3:$AZ$528,4,FALSE)</f>
        <v>#N/A</v>
      </c>
      <c r="DI73" t="e">
        <f>VLOOKUP($B73,'Raw Stats'!$AK$3:$AZ$528,5,FALSE)</f>
        <v>#N/A</v>
      </c>
      <c r="DJ73" t="e">
        <f>VLOOKUP($B73,'Raw Stats'!$AK$3:$AZ$528,6,FALSE)</f>
        <v>#N/A</v>
      </c>
      <c r="DK73" t="e">
        <f>VLOOKUP($B73,'Raw Stats'!$AK$3:$AZ$528,7,FALSE)</f>
        <v>#N/A</v>
      </c>
      <c r="DL73" t="e">
        <f>VLOOKUP($B73,'Raw Stats'!$AK$3:$AZ$528,8,FALSE)</f>
        <v>#N/A</v>
      </c>
      <c r="DM73" t="e">
        <f>VLOOKUP($B73,'Raw Stats'!$AK$3:$AZ$528,9,FALSE)</f>
        <v>#N/A</v>
      </c>
      <c r="DN73" t="e">
        <f>VLOOKUP($B73,'Raw Stats'!$AK$3:$AZ$528,10,FALSE)</f>
        <v>#N/A</v>
      </c>
      <c r="DO73" t="e">
        <f>VLOOKUP($B73,'Raw Stats'!$AK$3:$AZ$528,11,FALSE)+VLOOKUP($B73,'Raw Stats'!$AK$3:$AZ$528,12,FALSE)</f>
        <v>#N/A</v>
      </c>
      <c r="DP73" t="e">
        <f>VLOOKUP($B73,'Raw Stats'!$AK$3:$AZ$528,13,FALSE)+VLOOKUP($B73,'Raw Stats'!$AK$3:$AZ$528,14,FALSE)</f>
        <v>#N/A</v>
      </c>
      <c r="DQ73" t="e">
        <f>VLOOKUP($B73,'Raw Stats'!$AK$3:$AZ$528,15,FALSE)</f>
        <v>#N/A</v>
      </c>
      <c r="DR73" t="e">
        <f>VLOOKUP($B73,'Raw Stats'!$AK$3:$AZ$528,16,FALSE)</f>
        <v>#N/A</v>
      </c>
      <c r="DT73" t="e">
        <f>VLOOKUP($B73,'Raw Stats'!$S$3:$AH$528,3,FALSE)</f>
        <v>#N/A</v>
      </c>
      <c r="DU73" t="e">
        <f>VLOOKUP($B73,'Raw Stats'!$S$3:$AH$528,4,FALSE)</f>
        <v>#N/A</v>
      </c>
      <c r="DV73" t="e">
        <f>VLOOKUP($B73,'Raw Stats'!$S$3:$AH$528,5,FALSE)</f>
        <v>#N/A</v>
      </c>
      <c r="DW73" t="e">
        <f>VLOOKUP($B73,'Raw Stats'!$S$3:$AH$528,6,FALSE)</f>
        <v>#N/A</v>
      </c>
      <c r="DX73" t="e">
        <f>VLOOKUP($B73,'Raw Stats'!$S$3:$AH$528,7,FALSE)</f>
        <v>#N/A</v>
      </c>
      <c r="DY73" t="e">
        <f>VLOOKUP($B73,'Raw Stats'!$S$3:$AH$528,8,FALSE)</f>
        <v>#N/A</v>
      </c>
      <c r="DZ73" t="e">
        <f>VLOOKUP($B73,'Raw Stats'!$S$3:$AH$528,9,FALSE)</f>
        <v>#N/A</v>
      </c>
      <c r="EA73" t="e">
        <f>VLOOKUP($B73,'Raw Stats'!$S$3:$AH$528,10,FALSE)</f>
        <v>#N/A</v>
      </c>
      <c r="EB73" t="e">
        <f>VLOOKUP($B73,'Raw Stats'!$S$3:$AH$528,11,FALSE)+VLOOKUP($B73,'Raw Stats'!$S$3:$AH$528,12,FALSE)</f>
        <v>#N/A</v>
      </c>
      <c r="EC73" t="e">
        <f>VLOOKUP($B73,'Raw Stats'!$S$3:$AH$528,13,FALSE)+VLOOKUP($B73,'Raw Stats'!$S$3:$AH$528,14,FALSE)</f>
        <v>#N/A</v>
      </c>
      <c r="ED73" t="e">
        <f>VLOOKUP($B73,'Raw Stats'!$S$3:$AH$528,15,FALSE)</f>
        <v>#N/A</v>
      </c>
      <c r="EE73" t="e">
        <f>VLOOKUP($B73,'Raw Stats'!$S$3:$AH$528,16,FALSE)</f>
        <v>#N/A</v>
      </c>
    </row>
    <row r="74" spans="1:135" x14ac:dyDescent="0.2">
      <c r="A74">
        <v>1</v>
      </c>
      <c r="B74" t="s">
        <v>750</v>
      </c>
      <c r="C74">
        <f t="shared" si="13"/>
        <v>0.65449975859204446</v>
      </c>
      <c r="D74">
        <f t="shared" si="14"/>
        <v>0.57483082994704426</v>
      </c>
      <c r="E74">
        <f t="shared" si="15"/>
        <v>0.79621340411321995</v>
      </c>
      <c r="F74">
        <f t="shared" si="16"/>
        <v>0.82468834118340051</v>
      </c>
      <c r="G74">
        <f t="shared" si="17"/>
        <v>0.62749335069180789</v>
      </c>
      <c r="I74" s="29">
        <f t="shared" si="18"/>
        <v>-90</v>
      </c>
      <c r="J74" s="29">
        <f t="shared" si="19"/>
        <v>-90</v>
      </c>
      <c r="K74">
        <f>BT74*'Value Calculations'!$D$3</f>
        <v>1.2232062858781136</v>
      </c>
      <c r="L74">
        <f>BU74*'Value Calculations'!$D$4</f>
        <v>6.1866413768483488</v>
      </c>
      <c r="M74">
        <f>BV74*'Value Calculations'!$D$5</f>
        <v>5.8374383111642736</v>
      </c>
      <c r="N74">
        <f>BW74*'Value Calculations'!$D$6</f>
        <v>0</v>
      </c>
      <c r="O74">
        <f>BX74*'Value Calculations'!$D$7</f>
        <v>4.2184740986204545</v>
      </c>
      <c r="P74">
        <f>BY74*'Value Calculations'!$D$8</f>
        <v>8.1956256826455363</v>
      </c>
      <c r="Q74">
        <f>BZ74*'Value Calculations'!$D$9</f>
        <v>13.225013270439256</v>
      </c>
      <c r="R74">
        <f>CA74*'Value Calculations'!$D$10</f>
        <v>2.1918988444572283</v>
      </c>
      <c r="S74">
        <f>CB74*'Value Calculations'!$D$11</f>
        <v>0.9907141480249374</v>
      </c>
      <c r="T74">
        <f>CC74*'Value Calculations'!$D$12</f>
        <v>0</v>
      </c>
      <c r="U74">
        <f>CD74*'Value Calculations'!$D$13</f>
        <v>5.7094703591411005</v>
      </c>
      <c r="W74">
        <f>CH74*'Value Calculations'!$D$3</f>
        <v>3.2618834290083032</v>
      </c>
      <c r="X74">
        <f>CI74*'Value Calculations'!$D$4</f>
        <v>3.5817397444911494</v>
      </c>
      <c r="Y74">
        <f>CJ74*'Value Calculations'!$D$5</f>
        <v>5.0414239960055092</v>
      </c>
      <c r="Z74">
        <f>CK74*'Value Calculations'!$D$6</f>
        <v>-3.2516882299034342</v>
      </c>
      <c r="AA74">
        <f>CL74*'Value Calculations'!$D$7</f>
        <v>5.800401885603125</v>
      </c>
      <c r="AB74">
        <f>CM74*'Value Calculations'!$D$8</f>
        <v>8.9864316695674731</v>
      </c>
      <c r="AC74">
        <f>CN74*'Value Calculations'!$D$9</f>
        <v>11.587630675051539</v>
      </c>
      <c r="AD74">
        <f>CO74*'Value Calculations'!$D$10</f>
        <v>1.8265823703810236</v>
      </c>
      <c r="AE74">
        <f>CP74*'Value Calculations'!$D$11</f>
        <v>0.9907141480249374</v>
      </c>
      <c r="AF74">
        <f>CQ74*'Value Calculations'!$D$12</f>
        <v>0</v>
      </c>
      <c r="AG74">
        <f>CR74*'Value Calculations'!$D$13</f>
        <v>8.7361775374809607</v>
      </c>
      <c r="AI74">
        <f>CU74*'Value Calculations'!$D$3</f>
        <v>1.2232062858781136</v>
      </c>
      <c r="AJ74">
        <f>CV74*'Value Calculations'!$D$4</f>
        <v>2.2792889283125497</v>
      </c>
      <c r="AK74">
        <f>CW74*'Value Calculations'!$D$5</f>
        <v>2.6533810505292155</v>
      </c>
      <c r="AL74">
        <f>CX74*'Value Calculations'!$D$6</f>
        <v>-0.62532465959681427</v>
      </c>
      <c r="AM74">
        <f>CY74*'Value Calculations'!$D$7</f>
        <v>1.9334672952010417</v>
      </c>
      <c r="AN74">
        <f>CZ74*'Value Calculations'!$D$8</f>
        <v>6.0388820819493425</v>
      </c>
      <c r="AO74">
        <f>DA74*'Value Calculations'!$D$9</f>
        <v>6.1716728595383197</v>
      </c>
      <c r="AP74">
        <f>DB74*'Value Calculations'!$D$10</f>
        <v>2.1918988444572283</v>
      </c>
      <c r="AQ74">
        <f>DC74*'Value Calculations'!$D$11</f>
        <v>0</v>
      </c>
      <c r="AR74">
        <f>DD74*'Value Calculations'!$D$12</f>
        <v>1.6277654791788281</v>
      </c>
      <c r="AS74">
        <f>DE74*'Value Calculations'!$D$13</f>
        <v>3.577017574401653</v>
      </c>
      <c r="AU74">
        <f>DH74*'Value Calculations'!$D$3</f>
        <v>1.6309417145041516</v>
      </c>
      <c r="AV74">
        <f>DI74*'Value Calculations'!$D$4</f>
        <v>7.8147048970715982</v>
      </c>
      <c r="AW74">
        <f>DJ74*'Value Calculations'!$D$5</f>
        <v>7.4294669414818033</v>
      </c>
      <c r="AX74">
        <f>DK74*'Value Calculations'!$D$6</f>
        <v>-0.62532465959681427</v>
      </c>
      <c r="AY74">
        <f>DL74*'Value Calculations'!$D$7</f>
        <v>3.1638555739653409</v>
      </c>
      <c r="AZ74">
        <f>DM74*'Value Calculations'!$D$8</f>
        <v>7.4767111490801383</v>
      </c>
      <c r="BA74">
        <f>DN74*'Value Calculations'!$D$9</f>
        <v>9.3204855429762379</v>
      </c>
      <c r="BB74">
        <f>DO74*'Value Calculations'!$D$10</f>
        <v>3.6531647407620471</v>
      </c>
      <c r="BC74">
        <f>DP74*'Value Calculations'!$D$11</f>
        <v>0</v>
      </c>
      <c r="BD74">
        <f>DQ74*'Value Calculations'!$D$12</f>
        <v>0.81388273958941404</v>
      </c>
      <c r="BE74">
        <f>DR74*'Value Calculations'!$D$13</f>
        <v>7.154035148803306</v>
      </c>
      <c r="BG74">
        <f>DU74*'Value Calculations'!$D$3</f>
        <v>2.4464125717562273</v>
      </c>
      <c r="BH74">
        <f>DV74*'Value Calculations'!$D$4</f>
        <v>6.5122540808929985</v>
      </c>
      <c r="BI74">
        <f>DW74*'Value Calculations'!$D$5</f>
        <v>6.8987907313759607</v>
      </c>
      <c r="BJ74">
        <f>DX74*'Value Calculations'!$D$6</f>
        <v>-0.62532465959681427</v>
      </c>
      <c r="BK74">
        <f>DY74*'Value Calculations'!$D$7</f>
        <v>3.9548194674566761</v>
      </c>
      <c r="BL74">
        <f>DZ74*'Value Calculations'!$D$8</f>
        <v>7.6923855091497577</v>
      </c>
      <c r="BM74">
        <f>EA74*'Value Calculations'!$D$9</f>
        <v>9.9502480796638224</v>
      </c>
      <c r="BN74">
        <f>EB74*'Value Calculations'!$D$10</f>
        <v>1.8265823703810236</v>
      </c>
      <c r="BO74">
        <f>EC74*'Value Calculations'!$D$11</f>
        <v>0</v>
      </c>
      <c r="BP74">
        <f>ED74*'Value Calculations'!$D$12</f>
        <v>0.81388273958941404</v>
      </c>
      <c r="BQ74">
        <f>EE74*'Value Calculations'!$D$13</f>
        <v>5.7094703591411005</v>
      </c>
      <c r="BS74">
        <f>VLOOKUP($B74,'Raw Stats'!$CM$3:$DC$528,3,FALSE)</f>
        <v>73</v>
      </c>
      <c r="BT74">
        <f>VLOOKUP($B74,'Raw Stats'!$CM$3:$DC$528,4,FALSE)</f>
        <v>3</v>
      </c>
      <c r="BU74">
        <f>VLOOKUP($B74,'Raw Stats'!$CM$3:$DC$528,5,FALSE)</f>
        <v>19</v>
      </c>
      <c r="BV74">
        <f>VLOOKUP($B74,'Raw Stats'!$CM$3:$DC$528,6,FALSE)</f>
        <v>22</v>
      </c>
      <c r="BW74">
        <f>VLOOKUP($B74,'Raw Stats'!$CM$3:$DC$528,7,FALSE)</f>
        <v>0</v>
      </c>
      <c r="BX74">
        <f>VLOOKUP($B74,'Raw Stats'!$CM$3:$DC$528,8,FALSE)</f>
        <v>48</v>
      </c>
      <c r="BY74">
        <f>VLOOKUP($B74,'Raw Stats'!$CM$3:$DC$528,9,FALSE)</f>
        <v>114</v>
      </c>
      <c r="BZ74">
        <f>VLOOKUP($B74,'Raw Stats'!$CM$3:$DC$528,10,FALSE)</f>
        <v>105</v>
      </c>
      <c r="CA74">
        <f>VLOOKUP($B74,'Raw Stats'!$CM$3:$DC$528,11,FALSE)+VLOOKUP($B74,'Raw Stats'!$CM$3:$DC$528,12,FALSE)</f>
        <v>6</v>
      </c>
      <c r="CB74">
        <f>VLOOKUP($B74,'Raw Stats'!$CM$3:$DC$528,13,FALSE)+VLOOKUP($B74,'Raw Stats'!$CM$3:$DC$528,14,FALSE)</f>
        <v>1</v>
      </c>
      <c r="CC74">
        <f>VLOOKUP($B74,'Raw Stats'!$CM$3:$DC$528,15,FALSE)</f>
        <v>0</v>
      </c>
      <c r="CD74">
        <f>VLOOKUP($B74,'Raw Stats'!$CM$3:$DC$528,16,FALSE)</f>
        <v>83</v>
      </c>
      <c r="CF74" s="29">
        <f t="shared" si="20"/>
        <v>-0.9</v>
      </c>
      <c r="CG74">
        <f>VLOOKUP($B74,'Raw Stats'!$BU$3:$CJ$528,3,FALSE)</f>
        <v>81</v>
      </c>
      <c r="CH74">
        <f>VLOOKUP($B74,'Raw Stats'!$BU$3:$CJ$528,4,FALSE)</f>
        <v>8</v>
      </c>
      <c r="CI74">
        <f>VLOOKUP($B74,'Raw Stats'!$BU$3:$CJ$5288,5,FALSE)</f>
        <v>11</v>
      </c>
      <c r="CJ74">
        <f>VLOOKUP($B74,'Raw Stats'!$BU$3:$CJ$528,6,FALSE)</f>
        <v>19</v>
      </c>
      <c r="CK74">
        <f>VLOOKUP($B74,'Raw Stats'!$BU$3:$CJ$528,7,FALSE)</f>
        <v>-26</v>
      </c>
      <c r="CL74">
        <f>VLOOKUP($B74,'Raw Stats'!$BU$3:$CJ$528,8,FALSE)</f>
        <v>66</v>
      </c>
      <c r="CM74">
        <f>VLOOKUP($B74,'Raw Stats'!$BU$3:$CJ$528,9,FALSE)</f>
        <v>125</v>
      </c>
      <c r="CN74">
        <f>VLOOKUP($B74,'Raw Stats'!$BU$3:$CJ$528,10,FALSE)</f>
        <v>92</v>
      </c>
      <c r="CO74">
        <f>VLOOKUP($B74,'Raw Stats'!$BU$3:$CJ$528,11,FALSE)+VLOOKUP($B74,'Raw Stats'!$BU$3:$CJ$528,12,FALSE)</f>
        <v>5</v>
      </c>
      <c r="CP74">
        <f>VLOOKUP($B74,'Raw Stats'!$BU$3:$CJ$528,13,FALSE)+VLOOKUP($B74,'Raw Stats'!$BU$3:$CJ$528,14,FALSE)</f>
        <v>1</v>
      </c>
      <c r="CQ74">
        <f>VLOOKUP($B74,'Raw Stats'!$BU$3:$CJ$528,15,FALSE)</f>
        <v>0</v>
      </c>
      <c r="CR74">
        <f>VLOOKUP($B74,'Raw Stats'!$BU$3:$CJ$528,16,FALSE)</f>
        <v>127</v>
      </c>
      <c r="CT74">
        <f>VLOOKUP($B74,'Raw Stats'!$BC$3:$BR$528,3,FALSE)</f>
        <v>34</v>
      </c>
      <c r="CU74">
        <f>VLOOKUP($B74,'Raw Stats'!$BC$3:$BR$528,4,FALSE)</f>
        <v>3</v>
      </c>
      <c r="CV74">
        <f>VLOOKUP($B74,'Raw Stats'!$BC$3:$BR$5288,5,FALSE)</f>
        <v>7</v>
      </c>
      <c r="CW74">
        <f>VLOOKUP($B74,'Raw Stats'!$BC$3:$BR$52888,6,FALSE)</f>
        <v>10</v>
      </c>
      <c r="CX74">
        <f>VLOOKUP($B74,'Raw Stats'!$BC$3:$BR$5288,7,FALSE)</f>
        <v>-5</v>
      </c>
      <c r="CY74">
        <f>VLOOKUP($B74,'Raw Stats'!$BC$3:$BR$5288,8,FALSE)</f>
        <v>22</v>
      </c>
      <c r="CZ74">
        <f>VLOOKUP($B74,'Raw Stats'!$BC$3:$BR$5288,9,FALSE)</f>
        <v>84</v>
      </c>
      <c r="DA74">
        <f>VLOOKUP($B74,'Raw Stats'!$BC$3:$BR$5288,10,FALSE)</f>
        <v>49</v>
      </c>
      <c r="DB74">
        <f>VLOOKUP($B74,'Raw Stats'!$BC$3:$BR$5288,11,FALSE)+VLOOKUP($B74,'Raw Stats'!$BC$3:$BR$5288,12,FALSE)</f>
        <v>6</v>
      </c>
      <c r="DC74">
        <f>VLOOKUP($B74,'Raw Stats'!$BC$3:$BR$5288,13,FALSE)+VLOOKUP($B74,'Raw Stats'!$BC$3:$BR$5288,14,FALSE)</f>
        <v>0</v>
      </c>
      <c r="DD74">
        <f>VLOOKUP($B74,'Raw Stats'!$BC$3:$BR$5288,15,FALSE)</f>
        <v>2</v>
      </c>
      <c r="DE74">
        <f>VLOOKUP($B74,'Raw Stats'!$BC$3:$BR$5288,16,FALSE)</f>
        <v>52</v>
      </c>
      <c r="DG74">
        <f>VLOOKUP($B74,'Raw Stats'!$AK$3:$AZ$528,3,FALSE)</f>
        <v>58</v>
      </c>
      <c r="DH74">
        <f>VLOOKUP($B74,'Raw Stats'!$AK$3:$AZ$528,4,FALSE)</f>
        <v>4</v>
      </c>
      <c r="DI74">
        <f>VLOOKUP($B74,'Raw Stats'!$AK$3:$AZ$528,5,FALSE)</f>
        <v>24</v>
      </c>
      <c r="DJ74">
        <f>VLOOKUP($B74,'Raw Stats'!$AK$3:$AZ$528,6,FALSE)</f>
        <v>28</v>
      </c>
      <c r="DK74">
        <f>VLOOKUP($B74,'Raw Stats'!$AK$3:$AZ$528,7,FALSE)</f>
        <v>-5</v>
      </c>
      <c r="DL74">
        <f>VLOOKUP($B74,'Raw Stats'!$AK$3:$AZ$528,8,FALSE)</f>
        <v>36</v>
      </c>
      <c r="DM74">
        <f>VLOOKUP($B74,'Raw Stats'!$AK$3:$AZ$528,9,FALSE)</f>
        <v>104</v>
      </c>
      <c r="DN74">
        <f>VLOOKUP($B74,'Raw Stats'!$AK$3:$AZ$528,10,FALSE)</f>
        <v>74</v>
      </c>
      <c r="DO74">
        <f>VLOOKUP($B74,'Raw Stats'!$AK$3:$AZ$528,11,FALSE)+VLOOKUP($B74,'Raw Stats'!$AK$3:$AZ$528,12,FALSE)</f>
        <v>10</v>
      </c>
      <c r="DP74">
        <f>VLOOKUP($B74,'Raw Stats'!$AK$3:$AZ$528,13,FALSE)+VLOOKUP($B74,'Raw Stats'!$AK$3:$AZ$528,14,FALSE)</f>
        <v>0</v>
      </c>
      <c r="DQ74">
        <f>VLOOKUP($B74,'Raw Stats'!$AK$3:$AZ$528,15,FALSE)</f>
        <v>1</v>
      </c>
      <c r="DR74">
        <f>VLOOKUP($B74,'Raw Stats'!$AK$3:$AZ$528,16,FALSE)</f>
        <v>104</v>
      </c>
      <c r="DT74">
        <f>VLOOKUP($B74,'Raw Stats'!$S$3:$AH$528,3,FALSE)</f>
        <v>72</v>
      </c>
      <c r="DU74">
        <f>VLOOKUP($B74,'Raw Stats'!$S$3:$AH$528,4,FALSE)</f>
        <v>6</v>
      </c>
      <c r="DV74">
        <f>VLOOKUP($B74,'Raw Stats'!$S$3:$AH$528,5,FALSE)</f>
        <v>20</v>
      </c>
      <c r="DW74">
        <f>VLOOKUP($B74,'Raw Stats'!$S$3:$AH$528,6,FALSE)</f>
        <v>26</v>
      </c>
      <c r="DX74">
        <f>VLOOKUP($B74,'Raw Stats'!$S$3:$AH$528,7,FALSE)</f>
        <v>-5</v>
      </c>
      <c r="DY74">
        <f>VLOOKUP($B74,'Raw Stats'!$S$3:$AH$528,8,FALSE)</f>
        <v>45</v>
      </c>
      <c r="DZ74">
        <f>VLOOKUP($B74,'Raw Stats'!$S$3:$AH$528,9,FALSE)</f>
        <v>107</v>
      </c>
      <c r="EA74">
        <f>VLOOKUP($B74,'Raw Stats'!$S$3:$AH$528,10,FALSE)</f>
        <v>79</v>
      </c>
      <c r="EB74">
        <f>VLOOKUP($B74,'Raw Stats'!$S$3:$AH$528,11,FALSE)+VLOOKUP($B74,'Raw Stats'!$S$3:$AH$528,12,FALSE)</f>
        <v>5</v>
      </c>
      <c r="EC74">
        <f>VLOOKUP($B74,'Raw Stats'!$S$3:$AH$528,13,FALSE)+VLOOKUP($B74,'Raw Stats'!$S$3:$AH$528,14,FALSE)</f>
        <v>0</v>
      </c>
      <c r="ED74">
        <f>VLOOKUP($B74,'Raw Stats'!$S$3:$AH$528,15,FALSE)</f>
        <v>1</v>
      </c>
      <c r="EE74">
        <f>VLOOKUP($B74,'Raw Stats'!$S$3:$AH$528,16,FALSE)</f>
        <v>83</v>
      </c>
    </row>
    <row r="75" spans="1:135" x14ac:dyDescent="0.2">
      <c r="A75">
        <v>1</v>
      </c>
      <c r="B75" t="s">
        <v>751</v>
      </c>
      <c r="C75">
        <f t="shared" si="13"/>
        <v>0.61668734884174092</v>
      </c>
      <c r="D75">
        <f t="shared" si="14"/>
        <v>0.7761858323131815</v>
      </c>
      <c r="E75">
        <f t="shared" si="15"/>
        <v>0.69933217688443017</v>
      </c>
      <c r="F75">
        <f t="shared" si="16"/>
        <v>0.5345973735471462</v>
      </c>
      <c r="G75">
        <f t="shared" si="17"/>
        <v>0.55536732407726219</v>
      </c>
      <c r="I75" s="29">
        <f t="shared" si="18"/>
        <v>-90</v>
      </c>
      <c r="J75" s="29">
        <f t="shared" si="19"/>
        <v>-90</v>
      </c>
      <c r="K75">
        <f>BT75*'Value Calculations'!$D$3</f>
        <v>1.2232062858781136</v>
      </c>
      <c r="L75">
        <f>BU75*'Value Calculations'!$D$4</f>
        <v>6.1866413768483488</v>
      </c>
      <c r="M75">
        <f>BV75*'Value Calculations'!$D$5</f>
        <v>5.8374383111642736</v>
      </c>
      <c r="N75">
        <f>BW75*'Value Calculations'!$D$6</f>
        <v>0.12506493191936285</v>
      </c>
      <c r="O75">
        <f>BX75*'Value Calculations'!$D$7</f>
        <v>1.7576975410918561</v>
      </c>
      <c r="P75">
        <f>BY75*'Value Calculations'!$D$8</f>
        <v>5.8950991752362629</v>
      </c>
      <c r="Q75">
        <f>BZ75*'Value Calculations'!$D$9</f>
        <v>21.663831262052877</v>
      </c>
      <c r="R75">
        <f>CA75*'Value Calculations'!$D$10</f>
        <v>0.36531647407620471</v>
      </c>
      <c r="S75">
        <f>CB75*'Value Calculations'!$D$11</f>
        <v>0.9907141480249374</v>
      </c>
      <c r="T75">
        <f>CC75*'Value Calculations'!$D$12</f>
        <v>0.81388273958941404</v>
      </c>
      <c r="U75">
        <f>CD75*'Value Calculations'!$D$13</f>
        <v>5.7094703591411005</v>
      </c>
      <c r="W75">
        <f>CH75*'Value Calculations'!$D$3</f>
        <v>3.2618834290083032</v>
      </c>
      <c r="X75">
        <f>CI75*'Value Calculations'!$D$4</f>
        <v>7.8147048970715982</v>
      </c>
      <c r="Y75">
        <f>CJ75*'Value Calculations'!$D$5</f>
        <v>8.4908193616934895</v>
      </c>
      <c r="Z75">
        <f>CK75*'Value Calculations'!$D$6</f>
        <v>0.37519479575808856</v>
      </c>
      <c r="AA75">
        <f>CL75*'Value Calculations'!$D$7</f>
        <v>2.8123160657469697</v>
      </c>
      <c r="AB75">
        <f>CM75*'Value Calculations'!$D$8</f>
        <v>6.2545564420189619</v>
      </c>
      <c r="AC75">
        <f>CN75*'Value Calculations'!$D$9</f>
        <v>16.247873446539657</v>
      </c>
      <c r="AD75">
        <f>CO75*'Value Calculations'!$D$10</f>
        <v>4.7491141629906615</v>
      </c>
      <c r="AE75">
        <f>CP75*'Value Calculations'!$D$11</f>
        <v>1.9814282960498748</v>
      </c>
      <c r="AF75">
        <f>CQ75*'Value Calculations'!$D$12</f>
        <v>2.441648218768242</v>
      </c>
      <c r="AG75">
        <f>CR75*'Value Calculations'!$D$13</f>
        <v>9.2176991340350298</v>
      </c>
      <c r="AI75">
        <f>CU75*'Value Calculations'!$D$3</f>
        <v>1.6309417145041516</v>
      </c>
      <c r="AJ75">
        <f>CV75*'Value Calculations'!$D$4</f>
        <v>3.9073524485357991</v>
      </c>
      <c r="AK75">
        <f>CW75*'Value Calculations'!$D$5</f>
        <v>4.2454096808467447</v>
      </c>
      <c r="AL75">
        <f>CX75*'Value Calculations'!$D$6</f>
        <v>1.5007791830323542</v>
      </c>
      <c r="AM75">
        <f>CY75*'Value Calculations'!$D$7</f>
        <v>1.7576975410918561</v>
      </c>
      <c r="AN75">
        <f>CZ75*'Value Calculations'!$D$8</f>
        <v>3.3788983077573702</v>
      </c>
      <c r="AO75">
        <f>DA75*'Value Calculations'!$D$9</f>
        <v>8.816675513626171</v>
      </c>
      <c r="AP75">
        <f>DB75*'Value Calculations'!$D$10</f>
        <v>2.1918988444572283</v>
      </c>
      <c r="AQ75">
        <f>DC75*'Value Calculations'!$D$11</f>
        <v>0.9907141480249374</v>
      </c>
      <c r="AR75">
        <f>DD75*'Value Calculations'!$D$12</f>
        <v>0.81388273958941404</v>
      </c>
      <c r="AS75">
        <f>DE75*'Value Calculations'!$D$13</f>
        <v>4.3336943689866185</v>
      </c>
      <c r="AU75">
        <f>DH75*'Value Calculations'!$D$3</f>
        <v>0.4077354286260379</v>
      </c>
      <c r="AV75">
        <f>DI75*'Value Calculations'!$D$4</f>
        <v>4.8841905606697491</v>
      </c>
      <c r="AW75">
        <f>DJ75*'Value Calculations'!$D$5</f>
        <v>4.2454096808467447</v>
      </c>
      <c r="AX75">
        <f>DK75*'Value Calculations'!$D$6</f>
        <v>0.37519479575808856</v>
      </c>
      <c r="AY75">
        <f>DL75*'Value Calculations'!$D$7</f>
        <v>1.4061580328734848</v>
      </c>
      <c r="AZ75">
        <f>DM75*'Value Calculations'!$D$8</f>
        <v>2.5162008674788927</v>
      </c>
      <c r="BA75">
        <f>DN75*'Value Calculations'!$D$9</f>
        <v>12.091440704401606</v>
      </c>
      <c r="BB75">
        <f>DO75*'Value Calculations'!$D$10</f>
        <v>0.36531647407620471</v>
      </c>
      <c r="BC75">
        <f>DP75*'Value Calculations'!$D$11</f>
        <v>0</v>
      </c>
      <c r="BD75">
        <f>DQ75*'Value Calculations'!$D$12</f>
        <v>0</v>
      </c>
      <c r="BE75">
        <f>DR75*'Value Calculations'!$D$13</f>
        <v>3.6458063739093771</v>
      </c>
      <c r="BG75">
        <f>DU75*'Value Calculations'!$D$3</f>
        <v>1.6309417145041516</v>
      </c>
      <c r="BH75">
        <f>DV75*'Value Calculations'!$D$4</f>
        <v>6.1866413768483488</v>
      </c>
      <c r="BI75">
        <f>DW75*'Value Calculations'!$D$5</f>
        <v>6.1027764162171954</v>
      </c>
      <c r="BJ75">
        <f>DX75*'Value Calculations'!$D$6</f>
        <v>-2.8764934341453454</v>
      </c>
      <c r="BK75">
        <f>DY75*'Value Calculations'!$D$7</f>
        <v>1.9334672952010417</v>
      </c>
      <c r="BL75">
        <f>DZ75*'Value Calculations'!$D$8</f>
        <v>3.5226812144704498</v>
      </c>
      <c r="BM75">
        <f>EA75*'Value Calculations'!$D$9</f>
        <v>19.774543651990125</v>
      </c>
      <c r="BN75">
        <f>EB75*'Value Calculations'!$D$10</f>
        <v>2.1918988444572283</v>
      </c>
      <c r="BO75">
        <f>EC75*'Value Calculations'!$D$11</f>
        <v>0</v>
      </c>
      <c r="BP75">
        <f>ED75*'Value Calculations'!$D$12</f>
        <v>0.81388273958941404</v>
      </c>
      <c r="BQ75">
        <f>EE75*'Value Calculations'!$D$13</f>
        <v>6.2597807552028932</v>
      </c>
      <c r="BS75">
        <f>VLOOKUP($B75,'Raw Stats'!$CM$3:$DC$528,3,FALSE)</f>
        <v>82</v>
      </c>
      <c r="BT75">
        <f>VLOOKUP($B75,'Raw Stats'!$CM$3:$DC$528,4,FALSE)</f>
        <v>3</v>
      </c>
      <c r="BU75">
        <f>VLOOKUP($B75,'Raw Stats'!$CM$3:$DC$528,5,FALSE)</f>
        <v>19</v>
      </c>
      <c r="BV75">
        <f>VLOOKUP($B75,'Raw Stats'!$CM$3:$DC$528,6,FALSE)</f>
        <v>22</v>
      </c>
      <c r="BW75">
        <f>VLOOKUP($B75,'Raw Stats'!$CM$3:$DC$528,7,FALSE)</f>
        <v>1</v>
      </c>
      <c r="BX75">
        <f>VLOOKUP($B75,'Raw Stats'!$CM$3:$DC$528,8,FALSE)</f>
        <v>20</v>
      </c>
      <c r="BY75">
        <f>VLOOKUP($B75,'Raw Stats'!$CM$3:$DC$528,9,FALSE)</f>
        <v>82</v>
      </c>
      <c r="BZ75">
        <f>VLOOKUP($B75,'Raw Stats'!$CM$3:$DC$528,10,FALSE)</f>
        <v>172</v>
      </c>
      <c r="CA75">
        <f>VLOOKUP($B75,'Raw Stats'!$CM$3:$DC$528,11,FALSE)+VLOOKUP($B75,'Raw Stats'!$CM$3:$DC$528,12,FALSE)</f>
        <v>1</v>
      </c>
      <c r="CB75">
        <f>VLOOKUP($B75,'Raw Stats'!$CM$3:$DC$528,13,FALSE)+VLOOKUP($B75,'Raw Stats'!$CM$3:$DC$528,14,FALSE)</f>
        <v>1</v>
      </c>
      <c r="CC75">
        <f>VLOOKUP($B75,'Raw Stats'!$CM$3:$DC$528,15,FALSE)</f>
        <v>1</v>
      </c>
      <c r="CD75">
        <f>VLOOKUP($B75,'Raw Stats'!$CM$3:$DC$528,16,FALSE)</f>
        <v>83</v>
      </c>
      <c r="CF75" s="29">
        <f t="shared" si="20"/>
        <v>-0.9</v>
      </c>
      <c r="CG75">
        <f>VLOOKUP($B75,'Raw Stats'!$BU$3:$CJ$528,3,FALSE)</f>
        <v>82</v>
      </c>
      <c r="CH75">
        <f>VLOOKUP($B75,'Raw Stats'!$BU$3:$CJ$528,4,FALSE)</f>
        <v>8</v>
      </c>
      <c r="CI75">
        <f>VLOOKUP($B75,'Raw Stats'!$BU$3:$CJ$5288,5,FALSE)</f>
        <v>24</v>
      </c>
      <c r="CJ75">
        <f>VLOOKUP($B75,'Raw Stats'!$BU$3:$CJ$528,6,FALSE)</f>
        <v>32</v>
      </c>
      <c r="CK75">
        <f>VLOOKUP($B75,'Raw Stats'!$BU$3:$CJ$528,7,FALSE)</f>
        <v>3</v>
      </c>
      <c r="CL75">
        <f>VLOOKUP($B75,'Raw Stats'!$BU$3:$CJ$528,8,FALSE)</f>
        <v>32</v>
      </c>
      <c r="CM75">
        <f>VLOOKUP($B75,'Raw Stats'!$BU$3:$CJ$528,9,FALSE)</f>
        <v>87</v>
      </c>
      <c r="CN75">
        <f>VLOOKUP($B75,'Raw Stats'!$BU$3:$CJ$528,10,FALSE)</f>
        <v>129</v>
      </c>
      <c r="CO75">
        <f>VLOOKUP($B75,'Raw Stats'!$BU$3:$CJ$528,11,FALSE)+VLOOKUP($B75,'Raw Stats'!$BU$3:$CJ$528,12,FALSE)</f>
        <v>13</v>
      </c>
      <c r="CP75">
        <f>VLOOKUP($B75,'Raw Stats'!$BU$3:$CJ$528,13,FALSE)+VLOOKUP($B75,'Raw Stats'!$BU$3:$CJ$528,14,FALSE)</f>
        <v>2</v>
      </c>
      <c r="CQ75">
        <f>VLOOKUP($B75,'Raw Stats'!$BU$3:$CJ$528,15,FALSE)</f>
        <v>3</v>
      </c>
      <c r="CR75">
        <f>VLOOKUP($B75,'Raw Stats'!$BU$3:$CJ$528,16,FALSE)</f>
        <v>134</v>
      </c>
      <c r="CT75">
        <f>VLOOKUP($B75,'Raw Stats'!$BC$3:$BR$528,3,FALSE)</f>
        <v>48</v>
      </c>
      <c r="CU75">
        <f>VLOOKUP($B75,'Raw Stats'!$BC$3:$BR$528,4,FALSE)</f>
        <v>4</v>
      </c>
      <c r="CV75">
        <f>VLOOKUP($B75,'Raw Stats'!$BC$3:$BR$5288,5,FALSE)</f>
        <v>12</v>
      </c>
      <c r="CW75">
        <f>VLOOKUP($B75,'Raw Stats'!$BC$3:$BR$52888,6,FALSE)</f>
        <v>16</v>
      </c>
      <c r="CX75">
        <f>VLOOKUP($B75,'Raw Stats'!$BC$3:$BR$5288,7,FALSE)</f>
        <v>12</v>
      </c>
      <c r="CY75">
        <f>VLOOKUP($B75,'Raw Stats'!$BC$3:$BR$5288,8,FALSE)</f>
        <v>20</v>
      </c>
      <c r="CZ75">
        <f>VLOOKUP($B75,'Raw Stats'!$BC$3:$BR$5288,9,FALSE)</f>
        <v>47</v>
      </c>
      <c r="DA75">
        <f>VLOOKUP($B75,'Raw Stats'!$BC$3:$BR$5288,10,FALSE)</f>
        <v>70</v>
      </c>
      <c r="DB75">
        <f>VLOOKUP($B75,'Raw Stats'!$BC$3:$BR$5288,11,FALSE)+VLOOKUP($B75,'Raw Stats'!$BC$3:$BR$5288,12,FALSE)</f>
        <v>6</v>
      </c>
      <c r="DC75">
        <f>VLOOKUP($B75,'Raw Stats'!$BC$3:$BR$5288,13,FALSE)+VLOOKUP($B75,'Raw Stats'!$BC$3:$BR$5288,14,FALSE)</f>
        <v>1</v>
      </c>
      <c r="DD75">
        <f>VLOOKUP($B75,'Raw Stats'!$BC$3:$BR$5288,15,FALSE)</f>
        <v>1</v>
      </c>
      <c r="DE75">
        <f>VLOOKUP($B75,'Raw Stats'!$BC$3:$BR$5288,16,FALSE)</f>
        <v>63</v>
      </c>
      <c r="DG75">
        <f>VLOOKUP($B75,'Raw Stats'!$AK$3:$AZ$528,3,FALSE)</f>
        <v>56</v>
      </c>
      <c r="DH75">
        <f>VLOOKUP($B75,'Raw Stats'!$AK$3:$AZ$528,4,FALSE)</f>
        <v>1</v>
      </c>
      <c r="DI75">
        <f>VLOOKUP($B75,'Raw Stats'!$AK$3:$AZ$528,5,FALSE)</f>
        <v>15</v>
      </c>
      <c r="DJ75">
        <f>VLOOKUP($B75,'Raw Stats'!$AK$3:$AZ$528,6,FALSE)</f>
        <v>16</v>
      </c>
      <c r="DK75">
        <f>VLOOKUP($B75,'Raw Stats'!$AK$3:$AZ$528,7,FALSE)</f>
        <v>3</v>
      </c>
      <c r="DL75">
        <f>VLOOKUP($B75,'Raw Stats'!$AK$3:$AZ$528,8,FALSE)</f>
        <v>16</v>
      </c>
      <c r="DM75">
        <f>VLOOKUP($B75,'Raw Stats'!$AK$3:$AZ$528,9,FALSE)</f>
        <v>35</v>
      </c>
      <c r="DN75">
        <f>VLOOKUP($B75,'Raw Stats'!$AK$3:$AZ$528,10,FALSE)</f>
        <v>96</v>
      </c>
      <c r="DO75">
        <f>VLOOKUP($B75,'Raw Stats'!$AK$3:$AZ$528,11,FALSE)+VLOOKUP($B75,'Raw Stats'!$AK$3:$AZ$528,12,FALSE)</f>
        <v>1</v>
      </c>
      <c r="DP75">
        <f>VLOOKUP($B75,'Raw Stats'!$AK$3:$AZ$528,13,FALSE)+VLOOKUP($B75,'Raw Stats'!$AK$3:$AZ$528,14,FALSE)</f>
        <v>0</v>
      </c>
      <c r="DQ75">
        <f>VLOOKUP($B75,'Raw Stats'!$AK$3:$AZ$528,15,FALSE)</f>
        <v>0</v>
      </c>
      <c r="DR75">
        <f>VLOOKUP($B75,'Raw Stats'!$AK$3:$AZ$528,16,FALSE)</f>
        <v>53</v>
      </c>
      <c r="DT75">
        <f>VLOOKUP($B75,'Raw Stats'!$S$3:$AH$528,3,FALSE)</f>
        <v>82</v>
      </c>
      <c r="DU75">
        <f>VLOOKUP($B75,'Raw Stats'!$S$3:$AH$528,4,FALSE)</f>
        <v>4</v>
      </c>
      <c r="DV75">
        <f>VLOOKUP($B75,'Raw Stats'!$S$3:$AH$528,5,FALSE)</f>
        <v>19</v>
      </c>
      <c r="DW75">
        <f>VLOOKUP($B75,'Raw Stats'!$S$3:$AH$528,6,FALSE)</f>
        <v>23</v>
      </c>
      <c r="DX75">
        <f>VLOOKUP($B75,'Raw Stats'!$S$3:$AH$528,7,FALSE)</f>
        <v>-23</v>
      </c>
      <c r="DY75">
        <f>VLOOKUP($B75,'Raw Stats'!$S$3:$AH$528,8,FALSE)</f>
        <v>22</v>
      </c>
      <c r="DZ75">
        <f>VLOOKUP($B75,'Raw Stats'!$S$3:$AH$528,9,FALSE)</f>
        <v>49</v>
      </c>
      <c r="EA75">
        <f>VLOOKUP($B75,'Raw Stats'!$S$3:$AH$528,10,FALSE)</f>
        <v>157</v>
      </c>
      <c r="EB75">
        <f>VLOOKUP($B75,'Raw Stats'!$S$3:$AH$528,11,FALSE)+VLOOKUP($B75,'Raw Stats'!$S$3:$AH$528,12,FALSE)</f>
        <v>6</v>
      </c>
      <c r="EC75">
        <f>VLOOKUP($B75,'Raw Stats'!$S$3:$AH$528,13,FALSE)+VLOOKUP($B75,'Raw Stats'!$S$3:$AH$528,14,FALSE)</f>
        <v>0</v>
      </c>
      <c r="ED75">
        <f>VLOOKUP($B75,'Raw Stats'!$S$3:$AH$528,15,FALSE)</f>
        <v>1</v>
      </c>
      <c r="EE75">
        <f>VLOOKUP($B75,'Raw Stats'!$S$3:$AH$528,16,FALSE)</f>
        <v>91</v>
      </c>
    </row>
    <row r="76" spans="1:135" x14ac:dyDescent="0.2">
      <c r="A76">
        <v>1</v>
      </c>
      <c r="B76" t="s">
        <v>752</v>
      </c>
      <c r="C76">
        <f t="shared" si="13"/>
        <v>0.86835238516809676</v>
      </c>
      <c r="D76">
        <f t="shared" si="14"/>
        <v>0.87073119790058051</v>
      </c>
      <c r="E76">
        <f t="shared" si="15"/>
        <v>0.99065491964277963</v>
      </c>
      <c r="F76">
        <f t="shared" si="16"/>
        <v>0.62571721745664144</v>
      </c>
      <c r="G76">
        <f t="shared" si="17"/>
        <v>0.60756507551979622</v>
      </c>
      <c r="I76" s="29">
        <f t="shared" si="18"/>
        <v>-90</v>
      </c>
      <c r="J76" s="29">
        <f t="shared" si="19"/>
        <v>-90</v>
      </c>
      <c r="K76">
        <f>BT76*'Value Calculations'!$D$3</f>
        <v>2.8541480003822652</v>
      </c>
      <c r="L76">
        <f>BU76*'Value Calculations'!$D$4</f>
        <v>9.4427684172948485</v>
      </c>
      <c r="M76">
        <f>BV76*'Value Calculations'!$D$5</f>
        <v>9.5521717819051766</v>
      </c>
      <c r="N76">
        <f>BW76*'Value Calculations'!$D$6</f>
        <v>-0.87545452343553998</v>
      </c>
      <c r="O76">
        <f>BX76*'Value Calculations'!$D$7</f>
        <v>2.4607765575285985</v>
      </c>
      <c r="P76">
        <f>BY76*'Value Calculations'!$D$8</f>
        <v>12.724787244107542</v>
      </c>
      <c r="Q76">
        <f>BZ76*'Value Calculations'!$D$9</f>
        <v>16.625730968552208</v>
      </c>
      <c r="R76">
        <f>CA76*'Value Calculations'!$D$10</f>
        <v>6.2103800592954803</v>
      </c>
      <c r="S76">
        <f>CB76*'Value Calculations'!$D$11</f>
        <v>0</v>
      </c>
      <c r="T76">
        <f>CC76*'Value Calculations'!$D$12</f>
        <v>0</v>
      </c>
      <c r="U76">
        <f>CD76*'Value Calculations'!$D$13</f>
        <v>8.7361775374809607</v>
      </c>
      <c r="W76">
        <f>CH76*'Value Calculations'!$D$3</f>
        <v>2.0386771431301893</v>
      </c>
      <c r="X76">
        <f>CI76*'Value Calculations'!$D$4</f>
        <v>9.1171557132501988</v>
      </c>
      <c r="Y76">
        <f>CJ76*'Value Calculations'!$D$5</f>
        <v>8.7561574667464104</v>
      </c>
      <c r="Z76">
        <f>CK76*'Value Calculations'!$D$6</f>
        <v>-2.5012986383872571</v>
      </c>
      <c r="AA76">
        <f>CL76*'Value Calculations'!$D$7</f>
        <v>2.6365463116377841</v>
      </c>
      <c r="AB76">
        <f>CM76*'Value Calculations'!$D$8</f>
        <v>20.273389846544219</v>
      </c>
      <c r="AC76">
        <f>CN76*'Value Calculations'!$D$9</f>
        <v>13.980728314464358</v>
      </c>
      <c r="AD76">
        <f>CO76*'Value Calculations'!$D$10</f>
        <v>6.5756965333716852</v>
      </c>
      <c r="AE76">
        <f>CP76*'Value Calculations'!$D$11</f>
        <v>0</v>
      </c>
      <c r="AF76">
        <f>CQ76*'Value Calculations'!$D$12</f>
        <v>0</v>
      </c>
      <c r="AG76">
        <f>CR76*'Value Calculations'!$D$13</f>
        <v>7.9107119433882715</v>
      </c>
      <c r="AI76">
        <f>CU76*'Value Calculations'!$D$3</f>
        <v>1.6309417145041516</v>
      </c>
      <c r="AJ76">
        <f>CV76*'Value Calculations'!$D$4</f>
        <v>8.1403176011162479</v>
      </c>
      <c r="AK76">
        <f>CW76*'Value Calculations'!$D$5</f>
        <v>7.6948050465347251</v>
      </c>
      <c r="AL76">
        <f>CX76*'Value Calculations'!$D$6</f>
        <v>0.50025972767745142</v>
      </c>
      <c r="AM76">
        <f>CY76*'Value Calculations'!$D$7</f>
        <v>0.70307901643674242</v>
      </c>
      <c r="AN76">
        <f>CZ76*'Value Calculations'!$D$8</f>
        <v>8.9145402162109342</v>
      </c>
      <c r="AO76">
        <f>DA76*'Value Calculations'!$D$9</f>
        <v>7.431197932913487</v>
      </c>
      <c r="AP76">
        <f>DB76*'Value Calculations'!$D$10</f>
        <v>4.7491141629906615</v>
      </c>
      <c r="AQ76">
        <f>DC76*'Value Calculations'!$D$11</f>
        <v>0</v>
      </c>
      <c r="AR76">
        <f>DD76*'Value Calculations'!$D$12</f>
        <v>0</v>
      </c>
      <c r="AS76">
        <f>DE76*'Value Calculations'!$D$13</f>
        <v>4.8152159655406868</v>
      </c>
      <c r="AU76">
        <f>DH76*'Value Calculations'!$D$3</f>
        <v>2.0386771431301893</v>
      </c>
      <c r="AV76">
        <f>DI76*'Value Calculations'!$D$4</f>
        <v>5.2098032647143988</v>
      </c>
      <c r="AW76">
        <f>DJ76*'Value Calculations'!$D$5</f>
        <v>5.5721002061113527</v>
      </c>
      <c r="AX76">
        <f>DK76*'Value Calculations'!$D$6</f>
        <v>-0.12506493191936285</v>
      </c>
      <c r="AY76">
        <f>DL76*'Value Calculations'!$D$7</f>
        <v>1.9334672952010417</v>
      </c>
      <c r="AZ76">
        <f>DM76*'Value Calculations'!$D$8</f>
        <v>7.3329282423670588</v>
      </c>
      <c r="BA76">
        <f>DN76*'Value Calculations'!$D$9</f>
        <v>6.6754828888883866</v>
      </c>
      <c r="BB76">
        <f>DO76*'Value Calculations'!$D$10</f>
        <v>2.5572153185334328</v>
      </c>
      <c r="BC76">
        <f>DP76*'Value Calculations'!$D$11</f>
        <v>0</v>
      </c>
      <c r="BD76">
        <f>DQ76*'Value Calculations'!$D$12</f>
        <v>0</v>
      </c>
      <c r="BE76">
        <f>DR76*'Value Calculations'!$D$13</f>
        <v>4.4712719680020658</v>
      </c>
      <c r="BG76">
        <f>DU76*'Value Calculations'!$D$3</f>
        <v>3.2618834290083032</v>
      </c>
      <c r="BH76">
        <f>DV76*'Value Calculations'!$D$4</f>
        <v>6.8378667849376482</v>
      </c>
      <c r="BI76">
        <f>DW76*'Value Calculations'!$D$5</f>
        <v>7.6948050465347251</v>
      </c>
      <c r="BJ76">
        <f>DX76*'Value Calculations'!$D$6</f>
        <v>1.2506493191936285</v>
      </c>
      <c r="BK76">
        <f>DY76*'Value Calculations'!$D$7</f>
        <v>2.6365463116377841</v>
      </c>
      <c r="BL76">
        <f>DZ76*'Value Calculations'!$D$8</f>
        <v>5.8232077218797231</v>
      </c>
      <c r="BM76">
        <f>EA76*'Value Calculations'!$D$9</f>
        <v>6.5495303815508699</v>
      </c>
      <c r="BN76">
        <f>EB76*'Value Calculations'!$D$10</f>
        <v>2.1918988444572283</v>
      </c>
      <c r="BO76">
        <f>EC76*'Value Calculations'!$D$11</f>
        <v>0</v>
      </c>
      <c r="BP76">
        <f>ED76*'Value Calculations'!$D$12</f>
        <v>1.6277654791788281</v>
      </c>
      <c r="BQ76">
        <f>EE76*'Value Calculations'!$D$13</f>
        <v>10.731052723204959</v>
      </c>
      <c r="BS76">
        <f>VLOOKUP($B76,'Raw Stats'!$CM$3:$DC$528,3,FALSE)</f>
        <v>78</v>
      </c>
      <c r="BT76">
        <f>VLOOKUP($B76,'Raw Stats'!$CM$3:$DC$528,4,FALSE)</f>
        <v>7</v>
      </c>
      <c r="BU76">
        <f>VLOOKUP($B76,'Raw Stats'!$CM$3:$DC$528,5,FALSE)</f>
        <v>29</v>
      </c>
      <c r="BV76">
        <f>VLOOKUP($B76,'Raw Stats'!$CM$3:$DC$528,6,FALSE)</f>
        <v>36</v>
      </c>
      <c r="BW76">
        <f>VLOOKUP($B76,'Raw Stats'!$CM$3:$DC$528,7,FALSE)</f>
        <v>-7</v>
      </c>
      <c r="BX76">
        <f>VLOOKUP($B76,'Raw Stats'!$CM$3:$DC$528,8,FALSE)</f>
        <v>28</v>
      </c>
      <c r="BY76">
        <f>VLOOKUP($B76,'Raw Stats'!$CM$3:$DC$528,9,FALSE)</f>
        <v>177</v>
      </c>
      <c r="BZ76">
        <f>VLOOKUP($B76,'Raw Stats'!$CM$3:$DC$528,10,FALSE)</f>
        <v>132</v>
      </c>
      <c r="CA76">
        <f>VLOOKUP($B76,'Raw Stats'!$CM$3:$DC$528,11,FALSE)+VLOOKUP($B76,'Raw Stats'!$CM$3:$DC$528,12,FALSE)</f>
        <v>17</v>
      </c>
      <c r="CB76">
        <f>VLOOKUP($B76,'Raw Stats'!$CM$3:$DC$528,13,FALSE)+VLOOKUP($B76,'Raw Stats'!$CM$3:$DC$528,14,FALSE)</f>
        <v>0</v>
      </c>
      <c r="CC76">
        <f>VLOOKUP($B76,'Raw Stats'!$CM$3:$DC$528,15,FALSE)</f>
        <v>0</v>
      </c>
      <c r="CD76">
        <f>VLOOKUP($B76,'Raw Stats'!$CM$3:$DC$528,16,FALSE)</f>
        <v>127</v>
      </c>
      <c r="CF76" s="29">
        <f t="shared" si="20"/>
        <v>-0.9</v>
      </c>
      <c r="CG76">
        <f>VLOOKUP($B76,'Raw Stats'!$BU$3:$CJ$528,3,FALSE)</f>
        <v>79</v>
      </c>
      <c r="CH76">
        <f>VLOOKUP($B76,'Raw Stats'!$BU$3:$CJ$528,4,FALSE)</f>
        <v>5</v>
      </c>
      <c r="CI76">
        <f>VLOOKUP($B76,'Raw Stats'!$BU$3:$CJ$5288,5,FALSE)</f>
        <v>28</v>
      </c>
      <c r="CJ76">
        <f>VLOOKUP($B76,'Raw Stats'!$BU$3:$CJ$528,6,FALSE)</f>
        <v>33</v>
      </c>
      <c r="CK76">
        <f>VLOOKUP($B76,'Raw Stats'!$BU$3:$CJ$528,7,FALSE)</f>
        <v>-20</v>
      </c>
      <c r="CL76">
        <f>VLOOKUP($B76,'Raw Stats'!$BU$3:$CJ$528,8,FALSE)</f>
        <v>30</v>
      </c>
      <c r="CM76">
        <f>VLOOKUP($B76,'Raw Stats'!$BU$3:$CJ$528,9,FALSE)</f>
        <v>282</v>
      </c>
      <c r="CN76">
        <f>VLOOKUP($B76,'Raw Stats'!$BU$3:$CJ$528,10,FALSE)</f>
        <v>111</v>
      </c>
      <c r="CO76">
        <f>VLOOKUP($B76,'Raw Stats'!$BU$3:$CJ$528,11,FALSE)+VLOOKUP($B76,'Raw Stats'!$BU$3:$CJ$528,12,FALSE)</f>
        <v>18</v>
      </c>
      <c r="CP76">
        <f>VLOOKUP($B76,'Raw Stats'!$BU$3:$CJ$528,13,FALSE)+VLOOKUP($B76,'Raw Stats'!$BU$3:$CJ$528,14,FALSE)</f>
        <v>0</v>
      </c>
      <c r="CQ76">
        <f>VLOOKUP($B76,'Raw Stats'!$BU$3:$CJ$528,15,FALSE)</f>
        <v>0</v>
      </c>
      <c r="CR76">
        <f>VLOOKUP($B76,'Raw Stats'!$BU$3:$CJ$528,16,FALSE)</f>
        <v>115</v>
      </c>
      <c r="CT76">
        <f>VLOOKUP($B76,'Raw Stats'!$BC$3:$BR$528,3,FALSE)</f>
        <v>45</v>
      </c>
      <c r="CU76">
        <f>VLOOKUP($B76,'Raw Stats'!$BC$3:$BR$528,4,FALSE)</f>
        <v>4</v>
      </c>
      <c r="CV76">
        <f>VLOOKUP($B76,'Raw Stats'!$BC$3:$BR$5288,5,FALSE)</f>
        <v>25</v>
      </c>
      <c r="CW76">
        <f>VLOOKUP($B76,'Raw Stats'!$BC$3:$BR$52888,6,FALSE)</f>
        <v>29</v>
      </c>
      <c r="CX76">
        <f>VLOOKUP($B76,'Raw Stats'!$BC$3:$BR$5288,7,FALSE)</f>
        <v>4</v>
      </c>
      <c r="CY76">
        <f>VLOOKUP($B76,'Raw Stats'!$BC$3:$BR$5288,8,FALSE)</f>
        <v>8</v>
      </c>
      <c r="CZ76">
        <f>VLOOKUP($B76,'Raw Stats'!$BC$3:$BR$5288,9,FALSE)</f>
        <v>124</v>
      </c>
      <c r="DA76">
        <f>VLOOKUP($B76,'Raw Stats'!$BC$3:$BR$5288,10,FALSE)</f>
        <v>59</v>
      </c>
      <c r="DB76">
        <f>VLOOKUP($B76,'Raw Stats'!$BC$3:$BR$5288,11,FALSE)+VLOOKUP($B76,'Raw Stats'!$BC$3:$BR$5288,12,FALSE)</f>
        <v>13</v>
      </c>
      <c r="DC76">
        <f>VLOOKUP($B76,'Raw Stats'!$BC$3:$BR$5288,13,FALSE)+VLOOKUP($B76,'Raw Stats'!$BC$3:$BR$5288,14,FALSE)</f>
        <v>0</v>
      </c>
      <c r="DD76">
        <f>VLOOKUP($B76,'Raw Stats'!$BC$3:$BR$5288,15,FALSE)</f>
        <v>0</v>
      </c>
      <c r="DE76">
        <f>VLOOKUP($B76,'Raw Stats'!$BC$3:$BR$5288,16,FALSE)</f>
        <v>70</v>
      </c>
      <c r="DG76">
        <f>VLOOKUP($B76,'Raw Stats'!$AK$3:$AZ$528,3,FALSE)</f>
        <v>57</v>
      </c>
      <c r="DH76">
        <f>VLOOKUP($B76,'Raw Stats'!$AK$3:$AZ$528,4,FALSE)</f>
        <v>5</v>
      </c>
      <c r="DI76">
        <f>VLOOKUP($B76,'Raw Stats'!$AK$3:$AZ$528,5,FALSE)</f>
        <v>16</v>
      </c>
      <c r="DJ76">
        <f>VLOOKUP($B76,'Raw Stats'!$AK$3:$AZ$528,6,FALSE)</f>
        <v>21</v>
      </c>
      <c r="DK76">
        <f>VLOOKUP($B76,'Raw Stats'!$AK$3:$AZ$528,7,FALSE)</f>
        <v>-1</v>
      </c>
      <c r="DL76">
        <f>VLOOKUP($B76,'Raw Stats'!$AK$3:$AZ$528,8,FALSE)</f>
        <v>22</v>
      </c>
      <c r="DM76">
        <f>VLOOKUP($B76,'Raw Stats'!$AK$3:$AZ$528,9,FALSE)</f>
        <v>102</v>
      </c>
      <c r="DN76">
        <f>VLOOKUP($B76,'Raw Stats'!$AK$3:$AZ$528,10,FALSE)</f>
        <v>53</v>
      </c>
      <c r="DO76">
        <f>VLOOKUP($B76,'Raw Stats'!$AK$3:$AZ$528,11,FALSE)+VLOOKUP($B76,'Raw Stats'!$AK$3:$AZ$528,12,FALSE)</f>
        <v>7</v>
      </c>
      <c r="DP76">
        <f>VLOOKUP($B76,'Raw Stats'!$AK$3:$AZ$528,13,FALSE)+VLOOKUP($B76,'Raw Stats'!$AK$3:$AZ$528,14,FALSE)</f>
        <v>0</v>
      </c>
      <c r="DQ76">
        <f>VLOOKUP($B76,'Raw Stats'!$AK$3:$AZ$528,15,FALSE)</f>
        <v>0</v>
      </c>
      <c r="DR76">
        <f>VLOOKUP($B76,'Raw Stats'!$AK$3:$AZ$528,16,FALSE)</f>
        <v>65</v>
      </c>
      <c r="DT76">
        <f>VLOOKUP($B76,'Raw Stats'!$S$3:$AH$528,3,FALSE)</f>
        <v>80</v>
      </c>
      <c r="DU76">
        <f>VLOOKUP($B76,'Raw Stats'!$S$3:$AH$528,4,FALSE)</f>
        <v>8</v>
      </c>
      <c r="DV76">
        <f>VLOOKUP($B76,'Raw Stats'!$S$3:$AH$528,5,FALSE)</f>
        <v>21</v>
      </c>
      <c r="DW76">
        <f>VLOOKUP($B76,'Raw Stats'!$S$3:$AH$528,6,FALSE)</f>
        <v>29</v>
      </c>
      <c r="DX76">
        <f>VLOOKUP($B76,'Raw Stats'!$S$3:$AH$528,7,FALSE)</f>
        <v>10</v>
      </c>
      <c r="DY76">
        <f>VLOOKUP($B76,'Raw Stats'!$S$3:$AH$528,8,FALSE)</f>
        <v>30</v>
      </c>
      <c r="DZ76">
        <f>VLOOKUP($B76,'Raw Stats'!$S$3:$AH$528,9,FALSE)</f>
        <v>81</v>
      </c>
      <c r="EA76">
        <f>VLOOKUP($B76,'Raw Stats'!$S$3:$AH$528,10,FALSE)</f>
        <v>52</v>
      </c>
      <c r="EB76">
        <f>VLOOKUP($B76,'Raw Stats'!$S$3:$AH$528,11,FALSE)+VLOOKUP($B76,'Raw Stats'!$S$3:$AH$528,12,FALSE)</f>
        <v>6</v>
      </c>
      <c r="EC76">
        <f>VLOOKUP($B76,'Raw Stats'!$S$3:$AH$528,13,FALSE)+VLOOKUP($B76,'Raw Stats'!$S$3:$AH$528,14,FALSE)</f>
        <v>0</v>
      </c>
      <c r="ED76">
        <f>VLOOKUP($B76,'Raw Stats'!$S$3:$AH$528,15,FALSE)</f>
        <v>2</v>
      </c>
      <c r="EE76">
        <f>VLOOKUP($B76,'Raw Stats'!$S$3:$AH$528,16,FALSE)</f>
        <v>156</v>
      </c>
    </row>
    <row r="77" spans="1:135" x14ac:dyDescent="0.2">
      <c r="A77">
        <v>1</v>
      </c>
      <c r="B77" t="s">
        <v>753</v>
      </c>
      <c r="C77">
        <f t="shared" si="13"/>
        <v>1.0566791766486245</v>
      </c>
      <c r="D77">
        <f t="shared" si="14"/>
        <v>0.87688036721556495</v>
      </c>
      <c r="E77">
        <f t="shared" si="15"/>
        <v>0.61600508363701489</v>
      </c>
      <c r="F77">
        <f t="shared" si="16"/>
        <v>0.75163794561914765</v>
      </c>
      <c r="G77">
        <f t="shared" si="17"/>
        <v>0.7328435328117876</v>
      </c>
      <c r="I77" s="29">
        <f t="shared" si="18"/>
        <v>-90</v>
      </c>
      <c r="J77" s="29">
        <f t="shared" si="19"/>
        <v>-90</v>
      </c>
      <c r="K77">
        <f>BT77*'Value Calculations'!$D$3</f>
        <v>3.6696188576343411</v>
      </c>
      <c r="L77">
        <f>BU77*'Value Calculations'!$D$4</f>
        <v>8.4659303051608976</v>
      </c>
      <c r="M77">
        <f>BV77*'Value Calculations'!$D$5</f>
        <v>9.2868336768522539</v>
      </c>
      <c r="N77">
        <f>BW77*'Value Calculations'!$D$6</f>
        <v>1.8759739787904428</v>
      </c>
      <c r="O77">
        <f>BX77*'Value Calculations'!$D$7</f>
        <v>1.2303882787642992</v>
      </c>
      <c r="P77">
        <f>BY77*'Value Calculations'!$D$8</f>
        <v>12.293438523968305</v>
      </c>
      <c r="Q77">
        <f>BZ77*'Value Calculations'!$D$9</f>
        <v>18.766923593289992</v>
      </c>
      <c r="R77">
        <f>CA77*'Value Calculations'!$D$10</f>
        <v>5.4797471111430704</v>
      </c>
      <c r="S77">
        <f>CB77*'Value Calculations'!$D$11</f>
        <v>0.9907141480249374</v>
      </c>
      <c r="T77">
        <f>CC77*'Value Calculations'!$D$12</f>
        <v>0.81388273958941404</v>
      </c>
      <c r="U77">
        <f>CD77*'Value Calculations'!$D$13</f>
        <v>13.207449505483027</v>
      </c>
      <c r="W77">
        <f>CH77*'Value Calculations'!$D$3</f>
        <v>2.0386771431301893</v>
      </c>
      <c r="X77">
        <f>CI77*'Value Calculations'!$D$4</f>
        <v>5.8610286728036982</v>
      </c>
      <c r="Y77">
        <f>CJ77*'Value Calculations'!$D$5</f>
        <v>6.1027764162171954</v>
      </c>
      <c r="Z77">
        <f>CK77*'Value Calculations'!$D$6</f>
        <v>3.8770128895002482</v>
      </c>
      <c r="AA77">
        <f>CL77*'Value Calculations'!$D$7</f>
        <v>3.9548194674566761</v>
      </c>
      <c r="AB77">
        <f>CM77*'Value Calculations'!$D$8</f>
        <v>11.358849630333287</v>
      </c>
      <c r="AC77">
        <f>CN77*'Value Calculations'!$D$9</f>
        <v>19.018828607965027</v>
      </c>
      <c r="AD77">
        <f>CO77*'Value Calculations'!$D$10</f>
        <v>0</v>
      </c>
      <c r="AE77">
        <f>CP77*'Value Calculations'!$D$11</f>
        <v>2.9721424440748123</v>
      </c>
      <c r="AF77">
        <f>CQ77*'Value Calculations'!$D$12</f>
        <v>0.81388273958941404</v>
      </c>
      <c r="AG77">
        <f>CR77*'Value Calculations'!$D$13</f>
        <v>9.7680095300968226</v>
      </c>
      <c r="AI77">
        <f>CU77*'Value Calculations'!$D$3</f>
        <v>0.4077354286260379</v>
      </c>
      <c r="AJ77">
        <f>CV77*'Value Calculations'!$D$4</f>
        <v>1.6280635202232496</v>
      </c>
      <c r="AK77">
        <f>CW77*'Value Calculations'!$D$5</f>
        <v>1.5920286303175293</v>
      </c>
      <c r="AL77">
        <f>CX77*'Value Calculations'!$D$6</f>
        <v>0.62532465959681427</v>
      </c>
      <c r="AM77">
        <f>CY77*'Value Calculations'!$D$7</f>
        <v>1.0546185246551136</v>
      </c>
      <c r="AN77">
        <f>CZ77*'Value Calculations'!$D$8</f>
        <v>5.6794248151666435</v>
      </c>
      <c r="AO77">
        <f>DA77*'Value Calculations'!$D$9</f>
        <v>10.957868138363956</v>
      </c>
      <c r="AP77">
        <f>DB77*'Value Calculations'!$D$10</f>
        <v>0</v>
      </c>
      <c r="AQ77">
        <f>DC77*'Value Calculations'!$D$11</f>
        <v>0</v>
      </c>
      <c r="AR77">
        <f>DD77*'Value Calculations'!$D$12</f>
        <v>0</v>
      </c>
      <c r="AS77">
        <f>DE77*'Value Calculations'!$D$13</f>
        <v>5.1591599630793077</v>
      </c>
      <c r="AU77">
        <f>DH77*'Value Calculations'!$D$3</f>
        <v>2.0386771431301893</v>
      </c>
      <c r="AV77">
        <f>DI77*'Value Calculations'!$D$4</f>
        <v>3.2561270404464993</v>
      </c>
      <c r="AW77">
        <f>DJ77*'Value Calculations'!$D$5</f>
        <v>3.980071575793823</v>
      </c>
      <c r="AX77">
        <f>DK77*'Value Calculations'!$D$6</f>
        <v>3.3767531618227968</v>
      </c>
      <c r="AY77">
        <f>DL77*'Value Calculations'!$D$7</f>
        <v>4.657898483893419</v>
      </c>
      <c r="AZ77">
        <f>DM77*'Value Calculations'!$D$8</f>
        <v>10.424260736698269</v>
      </c>
      <c r="BA77">
        <f>DN77*'Value Calculations'!$D$9</f>
        <v>16.751683475889724</v>
      </c>
      <c r="BB77">
        <f>DO77*'Value Calculations'!$D$10</f>
        <v>0</v>
      </c>
      <c r="BC77">
        <f>DP77*'Value Calculations'!$D$11</f>
        <v>0</v>
      </c>
      <c r="BD77">
        <f>DQ77*'Value Calculations'!$D$12</f>
        <v>1.6277654791788281</v>
      </c>
      <c r="BE77">
        <f>DR77*'Value Calculations'!$D$13</f>
        <v>11.762884715820821</v>
      </c>
      <c r="BG77">
        <f>DU77*'Value Calculations'!$D$3</f>
        <v>1.2232062858781136</v>
      </c>
      <c r="BH77">
        <f>DV77*'Value Calculations'!$D$4</f>
        <v>4.2329651525804488</v>
      </c>
      <c r="BI77">
        <f>DW77*'Value Calculations'!$D$5</f>
        <v>4.2454096808467447</v>
      </c>
      <c r="BJ77">
        <f>DX77*'Value Calculations'!$D$6</f>
        <v>1.8759739787904428</v>
      </c>
      <c r="BK77">
        <f>DY77*'Value Calculations'!$D$7</f>
        <v>3.9548194674566761</v>
      </c>
      <c r="BL77">
        <f>DZ77*'Value Calculations'!$D$8</f>
        <v>8.4113000427151547</v>
      </c>
      <c r="BM77">
        <f>EA77*'Value Calculations'!$D$9</f>
        <v>14.484538343814425</v>
      </c>
      <c r="BN77">
        <f>EB77*'Value Calculations'!$D$10</f>
        <v>0.73063294815240942</v>
      </c>
      <c r="BO77">
        <f>EC77*'Value Calculations'!$D$11</f>
        <v>0</v>
      </c>
      <c r="BP77">
        <f>ED77*'Value Calculations'!$D$12</f>
        <v>0.81388273958941404</v>
      </c>
      <c r="BQ77">
        <f>EE77*'Value Calculations'!$D$13</f>
        <v>10.59347512418951</v>
      </c>
      <c r="BS77">
        <f>VLOOKUP($B77,'Raw Stats'!$CM$3:$DC$528,3,FALSE)</f>
        <v>72</v>
      </c>
      <c r="BT77">
        <f>VLOOKUP($B77,'Raw Stats'!$CM$3:$DC$528,4,FALSE)</f>
        <v>9</v>
      </c>
      <c r="BU77">
        <f>VLOOKUP($B77,'Raw Stats'!$CM$3:$DC$528,5,FALSE)</f>
        <v>26</v>
      </c>
      <c r="BV77">
        <f>VLOOKUP($B77,'Raw Stats'!$CM$3:$DC$528,6,FALSE)</f>
        <v>35</v>
      </c>
      <c r="BW77">
        <f>VLOOKUP($B77,'Raw Stats'!$CM$3:$DC$528,7,FALSE)</f>
        <v>15</v>
      </c>
      <c r="BX77">
        <f>VLOOKUP($B77,'Raw Stats'!$CM$3:$DC$528,8,FALSE)</f>
        <v>14</v>
      </c>
      <c r="BY77">
        <f>VLOOKUP($B77,'Raw Stats'!$CM$3:$DC$528,9,FALSE)</f>
        <v>171</v>
      </c>
      <c r="BZ77">
        <f>VLOOKUP($B77,'Raw Stats'!$CM$3:$DC$528,10,FALSE)</f>
        <v>149</v>
      </c>
      <c r="CA77">
        <f>VLOOKUP($B77,'Raw Stats'!$CM$3:$DC$528,11,FALSE)+VLOOKUP($B77,'Raw Stats'!$CM$3:$DC$528,12,FALSE)</f>
        <v>15</v>
      </c>
      <c r="CB77">
        <f>VLOOKUP($B77,'Raw Stats'!$CM$3:$DC$528,13,FALSE)+VLOOKUP($B77,'Raw Stats'!$CM$3:$DC$528,14,FALSE)</f>
        <v>1</v>
      </c>
      <c r="CC77">
        <f>VLOOKUP($B77,'Raw Stats'!$CM$3:$DC$528,15,FALSE)</f>
        <v>1</v>
      </c>
      <c r="CD77">
        <f>VLOOKUP($B77,'Raw Stats'!$CM$3:$DC$528,16,FALSE)</f>
        <v>192</v>
      </c>
      <c r="CF77" s="29">
        <f t="shared" si="20"/>
        <v>-0.9</v>
      </c>
      <c r="CG77">
        <f>VLOOKUP($B77,'Raw Stats'!$BU$3:$CJ$528,3,FALSE)</f>
        <v>75</v>
      </c>
      <c r="CH77">
        <f>VLOOKUP($B77,'Raw Stats'!$BU$3:$CJ$528,4,FALSE)</f>
        <v>5</v>
      </c>
      <c r="CI77">
        <f>VLOOKUP($B77,'Raw Stats'!$BU$3:$CJ$5288,5,FALSE)</f>
        <v>18</v>
      </c>
      <c r="CJ77">
        <f>VLOOKUP($B77,'Raw Stats'!$BU$3:$CJ$528,6,FALSE)</f>
        <v>23</v>
      </c>
      <c r="CK77">
        <f>VLOOKUP($B77,'Raw Stats'!$BU$3:$CJ$528,7,FALSE)</f>
        <v>31</v>
      </c>
      <c r="CL77">
        <f>VLOOKUP($B77,'Raw Stats'!$BU$3:$CJ$528,8,FALSE)</f>
        <v>45</v>
      </c>
      <c r="CM77">
        <f>VLOOKUP($B77,'Raw Stats'!$BU$3:$CJ$528,9,FALSE)</f>
        <v>158</v>
      </c>
      <c r="CN77">
        <f>VLOOKUP($B77,'Raw Stats'!$BU$3:$CJ$528,10,FALSE)</f>
        <v>151</v>
      </c>
      <c r="CO77">
        <f>VLOOKUP($B77,'Raw Stats'!$BU$3:$CJ$528,11,FALSE)+VLOOKUP($B77,'Raw Stats'!$BU$3:$CJ$528,12,FALSE)</f>
        <v>0</v>
      </c>
      <c r="CP77">
        <f>VLOOKUP($B77,'Raw Stats'!$BU$3:$CJ$528,13,FALSE)+VLOOKUP($B77,'Raw Stats'!$BU$3:$CJ$528,14,FALSE)</f>
        <v>3</v>
      </c>
      <c r="CQ77">
        <f>VLOOKUP($B77,'Raw Stats'!$BU$3:$CJ$528,15,FALSE)</f>
        <v>1</v>
      </c>
      <c r="CR77">
        <f>VLOOKUP($B77,'Raw Stats'!$BU$3:$CJ$528,16,FALSE)</f>
        <v>142</v>
      </c>
      <c r="CT77">
        <f>VLOOKUP($B77,'Raw Stats'!$BC$3:$BR$528,3,FALSE)</f>
        <v>44</v>
      </c>
      <c r="CU77">
        <f>VLOOKUP($B77,'Raw Stats'!$BC$3:$BR$528,4,FALSE)</f>
        <v>1</v>
      </c>
      <c r="CV77">
        <f>VLOOKUP($B77,'Raw Stats'!$BC$3:$BR$5288,5,FALSE)</f>
        <v>5</v>
      </c>
      <c r="CW77">
        <f>VLOOKUP($B77,'Raw Stats'!$BC$3:$BR$52888,6,FALSE)</f>
        <v>6</v>
      </c>
      <c r="CX77">
        <f>VLOOKUP($B77,'Raw Stats'!$BC$3:$BR$5288,7,FALSE)</f>
        <v>5</v>
      </c>
      <c r="CY77">
        <f>VLOOKUP($B77,'Raw Stats'!$BC$3:$BR$5288,8,FALSE)</f>
        <v>12</v>
      </c>
      <c r="CZ77">
        <f>VLOOKUP($B77,'Raw Stats'!$BC$3:$BR$5288,9,FALSE)</f>
        <v>79</v>
      </c>
      <c r="DA77">
        <f>VLOOKUP($B77,'Raw Stats'!$BC$3:$BR$5288,10,FALSE)</f>
        <v>87</v>
      </c>
      <c r="DB77">
        <f>VLOOKUP($B77,'Raw Stats'!$BC$3:$BR$5288,11,FALSE)+VLOOKUP($B77,'Raw Stats'!$BC$3:$BR$5288,12,FALSE)</f>
        <v>0</v>
      </c>
      <c r="DC77">
        <f>VLOOKUP($B77,'Raw Stats'!$BC$3:$BR$5288,13,FALSE)+VLOOKUP($B77,'Raw Stats'!$BC$3:$BR$5288,14,FALSE)</f>
        <v>0</v>
      </c>
      <c r="DD77">
        <f>VLOOKUP($B77,'Raw Stats'!$BC$3:$BR$5288,15,FALSE)</f>
        <v>0</v>
      </c>
      <c r="DE77">
        <f>VLOOKUP($B77,'Raw Stats'!$BC$3:$BR$5288,16,FALSE)</f>
        <v>75</v>
      </c>
      <c r="DG77">
        <f>VLOOKUP($B77,'Raw Stats'!$AK$3:$AZ$528,3,FALSE)</f>
        <v>77</v>
      </c>
      <c r="DH77">
        <f>VLOOKUP($B77,'Raw Stats'!$AK$3:$AZ$528,4,FALSE)</f>
        <v>5</v>
      </c>
      <c r="DI77">
        <f>VLOOKUP($B77,'Raw Stats'!$AK$3:$AZ$528,5,FALSE)</f>
        <v>10</v>
      </c>
      <c r="DJ77">
        <f>VLOOKUP($B77,'Raw Stats'!$AK$3:$AZ$528,6,FALSE)</f>
        <v>15</v>
      </c>
      <c r="DK77">
        <f>VLOOKUP($B77,'Raw Stats'!$AK$3:$AZ$528,7,FALSE)</f>
        <v>27</v>
      </c>
      <c r="DL77">
        <f>VLOOKUP($B77,'Raw Stats'!$AK$3:$AZ$528,8,FALSE)</f>
        <v>53</v>
      </c>
      <c r="DM77">
        <f>VLOOKUP($B77,'Raw Stats'!$AK$3:$AZ$528,9,FALSE)</f>
        <v>145</v>
      </c>
      <c r="DN77">
        <f>VLOOKUP($B77,'Raw Stats'!$AK$3:$AZ$528,10,FALSE)</f>
        <v>133</v>
      </c>
      <c r="DO77">
        <f>VLOOKUP($B77,'Raw Stats'!$AK$3:$AZ$528,11,FALSE)+VLOOKUP($B77,'Raw Stats'!$AK$3:$AZ$528,12,FALSE)</f>
        <v>0</v>
      </c>
      <c r="DP77">
        <f>VLOOKUP($B77,'Raw Stats'!$AK$3:$AZ$528,13,FALSE)+VLOOKUP($B77,'Raw Stats'!$AK$3:$AZ$528,14,FALSE)</f>
        <v>0</v>
      </c>
      <c r="DQ77">
        <f>VLOOKUP($B77,'Raw Stats'!$AK$3:$AZ$528,15,FALSE)</f>
        <v>2</v>
      </c>
      <c r="DR77">
        <f>VLOOKUP($B77,'Raw Stats'!$AK$3:$AZ$528,16,FALSE)</f>
        <v>171</v>
      </c>
      <c r="DT77">
        <f>VLOOKUP($B77,'Raw Stats'!$S$3:$AH$528,3,FALSE)</f>
        <v>69</v>
      </c>
      <c r="DU77">
        <f>VLOOKUP($B77,'Raw Stats'!$S$3:$AH$528,4,FALSE)</f>
        <v>3</v>
      </c>
      <c r="DV77">
        <f>VLOOKUP($B77,'Raw Stats'!$S$3:$AH$528,5,FALSE)</f>
        <v>13</v>
      </c>
      <c r="DW77">
        <f>VLOOKUP($B77,'Raw Stats'!$S$3:$AH$528,6,FALSE)</f>
        <v>16</v>
      </c>
      <c r="DX77">
        <f>VLOOKUP($B77,'Raw Stats'!$S$3:$AH$528,7,FALSE)</f>
        <v>15</v>
      </c>
      <c r="DY77">
        <f>VLOOKUP($B77,'Raw Stats'!$S$3:$AH$528,8,FALSE)</f>
        <v>45</v>
      </c>
      <c r="DZ77">
        <f>VLOOKUP($B77,'Raw Stats'!$S$3:$AH$528,9,FALSE)</f>
        <v>117</v>
      </c>
      <c r="EA77">
        <f>VLOOKUP($B77,'Raw Stats'!$S$3:$AH$528,10,FALSE)</f>
        <v>115</v>
      </c>
      <c r="EB77">
        <f>VLOOKUP($B77,'Raw Stats'!$S$3:$AH$528,11,FALSE)+VLOOKUP($B77,'Raw Stats'!$S$3:$AH$528,12,FALSE)</f>
        <v>2</v>
      </c>
      <c r="EC77">
        <f>VLOOKUP($B77,'Raw Stats'!$S$3:$AH$528,13,FALSE)+VLOOKUP($B77,'Raw Stats'!$S$3:$AH$528,14,FALSE)</f>
        <v>0</v>
      </c>
      <c r="ED77">
        <f>VLOOKUP($B77,'Raw Stats'!$S$3:$AH$528,15,FALSE)</f>
        <v>1</v>
      </c>
      <c r="EE77">
        <f>VLOOKUP($B77,'Raw Stats'!$S$3:$AH$528,16,FALSE)</f>
        <v>154</v>
      </c>
    </row>
    <row r="78" spans="1:135" x14ac:dyDescent="0.2">
      <c r="A78">
        <v>1</v>
      </c>
      <c r="B78" t="s">
        <v>754</v>
      </c>
      <c r="C78" t="e">
        <f t="shared" si="13"/>
        <v>#N/A</v>
      </c>
      <c r="D78">
        <f t="shared" si="14"/>
        <v>0.63261767951400028</v>
      </c>
      <c r="E78" t="e">
        <f t="shared" si="15"/>
        <v>#N/A</v>
      </c>
      <c r="F78" t="e">
        <f t="shared" si="16"/>
        <v>#N/A</v>
      </c>
      <c r="G78" t="e">
        <f t="shared" si="17"/>
        <v>#N/A</v>
      </c>
      <c r="I78" s="29">
        <f t="shared" si="18"/>
        <v>-90</v>
      </c>
      <c r="J78" s="29">
        <f t="shared" si="19"/>
        <v>-90</v>
      </c>
      <c r="K78" t="e">
        <f>BT78*'Value Calculations'!$D$3</f>
        <v>#N/A</v>
      </c>
      <c r="L78" t="e">
        <f>BU78*'Value Calculations'!$D$4</f>
        <v>#N/A</v>
      </c>
      <c r="M78" t="e">
        <f>BV78*'Value Calculations'!$D$5</f>
        <v>#N/A</v>
      </c>
      <c r="N78" t="e">
        <f>BW78*'Value Calculations'!$D$6</f>
        <v>#N/A</v>
      </c>
      <c r="O78" t="e">
        <f>BX78*'Value Calculations'!$D$7</f>
        <v>#N/A</v>
      </c>
      <c r="P78" t="e">
        <f>BY78*'Value Calculations'!$D$8</f>
        <v>#N/A</v>
      </c>
      <c r="Q78" t="e">
        <f>BZ78*'Value Calculations'!$D$9</f>
        <v>#N/A</v>
      </c>
      <c r="R78" t="e">
        <f>CA78*'Value Calculations'!$D$10</f>
        <v>#N/A</v>
      </c>
      <c r="S78" t="e">
        <f>CB78*'Value Calculations'!$D$11</f>
        <v>#N/A</v>
      </c>
      <c r="T78" t="e">
        <f>CC78*'Value Calculations'!$D$12</f>
        <v>#N/A</v>
      </c>
      <c r="U78" t="e">
        <f>CD78*'Value Calculations'!$D$13</f>
        <v>#N/A</v>
      </c>
      <c r="W78">
        <f>CH78*'Value Calculations'!$D$3</f>
        <v>3.6696188576343411</v>
      </c>
      <c r="X78">
        <f>CI78*'Value Calculations'!$D$4</f>
        <v>6.5122540808929985</v>
      </c>
      <c r="Y78">
        <f>CJ78*'Value Calculations'!$D$5</f>
        <v>7.6948050465347251</v>
      </c>
      <c r="Z78">
        <f>CK78*'Value Calculations'!$D$6</f>
        <v>1.0005194553549028</v>
      </c>
      <c r="AA78">
        <f>CL78*'Value Calculations'!$D$7</f>
        <v>1.2303882787642992</v>
      </c>
      <c r="AB78">
        <f>CM78*'Value Calculations'!$D$8</f>
        <v>2.9475495876181315</v>
      </c>
      <c r="AC78">
        <f>CN78*'Value Calculations'!$D$9</f>
        <v>14.106680821801874</v>
      </c>
      <c r="AD78">
        <f>CO78*'Value Calculations'!$D$10</f>
        <v>2.1918988444572283</v>
      </c>
      <c r="AE78">
        <f>CP78*'Value Calculations'!$D$11</f>
        <v>0.9907141480249374</v>
      </c>
      <c r="AF78">
        <f>CQ78*'Value Calculations'!$D$12</f>
        <v>0.81388273958941404</v>
      </c>
      <c r="AG78">
        <f>CR78*'Value Calculations'!$D$13</f>
        <v>8.1858671414191679</v>
      </c>
      <c r="AI78" t="e">
        <f>CU78*'Value Calculations'!$D$3</f>
        <v>#N/A</v>
      </c>
      <c r="AJ78" t="e">
        <f>CV78*'Value Calculations'!$D$4</f>
        <v>#N/A</v>
      </c>
      <c r="AK78" t="e">
        <f>CW78*'Value Calculations'!$D$5</f>
        <v>#N/A</v>
      </c>
      <c r="AL78" t="e">
        <f>CX78*'Value Calculations'!$D$6</f>
        <v>#N/A</v>
      </c>
      <c r="AM78" t="e">
        <f>CY78*'Value Calculations'!$D$7</f>
        <v>#N/A</v>
      </c>
      <c r="AN78" t="e">
        <f>CZ78*'Value Calculations'!$D$8</f>
        <v>#N/A</v>
      </c>
      <c r="AO78" t="e">
        <f>DA78*'Value Calculations'!$D$9</f>
        <v>#N/A</v>
      </c>
      <c r="AP78" t="e">
        <f>DB78*'Value Calculations'!$D$10</f>
        <v>#N/A</v>
      </c>
      <c r="AQ78" t="e">
        <f>DC78*'Value Calculations'!$D$11</f>
        <v>#N/A</v>
      </c>
      <c r="AR78" t="e">
        <f>DD78*'Value Calculations'!$D$12</f>
        <v>#N/A</v>
      </c>
      <c r="AS78" t="e">
        <f>DE78*'Value Calculations'!$D$13</f>
        <v>#N/A</v>
      </c>
      <c r="AU78" t="e">
        <f>DH78*'Value Calculations'!$D$3</f>
        <v>#N/A</v>
      </c>
      <c r="AV78" t="e">
        <f>DI78*'Value Calculations'!$D$4</f>
        <v>#N/A</v>
      </c>
      <c r="AW78" t="e">
        <f>DJ78*'Value Calculations'!$D$5</f>
        <v>#N/A</v>
      </c>
      <c r="AX78" t="e">
        <f>DK78*'Value Calculations'!$D$6</f>
        <v>#N/A</v>
      </c>
      <c r="AY78" t="e">
        <f>DL78*'Value Calculations'!$D$7</f>
        <v>#N/A</v>
      </c>
      <c r="AZ78" t="e">
        <f>DM78*'Value Calculations'!$D$8</f>
        <v>#N/A</v>
      </c>
      <c r="BA78" t="e">
        <f>DN78*'Value Calculations'!$D$9</f>
        <v>#N/A</v>
      </c>
      <c r="BB78" t="e">
        <f>DO78*'Value Calculations'!$D$10</f>
        <v>#N/A</v>
      </c>
      <c r="BC78" t="e">
        <f>DP78*'Value Calculations'!$D$11</f>
        <v>#N/A</v>
      </c>
      <c r="BD78" t="e">
        <f>DQ78*'Value Calculations'!$D$12</f>
        <v>#N/A</v>
      </c>
      <c r="BE78" t="e">
        <f>DR78*'Value Calculations'!$D$13</f>
        <v>#N/A</v>
      </c>
      <c r="BG78" t="e">
        <f>DU78*'Value Calculations'!$D$3</f>
        <v>#N/A</v>
      </c>
      <c r="BH78" t="e">
        <f>DV78*'Value Calculations'!$D$4</f>
        <v>#N/A</v>
      </c>
      <c r="BI78" t="e">
        <f>DW78*'Value Calculations'!$D$5</f>
        <v>#N/A</v>
      </c>
      <c r="BJ78" t="e">
        <f>DX78*'Value Calculations'!$D$6</f>
        <v>#N/A</v>
      </c>
      <c r="BK78" t="e">
        <f>DY78*'Value Calculations'!$D$7</f>
        <v>#N/A</v>
      </c>
      <c r="BL78" t="e">
        <f>DZ78*'Value Calculations'!$D$8</f>
        <v>#N/A</v>
      </c>
      <c r="BM78" t="e">
        <f>EA78*'Value Calculations'!$D$9</f>
        <v>#N/A</v>
      </c>
      <c r="BN78" t="e">
        <f>EB78*'Value Calculations'!$D$10</f>
        <v>#N/A</v>
      </c>
      <c r="BO78" t="e">
        <f>EC78*'Value Calculations'!$D$11</f>
        <v>#N/A</v>
      </c>
      <c r="BP78" t="e">
        <f>ED78*'Value Calculations'!$D$12</f>
        <v>#N/A</v>
      </c>
      <c r="BQ78" t="e">
        <f>EE78*'Value Calculations'!$D$13</f>
        <v>#N/A</v>
      </c>
      <c r="BS78" t="e">
        <f>VLOOKUP($B78,'Raw Stats'!$CM$3:$DC$528,3,FALSE)</f>
        <v>#N/A</v>
      </c>
      <c r="BT78" t="e">
        <f>VLOOKUP($B78,'Raw Stats'!$CM$3:$DC$528,4,FALSE)</f>
        <v>#N/A</v>
      </c>
      <c r="BU78" t="e">
        <f>VLOOKUP($B78,'Raw Stats'!$CM$3:$DC$528,5,FALSE)</f>
        <v>#N/A</v>
      </c>
      <c r="BV78" t="e">
        <f>VLOOKUP($B78,'Raw Stats'!$CM$3:$DC$528,6,FALSE)</f>
        <v>#N/A</v>
      </c>
      <c r="BW78" t="e">
        <f>VLOOKUP($B78,'Raw Stats'!$CM$3:$DC$528,7,FALSE)</f>
        <v>#N/A</v>
      </c>
      <c r="BX78" t="e">
        <f>VLOOKUP($B78,'Raw Stats'!$CM$3:$DC$528,8,FALSE)</f>
        <v>#N/A</v>
      </c>
      <c r="BY78" t="e">
        <f>VLOOKUP($B78,'Raw Stats'!$CM$3:$DC$528,9,FALSE)</f>
        <v>#N/A</v>
      </c>
      <c r="BZ78" t="e">
        <f>VLOOKUP($B78,'Raw Stats'!$CM$3:$DC$528,10,FALSE)</f>
        <v>#N/A</v>
      </c>
      <c r="CA78" t="e">
        <f>VLOOKUP($B78,'Raw Stats'!$CM$3:$DC$528,11,FALSE)+VLOOKUP($B78,'Raw Stats'!$CM$3:$DC$528,12,FALSE)</f>
        <v>#N/A</v>
      </c>
      <c r="CB78" t="e">
        <f>VLOOKUP($B78,'Raw Stats'!$CM$3:$DC$528,13,FALSE)+VLOOKUP($B78,'Raw Stats'!$CM$3:$DC$528,14,FALSE)</f>
        <v>#N/A</v>
      </c>
      <c r="CC78" t="e">
        <f>VLOOKUP($B78,'Raw Stats'!$CM$3:$DC$528,15,FALSE)</f>
        <v>#N/A</v>
      </c>
      <c r="CD78" t="e">
        <f>VLOOKUP($B78,'Raw Stats'!$CM$3:$DC$528,16,FALSE)</f>
        <v>#N/A</v>
      </c>
      <c r="CF78" s="29">
        <f t="shared" si="20"/>
        <v>-0.9</v>
      </c>
      <c r="CG78">
        <f>VLOOKUP($B78,'Raw Stats'!$BU$3:$CJ$528,3,FALSE)</f>
        <v>78</v>
      </c>
      <c r="CH78">
        <f>VLOOKUP($B78,'Raw Stats'!$BU$3:$CJ$528,4,FALSE)</f>
        <v>9</v>
      </c>
      <c r="CI78">
        <f>VLOOKUP($B78,'Raw Stats'!$BU$3:$CJ$5288,5,FALSE)</f>
        <v>20</v>
      </c>
      <c r="CJ78">
        <f>VLOOKUP($B78,'Raw Stats'!$BU$3:$CJ$528,6,FALSE)</f>
        <v>29</v>
      </c>
      <c r="CK78">
        <f>VLOOKUP($B78,'Raw Stats'!$BU$3:$CJ$528,7,FALSE)</f>
        <v>8</v>
      </c>
      <c r="CL78">
        <f>VLOOKUP($B78,'Raw Stats'!$BU$3:$CJ$528,8,FALSE)</f>
        <v>14</v>
      </c>
      <c r="CM78">
        <f>VLOOKUP($B78,'Raw Stats'!$BU$3:$CJ$528,9,FALSE)</f>
        <v>41</v>
      </c>
      <c r="CN78">
        <f>VLOOKUP($B78,'Raw Stats'!$BU$3:$CJ$528,10,FALSE)</f>
        <v>112</v>
      </c>
      <c r="CO78">
        <f>VLOOKUP($B78,'Raw Stats'!$BU$3:$CJ$528,11,FALSE)+VLOOKUP($B78,'Raw Stats'!$BU$3:$CJ$528,12,FALSE)</f>
        <v>6</v>
      </c>
      <c r="CP78">
        <f>VLOOKUP($B78,'Raw Stats'!$BU$3:$CJ$528,13,FALSE)+VLOOKUP($B78,'Raw Stats'!$BU$3:$CJ$528,14,FALSE)</f>
        <v>1</v>
      </c>
      <c r="CQ78">
        <f>VLOOKUP($B78,'Raw Stats'!$BU$3:$CJ$528,15,FALSE)</f>
        <v>1</v>
      </c>
      <c r="CR78">
        <f>VLOOKUP($B78,'Raw Stats'!$BU$3:$CJ$528,16,FALSE)</f>
        <v>119</v>
      </c>
      <c r="CT78" t="e">
        <f>VLOOKUP($B78,'Raw Stats'!$BC$3:$BR$528,3,FALSE)</f>
        <v>#N/A</v>
      </c>
      <c r="CU78" t="e">
        <f>VLOOKUP($B78,'Raw Stats'!$BC$3:$BR$528,4,FALSE)</f>
        <v>#N/A</v>
      </c>
      <c r="CV78" t="e">
        <f>VLOOKUP($B78,'Raw Stats'!$BC$3:$BR$5288,5,FALSE)</f>
        <v>#N/A</v>
      </c>
      <c r="CW78" t="e">
        <f>VLOOKUP($B78,'Raw Stats'!$BC$3:$BR$52888,6,FALSE)</f>
        <v>#N/A</v>
      </c>
      <c r="CX78" t="e">
        <f>VLOOKUP($B78,'Raw Stats'!$BC$3:$BR$5288,7,FALSE)</f>
        <v>#N/A</v>
      </c>
      <c r="CY78" t="e">
        <f>VLOOKUP($B78,'Raw Stats'!$BC$3:$BR$5288,8,FALSE)</f>
        <v>#N/A</v>
      </c>
      <c r="CZ78" t="e">
        <f>VLOOKUP($B78,'Raw Stats'!$BC$3:$BR$5288,9,FALSE)</f>
        <v>#N/A</v>
      </c>
      <c r="DA78" t="e">
        <f>VLOOKUP($B78,'Raw Stats'!$BC$3:$BR$5288,10,FALSE)</f>
        <v>#N/A</v>
      </c>
      <c r="DB78" t="e">
        <f>VLOOKUP($B78,'Raw Stats'!$BC$3:$BR$5288,11,FALSE)+VLOOKUP($B78,'Raw Stats'!$BC$3:$BR$5288,12,FALSE)</f>
        <v>#N/A</v>
      </c>
      <c r="DC78" t="e">
        <f>VLOOKUP($B78,'Raw Stats'!$BC$3:$BR$5288,13,FALSE)+VLOOKUP($B78,'Raw Stats'!$BC$3:$BR$5288,14,FALSE)</f>
        <v>#N/A</v>
      </c>
      <c r="DD78" t="e">
        <f>VLOOKUP($B78,'Raw Stats'!$BC$3:$BR$5288,15,FALSE)</f>
        <v>#N/A</v>
      </c>
      <c r="DE78" t="e">
        <f>VLOOKUP($B78,'Raw Stats'!$BC$3:$BR$5288,16,FALSE)</f>
        <v>#N/A</v>
      </c>
      <c r="DG78" t="e">
        <f>VLOOKUP($B78,'Raw Stats'!$AK$3:$AZ$528,3,FALSE)</f>
        <v>#N/A</v>
      </c>
      <c r="DH78" t="e">
        <f>VLOOKUP($B78,'Raw Stats'!$AK$3:$AZ$528,4,FALSE)</f>
        <v>#N/A</v>
      </c>
      <c r="DI78" t="e">
        <f>VLOOKUP($B78,'Raw Stats'!$AK$3:$AZ$528,5,FALSE)</f>
        <v>#N/A</v>
      </c>
      <c r="DJ78" t="e">
        <f>VLOOKUP($B78,'Raw Stats'!$AK$3:$AZ$528,6,FALSE)</f>
        <v>#N/A</v>
      </c>
      <c r="DK78" t="e">
        <f>VLOOKUP($B78,'Raw Stats'!$AK$3:$AZ$528,7,FALSE)</f>
        <v>#N/A</v>
      </c>
      <c r="DL78" t="e">
        <f>VLOOKUP($B78,'Raw Stats'!$AK$3:$AZ$528,8,FALSE)</f>
        <v>#N/A</v>
      </c>
      <c r="DM78" t="e">
        <f>VLOOKUP($B78,'Raw Stats'!$AK$3:$AZ$528,9,FALSE)</f>
        <v>#N/A</v>
      </c>
      <c r="DN78" t="e">
        <f>VLOOKUP($B78,'Raw Stats'!$AK$3:$AZ$528,10,FALSE)</f>
        <v>#N/A</v>
      </c>
      <c r="DO78" t="e">
        <f>VLOOKUP($B78,'Raw Stats'!$AK$3:$AZ$528,11,FALSE)+VLOOKUP($B78,'Raw Stats'!$AK$3:$AZ$528,12,FALSE)</f>
        <v>#N/A</v>
      </c>
      <c r="DP78" t="e">
        <f>VLOOKUP($B78,'Raw Stats'!$AK$3:$AZ$528,13,FALSE)+VLOOKUP($B78,'Raw Stats'!$AK$3:$AZ$528,14,FALSE)</f>
        <v>#N/A</v>
      </c>
      <c r="DQ78" t="e">
        <f>VLOOKUP($B78,'Raw Stats'!$AK$3:$AZ$528,15,FALSE)</f>
        <v>#N/A</v>
      </c>
      <c r="DR78" t="e">
        <f>VLOOKUP($B78,'Raw Stats'!$AK$3:$AZ$528,16,FALSE)</f>
        <v>#N/A</v>
      </c>
      <c r="DT78" t="e">
        <f>VLOOKUP($B78,'Raw Stats'!$S$3:$AH$528,3,FALSE)</f>
        <v>#N/A</v>
      </c>
      <c r="DU78" t="e">
        <f>VLOOKUP($B78,'Raw Stats'!$S$3:$AH$528,4,FALSE)</f>
        <v>#N/A</v>
      </c>
      <c r="DV78" t="e">
        <f>VLOOKUP($B78,'Raw Stats'!$S$3:$AH$528,5,FALSE)</f>
        <v>#N/A</v>
      </c>
      <c r="DW78" t="e">
        <f>VLOOKUP($B78,'Raw Stats'!$S$3:$AH$528,6,FALSE)</f>
        <v>#N/A</v>
      </c>
      <c r="DX78" t="e">
        <f>VLOOKUP($B78,'Raw Stats'!$S$3:$AH$528,7,FALSE)</f>
        <v>#N/A</v>
      </c>
      <c r="DY78" t="e">
        <f>VLOOKUP($B78,'Raw Stats'!$S$3:$AH$528,8,FALSE)</f>
        <v>#N/A</v>
      </c>
      <c r="DZ78" t="e">
        <f>VLOOKUP($B78,'Raw Stats'!$S$3:$AH$528,9,FALSE)</f>
        <v>#N/A</v>
      </c>
      <c r="EA78" t="e">
        <f>VLOOKUP($B78,'Raw Stats'!$S$3:$AH$528,10,FALSE)</f>
        <v>#N/A</v>
      </c>
      <c r="EB78" t="e">
        <f>VLOOKUP($B78,'Raw Stats'!$S$3:$AH$528,11,FALSE)+VLOOKUP($B78,'Raw Stats'!$S$3:$AH$528,12,FALSE)</f>
        <v>#N/A</v>
      </c>
      <c r="EC78" t="e">
        <f>VLOOKUP($B78,'Raw Stats'!$S$3:$AH$528,13,FALSE)+VLOOKUP($B78,'Raw Stats'!$S$3:$AH$528,14,FALSE)</f>
        <v>#N/A</v>
      </c>
      <c r="ED78" t="e">
        <f>VLOOKUP($B78,'Raw Stats'!$S$3:$AH$528,15,FALSE)</f>
        <v>#N/A</v>
      </c>
      <c r="EE78" t="e">
        <f>VLOOKUP($B78,'Raw Stats'!$S$3:$AH$528,16,FALSE)</f>
        <v>#N/A</v>
      </c>
    </row>
    <row r="79" spans="1:135" x14ac:dyDescent="0.2">
      <c r="A79">
        <v>1</v>
      </c>
      <c r="B79" t="s">
        <v>755</v>
      </c>
      <c r="C79">
        <f t="shared" si="13"/>
        <v>0.84552352267448561</v>
      </c>
      <c r="D79">
        <f t="shared" si="14"/>
        <v>0.67504993167519489</v>
      </c>
      <c r="E79">
        <f t="shared" si="15"/>
        <v>0.89476694811172597</v>
      </c>
      <c r="F79">
        <f t="shared" si="16"/>
        <v>0.90799119935613248</v>
      </c>
      <c r="G79">
        <f t="shared" si="17"/>
        <v>0.59165813662264022</v>
      </c>
      <c r="I79" s="29">
        <f t="shared" si="18"/>
        <v>-90</v>
      </c>
      <c r="J79" s="29">
        <f t="shared" si="19"/>
        <v>-90</v>
      </c>
      <c r="K79">
        <f>BT79*'Value Calculations'!$D$3</f>
        <v>1.2232062858781136</v>
      </c>
      <c r="L79">
        <f>BU79*'Value Calculations'!$D$4</f>
        <v>5.5354159687590485</v>
      </c>
      <c r="M79">
        <f>BV79*'Value Calculations'!$D$5</f>
        <v>5.3067621010584309</v>
      </c>
      <c r="N79">
        <f>BW79*'Value Calculations'!$D$6</f>
        <v>-0.75038959151617712</v>
      </c>
      <c r="O79">
        <f>BX79*'Value Calculations'!$D$7</f>
        <v>6.8550204102582386</v>
      </c>
      <c r="P79">
        <f>BY79*'Value Calculations'!$D$8</f>
        <v>13.58748468438602</v>
      </c>
      <c r="Q79">
        <f>BZ79*'Value Calculations'!$D$9</f>
        <v>11.335725660376506</v>
      </c>
      <c r="R79">
        <f>CA79*'Value Calculations'!$D$10</f>
        <v>0.73063294815240942</v>
      </c>
      <c r="S79">
        <f>CB79*'Value Calculations'!$D$11</f>
        <v>0</v>
      </c>
      <c r="T79">
        <f>CC79*'Value Calculations'!$D$12</f>
        <v>0</v>
      </c>
      <c r="U79">
        <f>CD79*'Value Calculations'!$D$13</f>
        <v>8.5985999384655116</v>
      </c>
      <c r="W79">
        <f>CH79*'Value Calculations'!$D$3</f>
        <v>1.2232062858781136</v>
      </c>
      <c r="X79">
        <f>CI79*'Value Calculations'!$D$4</f>
        <v>2.6049016323571994</v>
      </c>
      <c r="Y79">
        <f>CJ79*'Value Calculations'!$D$5</f>
        <v>2.9187191555821368</v>
      </c>
      <c r="Z79">
        <f>CK79*'Value Calculations'!$D$6</f>
        <v>0.37519479575808856</v>
      </c>
      <c r="AA79">
        <f>CL79*'Value Calculations'!$D$7</f>
        <v>4.2184740986204545</v>
      </c>
      <c r="AB79">
        <f>CM79*'Value Calculations'!$D$8</f>
        <v>6.7577966155147404</v>
      </c>
      <c r="AC79">
        <f>CN79*'Value Calculations'!$D$9</f>
        <v>9.4464380503137555</v>
      </c>
      <c r="AD79">
        <f>CO79*'Value Calculations'!$D$10</f>
        <v>0.36531647407620471</v>
      </c>
      <c r="AE79">
        <f>CP79*'Value Calculations'!$D$11</f>
        <v>0</v>
      </c>
      <c r="AF79">
        <f>CQ79*'Value Calculations'!$D$12</f>
        <v>0</v>
      </c>
      <c r="AG79">
        <f>CR79*'Value Calculations'!$D$13</f>
        <v>9.2176991340350298</v>
      </c>
      <c r="AI79">
        <f>CU79*'Value Calculations'!$D$3</f>
        <v>2.0386771431301893</v>
      </c>
      <c r="AJ79">
        <f>CV79*'Value Calculations'!$D$4</f>
        <v>2.9305143364018491</v>
      </c>
      <c r="AK79">
        <f>CW79*'Value Calculations'!$D$5</f>
        <v>3.7147334707409017</v>
      </c>
      <c r="AL79">
        <f>CX79*'Value Calculations'!$D$6</f>
        <v>-0.62532465959681427</v>
      </c>
      <c r="AM79">
        <f>CY79*'Value Calculations'!$D$7</f>
        <v>2.5486614345831913</v>
      </c>
      <c r="AN79">
        <f>CZ79*'Value Calculations'!$D$8</f>
        <v>5.6794248151666435</v>
      </c>
      <c r="AO79">
        <f>DA79*'Value Calculations'!$D$9</f>
        <v>6.2976253668758364</v>
      </c>
      <c r="AP79">
        <f>DB79*'Value Calculations'!$D$10</f>
        <v>1.0959494222286141</v>
      </c>
      <c r="AQ79">
        <f>DC79*'Value Calculations'!$D$11</f>
        <v>0</v>
      </c>
      <c r="AR79">
        <f>DD79*'Value Calculations'!$D$12</f>
        <v>0</v>
      </c>
      <c r="AS79">
        <f>DE79*'Value Calculations'!$D$13</f>
        <v>5.8470479581565478</v>
      </c>
      <c r="AU79">
        <f>DH79*'Value Calculations'!$D$3</f>
        <v>2.0386771431301893</v>
      </c>
      <c r="AV79">
        <f>DI79*'Value Calculations'!$D$4</f>
        <v>8.1403176011162479</v>
      </c>
      <c r="AW79">
        <f>DJ79*'Value Calculations'!$D$5</f>
        <v>7.960143151587646</v>
      </c>
      <c r="AX79">
        <f>DK79*'Value Calculations'!$D$6</f>
        <v>-0.37519479575808856</v>
      </c>
      <c r="AY79">
        <f>DL79*'Value Calculations'!$D$7</f>
        <v>6.2398262708760885</v>
      </c>
      <c r="AZ79">
        <f>DM79*'Value Calculations'!$D$8</f>
        <v>8.4113000427151547</v>
      </c>
      <c r="BA79">
        <f>DN79*'Value Calculations'!$D$9</f>
        <v>13.728823299789322</v>
      </c>
      <c r="BB79">
        <f>DO79*'Value Calculations'!$D$10</f>
        <v>2.5572153185334328</v>
      </c>
      <c r="BC79">
        <f>DP79*'Value Calculations'!$D$11</f>
        <v>0</v>
      </c>
      <c r="BD79">
        <f>DQ79*'Value Calculations'!$D$12</f>
        <v>0</v>
      </c>
      <c r="BE79">
        <f>DR79*'Value Calculations'!$D$13</f>
        <v>10.318319926158615</v>
      </c>
      <c r="BG79">
        <f>DU79*'Value Calculations'!$D$3</f>
        <v>2.0386771431301893</v>
      </c>
      <c r="BH79">
        <f>DV79*'Value Calculations'!$D$4</f>
        <v>3.9073524485357991</v>
      </c>
      <c r="BI79">
        <f>DW79*'Value Calculations'!$D$5</f>
        <v>4.5107477858996665</v>
      </c>
      <c r="BJ79">
        <f>DX79*'Value Calculations'!$D$6</f>
        <v>-3.3767531618227968</v>
      </c>
      <c r="BK79">
        <f>DY79*'Value Calculations'!$D$7</f>
        <v>2.5486614345831913</v>
      </c>
      <c r="BL79">
        <f>DZ79*'Value Calculations'!$D$8</f>
        <v>7.9799513225759169</v>
      </c>
      <c r="BM79">
        <f>EA79*'Value Calculations'!$D$9</f>
        <v>11.461678167714023</v>
      </c>
      <c r="BN79">
        <f>EB79*'Value Calculations'!$D$10</f>
        <v>1.4612658963048188</v>
      </c>
      <c r="BO79">
        <f>EC79*'Value Calculations'!$D$11</f>
        <v>0</v>
      </c>
      <c r="BP79">
        <f>ED79*'Value Calculations'!$D$12</f>
        <v>0.81388273958941404</v>
      </c>
      <c r="BQ79">
        <f>EE79*'Value Calculations'!$D$13</f>
        <v>10.662263923697235</v>
      </c>
      <c r="BS79">
        <f>VLOOKUP($B79,'Raw Stats'!$CM$3:$DC$528,3,FALSE)</f>
        <v>62</v>
      </c>
      <c r="BT79">
        <f>VLOOKUP($B79,'Raw Stats'!$CM$3:$DC$528,4,FALSE)</f>
        <v>3</v>
      </c>
      <c r="BU79">
        <f>VLOOKUP($B79,'Raw Stats'!$CM$3:$DC$528,5,FALSE)</f>
        <v>17</v>
      </c>
      <c r="BV79">
        <f>VLOOKUP($B79,'Raw Stats'!$CM$3:$DC$528,6,FALSE)</f>
        <v>20</v>
      </c>
      <c r="BW79">
        <f>VLOOKUP($B79,'Raw Stats'!$CM$3:$DC$528,7,FALSE)</f>
        <v>-6</v>
      </c>
      <c r="BX79">
        <f>VLOOKUP($B79,'Raw Stats'!$CM$3:$DC$528,8,FALSE)</f>
        <v>78</v>
      </c>
      <c r="BY79">
        <f>VLOOKUP($B79,'Raw Stats'!$CM$3:$DC$528,9,FALSE)</f>
        <v>189</v>
      </c>
      <c r="BZ79">
        <f>VLOOKUP($B79,'Raw Stats'!$CM$3:$DC$528,10,FALSE)</f>
        <v>90</v>
      </c>
      <c r="CA79">
        <f>VLOOKUP($B79,'Raw Stats'!$CM$3:$DC$528,11,FALSE)+VLOOKUP($B79,'Raw Stats'!$CM$3:$DC$528,12,FALSE)</f>
        <v>2</v>
      </c>
      <c r="CB79">
        <f>VLOOKUP($B79,'Raw Stats'!$CM$3:$DC$528,13,FALSE)+VLOOKUP($B79,'Raw Stats'!$CM$3:$DC$528,14,FALSE)</f>
        <v>0</v>
      </c>
      <c r="CC79">
        <f>VLOOKUP($B79,'Raw Stats'!$CM$3:$DC$528,15,FALSE)</f>
        <v>0</v>
      </c>
      <c r="CD79">
        <f>VLOOKUP($B79,'Raw Stats'!$CM$3:$DC$528,16,FALSE)</f>
        <v>125</v>
      </c>
      <c r="CF79" s="29">
        <f t="shared" si="20"/>
        <v>-0.9</v>
      </c>
      <c r="CG79">
        <f>VLOOKUP($B79,'Raw Stats'!$BU$3:$CJ$528,3,FALSE)</f>
        <v>55</v>
      </c>
      <c r="CH79">
        <f>VLOOKUP($B79,'Raw Stats'!$BU$3:$CJ$528,4,FALSE)</f>
        <v>3</v>
      </c>
      <c r="CI79">
        <f>VLOOKUP($B79,'Raw Stats'!$BU$3:$CJ$5288,5,FALSE)</f>
        <v>8</v>
      </c>
      <c r="CJ79">
        <f>VLOOKUP($B79,'Raw Stats'!$BU$3:$CJ$528,6,FALSE)</f>
        <v>11</v>
      </c>
      <c r="CK79">
        <f>VLOOKUP($B79,'Raw Stats'!$BU$3:$CJ$528,7,FALSE)</f>
        <v>3</v>
      </c>
      <c r="CL79">
        <f>VLOOKUP($B79,'Raw Stats'!$BU$3:$CJ$528,8,FALSE)</f>
        <v>48</v>
      </c>
      <c r="CM79">
        <f>VLOOKUP($B79,'Raw Stats'!$BU$3:$CJ$528,9,FALSE)</f>
        <v>94</v>
      </c>
      <c r="CN79">
        <f>VLOOKUP($B79,'Raw Stats'!$BU$3:$CJ$528,10,FALSE)</f>
        <v>75</v>
      </c>
      <c r="CO79">
        <f>VLOOKUP($B79,'Raw Stats'!$BU$3:$CJ$528,11,FALSE)+VLOOKUP($B79,'Raw Stats'!$BU$3:$CJ$528,12,FALSE)</f>
        <v>1</v>
      </c>
      <c r="CP79">
        <f>VLOOKUP($B79,'Raw Stats'!$BU$3:$CJ$528,13,FALSE)+VLOOKUP($B79,'Raw Stats'!$BU$3:$CJ$528,14,FALSE)</f>
        <v>0</v>
      </c>
      <c r="CQ79">
        <f>VLOOKUP($B79,'Raw Stats'!$BU$3:$CJ$528,15,FALSE)</f>
        <v>0</v>
      </c>
      <c r="CR79">
        <f>VLOOKUP($B79,'Raw Stats'!$BU$3:$CJ$528,16,FALSE)</f>
        <v>134</v>
      </c>
      <c r="CT79">
        <f>VLOOKUP($B79,'Raw Stats'!$BC$3:$BR$528,3,FALSE)</f>
        <v>33</v>
      </c>
      <c r="CU79">
        <f>VLOOKUP($B79,'Raw Stats'!$BC$3:$BR$528,4,FALSE)</f>
        <v>5</v>
      </c>
      <c r="CV79">
        <f>VLOOKUP($B79,'Raw Stats'!$BC$3:$BR$5288,5,FALSE)</f>
        <v>9</v>
      </c>
      <c r="CW79">
        <f>VLOOKUP($B79,'Raw Stats'!$BC$3:$BR$52888,6,FALSE)</f>
        <v>14</v>
      </c>
      <c r="CX79">
        <f>VLOOKUP($B79,'Raw Stats'!$BC$3:$BR$5288,7,FALSE)</f>
        <v>-5</v>
      </c>
      <c r="CY79">
        <f>VLOOKUP($B79,'Raw Stats'!$BC$3:$BR$5288,8,FALSE)</f>
        <v>29</v>
      </c>
      <c r="CZ79">
        <f>VLOOKUP($B79,'Raw Stats'!$BC$3:$BR$5288,9,FALSE)</f>
        <v>79</v>
      </c>
      <c r="DA79">
        <f>VLOOKUP($B79,'Raw Stats'!$BC$3:$BR$5288,10,FALSE)</f>
        <v>50</v>
      </c>
      <c r="DB79">
        <f>VLOOKUP($B79,'Raw Stats'!$BC$3:$BR$5288,11,FALSE)+VLOOKUP($B79,'Raw Stats'!$BC$3:$BR$5288,12,FALSE)</f>
        <v>3</v>
      </c>
      <c r="DC79">
        <f>VLOOKUP($B79,'Raw Stats'!$BC$3:$BR$5288,13,FALSE)+VLOOKUP($B79,'Raw Stats'!$BC$3:$BR$5288,14,FALSE)</f>
        <v>0</v>
      </c>
      <c r="DD79">
        <f>VLOOKUP($B79,'Raw Stats'!$BC$3:$BR$5288,15,FALSE)</f>
        <v>0</v>
      </c>
      <c r="DE79">
        <f>VLOOKUP($B79,'Raw Stats'!$BC$3:$BR$5288,16,FALSE)</f>
        <v>85</v>
      </c>
      <c r="DG79">
        <f>VLOOKUP($B79,'Raw Stats'!$AK$3:$AZ$528,3,FALSE)</f>
        <v>65</v>
      </c>
      <c r="DH79">
        <f>VLOOKUP($B79,'Raw Stats'!$AK$3:$AZ$528,4,FALSE)</f>
        <v>5</v>
      </c>
      <c r="DI79">
        <f>VLOOKUP($B79,'Raw Stats'!$AK$3:$AZ$528,5,FALSE)</f>
        <v>25</v>
      </c>
      <c r="DJ79">
        <f>VLOOKUP($B79,'Raw Stats'!$AK$3:$AZ$528,6,FALSE)</f>
        <v>30</v>
      </c>
      <c r="DK79">
        <f>VLOOKUP($B79,'Raw Stats'!$AK$3:$AZ$528,7,FALSE)</f>
        <v>-3</v>
      </c>
      <c r="DL79">
        <f>VLOOKUP($B79,'Raw Stats'!$AK$3:$AZ$528,8,FALSE)</f>
        <v>71</v>
      </c>
      <c r="DM79">
        <f>VLOOKUP($B79,'Raw Stats'!$AK$3:$AZ$528,9,FALSE)</f>
        <v>117</v>
      </c>
      <c r="DN79">
        <f>VLOOKUP($B79,'Raw Stats'!$AK$3:$AZ$528,10,FALSE)</f>
        <v>109</v>
      </c>
      <c r="DO79">
        <f>VLOOKUP($B79,'Raw Stats'!$AK$3:$AZ$528,11,FALSE)+VLOOKUP($B79,'Raw Stats'!$AK$3:$AZ$528,12,FALSE)</f>
        <v>7</v>
      </c>
      <c r="DP79">
        <f>VLOOKUP($B79,'Raw Stats'!$AK$3:$AZ$528,13,FALSE)+VLOOKUP($B79,'Raw Stats'!$AK$3:$AZ$528,14,FALSE)</f>
        <v>0</v>
      </c>
      <c r="DQ79">
        <f>VLOOKUP($B79,'Raw Stats'!$AK$3:$AZ$528,15,FALSE)</f>
        <v>0</v>
      </c>
      <c r="DR79">
        <f>VLOOKUP($B79,'Raw Stats'!$AK$3:$AZ$528,16,FALSE)</f>
        <v>150</v>
      </c>
      <c r="DT79">
        <f>VLOOKUP($B79,'Raw Stats'!$S$3:$AH$528,3,FALSE)</f>
        <v>71</v>
      </c>
      <c r="DU79">
        <f>VLOOKUP($B79,'Raw Stats'!$S$3:$AH$528,4,FALSE)</f>
        <v>5</v>
      </c>
      <c r="DV79">
        <f>VLOOKUP($B79,'Raw Stats'!$S$3:$AH$528,5,FALSE)</f>
        <v>12</v>
      </c>
      <c r="DW79">
        <f>VLOOKUP($B79,'Raw Stats'!$S$3:$AH$528,6,FALSE)</f>
        <v>17</v>
      </c>
      <c r="DX79">
        <f>VLOOKUP($B79,'Raw Stats'!$S$3:$AH$528,7,FALSE)</f>
        <v>-27</v>
      </c>
      <c r="DY79">
        <f>VLOOKUP($B79,'Raw Stats'!$S$3:$AH$528,8,FALSE)</f>
        <v>29</v>
      </c>
      <c r="DZ79">
        <f>VLOOKUP($B79,'Raw Stats'!$S$3:$AH$528,9,FALSE)</f>
        <v>111</v>
      </c>
      <c r="EA79">
        <f>VLOOKUP($B79,'Raw Stats'!$S$3:$AH$528,10,FALSE)</f>
        <v>91</v>
      </c>
      <c r="EB79">
        <f>VLOOKUP($B79,'Raw Stats'!$S$3:$AH$528,11,FALSE)+VLOOKUP($B79,'Raw Stats'!$S$3:$AH$528,12,FALSE)</f>
        <v>4</v>
      </c>
      <c r="EC79">
        <f>VLOOKUP($B79,'Raw Stats'!$S$3:$AH$528,13,FALSE)+VLOOKUP($B79,'Raw Stats'!$S$3:$AH$528,14,FALSE)</f>
        <v>0</v>
      </c>
      <c r="ED79">
        <f>VLOOKUP($B79,'Raw Stats'!$S$3:$AH$528,15,FALSE)</f>
        <v>1</v>
      </c>
      <c r="EE79">
        <f>VLOOKUP($B79,'Raw Stats'!$S$3:$AH$528,16,FALSE)</f>
        <v>155</v>
      </c>
    </row>
    <row r="80" spans="1:135" x14ac:dyDescent="0.2">
      <c r="A80">
        <v>1</v>
      </c>
      <c r="B80" t="s">
        <v>756</v>
      </c>
      <c r="C80">
        <f t="shared" si="13"/>
        <v>0.73326687831533921</v>
      </c>
      <c r="D80">
        <f t="shared" si="14"/>
        <v>0.52875756668736384</v>
      </c>
      <c r="E80">
        <f t="shared" si="15"/>
        <v>0.63646387321006637</v>
      </c>
      <c r="F80">
        <f t="shared" si="16"/>
        <v>0.56847889041032518</v>
      </c>
      <c r="G80" t="e">
        <f t="shared" si="17"/>
        <v>#N/A</v>
      </c>
      <c r="I80" s="29">
        <f t="shared" si="18"/>
        <v>-90</v>
      </c>
      <c r="J80" s="29">
        <f t="shared" si="19"/>
        <v>-90</v>
      </c>
      <c r="K80">
        <f>BT80*'Value Calculations'!$D$3</f>
        <v>4.0773542862603787</v>
      </c>
      <c r="L80">
        <f>BU80*'Value Calculations'!$D$4</f>
        <v>8.7915430092055473</v>
      </c>
      <c r="M80">
        <f>BV80*'Value Calculations'!$D$5</f>
        <v>9.8175098869580975</v>
      </c>
      <c r="N80">
        <f>BW80*'Value Calculations'!$D$6</f>
        <v>2.2511687745485314</v>
      </c>
      <c r="O80">
        <f>BX80*'Value Calculations'!$D$7</f>
        <v>1.2303882787642992</v>
      </c>
      <c r="P80">
        <f>BY80*'Value Calculations'!$D$8</f>
        <v>5.2480760950274048</v>
      </c>
      <c r="Q80">
        <f>BZ80*'Value Calculations'!$D$9</f>
        <v>11.335725660376506</v>
      </c>
      <c r="R80">
        <f>CA80*'Value Calculations'!$D$10</f>
        <v>4.3837976889144565</v>
      </c>
      <c r="S80">
        <f>CB80*'Value Calculations'!$D$11</f>
        <v>0.9907141480249374</v>
      </c>
      <c r="T80">
        <f>CC80*'Value Calculations'!$D$12</f>
        <v>0.81388273958941404</v>
      </c>
      <c r="U80">
        <f>CD80*'Value Calculations'!$D$13</f>
        <v>8.2546559409268916</v>
      </c>
      <c r="W80">
        <f>CH80*'Value Calculations'!$D$3</f>
        <v>2.8541480003822652</v>
      </c>
      <c r="X80">
        <f>CI80*'Value Calculations'!$D$4</f>
        <v>7.8147048970715982</v>
      </c>
      <c r="Y80">
        <f>CJ80*'Value Calculations'!$D$5</f>
        <v>8.2254812566405686</v>
      </c>
      <c r="Z80">
        <f>CK80*'Value Calculations'!$D$6</f>
        <v>1.2506493191936285</v>
      </c>
      <c r="AA80">
        <f>CL80*'Value Calculations'!$D$7</f>
        <v>0.87884877054592803</v>
      </c>
      <c r="AB80">
        <f>CM80*'Value Calculations'!$D$8</f>
        <v>3.7383555745400692</v>
      </c>
      <c r="AC80">
        <f>CN80*'Value Calculations'!$D$9</f>
        <v>5.6678628301882528</v>
      </c>
      <c r="AD80">
        <f>CO80*'Value Calculations'!$D$10</f>
        <v>3.6531647407620471</v>
      </c>
      <c r="AE80">
        <f>CP80*'Value Calculations'!$D$11</f>
        <v>0</v>
      </c>
      <c r="AF80">
        <f>CQ80*'Value Calculations'!$D$12</f>
        <v>0.81388273958941404</v>
      </c>
      <c r="AG80">
        <f>CR80*'Value Calculations'!$D$13</f>
        <v>8.4610223394500643</v>
      </c>
      <c r="AI80">
        <f>CU80*'Value Calculations'!$D$3</f>
        <v>2.4464125717562273</v>
      </c>
      <c r="AJ80">
        <f>CV80*'Value Calculations'!$D$4</f>
        <v>3.9073524485357991</v>
      </c>
      <c r="AK80">
        <f>CW80*'Value Calculations'!$D$5</f>
        <v>4.7760858909525883</v>
      </c>
      <c r="AL80">
        <f>CX80*'Value Calculations'!$D$6</f>
        <v>1.8759739787904428</v>
      </c>
      <c r="AM80">
        <f>CY80*'Value Calculations'!$D$7</f>
        <v>0.87884877054592803</v>
      </c>
      <c r="AN80">
        <f>CZ80*'Value Calculations'!$D$8</f>
        <v>2.7318752275485121</v>
      </c>
      <c r="AO80">
        <f>DA80*'Value Calculations'!$D$9</f>
        <v>4.9121477861631524</v>
      </c>
      <c r="AP80">
        <f>DB80*'Value Calculations'!$D$10</f>
        <v>2.9225317926096377</v>
      </c>
      <c r="AQ80">
        <f>DC80*'Value Calculations'!$D$11</f>
        <v>0</v>
      </c>
      <c r="AR80">
        <f>DD80*'Value Calculations'!$D$12</f>
        <v>1.6277654791788281</v>
      </c>
      <c r="AS80">
        <f>DE80*'Value Calculations'!$D$13</f>
        <v>4.4712719680020658</v>
      </c>
      <c r="AU80">
        <f>DH80*'Value Calculations'!$D$3</f>
        <v>1.2232062858781136</v>
      </c>
      <c r="AV80">
        <f>DI80*'Value Calculations'!$D$4</f>
        <v>11.070831937518097</v>
      </c>
      <c r="AW80">
        <f>DJ80*'Value Calculations'!$D$5</f>
        <v>9.8175098869580975</v>
      </c>
      <c r="AX80">
        <f>DK80*'Value Calculations'!$D$6</f>
        <v>-1.5007791830323542</v>
      </c>
      <c r="AY80">
        <f>DL80*'Value Calculations'!$D$7</f>
        <v>0.87884877054592803</v>
      </c>
      <c r="AZ80">
        <f>DM80*'Value Calculations'!$D$8</f>
        <v>4.816727374888166</v>
      </c>
      <c r="BA80">
        <f>DN80*'Value Calculations'!$D$9</f>
        <v>9.8242955723263048</v>
      </c>
      <c r="BB80">
        <f>DO80*'Value Calculations'!$D$10</f>
        <v>4.0184812148382516</v>
      </c>
      <c r="BC80">
        <f>DP80*'Value Calculations'!$D$11</f>
        <v>0</v>
      </c>
      <c r="BD80">
        <f>DQ80*'Value Calculations'!$D$12</f>
        <v>0</v>
      </c>
      <c r="BE80">
        <f>DR80*'Value Calculations'!$D$13</f>
        <v>6.4661471537260651</v>
      </c>
      <c r="BG80" t="e">
        <f>DU80*'Value Calculations'!$D$3</f>
        <v>#N/A</v>
      </c>
      <c r="BH80" t="e">
        <f>DV80*'Value Calculations'!$D$4</f>
        <v>#N/A</v>
      </c>
      <c r="BI80" t="e">
        <f>DW80*'Value Calculations'!$D$5</f>
        <v>#N/A</v>
      </c>
      <c r="BJ80" t="e">
        <f>DX80*'Value Calculations'!$D$6</f>
        <v>#N/A</v>
      </c>
      <c r="BK80" t="e">
        <f>DY80*'Value Calculations'!$D$7</f>
        <v>#N/A</v>
      </c>
      <c r="BL80" t="e">
        <f>DZ80*'Value Calculations'!$D$8</f>
        <v>#N/A</v>
      </c>
      <c r="BM80" t="e">
        <f>EA80*'Value Calculations'!$D$9</f>
        <v>#N/A</v>
      </c>
      <c r="BN80" t="e">
        <f>EB80*'Value Calculations'!$D$10</f>
        <v>#N/A</v>
      </c>
      <c r="BO80" t="e">
        <f>EC80*'Value Calculations'!$D$11</f>
        <v>#N/A</v>
      </c>
      <c r="BP80" t="e">
        <f>ED80*'Value Calculations'!$D$12</f>
        <v>#N/A</v>
      </c>
      <c r="BQ80" t="e">
        <f>EE80*'Value Calculations'!$D$13</f>
        <v>#N/A</v>
      </c>
      <c r="BS80">
        <f>VLOOKUP($B80,'Raw Stats'!$CM$3:$DC$528,3,FALSE)</f>
        <v>78</v>
      </c>
      <c r="BT80">
        <f>VLOOKUP($B80,'Raw Stats'!$CM$3:$DC$528,4,FALSE)</f>
        <v>10</v>
      </c>
      <c r="BU80">
        <f>VLOOKUP($B80,'Raw Stats'!$CM$3:$DC$528,5,FALSE)</f>
        <v>27</v>
      </c>
      <c r="BV80">
        <f>VLOOKUP($B80,'Raw Stats'!$CM$3:$DC$528,6,FALSE)</f>
        <v>37</v>
      </c>
      <c r="BW80">
        <f>VLOOKUP($B80,'Raw Stats'!$CM$3:$DC$528,7,FALSE)</f>
        <v>18</v>
      </c>
      <c r="BX80">
        <f>VLOOKUP($B80,'Raw Stats'!$CM$3:$DC$528,8,FALSE)</f>
        <v>14</v>
      </c>
      <c r="BY80">
        <f>VLOOKUP($B80,'Raw Stats'!$CM$3:$DC$528,9,FALSE)</f>
        <v>73</v>
      </c>
      <c r="BZ80">
        <f>VLOOKUP($B80,'Raw Stats'!$CM$3:$DC$528,10,FALSE)</f>
        <v>90</v>
      </c>
      <c r="CA80">
        <f>VLOOKUP($B80,'Raw Stats'!$CM$3:$DC$528,11,FALSE)+VLOOKUP($B80,'Raw Stats'!$CM$3:$DC$528,12,FALSE)</f>
        <v>12</v>
      </c>
      <c r="CB80">
        <f>VLOOKUP($B80,'Raw Stats'!$CM$3:$DC$528,13,FALSE)+VLOOKUP($B80,'Raw Stats'!$CM$3:$DC$528,14,FALSE)</f>
        <v>1</v>
      </c>
      <c r="CC80">
        <f>VLOOKUP($B80,'Raw Stats'!$CM$3:$DC$528,15,FALSE)</f>
        <v>1</v>
      </c>
      <c r="CD80">
        <f>VLOOKUP($B80,'Raw Stats'!$CM$3:$DC$528,16,FALSE)</f>
        <v>120</v>
      </c>
      <c r="CF80" s="29">
        <f t="shared" si="20"/>
        <v>-0.9</v>
      </c>
      <c r="CG80">
        <f>VLOOKUP($B80,'Raw Stats'!$BU$3:$CJ$528,3,FALSE)</f>
        <v>82</v>
      </c>
      <c r="CH80">
        <f>VLOOKUP($B80,'Raw Stats'!$BU$3:$CJ$528,4,FALSE)</f>
        <v>7</v>
      </c>
      <c r="CI80">
        <f>VLOOKUP($B80,'Raw Stats'!$BU$3:$CJ$5288,5,FALSE)</f>
        <v>24</v>
      </c>
      <c r="CJ80">
        <f>VLOOKUP($B80,'Raw Stats'!$BU$3:$CJ$528,6,FALSE)</f>
        <v>31</v>
      </c>
      <c r="CK80">
        <f>VLOOKUP($B80,'Raw Stats'!$BU$3:$CJ$528,7,FALSE)</f>
        <v>10</v>
      </c>
      <c r="CL80">
        <f>VLOOKUP($B80,'Raw Stats'!$BU$3:$CJ$528,8,FALSE)</f>
        <v>10</v>
      </c>
      <c r="CM80">
        <f>VLOOKUP($B80,'Raw Stats'!$BU$3:$CJ$528,9,FALSE)</f>
        <v>52</v>
      </c>
      <c r="CN80">
        <f>VLOOKUP($B80,'Raw Stats'!$BU$3:$CJ$528,10,FALSE)</f>
        <v>45</v>
      </c>
      <c r="CO80">
        <f>VLOOKUP($B80,'Raw Stats'!$BU$3:$CJ$528,11,FALSE)+VLOOKUP($B80,'Raw Stats'!$BU$3:$CJ$528,12,FALSE)</f>
        <v>10</v>
      </c>
      <c r="CP80">
        <f>VLOOKUP($B80,'Raw Stats'!$BU$3:$CJ$528,13,FALSE)+VLOOKUP($B80,'Raw Stats'!$BU$3:$CJ$528,14,FALSE)</f>
        <v>0</v>
      </c>
      <c r="CQ80">
        <f>VLOOKUP($B80,'Raw Stats'!$BU$3:$CJ$528,15,FALSE)</f>
        <v>1</v>
      </c>
      <c r="CR80">
        <f>VLOOKUP($B80,'Raw Stats'!$BU$3:$CJ$528,16,FALSE)</f>
        <v>123</v>
      </c>
      <c r="CT80">
        <f>VLOOKUP($B80,'Raw Stats'!$BC$3:$BR$528,3,FALSE)</f>
        <v>48</v>
      </c>
      <c r="CU80">
        <f>VLOOKUP($B80,'Raw Stats'!$BC$3:$BR$528,4,FALSE)</f>
        <v>6</v>
      </c>
      <c r="CV80">
        <f>VLOOKUP($B80,'Raw Stats'!$BC$3:$BR$5288,5,FALSE)</f>
        <v>12</v>
      </c>
      <c r="CW80">
        <f>VLOOKUP($B80,'Raw Stats'!$BC$3:$BR$52888,6,FALSE)</f>
        <v>18</v>
      </c>
      <c r="CX80">
        <f>VLOOKUP($B80,'Raw Stats'!$BC$3:$BR$5288,7,FALSE)</f>
        <v>15</v>
      </c>
      <c r="CY80">
        <f>VLOOKUP($B80,'Raw Stats'!$BC$3:$BR$5288,8,FALSE)</f>
        <v>10</v>
      </c>
      <c r="CZ80">
        <f>VLOOKUP($B80,'Raw Stats'!$BC$3:$BR$5288,9,FALSE)</f>
        <v>38</v>
      </c>
      <c r="DA80">
        <f>VLOOKUP($B80,'Raw Stats'!$BC$3:$BR$5288,10,FALSE)</f>
        <v>39</v>
      </c>
      <c r="DB80">
        <f>VLOOKUP($B80,'Raw Stats'!$BC$3:$BR$5288,11,FALSE)+VLOOKUP($B80,'Raw Stats'!$BC$3:$BR$5288,12,FALSE)</f>
        <v>8</v>
      </c>
      <c r="DC80">
        <f>VLOOKUP($B80,'Raw Stats'!$BC$3:$BR$5288,13,FALSE)+VLOOKUP($B80,'Raw Stats'!$BC$3:$BR$5288,14,FALSE)</f>
        <v>0</v>
      </c>
      <c r="DD80">
        <f>VLOOKUP($B80,'Raw Stats'!$BC$3:$BR$5288,15,FALSE)</f>
        <v>2</v>
      </c>
      <c r="DE80">
        <f>VLOOKUP($B80,'Raw Stats'!$BC$3:$BR$5288,16,FALSE)</f>
        <v>65</v>
      </c>
      <c r="DG80">
        <f>VLOOKUP($B80,'Raw Stats'!$AK$3:$AZ$528,3,FALSE)</f>
        <v>82</v>
      </c>
      <c r="DH80">
        <f>VLOOKUP($B80,'Raw Stats'!$AK$3:$AZ$528,4,FALSE)</f>
        <v>3</v>
      </c>
      <c r="DI80">
        <f>VLOOKUP($B80,'Raw Stats'!$AK$3:$AZ$528,5,FALSE)</f>
        <v>34</v>
      </c>
      <c r="DJ80">
        <f>VLOOKUP($B80,'Raw Stats'!$AK$3:$AZ$528,6,FALSE)</f>
        <v>37</v>
      </c>
      <c r="DK80">
        <f>VLOOKUP($B80,'Raw Stats'!$AK$3:$AZ$528,7,FALSE)</f>
        <v>-12</v>
      </c>
      <c r="DL80">
        <f>VLOOKUP($B80,'Raw Stats'!$AK$3:$AZ$528,8,FALSE)</f>
        <v>10</v>
      </c>
      <c r="DM80">
        <f>VLOOKUP($B80,'Raw Stats'!$AK$3:$AZ$528,9,FALSE)</f>
        <v>67</v>
      </c>
      <c r="DN80">
        <f>VLOOKUP($B80,'Raw Stats'!$AK$3:$AZ$528,10,FALSE)</f>
        <v>78</v>
      </c>
      <c r="DO80">
        <f>VLOOKUP($B80,'Raw Stats'!$AK$3:$AZ$528,11,FALSE)+VLOOKUP($B80,'Raw Stats'!$AK$3:$AZ$528,12,FALSE)</f>
        <v>11</v>
      </c>
      <c r="DP80">
        <f>VLOOKUP($B80,'Raw Stats'!$AK$3:$AZ$528,13,FALSE)+VLOOKUP($B80,'Raw Stats'!$AK$3:$AZ$528,14,FALSE)</f>
        <v>0</v>
      </c>
      <c r="DQ80">
        <f>VLOOKUP($B80,'Raw Stats'!$AK$3:$AZ$528,15,FALSE)</f>
        <v>0</v>
      </c>
      <c r="DR80">
        <f>VLOOKUP($B80,'Raw Stats'!$AK$3:$AZ$528,16,FALSE)</f>
        <v>94</v>
      </c>
      <c r="DT80" t="e">
        <f>VLOOKUP($B80,'Raw Stats'!$S$3:$AH$528,3,FALSE)</f>
        <v>#N/A</v>
      </c>
      <c r="DU80" t="e">
        <f>VLOOKUP($B80,'Raw Stats'!$S$3:$AH$528,4,FALSE)</f>
        <v>#N/A</v>
      </c>
      <c r="DV80" t="e">
        <f>VLOOKUP($B80,'Raw Stats'!$S$3:$AH$528,5,FALSE)</f>
        <v>#N/A</v>
      </c>
      <c r="DW80" t="e">
        <f>VLOOKUP($B80,'Raw Stats'!$S$3:$AH$528,6,FALSE)</f>
        <v>#N/A</v>
      </c>
      <c r="DX80" t="e">
        <f>VLOOKUP($B80,'Raw Stats'!$S$3:$AH$528,7,FALSE)</f>
        <v>#N/A</v>
      </c>
      <c r="DY80" t="e">
        <f>VLOOKUP($B80,'Raw Stats'!$S$3:$AH$528,8,FALSE)</f>
        <v>#N/A</v>
      </c>
      <c r="DZ80" t="e">
        <f>VLOOKUP($B80,'Raw Stats'!$S$3:$AH$528,9,FALSE)</f>
        <v>#N/A</v>
      </c>
      <c r="EA80" t="e">
        <f>VLOOKUP($B80,'Raw Stats'!$S$3:$AH$528,10,FALSE)</f>
        <v>#N/A</v>
      </c>
      <c r="EB80" t="e">
        <f>VLOOKUP($B80,'Raw Stats'!$S$3:$AH$528,11,FALSE)+VLOOKUP($B80,'Raw Stats'!$S$3:$AH$528,12,FALSE)</f>
        <v>#N/A</v>
      </c>
      <c r="EC80" t="e">
        <f>VLOOKUP($B80,'Raw Stats'!$S$3:$AH$528,13,FALSE)+VLOOKUP($B80,'Raw Stats'!$S$3:$AH$528,14,FALSE)</f>
        <v>#N/A</v>
      </c>
      <c r="ED80" t="e">
        <f>VLOOKUP($B80,'Raw Stats'!$S$3:$AH$528,15,FALSE)</f>
        <v>#N/A</v>
      </c>
      <c r="EE80" t="e">
        <f>VLOOKUP($B80,'Raw Stats'!$S$3:$AH$528,16,FALSE)</f>
        <v>#N/A</v>
      </c>
    </row>
    <row r="81" spans="1:135" x14ac:dyDescent="0.2">
      <c r="A81">
        <v>1</v>
      </c>
      <c r="B81" t="s">
        <v>757</v>
      </c>
      <c r="C81">
        <f t="shared" si="13"/>
        <v>0.78042325875328766</v>
      </c>
      <c r="D81">
        <f t="shared" si="14"/>
        <v>0.73904603824273007</v>
      </c>
      <c r="E81">
        <f t="shared" si="15"/>
        <v>0.65037078858422537</v>
      </c>
      <c r="F81" t="e">
        <f t="shared" si="16"/>
        <v>#N/A</v>
      </c>
      <c r="G81" t="e">
        <f t="shared" si="17"/>
        <v>#N/A</v>
      </c>
      <c r="I81" s="29">
        <f t="shared" si="18"/>
        <v>-90</v>
      </c>
      <c r="J81" s="29">
        <f t="shared" si="19"/>
        <v>-90</v>
      </c>
      <c r="K81">
        <f>BT81*'Value Calculations'!$D$3</f>
        <v>1.2232062858781136</v>
      </c>
      <c r="L81">
        <f>BU81*'Value Calculations'!$D$4</f>
        <v>4.8841905606697491</v>
      </c>
      <c r="M81">
        <f>BV81*'Value Calculations'!$D$5</f>
        <v>4.7760858909525883</v>
      </c>
      <c r="N81">
        <f>BW81*'Value Calculations'!$D$6</f>
        <v>-3.0015583660647085</v>
      </c>
      <c r="O81">
        <f>BX81*'Value Calculations'!$D$7</f>
        <v>5.2730926232755682</v>
      </c>
      <c r="P81">
        <f>BY81*'Value Calculations'!$D$8</f>
        <v>14.522073578021038</v>
      </c>
      <c r="Q81">
        <f>BZ81*'Value Calculations'!$D$9</f>
        <v>23.805023886790661</v>
      </c>
      <c r="R81">
        <f>CA81*'Value Calculations'!$D$10</f>
        <v>1.8265823703810236</v>
      </c>
      <c r="S81">
        <f>CB81*'Value Calculations'!$D$11</f>
        <v>0</v>
      </c>
      <c r="T81">
        <f>CC81*'Value Calculations'!$D$12</f>
        <v>0</v>
      </c>
      <c r="U81">
        <f>CD81*'Value Calculations'!$D$13</f>
        <v>9.9055871291122699</v>
      </c>
      <c r="W81">
        <f>CH81*'Value Calculations'!$D$3</f>
        <v>3.2618834290083032</v>
      </c>
      <c r="X81">
        <f>CI81*'Value Calculations'!$D$4</f>
        <v>4.2329651525804488</v>
      </c>
      <c r="Y81">
        <f>CJ81*'Value Calculations'!$D$5</f>
        <v>5.5721002061113527</v>
      </c>
      <c r="Z81">
        <f>CK81*'Value Calculations'!$D$6</f>
        <v>-1.2506493191936285</v>
      </c>
      <c r="AA81">
        <f>CL81*'Value Calculations'!$D$7</f>
        <v>3.3396253280745265</v>
      </c>
      <c r="AB81">
        <f>CM81*'Value Calculations'!$D$8</f>
        <v>10.999392363550587</v>
      </c>
      <c r="AC81">
        <f>CN81*'Value Calculations'!$D$9</f>
        <v>14.358585836476907</v>
      </c>
      <c r="AD81">
        <f>CO81*'Value Calculations'!$D$10</f>
        <v>2.1918988444572283</v>
      </c>
      <c r="AE81">
        <f>CP81*'Value Calculations'!$D$11</f>
        <v>0.9907141480249374</v>
      </c>
      <c r="AF81">
        <f>CQ81*'Value Calculations'!$D$12</f>
        <v>0.81388273958941404</v>
      </c>
      <c r="AG81">
        <f>CR81*'Value Calculations'!$D$13</f>
        <v>7.2228239483110297</v>
      </c>
      <c r="AI81">
        <f>CU81*'Value Calculations'!$D$3</f>
        <v>2.0386771431301893</v>
      </c>
      <c r="AJ81">
        <f>CV81*'Value Calculations'!$D$4</f>
        <v>1.3024508161785997</v>
      </c>
      <c r="AK81">
        <f>CW81*'Value Calculations'!$D$5</f>
        <v>2.3880429454762941</v>
      </c>
      <c r="AL81">
        <f>CX81*'Value Calculations'!$D$6</f>
        <v>0.25012986383872571</v>
      </c>
      <c r="AM81">
        <f>CY81*'Value Calculations'!$D$7</f>
        <v>1.4061580328734848</v>
      </c>
      <c r="AN81">
        <f>CZ81*'Value Calculations'!$D$8</f>
        <v>6.3983393487320415</v>
      </c>
      <c r="AO81">
        <f>DA81*'Value Calculations'!$D$9</f>
        <v>8.0609604696010706</v>
      </c>
      <c r="AP81">
        <f>DB81*'Value Calculations'!$D$10</f>
        <v>0.73063294815240942</v>
      </c>
      <c r="AQ81">
        <f>DC81*'Value Calculations'!$D$11</f>
        <v>0</v>
      </c>
      <c r="AR81">
        <f>DD81*'Value Calculations'!$D$12</f>
        <v>0</v>
      </c>
      <c r="AS81">
        <f>DE81*'Value Calculations'!$D$13</f>
        <v>3.4394399753862048</v>
      </c>
      <c r="AU81" t="e">
        <f>DH81*'Value Calculations'!$D$3</f>
        <v>#N/A</v>
      </c>
      <c r="AV81" t="e">
        <f>DI81*'Value Calculations'!$D$4</f>
        <v>#N/A</v>
      </c>
      <c r="AW81" t="e">
        <f>DJ81*'Value Calculations'!$D$5</f>
        <v>#N/A</v>
      </c>
      <c r="AX81" t="e">
        <f>DK81*'Value Calculations'!$D$6</f>
        <v>#N/A</v>
      </c>
      <c r="AY81" t="e">
        <f>DL81*'Value Calculations'!$D$7</f>
        <v>#N/A</v>
      </c>
      <c r="AZ81" t="e">
        <f>DM81*'Value Calculations'!$D$8</f>
        <v>#N/A</v>
      </c>
      <c r="BA81" t="e">
        <f>DN81*'Value Calculations'!$D$9</f>
        <v>#N/A</v>
      </c>
      <c r="BB81" t="e">
        <f>DO81*'Value Calculations'!$D$10</f>
        <v>#N/A</v>
      </c>
      <c r="BC81" t="e">
        <f>DP81*'Value Calculations'!$D$11</f>
        <v>#N/A</v>
      </c>
      <c r="BD81" t="e">
        <f>DQ81*'Value Calculations'!$D$12</f>
        <v>#N/A</v>
      </c>
      <c r="BE81" t="e">
        <f>DR81*'Value Calculations'!$D$13</f>
        <v>#N/A</v>
      </c>
      <c r="BG81" t="e">
        <f>DU81*'Value Calculations'!$D$3</f>
        <v>#N/A</v>
      </c>
      <c r="BH81" t="e">
        <f>DV81*'Value Calculations'!$D$4</f>
        <v>#N/A</v>
      </c>
      <c r="BI81" t="e">
        <f>DW81*'Value Calculations'!$D$5</f>
        <v>#N/A</v>
      </c>
      <c r="BJ81" t="e">
        <f>DX81*'Value Calculations'!$D$6</f>
        <v>#N/A</v>
      </c>
      <c r="BK81" t="e">
        <f>DY81*'Value Calculations'!$D$7</f>
        <v>#N/A</v>
      </c>
      <c r="BL81" t="e">
        <f>DZ81*'Value Calculations'!$D$8</f>
        <v>#N/A</v>
      </c>
      <c r="BM81" t="e">
        <f>EA81*'Value Calculations'!$D$9</f>
        <v>#N/A</v>
      </c>
      <c r="BN81" t="e">
        <f>EB81*'Value Calculations'!$D$10</f>
        <v>#N/A</v>
      </c>
      <c r="BO81" t="e">
        <f>EC81*'Value Calculations'!$D$11</f>
        <v>#N/A</v>
      </c>
      <c r="BP81" t="e">
        <f>ED81*'Value Calculations'!$D$12</f>
        <v>#N/A</v>
      </c>
      <c r="BQ81" t="e">
        <f>EE81*'Value Calculations'!$D$13</f>
        <v>#N/A</v>
      </c>
      <c r="BS81">
        <f>VLOOKUP($B81,'Raw Stats'!$CM$3:$DC$528,3,FALSE)</f>
        <v>81</v>
      </c>
      <c r="BT81">
        <f>VLOOKUP($B81,'Raw Stats'!$CM$3:$DC$528,4,FALSE)</f>
        <v>3</v>
      </c>
      <c r="BU81">
        <f>VLOOKUP($B81,'Raw Stats'!$CM$3:$DC$528,5,FALSE)</f>
        <v>15</v>
      </c>
      <c r="BV81">
        <f>VLOOKUP($B81,'Raw Stats'!$CM$3:$DC$528,6,FALSE)</f>
        <v>18</v>
      </c>
      <c r="BW81">
        <f>VLOOKUP($B81,'Raw Stats'!$CM$3:$DC$528,7,FALSE)</f>
        <v>-24</v>
      </c>
      <c r="BX81">
        <f>VLOOKUP($B81,'Raw Stats'!$CM$3:$DC$528,8,FALSE)</f>
        <v>60</v>
      </c>
      <c r="BY81">
        <f>VLOOKUP($B81,'Raw Stats'!$CM$3:$DC$528,9,FALSE)</f>
        <v>202</v>
      </c>
      <c r="BZ81">
        <f>VLOOKUP($B81,'Raw Stats'!$CM$3:$DC$528,10,FALSE)</f>
        <v>189</v>
      </c>
      <c r="CA81">
        <f>VLOOKUP($B81,'Raw Stats'!$CM$3:$DC$528,11,FALSE)+VLOOKUP($B81,'Raw Stats'!$CM$3:$DC$528,12,FALSE)</f>
        <v>5</v>
      </c>
      <c r="CB81">
        <f>VLOOKUP($B81,'Raw Stats'!$CM$3:$DC$528,13,FALSE)+VLOOKUP($B81,'Raw Stats'!$CM$3:$DC$528,14,FALSE)</f>
        <v>0</v>
      </c>
      <c r="CC81">
        <f>VLOOKUP($B81,'Raw Stats'!$CM$3:$DC$528,15,FALSE)</f>
        <v>0</v>
      </c>
      <c r="CD81">
        <f>VLOOKUP($B81,'Raw Stats'!$CM$3:$DC$528,16,FALSE)</f>
        <v>144</v>
      </c>
      <c r="CF81" s="29">
        <f t="shared" si="20"/>
        <v>-0.9</v>
      </c>
      <c r="CG81">
        <f>VLOOKUP($B81,'Raw Stats'!$BU$3:$CJ$528,3,FALSE)</f>
        <v>70</v>
      </c>
      <c r="CH81">
        <f>VLOOKUP($B81,'Raw Stats'!$BU$3:$CJ$528,4,FALSE)</f>
        <v>8</v>
      </c>
      <c r="CI81">
        <f>VLOOKUP($B81,'Raw Stats'!$BU$3:$CJ$5288,5,FALSE)</f>
        <v>13</v>
      </c>
      <c r="CJ81">
        <f>VLOOKUP($B81,'Raw Stats'!$BU$3:$CJ$528,6,FALSE)</f>
        <v>21</v>
      </c>
      <c r="CK81">
        <f>VLOOKUP($B81,'Raw Stats'!$BU$3:$CJ$528,7,FALSE)</f>
        <v>-10</v>
      </c>
      <c r="CL81">
        <f>VLOOKUP($B81,'Raw Stats'!$BU$3:$CJ$528,8,FALSE)</f>
        <v>38</v>
      </c>
      <c r="CM81">
        <f>VLOOKUP($B81,'Raw Stats'!$BU$3:$CJ$528,9,FALSE)</f>
        <v>153</v>
      </c>
      <c r="CN81">
        <f>VLOOKUP($B81,'Raw Stats'!$BU$3:$CJ$528,10,FALSE)</f>
        <v>114</v>
      </c>
      <c r="CO81">
        <f>VLOOKUP($B81,'Raw Stats'!$BU$3:$CJ$528,11,FALSE)+VLOOKUP($B81,'Raw Stats'!$BU$3:$CJ$528,12,FALSE)</f>
        <v>6</v>
      </c>
      <c r="CP81">
        <f>VLOOKUP($B81,'Raw Stats'!$BU$3:$CJ$528,13,FALSE)+VLOOKUP($B81,'Raw Stats'!$BU$3:$CJ$528,14,FALSE)</f>
        <v>1</v>
      </c>
      <c r="CQ81">
        <f>VLOOKUP($B81,'Raw Stats'!$BU$3:$CJ$528,15,FALSE)</f>
        <v>1</v>
      </c>
      <c r="CR81">
        <f>VLOOKUP($B81,'Raw Stats'!$BU$3:$CJ$528,16,FALSE)</f>
        <v>105</v>
      </c>
      <c r="CT81">
        <f>VLOOKUP($B81,'Raw Stats'!$BC$3:$BR$528,3,FALSE)</f>
        <v>40</v>
      </c>
      <c r="CU81">
        <f>VLOOKUP($B81,'Raw Stats'!$BC$3:$BR$528,4,FALSE)</f>
        <v>5</v>
      </c>
      <c r="CV81">
        <f>VLOOKUP($B81,'Raw Stats'!$BC$3:$BR$5288,5,FALSE)</f>
        <v>4</v>
      </c>
      <c r="CW81">
        <f>VLOOKUP($B81,'Raw Stats'!$BC$3:$BR$52888,6,FALSE)</f>
        <v>9</v>
      </c>
      <c r="CX81">
        <f>VLOOKUP($B81,'Raw Stats'!$BC$3:$BR$5288,7,FALSE)</f>
        <v>2</v>
      </c>
      <c r="CY81">
        <f>VLOOKUP($B81,'Raw Stats'!$BC$3:$BR$5288,8,FALSE)</f>
        <v>16</v>
      </c>
      <c r="CZ81">
        <f>VLOOKUP($B81,'Raw Stats'!$BC$3:$BR$5288,9,FALSE)</f>
        <v>89</v>
      </c>
      <c r="DA81">
        <f>VLOOKUP($B81,'Raw Stats'!$BC$3:$BR$5288,10,FALSE)</f>
        <v>64</v>
      </c>
      <c r="DB81">
        <f>VLOOKUP($B81,'Raw Stats'!$BC$3:$BR$5288,11,FALSE)+VLOOKUP($B81,'Raw Stats'!$BC$3:$BR$5288,12,FALSE)</f>
        <v>2</v>
      </c>
      <c r="DC81">
        <f>VLOOKUP($B81,'Raw Stats'!$BC$3:$BR$5288,13,FALSE)+VLOOKUP($B81,'Raw Stats'!$BC$3:$BR$5288,14,FALSE)</f>
        <v>0</v>
      </c>
      <c r="DD81">
        <f>VLOOKUP($B81,'Raw Stats'!$BC$3:$BR$5288,15,FALSE)</f>
        <v>0</v>
      </c>
      <c r="DE81">
        <f>VLOOKUP($B81,'Raw Stats'!$BC$3:$BR$5288,16,FALSE)</f>
        <v>50</v>
      </c>
      <c r="DG81" t="e">
        <f>VLOOKUP($B81,'Raw Stats'!$AK$3:$AZ$528,3,FALSE)</f>
        <v>#N/A</v>
      </c>
      <c r="DH81" t="e">
        <f>VLOOKUP($B81,'Raw Stats'!$AK$3:$AZ$528,4,FALSE)</f>
        <v>#N/A</v>
      </c>
      <c r="DI81" t="e">
        <f>VLOOKUP($B81,'Raw Stats'!$AK$3:$AZ$528,5,FALSE)</f>
        <v>#N/A</v>
      </c>
      <c r="DJ81" t="e">
        <f>VLOOKUP($B81,'Raw Stats'!$AK$3:$AZ$528,6,FALSE)</f>
        <v>#N/A</v>
      </c>
      <c r="DK81" t="e">
        <f>VLOOKUP($B81,'Raw Stats'!$AK$3:$AZ$528,7,FALSE)</f>
        <v>#N/A</v>
      </c>
      <c r="DL81" t="e">
        <f>VLOOKUP($B81,'Raw Stats'!$AK$3:$AZ$528,8,FALSE)</f>
        <v>#N/A</v>
      </c>
      <c r="DM81" t="e">
        <f>VLOOKUP($B81,'Raw Stats'!$AK$3:$AZ$528,9,FALSE)</f>
        <v>#N/A</v>
      </c>
      <c r="DN81" t="e">
        <f>VLOOKUP($B81,'Raw Stats'!$AK$3:$AZ$528,10,FALSE)</f>
        <v>#N/A</v>
      </c>
      <c r="DO81" t="e">
        <f>VLOOKUP($B81,'Raw Stats'!$AK$3:$AZ$528,11,FALSE)+VLOOKUP($B81,'Raw Stats'!$AK$3:$AZ$528,12,FALSE)</f>
        <v>#N/A</v>
      </c>
      <c r="DP81" t="e">
        <f>VLOOKUP($B81,'Raw Stats'!$AK$3:$AZ$528,13,FALSE)+VLOOKUP($B81,'Raw Stats'!$AK$3:$AZ$528,14,FALSE)</f>
        <v>#N/A</v>
      </c>
      <c r="DQ81" t="e">
        <f>VLOOKUP($B81,'Raw Stats'!$AK$3:$AZ$528,15,FALSE)</f>
        <v>#N/A</v>
      </c>
      <c r="DR81" t="e">
        <f>VLOOKUP($B81,'Raw Stats'!$AK$3:$AZ$528,16,FALSE)</f>
        <v>#N/A</v>
      </c>
      <c r="DT81" t="e">
        <f>VLOOKUP($B81,'Raw Stats'!$S$3:$AH$528,3,FALSE)</f>
        <v>#N/A</v>
      </c>
      <c r="DU81" t="e">
        <f>VLOOKUP($B81,'Raw Stats'!$S$3:$AH$528,4,FALSE)</f>
        <v>#N/A</v>
      </c>
      <c r="DV81" t="e">
        <f>VLOOKUP($B81,'Raw Stats'!$S$3:$AH$528,5,FALSE)</f>
        <v>#N/A</v>
      </c>
      <c r="DW81" t="e">
        <f>VLOOKUP($B81,'Raw Stats'!$S$3:$AH$528,6,FALSE)</f>
        <v>#N/A</v>
      </c>
      <c r="DX81" t="e">
        <f>VLOOKUP($B81,'Raw Stats'!$S$3:$AH$528,7,FALSE)</f>
        <v>#N/A</v>
      </c>
      <c r="DY81" t="e">
        <f>VLOOKUP($B81,'Raw Stats'!$S$3:$AH$528,8,FALSE)</f>
        <v>#N/A</v>
      </c>
      <c r="DZ81" t="e">
        <f>VLOOKUP($B81,'Raw Stats'!$S$3:$AH$528,9,FALSE)</f>
        <v>#N/A</v>
      </c>
      <c r="EA81" t="e">
        <f>VLOOKUP($B81,'Raw Stats'!$S$3:$AH$528,10,FALSE)</f>
        <v>#N/A</v>
      </c>
      <c r="EB81" t="e">
        <f>VLOOKUP($B81,'Raw Stats'!$S$3:$AH$528,11,FALSE)+VLOOKUP($B81,'Raw Stats'!$S$3:$AH$528,12,FALSE)</f>
        <v>#N/A</v>
      </c>
      <c r="EC81" t="e">
        <f>VLOOKUP($B81,'Raw Stats'!$S$3:$AH$528,13,FALSE)+VLOOKUP($B81,'Raw Stats'!$S$3:$AH$528,14,FALSE)</f>
        <v>#N/A</v>
      </c>
      <c r="ED81" t="e">
        <f>VLOOKUP($B81,'Raw Stats'!$S$3:$AH$528,15,FALSE)</f>
        <v>#N/A</v>
      </c>
      <c r="EE81" t="e">
        <f>VLOOKUP($B81,'Raw Stats'!$S$3:$AH$528,16,FALSE)</f>
        <v>#N/A</v>
      </c>
    </row>
    <row r="82" spans="1:135" x14ac:dyDescent="0.2">
      <c r="A82">
        <v>1</v>
      </c>
      <c r="B82" t="s">
        <v>758</v>
      </c>
      <c r="C82">
        <f t="shared" si="13"/>
        <v>0.58056404150221164</v>
      </c>
      <c r="D82">
        <f t="shared" si="14"/>
        <v>0.59237262155258763</v>
      </c>
      <c r="E82" t="e">
        <f t="shared" si="15"/>
        <v>#N/A</v>
      </c>
      <c r="F82">
        <f t="shared" si="16"/>
        <v>0.70637805080219518</v>
      </c>
      <c r="G82">
        <f t="shared" si="17"/>
        <v>0.66417608377207971</v>
      </c>
      <c r="I82" s="29">
        <f t="shared" si="18"/>
        <v>-90</v>
      </c>
      <c r="J82" s="29">
        <f t="shared" si="19"/>
        <v>-90</v>
      </c>
      <c r="K82">
        <f>BT82*'Value Calculations'!$D$3</f>
        <v>0.4077354286260379</v>
      </c>
      <c r="L82">
        <f>BU82*'Value Calculations'!$D$4</f>
        <v>3.2561270404464993</v>
      </c>
      <c r="M82">
        <f>BV82*'Value Calculations'!$D$5</f>
        <v>2.9187191555821368</v>
      </c>
      <c r="N82">
        <f>BW82*'Value Calculations'!$D$6</f>
        <v>0.25012986383872571</v>
      </c>
      <c r="O82">
        <f>BX82*'Value Calculations'!$D$7</f>
        <v>2.1971219263648201</v>
      </c>
      <c r="P82">
        <f>BY82*'Value Calculations'!$D$8</f>
        <v>4.4572701081054671</v>
      </c>
      <c r="Q82">
        <f>BZ82*'Value Calculations'!$D$9</f>
        <v>8.3128654842761041</v>
      </c>
      <c r="R82">
        <f>CA82*'Value Calculations'!$D$10</f>
        <v>0</v>
      </c>
      <c r="S82">
        <f>CB82*'Value Calculations'!$D$11</f>
        <v>0</v>
      </c>
      <c r="T82">
        <f>CC82*'Value Calculations'!$D$12</f>
        <v>0</v>
      </c>
      <c r="U82">
        <f>CD82*'Value Calculations'!$D$13</f>
        <v>3.1642847773553084</v>
      </c>
      <c r="W82">
        <f>CH82*'Value Calculations'!$D$3</f>
        <v>2.0386771431301893</v>
      </c>
      <c r="X82">
        <f>CI82*'Value Calculations'!$D$4</f>
        <v>3.9073524485357991</v>
      </c>
      <c r="Y82">
        <f>CJ82*'Value Calculations'!$D$5</f>
        <v>4.5107477858996665</v>
      </c>
      <c r="Z82">
        <f>CK82*'Value Calculations'!$D$6</f>
        <v>-0.75038959151617712</v>
      </c>
      <c r="AA82">
        <f>CL82*'Value Calculations'!$D$7</f>
        <v>5.5367472544393461</v>
      </c>
      <c r="AB82">
        <f>CM82*'Value Calculations'!$D$8</f>
        <v>7.8361684158628373</v>
      </c>
      <c r="AC82">
        <f>CN82*'Value Calculations'!$D$9</f>
        <v>14.484538343814425</v>
      </c>
      <c r="AD82">
        <f>CO82*'Value Calculations'!$D$10</f>
        <v>0</v>
      </c>
      <c r="AE82">
        <f>CP82*'Value Calculations'!$D$11</f>
        <v>0.9907141480249374</v>
      </c>
      <c r="AF82">
        <f>CQ82*'Value Calculations'!$D$12</f>
        <v>1.6277654791788281</v>
      </c>
      <c r="AG82">
        <f>CR82*'Value Calculations'!$D$13</f>
        <v>8.3922335399423389</v>
      </c>
      <c r="AI82" t="e">
        <f>CU82*'Value Calculations'!$D$3</f>
        <v>#N/A</v>
      </c>
      <c r="AJ82">
        <f>CV82*'Value Calculations'!$D$4</f>
        <v>1.3024508161785997</v>
      </c>
      <c r="AK82">
        <f>CW82*'Value Calculations'!$D$5</f>
        <v>1.3266905252646077</v>
      </c>
      <c r="AL82">
        <f>CX82*'Value Calculations'!$D$6</f>
        <v>-1.2506493191936285</v>
      </c>
      <c r="AM82">
        <f>CY82*'Value Calculations'!$D$7</f>
        <v>3.6032799592383049</v>
      </c>
      <c r="AN82">
        <f>CZ82*'Value Calculations'!$D$8</f>
        <v>5.4637504550970242</v>
      </c>
      <c r="AO82">
        <f>DA82*'Value Calculations'!$D$9</f>
        <v>7.6831029475885204</v>
      </c>
      <c r="AP82">
        <f>DB82*'Value Calculations'!$D$10</f>
        <v>0</v>
      </c>
      <c r="AQ82">
        <f>DC82*'Value Calculations'!$D$11</f>
        <v>0</v>
      </c>
      <c r="AR82">
        <f>DD82*'Value Calculations'!$D$12</f>
        <v>0</v>
      </c>
      <c r="AS82">
        <f>DE82*'Value Calculations'!$D$13</f>
        <v>2.6139743812935157</v>
      </c>
      <c r="AU82">
        <f>DH82*'Value Calculations'!$D$3</f>
        <v>1.6309417145041516</v>
      </c>
      <c r="AV82">
        <f>DI82*'Value Calculations'!$D$4</f>
        <v>6.5122540808929985</v>
      </c>
      <c r="AW82">
        <f>DJ82*'Value Calculations'!$D$5</f>
        <v>6.3681145212701171</v>
      </c>
      <c r="AX82">
        <f>DK82*'Value Calculations'!$D$6</f>
        <v>1.2506493191936285</v>
      </c>
      <c r="AY82">
        <f>DL82*'Value Calculations'!$D$7</f>
        <v>4.9215531150571969</v>
      </c>
      <c r="AZ82">
        <f>DM82*'Value Calculations'!$D$8</f>
        <v>11.790198350472526</v>
      </c>
      <c r="BA82">
        <f>DN82*'Value Calculations'!$D$9</f>
        <v>14.988348373164492</v>
      </c>
      <c r="BB82">
        <f>DO82*'Value Calculations'!$D$10</f>
        <v>0</v>
      </c>
      <c r="BC82">
        <f>DP82*'Value Calculations'!$D$11</f>
        <v>1.9814282960498748</v>
      </c>
      <c r="BD82">
        <f>DQ82*'Value Calculations'!$D$12</f>
        <v>0</v>
      </c>
      <c r="BE82">
        <f>DR82*'Value Calculations'!$D$13</f>
        <v>7.7731343443728225</v>
      </c>
      <c r="BG82">
        <f>DU82*'Value Calculations'!$D$3</f>
        <v>0.8154708572520758</v>
      </c>
      <c r="BH82">
        <f>DV82*'Value Calculations'!$D$4</f>
        <v>4.5585778566250994</v>
      </c>
      <c r="BI82">
        <f>DW82*'Value Calculations'!$D$5</f>
        <v>4.2454096808467447</v>
      </c>
      <c r="BJ82">
        <f>DX82*'Value Calculations'!$D$6</f>
        <v>1.8759739787904428</v>
      </c>
      <c r="BK82">
        <f>DY82*'Value Calculations'!$D$7</f>
        <v>4.657898483893419</v>
      </c>
      <c r="BL82">
        <f>DZ82*'Value Calculations'!$D$8</f>
        <v>12.724787244107542</v>
      </c>
      <c r="BM82">
        <f>EA82*'Value Calculations'!$D$9</f>
        <v>16.751683475889724</v>
      </c>
      <c r="BN82">
        <f>EB82*'Value Calculations'!$D$10</f>
        <v>0</v>
      </c>
      <c r="BO82">
        <f>EC82*'Value Calculations'!$D$11</f>
        <v>0.9907141480249374</v>
      </c>
      <c r="BP82">
        <f>ED82*'Value Calculations'!$D$12</f>
        <v>0</v>
      </c>
      <c r="BQ82">
        <f>EE82*'Value Calculations'!$D$13</f>
        <v>7.841923143880547</v>
      </c>
      <c r="BS82">
        <f>VLOOKUP($B82,'Raw Stats'!$CM$3:$DC$528,3,FALSE)</f>
        <v>43</v>
      </c>
      <c r="BT82">
        <f>VLOOKUP($B82,'Raw Stats'!$CM$3:$DC$528,4,FALSE)</f>
        <v>1</v>
      </c>
      <c r="BU82">
        <f>VLOOKUP($B82,'Raw Stats'!$CM$3:$DC$528,5,FALSE)</f>
        <v>10</v>
      </c>
      <c r="BV82">
        <f>VLOOKUP($B82,'Raw Stats'!$CM$3:$DC$528,6,FALSE)</f>
        <v>11</v>
      </c>
      <c r="BW82">
        <f>VLOOKUP($B82,'Raw Stats'!$CM$3:$DC$528,7,FALSE)</f>
        <v>2</v>
      </c>
      <c r="BX82">
        <f>VLOOKUP($B82,'Raw Stats'!$CM$3:$DC$528,8,FALSE)</f>
        <v>25</v>
      </c>
      <c r="BY82">
        <f>VLOOKUP($B82,'Raw Stats'!$CM$3:$DC$528,9,FALSE)</f>
        <v>62</v>
      </c>
      <c r="BZ82">
        <f>VLOOKUP($B82,'Raw Stats'!$CM$3:$DC$528,10,FALSE)</f>
        <v>66</v>
      </c>
      <c r="CA82">
        <f>VLOOKUP($B82,'Raw Stats'!$CM$3:$DC$528,11,FALSE)+VLOOKUP($B82,'Raw Stats'!$CM$3:$DC$528,12,FALSE)</f>
        <v>0</v>
      </c>
      <c r="CB82">
        <f>VLOOKUP($B82,'Raw Stats'!$CM$3:$DC$528,13,FALSE)+VLOOKUP($B82,'Raw Stats'!$CM$3:$DC$528,14,FALSE)</f>
        <v>0</v>
      </c>
      <c r="CC82">
        <f>VLOOKUP($B82,'Raw Stats'!$CM$3:$DC$528,15,FALSE)</f>
        <v>0</v>
      </c>
      <c r="CD82">
        <f>VLOOKUP($B82,'Raw Stats'!$CM$3:$DC$528,16,FALSE)</f>
        <v>46</v>
      </c>
      <c r="CF82" s="29">
        <f t="shared" si="20"/>
        <v>-0.9</v>
      </c>
      <c r="CG82">
        <f>VLOOKUP($B82,'Raw Stats'!$BU$3:$CJ$528,3,FALSE)</f>
        <v>82</v>
      </c>
      <c r="CH82">
        <f>VLOOKUP($B82,'Raw Stats'!$BU$3:$CJ$528,4,FALSE)</f>
        <v>5</v>
      </c>
      <c r="CI82">
        <f>VLOOKUP($B82,'Raw Stats'!$BU$3:$CJ$5288,5,FALSE)</f>
        <v>12</v>
      </c>
      <c r="CJ82">
        <f>VLOOKUP($B82,'Raw Stats'!$BU$3:$CJ$528,6,FALSE)</f>
        <v>17</v>
      </c>
      <c r="CK82">
        <f>VLOOKUP($B82,'Raw Stats'!$BU$3:$CJ$528,7,FALSE)</f>
        <v>-6</v>
      </c>
      <c r="CL82">
        <f>VLOOKUP($B82,'Raw Stats'!$BU$3:$CJ$528,8,FALSE)</f>
        <v>63</v>
      </c>
      <c r="CM82">
        <f>VLOOKUP($B82,'Raw Stats'!$BU$3:$CJ$528,9,FALSE)</f>
        <v>109</v>
      </c>
      <c r="CN82">
        <f>VLOOKUP($B82,'Raw Stats'!$BU$3:$CJ$528,10,FALSE)</f>
        <v>115</v>
      </c>
      <c r="CO82">
        <f>VLOOKUP($B82,'Raw Stats'!$BU$3:$CJ$528,11,FALSE)+VLOOKUP($B82,'Raw Stats'!$BU$3:$CJ$528,12,FALSE)</f>
        <v>0</v>
      </c>
      <c r="CP82">
        <f>VLOOKUP($B82,'Raw Stats'!$BU$3:$CJ$528,13,FALSE)+VLOOKUP($B82,'Raw Stats'!$BU$3:$CJ$528,14,FALSE)</f>
        <v>1</v>
      </c>
      <c r="CQ82">
        <f>VLOOKUP($B82,'Raw Stats'!$BU$3:$CJ$528,15,FALSE)</f>
        <v>2</v>
      </c>
      <c r="CR82">
        <f>VLOOKUP($B82,'Raw Stats'!$BU$3:$CJ$528,16,FALSE)</f>
        <v>122</v>
      </c>
      <c r="CT82" t="e">
        <f>VLOOKUP($B82,'Raw Stats'!$BC$3:$BR$528,3,FALSE)</f>
        <v>#N/A</v>
      </c>
      <c r="CU82" t="e">
        <f>VLOOKUP($B82,'Raw Stats'!$BC$3:$BR$528,4,FALSE)</f>
        <v>#N/A</v>
      </c>
      <c r="CV82">
        <f>VLOOKUP($B82,'Raw Stats'!$BC$3:$BR$5288,5,FALSE)</f>
        <v>4</v>
      </c>
      <c r="CW82">
        <f>VLOOKUP($B82,'Raw Stats'!$BC$3:$BR$52888,6,FALSE)</f>
        <v>5</v>
      </c>
      <c r="CX82">
        <f>VLOOKUP($B82,'Raw Stats'!$BC$3:$BR$5288,7,FALSE)</f>
        <v>-10</v>
      </c>
      <c r="CY82">
        <f>VLOOKUP($B82,'Raw Stats'!$BC$3:$BR$5288,8,FALSE)</f>
        <v>41</v>
      </c>
      <c r="CZ82">
        <f>VLOOKUP($B82,'Raw Stats'!$BC$3:$BR$5288,9,FALSE)</f>
        <v>76</v>
      </c>
      <c r="DA82">
        <f>VLOOKUP($B82,'Raw Stats'!$BC$3:$BR$5288,10,FALSE)</f>
        <v>61</v>
      </c>
      <c r="DB82">
        <f>VLOOKUP($B82,'Raw Stats'!$BC$3:$BR$5288,11,FALSE)+VLOOKUP($B82,'Raw Stats'!$BC$3:$BR$5288,12,FALSE)</f>
        <v>0</v>
      </c>
      <c r="DC82">
        <f>VLOOKUP($B82,'Raw Stats'!$BC$3:$BR$5288,13,FALSE)+VLOOKUP($B82,'Raw Stats'!$BC$3:$BR$5288,14,FALSE)</f>
        <v>0</v>
      </c>
      <c r="DD82">
        <f>VLOOKUP($B82,'Raw Stats'!$BC$3:$BR$5288,15,FALSE)</f>
        <v>0</v>
      </c>
      <c r="DE82">
        <f>VLOOKUP($B82,'Raw Stats'!$BC$3:$BR$5288,16,FALSE)</f>
        <v>38</v>
      </c>
      <c r="DG82">
        <f>VLOOKUP($B82,'Raw Stats'!$AK$3:$AZ$528,3,FALSE)</f>
        <v>81</v>
      </c>
      <c r="DH82">
        <f>VLOOKUP($B82,'Raw Stats'!$AK$3:$AZ$528,4,FALSE)</f>
        <v>4</v>
      </c>
      <c r="DI82">
        <f>VLOOKUP($B82,'Raw Stats'!$AK$3:$AZ$528,5,FALSE)</f>
        <v>20</v>
      </c>
      <c r="DJ82">
        <f>VLOOKUP($B82,'Raw Stats'!$AK$3:$AZ$528,6,FALSE)</f>
        <v>24</v>
      </c>
      <c r="DK82">
        <f>VLOOKUP($B82,'Raw Stats'!$AK$3:$AZ$528,7,FALSE)</f>
        <v>10</v>
      </c>
      <c r="DL82">
        <f>VLOOKUP($B82,'Raw Stats'!$AK$3:$AZ$528,8,FALSE)</f>
        <v>56</v>
      </c>
      <c r="DM82">
        <f>VLOOKUP($B82,'Raw Stats'!$AK$3:$AZ$528,9,FALSE)</f>
        <v>164</v>
      </c>
      <c r="DN82">
        <f>VLOOKUP($B82,'Raw Stats'!$AK$3:$AZ$528,10,FALSE)</f>
        <v>119</v>
      </c>
      <c r="DO82">
        <f>VLOOKUP($B82,'Raw Stats'!$AK$3:$AZ$528,11,FALSE)+VLOOKUP($B82,'Raw Stats'!$AK$3:$AZ$528,12,FALSE)</f>
        <v>0</v>
      </c>
      <c r="DP82">
        <f>VLOOKUP($B82,'Raw Stats'!$AK$3:$AZ$528,13,FALSE)+VLOOKUP($B82,'Raw Stats'!$AK$3:$AZ$528,14,FALSE)</f>
        <v>2</v>
      </c>
      <c r="DQ82">
        <f>VLOOKUP($B82,'Raw Stats'!$AK$3:$AZ$528,15,FALSE)</f>
        <v>0</v>
      </c>
      <c r="DR82">
        <f>VLOOKUP($B82,'Raw Stats'!$AK$3:$AZ$528,16,FALSE)</f>
        <v>113</v>
      </c>
      <c r="DT82">
        <f>VLOOKUP($B82,'Raw Stats'!$S$3:$AH$528,3,FALSE)</f>
        <v>82</v>
      </c>
      <c r="DU82">
        <f>VLOOKUP($B82,'Raw Stats'!$S$3:$AH$528,4,FALSE)</f>
        <v>2</v>
      </c>
      <c r="DV82">
        <f>VLOOKUP($B82,'Raw Stats'!$S$3:$AH$528,5,FALSE)</f>
        <v>14</v>
      </c>
      <c r="DW82">
        <f>VLOOKUP($B82,'Raw Stats'!$S$3:$AH$528,6,FALSE)</f>
        <v>16</v>
      </c>
      <c r="DX82">
        <f>VLOOKUP($B82,'Raw Stats'!$S$3:$AH$528,7,FALSE)</f>
        <v>15</v>
      </c>
      <c r="DY82">
        <f>VLOOKUP($B82,'Raw Stats'!$S$3:$AH$528,8,FALSE)</f>
        <v>53</v>
      </c>
      <c r="DZ82">
        <f>VLOOKUP($B82,'Raw Stats'!$S$3:$AH$528,9,FALSE)</f>
        <v>177</v>
      </c>
      <c r="EA82">
        <f>VLOOKUP($B82,'Raw Stats'!$S$3:$AH$528,10,FALSE)</f>
        <v>133</v>
      </c>
      <c r="EB82">
        <f>VLOOKUP($B82,'Raw Stats'!$S$3:$AH$528,11,FALSE)+VLOOKUP($B82,'Raw Stats'!$S$3:$AH$528,12,FALSE)</f>
        <v>0</v>
      </c>
      <c r="EC82">
        <f>VLOOKUP($B82,'Raw Stats'!$S$3:$AH$528,13,FALSE)+VLOOKUP($B82,'Raw Stats'!$S$3:$AH$528,14,FALSE)</f>
        <v>1</v>
      </c>
      <c r="ED82">
        <f>VLOOKUP($B82,'Raw Stats'!$S$3:$AH$528,15,FALSE)</f>
        <v>0</v>
      </c>
      <c r="EE82">
        <f>VLOOKUP($B82,'Raw Stats'!$S$3:$AH$528,16,FALSE)</f>
        <v>114</v>
      </c>
    </row>
    <row r="83" spans="1:135" x14ac:dyDescent="0.2">
      <c r="A83">
        <v>1</v>
      </c>
      <c r="B83" t="s">
        <v>759</v>
      </c>
      <c r="C83">
        <f t="shared" si="13"/>
        <v>0.61061023857568197</v>
      </c>
      <c r="D83">
        <f t="shared" si="14"/>
        <v>0.74418870326491871</v>
      </c>
      <c r="E83">
        <f t="shared" si="15"/>
        <v>0.74305516935536209</v>
      </c>
      <c r="F83" t="e">
        <f t="shared" si="16"/>
        <v>#N/A</v>
      </c>
      <c r="G83" t="e">
        <f t="shared" si="17"/>
        <v>#N/A</v>
      </c>
      <c r="I83" s="29">
        <f t="shared" si="18"/>
        <v>-90</v>
      </c>
      <c r="J83" s="29">
        <f t="shared" si="19"/>
        <v>-90</v>
      </c>
      <c r="K83">
        <f>BT83*'Value Calculations'!$D$3</f>
        <v>0.8154708572520758</v>
      </c>
      <c r="L83">
        <f>BU83*'Value Calculations'!$D$4</f>
        <v>2.6049016323571994</v>
      </c>
      <c r="M83">
        <f>BV83*'Value Calculations'!$D$5</f>
        <v>2.6533810505292155</v>
      </c>
      <c r="N83">
        <f>BW83*'Value Calculations'!$D$6</f>
        <v>-1.6258441149517171</v>
      </c>
      <c r="O83">
        <f>BX83*'Value Calculations'!$D$7</f>
        <v>6.7671355332036462</v>
      </c>
      <c r="P83">
        <f>BY83*'Value Calculations'!$D$8</f>
        <v>11.071283816907128</v>
      </c>
      <c r="Q83">
        <f>BZ83*'Value Calculations'!$D$9</f>
        <v>17.507398519914826</v>
      </c>
      <c r="R83">
        <f>CA83*'Value Calculations'!$D$10</f>
        <v>0</v>
      </c>
      <c r="S83">
        <f>CB83*'Value Calculations'!$D$11</f>
        <v>1.9814282960498748</v>
      </c>
      <c r="T83">
        <f>CC83*'Value Calculations'!$D$12</f>
        <v>0.81388273958941404</v>
      </c>
      <c r="U83">
        <f>CD83*'Value Calculations'!$D$13</f>
        <v>6.2597807552028932</v>
      </c>
      <c r="W83">
        <f>CH83*'Value Calculations'!$D$3</f>
        <v>2.4464125717562273</v>
      </c>
      <c r="X83">
        <f>CI83*'Value Calculations'!$D$4</f>
        <v>3.5817397444911494</v>
      </c>
      <c r="Y83">
        <f>CJ83*'Value Calculations'!$D$5</f>
        <v>4.5107477858996665</v>
      </c>
      <c r="Z83">
        <f>CK83*'Value Calculations'!$D$6</f>
        <v>1.1255843872742657</v>
      </c>
      <c r="AA83">
        <f>CL83*'Value Calculations'!$D$7</f>
        <v>7.558099426694981</v>
      </c>
      <c r="AB83">
        <f>CM83*'Value Calculations'!$D$8</f>
        <v>12.077764163898685</v>
      </c>
      <c r="AC83">
        <f>CN83*'Value Calculations'!$D$9</f>
        <v>18.766923593289992</v>
      </c>
      <c r="AD83">
        <f>CO83*'Value Calculations'!$D$10</f>
        <v>0</v>
      </c>
      <c r="AE83">
        <f>CP83*'Value Calculations'!$D$11</f>
        <v>1.9814282960498748</v>
      </c>
      <c r="AF83">
        <f>CQ83*'Value Calculations'!$D$12</f>
        <v>0.81388273958941404</v>
      </c>
      <c r="AG83">
        <f>CR83*'Value Calculations'!$D$13</f>
        <v>6.6725135522492369</v>
      </c>
      <c r="AI83">
        <f>CU83*'Value Calculations'!$D$3</f>
        <v>1.2232062858781136</v>
      </c>
      <c r="AJ83">
        <f>CV83*'Value Calculations'!$D$4</f>
        <v>1.6280635202232496</v>
      </c>
      <c r="AK83">
        <f>CW83*'Value Calculations'!$D$5</f>
        <v>2.1227048404233724</v>
      </c>
      <c r="AL83">
        <f>CX83*'Value Calculations'!$D$6</f>
        <v>0.12506493191936285</v>
      </c>
      <c r="AM83">
        <f>CY83*'Value Calculations'!$D$7</f>
        <v>5.7125170085485326</v>
      </c>
      <c r="AN83">
        <f>CZ83*'Value Calculations'!$D$8</f>
        <v>9.5615632964197914</v>
      </c>
      <c r="AO83">
        <f>DA83*'Value Calculations'!$D$9</f>
        <v>9.3204855429762379</v>
      </c>
      <c r="AP83">
        <f>DB83*'Value Calculations'!$D$10</f>
        <v>0</v>
      </c>
      <c r="AQ83">
        <f>DC83*'Value Calculations'!$D$11</f>
        <v>0</v>
      </c>
      <c r="AR83">
        <f>DD83*'Value Calculations'!$D$12</f>
        <v>0.81388273958941404</v>
      </c>
      <c r="AS83">
        <f>DE83*'Value Calculations'!$D$13</f>
        <v>5.1591599630793077</v>
      </c>
      <c r="AU83" t="e">
        <f>DH83*'Value Calculations'!$D$3</f>
        <v>#N/A</v>
      </c>
      <c r="AV83" t="e">
        <f>DI83*'Value Calculations'!$D$4</f>
        <v>#N/A</v>
      </c>
      <c r="AW83" t="e">
        <f>DJ83*'Value Calculations'!$D$5</f>
        <v>#N/A</v>
      </c>
      <c r="AX83" t="e">
        <f>DK83*'Value Calculations'!$D$6</f>
        <v>#N/A</v>
      </c>
      <c r="AY83" t="e">
        <f>DL83*'Value Calculations'!$D$7</f>
        <v>#N/A</v>
      </c>
      <c r="AZ83" t="e">
        <f>DM83*'Value Calculations'!$D$8</f>
        <v>#N/A</v>
      </c>
      <c r="BA83" t="e">
        <f>DN83*'Value Calculations'!$D$9</f>
        <v>#N/A</v>
      </c>
      <c r="BB83" t="e">
        <f>DO83*'Value Calculations'!$D$10</f>
        <v>#N/A</v>
      </c>
      <c r="BC83" t="e">
        <f>DP83*'Value Calculations'!$D$11</f>
        <v>#N/A</v>
      </c>
      <c r="BD83" t="e">
        <f>DQ83*'Value Calculations'!$D$12</f>
        <v>#N/A</v>
      </c>
      <c r="BE83" t="e">
        <f>DR83*'Value Calculations'!$D$13</f>
        <v>#N/A</v>
      </c>
      <c r="BG83" t="e">
        <f>DU83*'Value Calculations'!$D$3</f>
        <v>#N/A</v>
      </c>
      <c r="BH83" t="e">
        <f>DV83*'Value Calculations'!$D$4</f>
        <v>#N/A</v>
      </c>
      <c r="BI83" t="e">
        <f>DW83*'Value Calculations'!$D$5</f>
        <v>#N/A</v>
      </c>
      <c r="BJ83" t="e">
        <f>DX83*'Value Calculations'!$D$6</f>
        <v>#N/A</v>
      </c>
      <c r="BK83" t="e">
        <f>DY83*'Value Calculations'!$D$7</f>
        <v>#N/A</v>
      </c>
      <c r="BL83" t="e">
        <f>DZ83*'Value Calculations'!$D$8</f>
        <v>#N/A</v>
      </c>
      <c r="BM83" t="e">
        <f>EA83*'Value Calculations'!$D$9</f>
        <v>#N/A</v>
      </c>
      <c r="BN83" t="e">
        <f>EB83*'Value Calculations'!$D$10</f>
        <v>#N/A</v>
      </c>
      <c r="BO83" t="e">
        <f>EC83*'Value Calculations'!$D$11</f>
        <v>#N/A</v>
      </c>
      <c r="BP83" t="e">
        <f>ED83*'Value Calculations'!$D$12</f>
        <v>#N/A</v>
      </c>
      <c r="BQ83" t="e">
        <f>EE83*'Value Calculations'!$D$13</f>
        <v>#N/A</v>
      </c>
      <c r="BS83">
        <f>VLOOKUP($B83,'Raw Stats'!$CM$3:$DC$528,3,FALSE)</f>
        <v>80</v>
      </c>
      <c r="BT83">
        <f>VLOOKUP($B83,'Raw Stats'!$CM$3:$DC$528,4,FALSE)</f>
        <v>2</v>
      </c>
      <c r="BU83">
        <f>VLOOKUP($B83,'Raw Stats'!$CM$3:$DC$528,5,FALSE)</f>
        <v>8</v>
      </c>
      <c r="BV83">
        <f>VLOOKUP($B83,'Raw Stats'!$CM$3:$DC$528,6,FALSE)</f>
        <v>10</v>
      </c>
      <c r="BW83">
        <f>VLOOKUP($B83,'Raw Stats'!$CM$3:$DC$528,7,FALSE)</f>
        <v>-13</v>
      </c>
      <c r="BX83">
        <f>VLOOKUP($B83,'Raw Stats'!$CM$3:$DC$528,8,FALSE)</f>
        <v>77</v>
      </c>
      <c r="BY83">
        <f>VLOOKUP($B83,'Raw Stats'!$CM$3:$DC$528,9,FALSE)</f>
        <v>154</v>
      </c>
      <c r="BZ83">
        <f>VLOOKUP($B83,'Raw Stats'!$CM$3:$DC$528,10,FALSE)</f>
        <v>139</v>
      </c>
      <c r="CA83">
        <f>VLOOKUP($B83,'Raw Stats'!$CM$3:$DC$528,11,FALSE)+VLOOKUP($B83,'Raw Stats'!$CM$3:$DC$528,12,FALSE)</f>
        <v>0</v>
      </c>
      <c r="CB83">
        <f>VLOOKUP($B83,'Raw Stats'!$CM$3:$DC$528,13,FALSE)+VLOOKUP($B83,'Raw Stats'!$CM$3:$DC$528,14,FALSE)</f>
        <v>2</v>
      </c>
      <c r="CC83">
        <f>VLOOKUP($B83,'Raw Stats'!$CM$3:$DC$528,15,FALSE)</f>
        <v>1</v>
      </c>
      <c r="CD83">
        <f>VLOOKUP($B83,'Raw Stats'!$CM$3:$DC$528,16,FALSE)</f>
        <v>91</v>
      </c>
      <c r="CF83" s="29">
        <f t="shared" si="20"/>
        <v>-0.9</v>
      </c>
      <c r="CG83">
        <f>VLOOKUP($B83,'Raw Stats'!$BU$3:$CJ$528,3,FALSE)</f>
        <v>80</v>
      </c>
      <c r="CH83">
        <f>VLOOKUP($B83,'Raw Stats'!$BU$3:$CJ$528,4,FALSE)</f>
        <v>6</v>
      </c>
      <c r="CI83">
        <f>VLOOKUP($B83,'Raw Stats'!$BU$3:$CJ$5288,5,FALSE)</f>
        <v>11</v>
      </c>
      <c r="CJ83">
        <f>VLOOKUP($B83,'Raw Stats'!$BU$3:$CJ$528,6,FALSE)</f>
        <v>17</v>
      </c>
      <c r="CK83">
        <f>VLOOKUP($B83,'Raw Stats'!$BU$3:$CJ$528,7,FALSE)</f>
        <v>9</v>
      </c>
      <c r="CL83">
        <f>VLOOKUP($B83,'Raw Stats'!$BU$3:$CJ$528,8,FALSE)</f>
        <v>86</v>
      </c>
      <c r="CM83">
        <f>VLOOKUP($B83,'Raw Stats'!$BU$3:$CJ$528,9,FALSE)</f>
        <v>168</v>
      </c>
      <c r="CN83">
        <f>VLOOKUP($B83,'Raw Stats'!$BU$3:$CJ$528,10,FALSE)</f>
        <v>149</v>
      </c>
      <c r="CO83">
        <f>VLOOKUP($B83,'Raw Stats'!$BU$3:$CJ$528,11,FALSE)+VLOOKUP($B83,'Raw Stats'!$BU$3:$CJ$528,12,FALSE)</f>
        <v>0</v>
      </c>
      <c r="CP83">
        <f>VLOOKUP($B83,'Raw Stats'!$BU$3:$CJ$528,13,FALSE)+VLOOKUP($B83,'Raw Stats'!$BU$3:$CJ$528,14,FALSE)</f>
        <v>2</v>
      </c>
      <c r="CQ83">
        <f>VLOOKUP($B83,'Raw Stats'!$BU$3:$CJ$528,15,FALSE)</f>
        <v>1</v>
      </c>
      <c r="CR83">
        <f>VLOOKUP($B83,'Raw Stats'!$BU$3:$CJ$528,16,FALSE)</f>
        <v>97</v>
      </c>
      <c r="CT83">
        <f>VLOOKUP($B83,'Raw Stats'!$BC$3:$BR$528,3,FALSE)</f>
        <v>48</v>
      </c>
      <c r="CU83">
        <f>VLOOKUP($B83,'Raw Stats'!$BC$3:$BR$528,4,FALSE)</f>
        <v>3</v>
      </c>
      <c r="CV83">
        <f>VLOOKUP($B83,'Raw Stats'!$BC$3:$BR$5288,5,FALSE)</f>
        <v>5</v>
      </c>
      <c r="CW83">
        <f>VLOOKUP($B83,'Raw Stats'!$BC$3:$BR$52888,6,FALSE)</f>
        <v>8</v>
      </c>
      <c r="CX83">
        <f>VLOOKUP($B83,'Raw Stats'!$BC$3:$BR$5288,7,FALSE)</f>
        <v>1</v>
      </c>
      <c r="CY83">
        <f>VLOOKUP($B83,'Raw Stats'!$BC$3:$BR$5288,8,FALSE)</f>
        <v>65</v>
      </c>
      <c r="CZ83">
        <f>VLOOKUP($B83,'Raw Stats'!$BC$3:$BR$5288,9,FALSE)</f>
        <v>133</v>
      </c>
      <c r="DA83">
        <f>VLOOKUP($B83,'Raw Stats'!$BC$3:$BR$5288,10,FALSE)</f>
        <v>74</v>
      </c>
      <c r="DB83">
        <f>VLOOKUP($B83,'Raw Stats'!$BC$3:$BR$5288,11,FALSE)+VLOOKUP($B83,'Raw Stats'!$BC$3:$BR$5288,12,FALSE)</f>
        <v>0</v>
      </c>
      <c r="DC83">
        <f>VLOOKUP($B83,'Raw Stats'!$BC$3:$BR$5288,13,FALSE)+VLOOKUP($B83,'Raw Stats'!$BC$3:$BR$5288,14,FALSE)</f>
        <v>0</v>
      </c>
      <c r="DD83">
        <f>VLOOKUP($B83,'Raw Stats'!$BC$3:$BR$5288,15,FALSE)</f>
        <v>1</v>
      </c>
      <c r="DE83">
        <f>VLOOKUP($B83,'Raw Stats'!$BC$3:$BR$5288,16,FALSE)</f>
        <v>75</v>
      </c>
      <c r="DG83" t="e">
        <f>VLOOKUP($B83,'Raw Stats'!$AK$3:$AZ$528,3,FALSE)</f>
        <v>#N/A</v>
      </c>
      <c r="DH83" t="e">
        <f>VLOOKUP($B83,'Raw Stats'!$AK$3:$AZ$528,4,FALSE)</f>
        <v>#N/A</v>
      </c>
      <c r="DI83" t="e">
        <f>VLOOKUP($B83,'Raw Stats'!$AK$3:$AZ$528,5,FALSE)</f>
        <v>#N/A</v>
      </c>
      <c r="DJ83" t="e">
        <f>VLOOKUP($B83,'Raw Stats'!$AK$3:$AZ$528,6,FALSE)</f>
        <v>#N/A</v>
      </c>
      <c r="DK83" t="e">
        <f>VLOOKUP($B83,'Raw Stats'!$AK$3:$AZ$528,7,FALSE)</f>
        <v>#N/A</v>
      </c>
      <c r="DL83" t="e">
        <f>VLOOKUP($B83,'Raw Stats'!$AK$3:$AZ$528,8,FALSE)</f>
        <v>#N/A</v>
      </c>
      <c r="DM83" t="e">
        <f>VLOOKUP($B83,'Raw Stats'!$AK$3:$AZ$528,9,FALSE)</f>
        <v>#N/A</v>
      </c>
      <c r="DN83" t="e">
        <f>VLOOKUP($B83,'Raw Stats'!$AK$3:$AZ$528,10,FALSE)</f>
        <v>#N/A</v>
      </c>
      <c r="DO83" t="e">
        <f>VLOOKUP($B83,'Raw Stats'!$AK$3:$AZ$528,11,FALSE)+VLOOKUP($B83,'Raw Stats'!$AK$3:$AZ$528,12,FALSE)</f>
        <v>#N/A</v>
      </c>
      <c r="DP83" t="e">
        <f>VLOOKUP($B83,'Raw Stats'!$AK$3:$AZ$528,13,FALSE)+VLOOKUP($B83,'Raw Stats'!$AK$3:$AZ$528,14,FALSE)</f>
        <v>#N/A</v>
      </c>
      <c r="DQ83" t="e">
        <f>VLOOKUP($B83,'Raw Stats'!$AK$3:$AZ$528,15,FALSE)</f>
        <v>#N/A</v>
      </c>
      <c r="DR83" t="e">
        <f>VLOOKUP($B83,'Raw Stats'!$AK$3:$AZ$528,16,FALSE)</f>
        <v>#N/A</v>
      </c>
      <c r="DT83" t="e">
        <f>VLOOKUP($B83,'Raw Stats'!$S$3:$AH$528,3,FALSE)</f>
        <v>#N/A</v>
      </c>
      <c r="DU83" t="e">
        <f>VLOOKUP($B83,'Raw Stats'!$S$3:$AH$528,4,FALSE)</f>
        <v>#N/A</v>
      </c>
      <c r="DV83" t="e">
        <f>VLOOKUP($B83,'Raw Stats'!$S$3:$AH$528,5,FALSE)</f>
        <v>#N/A</v>
      </c>
      <c r="DW83" t="e">
        <f>VLOOKUP($B83,'Raw Stats'!$S$3:$AH$528,6,FALSE)</f>
        <v>#N/A</v>
      </c>
      <c r="DX83" t="e">
        <f>VLOOKUP($B83,'Raw Stats'!$S$3:$AH$528,7,FALSE)</f>
        <v>#N/A</v>
      </c>
      <c r="DY83" t="e">
        <f>VLOOKUP($B83,'Raw Stats'!$S$3:$AH$528,8,FALSE)</f>
        <v>#N/A</v>
      </c>
      <c r="DZ83" t="e">
        <f>VLOOKUP($B83,'Raw Stats'!$S$3:$AH$528,9,FALSE)</f>
        <v>#N/A</v>
      </c>
      <c r="EA83" t="e">
        <f>VLOOKUP($B83,'Raw Stats'!$S$3:$AH$528,10,FALSE)</f>
        <v>#N/A</v>
      </c>
      <c r="EB83" t="e">
        <f>VLOOKUP($B83,'Raw Stats'!$S$3:$AH$528,11,FALSE)+VLOOKUP($B83,'Raw Stats'!$S$3:$AH$528,12,FALSE)</f>
        <v>#N/A</v>
      </c>
      <c r="EC83" t="e">
        <f>VLOOKUP($B83,'Raw Stats'!$S$3:$AH$528,13,FALSE)+VLOOKUP($B83,'Raw Stats'!$S$3:$AH$528,14,FALSE)</f>
        <v>#N/A</v>
      </c>
      <c r="ED83" t="e">
        <f>VLOOKUP($B83,'Raw Stats'!$S$3:$AH$528,15,FALSE)</f>
        <v>#N/A</v>
      </c>
      <c r="EE83" t="e">
        <f>VLOOKUP($B83,'Raw Stats'!$S$3:$AH$528,16,FALSE)</f>
        <v>#N/A</v>
      </c>
    </row>
    <row r="84" spans="1:135" x14ac:dyDescent="0.2">
      <c r="A84">
        <v>1</v>
      </c>
      <c r="B84" t="s">
        <v>760</v>
      </c>
      <c r="C84">
        <f t="shared" si="13"/>
        <v>0.51410439369012606</v>
      </c>
      <c r="D84">
        <f t="shared" si="14"/>
        <v>0.68938041870490252</v>
      </c>
      <c r="E84">
        <f t="shared" si="15"/>
        <v>0.7400574879957853</v>
      </c>
      <c r="F84" t="e">
        <f t="shared" si="16"/>
        <v>#N/A</v>
      </c>
      <c r="G84" t="e">
        <f t="shared" si="17"/>
        <v>#N/A</v>
      </c>
      <c r="I84" s="29">
        <f t="shared" si="18"/>
        <v>-90</v>
      </c>
      <c r="J84" s="29">
        <f t="shared" si="19"/>
        <v>-90</v>
      </c>
      <c r="K84">
        <f>BT84*'Value Calculations'!$D$3</f>
        <v>1.2232062858781136</v>
      </c>
      <c r="L84">
        <f>BU84*'Value Calculations'!$D$4</f>
        <v>3.2561270404464993</v>
      </c>
      <c r="M84">
        <f>BV84*'Value Calculations'!$D$5</f>
        <v>3.4493953656879803</v>
      </c>
      <c r="N84">
        <f>BW84*'Value Calculations'!$D$6</f>
        <v>0.37519479575808856</v>
      </c>
      <c r="O84">
        <f>BX84*'Value Calculations'!$D$7</f>
        <v>2.4607765575285985</v>
      </c>
      <c r="P84">
        <f>BY84*'Value Calculations'!$D$8</f>
        <v>3.5945726678269896</v>
      </c>
      <c r="Q84">
        <f>BZ84*'Value Calculations'!$D$9</f>
        <v>5.541910322850736</v>
      </c>
      <c r="R84">
        <f>CA84*'Value Calculations'!$D$10</f>
        <v>1.8265823703810236</v>
      </c>
      <c r="S84">
        <f>CB84*'Value Calculations'!$D$11</f>
        <v>0</v>
      </c>
      <c r="T84">
        <f>CC84*'Value Calculations'!$D$12</f>
        <v>1.6277654791788281</v>
      </c>
      <c r="U84">
        <f>CD84*'Value Calculations'!$D$13</f>
        <v>5.4343151611102041</v>
      </c>
      <c r="W84">
        <f>CH84*'Value Calculations'!$D$3</f>
        <v>1.6309417145041516</v>
      </c>
      <c r="X84">
        <f>CI84*'Value Calculations'!$D$4</f>
        <v>6.1866413768483488</v>
      </c>
      <c r="Y84">
        <f>CJ84*'Value Calculations'!$D$5</f>
        <v>6.1027764162171954</v>
      </c>
      <c r="Z84">
        <f>CK84*'Value Calculations'!$D$6</f>
        <v>-0.12506493191936285</v>
      </c>
      <c r="AA84">
        <f>CL84*'Value Calculations'!$D$7</f>
        <v>1.7576975410918561</v>
      </c>
      <c r="AB84">
        <f>CM84*'Value Calculations'!$D$8</f>
        <v>3.8821384812531488</v>
      </c>
      <c r="AC84">
        <f>CN84*'Value Calculations'!$D$9</f>
        <v>6.0457203522008029</v>
      </c>
      <c r="AD84">
        <f>CO84*'Value Calculations'!$D$10</f>
        <v>4.3837976889144565</v>
      </c>
      <c r="AE84">
        <f>CP84*'Value Calculations'!$D$11</f>
        <v>0</v>
      </c>
      <c r="AF84">
        <f>CQ84*'Value Calculations'!$D$12</f>
        <v>0</v>
      </c>
      <c r="AG84">
        <f>CR84*'Value Calculations'!$D$13</f>
        <v>6.6725135522492369</v>
      </c>
      <c r="AI84">
        <f>CU84*'Value Calculations'!$D$3</f>
        <v>2.0386771431301893</v>
      </c>
      <c r="AJ84">
        <f>CV84*'Value Calculations'!$D$4</f>
        <v>4.5585778566250994</v>
      </c>
      <c r="AK84">
        <f>CW84*'Value Calculations'!$D$5</f>
        <v>5.0414239960055092</v>
      </c>
      <c r="AL84">
        <f>CX84*'Value Calculations'!$D$6</f>
        <v>1.1255843872742657</v>
      </c>
      <c r="AM84">
        <f>CY84*'Value Calculations'!$D$7</f>
        <v>3.4275102051291193</v>
      </c>
      <c r="AN84">
        <f>CZ84*'Value Calculations'!$D$8</f>
        <v>2.0129606939831142</v>
      </c>
      <c r="AO84">
        <f>DA84*'Value Calculations'!$D$9</f>
        <v>3.6526227127879851</v>
      </c>
      <c r="AP84">
        <f>DB84*'Value Calculations'!$D$10</f>
        <v>3.6531647407620471</v>
      </c>
      <c r="AQ84">
        <f>DC84*'Value Calculations'!$D$11</f>
        <v>0</v>
      </c>
      <c r="AR84">
        <f>DD84*'Value Calculations'!$D$12</f>
        <v>0</v>
      </c>
      <c r="AS84">
        <f>DE84*'Value Calculations'!$D$13</f>
        <v>5.5718927601256514</v>
      </c>
      <c r="AU84" t="e">
        <f>DH84*'Value Calculations'!$D$3</f>
        <v>#N/A</v>
      </c>
      <c r="AV84" t="e">
        <f>DI84*'Value Calculations'!$D$4</f>
        <v>#N/A</v>
      </c>
      <c r="AW84" t="e">
        <f>DJ84*'Value Calculations'!$D$5</f>
        <v>#N/A</v>
      </c>
      <c r="AX84" t="e">
        <f>DK84*'Value Calculations'!$D$6</f>
        <v>#N/A</v>
      </c>
      <c r="AY84" t="e">
        <f>DL84*'Value Calculations'!$D$7</f>
        <v>#N/A</v>
      </c>
      <c r="AZ84" t="e">
        <f>DM84*'Value Calculations'!$D$8</f>
        <v>#N/A</v>
      </c>
      <c r="BA84" t="e">
        <f>DN84*'Value Calculations'!$D$9</f>
        <v>#N/A</v>
      </c>
      <c r="BB84" t="e">
        <f>DO84*'Value Calculations'!$D$10</f>
        <v>#N/A</v>
      </c>
      <c r="BC84" t="e">
        <f>DP84*'Value Calculations'!$D$11</f>
        <v>#N/A</v>
      </c>
      <c r="BD84" t="e">
        <f>DQ84*'Value Calculations'!$D$12</f>
        <v>#N/A</v>
      </c>
      <c r="BE84" t="e">
        <f>DR84*'Value Calculations'!$D$13</f>
        <v>#N/A</v>
      </c>
      <c r="BG84" t="e">
        <f>DU84*'Value Calculations'!$D$3</f>
        <v>#N/A</v>
      </c>
      <c r="BH84" t="e">
        <f>DV84*'Value Calculations'!$D$4</f>
        <v>#N/A</v>
      </c>
      <c r="BI84" t="e">
        <f>DW84*'Value Calculations'!$D$5</f>
        <v>#N/A</v>
      </c>
      <c r="BJ84" t="e">
        <f>DX84*'Value Calculations'!$D$6</f>
        <v>#N/A</v>
      </c>
      <c r="BK84" t="e">
        <f>DY84*'Value Calculations'!$D$7</f>
        <v>#N/A</v>
      </c>
      <c r="BL84" t="e">
        <f>DZ84*'Value Calculations'!$D$8</f>
        <v>#N/A</v>
      </c>
      <c r="BM84" t="e">
        <f>EA84*'Value Calculations'!$D$9</f>
        <v>#N/A</v>
      </c>
      <c r="BN84" t="e">
        <f>EB84*'Value Calculations'!$D$10</f>
        <v>#N/A</v>
      </c>
      <c r="BO84" t="e">
        <f>EC84*'Value Calculations'!$D$11</f>
        <v>#N/A</v>
      </c>
      <c r="BP84" t="e">
        <f>ED84*'Value Calculations'!$D$12</f>
        <v>#N/A</v>
      </c>
      <c r="BQ84" t="e">
        <f>EE84*'Value Calculations'!$D$13</f>
        <v>#N/A</v>
      </c>
      <c r="BS84">
        <f>VLOOKUP($B84,'Raw Stats'!$CM$3:$DC$528,3,FALSE)</f>
        <v>56</v>
      </c>
      <c r="BT84">
        <f>VLOOKUP($B84,'Raw Stats'!$CM$3:$DC$528,4,FALSE)</f>
        <v>3</v>
      </c>
      <c r="BU84">
        <f>VLOOKUP($B84,'Raw Stats'!$CM$3:$DC$528,5,FALSE)</f>
        <v>10</v>
      </c>
      <c r="BV84">
        <f>VLOOKUP($B84,'Raw Stats'!$CM$3:$DC$528,6,FALSE)</f>
        <v>13</v>
      </c>
      <c r="BW84">
        <f>VLOOKUP($B84,'Raw Stats'!$CM$3:$DC$528,7,FALSE)</f>
        <v>3</v>
      </c>
      <c r="BX84">
        <f>VLOOKUP($B84,'Raw Stats'!$CM$3:$DC$528,8,FALSE)</f>
        <v>28</v>
      </c>
      <c r="BY84">
        <f>VLOOKUP($B84,'Raw Stats'!$CM$3:$DC$528,9,FALSE)</f>
        <v>50</v>
      </c>
      <c r="BZ84">
        <f>VLOOKUP($B84,'Raw Stats'!$CM$3:$DC$528,10,FALSE)</f>
        <v>44</v>
      </c>
      <c r="CA84">
        <f>VLOOKUP($B84,'Raw Stats'!$CM$3:$DC$528,11,FALSE)+VLOOKUP($B84,'Raw Stats'!$CM$3:$DC$528,12,FALSE)</f>
        <v>5</v>
      </c>
      <c r="CB84">
        <f>VLOOKUP($B84,'Raw Stats'!$CM$3:$DC$528,13,FALSE)+VLOOKUP($B84,'Raw Stats'!$CM$3:$DC$528,14,FALSE)</f>
        <v>0</v>
      </c>
      <c r="CC84">
        <f>VLOOKUP($B84,'Raw Stats'!$CM$3:$DC$528,15,FALSE)</f>
        <v>2</v>
      </c>
      <c r="CD84">
        <f>VLOOKUP($B84,'Raw Stats'!$CM$3:$DC$528,16,FALSE)</f>
        <v>79</v>
      </c>
      <c r="CF84" s="29">
        <f t="shared" si="20"/>
        <v>-0.9</v>
      </c>
      <c r="CG84">
        <f>VLOOKUP($B84,'Raw Stats'!$BU$3:$CJ$528,3,FALSE)</f>
        <v>53</v>
      </c>
      <c r="CH84">
        <f>VLOOKUP($B84,'Raw Stats'!$BU$3:$CJ$528,4,FALSE)</f>
        <v>4</v>
      </c>
      <c r="CI84">
        <f>VLOOKUP($B84,'Raw Stats'!$BU$3:$CJ$5288,5,FALSE)</f>
        <v>19</v>
      </c>
      <c r="CJ84">
        <f>VLOOKUP($B84,'Raw Stats'!$BU$3:$CJ$528,6,FALSE)</f>
        <v>23</v>
      </c>
      <c r="CK84">
        <f>VLOOKUP($B84,'Raw Stats'!$BU$3:$CJ$528,7,FALSE)</f>
        <v>-1</v>
      </c>
      <c r="CL84">
        <f>VLOOKUP($B84,'Raw Stats'!$BU$3:$CJ$528,8,FALSE)</f>
        <v>20</v>
      </c>
      <c r="CM84">
        <f>VLOOKUP($B84,'Raw Stats'!$BU$3:$CJ$528,9,FALSE)</f>
        <v>54</v>
      </c>
      <c r="CN84">
        <f>VLOOKUP($B84,'Raw Stats'!$BU$3:$CJ$528,10,FALSE)</f>
        <v>48</v>
      </c>
      <c r="CO84">
        <f>VLOOKUP($B84,'Raw Stats'!$BU$3:$CJ$528,11,FALSE)+VLOOKUP($B84,'Raw Stats'!$BU$3:$CJ$528,12,FALSE)</f>
        <v>12</v>
      </c>
      <c r="CP84">
        <f>VLOOKUP($B84,'Raw Stats'!$BU$3:$CJ$528,13,FALSE)+VLOOKUP($B84,'Raw Stats'!$BU$3:$CJ$528,14,FALSE)</f>
        <v>0</v>
      </c>
      <c r="CQ84">
        <f>VLOOKUP($B84,'Raw Stats'!$BU$3:$CJ$528,15,FALSE)</f>
        <v>0</v>
      </c>
      <c r="CR84">
        <f>VLOOKUP($B84,'Raw Stats'!$BU$3:$CJ$528,16,FALSE)</f>
        <v>97</v>
      </c>
      <c r="CT84">
        <f>VLOOKUP($B84,'Raw Stats'!$BC$3:$BR$528,3,FALSE)</f>
        <v>42</v>
      </c>
      <c r="CU84">
        <f>VLOOKUP($B84,'Raw Stats'!$BC$3:$BR$528,4,FALSE)</f>
        <v>5</v>
      </c>
      <c r="CV84">
        <f>VLOOKUP($B84,'Raw Stats'!$BC$3:$BR$5288,5,FALSE)</f>
        <v>14</v>
      </c>
      <c r="CW84">
        <f>VLOOKUP($B84,'Raw Stats'!$BC$3:$BR$52888,6,FALSE)</f>
        <v>19</v>
      </c>
      <c r="CX84">
        <f>VLOOKUP($B84,'Raw Stats'!$BC$3:$BR$5288,7,FALSE)</f>
        <v>9</v>
      </c>
      <c r="CY84">
        <f>VLOOKUP($B84,'Raw Stats'!$BC$3:$BR$5288,8,FALSE)</f>
        <v>39</v>
      </c>
      <c r="CZ84">
        <f>VLOOKUP($B84,'Raw Stats'!$BC$3:$BR$5288,9,FALSE)</f>
        <v>28</v>
      </c>
      <c r="DA84">
        <f>VLOOKUP($B84,'Raw Stats'!$BC$3:$BR$5288,10,FALSE)</f>
        <v>29</v>
      </c>
      <c r="DB84">
        <f>VLOOKUP($B84,'Raw Stats'!$BC$3:$BR$5288,11,FALSE)+VLOOKUP($B84,'Raw Stats'!$BC$3:$BR$5288,12,FALSE)</f>
        <v>10</v>
      </c>
      <c r="DC84">
        <f>VLOOKUP($B84,'Raw Stats'!$BC$3:$BR$5288,13,FALSE)+VLOOKUP($B84,'Raw Stats'!$BC$3:$BR$5288,14,FALSE)</f>
        <v>0</v>
      </c>
      <c r="DD84">
        <f>VLOOKUP($B84,'Raw Stats'!$BC$3:$BR$5288,15,FALSE)</f>
        <v>0</v>
      </c>
      <c r="DE84">
        <f>VLOOKUP($B84,'Raw Stats'!$BC$3:$BR$5288,16,FALSE)</f>
        <v>81</v>
      </c>
      <c r="DG84" t="e">
        <f>VLOOKUP($B84,'Raw Stats'!$AK$3:$AZ$528,3,FALSE)</f>
        <v>#N/A</v>
      </c>
      <c r="DH84" t="e">
        <f>VLOOKUP($B84,'Raw Stats'!$AK$3:$AZ$528,4,FALSE)</f>
        <v>#N/A</v>
      </c>
      <c r="DI84" t="e">
        <f>VLOOKUP($B84,'Raw Stats'!$AK$3:$AZ$528,5,FALSE)</f>
        <v>#N/A</v>
      </c>
      <c r="DJ84" t="e">
        <f>VLOOKUP($B84,'Raw Stats'!$AK$3:$AZ$528,6,FALSE)</f>
        <v>#N/A</v>
      </c>
      <c r="DK84" t="e">
        <f>VLOOKUP($B84,'Raw Stats'!$AK$3:$AZ$528,7,FALSE)</f>
        <v>#N/A</v>
      </c>
      <c r="DL84" t="e">
        <f>VLOOKUP($B84,'Raw Stats'!$AK$3:$AZ$528,8,FALSE)</f>
        <v>#N/A</v>
      </c>
      <c r="DM84" t="e">
        <f>VLOOKUP($B84,'Raw Stats'!$AK$3:$AZ$528,9,FALSE)</f>
        <v>#N/A</v>
      </c>
      <c r="DN84" t="e">
        <f>VLOOKUP($B84,'Raw Stats'!$AK$3:$AZ$528,10,FALSE)</f>
        <v>#N/A</v>
      </c>
      <c r="DO84" t="e">
        <f>VLOOKUP($B84,'Raw Stats'!$AK$3:$AZ$528,11,FALSE)+VLOOKUP($B84,'Raw Stats'!$AK$3:$AZ$528,12,FALSE)</f>
        <v>#N/A</v>
      </c>
      <c r="DP84" t="e">
        <f>VLOOKUP($B84,'Raw Stats'!$AK$3:$AZ$528,13,FALSE)+VLOOKUP($B84,'Raw Stats'!$AK$3:$AZ$528,14,FALSE)</f>
        <v>#N/A</v>
      </c>
      <c r="DQ84" t="e">
        <f>VLOOKUP($B84,'Raw Stats'!$AK$3:$AZ$528,15,FALSE)</f>
        <v>#N/A</v>
      </c>
      <c r="DR84" t="e">
        <f>VLOOKUP($B84,'Raw Stats'!$AK$3:$AZ$528,16,FALSE)</f>
        <v>#N/A</v>
      </c>
      <c r="DT84" t="e">
        <f>VLOOKUP($B84,'Raw Stats'!$S$3:$AH$528,3,FALSE)</f>
        <v>#N/A</v>
      </c>
      <c r="DU84" t="e">
        <f>VLOOKUP($B84,'Raw Stats'!$S$3:$AH$528,4,FALSE)</f>
        <v>#N/A</v>
      </c>
      <c r="DV84" t="e">
        <f>VLOOKUP($B84,'Raw Stats'!$S$3:$AH$528,5,FALSE)</f>
        <v>#N/A</v>
      </c>
      <c r="DW84" t="e">
        <f>VLOOKUP($B84,'Raw Stats'!$S$3:$AH$528,6,FALSE)</f>
        <v>#N/A</v>
      </c>
      <c r="DX84" t="e">
        <f>VLOOKUP($B84,'Raw Stats'!$S$3:$AH$528,7,FALSE)</f>
        <v>#N/A</v>
      </c>
      <c r="DY84" t="e">
        <f>VLOOKUP($B84,'Raw Stats'!$S$3:$AH$528,8,FALSE)</f>
        <v>#N/A</v>
      </c>
      <c r="DZ84" t="e">
        <f>VLOOKUP($B84,'Raw Stats'!$S$3:$AH$528,9,FALSE)</f>
        <v>#N/A</v>
      </c>
      <c r="EA84" t="e">
        <f>VLOOKUP($B84,'Raw Stats'!$S$3:$AH$528,10,FALSE)</f>
        <v>#N/A</v>
      </c>
      <c r="EB84" t="e">
        <f>VLOOKUP($B84,'Raw Stats'!$S$3:$AH$528,11,FALSE)+VLOOKUP($B84,'Raw Stats'!$S$3:$AH$528,12,FALSE)</f>
        <v>#N/A</v>
      </c>
      <c r="EC84" t="e">
        <f>VLOOKUP($B84,'Raw Stats'!$S$3:$AH$528,13,FALSE)+VLOOKUP($B84,'Raw Stats'!$S$3:$AH$528,14,FALSE)</f>
        <v>#N/A</v>
      </c>
      <c r="ED84" t="e">
        <f>VLOOKUP($B84,'Raw Stats'!$S$3:$AH$528,15,FALSE)</f>
        <v>#N/A</v>
      </c>
      <c r="EE84" t="e">
        <f>VLOOKUP($B84,'Raw Stats'!$S$3:$AH$528,16,FALSE)</f>
        <v>#N/A</v>
      </c>
    </row>
    <row r="85" spans="1:135" x14ac:dyDescent="0.2">
      <c r="A85">
        <v>1</v>
      </c>
      <c r="B85" t="s">
        <v>761</v>
      </c>
      <c r="C85" t="e">
        <f t="shared" si="13"/>
        <v>#N/A</v>
      </c>
      <c r="D85">
        <f t="shared" si="14"/>
        <v>0.65985844083658074</v>
      </c>
      <c r="E85">
        <f t="shared" si="15"/>
        <v>0.64145110399034944</v>
      </c>
      <c r="F85" t="e">
        <f t="shared" si="16"/>
        <v>#N/A</v>
      </c>
      <c r="G85" t="e">
        <f t="shared" si="17"/>
        <v>#N/A</v>
      </c>
      <c r="I85" s="29">
        <f t="shared" si="18"/>
        <v>-90</v>
      </c>
      <c r="J85" s="29">
        <f t="shared" si="19"/>
        <v>-90</v>
      </c>
      <c r="K85" t="e">
        <f>BT85*'Value Calculations'!$D$3</f>
        <v>#N/A</v>
      </c>
      <c r="L85" t="e">
        <f>BU85*'Value Calculations'!$D$4</f>
        <v>#N/A</v>
      </c>
      <c r="M85" t="e">
        <f>BV85*'Value Calculations'!$D$5</f>
        <v>#N/A</v>
      </c>
      <c r="N85" t="e">
        <f>BW85*'Value Calculations'!$D$6</f>
        <v>#N/A</v>
      </c>
      <c r="O85" t="e">
        <f>BX85*'Value Calculations'!$D$7</f>
        <v>#N/A</v>
      </c>
      <c r="P85" t="e">
        <f>BY85*'Value Calculations'!$D$8</f>
        <v>#N/A</v>
      </c>
      <c r="Q85" t="e">
        <f>BZ85*'Value Calculations'!$D$9</f>
        <v>#N/A</v>
      </c>
      <c r="R85" t="e">
        <f>CA85*'Value Calculations'!$D$10</f>
        <v>#N/A</v>
      </c>
      <c r="S85" t="e">
        <f>CB85*'Value Calculations'!$D$11</f>
        <v>#N/A</v>
      </c>
      <c r="T85" t="e">
        <f>CC85*'Value Calculations'!$D$12</f>
        <v>#N/A</v>
      </c>
      <c r="U85" t="e">
        <f>CD85*'Value Calculations'!$D$13</f>
        <v>#N/A</v>
      </c>
      <c r="W85">
        <f>CH85*'Value Calculations'!$D$3</f>
        <v>2.8541480003822652</v>
      </c>
      <c r="X85">
        <f>CI85*'Value Calculations'!$D$4</f>
        <v>6.8378667849376482</v>
      </c>
      <c r="Y85">
        <f>CJ85*'Value Calculations'!$D$5</f>
        <v>7.4294669414818033</v>
      </c>
      <c r="Z85">
        <f>CK85*'Value Calculations'!$D$6</f>
        <v>0.25012986383872571</v>
      </c>
      <c r="AA85">
        <f>CL85*'Value Calculations'!$D$7</f>
        <v>2.2850068034194129</v>
      </c>
      <c r="AB85">
        <f>CM85*'Value Calculations'!$D$8</f>
        <v>4.1697042946793079</v>
      </c>
      <c r="AC85">
        <f>CN85*'Value Calculations'!$D$9</f>
        <v>14.988348373164492</v>
      </c>
      <c r="AD85">
        <f>CO85*'Value Calculations'!$D$10</f>
        <v>2.9225317926096377</v>
      </c>
      <c r="AE85">
        <f>CP85*'Value Calculations'!$D$11</f>
        <v>0.9907141480249374</v>
      </c>
      <c r="AF85">
        <f>CQ85*'Value Calculations'!$D$12</f>
        <v>1.6277654791788281</v>
      </c>
      <c r="AG85">
        <f>CR85*'Value Calculations'!$D$13</f>
        <v>7.7731343443728225</v>
      </c>
      <c r="AI85">
        <f>CU85*'Value Calculations'!$D$3</f>
        <v>1.2232062858781136</v>
      </c>
      <c r="AJ85">
        <f>CV85*'Value Calculations'!$D$4</f>
        <v>2.2792889283125497</v>
      </c>
      <c r="AK85">
        <f>CW85*'Value Calculations'!$D$5</f>
        <v>2.6533810505292155</v>
      </c>
      <c r="AL85">
        <f>CX85*'Value Calculations'!$D$6</f>
        <v>-0.37519479575808856</v>
      </c>
      <c r="AM85">
        <f>CY85*'Value Calculations'!$D$7</f>
        <v>0.70307901643674242</v>
      </c>
      <c r="AN85">
        <f>CZ85*'Value Calculations'!$D$8</f>
        <v>2.084852147339654</v>
      </c>
      <c r="AO85">
        <f>DA85*'Value Calculations'!$D$9</f>
        <v>6.8014353962259033</v>
      </c>
      <c r="AP85">
        <f>DB85*'Value Calculations'!$D$10</f>
        <v>0.73063294815240942</v>
      </c>
      <c r="AQ85">
        <f>DC85*'Value Calculations'!$D$11</f>
        <v>0</v>
      </c>
      <c r="AR85">
        <f>DD85*'Value Calculations'!$D$12</f>
        <v>1.6277654791788281</v>
      </c>
      <c r="AS85">
        <f>DE85*'Value Calculations'!$D$13</f>
        <v>3.4394399753862048</v>
      </c>
      <c r="AU85" t="e">
        <f>DH85*'Value Calculations'!$D$3</f>
        <v>#N/A</v>
      </c>
      <c r="AV85" t="e">
        <f>DI85*'Value Calculations'!$D$4</f>
        <v>#N/A</v>
      </c>
      <c r="AW85" t="e">
        <f>DJ85*'Value Calculations'!$D$5</f>
        <v>#N/A</v>
      </c>
      <c r="AX85" t="e">
        <f>DK85*'Value Calculations'!$D$6</f>
        <v>#N/A</v>
      </c>
      <c r="AY85" t="e">
        <f>DL85*'Value Calculations'!$D$7</f>
        <v>#N/A</v>
      </c>
      <c r="AZ85" t="e">
        <f>DM85*'Value Calculations'!$D$8</f>
        <v>#N/A</v>
      </c>
      <c r="BA85" t="e">
        <f>DN85*'Value Calculations'!$D$9</f>
        <v>#N/A</v>
      </c>
      <c r="BB85" t="e">
        <f>DO85*'Value Calculations'!$D$10</f>
        <v>#N/A</v>
      </c>
      <c r="BC85" t="e">
        <f>DP85*'Value Calculations'!$D$11</f>
        <v>#N/A</v>
      </c>
      <c r="BD85" t="e">
        <f>DQ85*'Value Calculations'!$D$12</f>
        <v>#N/A</v>
      </c>
      <c r="BE85" t="e">
        <f>DR85*'Value Calculations'!$D$13</f>
        <v>#N/A</v>
      </c>
      <c r="BG85" t="e">
        <f>DU85*'Value Calculations'!$D$3</f>
        <v>#N/A</v>
      </c>
      <c r="BH85" t="e">
        <f>DV85*'Value Calculations'!$D$4</f>
        <v>#N/A</v>
      </c>
      <c r="BI85" t="e">
        <f>DW85*'Value Calculations'!$D$5</f>
        <v>#N/A</v>
      </c>
      <c r="BJ85" t="e">
        <f>DX85*'Value Calculations'!$D$6</f>
        <v>#N/A</v>
      </c>
      <c r="BK85" t="e">
        <f>DY85*'Value Calculations'!$D$7</f>
        <v>#N/A</v>
      </c>
      <c r="BL85" t="e">
        <f>DZ85*'Value Calculations'!$D$8</f>
        <v>#N/A</v>
      </c>
      <c r="BM85" t="e">
        <f>EA85*'Value Calculations'!$D$9</f>
        <v>#N/A</v>
      </c>
      <c r="BN85" t="e">
        <f>EB85*'Value Calculations'!$D$10</f>
        <v>#N/A</v>
      </c>
      <c r="BO85" t="e">
        <f>EC85*'Value Calculations'!$D$11</f>
        <v>#N/A</v>
      </c>
      <c r="BP85" t="e">
        <f>ED85*'Value Calculations'!$D$12</f>
        <v>#N/A</v>
      </c>
      <c r="BQ85" t="e">
        <f>EE85*'Value Calculations'!$D$13</f>
        <v>#N/A</v>
      </c>
      <c r="BS85" t="e">
        <f>VLOOKUP($B85,'Raw Stats'!$CM$3:$DC$528,3,FALSE)</f>
        <v>#N/A</v>
      </c>
      <c r="BT85" t="e">
        <f>VLOOKUP($B85,'Raw Stats'!$CM$3:$DC$528,4,FALSE)</f>
        <v>#N/A</v>
      </c>
      <c r="BU85" t="e">
        <f>VLOOKUP($B85,'Raw Stats'!$CM$3:$DC$528,5,FALSE)</f>
        <v>#N/A</v>
      </c>
      <c r="BV85" t="e">
        <f>VLOOKUP($B85,'Raw Stats'!$CM$3:$DC$528,6,FALSE)</f>
        <v>#N/A</v>
      </c>
      <c r="BW85" t="e">
        <f>VLOOKUP($B85,'Raw Stats'!$CM$3:$DC$528,7,FALSE)</f>
        <v>#N/A</v>
      </c>
      <c r="BX85" t="e">
        <f>VLOOKUP($B85,'Raw Stats'!$CM$3:$DC$528,8,FALSE)</f>
        <v>#N/A</v>
      </c>
      <c r="BY85" t="e">
        <f>VLOOKUP($B85,'Raw Stats'!$CM$3:$DC$528,9,FALSE)</f>
        <v>#N/A</v>
      </c>
      <c r="BZ85" t="e">
        <f>VLOOKUP($B85,'Raw Stats'!$CM$3:$DC$528,10,FALSE)</f>
        <v>#N/A</v>
      </c>
      <c r="CA85" t="e">
        <f>VLOOKUP($B85,'Raw Stats'!$CM$3:$DC$528,11,FALSE)+VLOOKUP($B85,'Raw Stats'!$CM$3:$DC$528,12,FALSE)</f>
        <v>#N/A</v>
      </c>
      <c r="CB85" t="e">
        <f>VLOOKUP($B85,'Raw Stats'!$CM$3:$DC$528,13,FALSE)+VLOOKUP($B85,'Raw Stats'!$CM$3:$DC$528,14,FALSE)</f>
        <v>#N/A</v>
      </c>
      <c r="CC85" t="e">
        <f>VLOOKUP($B85,'Raw Stats'!$CM$3:$DC$528,15,FALSE)</f>
        <v>#N/A</v>
      </c>
      <c r="CD85" t="e">
        <f>VLOOKUP($B85,'Raw Stats'!$CM$3:$DC$528,16,FALSE)</f>
        <v>#N/A</v>
      </c>
      <c r="CF85" s="29">
        <f t="shared" si="20"/>
        <v>-0.9</v>
      </c>
      <c r="CG85">
        <f>VLOOKUP($B85,'Raw Stats'!$BU$3:$CJ$528,3,FALSE)</f>
        <v>79</v>
      </c>
      <c r="CH85">
        <f>VLOOKUP($B85,'Raw Stats'!$BU$3:$CJ$528,4,FALSE)</f>
        <v>7</v>
      </c>
      <c r="CI85">
        <f>VLOOKUP($B85,'Raw Stats'!$BU$3:$CJ$5288,5,FALSE)</f>
        <v>21</v>
      </c>
      <c r="CJ85">
        <f>VLOOKUP($B85,'Raw Stats'!$BU$3:$CJ$528,6,FALSE)</f>
        <v>28</v>
      </c>
      <c r="CK85">
        <f>VLOOKUP($B85,'Raw Stats'!$BU$3:$CJ$528,7,FALSE)</f>
        <v>2</v>
      </c>
      <c r="CL85">
        <f>VLOOKUP($B85,'Raw Stats'!$BU$3:$CJ$528,8,FALSE)</f>
        <v>26</v>
      </c>
      <c r="CM85">
        <f>VLOOKUP($B85,'Raw Stats'!$BU$3:$CJ$528,9,FALSE)</f>
        <v>58</v>
      </c>
      <c r="CN85">
        <f>VLOOKUP($B85,'Raw Stats'!$BU$3:$CJ$528,10,FALSE)</f>
        <v>119</v>
      </c>
      <c r="CO85">
        <f>VLOOKUP($B85,'Raw Stats'!$BU$3:$CJ$528,11,FALSE)+VLOOKUP($B85,'Raw Stats'!$BU$3:$CJ$528,12,FALSE)</f>
        <v>8</v>
      </c>
      <c r="CP85">
        <f>VLOOKUP($B85,'Raw Stats'!$BU$3:$CJ$528,13,FALSE)+VLOOKUP($B85,'Raw Stats'!$BU$3:$CJ$528,14,FALSE)</f>
        <v>1</v>
      </c>
      <c r="CQ85">
        <f>VLOOKUP($B85,'Raw Stats'!$BU$3:$CJ$528,15,FALSE)</f>
        <v>2</v>
      </c>
      <c r="CR85">
        <f>VLOOKUP($B85,'Raw Stats'!$BU$3:$CJ$528,16,FALSE)</f>
        <v>113</v>
      </c>
      <c r="CT85">
        <f>VLOOKUP($B85,'Raw Stats'!$BC$3:$BR$528,3,FALSE)</f>
        <v>33</v>
      </c>
      <c r="CU85">
        <f>VLOOKUP($B85,'Raw Stats'!$BC$3:$BR$528,4,FALSE)</f>
        <v>3</v>
      </c>
      <c r="CV85">
        <f>VLOOKUP($B85,'Raw Stats'!$BC$3:$BR$5288,5,FALSE)</f>
        <v>7</v>
      </c>
      <c r="CW85">
        <f>VLOOKUP($B85,'Raw Stats'!$BC$3:$BR$52888,6,FALSE)</f>
        <v>10</v>
      </c>
      <c r="CX85">
        <f>VLOOKUP($B85,'Raw Stats'!$BC$3:$BR$5288,7,FALSE)</f>
        <v>-3</v>
      </c>
      <c r="CY85">
        <f>VLOOKUP($B85,'Raw Stats'!$BC$3:$BR$5288,8,FALSE)</f>
        <v>8</v>
      </c>
      <c r="CZ85">
        <f>VLOOKUP($B85,'Raw Stats'!$BC$3:$BR$5288,9,FALSE)</f>
        <v>29</v>
      </c>
      <c r="DA85">
        <f>VLOOKUP($B85,'Raw Stats'!$BC$3:$BR$5288,10,FALSE)</f>
        <v>54</v>
      </c>
      <c r="DB85">
        <f>VLOOKUP($B85,'Raw Stats'!$BC$3:$BR$5288,11,FALSE)+VLOOKUP($B85,'Raw Stats'!$BC$3:$BR$5288,12,FALSE)</f>
        <v>2</v>
      </c>
      <c r="DC85">
        <f>VLOOKUP($B85,'Raw Stats'!$BC$3:$BR$5288,13,FALSE)+VLOOKUP($B85,'Raw Stats'!$BC$3:$BR$5288,14,FALSE)</f>
        <v>0</v>
      </c>
      <c r="DD85">
        <f>VLOOKUP($B85,'Raw Stats'!$BC$3:$BR$5288,15,FALSE)</f>
        <v>2</v>
      </c>
      <c r="DE85">
        <f>VLOOKUP($B85,'Raw Stats'!$BC$3:$BR$5288,16,FALSE)</f>
        <v>50</v>
      </c>
      <c r="DG85" t="e">
        <f>VLOOKUP($B85,'Raw Stats'!$AK$3:$AZ$528,3,FALSE)</f>
        <v>#N/A</v>
      </c>
      <c r="DH85" t="e">
        <f>VLOOKUP($B85,'Raw Stats'!$AK$3:$AZ$528,4,FALSE)</f>
        <v>#N/A</v>
      </c>
      <c r="DI85" t="e">
        <f>VLOOKUP($B85,'Raw Stats'!$AK$3:$AZ$528,5,FALSE)</f>
        <v>#N/A</v>
      </c>
      <c r="DJ85" t="e">
        <f>VLOOKUP($B85,'Raw Stats'!$AK$3:$AZ$528,6,FALSE)</f>
        <v>#N/A</v>
      </c>
      <c r="DK85" t="e">
        <f>VLOOKUP($B85,'Raw Stats'!$AK$3:$AZ$528,7,FALSE)</f>
        <v>#N/A</v>
      </c>
      <c r="DL85" t="e">
        <f>VLOOKUP($B85,'Raw Stats'!$AK$3:$AZ$528,8,FALSE)</f>
        <v>#N/A</v>
      </c>
      <c r="DM85" t="e">
        <f>VLOOKUP($B85,'Raw Stats'!$AK$3:$AZ$528,9,FALSE)</f>
        <v>#N/A</v>
      </c>
      <c r="DN85" t="e">
        <f>VLOOKUP($B85,'Raw Stats'!$AK$3:$AZ$528,10,FALSE)</f>
        <v>#N/A</v>
      </c>
      <c r="DO85" t="e">
        <f>VLOOKUP($B85,'Raw Stats'!$AK$3:$AZ$528,11,FALSE)+VLOOKUP($B85,'Raw Stats'!$AK$3:$AZ$528,12,FALSE)</f>
        <v>#N/A</v>
      </c>
      <c r="DP85" t="e">
        <f>VLOOKUP($B85,'Raw Stats'!$AK$3:$AZ$528,13,FALSE)+VLOOKUP($B85,'Raw Stats'!$AK$3:$AZ$528,14,FALSE)</f>
        <v>#N/A</v>
      </c>
      <c r="DQ85" t="e">
        <f>VLOOKUP($B85,'Raw Stats'!$AK$3:$AZ$528,15,FALSE)</f>
        <v>#N/A</v>
      </c>
      <c r="DR85" t="e">
        <f>VLOOKUP($B85,'Raw Stats'!$AK$3:$AZ$528,16,FALSE)</f>
        <v>#N/A</v>
      </c>
      <c r="DT85" t="e">
        <f>VLOOKUP($B85,'Raw Stats'!$S$3:$AH$528,3,FALSE)</f>
        <v>#N/A</v>
      </c>
      <c r="DU85" t="e">
        <f>VLOOKUP($B85,'Raw Stats'!$S$3:$AH$528,4,FALSE)</f>
        <v>#N/A</v>
      </c>
      <c r="DV85" t="e">
        <f>VLOOKUP($B85,'Raw Stats'!$S$3:$AH$528,5,FALSE)</f>
        <v>#N/A</v>
      </c>
      <c r="DW85" t="e">
        <f>VLOOKUP($B85,'Raw Stats'!$S$3:$AH$528,6,FALSE)</f>
        <v>#N/A</v>
      </c>
      <c r="DX85" t="e">
        <f>VLOOKUP($B85,'Raw Stats'!$S$3:$AH$528,7,FALSE)</f>
        <v>#N/A</v>
      </c>
      <c r="DY85" t="e">
        <f>VLOOKUP($B85,'Raw Stats'!$S$3:$AH$528,8,FALSE)</f>
        <v>#N/A</v>
      </c>
      <c r="DZ85" t="e">
        <f>VLOOKUP($B85,'Raw Stats'!$S$3:$AH$528,9,FALSE)</f>
        <v>#N/A</v>
      </c>
      <c r="EA85" t="e">
        <f>VLOOKUP($B85,'Raw Stats'!$S$3:$AH$528,10,FALSE)</f>
        <v>#N/A</v>
      </c>
      <c r="EB85" t="e">
        <f>VLOOKUP($B85,'Raw Stats'!$S$3:$AH$528,11,FALSE)+VLOOKUP($B85,'Raw Stats'!$S$3:$AH$528,12,FALSE)</f>
        <v>#N/A</v>
      </c>
      <c r="EC85" t="e">
        <f>VLOOKUP($B85,'Raw Stats'!$S$3:$AH$528,13,FALSE)+VLOOKUP($B85,'Raw Stats'!$S$3:$AH$528,14,FALSE)</f>
        <v>#N/A</v>
      </c>
      <c r="ED85" t="e">
        <f>VLOOKUP($B85,'Raw Stats'!$S$3:$AH$528,15,FALSE)</f>
        <v>#N/A</v>
      </c>
      <c r="EE85" t="e">
        <f>VLOOKUP($B85,'Raw Stats'!$S$3:$AH$528,16,FALSE)</f>
        <v>#N/A</v>
      </c>
    </row>
    <row r="86" spans="1:135" x14ac:dyDescent="0.2">
      <c r="A86">
        <v>1</v>
      </c>
      <c r="B86" t="s">
        <v>762</v>
      </c>
      <c r="C86">
        <f t="shared" si="13"/>
        <v>0.63912127145060282</v>
      </c>
      <c r="D86">
        <f t="shared" si="14"/>
        <v>0.60666501109718973</v>
      </c>
      <c r="E86">
        <f t="shared" si="15"/>
        <v>0.71720911608148341</v>
      </c>
      <c r="F86">
        <f t="shared" si="16"/>
        <v>0.7000460629294748</v>
      </c>
      <c r="G86" t="e">
        <f t="shared" si="17"/>
        <v>#N/A</v>
      </c>
      <c r="I86" s="29">
        <f t="shared" si="18"/>
        <v>-90</v>
      </c>
      <c r="J86" s="29">
        <f t="shared" si="19"/>
        <v>-90</v>
      </c>
      <c r="K86">
        <f>BT86*'Value Calculations'!$D$3</f>
        <v>2.8541480003822652</v>
      </c>
      <c r="L86">
        <f>BU86*'Value Calculations'!$D$4</f>
        <v>4.8841905606697491</v>
      </c>
      <c r="M86">
        <f>BV86*'Value Calculations'!$D$5</f>
        <v>5.8374383111642736</v>
      </c>
      <c r="N86">
        <f>BW86*'Value Calculations'!$D$6</f>
        <v>-3.5018180937421599</v>
      </c>
      <c r="O86">
        <f>BX86*'Value Calculations'!$D$7</f>
        <v>3.6911648362928977</v>
      </c>
      <c r="P86">
        <f>BY86*'Value Calculations'!$D$8</f>
        <v>10.424260736698269</v>
      </c>
      <c r="Q86">
        <f>BZ86*'Value Calculations'!$D$9</f>
        <v>13.728823299789322</v>
      </c>
      <c r="R86">
        <f>CA86*'Value Calculations'!$D$10</f>
        <v>1.4612658963048188</v>
      </c>
      <c r="S86">
        <f>CB86*'Value Calculations'!$D$11</f>
        <v>0.9907141480249374</v>
      </c>
      <c r="T86">
        <f>CC86*'Value Calculations'!$D$12</f>
        <v>0.81388273958941404</v>
      </c>
      <c r="U86">
        <f>CD86*'Value Calculations'!$D$13</f>
        <v>8.6673887379732371</v>
      </c>
      <c r="W86">
        <f>CH86*'Value Calculations'!$D$3</f>
        <v>2.8541480003822652</v>
      </c>
      <c r="X86">
        <f>CI86*'Value Calculations'!$D$4</f>
        <v>3.2561270404464993</v>
      </c>
      <c r="Y86">
        <f>CJ86*'Value Calculations'!$D$5</f>
        <v>4.5107477858996665</v>
      </c>
      <c r="Z86">
        <f>CK86*'Value Calculations'!$D$6</f>
        <v>-2.7514285022259828</v>
      </c>
      <c r="AA86">
        <f>CL86*'Value Calculations'!$D$7</f>
        <v>3.6911648362928977</v>
      </c>
      <c r="AB86">
        <f>CM86*'Value Calculations'!$D$8</f>
        <v>13.012353057533701</v>
      </c>
      <c r="AC86">
        <f>CN86*'Value Calculations'!$D$9</f>
        <v>16.625730968552208</v>
      </c>
      <c r="AD86">
        <f>CO86*'Value Calculations'!$D$10</f>
        <v>0.73063294815240942</v>
      </c>
      <c r="AE86">
        <f>CP86*'Value Calculations'!$D$11</f>
        <v>0</v>
      </c>
      <c r="AF86">
        <f>CQ86*'Value Calculations'!$D$12</f>
        <v>0</v>
      </c>
      <c r="AG86">
        <f>CR86*'Value Calculations'!$D$13</f>
        <v>6.6037247527415133</v>
      </c>
      <c r="AI86">
        <f>CU86*'Value Calculations'!$D$3</f>
        <v>1.2232062858781136</v>
      </c>
      <c r="AJ86">
        <f>CV86*'Value Calculations'!$D$4</f>
        <v>2.9305143364018491</v>
      </c>
      <c r="AK86">
        <f>CW86*'Value Calculations'!$D$5</f>
        <v>3.1840572606350586</v>
      </c>
      <c r="AL86">
        <f>CX86*'Value Calculations'!$D$6</f>
        <v>0.12506493191936285</v>
      </c>
      <c r="AM86">
        <f>CY86*'Value Calculations'!$D$7</f>
        <v>2.5486614345831913</v>
      </c>
      <c r="AN86">
        <f>CZ86*'Value Calculations'!$D$8</f>
        <v>8.0518427759324567</v>
      </c>
      <c r="AO86">
        <f>DA86*'Value Calculations'!$D$9</f>
        <v>10.831915631026439</v>
      </c>
      <c r="AP86">
        <f>DB86*'Value Calculations'!$D$10</f>
        <v>0</v>
      </c>
      <c r="AQ86">
        <f>DC86*'Value Calculations'!$D$11</f>
        <v>0.9907141480249374</v>
      </c>
      <c r="AR86">
        <f>DD86*'Value Calculations'!$D$12</f>
        <v>0</v>
      </c>
      <c r="AS86">
        <f>DE86*'Value Calculations'!$D$13</f>
        <v>4.5400607675097904</v>
      </c>
      <c r="AU86">
        <f>DH86*'Value Calculations'!$D$3</f>
        <v>0.8154708572520758</v>
      </c>
      <c r="AV86">
        <f>DI86*'Value Calculations'!$D$4</f>
        <v>7.4890921930269485</v>
      </c>
      <c r="AW86">
        <f>DJ86*'Value Calculations'!$D$5</f>
        <v>6.6334526263230389</v>
      </c>
      <c r="AX86">
        <f>DK86*'Value Calculations'!$D$6</f>
        <v>-0.87545452343553998</v>
      </c>
      <c r="AY86">
        <f>DL86*'Value Calculations'!$D$7</f>
        <v>2.2850068034194129</v>
      </c>
      <c r="AZ86">
        <f>DM86*'Value Calculations'!$D$8</f>
        <v>9.0583231229240138</v>
      </c>
      <c r="BA86">
        <f>DN86*'Value Calculations'!$D$9</f>
        <v>15.870015924527108</v>
      </c>
      <c r="BB86">
        <f>DO86*'Value Calculations'!$D$10</f>
        <v>2.1918988444572283</v>
      </c>
      <c r="BC86">
        <f>DP86*'Value Calculations'!$D$11</f>
        <v>0</v>
      </c>
      <c r="BD86">
        <f>DQ86*'Value Calculations'!$D$12</f>
        <v>0</v>
      </c>
      <c r="BE86">
        <f>DR86*'Value Calculations'!$D$13</f>
        <v>7.6355567453573752</v>
      </c>
      <c r="BG86" t="e">
        <f>DU86*'Value Calculations'!$D$3</f>
        <v>#N/A</v>
      </c>
      <c r="BH86" t="e">
        <f>DV86*'Value Calculations'!$D$4</f>
        <v>#N/A</v>
      </c>
      <c r="BI86" t="e">
        <f>DW86*'Value Calculations'!$D$5</f>
        <v>#N/A</v>
      </c>
      <c r="BJ86" t="e">
        <f>DX86*'Value Calculations'!$D$6</f>
        <v>#N/A</v>
      </c>
      <c r="BK86" t="e">
        <f>DY86*'Value Calculations'!$D$7</f>
        <v>#N/A</v>
      </c>
      <c r="BL86" t="e">
        <f>DZ86*'Value Calculations'!$D$8</f>
        <v>#N/A</v>
      </c>
      <c r="BM86" t="e">
        <f>EA86*'Value Calculations'!$D$9</f>
        <v>#N/A</v>
      </c>
      <c r="BN86" t="e">
        <f>EB86*'Value Calculations'!$D$10</f>
        <v>#N/A</v>
      </c>
      <c r="BO86" t="e">
        <f>EC86*'Value Calculations'!$D$11</f>
        <v>#N/A</v>
      </c>
      <c r="BP86" t="e">
        <f>ED86*'Value Calculations'!$D$12</f>
        <v>#N/A</v>
      </c>
      <c r="BQ86" t="e">
        <f>EE86*'Value Calculations'!$D$13</f>
        <v>#N/A</v>
      </c>
      <c r="BS86">
        <f>VLOOKUP($B86,'Raw Stats'!$CM$3:$DC$528,3,FALSE)</f>
        <v>78</v>
      </c>
      <c r="BT86">
        <f>VLOOKUP($B86,'Raw Stats'!$CM$3:$DC$528,4,FALSE)</f>
        <v>7</v>
      </c>
      <c r="BU86">
        <f>VLOOKUP($B86,'Raw Stats'!$CM$3:$DC$528,5,FALSE)</f>
        <v>15</v>
      </c>
      <c r="BV86">
        <f>VLOOKUP($B86,'Raw Stats'!$CM$3:$DC$528,6,FALSE)</f>
        <v>22</v>
      </c>
      <c r="BW86">
        <f>VLOOKUP($B86,'Raw Stats'!$CM$3:$DC$528,7,FALSE)</f>
        <v>-28</v>
      </c>
      <c r="BX86">
        <f>VLOOKUP($B86,'Raw Stats'!$CM$3:$DC$528,8,FALSE)</f>
        <v>42</v>
      </c>
      <c r="BY86">
        <f>VLOOKUP($B86,'Raw Stats'!$CM$3:$DC$528,9,FALSE)</f>
        <v>145</v>
      </c>
      <c r="BZ86">
        <f>VLOOKUP($B86,'Raw Stats'!$CM$3:$DC$528,10,FALSE)</f>
        <v>109</v>
      </c>
      <c r="CA86">
        <f>VLOOKUP($B86,'Raw Stats'!$CM$3:$DC$528,11,FALSE)+VLOOKUP($B86,'Raw Stats'!$CM$3:$DC$528,12,FALSE)</f>
        <v>4</v>
      </c>
      <c r="CB86">
        <f>VLOOKUP($B86,'Raw Stats'!$CM$3:$DC$528,13,FALSE)+VLOOKUP($B86,'Raw Stats'!$CM$3:$DC$528,14,FALSE)</f>
        <v>1</v>
      </c>
      <c r="CC86">
        <f>VLOOKUP($B86,'Raw Stats'!$CM$3:$DC$528,15,FALSE)</f>
        <v>1</v>
      </c>
      <c r="CD86">
        <f>VLOOKUP($B86,'Raw Stats'!$CM$3:$DC$528,16,FALSE)</f>
        <v>126</v>
      </c>
      <c r="CF86" s="29">
        <f t="shared" si="20"/>
        <v>-0.9</v>
      </c>
      <c r="CG86">
        <f>VLOOKUP($B86,'Raw Stats'!$BU$3:$CJ$528,3,FALSE)</f>
        <v>80</v>
      </c>
      <c r="CH86">
        <f>VLOOKUP($B86,'Raw Stats'!$BU$3:$CJ$528,4,FALSE)</f>
        <v>7</v>
      </c>
      <c r="CI86">
        <f>VLOOKUP($B86,'Raw Stats'!$BU$3:$CJ$5288,5,FALSE)</f>
        <v>10</v>
      </c>
      <c r="CJ86">
        <f>VLOOKUP($B86,'Raw Stats'!$BU$3:$CJ$528,6,FALSE)</f>
        <v>17</v>
      </c>
      <c r="CK86">
        <f>VLOOKUP($B86,'Raw Stats'!$BU$3:$CJ$528,7,FALSE)</f>
        <v>-22</v>
      </c>
      <c r="CL86">
        <f>VLOOKUP($B86,'Raw Stats'!$BU$3:$CJ$528,8,FALSE)</f>
        <v>42</v>
      </c>
      <c r="CM86">
        <f>VLOOKUP($B86,'Raw Stats'!$BU$3:$CJ$528,9,FALSE)</f>
        <v>181</v>
      </c>
      <c r="CN86">
        <f>VLOOKUP($B86,'Raw Stats'!$BU$3:$CJ$528,10,FALSE)</f>
        <v>132</v>
      </c>
      <c r="CO86">
        <f>VLOOKUP($B86,'Raw Stats'!$BU$3:$CJ$528,11,FALSE)+VLOOKUP($B86,'Raw Stats'!$BU$3:$CJ$528,12,FALSE)</f>
        <v>2</v>
      </c>
      <c r="CP86">
        <f>VLOOKUP($B86,'Raw Stats'!$BU$3:$CJ$528,13,FALSE)+VLOOKUP($B86,'Raw Stats'!$BU$3:$CJ$528,14,FALSE)</f>
        <v>0</v>
      </c>
      <c r="CQ86">
        <f>VLOOKUP($B86,'Raw Stats'!$BU$3:$CJ$528,15,FALSE)</f>
        <v>0</v>
      </c>
      <c r="CR86">
        <f>VLOOKUP($B86,'Raw Stats'!$BU$3:$CJ$528,16,FALSE)</f>
        <v>96</v>
      </c>
      <c r="CT86">
        <f>VLOOKUP($B86,'Raw Stats'!$BC$3:$BR$528,3,FALSE)</f>
        <v>48</v>
      </c>
      <c r="CU86">
        <f>VLOOKUP($B86,'Raw Stats'!$BC$3:$BR$528,4,FALSE)</f>
        <v>3</v>
      </c>
      <c r="CV86">
        <f>VLOOKUP($B86,'Raw Stats'!$BC$3:$BR$5288,5,FALSE)</f>
        <v>9</v>
      </c>
      <c r="CW86">
        <f>VLOOKUP($B86,'Raw Stats'!$BC$3:$BR$52888,6,FALSE)</f>
        <v>12</v>
      </c>
      <c r="CX86">
        <f>VLOOKUP($B86,'Raw Stats'!$BC$3:$BR$5288,7,FALSE)</f>
        <v>1</v>
      </c>
      <c r="CY86">
        <f>VLOOKUP($B86,'Raw Stats'!$BC$3:$BR$5288,8,FALSE)</f>
        <v>29</v>
      </c>
      <c r="CZ86">
        <f>VLOOKUP($B86,'Raw Stats'!$BC$3:$BR$5288,9,FALSE)</f>
        <v>112</v>
      </c>
      <c r="DA86">
        <f>VLOOKUP($B86,'Raw Stats'!$BC$3:$BR$5288,10,FALSE)</f>
        <v>86</v>
      </c>
      <c r="DB86">
        <f>VLOOKUP($B86,'Raw Stats'!$BC$3:$BR$5288,11,FALSE)+VLOOKUP($B86,'Raw Stats'!$BC$3:$BR$5288,12,FALSE)</f>
        <v>0</v>
      </c>
      <c r="DC86">
        <f>VLOOKUP($B86,'Raw Stats'!$BC$3:$BR$5288,13,FALSE)+VLOOKUP($B86,'Raw Stats'!$BC$3:$BR$5288,14,FALSE)</f>
        <v>1</v>
      </c>
      <c r="DD86">
        <f>VLOOKUP($B86,'Raw Stats'!$BC$3:$BR$5288,15,FALSE)</f>
        <v>0</v>
      </c>
      <c r="DE86">
        <f>VLOOKUP($B86,'Raw Stats'!$BC$3:$BR$5288,16,FALSE)</f>
        <v>66</v>
      </c>
      <c r="DG86">
        <f>VLOOKUP($B86,'Raw Stats'!$AK$3:$AZ$528,3,FALSE)</f>
        <v>73</v>
      </c>
      <c r="DH86">
        <f>VLOOKUP($B86,'Raw Stats'!$AK$3:$AZ$528,4,FALSE)</f>
        <v>2</v>
      </c>
      <c r="DI86">
        <f>VLOOKUP($B86,'Raw Stats'!$AK$3:$AZ$528,5,FALSE)</f>
        <v>23</v>
      </c>
      <c r="DJ86">
        <f>VLOOKUP($B86,'Raw Stats'!$AK$3:$AZ$528,6,FALSE)</f>
        <v>25</v>
      </c>
      <c r="DK86">
        <f>VLOOKUP($B86,'Raw Stats'!$AK$3:$AZ$528,7,FALSE)</f>
        <v>-7</v>
      </c>
      <c r="DL86">
        <f>VLOOKUP($B86,'Raw Stats'!$AK$3:$AZ$528,8,FALSE)</f>
        <v>26</v>
      </c>
      <c r="DM86">
        <f>VLOOKUP($B86,'Raw Stats'!$AK$3:$AZ$528,9,FALSE)</f>
        <v>126</v>
      </c>
      <c r="DN86">
        <f>VLOOKUP($B86,'Raw Stats'!$AK$3:$AZ$528,10,FALSE)</f>
        <v>126</v>
      </c>
      <c r="DO86">
        <f>VLOOKUP($B86,'Raw Stats'!$AK$3:$AZ$528,11,FALSE)+VLOOKUP($B86,'Raw Stats'!$AK$3:$AZ$528,12,FALSE)</f>
        <v>6</v>
      </c>
      <c r="DP86">
        <f>VLOOKUP($B86,'Raw Stats'!$AK$3:$AZ$528,13,FALSE)+VLOOKUP($B86,'Raw Stats'!$AK$3:$AZ$528,14,FALSE)</f>
        <v>0</v>
      </c>
      <c r="DQ86">
        <f>VLOOKUP($B86,'Raw Stats'!$AK$3:$AZ$528,15,FALSE)</f>
        <v>0</v>
      </c>
      <c r="DR86">
        <f>VLOOKUP($B86,'Raw Stats'!$AK$3:$AZ$528,16,FALSE)</f>
        <v>111</v>
      </c>
      <c r="DT86" t="e">
        <f>VLOOKUP($B86,'Raw Stats'!$S$3:$AH$528,3,FALSE)</f>
        <v>#N/A</v>
      </c>
      <c r="DU86" t="e">
        <f>VLOOKUP($B86,'Raw Stats'!$S$3:$AH$528,4,FALSE)</f>
        <v>#N/A</v>
      </c>
      <c r="DV86" t="e">
        <f>VLOOKUP($B86,'Raw Stats'!$S$3:$AH$528,5,FALSE)</f>
        <v>#N/A</v>
      </c>
      <c r="DW86" t="e">
        <f>VLOOKUP($B86,'Raw Stats'!$S$3:$AH$528,6,FALSE)</f>
        <v>#N/A</v>
      </c>
      <c r="DX86" t="e">
        <f>VLOOKUP($B86,'Raw Stats'!$S$3:$AH$528,7,FALSE)</f>
        <v>#N/A</v>
      </c>
      <c r="DY86" t="e">
        <f>VLOOKUP($B86,'Raw Stats'!$S$3:$AH$528,8,FALSE)</f>
        <v>#N/A</v>
      </c>
      <c r="DZ86" t="e">
        <f>VLOOKUP($B86,'Raw Stats'!$S$3:$AH$528,9,FALSE)</f>
        <v>#N/A</v>
      </c>
      <c r="EA86" t="e">
        <f>VLOOKUP($B86,'Raw Stats'!$S$3:$AH$528,10,FALSE)</f>
        <v>#N/A</v>
      </c>
      <c r="EB86" t="e">
        <f>VLOOKUP($B86,'Raw Stats'!$S$3:$AH$528,11,FALSE)+VLOOKUP($B86,'Raw Stats'!$S$3:$AH$528,12,FALSE)</f>
        <v>#N/A</v>
      </c>
      <c r="EC86" t="e">
        <f>VLOOKUP($B86,'Raw Stats'!$S$3:$AH$528,13,FALSE)+VLOOKUP($B86,'Raw Stats'!$S$3:$AH$528,14,FALSE)</f>
        <v>#N/A</v>
      </c>
      <c r="ED86" t="e">
        <f>VLOOKUP($B86,'Raw Stats'!$S$3:$AH$528,15,FALSE)</f>
        <v>#N/A</v>
      </c>
      <c r="EE86" t="e">
        <f>VLOOKUP($B86,'Raw Stats'!$S$3:$AH$528,16,FALSE)</f>
        <v>#N/A</v>
      </c>
    </row>
    <row r="87" spans="1:135" x14ac:dyDescent="0.2">
      <c r="A87">
        <v>1</v>
      </c>
      <c r="B87" t="s">
        <v>763</v>
      </c>
      <c r="C87">
        <f t="shared" si="13"/>
        <v>0.57273011512738214</v>
      </c>
      <c r="D87">
        <f t="shared" si="14"/>
        <v>0.53656637398507578</v>
      </c>
      <c r="E87">
        <f t="shared" si="15"/>
        <v>0.9254222161592619</v>
      </c>
      <c r="F87">
        <f t="shared" si="16"/>
        <v>0.81722824912113035</v>
      </c>
      <c r="G87">
        <f t="shared" si="17"/>
        <v>0.69851730865426653</v>
      </c>
      <c r="I87" s="29">
        <f t="shared" si="18"/>
        <v>-90</v>
      </c>
      <c r="J87" s="29">
        <f t="shared" si="19"/>
        <v>-90</v>
      </c>
      <c r="K87">
        <f>BT87*'Value Calculations'!$D$3</f>
        <v>0.4077354286260379</v>
      </c>
      <c r="L87">
        <f>BU87*'Value Calculations'!$D$4</f>
        <v>4.2329651525804488</v>
      </c>
      <c r="M87">
        <f>BV87*'Value Calculations'!$D$5</f>
        <v>3.7147334707409017</v>
      </c>
      <c r="N87">
        <f>BW87*'Value Calculations'!$D$6</f>
        <v>0.75038959151617712</v>
      </c>
      <c r="O87">
        <f>BX87*'Value Calculations'!$D$7</f>
        <v>1.5819277869826704</v>
      </c>
      <c r="P87">
        <f>BY87*'Value Calculations'!$D$8</f>
        <v>3.2351154010442906</v>
      </c>
      <c r="Q87">
        <f>BZ87*'Value Calculations'!$D$9</f>
        <v>8.9426280209636886</v>
      </c>
      <c r="R87">
        <f>CA87*'Value Calculations'!$D$10</f>
        <v>1.4612658963048188</v>
      </c>
      <c r="S87">
        <f>CB87*'Value Calculations'!$D$11</f>
        <v>0</v>
      </c>
      <c r="T87">
        <f>CC87*'Value Calculations'!$D$12</f>
        <v>0</v>
      </c>
      <c r="U87">
        <f>CD87*'Value Calculations'!$D$13</f>
        <v>3.1642847773553084</v>
      </c>
      <c r="W87">
        <f>CH87*'Value Calculations'!$D$3</f>
        <v>0.8154708572520758</v>
      </c>
      <c r="X87">
        <f>CI87*'Value Calculations'!$D$4</f>
        <v>6.5122540808929985</v>
      </c>
      <c r="Y87">
        <f>CJ87*'Value Calculations'!$D$5</f>
        <v>5.8374383111642736</v>
      </c>
      <c r="Z87">
        <f>CK87*'Value Calculations'!$D$6</f>
        <v>-1.5007791830323542</v>
      </c>
      <c r="AA87">
        <f>CL87*'Value Calculations'!$D$7</f>
        <v>1.7576975410918561</v>
      </c>
      <c r="AB87">
        <f>CM87*'Value Calculations'!$D$8</f>
        <v>5.1042931883143252</v>
      </c>
      <c r="AC87">
        <f>CN87*'Value Calculations'!$D$9</f>
        <v>10.202153094338854</v>
      </c>
      <c r="AD87">
        <f>CO87*'Value Calculations'!$D$10</f>
        <v>5.1144306370668655</v>
      </c>
      <c r="AE87">
        <f>CP87*'Value Calculations'!$D$11</f>
        <v>0</v>
      </c>
      <c r="AF87">
        <f>CQ87*'Value Calculations'!$D$12</f>
        <v>0.81388273958941404</v>
      </c>
      <c r="AG87">
        <f>CR87*'Value Calculations'!$D$13</f>
        <v>6.1222031561874442</v>
      </c>
      <c r="AI87">
        <f>CU87*'Value Calculations'!$D$3</f>
        <v>1.2232062858781136</v>
      </c>
      <c r="AJ87">
        <f>CV87*'Value Calculations'!$D$4</f>
        <v>7.8147048970715982</v>
      </c>
      <c r="AK87">
        <f>CW87*'Value Calculations'!$D$5</f>
        <v>7.1641288364288815</v>
      </c>
      <c r="AL87">
        <f>CX87*'Value Calculations'!$D$6</f>
        <v>0.50025972767745142</v>
      </c>
      <c r="AM87">
        <f>CY87*'Value Calculations'!$D$7</f>
        <v>2.2850068034194129</v>
      </c>
      <c r="AN87">
        <f>CZ87*'Value Calculations'!$D$8</f>
        <v>1.7972863339134948</v>
      </c>
      <c r="AO87">
        <f>DA87*'Value Calculations'!$D$9</f>
        <v>8.1869129769385864</v>
      </c>
      <c r="AP87">
        <f>DB87*'Value Calculations'!$D$10</f>
        <v>4.3837976889144565</v>
      </c>
      <c r="AQ87">
        <f>DC87*'Value Calculations'!$D$11</f>
        <v>0</v>
      </c>
      <c r="AR87">
        <f>DD87*'Value Calculations'!$D$12</f>
        <v>2.441648218768242</v>
      </c>
      <c r="AS87">
        <f>DE87*'Value Calculations'!$D$13</f>
        <v>5.8470479581565478</v>
      </c>
      <c r="AU87">
        <f>DH87*'Value Calculations'!$D$3</f>
        <v>2.0386771431301893</v>
      </c>
      <c r="AV87">
        <f>DI87*'Value Calculations'!$D$4</f>
        <v>10.419606529428798</v>
      </c>
      <c r="AW87">
        <f>DJ87*'Value Calculations'!$D$5</f>
        <v>9.8175098869580975</v>
      </c>
      <c r="AX87">
        <f>DK87*'Value Calculations'!$D$6</f>
        <v>-0.50025972767745142</v>
      </c>
      <c r="AY87">
        <f>DL87*'Value Calculations'!$D$7</f>
        <v>4.8336682380026037</v>
      </c>
      <c r="AZ87">
        <f>DM87*'Value Calculations'!$D$8</f>
        <v>3.45078976111391</v>
      </c>
      <c r="BA87">
        <f>DN87*'Value Calculations'!$D$9</f>
        <v>14.484538343814425</v>
      </c>
      <c r="BB87">
        <f>DO87*'Value Calculations'!$D$10</f>
        <v>5.1144306370668655</v>
      </c>
      <c r="BC87">
        <f>DP87*'Value Calculations'!$D$11</f>
        <v>0.9907141480249374</v>
      </c>
      <c r="BD87">
        <f>DQ87*'Value Calculations'!$D$12</f>
        <v>0.81388273958941404</v>
      </c>
      <c r="BE87">
        <f>DR87*'Value Calculations'!$D$13</f>
        <v>9.0113327355118571</v>
      </c>
      <c r="BG87">
        <f>DU87*'Value Calculations'!$D$3</f>
        <v>2.8541480003822652</v>
      </c>
      <c r="BH87">
        <f>DV87*'Value Calculations'!$D$4</f>
        <v>6.5122540808929985</v>
      </c>
      <c r="BI87">
        <f>DW87*'Value Calculations'!$D$5</f>
        <v>7.1641288364288815</v>
      </c>
      <c r="BJ87">
        <f>DX87*'Value Calculations'!$D$6</f>
        <v>-1.8759739787904428</v>
      </c>
      <c r="BK87">
        <f>DY87*'Value Calculations'!$D$7</f>
        <v>1.7576975410918561</v>
      </c>
      <c r="BL87">
        <f>DZ87*'Value Calculations'!$D$8</f>
        <v>3.8821384812531488</v>
      </c>
      <c r="BM87">
        <f>EA87*'Value Calculations'!$D$9</f>
        <v>11.839535689726572</v>
      </c>
      <c r="BN87">
        <f>EB87*'Value Calculations'!$D$10</f>
        <v>7.3063294815240942</v>
      </c>
      <c r="BO87">
        <f>EC87*'Value Calculations'!$D$11</f>
        <v>0</v>
      </c>
      <c r="BP87">
        <f>ED87*'Value Calculations'!$D$12</f>
        <v>0</v>
      </c>
      <c r="BQ87">
        <f>EE87*'Value Calculations'!$D$13</f>
        <v>7.3604015473264788</v>
      </c>
      <c r="BS87">
        <f>VLOOKUP($B87,'Raw Stats'!$CM$3:$DC$528,3,FALSE)</f>
        <v>48</v>
      </c>
      <c r="BT87">
        <f>VLOOKUP($B87,'Raw Stats'!$CM$3:$DC$528,4,FALSE)</f>
        <v>1</v>
      </c>
      <c r="BU87">
        <f>VLOOKUP($B87,'Raw Stats'!$CM$3:$DC$528,5,FALSE)</f>
        <v>13</v>
      </c>
      <c r="BV87">
        <f>VLOOKUP($B87,'Raw Stats'!$CM$3:$DC$528,6,FALSE)</f>
        <v>14</v>
      </c>
      <c r="BW87">
        <f>VLOOKUP($B87,'Raw Stats'!$CM$3:$DC$528,7,FALSE)</f>
        <v>6</v>
      </c>
      <c r="BX87">
        <f>VLOOKUP($B87,'Raw Stats'!$CM$3:$DC$528,8,FALSE)</f>
        <v>18</v>
      </c>
      <c r="BY87">
        <f>VLOOKUP($B87,'Raw Stats'!$CM$3:$DC$528,9,FALSE)</f>
        <v>45</v>
      </c>
      <c r="BZ87">
        <f>VLOOKUP($B87,'Raw Stats'!$CM$3:$DC$528,10,FALSE)</f>
        <v>71</v>
      </c>
      <c r="CA87">
        <f>VLOOKUP($B87,'Raw Stats'!$CM$3:$DC$528,11,FALSE)+VLOOKUP($B87,'Raw Stats'!$CM$3:$DC$528,12,FALSE)</f>
        <v>4</v>
      </c>
      <c r="CB87">
        <f>VLOOKUP($B87,'Raw Stats'!$CM$3:$DC$528,13,FALSE)+VLOOKUP($B87,'Raw Stats'!$CM$3:$DC$528,14,FALSE)</f>
        <v>0</v>
      </c>
      <c r="CC87">
        <f>VLOOKUP($B87,'Raw Stats'!$CM$3:$DC$528,15,FALSE)</f>
        <v>0</v>
      </c>
      <c r="CD87">
        <f>VLOOKUP($B87,'Raw Stats'!$CM$3:$DC$528,16,FALSE)</f>
        <v>46</v>
      </c>
      <c r="CF87" s="29">
        <f t="shared" si="20"/>
        <v>-0.9</v>
      </c>
      <c r="CG87">
        <f>VLOOKUP($B87,'Raw Stats'!$BU$3:$CJ$528,3,FALSE)</f>
        <v>76</v>
      </c>
      <c r="CH87">
        <f>VLOOKUP($B87,'Raw Stats'!$BU$3:$CJ$528,4,FALSE)</f>
        <v>2</v>
      </c>
      <c r="CI87">
        <f>VLOOKUP($B87,'Raw Stats'!$BU$3:$CJ$5288,5,FALSE)</f>
        <v>20</v>
      </c>
      <c r="CJ87">
        <f>VLOOKUP($B87,'Raw Stats'!$BU$3:$CJ$528,6,FALSE)</f>
        <v>22</v>
      </c>
      <c r="CK87">
        <f>VLOOKUP($B87,'Raw Stats'!$BU$3:$CJ$528,7,FALSE)</f>
        <v>-12</v>
      </c>
      <c r="CL87">
        <f>VLOOKUP($B87,'Raw Stats'!$BU$3:$CJ$528,8,FALSE)</f>
        <v>20</v>
      </c>
      <c r="CM87">
        <f>VLOOKUP($B87,'Raw Stats'!$BU$3:$CJ$528,9,FALSE)</f>
        <v>71</v>
      </c>
      <c r="CN87">
        <f>VLOOKUP($B87,'Raw Stats'!$BU$3:$CJ$528,10,FALSE)</f>
        <v>81</v>
      </c>
      <c r="CO87">
        <f>VLOOKUP($B87,'Raw Stats'!$BU$3:$CJ$528,11,FALSE)+VLOOKUP($B87,'Raw Stats'!$BU$3:$CJ$528,12,FALSE)</f>
        <v>14</v>
      </c>
      <c r="CP87">
        <f>VLOOKUP($B87,'Raw Stats'!$BU$3:$CJ$528,13,FALSE)+VLOOKUP($B87,'Raw Stats'!$BU$3:$CJ$528,14,FALSE)</f>
        <v>0</v>
      </c>
      <c r="CQ87">
        <f>VLOOKUP($B87,'Raw Stats'!$BU$3:$CJ$528,15,FALSE)</f>
        <v>1</v>
      </c>
      <c r="CR87">
        <f>VLOOKUP($B87,'Raw Stats'!$BU$3:$CJ$528,16,FALSE)</f>
        <v>89</v>
      </c>
      <c r="CT87">
        <f>VLOOKUP($B87,'Raw Stats'!$BC$3:$BR$528,3,FALSE)</f>
        <v>45</v>
      </c>
      <c r="CU87">
        <f>VLOOKUP($B87,'Raw Stats'!$BC$3:$BR$528,4,FALSE)</f>
        <v>3</v>
      </c>
      <c r="CV87">
        <f>VLOOKUP($B87,'Raw Stats'!$BC$3:$BR$5288,5,FALSE)</f>
        <v>24</v>
      </c>
      <c r="CW87">
        <f>VLOOKUP($B87,'Raw Stats'!$BC$3:$BR$52888,6,FALSE)</f>
        <v>27</v>
      </c>
      <c r="CX87">
        <f>VLOOKUP($B87,'Raw Stats'!$BC$3:$BR$5288,7,FALSE)</f>
        <v>4</v>
      </c>
      <c r="CY87">
        <f>VLOOKUP($B87,'Raw Stats'!$BC$3:$BR$5288,8,FALSE)</f>
        <v>26</v>
      </c>
      <c r="CZ87">
        <f>VLOOKUP($B87,'Raw Stats'!$BC$3:$BR$5288,9,FALSE)</f>
        <v>25</v>
      </c>
      <c r="DA87">
        <f>VLOOKUP($B87,'Raw Stats'!$BC$3:$BR$5288,10,FALSE)</f>
        <v>65</v>
      </c>
      <c r="DB87">
        <f>VLOOKUP($B87,'Raw Stats'!$BC$3:$BR$5288,11,FALSE)+VLOOKUP($B87,'Raw Stats'!$BC$3:$BR$5288,12,FALSE)</f>
        <v>12</v>
      </c>
      <c r="DC87">
        <f>VLOOKUP($B87,'Raw Stats'!$BC$3:$BR$5288,13,FALSE)+VLOOKUP($B87,'Raw Stats'!$BC$3:$BR$5288,14,FALSE)</f>
        <v>0</v>
      </c>
      <c r="DD87">
        <f>VLOOKUP($B87,'Raw Stats'!$BC$3:$BR$5288,15,FALSE)</f>
        <v>3</v>
      </c>
      <c r="DE87">
        <f>VLOOKUP($B87,'Raw Stats'!$BC$3:$BR$5288,16,FALSE)</f>
        <v>85</v>
      </c>
      <c r="DG87">
        <f>VLOOKUP($B87,'Raw Stats'!$AK$3:$AZ$528,3,FALSE)</f>
        <v>74</v>
      </c>
      <c r="DH87">
        <f>VLOOKUP($B87,'Raw Stats'!$AK$3:$AZ$528,4,FALSE)</f>
        <v>5</v>
      </c>
      <c r="DI87">
        <f>VLOOKUP($B87,'Raw Stats'!$AK$3:$AZ$528,5,FALSE)</f>
        <v>32</v>
      </c>
      <c r="DJ87">
        <f>VLOOKUP($B87,'Raw Stats'!$AK$3:$AZ$528,6,FALSE)</f>
        <v>37</v>
      </c>
      <c r="DK87">
        <f>VLOOKUP($B87,'Raw Stats'!$AK$3:$AZ$528,7,FALSE)</f>
        <v>-4</v>
      </c>
      <c r="DL87">
        <f>VLOOKUP($B87,'Raw Stats'!$AK$3:$AZ$528,8,FALSE)</f>
        <v>55</v>
      </c>
      <c r="DM87">
        <f>VLOOKUP($B87,'Raw Stats'!$AK$3:$AZ$528,9,FALSE)</f>
        <v>48</v>
      </c>
      <c r="DN87">
        <f>VLOOKUP($B87,'Raw Stats'!$AK$3:$AZ$528,10,FALSE)</f>
        <v>115</v>
      </c>
      <c r="DO87">
        <f>VLOOKUP($B87,'Raw Stats'!$AK$3:$AZ$528,11,FALSE)+VLOOKUP($B87,'Raw Stats'!$AK$3:$AZ$528,12,FALSE)</f>
        <v>14</v>
      </c>
      <c r="DP87">
        <f>VLOOKUP($B87,'Raw Stats'!$AK$3:$AZ$528,13,FALSE)+VLOOKUP($B87,'Raw Stats'!$AK$3:$AZ$528,14,FALSE)</f>
        <v>1</v>
      </c>
      <c r="DQ87">
        <f>VLOOKUP($B87,'Raw Stats'!$AK$3:$AZ$528,15,FALSE)</f>
        <v>1</v>
      </c>
      <c r="DR87">
        <f>VLOOKUP($B87,'Raw Stats'!$AK$3:$AZ$528,16,FALSE)</f>
        <v>131</v>
      </c>
      <c r="DT87">
        <f>VLOOKUP($B87,'Raw Stats'!$S$3:$AH$528,3,FALSE)</f>
        <v>67</v>
      </c>
      <c r="DU87">
        <f>VLOOKUP($B87,'Raw Stats'!$S$3:$AH$528,4,FALSE)</f>
        <v>7</v>
      </c>
      <c r="DV87">
        <f>VLOOKUP($B87,'Raw Stats'!$S$3:$AH$528,5,FALSE)</f>
        <v>20</v>
      </c>
      <c r="DW87">
        <f>VLOOKUP($B87,'Raw Stats'!$S$3:$AH$528,6,FALSE)</f>
        <v>27</v>
      </c>
      <c r="DX87">
        <f>VLOOKUP($B87,'Raw Stats'!$S$3:$AH$528,7,FALSE)</f>
        <v>-15</v>
      </c>
      <c r="DY87">
        <f>VLOOKUP($B87,'Raw Stats'!$S$3:$AH$528,8,FALSE)</f>
        <v>20</v>
      </c>
      <c r="DZ87">
        <f>VLOOKUP($B87,'Raw Stats'!$S$3:$AH$528,9,FALSE)</f>
        <v>54</v>
      </c>
      <c r="EA87">
        <f>VLOOKUP($B87,'Raw Stats'!$S$3:$AH$528,10,FALSE)</f>
        <v>94</v>
      </c>
      <c r="EB87">
        <f>VLOOKUP($B87,'Raw Stats'!$S$3:$AH$528,11,FALSE)+VLOOKUP($B87,'Raw Stats'!$S$3:$AH$528,12,FALSE)</f>
        <v>20</v>
      </c>
      <c r="EC87">
        <f>VLOOKUP($B87,'Raw Stats'!$S$3:$AH$528,13,FALSE)+VLOOKUP($B87,'Raw Stats'!$S$3:$AH$528,14,FALSE)</f>
        <v>0</v>
      </c>
      <c r="ED87">
        <f>VLOOKUP($B87,'Raw Stats'!$S$3:$AH$528,15,FALSE)</f>
        <v>0</v>
      </c>
      <c r="EE87">
        <f>VLOOKUP($B87,'Raw Stats'!$S$3:$AH$528,16,FALSE)</f>
        <v>107</v>
      </c>
    </row>
    <row r="88" spans="1:135" x14ac:dyDescent="0.2">
      <c r="A88">
        <v>1</v>
      </c>
      <c r="B88" t="s">
        <v>764</v>
      </c>
      <c r="C88">
        <f t="shared" si="13"/>
        <v>0.72892288088406276</v>
      </c>
      <c r="D88">
        <f t="shared" si="14"/>
        <v>0.71517283638911844</v>
      </c>
      <c r="E88">
        <f t="shared" si="15"/>
        <v>0.73794116210775051</v>
      </c>
      <c r="F88">
        <f t="shared" si="16"/>
        <v>0.57064452598217752</v>
      </c>
      <c r="G88">
        <f t="shared" si="17"/>
        <v>0.40411713206427574</v>
      </c>
      <c r="I88" s="29">
        <f t="shared" si="18"/>
        <v>-90</v>
      </c>
      <c r="J88" s="29">
        <f t="shared" si="19"/>
        <v>-90</v>
      </c>
      <c r="K88">
        <f>BT88*'Value Calculations'!$D$3</f>
        <v>3.6696188576343411</v>
      </c>
      <c r="L88">
        <f>BU88*'Value Calculations'!$D$4</f>
        <v>5.2098032647143988</v>
      </c>
      <c r="M88">
        <f>BV88*'Value Calculations'!$D$5</f>
        <v>6.6334526263230389</v>
      </c>
      <c r="N88">
        <f>BW88*'Value Calculations'!$D$6</f>
        <v>0.37519479575808856</v>
      </c>
      <c r="O88">
        <f>BX88*'Value Calculations'!$D$7</f>
        <v>0.52730926232755682</v>
      </c>
      <c r="P88">
        <f>BY88*'Value Calculations'!$D$8</f>
        <v>3.45078976111391</v>
      </c>
      <c r="Q88">
        <f>BZ88*'Value Calculations'!$D$9</f>
        <v>15.618110909852074</v>
      </c>
      <c r="R88">
        <f>CA88*'Value Calculations'!$D$10</f>
        <v>2.1918988444572283</v>
      </c>
      <c r="S88">
        <f>CB88*'Value Calculations'!$D$11</f>
        <v>0</v>
      </c>
      <c r="T88">
        <f>CC88*'Value Calculations'!$D$12</f>
        <v>1.6277654791788281</v>
      </c>
      <c r="U88">
        <f>CD88*'Value Calculations'!$D$13</f>
        <v>8.8049663369886844</v>
      </c>
      <c r="W88">
        <f>CH88*'Value Calculations'!$D$3</f>
        <v>2.0386771431301893</v>
      </c>
      <c r="X88">
        <f>CI88*'Value Calculations'!$D$4</f>
        <v>6.8378667849376482</v>
      </c>
      <c r="Y88">
        <f>CJ88*'Value Calculations'!$D$5</f>
        <v>6.8987907313759607</v>
      </c>
      <c r="Z88">
        <f>CK88*'Value Calculations'!$D$6</f>
        <v>1.8759739787904428</v>
      </c>
      <c r="AA88">
        <f>CL88*'Value Calculations'!$D$7</f>
        <v>1.4061580328734848</v>
      </c>
      <c r="AB88">
        <f>CM88*'Value Calculations'!$D$8</f>
        <v>5.7513162685231833</v>
      </c>
      <c r="AC88">
        <f>CN88*'Value Calculations'!$D$9</f>
        <v>13.476918285114291</v>
      </c>
      <c r="AD88">
        <f>CO88*'Value Calculations'!$D$10</f>
        <v>2.5572153185334328</v>
      </c>
      <c r="AE88">
        <f>CP88*'Value Calculations'!$D$11</f>
        <v>0</v>
      </c>
      <c r="AF88">
        <f>CQ88*'Value Calculations'!$D$12</f>
        <v>0.81388273958941404</v>
      </c>
      <c r="AG88">
        <f>CR88*'Value Calculations'!$D$13</f>
        <v>6.2597807552028932</v>
      </c>
      <c r="AI88">
        <f>CU88*'Value Calculations'!$D$3</f>
        <v>2.0386771431301893</v>
      </c>
      <c r="AJ88">
        <f>CV88*'Value Calculations'!$D$4</f>
        <v>3.2561270404464993</v>
      </c>
      <c r="AK88">
        <f>CW88*'Value Calculations'!$D$5</f>
        <v>3.980071575793823</v>
      </c>
      <c r="AL88">
        <f>CX88*'Value Calculations'!$D$6</f>
        <v>0.12506493191936285</v>
      </c>
      <c r="AM88">
        <f>CY88*'Value Calculations'!$D$7</f>
        <v>0.35153950821837121</v>
      </c>
      <c r="AN88">
        <f>CZ88*'Value Calculations'!$D$8</f>
        <v>3.3070068544008304</v>
      </c>
      <c r="AO88">
        <f>DA88*'Value Calculations'!$D$9</f>
        <v>6.92738790356342</v>
      </c>
      <c r="AP88">
        <f>DB88*'Value Calculations'!$D$10</f>
        <v>2.5572153185334328</v>
      </c>
      <c r="AQ88">
        <f>DC88*'Value Calculations'!$D$11</f>
        <v>0</v>
      </c>
      <c r="AR88">
        <f>DD88*'Value Calculations'!$D$12</f>
        <v>1.6277654791788281</v>
      </c>
      <c r="AS88">
        <f>DE88*'Value Calculations'!$D$13</f>
        <v>4.6088495670175149</v>
      </c>
      <c r="AU88">
        <f>DH88*'Value Calculations'!$D$3</f>
        <v>1.2232062858781136</v>
      </c>
      <c r="AV88">
        <f>DI88*'Value Calculations'!$D$4</f>
        <v>6.5122540808929985</v>
      </c>
      <c r="AW88">
        <f>DJ88*'Value Calculations'!$D$5</f>
        <v>6.1027764162171954</v>
      </c>
      <c r="AX88">
        <f>DK88*'Value Calculations'!$D$6</f>
        <v>-0.50025972767745142</v>
      </c>
      <c r="AY88">
        <f>DL88*'Value Calculations'!$D$7</f>
        <v>0.52730926232755682</v>
      </c>
      <c r="AZ88">
        <f>DM88*'Value Calculations'!$D$8</f>
        <v>2.5880923208354325</v>
      </c>
      <c r="BA88">
        <f>DN88*'Value Calculations'!$D$9</f>
        <v>11.96548819706409</v>
      </c>
      <c r="BB88">
        <f>DO88*'Value Calculations'!$D$10</f>
        <v>4.3837976889144565</v>
      </c>
      <c r="BC88">
        <f>DP88*'Value Calculations'!$D$11</f>
        <v>0</v>
      </c>
      <c r="BD88">
        <f>DQ88*'Value Calculations'!$D$12</f>
        <v>0.81388273958941404</v>
      </c>
      <c r="BE88">
        <f>DR88*'Value Calculations'!$D$13</f>
        <v>6.3285695547106169</v>
      </c>
      <c r="BG88">
        <f>DU88*'Value Calculations'!$D$3</f>
        <v>1.6309417145041516</v>
      </c>
      <c r="BH88">
        <f>DV88*'Value Calculations'!$D$4</f>
        <v>2.6049016323571994</v>
      </c>
      <c r="BI88">
        <f>DW88*'Value Calculations'!$D$5</f>
        <v>3.1840572606350586</v>
      </c>
      <c r="BJ88">
        <f>DX88*'Value Calculations'!$D$6</f>
        <v>-0.12506493191936285</v>
      </c>
      <c r="BK88">
        <f>DY88*'Value Calculations'!$D$7</f>
        <v>0.17576975410918561</v>
      </c>
      <c r="BL88">
        <f>DZ88*'Value Calculations'!$D$8</f>
        <v>2.6599837741919723</v>
      </c>
      <c r="BM88">
        <f>EA88*'Value Calculations'!$D$9</f>
        <v>5.6678628301882528</v>
      </c>
      <c r="BN88">
        <f>EB88*'Value Calculations'!$D$10</f>
        <v>2.1918988444572283</v>
      </c>
      <c r="BO88">
        <f>EC88*'Value Calculations'!$D$11</f>
        <v>0</v>
      </c>
      <c r="BP88">
        <f>ED88*'Value Calculations'!$D$12</f>
        <v>0.81388273958941404</v>
      </c>
      <c r="BQ88">
        <f>EE88*'Value Calculations'!$D$13</f>
        <v>2.6139743812935157</v>
      </c>
      <c r="BS88">
        <f>VLOOKUP($B88,'Raw Stats'!$CM$3:$DC$528,3,FALSE)</f>
        <v>66</v>
      </c>
      <c r="BT88">
        <f>VLOOKUP($B88,'Raw Stats'!$CM$3:$DC$528,4,FALSE)</f>
        <v>9</v>
      </c>
      <c r="BU88">
        <f>VLOOKUP($B88,'Raw Stats'!$CM$3:$DC$528,5,FALSE)</f>
        <v>16</v>
      </c>
      <c r="BV88">
        <f>VLOOKUP($B88,'Raw Stats'!$CM$3:$DC$528,6,FALSE)</f>
        <v>25</v>
      </c>
      <c r="BW88">
        <f>VLOOKUP($B88,'Raw Stats'!$CM$3:$DC$528,7,FALSE)</f>
        <v>3</v>
      </c>
      <c r="BX88">
        <f>VLOOKUP($B88,'Raw Stats'!$CM$3:$DC$528,8,FALSE)</f>
        <v>6</v>
      </c>
      <c r="BY88">
        <f>VLOOKUP($B88,'Raw Stats'!$CM$3:$DC$528,9,FALSE)</f>
        <v>48</v>
      </c>
      <c r="BZ88">
        <f>VLOOKUP($B88,'Raw Stats'!$CM$3:$DC$528,10,FALSE)</f>
        <v>124</v>
      </c>
      <c r="CA88">
        <f>VLOOKUP($B88,'Raw Stats'!$CM$3:$DC$528,11,FALSE)+VLOOKUP($B88,'Raw Stats'!$CM$3:$DC$528,12,FALSE)</f>
        <v>6</v>
      </c>
      <c r="CB88">
        <f>VLOOKUP($B88,'Raw Stats'!$CM$3:$DC$528,13,FALSE)+VLOOKUP($B88,'Raw Stats'!$CM$3:$DC$528,14,FALSE)</f>
        <v>0</v>
      </c>
      <c r="CC88">
        <f>VLOOKUP($B88,'Raw Stats'!$CM$3:$DC$528,15,FALSE)</f>
        <v>2</v>
      </c>
      <c r="CD88">
        <f>VLOOKUP($B88,'Raw Stats'!$CM$3:$DC$528,16,FALSE)</f>
        <v>128</v>
      </c>
      <c r="CF88" s="29">
        <f t="shared" si="20"/>
        <v>-0.9</v>
      </c>
      <c r="CG88">
        <f>VLOOKUP($B88,'Raw Stats'!$BU$3:$CJ$528,3,FALSE)</f>
        <v>67</v>
      </c>
      <c r="CH88">
        <f>VLOOKUP($B88,'Raw Stats'!$BU$3:$CJ$528,4,FALSE)</f>
        <v>5</v>
      </c>
      <c r="CI88">
        <f>VLOOKUP($B88,'Raw Stats'!$BU$3:$CJ$5288,5,FALSE)</f>
        <v>21</v>
      </c>
      <c r="CJ88">
        <f>VLOOKUP($B88,'Raw Stats'!$BU$3:$CJ$528,6,FALSE)</f>
        <v>26</v>
      </c>
      <c r="CK88">
        <f>VLOOKUP($B88,'Raw Stats'!$BU$3:$CJ$528,7,FALSE)</f>
        <v>15</v>
      </c>
      <c r="CL88">
        <f>VLOOKUP($B88,'Raw Stats'!$BU$3:$CJ$528,8,FALSE)</f>
        <v>16</v>
      </c>
      <c r="CM88">
        <f>VLOOKUP($B88,'Raw Stats'!$BU$3:$CJ$528,9,FALSE)</f>
        <v>80</v>
      </c>
      <c r="CN88">
        <f>VLOOKUP($B88,'Raw Stats'!$BU$3:$CJ$528,10,FALSE)</f>
        <v>107</v>
      </c>
      <c r="CO88">
        <f>VLOOKUP($B88,'Raw Stats'!$BU$3:$CJ$528,11,FALSE)+VLOOKUP($B88,'Raw Stats'!$BU$3:$CJ$528,12,FALSE)</f>
        <v>7</v>
      </c>
      <c r="CP88">
        <f>VLOOKUP($B88,'Raw Stats'!$BU$3:$CJ$528,13,FALSE)+VLOOKUP($B88,'Raw Stats'!$BU$3:$CJ$528,14,FALSE)</f>
        <v>0</v>
      </c>
      <c r="CQ88">
        <f>VLOOKUP($B88,'Raw Stats'!$BU$3:$CJ$528,15,FALSE)</f>
        <v>1</v>
      </c>
      <c r="CR88">
        <f>VLOOKUP($B88,'Raw Stats'!$BU$3:$CJ$528,16,FALSE)</f>
        <v>91</v>
      </c>
      <c r="CT88">
        <f>VLOOKUP($B88,'Raw Stats'!$BC$3:$BR$528,3,FALSE)</f>
        <v>39</v>
      </c>
      <c r="CU88">
        <f>VLOOKUP($B88,'Raw Stats'!$BC$3:$BR$528,4,FALSE)</f>
        <v>5</v>
      </c>
      <c r="CV88">
        <f>VLOOKUP($B88,'Raw Stats'!$BC$3:$BR$5288,5,FALSE)</f>
        <v>10</v>
      </c>
      <c r="CW88">
        <f>VLOOKUP($B88,'Raw Stats'!$BC$3:$BR$52888,6,FALSE)</f>
        <v>15</v>
      </c>
      <c r="CX88">
        <f>VLOOKUP($B88,'Raw Stats'!$BC$3:$BR$5288,7,FALSE)</f>
        <v>1</v>
      </c>
      <c r="CY88">
        <f>VLOOKUP($B88,'Raw Stats'!$BC$3:$BR$5288,8,FALSE)</f>
        <v>4</v>
      </c>
      <c r="CZ88">
        <f>VLOOKUP($B88,'Raw Stats'!$BC$3:$BR$5288,9,FALSE)</f>
        <v>46</v>
      </c>
      <c r="DA88">
        <f>VLOOKUP($B88,'Raw Stats'!$BC$3:$BR$5288,10,FALSE)</f>
        <v>55</v>
      </c>
      <c r="DB88">
        <f>VLOOKUP($B88,'Raw Stats'!$BC$3:$BR$5288,11,FALSE)+VLOOKUP($B88,'Raw Stats'!$BC$3:$BR$5288,12,FALSE)</f>
        <v>7</v>
      </c>
      <c r="DC88">
        <f>VLOOKUP($B88,'Raw Stats'!$BC$3:$BR$5288,13,FALSE)+VLOOKUP($B88,'Raw Stats'!$BC$3:$BR$5288,14,FALSE)</f>
        <v>0</v>
      </c>
      <c r="DD88">
        <f>VLOOKUP($B88,'Raw Stats'!$BC$3:$BR$5288,15,FALSE)</f>
        <v>2</v>
      </c>
      <c r="DE88">
        <f>VLOOKUP($B88,'Raw Stats'!$BC$3:$BR$5288,16,FALSE)</f>
        <v>67</v>
      </c>
      <c r="DG88">
        <f>VLOOKUP($B88,'Raw Stats'!$AK$3:$AZ$528,3,FALSE)</f>
        <v>70</v>
      </c>
      <c r="DH88">
        <f>VLOOKUP($B88,'Raw Stats'!$AK$3:$AZ$528,4,FALSE)</f>
        <v>3</v>
      </c>
      <c r="DI88">
        <f>VLOOKUP($B88,'Raw Stats'!$AK$3:$AZ$528,5,FALSE)</f>
        <v>20</v>
      </c>
      <c r="DJ88">
        <f>VLOOKUP($B88,'Raw Stats'!$AK$3:$AZ$528,6,FALSE)</f>
        <v>23</v>
      </c>
      <c r="DK88">
        <f>VLOOKUP($B88,'Raw Stats'!$AK$3:$AZ$528,7,FALSE)</f>
        <v>-4</v>
      </c>
      <c r="DL88">
        <f>VLOOKUP($B88,'Raw Stats'!$AK$3:$AZ$528,8,FALSE)</f>
        <v>6</v>
      </c>
      <c r="DM88">
        <f>VLOOKUP($B88,'Raw Stats'!$AK$3:$AZ$528,9,FALSE)</f>
        <v>36</v>
      </c>
      <c r="DN88">
        <f>VLOOKUP($B88,'Raw Stats'!$AK$3:$AZ$528,10,FALSE)</f>
        <v>95</v>
      </c>
      <c r="DO88">
        <f>VLOOKUP($B88,'Raw Stats'!$AK$3:$AZ$528,11,FALSE)+VLOOKUP($B88,'Raw Stats'!$AK$3:$AZ$528,12,FALSE)</f>
        <v>12</v>
      </c>
      <c r="DP88">
        <f>VLOOKUP($B88,'Raw Stats'!$AK$3:$AZ$528,13,FALSE)+VLOOKUP($B88,'Raw Stats'!$AK$3:$AZ$528,14,FALSE)</f>
        <v>0</v>
      </c>
      <c r="DQ88">
        <f>VLOOKUP($B88,'Raw Stats'!$AK$3:$AZ$528,15,FALSE)</f>
        <v>1</v>
      </c>
      <c r="DR88">
        <f>VLOOKUP($B88,'Raw Stats'!$AK$3:$AZ$528,16,FALSE)</f>
        <v>92</v>
      </c>
      <c r="DT88">
        <f>VLOOKUP($B88,'Raw Stats'!$S$3:$AH$528,3,FALSE)</f>
        <v>53</v>
      </c>
      <c r="DU88">
        <f>VLOOKUP($B88,'Raw Stats'!$S$3:$AH$528,4,FALSE)</f>
        <v>4</v>
      </c>
      <c r="DV88">
        <f>VLOOKUP($B88,'Raw Stats'!$S$3:$AH$528,5,FALSE)</f>
        <v>8</v>
      </c>
      <c r="DW88">
        <f>VLOOKUP($B88,'Raw Stats'!$S$3:$AH$528,6,FALSE)</f>
        <v>12</v>
      </c>
      <c r="DX88">
        <f>VLOOKUP($B88,'Raw Stats'!$S$3:$AH$528,7,FALSE)</f>
        <v>-1</v>
      </c>
      <c r="DY88">
        <f>VLOOKUP($B88,'Raw Stats'!$S$3:$AH$528,8,FALSE)</f>
        <v>2</v>
      </c>
      <c r="DZ88">
        <f>VLOOKUP($B88,'Raw Stats'!$S$3:$AH$528,9,FALSE)</f>
        <v>37</v>
      </c>
      <c r="EA88">
        <f>VLOOKUP($B88,'Raw Stats'!$S$3:$AH$528,10,FALSE)</f>
        <v>45</v>
      </c>
      <c r="EB88">
        <f>VLOOKUP($B88,'Raw Stats'!$S$3:$AH$528,11,FALSE)+VLOOKUP($B88,'Raw Stats'!$S$3:$AH$528,12,FALSE)</f>
        <v>6</v>
      </c>
      <c r="EC88">
        <f>VLOOKUP($B88,'Raw Stats'!$S$3:$AH$528,13,FALSE)+VLOOKUP($B88,'Raw Stats'!$S$3:$AH$528,14,FALSE)</f>
        <v>0</v>
      </c>
      <c r="ED88">
        <f>VLOOKUP($B88,'Raw Stats'!$S$3:$AH$528,15,FALSE)</f>
        <v>1</v>
      </c>
      <c r="EE88">
        <f>VLOOKUP($B88,'Raw Stats'!$S$3:$AH$528,16,FALSE)</f>
        <v>38</v>
      </c>
    </row>
    <row r="89" spans="1:135" x14ac:dyDescent="0.2">
      <c r="A89">
        <v>1</v>
      </c>
      <c r="B89" t="s">
        <v>765</v>
      </c>
      <c r="C89" t="e">
        <f t="shared" si="13"/>
        <v>#N/A</v>
      </c>
      <c r="D89" t="e">
        <f t="shared" si="14"/>
        <v>#N/A</v>
      </c>
      <c r="E89" t="e">
        <f t="shared" si="15"/>
        <v>#N/A</v>
      </c>
      <c r="F89" t="e">
        <f t="shared" si="16"/>
        <v>#N/A</v>
      </c>
      <c r="G89" t="e">
        <f t="shared" si="17"/>
        <v>#N/A</v>
      </c>
      <c r="I89" s="29">
        <f t="shared" si="18"/>
        <v>-90</v>
      </c>
      <c r="J89" s="29">
        <f t="shared" si="19"/>
        <v>-90</v>
      </c>
      <c r="K89" t="e">
        <f>BT89*'Value Calculations'!$D$3</f>
        <v>#N/A</v>
      </c>
      <c r="L89" t="e">
        <f>BU89*'Value Calculations'!$D$4</f>
        <v>#N/A</v>
      </c>
      <c r="M89" t="e">
        <f>BV89*'Value Calculations'!$D$5</f>
        <v>#N/A</v>
      </c>
      <c r="N89" t="e">
        <f>BW89*'Value Calculations'!$D$6</f>
        <v>#N/A</v>
      </c>
      <c r="O89" t="e">
        <f>BX89*'Value Calculations'!$D$7</f>
        <v>#N/A</v>
      </c>
      <c r="P89" t="e">
        <f>BY89*'Value Calculations'!$D$8</f>
        <v>#N/A</v>
      </c>
      <c r="Q89" t="e">
        <f>BZ89*'Value Calculations'!$D$9</f>
        <v>#N/A</v>
      </c>
      <c r="R89" t="e">
        <f>CA89*'Value Calculations'!$D$10</f>
        <v>#N/A</v>
      </c>
      <c r="S89" t="e">
        <f>CB89*'Value Calculations'!$D$11</f>
        <v>#N/A</v>
      </c>
      <c r="T89" t="e">
        <f>CC89*'Value Calculations'!$D$12</f>
        <v>#N/A</v>
      </c>
      <c r="U89" t="e">
        <f>CD89*'Value Calculations'!$D$13</f>
        <v>#N/A</v>
      </c>
      <c r="W89" t="e">
        <f>CH89*'Value Calculations'!$D$3</f>
        <v>#N/A</v>
      </c>
      <c r="X89" t="e">
        <f>CI89*'Value Calculations'!$D$4</f>
        <v>#N/A</v>
      </c>
      <c r="Y89" t="e">
        <f>CJ89*'Value Calculations'!$D$5</f>
        <v>#N/A</v>
      </c>
      <c r="Z89" t="e">
        <f>CK89*'Value Calculations'!$D$6</f>
        <v>#N/A</v>
      </c>
      <c r="AA89" t="e">
        <f>CL89*'Value Calculations'!$D$7</f>
        <v>#N/A</v>
      </c>
      <c r="AB89" t="e">
        <f>CM89*'Value Calculations'!$D$8</f>
        <v>#N/A</v>
      </c>
      <c r="AC89" t="e">
        <f>CN89*'Value Calculations'!$D$9</f>
        <v>#N/A</v>
      </c>
      <c r="AD89" t="e">
        <f>CO89*'Value Calculations'!$D$10</f>
        <v>#N/A</v>
      </c>
      <c r="AE89" t="e">
        <f>CP89*'Value Calculations'!$D$11</f>
        <v>#N/A</v>
      </c>
      <c r="AF89" t="e">
        <f>CQ89*'Value Calculations'!$D$12</f>
        <v>#N/A</v>
      </c>
      <c r="AG89" t="e">
        <f>CR89*'Value Calculations'!$D$13</f>
        <v>#N/A</v>
      </c>
      <c r="AI89" t="e">
        <f>CU89*'Value Calculations'!$D$3</f>
        <v>#N/A</v>
      </c>
      <c r="AJ89" t="e">
        <f>CV89*'Value Calculations'!$D$4</f>
        <v>#N/A</v>
      </c>
      <c r="AK89" t="e">
        <f>CW89*'Value Calculations'!$D$5</f>
        <v>#N/A</v>
      </c>
      <c r="AL89" t="e">
        <f>CX89*'Value Calculations'!$D$6</f>
        <v>#N/A</v>
      </c>
      <c r="AM89" t="e">
        <f>CY89*'Value Calculations'!$D$7</f>
        <v>#N/A</v>
      </c>
      <c r="AN89" t="e">
        <f>CZ89*'Value Calculations'!$D$8</f>
        <v>#N/A</v>
      </c>
      <c r="AO89" t="e">
        <f>DA89*'Value Calculations'!$D$9</f>
        <v>#N/A</v>
      </c>
      <c r="AP89" t="e">
        <f>DB89*'Value Calculations'!$D$10</f>
        <v>#N/A</v>
      </c>
      <c r="AQ89" t="e">
        <f>DC89*'Value Calculations'!$D$11</f>
        <v>#N/A</v>
      </c>
      <c r="AR89" t="e">
        <f>DD89*'Value Calculations'!$D$12</f>
        <v>#N/A</v>
      </c>
      <c r="AS89" t="e">
        <f>DE89*'Value Calculations'!$D$13</f>
        <v>#N/A</v>
      </c>
      <c r="AU89" t="e">
        <f>DH89*'Value Calculations'!$D$3</f>
        <v>#N/A</v>
      </c>
      <c r="AV89" t="e">
        <f>DI89*'Value Calculations'!$D$4</f>
        <v>#N/A</v>
      </c>
      <c r="AW89" t="e">
        <f>DJ89*'Value Calculations'!$D$5</f>
        <v>#N/A</v>
      </c>
      <c r="AX89" t="e">
        <f>DK89*'Value Calculations'!$D$6</f>
        <v>#N/A</v>
      </c>
      <c r="AY89" t="e">
        <f>DL89*'Value Calculations'!$D$7</f>
        <v>#N/A</v>
      </c>
      <c r="AZ89" t="e">
        <f>DM89*'Value Calculations'!$D$8</f>
        <v>#N/A</v>
      </c>
      <c r="BA89" t="e">
        <f>DN89*'Value Calculations'!$D$9</f>
        <v>#N/A</v>
      </c>
      <c r="BB89" t="e">
        <f>DO89*'Value Calculations'!$D$10</f>
        <v>#N/A</v>
      </c>
      <c r="BC89" t="e">
        <f>DP89*'Value Calculations'!$D$11</f>
        <v>#N/A</v>
      </c>
      <c r="BD89" t="e">
        <f>DQ89*'Value Calculations'!$D$12</f>
        <v>#N/A</v>
      </c>
      <c r="BE89" t="e">
        <f>DR89*'Value Calculations'!$D$13</f>
        <v>#N/A</v>
      </c>
      <c r="BG89" t="e">
        <f>DU89*'Value Calculations'!$D$3</f>
        <v>#N/A</v>
      </c>
      <c r="BH89" t="e">
        <f>DV89*'Value Calculations'!$D$4</f>
        <v>#N/A</v>
      </c>
      <c r="BI89" t="e">
        <f>DW89*'Value Calculations'!$D$5</f>
        <v>#N/A</v>
      </c>
      <c r="BJ89" t="e">
        <f>DX89*'Value Calculations'!$D$6</f>
        <v>#N/A</v>
      </c>
      <c r="BK89" t="e">
        <f>DY89*'Value Calculations'!$D$7</f>
        <v>#N/A</v>
      </c>
      <c r="BL89" t="e">
        <f>DZ89*'Value Calculations'!$D$8</f>
        <v>#N/A</v>
      </c>
      <c r="BM89" t="e">
        <f>EA89*'Value Calculations'!$D$9</f>
        <v>#N/A</v>
      </c>
      <c r="BN89" t="e">
        <f>EB89*'Value Calculations'!$D$10</f>
        <v>#N/A</v>
      </c>
      <c r="BO89" t="e">
        <f>EC89*'Value Calculations'!$D$11</f>
        <v>#N/A</v>
      </c>
      <c r="BP89" t="e">
        <f>ED89*'Value Calculations'!$D$12</f>
        <v>#N/A</v>
      </c>
      <c r="BQ89" t="e">
        <f>EE89*'Value Calculations'!$D$13</f>
        <v>#N/A</v>
      </c>
      <c r="BS89" t="e">
        <f>VLOOKUP($B89,'Raw Stats'!$CM$3:$DC$528,3,FALSE)</f>
        <v>#N/A</v>
      </c>
      <c r="BT89" t="e">
        <f>VLOOKUP($B89,'Raw Stats'!$CM$3:$DC$528,4,FALSE)</f>
        <v>#N/A</v>
      </c>
      <c r="BU89" t="e">
        <f>VLOOKUP($B89,'Raw Stats'!$CM$3:$DC$528,5,FALSE)</f>
        <v>#N/A</v>
      </c>
      <c r="BV89" t="e">
        <f>VLOOKUP($B89,'Raw Stats'!$CM$3:$DC$528,6,FALSE)</f>
        <v>#N/A</v>
      </c>
      <c r="BW89" t="e">
        <f>VLOOKUP($B89,'Raw Stats'!$CM$3:$DC$528,7,FALSE)</f>
        <v>#N/A</v>
      </c>
      <c r="BX89" t="e">
        <f>VLOOKUP($B89,'Raw Stats'!$CM$3:$DC$528,8,FALSE)</f>
        <v>#N/A</v>
      </c>
      <c r="BY89" t="e">
        <f>VLOOKUP($B89,'Raw Stats'!$CM$3:$DC$528,9,FALSE)</f>
        <v>#N/A</v>
      </c>
      <c r="BZ89" t="e">
        <f>VLOOKUP($B89,'Raw Stats'!$CM$3:$DC$528,10,FALSE)</f>
        <v>#N/A</v>
      </c>
      <c r="CA89" t="e">
        <f>VLOOKUP($B89,'Raw Stats'!$CM$3:$DC$528,11,FALSE)+VLOOKUP($B89,'Raw Stats'!$CM$3:$DC$528,12,FALSE)</f>
        <v>#N/A</v>
      </c>
      <c r="CB89" t="e">
        <f>VLOOKUP($B89,'Raw Stats'!$CM$3:$DC$528,13,FALSE)+VLOOKUP($B89,'Raw Stats'!$CM$3:$DC$528,14,FALSE)</f>
        <v>#N/A</v>
      </c>
      <c r="CC89" t="e">
        <f>VLOOKUP($B89,'Raw Stats'!$CM$3:$DC$528,15,FALSE)</f>
        <v>#N/A</v>
      </c>
      <c r="CD89" t="e">
        <f>VLOOKUP($B89,'Raw Stats'!$CM$3:$DC$528,16,FALSE)</f>
        <v>#N/A</v>
      </c>
      <c r="CF89" s="29">
        <f t="shared" si="20"/>
        <v>-0.9</v>
      </c>
      <c r="CG89" t="e">
        <f>VLOOKUP($B89,'Raw Stats'!$BU$3:$CJ$528,3,FALSE)</f>
        <v>#N/A</v>
      </c>
      <c r="CH89" t="e">
        <f>VLOOKUP($B89,'Raw Stats'!$BU$3:$CJ$528,4,FALSE)</f>
        <v>#N/A</v>
      </c>
      <c r="CI89" t="e">
        <f>VLOOKUP($B89,'Raw Stats'!$BU$3:$CJ$5288,5,FALSE)</f>
        <v>#N/A</v>
      </c>
      <c r="CJ89" t="e">
        <f>VLOOKUP($B89,'Raw Stats'!$BU$3:$CJ$528,6,FALSE)</f>
        <v>#N/A</v>
      </c>
      <c r="CK89" t="e">
        <f>VLOOKUP($B89,'Raw Stats'!$BU$3:$CJ$528,7,FALSE)</f>
        <v>#N/A</v>
      </c>
      <c r="CL89" t="e">
        <f>VLOOKUP($B89,'Raw Stats'!$BU$3:$CJ$528,8,FALSE)</f>
        <v>#N/A</v>
      </c>
      <c r="CM89" t="e">
        <f>VLOOKUP($B89,'Raw Stats'!$BU$3:$CJ$528,9,FALSE)</f>
        <v>#N/A</v>
      </c>
      <c r="CN89" t="e">
        <f>VLOOKUP($B89,'Raw Stats'!$BU$3:$CJ$528,10,FALSE)</f>
        <v>#N/A</v>
      </c>
      <c r="CO89" t="e">
        <f>VLOOKUP($B89,'Raw Stats'!$BU$3:$CJ$528,11,FALSE)+VLOOKUP($B89,'Raw Stats'!$BU$3:$CJ$528,12,FALSE)</f>
        <v>#N/A</v>
      </c>
      <c r="CP89" t="e">
        <f>VLOOKUP($B89,'Raw Stats'!$BU$3:$CJ$528,13,FALSE)+VLOOKUP($B89,'Raw Stats'!$BU$3:$CJ$528,14,FALSE)</f>
        <v>#N/A</v>
      </c>
      <c r="CQ89" t="e">
        <f>VLOOKUP($B89,'Raw Stats'!$BU$3:$CJ$528,15,FALSE)</f>
        <v>#N/A</v>
      </c>
      <c r="CR89" t="e">
        <f>VLOOKUP($B89,'Raw Stats'!$BU$3:$CJ$528,16,FALSE)</f>
        <v>#N/A</v>
      </c>
      <c r="CT89" t="e">
        <f>VLOOKUP($B89,'Raw Stats'!$BC$3:$BR$528,3,FALSE)</f>
        <v>#N/A</v>
      </c>
      <c r="CU89" t="e">
        <f>VLOOKUP($B89,'Raw Stats'!$BC$3:$BR$528,4,FALSE)</f>
        <v>#N/A</v>
      </c>
      <c r="CV89" t="e">
        <f>VLOOKUP($B89,'Raw Stats'!$BC$3:$BR$5288,5,FALSE)</f>
        <v>#N/A</v>
      </c>
      <c r="CW89" t="e">
        <f>VLOOKUP($B89,'Raw Stats'!$BC$3:$BR$52888,6,FALSE)</f>
        <v>#N/A</v>
      </c>
      <c r="CX89" t="e">
        <f>VLOOKUP($B89,'Raw Stats'!$BC$3:$BR$5288,7,FALSE)</f>
        <v>#N/A</v>
      </c>
      <c r="CY89" t="e">
        <f>VLOOKUP($B89,'Raw Stats'!$BC$3:$BR$5288,8,FALSE)</f>
        <v>#N/A</v>
      </c>
      <c r="CZ89" t="e">
        <f>VLOOKUP($B89,'Raw Stats'!$BC$3:$BR$5288,9,FALSE)</f>
        <v>#N/A</v>
      </c>
      <c r="DA89" t="e">
        <f>VLOOKUP($B89,'Raw Stats'!$BC$3:$BR$5288,10,FALSE)</f>
        <v>#N/A</v>
      </c>
      <c r="DB89" t="e">
        <f>VLOOKUP($B89,'Raw Stats'!$BC$3:$BR$5288,11,FALSE)+VLOOKUP($B89,'Raw Stats'!$BC$3:$BR$5288,12,FALSE)</f>
        <v>#N/A</v>
      </c>
      <c r="DC89" t="e">
        <f>VLOOKUP($B89,'Raw Stats'!$BC$3:$BR$5288,13,FALSE)+VLOOKUP($B89,'Raw Stats'!$BC$3:$BR$5288,14,FALSE)</f>
        <v>#N/A</v>
      </c>
      <c r="DD89" t="e">
        <f>VLOOKUP($B89,'Raw Stats'!$BC$3:$BR$5288,15,FALSE)</f>
        <v>#N/A</v>
      </c>
      <c r="DE89" t="e">
        <f>VLOOKUP($B89,'Raw Stats'!$BC$3:$BR$5288,16,FALSE)</f>
        <v>#N/A</v>
      </c>
      <c r="DG89" t="e">
        <f>VLOOKUP($B89,'Raw Stats'!$AK$3:$AZ$528,3,FALSE)</f>
        <v>#N/A</v>
      </c>
      <c r="DH89" t="e">
        <f>VLOOKUP($B89,'Raw Stats'!$AK$3:$AZ$528,4,FALSE)</f>
        <v>#N/A</v>
      </c>
      <c r="DI89" t="e">
        <f>VLOOKUP($B89,'Raw Stats'!$AK$3:$AZ$528,5,FALSE)</f>
        <v>#N/A</v>
      </c>
      <c r="DJ89" t="e">
        <f>VLOOKUP($B89,'Raw Stats'!$AK$3:$AZ$528,6,FALSE)</f>
        <v>#N/A</v>
      </c>
      <c r="DK89" t="e">
        <f>VLOOKUP($B89,'Raw Stats'!$AK$3:$AZ$528,7,FALSE)</f>
        <v>#N/A</v>
      </c>
      <c r="DL89" t="e">
        <f>VLOOKUP($B89,'Raw Stats'!$AK$3:$AZ$528,8,FALSE)</f>
        <v>#N/A</v>
      </c>
      <c r="DM89" t="e">
        <f>VLOOKUP($B89,'Raw Stats'!$AK$3:$AZ$528,9,FALSE)</f>
        <v>#N/A</v>
      </c>
      <c r="DN89" t="e">
        <f>VLOOKUP($B89,'Raw Stats'!$AK$3:$AZ$528,10,FALSE)</f>
        <v>#N/A</v>
      </c>
      <c r="DO89" t="e">
        <f>VLOOKUP($B89,'Raw Stats'!$AK$3:$AZ$528,11,FALSE)+VLOOKUP($B89,'Raw Stats'!$AK$3:$AZ$528,12,FALSE)</f>
        <v>#N/A</v>
      </c>
      <c r="DP89" t="e">
        <f>VLOOKUP($B89,'Raw Stats'!$AK$3:$AZ$528,13,FALSE)+VLOOKUP($B89,'Raw Stats'!$AK$3:$AZ$528,14,FALSE)</f>
        <v>#N/A</v>
      </c>
      <c r="DQ89" t="e">
        <f>VLOOKUP($B89,'Raw Stats'!$AK$3:$AZ$528,15,FALSE)</f>
        <v>#N/A</v>
      </c>
      <c r="DR89" t="e">
        <f>VLOOKUP($B89,'Raw Stats'!$AK$3:$AZ$528,16,FALSE)</f>
        <v>#N/A</v>
      </c>
      <c r="DT89" t="e">
        <f>VLOOKUP($B89,'Raw Stats'!$S$3:$AH$528,3,FALSE)</f>
        <v>#N/A</v>
      </c>
      <c r="DU89" t="e">
        <f>VLOOKUP($B89,'Raw Stats'!$S$3:$AH$528,4,FALSE)</f>
        <v>#N/A</v>
      </c>
      <c r="DV89" t="e">
        <f>VLOOKUP($B89,'Raw Stats'!$S$3:$AH$528,5,FALSE)</f>
        <v>#N/A</v>
      </c>
      <c r="DW89" t="e">
        <f>VLOOKUP($B89,'Raw Stats'!$S$3:$AH$528,6,FALSE)</f>
        <v>#N/A</v>
      </c>
      <c r="DX89" t="e">
        <f>VLOOKUP($B89,'Raw Stats'!$S$3:$AH$528,7,FALSE)</f>
        <v>#N/A</v>
      </c>
      <c r="DY89" t="e">
        <f>VLOOKUP($B89,'Raw Stats'!$S$3:$AH$528,8,FALSE)</f>
        <v>#N/A</v>
      </c>
      <c r="DZ89" t="e">
        <f>VLOOKUP($B89,'Raw Stats'!$S$3:$AH$528,9,FALSE)</f>
        <v>#N/A</v>
      </c>
      <c r="EA89" t="e">
        <f>VLOOKUP($B89,'Raw Stats'!$S$3:$AH$528,10,FALSE)</f>
        <v>#N/A</v>
      </c>
      <c r="EB89" t="e">
        <f>VLOOKUP($B89,'Raw Stats'!$S$3:$AH$528,11,FALSE)+VLOOKUP($B89,'Raw Stats'!$S$3:$AH$528,12,FALSE)</f>
        <v>#N/A</v>
      </c>
      <c r="EC89" t="e">
        <f>VLOOKUP($B89,'Raw Stats'!$S$3:$AH$528,13,FALSE)+VLOOKUP($B89,'Raw Stats'!$S$3:$AH$528,14,FALSE)</f>
        <v>#N/A</v>
      </c>
      <c r="ED89" t="e">
        <f>VLOOKUP($B89,'Raw Stats'!$S$3:$AH$528,15,FALSE)</f>
        <v>#N/A</v>
      </c>
      <c r="EE89" t="e">
        <f>VLOOKUP($B89,'Raw Stats'!$S$3:$AH$528,16,FALSE)</f>
        <v>#N/A</v>
      </c>
    </row>
    <row r="90" spans="1:135" x14ac:dyDescent="0.2">
      <c r="A90">
        <v>1</v>
      </c>
      <c r="B90" t="s">
        <v>766</v>
      </c>
      <c r="C90">
        <f t="shared" si="13"/>
        <v>0.54175818097267192</v>
      </c>
      <c r="D90" t="e">
        <f t="shared" si="14"/>
        <v>#N/A</v>
      </c>
      <c r="E90" t="e">
        <f t="shared" si="15"/>
        <v>#N/A</v>
      </c>
      <c r="F90" t="e">
        <f t="shared" si="16"/>
        <v>#N/A</v>
      </c>
      <c r="G90" t="e">
        <f t="shared" si="17"/>
        <v>#N/A</v>
      </c>
      <c r="I90" s="29">
        <f t="shared" si="18"/>
        <v>-90</v>
      </c>
      <c r="J90" s="29">
        <f t="shared" si="19"/>
        <v>-90</v>
      </c>
      <c r="K90">
        <f>BT90*'Value Calculations'!$D$3</f>
        <v>2.0386771431301893</v>
      </c>
      <c r="L90">
        <f>BU90*'Value Calculations'!$D$4</f>
        <v>5.2098032647143988</v>
      </c>
      <c r="M90">
        <f>BV90*'Value Calculations'!$D$5</f>
        <v>5.5721002061113527</v>
      </c>
      <c r="N90">
        <f>BW90*'Value Calculations'!$D$6</f>
        <v>-0.50025972767745142</v>
      </c>
      <c r="O90">
        <f>BX90*'Value Calculations'!$D$7</f>
        <v>0.52730926232755682</v>
      </c>
      <c r="P90">
        <f>BY90*'Value Calculations'!$D$8</f>
        <v>6.3983393487320415</v>
      </c>
      <c r="Q90">
        <f>BZ90*'Value Calculations'!$D$9</f>
        <v>14.232633329139389</v>
      </c>
      <c r="R90">
        <f>CA90*'Value Calculations'!$D$10</f>
        <v>1.4612658963048188</v>
      </c>
      <c r="S90">
        <f>CB90*'Value Calculations'!$D$11</f>
        <v>0</v>
      </c>
      <c r="T90">
        <f>CC90*'Value Calculations'!$D$12</f>
        <v>0</v>
      </c>
      <c r="U90">
        <f>CD90*'Value Calculations'!$D$13</f>
        <v>8.9425439360041317</v>
      </c>
      <c r="W90" t="e">
        <f>CH90*'Value Calculations'!$D$3</f>
        <v>#N/A</v>
      </c>
      <c r="X90">
        <f>CI90*'Value Calculations'!$D$4</f>
        <v>1.9536762242678996</v>
      </c>
      <c r="Y90" t="e">
        <f>CJ90*'Value Calculations'!$D$5</f>
        <v>#N/A</v>
      </c>
      <c r="Z90" t="e">
        <f>CK90*'Value Calculations'!$D$6</f>
        <v>#N/A</v>
      </c>
      <c r="AA90" t="e">
        <f>CL90*'Value Calculations'!$D$7</f>
        <v>#N/A</v>
      </c>
      <c r="AB90" t="e">
        <f>CM90*'Value Calculations'!$D$8</f>
        <v>#N/A</v>
      </c>
      <c r="AC90" t="e">
        <f>CN90*'Value Calculations'!$D$9</f>
        <v>#N/A</v>
      </c>
      <c r="AD90" t="e">
        <f>CO90*'Value Calculations'!$D$10</f>
        <v>#N/A</v>
      </c>
      <c r="AE90" t="e">
        <f>CP90*'Value Calculations'!$D$11</f>
        <v>#N/A</v>
      </c>
      <c r="AF90" t="e">
        <f>CQ90*'Value Calculations'!$D$12</f>
        <v>#N/A</v>
      </c>
      <c r="AG90" t="e">
        <f>CR90*'Value Calculations'!$D$13</f>
        <v>#N/A</v>
      </c>
      <c r="AI90" t="e">
        <f>CU90*'Value Calculations'!$D$3</f>
        <v>#N/A</v>
      </c>
      <c r="AJ90" t="e">
        <f>CV90*'Value Calculations'!$D$4</f>
        <v>#N/A</v>
      </c>
      <c r="AK90" t="e">
        <f>CW90*'Value Calculations'!$D$5</f>
        <v>#N/A</v>
      </c>
      <c r="AL90" t="e">
        <f>CX90*'Value Calculations'!$D$6</f>
        <v>#N/A</v>
      </c>
      <c r="AM90" t="e">
        <f>CY90*'Value Calculations'!$D$7</f>
        <v>#N/A</v>
      </c>
      <c r="AN90" t="e">
        <f>CZ90*'Value Calculations'!$D$8</f>
        <v>#N/A</v>
      </c>
      <c r="AO90" t="e">
        <f>DA90*'Value Calculations'!$D$9</f>
        <v>#N/A</v>
      </c>
      <c r="AP90" t="e">
        <f>DB90*'Value Calculations'!$D$10</f>
        <v>#N/A</v>
      </c>
      <c r="AQ90" t="e">
        <f>DC90*'Value Calculations'!$D$11</f>
        <v>#N/A</v>
      </c>
      <c r="AR90" t="e">
        <f>DD90*'Value Calculations'!$D$12</f>
        <v>#N/A</v>
      </c>
      <c r="AS90" t="e">
        <f>DE90*'Value Calculations'!$D$13</f>
        <v>#N/A</v>
      </c>
      <c r="AU90" t="e">
        <f>DH90*'Value Calculations'!$D$3</f>
        <v>#N/A</v>
      </c>
      <c r="AV90" t="e">
        <f>DI90*'Value Calculations'!$D$4</f>
        <v>#N/A</v>
      </c>
      <c r="AW90" t="e">
        <f>DJ90*'Value Calculations'!$D$5</f>
        <v>#N/A</v>
      </c>
      <c r="AX90" t="e">
        <f>DK90*'Value Calculations'!$D$6</f>
        <v>#N/A</v>
      </c>
      <c r="AY90" t="e">
        <f>DL90*'Value Calculations'!$D$7</f>
        <v>#N/A</v>
      </c>
      <c r="AZ90" t="e">
        <f>DM90*'Value Calculations'!$D$8</f>
        <v>#N/A</v>
      </c>
      <c r="BA90" t="e">
        <f>DN90*'Value Calculations'!$D$9</f>
        <v>#N/A</v>
      </c>
      <c r="BB90" t="e">
        <f>DO90*'Value Calculations'!$D$10</f>
        <v>#N/A</v>
      </c>
      <c r="BC90" t="e">
        <f>DP90*'Value Calculations'!$D$11</f>
        <v>#N/A</v>
      </c>
      <c r="BD90" t="e">
        <f>DQ90*'Value Calculations'!$D$12</f>
        <v>#N/A</v>
      </c>
      <c r="BE90" t="e">
        <f>DR90*'Value Calculations'!$D$13</f>
        <v>#N/A</v>
      </c>
      <c r="BG90" t="e">
        <f>DU90*'Value Calculations'!$D$3</f>
        <v>#N/A</v>
      </c>
      <c r="BH90" t="e">
        <f>DV90*'Value Calculations'!$D$4</f>
        <v>#N/A</v>
      </c>
      <c r="BI90" t="e">
        <f>DW90*'Value Calculations'!$D$5</f>
        <v>#N/A</v>
      </c>
      <c r="BJ90" t="e">
        <f>DX90*'Value Calculations'!$D$6</f>
        <v>#N/A</v>
      </c>
      <c r="BK90" t="e">
        <f>DY90*'Value Calculations'!$D$7</f>
        <v>#N/A</v>
      </c>
      <c r="BL90" t="e">
        <f>DZ90*'Value Calculations'!$D$8</f>
        <v>#N/A</v>
      </c>
      <c r="BM90" t="e">
        <f>EA90*'Value Calculations'!$D$9</f>
        <v>#N/A</v>
      </c>
      <c r="BN90" t="e">
        <f>EB90*'Value Calculations'!$D$10</f>
        <v>#N/A</v>
      </c>
      <c r="BO90" t="e">
        <f>EC90*'Value Calculations'!$D$11</f>
        <v>#N/A</v>
      </c>
      <c r="BP90" t="e">
        <f>ED90*'Value Calculations'!$D$12</f>
        <v>#N/A</v>
      </c>
      <c r="BQ90" t="e">
        <f>EE90*'Value Calculations'!$D$13</f>
        <v>#N/A</v>
      </c>
      <c r="BS90">
        <f>VLOOKUP($B90,'Raw Stats'!$CM$3:$DC$528,3,FALSE)</f>
        <v>81</v>
      </c>
      <c r="BT90">
        <f>VLOOKUP($B90,'Raw Stats'!$CM$3:$DC$528,4,FALSE)</f>
        <v>5</v>
      </c>
      <c r="BU90">
        <f>VLOOKUP($B90,'Raw Stats'!$CM$3:$DC$528,5,FALSE)</f>
        <v>16</v>
      </c>
      <c r="BV90">
        <f>VLOOKUP($B90,'Raw Stats'!$CM$3:$DC$528,6,FALSE)</f>
        <v>21</v>
      </c>
      <c r="BW90">
        <f>VLOOKUP($B90,'Raw Stats'!$CM$3:$DC$528,7,FALSE)</f>
        <v>-4</v>
      </c>
      <c r="BX90">
        <f>VLOOKUP($B90,'Raw Stats'!$CM$3:$DC$528,8,FALSE)</f>
        <v>6</v>
      </c>
      <c r="BY90">
        <f>VLOOKUP($B90,'Raw Stats'!$CM$3:$DC$528,9,FALSE)</f>
        <v>89</v>
      </c>
      <c r="BZ90">
        <f>VLOOKUP($B90,'Raw Stats'!$CM$3:$DC$528,10,FALSE)</f>
        <v>113</v>
      </c>
      <c r="CA90">
        <f>VLOOKUP($B90,'Raw Stats'!$CM$3:$DC$528,11,FALSE)+VLOOKUP($B90,'Raw Stats'!$CM$3:$DC$528,12,FALSE)</f>
        <v>4</v>
      </c>
      <c r="CB90">
        <f>VLOOKUP($B90,'Raw Stats'!$CM$3:$DC$528,13,FALSE)+VLOOKUP($B90,'Raw Stats'!$CM$3:$DC$528,14,FALSE)</f>
        <v>0</v>
      </c>
      <c r="CC90">
        <f>VLOOKUP($B90,'Raw Stats'!$CM$3:$DC$528,15,FALSE)</f>
        <v>0</v>
      </c>
      <c r="CD90">
        <f>VLOOKUP($B90,'Raw Stats'!$CM$3:$DC$528,16,FALSE)</f>
        <v>130</v>
      </c>
      <c r="CF90" s="29">
        <f t="shared" si="20"/>
        <v>-0.9</v>
      </c>
      <c r="CG90" t="e">
        <f>VLOOKUP($B90,'Raw Stats'!$BU$3:$CJ$528,3,FALSE)</f>
        <v>#N/A</v>
      </c>
      <c r="CH90" t="e">
        <f>VLOOKUP($B90,'Raw Stats'!$BU$3:$CJ$528,4,FALSE)</f>
        <v>#N/A</v>
      </c>
      <c r="CI90">
        <f>VLOOKUP($B90,'Raw Stats'!$BU$3:$CJ$5288,5,FALSE)</f>
        <v>6</v>
      </c>
      <c r="CJ90" t="e">
        <f>VLOOKUP($B90,'Raw Stats'!$BU$3:$CJ$528,6,FALSE)</f>
        <v>#N/A</v>
      </c>
      <c r="CK90" t="e">
        <f>VLOOKUP($B90,'Raw Stats'!$BU$3:$CJ$528,7,FALSE)</f>
        <v>#N/A</v>
      </c>
      <c r="CL90" t="e">
        <f>VLOOKUP($B90,'Raw Stats'!$BU$3:$CJ$528,8,FALSE)</f>
        <v>#N/A</v>
      </c>
      <c r="CM90" t="e">
        <f>VLOOKUP($B90,'Raw Stats'!$BU$3:$CJ$528,9,FALSE)</f>
        <v>#N/A</v>
      </c>
      <c r="CN90" t="e">
        <f>VLOOKUP($B90,'Raw Stats'!$BU$3:$CJ$528,10,FALSE)</f>
        <v>#N/A</v>
      </c>
      <c r="CO90" t="e">
        <f>VLOOKUP($B90,'Raw Stats'!$BU$3:$CJ$528,11,FALSE)+VLOOKUP($B90,'Raw Stats'!$BU$3:$CJ$528,12,FALSE)</f>
        <v>#N/A</v>
      </c>
      <c r="CP90" t="e">
        <f>VLOOKUP($B90,'Raw Stats'!$BU$3:$CJ$528,13,FALSE)+VLOOKUP($B90,'Raw Stats'!$BU$3:$CJ$528,14,FALSE)</f>
        <v>#N/A</v>
      </c>
      <c r="CQ90" t="e">
        <f>VLOOKUP($B90,'Raw Stats'!$BU$3:$CJ$528,15,FALSE)</f>
        <v>#N/A</v>
      </c>
      <c r="CR90" t="e">
        <f>VLOOKUP($B90,'Raw Stats'!$BU$3:$CJ$528,16,FALSE)</f>
        <v>#N/A</v>
      </c>
      <c r="CT90" t="e">
        <f>VLOOKUP($B90,'Raw Stats'!$BC$3:$BR$528,3,FALSE)</f>
        <v>#N/A</v>
      </c>
      <c r="CU90" t="e">
        <f>VLOOKUP($B90,'Raw Stats'!$BC$3:$BR$528,4,FALSE)</f>
        <v>#N/A</v>
      </c>
      <c r="CV90" t="e">
        <f>VLOOKUP($B90,'Raw Stats'!$BC$3:$BR$5288,5,FALSE)</f>
        <v>#N/A</v>
      </c>
      <c r="CW90" t="e">
        <f>VLOOKUP($B90,'Raw Stats'!$BC$3:$BR$52888,6,FALSE)</f>
        <v>#N/A</v>
      </c>
      <c r="CX90" t="e">
        <f>VLOOKUP($B90,'Raw Stats'!$BC$3:$BR$5288,7,FALSE)</f>
        <v>#N/A</v>
      </c>
      <c r="CY90" t="e">
        <f>VLOOKUP($B90,'Raw Stats'!$BC$3:$BR$5288,8,FALSE)</f>
        <v>#N/A</v>
      </c>
      <c r="CZ90" t="e">
        <f>VLOOKUP($B90,'Raw Stats'!$BC$3:$BR$5288,9,FALSE)</f>
        <v>#N/A</v>
      </c>
      <c r="DA90" t="e">
        <f>VLOOKUP($B90,'Raw Stats'!$BC$3:$BR$5288,10,FALSE)</f>
        <v>#N/A</v>
      </c>
      <c r="DB90" t="e">
        <f>VLOOKUP($B90,'Raw Stats'!$BC$3:$BR$5288,11,FALSE)+VLOOKUP($B90,'Raw Stats'!$BC$3:$BR$5288,12,FALSE)</f>
        <v>#N/A</v>
      </c>
      <c r="DC90" t="e">
        <f>VLOOKUP($B90,'Raw Stats'!$BC$3:$BR$5288,13,FALSE)+VLOOKUP($B90,'Raw Stats'!$BC$3:$BR$5288,14,FALSE)</f>
        <v>#N/A</v>
      </c>
      <c r="DD90" t="e">
        <f>VLOOKUP($B90,'Raw Stats'!$BC$3:$BR$5288,15,FALSE)</f>
        <v>#N/A</v>
      </c>
      <c r="DE90" t="e">
        <f>VLOOKUP($B90,'Raw Stats'!$BC$3:$BR$5288,16,FALSE)</f>
        <v>#N/A</v>
      </c>
      <c r="DG90" t="e">
        <f>VLOOKUP($B90,'Raw Stats'!$AK$3:$AZ$528,3,FALSE)</f>
        <v>#N/A</v>
      </c>
      <c r="DH90" t="e">
        <f>VLOOKUP($B90,'Raw Stats'!$AK$3:$AZ$528,4,FALSE)</f>
        <v>#N/A</v>
      </c>
      <c r="DI90" t="e">
        <f>VLOOKUP($B90,'Raw Stats'!$AK$3:$AZ$528,5,FALSE)</f>
        <v>#N/A</v>
      </c>
      <c r="DJ90" t="e">
        <f>VLOOKUP($B90,'Raw Stats'!$AK$3:$AZ$528,6,FALSE)</f>
        <v>#N/A</v>
      </c>
      <c r="DK90" t="e">
        <f>VLOOKUP($B90,'Raw Stats'!$AK$3:$AZ$528,7,FALSE)</f>
        <v>#N/A</v>
      </c>
      <c r="DL90" t="e">
        <f>VLOOKUP($B90,'Raw Stats'!$AK$3:$AZ$528,8,FALSE)</f>
        <v>#N/A</v>
      </c>
      <c r="DM90" t="e">
        <f>VLOOKUP($B90,'Raw Stats'!$AK$3:$AZ$528,9,FALSE)</f>
        <v>#N/A</v>
      </c>
      <c r="DN90" t="e">
        <f>VLOOKUP($B90,'Raw Stats'!$AK$3:$AZ$528,10,FALSE)</f>
        <v>#N/A</v>
      </c>
      <c r="DO90" t="e">
        <f>VLOOKUP($B90,'Raw Stats'!$AK$3:$AZ$528,11,FALSE)+VLOOKUP($B90,'Raw Stats'!$AK$3:$AZ$528,12,FALSE)</f>
        <v>#N/A</v>
      </c>
      <c r="DP90" t="e">
        <f>VLOOKUP($B90,'Raw Stats'!$AK$3:$AZ$528,13,FALSE)+VLOOKUP($B90,'Raw Stats'!$AK$3:$AZ$528,14,FALSE)</f>
        <v>#N/A</v>
      </c>
      <c r="DQ90" t="e">
        <f>VLOOKUP($B90,'Raw Stats'!$AK$3:$AZ$528,15,FALSE)</f>
        <v>#N/A</v>
      </c>
      <c r="DR90" t="e">
        <f>VLOOKUP($B90,'Raw Stats'!$AK$3:$AZ$528,16,FALSE)</f>
        <v>#N/A</v>
      </c>
      <c r="DT90" t="e">
        <f>VLOOKUP($B90,'Raw Stats'!$S$3:$AH$528,3,FALSE)</f>
        <v>#N/A</v>
      </c>
      <c r="DU90" t="e">
        <f>VLOOKUP($B90,'Raw Stats'!$S$3:$AH$528,4,FALSE)</f>
        <v>#N/A</v>
      </c>
      <c r="DV90" t="e">
        <f>VLOOKUP($B90,'Raw Stats'!$S$3:$AH$528,5,FALSE)</f>
        <v>#N/A</v>
      </c>
      <c r="DW90" t="e">
        <f>VLOOKUP($B90,'Raw Stats'!$S$3:$AH$528,6,FALSE)</f>
        <v>#N/A</v>
      </c>
      <c r="DX90" t="e">
        <f>VLOOKUP($B90,'Raw Stats'!$S$3:$AH$528,7,FALSE)</f>
        <v>#N/A</v>
      </c>
      <c r="DY90" t="e">
        <f>VLOOKUP($B90,'Raw Stats'!$S$3:$AH$528,8,FALSE)</f>
        <v>#N/A</v>
      </c>
      <c r="DZ90" t="e">
        <f>VLOOKUP($B90,'Raw Stats'!$S$3:$AH$528,9,FALSE)</f>
        <v>#N/A</v>
      </c>
      <c r="EA90" t="e">
        <f>VLOOKUP($B90,'Raw Stats'!$S$3:$AH$528,10,FALSE)</f>
        <v>#N/A</v>
      </c>
      <c r="EB90" t="e">
        <f>VLOOKUP($B90,'Raw Stats'!$S$3:$AH$528,11,FALSE)+VLOOKUP($B90,'Raw Stats'!$S$3:$AH$528,12,FALSE)</f>
        <v>#N/A</v>
      </c>
      <c r="EC90" t="e">
        <f>VLOOKUP($B90,'Raw Stats'!$S$3:$AH$528,13,FALSE)+VLOOKUP($B90,'Raw Stats'!$S$3:$AH$528,14,FALSE)</f>
        <v>#N/A</v>
      </c>
      <c r="ED90" t="e">
        <f>VLOOKUP($B90,'Raw Stats'!$S$3:$AH$528,15,FALSE)</f>
        <v>#N/A</v>
      </c>
      <c r="EE90" t="e">
        <f>VLOOKUP($B90,'Raw Stats'!$S$3:$AH$528,16,FALSE)</f>
        <v>#N/A</v>
      </c>
    </row>
    <row r="91" spans="1:135" x14ac:dyDescent="0.2">
      <c r="A91">
        <v>1</v>
      </c>
      <c r="B91" t="s">
        <v>767</v>
      </c>
      <c r="C91">
        <f t="shared" si="13"/>
        <v>0.52640761053899554</v>
      </c>
      <c r="D91">
        <f t="shared" si="14"/>
        <v>0.6242046684903173</v>
      </c>
      <c r="E91">
        <f t="shared" si="15"/>
        <v>0.66038898344368269</v>
      </c>
      <c r="F91">
        <f t="shared" si="16"/>
        <v>0.62264233060128304</v>
      </c>
      <c r="G91">
        <f t="shared" si="17"/>
        <v>0.56435402242104593</v>
      </c>
      <c r="I91" s="29">
        <f t="shared" si="18"/>
        <v>-90</v>
      </c>
      <c r="J91" s="29">
        <f t="shared" si="19"/>
        <v>-90</v>
      </c>
      <c r="K91">
        <f>BT91*'Value Calculations'!$D$3</f>
        <v>1.2232062858781136</v>
      </c>
      <c r="L91">
        <f>BU91*'Value Calculations'!$D$4</f>
        <v>3.5817397444911494</v>
      </c>
      <c r="M91">
        <f>BV91*'Value Calculations'!$D$5</f>
        <v>3.7147334707409017</v>
      </c>
      <c r="N91">
        <f>BW91*'Value Calculations'!$D$6</f>
        <v>-2.1261038426291687</v>
      </c>
      <c r="O91">
        <f>BX91*'Value Calculations'!$D$7</f>
        <v>3.4275102051291193</v>
      </c>
      <c r="P91">
        <f>BY91*'Value Calculations'!$D$8</f>
        <v>11.215066723620208</v>
      </c>
      <c r="Q91">
        <f>BZ91*'Value Calculations'!$D$9</f>
        <v>10.831915631026439</v>
      </c>
      <c r="R91">
        <f>CA91*'Value Calculations'!$D$10</f>
        <v>0</v>
      </c>
      <c r="S91">
        <f>CB91*'Value Calculations'!$D$11</f>
        <v>0.9907141480249374</v>
      </c>
      <c r="T91">
        <f>CC91*'Value Calculations'!$D$12</f>
        <v>0</v>
      </c>
      <c r="U91">
        <f>CD91*'Value Calculations'!$D$13</f>
        <v>3.9897503714479976</v>
      </c>
      <c r="W91">
        <f>CH91*'Value Calculations'!$D$3</f>
        <v>1.2232062858781136</v>
      </c>
      <c r="X91">
        <f>CI91*'Value Calculations'!$D$4</f>
        <v>4.8841905606697491</v>
      </c>
      <c r="Y91">
        <f>CJ91*'Value Calculations'!$D$5</f>
        <v>4.7760858909525883</v>
      </c>
      <c r="Z91">
        <f>CK91*'Value Calculations'!$D$6</f>
        <v>-2.2511687745485314</v>
      </c>
      <c r="AA91">
        <f>CL91*'Value Calculations'!$D$7</f>
        <v>5.5367472544393461</v>
      </c>
      <c r="AB91">
        <f>CM91*'Value Calculations'!$D$8</f>
        <v>9.7053462031328728</v>
      </c>
      <c r="AC91">
        <f>CN91*'Value Calculations'!$D$9</f>
        <v>13.602870792451807</v>
      </c>
      <c r="AD91">
        <f>CO91*'Value Calculations'!$D$10</f>
        <v>0.73063294815240942</v>
      </c>
      <c r="AE91">
        <f>CP91*'Value Calculations'!$D$11</f>
        <v>0</v>
      </c>
      <c r="AF91">
        <f>CQ91*'Value Calculations'!$D$12</f>
        <v>0.81388273958941404</v>
      </c>
      <c r="AG91">
        <f>CR91*'Value Calculations'!$D$13</f>
        <v>5.296737562094755</v>
      </c>
      <c r="AI91">
        <f>CU91*'Value Calculations'!$D$3</f>
        <v>1.6309417145041516</v>
      </c>
      <c r="AJ91">
        <f>CV91*'Value Calculations'!$D$4</f>
        <v>2.9305143364018491</v>
      </c>
      <c r="AK91">
        <f>CW91*'Value Calculations'!$D$5</f>
        <v>3.4493953656879803</v>
      </c>
      <c r="AL91">
        <f>CX91*'Value Calculations'!$D$6</f>
        <v>1.1255843872742657</v>
      </c>
      <c r="AM91">
        <f>CY91*'Value Calculations'!$D$7</f>
        <v>3.0759706969107481</v>
      </c>
      <c r="AN91">
        <f>CZ91*'Value Calculations'!$D$8</f>
        <v>6.3983393487320415</v>
      </c>
      <c r="AO91">
        <f>DA91*'Value Calculations'!$D$9</f>
        <v>7.5571504402510037</v>
      </c>
      <c r="AP91">
        <f>DB91*'Value Calculations'!$D$10</f>
        <v>0</v>
      </c>
      <c r="AQ91">
        <f>DC91*'Value Calculations'!$D$11</f>
        <v>0.9907141480249374</v>
      </c>
      <c r="AR91">
        <f>DD91*'Value Calculations'!$D$12</f>
        <v>0</v>
      </c>
      <c r="AS91">
        <f>DE91*'Value Calculations'!$D$13</f>
        <v>4.5400607675097904</v>
      </c>
      <c r="AU91">
        <f>DH91*'Value Calculations'!$D$3</f>
        <v>2.4464125717562273</v>
      </c>
      <c r="AV91">
        <f>DI91*'Value Calculations'!$D$4</f>
        <v>5.8610286728036982</v>
      </c>
      <c r="AW91">
        <f>DJ91*'Value Calculations'!$D$5</f>
        <v>6.3681145212701171</v>
      </c>
      <c r="AX91">
        <f>DK91*'Value Calculations'!$D$6</f>
        <v>1.1255843872742657</v>
      </c>
      <c r="AY91">
        <f>DL91*'Value Calculations'!$D$7</f>
        <v>4.0427043445112689</v>
      </c>
      <c r="AZ91">
        <f>DM91*'Value Calculations'!$D$8</f>
        <v>4.8886188282447058</v>
      </c>
      <c r="BA91">
        <f>DN91*'Value Calculations'!$D$9</f>
        <v>10.202153094338854</v>
      </c>
      <c r="BB91">
        <f>DO91*'Value Calculations'!$D$10</f>
        <v>0.73063294815240942</v>
      </c>
      <c r="BC91">
        <f>DP91*'Value Calculations'!$D$11</f>
        <v>0.9907141480249374</v>
      </c>
      <c r="BD91">
        <f>DQ91*'Value Calculations'!$D$12</f>
        <v>0.81388273958941404</v>
      </c>
      <c r="BE91">
        <f>DR91*'Value Calculations'!$D$13</f>
        <v>7.3604015473264788</v>
      </c>
      <c r="BG91">
        <f>DU91*'Value Calculations'!$D$3</f>
        <v>1.2232062858781136</v>
      </c>
      <c r="BH91">
        <f>DV91*'Value Calculations'!$D$4</f>
        <v>3.9073524485357991</v>
      </c>
      <c r="BI91">
        <f>DW91*'Value Calculations'!$D$5</f>
        <v>3.980071575793823</v>
      </c>
      <c r="BJ91">
        <f>DX91*'Value Calculations'!$D$6</f>
        <v>2.7514285022259828</v>
      </c>
      <c r="BK91">
        <f>DY91*'Value Calculations'!$D$7</f>
        <v>5.2730926232755682</v>
      </c>
      <c r="BL91">
        <f>DZ91*'Value Calculations'!$D$8</f>
        <v>5.3199675483839446</v>
      </c>
      <c r="BM91">
        <f>EA91*'Value Calculations'!$D$9</f>
        <v>10.328105601676372</v>
      </c>
      <c r="BN91">
        <f>EB91*'Value Calculations'!$D$10</f>
        <v>0.36531647407620471</v>
      </c>
      <c r="BO91">
        <f>EC91*'Value Calculations'!$D$11</f>
        <v>0.9907141480249374</v>
      </c>
      <c r="BP91">
        <f>ED91*'Value Calculations'!$D$12</f>
        <v>0</v>
      </c>
      <c r="BQ91">
        <f>EE91*'Value Calculations'!$D$13</f>
        <v>5.3655263616024795</v>
      </c>
      <c r="BS91">
        <f>VLOOKUP($B91,'Raw Stats'!$CM$3:$DC$528,3,FALSE)</f>
        <v>70</v>
      </c>
      <c r="BT91">
        <f>VLOOKUP($B91,'Raw Stats'!$CM$3:$DC$528,4,FALSE)</f>
        <v>3</v>
      </c>
      <c r="BU91">
        <f>VLOOKUP($B91,'Raw Stats'!$CM$3:$DC$528,5,FALSE)</f>
        <v>11</v>
      </c>
      <c r="BV91">
        <f>VLOOKUP($B91,'Raw Stats'!$CM$3:$DC$528,6,FALSE)</f>
        <v>14</v>
      </c>
      <c r="BW91">
        <f>VLOOKUP($B91,'Raw Stats'!$CM$3:$DC$528,7,FALSE)</f>
        <v>-17</v>
      </c>
      <c r="BX91">
        <f>VLOOKUP($B91,'Raw Stats'!$CM$3:$DC$528,8,FALSE)</f>
        <v>39</v>
      </c>
      <c r="BY91">
        <f>VLOOKUP($B91,'Raw Stats'!$CM$3:$DC$528,9,FALSE)</f>
        <v>156</v>
      </c>
      <c r="BZ91">
        <f>VLOOKUP($B91,'Raw Stats'!$CM$3:$DC$528,10,FALSE)</f>
        <v>86</v>
      </c>
      <c r="CA91">
        <f>VLOOKUP($B91,'Raw Stats'!$CM$3:$DC$528,11,FALSE)+VLOOKUP($B91,'Raw Stats'!$CM$3:$DC$528,12,FALSE)</f>
        <v>0</v>
      </c>
      <c r="CB91">
        <f>VLOOKUP($B91,'Raw Stats'!$CM$3:$DC$528,13,FALSE)+VLOOKUP($B91,'Raw Stats'!$CM$3:$DC$528,14,FALSE)</f>
        <v>1</v>
      </c>
      <c r="CC91">
        <f>VLOOKUP($B91,'Raw Stats'!$CM$3:$DC$528,15,FALSE)</f>
        <v>0</v>
      </c>
      <c r="CD91">
        <f>VLOOKUP($B91,'Raw Stats'!$CM$3:$DC$528,16,FALSE)</f>
        <v>58</v>
      </c>
      <c r="CF91" s="29">
        <f t="shared" si="20"/>
        <v>-0.9</v>
      </c>
      <c r="CG91">
        <f>VLOOKUP($B91,'Raw Stats'!$BU$3:$CJ$528,3,FALSE)</f>
        <v>71</v>
      </c>
      <c r="CH91">
        <f>VLOOKUP($B91,'Raw Stats'!$BU$3:$CJ$528,4,FALSE)</f>
        <v>3</v>
      </c>
      <c r="CI91">
        <f>VLOOKUP($B91,'Raw Stats'!$BU$3:$CJ$5288,5,FALSE)</f>
        <v>15</v>
      </c>
      <c r="CJ91">
        <f>VLOOKUP($B91,'Raw Stats'!$BU$3:$CJ$528,6,FALSE)</f>
        <v>18</v>
      </c>
      <c r="CK91">
        <f>VLOOKUP($B91,'Raw Stats'!$BU$3:$CJ$528,7,FALSE)</f>
        <v>-18</v>
      </c>
      <c r="CL91">
        <f>VLOOKUP($B91,'Raw Stats'!$BU$3:$CJ$528,8,FALSE)</f>
        <v>63</v>
      </c>
      <c r="CM91">
        <f>VLOOKUP($B91,'Raw Stats'!$BU$3:$CJ$528,9,FALSE)</f>
        <v>135</v>
      </c>
      <c r="CN91">
        <f>VLOOKUP($B91,'Raw Stats'!$BU$3:$CJ$528,10,FALSE)</f>
        <v>108</v>
      </c>
      <c r="CO91">
        <f>VLOOKUP($B91,'Raw Stats'!$BU$3:$CJ$528,11,FALSE)+VLOOKUP($B91,'Raw Stats'!$BU$3:$CJ$528,12,FALSE)</f>
        <v>2</v>
      </c>
      <c r="CP91">
        <f>VLOOKUP($B91,'Raw Stats'!$BU$3:$CJ$528,13,FALSE)+VLOOKUP($B91,'Raw Stats'!$BU$3:$CJ$528,14,FALSE)</f>
        <v>0</v>
      </c>
      <c r="CQ91">
        <f>VLOOKUP($B91,'Raw Stats'!$BU$3:$CJ$528,15,FALSE)</f>
        <v>1</v>
      </c>
      <c r="CR91">
        <f>VLOOKUP($B91,'Raw Stats'!$BU$3:$CJ$528,16,FALSE)</f>
        <v>77</v>
      </c>
      <c r="CT91">
        <f>VLOOKUP($B91,'Raw Stats'!$BC$3:$BR$528,3,FALSE)</f>
        <v>48</v>
      </c>
      <c r="CU91">
        <f>VLOOKUP($B91,'Raw Stats'!$BC$3:$BR$528,4,FALSE)</f>
        <v>4</v>
      </c>
      <c r="CV91">
        <f>VLOOKUP($B91,'Raw Stats'!$BC$3:$BR$5288,5,FALSE)</f>
        <v>9</v>
      </c>
      <c r="CW91">
        <f>VLOOKUP($B91,'Raw Stats'!$BC$3:$BR$52888,6,FALSE)</f>
        <v>13</v>
      </c>
      <c r="CX91">
        <f>VLOOKUP($B91,'Raw Stats'!$BC$3:$BR$5288,7,FALSE)</f>
        <v>9</v>
      </c>
      <c r="CY91">
        <f>VLOOKUP($B91,'Raw Stats'!$BC$3:$BR$5288,8,FALSE)</f>
        <v>35</v>
      </c>
      <c r="CZ91">
        <f>VLOOKUP($B91,'Raw Stats'!$BC$3:$BR$5288,9,FALSE)</f>
        <v>89</v>
      </c>
      <c r="DA91">
        <f>VLOOKUP($B91,'Raw Stats'!$BC$3:$BR$5288,10,FALSE)</f>
        <v>60</v>
      </c>
      <c r="DB91">
        <f>VLOOKUP($B91,'Raw Stats'!$BC$3:$BR$5288,11,FALSE)+VLOOKUP($B91,'Raw Stats'!$BC$3:$BR$5288,12,FALSE)</f>
        <v>0</v>
      </c>
      <c r="DC91">
        <f>VLOOKUP($B91,'Raw Stats'!$BC$3:$BR$5288,13,FALSE)+VLOOKUP($B91,'Raw Stats'!$BC$3:$BR$5288,14,FALSE)</f>
        <v>1</v>
      </c>
      <c r="DD91">
        <f>VLOOKUP($B91,'Raw Stats'!$BC$3:$BR$5288,15,FALSE)</f>
        <v>0</v>
      </c>
      <c r="DE91">
        <f>VLOOKUP($B91,'Raw Stats'!$BC$3:$BR$5288,16,FALSE)</f>
        <v>66</v>
      </c>
      <c r="DG91">
        <f>VLOOKUP($B91,'Raw Stats'!$AK$3:$AZ$528,3,FALSE)</f>
        <v>72</v>
      </c>
      <c r="DH91">
        <f>VLOOKUP($B91,'Raw Stats'!$AK$3:$AZ$528,4,FALSE)</f>
        <v>6</v>
      </c>
      <c r="DI91">
        <f>VLOOKUP($B91,'Raw Stats'!$AK$3:$AZ$528,5,FALSE)</f>
        <v>18</v>
      </c>
      <c r="DJ91">
        <f>VLOOKUP($B91,'Raw Stats'!$AK$3:$AZ$528,6,FALSE)</f>
        <v>24</v>
      </c>
      <c r="DK91">
        <f>VLOOKUP($B91,'Raw Stats'!$AK$3:$AZ$528,7,FALSE)</f>
        <v>9</v>
      </c>
      <c r="DL91">
        <f>VLOOKUP($B91,'Raw Stats'!$AK$3:$AZ$528,8,FALSE)</f>
        <v>46</v>
      </c>
      <c r="DM91">
        <f>VLOOKUP($B91,'Raw Stats'!$AK$3:$AZ$528,9,FALSE)</f>
        <v>68</v>
      </c>
      <c r="DN91">
        <f>VLOOKUP($B91,'Raw Stats'!$AK$3:$AZ$528,10,FALSE)</f>
        <v>81</v>
      </c>
      <c r="DO91">
        <f>VLOOKUP($B91,'Raw Stats'!$AK$3:$AZ$528,11,FALSE)+VLOOKUP($B91,'Raw Stats'!$AK$3:$AZ$528,12,FALSE)</f>
        <v>2</v>
      </c>
      <c r="DP91">
        <f>VLOOKUP($B91,'Raw Stats'!$AK$3:$AZ$528,13,FALSE)+VLOOKUP($B91,'Raw Stats'!$AK$3:$AZ$528,14,FALSE)</f>
        <v>1</v>
      </c>
      <c r="DQ91">
        <f>VLOOKUP($B91,'Raw Stats'!$AK$3:$AZ$528,15,FALSE)</f>
        <v>1</v>
      </c>
      <c r="DR91">
        <f>VLOOKUP($B91,'Raw Stats'!$AK$3:$AZ$528,16,FALSE)</f>
        <v>107</v>
      </c>
      <c r="DT91">
        <f>VLOOKUP($B91,'Raw Stats'!$S$3:$AH$528,3,FALSE)</f>
        <v>70</v>
      </c>
      <c r="DU91">
        <f>VLOOKUP($B91,'Raw Stats'!$S$3:$AH$528,4,FALSE)</f>
        <v>3</v>
      </c>
      <c r="DV91">
        <f>VLOOKUP($B91,'Raw Stats'!$S$3:$AH$528,5,FALSE)</f>
        <v>12</v>
      </c>
      <c r="DW91">
        <f>VLOOKUP($B91,'Raw Stats'!$S$3:$AH$528,6,FALSE)</f>
        <v>15</v>
      </c>
      <c r="DX91">
        <f>VLOOKUP($B91,'Raw Stats'!$S$3:$AH$528,7,FALSE)</f>
        <v>22</v>
      </c>
      <c r="DY91">
        <f>VLOOKUP($B91,'Raw Stats'!$S$3:$AH$528,8,FALSE)</f>
        <v>60</v>
      </c>
      <c r="DZ91">
        <f>VLOOKUP($B91,'Raw Stats'!$S$3:$AH$528,9,FALSE)</f>
        <v>74</v>
      </c>
      <c r="EA91">
        <f>VLOOKUP($B91,'Raw Stats'!$S$3:$AH$528,10,FALSE)</f>
        <v>82</v>
      </c>
      <c r="EB91">
        <f>VLOOKUP($B91,'Raw Stats'!$S$3:$AH$528,11,FALSE)+VLOOKUP($B91,'Raw Stats'!$S$3:$AH$528,12,FALSE)</f>
        <v>1</v>
      </c>
      <c r="EC91">
        <f>VLOOKUP($B91,'Raw Stats'!$S$3:$AH$528,13,FALSE)+VLOOKUP($B91,'Raw Stats'!$S$3:$AH$528,14,FALSE)</f>
        <v>1</v>
      </c>
      <c r="ED91">
        <f>VLOOKUP($B91,'Raw Stats'!$S$3:$AH$528,15,FALSE)</f>
        <v>0</v>
      </c>
      <c r="EE91">
        <f>VLOOKUP($B91,'Raw Stats'!$S$3:$AH$528,16,FALSE)</f>
        <v>78</v>
      </c>
    </row>
    <row r="92" spans="1:135" x14ac:dyDescent="0.2">
      <c r="A92">
        <v>1</v>
      </c>
      <c r="B92" t="s">
        <v>768</v>
      </c>
      <c r="C92">
        <f t="shared" si="13"/>
        <v>0.72463740616635519</v>
      </c>
      <c r="D92">
        <f t="shared" si="14"/>
        <v>0.77954646198671862</v>
      </c>
      <c r="E92">
        <f t="shared" si="15"/>
        <v>0.73681711309173237</v>
      </c>
      <c r="F92" t="e">
        <f t="shared" si="16"/>
        <v>#N/A</v>
      </c>
      <c r="G92">
        <f t="shared" si="17"/>
        <v>0.68277560124765257</v>
      </c>
      <c r="I92" s="29">
        <f t="shared" si="18"/>
        <v>-90</v>
      </c>
      <c r="J92" s="29">
        <f t="shared" si="19"/>
        <v>-90</v>
      </c>
      <c r="K92">
        <f>BT92*'Value Calculations'!$D$3</f>
        <v>0.8154708572520758</v>
      </c>
      <c r="L92">
        <f>BU92*'Value Calculations'!$D$4</f>
        <v>3.9073524485357991</v>
      </c>
      <c r="M92">
        <f>BV92*'Value Calculations'!$D$5</f>
        <v>3.7147334707409017</v>
      </c>
      <c r="N92">
        <f>BW92*'Value Calculations'!$D$6</f>
        <v>-0.50025972767745142</v>
      </c>
      <c r="O92">
        <f>BX92*'Value Calculations'!$D$7</f>
        <v>2.1971219263648201</v>
      </c>
      <c r="P92">
        <f>BY92*'Value Calculations'!$D$8</f>
        <v>12.221547070611765</v>
      </c>
      <c r="Q92">
        <f>BZ92*'Value Calculations'!$D$9</f>
        <v>13.225013270439256</v>
      </c>
      <c r="R92">
        <f>CA92*'Value Calculations'!$D$10</f>
        <v>0</v>
      </c>
      <c r="S92">
        <f>CB92*'Value Calculations'!$D$11</f>
        <v>1.9814282960498748</v>
      </c>
      <c r="T92">
        <f>CC92*'Value Calculations'!$D$12</f>
        <v>0</v>
      </c>
      <c r="U92">
        <f>CD92*'Value Calculations'!$D$13</f>
        <v>5.9158367576642723</v>
      </c>
      <c r="W92">
        <f>CH92*'Value Calculations'!$D$3</f>
        <v>2.0386771431301893</v>
      </c>
      <c r="X92">
        <f>CI92*'Value Calculations'!$D$4</f>
        <v>4.2329651525804488</v>
      </c>
      <c r="Y92">
        <f>CJ92*'Value Calculations'!$D$5</f>
        <v>4.7760858909525883</v>
      </c>
      <c r="Z92">
        <f>CK92*'Value Calculations'!$D$6</f>
        <v>2.6263635703066202</v>
      </c>
      <c r="AA92">
        <f>CL92*'Value Calculations'!$D$7</f>
        <v>3.4275102051291193</v>
      </c>
      <c r="AB92">
        <f>CM92*'Value Calculations'!$D$8</f>
        <v>15.456662471656056</v>
      </c>
      <c r="AC92">
        <f>CN92*'Value Calculations'!$D$9</f>
        <v>18.892876100627511</v>
      </c>
      <c r="AD92">
        <f>CO92*'Value Calculations'!$D$10</f>
        <v>0.36531647407620471</v>
      </c>
      <c r="AE92">
        <f>CP92*'Value Calculations'!$D$11</f>
        <v>0</v>
      </c>
      <c r="AF92">
        <f>CQ92*'Value Calculations'!$D$12</f>
        <v>1.6277654791788281</v>
      </c>
      <c r="AG92">
        <f>CR92*'Value Calculations'!$D$13</f>
        <v>7.3604015473264788</v>
      </c>
      <c r="AI92">
        <f>CU92*'Value Calculations'!$D$3</f>
        <v>0</v>
      </c>
      <c r="AJ92">
        <f>CV92*'Value Calculations'!$D$4</f>
        <v>3.2561270404464993</v>
      </c>
      <c r="AK92">
        <f>CW92*'Value Calculations'!$D$5</f>
        <v>2.6533810505292155</v>
      </c>
      <c r="AL92">
        <f>CX92*'Value Calculations'!$D$6</f>
        <v>0.50025972767745142</v>
      </c>
      <c r="AM92">
        <f>CY92*'Value Calculations'!$D$7</f>
        <v>2.5486614345831913</v>
      </c>
      <c r="AN92">
        <f>CZ92*'Value Calculations'!$D$8</f>
        <v>5.4637504550970242</v>
      </c>
      <c r="AO92">
        <f>DA92*'Value Calculations'!$D$9</f>
        <v>5.2900053081757026</v>
      </c>
      <c r="AP92">
        <f>DB92*'Value Calculations'!$D$10</f>
        <v>1.0959494222286141</v>
      </c>
      <c r="AQ92">
        <f>DC92*'Value Calculations'!$D$11</f>
        <v>0.9907141480249374</v>
      </c>
      <c r="AR92">
        <f>DD92*'Value Calculations'!$D$12</f>
        <v>0</v>
      </c>
      <c r="AS92">
        <f>DE92*'Value Calculations'!$D$13</f>
        <v>3.9897503714479976</v>
      </c>
      <c r="AU92" t="e">
        <f>DH92*'Value Calculations'!$D$3</f>
        <v>#N/A</v>
      </c>
      <c r="AV92" t="e">
        <f>DI92*'Value Calculations'!$D$4</f>
        <v>#N/A</v>
      </c>
      <c r="AW92" t="e">
        <f>DJ92*'Value Calculations'!$D$5</f>
        <v>#N/A</v>
      </c>
      <c r="AX92" t="e">
        <f>DK92*'Value Calculations'!$D$6</f>
        <v>#N/A</v>
      </c>
      <c r="AY92" t="e">
        <f>DL92*'Value Calculations'!$D$7</f>
        <v>#N/A</v>
      </c>
      <c r="AZ92" t="e">
        <f>DM92*'Value Calculations'!$D$8</f>
        <v>#N/A</v>
      </c>
      <c r="BA92" t="e">
        <f>DN92*'Value Calculations'!$D$9</f>
        <v>#N/A</v>
      </c>
      <c r="BB92" t="e">
        <f>DO92*'Value Calculations'!$D$10</f>
        <v>#N/A</v>
      </c>
      <c r="BC92" t="e">
        <f>DP92*'Value Calculations'!$D$11</f>
        <v>#N/A</v>
      </c>
      <c r="BD92" t="e">
        <f>DQ92*'Value Calculations'!$D$12</f>
        <v>#N/A</v>
      </c>
      <c r="BE92" t="e">
        <f>DR92*'Value Calculations'!$D$13</f>
        <v>#N/A</v>
      </c>
      <c r="BG92">
        <f>DU92*'Value Calculations'!$D$3</f>
        <v>1.2232062858781136</v>
      </c>
      <c r="BH92">
        <f>DV92*'Value Calculations'!$D$4</f>
        <v>4.5585778566250994</v>
      </c>
      <c r="BI92">
        <f>DW92*'Value Calculations'!$D$5</f>
        <v>4.5107477858996665</v>
      </c>
      <c r="BJ92">
        <f>DX92*'Value Calculations'!$D$6</f>
        <v>1.3757142511129914</v>
      </c>
      <c r="BK92">
        <f>DY92*'Value Calculations'!$D$7</f>
        <v>4.2184740986204545</v>
      </c>
      <c r="BL92">
        <f>DZ92*'Value Calculations'!$D$8</f>
        <v>3.1632239476877508</v>
      </c>
      <c r="BM92">
        <f>EA92*'Value Calculations'!$D$9</f>
        <v>7.5571504402510037</v>
      </c>
      <c r="BN92">
        <f>EB92*'Value Calculations'!$D$10</f>
        <v>0.36531647407620471</v>
      </c>
      <c r="BO92">
        <f>EC92*'Value Calculations'!$D$11</f>
        <v>0.9907141480249374</v>
      </c>
      <c r="BP92">
        <f>ED92*'Value Calculations'!$D$12</f>
        <v>0</v>
      </c>
      <c r="BQ92">
        <f>EE92*'Value Calculations'!$D$13</f>
        <v>4.1273279704634458</v>
      </c>
      <c r="BS92">
        <f>VLOOKUP($B92,'Raw Stats'!$CM$3:$DC$528,3,FALSE)</f>
        <v>60</v>
      </c>
      <c r="BT92">
        <f>VLOOKUP($B92,'Raw Stats'!$CM$3:$DC$528,4,FALSE)</f>
        <v>2</v>
      </c>
      <c r="BU92">
        <f>VLOOKUP($B92,'Raw Stats'!$CM$3:$DC$528,5,FALSE)</f>
        <v>12</v>
      </c>
      <c r="BV92">
        <f>VLOOKUP($B92,'Raw Stats'!$CM$3:$DC$528,6,FALSE)</f>
        <v>14</v>
      </c>
      <c r="BW92">
        <f>VLOOKUP($B92,'Raw Stats'!$CM$3:$DC$528,7,FALSE)</f>
        <v>-4</v>
      </c>
      <c r="BX92">
        <f>VLOOKUP($B92,'Raw Stats'!$CM$3:$DC$528,8,FALSE)</f>
        <v>25</v>
      </c>
      <c r="BY92">
        <f>VLOOKUP($B92,'Raw Stats'!$CM$3:$DC$528,9,FALSE)</f>
        <v>170</v>
      </c>
      <c r="BZ92">
        <f>VLOOKUP($B92,'Raw Stats'!$CM$3:$DC$528,10,FALSE)</f>
        <v>105</v>
      </c>
      <c r="CA92">
        <f>VLOOKUP($B92,'Raw Stats'!$CM$3:$DC$528,11,FALSE)+VLOOKUP($B92,'Raw Stats'!$CM$3:$DC$528,12,FALSE)</f>
        <v>0</v>
      </c>
      <c r="CB92">
        <f>VLOOKUP($B92,'Raw Stats'!$CM$3:$DC$528,13,FALSE)+VLOOKUP($B92,'Raw Stats'!$CM$3:$DC$528,14,FALSE)</f>
        <v>2</v>
      </c>
      <c r="CC92">
        <f>VLOOKUP($B92,'Raw Stats'!$CM$3:$DC$528,15,FALSE)</f>
        <v>0</v>
      </c>
      <c r="CD92">
        <f>VLOOKUP($B92,'Raw Stats'!$CM$3:$DC$528,16,FALSE)</f>
        <v>86</v>
      </c>
      <c r="CF92" s="29">
        <f t="shared" si="20"/>
        <v>-0.9</v>
      </c>
      <c r="CG92">
        <f>VLOOKUP($B92,'Raw Stats'!$BU$3:$CJ$528,3,FALSE)</f>
        <v>78</v>
      </c>
      <c r="CH92">
        <f>VLOOKUP($B92,'Raw Stats'!$BU$3:$CJ$528,4,FALSE)</f>
        <v>5</v>
      </c>
      <c r="CI92">
        <f>VLOOKUP($B92,'Raw Stats'!$BU$3:$CJ$5288,5,FALSE)</f>
        <v>13</v>
      </c>
      <c r="CJ92">
        <f>VLOOKUP($B92,'Raw Stats'!$BU$3:$CJ$528,6,FALSE)</f>
        <v>18</v>
      </c>
      <c r="CK92">
        <f>VLOOKUP($B92,'Raw Stats'!$BU$3:$CJ$528,7,FALSE)</f>
        <v>21</v>
      </c>
      <c r="CL92">
        <f>VLOOKUP($B92,'Raw Stats'!$BU$3:$CJ$528,8,FALSE)</f>
        <v>39</v>
      </c>
      <c r="CM92">
        <f>VLOOKUP($B92,'Raw Stats'!$BU$3:$CJ$528,9,FALSE)</f>
        <v>215</v>
      </c>
      <c r="CN92">
        <f>VLOOKUP($B92,'Raw Stats'!$BU$3:$CJ$528,10,FALSE)</f>
        <v>150</v>
      </c>
      <c r="CO92">
        <f>VLOOKUP($B92,'Raw Stats'!$BU$3:$CJ$528,11,FALSE)+VLOOKUP($B92,'Raw Stats'!$BU$3:$CJ$528,12,FALSE)</f>
        <v>1</v>
      </c>
      <c r="CP92">
        <f>VLOOKUP($B92,'Raw Stats'!$BU$3:$CJ$528,13,FALSE)+VLOOKUP($B92,'Raw Stats'!$BU$3:$CJ$528,14,FALSE)</f>
        <v>0</v>
      </c>
      <c r="CQ92">
        <f>VLOOKUP($B92,'Raw Stats'!$BU$3:$CJ$528,15,FALSE)</f>
        <v>2</v>
      </c>
      <c r="CR92">
        <f>VLOOKUP($B92,'Raw Stats'!$BU$3:$CJ$528,16,FALSE)</f>
        <v>107</v>
      </c>
      <c r="CT92">
        <f>VLOOKUP($B92,'Raw Stats'!$BC$3:$BR$528,3,FALSE)</f>
        <v>35</v>
      </c>
      <c r="CU92">
        <f>VLOOKUP($B92,'Raw Stats'!$BC$3:$BR$528,4,FALSE)</f>
        <v>0</v>
      </c>
      <c r="CV92">
        <f>VLOOKUP($B92,'Raw Stats'!$BC$3:$BR$5288,5,FALSE)</f>
        <v>10</v>
      </c>
      <c r="CW92">
        <f>VLOOKUP($B92,'Raw Stats'!$BC$3:$BR$52888,6,FALSE)</f>
        <v>10</v>
      </c>
      <c r="CX92">
        <f>VLOOKUP($B92,'Raw Stats'!$BC$3:$BR$5288,7,FALSE)</f>
        <v>4</v>
      </c>
      <c r="CY92">
        <f>VLOOKUP($B92,'Raw Stats'!$BC$3:$BR$5288,8,FALSE)</f>
        <v>29</v>
      </c>
      <c r="CZ92">
        <f>VLOOKUP($B92,'Raw Stats'!$BC$3:$BR$5288,9,FALSE)</f>
        <v>76</v>
      </c>
      <c r="DA92">
        <f>VLOOKUP($B92,'Raw Stats'!$BC$3:$BR$5288,10,FALSE)</f>
        <v>42</v>
      </c>
      <c r="DB92">
        <f>VLOOKUP($B92,'Raw Stats'!$BC$3:$BR$5288,11,FALSE)+VLOOKUP($B92,'Raw Stats'!$BC$3:$BR$5288,12,FALSE)</f>
        <v>3</v>
      </c>
      <c r="DC92">
        <f>VLOOKUP($B92,'Raw Stats'!$BC$3:$BR$5288,13,FALSE)+VLOOKUP($B92,'Raw Stats'!$BC$3:$BR$5288,14,FALSE)</f>
        <v>1</v>
      </c>
      <c r="DD92">
        <f>VLOOKUP($B92,'Raw Stats'!$BC$3:$BR$5288,15,FALSE)</f>
        <v>0</v>
      </c>
      <c r="DE92">
        <f>VLOOKUP($B92,'Raw Stats'!$BC$3:$BR$5288,16,FALSE)</f>
        <v>58</v>
      </c>
      <c r="DG92" t="e">
        <f>VLOOKUP($B92,'Raw Stats'!$AK$3:$AZ$528,3,FALSE)</f>
        <v>#N/A</v>
      </c>
      <c r="DH92" t="e">
        <f>VLOOKUP($B92,'Raw Stats'!$AK$3:$AZ$528,4,FALSE)</f>
        <v>#N/A</v>
      </c>
      <c r="DI92" t="e">
        <f>VLOOKUP($B92,'Raw Stats'!$AK$3:$AZ$528,5,FALSE)</f>
        <v>#N/A</v>
      </c>
      <c r="DJ92" t="e">
        <f>VLOOKUP($B92,'Raw Stats'!$AK$3:$AZ$528,6,FALSE)</f>
        <v>#N/A</v>
      </c>
      <c r="DK92" t="e">
        <f>VLOOKUP($B92,'Raw Stats'!$AK$3:$AZ$528,7,FALSE)</f>
        <v>#N/A</v>
      </c>
      <c r="DL92" t="e">
        <f>VLOOKUP($B92,'Raw Stats'!$AK$3:$AZ$528,8,FALSE)</f>
        <v>#N/A</v>
      </c>
      <c r="DM92" t="e">
        <f>VLOOKUP($B92,'Raw Stats'!$AK$3:$AZ$528,9,FALSE)</f>
        <v>#N/A</v>
      </c>
      <c r="DN92" t="e">
        <f>VLOOKUP($B92,'Raw Stats'!$AK$3:$AZ$528,10,FALSE)</f>
        <v>#N/A</v>
      </c>
      <c r="DO92" t="e">
        <f>VLOOKUP($B92,'Raw Stats'!$AK$3:$AZ$528,11,FALSE)+VLOOKUP($B92,'Raw Stats'!$AK$3:$AZ$528,12,FALSE)</f>
        <v>#N/A</v>
      </c>
      <c r="DP92" t="e">
        <f>VLOOKUP($B92,'Raw Stats'!$AK$3:$AZ$528,13,FALSE)+VLOOKUP($B92,'Raw Stats'!$AK$3:$AZ$528,14,FALSE)</f>
        <v>#N/A</v>
      </c>
      <c r="DQ92" t="e">
        <f>VLOOKUP($B92,'Raw Stats'!$AK$3:$AZ$528,15,FALSE)</f>
        <v>#N/A</v>
      </c>
      <c r="DR92" t="e">
        <f>VLOOKUP($B92,'Raw Stats'!$AK$3:$AZ$528,16,FALSE)</f>
        <v>#N/A</v>
      </c>
      <c r="DT92">
        <f>VLOOKUP($B92,'Raw Stats'!$S$3:$AH$528,3,FALSE)</f>
        <v>47</v>
      </c>
      <c r="DU92">
        <f>VLOOKUP($B92,'Raw Stats'!$S$3:$AH$528,4,FALSE)</f>
        <v>3</v>
      </c>
      <c r="DV92">
        <f>VLOOKUP($B92,'Raw Stats'!$S$3:$AH$528,5,FALSE)</f>
        <v>14</v>
      </c>
      <c r="DW92">
        <f>VLOOKUP($B92,'Raw Stats'!$S$3:$AH$528,6,FALSE)</f>
        <v>17</v>
      </c>
      <c r="DX92">
        <f>VLOOKUP($B92,'Raw Stats'!$S$3:$AH$528,7,FALSE)</f>
        <v>11</v>
      </c>
      <c r="DY92">
        <f>VLOOKUP($B92,'Raw Stats'!$S$3:$AH$528,8,FALSE)</f>
        <v>48</v>
      </c>
      <c r="DZ92">
        <f>VLOOKUP($B92,'Raw Stats'!$S$3:$AH$528,9,FALSE)</f>
        <v>44</v>
      </c>
      <c r="EA92">
        <f>VLOOKUP($B92,'Raw Stats'!$S$3:$AH$528,10,FALSE)</f>
        <v>60</v>
      </c>
      <c r="EB92">
        <f>VLOOKUP($B92,'Raw Stats'!$S$3:$AH$528,11,FALSE)+VLOOKUP($B92,'Raw Stats'!$S$3:$AH$528,12,FALSE)</f>
        <v>1</v>
      </c>
      <c r="EC92">
        <f>VLOOKUP($B92,'Raw Stats'!$S$3:$AH$528,13,FALSE)+VLOOKUP($B92,'Raw Stats'!$S$3:$AH$528,14,FALSE)</f>
        <v>1</v>
      </c>
      <c r="ED92">
        <f>VLOOKUP($B92,'Raw Stats'!$S$3:$AH$528,15,FALSE)</f>
        <v>0</v>
      </c>
      <c r="EE92">
        <f>VLOOKUP($B92,'Raw Stats'!$S$3:$AH$528,16,FALSE)</f>
        <v>60</v>
      </c>
    </row>
    <row r="93" spans="1:135" x14ac:dyDescent="0.2">
      <c r="A93">
        <v>1</v>
      </c>
      <c r="B93" t="s">
        <v>769</v>
      </c>
      <c r="C93">
        <f t="shared" si="13"/>
        <v>0.57204736087528651</v>
      </c>
      <c r="D93">
        <f t="shared" si="14"/>
        <v>0.7588886516930875</v>
      </c>
      <c r="E93">
        <f t="shared" si="15"/>
        <v>0.92579874994067113</v>
      </c>
      <c r="F93">
        <f t="shared" si="16"/>
        <v>0.60463843981710474</v>
      </c>
      <c r="G93">
        <f t="shared" si="17"/>
        <v>0.63708721606489971</v>
      </c>
      <c r="I93" s="29">
        <f t="shared" si="18"/>
        <v>-90</v>
      </c>
      <c r="J93" s="29">
        <f t="shared" si="19"/>
        <v>-90</v>
      </c>
      <c r="K93">
        <f>BT93*'Value Calculations'!$D$3</f>
        <v>1.2232062858781136</v>
      </c>
      <c r="L93">
        <f>BU93*'Value Calculations'!$D$4</f>
        <v>5.5354159687590485</v>
      </c>
      <c r="M93">
        <f>BV93*'Value Calculations'!$D$5</f>
        <v>5.3067621010584309</v>
      </c>
      <c r="N93">
        <f>BW93*'Value Calculations'!$D$6</f>
        <v>2.1261038426291687</v>
      </c>
      <c r="O93">
        <f>BX93*'Value Calculations'!$D$7</f>
        <v>1.7576975410918561</v>
      </c>
      <c r="P93">
        <f>BY93*'Value Calculations'!$D$8</f>
        <v>4.3134872013923875</v>
      </c>
      <c r="Q93">
        <f>BZ93*'Value Calculations'!$D$9</f>
        <v>17.507398519914826</v>
      </c>
      <c r="R93">
        <f>CA93*'Value Calculations'!$D$10</f>
        <v>0.36531647407620471</v>
      </c>
      <c r="S93">
        <f>CB93*'Value Calculations'!$D$11</f>
        <v>0</v>
      </c>
      <c r="T93">
        <f>CC93*'Value Calculations'!$D$12</f>
        <v>0</v>
      </c>
      <c r="U93">
        <f>CD93*'Value Calculations'!$D$13</f>
        <v>4.1961167699711694</v>
      </c>
      <c r="W93">
        <f>CH93*'Value Calculations'!$D$3</f>
        <v>1.2232062858781136</v>
      </c>
      <c r="X93">
        <f>CI93*'Value Calculations'!$D$4</f>
        <v>3.9073524485357991</v>
      </c>
      <c r="Y93">
        <f>CJ93*'Value Calculations'!$D$5</f>
        <v>3.980071575793823</v>
      </c>
      <c r="Z93">
        <f>CK93*'Value Calculations'!$D$6</f>
        <v>-0.50025972767745142</v>
      </c>
      <c r="AA93">
        <f>CL93*'Value Calculations'!$D$7</f>
        <v>0.87884877054592803</v>
      </c>
      <c r="AB93">
        <f>CM93*'Value Calculations'!$D$8</f>
        <v>2.1567436006961938</v>
      </c>
      <c r="AC93">
        <f>CN93*'Value Calculations'!$D$9</f>
        <v>9.3204855429762379</v>
      </c>
      <c r="AD93">
        <f>CO93*'Value Calculations'!$D$10</f>
        <v>3.2878482666858426</v>
      </c>
      <c r="AE93">
        <f>CP93*'Value Calculations'!$D$11</f>
        <v>0</v>
      </c>
      <c r="AF93">
        <f>CQ93*'Value Calculations'!$D$12</f>
        <v>1.6277654791788281</v>
      </c>
      <c r="AG93">
        <f>CR93*'Value Calculations'!$D$13</f>
        <v>3.7145951734171012</v>
      </c>
      <c r="AI93">
        <f>CU93*'Value Calculations'!$D$3</f>
        <v>2.4464125717562273</v>
      </c>
      <c r="AJ93">
        <f>CV93*'Value Calculations'!$D$4</f>
        <v>5.5354159687590485</v>
      </c>
      <c r="AK93">
        <f>CW93*'Value Calculations'!$D$5</f>
        <v>6.1027764162171954</v>
      </c>
      <c r="AL93">
        <f>CX93*'Value Calculations'!$D$6</f>
        <v>1.75090904687108</v>
      </c>
      <c r="AM93">
        <f>CY93*'Value Calculations'!$D$7</f>
        <v>1.4061580328734848</v>
      </c>
      <c r="AN93">
        <f>CZ93*'Value Calculations'!$D$8</f>
        <v>1.2221547070611765</v>
      </c>
      <c r="AO93">
        <f>DA93*'Value Calculations'!$D$9</f>
        <v>6.2976253668758364</v>
      </c>
      <c r="AP93">
        <f>DB93*'Value Calculations'!$D$10</f>
        <v>3.2878482666858426</v>
      </c>
      <c r="AQ93">
        <f>DC93*'Value Calculations'!$D$11</f>
        <v>0</v>
      </c>
      <c r="AR93">
        <f>DD93*'Value Calculations'!$D$12</f>
        <v>0.81388273958941404</v>
      </c>
      <c r="AS93">
        <f>DE93*'Value Calculations'!$D$13</f>
        <v>2.6139743812935157</v>
      </c>
      <c r="AU93">
        <f>DH93*'Value Calculations'!$D$3</f>
        <v>0.8154708572520758</v>
      </c>
      <c r="AV93">
        <f>DI93*'Value Calculations'!$D$4</f>
        <v>8.1403176011162479</v>
      </c>
      <c r="AW93">
        <f>DJ93*'Value Calculations'!$D$5</f>
        <v>7.1641288364288815</v>
      </c>
      <c r="AX93">
        <f>DK93*'Value Calculations'!$D$6</f>
        <v>1.1255843872742657</v>
      </c>
      <c r="AY93">
        <f>DL93*'Value Calculations'!$D$7</f>
        <v>1.5819277869826704</v>
      </c>
      <c r="AZ93">
        <f>DM93*'Value Calculations'!$D$8</f>
        <v>1.725394880556955</v>
      </c>
      <c r="BA93">
        <f>DN93*'Value Calculations'!$D$9</f>
        <v>14.736443358489456</v>
      </c>
      <c r="BB93">
        <f>DO93*'Value Calculations'!$D$10</f>
        <v>1.4612658963048188</v>
      </c>
      <c r="BC93">
        <f>DP93*'Value Calculations'!$D$11</f>
        <v>0.9907141480249374</v>
      </c>
      <c r="BD93">
        <f>DQ93*'Value Calculations'!$D$12</f>
        <v>0</v>
      </c>
      <c r="BE93">
        <f>DR93*'Value Calculations'!$D$13</f>
        <v>6.3973583542183405</v>
      </c>
      <c r="BG93">
        <f>DU93*'Value Calculations'!$D$3</f>
        <v>1.2232062858781136</v>
      </c>
      <c r="BH93">
        <f>DV93*'Value Calculations'!$D$4</f>
        <v>6.8378667849376482</v>
      </c>
      <c r="BI93">
        <f>DW93*'Value Calculations'!$D$5</f>
        <v>6.3681145212701171</v>
      </c>
      <c r="BJ93">
        <f>DX93*'Value Calculations'!$D$6</f>
        <v>1.1255843872742657</v>
      </c>
      <c r="BK93">
        <f>DY93*'Value Calculations'!$D$7</f>
        <v>1.4061580328734848</v>
      </c>
      <c r="BL93">
        <f>DZ93*'Value Calculations'!$D$8</f>
        <v>3.2351154010442906</v>
      </c>
      <c r="BM93">
        <f>EA93*'Value Calculations'!$D$9</f>
        <v>16.247873446539657</v>
      </c>
      <c r="BN93">
        <f>EB93*'Value Calculations'!$D$10</f>
        <v>3.6531647407620471</v>
      </c>
      <c r="BO93">
        <f>EC93*'Value Calculations'!$D$11</f>
        <v>0.9907141480249374</v>
      </c>
      <c r="BP93">
        <f>ED93*'Value Calculations'!$D$12</f>
        <v>0.81388273958941404</v>
      </c>
      <c r="BQ93">
        <f>EE93*'Value Calculations'!$D$13</f>
        <v>7.154035148803306</v>
      </c>
      <c r="BS93">
        <f>VLOOKUP($B93,'Raw Stats'!$CM$3:$DC$528,3,FALSE)</f>
        <v>74</v>
      </c>
      <c r="BT93">
        <f>VLOOKUP($B93,'Raw Stats'!$CM$3:$DC$528,4,FALSE)</f>
        <v>3</v>
      </c>
      <c r="BU93">
        <f>VLOOKUP($B93,'Raw Stats'!$CM$3:$DC$528,5,FALSE)</f>
        <v>17</v>
      </c>
      <c r="BV93">
        <f>VLOOKUP($B93,'Raw Stats'!$CM$3:$DC$528,6,FALSE)</f>
        <v>20</v>
      </c>
      <c r="BW93">
        <f>VLOOKUP($B93,'Raw Stats'!$CM$3:$DC$528,7,FALSE)</f>
        <v>17</v>
      </c>
      <c r="BX93">
        <f>VLOOKUP($B93,'Raw Stats'!$CM$3:$DC$528,8,FALSE)</f>
        <v>20</v>
      </c>
      <c r="BY93">
        <f>VLOOKUP($B93,'Raw Stats'!$CM$3:$DC$528,9,FALSE)</f>
        <v>60</v>
      </c>
      <c r="BZ93">
        <f>VLOOKUP($B93,'Raw Stats'!$CM$3:$DC$528,10,FALSE)</f>
        <v>139</v>
      </c>
      <c r="CA93">
        <f>VLOOKUP($B93,'Raw Stats'!$CM$3:$DC$528,11,FALSE)+VLOOKUP($B93,'Raw Stats'!$CM$3:$DC$528,12,FALSE)</f>
        <v>1</v>
      </c>
      <c r="CB93">
        <f>VLOOKUP($B93,'Raw Stats'!$CM$3:$DC$528,13,FALSE)+VLOOKUP($B93,'Raw Stats'!$CM$3:$DC$528,14,FALSE)</f>
        <v>0</v>
      </c>
      <c r="CC93">
        <f>VLOOKUP($B93,'Raw Stats'!$CM$3:$DC$528,15,FALSE)</f>
        <v>0</v>
      </c>
      <c r="CD93">
        <f>VLOOKUP($B93,'Raw Stats'!$CM$3:$DC$528,16,FALSE)</f>
        <v>61</v>
      </c>
      <c r="CF93" s="29">
        <f t="shared" si="20"/>
        <v>-0.9</v>
      </c>
      <c r="CG93">
        <f>VLOOKUP($B93,'Raw Stats'!$BU$3:$CJ$528,3,FALSE)</f>
        <v>39</v>
      </c>
      <c r="CH93">
        <f>VLOOKUP($B93,'Raw Stats'!$BU$3:$CJ$528,4,FALSE)</f>
        <v>3</v>
      </c>
      <c r="CI93">
        <f>VLOOKUP($B93,'Raw Stats'!$BU$3:$CJ$5288,5,FALSE)</f>
        <v>12</v>
      </c>
      <c r="CJ93">
        <f>VLOOKUP($B93,'Raw Stats'!$BU$3:$CJ$528,6,FALSE)</f>
        <v>15</v>
      </c>
      <c r="CK93">
        <f>VLOOKUP($B93,'Raw Stats'!$BU$3:$CJ$528,7,FALSE)</f>
        <v>-4</v>
      </c>
      <c r="CL93">
        <f>VLOOKUP($B93,'Raw Stats'!$BU$3:$CJ$528,8,FALSE)</f>
        <v>10</v>
      </c>
      <c r="CM93">
        <f>VLOOKUP($B93,'Raw Stats'!$BU$3:$CJ$528,9,FALSE)</f>
        <v>30</v>
      </c>
      <c r="CN93">
        <f>VLOOKUP($B93,'Raw Stats'!$BU$3:$CJ$528,10,FALSE)</f>
        <v>74</v>
      </c>
      <c r="CO93">
        <f>VLOOKUP($B93,'Raw Stats'!$BU$3:$CJ$528,11,FALSE)+VLOOKUP($B93,'Raw Stats'!$BU$3:$CJ$528,12,FALSE)</f>
        <v>9</v>
      </c>
      <c r="CP93">
        <f>VLOOKUP($B93,'Raw Stats'!$BU$3:$CJ$528,13,FALSE)+VLOOKUP($B93,'Raw Stats'!$BU$3:$CJ$528,14,FALSE)</f>
        <v>0</v>
      </c>
      <c r="CQ93">
        <f>VLOOKUP($B93,'Raw Stats'!$BU$3:$CJ$528,15,FALSE)</f>
        <v>2</v>
      </c>
      <c r="CR93">
        <f>VLOOKUP($B93,'Raw Stats'!$BU$3:$CJ$528,16,FALSE)</f>
        <v>54</v>
      </c>
      <c r="CT93">
        <f>VLOOKUP($B93,'Raw Stats'!$BC$3:$BR$528,3,FALSE)</f>
        <v>34</v>
      </c>
      <c r="CU93">
        <f>VLOOKUP($B93,'Raw Stats'!$BC$3:$BR$528,4,FALSE)</f>
        <v>6</v>
      </c>
      <c r="CV93">
        <f>VLOOKUP($B93,'Raw Stats'!$BC$3:$BR$5288,5,FALSE)</f>
        <v>17</v>
      </c>
      <c r="CW93">
        <f>VLOOKUP($B93,'Raw Stats'!$BC$3:$BR$52888,6,FALSE)</f>
        <v>23</v>
      </c>
      <c r="CX93">
        <f>VLOOKUP($B93,'Raw Stats'!$BC$3:$BR$5288,7,FALSE)</f>
        <v>14</v>
      </c>
      <c r="CY93">
        <f>VLOOKUP($B93,'Raw Stats'!$BC$3:$BR$5288,8,FALSE)</f>
        <v>16</v>
      </c>
      <c r="CZ93">
        <f>VLOOKUP($B93,'Raw Stats'!$BC$3:$BR$5288,9,FALSE)</f>
        <v>17</v>
      </c>
      <c r="DA93">
        <f>VLOOKUP($B93,'Raw Stats'!$BC$3:$BR$5288,10,FALSE)</f>
        <v>50</v>
      </c>
      <c r="DB93">
        <f>VLOOKUP($B93,'Raw Stats'!$BC$3:$BR$5288,11,FALSE)+VLOOKUP($B93,'Raw Stats'!$BC$3:$BR$5288,12,FALSE)</f>
        <v>9</v>
      </c>
      <c r="DC93">
        <f>VLOOKUP($B93,'Raw Stats'!$BC$3:$BR$5288,13,FALSE)+VLOOKUP($B93,'Raw Stats'!$BC$3:$BR$5288,14,FALSE)</f>
        <v>0</v>
      </c>
      <c r="DD93">
        <f>VLOOKUP($B93,'Raw Stats'!$BC$3:$BR$5288,15,FALSE)</f>
        <v>1</v>
      </c>
      <c r="DE93">
        <f>VLOOKUP($B93,'Raw Stats'!$BC$3:$BR$5288,16,FALSE)</f>
        <v>38</v>
      </c>
      <c r="DG93">
        <f>VLOOKUP($B93,'Raw Stats'!$AK$3:$AZ$528,3,FALSE)</f>
        <v>73</v>
      </c>
      <c r="DH93">
        <f>VLOOKUP($B93,'Raw Stats'!$AK$3:$AZ$528,4,FALSE)</f>
        <v>2</v>
      </c>
      <c r="DI93">
        <f>VLOOKUP($B93,'Raw Stats'!$AK$3:$AZ$528,5,FALSE)</f>
        <v>25</v>
      </c>
      <c r="DJ93">
        <f>VLOOKUP($B93,'Raw Stats'!$AK$3:$AZ$528,6,FALSE)</f>
        <v>27</v>
      </c>
      <c r="DK93">
        <f>VLOOKUP($B93,'Raw Stats'!$AK$3:$AZ$528,7,FALSE)</f>
        <v>9</v>
      </c>
      <c r="DL93">
        <f>VLOOKUP($B93,'Raw Stats'!$AK$3:$AZ$528,8,FALSE)</f>
        <v>18</v>
      </c>
      <c r="DM93">
        <f>VLOOKUP($B93,'Raw Stats'!$AK$3:$AZ$528,9,FALSE)</f>
        <v>24</v>
      </c>
      <c r="DN93">
        <f>VLOOKUP($B93,'Raw Stats'!$AK$3:$AZ$528,10,FALSE)</f>
        <v>117</v>
      </c>
      <c r="DO93">
        <f>VLOOKUP($B93,'Raw Stats'!$AK$3:$AZ$528,11,FALSE)+VLOOKUP($B93,'Raw Stats'!$AK$3:$AZ$528,12,FALSE)</f>
        <v>4</v>
      </c>
      <c r="DP93">
        <f>VLOOKUP($B93,'Raw Stats'!$AK$3:$AZ$528,13,FALSE)+VLOOKUP($B93,'Raw Stats'!$AK$3:$AZ$528,14,FALSE)</f>
        <v>1</v>
      </c>
      <c r="DQ93">
        <f>VLOOKUP($B93,'Raw Stats'!$AK$3:$AZ$528,15,FALSE)</f>
        <v>0</v>
      </c>
      <c r="DR93">
        <f>VLOOKUP($B93,'Raw Stats'!$AK$3:$AZ$528,16,FALSE)</f>
        <v>93</v>
      </c>
      <c r="DT93">
        <f>VLOOKUP($B93,'Raw Stats'!$S$3:$AH$528,3,FALSE)</f>
        <v>77</v>
      </c>
      <c r="DU93">
        <f>VLOOKUP($B93,'Raw Stats'!$S$3:$AH$528,4,FALSE)</f>
        <v>3</v>
      </c>
      <c r="DV93">
        <f>VLOOKUP($B93,'Raw Stats'!$S$3:$AH$528,5,FALSE)</f>
        <v>21</v>
      </c>
      <c r="DW93">
        <f>VLOOKUP($B93,'Raw Stats'!$S$3:$AH$528,6,FALSE)</f>
        <v>24</v>
      </c>
      <c r="DX93">
        <f>VLOOKUP($B93,'Raw Stats'!$S$3:$AH$528,7,FALSE)</f>
        <v>9</v>
      </c>
      <c r="DY93">
        <f>VLOOKUP($B93,'Raw Stats'!$S$3:$AH$528,8,FALSE)</f>
        <v>16</v>
      </c>
      <c r="DZ93">
        <f>VLOOKUP($B93,'Raw Stats'!$S$3:$AH$528,9,FALSE)</f>
        <v>45</v>
      </c>
      <c r="EA93">
        <f>VLOOKUP($B93,'Raw Stats'!$S$3:$AH$528,10,FALSE)</f>
        <v>129</v>
      </c>
      <c r="EB93">
        <f>VLOOKUP($B93,'Raw Stats'!$S$3:$AH$528,11,FALSE)+VLOOKUP($B93,'Raw Stats'!$S$3:$AH$528,12,FALSE)</f>
        <v>10</v>
      </c>
      <c r="EC93">
        <f>VLOOKUP($B93,'Raw Stats'!$S$3:$AH$528,13,FALSE)+VLOOKUP($B93,'Raw Stats'!$S$3:$AH$528,14,FALSE)</f>
        <v>1</v>
      </c>
      <c r="ED93">
        <f>VLOOKUP($B93,'Raw Stats'!$S$3:$AH$528,15,FALSE)</f>
        <v>1</v>
      </c>
      <c r="EE93">
        <f>VLOOKUP($B93,'Raw Stats'!$S$3:$AH$528,16,FALSE)</f>
        <v>104</v>
      </c>
    </row>
    <row r="94" spans="1:135" x14ac:dyDescent="0.2">
      <c r="A94">
        <v>1</v>
      </c>
      <c r="B94" t="s">
        <v>770</v>
      </c>
      <c r="C94">
        <f t="shared" si="13"/>
        <v>0.79752199409364288</v>
      </c>
      <c r="D94">
        <f t="shared" si="14"/>
        <v>0.76979311361131142</v>
      </c>
      <c r="E94">
        <f t="shared" si="15"/>
        <v>0.86765326054145697</v>
      </c>
      <c r="F94">
        <f t="shared" si="16"/>
        <v>0.90324289227266741</v>
      </c>
      <c r="G94">
        <f t="shared" si="17"/>
        <v>0.99297600488759152</v>
      </c>
      <c r="I94" s="29">
        <f t="shared" si="18"/>
        <v>-90</v>
      </c>
      <c r="J94" s="29">
        <f t="shared" si="19"/>
        <v>-90</v>
      </c>
      <c r="K94">
        <f>BT94*'Value Calculations'!$D$3</f>
        <v>1.6309417145041516</v>
      </c>
      <c r="L94">
        <f>BU94*'Value Calculations'!$D$4</f>
        <v>5.2098032647143988</v>
      </c>
      <c r="M94">
        <f>BV94*'Value Calculations'!$D$5</f>
        <v>5.3067621010584309</v>
      </c>
      <c r="N94">
        <f>BW94*'Value Calculations'!$D$6</f>
        <v>1.5007791830323542</v>
      </c>
      <c r="O94">
        <f>BX94*'Value Calculations'!$D$7</f>
        <v>1.9334672952010417</v>
      </c>
      <c r="P94">
        <f>BY94*'Value Calculations'!$D$8</f>
        <v>16.103685551864913</v>
      </c>
      <c r="Q94">
        <f>BZ94*'Value Calculations'!$D$9</f>
        <v>23.175261350103078</v>
      </c>
      <c r="R94">
        <f>CA94*'Value Calculations'!$D$10</f>
        <v>1.0959494222286141</v>
      </c>
      <c r="S94">
        <f>CB94*'Value Calculations'!$D$11</f>
        <v>0.9907141480249374</v>
      </c>
      <c r="T94">
        <f>CC94*'Value Calculations'!$D$12</f>
        <v>0.81388273958941404</v>
      </c>
      <c r="U94">
        <f>CD94*'Value Calculations'!$D$13</f>
        <v>7.6355567453573752</v>
      </c>
      <c r="W94">
        <f>CH94*'Value Calculations'!$D$3</f>
        <v>2.0386771431301893</v>
      </c>
      <c r="X94">
        <f>CI94*'Value Calculations'!$D$4</f>
        <v>6.1866413768483488</v>
      </c>
      <c r="Y94">
        <f>CJ94*'Value Calculations'!$D$5</f>
        <v>6.3681145212701171</v>
      </c>
      <c r="Z94">
        <f>CK94*'Value Calculations'!$D$6</f>
        <v>0.75038959151617712</v>
      </c>
      <c r="AA94">
        <f>CL94*'Value Calculations'!$D$7</f>
        <v>1.4061580328734848</v>
      </c>
      <c r="AB94">
        <f>CM94*'Value Calculations'!$D$8</f>
        <v>13.731267591099101</v>
      </c>
      <c r="AC94">
        <f>CN94*'Value Calculations'!$D$9</f>
        <v>21.915736276727912</v>
      </c>
      <c r="AD94">
        <f>CO94*'Value Calculations'!$D$10</f>
        <v>1.0959494222286141</v>
      </c>
      <c r="AE94">
        <f>CP94*'Value Calculations'!$D$11</f>
        <v>1.9814282960498748</v>
      </c>
      <c r="AF94">
        <f>CQ94*'Value Calculations'!$D$12</f>
        <v>0</v>
      </c>
      <c r="AG94">
        <f>CR94*'Value Calculations'!$D$13</f>
        <v>6.8788799507724097</v>
      </c>
      <c r="AI94">
        <f>CU94*'Value Calculations'!$D$3</f>
        <v>0.8154708572520758</v>
      </c>
      <c r="AJ94">
        <f>CV94*'Value Calculations'!$D$4</f>
        <v>3.9073524485357991</v>
      </c>
      <c r="AK94">
        <f>CW94*'Value Calculations'!$D$5</f>
        <v>3.7147334707409017</v>
      </c>
      <c r="AL94">
        <f>CX94*'Value Calculations'!$D$6</f>
        <v>-0.12506493191936285</v>
      </c>
      <c r="AM94">
        <f>CY94*'Value Calculations'!$D$7</f>
        <v>1.4061580328734848</v>
      </c>
      <c r="AN94">
        <f>CZ94*'Value Calculations'!$D$8</f>
        <v>7.3329282423670588</v>
      </c>
      <c r="AO94">
        <f>DA94*'Value Calculations'!$D$9</f>
        <v>15.74406341718959</v>
      </c>
      <c r="AP94">
        <f>DB94*'Value Calculations'!$D$10</f>
        <v>0.73063294815240942</v>
      </c>
      <c r="AQ94">
        <f>DC94*'Value Calculations'!$D$11</f>
        <v>0</v>
      </c>
      <c r="AR94">
        <f>DD94*'Value Calculations'!$D$12</f>
        <v>0.81388273958941404</v>
      </c>
      <c r="AS94">
        <f>DE94*'Value Calculations'!$D$13</f>
        <v>5.5718927601256514</v>
      </c>
      <c r="AU94">
        <f>DH94*'Value Calculations'!$D$3</f>
        <v>2.0386771431301893</v>
      </c>
      <c r="AV94">
        <f>DI94*'Value Calculations'!$D$4</f>
        <v>7.8147048970715982</v>
      </c>
      <c r="AW94">
        <f>DJ94*'Value Calculations'!$D$5</f>
        <v>7.6948050465347251</v>
      </c>
      <c r="AX94">
        <f>DK94*'Value Calculations'!$D$6</f>
        <v>1.6258441149517171</v>
      </c>
      <c r="AY94">
        <f>DL94*'Value Calculations'!$D$7</f>
        <v>1.7576975410918561</v>
      </c>
      <c r="AZ94">
        <f>DM94*'Value Calculations'!$D$8</f>
        <v>15.169096658229897</v>
      </c>
      <c r="BA94">
        <f>DN94*'Value Calculations'!$D$9</f>
        <v>23.301213857440594</v>
      </c>
      <c r="BB94">
        <f>DO94*'Value Calculations'!$D$10</f>
        <v>3.6531647407620471</v>
      </c>
      <c r="BC94">
        <f>DP94*'Value Calculations'!$D$11</f>
        <v>0.9907141480249374</v>
      </c>
      <c r="BD94">
        <f>DQ94*'Value Calculations'!$D$12</f>
        <v>1.6277654791788281</v>
      </c>
      <c r="BE94">
        <f>DR94*'Value Calculations'!$D$13</f>
        <v>8.3922335399423389</v>
      </c>
      <c r="BG94">
        <f>DU94*'Value Calculations'!$D$3</f>
        <v>1.6309417145041516</v>
      </c>
      <c r="BH94">
        <f>DV94*'Value Calculations'!$D$4</f>
        <v>8.7915430092055473</v>
      </c>
      <c r="BI94">
        <f>DW94*'Value Calculations'!$D$5</f>
        <v>8.2254812566405686</v>
      </c>
      <c r="BJ94">
        <f>DX94*'Value Calculations'!$D$6</f>
        <v>0.87545452343553998</v>
      </c>
      <c r="BK94">
        <f>DY94*'Value Calculations'!$D$7</f>
        <v>3.2517404510199337</v>
      </c>
      <c r="BL94">
        <f>DZ94*'Value Calculations'!$D$8</f>
        <v>14.01883340452526</v>
      </c>
      <c r="BM94">
        <f>EA94*'Value Calculations'!$D$9</f>
        <v>29.724791731653948</v>
      </c>
      <c r="BN94">
        <f>EB94*'Value Calculations'!$D$10</f>
        <v>2.5572153185334328</v>
      </c>
      <c r="BO94">
        <f>EC94*'Value Calculations'!$D$11</f>
        <v>1.9814282960498748</v>
      </c>
      <c r="BP94">
        <f>ED94*'Value Calculations'!$D$12</f>
        <v>0.81388273958941404</v>
      </c>
      <c r="BQ94">
        <f>EE94*'Value Calculations'!$D$13</f>
        <v>7.5667679458496506</v>
      </c>
      <c r="BS94">
        <f>VLOOKUP($B94,'Raw Stats'!$CM$3:$DC$528,3,FALSE)</f>
        <v>82</v>
      </c>
      <c r="BT94">
        <f>VLOOKUP($B94,'Raw Stats'!$CM$3:$DC$528,4,FALSE)</f>
        <v>4</v>
      </c>
      <c r="BU94">
        <f>VLOOKUP($B94,'Raw Stats'!$CM$3:$DC$528,5,FALSE)</f>
        <v>16</v>
      </c>
      <c r="BV94">
        <f>VLOOKUP($B94,'Raw Stats'!$CM$3:$DC$528,6,FALSE)</f>
        <v>20</v>
      </c>
      <c r="BW94">
        <f>VLOOKUP($B94,'Raw Stats'!$CM$3:$DC$528,7,FALSE)</f>
        <v>12</v>
      </c>
      <c r="BX94">
        <f>VLOOKUP($B94,'Raw Stats'!$CM$3:$DC$528,8,FALSE)</f>
        <v>22</v>
      </c>
      <c r="BY94">
        <f>VLOOKUP($B94,'Raw Stats'!$CM$3:$DC$528,9,FALSE)</f>
        <v>224</v>
      </c>
      <c r="BZ94">
        <f>VLOOKUP($B94,'Raw Stats'!$CM$3:$DC$528,10,FALSE)</f>
        <v>184</v>
      </c>
      <c r="CA94">
        <f>VLOOKUP($B94,'Raw Stats'!$CM$3:$DC$528,11,FALSE)+VLOOKUP($B94,'Raw Stats'!$CM$3:$DC$528,12,FALSE)</f>
        <v>3</v>
      </c>
      <c r="CB94">
        <f>VLOOKUP($B94,'Raw Stats'!$CM$3:$DC$528,13,FALSE)+VLOOKUP($B94,'Raw Stats'!$CM$3:$DC$528,14,FALSE)</f>
        <v>1</v>
      </c>
      <c r="CC94">
        <f>VLOOKUP($B94,'Raw Stats'!$CM$3:$DC$528,15,FALSE)</f>
        <v>1</v>
      </c>
      <c r="CD94">
        <f>VLOOKUP($B94,'Raw Stats'!$CM$3:$DC$528,16,FALSE)</f>
        <v>111</v>
      </c>
      <c r="CF94" s="29">
        <f t="shared" si="20"/>
        <v>-0.9</v>
      </c>
      <c r="CG94">
        <f>VLOOKUP($B94,'Raw Stats'!$BU$3:$CJ$528,3,FALSE)</f>
        <v>81</v>
      </c>
      <c r="CH94">
        <f>VLOOKUP($B94,'Raw Stats'!$BU$3:$CJ$528,4,FALSE)</f>
        <v>5</v>
      </c>
      <c r="CI94">
        <f>VLOOKUP($B94,'Raw Stats'!$BU$3:$CJ$5288,5,FALSE)</f>
        <v>19</v>
      </c>
      <c r="CJ94">
        <f>VLOOKUP($B94,'Raw Stats'!$BU$3:$CJ$528,6,FALSE)</f>
        <v>24</v>
      </c>
      <c r="CK94">
        <f>VLOOKUP($B94,'Raw Stats'!$BU$3:$CJ$528,7,FALSE)</f>
        <v>6</v>
      </c>
      <c r="CL94">
        <f>VLOOKUP($B94,'Raw Stats'!$BU$3:$CJ$528,8,FALSE)</f>
        <v>16</v>
      </c>
      <c r="CM94">
        <f>VLOOKUP($B94,'Raw Stats'!$BU$3:$CJ$528,9,FALSE)</f>
        <v>191</v>
      </c>
      <c r="CN94">
        <f>VLOOKUP($B94,'Raw Stats'!$BU$3:$CJ$528,10,FALSE)</f>
        <v>174</v>
      </c>
      <c r="CO94">
        <f>VLOOKUP($B94,'Raw Stats'!$BU$3:$CJ$528,11,FALSE)+VLOOKUP($B94,'Raw Stats'!$BU$3:$CJ$528,12,FALSE)</f>
        <v>3</v>
      </c>
      <c r="CP94">
        <f>VLOOKUP($B94,'Raw Stats'!$BU$3:$CJ$528,13,FALSE)+VLOOKUP($B94,'Raw Stats'!$BU$3:$CJ$528,14,FALSE)</f>
        <v>2</v>
      </c>
      <c r="CQ94">
        <f>VLOOKUP($B94,'Raw Stats'!$BU$3:$CJ$528,15,FALSE)</f>
        <v>0</v>
      </c>
      <c r="CR94">
        <f>VLOOKUP($B94,'Raw Stats'!$BU$3:$CJ$528,16,FALSE)</f>
        <v>100</v>
      </c>
      <c r="CT94">
        <f>VLOOKUP($B94,'Raw Stats'!$BC$3:$BR$528,3,FALSE)</f>
        <v>46</v>
      </c>
      <c r="CU94">
        <f>VLOOKUP($B94,'Raw Stats'!$BC$3:$BR$528,4,FALSE)</f>
        <v>2</v>
      </c>
      <c r="CV94">
        <f>VLOOKUP($B94,'Raw Stats'!$BC$3:$BR$5288,5,FALSE)</f>
        <v>12</v>
      </c>
      <c r="CW94">
        <f>VLOOKUP($B94,'Raw Stats'!$BC$3:$BR$52888,6,FALSE)</f>
        <v>14</v>
      </c>
      <c r="CX94">
        <f>VLOOKUP($B94,'Raw Stats'!$BC$3:$BR$5288,7,FALSE)</f>
        <v>-1</v>
      </c>
      <c r="CY94">
        <f>VLOOKUP($B94,'Raw Stats'!$BC$3:$BR$5288,8,FALSE)</f>
        <v>16</v>
      </c>
      <c r="CZ94">
        <f>VLOOKUP($B94,'Raw Stats'!$BC$3:$BR$5288,9,FALSE)</f>
        <v>102</v>
      </c>
      <c r="DA94">
        <f>VLOOKUP($B94,'Raw Stats'!$BC$3:$BR$5288,10,FALSE)</f>
        <v>125</v>
      </c>
      <c r="DB94">
        <f>VLOOKUP($B94,'Raw Stats'!$BC$3:$BR$5288,11,FALSE)+VLOOKUP($B94,'Raw Stats'!$BC$3:$BR$5288,12,FALSE)</f>
        <v>2</v>
      </c>
      <c r="DC94">
        <f>VLOOKUP($B94,'Raw Stats'!$BC$3:$BR$5288,13,FALSE)+VLOOKUP($B94,'Raw Stats'!$BC$3:$BR$5288,14,FALSE)</f>
        <v>0</v>
      </c>
      <c r="DD94">
        <f>VLOOKUP($B94,'Raw Stats'!$BC$3:$BR$5288,15,FALSE)</f>
        <v>1</v>
      </c>
      <c r="DE94">
        <f>VLOOKUP($B94,'Raw Stats'!$BC$3:$BR$5288,16,FALSE)</f>
        <v>81</v>
      </c>
      <c r="DG94">
        <f>VLOOKUP($B94,'Raw Stats'!$AK$3:$AZ$528,3,FALSE)</f>
        <v>82</v>
      </c>
      <c r="DH94">
        <f>VLOOKUP($B94,'Raw Stats'!$AK$3:$AZ$528,4,FALSE)</f>
        <v>5</v>
      </c>
      <c r="DI94">
        <f>VLOOKUP($B94,'Raw Stats'!$AK$3:$AZ$528,5,FALSE)</f>
        <v>24</v>
      </c>
      <c r="DJ94">
        <f>VLOOKUP($B94,'Raw Stats'!$AK$3:$AZ$528,6,FALSE)</f>
        <v>29</v>
      </c>
      <c r="DK94">
        <f>VLOOKUP($B94,'Raw Stats'!$AK$3:$AZ$528,7,FALSE)</f>
        <v>13</v>
      </c>
      <c r="DL94">
        <f>VLOOKUP($B94,'Raw Stats'!$AK$3:$AZ$528,8,FALSE)</f>
        <v>20</v>
      </c>
      <c r="DM94">
        <f>VLOOKUP($B94,'Raw Stats'!$AK$3:$AZ$528,9,FALSE)</f>
        <v>211</v>
      </c>
      <c r="DN94">
        <f>VLOOKUP($B94,'Raw Stats'!$AK$3:$AZ$528,10,FALSE)</f>
        <v>185</v>
      </c>
      <c r="DO94">
        <f>VLOOKUP($B94,'Raw Stats'!$AK$3:$AZ$528,11,FALSE)+VLOOKUP($B94,'Raw Stats'!$AK$3:$AZ$528,12,FALSE)</f>
        <v>10</v>
      </c>
      <c r="DP94">
        <f>VLOOKUP($B94,'Raw Stats'!$AK$3:$AZ$528,13,FALSE)+VLOOKUP($B94,'Raw Stats'!$AK$3:$AZ$528,14,FALSE)</f>
        <v>1</v>
      </c>
      <c r="DQ94">
        <f>VLOOKUP($B94,'Raw Stats'!$AK$3:$AZ$528,15,FALSE)</f>
        <v>2</v>
      </c>
      <c r="DR94">
        <f>VLOOKUP($B94,'Raw Stats'!$AK$3:$AZ$528,16,FALSE)</f>
        <v>122</v>
      </c>
      <c r="DT94">
        <f>VLOOKUP($B94,'Raw Stats'!$S$3:$AH$528,3,FALSE)</f>
        <v>80</v>
      </c>
      <c r="DU94">
        <f>VLOOKUP($B94,'Raw Stats'!$S$3:$AH$528,4,FALSE)</f>
        <v>4</v>
      </c>
      <c r="DV94">
        <f>VLOOKUP($B94,'Raw Stats'!$S$3:$AH$528,5,FALSE)</f>
        <v>27</v>
      </c>
      <c r="DW94">
        <f>VLOOKUP($B94,'Raw Stats'!$S$3:$AH$528,6,FALSE)</f>
        <v>31</v>
      </c>
      <c r="DX94">
        <f>VLOOKUP($B94,'Raw Stats'!$S$3:$AH$528,7,FALSE)</f>
        <v>7</v>
      </c>
      <c r="DY94">
        <f>VLOOKUP($B94,'Raw Stats'!$S$3:$AH$528,8,FALSE)</f>
        <v>37</v>
      </c>
      <c r="DZ94">
        <f>VLOOKUP($B94,'Raw Stats'!$S$3:$AH$528,9,FALSE)</f>
        <v>195</v>
      </c>
      <c r="EA94">
        <f>VLOOKUP($B94,'Raw Stats'!$S$3:$AH$528,10,FALSE)</f>
        <v>236</v>
      </c>
      <c r="EB94">
        <f>VLOOKUP($B94,'Raw Stats'!$S$3:$AH$528,11,FALSE)+VLOOKUP($B94,'Raw Stats'!$S$3:$AH$528,12,FALSE)</f>
        <v>7</v>
      </c>
      <c r="EC94">
        <f>VLOOKUP($B94,'Raw Stats'!$S$3:$AH$528,13,FALSE)+VLOOKUP($B94,'Raw Stats'!$S$3:$AH$528,14,FALSE)</f>
        <v>2</v>
      </c>
      <c r="ED94">
        <f>VLOOKUP($B94,'Raw Stats'!$S$3:$AH$528,15,FALSE)</f>
        <v>1</v>
      </c>
      <c r="EE94">
        <f>VLOOKUP($B94,'Raw Stats'!$S$3:$AH$528,16,FALSE)</f>
        <v>110</v>
      </c>
    </row>
    <row r="95" spans="1:135" x14ac:dyDescent="0.2">
      <c r="A95">
        <v>1</v>
      </c>
      <c r="B95" t="s">
        <v>771</v>
      </c>
      <c r="C95">
        <f t="shared" si="13"/>
        <v>0.54717489506245365</v>
      </c>
      <c r="D95">
        <f t="shared" si="14"/>
        <v>0.71352070317860161</v>
      </c>
      <c r="E95" t="e">
        <f t="shared" si="15"/>
        <v>#N/A</v>
      </c>
      <c r="F95">
        <f t="shared" si="16"/>
        <v>0.82968503537791771</v>
      </c>
      <c r="G95">
        <f t="shared" si="17"/>
        <v>0.88679821158884375</v>
      </c>
      <c r="I95" s="29">
        <f t="shared" si="18"/>
        <v>-90</v>
      </c>
      <c r="J95" s="29">
        <f t="shared" si="19"/>
        <v>-90</v>
      </c>
      <c r="K95">
        <f>BT95*'Value Calculations'!$D$3</f>
        <v>2.8541480003822652</v>
      </c>
      <c r="L95">
        <f>BU95*'Value Calculations'!$D$4</f>
        <v>2.2792889283125497</v>
      </c>
      <c r="M95">
        <f>BV95*'Value Calculations'!$D$5</f>
        <v>3.7147334707409017</v>
      </c>
      <c r="N95">
        <f>BW95*'Value Calculations'!$D$6</f>
        <v>-1.6258441149517171</v>
      </c>
      <c r="O95">
        <f>BX95*'Value Calculations'!$D$7</f>
        <v>3.1638555739653409</v>
      </c>
      <c r="P95">
        <f>BY95*'Value Calculations'!$D$8</f>
        <v>4.816727374888166</v>
      </c>
      <c r="Q95">
        <f>BZ95*'Value Calculations'!$D$9</f>
        <v>11.839535689726572</v>
      </c>
      <c r="R95">
        <f>CA95*'Value Calculations'!$D$10</f>
        <v>0.36531647407620471</v>
      </c>
      <c r="S95">
        <f>CB95*'Value Calculations'!$D$11</f>
        <v>0</v>
      </c>
      <c r="T95">
        <f>CC95*'Value Calculations'!$D$12</f>
        <v>0.81388273958941404</v>
      </c>
      <c r="U95">
        <f>CD95*'Value Calculations'!$D$13</f>
        <v>4.6088495670175149</v>
      </c>
      <c r="W95">
        <f>CH95*'Value Calculations'!$D$3</f>
        <v>2.8541480003822652</v>
      </c>
      <c r="X95">
        <f>CI95*'Value Calculations'!$D$4</f>
        <v>4.8841905606697491</v>
      </c>
      <c r="Y95">
        <f>CJ95*'Value Calculations'!$D$5</f>
        <v>5.8374383111642736</v>
      </c>
      <c r="Z95">
        <f>CK95*'Value Calculations'!$D$6</f>
        <v>0.62532465959681427</v>
      </c>
      <c r="AA95">
        <f>CL95*'Value Calculations'!$D$7</f>
        <v>3.5153950821837121</v>
      </c>
      <c r="AB95">
        <f>CM95*'Value Calculations'!$D$8</f>
        <v>4.816727374888166</v>
      </c>
      <c r="AC95">
        <f>CN95*'Value Calculations'!$D$9</f>
        <v>8.0609604696010706</v>
      </c>
      <c r="AD95">
        <f>CO95*'Value Calculations'!$D$10</f>
        <v>0.73063294815240942</v>
      </c>
      <c r="AE95">
        <f>CP95*'Value Calculations'!$D$11</f>
        <v>0</v>
      </c>
      <c r="AF95">
        <f>CQ95*'Value Calculations'!$D$12</f>
        <v>0</v>
      </c>
      <c r="AG95">
        <f>CR95*'Value Calculations'!$D$13</f>
        <v>5.7782591586488241</v>
      </c>
      <c r="AI95" t="e">
        <f>CU95*'Value Calculations'!$D$3</f>
        <v>#N/A</v>
      </c>
      <c r="AJ95">
        <f>CV95*'Value Calculations'!$D$4</f>
        <v>0.65122540808929985</v>
      </c>
      <c r="AK95">
        <f>CW95*'Value Calculations'!$D$5</f>
        <v>0.53067621010584309</v>
      </c>
      <c r="AL95">
        <f>CX95*'Value Calculations'!$D$6</f>
        <v>-1.1255843872742657</v>
      </c>
      <c r="AM95">
        <f>CY95*'Value Calculations'!$D$7</f>
        <v>0.17576975410918561</v>
      </c>
      <c r="AN95">
        <f>CZ95*'Value Calculations'!$D$8</f>
        <v>1.2940461604177163</v>
      </c>
      <c r="AO95">
        <f>DA95*'Value Calculations'!$D$9</f>
        <v>3.0228601761004015</v>
      </c>
      <c r="AP95">
        <f>DB95*'Value Calculations'!$D$10</f>
        <v>0.36531647407620471</v>
      </c>
      <c r="AQ95">
        <f>DC95*'Value Calculations'!$D$11</f>
        <v>0</v>
      </c>
      <c r="AR95">
        <f>DD95*'Value Calculations'!$D$12</f>
        <v>0</v>
      </c>
      <c r="AS95">
        <f>DE95*'Value Calculations'!$D$13</f>
        <v>1.2381983911390337</v>
      </c>
      <c r="AU95">
        <f>DH95*'Value Calculations'!$D$3</f>
        <v>2.8541480003822652</v>
      </c>
      <c r="AV95">
        <f>DI95*'Value Calculations'!$D$4</f>
        <v>5.8610286728036982</v>
      </c>
      <c r="AW95">
        <f>DJ95*'Value Calculations'!$D$5</f>
        <v>6.6334526263230389</v>
      </c>
      <c r="AX95">
        <f>DK95*'Value Calculations'!$D$6</f>
        <v>0.75038959151617712</v>
      </c>
      <c r="AY95">
        <f>DL95*'Value Calculations'!$D$7</f>
        <v>3.3396253280745265</v>
      </c>
      <c r="AZ95">
        <f>DM95*'Value Calculations'!$D$8</f>
        <v>10.35236928334173</v>
      </c>
      <c r="BA95">
        <f>DN95*'Value Calculations'!$D$9</f>
        <v>11.083820645701472</v>
      </c>
      <c r="BB95">
        <f>DO95*'Value Calculations'!$D$10</f>
        <v>1.0959494222286141</v>
      </c>
      <c r="BC95">
        <f>DP95*'Value Calculations'!$D$11</f>
        <v>0</v>
      </c>
      <c r="BD95">
        <f>DQ95*'Value Calculations'!$D$12</f>
        <v>1.6277654791788281</v>
      </c>
      <c r="BE95">
        <f>DR95*'Value Calculations'!$D$13</f>
        <v>7.841923143880547</v>
      </c>
      <c r="BG95">
        <f>DU95*'Value Calculations'!$D$3</f>
        <v>3.2618834290083032</v>
      </c>
      <c r="BH95">
        <f>DV95*'Value Calculations'!$D$4</f>
        <v>7.8147048970715982</v>
      </c>
      <c r="BI95">
        <f>DW95*'Value Calculations'!$D$5</f>
        <v>8.4908193616934895</v>
      </c>
      <c r="BJ95">
        <f>DX95*'Value Calculations'!$D$6</f>
        <v>3.7519479575808856</v>
      </c>
      <c r="BK95">
        <f>DY95*'Value Calculations'!$D$7</f>
        <v>3.6911648362928977</v>
      </c>
      <c r="BL95">
        <f>DZ95*'Value Calculations'!$D$8</f>
        <v>13.58748468438602</v>
      </c>
      <c r="BM95">
        <f>EA95*'Value Calculations'!$D$9</f>
        <v>17.507398519914826</v>
      </c>
      <c r="BN95">
        <f>EB95*'Value Calculations'!$D$10</f>
        <v>2.1918988444572283</v>
      </c>
      <c r="BO95">
        <f>EC95*'Value Calculations'!$D$11</f>
        <v>0</v>
      </c>
      <c r="BP95">
        <f>ED95*'Value Calculations'!$D$12</f>
        <v>1.6277654791788281</v>
      </c>
      <c r="BQ95">
        <f>EE95*'Value Calculations'!$D$13</f>
        <v>9.9055871291122699</v>
      </c>
      <c r="BS95">
        <f>VLOOKUP($B95,'Raw Stats'!$CM$3:$DC$528,3,FALSE)</f>
        <v>60</v>
      </c>
      <c r="BT95">
        <f>VLOOKUP($B95,'Raw Stats'!$CM$3:$DC$528,4,FALSE)</f>
        <v>7</v>
      </c>
      <c r="BU95">
        <f>VLOOKUP($B95,'Raw Stats'!$CM$3:$DC$528,5,FALSE)</f>
        <v>7</v>
      </c>
      <c r="BV95">
        <f>VLOOKUP($B95,'Raw Stats'!$CM$3:$DC$528,6,FALSE)</f>
        <v>14</v>
      </c>
      <c r="BW95">
        <f>VLOOKUP($B95,'Raw Stats'!$CM$3:$DC$528,7,FALSE)</f>
        <v>-13</v>
      </c>
      <c r="BX95">
        <f>VLOOKUP($B95,'Raw Stats'!$CM$3:$DC$528,8,FALSE)</f>
        <v>36</v>
      </c>
      <c r="BY95">
        <f>VLOOKUP($B95,'Raw Stats'!$CM$3:$DC$528,9,FALSE)</f>
        <v>67</v>
      </c>
      <c r="BZ95">
        <f>VLOOKUP($B95,'Raw Stats'!$CM$3:$DC$528,10,FALSE)</f>
        <v>94</v>
      </c>
      <c r="CA95">
        <f>VLOOKUP($B95,'Raw Stats'!$CM$3:$DC$528,11,FALSE)+VLOOKUP($B95,'Raw Stats'!$CM$3:$DC$528,12,FALSE)</f>
        <v>1</v>
      </c>
      <c r="CB95">
        <f>VLOOKUP($B95,'Raw Stats'!$CM$3:$DC$528,13,FALSE)+VLOOKUP($B95,'Raw Stats'!$CM$3:$DC$528,14,FALSE)</f>
        <v>0</v>
      </c>
      <c r="CC95">
        <f>VLOOKUP($B95,'Raw Stats'!$CM$3:$DC$528,15,FALSE)</f>
        <v>1</v>
      </c>
      <c r="CD95">
        <f>VLOOKUP($B95,'Raw Stats'!$CM$3:$DC$528,16,FALSE)</f>
        <v>67</v>
      </c>
      <c r="CF95" s="29">
        <f t="shared" si="20"/>
        <v>-0.9</v>
      </c>
      <c r="CG95">
        <f>VLOOKUP($B95,'Raw Stats'!$BU$3:$CJ$528,3,FALSE)</f>
        <v>52</v>
      </c>
      <c r="CH95">
        <f>VLOOKUP($B95,'Raw Stats'!$BU$3:$CJ$528,4,FALSE)</f>
        <v>7</v>
      </c>
      <c r="CI95">
        <f>VLOOKUP($B95,'Raw Stats'!$BU$3:$CJ$5288,5,FALSE)</f>
        <v>15</v>
      </c>
      <c r="CJ95">
        <f>VLOOKUP($B95,'Raw Stats'!$BU$3:$CJ$528,6,FALSE)</f>
        <v>22</v>
      </c>
      <c r="CK95">
        <f>VLOOKUP($B95,'Raw Stats'!$BU$3:$CJ$528,7,FALSE)</f>
        <v>5</v>
      </c>
      <c r="CL95">
        <f>VLOOKUP($B95,'Raw Stats'!$BU$3:$CJ$528,8,FALSE)</f>
        <v>40</v>
      </c>
      <c r="CM95">
        <f>VLOOKUP($B95,'Raw Stats'!$BU$3:$CJ$528,9,FALSE)</f>
        <v>67</v>
      </c>
      <c r="CN95">
        <f>VLOOKUP($B95,'Raw Stats'!$BU$3:$CJ$528,10,FALSE)</f>
        <v>64</v>
      </c>
      <c r="CO95">
        <f>VLOOKUP($B95,'Raw Stats'!$BU$3:$CJ$528,11,FALSE)+VLOOKUP($B95,'Raw Stats'!$BU$3:$CJ$528,12,FALSE)</f>
        <v>2</v>
      </c>
      <c r="CP95">
        <f>VLOOKUP($B95,'Raw Stats'!$BU$3:$CJ$528,13,FALSE)+VLOOKUP($B95,'Raw Stats'!$BU$3:$CJ$528,14,FALSE)</f>
        <v>0</v>
      </c>
      <c r="CQ95">
        <f>VLOOKUP($B95,'Raw Stats'!$BU$3:$CJ$528,15,FALSE)</f>
        <v>0</v>
      </c>
      <c r="CR95">
        <f>VLOOKUP($B95,'Raw Stats'!$BU$3:$CJ$528,16,FALSE)</f>
        <v>84</v>
      </c>
      <c r="CT95" t="e">
        <f>VLOOKUP($B95,'Raw Stats'!$BC$3:$BR$528,3,FALSE)</f>
        <v>#N/A</v>
      </c>
      <c r="CU95" t="e">
        <f>VLOOKUP($B95,'Raw Stats'!$BC$3:$BR$528,4,FALSE)</f>
        <v>#N/A</v>
      </c>
      <c r="CV95">
        <f>VLOOKUP($B95,'Raw Stats'!$BC$3:$BR$5288,5,FALSE)</f>
        <v>2</v>
      </c>
      <c r="CW95">
        <f>VLOOKUP($B95,'Raw Stats'!$BC$3:$BR$52888,6,FALSE)</f>
        <v>2</v>
      </c>
      <c r="CX95">
        <f>VLOOKUP($B95,'Raw Stats'!$BC$3:$BR$5288,7,FALSE)</f>
        <v>-9</v>
      </c>
      <c r="CY95">
        <f>VLOOKUP($B95,'Raw Stats'!$BC$3:$BR$5288,8,FALSE)</f>
        <v>2</v>
      </c>
      <c r="CZ95">
        <f>VLOOKUP($B95,'Raw Stats'!$BC$3:$BR$5288,9,FALSE)</f>
        <v>18</v>
      </c>
      <c r="DA95">
        <f>VLOOKUP($B95,'Raw Stats'!$BC$3:$BR$5288,10,FALSE)</f>
        <v>24</v>
      </c>
      <c r="DB95">
        <f>VLOOKUP($B95,'Raw Stats'!$BC$3:$BR$5288,11,FALSE)+VLOOKUP($B95,'Raw Stats'!$BC$3:$BR$5288,12,FALSE)</f>
        <v>1</v>
      </c>
      <c r="DC95">
        <f>VLOOKUP($B95,'Raw Stats'!$BC$3:$BR$5288,13,FALSE)+VLOOKUP($B95,'Raw Stats'!$BC$3:$BR$5288,14,FALSE)</f>
        <v>0</v>
      </c>
      <c r="DD95">
        <f>VLOOKUP($B95,'Raw Stats'!$BC$3:$BR$5288,15,FALSE)</f>
        <v>0</v>
      </c>
      <c r="DE95">
        <f>VLOOKUP($B95,'Raw Stats'!$BC$3:$BR$5288,16,FALSE)</f>
        <v>18</v>
      </c>
      <c r="DG95">
        <f>VLOOKUP($B95,'Raw Stats'!$AK$3:$AZ$528,3,FALSE)</f>
        <v>62</v>
      </c>
      <c r="DH95">
        <f>VLOOKUP($B95,'Raw Stats'!$AK$3:$AZ$528,4,FALSE)</f>
        <v>7</v>
      </c>
      <c r="DI95">
        <f>VLOOKUP($B95,'Raw Stats'!$AK$3:$AZ$528,5,FALSE)</f>
        <v>18</v>
      </c>
      <c r="DJ95">
        <f>VLOOKUP($B95,'Raw Stats'!$AK$3:$AZ$528,6,FALSE)</f>
        <v>25</v>
      </c>
      <c r="DK95">
        <f>VLOOKUP($B95,'Raw Stats'!$AK$3:$AZ$528,7,FALSE)</f>
        <v>6</v>
      </c>
      <c r="DL95">
        <f>VLOOKUP($B95,'Raw Stats'!$AK$3:$AZ$528,8,FALSE)</f>
        <v>38</v>
      </c>
      <c r="DM95">
        <f>VLOOKUP($B95,'Raw Stats'!$AK$3:$AZ$528,9,FALSE)</f>
        <v>144</v>
      </c>
      <c r="DN95">
        <f>VLOOKUP($B95,'Raw Stats'!$AK$3:$AZ$528,10,FALSE)</f>
        <v>88</v>
      </c>
      <c r="DO95">
        <f>VLOOKUP($B95,'Raw Stats'!$AK$3:$AZ$528,11,FALSE)+VLOOKUP($B95,'Raw Stats'!$AK$3:$AZ$528,12,FALSE)</f>
        <v>3</v>
      </c>
      <c r="DP95">
        <f>VLOOKUP($B95,'Raw Stats'!$AK$3:$AZ$528,13,FALSE)+VLOOKUP($B95,'Raw Stats'!$AK$3:$AZ$528,14,FALSE)</f>
        <v>0</v>
      </c>
      <c r="DQ95">
        <f>VLOOKUP($B95,'Raw Stats'!$AK$3:$AZ$528,15,FALSE)</f>
        <v>2</v>
      </c>
      <c r="DR95">
        <f>VLOOKUP($B95,'Raw Stats'!$AK$3:$AZ$528,16,FALSE)</f>
        <v>114</v>
      </c>
      <c r="DT95">
        <f>VLOOKUP($B95,'Raw Stats'!$S$3:$AH$528,3,FALSE)</f>
        <v>81</v>
      </c>
      <c r="DU95">
        <f>VLOOKUP($B95,'Raw Stats'!$S$3:$AH$528,4,FALSE)</f>
        <v>8</v>
      </c>
      <c r="DV95">
        <f>VLOOKUP($B95,'Raw Stats'!$S$3:$AH$528,5,FALSE)</f>
        <v>24</v>
      </c>
      <c r="DW95">
        <f>VLOOKUP($B95,'Raw Stats'!$S$3:$AH$528,6,FALSE)</f>
        <v>32</v>
      </c>
      <c r="DX95">
        <f>VLOOKUP($B95,'Raw Stats'!$S$3:$AH$528,7,FALSE)</f>
        <v>30</v>
      </c>
      <c r="DY95">
        <f>VLOOKUP($B95,'Raw Stats'!$S$3:$AH$528,8,FALSE)</f>
        <v>42</v>
      </c>
      <c r="DZ95">
        <f>VLOOKUP($B95,'Raw Stats'!$S$3:$AH$528,9,FALSE)</f>
        <v>189</v>
      </c>
      <c r="EA95">
        <f>VLOOKUP($B95,'Raw Stats'!$S$3:$AH$528,10,FALSE)</f>
        <v>139</v>
      </c>
      <c r="EB95">
        <f>VLOOKUP($B95,'Raw Stats'!$S$3:$AH$528,11,FALSE)+VLOOKUP($B95,'Raw Stats'!$S$3:$AH$528,12,FALSE)</f>
        <v>6</v>
      </c>
      <c r="EC95">
        <f>VLOOKUP($B95,'Raw Stats'!$S$3:$AH$528,13,FALSE)+VLOOKUP($B95,'Raw Stats'!$S$3:$AH$528,14,FALSE)</f>
        <v>0</v>
      </c>
      <c r="ED95">
        <f>VLOOKUP($B95,'Raw Stats'!$S$3:$AH$528,15,FALSE)</f>
        <v>2</v>
      </c>
      <c r="EE95">
        <f>VLOOKUP($B95,'Raw Stats'!$S$3:$AH$528,16,FALSE)</f>
        <v>144</v>
      </c>
    </row>
    <row r="96" spans="1:135" x14ac:dyDescent="0.2">
      <c r="A96">
        <v>1</v>
      </c>
      <c r="B96" t="s">
        <v>772</v>
      </c>
      <c r="C96">
        <f t="shared" si="13"/>
        <v>0.62958805678489049</v>
      </c>
      <c r="D96">
        <f t="shared" si="14"/>
        <v>0.71472947311844204</v>
      </c>
      <c r="E96">
        <f t="shared" si="15"/>
        <v>0.74737648737412898</v>
      </c>
      <c r="F96">
        <f t="shared" si="16"/>
        <v>0.75773449309208196</v>
      </c>
      <c r="G96">
        <f t="shared" si="17"/>
        <v>0.6421423676436967</v>
      </c>
      <c r="I96" s="29">
        <f t="shared" si="18"/>
        <v>-90</v>
      </c>
      <c r="J96" s="29">
        <f t="shared" si="19"/>
        <v>-90</v>
      </c>
      <c r="K96">
        <f>BT96*'Value Calculations'!$D$3</f>
        <v>1.2232062858781136</v>
      </c>
      <c r="L96">
        <f>BU96*'Value Calculations'!$D$4</f>
        <v>3.9073524485357991</v>
      </c>
      <c r="M96">
        <f>BV96*'Value Calculations'!$D$5</f>
        <v>3.980071575793823</v>
      </c>
      <c r="N96">
        <f>BW96*'Value Calculations'!$D$6</f>
        <v>1.0005194553549028</v>
      </c>
      <c r="O96">
        <f>BX96*'Value Calculations'!$D$7</f>
        <v>3.5153950821837121</v>
      </c>
      <c r="P96">
        <f>BY96*'Value Calculations'!$D$8</f>
        <v>7.6204940557932179</v>
      </c>
      <c r="Q96">
        <f>BZ96*'Value Calculations'!$D$9</f>
        <v>14.736443358489456</v>
      </c>
      <c r="R96">
        <f>CA96*'Value Calculations'!$D$10</f>
        <v>0.36531647407620471</v>
      </c>
      <c r="S96">
        <f>CB96*'Value Calculations'!$D$11</f>
        <v>1.9814282960498748</v>
      </c>
      <c r="T96">
        <f>CC96*'Value Calculations'!$D$12</f>
        <v>0</v>
      </c>
      <c r="U96">
        <f>CD96*'Value Calculations'!$D$13</f>
        <v>3.8521727724325494</v>
      </c>
      <c r="W96">
        <f>CH96*'Value Calculations'!$D$3</f>
        <v>1.6309417145041516</v>
      </c>
      <c r="X96">
        <f>CI96*'Value Calculations'!$D$4</f>
        <v>7.1634794889822988</v>
      </c>
      <c r="Y96">
        <f>CJ96*'Value Calculations'!$D$5</f>
        <v>6.8987907313759607</v>
      </c>
      <c r="Z96">
        <f>CK96*'Value Calculations'!$D$6</f>
        <v>0.75038959151617712</v>
      </c>
      <c r="AA96">
        <f>CL96*'Value Calculations'!$D$7</f>
        <v>3.8669345904020833</v>
      </c>
      <c r="AB96">
        <f>CM96*'Value Calculations'!$D$8</f>
        <v>6.542122255445121</v>
      </c>
      <c r="AC96">
        <f>CN96*'Value Calculations'!$D$9</f>
        <v>11.209773153038988</v>
      </c>
      <c r="AD96">
        <f>CO96*'Value Calculations'!$D$10</f>
        <v>3.2878482666858426</v>
      </c>
      <c r="AE96">
        <f>CP96*'Value Calculations'!$D$11</f>
        <v>1.9814282960498748</v>
      </c>
      <c r="AF96">
        <f>CQ96*'Value Calculations'!$D$12</f>
        <v>0</v>
      </c>
      <c r="AG96">
        <f>CR96*'Value Calculations'!$D$13</f>
        <v>5.9846255571719968</v>
      </c>
      <c r="AI96">
        <f>CU96*'Value Calculations'!$D$3</f>
        <v>1.6309417145041516</v>
      </c>
      <c r="AJ96">
        <f>CV96*'Value Calculations'!$D$4</f>
        <v>5.8610286728036982</v>
      </c>
      <c r="AK96">
        <f>CW96*'Value Calculations'!$D$5</f>
        <v>5.8374383111642736</v>
      </c>
      <c r="AL96">
        <f>CX96*'Value Calculations'!$D$6</f>
        <v>1.1255843872742657</v>
      </c>
      <c r="AM96">
        <f>CY96*'Value Calculations'!$D$7</f>
        <v>2.4607765575285985</v>
      </c>
      <c r="AN96">
        <f>CZ96*'Value Calculations'!$D$8</f>
        <v>4.1697042946793079</v>
      </c>
      <c r="AO96">
        <f>DA96*'Value Calculations'!$D$9</f>
        <v>7.3052454255759702</v>
      </c>
      <c r="AP96">
        <f>DB96*'Value Calculations'!$D$10</f>
        <v>1.8265823703810236</v>
      </c>
      <c r="AQ96">
        <f>DC96*'Value Calculations'!$D$11</f>
        <v>0.9907141480249374</v>
      </c>
      <c r="AR96">
        <f>DD96*'Value Calculations'!$D$12</f>
        <v>0.81388273958941404</v>
      </c>
      <c r="AS96">
        <f>DE96*'Value Calculations'!$D$13</f>
        <v>3.8521727724325494</v>
      </c>
      <c r="AU96">
        <f>DH96*'Value Calculations'!$D$3</f>
        <v>2.0386771431301893</v>
      </c>
      <c r="AV96">
        <f>DI96*'Value Calculations'!$D$4</f>
        <v>6.8378667849376482</v>
      </c>
      <c r="AW96">
        <f>DJ96*'Value Calculations'!$D$5</f>
        <v>6.8987907313759607</v>
      </c>
      <c r="AX96">
        <f>DK96*'Value Calculations'!$D$6</f>
        <v>-2.6263635703066202</v>
      </c>
      <c r="AY96">
        <f>DL96*'Value Calculations'!$D$7</f>
        <v>4.3063589756750478</v>
      </c>
      <c r="AZ96">
        <f>DM96*'Value Calculations'!$D$8</f>
        <v>7.1891453356539792</v>
      </c>
      <c r="BA96">
        <f>DN96*'Value Calculations'!$D$9</f>
        <v>11.461678167714023</v>
      </c>
      <c r="BB96">
        <f>DO96*'Value Calculations'!$D$10</f>
        <v>4.3837976889144565</v>
      </c>
      <c r="BC96">
        <f>DP96*'Value Calculations'!$D$11</f>
        <v>0.9907141480249374</v>
      </c>
      <c r="BD96">
        <f>DQ96*'Value Calculations'!$D$12</f>
        <v>0</v>
      </c>
      <c r="BE96">
        <f>DR96*'Value Calculations'!$D$13</f>
        <v>8.529811138957788</v>
      </c>
      <c r="BG96">
        <f>DU96*'Value Calculations'!$D$3</f>
        <v>2.8541480003822652</v>
      </c>
      <c r="BH96">
        <f>DV96*'Value Calculations'!$D$4</f>
        <v>6.5122540808929985</v>
      </c>
      <c r="BI96">
        <f>DW96*'Value Calculations'!$D$5</f>
        <v>7.1641288364288815</v>
      </c>
      <c r="BJ96">
        <f>DX96*'Value Calculations'!$D$6</f>
        <v>-1.5007791830323542</v>
      </c>
      <c r="BK96">
        <f>DY96*'Value Calculations'!$D$7</f>
        <v>2.8123160657469697</v>
      </c>
      <c r="BL96">
        <f>DZ96*'Value Calculations'!$D$8</f>
        <v>8.626974402784775</v>
      </c>
      <c r="BM96">
        <f>EA96*'Value Calculations'!$D$9</f>
        <v>11.713583182389055</v>
      </c>
      <c r="BN96">
        <f>EB96*'Value Calculations'!$D$10</f>
        <v>4.3837976889144565</v>
      </c>
      <c r="BO96">
        <f>EC96*'Value Calculations'!$D$11</f>
        <v>0</v>
      </c>
      <c r="BP96">
        <f>ED96*'Value Calculations'!$D$12</f>
        <v>0</v>
      </c>
      <c r="BQ96">
        <f>EE96*'Value Calculations'!$D$13</f>
        <v>8.8049663369886844</v>
      </c>
      <c r="BS96">
        <f>VLOOKUP($B96,'Raw Stats'!$CM$3:$DC$528,3,FALSE)</f>
        <v>67</v>
      </c>
      <c r="BT96">
        <f>VLOOKUP($B96,'Raw Stats'!$CM$3:$DC$528,4,FALSE)</f>
        <v>3</v>
      </c>
      <c r="BU96">
        <f>VLOOKUP($B96,'Raw Stats'!$CM$3:$DC$528,5,FALSE)</f>
        <v>12</v>
      </c>
      <c r="BV96">
        <f>VLOOKUP($B96,'Raw Stats'!$CM$3:$DC$528,6,FALSE)</f>
        <v>15</v>
      </c>
      <c r="BW96">
        <f>VLOOKUP($B96,'Raw Stats'!$CM$3:$DC$528,7,FALSE)</f>
        <v>8</v>
      </c>
      <c r="BX96">
        <f>VLOOKUP($B96,'Raw Stats'!$CM$3:$DC$528,8,FALSE)</f>
        <v>40</v>
      </c>
      <c r="BY96">
        <f>VLOOKUP($B96,'Raw Stats'!$CM$3:$DC$528,9,FALSE)</f>
        <v>106</v>
      </c>
      <c r="BZ96">
        <f>VLOOKUP($B96,'Raw Stats'!$CM$3:$DC$528,10,FALSE)</f>
        <v>117</v>
      </c>
      <c r="CA96">
        <f>VLOOKUP($B96,'Raw Stats'!$CM$3:$DC$528,11,FALSE)+VLOOKUP($B96,'Raw Stats'!$CM$3:$DC$528,12,FALSE)</f>
        <v>1</v>
      </c>
      <c r="CB96">
        <f>VLOOKUP($B96,'Raw Stats'!$CM$3:$DC$528,13,FALSE)+VLOOKUP($B96,'Raw Stats'!$CM$3:$DC$528,14,FALSE)</f>
        <v>2</v>
      </c>
      <c r="CC96">
        <f>VLOOKUP($B96,'Raw Stats'!$CM$3:$DC$528,15,FALSE)</f>
        <v>0</v>
      </c>
      <c r="CD96">
        <f>VLOOKUP($B96,'Raw Stats'!$CM$3:$DC$528,16,FALSE)</f>
        <v>56</v>
      </c>
      <c r="CF96" s="29">
        <f t="shared" si="20"/>
        <v>-0.9</v>
      </c>
      <c r="CG96">
        <f>VLOOKUP($B96,'Raw Stats'!$BU$3:$CJ$528,3,FALSE)</f>
        <v>69</v>
      </c>
      <c r="CH96">
        <f>VLOOKUP($B96,'Raw Stats'!$BU$3:$CJ$528,4,FALSE)</f>
        <v>4</v>
      </c>
      <c r="CI96">
        <f>VLOOKUP($B96,'Raw Stats'!$BU$3:$CJ$5288,5,FALSE)</f>
        <v>22</v>
      </c>
      <c r="CJ96">
        <f>VLOOKUP($B96,'Raw Stats'!$BU$3:$CJ$528,6,FALSE)</f>
        <v>26</v>
      </c>
      <c r="CK96">
        <f>VLOOKUP($B96,'Raw Stats'!$BU$3:$CJ$528,7,FALSE)</f>
        <v>6</v>
      </c>
      <c r="CL96">
        <f>VLOOKUP($B96,'Raw Stats'!$BU$3:$CJ$528,8,FALSE)</f>
        <v>44</v>
      </c>
      <c r="CM96">
        <f>VLOOKUP($B96,'Raw Stats'!$BU$3:$CJ$528,9,FALSE)</f>
        <v>91</v>
      </c>
      <c r="CN96">
        <f>VLOOKUP($B96,'Raw Stats'!$BU$3:$CJ$528,10,FALSE)</f>
        <v>89</v>
      </c>
      <c r="CO96">
        <f>VLOOKUP($B96,'Raw Stats'!$BU$3:$CJ$528,11,FALSE)+VLOOKUP($B96,'Raw Stats'!$BU$3:$CJ$528,12,FALSE)</f>
        <v>9</v>
      </c>
      <c r="CP96">
        <f>VLOOKUP($B96,'Raw Stats'!$BU$3:$CJ$528,13,FALSE)+VLOOKUP($B96,'Raw Stats'!$BU$3:$CJ$528,14,FALSE)</f>
        <v>2</v>
      </c>
      <c r="CQ96">
        <f>VLOOKUP($B96,'Raw Stats'!$BU$3:$CJ$528,15,FALSE)</f>
        <v>0</v>
      </c>
      <c r="CR96">
        <f>VLOOKUP($B96,'Raw Stats'!$BU$3:$CJ$528,16,FALSE)</f>
        <v>87</v>
      </c>
      <c r="CT96">
        <f>VLOOKUP($B96,'Raw Stats'!$BC$3:$BR$528,3,FALSE)</f>
        <v>48</v>
      </c>
      <c r="CU96">
        <f>VLOOKUP($B96,'Raw Stats'!$BC$3:$BR$528,4,FALSE)</f>
        <v>4</v>
      </c>
      <c r="CV96">
        <f>VLOOKUP($B96,'Raw Stats'!$BC$3:$BR$5288,5,FALSE)</f>
        <v>18</v>
      </c>
      <c r="CW96">
        <f>VLOOKUP($B96,'Raw Stats'!$BC$3:$BR$52888,6,FALSE)</f>
        <v>22</v>
      </c>
      <c r="CX96">
        <f>VLOOKUP($B96,'Raw Stats'!$BC$3:$BR$5288,7,FALSE)</f>
        <v>9</v>
      </c>
      <c r="CY96">
        <f>VLOOKUP($B96,'Raw Stats'!$BC$3:$BR$5288,8,FALSE)</f>
        <v>28</v>
      </c>
      <c r="CZ96">
        <f>VLOOKUP($B96,'Raw Stats'!$BC$3:$BR$5288,9,FALSE)</f>
        <v>58</v>
      </c>
      <c r="DA96">
        <f>VLOOKUP($B96,'Raw Stats'!$BC$3:$BR$5288,10,FALSE)</f>
        <v>58</v>
      </c>
      <c r="DB96">
        <f>VLOOKUP($B96,'Raw Stats'!$BC$3:$BR$5288,11,FALSE)+VLOOKUP($B96,'Raw Stats'!$BC$3:$BR$5288,12,FALSE)</f>
        <v>5</v>
      </c>
      <c r="DC96">
        <f>VLOOKUP($B96,'Raw Stats'!$BC$3:$BR$5288,13,FALSE)+VLOOKUP($B96,'Raw Stats'!$BC$3:$BR$5288,14,FALSE)</f>
        <v>1</v>
      </c>
      <c r="DD96">
        <f>VLOOKUP($B96,'Raw Stats'!$BC$3:$BR$5288,15,FALSE)</f>
        <v>1</v>
      </c>
      <c r="DE96">
        <f>VLOOKUP($B96,'Raw Stats'!$BC$3:$BR$5288,16,FALSE)</f>
        <v>56</v>
      </c>
      <c r="DG96">
        <f>VLOOKUP($B96,'Raw Stats'!$AK$3:$AZ$528,3,FALSE)</f>
        <v>66</v>
      </c>
      <c r="DH96">
        <f>VLOOKUP($B96,'Raw Stats'!$AK$3:$AZ$528,4,FALSE)</f>
        <v>5</v>
      </c>
      <c r="DI96">
        <f>VLOOKUP($B96,'Raw Stats'!$AK$3:$AZ$528,5,FALSE)</f>
        <v>21</v>
      </c>
      <c r="DJ96">
        <f>VLOOKUP($B96,'Raw Stats'!$AK$3:$AZ$528,6,FALSE)</f>
        <v>26</v>
      </c>
      <c r="DK96">
        <f>VLOOKUP($B96,'Raw Stats'!$AK$3:$AZ$528,7,FALSE)</f>
        <v>-21</v>
      </c>
      <c r="DL96">
        <f>VLOOKUP($B96,'Raw Stats'!$AK$3:$AZ$528,8,FALSE)</f>
        <v>49</v>
      </c>
      <c r="DM96">
        <f>VLOOKUP($B96,'Raw Stats'!$AK$3:$AZ$528,9,FALSE)</f>
        <v>100</v>
      </c>
      <c r="DN96">
        <f>VLOOKUP($B96,'Raw Stats'!$AK$3:$AZ$528,10,FALSE)</f>
        <v>91</v>
      </c>
      <c r="DO96">
        <f>VLOOKUP($B96,'Raw Stats'!$AK$3:$AZ$528,11,FALSE)+VLOOKUP($B96,'Raw Stats'!$AK$3:$AZ$528,12,FALSE)</f>
        <v>12</v>
      </c>
      <c r="DP96">
        <f>VLOOKUP($B96,'Raw Stats'!$AK$3:$AZ$528,13,FALSE)+VLOOKUP($B96,'Raw Stats'!$AK$3:$AZ$528,14,FALSE)</f>
        <v>1</v>
      </c>
      <c r="DQ96">
        <f>VLOOKUP($B96,'Raw Stats'!$AK$3:$AZ$528,15,FALSE)</f>
        <v>0</v>
      </c>
      <c r="DR96">
        <f>VLOOKUP($B96,'Raw Stats'!$AK$3:$AZ$528,16,FALSE)</f>
        <v>124</v>
      </c>
      <c r="DT96">
        <f>VLOOKUP($B96,'Raw Stats'!$S$3:$AH$528,3,FALSE)</f>
        <v>80</v>
      </c>
      <c r="DU96">
        <f>VLOOKUP($B96,'Raw Stats'!$S$3:$AH$528,4,FALSE)</f>
        <v>7</v>
      </c>
      <c r="DV96">
        <f>VLOOKUP($B96,'Raw Stats'!$S$3:$AH$528,5,FALSE)</f>
        <v>20</v>
      </c>
      <c r="DW96">
        <f>VLOOKUP($B96,'Raw Stats'!$S$3:$AH$528,6,FALSE)</f>
        <v>27</v>
      </c>
      <c r="DX96">
        <f>VLOOKUP($B96,'Raw Stats'!$S$3:$AH$528,7,FALSE)</f>
        <v>-12</v>
      </c>
      <c r="DY96">
        <f>VLOOKUP($B96,'Raw Stats'!$S$3:$AH$528,8,FALSE)</f>
        <v>32</v>
      </c>
      <c r="DZ96">
        <f>VLOOKUP($B96,'Raw Stats'!$S$3:$AH$528,9,FALSE)</f>
        <v>120</v>
      </c>
      <c r="EA96">
        <f>VLOOKUP($B96,'Raw Stats'!$S$3:$AH$528,10,FALSE)</f>
        <v>93</v>
      </c>
      <c r="EB96">
        <f>VLOOKUP($B96,'Raw Stats'!$S$3:$AH$528,11,FALSE)+VLOOKUP($B96,'Raw Stats'!$S$3:$AH$528,12,FALSE)</f>
        <v>12</v>
      </c>
      <c r="EC96">
        <f>VLOOKUP($B96,'Raw Stats'!$S$3:$AH$528,13,FALSE)+VLOOKUP($B96,'Raw Stats'!$S$3:$AH$528,14,FALSE)</f>
        <v>0</v>
      </c>
      <c r="ED96">
        <f>VLOOKUP($B96,'Raw Stats'!$S$3:$AH$528,15,FALSE)</f>
        <v>0</v>
      </c>
      <c r="EE96">
        <f>VLOOKUP($B96,'Raw Stats'!$S$3:$AH$528,16,FALSE)</f>
        <v>128</v>
      </c>
    </row>
    <row r="97" spans="1:135" x14ac:dyDescent="0.2">
      <c r="A97">
        <v>1</v>
      </c>
      <c r="B97" t="s">
        <v>773</v>
      </c>
      <c r="C97">
        <f t="shared" si="13"/>
        <v>0.5916817840195866</v>
      </c>
      <c r="D97">
        <f t="shared" si="14"/>
        <v>0.56956695320720507</v>
      </c>
      <c r="E97" t="e">
        <f t="shared" si="15"/>
        <v>#N/A</v>
      </c>
      <c r="F97" t="e">
        <f t="shared" si="16"/>
        <v>#N/A</v>
      </c>
      <c r="G97" t="e">
        <f t="shared" si="17"/>
        <v>#N/A</v>
      </c>
      <c r="I97" s="29">
        <f t="shared" si="18"/>
        <v>-90</v>
      </c>
      <c r="J97" s="29">
        <f t="shared" si="19"/>
        <v>-90</v>
      </c>
      <c r="K97">
        <f>BT97*'Value Calculations'!$D$3</f>
        <v>0.8154708572520758</v>
      </c>
      <c r="L97">
        <f>BU97*'Value Calculations'!$D$4</f>
        <v>6.5122540808929985</v>
      </c>
      <c r="M97">
        <f>BV97*'Value Calculations'!$D$5</f>
        <v>5.8374383111642736</v>
      </c>
      <c r="N97">
        <f>BW97*'Value Calculations'!$D$6</f>
        <v>-1.5007791830323542</v>
      </c>
      <c r="O97">
        <f>BX97*'Value Calculations'!$D$7</f>
        <v>2.2850068034194129</v>
      </c>
      <c r="P97">
        <f>BY97*'Value Calculations'!$D$8</f>
        <v>8.4113000427151547</v>
      </c>
      <c r="Q97">
        <f>BZ97*'Value Calculations'!$D$9</f>
        <v>17.129540997902275</v>
      </c>
      <c r="R97">
        <f>CA97*'Value Calculations'!$D$10</f>
        <v>0</v>
      </c>
      <c r="S97">
        <f>CB97*'Value Calculations'!$D$11</f>
        <v>1.9814282960498748</v>
      </c>
      <c r="T97">
        <f>CC97*'Value Calculations'!$D$12</f>
        <v>0.81388273958941404</v>
      </c>
      <c r="U97">
        <f>CD97*'Value Calculations'!$D$13</f>
        <v>5.6406815596333759</v>
      </c>
      <c r="W97">
        <f>CH97*'Value Calculations'!$D$3</f>
        <v>1.6309417145041516</v>
      </c>
      <c r="X97">
        <f>CI97*'Value Calculations'!$D$4</f>
        <v>5.8610286728036982</v>
      </c>
      <c r="Y97">
        <f>CJ97*'Value Calculations'!$D$5</f>
        <v>5.8374383111642736</v>
      </c>
      <c r="Z97">
        <f>CK97*'Value Calculations'!$D$6</f>
        <v>0.62532465959681427</v>
      </c>
      <c r="AA97">
        <f>CL97*'Value Calculations'!$D$7</f>
        <v>2.9880858198561553</v>
      </c>
      <c r="AB97">
        <f>CM97*'Value Calculations'!$D$8</f>
        <v>5.176184641670865</v>
      </c>
      <c r="AC97">
        <f>CN97*'Value Calculations'!$D$9</f>
        <v>16.625730968552208</v>
      </c>
      <c r="AD97">
        <f>CO97*'Value Calculations'!$D$10</f>
        <v>0.36531647407620471</v>
      </c>
      <c r="AE97">
        <f>CP97*'Value Calculations'!$D$11</f>
        <v>0.9907141480249374</v>
      </c>
      <c r="AF97">
        <f>CQ97*'Value Calculations'!$D$12</f>
        <v>0</v>
      </c>
      <c r="AG97">
        <f>CR97*'Value Calculations'!$D$13</f>
        <v>6.6037247527415133</v>
      </c>
      <c r="AI97" t="e">
        <f>CU97*'Value Calculations'!$D$3</f>
        <v>#N/A</v>
      </c>
      <c r="AJ97">
        <f>CV97*'Value Calculations'!$D$4</f>
        <v>0.97683811213394978</v>
      </c>
      <c r="AK97">
        <f>CW97*'Value Calculations'!$D$5</f>
        <v>1.0613524202116862</v>
      </c>
      <c r="AL97">
        <f>CX97*'Value Calculations'!$D$6</f>
        <v>1.1255843872742657</v>
      </c>
      <c r="AM97">
        <f>CY97*'Value Calculations'!$D$7</f>
        <v>0.70307901643674242</v>
      </c>
      <c r="AN97">
        <f>CZ97*'Value Calculations'!$D$8</f>
        <v>1.9410692406265744</v>
      </c>
      <c r="AO97">
        <f>DA97*'Value Calculations'!$D$9</f>
        <v>5.9197678448632862</v>
      </c>
      <c r="AP97">
        <f>DB97*'Value Calculations'!$D$10</f>
        <v>0</v>
      </c>
      <c r="AQ97">
        <f>DC97*'Value Calculations'!$D$11</f>
        <v>0</v>
      </c>
      <c r="AR97">
        <f>DD97*'Value Calculations'!$D$12</f>
        <v>0.81388273958941404</v>
      </c>
      <c r="AS97">
        <f>DE97*'Value Calculations'!$D$13</f>
        <v>2.7515519803089639</v>
      </c>
      <c r="AU97" t="e">
        <f>DH97*'Value Calculations'!$D$3</f>
        <v>#N/A</v>
      </c>
      <c r="AV97" t="e">
        <f>DI97*'Value Calculations'!$D$4</f>
        <v>#N/A</v>
      </c>
      <c r="AW97" t="e">
        <f>DJ97*'Value Calculations'!$D$5</f>
        <v>#N/A</v>
      </c>
      <c r="AX97" t="e">
        <f>DK97*'Value Calculations'!$D$6</f>
        <v>#N/A</v>
      </c>
      <c r="AY97" t="e">
        <f>DL97*'Value Calculations'!$D$7</f>
        <v>#N/A</v>
      </c>
      <c r="AZ97" t="e">
        <f>DM97*'Value Calculations'!$D$8</f>
        <v>#N/A</v>
      </c>
      <c r="BA97" t="e">
        <f>DN97*'Value Calculations'!$D$9</f>
        <v>#N/A</v>
      </c>
      <c r="BB97" t="e">
        <f>DO97*'Value Calculations'!$D$10</f>
        <v>#N/A</v>
      </c>
      <c r="BC97" t="e">
        <f>DP97*'Value Calculations'!$D$11</f>
        <v>#N/A</v>
      </c>
      <c r="BD97" t="e">
        <f>DQ97*'Value Calculations'!$D$12</f>
        <v>#N/A</v>
      </c>
      <c r="BE97" t="e">
        <f>DR97*'Value Calculations'!$D$13</f>
        <v>#N/A</v>
      </c>
      <c r="BG97" t="e">
        <f>DU97*'Value Calculations'!$D$3</f>
        <v>#N/A</v>
      </c>
      <c r="BH97" t="e">
        <f>DV97*'Value Calculations'!$D$4</f>
        <v>#N/A</v>
      </c>
      <c r="BI97" t="e">
        <f>DW97*'Value Calculations'!$D$5</f>
        <v>#N/A</v>
      </c>
      <c r="BJ97" t="e">
        <f>DX97*'Value Calculations'!$D$6</f>
        <v>#N/A</v>
      </c>
      <c r="BK97" t="e">
        <f>DY97*'Value Calculations'!$D$7</f>
        <v>#N/A</v>
      </c>
      <c r="BL97" t="e">
        <f>DZ97*'Value Calculations'!$D$8</f>
        <v>#N/A</v>
      </c>
      <c r="BM97" t="e">
        <f>EA97*'Value Calculations'!$D$9</f>
        <v>#N/A</v>
      </c>
      <c r="BN97" t="e">
        <f>EB97*'Value Calculations'!$D$10</f>
        <v>#N/A</v>
      </c>
      <c r="BO97" t="e">
        <f>EC97*'Value Calculations'!$D$11</f>
        <v>#N/A</v>
      </c>
      <c r="BP97" t="e">
        <f>ED97*'Value Calculations'!$D$12</f>
        <v>#N/A</v>
      </c>
      <c r="BQ97" t="e">
        <f>EE97*'Value Calculations'!$D$13</f>
        <v>#N/A</v>
      </c>
      <c r="BS97">
        <f>VLOOKUP($B97,'Raw Stats'!$CM$3:$DC$528,3,FALSE)</f>
        <v>81</v>
      </c>
      <c r="BT97">
        <f>VLOOKUP($B97,'Raw Stats'!$CM$3:$DC$528,4,FALSE)</f>
        <v>2</v>
      </c>
      <c r="BU97">
        <f>VLOOKUP($B97,'Raw Stats'!$CM$3:$DC$528,5,FALSE)</f>
        <v>20</v>
      </c>
      <c r="BV97">
        <f>VLOOKUP($B97,'Raw Stats'!$CM$3:$DC$528,6,FALSE)</f>
        <v>22</v>
      </c>
      <c r="BW97">
        <f>VLOOKUP($B97,'Raw Stats'!$CM$3:$DC$528,7,FALSE)</f>
        <v>-12</v>
      </c>
      <c r="BX97">
        <f>VLOOKUP($B97,'Raw Stats'!$CM$3:$DC$528,8,FALSE)</f>
        <v>26</v>
      </c>
      <c r="BY97">
        <f>VLOOKUP($B97,'Raw Stats'!$CM$3:$DC$528,9,FALSE)</f>
        <v>117</v>
      </c>
      <c r="BZ97">
        <f>VLOOKUP($B97,'Raw Stats'!$CM$3:$DC$528,10,FALSE)</f>
        <v>136</v>
      </c>
      <c r="CA97">
        <f>VLOOKUP($B97,'Raw Stats'!$CM$3:$DC$528,11,FALSE)+VLOOKUP($B97,'Raw Stats'!$CM$3:$DC$528,12,FALSE)</f>
        <v>0</v>
      </c>
      <c r="CB97">
        <f>VLOOKUP($B97,'Raw Stats'!$CM$3:$DC$528,13,FALSE)+VLOOKUP($B97,'Raw Stats'!$CM$3:$DC$528,14,FALSE)</f>
        <v>2</v>
      </c>
      <c r="CC97">
        <f>VLOOKUP($B97,'Raw Stats'!$CM$3:$DC$528,15,FALSE)</f>
        <v>1</v>
      </c>
      <c r="CD97">
        <f>VLOOKUP($B97,'Raw Stats'!$CM$3:$DC$528,16,FALSE)</f>
        <v>82</v>
      </c>
      <c r="CF97" s="29">
        <f t="shared" si="20"/>
        <v>-0.9</v>
      </c>
      <c r="CG97">
        <f>VLOOKUP($B97,'Raw Stats'!$BU$3:$CJ$528,3,FALSE)</f>
        <v>82</v>
      </c>
      <c r="CH97">
        <f>VLOOKUP($B97,'Raw Stats'!$BU$3:$CJ$528,4,FALSE)</f>
        <v>4</v>
      </c>
      <c r="CI97">
        <f>VLOOKUP($B97,'Raw Stats'!$BU$3:$CJ$5288,5,FALSE)</f>
        <v>18</v>
      </c>
      <c r="CJ97">
        <f>VLOOKUP($B97,'Raw Stats'!$BU$3:$CJ$528,6,FALSE)</f>
        <v>22</v>
      </c>
      <c r="CK97">
        <f>VLOOKUP($B97,'Raw Stats'!$BU$3:$CJ$528,7,FALSE)</f>
        <v>5</v>
      </c>
      <c r="CL97">
        <f>VLOOKUP($B97,'Raw Stats'!$BU$3:$CJ$528,8,FALSE)</f>
        <v>34</v>
      </c>
      <c r="CM97">
        <f>VLOOKUP($B97,'Raw Stats'!$BU$3:$CJ$528,9,FALSE)</f>
        <v>72</v>
      </c>
      <c r="CN97">
        <f>VLOOKUP($B97,'Raw Stats'!$BU$3:$CJ$528,10,FALSE)</f>
        <v>132</v>
      </c>
      <c r="CO97">
        <f>VLOOKUP($B97,'Raw Stats'!$BU$3:$CJ$528,11,FALSE)+VLOOKUP($B97,'Raw Stats'!$BU$3:$CJ$528,12,FALSE)</f>
        <v>1</v>
      </c>
      <c r="CP97">
        <f>VLOOKUP($B97,'Raw Stats'!$BU$3:$CJ$528,13,FALSE)+VLOOKUP($B97,'Raw Stats'!$BU$3:$CJ$528,14,FALSE)</f>
        <v>1</v>
      </c>
      <c r="CQ97">
        <f>VLOOKUP($B97,'Raw Stats'!$BU$3:$CJ$528,15,FALSE)</f>
        <v>0</v>
      </c>
      <c r="CR97">
        <f>VLOOKUP($B97,'Raw Stats'!$BU$3:$CJ$528,16,FALSE)</f>
        <v>96</v>
      </c>
      <c r="CT97" t="e">
        <f>VLOOKUP($B97,'Raw Stats'!$BC$3:$BR$528,3,FALSE)</f>
        <v>#N/A</v>
      </c>
      <c r="CU97" t="e">
        <f>VLOOKUP($B97,'Raw Stats'!$BC$3:$BR$528,4,FALSE)</f>
        <v>#N/A</v>
      </c>
      <c r="CV97">
        <f>VLOOKUP($B97,'Raw Stats'!$BC$3:$BR$5288,5,FALSE)</f>
        <v>3</v>
      </c>
      <c r="CW97">
        <f>VLOOKUP($B97,'Raw Stats'!$BC$3:$BR$52888,6,FALSE)</f>
        <v>4</v>
      </c>
      <c r="CX97">
        <f>VLOOKUP($B97,'Raw Stats'!$BC$3:$BR$5288,7,FALSE)</f>
        <v>9</v>
      </c>
      <c r="CY97">
        <f>VLOOKUP($B97,'Raw Stats'!$BC$3:$BR$5288,8,FALSE)</f>
        <v>8</v>
      </c>
      <c r="CZ97">
        <f>VLOOKUP($B97,'Raw Stats'!$BC$3:$BR$5288,9,FALSE)</f>
        <v>27</v>
      </c>
      <c r="DA97">
        <f>VLOOKUP($B97,'Raw Stats'!$BC$3:$BR$5288,10,FALSE)</f>
        <v>47</v>
      </c>
      <c r="DB97">
        <f>VLOOKUP($B97,'Raw Stats'!$BC$3:$BR$5288,11,FALSE)+VLOOKUP($B97,'Raw Stats'!$BC$3:$BR$5288,12,FALSE)</f>
        <v>0</v>
      </c>
      <c r="DC97">
        <f>VLOOKUP($B97,'Raw Stats'!$BC$3:$BR$5288,13,FALSE)+VLOOKUP($B97,'Raw Stats'!$BC$3:$BR$5288,14,FALSE)</f>
        <v>0</v>
      </c>
      <c r="DD97">
        <f>VLOOKUP($B97,'Raw Stats'!$BC$3:$BR$5288,15,FALSE)</f>
        <v>1</v>
      </c>
      <c r="DE97">
        <f>VLOOKUP($B97,'Raw Stats'!$BC$3:$BR$5288,16,FALSE)</f>
        <v>40</v>
      </c>
      <c r="DG97" t="e">
        <f>VLOOKUP($B97,'Raw Stats'!$AK$3:$AZ$528,3,FALSE)</f>
        <v>#N/A</v>
      </c>
      <c r="DH97" t="e">
        <f>VLOOKUP($B97,'Raw Stats'!$AK$3:$AZ$528,4,FALSE)</f>
        <v>#N/A</v>
      </c>
      <c r="DI97" t="e">
        <f>VLOOKUP($B97,'Raw Stats'!$AK$3:$AZ$528,5,FALSE)</f>
        <v>#N/A</v>
      </c>
      <c r="DJ97" t="e">
        <f>VLOOKUP($B97,'Raw Stats'!$AK$3:$AZ$528,6,FALSE)</f>
        <v>#N/A</v>
      </c>
      <c r="DK97" t="e">
        <f>VLOOKUP($B97,'Raw Stats'!$AK$3:$AZ$528,7,FALSE)</f>
        <v>#N/A</v>
      </c>
      <c r="DL97" t="e">
        <f>VLOOKUP($B97,'Raw Stats'!$AK$3:$AZ$528,8,FALSE)</f>
        <v>#N/A</v>
      </c>
      <c r="DM97" t="e">
        <f>VLOOKUP($B97,'Raw Stats'!$AK$3:$AZ$528,9,FALSE)</f>
        <v>#N/A</v>
      </c>
      <c r="DN97" t="e">
        <f>VLOOKUP($B97,'Raw Stats'!$AK$3:$AZ$528,10,FALSE)</f>
        <v>#N/A</v>
      </c>
      <c r="DO97" t="e">
        <f>VLOOKUP($B97,'Raw Stats'!$AK$3:$AZ$528,11,FALSE)+VLOOKUP($B97,'Raw Stats'!$AK$3:$AZ$528,12,FALSE)</f>
        <v>#N/A</v>
      </c>
      <c r="DP97" t="e">
        <f>VLOOKUP($B97,'Raw Stats'!$AK$3:$AZ$528,13,FALSE)+VLOOKUP($B97,'Raw Stats'!$AK$3:$AZ$528,14,FALSE)</f>
        <v>#N/A</v>
      </c>
      <c r="DQ97" t="e">
        <f>VLOOKUP($B97,'Raw Stats'!$AK$3:$AZ$528,15,FALSE)</f>
        <v>#N/A</v>
      </c>
      <c r="DR97" t="e">
        <f>VLOOKUP($B97,'Raw Stats'!$AK$3:$AZ$528,16,FALSE)</f>
        <v>#N/A</v>
      </c>
      <c r="DT97" t="e">
        <f>VLOOKUP($B97,'Raw Stats'!$S$3:$AH$528,3,FALSE)</f>
        <v>#N/A</v>
      </c>
      <c r="DU97" t="e">
        <f>VLOOKUP($B97,'Raw Stats'!$S$3:$AH$528,4,FALSE)</f>
        <v>#N/A</v>
      </c>
      <c r="DV97" t="e">
        <f>VLOOKUP($B97,'Raw Stats'!$S$3:$AH$528,5,FALSE)</f>
        <v>#N/A</v>
      </c>
      <c r="DW97" t="e">
        <f>VLOOKUP($B97,'Raw Stats'!$S$3:$AH$528,6,FALSE)</f>
        <v>#N/A</v>
      </c>
      <c r="DX97" t="e">
        <f>VLOOKUP($B97,'Raw Stats'!$S$3:$AH$528,7,FALSE)</f>
        <v>#N/A</v>
      </c>
      <c r="DY97" t="e">
        <f>VLOOKUP($B97,'Raw Stats'!$S$3:$AH$528,8,FALSE)</f>
        <v>#N/A</v>
      </c>
      <c r="DZ97" t="e">
        <f>VLOOKUP($B97,'Raw Stats'!$S$3:$AH$528,9,FALSE)</f>
        <v>#N/A</v>
      </c>
      <c r="EA97" t="e">
        <f>VLOOKUP($B97,'Raw Stats'!$S$3:$AH$528,10,FALSE)</f>
        <v>#N/A</v>
      </c>
      <c r="EB97" t="e">
        <f>VLOOKUP($B97,'Raw Stats'!$S$3:$AH$528,11,FALSE)+VLOOKUP($B97,'Raw Stats'!$S$3:$AH$528,12,FALSE)</f>
        <v>#N/A</v>
      </c>
      <c r="EC97" t="e">
        <f>VLOOKUP($B97,'Raw Stats'!$S$3:$AH$528,13,FALSE)+VLOOKUP($B97,'Raw Stats'!$S$3:$AH$528,14,FALSE)</f>
        <v>#N/A</v>
      </c>
      <c r="ED97" t="e">
        <f>VLOOKUP($B97,'Raw Stats'!$S$3:$AH$528,15,FALSE)</f>
        <v>#N/A</v>
      </c>
      <c r="EE97" t="e">
        <f>VLOOKUP($B97,'Raw Stats'!$S$3:$AH$528,16,FALSE)</f>
        <v>#N/A</v>
      </c>
    </row>
    <row r="98" spans="1:135" x14ac:dyDescent="0.2">
      <c r="A98">
        <v>1</v>
      </c>
      <c r="B98" t="s">
        <v>774</v>
      </c>
      <c r="C98">
        <f t="shared" si="13"/>
        <v>0.66357913819739378</v>
      </c>
      <c r="D98">
        <f t="shared" si="14"/>
        <v>0.7116084277752448</v>
      </c>
      <c r="E98">
        <f t="shared" si="15"/>
        <v>0.70634958043493146</v>
      </c>
      <c r="F98" t="e">
        <f t="shared" si="16"/>
        <v>#N/A</v>
      </c>
      <c r="G98">
        <f t="shared" si="17"/>
        <v>0.5971408229563413</v>
      </c>
      <c r="I98" s="29">
        <f t="shared" si="18"/>
        <v>-90</v>
      </c>
      <c r="J98" s="29">
        <f t="shared" si="19"/>
        <v>-90</v>
      </c>
      <c r="K98">
        <f>BT98*'Value Calculations'!$D$3</f>
        <v>0.4077354286260379</v>
      </c>
      <c r="L98">
        <f>BU98*'Value Calculations'!$D$4</f>
        <v>3.2561270404464993</v>
      </c>
      <c r="M98">
        <f>BV98*'Value Calculations'!$D$5</f>
        <v>2.9187191555821368</v>
      </c>
      <c r="N98">
        <f>BW98*'Value Calculations'!$D$6</f>
        <v>2.7514285022259828</v>
      </c>
      <c r="O98">
        <f>BX98*'Value Calculations'!$D$7</f>
        <v>1.5819277869826704</v>
      </c>
      <c r="P98">
        <f>BY98*'Value Calculations'!$D$8</f>
        <v>6.7577966155147404</v>
      </c>
      <c r="Q98">
        <f>BZ98*'Value Calculations'!$D$9</f>
        <v>8.816675513626171</v>
      </c>
      <c r="R98">
        <f>CA98*'Value Calculations'!$D$10</f>
        <v>0</v>
      </c>
      <c r="S98">
        <f>CB98*'Value Calculations'!$D$11</f>
        <v>0</v>
      </c>
      <c r="T98">
        <f>CC98*'Value Calculations'!$D$12</f>
        <v>0</v>
      </c>
      <c r="U98">
        <f>CD98*'Value Calculations'!$D$13</f>
        <v>3.3706511758784807</v>
      </c>
      <c r="W98">
        <f>CH98*'Value Calculations'!$D$3</f>
        <v>2.4464125717562273</v>
      </c>
      <c r="X98">
        <f>CI98*'Value Calculations'!$D$4</f>
        <v>5.5354159687590485</v>
      </c>
      <c r="Y98">
        <f>CJ98*'Value Calculations'!$D$5</f>
        <v>6.1027764162171954</v>
      </c>
      <c r="Z98">
        <f>CK98*'Value Calculations'!$D$6</f>
        <v>0</v>
      </c>
      <c r="AA98">
        <f>CL98*'Value Calculations'!$D$7</f>
        <v>2.4607765575285985</v>
      </c>
      <c r="AB98">
        <f>CM98*'Value Calculations'!$D$8</f>
        <v>13.012353057533701</v>
      </c>
      <c r="AC98">
        <f>CN98*'Value Calculations'!$D$9</f>
        <v>13.85477580712684</v>
      </c>
      <c r="AD98">
        <f>CO98*'Value Calculations'!$D$10</f>
        <v>1.0959494222286141</v>
      </c>
      <c r="AE98">
        <f>CP98*'Value Calculations'!$D$11</f>
        <v>0</v>
      </c>
      <c r="AF98">
        <f>CQ98*'Value Calculations'!$D$12</f>
        <v>0.81388273958941404</v>
      </c>
      <c r="AG98">
        <f>CR98*'Value Calculations'!$D$13</f>
        <v>8.0482895424037189</v>
      </c>
      <c r="AI98">
        <f>CU98*'Value Calculations'!$D$3</f>
        <v>0.8154708572520758</v>
      </c>
      <c r="AJ98">
        <f>CV98*'Value Calculations'!$D$4</f>
        <v>2.9305143364018491</v>
      </c>
      <c r="AK98">
        <f>CW98*'Value Calculations'!$D$5</f>
        <v>2.9187191555821368</v>
      </c>
      <c r="AL98">
        <f>CX98*'Value Calculations'!$D$6</f>
        <v>0.25012986383872571</v>
      </c>
      <c r="AM98">
        <f>CY98*'Value Calculations'!$D$7</f>
        <v>2.7244311886923769</v>
      </c>
      <c r="AN98">
        <f>CZ98*'Value Calculations'!$D$8</f>
        <v>9.3458889363501729</v>
      </c>
      <c r="AO98">
        <f>DA98*'Value Calculations'!$D$9</f>
        <v>10.202153094338854</v>
      </c>
      <c r="AP98">
        <f>DB98*'Value Calculations'!$D$10</f>
        <v>0.36531647407620471</v>
      </c>
      <c r="AQ98">
        <f>DC98*'Value Calculations'!$D$11</f>
        <v>0</v>
      </c>
      <c r="AR98">
        <f>DD98*'Value Calculations'!$D$12</f>
        <v>0</v>
      </c>
      <c r="AS98">
        <f>DE98*'Value Calculations'!$D$13</f>
        <v>3.6458063739093771</v>
      </c>
      <c r="AU98" t="e">
        <f>DH98*'Value Calculations'!$D$3</f>
        <v>#N/A</v>
      </c>
      <c r="AV98" t="e">
        <f>DI98*'Value Calculations'!$D$4</f>
        <v>#N/A</v>
      </c>
      <c r="AW98" t="e">
        <f>DJ98*'Value Calculations'!$D$5</f>
        <v>#N/A</v>
      </c>
      <c r="AX98" t="e">
        <f>DK98*'Value Calculations'!$D$6</f>
        <v>#N/A</v>
      </c>
      <c r="AY98" t="e">
        <f>DL98*'Value Calculations'!$D$7</f>
        <v>#N/A</v>
      </c>
      <c r="AZ98" t="e">
        <f>DM98*'Value Calculations'!$D$8</f>
        <v>#N/A</v>
      </c>
      <c r="BA98" t="e">
        <f>DN98*'Value Calculations'!$D$9</f>
        <v>#N/A</v>
      </c>
      <c r="BB98" t="e">
        <f>DO98*'Value Calculations'!$D$10</f>
        <v>#N/A</v>
      </c>
      <c r="BC98" t="e">
        <f>DP98*'Value Calculations'!$D$11</f>
        <v>#N/A</v>
      </c>
      <c r="BD98" t="e">
        <f>DQ98*'Value Calculations'!$D$12</f>
        <v>#N/A</v>
      </c>
      <c r="BE98" t="e">
        <f>DR98*'Value Calculations'!$D$13</f>
        <v>#N/A</v>
      </c>
      <c r="BG98">
        <f>DU98*'Value Calculations'!$D$3</f>
        <v>0</v>
      </c>
      <c r="BH98">
        <f>DV98*'Value Calculations'!$D$4</f>
        <v>4.8841905606697491</v>
      </c>
      <c r="BI98">
        <f>DW98*'Value Calculations'!$D$5</f>
        <v>3.980071575793823</v>
      </c>
      <c r="BJ98">
        <f>DX98*'Value Calculations'!$D$6</f>
        <v>0.25012986383872571</v>
      </c>
      <c r="BK98">
        <f>DY98*'Value Calculations'!$D$7</f>
        <v>5.0973228691663826</v>
      </c>
      <c r="BL98">
        <f>DZ98*'Value Calculations'!$D$8</f>
        <v>12.652895790751003</v>
      </c>
      <c r="BM98">
        <f>EA98*'Value Calculations'!$D$9</f>
        <v>12.343345719076639</v>
      </c>
      <c r="BN98">
        <f>EB98*'Value Calculations'!$D$10</f>
        <v>0</v>
      </c>
      <c r="BO98">
        <f>EC98*'Value Calculations'!$D$11</f>
        <v>0.9907141480249374</v>
      </c>
      <c r="BP98">
        <f>ED98*'Value Calculations'!$D$12</f>
        <v>0</v>
      </c>
      <c r="BQ98">
        <f>EE98*'Value Calculations'!$D$13</f>
        <v>3.9897503714479976</v>
      </c>
      <c r="BS98">
        <f>VLOOKUP($B98,'Raw Stats'!$CM$3:$DC$528,3,FALSE)</f>
        <v>45</v>
      </c>
      <c r="BT98">
        <f>VLOOKUP($B98,'Raw Stats'!$CM$3:$DC$528,4,FALSE)</f>
        <v>1</v>
      </c>
      <c r="BU98">
        <f>VLOOKUP($B98,'Raw Stats'!$CM$3:$DC$528,5,FALSE)</f>
        <v>10</v>
      </c>
      <c r="BV98">
        <f>VLOOKUP($B98,'Raw Stats'!$CM$3:$DC$528,6,FALSE)</f>
        <v>11</v>
      </c>
      <c r="BW98">
        <f>VLOOKUP($B98,'Raw Stats'!$CM$3:$DC$528,7,FALSE)</f>
        <v>22</v>
      </c>
      <c r="BX98">
        <f>VLOOKUP($B98,'Raw Stats'!$CM$3:$DC$528,8,FALSE)</f>
        <v>18</v>
      </c>
      <c r="BY98">
        <f>VLOOKUP($B98,'Raw Stats'!$CM$3:$DC$528,9,FALSE)</f>
        <v>94</v>
      </c>
      <c r="BZ98">
        <f>VLOOKUP($B98,'Raw Stats'!$CM$3:$DC$528,10,FALSE)</f>
        <v>70</v>
      </c>
      <c r="CA98">
        <f>VLOOKUP($B98,'Raw Stats'!$CM$3:$DC$528,11,FALSE)+VLOOKUP($B98,'Raw Stats'!$CM$3:$DC$528,12,FALSE)</f>
        <v>0</v>
      </c>
      <c r="CB98">
        <f>VLOOKUP($B98,'Raw Stats'!$CM$3:$DC$528,13,FALSE)+VLOOKUP($B98,'Raw Stats'!$CM$3:$DC$528,14,FALSE)</f>
        <v>0</v>
      </c>
      <c r="CC98">
        <f>VLOOKUP($B98,'Raw Stats'!$CM$3:$DC$528,15,FALSE)</f>
        <v>0</v>
      </c>
      <c r="CD98">
        <f>VLOOKUP($B98,'Raw Stats'!$CM$3:$DC$528,16,FALSE)</f>
        <v>49</v>
      </c>
      <c r="CF98" s="29">
        <f t="shared" si="20"/>
        <v>-0.9</v>
      </c>
      <c r="CG98">
        <f>VLOOKUP($B98,'Raw Stats'!$BU$3:$CJ$528,3,FALSE)</f>
        <v>75</v>
      </c>
      <c r="CH98">
        <f>VLOOKUP($B98,'Raw Stats'!$BU$3:$CJ$528,4,FALSE)</f>
        <v>6</v>
      </c>
      <c r="CI98">
        <f>VLOOKUP($B98,'Raw Stats'!$BU$3:$CJ$5288,5,FALSE)</f>
        <v>17</v>
      </c>
      <c r="CJ98">
        <f>VLOOKUP($B98,'Raw Stats'!$BU$3:$CJ$528,6,FALSE)</f>
        <v>23</v>
      </c>
      <c r="CK98">
        <f>VLOOKUP($B98,'Raw Stats'!$BU$3:$CJ$528,7,FALSE)</f>
        <v>0</v>
      </c>
      <c r="CL98">
        <f>VLOOKUP($B98,'Raw Stats'!$BU$3:$CJ$528,8,FALSE)</f>
        <v>28</v>
      </c>
      <c r="CM98">
        <f>VLOOKUP($B98,'Raw Stats'!$BU$3:$CJ$528,9,FALSE)</f>
        <v>181</v>
      </c>
      <c r="CN98">
        <f>VLOOKUP($B98,'Raw Stats'!$BU$3:$CJ$528,10,FALSE)</f>
        <v>110</v>
      </c>
      <c r="CO98">
        <f>VLOOKUP($B98,'Raw Stats'!$BU$3:$CJ$528,11,FALSE)+VLOOKUP($B98,'Raw Stats'!$BU$3:$CJ$528,12,FALSE)</f>
        <v>3</v>
      </c>
      <c r="CP98">
        <f>VLOOKUP($B98,'Raw Stats'!$BU$3:$CJ$528,13,FALSE)+VLOOKUP($B98,'Raw Stats'!$BU$3:$CJ$528,14,FALSE)</f>
        <v>0</v>
      </c>
      <c r="CQ98">
        <f>VLOOKUP($B98,'Raw Stats'!$BU$3:$CJ$528,15,FALSE)</f>
        <v>1</v>
      </c>
      <c r="CR98">
        <f>VLOOKUP($B98,'Raw Stats'!$BU$3:$CJ$528,16,FALSE)</f>
        <v>117</v>
      </c>
      <c r="CT98">
        <f>VLOOKUP($B98,'Raw Stats'!$BC$3:$BR$528,3,FALSE)</f>
        <v>47</v>
      </c>
      <c r="CU98">
        <f>VLOOKUP($B98,'Raw Stats'!$BC$3:$BR$528,4,FALSE)</f>
        <v>2</v>
      </c>
      <c r="CV98">
        <f>VLOOKUP($B98,'Raw Stats'!$BC$3:$BR$5288,5,FALSE)</f>
        <v>9</v>
      </c>
      <c r="CW98">
        <f>VLOOKUP($B98,'Raw Stats'!$BC$3:$BR$52888,6,FALSE)</f>
        <v>11</v>
      </c>
      <c r="CX98">
        <f>VLOOKUP($B98,'Raw Stats'!$BC$3:$BR$5288,7,FALSE)</f>
        <v>2</v>
      </c>
      <c r="CY98">
        <f>VLOOKUP($B98,'Raw Stats'!$BC$3:$BR$5288,8,FALSE)</f>
        <v>31</v>
      </c>
      <c r="CZ98">
        <f>VLOOKUP($B98,'Raw Stats'!$BC$3:$BR$5288,9,FALSE)</f>
        <v>130</v>
      </c>
      <c r="DA98">
        <f>VLOOKUP($B98,'Raw Stats'!$BC$3:$BR$5288,10,FALSE)</f>
        <v>81</v>
      </c>
      <c r="DB98">
        <f>VLOOKUP($B98,'Raw Stats'!$BC$3:$BR$5288,11,FALSE)+VLOOKUP($B98,'Raw Stats'!$BC$3:$BR$5288,12,FALSE)</f>
        <v>1</v>
      </c>
      <c r="DC98">
        <f>VLOOKUP($B98,'Raw Stats'!$BC$3:$BR$5288,13,FALSE)+VLOOKUP($B98,'Raw Stats'!$BC$3:$BR$5288,14,FALSE)</f>
        <v>0</v>
      </c>
      <c r="DD98">
        <f>VLOOKUP($B98,'Raw Stats'!$BC$3:$BR$5288,15,FALSE)</f>
        <v>0</v>
      </c>
      <c r="DE98">
        <f>VLOOKUP($B98,'Raw Stats'!$BC$3:$BR$5288,16,FALSE)</f>
        <v>53</v>
      </c>
      <c r="DG98" t="e">
        <f>VLOOKUP($B98,'Raw Stats'!$AK$3:$AZ$528,3,FALSE)</f>
        <v>#N/A</v>
      </c>
      <c r="DH98" t="e">
        <f>VLOOKUP($B98,'Raw Stats'!$AK$3:$AZ$528,4,FALSE)</f>
        <v>#N/A</v>
      </c>
      <c r="DI98" t="e">
        <f>VLOOKUP($B98,'Raw Stats'!$AK$3:$AZ$528,5,FALSE)</f>
        <v>#N/A</v>
      </c>
      <c r="DJ98" t="e">
        <f>VLOOKUP($B98,'Raw Stats'!$AK$3:$AZ$528,6,FALSE)</f>
        <v>#N/A</v>
      </c>
      <c r="DK98" t="e">
        <f>VLOOKUP($B98,'Raw Stats'!$AK$3:$AZ$528,7,FALSE)</f>
        <v>#N/A</v>
      </c>
      <c r="DL98" t="e">
        <f>VLOOKUP($B98,'Raw Stats'!$AK$3:$AZ$528,8,FALSE)</f>
        <v>#N/A</v>
      </c>
      <c r="DM98" t="e">
        <f>VLOOKUP($B98,'Raw Stats'!$AK$3:$AZ$528,9,FALSE)</f>
        <v>#N/A</v>
      </c>
      <c r="DN98" t="e">
        <f>VLOOKUP($B98,'Raw Stats'!$AK$3:$AZ$528,10,FALSE)</f>
        <v>#N/A</v>
      </c>
      <c r="DO98" t="e">
        <f>VLOOKUP($B98,'Raw Stats'!$AK$3:$AZ$528,11,FALSE)+VLOOKUP($B98,'Raw Stats'!$AK$3:$AZ$528,12,FALSE)</f>
        <v>#N/A</v>
      </c>
      <c r="DP98" t="e">
        <f>VLOOKUP($B98,'Raw Stats'!$AK$3:$AZ$528,13,FALSE)+VLOOKUP($B98,'Raw Stats'!$AK$3:$AZ$528,14,FALSE)</f>
        <v>#N/A</v>
      </c>
      <c r="DQ98" t="e">
        <f>VLOOKUP($B98,'Raw Stats'!$AK$3:$AZ$528,15,FALSE)</f>
        <v>#N/A</v>
      </c>
      <c r="DR98" t="e">
        <f>VLOOKUP($B98,'Raw Stats'!$AK$3:$AZ$528,16,FALSE)</f>
        <v>#N/A</v>
      </c>
      <c r="DT98">
        <f>VLOOKUP($B98,'Raw Stats'!$S$3:$AH$528,3,FALSE)</f>
        <v>74</v>
      </c>
      <c r="DU98">
        <f>VLOOKUP($B98,'Raw Stats'!$S$3:$AH$528,4,FALSE)</f>
        <v>0</v>
      </c>
      <c r="DV98">
        <f>VLOOKUP($B98,'Raw Stats'!$S$3:$AH$528,5,FALSE)</f>
        <v>15</v>
      </c>
      <c r="DW98">
        <f>VLOOKUP($B98,'Raw Stats'!$S$3:$AH$528,6,FALSE)</f>
        <v>15</v>
      </c>
      <c r="DX98">
        <f>VLOOKUP($B98,'Raw Stats'!$S$3:$AH$528,7,FALSE)</f>
        <v>2</v>
      </c>
      <c r="DY98">
        <f>VLOOKUP($B98,'Raw Stats'!$S$3:$AH$528,8,FALSE)</f>
        <v>58</v>
      </c>
      <c r="DZ98">
        <f>VLOOKUP($B98,'Raw Stats'!$S$3:$AH$528,9,FALSE)</f>
        <v>176</v>
      </c>
      <c r="EA98">
        <f>VLOOKUP($B98,'Raw Stats'!$S$3:$AH$528,10,FALSE)</f>
        <v>98</v>
      </c>
      <c r="EB98">
        <f>VLOOKUP($B98,'Raw Stats'!$S$3:$AH$528,11,FALSE)+VLOOKUP($B98,'Raw Stats'!$S$3:$AH$528,12,FALSE)</f>
        <v>0</v>
      </c>
      <c r="EC98">
        <f>VLOOKUP($B98,'Raw Stats'!$S$3:$AH$528,13,FALSE)+VLOOKUP($B98,'Raw Stats'!$S$3:$AH$528,14,FALSE)</f>
        <v>1</v>
      </c>
      <c r="ED98">
        <f>VLOOKUP($B98,'Raw Stats'!$S$3:$AH$528,15,FALSE)</f>
        <v>0</v>
      </c>
      <c r="EE98">
        <f>VLOOKUP($B98,'Raw Stats'!$S$3:$AH$528,16,FALSE)</f>
        <v>58</v>
      </c>
    </row>
    <row r="99" spans="1:135" x14ac:dyDescent="0.2">
      <c r="A99">
        <v>1</v>
      </c>
      <c r="B99" t="s">
        <v>775</v>
      </c>
      <c r="C99">
        <f t="shared" si="13"/>
        <v>0.62312633650975802</v>
      </c>
      <c r="D99" t="e">
        <f t="shared" si="14"/>
        <v>#N/A</v>
      </c>
      <c r="E99" t="e">
        <f t="shared" si="15"/>
        <v>#N/A</v>
      </c>
      <c r="F99" t="e">
        <f t="shared" si="16"/>
        <v>#N/A</v>
      </c>
      <c r="G99" t="e">
        <f t="shared" si="17"/>
        <v>#N/A</v>
      </c>
      <c r="I99" s="29">
        <f t="shared" si="18"/>
        <v>-90</v>
      </c>
      <c r="J99" s="29">
        <f t="shared" si="19"/>
        <v>-90</v>
      </c>
      <c r="K99">
        <f>BT99*'Value Calculations'!$D$3</f>
        <v>1.2232062858781136</v>
      </c>
      <c r="L99">
        <f>BU99*'Value Calculations'!$D$4</f>
        <v>3.9073524485357991</v>
      </c>
      <c r="M99">
        <f>BV99*'Value Calculations'!$D$5</f>
        <v>3.980071575793823</v>
      </c>
      <c r="N99">
        <f>BW99*'Value Calculations'!$D$6</f>
        <v>-1.2506493191936285</v>
      </c>
      <c r="O99">
        <f>BX99*'Value Calculations'!$D$7</f>
        <v>4.4821287297842325</v>
      </c>
      <c r="P99">
        <f>BY99*'Value Calculations'!$D$8</f>
        <v>9.6334547497763321</v>
      </c>
      <c r="Q99">
        <f>BZ99*'Value Calculations'!$D$9</f>
        <v>9.1945330356387203</v>
      </c>
      <c r="R99">
        <f>CA99*'Value Calculations'!$D$10</f>
        <v>1.8265823703810236</v>
      </c>
      <c r="S99">
        <f>CB99*'Value Calculations'!$D$11</f>
        <v>0</v>
      </c>
      <c r="T99">
        <f>CC99*'Value Calculations'!$D$12</f>
        <v>0.81388273958941404</v>
      </c>
      <c r="U99">
        <f>CD99*'Value Calculations'!$D$13</f>
        <v>3.577017574401653</v>
      </c>
      <c r="W99" t="e">
        <f>CH99*'Value Calculations'!$D$3</f>
        <v>#N/A</v>
      </c>
      <c r="X99">
        <f>CI99*'Value Calculations'!$D$4</f>
        <v>0</v>
      </c>
      <c r="Y99" t="e">
        <f>CJ99*'Value Calculations'!$D$5</f>
        <v>#N/A</v>
      </c>
      <c r="Z99" t="e">
        <f>CK99*'Value Calculations'!$D$6</f>
        <v>#N/A</v>
      </c>
      <c r="AA99" t="e">
        <f>CL99*'Value Calculations'!$D$7</f>
        <v>#N/A</v>
      </c>
      <c r="AB99" t="e">
        <f>CM99*'Value Calculations'!$D$8</f>
        <v>#N/A</v>
      </c>
      <c r="AC99" t="e">
        <f>CN99*'Value Calculations'!$D$9</f>
        <v>#N/A</v>
      </c>
      <c r="AD99" t="e">
        <f>CO99*'Value Calculations'!$D$10</f>
        <v>#N/A</v>
      </c>
      <c r="AE99" t="e">
        <f>CP99*'Value Calculations'!$D$11</f>
        <v>#N/A</v>
      </c>
      <c r="AF99" t="e">
        <f>CQ99*'Value Calculations'!$D$12</f>
        <v>#N/A</v>
      </c>
      <c r="AG99" t="e">
        <f>CR99*'Value Calculations'!$D$13</f>
        <v>#N/A</v>
      </c>
      <c r="AI99" t="e">
        <f>CU99*'Value Calculations'!$D$3</f>
        <v>#N/A</v>
      </c>
      <c r="AJ99" t="e">
        <f>CV99*'Value Calculations'!$D$4</f>
        <v>#N/A</v>
      </c>
      <c r="AK99" t="e">
        <f>CW99*'Value Calculations'!$D$5</f>
        <v>#N/A</v>
      </c>
      <c r="AL99" t="e">
        <f>CX99*'Value Calculations'!$D$6</f>
        <v>#N/A</v>
      </c>
      <c r="AM99" t="e">
        <f>CY99*'Value Calculations'!$D$7</f>
        <v>#N/A</v>
      </c>
      <c r="AN99" t="e">
        <f>CZ99*'Value Calculations'!$D$8</f>
        <v>#N/A</v>
      </c>
      <c r="AO99" t="e">
        <f>DA99*'Value Calculations'!$D$9</f>
        <v>#N/A</v>
      </c>
      <c r="AP99" t="e">
        <f>DB99*'Value Calculations'!$D$10</f>
        <v>#N/A</v>
      </c>
      <c r="AQ99" t="e">
        <f>DC99*'Value Calculations'!$D$11</f>
        <v>#N/A</v>
      </c>
      <c r="AR99" t="e">
        <f>DD99*'Value Calculations'!$D$12</f>
        <v>#N/A</v>
      </c>
      <c r="AS99" t="e">
        <f>DE99*'Value Calculations'!$D$13</f>
        <v>#N/A</v>
      </c>
      <c r="AU99" t="e">
        <f>DH99*'Value Calculations'!$D$3</f>
        <v>#N/A</v>
      </c>
      <c r="AV99" t="e">
        <f>DI99*'Value Calculations'!$D$4</f>
        <v>#N/A</v>
      </c>
      <c r="AW99" t="e">
        <f>DJ99*'Value Calculations'!$D$5</f>
        <v>#N/A</v>
      </c>
      <c r="AX99" t="e">
        <f>DK99*'Value Calculations'!$D$6</f>
        <v>#N/A</v>
      </c>
      <c r="AY99" t="e">
        <f>DL99*'Value Calculations'!$D$7</f>
        <v>#N/A</v>
      </c>
      <c r="AZ99" t="e">
        <f>DM99*'Value Calculations'!$D$8</f>
        <v>#N/A</v>
      </c>
      <c r="BA99" t="e">
        <f>DN99*'Value Calculations'!$D$9</f>
        <v>#N/A</v>
      </c>
      <c r="BB99" t="e">
        <f>DO99*'Value Calculations'!$D$10</f>
        <v>#N/A</v>
      </c>
      <c r="BC99" t="e">
        <f>DP99*'Value Calculations'!$D$11</f>
        <v>#N/A</v>
      </c>
      <c r="BD99" t="e">
        <f>DQ99*'Value Calculations'!$D$12</f>
        <v>#N/A</v>
      </c>
      <c r="BE99" t="e">
        <f>DR99*'Value Calculations'!$D$13</f>
        <v>#N/A</v>
      </c>
      <c r="BG99" t="e">
        <f>DU99*'Value Calculations'!$D$3</f>
        <v>#N/A</v>
      </c>
      <c r="BH99" t="e">
        <f>DV99*'Value Calculations'!$D$4</f>
        <v>#N/A</v>
      </c>
      <c r="BI99" t="e">
        <f>DW99*'Value Calculations'!$D$5</f>
        <v>#N/A</v>
      </c>
      <c r="BJ99" t="e">
        <f>DX99*'Value Calculations'!$D$6</f>
        <v>#N/A</v>
      </c>
      <c r="BK99" t="e">
        <f>DY99*'Value Calculations'!$D$7</f>
        <v>#N/A</v>
      </c>
      <c r="BL99" t="e">
        <f>DZ99*'Value Calculations'!$D$8</f>
        <v>#N/A</v>
      </c>
      <c r="BM99" t="e">
        <f>EA99*'Value Calculations'!$D$9</f>
        <v>#N/A</v>
      </c>
      <c r="BN99" t="e">
        <f>EB99*'Value Calculations'!$D$10</f>
        <v>#N/A</v>
      </c>
      <c r="BO99" t="e">
        <f>EC99*'Value Calculations'!$D$11</f>
        <v>#N/A</v>
      </c>
      <c r="BP99" t="e">
        <f>ED99*'Value Calculations'!$D$12</f>
        <v>#N/A</v>
      </c>
      <c r="BQ99" t="e">
        <f>EE99*'Value Calculations'!$D$13</f>
        <v>#N/A</v>
      </c>
      <c r="BS99">
        <f>VLOOKUP($B99,'Raw Stats'!$CM$3:$DC$528,3,FALSE)</f>
        <v>60</v>
      </c>
      <c r="BT99">
        <f>VLOOKUP($B99,'Raw Stats'!$CM$3:$DC$528,4,FALSE)</f>
        <v>3</v>
      </c>
      <c r="BU99">
        <f>VLOOKUP($B99,'Raw Stats'!$CM$3:$DC$528,5,FALSE)</f>
        <v>12</v>
      </c>
      <c r="BV99">
        <f>VLOOKUP($B99,'Raw Stats'!$CM$3:$DC$528,6,FALSE)</f>
        <v>15</v>
      </c>
      <c r="BW99">
        <f>VLOOKUP($B99,'Raw Stats'!$CM$3:$DC$528,7,FALSE)</f>
        <v>-10</v>
      </c>
      <c r="BX99">
        <f>VLOOKUP($B99,'Raw Stats'!$CM$3:$DC$528,8,FALSE)</f>
        <v>51</v>
      </c>
      <c r="BY99">
        <f>VLOOKUP($B99,'Raw Stats'!$CM$3:$DC$528,9,FALSE)</f>
        <v>134</v>
      </c>
      <c r="BZ99">
        <f>VLOOKUP($B99,'Raw Stats'!$CM$3:$DC$528,10,FALSE)</f>
        <v>73</v>
      </c>
      <c r="CA99">
        <f>VLOOKUP($B99,'Raw Stats'!$CM$3:$DC$528,11,FALSE)+VLOOKUP($B99,'Raw Stats'!$CM$3:$DC$528,12,FALSE)</f>
        <v>5</v>
      </c>
      <c r="CB99">
        <f>VLOOKUP($B99,'Raw Stats'!$CM$3:$DC$528,13,FALSE)+VLOOKUP($B99,'Raw Stats'!$CM$3:$DC$528,14,FALSE)</f>
        <v>0</v>
      </c>
      <c r="CC99">
        <f>VLOOKUP($B99,'Raw Stats'!$CM$3:$DC$528,15,FALSE)</f>
        <v>1</v>
      </c>
      <c r="CD99">
        <f>VLOOKUP($B99,'Raw Stats'!$CM$3:$DC$528,16,FALSE)</f>
        <v>52</v>
      </c>
      <c r="CF99" s="29">
        <f t="shared" si="20"/>
        <v>-0.9</v>
      </c>
      <c r="CG99" t="e">
        <f>VLOOKUP($B99,'Raw Stats'!$BU$3:$CJ$528,3,FALSE)</f>
        <v>#N/A</v>
      </c>
      <c r="CH99" t="e">
        <f>VLOOKUP($B99,'Raw Stats'!$BU$3:$CJ$528,4,FALSE)</f>
        <v>#N/A</v>
      </c>
      <c r="CI99">
        <f>VLOOKUP($B99,'Raw Stats'!$BU$3:$CJ$5288,5,FALSE)</f>
        <v>0</v>
      </c>
      <c r="CJ99" t="e">
        <f>VLOOKUP($B99,'Raw Stats'!$BU$3:$CJ$528,6,FALSE)</f>
        <v>#N/A</v>
      </c>
      <c r="CK99" t="e">
        <f>VLOOKUP($B99,'Raw Stats'!$BU$3:$CJ$528,7,FALSE)</f>
        <v>#N/A</v>
      </c>
      <c r="CL99" t="e">
        <f>VLOOKUP($B99,'Raw Stats'!$BU$3:$CJ$528,8,FALSE)</f>
        <v>#N/A</v>
      </c>
      <c r="CM99" t="e">
        <f>VLOOKUP($B99,'Raw Stats'!$BU$3:$CJ$528,9,FALSE)</f>
        <v>#N/A</v>
      </c>
      <c r="CN99" t="e">
        <f>VLOOKUP($B99,'Raw Stats'!$BU$3:$CJ$528,10,FALSE)</f>
        <v>#N/A</v>
      </c>
      <c r="CO99" t="e">
        <f>VLOOKUP($B99,'Raw Stats'!$BU$3:$CJ$528,11,FALSE)+VLOOKUP($B99,'Raw Stats'!$BU$3:$CJ$528,12,FALSE)</f>
        <v>#N/A</v>
      </c>
      <c r="CP99" t="e">
        <f>VLOOKUP($B99,'Raw Stats'!$BU$3:$CJ$528,13,FALSE)+VLOOKUP($B99,'Raw Stats'!$BU$3:$CJ$528,14,FALSE)</f>
        <v>#N/A</v>
      </c>
      <c r="CQ99" t="e">
        <f>VLOOKUP($B99,'Raw Stats'!$BU$3:$CJ$528,15,FALSE)</f>
        <v>#N/A</v>
      </c>
      <c r="CR99" t="e">
        <f>VLOOKUP($B99,'Raw Stats'!$BU$3:$CJ$528,16,FALSE)</f>
        <v>#N/A</v>
      </c>
      <c r="CT99" t="e">
        <f>VLOOKUP($B99,'Raw Stats'!$BC$3:$BR$528,3,FALSE)</f>
        <v>#N/A</v>
      </c>
      <c r="CU99" t="e">
        <f>VLOOKUP($B99,'Raw Stats'!$BC$3:$BR$528,4,FALSE)</f>
        <v>#N/A</v>
      </c>
      <c r="CV99" t="e">
        <f>VLOOKUP($B99,'Raw Stats'!$BC$3:$BR$5288,5,FALSE)</f>
        <v>#N/A</v>
      </c>
      <c r="CW99" t="e">
        <f>VLOOKUP($B99,'Raw Stats'!$BC$3:$BR$52888,6,FALSE)</f>
        <v>#N/A</v>
      </c>
      <c r="CX99" t="e">
        <f>VLOOKUP($B99,'Raw Stats'!$BC$3:$BR$5288,7,FALSE)</f>
        <v>#N/A</v>
      </c>
      <c r="CY99" t="e">
        <f>VLOOKUP($B99,'Raw Stats'!$BC$3:$BR$5288,8,FALSE)</f>
        <v>#N/A</v>
      </c>
      <c r="CZ99" t="e">
        <f>VLOOKUP($B99,'Raw Stats'!$BC$3:$BR$5288,9,FALSE)</f>
        <v>#N/A</v>
      </c>
      <c r="DA99" t="e">
        <f>VLOOKUP($B99,'Raw Stats'!$BC$3:$BR$5288,10,FALSE)</f>
        <v>#N/A</v>
      </c>
      <c r="DB99" t="e">
        <f>VLOOKUP($B99,'Raw Stats'!$BC$3:$BR$5288,11,FALSE)+VLOOKUP($B99,'Raw Stats'!$BC$3:$BR$5288,12,FALSE)</f>
        <v>#N/A</v>
      </c>
      <c r="DC99" t="e">
        <f>VLOOKUP($B99,'Raw Stats'!$BC$3:$BR$5288,13,FALSE)+VLOOKUP($B99,'Raw Stats'!$BC$3:$BR$5288,14,FALSE)</f>
        <v>#N/A</v>
      </c>
      <c r="DD99" t="e">
        <f>VLOOKUP($B99,'Raw Stats'!$BC$3:$BR$5288,15,FALSE)</f>
        <v>#N/A</v>
      </c>
      <c r="DE99" t="e">
        <f>VLOOKUP($B99,'Raw Stats'!$BC$3:$BR$5288,16,FALSE)</f>
        <v>#N/A</v>
      </c>
      <c r="DG99" t="e">
        <f>VLOOKUP($B99,'Raw Stats'!$AK$3:$AZ$528,3,FALSE)</f>
        <v>#N/A</v>
      </c>
      <c r="DH99" t="e">
        <f>VLOOKUP($B99,'Raw Stats'!$AK$3:$AZ$528,4,FALSE)</f>
        <v>#N/A</v>
      </c>
      <c r="DI99" t="e">
        <f>VLOOKUP($B99,'Raw Stats'!$AK$3:$AZ$528,5,FALSE)</f>
        <v>#N/A</v>
      </c>
      <c r="DJ99" t="e">
        <f>VLOOKUP($B99,'Raw Stats'!$AK$3:$AZ$528,6,FALSE)</f>
        <v>#N/A</v>
      </c>
      <c r="DK99" t="e">
        <f>VLOOKUP($B99,'Raw Stats'!$AK$3:$AZ$528,7,FALSE)</f>
        <v>#N/A</v>
      </c>
      <c r="DL99" t="e">
        <f>VLOOKUP($B99,'Raw Stats'!$AK$3:$AZ$528,8,FALSE)</f>
        <v>#N/A</v>
      </c>
      <c r="DM99" t="e">
        <f>VLOOKUP($B99,'Raw Stats'!$AK$3:$AZ$528,9,FALSE)</f>
        <v>#N/A</v>
      </c>
      <c r="DN99" t="e">
        <f>VLOOKUP($B99,'Raw Stats'!$AK$3:$AZ$528,10,FALSE)</f>
        <v>#N/A</v>
      </c>
      <c r="DO99" t="e">
        <f>VLOOKUP($B99,'Raw Stats'!$AK$3:$AZ$528,11,FALSE)+VLOOKUP($B99,'Raw Stats'!$AK$3:$AZ$528,12,FALSE)</f>
        <v>#N/A</v>
      </c>
      <c r="DP99" t="e">
        <f>VLOOKUP($B99,'Raw Stats'!$AK$3:$AZ$528,13,FALSE)+VLOOKUP($B99,'Raw Stats'!$AK$3:$AZ$528,14,FALSE)</f>
        <v>#N/A</v>
      </c>
      <c r="DQ99" t="e">
        <f>VLOOKUP($B99,'Raw Stats'!$AK$3:$AZ$528,15,FALSE)</f>
        <v>#N/A</v>
      </c>
      <c r="DR99" t="e">
        <f>VLOOKUP($B99,'Raw Stats'!$AK$3:$AZ$528,16,FALSE)</f>
        <v>#N/A</v>
      </c>
      <c r="DT99" t="e">
        <f>VLOOKUP($B99,'Raw Stats'!$S$3:$AH$528,3,FALSE)</f>
        <v>#N/A</v>
      </c>
      <c r="DU99" t="e">
        <f>VLOOKUP($B99,'Raw Stats'!$S$3:$AH$528,4,FALSE)</f>
        <v>#N/A</v>
      </c>
      <c r="DV99" t="e">
        <f>VLOOKUP($B99,'Raw Stats'!$S$3:$AH$528,5,FALSE)</f>
        <v>#N/A</v>
      </c>
      <c r="DW99" t="e">
        <f>VLOOKUP($B99,'Raw Stats'!$S$3:$AH$528,6,FALSE)</f>
        <v>#N/A</v>
      </c>
      <c r="DX99" t="e">
        <f>VLOOKUP($B99,'Raw Stats'!$S$3:$AH$528,7,FALSE)</f>
        <v>#N/A</v>
      </c>
      <c r="DY99" t="e">
        <f>VLOOKUP($B99,'Raw Stats'!$S$3:$AH$528,8,FALSE)</f>
        <v>#N/A</v>
      </c>
      <c r="DZ99" t="e">
        <f>VLOOKUP($B99,'Raw Stats'!$S$3:$AH$528,9,FALSE)</f>
        <v>#N/A</v>
      </c>
      <c r="EA99" t="e">
        <f>VLOOKUP($B99,'Raw Stats'!$S$3:$AH$528,10,FALSE)</f>
        <v>#N/A</v>
      </c>
      <c r="EB99" t="e">
        <f>VLOOKUP($B99,'Raw Stats'!$S$3:$AH$528,11,FALSE)+VLOOKUP($B99,'Raw Stats'!$S$3:$AH$528,12,FALSE)</f>
        <v>#N/A</v>
      </c>
      <c r="EC99" t="e">
        <f>VLOOKUP($B99,'Raw Stats'!$S$3:$AH$528,13,FALSE)+VLOOKUP($B99,'Raw Stats'!$S$3:$AH$528,14,FALSE)</f>
        <v>#N/A</v>
      </c>
      <c r="ED99" t="e">
        <f>VLOOKUP($B99,'Raw Stats'!$S$3:$AH$528,15,FALSE)</f>
        <v>#N/A</v>
      </c>
      <c r="EE99" t="e">
        <f>VLOOKUP($B99,'Raw Stats'!$S$3:$AH$528,16,FALSE)</f>
        <v>#N/A</v>
      </c>
    </row>
    <row r="100" spans="1:135" x14ac:dyDescent="0.2">
      <c r="A100">
        <v>1</v>
      </c>
      <c r="B100" t="s">
        <v>776</v>
      </c>
      <c r="C100">
        <f t="shared" si="13"/>
        <v>0.87660921565984584</v>
      </c>
      <c r="D100">
        <f t="shared" si="14"/>
        <v>0.6785107671198719</v>
      </c>
      <c r="E100">
        <f t="shared" si="15"/>
        <v>0.75610732068063091</v>
      </c>
      <c r="F100">
        <f t="shared" si="16"/>
        <v>0.80388051349781575</v>
      </c>
      <c r="G100">
        <f t="shared" si="17"/>
        <v>0.75676916141091988</v>
      </c>
      <c r="I100" s="29">
        <f t="shared" si="18"/>
        <v>-90</v>
      </c>
      <c r="J100" s="29">
        <f t="shared" si="19"/>
        <v>-90</v>
      </c>
      <c r="K100">
        <f>BT100*'Value Calculations'!$D$3</f>
        <v>0</v>
      </c>
      <c r="L100">
        <f>BU100*'Value Calculations'!$D$4</f>
        <v>6.1866413768483488</v>
      </c>
      <c r="M100">
        <f>BV100*'Value Calculations'!$D$5</f>
        <v>5.0414239960055092</v>
      </c>
      <c r="N100">
        <f>BW100*'Value Calculations'!$D$6</f>
        <v>0.62532465959681427</v>
      </c>
      <c r="O100">
        <f>BX100*'Value Calculations'!$D$7</f>
        <v>5.800401885603125</v>
      </c>
      <c r="P100">
        <f>BY100*'Value Calculations'!$D$8</f>
        <v>21.998784727101174</v>
      </c>
      <c r="Q100">
        <f>BZ100*'Value Calculations'!$D$9</f>
        <v>24.182881408803212</v>
      </c>
      <c r="R100">
        <f>CA100*'Value Calculations'!$D$10</f>
        <v>0</v>
      </c>
      <c r="S100">
        <f>CB100*'Value Calculations'!$D$11</f>
        <v>0</v>
      </c>
      <c r="T100">
        <f>CC100*'Value Calculations'!$D$12</f>
        <v>0</v>
      </c>
      <c r="U100">
        <f>CD100*'Value Calculations'!$D$13</f>
        <v>4.5400607675097904</v>
      </c>
      <c r="W100">
        <f>CH100*'Value Calculations'!$D$3</f>
        <v>0.8154708572520758</v>
      </c>
      <c r="X100">
        <f>CI100*'Value Calculations'!$D$4</f>
        <v>3.5817397444911494</v>
      </c>
      <c r="Y100">
        <f>CJ100*'Value Calculations'!$D$5</f>
        <v>3.4493953656879803</v>
      </c>
      <c r="Z100">
        <f>CK100*'Value Calculations'!$D$6</f>
        <v>-0.37519479575808856</v>
      </c>
      <c r="AA100">
        <f>CL100*'Value Calculations'!$D$7</f>
        <v>4.0427043445112689</v>
      </c>
      <c r="AB100">
        <f>CM100*'Value Calculations'!$D$8</f>
        <v>15.888011191795293</v>
      </c>
      <c r="AC100">
        <f>CN100*'Value Calculations'!$D$9</f>
        <v>18.011208549264893</v>
      </c>
      <c r="AD100">
        <f>CO100*'Value Calculations'!$D$10</f>
        <v>0</v>
      </c>
      <c r="AE100">
        <f>CP100*'Value Calculations'!$D$11</f>
        <v>0</v>
      </c>
      <c r="AF100">
        <f>CQ100*'Value Calculations'!$D$12</f>
        <v>0</v>
      </c>
      <c r="AG100">
        <f>CR100*'Value Calculations'!$D$13</f>
        <v>3.4394399753862048</v>
      </c>
      <c r="AI100">
        <f>CU100*'Value Calculations'!$D$3</f>
        <v>0</v>
      </c>
      <c r="AJ100">
        <f>CV100*'Value Calculations'!$D$4</f>
        <v>2.6049016323571994</v>
      </c>
      <c r="AK100">
        <f>CW100*'Value Calculations'!$D$5</f>
        <v>2.1227048404233724</v>
      </c>
      <c r="AL100">
        <f>CX100*'Value Calculations'!$D$6</f>
        <v>2.1261038426291687</v>
      </c>
      <c r="AM100">
        <f>CY100*'Value Calculations'!$D$7</f>
        <v>2.8123160657469697</v>
      </c>
      <c r="AN100">
        <f>CZ100*'Value Calculations'!$D$8</f>
        <v>8.5550829494282361</v>
      </c>
      <c r="AO100">
        <f>DA100*'Value Calculations'!$D$9</f>
        <v>14.358585836476907</v>
      </c>
      <c r="AP100">
        <f>DB100*'Value Calculations'!$D$10</f>
        <v>0</v>
      </c>
      <c r="AQ100">
        <f>DC100*'Value Calculations'!$D$11</f>
        <v>0</v>
      </c>
      <c r="AR100">
        <f>DD100*'Value Calculations'!$D$12</f>
        <v>0</v>
      </c>
      <c r="AS100">
        <f>DE100*'Value Calculations'!$D$13</f>
        <v>2.2012415842471711</v>
      </c>
      <c r="AU100">
        <f>DH100*'Value Calculations'!$D$3</f>
        <v>0.8154708572520758</v>
      </c>
      <c r="AV100">
        <f>DI100*'Value Calculations'!$D$4</f>
        <v>5.2098032647143988</v>
      </c>
      <c r="AW100">
        <f>DJ100*'Value Calculations'!$D$5</f>
        <v>4.7760858909525883</v>
      </c>
      <c r="AX100">
        <f>DK100*'Value Calculations'!$D$6</f>
        <v>2.376233706467894</v>
      </c>
      <c r="AY100">
        <f>DL100*'Value Calculations'!$D$7</f>
        <v>5.3609775003301614</v>
      </c>
      <c r="AZ100">
        <f>DM100*'Value Calculations'!$D$8</f>
        <v>18.619886419343807</v>
      </c>
      <c r="BA100">
        <f>DN100*'Value Calculations'!$D$9</f>
        <v>17.507398519914826</v>
      </c>
      <c r="BB100">
        <f>DO100*'Value Calculations'!$D$10</f>
        <v>0</v>
      </c>
      <c r="BC100">
        <f>DP100*'Value Calculations'!$D$11</f>
        <v>0.9907141480249374</v>
      </c>
      <c r="BD100">
        <f>DQ100*'Value Calculations'!$D$12</f>
        <v>0</v>
      </c>
      <c r="BE100">
        <f>DR100*'Value Calculations'!$D$13</f>
        <v>3.0267071783398602</v>
      </c>
      <c r="BG100">
        <f>DU100*'Value Calculations'!$D$3</f>
        <v>0.4077354286260379</v>
      </c>
      <c r="BH100">
        <f>DV100*'Value Calculations'!$D$4</f>
        <v>3.9073524485357991</v>
      </c>
      <c r="BI100">
        <f>DW100*'Value Calculations'!$D$5</f>
        <v>3.4493953656879803</v>
      </c>
      <c r="BJ100">
        <f>DX100*'Value Calculations'!$D$6</f>
        <v>1.5007791830323542</v>
      </c>
      <c r="BK100">
        <f>DY100*'Value Calculations'!$D$7</f>
        <v>5.800401885603125</v>
      </c>
      <c r="BL100">
        <f>DZ100*'Value Calculations'!$D$8</f>
        <v>13.94694195116872</v>
      </c>
      <c r="BM100">
        <f>EA100*'Value Calculations'!$D$9</f>
        <v>11.839535689726572</v>
      </c>
      <c r="BN100">
        <f>EB100*'Value Calculations'!$D$10</f>
        <v>0</v>
      </c>
      <c r="BO100">
        <f>EC100*'Value Calculations'!$D$11</f>
        <v>2.9721424440748123</v>
      </c>
      <c r="BP100">
        <f>ED100*'Value Calculations'!$D$12</f>
        <v>0</v>
      </c>
      <c r="BQ100">
        <f>EE100*'Value Calculations'!$D$13</f>
        <v>3.8521727724325494</v>
      </c>
      <c r="BS100">
        <f>VLOOKUP($B100,'Raw Stats'!$CM$3:$DC$528,3,FALSE)</f>
        <v>78</v>
      </c>
      <c r="BT100">
        <f>VLOOKUP($B100,'Raw Stats'!$CM$3:$DC$528,4,FALSE)</f>
        <v>0</v>
      </c>
      <c r="BU100">
        <f>VLOOKUP($B100,'Raw Stats'!$CM$3:$DC$528,5,FALSE)</f>
        <v>19</v>
      </c>
      <c r="BV100">
        <f>VLOOKUP($B100,'Raw Stats'!$CM$3:$DC$528,6,FALSE)</f>
        <v>19</v>
      </c>
      <c r="BW100">
        <f>VLOOKUP($B100,'Raw Stats'!$CM$3:$DC$528,7,FALSE)</f>
        <v>5</v>
      </c>
      <c r="BX100">
        <f>VLOOKUP($B100,'Raw Stats'!$CM$3:$DC$528,8,FALSE)</f>
        <v>66</v>
      </c>
      <c r="BY100">
        <f>VLOOKUP($B100,'Raw Stats'!$CM$3:$DC$528,9,FALSE)</f>
        <v>306</v>
      </c>
      <c r="BZ100">
        <f>VLOOKUP($B100,'Raw Stats'!$CM$3:$DC$528,10,FALSE)</f>
        <v>192</v>
      </c>
      <c r="CA100">
        <f>VLOOKUP($B100,'Raw Stats'!$CM$3:$DC$528,11,FALSE)+VLOOKUP($B100,'Raw Stats'!$CM$3:$DC$528,12,FALSE)</f>
        <v>0</v>
      </c>
      <c r="CB100">
        <f>VLOOKUP($B100,'Raw Stats'!$CM$3:$DC$528,13,FALSE)+VLOOKUP($B100,'Raw Stats'!$CM$3:$DC$528,14,FALSE)</f>
        <v>0</v>
      </c>
      <c r="CC100">
        <f>VLOOKUP($B100,'Raw Stats'!$CM$3:$DC$528,15,FALSE)</f>
        <v>0</v>
      </c>
      <c r="CD100">
        <f>VLOOKUP($B100,'Raw Stats'!$CM$3:$DC$528,16,FALSE)</f>
        <v>66</v>
      </c>
      <c r="CF100" s="29">
        <f t="shared" si="20"/>
        <v>-0.9</v>
      </c>
      <c r="CG100">
        <f>VLOOKUP($B100,'Raw Stats'!$BU$3:$CJ$528,3,FALSE)</f>
        <v>72</v>
      </c>
      <c r="CH100">
        <f>VLOOKUP($B100,'Raw Stats'!$BU$3:$CJ$528,4,FALSE)</f>
        <v>2</v>
      </c>
      <c r="CI100">
        <f>VLOOKUP($B100,'Raw Stats'!$BU$3:$CJ$5288,5,FALSE)</f>
        <v>11</v>
      </c>
      <c r="CJ100">
        <f>VLOOKUP($B100,'Raw Stats'!$BU$3:$CJ$528,6,FALSE)</f>
        <v>13</v>
      </c>
      <c r="CK100">
        <f>VLOOKUP($B100,'Raw Stats'!$BU$3:$CJ$528,7,FALSE)</f>
        <v>-3</v>
      </c>
      <c r="CL100">
        <f>VLOOKUP($B100,'Raw Stats'!$BU$3:$CJ$528,8,FALSE)</f>
        <v>46</v>
      </c>
      <c r="CM100">
        <f>VLOOKUP($B100,'Raw Stats'!$BU$3:$CJ$528,9,FALSE)</f>
        <v>221</v>
      </c>
      <c r="CN100">
        <f>VLOOKUP($B100,'Raw Stats'!$BU$3:$CJ$528,10,FALSE)</f>
        <v>143</v>
      </c>
      <c r="CO100">
        <f>VLOOKUP($B100,'Raw Stats'!$BU$3:$CJ$528,11,FALSE)+VLOOKUP($B100,'Raw Stats'!$BU$3:$CJ$528,12,FALSE)</f>
        <v>0</v>
      </c>
      <c r="CP100">
        <f>VLOOKUP($B100,'Raw Stats'!$BU$3:$CJ$528,13,FALSE)+VLOOKUP($B100,'Raw Stats'!$BU$3:$CJ$528,14,FALSE)</f>
        <v>0</v>
      </c>
      <c r="CQ100">
        <f>VLOOKUP($B100,'Raw Stats'!$BU$3:$CJ$528,15,FALSE)</f>
        <v>0</v>
      </c>
      <c r="CR100">
        <f>VLOOKUP($B100,'Raw Stats'!$BU$3:$CJ$528,16,FALSE)</f>
        <v>50</v>
      </c>
      <c r="CT100">
        <f>VLOOKUP($B100,'Raw Stats'!$BC$3:$BR$528,3,FALSE)</f>
        <v>46</v>
      </c>
      <c r="CU100">
        <f>VLOOKUP($B100,'Raw Stats'!$BC$3:$BR$528,4,FALSE)</f>
        <v>0</v>
      </c>
      <c r="CV100">
        <f>VLOOKUP($B100,'Raw Stats'!$BC$3:$BR$5288,5,FALSE)</f>
        <v>8</v>
      </c>
      <c r="CW100">
        <f>VLOOKUP($B100,'Raw Stats'!$BC$3:$BR$52888,6,FALSE)</f>
        <v>8</v>
      </c>
      <c r="CX100">
        <f>VLOOKUP($B100,'Raw Stats'!$BC$3:$BR$5288,7,FALSE)</f>
        <v>17</v>
      </c>
      <c r="CY100">
        <f>VLOOKUP($B100,'Raw Stats'!$BC$3:$BR$5288,8,FALSE)</f>
        <v>32</v>
      </c>
      <c r="CZ100">
        <f>VLOOKUP($B100,'Raw Stats'!$BC$3:$BR$5288,9,FALSE)</f>
        <v>119</v>
      </c>
      <c r="DA100">
        <f>VLOOKUP($B100,'Raw Stats'!$BC$3:$BR$5288,10,FALSE)</f>
        <v>114</v>
      </c>
      <c r="DB100">
        <f>VLOOKUP($B100,'Raw Stats'!$BC$3:$BR$5288,11,FALSE)+VLOOKUP($B100,'Raw Stats'!$BC$3:$BR$5288,12,FALSE)</f>
        <v>0</v>
      </c>
      <c r="DC100">
        <f>VLOOKUP($B100,'Raw Stats'!$BC$3:$BR$5288,13,FALSE)+VLOOKUP($B100,'Raw Stats'!$BC$3:$BR$5288,14,FALSE)</f>
        <v>0</v>
      </c>
      <c r="DD100">
        <f>VLOOKUP($B100,'Raw Stats'!$BC$3:$BR$5288,15,FALSE)</f>
        <v>0</v>
      </c>
      <c r="DE100">
        <f>VLOOKUP($B100,'Raw Stats'!$BC$3:$BR$5288,16,FALSE)</f>
        <v>32</v>
      </c>
      <c r="DG100">
        <f>VLOOKUP($B100,'Raw Stats'!$AK$3:$AZ$528,3,FALSE)</f>
        <v>73</v>
      </c>
      <c r="DH100">
        <f>VLOOKUP($B100,'Raw Stats'!$AK$3:$AZ$528,4,FALSE)</f>
        <v>2</v>
      </c>
      <c r="DI100">
        <f>VLOOKUP($B100,'Raw Stats'!$AK$3:$AZ$528,5,FALSE)</f>
        <v>16</v>
      </c>
      <c r="DJ100">
        <f>VLOOKUP($B100,'Raw Stats'!$AK$3:$AZ$528,6,FALSE)</f>
        <v>18</v>
      </c>
      <c r="DK100">
        <f>VLOOKUP($B100,'Raw Stats'!$AK$3:$AZ$528,7,FALSE)</f>
        <v>19</v>
      </c>
      <c r="DL100">
        <f>VLOOKUP($B100,'Raw Stats'!$AK$3:$AZ$528,8,FALSE)</f>
        <v>61</v>
      </c>
      <c r="DM100">
        <f>VLOOKUP($B100,'Raw Stats'!$AK$3:$AZ$528,9,FALSE)</f>
        <v>259</v>
      </c>
      <c r="DN100">
        <f>VLOOKUP($B100,'Raw Stats'!$AK$3:$AZ$528,10,FALSE)</f>
        <v>139</v>
      </c>
      <c r="DO100">
        <f>VLOOKUP($B100,'Raw Stats'!$AK$3:$AZ$528,11,FALSE)+VLOOKUP($B100,'Raw Stats'!$AK$3:$AZ$528,12,FALSE)</f>
        <v>0</v>
      </c>
      <c r="DP100">
        <f>VLOOKUP($B100,'Raw Stats'!$AK$3:$AZ$528,13,FALSE)+VLOOKUP($B100,'Raw Stats'!$AK$3:$AZ$528,14,FALSE)</f>
        <v>1</v>
      </c>
      <c r="DQ100">
        <f>VLOOKUP($B100,'Raw Stats'!$AK$3:$AZ$528,15,FALSE)</f>
        <v>0</v>
      </c>
      <c r="DR100">
        <f>VLOOKUP($B100,'Raw Stats'!$AK$3:$AZ$528,16,FALSE)</f>
        <v>44</v>
      </c>
      <c r="DT100">
        <f>VLOOKUP($B100,'Raw Stats'!$S$3:$AH$528,3,FALSE)</f>
        <v>63</v>
      </c>
      <c r="DU100">
        <f>VLOOKUP($B100,'Raw Stats'!$S$3:$AH$528,4,FALSE)</f>
        <v>1</v>
      </c>
      <c r="DV100">
        <f>VLOOKUP($B100,'Raw Stats'!$S$3:$AH$528,5,FALSE)</f>
        <v>12</v>
      </c>
      <c r="DW100">
        <f>VLOOKUP($B100,'Raw Stats'!$S$3:$AH$528,6,FALSE)</f>
        <v>13</v>
      </c>
      <c r="DX100">
        <f>VLOOKUP($B100,'Raw Stats'!$S$3:$AH$528,7,FALSE)</f>
        <v>12</v>
      </c>
      <c r="DY100">
        <f>VLOOKUP($B100,'Raw Stats'!$S$3:$AH$528,8,FALSE)</f>
        <v>66</v>
      </c>
      <c r="DZ100">
        <f>VLOOKUP($B100,'Raw Stats'!$S$3:$AH$528,9,FALSE)</f>
        <v>194</v>
      </c>
      <c r="EA100">
        <f>VLOOKUP($B100,'Raw Stats'!$S$3:$AH$528,10,FALSE)</f>
        <v>94</v>
      </c>
      <c r="EB100">
        <f>VLOOKUP($B100,'Raw Stats'!$S$3:$AH$528,11,FALSE)+VLOOKUP($B100,'Raw Stats'!$S$3:$AH$528,12,FALSE)</f>
        <v>0</v>
      </c>
      <c r="EC100">
        <f>VLOOKUP($B100,'Raw Stats'!$S$3:$AH$528,13,FALSE)+VLOOKUP($B100,'Raw Stats'!$S$3:$AH$528,14,FALSE)</f>
        <v>3</v>
      </c>
      <c r="ED100">
        <f>VLOOKUP($B100,'Raw Stats'!$S$3:$AH$528,15,FALSE)</f>
        <v>0</v>
      </c>
      <c r="EE100">
        <f>VLOOKUP($B100,'Raw Stats'!$S$3:$AH$528,16,FALSE)</f>
        <v>56</v>
      </c>
    </row>
    <row r="101" spans="1:135" x14ac:dyDescent="0.2">
      <c r="A101">
        <v>1</v>
      </c>
      <c r="B101" t="s">
        <v>777</v>
      </c>
      <c r="C101">
        <f t="shared" si="13"/>
        <v>0.73164489783503883</v>
      </c>
      <c r="D101">
        <f t="shared" si="14"/>
        <v>0.85001522844997235</v>
      </c>
      <c r="E101">
        <f t="shared" si="15"/>
        <v>0.84363033441602286</v>
      </c>
      <c r="F101">
        <f t="shared" si="16"/>
        <v>0.99874811311279477</v>
      </c>
      <c r="G101">
        <f t="shared" si="17"/>
        <v>0.80376001780647666</v>
      </c>
      <c r="I101" s="29">
        <f t="shared" si="18"/>
        <v>-90</v>
      </c>
      <c r="J101" s="29">
        <f t="shared" si="19"/>
        <v>-90</v>
      </c>
      <c r="K101">
        <f>BT101*'Value Calculations'!$D$3</f>
        <v>1.6309417145041516</v>
      </c>
      <c r="L101">
        <f>BU101*'Value Calculations'!$D$4</f>
        <v>3.2561270404464993</v>
      </c>
      <c r="M101">
        <f>BV101*'Value Calculations'!$D$5</f>
        <v>3.7147334707409017</v>
      </c>
      <c r="N101">
        <f>BW101*'Value Calculations'!$D$6</f>
        <v>0</v>
      </c>
      <c r="O101">
        <f>BX101*'Value Calculations'!$D$7</f>
        <v>6.7671355332036462</v>
      </c>
      <c r="P101">
        <f>BY101*'Value Calculations'!$D$8</f>
        <v>7.8361684158628373</v>
      </c>
      <c r="Q101">
        <f>BZ101*'Value Calculations'!$D$9</f>
        <v>11.713583182389055</v>
      </c>
      <c r="R101">
        <f>CA101*'Value Calculations'!$D$10</f>
        <v>0.36531647407620471</v>
      </c>
      <c r="S101">
        <f>CB101*'Value Calculations'!$D$11</f>
        <v>0.9907141480249374</v>
      </c>
      <c r="T101">
        <f>CC101*'Value Calculations'!$D$12</f>
        <v>0.81388273958941404</v>
      </c>
      <c r="U101">
        <f>CD101*'Value Calculations'!$D$13</f>
        <v>6.810091151264686</v>
      </c>
      <c r="W101">
        <f>CH101*'Value Calculations'!$D$3</f>
        <v>1.6309417145041516</v>
      </c>
      <c r="X101">
        <f>CI101*'Value Calculations'!$D$4</f>
        <v>6.5122540808929985</v>
      </c>
      <c r="Y101">
        <f>CJ101*'Value Calculations'!$D$5</f>
        <v>6.3681145212701171</v>
      </c>
      <c r="Z101">
        <f>CK101*'Value Calculations'!$D$6</f>
        <v>-1.0005194553549028</v>
      </c>
      <c r="AA101">
        <f>CL101*'Value Calculations'!$D$7</f>
        <v>9.1400272136776515</v>
      </c>
      <c r="AB101">
        <f>CM101*'Value Calculations'!$D$8</f>
        <v>10.35236928334173</v>
      </c>
      <c r="AC101">
        <f>CN101*'Value Calculations'!$D$9</f>
        <v>16.373825953877173</v>
      </c>
      <c r="AD101">
        <f>CO101*'Value Calculations'!$D$10</f>
        <v>2.9225317926096377</v>
      </c>
      <c r="AE101">
        <f>CP101*'Value Calculations'!$D$11</f>
        <v>0</v>
      </c>
      <c r="AF101">
        <f>CQ101*'Value Calculations'!$D$12</f>
        <v>0.81388273958941404</v>
      </c>
      <c r="AG101">
        <f>CR101*'Value Calculations'!$D$13</f>
        <v>11.487729517789925</v>
      </c>
      <c r="AI101">
        <f>CU101*'Value Calculations'!$D$3</f>
        <v>2.4464125717562273</v>
      </c>
      <c r="AJ101">
        <f>CV101*'Value Calculations'!$D$4</f>
        <v>1.9536762242678996</v>
      </c>
      <c r="AK101">
        <f>CW101*'Value Calculations'!$D$5</f>
        <v>3.1840572606350586</v>
      </c>
      <c r="AL101">
        <f>CX101*'Value Calculations'!$D$6</f>
        <v>0.75038959151617712</v>
      </c>
      <c r="AM101">
        <f>CY101*'Value Calculations'!$D$7</f>
        <v>4.2184740986204545</v>
      </c>
      <c r="AN101">
        <f>CZ101*'Value Calculations'!$D$8</f>
        <v>4.3134872013923875</v>
      </c>
      <c r="AO101">
        <f>DA101*'Value Calculations'!$D$9</f>
        <v>6.2976253668758364</v>
      </c>
      <c r="AP101">
        <f>DB101*'Value Calculations'!$D$10</f>
        <v>1.0959494222286141</v>
      </c>
      <c r="AQ101">
        <f>DC101*'Value Calculations'!$D$11</f>
        <v>0</v>
      </c>
      <c r="AR101">
        <f>DD101*'Value Calculations'!$D$12</f>
        <v>0.81388273958941404</v>
      </c>
      <c r="AS101">
        <f>DE101*'Value Calculations'!$D$13</f>
        <v>5.296737562094755</v>
      </c>
      <c r="AU101">
        <f>DH101*'Value Calculations'!$D$3</f>
        <v>3.2618834290083032</v>
      </c>
      <c r="AV101">
        <f>DI101*'Value Calculations'!$D$4</f>
        <v>11.722057345607396</v>
      </c>
      <c r="AW101">
        <f>DJ101*'Value Calculations'!$D$5</f>
        <v>11.674876622328547</v>
      </c>
      <c r="AX101">
        <f>DK101*'Value Calculations'!$D$6</f>
        <v>1.5007791830323542</v>
      </c>
      <c r="AY101">
        <f>DL101*'Value Calculations'!$D$7</f>
        <v>8.2611784431317226</v>
      </c>
      <c r="AZ101">
        <f>DM101*'Value Calculations'!$D$8</f>
        <v>11.430741083689828</v>
      </c>
      <c r="BA101">
        <f>DN101*'Value Calculations'!$D$9</f>
        <v>13.350965777776773</v>
      </c>
      <c r="BB101">
        <f>DO101*'Value Calculations'!$D$10</f>
        <v>3.6531647407620471</v>
      </c>
      <c r="BC101">
        <f>DP101*'Value Calculations'!$D$11</f>
        <v>0</v>
      </c>
      <c r="BD101">
        <f>DQ101*'Value Calculations'!$D$12</f>
        <v>1.6277654791788281</v>
      </c>
      <c r="BE101">
        <f>DR101*'Value Calculations'!$D$13</f>
        <v>11.418940718282201</v>
      </c>
      <c r="BG101">
        <f>DU101*'Value Calculations'!$D$3</f>
        <v>2.4464125717562273</v>
      </c>
      <c r="BH101">
        <f>DV101*'Value Calculations'!$D$4</f>
        <v>5.2098032647143988</v>
      </c>
      <c r="BI101">
        <f>DW101*'Value Calculations'!$D$5</f>
        <v>5.8374383111642736</v>
      </c>
      <c r="BJ101">
        <f>DX101*'Value Calculations'!$D$6</f>
        <v>4.0020778214196113</v>
      </c>
      <c r="BK101">
        <f>DY101*'Value Calculations'!$D$7</f>
        <v>6.415596024985275</v>
      </c>
      <c r="BL101">
        <f>DZ101*'Value Calculations'!$D$8</f>
        <v>7.4767111490801383</v>
      </c>
      <c r="BM101">
        <f>EA101*'Value Calculations'!$D$9</f>
        <v>11.713583182389055</v>
      </c>
      <c r="BN101">
        <f>EB101*'Value Calculations'!$D$10</f>
        <v>1.0959494222286141</v>
      </c>
      <c r="BO101">
        <f>EC101*'Value Calculations'!$D$11</f>
        <v>0</v>
      </c>
      <c r="BP101">
        <f>ED101*'Value Calculations'!$D$12</f>
        <v>1.6277654791788281</v>
      </c>
      <c r="BQ101">
        <f>EE101*'Value Calculations'!$D$13</f>
        <v>7.2228239483110297</v>
      </c>
      <c r="BS101">
        <f>VLOOKUP($B101,'Raw Stats'!$CM$3:$DC$528,3,FALSE)</f>
        <v>60</v>
      </c>
      <c r="BT101">
        <f>VLOOKUP($B101,'Raw Stats'!$CM$3:$DC$528,4,FALSE)</f>
        <v>4</v>
      </c>
      <c r="BU101">
        <f>VLOOKUP($B101,'Raw Stats'!$CM$3:$DC$528,5,FALSE)</f>
        <v>10</v>
      </c>
      <c r="BV101">
        <f>VLOOKUP($B101,'Raw Stats'!$CM$3:$DC$528,6,FALSE)</f>
        <v>14</v>
      </c>
      <c r="BW101">
        <f>VLOOKUP($B101,'Raw Stats'!$CM$3:$DC$528,7,FALSE)</f>
        <v>0</v>
      </c>
      <c r="BX101">
        <f>VLOOKUP($B101,'Raw Stats'!$CM$3:$DC$528,8,FALSE)</f>
        <v>77</v>
      </c>
      <c r="BY101">
        <f>VLOOKUP($B101,'Raw Stats'!$CM$3:$DC$528,9,FALSE)</f>
        <v>109</v>
      </c>
      <c r="BZ101">
        <f>VLOOKUP($B101,'Raw Stats'!$CM$3:$DC$528,10,FALSE)</f>
        <v>93</v>
      </c>
      <c r="CA101">
        <f>VLOOKUP($B101,'Raw Stats'!$CM$3:$DC$528,11,FALSE)+VLOOKUP($B101,'Raw Stats'!$CM$3:$DC$528,12,FALSE)</f>
        <v>1</v>
      </c>
      <c r="CB101">
        <f>VLOOKUP($B101,'Raw Stats'!$CM$3:$DC$528,13,FALSE)+VLOOKUP($B101,'Raw Stats'!$CM$3:$DC$528,14,FALSE)</f>
        <v>1</v>
      </c>
      <c r="CC101">
        <f>VLOOKUP($B101,'Raw Stats'!$CM$3:$DC$528,15,FALSE)</f>
        <v>1</v>
      </c>
      <c r="CD101">
        <f>VLOOKUP($B101,'Raw Stats'!$CM$3:$DC$528,16,FALSE)</f>
        <v>99</v>
      </c>
      <c r="CF101" s="29">
        <f t="shared" si="20"/>
        <v>-0.9</v>
      </c>
      <c r="CG101">
        <f>VLOOKUP($B101,'Raw Stats'!$BU$3:$CJ$528,3,FALSE)</f>
        <v>76</v>
      </c>
      <c r="CH101">
        <f>VLOOKUP($B101,'Raw Stats'!$BU$3:$CJ$528,4,FALSE)</f>
        <v>4</v>
      </c>
      <c r="CI101">
        <f>VLOOKUP($B101,'Raw Stats'!$BU$3:$CJ$5288,5,FALSE)</f>
        <v>20</v>
      </c>
      <c r="CJ101">
        <f>VLOOKUP($B101,'Raw Stats'!$BU$3:$CJ$528,6,FALSE)</f>
        <v>24</v>
      </c>
      <c r="CK101">
        <f>VLOOKUP($B101,'Raw Stats'!$BU$3:$CJ$528,7,FALSE)</f>
        <v>-8</v>
      </c>
      <c r="CL101">
        <f>VLOOKUP($B101,'Raw Stats'!$BU$3:$CJ$528,8,FALSE)</f>
        <v>104</v>
      </c>
      <c r="CM101">
        <f>VLOOKUP($B101,'Raw Stats'!$BU$3:$CJ$528,9,FALSE)</f>
        <v>144</v>
      </c>
      <c r="CN101">
        <f>VLOOKUP($B101,'Raw Stats'!$BU$3:$CJ$528,10,FALSE)</f>
        <v>130</v>
      </c>
      <c r="CO101">
        <f>VLOOKUP($B101,'Raw Stats'!$BU$3:$CJ$528,11,FALSE)+VLOOKUP($B101,'Raw Stats'!$BU$3:$CJ$528,12,FALSE)</f>
        <v>8</v>
      </c>
      <c r="CP101">
        <f>VLOOKUP($B101,'Raw Stats'!$BU$3:$CJ$528,13,FALSE)+VLOOKUP($B101,'Raw Stats'!$BU$3:$CJ$528,14,FALSE)</f>
        <v>0</v>
      </c>
      <c r="CQ101">
        <f>VLOOKUP($B101,'Raw Stats'!$BU$3:$CJ$528,15,FALSE)</f>
        <v>1</v>
      </c>
      <c r="CR101">
        <f>VLOOKUP($B101,'Raw Stats'!$BU$3:$CJ$528,16,FALSE)</f>
        <v>167</v>
      </c>
      <c r="CT101">
        <f>VLOOKUP($B101,'Raw Stats'!$BC$3:$BR$528,3,FALSE)</f>
        <v>36</v>
      </c>
      <c r="CU101">
        <f>VLOOKUP($B101,'Raw Stats'!$BC$3:$BR$528,4,FALSE)</f>
        <v>6</v>
      </c>
      <c r="CV101">
        <f>VLOOKUP($B101,'Raw Stats'!$BC$3:$BR$5288,5,FALSE)</f>
        <v>6</v>
      </c>
      <c r="CW101">
        <f>VLOOKUP($B101,'Raw Stats'!$BC$3:$BR$52888,6,FALSE)</f>
        <v>12</v>
      </c>
      <c r="CX101">
        <f>VLOOKUP($B101,'Raw Stats'!$BC$3:$BR$5288,7,FALSE)</f>
        <v>6</v>
      </c>
      <c r="CY101">
        <f>VLOOKUP($B101,'Raw Stats'!$BC$3:$BR$5288,8,FALSE)</f>
        <v>48</v>
      </c>
      <c r="CZ101">
        <f>VLOOKUP($B101,'Raw Stats'!$BC$3:$BR$5288,9,FALSE)</f>
        <v>60</v>
      </c>
      <c r="DA101">
        <f>VLOOKUP($B101,'Raw Stats'!$BC$3:$BR$5288,10,FALSE)</f>
        <v>50</v>
      </c>
      <c r="DB101">
        <f>VLOOKUP($B101,'Raw Stats'!$BC$3:$BR$5288,11,FALSE)+VLOOKUP($B101,'Raw Stats'!$BC$3:$BR$5288,12,FALSE)</f>
        <v>3</v>
      </c>
      <c r="DC101">
        <f>VLOOKUP($B101,'Raw Stats'!$BC$3:$BR$5288,13,FALSE)+VLOOKUP($B101,'Raw Stats'!$BC$3:$BR$5288,14,FALSE)</f>
        <v>0</v>
      </c>
      <c r="DD101">
        <f>VLOOKUP($B101,'Raw Stats'!$BC$3:$BR$5288,15,FALSE)</f>
        <v>1</v>
      </c>
      <c r="DE101">
        <f>VLOOKUP($B101,'Raw Stats'!$BC$3:$BR$5288,16,FALSE)</f>
        <v>77</v>
      </c>
      <c r="DG101">
        <f>VLOOKUP($B101,'Raw Stats'!$AK$3:$AZ$528,3,FALSE)</f>
        <v>78</v>
      </c>
      <c r="DH101">
        <f>VLOOKUP($B101,'Raw Stats'!$AK$3:$AZ$528,4,FALSE)</f>
        <v>8</v>
      </c>
      <c r="DI101">
        <f>VLOOKUP($B101,'Raw Stats'!$AK$3:$AZ$528,5,FALSE)</f>
        <v>36</v>
      </c>
      <c r="DJ101">
        <f>VLOOKUP($B101,'Raw Stats'!$AK$3:$AZ$528,6,FALSE)</f>
        <v>44</v>
      </c>
      <c r="DK101">
        <f>VLOOKUP($B101,'Raw Stats'!$AK$3:$AZ$528,7,FALSE)</f>
        <v>12</v>
      </c>
      <c r="DL101">
        <f>VLOOKUP($B101,'Raw Stats'!$AK$3:$AZ$528,8,FALSE)</f>
        <v>94</v>
      </c>
      <c r="DM101">
        <f>VLOOKUP($B101,'Raw Stats'!$AK$3:$AZ$528,9,FALSE)</f>
        <v>159</v>
      </c>
      <c r="DN101">
        <f>VLOOKUP($B101,'Raw Stats'!$AK$3:$AZ$528,10,FALSE)</f>
        <v>106</v>
      </c>
      <c r="DO101">
        <f>VLOOKUP($B101,'Raw Stats'!$AK$3:$AZ$528,11,FALSE)+VLOOKUP($B101,'Raw Stats'!$AK$3:$AZ$528,12,FALSE)</f>
        <v>10</v>
      </c>
      <c r="DP101">
        <f>VLOOKUP($B101,'Raw Stats'!$AK$3:$AZ$528,13,FALSE)+VLOOKUP($B101,'Raw Stats'!$AK$3:$AZ$528,14,FALSE)</f>
        <v>0</v>
      </c>
      <c r="DQ101">
        <f>VLOOKUP($B101,'Raw Stats'!$AK$3:$AZ$528,15,FALSE)</f>
        <v>2</v>
      </c>
      <c r="DR101">
        <f>VLOOKUP($B101,'Raw Stats'!$AK$3:$AZ$528,16,FALSE)</f>
        <v>166</v>
      </c>
      <c r="DT101">
        <f>VLOOKUP($B101,'Raw Stats'!$S$3:$AH$528,3,FALSE)</f>
        <v>66</v>
      </c>
      <c r="DU101">
        <f>VLOOKUP($B101,'Raw Stats'!$S$3:$AH$528,4,FALSE)</f>
        <v>6</v>
      </c>
      <c r="DV101">
        <f>VLOOKUP($B101,'Raw Stats'!$S$3:$AH$528,5,FALSE)</f>
        <v>16</v>
      </c>
      <c r="DW101">
        <f>VLOOKUP($B101,'Raw Stats'!$S$3:$AH$528,6,FALSE)</f>
        <v>22</v>
      </c>
      <c r="DX101">
        <f>VLOOKUP($B101,'Raw Stats'!$S$3:$AH$528,7,FALSE)</f>
        <v>32</v>
      </c>
      <c r="DY101">
        <f>VLOOKUP($B101,'Raw Stats'!$S$3:$AH$528,8,FALSE)</f>
        <v>73</v>
      </c>
      <c r="DZ101">
        <f>VLOOKUP($B101,'Raw Stats'!$S$3:$AH$528,9,FALSE)</f>
        <v>104</v>
      </c>
      <c r="EA101">
        <f>VLOOKUP($B101,'Raw Stats'!$S$3:$AH$528,10,FALSE)</f>
        <v>93</v>
      </c>
      <c r="EB101">
        <f>VLOOKUP($B101,'Raw Stats'!$S$3:$AH$528,11,FALSE)+VLOOKUP($B101,'Raw Stats'!$S$3:$AH$528,12,FALSE)</f>
        <v>3</v>
      </c>
      <c r="EC101">
        <f>VLOOKUP($B101,'Raw Stats'!$S$3:$AH$528,13,FALSE)+VLOOKUP($B101,'Raw Stats'!$S$3:$AH$528,14,FALSE)</f>
        <v>0</v>
      </c>
      <c r="ED101">
        <f>VLOOKUP($B101,'Raw Stats'!$S$3:$AH$528,15,FALSE)</f>
        <v>2</v>
      </c>
      <c r="EE101">
        <f>VLOOKUP($B101,'Raw Stats'!$S$3:$AH$528,16,FALSE)</f>
        <v>105</v>
      </c>
    </row>
    <row r="102" spans="1:135" x14ac:dyDescent="0.2">
      <c r="A102">
        <v>1</v>
      </c>
      <c r="B102" t="s">
        <v>778</v>
      </c>
      <c r="C102" t="e">
        <f t="shared" si="13"/>
        <v>#N/A</v>
      </c>
      <c r="D102" t="e">
        <f t="shared" si="14"/>
        <v>#N/A</v>
      </c>
      <c r="E102" t="e">
        <f t="shared" si="15"/>
        <v>#N/A</v>
      </c>
      <c r="F102" t="e">
        <f t="shared" si="16"/>
        <v>#N/A</v>
      </c>
      <c r="G102" t="e">
        <f t="shared" si="17"/>
        <v>#N/A</v>
      </c>
      <c r="I102" s="29">
        <f t="shared" si="18"/>
        <v>-90</v>
      </c>
      <c r="J102" s="29">
        <f t="shared" si="19"/>
        <v>-90</v>
      </c>
      <c r="K102" t="e">
        <f>BT102*'Value Calculations'!$D$3</f>
        <v>#N/A</v>
      </c>
      <c r="L102" t="e">
        <f>BU102*'Value Calculations'!$D$4</f>
        <v>#N/A</v>
      </c>
      <c r="M102" t="e">
        <f>BV102*'Value Calculations'!$D$5</f>
        <v>#N/A</v>
      </c>
      <c r="N102" t="e">
        <f>BW102*'Value Calculations'!$D$6</f>
        <v>#N/A</v>
      </c>
      <c r="O102" t="e">
        <f>BX102*'Value Calculations'!$D$7</f>
        <v>#N/A</v>
      </c>
      <c r="P102" t="e">
        <f>BY102*'Value Calculations'!$D$8</f>
        <v>#N/A</v>
      </c>
      <c r="Q102" t="e">
        <f>BZ102*'Value Calculations'!$D$9</f>
        <v>#N/A</v>
      </c>
      <c r="R102" t="e">
        <f>CA102*'Value Calculations'!$D$10</f>
        <v>#N/A</v>
      </c>
      <c r="S102" t="e">
        <f>CB102*'Value Calculations'!$D$11</f>
        <v>#N/A</v>
      </c>
      <c r="T102" t="e">
        <f>CC102*'Value Calculations'!$D$12</f>
        <v>#N/A</v>
      </c>
      <c r="U102" t="e">
        <f>CD102*'Value Calculations'!$D$13</f>
        <v>#N/A</v>
      </c>
      <c r="W102" t="e">
        <f>CH102*'Value Calculations'!$D$3</f>
        <v>#N/A</v>
      </c>
      <c r="X102">
        <f>CI102*'Value Calculations'!$D$4</f>
        <v>0</v>
      </c>
      <c r="Y102" t="e">
        <f>CJ102*'Value Calculations'!$D$5</f>
        <v>#N/A</v>
      </c>
      <c r="Z102" t="e">
        <f>CK102*'Value Calculations'!$D$6</f>
        <v>#N/A</v>
      </c>
      <c r="AA102" t="e">
        <f>CL102*'Value Calculations'!$D$7</f>
        <v>#N/A</v>
      </c>
      <c r="AB102" t="e">
        <f>CM102*'Value Calculations'!$D$8</f>
        <v>#N/A</v>
      </c>
      <c r="AC102" t="e">
        <f>CN102*'Value Calculations'!$D$9</f>
        <v>#N/A</v>
      </c>
      <c r="AD102" t="e">
        <f>CO102*'Value Calculations'!$D$10</f>
        <v>#N/A</v>
      </c>
      <c r="AE102" t="e">
        <f>CP102*'Value Calculations'!$D$11</f>
        <v>#N/A</v>
      </c>
      <c r="AF102" t="e">
        <f>CQ102*'Value Calculations'!$D$12</f>
        <v>#N/A</v>
      </c>
      <c r="AG102" t="e">
        <f>CR102*'Value Calculations'!$D$13</f>
        <v>#N/A</v>
      </c>
      <c r="AI102" t="e">
        <f>CU102*'Value Calculations'!$D$3</f>
        <v>#N/A</v>
      </c>
      <c r="AJ102" t="e">
        <f>CV102*'Value Calculations'!$D$4</f>
        <v>#N/A</v>
      </c>
      <c r="AK102" t="e">
        <f>CW102*'Value Calculations'!$D$5</f>
        <v>#N/A</v>
      </c>
      <c r="AL102" t="e">
        <f>CX102*'Value Calculations'!$D$6</f>
        <v>#N/A</v>
      </c>
      <c r="AM102" t="e">
        <f>CY102*'Value Calculations'!$D$7</f>
        <v>#N/A</v>
      </c>
      <c r="AN102" t="e">
        <f>CZ102*'Value Calculations'!$D$8</f>
        <v>#N/A</v>
      </c>
      <c r="AO102" t="e">
        <f>DA102*'Value Calculations'!$D$9</f>
        <v>#N/A</v>
      </c>
      <c r="AP102" t="e">
        <f>DB102*'Value Calculations'!$D$10</f>
        <v>#N/A</v>
      </c>
      <c r="AQ102" t="e">
        <f>DC102*'Value Calculations'!$D$11</f>
        <v>#N/A</v>
      </c>
      <c r="AR102" t="e">
        <f>DD102*'Value Calculations'!$D$12</f>
        <v>#N/A</v>
      </c>
      <c r="AS102" t="e">
        <f>DE102*'Value Calculations'!$D$13</f>
        <v>#N/A</v>
      </c>
      <c r="AU102" t="e">
        <f>DH102*'Value Calculations'!$D$3</f>
        <v>#N/A</v>
      </c>
      <c r="AV102" t="e">
        <f>DI102*'Value Calculations'!$D$4</f>
        <v>#N/A</v>
      </c>
      <c r="AW102" t="e">
        <f>DJ102*'Value Calculations'!$D$5</f>
        <v>#N/A</v>
      </c>
      <c r="AX102" t="e">
        <f>DK102*'Value Calculations'!$D$6</f>
        <v>#N/A</v>
      </c>
      <c r="AY102" t="e">
        <f>DL102*'Value Calculations'!$D$7</f>
        <v>#N/A</v>
      </c>
      <c r="AZ102" t="e">
        <f>DM102*'Value Calculations'!$D$8</f>
        <v>#N/A</v>
      </c>
      <c r="BA102" t="e">
        <f>DN102*'Value Calculations'!$D$9</f>
        <v>#N/A</v>
      </c>
      <c r="BB102" t="e">
        <f>DO102*'Value Calculations'!$D$10</f>
        <v>#N/A</v>
      </c>
      <c r="BC102" t="e">
        <f>DP102*'Value Calculations'!$D$11</f>
        <v>#N/A</v>
      </c>
      <c r="BD102" t="e">
        <f>DQ102*'Value Calculations'!$D$12</f>
        <v>#N/A</v>
      </c>
      <c r="BE102" t="e">
        <f>DR102*'Value Calculations'!$D$13</f>
        <v>#N/A</v>
      </c>
      <c r="BG102" t="e">
        <f>DU102*'Value Calculations'!$D$3</f>
        <v>#N/A</v>
      </c>
      <c r="BH102" t="e">
        <f>DV102*'Value Calculations'!$D$4</f>
        <v>#N/A</v>
      </c>
      <c r="BI102" t="e">
        <f>DW102*'Value Calculations'!$D$5</f>
        <v>#N/A</v>
      </c>
      <c r="BJ102" t="e">
        <f>DX102*'Value Calculations'!$D$6</f>
        <v>#N/A</v>
      </c>
      <c r="BK102" t="e">
        <f>DY102*'Value Calculations'!$D$7</f>
        <v>#N/A</v>
      </c>
      <c r="BL102" t="e">
        <f>DZ102*'Value Calculations'!$D$8</f>
        <v>#N/A</v>
      </c>
      <c r="BM102" t="e">
        <f>EA102*'Value Calculations'!$D$9</f>
        <v>#N/A</v>
      </c>
      <c r="BN102" t="e">
        <f>EB102*'Value Calculations'!$D$10</f>
        <v>#N/A</v>
      </c>
      <c r="BO102" t="e">
        <f>EC102*'Value Calculations'!$D$11</f>
        <v>#N/A</v>
      </c>
      <c r="BP102" t="e">
        <f>ED102*'Value Calculations'!$D$12</f>
        <v>#N/A</v>
      </c>
      <c r="BQ102" t="e">
        <f>EE102*'Value Calculations'!$D$13</f>
        <v>#N/A</v>
      </c>
      <c r="BS102" t="e">
        <f>VLOOKUP($B102,'Raw Stats'!$CM$3:$DC$528,3,FALSE)</f>
        <v>#N/A</v>
      </c>
      <c r="BT102" t="e">
        <f>VLOOKUP($B102,'Raw Stats'!$CM$3:$DC$528,4,FALSE)</f>
        <v>#N/A</v>
      </c>
      <c r="BU102" t="e">
        <f>VLOOKUP($B102,'Raw Stats'!$CM$3:$DC$528,5,FALSE)</f>
        <v>#N/A</v>
      </c>
      <c r="BV102" t="e">
        <f>VLOOKUP($B102,'Raw Stats'!$CM$3:$DC$528,6,FALSE)</f>
        <v>#N/A</v>
      </c>
      <c r="BW102" t="e">
        <f>VLOOKUP($B102,'Raw Stats'!$CM$3:$DC$528,7,FALSE)</f>
        <v>#N/A</v>
      </c>
      <c r="BX102" t="e">
        <f>VLOOKUP($B102,'Raw Stats'!$CM$3:$DC$528,8,FALSE)</f>
        <v>#N/A</v>
      </c>
      <c r="BY102" t="e">
        <f>VLOOKUP($B102,'Raw Stats'!$CM$3:$DC$528,9,FALSE)</f>
        <v>#N/A</v>
      </c>
      <c r="BZ102" t="e">
        <f>VLOOKUP($B102,'Raw Stats'!$CM$3:$DC$528,10,FALSE)</f>
        <v>#N/A</v>
      </c>
      <c r="CA102" t="e">
        <f>VLOOKUP($B102,'Raw Stats'!$CM$3:$DC$528,11,FALSE)+VLOOKUP($B102,'Raw Stats'!$CM$3:$DC$528,12,FALSE)</f>
        <v>#N/A</v>
      </c>
      <c r="CB102" t="e">
        <f>VLOOKUP($B102,'Raw Stats'!$CM$3:$DC$528,13,FALSE)+VLOOKUP($B102,'Raw Stats'!$CM$3:$DC$528,14,FALSE)</f>
        <v>#N/A</v>
      </c>
      <c r="CC102" t="e">
        <f>VLOOKUP($B102,'Raw Stats'!$CM$3:$DC$528,15,FALSE)</f>
        <v>#N/A</v>
      </c>
      <c r="CD102" t="e">
        <f>VLOOKUP($B102,'Raw Stats'!$CM$3:$DC$528,16,FALSE)</f>
        <v>#N/A</v>
      </c>
      <c r="CF102" s="29">
        <f t="shared" si="20"/>
        <v>-0.9</v>
      </c>
      <c r="CG102" t="e">
        <f>VLOOKUP($B102,'Raw Stats'!$BU$3:$CJ$528,3,FALSE)</f>
        <v>#N/A</v>
      </c>
      <c r="CH102" t="e">
        <f>VLOOKUP($B102,'Raw Stats'!$BU$3:$CJ$528,4,FALSE)</f>
        <v>#N/A</v>
      </c>
      <c r="CI102">
        <f>VLOOKUP($B102,'Raw Stats'!$BU$3:$CJ$5288,5,FALSE)</f>
        <v>0</v>
      </c>
      <c r="CJ102" t="e">
        <f>VLOOKUP($B102,'Raw Stats'!$BU$3:$CJ$528,6,FALSE)</f>
        <v>#N/A</v>
      </c>
      <c r="CK102" t="e">
        <f>VLOOKUP($B102,'Raw Stats'!$BU$3:$CJ$528,7,FALSE)</f>
        <v>#N/A</v>
      </c>
      <c r="CL102" t="e">
        <f>VLOOKUP($B102,'Raw Stats'!$BU$3:$CJ$528,8,FALSE)</f>
        <v>#N/A</v>
      </c>
      <c r="CM102" t="e">
        <f>VLOOKUP($B102,'Raw Stats'!$BU$3:$CJ$528,9,FALSE)</f>
        <v>#N/A</v>
      </c>
      <c r="CN102" t="e">
        <f>VLOOKUP($B102,'Raw Stats'!$BU$3:$CJ$528,10,FALSE)</f>
        <v>#N/A</v>
      </c>
      <c r="CO102" t="e">
        <f>VLOOKUP($B102,'Raw Stats'!$BU$3:$CJ$528,11,FALSE)+VLOOKUP($B102,'Raw Stats'!$BU$3:$CJ$528,12,FALSE)</f>
        <v>#N/A</v>
      </c>
      <c r="CP102" t="e">
        <f>VLOOKUP($B102,'Raw Stats'!$BU$3:$CJ$528,13,FALSE)+VLOOKUP($B102,'Raw Stats'!$BU$3:$CJ$528,14,FALSE)</f>
        <v>#N/A</v>
      </c>
      <c r="CQ102" t="e">
        <f>VLOOKUP($B102,'Raw Stats'!$BU$3:$CJ$528,15,FALSE)</f>
        <v>#N/A</v>
      </c>
      <c r="CR102" t="e">
        <f>VLOOKUP($B102,'Raw Stats'!$BU$3:$CJ$528,16,FALSE)</f>
        <v>#N/A</v>
      </c>
      <c r="CT102" t="e">
        <f>VLOOKUP($B102,'Raw Stats'!$BC$3:$BR$528,3,FALSE)</f>
        <v>#N/A</v>
      </c>
      <c r="CU102" t="e">
        <f>VLOOKUP($B102,'Raw Stats'!$BC$3:$BR$528,4,FALSE)</f>
        <v>#N/A</v>
      </c>
      <c r="CV102" t="e">
        <f>VLOOKUP($B102,'Raw Stats'!$BC$3:$BR$5288,5,FALSE)</f>
        <v>#N/A</v>
      </c>
      <c r="CW102" t="e">
        <f>VLOOKUP($B102,'Raw Stats'!$BC$3:$BR$52888,6,FALSE)</f>
        <v>#N/A</v>
      </c>
      <c r="CX102" t="e">
        <f>VLOOKUP($B102,'Raw Stats'!$BC$3:$BR$5288,7,FALSE)</f>
        <v>#N/A</v>
      </c>
      <c r="CY102" t="e">
        <f>VLOOKUP($B102,'Raw Stats'!$BC$3:$BR$5288,8,FALSE)</f>
        <v>#N/A</v>
      </c>
      <c r="CZ102" t="e">
        <f>VLOOKUP($B102,'Raw Stats'!$BC$3:$BR$5288,9,FALSE)</f>
        <v>#N/A</v>
      </c>
      <c r="DA102" t="e">
        <f>VLOOKUP($B102,'Raw Stats'!$BC$3:$BR$5288,10,FALSE)</f>
        <v>#N/A</v>
      </c>
      <c r="DB102" t="e">
        <f>VLOOKUP($B102,'Raw Stats'!$BC$3:$BR$5288,11,FALSE)+VLOOKUP($B102,'Raw Stats'!$BC$3:$BR$5288,12,FALSE)</f>
        <v>#N/A</v>
      </c>
      <c r="DC102" t="e">
        <f>VLOOKUP($B102,'Raw Stats'!$BC$3:$BR$5288,13,FALSE)+VLOOKUP($B102,'Raw Stats'!$BC$3:$BR$5288,14,FALSE)</f>
        <v>#N/A</v>
      </c>
      <c r="DD102" t="e">
        <f>VLOOKUP($B102,'Raw Stats'!$BC$3:$BR$5288,15,FALSE)</f>
        <v>#N/A</v>
      </c>
      <c r="DE102" t="e">
        <f>VLOOKUP($B102,'Raw Stats'!$BC$3:$BR$5288,16,FALSE)</f>
        <v>#N/A</v>
      </c>
      <c r="DG102" t="e">
        <f>VLOOKUP($B102,'Raw Stats'!$AK$3:$AZ$528,3,FALSE)</f>
        <v>#N/A</v>
      </c>
      <c r="DH102" t="e">
        <f>VLOOKUP($B102,'Raw Stats'!$AK$3:$AZ$528,4,FALSE)</f>
        <v>#N/A</v>
      </c>
      <c r="DI102" t="e">
        <f>VLOOKUP($B102,'Raw Stats'!$AK$3:$AZ$528,5,FALSE)</f>
        <v>#N/A</v>
      </c>
      <c r="DJ102" t="e">
        <f>VLOOKUP($B102,'Raw Stats'!$AK$3:$AZ$528,6,FALSE)</f>
        <v>#N/A</v>
      </c>
      <c r="DK102" t="e">
        <f>VLOOKUP($B102,'Raw Stats'!$AK$3:$AZ$528,7,FALSE)</f>
        <v>#N/A</v>
      </c>
      <c r="DL102" t="e">
        <f>VLOOKUP($B102,'Raw Stats'!$AK$3:$AZ$528,8,FALSE)</f>
        <v>#N/A</v>
      </c>
      <c r="DM102" t="e">
        <f>VLOOKUP($B102,'Raw Stats'!$AK$3:$AZ$528,9,FALSE)</f>
        <v>#N/A</v>
      </c>
      <c r="DN102" t="e">
        <f>VLOOKUP($B102,'Raw Stats'!$AK$3:$AZ$528,10,FALSE)</f>
        <v>#N/A</v>
      </c>
      <c r="DO102" t="e">
        <f>VLOOKUP($B102,'Raw Stats'!$AK$3:$AZ$528,11,FALSE)+VLOOKUP($B102,'Raw Stats'!$AK$3:$AZ$528,12,FALSE)</f>
        <v>#N/A</v>
      </c>
      <c r="DP102" t="e">
        <f>VLOOKUP($B102,'Raw Stats'!$AK$3:$AZ$528,13,FALSE)+VLOOKUP($B102,'Raw Stats'!$AK$3:$AZ$528,14,FALSE)</f>
        <v>#N/A</v>
      </c>
      <c r="DQ102" t="e">
        <f>VLOOKUP($B102,'Raw Stats'!$AK$3:$AZ$528,15,FALSE)</f>
        <v>#N/A</v>
      </c>
      <c r="DR102" t="e">
        <f>VLOOKUP($B102,'Raw Stats'!$AK$3:$AZ$528,16,FALSE)</f>
        <v>#N/A</v>
      </c>
      <c r="DT102" t="e">
        <f>VLOOKUP($B102,'Raw Stats'!$S$3:$AH$528,3,FALSE)</f>
        <v>#N/A</v>
      </c>
      <c r="DU102" t="e">
        <f>VLOOKUP($B102,'Raw Stats'!$S$3:$AH$528,4,FALSE)</f>
        <v>#N/A</v>
      </c>
      <c r="DV102" t="e">
        <f>VLOOKUP($B102,'Raw Stats'!$S$3:$AH$528,5,FALSE)</f>
        <v>#N/A</v>
      </c>
      <c r="DW102" t="e">
        <f>VLOOKUP($B102,'Raw Stats'!$S$3:$AH$528,6,FALSE)</f>
        <v>#N/A</v>
      </c>
      <c r="DX102" t="e">
        <f>VLOOKUP($B102,'Raw Stats'!$S$3:$AH$528,7,FALSE)</f>
        <v>#N/A</v>
      </c>
      <c r="DY102" t="e">
        <f>VLOOKUP($B102,'Raw Stats'!$S$3:$AH$528,8,FALSE)</f>
        <v>#N/A</v>
      </c>
      <c r="DZ102" t="e">
        <f>VLOOKUP($B102,'Raw Stats'!$S$3:$AH$528,9,FALSE)</f>
        <v>#N/A</v>
      </c>
      <c r="EA102" t="e">
        <f>VLOOKUP($B102,'Raw Stats'!$S$3:$AH$528,10,FALSE)</f>
        <v>#N/A</v>
      </c>
      <c r="EB102" t="e">
        <f>VLOOKUP($B102,'Raw Stats'!$S$3:$AH$528,11,FALSE)+VLOOKUP($B102,'Raw Stats'!$S$3:$AH$528,12,FALSE)</f>
        <v>#N/A</v>
      </c>
      <c r="EC102" t="e">
        <f>VLOOKUP($B102,'Raw Stats'!$S$3:$AH$528,13,FALSE)+VLOOKUP($B102,'Raw Stats'!$S$3:$AH$528,14,FALSE)</f>
        <v>#N/A</v>
      </c>
      <c r="ED102" t="e">
        <f>VLOOKUP($B102,'Raw Stats'!$S$3:$AH$528,15,FALSE)</f>
        <v>#N/A</v>
      </c>
      <c r="EE102" t="e">
        <f>VLOOKUP($B102,'Raw Stats'!$S$3:$AH$528,16,FALSE)</f>
        <v>#N/A</v>
      </c>
    </row>
    <row r="104" spans="1:135" x14ac:dyDescent="0.2">
      <c r="B104" t="s">
        <v>519</v>
      </c>
    </row>
    <row r="105" spans="1:135" x14ac:dyDescent="0.2">
      <c r="B105" t="s">
        <v>473</v>
      </c>
    </row>
  </sheetData>
  <autoFilter ref="A1:A105">
    <sortState ref="A2:B105">
      <sortCondition descending="1" ref="A1:A105"/>
    </sortState>
  </autoFilter>
  <mergeCells count="1">
    <mergeCell ref="A1:B1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3"/>
  <sheetViews>
    <sheetView topLeftCell="A52" workbookViewId="0">
      <selection activeCell="E105" sqref="E105"/>
    </sheetView>
  </sheetViews>
  <sheetFormatPr baseColWidth="10" defaultRowHeight="15" x14ac:dyDescent="0.2"/>
  <sheetData>
    <row r="1" spans="1:15" ht="26" x14ac:dyDescent="0.3">
      <c r="A1" s="37" t="s">
        <v>684</v>
      </c>
      <c r="B1" s="38"/>
      <c r="C1" s="31"/>
      <c r="D1" s="31"/>
      <c r="E1" s="31"/>
      <c r="F1" s="31"/>
      <c r="G1" s="31"/>
      <c r="H1" s="31"/>
    </row>
    <row r="2" spans="1:15" x14ac:dyDescent="0.2">
      <c r="A2" s="8" t="s">
        <v>1793</v>
      </c>
      <c r="B2" s="8" t="s">
        <v>4</v>
      </c>
      <c r="C2" s="8" t="s">
        <v>1794</v>
      </c>
      <c r="D2" s="8" t="s">
        <v>2</v>
      </c>
      <c r="E2" s="9" t="str">
        <f>"12-13"</f>
        <v>12-13</v>
      </c>
      <c r="F2" s="9" t="str">
        <f>"11-12"</f>
        <v>11-12</v>
      </c>
      <c r="G2" s="9" t="str">
        <f>"10-11"</f>
        <v>10-11</v>
      </c>
      <c r="H2" s="9" t="s">
        <v>669</v>
      </c>
    </row>
    <row r="3" spans="1:15" x14ac:dyDescent="0.2">
      <c r="A3">
        <f>IFERROR(VLOOKUP(B3,Sheet2!$W$1:$X$300, 2, FALSE), 301)</f>
        <v>56</v>
      </c>
      <c r="B3" t="s">
        <v>693</v>
      </c>
      <c r="C3">
        <f>VLOOKUP(B3,'ALL SKATERS'!$B$3:$H$486,2,FALSE)</f>
        <v>1.2976259079517447</v>
      </c>
      <c r="D3">
        <f>VLOOKUP($B3,'ALL SKATERS'!$B$3:$H$486,3,FALSE)</f>
        <v>0.98518074302548797</v>
      </c>
      <c r="E3">
        <f>VLOOKUP($B3,'ALL SKATERS'!$B$3:$H$486,4,FALSE)</f>
        <v>1.3810030995866529</v>
      </c>
      <c r="F3">
        <f>VLOOKUP($B3,'ALL SKATERS'!$B$3:$H$486,5,FALSE)</f>
        <v>1.3279480398774883</v>
      </c>
      <c r="G3">
        <f>VLOOKUP($B3,'ALL SKATERS'!$B$3:$H$486,6,FALSE)</f>
        <v>1.1501438599026956</v>
      </c>
      <c r="H3">
        <f>VLOOKUP($B3,'ALL SKATERS'!$B$3:$H$486,7,FALSE)</f>
        <v>1.25</v>
      </c>
      <c r="N3">
        <v>13</v>
      </c>
      <c r="O3" t="s">
        <v>685</v>
      </c>
    </row>
    <row r="4" spans="1:15" x14ac:dyDescent="0.2">
      <c r="A4">
        <f>IFERROR(VLOOKUP(B4,Sheet2!$W$1:$X$300, 2, FALSE), 301)</f>
        <v>13</v>
      </c>
      <c r="B4" t="s">
        <v>685</v>
      </c>
      <c r="C4">
        <f>VLOOKUP(B4,'ALL SKATERS'!$B$3:$H$486,2,FALSE)</f>
        <v>1.1789890266937111</v>
      </c>
      <c r="D4">
        <f>VLOOKUP($B4,'ALL SKATERS'!$B$3:$H$486,3,FALSE)</f>
        <v>1.1947569685371566</v>
      </c>
      <c r="E4">
        <f>VLOOKUP($B4,'ALL SKATERS'!$B$3:$H$486,4,FALSE)</f>
        <v>1.3215268510326703</v>
      </c>
      <c r="F4">
        <f>VLOOKUP($B4,'ALL SKATERS'!$B$3:$H$486,5,FALSE)</f>
        <v>1.2111018573529311</v>
      </c>
      <c r="G4">
        <f>VLOOKUP($B4,'ALL SKATERS'!$B$3:$H$486,6,FALSE)</f>
        <v>0.85814856462495603</v>
      </c>
      <c r="H4">
        <f>VLOOKUP($B4,'ALL SKATERS'!$B$3:$H$486,7,FALSE)</f>
        <v>1.2</v>
      </c>
      <c r="N4">
        <v>16</v>
      </c>
      <c r="O4" t="s">
        <v>43</v>
      </c>
    </row>
    <row r="5" spans="1:15" x14ac:dyDescent="0.2">
      <c r="A5">
        <f>IFERROR(VLOOKUP(B5,Sheet2!$W$1:$X$300, 2, FALSE), 301)</f>
        <v>36</v>
      </c>
      <c r="B5" t="s">
        <v>399</v>
      </c>
      <c r="C5">
        <f>VLOOKUP(B5,'ALL SKATERS'!$B$3:$H$486,2,FALSE)</f>
        <v>1.2411421645466096</v>
      </c>
      <c r="D5">
        <f>VLOOKUP($B5,'ALL SKATERS'!$B$3:$H$486,3,FALSE)</f>
        <v>1.193636211293486</v>
      </c>
      <c r="E5">
        <f>VLOOKUP($B5,'ALL SKATERS'!$B$3:$H$486,4,FALSE)</f>
        <v>1.0880616093661408</v>
      </c>
      <c r="F5">
        <f>VLOOKUP($B5,'ALL SKATERS'!$B$3:$H$486,5,FALSE)</f>
        <v>1.1905677367933056</v>
      </c>
      <c r="G5">
        <f>VLOOKUP($B5,'ALL SKATERS'!$B$3:$H$486,6,FALSE)</f>
        <v>1.2041975347999987</v>
      </c>
      <c r="H5">
        <f>VLOOKUP($B5,'ALL SKATERS'!$B$3:$H$486,7,FALSE)</f>
        <v>1.21</v>
      </c>
      <c r="N5">
        <v>35</v>
      </c>
      <c r="O5" t="s">
        <v>702</v>
      </c>
    </row>
    <row r="6" spans="1:15" x14ac:dyDescent="0.2">
      <c r="A6">
        <f>IFERROR(VLOOKUP(B6,Sheet2!$W$1:$X$300, 2, FALSE), 301)</f>
        <v>16</v>
      </c>
      <c r="B6" t="s">
        <v>43</v>
      </c>
      <c r="C6">
        <f>VLOOKUP(B6,'ALL SKATERS'!$B$3:$H$486,2,FALSE)</f>
        <v>1.1477148350523632</v>
      </c>
      <c r="D6">
        <f>VLOOKUP($B6,'ALL SKATERS'!$B$3:$H$486,3,FALSE)</f>
        <v>1.0665673390850006</v>
      </c>
      <c r="E6">
        <f>VLOOKUP($B6,'ALL SKATERS'!$B$3:$H$486,4,FALSE)</f>
        <v>1.3779393318077033</v>
      </c>
      <c r="F6">
        <f>VLOOKUP($B6,'ALL SKATERS'!$B$3:$H$486,5,FALSE)</f>
        <v>0.93112416755684468</v>
      </c>
      <c r="G6">
        <f>VLOOKUP($B6,'ALL SKATERS'!$B$3:$H$486,6,FALSE)</f>
        <v>1.0042963388496036</v>
      </c>
      <c r="H6">
        <f>VLOOKUP($B6,'ALL SKATERS'!$B$3:$H$486,7,FALSE)</f>
        <v>1.1399999999999999</v>
      </c>
      <c r="N6">
        <v>36</v>
      </c>
      <c r="O6" t="s">
        <v>399</v>
      </c>
    </row>
    <row r="7" spans="1:15" x14ac:dyDescent="0.2">
      <c r="A7">
        <f>IFERROR(VLOOKUP(B7,Sheet2!$W$1:$X$300, 2, FALSE), 301)</f>
        <v>35</v>
      </c>
      <c r="B7" t="s">
        <v>702</v>
      </c>
      <c r="C7">
        <f>VLOOKUP(B7,'ALL SKATERS'!$B$3:$H$486,2,FALSE)</f>
        <v>1.1974236368405191</v>
      </c>
      <c r="D7">
        <f>VLOOKUP($B7,'ALL SKATERS'!$B$3:$H$486,3,FALSE)</f>
        <v>1.2261146605649484</v>
      </c>
      <c r="E7">
        <f>VLOOKUP($B7,'ALL SKATERS'!$B$3:$H$486,4,FALSE)</f>
        <v>0.76809004411526249</v>
      </c>
      <c r="F7">
        <f>VLOOKUP($B7,'ALL SKATERS'!$B$3:$H$486,5,FALSE)</f>
        <v>0.96005690962340706</v>
      </c>
      <c r="G7">
        <f>VLOOKUP($B7,'ALL SKATERS'!$B$3:$H$486,6,FALSE)</f>
        <v>1.0564172901399367</v>
      </c>
      <c r="H7">
        <f>VLOOKUP($B7,'ALL SKATERS'!$B$3:$H$486,7,FALSE)</f>
        <v>1.1399999999999999</v>
      </c>
      <c r="N7">
        <v>38</v>
      </c>
      <c r="O7" t="s">
        <v>699</v>
      </c>
    </row>
    <row r="8" spans="1:15" x14ac:dyDescent="0.2">
      <c r="A8">
        <f>IFERROR(VLOOKUP(B8,Sheet2!$W$1:$X$300, 2, FALSE), 301)</f>
        <v>50</v>
      </c>
      <c r="B8" t="s">
        <v>686</v>
      </c>
      <c r="C8">
        <f>VLOOKUP(B8,'ALL SKATERS'!$B$3:$H$486,2,FALSE)</f>
        <v>1.1651087751578291</v>
      </c>
      <c r="D8">
        <f>VLOOKUP($B8,'ALL SKATERS'!$B$3:$H$486,3,FALSE)</f>
        <v>1.2583413454788206</v>
      </c>
      <c r="E8">
        <f>VLOOKUP($B8,'ALL SKATERS'!$B$3:$H$486,4,FALSE)</f>
        <v>1.1326902378024342</v>
      </c>
      <c r="F8">
        <f>VLOOKUP($B8,'ALL SKATERS'!$B$3:$H$486,5,FALSE)</f>
        <v>1.2076644224499677</v>
      </c>
      <c r="G8">
        <f>VLOOKUP($B8,'ALL SKATERS'!$B$3:$H$486,6,FALSE)</f>
        <v>1.1218711897182712</v>
      </c>
      <c r="H8">
        <f>VLOOKUP($B8,'ALL SKATERS'!$B$3:$H$486,7,FALSE)</f>
        <v>1.1299999999999999</v>
      </c>
      <c r="N8">
        <v>45</v>
      </c>
      <c r="O8" t="s">
        <v>88</v>
      </c>
    </row>
    <row r="9" spans="1:15" x14ac:dyDescent="0.2">
      <c r="A9">
        <f>IFERROR(VLOOKUP(B9,Sheet2!$W$1:$X$300, 2, FALSE), 301)</f>
        <v>38</v>
      </c>
      <c r="B9" t="s">
        <v>699</v>
      </c>
      <c r="C9">
        <f>VLOOKUP(B9,'ALL SKATERS'!$B$3:$H$486,2,FALSE)</f>
        <v>1.1908875697730246</v>
      </c>
      <c r="D9">
        <f>VLOOKUP($B9,'ALL SKATERS'!$B$3:$H$486,3,FALSE)</f>
        <v>0.94156471947362952</v>
      </c>
      <c r="E9">
        <f>VLOOKUP($B9,'ALL SKATERS'!$B$3:$H$486,4,FALSE)</f>
        <v>0.75961760270707313</v>
      </c>
      <c r="F9">
        <f>VLOOKUP($B9,'ALL SKATERS'!$B$3:$H$486,5,FALSE)</f>
        <v>0.90755871536390509</v>
      </c>
      <c r="G9">
        <f>VLOOKUP($B9,'ALL SKATERS'!$B$3:$H$486,6,FALSE)</f>
        <v>0.8359245100250734</v>
      </c>
      <c r="H9">
        <f>VLOOKUP($B9,'ALL SKATERS'!$B$3:$H$486,7,FALSE)</f>
        <v>1.1200000000000001</v>
      </c>
      <c r="N9">
        <v>49</v>
      </c>
      <c r="O9" t="s">
        <v>687</v>
      </c>
    </row>
    <row r="10" spans="1:15" x14ac:dyDescent="0.2">
      <c r="A10">
        <f>IFERROR(VLOOKUP(B10,Sheet2!$W$1:$X$300, 2, FALSE), 301)</f>
        <v>57</v>
      </c>
      <c r="B10" t="s">
        <v>105</v>
      </c>
      <c r="C10">
        <f>VLOOKUP(B10,'ALL SKATERS'!$B$3:$H$486,2,FALSE)</f>
        <v>1.1551037830538617</v>
      </c>
      <c r="D10">
        <f>VLOOKUP($B10,'ALL SKATERS'!$B$3:$H$486,3,FALSE)</f>
        <v>0.90505869825151075</v>
      </c>
      <c r="E10">
        <f>VLOOKUP($B10,'ALL SKATERS'!$B$3:$H$486,4,FALSE)</f>
        <v>0.67236132458792175</v>
      </c>
      <c r="F10">
        <f>VLOOKUP($B10,'ALL SKATERS'!$B$3:$H$486,5,FALSE)</f>
        <v>0.61155370238064155</v>
      </c>
      <c r="G10">
        <f>VLOOKUP($B10,'ALL SKATERS'!$B$3:$H$486,6,FALSE)</f>
        <v>0</v>
      </c>
      <c r="H10">
        <f>VLOOKUP($B10,'ALL SKATERS'!$B$3:$H$486,7,FALSE)</f>
        <v>1.1200000000000001</v>
      </c>
      <c r="N10">
        <v>50</v>
      </c>
      <c r="O10" t="s">
        <v>686</v>
      </c>
    </row>
    <row r="11" spans="1:15" x14ac:dyDescent="0.2">
      <c r="A11">
        <f>IFERROR(VLOOKUP(B11,Sheet2!$W$1:$X$300, 2, FALSE), 301)</f>
        <v>67</v>
      </c>
      <c r="B11" t="s">
        <v>712</v>
      </c>
      <c r="C11">
        <f>VLOOKUP(B11,'ALL SKATERS'!$B$3:$H$486,2,FALSE)</f>
        <v>1.1022974545960387</v>
      </c>
      <c r="D11">
        <f>VLOOKUP($B11,'ALL SKATERS'!$B$3:$H$486,3,FALSE)</f>
        <v>0.90823260208212242</v>
      </c>
      <c r="E11">
        <f>VLOOKUP($B11,'ALL SKATERS'!$B$3:$H$486,4,FALSE)</f>
        <v>0.93091971372731719</v>
      </c>
      <c r="F11">
        <f>VLOOKUP($B11,'ALL SKATERS'!$B$3:$H$486,5,FALSE)</f>
        <v>0.71888506063086177</v>
      </c>
      <c r="G11">
        <f>VLOOKUP($B11,'ALL SKATERS'!$B$3:$H$486,6,FALSE)</f>
        <v>0.83728383256935091</v>
      </c>
      <c r="H11">
        <f>VLOOKUP($B11,'ALL SKATERS'!$B$3:$H$486,7,FALSE)</f>
        <v>1.1000000000000001</v>
      </c>
      <c r="N11">
        <v>51</v>
      </c>
      <c r="O11" t="s">
        <v>688</v>
      </c>
    </row>
    <row r="12" spans="1:15" x14ac:dyDescent="0.2">
      <c r="A12">
        <f>IFERROR(VLOOKUP(B12,Sheet2!$W$1:$X$300, 2, FALSE), 301)</f>
        <v>45</v>
      </c>
      <c r="B12" t="s">
        <v>88</v>
      </c>
      <c r="C12">
        <f>VLOOKUP(B12,'ALL SKATERS'!$B$3:$H$486,2,FALSE)</f>
        <v>1.1578869540003935</v>
      </c>
      <c r="D12">
        <f>VLOOKUP($B12,'ALL SKATERS'!$B$3:$H$486,3,FALSE)</f>
        <v>1.0604727398990017</v>
      </c>
      <c r="E12">
        <f>VLOOKUP($B12,'ALL SKATERS'!$B$3:$H$486,4,FALSE)</f>
        <v>0.88343938344236361</v>
      </c>
      <c r="F12">
        <f>VLOOKUP($B12,'ALL SKATERS'!$B$3:$H$486,5,FALSE)</f>
        <v>0.8355750016592749</v>
      </c>
      <c r="G12">
        <f>VLOOKUP($B12,'ALL SKATERS'!$B$3:$H$486,6,FALSE)</f>
        <v>0.98869137703622556</v>
      </c>
      <c r="H12">
        <f>VLOOKUP($B12,'ALL SKATERS'!$B$3:$H$486,7,FALSE)</f>
        <v>1.0900000000000001</v>
      </c>
      <c r="N12">
        <v>53</v>
      </c>
      <c r="O12" t="s">
        <v>694</v>
      </c>
    </row>
    <row r="13" spans="1:15" x14ac:dyDescent="0.2">
      <c r="A13">
        <f>IFERROR(VLOOKUP(B13,Sheet2!$W$1:$X$300, 2, FALSE), 301)</f>
        <v>53</v>
      </c>
      <c r="B13" t="s">
        <v>694</v>
      </c>
      <c r="C13">
        <f>VLOOKUP(B13,'ALL SKATERS'!$B$3:$H$486,2,FALSE)</f>
        <v>1.0063005224144641</v>
      </c>
      <c r="D13">
        <f>VLOOKUP($B13,'ALL SKATERS'!$B$3:$H$486,3,FALSE)</f>
        <v>1.0951674428516631</v>
      </c>
      <c r="E13">
        <f>VLOOKUP($B13,'ALL SKATERS'!$B$3:$H$486,4,FALSE)</f>
        <v>0.80821629354422264</v>
      </c>
      <c r="F13">
        <f>VLOOKUP($B13,'ALL SKATERS'!$B$3:$H$486,5,FALSE)</f>
        <v>0.81278072805706436</v>
      </c>
      <c r="G13">
        <f>VLOOKUP($B13,'ALL SKATERS'!$B$3:$H$486,6,FALSE)</f>
        <v>0.56670816680141045</v>
      </c>
      <c r="H13">
        <f>VLOOKUP($B13,'ALL SKATERS'!$B$3:$H$486,7,FALSE)</f>
        <v>1.04</v>
      </c>
      <c r="N13">
        <v>54</v>
      </c>
      <c r="O13" t="s">
        <v>690</v>
      </c>
    </row>
    <row r="14" spans="1:15" x14ac:dyDescent="0.2">
      <c r="A14">
        <f>IFERROR(VLOOKUP(B14,Sheet2!$W$1:$X$300, 2, FALSE), 301)</f>
        <v>51</v>
      </c>
      <c r="B14" t="s">
        <v>688</v>
      </c>
      <c r="C14">
        <f>VLOOKUP(B14,'ALL SKATERS'!$B$3:$H$486,2,FALSE)</f>
        <v>1.0489464993519582</v>
      </c>
      <c r="D14">
        <f>VLOOKUP($B14,'ALL SKATERS'!$B$3:$H$486,3,FALSE)</f>
        <v>0.96927575109804986</v>
      </c>
      <c r="E14">
        <f>VLOOKUP($B14,'ALL SKATERS'!$B$3:$H$486,4,FALSE)</f>
        <v>0.90934955627256564</v>
      </c>
      <c r="F14">
        <f>VLOOKUP($B14,'ALL SKATERS'!$B$3:$H$486,5,FALSE)</f>
        <v>0.83620622669023759</v>
      </c>
      <c r="G14">
        <f>VLOOKUP($B14,'ALL SKATERS'!$B$3:$H$486,6,FALSE)</f>
        <v>0.94995748554450332</v>
      </c>
      <c r="H14">
        <f>VLOOKUP($B14,'ALL SKATERS'!$B$3:$H$486,7,FALSE)</f>
        <v>1.02</v>
      </c>
      <c r="N14">
        <v>55</v>
      </c>
      <c r="O14" t="s">
        <v>689</v>
      </c>
    </row>
    <row r="15" spans="1:15" x14ac:dyDescent="0.2">
      <c r="A15">
        <f>IFERROR(VLOOKUP(B15,Sheet2!$W$1:$X$300, 2, FALSE), 301)</f>
        <v>198</v>
      </c>
      <c r="B15" t="s">
        <v>705</v>
      </c>
      <c r="C15">
        <f>VLOOKUP(B15,'ALL SKATERS'!$B$3:$H$486,2,FALSE)</f>
        <v>1.0011569945841834</v>
      </c>
      <c r="D15">
        <f>VLOOKUP($B15,'ALL SKATERS'!$B$3:$H$486,3,FALSE)</f>
        <v>1.0354191423305779</v>
      </c>
      <c r="E15">
        <f>VLOOKUP($B15,'ALL SKATERS'!$B$3:$H$486,4,FALSE)</f>
        <v>1.168537576994682</v>
      </c>
      <c r="F15">
        <f>VLOOKUP($B15,'ALL SKATERS'!$B$3:$H$486,5,FALSE)</f>
        <v>1.0846305357696826</v>
      </c>
      <c r="G15">
        <f>VLOOKUP($B15,'ALL SKATERS'!$B$3:$H$486,6,FALSE)</f>
        <v>1.1172662966923637</v>
      </c>
      <c r="H15">
        <f>VLOOKUP($B15,'ALL SKATERS'!$B$3:$H$486,7,FALSE)</f>
        <v>0.97</v>
      </c>
      <c r="N15">
        <v>56</v>
      </c>
      <c r="O15" t="s">
        <v>693</v>
      </c>
    </row>
    <row r="16" spans="1:15" x14ac:dyDescent="0.2">
      <c r="A16">
        <f>IFERROR(VLOOKUP(B16,Sheet2!$W$1:$X$300, 2, FALSE), 301)</f>
        <v>77</v>
      </c>
      <c r="B16" t="s">
        <v>692</v>
      </c>
      <c r="C16">
        <f>VLOOKUP(B16,'ALL SKATERS'!$B$3:$H$486,2,FALSE)</f>
        <v>1.0051538465420451</v>
      </c>
      <c r="D16">
        <f>VLOOKUP($B16,'ALL SKATERS'!$B$3:$H$486,3,FALSE)</f>
        <v>0.96808182375117391</v>
      </c>
      <c r="E16">
        <f>VLOOKUP($B16,'ALL SKATERS'!$B$3:$H$486,4,FALSE)</f>
        <v>0.79812039012727842</v>
      </c>
      <c r="F16">
        <f>VLOOKUP($B16,'ALL SKATERS'!$B$3:$H$486,5,FALSE)</f>
        <v>0.73287483498589345</v>
      </c>
      <c r="G16">
        <f>VLOOKUP($B16,'ALL SKATERS'!$B$3:$H$486,6,FALSE)</f>
        <v>0.41852424392380733</v>
      </c>
      <c r="H16">
        <f>VLOOKUP($B16,'ALL SKATERS'!$B$3:$H$486,7,FALSE)</f>
        <v>1.01</v>
      </c>
      <c r="N16">
        <v>57</v>
      </c>
      <c r="O16" t="s">
        <v>105</v>
      </c>
    </row>
    <row r="17" spans="1:15" x14ac:dyDescent="0.2">
      <c r="A17">
        <f>IFERROR(VLOOKUP(B17,Sheet2!$W$1:$X$300, 2, FALSE), 301)</f>
        <v>118</v>
      </c>
      <c r="B17" t="s">
        <v>728</v>
      </c>
      <c r="C17">
        <f>VLOOKUP(B17,'ALL SKATERS'!$B$3:$H$486,2,FALSE)</f>
        <v>1.1149561663098795</v>
      </c>
      <c r="D17">
        <f>VLOOKUP($B17,'ALL SKATERS'!$B$3:$H$486,3,FALSE)</f>
        <v>0.77862081413268736</v>
      </c>
      <c r="E17">
        <f>VLOOKUP($B17,'ALL SKATERS'!$B$3:$H$486,4,FALSE)</f>
        <v>0.91116207298608887</v>
      </c>
      <c r="F17">
        <f>VLOOKUP($B17,'ALL SKATERS'!$B$3:$H$486,5,FALSE)</f>
        <v>0.94713115719542906</v>
      </c>
      <c r="G17">
        <f>VLOOKUP($B17,'ALL SKATERS'!$B$3:$H$486,6,FALSE)</f>
        <v>0.907563909230375</v>
      </c>
      <c r="H17">
        <f>VLOOKUP($B17,'ALL SKATERS'!$B$3:$H$486,7,FALSE)</f>
        <v>1.01</v>
      </c>
      <c r="N17">
        <v>67</v>
      </c>
      <c r="O17" t="s">
        <v>712</v>
      </c>
    </row>
    <row r="18" spans="1:15" x14ac:dyDescent="0.2">
      <c r="A18">
        <f>IFERROR(VLOOKUP(B18,Sheet2!$W$1:$X$300, 2, FALSE), 301)</f>
        <v>220</v>
      </c>
      <c r="B18" t="s">
        <v>725</v>
      </c>
      <c r="C18">
        <f>VLOOKUP(B18,'ALL SKATERS'!$B$3:$H$486,2,FALSE)</f>
        <v>1.076842254748571</v>
      </c>
      <c r="D18">
        <f>VLOOKUP($B18,'ALL SKATERS'!$B$3:$H$486,3,FALSE)</f>
        <v>0.91831986856612136</v>
      </c>
      <c r="E18">
        <f>VLOOKUP($B18,'ALL SKATERS'!$B$3:$H$486,4,FALSE)</f>
        <v>0</v>
      </c>
      <c r="F18">
        <f>VLOOKUP($B18,'ALL SKATERS'!$B$3:$H$486,5,FALSE)</f>
        <v>0.73486154821408711</v>
      </c>
      <c r="G18">
        <f>VLOOKUP($B18,'ALL SKATERS'!$B$3:$H$486,6,FALSE)</f>
        <v>0.82203320591568374</v>
      </c>
      <c r="H18">
        <v>1</v>
      </c>
      <c r="N18">
        <v>77</v>
      </c>
      <c r="O18" t="s">
        <v>692</v>
      </c>
    </row>
    <row r="19" spans="1:15" x14ac:dyDescent="0.2">
      <c r="A19">
        <f>IFERROR(VLOOKUP(B19,Sheet2!$W$1:$X$300, 2, FALSE), 301)</f>
        <v>91</v>
      </c>
      <c r="B19" t="s">
        <v>695</v>
      </c>
      <c r="C19">
        <f>VLOOKUP(B19,'ALL SKATERS'!$B$3:$H$486,2,FALSE)</f>
        <v>0.95108939580444185</v>
      </c>
      <c r="D19">
        <f>VLOOKUP($B19,'ALL SKATERS'!$B$3:$H$486,3,FALSE)</f>
        <v>1.0138898486145294</v>
      </c>
      <c r="E19">
        <f>VLOOKUP($B19,'ALL SKATERS'!$B$3:$H$486,4,FALSE)</f>
        <v>0.80383100544875286</v>
      </c>
      <c r="F19">
        <f>VLOOKUP($B19,'ALL SKATERS'!$B$3:$H$486,5,FALSE)</f>
        <v>0.82793815500329015</v>
      </c>
      <c r="G19">
        <f>VLOOKUP($B19,'ALL SKATERS'!$B$3:$H$486,6,FALSE)</f>
        <v>0</v>
      </c>
      <c r="H19">
        <f>VLOOKUP($B19,'ALL SKATERS'!$B$3:$H$486,7,FALSE)</f>
        <v>1</v>
      </c>
      <c r="N19">
        <v>84</v>
      </c>
      <c r="O19" t="s">
        <v>708</v>
      </c>
    </row>
    <row r="20" spans="1:15" x14ac:dyDescent="0.2">
      <c r="A20">
        <f>IFERROR(VLOOKUP(B20,Sheet2!$W$1:$X$300, 2, FALSE), 301)</f>
        <v>175</v>
      </c>
      <c r="B20" t="s">
        <v>753</v>
      </c>
      <c r="C20">
        <f>VLOOKUP(B20,'ALL SKATERS'!$B$3:$H$486,2,FALSE)</f>
        <v>1.0566791766486245</v>
      </c>
      <c r="D20">
        <f>VLOOKUP($B20,'ALL SKATERS'!$B$3:$H$486,3,FALSE)</f>
        <v>0.87688036721556495</v>
      </c>
      <c r="E20">
        <f>VLOOKUP($B20,'ALL SKATERS'!$B$3:$H$486,4,FALSE)</f>
        <v>0.61600508363701489</v>
      </c>
      <c r="F20">
        <f>VLOOKUP($B20,'ALL SKATERS'!$B$3:$H$486,5,FALSE)</f>
        <v>0.75163794561914765</v>
      </c>
      <c r="G20">
        <f>VLOOKUP($B20,'ALL SKATERS'!$B$3:$H$486,6,FALSE)</f>
        <v>0.7328435328117876</v>
      </c>
      <c r="H20">
        <f>VLOOKUP($B20,'ALL SKATERS'!$B$3:$H$486,7,FALSE)</f>
        <v>1</v>
      </c>
      <c r="N20">
        <v>89</v>
      </c>
      <c r="O20" t="s">
        <v>737</v>
      </c>
    </row>
    <row r="21" spans="1:15" x14ac:dyDescent="0.2">
      <c r="A21">
        <f>IFERROR(VLOOKUP(B21,Sheet2!$W$1:$X$300, 2, FALSE), 301)</f>
        <v>104</v>
      </c>
      <c r="B21" t="s">
        <v>715</v>
      </c>
      <c r="C21">
        <f>VLOOKUP(B21,'ALL SKATERS'!$B$3:$H$486,2,FALSE)</f>
        <v>1.0366989042914063</v>
      </c>
      <c r="D21">
        <f>VLOOKUP($B21,'ALL SKATERS'!$B$3:$H$486,3,FALSE)</f>
        <v>0.7399365019357157</v>
      </c>
      <c r="E21">
        <f>VLOOKUP($B21,'ALL SKATERS'!$B$3:$H$486,4,FALSE)</f>
        <v>0.74951988384933277</v>
      </c>
      <c r="F21">
        <f>VLOOKUP($B21,'ALL SKATERS'!$B$3:$H$486,5,FALSE)</f>
        <v>0.69688562715185454</v>
      </c>
      <c r="G21">
        <f>VLOOKUP($B21,'ALL SKATERS'!$B$3:$H$486,6,FALSE)</f>
        <v>0</v>
      </c>
      <c r="H21">
        <f>VLOOKUP($B21,'ALL SKATERS'!$B$3:$H$486,7,FALSE)</f>
        <v>0.99</v>
      </c>
      <c r="N21">
        <v>91</v>
      </c>
      <c r="O21" t="s">
        <v>695</v>
      </c>
    </row>
    <row r="22" spans="1:15" x14ac:dyDescent="0.2">
      <c r="A22">
        <f>IFERROR(VLOOKUP(B22,Sheet2!$W$1:$X$300, 2, FALSE), 301)</f>
        <v>176</v>
      </c>
      <c r="B22" t="s">
        <v>719</v>
      </c>
      <c r="C22">
        <f>VLOOKUP(B22,'ALL SKATERS'!$B$3:$H$486,2,FALSE)</f>
        <v>0.97243887397108464</v>
      </c>
      <c r="D22">
        <f>VLOOKUP($B22,'ALL SKATERS'!$B$3:$H$486,3,FALSE)</f>
        <v>0.75044287985439839</v>
      </c>
      <c r="E22">
        <f>VLOOKUP($B22,'ALL SKATERS'!$B$3:$H$486,4,FALSE)</f>
        <v>0.72133203762699527</v>
      </c>
      <c r="F22">
        <f>VLOOKUP($B22,'ALL SKATERS'!$B$3:$H$486,5,FALSE)</f>
        <v>0</v>
      </c>
      <c r="G22">
        <f>VLOOKUP($B22,'ALL SKATERS'!$B$3:$H$486,6,FALSE)</f>
        <v>0</v>
      </c>
      <c r="H22">
        <f>VLOOKUP($B22,'ALL SKATERS'!$B$3:$H$486,7,FALSE)</f>
        <v>0.98</v>
      </c>
      <c r="N22">
        <v>102</v>
      </c>
      <c r="O22" t="s">
        <v>704</v>
      </c>
    </row>
    <row r="23" spans="1:15" x14ac:dyDescent="0.2">
      <c r="A23">
        <f>IFERROR(VLOOKUP(B23,Sheet2!$W$1:$X$300, 2, FALSE), 301)</f>
        <v>102</v>
      </c>
      <c r="B23" t="s">
        <v>704</v>
      </c>
      <c r="C23">
        <f>VLOOKUP(B23,'ALL SKATERS'!$B$3:$H$486,2,FALSE)</f>
        <v>0.95364333988442973</v>
      </c>
      <c r="D23">
        <f>VLOOKUP($B23,'ALL SKATERS'!$B$3:$H$486,3,FALSE)</f>
        <v>0.90988861409420774</v>
      </c>
      <c r="E23">
        <f>VLOOKUP($B23,'ALL SKATERS'!$B$3:$H$486,4,FALSE)</f>
        <v>1.181423217550241</v>
      </c>
      <c r="F23">
        <f>VLOOKUP($B23,'ALL SKATERS'!$B$3:$H$486,5,FALSE)</f>
        <v>0</v>
      </c>
      <c r="G23">
        <f>VLOOKUP($B23,'ALL SKATERS'!$B$3:$H$486,6,FALSE)</f>
        <v>1.1039817778028045</v>
      </c>
      <c r="H23">
        <f>VLOOKUP($B23,'ALL SKATERS'!$B$3:$H$486,7,FALSE)</f>
        <v>0.96</v>
      </c>
      <c r="N23">
        <v>104</v>
      </c>
      <c r="O23" t="s">
        <v>715</v>
      </c>
    </row>
    <row r="24" spans="1:15" x14ac:dyDescent="0.2">
      <c r="A24">
        <f>IFERROR(VLOOKUP(B24,Sheet2!$W$1:$X$300, 2, FALSE), 301)</f>
        <v>244</v>
      </c>
      <c r="B24" t="s">
        <v>724</v>
      </c>
      <c r="C24">
        <f>VLOOKUP(B24,'ALL SKATERS'!$B$3:$H$486,2,FALSE)</f>
        <v>0.97399943931405053</v>
      </c>
      <c r="D24">
        <f>VLOOKUP($B24,'ALL SKATERS'!$B$3:$H$486,3,FALSE)</f>
        <v>0.87760676734252141</v>
      </c>
      <c r="E24">
        <f>VLOOKUP($B24,'ALL SKATERS'!$B$3:$H$486,4,FALSE)</f>
        <v>0.55635079717422686</v>
      </c>
      <c r="F24">
        <f>VLOOKUP($B24,'ALL SKATERS'!$B$3:$H$486,5,FALSE)</f>
        <v>0.5549653341678138</v>
      </c>
      <c r="G24">
        <f>VLOOKUP($B24,'ALL SKATERS'!$B$3:$H$486,6,FALSE)</f>
        <v>0.63035271432496964</v>
      </c>
      <c r="H24">
        <f>VLOOKUP($B24,'ALL SKATERS'!$B$3:$H$486,7,FALSE)</f>
        <v>0.96</v>
      </c>
      <c r="N24">
        <v>109</v>
      </c>
      <c r="O24" t="s">
        <v>732</v>
      </c>
    </row>
    <row r="25" spans="1:15" x14ac:dyDescent="0.2">
      <c r="A25">
        <f>IFERROR(VLOOKUP(B25,Sheet2!$W$1:$X$300, 2, FALSE), 301)</f>
        <v>278</v>
      </c>
      <c r="B25" t="s">
        <v>735</v>
      </c>
      <c r="C25">
        <f>VLOOKUP(B25,'ALL SKATERS'!$B$3:$H$486,2,FALSE)</f>
        <v>1.0292040873992185</v>
      </c>
      <c r="D25">
        <f>VLOOKUP($B25,'ALL SKATERS'!$B$3:$H$486,3,FALSE)</f>
        <v>0.73529085402935568</v>
      </c>
      <c r="E25">
        <f>VLOOKUP($B25,'ALL SKATERS'!$B$3:$H$486,4,FALSE)</f>
        <v>0.71242852257714195</v>
      </c>
      <c r="F25">
        <f>VLOOKUP($B25,'ALL SKATERS'!$B$3:$H$486,5,FALSE)</f>
        <v>0.87987467383592943</v>
      </c>
      <c r="G25">
        <f>VLOOKUP($B25,'ALL SKATERS'!$B$3:$H$486,6,FALSE)</f>
        <v>0.95552229793361576</v>
      </c>
      <c r="H25">
        <f>VLOOKUP($B25,'ALL SKATERS'!$B$3:$H$486,7,FALSE)</f>
        <v>0.96</v>
      </c>
      <c r="N25">
        <v>111</v>
      </c>
      <c r="O25" t="s">
        <v>722</v>
      </c>
    </row>
    <row r="26" spans="1:15" x14ac:dyDescent="0.2">
      <c r="A26">
        <f>IFERROR(VLOOKUP(B26,Sheet2!$W$1:$X$300, 2, FALSE), 301)</f>
        <v>109</v>
      </c>
      <c r="B26" t="s">
        <v>732</v>
      </c>
      <c r="C26">
        <f>VLOOKUP(B26,'ALL SKATERS'!$B$3:$H$486,2,FALSE)</f>
        <v>0.95419493666053978</v>
      </c>
      <c r="D26">
        <f>VLOOKUP($B26,'ALL SKATERS'!$B$3:$H$486,3,FALSE)</f>
        <v>0.71260742645843411</v>
      </c>
      <c r="E26">
        <f>VLOOKUP($B26,'ALL SKATERS'!$B$3:$H$486,4,FALSE)</f>
        <v>0</v>
      </c>
      <c r="F26">
        <f>VLOOKUP($B26,'ALL SKATERS'!$B$3:$H$486,5,FALSE)</f>
        <v>0</v>
      </c>
      <c r="G26">
        <f>VLOOKUP($B26,'ALL SKATERS'!$B$3:$H$486,6,FALSE)</f>
        <v>0</v>
      </c>
      <c r="H26">
        <f>VLOOKUP($B26,'ALL SKATERS'!$B$3:$H$486,7,FALSE)</f>
        <v>0.95</v>
      </c>
      <c r="N26">
        <v>118</v>
      </c>
      <c r="O26" t="s">
        <v>728</v>
      </c>
    </row>
    <row r="27" spans="1:15" x14ac:dyDescent="0.2">
      <c r="A27">
        <f>IFERROR(VLOOKUP(B27,Sheet2!$W$1:$X$300, 2, FALSE), 301)</f>
        <v>129</v>
      </c>
      <c r="B27" t="s">
        <v>103</v>
      </c>
      <c r="C27">
        <f>VLOOKUP(B27,'ALL SKATERS'!$B$3:$H$486,2,FALSE)</f>
        <v>1.0158499876708913</v>
      </c>
      <c r="D27">
        <f>VLOOKUP($B27,'ALL SKATERS'!$B$3:$H$486,3,FALSE)</f>
        <v>0.92785576518646629</v>
      </c>
      <c r="E27">
        <f>VLOOKUP($B27,'ALL SKATERS'!$B$3:$H$486,4,FALSE)</f>
        <v>0.93511339265721871</v>
      </c>
      <c r="F27">
        <f>VLOOKUP($B27,'ALL SKATERS'!$B$3:$H$486,5,FALSE)</f>
        <v>0</v>
      </c>
      <c r="G27">
        <f>VLOOKUP($B27,'ALL SKATERS'!$B$3:$H$486,6,FALSE)</f>
        <v>0</v>
      </c>
      <c r="H27">
        <f>VLOOKUP($B27,'ALL SKATERS'!$B$3:$H$486,7,FALSE)</f>
        <v>0.95</v>
      </c>
      <c r="N27">
        <v>127</v>
      </c>
      <c r="O27" t="s">
        <v>700</v>
      </c>
    </row>
    <row r="28" spans="1:15" x14ac:dyDescent="0.2">
      <c r="A28">
        <f>IFERROR(VLOOKUP(B28,Sheet2!$W$1:$X$300, 2, FALSE), 301)</f>
        <v>54</v>
      </c>
      <c r="B28" t="s">
        <v>690</v>
      </c>
      <c r="C28">
        <f>VLOOKUP(B28,'ALL SKATERS'!$B$3:$H$486,2,FALSE)</f>
        <v>0.90712238398820078</v>
      </c>
      <c r="D28">
        <f>VLOOKUP($B28,'ALL SKATERS'!$B$3:$H$486,3,FALSE)</f>
        <v>0.96310890975978314</v>
      </c>
      <c r="E28">
        <f>VLOOKUP($B28,'ALL SKATERS'!$B$3:$H$486,4,FALSE)</f>
        <v>0.94094370743373512</v>
      </c>
      <c r="F28">
        <f>VLOOKUP($B28,'ALL SKATERS'!$B$3:$H$486,5,FALSE)</f>
        <v>0.76192094716517578</v>
      </c>
      <c r="G28">
        <f>VLOOKUP($B28,'ALL SKATERS'!$B$3:$H$486,6,FALSE)</f>
        <v>1.0067580971024443</v>
      </c>
      <c r="H28">
        <f>VLOOKUP($B28,'ALL SKATERS'!$B$3:$H$486,7,FALSE)</f>
        <v>0.93</v>
      </c>
      <c r="N28">
        <v>129</v>
      </c>
      <c r="O28" t="s">
        <v>103</v>
      </c>
    </row>
    <row r="29" spans="1:15" x14ac:dyDescent="0.2">
      <c r="A29">
        <f>IFERROR(VLOOKUP(B29,Sheet2!$W$1:$X$300, 2, FALSE), 301)</f>
        <v>200</v>
      </c>
      <c r="B29" t="s">
        <v>703</v>
      </c>
      <c r="C29">
        <f>VLOOKUP(B29,'ALL SKATERS'!$B$3:$H$486,2,FALSE)</f>
        <v>0.85042805985097347</v>
      </c>
      <c r="D29">
        <f>VLOOKUP($B29,'ALL SKATERS'!$B$3:$H$486,3,FALSE)</f>
        <v>0.99988776524040812</v>
      </c>
      <c r="E29">
        <f>VLOOKUP($B29,'ALL SKATERS'!$B$3:$H$486,4,FALSE)</f>
        <v>0.89384342140515793</v>
      </c>
      <c r="F29">
        <f>VLOOKUP($B29,'ALL SKATERS'!$B$3:$H$486,5,FALSE)</f>
        <v>0.91272952206983682</v>
      </c>
      <c r="G29">
        <f>VLOOKUP($B29,'ALL SKATERS'!$B$3:$H$486,6,FALSE)</f>
        <v>1.0452217823503125</v>
      </c>
      <c r="H29">
        <f>VLOOKUP($B29,'ALL SKATERS'!$B$3:$H$486,7,FALSE)</f>
        <v>0.91</v>
      </c>
      <c r="N29">
        <v>132</v>
      </c>
      <c r="O29" t="s">
        <v>717</v>
      </c>
    </row>
    <row r="30" spans="1:15" x14ac:dyDescent="0.2">
      <c r="A30">
        <f>IFERROR(VLOOKUP(B30,Sheet2!$W$1:$X$300, 2, FALSE), 301)</f>
        <v>49</v>
      </c>
      <c r="B30" t="s">
        <v>687</v>
      </c>
      <c r="C30">
        <f>VLOOKUP(B30,'ALL SKATERS'!$B$3:$H$486,2,FALSE)</f>
        <v>0.82852268613020874</v>
      </c>
      <c r="D30">
        <f>VLOOKUP($B30,'ALL SKATERS'!$B$3:$H$486,3,FALSE)</f>
        <v>1.0161392007720511</v>
      </c>
      <c r="E30">
        <f>VLOOKUP($B30,'ALL SKATERS'!$B$3:$H$486,4,FALSE)</f>
        <v>0.88319091193236188</v>
      </c>
      <c r="F30">
        <f>VLOOKUP($B30,'ALL SKATERS'!$B$3:$H$486,5,FALSE)</f>
        <v>0.9013140754740111</v>
      </c>
      <c r="G30">
        <f>VLOOKUP($B30,'ALL SKATERS'!$B$3:$H$486,6,FALSE)</f>
        <v>0.88683059111223816</v>
      </c>
      <c r="H30">
        <v>0.91</v>
      </c>
      <c r="N30">
        <v>134</v>
      </c>
      <c r="O30" t="s">
        <v>872</v>
      </c>
    </row>
    <row r="31" spans="1:15" x14ac:dyDescent="0.2">
      <c r="A31">
        <f>IFERROR(VLOOKUP(B31,Sheet2!$W$1:$X$300, 2, FALSE), 301)</f>
        <v>205</v>
      </c>
      <c r="B31" t="s">
        <v>691</v>
      </c>
      <c r="C31">
        <f>VLOOKUP(B31,'ALL SKATERS'!$B$3:$H$486,2,FALSE)</f>
        <v>0.82403923583172733</v>
      </c>
      <c r="D31">
        <f>VLOOKUP($B31,'ALL SKATERS'!$B$3:$H$486,3,FALSE)</f>
        <v>1.0291836275431854</v>
      </c>
      <c r="E31">
        <f>VLOOKUP($B31,'ALL SKATERS'!$B$3:$H$486,4,FALSE)</f>
        <v>0.98527885019073924</v>
      </c>
      <c r="F31">
        <f>VLOOKUP($B31,'ALL SKATERS'!$B$3:$H$486,5,FALSE)</f>
        <v>1.1299633938577305</v>
      </c>
      <c r="G31">
        <f>VLOOKUP($B31,'ALL SKATERS'!$B$3:$H$486,6,FALSE)</f>
        <v>1.1264428433703899</v>
      </c>
      <c r="H31">
        <v>0.91</v>
      </c>
      <c r="N31">
        <v>141</v>
      </c>
      <c r="O31" t="s">
        <v>697</v>
      </c>
    </row>
    <row r="32" spans="1:15" x14ac:dyDescent="0.2">
      <c r="A32">
        <f>IFERROR(VLOOKUP(B32,Sheet2!$W$1:$X$300, 2, FALSE), 301)</f>
        <v>55</v>
      </c>
      <c r="B32" t="s">
        <v>689</v>
      </c>
      <c r="C32">
        <f>VLOOKUP(B32,'ALL SKATERS'!$B$3:$H$486,2,FALSE)</f>
        <v>0.92228861077339919</v>
      </c>
      <c r="D32">
        <f>VLOOKUP($B32,'ALL SKATERS'!$B$3:$H$486,3,FALSE)</f>
        <v>0.96484383196202428</v>
      </c>
      <c r="E32">
        <f>VLOOKUP($B32,'ALL SKATERS'!$B$3:$H$486,4,FALSE)</f>
        <v>0.84040109106683469</v>
      </c>
      <c r="F32">
        <f>VLOOKUP($B32,'ALL SKATERS'!$B$3:$H$486,5,FALSE)</f>
        <v>1.0870088417969981</v>
      </c>
      <c r="G32">
        <f>VLOOKUP($B32,'ALL SKATERS'!$B$3:$H$486,6,FALSE)</f>
        <v>0.8552823629716928</v>
      </c>
      <c r="H32">
        <f>VLOOKUP($B32,'ALL SKATERS'!$B$3:$H$486,7,FALSE)</f>
        <v>0.9</v>
      </c>
      <c r="N32">
        <v>149</v>
      </c>
      <c r="O32" t="s">
        <v>756</v>
      </c>
    </row>
    <row r="33" spans="1:15" x14ac:dyDescent="0.2">
      <c r="A33">
        <f>IFERROR(VLOOKUP(B33,Sheet2!$W$1:$X$300, 2, FALSE), 301)</f>
        <v>209</v>
      </c>
      <c r="B33" t="s">
        <v>711</v>
      </c>
      <c r="C33">
        <f>VLOOKUP(B33,'ALL SKATERS'!$B$3:$H$486,2,FALSE)</f>
        <v>0.90210990438803795</v>
      </c>
      <c r="D33">
        <f>VLOOKUP($B33,'ALL SKATERS'!$B$3:$H$486,3,FALSE)</f>
        <v>0.87146152627325169</v>
      </c>
      <c r="E33">
        <f>VLOOKUP($B33,'ALL SKATERS'!$B$3:$H$486,4,FALSE)</f>
        <v>0.96552021058106841</v>
      </c>
      <c r="F33">
        <f>VLOOKUP($B33,'ALL SKATERS'!$B$3:$H$486,5,FALSE)</f>
        <v>1.0500382889685376</v>
      </c>
      <c r="G33">
        <f>VLOOKUP($B33,'ALL SKATERS'!$B$3:$H$486,6,FALSE)</f>
        <v>1.098824577648464</v>
      </c>
      <c r="H33">
        <f>VLOOKUP($B33,'ALL SKATERS'!$B$3:$H$486,7,FALSE)</f>
        <v>0.9</v>
      </c>
      <c r="N33">
        <v>151</v>
      </c>
      <c r="O33" t="s">
        <v>706</v>
      </c>
    </row>
    <row r="34" spans="1:15" x14ac:dyDescent="0.2">
      <c r="A34">
        <f>IFERROR(VLOOKUP(B34,Sheet2!$W$1:$X$300, 2, FALSE), 301)</f>
        <v>168</v>
      </c>
      <c r="B34" t="s">
        <v>1620</v>
      </c>
      <c r="C34">
        <f>VLOOKUP(B34,'ALL SKATERS'!$B$3:$H$486,2,FALSE)</f>
        <v>0.84809619792805402</v>
      </c>
      <c r="D34">
        <f>VLOOKUP($B34,'ALL SKATERS'!$B$3:$H$486,3,FALSE)</f>
        <v>0</v>
      </c>
      <c r="E34">
        <f>VLOOKUP($B34,'ALL SKATERS'!$B$3:$H$486,4,FALSE)</f>
        <v>0</v>
      </c>
      <c r="F34">
        <f>VLOOKUP($B34,'ALL SKATERS'!$B$3:$H$486,5,FALSE)</f>
        <v>0</v>
      </c>
      <c r="G34">
        <f>VLOOKUP($B34,'ALL SKATERS'!$B$3:$H$486,6,FALSE)</f>
        <v>0</v>
      </c>
      <c r="H34">
        <v>0.9</v>
      </c>
      <c r="N34">
        <v>155</v>
      </c>
      <c r="O34" t="s">
        <v>754</v>
      </c>
    </row>
    <row r="35" spans="1:15" x14ac:dyDescent="0.2">
      <c r="A35">
        <f>IFERROR(VLOOKUP(B35,Sheet2!$W$1:$X$300, 2, FALSE), 301)</f>
        <v>226</v>
      </c>
      <c r="B35" t="s">
        <v>742</v>
      </c>
      <c r="C35">
        <f>VLOOKUP(B35,'ALL SKATERS'!$B$3:$H$486,2,FALSE)</f>
        <v>0.9178176037971465</v>
      </c>
      <c r="D35">
        <f>VLOOKUP($B35,'ALL SKATERS'!$B$3:$H$486,3,FALSE)</f>
        <v>0.84327835865135625</v>
      </c>
      <c r="E35">
        <f>VLOOKUP($B35,'ALL SKATERS'!$B$3:$H$486,4,FALSE)</f>
        <v>0.87474258471972277</v>
      </c>
      <c r="F35">
        <f>VLOOKUP($B35,'ALL SKATERS'!$B$3:$H$486,5,FALSE)</f>
        <v>0.88195781156913844</v>
      </c>
      <c r="G35">
        <f>VLOOKUP($B35,'ALL SKATERS'!$B$3:$H$486,6,FALSE)</f>
        <v>0.86592616987536497</v>
      </c>
      <c r="H35">
        <f>VLOOKUP($B35,'ALL SKATERS'!$B$3:$H$486,7,FALSE)</f>
        <v>0.89</v>
      </c>
      <c r="N35">
        <v>168</v>
      </c>
      <c r="O35" t="s">
        <v>1620</v>
      </c>
    </row>
    <row r="36" spans="1:15" x14ac:dyDescent="0.2">
      <c r="A36">
        <f>IFERROR(VLOOKUP(B36,Sheet2!$W$1:$X$300, 2, FALSE), 301)</f>
        <v>263</v>
      </c>
      <c r="B36" t="s">
        <v>752</v>
      </c>
      <c r="C36">
        <f>VLOOKUP(B36,'ALL SKATERS'!$B$3:$H$486,2,FALSE)</f>
        <v>0.86835238516809676</v>
      </c>
      <c r="D36">
        <f>VLOOKUP($B36,'ALL SKATERS'!$B$3:$H$486,3,FALSE)</f>
        <v>0.87073119790058051</v>
      </c>
      <c r="E36">
        <f>VLOOKUP($B36,'ALL SKATERS'!$B$3:$H$486,4,FALSE)</f>
        <v>0.99065491964277963</v>
      </c>
      <c r="F36">
        <f>VLOOKUP($B36,'ALL SKATERS'!$B$3:$H$486,5,FALSE)</f>
        <v>0.62571721745664144</v>
      </c>
      <c r="G36">
        <f>VLOOKUP($B36,'ALL SKATERS'!$B$3:$H$486,6,FALSE)</f>
        <v>0.60756507551979622</v>
      </c>
      <c r="H36">
        <f>VLOOKUP($B36,'ALL SKATERS'!$B$3:$H$486,7,FALSE)</f>
        <v>0.89</v>
      </c>
      <c r="N36">
        <v>174</v>
      </c>
      <c r="O36" t="s">
        <v>696</v>
      </c>
    </row>
    <row r="37" spans="1:15" x14ac:dyDescent="0.2">
      <c r="A37">
        <f>IFERROR(VLOOKUP(B37,Sheet2!$W$1:$X$300, 2, FALSE), 301)</f>
        <v>111</v>
      </c>
      <c r="B37" t="s">
        <v>722</v>
      </c>
      <c r="C37">
        <f>VLOOKUP(B37,'ALL SKATERS'!$B$3:$H$486,2,FALSE)</f>
        <v>0.87784764213677402</v>
      </c>
      <c r="D37">
        <f>VLOOKUP($B37,'ALL SKATERS'!$B$3:$H$486,3,FALSE)</f>
        <v>0.6935424468087763</v>
      </c>
      <c r="E37">
        <f>VLOOKUP($B37,'ALL SKATERS'!$B$3:$H$486,4,FALSE)</f>
        <v>0.64679141239356319</v>
      </c>
      <c r="F37">
        <f>VLOOKUP($B37,'ALL SKATERS'!$B$3:$H$486,5,FALSE)</f>
        <v>0</v>
      </c>
      <c r="G37">
        <f>VLOOKUP($B37,'ALL SKATERS'!$B$3:$H$486,6,FALSE)</f>
        <v>0</v>
      </c>
      <c r="H37">
        <f>VLOOKUP($B37,'ALL SKATERS'!$B$3:$H$486,7,FALSE)</f>
        <v>0.88</v>
      </c>
      <c r="N37">
        <v>175</v>
      </c>
      <c r="O37" t="s">
        <v>753</v>
      </c>
    </row>
    <row r="38" spans="1:15" x14ac:dyDescent="0.2">
      <c r="A38">
        <f>IFERROR(VLOOKUP(B38,Sheet2!$W$1:$X$300, 2, FALSE), 301)</f>
        <v>132</v>
      </c>
      <c r="B38" t="s">
        <v>717</v>
      </c>
      <c r="C38">
        <f>VLOOKUP(B38,'ALL SKATERS'!$B$3:$H$486,2,FALSE)</f>
        <v>0.88887943063631214</v>
      </c>
      <c r="D38">
        <f>VLOOKUP($B38,'ALL SKATERS'!$B$3:$H$486,3,FALSE)</f>
        <v>0.76886060906211762</v>
      </c>
      <c r="E38">
        <f>VLOOKUP($B38,'ALL SKATERS'!$B$3:$H$486,4,FALSE)</f>
        <v>0.84268803750354759</v>
      </c>
      <c r="F38">
        <f>VLOOKUP($B38,'ALL SKATERS'!$B$3:$H$486,5,FALSE)</f>
        <v>0.86431450323623005</v>
      </c>
      <c r="G38">
        <f>VLOOKUP($B38,'ALL SKATERS'!$B$3:$H$486,6,FALSE)</f>
        <v>0</v>
      </c>
      <c r="H38">
        <f>VLOOKUP($B38,'ALL SKATERS'!$B$3:$H$486,7,FALSE)</f>
        <v>0.88</v>
      </c>
      <c r="N38">
        <v>176</v>
      </c>
      <c r="O38" t="s">
        <v>719</v>
      </c>
    </row>
    <row r="39" spans="1:15" x14ac:dyDescent="0.2">
      <c r="A39">
        <f>IFERROR(VLOOKUP(B39,Sheet2!$W$1:$X$300, 2, FALSE), 301)</f>
        <v>151</v>
      </c>
      <c r="B39" t="s">
        <v>706</v>
      </c>
      <c r="C39">
        <f>VLOOKUP(B39,'ALL SKATERS'!$B$3:$H$486,2,FALSE)</f>
        <v>0.84131467012633354</v>
      </c>
      <c r="D39">
        <f>VLOOKUP($B39,'ALL SKATERS'!$B$3:$H$486,3,FALSE)</f>
        <v>0.90634867172773026</v>
      </c>
      <c r="E39">
        <f>VLOOKUP($B39,'ALL SKATERS'!$B$3:$H$486,4,FALSE)</f>
        <v>0.94540641854410379</v>
      </c>
      <c r="F39">
        <f>VLOOKUP($B39,'ALL SKATERS'!$B$3:$H$486,5,FALSE)</f>
        <v>0.9747771199698162</v>
      </c>
      <c r="G39">
        <f>VLOOKUP($B39,'ALL SKATERS'!$B$3:$H$486,6,FALSE)</f>
        <v>1.0773110618548785</v>
      </c>
      <c r="H39">
        <f>VLOOKUP($B39,'ALL SKATERS'!$B$3:$H$486,7,FALSE)</f>
        <v>0.88</v>
      </c>
      <c r="N39">
        <v>177</v>
      </c>
      <c r="O39" t="s">
        <v>698</v>
      </c>
    </row>
    <row r="40" spans="1:15" x14ac:dyDescent="0.2">
      <c r="A40">
        <f>IFERROR(VLOOKUP(B40,Sheet2!$W$1:$X$300, 2, FALSE), 301)</f>
        <v>177</v>
      </c>
      <c r="B40" t="s">
        <v>698</v>
      </c>
      <c r="C40">
        <f>VLOOKUP(B40,'ALL SKATERS'!$B$3:$H$486,2,FALSE)</f>
        <v>0.84171664362342302</v>
      </c>
      <c r="D40">
        <f>VLOOKUP($B40,'ALL SKATERS'!$B$3:$H$486,3,FALSE)</f>
        <v>0.85674702597799246</v>
      </c>
      <c r="E40">
        <f>VLOOKUP($B40,'ALL SKATERS'!$B$3:$H$486,4,FALSE)</f>
        <v>0.95509578775571313</v>
      </c>
      <c r="F40">
        <f>VLOOKUP($B40,'ALL SKATERS'!$B$3:$H$486,5,FALSE)</f>
        <v>0.90296881402681595</v>
      </c>
      <c r="G40">
        <f>VLOOKUP($B40,'ALL SKATERS'!$B$3:$H$486,6,FALSE)</f>
        <v>0.88184867105620235</v>
      </c>
      <c r="H40">
        <f>VLOOKUP($B40,'ALL SKATERS'!$B$3:$H$486,7,FALSE)</f>
        <v>0.87</v>
      </c>
      <c r="N40">
        <v>188</v>
      </c>
      <c r="O40" t="s">
        <v>743</v>
      </c>
    </row>
    <row r="41" spans="1:15" x14ac:dyDescent="0.2">
      <c r="A41">
        <f>IFERROR(VLOOKUP(B41,Sheet2!$W$1:$X$300, 2, FALSE), 301)</f>
        <v>301</v>
      </c>
      <c r="B41" t="s">
        <v>854</v>
      </c>
      <c r="C41">
        <f>VLOOKUP(B41,'ALL SKATERS'!$B$3:$H$486,2,FALSE)</f>
        <v>1.0089120568806194</v>
      </c>
      <c r="D41">
        <f>VLOOKUP($B41,'ALL SKATERS'!$B$3:$H$486,3,FALSE)</f>
        <v>0.49596224264498151</v>
      </c>
      <c r="E41">
        <f>VLOOKUP($B41,'ALL SKATERS'!$B$3:$H$486,4,FALSE)</f>
        <v>0.82761725265449715</v>
      </c>
      <c r="F41">
        <f>VLOOKUP($B41,'ALL SKATERS'!$B$3:$H$486,5,FALSE)</f>
        <v>0.92705704489018881</v>
      </c>
      <c r="G41">
        <f>VLOOKUP($B41,'ALL SKATERS'!$B$3:$H$486,6,FALSE)</f>
        <v>0.63886462037905101</v>
      </c>
      <c r="H41">
        <f>VLOOKUP($B41,'ALL SKATERS'!$B$3:$H$486,7,FALSE)</f>
        <v>0.87</v>
      </c>
      <c r="N41">
        <v>189</v>
      </c>
      <c r="O41" t="s">
        <v>730</v>
      </c>
    </row>
    <row r="42" spans="1:15" x14ac:dyDescent="0.2">
      <c r="A42">
        <f>IFERROR(VLOOKUP(B42,Sheet2!$W$1:$X$300, 2, FALSE), 301)</f>
        <v>134</v>
      </c>
      <c r="B42" t="s">
        <v>872</v>
      </c>
      <c r="C42">
        <f>VLOOKUP(B42,'ALL SKATERS'!$B$3:$H$486,2,FALSE)</f>
        <v>0.88711133635289718</v>
      </c>
      <c r="D42">
        <f>VLOOKUP($B42,'ALL SKATERS'!$B$3:$H$486,3,FALSE)</f>
        <v>0.6699955310193092</v>
      </c>
      <c r="E42">
        <f>VLOOKUP($B42,'ALL SKATERS'!$B$3:$H$486,4,FALSE)</f>
        <v>0.51658591174513901</v>
      </c>
      <c r="F42">
        <f>VLOOKUP($B42,'ALL SKATERS'!$B$3:$H$486,5,FALSE)</f>
        <v>0.45864887270710986</v>
      </c>
      <c r="G42">
        <f>VLOOKUP($B42,'ALL SKATERS'!$B$3:$H$486,6,FALSE)</f>
        <v>0</v>
      </c>
      <c r="H42">
        <v>0.86</v>
      </c>
      <c r="N42">
        <v>191</v>
      </c>
      <c r="O42" t="s">
        <v>714</v>
      </c>
    </row>
    <row r="43" spans="1:15" x14ac:dyDescent="0.2">
      <c r="A43">
        <f>IFERROR(VLOOKUP(B43,Sheet2!$W$1:$X$300, 2, FALSE), 301)</f>
        <v>84</v>
      </c>
      <c r="B43" t="s">
        <v>708</v>
      </c>
      <c r="C43">
        <f>VLOOKUP(B43,'ALL SKATERS'!$B$3:$H$486,2,FALSE)</f>
        <v>0.84637432107320976</v>
      </c>
      <c r="D43">
        <f>VLOOKUP($B43,'ALL SKATERS'!$B$3:$H$486,3,FALSE)</f>
        <v>0.82580688006314795</v>
      </c>
      <c r="E43">
        <f>VLOOKUP($B43,'ALL SKATERS'!$B$3:$H$486,4,FALSE)</f>
        <v>0.60098284995111606</v>
      </c>
      <c r="F43">
        <f>VLOOKUP($B43,'ALL SKATERS'!$B$3:$H$486,5,FALSE)</f>
        <v>0</v>
      </c>
      <c r="G43">
        <f>VLOOKUP($B43,'ALL SKATERS'!$B$3:$H$486,6,FALSE)</f>
        <v>0</v>
      </c>
      <c r="H43">
        <f>VLOOKUP($B43,'ALL SKATERS'!$B$3:$H$486,7,FALSE)</f>
        <v>0.85</v>
      </c>
      <c r="N43">
        <v>196</v>
      </c>
      <c r="O43" t="s">
        <v>707</v>
      </c>
    </row>
    <row r="44" spans="1:15" x14ac:dyDescent="0.2">
      <c r="A44">
        <f>IFERROR(VLOOKUP(B44,Sheet2!$W$1:$X$300, 2, FALSE), 301)</f>
        <v>127</v>
      </c>
      <c r="B44" t="s">
        <v>700</v>
      </c>
      <c r="C44">
        <f>VLOOKUP(B44,'ALL SKATERS'!$B$3:$H$486,2,FALSE)</f>
        <v>0.77678025567522357</v>
      </c>
      <c r="D44">
        <f>VLOOKUP($B44,'ALL SKATERS'!$B$3:$H$486,3,FALSE)</f>
        <v>0.80949038442373955</v>
      </c>
      <c r="E44">
        <f>VLOOKUP($B44,'ALL SKATERS'!$B$3:$H$486,4,FALSE)</f>
        <v>0</v>
      </c>
      <c r="F44">
        <f>VLOOKUP($B44,'ALL SKATERS'!$B$3:$H$486,5,FALSE)</f>
        <v>0</v>
      </c>
      <c r="G44">
        <f>VLOOKUP($B44,'ALL SKATERS'!$B$3:$H$486,6,FALSE)</f>
        <v>0</v>
      </c>
      <c r="H44">
        <v>0.83</v>
      </c>
      <c r="N44">
        <v>197</v>
      </c>
      <c r="O44" t="s">
        <v>736</v>
      </c>
    </row>
    <row r="45" spans="1:15" x14ac:dyDescent="0.2">
      <c r="A45">
        <f>IFERROR(VLOOKUP(B45,Sheet2!$W$1:$X$300, 2, FALSE), 301)</f>
        <v>301</v>
      </c>
      <c r="B45" t="s">
        <v>755</v>
      </c>
      <c r="C45">
        <f>VLOOKUP(B45,'ALL SKATERS'!$B$3:$H$486,2,FALSE)</f>
        <v>0.84552352267448561</v>
      </c>
      <c r="D45">
        <f>VLOOKUP($B45,'ALL SKATERS'!$B$3:$H$486,3,FALSE)</f>
        <v>0.67504993167519489</v>
      </c>
      <c r="E45">
        <f>VLOOKUP($B45,'ALL SKATERS'!$B$3:$H$486,4,FALSE)</f>
        <v>0.89476694811172597</v>
      </c>
      <c r="F45">
        <f>VLOOKUP($B45,'ALL SKATERS'!$B$3:$H$486,5,FALSE)</f>
        <v>0.90799119935613248</v>
      </c>
      <c r="G45">
        <f>VLOOKUP($B45,'ALL SKATERS'!$B$3:$H$486,6,FALSE)</f>
        <v>0.59165813662264022</v>
      </c>
      <c r="H45">
        <f>VLOOKUP($B45,'ALL SKATERS'!$B$3:$H$486,7,FALSE)</f>
        <v>0.81</v>
      </c>
      <c r="N45">
        <v>198</v>
      </c>
      <c r="O45" t="s">
        <v>705</v>
      </c>
    </row>
    <row r="46" spans="1:15" x14ac:dyDescent="0.2">
      <c r="A46">
        <f>IFERROR(VLOOKUP(B46,Sheet2!$W$1:$X$300, 2, FALSE), 301)</f>
        <v>89</v>
      </c>
      <c r="B46" t="s">
        <v>737</v>
      </c>
      <c r="C46">
        <f>VLOOKUP(B46,'ALL SKATERS'!$B$3:$H$486,2,FALSE)</f>
        <v>0.81428098196403509</v>
      </c>
      <c r="D46">
        <f>VLOOKUP($B46,'ALL SKATERS'!$B$3:$H$486,3,FALSE)</f>
        <v>0</v>
      </c>
      <c r="E46">
        <f>VLOOKUP($B46,'ALL SKATERS'!$B$3:$H$486,4,FALSE)</f>
        <v>0</v>
      </c>
      <c r="F46">
        <f>VLOOKUP($B46,'ALL SKATERS'!$B$3:$H$486,5,FALSE)</f>
        <v>0</v>
      </c>
      <c r="G46">
        <f>VLOOKUP($B46,'ALL SKATERS'!$B$3:$H$486,6,FALSE)</f>
        <v>0</v>
      </c>
      <c r="H46">
        <f>VLOOKUP($B46,'ALL SKATERS'!$B$3:$H$486,7,FALSE)</f>
        <v>0</v>
      </c>
      <c r="N46">
        <v>200</v>
      </c>
      <c r="O46" t="s">
        <v>703</v>
      </c>
    </row>
    <row r="47" spans="1:15" x14ac:dyDescent="0.2">
      <c r="A47">
        <f>IFERROR(VLOOKUP(B47,Sheet2!$W$1:$X$300, 2, FALSE), 301)</f>
        <v>141</v>
      </c>
      <c r="B47" t="s">
        <v>697</v>
      </c>
      <c r="C47">
        <f>VLOOKUP(B47,'ALL SKATERS'!$B$3:$H$486,2,FALSE)</f>
        <v>0.82266242378595056</v>
      </c>
      <c r="D47">
        <f>VLOOKUP($B47,'ALL SKATERS'!$B$3:$H$486,3,FALSE)</f>
        <v>0.97789229456645144</v>
      </c>
      <c r="E47">
        <f>VLOOKUP($B47,'ALL SKATERS'!$B$3:$H$486,4,FALSE)</f>
        <v>0.96552030831137425</v>
      </c>
      <c r="F47">
        <f>VLOOKUP($B47,'ALL SKATERS'!$B$3:$H$486,5,FALSE)</f>
        <v>0.93305632963009744</v>
      </c>
      <c r="G47">
        <f>VLOOKUP($B47,'ALL SKATERS'!$B$3:$H$486,6,FALSE)</f>
        <v>0.87183653160606467</v>
      </c>
      <c r="H47">
        <f>VLOOKUP($B47,'ALL SKATERS'!$B$3:$H$486,7,FALSE)</f>
        <v>0</v>
      </c>
      <c r="N47">
        <v>203</v>
      </c>
      <c r="O47" t="s">
        <v>710</v>
      </c>
    </row>
    <row r="48" spans="1:15" x14ac:dyDescent="0.2">
      <c r="A48">
        <f>IFERROR(VLOOKUP(B48,Sheet2!$W$1:$X$300, 2, FALSE), 301)</f>
        <v>149</v>
      </c>
      <c r="B48" t="s">
        <v>756</v>
      </c>
      <c r="C48">
        <f>VLOOKUP(B48,'ALL SKATERS'!$B$3:$H$486,2,FALSE)</f>
        <v>0.73326687831533921</v>
      </c>
      <c r="D48">
        <f>VLOOKUP($B48,'ALL SKATERS'!$B$3:$H$486,3,FALSE)</f>
        <v>0.52875756668736384</v>
      </c>
      <c r="E48">
        <f>VLOOKUP($B48,'ALL SKATERS'!$B$3:$H$486,4,FALSE)</f>
        <v>0.63646387321006637</v>
      </c>
      <c r="F48">
        <f>VLOOKUP($B48,'ALL SKATERS'!$B$3:$H$486,5,FALSE)</f>
        <v>0.56847889041032518</v>
      </c>
      <c r="G48">
        <f>VLOOKUP($B48,'ALL SKATERS'!$B$3:$H$486,6,FALSE)</f>
        <v>0</v>
      </c>
      <c r="H48">
        <f>VLOOKUP($B48,'ALL SKATERS'!$B$3:$H$486,7,FALSE)</f>
        <v>0</v>
      </c>
      <c r="N48">
        <v>205</v>
      </c>
      <c r="O48" t="s">
        <v>691</v>
      </c>
    </row>
    <row r="49" spans="1:15" x14ac:dyDescent="0.2">
      <c r="A49">
        <f>IFERROR(VLOOKUP(B49,Sheet2!$W$1:$X$300, 2, FALSE), 301)</f>
        <v>155</v>
      </c>
      <c r="B49" t="s">
        <v>754</v>
      </c>
      <c r="C49">
        <f>VLOOKUP(B49,'ALL SKATERS'!$B$3:$H$486,2,FALSE)</f>
        <v>0.72215015731707755</v>
      </c>
      <c r="D49">
        <f>VLOOKUP($B49,'ALL SKATERS'!$B$3:$H$486,3,FALSE)</f>
        <v>0.63261767951400028</v>
      </c>
      <c r="E49">
        <f>VLOOKUP($B49,'ALL SKATERS'!$B$3:$H$486,4,FALSE)</f>
        <v>0</v>
      </c>
      <c r="F49">
        <f>VLOOKUP($B49,'ALL SKATERS'!$B$3:$H$486,5,FALSE)</f>
        <v>0</v>
      </c>
      <c r="G49">
        <f>VLOOKUP($B49,'ALL SKATERS'!$B$3:$H$486,6,FALSE)</f>
        <v>0</v>
      </c>
      <c r="H49">
        <f>VLOOKUP($B49,'ALL SKATERS'!$B$3:$H$486,7,FALSE)</f>
        <v>0</v>
      </c>
      <c r="N49">
        <v>209</v>
      </c>
      <c r="O49" t="s">
        <v>711</v>
      </c>
    </row>
    <row r="50" spans="1:15" x14ac:dyDescent="0.2">
      <c r="A50">
        <f>IFERROR(VLOOKUP(B50,Sheet2!$W$1:$X$300, 2, FALSE), 301)</f>
        <v>174</v>
      </c>
      <c r="B50" t="s">
        <v>696</v>
      </c>
      <c r="C50">
        <f>VLOOKUP(B50,'ALL SKATERS'!$B$3:$H$486,2,FALSE)</f>
        <v>0.73143441175980894</v>
      </c>
      <c r="D50">
        <f>VLOOKUP($B50,'ALL SKATERS'!$B$3:$H$486,3,FALSE)</f>
        <v>0.94577772580516595</v>
      </c>
      <c r="E50">
        <f>VLOOKUP($B50,'ALL SKATERS'!$B$3:$H$486,4,FALSE)</f>
        <v>0.66415943829266511</v>
      </c>
      <c r="F50">
        <f>VLOOKUP($B50,'ALL SKATERS'!$B$3:$H$486,5,FALSE)</f>
        <v>0.60364756321948121</v>
      </c>
      <c r="G50">
        <f>VLOOKUP($B50,'ALL SKATERS'!$B$3:$H$486,6,FALSE)</f>
        <v>0.54313686664727601</v>
      </c>
      <c r="H50">
        <f>VLOOKUP($B50,'ALL SKATERS'!$B$3:$H$486,7,FALSE)</f>
        <v>0</v>
      </c>
      <c r="N50">
        <v>215</v>
      </c>
      <c r="O50" t="s">
        <v>709</v>
      </c>
    </row>
    <row r="51" spans="1:15" x14ac:dyDescent="0.2">
      <c r="A51">
        <f>IFERROR(VLOOKUP(B51,Sheet2!$W$1:$X$300, 2, FALSE), 301)</f>
        <v>188</v>
      </c>
      <c r="B51" t="s">
        <v>743</v>
      </c>
      <c r="C51">
        <f>VLOOKUP(B51,'ALL SKATERS'!$B$3:$H$486,2,FALSE)</f>
        <v>0.71360988345488741</v>
      </c>
      <c r="D51">
        <f>VLOOKUP($B51,'ALL SKATERS'!$B$3:$H$486,3,FALSE)</f>
        <v>0.84950437605840745</v>
      </c>
      <c r="E51">
        <f>VLOOKUP($B51,'ALL SKATERS'!$B$3:$H$486,4,FALSE)</f>
        <v>0.69562319300116116</v>
      </c>
      <c r="F51">
        <f>VLOOKUP($B51,'ALL SKATERS'!$B$3:$H$486,5,FALSE)</f>
        <v>0.56693659538207142</v>
      </c>
      <c r="G51">
        <f>VLOOKUP($B51,'ALL SKATERS'!$B$3:$H$486,6,FALSE)</f>
        <v>0.78820290728094444</v>
      </c>
      <c r="H51">
        <f>VLOOKUP($B51,'ALL SKATERS'!$B$3:$H$486,7,FALSE)</f>
        <v>0</v>
      </c>
      <c r="N51">
        <v>220</v>
      </c>
      <c r="O51" t="s">
        <v>725</v>
      </c>
    </row>
    <row r="52" spans="1:15" x14ac:dyDescent="0.2">
      <c r="A52">
        <f>IFERROR(VLOOKUP(B52,Sheet2!$W$1:$X$300, 2, FALSE), 301)</f>
        <v>189</v>
      </c>
      <c r="B52" t="s">
        <v>730</v>
      </c>
      <c r="C52">
        <f>VLOOKUP(B52,'ALL SKATERS'!$B$3:$H$486,2,FALSE)</f>
        <v>0.60080705237139598</v>
      </c>
      <c r="D52">
        <f>VLOOKUP($B52,'ALL SKATERS'!$B$3:$H$486,3,FALSE)</f>
        <v>0.89315680110040185</v>
      </c>
      <c r="E52">
        <f>VLOOKUP($B52,'ALL SKATERS'!$B$3:$H$486,4,FALSE)</f>
        <v>0.59375908029264934</v>
      </c>
      <c r="F52">
        <f>VLOOKUP($B52,'ALL SKATERS'!$B$3:$H$486,5,FALSE)</f>
        <v>0.46440705327339948</v>
      </c>
      <c r="G52">
        <f>VLOOKUP($B52,'ALL SKATERS'!$B$3:$H$486,6,FALSE)</f>
        <v>0.59321574589628523</v>
      </c>
      <c r="H52">
        <f>VLOOKUP($B52,'ALL SKATERS'!$B$3:$H$486,7,FALSE)</f>
        <v>0</v>
      </c>
      <c r="N52">
        <v>221</v>
      </c>
      <c r="O52" t="s">
        <v>867</v>
      </c>
    </row>
    <row r="53" spans="1:15" x14ac:dyDescent="0.2">
      <c r="A53">
        <f>IFERROR(VLOOKUP(B53,Sheet2!$W$1:$X$300, 2, FALSE), 301)</f>
        <v>191</v>
      </c>
      <c r="B53" t="s">
        <v>714</v>
      </c>
      <c r="C53">
        <f>VLOOKUP(B53,'ALL SKATERS'!$B$3:$H$486,2,FALSE)</f>
        <v>0.78918757100980264</v>
      </c>
      <c r="D53">
        <f>VLOOKUP($B53,'ALL SKATERS'!$B$3:$H$486,3,FALSE)</f>
        <v>0.8756541575133765</v>
      </c>
      <c r="E53">
        <f>VLOOKUP($B53,'ALL SKATERS'!$B$3:$H$486,4,FALSE)</f>
        <v>0</v>
      </c>
      <c r="F53">
        <f>VLOOKUP($B53,'ALL SKATERS'!$B$3:$H$486,5,FALSE)</f>
        <v>0</v>
      </c>
      <c r="G53">
        <f>VLOOKUP($B53,'ALL SKATERS'!$B$3:$H$486,6,FALSE)</f>
        <v>0</v>
      </c>
      <c r="H53">
        <f>VLOOKUP($B53,'ALL SKATERS'!$B$3:$H$486,7,FALSE)</f>
        <v>0</v>
      </c>
      <c r="N53">
        <v>224</v>
      </c>
      <c r="O53" t="s">
        <v>738</v>
      </c>
    </row>
    <row r="54" spans="1:15" x14ac:dyDescent="0.2">
      <c r="A54">
        <f>IFERROR(VLOOKUP(B54,Sheet2!$W$1:$X$300, 2, FALSE), 301)</f>
        <v>196</v>
      </c>
      <c r="B54" t="s">
        <v>707</v>
      </c>
      <c r="C54">
        <f>VLOOKUP(B54,'ALL SKATERS'!$B$3:$H$486,2,FALSE)</f>
        <v>0.66743995488049923</v>
      </c>
      <c r="D54">
        <f>VLOOKUP($B54,'ALL SKATERS'!$B$3:$H$486,3,FALSE)</f>
        <v>0.759322538126457</v>
      </c>
      <c r="E54">
        <f>VLOOKUP($B54,'ALL SKATERS'!$B$3:$H$486,4,FALSE)</f>
        <v>0.86611540946079513</v>
      </c>
      <c r="F54">
        <f>VLOOKUP($B54,'ALL SKATERS'!$B$3:$H$486,5,FALSE)</f>
        <v>1.0118882899205091</v>
      </c>
      <c r="G54">
        <f>VLOOKUP($B54,'ALL SKATERS'!$B$3:$H$486,6,FALSE)</f>
        <v>1.0929838347158616</v>
      </c>
      <c r="H54">
        <f>VLOOKUP($B54,'ALL SKATERS'!$B$3:$H$486,7,FALSE)</f>
        <v>0</v>
      </c>
      <c r="N54">
        <v>226</v>
      </c>
      <c r="O54" t="s">
        <v>742</v>
      </c>
    </row>
    <row r="55" spans="1:15" x14ac:dyDescent="0.2">
      <c r="A55">
        <f>IFERROR(VLOOKUP(B55,Sheet2!$W$1:$X$300, 2, FALSE), 301)</f>
        <v>197</v>
      </c>
      <c r="B55" t="s">
        <v>736</v>
      </c>
      <c r="C55">
        <f>VLOOKUP(B55,'ALL SKATERS'!$B$3:$H$486,2,FALSE)</f>
        <v>0.6527211267886659</v>
      </c>
      <c r="D55">
        <f>VLOOKUP($B55,'ALL SKATERS'!$B$3:$H$486,3,FALSE)</f>
        <v>0.60040884650864401</v>
      </c>
      <c r="E55">
        <f>VLOOKUP($B55,'ALL SKATERS'!$B$3:$H$486,4,FALSE)</f>
        <v>0</v>
      </c>
      <c r="F55">
        <f>VLOOKUP($B55,'ALL SKATERS'!$B$3:$H$486,5,FALSE)</f>
        <v>0</v>
      </c>
      <c r="G55">
        <f>VLOOKUP($B55,'ALL SKATERS'!$B$3:$H$486,6,FALSE)</f>
        <v>0</v>
      </c>
      <c r="H55">
        <f>VLOOKUP($B55,'ALL SKATERS'!$B$3:$H$486,7,FALSE)</f>
        <v>0</v>
      </c>
      <c r="N55">
        <v>228</v>
      </c>
      <c r="O55" t="s">
        <v>713</v>
      </c>
    </row>
    <row r="56" spans="1:15" x14ac:dyDescent="0.2">
      <c r="A56">
        <f>IFERROR(VLOOKUP(B56,Sheet2!$W$1:$X$300, 2, FALSE), 301)</f>
        <v>203</v>
      </c>
      <c r="B56" t="s">
        <v>710</v>
      </c>
      <c r="C56">
        <f>VLOOKUP(B56,'ALL SKATERS'!$B$3:$H$486,2,FALSE)</f>
        <v>0.65169148474733873</v>
      </c>
      <c r="D56">
        <f>VLOOKUP($B56,'ALL SKATERS'!$B$3:$H$486,3,FALSE)</f>
        <v>0.83605210244646788</v>
      </c>
      <c r="E56">
        <f>VLOOKUP($B56,'ALL SKATERS'!$B$3:$H$486,4,FALSE)</f>
        <v>0.50257271999058017</v>
      </c>
      <c r="F56">
        <f>VLOOKUP($B56,'ALL SKATERS'!$B$3:$H$486,5,FALSE)</f>
        <v>0.5248618111990625</v>
      </c>
      <c r="G56">
        <f>VLOOKUP($B56,'ALL SKATERS'!$B$3:$H$486,6,FALSE)</f>
        <v>0.75452607760827484</v>
      </c>
      <c r="H56">
        <f>VLOOKUP($B56,'ALL SKATERS'!$B$3:$H$486,7,FALSE)</f>
        <v>0</v>
      </c>
      <c r="N56">
        <v>236</v>
      </c>
      <c r="O56" t="s">
        <v>701</v>
      </c>
    </row>
    <row r="57" spans="1:15" x14ac:dyDescent="0.2">
      <c r="A57">
        <f>IFERROR(VLOOKUP(B57,Sheet2!$W$1:$X$300, 2, FALSE), 301)</f>
        <v>215</v>
      </c>
      <c r="B57" t="s">
        <v>709</v>
      </c>
      <c r="C57">
        <f>VLOOKUP(B57,'ALL SKATERS'!$B$3:$H$486,2,FALSE)</f>
        <v>0.54885158712755677</v>
      </c>
      <c r="D57">
        <f>VLOOKUP($B57,'ALL SKATERS'!$B$3:$H$486,3,FALSE)</f>
        <v>0.6904546661655302</v>
      </c>
      <c r="E57">
        <f>VLOOKUP($B57,'ALL SKATERS'!$B$3:$H$486,4,FALSE)</f>
        <v>0.76588746859707924</v>
      </c>
      <c r="F57">
        <f>VLOOKUP($B57,'ALL SKATERS'!$B$3:$H$486,5,FALSE)</f>
        <v>0.84824579033722136</v>
      </c>
      <c r="G57">
        <f>VLOOKUP($B57,'ALL SKATERS'!$B$3:$H$486,6,FALSE)</f>
        <v>0.67559411542121317</v>
      </c>
      <c r="H57">
        <f>VLOOKUP($B57,'ALL SKATERS'!$B$3:$H$486,7,FALSE)</f>
        <v>0</v>
      </c>
      <c r="N57">
        <v>239</v>
      </c>
      <c r="O57" t="s">
        <v>1249</v>
      </c>
    </row>
    <row r="58" spans="1:15" x14ac:dyDescent="0.2">
      <c r="A58">
        <f>IFERROR(VLOOKUP(B58,Sheet2!$W$1:$X$300, 2, FALSE), 301)</f>
        <v>221</v>
      </c>
      <c r="B58" t="s">
        <v>867</v>
      </c>
      <c r="C58">
        <f>VLOOKUP(B58,'ALL SKATERS'!$B$3:$H$486,2,FALSE)</f>
        <v>0.73908488493762059</v>
      </c>
      <c r="D58">
        <f>VLOOKUP($B58,'ALL SKATERS'!$B$3:$H$486,3,FALSE)</f>
        <v>0.39236949448997971</v>
      </c>
      <c r="E58">
        <f>VLOOKUP($B58,'ALL SKATERS'!$B$3:$H$486,4,FALSE)</f>
        <v>0.47591955664956448</v>
      </c>
      <c r="F58">
        <f>VLOOKUP($B58,'ALL SKATERS'!$B$3:$H$486,5,FALSE)</f>
        <v>0.62897491106746306</v>
      </c>
      <c r="G58">
        <f>VLOOKUP($B58,'ALL SKATERS'!$B$3:$H$486,6,FALSE)</f>
        <v>0.58519066258482222</v>
      </c>
      <c r="H58">
        <f>VLOOKUP($B58,'ALL SKATERS'!$B$3:$H$486,7,FALSE)</f>
        <v>0</v>
      </c>
      <c r="N58">
        <v>244</v>
      </c>
      <c r="O58" t="s">
        <v>724</v>
      </c>
    </row>
    <row r="59" spans="1:15" x14ac:dyDescent="0.2">
      <c r="A59">
        <f>IFERROR(VLOOKUP(B59,Sheet2!$W$1:$X$300, 2, FALSE), 301)</f>
        <v>224</v>
      </c>
      <c r="B59" t="s">
        <v>738</v>
      </c>
      <c r="C59">
        <f>VLOOKUP(B59,'ALL SKATERS'!$B$3:$H$486,2,FALSE)</f>
        <v>0.59423992662800129</v>
      </c>
      <c r="D59">
        <f>VLOOKUP($B59,'ALL SKATERS'!$B$3:$H$486,3,FALSE)</f>
        <v>0.55476716945134308</v>
      </c>
      <c r="E59">
        <f>VLOOKUP($B59,'ALL SKATERS'!$B$3:$H$486,4,FALSE)</f>
        <v>0</v>
      </c>
      <c r="F59">
        <f>VLOOKUP($B59,'ALL SKATERS'!$B$3:$H$486,5,FALSE)</f>
        <v>0</v>
      </c>
      <c r="G59">
        <f>VLOOKUP($B59,'ALL SKATERS'!$B$3:$H$486,6,FALSE)</f>
        <v>0</v>
      </c>
      <c r="H59">
        <f>VLOOKUP($B59,'ALL SKATERS'!$B$3:$H$486,7,FALSE)</f>
        <v>0</v>
      </c>
      <c r="N59">
        <v>246</v>
      </c>
      <c r="O59" t="s">
        <v>744</v>
      </c>
    </row>
    <row r="60" spans="1:15" x14ac:dyDescent="0.2">
      <c r="A60">
        <f>IFERROR(VLOOKUP(B60,Sheet2!$W$1:$X$300, 2, FALSE), 301)</f>
        <v>228</v>
      </c>
      <c r="B60" t="s">
        <v>713</v>
      </c>
      <c r="C60">
        <f>VLOOKUP(B60,'ALL SKATERS'!$B$3:$H$486,2,FALSE)</f>
        <v>0.78977579865918901</v>
      </c>
      <c r="D60">
        <f>VLOOKUP($B60,'ALL SKATERS'!$B$3:$H$486,3,FALSE)</f>
        <v>0.86706767730387257</v>
      </c>
      <c r="E60">
        <f>VLOOKUP($B60,'ALL SKATERS'!$B$3:$H$486,4,FALSE)</f>
        <v>0.87521944105876948</v>
      </c>
      <c r="F60">
        <f>VLOOKUP($B60,'ALL SKATERS'!$B$3:$H$486,5,FALSE)</f>
        <v>0.70187222970808727</v>
      </c>
      <c r="G60">
        <f>VLOOKUP($B60,'ALL SKATERS'!$B$3:$H$486,6,FALSE)</f>
        <v>0.91879380384522669</v>
      </c>
      <c r="H60">
        <f>VLOOKUP($B60,'ALL SKATERS'!$B$3:$H$486,7,FALSE)</f>
        <v>0</v>
      </c>
      <c r="N60">
        <v>247</v>
      </c>
      <c r="O60" t="s">
        <v>764</v>
      </c>
    </row>
    <row r="61" spans="1:15" x14ac:dyDescent="0.2">
      <c r="A61">
        <f>IFERROR(VLOOKUP(B61,Sheet2!$W$1:$X$300, 2, FALSE), 301)</f>
        <v>236</v>
      </c>
      <c r="B61" t="s">
        <v>701</v>
      </c>
      <c r="C61">
        <f>VLOOKUP(B61,'ALL SKATERS'!$B$3:$H$486,2,FALSE)</f>
        <v>0.69314293524939796</v>
      </c>
      <c r="D61">
        <f>VLOOKUP($B61,'ALL SKATERS'!$B$3:$H$486,3,FALSE)</f>
        <v>0.74084452068995599</v>
      </c>
      <c r="E61">
        <f>VLOOKUP($B61,'ALL SKATERS'!$B$3:$H$486,4,FALSE)</f>
        <v>0.89395971174395172</v>
      </c>
      <c r="F61">
        <f>VLOOKUP($B61,'ALL SKATERS'!$B$3:$H$486,5,FALSE)</f>
        <v>0.828868746119651</v>
      </c>
      <c r="G61">
        <f>VLOOKUP($B61,'ALL SKATERS'!$B$3:$H$486,6,FALSE)</f>
        <v>1.0527417458743156</v>
      </c>
      <c r="H61">
        <f>VLOOKUP($B61,'ALL SKATERS'!$B$3:$H$486,7,FALSE)</f>
        <v>0</v>
      </c>
      <c r="N61">
        <v>252</v>
      </c>
      <c r="O61" t="s">
        <v>1101</v>
      </c>
    </row>
    <row r="62" spans="1:15" x14ac:dyDescent="0.2">
      <c r="A62">
        <f>IFERROR(VLOOKUP(B62,Sheet2!$W$1:$X$300, 2, FALSE), 301)</f>
        <v>239</v>
      </c>
      <c r="B62" t="s">
        <v>1249</v>
      </c>
      <c r="C62">
        <f>VLOOKUP(B62,'ALL SKATERS'!$B$3:$H$486,2,FALSE)</f>
        <v>0.56789501768806816</v>
      </c>
      <c r="D62">
        <f>VLOOKUP($B62,'ALL SKATERS'!$B$3:$H$486,3,FALSE)</f>
        <v>0</v>
      </c>
      <c r="E62">
        <f>VLOOKUP($B62,'ALL SKATERS'!$B$3:$H$486,4,FALSE)</f>
        <v>0</v>
      </c>
      <c r="F62">
        <f>VLOOKUP($B62,'ALL SKATERS'!$B$3:$H$486,5,FALSE)</f>
        <v>0</v>
      </c>
      <c r="G62">
        <f>VLOOKUP($B62,'ALL SKATERS'!$B$3:$H$486,6,FALSE)</f>
        <v>0</v>
      </c>
      <c r="H62">
        <f>VLOOKUP($B62,'ALL SKATERS'!$B$3:$H$486,7,FALSE)</f>
        <v>0</v>
      </c>
      <c r="N62">
        <v>254</v>
      </c>
      <c r="O62" t="s">
        <v>922</v>
      </c>
    </row>
    <row r="63" spans="1:15" x14ac:dyDescent="0.2">
      <c r="A63">
        <f>IFERROR(VLOOKUP(B63,Sheet2!$W$1:$X$300, 2, FALSE), 301)</f>
        <v>246</v>
      </c>
      <c r="B63" t="s">
        <v>744</v>
      </c>
      <c r="C63">
        <f>VLOOKUP(B63,'ALL SKATERS'!$B$3:$H$486,2,FALSE)</f>
        <v>0.73526206585618747</v>
      </c>
      <c r="D63">
        <f>VLOOKUP($B63,'ALL SKATERS'!$B$3:$H$486,3,FALSE)</f>
        <v>0.60348902932319071</v>
      </c>
      <c r="E63">
        <f>VLOOKUP($B63,'ALL SKATERS'!$B$3:$H$486,4,FALSE)</f>
        <v>0.43890073771510624</v>
      </c>
      <c r="F63">
        <f>VLOOKUP($B63,'ALL SKATERS'!$B$3:$H$486,5,FALSE)</f>
        <v>0.62401650539260034</v>
      </c>
      <c r="G63">
        <f>VLOOKUP($B63,'ALL SKATERS'!$B$3:$H$486,6,FALSE)</f>
        <v>0</v>
      </c>
      <c r="H63">
        <f>VLOOKUP($B63,'ALL SKATERS'!$B$3:$H$486,7,FALSE)</f>
        <v>0</v>
      </c>
      <c r="N63">
        <v>256</v>
      </c>
      <c r="O63" t="s">
        <v>892</v>
      </c>
    </row>
    <row r="64" spans="1:15" x14ac:dyDescent="0.2">
      <c r="A64">
        <f>IFERROR(VLOOKUP(B64,Sheet2!$W$1:$X$300, 2, FALSE), 301)</f>
        <v>247</v>
      </c>
      <c r="B64" t="s">
        <v>764</v>
      </c>
      <c r="C64">
        <f>VLOOKUP(B64,'ALL SKATERS'!$B$3:$H$486,2,FALSE)</f>
        <v>0.72892288088406276</v>
      </c>
      <c r="D64">
        <f>VLOOKUP($B64,'ALL SKATERS'!$B$3:$H$486,3,FALSE)</f>
        <v>0.71517283638911844</v>
      </c>
      <c r="E64">
        <f>VLOOKUP($B64,'ALL SKATERS'!$B$3:$H$486,4,FALSE)</f>
        <v>0.73794116210775051</v>
      </c>
      <c r="F64">
        <f>VLOOKUP($B64,'ALL SKATERS'!$B$3:$H$486,5,FALSE)</f>
        <v>0.57064452598217752</v>
      </c>
      <c r="G64">
        <f>VLOOKUP($B64,'ALL SKATERS'!$B$3:$H$486,6,FALSE)</f>
        <v>0.40411713206427574</v>
      </c>
      <c r="H64">
        <f>VLOOKUP($B64,'ALL SKATERS'!$B$3:$H$486,7,FALSE)</f>
        <v>0</v>
      </c>
      <c r="N64">
        <v>257</v>
      </c>
      <c r="O64" t="s">
        <v>716</v>
      </c>
    </row>
    <row r="65" spans="1:16" x14ac:dyDescent="0.2">
      <c r="A65">
        <f>IFERROR(VLOOKUP(B65,Sheet2!$W$1:$X$300, 2, FALSE), 301)</f>
        <v>252</v>
      </c>
      <c r="B65" t="s">
        <v>1101</v>
      </c>
      <c r="C65">
        <f>VLOOKUP(B65,'ALL SKATERS'!$B$3:$H$486,2,FALSE)</f>
        <v>0.67123906686329193</v>
      </c>
      <c r="D65">
        <f>VLOOKUP($B65,'ALL SKATERS'!$B$3:$H$486,3,FALSE)</f>
        <v>0</v>
      </c>
      <c r="E65">
        <f>VLOOKUP($B65,'ALL SKATERS'!$B$3:$H$486,4,FALSE)</f>
        <v>0</v>
      </c>
      <c r="F65">
        <f>VLOOKUP($B65,'ALL SKATERS'!$B$3:$H$486,5,FALSE)</f>
        <v>0</v>
      </c>
      <c r="G65">
        <f>VLOOKUP($B65,'ALL SKATERS'!$B$3:$H$486,6,FALSE)</f>
        <v>0</v>
      </c>
      <c r="H65">
        <f>VLOOKUP($B65,'ALL SKATERS'!$B$3:$H$486,7,FALSE)</f>
        <v>0</v>
      </c>
      <c r="N65">
        <v>259</v>
      </c>
      <c r="O65" t="s">
        <v>902</v>
      </c>
    </row>
    <row r="66" spans="1:16" x14ac:dyDescent="0.2">
      <c r="A66">
        <f>IFERROR(VLOOKUP(B66,Sheet2!$W$1:$X$300, 2, FALSE), 301)</f>
        <v>254</v>
      </c>
      <c r="B66" t="s">
        <v>922</v>
      </c>
      <c r="C66">
        <f>VLOOKUP(B66,'ALL SKATERS'!$B$3:$H$486,2,FALSE)</f>
        <v>0.61352965691141115</v>
      </c>
      <c r="D66">
        <f>VLOOKUP($B66,'ALL SKATERS'!$B$3:$H$486,3,FALSE)</f>
        <v>0.69614366472846412</v>
      </c>
      <c r="E66">
        <f>VLOOKUP($B66,'ALL SKATERS'!$B$3:$H$486,4,FALSE)</f>
        <v>0</v>
      </c>
      <c r="F66">
        <f>VLOOKUP($B66,'ALL SKATERS'!$B$3:$H$486,5,FALSE)</f>
        <v>0</v>
      </c>
      <c r="G66">
        <f>VLOOKUP($B66,'ALL SKATERS'!$B$3:$H$486,6,FALSE)</f>
        <v>0</v>
      </c>
      <c r="H66">
        <f>VLOOKUP($B66,'ALL SKATERS'!$B$3:$H$486,7,FALSE)</f>
        <v>0</v>
      </c>
      <c r="N66">
        <v>262</v>
      </c>
      <c r="O66" t="s">
        <v>1010</v>
      </c>
    </row>
    <row r="67" spans="1:16" x14ac:dyDescent="0.2">
      <c r="A67">
        <f>IFERROR(VLOOKUP(B67,Sheet2!$W$1:$X$300, 2, FALSE), 301)</f>
        <v>256</v>
      </c>
      <c r="B67" t="s">
        <v>892</v>
      </c>
      <c r="C67">
        <f>VLOOKUP(B67,'ALL SKATERS'!$B$3:$H$486,2,FALSE)</f>
        <v>0.62359217169221359</v>
      </c>
      <c r="D67">
        <f>VLOOKUP($B67,'ALL SKATERS'!$B$3:$H$486,3,FALSE)</f>
        <v>0.61678663484158802</v>
      </c>
      <c r="E67">
        <f>VLOOKUP($B67,'ALL SKATERS'!$B$3:$H$486,4,FALSE)</f>
        <v>0</v>
      </c>
      <c r="F67">
        <f>VLOOKUP($B67,'ALL SKATERS'!$B$3:$H$486,5,FALSE)</f>
        <v>0</v>
      </c>
      <c r="G67">
        <f>VLOOKUP($B67,'ALL SKATERS'!$B$3:$H$486,6,FALSE)</f>
        <v>0</v>
      </c>
      <c r="H67">
        <f>VLOOKUP($B67,'ALL SKATERS'!$B$3:$H$486,7,FALSE)</f>
        <v>0</v>
      </c>
      <c r="N67">
        <v>263</v>
      </c>
      <c r="O67" t="s">
        <v>752</v>
      </c>
    </row>
    <row r="68" spans="1:16" x14ac:dyDescent="0.2">
      <c r="A68">
        <f>IFERROR(VLOOKUP(B68,Sheet2!$W$1:$X$300, 2, FALSE), 301)</f>
        <v>257</v>
      </c>
      <c r="B68" t="s">
        <v>716</v>
      </c>
      <c r="C68">
        <f>VLOOKUP(B68,'ALL SKATERS'!$B$3:$H$486,2,FALSE)</f>
        <v>0.74779728171720039</v>
      </c>
      <c r="D68">
        <f>VLOOKUP($B68,'ALL SKATERS'!$B$3:$H$486,3,FALSE)</f>
        <v>0.82059900425174515</v>
      </c>
      <c r="E68">
        <f>VLOOKUP($B68,'ALL SKATERS'!$B$3:$H$486,4,FALSE)</f>
        <v>0.74475083612899773</v>
      </c>
      <c r="F68">
        <f>VLOOKUP($B68,'ALL SKATERS'!$B$3:$H$486,5,FALSE)</f>
        <v>0.88959804947952104</v>
      </c>
      <c r="G68">
        <f>VLOOKUP($B68,'ALL SKATERS'!$B$3:$H$486,6,FALSE)</f>
        <v>0.69003985751357255</v>
      </c>
      <c r="H68">
        <f>VLOOKUP($B68,'ALL SKATERS'!$B$3:$H$486,7,FALSE)</f>
        <v>0</v>
      </c>
      <c r="N68">
        <v>268</v>
      </c>
      <c r="O68" t="s">
        <v>1720</v>
      </c>
    </row>
    <row r="69" spans="1:16" x14ac:dyDescent="0.2">
      <c r="A69">
        <f>IFERROR(VLOOKUP(B69,Sheet2!$W$1:$X$300, 2, FALSE), 301)</f>
        <v>259</v>
      </c>
      <c r="B69" t="s">
        <v>902</v>
      </c>
      <c r="C69">
        <f>VLOOKUP(B69,'ALL SKATERS'!$B$3:$H$486,2,FALSE)</f>
        <v>0.82044380058279998</v>
      </c>
      <c r="D69">
        <f>VLOOKUP($B69,'ALL SKATERS'!$B$3:$H$486,3,FALSE)</f>
        <v>0</v>
      </c>
      <c r="E69">
        <f>VLOOKUP($B69,'ALL SKATERS'!$B$3:$H$486,4,FALSE)</f>
        <v>0.61393154703552877</v>
      </c>
      <c r="F69">
        <f>VLOOKUP($B69,'ALL SKATERS'!$B$3:$H$486,5,FALSE)</f>
        <v>0.70289038619144328</v>
      </c>
      <c r="G69">
        <f>VLOOKUP($B69,'ALL SKATERS'!$B$3:$H$486,6,FALSE)</f>
        <v>0.65220835244223041</v>
      </c>
      <c r="H69">
        <f>VLOOKUP($B69,'ALL SKATERS'!$B$3:$H$486,7,FALSE)</f>
        <v>0</v>
      </c>
      <c r="N69">
        <v>269</v>
      </c>
      <c r="O69" t="s">
        <v>731</v>
      </c>
    </row>
    <row r="70" spans="1:16" x14ac:dyDescent="0.2">
      <c r="A70">
        <f>IFERROR(VLOOKUP(B70,Sheet2!$W$1:$X$300, 2, FALSE), 301)</f>
        <v>262</v>
      </c>
      <c r="B70" t="s">
        <v>1010</v>
      </c>
      <c r="C70">
        <f>VLOOKUP(B70,'ALL SKATERS'!$B$3:$H$486,2,FALSE)</f>
        <v>0.84707817741638836</v>
      </c>
      <c r="D70">
        <f>VLOOKUP($B70,'ALL SKATERS'!$B$3:$H$486,3,FALSE)</f>
        <v>0.56440864042974248</v>
      </c>
      <c r="E70">
        <f>VLOOKUP($B70,'ALL SKATERS'!$B$3:$H$486,4,FALSE)</f>
        <v>0</v>
      </c>
      <c r="F70">
        <f>VLOOKUP($B70,'ALL SKATERS'!$B$3:$H$486,5,FALSE)</f>
        <v>0.49438799559155988</v>
      </c>
      <c r="G70">
        <f>VLOOKUP($B70,'ALL SKATERS'!$B$3:$H$486,6,FALSE)</f>
        <v>0</v>
      </c>
      <c r="H70">
        <f>VLOOKUP($B70,'ALL SKATERS'!$B$3:$H$486,7,FALSE)</f>
        <v>0</v>
      </c>
      <c r="N70">
        <v>270</v>
      </c>
      <c r="O70" t="s">
        <v>770</v>
      </c>
    </row>
    <row r="71" spans="1:16" x14ac:dyDescent="0.2">
      <c r="A71">
        <f>IFERROR(VLOOKUP(B71,Sheet2!$W$1:$X$300, 2, FALSE), 301)</f>
        <v>268</v>
      </c>
      <c r="B71" t="s">
        <v>1720</v>
      </c>
      <c r="C71">
        <f>VLOOKUP(B71,'ALL SKATERS'!$B$3:$H$486,2,FALSE)</f>
        <v>0.12345250097971072</v>
      </c>
      <c r="D71">
        <f>VLOOKUP($B71,'ALL SKATERS'!$B$3:$H$486,3,FALSE)</f>
        <v>0</v>
      </c>
      <c r="E71">
        <f>VLOOKUP($B71,'ALL SKATERS'!$B$3:$H$486,4,FALSE)</f>
        <v>0</v>
      </c>
      <c r="F71">
        <f>VLOOKUP($B71,'ALL SKATERS'!$B$3:$H$486,5,FALSE)</f>
        <v>0</v>
      </c>
      <c r="G71">
        <f>VLOOKUP($B71,'ALL SKATERS'!$B$3:$H$486,6,FALSE)</f>
        <v>0</v>
      </c>
      <c r="H71">
        <f>VLOOKUP($B71,'ALL SKATERS'!$B$3:$H$486,7,FALSE)</f>
        <v>0</v>
      </c>
      <c r="N71">
        <v>272</v>
      </c>
      <c r="O71" t="s">
        <v>1204</v>
      </c>
    </row>
    <row r="72" spans="1:16" x14ac:dyDescent="0.2">
      <c r="A72">
        <f>IFERROR(VLOOKUP(B72,Sheet2!$W$1:$X$300, 2, FALSE), 301)</f>
        <v>269</v>
      </c>
      <c r="B72" t="s">
        <v>731</v>
      </c>
      <c r="C72">
        <f>VLOOKUP(B72,'ALL SKATERS'!$B$3:$H$486,2,FALSE)</f>
        <v>0.82901095925010082</v>
      </c>
      <c r="D72">
        <f>VLOOKUP($B72,'ALL SKATERS'!$B$3:$H$486,3,FALSE)</f>
        <v>0.71464573602254999</v>
      </c>
      <c r="E72">
        <f>VLOOKUP($B72,'ALL SKATERS'!$B$3:$H$486,4,FALSE)</f>
        <v>0</v>
      </c>
      <c r="F72">
        <f>VLOOKUP($B72,'ALL SKATERS'!$B$3:$H$486,5,FALSE)</f>
        <v>0.50582522146464337</v>
      </c>
      <c r="G72">
        <f>VLOOKUP($B72,'ALL SKATERS'!$B$3:$H$486,6,FALSE)</f>
        <v>0.56492442429593859</v>
      </c>
      <c r="H72">
        <f>VLOOKUP($B72,'ALL SKATERS'!$B$3:$H$486,7,FALSE)</f>
        <v>0</v>
      </c>
      <c r="N72">
        <v>275</v>
      </c>
      <c r="O72" t="s">
        <v>978</v>
      </c>
    </row>
    <row r="73" spans="1:16" x14ac:dyDescent="0.2">
      <c r="A73">
        <f>IFERROR(VLOOKUP(B73,Sheet2!$W$1:$X$300, 2, FALSE), 301)</f>
        <v>270</v>
      </c>
      <c r="B73" t="s">
        <v>770</v>
      </c>
      <c r="C73">
        <f>VLOOKUP(B73,'ALL SKATERS'!$B$3:$H$486,2,FALSE)</f>
        <v>0.79752199409364288</v>
      </c>
      <c r="D73">
        <f>VLOOKUP($B73,'ALL SKATERS'!$B$3:$H$486,3,FALSE)</f>
        <v>0.76979311361131142</v>
      </c>
      <c r="E73">
        <f>VLOOKUP($B73,'ALL SKATERS'!$B$3:$H$486,4,FALSE)</f>
        <v>0.86765326054145697</v>
      </c>
      <c r="F73">
        <f>VLOOKUP($B73,'ALL SKATERS'!$B$3:$H$486,5,FALSE)</f>
        <v>0.90324289227266741</v>
      </c>
      <c r="G73">
        <f>VLOOKUP($B73,'ALL SKATERS'!$B$3:$H$486,6,FALSE)</f>
        <v>0.99297600488759152</v>
      </c>
      <c r="H73">
        <f>VLOOKUP($B73,'ALL SKATERS'!$B$3:$H$486,7,FALSE)</f>
        <v>0</v>
      </c>
      <c r="N73">
        <v>278</v>
      </c>
      <c r="O73" t="s">
        <v>735</v>
      </c>
    </row>
    <row r="74" spans="1:16" x14ac:dyDescent="0.2">
      <c r="A74">
        <f>IFERROR(VLOOKUP(B74,Sheet2!$W$1:$X$300, 2, FALSE), 301)</f>
        <v>272</v>
      </c>
      <c r="B74" t="s">
        <v>1204</v>
      </c>
      <c r="C74">
        <f>VLOOKUP(B74,'ALL SKATERS'!$B$3:$H$486,2,FALSE)</f>
        <v>0.61516605720124051</v>
      </c>
      <c r="D74">
        <f>VLOOKUP($B74,'ALL SKATERS'!$B$3:$H$486,3,FALSE)</f>
        <v>0</v>
      </c>
      <c r="E74">
        <f>VLOOKUP($B74,'ALL SKATERS'!$B$3:$H$486,4,FALSE)</f>
        <v>0</v>
      </c>
      <c r="F74">
        <f>VLOOKUP($B74,'ALL SKATERS'!$B$3:$H$486,5,FALSE)</f>
        <v>0</v>
      </c>
      <c r="G74">
        <f>VLOOKUP($B74,'ALL SKATERS'!$B$3:$H$486,6,FALSE)</f>
        <v>0</v>
      </c>
      <c r="H74">
        <f>VLOOKUP($B74,'ALL SKATERS'!$B$3:$H$486,7,FALSE)</f>
        <v>0</v>
      </c>
      <c r="N74">
        <v>280</v>
      </c>
      <c r="O74" t="s">
        <v>442</v>
      </c>
    </row>
    <row r="75" spans="1:16" x14ac:dyDescent="0.2">
      <c r="A75">
        <f>IFERROR(VLOOKUP(B75,Sheet2!$W$1:$X$300, 2, FALSE), 301)</f>
        <v>275</v>
      </c>
      <c r="B75" t="s">
        <v>978</v>
      </c>
      <c r="C75">
        <f>VLOOKUP(B75,'ALL SKATERS'!$B$3:$H$486,2,FALSE)</f>
        <v>0.83218665168000738</v>
      </c>
      <c r="D75">
        <f>VLOOKUP($B75,'ALL SKATERS'!$B$3:$H$486,3,FALSE)</f>
        <v>0.49338714437210796</v>
      </c>
      <c r="E75">
        <f>VLOOKUP($B75,'ALL SKATERS'!$B$3:$H$486,4,FALSE)</f>
        <v>0</v>
      </c>
      <c r="F75">
        <f>VLOOKUP($B75,'ALL SKATERS'!$B$3:$H$486,5,FALSE)</f>
        <v>0.49550244163563972</v>
      </c>
      <c r="G75">
        <f>VLOOKUP($B75,'ALL SKATERS'!$B$3:$H$486,6,FALSE)</f>
        <v>0</v>
      </c>
      <c r="H75">
        <f>VLOOKUP($B75,'ALL SKATERS'!$B$3:$H$486,7,FALSE)</f>
        <v>0</v>
      </c>
      <c r="N75">
        <v>283</v>
      </c>
      <c r="O75" t="s">
        <v>896</v>
      </c>
    </row>
    <row r="76" spans="1:16" x14ac:dyDescent="0.2">
      <c r="A76">
        <f>IFERROR(VLOOKUP(B76,Sheet2!$W$1:$X$300, 2, FALSE), 301)</f>
        <v>280</v>
      </c>
      <c r="B76" t="s">
        <v>442</v>
      </c>
      <c r="C76">
        <f>VLOOKUP(B76,'ALL SKATERS'!$B$3:$H$486,2,FALSE)</f>
        <v>0.47569490121498198</v>
      </c>
      <c r="D76">
        <f>VLOOKUP($B76,'ALL SKATERS'!$B$3:$H$486,3,FALSE)</f>
        <v>0</v>
      </c>
      <c r="E76">
        <f>VLOOKUP($B76,'ALL SKATERS'!$B$3:$H$486,4,FALSE)</f>
        <v>0</v>
      </c>
      <c r="F76">
        <f>VLOOKUP($B76,'ALL SKATERS'!$B$3:$H$486,5,FALSE)</f>
        <v>0</v>
      </c>
      <c r="G76">
        <f>VLOOKUP($B76,'ALL SKATERS'!$B$3:$H$486,6,FALSE)</f>
        <v>0</v>
      </c>
      <c r="H76">
        <f>VLOOKUP($B76,'ALL SKATERS'!$B$3:$H$486,7,FALSE)</f>
        <v>0</v>
      </c>
      <c r="N76">
        <v>285</v>
      </c>
      <c r="O76" t="s">
        <v>935</v>
      </c>
    </row>
    <row r="77" spans="1:16" x14ac:dyDescent="0.2">
      <c r="A77">
        <f>IFERROR(VLOOKUP(B77,Sheet2!$W$1:$X$300, 2, FALSE), 301)</f>
        <v>283</v>
      </c>
      <c r="B77" t="s">
        <v>896</v>
      </c>
      <c r="C77">
        <f>VLOOKUP(B77,'ALL SKATERS'!$B$3:$H$486,2,FALSE)</f>
        <v>0.54578198584868909</v>
      </c>
      <c r="D77">
        <f>VLOOKUP($B77,'ALL SKATERS'!$B$3:$H$486,3,FALSE)</f>
        <v>0.6685600496564551</v>
      </c>
      <c r="E77">
        <f>VLOOKUP($B77,'ALL SKATERS'!$B$3:$H$486,4,FALSE)</f>
        <v>0.57717014499910257</v>
      </c>
      <c r="F77">
        <f>VLOOKUP($B77,'ALL SKATERS'!$B$3:$H$486,5,FALSE)</f>
        <v>0.54592812646395039</v>
      </c>
      <c r="G77">
        <f>VLOOKUP($B77,'ALL SKATERS'!$B$3:$H$486,6,FALSE)</f>
        <v>0.49783546032154585</v>
      </c>
      <c r="H77">
        <f>VLOOKUP($B77,'ALL SKATERS'!$B$3:$H$486,7,FALSE)</f>
        <v>0</v>
      </c>
      <c r="N77">
        <v>289</v>
      </c>
      <c r="O77" t="s">
        <v>1648</v>
      </c>
    </row>
    <row r="78" spans="1:16" x14ac:dyDescent="0.2">
      <c r="A78">
        <f>IFERROR(VLOOKUP(B78,Sheet2!$W$1:$X$300, 2, FALSE), 301)</f>
        <v>285</v>
      </c>
      <c r="B78" t="s">
        <v>935</v>
      </c>
      <c r="C78">
        <f>VLOOKUP(B78,'ALL SKATERS'!$B$3:$H$486,2,FALSE)</f>
        <v>0.64698685244962939</v>
      </c>
      <c r="D78">
        <f>VLOOKUP($B78,'ALL SKATERS'!$B$3:$H$486,3,FALSE)</f>
        <v>0.70271470711469985</v>
      </c>
      <c r="E78">
        <f>VLOOKUP($B78,'ALL SKATERS'!$B$3:$H$486,4,FALSE)</f>
        <v>0.69972387064791086</v>
      </c>
      <c r="F78">
        <f>VLOOKUP($B78,'ALL SKATERS'!$B$3:$H$486,5,FALSE)</f>
        <v>0</v>
      </c>
      <c r="G78">
        <f>VLOOKUP($B78,'ALL SKATERS'!$B$3:$H$486,6,FALSE)</f>
        <v>0</v>
      </c>
      <c r="H78">
        <f>VLOOKUP($B78,'ALL SKATERS'!$B$3:$H$486,7,FALSE)</f>
        <v>0</v>
      </c>
      <c r="N78">
        <v>298</v>
      </c>
      <c r="O78" t="s">
        <v>1232</v>
      </c>
    </row>
    <row r="79" spans="1:16" x14ac:dyDescent="0.2">
      <c r="A79">
        <f>IFERROR(VLOOKUP(B79,Sheet2!$W$1:$X$300, 2, FALSE), 301)</f>
        <v>289</v>
      </c>
      <c r="B79" t="s">
        <v>1648</v>
      </c>
      <c r="C79">
        <f>VLOOKUP(B79,'ALL SKATERS'!$B$3:$H$486,2,FALSE)</f>
        <v>0.40633389602840542</v>
      </c>
      <c r="D79">
        <f>VLOOKUP($B79,'ALL SKATERS'!$B$3:$H$486,3,FALSE)</f>
        <v>0</v>
      </c>
      <c r="E79">
        <f>VLOOKUP($B79,'ALL SKATERS'!$B$3:$H$486,4,FALSE)</f>
        <v>0</v>
      </c>
      <c r="F79">
        <f>VLOOKUP($B79,'ALL SKATERS'!$B$3:$H$486,5,FALSE)</f>
        <v>0</v>
      </c>
      <c r="G79">
        <f>VLOOKUP($B79,'ALL SKATERS'!$B$3:$H$486,6,FALSE)</f>
        <v>0</v>
      </c>
      <c r="H79">
        <f>VLOOKUP($B79,'ALL SKATERS'!$B$3:$H$486,7,FALSE)</f>
        <v>0</v>
      </c>
      <c r="N79">
        <v>300</v>
      </c>
      <c r="O79" t="s">
        <v>745</v>
      </c>
    </row>
    <row r="80" spans="1:16" x14ac:dyDescent="0.2">
      <c r="A80">
        <f>IFERROR(VLOOKUP(B80,Sheet2!$W$1:$X$300, 2, FALSE), 301)</f>
        <v>298</v>
      </c>
      <c r="B80" t="s">
        <v>1232</v>
      </c>
      <c r="C80">
        <f>VLOOKUP(B80,'ALL SKATERS'!$B$3:$H$486,2,FALSE)</f>
        <v>0.55437740030677196</v>
      </c>
      <c r="D80">
        <f>VLOOKUP($B80,'ALL SKATERS'!$B$3:$H$486,3,FALSE)</f>
        <v>0</v>
      </c>
      <c r="E80">
        <f>VLOOKUP($B80,'ALL SKATERS'!$B$3:$H$486,4,FALSE)</f>
        <v>0</v>
      </c>
      <c r="F80">
        <f>VLOOKUP($B80,'ALL SKATERS'!$B$3:$H$486,5,FALSE)</f>
        <v>0</v>
      </c>
      <c r="G80">
        <f>VLOOKUP($B80,'ALL SKATERS'!$B$3:$H$486,6,FALSE)</f>
        <v>0</v>
      </c>
      <c r="H80">
        <f>VLOOKUP($B80,'ALL SKATERS'!$B$3:$H$486,7,FALSE)</f>
        <v>0</v>
      </c>
      <c r="N80">
        <v>302</v>
      </c>
      <c r="O80" t="s">
        <v>854</v>
      </c>
      <c r="P80" t="s">
        <v>1749</v>
      </c>
    </row>
    <row r="81" spans="1:15" x14ac:dyDescent="0.2">
      <c r="A81">
        <f>IFERROR(VLOOKUP(B81,Sheet2!$W$1:$X$300, 2, FALSE), 301)</f>
        <v>300</v>
      </c>
      <c r="B81" t="s">
        <v>745</v>
      </c>
      <c r="C81">
        <f>VLOOKUP(B81,'ALL SKATERS'!$B$3:$H$486,2,FALSE)</f>
        <v>0.80478931527720232</v>
      </c>
      <c r="D81">
        <f>VLOOKUP($B81,'ALL SKATERS'!$B$3:$H$486,3,FALSE)</f>
        <v>0.7028731448722767</v>
      </c>
      <c r="E81">
        <f>VLOOKUP($B81,'ALL SKATERS'!$B$3:$H$486,4,FALSE)</f>
        <v>0.61626649334039085</v>
      </c>
      <c r="F81">
        <f>VLOOKUP($B81,'ALL SKATERS'!$B$3:$H$486,5,FALSE)</f>
        <v>0.7517807654636649</v>
      </c>
      <c r="G81">
        <f>VLOOKUP($B81,'ALL SKATERS'!$B$3:$H$486,6,FALSE)</f>
        <v>0.79767014209738007</v>
      </c>
      <c r="H81">
        <f>VLOOKUP($B81,'ALL SKATERS'!$B$3:$H$486,7,FALSE)</f>
        <v>0</v>
      </c>
      <c r="N81">
        <v>303</v>
      </c>
      <c r="O81" t="s">
        <v>721</v>
      </c>
    </row>
    <row r="82" spans="1:15" x14ac:dyDescent="0.2">
      <c r="A82">
        <f>IFERROR(VLOOKUP(B82,Sheet2!$W$1:$X$300, 2, FALSE), 301)</f>
        <v>301</v>
      </c>
      <c r="B82" t="s">
        <v>721</v>
      </c>
      <c r="C82">
        <f>VLOOKUP(B82,'ALL SKATERS'!$B$3:$H$486,2,FALSE)</f>
        <v>0.47374822581362824</v>
      </c>
      <c r="D82">
        <f>VLOOKUP($B82,'ALL SKATERS'!$B$3:$H$486,3,FALSE)</f>
        <v>0.71579103957199508</v>
      </c>
      <c r="E82">
        <f>VLOOKUP($B82,'ALL SKATERS'!$B$3:$H$486,4,FALSE)</f>
        <v>0.75239289120853869</v>
      </c>
      <c r="F82">
        <f>VLOOKUP($B82,'ALL SKATERS'!$B$3:$H$486,5,FALSE)</f>
        <v>0.59581933530433484</v>
      </c>
      <c r="G82">
        <f>VLOOKUP($B82,'ALL SKATERS'!$B$3:$H$486,6,FALSE)</f>
        <v>0.63709506025320006</v>
      </c>
      <c r="H82">
        <f>VLOOKUP($B82,'ALL SKATERS'!$B$3:$H$486,7,FALSE)</f>
        <v>0</v>
      </c>
      <c r="N82">
        <v>305</v>
      </c>
      <c r="O82" t="s">
        <v>893</v>
      </c>
    </row>
    <row r="83" spans="1:15" x14ac:dyDescent="0.2">
      <c r="A83">
        <f>IFERROR(VLOOKUP(B83,Sheet2!$W$1:$X$300, 2, FALSE), 301)</f>
        <v>301</v>
      </c>
      <c r="B83" t="s">
        <v>893</v>
      </c>
      <c r="C83">
        <f>VLOOKUP(B83,'ALL SKATERS'!$B$3:$H$486,2,FALSE)</f>
        <v>0.85993341768065523</v>
      </c>
      <c r="D83">
        <f>VLOOKUP($B83,'ALL SKATERS'!$B$3:$H$486,3,FALSE)</f>
        <v>0.69745151967747432</v>
      </c>
      <c r="E83">
        <f>VLOOKUP($B83,'ALL SKATERS'!$B$3:$H$486,4,FALSE)</f>
        <v>0.59260251854305501</v>
      </c>
      <c r="F83">
        <f>VLOOKUP($B83,'ALL SKATERS'!$B$3:$H$486,5,FALSE)</f>
        <v>0.63197010076386861</v>
      </c>
      <c r="G83">
        <f>VLOOKUP($B83,'ALL SKATERS'!$B$3:$H$486,6,FALSE)</f>
        <v>0.61032474693074235</v>
      </c>
      <c r="H83">
        <f>VLOOKUP($B83,'ALL SKATERS'!$B$3:$H$486,7,FALSE)</f>
        <v>0</v>
      </c>
      <c r="N83">
        <v>307</v>
      </c>
      <c r="O83" t="s">
        <v>1628</v>
      </c>
    </row>
    <row r="84" spans="1:15" x14ac:dyDescent="0.2">
      <c r="A84">
        <f>IFERROR(VLOOKUP(B84,Sheet2!$W$1:$X$300, 2, FALSE), 301)</f>
        <v>301</v>
      </c>
      <c r="B84" t="s">
        <v>1628</v>
      </c>
      <c r="C84">
        <f>VLOOKUP(B84,'ALL SKATERS'!$B$3:$H$486,2,FALSE)</f>
        <v>0.64852795515806361</v>
      </c>
      <c r="D84">
        <f>VLOOKUP($B84,'ALL SKATERS'!$B$3:$H$486,3,FALSE)</f>
        <v>0.69967481941732879</v>
      </c>
      <c r="E84">
        <f>VLOOKUP($B84,'ALL SKATERS'!$B$3:$H$486,4,FALSE)</f>
        <v>0.95221775865022096</v>
      </c>
      <c r="F84">
        <f>VLOOKUP($B84,'ALL SKATERS'!$B$3:$H$486,5,FALSE)</f>
        <v>0.7691620092316287</v>
      </c>
      <c r="G84">
        <f>VLOOKUP($B84,'ALL SKATERS'!$B$3:$H$486,6,FALSE)</f>
        <v>1.0119416586668317</v>
      </c>
      <c r="H84">
        <f>VLOOKUP($B84,'ALL SKATERS'!$B$3:$H$486,7,FALSE)</f>
        <v>0</v>
      </c>
      <c r="N84">
        <v>309</v>
      </c>
      <c r="O84" t="s">
        <v>718</v>
      </c>
    </row>
    <row r="85" spans="1:15" x14ac:dyDescent="0.2">
      <c r="A85">
        <f>IFERROR(VLOOKUP(B85,Sheet2!$W$1:$X$300, 2, FALSE), 301)</f>
        <v>301</v>
      </c>
      <c r="B85" t="s">
        <v>718</v>
      </c>
      <c r="C85">
        <f>VLOOKUP(B85,'ALL SKATERS'!$B$3:$H$486,2,FALSE)</f>
        <v>0.52956572405178381</v>
      </c>
      <c r="D85">
        <f>VLOOKUP($B85,'ALL SKATERS'!$B$3:$H$486,3,FALSE)</f>
        <v>0.67919775165613883</v>
      </c>
      <c r="E85">
        <f>VLOOKUP($B85,'ALL SKATERS'!$B$3:$H$486,4,FALSE)</f>
        <v>0</v>
      </c>
      <c r="F85">
        <f>VLOOKUP($B85,'ALL SKATERS'!$B$3:$H$486,5,FALSE)</f>
        <v>0.56934390643601351</v>
      </c>
      <c r="G85">
        <f>VLOOKUP($B85,'ALL SKATERS'!$B$3:$H$486,6,FALSE)</f>
        <v>0</v>
      </c>
      <c r="H85">
        <f>VLOOKUP($B85,'ALL SKATERS'!$B$3:$H$486,7,FALSE)</f>
        <v>0</v>
      </c>
      <c r="N85">
        <v>312</v>
      </c>
      <c r="O85" t="s">
        <v>955</v>
      </c>
    </row>
    <row r="86" spans="1:15" x14ac:dyDescent="0.2">
      <c r="A86">
        <f>IFERROR(VLOOKUP(B86,Sheet2!$W$1:$X$300, 2, FALSE), 301)</f>
        <v>301</v>
      </c>
      <c r="B86" t="s">
        <v>955</v>
      </c>
      <c r="C86">
        <f>VLOOKUP(B86,'ALL SKATERS'!$B$3:$H$486,2,FALSE)</f>
        <v>0.77252380943674304</v>
      </c>
      <c r="D86">
        <f>VLOOKUP($B86,'ALL SKATERS'!$B$3:$H$486,3,FALSE)</f>
        <v>0</v>
      </c>
      <c r="E86">
        <f>VLOOKUP($B86,'ALL SKATERS'!$B$3:$H$486,4,FALSE)</f>
        <v>0.43232172232108129</v>
      </c>
      <c r="F86">
        <f>VLOOKUP($B86,'ALL SKATERS'!$B$3:$H$486,5,FALSE)</f>
        <v>0.52322824690090364</v>
      </c>
      <c r="G86">
        <f>VLOOKUP($B86,'ALL SKATERS'!$B$3:$H$486,6,FALSE)</f>
        <v>0</v>
      </c>
      <c r="H86">
        <f>VLOOKUP($B86,'ALL SKATERS'!$B$3:$H$486,7,FALSE)</f>
        <v>0</v>
      </c>
      <c r="N86">
        <v>314</v>
      </c>
      <c r="O86" t="s">
        <v>858</v>
      </c>
    </row>
    <row r="87" spans="1:15" x14ac:dyDescent="0.2">
      <c r="A87">
        <f>IFERROR(VLOOKUP(B87,Sheet2!$W$1:$X$300, 2, FALSE), 301)</f>
        <v>301</v>
      </c>
      <c r="B87" t="s">
        <v>858</v>
      </c>
      <c r="C87">
        <f>VLOOKUP(B87,'ALL SKATERS'!$B$3:$H$486,2,FALSE)</f>
        <v>0.59502591249229564</v>
      </c>
      <c r="D87">
        <f>VLOOKUP($B87,'ALL SKATERS'!$B$3:$H$486,3,FALSE)</f>
        <v>0.68748169679868065</v>
      </c>
      <c r="E87">
        <f>VLOOKUP($B87,'ALL SKATERS'!$B$3:$H$486,4,FALSE)</f>
        <v>0.69819111764281849</v>
      </c>
      <c r="F87">
        <f>VLOOKUP($B87,'ALL SKATERS'!$B$3:$H$486,5,FALSE)</f>
        <v>0.7868646013118602</v>
      </c>
      <c r="G87">
        <f>VLOOKUP($B87,'ALL SKATERS'!$B$3:$H$486,6,FALSE)</f>
        <v>0.75260226197622626</v>
      </c>
      <c r="H87">
        <f>VLOOKUP($B87,'ALL SKATERS'!$B$3:$H$486,7,FALSE)</f>
        <v>0</v>
      </c>
      <c r="N87">
        <v>318</v>
      </c>
      <c r="O87" t="s">
        <v>749</v>
      </c>
    </row>
    <row r="88" spans="1:15" x14ac:dyDescent="0.2">
      <c r="A88">
        <f>IFERROR(VLOOKUP(B88,Sheet2!$W$1:$X$300, 2, FALSE), 301)</f>
        <v>301</v>
      </c>
      <c r="B88" t="s">
        <v>749</v>
      </c>
      <c r="C88">
        <f>VLOOKUP(B88,'ALL SKATERS'!$B$3:$H$486,2,FALSE)</f>
        <v>0.57806614503382636</v>
      </c>
      <c r="D88">
        <f>VLOOKUP($B88,'ALL SKATERS'!$B$3:$H$486,3,FALSE)</f>
        <v>0.48829066159577578</v>
      </c>
      <c r="E88">
        <f>VLOOKUP($B88,'ALL SKATERS'!$B$3:$H$486,4,FALSE)</f>
        <v>0.46526477301996882</v>
      </c>
      <c r="F88">
        <f>VLOOKUP($B88,'ALL SKATERS'!$B$3:$H$486,5,FALSE)</f>
        <v>0</v>
      </c>
      <c r="G88">
        <f>VLOOKUP($B88,'ALL SKATERS'!$B$3:$H$486,6,FALSE)</f>
        <v>0</v>
      </c>
      <c r="H88">
        <f>VLOOKUP($B88,'ALL SKATERS'!$B$3:$H$486,7,FALSE)</f>
        <v>0</v>
      </c>
      <c r="N88">
        <v>324</v>
      </c>
      <c r="O88" t="s">
        <v>260</v>
      </c>
    </row>
    <row r="89" spans="1:15" x14ac:dyDescent="0.2">
      <c r="A89">
        <f>IFERROR(VLOOKUP(B89,Sheet2!$W$1:$X$300, 2, FALSE), 301)</f>
        <v>301</v>
      </c>
      <c r="B89" t="s">
        <v>260</v>
      </c>
      <c r="C89">
        <f>VLOOKUP(B89,'ALL SKATERS'!$B$3:$H$486,2,FALSE)</f>
        <v>0.6004540185688918</v>
      </c>
      <c r="D89">
        <f>VLOOKUP($B89,'ALL SKATERS'!$B$3:$H$486,3,FALSE)</f>
        <v>0.66238571812294245</v>
      </c>
      <c r="E89">
        <f>VLOOKUP($B89,'ALL SKATERS'!$B$3:$H$486,4,FALSE)</f>
        <v>0.71759961794421157</v>
      </c>
      <c r="F89">
        <f>VLOOKUP($B89,'ALL SKATERS'!$B$3:$H$486,5,FALSE)</f>
        <v>0</v>
      </c>
      <c r="G89">
        <f>VLOOKUP($B89,'ALL SKATERS'!$B$3:$H$486,6,FALSE)</f>
        <v>0</v>
      </c>
      <c r="H89">
        <f>VLOOKUP($B89,'ALL SKATERS'!$B$3:$H$486,7,FALSE)</f>
        <v>0</v>
      </c>
      <c r="N89">
        <v>325</v>
      </c>
      <c r="O89" t="s">
        <v>751</v>
      </c>
    </row>
    <row r="90" spans="1:15" x14ac:dyDescent="0.2">
      <c r="A90">
        <f>IFERROR(VLOOKUP(B90,Sheet2!$W$1:$X$300, 2, FALSE), 301)</f>
        <v>301</v>
      </c>
      <c r="B90" t="s">
        <v>751</v>
      </c>
      <c r="C90">
        <f>VLOOKUP(B90,'ALL SKATERS'!$B$3:$H$486,2,FALSE)</f>
        <v>0.61668734884174092</v>
      </c>
      <c r="D90">
        <f>VLOOKUP($B90,'ALL SKATERS'!$B$3:$H$486,3,FALSE)</f>
        <v>0.7761858323131815</v>
      </c>
      <c r="E90">
        <f>VLOOKUP($B90,'ALL SKATERS'!$B$3:$H$486,4,FALSE)</f>
        <v>0.69933217688443017</v>
      </c>
      <c r="F90">
        <f>VLOOKUP($B90,'ALL SKATERS'!$B$3:$H$486,5,FALSE)</f>
        <v>0.5345973735471462</v>
      </c>
      <c r="G90">
        <f>VLOOKUP($B90,'ALL SKATERS'!$B$3:$H$486,6,FALSE)</f>
        <v>0.55536732407726219</v>
      </c>
      <c r="H90">
        <f>VLOOKUP($B90,'ALL SKATERS'!$B$3:$H$486,7,FALSE)</f>
        <v>0</v>
      </c>
      <c r="N90">
        <v>326</v>
      </c>
      <c r="O90" t="s">
        <v>918</v>
      </c>
    </row>
    <row r="91" spans="1:15" x14ac:dyDescent="0.2">
      <c r="A91">
        <f>IFERROR(VLOOKUP(B91,Sheet2!$W$1:$X$300, 2, FALSE), 301)</f>
        <v>301</v>
      </c>
      <c r="B91" t="s">
        <v>918</v>
      </c>
      <c r="C91">
        <f>VLOOKUP(B91,'ALL SKATERS'!$B$3:$H$486,2,FALSE)</f>
        <v>0.62645227227589495</v>
      </c>
      <c r="D91">
        <f>VLOOKUP($B91,'ALL SKATERS'!$B$3:$H$486,3,FALSE)</f>
        <v>0.47490424190757047</v>
      </c>
      <c r="E91">
        <f>VLOOKUP($B91,'ALL SKATERS'!$B$3:$H$486,4,FALSE)</f>
        <v>0.67713915154747251</v>
      </c>
      <c r="F91">
        <f>VLOOKUP($B91,'ALL SKATERS'!$B$3:$H$486,5,FALSE)</f>
        <v>0.4429938585874329</v>
      </c>
      <c r="G91">
        <f>VLOOKUP($B91,'ALL SKATERS'!$B$3:$H$486,6,FALSE)</f>
        <v>0</v>
      </c>
      <c r="H91">
        <f>VLOOKUP($B91,'ALL SKATERS'!$B$3:$H$486,7,FALSE)</f>
        <v>0</v>
      </c>
      <c r="N91">
        <v>327</v>
      </c>
      <c r="O91" t="s">
        <v>1105</v>
      </c>
    </row>
    <row r="92" spans="1:15" x14ac:dyDescent="0.2">
      <c r="A92">
        <f>IFERROR(VLOOKUP(B92,Sheet2!$W$1:$X$300, 2, FALSE), 301)</f>
        <v>301</v>
      </c>
      <c r="B92" t="s">
        <v>1105</v>
      </c>
      <c r="C92">
        <f>VLOOKUP(B92,'ALL SKATERS'!$B$3:$H$486,2,FALSE)</f>
        <v>0.52110109326065945</v>
      </c>
      <c r="D92">
        <f>VLOOKUP($B92,'ALL SKATERS'!$B$3:$H$486,3,FALSE)</f>
        <v>0</v>
      </c>
      <c r="E92">
        <f>VLOOKUP($B92,'ALL SKATERS'!$B$3:$H$486,4,FALSE)</f>
        <v>0</v>
      </c>
      <c r="F92">
        <f>VLOOKUP($B92,'ALL SKATERS'!$B$3:$H$486,5,FALSE)</f>
        <v>0</v>
      </c>
      <c r="G92">
        <f>VLOOKUP($B92,'ALL SKATERS'!$B$3:$H$486,6,FALSE)</f>
        <v>0</v>
      </c>
      <c r="H92">
        <f>VLOOKUP($B92,'ALL SKATERS'!$B$3:$H$486,7,FALSE)</f>
        <v>0</v>
      </c>
      <c r="N92">
        <v>329</v>
      </c>
      <c r="O92" t="s">
        <v>910</v>
      </c>
    </row>
    <row r="93" spans="1:15" x14ac:dyDescent="0.2">
      <c r="A93">
        <f>IFERROR(VLOOKUP(B93,Sheet2!$W$1:$X$300, 2, FALSE), 301)</f>
        <v>301</v>
      </c>
      <c r="B93" t="s">
        <v>910</v>
      </c>
      <c r="C93">
        <f>VLOOKUP(B93,'ALL SKATERS'!$B$3:$H$486,2,FALSE)</f>
        <v>0.6557878488786264</v>
      </c>
      <c r="D93">
        <f>VLOOKUP($B93,'ALL SKATERS'!$B$3:$H$486,3,FALSE)</f>
        <v>0.69393840225711689</v>
      </c>
      <c r="E93">
        <f>VLOOKUP($B93,'ALL SKATERS'!$B$3:$H$486,4,FALSE)</f>
        <v>0.4949744049485067</v>
      </c>
      <c r="F93">
        <f>VLOOKUP($B93,'ALL SKATERS'!$B$3:$H$486,5,FALSE)</f>
        <v>0.65780784755775334</v>
      </c>
      <c r="G93">
        <f>VLOOKUP($B93,'ALL SKATERS'!$B$3:$H$486,6,FALSE)</f>
        <v>0.579757702981607</v>
      </c>
      <c r="H93">
        <f>VLOOKUP($B93,'ALL SKATERS'!$B$3:$H$486,7,FALSE)</f>
        <v>0</v>
      </c>
      <c r="N93">
        <v>332</v>
      </c>
      <c r="O93" t="s">
        <v>755</v>
      </c>
    </row>
    <row r="94" spans="1:15" x14ac:dyDescent="0.2">
      <c r="A94">
        <f>IFERROR(VLOOKUP(B94,Sheet2!$W$1:$X$300, 2, FALSE), 301)</f>
        <v>301</v>
      </c>
      <c r="B94" t="s">
        <v>888</v>
      </c>
      <c r="C94">
        <f>VLOOKUP(B94,'ALL SKATERS'!$B$3:$H$486,2,FALSE)</f>
        <v>0.61794146936013639</v>
      </c>
      <c r="D94">
        <f>VLOOKUP($B94,'ALL SKATERS'!$B$3:$H$486,3,FALSE)</f>
        <v>0.48243684778134721</v>
      </c>
      <c r="E94">
        <f>VLOOKUP($B94,'ALL SKATERS'!$B$3:$H$486,4,FALSE)</f>
        <v>0.89429839714137538</v>
      </c>
      <c r="F94">
        <f>VLOOKUP($B94,'ALL SKATERS'!$B$3:$H$486,5,FALSE)</f>
        <v>0</v>
      </c>
      <c r="G94">
        <f>VLOOKUP($B94,'ALL SKATERS'!$B$3:$H$486,6,FALSE)</f>
        <v>0.83752502133378648</v>
      </c>
      <c r="H94">
        <f>VLOOKUP($B94,'ALL SKATERS'!$B$3:$H$486,7,FALSE)</f>
        <v>0</v>
      </c>
      <c r="N94">
        <v>335</v>
      </c>
      <c r="O94" t="s">
        <v>888</v>
      </c>
    </row>
    <row r="95" spans="1:15" x14ac:dyDescent="0.2">
      <c r="A95">
        <f>IFERROR(VLOOKUP(B95,Sheet2!$W$1:$X$300, 2, FALSE), 301)</f>
        <v>301</v>
      </c>
      <c r="B95" t="s">
        <v>748</v>
      </c>
      <c r="C95">
        <f>VLOOKUP(B95,'ALL SKATERS'!$B$3:$H$486,2,FALSE)</f>
        <v>0.66297091698795863</v>
      </c>
      <c r="D95">
        <f>VLOOKUP($B95,'ALL SKATERS'!$B$3:$H$486,3,FALSE)</f>
        <v>0.65019030488237983</v>
      </c>
      <c r="E95">
        <f>VLOOKUP($B95,'ALL SKATERS'!$B$3:$H$486,4,FALSE)</f>
        <v>0.75285423959725339</v>
      </c>
      <c r="F95">
        <f>VLOOKUP($B95,'ALL SKATERS'!$B$3:$H$486,5,FALSE)</f>
        <v>0.7971672874294603</v>
      </c>
      <c r="G95">
        <f>VLOOKUP($B95,'ALL SKATERS'!$B$3:$H$486,6,FALSE)</f>
        <v>0.75378397835704591</v>
      </c>
      <c r="H95">
        <f>VLOOKUP($B95,'ALL SKATERS'!$B$3:$H$486,7,FALSE)</f>
        <v>0</v>
      </c>
      <c r="N95">
        <v>370</v>
      </c>
      <c r="O95" t="s">
        <v>748</v>
      </c>
    </row>
    <row r="96" spans="1:15" x14ac:dyDescent="0.2">
      <c r="A96">
        <f>IFERROR(VLOOKUP(B96,Sheet2!$W$1:$X$300, 2, FALSE), 301)</f>
        <v>301</v>
      </c>
      <c r="B96" t="s">
        <v>720</v>
      </c>
      <c r="C96">
        <f>VLOOKUP(B96,'ALL SKATERS'!$B$3:$H$486,2,FALSE)</f>
        <v>0.62348899933394297</v>
      </c>
      <c r="D96">
        <f>VLOOKUP($B96,'ALL SKATERS'!$B$3:$H$486,3,FALSE)</f>
        <v>0.73105615227294107</v>
      </c>
      <c r="E96">
        <f>VLOOKUP($B96,'ALL SKATERS'!$B$3:$H$486,4,FALSE)</f>
        <v>0</v>
      </c>
      <c r="F96">
        <f>VLOOKUP($B96,'ALL SKATERS'!$B$3:$H$486,5,FALSE)</f>
        <v>0.49516805890250476</v>
      </c>
      <c r="G96">
        <f>VLOOKUP($B96,'ALL SKATERS'!$B$3:$H$486,6,FALSE)</f>
        <v>0.58562579859452546</v>
      </c>
      <c r="H96">
        <f>VLOOKUP($B96,'ALL SKATERS'!$B$3:$H$486,7,FALSE)</f>
        <v>0</v>
      </c>
      <c r="N96">
        <v>384</v>
      </c>
      <c r="O96" t="s">
        <v>720</v>
      </c>
    </row>
    <row r="97" spans="1:15" x14ac:dyDescent="0.2">
      <c r="A97">
        <f>IFERROR(VLOOKUP(B97,Sheet2!$W$1:$X$300, 2, FALSE), 301)</f>
        <v>301</v>
      </c>
      <c r="B97" t="s">
        <v>733</v>
      </c>
      <c r="C97">
        <f>VLOOKUP(B97,'ALL SKATERS'!$B$3:$H$486,2,FALSE)</f>
        <v>0.81769736975207219</v>
      </c>
      <c r="D97">
        <f>VLOOKUP($B97,'ALL SKATERS'!$B$3:$H$486,3,FALSE)</f>
        <v>0.80082406293148312</v>
      </c>
      <c r="E97">
        <f>VLOOKUP($B97,'ALL SKATERS'!$B$3:$H$486,4,FALSE)</f>
        <v>0.97504366166717249</v>
      </c>
      <c r="F97">
        <f>VLOOKUP($B97,'ALL SKATERS'!$B$3:$H$486,5,FALSE)</f>
        <v>0.79054094242074946</v>
      </c>
      <c r="G97">
        <f>VLOOKUP($B97,'ALL SKATERS'!$B$3:$H$486,6,FALSE)</f>
        <v>0.64629938028309863</v>
      </c>
      <c r="H97">
        <f>VLOOKUP($B97,'ALL SKATERS'!$B$3:$H$486,7,FALSE)</f>
        <v>0</v>
      </c>
      <c r="N97">
        <v>519</v>
      </c>
      <c r="O97" t="s">
        <v>733</v>
      </c>
    </row>
    <row r="98" spans="1:15" x14ac:dyDescent="0.2">
      <c r="A98">
        <f>IFERROR(VLOOKUP(B98,Sheet2!$W$1:$X$300, 2, FALSE), 301)</f>
        <v>301</v>
      </c>
      <c r="B98" t="s">
        <v>1033</v>
      </c>
      <c r="C98">
        <f>VLOOKUP(B98,'ALL SKATERS'!$B$3:$H$486,2,FALSE)</f>
        <v>0.8067787719589391</v>
      </c>
      <c r="D98">
        <f>VLOOKUP($B98,'ALL SKATERS'!$B$3:$H$486,3,FALSE)</f>
        <v>0</v>
      </c>
      <c r="E98">
        <f>VLOOKUP($B98,'ALL SKATERS'!$B$3:$H$486,4,FALSE)</f>
        <v>0.52044992083696751</v>
      </c>
      <c r="F98">
        <f>VLOOKUP($B98,'ALL SKATERS'!$B$3:$H$486,5,FALSE)</f>
        <v>0</v>
      </c>
      <c r="G98">
        <f>VLOOKUP($B98,'ALL SKATERS'!$B$3:$H$486,6,FALSE)</f>
        <v>0</v>
      </c>
      <c r="H98">
        <f>VLOOKUP($B98,'ALL SKATERS'!$B$3:$H$486,7,FALSE)</f>
        <v>0</v>
      </c>
      <c r="N98">
        <v>529</v>
      </c>
      <c r="O98" t="s">
        <v>1033</v>
      </c>
    </row>
    <row r="99" spans="1:15" x14ac:dyDescent="0.2">
      <c r="A99">
        <f>IFERROR(VLOOKUP(B99,Sheet2!$W$1:$X$300, 2, FALSE), 301)</f>
        <v>301</v>
      </c>
      <c r="B99" t="s">
        <v>746</v>
      </c>
      <c r="C99">
        <f>VLOOKUP(B99,'ALL SKATERS'!$B$3:$H$486,2,FALSE)</f>
        <v>0.65532000861702</v>
      </c>
      <c r="D99">
        <f>VLOOKUP($B99,'ALL SKATERS'!$B$3:$H$486,3,FALSE)</f>
        <v>0.75458276236370192</v>
      </c>
      <c r="E99">
        <f>VLOOKUP($B99,'ALL SKATERS'!$B$3:$H$486,4,FALSE)</f>
        <v>0</v>
      </c>
      <c r="F99">
        <f>VLOOKUP($B99,'ALL SKATERS'!$B$3:$H$486,5,FALSE)</f>
        <v>0</v>
      </c>
      <c r="G99">
        <f>VLOOKUP($B99,'ALL SKATERS'!$B$3:$H$486,6,FALSE)</f>
        <v>0</v>
      </c>
      <c r="H99">
        <f>VLOOKUP($B99,'ALL SKATERS'!$B$3:$H$486,7,FALSE)</f>
        <v>0</v>
      </c>
      <c r="N99">
        <v>531</v>
      </c>
      <c r="O99" t="s">
        <v>746</v>
      </c>
    </row>
    <row r="100" spans="1:15" x14ac:dyDescent="0.2">
      <c r="A100">
        <f>IFERROR(VLOOKUP(B100,Sheet2!$W$1:$X$300, 2, FALSE), 301)</f>
        <v>301</v>
      </c>
      <c r="B100" t="s">
        <v>885</v>
      </c>
      <c r="C100">
        <f>VLOOKUP(B100,'ALL SKATERS'!$B$3:$H$486,2,FALSE)</f>
        <v>0.60120260882704579</v>
      </c>
      <c r="D100">
        <f>VLOOKUP($B100,'ALL SKATERS'!$B$3:$H$486,3,FALSE)</f>
        <v>0.52780686122407716</v>
      </c>
      <c r="E100">
        <f>VLOOKUP($B100,'ALL SKATERS'!$B$3:$H$486,4,FALSE)</f>
        <v>0</v>
      </c>
      <c r="F100">
        <f>VLOOKUP($B100,'ALL SKATERS'!$B$3:$H$486,5,FALSE)</f>
        <v>0.8436366084303063</v>
      </c>
      <c r="G100">
        <f>VLOOKUP($B100,'ALL SKATERS'!$B$3:$H$486,6,FALSE)</f>
        <v>0</v>
      </c>
      <c r="H100">
        <f>VLOOKUP($B100,'ALL SKATERS'!$B$3:$H$486,7,FALSE)</f>
        <v>0</v>
      </c>
      <c r="N100">
        <v>539</v>
      </c>
      <c r="O100" t="s">
        <v>885</v>
      </c>
    </row>
    <row r="101" spans="1:15" x14ac:dyDescent="0.2">
      <c r="A101">
        <f>IFERROR(VLOOKUP(B101,Sheet2!$W$1:$X$300, 2, FALSE), 301)</f>
        <v>301</v>
      </c>
      <c r="B101" t="s">
        <v>777</v>
      </c>
      <c r="C101">
        <f>VLOOKUP(B101,'ALL SKATERS'!$B$3:$H$486,2,FALSE)</f>
        <v>0.73164489783503883</v>
      </c>
      <c r="D101">
        <f>VLOOKUP($B101,'ALL SKATERS'!$B$3:$H$486,3,FALSE)</f>
        <v>0.85001522844997235</v>
      </c>
      <c r="E101">
        <f>VLOOKUP($B101,'ALL SKATERS'!$B$3:$H$486,4,FALSE)</f>
        <v>0.84363033441602286</v>
      </c>
      <c r="F101">
        <f>VLOOKUP($B101,'ALL SKATERS'!$B$3:$H$486,5,FALSE)</f>
        <v>0.99874811311279477</v>
      </c>
      <c r="G101">
        <f>VLOOKUP($B101,'ALL SKATERS'!$B$3:$H$486,6,FALSE)</f>
        <v>0.80376001780647666</v>
      </c>
      <c r="H101">
        <f>VLOOKUP($B101,'ALL SKATERS'!$B$3:$H$486,7,FALSE)</f>
        <v>0</v>
      </c>
      <c r="N101">
        <v>540</v>
      </c>
      <c r="O101" t="s">
        <v>777</v>
      </c>
    </row>
    <row r="102" spans="1:15" x14ac:dyDescent="0.2">
      <c r="A102">
        <f>IFERROR(VLOOKUP(B102,Sheet2!$W$1:$X$300, 2, FALSE), 301)</f>
        <v>301</v>
      </c>
      <c r="B102" t="s">
        <v>980</v>
      </c>
      <c r="C102">
        <f>VLOOKUP(B102,'ALL SKATERS'!$B$3:$H$486,2,FALSE)</f>
        <v>0.68775736798175968</v>
      </c>
      <c r="D102">
        <f>VLOOKUP($B102,'ALL SKATERS'!$B$3:$H$486,3,FALSE)</f>
        <v>0.58458460773628362</v>
      </c>
      <c r="E102">
        <f>VLOOKUP($B102,'ALL SKATERS'!$B$3:$H$486,4,FALSE)</f>
        <v>0.43755229314562605</v>
      </c>
      <c r="F102">
        <f>VLOOKUP($B102,'ALL SKATERS'!$B$3:$H$486,5,FALSE)</f>
        <v>0.43825579943835363</v>
      </c>
      <c r="G102">
        <f>VLOOKUP($B102,'ALL SKATERS'!$B$3:$H$486,6,FALSE)</f>
        <v>0.53781504259402069</v>
      </c>
      <c r="H102">
        <f>VLOOKUP($B102,'ALL SKATERS'!$B$3:$H$486,7,FALSE)</f>
        <v>0</v>
      </c>
      <c r="N102">
        <v>543</v>
      </c>
      <c r="O102" t="s">
        <v>980</v>
      </c>
    </row>
    <row r="103" spans="1:15" x14ac:dyDescent="0.2">
      <c r="A103">
        <f>IFERROR(VLOOKUP(B103,Sheet2!$W$1:$X$300, 2, FALSE), 301)</f>
        <v>301</v>
      </c>
      <c r="B103" t="s">
        <v>757</v>
      </c>
      <c r="C103">
        <f>VLOOKUP(B103,'ALL SKATERS'!$B$3:$H$486,2,FALSE)</f>
        <v>0.78042325875328766</v>
      </c>
      <c r="D103">
        <f>VLOOKUP($B103,'ALL SKATERS'!$B$3:$H$486,3,FALSE)</f>
        <v>0.73904603824273007</v>
      </c>
      <c r="E103">
        <f>VLOOKUP($B103,'ALL SKATERS'!$B$3:$H$486,4,FALSE)</f>
        <v>0.65037078858422537</v>
      </c>
      <c r="F103">
        <f>VLOOKUP($B103,'ALL SKATERS'!$B$3:$H$486,5,FALSE)</f>
        <v>0</v>
      </c>
      <c r="G103">
        <f>VLOOKUP($B103,'ALL SKATERS'!$B$3:$H$486,6,FALSE)</f>
        <v>0</v>
      </c>
      <c r="H103">
        <f>VLOOKUP($B103,'ALL SKATERS'!$B$3:$H$486,7,FALSE)</f>
        <v>0</v>
      </c>
    </row>
  </sheetData>
  <autoFilter ref="A2:H2">
    <sortState ref="A3:H102">
      <sortCondition descending="1" ref="H2:H102"/>
    </sortState>
  </autoFilter>
  <mergeCells count="1">
    <mergeCell ref="A1:B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1181"/>
  <sheetViews>
    <sheetView topLeftCell="BR1" zoomScale="85" zoomScaleNormal="85" zoomScalePageLayoutView="85" workbookViewId="0">
      <selection activeCell="A102" sqref="A102"/>
    </sheetView>
  </sheetViews>
  <sheetFormatPr baseColWidth="10" defaultColWidth="8.83203125" defaultRowHeight="15" x14ac:dyDescent="0.2"/>
  <cols>
    <col min="1" max="1" width="18.6640625" style="1" customWidth="1"/>
    <col min="2" max="2" width="8.6640625" style="1" customWidth="1"/>
    <col min="3" max="17" width="4.33203125" style="1" customWidth="1"/>
    <col min="19" max="19" width="15.5" style="1" customWidth="1"/>
    <col min="20" max="20" width="5.6640625" style="1" customWidth="1"/>
    <col min="21" max="35" width="4.33203125" style="1" customWidth="1"/>
    <col min="37" max="37" width="18.6640625" style="1" customWidth="1"/>
    <col min="38" max="38" width="8.6640625" style="1" customWidth="1"/>
    <col min="39" max="53" width="4.33203125" style="1" customWidth="1"/>
    <col min="55" max="55" width="18.6640625" style="1" customWidth="1"/>
    <col min="56" max="56" width="8.6640625" style="1" customWidth="1"/>
    <col min="57" max="71" width="4.33203125" style="1" customWidth="1"/>
    <col min="73" max="73" width="18.6640625" style="1" customWidth="1"/>
    <col min="74" max="74" width="8.6640625" style="1" customWidth="1"/>
    <col min="75" max="90" width="4.33203125" style="1" customWidth="1"/>
    <col min="91" max="91" width="18.6640625" style="1" customWidth="1"/>
    <col min="92" max="92" width="8.6640625" style="1" customWidth="1"/>
    <col min="93" max="107" width="4.33203125" style="1" customWidth="1"/>
    <col min="109" max="109" width="18.6640625" style="1" customWidth="1"/>
    <col min="110" max="110" width="8.6640625" style="1" customWidth="1"/>
    <col min="111" max="125" width="4.33203125" style="1" customWidth="1"/>
  </cols>
  <sheetData>
    <row r="1" spans="1:125" ht="16" thickBot="1" x14ac:dyDescent="0.25">
      <c r="A1" s="39" t="s">
        <v>779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S1" s="39" t="s">
        <v>780</v>
      </c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  <c r="AK1" s="39" t="s">
        <v>781</v>
      </c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  <c r="AX1" s="39"/>
      <c r="AY1" s="39"/>
      <c r="AZ1" s="39"/>
      <c r="BA1" s="39"/>
      <c r="BC1" s="39" t="s">
        <v>782</v>
      </c>
      <c r="BD1" s="39"/>
      <c r="BE1" s="39"/>
      <c r="BF1" s="39"/>
      <c r="BG1" s="39"/>
      <c r="BH1" s="39"/>
      <c r="BI1" s="39"/>
      <c r="BJ1" s="39"/>
      <c r="BK1" s="39"/>
      <c r="BL1" s="39"/>
      <c r="BM1" s="39"/>
      <c r="BN1" s="39"/>
      <c r="BO1" s="39"/>
      <c r="BP1" s="39"/>
      <c r="BQ1" s="39"/>
      <c r="BR1" s="39"/>
      <c r="BS1" s="39"/>
      <c r="BU1" s="39" t="s">
        <v>1615</v>
      </c>
      <c r="BV1" s="39"/>
      <c r="BW1" s="39"/>
      <c r="BX1" s="39"/>
      <c r="BY1" s="39"/>
      <c r="BZ1" s="39"/>
      <c r="CA1" s="39"/>
      <c r="CB1" s="39"/>
      <c r="CC1" s="39"/>
      <c r="CD1" s="39"/>
      <c r="CE1" s="39"/>
      <c r="CF1" s="39"/>
      <c r="CG1" s="39"/>
      <c r="CH1" s="39"/>
      <c r="CI1" s="39"/>
      <c r="CJ1" s="39"/>
      <c r="CK1" s="39"/>
      <c r="CM1" s="39" t="s">
        <v>783</v>
      </c>
      <c r="CN1" s="39"/>
      <c r="CO1" s="39"/>
      <c r="CP1" s="39"/>
      <c r="CQ1" s="39"/>
      <c r="CR1" s="39"/>
      <c r="CS1" s="39"/>
      <c r="CT1" s="39"/>
      <c r="CU1" s="39"/>
      <c r="CV1" s="39"/>
      <c r="CW1" s="39"/>
      <c r="CX1" s="39"/>
      <c r="CY1" s="39"/>
      <c r="CZ1" s="39"/>
      <c r="DA1" s="39"/>
      <c r="DB1" s="39"/>
      <c r="DC1" s="39"/>
      <c r="DE1" s="39" t="s">
        <v>784</v>
      </c>
      <c r="DF1" s="39"/>
      <c r="DG1" s="39"/>
      <c r="DH1" s="39"/>
      <c r="DI1" s="39"/>
      <c r="DJ1" s="39"/>
      <c r="DK1" s="39"/>
      <c r="DL1" s="39"/>
      <c r="DM1" s="39"/>
      <c r="DN1" s="39"/>
      <c r="DO1" s="39"/>
      <c r="DP1" s="39"/>
      <c r="DQ1" s="39"/>
      <c r="DR1" s="39"/>
      <c r="DS1" s="39"/>
      <c r="DT1" s="39"/>
      <c r="DU1" s="39"/>
    </row>
    <row r="2" spans="1:125" x14ac:dyDescent="0.2">
      <c r="A2" s="2" t="s">
        <v>785</v>
      </c>
      <c r="B2" s="1" t="s">
        <v>786</v>
      </c>
      <c r="C2" s="1" t="s">
        <v>787</v>
      </c>
      <c r="D2" s="1" t="s">
        <v>5</v>
      </c>
      <c r="E2" s="1" t="s">
        <v>6</v>
      </c>
      <c r="F2" s="1" t="s">
        <v>788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789</v>
      </c>
      <c r="L2" s="1" t="s">
        <v>790</v>
      </c>
      <c r="M2" s="1" t="s">
        <v>791</v>
      </c>
      <c r="N2" s="1" t="s">
        <v>792</v>
      </c>
      <c r="O2" s="1" t="s">
        <v>14</v>
      </c>
      <c r="P2" s="1" t="s">
        <v>15</v>
      </c>
      <c r="Q2" s="1" t="s">
        <v>793</v>
      </c>
      <c r="S2" s="1" t="s">
        <v>785</v>
      </c>
      <c r="T2" s="1" t="s">
        <v>786</v>
      </c>
      <c r="U2" s="1" t="s">
        <v>787</v>
      </c>
      <c r="V2" s="1" t="s">
        <v>5</v>
      </c>
      <c r="W2" s="1" t="s">
        <v>6</v>
      </c>
      <c r="X2" s="1" t="s">
        <v>788</v>
      </c>
      <c r="Y2" s="1" t="s">
        <v>8</v>
      </c>
      <c r="Z2" s="1" t="s">
        <v>9</v>
      </c>
      <c r="AA2" s="1" t="s">
        <v>10</v>
      </c>
      <c r="AB2" s="1" t="s">
        <v>11</v>
      </c>
      <c r="AC2" s="1" t="s">
        <v>789</v>
      </c>
      <c r="AD2" s="1" t="s">
        <v>790</v>
      </c>
      <c r="AE2" s="1" t="s">
        <v>791</v>
      </c>
      <c r="AF2" s="1" t="s">
        <v>792</v>
      </c>
      <c r="AG2" s="1" t="s">
        <v>14</v>
      </c>
      <c r="AH2" s="1" t="s">
        <v>15</v>
      </c>
      <c r="AI2" s="1" t="s">
        <v>793</v>
      </c>
      <c r="AK2" s="2" t="s">
        <v>785</v>
      </c>
      <c r="AL2" s="1" t="s">
        <v>786</v>
      </c>
      <c r="AM2" s="1" t="s">
        <v>787</v>
      </c>
      <c r="AN2" s="1" t="s">
        <v>5</v>
      </c>
      <c r="AO2" s="1" t="s">
        <v>6</v>
      </c>
      <c r="AP2" s="1" t="s">
        <v>788</v>
      </c>
      <c r="AQ2" s="1" t="s">
        <v>8</v>
      </c>
      <c r="AR2" s="1" t="s">
        <v>9</v>
      </c>
      <c r="AS2" s="1" t="s">
        <v>10</v>
      </c>
      <c r="AT2" s="1" t="s">
        <v>11</v>
      </c>
      <c r="AU2" s="1" t="s">
        <v>789</v>
      </c>
      <c r="AV2" s="1" t="s">
        <v>790</v>
      </c>
      <c r="AW2" s="1" t="s">
        <v>791</v>
      </c>
      <c r="AX2" s="1" t="s">
        <v>792</v>
      </c>
      <c r="AY2" s="1" t="s">
        <v>14</v>
      </c>
      <c r="AZ2" s="1" t="s">
        <v>15</v>
      </c>
      <c r="BA2" s="1" t="s">
        <v>793</v>
      </c>
      <c r="BB2" s="3"/>
      <c r="BC2" s="2" t="s">
        <v>785</v>
      </c>
      <c r="BD2" s="1" t="s">
        <v>786</v>
      </c>
      <c r="BE2" s="1" t="s">
        <v>787</v>
      </c>
      <c r="BF2" s="1" t="s">
        <v>5</v>
      </c>
      <c r="BG2" s="1" t="s">
        <v>6</v>
      </c>
      <c r="BH2" s="1" t="s">
        <v>788</v>
      </c>
      <c r="BI2" s="1" t="s">
        <v>8</v>
      </c>
      <c r="BJ2" s="1" t="s">
        <v>9</v>
      </c>
      <c r="BK2" s="1" t="s">
        <v>10</v>
      </c>
      <c r="BL2" s="1" t="s">
        <v>11</v>
      </c>
      <c r="BM2" s="1" t="s">
        <v>789</v>
      </c>
      <c r="BN2" s="1" t="s">
        <v>790</v>
      </c>
      <c r="BO2" s="1" t="s">
        <v>791</v>
      </c>
      <c r="BP2" s="1" t="s">
        <v>792</v>
      </c>
      <c r="BQ2" s="1" t="s">
        <v>14</v>
      </c>
      <c r="BR2" s="1" t="s">
        <v>15</v>
      </c>
      <c r="BS2" s="1" t="s">
        <v>793</v>
      </c>
      <c r="BU2" s="2" t="s">
        <v>785</v>
      </c>
      <c r="BV2" s="1" t="s">
        <v>786</v>
      </c>
      <c r="BW2" s="1" t="s">
        <v>787</v>
      </c>
      <c r="BX2" s="1" t="s">
        <v>5</v>
      </c>
      <c r="BY2" s="1" t="s">
        <v>6</v>
      </c>
      <c r="BZ2" s="1" t="s">
        <v>788</v>
      </c>
      <c r="CA2" s="1" t="s">
        <v>8</v>
      </c>
      <c r="CB2" s="1" t="s">
        <v>9</v>
      </c>
      <c r="CC2" s="1" t="s">
        <v>10</v>
      </c>
      <c r="CD2" s="1" t="s">
        <v>11</v>
      </c>
      <c r="CE2" s="1" t="s">
        <v>789</v>
      </c>
      <c r="CF2" s="1" t="s">
        <v>790</v>
      </c>
      <c r="CG2" s="1" t="s">
        <v>791</v>
      </c>
      <c r="CH2" s="1" t="s">
        <v>792</v>
      </c>
      <c r="CI2" s="1" t="s">
        <v>14</v>
      </c>
      <c r="CJ2" s="1" t="s">
        <v>15</v>
      </c>
      <c r="CK2" s="1" t="s">
        <v>793</v>
      </c>
      <c r="CM2" s="2" t="s">
        <v>785</v>
      </c>
      <c r="CN2" s="1" t="s">
        <v>786</v>
      </c>
      <c r="CO2" s="1" t="s">
        <v>787</v>
      </c>
      <c r="CP2" s="1" t="s">
        <v>5</v>
      </c>
      <c r="CQ2" s="1" t="s">
        <v>6</v>
      </c>
      <c r="CR2" s="1" t="s">
        <v>788</v>
      </c>
      <c r="CS2" s="1" t="s">
        <v>8</v>
      </c>
      <c r="CT2" s="1" t="s">
        <v>9</v>
      </c>
      <c r="CU2" s="1" t="s">
        <v>10</v>
      </c>
      <c r="CV2" s="1" t="s">
        <v>11</v>
      </c>
      <c r="CW2" s="1" t="s">
        <v>789</v>
      </c>
      <c r="CX2" s="1" t="s">
        <v>790</v>
      </c>
      <c r="CY2" s="1" t="s">
        <v>791</v>
      </c>
      <c r="CZ2" s="1" t="s">
        <v>792</v>
      </c>
      <c r="DA2" s="1" t="s">
        <v>14</v>
      </c>
      <c r="DB2" s="1" t="s">
        <v>15</v>
      </c>
      <c r="DC2" s="1" t="s">
        <v>793</v>
      </c>
      <c r="DE2" s="2" t="s">
        <v>785</v>
      </c>
      <c r="DF2" s="1" t="s">
        <v>786</v>
      </c>
      <c r="DG2" s="1" t="s">
        <v>787</v>
      </c>
      <c r="DH2" s="1" t="s">
        <v>5</v>
      </c>
      <c r="DI2" s="1" t="s">
        <v>6</v>
      </c>
      <c r="DJ2" s="1" t="s">
        <v>788</v>
      </c>
      <c r="DK2" s="1" t="s">
        <v>8</v>
      </c>
      <c r="DL2" s="1" t="s">
        <v>9</v>
      </c>
      <c r="DM2" s="1" t="s">
        <v>10</v>
      </c>
      <c r="DN2" s="1" t="s">
        <v>11</v>
      </c>
      <c r="DO2" s="1" t="s">
        <v>789</v>
      </c>
      <c r="DP2" s="1" t="s">
        <v>790</v>
      </c>
      <c r="DQ2" s="1" t="s">
        <v>791</v>
      </c>
      <c r="DR2" s="1" t="s">
        <v>792</v>
      </c>
      <c r="DS2" s="1" t="s">
        <v>14</v>
      </c>
      <c r="DT2" s="1" t="s">
        <v>15</v>
      </c>
      <c r="DU2" s="1" t="s">
        <v>793</v>
      </c>
    </row>
    <row r="3" spans="1:125" x14ac:dyDescent="0.2">
      <c r="A3" s="2" t="s">
        <v>193</v>
      </c>
      <c r="B3" s="1" t="s">
        <v>794</v>
      </c>
      <c r="C3" s="1">
        <v>82</v>
      </c>
      <c r="D3" s="1">
        <v>29</v>
      </c>
      <c r="E3" s="1">
        <v>83</v>
      </c>
      <c r="F3" s="1">
        <v>112</v>
      </c>
      <c r="G3" s="1">
        <v>35</v>
      </c>
      <c r="H3" s="1">
        <v>48</v>
      </c>
      <c r="I3" s="1">
        <v>13</v>
      </c>
      <c r="J3" s="1">
        <v>13</v>
      </c>
      <c r="K3" s="1">
        <v>4</v>
      </c>
      <c r="L3" s="1">
        <v>23</v>
      </c>
      <c r="M3" s="1">
        <v>2</v>
      </c>
      <c r="N3" s="1">
        <v>0</v>
      </c>
      <c r="O3" s="1">
        <v>5</v>
      </c>
      <c r="P3" s="1">
        <v>166</v>
      </c>
      <c r="Q3" s="1">
        <v>0.17499999999999999</v>
      </c>
      <c r="S3" s="1" t="s">
        <v>61</v>
      </c>
      <c r="T3" s="1" t="s">
        <v>794</v>
      </c>
      <c r="U3" s="1">
        <v>82</v>
      </c>
      <c r="V3" s="1">
        <v>41</v>
      </c>
      <c r="W3" s="1">
        <v>63</v>
      </c>
      <c r="X3" s="1">
        <v>104</v>
      </c>
      <c r="Y3" s="1">
        <v>30</v>
      </c>
      <c r="Z3" s="1">
        <v>32</v>
      </c>
      <c r="AA3" s="1">
        <v>13</v>
      </c>
      <c r="AB3" s="1">
        <v>12</v>
      </c>
      <c r="AC3" s="1">
        <v>18</v>
      </c>
      <c r="AD3" s="1">
        <v>24</v>
      </c>
      <c r="AE3" s="1">
        <v>0</v>
      </c>
      <c r="AF3" s="1">
        <v>0</v>
      </c>
      <c r="AG3" s="1">
        <v>10</v>
      </c>
      <c r="AH3" s="1">
        <v>266</v>
      </c>
      <c r="AI3" s="1">
        <v>0.154</v>
      </c>
      <c r="AK3" s="2" t="s">
        <v>21</v>
      </c>
      <c r="AL3" s="1" t="s">
        <v>795</v>
      </c>
      <c r="AM3" s="1">
        <v>75</v>
      </c>
      <c r="AN3" s="1">
        <v>50</v>
      </c>
      <c r="AO3" s="1">
        <v>59</v>
      </c>
      <c r="AP3" s="1">
        <v>109</v>
      </c>
      <c r="AQ3" s="1">
        <v>18</v>
      </c>
      <c r="AR3" s="1">
        <v>70</v>
      </c>
      <c r="AS3" s="1">
        <v>29</v>
      </c>
      <c r="AT3" s="1">
        <v>41</v>
      </c>
      <c r="AU3" s="1">
        <v>12</v>
      </c>
      <c r="AV3" s="1">
        <v>22</v>
      </c>
      <c r="AW3" s="1">
        <v>0</v>
      </c>
      <c r="AX3" s="1">
        <v>0</v>
      </c>
      <c r="AY3" s="1">
        <v>9</v>
      </c>
      <c r="AZ3" s="1">
        <v>339</v>
      </c>
      <c r="BA3" s="1">
        <v>0.14699999999999999</v>
      </c>
      <c r="BC3" s="2" t="s">
        <v>86</v>
      </c>
      <c r="BD3" s="1" t="s">
        <v>796</v>
      </c>
      <c r="BE3" s="1">
        <v>48</v>
      </c>
      <c r="BF3" s="1">
        <v>17</v>
      </c>
      <c r="BG3" s="1">
        <v>43</v>
      </c>
      <c r="BH3" s="1">
        <v>60</v>
      </c>
      <c r="BI3" s="1">
        <v>0</v>
      </c>
      <c r="BJ3" s="1">
        <v>14</v>
      </c>
      <c r="BK3" s="1">
        <v>23</v>
      </c>
      <c r="BL3" s="1">
        <v>32</v>
      </c>
      <c r="BM3" s="1">
        <v>3</v>
      </c>
      <c r="BN3" s="1">
        <v>17</v>
      </c>
      <c r="BO3" s="1">
        <v>0</v>
      </c>
      <c r="BP3" s="1">
        <v>0</v>
      </c>
      <c r="BQ3" s="1">
        <v>2</v>
      </c>
      <c r="BR3" s="1">
        <v>112</v>
      </c>
      <c r="BS3" s="1">
        <v>0.152</v>
      </c>
      <c r="BU3" s="2" t="s">
        <v>18</v>
      </c>
      <c r="BV3" s="1" t="s">
        <v>795</v>
      </c>
      <c r="BW3" s="1">
        <v>80</v>
      </c>
      <c r="BX3" s="1">
        <v>36</v>
      </c>
      <c r="BY3" s="1">
        <v>68</v>
      </c>
      <c r="BZ3" s="1">
        <v>104</v>
      </c>
      <c r="CA3" s="1">
        <v>18</v>
      </c>
      <c r="CB3" s="1">
        <v>46</v>
      </c>
      <c r="CC3" s="1">
        <v>47</v>
      </c>
      <c r="CD3" s="1">
        <v>28</v>
      </c>
      <c r="CE3" s="1">
        <v>11</v>
      </c>
      <c r="CF3" s="1">
        <v>27</v>
      </c>
      <c r="CG3" s="1">
        <v>0</v>
      </c>
      <c r="CH3" s="1">
        <v>0</v>
      </c>
      <c r="CI3" s="1">
        <v>5</v>
      </c>
      <c r="CJ3" s="1">
        <v>259</v>
      </c>
      <c r="CK3" s="1">
        <v>0.13900000000000001</v>
      </c>
      <c r="CL3" s="1" t="s">
        <v>797</v>
      </c>
      <c r="CM3" s="1" t="s">
        <v>23</v>
      </c>
      <c r="CN3" s="1" t="s">
        <v>802</v>
      </c>
      <c r="CO3" s="1">
        <v>82</v>
      </c>
      <c r="CP3" s="1">
        <v>35</v>
      </c>
      <c r="CQ3" s="1">
        <v>52</v>
      </c>
      <c r="CR3" s="1">
        <v>87</v>
      </c>
      <c r="CS3" s="1">
        <v>1</v>
      </c>
      <c r="CT3" s="1">
        <v>64</v>
      </c>
      <c r="CU3" s="1">
        <v>120</v>
      </c>
      <c r="CV3" s="1">
        <v>50</v>
      </c>
      <c r="CW3" s="1">
        <v>10</v>
      </c>
      <c r="CX3" s="1">
        <v>13</v>
      </c>
      <c r="CY3" s="1">
        <v>2</v>
      </c>
      <c r="CZ3" s="1">
        <v>3</v>
      </c>
      <c r="DA3" s="1">
        <v>6</v>
      </c>
      <c r="DB3" s="1">
        <v>253</v>
      </c>
      <c r="DC3" s="1">
        <v>0.13800000000000001</v>
      </c>
      <c r="DE3" s="2"/>
      <c r="DF3" s="1" t="s">
        <v>23</v>
      </c>
      <c r="DG3" s="1">
        <v>82</v>
      </c>
      <c r="DH3" s="1">
        <v>35</v>
      </c>
      <c r="DI3" s="1">
        <v>52</v>
      </c>
      <c r="DJ3" s="1">
        <v>87</v>
      </c>
      <c r="DK3" s="1">
        <v>1</v>
      </c>
      <c r="DL3" s="1">
        <v>64</v>
      </c>
      <c r="DM3" s="1">
        <v>120</v>
      </c>
      <c r="DN3" s="1">
        <v>50</v>
      </c>
      <c r="DO3" s="1">
        <v>10</v>
      </c>
      <c r="DP3" s="1">
        <v>13</v>
      </c>
      <c r="DQ3" s="1">
        <v>2</v>
      </c>
      <c r="DR3" s="1">
        <v>3</v>
      </c>
      <c r="DS3" s="1">
        <v>6</v>
      </c>
      <c r="DT3" s="1">
        <v>253</v>
      </c>
      <c r="DU3" s="1">
        <v>0.13800000000000001</v>
      </c>
    </row>
    <row r="4" spans="1:125" x14ac:dyDescent="0.2">
      <c r="A4" s="2" t="s">
        <v>19</v>
      </c>
      <c r="B4" s="1" t="s">
        <v>799</v>
      </c>
      <c r="C4" s="1">
        <v>72</v>
      </c>
      <c r="D4" s="1">
        <v>50</v>
      </c>
      <c r="E4" s="1">
        <v>59</v>
      </c>
      <c r="F4" s="1">
        <v>109</v>
      </c>
      <c r="G4" s="1">
        <v>45</v>
      </c>
      <c r="H4" s="1">
        <v>89</v>
      </c>
      <c r="I4" s="1">
        <v>185</v>
      </c>
      <c r="J4" s="1">
        <v>20</v>
      </c>
      <c r="K4" s="1">
        <v>13</v>
      </c>
      <c r="L4" s="1">
        <v>23</v>
      </c>
      <c r="M4" s="1">
        <v>0</v>
      </c>
      <c r="N4" s="1">
        <v>0</v>
      </c>
      <c r="O4" s="1">
        <v>7</v>
      </c>
      <c r="P4" s="1">
        <v>368</v>
      </c>
      <c r="Q4" s="1">
        <v>0.13600000000000001</v>
      </c>
      <c r="S4" s="1" t="s">
        <v>86</v>
      </c>
      <c r="T4" s="1" t="s">
        <v>800</v>
      </c>
      <c r="U4" s="1">
        <v>82</v>
      </c>
      <c r="V4" s="1">
        <v>31</v>
      </c>
      <c r="W4" s="1">
        <v>68</v>
      </c>
      <c r="X4" s="1">
        <v>99</v>
      </c>
      <c r="Y4" s="1">
        <v>0</v>
      </c>
      <c r="Z4" s="1">
        <v>12</v>
      </c>
      <c r="AA4" s="1">
        <v>37</v>
      </c>
      <c r="AB4" s="1">
        <v>64</v>
      </c>
      <c r="AC4" s="1">
        <v>4</v>
      </c>
      <c r="AD4" s="1">
        <v>37</v>
      </c>
      <c r="AE4" s="1">
        <v>0</v>
      </c>
      <c r="AF4" s="1">
        <v>0</v>
      </c>
      <c r="AG4" s="1">
        <v>7</v>
      </c>
      <c r="AH4" s="1">
        <v>254</v>
      </c>
      <c r="AI4" s="1">
        <v>0.122</v>
      </c>
      <c r="AK4" s="2" t="s">
        <v>20</v>
      </c>
      <c r="AL4" s="1" t="s">
        <v>800</v>
      </c>
      <c r="AM4" s="1">
        <v>82</v>
      </c>
      <c r="AN4" s="1">
        <v>60</v>
      </c>
      <c r="AO4" s="1">
        <v>37</v>
      </c>
      <c r="AP4" s="1">
        <v>97</v>
      </c>
      <c r="AQ4" s="1">
        <v>7</v>
      </c>
      <c r="AR4" s="1">
        <v>66</v>
      </c>
      <c r="AS4" s="1">
        <v>109</v>
      </c>
      <c r="AT4" s="1">
        <v>37</v>
      </c>
      <c r="AU4" s="1">
        <v>12</v>
      </c>
      <c r="AV4" s="1">
        <v>13</v>
      </c>
      <c r="AW4" s="1">
        <v>0</v>
      </c>
      <c r="AX4" s="1">
        <v>0</v>
      </c>
      <c r="AY4" s="1">
        <v>12</v>
      </c>
      <c r="AZ4" s="1">
        <v>303</v>
      </c>
      <c r="BA4" s="1">
        <v>0.19800000000000001</v>
      </c>
      <c r="BC4" s="2" t="s">
        <v>20</v>
      </c>
      <c r="BD4" s="1" t="s">
        <v>800</v>
      </c>
      <c r="BE4" s="1">
        <v>48</v>
      </c>
      <c r="BF4" s="1">
        <v>29</v>
      </c>
      <c r="BG4" s="1">
        <v>28</v>
      </c>
      <c r="BH4" s="1">
        <v>57</v>
      </c>
      <c r="BI4" s="1">
        <v>-4</v>
      </c>
      <c r="BJ4" s="1">
        <v>32</v>
      </c>
      <c r="BK4" s="1">
        <v>63</v>
      </c>
      <c r="BL4" s="1">
        <v>17</v>
      </c>
      <c r="BM4" s="1">
        <v>10</v>
      </c>
      <c r="BN4" s="1">
        <v>8</v>
      </c>
      <c r="BO4" s="1">
        <v>0</v>
      </c>
      <c r="BP4" s="1">
        <v>0</v>
      </c>
      <c r="BQ4" s="1">
        <v>2</v>
      </c>
      <c r="BR4" s="1">
        <v>157</v>
      </c>
      <c r="BS4" s="1">
        <v>0.185</v>
      </c>
      <c r="BU4" s="2" t="s">
        <v>22</v>
      </c>
      <c r="BV4" s="1" t="s">
        <v>798</v>
      </c>
      <c r="BW4" s="1">
        <v>77</v>
      </c>
      <c r="BX4" s="1">
        <v>31</v>
      </c>
      <c r="BY4" s="1">
        <v>56</v>
      </c>
      <c r="BZ4" s="1">
        <v>87</v>
      </c>
      <c r="CA4" s="1">
        <v>28</v>
      </c>
      <c r="CB4" s="1">
        <v>31</v>
      </c>
      <c r="CC4" s="1">
        <v>110</v>
      </c>
      <c r="CD4" s="1">
        <v>87</v>
      </c>
      <c r="CE4" s="1">
        <v>5</v>
      </c>
      <c r="CF4" s="1">
        <v>18</v>
      </c>
      <c r="CG4" s="1">
        <v>0</v>
      </c>
      <c r="CH4" s="1">
        <v>0</v>
      </c>
      <c r="CI4" s="1">
        <v>7</v>
      </c>
      <c r="CJ4" s="1">
        <v>204</v>
      </c>
      <c r="CK4" s="1">
        <v>0.152</v>
      </c>
      <c r="CL4" s="1" t="s">
        <v>797</v>
      </c>
      <c r="CM4" s="1" t="s">
        <v>28</v>
      </c>
      <c r="CN4" s="1" t="s">
        <v>813</v>
      </c>
      <c r="CO4" s="1">
        <v>82</v>
      </c>
      <c r="CP4" s="1">
        <v>38</v>
      </c>
      <c r="CQ4" s="1">
        <v>48</v>
      </c>
      <c r="CR4" s="1">
        <v>86</v>
      </c>
      <c r="CS4" s="1">
        <v>5</v>
      </c>
      <c r="CT4" s="1">
        <v>46</v>
      </c>
      <c r="CU4" s="1">
        <v>48</v>
      </c>
      <c r="CV4" s="1">
        <v>37</v>
      </c>
      <c r="CW4" s="1">
        <v>13</v>
      </c>
      <c r="CX4" s="1">
        <v>18</v>
      </c>
      <c r="CY4" s="1">
        <v>0</v>
      </c>
      <c r="CZ4" s="1">
        <v>1</v>
      </c>
      <c r="DA4" s="1">
        <v>8</v>
      </c>
      <c r="DB4" s="1">
        <v>278</v>
      </c>
      <c r="DC4" s="1">
        <v>0.13700000000000001</v>
      </c>
      <c r="DE4" s="2"/>
      <c r="DF4" s="1" t="s">
        <v>28</v>
      </c>
      <c r="DG4" s="1">
        <v>82</v>
      </c>
      <c r="DH4" s="1">
        <v>38</v>
      </c>
      <c r="DI4" s="1">
        <v>48</v>
      </c>
      <c r="DJ4" s="1">
        <v>86</v>
      </c>
      <c r="DK4" s="1">
        <v>5</v>
      </c>
      <c r="DL4" s="1">
        <v>46</v>
      </c>
      <c r="DM4" s="1">
        <v>48</v>
      </c>
      <c r="DN4" s="1">
        <v>37</v>
      </c>
      <c r="DO4" s="1">
        <v>13</v>
      </c>
      <c r="DP4" s="1">
        <v>18</v>
      </c>
      <c r="DQ4" s="1">
        <v>0</v>
      </c>
      <c r="DR4" s="1">
        <v>1</v>
      </c>
      <c r="DS4" s="1">
        <v>8</v>
      </c>
      <c r="DT4" s="1">
        <v>278</v>
      </c>
      <c r="DU4" s="1">
        <v>0.13700000000000001</v>
      </c>
    </row>
    <row r="5" spans="1:125" x14ac:dyDescent="0.2">
      <c r="A5" s="2" t="s">
        <v>18</v>
      </c>
      <c r="B5" s="1" t="s">
        <v>795</v>
      </c>
      <c r="C5" s="1">
        <v>81</v>
      </c>
      <c r="D5" s="1">
        <v>51</v>
      </c>
      <c r="E5" s="1">
        <v>58</v>
      </c>
      <c r="F5" s="1">
        <v>109</v>
      </c>
      <c r="G5" s="1">
        <v>15</v>
      </c>
      <c r="H5" s="1">
        <v>71</v>
      </c>
      <c r="I5" s="1">
        <v>63</v>
      </c>
      <c r="J5" s="1">
        <v>43</v>
      </c>
      <c r="K5" s="1">
        <v>13</v>
      </c>
      <c r="L5" s="1">
        <v>21</v>
      </c>
      <c r="M5" s="1">
        <v>2</v>
      </c>
      <c r="N5" s="1">
        <v>1</v>
      </c>
      <c r="O5" s="1">
        <v>6</v>
      </c>
      <c r="P5" s="1">
        <v>298</v>
      </c>
      <c r="Q5" s="1">
        <v>0.17100000000000001</v>
      </c>
      <c r="S5" s="1" t="s">
        <v>25</v>
      </c>
      <c r="T5" s="1" t="s">
        <v>798</v>
      </c>
      <c r="U5" s="1">
        <v>82</v>
      </c>
      <c r="V5" s="1">
        <v>50</v>
      </c>
      <c r="W5" s="1">
        <v>48</v>
      </c>
      <c r="X5" s="1">
        <v>98</v>
      </c>
      <c r="Y5" s="1">
        <v>9</v>
      </c>
      <c r="Z5" s="1">
        <v>104</v>
      </c>
      <c r="AA5" s="1">
        <v>64</v>
      </c>
      <c r="AB5" s="1">
        <v>41</v>
      </c>
      <c r="AC5" s="1">
        <v>14</v>
      </c>
      <c r="AD5" s="1">
        <v>17</v>
      </c>
      <c r="AE5" s="1">
        <v>4</v>
      </c>
      <c r="AF5" s="1">
        <v>1</v>
      </c>
      <c r="AG5" s="1">
        <v>11</v>
      </c>
      <c r="AH5" s="1">
        <v>290</v>
      </c>
      <c r="AI5" s="1">
        <v>0.17199999999999999</v>
      </c>
      <c r="AK5" s="2" t="s">
        <v>26</v>
      </c>
      <c r="AL5" s="1" t="s">
        <v>801</v>
      </c>
      <c r="AM5" s="1">
        <v>77</v>
      </c>
      <c r="AN5" s="1">
        <v>28</v>
      </c>
      <c r="AO5" s="1">
        <v>65</v>
      </c>
      <c r="AP5" s="1">
        <v>93</v>
      </c>
      <c r="AQ5" s="1">
        <v>6</v>
      </c>
      <c r="AR5" s="1">
        <v>29</v>
      </c>
      <c r="AS5" s="1">
        <v>70</v>
      </c>
      <c r="AT5" s="1">
        <v>44</v>
      </c>
      <c r="AU5" s="1">
        <v>6</v>
      </c>
      <c r="AV5" s="1">
        <v>32</v>
      </c>
      <c r="AW5" s="1">
        <v>0</v>
      </c>
      <c r="AX5" s="1">
        <v>2</v>
      </c>
      <c r="AY5" s="1">
        <v>5</v>
      </c>
      <c r="AZ5" s="1">
        <v>242</v>
      </c>
      <c r="BA5" s="1">
        <v>0.11600000000000001</v>
      </c>
      <c r="BC5" s="2" t="s">
        <v>18</v>
      </c>
      <c r="BD5" s="1" t="s">
        <v>795</v>
      </c>
      <c r="BE5" s="1">
        <v>36</v>
      </c>
      <c r="BF5" s="1">
        <v>15</v>
      </c>
      <c r="BG5" s="1">
        <v>41</v>
      </c>
      <c r="BH5" s="1">
        <v>56</v>
      </c>
      <c r="BI5" s="1">
        <v>26</v>
      </c>
      <c r="BJ5" s="1">
        <v>16</v>
      </c>
      <c r="BK5" s="1">
        <v>21</v>
      </c>
      <c r="BL5" s="1">
        <v>18</v>
      </c>
      <c r="BM5" s="1">
        <v>3</v>
      </c>
      <c r="BN5" s="1">
        <v>14</v>
      </c>
      <c r="BO5" s="1">
        <v>0</v>
      </c>
      <c r="BP5" s="1">
        <v>0</v>
      </c>
      <c r="BQ5" s="1">
        <v>1</v>
      </c>
      <c r="BR5" s="1">
        <v>124</v>
      </c>
      <c r="BS5" s="1">
        <v>0.121</v>
      </c>
      <c r="BU5" s="2" t="s">
        <v>26</v>
      </c>
      <c r="BV5" s="1" t="s">
        <v>801</v>
      </c>
      <c r="BW5" s="1">
        <v>82</v>
      </c>
      <c r="BX5" s="1">
        <v>28</v>
      </c>
      <c r="BY5" s="1">
        <v>58</v>
      </c>
      <c r="BZ5" s="1">
        <v>86</v>
      </c>
      <c r="CA5" s="1">
        <v>7</v>
      </c>
      <c r="CB5" s="1">
        <v>46</v>
      </c>
      <c r="CC5" s="1">
        <v>90</v>
      </c>
      <c r="CD5" s="1">
        <v>46</v>
      </c>
      <c r="CE5" s="1">
        <v>7</v>
      </c>
      <c r="CF5" s="1">
        <v>30</v>
      </c>
      <c r="CG5" s="1">
        <v>0</v>
      </c>
      <c r="CH5" s="1">
        <v>0</v>
      </c>
      <c r="CI5" s="1">
        <v>7</v>
      </c>
      <c r="CJ5" s="1">
        <v>223</v>
      </c>
      <c r="CK5" s="1">
        <v>0.126</v>
      </c>
      <c r="CL5" s="1" t="s">
        <v>797</v>
      </c>
      <c r="CM5" s="1" t="s">
        <v>18</v>
      </c>
      <c r="CN5" s="1" t="s">
        <v>795</v>
      </c>
      <c r="CO5" s="1">
        <v>77</v>
      </c>
      <c r="CP5" s="1">
        <v>28</v>
      </c>
      <c r="CQ5" s="1">
        <v>56</v>
      </c>
      <c r="CR5" s="1">
        <v>84</v>
      </c>
      <c r="CS5" s="1">
        <v>5</v>
      </c>
      <c r="CT5" s="1">
        <v>47</v>
      </c>
      <c r="CU5" s="1">
        <v>66</v>
      </c>
      <c r="CV5" s="1">
        <v>29</v>
      </c>
      <c r="CW5" s="1">
        <v>10</v>
      </c>
      <c r="CX5" s="1">
        <v>21</v>
      </c>
      <c r="CY5" s="1">
        <v>0</v>
      </c>
      <c r="CZ5" s="1">
        <v>0</v>
      </c>
      <c r="DA5" s="1">
        <v>3</v>
      </c>
      <c r="DB5" s="1">
        <v>237</v>
      </c>
      <c r="DC5" s="1">
        <v>0.11799999999999999</v>
      </c>
      <c r="DE5" s="2"/>
      <c r="DF5" s="1" t="s">
        <v>18</v>
      </c>
      <c r="DG5" s="1">
        <v>77</v>
      </c>
      <c r="DH5" s="1">
        <v>28</v>
      </c>
      <c r="DI5" s="1">
        <v>56</v>
      </c>
      <c r="DJ5" s="1">
        <v>84</v>
      </c>
      <c r="DK5" s="1">
        <v>5</v>
      </c>
      <c r="DL5" s="1">
        <v>47</v>
      </c>
      <c r="DM5" s="1">
        <v>66</v>
      </c>
      <c r="DN5" s="1">
        <v>29</v>
      </c>
      <c r="DO5" s="1">
        <v>10</v>
      </c>
      <c r="DP5" s="1">
        <v>21</v>
      </c>
      <c r="DQ5" s="1">
        <v>0</v>
      </c>
      <c r="DR5" s="1">
        <v>0</v>
      </c>
      <c r="DS5" s="1">
        <v>3</v>
      </c>
      <c r="DT5" s="1">
        <v>237</v>
      </c>
      <c r="DU5" s="1">
        <v>0.11799999999999999</v>
      </c>
    </row>
    <row r="6" spans="1:125" x14ac:dyDescent="0.2">
      <c r="A6" s="2" t="s">
        <v>47</v>
      </c>
      <c r="B6" s="1" t="s">
        <v>799</v>
      </c>
      <c r="C6" s="1">
        <v>82</v>
      </c>
      <c r="D6" s="1">
        <v>33</v>
      </c>
      <c r="E6" s="1">
        <v>68</v>
      </c>
      <c r="F6" s="1">
        <v>101</v>
      </c>
      <c r="G6" s="1">
        <v>37</v>
      </c>
      <c r="H6" s="1">
        <v>50</v>
      </c>
      <c r="I6" s="1">
        <v>90</v>
      </c>
      <c r="J6" s="1">
        <v>62</v>
      </c>
      <c r="K6" s="1">
        <v>11</v>
      </c>
      <c r="L6" s="1">
        <v>26</v>
      </c>
      <c r="M6" s="1">
        <v>0</v>
      </c>
      <c r="N6" s="1">
        <v>0</v>
      </c>
      <c r="O6" s="1">
        <v>4</v>
      </c>
      <c r="P6" s="1">
        <v>222</v>
      </c>
      <c r="Q6" s="1">
        <v>0.14899999999999999</v>
      </c>
      <c r="S6" s="1" t="s">
        <v>193</v>
      </c>
      <c r="T6" s="1" t="s">
        <v>794</v>
      </c>
      <c r="U6" s="1">
        <v>82</v>
      </c>
      <c r="V6" s="1">
        <v>19</v>
      </c>
      <c r="W6" s="1">
        <v>75</v>
      </c>
      <c r="X6" s="1">
        <v>94</v>
      </c>
      <c r="Y6" s="1">
        <v>26</v>
      </c>
      <c r="Z6" s="1">
        <v>40</v>
      </c>
      <c r="AA6" s="1">
        <v>15</v>
      </c>
      <c r="AB6" s="1">
        <v>21</v>
      </c>
      <c r="AC6" s="1">
        <v>8</v>
      </c>
      <c r="AD6" s="1">
        <v>27</v>
      </c>
      <c r="AE6" s="1">
        <v>0</v>
      </c>
      <c r="AF6" s="1">
        <v>0</v>
      </c>
      <c r="AG6" s="1">
        <v>4</v>
      </c>
      <c r="AH6" s="1">
        <v>157</v>
      </c>
      <c r="AI6" s="1">
        <v>0.121</v>
      </c>
      <c r="AK6" s="2" t="s">
        <v>65</v>
      </c>
      <c r="AL6" s="1" t="s">
        <v>802</v>
      </c>
      <c r="AM6" s="1">
        <v>80</v>
      </c>
      <c r="AN6" s="1">
        <v>34</v>
      </c>
      <c r="AO6" s="1">
        <v>50</v>
      </c>
      <c r="AP6" s="1">
        <v>84</v>
      </c>
      <c r="AQ6" s="1">
        <v>11</v>
      </c>
      <c r="AR6" s="1">
        <v>36</v>
      </c>
      <c r="AS6" s="1">
        <v>28</v>
      </c>
      <c r="AT6" s="1">
        <v>23</v>
      </c>
      <c r="AU6" s="1">
        <v>10</v>
      </c>
      <c r="AV6" s="1">
        <v>14</v>
      </c>
      <c r="AW6" s="1">
        <v>0</v>
      </c>
      <c r="AX6" s="1">
        <v>0</v>
      </c>
      <c r="AY6" s="1">
        <v>2</v>
      </c>
      <c r="AZ6" s="1">
        <v>232</v>
      </c>
      <c r="BA6" s="1">
        <v>0.14699999999999999</v>
      </c>
      <c r="BC6" s="2" t="s">
        <v>19</v>
      </c>
      <c r="BD6" s="1" t="s">
        <v>799</v>
      </c>
      <c r="BE6" s="1">
        <v>48</v>
      </c>
      <c r="BF6" s="1">
        <v>32</v>
      </c>
      <c r="BG6" s="1">
        <v>24</v>
      </c>
      <c r="BH6" s="1">
        <v>56</v>
      </c>
      <c r="BI6" s="1">
        <v>2</v>
      </c>
      <c r="BJ6" s="1">
        <v>36</v>
      </c>
      <c r="BK6" s="1">
        <v>120</v>
      </c>
      <c r="BL6" s="1">
        <v>18</v>
      </c>
      <c r="BM6" s="1">
        <v>16</v>
      </c>
      <c r="BN6" s="1">
        <v>11</v>
      </c>
      <c r="BO6" s="1">
        <v>0</v>
      </c>
      <c r="BP6" s="1">
        <v>0</v>
      </c>
      <c r="BQ6" s="1">
        <v>4</v>
      </c>
      <c r="BR6" s="1">
        <v>220</v>
      </c>
      <c r="BS6" s="1">
        <v>0.14499999999999999</v>
      </c>
      <c r="BU6" s="2" t="s">
        <v>24</v>
      </c>
      <c r="BV6" s="1" t="s">
        <v>802</v>
      </c>
      <c r="BW6" s="1">
        <v>80</v>
      </c>
      <c r="BX6" s="1">
        <v>37</v>
      </c>
      <c r="BY6" s="1">
        <v>47</v>
      </c>
      <c r="BZ6" s="1">
        <v>84</v>
      </c>
      <c r="CA6" s="1">
        <v>16</v>
      </c>
      <c r="CB6" s="1">
        <v>18</v>
      </c>
      <c r="CC6" s="1">
        <v>48</v>
      </c>
      <c r="CD6" s="1">
        <v>24</v>
      </c>
      <c r="CE6" s="1">
        <v>11</v>
      </c>
      <c r="CF6" s="1">
        <v>14</v>
      </c>
      <c r="CG6" s="1">
        <v>0</v>
      </c>
      <c r="CH6" s="1">
        <v>0</v>
      </c>
      <c r="CI6" s="1">
        <v>8</v>
      </c>
      <c r="CJ6" s="1">
        <v>294</v>
      </c>
      <c r="CK6" s="1">
        <v>0.126</v>
      </c>
      <c r="CL6" s="1" t="s">
        <v>797</v>
      </c>
      <c r="CM6" s="1" t="s">
        <v>83</v>
      </c>
      <c r="CN6" s="1" t="s">
        <v>801</v>
      </c>
      <c r="CO6" s="1">
        <v>82</v>
      </c>
      <c r="CP6" s="1">
        <v>22</v>
      </c>
      <c r="CQ6" s="1">
        <v>59</v>
      </c>
      <c r="CR6" s="1">
        <v>81</v>
      </c>
      <c r="CS6" s="1">
        <v>1</v>
      </c>
      <c r="CT6" s="1">
        <v>78</v>
      </c>
      <c r="CU6" s="1">
        <v>55</v>
      </c>
      <c r="CV6" s="1">
        <v>28</v>
      </c>
      <c r="CW6" s="1">
        <v>11</v>
      </c>
      <c r="CX6" s="1">
        <v>22</v>
      </c>
      <c r="CY6" s="1">
        <v>0</v>
      </c>
      <c r="CZ6" s="1">
        <v>0</v>
      </c>
      <c r="DA6" s="1">
        <v>3</v>
      </c>
      <c r="DB6" s="1">
        <v>221</v>
      </c>
      <c r="DC6" s="1">
        <v>0.1</v>
      </c>
      <c r="DE6" s="2"/>
      <c r="DF6" s="1" t="s">
        <v>83</v>
      </c>
      <c r="DG6" s="1">
        <v>82</v>
      </c>
      <c r="DH6" s="1">
        <v>22</v>
      </c>
      <c r="DI6" s="1">
        <v>59</v>
      </c>
      <c r="DJ6" s="1">
        <v>81</v>
      </c>
      <c r="DK6" s="1">
        <v>1</v>
      </c>
      <c r="DL6" s="1">
        <v>78</v>
      </c>
      <c r="DM6" s="1">
        <v>55</v>
      </c>
      <c r="DN6" s="1">
        <v>28</v>
      </c>
      <c r="DO6" s="1">
        <v>11</v>
      </c>
      <c r="DP6" s="1">
        <v>22</v>
      </c>
      <c r="DQ6" s="1">
        <v>0</v>
      </c>
      <c r="DR6" s="1">
        <v>0</v>
      </c>
      <c r="DS6" s="1">
        <v>3</v>
      </c>
      <c r="DT6" s="1">
        <v>221</v>
      </c>
      <c r="DU6" s="1">
        <v>0.1</v>
      </c>
    </row>
    <row r="7" spans="1:125" x14ac:dyDescent="0.2">
      <c r="A7" s="2" t="s">
        <v>20</v>
      </c>
      <c r="B7" s="1" t="s">
        <v>800</v>
      </c>
      <c r="C7" s="1">
        <v>82</v>
      </c>
      <c r="D7" s="1">
        <v>51</v>
      </c>
      <c r="E7" s="1">
        <v>44</v>
      </c>
      <c r="F7" s="1">
        <v>95</v>
      </c>
      <c r="G7" s="1">
        <v>-2</v>
      </c>
      <c r="H7" s="1">
        <v>38</v>
      </c>
      <c r="I7" s="1">
        <v>68</v>
      </c>
      <c r="J7" s="1">
        <v>38</v>
      </c>
      <c r="K7" s="1">
        <v>24</v>
      </c>
      <c r="L7" s="1">
        <v>17</v>
      </c>
      <c r="M7" s="1">
        <v>1</v>
      </c>
      <c r="N7" s="1">
        <v>0</v>
      </c>
      <c r="O7" s="1">
        <v>5</v>
      </c>
      <c r="P7" s="1">
        <v>297</v>
      </c>
      <c r="Q7" s="1">
        <v>0.17199999999999999</v>
      </c>
      <c r="S7" s="1" t="s">
        <v>20</v>
      </c>
      <c r="T7" s="1" t="s">
        <v>800</v>
      </c>
      <c r="U7" s="1">
        <v>82</v>
      </c>
      <c r="V7" s="1">
        <v>45</v>
      </c>
      <c r="W7" s="1">
        <v>46</v>
      </c>
      <c r="X7" s="1">
        <v>91</v>
      </c>
      <c r="Y7" s="1">
        <v>3</v>
      </c>
      <c r="Z7" s="1">
        <v>74</v>
      </c>
      <c r="AA7" s="1">
        <v>84</v>
      </c>
      <c r="AB7" s="1">
        <v>37</v>
      </c>
      <c r="AC7" s="1">
        <v>17</v>
      </c>
      <c r="AD7" s="1">
        <v>19</v>
      </c>
      <c r="AE7" s="1">
        <v>0</v>
      </c>
      <c r="AF7" s="1">
        <v>0</v>
      </c>
      <c r="AG7" s="1">
        <v>8</v>
      </c>
      <c r="AH7" s="1">
        <v>272</v>
      </c>
      <c r="AI7" s="1">
        <v>0.16500000000000001</v>
      </c>
      <c r="AK7" s="2" t="s">
        <v>803</v>
      </c>
      <c r="AL7" s="1" t="s">
        <v>804</v>
      </c>
      <c r="AM7" s="1">
        <v>77</v>
      </c>
      <c r="AN7" s="1">
        <v>37</v>
      </c>
      <c r="AO7" s="1">
        <v>46</v>
      </c>
      <c r="AP7" s="1">
        <v>83</v>
      </c>
      <c r="AQ7" s="1">
        <v>-9</v>
      </c>
      <c r="AR7" s="1">
        <v>33</v>
      </c>
      <c r="AS7" s="1">
        <v>27</v>
      </c>
      <c r="AT7" s="1">
        <v>18</v>
      </c>
      <c r="AU7" s="1">
        <v>10</v>
      </c>
      <c r="AV7" s="1">
        <v>19</v>
      </c>
      <c r="AW7" s="1">
        <v>3</v>
      </c>
      <c r="AX7" s="1">
        <v>2</v>
      </c>
      <c r="AY7" s="1">
        <v>5</v>
      </c>
      <c r="AZ7" s="1">
        <v>310</v>
      </c>
      <c r="BA7" s="1">
        <v>0.11899999999999999</v>
      </c>
      <c r="BC7" s="2" t="s">
        <v>41</v>
      </c>
      <c r="BD7" s="1" t="s">
        <v>805</v>
      </c>
      <c r="BE7" s="1">
        <v>47</v>
      </c>
      <c r="BF7" s="1">
        <v>23</v>
      </c>
      <c r="BG7" s="1">
        <v>32</v>
      </c>
      <c r="BH7" s="1">
        <v>55</v>
      </c>
      <c r="BI7" s="1">
        <v>11</v>
      </c>
      <c r="BJ7" s="1">
        <v>8</v>
      </c>
      <c r="BK7" s="1">
        <v>11</v>
      </c>
      <c r="BL7" s="1">
        <v>9</v>
      </c>
      <c r="BM7" s="1">
        <v>8</v>
      </c>
      <c r="BN7" s="1">
        <v>9</v>
      </c>
      <c r="BO7" s="1">
        <v>0</v>
      </c>
      <c r="BP7" s="1">
        <v>0</v>
      </c>
      <c r="BQ7" s="1">
        <v>3</v>
      </c>
      <c r="BR7" s="1">
        <v>138</v>
      </c>
      <c r="BS7" s="1">
        <v>0.16700000000000001</v>
      </c>
      <c r="BU7" s="2" t="s">
        <v>25</v>
      </c>
      <c r="BV7" s="1" t="s">
        <v>798</v>
      </c>
      <c r="BW7" s="1">
        <v>81</v>
      </c>
      <c r="BX7" s="1">
        <v>43</v>
      </c>
      <c r="BY7" s="1">
        <v>39</v>
      </c>
      <c r="BZ7" s="1">
        <v>82</v>
      </c>
      <c r="CA7" s="1">
        <v>32</v>
      </c>
      <c r="CB7" s="1">
        <v>65</v>
      </c>
      <c r="CC7" s="1">
        <v>81</v>
      </c>
      <c r="CD7" s="1">
        <v>28</v>
      </c>
      <c r="CE7" s="1">
        <v>8</v>
      </c>
      <c r="CF7" s="1">
        <v>10</v>
      </c>
      <c r="CG7" s="1">
        <v>0</v>
      </c>
      <c r="CH7" s="1">
        <v>0</v>
      </c>
      <c r="CI7" s="1">
        <v>9</v>
      </c>
      <c r="CJ7" s="1">
        <v>280</v>
      </c>
      <c r="CK7" s="1">
        <v>0.154</v>
      </c>
      <c r="CL7" s="1" t="s">
        <v>797</v>
      </c>
      <c r="CM7" s="1" t="s">
        <v>19</v>
      </c>
      <c r="CN7" s="1" t="s">
        <v>799</v>
      </c>
      <c r="CO7" s="1">
        <v>81</v>
      </c>
      <c r="CP7" s="1">
        <v>53</v>
      </c>
      <c r="CQ7" s="1">
        <v>28</v>
      </c>
      <c r="CR7" s="1">
        <v>81</v>
      </c>
      <c r="CS7" s="1">
        <v>10</v>
      </c>
      <c r="CT7" s="1">
        <v>58</v>
      </c>
      <c r="CU7" s="1">
        <v>259</v>
      </c>
      <c r="CV7" s="1">
        <v>32</v>
      </c>
      <c r="CW7" s="1">
        <v>25</v>
      </c>
      <c r="CX7" s="1">
        <v>9</v>
      </c>
      <c r="CY7" s="1">
        <v>0</v>
      </c>
      <c r="CZ7" s="1">
        <v>0</v>
      </c>
      <c r="DA7" s="1">
        <v>11</v>
      </c>
      <c r="DB7" s="1">
        <v>395</v>
      </c>
      <c r="DC7" s="1">
        <v>0.13400000000000001</v>
      </c>
      <c r="DE7" s="2"/>
      <c r="DF7" s="1" t="s">
        <v>19</v>
      </c>
      <c r="DG7" s="1">
        <v>81</v>
      </c>
      <c r="DH7" s="1">
        <v>53</v>
      </c>
      <c r="DI7" s="1">
        <v>28</v>
      </c>
      <c r="DJ7" s="1">
        <v>81</v>
      </c>
      <c r="DK7" s="1">
        <v>10</v>
      </c>
      <c r="DL7" s="1">
        <v>58</v>
      </c>
      <c r="DM7" s="1">
        <v>259</v>
      </c>
      <c r="DN7" s="1">
        <v>32</v>
      </c>
      <c r="DO7" s="1">
        <v>25</v>
      </c>
      <c r="DP7" s="1">
        <v>9</v>
      </c>
      <c r="DQ7" s="1">
        <v>0</v>
      </c>
      <c r="DR7" s="1">
        <v>0</v>
      </c>
      <c r="DS7" s="1">
        <v>11</v>
      </c>
      <c r="DT7" s="1">
        <v>395</v>
      </c>
      <c r="DU7" s="1">
        <v>0.13400000000000001</v>
      </c>
    </row>
    <row r="8" spans="1:125" x14ac:dyDescent="0.2">
      <c r="A8" s="2" t="s">
        <v>86</v>
      </c>
      <c r="B8" s="1" t="s">
        <v>800</v>
      </c>
      <c r="C8" s="1">
        <v>82</v>
      </c>
      <c r="D8" s="1">
        <v>29</v>
      </c>
      <c r="E8" s="1">
        <v>65</v>
      </c>
      <c r="F8" s="1">
        <v>94</v>
      </c>
      <c r="G8" s="1">
        <v>-8</v>
      </c>
      <c r="H8" s="1">
        <v>12</v>
      </c>
      <c r="I8" s="1">
        <v>20</v>
      </c>
      <c r="J8" s="1">
        <v>40</v>
      </c>
      <c r="K8" s="1">
        <v>7</v>
      </c>
      <c r="L8" s="1">
        <v>30</v>
      </c>
      <c r="M8" s="1">
        <v>1</v>
      </c>
      <c r="N8" s="1">
        <v>0</v>
      </c>
      <c r="O8" s="1">
        <v>7</v>
      </c>
      <c r="P8" s="1">
        <v>242</v>
      </c>
      <c r="Q8" s="1">
        <v>0.12</v>
      </c>
      <c r="S8" s="1" t="s">
        <v>63</v>
      </c>
      <c r="T8" s="1" t="s">
        <v>806</v>
      </c>
      <c r="U8" s="1">
        <v>82</v>
      </c>
      <c r="V8" s="1">
        <v>43</v>
      </c>
      <c r="W8" s="1">
        <v>43</v>
      </c>
      <c r="X8" s="1">
        <v>86</v>
      </c>
      <c r="Y8" s="1">
        <v>0</v>
      </c>
      <c r="Z8" s="1">
        <v>40</v>
      </c>
      <c r="AA8" s="1">
        <v>103</v>
      </c>
      <c r="AB8" s="1">
        <v>28</v>
      </c>
      <c r="AC8" s="1">
        <v>14</v>
      </c>
      <c r="AD8" s="1">
        <v>16</v>
      </c>
      <c r="AE8" s="1">
        <v>0</v>
      </c>
      <c r="AF8" s="1">
        <v>0</v>
      </c>
      <c r="AG8" s="1">
        <v>6</v>
      </c>
      <c r="AH8" s="1">
        <v>289</v>
      </c>
      <c r="AI8" s="1">
        <v>0.14899999999999999</v>
      </c>
      <c r="AK8" s="2" t="s">
        <v>34</v>
      </c>
      <c r="AL8" s="1" t="s">
        <v>807</v>
      </c>
      <c r="AM8" s="1">
        <v>82</v>
      </c>
      <c r="AN8" s="1">
        <v>37</v>
      </c>
      <c r="AO8" s="1">
        <v>45</v>
      </c>
      <c r="AP8" s="1">
        <v>82</v>
      </c>
      <c r="AQ8" s="1">
        <v>-10</v>
      </c>
      <c r="AR8" s="1">
        <v>20</v>
      </c>
      <c r="AS8" s="1">
        <v>12</v>
      </c>
      <c r="AT8" s="1">
        <v>21</v>
      </c>
      <c r="AU8" s="1">
        <v>10</v>
      </c>
      <c r="AV8" s="1">
        <v>13</v>
      </c>
      <c r="AW8" s="1">
        <v>0</v>
      </c>
      <c r="AX8" s="1">
        <v>0</v>
      </c>
      <c r="AY8" s="1">
        <v>6</v>
      </c>
      <c r="AZ8" s="1">
        <v>295</v>
      </c>
      <c r="BA8" s="1">
        <v>0.125</v>
      </c>
      <c r="BC8" s="2" t="s">
        <v>55</v>
      </c>
      <c r="BD8" s="1" t="s">
        <v>808</v>
      </c>
      <c r="BE8" s="1">
        <v>48</v>
      </c>
      <c r="BF8" s="1">
        <v>18</v>
      </c>
      <c r="BG8" s="1">
        <v>35</v>
      </c>
      <c r="BH8" s="1">
        <v>53</v>
      </c>
      <c r="BI8" s="1">
        <v>5</v>
      </c>
      <c r="BJ8" s="1">
        <v>54</v>
      </c>
      <c r="BK8" s="1">
        <v>35</v>
      </c>
      <c r="BL8" s="1">
        <v>24</v>
      </c>
      <c r="BM8" s="1">
        <v>3</v>
      </c>
      <c r="BN8" s="1">
        <v>6</v>
      </c>
      <c r="BO8" s="1">
        <v>1</v>
      </c>
      <c r="BP8" s="1">
        <v>0</v>
      </c>
      <c r="BQ8" s="1">
        <v>4</v>
      </c>
      <c r="BR8" s="1">
        <v>152</v>
      </c>
      <c r="BS8" s="1">
        <v>0.11799999999999999</v>
      </c>
      <c r="BU8" s="2" t="s">
        <v>34</v>
      </c>
      <c r="BV8" s="1" t="s">
        <v>807</v>
      </c>
      <c r="BW8" s="1">
        <v>82</v>
      </c>
      <c r="BX8" s="1">
        <v>37</v>
      </c>
      <c r="BY8" s="1">
        <v>43</v>
      </c>
      <c r="BZ8" s="1">
        <v>80</v>
      </c>
      <c r="CA8" s="1">
        <v>-5</v>
      </c>
      <c r="CB8" s="1">
        <v>27</v>
      </c>
      <c r="CC8" s="1">
        <v>25</v>
      </c>
      <c r="CD8" s="1">
        <v>30</v>
      </c>
      <c r="CE8" s="1">
        <v>8</v>
      </c>
      <c r="CF8" s="1">
        <v>12</v>
      </c>
      <c r="CG8" s="1">
        <v>0</v>
      </c>
      <c r="CH8" s="1">
        <v>0</v>
      </c>
      <c r="CI8" s="1">
        <v>6</v>
      </c>
      <c r="CJ8" s="1">
        <v>305</v>
      </c>
      <c r="CK8" s="1">
        <v>0.121</v>
      </c>
      <c r="CL8" s="1" t="s">
        <v>797</v>
      </c>
      <c r="CM8" s="1" t="s">
        <v>47</v>
      </c>
      <c r="CN8" s="1" t="s">
        <v>799</v>
      </c>
      <c r="CO8" s="1">
        <v>82</v>
      </c>
      <c r="CP8" s="1">
        <v>18</v>
      </c>
      <c r="CQ8" s="1">
        <v>60</v>
      </c>
      <c r="CR8" s="1">
        <v>78</v>
      </c>
      <c r="CS8" s="1">
        <v>5</v>
      </c>
      <c r="CT8" s="1">
        <v>40</v>
      </c>
      <c r="CU8" s="1">
        <v>91</v>
      </c>
      <c r="CV8" s="1">
        <v>52</v>
      </c>
      <c r="CW8" s="1">
        <v>3</v>
      </c>
      <c r="CX8" s="1">
        <v>30</v>
      </c>
      <c r="CY8" s="1">
        <v>0</v>
      </c>
      <c r="CZ8" s="1">
        <v>0</v>
      </c>
      <c r="DA8" s="1">
        <v>3</v>
      </c>
      <c r="DB8" s="1">
        <v>153</v>
      </c>
      <c r="DC8" s="1">
        <v>0.11799999999999999</v>
      </c>
      <c r="DE8" s="2"/>
      <c r="DF8" s="1" t="s">
        <v>47</v>
      </c>
      <c r="DG8" s="1">
        <v>82</v>
      </c>
      <c r="DH8" s="1">
        <v>18</v>
      </c>
      <c r="DI8" s="1">
        <v>60</v>
      </c>
      <c r="DJ8" s="1">
        <v>78</v>
      </c>
      <c r="DK8" s="1">
        <v>5</v>
      </c>
      <c r="DL8" s="1">
        <v>40</v>
      </c>
      <c r="DM8" s="1">
        <v>91</v>
      </c>
      <c r="DN8" s="1">
        <v>52</v>
      </c>
      <c r="DO8" s="1">
        <v>3</v>
      </c>
      <c r="DP8" s="1">
        <v>30</v>
      </c>
      <c r="DQ8" s="1">
        <v>0</v>
      </c>
      <c r="DR8" s="1">
        <v>0</v>
      </c>
      <c r="DS8" s="1">
        <v>3</v>
      </c>
      <c r="DT8" s="1">
        <v>153</v>
      </c>
      <c r="DU8" s="1">
        <v>0.11799999999999999</v>
      </c>
    </row>
    <row r="9" spans="1:125" x14ac:dyDescent="0.2">
      <c r="A9" s="2" t="s">
        <v>185</v>
      </c>
      <c r="B9" s="1" t="s">
        <v>796</v>
      </c>
      <c r="C9" s="1">
        <v>80</v>
      </c>
      <c r="D9" s="1">
        <v>24</v>
      </c>
      <c r="E9" s="1">
        <v>67</v>
      </c>
      <c r="F9" s="1">
        <v>91</v>
      </c>
      <c r="G9" s="1">
        <v>-12</v>
      </c>
      <c r="H9" s="1">
        <v>14</v>
      </c>
      <c r="I9" s="1">
        <v>16</v>
      </c>
      <c r="J9" s="1">
        <v>22</v>
      </c>
      <c r="K9" s="1">
        <v>13</v>
      </c>
      <c r="L9" s="1">
        <v>27</v>
      </c>
      <c r="M9" s="1">
        <v>0</v>
      </c>
      <c r="N9" s="1">
        <v>0</v>
      </c>
      <c r="O9" s="1">
        <v>2</v>
      </c>
      <c r="P9" s="1">
        <v>284</v>
      </c>
      <c r="Q9" s="1">
        <v>8.5000000000000006E-2</v>
      </c>
      <c r="S9" s="1" t="s">
        <v>19</v>
      </c>
      <c r="T9" s="1" t="s">
        <v>799</v>
      </c>
      <c r="U9" s="1">
        <v>79</v>
      </c>
      <c r="V9" s="1">
        <v>32</v>
      </c>
      <c r="W9" s="1">
        <v>53</v>
      </c>
      <c r="X9" s="1">
        <v>85</v>
      </c>
      <c r="Y9" s="1">
        <v>24</v>
      </c>
      <c r="Z9" s="1">
        <v>41</v>
      </c>
      <c r="AA9" s="1">
        <v>241</v>
      </c>
      <c r="AB9" s="1">
        <v>23</v>
      </c>
      <c r="AC9" s="1">
        <v>7</v>
      </c>
      <c r="AD9" s="1">
        <v>17</v>
      </c>
      <c r="AE9" s="1">
        <v>0</v>
      </c>
      <c r="AF9" s="1">
        <v>0</v>
      </c>
      <c r="AG9" s="1">
        <v>11</v>
      </c>
      <c r="AH9" s="1">
        <v>367</v>
      </c>
      <c r="AI9" s="1">
        <v>8.6999999999999994E-2</v>
      </c>
      <c r="AK9" s="2" t="s">
        <v>36</v>
      </c>
      <c r="AL9" s="1" t="s">
        <v>810</v>
      </c>
      <c r="AM9" s="1">
        <v>80</v>
      </c>
      <c r="AN9" s="1">
        <v>40</v>
      </c>
      <c r="AO9" s="1">
        <v>41</v>
      </c>
      <c r="AP9" s="1">
        <v>81</v>
      </c>
      <c r="AQ9" s="1">
        <v>6</v>
      </c>
      <c r="AR9" s="1">
        <v>87</v>
      </c>
      <c r="AS9" s="1">
        <v>108</v>
      </c>
      <c r="AT9" s="1">
        <v>15</v>
      </c>
      <c r="AU9" s="1">
        <v>18</v>
      </c>
      <c r="AV9" s="1">
        <v>12</v>
      </c>
      <c r="AW9" s="1">
        <v>0</v>
      </c>
      <c r="AX9" s="1">
        <v>0</v>
      </c>
      <c r="AY9" s="1">
        <v>4</v>
      </c>
      <c r="AZ9" s="1">
        <v>329</v>
      </c>
      <c r="BA9" s="1">
        <v>0.122</v>
      </c>
      <c r="BC9" s="2" t="s">
        <v>34</v>
      </c>
      <c r="BD9" s="1" t="s">
        <v>807</v>
      </c>
      <c r="BE9" s="1">
        <v>48</v>
      </c>
      <c r="BF9" s="1">
        <v>20</v>
      </c>
      <c r="BG9" s="1">
        <v>32</v>
      </c>
      <c r="BH9" s="1">
        <v>52</v>
      </c>
      <c r="BI9" s="1">
        <v>-3</v>
      </c>
      <c r="BJ9" s="1">
        <v>18</v>
      </c>
      <c r="BK9" s="1">
        <v>16</v>
      </c>
      <c r="BL9" s="1">
        <v>23</v>
      </c>
      <c r="BM9" s="1">
        <v>6</v>
      </c>
      <c r="BN9" s="1">
        <v>15</v>
      </c>
      <c r="BO9" s="1">
        <v>0</v>
      </c>
      <c r="BP9" s="1">
        <v>0</v>
      </c>
      <c r="BQ9" s="1">
        <v>4</v>
      </c>
      <c r="BR9" s="1">
        <v>161</v>
      </c>
      <c r="BS9" s="1">
        <v>0.124</v>
      </c>
      <c r="BU9" s="2" t="s">
        <v>33</v>
      </c>
      <c r="BV9" s="1" t="s">
        <v>809</v>
      </c>
      <c r="BW9" s="1">
        <v>75</v>
      </c>
      <c r="BX9" s="1">
        <v>27</v>
      </c>
      <c r="BY9" s="1">
        <v>53</v>
      </c>
      <c r="BZ9" s="1">
        <v>80</v>
      </c>
      <c r="CA9" s="1">
        <v>-15</v>
      </c>
      <c r="CB9" s="1">
        <v>44</v>
      </c>
      <c r="CC9" s="1">
        <v>54</v>
      </c>
      <c r="CD9" s="1">
        <v>41</v>
      </c>
      <c r="CE9" s="1">
        <v>7</v>
      </c>
      <c r="CF9" s="1">
        <v>10</v>
      </c>
      <c r="CG9" s="1">
        <v>0</v>
      </c>
      <c r="CH9" s="1">
        <v>1</v>
      </c>
      <c r="CI9" s="1">
        <v>1</v>
      </c>
      <c r="CJ9" s="1">
        <v>250</v>
      </c>
      <c r="CK9" s="1">
        <v>0.108</v>
      </c>
      <c r="CL9" s="1" t="s">
        <v>797</v>
      </c>
      <c r="CM9" s="1" t="s">
        <v>24</v>
      </c>
      <c r="CN9" s="1" t="s">
        <v>802</v>
      </c>
      <c r="CO9" s="1">
        <v>71</v>
      </c>
      <c r="CP9" s="1">
        <v>37</v>
      </c>
      <c r="CQ9" s="1">
        <v>40</v>
      </c>
      <c r="CR9" s="1">
        <v>77</v>
      </c>
      <c r="CS9" s="1">
        <v>-1</v>
      </c>
      <c r="CT9" s="1">
        <v>20</v>
      </c>
      <c r="CU9" s="1">
        <v>63</v>
      </c>
      <c r="CV9" s="1">
        <v>26</v>
      </c>
      <c r="CW9" s="1">
        <v>13</v>
      </c>
      <c r="CX9" s="1">
        <v>16</v>
      </c>
      <c r="CY9" s="1">
        <v>0</v>
      </c>
      <c r="CZ9" s="1">
        <v>0</v>
      </c>
      <c r="DA9" s="1">
        <v>5</v>
      </c>
      <c r="DB9" s="1">
        <v>280</v>
      </c>
      <c r="DC9" s="1">
        <v>0.13200000000000001</v>
      </c>
      <c r="DE9" s="2"/>
      <c r="DF9" s="1" t="s">
        <v>24</v>
      </c>
      <c r="DG9" s="1">
        <v>71</v>
      </c>
      <c r="DH9" s="1">
        <v>37</v>
      </c>
      <c r="DI9" s="1">
        <v>40</v>
      </c>
      <c r="DJ9" s="1">
        <v>77</v>
      </c>
      <c r="DK9" s="1">
        <v>-1</v>
      </c>
      <c r="DL9" s="1">
        <v>20</v>
      </c>
      <c r="DM9" s="1">
        <v>63</v>
      </c>
      <c r="DN9" s="1">
        <v>26</v>
      </c>
      <c r="DO9" s="1">
        <v>13</v>
      </c>
      <c r="DP9" s="1">
        <v>16</v>
      </c>
      <c r="DQ9" s="1">
        <v>0</v>
      </c>
      <c r="DR9" s="1">
        <v>0</v>
      </c>
      <c r="DS9" s="1">
        <v>5</v>
      </c>
      <c r="DT9" s="1">
        <v>280</v>
      </c>
      <c r="DU9" s="1">
        <v>0.13200000000000001</v>
      </c>
    </row>
    <row r="10" spans="1:125" x14ac:dyDescent="0.2">
      <c r="A10" s="2" t="s">
        <v>97</v>
      </c>
      <c r="B10" s="1" t="s">
        <v>811</v>
      </c>
      <c r="C10" s="1">
        <v>79</v>
      </c>
      <c r="D10" s="1">
        <v>20</v>
      </c>
      <c r="E10" s="1">
        <v>69</v>
      </c>
      <c r="F10" s="1">
        <v>89</v>
      </c>
      <c r="G10" s="1">
        <v>17</v>
      </c>
      <c r="H10" s="1">
        <v>54</v>
      </c>
      <c r="I10" s="1">
        <v>113</v>
      </c>
      <c r="J10" s="1">
        <v>29</v>
      </c>
      <c r="K10" s="1">
        <v>4</v>
      </c>
      <c r="L10" s="1">
        <v>25</v>
      </c>
      <c r="M10" s="1">
        <v>1</v>
      </c>
      <c r="N10" s="1">
        <v>2</v>
      </c>
      <c r="O10" s="1">
        <v>2</v>
      </c>
      <c r="P10" s="1">
        <v>141</v>
      </c>
      <c r="Q10" s="1">
        <v>0.14199999999999999</v>
      </c>
      <c r="S10" s="1" t="s">
        <v>31</v>
      </c>
      <c r="T10" s="1" t="s">
        <v>812</v>
      </c>
      <c r="U10" s="1">
        <v>80</v>
      </c>
      <c r="V10" s="1">
        <v>24</v>
      </c>
      <c r="W10" s="1">
        <v>56</v>
      </c>
      <c r="X10" s="1">
        <v>80</v>
      </c>
      <c r="Y10" s="1">
        <v>-1</v>
      </c>
      <c r="Z10" s="1">
        <v>40</v>
      </c>
      <c r="AA10" s="1">
        <v>38</v>
      </c>
      <c r="AB10" s="1">
        <v>19</v>
      </c>
      <c r="AC10" s="1">
        <v>10</v>
      </c>
      <c r="AD10" s="1">
        <v>20</v>
      </c>
      <c r="AE10" s="1">
        <v>0</v>
      </c>
      <c r="AF10" s="1">
        <v>1</v>
      </c>
      <c r="AG10" s="1">
        <v>3</v>
      </c>
      <c r="AH10" s="1">
        <v>306</v>
      </c>
      <c r="AI10" s="1">
        <v>7.8E-2</v>
      </c>
      <c r="AK10" s="2" t="s">
        <v>193</v>
      </c>
      <c r="AL10" s="1" t="s">
        <v>794</v>
      </c>
      <c r="AM10" s="1">
        <v>82</v>
      </c>
      <c r="AN10" s="1">
        <v>14</v>
      </c>
      <c r="AO10" s="1">
        <v>67</v>
      </c>
      <c r="AP10" s="1">
        <v>81</v>
      </c>
      <c r="AQ10" s="1">
        <v>23</v>
      </c>
      <c r="AR10" s="1">
        <v>52</v>
      </c>
      <c r="AS10" s="1">
        <v>32</v>
      </c>
      <c r="AT10" s="1">
        <v>17</v>
      </c>
      <c r="AU10" s="1">
        <v>8</v>
      </c>
      <c r="AV10" s="1">
        <v>19</v>
      </c>
      <c r="AW10" s="1">
        <v>0</v>
      </c>
      <c r="AX10" s="1">
        <v>0</v>
      </c>
      <c r="AY10" s="1">
        <v>6</v>
      </c>
      <c r="AZ10" s="1">
        <v>113</v>
      </c>
      <c r="BA10" s="1">
        <v>0.124</v>
      </c>
      <c r="BC10" s="2" t="s">
        <v>30</v>
      </c>
      <c r="BD10" s="1" t="s">
        <v>795</v>
      </c>
      <c r="BE10" s="1">
        <v>48</v>
      </c>
      <c r="BF10" s="1">
        <v>22</v>
      </c>
      <c r="BG10" s="1">
        <v>30</v>
      </c>
      <c r="BH10" s="1">
        <v>52</v>
      </c>
      <c r="BI10" s="1">
        <v>30</v>
      </c>
      <c r="BJ10" s="1">
        <v>39</v>
      </c>
      <c r="BK10" s="1">
        <v>104</v>
      </c>
      <c r="BL10" s="1">
        <v>13</v>
      </c>
      <c r="BM10" s="1">
        <v>9</v>
      </c>
      <c r="BN10" s="1">
        <v>7</v>
      </c>
      <c r="BO10" s="1">
        <v>0</v>
      </c>
      <c r="BP10" s="1">
        <v>0</v>
      </c>
      <c r="BQ10" s="1">
        <v>5</v>
      </c>
      <c r="BR10" s="1">
        <v>113</v>
      </c>
      <c r="BS10" s="1">
        <v>0.19500000000000001</v>
      </c>
      <c r="BU10" s="2" t="s">
        <v>19</v>
      </c>
      <c r="BV10" s="1" t="s">
        <v>799</v>
      </c>
      <c r="BW10" s="1">
        <v>78</v>
      </c>
      <c r="BX10" s="1">
        <v>51</v>
      </c>
      <c r="BY10" s="1">
        <v>28</v>
      </c>
      <c r="BZ10" s="1">
        <v>79</v>
      </c>
      <c r="CA10" s="1">
        <v>-35</v>
      </c>
      <c r="CB10" s="1">
        <v>48</v>
      </c>
      <c r="CC10" s="1">
        <v>204</v>
      </c>
      <c r="CD10" s="1">
        <v>22</v>
      </c>
      <c r="CE10" s="1">
        <v>24</v>
      </c>
      <c r="CF10" s="1">
        <v>15</v>
      </c>
      <c r="CG10" s="1">
        <v>0</v>
      </c>
      <c r="CH10" s="1">
        <v>1</v>
      </c>
      <c r="CI10" s="1">
        <v>10</v>
      </c>
      <c r="CJ10" s="1">
        <v>386</v>
      </c>
      <c r="CK10" s="1">
        <v>0.13200000000000001</v>
      </c>
      <c r="CL10" s="1" t="s">
        <v>797</v>
      </c>
      <c r="CM10" s="1" t="s">
        <v>234</v>
      </c>
      <c r="CN10" s="1" t="s">
        <v>806</v>
      </c>
      <c r="CO10" s="1">
        <v>78</v>
      </c>
      <c r="CP10" s="1">
        <v>31</v>
      </c>
      <c r="CQ10" s="1">
        <v>45</v>
      </c>
      <c r="CR10" s="1">
        <v>76</v>
      </c>
      <c r="CS10" s="1">
        <v>17</v>
      </c>
      <c r="CT10" s="1">
        <v>14</v>
      </c>
      <c r="CU10" s="1">
        <v>27</v>
      </c>
      <c r="CV10" s="1">
        <v>14</v>
      </c>
      <c r="CW10" s="1">
        <v>6</v>
      </c>
      <c r="CX10" s="1">
        <v>10</v>
      </c>
      <c r="CY10" s="1">
        <v>0</v>
      </c>
      <c r="CZ10" s="1">
        <v>0</v>
      </c>
      <c r="DA10" s="1">
        <v>5</v>
      </c>
      <c r="DB10" s="1">
        <v>158</v>
      </c>
      <c r="DC10" s="1">
        <v>0.19600000000000001</v>
      </c>
      <c r="DE10" s="2"/>
      <c r="DF10" s="1" t="s">
        <v>234</v>
      </c>
      <c r="DG10" s="1">
        <v>78</v>
      </c>
      <c r="DH10" s="1">
        <v>31</v>
      </c>
      <c r="DI10" s="1">
        <v>45</v>
      </c>
      <c r="DJ10" s="1">
        <v>76</v>
      </c>
      <c r="DK10" s="1">
        <v>17</v>
      </c>
      <c r="DL10" s="1">
        <v>14</v>
      </c>
      <c r="DM10" s="1">
        <v>27</v>
      </c>
      <c r="DN10" s="1">
        <v>14</v>
      </c>
      <c r="DO10" s="1">
        <v>6</v>
      </c>
      <c r="DP10" s="1">
        <v>10</v>
      </c>
      <c r="DQ10" s="1">
        <v>0</v>
      </c>
      <c r="DR10" s="1">
        <v>0</v>
      </c>
      <c r="DS10" s="1">
        <v>5</v>
      </c>
      <c r="DT10" s="1">
        <v>158</v>
      </c>
      <c r="DU10" s="1">
        <v>0.19600000000000001</v>
      </c>
    </row>
    <row r="11" spans="1:125" x14ac:dyDescent="0.2">
      <c r="A11" s="2" t="s">
        <v>41</v>
      </c>
      <c r="B11" s="1" t="s">
        <v>805</v>
      </c>
      <c r="C11" s="1">
        <v>82</v>
      </c>
      <c r="D11" s="1">
        <v>30</v>
      </c>
      <c r="E11" s="1">
        <v>58</v>
      </c>
      <c r="F11" s="1">
        <v>88</v>
      </c>
      <c r="G11" s="1">
        <v>16</v>
      </c>
      <c r="H11" s="1">
        <v>20</v>
      </c>
      <c r="I11" s="1">
        <v>17</v>
      </c>
      <c r="J11" s="1">
        <v>17</v>
      </c>
      <c r="K11" s="1">
        <v>9</v>
      </c>
      <c r="L11" s="1">
        <v>20</v>
      </c>
      <c r="M11" s="1">
        <v>0</v>
      </c>
      <c r="N11" s="1">
        <v>1</v>
      </c>
      <c r="O11" s="1">
        <v>6</v>
      </c>
      <c r="P11" s="1">
        <v>261</v>
      </c>
      <c r="Q11" s="1">
        <v>0.115</v>
      </c>
      <c r="S11" s="1" t="s">
        <v>334</v>
      </c>
      <c r="T11" s="1" t="s">
        <v>798</v>
      </c>
      <c r="U11" s="1">
        <v>73</v>
      </c>
      <c r="V11" s="1">
        <v>31</v>
      </c>
      <c r="W11" s="1">
        <v>49</v>
      </c>
      <c r="X11" s="1">
        <v>80</v>
      </c>
      <c r="Y11" s="1">
        <v>6</v>
      </c>
      <c r="Z11" s="1">
        <v>49</v>
      </c>
      <c r="AA11" s="1">
        <v>15</v>
      </c>
      <c r="AB11" s="1">
        <v>20</v>
      </c>
      <c r="AC11" s="1">
        <v>16</v>
      </c>
      <c r="AD11" s="1">
        <v>18</v>
      </c>
      <c r="AE11" s="1">
        <v>0</v>
      </c>
      <c r="AF11" s="1">
        <v>0</v>
      </c>
      <c r="AG11" s="1">
        <v>5</v>
      </c>
      <c r="AH11" s="1">
        <v>213</v>
      </c>
      <c r="AI11" s="1">
        <v>0.14599999999999999</v>
      </c>
      <c r="AK11" s="2" t="s">
        <v>28</v>
      </c>
      <c r="AL11" s="1" t="s">
        <v>813</v>
      </c>
      <c r="AM11" s="1">
        <v>82</v>
      </c>
      <c r="AN11" s="1">
        <v>31</v>
      </c>
      <c r="AO11" s="1">
        <v>50</v>
      </c>
      <c r="AP11" s="1">
        <v>81</v>
      </c>
      <c r="AQ11" s="1">
        <v>-6</v>
      </c>
      <c r="AR11" s="1">
        <v>26</v>
      </c>
      <c r="AS11" s="1">
        <v>27</v>
      </c>
      <c r="AT11" s="1">
        <v>23</v>
      </c>
      <c r="AU11" s="1">
        <v>7</v>
      </c>
      <c r="AV11" s="1">
        <v>18</v>
      </c>
      <c r="AW11" s="1">
        <v>0</v>
      </c>
      <c r="AX11" s="1">
        <v>0</v>
      </c>
      <c r="AY11" s="1">
        <v>8</v>
      </c>
      <c r="AZ11" s="1">
        <v>286</v>
      </c>
      <c r="BA11" s="1">
        <v>0.108</v>
      </c>
      <c r="BC11" s="2" t="s">
        <v>33</v>
      </c>
      <c r="BD11" s="1" t="s">
        <v>809</v>
      </c>
      <c r="BE11" s="1">
        <v>45</v>
      </c>
      <c r="BF11" s="1">
        <v>16</v>
      </c>
      <c r="BG11" s="1">
        <v>34</v>
      </c>
      <c r="BH11" s="1">
        <v>50</v>
      </c>
      <c r="BI11" s="1">
        <v>5</v>
      </c>
      <c r="BJ11" s="1">
        <v>33</v>
      </c>
      <c r="BK11" s="1">
        <v>24</v>
      </c>
      <c r="BL11" s="1">
        <v>20</v>
      </c>
      <c r="BM11" s="1">
        <v>4</v>
      </c>
      <c r="BN11" s="1">
        <v>10</v>
      </c>
      <c r="BO11" s="1">
        <v>0</v>
      </c>
      <c r="BP11" s="1">
        <v>0</v>
      </c>
      <c r="BQ11" s="1">
        <v>4</v>
      </c>
      <c r="BR11" s="1">
        <v>154</v>
      </c>
      <c r="BS11" s="1">
        <v>0.104</v>
      </c>
      <c r="BU11" s="2" t="s">
        <v>23</v>
      </c>
      <c r="BV11" s="1" t="s">
        <v>802</v>
      </c>
      <c r="BW11" s="1">
        <v>81</v>
      </c>
      <c r="BX11" s="1">
        <v>34</v>
      </c>
      <c r="BY11" s="1">
        <v>45</v>
      </c>
      <c r="BZ11" s="1">
        <v>79</v>
      </c>
      <c r="CA11" s="1">
        <v>21</v>
      </c>
      <c r="CB11" s="1">
        <v>64</v>
      </c>
      <c r="CC11" s="1">
        <v>118</v>
      </c>
      <c r="CD11" s="1">
        <v>60</v>
      </c>
      <c r="CE11" s="1">
        <v>5</v>
      </c>
      <c r="CF11" s="1">
        <v>14</v>
      </c>
      <c r="CG11" s="1">
        <v>1</v>
      </c>
      <c r="CH11" s="1">
        <v>2</v>
      </c>
      <c r="CI11" s="1">
        <v>3</v>
      </c>
      <c r="CJ11" s="1">
        <v>279</v>
      </c>
      <c r="CK11" s="1">
        <v>0.122</v>
      </c>
      <c r="CL11" s="1" t="s">
        <v>797</v>
      </c>
      <c r="CM11" s="1" t="s">
        <v>61</v>
      </c>
      <c r="CN11" s="1" t="s">
        <v>794</v>
      </c>
      <c r="CO11" s="1">
        <v>82</v>
      </c>
      <c r="CP11" s="1">
        <v>20</v>
      </c>
      <c r="CQ11" s="1">
        <v>56</v>
      </c>
      <c r="CR11" s="1">
        <v>76</v>
      </c>
      <c r="CS11" s="1">
        <v>5</v>
      </c>
      <c r="CT11" s="1">
        <v>18</v>
      </c>
      <c r="CU11" s="1">
        <v>21</v>
      </c>
      <c r="CV11" s="1">
        <v>16</v>
      </c>
      <c r="CW11" s="1">
        <v>4</v>
      </c>
      <c r="CX11" s="1">
        <v>21</v>
      </c>
      <c r="CY11" s="1">
        <v>0</v>
      </c>
      <c r="CZ11" s="1">
        <v>0</v>
      </c>
      <c r="DA11" s="1">
        <v>5</v>
      </c>
      <c r="DB11" s="1">
        <v>226</v>
      </c>
      <c r="DC11" s="1">
        <v>8.8999999999999996E-2</v>
      </c>
      <c r="DE11" s="2"/>
      <c r="DF11" s="1" t="s">
        <v>61</v>
      </c>
      <c r="DG11" s="1">
        <v>82</v>
      </c>
      <c r="DH11" s="1">
        <v>20</v>
      </c>
      <c r="DI11" s="1">
        <v>56</v>
      </c>
      <c r="DJ11" s="1">
        <v>76</v>
      </c>
      <c r="DK11" s="1">
        <v>5</v>
      </c>
      <c r="DL11" s="1">
        <v>18</v>
      </c>
      <c r="DM11" s="1">
        <v>21</v>
      </c>
      <c r="DN11" s="1">
        <v>16</v>
      </c>
      <c r="DO11" s="1">
        <v>4</v>
      </c>
      <c r="DP11" s="1">
        <v>21</v>
      </c>
      <c r="DQ11" s="1">
        <v>0</v>
      </c>
      <c r="DR11" s="1">
        <v>0</v>
      </c>
      <c r="DS11" s="1">
        <v>5</v>
      </c>
      <c r="DT11" s="1">
        <v>226</v>
      </c>
      <c r="DU11" s="1">
        <v>8.8999999999999996E-2</v>
      </c>
    </row>
    <row r="12" spans="1:125" x14ac:dyDescent="0.2">
      <c r="A12" s="2" t="s">
        <v>78</v>
      </c>
      <c r="B12" s="1" t="s">
        <v>796</v>
      </c>
      <c r="C12" s="1">
        <v>76</v>
      </c>
      <c r="D12" s="1">
        <v>42</v>
      </c>
      <c r="E12" s="1">
        <v>44</v>
      </c>
      <c r="F12" s="1">
        <v>86</v>
      </c>
      <c r="G12" s="1">
        <v>15</v>
      </c>
      <c r="H12" s="1">
        <v>37</v>
      </c>
      <c r="I12" s="1">
        <v>59</v>
      </c>
      <c r="J12" s="1">
        <v>31</v>
      </c>
      <c r="K12" s="1">
        <v>14</v>
      </c>
      <c r="L12" s="1">
        <v>12</v>
      </c>
      <c r="M12" s="1">
        <v>1</v>
      </c>
      <c r="N12" s="1">
        <v>1</v>
      </c>
      <c r="O12" s="1">
        <v>4</v>
      </c>
      <c r="P12" s="1">
        <v>272</v>
      </c>
      <c r="Q12" s="1">
        <v>0.154</v>
      </c>
      <c r="S12" s="1" t="s">
        <v>185</v>
      </c>
      <c r="T12" s="1" t="s">
        <v>796</v>
      </c>
      <c r="U12" s="1">
        <v>72</v>
      </c>
      <c r="V12" s="1">
        <v>28</v>
      </c>
      <c r="W12" s="1">
        <v>49</v>
      </c>
      <c r="X12" s="1">
        <v>77</v>
      </c>
      <c r="Y12" s="1">
        <v>1</v>
      </c>
      <c r="Z12" s="1">
        <v>24</v>
      </c>
      <c r="AA12" s="1">
        <v>20</v>
      </c>
      <c r="AB12" s="1">
        <v>22</v>
      </c>
      <c r="AC12" s="1">
        <v>7</v>
      </c>
      <c r="AD12" s="1">
        <v>22</v>
      </c>
      <c r="AE12" s="1">
        <v>0</v>
      </c>
      <c r="AF12" s="1">
        <v>0</v>
      </c>
      <c r="AG12" s="1">
        <v>3</v>
      </c>
      <c r="AH12" s="1">
        <v>272</v>
      </c>
      <c r="AI12" s="1">
        <v>0.10299999999999999</v>
      </c>
      <c r="AK12" s="2" t="s">
        <v>109</v>
      </c>
      <c r="AL12" s="1" t="s">
        <v>804</v>
      </c>
      <c r="AM12" s="1">
        <v>81</v>
      </c>
      <c r="AN12" s="1">
        <v>26</v>
      </c>
      <c r="AO12" s="1">
        <v>52</v>
      </c>
      <c r="AP12" s="1">
        <v>78</v>
      </c>
      <c r="AQ12" s="1">
        <v>-8</v>
      </c>
      <c r="AR12" s="1">
        <v>16</v>
      </c>
      <c r="AS12" s="1">
        <v>61</v>
      </c>
      <c r="AT12" s="1">
        <v>26</v>
      </c>
      <c r="AU12" s="1">
        <v>8</v>
      </c>
      <c r="AV12" s="1">
        <v>21</v>
      </c>
      <c r="AW12" s="1">
        <v>2</v>
      </c>
      <c r="AX12" s="1">
        <v>2</v>
      </c>
      <c r="AY12" s="1">
        <v>3</v>
      </c>
      <c r="AZ12" s="1">
        <v>164</v>
      </c>
      <c r="BA12" s="1">
        <v>0.159</v>
      </c>
      <c r="BC12" s="2" t="s">
        <v>22</v>
      </c>
      <c r="BD12" s="1" t="s">
        <v>798</v>
      </c>
      <c r="BE12" s="1">
        <v>44</v>
      </c>
      <c r="BF12" s="1">
        <v>15</v>
      </c>
      <c r="BG12" s="1">
        <v>34</v>
      </c>
      <c r="BH12" s="1">
        <v>49</v>
      </c>
      <c r="BI12" s="1">
        <v>14</v>
      </c>
      <c r="BJ12" s="1">
        <v>41</v>
      </c>
      <c r="BK12" s="1">
        <v>89</v>
      </c>
      <c r="BL12" s="1">
        <v>42</v>
      </c>
      <c r="BM12" s="1">
        <v>4</v>
      </c>
      <c r="BN12" s="1">
        <v>11</v>
      </c>
      <c r="BO12" s="1">
        <v>3</v>
      </c>
      <c r="BP12" s="1">
        <v>0</v>
      </c>
      <c r="BQ12" s="1">
        <v>3</v>
      </c>
      <c r="BR12" s="1">
        <v>99</v>
      </c>
      <c r="BS12" s="1">
        <v>0.152</v>
      </c>
      <c r="BU12" s="2" t="s">
        <v>37</v>
      </c>
      <c r="BV12" s="1" t="s">
        <v>811</v>
      </c>
      <c r="BW12" s="1">
        <v>82</v>
      </c>
      <c r="BX12" s="1">
        <v>41</v>
      </c>
      <c r="BY12" s="1">
        <v>38</v>
      </c>
      <c r="BZ12" s="1">
        <v>79</v>
      </c>
      <c r="CA12" s="1">
        <v>23</v>
      </c>
      <c r="CB12" s="1">
        <v>32</v>
      </c>
      <c r="CC12" s="1">
        <v>47</v>
      </c>
      <c r="CD12" s="1">
        <v>68</v>
      </c>
      <c r="CE12" s="1">
        <v>16</v>
      </c>
      <c r="CF12" s="1">
        <v>15</v>
      </c>
      <c r="CG12" s="1">
        <v>1</v>
      </c>
      <c r="CH12" s="1">
        <v>1</v>
      </c>
      <c r="CI12" s="1">
        <v>3</v>
      </c>
      <c r="CJ12" s="1">
        <v>225</v>
      </c>
      <c r="CK12" s="1">
        <v>0.182</v>
      </c>
      <c r="CL12" s="1" t="s">
        <v>797</v>
      </c>
      <c r="CM12" s="1" t="s">
        <v>100</v>
      </c>
      <c r="CN12" s="1" t="s">
        <v>823</v>
      </c>
      <c r="CO12" s="1">
        <v>79</v>
      </c>
      <c r="CP12" s="1">
        <v>31</v>
      </c>
      <c r="CQ12" s="1">
        <v>42</v>
      </c>
      <c r="CR12" s="1">
        <v>73</v>
      </c>
      <c r="CS12" s="1">
        <v>16</v>
      </c>
      <c r="CT12" s="1">
        <v>50</v>
      </c>
      <c r="CU12" s="1">
        <v>193</v>
      </c>
      <c r="CV12" s="1">
        <v>52</v>
      </c>
      <c r="CW12" s="1">
        <v>11</v>
      </c>
      <c r="CX12" s="1">
        <v>15</v>
      </c>
      <c r="CY12" s="1">
        <v>0</v>
      </c>
      <c r="CZ12" s="1">
        <v>0</v>
      </c>
      <c r="DA12" s="1">
        <v>3</v>
      </c>
      <c r="DB12" s="1">
        <v>182</v>
      </c>
      <c r="DC12" s="1">
        <v>0.17</v>
      </c>
      <c r="DE12" s="2"/>
      <c r="DF12" s="1" t="s">
        <v>100</v>
      </c>
      <c r="DG12" s="1">
        <v>79</v>
      </c>
      <c r="DH12" s="1">
        <v>31</v>
      </c>
      <c r="DI12" s="1">
        <v>42</v>
      </c>
      <c r="DJ12" s="1">
        <v>73</v>
      </c>
      <c r="DK12" s="1">
        <v>16</v>
      </c>
      <c r="DL12" s="1">
        <v>50</v>
      </c>
      <c r="DM12" s="1">
        <v>193</v>
      </c>
      <c r="DN12" s="1">
        <v>52</v>
      </c>
      <c r="DO12" s="1">
        <v>11</v>
      </c>
      <c r="DP12" s="1">
        <v>15</v>
      </c>
      <c r="DQ12" s="1">
        <v>0</v>
      </c>
      <c r="DR12" s="1">
        <v>0</v>
      </c>
      <c r="DS12" s="1">
        <v>3</v>
      </c>
      <c r="DT12" s="1">
        <v>182</v>
      </c>
      <c r="DU12" s="1">
        <v>0.17</v>
      </c>
    </row>
    <row r="13" spans="1:125" x14ac:dyDescent="0.2">
      <c r="A13" s="2" t="s">
        <v>61</v>
      </c>
      <c r="B13" s="1" t="s">
        <v>794</v>
      </c>
      <c r="C13" s="1">
        <v>63</v>
      </c>
      <c r="D13" s="1">
        <v>29</v>
      </c>
      <c r="E13" s="1">
        <v>56</v>
      </c>
      <c r="F13" s="1">
        <v>85</v>
      </c>
      <c r="G13" s="1">
        <v>36</v>
      </c>
      <c r="H13" s="1">
        <v>28</v>
      </c>
      <c r="I13" s="1">
        <v>8</v>
      </c>
      <c r="J13" s="1">
        <v>3</v>
      </c>
      <c r="K13" s="1">
        <v>8</v>
      </c>
      <c r="L13" s="1">
        <v>13</v>
      </c>
      <c r="M13" s="1">
        <v>0</v>
      </c>
      <c r="N13" s="1">
        <v>0</v>
      </c>
      <c r="O13" s="1">
        <v>8</v>
      </c>
      <c r="P13" s="1">
        <v>225</v>
      </c>
      <c r="Q13" s="1">
        <v>0.129</v>
      </c>
      <c r="S13" s="1" t="s">
        <v>42</v>
      </c>
      <c r="T13" s="1" t="s">
        <v>805</v>
      </c>
      <c r="U13" s="1">
        <v>80</v>
      </c>
      <c r="V13" s="1">
        <v>32</v>
      </c>
      <c r="W13" s="1">
        <v>44</v>
      </c>
      <c r="X13" s="1">
        <v>76</v>
      </c>
      <c r="Y13" s="1">
        <v>25</v>
      </c>
      <c r="Z13" s="1">
        <v>26</v>
      </c>
      <c r="AA13" s="1">
        <v>74</v>
      </c>
      <c r="AB13" s="1">
        <v>28</v>
      </c>
      <c r="AC13" s="1">
        <v>10</v>
      </c>
      <c r="AD13" s="1">
        <v>15</v>
      </c>
      <c r="AE13" s="1">
        <v>1</v>
      </c>
      <c r="AF13" s="1">
        <v>1</v>
      </c>
      <c r="AG13" s="1">
        <v>8</v>
      </c>
      <c r="AH13" s="1">
        <v>233</v>
      </c>
      <c r="AI13" s="1">
        <v>0.13700000000000001</v>
      </c>
      <c r="AK13" s="2" t="s">
        <v>685</v>
      </c>
      <c r="AL13" s="1" t="s">
        <v>814</v>
      </c>
      <c r="AM13" s="1">
        <v>81</v>
      </c>
      <c r="AN13" s="1">
        <v>19</v>
      </c>
      <c r="AO13" s="1">
        <v>59</v>
      </c>
      <c r="AP13" s="1">
        <v>78</v>
      </c>
      <c r="AQ13" s="1">
        <v>16</v>
      </c>
      <c r="AR13" s="1">
        <v>42</v>
      </c>
      <c r="AS13" s="1">
        <v>60</v>
      </c>
      <c r="AT13" s="1">
        <v>65</v>
      </c>
      <c r="AU13" s="1">
        <v>3</v>
      </c>
      <c r="AV13" s="1">
        <v>25</v>
      </c>
      <c r="AW13" s="1">
        <v>0</v>
      </c>
      <c r="AX13" s="1">
        <v>0</v>
      </c>
      <c r="AY13" s="1">
        <v>5</v>
      </c>
      <c r="AZ13" s="1">
        <v>261</v>
      </c>
      <c r="BA13" s="1">
        <v>7.2999999999999995E-2</v>
      </c>
      <c r="BC13" s="2" t="s">
        <v>246</v>
      </c>
      <c r="BD13" s="1" t="s">
        <v>810</v>
      </c>
      <c r="BE13" s="1">
        <v>48</v>
      </c>
      <c r="BF13" s="1">
        <v>13</v>
      </c>
      <c r="BG13" s="1">
        <v>36</v>
      </c>
      <c r="BH13" s="1">
        <v>49</v>
      </c>
      <c r="BI13" s="1">
        <v>-4</v>
      </c>
      <c r="BJ13" s="1">
        <v>53</v>
      </c>
      <c r="BK13" s="1">
        <v>55</v>
      </c>
      <c r="BL13" s="1">
        <v>29</v>
      </c>
      <c r="BM13" s="1">
        <v>6</v>
      </c>
      <c r="BN13" s="1">
        <v>21</v>
      </c>
      <c r="BO13" s="1">
        <v>0</v>
      </c>
      <c r="BP13" s="1">
        <v>0</v>
      </c>
      <c r="BQ13" s="1">
        <v>1</v>
      </c>
      <c r="BR13" s="1">
        <v>63</v>
      </c>
      <c r="BS13" s="1">
        <v>0.20599999999999999</v>
      </c>
      <c r="BU13" s="2" t="s">
        <v>47</v>
      </c>
      <c r="BV13" s="1" t="s">
        <v>799</v>
      </c>
      <c r="BW13" s="1">
        <v>82</v>
      </c>
      <c r="BX13" s="1">
        <v>18</v>
      </c>
      <c r="BY13" s="1">
        <v>61</v>
      </c>
      <c r="BZ13" s="1">
        <v>79</v>
      </c>
      <c r="CA13" s="1">
        <v>-20</v>
      </c>
      <c r="CB13" s="1">
        <v>54</v>
      </c>
      <c r="CC13" s="1">
        <v>89</v>
      </c>
      <c r="CD13" s="1">
        <v>54</v>
      </c>
      <c r="CE13" s="1">
        <v>6</v>
      </c>
      <c r="CF13" s="1">
        <v>38</v>
      </c>
      <c r="CG13" s="1">
        <v>1</v>
      </c>
      <c r="CH13" s="1">
        <v>0</v>
      </c>
      <c r="CI13" s="1">
        <v>1</v>
      </c>
      <c r="CJ13" s="1">
        <v>196</v>
      </c>
      <c r="CK13" s="1">
        <v>9.1999999999999998E-2</v>
      </c>
      <c r="CL13" s="1" t="s">
        <v>797</v>
      </c>
      <c r="CM13" s="1" t="s">
        <v>26</v>
      </c>
      <c r="CN13" s="1" t="s">
        <v>801</v>
      </c>
      <c r="CO13" s="1">
        <v>81</v>
      </c>
      <c r="CP13" s="1">
        <v>25</v>
      </c>
      <c r="CQ13" s="1">
        <v>48</v>
      </c>
      <c r="CR13" s="1">
        <v>73</v>
      </c>
      <c r="CS13" s="1">
        <v>-3</v>
      </c>
      <c r="CT13" s="1">
        <v>36</v>
      </c>
      <c r="CU13" s="1">
        <v>110</v>
      </c>
      <c r="CV13" s="1">
        <v>28</v>
      </c>
      <c r="CW13" s="1">
        <v>14</v>
      </c>
      <c r="CX13" s="1">
        <v>23</v>
      </c>
      <c r="CY13" s="1">
        <v>0</v>
      </c>
      <c r="CZ13" s="1">
        <v>0</v>
      </c>
      <c r="DA13" s="1">
        <v>4</v>
      </c>
      <c r="DB13" s="1">
        <v>279</v>
      </c>
      <c r="DC13" s="1">
        <v>0.09</v>
      </c>
      <c r="DE13" s="2"/>
      <c r="DF13" s="1" t="s">
        <v>26</v>
      </c>
      <c r="DG13" s="1">
        <v>81</v>
      </c>
      <c r="DH13" s="1">
        <v>25</v>
      </c>
      <c r="DI13" s="1">
        <v>48</v>
      </c>
      <c r="DJ13" s="1">
        <v>73</v>
      </c>
      <c r="DK13" s="1">
        <v>-3</v>
      </c>
      <c r="DL13" s="1">
        <v>36</v>
      </c>
      <c r="DM13" s="1">
        <v>110</v>
      </c>
      <c r="DN13" s="1">
        <v>28</v>
      </c>
      <c r="DO13" s="1">
        <v>14</v>
      </c>
      <c r="DP13" s="1">
        <v>23</v>
      </c>
      <c r="DQ13" s="1">
        <v>0</v>
      </c>
      <c r="DR13" s="1">
        <v>0</v>
      </c>
      <c r="DS13" s="1">
        <v>4</v>
      </c>
      <c r="DT13" s="1">
        <v>279</v>
      </c>
      <c r="DU13" s="1">
        <v>0.09</v>
      </c>
    </row>
    <row r="14" spans="1:125" x14ac:dyDescent="0.2">
      <c r="A14" s="2" t="s">
        <v>803</v>
      </c>
      <c r="B14" s="1" t="s">
        <v>804</v>
      </c>
      <c r="C14" s="1">
        <v>76</v>
      </c>
      <c r="D14" s="1">
        <v>41</v>
      </c>
      <c r="E14" s="1">
        <v>44</v>
      </c>
      <c r="F14" s="1">
        <v>85</v>
      </c>
      <c r="G14" s="1">
        <v>10</v>
      </c>
      <c r="H14" s="1">
        <v>53</v>
      </c>
      <c r="I14" s="1">
        <v>30</v>
      </c>
      <c r="J14" s="1">
        <v>20</v>
      </c>
      <c r="K14" s="1">
        <v>12</v>
      </c>
      <c r="L14" s="1">
        <v>15</v>
      </c>
      <c r="M14" s="1">
        <v>0</v>
      </c>
      <c r="N14" s="1">
        <v>0</v>
      </c>
      <c r="O14" s="1">
        <v>4</v>
      </c>
      <c r="P14" s="1">
        <v>290</v>
      </c>
      <c r="Q14" s="1">
        <v>0.14099999999999999</v>
      </c>
      <c r="S14" s="1" t="s">
        <v>26</v>
      </c>
      <c r="T14" s="1" t="s">
        <v>801</v>
      </c>
      <c r="U14" s="1">
        <v>82</v>
      </c>
      <c r="V14" s="1">
        <v>25</v>
      </c>
      <c r="W14" s="1">
        <v>51</v>
      </c>
      <c r="X14" s="1">
        <v>76</v>
      </c>
      <c r="Y14" s="1">
        <v>20</v>
      </c>
      <c r="Z14" s="1">
        <v>47</v>
      </c>
      <c r="AA14" s="1">
        <v>117</v>
      </c>
      <c r="AB14" s="1">
        <v>44</v>
      </c>
      <c r="AC14" s="1">
        <v>8</v>
      </c>
      <c r="AD14" s="1">
        <v>11</v>
      </c>
      <c r="AE14" s="1">
        <v>3</v>
      </c>
      <c r="AF14" s="1">
        <v>4</v>
      </c>
      <c r="AG14" s="1">
        <v>5</v>
      </c>
      <c r="AH14" s="1">
        <v>169</v>
      </c>
      <c r="AI14" s="1">
        <v>0.14799999999999999</v>
      </c>
      <c r="AK14" s="2" t="s">
        <v>54</v>
      </c>
      <c r="AL14" s="1" t="s">
        <v>805</v>
      </c>
      <c r="AM14" s="1">
        <v>81</v>
      </c>
      <c r="AN14" s="1">
        <v>29</v>
      </c>
      <c r="AO14" s="1">
        <v>48</v>
      </c>
      <c r="AP14" s="1">
        <v>77</v>
      </c>
      <c r="AQ14" s="1">
        <v>18</v>
      </c>
      <c r="AR14" s="1">
        <v>20</v>
      </c>
      <c r="AS14" s="1">
        <v>73</v>
      </c>
      <c r="AT14" s="1">
        <v>40</v>
      </c>
      <c r="AU14" s="1">
        <v>9</v>
      </c>
      <c r="AV14" s="1">
        <v>11</v>
      </c>
      <c r="AW14" s="1">
        <v>2</v>
      </c>
      <c r="AX14" s="1">
        <v>1</v>
      </c>
      <c r="AY14" s="1">
        <v>4</v>
      </c>
      <c r="AZ14" s="1">
        <v>248</v>
      </c>
      <c r="BA14" s="1">
        <v>0.11700000000000001</v>
      </c>
      <c r="BC14" s="2" t="s">
        <v>50</v>
      </c>
      <c r="BD14" s="1" t="s">
        <v>812</v>
      </c>
      <c r="BE14" s="1">
        <v>47</v>
      </c>
      <c r="BF14" s="1">
        <v>15</v>
      </c>
      <c r="BG14" s="1">
        <v>34</v>
      </c>
      <c r="BH14" s="1">
        <v>49</v>
      </c>
      <c r="BI14" s="1">
        <v>21</v>
      </c>
      <c r="BJ14" s="1">
        <v>14</v>
      </c>
      <c r="BK14" s="1">
        <v>31</v>
      </c>
      <c r="BL14" s="1">
        <v>30</v>
      </c>
      <c r="BM14" s="1">
        <v>8</v>
      </c>
      <c r="BN14" s="1">
        <v>8</v>
      </c>
      <c r="BO14" s="1">
        <v>0</v>
      </c>
      <c r="BP14" s="1">
        <v>3</v>
      </c>
      <c r="BQ14" s="1">
        <v>6</v>
      </c>
      <c r="BR14" s="1">
        <v>107</v>
      </c>
      <c r="BS14" s="1">
        <v>0.14000000000000001</v>
      </c>
      <c r="BU14" s="2" t="s">
        <v>44</v>
      </c>
      <c r="BV14" s="1" t="s">
        <v>805</v>
      </c>
      <c r="BW14" s="1">
        <v>82</v>
      </c>
      <c r="BX14" s="1">
        <v>34</v>
      </c>
      <c r="BY14" s="1">
        <v>44</v>
      </c>
      <c r="BZ14" s="1">
        <v>78</v>
      </c>
      <c r="CA14" s="1">
        <v>13</v>
      </c>
      <c r="CB14" s="1">
        <v>40</v>
      </c>
      <c r="CC14" s="1">
        <v>55</v>
      </c>
      <c r="CD14" s="1">
        <v>27</v>
      </c>
      <c r="CE14" s="1">
        <v>10</v>
      </c>
      <c r="CF14" s="1">
        <v>15</v>
      </c>
      <c r="CG14" s="1">
        <v>0</v>
      </c>
      <c r="CH14" s="1">
        <v>0</v>
      </c>
      <c r="CI14" s="1">
        <v>3</v>
      </c>
      <c r="CJ14" s="1">
        <v>313</v>
      </c>
      <c r="CK14" s="1">
        <v>0.109</v>
      </c>
      <c r="CL14" s="1" t="s">
        <v>797</v>
      </c>
      <c r="CM14" s="1" t="s">
        <v>116</v>
      </c>
      <c r="CN14" s="1" t="s">
        <v>824</v>
      </c>
      <c r="CO14" s="1">
        <v>77</v>
      </c>
      <c r="CP14" s="1">
        <v>37</v>
      </c>
      <c r="CQ14" s="1">
        <v>36</v>
      </c>
      <c r="CR14" s="1">
        <v>73</v>
      </c>
      <c r="CS14" s="1">
        <v>27</v>
      </c>
      <c r="CT14" s="1">
        <v>31</v>
      </c>
      <c r="CU14" s="1">
        <v>32</v>
      </c>
      <c r="CV14" s="1">
        <v>18</v>
      </c>
      <c r="CW14" s="1">
        <v>8</v>
      </c>
      <c r="CX14" s="1">
        <v>10</v>
      </c>
      <c r="CY14" s="1">
        <v>0</v>
      </c>
      <c r="CZ14" s="1">
        <v>0</v>
      </c>
      <c r="DA14" s="1">
        <v>6</v>
      </c>
      <c r="DB14" s="1">
        <v>264</v>
      </c>
      <c r="DC14" s="1">
        <v>0.14000000000000001</v>
      </c>
      <c r="DE14" s="2"/>
      <c r="DF14" s="1" t="s">
        <v>116</v>
      </c>
      <c r="DG14" s="1">
        <v>77</v>
      </c>
      <c r="DH14" s="1">
        <v>37</v>
      </c>
      <c r="DI14" s="1">
        <v>36</v>
      </c>
      <c r="DJ14" s="1">
        <v>73</v>
      </c>
      <c r="DK14" s="1">
        <v>27</v>
      </c>
      <c r="DL14" s="1">
        <v>31</v>
      </c>
      <c r="DM14" s="1">
        <v>32</v>
      </c>
      <c r="DN14" s="1">
        <v>18</v>
      </c>
      <c r="DO14" s="1">
        <v>8</v>
      </c>
      <c r="DP14" s="1">
        <v>10</v>
      </c>
      <c r="DQ14" s="1">
        <v>0</v>
      </c>
      <c r="DR14" s="1">
        <v>0</v>
      </c>
      <c r="DS14" s="1">
        <v>6</v>
      </c>
      <c r="DT14" s="1">
        <v>264</v>
      </c>
      <c r="DU14" s="1">
        <v>0.14000000000000001</v>
      </c>
    </row>
    <row r="15" spans="1:125" x14ac:dyDescent="0.2">
      <c r="A15" s="2" t="s">
        <v>82</v>
      </c>
      <c r="B15" s="1" t="s">
        <v>799</v>
      </c>
      <c r="C15" s="1">
        <v>73</v>
      </c>
      <c r="D15" s="1">
        <v>40</v>
      </c>
      <c r="E15" s="1">
        <v>44</v>
      </c>
      <c r="F15" s="1">
        <v>84</v>
      </c>
      <c r="G15" s="1">
        <v>36</v>
      </c>
      <c r="H15" s="1">
        <v>66</v>
      </c>
      <c r="I15" s="1">
        <v>30</v>
      </c>
      <c r="J15" s="1">
        <v>21</v>
      </c>
      <c r="K15" s="1">
        <v>8</v>
      </c>
      <c r="L15" s="1">
        <v>19</v>
      </c>
      <c r="M15" s="1">
        <v>2</v>
      </c>
      <c r="N15" s="1">
        <v>0</v>
      </c>
      <c r="O15" s="1">
        <v>5</v>
      </c>
      <c r="P15" s="1">
        <v>278</v>
      </c>
      <c r="Q15" s="1">
        <v>0.14399999999999999</v>
      </c>
      <c r="S15" s="1" t="s">
        <v>55</v>
      </c>
      <c r="T15" s="1" t="s">
        <v>808</v>
      </c>
      <c r="U15" s="1">
        <v>81</v>
      </c>
      <c r="V15" s="1">
        <v>33</v>
      </c>
      <c r="W15" s="1">
        <v>43</v>
      </c>
      <c r="X15" s="1">
        <v>76</v>
      </c>
      <c r="Y15" s="1">
        <v>-10</v>
      </c>
      <c r="Z15" s="1">
        <v>72</v>
      </c>
      <c r="AA15" s="1">
        <v>81</v>
      </c>
      <c r="AB15" s="1">
        <v>31</v>
      </c>
      <c r="AC15" s="1">
        <v>12</v>
      </c>
      <c r="AD15" s="1">
        <v>17</v>
      </c>
      <c r="AE15" s="1">
        <v>3</v>
      </c>
      <c r="AF15" s="1">
        <v>0</v>
      </c>
      <c r="AG15" s="1">
        <v>8</v>
      </c>
      <c r="AH15" s="1">
        <v>296</v>
      </c>
      <c r="AI15" s="1">
        <v>0.111</v>
      </c>
      <c r="AK15" s="2" t="s">
        <v>328</v>
      </c>
      <c r="AL15" s="1" t="s">
        <v>802</v>
      </c>
      <c r="AM15" s="1">
        <v>82</v>
      </c>
      <c r="AN15" s="1">
        <v>24</v>
      </c>
      <c r="AO15" s="1">
        <v>53</v>
      </c>
      <c r="AP15" s="1">
        <v>77</v>
      </c>
      <c r="AQ15" s="1">
        <v>26</v>
      </c>
      <c r="AR15" s="1">
        <v>28</v>
      </c>
      <c r="AS15" s="1">
        <v>28</v>
      </c>
      <c r="AT15" s="1">
        <v>10</v>
      </c>
      <c r="AU15" s="1">
        <v>8</v>
      </c>
      <c r="AV15" s="1">
        <v>12</v>
      </c>
      <c r="AW15" s="1">
        <v>0</v>
      </c>
      <c r="AX15" s="1">
        <v>0</v>
      </c>
      <c r="AY15" s="1">
        <v>1</v>
      </c>
      <c r="AZ15" s="1">
        <v>185</v>
      </c>
      <c r="BA15" s="1">
        <v>0.13</v>
      </c>
      <c r="BC15" s="2" t="s">
        <v>47</v>
      </c>
      <c r="BD15" s="1" t="s">
        <v>799</v>
      </c>
      <c r="BE15" s="1">
        <v>48</v>
      </c>
      <c r="BF15" s="1">
        <v>8</v>
      </c>
      <c r="BG15" s="1">
        <v>40</v>
      </c>
      <c r="BH15" s="1">
        <v>48</v>
      </c>
      <c r="BI15" s="1">
        <v>8</v>
      </c>
      <c r="BJ15" s="1">
        <v>20</v>
      </c>
      <c r="BK15" s="1">
        <v>31</v>
      </c>
      <c r="BL15" s="1">
        <v>35</v>
      </c>
      <c r="BM15" s="1">
        <v>3</v>
      </c>
      <c r="BN15" s="1">
        <v>15</v>
      </c>
      <c r="BO15" s="1">
        <v>0</v>
      </c>
      <c r="BP15" s="1">
        <v>0</v>
      </c>
      <c r="BQ15" s="1">
        <v>1</v>
      </c>
      <c r="BR15" s="1">
        <v>82</v>
      </c>
      <c r="BS15" s="1">
        <v>9.8000000000000004E-2</v>
      </c>
      <c r="BU15" s="2" t="s">
        <v>97</v>
      </c>
      <c r="BV15" s="1" t="s">
        <v>811</v>
      </c>
      <c r="BW15" s="1">
        <v>82</v>
      </c>
      <c r="BX15" s="1">
        <v>11</v>
      </c>
      <c r="BY15" s="1">
        <v>65</v>
      </c>
      <c r="BZ15" s="1">
        <v>76</v>
      </c>
      <c r="CA15" s="1">
        <v>20</v>
      </c>
      <c r="CB15" s="1">
        <v>32</v>
      </c>
      <c r="CC15" s="1">
        <v>54</v>
      </c>
      <c r="CD15" s="1">
        <v>34</v>
      </c>
      <c r="CE15" s="1">
        <v>2</v>
      </c>
      <c r="CF15" s="1">
        <v>17</v>
      </c>
      <c r="CG15" s="1">
        <v>0</v>
      </c>
      <c r="CH15" s="1">
        <v>1</v>
      </c>
      <c r="CI15" s="1">
        <v>3</v>
      </c>
      <c r="CJ15" s="1">
        <v>122</v>
      </c>
      <c r="CK15" s="1">
        <v>0.09</v>
      </c>
      <c r="CL15" s="1" t="s">
        <v>797</v>
      </c>
      <c r="CM15" s="1" t="s">
        <v>193</v>
      </c>
      <c r="CN15" s="1" t="s">
        <v>794</v>
      </c>
      <c r="CO15" s="1">
        <v>82</v>
      </c>
      <c r="CP15" s="1">
        <v>18</v>
      </c>
      <c r="CQ15" s="1">
        <v>55</v>
      </c>
      <c r="CR15" s="1">
        <v>73</v>
      </c>
      <c r="CS15" s="1">
        <v>11</v>
      </c>
      <c r="CT15" s="1">
        <v>22</v>
      </c>
      <c r="CU15" s="1">
        <v>25</v>
      </c>
      <c r="CV15" s="1">
        <v>24</v>
      </c>
      <c r="CW15" s="1">
        <v>5</v>
      </c>
      <c r="CX15" s="1">
        <v>20</v>
      </c>
      <c r="CY15" s="1">
        <v>0</v>
      </c>
      <c r="CZ15" s="1">
        <v>0</v>
      </c>
      <c r="DA15" s="1">
        <v>0</v>
      </c>
      <c r="DB15" s="1">
        <v>101</v>
      </c>
      <c r="DC15" s="1">
        <v>0.17799999999999999</v>
      </c>
      <c r="DE15" s="2"/>
      <c r="DF15" s="1" t="s">
        <v>193</v>
      </c>
      <c r="DG15" s="1">
        <v>82</v>
      </c>
      <c r="DH15" s="1">
        <v>18</v>
      </c>
      <c r="DI15" s="1">
        <v>55</v>
      </c>
      <c r="DJ15" s="1">
        <v>73</v>
      </c>
      <c r="DK15" s="1">
        <v>11</v>
      </c>
      <c r="DL15" s="1">
        <v>22</v>
      </c>
      <c r="DM15" s="1">
        <v>25</v>
      </c>
      <c r="DN15" s="1">
        <v>24</v>
      </c>
      <c r="DO15" s="1">
        <v>5</v>
      </c>
      <c r="DP15" s="1">
        <v>20</v>
      </c>
      <c r="DQ15" s="1">
        <v>0</v>
      </c>
      <c r="DR15" s="1">
        <v>0</v>
      </c>
      <c r="DS15" s="1">
        <v>0</v>
      </c>
      <c r="DT15" s="1">
        <v>101</v>
      </c>
      <c r="DU15" s="1">
        <v>0.17799999999999999</v>
      </c>
    </row>
    <row r="16" spans="1:125" x14ac:dyDescent="0.2">
      <c r="A16" s="2" t="s">
        <v>69</v>
      </c>
      <c r="B16" s="1" t="s">
        <v>811</v>
      </c>
      <c r="C16" s="1">
        <v>82</v>
      </c>
      <c r="D16" s="1">
        <v>44</v>
      </c>
      <c r="E16" s="1">
        <v>39</v>
      </c>
      <c r="F16" s="1">
        <v>83</v>
      </c>
      <c r="G16" s="1">
        <v>21</v>
      </c>
      <c r="H16" s="1">
        <v>22</v>
      </c>
      <c r="I16" s="1">
        <v>76</v>
      </c>
      <c r="J16" s="1">
        <v>33</v>
      </c>
      <c r="K16" s="1">
        <v>12</v>
      </c>
      <c r="L16" s="1">
        <v>13</v>
      </c>
      <c r="M16" s="1">
        <v>4</v>
      </c>
      <c r="N16" s="1">
        <v>0</v>
      </c>
      <c r="O16" s="1">
        <v>6</v>
      </c>
      <c r="P16" s="1">
        <v>274</v>
      </c>
      <c r="Q16" s="1">
        <v>0.161</v>
      </c>
      <c r="S16" s="1" t="s">
        <v>22</v>
      </c>
      <c r="T16" s="1" t="s">
        <v>798</v>
      </c>
      <c r="U16" s="1">
        <v>67</v>
      </c>
      <c r="V16" s="1">
        <v>19</v>
      </c>
      <c r="W16" s="1">
        <v>57</v>
      </c>
      <c r="X16" s="1">
        <v>76</v>
      </c>
      <c r="Y16" s="1">
        <v>14</v>
      </c>
      <c r="Z16" s="1">
        <v>35</v>
      </c>
      <c r="AA16" s="1">
        <v>189</v>
      </c>
      <c r="AB16" s="1">
        <v>57</v>
      </c>
      <c r="AC16" s="1">
        <v>7</v>
      </c>
      <c r="AD16" s="1">
        <v>20</v>
      </c>
      <c r="AE16" s="1">
        <v>0</v>
      </c>
      <c r="AF16" s="1">
        <v>0</v>
      </c>
      <c r="AG16" s="1">
        <v>4</v>
      </c>
      <c r="AH16" s="1">
        <v>117</v>
      </c>
      <c r="AI16" s="1">
        <v>0.16200000000000001</v>
      </c>
      <c r="AK16" s="2" t="s">
        <v>97</v>
      </c>
      <c r="AL16" s="1" t="s">
        <v>811</v>
      </c>
      <c r="AM16" s="1">
        <v>82</v>
      </c>
      <c r="AN16" s="1">
        <v>18</v>
      </c>
      <c r="AO16" s="1">
        <v>59</v>
      </c>
      <c r="AP16" s="1">
        <v>77</v>
      </c>
      <c r="AQ16" s="1">
        <v>17</v>
      </c>
      <c r="AR16" s="1">
        <v>31</v>
      </c>
      <c r="AS16" s="1">
        <v>42</v>
      </c>
      <c r="AT16" s="1">
        <v>26</v>
      </c>
      <c r="AU16" s="1">
        <v>4</v>
      </c>
      <c r="AV16" s="1">
        <v>19</v>
      </c>
      <c r="AW16" s="1">
        <v>0</v>
      </c>
      <c r="AX16" s="1">
        <v>1</v>
      </c>
      <c r="AY16" s="1">
        <v>2</v>
      </c>
      <c r="AZ16" s="1">
        <v>156</v>
      </c>
      <c r="BA16" s="1">
        <v>0.115</v>
      </c>
      <c r="BC16" s="2" t="s">
        <v>26</v>
      </c>
      <c r="BD16" s="1" t="s">
        <v>801</v>
      </c>
      <c r="BE16" s="1">
        <v>48</v>
      </c>
      <c r="BF16" s="1">
        <v>13</v>
      </c>
      <c r="BG16" s="1">
        <v>35</v>
      </c>
      <c r="BH16" s="1">
        <v>48</v>
      </c>
      <c r="BI16" s="1">
        <v>-7</v>
      </c>
      <c r="BJ16" s="1">
        <v>22</v>
      </c>
      <c r="BK16" s="1">
        <v>57</v>
      </c>
      <c r="BL16" s="1">
        <v>29</v>
      </c>
      <c r="BM16" s="1">
        <v>6</v>
      </c>
      <c r="BN16" s="1">
        <v>15</v>
      </c>
      <c r="BO16" s="1">
        <v>1</v>
      </c>
      <c r="BP16" s="1">
        <v>0</v>
      </c>
      <c r="BQ16" s="1">
        <v>2</v>
      </c>
      <c r="BR16" s="1">
        <v>137</v>
      </c>
      <c r="BS16" s="1">
        <v>9.5000000000000001E-2</v>
      </c>
      <c r="BU16" s="2" t="s">
        <v>685</v>
      </c>
      <c r="BV16" s="1" t="s">
        <v>814</v>
      </c>
      <c r="BW16" s="1">
        <v>82</v>
      </c>
      <c r="BX16" s="1">
        <v>20</v>
      </c>
      <c r="BY16" s="1">
        <v>54</v>
      </c>
      <c r="BZ16" s="1">
        <v>74</v>
      </c>
      <c r="CA16" s="1">
        <v>-15</v>
      </c>
      <c r="CB16" s="1">
        <v>36</v>
      </c>
      <c r="CC16" s="1">
        <v>122</v>
      </c>
      <c r="CD16" s="1">
        <v>101</v>
      </c>
      <c r="CE16" s="1">
        <v>5</v>
      </c>
      <c r="CF16" s="1">
        <v>26</v>
      </c>
      <c r="CG16" s="1">
        <v>0</v>
      </c>
      <c r="CH16" s="1">
        <v>0</v>
      </c>
      <c r="CI16" s="1">
        <v>1</v>
      </c>
      <c r="CJ16" s="1">
        <v>257</v>
      </c>
      <c r="CK16" s="1">
        <v>7.8E-2</v>
      </c>
      <c r="CL16" s="1" t="s">
        <v>797</v>
      </c>
      <c r="CM16" s="1" t="s">
        <v>20</v>
      </c>
      <c r="CN16" s="1" t="s">
        <v>800</v>
      </c>
      <c r="CO16" s="1">
        <v>82</v>
      </c>
      <c r="CP16" s="1">
        <v>43</v>
      </c>
      <c r="CQ16" s="1">
        <v>29</v>
      </c>
      <c r="CR16" s="1">
        <v>72</v>
      </c>
      <c r="CS16" s="1">
        <v>2</v>
      </c>
      <c r="CT16" s="1">
        <v>49</v>
      </c>
      <c r="CU16" s="1">
        <v>91</v>
      </c>
      <c r="CV16" s="1">
        <v>35</v>
      </c>
      <c r="CW16" s="1">
        <v>13</v>
      </c>
      <c r="CX16" s="1">
        <v>12</v>
      </c>
      <c r="CY16" s="1">
        <v>0</v>
      </c>
      <c r="CZ16" s="1">
        <v>0</v>
      </c>
      <c r="DA16" s="1">
        <v>6</v>
      </c>
      <c r="DB16" s="1">
        <v>268</v>
      </c>
      <c r="DC16" s="1">
        <v>0.16</v>
      </c>
      <c r="DE16" s="2"/>
      <c r="DF16" s="1" t="s">
        <v>20</v>
      </c>
      <c r="DG16" s="1">
        <v>82</v>
      </c>
      <c r="DH16" s="1">
        <v>43</v>
      </c>
      <c r="DI16" s="1">
        <v>29</v>
      </c>
      <c r="DJ16" s="1">
        <v>72</v>
      </c>
      <c r="DK16" s="1">
        <v>2</v>
      </c>
      <c r="DL16" s="1">
        <v>49</v>
      </c>
      <c r="DM16" s="1">
        <v>91</v>
      </c>
      <c r="DN16" s="1">
        <v>35</v>
      </c>
      <c r="DO16" s="1">
        <v>13</v>
      </c>
      <c r="DP16" s="1">
        <v>12</v>
      </c>
      <c r="DQ16" s="1">
        <v>0</v>
      </c>
      <c r="DR16" s="1">
        <v>0</v>
      </c>
      <c r="DS16" s="1">
        <v>6</v>
      </c>
      <c r="DT16" s="1">
        <v>268</v>
      </c>
      <c r="DU16" s="1">
        <v>0.16</v>
      </c>
    </row>
    <row r="17" spans="1:125" x14ac:dyDescent="0.2">
      <c r="A17" s="2" t="s">
        <v>371</v>
      </c>
      <c r="B17" s="1" t="s">
        <v>815</v>
      </c>
      <c r="C17" s="1">
        <v>82</v>
      </c>
      <c r="D17" s="1">
        <v>39</v>
      </c>
      <c r="E17" s="1">
        <v>43</v>
      </c>
      <c r="F17" s="1">
        <v>82</v>
      </c>
      <c r="G17" s="1">
        <v>14</v>
      </c>
      <c r="H17" s="1">
        <v>54</v>
      </c>
      <c r="I17" s="1">
        <v>81</v>
      </c>
      <c r="J17" s="1">
        <v>35</v>
      </c>
      <c r="K17" s="1">
        <v>18</v>
      </c>
      <c r="L17" s="1">
        <v>12</v>
      </c>
      <c r="M17" s="1">
        <v>1</v>
      </c>
      <c r="N17" s="1">
        <v>0</v>
      </c>
      <c r="O17" s="1">
        <v>9</v>
      </c>
      <c r="P17" s="1">
        <v>280</v>
      </c>
      <c r="Q17" s="1">
        <v>0.13900000000000001</v>
      </c>
      <c r="S17" s="1" t="s">
        <v>41</v>
      </c>
      <c r="T17" s="1" t="s">
        <v>805</v>
      </c>
      <c r="U17" s="1">
        <v>73</v>
      </c>
      <c r="V17" s="1">
        <v>27</v>
      </c>
      <c r="W17" s="1">
        <v>46</v>
      </c>
      <c r="X17" s="1">
        <v>73</v>
      </c>
      <c r="Y17" s="1">
        <v>7</v>
      </c>
      <c r="Z17" s="1">
        <v>28</v>
      </c>
      <c r="AA17" s="1">
        <v>17</v>
      </c>
      <c r="AB17" s="1">
        <v>17</v>
      </c>
      <c r="AC17" s="1">
        <v>5</v>
      </c>
      <c r="AD17" s="1">
        <v>19</v>
      </c>
      <c r="AE17" s="1">
        <v>0</v>
      </c>
      <c r="AF17" s="1">
        <v>0</v>
      </c>
      <c r="AG17" s="1">
        <v>2</v>
      </c>
      <c r="AH17" s="1">
        <v>216</v>
      </c>
      <c r="AI17" s="1">
        <v>0.125</v>
      </c>
      <c r="AK17" s="2" t="s">
        <v>78</v>
      </c>
      <c r="AL17" s="1" t="s">
        <v>816</v>
      </c>
      <c r="AM17" s="1">
        <v>82</v>
      </c>
      <c r="AN17" s="1">
        <v>41</v>
      </c>
      <c r="AO17" s="1">
        <v>35</v>
      </c>
      <c r="AP17" s="1">
        <v>76</v>
      </c>
      <c r="AQ17" s="1">
        <v>15</v>
      </c>
      <c r="AR17" s="1">
        <v>34</v>
      </c>
      <c r="AS17" s="1">
        <v>63</v>
      </c>
      <c r="AT17" s="1">
        <v>40</v>
      </c>
      <c r="AU17" s="1">
        <v>10</v>
      </c>
      <c r="AV17" s="1">
        <v>11</v>
      </c>
      <c r="AW17" s="1">
        <v>0</v>
      </c>
      <c r="AX17" s="1">
        <v>0</v>
      </c>
      <c r="AY17" s="1">
        <v>7</v>
      </c>
      <c r="AZ17" s="1">
        <v>276</v>
      </c>
      <c r="BA17" s="1">
        <v>0.14899999999999999</v>
      </c>
      <c r="BC17" s="2" t="s">
        <v>42</v>
      </c>
      <c r="BD17" s="1" t="s">
        <v>805</v>
      </c>
      <c r="BE17" s="1">
        <v>47</v>
      </c>
      <c r="BF17" s="1">
        <v>23</v>
      </c>
      <c r="BG17" s="1">
        <v>25</v>
      </c>
      <c r="BH17" s="1">
        <v>48</v>
      </c>
      <c r="BI17" s="1">
        <v>28</v>
      </c>
      <c r="BJ17" s="1">
        <v>27</v>
      </c>
      <c r="BK17" s="1">
        <v>24</v>
      </c>
      <c r="BL17" s="1">
        <v>16</v>
      </c>
      <c r="BM17" s="1">
        <v>2</v>
      </c>
      <c r="BN17" s="1">
        <v>4</v>
      </c>
      <c r="BO17" s="1">
        <v>2</v>
      </c>
      <c r="BP17" s="1">
        <v>1</v>
      </c>
      <c r="BQ17" s="1">
        <v>5</v>
      </c>
      <c r="BR17" s="1">
        <v>143</v>
      </c>
      <c r="BS17" s="1">
        <v>0.161</v>
      </c>
      <c r="BU17" s="2" t="s">
        <v>21</v>
      </c>
      <c r="BV17" s="1" t="s">
        <v>795</v>
      </c>
      <c r="BW17" s="1">
        <v>60</v>
      </c>
      <c r="BX17" s="1">
        <v>23</v>
      </c>
      <c r="BY17" s="1">
        <v>49</v>
      </c>
      <c r="BZ17" s="1">
        <v>72</v>
      </c>
      <c r="CA17" s="1">
        <v>10</v>
      </c>
      <c r="CB17" s="1">
        <v>62</v>
      </c>
      <c r="CC17" s="1">
        <v>27</v>
      </c>
      <c r="CD17" s="1">
        <v>18</v>
      </c>
      <c r="CE17" s="1">
        <v>7</v>
      </c>
      <c r="CF17" s="1">
        <v>23</v>
      </c>
      <c r="CG17" s="1">
        <v>0</v>
      </c>
      <c r="CH17" s="1">
        <v>0</v>
      </c>
      <c r="CI17" s="1">
        <v>3</v>
      </c>
      <c r="CJ17" s="1">
        <v>191</v>
      </c>
      <c r="CK17" s="1">
        <v>0.12</v>
      </c>
      <c r="CL17" s="1" t="s">
        <v>797</v>
      </c>
      <c r="CM17" s="1" t="s">
        <v>122</v>
      </c>
      <c r="CN17" s="1" t="s">
        <v>800</v>
      </c>
      <c r="CO17" s="1">
        <v>77</v>
      </c>
      <c r="CP17" s="1">
        <v>29</v>
      </c>
      <c r="CQ17" s="1">
        <v>43</v>
      </c>
      <c r="CR17" s="1">
        <v>72</v>
      </c>
      <c r="CS17" s="1">
        <v>33</v>
      </c>
      <c r="CT17" s="1">
        <v>24</v>
      </c>
      <c r="CU17" s="1">
        <v>64</v>
      </c>
      <c r="CV17" s="1">
        <v>36</v>
      </c>
      <c r="CW17" s="1">
        <v>8</v>
      </c>
      <c r="CX17" s="1">
        <v>9</v>
      </c>
      <c r="CY17" s="1">
        <v>0</v>
      </c>
      <c r="CZ17" s="1">
        <v>0</v>
      </c>
      <c r="DA17" s="1">
        <v>6</v>
      </c>
      <c r="DB17" s="1">
        <v>203</v>
      </c>
      <c r="DC17" s="1">
        <v>0.14299999999999999</v>
      </c>
      <c r="DE17" s="2"/>
      <c r="DF17" s="1" t="s">
        <v>122</v>
      </c>
      <c r="DG17" s="1">
        <v>77</v>
      </c>
      <c r="DH17" s="1">
        <v>29</v>
      </c>
      <c r="DI17" s="1">
        <v>43</v>
      </c>
      <c r="DJ17" s="1">
        <v>72</v>
      </c>
      <c r="DK17" s="1">
        <v>33</v>
      </c>
      <c r="DL17" s="1">
        <v>24</v>
      </c>
      <c r="DM17" s="1">
        <v>64</v>
      </c>
      <c r="DN17" s="1">
        <v>36</v>
      </c>
      <c r="DO17" s="1">
        <v>8</v>
      </c>
      <c r="DP17" s="1">
        <v>9</v>
      </c>
      <c r="DQ17" s="1">
        <v>0</v>
      </c>
      <c r="DR17" s="1">
        <v>0</v>
      </c>
      <c r="DS17" s="1">
        <v>6</v>
      </c>
      <c r="DT17" s="1">
        <v>203</v>
      </c>
      <c r="DU17" s="1">
        <v>0.14299999999999999</v>
      </c>
    </row>
    <row r="18" spans="1:125" x14ac:dyDescent="0.2">
      <c r="A18" s="2" t="s">
        <v>38</v>
      </c>
      <c r="B18" s="1" t="s">
        <v>804</v>
      </c>
      <c r="C18" s="1">
        <v>81</v>
      </c>
      <c r="D18" s="1">
        <v>38</v>
      </c>
      <c r="E18" s="1">
        <v>44</v>
      </c>
      <c r="F18" s="1">
        <v>82</v>
      </c>
      <c r="G18" s="1">
        <v>24</v>
      </c>
      <c r="H18" s="1">
        <v>32</v>
      </c>
      <c r="I18" s="1">
        <v>108</v>
      </c>
      <c r="J18" s="1">
        <v>34</v>
      </c>
      <c r="K18" s="1">
        <v>9</v>
      </c>
      <c r="L18" s="1">
        <v>17</v>
      </c>
      <c r="M18" s="1">
        <v>1</v>
      </c>
      <c r="N18" s="1">
        <v>0</v>
      </c>
      <c r="O18" s="1">
        <v>5</v>
      </c>
      <c r="P18" s="1">
        <v>347</v>
      </c>
      <c r="Q18" s="1">
        <v>0.11</v>
      </c>
      <c r="S18" s="1" t="s">
        <v>243</v>
      </c>
      <c r="T18" s="1" t="s">
        <v>802</v>
      </c>
      <c r="U18" s="1">
        <v>79</v>
      </c>
      <c r="V18" s="1">
        <v>27</v>
      </c>
      <c r="W18" s="1">
        <v>46</v>
      </c>
      <c r="X18" s="1">
        <v>73</v>
      </c>
      <c r="Y18" s="1">
        <v>10</v>
      </c>
      <c r="Z18" s="1">
        <v>8</v>
      </c>
      <c r="AA18" s="1">
        <v>26</v>
      </c>
      <c r="AB18" s="1">
        <v>46</v>
      </c>
      <c r="AC18" s="1">
        <v>10</v>
      </c>
      <c r="AD18" s="1">
        <v>15</v>
      </c>
      <c r="AE18" s="1">
        <v>1</v>
      </c>
      <c r="AF18" s="1">
        <v>2</v>
      </c>
      <c r="AG18" s="1">
        <v>6</v>
      </c>
      <c r="AH18" s="1">
        <v>179</v>
      </c>
      <c r="AI18" s="1">
        <v>0.151</v>
      </c>
      <c r="AK18" s="2" t="s">
        <v>92</v>
      </c>
      <c r="AL18" s="1" t="s">
        <v>809</v>
      </c>
      <c r="AM18" s="1">
        <v>78</v>
      </c>
      <c r="AN18" s="1">
        <v>34</v>
      </c>
      <c r="AO18" s="1">
        <v>42</v>
      </c>
      <c r="AP18" s="1">
        <v>76</v>
      </c>
      <c r="AQ18" s="1">
        <v>4</v>
      </c>
      <c r="AR18" s="1">
        <v>10</v>
      </c>
      <c r="AS18" s="1">
        <v>45</v>
      </c>
      <c r="AT18" s="1">
        <v>24</v>
      </c>
      <c r="AU18" s="1">
        <v>10</v>
      </c>
      <c r="AV18" s="1">
        <v>10</v>
      </c>
      <c r="AW18" s="1">
        <v>0</v>
      </c>
      <c r="AX18" s="1">
        <v>0</v>
      </c>
      <c r="AY18" s="1">
        <v>4</v>
      </c>
      <c r="AZ18" s="1">
        <v>180</v>
      </c>
      <c r="BA18" s="1">
        <v>0.189</v>
      </c>
      <c r="BC18" s="2" t="s">
        <v>31</v>
      </c>
      <c r="BD18" s="1" t="s">
        <v>812</v>
      </c>
      <c r="BE18" s="1">
        <v>46</v>
      </c>
      <c r="BF18" s="1">
        <v>11</v>
      </c>
      <c r="BG18" s="1">
        <v>37</v>
      </c>
      <c r="BH18" s="1">
        <v>48</v>
      </c>
      <c r="BI18" s="1">
        <v>2</v>
      </c>
      <c r="BJ18" s="1">
        <v>18</v>
      </c>
      <c r="BK18" s="1">
        <v>20</v>
      </c>
      <c r="BL18" s="1">
        <v>10</v>
      </c>
      <c r="BM18" s="1">
        <v>4</v>
      </c>
      <c r="BN18" s="1">
        <v>19</v>
      </c>
      <c r="BO18" s="1">
        <v>2</v>
      </c>
      <c r="BP18" s="1">
        <v>0</v>
      </c>
      <c r="BQ18" s="1">
        <v>5</v>
      </c>
      <c r="BR18" s="1">
        <v>173</v>
      </c>
      <c r="BS18" s="1">
        <v>6.4000000000000001E-2</v>
      </c>
      <c r="BU18" s="2" t="s">
        <v>69</v>
      </c>
      <c r="BV18" s="1" t="s">
        <v>811</v>
      </c>
      <c r="BW18" s="1">
        <v>82</v>
      </c>
      <c r="BX18" s="1">
        <v>33</v>
      </c>
      <c r="BY18" s="1">
        <v>37</v>
      </c>
      <c r="BZ18" s="1">
        <v>70</v>
      </c>
      <c r="CA18" s="1">
        <v>0</v>
      </c>
      <c r="CB18" s="1">
        <v>18</v>
      </c>
      <c r="CC18" s="1">
        <v>85</v>
      </c>
      <c r="CD18" s="1">
        <v>29</v>
      </c>
      <c r="CE18" s="1">
        <v>11</v>
      </c>
      <c r="CF18" s="1">
        <v>12</v>
      </c>
      <c r="CG18" s="1">
        <v>2</v>
      </c>
      <c r="CH18" s="1">
        <v>0</v>
      </c>
      <c r="CI18" s="1">
        <v>4</v>
      </c>
      <c r="CJ18" s="1">
        <v>285</v>
      </c>
      <c r="CK18" s="1">
        <v>0.11600000000000001</v>
      </c>
      <c r="CL18" s="1" t="s">
        <v>797</v>
      </c>
      <c r="CM18" s="1" t="s">
        <v>49</v>
      </c>
      <c r="CN18" s="1" t="s">
        <v>823</v>
      </c>
      <c r="CO18" s="1">
        <v>82</v>
      </c>
      <c r="CP18" s="1">
        <v>26</v>
      </c>
      <c r="CQ18" s="1">
        <v>45</v>
      </c>
      <c r="CR18" s="1">
        <v>71</v>
      </c>
      <c r="CS18" s="1">
        <v>-6</v>
      </c>
      <c r="CT18" s="1">
        <v>40</v>
      </c>
      <c r="CU18" s="1">
        <v>84</v>
      </c>
      <c r="CV18" s="1">
        <v>33</v>
      </c>
      <c r="CW18" s="1">
        <v>7</v>
      </c>
      <c r="CX18" s="1">
        <v>19</v>
      </c>
      <c r="CY18" s="1">
        <v>2</v>
      </c>
      <c r="CZ18" s="1">
        <v>0</v>
      </c>
      <c r="DA18" s="1">
        <v>0</v>
      </c>
      <c r="DB18" s="1">
        <v>202</v>
      </c>
      <c r="DC18" s="1">
        <v>0.129</v>
      </c>
      <c r="DE18" s="2"/>
      <c r="DF18" s="1" t="s">
        <v>49</v>
      </c>
      <c r="DG18" s="1">
        <v>82</v>
      </c>
      <c r="DH18" s="1">
        <v>26</v>
      </c>
      <c r="DI18" s="1">
        <v>45</v>
      </c>
      <c r="DJ18" s="1">
        <v>71</v>
      </c>
      <c r="DK18" s="1">
        <v>-6</v>
      </c>
      <c r="DL18" s="1">
        <v>40</v>
      </c>
      <c r="DM18" s="1">
        <v>84</v>
      </c>
      <c r="DN18" s="1">
        <v>33</v>
      </c>
      <c r="DO18" s="1">
        <v>7</v>
      </c>
      <c r="DP18" s="1">
        <v>19</v>
      </c>
      <c r="DQ18" s="1">
        <v>2</v>
      </c>
      <c r="DR18" s="1">
        <v>0</v>
      </c>
      <c r="DS18" s="1">
        <v>0</v>
      </c>
      <c r="DT18" s="1">
        <v>202</v>
      </c>
      <c r="DU18" s="1">
        <v>0.129</v>
      </c>
    </row>
    <row r="19" spans="1:125" x14ac:dyDescent="0.2">
      <c r="A19" s="2" t="s">
        <v>48</v>
      </c>
      <c r="B19" s="1" t="s">
        <v>816</v>
      </c>
      <c r="C19" s="1">
        <v>82</v>
      </c>
      <c r="D19" s="1">
        <v>34</v>
      </c>
      <c r="E19" s="1">
        <v>47</v>
      </c>
      <c r="F19" s="1">
        <v>81</v>
      </c>
      <c r="G19" s="1">
        <v>6</v>
      </c>
      <c r="H19" s="1">
        <v>16</v>
      </c>
      <c r="I19" s="1">
        <v>80</v>
      </c>
      <c r="J19" s="1">
        <v>51</v>
      </c>
      <c r="K19" s="1">
        <v>14</v>
      </c>
      <c r="L19" s="1">
        <v>24</v>
      </c>
      <c r="M19" s="1">
        <v>1</v>
      </c>
      <c r="N19" s="1">
        <v>0</v>
      </c>
      <c r="O19" s="1">
        <v>2</v>
      </c>
      <c r="P19" s="1">
        <v>259</v>
      </c>
      <c r="Q19" s="1">
        <v>0.13100000000000001</v>
      </c>
      <c r="S19" s="1" t="s">
        <v>57</v>
      </c>
      <c r="T19" s="1" t="s">
        <v>817</v>
      </c>
      <c r="U19" s="1">
        <v>80</v>
      </c>
      <c r="V19" s="1">
        <v>32</v>
      </c>
      <c r="W19" s="1">
        <v>41</v>
      </c>
      <c r="X19" s="1">
        <v>73</v>
      </c>
      <c r="Y19" s="1">
        <v>2</v>
      </c>
      <c r="Z19" s="1">
        <v>24</v>
      </c>
      <c r="AA19" s="1">
        <v>30</v>
      </c>
      <c r="AB19" s="1">
        <v>12</v>
      </c>
      <c r="AC19" s="1">
        <v>11</v>
      </c>
      <c r="AD19" s="1">
        <v>17</v>
      </c>
      <c r="AE19" s="1">
        <v>0</v>
      </c>
      <c r="AF19" s="1">
        <v>0</v>
      </c>
      <c r="AG19" s="1">
        <v>5</v>
      </c>
      <c r="AH19" s="1">
        <v>238</v>
      </c>
      <c r="AI19" s="1">
        <v>0.13400000000000001</v>
      </c>
      <c r="AK19" s="2" t="s">
        <v>48</v>
      </c>
      <c r="AL19" s="1" t="s">
        <v>816</v>
      </c>
      <c r="AM19" s="1">
        <v>82</v>
      </c>
      <c r="AN19" s="1">
        <v>25</v>
      </c>
      <c r="AO19" s="1">
        <v>51</v>
      </c>
      <c r="AP19" s="1">
        <v>76</v>
      </c>
      <c r="AQ19" s="1">
        <v>12</v>
      </c>
      <c r="AR19" s="1">
        <v>20</v>
      </c>
      <c r="AS19" s="1">
        <v>72</v>
      </c>
      <c r="AT19" s="1">
        <v>53</v>
      </c>
      <c r="AU19" s="1">
        <v>8</v>
      </c>
      <c r="AV19" s="1">
        <v>18</v>
      </c>
      <c r="AW19" s="1">
        <v>2</v>
      </c>
      <c r="AX19" s="1">
        <v>2</v>
      </c>
      <c r="AY19" s="1">
        <v>2</v>
      </c>
      <c r="AZ19" s="1">
        <v>230</v>
      </c>
      <c r="BA19" s="1">
        <v>0.109</v>
      </c>
      <c r="BC19" s="2" t="s">
        <v>28</v>
      </c>
      <c r="BD19" s="1" t="s">
        <v>813</v>
      </c>
      <c r="BE19" s="1">
        <v>48</v>
      </c>
      <c r="BF19" s="1">
        <v>28</v>
      </c>
      <c r="BG19" s="1">
        <v>19</v>
      </c>
      <c r="BH19" s="1">
        <v>47</v>
      </c>
      <c r="BI19" s="1">
        <v>-2</v>
      </c>
      <c r="BJ19" s="1">
        <v>18</v>
      </c>
      <c r="BK19" s="1">
        <v>33</v>
      </c>
      <c r="BL19" s="1">
        <v>22</v>
      </c>
      <c r="BM19" s="1">
        <v>9</v>
      </c>
      <c r="BN19" s="1">
        <v>7</v>
      </c>
      <c r="BO19" s="1">
        <v>0</v>
      </c>
      <c r="BP19" s="1">
        <v>0</v>
      </c>
      <c r="BQ19" s="1">
        <v>5</v>
      </c>
      <c r="BR19" s="1">
        <v>162</v>
      </c>
      <c r="BS19" s="1">
        <v>0.17299999999999999</v>
      </c>
      <c r="BU19" s="2" t="s">
        <v>48</v>
      </c>
      <c r="BV19" s="1" t="s">
        <v>816</v>
      </c>
      <c r="BW19" s="1">
        <v>82</v>
      </c>
      <c r="BX19" s="1">
        <v>29</v>
      </c>
      <c r="BY19" s="1">
        <v>41</v>
      </c>
      <c r="BZ19" s="1">
        <v>70</v>
      </c>
      <c r="CA19" s="1">
        <v>34</v>
      </c>
      <c r="CB19" s="1">
        <v>24</v>
      </c>
      <c r="CC19" s="1">
        <v>90</v>
      </c>
      <c r="CD19" s="1">
        <v>44</v>
      </c>
      <c r="CE19" s="1">
        <v>10</v>
      </c>
      <c r="CF19" s="1">
        <v>13</v>
      </c>
      <c r="CG19" s="1">
        <v>0</v>
      </c>
      <c r="CH19" s="1">
        <v>0</v>
      </c>
      <c r="CI19" s="1">
        <v>9</v>
      </c>
      <c r="CJ19" s="1">
        <v>200</v>
      </c>
      <c r="CK19" s="1">
        <v>0.14499999999999999</v>
      </c>
      <c r="CL19" s="1" t="s">
        <v>797</v>
      </c>
      <c r="CM19" s="1" t="s">
        <v>21</v>
      </c>
      <c r="CN19" s="1" t="s">
        <v>795</v>
      </c>
      <c r="CO19" s="1">
        <v>69</v>
      </c>
      <c r="CP19" s="1">
        <v>28</v>
      </c>
      <c r="CQ19" s="1">
        <v>42</v>
      </c>
      <c r="CR19" s="1">
        <v>70</v>
      </c>
      <c r="CS19" s="1">
        <v>-2</v>
      </c>
      <c r="CT19" s="1">
        <v>60</v>
      </c>
      <c r="CU19" s="1">
        <v>24</v>
      </c>
      <c r="CV19" s="1">
        <v>18</v>
      </c>
      <c r="CW19" s="1">
        <v>9</v>
      </c>
      <c r="CX19" s="1">
        <v>17</v>
      </c>
      <c r="CY19" s="1">
        <v>0</v>
      </c>
      <c r="CZ19" s="1">
        <v>0</v>
      </c>
      <c r="DA19" s="1">
        <v>4</v>
      </c>
      <c r="DB19" s="1">
        <v>212</v>
      </c>
      <c r="DC19" s="1">
        <v>0.13200000000000001</v>
      </c>
      <c r="DE19" s="2"/>
      <c r="DF19" s="1" t="s">
        <v>21</v>
      </c>
      <c r="DG19" s="1">
        <v>69</v>
      </c>
      <c r="DH19" s="1">
        <v>28</v>
      </c>
      <c r="DI19" s="1">
        <v>42</v>
      </c>
      <c r="DJ19" s="1">
        <v>70</v>
      </c>
      <c r="DK19" s="1">
        <v>-2</v>
      </c>
      <c r="DL19" s="1">
        <v>60</v>
      </c>
      <c r="DM19" s="1">
        <v>24</v>
      </c>
      <c r="DN19" s="1">
        <v>18</v>
      </c>
      <c r="DO19" s="1">
        <v>9</v>
      </c>
      <c r="DP19" s="1">
        <v>17</v>
      </c>
      <c r="DQ19" s="1">
        <v>0</v>
      </c>
      <c r="DR19" s="1">
        <v>0</v>
      </c>
      <c r="DS19" s="1">
        <v>4</v>
      </c>
      <c r="DT19" s="1">
        <v>212</v>
      </c>
      <c r="DU19" s="1">
        <v>0.13200000000000001</v>
      </c>
    </row>
    <row r="20" spans="1:125" x14ac:dyDescent="0.2">
      <c r="A20" s="2" t="s">
        <v>79</v>
      </c>
      <c r="B20" s="1" t="s">
        <v>818</v>
      </c>
      <c r="C20" s="1">
        <v>81</v>
      </c>
      <c r="D20" s="1">
        <v>20</v>
      </c>
      <c r="E20" s="1">
        <v>59</v>
      </c>
      <c r="F20" s="1">
        <v>79</v>
      </c>
      <c r="G20" s="1">
        <v>2</v>
      </c>
      <c r="H20" s="1">
        <v>50</v>
      </c>
      <c r="I20" s="1">
        <v>42</v>
      </c>
      <c r="J20" s="1">
        <v>53</v>
      </c>
      <c r="K20" s="1">
        <v>9</v>
      </c>
      <c r="L20" s="1">
        <v>16</v>
      </c>
      <c r="M20" s="1">
        <v>0</v>
      </c>
      <c r="N20" s="1">
        <v>0</v>
      </c>
      <c r="O20" s="1">
        <v>2</v>
      </c>
      <c r="P20" s="1">
        <v>199</v>
      </c>
      <c r="Q20" s="1">
        <v>0.10100000000000001</v>
      </c>
      <c r="S20" s="1" t="s">
        <v>69</v>
      </c>
      <c r="T20" s="1" t="s">
        <v>811</v>
      </c>
      <c r="U20" s="1">
        <v>82</v>
      </c>
      <c r="V20" s="1">
        <v>37</v>
      </c>
      <c r="W20" s="1">
        <v>36</v>
      </c>
      <c r="X20" s="1">
        <v>73</v>
      </c>
      <c r="Y20" s="1">
        <v>-3</v>
      </c>
      <c r="Z20" s="1">
        <v>16</v>
      </c>
      <c r="AA20" s="1">
        <v>86</v>
      </c>
      <c r="AB20" s="1">
        <v>31</v>
      </c>
      <c r="AC20" s="1">
        <v>11</v>
      </c>
      <c r="AD20" s="1">
        <v>15</v>
      </c>
      <c r="AE20" s="1">
        <v>2</v>
      </c>
      <c r="AF20" s="1">
        <v>1</v>
      </c>
      <c r="AG20" s="1">
        <v>9</v>
      </c>
      <c r="AH20" s="1">
        <v>279</v>
      </c>
      <c r="AI20" s="1">
        <v>0.13300000000000001</v>
      </c>
      <c r="AK20" s="2" t="s">
        <v>86</v>
      </c>
      <c r="AL20" s="1" t="s">
        <v>796</v>
      </c>
      <c r="AM20" s="1">
        <v>77</v>
      </c>
      <c r="AN20" s="1">
        <v>25</v>
      </c>
      <c r="AO20" s="1">
        <v>49</v>
      </c>
      <c r="AP20" s="1">
        <v>74</v>
      </c>
      <c r="AQ20" s="1">
        <v>-3</v>
      </c>
      <c r="AR20" s="1">
        <v>16</v>
      </c>
      <c r="AS20" s="1">
        <v>17</v>
      </c>
      <c r="AT20" s="1">
        <v>39</v>
      </c>
      <c r="AU20" s="1">
        <v>4</v>
      </c>
      <c r="AV20" s="1">
        <v>12</v>
      </c>
      <c r="AW20" s="1">
        <v>0</v>
      </c>
      <c r="AX20" s="1">
        <v>0</v>
      </c>
      <c r="AY20" s="1">
        <v>3</v>
      </c>
      <c r="AZ20" s="1">
        <v>185</v>
      </c>
      <c r="BA20" s="1">
        <v>0.13500000000000001</v>
      </c>
      <c r="BC20" s="2" t="s">
        <v>80</v>
      </c>
      <c r="BD20" s="1" t="s">
        <v>819</v>
      </c>
      <c r="BE20" s="1">
        <v>48</v>
      </c>
      <c r="BF20" s="1">
        <v>18</v>
      </c>
      <c r="BG20" s="1">
        <v>28</v>
      </c>
      <c r="BH20" s="1">
        <v>46</v>
      </c>
      <c r="BI20" s="1">
        <v>10</v>
      </c>
      <c r="BJ20" s="1">
        <v>22</v>
      </c>
      <c r="BK20" s="1">
        <v>98</v>
      </c>
      <c r="BL20" s="1">
        <v>26</v>
      </c>
      <c r="BM20" s="1">
        <v>3</v>
      </c>
      <c r="BN20" s="1">
        <v>3</v>
      </c>
      <c r="BO20" s="1">
        <v>0</v>
      </c>
      <c r="BP20" s="1">
        <v>0</v>
      </c>
      <c r="BQ20" s="1">
        <v>4</v>
      </c>
      <c r="BR20" s="1">
        <v>121</v>
      </c>
      <c r="BS20" s="1">
        <v>0.14899999999999999</v>
      </c>
      <c r="BU20" s="2" t="s">
        <v>39</v>
      </c>
      <c r="BV20" s="1" t="s">
        <v>818</v>
      </c>
      <c r="BW20" s="1">
        <v>71</v>
      </c>
      <c r="BX20" s="1">
        <v>23</v>
      </c>
      <c r="BY20" s="1">
        <v>47</v>
      </c>
      <c r="BZ20" s="1">
        <v>70</v>
      </c>
      <c r="CA20" s="1">
        <v>8</v>
      </c>
      <c r="CB20" s="1">
        <v>19</v>
      </c>
      <c r="CC20" s="1">
        <v>53</v>
      </c>
      <c r="CD20" s="1">
        <v>44</v>
      </c>
      <c r="CE20" s="1">
        <v>5</v>
      </c>
      <c r="CF20" s="1">
        <v>12</v>
      </c>
      <c r="CG20" s="1">
        <v>0</v>
      </c>
      <c r="CH20" s="1">
        <v>0</v>
      </c>
      <c r="CI20" s="1">
        <v>6</v>
      </c>
      <c r="CJ20" s="1">
        <v>217</v>
      </c>
      <c r="CK20" s="1">
        <v>0.106</v>
      </c>
      <c r="CL20" s="1" t="s">
        <v>797</v>
      </c>
      <c r="CM20" s="1" t="s">
        <v>37</v>
      </c>
      <c r="CN20" s="1" t="s">
        <v>811</v>
      </c>
      <c r="CO20" s="1">
        <v>82</v>
      </c>
      <c r="CP20" s="1">
        <v>37</v>
      </c>
      <c r="CQ20" s="1">
        <v>33</v>
      </c>
      <c r="CR20" s="1">
        <v>70</v>
      </c>
      <c r="CS20" s="1">
        <v>12</v>
      </c>
      <c r="CT20" s="1">
        <v>29</v>
      </c>
      <c r="CU20" s="1">
        <v>97</v>
      </c>
      <c r="CV20" s="1">
        <v>86</v>
      </c>
      <c r="CW20" s="1">
        <v>19</v>
      </c>
      <c r="CX20" s="1">
        <v>12</v>
      </c>
      <c r="CY20" s="1">
        <v>0</v>
      </c>
      <c r="CZ20" s="1">
        <v>0</v>
      </c>
      <c r="DA20" s="1">
        <v>5</v>
      </c>
      <c r="DB20" s="1">
        <v>261</v>
      </c>
      <c r="DC20" s="1">
        <v>0.14199999999999999</v>
      </c>
      <c r="DE20" s="2"/>
      <c r="DF20" s="1" t="s">
        <v>37</v>
      </c>
      <c r="DG20" s="1">
        <v>82</v>
      </c>
      <c r="DH20" s="1">
        <v>37</v>
      </c>
      <c r="DI20" s="1">
        <v>33</v>
      </c>
      <c r="DJ20" s="1">
        <v>70</v>
      </c>
      <c r="DK20" s="1">
        <v>12</v>
      </c>
      <c r="DL20" s="1">
        <v>29</v>
      </c>
      <c r="DM20" s="1">
        <v>97</v>
      </c>
      <c r="DN20" s="1">
        <v>86</v>
      </c>
      <c r="DO20" s="1">
        <v>19</v>
      </c>
      <c r="DP20" s="1">
        <v>12</v>
      </c>
      <c r="DQ20" s="1">
        <v>0</v>
      </c>
      <c r="DR20" s="1">
        <v>0</v>
      </c>
      <c r="DS20" s="1">
        <v>5</v>
      </c>
      <c r="DT20" s="1">
        <v>261</v>
      </c>
      <c r="DU20" s="1">
        <v>0.14199999999999999</v>
      </c>
    </row>
    <row r="21" spans="1:125" x14ac:dyDescent="0.2">
      <c r="A21" s="2" t="s">
        <v>21</v>
      </c>
      <c r="B21" s="1" t="s">
        <v>795</v>
      </c>
      <c r="C21" s="1">
        <v>67</v>
      </c>
      <c r="D21" s="1">
        <v>28</v>
      </c>
      <c r="E21" s="1">
        <v>49</v>
      </c>
      <c r="F21" s="1">
        <v>77</v>
      </c>
      <c r="G21" s="1">
        <v>-6</v>
      </c>
      <c r="H21" s="1">
        <v>100</v>
      </c>
      <c r="I21" s="1">
        <v>58</v>
      </c>
      <c r="J21" s="1">
        <v>25</v>
      </c>
      <c r="K21" s="1">
        <v>13</v>
      </c>
      <c r="L21" s="1">
        <v>15</v>
      </c>
      <c r="M21" s="1">
        <v>2</v>
      </c>
      <c r="N21" s="1">
        <v>1</v>
      </c>
      <c r="O21" s="1">
        <v>7</v>
      </c>
      <c r="P21" s="1">
        <v>268</v>
      </c>
      <c r="Q21" s="1">
        <v>0.104</v>
      </c>
      <c r="S21" s="1" t="s">
        <v>48</v>
      </c>
      <c r="T21" s="1" t="s">
        <v>816</v>
      </c>
      <c r="U21" s="1">
        <v>75</v>
      </c>
      <c r="V21" s="1">
        <v>25</v>
      </c>
      <c r="W21" s="1">
        <v>48</v>
      </c>
      <c r="X21" s="1">
        <v>73</v>
      </c>
      <c r="Y21" s="1">
        <v>25</v>
      </c>
      <c r="Z21" s="1">
        <v>20</v>
      </c>
      <c r="AA21" s="1">
        <v>92</v>
      </c>
      <c r="AB21" s="1">
        <v>45</v>
      </c>
      <c r="AC21" s="1">
        <v>6</v>
      </c>
      <c r="AD21" s="1">
        <v>12</v>
      </c>
      <c r="AE21" s="1">
        <v>1</v>
      </c>
      <c r="AF21" s="1">
        <v>0</v>
      </c>
      <c r="AG21" s="1">
        <v>6</v>
      </c>
      <c r="AH21" s="1">
        <v>233</v>
      </c>
      <c r="AI21" s="1">
        <v>0.107</v>
      </c>
      <c r="AK21" s="2" t="s">
        <v>113</v>
      </c>
      <c r="AL21" s="1" t="s">
        <v>815</v>
      </c>
      <c r="AM21" s="1">
        <v>82</v>
      </c>
      <c r="AN21" s="1">
        <v>30</v>
      </c>
      <c r="AO21" s="1">
        <v>43</v>
      </c>
      <c r="AP21" s="1">
        <v>73</v>
      </c>
      <c r="AQ21" s="1">
        <v>-7</v>
      </c>
      <c r="AR21" s="1">
        <v>12</v>
      </c>
      <c r="AS21" s="1">
        <v>30</v>
      </c>
      <c r="AT21" s="1">
        <v>52</v>
      </c>
      <c r="AU21" s="1">
        <v>8</v>
      </c>
      <c r="AV21" s="1">
        <v>18</v>
      </c>
      <c r="AW21" s="1">
        <v>2</v>
      </c>
      <c r="AX21" s="1">
        <v>1</v>
      </c>
      <c r="AY21" s="1">
        <v>5</v>
      </c>
      <c r="AZ21" s="1">
        <v>235</v>
      </c>
      <c r="BA21" s="1">
        <v>0.128</v>
      </c>
      <c r="BC21" s="2" t="s">
        <v>83</v>
      </c>
      <c r="BD21" s="1" t="s">
        <v>801</v>
      </c>
      <c r="BE21" s="1">
        <v>48</v>
      </c>
      <c r="BF21" s="1">
        <v>22</v>
      </c>
      <c r="BG21" s="1">
        <v>24</v>
      </c>
      <c r="BH21" s="1">
        <v>46</v>
      </c>
      <c r="BI21" s="1">
        <v>-7</v>
      </c>
      <c r="BJ21" s="1">
        <v>35</v>
      </c>
      <c r="BK21" s="1">
        <v>20</v>
      </c>
      <c r="BL21" s="1">
        <v>12</v>
      </c>
      <c r="BM21" s="1">
        <v>8</v>
      </c>
      <c r="BN21" s="1">
        <v>9</v>
      </c>
      <c r="BO21" s="1">
        <v>0</v>
      </c>
      <c r="BP21" s="1">
        <v>0</v>
      </c>
      <c r="BQ21" s="1">
        <v>3</v>
      </c>
      <c r="BR21" s="1">
        <v>129</v>
      </c>
      <c r="BS21" s="1">
        <v>0.17100000000000001</v>
      </c>
      <c r="BU21" s="2" t="s">
        <v>41</v>
      </c>
      <c r="BV21" s="1" t="s">
        <v>805</v>
      </c>
      <c r="BW21" s="1">
        <v>69</v>
      </c>
      <c r="BX21" s="1">
        <v>29</v>
      </c>
      <c r="BY21" s="1">
        <v>40</v>
      </c>
      <c r="BZ21" s="1">
        <v>69</v>
      </c>
      <c r="CA21" s="1">
        <v>7</v>
      </c>
      <c r="CB21" s="1">
        <v>22</v>
      </c>
      <c r="CC21" s="1">
        <v>16</v>
      </c>
      <c r="CD21" s="1">
        <v>15</v>
      </c>
      <c r="CE21" s="1">
        <v>10</v>
      </c>
      <c r="CF21" s="1">
        <v>15</v>
      </c>
      <c r="CG21" s="1">
        <v>0</v>
      </c>
      <c r="CH21" s="1">
        <v>0</v>
      </c>
      <c r="CI21" s="1">
        <v>6</v>
      </c>
      <c r="CJ21" s="1">
        <v>227</v>
      </c>
      <c r="CK21" s="1">
        <v>0.128</v>
      </c>
      <c r="CL21" s="1" t="s">
        <v>797</v>
      </c>
      <c r="CM21" s="1" t="s">
        <v>22</v>
      </c>
      <c r="CN21" s="1" t="s">
        <v>798</v>
      </c>
      <c r="CO21" s="1">
        <v>77</v>
      </c>
      <c r="CP21" s="1">
        <v>25</v>
      </c>
      <c r="CQ21" s="1">
        <v>45</v>
      </c>
      <c r="CR21" s="1">
        <v>70</v>
      </c>
      <c r="CS21" s="1">
        <v>15</v>
      </c>
      <c r="CT21" s="1">
        <v>62</v>
      </c>
      <c r="CU21" s="1">
        <v>100</v>
      </c>
      <c r="CV21" s="1">
        <v>95</v>
      </c>
      <c r="CW21" s="1">
        <v>3</v>
      </c>
      <c r="CX21" s="1">
        <v>10</v>
      </c>
      <c r="CY21" s="1">
        <v>0</v>
      </c>
      <c r="CZ21" s="1">
        <v>2</v>
      </c>
      <c r="DA21" s="1">
        <v>6</v>
      </c>
      <c r="DB21" s="1">
        <v>191</v>
      </c>
      <c r="DC21" s="1">
        <v>0.13100000000000001</v>
      </c>
      <c r="DE21" s="2"/>
      <c r="DF21" s="1" t="s">
        <v>22</v>
      </c>
      <c r="DG21" s="1">
        <v>77</v>
      </c>
      <c r="DH21" s="1">
        <v>25</v>
      </c>
      <c r="DI21" s="1">
        <v>45</v>
      </c>
      <c r="DJ21" s="1">
        <v>70</v>
      </c>
      <c r="DK21" s="1">
        <v>15</v>
      </c>
      <c r="DL21" s="1">
        <v>62</v>
      </c>
      <c r="DM21" s="1">
        <v>100</v>
      </c>
      <c r="DN21" s="1">
        <v>95</v>
      </c>
      <c r="DO21" s="1">
        <v>3</v>
      </c>
      <c r="DP21" s="1">
        <v>10</v>
      </c>
      <c r="DQ21" s="1">
        <v>0</v>
      </c>
      <c r="DR21" s="1">
        <v>2</v>
      </c>
      <c r="DS21" s="1">
        <v>6</v>
      </c>
      <c r="DT21" s="1">
        <v>191</v>
      </c>
      <c r="DU21" s="1">
        <v>0.13100000000000001</v>
      </c>
    </row>
    <row r="22" spans="1:125" x14ac:dyDescent="0.2">
      <c r="A22" s="2" t="s">
        <v>25</v>
      </c>
      <c r="B22" s="1" t="s">
        <v>798</v>
      </c>
      <c r="C22" s="1">
        <v>82</v>
      </c>
      <c r="D22" s="1">
        <v>27</v>
      </c>
      <c r="E22" s="1">
        <v>49</v>
      </c>
      <c r="F22" s="1">
        <v>76</v>
      </c>
      <c r="G22" s="1">
        <v>0</v>
      </c>
      <c r="H22" s="1">
        <v>111</v>
      </c>
      <c r="I22" s="1">
        <v>93</v>
      </c>
      <c r="J22" s="1">
        <v>34</v>
      </c>
      <c r="K22" s="1">
        <v>6</v>
      </c>
      <c r="L22" s="1">
        <v>17</v>
      </c>
      <c r="M22" s="1">
        <v>1</v>
      </c>
      <c r="N22" s="1">
        <v>1</v>
      </c>
      <c r="O22" s="1">
        <v>2</v>
      </c>
      <c r="P22" s="1">
        <v>270</v>
      </c>
      <c r="Q22" s="1">
        <v>0.1</v>
      </c>
      <c r="S22" s="1" t="s">
        <v>70</v>
      </c>
      <c r="T22" s="1" t="s">
        <v>794</v>
      </c>
      <c r="U22" s="1">
        <v>82</v>
      </c>
      <c r="V22" s="1">
        <v>41</v>
      </c>
      <c r="W22" s="1">
        <v>32</v>
      </c>
      <c r="X22" s="1">
        <v>73</v>
      </c>
      <c r="Y22" s="1">
        <v>24</v>
      </c>
      <c r="Z22" s="1">
        <v>66</v>
      </c>
      <c r="AA22" s="1">
        <v>124</v>
      </c>
      <c r="AB22" s="1">
        <v>80</v>
      </c>
      <c r="AC22" s="1">
        <v>15</v>
      </c>
      <c r="AD22" s="1">
        <v>15</v>
      </c>
      <c r="AE22" s="1">
        <v>3</v>
      </c>
      <c r="AF22" s="1">
        <v>1</v>
      </c>
      <c r="AG22" s="1">
        <v>7</v>
      </c>
      <c r="AH22" s="1">
        <v>260</v>
      </c>
      <c r="AI22" s="1">
        <v>0.158</v>
      </c>
      <c r="AK22" s="2" t="s">
        <v>243</v>
      </c>
      <c r="AL22" s="1" t="s">
        <v>820</v>
      </c>
      <c r="AM22" s="1">
        <v>82</v>
      </c>
      <c r="AN22" s="1">
        <v>26</v>
      </c>
      <c r="AO22" s="1">
        <v>45</v>
      </c>
      <c r="AP22" s="1">
        <v>71</v>
      </c>
      <c r="AQ22" s="1">
        <v>18</v>
      </c>
      <c r="AR22" s="1">
        <v>12</v>
      </c>
      <c r="AS22" s="1">
        <v>20</v>
      </c>
      <c r="AT22" s="1">
        <v>40</v>
      </c>
      <c r="AU22" s="1">
        <v>5</v>
      </c>
      <c r="AV22" s="1">
        <v>7</v>
      </c>
      <c r="AW22" s="1">
        <v>2</v>
      </c>
      <c r="AX22" s="1">
        <v>1</v>
      </c>
      <c r="AY22" s="1">
        <v>3</v>
      </c>
      <c r="AZ22" s="1">
        <v>187</v>
      </c>
      <c r="BA22" s="1">
        <v>0.13900000000000001</v>
      </c>
      <c r="BC22" s="2" t="s">
        <v>193</v>
      </c>
      <c r="BD22" s="1" t="s">
        <v>794</v>
      </c>
      <c r="BE22" s="1">
        <v>48</v>
      </c>
      <c r="BF22" s="1">
        <v>11</v>
      </c>
      <c r="BG22" s="1">
        <v>34</v>
      </c>
      <c r="BH22" s="1">
        <v>45</v>
      </c>
      <c r="BI22" s="1">
        <v>19</v>
      </c>
      <c r="BJ22" s="1">
        <v>24</v>
      </c>
      <c r="BK22" s="1">
        <v>22</v>
      </c>
      <c r="BL22" s="1">
        <v>9</v>
      </c>
      <c r="BM22" s="1">
        <v>1</v>
      </c>
      <c r="BN22" s="1">
        <v>12</v>
      </c>
      <c r="BO22" s="1">
        <v>1</v>
      </c>
      <c r="BP22" s="1">
        <v>0</v>
      </c>
      <c r="BQ22" s="1">
        <v>1</v>
      </c>
      <c r="BR22" s="1">
        <v>70</v>
      </c>
      <c r="BS22" s="1">
        <v>0.157</v>
      </c>
      <c r="BU22" s="2" t="s">
        <v>94</v>
      </c>
      <c r="BV22" s="1" t="s">
        <v>820</v>
      </c>
      <c r="BW22" s="1">
        <v>80</v>
      </c>
      <c r="BX22" s="1">
        <v>19</v>
      </c>
      <c r="BY22" s="1">
        <v>50</v>
      </c>
      <c r="BZ22" s="1">
        <v>69</v>
      </c>
      <c r="CA22" s="1">
        <v>39</v>
      </c>
      <c r="CB22" s="1">
        <v>28</v>
      </c>
      <c r="CC22" s="1">
        <v>75</v>
      </c>
      <c r="CD22" s="1">
        <v>56</v>
      </c>
      <c r="CE22" s="1">
        <v>3</v>
      </c>
      <c r="CF22" s="1">
        <v>16</v>
      </c>
      <c r="CG22" s="1">
        <v>0</v>
      </c>
      <c r="CH22" s="1">
        <v>0</v>
      </c>
      <c r="CI22" s="1">
        <v>6</v>
      </c>
      <c r="CJ22" s="1">
        <v>169</v>
      </c>
      <c r="CK22" s="1">
        <v>0.112</v>
      </c>
      <c r="CL22" s="1" t="s">
        <v>797</v>
      </c>
      <c r="CM22" s="1" t="s">
        <v>64</v>
      </c>
      <c r="CN22" s="1" t="s">
        <v>796</v>
      </c>
      <c r="CO22" s="1">
        <v>79</v>
      </c>
      <c r="CP22" s="1">
        <v>42</v>
      </c>
      <c r="CQ22" s="1">
        <v>27</v>
      </c>
      <c r="CR22" s="1">
        <v>69</v>
      </c>
      <c r="CS22" s="1">
        <v>29</v>
      </c>
      <c r="CT22" s="1">
        <v>36</v>
      </c>
      <c r="CU22" s="1">
        <v>45</v>
      </c>
      <c r="CV22" s="1">
        <v>33</v>
      </c>
      <c r="CW22" s="1">
        <v>6</v>
      </c>
      <c r="CX22" s="1">
        <v>6</v>
      </c>
      <c r="CY22" s="1">
        <v>4</v>
      </c>
      <c r="CZ22" s="1">
        <v>1</v>
      </c>
      <c r="DA22" s="1">
        <v>8</v>
      </c>
      <c r="DB22" s="1">
        <v>304</v>
      </c>
      <c r="DC22" s="1">
        <v>0.13800000000000001</v>
      </c>
      <c r="DE22" s="2"/>
      <c r="DF22" s="1" t="s">
        <v>64</v>
      </c>
      <c r="DG22" s="1">
        <v>79</v>
      </c>
      <c r="DH22" s="1">
        <v>42</v>
      </c>
      <c r="DI22" s="1">
        <v>27</v>
      </c>
      <c r="DJ22" s="1">
        <v>69</v>
      </c>
      <c r="DK22" s="1">
        <v>29</v>
      </c>
      <c r="DL22" s="1">
        <v>36</v>
      </c>
      <c r="DM22" s="1">
        <v>45</v>
      </c>
      <c r="DN22" s="1">
        <v>33</v>
      </c>
      <c r="DO22" s="1">
        <v>6</v>
      </c>
      <c r="DP22" s="1">
        <v>6</v>
      </c>
      <c r="DQ22" s="1">
        <v>4</v>
      </c>
      <c r="DR22" s="1">
        <v>1</v>
      </c>
      <c r="DS22" s="1">
        <v>8</v>
      </c>
      <c r="DT22" s="1">
        <v>304</v>
      </c>
      <c r="DU22" s="1">
        <v>0.13800000000000001</v>
      </c>
    </row>
    <row r="23" spans="1:125" x14ac:dyDescent="0.2">
      <c r="A23" s="2" t="s">
        <v>704</v>
      </c>
      <c r="B23" s="1" t="s">
        <v>799</v>
      </c>
      <c r="C23" s="1">
        <v>75</v>
      </c>
      <c r="D23" s="1">
        <v>19</v>
      </c>
      <c r="E23" s="1">
        <v>57</v>
      </c>
      <c r="F23" s="1">
        <v>76</v>
      </c>
      <c r="G23" s="1">
        <v>39</v>
      </c>
      <c r="H23" s="1">
        <v>54</v>
      </c>
      <c r="I23" s="1">
        <v>133</v>
      </c>
      <c r="J23" s="1">
        <v>105</v>
      </c>
      <c r="K23" s="1">
        <v>10</v>
      </c>
      <c r="L23" s="1">
        <v>25</v>
      </c>
      <c r="M23" s="1">
        <v>0</v>
      </c>
      <c r="N23" s="1">
        <v>1</v>
      </c>
      <c r="O23" s="1">
        <v>4</v>
      </c>
      <c r="P23" s="1">
        <v>205</v>
      </c>
      <c r="Q23" s="1">
        <v>9.2999999999999999E-2</v>
      </c>
      <c r="S23" s="1" t="s">
        <v>246</v>
      </c>
      <c r="T23" s="1" t="s">
        <v>802</v>
      </c>
      <c r="U23" s="1">
        <v>82</v>
      </c>
      <c r="V23" s="1">
        <v>19</v>
      </c>
      <c r="W23" s="1">
        <v>52</v>
      </c>
      <c r="X23" s="1">
        <v>71</v>
      </c>
      <c r="Y23" s="1">
        <v>-4</v>
      </c>
      <c r="Z23" s="1">
        <v>28</v>
      </c>
      <c r="AA23" s="1">
        <v>95</v>
      </c>
      <c r="AB23" s="1">
        <v>33</v>
      </c>
      <c r="AC23" s="1">
        <v>7</v>
      </c>
      <c r="AD23" s="1">
        <v>16</v>
      </c>
      <c r="AE23" s="1">
        <v>0</v>
      </c>
      <c r="AF23" s="1">
        <v>0</v>
      </c>
      <c r="AG23" s="1">
        <v>4</v>
      </c>
      <c r="AH23" s="1">
        <v>161</v>
      </c>
      <c r="AI23" s="1">
        <v>0.11799999999999999</v>
      </c>
      <c r="AK23" s="2" t="s">
        <v>55</v>
      </c>
      <c r="AL23" s="1" t="s">
        <v>808</v>
      </c>
      <c r="AM23" s="1">
        <v>82</v>
      </c>
      <c r="AN23" s="1">
        <v>24</v>
      </c>
      <c r="AO23" s="1">
        <v>46</v>
      </c>
      <c r="AP23" s="1">
        <v>70</v>
      </c>
      <c r="AQ23" s="1">
        <v>-20</v>
      </c>
      <c r="AR23" s="1">
        <v>48</v>
      </c>
      <c r="AS23" s="1">
        <v>48</v>
      </c>
      <c r="AT23" s="1">
        <v>35</v>
      </c>
      <c r="AU23" s="1">
        <v>7</v>
      </c>
      <c r="AV23" s="1">
        <v>16</v>
      </c>
      <c r="AW23" s="1">
        <v>3</v>
      </c>
      <c r="AX23" s="1">
        <v>2</v>
      </c>
      <c r="AY23" s="1">
        <v>3</v>
      </c>
      <c r="AZ23" s="1">
        <v>262</v>
      </c>
      <c r="BA23" s="1">
        <v>9.1999999999999998E-2</v>
      </c>
      <c r="BC23" s="2" t="s">
        <v>123</v>
      </c>
      <c r="BD23" s="1" t="s">
        <v>817</v>
      </c>
      <c r="BE23" s="1">
        <v>47</v>
      </c>
      <c r="BF23" s="1">
        <v>15</v>
      </c>
      <c r="BG23" s="1">
        <v>29</v>
      </c>
      <c r="BH23" s="1">
        <v>44</v>
      </c>
      <c r="BI23" s="1">
        <v>-3</v>
      </c>
      <c r="BJ23" s="1">
        <v>4</v>
      </c>
      <c r="BK23" s="1">
        <v>24</v>
      </c>
      <c r="BL23" s="1">
        <v>28</v>
      </c>
      <c r="BM23" s="1">
        <v>8</v>
      </c>
      <c r="BN23" s="1">
        <v>7</v>
      </c>
      <c r="BO23" s="1">
        <v>0</v>
      </c>
      <c r="BP23" s="1">
        <v>0</v>
      </c>
      <c r="BQ23" s="1">
        <v>0</v>
      </c>
      <c r="BR23" s="1">
        <v>154</v>
      </c>
      <c r="BS23" s="1">
        <v>9.7000000000000003E-2</v>
      </c>
      <c r="BU23" s="2" t="s">
        <v>35</v>
      </c>
      <c r="BV23" s="1" t="s">
        <v>819</v>
      </c>
      <c r="BW23" s="1">
        <v>82</v>
      </c>
      <c r="BX23" s="1">
        <v>28</v>
      </c>
      <c r="BY23" s="1">
        <v>41</v>
      </c>
      <c r="BZ23" s="1">
        <v>69</v>
      </c>
      <c r="CA23" s="1">
        <v>4</v>
      </c>
      <c r="CB23" s="1">
        <v>63</v>
      </c>
      <c r="CC23" s="1">
        <v>150</v>
      </c>
      <c r="CD23" s="1">
        <v>68</v>
      </c>
      <c r="CE23" s="1">
        <v>8</v>
      </c>
      <c r="CF23" s="1">
        <v>11</v>
      </c>
      <c r="CG23" s="1">
        <v>0</v>
      </c>
      <c r="CH23" s="1">
        <v>0</v>
      </c>
      <c r="CI23" s="1">
        <v>4</v>
      </c>
      <c r="CJ23" s="1">
        <v>225</v>
      </c>
      <c r="CK23" s="1">
        <v>0.124</v>
      </c>
      <c r="CL23" s="1" t="s">
        <v>797</v>
      </c>
      <c r="CM23" s="1" t="s">
        <v>27</v>
      </c>
      <c r="CN23" s="1" t="s">
        <v>821</v>
      </c>
      <c r="CO23" s="1">
        <v>80</v>
      </c>
      <c r="CP23" s="1">
        <v>37</v>
      </c>
      <c r="CQ23" s="1">
        <v>30</v>
      </c>
      <c r="CR23" s="1">
        <v>67</v>
      </c>
      <c r="CS23" s="1">
        <v>38</v>
      </c>
      <c r="CT23" s="1">
        <v>32</v>
      </c>
      <c r="CU23" s="1">
        <v>106</v>
      </c>
      <c r="CV23" s="1">
        <v>38</v>
      </c>
      <c r="CW23" s="1">
        <v>7</v>
      </c>
      <c r="CX23" s="1">
        <v>4</v>
      </c>
      <c r="CY23" s="1">
        <v>3</v>
      </c>
      <c r="CZ23" s="1">
        <v>2</v>
      </c>
      <c r="DA23" s="1">
        <v>10</v>
      </c>
      <c r="DB23" s="1">
        <v>302</v>
      </c>
      <c r="DC23" s="1">
        <v>0.123</v>
      </c>
      <c r="DE23" s="2"/>
      <c r="DF23" s="1" t="s">
        <v>27</v>
      </c>
      <c r="DG23" s="1">
        <v>80</v>
      </c>
      <c r="DH23" s="1">
        <v>37</v>
      </c>
      <c r="DI23" s="1">
        <v>30</v>
      </c>
      <c r="DJ23" s="1">
        <v>67</v>
      </c>
      <c r="DK23" s="1">
        <v>38</v>
      </c>
      <c r="DL23" s="1">
        <v>32</v>
      </c>
      <c r="DM23" s="1">
        <v>106</v>
      </c>
      <c r="DN23" s="1">
        <v>38</v>
      </c>
      <c r="DO23" s="1">
        <v>7</v>
      </c>
      <c r="DP23" s="1">
        <v>4</v>
      </c>
      <c r="DQ23" s="1">
        <v>3</v>
      </c>
      <c r="DR23" s="1">
        <v>2</v>
      </c>
      <c r="DS23" s="1">
        <v>10</v>
      </c>
      <c r="DT23" s="1">
        <v>302</v>
      </c>
      <c r="DU23" s="1">
        <v>0.123</v>
      </c>
    </row>
    <row r="24" spans="1:125" x14ac:dyDescent="0.2">
      <c r="A24" s="2" t="s">
        <v>70</v>
      </c>
      <c r="B24" s="1" t="s">
        <v>794</v>
      </c>
      <c r="C24" s="1">
        <v>82</v>
      </c>
      <c r="D24" s="1">
        <v>25</v>
      </c>
      <c r="E24" s="1">
        <v>50</v>
      </c>
      <c r="F24" s="1">
        <v>75</v>
      </c>
      <c r="G24" s="1">
        <v>1</v>
      </c>
      <c r="H24" s="1">
        <v>104</v>
      </c>
      <c r="I24" s="1">
        <v>95</v>
      </c>
      <c r="J24" s="1">
        <v>73</v>
      </c>
      <c r="K24" s="1">
        <v>12</v>
      </c>
      <c r="L24" s="1">
        <v>14</v>
      </c>
      <c r="M24" s="1">
        <v>1</v>
      </c>
      <c r="N24" s="1">
        <v>2</v>
      </c>
      <c r="O24" s="1">
        <v>5</v>
      </c>
      <c r="P24" s="1">
        <v>214</v>
      </c>
      <c r="Q24" s="1">
        <v>0.11700000000000001</v>
      </c>
      <c r="S24" s="1" t="s">
        <v>104</v>
      </c>
      <c r="T24" s="1" t="s">
        <v>798</v>
      </c>
      <c r="U24" s="1">
        <v>82</v>
      </c>
      <c r="V24" s="1">
        <v>34</v>
      </c>
      <c r="W24" s="1">
        <v>37</v>
      </c>
      <c r="X24" s="1">
        <v>71</v>
      </c>
      <c r="Y24" s="1">
        <v>15</v>
      </c>
      <c r="Z24" s="1">
        <v>61</v>
      </c>
      <c r="AA24" s="1">
        <v>156</v>
      </c>
      <c r="AB24" s="1">
        <v>34</v>
      </c>
      <c r="AC24" s="1">
        <v>5</v>
      </c>
      <c r="AD24" s="1">
        <v>5</v>
      </c>
      <c r="AE24" s="1">
        <v>1</v>
      </c>
      <c r="AF24" s="1">
        <v>0</v>
      </c>
      <c r="AG24" s="1">
        <v>5</v>
      </c>
      <c r="AH24" s="1">
        <v>270</v>
      </c>
      <c r="AI24" s="1">
        <v>0.126</v>
      </c>
      <c r="AK24" s="2" t="s">
        <v>38</v>
      </c>
      <c r="AL24" s="1" t="s">
        <v>815</v>
      </c>
      <c r="AM24" s="1">
        <v>82</v>
      </c>
      <c r="AN24" s="1">
        <v>31</v>
      </c>
      <c r="AO24" s="1">
        <v>38</v>
      </c>
      <c r="AP24" s="1">
        <v>69</v>
      </c>
      <c r="AQ24" s="1">
        <v>-5</v>
      </c>
      <c r="AR24" s="1">
        <v>32</v>
      </c>
      <c r="AS24" s="1">
        <v>65</v>
      </c>
      <c r="AT24" s="1">
        <v>39</v>
      </c>
      <c r="AU24" s="1">
        <v>7</v>
      </c>
      <c r="AV24" s="1">
        <v>7</v>
      </c>
      <c r="AW24" s="1">
        <v>3</v>
      </c>
      <c r="AX24" s="1">
        <v>4</v>
      </c>
      <c r="AY24" s="1">
        <v>3</v>
      </c>
      <c r="AZ24" s="1">
        <v>293</v>
      </c>
      <c r="BA24" s="1">
        <v>0.106</v>
      </c>
      <c r="BC24" s="2" t="s">
        <v>93</v>
      </c>
      <c r="BD24" s="1" t="s">
        <v>807</v>
      </c>
      <c r="BE24" s="1">
        <v>48</v>
      </c>
      <c r="BF24" s="1">
        <v>18</v>
      </c>
      <c r="BG24" s="1">
        <v>26</v>
      </c>
      <c r="BH24" s="1">
        <v>44</v>
      </c>
      <c r="BI24" s="1">
        <v>15</v>
      </c>
      <c r="BJ24" s="1">
        <v>23</v>
      </c>
      <c r="BK24" s="1">
        <v>62</v>
      </c>
      <c r="BL24" s="1">
        <v>22</v>
      </c>
      <c r="BM24" s="1">
        <v>5</v>
      </c>
      <c r="BN24" s="1">
        <v>3</v>
      </c>
      <c r="BO24" s="1">
        <v>0</v>
      </c>
      <c r="BP24" s="1">
        <v>0</v>
      </c>
      <c r="BQ24" s="1">
        <v>1</v>
      </c>
      <c r="BR24" s="1">
        <v>107</v>
      </c>
      <c r="BS24" s="1">
        <v>0.16800000000000001</v>
      </c>
      <c r="BU24" s="2" t="s">
        <v>58</v>
      </c>
      <c r="BV24" s="1" t="s">
        <v>813</v>
      </c>
      <c r="BW24" s="1">
        <v>71</v>
      </c>
      <c r="BX24" s="1">
        <v>27</v>
      </c>
      <c r="BY24" s="1">
        <v>42</v>
      </c>
      <c r="BZ24" s="1">
        <v>69</v>
      </c>
      <c r="CA24" s="1">
        <v>-9</v>
      </c>
      <c r="CB24" s="1">
        <v>51</v>
      </c>
      <c r="CC24" s="1">
        <v>43</v>
      </c>
      <c r="CD24" s="1">
        <v>35</v>
      </c>
      <c r="CE24" s="1">
        <v>5</v>
      </c>
      <c r="CF24" s="1">
        <v>10</v>
      </c>
      <c r="CG24" s="1">
        <v>0</v>
      </c>
      <c r="CH24" s="1">
        <v>0</v>
      </c>
      <c r="CI24" s="1">
        <v>4</v>
      </c>
      <c r="CJ24" s="1">
        <v>195</v>
      </c>
      <c r="CK24" s="1">
        <v>0.13800000000000001</v>
      </c>
      <c r="CL24" s="1" t="s">
        <v>797</v>
      </c>
      <c r="CM24" s="1" t="s">
        <v>32</v>
      </c>
      <c r="CN24" s="1" t="s">
        <v>811</v>
      </c>
      <c r="CO24" s="1">
        <v>82</v>
      </c>
      <c r="CP24" s="1">
        <v>27</v>
      </c>
      <c r="CQ24" s="1">
        <v>40</v>
      </c>
      <c r="CR24" s="1">
        <v>67</v>
      </c>
      <c r="CS24" s="1">
        <v>-6</v>
      </c>
      <c r="CT24" s="1">
        <v>12</v>
      </c>
      <c r="CU24" s="1">
        <v>85</v>
      </c>
      <c r="CV24" s="1">
        <v>71</v>
      </c>
      <c r="CW24" s="1">
        <v>6</v>
      </c>
      <c r="CX24" s="1">
        <v>18</v>
      </c>
      <c r="CY24" s="1">
        <v>2</v>
      </c>
      <c r="CZ24" s="1">
        <v>0</v>
      </c>
      <c r="DA24" s="1">
        <v>4</v>
      </c>
      <c r="DB24" s="1">
        <v>263</v>
      </c>
      <c r="DC24" s="1">
        <v>0.10299999999999999</v>
      </c>
      <c r="DE24" s="2"/>
      <c r="DF24" s="1" t="s">
        <v>32</v>
      </c>
      <c r="DG24" s="1">
        <v>82</v>
      </c>
      <c r="DH24" s="1">
        <v>27</v>
      </c>
      <c r="DI24" s="1">
        <v>40</v>
      </c>
      <c r="DJ24" s="1">
        <v>67</v>
      </c>
      <c r="DK24" s="1">
        <v>-6</v>
      </c>
      <c r="DL24" s="1">
        <v>12</v>
      </c>
      <c r="DM24" s="1">
        <v>85</v>
      </c>
      <c r="DN24" s="1">
        <v>71</v>
      </c>
      <c r="DO24" s="1">
        <v>6</v>
      </c>
      <c r="DP24" s="1">
        <v>18</v>
      </c>
      <c r="DQ24" s="1">
        <v>2</v>
      </c>
      <c r="DR24" s="1">
        <v>0</v>
      </c>
      <c r="DS24" s="1">
        <v>4</v>
      </c>
      <c r="DT24" s="1">
        <v>263</v>
      </c>
      <c r="DU24" s="1">
        <v>0.10299999999999999</v>
      </c>
    </row>
    <row r="25" spans="1:125" x14ac:dyDescent="0.2">
      <c r="A25" s="2" t="s">
        <v>129</v>
      </c>
      <c r="B25" s="1" t="s">
        <v>814</v>
      </c>
      <c r="C25" s="1">
        <v>70</v>
      </c>
      <c r="D25" s="1">
        <v>20</v>
      </c>
      <c r="E25" s="1">
        <v>51</v>
      </c>
      <c r="F25" s="1">
        <v>71</v>
      </c>
      <c r="G25" s="1">
        <v>8</v>
      </c>
      <c r="H25" s="1">
        <v>22</v>
      </c>
      <c r="I25" s="1">
        <v>42</v>
      </c>
      <c r="J25" s="1">
        <v>36</v>
      </c>
      <c r="K25" s="1">
        <v>4</v>
      </c>
      <c r="L25" s="1">
        <v>27</v>
      </c>
      <c r="M25" s="1">
        <v>1</v>
      </c>
      <c r="N25" s="1">
        <v>3</v>
      </c>
      <c r="O25" s="1">
        <v>5</v>
      </c>
      <c r="P25" s="1">
        <v>168</v>
      </c>
      <c r="Q25" s="1">
        <v>0.11899999999999999</v>
      </c>
      <c r="S25" s="1" t="s">
        <v>44</v>
      </c>
      <c r="T25" s="1" t="s">
        <v>805</v>
      </c>
      <c r="U25" s="1">
        <v>74</v>
      </c>
      <c r="V25" s="1">
        <v>34</v>
      </c>
      <c r="W25" s="1">
        <v>37</v>
      </c>
      <c r="X25" s="1">
        <v>71</v>
      </c>
      <c r="Y25" s="1">
        <v>-1</v>
      </c>
      <c r="Z25" s="1">
        <v>38</v>
      </c>
      <c r="AA25" s="1">
        <v>76</v>
      </c>
      <c r="AB25" s="1">
        <v>26</v>
      </c>
      <c r="AC25" s="1">
        <v>12</v>
      </c>
      <c r="AD25" s="1">
        <v>14</v>
      </c>
      <c r="AE25" s="1">
        <v>2</v>
      </c>
      <c r="AF25" s="1">
        <v>1</v>
      </c>
      <c r="AG25" s="1">
        <v>6</v>
      </c>
      <c r="AH25" s="1">
        <v>268</v>
      </c>
      <c r="AI25" s="1">
        <v>0.127</v>
      </c>
      <c r="AK25" s="2" t="s">
        <v>44</v>
      </c>
      <c r="AL25" s="1" t="s">
        <v>805</v>
      </c>
      <c r="AM25" s="1">
        <v>74</v>
      </c>
      <c r="AN25" s="1">
        <v>33</v>
      </c>
      <c r="AO25" s="1">
        <v>36</v>
      </c>
      <c r="AP25" s="1">
        <v>69</v>
      </c>
      <c r="AQ25" s="1">
        <v>28</v>
      </c>
      <c r="AR25" s="1">
        <v>38</v>
      </c>
      <c r="AS25" s="1">
        <v>80</v>
      </c>
      <c r="AT25" s="1">
        <v>18</v>
      </c>
      <c r="AU25" s="1">
        <v>7</v>
      </c>
      <c r="AV25" s="1">
        <v>10</v>
      </c>
      <c r="AW25" s="1">
        <v>1</v>
      </c>
      <c r="AX25" s="1">
        <v>0</v>
      </c>
      <c r="AY25" s="1">
        <v>8</v>
      </c>
      <c r="AZ25" s="1">
        <v>282</v>
      </c>
      <c r="BA25" s="1">
        <v>0.11700000000000001</v>
      </c>
      <c r="BC25" s="2" t="s">
        <v>99</v>
      </c>
      <c r="BD25" s="1" t="s">
        <v>796</v>
      </c>
      <c r="BE25" s="1">
        <v>48</v>
      </c>
      <c r="BF25" s="1">
        <v>18</v>
      </c>
      <c r="BG25" s="1">
        <v>26</v>
      </c>
      <c r="BH25" s="1">
        <v>44</v>
      </c>
      <c r="BI25" s="1">
        <v>25</v>
      </c>
      <c r="BJ25" s="1">
        <v>12</v>
      </c>
      <c r="BK25" s="1">
        <v>52</v>
      </c>
      <c r="BL25" s="1">
        <v>28</v>
      </c>
      <c r="BM25" s="1">
        <v>4</v>
      </c>
      <c r="BN25" s="1">
        <v>6</v>
      </c>
      <c r="BO25" s="1">
        <v>1</v>
      </c>
      <c r="BP25" s="1">
        <v>3</v>
      </c>
      <c r="BQ25" s="1">
        <v>6</v>
      </c>
      <c r="BR25" s="1">
        <v>108</v>
      </c>
      <c r="BS25" s="1">
        <v>0.16700000000000001</v>
      </c>
      <c r="BU25" s="2" t="s">
        <v>86</v>
      </c>
      <c r="BV25" s="1" t="s">
        <v>796</v>
      </c>
      <c r="BW25" s="1">
        <v>81</v>
      </c>
      <c r="BX25" s="1">
        <v>30</v>
      </c>
      <c r="BY25" s="1">
        <v>39</v>
      </c>
      <c r="BZ25" s="1">
        <v>69</v>
      </c>
      <c r="CA25" s="1">
        <v>13</v>
      </c>
      <c r="CB25" s="1">
        <v>10</v>
      </c>
      <c r="CC25" s="1">
        <v>24</v>
      </c>
      <c r="CD25" s="1">
        <v>38</v>
      </c>
      <c r="CE25" s="1">
        <v>9</v>
      </c>
      <c r="CF25" s="1">
        <v>12</v>
      </c>
      <c r="CG25" s="1">
        <v>1</v>
      </c>
      <c r="CH25" s="1">
        <v>1</v>
      </c>
      <c r="CI25" s="1">
        <v>5</v>
      </c>
      <c r="CJ25" s="1">
        <v>204</v>
      </c>
      <c r="CK25" s="1">
        <v>0.14699999999999999</v>
      </c>
      <c r="CL25" s="1" t="s">
        <v>797</v>
      </c>
      <c r="CM25" s="1" t="s">
        <v>31</v>
      </c>
      <c r="CN25" s="1" t="s">
        <v>812</v>
      </c>
      <c r="CO25" s="1">
        <v>77</v>
      </c>
      <c r="CP25" s="1">
        <v>17</v>
      </c>
      <c r="CQ25" s="1">
        <v>49</v>
      </c>
      <c r="CR25" s="1">
        <v>66</v>
      </c>
      <c r="CS25" s="1">
        <v>-6</v>
      </c>
      <c r="CT25" s="1">
        <v>32</v>
      </c>
      <c r="CU25" s="1">
        <v>55</v>
      </c>
      <c r="CV25" s="1">
        <v>26</v>
      </c>
      <c r="CW25" s="1">
        <v>4</v>
      </c>
      <c r="CX25" s="1">
        <v>24</v>
      </c>
      <c r="CY25" s="1">
        <v>0</v>
      </c>
      <c r="CZ25" s="1">
        <v>0</v>
      </c>
      <c r="DA25" s="1">
        <v>3</v>
      </c>
      <c r="DB25" s="1">
        <v>227</v>
      </c>
      <c r="DC25" s="1">
        <v>7.4999999999999997E-2</v>
      </c>
      <c r="DE25" s="2"/>
      <c r="DF25" s="1" t="s">
        <v>31</v>
      </c>
      <c r="DG25" s="1">
        <v>77</v>
      </c>
      <c r="DH25" s="1">
        <v>17</v>
      </c>
      <c r="DI25" s="1">
        <v>49</v>
      </c>
      <c r="DJ25" s="1">
        <v>66</v>
      </c>
      <c r="DK25" s="1">
        <v>-6</v>
      </c>
      <c r="DL25" s="1">
        <v>32</v>
      </c>
      <c r="DM25" s="1">
        <v>55</v>
      </c>
      <c r="DN25" s="1">
        <v>26</v>
      </c>
      <c r="DO25" s="1">
        <v>4</v>
      </c>
      <c r="DP25" s="1">
        <v>24</v>
      </c>
      <c r="DQ25" s="1">
        <v>0</v>
      </c>
      <c r="DR25" s="1">
        <v>0</v>
      </c>
      <c r="DS25" s="1">
        <v>3</v>
      </c>
      <c r="DT25" s="1">
        <v>227</v>
      </c>
      <c r="DU25" s="1">
        <v>7.4999999999999997E-2</v>
      </c>
    </row>
    <row r="26" spans="1:125" x14ac:dyDescent="0.2">
      <c r="A26" s="2" t="s">
        <v>243</v>
      </c>
      <c r="B26" s="1" t="s">
        <v>802</v>
      </c>
      <c r="C26" s="1">
        <v>82</v>
      </c>
      <c r="D26" s="1">
        <v>29</v>
      </c>
      <c r="E26" s="1">
        <v>42</v>
      </c>
      <c r="F26" s="1">
        <v>71</v>
      </c>
      <c r="G26" s="1">
        <v>-4</v>
      </c>
      <c r="H26" s="1">
        <v>26</v>
      </c>
      <c r="I26" s="1">
        <v>31</v>
      </c>
      <c r="J26" s="1">
        <v>48</v>
      </c>
      <c r="K26" s="1">
        <v>6</v>
      </c>
      <c r="L26" s="1">
        <v>6</v>
      </c>
      <c r="M26" s="1">
        <v>2</v>
      </c>
      <c r="N26" s="1">
        <v>1</v>
      </c>
      <c r="O26" s="1">
        <v>4</v>
      </c>
      <c r="P26" s="1">
        <v>214</v>
      </c>
      <c r="Q26" s="1">
        <v>0.13600000000000001</v>
      </c>
      <c r="S26" s="1" t="s">
        <v>97</v>
      </c>
      <c r="T26" s="1" t="s">
        <v>811</v>
      </c>
      <c r="U26" s="1">
        <v>80</v>
      </c>
      <c r="V26" s="1">
        <v>21</v>
      </c>
      <c r="W26" s="1">
        <v>49</v>
      </c>
      <c r="X26" s="1">
        <v>70</v>
      </c>
      <c r="Y26" s="1">
        <v>4</v>
      </c>
      <c r="Z26" s="1">
        <v>47</v>
      </c>
      <c r="AA26" s="1">
        <v>56</v>
      </c>
      <c r="AB26" s="1">
        <v>35</v>
      </c>
      <c r="AC26" s="1">
        <v>9</v>
      </c>
      <c r="AD26" s="1">
        <v>24</v>
      </c>
      <c r="AE26" s="1">
        <v>2</v>
      </c>
      <c r="AF26" s="1">
        <v>0</v>
      </c>
      <c r="AG26" s="1">
        <v>3</v>
      </c>
      <c r="AH26" s="1">
        <v>149</v>
      </c>
      <c r="AI26" s="1">
        <v>0.14099999999999999</v>
      </c>
      <c r="AK26" s="2" t="s">
        <v>123</v>
      </c>
      <c r="AL26" s="1" t="s">
        <v>817</v>
      </c>
      <c r="AM26" s="1">
        <v>82</v>
      </c>
      <c r="AN26" s="1">
        <v>36</v>
      </c>
      <c r="AO26" s="1">
        <v>33</v>
      </c>
      <c r="AP26" s="1">
        <v>69</v>
      </c>
      <c r="AQ26" s="1">
        <v>1</v>
      </c>
      <c r="AR26" s="1">
        <v>6</v>
      </c>
      <c r="AS26" s="1">
        <v>33</v>
      </c>
      <c r="AT26" s="1">
        <v>40</v>
      </c>
      <c r="AU26" s="1">
        <v>14</v>
      </c>
      <c r="AV26" s="1">
        <v>10</v>
      </c>
      <c r="AW26" s="1">
        <v>0</v>
      </c>
      <c r="AX26" s="1">
        <v>0</v>
      </c>
      <c r="AY26" s="1">
        <v>5</v>
      </c>
      <c r="AZ26" s="1">
        <v>219</v>
      </c>
      <c r="BA26" s="1">
        <v>0.16400000000000001</v>
      </c>
      <c r="BC26" s="2" t="s">
        <v>82</v>
      </c>
      <c r="BD26" s="1" t="s">
        <v>808</v>
      </c>
      <c r="BE26" s="1">
        <v>44</v>
      </c>
      <c r="BF26" s="1">
        <v>13</v>
      </c>
      <c r="BG26" s="1">
        <v>31</v>
      </c>
      <c r="BH26" s="1">
        <v>44</v>
      </c>
      <c r="BI26" s="1">
        <v>14</v>
      </c>
      <c r="BJ26" s="1">
        <v>46</v>
      </c>
      <c r="BK26" s="1">
        <v>14</v>
      </c>
      <c r="BL26" s="1">
        <v>21</v>
      </c>
      <c r="BM26" s="1">
        <v>4</v>
      </c>
      <c r="BN26" s="1">
        <v>5</v>
      </c>
      <c r="BO26" s="1">
        <v>0</v>
      </c>
      <c r="BP26" s="1">
        <v>1</v>
      </c>
      <c r="BQ26" s="1">
        <v>1</v>
      </c>
      <c r="BR26" s="1">
        <v>150</v>
      </c>
      <c r="BS26" s="1">
        <v>8.6999999999999994E-2</v>
      </c>
      <c r="BU26" s="2" t="s">
        <v>42</v>
      </c>
      <c r="BV26" s="1" t="s">
        <v>805</v>
      </c>
      <c r="BW26" s="1">
        <v>76</v>
      </c>
      <c r="BX26" s="1">
        <v>28</v>
      </c>
      <c r="BY26" s="1">
        <v>40</v>
      </c>
      <c r="BZ26" s="1">
        <v>68</v>
      </c>
      <c r="CA26" s="1">
        <v>26</v>
      </c>
      <c r="CB26" s="1">
        <v>34</v>
      </c>
      <c r="CC26" s="1">
        <v>29</v>
      </c>
      <c r="CD26" s="1">
        <v>20</v>
      </c>
      <c r="CE26" s="1">
        <v>5</v>
      </c>
      <c r="CF26" s="1">
        <v>10</v>
      </c>
      <c r="CG26" s="1">
        <v>3</v>
      </c>
      <c r="CH26" s="1">
        <v>2</v>
      </c>
      <c r="CI26" s="1">
        <v>5</v>
      </c>
      <c r="CJ26" s="1">
        <v>193</v>
      </c>
      <c r="CK26" s="1">
        <v>0.14499999999999999</v>
      </c>
      <c r="CL26" s="1" t="s">
        <v>797</v>
      </c>
      <c r="CM26" s="1" t="s">
        <v>685</v>
      </c>
      <c r="CN26" s="1" t="s">
        <v>814</v>
      </c>
      <c r="CO26" s="1">
        <v>82</v>
      </c>
      <c r="CP26" s="1">
        <v>21</v>
      </c>
      <c r="CQ26" s="1">
        <v>45</v>
      </c>
      <c r="CR26" s="1">
        <v>66</v>
      </c>
      <c r="CS26" s="1">
        <v>7</v>
      </c>
      <c r="CT26" s="1">
        <v>42</v>
      </c>
      <c r="CU26" s="1">
        <v>93</v>
      </c>
      <c r="CV26" s="1">
        <v>89</v>
      </c>
      <c r="CW26" s="1">
        <v>6</v>
      </c>
      <c r="CX26" s="1">
        <v>24</v>
      </c>
      <c r="CY26" s="1">
        <v>0</v>
      </c>
      <c r="CZ26" s="1">
        <v>0</v>
      </c>
      <c r="DA26" s="1">
        <v>3</v>
      </c>
      <c r="DB26" s="1">
        <v>292</v>
      </c>
      <c r="DC26" s="1">
        <v>7.1999999999999995E-2</v>
      </c>
      <c r="DE26" s="2"/>
      <c r="DF26" s="1" t="s">
        <v>685</v>
      </c>
      <c r="DG26" s="1">
        <v>82</v>
      </c>
      <c r="DH26" s="1">
        <v>21</v>
      </c>
      <c r="DI26" s="1">
        <v>45</v>
      </c>
      <c r="DJ26" s="1">
        <v>66</v>
      </c>
      <c r="DK26" s="1">
        <v>7</v>
      </c>
      <c r="DL26" s="1">
        <v>42</v>
      </c>
      <c r="DM26" s="1">
        <v>93</v>
      </c>
      <c r="DN26" s="1">
        <v>89</v>
      </c>
      <c r="DO26" s="1">
        <v>6</v>
      </c>
      <c r="DP26" s="1">
        <v>24</v>
      </c>
      <c r="DQ26" s="1">
        <v>0</v>
      </c>
      <c r="DR26" s="1">
        <v>0</v>
      </c>
      <c r="DS26" s="1">
        <v>3</v>
      </c>
      <c r="DT26" s="1">
        <v>292</v>
      </c>
      <c r="DU26" s="1">
        <v>7.1999999999999995E-2</v>
      </c>
    </row>
    <row r="27" spans="1:125" x14ac:dyDescent="0.2">
      <c r="A27" s="2" t="s">
        <v>74</v>
      </c>
      <c r="B27" s="1" t="s">
        <v>815</v>
      </c>
      <c r="C27" s="1">
        <v>80</v>
      </c>
      <c r="D27" s="1">
        <v>22</v>
      </c>
      <c r="E27" s="1">
        <v>49</v>
      </c>
      <c r="F27" s="1">
        <v>71</v>
      </c>
      <c r="G27" s="1">
        <v>-2</v>
      </c>
      <c r="H27" s="1">
        <v>50</v>
      </c>
      <c r="I27" s="1">
        <v>50</v>
      </c>
      <c r="J27" s="1">
        <v>52</v>
      </c>
      <c r="K27" s="1">
        <v>8</v>
      </c>
      <c r="L27" s="1">
        <v>20</v>
      </c>
      <c r="M27" s="1">
        <v>1</v>
      </c>
      <c r="N27" s="1">
        <v>0</v>
      </c>
      <c r="O27" s="1">
        <v>2</v>
      </c>
      <c r="P27" s="1">
        <v>246</v>
      </c>
      <c r="Q27" s="1">
        <v>8.8999999999999996E-2</v>
      </c>
      <c r="S27" s="1" t="s">
        <v>118</v>
      </c>
      <c r="T27" s="1" t="s">
        <v>806</v>
      </c>
      <c r="U27" s="1">
        <v>79</v>
      </c>
      <c r="V27" s="1">
        <v>22</v>
      </c>
      <c r="W27" s="1">
        <v>47</v>
      </c>
      <c r="X27" s="1">
        <v>69</v>
      </c>
      <c r="Y27" s="1">
        <v>0</v>
      </c>
      <c r="Z27" s="1">
        <v>24</v>
      </c>
      <c r="AA27" s="1">
        <v>31</v>
      </c>
      <c r="AB27" s="1">
        <v>38</v>
      </c>
      <c r="AC27" s="1">
        <v>3</v>
      </c>
      <c r="AD27" s="1">
        <v>17</v>
      </c>
      <c r="AE27" s="1">
        <v>0</v>
      </c>
      <c r="AF27" s="1">
        <v>0</v>
      </c>
      <c r="AG27" s="1">
        <v>2</v>
      </c>
      <c r="AH27" s="1">
        <v>120</v>
      </c>
      <c r="AI27" s="1">
        <v>0.183</v>
      </c>
      <c r="AK27" s="2" t="s">
        <v>31</v>
      </c>
      <c r="AL27" s="1" t="s">
        <v>812</v>
      </c>
      <c r="AM27" s="1">
        <v>82</v>
      </c>
      <c r="AN27" s="1">
        <v>22</v>
      </c>
      <c r="AO27" s="1">
        <v>47</v>
      </c>
      <c r="AP27" s="1">
        <v>69</v>
      </c>
      <c r="AQ27" s="1">
        <v>14</v>
      </c>
      <c r="AR27" s="1">
        <v>47</v>
      </c>
      <c r="AS27" s="1">
        <v>45</v>
      </c>
      <c r="AT27" s="1">
        <v>26</v>
      </c>
      <c r="AU27" s="1">
        <v>3</v>
      </c>
      <c r="AV27" s="1">
        <v>11</v>
      </c>
      <c r="AW27" s="1">
        <v>0</v>
      </c>
      <c r="AX27" s="1">
        <v>2</v>
      </c>
      <c r="AY27" s="1">
        <v>4</v>
      </c>
      <c r="AZ27" s="1">
        <v>267</v>
      </c>
      <c r="BA27" s="1">
        <v>8.2000000000000003E-2</v>
      </c>
      <c r="BC27" s="2" t="s">
        <v>39</v>
      </c>
      <c r="BD27" s="1" t="s">
        <v>818</v>
      </c>
      <c r="BE27" s="1">
        <v>47</v>
      </c>
      <c r="BF27" s="1">
        <v>17</v>
      </c>
      <c r="BG27" s="1">
        <v>26</v>
      </c>
      <c r="BH27" s="1">
        <v>43</v>
      </c>
      <c r="BI27" s="1">
        <v>-12</v>
      </c>
      <c r="BJ27" s="1">
        <v>12</v>
      </c>
      <c r="BK27" s="1">
        <v>48</v>
      </c>
      <c r="BL27" s="1">
        <v>47</v>
      </c>
      <c r="BM27" s="1">
        <v>2</v>
      </c>
      <c r="BN27" s="1">
        <v>7</v>
      </c>
      <c r="BO27" s="1">
        <v>0</v>
      </c>
      <c r="BP27" s="1">
        <v>1</v>
      </c>
      <c r="BQ27" s="1">
        <v>3</v>
      </c>
      <c r="BR27" s="1">
        <v>132</v>
      </c>
      <c r="BS27" s="1">
        <v>0.129</v>
      </c>
      <c r="BU27" s="2" t="s">
        <v>57</v>
      </c>
      <c r="BV27" s="1" t="s">
        <v>815</v>
      </c>
      <c r="BW27" s="1">
        <v>78</v>
      </c>
      <c r="BX27" s="1">
        <v>27</v>
      </c>
      <c r="BY27" s="1">
        <v>41</v>
      </c>
      <c r="BZ27" s="1">
        <v>68</v>
      </c>
      <c r="CA27" s="1">
        <v>7</v>
      </c>
      <c r="CB27" s="1">
        <v>46</v>
      </c>
      <c r="CC27" s="1">
        <v>30</v>
      </c>
      <c r="CD27" s="1">
        <v>17</v>
      </c>
      <c r="CE27" s="1">
        <v>8</v>
      </c>
      <c r="CF27" s="1">
        <v>10</v>
      </c>
      <c r="CG27" s="1">
        <v>0</v>
      </c>
      <c r="CH27" s="1">
        <v>0</v>
      </c>
      <c r="CI27" s="1">
        <v>4</v>
      </c>
      <c r="CJ27" s="1">
        <v>248</v>
      </c>
      <c r="CK27" s="1">
        <v>0.109</v>
      </c>
      <c r="CL27" s="1" t="s">
        <v>797</v>
      </c>
      <c r="CM27" s="1" t="s">
        <v>42</v>
      </c>
      <c r="CN27" s="1" t="s">
        <v>805</v>
      </c>
      <c r="CO27" s="1">
        <v>81</v>
      </c>
      <c r="CP27" s="1">
        <v>28</v>
      </c>
      <c r="CQ27" s="1">
        <v>38</v>
      </c>
      <c r="CR27" s="1">
        <v>66</v>
      </c>
      <c r="CS27" s="1">
        <v>30</v>
      </c>
      <c r="CT27" s="1">
        <v>36</v>
      </c>
      <c r="CU27" s="1">
        <v>56</v>
      </c>
      <c r="CV27" s="1">
        <v>16</v>
      </c>
      <c r="CW27" s="1">
        <v>6</v>
      </c>
      <c r="CX27" s="1">
        <v>11</v>
      </c>
      <c r="CY27" s="1">
        <v>2</v>
      </c>
      <c r="CZ27" s="1">
        <v>1</v>
      </c>
      <c r="DA27" s="1">
        <v>7</v>
      </c>
      <c r="DB27" s="1">
        <v>192</v>
      </c>
      <c r="DC27" s="1">
        <v>0.14599999999999999</v>
      </c>
      <c r="DE27" s="2"/>
      <c r="DF27" s="1" t="s">
        <v>42</v>
      </c>
      <c r="DG27" s="1">
        <v>81</v>
      </c>
      <c r="DH27" s="1">
        <v>28</v>
      </c>
      <c r="DI27" s="1">
        <v>38</v>
      </c>
      <c r="DJ27" s="1">
        <v>66</v>
      </c>
      <c r="DK27" s="1">
        <v>30</v>
      </c>
      <c r="DL27" s="1">
        <v>36</v>
      </c>
      <c r="DM27" s="1">
        <v>56</v>
      </c>
      <c r="DN27" s="1">
        <v>16</v>
      </c>
      <c r="DO27" s="1">
        <v>6</v>
      </c>
      <c r="DP27" s="1">
        <v>11</v>
      </c>
      <c r="DQ27" s="1">
        <v>2</v>
      </c>
      <c r="DR27" s="1">
        <v>1</v>
      </c>
      <c r="DS27" s="1">
        <v>7</v>
      </c>
      <c r="DT27" s="1">
        <v>192</v>
      </c>
      <c r="DU27" s="1">
        <v>0.14599999999999999</v>
      </c>
    </row>
    <row r="28" spans="1:125" ht="30" x14ac:dyDescent="0.2">
      <c r="A28" s="2" t="s">
        <v>186</v>
      </c>
      <c r="B28" s="1" t="s">
        <v>821</v>
      </c>
      <c r="C28" s="1">
        <v>82</v>
      </c>
      <c r="D28" s="1">
        <v>25</v>
      </c>
      <c r="E28" s="1">
        <v>45</v>
      </c>
      <c r="F28" s="1">
        <v>70</v>
      </c>
      <c r="G28" s="1">
        <v>5</v>
      </c>
      <c r="H28" s="1">
        <v>50</v>
      </c>
      <c r="I28" s="1">
        <v>51</v>
      </c>
      <c r="J28" s="1">
        <v>63</v>
      </c>
      <c r="K28" s="1">
        <v>3</v>
      </c>
      <c r="L28" s="1">
        <v>21</v>
      </c>
      <c r="M28" s="1">
        <v>1</v>
      </c>
      <c r="N28" s="1">
        <v>0</v>
      </c>
      <c r="O28" s="1">
        <v>4</v>
      </c>
      <c r="P28" s="1">
        <v>216</v>
      </c>
      <c r="Q28" s="1">
        <v>0.11600000000000001</v>
      </c>
      <c r="S28" s="1" t="s">
        <v>726</v>
      </c>
      <c r="T28" s="1" t="s">
        <v>798</v>
      </c>
      <c r="U28" s="1">
        <v>81</v>
      </c>
      <c r="V28" s="1">
        <v>18</v>
      </c>
      <c r="W28" s="1">
        <v>50</v>
      </c>
      <c r="X28" s="1">
        <v>68</v>
      </c>
      <c r="Y28" s="1">
        <v>18</v>
      </c>
      <c r="Z28" s="1">
        <v>24</v>
      </c>
      <c r="AA28" s="1">
        <v>52</v>
      </c>
      <c r="AB28" s="1">
        <v>116</v>
      </c>
      <c r="AC28" s="1">
        <v>5</v>
      </c>
      <c r="AD28" s="1">
        <v>26</v>
      </c>
      <c r="AE28" s="1">
        <v>0</v>
      </c>
      <c r="AF28" s="1">
        <v>0</v>
      </c>
      <c r="AG28" s="1">
        <v>4</v>
      </c>
      <c r="AH28" s="1">
        <v>152</v>
      </c>
      <c r="AI28" s="1">
        <v>0.11799999999999999</v>
      </c>
      <c r="AK28" s="2" t="s">
        <v>1631</v>
      </c>
      <c r="AL28" s="1" t="s">
        <v>821</v>
      </c>
      <c r="AM28" s="1">
        <v>80</v>
      </c>
      <c r="AN28" s="1">
        <v>18</v>
      </c>
      <c r="AO28" s="1">
        <v>49</v>
      </c>
      <c r="AP28" s="1">
        <v>67</v>
      </c>
      <c r="AQ28" s="1">
        <v>-8</v>
      </c>
      <c r="AR28" s="1">
        <v>89</v>
      </c>
      <c r="AS28" s="1">
        <v>99</v>
      </c>
      <c r="AT28" s="1">
        <v>23</v>
      </c>
      <c r="AU28" s="1">
        <v>6</v>
      </c>
      <c r="AV28" s="1">
        <v>13</v>
      </c>
      <c r="AW28" s="1">
        <v>0</v>
      </c>
      <c r="AX28" s="1">
        <v>0</v>
      </c>
      <c r="AY28" s="1">
        <v>2</v>
      </c>
      <c r="AZ28" s="1">
        <v>167</v>
      </c>
      <c r="BA28" s="1">
        <v>0.108</v>
      </c>
      <c r="BC28" s="2" t="s">
        <v>1631</v>
      </c>
      <c r="BD28" s="1" t="s">
        <v>821</v>
      </c>
      <c r="BE28" s="1">
        <v>48</v>
      </c>
      <c r="BF28" s="1">
        <v>18</v>
      </c>
      <c r="BG28" s="1">
        <v>25</v>
      </c>
      <c r="BH28" s="1">
        <v>43</v>
      </c>
      <c r="BI28" s="1">
        <v>-11</v>
      </c>
      <c r="BJ28" s="1">
        <v>38</v>
      </c>
      <c r="BK28" s="1">
        <v>50</v>
      </c>
      <c r="BL28" s="1">
        <v>14</v>
      </c>
      <c r="BM28" s="1">
        <v>6</v>
      </c>
      <c r="BN28" s="1">
        <v>7</v>
      </c>
      <c r="BO28" s="1">
        <v>0</v>
      </c>
      <c r="BP28" s="1">
        <v>0</v>
      </c>
      <c r="BQ28" s="1">
        <v>1</v>
      </c>
      <c r="BR28" s="1">
        <v>105</v>
      </c>
      <c r="BS28" s="1">
        <v>0.17100000000000001</v>
      </c>
      <c r="BU28" s="2" t="s">
        <v>30</v>
      </c>
      <c r="BV28" s="1" t="s">
        <v>795</v>
      </c>
      <c r="BW28" s="1">
        <v>78</v>
      </c>
      <c r="BX28" s="1">
        <v>35</v>
      </c>
      <c r="BY28" s="1">
        <v>33</v>
      </c>
      <c r="BZ28" s="1">
        <v>68</v>
      </c>
      <c r="CA28" s="1">
        <v>25</v>
      </c>
      <c r="CB28" s="1">
        <v>66</v>
      </c>
      <c r="CC28" s="1">
        <v>157</v>
      </c>
      <c r="CD28" s="1">
        <v>25</v>
      </c>
      <c r="CE28" s="1">
        <v>13</v>
      </c>
      <c r="CF28" s="1">
        <v>9</v>
      </c>
      <c r="CG28" s="1">
        <v>0</v>
      </c>
      <c r="CH28" s="1">
        <v>0</v>
      </c>
      <c r="CI28" s="1">
        <v>8</v>
      </c>
      <c r="CJ28" s="1">
        <v>218</v>
      </c>
      <c r="CK28" s="1">
        <v>0.161</v>
      </c>
      <c r="CL28" s="1" t="s">
        <v>797</v>
      </c>
      <c r="CM28" s="1" t="s">
        <v>335</v>
      </c>
      <c r="CN28" s="1" t="s">
        <v>800</v>
      </c>
      <c r="CO28" s="1">
        <v>82</v>
      </c>
      <c r="CP28" s="1">
        <v>29</v>
      </c>
      <c r="CQ28" s="1">
        <v>36</v>
      </c>
      <c r="CR28" s="1">
        <v>65</v>
      </c>
      <c r="CS28" s="1">
        <v>38</v>
      </c>
      <c r="CT28" s="1">
        <v>37</v>
      </c>
      <c r="CU28" s="1">
        <v>65</v>
      </c>
      <c r="CV28" s="1">
        <v>28</v>
      </c>
      <c r="CW28" s="1">
        <v>2</v>
      </c>
      <c r="CX28" s="1">
        <v>13</v>
      </c>
      <c r="CY28" s="1">
        <v>0</v>
      </c>
      <c r="CZ28" s="1">
        <v>0</v>
      </c>
      <c r="DA28" s="1">
        <v>2</v>
      </c>
      <c r="DB28" s="1">
        <v>191</v>
      </c>
      <c r="DC28" s="1">
        <v>0.152</v>
      </c>
      <c r="DE28" s="2"/>
      <c r="DF28" s="1" t="s">
        <v>335</v>
      </c>
      <c r="DG28" s="1">
        <v>82</v>
      </c>
      <c r="DH28" s="1">
        <v>29</v>
      </c>
      <c r="DI28" s="1">
        <v>36</v>
      </c>
      <c r="DJ28" s="1">
        <v>65</v>
      </c>
      <c r="DK28" s="1">
        <v>38</v>
      </c>
      <c r="DL28" s="1">
        <v>37</v>
      </c>
      <c r="DM28" s="1">
        <v>65</v>
      </c>
      <c r="DN28" s="1">
        <v>28</v>
      </c>
      <c r="DO28" s="1">
        <v>2</v>
      </c>
      <c r="DP28" s="1">
        <v>13</v>
      </c>
      <c r="DQ28" s="1">
        <v>0</v>
      </c>
      <c r="DR28" s="1">
        <v>0</v>
      </c>
      <c r="DS28" s="1">
        <v>2</v>
      </c>
      <c r="DT28" s="1">
        <v>191</v>
      </c>
      <c r="DU28" s="1">
        <v>0.152</v>
      </c>
    </row>
    <row r="29" spans="1:125" x14ac:dyDescent="0.2">
      <c r="A29" s="2" t="s">
        <v>55</v>
      </c>
      <c r="B29" s="1" t="s">
        <v>808</v>
      </c>
      <c r="C29" s="1">
        <v>70</v>
      </c>
      <c r="D29" s="1">
        <v>29</v>
      </c>
      <c r="E29" s="1">
        <v>41</v>
      </c>
      <c r="F29" s="1">
        <v>70</v>
      </c>
      <c r="G29" s="1">
        <v>4</v>
      </c>
      <c r="H29" s="1">
        <v>68</v>
      </c>
      <c r="I29" s="1">
        <v>75</v>
      </c>
      <c r="J29" s="1">
        <v>18</v>
      </c>
      <c r="K29" s="1">
        <v>13</v>
      </c>
      <c r="L29" s="1">
        <v>10</v>
      </c>
      <c r="M29" s="1">
        <v>0</v>
      </c>
      <c r="N29" s="1">
        <v>0</v>
      </c>
      <c r="O29" s="1">
        <v>5</v>
      </c>
      <c r="P29" s="1">
        <v>277</v>
      </c>
      <c r="Q29" s="1">
        <v>0.105</v>
      </c>
      <c r="S29" s="1" t="s">
        <v>822</v>
      </c>
      <c r="T29" s="1" t="s">
        <v>801</v>
      </c>
      <c r="U29" s="1">
        <v>77</v>
      </c>
      <c r="V29" s="1">
        <v>34</v>
      </c>
      <c r="W29" s="1">
        <v>34</v>
      </c>
      <c r="X29" s="1">
        <v>68</v>
      </c>
      <c r="Y29" s="1">
        <v>20</v>
      </c>
      <c r="Z29" s="1">
        <v>87</v>
      </c>
      <c r="AA29" s="1">
        <v>36</v>
      </c>
      <c r="AB29" s="1">
        <v>17</v>
      </c>
      <c r="AC29" s="1">
        <v>6</v>
      </c>
      <c r="AD29" s="1">
        <v>9</v>
      </c>
      <c r="AE29" s="1">
        <v>0</v>
      </c>
      <c r="AF29" s="1">
        <v>0</v>
      </c>
      <c r="AG29" s="1">
        <v>6</v>
      </c>
      <c r="AH29" s="1">
        <v>246</v>
      </c>
      <c r="AI29" s="1">
        <v>0.13800000000000001</v>
      </c>
      <c r="AK29" s="2" t="s">
        <v>101</v>
      </c>
      <c r="AL29" s="1" t="s">
        <v>807</v>
      </c>
      <c r="AM29" s="1">
        <v>66</v>
      </c>
      <c r="AN29" s="1">
        <v>25</v>
      </c>
      <c r="AO29" s="1">
        <v>42</v>
      </c>
      <c r="AP29" s="1">
        <v>67</v>
      </c>
      <c r="AQ29" s="1">
        <v>1</v>
      </c>
      <c r="AR29" s="1">
        <v>48</v>
      </c>
      <c r="AS29" s="1">
        <v>110</v>
      </c>
      <c r="AT29" s="1">
        <v>25</v>
      </c>
      <c r="AU29" s="1">
        <v>8</v>
      </c>
      <c r="AV29" s="1">
        <v>13</v>
      </c>
      <c r="AW29" s="1">
        <v>0</v>
      </c>
      <c r="AX29" s="1">
        <v>0</v>
      </c>
      <c r="AY29" s="1">
        <v>3</v>
      </c>
      <c r="AZ29" s="1">
        <v>191</v>
      </c>
      <c r="BA29" s="1">
        <v>0.13100000000000001</v>
      </c>
      <c r="BC29" s="2" t="s">
        <v>64</v>
      </c>
      <c r="BD29" s="1" t="s">
        <v>796</v>
      </c>
      <c r="BE29" s="1">
        <v>44</v>
      </c>
      <c r="BF29" s="1">
        <v>21</v>
      </c>
      <c r="BG29" s="1">
        <v>21</v>
      </c>
      <c r="BH29" s="1">
        <v>42</v>
      </c>
      <c r="BI29" s="1">
        <v>16</v>
      </c>
      <c r="BJ29" s="1">
        <v>26</v>
      </c>
      <c r="BK29" s="1">
        <v>46</v>
      </c>
      <c r="BL29" s="1">
        <v>25</v>
      </c>
      <c r="BM29" s="1">
        <v>3</v>
      </c>
      <c r="BN29" s="1">
        <v>6</v>
      </c>
      <c r="BO29" s="1">
        <v>1</v>
      </c>
      <c r="BP29" s="1">
        <v>0</v>
      </c>
      <c r="BQ29" s="1">
        <v>3</v>
      </c>
      <c r="BR29" s="1">
        <v>176</v>
      </c>
      <c r="BS29" s="1">
        <v>0.11899999999999999</v>
      </c>
      <c r="BU29" s="2" t="s">
        <v>106</v>
      </c>
      <c r="BV29" s="1" t="s">
        <v>804</v>
      </c>
      <c r="BW29" s="1">
        <v>82</v>
      </c>
      <c r="BX29" s="1">
        <v>24</v>
      </c>
      <c r="BY29" s="1">
        <v>43</v>
      </c>
      <c r="BZ29" s="1">
        <v>67</v>
      </c>
      <c r="CA29" s="1">
        <v>16</v>
      </c>
      <c r="CB29" s="1">
        <v>46</v>
      </c>
      <c r="CC29" s="1">
        <v>4</v>
      </c>
      <c r="CD29" s="1">
        <v>9</v>
      </c>
      <c r="CE29" s="1">
        <v>5</v>
      </c>
      <c r="CF29" s="1">
        <v>12</v>
      </c>
      <c r="CG29" s="1">
        <v>0</v>
      </c>
      <c r="CH29" s="1">
        <v>0</v>
      </c>
      <c r="CI29" s="1">
        <v>6</v>
      </c>
      <c r="CJ29" s="1">
        <v>231</v>
      </c>
      <c r="CK29" s="1">
        <v>0.104</v>
      </c>
      <c r="CL29" s="1" t="s">
        <v>797</v>
      </c>
      <c r="CM29" s="1" t="s">
        <v>97</v>
      </c>
      <c r="CN29" s="1" t="s">
        <v>811</v>
      </c>
      <c r="CO29" s="1">
        <v>78</v>
      </c>
      <c r="CP29" s="1">
        <v>16</v>
      </c>
      <c r="CQ29" s="1">
        <v>49</v>
      </c>
      <c r="CR29" s="1">
        <v>65</v>
      </c>
      <c r="CS29" s="1">
        <v>-4</v>
      </c>
      <c r="CT29" s="1">
        <v>30</v>
      </c>
      <c r="CU29" s="1">
        <v>39</v>
      </c>
      <c r="CV29" s="1">
        <v>26</v>
      </c>
      <c r="CW29" s="1">
        <v>4</v>
      </c>
      <c r="CX29" s="1">
        <v>18</v>
      </c>
      <c r="CY29" s="1">
        <v>0</v>
      </c>
      <c r="CZ29" s="1">
        <v>0</v>
      </c>
      <c r="DA29" s="1">
        <v>0</v>
      </c>
      <c r="DB29" s="1">
        <v>131</v>
      </c>
      <c r="DC29" s="1">
        <v>0.122</v>
      </c>
      <c r="DE29" s="2"/>
      <c r="DF29" s="1" t="s">
        <v>97</v>
      </c>
      <c r="DG29" s="1">
        <v>78</v>
      </c>
      <c r="DH29" s="1">
        <v>16</v>
      </c>
      <c r="DI29" s="1">
        <v>49</v>
      </c>
      <c r="DJ29" s="1">
        <v>65</v>
      </c>
      <c r="DK29" s="1">
        <v>-4</v>
      </c>
      <c r="DL29" s="1">
        <v>30</v>
      </c>
      <c r="DM29" s="1">
        <v>39</v>
      </c>
      <c r="DN29" s="1">
        <v>26</v>
      </c>
      <c r="DO29" s="1">
        <v>4</v>
      </c>
      <c r="DP29" s="1">
        <v>18</v>
      </c>
      <c r="DQ29" s="1">
        <v>0</v>
      </c>
      <c r="DR29" s="1">
        <v>0</v>
      </c>
      <c r="DS29" s="1">
        <v>0</v>
      </c>
      <c r="DT29" s="1">
        <v>131</v>
      </c>
      <c r="DU29" s="1">
        <v>0.122</v>
      </c>
    </row>
    <row r="30" spans="1:125" x14ac:dyDescent="0.2">
      <c r="A30" s="2" t="s">
        <v>50</v>
      </c>
      <c r="B30" s="1" t="s">
        <v>812</v>
      </c>
      <c r="C30" s="1">
        <v>80</v>
      </c>
      <c r="D30" s="1">
        <v>27</v>
      </c>
      <c r="E30" s="1">
        <v>43</v>
      </c>
      <c r="F30" s="1">
        <v>70</v>
      </c>
      <c r="G30" s="1">
        <v>17</v>
      </c>
      <c r="H30" s="1">
        <v>18</v>
      </c>
      <c r="I30" s="1">
        <v>89</v>
      </c>
      <c r="J30" s="1">
        <v>33</v>
      </c>
      <c r="K30" s="1">
        <v>9</v>
      </c>
      <c r="L30" s="1">
        <v>16</v>
      </c>
      <c r="M30" s="1">
        <v>0</v>
      </c>
      <c r="N30" s="1">
        <v>0</v>
      </c>
      <c r="O30" s="1">
        <v>3</v>
      </c>
      <c r="P30" s="1">
        <v>203</v>
      </c>
      <c r="Q30" s="1">
        <v>0.13300000000000001</v>
      </c>
      <c r="S30" s="1" t="s">
        <v>39</v>
      </c>
      <c r="T30" s="1" t="s">
        <v>818</v>
      </c>
      <c r="U30" s="1">
        <v>80</v>
      </c>
      <c r="V30" s="1">
        <v>27</v>
      </c>
      <c r="W30" s="1">
        <v>40</v>
      </c>
      <c r="X30" s="1">
        <v>67</v>
      </c>
      <c r="Y30" s="1">
        <v>-8</v>
      </c>
      <c r="Z30" s="1">
        <v>33</v>
      </c>
      <c r="AA30" s="1">
        <v>57</v>
      </c>
      <c r="AB30" s="1">
        <v>48</v>
      </c>
      <c r="AC30" s="1">
        <v>3</v>
      </c>
      <c r="AD30" s="1">
        <v>12</v>
      </c>
      <c r="AE30" s="1">
        <v>0</v>
      </c>
      <c r="AF30" s="1">
        <v>0</v>
      </c>
      <c r="AG30" s="1">
        <v>2</v>
      </c>
      <c r="AH30" s="1">
        <v>202</v>
      </c>
      <c r="AI30" s="1">
        <v>0.13400000000000001</v>
      </c>
      <c r="AK30" s="2" t="s">
        <v>63</v>
      </c>
      <c r="AL30" s="1" t="s">
        <v>818</v>
      </c>
      <c r="AM30" s="1">
        <v>82</v>
      </c>
      <c r="AN30" s="1">
        <v>32</v>
      </c>
      <c r="AO30" s="1">
        <v>35</v>
      </c>
      <c r="AP30" s="1">
        <v>67</v>
      </c>
      <c r="AQ30" s="1">
        <v>-10</v>
      </c>
      <c r="AR30" s="1">
        <v>43</v>
      </c>
      <c r="AS30" s="1">
        <v>124</v>
      </c>
      <c r="AT30" s="1">
        <v>43</v>
      </c>
      <c r="AU30" s="1">
        <v>8</v>
      </c>
      <c r="AV30" s="1">
        <v>11</v>
      </c>
      <c r="AW30" s="1">
        <v>0</v>
      </c>
      <c r="AX30" s="1">
        <v>0</v>
      </c>
      <c r="AY30" s="1">
        <v>5</v>
      </c>
      <c r="AZ30" s="1">
        <v>251</v>
      </c>
      <c r="BA30" s="1">
        <v>0.127</v>
      </c>
      <c r="BC30" s="2" t="s">
        <v>48</v>
      </c>
      <c r="BD30" s="1" t="s">
        <v>816</v>
      </c>
      <c r="BE30" s="1">
        <v>47</v>
      </c>
      <c r="BF30" s="1">
        <v>10</v>
      </c>
      <c r="BG30" s="1">
        <v>32</v>
      </c>
      <c r="BH30" s="1">
        <v>42</v>
      </c>
      <c r="BI30" s="1">
        <v>14</v>
      </c>
      <c r="BJ30" s="1">
        <v>16</v>
      </c>
      <c r="BK30" s="1">
        <v>70</v>
      </c>
      <c r="BL30" s="1">
        <v>25</v>
      </c>
      <c r="BM30" s="1">
        <v>0</v>
      </c>
      <c r="BN30" s="1">
        <v>16</v>
      </c>
      <c r="BO30" s="1">
        <v>0</v>
      </c>
      <c r="BP30" s="1">
        <v>0</v>
      </c>
      <c r="BQ30" s="1">
        <v>1</v>
      </c>
      <c r="BR30" s="1">
        <v>98</v>
      </c>
      <c r="BS30" s="1">
        <v>0.10199999999999999</v>
      </c>
      <c r="BU30" s="2" t="s">
        <v>65</v>
      </c>
      <c r="BV30" s="1" t="s">
        <v>802</v>
      </c>
      <c r="BW30" s="1">
        <v>75</v>
      </c>
      <c r="BX30" s="1">
        <v>23</v>
      </c>
      <c r="BY30" s="1">
        <v>43</v>
      </c>
      <c r="BZ30" s="1">
        <v>66</v>
      </c>
      <c r="CA30" s="1">
        <v>-26</v>
      </c>
      <c r="CB30" s="1">
        <v>46</v>
      </c>
      <c r="CC30" s="1">
        <v>17</v>
      </c>
      <c r="CD30" s="1">
        <v>26</v>
      </c>
      <c r="CE30" s="1">
        <v>9</v>
      </c>
      <c r="CF30" s="1">
        <v>13</v>
      </c>
      <c r="CG30" s="1">
        <v>0</v>
      </c>
      <c r="CH30" s="1">
        <v>0</v>
      </c>
      <c r="CI30" s="1">
        <v>5</v>
      </c>
      <c r="CJ30" s="1">
        <v>223</v>
      </c>
      <c r="CK30" s="1">
        <v>0.10299999999999999</v>
      </c>
      <c r="CL30" s="1" t="s">
        <v>797</v>
      </c>
      <c r="CM30" s="1" t="s">
        <v>50</v>
      </c>
      <c r="CN30" s="1" t="s">
        <v>812</v>
      </c>
      <c r="CO30" s="1">
        <v>63</v>
      </c>
      <c r="CP30" s="1">
        <v>26</v>
      </c>
      <c r="CQ30" s="1">
        <v>39</v>
      </c>
      <c r="CR30" s="1">
        <v>65</v>
      </c>
      <c r="CS30" s="1">
        <v>12</v>
      </c>
      <c r="CT30" s="1">
        <v>8</v>
      </c>
      <c r="CU30" s="1">
        <v>51</v>
      </c>
      <c r="CV30" s="1">
        <v>28</v>
      </c>
      <c r="CW30" s="1">
        <v>8</v>
      </c>
      <c r="CX30" s="1">
        <v>16</v>
      </c>
      <c r="CY30" s="1">
        <v>0</v>
      </c>
      <c r="CZ30" s="1">
        <v>0</v>
      </c>
      <c r="DA30" s="1">
        <v>5</v>
      </c>
      <c r="DB30" s="1">
        <v>165</v>
      </c>
      <c r="DC30" s="1">
        <v>0.158</v>
      </c>
      <c r="DE30" s="2"/>
      <c r="DF30" s="1" t="s">
        <v>50</v>
      </c>
      <c r="DG30" s="1">
        <v>63</v>
      </c>
      <c r="DH30" s="1">
        <v>26</v>
      </c>
      <c r="DI30" s="1">
        <v>39</v>
      </c>
      <c r="DJ30" s="1">
        <v>65</v>
      </c>
      <c r="DK30" s="1">
        <v>12</v>
      </c>
      <c r="DL30" s="1">
        <v>8</v>
      </c>
      <c r="DM30" s="1">
        <v>51</v>
      </c>
      <c r="DN30" s="1">
        <v>28</v>
      </c>
      <c r="DO30" s="1">
        <v>8</v>
      </c>
      <c r="DP30" s="1">
        <v>16</v>
      </c>
      <c r="DQ30" s="1">
        <v>0</v>
      </c>
      <c r="DR30" s="1">
        <v>0</v>
      </c>
      <c r="DS30" s="1">
        <v>5</v>
      </c>
      <c r="DT30" s="1">
        <v>165</v>
      </c>
      <c r="DU30" s="1">
        <v>0.158</v>
      </c>
    </row>
    <row r="31" spans="1:125" x14ac:dyDescent="0.2">
      <c r="A31" s="2" t="s">
        <v>31</v>
      </c>
      <c r="B31" s="1" t="s">
        <v>812</v>
      </c>
      <c r="C31" s="1">
        <v>74</v>
      </c>
      <c r="D31" s="1">
        <v>23</v>
      </c>
      <c r="E31" s="1">
        <v>47</v>
      </c>
      <c r="F31" s="1">
        <v>70</v>
      </c>
      <c r="G31" s="1">
        <v>12</v>
      </c>
      <c r="H31" s="1">
        <v>26</v>
      </c>
      <c r="I31" s="1">
        <v>45</v>
      </c>
      <c r="J31" s="1">
        <v>34</v>
      </c>
      <c r="K31" s="1">
        <v>3</v>
      </c>
      <c r="L31" s="1">
        <v>19</v>
      </c>
      <c r="M31" s="1">
        <v>0</v>
      </c>
      <c r="N31" s="1">
        <v>1</v>
      </c>
      <c r="O31" s="1">
        <v>6</v>
      </c>
      <c r="P31" s="1">
        <v>309</v>
      </c>
      <c r="Q31" s="1">
        <v>7.3999999999999996E-2</v>
      </c>
      <c r="S31" s="1" t="s">
        <v>28</v>
      </c>
      <c r="T31" s="1" t="s">
        <v>813</v>
      </c>
      <c r="U31" s="1">
        <v>79</v>
      </c>
      <c r="V31" s="1">
        <v>29</v>
      </c>
      <c r="W31" s="1">
        <v>38</v>
      </c>
      <c r="X31" s="1">
        <v>67</v>
      </c>
      <c r="Y31" s="1">
        <v>-16</v>
      </c>
      <c r="Z31" s="1">
        <v>53</v>
      </c>
      <c r="AA31" s="1">
        <v>22</v>
      </c>
      <c r="AB31" s="1">
        <v>23</v>
      </c>
      <c r="AC31" s="1">
        <v>9</v>
      </c>
      <c r="AD31" s="1">
        <v>15</v>
      </c>
      <c r="AE31" s="1">
        <v>0</v>
      </c>
      <c r="AF31" s="1">
        <v>0</v>
      </c>
      <c r="AG31" s="1">
        <v>4</v>
      </c>
      <c r="AH31" s="1">
        <v>243</v>
      </c>
      <c r="AI31" s="1">
        <v>0.11899999999999999</v>
      </c>
      <c r="AK31" s="2" t="s">
        <v>61</v>
      </c>
      <c r="AL31" s="1" t="s">
        <v>794</v>
      </c>
      <c r="AM31" s="1">
        <v>72</v>
      </c>
      <c r="AN31" s="1">
        <v>30</v>
      </c>
      <c r="AO31" s="1">
        <v>37</v>
      </c>
      <c r="AP31" s="1">
        <v>67</v>
      </c>
      <c r="AQ31" s="1">
        <v>14</v>
      </c>
      <c r="AR31" s="1">
        <v>40</v>
      </c>
      <c r="AS31" s="1">
        <v>21</v>
      </c>
      <c r="AT31" s="1">
        <v>15</v>
      </c>
      <c r="AU31" s="1">
        <v>10</v>
      </c>
      <c r="AV31" s="1">
        <v>15</v>
      </c>
      <c r="AW31" s="1">
        <v>0</v>
      </c>
      <c r="AX31" s="1">
        <v>0</v>
      </c>
      <c r="AY31" s="1">
        <v>6</v>
      </c>
      <c r="AZ31" s="1">
        <v>229</v>
      </c>
      <c r="BA31" s="1">
        <v>0.13100000000000001</v>
      </c>
      <c r="BC31" s="2" t="s">
        <v>35</v>
      </c>
      <c r="BD31" s="1" t="s">
        <v>819</v>
      </c>
      <c r="BE31" s="1">
        <v>48</v>
      </c>
      <c r="BF31" s="1">
        <v>19</v>
      </c>
      <c r="BG31" s="1">
        <v>22</v>
      </c>
      <c r="BH31" s="1">
        <v>41</v>
      </c>
      <c r="BI31" s="1">
        <v>-3</v>
      </c>
      <c r="BJ31" s="1">
        <v>28</v>
      </c>
      <c r="BK31" s="1">
        <v>90</v>
      </c>
      <c r="BL31" s="1">
        <v>39</v>
      </c>
      <c r="BM31" s="1">
        <v>2</v>
      </c>
      <c r="BN31" s="1">
        <v>5</v>
      </c>
      <c r="BO31" s="1">
        <v>0</v>
      </c>
      <c r="BP31" s="1">
        <v>0</v>
      </c>
      <c r="BQ31" s="1">
        <v>2</v>
      </c>
      <c r="BR31" s="1">
        <v>129</v>
      </c>
      <c r="BS31" s="1">
        <v>0.14699999999999999</v>
      </c>
      <c r="BU31" s="2" t="s">
        <v>28</v>
      </c>
      <c r="BV31" s="1" t="s">
        <v>813</v>
      </c>
      <c r="BW31" s="1">
        <v>59</v>
      </c>
      <c r="BX31" s="1">
        <v>24</v>
      </c>
      <c r="BY31" s="1">
        <v>42</v>
      </c>
      <c r="BZ31" s="1">
        <v>66</v>
      </c>
      <c r="CA31" s="1">
        <v>-6</v>
      </c>
      <c r="CB31" s="1">
        <v>40</v>
      </c>
      <c r="CC31" s="1">
        <v>23</v>
      </c>
      <c r="CD31" s="1">
        <v>19</v>
      </c>
      <c r="CE31" s="1">
        <v>8</v>
      </c>
      <c r="CF31" s="1">
        <v>17</v>
      </c>
      <c r="CG31" s="1">
        <v>0</v>
      </c>
      <c r="CH31" s="1">
        <v>0</v>
      </c>
      <c r="CI31" s="1">
        <v>4</v>
      </c>
      <c r="CJ31" s="1">
        <v>188</v>
      </c>
      <c r="CK31" s="1">
        <v>0.128</v>
      </c>
      <c r="CL31" s="1" t="s">
        <v>797</v>
      </c>
      <c r="CM31" s="1" t="s">
        <v>132</v>
      </c>
      <c r="CN31" s="1" t="s">
        <v>814</v>
      </c>
      <c r="CO31" s="1">
        <v>80</v>
      </c>
      <c r="CP31" s="1">
        <v>26</v>
      </c>
      <c r="CQ31" s="1">
        <v>38</v>
      </c>
      <c r="CR31" s="1">
        <v>64</v>
      </c>
      <c r="CS31" s="1">
        <v>21</v>
      </c>
      <c r="CT31" s="1">
        <v>14</v>
      </c>
      <c r="CU31" s="1">
        <v>49</v>
      </c>
      <c r="CV31" s="1">
        <v>53</v>
      </c>
      <c r="CW31" s="1">
        <v>5</v>
      </c>
      <c r="CX31" s="1">
        <v>8</v>
      </c>
      <c r="CY31" s="1">
        <v>1</v>
      </c>
      <c r="CZ31" s="1">
        <v>0</v>
      </c>
      <c r="DA31" s="1">
        <v>6</v>
      </c>
      <c r="DB31" s="1">
        <v>157</v>
      </c>
      <c r="DC31" s="1">
        <v>0.16600000000000001</v>
      </c>
      <c r="DE31" s="2"/>
      <c r="DF31" s="1" t="s">
        <v>132</v>
      </c>
      <c r="DG31" s="1">
        <v>80</v>
      </c>
      <c r="DH31" s="1">
        <v>26</v>
      </c>
      <c r="DI31" s="1">
        <v>38</v>
      </c>
      <c r="DJ31" s="1">
        <v>64</v>
      </c>
      <c r="DK31" s="1">
        <v>21</v>
      </c>
      <c r="DL31" s="1">
        <v>14</v>
      </c>
      <c r="DM31" s="1">
        <v>49</v>
      </c>
      <c r="DN31" s="1">
        <v>53</v>
      </c>
      <c r="DO31" s="1">
        <v>5</v>
      </c>
      <c r="DP31" s="1">
        <v>8</v>
      </c>
      <c r="DQ31" s="1">
        <v>1</v>
      </c>
      <c r="DR31" s="1">
        <v>0</v>
      </c>
      <c r="DS31" s="1">
        <v>6</v>
      </c>
      <c r="DT31" s="1">
        <v>157</v>
      </c>
      <c r="DU31" s="1">
        <v>0.16600000000000001</v>
      </c>
    </row>
    <row r="32" spans="1:125" x14ac:dyDescent="0.2">
      <c r="A32" s="2" t="s">
        <v>220</v>
      </c>
      <c r="B32" s="1" t="s">
        <v>800</v>
      </c>
      <c r="C32" s="1">
        <v>82</v>
      </c>
      <c r="D32" s="1">
        <v>24</v>
      </c>
      <c r="E32" s="1">
        <v>46</v>
      </c>
      <c r="F32" s="1">
        <v>70</v>
      </c>
      <c r="G32" s="1">
        <v>-16</v>
      </c>
      <c r="H32" s="1">
        <v>63</v>
      </c>
      <c r="I32" s="1">
        <v>80</v>
      </c>
      <c r="J32" s="1">
        <v>21</v>
      </c>
      <c r="K32" s="1">
        <v>5</v>
      </c>
      <c r="L32" s="1">
        <v>20</v>
      </c>
      <c r="M32" s="1">
        <v>0</v>
      </c>
      <c r="N32" s="1">
        <v>0</v>
      </c>
      <c r="O32" s="1">
        <v>3</v>
      </c>
      <c r="P32" s="1">
        <v>295</v>
      </c>
      <c r="Q32" s="1">
        <v>8.1000000000000003E-2</v>
      </c>
      <c r="S32" s="1" t="s">
        <v>37</v>
      </c>
      <c r="T32" s="1" t="s">
        <v>811</v>
      </c>
      <c r="U32" s="1">
        <v>74</v>
      </c>
      <c r="V32" s="1">
        <v>20</v>
      </c>
      <c r="W32" s="1">
        <v>46</v>
      </c>
      <c r="X32" s="1">
        <v>66</v>
      </c>
      <c r="Y32" s="1">
        <v>10</v>
      </c>
      <c r="Z32" s="1">
        <v>24</v>
      </c>
      <c r="AA32" s="1">
        <v>61</v>
      </c>
      <c r="AB32" s="1">
        <v>67</v>
      </c>
      <c r="AC32" s="1">
        <v>11</v>
      </c>
      <c r="AD32" s="1">
        <v>17</v>
      </c>
      <c r="AE32" s="1">
        <v>1</v>
      </c>
      <c r="AF32" s="1">
        <v>2</v>
      </c>
      <c r="AG32" s="1">
        <v>5</v>
      </c>
      <c r="AH32" s="1">
        <v>282</v>
      </c>
      <c r="AI32" s="1">
        <v>7.0999999999999994E-2</v>
      </c>
      <c r="AK32" s="2" t="s">
        <v>59</v>
      </c>
      <c r="AL32" s="1" t="s">
        <v>823</v>
      </c>
      <c r="AM32" s="1">
        <v>82</v>
      </c>
      <c r="AN32" s="1">
        <v>37</v>
      </c>
      <c r="AO32" s="1">
        <v>30</v>
      </c>
      <c r="AP32" s="1">
        <v>67</v>
      </c>
      <c r="AQ32" s="1">
        <v>19</v>
      </c>
      <c r="AR32" s="1">
        <v>136</v>
      </c>
      <c r="AS32" s="1">
        <v>188</v>
      </c>
      <c r="AT32" s="1">
        <v>37</v>
      </c>
      <c r="AU32" s="1">
        <v>16</v>
      </c>
      <c r="AV32" s="1">
        <v>7</v>
      </c>
      <c r="AW32" s="1">
        <v>0</v>
      </c>
      <c r="AX32" s="1">
        <v>0</v>
      </c>
      <c r="AY32" s="1">
        <v>6</v>
      </c>
      <c r="AZ32" s="1">
        <v>232</v>
      </c>
      <c r="BA32" s="1">
        <v>0.159</v>
      </c>
      <c r="BC32" s="2" t="s">
        <v>57</v>
      </c>
      <c r="BD32" s="1" t="s">
        <v>815</v>
      </c>
      <c r="BE32" s="1">
        <v>38</v>
      </c>
      <c r="BF32" s="1">
        <v>20</v>
      </c>
      <c r="BG32" s="1">
        <v>21</v>
      </c>
      <c r="BH32" s="1">
        <v>41</v>
      </c>
      <c r="BI32" s="1">
        <v>-1</v>
      </c>
      <c r="BJ32" s="1">
        <v>20</v>
      </c>
      <c r="BK32" s="1">
        <v>13</v>
      </c>
      <c r="BL32" s="1">
        <v>4</v>
      </c>
      <c r="BM32" s="1">
        <v>9</v>
      </c>
      <c r="BN32" s="1">
        <v>5</v>
      </c>
      <c r="BO32" s="1">
        <v>1</v>
      </c>
      <c r="BP32" s="1">
        <v>0</v>
      </c>
      <c r="BQ32" s="1">
        <v>2</v>
      </c>
      <c r="BR32" s="1">
        <v>119</v>
      </c>
      <c r="BS32" s="1">
        <v>0.16800000000000001</v>
      </c>
      <c r="BU32" s="2" t="s">
        <v>45</v>
      </c>
      <c r="BV32" s="1" t="s">
        <v>818</v>
      </c>
      <c r="BW32" s="1">
        <v>81</v>
      </c>
      <c r="BX32" s="1">
        <v>26</v>
      </c>
      <c r="BY32" s="1">
        <v>39</v>
      </c>
      <c r="BZ32" s="1">
        <v>65</v>
      </c>
      <c r="CA32" s="1">
        <v>21</v>
      </c>
      <c r="CB32" s="1">
        <v>71</v>
      </c>
      <c r="CC32" s="1">
        <v>176</v>
      </c>
      <c r="CD32" s="1">
        <v>52</v>
      </c>
      <c r="CE32" s="1">
        <v>5</v>
      </c>
      <c r="CF32" s="1">
        <v>5</v>
      </c>
      <c r="CG32" s="1">
        <v>0</v>
      </c>
      <c r="CH32" s="1">
        <v>0</v>
      </c>
      <c r="CI32" s="1">
        <v>4</v>
      </c>
      <c r="CJ32" s="1">
        <v>222</v>
      </c>
      <c r="CK32" s="1">
        <v>0.11700000000000001</v>
      </c>
      <c r="CL32" s="1" t="s">
        <v>797</v>
      </c>
      <c r="CM32" s="1" t="s">
        <v>679</v>
      </c>
      <c r="CN32" s="1" t="s">
        <v>806</v>
      </c>
      <c r="CO32" s="1">
        <v>80</v>
      </c>
      <c r="CP32" s="1">
        <v>24</v>
      </c>
      <c r="CQ32" s="1">
        <v>40</v>
      </c>
      <c r="CR32" s="1">
        <v>64</v>
      </c>
      <c r="CS32" s="1">
        <v>11</v>
      </c>
      <c r="CT32" s="1">
        <v>14</v>
      </c>
      <c r="CU32" s="1">
        <v>14</v>
      </c>
      <c r="CV32" s="1">
        <v>27</v>
      </c>
      <c r="CW32" s="1">
        <v>8</v>
      </c>
      <c r="CX32" s="1">
        <v>13</v>
      </c>
      <c r="CY32" s="1">
        <v>0</v>
      </c>
      <c r="CZ32" s="1">
        <v>0</v>
      </c>
      <c r="DA32" s="1">
        <v>4</v>
      </c>
      <c r="DB32" s="1">
        <v>167</v>
      </c>
      <c r="DC32" s="1">
        <v>0.14399999999999999</v>
      </c>
      <c r="DE32" s="2"/>
      <c r="DF32" s="1" t="s">
        <v>679</v>
      </c>
      <c r="DG32" s="1">
        <v>80</v>
      </c>
      <c r="DH32" s="1">
        <v>24</v>
      </c>
      <c r="DI32" s="1">
        <v>40</v>
      </c>
      <c r="DJ32" s="1">
        <v>64</v>
      </c>
      <c r="DK32" s="1">
        <v>11</v>
      </c>
      <c r="DL32" s="1">
        <v>14</v>
      </c>
      <c r="DM32" s="1">
        <v>14</v>
      </c>
      <c r="DN32" s="1">
        <v>27</v>
      </c>
      <c r="DO32" s="1">
        <v>8</v>
      </c>
      <c r="DP32" s="1">
        <v>13</v>
      </c>
      <c r="DQ32" s="1">
        <v>0</v>
      </c>
      <c r="DR32" s="1">
        <v>0</v>
      </c>
      <c r="DS32" s="1">
        <v>4</v>
      </c>
      <c r="DT32" s="1">
        <v>167</v>
      </c>
      <c r="DU32" s="1">
        <v>0.14399999999999999</v>
      </c>
    </row>
    <row r="33" spans="1:125" x14ac:dyDescent="0.2">
      <c r="A33" s="2" t="s">
        <v>22</v>
      </c>
      <c r="B33" s="1" t="s">
        <v>798</v>
      </c>
      <c r="C33" s="1">
        <v>66</v>
      </c>
      <c r="D33" s="1">
        <v>19</v>
      </c>
      <c r="E33" s="1">
        <v>50</v>
      </c>
      <c r="F33" s="1">
        <v>69</v>
      </c>
      <c r="G33" s="1">
        <v>4</v>
      </c>
      <c r="H33" s="1">
        <v>79</v>
      </c>
      <c r="I33" s="1">
        <v>178</v>
      </c>
      <c r="J33" s="1">
        <v>49</v>
      </c>
      <c r="K33" s="1">
        <v>8</v>
      </c>
      <c r="L33" s="1">
        <v>14</v>
      </c>
      <c r="M33" s="1">
        <v>0</v>
      </c>
      <c r="N33" s="1">
        <v>0</v>
      </c>
      <c r="O33" s="1">
        <v>5</v>
      </c>
      <c r="P33" s="1">
        <v>149</v>
      </c>
      <c r="Q33" s="1">
        <v>0.128</v>
      </c>
      <c r="S33" s="1" t="s">
        <v>64</v>
      </c>
      <c r="T33" s="1" t="s">
        <v>823</v>
      </c>
      <c r="U33" s="1">
        <v>75</v>
      </c>
      <c r="V33" s="1">
        <v>32</v>
      </c>
      <c r="W33" s="1">
        <v>34</v>
      </c>
      <c r="X33" s="1">
        <v>66</v>
      </c>
      <c r="Y33" s="1">
        <v>2</v>
      </c>
      <c r="Z33" s="1">
        <v>34</v>
      </c>
      <c r="AA33" s="1">
        <v>91</v>
      </c>
      <c r="AB33" s="1">
        <v>19</v>
      </c>
      <c r="AC33" s="1">
        <v>6</v>
      </c>
      <c r="AD33" s="1">
        <v>8</v>
      </c>
      <c r="AE33" s="1">
        <v>0</v>
      </c>
      <c r="AF33" s="1">
        <v>0</v>
      </c>
      <c r="AG33" s="1">
        <v>7</v>
      </c>
      <c r="AH33" s="1">
        <v>305</v>
      </c>
      <c r="AI33" s="1">
        <v>0.105</v>
      </c>
      <c r="AK33" s="2" t="s">
        <v>24</v>
      </c>
      <c r="AL33" s="1" t="s">
        <v>802</v>
      </c>
      <c r="AM33" s="1">
        <v>81</v>
      </c>
      <c r="AN33" s="1">
        <v>29</v>
      </c>
      <c r="AO33" s="1">
        <v>38</v>
      </c>
      <c r="AP33" s="1">
        <v>67</v>
      </c>
      <c r="AQ33" s="1">
        <v>34</v>
      </c>
      <c r="AR33" s="1">
        <v>30</v>
      </c>
      <c r="AS33" s="1">
        <v>26</v>
      </c>
      <c r="AT33" s="1">
        <v>17</v>
      </c>
      <c r="AU33" s="1">
        <v>5</v>
      </c>
      <c r="AV33" s="1">
        <v>10</v>
      </c>
      <c r="AW33" s="1">
        <v>0</v>
      </c>
      <c r="AX33" s="1">
        <v>0</v>
      </c>
      <c r="AY33" s="1">
        <v>7</v>
      </c>
      <c r="AZ33" s="1">
        <v>242</v>
      </c>
      <c r="BA33" s="1">
        <v>0.12</v>
      </c>
      <c r="BC33" s="2" t="s">
        <v>61</v>
      </c>
      <c r="BD33" s="1" t="s">
        <v>794</v>
      </c>
      <c r="BE33" s="1">
        <v>47</v>
      </c>
      <c r="BF33" s="1">
        <v>12</v>
      </c>
      <c r="BG33" s="1">
        <v>28</v>
      </c>
      <c r="BH33" s="1">
        <v>40</v>
      </c>
      <c r="BI33" s="1">
        <v>12</v>
      </c>
      <c r="BJ33" s="1">
        <v>18</v>
      </c>
      <c r="BK33" s="1">
        <v>15</v>
      </c>
      <c r="BL33" s="1">
        <v>7</v>
      </c>
      <c r="BM33" s="1">
        <v>3</v>
      </c>
      <c r="BN33" s="1">
        <v>9</v>
      </c>
      <c r="BO33" s="1">
        <v>0</v>
      </c>
      <c r="BP33" s="1">
        <v>0</v>
      </c>
      <c r="BQ33" s="1">
        <v>3</v>
      </c>
      <c r="BR33" s="1">
        <v>138</v>
      </c>
      <c r="BS33" s="1">
        <v>8.6999999999999994E-2</v>
      </c>
      <c r="BU33" s="2" t="s">
        <v>92</v>
      </c>
      <c r="BV33" s="1" t="s">
        <v>809</v>
      </c>
      <c r="BW33" s="1">
        <v>80</v>
      </c>
      <c r="BX33" s="1">
        <v>28</v>
      </c>
      <c r="BY33" s="1">
        <v>37</v>
      </c>
      <c r="BZ33" s="1">
        <v>65</v>
      </c>
      <c r="CA33" s="1">
        <v>-11</v>
      </c>
      <c r="CB33" s="1">
        <v>18</v>
      </c>
      <c r="CC33" s="1">
        <v>51</v>
      </c>
      <c r="CD33" s="1">
        <v>40</v>
      </c>
      <c r="CE33" s="1">
        <v>7</v>
      </c>
      <c r="CF33" s="1">
        <v>13</v>
      </c>
      <c r="CG33" s="1">
        <v>1</v>
      </c>
      <c r="CH33" s="1">
        <v>0</v>
      </c>
      <c r="CI33" s="1">
        <v>4</v>
      </c>
      <c r="CJ33" s="1">
        <v>200</v>
      </c>
      <c r="CK33" s="1">
        <v>0.14000000000000001</v>
      </c>
      <c r="CL33" s="1" t="s">
        <v>797</v>
      </c>
      <c r="CM33" s="1" t="s">
        <v>51</v>
      </c>
      <c r="CN33" s="1" t="s">
        <v>824</v>
      </c>
      <c r="CO33" s="1">
        <v>74</v>
      </c>
      <c r="CP33" s="1">
        <v>24</v>
      </c>
      <c r="CQ33" s="1">
        <v>40</v>
      </c>
      <c r="CR33" s="1">
        <v>64</v>
      </c>
      <c r="CS33" s="1">
        <v>8</v>
      </c>
      <c r="CT33" s="1">
        <v>33</v>
      </c>
      <c r="CU33" s="1">
        <v>32</v>
      </c>
      <c r="CV33" s="1">
        <v>37</v>
      </c>
      <c r="CW33" s="1">
        <v>8</v>
      </c>
      <c r="CX33" s="1">
        <v>16</v>
      </c>
      <c r="CY33" s="1">
        <v>0</v>
      </c>
      <c r="CZ33" s="1">
        <v>0</v>
      </c>
      <c r="DA33" s="1">
        <v>5</v>
      </c>
      <c r="DB33" s="1">
        <v>223</v>
      </c>
      <c r="DC33" s="1">
        <v>0.108</v>
      </c>
      <c r="DE33" s="2"/>
      <c r="DF33" s="1" t="s">
        <v>51</v>
      </c>
      <c r="DG33" s="1">
        <v>74</v>
      </c>
      <c r="DH33" s="1">
        <v>24</v>
      </c>
      <c r="DI33" s="1">
        <v>40</v>
      </c>
      <c r="DJ33" s="1">
        <v>64</v>
      </c>
      <c r="DK33" s="1">
        <v>8</v>
      </c>
      <c r="DL33" s="1">
        <v>33</v>
      </c>
      <c r="DM33" s="1">
        <v>32</v>
      </c>
      <c r="DN33" s="1">
        <v>37</v>
      </c>
      <c r="DO33" s="1">
        <v>8</v>
      </c>
      <c r="DP33" s="1">
        <v>16</v>
      </c>
      <c r="DQ33" s="1">
        <v>0</v>
      </c>
      <c r="DR33" s="1">
        <v>0</v>
      </c>
      <c r="DS33" s="1">
        <v>5</v>
      </c>
      <c r="DT33" s="1">
        <v>223</v>
      </c>
      <c r="DU33" s="1">
        <v>0.108</v>
      </c>
    </row>
    <row r="34" spans="1:125" x14ac:dyDescent="0.2">
      <c r="A34" s="2" t="s">
        <v>687</v>
      </c>
      <c r="B34" s="1" t="s">
        <v>805</v>
      </c>
      <c r="C34" s="1">
        <v>82</v>
      </c>
      <c r="D34" s="1">
        <v>14</v>
      </c>
      <c r="E34" s="1">
        <v>55</v>
      </c>
      <c r="F34" s="1">
        <v>69</v>
      </c>
      <c r="G34" s="1">
        <v>21</v>
      </c>
      <c r="H34" s="1">
        <v>51</v>
      </c>
      <c r="I34" s="1">
        <v>46</v>
      </c>
      <c r="J34" s="1">
        <v>143</v>
      </c>
      <c r="K34" s="1">
        <v>3</v>
      </c>
      <c r="L34" s="1">
        <v>13</v>
      </c>
      <c r="M34" s="1">
        <v>1</v>
      </c>
      <c r="N34" s="1">
        <v>4</v>
      </c>
      <c r="O34" s="1">
        <v>1</v>
      </c>
      <c r="P34" s="1">
        <v>213</v>
      </c>
      <c r="Q34" s="1">
        <v>6.6000000000000003E-2</v>
      </c>
      <c r="S34" s="1" t="s">
        <v>259</v>
      </c>
      <c r="T34" s="1" t="s">
        <v>816</v>
      </c>
      <c r="U34" s="1">
        <v>81</v>
      </c>
      <c r="V34" s="1">
        <v>23</v>
      </c>
      <c r="W34" s="1">
        <v>43</v>
      </c>
      <c r="X34" s="1">
        <v>66</v>
      </c>
      <c r="Y34" s="1">
        <v>11</v>
      </c>
      <c r="Z34" s="1">
        <v>62</v>
      </c>
      <c r="AA34" s="1">
        <v>104</v>
      </c>
      <c r="AB34" s="1">
        <v>73</v>
      </c>
      <c r="AC34" s="1">
        <v>5</v>
      </c>
      <c r="AD34" s="1">
        <v>16</v>
      </c>
      <c r="AE34" s="1">
        <v>3</v>
      </c>
      <c r="AF34" s="1">
        <v>3</v>
      </c>
      <c r="AG34" s="1">
        <v>4</v>
      </c>
      <c r="AH34" s="1">
        <v>184</v>
      </c>
      <c r="AI34" s="1">
        <v>0.125</v>
      </c>
      <c r="AK34" s="2" t="s">
        <v>50</v>
      </c>
      <c r="AL34" s="1" t="s">
        <v>812</v>
      </c>
      <c r="AM34" s="1">
        <v>70</v>
      </c>
      <c r="AN34" s="1">
        <v>19</v>
      </c>
      <c r="AO34" s="1">
        <v>48</v>
      </c>
      <c r="AP34" s="1">
        <v>67</v>
      </c>
      <c r="AQ34" s="1">
        <v>21</v>
      </c>
      <c r="AR34" s="1">
        <v>14</v>
      </c>
      <c r="AS34" s="1">
        <v>76</v>
      </c>
      <c r="AT34" s="1">
        <v>31</v>
      </c>
      <c r="AU34" s="1">
        <v>4</v>
      </c>
      <c r="AV34" s="1">
        <v>19</v>
      </c>
      <c r="AW34" s="1">
        <v>0</v>
      </c>
      <c r="AX34" s="1">
        <v>0</v>
      </c>
      <c r="AY34" s="1">
        <v>5</v>
      </c>
      <c r="AZ34" s="1">
        <v>164</v>
      </c>
      <c r="BA34" s="1">
        <v>0.11600000000000001</v>
      </c>
      <c r="BC34" s="2" t="s">
        <v>97</v>
      </c>
      <c r="BD34" s="1" t="s">
        <v>811</v>
      </c>
      <c r="BE34" s="1">
        <v>48</v>
      </c>
      <c r="BF34" s="1">
        <v>7</v>
      </c>
      <c r="BG34" s="1">
        <v>33</v>
      </c>
      <c r="BH34" s="1">
        <v>40</v>
      </c>
      <c r="BI34" s="1">
        <v>6</v>
      </c>
      <c r="BJ34" s="1">
        <v>26</v>
      </c>
      <c r="BK34" s="1">
        <v>23</v>
      </c>
      <c r="BL34" s="1">
        <v>21</v>
      </c>
      <c r="BM34" s="1">
        <v>2</v>
      </c>
      <c r="BN34" s="1">
        <v>19</v>
      </c>
      <c r="BO34" s="1">
        <v>0</v>
      </c>
      <c r="BP34" s="1">
        <v>0</v>
      </c>
      <c r="BQ34" s="1">
        <v>1</v>
      </c>
      <c r="BR34" s="1">
        <v>85</v>
      </c>
      <c r="BS34" s="1">
        <v>8.2000000000000003E-2</v>
      </c>
      <c r="BU34" s="2" t="s">
        <v>95</v>
      </c>
      <c r="BV34" s="1" t="s">
        <v>819</v>
      </c>
      <c r="BW34" s="1">
        <v>82</v>
      </c>
      <c r="BX34" s="1">
        <v>23</v>
      </c>
      <c r="BY34" s="1">
        <v>41</v>
      </c>
      <c r="BZ34" s="1">
        <v>64</v>
      </c>
      <c r="CA34" s="1">
        <v>8</v>
      </c>
      <c r="CB34" s="1">
        <v>58</v>
      </c>
      <c r="CC34" s="1">
        <v>84</v>
      </c>
      <c r="CD34" s="1">
        <v>38</v>
      </c>
      <c r="CE34" s="1">
        <v>8</v>
      </c>
      <c r="CF34" s="1">
        <v>7</v>
      </c>
      <c r="CG34" s="1">
        <v>2</v>
      </c>
      <c r="CH34" s="1">
        <v>2</v>
      </c>
      <c r="CI34" s="1">
        <v>1</v>
      </c>
      <c r="CJ34" s="1">
        <v>170</v>
      </c>
      <c r="CK34" s="1">
        <v>0.13500000000000001</v>
      </c>
      <c r="CL34" s="1" t="s">
        <v>797</v>
      </c>
      <c r="CM34" s="1" t="s">
        <v>41</v>
      </c>
      <c r="CN34" s="1" t="s">
        <v>805</v>
      </c>
      <c r="CO34" s="1">
        <v>61</v>
      </c>
      <c r="CP34" s="1">
        <v>27</v>
      </c>
      <c r="CQ34" s="1">
        <v>37</v>
      </c>
      <c r="CR34" s="1">
        <v>64</v>
      </c>
      <c r="CS34" s="1">
        <v>10</v>
      </c>
      <c r="CT34" s="1">
        <v>10</v>
      </c>
      <c r="CU34" s="1">
        <v>22</v>
      </c>
      <c r="CV34" s="1">
        <v>14</v>
      </c>
      <c r="CW34" s="1">
        <v>6</v>
      </c>
      <c r="CX34" s="1">
        <v>16</v>
      </c>
      <c r="CY34" s="1">
        <v>0</v>
      </c>
      <c r="CZ34" s="1">
        <v>0</v>
      </c>
      <c r="DA34" s="1">
        <v>5</v>
      </c>
      <c r="DB34" s="1">
        <v>186</v>
      </c>
      <c r="DC34" s="1">
        <v>0.14499999999999999</v>
      </c>
      <c r="DE34" s="2"/>
      <c r="DF34" s="1" t="s">
        <v>41</v>
      </c>
      <c r="DG34" s="1">
        <v>61</v>
      </c>
      <c r="DH34" s="1">
        <v>27</v>
      </c>
      <c r="DI34" s="1">
        <v>37</v>
      </c>
      <c r="DJ34" s="1">
        <v>64</v>
      </c>
      <c r="DK34" s="1">
        <v>10</v>
      </c>
      <c r="DL34" s="1">
        <v>10</v>
      </c>
      <c r="DM34" s="1">
        <v>22</v>
      </c>
      <c r="DN34" s="1">
        <v>14</v>
      </c>
      <c r="DO34" s="1">
        <v>6</v>
      </c>
      <c r="DP34" s="1">
        <v>16</v>
      </c>
      <c r="DQ34" s="1">
        <v>0</v>
      </c>
      <c r="DR34" s="1">
        <v>0</v>
      </c>
      <c r="DS34" s="1">
        <v>5</v>
      </c>
      <c r="DT34" s="1">
        <v>186</v>
      </c>
      <c r="DU34" s="1">
        <v>0.14499999999999999</v>
      </c>
    </row>
    <row r="35" spans="1:125" x14ac:dyDescent="0.2">
      <c r="A35" s="2" t="s">
        <v>293</v>
      </c>
      <c r="B35" s="1" t="s">
        <v>817</v>
      </c>
      <c r="C35" s="1">
        <v>80</v>
      </c>
      <c r="D35" s="1">
        <v>26</v>
      </c>
      <c r="E35" s="1">
        <v>43</v>
      </c>
      <c r="F35" s="1">
        <v>69</v>
      </c>
      <c r="G35" s="1">
        <v>9</v>
      </c>
      <c r="H35" s="1">
        <v>48</v>
      </c>
      <c r="I35" s="1">
        <v>27</v>
      </c>
      <c r="J35" s="1">
        <v>47</v>
      </c>
      <c r="K35" s="1">
        <v>10</v>
      </c>
      <c r="L35" s="1">
        <v>15</v>
      </c>
      <c r="M35" s="1">
        <v>1</v>
      </c>
      <c r="N35" s="1">
        <v>0</v>
      </c>
      <c r="O35" s="1">
        <v>6</v>
      </c>
      <c r="P35" s="1">
        <v>215</v>
      </c>
      <c r="Q35" s="1">
        <v>0.121</v>
      </c>
      <c r="S35" s="1" t="s">
        <v>71</v>
      </c>
      <c r="T35" s="1" t="s">
        <v>823</v>
      </c>
      <c r="U35" s="1">
        <v>80</v>
      </c>
      <c r="V35" s="1">
        <v>36</v>
      </c>
      <c r="W35" s="1">
        <v>30</v>
      </c>
      <c r="X35" s="1">
        <v>66</v>
      </c>
      <c r="Y35" s="1">
        <v>27</v>
      </c>
      <c r="Z35" s="1">
        <v>39</v>
      </c>
      <c r="AA35" s="1">
        <v>65</v>
      </c>
      <c r="AB35" s="1">
        <v>41</v>
      </c>
      <c r="AC35" s="1">
        <v>8</v>
      </c>
      <c r="AD35" s="1">
        <v>9</v>
      </c>
      <c r="AE35" s="1">
        <v>0</v>
      </c>
      <c r="AF35" s="1">
        <v>0</v>
      </c>
      <c r="AG35" s="1">
        <v>7</v>
      </c>
      <c r="AH35" s="1">
        <v>335</v>
      </c>
      <c r="AI35" s="1">
        <v>0.107</v>
      </c>
      <c r="AK35" s="2" t="s">
        <v>175</v>
      </c>
      <c r="AL35" s="1" t="s">
        <v>800</v>
      </c>
      <c r="AM35" s="1">
        <v>81</v>
      </c>
      <c r="AN35" s="1">
        <v>23</v>
      </c>
      <c r="AO35" s="1">
        <v>43</v>
      </c>
      <c r="AP35" s="1">
        <v>66</v>
      </c>
      <c r="AQ35" s="1">
        <v>18</v>
      </c>
      <c r="AR35" s="1">
        <v>14</v>
      </c>
      <c r="AS35" s="1">
        <v>42</v>
      </c>
      <c r="AT35" s="1">
        <v>23</v>
      </c>
      <c r="AU35" s="1">
        <v>3</v>
      </c>
      <c r="AV35" s="1">
        <v>8</v>
      </c>
      <c r="AW35" s="1">
        <v>1</v>
      </c>
      <c r="AX35" s="1">
        <v>0</v>
      </c>
      <c r="AY35" s="1">
        <v>1</v>
      </c>
      <c r="AZ35" s="1">
        <v>144</v>
      </c>
      <c r="BA35" s="1">
        <v>0.16</v>
      </c>
      <c r="BC35" s="2" t="s">
        <v>27</v>
      </c>
      <c r="BD35" s="1" t="s">
        <v>821</v>
      </c>
      <c r="BE35" s="1">
        <v>44</v>
      </c>
      <c r="BF35" s="1">
        <v>15</v>
      </c>
      <c r="BG35" s="1">
        <v>24</v>
      </c>
      <c r="BH35" s="1">
        <v>39</v>
      </c>
      <c r="BI35" s="1">
        <v>8</v>
      </c>
      <c r="BJ35" s="1">
        <v>28</v>
      </c>
      <c r="BK35" s="1">
        <v>59</v>
      </c>
      <c r="BL35" s="1">
        <v>16</v>
      </c>
      <c r="BM35" s="1">
        <v>4</v>
      </c>
      <c r="BN35" s="1">
        <v>8</v>
      </c>
      <c r="BO35" s="1">
        <v>0</v>
      </c>
      <c r="BP35" s="1">
        <v>0</v>
      </c>
      <c r="BQ35" s="1">
        <v>0</v>
      </c>
      <c r="BR35" s="1">
        <v>163</v>
      </c>
      <c r="BS35" s="1">
        <v>9.1999999999999998E-2</v>
      </c>
      <c r="BU35" s="2" t="s">
        <v>110</v>
      </c>
      <c r="BV35" s="1" t="s">
        <v>818</v>
      </c>
      <c r="BW35" s="1">
        <v>80</v>
      </c>
      <c r="BX35" s="1">
        <v>28</v>
      </c>
      <c r="BY35" s="1">
        <v>36</v>
      </c>
      <c r="BZ35" s="1">
        <v>64</v>
      </c>
      <c r="CA35" s="1">
        <v>-1</v>
      </c>
      <c r="CB35" s="1">
        <v>2</v>
      </c>
      <c r="CC35" s="1">
        <v>22</v>
      </c>
      <c r="CD35" s="1">
        <v>43</v>
      </c>
      <c r="CE35" s="1">
        <v>9</v>
      </c>
      <c r="CF35" s="1">
        <v>13</v>
      </c>
      <c r="CG35" s="1">
        <v>0</v>
      </c>
      <c r="CH35" s="1">
        <v>0</v>
      </c>
      <c r="CI35" s="1">
        <v>6</v>
      </c>
      <c r="CJ35" s="1">
        <v>201</v>
      </c>
      <c r="CK35" s="1">
        <v>0.13900000000000001</v>
      </c>
      <c r="CL35" s="1" t="s">
        <v>797</v>
      </c>
      <c r="CM35" s="1" t="s">
        <v>48</v>
      </c>
      <c r="CN35" s="1" t="s">
        <v>816</v>
      </c>
      <c r="CO35" s="1">
        <v>79</v>
      </c>
      <c r="CP35" s="1">
        <v>16</v>
      </c>
      <c r="CQ35" s="1">
        <v>48</v>
      </c>
      <c r="CR35" s="1">
        <v>64</v>
      </c>
      <c r="CS35" s="1">
        <v>-2</v>
      </c>
      <c r="CT35" s="1">
        <v>10</v>
      </c>
      <c r="CU35" s="1">
        <v>105</v>
      </c>
      <c r="CV35" s="1">
        <v>46</v>
      </c>
      <c r="CW35" s="1">
        <v>6</v>
      </c>
      <c r="CX35" s="1">
        <v>18</v>
      </c>
      <c r="CY35" s="1">
        <v>0</v>
      </c>
      <c r="CZ35" s="1">
        <v>0</v>
      </c>
      <c r="DA35" s="1">
        <v>4</v>
      </c>
      <c r="DB35" s="1">
        <v>134</v>
      </c>
      <c r="DC35" s="1">
        <v>0.11899999999999999</v>
      </c>
      <c r="DE35" s="2"/>
      <c r="DF35" s="1" t="s">
        <v>48</v>
      </c>
      <c r="DG35" s="1">
        <v>79</v>
      </c>
      <c r="DH35" s="1">
        <v>16</v>
      </c>
      <c r="DI35" s="1">
        <v>48</v>
      </c>
      <c r="DJ35" s="1">
        <v>64</v>
      </c>
      <c r="DK35" s="1">
        <v>-2</v>
      </c>
      <c r="DL35" s="1">
        <v>10</v>
      </c>
      <c r="DM35" s="1">
        <v>105</v>
      </c>
      <c r="DN35" s="1">
        <v>46</v>
      </c>
      <c r="DO35" s="1">
        <v>6</v>
      </c>
      <c r="DP35" s="1">
        <v>18</v>
      </c>
      <c r="DQ35" s="1">
        <v>0</v>
      </c>
      <c r="DR35" s="1">
        <v>0</v>
      </c>
      <c r="DS35" s="1">
        <v>4</v>
      </c>
      <c r="DT35" s="1">
        <v>134</v>
      </c>
      <c r="DU35" s="1">
        <v>0.11899999999999999</v>
      </c>
    </row>
    <row r="36" spans="1:125" x14ac:dyDescent="0.2">
      <c r="A36" s="2" t="s">
        <v>63</v>
      </c>
      <c r="B36" s="1" t="s">
        <v>806</v>
      </c>
      <c r="C36" s="1">
        <v>82</v>
      </c>
      <c r="D36" s="1">
        <v>32</v>
      </c>
      <c r="E36" s="1">
        <v>37</v>
      </c>
      <c r="F36" s="1">
        <v>69</v>
      </c>
      <c r="G36" s="1">
        <v>-2</v>
      </c>
      <c r="H36" s="1">
        <v>58</v>
      </c>
      <c r="I36" s="1">
        <v>86</v>
      </c>
      <c r="J36" s="1">
        <v>36</v>
      </c>
      <c r="K36" s="1">
        <v>10</v>
      </c>
      <c r="L36" s="1">
        <v>11</v>
      </c>
      <c r="M36" s="1">
        <v>0</v>
      </c>
      <c r="N36" s="1">
        <v>0</v>
      </c>
      <c r="O36" s="1">
        <v>5</v>
      </c>
      <c r="P36" s="1">
        <v>257</v>
      </c>
      <c r="Q36" s="1">
        <v>0.125</v>
      </c>
      <c r="S36" s="1" t="s">
        <v>18</v>
      </c>
      <c r="T36" s="1" t="s">
        <v>795</v>
      </c>
      <c r="U36" s="1">
        <v>41</v>
      </c>
      <c r="V36" s="1">
        <v>32</v>
      </c>
      <c r="W36" s="1">
        <v>34</v>
      </c>
      <c r="X36" s="1">
        <v>66</v>
      </c>
      <c r="Y36" s="1">
        <v>20</v>
      </c>
      <c r="Z36" s="1">
        <v>31</v>
      </c>
      <c r="AA36" s="1">
        <v>31</v>
      </c>
      <c r="AB36" s="1">
        <v>23</v>
      </c>
      <c r="AC36" s="1">
        <v>10</v>
      </c>
      <c r="AD36" s="1">
        <v>9</v>
      </c>
      <c r="AE36" s="1">
        <v>1</v>
      </c>
      <c r="AF36" s="1">
        <v>0</v>
      </c>
      <c r="AG36" s="1">
        <v>3</v>
      </c>
      <c r="AH36" s="1">
        <v>161</v>
      </c>
      <c r="AI36" s="1">
        <v>0.19900000000000001</v>
      </c>
      <c r="AK36" s="2" t="s">
        <v>41</v>
      </c>
      <c r="AL36" s="1" t="s">
        <v>805</v>
      </c>
      <c r="AM36" s="1">
        <v>82</v>
      </c>
      <c r="AN36" s="1">
        <v>23</v>
      </c>
      <c r="AO36" s="1">
        <v>43</v>
      </c>
      <c r="AP36" s="1">
        <v>66</v>
      </c>
      <c r="AQ36" s="1">
        <v>7</v>
      </c>
      <c r="AR36" s="1">
        <v>40</v>
      </c>
      <c r="AS36" s="1">
        <v>19</v>
      </c>
      <c r="AT36" s="1">
        <v>27</v>
      </c>
      <c r="AU36" s="1">
        <v>4</v>
      </c>
      <c r="AV36" s="1">
        <v>8</v>
      </c>
      <c r="AW36" s="1">
        <v>0</v>
      </c>
      <c r="AX36" s="1">
        <v>0</v>
      </c>
      <c r="AY36" s="1">
        <v>5</v>
      </c>
      <c r="AZ36" s="1">
        <v>253</v>
      </c>
      <c r="BA36" s="1">
        <v>9.0999999999999998E-2</v>
      </c>
      <c r="BC36" s="2" t="s">
        <v>38</v>
      </c>
      <c r="BD36" s="1" t="s">
        <v>815</v>
      </c>
      <c r="BE36" s="1">
        <v>48</v>
      </c>
      <c r="BF36" s="1">
        <v>18</v>
      </c>
      <c r="BG36" s="1">
        <v>20</v>
      </c>
      <c r="BH36" s="1">
        <v>38</v>
      </c>
      <c r="BI36" s="1">
        <v>2</v>
      </c>
      <c r="BJ36" s="1">
        <v>16</v>
      </c>
      <c r="BK36" s="1">
        <v>59</v>
      </c>
      <c r="BL36" s="1">
        <v>41</v>
      </c>
      <c r="BM36" s="1">
        <v>7</v>
      </c>
      <c r="BN36" s="1">
        <v>6</v>
      </c>
      <c r="BO36" s="1">
        <v>0</v>
      </c>
      <c r="BP36" s="1">
        <v>0</v>
      </c>
      <c r="BQ36" s="1">
        <v>4</v>
      </c>
      <c r="BR36" s="1">
        <v>182</v>
      </c>
      <c r="BS36" s="1">
        <v>9.9000000000000005E-2</v>
      </c>
      <c r="BU36" s="2" t="s">
        <v>73</v>
      </c>
      <c r="BV36" s="1" t="s">
        <v>818</v>
      </c>
      <c r="BW36" s="1">
        <v>82</v>
      </c>
      <c r="BX36" s="1">
        <v>24</v>
      </c>
      <c r="BY36" s="1">
        <v>39</v>
      </c>
      <c r="BZ36" s="1">
        <v>63</v>
      </c>
      <c r="CA36" s="1">
        <v>20</v>
      </c>
      <c r="CB36" s="1">
        <v>26</v>
      </c>
      <c r="CC36" s="1">
        <v>57</v>
      </c>
      <c r="CD36" s="1">
        <v>45</v>
      </c>
      <c r="CE36" s="1">
        <v>8</v>
      </c>
      <c r="CF36" s="1">
        <v>9</v>
      </c>
      <c r="CG36" s="1">
        <v>0</v>
      </c>
      <c r="CH36" s="1">
        <v>0</v>
      </c>
      <c r="CI36" s="1">
        <v>5</v>
      </c>
      <c r="CJ36" s="1">
        <v>241</v>
      </c>
      <c r="CK36" s="1">
        <v>0.1</v>
      </c>
      <c r="CL36" s="1" t="s">
        <v>797</v>
      </c>
      <c r="CM36" s="1" t="s">
        <v>102</v>
      </c>
      <c r="CN36" s="1" t="s">
        <v>814</v>
      </c>
      <c r="CO36" s="1">
        <v>82</v>
      </c>
      <c r="CP36" s="1">
        <v>24</v>
      </c>
      <c r="CQ36" s="1">
        <v>40</v>
      </c>
      <c r="CR36" s="1">
        <v>64</v>
      </c>
      <c r="CS36" s="1">
        <v>5</v>
      </c>
      <c r="CT36" s="1">
        <v>36</v>
      </c>
      <c r="CU36" s="1">
        <v>48</v>
      </c>
      <c r="CV36" s="1">
        <v>40</v>
      </c>
      <c r="CW36" s="1">
        <v>4</v>
      </c>
      <c r="CX36" s="1">
        <v>12</v>
      </c>
      <c r="CY36" s="1">
        <v>1</v>
      </c>
      <c r="CZ36" s="1">
        <v>0</v>
      </c>
      <c r="DA36" s="1">
        <v>6</v>
      </c>
      <c r="DB36" s="1">
        <v>215</v>
      </c>
      <c r="DC36" s="1">
        <v>0.112</v>
      </c>
      <c r="DE36" s="2"/>
      <c r="DF36" s="1" t="s">
        <v>102</v>
      </c>
      <c r="DG36" s="1">
        <v>82</v>
      </c>
      <c r="DH36" s="1">
        <v>24</v>
      </c>
      <c r="DI36" s="1">
        <v>40</v>
      </c>
      <c r="DJ36" s="1">
        <v>64</v>
      </c>
      <c r="DK36" s="1">
        <v>5</v>
      </c>
      <c r="DL36" s="1">
        <v>36</v>
      </c>
      <c r="DM36" s="1">
        <v>48</v>
      </c>
      <c r="DN36" s="1">
        <v>40</v>
      </c>
      <c r="DO36" s="1">
        <v>4</v>
      </c>
      <c r="DP36" s="1">
        <v>12</v>
      </c>
      <c r="DQ36" s="1">
        <v>1</v>
      </c>
      <c r="DR36" s="1">
        <v>0</v>
      </c>
      <c r="DS36" s="1">
        <v>6</v>
      </c>
      <c r="DT36" s="1">
        <v>215</v>
      </c>
      <c r="DU36" s="1">
        <v>0.112</v>
      </c>
    </row>
    <row r="37" spans="1:125" x14ac:dyDescent="0.2">
      <c r="A37" s="2" t="s">
        <v>42</v>
      </c>
      <c r="B37" s="1" t="s">
        <v>805</v>
      </c>
      <c r="C37" s="1">
        <v>76</v>
      </c>
      <c r="D37" s="1">
        <v>25</v>
      </c>
      <c r="E37" s="1">
        <v>43</v>
      </c>
      <c r="F37" s="1">
        <v>68</v>
      </c>
      <c r="G37" s="1">
        <v>22</v>
      </c>
      <c r="H37" s="1">
        <v>47</v>
      </c>
      <c r="I37" s="1">
        <v>56</v>
      </c>
      <c r="J37" s="1">
        <v>33</v>
      </c>
      <c r="K37" s="1">
        <v>9</v>
      </c>
      <c r="L37" s="1">
        <v>13</v>
      </c>
      <c r="M37" s="1">
        <v>1</v>
      </c>
      <c r="N37" s="1">
        <v>3</v>
      </c>
      <c r="O37" s="1">
        <v>3</v>
      </c>
      <c r="P37" s="1">
        <v>202</v>
      </c>
      <c r="Q37" s="1">
        <v>0.124</v>
      </c>
      <c r="S37" s="1" t="s">
        <v>47</v>
      </c>
      <c r="T37" s="1" t="s">
        <v>799</v>
      </c>
      <c r="U37" s="1">
        <v>77</v>
      </c>
      <c r="V37" s="1">
        <v>18</v>
      </c>
      <c r="W37" s="1">
        <v>47</v>
      </c>
      <c r="X37" s="1">
        <v>65</v>
      </c>
      <c r="Y37" s="1">
        <v>24</v>
      </c>
      <c r="Z37" s="1">
        <v>40</v>
      </c>
      <c r="AA37" s="1">
        <v>69</v>
      </c>
      <c r="AB37" s="1">
        <v>64</v>
      </c>
      <c r="AC37" s="1">
        <v>4</v>
      </c>
      <c r="AD37" s="1">
        <v>18</v>
      </c>
      <c r="AE37" s="1">
        <v>1</v>
      </c>
      <c r="AF37" s="1">
        <v>0</v>
      </c>
      <c r="AG37" s="1">
        <v>2</v>
      </c>
      <c r="AH37" s="1">
        <v>202</v>
      </c>
      <c r="AI37" s="1">
        <v>8.8999999999999996E-2</v>
      </c>
      <c r="AK37" s="2" t="s">
        <v>185</v>
      </c>
      <c r="AL37" s="1" t="s">
        <v>805</v>
      </c>
      <c r="AM37" s="1">
        <v>82</v>
      </c>
      <c r="AN37" s="1">
        <v>25</v>
      </c>
      <c r="AO37" s="1">
        <v>41</v>
      </c>
      <c r="AP37" s="1">
        <v>66</v>
      </c>
      <c r="AQ37" s="1">
        <v>-1</v>
      </c>
      <c r="AR37" s="1">
        <v>22</v>
      </c>
      <c r="AS37" s="1">
        <v>51</v>
      </c>
      <c r="AT37" s="1">
        <v>49</v>
      </c>
      <c r="AU37" s="1">
        <v>7</v>
      </c>
      <c r="AV37" s="1">
        <v>17</v>
      </c>
      <c r="AW37" s="1">
        <v>0</v>
      </c>
      <c r="AX37" s="1">
        <v>0</v>
      </c>
      <c r="AY37" s="1">
        <v>9</v>
      </c>
      <c r="AZ37" s="1">
        <v>229</v>
      </c>
      <c r="BA37" s="1">
        <v>0.109</v>
      </c>
      <c r="BC37" s="2" t="s">
        <v>693</v>
      </c>
      <c r="BD37" s="1" t="s">
        <v>795</v>
      </c>
      <c r="BE37" s="1">
        <v>35</v>
      </c>
      <c r="BF37" s="1">
        <v>5</v>
      </c>
      <c r="BG37" s="1">
        <v>33</v>
      </c>
      <c r="BH37" s="1">
        <v>38</v>
      </c>
      <c r="BI37" s="1">
        <v>16</v>
      </c>
      <c r="BJ37" s="1">
        <v>8</v>
      </c>
      <c r="BK37" s="1">
        <v>45</v>
      </c>
      <c r="BL37" s="1">
        <v>59</v>
      </c>
      <c r="BM37" s="1">
        <v>1</v>
      </c>
      <c r="BN37" s="1">
        <v>12</v>
      </c>
      <c r="BO37" s="1">
        <v>0</v>
      </c>
      <c r="BP37" s="1">
        <v>0</v>
      </c>
      <c r="BQ37" s="1">
        <v>1</v>
      </c>
      <c r="BR37" s="1">
        <v>95</v>
      </c>
      <c r="BS37" s="1">
        <v>5.2999999999999999E-2</v>
      </c>
      <c r="BU37" s="2" t="s">
        <v>49</v>
      </c>
      <c r="BV37" s="1" t="s">
        <v>823</v>
      </c>
      <c r="BW37" s="1">
        <v>82</v>
      </c>
      <c r="BX37" s="1">
        <v>33</v>
      </c>
      <c r="BY37" s="1">
        <v>30</v>
      </c>
      <c r="BZ37" s="1">
        <v>63</v>
      </c>
      <c r="CA37" s="1">
        <v>3</v>
      </c>
      <c r="CB37" s="1">
        <v>43</v>
      </c>
      <c r="CC37" s="1">
        <v>114</v>
      </c>
      <c r="CD37" s="1">
        <v>39</v>
      </c>
      <c r="CE37" s="1">
        <v>7</v>
      </c>
      <c r="CF37" s="1">
        <v>13</v>
      </c>
      <c r="CG37" s="1">
        <v>0</v>
      </c>
      <c r="CH37" s="1">
        <v>0</v>
      </c>
      <c r="CI37" s="1">
        <v>5</v>
      </c>
      <c r="CJ37" s="1">
        <v>237</v>
      </c>
      <c r="CK37" s="1">
        <v>0.13900000000000001</v>
      </c>
      <c r="CL37" s="1" t="s">
        <v>797</v>
      </c>
      <c r="CM37" s="1" t="s">
        <v>92</v>
      </c>
      <c r="CN37" s="1" t="s">
        <v>809</v>
      </c>
      <c r="CO37" s="1">
        <v>81</v>
      </c>
      <c r="CP37" s="1">
        <v>24</v>
      </c>
      <c r="CQ37" s="1">
        <v>39</v>
      </c>
      <c r="CR37" s="1">
        <v>63</v>
      </c>
      <c r="CS37" s="1">
        <v>-16</v>
      </c>
      <c r="CT37" s="1">
        <v>24</v>
      </c>
      <c r="CU37" s="1">
        <v>62</v>
      </c>
      <c r="CV37" s="1">
        <v>36</v>
      </c>
      <c r="CW37" s="1">
        <v>6</v>
      </c>
      <c r="CX37" s="1">
        <v>15</v>
      </c>
      <c r="CY37" s="1">
        <v>0</v>
      </c>
      <c r="CZ37" s="1">
        <v>0</v>
      </c>
      <c r="DA37" s="1">
        <v>2</v>
      </c>
      <c r="DB37" s="1">
        <v>183</v>
      </c>
      <c r="DC37" s="1">
        <v>0.13100000000000001</v>
      </c>
      <c r="DE37" s="2"/>
      <c r="DF37" s="1" t="s">
        <v>92</v>
      </c>
      <c r="DG37" s="1">
        <v>81</v>
      </c>
      <c r="DH37" s="1">
        <v>24</v>
      </c>
      <c r="DI37" s="1">
        <v>39</v>
      </c>
      <c r="DJ37" s="1">
        <v>63</v>
      </c>
      <c r="DK37" s="1">
        <v>-16</v>
      </c>
      <c r="DL37" s="1">
        <v>24</v>
      </c>
      <c r="DM37" s="1">
        <v>62</v>
      </c>
      <c r="DN37" s="1">
        <v>36</v>
      </c>
      <c r="DO37" s="1">
        <v>6</v>
      </c>
      <c r="DP37" s="1">
        <v>15</v>
      </c>
      <c r="DQ37" s="1">
        <v>0</v>
      </c>
      <c r="DR37" s="1">
        <v>0</v>
      </c>
      <c r="DS37" s="1">
        <v>2</v>
      </c>
      <c r="DT37" s="1">
        <v>183</v>
      </c>
      <c r="DU37" s="1">
        <v>0.13100000000000001</v>
      </c>
    </row>
    <row r="38" spans="1:125" x14ac:dyDescent="0.2">
      <c r="A38" s="2" t="s">
        <v>224</v>
      </c>
      <c r="B38" s="1" t="s">
        <v>794</v>
      </c>
      <c r="C38" s="1">
        <v>82</v>
      </c>
      <c r="D38" s="1">
        <v>35</v>
      </c>
      <c r="E38" s="1">
        <v>32</v>
      </c>
      <c r="F38" s="1">
        <v>67</v>
      </c>
      <c r="G38" s="1">
        <v>34</v>
      </c>
      <c r="H38" s="1">
        <v>121</v>
      </c>
      <c r="I38" s="1">
        <v>97</v>
      </c>
      <c r="J38" s="1">
        <v>54</v>
      </c>
      <c r="K38" s="1">
        <v>4</v>
      </c>
      <c r="L38" s="1">
        <v>2</v>
      </c>
      <c r="M38" s="1">
        <v>5</v>
      </c>
      <c r="N38" s="1">
        <v>2</v>
      </c>
      <c r="O38" s="1">
        <v>3</v>
      </c>
      <c r="P38" s="1">
        <v>209</v>
      </c>
      <c r="Q38" s="1">
        <v>0.16700000000000001</v>
      </c>
      <c r="S38" s="1" t="s">
        <v>371</v>
      </c>
      <c r="T38" s="1" t="s">
        <v>815</v>
      </c>
      <c r="U38" s="1">
        <v>80</v>
      </c>
      <c r="V38" s="1">
        <v>26</v>
      </c>
      <c r="W38" s="1">
        <v>38</v>
      </c>
      <c r="X38" s="1">
        <v>64</v>
      </c>
      <c r="Y38" s="1">
        <v>8</v>
      </c>
      <c r="Z38" s="1">
        <v>56</v>
      </c>
      <c r="AA38" s="1">
        <v>104</v>
      </c>
      <c r="AB38" s="1">
        <v>29</v>
      </c>
      <c r="AC38" s="1">
        <v>11</v>
      </c>
      <c r="AD38" s="1">
        <v>19</v>
      </c>
      <c r="AE38" s="1">
        <v>1</v>
      </c>
      <c r="AF38" s="1">
        <v>1</v>
      </c>
      <c r="AG38" s="1">
        <v>5</v>
      </c>
      <c r="AH38" s="1">
        <v>217</v>
      </c>
      <c r="AI38" s="1">
        <v>0.12</v>
      </c>
      <c r="AK38" s="2" t="s">
        <v>334</v>
      </c>
      <c r="AL38" s="1" t="s">
        <v>798</v>
      </c>
      <c r="AM38" s="1">
        <v>82</v>
      </c>
      <c r="AN38" s="1">
        <v>26</v>
      </c>
      <c r="AO38" s="1">
        <v>40</v>
      </c>
      <c r="AP38" s="1">
        <v>66</v>
      </c>
      <c r="AQ38" s="1">
        <v>-1</v>
      </c>
      <c r="AR38" s="1">
        <v>50</v>
      </c>
      <c r="AS38" s="1">
        <v>23</v>
      </c>
      <c r="AT38" s="1">
        <v>20</v>
      </c>
      <c r="AU38" s="1">
        <v>12</v>
      </c>
      <c r="AV38" s="1">
        <v>16</v>
      </c>
      <c r="AW38" s="1">
        <v>0</v>
      </c>
      <c r="AX38" s="1">
        <v>0</v>
      </c>
      <c r="AY38" s="1">
        <v>4</v>
      </c>
      <c r="AZ38" s="1">
        <v>210</v>
      </c>
      <c r="BA38" s="1">
        <v>0.124</v>
      </c>
      <c r="BC38" s="2" t="s">
        <v>205</v>
      </c>
      <c r="BD38" s="1" t="s">
        <v>795</v>
      </c>
      <c r="BE38" s="1">
        <v>48</v>
      </c>
      <c r="BF38" s="1">
        <v>20</v>
      </c>
      <c r="BG38" s="1">
        <v>18</v>
      </c>
      <c r="BH38" s="1">
        <v>38</v>
      </c>
      <c r="BI38" s="1">
        <v>31</v>
      </c>
      <c r="BJ38" s="1">
        <v>26</v>
      </c>
      <c r="BK38" s="1">
        <v>83</v>
      </c>
      <c r="BL38" s="1">
        <v>36</v>
      </c>
      <c r="BM38" s="1">
        <v>2</v>
      </c>
      <c r="BN38" s="1">
        <v>1</v>
      </c>
      <c r="BO38" s="1">
        <v>1</v>
      </c>
      <c r="BP38" s="1">
        <v>0</v>
      </c>
      <c r="BQ38" s="1">
        <v>2</v>
      </c>
      <c r="BR38" s="1">
        <v>140</v>
      </c>
      <c r="BS38" s="1">
        <v>0.14299999999999999</v>
      </c>
      <c r="BU38" s="2" t="s">
        <v>62</v>
      </c>
      <c r="BV38" s="1" t="s">
        <v>820</v>
      </c>
      <c r="BW38" s="1">
        <v>80</v>
      </c>
      <c r="BX38" s="1">
        <v>30</v>
      </c>
      <c r="BY38" s="1">
        <v>32</v>
      </c>
      <c r="BZ38" s="1">
        <v>62</v>
      </c>
      <c r="CA38" s="1">
        <v>38</v>
      </c>
      <c r="CB38" s="1">
        <v>43</v>
      </c>
      <c r="CC38" s="1">
        <v>52</v>
      </c>
      <c r="CD38" s="1">
        <v>57</v>
      </c>
      <c r="CE38" s="1">
        <v>7</v>
      </c>
      <c r="CF38" s="1">
        <v>4</v>
      </c>
      <c r="CG38" s="1">
        <v>1</v>
      </c>
      <c r="CH38" s="1">
        <v>3</v>
      </c>
      <c r="CI38" s="1">
        <v>7</v>
      </c>
      <c r="CJ38" s="1">
        <v>243</v>
      </c>
      <c r="CK38" s="1">
        <v>0.123</v>
      </c>
      <c r="CL38" s="1" t="s">
        <v>797</v>
      </c>
      <c r="CM38" s="1" t="s">
        <v>114</v>
      </c>
      <c r="CN38" s="1" t="s">
        <v>824</v>
      </c>
      <c r="CO38" s="1">
        <v>75</v>
      </c>
      <c r="CP38" s="1">
        <v>28</v>
      </c>
      <c r="CQ38" s="1">
        <v>35</v>
      </c>
      <c r="CR38" s="1">
        <v>63</v>
      </c>
      <c r="CS38" s="1">
        <v>13</v>
      </c>
      <c r="CT38" s="1">
        <v>16</v>
      </c>
      <c r="CU38" s="1">
        <v>54</v>
      </c>
      <c r="CV38" s="1">
        <v>46</v>
      </c>
      <c r="CW38" s="1">
        <v>8</v>
      </c>
      <c r="CX38" s="1">
        <v>8</v>
      </c>
      <c r="CY38" s="1">
        <v>0</v>
      </c>
      <c r="CZ38" s="1">
        <v>2</v>
      </c>
      <c r="DA38" s="1">
        <v>4</v>
      </c>
      <c r="DB38" s="1">
        <v>184</v>
      </c>
      <c r="DC38" s="1">
        <v>0.152</v>
      </c>
      <c r="DE38" s="2"/>
      <c r="DF38" s="1" t="s">
        <v>114</v>
      </c>
      <c r="DG38" s="1">
        <v>75</v>
      </c>
      <c r="DH38" s="1">
        <v>28</v>
      </c>
      <c r="DI38" s="1">
        <v>35</v>
      </c>
      <c r="DJ38" s="1">
        <v>63</v>
      </c>
      <c r="DK38" s="1">
        <v>13</v>
      </c>
      <c r="DL38" s="1">
        <v>16</v>
      </c>
      <c r="DM38" s="1">
        <v>54</v>
      </c>
      <c r="DN38" s="1">
        <v>46</v>
      </c>
      <c r="DO38" s="1">
        <v>8</v>
      </c>
      <c r="DP38" s="1">
        <v>8</v>
      </c>
      <c r="DQ38" s="1">
        <v>0</v>
      </c>
      <c r="DR38" s="1">
        <v>2</v>
      </c>
      <c r="DS38" s="1">
        <v>4</v>
      </c>
      <c r="DT38" s="1">
        <v>184</v>
      </c>
      <c r="DU38" s="1">
        <v>0.152</v>
      </c>
    </row>
    <row r="39" spans="1:125" x14ac:dyDescent="0.2">
      <c r="A39" s="2" t="s">
        <v>64</v>
      </c>
      <c r="B39" s="1" t="s">
        <v>823</v>
      </c>
      <c r="C39" s="1">
        <v>76</v>
      </c>
      <c r="D39" s="1">
        <v>33</v>
      </c>
      <c r="E39" s="1">
        <v>34</v>
      </c>
      <c r="F39" s="1">
        <v>67</v>
      </c>
      <c r="G39" s="1">
        <v>-2</v>
      </c>
      <c r="H39" s="1">
        <v>58</v>
      </c>
      <c r="I39" s="1">
        <v>121</v>
      </c>
      <c r="J39" s="1">
        <v>25</v>
      </c>
      <c r="K39" s="1">
        <v>10</v>
      </c>
      <c r="L39" s="1">
        <v>12</v>
      </c>
      <c r="M39" s="1">
        <v>2</v>
      </c>
      <c r="N39" s="1">
        <v>2</v>
      </c>
      <c r="O39" s="1">
        <v>6</v>
      </c>
      <c r="P39" s="1">
        <v>254</v>
      </c>
      <c r="Q39" s="1">
        <v>0.13</v>
      </c>
      <c r="S39" s="1" t="s">
        <v>34</v>
      </c>
      <c r="T39" s="1" t="s">
        <v>807</v>
      </c>
      <c r="U39" s="1">
        <v>82</v>
      </c>
      <c r="V39" s="1">
        <v>32</v>
      </c>
      <c r="W39" s="1">
        <v>32</v>
      </c>
      <c r="X39" s="1">
        <v>64</v>
      </c>
      <c r="Y39" s="1">
        <v>-20</v>
      </c>
      <c r="Z39" s="1">
        <v>24</v>
      </c>
      <c r="AA39" s="1">
        <v>11</v>
      </c>
      <c r="AB39" s="1">
        <v>22</v>
      </c>
      <c r="AC39" s="1">
        <v>12</v>
      </c>
      <c r="AD39" s="1">
        <v>11</v>
      </c>
      <c r="AE39" s="1">
        <v>1</v>
      </c>
      <c r="AF39" s="1">
        <v>0</v>
      </c>
      <c r="AG39" s="1">
        <v>6</v>
      </c>
      <c r="AH39" s="1">
        <v>325</v>
      </c>
      <c r="AI39" s="1">
        <v>9.8000000000000004E-2</v>
      </c>
      <c r="AK39" s="2" t="s">
        <v>27</v>
      </c>
      <c r="AL39" s="1" t="s">
        <v>821</v>
      </c>
      <c r="AM39" s="1">
        <v>79</v>
      </c>
      <c r="AN39" s="1">
        <v>33</v>
      </c>
      <c r="AO39" s="1">
        <v>32</v>
      </c>
      <c r="AP39" s="1">
        <v>65</v>
      </c>
      <c r="AQ39" s="1">
        <v>2</v>
      </c>
      <c r="AR39" s="1">
        <v>56</v>
      </c>
      <c r="AS39" s="1">
        <v>104</v>
      </c>
      <c r="AT39" s="1">
        <v>39</v>
      </c>
      <c r="AU39" s="1">
        <v>4</v>
      </c>
      <c r="AV39" s="1">
        <v>9</v>
      </c>
      <c r="AW39" s="1">
        <v>0</v>
      </c>
      <c r="AX39" s="1">
        <v>0</v>
      </c>
      <c r="AY39" s="1">
        <v>5</v>
      </c>
      <c r="AZ39" s="1">
        <v>286</v>
      </c>
      <c r="BA39" s="1">
        <v>0.115</v>
      </c>
      <c r="BC39" s="2" t="s">
        <v>43</v>
      </c>
      <c r="BD39" s="1" t="s">
        <v>821</v>
      </c>
      <c r="BE39" s="1">
        <v>42</v>
      </c>
      <c r="BF39" s="1">
        <v>11</v>
      </c>
      <c r="BG39" s="1">
        <v>27</v>
      </c>
      <c r="BH39" s="1">
        <v>38</v>
      </c>
      <c r="BI39" s="1">
        <v>12</v>
      </c>
      <c r="BJ39" s="1">
        <v>57</v>
      </c>
      <c r="BK39" s="1">
        <v>51</v>
      </c>
      <c r="BL39" s="1">
        <v>49</v>
      </c>
      <c r="BM39" s="1">
        <v>7</v>
      </c>
      <c r="BN39" s="1">
        <v>19</v>
      </c>
      <c r="BO39" s="1">
        <v>0</v>
      </c>
      <c r="BP39" s="1">
        <v>0</v>
      </c>
      <c r="BQ39" s="1">
        <v>0</v>
      </c>
      <c r="BR39" s="1">
        <v>126</v>
      </c>
      <c r="BS39" s="1">
        <v>8.6999999999999994E-2</v>
      </c>
      <c r="BU39" s="2" t="s">
        <v>83</v>
      </c>
      <c r="BV39" s="1" t="s">
        <v>801</v>
      </c>
      <c r="BW39" s="1">
        <v>82</v>
      </c>
      <c r="BX39" s="1">
        <v>23</v>
      </c>
      <c r="BY39" s="1">
        <v>39</v>
      </c>
      <c r="BZ39" s="1">
        <v>62</v>
      </c>
      <c r="CA39" s="1">
        <v>11</v>
      </c>
      <c r="CB39" s="1">
        <v>22</v>
      </c>
      <c r="CC39" s="1">
        <v>19</v>
      </c>
      <c r="CD39" s="1">
        <v>20</v>
      </c>
      <c r="CE39" s="1">
        <v>8</v>
      </c>
      <c r="CF39" s="1">
        <v>15</v>
      </c>
      <c r="CG39" s="1">
        <v>0</v>
      </c>
      <c r="CH39" s="1">
        <v>0</v>
      </c>
      <c r="CI39" s="1">
        <v>2</v>
      </c>
      <c r="CJ39" s="1">
        <v>235</v>
      </c>
      <c r="CK39" s="1">
        <v>9.8000000000000004E-2</v>
      </c>
      <c r="CL39" s="1" t="s">
        <v>797</v>
      </c>
      <c r="CM39" s="1" t="s">
        <v>53</v>
      </c>
      <c r="CN39" s="1" t="s">
        <v>800</v>
      </c>
      <c r="CO39" s="1">
        <v>75</v>
      </c>
      <c r="CP39" s="1">
        <v>16</v>
      </c>
      <c r="CQ39" s="1">
        <v>47</v>
      </c>
      <c r="CR39" s="1">
        <v>63</v>
      </c>
      <c r="CS39" s="1">
        <v>31</v>
      </c>
      <c r="CT39" s="1">
        <v>24</v>
      </c>
      <c r="CU39" s="1">
        <v>124</v>
      </c>
      <c r="CV39" s="1">
        <v>50</v>
      </c>
      <c r="CW39" s="1">
        <v>3</v>
      </c>
      <c r="CX39" s="1">
        <v>8</v>
      </c>
      <c r="CY39" s="1">
        <v>1</v>
      </c>
      <c r="CZ39" s="1">
        <v>1</v>
      </c>
      <c r="DA39" s="1">
        <v>5</v>
      </c>
      <c r="DB39" s="1">
        <v>139</v>
      </c>
      <c r="DC39" s="1">
        <v>0.115</v>
      </c>
      <c r="DE39" s="2"/>
      <c r="DF39" s="1" t="s">
        <v>53</v>
      </c>
      <c r="DG39" s="1">
        <v>75</v>
      </c>
      <c r="DH39" s="1">
        <v>16</v>
      </c>
      <c r="DI39" s="1">
        <v>47</v>
      </c>
      <c r="DJ39" s="1">
        <v>63</v>
      </c>
      <c r="DK39" s="1">
        <v>31</v>
      </c>
      <c r="DL39" s="1">
        <v>24</v>
      </c>
      <c r="DM39" s="1">
        <v>124</v>
      </c>
      <c r="DN39" s="1">
        <v>50</v>
      </c>
      <c r="DO39" s="1">
        <v>3</v>
      </c>
      <c r="DP39" s="1">
        <v>8</v>
      </c>
      <c r="DQ39" s="1">
        <v>1</v>
      </c>
      <c r="DR39" s="1">
        <v>1</v>
      </c>
      <c r="DS39" s="1">
        <v>5</v>
      </c>
      <c r="DT39" s="1">
        <v>139</v>
      </c>
      <c r="DU39" s="1">
        <v>0.115</v>
      </c>
    </row>
    <row r="40" spans="1:125" x14ac:dyDescent="0.2">
      <c r="A40" s="2" t="s">
        <v>558</v>
      </c>
      <c r="B40" s="1" t="s">
        <v>819</v>
      </c>
      <c r="C40" s="1">
        <v>76</v>
      </c>
      <c r="D40" s="1">
        <v>24</v>
      </c>
      <c r="E40" s="1">
        <v>43</v>
      </c>
      <c r="F40" s="1">
        <v>67</v>
      </c>
      <c r="G40" s="1">
        <v>13</v>
      </c>
      <c r="H40" s="1">
        <v>44</v>
      </c>
      <c r="I40" s="1">
        <v>82</v>
      </c>
      <c r="J40" s="1">
        <v>35</v>
      </c>
      <c r="K40" s="1">
        <v>8</v>
      </c>
      <c r="L40" s="1">
        <v>13</v>
      </c>
      <c r="M40" s="1">
        <v>0</v>
      </c>
      <c r="N40" s="1">
        <v>0</v>
      </c>
      <c r="O40" s="1">
        <v>4</v>
      </c>
      <c r="P40" s="1">
        <v>126</v>
      </c>
      <c r="Q40" s="1">
        <v>0.19</v>
      </c>
      <c r="S40" s="1" t="s">
        <v>90</v>
      </c>
      <c r="T40" s="1" t="s">
        <v>808</v>
      </c>
      <c r="U40" s="1">
        <v>82</v>
      </c>
      <c r="V40" s="1">
        <v>31</v>
      </c>
      <c r="W40" s="1">
        <v>32</v>
      </c>
      <c r="X40" s="1">
        <v>63</v>
      </c>
      <c r="Y40" s="1">
        <v>3</v>
      </c>
      <c r="Z40" s="1">
        <v>46</v>
      </c>
      <c r="AA40" s="1">
        <v>70</v>
      </c>
      <c r="AB40" s="1">
        <v>28</v>
      </c>
      <c r="AC40" s="1">
        <v>6</v>
      </c>
      <c r="AD40" s="1">
        <v>12</v>
      </c>
      <c r="AE40" s="1">
        <v>0</v>
      </c>
      <c r="AF40" s="1">
        <v>0</v>
      </c>
      <c r="AG40" s="1">
        <v>2</v>
      </c>
      <c r="AH40" s="1">
        <v>215</v>
      </c>
      <c r="AI40" s="1">
        <v>0.14399999999999999</v>
      </c>
      <c r="AK40" s="2" t="s">
        <v>32</v>
      </c>
      <c r="AL40" s="1" t="s">
        <v>811</v>
      </c>
      <c r="AM40" s="1">
        <v>80</v>
      </c>
      <c r="AN40" s="1">
        <v>31</v>
      </c>
      <c r="AO40" s="1">
        <v>34</v>
      </c>
      <c r="AP40" s="1">
        <v>65</v>
      </c>
      <c r="AQ40" s="1">
        <v>2</v>
      </c>
      <c r="AR40" s="1">
        <v>16</v>
      </c>
      <c r="AS40" s="1">
        <v>42</v>
      </c>
      <c r="AT40" s="1">
        <v>76</v>
      </c>
      <c r="AU40" s="1">
        <v>11</v>
      </c>
      <c r="AV40" s="1">
        <v>15</v>
      </c>
      <c r="AW40" s="1">
        <v>2</v>
      </c>
      <c r="AX40" s="1">
        <v>0</v>
      </c>
      <c r="AY40" s="1">
        <v>5</v>
      </c>
      <c r="AZ40" s="1">
        <v>245</v>
      </c>
      <c r="BA40" s="1">
        <v>0.127</v>
      </c>
      <c r="BC40" s="2" t="s">
        <v>117</v>
      </c>
      <c r="BD40" s="1" t="s">
        <v>808</v>
      </c>
      <c r="BE40" s="1">
        <v>48</v>
      </c>
      <c r="BF40" s="1">
        <v>23</v>
      </c>
      <c r="BG40" s="1">
        <v>15</v>
      </c>
      <c r="BH40" s="1">
        <v>38</v>
      </c>
      <c r="BI40" s="1">
        <v>15</v>
      </c>
      <c r="BJ40" s="1">
        <v>18</v>
      </c>
      <c r="BK40" s="1">
        <v>53</v>
      </c>
      <c r="BL40" s="1">
        <v>41</v>
      </c>
      <c r="BM40" s="1">
        <v>4</v>
      </c>
      <c r="BN40" s="1">
        <v>4</v>
      </c>
      <c r="BO40" s="1">
        <v>0</v>
      </c>
      <c r="BP40" s="1">
        <v>0</v>
      </c>
      <c r="BQ40" s="1">
        <v>3</v>
      </c>
      <c r="BR40" s="1">
        <v>117</v>
      </c>
      <c r="BS40" s="1">
        <v>0.19700000000000001</v>
      </c>
      <c r="BU40" s="2" t="s">
        <v>51</v>
      </c>
      <c r="BV40" s="1" t="s">
        <v>824</v>
      </c>
      <c r="BW40" s="1">
        <v>68</v>
      </c>
      <c r="BX40" s="1">
        <v>33</v>
      </c>
      <c r="BY40" s="1">
        <v>29</v>
      </c>
      <c r="BZ40" s="1">
        <v>62</v>
      </c>
      <c r="CA40" s="1">
        <v>17</v>
      </c>
      <c r="CB40" s="1">
        <v>46</v>
      </c>
      <c r="CC40" s="1">
        <v>43</v>
      </c>
      <c r="CD40" s="1">
        <v>28</v>
      </c>
      <c r="CE40" s="1">
        <v>7</v>
      </c>
      <c r="CF40" s="1">
        <v>10</v>
      </c>
      <c r="CG40" s="1">
        <v>1</v>
      </c>
      <c r="CH40" s="1">
        <v>2</v>
      </c>
      <c r="CI40" s="1">
        <v>9</v>
      </c>
      <c r="CJ40" s="1">
        <v>211</v>
      </c>
      <c r="CK40" s="1">
        <v>0.156</v>
      </c>
      <c r="CL40" s="1" t="s">
        <v>797</v>
      </c>
      <c r="CM40" s="1" t="s">
        <v>67</v>
      </c>
      <c r="CN40" s="1" t="s">
        <v>794</v>
      </c>
      <c r="CO40" s="1">
        <v>79</v>
      </c>
      <c r="CP40" s="1">
        <v>31</v>
      </c>
      <c r="CQ40" s="1">
        <v>32</v>
      </c>
      <c r="CR40" s="1">
        <v>63</v>
      </c>
      <c r="CS40" s="1">
        <v>6</v>
      </c>
      <c r="CT40" s="1">
        <v>20</v>
      </c>
      <c r="CU40" s="1">
        <v>44</v>
      </c>
      <c r="CV40" s="1">
        <v>25</v>
      </c>
      <c r="CW40" s="1">
        <v>12</v>
      </c>
      <c r="CX40" s="1">
        <v>11</v>
      </c>
      <c r="CY40" s="1">
        <v>0</v>
      </c>
      <c r="CZ40" s="1">
        <v>0</v>
      </c>
      <c r="DA40" s="1">
        <v>7</v>
      </c>
      <c r="DB40" s="1">
        <v>267</v>
      </c>
      <c r="DC40" s="1">
        <v>0.11600000000000001</v>
      </c>
      <c r="DE40" s="2"/>
      <c r="DF40" s="1" t="s">
        <v>67</v>
      </c>
      <c r="DG40" s="1">
        <v>79</v>
      </c>
      <c r="DH40" s="1">
        <v>31</v>
      </c>
      <c r="DI40" s="1">
        <v>32</v>
      </c>
      <c r="DJ40" s="1">
        <v>63</v>
      </c>
      <c r="DK40" s="1">
        <v>6</v>
      </c>
      <c r="DL40" s="1">
        <v>20</v>
      </c>
      <c r="DM40" s="1">
        <v>44</v>
      </c>
      <c r="DN40" s="1">
        <v>25</v>
      </c>
      <c r="DO40" s="1">
        <v>12</v>
      </c>
      <c r="DP40" s="1">
        <v>11</v>
      </c>
      <c r="DQ40" s="1">
        <v>0</v>
      </c>
      <c r="DR40" s="1">
        <v>0</v>
      </c>
      <c r="DS40" s="1">
        <v>7</v>
      </c>
      <c r="DT40" s="1">
        <v>267</v>
      </c>
      <c r="DU40" s="1">
        <v>0.11600000000000001</v>
      </c>
    </row>
    <row r="41" spans="1:125" x14ac:dyDescent="0.2">
      <c r="A41" s="2" t="s">
        <v>120</v>
      </c>
      <c r="B41" s="1" t="s">
        <v>804</v>
      </c>
      <c r="C41" s="1">
        <v>82</v>
      </c>
      <c r="D41" s="1">
        <v>25</v>
      </c>
      <c r="E41" s="1">
        <v>42</v>
      </c>
      <c r="F41" s="1">
        <v>67</v>
      </c>
      <c r="G41" s="1">
        <v>22</v>
      </c>
      <c r="H41" s="1">
        <v>24</v>
      </c>
      <c r="I41" s="1">
        <v>64</v>
      </c>
      <c r="J41" s="1">
        <v>29</v>
      </c>
      <c r="K41" s="1">
        <v>6</v>
      </c>
      <c r="L41" s="1">
        <v>15</v>
      </c>
      <c r="M41" s="1">
        <v>0</v>
      </c>
      <c r="N41" s="1">
        <v>1</v>
      </c>
      <c r="O41" s="1">
        <v>4</v>
      </c>
      <c r="P41" s="1">
        <v>210</v>
      </c>
      <c r="Q41" s="1">
        <v>0.11899999999999999</v>
      </c>
      <c r="S41" s="1" t="s">
        <v>320</v>
      </c>
      <c r="T41" s="1" t="s">
        <v>811</v>
      </c>
      <c r="U41" s="1">
        <v>78</v>
      </c>
      <c r="V41" s="1">
        <v>22</v>
      </c>
      <c r="W41" s="1">
        <v>40</v>
      </c>
      <c r="X41" s="1">
        <v>62</v>
      </c>
      <c r="Y41" s="1">
        <v>-10</v>
      </c>
      <c r="Z41" s="1">
        <v>52</v>
      </c>
      <c r="AA41" s="1">
        <v>34</v>
      </c>
      <c r="AB41" s="1">
        <v>24</v>
      </c>
      <c r="AC41" s="1">
        <v>3</v>
      </c>
      <c r="AD41" s="1">
        <v>11</v>
      </c>
      <c r="AE41" s="1">
        <v>0</v>
      </c>
      <c r="AF41" s="1">
        <v>0</v>
      </c>
      <c r="AG41" s="1">
        <v>4</v>
      </c>
      <c r="AH41" s="1">
        <v>229</v>
      </c>
      <c r="AI41" s="1">
        <v>9.6000000000000002E-2</v>
      </c>
      <c r="AK41" s="2" t="s">
        <v>19</v>
      </c>
      <c r="AL41" s="1" t="s">
        <v>799</v>
      </c>
      <c r="AM41" s="1">
        <v>78</v>
      </c>
      <c r="AN41" s="1">
        <v>38</v>
      </c>
      <c r="AO41" s="1">
        <v>27</v>
      </c>
      <c r="AP41" s="1">
        <v>65</v>
      </c>
      <c r="AQ41" s="1">
        <v>-8</v>
      </c>
      <c r="AR41" s="1">
        <v>26</v>
      </c>
      <c r="AS41" s="1">
        <v>215</v>
      </c>
      <c r="AT41" s="1">
        <v>42</v>
      </c>
      <c r="AU41" s="1">
        <v>13</v>
      </c>
      <c r="AV41" s="1">
        <v>10</v>
      </c>
      <c r="AW41" s="1">
        <v>0</v>
      </c>
      <c r="AX41" s="1">
        <v>0</v>
      </c>
      <c r="AY41" s="1">
        <v>3</v>
      </c>
      <c r="AZ41" s="1">
        <v>303</v>
      </c>
      <c r="BA41" s="1">
        <v>0.125</v>
      </c>
      <c r="BC41" s="2" t="s">
        <v>269</v>
      </c>
      <c r="BD41" s="1" t="s">
        <v>825</v>
      </c>
      <c r="BE41" s="1">
        <v>48</v>
      </c>
      <c r="BF41" s="1">
        <v>14</v>
      </c>
      <c r="BG41" s="1">
        <v>24</v>
      </c>
      <c r="BH41" s="1">
        <v>38</v>
      </c>
      <c r="BI41" s="1">
        <v>-6</v>
      </c>
      <c r="BJ41" s="1">
        <v>23</v>
      </c>
      <c r="BK41" s="1">
        <v>35</v>
      </c>
      <c r="BL41" s="1">
        <v>22</v>
      </c>
      <c r="BM41" s="1">
        <v>4</v>
      </c>
      <c r="BN41" s="1">
        <v>11</v>
      </c>
      <c r="BO41" s="1">
        <v>0</v>
      </c>
      <c r="BP41" s="1">
        <v>2</v>
      </c>
      <c r="BQ41" s="1">
        <v>1</v>
      </c>
      <c r="BR41" s="1">
        <v>113</v>
      </c>
      <c r="BS41" s="1">
        <v>0.124</v>
      </c>
      <c r="BU41" s="2" t="s">
        <v>63</v>
      </c>
      <c r="BV41" s="1" t="s">
        <v>818</v>
      </c>
      <c r="BW41" s="1">
        <v>78</v>
      </c>
      <c r="BX41" s="1">
        <v>30</v>
      </c>
      <c r="BY41" s="1">
        <v>31</v>
      </c>
      <c r="BZ41" s="1">
        <v>61</v>
      </c>
      <c r="CA41" s="1">
        <v>34</v>
      </c>
      <c r="CB41" s="1">
        <v>47</v>
      </c>
      <c r="CC41" s="1">
        <v>142</v>
      </c>
      <c r="CD41" s="1">
        <v>27</v>
      </c>
      <c r="CE41" s="1">
        <v>4</v>
      </c>
      <c r="CF41" s="1">
        <v>10</v>
      </c>
      <c r="CG41" s="1">
        <v>0</v>
      </c>
      <c r="CH41" s="1">
        <v>0</v>
      </c>
      <c r="CI41" s="1">
        <v>8</v>
      </c>
      <c r="CJ41" s="1">
        <v>209</v>
      </c>
      <c r="CK41" s="1">
        <v>0.14399999999999999</v>
      </c>
      <c r="CL41" s="1" t="s">
        <v>797</v>
      </c>
      <c r="CM41" s="1" t="s">
        <v>144</v>
      </c>
      <c r="CN41" s="1" t="s">
        <v>810</v>
      </c>
      <c r="CO41" s="1">
        <v>82</v>
      </c>
      <c r="CP41" s="1">
        <v>26</v>
      </c>
      <c r="CQ41" s="1">
        <v>37</v>
      </c>
      <c r="CR41" s="1">
        <v>63</v>
      </c>
      <c r="CS41" s="1">
        <v>15</v>
      </c>
      <c r="CT41" s="1">
        <v>24</v>
      </c>
      <c r="CU41" s="1">
        <v>108</v>
      </c>
      <c r="CV41" s="1">
        <v>28</v>
      </c>
      <c r="CW41" s="1">
        <v>6</v>
      </c>
      <c r="CX41" s="1">
        <v>13</v>
      </c>
      <c r="CY41" s="1">
        <v>0</v>
      </c>
      <c r="CZ41" s="1">
        <v>0</v>
      </c>
      <c r="DA41" s="1">
        <v>6</v>
      </c>
      <c r="DB41" s="1">
        <v>237</v>
      </c>
      <c r="DC41" s="1">
        <v>0.11</v>
      </c>
      <c r="DE41" s="2"/>
      <c r="DF41" s="1" t="s">
        <v>144</v>
      </c>
      <c r="DG41" s="1">
        <v>82</v>
      </c>
      <c r="DH41" s="1">
        <v>26</v>
      </c>
      <c r="DI41" s="1">
        <v>37</v>
      </c>
      <c r="DJ41" s="1">
        <v>63</v>
      </c>
      <c r="DK41" s="1">
        <v>15</v>
      </c>
      <c r="DL41" s="1">
        <v>24</v>
      </c>
      <c r="DM41" s="1">
        <v>108</v>
      </c>
      <c r="DN41" s="1">
        <v>28</v>
      </c>
      <c r="DO41" s="1">
        <v>6</v>
      </c>
      <c r="DP41" s="1">
        <v>13</v>
      </c>
      <c r="DQ41" s="1">
        <v>0</v>
      </c>
      <c r="DR41" s="1">
        <v>0</v>
      </c>
      <c r="DS41" s="1">
        <v>6</v>
      </c>
      <c r="DT41" s="1">
        <v>237</v>
      </c>
      <c r="DU41" s="1">
        <v>0.11</v>
      </c>
    </row>
    <row r="42" spans="1:125" x14ac:dyDescent="0.2">
      <c r="A42" s="2" t="s">
        <v>44</v>
      </c>
      <c r="B42" s="1" t="s">
        <v>805</v>
      </c>
      <c r="C42" s="1">
        <v>82</v>
      </c>
      <c r="D42" s="1">
        <v>25</v>
      </c>
      <c r="E42" s="1">
        <v>41</v>
      </c>
      <c r="F42" s="1">
        <v>66</v>
      </c>
      <c r="G42" s="1">
        <v>24</v>
      </c>
      <c r="H42" s="1">
        <v>28</v>
      </c>
      <c r="I42" s="1">
        <v>45</v>
      </c>
      <c r="J42" s="1">
        <v>24</v>
      </c>
      <c r="K42" s="1">
        <v>4</v>
      </c>
      <c r="L42" s="1">
        <v>12</v>
      </c>
      <c r="M42" s="1">
        <v>2</v>
      </c>
      <c r="N42" s="1">
        <v>1</v>
      </c>
      <c r="O42" s="1">
        <v>4</v>
      </c>
      <c r="P42" s="1">
        <v>266</v>
      </c>
      <c r="Q42" s="1">
        <v>9.4E-2</v>
      </c>
      <c r="S42" s="1" t="s">
        <v>74</v>
      </c>
      <c r="T42" s="1" t="s">
        <v>815</v>
      </c>
      <c r="U42" s="1">
        <v>71</v>
      </c>
      <c r="V42" s="1">
        <v>17</v>
      </c>
      <c r="W42" s="1">
        <v>45</v>
      </c>
      <c r="X42" s="1">
        <v>62</v>
      </c>
      <c r="Y42" s="1">
        <v>4</v>
      </c>
      <c r="Z42" s="1">
        <v>50</v>
      </c>
      <c r="AA42" s="1">
        <v>63</v>
      </c>
      <c r="AB42" s="1">
        <v>29</v>
      </c>
      <c r="AC42" s="1">
        <v>7</v>
      </c>
      <c r="AD42" s="1">
        <v>15</v>
      </c>
      <c r="AE42" s="1">
        <v>1</v>
      </c>
      <c r="AF42" s="1">
        <v>0</v>
      </c>
      <c r="AG42" s="1">
        <v>3</v>
      </c>
      <c r="AH42" s="1">
        <v>191</v>
      </c>
      <c r="AI42" s="1">
        <v>8.8999999999999996E-2</v>
      </c>
      <c r="AK42" s="2" t="s">
        <v>288</v>
      </c>
      <c r="AL42" s="1" t="s">
        <v>809</v>
      </c>
      <c r="AM42" s="1">
        <v>81</v>
      </c>
      <c r="AN42" s="1">
        <v>24</v>
      </c>
      <c r="AO42" s="1">
        <v>41</v>
      </c>
      <c r="AP42" s="1">
        <v>65</v>
      </c>
      <c r="AQ42" s="1">
        <v>9</v>
      </c>
      <c r="AR42" s="1">
        <v>16</v>
      </c>
      <c r="AS42" s="1">
        <v>17</v>
      </c>
      <c r="AT42" s="1">
        <v>11</v>
      </c>
      <c r="AU42" s="1">
        <v>8</v>
      </c>
      <c r="AV42" s="1">
        <v>11</v>
      </c>
      <c r="AW42" s="1">
        <v>0</v>
      </c>
      <c r="AX42" s="1">
        <v>0</v>
      </c>
      <c r="AY42" s="1">
        <v>3</v>
      </c>
      <c r="AZ42" s="1">
        <v>152</v>
      </c>
      <c r="BA42" s="1">
        <v>0.158</v>
      </c>
      <c r="BC42" s="2" t="s">
        <v>32</v>
      </c>
      <c r="BD42" s="1" t="s">
        <v>811</v>
      </c>
      <c r="BE42" s="1">
        <v>48</v>
      </c>
      <c r="BF42" s="1">
        <v>21</v>
      </c>
      <c r="BG42" s="1">
        <v>16</v>
      </c>
      <c r="BH42" s="1">
        <v>37</v>
      </c>
      <c r="BI42" s="1">
        <v>7</v>
      </c>
      <c r="BJ42" s="1">
        <v>4</v>
      </c>
      <c r="BK42" s="1">
        <v>32</v>
      </c>
      <c r="BL42" s="1">
        <v>51</v>
      </c>
      <c r="BM42" s="1">
        <v>7</v>
      </c>
      <c r="BN42" s="1">
        <v>5</v>
      </c>
      <c r="BO42" s="1">
        <v>0</v>
      </c>
      <c r="BP42" s="1">
        <v>1</v>
      </c>
      <c r="BQ42" s="1">
        <v>5</v>
      </c>
      <c r="BR42" s="1">
        <v>151</v>
      </c>
      <c r="BS42" s="1">
        <v>0.13900000000000001</v>
      </c>
      <c r="BU42" s="2" t="s">
        <v>55</v>
      </c>
      <c r="BV42" s="1" t="s">
        <v>808</v>
      </c>
      <c r="BW42" s="1">
        <v>79</v>
      </c>
      <c r="BX42" s="1">
        <v>21</v>
      </c>
      <c r="BY42" s="1">
        <v>40</v>
      </c>
      <c r="BZ42" s="1">
        <v>61</v>
      </c>
      <c r="CA42" s="1">
        <v>-13</v>
      </c>
      <c r="CB42" s="1">
        <v>74</v>
      </c>
      <c r="CC42" s="1">
        <v>67</v>
      </c>
      <c r="CD42" s="1">
        <v>28</v>
      </c>
      <c r="CE42" s="1">
        <v>1</v>
      </c>
      <c r="CF42" s="1">
        <v>11</v>
      </c>
      <c r="CG42" s="1">
        <v>2</v>
      </c>
      <c r="CH42" s="1">
        <v>2</v>
      </c>
      <c r="CI42" s="1">
        <v>0</v>
      </c>
      <c r="CJ42" s="1">
        <v>230</v>
      </c>
      <c r="CK42" s="1">
        <v>9.0999999999999998E-2</v>
      </c>
      <c r="CL42" s="1" t="s">
        <v>797</v>
      </c>
      <c r="CM42" s="1" t="s">
        <v>80</v>
      </c>
      <c r="CN42" s="1" t="s">
        <v>819</v>
      </c>
      <c r="CO42" s="1">
        <v>81</v>
      </c>
      <c r="CP42" s="1">
        <v>24</v>
      </c>
      <c r="CQ42" s="1">
        <v>38</v>
      </c>
      <c r="CR42" s="1">
        <v>62</v>
      </c>
      <c r="CS42" s="1">
        <v>9</v>
      </c>
      <c r="CT42" s="1">
        <v>72</v>
      </c>
      <c r="CU42" s="1">
        <v>212</v>
      </c>
      <c r="CV42" s="1">
        <v>38</v>
      </c>
      <c r="CW42" s="1">
        <v>9</v>
      </c>
      <c r="CX42" s="1">
        <v>10</v>
      </c>
      <c r="CY42" s="1">
        <v>0</v>
      </c>
      <c r="CZ42" s="1">
        <v>1</v>
      </c>
      <c r="DA42" s="1">
        <v>6</v>
      </c>
      <c r="DB42" s="1">
        <v>224</v>
      </c>
      <c r="DC42" s="1">
        <v>0.107</v>
      </c>
      <c r="DE42" s="2"/>
      <c r="DF42" s="1" t="s">
        <v>80</v>
      </c>
      <c r="DG42" s="1">
        <v>81</v>
      </c>
      <c r="DH42" s="1">
        <v>24</v>
      </c>
      <c r="DI42" s="1">
        <v>38</v>
      </c>
      <c r="DJ42" s="1">
        <v>62</v>
      </c>
      <c r="DK42" s="1">
        <v>9</v>
      </c>
      <c r="DL42" s="1">
        <v>72</v>
      </c>
      <c r="DM42" s="1">
        <v>212</v>
      </c>
      <c r="DN42" s="1">
        <v>38</v>
      </c>
      <c r="DO42" s="1">
        <v>9</v>
      </c>
      <c r="DP42" s="1">
        <v>10</v>
      </c>
      <c r="DQ42" s="1">
        <v>0</v>
      </c>
      <c r="DR42" s="1">
        <v>1</v>
      </c>
      <c r="DS42" s="1">
        <v>6</v>
      </c>
      <c r="DT42" s="1">
        <v>224</v>
      </c>
      <c r="DU42" s="1">
        <v>0.107</v>
      </c>
    </row>
    <row r="43" spans="1:125" x14ac:dyDescent="0.2">
      <c r="A43" s="2" t="s">
        <v>826</v>
      </c>
      <c r="B43" s="1" t="s">
        <v>807</v>
      </c>
      <c r="C43" s="1">
        <v>73</v>
      </c>
      <c r="D43" s="1">
        <v>17</v>
      </c>
      <c r="E43" s="1">
        <v>48</v>
      </c>
      <c r="F43" s="1">
        <v>65</v>
      </c>
      <c r="G43" s="1">
        <v>10</v>
      </c>
      <c r="H43" s="1">
        <v>28</v>
      </c>
      <c r="I43" s="1">
        <v>23</v>
      </c>
      <c r="J43" s="1">
        <v>46</v>
      </c>
      <c r="K43" s="1">
        <v>7</v>
      </c>
      <c r="L43" s="1">
        <v>20</v>
      </c>
      <c r="M43" s="1">
        <v>1</v>
      </c>
      <c r="N43" s="1">
        <v>1</v>
      </c>
      <c r="O43" s="1">
        <v>5</v>
      </c>
      <c r="P43" s="1">
        <v>206</v>
      </c>
      <c r="Q43" s="1">
        <v>8.3000000000000004E-2</v>
      </c>
      <c r="S43" s="1" t="s">
        <v>29</v>
      </c>
      <c r="T43" s="1" t="s">
        <v>824</v>
      </c>
      <c r="U43" s="1">
        <v>82</v>
      </c>
      <c r="V43" s="1">
        <v>31</v>
      </c>
      <c r="W43" s="1">
        <v>31</v>
      </c>
      <c r="X43" s="1">
        <v>62</v>
      </c>
      <c r="Y43" s="1">
        <v>32</v>
      </c>
      <c r="Z43" s="1">
        <v>93</v>
      </c>
      <c r="AA43" s="1">
        <v>213</v>
      </c>
      <c r="AB43" s="1">
        <v>40</v>
      </c>
      <c r="AC43" s="1">
        <v>5</v>
      </c>
      <c r="AD43" s="1">
        <v>10</v>
      </c>
      <c r="AE43" s="1">
        <v>0</v>
      </c>
      <c r="AF43" s="1">
        <v>1</v>
      </c>
      <c r="AG43" s="1">
        <v>2</v>
      </c>
      <c r="AH43" s="1">
        <v>211</v>
      </c>
      <c r="AI43" s="1">
        <v>0.14699999999999999</v>
      </c>
      <c r="AK43" s="2" t="s">
        <v>35</v>
      </c>
      <c r="AL43" s="1" t="s">
        <v>819</v>
      </c>
      <c r="AM43" s="1">
        <v>80</v>
      </c>
      <c r="AN43" s="1">
        <v>17</v>
      </c>
      <c r="AO43" s="1">
        <v>47</v>
      </c>
      <c r="AP43" s="1">
        <v>64</v>
      </c>
      <c r="AQ43" s="1">
        <v>3</v>
      </c>
      <c r="AR43" s="1">
        <v>55</v>
      </c>
      <c r="AS43" s="1">
        <v>113</v>
      </c>
      <c r="AT43" s="1">
        <v>46</v>
      </c>
      <c r="AU43" s="1">
        <v>6</v>
      </c>
      <c r="AV43" s="1">
        <v>9</v>
      </c>
      <c r="AW43" s="1">
        <v>0</v>
      </c>
      <c r="AX43" s="1">
        <v>0</v>
      </c>
      <c r="AY43" s="1">
        <v>3</v>
      </c>
      <c r="AZ43" s="1">
        <v>208</v>
      </c>
      <c r="BA43" s="1">
        <v>8.2000000000000003E-2</v>
      </c>
      <c r="BC43" s="2" t="s">
        <v>92</v>
      </c>
      <c r="BD43" s="1" t="s">
        <v>809</v>
      </c>
      <c r="BE43" s="1">
        <v>48</v>
      </c>
      <c r="BF43" s="1">
        <v>16</v>
      </c>
      <c r="BG43" s="1">
        <v>21</v>
      </c>
      <c r="BH43" s="1">
        <v>37</v>
      </c>
      <c r="BI43" s="1">
        <v>-4</v>
      </c>
      <c r="BJ43" s="1">
        <v>16</v>
      </c>
      <c r="BK43" s="1">
        <v>31</v>
      </c>
      <c r="BL43" s="1">
        <v>16</v>
      </c>
      <c r="BM43" s="1">
        <v>3</v>
      </c>
      <c r="BN43" s="1">
        <v>6</v>
      </c>
      <c r="BO43" s="1">
        <v>0</v>
      </c>
      <c r="BP43" s="1">
        <v>0</v>
      </c>
      <c r="BQ43" s="1">
        <v>3</v>
      </c>
      <c r="BR43" s="1">
        <v>133</v>
      </c>
      <c r="BS43" s="1">
        <v>0.12</v>
      </c>
      <c r="BU43" s="2" t="s">
        <v>87</v>
      </c>
      <c r="BV43" s="1" t="s">
        <v>807</v>
      </c>
      <c r="BW43" s="1">
        <v>80</v>
      </c>
      <c r="BX43" s="1">
        <v>30</v>
      </c>
      <c r="BY43" s="1">
        <v>31</v>
      </c>
      <c r="BZ43" s="1">
        <v>61</v>
      </c>
      <c r="CA43" s="1">
        <v>-9</v>
      </c>
      <c r="CB43" s="1">
        <v>50</v>
      </c>
      <c r="CC43" s="1">
        <v>118</v>
      </c>
      <c r="CD43" s="1">
        <v>29</v>
      </c>
      <c r="CE43" s="1">
        <v>9</v>
      </c>
      <c r="CF43" s="1">
        <v>6</v>
      </c>
      <c r="CG43" s="1">
        <v>2</v>
      </c>
      <c r="CH43" s="1">
        <v>2</v>
      </c>
      <c r="CI43" s="1">
        <v>3</v>
      </c>
      <c r="CJ43" s="1">
        <v>279</v>
      </c>
      <c r="CK43" s="1">
        <v>0.108</v>
      </c>
      <c r="CL43" s="1" t="s">
        <v>797</v>
      </c>
      <c r="CM43" s="1" t="s">
        <v>246</v>
      </c>
      <c r="CN43" s="1" t="s">
        <v>810</v>
      </c>
      <c r="CO43" s="1">
        <v>82</v>
      </c>
      <c r="CP43" s="1">
        <v>15</v>
      </c>
      <c r="CQ43" s="1">
        <v>47</v>
      </c>
      <c r="CR43" s="1">
        <v>62</v>
      </c>
      <c r="CS43" s="1">
        <v>11</v>
      </c>
      <c r="CT43" s="1">
        <v>52</v>
      </c>
      <c r="CU43" s="1">
        <v>42</v>
      </c>
      <c r="CV43" s="1">
        <v>19</v>
      </c>
      <c r="CW43" s="1">
        <v>1</v>
      </c>
      <c r="CX43" s="1">
        <v>11</v>
      </c>
      <c r="CY43" s="1">
        <v>0</v>
      </c>
      <c r="CZ43" s="1">
        <v>0</v>
      </c>
      <c r="DA43" s="1">
        <v>3</v>
      </c>
      <c r="DB43" s="1">
        <v>96</v>
      </c>
      <c r="DC43" s="1">
        <v>0.156</v>
      </c>
      <c r="DE43" s="2"/>
      <c r="DF43" s="1" t="s">
        <v>246</v>
      </c>
      <c r="DG43" s="1">
        <v>82</v>
      </c>
      <c r="DH43" s="1">
        <v>15</v>
      </c>
      <c r="DI43" s="1">
        <v>47</v>
      </c>
      <c r="DJ43" s="1">
        <v>62</v>
      </c>
      <c r="DK43" s="1">
        <v>11</v>
      </c>
      <c r="DL43" s="1">
        <v>52</v>
      </c>
      <c r="DM43" s="1">
        <v>42</v>
      </c>
      <c r="DN43" s="1">
        <v>19</v>
      </c>
      <c r="DO43" s="1">
        <v>1</v>
      </c>
      <c r="DP43" s="1">
        <v>11</v>
      </c>
      <c r="DQ43" s="1">
        <v>0</v>
      </c>
      <c r="DR43" s="1">
        <v>0</v>
      </c>
      <c r="DS43" s="1">
        <v>3</v>
      </c>
      <c r="DT43" s="1">
        <v>96</v>
      </c>
      <c r="DU43" s="1">
        <v>0.156</v>
      </c>
    </row>
    <row r="44" spans="1:125" x14ac:dyDescent="0.2">
      <c r="A44" s="2" t="s">
        <v>587</v>
      </c>
      <c r="B44" s="1" t="s">
        <v>796</v>
      </c>
      <c r="C44" s="1">
        <v>80</v>
      </c>
      <c r="D44" s="1">
        <v>23</v>
      </c>
      <c r="E44" s="1">
        <v>42</v>
      </c>
      <c r="F44" s="1">
        <v>65</v>
      </c>
      <c r="G44" s="1">
        <v>21</v>
      </c>
      <c r="H44" s="1">
        <v>27</v>
      </c>
      <c r="I44" s="1">
        <v>33</v>
      </c>
      <c r="J44" s="1">
        <v>29</v>
      </c>
      <c r="K44" s="1">
        <v>2</v>
      </c>
      <c r="L44" s="1">
        <v>8</v>
      </c>
      <c r="M44" s="1">
        <v>0</v>
      </c>
      <c r="N44" s="1">
        <v>0</v>
      </c>
      <c r="O44" s="1">
        <v>5</v>
      </c>
      <c r="P44" s="1">
        <v>195</v>
      </c>
      <c r="Q44" s="1">
        <v>0.11799999999999999</v>
      </c>
      <c r="S44" s="1" t="s">
        <v>94</v>
      </c>
      <c r="T44" s="1" t="s">
        <v>820</v>
      </c>
      <c r="U44" s="1">
        <v>75</v>
      </c>
      <c r="V44" s="1">
        <v>13</v>
      </c>
      <c r="W44" s="1">
        <v>49</v>
      </c>
      <c r="X44" s="1">
        <v>62</v>
      </c>
      <c r="Y44" s="1">
        <v>23</v>
      </c>
      <c r="Z44" s="1">
        <v>28</v>
      </c>
      <c r="AA44" s="1">
        <v>56</v>
      </c>
      <c r="AB44" s="1">
        <v>40</v>
      </c>
      <c r="AC44" s="1">
        <v>1</v>
      </c>
      <c r="AD44" s="1">
        <v>11</v>
      </c>
      <c r="AE44" s="1">
        <v>0</v>
      </c>
      <c r="AF44" s="1">
        <v>0</v>
      </c>
      <c r="AG44" s="1">
        <v>2</v>
      </c>
      <c r="AH44" s="1">
        <v>157</v>
      </c>
      <c r="AI44" s="1">
        <v>8.3000000000000004E-2</v>
      </c>
      <c r="AK44" s="2" t="s">
        <v>62</v>
      </c>
      <c r="AL44" s="1" t="s">
        <v>820</v>
      </c>
      <c r="AM44" s="1">
        <v>81</v>
      </c>
      <c r="AN44" s="1">
        <v>22</v>
      </c>
      <c r="AO44" s="1">
        <v>42</v>
      </c>
      <c r="AP44" s="1">
        <v>64</v>
      </c>
      <c r="AQ44" s="1">
        <v>36</v>
      </c>
      <c r="AR44" s="1">
        <v>20</v>
      </c>
      <c r="AS44" s="1">
        <v>73</v>
      </c>
      <c r="AT44" s="1">
        <v>67</v>
      </c>
      <c r="AU44" s="1">
        <v>5</v>
      </c>
      <c r="AV44" s="1">
        <v>9</v>
      </c>
      <c r="AW44" s="1">
        <v>2</v>
      </c>
      <c r="AX44" s="1">
        <v>1</v>
      </c>
      <c r="AY44" s="1">
        <v>3</v>
      </c>
      <c r="AZ44" s="1">
        <v>191</v>
      </c>
      <c r="BA44" s="1">
        <v>0.115</v>
      </c>
      <c r="BC44" s="2" t="s">
        <v>74</v>
      </c>
      <c r="BD44" s="1" t="s">
        <v>815</v>
      </c>
      <c r="BE44" s="1">
        <v>48</v>
      </c>
      <c r="BF44" s="1">
        <v>11</v>
      </c>
      <c r="BG44" s="1">
        <v>26</v>
      </c>
      <c r="BH44" s="1">
        <v>37</v>
      </c>
      <c r="BI44" s="1">
        <v>2</v>
      </c>
      <c r="BJ44" s="1">
        <v>26</v>
      </c>
      <c r="BK44" s="1">
        <v>47</v>
      </c>
      <c r="BL44" s="1">
        <v>18</v>
      </c>
      <c r="BM44" s="1">
        <v>0</v>
      </c>
      <c r="BN44" s="1">
        <v>13</v>
      </c>
      <c r="BO44" s="1">
        <v>0</v>
      </c>
      <c r="BP44" s="1">
        <v>0</v>
      </c>
      <c r="BQ44" s="1">
        <v>3</v>
      </c>
      <c r="BR44" s="1">
        <v>127</v>
      </c>
      <c r="BS44" s="1">
        <v>8.6999999999999994E-2</v>
      </c>
      <c r="BU44" s="2" t="s">
        <v>36</v>
      </c>
      <c r="BV44" s="1" t="s">
        <v>810</v>
      </c>
      <c r="BW44" s="1">
        <v>59</v>
      </c>
      <c r="BX44" s="1">
        <v>27</v>
      </c>
      <c r="BY44" s="1">
        <v>34</v>
      </c>
      <c r="BZ44" s="1">
        <v>61</v>
      </c>
      <c r="CA44" s="1">
        <v>15</v>
      </c>
      <c r="CB44" s="1">
        <v>55</v>
      </c>
      <c r="CC44" s="1">
        <v>58</v>
      </c>
      <c r="CD44" s="1">
        <v>23</v>
      </c>
      <c r="CE44" s="1">
        <v>11</v>
      </c>
      <c r="CF44" s="1">
        <v>15</v>
      </c>
      <c r="CG44" s="1">
        <v>0</v>
      </c>
      <c r="CH44" s="1">
        <v>0</v>
      </c>
      <c r="CI44" s="1">
        <v>4</v>
      </c>
      <c r="CJ44" s="1">
        <v>238</v>
      </c>
      <c r="CK44" s="1">
        <v>0.113</v>
      </c>
      <c r="CL44" s="1" t="s">
        <v>797</v>
      </c>
      <c r="CM44" s="1" t="s">
        <v>332</v>
      </c>
      <c r="CN44" s="1" t="s">
        <v>806</v>
      </c>
      <c r="CO44" s="1">
        <v>81</v>
      </c>
      <c r="CP44" s="1">
        <v>31</v>
      </c>
      <c r="CQ44" s="1">
        <v>31</v>
      </c>
      <c r="CR44" s="1">
        <v>62</v>
      </c>
      <c r="CS44" s="1">
        <v>8</v>
      </c>
      <c r="CT44" s="1">
        <v>12</v>
      </c>
      <c r="CU44" s="1">
        <v>39</v>
      </c>
      <c r="CV44" s="1">
        <v>42</v>
      </c>
      <c r="CW44" s="1">
        <v>10</v>
      </c>
      <c r="CX44" s="1">
        <v>9</v>
      </c>
      <c r="CY44" s="1">
        <v>1</v>
      </c>
      <c r="CZ44" s="1">
        <v>1</v>
      </c>
      <c r="DA44" s="1">
        <v>8</v>
      </c>
      <c r="DB44" s="1">
        <v>191</v>
      </c>
      <c r="DC44" s="1">
        <v>0.16200000000000001</v>
      </c>
      <c r="DE44" s="2"/>
      <c r="DF44" s="1" t="s">
        <v>332</v>
      </c>
      <c r="DG44" s="1">
        <v>81</v>
      </c>
      <c r="DH44" s="1">
        <v>31</v>
      </c>
      <c r="DI44" s="1">
        <v>31</v>
      </c>
      <c r="DJ44" s="1">
        <v>62</v>
      </c>
      <c r="DK44" s="1">
        <v>8</v>
      </c>
      <c r="DL44" s="1">
        <v>12</v>
      </c>
      <c r="DM44" s="1">
        <v>39</v>
      </c>
      <c r="DN44" s="1">
        <v>42</v>
      </c>
      <c r="DO44" s="1">
        <v>10</v>
      </c>
      <c r="DP44" s="1">
        <v>9</v>
      </c>
      <c r="DQ44" s="1">
        <v>1</v>
      </c>
      <c r="DR44" s="1">
        <v>1</v>
      </c>
      <c r="DS44" s="1">
        <v>8</v>
      </c>
      <c r="DT44" s="1">
        <v>191</v>
      </c>
      <c r="DU44" s="1">
        <v>0.16200000000000001</v>
      </c>
    </row>
    <row r="45" spans="1:125" x14ac:dyDescent="0.2">
      <c r="A45" s="2" t="s">
        <v>177</v>
      </c>
      <c r="B45" s="1" t="s">
        <v>808</v>
      </c>
      <c r="C45" s="1">
        <v>81</v>
      </c>
      <c r="D45" s="1">
        <v>30</v>
      </c>
      <c r="E45" s="1">
        <v>35</v>
      </c>
      <c r="F45" s="1">
        <v>65</v>
      </c>
      <c r="G45" s="1">
        <v>3</v>
      </c>
      <c r="H45" s="1">
        <v>36</v>
      </c>
      <c r="I45" s="1">
        <v>56</v>
      </c>
      <c r="J45" s="1">
        <v>25</v>
      </c>
      <c r="K45" s="1">
        <v>10</v>
      </c>
      <c r="L45" s="1">
        <v>14</v>
      </c>
      <c r="M45" s="1">
        <v>0</v>
      </c>
      <c r="N45" s="1">
        <v>0</v>
      </c>
      <c r="O45" s="1">
        <v>6</v>
      </c>
      <c r="P45" s="1">
        <v>160</v>
      </c>
      <c r="Q45" s="1">
        <v>0.188</v>
      </c>
      <c r="S45" s="1" t="s">
        <v>108</v>
      </c>
      <c r="T45" s="1" t="s">
        <v>807</v>
      </c>
      <c r="U45" s="1">
        <v>82</v>
      </c>
      <c r="V45" s="1">
        <v>21</v>
      </c>
      <c r="W45" s="1">
        <v>41</v>
      </c>
      <c r="X45" s="1">
        <v>62</v>
      </c>
      <c r="Y45" s="1">
        <v>-3</v>
      </c>
      <c r="Z45" s="1">
        <v>37</v>
      </c>
      <c r="AA45" s="1">
        <v>115</v>
      </c>
      <c r="AB45" s="1">
        <v>20</v>
      </c>
      <c r="AC45" s="1">
        <v>6</v>
      </c>
      <c r="AD45" s="1">
        <v>13</v>
      </c>
      <c r="AE45" s="1">
        <v>0</v>
      </c>
      <c r="AF45" s="1">
        <v>0</v>
      </c>
      <c r="AG45" s="1">
        <v>3</v>
      </c>
      <c r="AH45" s="1">
        <v>154</v>
      </c>
      <c r="AI45" s="1">
        <v>0.13600000000000001</v>
      </c>
      <c r="AK45" s="2" t="s">
        <v>69</v>
      </c>
      <c r="AL45" s="1" t="s">
        <v>811</v>
      </c>
      <c r="AM45" s="1">
        <v>82</v>
      </c>
      <c r="AN45" s="1">
        <v>30</v>
      </c>
      <c r="AO45" s="1">
        <v>34</v>
      </c>
      <c r="AP45" s="1">
        <v>64</v>
      </c>
      <c r="AQ45" s="1">
        <v>10</v>
      </c>
      <c r="AR45" s="1">
        <v>26</v>
      </c>
      <c r="AS45" s="1">
        <v>84</v>
      </c>
      <c r="AT45" s="1">
        <v>33</v>
      </c>
      <c r="AU45" s="1">
        <v>10</v>
      </c>
      <c r="AV45" s="1">
        <v>15</v>
      </c>
      <c r="AW45" s="1">
        <v>0</v>
      </c>
      <c r="AX45" s="1">
        <v>0</v>
      </c>
      <c r="AY45" s="1">
        <v>8</v>
      </c>
      <c r="AZ45" s="1">
        <v>251</v>
      </c>
      <c r="BA45" s="1">
        <v>0.12</v>
      </c>
      <c r="BC45" s="2" t="s">
        <v>288</v>
      </c>
      <c r="BD45" s="1" t="s">
        <v>809</v>
      </c>
      <c r="BE45" s="1">
        <v>48</v>
      </c>
      <c r="BF45" s="1">
        <v>11</v>
      </c>
      <c r="BG45" s="1">
        <v>25</v>
      </c>
      <c r="BH45" s="1">
        <v>36</v>
      </c>
      <c r="BI45" s="1">
        <v>-1</v>
      </c>
      <c r="BJ45" s="1">
        <v>12</v>
      </c>
      <c r="BK45" s="1">
        <v>11</v>
      </c>
      <c r="BL45" s="1">
        <v>7</v>
      </c>
      <c r="BM45" s="1">
        <v>3</v>
      </c>
      <c r="BN45" s="1">
        <v>10</v>
      </c>
      <c r="BO45" s="1">
        <v>0</v>
      </c>
      <c r="BP45" s="1">
        <v>0</v>
      </c>
      <c r="BQ45" s="1">
        <v>2</v>
      </c>
      <c r="BR45" s="1">
        <v>94</v>
      </c>
      <c r="BS45" s="1">
        <v>0.11700000000000001</v>
      </c>
      <c r="BU45" s="2" t="s">
        <v>687</v>
      </c>
      <c r="BV45" s="1" t="s">
        <v>805</v>
      </c>
      <c r="BW45" s="1">
        <v>79</v>
      </c>
      <c r="BX45" s="1">
        <v>6</v>
      </c>
      <c r="BY45" s="1">
        <v>55</v>
      </c>
      <c r="BZ45" s="1">
        <v>61</v>
      </c>
      <c r="CA45" s="1">
        <v>22</v>
      </c>
      <c r="CB45" s="1">
        <v>28</v>
      </c>
      <c r="CC45" s="1">
        <v>36</v>
      </c>
      <c r="CD45" s="1">
        <v>89</v>
      </c>
      <c r="CE45" s="1">
        <v>3</v>
      </c>
      <c r="CF45" s="1">
        <v>18</v>
      </c>
      <c r="CG45" s="1">
        <v>0</v>
      </c>
      <c r="CH45" s="1">
        <v>1</v>
      </c>
      <c r="CI45" s="1">
        <v>3</v>
      </c>
      <c r="CJ45" s="1">
        <v>198</v>
      </c>
      <c r="CK45" s="1">
        <v>0.03</v>
      </c>
      <c r="CL45" s="1" t="s">
        <v>797</v>
      </c>
      <c r="CM45" s="1" t="s">
        <v>38</v>
      </c>
      <c r="CN45" s="1" t="s">
        <v>815</v>
      </c>
      <c r="CO45" s="1">
        <v>74</v>
      </c>
      <c r="CP45" s="1">
        <v>33</v>
      </c>
      <c r="CQ45" s="1">
        <v>29</v>
      </c>
      <c r="CR45" s="1">
        <v>62</v>
      </c>
      <c r="CS45" s="1">
        <v>21</v>
      </c>
      <c r="CT45" s="1">
        <v>41</v>
      </c>
      <c r="CU45" s="1">
        <v>86</v>
      </c>
      <c r="CV45" s="1">
        <v>56</v>
      </c>
      <c r="CW45" s="1">
        <v>11</v>
      </c>
      <c r="CX45" s="1">
        <v>5</v>
      </c>
      <c r="CY45" s="1">
        <v>0</v>
      </c>
      <c r="CZ45" s="1">
        <v>0</v>
      </c>
      <c r="DA45" s="1">
        <v>3</v>
      </c>
      <c r="DB45" s="1">
        <v>259</v>
      </c>
      <c r="DC45" s="1">
        <v>0.127</v>
      </c>
      <c r="DE45" s="2"/>
      <c r="DF45" s="1" t="s">
        <v>38</v>
      </c>
      <c r="DG45" s="1">
        <v>74</v>
      </c>
      <c r="DH45" s="1">
        <v>33</v>
      </c>
      <c r="DI45" s="1">
        <v>29</v>
      </c>
      <c r="DJ45" s="1">
        <v>62</v>
      </c>
      <c r="DK45" s="1">
        <v>21</v>
      </c>
      <c r="DL45" s="1">
        <v>41</v>
      </c>
      <c r="DM45" s="1">
        <v>86</v>
      </c>
      <c r="DN45" s="1">
        <v>56</v>
      </c>
      <c r="DO45" s="1">
        <v>11</v>
      </c>
      <c r="DP45" s="1">
        <v>5</v>
      </c>
      <c r="DQ45" s="1">
        <v>0</v>
      </c>
      <c r="DR45" s="1">
        <v>0</v>
      </c>
      <c r="DS45" s="1">
        <v>3</v>
      </c>
      <c r="DT45" s="1">
        <v>259</v>
      </c>
      <c r="DU45" s="1">
        <v>0.127</v>
      </c>
    </row>
    <row r="46" spans="1:125" x14ac:dyDescent="0.2">
      <c r="A46" s="2" t="s">
        <v>127</v>
      </c>
      <c r="B46" s="1" t="s">
        <v>823</v>
      </c>
      <c r="C46" s="1">
        <v>82</v>
      </c>
      <c r="D46" s="1">
        <v>27</v>
      </c>
      <c r="E46" s="1">
        <v>38</v>
      </c>
      <c r="F46" s="1">
        <v>65</v>
      </c>
      <c r="G46" s="1">
        <v>2</v>
      </c>
      <c r="H46" s="1">
        <v>32</v>
      </c>
      <c r="I46" s="1">
        <v>91</v>
      </c>
      <c r="J46" s="1">
        <v>40</v>
      </c>
      <c r="K46" s="1">
        <v>6</v>
      </c>
      <c r="L46" s="1">
        <v>6</v>
      </c>
      <c r="M46" s="1">
        <v>2</v>
      </c>
      <c r="N46" s="1">
        <v>0</v>
      </c>
      <c r="O46" s="1">
        <v>1</v>
      </c>
      <c r="P46" s="1">
        <v>156</v>
      </c>
      <c r="Q46" s="1">
        <v>0.17299999999999999</v>
      </c>
      <c r="S46" s="1" t="s">
        <v>827</v>
      </c>
      <c r="T46" s="1" t="s">
        <v>812</v>
      </c>
      <c r="U46" s="1">
        <v>82</v>
      </c>
      <c r="V46" s="1">
        <v>16</v>
      </c>
      <c r="W46" s="1">
        <v>46</v>
      </c>
      <c r="X46" s="1">
        <v>62</v>
      </c>
      <c r="Y46" s="1">
        <v>-2</v>
      </c>
      <c r="Z46" s="1">
        <v>20</v>
      </c>
      <c r="AA46" s="1">
        <v>49</v>
      </c>
      <c r="AB46" s="1">
        <v>92</v>
      </c>
      <c r="AC46" s="1">
        <v>7</v>
      </c>
      <c r="AD46" s="1">
        <v>32</v>
      </c>
      <c r="AE46" s="1">
        <v>0</v>
      </c>
      <c r="AF46" s="1">
        <v>1</v>
      </c>
      <c r="AG46" s="1">
        <v>1</v>
      </c>
      <c r="AH46" s="1">
        <v>175</v>
      </c>
      <c r="AI46" s="1">
        <v>9.0999999999999998E-2</v>
      </c>
      <c r="AK46" s="2" t="s">
        <v>23</v>
      </c>
      <c r="AL46" s="1" t="s">
        <v>802</v>
      </c>
      <c r="AM46" s="1">
        <v>71</v>
      </c>
      <c r="AN46" s="1">
        <v>26</v>
      </c>
      <c r="AO46" s="1">
        <v>37</v>
      </c>
      <c r="AP46" s="1">
        <v>63</v>
      </c>
      <c r="AQ46" s="1">
        <v>15</v>
      </c>
      <c r="AR46" s="1">
        <v>55</v>
      </c>
      <c r="AS46" s="1">
        <v>136</v>
      </c>
      <c r="AT46" s="1">
        <v>52</v>
      </c>
      <c r="AU46" s="1">
        <v>2</v>
      </c>
      <c r="AV46" s="1">
        <v>8</v>
      </c>
      <c r="AW46" s="1">
        <v>1</v>
      </c>
      <c r="AX46" s="1">
        <v>0</v>
      </c>
      <c r="AY46" s="1">
        <v>7</v>
      </c>
      <c r="AZ46" s="1">
        <v>203</v>
      </c>
      <c r="BA46" s="1">
        <v>0.128</v>
      </c>
      <c r="BC46" s="2" t="s">
        <v>25</v>
      </c>
      <c r="BD46" s="1" t="s">
        <v>798</v>
      </c>
      <c r="BE46" s="1">
        <v>44</v>
      </c>
      <c r="BF46" s="1">
        <v>15</v>
      </c>
      <c r="BG46" s="1">
        <v>21</v>
      </c>
      <c r="BH46" s="1">
        <v>36</v>
      </c>
      <c r="BI46" s="1">
        <v>10</v>
      </c>
      <c r="BJ46" s="1">
        <v>72</v>
      </c>
      <c r="BK46" s="1">
        <v>49</v>
      </c>
      <c r="BL46" s="1">
        <v>18</v>
      </c>
      <c r="BM46" s="1">
        <v>5</v>
      </c>
      <c r="BN46" s="1">
        <v>5</v>
      </c>
      <c r="BO46" s="1">
        <v>0</v>
      </c>
      <c r="BP46" s="1">
        <v>1</v>
      </c>
      <c r="BQ46" s="1">
        <v>5</v>
      </c>
      <c r="BR46" s="1">
        <v>128</v>
      </c>
      <c r="BS46" s="1">
        <v>0.11700000000000001</v>
      </c>
      <c r="BU46" s="2" t="s">
        <v>85</v>
      </c>
      <c r="BV46" s="1" t="s">
        <v>824</v>
      </c>
      <c r="BW46" s="1">
        <v>79</v>
      </c>
      <c r="BX46" s="1">
        <v>21</v>
      </c>
      <c r="BY46" s="1">
        <v>39</v>
      </c>
      <c r="BZ46" s="1">
        <v>60</v>
      </c>
      <c r="CA46" s="1">
        <v>19</v>
      </c>
      <c r="CB46" s="1">
        <v>42</v>
      </c>
      <c r="CC46" s="1">
        <v>77</v>
      </c>
      <c r="CD46" s="1">
        <v>54</v>
      </c>
      <c r="CE46" s="1">
        <v>5</v>
      </c>
      <c r="CF46" s="1">
        <v>10</v>
      </c>
      <c r="CG46" s="1">
        <v>2</v>
      </c>
      <c r="CH46" s="1">
        <v>1</v>
      </c>
      <c r="CI46" s="1">
        <v>5</v>
      </c>
      <c r="CJ46" s="1">
        <v>152</v>
      </c>
      <c r="CK46" s="1">
        <v>0.13800000000000001</v>
      </c>
      <c r="CL46" s="1" t="s">
        <v>797</v>
      </c>
      <c r="CM46" s="1" t="s">
        <v>65</v>
      </c>
      <c r="CN46" s="1" t="s">
        <v>802</v>
      </c>
      <c r="CO46" s="1">
        <v>82</v>
      </c>
      <c r="CP46" s="1">
        <v>17</v>
      </c>
      <c r="CQ46" s="1">
        <v>45</v>
      </c>
      <c r="CR46" s="1">
        <v>62</v>
      </c>
      <c r="CS46" s="1">
        <v>-7</v>
      </c>
      <c r="CT46" s="1">
        <v>28</v>
      </c>
      <c r="CU46" s="1">
        <v>16</v>
      </c>
      <c r="CV46" s="1">
        <v>26</v>
      </c>
      <c r="CW46" s="1">
        <v>4</v>
      </c>
      <c r="CX46" s="1">
        <v>22</v>
      </c>
      <c r="CY46" s="1">
        <v>0</v>
      </c>
      <c r="CZ46" s="1">
        <v>0</v>
      </c>
      <c r="DA46" s="1">
        <v>1</v>
      </c>
      <c r="DB46" s="1">
        <v>204</v>
      </c>
      <c r="DC46" s="1">
        <v>8.3000000000000004E-2</v>
      </c>
      <c r="DE46" s="2"/>
      <c r="DF46" s="1" t="s">
        <v>65</v>
      </c>
      <c r="DG46" s="1">
        <v>82</v>
      </c>
      <c r="DH46" s="1">
        <v>17</v>
      </c>
      <c r="DI46" s="1">
        <v>45</v>
      </c>
      <c r="DJ46" s="1">
        <v>62</v>
      </c>
      <c r="DK46" s="1">
        <v>-7</v>
      </c>
      <c r="DL46" s="1">
        <v>28</v>
      </c>
      <c r="DM46" s="1">
        <v>16</v>
      </c>
      <c r="DN46" s="1">
        <v>26</v>
      </c>
      <c r="DO46" s="1">
        <v>4</v>
      </c>
      <c r="DP46" s="1">
        <v>22</v>
      </c>
      <c r="DQ46" s="1">
        <v>0</v>
      </c>
      <c r="DR46" s="1">
        <v>0</v>
      </c>
      <c r="DS46" s="1">
        <v>1</v>
      </c>
      <c r="DT46" s="1">
        <v>204</v>
      </c>
      <c r="DU46" s="1">
        <v>8.3000000000000004E-2</v>
      </c>
    </row>
    <row r="47" spans="1:125" x14ac:dyDescent="0.2">
      <c r="A47" s="2" t="s">
        <v>104</v>
      </c>
      <c r="B47" s="1" t="s">
        <v>798</v>
      </c>
      <c r="C47" s="1">
        <v>81</v>
      </c>
      <c r="D47" s="1">
        <v>35</v>
      </c>
      <c r="E47" s="1">
        <v>29</v>
      </c>
      <c r="F47" s="1">
        <v>64</v>
      </c>
      <c r="G47" s="1">
        <v>9</v>
      </c>
      <c r="H47" s="1">
        <v>81</v>
      </c>
      <c r="I47" s="1">
        <v>127</v>
      </c>
      <c r="J47" s="1">
        <v>17</v>
      </c>
      <c r="K47" s="1">
        <v>11</v>
      </c>
      <c r="L47" s="1">
        <v>10</v>
      </c>
      <c r="M47" s="1">
        <v>0</v>
      </c>
      <c r="N47" s="1">
        <v>0</v>
      </c>
      <c r="O47" s="1">
        <v>3</v>
      </c>
      <c r="P47" s="1">
        <v>258</v>
      </c>
      <c r="Q47" s="1">
        <v>0.13600000000000001</v>
      </c>
      <c r="S47" s="1" t="s">
        <v>109</v>
      </c>
      <c r="T47" s="1" t="s">
        <v>804</v>
      </c>
      <c r="U47" s="1">
        <v>81</v>
      </c>
      <c r="V47" s="1">
        <v>21</v>
      </c>
      <c r="W47" s="1">
        <v>41</v>
      </c>
      <c r="X47" s="1">
        <v>62</v>
      </c>
      <c r="Y47" s="1">
        <v>-4</v>
      </c>
      <c r="Z47" s="1">
        <v>16</v>
      </c>
      <c r="AA47" s="1">
        <v>62</v>
      </c>
      <c r="AB47" s="1">
        <v>25</v>
      </c>
      <c r="AC47" s="1">
        <v>7</v>
      </c>
      <c r="AD47" s="1">
        <v>13</v>
      </c>
      <c r="AE47" s="1">
        <v>1</v>
      </c>
      <c r="AF47" s="1">
        <v>0</v>
      </c>
      <c r="AG47" s="1">
        <v>5</v>
      </c>
      <c r="AH47" s="1">
        <v>204</v>
      </c>
      <c r="AI47" s="1">
        <v>0.10299999999999999</v>
      </c>
      <c r="AK47" s="2" t="s">
        <v>246</v>
      </c>
      <c r="AL47" s="1" t="s">
        <v>810</v>
      </c>
      <c r="AM47" s="1">
        <v>74</v>
      </c>
      <c r="AN47" s="1">
        <v>18</v>
      </c>
      <c r="AO47" s="1">
        <v>45</v>
      </c>
      <c r="AP47" s="1">
        <v>63</v>
      </c>
      <c r="AQ47" s="1">
        <v>5</v>
      </c>
      <c r="AR47" s="1">
        <v>66</v>
      </c>
      <c r="AS47" s="1">
        <v>113</v>
      </c>
      <c r="AT47" s="1">
        <v>46</v>
      </c>
      <c r="AU47" s="1">
        <v>2</v>
      </c>
      <c r="AV47" s="1">
        <v>13</v>
      </c>
      <c r="AW47" s="1">
        <v>0</v>
      </c>
      <c r="AX47" s="1">
        <v>0</v>
      </c>
      <c r="AY47" s="1">
        <v>5</v>
      </c>
      <c r="AZ47" s="1">
        <v>142</v>
      </c>
      <c r="BA47" s="1">
        <v>0.127</v>
      </c>
      <c r="BC47" s="2" t="s">
        <v>109</v>
      </c>
      <c r="BD47" s="1" t="s">
        <v>804</v>
      </c>
      <c r="BE47" s="1">
        <v>48</v>
      </c>
      <c r="BF47" s="1">
        <v>14</v>
      </c>
      <c r="BG47" s="1">
        <v>22</v>
      </c>
      <c r="BH47" s="1">
        <v>36</v>
      </c>
      <c r="BI47" s="1">
        <v>5</v>
      </c>
      <c r="BJ47" s="1">
        <v>22</v>
      </c>
      <c r="BK47" s="1">
        <v>20</v>
      </c>
      <c r="BL47" s="1">
        <v>14</v>
      </c>
      <c r="BM47" s="1">
        <v>5</v>
      </c>
      <c r="BN47" s="1">
        <v>9</v>
      </c>
      <c r="BO47" s="1">
        <v>1</v>
      </c>
      <c r="BP47" s="1">
        <v>0</v>
      </c>
      <c r="BQ47" s="1">
        <v>0</v>
      </c>
      <c r="BR47" s="1">
        <v>118</v>
      </c>
      <c r="BS47" s="1">
        <v>0.11899999999999999</v>
      </c>
      <c r="BU47" s="2" t="s">
        <v>54</v>
      </c>
      <c r="BV47" s="1" t="s">
        <v>805</v>
      </c>
      <c r="BW47" s="1">
        <v>72</v>
      </c>
      <c r="BX47" s="1">
        <v>30</v>
      </c>
      <c r="BY47" s="1">
        <v>30</v>
      </c>
      <c r="BZ47" s="1">
        <v>60</v>
      </c>
      <c r="CA47" s="1">
        <v>28</v>
      </c>
      <c r="CB47" s="1">
        <v>20</v>
      </c>
      <c r="CC47" s="1">
        <v>43</v>
      </c>
      <c r="CD47" s="1">
        <v>26</v>
      </c>
      <c r="CE47" s="1">
        <v>4</v>
      </c>
      <c r="CF47" s="1">
        <v>9</v>
      </c>
      <c r="CG47" s="1">
        <v>3</v>
      </c>
      <c r="CH47" s="1">
        <v>1</v>
      </c>
      <c r="CI47" s="1">
        <v>4</v>
      </c>
      <c r="CJ47" s="1">
        <v>241</v>
      </c>
      <c r="CK47" s="1">
        <v>0.124</v>
      </c>
      <c r="CL47" s="1" t="s">
        <v>797</v>
      </c>
      <c r="CM47" s="1" t="s">
        <v>71</v>
      </c>
      <c r="CN47" s="1" t="s">
        <v>816</v>
      </c>
      <c r="CO47" s="1">
        <v>82</v>
      </c>
      <c r="CP47" s="1">
        <v>28</v>
      </c>
      <c r="CQ47" s="1">
        <v>34</v>
      </c>
      <c r="CR47" s="1">
        <v>62</v>
      </c>
      <c r="CS47" s="1">
        <v>7</v>
      </c>
      <c r="CT47" s="1">
        <v>28</v>
      </c>
      <c r="CU47" s="1">
        <v>76</v>
      </c>
      <c r="CV47" s="1">
        <v>33</v>
      </c>
      <c r="CW47" s="1">
        <v>10</v>
      </c>
      <c r="CX47" s="1">
        <v>5</v>
      </c>
      <c r="CY47" s="1">
        <v>1</v>
      </c>
      <c r="CZ47" s="1">
        <v>1</v>
      </c>
      <c r="DA47" s="1">
        <v>5</v>
      </c>
      <c r="DB47" s="1">
        <v>218</v>
      </c>
      <c r="DC47" s="1">
        <v>0.128</v>
      </c>
      <c r="DE47" s="2"/>
      <c r="DF47" s="1" t="s">
        <v>71</v>
      </c>
      <c r="DG47" s="1">
        <v>82</v>
      </c>
      <c r="DH47" s="1">
        <v>28</v>
      </c>
      <c r="DI47" s="1">
        <v>34</v>
      </c>
      <c r="DJ47" s="1">
        <v>62</v>
      </c>
      <c r="DK47" s="1">
        <v>7</v>
      </c>
      <c r="DL47" s="1">
        <v>28</v>
      </c>
      <c r="DM47" s="1">
        <v>76</v>
      </c>
      <c r="DN47" s="1">
        <v>33</v>
      </c>
      <c r="DO47" s="1">
        <v>10</v>
      </c>
      <c r="DP47" s="1">
        <v>5</v>
      </c>
      <c r="DQ47" s="1">
        <v>1</v>
      </c>
      <c r="DR47" s="1">
        <v>1</v>
      </c>
      <c r="DS47" s="1">
        <v>5</v>
      </c>
      <c r="DT47" s="1">
        <v>218</v>
      </c>
      <c r="DU47" s="1">
        <v>0.128</v>
      </c>
    </row>
    <row r="48" spans="1:125" x14ac:dyDescent="0.2">
      <c r="A48" s="2" t="s">
        <v>214</v>
      </c>
      <c r="B48" s="1" t="s">
        <v>824</v>
      </c>
      <c r="C48" s="1">
        <v>77</v>
      </c>
      <c r="D48" s="1">
        <v>28</v>
      </c>
      <c r="E48" s="1">
        <v>36</v>
      </c>
      <c r="F48" s="1">
        <v>64</v>
      </c>
      <c r="G48" s="1">
        <v>4</v>
      </c>
      <c r="H48" s="1">
        <v>73</v>
      </c>
      <c r="I48" s="1">
        <v>100</v>
      </c>
      <c r="J48" s="1">
        <v>11</v>
      </c>
      <c r="K48" s="1">
        <v>3</v>
      </c>
      <c r="L48" s="1">
        <v>10</v>
      </c>
      <c r="M48" s="1">
        <v>0</v>
      </c>
      <c r="N48" s="1">
        <v>0</v>
      </c>
      <c r="O48" s="1">
        <v>5</v>
      </c>
      <c r="P48" s="1">
        <v>221</v>
      </c>
      <c r="Q48" s="1">
        <v>0.127</v>
      </c>
      <c r="S48" s="1" t="s">
        <v>183</v>
      </c>
      <c r="T48" s="1" t="s">
        <v>811</v>
      </c>
      <c r="U48" s="1">
        <v>75</v>
      </c>
      <c r="V48" s="1">
        <v>24</v>
      </c>
      <c r="W48" s="1">
        <v>38</v>
      </c>
      <c r="X48" s="1">
        <v>62</v>
      </c>
      <c r="Y48" s="1">
        <v>13</v>
      </c>
      <c r="Z48" s="1">
        <v>100</v>
      </c>
      <c r="AA48" s="1">
        <v>153</v>
      </c>
      <c r="AB48" s="1">
        <v>22</v>
      </c>
      <c r="AC48" s="1">
        <v>5</v>
      </c>
      <c r="AD48" s="1">
        <v>8</v>
      </c>
      <c r="AE48" s="1">
        <v>0</v>
      </c>
      <c r="AF48" s="1">
        <v>0</v>
      </c>
      <c r="AG48" s="1">
        <v>2</v>
      </c>
      <c r="AH48" s="1">
        <v>185</v>
      </c>
      <c r="AI48" s="1">
        <v>0.13</v>
      </c>
      <c r="AK48" s="2" t="s">
        <v>94</v>
      </c>
      <c r="AL48" s="1" t="s">
        <v>820</v>
      </c>
      <c r="AM48" s="1">
        <v>79</v>
      </c>
      <c r="AN48" s="1">
        <v>23</v>
      </c>
      <c r="AO48" s="1">
        <v>39</v>
      </c>
      <c r="AP48" s="1">
        <v>62</v>
      </c>
      <c r="AQ48" s="1">
        <v>-5</v>
      </c>
      <c r="AR48" s="1">
        <v>36</v>
      </c>
      <c r="AS48" s="1">
        <v>69</v>
      </c>
      <c r="AT48" s="1">
        <v>46</v>
      </c>
      <c r="AU48" s="1">
        <v>2</v>
      </c>
      <c r="AV48" s="1">
        <v>9</v>
      </c>
      <c r="AW48" s="1">
        <v>0</v>
      </c>
      <c r="AX48" s="1">
        <v>0</v>
      </c>
      <c r="AY48" s="1">
        <v>2</v>
      </c>
      <c r="AZ48" s="1">
        <v>145</v>
      </c>
      <c r="BA48" s="1">
        <v>0.159</v>
      </c>
      <c r="BC48" s="2" t="s">
        <v>214</v>
      </c>
      <c r="BD48" s="1" t="s">
        <v>817</v>
      </c>
      <c r="BE48" s="1">
        <v>48</v>
      </c>
      <c r="BF48" s="1">
        <v>18</v>
      </c>
      <c r="BG48" s="1">
        <v>18</v>
      </c>
      <c r="BH48" s="1">
        <v>36</v>
      </c>
      <c r="BI48" s="1">
        <v>0</v>
      </c>
      <c r="BJ48" s="1">
        <v>40</v>
      </c>
      <c r="BK48" s="1">
        <v>41</v>
      </c>
      <c r="BL48" s="1">
        <v>13</v>
      </c>
      <c r="BM48" s="1">
        <v>6</v>
      </c>
      <c r="BN48" s="1">
        <v>6</v>
      </c>
      <c r="BO48" s="1">
        <v>0</v>
      </c>
      <c r="BP48" s="1">
        <v>0</v>
      </c>
      <c r="BQ48" s="1">
        <v>3</v>
      </c>
      <c r="BR48" s="1">
        <v>97</v>
      </c>
      <c r="BS48" s="1">
        <v>0.186</v>
      </c>
      <c r="BU48" s="2" t="s">
        <v>113</v>
      </c>
      <c r="BV48" s="1" t="s">
        <v>815</v>
      </c>
      <c r="BW48" s="1">
        <v>82</v>
      </c>
      <c r="BX48" s="1">
        <v>30</v>
      </c>
      <c r="BY48" s="1">
        <v>30</v>
      </c>
      <c r="BZ48" s="1">
        <v>60</v>
      </c>
      <c r="CA48" s="1">
        <v>3</v>
      </c>
      <c r="CB48" s="1">
        <v>16</v>
      </c>
      <c r="CC48" s="1">
        <v>23</v>
      </c>
      <c r="CD48" s="1">
        <v>31</v>
      </c>
      <c r="CE48" s="1">
        <v>7</v>
      </c>
      <c r="CF48" s="1">
        <v>10</v>
      </c>
      <c r="CG48" s="1">
        <v>0</v>
      </c>
      <c r="CH48" s="1">
        <v>0</v>
      </c>
      <c r="CI48" s="1">
        <v>5</v>
      </c>
      <c r="CJ48" s="1">
        <v>226</v>
      </c>
      <c r="CK48" s="1">
        <v>0.13300000000000001</v>
      </c>
      <c r="CL48" s="1" t="s">
        <v>797</v>
      </c>
      <c r="CM48" s="1" t="s">
        <v>54</v>
      </c>
      <c r="CN48" s="1" t="s">
        <v>805</v>
      </c>
      <c r="CO48" s="1">
        <v>82</v>
      </c>
      <c r="CP48" s="1">
        <v>22</v>
      </c>
      <c r="CQ48" s="1">
        <v>39</v>
      </c>
      <c r="CR48" s="1">
        <v>61</v>
      </c>
      <c r="CS48" s="1">
        <v>17</v>
      </c>
      <c r="CT48" s="1">
        <v>32</v>
      </c>
      <c r="CU48" s="1">
        <v>62</v>
      </c>
      <c r="CV48" s="1">
        <v>26</v>
      </c>
      <c r="CW48" s="1">
        <v>6</v>
      </c>
      <c r="CX48" s="1">
        <v>11</v>
      </c>
      <c r="CY48" s="1">
        <v>1</v>
      </c>
      <c r="CZ48" s="1">
        <v>0</v>
      </c>
      <c r="DA48" s="1">
        <v>2</v>
      </c>
      <c r="DB48" s="1">
        <v>247</v>
      </c>
      <c r="DC48" s="1">
        <v>8.8999999999999996E-2</v>
      </c>
      <c r="DE48" s="2"/>
      <c r="DF48" s="1" t="s">
        <v>54</v>
      </c>
      <c r="DG48" s="1">
        <v>82</v>
      </c>
      <c r="DH48" s="1">
        <v>22</v>
      </c>
      <c r="DI48" s="1">
        <v>39</v>
      </c>
      <c r="DJ48" s="1">
        <v>61</v>
      </c>
      <c r="DK48" s="1">
        <v>17</v>
      </c>
      <c r="DL48" s="1">
        <v>32</v>
      </c>
      <c r="DM48" s="1">
        <v>62</v>
      </c>
      <c r="DN48" s="1">
        <v>26</v>
      </c>
      <c r="DO48" s="1">
        <v>6</v>
      </c>
      <c r="DP48" s="1">
        <v>11</v>
      </c>
      <c r="DQ48" s="1">
        <v>1</v>
      </c>
      <c r="DR48" s="1">
        <v>0</v>
      </c>
      <c r="DS48" s="1">
        <v>2</v>
      </c>
      <c r="DT48" s="1">
        <v>247</v>
      </c>
      <c r="DU48" s="1">
        <v>8.8999999999999996E-2</v>
      </c>
    </row>
    <row r="49" spans="1:125" x14ac:dyDescent="0.2">
      <c r="A49" s="2" t="s">
        <v>828</v>
      </c>
      <c r="B49" s="1" t="s">
        <v>823</v>
      </c>
      <c r="C49" s="1">
        <v>74</v>
      </c>
      <c r="D49" s="1">
        <v>23</v>
      </c>
      <c r="E49" s="1">
        <v>40</v>
      </c>
      <c r="F49" s="1">
        <v>63</v>
      </c>
      <c r="G49" s="1">
        <v>-4</v>
      </c>
      <c r="H49" s="1">
        <v>36</v>
      </c>
      <c r="I49" s="1">
        <v>15</v>
      </c>
      <c r="J49" s="1">
        <v>16</v>
      </c>
      <c r="K49" s="1">
        <v>8</v>
      </c>
      <c r="L49" s="1">
        <v>15</v>
      </c>
      <c r="M49" s="1">
        <v>1</v>
      </c>
      <c r="N49" s="1">
        <v>0</v>
      </c>
      <c r="O49" s="1">
        <v>5</v>
      </c>
      <c r="P49" s="1">
        <v>162</v>
      </c>
      <c r="Q49" s="1">
        <v>0.14199999999999999</v>
      </c>
      <c r="S49" s="1" t="s">
        <v>56</v>
      </c>
      <c r="T49" s="1" t="s">
        <v>820</v>
      </c>
      <c r="U49" s="1">
        <v>79</v>
      </c>
      <c r="V49" s="1">
        <v>30</v>
      </c>
      <c r="W49" s="1">
        <v>32</v>
      </c>
      <c r="X49" s="1">
        <v>62</v>
      </c>
      <c r="Y49" s="1">
        <v>28</v>
      </c>
      <c r="Z49" s="1">
        <v>121</v>
      </c>
      <c r="AA49" s="1">
        <v>167</v>
      </c>
      <c r="AB49" s="1">
        <v>22</v>
      </c>
      <c r="AC49" s="1">
        <v>5</v>
      </c>
      <c r="AD49" s="1">
        <v>9</v>
      </c>
      <c r="AE49" s="1">
        <v>0</v>
      </c>
      <c r="AF49" s="1">
        <v>0</v>
      </c>
      <c r="AG49" s="1">
        <v>7</v>
      </c>
      <c r="AH49" s="1">
        <v>173</v>
      </c>
      <c r="AI49" s="1">
        <v>0.17299999999999999</v>
      </c>
      <c r="AK49" s="2" t="s">
        <v>326</v>
      </c>
      <c r="AL49" s="1" t="s">
        <v>804</v>
      </c>
      <c r="AM49" s="1">
        <v>82</v>
      </c>
      <c r="AN49" s="1">
        <v>35</v>
      </c>
      <c r="AO49" s="1">
        <v>27</v>
      </c>
      <c r="AP49" s="1">
        <v>62</v>
      </c>
      <c r="AQ49" s="1">
        <v>17</v>
      </c>
      <c r="AR49" s="1">
        <v>46</v>
      </c>
      <c r="AS49" s="1">
        <v>86</v>
      </c>
      <c r="AT49" s="1">
        <v>50</v>
      </c>
      <c r="AU49" s="1">
        <v>7</v>
      </c>
      <c r="AV49" s="1">
        <v>3</v>
      </c>
      <c r="AW49" s="1">
        <v>0</v>
      </c>
      <c r="AX49" s="1">
        <v>0</v>
      </c>
      <c r="AY49" s="1">
        <v>6</v>
      </c>
      <c r="AZ49" s="1">
        <v>211</v>
      </c>
      <c r="BA49" s="1">
        <v>0.16600000000000001</v>
      </c>
      <c r="BC49" s="2" t="s">
        <v>107</v>
      </c>
      <c r="BD49" s="1" t="s">
        <v>820</v>
      </c>
      <c r="BE49" s="1">
        <v>45</v>
      </c>
      <c r="BF49" s="1">
        <v>18</v>
      </c>
      <c r="BG49" s="1">
        <v>18</v>
      </c>
      <c r="BH49" s="1">
        <v>36</v>
      </c>
      <c r="BI49" s="1">
        <v>23</v>
      </c>
      <c r="BJ49" s="1">
        <v>27</v>
      </c>
      <c r="BK49" s="1">
        <v>38</v>
      </c>
      <c r="BL49" s="1">
        <v>20</v>
      </c>
      <c r="BM49" s="1">
        <v>4</v>
      </c>
      <c r="BN49" s="1">
        <v>0</v>
      </c>
      <c r="BO49" s="1">
        <v>2</v>
      </c>
      <c r="BP49" s="1">
        <v>0</v>
      </c>
      <c r="BQ49" s="1">
        <v>5</v>
      </c>
      <c r="BR49" s="1">
        <v>91</v>
      </c>
      <c r="BS49" s="1">
        <v>0.19800000000000001</v>
      </c>
      <c r="BU49" s="2" t="s">
        <v>79</v>
      </c>
      <c r="BV49" s="1" t="s">
        <v>824</v>
      </c>
      <c r="BW49" s="1">
        <v>71</v>
      </c>
      <c r="BX49" s="1">
        <v>25</v>
      </c>
      <c r="BY49" s="1">
        <v>35</v>
      </c>
      <c r="BZ49" s="1">
        <v>60</v>
      </c>
      <c r="CA49" s="1">
        <v>9</v>
      </c>
      <c r="CB49" s="1">
        <v>22</v>
      </c>
      <c r="CC49" s="1">
        <v>54</v>
      </c>
      <c r="CD49" s="1">
        <v>46</v>
      </c>
      <c r="CE49" s="1">
        <v>4</v>
      </c>
      <c r="CF49" s="1">
        <v>11</v>
      </c>
      <c r="CG49" s="1">
        <v>0</v>
      </c>
      <c r="CH49" s="1">
        <v>1</v>
      </c>
      <c r="CI49" s="1">
        <v>4</v>
      </c>
      <c r="CJ49" s="1">
        <v>150</v>
      </c>
      <c r="CK49" s="1">
        <v>0.16700000000000001</v>
      </c>
      <c r="CL49" s="1" t="s">
        <v>797</v>
      </c>
      <c r="CM49" s="1" t="s">
        <v>35</v>
      </c>
      <c r="CN49" s="1" t="s">
        <v>819</v>
      </c>
      <c r="CO49" s="1">
        <v>79</v>
      </c>
      <c r="CP49" s="1">
        <v>26</v>
      </c>
      <c r="CQ49" s="1">
        <v>35</v>
      </c>
      <c r="CR49" s="1">
        <v>61</v>
      </c>
      <c r="CS49" s="1">
        <v>26</v>
      </c>
      <c r="CT49" s="1">
        <v>73</v>
      </c>
      <c r="CU49" s="1">
        <v>128</v>
      </c>
      <c r="CV49" s="1">
        <v>54</v>
      </c>
      <c r="CW49" s="1">
        <v>2</v>
      </c>
      <c r="CX49" s="1">
        <v>10</v>
      </c>
      <c r="CY49" s="1">
        <v>4</v>
      </c>
      <c r="CZ49" s="1">
        <v>1</v>
      </c>
      <c r="DA49" s="1">
        <v>6</v>
      </c>
      <c r="DB49" s="1">
        <v>244</v>
      </c>
      <c r="DC49" s="1">
        <v>0.107</v>
      </c>
      <c r="DE49" s="2"/>
      <c r="DF49" s="1" t="s">
        <v>35</v>
      </c>
      <c r="DG49" s="1">
        <v>79</v>
      </c>
      <c r="DH49" s="1">
        <v>26</v>
      </c>
      <c r="DI49" s="1">
        <v>35</v>
      </c>
      <c r="DJ49" s="1">
        <v>61</v>
      </c>
      <c r="DK49" s="1">
        <v>26</v>
      </c>
      <c r="DL49" s="1">
        <v>73</v>
      </c>
      <c r="DM49" s="1">
        <v>128</v>
      </c>
      <c r="DN49" s="1">
        <v>54</v>
      </c>
      <c r="DO49" s="1">
        <v>2</v>
      </c>
      <c r="DP49" s="1">
        <v>10</v>
      </c>
      <c r="DQ49" s="1">
        <v>4</v>
      </c>
      <c r="DR49" s="1">
        <v>1</v>
      </c>
      <c r="DS49" s="1">
        <v>6</v>
      </c>
      <c r="DT49" s="1">
        <v>244</v>
      </c>
      <c r="DU49" s="1">
        <v>0.107</v>
      </c>
    </row>
    <row r="50" spans="1:125" x14ac:dyDescent="0.2">
      <c r="A50" s="2" t="s">
        <v>197</v>
      </c>
      <c r="B50" s="1" t="s">
        <v>816</v>
      </c>
      <c r="C50" s="1">
        <v>82</v>
      </c>
      <c r="D50" s="1">
        <v>32</v>
      </c>
      <c r="E50" s="1">
        <v>31</v>
      </c>
      <c r="F50" s="1">
        <v>63</v>
      </c>
      <c r="G50" s="1">
        <v>6</v>
      </c>
      <c r="H50" s="1">
        <v>38</v>
      </c>
      <c r="I50" s="1">
        <v>55</v>
      </c>
      <c r="J50" s="1">
        <v>43</v>
      </c>
      <c r="K50" s="1">
        <v>9</v>
      </c>
      <c r="L50" s="1">
        <v>8</v>
      </c>
      <c r="M50" s="1">
        <v>0</v>
      </c>
      <c r="N50" s="1">
        <v>0</v>
      </c>
      <c r="O50" s="1">
        <v>1</v>
      </c>
      <c r="P50" s="1">
        <v>203</v>
      </c>
      <c r="Q50" s="1">
        <v>0.158</v>
      </c>
      <c r="S50" s="1" t="s">
        <v>803</v>
      </c>
      <c r="T50" s="1" t="s">
        <v>804</v>
      </c>
      <c r="U50" s="1">
        <v>81</v>
      </c>
      <c r="V50" s="1">
        <v>31</v>
      </c>
      <c r="W50" s="1">
        <v>29</v>
      </c>
      <c r="X50" s="1">
        <v>60</v>
      </c>
      <c r="Y50" s="1">
        <v>-26</v>
      </c>
      <c r="Z50" s="1">
        <v>28</v>
      </c>
      <c r="AA50" s="1">
        <v>28</v>
      </c>
      <c r="AB50" s="1">
        <v>12</v>
      </c>
      <c r="AC50" s="1">
        <v>9</v>
      </c>
      <c r="AD50" s="1">
        <v>12</v>
      </c>
      <c r="AE50" s="1">
        <v>0</v>
      </c>
      <c r="AF50" s="1">
        <v>0</v>
      </c>
      <c r="AG50" s="1">
        <v>9</v>
      </c>
      <c r="AH50" s="1">
        <v>245</v>
      </c>
      <c r="AI50" s="1">
        <v>0.127</v>
      </c>
      <c r="AK50" s="2" t="s">
        <v>67</v>
      </c>
      <c r="AL50" s="1" t="s">
        <v>794</v>
      </c>
      <c r="AM50" s="1">
        <v>77</v>
      </c>
      <c r="AN50" s="1">
        <v>35</v>
      </c>
      <c r="AO50" s="1">
        <v>27</v>
      </c>
      <c r="AP50" s="1">
        <v>62</v>
      </c>
      <c r="AQ50" s="1">
        <v>24</v>
      </c>
      <c r="AR50" s="1">
        <v>24</v>
      </c>
      <c r="AS50" s="1">
        <v>57</v>
      </c>
      <c r="AT50" s="1">
        <v>16</v>
      </c>
      <c r="AU50" s="1">
        <v>9</v>
      </c>
      <c r="AV50" s="1">
        <v>8</v>
      </c>
      <c r="AW50" s="1">
        <v>1</v>
      </c>
      <c r="AX50" s="1">
        <v>0</v>
      </c>
      <c r="AY50" s="1">
        <v>12</v>
      </c>
      <c r="AZ50" s="1">
        <v>232</v>
      </c>
      <c r="BA50" s="1">
        <v>0.151</v>
      </c>
      <c r="BC50" s="2" t="s">
        <v>36</v>
      </c>
      <c r="BD50" s="1" t="s">
        <v>810</v>
      </c>
      <c r="BE50" s="1">
        <v>40</v>
      </c>
      <c r="BF50" s="1">
        <v>21</v>
      </c>
      <c r="BG50" s="1">
        <v>15</v>
      </c>
      <c r="BH50" s="1">
        <v>36</v>
      </c>
      <c r="BI50" s="1">
        <v>5</v>
      </c>
      <c r="BJ50" s="1">
        <v>26</v>
      </c>
      <c r="BK50" s="1">
        <v>56</v>
      </c>
      <c r="BL50" s="1">
        <v>17</v>
      </c>
      <c r="BM50" s="1">
        <v>9</v>
      </c>
      <c r="BN50" s="1">
        <v>7</v>
      </c>
      <c r="BO50" s="1">
        <v>0</v>
      </c>
      <c r="BP50" s="1">
        <v>0</v>
      </c>
      <c r="BQ50" s="1">
        <v>6</v>
      </c>
      <c r="BR50" s="1">
        <v>136</v>
      </c>
      <c r="BS50" s="1">
        <v>0.154</v>
      </c>
      <c r="BU50" s="2" t="s">
        <v>27</v>
      </c>
      <c r="BV50" s="1" t="s">
        <v>821</v>
      </c>
      <c r="BW50" s="1">
        <v>73</v>
      </c>
      <c r="BX50" s="1">
        <v>39</v>
      </c>
      <c r="BY50" s="1">
        <v>21</v>
      </c>
      <c r="BZ50" s="1">
        <v>60</v>
      </c>
      <c r="CA50" s="1">
        <v>8</v>
      </c>
      <c r="CB50" s="1">
        <v>35</v>
      </c>
      <c r="CC50" s="1">
        <v>69</v>
      </c>
      <c r="CD50" s="1">
        <v>33</v>
      </c>
      <c r="CE50" s="1">
        <v>10</v>
      </c>
      <c r="CF50" s="1">
        <v>7</v>
      </c>
      <c r="CG50" s="1">
        <v>1</v>
      </c>
      <c r="CH50" s="1">
        <v>0</v>
      </c>
      <c r="CI50" s="1">
        <v>11</v>
      </c>
      <c r="CJ50" s="1">
        <v>270</v>
      </c>
      <c r="CK50" s="1">
        <v>0.14399999999999999</v>
      </c>
      <c r="CL50" s="1" t="s">
        <v>797</v>
      </c>
      <c r="CM50" s="1" t="s">
        <v>34</v>
      </c>
      <c r="CN50" s="1" t="s">
        <v>795</v>
      </c>
      <c r="CO50" s="1">
        <v>82</v>
      </c>
      <c r="CP50" s="1">
        <v>25</v>
      </c>
      <c r="CQ50" s="1">
        <v>36</v>
      </c>
      <c r="CR50" s="1">
        <v>61</v>
      </c>
      <c r="CS50" s="1">
        <v>-34</v>
      </c>
      <c r="CT50" s="1">
        <v>30</v>
      </c>
      <c r="CU50" s="1">
        <v>18</v>
      </c>
      <c r="CV50" s="1">
        <v>13</v>
      </c>
      <c r="CW50" s="1">
        <v>8</v>
      </c>
      <c r="CX50" s="1">
        <v>17</v>
      </c>
      <c r="CY50" s="1">
        <v>0</v>
      </c>
      <c r="CZ50" s="1">
        <v>0</v>
      </c>
      <c r="DA50" s="1">
        <v>4</v>
      </c>
      <c r="DB50" s="1">
        <v>280</v>
      </c>
      <c r="DC50" s="1">
        <v>8.8999999999999996E-2</v>
      </c>
      <c r="DE50" s="2"/>
      <c r="DF50" s="1" t="s">
        <v>34</v>
      </c>
      <c r="DG50" s="1">
        <v>82</v>
      </c>
      <c r="DH50" s="1">
        <v>25</v>
      </c>
      <c r="DI50" s="1">
        <v>36</v>
      </c>
      <c r="DJ50" s="1">
        <v>61</v>
      </c>
      <c r="DK50" s="1">
        <v>-34</v>
      </c>
      <c r="DL50" s="1">
        <v>30</v>
      </c>
      <c r="DM50" s="1">
        <v>18</v>
      </c>
      <c r="DN50" s="1">
        <v>13</v>
      </c>
      <c r="DO50" s="1">
        <v>8</v>
      </c>
      <c r="DP50" s="1">
        <v>17</v>
      </c>
      <c r="DQ50" s="1">
        <v>0</v>
      </c>
      <c r="DR50" s="1">
        <v>0</v>
      </c>
      <c r="DS50" s="1">
        <v>4</v>
      </c>
      <c r="DT50" s="1">
        <v>280</v>
      </c>
      <c r="DU50" s="1">
        <v>8.8999999999999996E-2</v>
      </c>
    </row>
    <row r="51" spans="1:125" x14ac:dyDescent="0.2">
      <c r="A51" s="2" t="s">
        <v>113</v>
      </c>
      <c r="B51" s="1" t="s">
        <v>817</v>
      </c>
      <c r="C51" s="1">
        <v>82</v>
      </c>
      <c r="D51" s="1">
        <v>24</v>
      </c>
      <c r="E51" s="1">
        <v>38</v>
      </c>
      <c r="F51" s="1">
        <v>62</v>
      </c>
      <c r="G51" s="1">
        <v>13</v>
      </c>
      <c r="H51" s="1">
        <v>22</v>
      </c>
      <c r="I51" s="1">
        <v>45</v>
      </c>
      <c r="J51" s="1">
        <v>41</v>
      </c>
      <c r="K51" s="1">
        <v>8</v>
      </c>
      <c r="L51" s="1">
        <v>12</v>
      </c>
      <c r="M51" s="1">
        <v>0</v>
      </c>
      <c r="N51" s="1">
        <v>0</v>
      </c>
      <c r="O51" s="1">
        <v>2</v>
      </c>
      <c r="P51" s="1">
        <v>252</v>
      </c>
      <c r="Q51" s="1">
        <v>9.5000000000000001E-2</v>
      </c>
      <c r="S51" s="1" t="s">
        <v>96</v>
      </c>
      <c r="T51" s="1" t="s">
        <v>825</v>
      </c>
      <c r="U51" s="1">
        <v>72</v>
      </c>
      <c r="V51" s="1">
        <v>20</v>
      </c>
      <c r="W51" s="1">
        <v>40</v>
      </c>
      <c r="X51" s="1">
        <v>60</v>
      </c>
      <c r="Y51" s="1">
        <v>5</v>
      </c>
      <c r="Z51" s="1">
        <v>67</v>
      </c>
      <c r="AA51" s="1">
        <v>172</v>
      </c>
      <c r="AB51" s="1">
        <v>28</v>
      </c>
      <c r="AC51" s="1">
        <v>11</v>
      </c>
      <c r="AD51" s="1">
        <v>10</v>
      </c>
      <c r="AE51" s="1">
        <v>0</v>
      </c>
      <c r="AF51" s="1">
        <v>0</v>
      </c>
      <c r="AG51" s="1">
        <v>6</v>
      </c>
      <c r="AH51" s="1">
        <v>221</v>
      </c>
      <c r="AI51" s="1">
        <v>9.0999999999999998E-2</v>
      </c>
      <c r="AK51" s="2" t="s">
        <v>37</v>
      </c>
      <c r="AL51" s="1" t="s">
        <v>811</v>
      </c>
      <c r="AM51" s="1">
        <v>82</v>
      </c>
      <c r="AN51" s="1">
        <v>31</v>
      </c>
      <c r="AO51" s="1">
        <v>30</v>
      </c>
      <c r="AP51" s="1">
        <v>61</v>
      </c>
      <c r="AQ51" s="1">
        <v>18</v>
      </c>
      <c r="AR51" s="1">
        <v>31</v>
      </c>
      <c r="AS51" s="1">
        <v>50</v>
      </c>
      <c r="AT51" s="1">
        <v>84</v>
      </c>
      <c r="AU51" s="1">
        <v>8</v>
      </c>
      <c r="AV51" s="1">
        <v>10</v>
      </c>
      <c r="AW51" s="1">
        <v>1</v>
      </c>
      <c r="AX51" s="1">
        <v>0</v>
      </c>
      <c r="AY51" s="1">
        <v>2</v>
      </c>
      <c r="AZ51" s="1">
        <v>269</v>
      </c>
      <c r="BA51" s="1">
        <v>0.115</v>
      </c>
      <c r="BC51" s="2" t="s">
        <v>289</v>
      </c>
      <c r="BD51" s="1" t="s">
        <v>829</v>
      </c>
      <c r="BE51" s="1">
        <v>48</v>
      </c>
      <c r="BF51" s="1">
        <v>10</v>
      </c>
      <c r="BG51" s="1">
        <v>25</v>
      </c>
      <c r="BH51" s="1">
        <v>35</v>
      </c>
      <c r="BI51" s="1">
        <v>-6</v>
      </c>
      <c r="BJ51" s="1">
        <v>16</v>
      </c>
      <c r="BK51" s="1">
        <v>44</v>
      </c>
      <c r="BL51" s="1">
        <v>20</v>
      </c>
      <c r="BM51" s="1">
        <v>1</v>
      </c>
      <c r="BN51" s="1">
        <v>12</v>
      </c>
      <c r="BO51" s="1">
        <v>0</v>
      </c>
      <c r="BP51" s="1">
        <v>0</v>
      </c>
      <c r="BQ51" s="1">
        <v>1</v>
      </c>
      <c r="BR51" s="1">
        <v>97</v>
      </c>
      <c r="BS51" s="1">
        <v>0.10299999999999999</v>
      </c>
      <c r="BU51" s="2" t="s">
        <v>46</v>
      </c>
      <c r="BV51" s="1" t="s">
        <v>801</v>
      </c>
      <c r="BW51" s="1">
        <v>82</v>
      </c>
      <c r="BX51" s="1">
        <v>29</v>
      </c>
      <c r="BY51" s="1">
        <v>31</v>
      </c>
      <c r="BZ51" s="1">
        <v>60</v>
      </c>
      <c r="CA51" s="1">
        <v>-4</v>
      </c>
      <c r="CB51" s="1">
        <v>106</v>
      </c>
      <c r="CC51" s="1">
        <v>132</v>
      </c>
      <c r="CD51" s="1">
        <v>35</v>
      </c>
      <c r="CE51" s="1">
        <v>15</v>
      </c>
      <c r="CF51" s="1">
        <v>9</v>
      </c>
      <c r="CG51" s="1">
        <v>0</v>
      </c>
      <c r="CH51" s="1">
        <v>0</v>
      </c>
      <c r="CI51" s="1">
        <v>4</v>
      </c>
      <c r="CJ51" s="1">
        <v>209</v>
      </c>
      <c r="CK51" s="1">
        <v>0.13900000000000001</v>
      </c>
      <c r="CL51" s="1" t="s">
        <v>797</v>
      </c>
      <c r="CM51" s="1" t="s">
        <v>189</v>
      </c>
      <c r="CN51" s="1" t="s">
        <v>796</v>
      </c>
      <c r="CO51" s="1">
        <v>80</v>
      </c>
      <c r="CP51" s="1">
        <v>19</v>
      </c>
      <c r="CQ51" s="1">
        <v>41</v>
      </c>
      <c r="CR51" s="1">
        <v>60</v>
      </c>
      <c r="CS51" s="1">
        <v>9</v>
      </c>
      <c r="CT51" s="1">
        <v>34</v>
      </c>
      <c r="CU51" s="1">
        <v>106</v>
      </c>
      <c r="CV51" s="1">
        <v>13</v>
      </c>
      <c r="CW51" s="1">
        <v>6</v>
      </c>
      <c r="CX51" s="1">
        <v>12</v>
      </c>
      <c r="CY51" s="1">
        <v>0</v>
      </c>
      <c r="CZ51" s="1">
        <v>0</v>
      </c>
      <c r="DA51" s="1">
        <v>3</v>
      </c>
      <c r="DB51" s="1">
        <v>168</v>
      </c>
      <c r="DC51" s="1">
        <v>0.113</v>
      </c>
      <c r="DE51" s="2"/>
      <c r="DF51" s="1" t="s">
        <v>189</v>
      </c>
      <c r="DG51" s="1">
        <v>80</v>
      </c>
      <c r="DH51" s="1">
        <v>19</v>
      </c>
      <c r="DI51" s="1">
        <v>41</v>
      </c>
      <c r="DJ51" s="1">
        <v>60</v>
      </c>
      <c r="DK51" s="1">
        <v>9</v>
      </c>
      <c r="DL51" s="1">
        <v>34</v>
      </c>
      <c r="DM51" s="1">
        <v>106</v>
      </c>
      <c r="DN51" s="1">
        <v>13</v>
      </c>
      <c r="DO51" s="1">
        <v>6</v>
      </c>
      <c r="DP51" s="1">
        <v>12</v>
      </c>
      <c r="DQ51" s="1">
        <v>0</v>
      </c>
      <c r="DR51" s="1">
        <v>0</v>
      </c>
      <c r="DS51" s="1">
        <v>3</v>
      </c>
      <c r="DT51" s="1">
        <v>168</v>
      </c>
      <c r="DU51" s="1">
        <v>0.113</v>
      </c>
    </row>
    <row r="52" spans="1:125" x14ac:dyDescent="0.2">
      <c r="A52" s="2" t="s">
        <v>259</v>
      </c>
      <c r="B52" s="1" t="s">
        <v>816</v>
      </c>
      <c r="C52" s="1">
        <v>82</v>
      </c>
      <c r="D52" s="1">
        <v>31</v>
      </c>
      <c r="E52" s="1">
        <v>31</v>
      </c>
      <c r="F52" s="1">
        <v>62</v>
      </c>
      <c r="G52" s="1">
        <v>-2</v>
      </c>
      <c r="H52" s="1">
        <v>79</v>
      </c>
      <c r="I52" s="1">
        <v>145</v>
      </c>
      <c r="J52" s="1">
        <v>64</v>
      </c>
      <c r="K52" s="1">
        <v>13</v>
      </c>
      <c r="L52" s="1">
        <v>18</v>
      </c>
      <c r="M52" s="1">
        <v>1</v>
      </c>
      <c r="N52" s="1">
        <v>1</v>
      </c>
      <c r="O52" s="1">
        <v>3</v>
      </c>
      <c r="P52" s="1">
        <v>237</v>
      </c>
      <c r="Q52" s="1">
        <v>0.13100000000000001</v>
      </c>
      <c r="S52" s="1" t="s">
        <v>50</v>
      </c>
      <c r="T52" s="1" t="s">
        <v>812</v>
      </c>
      <c r="U52" s="1">
        <v>56</v>
      </c>
      <c r="V52" s="1">
        <v>23</v>
      </c>
      <c r="W52" s="1">
        <v>36</v>
      </c>
      <c r="X52" s="1">
        <v>59</v>
      </c>
      <c r="Y52" s="1">
        <v>11</v>
      </c>
      <c r="Z52" s="1">
        <v>15</v>
      </c>
      <c r="AA52" s="1">
        <v>54</v>
      </c>
      <c r="AB52" s="1">
        <v>20</v>
      </c>
      <c r="AC52" s="1">
        <v>6</v>
      </c>
      <c r="AD52" s="1">
        <v>12</v>
      </c>
      <c r="AE52" s="1">
        <v>1</v>
      </c>
      <c r="AF52" s="1">
        <v>0</v>
      </c>
      <c r="AG52" s="1">
        <v>5</v>
      </c>
      <c r="AH52" s="1">
        <v>137</v>
      </c>
      <c r="AI52" s="1">
        <v>0.16800000000000001</v>
      </c>
      <c r="AK52" s="2" t="s">
        <v>56</v>
      </c>
      <c r="AL52" s="1" t="s">
        <v>820</v>
      </c>
      <c r="AM52" s="1">
        <v>81</v>
      </c>
      <c r="AN52" s="1">
        <v>26</v>
      </c>
      <c r="AO52" s="1">
        <v>35</v>
      </c>
      <c r="AP52" s="1">
        <v>61</v>
      </c>
      <c r="AQ52" s="1">
        <v>7</v>
      </c>
      <c r="AR52" s="1">
        <v>135</v>
      </c>
      <c r="AS52" s="1">
        <v>201</v>
      </c>
      <c r="AT52" s="1">
        <v>26</v>
      </c>
      <c r="AU52" s="1">
        <v>7</v>
      </c>
      <c r="AV52" s="1">
        <v>4</v>
      </c>
      <c r="AW52" s="1">
        <v>0</v>
      </c>
      <c r="AX52" s="1">
        <v>0</v>
      </c>
      <c r="AY52" s="1">
        <v>1</v>
      </c>
      <c r="AZ52" s="1">
        <v>149</v>
      </c>
      <c r="BA52" s="1">
        <v>0.17499999999999999</v>
      </c>
      <c r="BC52" s="2" t="s">
        <v>106</v>
      </c>
      <c r="BD52" s="1" t="s">
        <v>804</v>
      </c>
      <c r="BE52" s="1">
        <v>45</v>
      </c>
      <c r="BF52" s="1">
        <v>16</v>
      </c>
      <c r="BG52" s="1">
        <v>19</v>
      </c>
      <c r="BH52" s="1">
        <v>35</v>
      </c>
      <c r="BI52" s="1">
        <v>-2</v>
      </c>
      <c r="BJ52" s="1">
        <v>22</v>
      </c>
      <c r="BK52" s="1">
        <v>13</v>
      </c>
      <c r="BL52" s="1">
        <v>10</v>
      </c>
      <c r="BM52" s="1">
        <v>6</v>
      </c>
      <c r="BN52" s="1">
        <v>5</v>
      </c>
      <c r="BO52" s="1">
        <v>0</v>
      </c>
      <c r="BP52" s="1">
        <v>0</v>
      </c>
      <c r="BQ52" s="1">
        <v>4</v>
      </c>
      <c r="BR52" s="1">
        <v>115</v>
      </c>
      <c r="BS52" s="1">
        <v>0.13900000000000001</v>
      </c>
      <c r="BU52" s="2" t="s">
        <v>53</v>
      </c>
      <c r="BV52" s="1" t="s">
        <v>800</v>
      </c>
      <c r="BW52" s="1">
        <v>81</v>
      </c>
      <c r="BX52" s="1">
        <v>23</v>
      </c>
      <c r="BY52" s="1">
        <v>36</v>
      </c>
      <c r="BZ52" s="1">
        <v>59</v>
      </c>
      <c r="CA52" s="1">
        <v>32</v>
      </c>
      <c r="CB52" s="1">
        <v>20</v>
      </c>
      <c r="CC52" s="1">
        <v>146</v>
      </c>
      <c r="CD52" s="1">
        <v>64</v>
      </c>
      <c r="CE52" s="1">
        <v>3</v>
      </c>
      <c r="CF52" s="1">
        <v>8</v>
      </c>
      <c r="CG52" s="1">
        <v>2</v>
      </c>
      <c r="CH52" s="1">
        <v>2</v>
      </c>
      <c r="CI52" s="1">
        <v>3</v>
      </c>
      <c r="CJ52" s="1">
        <v>165</v>
      </c>
      <c r="CK52" s="1">
        <v>0.13900000000000001</v>
      </c>
      <c r="CL52" s="1" t="s">
        <v>797</v>
      </c>
      <c r="CM52" s="1" t="s">
        <v>59</v>
      </c>
      <c r="CN52" s="1" t="s">
        <v>823</v>
      </c>
      <c r="CO52" s="1">
        <v>77</v>
      </c>
      <c r="CP52" s="1">
        <v>28</v>
      </c>
      <c r="CQ52" s="1">
        <v>32</v>
      </c>
      <c r="CR52" s="1">
        <v>60</v>
      </c>
      <c r="CS52" s="1">
        <v>1</v>
      </c>
      <c r="CT52" s="1">
        <v>100</v>
      </c>
      <c r="CU52" s="1">
        <v>160</v>
      </c>
      <c r="CV52" s="1">
        <v>38</v>
      </c>
      <c r="CW52" s="1">
        <v>8</v>
      </c>
      <c r="CX52" s="1">
        <v>8</v>
      </c>
      <c r="CY52" s="1">
        <v>0</v>
      </c>
      <c r="CZ52" s="1">
        <v>0</v>
      </c>
      <c r="DA52" s="1">
        <v>2</v>
      </c>
      <c r="DB52" s="1">
        <v>204</v>
      </c>
      <c r="DC52" s="1">
        <v>0.13700000000000001</v>
      </c>
      <c r="DE52" s="2"/>
      <c r="DF52" s="1" t="s">
        <v>59</v>
      </c>
      <c r="DG52" s="1">
        <v>77</v>
      </c>
      <c r="DH52" s="1">
        <v>28</v>
      </c>
      <c r="DI52" s="1">
        <v>32</v>
      </c>
      <c r="DJ52" s="1">
        <v>60</v>
      </c>
      <c r="DK52" s="1">
        <v>1</v>
      </c>
      <c r="DL52" s="1">
        <v>100</v>
      </c>
      <c r="DM52" s="1">
        <v>160</v>
      </c>
      <c r="DN52" s="1">
        <v>38</v>
      </c>
      <c r="DO52" s="1">
        <v>8</v>
      </c>
      <c r="DP52" s="1">
        <v>8</v>
      </c>
      <c r="DQ52" s="1">
        <v>0</v>
      </c>
      <c r="DR52" s="1">
        <v>0</v>
      </c>
      <c r="DS52" s="1">
        <v>2</v>
      </c>
      <c r="DT52" s="1">
        <v>204</v>
      </c>
      <c r="DU52" s="1">
        <v>0.13700000000000001</v>
      </c>
    </row>
    <row r="53" spans="1:125" x14ac:dyDescent="0.2">
      <c r="A53" s="2" t="s">
        <v>571</v>
      </c>
      <c r="B53" s="1" t="s">
        <v>805</v>
      </c>
      <c r="C53" s="1">
        <v>82</v>
      </c>
      <c r="D53" s="1">
        <v>25</v>
      </c>
      <c r="E53" s="1">
        <v>36</v>
      </c>
      <c r="F53" s="1">
        <v>61</v>
      </c>
      <c r="G53" s="1">
        <v>-5</v>
      </c>
      <c r="H53" s="1">
        <v>12</v>
      </c>
      <c r="I53" s="1">
        <v>33</v>
      </c>
      <c r="J53" s="1">
        <v>20</v>
      </c>
      <c r="K53" s="1">
        <v>12</v>
      </c>
      <c r="L53" s="1">
        <v>13</v>
      </c>
      <c r="M53" s="1">
        <v>0</v>
      </c>
      <c r="N53" s="1">
        <v>0</v>
      </c>
      <c r="O53" s="1">
        <v>3</v>
      </c>
      <c r="P53" s="1">
        <v>129</v>
      </c>
      <c r="Q53" s="1">
        <v>0.19400000000000001</v>
      </c>
      <c r="S53" s="1" t="s">
        <v>690</v>
      </c>
      <c r="T53" s="1" t="s">
        <v>825</v>
      </c>
      <c r="U53" s="1">
        <v>82</v>
      </c>
      <c r="V53" s="1">
        <v>11</v>
      </c>
      <c r="W53" s="1">
        <v>48</v>
      </c>
      <c r="X53" s="1">
        <v>59</v>
      </c>
      <c r="Y53" s="1">
        <v>12</v>
      </c>
      <c r="Z53" s="1">
        <v>68</v>
      </c>
      <c r="AA53" s="1">
        <v>30</v>
      </c>
      <c r="AB53" s="1">
        <v>103</v>
      </c>
      <c r="AC53" s="1">
        <v>3</v>
      </c>
      <c r="AD53" s="1">
        <v>23</v>
      </c>
      <c r="AE53" s="1">
        <v>0</v>
      </c>
      <c r="AF53" s="1">
        <v>1</v>
      </c>
      <c r="AG53" s="1">
        <v>0</v>
      </c>
      <c r="AH53" s="1">
        <v>199</v>
      </c>
      <c r="AI53" s="1">
        <v>5.5E-2</v>
      </c>
      <c r="AK53" s="2" t="s">
        <v>359</v>
      </c>
      <c r="AL53" s="1" t="s">
        <v>829</v>
      </c>
      <c r="AM53" s="1">
        <v>82</v>
      </c>
      <c r="AN53" s="1">
        <v>27</v>
      </c>
      <c r="AO53" s="1">
        <v>34</v>
      </c>
      <c r="AP53" s="1">
        <v>61</v>
      </c>
      <c r="AQ53" s="1">
        <v>-7</v>
      </c>
      <c r="AR53" s="1">
        <v>26</v>
      </c>
      <c r="AS53" s="1">
        <v>32</v>
      </c>
      <c r="AT53" s="1">
        <v>33</v>
      </c>
      <c r="AU53" s="1">
        <v>6</v>
      </c>
      <c r="AV53" s="1">
        <v>16</v>
      </c>
      <c r="AW53" s="1">
        <v>0</v>
      </c>
      <c r="AX53" s="1">
        <v>0</v>
      </c>
      <c r="AY53" s="1">
        <v>4</v>
      </c>
      <c r="AZ53" s="1">
        <v>217</v>
      </c>
      <c r="BA53" s="1">
        <v>0.124</v>
      </c>
      <c r="BC53" s="2" t="s">
        <v>326</v>
      </c>
      <c r="BD53" s="1" t="s">
        <v>804</v>
      </c>
      <c r="BE53" s="1">
        <v>46</v>
      </c>
      <c r="BF53" s="1">
        <v>16</v>
      </c>
      <c r="BG53" s="1">
        <v>19</v>
      </c>
      <c r="BH53" s="1">
        <v>35</v>
      </c>
      <c r="BI53" s="1">
        <v>2</v>
      </c>
      <c r="BJ53" s="1">
        <v>16</v>
      </c>
      <c r="BK53" s="1">
        <v>35</v>
      </c>
      <c r="BL53" s="1">
        <v>16</v>
      </c>
      <c r="BM53" s="1">
        <v>8</v>
      </c>
      <c r="BN53" s="1">
        <v>9</v>
      </c>
      <c r="BO53" s="1">
        <v>0</v>
      </c>
      <c r="BP53" s="1">
        <v>0</v>
      </c>
      <c r="BQ53" s="1">
        <v>5</v>
      </c>
      <c r="BR53" s="1">
        <v>101</v>
      </c>
      <c r="BS53" s="1">
        <v>0.158</v>
      </c>
      <c r="BU53" s="2" t="s">
        <v>56</v>
      </c>
      <c r="BV53" s="1" t="s">
        <v>820</v>
      </c>
      <c r="BW53" s="1">
        <v>80</v>
      </c>
      <c r="BX53" s="1">
        <v>24</v>
      </c>
      <c r="BY53" s="1">
        <v>35</v>
      </c>
      <c r="BZ53" s="1">
        <v>59</v>
      </c>
      <c r="CA53" s="1">
        <v>30</v>
      </c>
      <c r="CB53" s="1">
        <v>91</v>
      </c>
      <c r="CC53" s="1">
        <v>240</v>
      </c>
      <c r="CD53" s="1">
        <v>22</v>
      </c>
      <c r="CE53" s="1">
        <v>3</v>
      </c>
      <c r="CF53" s="1">
        <v>9</v>
      </c>
      <c r="CG53" s="1">
        <v>0</v>
      </c>
      <c r="CH53" s="1">
        <v>0</v>
      </c>
      <c r="CI53" s="1">
        <v>5</v>
      </c>
      <c r="CJ53" s="1">
        <v>153</v>
      </c>
      <c r="CK53" s="1">
        <v>0.157</v>
      </c>
      <c r="CL53" s="1" t="s">
        <v>797</v>
      </c>
      <c r="CM53" s="1" t="s">
        <v>43</v>
      </c>
      <c r="CN53" s="1" t="s">
        <v>821</v>
      </c>
      <c r="CO53" s="1">
        <v>82</v>
      </c>
      <c r="CP53" s="1">
        <v>15</v>
      </c>
      <c r="CQ53" s="1">
        <v>45</v>
      </c>
      <c r="CR53" s="1">
        <v>60</v>
      </c>
      <c r="CS53" s="1">
        <v>21</v>
      </c>
      <c r="CT53" s="1">
        <v>74</v>
      </c>
      <c r="CU53" s="1">
        <v>97</v>
      </c>
      <c r="CV53" s="1">
        <v>142</v>
      </c>
      <c r="CW53" s="1">
        <v>8</v>
      </c>
      <c r="CX53" s="1">
        <v>13</v>
      </c>
      <c r="CY53" s="1">
        <v>0</v>
      </c>
      <c r="CZ53" s="1">
        <v>0</v>
      </c>
      <c r="DA53" s="1">
        <v>5</v>
      </c>
      <c r="DB53" s="1">
        <v>170</v>
      </c>
      <c r="DC53" s="1">
        <v>8.7999999999999995E-2</v>
      </c>
      <c r="DE53" s="2"/>
      <c r="DF53" s="1" t="s">
        <v>43</v>
      </c>
      <c r="DG53" s="1">
        <v>82</v>
      </c>
      <c r="DH53" s="1">
        <v>15</v>
      </c>
      <c r="DI53" s="1">
        <v>45</v>
      </c>
      <c r="DJ53" s="1">
        <v>60</v>
      </c>
      <c r="DK53" s="1">
        <v>21</v>
      </c>
      <c r="DL53" s="1">
        <v>74</v>
      </c>
      <c r="DM53" s="1">
        <v>97</v>
      </c>
      <c r="DN53" s="1">
        <v>142</v>
      </c>
      <c r="DO53" s="1">
        <v>8</v>
      </c>
      <c r="DP53" s="1">
        <v>13</v>
      </c>
      <c r="DQ53" s="1">
        <v>0</v>
      </c>
      <c r="DR53" s="1">
        <v>0</v>
      </c>
      <c r="DS53" s="1">
        <v>5</v>
      </c>
      <c r="DT53" s="1">
        <v>170</v>
      </c>
      <c r="DU53" s="1">
        <v>8.7999999999999995E-2</v>
      </c>
    </row>
    <row r="54" spans="1:125" x14ac:dyDescent="0.2">
      <c r="A54" s="2" t="s">
        <v>71</v>
      </c>
      <c r="B54" s="1" t="s">
        <v>823</v>
      </c>
      <c r="C54" s="1">
        <v>74</v>
      </c>
      <c r="D54" s="1">
        <v>33</v>
      </c>
      <c r="E54" s="1">
        <v>28</v>
      </c>
      <c r="F54" s="1">
        <v>61</v>
      </c>
      <c r="G54" s="1">
        <v>2</v>
      </c>
      <c r="H54" s="1">
        <v>38</v>
      </c>
      <c r="I54" s="1">
        <v>60</v>
      </c>
      <c r="J54" s="1">
        <v>34</v>
      </c>
      <c r="K54" s="1">
        <v>11</v>
      </c>
      <c r="L54" s="1">
        <v>11</v>
      </c>
      <c r="M54" s="1">
        <v>2</v>
      </c>
      <c r="N54" s="1">
        <v>0</v>
      </c>
      <c r="O54" s="1">
        <v>6</v>
      </c>
      <c r="P54" s="1">
        <v>319</v>
      </c>
      <c r="Q54" s="1">
        <v>0.10299999999999999</v>
      </c>
      <c r="S54" s="1" t="s">
        <v>80</v>
      </c>
      <c r="T54" s="1" t="s">
        <v>819</v>
      </c>
      <c r="U54" s="1">
        <v>81</v>
      </c>
      <c r="V54" s="1">
        <v>29</v>
      </c>
      <c r="W54" s="1">
        <v>30</v>
      </c>
      <c r="X54" s="1">
        <v>59</v>
      </c>
      <c r="Y54" s="1">
        <v>-10</v>
      </c>
      <c r="Z54" s="1">
        <v>39</v>
      </c>
      <c r="AA54" s="1">
        <v>68</v>
      </c>
      <c r="AB54" s="1">
        <v>45</v>
      </c>
      <c r="AC54" s="1">
        <v>9</v>
      </c>
      <c r="AD54" s="1">
        <v>9</v>
      </c>
      <c r="AE54" s="1">
        <v>2</v>
      </c>
      <c r="AF54" s="1">
        <v>1</v>
      </c>
      <c r="AG54" s="1">
        <v>2</v>
      </c>
      <c r="AH54" s="1">
        <v>195</v>
      </c>
      <c r="AI54" s="1">
        <v>0.14899999999999999</v>
      </c>
      <c r="AK54" s="2" t="s">
        <v>204</v>
      </c>
      <c r="AL54" s="1" t="s">
        <v>810</v>
      </c>
      <c r="AM54" s="1">
        <v>82</v>
      </c>
      <c r="AN54" s="1">
        <v>23</v>
      </c>
      <c r="AO54" s="1">
        <v>38</v>
      </c>
      <c r="AP54" s="1">
        <v>61</v>
      </c>
      <c r="AQ54" s="1">
        <v>-12</v>
      </c>
      <c r="AR54" s="1">
        <v>54</v>
      </c>
      <c r="AS54" s="1">
        <v>53</v>
      </c>
      <c r="AT54" s="1">
        <v>31</v>
      </c>
      <c r="AU54" s="1">
        <v>9</v>
      </c>
      <c r="AV54" s="1">
        <v>15</v>
      </c>
      <c r="AW54" s="1">
        <v>0</v>
      </c>
      <c r="AX54" s="1">
        <v>0</v>
      </c>
      <c r="AY54" s="1">
        <v>5</v>
      </c>
      <c r="AZ54" s="1">
        <v>223</v>
      </c>
      <c r="BA54" s="1">
        <v>0.10299999999999999</v>
      </c>
      <c r="BC54" s="2" t="s">
        <v>359</v>
      </c>
      <c r="BD54" s="1" t="s">
        <v>829</v>
      </c>
      <c r="BE54" s="1">
        <v>48</v>
      </c>
      <c r="BF54" s="1">
        <v>12</v>
      </c>
      <c r="BG54" s="1">
        <v>23</v>
      </c>
      <c r="BH54" s="1">
        <v>35</v>
      </c>
      <c r="BI54" s="1">
        <v>-10</v>
      </c>
      <c r="BJ54" s="1">
        <v>16</v>
      </c>
      <c r="BK54" s="1">
        <v>29</v>
      </c>
      <c r="BL54" s="1">
        <v>10</v>
      </c>
      <c r="BM54" s="1">
        <v>2</v>
      </c>
      <c r="BN54" s="1">
        <v>11</v>
      </c>
      <c r="BO54" s="1">
        <v>1</v>
      </c>
      <c r="BP54" s="1">
        <v>0</v>
      </c>
      <c r="BQ54" s="1">
        <v>2</v>
      </c>
      <c r="BR54" s="1">
        <v>121</v>
      </c>
      <c r="BS54" s="1">
        <v>9.9000000000000005E-2</v>
      </c>
      <c r="BU54" s="2" t="s">
        <v>72</v>
      </c>
      <c r="BV54" s="1" t="s">
        <v>796</v>
      </c>
      <c r="BW54" s="1">
        <v>77</v>
      </c>
      <c r="BX54" s="1">
        <v>19</v>
      </c>
      <c r="BY54" s="1">
        <v>40</v>
      </c>
      <c r="BZ54" s="1">
        <v>59</v>
      </c>
      <c r="CA54" s="1">
        <v>11</v>
      </c>
      <c r="CB54" s="1">
        <v>32</v>
      </c>
      <c r="CC54" s="1">
        <v>116</v>
      </c>
      <c r="CD54" s="1">
        <v>41</v>
      </c>
      <c r="CE54" s="1">
        <v>4</v>
      </c>
      <c r="CF54" s="1">
        <v>13</v>
      </c>
      <c r="CG54" s="1">
        <v>1</v>
      </c>
      <c r="CH54" s="1">
        <v>0</v>
      </c>
      <c r="CI54" s="1">
        <v>4</v>
      </c>
      <c r="CJ54" s="1">
        <v>170</v>
      </c>
      <c r="CK54" s="1">
        <v>0.112</v>
      </c>
      <c r="CL54" s="1" t="s">
        <v>797</v>
      </c>
      <c r="CM54" s="1" t="s">
        <v>186</v>
      </c>
      <c r="CN54" s="1" t="s">
        <v>821</v>
      </c>
      <c r="CO54" s="1">
        <v>82</v>
      </c>
      <c r="CP54" s="1">
        <v>26</v>
      </c>
      <c r="CQ54" s="1">
        <v>34</v>
      </c>
      <c r="CR54" s="1">
        <v>60</v>
      </c>
      <c r="CS54" s="1">
        <v>8</v>
      </c>
      <c r="CT54" s="1">
        <v>46</v>
      </c>
      <c r="CU54" s="1">
        <v>47</v>
      </c>
      <c r="CV54" s="1">
        <v>55</v>
      </c>
      <c r="CW54" s="1">
        <v>7</v>
      </c>
      <c r="CX54" s="1">
        <v>9</v>
      </c>
      <c r="CY54" s="1">
        <v>3</v>
      </c>
      <c r="CZ54" s="1">
        <v>1</v>
      </c>
      <c r="DA54" s="1">
        <v>5</v>
      </c>
      <c r="DB54" s="1">
        <v>248</v>
      </c>
      <c r="DC54" s="1">
        <v>0.105</v>
      </c>
      <c r="DE54" s="2"/>
      <c r="DF54" s="1" t="s">
        <v>186</v>
      </c>
      <c r="DG54" s="1">
        <v>82</v>
      </c>
      <c r="DH54" s="1">
        <v>26</v>
      </c>
      <c r="DI54" s="1">
        <v>34</v>
      </c>
      <c r="DJ54" s="1">
        <v>60</v>
      </c>
      <c r="DK54" s="1">
        <v>8</v>
      </c>
      <c r="DL54" s="1">
        <v>46</v>
      </c>
      <c r="DM54" s="1">
        <v>47</v>
      </c>
      <c r="DN54" s="1">
        <v>55</v>
      </c>
      <c r="DO54" s="1">
        <v>7</v>
      </c>
      <c r="DP54" s="1">
        <v>9</v>
      </c>
      <c r="DQ54" s="1">
        <v>3</v>
      </c>
      <c r="DR54" s="1">
        <v>1</v>
      </c>
      <c r="DS54" s="1">
        <v>5</v>
      </c>
      <c r="DT54" s="1">
        <v>248</v>
      </c>
      <c r="DU54" s="1">
        <v>0.105</v>
      </c>
    </row>
    <row r="55" spans="1:125" x14ac:dyDescent="0.2">
      <c r="A55" s="2" t="s">
        <v>830</v>
      </c>
      <c r="B55" s="1" t="s">
        <v>819</v>
      </c>
      <c r="C55" s="1">
        <v>82</v>
      </c>
      <c r="D55" s="1">
        <v>24</v>
      </c>
      <c r="E55" s="1">
        <v>37</v>
      </c>
      <c r="F55" s="1">
        <v>61</v>
      </c>
      <c r="G55" s="1">
        <v>-17</v>
      </c>
      <c r="H55" s="1">
        <v>46</v>
      </c>
      <c r="I55" s="1">
        <v>32</v>
      </c>
      <c r="J55" s="1">
        <v>21</v>
      </c>
      <c r="K55" s="1">
        <v>6</v>
      </c>
      <c r="L55" s="1">
        <v>12</v>
      </c>
      <c r="M55" s="1">
        <v>0</v>
      </c>
      <c r="N55" s="1">
        <v>0</v>
      </c>
      <c r="O55" s="1">
        <v>3</v>
      </c>
      <c r="P55" s="1">
        <v>181</v>
      </c>
      <c r="Q55" s="1">
        <v>0.13300000000000001</v>
      </c>
      <c r="S55" s="1" t="s">
        <v>262</v>
      </c>
      <c r="T55" s="1" t="s">
        <v>807</v>
      </c>
      <c r="U55" s="1">
        <v>81</v>
      </c>
      <c r="V55" s="1">
        <v>29</v>
      </c>
      <c r="W55" s="1">
        <v>29</v>
      </c>
      <c r="X55" s="1">
        <v>58</v>
      </c>
      <c r="Y55" s="1">
        <v>14</v>
      </c>
      <c r="Z55" s="1">
        <v>60</v>
      </c>
      <c r="AA55" s="1">
        <v>44</v>
      </c>
      <c r="AB55" s="1">
        <v>25</v>
      </c>
      <c r="AC55" s="1">
        <v>10</v>
      </c>
      <c r="AD55" s="1">
        <v>5</v>
      </c>
      <c r="AE55" s="1">
        <v>0</v>
      </c>
      <c r="AF55" s="1">
        <v>0</v>
      </c>
      <c r="AG55" s="1">
        <v>4</v>
      </c>
      <c r="AH55" s="1">
        <v>239</v>
      </c>
      <c r="AI55" s="1">
        <v>0.121</v>
      </c>
      <c r="AK55" s="2" t="s">
        <v>30</v>
      </c>
      <c r="AL55" s="1" t="s">
        <v>795</v>
      </c>
      <c r="AM55" s="1">
        <v>82</v>
      </c>
      <c r="AN55" s="1">
        <v>26</v>
      </c>
      <c r="AO55" s="1">
        <v>35</v>
      </c>
      <c r="AP55" s="1">
        <v>61</v>
      </c>
      <c r="AQ55" s="1">
        <v>16</v>
      </c>
      <c r="AR55" s="1">
        <v>49</v>
      </c>
      <c r="AS55" s="1">
        <v>180</v>
      </c>
      <c r="AT55" s="1">
        <v>28</v>
      </c>
      <c r="AU55" s="1">
        <v>6</v>
      </c>
      <c r="AV55" s="1">
        <v>12</v>
      </c>
      <c r="AW55" s="1">
        <v>0</v>
      </c>
      <c r="AX55" s="1">
        <v>0</v>
      </c>
      <c r="AY55" s="1">
        <v>3</v>
      </c>
      <c r="AZ55" s="1">
        <v>230</v>
      </c>
      <c r="BA55" s="1">
        <v>0.113</v>
      </c>
      <c r="BC55" s="2" t="s">
        <v>113</v>
      </c>
      <c r="BD55" s="1" t="s">
        <v>815</v>
      </c>
      <c r="BE55" s="1">
        <v>47</v>
      </c>
      <c r="BF55" s="1">
        <v>14</v>
      </c>
      <c r="BG55" s="1">
        <v>20</v>
      </c>
      <c r="BH55" s="1">
        <v>34</v>
      </c>
      <c r="BI55" s="1">
        <v>1</v>
      </c>
      <c r="BJ55" s="1">
        <v>8</v>
      </c>
      <c r="BK55" s="1">
        <v>21</v>
      </c>
      <c r="BL55" s="1">
        <v>35</v>
      </c>
      <c r="BM55" s="1">
        <v>2</v>
      </c>
      <c r="BN55" s="1">
        <v>7</v>
      </c>
      <c r="BO55" s="1">
        <v>1</v>
      </c>
      <c r="BP55" s="1">
        <v>0</v>
      </c>
      <c r="BQ55" s="1">
        <v>2</v>
      </c>
      <c r="BR55" s="1">
        <v>118</v>
      </c>
      <c r="BS55" s="1">
        <v>0.11899999999999999</v>
      </c>
      <c r="BU55" s="2" t="s">
        <v>175</v>
      </c>
      <c r="BV55" s="1" t="s">
        <v>800</v>
      </c>
      <c r="BW55" s="1">
        <v>75</v>
      </c>
      <c r="BX55" s="1">
        <v>25</v>
      </c>
      <c r="BY55" s="1">
        <v>33</v>
      </c>
      <c r="BZ55" s="1">
        <v>58</v>
      </c>
      <c r="CA55" s="1">
        <v>5</v>
      </c>
      <c r="CB55" s="1">
        <v>20</v>
      </c>
      <c r="CC55" s="1">
        <v>33</v>
      </c>
      <c r="CD55" s="1">
        <v>33</v>
      </c>
      <c r="CE55" s="1">
        <v>6</v>
      </c>
      <c r="CF55" s="1">
        <v>14</v>
      </c>
      <c r="CG55" s="1">
        <v>0</v>
      </c>
      <c r="CH55" s="1">
        <v>0</v>
      </c>
      <c r="CI55" s="1">
        <v>2</v>
      </c>
      <c r="CJ55" s="1">
        <v>131</v>
      </c>
      <c r="CK55" s="1">
        <v>0.191</v>
      </c>
      <c r="CL55" s="1" t="s">
        <v>797</v>
      </c>
      <c r="CM55" s="1" t="s">
        <v>88</v>
      </c>
      <c r="CN55" s="1" t="s">
        <v>811</v>
      </c>
      <c r="CO55" s="1">
        <v>82</v>
      </c>
      <c r="CP55" s="1">
        <v>17</v>
      </c>
      <c r="CQ55" s="1">
        <v>43</v>
      </c>
      <c r="CR55" s="1">
        <v>60</v>
      </c>
      <c r="CS55" s="1">
        <v>-9</v>
      </c>
      <c r="CT55" s="1">
        <v>65</v>
      </c>
      <c r="CU55" s="1">
        <v>148</v>
      </c>
      <c r="CV55" s="1">
        <v>124</v>
      </c>
      <c r="CW55" s="1">
        <v>7</v>
      </c>
      <c r="CX55" s="1">
        <v>17</v>
      </c>
      <c r="CY55" s="1">
        <v>0</v>
      </c>
      <c r="CZ55" s="1">
        <v>0</v>
      </c>
      <c r="DA55" s="1">
        <v>2</v>
      </c>
      <c r="DB55" s="1">
        <v>245</v>
      </c>
      <c r="DC55" s="1">
        <v>6.9000000000000006E-2</v>
      </c>
      <c r="DE55" s="2"/>
      <c r="DF55" s="1" t="s">
        <v>88</v>
      </c>
      <c r="DG55" s="1">
        <v>82</v>
      </c>
      <c r="DH55" s="1">
        <v>17</v>
      </c>
      <c r="DI55" s="1">
        <v>43</v>
      </c>
      <c r="DJ55" s="1">
        <v>60</v>
      </c>
      <c r="DK55" s="1">
        <v>-9</v>
      </c>
      <c r="DL55" s="1">
        <v>65</v>
      </c>
      <c r="DM55" s="1">
        <v>148</v>
      </c>
      <c r="DN55" s="1">
        <v>124</v>
      </c>
      <c r="DO55" s="1">
        <v>7</v>
      </c>
      <c r="DP55" s="1">
        <v>17</v>
      </c>
      <c r="DQ55" s="1">
        <v>0</v>
      </c>
      <c r="DR55" s="1">
        <v>0</v>
      </c>
      <c r="DS55" s="1">
        <v>2</v>
      </c>
      <c r="DT55" s="1">
        <v>245</v>
      </c>
      <c r="DU55" s="1">
        <v>6.9000000000000006E-2</v>
      </c>
    </row>
    <row r="56" spans="1:125" x14ac:dyDescent="0.2">
      <c r="A56" s="2" t="s">
        <v>556</v>
      </c>
      <c r="B56" s="1" t="s">
        <v>824</v>
      </c>
      <c r="C56" s="1">
        <v>81</v>
      </c>
      <c r="D56" s="1">
        <v>19</v>
      </c>
      <c r="E56" s="1">
        <v>42</v>
      </c>
      <c r="F56" s="1">
        <v>61</v>
      </c>
      <c r="G56" s="1">
        <v>6</v>
      </c>
      <c r="H56" s="1">
        <v>44</v>
      </c>
      <c r="I56" s="1">
        <v>108</v>
      </c>
      <c r="J56" s="1">
        <v>21</v>
      </c>
      <c r="K56" s="1">
        <v>6</v>
      </c>
      <c r="L56" s="1">
        <v>13</v>
      </c>
      <c r="M56" s="1">
        <v>2</v>
      </c>
      <c r="N56" s="1">
        <v>2</v>
      </c>
      <c r="O56" s="1">
        <v>4</v>
      </c>
      <c r="P56" s="1">
        <v>228</v>
      </c>
      <c r="Q56" s="1">
        <v>8.3000000000000004E-2</v>
      </c>
      <c r="S56" s="1" t="s">
        <v>54</v>
      </c>
      <c r="T56" s="1" t="s">
        <v>805</v>
      </c>
      <c r="U56" s="1">
        <v>65</v>
      </c>
      <c r="V56" s="1">
        <v>25</v>
      </c>
      <c r="W56" s="1">
        <v>32</v>
      </c>
      <c r="X56" s="1">
        <v>57</v>
      </c>
      <c r="Y56" s="1">
        <v>9</v>
      </c>
      <c r="Z56" s="1">
        <v>32</v>
      </c>
      <c r="AA56" s="1">
        <v>48</v>
      </c>
      <c r="AB56" s="1">
        <v>23</v>
      </c>
      <c r="AC56" s="1">
        <v>8</v>
      </c>
      <c r="AD56" s="1">
        <v>11</v>
      </c>
      <c r="AE56" s="1">
        <v>2</v>
      </c>
      <c r="AF56" s="1">
        <v>1</v>
      </c>
      <c r="AG56" s="1">
        <v>2</v>
      </c>
      <c r="AH56" s="1">
        <v>205</v>
      </c>
      <c r="AI56" s="1">
        <v>0.122</v>
      </c>
      <c r="AK56" s="2" t="s">
        <v>57</v>
      </c>
      <c r="AL56" s="1" t="s">
        <v>815</v>
      </c>
      <c r="AM56" s="1">
        <v>78</v>
      </c>
      <c r="AN56" s="1">
        <v>26</v>
      </c>
      <c r="AO56" s="1">
        <v>35</v>
      </c>
      <c r="AP56" s="1">
        <v>61</v>
      </c>
      <c r="AQ56" s="1">
        <v>-6</v>
      </c>
      <c r="AR56" s="1">
        <v>52</v>
      </c>
      <c r="AS56" s="1">
        <v>34</v>
      </c>
      <c r="AT56" s="1">
        <v>22</v>
      </c>
      <c r="AU56" s="1">
        <v>10</v>
      </c>
      <c r="AV56" s="1">
        <v>14</v>
      </c>
      <c r="AW56" s="1">
        <v>0</v>
      </c>
      <c r="AX56" s="1">
        <v>0</v>
      </c>
      <c r="AY56" s="1">
        <v>5</v>
      </c>
      <c r="AZ56" s="1">
        <v>204</v>
      </c>
      <c r="BA56" s="1">
        <v>0.127</v>
      </c>
      <c r="BC56" s="2" t="s">
        <v>219</v>
      </c>
      <c r="BD56" s="1" t="s">
        <v>817</v>
      </c>
      <c r="BE56" s="1">
        <v>48</v>
      </c>
      <c r="BF56" s="1">
        <v>15</v>
      </c>
      <c r="BG56" s="1">
        <v>19</v>
      </c>
      <c r="BH56" s="1">
        <v>34</v>
      </c>
      <c r="BI56" s="1">
        <v>-4</v>
      </c>
      <c r="BJ56" s="1">
        <v>20</v>
      </c>
      <c r="BK56" s="1">
        <v>21</v>
      </c>
      <c r="BL56" s="1">
        <v>24</v>
      </c>
      <c r="BM56" s="1">
        <v>3</v>
      </c>
      <c r="BN56" s="1">
        <v>2</v>
      </c>
      <c r="BO56" s="1">
        <v>1</v>
      </c>
      <c r="BP56" s="1">
        <v>1</v>
      </c>
      <c r="BQ56" s="1">
        <v>1</v>
      </c>
      <c r="BR56" s="1">
        <v>114</v>
      </c>
      <c r="BS56" s="1">
        <v>0.13200000000000001</v>
      </c>
      <c r="BU56" s="2" t="s">
        <v>102</v>
      </c>
      <c r="BV56" s="1" t="s">
        <v>814</v>
      </c>
      <c r="BW56" s="1">
        <v>82</v>
      </c>
      <c r="BX56" s="1">
        <v>26</v>
      </c>
      <c r="BY56" s="1">
        <v>32</v>
      </c>
      <c r="BZ56" s="1">
        <v>58</v>
      </c>
      <c r="CA56" s="1">
        <v>22</v>
      </c>
      <c r="CB56" s="1">
        <v>39</v>
      </c>
      <c r="CC56" s="1">
        <v>45</v>
      </c>
      <c r="CD56" s="1">
        <v>33</v>
      </c>
      <c r="CE56" s="1">
        <v>6</v>
      </c>
      <c r="CF56" s="1">
        <v>8</v>
      </c>
      <c r="CG56" s="1">
        <v>2</v>
      </c>
      <c r="CH56" s="1">
        <v>1</v>
      </c>
      <c r="CI56" s="1">
        <v>5</v>
      </c>
      <c r="CJ56" s="1">
        <v>215</v>
      </c>
      <c r="CK56" s="1">
        <v>0.121</v>
      </c>
      <c r="CL56" s="1" t="s">
        <v>797</v>
      </c>
      <c r="CM56" s="1" t="s">
        <v>45</v>
      </c>
      <c r="CN56" s="1" t="s">
        <v>818</v>
      </c>
      <c r="CO56" s="1">
        <v>82</v>
      </c>
      <c r="CP56" s="1">
        <v>23</v>
      </c>
      <c r="CQ56" s="1">
        <v>36</v>
      </c>
      <c r="CR56" s="1">
        <v>59</v>
      </c>
      <c r="CS56" s="1">
        <v>-2</v>
      </c>
      <c r="CT56" s="1">
        <v>79</v>
      </c>
      <c r="CU56" s="1">
        <v>169</v>
      </c>
      <c r="CV56" s="1">
        <v>73</v>
      </c>
      <c r="CW56" s="1">
        <v>8</v>
      </c>
      <c r="CX56" s="1">
        <v>9</v>
      </c>
      <c r="CY56" s="1">
        <v>0</v>
      </c>
      <c r="CZ56" s="1">
        <v>0</v>
      </c>
      <c r="DA56" s="1">
        <v>2</v>
      </c>
      <c r="DB56" s="1">
        <v>214</v>
      </c>
      <c r="DC56" s="1">
        <v>0.107</v>
      </c>
      <c r="DE56" s="2"/>
      <c r="DF56" s="1" t="s">
        <v>45</v>
      </c>
      <c r="DG56" s="1">
        <v>82</v>
      </c>
      <c r="DH56" s="1">
        <v>23</v>
      </c>
      <c r="DI56" s="1">
        <v>36</v>
      </c>
      <c r="DJ56" s="1">
        <v>59</v>
      </c>
      <c r="DK56" s="1">
        <v>-2</v>
      </c>
      <c r="DL56" s="1">
        <v>79</v>
      </c>
      <c r="DM56" s="1">
        <v>169</v>
      </c>
      <c r="DN56" s="1">
        <v>73</v>
      </c>
      <c r="DO56" s="1">
        <v>8</v>
      </c>
      <c r="DP56" s="1">
        <v>9</v>
      </c>
      <c r="DQ56" s="1">
        <v>0</v>
      </c>
      <c r="DR56" s="1">
        <v>0</v>
      </c>
      <c r="DS56" s="1">
        <v>2</v>
      </c>
      <c r="DT56" s="1">
        <v>214</v>
      </c>
      <c r="DU56" s="1">
        <v>0.107</v>
      </c>
    </row>
    <row r="57" spans="1:125" x14ac:dyDescent="0.2">
      <c r="A57" s="2" t="s">
        <v>441</v>
      </c>
      <c r="B57" s="1" t="s">
        <v>829</v>
      </c>
      <c r="C57" s="1">
        <v>80</v>
      </c>
      <c r="D57" s="1">
        <v>28</v>
      </c>
      <c r="E57" s="1">
        <v>32</v>
      </c>
      <c r="F57" s="1">
        <v>60</v>
      </c>
      <c r="G57" s="1">
        <v>-7</v>
      </c>
      <c r="H57" s="1">
        <v>40</v>
      </c>
      <c r="I57" s="1">
        <v>43</v>
      </c>
      <c r="J57" s="1">
        <v>59</v>
      </c>
      <c r="K57" s="1">
        <v>12</v>
      </c>
      <c r="L57" s="1">
        <v>10</v>
      </c>
      <c r="M57" s="1">
        <v>0</v>
      </c>
      <c r="N57" s="1">
        <v>1</v>
      </c>
      <c r="O57" s="1">
        <v>2</v>
      </c>
      <c r="P57" s="1">
        <v>180</v>
      </c>
      <c r="Q57" s="1">
        <v>0.156</v>
      </c>
      <c r="S57" s="1" t="s">
        <v>186</v>
      </c>
      <c r="T57" s="1" t="s">
        <v>821</v>
      </c>
      <c r="U57" s="1">
        <v>77</v>
      </c>
      <c r="V57" s="1">
        <v>22</v>
      </c>
      <c r="W57" s="1">
        <v>35</v>
      </c>
      <c r="X57" s="1">
        <v>57</v>
      </c>
      <c r="Y57" s="1">
        <v>8</v>
      </c>
      <c r="Z57" s="1">
        <v>60</v>
      </c>
      <c r="AA57" s="1">
        <v>53</v>
      </c>
      <c r="AB57" s="1">
        <v>45</v>
      </c>
      <c r="AC57" s="1">
        <v>3</v>
      </c>
      <c r="AD57" s="1">
        <v>15</v>
      </c>
      <c r="AE57" s="1">
        <v>1</v>
      </c>
      <c r="AF57" s="1">
        <v>1</v>
      </c>
      <c r="AG57" s="1">
        <v>4</v>
      </c>
      <c r="AH57" s="1">
        <v>227</v>
      </c>
      <c r="AI57" s="1">
        <v>9.7000000000000003E-2</v>
      </c>
      <c r="AK57" s="2" t="s">
        <v>312</v>
      </c>
      <c r="AL57" s="1" t="s">
        <v>802</v>
      </c>
      <c r="AM57" s="1">
        <v>82</v>
      </c>
      <c r="AN57" s="1">
        <v>35</v>
      </c>
      <c r="AO57" s="1">
        <v>26</v>
      </c>
      <c r="AP57" s="1">
        <v>61</v>
      </c>
      <c r="AQ57" s="1">
        <v>11</v>
      </c>
      <c r="AR57" s="1">
        <v>48</v>
      </c>
      <c r="AS57" s="1">
        <v>186</v>
      </c>
      <c r="AT57" s="1">
        <v>30</v>
      </c>
      <c r="AU57" s="1">
        <v>11</v>
      </c>
      <c r="AV57" s="1">
        <v>3</v>
      </c>
      <c r="AW57" s="1">
        <v>0</v>
      </c>
      <c r="AX57" s="1">
        <v>0</v>
      </c>
      <c r="AY57" s="1">
        <v>6</v>
      </c>
      <c r="AZ57" s="1">
        <v>241</v>
      </c>
      <c r="BA57" s="1">
        <v>0.14499999999999999</v>
      </c>
      <c r="BC57" s="2" t="s">
        <v>185</v>
      </c>
      <c r="BD57" s="1" t="s">
        <v>805</v>
      </c>
      <c r="BE57" s="1">
        <v>46</v>
      </c>
      <c r="BF57" s="1">
        <v>11</v>
      </c>
      <c r="BG57" s="1">
        <v>23</v>
      </c>
      <c r="BH57" s="1">
        <v>34</v>
      </c>
      <c r="BI57" s="1">
        <v>8</v>
      </c>
      <c r="BJ57" s="1">
        <v>14</v>
      </c>
      <c r="BK57" s="1">
        <v>25</v>
      </c>
      <c r="BL57" s="1">
        <v>43</v>
      </c>
      <c r="BM57" s="1">
        <v>3</v>
      </c>
      <c r="BN57" s="1">
        <v>6</v>
      </c>
      <c r="BO57" s="1">
        <v>0</v>
      </c>
      <c r="BP57" s="1">
        <v>0</v>
      </c>
      <c r="BQ57" s="1">
        <v>1</v>
      </c>
      <c r="BR57" s="1">
        <v>110</v>
      </c>
      <c r="BS57" s="1">
        <v>0.1</v>
      </c>
      <c r="BU57" s="2" t="s">
        <v>178</v>
      </c>
      <c r="BV57" s="1" t="s">
        <v>813</v>
      </c>
      <c r="BW57" s="1">
        <v>80</v>
      </c>
      <c r="BX57" s="1">
        <v>25</v>
      </c>
      <c r="BY57" s="1">
        <v>33</v>
      </c>
      <c r="BZ57" s="1">
        <v>58</v>
      </c>
      <c r="CA57" s="1">
        <v>-11</v>
      </c>
      <c r="CB57" s="1">
        <v>8</v>
      </c>
      <c r="CC57" s="1">
        <v>39</v>
      </c>
      <c r="CD57" s="1">
        <v>47</v>
      </c>
      <c r="CE57" s="1">
        <v>5</v>
      </c>
      <c r="CF57" s="1">
        <v>15</v>
      </c>
      <c r="CG57" s="1">
        <v>2</v>
      </c>
      <c r="CH57" s="1">
        <v>1</v>
      </c>
      <c r="CI57" s="1">
        <v>0</v>
      </c>
      <c r="CJ57" s="1">
        <v>167</v>
      </c>
      <c r="CK57" s="1">
        <v>0.15</v>
      </c>
      <c r="CL57" s="1" t="s">
        <v>797</v>
      </c>
      <c r="CM57" s="1" t="s">
        <v>63</v>
      </c>
      <c r="CN57" s="1" t="s">
        <v>818</v>
      </c>
      <c r="CO57" s="1">
        <v>82</v>
      </c>
      <c r="CP57" s="1">
        <v>29</v>
      </c>
      <c r="CQ57" s="1">
        <v>30</v>
      </c>
      <c r="CR57" s="1">
        <v>59</v>
      </c>
      <c r="CS57" s="1">
        <v>0</v>
      </c>
      <c r="CT57" s="1">
        <v>42</v>
      </c>
      <c r="CU57" s="1">
        <v>99</v>
      </c>
      <c r="CV57" s="1">
        <v>47</v>
      </c>
      <c r="CW57" s="1">
        <v>8</v>
      </c>
      <c r="CX57" s="1">
        <v>5</v>
      </c>
      <c r="CY57" s="1">
        <v>0</v>
      </c>
      <c r="CZ57" s="1">
        <v>0</v>
      </c>
      <c r="DA57" s="1">
        <v>2</v>
      </c>
      <c r="DB57" s="1">
        <v>189</v>
      </c>
      <c r="DC57" s="1">
        <v>0.153</v>
      </c>
      <c r="DE57" s="2"/>
      <c r="DF57" s="1" t="s">
        <v>63</v>
      </c>
      <c r="DG57" s="1">
        <v>82</v>
      </c>
      <c r="DH57" s="1">
        <v>29</v>
      </c>
      <c r="DI57" s="1">
        <v>30</v>
      </c>
      <c r="DJ57" s="1">
        <v>59</v>
      </c>
      <c r="DK57" s="1">
        <v>0</v>
      </c>
      <c r="DL57" s="1">
        <v>42</v>
      </c>
      <c r="DM57" s="1">
        <v>99</v>
      </c>
      <c r="DN57" s="1">
        <v>47</v>
      </c>
      <c r="DO57" s="1">
        <v>8</v>
      </c>
      <c r="DP57" s="1">
        <v>5</v>
      </c>
      <c r="DQ57" s="1">
        <v>0</v>
      </c>
      <c r="DR57" s="1">
        <v>0</v>
      </c>
      <c r="DS57" s="1">
        <v>2</v>
      </c>
      <c r="DT57" s="1">
        <v>189</v>
      </c>
      <c r="DU57" s="1">
        <v>0.153</v>
      </c>
    </row>
    <row r="58" spans="1:125" x14ac:dyDescent="0.2">
      <c r="A58" s="2" t="s">
        <v>321</v>
      </c>
      <c r="B58" s="1" t="s">
        <v>799</v>
      </c>
      <c r="C58" s="1">
        <v>78</v>
      </c>
      <c r="D58" s="1">
        <v>25</v>
      </c>
      <c r="E58" s="1">
        <v>34</v>
      </c>
      <c r="F58" s="1">
        <v>59</v>
      </c>
      <c r="G58" s="1">
        <v>16</v>
      </c>
      <c r="H58" s="1">
        <v>34</v>
      </c>
      <c r="I58" s="1">
        <v>93</v>
      </c>
      <c r="J58" s="1">
        <v>39</v>
      </c>
      <c r="K58" s="1">
        <v>12</v>
      </c>
      <c r="L58" s="1">
        <v>9</v>
      </c>
      <c r="M58" s="1">
        <v>1</v>
      </c>
      <c r="N58" s="1">
        <v>1</v>
      </c>
      <c r="O58" s="1">
        <v>4</v>
      </c>
      <c r="P58" s="1">
        <v>222</v>
      </c>
      <c r="Q58" s="1">
        <v>0.113</v>
      </c>
      <c r="S58" s="1" t="s">
        <v>79</v>
      </c>
      <c r="T58" s="1" t="s">
        <v>818</v>
      </c>
      <c r="U58" s="1">
        <v>74</v>
      </c>
      <c r="V58" s="1">
        <v>22</v>
      </c>
      <c r="W58" s="1">
        <v>35</v>
      </c>
      <c r="X58" s="1">
        <v>57</v>
      </c>
      <c r="Y58" s="1">
        <v>-7</v>
      </c>
      <c r="Z58" s="1">
        <v>56</v>
      </c>
      <c r="AA58" s="1">
        <v>74</v>
      </c>
      <c r="AB58" s="1">
        <v>31</v>
      </c>
      <c r="AC58" s="1">
        <v>4</v>
      </c>
      <c r="AD58" s="1">
        <v>15</v>
      </c>
      <c r="AE58" s="1">
        <v>1</v>
      </c>
      <c r="AF58" s="1">
        <v>0</v>
      </c>
      <c r="AG58" s="1">
        <v>3</v>
      </c>
      <c r="AH58" s="1">
        <v>181</v>
      </c>
      <c r="AI58" s="1">
        <v>0.122</v>
      </c>
      <c r="AK58" s="2" t="s">
        <v>282</v>
      </c>
      <c r="AL58" s="1" t="s">
        <v>814</v>
      </c>
      <c r="AM58" s="1">
        <v>77</v>
      </c>
      <c r="AN58" s="1">
        <v>35</v>
      </c>
      <c r="AO58" s="1">
        <v>25</v>
      </c>
      <c r="AP58" s="1">
        <v>60</v>
      </c>
      <c r="AQ58" s="1">
        <v>4</v>
      </c>
      <c r="AR58" s="1">
        <v>32</v>
      </c>
      <c r="AS58" s="1">
        <v>36</v>
      </c>
      <c r="AT58" s="1">
        <v>46</v>
      </c>
      <c r="AU58" s="1">
        <v>10</v>
      </c>
      <c r="AV58" s="1">
        <v>5</v>
      </c>
      <c r="AW58" s="1">
        <v>1</v>
      </c>
      <c r="AX58" s="1">
        <v>1</v>
      </c>
      <c r="AY58" s="1">
        <v>3</v>
      </c>
      <c r="AZ58" s="1">
        <v>212</v>
      </c>
      <c r="BA58" s="1">
        <v>0.16500000000000001</v>
      </c>
      <c r="BC58" s="2" t="s">
        <v>40</v>
      </c>
      <c r="BD58" s="1" t="s">
        <v>819</v>
      </c>
      <c r="BE58" s="1">
        <v>48</v>
      </c>
      <c r="BF58" s="1">
        <v>17</v>
      </c>
      <c r="BG58" s="1">
        <v>16</v>
      </c>
      <c r="BH58" s="1">
        <v>33</v>
      </c>
      <c r="BI58" s="1">
        <v>-3</v>
      </c>
      <c r="BJ58" s="1">
        <v>80</v>
      </c>
      <c r="BK58" s="1">
        <v>147</v>
      </c>
      <c r="BL58" s="1">
        <v>22</v>
      </c>
      <c r="BM58" s="1">
        <v>2</v>
      </c>
      <c r="BN58" s="1">
        <v>2</v>
      </c>
      <c r="BO58" s="1">
        <v>0</v>
      </c>
      <c r="BP58" s="1">
        <v>0</v>
      </c>
      <c r="BQ58" s="1">
        <v>4</v>
      </c>
      <c r="BR58" s="1">
        <v>190</v>
      </c>
      <c r="BS58" s="1">
        <v>8.8999999999999996E-2</v>
      </c>
      <c r="BU58" s="2" t="s">
        <v>177</v>
      </c>
      <c r="BV58" s="1" t="s">
        <v>829</v>
      </c>
      <c r="BW58" s="1">
        <v>81</v>
      </c>
      <c r="BX58" s="1">
        <v>21</v>
      </c>
      <c r="BY58" s="1">
        <v>36</v>
      </c>
      <c r="BZ58" s="1">
        <v>57</v>
      </c>
      <c r="CA58" s="1">
        <v>12</v>
      </c>
      <c r="CB58" s="1">
        <v>18</v>
      </c>
      <c r="CC58" s="1">
        <v>34</v>
      </c>
      <c r="CD58" s="1">
        <v>31</v>
      </c>
      <c r="CE58" s="1">
        <v>6</v>
      </c>
      <c r="CF58" s="1">
        <v>15</v>
      </c>
      <c r="CG58" s="1">
        <v>0</v>
      </c>
      <c r="CH58" s="1">
        <v>0</v>
      </c>
      <c r="CI58" s="1">
        <v>4</v>
      </c>
      <c r="CJ58" s="1">
        <v>172</v>
      </c>
      <c r="CK58" s="1">
        <v>0.122</v>
      </c>
      <c r="CL58" s="1" t="s">
        <v>797</v>
      </c>
      <c r="CM58" s="1" t="s">
        <v>29</v>
      </c>
      <c r="CN58" s="1" t="s">
        <v>824</v>
      </c>
      <c r="CO58" s="1">
        <v>80</v>
      </c>
      <c r="CP58" s="1">
        <v>26</v>
      </c>
      <c r="CQ58" s="1">
        <v>32</v>
      </c>
      <c r="CR58" s="1">
        <v>58</v>
      </c>
      <c r="CS58" s="1">
        <v>7</v>
      </c>
      <c r="CT58" s="1">
        <v>104</v>
      </c>
      <c r="CU58" s="1">
        <v>227</v>
      </c>
      <c r="CV58" s="1">
        <v>87</v>
      </c>
      <c r="CW58" s="1">
        <v>10</v>
      </c>
      <c r="CX58" s="1">
        <v>6</v>
      </c>
      <c r="CY58" s="1">
        <v>0</v>
      </c>
      <c r="CZ58" s="1">
        <v>0</v>
      </c>
      <c r="DA58" s="1">
        <v>3</v>
      </c>
      <c r="DB58" s="1">
        <v>183</v>
      </c>
      <c r="DC58" s="1">
        <v>0.14199999999999999</v>
      </c>
      <c r="DE58" s="2"/>
      <c r="DF58" s="1" t="s">
        <v>29</v>
      </c>
      <c r="DG58" s="1">
        <v>80</v>
      </c>
      <c r="DH58" s="1">
        <v>26</v>
      </c>
      <c r="DI58" s="1">
        <v>32</v>
      </c>
      <c r="DJ58" s="1">
        <v>58</v>
      </c>
      <c r="DK58" s="1">
        <v>7</v>
      </c>
      <c r="DL58" s="1">
        <v>104</v>
      </c>
      <c r="DM58" s="1">
        <v>227</v>
      </c>
      <c r="DN58" s="1">
        <v>87</v>
      </c>
      <c r="DO58" s="1">
        <v>10</v>
      </c>
      <c r="DP58" s="1">
        <v>6</v>
      </c>
      <c r="DQ58" s="1">
        <v>0</v>
      </c>
      <c r="DR58" s="1">
        <v>0</v>
      </c>
      <c r="DS58" s="1">
        <v>3</v>
      </c>
      <c r="DT58" s="1">
        <v>183</v>
      </c>
      <c r="DU58" s="1">
        <v>0.14199999999999999</v>
      </c>
    </row>
    <row r="59" spans="1:125" x14ac:dyDescent="0.2">
      <c r="A59" s="2" t="s">
        <v>688</v>
      </c>
      <c r="B59" s="1" t="s">
        <v>816</v>
      </c>
      <c r="C59" s="1">
        <v>82</v>
      </c>
      <c r="D59" s="1">
        <v>16</v>
      </c>
      <c r="E59" s="1">
        <v>43</v>
      </c>
      <c r="F59" s="1">
        <v>59</v>
      </c>
      <c r="G59" s="1">
        <v>20</v>
      </c>
      <c r="H59" s="1">
        <v>54</v>
      </c>
      <c r="I59" s="1">
        <v>157</v>
      </c>
      <c r="J59" s="1">
        <v>76</v>
      </c>
      <c r="K59" s="1">
        <v>9</v>
      </c>
      <c r="L59" s="1">
        <v>22</v>
      </c>
      <c r="M59" s="1">
        <v>0</v>
      </c>
      <c r="N59" s="1">
        <v>0</v>
      </c>
      <c r="O59" s="1">
        <v>5</v>
      </c>
      <c r="P59" s="1">
        <v>142</v>
      </c>
      <c r="Q59" s="1">
        <v>0.113</v>
      </c>
      <c r="S59" s="1" t="s">
        <v>200</v>
      </c>
      <c r="T59" s="1" t="s">
        <v>816</v>
      </c>
      <c r="U59" s="1">
        <v>82</v>
      </c>
      <c r="V59" s="1">
        <v>28</v>
      </c>
      <c r="W59" s="1">
        <v>29</v>
      </c>
      <c r="X59" s="1">
        <v>57</v>
      </c>
      <c r="Y59" s="1">
        <v>17</v>
      </c>
      <c r="Z59" s="1">
        <v>67</v>
      </c>
      <c r="AA59" s="1">
        <v>300</v>
      </c>
      <c r="AB59" s="1">
        <v>29</v>
      </c>
      <c r="AC59" s="1">
        <v>7</v>
      </c>
      <c r="AD59" s="1">
        <v>8</v>
      </c>
      <c r="AE59" s="1">
        <v>0</v>
      </c>
      <c r="AF59" s="1">
        <v>0</v>
      </c>
      <c r="AG59" s="1">
        <v>2</v>
      </c>
      <c r="AH59" s="1">
        <v>228</v>
      </c>
      <c r="AI59" s="1">
        <v>0.123</v>
      </c>
      <c r="AK59" s="2" t="s">
        <v>236</v>
      </c>
      <c r="AL59" s="1" t="s">
        <v>821</v>
      </c>
      <c r="AM59" s="1">
        <v>81</v>
      </c>
      <c r="AN59" s="1">
        <v>16</v>
      </c>
      <c r="AO59" s="1">
        <v>44</v>
      </c>
      <c r="AP59" s="1">
        <v>60</v>
      </c>
      <c r="AQ59" s="1">
        <v>10</v>
      </c>
      <c r="AR59" s="1">
        <v>24</v>
      </c>
      <c r="AS59" s="1">
        <v>33</v>
      </c>
      <c r="AT59" s="1">
        <v>48</v>
      </c>
      <c r="AU59" s="1">
        <v>3</v>
      </c>
      <c r="AV59" s="1">
        <v>17</v>
      </c>
      <c r="AW59" s="1">
        <v>0</v>
      </c>
      <c r="AX59" s="1">
        <v>0</v>
      </c>
      <c r="AY59" s="1">
        <v>2</v>
      </c>
      <c r="AZ59" s="1">
        <v>98</v>
      </c>
      <c r="BA59" s="1">
        <v>0.16300000000000001</v>
      </c>
      <c r="BC59" s="2" t="s">
        <v>23</v>
      </c>
      <c r="BD59" s="1" t="s">
        <v>802</v>
      </c>
      <c r="BE59" s="1">
        <v>41</v>
      </c>
      <c r="BF59" s="1">
        <v>12</v>
      </c>
      <c r="BG59" s="1">
        <v>21</v>
      </c>
      <c r="BH59" s="1">
        <v>33</v>
      </c>
      <c r="BI59" s="1">
        <v>-12</v>
      </c>
      <c r="BJ59" s="1">
        <v>40</v>
      </c>
      <c r="BK59" s="1">
        <v>71</v>
      </c>
      <c r="BL59" s="1">
        <v>32</v>
      </c>
      <c r="BM59" s="1">
        <v>3</v>
      </c>
      <c r="BN59" s="1">
        <v>7</v>
      </c>
      <c r="BO59" s="1">
        <v>0</v>
      </c>
      <c r="BP59" s="1">
        <v>0</v>
      </c>
      <c r="BQ59" s="1">
        <v>3</v>
      </c>
      <c r="BR59" s="1">
        <v>110</v>
      </c>
      <c r="BS59" s="1">
        <v>0.109</v>
      </c>
      <c r="BU59" s="2" t="s">
        <v>76</v>
      </c>
      <c r="BV59" s="1" t="s">
        <v>809</v>
      </c>
      <c r="BW59" s="1">
        <v>78</v>
      </c>
      <c r="BX59" s="1">
        <v>28</v>
      </c>
      <c r="BY59" s="1">
        <v>29</v>
      </c>
      <c r="BZ59" s="1">
        <v>57</v>
      </c>
      <c r="CA59" s="1">
        <v>-16</v>
      </c>
      <c r="CB59" s="1">
        <v>90</v>
      </c>
      <c r="CC59" s="1">
        <v>116</v>
      </c>
      <c r="CD59" s="1">
        <v>20</v>
      </c>
      <c r="CE59" s="1">
        <v>8</v>
      </c>
      <c r="CF59" s="1">
        <v>5</v>
      </c>
      <c r="CG59" s="1">
        <v>1</v>
      </c>
      <c r="CH59" s="1">
        <v>0</v>
      </c>
      <c r="CI59" s="1">
        <v>2</v>
      </c>
      <c r="CJ59" s="1">
        <v>220</v>
      </c>
      <c r="CK59" s="1">
        <v>0.127</v>
      </c>
      <c r="CL59" s="1" t="s">
        <v>797</v>
      </c>
      <c r="CM59" s="1" t="s">
        <v>69</v>
      </c>
      <c r="CN59" s="1" t="s">
        <v>811</v>
      </c>
      <c r="CO59" s="1">
        <v>82</v>
      </c>
      <c r="CP59" s="1">
        <v>19</v>
      </c>
      <c r="CQ59" s="1">
        <v>38</v>
      </c>
      <c r="CR59" s="1">
        <v>57</v>
      </c>
      <c r="CS59" s="1">
        <v>-17</v>
      </c>
      <c r="CT59" s="1">
        <v>12</v>
      </c>
      <c r="CU59" s="1">
        <v>85</v>
      </c>
      <c r="CV59" s="1">
        <v>28</v>
      </c>
      <c r="CW59" s="1">
        <v>7</v>
      </c>
      <c r="CX59" s="1">
        <v>17</v>
      </c>
      <c r="CY59" s="1">
        <v>0</v>
      </c>
      <c r="CZ59" s="1">
        <v>0</v>
      </c>
      <c r="DA59" s="1">
        <v>4</v>
      </c>
      <c r="DB59" s="1">
        <v>233</v>
      </c>
      <c r="DC59" s="1">
        <v>8.2000000000000003E-2</v>
      </c>
      <c r="DE59" s="2"/>
      <c r="DF59" s="1" t="s">
        <v>69</v>
      </c>
      <c r="DG59" s="1">
        <v>82</v>
      </c>
      <c r="DH59" s="1">
        <v>19</v>
      </c>
      <c r="DI59" s="1">
        <v>38</v>
      </c>
      <c r="DJ59" s="1">
        <v>57</v>
      </c>
      <c r="DK59" s="1">
        <v>-17</v>
      </c>
      <c r="DL59" s="1">
        <v>12</v>
      </c>
      <c r="DM59" s="1">
        <v>85</v>
      </c>
      <c r="DN59" s="1">
        <v>28</v>
      </c>
      <c r="DO59" s="1">
        <v>7</v>
      </c>
      <c r="DP59" s="1">
        <v>17</v>
      </c>
      <c r="DQ59" s="1">
        <v>0</v>
      </c>
      <c r="DR59" s="1">
        <v>0</v>
      </c>
      <c r="DS59" s="1">
        <v>4</v>
      </c>
      <c r="DT59" s="1">
        <v>233</v>
      </c>
      <c r="DU59" s="1">
        <v>8.2000000000000003E-2</v>
      </c>
    </row>
    <row r="60" spans="1:125" x14ac:dyDescent="0.2">
      <c r="A60" s="2" t="s">
        <v>434</v>
      </c>
      <c r="B60" s="1" t="s">
        <v>821</v>
      </c>
      <c r="C60" s="1">
        <v>78</v>
      </c>
      <c r="D60" s="1">
        <v>12</v>
      </c>
      <c r="E60" s="1">
        <v>47</v>
      </c>
      <c r="F60" s="1">
        <v>59</v>
      </c>
      <c r="G60" s="1">
        <v>1</v>
      </c>
      <c r="H60" s="1">
        <v>60</v>
      </c>
      <c r="I60" s="1">
        <v>30</v>
      </c>
      <c r="J60" s="1">
        <v>34</v>
      </c>
      <c r="K60" s="1">
        <v>5</v>
      </c>
      <c r="L60" s="1">
        <v>14</v>
      </c>
      <c r="M60" s="1">
        <v>0</v>
      </c>
      <c r="N60" s="1">
        <v>0</v>
      </c>
      <c r="O60" s="1">
        <v>1</v>
      </c>
      <c r="P60" s="1">
        <v>180</v>
      </c>
      <c r="Q60" s="1">
        <v>6.7000000000000004E-2</v>
      </c>
      <c r="S60" s="1" t="s">
        <v>62</v>
      </c>
      <c r="T60" s="1" t="s">
        <v>820</v>
      </c>
      <c r="U60" s="1">
        <v>80</v>
      </c>
      <c r="V60" s="1">
        <v>22</v>
      </c>
      <c r="W60" s="1">
        <v>35</v>
      </c>
      <c r="X60" s="1">
        <v>57</v>
      </c>
      <c r="Y60" s="1">
        <v>20</v>
      </c>
      <c r="Z60" s="1">
        <v>26</v>
      </c>
      <c r="AA60" s="1">
        <v>45</v>
      </c>
      <c r="AB60" s="1">
        <v>56</v>
      </c>
      <c r="AC60" s="1">
        <v>3</v>
      </c>
      <c r="AD60" s="1">
        <v>8</v>
      </c>
      <c r="AE60" s="1">
        <v>2</v>
      </c>
      <c r="AF60" s="1">
        <v>1</v>
      </c>
      <c r="AG60" s="1">
        <v>4</v>
      </c>
      <c r="AH60" s="1">
        <v>211</v>
      </c>
      <c r="AI60" s="1">
        <v>0.104</v>
      </c>
      <c r="AK60" s="2" t="s">
        <v>25</v>
      </c>
      <c r="AL60" s="1" t="s">
        <v>798</v>
      </c>
      <c r="AM60" s="1">
        <v>80</v>
      </c>
      <c r="AN60" s="1">
        <v>37</v>
      </c>
      <c r="AO60" s="1">
        <v>23</v>
      </c>
      <c r="AP60" s="1">
        <v>60</v>
      </c>
      <c r="AQ60" s="1">
        <v>-7</v>
      </c>
      <c r="AR60" s="1">
        <v>127</v>
      </c>
      <c r="AS60" s="1">
        <v>69</v>
      </c>
      <c r="AT60" s="1">
        <v>45</v>
      </c>
      <c r="AU60" s="1">
        <v>14</v>
      </c>
      <c r="AV60" s="1">
        <v>9</v>
      </c>
      <c r="AW60" s="1">
        <v>1</v>
      </c>
      <c r="AX60" s="1">
        <v>1</v>
      </c>
      <c r="AY60" s="1">
        <v>6</v>
      </c>
      <c r="AZ60" s="1">
        <v>277</v>
      </c>
      <c r="BA60" s="1">
        <v>0.13400000000000001</v>
      </c>
      <c r="BC60" s="2" t="s">
        <v>94</v>
      </c>
      <c r="BD60" s="1" t="s">
        <v>820</v>
      </c>
      <c r="BE60" s="1">
        <v>47</v>
      </c>
      <c r="BF60" s="1">
        <v>10</v>
      </c>
      <c r="BG60" s="1">
        <v>23</v>
      </c>
      <c r="BH60" s="1">
        <v>33</v>
      </c>
      <c r="BI60" s="1">
        <v>1</v>
      </c>
      <c r="BJ60" s="1">
        <v>20</v>
      </c>
      <c r="BK60" s="1">
        <v>41</v>
      </c>
      <c r="BL60" s="1">
        <v>27</v>
      </c>
      <c r="BM60" s="1">
        <v>0</v>
      </c>
      <c r="BN60" s="1">
        <v>7</v>
      </c>
      <c r="BO60" s="1">
        <v>0</v>
      </c>
      <c r="BP60" s="1">
        <v>0</v>
      </c>
      <c r="BQ60" s="1">
        <v>5</v>
      </c>
      <c r="BR60" s="1">
        <v>93</v>
      </c>
      <c r="BS60" s="1">
        <v>0.108</v>
      </c>
      <c r="BU60" s="2" t="s">
        <v>99</v>
      </c>
      <c r="BV60" s="1" t="s">
        <v>796</v>
      </c>
      <c r="BW60" s="1">
        <v>82</v>
      </c>
      <c r="BX60" s="1">
        <v>17</v>
      </c>
      <c r="BY60" s="1">
        <v>40</v>
      </c>
      <c r="BZ60" s="1">
        <v>57</v>
      </c>
      <c r="CA60" s="1">
        <v>12</v>
      </c>
      <c r="CB60" s="1">
        <v>18</v>
      </c>
      <c r="CC60" s="1">
        <v>30</v>
      </c>
      <c r="CD60" s="1">
        <v>46</v>
      </c>
      <c r="CE60" s="1">
        <v>5</v>
      </c>
      <c r="CF60" s="1">
        <v>13</v>
      </c>
      <c r="CG60" s="1">
        <v>0</v>
      </c>
      <c r="CH60" s="1">
        <v>3</v>
      </c>
      <c r="CI60" s="1">
        <v>2</v>
      </c>
      <c r="CJ60" s="1">
        <v>199</v>
      </c>
      <c r="CK60" s="1">
        <v>8.5000000000000006E-2</v>
      </c>
      <c r="CL60" s="1" t="s">
        <v>797</v>
      </c>
      <c r="CM60" s="1" t="s">
        <v>115</v>
      </c>
      <c r="CN60" s="1" t="s">
        <v>809</v>
      </c>
      <c r="CO60" s="1">
        <v>76</v>
      </c>
      <c r="CP60" s="1">
        <v>24</v>
      </c>
      <c r="CQ60" s="1">
        <v>32</v>
      </c>
      <c r="CR60" s="1">
        <v>56</v>
      </c>
      <c r="CS60" s="1">
        <v>-12</v>
      </c>
      <c r="CT60" s="1">
        <v>25</v>
      </c>
      <c r="CU60" s="1">
        <v>92</v>
      </c>
      <c r="CV60" s="1">
        <v>37</v>
      </c>
      <c r="CW60" s="1">
        <v>2</v>
      </c>
      <c r="CX60" s="1">
        <v>12</v>
      </c>
      <c r="CY60" s="1">
        <v>0</v>
      </c>
      <c r="CZ60" s="1">
        <v>1</v>
      </c>
      <c r="DA60" s="1">
        <v>2</v>
      </c>
      <c r="DB60" s="1">
        <v>189</v>
      </c>
      <c r="DC60" s="1">
        <v>0.127</v>
      </c>
      <c r="DE60" s="2"/>
      <c r="DF60" s="1" t="s">
        <v>115</v>
      </c>
      <c r="DG60" s="1">
        <v>76</v>
      </c>
      <c r="DH60" s="1">
        <v>24</v>
      </c>
      <c r="DI60" s="1">
        <v>32</v>
      </c>
      <c r="DJ60" s="1">
        <v>56</v>
      </c>
      <c r="DK60" s="1">
        <v>-12</v>
      </c>
      <c r="DL60" s="1">
        <v>25</v>
      </c>
      <c r="DM60" s="1">
        <v>92</v>
      </c>
      <c r="DN60" s="1">
        <v>37</v>
      </c>
      <c r="DO60" s="1">
        <v>2</v>
      </c>
      <c r="DP60" s="1">
        <v>12</v>
      </c>
      <c r="DQ60" s="1">
        <v>0</v>
      </c>
      <c r="DR60" s="1">
        <v>1</v>
      </c>
      <c r="DS60" s="1">
        <v>2</v>
      </c>
      <c r="DT60" s="1">
        <v>189</v>
      </c>
      <c r="DU60" s="1">
        <v>0.127</v>
      </c>
    </row>
    <row r="61" spans="1:125" x14ac:dyDescent="0.2">
      <c r="A61" s="2" t="s">
        <v>328</v>
      </c>
      <c r="B61" s="1" t="s">
        <v>825</v>
      </c>
      <c r="C61" s="1">
        <v>80</v>
      </c>
      <c r="D61" s="1">
        <v>21</v>
      </c>
      <c r="E61" s="1">
        <v>37</v>
      </c>
      <c r="F61" s="1">
        <v>58</v>
      </c>
      <c r="G61" s="1">
        <v>-6</v>
      </c>
      <c r="H61" s="1">
        <v>26</v>
      </c>
      <c r="I61" s="1">
        <v>24</v>
      </c>
      <c r="J61" s="1">
        <v>27</v>
      </c>
      <c r="K61" s="1">
        <v>7</v>
      </c>
      <c r="L61" s="1">
        <v>12</v>
      </c>
      <c r="M61" s="1">
        <v>0</v>
      </c>
      <c r="N61" s="1">
        <v>0</v>
      </c>
      <c r="O61" s="1">
        <v>5</v>
      </c>
      <c r="P61" s="1">
        <v>171</v>
      </c>
      <c r="Q61" s="1">
        <v>0.123</v>
      </c>
      <c r="S61" s="1" t="s">
        <v>294</v>
      </c>
      <c r="T61" s="1" t="s">
        <v>807</v>
      </c>
      <c r="U61" s="1">
        <v>82</v>
      </c>
      <c r="V61" s="1">
        <v>30</v>
      </c>
      <c r="W61" s="1">
        <v>27</v>
      </c>
      <c r="X61" s="1">
        <v>57</v>
      </c>
      <c r="Y61" s="1">
        <v>7</v>
      </c>
      <c r="Z61" s="1">
        <v>26</v>
      </c>
      <c r="AA61" s="1">
        <v>101</v>
      </c>
      <c r="AB61" s="1">
        <v>48</v>
      </c>
      <c r="AC61" s="1">
        <v>5</v>
      </c>
      <c r="AD61" s="1">
        <v>8</v>
      </c>
      <c r="AE61" s="1">
        <v>1</v>
      </c>
      <c r="AF61" s="1">
        <v>0</v>
      </c>
      <c r="AG61" s="1">
        <v>5</v>
      </c>
      <c r="AH61" s="1">
        <v>173</v>
      </c>
      <c r="AI61" s="1">
        <v>0.17299999999999999</v>
      </c>
      <c r="AK61" s="2" t="s">
        <v>205</v>
      </c>
      <c r="AL61" s="1" t="s">
        <v>795</v>
      </c>
      <c r="AM61" s="1">
        <v>82</v>
      </c>
      <c r="AN61" s="1">
        <v>25</v>
      </c>
      <c r="AO61" s="1">
        <v>34</v>
      </c>
      <c r="AP61" s="1">
        <v>59</v>
      </c>
      <c r="AQ61" s="1">
        <v>18</v>
      </c>
      <c r="AR61" s="1">
        <v>34</v>
      </c>
      <c r="AS61" s="1">
        <v>111</v>
      </c>
      <c r="AT61" s="1">
        <v>44</v>
      </c>
      <c r="AU61" s="1">
        <v>0</v>
      </c>
      <c r="AV61" s="1">
        <v>1</v>
      </c>
      <c r="AW61" s="1">
        <v>3</v>
      </c>
      <c r="AX61" s="1">
        <v>0</v>
      </c>
      <c r="AY61" s="1">
        <v>8</v>
      </c>
      <c r="AZ61" s="1">
        <v>214</v>
      </c>
      <c r="BA61" s="1">
        <v>0.11700000000000001</v>
      </c>
      <c r="BC61" s="2" t="s">
        <v>186</v>
      </c>
      <c r="BD61" s="1" t="s">
        <v>821</v>
      </c>
      <c r="BE61" s="1">
        <v>47</v>
      </c>
      <c r="BF61" s="1">
        <v>14</v>
      </c>
      <c r="BG61" s="1">
        <v>19</v>
      </c>
      <c r="BH61" s="1">
        <v>33</v>
      </c>
      <c r="BI61" s="1">
        <v>3</v>
      </c>
      <c r="BJ61" s="1">
        <v>24</v>
      </c>
      <c r="BK61" s="1">
        <v>26</v>
      </c>
      <c r="BL61" s="1">
        <v>17</v>
      </c>
      <c r="BM61" s="1">
        <v>4</v>
      </c>
      <c r="BN61" s="1">
        <v>11</v>
      </c>
      <c r="BO61" s="1">
        <v>0</v>
      </c>
      <c r="BP61" s="1">
        <v>0</v>
      </c>
      <c r="BQ61" s="1">
        <v>2</v>
      </c>
      <c r="BR61" s="1">
        <v>133</v>
      </c>
      <c r="BS61" s="1">
        <v>0.105</v>
      </c>
      <c r="BU61" s="2" t="s">
        <v>29</v>
      </c>
      <c r="BV61" s="1" t="s">
        <v>824</v>
      </c>
      <c r="BW61" s="1">
        <v>74</v>
      </c>
      <c r="BX61" s="1">
        <v>27</v>
      </c>
      <c r="BY61" s="1">
        <v>30</v>
      </c>
      <c r="BZ61" s="1">
        <v>57</v>
      </c>
      <c r="CA61" s="1">
        <v>14</v>
      </c>
      <c r="CB61" s="1">
        <v>119</v>
      </c>
      <c r="CC61" s="1">
        <v>273</v>
      </c>
      <c r="CD61" s="1">
        <v>56</v>
      </c>
      <c r="CE61" s="1">
        <v>10</v>
      </c>
      <c r="CF61" s="1">
        <v>6</v>
      </c>
      <c r="CG61" s="1">
        <v>0</v>
      </c>
      <c r="CH61" s="1">
        <v>0</v>
      </c>
      <c r="CI61" s="1">
        <v>5</v>
      </c>
      <c r="CJ61" s="1">
        <v>165</v>
      </c>
      <c r="CK61" s="1">
        <v>0.16400000000000001</v>
      </c>
      <c r="CL61" s="1" t="s">
        <v>797</v>
      </c>
      <c r="CM61" s="1" t="s">
        <v>87</v>
      </c>
      <c r="CN61" s="1" t="s">
        <v>807</v>
      </c>
      <c r="CO61" s="1">
        <v>82</v>
      </c>
      <c r="CP61" s="1">
        <v>27</v>
      </c>
      <c r="CQ61" s="1">
        <v>29</v>
      </c>
      <c r="CR61" s="1">
        <v>56</v>
      </c>
      <c r="CS61" s="1">
        <v>-33</v>
      </c>
      <c r="CT61" s="1">
        <v>43</v>
      </c>
      <c r="CU61" s="1">
        <v>83</v>
      </c>
      <c r="CV61" s="1">
        <v>29</v>
      </c>
      <c r="CW61" s="1">
        <v>9</v>
      </c>
      <c r="CX61" s="1">
        <v>10</v>
      </c>
      <c r="CY61" s="1">
        <v>1</v>
      </c>
      <c r="CZ61" s="1">
        <v>0</v>
      </c>
      <c r="DA61" s="1">
        <v>4</v>
      </c>
      <c r="DB61" s="1">
        <v>248</v>
      </c>
      <c r="DC61" s="1">
        <v>0.109</v>
      </c>
      <c r="DE61" s="2"/>
      <c r="DF61" s="1" t="s">
        <v>87</v>
      </c>
      <c r="DG61" s="1">
        <v>82</v>
      </c>
      <c r="DH61" s="1">
        <v>27</v>
      </c>
      <c r="DI61" s="1">
        <v>29</v>
      </c>
      <c r="DJ61" s="1">
        <v>56</v>
      </c>
      <c r="DK61" s="1">
        <v>-33</v>
      </c>
      <c r="DL61" s="1">
        <v>43</v>
      </c>
      <c r="DM61" s="1">
        <v>83</v>
      </c>
      <c r="DN61" s="1">
        <v>29</v>
      </c>
      <c r="DO61" s="1">
        <v>9</v>
      </c>
      <c r="DP61" s="1">
        <v>10</v>
      </c>
      <c r="DQ61" s="1">
        <v>1</v>
      </c>
      <c r="DR61" s="1">
        <v>0</v>
      </c>
      <c r="DS61" s="1">
        <v>4</v>
      </c>
      <c r="DT61" s="1">
        <v>248</v>
      </c>
      <c r="DU61" s="1">
        <v>0.109</v>
      </c>
    </row>
    <row r="62" spans="1:125" x14ac:dyDescent="0.2">
      <c r="A62" s="2" t="s">
        <v>707</v>
      </c>
      <c r="B62" s="1" t="s">
        <v>811</v>
      </c>
      <c r="C62" s="1">
        <v>76</v>
      </c>
      <c r="D62" s="1">
        <v>15</v>
      </c>
      <c r="E62" s="1">
        <v>43</v>
      </c>
      <c r="F62" s="1">
        <v>58</v>
      </c>
      <c r="G62" s="1">
        <v>6</v>
      </c>
      <c r="H62" s="1">
        <v>70</v>
      </c>
      <c r="I62" s="1">
        <v>51</v>
      </c>
      <c r="J62" s="1">
        <v>130</v>
      </c>
      <c r="K62" s="1">
        <v>6</v>
      </c>
      <c r="L62" s="1">
        <v>23</v>
      </c>
      <c r="M62" s="1">
        <v>0</v>
      </c>
      <c r="N62" s="1">
        <v>0</v>
      </c>
      <c r="O62" s="1">
        <v>3</v>
      </c>
      <c r="P62" s="1">
        <v>180</v>
      </c>
      <c r="Q62" s="1">
        <v>8.3000000000000004E-2</v>
      </c>
      <c r="S62" s="1" t="s">
        <v>222</v>
      </c>
      <c r="T62" s="1" t="s">
        <v>816</v>
      </c>
      <c r="U62" s="1">
        <v>73</v>
      </c>
      <c r="V62" s="1">
        <v>22</v>
      </c>
      <c r="W62" s="1">
        <v>35</v>
      </c>
      <c r="X62" s="1">
        <v>57</v>
      </c>
      <c r="Y62" s="1">
        <v>14</v>
      </c>
      <c r="Z62" s="1">
        <v>59</v>
      </c>
      <c r="AA62" s="1">
        <v>51</v>
      </c>
      <c r="AB62" s="1">
        <v>29</v>
      </c>
      <c r="AC62" s="1">
        <v>5</v>
      </c>
      <c r="AD62" s="1">
        <v>8</v>
      </c>
      <c r="AE62" s="1">
        <v>0</v>
      </c>
      <c r="AF62" s="1">
        <v>0</v>
      </c>
      <c r="AG62" s="1">
        <v>3</v>
      </c>
      <c r="AH62" s="1">
        <v>213</v>
      </c>
      <c r="AI62" s="1">
        <v>0.10299999999999999</v>
      </c>
      <c r="AK62" s="2" t="s">
        <v>129</v>
      </c>
      <c r="AL62" s="1" t="s">
        <v>812</v>
      </c>
      <c r="AM62" s="1">
        <v>75</v>
      </c>
      <c r="AN62" s="1">
        <v>27</v>
      </c>
      <c r="AO62" s="1">
        <v>32</v>
      </c>
      <c r="AP62" s="1">
        <v>59</v>
      </c>
      <c r="AQ62" s="1">
        <v>16</v>
      </c>
      <c r="AR62" s="1">
        <v>18</v>
      </c>
      <c r="AS62" s="1">
        <v>52</v>
      </c>
      <c r="AT62" s="1">
        <v>31</v>
      </c>
      <c r="AU62" s="1">
        <v>7</v>
      </c>
      <c r="AV62" s="1">
        <v>7</v>
      </c>
      <c r="AW62" s="1">
        <v>3</v>
      </c>
      <c r="AX62" s="1">
        <v>1</v>
      </c>
      <c r="AY62" s="1">
        <v>4</v>
      </c>
      <c r="AZ62" s="1">
        <v>191</v>
      </c>
      <c r="BA62" s="1">
        <v>0.14099999999999999</v>
      </c>
      <c r="BC62" s="2" t="s">
        <v>222</v>
      </c>
      <c r="BD62" s="1" t="s">
        <v>816</v>
      </c>
      <c r="BE62" s="1">
        <v>48</v>
      </c>
      <c r="BF62" s="1">
        <v>11</v>
      </c>
      <c r="BG62" s="1">
        <v>22</v>
      </c>
      <c r="BH62" s="1">
        <v>33</v>
      </c>
      <c r="BI62" s="1">
        <v>15</v>
      </c>
      <c r="BJ62" s="1">
        <v>22</v>
      </c>
      <c r="BK62" s="1">
        <v>29</v>
      </c>
      <c r="BL62" s="1">
        <v>12</v>
      </c>
      <c r="BM62" s="1">
        <v>1</v>
      </c>
      <c r="BN62" s="1">
        <v>5</v>
      </c>
      <c r="BO62" s="1">
        <v>0</v>
      </c>
      <c r="BP62" s="1">
        <v>0</v>
      </c>
      <c r="BQ62" s="1">
        <v>3</v>
      </c>
      <c r="BR62" s="1">
        <v>142</v>
      </c>
      <c r="BS62" s="1">
        <v>7.6999999999999999E-2</v>
      </c>
      <c r="BU62" s="2" t="s">
        <v>686</v>
      </c>
      <c r="BV62" s="1" t="s">
        <v>810</v>
      </c>
      <c r="BW62" s="1">
        <v>79</v>
      </c>
      <c r="BX62" s="1">
        <v>23</v>
      </c>
      <c r="BY62" s="1">
        <v>33</v>
      </c>
      <c r="BZ62" s="1">
        <v>56</v>
      </c>
      <c r="CA62" s="1">
        <v>-2</v>
      </c>
      <c r="CB62" s="1">
        <v>52</v>
      </c>
      <c r="CC62" s="1">
        <v>169</v>
      </c>
      <c r="CD62" s="1">
        <v>173</v>
      </c>
      <c r="CE62" s="1">
        <v>12</v>
      </c>
      <c r="CF62" s="1">
        <v>14</v>
      </c>
      <c r="CG62" s="1">
        <v>0</v>
      </c>
      <c r="CH62" s="1">
        <v>0</v>
      </c>
      <c r="CI62" s="1">
        <v>4</v>
      </c>
      <c r="CJ62" s="1">
        <v>195</v>
      </c>
      <c r="CK62" s="1">
        <v>0.11799999999999999</v>
      </c>
      <c r="CL62" s="1" t="s">
        <v>797</v>
      </c>
      <c r="CM62" s="1" t="s">
        <v>728</v>
      </c>
      <c r="CN62" s="1" t="s">
        <v>806</v>
      </c>
      <c r="CO62" s="1">
        <v>80</v>
      </c>
      <c r="CP62" s="1">
        <v>15</v>
      </c>
      <c r="CQ62" s="1">
        <v>41</v>
      </c>
      <c r="CR62" s="1">
        <v>56</v>
      </c>
      <c r="CS62" s="1">
        <v>6</v>
      </c>
      <c r="CT62" s="1">
        <v>34</v>
      </c>
      <c r="CU62" s="1">
        <v>94</v>
      </c>
      <c r="CV62" s="1">
        <v>184</v>
      </c>
      <c r="CW62" s="1">
        <v>6</v>
      </c>
      <c r="CX62" s="1">
        <v>15</v>
      </c>
      <c r="CY62" s="1">
        <v>0</v>
      </c>
      <c r="CZ62" s="1">
        <v>0</v>
      </c>
      <c r="DA62" s="1">
        <v>2</v>
      </c>
      <c r="DB62" s="1">
        <v>173</v>
      </c>
      <c r="DC62" s="1">
        <v>8.6999999999999994E-2</v>
      </c>
      <c r="DE62" s="2"/>
      <c r="DF62" s="1" t="s">
        <v>728</v>
      </c>
      <c r="DG62" s="1">
        <v>80</v>
      </c>
      <c r="DH62" s="1">
        <v>15</v>
      </c>
      <c r="DI62" s="1">
        <v>41</v>
      </c>
      <c r="DJ62" s="1">
        <v>56</v>
      </c>
      <c r="DK62" s="1">
        <v>6</v>
      </c>
      <c r="DL62" s="1">
        <v>34</v>
      </c>
      <c r="DM62" s="1">
        <v>94</v>
      </c>
      <c r="DN62" s="1">
        <v>184</v>
      </c>
      <c r="DO62" s="1">
        <v>6</v>
      </c>
      <c r="DP62" s="1">
        <v>15</v>
      </c>
      <c r="DQ62" s="1">
        <v>0</v>
      </c>
      <c r="DR62" s="1">
        <v>0</v>
      </c>
      <c r="DS62" s="1">
        <v>2</v>
      </c>
      <c r="DT62" s="1">
        <v>173</v>
      </c>
      <c r="DU62" s="1">
        <v>8.6999999999999994E-2</v>
      </c>
    </row>
    <row r="63" spans="1:125" x14ac:dyDescent="0.2">
      <c r="A63" s="2" t="s">
        <v>831</v>
      </c>
      <c r="B63" s="1" t="s">
        <v>823</v>
      </c>
      <c r="C63" s="1">
        <v>75</v>
      </c>
      <c r="D63" s="1">
        <v>20</v>
      </c>
      <c r="E63" s="1">
        <v>38</v>
      </c>
      <c r="F63" s="1">
        <v>58</v>
      </c>
      <c r="G63" s="1">
        <v>8</v>
      </c>
      <c r="H63" s="1">
        <v>32</v>
      </c>
      <c r="I63" s="1">
        <v>95</v>
      </c>
      <c r="J63" s="1">
        <v>29</v>
      </c>
      <c r="K63" s="1">
        <v>6</v>
      </c>
      <c r="L63" s="1">
        <v>13</v>
      </c>
      <c r="M63" s="1">
        <v>1</v>
      </c>
      <c r="N63" s="1">
        <v>0</v>
      </c>
      <c r="O63" s="1">
        <v>4</v>
      </c>
      <c r="P63" s="1">
        <v>180</v>
      </c>
      <c r="Q63" s="1">
        <v>0.111</v>
      </c>
      <c r="S63" s="1" t="s">
        <v>328</v>
      </c>
      <c r="T63" s="1" t="s">
        <v>825</v>
      </c>
      <c r="U63" s="1">
        <v>75</v>
      </c>
      <c r="V63" s="1">
        <v>17</v>
      </c>
      <c r="W63" s="1">
        <v>40</v>
      </c>
      <c r="X63" s="1">
        <v>57</v>
      </c>
      <c r="Y63" s="1">
        <v>0</v>
      </c>
      <c r="Z63" s="1">
        <v>24</v>
      </c>
      <c r="AA63" s="1">
        <v>29</v>
      </c>
      <c r="AB63" s="1">
        <v>15</v>
      </c>
      <c r="AC63" s="1">
        <v>3</v>
      </c>
      <c r="AD63" s="1">
        <v>23</v>
      </c>
      <c r="AE63" s="1">
        <v>0</v>
      </c>
      <c r="AF63" s="1">
        <v>0</v>
      </c>
      <c r="AG63" s="1">
        <v>1</v>
      </c>
      <c r="AH63" s="1">
        <v>156</v>
      </c>
      <c r="AI63" s="1">
        <v>0.109</v>
      </c>
      <c r="AK63" s="2" t="s">
        <v>64</v>
      </c>
      <c r="AL63" s="1" t="s">
        <v>796</v>
      </c>
      <c r="AM63" s="1">
        <v>82</v>
      </c>
      <c r="AN63" s="1">
        <v>30</v>
      </c>
      <c r="AO63" s="1">
        <v>29</v>
      </c>
      <c r="AP63" s="1">
        <v>59</v>
      </c>
      <c r="AQ63" s="1">
        <v>-19</v>
      </c>
      <c r="AR63" s="1">
        <v>40</v>
      </c>
      <c r="AS63" s="1">
        <v>104</v>
      </c>
      <c r="AT63" s="1">
        <v>21</v>
      </c>
      <c r="AU63" s="1">
        <v>6</v>
      </c>
      <c r="AV63" s="1">
        <v>13</v>
      </c>
      <c r="AW63" s="1">
        <v>2</v>
      </c>
      <c r="AX63" s="1">
        <v>0</v>
      </c>
      <c r="AY63" s="1">
        <v>2</v>
      </c>
      <c r="AZ63" s="1">
        <v>306</v>
      </c>
      <c r="BA63" s="1">
        <v>9.8000000000000004E-2</v>
      </c>
      <c r="BC63" s="2" t="s">
        <v>21</v>
      </c>
      <c r="BD63" s="1" t="s">
        <v>795</v>
      </c>
      <c r="BE63" s="1">
        <v>31</v>
      </c>
      <c r="BF63" s="1">
        <v>9</v>
      </c>
      <c r="BG63" s="1">
        <v>24</v>
      </c>
      <c r="BH63" s="1">
        <v>33</v>
      </c>
      <c r="BI63" s="1">
        <v>5</v>
      </c>
      <c r="BJ63" s="1">
        <v>36</v>
      </c>
      <c r="BK63" s="1">
        <v>12</v>
      </c>
      <c r="BL63" s="1">
        <v>11</v>
      </c>
      <c r="BM63" s="1">
        <v>4</v>
      </c>
      <c r="BN63" s="1">
        <v>14</v>
      </c>
      <c r="BO63" s="1">
        <v>0</v>
      </c>
      <c r="BP63" s="1">
        <v>0</v>
      </c>
      <c r="BQ63" s="1">
        <v>3</v>
      </c>
      <c r="BR63" s="1">
        <v>99</v>
      </c>
      <c r="BS63" s="1">
        <v>9.0999999999999998E-2</v>
      </c>
      <c r="BU63" s="2" t="s">
        <v>114</v>
      </c>
      <c r="BV63" s="1" t="s">
        <v>824</v>
      </c>
      <c r="BW63" s="1">
        <v>80</v>
      </c>
      <c r="BX63" s="1">
        <v>25</v>
      </c>
      <c r="BY63" s="1">
        <v>31</v>
      </c>
      <c r="BZ63" s="1">
        <v>56</v>
      </c>
      <c r="CA63" s="1">
        <v>28</v>
      </c>
      <c r="CB63" s="1">
        <v>27</v>
      </c>
      <c r="CC63" s="1">
        <v>54</v>
      </c>
      <c r="CD63" s="1">
        <v>32</v>
      </c>
      <c r="CE63" s="1">
        <v>5</v>
      </c>
      <c r="CF63" s="1">
        <v>5</v>
      </c>
      <c r="CG63" s="1">
        <v>3</v>
      </c>
      <c r="CH63" s="1">
        <v>0</v>
      </c>
      <c r="CI63" s="1">
        <v>1</v>
      </c>
      <c r="CJ63" s="1">
        <v>188</v>
      </c>
      <c r="CK63" s="1">
        <v>0.13300000000000001</v>
      </c>
      <c r="CL63" s="1" t="s">
        <v>797</v>
      </c>
      <c r="CM63" s="1" t="s">
        <v>218</v>
      </c>
      <c r="CN63" s="1" t="s">
        <v>812</v>
      </c>
      <c r="CO63" s="1">
        <v>82</v>
      </c>
      <c r="CP63" s="1">
        <v>29</v>
      </c>
      <c r="CQ63" s="1">
        <v>27</v>
      </c>
      <c r="CR63" s="1">
        <v>56</v>
      </c>
      <c r="CS63" s="1">
        <v>6</v>
      </c>
      <c r="CT63" s="1">
        <v>28</v>
      </c>
      <c r="CU63" s="1">
        <v>90</v>
      </c>
      <c r="CV63" s="1">
        <v>18</v>
      </c>
      <c r="CW63" s="1">
        <v>9</v>
      </c>
      <c r="CX63" s="1">
        <v>10</v>
      </c>
      <c r="CY63" s="1">
        <v>0</v>
      </c>
      <c r="CZ63" s="1">
        <v>0</v>
      </c>
      <c r="DA63" s="1">
        <v>7</v>
      </c>
      <c r="DB63" s="1">
        <v>211</v>
      </c>
      <c r="DC63" s="1">
        <v>0.13700000000000001</v>
      </c>
      <c r="DE63" s="2"/>
      <c r="DF63" s="1" t="s">
        <v>218</v>
      </c>
      <c r="DG63" s="1">
        <v>82</v>
      </c>
      <c r="DH63" s="1">
        <v>29</v>
      </c>
      <c r="DI63" s="1">
        <v>27</v>
      </c>
      <c r="DJ63" s="1">
        <v>56</v>
      </c>
      <c r="DK63" s="1">
        <v>6</v>
      </c>
      <c r="DL63" s="1">
        <v>28</v>
      </c>
      <c r="DM63" s="1">
        <v>90</v>
      </c>
      <c r="DN63" s="1">
        <v>18</v>
      </c>
      <c r="DO63" s="1">
        <v>9</v>
      </c>
      <c r="DP63" s="1">
        <v>10</v>
      </c>
      <c r="DQ63" s="1">
        <v>0</v>
      </c>
      <c r="DR63" s="1">
        <v>0</v>
      </c>
      <c r="DS63" s="1">
        <v>7</v>
      </c>
      <c r="DT63" s="1">
        <v>211</v>
      </c>
      <c r="DU63" s="1">
        <v>0.13700000000000001</v>
      </c>
    </row>
    <row r="64" spans="1:125" x14ac:dyDescent="0.2">
      <c r="A64" s="2" t="s">
        <v>346</v>
      </c>
      <c r="B64" s="1" t="s">
        <v>806</v>
      </c>
      <c r="C64" s="1">
        <v>73</v>
      </c>
      <c r="D64" s="1">
        <v>27</v>
      </c>
      <c r="E64" s="1">
        <v>31</v>
      </c>
      <c r="F64" s="1">
        <v>58</v>
      </c>
      <c r="G64" s="1">
        <v>7</v>
      </c>
      <c r="H64" s="1">
        <v>88</v>
      </c>
      <c r="I64" s="1">
        <v>91</v>
      </c>
      <c r="J64" s="1">
        <v>44</v>
      </c>
      <c r="K64" s="1">
        <v>6</v>
      </c>
      <c r="L64" s="1">
        <v>7</v>
      </c>
      <c r="M64" s="1">
        <v>4</v>
      </c>
      <c r="N64" s="1">
        <v>0</v>
      </c>
      <c r="O64" s="1">
        <v>5</v>
      </c>
      <c r="P64" s="1">
        <v>215</v>
      </c>
      <c r="Q64" s="1">
        <v>0.126</v>
      </c>
      <c r="S64" s="1" t="s">
        <v>65</v>
      </c>
      <c r="T64" s="1" t="s">
        <v>814</v>
      </c>
      <c r="U64" s="1">
        <v>62</v>
      </c>
      <c r="V64" s="1">
        <v>21</v>
      </c>
      <c r="W64" s="1">
        <v>36</v>
      </c>
      <c r="X64" s="1">
        <v>57</v>
      </c>
      <c r="Y64" s="1">
        <v>-7</v>
      </c>
      <c r="Z64" s="1">
        <v>28</v>
      </c>
      <c r="AA64" s="1">
        <v>14</v>
      </c>
      <c r="AB64" s="1">
        <v>24</v>
      </c>
      <c r="AC64" s="1">
        <v>7</v>
      </c>
      <c r="AD64" s="1">
        <v>10</v>
      </c>
      <c r="AE64" s="1">
        <v>0</v>
      </c>
      <c r="AF64" s="1">
        <v>1</v>
      </c>
      <c r="AG64" s="1">
        <v>2</v>
      </c>
      <c r="AH64" s="1">
        <v>188</v>
      </c>
      <c r="AI64" s="1">
        <v>0.112</v>
      </c>
      <c r="AK64" s="2" t="s">
        <v>222</v>
      </c>
      <c r="AL64" s="1" t="s">
        <v>816</v>
      </c>
      <c r="AM64" s="1">
        <v>82</v>
      </c>
      <c r="AN64" s="1">
        <v>22</v>
      </c>
      <c r="AO64" s="1">
        <v>37</v>
      </c>
      <c r="AP64" s="1">
        <v>59</v>
      </c>
      <c r="AQ64" s="1">
        <v>10</v>
      </c>
      <c r="AR64" s="1">
        <v>44</v>
      </c>
      <c r="AS64" s="1">
        <v>36</v>
      </c>
      <c r="AT64" s="1">
        <v>37</v>
      </c>
      <c r="AU64" s="1">
        <v>9</v>
      </c>
      <c r="AV64" s="1">
        <v>10</v>
      </c>
      <c r="AW64" s="1">
        <v>0</v>
      </c>
      <c r="AX64" s="1">
        <v>0</v>
      </c>
      <c r="AY64" s="1">
        <v>2</v>
      </c>
      <c r="AZ64" s="1">
        <v>241</v>
      </c>
      <c r="BA64" s="1">
        <v>9.0999999999999998E-2</v>
      </c>
      <c r="BC64" s="2" t="s">
        <v>63</v>
      </c>
      <c r="BD64" s="1" t="s">
        <v>818</v>
      </c>
      <c r="BE64" s="1">
        <v>44</v>
      </c>
      <c r="BF64" s="1">
        <v>14</v>
      </c>
      <c r="BG64" s="1">
        <v>19</v>
      </c>
      <c r="BH64" s="1">
        <v>33</v>
      </c>
      <c r="BI64" s="1">
        <v>-5</v>
      </c>
      <c r="BJ64" s="1">
        <v>31</v>
      </c>
      <c r="BK64" s="1">
        <v>65</v>
      </c>
      <c r="BL64" s="1">
        <v>13</v>
      </c>
      <c r="BM64" s="1">
        <v>6</v>
      </c>
      <c r="BN64" s="1">
        <v>6</v>
      </c>
      <c r="BO64" s="1">
        <v>0</v>
      </c>
      <c r="BP64" s="1">
        <v>0</v>
      </c>
      <c r="BQ64" s="1">
        <v>3</v>
      </c>
      <c r="BR64" s="1">
        <v>134</v>
      </c>
      <c r="BS64" s="1">
        <v>0.104</v>
      </c>
      <c r="BU64" s="2" t="s">
        <v>115</v>
      </c>
      <c r="BV64" s="1" t="s">
        <v>809</v>
      </c>
      <c r="BW64" s="1">
        <v>80</v>
      </c>
      <c r="BX64" s="1">
        <v>19</v>
      </c>
      <c r="BY64" s="1">
        <v>37</v>
      </c>
      <c r="BZ64" s="1">
        <v>56</v>
      </c>
      <c r="CA64" s="1">
        <v>-12</v>
      </c>
      <c r="CB64" s="1">
        <v>26</v>
      </c>
      <c r="CC64" s="1">
        <v>72</v>
      </c>
      <c r="CD64" s="1">
        <v>35</v>
      </c>
      <c r="CE64" s="1">
        <v>6</v>
      </c>
      <c r="CF64" s="1">
        <v>14</v>
      </c>
      <c r="CG64" s="1">
        <v>0</v>
      </c>
      <c r="CH64" s="1">
        <v>0</v>
      </c>
      <c r="CI64" s="1">
        <v>4</v>
      </c>
      <c r="CJ64" s="1">
        <v>178</v>
      </c>
      <c r="CK64" s="1">
        <v>0.107</v>
      </c>
      <c r="CL64" s="1" t="s">
        <v>797</v>
      </c>
      <c r="CM64" s="1" t="s">
        <v>39</v>
      </c>
      <c r="CN64" s="1" t="s">
        <v>818</v>
      </c>
      <c r="CO64" s="1">
        <v>82</v>
      </c>
      <c r="CP64" s="1">
        <v>21</v>
      </c>
      <c r="CQ64" s="1">
        <v>34</v>
      </c>
      <c r="CR64" s="1">
        <v>55</v>
      </c>
      <c r="CS64" s="1">
        <v>3</v>
      </c>
      <c r="CT64" s="1">
        <v>16</v>
      </c>
      <c r="CU64" s="1">
        <v>43</v>
      </c>
      <c r="CV64" s="1">
        <v>74</v>
      </c>
      <c r="CW64" s="1">
        <v>2</v>
      </c>
      <c r="CX64" s="1">
        <v>5</v>
      </c>
      <c r="CY64" s="1">
        <v>0</v>
      </c>
      <c r="CZ64" s="1">
        <v>0</v>
      </c>
      <c r="DA64" s="1">
        <v>4</v>
      </c>
      <c r="DB64" s="1">
        <v>207</v>
      </c>
      <c r="DC64" s="1">
        <v>0.10100000000000001</v>
      </c>
      <c r="DE64" s="2"/>
      <c r="DF64" s="1" t="s">
        <v>39</v>
      </c>
      <c r="DG64" s="1">
        <v>82</v>
      </c>
      <c r="DH64" s="1">
        <v>21</v>
      </c>
      <c r="DI64" s="1">
        <v>34</v>
      </c>
      <c r="DJ64" s="1">
        <v>55</v>
      </c>
      <c r="DK64" s="1">
        <v>3</v>
      </c>
      <c r="DL64" s="1">
        <v>16</v>
      </c>
      <c r="DM64" s="1">
        <v>43</v>
      </c>
      <c r="DN64" s="1">
        <v>74</v>
      </c>
      <c r="DO64" s="1">
        <v>2</v>
      </c>
      <c r="DP64" s="1">
        <v>5</v>
      </c>
      <c r="DQ64" s="1">
        <v>0</v>
      </c>
      <c r="DR64" s="1">
        <v>0</v>
      </c>
      <c r="DS64" s="1">
        <v>4</v>
      </c>
      <c r="DT64" s="1">
        <v>207</v>
      </c>
      <c r="DU64" s="1">
        <v>0.10100000000000001</v>
      </c>
    </row>
    <row r="65" spans="1:125" x14ac:dyDescent="0.2">
      <c r="A65" s="2" t="s">
        <v>65</v>
      </c>
      <c r="B65" s="1" t="s">
        <v>814</v>
      </c>
      <c r="C65" s="1">
        <v>60</v>
      </c>
      <c r="D65" s="1">
        <v>23</v>
      </c>
      <c r="E65" s="1">
        <v>34</v>
      </c>
      <c r="F65" s="1">
        <v>57</v>
      </c>
      <c r="G65" s="1">
        <v>0</v>
      </c>
      <c r="H65" s="1">
        <v>20</v>
      </c>
      <c r="I65" s="1">
        <v>23</v>
      </c>
      <c r="J65" s="1">
        <v>11</v>
      </c>
      <c r="K65" s="1">
        <v>11</v>
      </c>
      <c r="L65" s="1">
        <v>13</v>
      </c>
      <c r="M65" s="1">
        <v>0</v>
      </c>
      <c r="N65" s="1">
        <v>0</v>
      </c>
      <c r="O65" s="1">
        <v>5</v>
      </c>
      <c r="P65" s="1">
        <v>165</v>
      </c>
      <c r="Q65" s="1">
        <v>0.13900000000000001</v>
      </c>
      <c r="S65" s="1" t="s">
        <v>290</v>
      </c>
      <c r="T65" s="1" t="s">
        <v>808</v>
      </c>
      <c r="U65" s="1">
        <v>82</v>
      </c>
      <c r="V65" s="1">
        <v>19</v>
      </c>
      <c r="W65" s="1">
        <v>38</v>
      </c>
      <c r="X65" s="1">
        <v>57</v>
      </c>
      <c r="Y65" s="1">
        <v>1</v>
      </c>
      <c r="Z65" s="1">
        <v>54</v>
      </c>
      <c r="AA65" s="1">
        <v>309</v>
      </c>
      <c r="AB65" s="1">
        <v>38</v>
      </c>
      <c r="AC65" s="1">
        <v>7</v>
      </c>
      <c r="AD65" s="1">
        <v>9</v>
      </c>
      <c r="AE65" s="1">
        <v>0</v>
      </c>
      <c r="AF65" s="1">
        <v>0</v>
      </c>
      <c r="AG65" s="1">
        <v>1</v>
      </c>
      <c r="AH65" s="1">
        <v>148</v>
      </c>
      <c r="AI65" s="1">
        <v>0.128</v>
      </c>
      <c r="AK65" s="2" t="s">
        <v>365</v>
      </c>
      <c r="AL65" s="1" t="s">
        <v>825</v>
      </c>
      <c r="AM65" s="1">
        <v>71</v>
      </c>
      <c r="AN65" s="1">
        <v>19</v>
      </c>
      <c r="AO65" s="1">
        <v>39</v>
      </c>
      <c r="AP65" s="1">
        <v>58</v>
      </c>
      <c r="AQ65" s="1">
        <v>12</v>
      </c>
      <c r="AR65" s="1">
        <v>30</v>
      </c>
      <c r="AS65" s="1">
        <v>52</v>
      </c>
      <c r="AT65" s="1">
        <v>37</v>
      </c>
      <c r="AU65" s="1">
        <v>5</v>
      </c>
      <c r="AV65" s="1">
        <v>13</v>
      </c>
      <c r="AW65" s="1">
        <v>1</v>
      </c>
      <c r="AX65" s="1">
        <v>0</v>
      </c>
      <c r="AY65" s="1">
        <v>3</v>
      </c>
      <c r="AZ65" s="1">
        <v>107</v>
      </c>
      <c r="BA65" s="1">
        <v>0.17799999999999999</v>
      </c>
      <c r="BC65" s="2" t="s">
        <v>81</v>
      </c>
      <c r="BD65" s="1" t="s">
        <v>799</v>
      </c>
      <c r="BE65" s="1">
        <v>47</v>
      </c>
      <c r="BF65" s="1">
        <v>19</v>
      </c>
      <c r="BG65" s="1">
        <v>14</v>
      </c>
      <c r="BH65" s="1">
        <v>33</v>
      </c>
      <c r="BI65" s="1">
        <v>-5</v>
      </c>
      <c r="BJ65" s="1">
        <v>28</v>
      </c>
      <c r="BK65" s="1">
        <v>108</v>
      </c>
      <c r="BL65" s="1">
        <v>23</v>
      </c>
      <c r="BM65" s="1">
        <v>7</v>
      </c>
      <c r="BN65" s="1">
        <v>9</v>
      </c>
      <c r="BO65" s="1">
        <v>1</v>
      </c>
      <c r="BP65" s="1">
        <v>0</v>
      </c>
      <c r="BQ65" s="1">
        <v>5</v>
      </c>
      <c r="BR65" s="1">
        <v>111</v>
      </c>
      <c r="BS65" s="1">
        <v>0.17100000000000001</v>
      </c>
      <c r="BU65" s="2" t="s">
        <v>399</v>
      </c>
      <c r="BV65" s="1" t="s">
        <v>819</v>
      </c>
      <c r="BW65" s="1">
        <v>78</v>
      </c>
      <c r="BX65" s="1">
        <v>20</v>
      </c>
      <c r="BY65" s="1">
        <v>36</v>
      </c>
      <c r="BZ65" s="1">
        <v>56</v>
      </c>
      <c r="CA65" s="1">
        <v>-20</v>
      </c>
      <c r="CB65" s="1">
        <v>86</v>
      </c>
      <c r="CC65" s="1">
        <v>213</v>
      </c>
      <c r="CD65" s="1">
        <v>80</v>
      </c>
      <c r="CE65" s="1">
        <v>8</v>
      </c>
      <c r="CF65" s="1">
        <v>18</v>
      </c>
      <c r="CG65" s="1">
        <v>0</v>
      </c>
      <c r="CH65" s="1">
        <v>0</v>
      </c>
      <c r="CI65" s="1">
        <v>1</v>
      </c>
      <c r="CJ65" s="1">
        <v>256</v>
      </c>
      <c r="CK65" s="1">
        <v>7.8E-2</v>
      </c>
      <c r="CL65" s="1" t="s">
        <v>797</v>
      </c>
      <c r="CM65" s="1" t="s">
        <v>712</v>
      </c>
      <c r="CN65" s="1" t="s">
        <v>799</v>
      </c>
      <c r="CO65" s="1">
        <v>82</v>
      </c>
      <c r="CP65" s="1">
        <v>12</v>
      </c>
      <c r="CQ65" s="1">
        <v>43</v>
      </c>
      <c r="CR65" s="1">
        <v>55</v>
      </c>
      <c r="CS65" s="1">
        <v>11</v>
      </c>
      <c r="CT65" s="1">
        <v>28</v>
      </c>
      <c r="CU65" s="1">
        <v>74</v>
      </c>
      <c r="CV65" s="1">
        <v>200</v>
      </c>
      <c r="CW65" s="1">
        <v>3</v>
      </c>
      <c r="CX65" s="1">
        <v>13</v>
      </c>
      <c r="CY65" s="1">
        <v>1</v>
      </c>
      <c r="CZ65" s="1">
        <v>0</v>
      </c>
      <c r="DA65" s="1">
        <v>3</v>
      </c>
      <c r="DB65" s="1">
        <v>193</v>
      </c>
      <c r="DC65" s="1">
        <v>6.2E-2</v>
      </c>
      <c r="DE65" s="2"/>
      <c r="DF65" s="1" t="s">
        <v>712</v>
      </c>
      <c r="DG65" s="1">
        <v>82</v>
      </c>
      <c r="DH65" s="1">
        <v>12</v>
      </c>
      <c r="DI65" s="1">
        <v>43</v>
      </c>
      <c r="DJ65" s="1">
        <v>55</v>
      </c>
      <c r="DK65" s="1">
        <v>11</v>
      </c>
      <c r="DL65" s="1">
        <v>28</v>
      </c>
      <c r="DM65" s="1">
        <v>74</v>
      </c>
      <c r="DN65" s="1">
        <v>200</v>
      </c>
      <c r="DO65" s="1">
        <v>3</v>
      </c>
      <c r="DP65" s="1">
        <v>13</v>
      </c>
      <c r="DQ65" s="1">
        <v>1</v>
      </c>
      <c r="DR65" s="1">
        <v>0</v>
      </c>
      <c r="DS65" s="1">
        <v>3</v>
      </c>
      <c r="DT65" s="1">
        <v>193</v>
      </c>
      <c r="DU65" s="1">
        <v>6.2E-2</v>
      </c>
    </row>
    <row r="66" spans="1:125" x14ac:dyDescent="0.2">
      <c r="A66" s="2" t="s">
        <v>183</v>
      </c>
      <c r="B66" s="1" t="s">
        <v>811</v>
      </c>
      <c r="C66" s="1">
        <v>82</v>
      </c>
      <c r="D66" s="1">
        <v>19</v>
      </c>
      <c r="E66" s="1">
        <v>38</v>
      </c>
      <c r="F66" s="1">
        <v>57</v>
      </c>
      <c r="G66" s="1">
        <v>0</v>
      </c>
      <c r="H66" s="1">
        <v>131</v>
      </c>
      <c r="I66" s="1">
        <v>157</v>
      </c>
      <c r="J66" s="1">
        <v>33</v>
      </c>
      <c r="K66" s="1">
        <v>2</v>
      </c>
      <c r="L66" s="1">
        <v>13</v>
      </c>
      <c r="M66" s="1">
        <v>0</v>
      </c>
      <c r="N66" s="1">
        <v>0</v>
      </c>
      <c r="O66" s="1">
        <v>2</v>
      </c>
      <c r="P66" s="1">
        <v>189</v>
      </c>
      <c r="Q66" s="1">
        <v>0.10100000000000001</v>
      </c>
      <c r="S66" s="1" t="s">
        <v>211</v>
      </c>
      <c r="T66" s="1" t="s">
        <v>823</v>
      </c>
      <c r="U66" s="1">
        <v>82</v>
      </c>
      <c r="V66" s="1">
        <v>25</v>
      </c>
      <c r="W66" s="1">
        <v>32</v>
      </c>
      <c r="X66" s="1">
        <v>57</v>
      </c>
      <c r="Y66" s="1">
        <v>3</v>
      </c>
      <c r="Z66" s="1">
        <v>38</v>
      </c>
      <c r="AA66" s="1">
        <v>114</v>
      </c>
      <c r="AB66" s="1">
        <v>70</v>
      </c>
      <c r="AC66" s="1">
        <v>8</v>
      </c>
      <c r="AD66" s="1">
        <v>5</v>
      </c>
      <c r="AE66" s="1">
        <v>3</v>
      </c>
      <c r="AF66" s="1">
        <v>0</v>
      </c>
      <c r="AG66" s="1">
        <v>3</v>
      </c>
      <c r="AH66" s="1">
        <v>220</v>
      </c>
      <c r="AI66" s="1">
        <v>0.114</v>
      </c>
      <c r="AK66" s="2" t="s">
        <v>441</v>
      </c>
      <c r="AL66" s="1" t="s">
        <v>812</v>
      </c>
      <c r="AM66" s="1">
        <v>80</v>
      </c>
      <c r="AN66" s="1">
        <v>20</v>
      </c>
      <c r="AO66" s="1">
        <v>37</v>
      </c>
      <c r="AP66" s="1">
        <v>57</v>
      </c>
      <c r="AQ66" s="1">
        <v>5</v>
      </c>
      <c r="AR66" s="1">
        <v>60</v>
      </c>
      <c r="AS66" s="1">
        <v>92</v>
      </c>
      <c r="AT66" s="1">
        <v>61</v>
      </c>
      <c r="AU66" s="1">
        <v>5</v>
      </c>
      <c r="AV66" s="1">
        <v>12</v>
      </c>
      <c r="AW66" s="1">
        <v>1</v>
      </c>
      <c r="AX66" s="1">
        <v>0</v>
      </c>
      <c r="AY66" s="1">
        <v>6</v>
      </c>
      <c r="AZ66" s="1">
        <v>149</v>
      </c>
      <c r="BA66" s="1">
        <v>0.13400000000000001</v>
      </c>
      <c r="BC66" s="2" t="s">
        <v>71</v>
      </c>
      <c r="BD66" s="1" t="s">
        <v>816</v>
      </c>
      <c r="BE66" s="1">
        <v>48</v>
      </c>
      <c r="BF66" s="1">
        <v>26</v>
      </c>
      <c r="BG66" s="1">
        <v>7</v>
      </c>
      <c r="BH66" s="1">
        <v>33</v>
      </c>
      <c r="BI66" s="1">
        <v>0</v>
      </c>
      <c r="BJ66" s="1">
        <v>16</v>
      </c>
      <c r="BK66" s="1">
        <v>25</v>
      </c>
      <c r="BL66" s="1">
        <v>23</v>
      </c>
      <c r="BM66" s="1">
        <v>8</v>
      </c>
      <c r="BN66" s="1">
        <v>2</v>
      </c>
      <c r="BO66" s="1">
        <v>0</v>
      </c>
      <c r="BP66" s="1">
        <v>0</v>
      </c>
      <c r="BQ66" s="1">
        <v>8</v>
      </c>
      <c r="BR66" s="1">
        <v>133</v>
      </c>
      <c r="BS66" s="1">
        <v>0.19500000000000001</v>
      </c>
      <c r="BU66" s="2" t="s">
        <v>38</v>
      </c>
      <c r="BV66" s="1" t="s">
        <v>815</v>
      </c>
      <c r="BW66" s="1">
        <v>67</v>
      </c>
      <c r="BX66" s="1">
        <v>29</v>
      </c>
      <c r="BY66" s="1">
        <v>27</v>
      </c>
      <c r="BZ66" s="1">
        <v>56</v>
      </c>
      <c r="CA66" s="1">
        <v>10</v>
      </c>
      <c r="CB66" s="1">
        <v>30</v>
      </c>
      <c r="CC66" s="1">
        <v>70</v>
      </c>
      <c r="CD66" s="1">
        <v>45</v>
      </c>
      <c r="CE66" s="1">
        <v>14</v>
      </c>
      <c r="CF66" s="1">
        <v>6</v>
      </c>
      <c r="CG66" s="1">
        <v>1</v>
      </c>
      <c r="CH66" s="1">
        <v>0</v>
      </c>
      <c r="CI66" s="1">
        <v>5</v>
      </c>
      <c r="CJ66" s="1">
        <v>245</v>
      </c>
      <c r="CK66" s="1">
        <v>0.11799999999999999</v>
      </c>
      <c r="CL66" s="1" t="s">
        <v>797</v>
      </c>
      <c r="CM66" s="1" t="s">
        <v>110</v>
      </c>
      <c r="CN66" s="1" t="s">
        <v>817</v>
      </c>
      <c r="CO66" s="1">
        <v>82</v>
      </c>
      <c r="CP66" s="1">
        <v>17</v>
      </c>
      <c r="CQ66" s="1">
        <v>38</v>
      </c>
      <c r="CR66" s="1">
        <v>55</v>
      </c>
      <c r="CS66" s="1">
        <v>-5</v>
      </c>
      <c r="CT66" s="1">
        <v>12</v>
      </c>
      <c r="CU66" s="1">
        <v>38</v>
      </c>
      <c r="CV66" s="1">
        <v>48</v>
      </c>
      <c r="CW66" s="1">
        <v>2</v>
      </c>
      <c r="CX66" s="1">
        <v>10</v>
      </c>
      <c r="CY66" s="1">
        <v>1</v>
      </c>
      <c r="CZ66" s="1">
        <v>1</v>
      </c>
      <c r="DA66" s="1">
        <v>1</v>
      </c>
      <c r="DB66" s="1">
        <v>171</v>
      </c>
      <c r="DC66" s="1">
        <v>9.9000000000000005E-2</v>
      </c>
      <c r="DE66" s="2"/>
      <c r="DF66" s="1" t="s">
        <v>110</v>
      </c>
      <c r="DG66" s="1">
        <v>82</v>
      </c>
      <c r="DH66" s="1">
        <v>17</v>
      </c>
      <c r="DI66" s="1">
        <v>38</v>
      </c>
      <c r="DJ66" s="1">
        <v>55</v>
      </c>
      <c r="DK66" s="1">
        <v>-5</v>
      </c>
      <c r="DL66" s="1">
        <v>12</v>
      </c>
      <c r="DM66" s="1">
        <v>38</v>
      </c>
      <c r="DN66" s="1">
        <v>48</v>
      </c>
      <c r="DO66" s="1">
        <v>2</v>
      </c>
      <c r="DP66" s="1">
        <v>10</v>
      </c>
      <c r="DQ66" s="1">
        <v>1</v>
      </c>
      <c r="DR66" s="1">
        <v>1</v>
      </c>
      <c r="DS66" s="1">
        <v>1</v>
      </c>
      <c r="DT66" s="1">
        <v>171</v>
      </c>
      <c r="DU66" s="1">
        <v>9.9000000000000005E-2</v>
      </c>
    </row>
    <row r="67" spans="1:125" x14ac:dyDescent="0.2">
      <c r="A67" s="2" t="s">
        <v>832</v>
      </c>
      <c r="B67" s="1" t="s">
        <v>824</v>
      </c>
      <c r="C67" s="1">
        <v>79</v>
      </c>
      <c r="D67" s="1">
        <v>24</v>
      </c>
      <c r="E67" s="1">
        <v>33</v>
      </c>
      <c r="F67" s="1">
        <v>57</v>
      </c>
      <c r="G67" s="1">
        <v>-9</v>
      </c>
      <c r="H67" s="1">
        <v>18</v>
      </c>
      <c r="I67" s="1">
        <v>46</v>
      </c>
      <c r="J67" s="1">
        <v>28</v>
      </c>
      <c r="K67" s="1">
        <v>6</v>
      </c>
      <c r="L67" s="1">
        <v>16</v>
      </c>
      <c r="M67" s="1">
        <v>0</v>
      </c>
      <c r="N67" s="1">
        <v>0</v>
      </c>
      <c r="O67" s="1">
        <v>3</v>
      </c>
      <c r="P67" s="1">
        <v>191</v>
      </c>
      <c r="Q67" s="1">
        <v>0.126</v>
      </c>
      <c r="S67" s="1" t="s">
        <v>833</v>
      </c>
      <c r="T67" s="1" t="s">
        <v>818</v>
      </c>
      <c r="U67" s="1">
        <v>71</v>
      </c>
      <c r="V67" s="1">
        <v>22</v>
      </c>
      <c r="W67" s="1">
        <v>34</v>
      </c>
      <c r="X67" s="1">
        <v>56</v>
      </c>
      <c r="Y67" s="1">
        <v>-23</v>
      </c>
      <c r="Z67" s="1">
        <v>18</v>
      </c>
      <c r="AA67" s="1">
        <v>9</v>
      </c>
      <c r="AB67" s="1">
        <v>31</v>
      </c>
      <c r="AC67" s="1">
        <v>10</v>
      </c>
      <c r="AD67" s="1">
        <v>14</v>
      </c>
      <c r="AE67" s="1">
        <v>0</v>
      </c>
      <c r="AF67" s="1">
        <v>0</v>
      </c>
      <c r="AG67" s="1">
        <v>2</v>
      </c>
      <c r="AH67" s="1">
        <v>170</v>
      </c>
      <c r="AI67" s="1">
        <v>0.129</v>
      </c>
      <c r="AK67" s="2" t="s">
        <v>104</v>
      </c>
      <c r="AL67" s="1" t="s">
        <v>814</v>
      </c>
      <c r="AM67" s="1">
        <v>82</v>
      </c>
      <c r="AN67" s="1">
        <v>31</v>
      </c>
      <c r="AO67" s="1">
        <v>26</v>
      </c>
      <c r="AP67" s="1">
        <v>57</v>
      </c>
      <c r="AQ67" s="1">
        <v>1</v>
      </c>
      <c r="AR67" s="1">
        <v>53</v>
      </c>
      <c r="AS67" s="1">
        <v>113</v>
      </c>
      <c r="AT67" s="1">
        <v>24</v>
      </c>
      <c r="AU67" s="1">
        <v>3</v>
      </c>
      <c r="AV67" s="1">
        <v>8</v>
      </c>
      <c r="AW67" s="1">
        <v>2</v>
      </c>
      <c r="AX67" s="1">
        <v>0</v>
      </c>
      <c r="AY67" s="1">
        <v>3</v>
      </c>
      <c r="AZ67" s="1">
        <v>204</v>
      </c>
      <c r="BA67" s="1">
        <v>0.152</v>
      </c>
      <c r="BC67" s="2" t="s">
        <v>46</v>
      </c>
      <c r="BD67" s="1" t="s">
        <v>801</v>
      </c>
      <c r="BE67" s="1">
        <v>45</v>
      </c>
      <c r="BF67" s="1">
        <v>15</v>
      </c>
      <c r="BG67" s="1">
        <v>17</v>
      </c>
      <c r="BH67" s="1">
        <v>32</v>
      </c>
      <c r="BI67" s="1">
        <v>-7</v>
      </c>
      <c r="BJ67" s="1">
        <v>82</v>
      </c>
      <c r="BK67" s="1">
        <v>72</v>
      </c>
      <c r="BL67" s="1">
        <v>16</v>
      </c>
      <c r="BM67" s="1">
        <v>6</v>
      </c>
      <c r="BN67" s="1">
        <v>10</v>
      </c>
      <c r="BO67" s="1">
        <v>0</v>
      </c>
      <c r="BP67" s="1">
        <v>0</v>
      </c>
      <c r="BQ67" s="1">
        <v>4</v>
      </c>
      <c r="BR67" s="1">
        <v>110</v>
      </c>
      <c r="BS67" s="1">
        <v>0.13600000000000001</v>
      </c>
      <c r="BU67" s="2" t="s">
        <v>108</v>
      </c>
      <c r="BV67" s="1" t="s">
        <v>814</v>
      </c>
      <c r="BW67" s="1">
        <v>79</v>
      </c>
      <c r="BX67" s="1">
        <v>24</v>
      </c>
      <c r="BY67" s="1">
        <v>31</v>
      </c>
      <c r="BZ67" s="1">
        <v>55</v>
      </c>
      <c r="CA67" s="1">
        <v>12</v>
      </c>
      <c r="CB67" s="1">
        <v>78</v>
      </c>
      <c r="CC67" s="1">
        <v>108</v>
      </c>
      <c r="CD67" s="1">
        <v>20</v>
      </c>
      <c r="CE67" s="1">
        <v>8</v>
      </c>
      <c r="CF67" s="1">
        <v>7</v>
      </c>
      <c r="CG67" s="1">
        <v>1</v>
      </c>
      <c r="CH67" s="1">
        <v>2</v>
      </c>
      <c r="CI67" s="1">
        <v>5</v>
      </c>
      <c r="CJ67" s="1">
        <v>159</v>
      </c>
      <c r="CK67" s="1">
        <v>0.151</v>
      </c>
      <c r="CL67" s="1" t="s">
        <v>797</v>
      </c>
      <c r="CM67" s="1" t="s">
        <v>105</v>
      </c>
      <c r="CN67" s="1" t="s">
        <v>810</v>
      </c>
      <c r="CO67" s="1">
        <v>81</v>
      </c>
      <c r="CP67" s="1">
        <v>15</v>
      </c>
      <c r="CQ67" s="1">
        <v>40</v>
      </c>
      <c r="CR67" s="1">
        <v>55</v>
      </c>
      <c r="CS67" s="1">
        <v>15</v>
      </c>
      <c r="CT67" s="1">
        <v>26</v>
      </c>
      <c r="CU67" s="1">
        <v>53</v>
      </c>
      <c r="CV67" s="1">
        <v>209</v>
      </c>
      <c r="CW67" s="1">
        <v>3</v>
      </c>
      <c r="CX67" s="1">
        <v>12</v>
      </c>
      <c r="CY67" s="1">
        <v>0</v>
      </c>
      <c r="CZ67" s="1">
        <v>3</v>
      </c>
      <c r="DA67" s="1">
        <v>4</v>
      </c>
      <c r="DB67" s="1">
        <v>201</v>
      </c>
      <c r="DC67" s="1">
        <v>7.4999999999999997E-2</v>
      </c>
      <c r="DE67" s="2"/>
      <c r="DF67" s="1" t="s">
        <v>105</v>
      </c>
      <c r="DG67" s="1">
        <v>81</v>
      </c>
      <c r="DH67" s="1">
        <v>15</v>
      </c>
      <c r="DI67" s="1">
        <v>40</v>
      </c>
      <c r="DJ67" s="1">
        <v>55</v>
      </c>
      <c r="DK67" s="1">
        <v>15</v>
      </c>
      <c r="DL67" s="1">
        <v>26</v>
      </c>
      <c r="DM67" s="1">
        <v>53</v>
      </c>
      <c r="DN67" s="1">
        <v>209</v>
      </c>
      <c r="DO67" s="1">
        <v>3</v>
      </c>
      <c r="DP67" s="1">
        <v>12</v>
      </c>
      <c r="DQ67" s="1">
        <v>0</v>
      </c>
      <c r="DR67" s="1">
        <v>3</v>
      </c>
      <c r="DS67" s="1">
        <v>4</v>
      </c>
      <c r="DT67" s="1">
        <v>201</v>
      </c>
      <c r="DU67" s="1">
        <v>7.4999999999999997E-2</v>
      </c>
    </row>
    <row r="68" spans="1:125" x14ac:dyDescent="0.2">
      <c r="A68" s="2" t="s">
        <v>252</v>
      </c>
      <c r="B68" s="1" t="s">
        <v>806</v>
      </c>
      <c r="C68" s="1">
        <v>82</v>
      </c>
      <c r="D68" s="1">
        <v>19</v>
      </c>
      <c r="E68" s="1">
        <v>38</v>
      </c>
      <c r="F68" s="1">
        <v>57</v>
      </c>
      <c r="G68" s="1">
        <v>-6</v>
      </c>
      <c r="H68" s="1">
        <v>32</v>
      </c>
      <c r="I68" s="1">
        <v>77</v>
      </c>
      <c r="J68" s="1">
        <v>42</v>
      </c>
      <c r="K68" s="1">
        <v>7</v>
      </c>
      <c r="L68" s="1">
        <v>8</v>
      </c>
      <c r="M68" s="1">
        <v>0</v>
      </c>
      <c r="N68" s="1">
        <v>2</v>
      </c>
      <c r="O68" s="1">
        <v>4</v>
      </c>
      <c r="P68" s="1">
        <v>132</v>
      </c>
      <c r="Q68" s="1">
        <v>0.14399999999999999</v>
      </c>
      <c r="S68" s="1" t="s">
        <v>23</v>
      </c>
      <c r="T68" s="1" t="s">
        <v>802</v>
      </c>
      <c r="U68" s="1">
        <v>69</v>
      </c>
      <c r="V68" s="1">
        <v>22</v>
      </c>
      <c r="W68" s="1">
        <v>34</v>
      </c>
      <c r="X68" s="1">
        <v>56</v>
      </c>
      <c r="Y68" s="1">
        <v>-5</v>
      </c>
      <c r="Z68" s="1">
        <v>52</v>
      </c>
      <c r="AA68" s="1">
        <v>124</v>
      </c>
      <c r="AB68" s="1">
        <v>41</v>
      </c>
      <c r="AC68" s="1">
        <v>6</v>
      </c>
      <c r="AD68" s="1">
        <v>5</v>
      </c>
      <c r="AE68" s="1">
        <v>4</v>
      </c>
      <c r="AF68" s="1">
        <v>2</v>
      </c>
      <c r="AG68" s="1">
        <v>3</v>
      </c>
      <c r="AH68" s="1">
        <v>177</v>
      </c>
      <c r="AI68" s="1">
        <v>0.124</v>
      </c>
      <c r="AK68" s="2" t="s">
        <v>42</v>
      </c>
      <c r="AL68" s="1" t="s">
        <v>805</v>
      </c>
      <c r="AM68" s="1">
        <v>59</v>
      </c>
      <c r="AN68" s="1">
        <v>29</v>
      </c>
      <c r="AO68" s="1">
        <v>28</v>
      </c>
      <c r="AP68" s="1">
        <v>57</v>
      </c>
      <c r="AQ68" s="1">
        <v>17</v>
      </c>
      <c r="AR68" s="1">
        <v>28</v>
      </c>
      <c r="AS68" s="1">
        <v>32</v>
      </c>
      <c r="AT68" s="1">
        <v>14</v>
      </c>
      <c r="AU68" s="1">
        <v>5</v>
      </c>
      <c r="AV68" s="1">
        <v>7</v>
      </c>
      <c r="AW68" s="1">
        <v>1</v>
      </c>
      <c r="AX68" s="1">
        <v>2</v>
      </c>
      <c r="AY68" s="1">
        <v>4</v>
      </c>
      <c r="AZ68" s="1">
        <v>185</v>
      </c>
      <c r="BA68" s="1">
        <v>0.157</v>
      </c>
      <c r="BC68" s="2" t="s">
        <v>24</v>
      </c>
      <c r="BD68" s="1" t="s">
        <v>802</v>
      </c>
      <c r="BE68" s="1">
        <v>48</v>
      </c>
      <c r="BF68" s="1">
        <v>16</v>
      </c>
      <c r="BG68" s="1">
        <v>16</v>
      </c>
      <c r="BH68" s="1">
        <v>32</v>
      </c>
      <c r="BI68" s="1">
        <v>23</v>
      </c>
      <c r="BJ68" s="1">
        <v>16</v>
      </c>
      <c r="BK68" s="1">
        <v>25</v>
      </c>
      <c r="BL68" s="1">
        <v>6</v>
      </c>
      <c r="BM68" s="1">
        <v>4</v>
      </c>
      <c r="BN68" s="1">
        <v>2</v>
      </c>
      <c r="BO68" s="1">
        <v>0</v>
      </c>
      <c r="BP68" s="1">
        <v>0</v>
      </c>
      <c r="BQ68" s="1">
        <v>2</v>
      </c>
      <c r="BR68" s="1">
        <v>161</v>
      </c>
      <c r="BS68" s="1">
        <v>9.9000000000000005E-2</v>
      </c>
      <c r="BU68" s="2" t="s">
        <v>694</v>
      </c>
      <c r="BV68" s="1" t="s">
        <v>800</v>
      </c>
      <c r="BW68" s="1">
        <v>75</v>
      </c>
      <c r="BX68" s="1">
        <v>13</v>
      </c>
      <c r="BY68" s="1">
        <v>42</v>
      </c>
      <c r="BZ68" s="1">
        <v>55</v>
      </c>
      <c r="CA68" s="1">
        <v>5</v>
      </c>
      <c r="CB68" s="1">
        <v>53</v>
      </c>
      <c r="CC68" s="1">
        <v>86</v>
      </c>
      <c r="CD68" s="1">
        <v>101</v>
      </c>
      <c r="CE68" s="1">
        <v>3</v>
      </c>
      <c r="CF68" s="1">
        <v>11</v>
      </c>
      <c r="CG68" s="1">
        <v>0</v>
      </c>
      <c r="CH68" s="1">
        <v>6</v>
      </c>
      <c r="CI68" s="1">
        <v>2</v>
      </c>
      <c r="CJ68" s="1">
        <v>170</v>
      </c>
      <c r="CK68" s="1">
        <v>7.5999999999999998E-2</v>
      </c>
      <c r="CL68" s="1" t="s">
        <v>797</v>
      </c>
      <c r="CM68" s="1" t="s">
        <v>25</v>
      </c>
      <c r="CN68" s="1" t="s">
        <v>798</v>
      </c>
      <c r="CO68" s="1">
        <v>67</v>
      </c>
      <c r="CP68" s="1">
        <v>33</v>
      </c>
      <c r="CQ68" s="1">
        <v>22</v>
      </c>
      <c r="CR68" s="1">
        <v>55</v>
      </c>
      <c r="CS68" s="1">
        <v>13</v>
      </c>
      <c r="CT68" s="1">
        <v>67</v>
      </c>
      <c r="CU68" s="1">
        <v>64</v>
      </c>
      <c r="CV68" s="1">
        <v>27</v>
      </c>
      <c r="CW68" s="1">
        <v>4</v>
      </c>
      <c r="CX68" s="1">
        <v>3</v>
      </c>
      <c r="CY68" s="1">
        <v>0</v>
      </c>
      <c r="CZ68" s="1">
        <v>0</v>
      </c>
      <c r="DA68" s="1">
        <v>3</v>
      </c>
      <c r="DB68" s="1">
        <v>193</v>
      </c>
      <c r="DC68" s="1">
        <v>0.17100000000000001</v>
      </c>
      <c r="DE68" s="2"/>
      <c r="DF68" s="1" t="s">
        <v>25</v>
      </c>
      <c r="DG68" s="1">
        <v>67</v>
      </c>
      <c r="DH68" s="1">
        <v>33</v>
      </c>
      <c r="DI68" s="1">
        <v>22</v>
      </c>
      <c r="DJ68" s="1">
        <v>55</v>
      </c>
      <c r="DK68" s="1">
        <v>13</v>
      </c>
      <c r="DL68" s="1">
        <v>67</v>
      </c>
      <c r="DM68" s="1">
        <v>64</v>
      </c>
      <c r="DN68" s="1">
        <v>27</v>
      </c>
      <c r="DO68" s="1">
        <v>4</v>
      </c>
      <c r="DP68" s="1">
        <v>3</v>
      </c>
      <c r="DQ68" s="1">
        <v>0</v>
      </c>
      <c r="DR68" s="1">
        <v>0</v>
      </c>
      <c r="DS68" s="1">
        <v>3</v>
      </c>
      <c r="DT68" s="1">
        <v>193</v>
      </c>
      <c r="DU68" s="1">
        <v>0.17100000000000001</v>
      </c>
    </row>
    <row r="69" spans="1:125" x14ac:dyDescent="0.2">
      <c r="A69" s="2" t="s">
        <v>233</v>
      </c>
      <c r="B69" s="1" t="s">
        <v>820</v>
      </c>
      <c r="C69" s="1">
        <v>65</v>
      </c>
      <c r="D69" s="1">
        <v>20</v>
      </c>
      <c r="E69" s="1">
        <v>37</v>
      </c>
      <c r="F69" s="1">
        <v>57</v>
      </c>
      <c r="G69" s="1">
        <v>-1</v>
      </c>
      <c r="H69" s="1">
        <v>42</v>
      </c>
      <c r="I69" s="1">
        <v>34</v>
      </c>
      <c r="J69" s="1">
        <v>20</v>
      </c>
      <c r="K69" s="1">
        <v>7</v>
      </c>
      <c r="L69" s="1">
        <v>4</v>
      </c>
      <c r="M69" s="1">
        <v>2</v>
      </c>
      <c r="N69" s="1">
        <v>0</v>
      </c>
      <c r="O69" s="1">
        <v>4</v>
      </c>
      <c r="P69" s="1">
        <v>159</v>
      </c>
      <c r="Q69" s="1">
        <v>0.126</v>
      </c>
      <c r="S69" s="1" t="s">
        <v>301</v>
      </c>
      <c r="T69" s="1" t="s">
        <v>802</v>
      </c>
      <c r="U69" s="1">
        <v>82</v>
      </c>
      <c r="V69" s="1">
        <v>33</v>
      </c>
      <c r="W69" s="1">
        <v>23</v>
      </c>
      <c r="X69" s="1">
        <v>56</v>
      </c>
      <c r="Y69" s="1">
        <v>-3</v>
      </c>
      <c r="Z69" s="1">
        <v>76</v>
      </c>
      <c r="AA69" s="1">
        <v>225</v>
      </c>
      <c r="AB69" s="1">
        <v>43</v>
      </c>
      <c r="AC69" s="1">
        <v>9</v>
      </c>
      <c r="AD69" s="1">
        <v>4</v>
      </c>
      <c r="AE69" s="1">
        <v>1</v>
      </c>
      <c r="AF69" s="1">
        <v>0</v>
      </c>
      <c r="AG69" s="1">
        <v>5</v>
      </c>
      <c r="AH69" s="1">
        <v>209</v>
      </c>
      <c r="AI69" s="1">
        <v>0.158</v>
      </c>
      <c r="AK69" s="2" t="s">
        <v>40</v>
      </c>
      <c r="AL69" s="1" t="s">
        <v>819</v>
      </c>
      <c r="AM69" s="1">
        <v>74</v>
      </c>
      <c r="AN69" s="1">
        <v>30</v>
      </c>
      <c r="AO69" s="1">
        <v>27</v>
      </c>
      <c r="AP69" s="1">
        <v>57</v>
      </c>
      <c r="AQ69" s="1">
        <v>11</v>
      </c>
      <c r="AR69" s="1">
        <v>53</v>
      </c>
      <c r="AS69" s="1">
        <v>173</v>
      </c>
      <c r="AT69" s="1">
        <v>31</v>
      </c>
      <c r="AU69" s="1">
        <v>6</v>
      </c>
      <c r="AV69" s="1">
        <v>3</v>
      </c>
      <c r="AW69" s="1">
        <v>0</v>
      </c>
      <c r="AX69" s="1">
        <v>0</v>
      </c>
      <c r="AY69" s="1">
        <v>4</v>
      </c>
      <c r="AZ69" s="1">
        <v>287</v>
      </c>
      <c r="BA69" s="1">
        <v>0.105</v>
      </c>
      <c r="BC69" s="2" t="s">
        <v>87</v>
      </c>
      <c r="BD69" s="1" t="s">
        <v>807</v>
      </c>
      <c r="BE69" s="1">
        <v>48</v>
      </c>
      <c r="BF69" s="1">
        <v>18</v>
      </c>
      <c r="BG69" s="1">
        <v>14</v>
      </c>
      <c r="BH69" s="1">
        <v>32</v>
      </c>
      <c r="BI69" s="1">
        <v>-7</v>
      </c>
      <c r="BJ69" s="1">
        <v>26</v>
      </c>
      <c r="BK69" s="1">
        <v>55</v>
      </c>
      <c r="BL69" s="1">
        <v>15</v>
      </c>
      <c r="BM69" s="1">
        <v>5</v>
      </c>
      <c r="BN69" s="1">
        <v>1</v>
      </c>
      <c r="BO69" s="1">
        <v>0</v>
      </c>
      <c r="BP69" s="1">
        <v>0</v>
      </c>
      <c r="BQ69" s="1">
        <v>3</v>
      </c>
      <c r="BR69" s="1">
        <v>140</v>
      </c>
      <c r="BS69" s="1">
        <v>0.129</v>
      </c>
      <c r="BU69" s="2" t="s">
        <v>234</v>
      </c>
      <c r="BV69" s="1" t="s">
        <v>806</v>
      </c>
      <c r="BW69" s="1">
        <v>75</v>
      </c>
      <c r="BX69" s="1">
        <v>17</v>
      </c>
      <c r="BY69" s="1">
        <v>37</v>
      </c>
      <c r="BZ69" s="1">
        <v>54</v>
      </c>
      <c r="CA69" s="1">
        <v>4</v>
      </c>
      <c r="CB69" s="1">
        <v>16</v>
      </c>
      <c r="CC69" s="1">
        <v>35</v>
      </c>
      <c r="CD69" s="1">
        <v>15</v>
      </c>
      <c r="CE69" s="1">
        <v>2</v>
      </c>
      <c r="CF69" s="1">
        <v>11</v>
      </c>
      <c r="CG69" s="1">
        <v>0</v>
      </c>
      <c r="CH69" s="1">
        <v>0</v>
      </c>
      <c r="CI69" s="1">
        <v>1</v>
      </c>
      <c r="CJ69" s="1">
        <v>109</v>
      </c>
      <c r="CK69" s="1">
        <v>0.156</v>
      </c>
      <c r="CL69" s="1" t="s">
        <v>797</v>
      </c>
      <c r="CM69" s="1" t="s">
        <v>85</v>
      </c>
      <c r="CN69" s="1" t="s">
        <v>799</v>
      </c>
      <c r="CO69" s="1">
        <v>72</v>
      </c>
      <c r="CP69" s="1">
        <v>19</v>
      </c>
      <c r="CQ69" s="1">
        <v>36</v>
      </c>
      <c r="CR69" s="1">
        <v>55</v>
      </c>
      <c r="CS69" s="1">
        <v>17</v>
      </c>
      <c r="CT69" s="1">
        <v>51</v>
      </c>
      <c r="CU69" s="1">
        <v>99</v>
      </c>
      <c r="CV69" s="1">
        <v>39</v>
      </c>
      <c r="CW69" s="1">
        <v>3</v>
      </c>
      <c r="CX69" s="1">
        <v>10</v>
      </c>
      <c r="CY69" s="1">
        <v>0</v>
      </c>
      <c r="CZ69" s="1">
        <v>0</v>
      </c>
      <c r="DA69" s="1">
        <v>4</v>
      </c>
      <c r="DB69" s="1">
        <v>162</v>
      </c>
      <c r="DC69" s="1">
        <v>0.11700000000000001</v>
      </c>
      <c r="DE69" s="2"/>
      <c r="DF69" s="1" t="s">
        <v>85</v>
      </c>
      <c r="DG69" s="1">
        <v>72</v>
      </c>
      <c r="DH69" s="1">
        <v>19</v>
      </c>
      <c r="DI69" s="1">
        <v>36</v>
      </c>
      <c r="DJ69" s="1">
        <v>55</v>
      </c>
      <c r="DK69" s="1">
        <v>17</v>
      </c>
      <c r="DL69" s="1">
        <v>51</v>
      </c>
      <c r="DM69" s="1">
        <v>99</v>
      </c>
      <c r="DN69" s="1">
        <v>39</v>
      </c>
      <c r="DO69" s="1">
        <v>3</v>
      </c>
      <c r="DP69" s="1">
        <v>10</v>
      </c>
      <c r="DQ69" s="1">
        <v>0</v>
      </c>
      <c r="DR69" s="1">
        <v>0</v>
      </c>
      <c r="DS69" s="1">
        <v>4</v>
      </c>
      <c r="DT69" s="1">
        <v>162</v>
      </c>
      <c r="DU69" s="1">
        <v>0.11700000000000001</v>
      </c>
    </row>
    <row r="70" spans="1:125" x14ac:dyDescent="0.2">
      <c r="A70" s="2" t="s">
        <v>200</v>
      </c>
      <c r="B70" s="1" t="s">
        <v>816</v>
      </c>
      <c r="C70" s="1">
        <v>82</v>
      </c>
      <c r="D70" s="1">
        <v>24</v>
      </c>
      <c r="E70" s="1">
        <v>32</v>
      </c>
      <c r="F70" s="1">
        <v>56</v>
      </c>
      <c r="G70" s="1">
        <v>-6</v>
      </c>
      <c r="H70" s="1">
        <v>41</v>
      </c>
      <c r="I70" s="1">
        <v>287</v>
      </c>
      <c r="J70" s="1">
        <v>25</v>
      </c>
      <c r="K70" s="1">
        <v>7</v>
      </c>
      <c r="L70" s="1">
        <v>10</v>
      </c>
      <c r="M70" s="1">
        <v>0</v>
      </c>
      <c r="N70" s="1">
        <v>0</v>
      </c>
      <c r="O70" s="1">
        <v>3</v>
      </c>
      <c r="P70" s="1">
        <v>248</v>
      </c>
      <c r="Q70" s="1">
        <v>9.7000000000000003E-2</v>
      </c>
      <c r="S70" s="1" t="s">
        <v>32</v>
      </c>
      <c r="T70" s="1" t="s">
        <v>811</v>
      </c>
      <c r="U70" s="1">
        <v>79</v>
      </c>
      <c r="V70" s="1">
        <v>32</v>
      </c>
      <c r="W70" s="1">
        <v>24</v>
      </c>
      <c r="X70" s="1">
        <v>56</v>
      </c>
      <c r="Y70" s="1">
        <v>18</v>
      </c>
      <c r="Z70" s="1">
        <v>41</v>
      </c>
      <c r="AA70" s="1">
        <v>60</v>
      </c>
      <c r="AB70" s="1">
        <v>66</v>
      </c>
      <c r="AC70" s="1">
        <v>10</v>
      </c>
      <c r="AD70" s="1">
        <v>4</v>
      </c>
      <c r="AE70" s="1">
        <v>0</v>
      </c>
      <c r="AF70" s="1">
        <v>0</v>
      </c>
      <c r="AG70" s="1">
        <v>8</v>
      </c>
      <c r="AH70" s="1">
        <v>253</v>
      </c>
      <c r="AI70" s="1">
        <v>0.126</v>
      </c>
      <c r="AK70" s="2" t="s">
        <v>22</v>
      </c>
      <c r="AL70" s="1" t="s">
        <v>798</v>
      </c>
      <c r="AM70" s="1">
        <v>82</v>
      </c>
      <c r="AN70" s="1">
        <v>11</v>
      </c>
      <c r="AO70" s="1">
        <v>46</v>
      </c>
      <c r="AP70" s="1">
        <v>57</v>
      </c>
      <c r="AQ70" s="1">
        <v>-11</v>
      </c>
      <c r="AR70" s="1">
        <v>75</v>
      </c>
      <c r="AS70" s="1">
        <v>182</v>
      </c>
      <c r="AT70" s="1">
        <v>72</v>
      </c>
      <c r="AU70" s="1">
        <v>4</v>
      </c>
      <c r="AV70" s="1">
        <v>19</v>
      </c>
      <c r="AW70" s="1">
        <v>0</v>
      </c>
      <c r="AX70" s="1">
        <v>1</v>
      </c>
      <c r="AY70" s="1">
        <v>4</v>
      </c>
      <c r="AZ70" s="1">
        <v>185</v>
      </c>
      <c r="BA70" s="1">
        <v>5.8999999999999997E-2</v>
      </c>
      <c r="BC70" s="2" t="s">
        <v>1619</v>
      </c>
      <c r="BD70" s="1" t="s">
        <v>804</v>
      </c>
      <c r="BE70" s="1">
        <v>44</v>
      </c>
      <c r="BF70" s="1">
        <v>13</v>
      </c>
      <c r="BG70" s="1">
        <v>19</v>
      </c>
      <c r="BH70" s="1">
        <v>32</v>
      </c>
      <c r="BI70" s="1">
        <v>-15</v>
      </c>
      <c r="BJ70" s="1">
        <v>25</v>
      </c>
      <c r="BK70" s="1">
        <v>20</v>
      </c>
      <c r="BL70" s="1">
        <v>9</v>
      </c>
      <c r="BM70" s="1">
        <v>5</v>
      </c>
      <c r="BN70" s="1">
        <v>10</v>
      </c>
      <c r="BO70" s="1">
        <v>0</v>
      </c>
      <c r="BP70" s="1">
        <v>0</v>
      </c>
      <c r="BQ70" s="1">
        <v>3</v>
      </c>
      <c r="BR70" s="1">
        <v>102</v>
      </c>
      <c r="BS70" s="1">
        <v>0.127</v>
      </c>
      <c r="BU70" s="2" t="s">
        <v>74</v>
      </c>
      <c r="BV70" s="1" t="s">
        <v>815</v>
      </c>
      <c r="BW70" s="1">
        <v>65</v>
      </c>
      <c r="BX70" s="1">
        <v>11</v>
      </c>
      <c r="BY70" s="1">
        <v>43</v>
      </c>
      <c r="BZ70" s="1">
        <v>54</v>
      </c>
      <c r="CA70" s="1">
        <v>0</v>
      </c>
      <c r="CB70" s="1">
        <v>24</v>
      </c>
      <c r="CC70" s="1">
        <v>33</v>
      </c>
      <c r="CD70" s="1">
        <v>32</v>
      </c>
      <c r="CE70" s="1">
        <v>2</v>
      </c>
      <c r="CF70" s="1">
        <v>16</v>
      </c>
      <c r="CG70" s="1">
        <v>0</v>
      </c>
      <c r="CH70" s="1">
        <v>2</v>
      </c>
      <c r="CI70" s="1">
        <v>4</v>
      </c>
      <c r="CJ70" s="1">
        <v>147</v>
      </c>
      <c r="CK70" s="1">
        <v>7.4999999999999997E-2</v>
      </c>
      <c r="CL70" s="1" t="s">
        <v>797</v>
      </c>
      <c r="CM70" s="1" t="s">
        <v>62</v>
      </c>
      <c r="CN70" s="1" t="s">
        <v>820</v>
      </c>
      <c r="CO70" s="1">
        <v>81</v>
      </c>
      <c r="CP70" s="1">
        <v>23</v>
      </c>
      <c r="CQ70" s="1">
        <v>32</v>
      </c>
      <c r="CR70" s="1">
        <v>55</v>
      </c>
      <c r="CS70" s="1">
        <v>2</v>
      </c>
      <c r="CT70" s="1">
        <v>44</v>
      </c>
      <c r="CU70" s="1">
        <v>57</v>
      </c>
      <c r="CV70" s="1">
        <v>60</v>
      </c>
      <c r="CW70" s="1">
        <v>4</v>
      </c>
      <c r="CX70" s="1">
        <v>10</v>
      </c>
      <c r="CY70" s="1">
        <v>1</v>
      </c>
      <c r="CZ70" s="1">
        <v>1</v>
      </c>
      <c r="DA70" s="1">
        <v>4</v>
      </c>
      <c r="DB70" s="1">
        <v>234</v>
      </c>
      <c r="DC70" s="1">
        <v>9.8000000000000004E-2</v>
      </c>
      <c r="DE70" s="2"/>
      <c r="DF70" s="1" t="s">
        <v>62</v>
      </c>
      <c r="DG70" s="1">
        <v>81</v>
      </c>
      <c r="DH70" s="1">
        <v>23</v>
      </c>
      <c r="DI70" s="1">
        <v>32</v>
      </c>
      <c r="DJ70" s="1">
        <v>55</v>
      </c>
      <c r="DK70" s="1">
        <v>2</v>
      </c>
      <c r="DL70" s="1">
        <v>44</v>
      </c>
      <c r="DM70" s="1">
        <v>57</v>
      </c>
      <c r="DN70" s="1">
        <v>60</v>
      </c>
      <c r="DO70" s="1">
        <v>4</v>
      </c>
      <c r="DP70" s="1">
        <v>10</v>
      </c>
      <c r="DQ70" s="1">
        <v>1</v>
      </c>
      <c r="DR70" s="1">
        <v>1</v>
      </c>
      <c r="DS70" s="1">
        <v>4</v>
      </c>
      <c r="DT70" s="1">
        <v>234</v>
      </c>
      <c r="DU70" s="1">
        <v>9.8000000000000004E-2</v>
      </c>
    </row>
    <row r="71" spans="1:125" x14ac:dyDescent="0.2">
      <c r="A71" s="2" t="s">
        <v>211</v>
      </c>
      <c r="B71" s="1" t="s">
        <v>823</v>
      </c>
      <c r="C71" s="1">
        <v>82</v>
      </c>
      <c r="D71" s="1">
        <v>23</v>
      </c>
      <c r="E71" s="1">
        <v>32</v>
      </c>
      <c r="F71" s="1">
        <v>55</v>
      </c>
      <c r="G71" s="1">
        <v>-16</v>
      </c>
      <c r="H71" s="1">
        <v>40</v>
      </c>
      <c r="I71" s="1">
        <v>107</v>
      </c>
      <c r="J71" s="1">
        <v>60</v>
      </c>
      <c r="K71" s="1">
        <v>8</v>
      </c>
      <c r="L71" s="1">
        <v>12</v>
      </c>
      <c r="M71" s="1">
        <v>1</v>
      </c>
      <c r="N71" s="1">
        <v>0</v>
      </c>
      <c r="O71" s="1">
        <v>4</v>
      </c>
      <c r="P71" s="1">
        <v>221</v>
      </c>
      <c r="Q71" s="1">
        <v>0.104</v>
      </c>
      <c r="S71" s="1" t="s">
        <v>289</v>
      </c>
      <c r="T71" s="1" t="s">
        <v>817</v>
      </c>
      <c r="U71" s="1">
        <v>83</v>
      </c>
      <c r="V71" s="1">
        <v>17</v>
      </c>
      <c r="W71" s="1">
        <v>38</v>
      </c>
      <c r="X71" s="1">
        <v>55</v>
      </c>
      <c r="Y71" s="1">
        <v>13</v>
      </c>
      <c r="Z71" s="1">
        <v>36</v>
      </c>
      <c r="AA71" s="1">
        <v>67</v>
      </c>
      <c r="AB71" s="1">
        <v>33</v>
      </c>
      <c r="AC71" s="1">
        <v>6</v>
      </c>
      <c r="AD71" s="1">
        <v>7</v>
      </c>
      <c r="AE71" s="1">
        <v>0</v>
      </c>
      <c r="AF71" s="1">
        <v>0</v>
      </c>
      <c r="AG71" s="1">
        <v>3</v>
      </c>
      <c r="AH71" s="1">
        <v>178</v>
      </c>
      <c r="AI71" s="1">
        <v>9.6000000000000002E-2</v>
      </c>
      <c r="AK71" s="2" t="s">
        <v>68</v>
      </c>
      <c r="AL71" s="1" t="s">
        <v>812</v>
      </c>
      <c r="AM71" s="1">
        <v>77</v>
      </c>
      <c r="AN71" s="1">
        <v>29</v>
      </c>
      <c r="AO71" s="1">
        <v>27</v>
      </c>
      <c r="AP71" s="1">
        <v>56</v>
      </c>
      <c r="AQ71" s="1">
        <v>23</v>
      </c>
      <c r="AR71" s="1">
        <v>40</v>
      </c>
      <c r="AS71" s="1">
        <v>60</v>
      </c>
      <c r="AT71" s="1">
        <v>30</v>
      </c>
      <c r="AU71" s="1">
        <v>11</v>
      </c>
      <c r="AV71" s="1">
        <v>2</v>
      </c>
      <c r="AW71" s="1">
        <v>0</v>
      </c>
      <c r="AX71" s="1">
        <v>0</v>
      </c>
      <c r="AY71" s="1">
        <v>10</v>
      </c>
      <c r="AZ71" s="1">
        <v>211</v>
      </c>
      <c r="BA71" s="1">
        <v>0.13700000000000001</v>
      </c>
      <c r="BC71" s="2" t="s">
        <v>698</v>
      </c>
      <c r="BD71" s="1" t="s">
        <v>815</v>
      </c>
      <c r="BE71" s="1">
        <v>48</v>
      </c>
      <c r="BF71" s="1">
        <v>4</v>
      </c>
      <c r="BG71" s="1">
        <v>28</v>
      </c>
      <c r="BH71" s="1">
        <v>32</v>
      </c>
      <c r="BI71" s="1">
        <v>2</v>
      </c>
      <c r="BJ71" s="1">
        <v>24</v>
      </c>
      <c r="BK71" s="1">
        <v>33</v>
      </c>
      <c r="BL71" s="1">
        <v>74</v>
      </c>
      <c r="BM71" s="1">
        <v>3</v>
      </c>
      <c r="BN71" s="1">
        <v>12</v>
      </c>
      <c r="BO71" s="1">
        <v>0</v>
      </c>
      <c r="BP71" s="1">
        <v>0</v>
      </c>
      <c r="BQ71" s="1">
        <v>1</v>
      </c>
      <c r="BR71" s="1">
        <v>91</v>
      </c>
      <c r="BS71" s="1">
        <v>4.3999999999999997E-2</v>
      </c>
      <c r="BU71" s="2" t="s">
        <v>80</v>
      </c>
      <c r="BV71" s="1" t="s">
        <v>819</v>
      </c>
      <c r="BW71" s="1">
        <v>78</v>
      </c>
      <c r="BX71" s="1">
        <v>23</v>
      </c>
      <c r="BY71" s="1">
        <v>31</v>
      </c>
      <c r="BZ71" s="1">
        <v>54</v>
      </c>
      <c r="CA71" s="1">
        <v>8</v>
      </c>
      <c r="CB71" s="1">
        <v>57</v>
      </c>
      <c r="CC71" s="1">
        <v>154</v>
      </c>
      <c r="CD71" s="1">
        <v>42</v>
      </c>
      <c r="CE71" s="1">
        <v>4</v>
      </c>
      <c r="CF71" s="1">
        <v>8</v>
      </c>
      <c r="CG71" s="1">
        <v>0</v>
      </c>
      <c r="CH71" s="1">
        <v>2</v>
      </c>
      <c r="CI71" s="1">
        <v>2</v>
      </c>
      <c r="CJ71" s="1">
        <v>189</v>
      </c>
      <c r="CK71" s="1">
        <v>0.122</v>
      </c>
      <c r="CL71" s="1" t="s">
        <v>797</v>
      </c>
      <c r="CM71" s="1" t="s">
        <v>118</v>
      </c>
      <c r="CN71" s="1" t="s">
        <v>818</v>
      </c>
      <c r="CO71" s="1">
        <v>80</v>
      </c>
      <c r="CP71" s="1">
        <v>22</v>
      </c>
      <c r="CQ71" s="1">
        <v>33</v>
      </c>
      <c r="CR71" s="1">
        <v>55</v>
      </c>
      <c r="CS71" s="1">
        <v>-1</v>
      </c>
      <c r="CT71" s="1">
        <v>40</v>
      </c>
      <c r="CU71" s="1">
        <v>45</v>
      </c>
      <c r="CV71" s="1">
        <v>39</v>
      </c>
      <c r="CW71" s="1">
        <v>2</v>
      </c>
      <c r="CX71" s="1">
        <v>12</v>
      </c>
      <c r="CY71" s="1">
        <v>1</v>
      </c>
      <c r="CZ71" s="1">
        <v>0</v>
      </c>
      <c r="DA71" s="1">
        <v>4</v>
      </c>
      <c r="DB71" s="1">
        <v>104</v>
      </c>
      <c r="DC71" s="1">
        <v>0.21199999999999999</v>
      </c>
      <c r="DE71" s="2"/>
      <c r="DF71" s="1" t="s">
        <v>118</v>
      </c>
      <c r="DG71" s="1">
        <v>80</v>
      </c>
      <c r="DH71" s="1">
        <v>22</v>
      </c>
      <c r="DI71" s="1">
        <v>33</v>
      </c>
      <c r="DJ71" s="1">
        <v>55</v>
      </c>
      <c r="DK71" s="1">
        <v>-1</v>
      </c>
      <c r="DL71" s="1">
        <v>40</v>
      </c>
      <c r="DM71" s="1">
        <v>45</v>
      </c>
      <c r="DN71" s="1">
        <v>39</v>
      </c>
      <c r="DO71" s="1">
        <v>2</v>
      </c>
      <c r="DP71" s="1">
        <v>12</v>
      </c>
      <c r="DQ71" s="1">
        <v>1</v>
      </c>
      <c r="DR71" s="1">
        <v>0</v>
      </c>
      <c r="DS71" s="1">
        <v>4</v>
      </c>
      <c r="DT71" s="1">
        <v>104</v>
      </c>
      <c r="DU71" s="1">
        <v>0.21199999999999999</v>
      </c>
    </row>
    <row r="72" spans="1:125" x14ac:dyDescent="0.2">
      <c r="A72" s="2" t="s">
        <v>34</v>
      </c>
      <c r="B72" s="1" t="s">
        <v>807</v>
      </c>
      <c r="C72" s="1">
        <v>70</v>
      </c>
      <c r="D72" s="1">
        <v>30</v>
      </c>
      <c r="E72" s="1">
        <v>25</v>
      </c>
      <c r="F72" s="1">
        <v>55</v>
      </c>
      <c r="G72" s="1">
        <v>-8</v>
      </c>
      <c r="H72" s="1">
        <v>21</v>
      </c>
      <c r="I72" s="1">
        <v>13</v>
      </c>
      <c r="J72" s="1">
        <v>13</v>
      </c>
      <c r="K72" s="1">
        <v>8</v>
      </c>
      <c r="L72" s="1">
        <v>8</v>
      </c>
      <c r="M72" s="1">
        <v>0</v>
      </c>
      <c r="N72" s="1">
        <v>0</v>
      </c>
      <c r="O72" s="1">
        <v>5</v>
      </c>
      <c r="P72" s="1">
        <v>297</v>
      </c>
      <c r="Q72" s="1">
        <v>0.10100000000000001</v>
      </c>
      <c r="S72" s="1" t="s">
        <v>68</v>
      </c>
      <c r="T72" s="1" t="s">
        <v>812</v>
      </c>
      <c r="U72" s="1">
        <v>76</v>
      </c>
      <c r="V72" s="1">
        <v>28</v>
      </c>
      <c r="W72" s="1">
        <v>27</v>
      </c>
      <c r="X72" s="1">
        <v>55</v>
      </c>
      <c r="Y72" s="1">
        <v>5</v>
      </c>
      <c r="Z72" s="1">
        <v>58</v>
      </c>
      <c r="AA72" s="1">
        <v>143</v>
      </c>
      <c r="AB72" s="1">
        <v>29</v>
      </c>
      <c r="AC72" s="1">
        <v>10</v>
      </c>
      <c r="AD72" s="1">
        <v>7</v>
      </c>
      <c r="AE72" s="1">
        <v>0</v>
      </c>
      <c r="AF72" s="1">
        <v>0</v>
      </c>
      <c r="AG72" s="1">
        <v>5</v>
      </c>
      <c r="AH72" s="1">
        <v>248</v>
      </c>
      <c r="AI72" s="1">
        <v>0.113</v>
      </c>
      <c r="AK72" s="2" t="s">
        <v>831</v>
      </c>
      <c r="AL72" s="1" t="s">
        <v>823</v>
      </c>
      <c r="AM72" s="1">
        <v>82</v>
      </c>
      <c r="AN72" s="1">
        <v>16</v>
      </c>
      <c r="AO72" s="1">
        <v>39</v>
      </c>
      <c r="AP72" s="1">
        <v>55</v>
      </c>
      <c r="AQ72" s="1">
        <v>-11</v>
      </c>
      <c r="AR72" s="1">
        <v>36</v>
      </c>
      <c r="AS72" s="1">
        <v>59</v>
      </c>
      <c r="AT72" s="1">
        <v>39</v>
      </c>
      <c r="AU72" s="1">
        <v>3</v>
      </c>
      <c r="AV72" s="1">
        <v>12</v>
      </c>
      <c r="AW72" s="1">
        <v>0</v>
      </c>
      <c r="AX72" s="1">
        <v>0</v>
      </c>
      <c r="AY72" s="1">
        <v>0</v>
      </c>
      <c r="AZ72" s="1">
        <v>165</v>
      </c>
      <c r="BA72" s="1">
        <v>9.7000000000000003E-2</v>
      </c>
      <c r="BC72" s="2" t="s">
        <v>259</v>
      </c>
      <c r="BD72" s="1" t="s">
        <v>816</v>
      </c>
      <c r="BE72" s="1">
        <v>48</v>
      </c>
      <c r="BF72" s="1">
        <v>12</v>
      </c>
      <c r="BG72" s="1">
        <v>20</v>
      </c>
      <c r="BH72" s="1">
        <v>32</v>
      </c>
      <c r="BI72" s="1">
        <v>-8</v>
      </c>
      <c r="BJ72" s="1">
        <v>42</v>
      </c>
      <c r="BK72" s="1">
        <v>58</v>
      </c>
      <c r="BL72" s="1">
        <v>19</v>
      </c>
      <c r="BM72" s="1">
        <v>6</v>
      </c>
      <c r="BN72" s="1">
        <v>9</v>
      </c>
      <c r="BO72" s="1">
        <v>0</v>
      </c>
      <c r="BP72" s="1">
        <v>0</v>
      </c>
      <c r="BQ72" s="1">
        <v>3</v>
      </c>
      <c r="BR72" s="1">
        <v>82</v>
      </c>
      <c r="BS72" s="1">
        <v>0.14599999999999999</v>
      </c>
      <c r="BU72" s="2" t="s">
        <v>32</v>
      </c>
      <c r="BV72" s="1" t="s">
        <v>811</v>
      </c>
      <c r="BW72" s="1">
        <v>65</v>
      </c>
      <c r="BX72" s="1">
        <v>23</v>
      </c>
      <c r="BY72" s="1">
        <v>31</v>
      </c>
      <c r="BZ72" s="1">
        <v>54</v>
      </c>
      <c r="CA72" s="1">
        <v>21</v>
      </c>
      <c r="CB72" s="1">
        <v>20</v>
      </c>
      <c r="CC72" s="1">
        <v>16</v>
      </c>
      <c r="CD72" s="1">
        <v>68</v>
      </c>
      <c r="CE72" s="1">
        <v>4</v>
      </c>
      <c r="CF72" s="1">
        <v>9</v>
      </c>
      <c r="CG72" s="1">
        <v>2</v>
      </c>
      <c r="CH72" s="1">
        <v>2</v>
      </c>
      <c r="CI72" s="1">
        <v>6</v>
      </c>
      <c r="CJ72" s="1">
        <v>233</v>
      </c>
      <c r="CK72" s="1">
        <v>9.9000000000000005E-2</v>
      </c>
      <c r="CL72" s="1" t="s">
        <v>797</v>
      </c>
      <c r="CM72" s="1" t="s">
        <v>99</v>
      </c>
      <c r="CN72" s="1" t="s">
        <v>796</v>
      </c>
      <c r="CO72" s="1">
        <v>68</v>
      </c>
      <c r="CP72" s="1">
        <v>16</v>
      </c>
      <c r="CQ72" s="1">
        <v>39</v>
      </c>
      <c r="CR72" s="1">
        <v>55</v>
      </c>
      <c r="CS72" s="1">
        <v>26</v>
      </c>
      <c r="CT72" s="1">
        <v>22</v>
      </c>
      <c r="CU72" s="1">
        <v>36</v>
      </c>
      <c r="CV72" s="1">
        <v>27</v>
      </c>
      <c r="CW72" s="1">
        <v>3</v>
      </c>
      <c r="CX72" s="1">
        <v>7</v>
      </c>
      <c r="CY72" s="1">
        <v>2</v>
      </c>
      <c r="CZ72" s="1">
        <v>3</v>
      </c>
      <c r="DA72" s="1">
        <v>3</v>
      </c>
      <c r="DB72" s="1">
        <v>155</v>
      </c>
      <c r="DC72" s="1">
        <v>0.10299999999999999</v>
      </c>
      <c r="DE72" s="2"/>
      <c r="DF72" s="1" t="s">
        <v>99</v>
      </c>
      <c r="DG72" s="1">
        <v>68</v>
      </c>
      <c r="DH72" s="1">
        <v>16</v>
      </c>
      <c r="DI72" s="1">
        <v>39</v>
      </c>
      <c r="DJ72" s="1">
        <v>55</v>
      </c>
      <c r="DK72" s="1">
        <v>26</v>
      </c>
      <c r="DL72" s="1">
        <v>22</v>
      </c>
      <c r="DM72" s="1">
        <v>36</v>
      </c>
      <c r="DN72" s="1">
        <v>27</v>
      </c>
      <c r="DO72" s="1">
        <v>3</v>
      </c>
      <c r="DP72" s="1">
        <v>7</v>
      </c>
      <c r="DQ72" s="1">
        <v>2</v>
      </c>
      <c r="DR72" s="1">
        <v>3</v>
      </c>
      <c r="DS72" s="1">
        <v>3</v>
      </c>
      <c r="DT72" s="1">
        <v>155</v>
      </c>
      <c r="DU72" s="1">
        <v>0.10299999999999999</v>
      </c>
    </row>
    <row r="73" spans="1:125" x14ac:dyDescent="0.2">
      <c r="A73" s="2" t="s">
        <v>274</v>
      </c>
      <c r="B73" s="1" t="s">
        <v>820</v>
      </c>
      <c r="C73" s="1">
        <v>82</v>
      </c>
      <c r="D73" s="1">
        <v>22</v>
      </c>
      <c r="E73" s="1">
        <v>33</v>
      </c>
      <c r="F73" s="1">
        <v>55</v>
      </c>
      <c r="G73" s="1">
        <v>-14</v>
      </c>
      <c r="H73" s="1">
        <v>36</v>
      </c>
      <c r="I73" s="1">
        <v>23</v>
      </c>
      <c r="J73" s="1">
        <v>34</v>
      </c>
      <c r="K73" s="1">
        <v>7</v>
      </c>
      <c r="L73" s="1">
        <v>9</v>
      </c>
      <c r="M73" s="1">
        <v>2</v>
      </c>
      <c r="N73" s="1">
        <v>3</v>
      </c>
      <c r="O73" s="1">
        <v>7</v>
      </c>
      <c r="P73" s="1">
        <v>166</v>
      </c>
      <c r="Q73" s="1">
        <v>0.13300000000000001</v>
      </c>
      <c r="S73" s="1" t="s">
        <v>220</v>
      </c>
      <c r="T73" s="1" t="s">
        <v>800</v>
      </c>
      <c r="U73" s="1">
        <v>65</v>
      </c>
      <c r="V73" s="1">
        <v>25</v>
      </c>
      <c r="W73" s="1">
        <v>29</v>
      </c>
      <c r="X73" s="1">
        <v>54</v>
      </c>
      <c r="Y73" s="1">
        <v>-5</v>
      </c>
      <c r="Z73" s="1">
        <v>43</v>
      </c>
      <c r="AA73" s="1">
        <v>93</v>
      </c>
      <c r="AB73" s="1">
        <v>25</v>
      </c>
      <c r="AC73" s="1">
        <v>12</v>
      </c>
      <c r="AD73" s="1">
        <v>16</v>
      </c>
      <c r="AE73" s="1">
        <v>0</v>
      </c>
      <c r="AF73" s="1">
        <v>0</v>
      </c>
      <c r="AG73" s="1">
        <v>5</v>
      </c>
      <c r="AH73" s="1">
        <v>210</v>
      </c>
      <c r="AI73" s="1">
        <v>0.11899999999999999</v>
      </c>
      <c r="AK73" s="2" t="s">
        <v>107</v>
      </c>
      <c r="AL73" s="1" t="s">
        <v>820</v>
      </c>
      <c r="AM73" s="1">
        <v>76</v>
      </c>
      <c r="AN73" s="1">
        <v>28</v>
      </c>
      <c r="AO73" s="1">
        <v>27</v>
      </c>
      <c r="AP73" s="1">
        <v>55</v>
      </c>
      <c r="AQ73" s="1">
        <v>31</v>
      </c>
      <c r="AR73" s="1">
        <v>87</v>
      </c>
      <c r="AS73" s="1">
        <v>72</v>
      </c>
      <c r="AT73" s="1">
        <v>21</v>
      </c>
      <c r="AU73" s="1">
        <v>5</v>
      </c>
      <c r="AV73" s="1">
        <v>1</v>
      </c>
      <c r="AW73" s="1">
        <v>1</v>
      </c>
      <c r="AX73" s="1">
        <v>2</v>
      </c>
      <c r="AY73" s="1">
        <v>3</v>
      </c>
      <c r="AZ73" s="1">
        <v>167</v>
      </c>
      <c r="BA73" s="1">
        <v>0.16800000000000001</v>
      </c>
      <c r="BC73" s="2" t="s">
        <v>95</v>
      </c>
      <c r="BD73" s="1" t="s">
        <v>819</v>
      </c>
      <c r="BE73" s="1">
        <v>48</v>
      </c>
      <c r="BF73" s="1">
        <v>7</v>
      </c>
      <c r="BG73" s="1">
        <v>25</v>
      </c>
      <c r="BH73" s="1">
        <v>32</v>
      </c>
      <c r="BI73" s="1">
        <v>8</v>
      </c>
      <c r="BJ73" s="1">
        <v>4</v>
      </c>
      <c r="BK73" s="1">
        <v>32</v>
      </c>
      <c r="BL73" s="1">
        <v>19</v>
      </c>
      <c r="BM73" s="1">
        <v>2</v>
      </c>
      <c r="BN73" s="1">
        <v>3</v>
      </c>
      <c r="BO73" s="1">
        <v>0</v>
      </c>
      <c r="BP73" s="1">
        <v>1</v>
      </c>
      <c r="BQ73" s="1">
        <v>2</v>
      </c>
      <c r="BR73" s="1">
        <v>84</v>
      </c>
      <c r="BS73" s="1">
        <v>8.3000000000000004E-2</v>
      </c>
      <c r="BU73" s="2" t="s">
        <v>90</v>
      </c>
      <c r="BV73" s="1" t="s">
        <v>808</v>
      </c>
      <c r="BW73" s="1">
        <v>71</v>
      </c>
      <c r="BX73" s="1">
        <v>33</v>
      </c>
      <c r="BY73" s="1">
        <v>21</v>
      </c>
      <c r="BZ73" s="1">
        <v>54</v>
      </c>
      <c r="CA73" s="1">
        <v>-14</v>
      </c>
      <c r="CB73" s="1">
        <v>22</v>
      </c>
      <c r="CC73" s="1">
        <v>22</v>
      </c>
      <c r="CD73" s="1">
        <v>8</v>
      </c>
      <c r="CE73" s="1">
        <v>11</v>
      </c>
      <c r="CF73" s="1">
        <v>9</v>
      </c>
      <c r="CG73" s="1">
        <v>0</v>
      </c>
      <c r="CH73" s="1">
        <v>0</v>
      </c>
      <c r="CI73" s="1">
        <v>6</v>
      </c>
      <c r="CJ73" s="1">
        <v>274</v>
      </c>
      <c r="CK73" s="1">
        <v>0.12</v>
      </c>
      <c r="CL73" s="1" t="s">
        <v>797</v>
      </c>
      <c r="CM73" s="1" t="s">
        <v>55</v>
      </c>
      <c r="CN73" s="1" t="s">
        <v>808</v>
      </c>
      <c r="CO73" s="1">
        <v>77</v>
      </c>
      <c r="CP73" s="1">
        <v>23</v>
      </c>
      <c r="CQ73" s="1">
        <v>31</v>
      </c>
      <c r="CR73" s="1">
        <v>54</v>
      </c>
      <c r="CS73" s="1">
        <v>-13</v>
      </c>
      <c r="CT73" s="1">
        <v>41</v>
      </c>
      <c r="CU73" s="1">
        <v>65</v>
      </c>
      <c r="CV73" s="1">
        <v>27</v>
      </c>
      <c r="CW73" s="1">
        <v>7</v>
      </c>
      <c r="CX73" s="1">
        <v>10</v>
      </c>
      <c r="CY73" s="1">
        <v>0</v>
      </c>
      <c r="CZ73" s="1">
        <v>0</v>
      </c>
      <c r="DA73" s="1">
        <v>4</v>
      </c>
      <c r="DB73" s="1">
        <v>244</v>
      </c>
      <c r="DC73" s="1">
        <v>9.4E-2</v>
      </c>
      <c r="DE73" s="2"/>
      <c r="DF73" s="1" t="s">
        <v>55</v>
      </c>
      <c r="DG73" s="1">
        <v>77</v>
      </c>
      <c r="DH73" s="1">
        <v>23</v>
      </c>
      <c r="DI73" s="1">
        <v>31</v>
      </c>
      <c r="DJ73" s="1">
        <v>54</v>
      </c>
      <c r="DK73" s="1">
        <v>-13</v>
      </c>
      <c r="DL73" s="1">
        <v>41</v>
      </c>
      <c r="DM73" s="1">
        <v>65</v>
      </c>
      <c r="DN73" s="1">
        <v>27</v>
      </c>
      <c r="DO73" s="1">
        <v>7</v>
      </c>
      <c r="DP73" s="1">
        <v>10</v>
      </c>
      <c r="DQ73" s="1">
        <v>0</v>
      </c>
      <c r="DR73" s="1">
        <v>0</v>
      </c>
      <c r="DS73" s="1">
        <v>4</v>
      </c>
      <c r="DT73" s="1">
        <v>244</v>
      </c>
      <c r="DU73" s="1">
        <v>9.4E-2</v>
      </c>
    </row>
    <row r="74" spans="1:125" x14ac:dyDescent="0.2">
      <c r="A74" s="2" t="s">
        <v>834</v>
      </c>
      <c r="B74" s="1" t="s">
        <v>801</v>
      </c>
      <c r="C74" s="1">
        <v>82</v>
      </c>
      <c r="D74" s="1">
        <v>10</v>
      </c>
      <c r="E74" s="1">
        <v>45</v>
      </c>
      <c r="F74" s="1">
        <v>55</v>
      </c>
      <c r="G74" s="1">
        <v>22</v>
      </c>
      <c r="H74" s="1">
        <v>79</v>
      </c>
      <c r="I74" s="1">
        <v>104</v>
      </c>
      <c r="J74" s="1">
        <v>189</v>
      </c>
      <c r="K74" s="1">
        <v>5</v>
      </c>
      <c r="L74" s="1">
        <v>21</v>
      </c>
      <c r="M74" s="1">
        <v>0</v>
      </c>
      <c r="N74" s="1">
        <v>1</v>
      </c>
      <c r="O74" s="1">
        <v>2</v>
      </c>
      <c r="P74" s="1">
        <v>175</v>
      </c>
      <c r="Q74" s="1">
        <v>5.7000000000000002E-2</v>
      </c>
      <c r="S74" s="1" t="s">
        <v>82</v>
      </c>
      <c r="T74" s="1" t="s">
        <v>799</v>
      </c>
      <c r="U74" s="1">
        <v>65</v>
      </c>
      <c r="V74" s="1">
        <v>28</v>
      </c>
      <c r="W74" s="1">
        <v>26</v>
      </c>
      <c r="X74" s="1">
        <v>54</v>
      </c>
      <c r="Y74" s="1">
        <v>22</v>
      </c>
      <c r="Z74" s="1">
        <v>71</v>
      </c>
      <c r="AA74" s="1">
        <v>27</v>
      </c>
      <c r="AB74" s="1">
        <v>6</v>
      </c>
      <c r="AC74" s="1">
        <v>6</v>
      </c>
      <c r="AD74" s="1">
        <v>12</v>
      </c>
      <c r="AE74" s="1">
        <v>1</v>
      </c>
      <c r="AF74" s="1">
        <v>0</v>
      </c>
      <c r="AG74" s="1">
        <v>4</v>
      </c>
      <c r="AH74" s="1">
        <v>196</v>
      </c>
      <c r="AI74" s="1">
        <v>0.14299999999999999</v>
      </c>
      <c r="AK74" s="2" t="s">
        <v>110</v>
      </c>
      <c r="AL74" s="1" t="s">
        <v>818</v>
      </c>
      <c r="AM74" s="1">
        <v>81</v>
      </c>
      <c r="AN74" s="1">
        <v>18</v>
      </c>
      <c r="AO74" s="1">
        <v>37</v>
      </c>
      <c r="AP74" s="1">
        <v>55</v>
      </c>
      <c r="AQ74" s="1">
        <v>-1</v>
      </c>
      <c r="AR74" s="1">
        <v>12</v>
      </c>
      <c r="AS74" s="1">
        <v>62</v>
      </c>
      <c r="AT74" s="1">
        <v>50</v>
      </c>
      <c r="AU74" s="1">
        <v>4</v>
      </c>
      <c r="AV74" s="1">
        <v>11</v>
      </c>
      <c r="AW74" s="1">
        <v>0</v>
      </c>
      <c r="AX74" s="1">
        <v>0</v>
      </c>
      <c r="AY74" s="1">
        <v>3</v>
      </c>
      <c r="AZ74" s="1">
        <v>189</v>
      </c>
      <c r="BA74" s="1">
        <v>9.5000000000000001E-2</v>
      </c>
      <c r="BC74" s="2" t="s">
        <v>232</v>
      </c>
      <c r="BD74" s="1" t="s">
        <v>796</v>
      </c>
      <c r="BE74" s="1">
        <v>47</v>
      </c>
      <c r="BF74" s="1">
        <v>9</v>
      </c>
      <c r="BG74" s="1">
        <v>23</v>
      </c>
      <c r="BH74" s="1">
        <v>32</v>
      </c>
      <c r="BI74" s="1">
        <v>2</v>
      </c>
      <c r="BJ74" s="1">
        <v>12</v>
      </c>
      <c r="BK74" s="1">
        <v>47</v>
      </c>
      <c r="BL74" s="1">
        <v>17</v>
      </c>
      <c r="BM74" s="1">
        <v>4</v>
      </c>
      <c r="BN74" s="1">
        <v>2</v>
      </c>
      <c r="BO74" s="1">
        <v>0</v>
      </c>
      <c r="BP74" s="1">
        <v>4</v>
      </c>
      <c r="BQ74" s="1">
        <v>2</v>
      </c>
      <c r="BR74" s="1">
        <v>113</v>
      </c>
      <c r="BS74" s="1">
        <v>0.08</v>
      </c>
      <c r="BU74" s="2" t="s">
        <v>66</v>
      </c>
      <c r="BV74" s="1" t="s">
        <v>795</v>
      </c>
      <c r="BW74" s="1">
        <v>76</v>
      </c>
      <c r="BX74" s="1">
        <v>22</v>
      </c>
      <c r="BY74" s="1">
        <v>31</v>
      </c>
      <c r="BZ74" s="1">
        <v>53</v>
      </c>
      <c r="CA74" s="1">
        <v>1</v>
      </c>
      <c r="CB74" s="1">
        <v>28</v>
      </c>
      <c r="CC74" s="1">
        <v>77</v>
      </c>
      <c r="CD74" s="1">
        <v>34</v>
      </c>
      <c r="CE74" s="1">
        <v>7</v>
      </c>
      <c r="CF74" s="1">
        <v>10</v>
      </c>
      <c r="CG74" s="1">
        <v>0</v>
      </c>
      <c r="CH74" s="1">
        <v>0</v>
      </c>
      <c r="CI74" s="1">
        <v>6</v>
      </c>
      <c r="CJ74" s="1">
        <v>248</v>
      </c>
      <c r="CK74" s="1">
        <v>8.8999999999999996E-2</v>
      </c>
      <c r="CL74" s="1" t="s">
        <v>797</v>
      </c>
      <c r="CM74" s="1" t="s">
        <v>104</v>
      </c>
      <c r="CN74" s="1" t="s">
        <v>814</v>
      </c>
      <c r="CO74" s="1">
        <v>78</v>
      </c>
      <c r="CP74" s="1">
        <v>18</v>
      </c>
      <c r="CQ74" s="1">
        <v>36</v>
      </c>
      <c r="CR74" s="1">
        <v>54</v>
      </c>
      <c r="CS74" s="1">
        <v>5</v>
      </c>
      <c r="CT74" s="1">
        <v>24</v>
      </c>
      <c r="CU74" s="1">
        <v>110</v>
      </c>
      <c r="CV74" s="1">
        <v>33</v>
      </c>
      <c r="CW74" s="1">
        <v>4</v>
      </c>
      <c r="CX74" s="1">
        <v>10</v>
      </c>
      <c r="CY74" s="1">
        <v>0</v>
      </c>
      <c r="CZ74" s="1">
        <v>0</v>
      </c>
      <c r="DA74" s="1">
        <v>5</v>
      </c>
      <c r="DB74" s="1">
        <v>221</v>
      </c>
      <c r="DC74" s="1">
        <v>8.1000000000000003E-2</v>
      </c>
      <c r="DE74" s="2"/>
      <c r="DF74" s="1" t="s">
        <v>104</v>
      </c>
      <c r="DG74" s="1">
        <v>78</v>
      </c>
      <c r="DH74" s="1">
        <v>18</v>
      </c>
      <c r="DI74" s="1">
        <v>36</v>
      </c>
      <c r="DJ74" s="1">
        <v>54</v>
      </c>
      <c r="DK74" s="1">
        <v>5</v>
      </c>
      <c r="DL74" s="1">
        <v>24</v>
      </c>
      <c r="DM74" s="1">
        <v>110</v>
      </c>
      <c r="DN74" s="1">
        <v>33</v>
      </c>
      <c r="DO74" s="1">
        <v>4</v>
      </c>
      <c r="DP74" s="1">
        <v>10</v>
      </c>
      <c r="DQ74" s="1">
        <v>0</v>
      </c>
      <c r="DR74" s="1">
        <v>0</v>
      </c>
      <c r="DS74" s="1">
        <v>5</v>
      </c>
      <c r="DT74" s="1">
        <v>221</v>
      </c>
      <c r="DU74" s="1">
        <v>8.1000000000000003E-2</v>
      </c>
    </row>
    <row r="75" spans="1:125" x14ac:dyDescent="0.2">
      <c r="A75" s="2" t="s">
        <v>36</v>
      </c>
      <c r="B75" s="1" t="s">
        <v>795</v>
      </c>
      <c r="C75" s="1">
        <v>78</v>
      </c>
      <c r="D75" s="1">
        <v>27</v>
      </c>
      <c r="E75" s="1">
        <v>28</v>
      </c>
      <c r="F75" s="1">
        <v>55</v>
      </c>
      <c r="G75" s="1">
        <v>-5</v>
      </c>
      <c r="H75" s="1">
        <v>64</v>
      </c>
      <c r="I75" s="1">
        <v>174</v>
      </c>
      <c r="J75" s="1">
        <v>32</v>
      </c>
      <c r="K75" s="1">
        <v>2</v>
      </c>
      <c r="L75" s="1">
        <v>8</v>
      </c>
      <c r="M75" s="1">
        <v>1</v>
      </c>
      <c r="N75" s="1">
        <v>1</v>
      </c>
      <c r="O75" s="1">
        <v>4</v>
      </c>
      <c r="P75" s="1">
        <v>200</v>
      </c>
      <c r="Q75" s="1">
        <v>0.13500000000000001</v>
      </c>
      <c r="S75" s="1" t="s">
        <v>204</v>
      </c>
      <c r="T75" s="1" t="s">
        <v>806</v>
      </c>
      <c r="U75" s="1">
        <v>79</v>
      </c>
      <c r="V75" s="1">
        <v>17</v>
      </c>
      <c r="W75" s="1">
        <v>37</v>
      </c>
      <c r="X75" s="1">
        <v>54</v>
      </c>
      <c r="Y75" s="1">
        <v>-17</v>
      </c>
      <c r="Z75" s="1">
        <v>44</v>
      </c>
      <c r="AA75" s="1">
        <v>56</v>
      </c>
      <c r="AB75" s="1">
        <v>35</v>
      </c>
      <c r="AC75" s="1">
        <v>5</v>
      </c>
      <c r="AD75" s="1">
        <v>14</v>
      </c>
      <c r="AE75" s="1">
        <v>0</v>
      </c>
      <c r="AF75" s="1">
        <v>0</v>
      </c>
      <c r="AG75" s="1">
        <v>1</v>
      </c>
      <c r="AH75" s="1">
        <v>208</v>
      </c>
      <c r="AI75" s="1">
        <v>8.2000000000000003E-2</v>
      </c>
      <c r="AK75" s="2" t="s">
        <v>315</v>
      </c>
      <c r="AL75" s="1" t="s">
        <v>805</v>
      </c>
      <c r="AM75" s="1">
        <v>71</v>
      </c>
      <c r="AN75" s="1">
        <v>23</v>
      </c>
      <c r="AO75" s="1">
        <v>31</v>
      </c>
      <c r="AP75" s="1">
        <v>54</v>
      </c>
      <c r="AQ75" s="1">
        <v>4</v>
      </c>
      <c r="AR75" s="1">
        <v>49</v>
      </c>
      <c r="AS75" s="1">
        <v>52</v>
      </c>
      <c r="AT75" s="1">
        <v>19</v>
      </c>
      <c r="AU75" s="1">
        <v>8</v>
      </c>
      <c r="AV75" s="1">
        <v>10</v>
      </c>
      <c r="AW75" s="1">
        <v>1</v>
      </c>
      <c r="AX75" s="1">
        <v>0</v>
      </c>
      <c r="AY75" s="1">
        <v>5</v>
      </c>
      <c r="AZ75" s="1">
        <v>181</v>
      </c>
      <c r="BA75" s="1">
        <v>0.127</v>
      </c>
      <c r="BC75" s="2" t="s">
        <v>62</v>
      </c>
      <c r="BD75" s="1" t="s">
        <v>820</v>
      </c>
      <c r="BE75" s="1">
        <v>42</v>
      </c>
      <c r="BF75" s="1">
        <v>10</v>
      </c>
      <c r="BG75" s="1">
        <v>22</v>
      </c>
      <c r="BH75" s="1">
        <v>32</v>
      </c>
      <c r="BI75" s="1">
        <v>24</v>
      </c>
      <c r="BJ75" s="1">
        <v>18</v>
      </c>
      <c r="BK75" s="1">
        <v>28</v>
      </c>
      <c r="BL75" s="1">
        <v>25</v>
      </c>
      <c r="BM75" s="1">
        <v>2</v>
      </c>
      <c r="BN75" s="1">
        <v>2</v>
      </c>
      <c r="BO75" s="1">
        <v>0</v>
      </c>
      <c r="BP75" s="1">
        <v>1</v>
      </c>
      <c r="BQ75" s="1">
        <v>3</v>
      </c>
      <c r="BR75" s="1">
        <v>125</v>
      </c>
      <c r="BS75" s="1">
        <v>0.08</v>
      </c>
      <c r="BU75" s="2" t="s">
        <v>107</v>
      </c>
      <c r="BV75" s="1" t="s">
        <v>820</v>
      </c>
      <c r="BW75" s="1">
        <v>82</v>
      </c>
      <c r="BX75" s="1">
        <v>25</v>
      </c>
      <c r="BY75" s="1">
        <v>28</v>
      </c>
      <c r="BZ75" s="1">
        <v>53</v>
      </c>
      <c r="CA75" s="1">
        <v>36</v>
      </c>
      <c r="CB75" s="1">
        <v>64</v>
      </c>
      <c r="CC75" s="1">
        <v>73</v>
      </c>
      <c r="CD75" s="1">
        <v>23</v>
      </c>
      <c r="CE75" s="1">
        <v>1</v>
      </c>
      <c r="CF75" s="1">
        <v>1</v>
      </c>
      <c r="CG75" s="1">
        <v>5</v>
      </c>
      <c r="CH75" s="1">
        <v>0</v>
      </c>
      <c r="CI75" s="1">
        <v>5</v>
      </c>
      <c r="CJ75" s="1">
        <v>149</v>
      </c>
      <c r="CK75" s="1">
        <v>0.16800000000000001</v>
      </c>
      <c r="CL75" s="1" t="s">
        <v>797</v>
      </c>
      <c r="CM75" s="1" t="s">
        <v>113</v>
      </c>
      <c r="CN75" s="1" t="s">
        <v>815</v>
      </c>
      <c r="CO75" s="1">
        <v>82</v>
      </c>
      <c r="CP75" s="1">
        <v>18</v>
      </c>
      <c r="CQ75" s="1">
        <v>36</v>
      </c>
      <c r="CR75" s="1">
        <v>54</v>
      </c>
      <c r="CS75" s="1">
        <v>9</v>
      </c>
      <c r="CT75" s="1">
        <v>8</v>
      </c>
      <c r="CU75" s="1">
        <v>44</v>
      </c>
      <c r="CV75" s="1">
        <v>32</v>
      </c>
      <c r="CW75" s="1">
        <v>3</v>
      </c>
      <c r="CX75" s="1">
        <v>11</v>
      </c>
      <c r="CY75" s="1">
        <v>0</v>
      </c>
      <c r="CZ75" s="1">
        <v>0</v>
      </c>
      <c r="DA75" s="1">
        <v>4</v>
      </c>
      <c r="DB75" s="1">
        <v>252</v>
      </c>
      <c r="DC75" s="1">
        <v>7.0999999999999994E-2</v>
      </c>
      <c r="DE75" s="2"/>
      <c r="DF75" s="1" t="s">
        <v>113</v>
      </c>
      <c r="DG75" s="1">
        <v>82</v>
      </c>
      <c r="DH75" s="1">
        <v>18</v>
      </c>
      <c r="DI75" s="1">
        <v>36</v>
      </c>
      <c r="DJ75" s="1">
        <v>54</v>
      </c>
      <c r="DK75" s="1">
        <v>9</v>
      </c>
      <c r="DL75" s="1">
        <v>8</v>
      </c>
      <c r="DM75" s="1">
        <v>44</v>
      </c>
      <c r="DN75" s="1">
        <v>32</v>
      </c>
      <c r="DO75" s="1">
        <v>3</v>
      </c>
      <c r="DP75" s="1">
        <v>11</v>
      </c>
      <c r="DQ75" s="1">
        <v>0</v>
      </c>
      <c r="DR75" s="1">
        <v>0</v>
      </c>
      <c r="DS75" s="1">
        <v>4</v>
      </c>
      <c r="DT75" s="1">
        <v>252</v>
      </c>
      <c r="DU75" s="1">
        <v>7.0999999999999994E-2</v>
      </c>
    </row>
    <row r="76" spans="1:125" x14ac:dyDescent="0.2">
      <c r="A76" s="2" t="s">
        <v>39</v>
      </c>
      <c r="B76" s="1" t="s">
        <v>818</v>
      </c>
      <c r="C76" s="1">
        <v>81</v>
      </c>
      <c r="D76" s="1">
        <v>24</v>
      </c>
      <c r="E76" s="1">
        <v>31</v>
      </c>
      <c r="F76" s="1">
        <v>55</v>
      </c>
      <c r="G76" s="1">
        <v>1</v>
      </c>
      <c r="H76" s="1">
        <v>16</v>
      </c>
      <c r="I76" s="1">
        <v>51</v>
      </c>
      <c r="J76" s="1">
        <v>28</v>
      </c>
      <c r="K76" s="1">
        <v>10</v>
      </c>
      <c r="L76" s="1">
        <v>11</v>
      </c>
      <c r="M76" s="1">
        <v>1</v>
      </c>
      <c r="N76" s="1">
        <v>0</v>
      </c>
      <c r="O76" s="1">
        <v>2</v>
      </c>
      <c r="P76" s="1">
        <v>180</v>
      </c>
      <c r="Q76" s="1">
        <v>0.13300000000000001</v>
      </c>
      <c r="S76" s="1" t="s">
        <v>52</v>
      </c>
      <c r="T76" s="1" t="s">
        <v>796</v>
      </c>
      <c r="U76" s="1">
        <v>77</v>
      </c>
      <c r="V76" s="1">
        <v>24</v>
      </c>
      <c r="W76" s="1">
        <v>30</v>
      </c>
      <c r="X76" s="1">
        <v>54</v>
      </c>
      <c r="Y76" s="1">
        <v>-3</v>
      </c>
      <c r="Z76" s="1">
        <v>100</v>
      </c>
      <c r="AA76" s="1">
        <v>141</v>
      </c>
      <c r="AB76" s="1">
        <v>31</v>
      </c>
      <c r="AC76" s="1">
        <v>4</v>
      </c>
      <c r="AD76" s="1">
        <v>7</v>
      </c>
      <c r="AE76" s="1">
        <v>2</v>
      </c>
      <c r="AF76" s="1">
        <v>2</v>
      </c>
      <c r="AG76" s="1">
        <v>2</v>
      </c>
      <c r="AH76" s="1">
        <v>202</v>
      </c>
      <c r="AI76" s="1">
        <v>0.11899999999999999</v>
      </c>
      <c r="AK76" s="2" t="s">
        <v>106</v>
      </c>
      <c r="AL76" s="1" t="s">
        <v>804</v>
      </c>
      <c r="AM76" s="1">
        <v>73</v>
      </c>
      <c r="AN76" s="1">
        <v>19</v>
      </c>
      <c r="AO76" s="1">
        <v>35</v>
      </c>
      <c r="AP76" s="1">
        <v>54</v>
      </c>
      <c r="AQ76" s="1">
        <v>5</v>
      </c>
      <c r="AR76" s="1">
        <v>30</v>
      </c>
      <c r="AS76" s="1">
        <v>14</v>
      </c>
      <c r="AT76" s="1">
        <v>12</v>
      </c>
      <c r="AU76" s="1">
        <v>8</v>
      </c>
      <c r="AV76" s="1">
        <v>12</v>
      </c>
      <c r="AW76" s="1">
        <v>0</v>
      </c>
      <c r="AX76" s="1">
        <v>0</v>
      </c>
      <c r="AY76" s="1">
        <v>2</v>
      </c>
      <c r="AZ76" s="1">
        <v>170</v>
      </c>
      <c r="BA76" s="1">
        <v>0.112</v>
      </c>
      <c r="BC76" s="2" t="s">
        <v>220</v>
      </c>
      <c r="BD76" s="1" t="s">
        <v>801</v>
      </c>
      <c r="BE76" s="1">
        <v>39</v>
      </c>
      <c r="BF76" s="1">
        <v>10</v>
      </c>
      <c r="BG76" s="1">
        <v>22</v>
      </c>
      <c r="BH76" s="1">
        <v>32</v>
      </c>
      <c r="BI76" s="1">
        <v>-5</v>
      </c>
      <c r="BJ76" s="1">
        <v>29</v>
      </c>
      <c r="BK76" s="1">
        <v>74</v>
      </c>
      <c r="BL76" s="1">
        <v>13</v>
      </c>
      <c r="BM76" s="1">
        <v>5</v>
      </c>
      <c r="BN76" s="1">
        <v>4</v>
      </c>
      <c r="BO76" s="1">
        <v>0</v>
      </c>
      <c r="BP76" s="1">
        <v>0</v>
      </c>
      <c r="BQ76" s="1">
        <v>0</v>
      </c>
      <c r="BR76" s="1">
        <v>86</v>
      </c>
      <c r="BS76" s="1">
        <v>0.11600000000000001</v>
      </c>
      <c r="BU76" s="2" t="s">
        <v>690</v>
      </c>
      <c r="BV76" s="1" t="s">
        <v>825</v>
      </c>
      <c r="BW76" s="1">
        <v>82</v>
      </c>
      <c r="BX76" s="1">
        <v>8</v>
      </c>
      <c r="BY76" s="1">
        <v>45</v>
      </c>
      <c r="BZ76" s="1">
        <v>53</v>
      </c>
      <c r="CA76" s="1">
        <v>-23</v>
      </c>
      <c r="CB76" s="1">
        <v>63</v>
      </c>
      <c r="CC76" s="1">
        <v>22</v>
      </c>
      <c r="CD76" s="1">
        <v>105</v>
      </c>
      <c r="CE76" s="1">
        <v>3</v>
      </c>
      <c r="CF76" s="1">
        <v>28</v>
      </c>
      <c r="CG76" s="1">
        <v>0</v>
      </c>
      <c r="CH76" s="1">
        <v>0</v>
      </c>
      <c r="CI76" s="1">
        <v>2</v>
      </c>
      <c r="CJ76" s="1">
        <v>241</v>
      </c>
      <c r="CK76" s="1">
        <v>3.3000000000000002E-2</v>
      </c>
      <c r="CL76" s="1" t="s">
        <v>797</v>
      </c>
      <c r="CM76" s="1" t="s">
        <v>60</v>
      </c>
      <c r="CN76" s="1" t="s">
        <v>800</v>
      </c>
      <c r="CO76" s="1">
        <v>77</v>
      </c>
      <c r="CP76" s="1">
        <v>24</v>
      </c>
      <c r="CQ76" s="1">
        <v>30</v>
      </c>
      <c r="CR76" s="1">
        <v>54</v>
      </c>
      <c r="CS76" s="1">
        <v>9</v>
      </c>
      <c r="CT76" s="1">
        <v>41</v>
      </c>
      <c r="CU76" s="1">
        <v>184</v>
      </c>
      <c r="CV76" s="1">
        <v>46</v>
      </c>
      <c r="CW76" s="1">
        <v>10</v>
      </c>
      <c r="CX76" s="1">
        <v>6</v>
      </c>
      <c r="CY76" s="1">
        <v>0</v>
      </c>
      <c r="CZ76" s="1">
        <v>0</v>
      </c>
      <c r="DA76" s="1">
        <v>4</v>
      </c>
      <c r="DB76" s="1">
        <v>191</v>
      </c>
      <c r="DC76" s="1">
        <v>0.126</v>
      </c>
      <c r="DE76" s="2"/>
      <c r="DF76" s="1" t="s">
        <v>60</v>
      </c>
      <c r="DG76" s="1">
        <v>77</v>
      </c>
      <c r="DH76" s="1">
        <v>24</v>
      </c>
      <c r="DI76" s="1">
        <v>30</v>
      </c>
      <c r="DJ76" s="1">
        <v>54</v>
      </c>
      <c r="DK76" s="1">
        <v>9</v>
      </c>
      <c r="DL76" s="1">
        <v>41</v>
      </c>
      <c r="DM76" s="1">
        <v>184</v>
      </c>
      <c r="DN76" s="1">
        <v>46</v>
      </c>
      <c r="DO76" s="1">
        <v>10</v>
      </c>
      <c r="DP76" s="1">
        <v>6</v>
      </c>
      <c r="DQ76" s="1">
        <v>0</v>
      </c>
      <c r="DR76" s="1">
        <v>0</v>
      </c>
      <c r="DS76" s="1">
        <v>4</v>
      </c>
      <c r="DT76" s="1">
        <v>191</v>
      </c>
      <c r="DU76" s="1">
        <v>0.126</v>
      </c>
    </row>
    <row r="77" spans="1:125" x14ac:dyDescent="0.2">
      <c r="A77" s="2" t="s">
        <v>96</v>
      </c>
      <c r="B77" s="1" t="s">
        <v>825</v>
      </c>
      <c r="C77" s="1">
        <v>82</v>
      </c>
      <c r="D77" s="1">
        <v>18</v>
      </c>
      <c r="E77" s="1">
        <v>37</v>
      </c>
      <c r="F77" s="1">
        <v>55</v>
      </c>
      <c r="G77" s="1">
        <v>3</v>
      </c>
      <c r="H77" s="1">
        <v>41</v>
      </c>
      <c r="I77" s="1">
        <v>154</v>
      </c>
      <c r="J77" s="1">
        <v>25</v>
      </c>
      <c r="K77" s="1">
        <v>5</v>
      </c>
      <c r="L77" s="1">
        <v>11</v>
      </c>
      <c r="M77" s="1">
        <v>0</v>
      </c>
      <c r="N77" s="1">
        <v>0</v>
      </c>
      <c r="O77" s="1">
        <v>4</v>
      </c>
      <c r="P77" s="1">
        <v>234</v>
      </c>
      <c r="Q77" s="1">
        <v>7.6999999999999999E-2</v>
      </c>
      <c r="S77" s="1" t="s">
        <v>399</v>
      </c>
      <c r="T77" s="1" t="s">
        <v>819</v>
      </c>
      <c r="U77" s="1">
        <v>81</v>
      </c>
      <c r="V77" s="1">
        <v>20</v>
      </c>
      <c r="W77" s="1">
        <v>33</v>
      </c>
      <c r="X77" s="1">
        <v>53</v>
      </c>
      <c r="Y77" s="1">
        <v>-2</v>
      </c>
      <c r="Z77" s="1">
        <v>93</v>
      </c>
      <c r="AA77" s="1">
        <v>140</v>
      </c>
      <c r="AB77" s="1">
        <v>72</v>
      </c>
      <c r="AC77" s="1">
        <v>8</v>
      </c>
      <c r="AD77" s="1">
        <v>16</v>
      </c>
      <c r="AE77" s="1">
        <v>0</v>
      </c>
      <c r="AF77" s="1">
        <v>0</v>
      </c>
      <c r="AG77" s="1">
        <v>6</v>
      </c>
      <c r="AH77" s="1">
        <v>347</v>
      </c>
      <c r="AI77" s="1">
        <v>5.8000000000000003E-2</v>
      </c>
      <c r="AK77" s="2" t="s">
        <v>85</v>
      </c>
      <c r="AL77" s="1" t="s">
        <v>824</v>
      </c>
      <c r="AM77" s="1">
        <v>80</v>
      </c>
      <c r="AN77" s="1">
        <v>19</v>
      </c>
      <c r="AO77" s="1">
        <v>35</v>
      </c>
      <c r="AP77" s="1">
        <v>54</v>
      </c>
      <c r="AQ77" s="1">
        <v>15</v>
      </c>
      <c r="AR77" s="1">
        <v>50</v>
      </c>
      <c r="AS77" s="1">
        <v>130</v>
      </c>
      <c r="AT77" s="1">
        <v>45</v>
      </c>
      <c r="AU77" s="1">
        <v>3</v>
      </c>
      <c r="AV77" s="1">
        <v>13</v>
      </c>
      <c r="AW77" s="1">
        <v>1</v>
      </c>
      <c r="AX77" s="1">
        <v>1</v>
      </c>
      <c r="AY77" s="1">
        <v>3</v>
      </c>
      <c r="AZ77" s="1">
        <v>188</v>
      </c>
      <c r="BA77" s="1">
        <v>0.10100000000000001</v>
      </c>
      <c r="BC77" s="2" t="s">
        <v>37</v>
      </c>
      <c r="BD77" s="1" t="s">
        <v>811</v>
      </c>
      <c r="BE77" s="1">
        <v>48</v>
      </c>
      <c r="BF77" s="1">
        <v>16</v>
      </c>
      <c r="BG77" s="1">
        <v>15</v>
      </c>
      <c r="BH77" s="1">
        <v>31</v>
      </c>
      <c r="BI77" s="1">
        <v>2</v>
      </c>
      <c r="BJ77" s="1">
        <v>10</v>
      </c>
      <c r="BK77" s="1">
        <v>48</v>
      </c>
      <c r="BL77" s="1">
        <v>44</v>
      </c>
      <c r="BM77" s="1">
        <v>5</v>
      </c>
      <c r="BN77" s="1">
        <v>6</v>
      </c>
      <c r="BO77" s="1">
        <v>0</v>
      </c>
      <c r="BP77" s="1">
        <v>1</v>
      </c>
      <c r="BQ77" s="1">
        <v>5</v>
      </c>
      <c r="BR77" s="1">
        <v>130</v>
      </c>
      <c r="BS77" s="1">
        <v>0.123</v>
      </c>
      <c r="BU77" s="2" t="s">
        <v>109</v>
      </c>
      <c r="BV77" s="1" t="s">
        <v>804</v>
      </c>
      <c r="BW77" s="1">
        <v>65</v>
      </c>
      <c r="BX77" s="1">
        <v>18</v>
      </c>
      <c r="BY77" s="1">
        <v>35</v>
      </c>
      <c r="BZ77" s="1">
        <v>53</v>
      </c>
      <c r="CA77" s="1">
        <v>-4</v>
      </c>
      <c r="CB77" s="1">
        <v>30</v>
      </c>
      <c r="CC77" s="1">
        <v>26</v>
      </c>
      <c r="CD77" s="1">
        <v>19</v>
      </c>
      <c r="CE77" s="1">
        <v>4</v>
      </c>
      <c r="CF77" s="1">
        <v>13</v>
      </c>
      <c r="CG77" s="1">
        <v>2</v>
      </c>
      <c r="CH77" s="1">
        <v>4</v>
      </c>
      <c r="CI77" s="1">
        <v>1</v>
      </c>
      <c r="CJ77" s="1">
        <v>116</v>
      </c>
      <c r="CK77" s="1">
        <v>0.155</v>
      </c>
      <c r="CL77" s="1" t="s">
        <v>797</v>
      </c>
      <c r="CM77" s="1" t="s">
        <v>316</v>
      </c>
      <c r="CN77" s="1" t="s">
        <v>829</v>
      </c>
      <c r="CO77" s="1">
        <v>79</v>
      </c>
      <c r="CP77" s="1">
        <v>15</v>
      </c>
      <c r="CQ77" s="1">
        <v>39</v>
      </c>
      <c r="CR77" s="1">
        <v>54</v>
      </c>
      <c r="CS77" s="1">
        <v>10</v>
      </c>
      <c r="CT77" s="1">
        <v>38</v>
      </c>
      <c r="CU77" s="1">
        <v>68</v>
      </c>
      <c r="CV77" s="1">
        <v>24</v>
      </c>
      <c r="CW77" s="1">
        <v>0</v>
      </c>
      <c r="CX77" s="1">
        <v>12</v>
      </c>
      <c r="CY77" s="1">
        <v>0</v>
      </c>
      <c r="CZ77" s="1">
        <v>0</v>
      </c>
      <c r="DA77" s="1">
        <v>0</v>
      </c>
      <c r="DB77" s="1">
        <v>169</v>
      </c>
      <c r="DC77" s="1">
        <v>8.8999999999999996E-2</v>
      </c>
      <c r="DE77" s="2"/>
      <c r="DF77" s="1" t="s">
        <v>316</v>
      </c>
      <c r="DG77" s="1">
        <v>79</v>
      </c>
      <c r="DH77" s="1">
        <v>15</v>
      </c>
      <c r="DI77" s="1">
        <v>39</v>
      </c>
      <c r="DJ77" s="1">
        <v>54</v>
      </c>
      <c r="DK77" s="1">
        <v>10</v>
      </c>
      <c r="DL77" s="1">
        <v>38</v>
      </c>
      <c r="DM77" s="1">
        <v>68</v>
      </c>
      <c r="DN77" s="1">
        <v>24</v>
      </c>
      <c r="DO77" s="1">
        <v>0</v>
      </c>
      <c r="DP77" s="1">
        <v>12</v>
      </c>
      <c r="DQ77" s="1">
        <v>0</v>
      </c>
      <c r="DR77" s="1">
        <v>0</v>
      </c>
      <c r="DS77" s="1">
        <v>0</v>
      </c>
      <c r="DT77" s="1">
        <v>169</v>
      </c>
      <c r="DU77" s="1">
        <v>8.8999999999999996E-2</v>
      </c>
    </row>
    <row r="78" spans="1:125" x14ac:dyDescent="0.2">
      <c r="A78" s="2" t="s">
        <v>28</v>
      </c>
      <c r="B78" s="1" t="s">
        <v>813</v>
      </c>
      <c r="C78" s="1">
        <v>82</v>
      </c>
      <c r="D78" s="1">
        <v>24</v>
      </c>
      <c r="E78" s="1">
        <v>30</v>
      </c>
      <c r="F78" s="1">
        <v>54</v>
      </c>
      <c r="G78" s="1">
        <v>-15</v>
      </c>
      <c r="H78" s="1">
        <v>22</v>
      </c>
      <c r="I78" s="1">
        <v>42</v>
      </c>
      <c r="J78" s="1">
        <v>28</v>
      </c>
      <c r="K78" s="1">
        <v>11</v>
      </c>
      <c r="L78" s="1">
        <v>14</v>
      </c>
      <c r="M78" s="1">
        <v>0</v>
      </c>
      <c r="N78" s="1">
        <v>0</v>
      </c>
      <c r="O78" s="1">
        <v>2</v>
      </c>
      <c r="P78" s="1">
        <v>186</v>
      </c>
      <c r="Q78" s="1">
        <v>0.129</v>
      </c>
      <c r="S78" s="1" t="s">
        <v>456</v>
      </c>
      <c r="T78" s="1" t="s">
        <v>817</v>
      </c>
      <c r="U78" s="1">
        <v>81</v>
      </c>
      <c r="V78" s="1">
        <v>19</v>
      </c>
      <c r="W78" s="1">
        <v>34</v>
      </c>
      <c r="X78" s="1">
        <v>53</v>
      </c>
      <c r="Y78" s="1">
        <v>14</v>
      </c>
      <c r="Z78" s="1">
        <v>22</v>
      </c>
      <c r="AA78" s="1">
        <v>35</v>
      </c>
      <c r="AB78" s="1">
        <v>40</v>
      </c>
      <c r="AC78" s="1">
        <v>5</v>
      </c>
      <c r="AD78" s="1">
        <v>6</v>
      </c>
      <c r="AE78" s="1">
        <v>0</v>
      </c>
      <c r="AF78" s="1">
        <v>0</v>
      </c>
      <c r="AG78" s="1">
        <v>2</v>
      </c>
      <c r="AH78" s="1">
        <v>117</v>
      </c>
      <c r="AI78" s="1">
        <v>0.16200000000000001</v>
      </c>
      <c r="AK78" s="2" t="s">
        <v>82</v>
      </c>
      <c r="AL78" s="1" t="s">
        <v>808</v>
      </c>
      <c r="AM78" s="1">
        <v>77</v>
      </c>
      <c r="AN78" s="1">
        <v>21</v>
      </c>
      <c r="AO78" s="1">
        <v>33</v>
      </c>
      <c r="AP78" s="1">
        <v>54</v>
      </c>
      <c r="AQ78" s="1">
        <v>9</v>
      </c>
      <c r="AR78" s="1">
        <v>56</v>
      </c>
      <c r="AS78" s="1">
        <v>31</v>
      </c>
      <c r="AT78" s="1">
        <v>19</v>
      </c>
      <c r="AU78" s="1">
        <v>2</v>
      </c>
      <c r="AV78" s="1">
        <v>9</v>
      </c>
      <c r="AW78" s="1">
        <v>0</v>
      </c>
      <c r="AX78" s="1">
        <v>0</v>
      </c>
      <c r="AY78" s="1">
        <v>1</v>
      </c>
      <c r="AZ78" s="1">
        <v>183</v>
      </c>
      <c r="BA78" s="1">
        <v>0.115</v>
      </c>
      <c r="BC78" s="2" t="s">
        <v>316</v>
      </c>
      <c r="BD78" s="1" t="s">
        <v>829</v>
      </c>
      <c r="BE78" s="1">
        <v>48</v>
      </c>
      <c r="BF78" s="1">
        <v>14</v>
      </c>
      <c r="BG78" s="1">
        <v>17</v>
      </c>
      <c r="BH78" s="1">
        <v>31</v>
      </c>
      <c r="BI78" s="1">
        <v>-15</v>
      </c>
      <c r="BJ78" s="1">
        <v>18</v>
      </c>
      <c r="BK78" s="1">
        <v>33</v>
      </c>
      <c r="BL78" s="1">
        <v>19</v>
      </c>
      <c r="BM78" s="1">
        <v>2</v>
      </c>
      <c r="BN78" s="1">
        <v>7</v>
      </c>
      <c r="BO78" s="1">
        <v>0</v>
      </c>
      <c r="BP78" s="1">
        <v>0</v>
      </c>
      <c r="BQ78" s="1">
        <v>1</v>
      </c>
      <c r="BR78" s="1">
        <v>112</v>
      </c>
      <c r="BS78" s="1">
        <v>0.125</v>
      </c>
      <c r="BU78" s="2" t="s">
        <v>43</v>
      </c>
      <c r="BV78" s="1" t="s">
        <v>821</v>
      </c>
      <c r="BW78" s="1">
        <v>82</v>
      </c>
      <c r="BX78" s="1">
        <v>10</v>
      </c>
      <c r="BY78" s="1">
        <v>43</v>
      </c>
      <c r="BZ78" s="1">
        <v>53</v>
      </c>
      <c r="CA78" s="1">
        <v>-4</v>
      </c>
      <c r="CB78" s="1">
        <v>81</v>
      </c>
      <c r="CC78" s="1">
        <v>135</v>
      </c>
      <c r="CD78" s="1">
        <v>125</v>
      </c>
      <c r="CE78" s="1">
        <v>4</v>
      </c>
      <c r="CF78" s="1">
        <v>19</v>
      </c>
      <c r="CG78" s="1">
        <v>0</v>
      </c>
      <c r="CH78" s="1">
        <v>0</v>
      </c>
      <c r="CI78" s="1">
        <v>1</v>
      </c>
      <c r="CJ78" s="1">
        <v>204</v>
      </c>
      <c r="CK78" s="1">
        <v>4.9000000000000002E-2</v>
      </c>
      <c r="CL78" s="1" t="s">
        <v>797</v>
      </c>
      <c r="CM78" s="1" t="s">
        <v>75</v>
      </c>
      <c r="CN78" s="1" t="s">
        <v>812</v>
      </c>
      <c r="CO78" s="1">
        <v>82</v>
      </c>
      <c r="CP78" s="1">
        <v>27</v>
      </c>
      <c r="CQ78" s="1">
        <v>27</v>
      </c>
      <c r="CR78" s="1">
        <v>54</v>
      </c>
      <c r="CS78" s="1">
        <v>-11</v>
      </c>
      <c r="CT78" s="1">
        <v>26</v>
      </c>
      <c r="CU78" s="1">
        <v>43</v>
      </c>
      <c r="CV78" s="1">
        <v>31</v>
      </c>
      <c r="CW78" s="1">
        <v>14</v>
      </c>
      <c r="CX78" s="1">
        <v>10</v>
      </c>
      <c r="CY78" s="1">
        <v>0</v>
      </c>
      <c r="CZ78" s="1">
        <v>0</v>
      </c>
      <c r="DA78" s="1">
        <v>4</v>
      </c>
      <c r="DB78" s="1">
        <v>195</v>
      </c>
      <c r="DC78" s="1">
        <v>0.13800000000000001</v>
      </c>
      <c r="DE78" s="2"/>
      <c r="DF78" s="1" t="s">
        <v>75</v>
      </c>
      <c r="DG78" s="1">
        <v>82</v>
      </c>
      <c r="DH78" s="1">
        <v>27</v>
      </c>
      <c r="DI78" s="1">
        <v>27</v>
      </c>
      <c r="DJ78" s="1">
        <v>54</v>
      </c>
      <c r="DK78" s="1">
        <v>-11</v>
      </c>
      <c r="DL78" s="1">
        <v>26</v>
      </c>
      <c r="DM78" s="1">
        <v>43</v>
      </c>
      <c r="DN78" s="1">
        <v>31</v>
      </c>
      <c r="DO78" s="1">
        <v>14</v>
      </c>
      <c r="DP78" s="1">
        <v>10</v>
      </c>
      <c r="DQ78" s="1">
        <v>0</v>
      </c>
      <c r="DR78" s="1">
        <v>0</v>
      </c>
      <c r="DS78" s="1">
        <v>4</v>
      </c>
      <c r="DT78" s="1">
        <v>195</v>
      </c>
      <c r="DU78" s="1">
        <v>0.13800000000000001</v>
      </c>
    </row>
    <row r="79" spans="1:125" x14ac:dyDescent="0.2">
      <c r="A79" s="2" t="s">
        <v>320</v>
      </c>
      <c r="B79" s="1" t="s">
        <v>811</v>
      </c>
      <c r="C79" s="1">
        <v>73</v>
      </c>
      <c r="D79" s="1">
        <v>18</v>
      </c>
      <c r="E79" s="1">
        <v>36</v>
      </c>
      <c r="F79" s="1">
        <v>54</v>
      </c>
      <c r="G79" s="1">
        <v>-19</v>
      </c>
      <c r="H79" s="1">
        <v>34</v>
      </c>
      <c r="I79" s="1">
        <v>21</v>
      </c>
      <c r="J79" s="1">
        <v>17</v>
      </c>
      <c r="K79" s="1">
        <v>4</v>
      </c>
      <c r="L79" s="1">
        <v>14</v>
      </c>
      <c r="M79" s="1">
        <v>0</v>
      </c>
      <c r="N79" s="1">
        <v>0</v>
      </c>
      <c r="O79" s="1">
        <v>3</v>
      </c>
      <c r="P79" s="1">
        <v>169</v>
      </c>
      <c r="Q79" s="1">
        <v>0.107</v>
      </c>
      <c r="S79" s="1" t="s">
        <v>1631</v>
      </c>
      <c r="T79" s="1" t="s">
        <v>813</v>
      </c>
      <c r="U79" s="1">
        <v>81</v>
      </c>
      <c r="V79" s="1">
        <v>20</v>
      </c>
      <c r="W79" s="1">
        <v>33</v>
      </c>
      <c r="X79" s="1">
        <v>53</v>
      </c>
      <c r="Y79" s="1">
        <v>-8</v>
      </c>
      <c r="Z79" s="1">
        <v>46</v>
      </c>
      <c r="AA79" s="1">
        <v>118</v>
      </c>
      <c r="AB79" s="1">
        <v>28</v>
      </c>
      <c r="AC79" s="1">
        <v>9</v>
      </c>
      <c r="AD79" s="1">
        <v>11</v>
      </c>
      <c r="AE79" s="1">
        <v>0</v>
      </c>
      <c r="AF79" s="1">
        <v>0</v>
      </c>
      <c r="AG79" s="1">
        <v>2</v>
      </c>
      <c r="AH79" s="1">
        <v>161</v>
      </c>
      <c r="AI79" s="1">
        <v>0.124</v>
      </c>
      <c r="AK79" s="2" t="s">
        <v>200</v>
      </c>
      <c r="AL79" s="1" t="s">
        <v>816</v>
      </c>
      <c r="AM79" s="1">
        <v>82</v>
      </c>
      <c r="AN79" s="1">
        <v>22</v>
      </c>
      <c r="AO79" s="1">
        <v>32</v>
      </c>
      <c r="AP79" s="1">
        <v>54</v>
      </c>
      <c r="AQ79" s="1">
        <v>18</v>
      </c>
      <c r="AR79" s="1">
        <v>53</v>
      </c>
      <c r="AS79" s="1">
        <v>293</v>
      </c>
      <c r="AT79" s="1">
        <v>32</v>
      </c>
      <c r="AU79" s="1">
        <v>9</v>
      </c>
      <c r="AV79" s="1">
        <v>7</v>
      </c>
      <c r="AW79" s="1">
        <v>1</v>
      </c>
      <c r="AX79" s="1">
        <v>2</v>
      </c>
      <c r="AY79" s="1">
        <v>6</v>
      </c>
      <c r="AZ79" s="1">
        <v>214</v>
      </c>
      <c r="BA79" s="1">
        <v>0.10299999999999999</v>
      </c>
      <c r="BC79" s="2" t="s">
        <v>54</v>
      </c>
      <c r="BD79" s="1" t="s">
        <v>805</v>
      </c>
      <c r="BE79" s="1">
        <v>40</v>
      </c>
      <c r="BF79" s="1">
        <v>17</v>
      </c>
      <c r="BG79" s="1">
        <v>14</v>
      </c>
      <c r="BH79" s="1">
        <v>31</v>
      </c>
      <c r="BI79" s="1">
        <v>20</v>
      </c>
      <c r="BJ79" s="1">
        <v>16</v>
      </c>
      <c r="BK79" s="1">
        <v>12</v>
      </c>
      <c r="BL79" s="1">
        <v>13</v>
      </c>
      <c r="BM79" s="1">
        <v>4</v>
      </c>
      <c r="BN79" s="1">
        <v>2</v>
      </c>
      <c r="BO79" s="1">
        <v>1</v>
      </c>
      <c r="BP79" s="1">
        <v>1</v>
      </c>
      <c r="BQ79" s="1">
        <v>6</v>
      </c>
      <c r="BR79" s="1">
        <v>116</v>
      </c>
      <c r="BS79" s="1">
        <v>0.14699999999999999</v>
      </c>
      <c r="BU79" s="2" t="s">
        <v>119</v>
      </c>
      <c r="BV79" s="1" t="s">
        <v>810</v>
      </c>
      <c r="BW79" s="1">
        <v>79</v>
      </c>
      <c r="BX79" s="1">
        <v>24</v>
      </c>
      <c r="BY79" s="1">
        <v>28</v>
      </c>
      <c r="BZ79" s="1">
        <v>52</v>
      </c>
      <c r="CA79" s="1">
        <v>16</v>
      </c>
      <c r="CB79" s="1">
        <v>22</v>
      </c>
      <c r="CC79" s="1">
        <v>54</v>
      </c>
      <c r="CD79" s="1">
        <v>21</v>
      </c>
      <c r="CE79" s="1">
        <v>7</v>
      </c>
      <c r="CF79" s="1">
        <v>3</v>
      </c>
      <c r="CG79" s="1">
        <v>0</v>
      </c>
      <c r="CH79" s="1">
        <v>0</v>
      </c>
      <c r="CI79" s="1">
        <v>4</v>
      </c>
      <c r="CJ79" s="1">
        <v>215</v>
      </c>
      <c r="CK79" s="1">
        <v>0.112</v>
      </c>
      <c r="CL79" s="1" t="s">
        <v>797</v>
      </c>
      <c r="CM79" s="1" t="s">
        <v>693</v>
      </c>
      <c r="CN79" s="1" t="s">
        <v>795</v>
      </c>
      <c r="CO79" s="1">
        <v>69</v>
      </c>
      <c r="CP79" s="1">
        <v>11</v>
      </c>
      <c r="CQ79" s="1">
        <v>43</v>
      </c>
      <c r="CR79" s="1">
        <v>54</v>
      </c>
      <c r="CS79" s="1">
        <v>12</v>
      </c>
      <c r="CT79" s="1">
        <v>79</v>
      </c>
      <c r="CU79" s="1">
        <v>131</v>
      </c>
      <c r="CV79" s="1">
        <v>117</v>
      </c>
      <c r="CW79" s="1">
        <v>2</v>
      </c>
      <c r="CX79" s="1">
        <v>22</v>
      </c>
      <c r="CY79" s="1">
        <v>1</v>
      </c>
      <c r="CZ79" s="1">
        <v>0</v>
      </c>
      <c r="DA79" s="1">
        <v>1</v>
      </c>
      <c r="DB79" s="1">
        <v>197</v>
      </c>
      <c r="DC79" s="1">
        <v>5.6000000000000001E-2</v>
      </c>
      <c r="DE79" s="2"/>
      <c r="DF79" s="1" t="s">
        <v>693</v>
      </c>
      <c r="DG79" s="1">
        <v>69</v>
      </c>
      <c r="DH79" s="1">
        <v>11</v>
      </c>
      <c r="DI79" s="1">
        <v>43</v>
      </c>
      <c r="DJ79" s="1">
        <v>54</v>
      </c>
      <c r="DK79" s="1">
        <v>12</v>
      </c>
      <c r="DL79" s="1">
        <v>79</v>
      </c>
      <c r="DM79" s="1">
        <v>131</v>
      </c>
      <c r="DN79" s="1">
        <v>117</v>
      </c>
      <c r="DO79" s="1">
        <v>2</v>
      </c>
      <c r="DP79" s="1">
        <v>22</v>
      </c>
      <c r="DQ79" s="1">
        <v>1</v>
      </c>
      <c r="DR79" s="1">
        <v>0</v>
      </c>
      <c r="DS79" s="1">
        <v>1</v>
      </c>
      <c r="DT79" s="1">
        <v>197</v>
      </c>
      <c r="DU79" s="1">
        <v>5.6000000000000001E-2</v>
      </c>
    </row>
    <row r="80" spans="1:125" x14ac:dyDescent="0.2">
      <c r="A80" s="2" t="s">
        <v>241</v>
      </c>
      <c r="B80" s="1" t="s">
        <v>794</v>
      </c>
      <c r="C80" s="1">
        <v>82</v>
      </c>
      <c r="D80" s="1">
        <v>25</v>
      </c>
      <c r="E80" s="1">
        <v>28</v>
      </c>
      <c r="F80" s="1">
        <v>53</v>
      </c>
      <c r="G80" s="1">
        <v>0</v>
      </c>
      <c r="H80" s="1">
        <v>48</v>
      </c>
      <c r="I80" s="1">
        <v>64</v>
      </c>
      <c r="J80" s="1">
        <v>19</v>
      </c>
      <c r="K80" s="1">
        <v>8</v>
      </c>
      <c r="L80" s="1">
        <v>10</v>
      </c>
      <c r="M80" s="1">
        <v>0</v>
      </c>
      <c r="N80" s="1">
        <v>0</v>
      </c>
      <c r="O80" s="1">
        <v>4</v>
      </c>
      <c r="P80" s="1">
        <v>217</v>
      </c>
      <c r="Q80" s="1">
        <v>0.115</v>
      </c>
      <c r="S80" s="1" t="s">
        <v>123</v>
      </c>
      <c r="T80" s="1" t="s">
        <v>813</v>
      </c>
      <c r="U80" s="1">
        <v>82</v>
      </c>
      <c r="V80" s="1">
        <v>31</v>
      </c>
      <c r="W80" s="1">
        <v>22</v>
      </c>
      <c r="X80" s="1">
        <v>53</v>
      </c>
      <c r="Y80" s="1">
        <v>-10</v>
      </c>
      <c r="Z80" s="1">
        <v>24</v>
      </c>
      <c r="AA80" s="1">
        <v>84</v>
      </c>
      <c r="AB80" s="1">
        <v>48</v>
      </c>
      <c r="AC80" s="1">
        <v>9</v>
      </c>
      <c r="AD80" s="1">
        <v>6</v>
      </c>
      <c r="AE80" s="1">
        <v>0</v>
      </c>
      <c r="AF80" s="1">
        <v>0</v>
      </c>
      <c r="AG80" s="1">
        <v>3</v>
      </c>
      <c r="AH80" s="1">
        <v>237</v>
      </c>
      <c r="AI80" s="1">
        <v>0.13100000000000001</v>
      </c>
      <c r="AK80" s="2" t="s">
        <v>29</v>
      </c>
      <c r="AL80" s="1" t="s">
        <v>824</v>
      </c>
      <c r="AM80" s="1">
        <v>82</v>
      </c>
      <c r="AN80" s="1">
        <v>24</v>
      </c>
      <c r="AO80" s="1">
        <v>30</v>
      </c>
      <c r="AP80" s="1">
        <v>54</v>
      </c>
      <c r="AQ80" s="1">
        <v>15</v>
      </c>
      <c r="AR80" s="1">
        <v>101</v>
      </c>
      <c r="AS80" s="1">
        <v>226</v>
      </c>
      <c r="AT80" s="1">
        <v>72</v>
      </c>
      <c r="AU80" s="1">
        <v>8</v>
      </c>
      <c r="AV80" s="1">
        <v>9</v>
      </c>
      <c r="AW80" s="1">
        <v>2</v>
      </c>
      <c r="AX80" s="1">
        <v>1</v>
      </c>
      <c r="AY80" s="1">
        <v>4</v>
      </c>
      <c r="AZ80" s="1">
        <v>234</v>
      </c>
      <c r="BA80" s="1">
        <v>0.10299999999999999</v>
      </c>
      <c r="BC80" s="2" t="s">
        <v>179</v>
      </c>
      <c r="BD80" s="1" t="s">
        <v>808</v>
      </c>
      <c r="BE80" s="1">
        <v>48</v>
      </c>
      <c r="BF80" s="1">
        <v>10</v>
      </c>
      <c r="BG80" s="1">
        <v>21</v>
      </c>
      <c r="BH80" s="1">
        <v>31</v>
      </c>
      <c r="BI80" s="1">
        <v>-18</v>
      </c>
      <c r="BJ80" s="1">
        <v>32</v>
      </c>
      <c r="BK80" s="1">
        <v>105</v>
      </c>
      <c r="BL80" s="1">
        <v>20</v>
      </c>
      <c r="BM80" s="1">
        <v>1</v>
      </c>
      <c r="BN80" s="1">
        <v>6</v>
      </c>
      <c r="BO80" s="1">
        <v>0</v>
      </c>
      <c r="BP80" s="1">
        <v>1</v>
      </c>
      <c r="BQ80" s="1">
        <v>1</v>
      </c>
      <c r="BR80" s="1">
        <v>114</v>
      </c>
      <c r="BS80" s="1">
        <v>8.7999999999999995E-2</v>
      </c>
      <c r="BU80" s="2" t="s">
        <v>59</v>
      </c>
      <c r="BV80" s="1" t="s">
        <v>823</v>
      </c>
      <c r="BW80" s="1">
        <v>78</v>
      </c>
      <c r="BX80" s="1">
        <v>20</v>
      </c>
      <c r="BY80" s="1">
        <v>32</v>
      </c>
      <c r="BZ80" s="1">
        <v>52</v>
      </c>
      <c r="CA80" s="1">
        <v>11</v>
      </c>
      <c r="CB80" s="1">
        <v>103</v>
      </c>
      <c r="CC80" s="1">
        <v>155</v>
      </c>
      <c r="CD80" s="1">
        <v>39</v>
      </c>
      <c r="CE80" s="1">
        <v>9</v>
      </c>
      <c r="CF80" s="1">
        <v>11</v>
      </c>
      <c r="CG80" s="1">
        <v>0</v>
      </c>
      <c r="CH80" s="1">
        <v>0</v>
      </c>
      <c r="CI80" s="1">
        <v>3</v>
      </c>
      <c r="CJ80" s="1">
        <v>207</v>
      </c>
      <c r="CK80" s="1">
        <v>9.7000000000000003E-2</v>
      </c>
      <c r="CL80" s="1" t="s">
        <v>797</v>
      </c>
      <c r="CM80" s="1" t="s">
        <v>708</v>
      </c>
      <c r="CN80" s="1" t="s">
        <v>818</v>
      </c>
      <c r="CO80" s="1">
        <v>80</v>
      </c>
      <c r="CP80" s="1">
        <v>12</v>
      </c>
      <c r="CQ80" s="1">
        <v>41</v>
      </c>
      <c r="CR80" s="1">
        <v>53</v>
      </c>
      <c r="CS80" s="1">
        <v>5</v>
      </c>
      <c r="CT80" s="1">
        <v>26</v>
      </c>
      <c r="CU80" s="1">
        <v>80</v>
      </c>
      <c r="CV80" s="1">
        <v>90</v>
      </c>
      <c r="CW80" s="1">
        <v>2</v>
      </c>
      <c r="CX80" s="1">
        <v>14</v>
      </c>
      <c r="CY80" s="1">
        <v>0</v>
      </c>
      <c r="CZ80" s="1">
        <v>0</v>
      </c>
      <c r="DA80" s="1">
        <v>0</v>
      </c>
      <c r="DB80" s="1">
        <v>139</v>
      </c>
      <c r="DC80" s="1">
        <v>8.5999999999999993E-2</v>
      </c>
      <c r="DE80" s="2"/>
      <c r="DF80" s="1" t="s">
        <v>708</v>
      </c>
      <c r="DG80" s="1">
        <v>80</v>
      </c>
      <c r="DH80" s="1">
        <v>12</v>
      </c>
      <c r="DI80" s="1">
        <v>41</v>
      </c>
      <c r="DJ80" s="1">
        <v>53</v>
      </c>
      <c r="DK80" s="1">
        <v>5</v>
      </c>
      <c r="DL80" s="1">
        <v>26</v>
      </c>
      <c r="DM80" s="1">
        <v>80</v>
      </c>
      <c r="DN80" s="1">
        <v>90</v>
      </c>
      <c r="DO80" s="1">
        <v>2</v>
      </c>
      <c r="DP80" s="1">
        <v>14</v>
      </c>
      <c r="DQ80" s="1">
        <v>0</v>
      </c>
      <c r="DR80" s="1">
        <v>0</v>
      </c>
      <c r="DS80" s="1">
        <v>0</v>
      </c>
      <c r="DT80" s="1">
        <v>139</v>
      </c>
      <c r="DU80" s="1">
        <v>8.5999999999999993E-2</v>
      </c>
    </row>
    <row r="81" spans="1:125" x14ac:dyDescent="0.2">
      <c r="A81" s="2" t="s">
        <v>663</v>
      </c>
      <c r="B81" s="1" t="s">
        <v>807</v>
      </c>
      <c r="C81" s="1">
        <v>78</v>
      </c>
      <c r="D81" s="1">
        <v>19</v>
      </c>
      <c r="E81" s="1">
        <v>34</v>
      </c>
      <c r="F81" s="1">
        <v>53</v>
      </c>
      <c r="G81" s="1">
        <v>8</v>
      </c>
      <c r="H81" s="1">
        <v>36</v>
      </c>
      <c r="I81" s="1">
        <v>62</v>
      </c>
      <c r="J81" s="1">
        <v>29</v>
      </c>
      <c r="K81" s="1">
        <v>4</v>
      </c>
      <c r="L81" s="1">
        <v>12</v>
      </c>
      <c r="M81" s="1">
        <v>0</v>
      </c>
      <c r="N81" s="1">
        <v>0</v>
      </c>
      <c r="O81" s="1">
        <v>2</v>
      </c>
      <c r="P81" s="1">
        <v>174</v>
      </c>
      <c r="Q81" s="1">
        <v>0.109</v>
      </c>
      <c r="S81" s="1" t="s">
        <v>233</v>
      </c>
      <c r="T81" s="1" t="s">
        <v>820</v>
      </c>
      <c r="U81" s="1">
        <v>80</v>
      </c>
      <c r="V81" s="1">
        <v>26</v>
      </c>
      <c r="W81" s="1">
        <v>27</v>
      </c>
      <c r="X81" s="1">
        <v>53</v>
      </c>
      <c r="Y81" s="1">
        <v>29</v>
      </c>
      <c r="Z81" s="1">
        <v>85</v>
      </c>
      <c r="AA81" s="1">
        <v>74</v>
      </c>
      <c r="AB81" s="1">
        <v>14</v>
      </c>
      <c r="AC81" s="1">
        <v>6</v>
      </c>
      <c r="AD81" s="1">
        <v>2</v>
      </c>
      <c r="AE81" s="1">
        <v>0</v>
      </c>
      <c r="AF81" s="1">
        <v>0</v>
      </c>
      <c r="AG81" s="1">
        <v>2</v>
      </c>
      <c r="AH81" s="1">
        <v>188</v>
      </c>
      <c r="AI81" s="1">
        <v>0.13800000000000001</v>
      </c>
      <c r="AK81" s="2" t="s">
        <v>60</v>
      </c>
      <c r="AL81" s="1" t="s">
        <v>800</v>
      </c>
      <c r="AM81" s="1">
        <v>76</v>
      </c>
      <c r="AN81" s="1">
        <v>29</v>
      </c>
      <c r="AO81" s="1">
        <v>25</v>
      </c>
      <c r="AP81" s="1">
        <v>54</v>
      </c>
      <c r="AQ81" s="1">
        <v>-8</v>
      </c>
      <c r="AR81" s="1">
        <v>61</v>
      </c>
      <c r="AS81" s="1">
        <v>271</v>
      </c>
      <c r="AT81" s="1">
        <v>88</v>
      </c>
      <c r="AU81" s="1">
        <v>13</v>
      </c>
      <c r="AV81" s="1">
        <v>4</v>
      </c>
      <c r="AW81" s="1">
        <v>1</v>
      </c>
      <c r="AX81" s="1">
        <v>2</v>
      </c>
      <c r="AY81" s="1">
        <v>9</v>
      </c>
      <c r="AZ81" s="1">
        <v>235</v>
      </c>
      <c r="BA81" s="1">
        <v>0.123</v>
      </c>
      <c r="BC81" s="2" t="s">
        <v>68</v>
      </c>
      <c r="BD81" s="1" t="s">
        <v>812</v>
      </c>
      <c r="BE81" s="1">
        <v>41</v>
      </c>
      <c r="BF81" s="1">
        <v>14</v>
      </c>
      <c r="BG81" s="1">
        <v>17</v>
      </c>
      <c r="BH81" s="1">
        <v>31</v>
      </c>
      <c r="BI81" s="1">
        <v>13</v>
      </c>
      <c r="BJ81" s="1">
        <v>41</v>
      </c>
      <c r="BK81" s="1">
        <v>43</v>
      </c>
      <c r="BL81" s="1">
        <v>17</v>
      </c>
      <c r="BM81" s="1">
        <v>6</v>
      </c>
      <c r="BN81" s="1">
        <v>6</v>
      </c>
      <c r="BO81" s="1">
        <v>0</v>
      </c>
      <c r="BP81" s="1">
        <v>0</v>
      </c>
      <c r="BQ81" s="1">
        <v>1</v>
      </c>
      <c r="BR81" s="1">
        <v>116</v>
      </c>
      <c r="BS81" s="1">
        <v>0.121</v>
      </c>
      <c r="BU81" s="2" t="s">
        <v>236</v>
      </c>
      <c r="BV81" s="1" t="s">
        <v>821</v>
      </c>
      <c r="BW81" s="1">
        <v>79</v>
      </c>
      <c r="BX81" s="1">
        <v>16</v>
      </c>
      <c r="BY81" s="1">
        <v>36</v>
      </c>
      <c r="BZ81" s="1">
        <v>52</v>
      </c>
      <c r="CA81" s="1">
        <v>11</v>
      </c>
      <c r="CB81" s="1">
        <v>24</v>
      </c>
      <c r="CC81" s="1">
        <v>23</v>
      </c>
      <c r="CD81" s="1">
        <v>35</v>
      </c>
      <c r="CE81" s="1">
        <v>3</v>
      </c>
      <c r="CF81" s="1">
        <v>12</v>
      </c>
      <c r="CG81" s="1">
        <v>0</v>
      </c>
      <c r="CH81" s="1">
        <v>0</v>
      </c>
      <c r="CI81" s="1">
        <v>2</v>
      </c>
      <c r="CJ81" s="1">
        <v>96</v>
      </c>
      <c r="CK81" s="1">
        <v>0.16700000000000001</v>
      </c>
      <c r="CL81" s="1" t="s">
        <v>797</v>
      </c>
      <c r="CM81" s="1" t="s">
        <v>717</v>
      </c>
      <c r="CN81" s="1" t="s">
        <v>801</v>
      </c>
      <c r="CO81" s="1">
        <v>81</v>
      </c>
      <c r="CP81" s="1">
        <v>9</v>
      </c>
      <c r="CQ81" s="1">
        <v>43</v>
      </c>
      <c r="CR81" s="1">
        <v>52</v>
      </c>
      <c r="CS81" s="1">
        <v>-8</v>
      </c>
      <c r="CT81" s="1">
        <v>36</v>
      </c>
      <c r="CU81" s="1">
        <v>63</v>
      </c>
      <c r="CV81" s="1">
        <v>103</v>
      </c>
      <c r="CW81" s="1">
        <v>4</v>
      </c>
      <c r="CX81" s="1">
        <v>26</v>
      </c>
      <c r="CY81" s="1">
        <v>0</v>
      </c>
      <c r="CZ81" s="1">
        <v>0</v>
      </c>
      <c r="DA81" s="1">
        <v>0</v>
      </c>
      <c r="DB81" s="1">
        <v>144</v>
      </c>
      <c r="DC81" s="1">
        <v>6.3E-2</v>
      </c>
      <c r="DE81" s="2"/>
      <c r="DF81" s="1" t="s">
        <v>717</v>
      </c>
      <c r="DG81" s="1">
        <v>81</v>
      </c>
      <c r="DH81" s="1">
        <v>9</v>
      </c>
      <c r="DI81" s="1">
        <v>43</v>
      </c>
      <c r="DJ81" s="1">
        <v>52</v>
      </c>
      <c r="DK81" s="1">
        <v>-8</v>
      </c>
      <c r="DL81" s="1">
        <v>36</v>
      </c>
      <c r="DM81" s="1">
        <v>63</v>
      </c>
      <c r="DN81" s="1">
        <v>103</v>
      </c>
      <c r="DO81" s="1">
        <v>4</v>
      </c>
      <c r="DP81" s="1">
        <v>26</v>
      </c>
      <c r="DQ81" s="1">
        <v>0</v>
      </c>
      <c r="DR81" s="1">
        <v>0</v>
      </c>
      <c r="DS81" s="1">
        <v>0</v>
      </c>
      <c r="DT81" s="1">
        <v>144</v>
      </c>
      <c r="DU81" s="1">
        <v>6.3E-2</v>
      </c>
    </row>
    <row r="82" spans="1:125" x14ac:dyDescent="0.2">
      <c r="A82" s="2" t="s">
        <v>57</v>
      </c>
      <c r="B82" s="1" t="s">
        <v>817</v>
      </c>
      <c r="C82" s="1">
        <v>71</v>
      </c>
      <c r="D82" s="1">
        <v>28</v>
      </c>
      <c r="E82" s="1">
        <v>25</v>
      </c>
      <c r="F82" s="1">
        <v>53</v>
      </c>
      <c r="G82" s="1">
        <v>9</v>
      </c>
      <c r="H82" s="1">
        <v>42</v>
      </c>
      <c r="I82" s="1">
        <v>46</v>
      </c>
      <c r="J82" s="1">
        <v>15</v>
      </c>
      <c r="K82" s="1">
        <v>10</v>
      </c>
      <c r="L82" s="1">
        <v>8</v>
      </c>
      <c r="M82" s="1">
        <v>0</v>
      </c>
      <c r="N82" s="1">
        <v>0</v>
      </c>
      <c r="O82" s="1">
        <v>6</v>
      </c>
      <c r="P82" s="1">
        <v>182</v>
      </c>
      <c r="Q82" s="1">
        <v>0.154</v>
      </c>
      <c r="S82" s="1" t="s">
        <v>214</v>
      </c>
      <c r="T82" s="1" t="s">
        <v>824</v>
      </c>
      <c r="U82" s="1">
        <v>62</v>
      </c>
      <c r="V82" s="1">
        <v>28</v>
      </c>
      <c r="W82" s="1">
        <v>25</v>
      </c>
      <c r="X82" s="1">
        <v>53</v>
      </c>
      <c r="Y82" s="1">
        <v>-6</v>
      </c>
      <c r="Z82" s="1">
        <v>53</v>
      </c>
      <c r="AA82" s="1">
        <v>56</v>
      </c>
      <c r="AB82" s="1">
        <v>18</v>
      </c>
      <c r="AC82" s="1">
        <v>12</v>
      </c>
      <c r="AD82" s="1">
        <v>4</v>
      </c>
      <c r="AE82" s="1">
        <v>0</v>
      </c>
      <c r="AF82" s="1">
        <v>0</v>
      </c>
      <c r="AG82" s="1">
        <v>5</v>
      </c>
      <c r="AH82" s="1">
        <v>162</v>
      </c>
      <c r="AI82" s="1">
        <v>0.17299999999999999</v>
      </c>
      <c r="AK82" s="2" t="s">
        <v>33</v>
      </c>
      <c r="AL82" s="1" t="s">
        <v>809</v>
      </c>
      <c r="AM82" s="1">
        <v>61</v>
      </c>
      <c r="AN82" s="1">
        <v>27</v>
      </c>
      <c r="AO82" s="1">
        <v>26</v>
      </c>
      <c r="AP82" s="1">
        <v>53</v>
      </c>
      <c r="AQ82" s="1">
        <v>-3</v>
      </c>
      <c r="AR82" s="1">
        <v>36</v>
      </c>
      <c r="AS82" s="1">
        <v>44</v>
      </c>
      <c r="AT82" s="1">
        <v>34</v>
      </c>
      <c r="AU82" s="1">
        <v>13</v>
      </c>
      <c r="AV82" s="1">
        <v>8</v>
      </c>
      <c r="AW82" s="1">
        <v>0</v>
      </c>
      <c r="AX82" s="1">
        <v>0</v>
      </c>
      <c r="AY82" s="1">
        <v>7</v>
      </c>
      <c r="AZ82" s="1">
        <v>207</v>
      </c>
      <c r="BA82" s="1">
        <v>0.13</v>
      </c>
      <c r="BC82" s="2" t="s">
        <v>336</v>
      </c>
      <c r="BD82" s="1" t="s">
        <v>809</v>
      </c>
      <c r="BE82" s="1">
        <v>48</v>
      </c>
      <c r="BF82" s="1">
        <v>17</v>
      </c>
      <c r="BG82" s="1">
        <v>14</v>
      </c>
      <c r="BH82" s="1">
        <v>31</v>
      </c>
      <c r="BI82" s="1">
        <v>-4</v>
      </c>
      <c r="BJ82" s="1">
        <v>24</v>
      </c>
      <c r="BK82" s="1">
        <v>41</v>
      </c>
      <c r="BL82" s="1">
        <v>14</v>
      </c>
      <c r="BM82" s="1">
        <v>6</v>
      </c>
      <c r="BN82" s="1">
        <v>4</v>
      </c>
      <c r="BO82" s="1">
        <v>0</v>
      </c>
      <c r="BP82" s="1">
        <v>0</v>
      </c>
      <c r="BQ82" s="1">
        <v>2</v>
      </c>
      <c r="BR82" s="1">
        <v>81</v>
      </c>
      <c r="BS82" s="1">
        <v>0.21</v>
      </c>
      <c r="BU82" s="2" t="s">
        <v>703</v>
      </c>
      <c r="BV82" s="1" t="s">
        <v>823</v>
      </c>
      <c r="BW82" s="1">
        <v>75</v>
      </c>
      <c r="BX82" s="1">
        <v>7</v>
      </c>
      <c r="BY82" s="1">
        <v>44</v>
      </c>
      <c r="BZ82" s="1">
        <v>51</v>
      </c>
      <c r="CA82" s="1">
        <v>0</v>
      </c>
      <c r="CB82" s="1">
        <v>61</v>
      </c>
      <c r="CC82" s="1">
        <v>101</v>
      </c>
      <c r="CD82" s="1">
        <v>73</v>
      </c>
      <c r="CE82" s="1">
        <v>3</v>
      </c>
      <c r="CF82" s="1">
        <v>25</v>
      </c>
      <c r="CG82" s="1">
        <v>0</v>
      </c>
      <c r="CH82" s="1">
        <v>0</v>
      </c>
      <c r="CI82" s="1">
        <v>1</v>
      </c>
      <c r="CJ82" s="1">
        <v>166</v>
      </c>
      <c r="CK82" s="1">
        <v>4.2000000000000003E-2</v>
      </c>
      <c r="CL82" s="1" t="s">
        <v>797</v>
      </c>
      <c r="CM82" s="1" t="s">
        <v>210</v>
      </c>
      <c r="CN82" s="1" t="s">
        <v>823</v>
      </c>
      <c r="CO82" s="1">
        <v>82</v>
      </c>
      <c r="CP82" s="1">
        <v>23</v>
      </c>
      <c r="CQ82" s="1">
        <v>29</v>
      </c>
      <c r="CR82" s="1">
        <v>52</v>
      </c>
      <c r="CS82" s="1">
        <v>7</v>
      </c>
      <c r="CT82" s="1">
        <v>12</v>
      </c>
      <c r="CU82" s="1">
        <v>53</v>
      </c>
      <c r="CV82" s="1">
        <v>29</v>
      </c>
      <c r="CW82" s="1">
        <v>2</v>
      </c>
      <c r="CX82" s="1">
        <v>8</v>
      </c>
      <c r="CY82" s="1">
        <v>0</v>
      </c>
      <c r="CZ82" s="1">
        <v>0</v>
      </c>
      <c r="DA82" s="1">
        <v>6</v>
      </c>
      <c r="DB82" s="1">
        <v>203</v>
      </c>
      <c r="DC82" s="1">
        <v>0.113</v>
      </c>
      <c r="DE82" s="2"/>
      <c r="DF82" s="1" t="s">
        <v>210</v>
      </c>
      <c r="DG82" s="1">
        <v>82</v>
      </c>
      <c r="DH82" s="1">
        <v>23</v>
      </c>
      <c r="DI82" s="1">
        <v>29</v>
      </c>
      <c r="DJ82" s="1">
        <v>52</v>
      </c>
      <c r="DK82" s="1">
        <v>7</v>
      </c>
      <c r="DL82" s="1">
        <v>12</v>
      </c>
      <c r="DM82" s="1">
        <v>53</v>
      </c>
      <c r="DN82" s="1">
        <v>29</v>
      </c>
      <c r="DO82" s="1">
        <v>2</v>
      </c>
      <c r="DP82" s="1">
        <v>8</v>
      </c>
      <c r="DQ82" s="1">
        <v>0</v>
      </c>
      <c r="DR82" s="1">
        <v>0</v>
      </c>
      <c r="DS82" s="1">
        <v>6</v>
      </c>
      <c r="DT82" s="1">
        <v>203</v>
      </c>
      <c r="DU82" s="1">
        <v>0.113</v>
      </c>
    </row>
    <row r="83" spans="1:125" x14ac:dyDescent="0.2">
      <c r="A83" s="2" t="s">
        <v>466</v>
      </c>
      <c r="B83" s="1" t="s">
        <v>794</v>
      </c>
      <c r="C83" s="1">
        <v>74</v>
      </c>
      <c r="D83" s="1">
        <v>30</v>
      </c>
      <c r="E83" s="1">
        <v>23</v>
      </c>
      <c r="F83" s="1">
        <v>53</v>
      </c>
      <c r="G83" s="1">
        <v>10</v>
      </c>
      <c r="H83" s="1">
        <v>64</v>
      </c>
      <c r="I83" s="1">
        <v>50</v>
      </c>
      <c r="J83" s="1">
        <v>16</v>
      </c>
      <c r="K83" s="1">
        <v>7</v>
      </c>
      <c r="L83" s="1">
        <v>7</v>
      </c>
      <c r="M83" s="1">
        <v>0</v>
      </c>
      <c r="N83" s="1">
        <v>0</v>
      </c>
      <c r="O83" s="1">
        <v>4</v>
      </c>
      <c r="P83" s="1">
        <v>219</v>
      </c>
      <c r="Q83" s="1">
        <v>0.13700000000000001</v>
      </c>
      <c r="S83" s="1" t="s">
        <v>296</v>
      </c>
      <c r="T83" s="1" t="s">
        <v>813</v>
      </c>
      <c r="U83" s="1">
        <v>76</v>
      </c>
      <c r="V83" s="1">
        <v>34</v>
      </c>
      <c r="W83" s="1">
        <v>18</v>
      </c>
      <c r="X83" s="1">
        <v>52</v>
      </c>
      <c r="Y83" s="1">
        <v>13</v>
      </c>
      <c r="Z83" s="1">
        <v>10</v>
      </c>
      <c r="AA83" s="1">
        <v>22</v>
      </c>
      <c r="AB83" s="1">
        <v>26</v>
      </c>
      <c r="AC83" s="1">
        <v>2</v>
      </c>
      <c r="AD83" s="1">
        <v>2</v>
      </c>
      <c r="AE83" s="1">
        <v>6</v>
      </c>
      <c r="AF83" s="1">
        <v>1</v>
      </c>
      <c r="AG83" s="1">
        <v>3</v>
      </c>
      <c r="AH83" s="1">
        <v>228</v>
      </c>
      <c r="AI83" s="1">
        <v>0.14899999999999999</v>
      </c>
      <c r="AK83" s="2" t="s">
        <v>199</v>
      </c>
      <c r="AL83" s="1" t="s">
        <v>814</v>
      </c>
      <c r="AM83" s="1">
        <v>78</v>
      </c>
      <c r="AN83" s="1">
        <v>19</v>
      </c>
      <c r="AO83" s="1">
        <v>34</v>
      </c>
      <c r="AP83" s="1">
        <v>53</v>
      </c>
      <c r="AQ83" s="1">
        <v>3</v>
      </c>
      <c r="AR83" s="1">
        <v>26</v>
      </c>
      <c r="AS83" s="1">
        <v>31</v>
      </c>
      <c r="AT83" s="1">
        <v>29</v>
      </c>
      <c r="AU83" s="1">
        <v>5</v>
      </c>
      <c r="AV83" s="1">
        <v>14</v>
      </c>
      <c r="AW83" s="1">
        <v>0</v>
      </c>
      <c r="AX83" s="1">
        <v>1</v>
      </c>
      <c r="AY83" s="1">
        <v>2</v>
      </c>
      <c r="AZ83" s="1">
        <v>140</v>
      </c>
      <c r="BA83" s="1">
        <v>0.13600000000000001</v>
      </c>
      <c r="BC83" s="2" t="s">
        <v>60</v>
      </c>
      <c r="BD83" s="1" t="s">
        <v>800</v>
      </c>
      <c r="BE83" s="1">
        <v>45</v>
      </c>
      <c r="BF83" s="1">
        <v>16</v>
      </c>
      <c r="BG83" s="1">
        <v>15</v>
      </c>
      <c r="BH83" s="1">
        <v>31</v>
      </c>
      <c r="BI83" s="1">
        <v>9</v>
      </c>
      <c r="BJ83" s="1">
        <v>12</v>
      </c>
      <c r="BK83" s="1">
        <v>154</v>
      </c>
      <c r="BL83" s="1">
        <v>66</v>
      </c>
      <c r="BM83" s="1">
        <v>6</v>
      </c>
      <c r="BN83" s="1">
        <v>2</v>
      </c>
      <c r="BO83" s="1">
        <v>2</v>
      </c>
      <c r="BP83" s="1">
        <v>1</v>
      </c>
      <c r="BQ83" s="1">
        <v>4</v>
      </c>
      <c r="BR83" s="1">
        <v>144</v>
      </c>
      <c r="BS83" s="1">
        <v>0.111</v>
      </c>
      <c r="BU83" s="2" t="s">
        <v>199</v>
      </c>
      <c r="BV83" s="1" t="s">
        <v>814</v>
      </c>
      <c r="BW83" s="1">
        <v>83</v>
      </c>
      <c r="BX83" s="1">
        <v>14</v>
      </c>
      <c r="BY83" s="1">
        <v>37</v>
      </c>
      <c r="BZ83" s="1">
        <v>51</v>
      </c>
      <c r="CA83" s="1">
        <v>-17</v>
      </c>
      <c r="CB83" s="1">
        <v>61</v>
      </c>
      <c r="CC83" s="1">
        <v>49</v>
      </c>
      <c r="CD83" s="1">
        <v>38</v>
      </c>
      <c r="CE83" s="1">
        <v>6</v>
      </c>
      <c r="CF83" s="1">
        <v>13</v>
      </c>
      <c r="CG83" s="1">
        <v>0</v>
      </c>
      <c r="CH83" s="1">
        <v>0</v>
      </c>
      <c r="CI83" s="1">
        <v>4</v>
      </c>
      <c r="CJ83" s="1">
        <v>146</v>
      </c>
      <c r="CK83" s="1">
        <v>9.6000000000000002E-2</v>
      </c>
      <c r="CL83" s="1" t="s">
        <v>797</v>
      </c>
      <c r="CM83" s="1" t="s">
        <v>690</v>
      </c>
      <c r="CN83" s="1" t="s">
        <v>796</v>
      </c>
      <c r="CO83" s="1">
        <v>84</v>
      </c>
      <c r="CP83" s="1">
        <v>6</v>
      </c>
      <c r="CQ83" s="1">
        <v>46</v>
      </c>
      <c r="CR83" s="1">
        <v>52</v>
      </c>
      <c r="CS83" s="1">
        <v>-26</v>
      </c>
      <c r="CT83" s="1">
        <v>40</v>
      </c>
      <c r="CU83" s="1">
        <v>53</v>
      </c>
      <c r="CV83" s="1">
        <v>101</v>
      </c>
      <c r="CW83" s="1">
        <v>2</v>
      </c>
      <c r="CX83" s="1">
        <v>27</v>
      </c>
      <c r="CY83" s="1">
        <v>0</v>
      </c>
      <c r="CZ83" s="1">
        <v>0</v>
      </c>
      <c r="DA83" s="1">
        <v>2</v>
      </c>
      <c r="DB83" s="1">
        <v>232</v>
      </c>
      <c r="DC83" s="1">
        <v>2.5999999999999999E-2</v>
      </c>
      <c r="DE83" s="2"/>
      <c r="DF83" s="1" t="s">
        <v>690</v>
      </c>
      <c r="DG83" s="1">
        <v>84</v>
      </c>
      <c r="DH83" s="1">
        <v>6</v>
      </c>
      <c r="DI83" s="1">
        <v>46</v>
      </c>
      <c r="DJ83" s="1">
        <v>52</v>
      </c>
      <c r="DK83" s="1">
        <v>-26</v>
      </c>
      <c r="DL83" s="1">
        <v>40</v>
      </c>
      <c r="DM83" s="1">
        <v>53</v>
      </c>
      <c r="DN83" s="1">
        <v>101</v>
      </c>
      <c r="DO83" s="1">
        <v>2</v>
      </c>
      <c r="DP83" s="1">
        <v>27</v>
      </c>
      <c r="DQ83" s="1">
        <v>0</v>
      </c>
      <c r="DR83" s="1">
        <v>0</v>
      </c>
      <c r="DS83" s="1">
        <v>2</v>
      </c>
      <c r="DT83" s="1">
        <v>232</v>
      </c>
      <c r="DU83" s="1">
        <v>2.5999999999999999E-2</v>
      </c>
    </row>
    <row r="84" spans="1:125" x14ac:dyDescent="0.2">
      <c r="A84" s="2" t="s">
        <v>822</v>
      </c>
      <c r="B84" s="1" t="s">
        <v>801</v>
      </c>
      <c r="C84" s="1">
        <v>75</v>
      </c>
      <c r="D84" s="1">
        <v>26</v>
      </c>
      <c r="E84" s="1">
        <v>27</v>
      </c>
      <c r="F84" s="1">
        <v>53</v>
      </c>
      <c r="G84" s="1">
        <v>-2</v>
      </c>
      <c r="H84" s="1">
        <v>71</v>
      </c>
      <c r="I84" s="1">
        <v>53</v>
      </c>
      <c r="J84" s="1">
        <v>17</v>
      </c>
      <c r="K84" s="1">
        <v>8</v>
      </c>
      <c r="L84" s="1">
        <v>9</v>
      </c>
      <c r="M84" s="1">
        <v>0</v>
      </c>
      <c r="N84" s="1">
        <v>0</v>
      </c>
      <c r="O84" s="1">
        <v>1</v>
      </c>
      <c r="P84" s="1">
        <v>193</v>
      </c>
      <c r="Q84" s="1">
        <v>0.13500000000000001</v>
      </c>
      <c r="S84" s="1" t="s">
        <v>113</v>
      </c>
      <c r="T84" s="1" t="s">
        <v>817</v>
      </c>
      <c r="U84" s="1">
        <v>73</v>
      </c>
      <c r="V84" s="1">
        <v>22</v>
      </c>
      <c r="W84" s="1">
        <v>30</v>
      </c>
      <c r="X84" s="1">
        <v>52</v>
      </c>
      <c r="Y84" s="1">
        <v>1</v>
      </c>
      <c r="Z84" s="1">
        <v>15</v>
      </c>
      <c r="AA84" s="1">
        <v>35</v>
      </c>
      <c r="AB84" s="1">
        <v>50</v>
      </c>
      <c r="AC84" s="1">
        <v>5</v>
      </c>
      <c r="AD84" s="1">
        <v>9</v>
      </c>
      <c r="AE84" s="1">
        <v>1</v>
      </c>
      <c r="AF84" s="1">
        <v>0</v>
      </c>
      <c r="AG84" s="1">
        <v>2</v>
      </c>
      <c r="AH84" s="1">
        <v>215</v>
      </c>
      <c r="AI84" s="1">
        <v>0.10199999999999999</v>
      </c>
      <c r="AK84" s="2" t="s">
        <v>399</v>
      </c>
      <c r="AL84" s="1" t="s">
        <v>819</v>
      </c>
      <c r="AM84" s="1">
        <v>66</v>
      </c>
      <c r="AN84" s="1">
        <v>12</v>
      </c>
      <c r="AO84" s="1">
        <v>41</v>
      </c>
      <c r="AP84" s="1">
        <v>53</v>
      </c>
      <c r="AQ84" s="1">
        <v>-8</v>
      </c>
      <c r="AR84" s="1">
        <v>72</v>
      </c>
      <c r="AS84" s="1">
        <v>112</v>
      </c>
      <c r="AT84" s="1">
        <v>57</v>
      </c>
      <c r="AU84" s="1">
        <v>4</v>
      </c>
      <c r="AV84" s="1">
        <v>15</v>
      </c>
      <c r="AW84" s="1">
        <v>0</v>
      </c>
      <c r="AX84" s="1">
        <v>1</v>
      </c>
      <c r="AY84" s="1">
        <v>3</v>
      </c>
      <c r="AZ84" s="1">
        <v>223</v>
      </c>
      <c r="BA84" s="1">
        <v>5.3999999999999999E-2</v>
      </c>
      <c r="BC84" s="2" t="s">
        <v>803</v>
      </c>
      <c r="BD84" s="1" t="s">
        <v>804</v>
      </c>
      <c r="BE84" s="1">
        <v>37</v>
      </c>
      <c r="BF84" s="1">
        <v>11</v>
      </c>
      <c r="BG84" s="1">
        <v>20</v>
      </c>
      <c r="BH84" s="1">
        <v>31</v>
      </c>
      <c r="BI84" s="1">
        <v>-6</v>
      </c>
      <c r="BJ84" s="1">
        <v>18</v>
      </c>
      <c r="BK84" s="1">
        <v>13</v>
      </c>
      <c r="BL84" s="1">
        <v>12</v>
      </c>
      <c r="BM84" s="1">
        <v>2</v>
      </c>
      <c r="BN84" s="1">
        <v>12</v>
      </c>
      <c r="BO84" s="1">
        <v>4</v>
      </c>
      <c r="BP84" s="1">
        <v>0</v>
      </c>
      <c r="BQ84" s="1">
        <v>5</v>
      </c>
      <c r="BR84" s="1">
        <v>123</v>
      </c>
      <c r="BS84" s="1">
        <v>8.8999999999999996E-2</v>
      </c>
      <c r="BU84" s="2" t="s">
        <v>123</v>
      </c>
      <c r="BV84" s="1" t="s">
        <v>817</v>
      </c>
      <c r="BW84" s="1">
        <v>75</v>
      </c>
      <c r="BX84" s="1">
        <v>23</v>
      </c>
      <c r="BY84" s="1">
        <v>28</v>
      </c>
      <c r="BZ84" s="1">
        <v>51</v>
      </c>
      <c r="CA84" s="1">
        <v>2</v>
      </c>
      <c r="CB84" s="1">
        <v>34</v>
      </c>
      <c r="CC84" s="1">
        <v>46</v>
      </c>
      <c r="CD84" s="1">
        <v>43</v>
      </c>
      <c r="CE84" s="1">
        <v>9</v>
      </c>
      <c r="CF84" s="1">
        <v>10</v>
      </c>
      <c r="CG84" s="1">
        <v>0</v>
      </c>
      <c r="CH84" s="1">
        <v>0</v>
      </c>
      <c r="CI84" s="1">
        <v>5</v>
      </c>
      <c r="CJ84" s="1">
        <v>176</v>
      </c>
      <c r="CK84" s="1">
        <v>0.13100000000000001</v>
      </c>
      <c r="CL84" s="1" t="s">
        <v>797</v>
      </c>
      <c r="CM84" s="1" t="s">
        <v>95</v>
      </c>
      <c r="CN84" s="1" t="s">
        <v>819</v>
      </c>
      <c r="CO84" s="1">
        <v>70</v>
      </c>
      <c r="CP84" s="1">
        <v>24</v>
      </c>
      <c r="CQ84" s="1">
        <v>28</v>
      </c>
      <c r="CR84" s="1">
        <v>52</v>
      </c>
      <c r="CS84" s="1">
        <v>8</v>
      </c>
      <c r="CT84" s="1">
        <v>24</v>
      </c>
      <c r="CU84" s="1">
        <v>56</v>
      </c>
      <c r="CV84" s="1">
        <v>32</v>
      </c>
      <c r="CW84" s="1">
        <v>9</v>
      </c>
      <c r="CX84" s="1">
        <v>9</v>
      </c>
      <c r="CY84" s="1">
        <v>1</v>
      </c>
      <c r="CZ84" s="1">
        <v>0</v>
      </c>
      <c r="DA84" s="1">
        <v>3</v>
      </c>
      <c r="DB84" s="1">
        <v>148</v>
      </c>
      <c r="DC84" s="1">
        <v>0.16200000000000001</v>
      </c>
      <c r="DE84" s="2"/>
      <c r="DF84" s="1" t="s">
        <v>95</v>
      </c>
      <c r="DG84" s="1">
        <v>70</v>
      </c>
      <c r="DH84" s="1">
        <v>24</v>
      </c>
      <c r="DI84" s="1">
        <v>28</v>
      </c>
      <c r="DJ84" s="1">
        <v>52</v>
      </c>
      <c r="DK84" s="1">
        <v>8</v>
      </c>
      <c r="DL84" s="1">
        <v>24</v>
      </c>
      <c r="DM84" s="1">
        <v>56</v>
      </c>
      <c r="DN84" s="1">
        <v>32</v>
      </c>
      <c r="DO84" s="1">
        <v>9</v>
      </c>
      <c r="DP84" s="1">
        <v>9</v>
      </c>
      <c r="DQ84" s="1">
        <v>1</v>
      </c>
      <c r="DR84" s="1">
        <v>0</v>
      </c>
      <c r="DS84" s="1">
        <v>3</v>
      </c>
      <c r="DT84" s="1">
        <v>148</v>
      </c>
      <c r="DU84" s="1">
        <v>0.16200000000000001</v>
      </c>
    </row>
    <row r="85" spans="1:125" x14ac:dyDescent="0.2">
      <c r="A85" s="2" t="s">
        <v>545</v>
      </c>
      <c r="B85" s="1" t="s">
        <v>799</v>
      </c>
      <c r="C85" s="1">
        <v>69</v>
      </c>
      <c r="D85" s="1">
        <v>29</v>
      </c>
      <c r="E85" s="1">
        <v>24</v>
      </c>
      <c r="F85" s="1">
        <v>53</v>
      </c>
      <c r="G85" s="1">
        <v>23</v>
      </c>
      <c r="H85" s="1">
        <v>59</v>
      </c>
      <c r="I85" s="1">
        <v>72</v>
      </c>
      <c r="J85" s="1">
        <v>34</v>
      </c>
      <c r="K85" s="1">
        <v>6</v>
      </c>
      <c r="L85" s="1">
        <v>7</v>
      </c>
      <c r="M85" s="1">
        <v>0</v>
      </c>
      <c r="N85" s="1">
        <v>0</v>
      </c>
      <c r="O85" s="1">
        <v>5</v>
      </c>
      <c r="P85" s="1">
        <v>151</v>
      </c>
      <c r="Q85" s="1">
        <v>0.192</v>
      </c>
      <c r="S85" s="1" t="s">
        <v>177</v>
      </c>
      <c r="T85" s="1" t="s">
        <v>808</v>
      </c>
      <c r="U85" s="1">
        <v>70</v>
      </c>
      <c r="V85" s="1">
        <v>19</v>
      </c>
      <c r="W85" s="1">
        <v>33</v>
      </c>
      <c r="X85" s="1">
        <v>52</v>
      </c>
      <c r="Y85" s="1">
        <v>3</v>
      </c>
      <c r="Z85" s="1">
        <v>24</v>
      </c>
      <c r="AA85" s="1">
        <v>45</v>
      </c>
      <c r="AB85" s="1">
        <v>38</v>
      </c>
      <c r="AC85" s="1">
        <v>8</v>
      </c>
      <c r="AD85" s="1">
        <v>10</v>
      </c>
      <c r="AE85" s="1">
        <v>0</v>
      </c>
      <c r="AF85" s="1">
        <v>0</v>
      </c>
      <c r="AG85" s="1">
        <v>1</v>
      </c>
      <c r="AH85" s="1">
        <v>136</v>
      </c>
      <c r="AI85" s="1">
        <v>0.14000000000000001</v>
      </c>
      <c r="AK85" s="2" t="s">
        <v>371</v>
      </c>
      <c r="AL85" s="1" t="s">
        <v>798</v>
      </c>
      <c r="AM85" s="1">
        <v>82</v>
      </c>
      <c r="AN85" s="1">
        <v>24</v>
      </c>
      <c r="AO85" s="1">
        <v>29</v>
      </c>
      <c r="AP85" s="1">
        <v>53</v>
      </c>
      <c r="AQ85" s="1">
        <v>2</v>
      </c>
      <c r="AR85" s="1">
        <v>28</v>
      </c>
      <c r="AS85" s="1">
        <v>70</v>
      </c>
      <c r="AT85" s="1">
        <v>45</v>
      </c>
      <c r="AU85" s="1">
        <v>8</v>
      </c>
      <c r="AV85" s="1">
        <v>11</v>
      </c>
      <c r="AW85" s="1">
        <v>0</v>
      </c>
      <c r="AX85" s="1">
        <v>0</v>
      </c>
      <c r="AY85" s="1">
        <v>3</v>
      </c>
      <c r="AZ85" s="1">
        <v>238</v>
      </c>
      <c r="BA85" s="1">
        <v>0.10100000000000001</v>
      </c>
      <c r="BC85" s="2" t="s">
        <v>195</v>
      </c>
      <c r="BD85" s="1" t="s">
        <v>817</v>
      </c>
      <c r="BE85" s="1">
        <v>47</v>
      </c>
      <c r="BF85" s="1">
        <v>10</v>
      </c>
      <c r="BG85" s="1">
        <v>21</v>
      </c>
      <c r="BH85" s="1">
        <v>31</v>
      </c>
      <c r="BI85" s="1">
        <v>-14</v>
      </c>
      <c r="BJ85" s="1">
        <v>16</v>
      </c>
      <c r="BK85" s="1">
        <v>28</v>
      </c>
      <c r="BL85" s="1">
        <v>25</v>
      </c>
      <c r="BM85" s="1">
        <v>2</v>
      </c>
      <c r="BN85" s="1">
        <v>12</v>
      </c>
      <c r="BO85" s="1">
        <v>0</v>
      </c>
      <c r="BP85" s="1">
        <v>0</v>
      </c>
      <c r="BQ85" s="1">
        <v>0</v>
      </c>
      <c r="BR85" s="1">
        <v>108</v>
      </c>
      <c r="BS85" s="1">
        <v>9.2999999999999999E-2</v>
      </c>
      <c r="BU85" s="2" t="s">
        <v>67</v>
      </c>
      <c r="BV85" s="1" t="s">
        <v>794</v>
      </c>
      <c r="BW85" s="1">
        <v>80</v>
      </c>
      <c r="BX85" s="1">
        <v>20</v>
      </c>
      <c r="BY85" s="1">
        <v>31</v>
      </c>
      <c r="BZ85" s="1">
        <v>51</v>
      </c>
      <c r="CA85" s="1">
        <v>-6</v>
      </c>
      <c r="CB85" s="1">
        <v>22</v>
      </c>
      <c r="CC85" s="1">
        <v>68</v>
      </c>
      <c r="CD85" s="1">
        <v>27</v>
      </c>
      <c r="CE85" s="1">
        <v>10</v>
      </c>
      <c r="CF85" s="1">
        <v>11</v>
      </c>
      <c r="CG85" s="1">
        <v>0</v>
      </c>
      <c r="CH85" s="1">
        <v>0</v>
      </c>
      <c r="CI85" s="1">
        <v>2</v>
      </c>
      <c r="CJ85" s="1">
        <v>263</v>
      </c>
      <c r="CK85" s="1">
        <v>7.5999999999999998E-2</v>
      </c>
      <c r="CL85" s="1" t="s">
        <v>797</v>
      </c>
      <c r="CM85" s="1" t="s">
        <v>57</v>
      </c>
      <c r="CN85" s="1" t="s">
        <v>815</v>
      </c>
      <c r="CO85" s="1">
        <v>80</v>
      </c>
      <c r="CP85" s="1">
        <v>21</v>
      </c>
      <c r="CQ85" s="1">
        <v>31</v>
      </c>
      <c r="CR85" s="1">
        <v>52</v>
      </c>
      <c r="CS85" s="1">
        <v>-6</v>
      </c>
      <c r="CT85" s="1">
        <v>37</v>
      </c>
      <c r="CU85" s="1">
        <v>32</v>
      </c>
      <c r="CV85" s="1">
        <v>13</v>
      </c>
      <c r="CW85" s="1">
        <v>5</v>
      </c>
      <c r="CX85" s="1">
        <v>12</v>
      </c>
      <c r="CY85" s="1">
        <v>0</v>
      </c>
      <c r="CZ85" s="1">
        <v>0</v>
      </c>
      <c r="DA85" s="1">
        <v>2</v>
      </c>
      <c r="DB85" s="1">
        <v>171</v>
      </c>
      <c r="DC85" s="1">
        <v>0.123</v>
      </c>
      <c r="DE85" s="2"/>
      <c r="DF85" s="1" t="s">
        <v>57</v>
      </c>
      <c r="DG85" s="1">
        <v>80</v>
      </c>
      <c r="DH85" s="1">
        <v>21</v>
      </c>
      <c r="DI85" s="1">
        <v>31</v>
      </c>
      <c r="DJ85" s="1">
        <v>52</v>
      </c>
      <c r="DK85" s="1">
        <v>-6</v>
      </c>
      <c r="DL85" s="1">
        <v>37</v>
      </c>
      <c r="DM85" s="1">
        <v>32</v>
      </c>
      <c r="DN85" s="1">
        <v>13</v>
      </c>
      <c r="DO85" s="1">
        <v>5</v>
      </c>
      <c r="DP85" s="1">
        <v>12</v>
      </c>
      <c r="DQ85" s="1">
        <v>0</v>
      </c>
      <c r="DR85" s="1">
        <v>0</v>
      </c>
      <c r="DS85" s="1">
        <v>2</v>
      </c>
      <c r="DT85" s="1">
        <v>171</v>
      </c>
      <c r="DU85" s="1">
        <v>0.123</v>
      </c>
    </row>
    <row r="86" spans="1:125" x14ac:dyDescent="0.2">
      <c r="A86" s="2" t="s">
        <v>246</v>
      </c>
      <c r="B86" s="1" t="s">
        <v>802</v>
      </c>
      <c r="C86" s="1">
        <v>66</v>
      </c>
      <c r="D86" s="1">
        <v>19</v>
      </c>
      <c r="E86" s="1">
        <v>34</v>
      </c>
      <c r="F86" s="1">
        <v>53</v>
      </c>
      <c r="G86" s="1">
        <v>-5</v>
      </c>
      <c r="H86" s="1">
        <v>38</v>
      </c>
      <c r="I86" s="1">
        <v>93</v>
      </c>
      <c r="J86" s="1">
        <v>27</v>
      </c>
      <c r="K86" s="1">
        <v>8</v>
      </c>
      <c r="L86" s="1">
        <v>15</v>
      </c>
      <c r="M86" s="1">
        <v>2</v>
      </c>
      <c r="N86" s="1">
        <v>2</v>
      </c>
      <c r="O86" s="1">
        <v>0</v>
      </c>
      <c r="P86" s="1">
        <v>155</v>
      </c>
      <c r="Q86" s="1">
        <v>0.123</v>
      </c>
      <c r="S86" s="1" t="s">
        <v>312</v>
      </c>
      <c r="T86" s="1" t="s">
        <v>821</v>
      </c>
      <c r="U86" s="1">
        <v>82</v>
      </c>
      <c r="V86" s="1">
        <v>26</v>
      </c>
      <c r="W86" s="1">
        <v>26</v>
      </c>
      <c r="X86" s="1">
        <v>52</v>
      </c>
      <c r="Y86" s="1">
        <v>-1</v>
      </c>
      <c r="Z86" s="1">
        <v>49</v>
      </c>
      <c r="AA86" s="1">
        <v>225</v>
      </c>
      <c r="AB86" s="1">
        <v>34</v>
      </c>
      <c r="AC86" s="1">
        <v>3</v>
      </c>
      <c r="AD86" s="1">
        <v>5</v>
      </c>
      <c r="AE86" s="1">
        <v>1</v>
      </c>
      <c r="AF86" s="1">
        <v>1</v>
      </c>
      <c r="AG86" s="1">
        <v>9</v>
      </c>
      <c r="AH86" s="1">
        <v>201</v>
      </c>
      <c r="AI86" s="1">
        <v>0.129</v>
      </c>
      <c r="AK86" s="2" t="s">
        <v>709</v>
      </c>
      <c r="AL86" s="1" t="s">
        <v>829</v>
      </c>
      <c r="AM86" s="1">
        <v>82</v>
      </c>
      <c r="AN86" s="1">
        <v>4</v>
      </c>
      <c r="AO86" s="1">
        <v>49</v>
      </c>
      <c r="AP86" s="1">
        <v>53</v>
      </c>
      <c r="AQ86" s="1">
        <v>-9</v>
      </c>
      <c r="AR86" s="1">
        <v>6</v>
      </c>
      <c r="AS86" s="1">
        <v>46</v>
      </c>
      <c r="AT86" s="1">
        <v>118</v>
      </c>
      <c r="AU86" s="1">
        <v>1</v>
      </c>
      <c r="AV86" s="1">
        <v>30</v>
      </c>
      <c r="AW86" s="1">
        <v>0</v>
      </c>
      <c r="AX86" s="1">
        <v>0</v>
      </c>
      <c r="AY86" s="1">
        <v>0</v>
      </c>
      <c r="AZ86" s="1">
        <v>131</v>
      </c>
      <c r="BA86" s="1">
        <v>3.1E-2</v>
      </c>
      <c r="BC86" s="2" t="s">
        <v>69</v>
      </c>
      <c r="BD86" s="1" t="s">
        <v>811</v>
      </c>
      <c r="BE86" s="1">
        <v>48</v>
      </c>
      <c r="BF86" s="1">
        <v>17</v>
      </c>
      <c r="BG86" s="1">
        <v>14</v>
      </c>
      <c r="BH86" s="1">
        <v>31</v>
      </c>
      <c r="BI86" s="1">
        <v>-2</v>
      </c>
      <c r="BJ86" s="1">
        <v>24</v>
      </c>
      <c r="BK86" s="1">
        <v>38</v>
      </c>
      <c r="BL86" s="1">
        <v>13</v>
      </c>
      <c r="BM86" s="1">
        <v>6</v>
      </c>
      <c r="BN86" s="1">
        <v>8</v>
      </c>
      <c r="BO86" s="1">
        <v>1</v>
      </c>
      <c r="BP86" s="1">
        <v>0</v>
      </c>
      <c r="BQ86" s="1">
        <v>3</v>
      </c>
      <c r="BR86" s="1">
        <v>150</v>
      </c>
      <c r="BS86" s="1">
        <v>0.113</v>
      </c>
      <c r="BU86" s="2" t="s">
        <v>185</v>
      </c>
      <c r="BV86" s="1" t="s">
        <v>805</v>
      </c>
      <c r="BW86" s="1">
        <v>82</v>
      </c>
      <c r="BX86" s="1">
        <v>20</v>
      </c>
      <c r="BY86" s="1">
        <v>31</v>
      </c>
      <c r="BZ86" s="1">
        <v>51</v>
      </c>
      <c r="CA86" s="1">
        <v>-8</v>
      </c>
      <c r="CB86" s="1">
        <v>18</v>
      </c>
      <c r="CC86" s="1">
        <v>24</v>
      </c>
      <c r="CD86" s="1">
        <v>43</v>
      </c>
      <c r="CE86" s="1">
        <v>5</v>
      </c>
      <c r="CF86" s="1">
        <v>14</v>
      </c>
      <c r="CG86" s="1">
        <v>0</v>
      </c>
      <c r="CH86" s="1">
        <v>0</v>
      </c>
      <c r="CI86" s="1">
        <v>2</v>
      </c>
      <c r="CJ86" s="1">
        <v>259</v>
      </c>
      <c r="CK86" s="1">
        <v>7.6999999999999999E-2</v>
      </c>
      <c r="CL86" s="1" t="s">
        <v>797</v>
      </c>
      <c r="CM86" s="1" t="s">
        <v>86</v>
      </c>
      <c r="CN86" s="1" t="s">
        <v>796</v>
      </c>
      <c r="CO86" s="1">
        <v>74</v>
      </c>
      <c r="CP86" s="1">
        <v>21</v>
      </c>
      <c r="CQ86" s="1">
        <v>31</v>
      </c>
      <c r="CR86" s="1">
        <v>52</v>
      </c>
      <c r="CS86" s="1">
        <v>12</v>
      </c>
      <c r="CT86" s="1">
        <v>20</v>
      </c>
      <c r="CU86" s="1">
        <v>13</v>
      </c>
      <c r="CV86" s="1">
        <v>37</v>
      </c>
      <c r="CW86" s="1">
        <v>5</v>
      </c>
      <c r="CX86" s="1">
        <v>8</v>
      </c>
      <c r="CY86" s="1">
        <v>0</v>
      </c>
      <c r="CZ86" s="1">
        <v>0</v>
      </c>
      <c r="DA86" s="1">
        <v>1</v>
      </c>
      <c r="DB86" s="1">
        <v>144</v>
      </c>
      <c r="DC86" s="1">
        <v>0.14599999999999999</v>
      </c>
      <c r="DE86" s="2"/>
      <c r="DF86" s="1" t="s">
        <v>86</v>
      </c>
      <c r="DG86" s="1">
        <v>74</v>
      </c>
      <c r="DH86" s="1">
        <v>21</v>
      </c>
      <c r="DI86" s="1">
        <v>31</v>
      </c>
      <c r="DJ86" s="1">
        <v>52</v>
      </c>
      <c r="DK86" s="1">
        <v>12</v>
      </c>
      <c r="DL86" s="1">
        <v>20</v>
      </c>
      <c r="DM86" s="1">
        <v>13</v>
      </c>
      <c r="DN86" s="1">
        <v>37</v>
      </c>
      <c r="DO86" s="1">
        <v>5</v>
      </c>
      <c r="DP86" s="1">
        <v>8</v>
      </c>
      <c r="DQ86" s="1">
        <v>0</v>
      </c>
      <c r="DR86" s="1">
        <v>0</v>
      </c>
      <c r="DS86" s="1">
        <v>1</v>
      </c>
      <c r="DT86" s="1">
        <v>144</v>
      </c>
      <c r="DU86" s="1">
        <v>0.14599999999999999</v>
      </c>
    </row>
    <row r="87" spans="1:125" x14ac:dyDescent="0.2">
      <c r="A87" s="2" t="s">
        <v>89</v>
      </c>
      <c r="B87" s="1" t="s">
        <v>810</v>
      </c>
      <c r="C87" s="1">
        <v>79</v>
      </c>
      <c r="D87" s="1">
        <v>25</v>
      </c>
      <c r="E87" s="1">
        <v>28</v>
      </c>
      <c r="F87" s="1">
        <v>53</v>
      </c>
      <c r="G87" s="1">
        <v>1</v>
      </c>
      <c r="H87" s="1">
        <v>59</v>
      </c>
      <c r="I87" s="1">
        <v>209</v>
      </c>
      <c r="J87" s="1">
        <v>80</v>
      </c>
      <c r="K87" s="1">
        <v>10</v>
      </c>
      <c r="L87" s="1">
        <v>3</v>
      </c>
      <c r="M87" s="1">
        <v>0</v>
      </c>
      <c r="N87" s="1">
        <v>2</v>
      </c>
      <c r="O87" s="1">
        <v>6</v>
      </c>
      <c r="P87" s="1">
        <v>212</v>
      </c>
      <c r="Q87" s="1">
        <v>0.11799999999999999</v>
      </c>
      <c r="S87" s="1" t="s">
        <v>242</v>
      </c>
      <c r="T87" s="1" t="s">
        <v>817</v>
      </c>
      <c r="U87" s="1">
        <v>62</v>
      </c>
      <c r="V87" s="1">
        <v>31</v>
      </c>
      <c r="W87" s="1">
        <v>21</v>
      </c>
      <c r="X87" s="1">
        <v>52</v>
      </c>
      <c r="Y87" s="1">
        <v>13</v>
      </c>
      <c r="Z87" s="1">
        <v>34</v>
      </c>
      <c r="AA87" s="1">
        <v>53</v>
      </c>
      <c r="AB87" s="1">
        <v>5</v>
      </c>
      <c r="AC87" s="1">
        <v>11</v>
      </c>
      <c r="AD87" s="1">
        <v>8</v>
      </c>
      <c r="AE87" s="1">
        <v>0</v>
      </c>
      <c r="AF87" s="1">
        <v>0</v>
      </c>
      <c r="AG87" s="1">
        <v>4</v>
      </c>
      <c r="AH87" s="1">
        <v>179</v>
      </c>
      <c r="AI87" s="1">
        <v>0.17299999999999999</v>
      </c>
      <c r="AK87" s="2" t="s">
        <v>79</v>
      </c>
      <c r="AL87" s="1" t="s">
        <v>824</v>
      </c>
      <c r="AM87" s="1">
        <v>79</v>
      </c>
      <c r="AN87" s="1">
        <v>21</v>
      </c>
      <c r="AO87" s="1">
        <v>32</v>
      </c>
      <c r="AP87" s="1">
        <v>53</v>
      </c>
      <c r="AQ87" s="1">
        <v>-8</v>
      </c>
      <c r="AR87" s="1">
        <v>34</v>
      </c>
      <c r="AS87" s="1">
        <v>40</v>
      </c>
      <c r="AT87" s="1">
        <v>49</v>
      </c>
      <c r="AU87" s="1">
        <v>7</v>
      </c>
      <c r="AV87" s="1">
        <v>12</v>
      </c>
      <c r="AW87" s="1">
        <v>0</v>
      </c>
      <c r="AX87" s="1">
        <v>0</v>
      </c>
      <c r="AY87" s="1">
        <v>2</v>
      </c>
      <c r="AZ87" s="1">
        <v>190</v>
      </c>
      <c r="BA87" s="1">
        <v>0.111</v>
      </c>
      <c r="BC87" s="2" t="s">
        <v>690</v>
      </c>
      <c r="BD87" s="1" t="s">
        <v>825</v>
      </c>
      <c r="BE87" s="1">
        <v>48</v>
      </c>
      <c r="BF87" s="1">
        <v>10</v>
      </c>
      <c r="BG87" s="1">
        <v>20</v>
      </c>
      <c r="BH87" s="1">
        <v>30</v>
      </c>
      <c r="BI87" s="1">
        <v>4</v>
      </c>
      <c r="BJ87" s="1">
        <v>54</v>
      </c>
      <c r="BK87" s="1">
        <v>18</v>
      </c>
      <c r="BL87" s="1">
        <v>40</v>
      </c>
      <c r="BM87" s="1">
        <v>5</v>
      </c>
      <c r="BN87" s="1">
        <v>5</v>
      </c>
      <c r="BO87" s="1">
        <v>0</v>
      </c>
      <c r="BP87" s="1">
        <v>0</v>
      </c>
      <c r="BQ87" s="1">
        <v>3</v>
      </c>
      <c r="BR87" s="1">
        <v>130</v>
      </c>
      <c r="BS87" s="1">
        <v>7.6999999999999999E-2</v>
      </c>
      <c r="BU87" s="2" t="s">
        <v>209</v>
      </c>
      <c r="BV87" s="1" t="s">
        <v>820</v>
      </c>
      <c r="BW87" s="1">
        <v>82</v>
      </c>
      <c r="BX87" s="1">
        <v>20</v>
      </c>
      <c r="BY87" s="1">
        <v>31</v>
      </c>
      <c r="BZ87" s="1">
        <v>51</v>
      </c>
      <c r="CA87" s="1">
        <v>28</v>
      </c>
      <c r="CB87" s="1">
        <v>14</v>
      </c>
      <c r="CC87" s="1">
        <v>63</v>
      </c>
      <c r="CD87" s="1">
        <v>14</v>
      </c>
      <c r="CE87" s="1">
        <v>6</v>
      </c>
      <c r="CF87" s="1">
        <v>8</v>
      </c>
      <c r="CG87" s="1">
        <v>0</v>
      </c>
      <c r="CH87" s="1">
        <v>0</v>
      </c>
      <c r="CI87" s="1">
        <v>3</v>
      </c>
      <c r="CJ87" s="1">
        <v>146</v>
      </c>
      <c r="CK87" s="1">
        <v>0.13700000000000001</v>
      </c>
      <c r="CL87" s="1" t="s">
        <v>797</v>
      </c>
      <c r="CM87" s="1" t="s">
        <v>58</v>
      </c>
      <c r="CN87" s="1" t="s">
        <v>813</v>
      </c>
      <c r="CO87" s="1">
        <v>60</v>
      </c>
      <c r="CP87" s="1">
        <v>18</v>
      </c>
      <c r="CQ87" s="1">
        <v>33</v>
      </c>
      <c r="CR87" s="1">
        <v>51</v>
      </c>
      <c r="CS87" s="1">
        <v>-8</v>
      </c>
      <c r="CT87" s="1">
        <v>12</v>
      </c>
      <c r="CU87" s="1">
        <v>53</v>
      </c>
      <c r="CV87" s="1">
        <v>23</v>
      </c>
      <c r="CW87" s="1">
        <v>6</v>
      </c>
      <c r="CX87" s="1">
        <v>12</v>
      </c>
      <c r="CY87" s="1">
        <v>0</v>
      </c>
      <c r="CZ87" s="1">
        <v>0</v>
      </c>
      <c r="DA87" s="1">
        <v>2</v>
      </c>
      <c r="DB87" s="1">
        <v>195</v>
      </c>
      <c r="DC87" s="1">
        <v>9.1999999999999998E-2</v>
      </c>
      <c r="DE87" s="2"/>
      <c r="DF87" s="1" t="s">
        <v>58</v>
      </c>
      <c r="DG87" s="1">
        <v>60</v>
      </c>
      <c r="DH87" s="1">
        <v>18</v>
      </c>
      <c r="DI87" s="1">
        <v>33</v>
      </c>
      <c r="DJ87" s="1">
        <v>51</v>
      </c>
      <c r="DK87" s="1">
        <v>-8</v>
      </c>
      <c r="DL87" s="1">
        <v>12</v>
      </c>
      <c r="DM87" s="1">
        <v>53</v>
      </c>
      <c r="DN87" s="1">
        <v>23</v>
      </c>
      <c r="DO87" s="1">
        <v>6</v>
      </c>
      <c r="DP87" s="1">
        <v>12</v>
      </c>
      <c r="DQ87" s="1">
        <v>0</v>
      </c>
      <c r="DR87" s="1">
        <v>0</v>
      </c>
      <c r="DS87" s="1">
        <v>2</v>
      </c>
      <c r="DT87" s="1">
        <v>195</v>
      </c>
      <c r="DU87" s="1">
        <v>9.1999999999999998E-2</v>
      </c>
    </row>
    <row r="88" spans="1:125" x14ac:dyDescent="0.2">
      <c r="A88" s="2" t="s">
        <v>355</v>
      </c>
      <c r="B88" s="1" t="s">
        <v>809</v>
      </c>
      <c r="C88" s="1">
        <v>67</v>
      </c>
      <c r="D88" s="1">
        <v>22</v>
      </c>
      <c r="E88" s="1">
        <v>31</v>
      </c>
      <c r="F88" s="1">
        <v>53</v>
      </c>
      <c r="G88" s="1">
        <v>8</v>
      </c>
      <c r="H88" s="1">
        <v>42</v>
      </c>
      <c r="I88" s="1">
        <v>41</v>
      </c>
      <c r="J88" s="1">
        <v>25</v>
      </c>
      <c r="K88" s="1">
        <v>11</v>
      </c>
      <c r="L88" s="1">
        <v>13</v>
      </c>
      <c r="M88" s="1">
        <v>0</v>
      </c>
      <c r="N88" s="1">
        <v>0</v>
      </c>
      <c r="O88" s="1">
        <v>3</v>
      </c>
      <c r="P88" s="1">
        <v>206</v>
      </c>
      <c r="Q88" s="1">
        <v>0.107</v>
      </c>
      <c r="S88" s="1" t="s">
        <v>284</v>
      </c>
      <c r="T88" s="1" t="s">
        <v>824</v>
      </c>
      <c r="U88" s="1">
        <v>81</v>
      </c>
      <c r="V88" s="1">
        <v>22</v>
      </c>
      <c r="W88" s="1">
        <v>30</v>
      </c>
      <c r="X88" s="1">
        <v>52</v>
      </c>
      <c r="Y88" s="1">
        <v>-3</v>
      </c>
      <c r="Z88" s="1">
        <v>26</v>
      </c>
      <c r="AA88" s="1">
        <v>116</v>
      </c>
      <c r="AB88" s="1">
        <v>33</v>
      </c>
      <c r="AC88" s="1">
        <v>8</v>
      </c>
      <c r="AD88" s="1">
        <v>9</v>
      </c>
      <c r="AE88" s="1">
        <v>0</v>
      </c>
      <c r="AF88" s="1">
        <v>1</v>
      </c>
      <c r="AG88" s="1">
        <v>1</v>
      </c>
      <c r="AH88" s="1">
        <v>175</v>
      </c>
      <c r="AI88" s="1">
        <v>0.126</v>
      </c>
      <c r="AK88" s="2" t="s">
        <v>691</v>
      </c>
      <c r="AL88" s="1" t="s">
        <v>820</v>
      </c>
      <c r="AM88" s="1">
        <v>79</v>
      </c>
      <c r="AN88" s="1">
        <v>12</v>
      </c>
      <c r="AO88" s="1">
        <v>40</v>
      </c>
      <c r="AP88" s="1">
        <v>52</v>
      </c>
      <c r="AQ88" s="1">
        <v>33</v>
      </c>
      <c r="AR88" s="1">
        <v>86</v>
      </c>
      <c r="AS88" s="1">
        <v>166</v>
      </c>
      <c r="AT88" s="1">
        <v>87</v>
      </c>
      <c r="AU88" s="1">
        <v>8</v>
      </c>
      <c r="AV88" s="1">
        <v>10</v>
      </c>
      <c r="AW88" s="1">
        <v>0</v>
      </c>
      <c r="AX88" s="1">
        <v>1</v>
      </c>
      <c r="AY88" s="1">
        <v>0</v>
      </c>
      <c r="AZ88" s="1">
        <v>224</v>
      </c>
      <c r="BA88" s="1">
        <v>5.3999999999999999E-2</v>
      </c>
      <c r="BC88" s="2" t="s">
        <v>831</v>
      </c>
      <c r="BD88" s="1" t="s">
        <v>823</v>
      </c>
      <c r="BE88" s="1">
        <v>48</v>
      </c>
      <c r="BF88" s="1">
        <v>12</v>
      </c>
      <c r="BG88" s="1">
        <v>18</v>
      </c>
      <c r="BH88" s="1">
        <v>30</v>
      </c>
      <c r="BI88" s="1">
        <v>3</v>
      </c>
      <c r="BJ88" s="1">
        <v>32</v>
      </c>
      <c r="BK88" s="1">
        <v>37</v>
      </c>
      <c r="BL88" s="1">
        <v>18</v>
      </c>
      <c r="BM88" s="1">
        <v>4</v>
      </c>
      <c r="BN88" s="1">
        <v>3</v>
      </c>
      <c r="BO88" s="1">
        <v>0</v>
      </c>
      <c r="BP88" s="1">
        <v>0</v>
      </c>
      <c r="BQ88" s="1">
        <v>2</v>
      </c>
      <c r="BR88" s="1">
        <v>85</v>
      </c>
      <c r="BS88" s="1">
        <v>0.14099999999999999</v>
      </c>
      <c r="BU88" s="2" t="s">
        <v>689</v>
      </c>
      <c r="BV88" s="1" t="s">
        <v>824</v>
      </c>
      <c r="BW88" s="1">
        <v>81</v>
      </c>
      <c r="BX88" s="1">
        <v>8</v>
      </c>
      <c r="BY88" s="1">
        <v>43</v>
      </c>
      <c r="BZ88" s="1">
        <v>51</v>
      </c>
      <c r="CA88" s="1">
        <v>20</v>
      </c>
      <c r="CB88" s="1">
        <v>32</v>
      </c>
      <c r="CC88" s="1">
        <v>24</v>
      </c>
      <c r="CD88" s="1">
        <v>164</v>
      </c>
      <c r="CE88" s="1">
        <v>2</v>
      </c>
      <c r="CF88" s="1">
        <v>16</v>
      </c>
      <c r="CG88" s="1">
        <v>0</v>
      </c>
      <c r="CH88" s="1">
        <v>1</v>
      </c>
      <c r="CI88" s="1">
        <v>1</v>
      </c>
      <c r="CJ88" s="1">
        <v>164</v>
      </c>
      <c r="CK88" s="1">
        <v>4.9000000000000002E-2</v>
      </c>
      <c r="CL88" s="1" t="s">
        <v>797</v>
      </c>
      <c r="CM88" s="1" t="s">
        <v>66</v>
      </c>
      <c r="CN88" s="1" t="s">
        <v>795</v>
      </c>
      <c r="CO88" s="1">
        <v>64</v>
      </c>
      <c r="CP88" s="1">
        <v>25</v>
      </c>
      <c r="CQ88" s="1">
        <v>26</v>
      </c>
      <c r="CR88" s="1">
        <v>51</v>
      </c>
      <c r="CS88" s="1">
        <v>12</v>
      </c>
      <c r="CT88" s="1">
        <v>38</v>
      </c>
      <c r="CU88" s="1">
        <v>87</v>
      </c>
      <c r="CV88" s="1">
        <v>33</v>
      </c>
      <c r="CW88" s="1">
        <v>6</v>
      </c>
      <c r="CX88" s="1">
        <v>9</v>
      </c>
      <c r="CY88" s="1">
        <v>0</v>
      </c>
      <c r="CZ88" s="1">
        <v>0</v>
      </c>
      <c r="DA88" s="1">
        <v>4</v>
      </c>
      <c r="DB88" s="1">
        <v>220</v>
      </c>
      <c r="DC88" s="1">
        <v>0.114</v>
      </c>
      <c r="DE88" s="2"/>
      <c r="DF88" s="1" t="s">
        <v>66</v>
      </c>
      <c r="DG88" s="1">
        <v>64</v>
      </c>
      <c r="DH88" s="1">
        <v>25</v>
      </c>
      <c r="DI88" s="1">
        <v>26</v>
      </c>
      <c r="DJ88" s="1">
        <v>51</v>
      </c>
      <c r="DK88" s="1">
        <v>12</v>
      </c>
      <c r="DL88" s="1">
        <v>38</v>
      </c>
      <c r="DM88" s="1">
        <v>87</v>
      </c>
      <c r="DN88" s="1">
        <v>33</v>
      </c>
      <c r="DO88" s="1">
        <v>6</v>
      </c>
      <c r="DP88" s="1">
        <v>9</v>
      </c>
      <c r="DQ88" s="1">
        <v>0</v>
      </c>
      <c r="DR88" s="1">
        <v>0</v>
      </c>
      <c r="DS88" s="1">
        <v>4</v>
      </c>
      <c r="DT88" s="1">
        <v>220</v>
      </c>
      <c r="DU88" s="1">
        <v>0.114</v>
      </c>
    </row>
    <row r="89" spans="1:125" x14ac:dyDescent="0.2">
      <c r="A89" s="2" t="s">
        <v>299</v>
      </c>
      <c r="B89" s="1" t="s">
        <v>798</v>
      </c>
      <c r="C89" s="1">
        <v>71</v>
      </c>
      <c r="D89" s="1">
        <v>19</v>
      </c>
      <c r="E89" s="1">
        <v>33</v>
      </c>
      <c r="F89" s="1">
        <v>52</v>
      </c>
      <c r="G89" s="1">
        <v>14</v>
      </c>
      <c r="H89" s="1">
        <v>36</v>
      </c>
      <c r="I89" s="1">
        <v>59</v>
      </c>
      <c r="J89" s="1">
        <v>17</v>
      </c>
      <c r="K89" s="1">
        <v>5</v>
      </c>
      <c r="L89" s="1">
        <v>11</v>
      </c>
      <c r="M89" s="1">
        <v>1</v>
      </c>
      <c r="N89" s="1">
        <v>2</v>
      </c>
      <c r="O89" s="1">
        <v>6</v>
      </c>
      <c r="P89" s="1">
        <v>124</v>
      </c>
      <c r="Q89" s="1">
        <v>0.153</v>
      </c>
      <c r="S89" s="1" t="s">
        <v>288</v>
      </c>
      <c r="T89" s="1" t="s">
        <v>800</v>
      </c>
      <c r="U89" s="1">
        <v>81</v>
      </c>
      <c r="V89" s="1">
        <v>17</v>
      </c>
      <c r="W89" s="1">
        <v>34</v>
      </c>
      <c r="X89" s="1">
        <v>51</v>
      </c>
      <c r="Y89" s="1">
        <v>5</v>
      </c>
      <c r="Z89" s="1">
        <v>10</v>
      </c>
      <c r="AA89" s="1">
        <v>21</v>
      </c>
      <c r="AB89" s="1">
        <v>16</v>
      </c>
      <c r="AC89" s="1">
        <v>3</v>
      </c>
      <c r="AD89" s="1">
        <v>18</v>
      </c>
      <c r="AE89" s="1">
        <v>0</v>
      </c>
      <c r="AF89" s="1">
        <v>0</v>
      </c>
      <c r="AG89" s="1">
        <v>1</v>
      </c>
      <c r="AH89" s="1">
        <v>196</v>
      </c>
      <c r="AI89" s="1">
        <v>8.6999999999999994E-2</v>
      </c>
      <c r="AK89" s="2" t="s">
        <v>45</v>
      </c>
      <c r="AL89" s="1" t="s">
        <v>818</v>
      </c>
      <c r="AM89" s="1">
        <v>82</v>
      </c>
      <c r="AN89" s="1">
        <v>22</v>
      </c>
      <c r="AO89" s="1">
        <v>30</v>
      </c>
      <c r="AP89" s="1">
        <v>52</v>
      </c>
      <c r="AQ89" s="1">
        <v>20</v>
      </c>
      <c r="AR89" s="1">
        <v>51</v>
      </c>
      <c r="AS89" s="1">
        <v>219</v>
      </c>
      <c r="AT89" s="1">
        <v>58</v>
      </c>
      <c r="AU89" s="1">
        <v>6</v>
      </c>
      <c r="AV89" s="1">
        <v>6</v>
      </c>
      <c r="AW89" s="1">
        <v>0</v>
      </c>
      <c r="AX89" s="1">
        <v>2</v>
      </c>
      <c r="AY89" s="1">
        <v>5</v>
      </c>
      <c r="AZ89" s="1">
        <v>270</v>
      </c>
      <c r="BA89" s="1">
        <v>8.1000000000000003E-2</v>
      </c>
      <c r="BC89" s="2" t="s">
        <v>103</v>
      </c>
      <c r="BD89" s="1" t="s">
        <v>821</v>
      </c>
      <c r="BE89" s="1">
        <v>48</v>
      </c>
      <c r="BF89" s="1">
        <v>10</v>
      </c>
      <c r="BG89" s="1">
        <v>20</v>
      </c>
      <c r="BH89" s="1">
        <v>30</v>
      </c>
      <c r="BI89" s="1">
        <v>-9</v>
      </c>
      <c r="BJ89" s="1">
        <v>14</v>
      </c>
      <c r="BK89" s="1">
        <v>22</v>
      </c>
      <c r="BL89" s="1">
        <v>60</v>
      </c>
      <c r="BM89" s="1">
        <v>8</v>
      </c>
      <c r="BN89" s="1">
        <v>15</v>
      </c>
      <c r="BO89" s="1">
        <v>0</v>
      </c>
      <c r="BP89" s="1">
        <v>0</v>
      </c>
      <c r="BQ89" s="1">
        <v>4</v>
      </c>
      <c r="BR89" s="1">
        <v>79</v>
      </c>
      <c r="BS89" s="1">
        <v>0.127</v>
      </c>
      <c r="BU89" s="2" t="s">
        <v>213</v>
      </c>
      <c r="BV89" s="1" t="s">
        <v>825</v>
      </c>
      <c r="BW89" s="1">
        <v>82</v>
      </c>
      <c r="BX89" s="1">
        <v>19</v>
      </c>
      <c r="BY89" s="1">
        <v>32</v>
      </c>
      <c r="BZ89" s="1">
        <v>51</v>
      </c>
      <c r="CA89" s="1">
        <v>-9</v>
      </c>
      <c r="CB89" s="1">
        <v>20</v>
      </c>
      <c r="CC89" s="1">
        <v>105</v>
      </c>
      <c r="CD89" s="1">
        <v>16</v>
      </c>
      <c r="CE89" s="1">
        <v>5</v>
      </c>
      <c r="CF89" s="1">
        <v>11</v>
      </c>
      <c r="CG89" s="1">
        <v>0</v>
      </c>
      <c r="CH89" s="1">
        <v>0</v>
      </c>
      <c r="CI89" s="1">
        <v>1</v>
      </c>
      <c r="CJ89" s="1">
        <v>166</v>
      </c>
      <c r="CK89" s="1">
        <v>0.114</v>
      </c>
      <c r="CL89" s="1" t="s">
        <v>797</v>
      </c>
      <c r="CM89" s="1" t="s">
        <v>103</v>
      </c>
      <c r="CN89" s="1" t="s">
        <v>821</v>
      </c>
      <c r="CO89" s="1">
        <v>81</v>
      </c>
      <c r="CP89" s="1">
        <v>10</v>
      </c>
      <c r="CQ89" s="1">
        <v>40</v>
      </c>
      <c r="CR89" s="1">
        <v>50</v>
      </c>
      <c r="CS89" s="1">
        <v>22</v>
      </c>
      <c r="CT89" s="1">
        <v>38</v>
      </c>
      <c r="CU89" s="1">
        <v>53</v>
      </c>
      <c r="CV89" s="1">
        <v>173</v>
      </c>
      <c r="CW89" s="1">
        <v>4</v>
      </c>
      <c r="CX89" s="1">
        <v>21</v>
      </c>
      <c r="CY89" s="1">
        <v>0</v>
      </c>
      <c r="CZ89" s="1">
        <v>1</v>
      </c>
      <c r="DA89" s="1">
        <v>1</v>
      </c>
      <c r="DB89" s="1">
        <v>135</v>
      </c>
      <c r="DC89" s="1">
        <v>7.3999999999999996E-2</v>
      </c>
      <c r="DE89" s="2"/>
      <c r="DF89" s="1" t="s">
        <v>103</v>
      </c>
      <c r="DG89" s="1">
        <v>81</v>
      </c>
      <c r="DH89" s="1">
        <v>10</v>
      </c>
      <c r="DI89" s="1">
        <v>40</v>
      </c>
      <c r="DJ89" s="1">
        <v>50</v>
      </c>
      <c r="DK89" s="1">
        <v>22</v>
      </c>
      <c r="DL89" s="1">
        <v>38</v>
      </c>
      <c r="DM89" s="1">
        <v>53</v>
      </c>
      <c r="DN89" s="1">
        <v>173</v>
      </c>
      <c r="DO89" s="1">
        <v>4</v>
      </c>
      <c r="DP89" s="1">
        <v>21</v>
      </c>
      <c r="DQ89" s="1">
        <v>0</v>
      </c>
      <c r="DR89" s="1">
        <v>1</v>
      </c>
      <c r="DS89" s="1">
        <v>1</v>
      </c>
      <c r="DT89" s="1">
        <v>135</v>
      </c>
      <c r="DU89" s="1">
        <v>7.3999999999999996E-2</v>
      </c>
    </row>
    <row r="90" spans="1:125" x14ac:dyDescent="0.2">
      <c r="A90" s="2" t="s">
        <v>58</v>
      </c>
      <c r="B90" s="1" t="s">
        <v>813</v>
      </c>
      <c r="C90" s="1">
        <v>80</v>
      </c>
      <c r="D90" s="1">
        <v>19</v>
      </c>
      <c r="E90" s="1">
        <v>33</v>
      </c>
      <c r="F90" s="1">
        <v>52</v>
      </c>
      <c r="G90" s="1">
        <v>-22</v>
      </c>
      <c r="H90" s="1">
        <v>34</v>
      </c>
      <c r="I90" s="1">
        <v>62</v>
      </c>
      <c r="J90" s="1">
        <v>44</v>
      </c>
      <c r="K90" s="1">
        <v>4</v>
      </c>
      <c r="L90" s="1">
        <v>18</v>
      </c>
      <c r="M90" s="1">
        <v>0</v>
      </c>
      <c r="N90" s="1">
        <v>1</v>
      </c>
      <c r="O90" s="1">
        <v>4</v>
      </c>
      <c r="P90" s="1">
        <v>249</v>
      </c>
      <c r="Q90" s="1">
        <v>7.5999999999999998E-2</v>
      </c>
      <c r="S90" s="1" t="s">
        <v>835</v>
      </c>
      <c r="T90" s="1" t="s">
        <v>824</v>
      </c>
      <c r="U90" s="1">
        <v>72</v>
      </c>
      <c r="V90" s="1">
        <v>20</v>
      </c>
      <c r="W90" s="1">
        <v>31</v>
      </c>
      <c r="X90" s="1">
        <v>51</v>
      </c>
      <c r="Y90" s="1">
        <v>-3</v>
      </c>
      <c r="Z90" s="1">
        <v>26</v>
      </c>
      <c r="AA90" s="1">
        <v>39</v>
      </c>
      <c r="AB90" s="1">
        <v>28</v>
      </c>
      <c r="AC90" s="1">
        <v>1</v>
      </c>
      <c r="AD90" s="1">
        <v>9</v>
      </c>
      <c r="AE90" s="1">
        <v>2</v>
      </c>
      <c r="AF90" s="1">
        <v>0</v>
      </c>
      <c r="AG90" s="1">
        <v>5</v>
      </c>
      <c r="AH90" s="1">
        <v>218</v>
      </c>
      <c r="AI90" s="1">
        <v>9.1999999999999998E-2</v>
      </c>
      <c r="AK90" s="2" t="s">
        <v>224</v>
      </c>
      <c r="AL90" s="1" t="s">
        <v>794</v>
      </c>
      <c r="AM90" s="1">
        <v>80</v>
      </c>
      <c r="AN90" s="1">
        <v>28</v>
      </c>
      <c r="AO90" s="1">
        <v>24</v>
      </c>
      <c r="AP90" s="1">
        <v>52</v>
      </c>
      <c r="AQ90" s="1">
        <v>24</v>
      </c>
      <c r="AR90" s="1">
        <v>90</v>
      </c>
      <c r="AS90" s="1">
        <v>87</v>
      </c>
      <c r="AT90" s="1">
        <v>38</v>
      </c>
      <c r="AU90" s="1">
        <v>3</v>
      </c>
      <c r="AV90" s="1">
        <v>4</v>
      </c>
      <c r="AW90" s="1">
        <v>2</v>
      </c>
      <c r="AX90" s="1">
        <v>0</v>
      </c>
      <c r="AY90" s="1">
        <v>7</v>
      </c>
      <c r="AZ90" s="1">
        <v>198</v>
      </c>
      <c r="BA90" s="1">
        <v>0.14099999999999999</v>
      </c>
      <c r="BC90" s="2" t="s">
        <v>251</v>
      </c>
      <c r="BD90" s="1" t="s">
        <v>821</v>
      </c>
      <c r="BE90" s="1">
        <v>46</v>
      </c>
      <c r="BF90" s="1">
        <v>8</v>
      </c>
      <c r="BG90" s="1">
        <v>22</v>
      </c>
      <c r="BH90" s="1">
        <v>30</v>
      </c>
      <c r="BI90" s="1">
        <v>8</v>
      </c>
      <c r="BJ90" s="1">
        <v>45</v>
      </c>
      <c r="BK90" s="1">
        <v>86</v>
      </c>
      <c r="BL90" s="1">
        <v>33</v>
      </c>
      <c r="BM90" s="1">
        <v>1</v>
      </c>
      <c r="BN90" s="1">
        <v>4</v>
      </c>
      <c r="BO90" s="1">
        <v>0</v>
      </c>
      <c r="BP90" s="1">
        <v>0</v>
      </c>
      <c r="BQ90" s="1">
        <v>1</v>
      </c>
      <c r="BR90" s="1">
        <v>84</v>
      </c>
      <c r="BS90" s="1">
        <v>9.5000000000000001E-2</v>
      </c>
      <c r="BU90" s="2" t="s">
        <v>193</v>
      </c>
      <c r="BV90" s="1" t="s">
        <v>794</v>
      </c>
      <c r="BW90" s="1">
        <v>70</v>
      </c>
      <c r="BX90" s="1">
        <v>11</v>
      </c>
      <c r="BY90" s="1">
        <v>39</v>
      </c>
      <c r="BZ90" s="1">
        <v>50</v>
      </c>
      <c r="CA90" s="1">
        <v>3</v>
      </c>
      <c r="CB90" s="1">
        <v>42</v>
      </c>
      <c r="CC90" s="1">
        <v>43</v>
      </c>
      <c r="CD90" s="1">
        <v>19</v>
      </c>
      <c r="CE90" s="1">
        <v>4</v>
      </c>
      <c r="CF90" s="1">
        <v>14</v>
      </c>
      <c r="CG90" s="1">
        <v>0</v>
      </c>
      <c r="CH90" s="1">
        <v>0</v>
      </c>
      <c r="CI90" s="1">
        <v>1</v>
      </c>
      <c r="CJ90" s="1">
        <v>97</v>
      </c>
      <c r="CK90" s="1">
        <v>0.113</v>
      </c>
      <c r="CL90" s="1" t="s">
        <v>797</v>
      </c>
      <c r="CM90" s="1" t="s">
        <v>263</v>
      </c>
      <c r="CN90" s="1" t="s">
        <v>813</v>
      </c>
      <c r="CO90" s="1">
        <v>81</v>
      </c>
      <c r="CP90" s="1">
        <v>17</v>
      </c>
      <c r="CQ90" s="1">
        <v>33</v>
      </c>
      <c r="CR90" s="1">
        <v>50</v>
      </c>
      <c r="CS90" s="1">
        <v>23</v>
      </c>
      <c r="CT90" s="1">
        <v>47</v>
      </c>
      <c r="CU90" s="1">
        <v>92</v>
      </c>
      <c r="CV90" s="1">
        <v>21</v>
      </c>
      <c r="CW90" s="1">
        <v>1</v>
      </c>
      <c r="CX90" s="1">
        <v>7</v>
      </c>
      <c r="CY90" s="1">
        <v>1</v>
      </c>
      <c r="CZ90" s="1">
        <v>0</v>
      </c>
      <c r="DA90" s="1">
        <v>2</v>
      </c>
      <c r="DB90" s="1">
        <v>179</v>
      </c>
      <c r="DC90" s="1">
        <v>9.5000000000000001E-2</v>
      </c>
      <c r="DE90" s="2"/>
      <c r="DF90" s="1" t="s">
        <v>263</v>
      </c>
      <c r="DG90" s="1">
        <v>81</v>
      </c>
      <c r="DH90" s="1">
        <v>17</v>
      </c>
      <c r="DI90" s="1">
        <v>33</v>
      </c>
      <c r="DJ90" s="1">
        <v>50</v>
      </c>
      <c r="DK90" s="1">
        <v>23</v>
      </c>
      <c r="DL90" s="1">
        <v>47</v>
      </c>
      <c r="DM90" s="1">
        <v>92</v>
      </c>
      <c r="DN90" s="1">
        <v>21</v>
      </c>
      <c r="DO90" s="1">
        <v>1</v>
      </c>
      <c r="DP90" s="1">
        <v>7</v>
      </c>
      <c r="DQ90" s="1">
        <v>1</v>
      </c>
      <c r="DR90" s="1">
        <v>0</v>
      </c>
      <c r="DS90" s="1">
        <v>2</v>
      </c>
      <c r="DT90" s="1">
        <v>179</v>
      </c>
      <c r="DU90" s="1">
        <v>9.5000000000000001E-2</v>
      </c>
    </row>
    <row r="91" spans="1:125" x14ac:dyDescent="0.2">
      <c r="A91" s="2" t="s">
        <v>94</v>
      </c>
      <c r="B91" s="1" t="s">
        <v>820</v>
      </c>
      <c r="C91" s="1">
        <v>79</v>
      </c>
      <c r="D91" s="1">
        <v>17</v>
      </c>
      <c r="E91" s="1">
        <v>35</v>
      </c>
      <c r="F91" s="1">
        <v>52</v>
      </c>
      <c r="G91" s="1">
        <v>8</v>
      </c>
      <c r="H91" s="1">
        <v>26</v>
      </c>
      <c r="I91" s="1">
        <v>82</v>
      </c>
      <c r="J91" s="1">
        <v>37</v>
      </c>
      <c r="K91" s="1">
        <v>6</v>
      </c>
      <c r="L91" s="1">
        <v>8</v>
      </c>
      <c r="M91" s="1">
        <v>0</v>
      </c>
      <c r="N91" s="1">
        <v>2</v>
      </c>
      <c r="O91" s="1">
        <v>3</v>
      </c>
      <c r="P91" s="1">
        <v>156</v>
      </c>
      <c r="Q91" s="1">
        <v>0.109</v>
      </c>
      <c r="S91" s="1" t="s">
        <v>1628</v>
      </c>
      <c r="T91" s="1" t="s">
        <v>819</v>
      </c>
      <c r="U91" s="1">
        <v>72</v>
      </c>
      <c r="V91" s="1">
        <v>10</v>
      </c>
      <c r="W91" s="1">
        <v>41</v>
      </c>
      <c r="X91" s="1">
        <v>51</v>
      </c>
      <c r="Y91" s="1">
        <v>-10</v>
      </c>
      <c r="Z91" s="1">
        <v>54</v>
      </c>
      <c r="AA91" s="1">
        <v>30</v>
      </c>
      <c r="AB91" s="1">
        <v>137</v>
      </c>
      <c r="AC91" s="1">
        <v>6</v>
      </c>
      <c r="AD91" s="1">
        <v>22</v>
      </c>
      <c r="AE91" s="1">
        <v>0</v>
      </c>
      <c r="AF91" s="1">
        <v>1</v>
      </c>
      <c r="AG91" s="1">
        <v>0</v>
      </c>
      <c r="AH91" s="1">
        <v>113</v>
      </c>
      <c r="AI91" s="1">
        <v>8.8999999999999996E-2</v>
      </c>
      <c r="AK91" s="2" t="s">
        <v>115</v>
      </c>
      <c r="AL91" s="1" t="s">
        <v>809</v>
      </c>
      <c r="AM91" s="1">
        <v>62</v>
      </c>
      <c r="AN91" s="1">
        <v>18</v>
      </c>
      <c r="AO91" s="1">
        <v>34</v>
      </c>
      <c r="AP91" s="1">
        <v>52</v>
      </c>
      <c r="AQ91" s="1">
        <v>-2</v>
      </c>
      <c r="AR91" s="1">
        <v>16</v>
      </c>
      <c r="AS91" s="1">
        <v>38</v>
      </c>
      <c r="AT91" s="1">
        <v>33</v>
      </c>
      <c r="AU91" s="1">
        <v>3</v>
      </c>
      <c r="AV91" s="1">
        <v>20</v>
      </c>
      <c r="AW91" s="1">
        <v>0</v>
      </c>
      <c r="AX91" s="1">
        <v>0</v>
      </c>
      <c r="AY91" s="1">
        <v>2</v>
      </c>
      <c r="AZ91" s="1">
        <v>134</v>
      </c>
      <c r="BA91" s="1">
        <v>0.13400000000000001</v>
      </c>
      <c r="BC91" s="2" t="s">
        <v>104</v>
      </c>
      <c r="BD91" s="1" t="s">
        <v>814</v>
      </c>
      <c r="BE91" s="1">
        <v>46</v>
      </c>
      <c r="BF91" s="1">
        <v>11</v>
      </c>
      <c r="BG91" s="1">
        <v>19</v>
      </c>
      <c r="BH91" s="1">
        <v>30</v>
      </c>
      <c r="BI91" s="1">
        <v>3</v>
      </c>
      <c r="BJ91" s="1">
        <v>17</v>
      </c>
      <c r="BK91" s="1">
        <v>80</v>
      </c>
      <c r="BL91" s="1">
        <v>29</v>
      </c>
      <c r="BM91" s="1">
        <v>2</v>
      </c>
      <c r="BN91" s="1">
        <v>4</v>
      </c>
      <c r="BO91" s="1">
        <v>0</v>
      </c>
      <c r="BP91" s="1">
        <v>0</v>
      </c>
      <c r="BQ91" s="1">
        <v>1</v>
      </c>
      <c r="BR91" s="1">
        <v>101</v>
      </c>
      <c r="BS91" s="1">
        <v>0.109</v>
      </c>
      <c r="BU91" s="2" t="s">
        <v>93</v>
      </c>
      <c r="BV91" s="1" t="s">
        <v>807</v>
      </c>
      <c r="BW91" s="1">
        <v>78</v>
      </c>
      <c r="BX91" s="1">
        <v>20</v>
      </c>
      <c r="BY91" s="1">
        <v>30</v>
      </c>
      <c r="BZ91" s="1">
        <v>50</v>
      </c>
      <c r="CA91" s="1">
        <v>-11</v>
      </c>
      <c r="CB91" s="1">
        <v>67</v>
      </c>
      <c r="CC91" s="1">
        <v>141</v>
      </c>
      <c r="CD91" s="1">
        <v>34</v>
      </c>
      <c r="CE91" s="1">
        <v>7</v>
      </c>
      <c r="CF91" s="1">
        <v>11</v>
      </c>
      <c r="CG91" s="1">
        <v>0</v>
      </c>
      <c r="CH91" s="1">
        <v>0</v>
      </c>
      <c r="CI91" s="1">
        <v>2</v>
      </c>
      <c r="CJ91" s="1">
        <v>148</v>
      </c>
      <c r="CK91" s="1">
        <v>0.13500000000000001</v>
      </c>
      <c r="CL91" s="1" t="s">
        <v>797</v>
      </c>
      <c r="CM91" s="1" t="s">
        <v>46</v>
      </c>
      <c r="CN91" s="1" t="s">
        <v>801</v>
      </c>
      <c r="CO91" s="1">
        <v>75</v>
      </c>
      <c r="CP91" s="1">
        <v>28</v>
      </c>
      <c r="CQ91" s="1">
        <v>22</v>
      </c>
      <c r="CR91" s="1">
        <v>50</v>
      </c>
      <c r="CS91" s="1">
        <v>-5</v>
      </c>
      <c r="CT91" s="1">
        <v>66</v>
      </c>
      <c r="CU91" s="1">
        <v>168</v>
      </c>
      <c r="CV91" s="1">
        <v>36</v>
      </c>
      <c r="CW91" s="1">
        <v>14</v>
      </c>
      <c r="CX91" s="1">
        <v>10</v>
      </c>
      <c r="CY91" s="1">
        <v>0</v>
      </c>
      <c r="CZ91" s="1">
        <v>0</v>
      </c>
      <c r="DA91" s="1">
        <v>6</v>
      </c>
      <c r="DB91" s="1">
        <v>188</v>
      </c>
      <c r="DC91" s="1">
        <v>0.14899999999999999</v>
      </c>
      <c r="DE91" s="2"/>
      <c r="DF91" s="1" t="s">
        <v>46</v>
      </c>
      <c r="DG91" s="1">
        <v>75</v>
      </c>
      <c r="DH91" s="1">
        <v>28</v>
      </c>
      <c r="DI91" s="1">
        <v>22</v>
      </c>
      <c r="DJ91" s="1">
        <v>50</v>
      </c>
      <c r="DK91" s="1">
        <v>-5</v>
      </c>
      <c r="DL91" s="1">
        <v>66</v>
      </c>
      <c r="DM91" s="1">
        <v>168</v>
      </c>
      <c r="DN91" s="1">
        <v>36</v>
      </c>
      <c r="DO91" s="1">
        <v>14</v>
      </c>
      <c r="DP91" s="1">
        <v>10</v>
      </c>
      <c r="DQ91" s="1">
        <v>0</v>
      </c>
      <c r="DR91" s="1">
        <v>0</v>
      </c>
      <c r="DS91" s="1">
        <v>6</v>
      </c>
      <c r="DT91" s="1">
        <v>188</v>
      </c>
      <c r="DU91" s="1">
        <v>0.14899999999999999</v>
      </c>
    </row>
    <row r="92" spans="1:125" x14ac:dyDescent="0.2">
      <c r="A92" s="2" t="s">
        <v>62</v>
      </c>
      <c r="B92" s="1" t="s">
        <v>820</v>
      </c>
      <c r="C92" s="1">
        <v>73</v>
      </c>
      <c r="D92" s="1">
        <v>19</v>
      </c>
      <c r="E92" s="1">
        <v>33</v>
      </c>
      <c r="F92" s="1">
        <v>52</v>
      </c>
      <c r="G92" s="1">
        <v>6</v>
      </c>
      <c r="H92" s="1">
        <v>28</v>
      </c>
      <c r="I92" s="1">
        <v>51</v>
      </c>
      <c r="J92" s="1">
        <v>45</v>
      </c>
      <c r="K92" s="1">
        <v>0</v>
      </c>
      <c r="L92" s="1">
        <v>8</v>
      </c>
      <c r="M92" s="1">
        <v>1</v>
      </c>
      <c r="N92" s="1">
        <v>1</v>
      </c>
      <c r="O92" s="1">
        <v>4</v>
      </c>
      <c r="P92" s="1">
        <v>184</v>
      </c>
      <c r="Q92" s="1">
        <v>0.10299999999999999</v>
      </c>
      <c r="S92" s="1" t="s">
        <v>703</v>
      </c>
      <c r="T92" s="1" t="s">
        <v>823</v>
      </c>
      <c r="U92" s="1">
        <v>75</v>
      </c>
      <c r="V92" s="1">
        <v>10</v>
      </c>
      <c r="W92" s="1">
        <v>41</v>
      </c>
      <c r="X92" s="1">
        <v>51</v>
      </c>
      <c r="Y92" s="1">
        <v>-14</v>
      </c>
      <c r="Z92" s="1">
        <v>38</v>
      </c>
      <c r="AA92" s="1">
        <v>108</v>
      </c>
      <c r="AB92" s="1">
        <v>119</v>
      </c>
      <c r="AC92" s="1">
        <v>7</v>
      </c>
      <c r="AD92" s="1">
        <v>22</v>
      </c>
      <c r="AE92" s="1">
        <v>0</v>
      </c>
      <c r="AF92" s="1">
        <v>0</v>
      </c>
      <c r="AG92" s="1">
        <v>2</v>
      </c>
      <c r="AH92" s="1">
        <v>158</v>
      </c>
      <c r="AI92" s="1">
        <v>6.3E-2</v>
      </c>
      <c r="AK92" s="2" t="s">
        <v>186</v>
      </c>
      <c r="AL92" s="1" t="s">
        <v>821</v>
      </c>
      <c r="AM92" s="1">
        <v>81</v>
      </c>
      <c r="AN92" s="1">
        <v>17</v>
      </c>
      <c r="AO92" s="1">
        <v>35</v>
      </c>
      <c r="AP92" s="1">
        <v>52</v>
      </c>
      <c r="AQ92" s="1">
        <v>-15</v>
      </c>
      <c r="AR92" s="1">
        <v>56</v>
      </c>
      <c r="AS92" s="1">
        <v>67</v>
      </c>
      <c r="AT92" s="1">
        <v>57</v>
      </c>
      <c r="AU92" s="1">
        <v>5</v>
      </c>
      <c r="AV92" s="1">
        <v>13</v>
      </c>
      <c r="AW92" s="1">
        <v>3</v>
      </c>
      <c r="AX92" s="1">
        <v>3</v>
      </c>
      <c r="AY92" s="1">
        <v>2</v>
      </c>
      <c r="AZ92" s="1">
        <v>220</v>
      </c>
      <c r="BA92" s="1">
        <v>7.6999999999999999E-2</v>
      </c>
      <c r="BC92" s="2" t="s">
        <v>379</v>
      </c>
      <c r="BD92" s="1" t="s">
        <v>813</v>
      </c>
      <c r="BE92" s="1">
        <v>47</v>
      </c>
      <c r="BF92" s="1">
        <v>11</v>
      </c>
      <c r="BG92" s="1">
        <v>18</v>
      </c>
      <c r="BH92" s="1">
        <v>29</v>
      </c>
      <c r="BI92" s="1">
        <v>3</v>
      </c>
      <c r="BJ92" s="1">
        <v>20</v>
      </c>
      <c r="BK92" s="1">
        <v>39</v>
      </c>
      <c r="BL92" s="1">
        <v>9</v>
      </c>
      <c r="BM92" s="1">
        <v>1</v>
      </c>
      <c r="BN92" s="1">
        <v>3</v>
      </c>
      <c r="BO92" s="1">
        <v>0</v>
      </c>
      <c r="BP92" s="1">
        <v>0</v>
      </c>
      <c r="BQ92" s="1">
        <v>3</v>
      </c>
      <c r="BR92" s="1">
        <v>67</v>
      </c>
      <c r="BS92" s="1">
        <v>0.16400000000000001</v>
      </c>
      <c r="BU92" s="2" t="s">
        <v>122</v>
      </c>
      <c r="BV92" s="1" t="s">
        <v>800</v>
      </c>
      <c r="BW92" s="1">
        <v>82</v>
      </c>
      <c r="BX92" s="1">
        <v>24</v>
      </c>
      <c r="BY92" s="1">
        <v>26</v>
      </c>
      <c r="BZ92" s="1">
        <v>50</v>
      </c>
      <c r="CA92" s="1">
        <v>23</v>
      </c>
      <c r="CB92" s="1">
        <v>26</v>
      </c>
      <c r="CC92" s="1">
        <v>55</v>
      </c>
      <c r="CD92" s="1">
        <v>37</v>
      </c>
      <c r="CE92" s="1">
        <v>5</v>
      </c>
      <c r="CF92" s="1">
        <v>5</v>
      </c>
      <c r="CG92" s="1">
        <v>5</v>
      </c>
      <c r="CH92" s="1">
        <v>1</v>
      </c>
      <c r="CI92" s="1">
        <v>4</v>
      </c>
      <c r="CJ92" s="1">
        <v>181</v>
      </c>
      <c r="CK92" s="1">
        <v>0.13300000000000001</v>
      </c>
      <c r="CL92" s="1" t="s">
        <v>797</v>
      </c>
      <c r="CM92" s="1" t="s">
        <v>121</v>
      </c>
      <c r="CN92" s="1" t="s">
        <v>807</v>
      </c>
      <c r="CO92" s="1">
        <v>82</v>
      </c>
      <c r="CP92" s="1">
        <v>23</v>
      </c>
      <c r="CQ92" s="1">
        <v>26</v>
      </c>
      <c r="CR92" s="1">
        <v>49</v>
      </c>
      <c r="CS92" s="1">
        <v>-34</v>
      </c>
      <c r="CT92" s="1">
        <v>44</v>
      </c>
      <c r="CU92" s="1">
        <v>83</v>
      </c>
      <c r="CV92" s="1">
        <v>46</v>
      </c>
      <c r="CW92" s="1">
        <v>12</v>
      </c>
      <c r="CX92" s="1">
        <v>6</v>
      </c>
      <c r="CY92" s="1">
        <v>2</v>
      </c>
      <c r="CZ92" s="1">
        <v>0</v>
      </c>
      <c r="DA92" s="1">
        <v>3</v>
      </c>
      <c r="DB92" s="1">
        <v>154</v>
      </c>
      <c r="DC92" s="1">
        <v>0.14899999999999999</v>
      </c>
      <c r="DE92" s="2"/>
      <c r="DF92" s="1" t="s">
        <v>121</v>
      </c>
      <c r="DG92" s="1">
        <v>82</v>
      </c>
      <c r="DH92" s="1">
        <v>23</v>
      </c>
      <c r="DI92" s="1">
        <v>26</v>
      </c>
      <c r="DJ92" s="1">
        <v>49</v>
      </c>
      <c r="DK92" s="1">
        <v>-34</v>
      </c>
      <c r="DL92" s="1">
        <v>44</v>
      </c>
      <c r="DM92" s="1">
        <v>83</v>
      </c>
      <c r="DN92" s="1">
        <v>46</v>
      </c>
      <c r="DO92" s="1">
        <v>12</v>
      </c>
      <c r="DP92" s="1">
        <v>6</v>
      </c>
      <c r="DQ92" s="1">
        <v>2</v>
      </c>
      <c r="DR92" s="1">
        <v>0</v>
      </c>
      <c r="DS92" s="1">
        <v>3</v>
      </c>
      <c r="DT92" s="1">
        <v>154</v>
      </c>
      <c r="DU92" s="1">
        <v>0.14899999999999999</v>
      </c>
    </row>
    <row r="93" spans="1:125" x14ac:dyDescent="0.2">
      <c r="A93" s="2" t="s">
        <v>66</v>
      </c>
      <c r="B93" s="1" t="s">
        <v>810</v>
      </c>
      <c r="C93" s="1">
        <v>80</v>
      </c>
      <c r="D93" s="1">
        <v>30</v>
      </c>
      <c r="E93" s="1">
        <v>21</v>
      </c>
      <c r="F93" s="1">
        <v>51</v>
      </c>
      <c r="G93" s="1">
        <v>18</v>
      </c>
      <c r="H93" s="1">
        <v>40</v>
      </c>
      <c r="I93" s="1">
        <v>69</v>
      </c>
      <c r="J93" s="1">
        <v>26</v>
      </c>
      <c r="K93" s="1">
        <v>10</v>
      </c>
      <c r="L93" s="1">
        <v>2</v>
      </c>
      <c r="M93" s="1">
        <v>0</v>
      </c>
      <c r="N93" s="1">
        <v>0</v>
      </c>
      <c r="O93" s="1">
        <v>8</v>
      </c>
      <c r="P93" s="1">
        <v>275</v>
      </c>
      <c r="Q93" s="1">
        <v>0.109</v>
      </c>
      <c r="S93" s="1" t="s">
        <v>832</v>
      </c>
      <c r="T93" s="1" t="s">
        <v>824</v>
      </c>
      <c r="U93" s="1">
        <v>58</v>
      </c>
      <c r="V93" s="1">
        <v>20</v>
      </c>
      <c r="W93" s="1">
        <v>30</v>
      </c>
      <c r="X93" s="1">
        <v>50</v>
      </c>
      <c r="Y93" s="1">
        <v>18</v>
      </c>
      <c r="Z93" s="1">
        <v>26</v>
      </c>
      <c r="AA93" s="1">
        <v>40</v>
      </c>
      <c r="AB93" s="1">
        <v>27</v>
      </c>
      <c r="AC93" s="1">
        <v>5</v>
      </c>
      <c r="AD93" s="1">
        <v>12</v>
      </c>
      <c r="AE93" s="1">
        <v>1</v>
      </c>
      <c r="AF93" s="1">
        <v>0</v>
      </c>
      <c r="AG93" s="1">
        <v>3</v>
      </c>
      <c r="AH93" s="1">
        <v>180</v>
      </c>
      <c r="AI93" s="1">
        <v>0.111</v>
      </c>
      <c r="AK93" s="2" t="s">
        <v>99</v>
      </c>
      <c r="AL93" s="1" t="s">
        <v>796</v>
      </c>
      <c r="AM93" s="1">
        <v>82</v>
      </c>
      <c r="AN93" s="1">
        <v>17</v>
      </c>
      <c r="AO93" s="1">
        <v>34</v>
      </c>
      <c r="AP93" s="1">
        <v>51</v>
      </c>
      <c r="AQ93" s="1">
        <v>14</v>
      </c>
      <c r="AR93" s="1">
        <v>22</v>
      </c>
      <c r="AS93" s="1">
        <v>137</v>
      </c>
      <c r="AT93" s="1">
        <v>44</v>
      </c>
      <c r="AU93" s="1">
        <v>4</v>
      </c>
      <c r="AV93" s="1">
        <v>12</v>
      </c>
      <c r="AW93" s="1">
        <v>0</v>
      </c>
      <c r="AX93" s="1">
        <v>0</v>
      </c>
      <c r="AY93" s="1">
        <v>4</v>
      </c>
      <c r="AZ93" s="1">
        <v>169</v>
      </c>
      <c r="BA93" s="1">
        <v>0.10100000000000001</v>
      </c>
      <c r="BC93" s="2" t="s">
        <v>836</v>
      </c>
      <c r="BD93" s="1" t="s">
        <v>801</v>
      </c>
      <c r="BE93" s="1">
        <v>45</v>
      </c>
      <c r="BF93" s="1">
        <v>5</v>
      </c>
      <c r="BG93" s="1">
        <v>24</v>
      </c>
      <c r="BH93" s="1">
        <v>29</v>
      </c>
      <c r="BI93" s="1">
        <v>3</v>
      </c>
      <c r="BJ93" s="1">
        <v>36</v>
      </c>
      <c r="BK93" s="1">
        <v>31</v>
      </c>
      <c r="BL93" s="1">
        <v>79</v>
      </c>
      <c r="BM93" s="1">
        <v>3</v>
      </c>
      <c r="BN93" s="1">
        <v>14</v>
      </c>
      <c r="BO93" s="1">
        <v>0</v>
      </c>
      <c r="BP93" s="1">
        <v>0</v>
      </c>
      <c r="BQ93" s="1">
        <v>1</v>
      </c>
      <c r="BR93" s="1">
        <v>78</v>
      </c>
      <c r="BS93" s="1">
        <v>6.4000000000000001E-2</v>
      </c>
      <c r="BU93" s="2" t="s">
        <v>71</v>
      </c>
      <c r="BV93" s="1" t="s">
        <v>816</v>
      </c>
      <c r="BW93" s="1">
        <v>72</v>
      </c>
      <c r="BX93" s="1">
        <v>27</v>
      </c>
      <c r="BY93" s="1">
        <v>23</v>
      </c>
      <c r="BZ93" s="1">
        <v>50</v>
      </c>
      <c r="CA93" s="1">
        <v>8</v>
      </c>
      <c r="CB93" s="1">
        <v>44</v>
      </c>
      <c r="CC93" s="1">
        <v>68</v>
      </c>
      <c r="CD93" s="1">
        <v>29</v>
      </c>
      <c r="CE93" s="1">
        <v>8</v>
      </c>
      <c r="CF93" s="1">
        <v>6</v>
      </c>
      <c r="CG93" s="1">
        <v>1</v>
      </c>
      <c r="CH93" s="1">
        <v>0</v>
      </c>
      <c r="CI93" s="1">
        <v>5</v>
      </c>
      <c r="CJ93" s="1">
        <v>256</v>
      </c>
      <c r="CK93" s="1">
        <v>0.105</v>
      </c>
      <c r="CL93" s="1" t="s">
        <v>797</v>
      </c>
      <c r="CM93" s="1" t="s">
        <v>72</v>
      </c>
      <c r="CN93" s="1" t="s">
        <v>796</v>
      </c>
      <c r="CO93" s="1">
        <v>78</v>
      </c>
      <c r="CP93" s="1">
        <v>15</v>
      </c>
      <c r="CQ93" s="1">
        <v>34</v>
      </c>
      <c r="CR93" s="1">
        <v>49</v>
      </c>
      <c r="CS93" s="1">
        <v>17</v>
      </c>
      <c r="CT93" s="1">
        <v>45</v>
      </c>
      <c r="CU93" s="1">
        <v>120</v>
      </c>
      <c r="CV93" s="1">
        <v>42</v>
      </c>
      <c r="CW93" s="1">
        <v>0</v>
      </c>
      <c r="CX93" s="1">
        <v>6</v>
      </c>
      <c r="CY93" s="1">
        <v>0</v>
      </c>
      <c r="CZ93" s="1">
        <v>0</v>
      </c>
      <c r="DA93" s="1">
        <v>3</v>
      </c>
      <c r="DB93" s="1">
        <v>154</v>
      </c>
      <c r="DC93" s="1">
        <v>9.7000000000000003E-2</v>
      </c>
      <c r="DE93" s="2"/>
      <c r="DF93" s="1" t="s">
        <v>72</v>
      </c>
      <c r="DG93" s="1">
        <v>78</v>
      </c>
      <c r="DH93" s="1">
        <v>15</v>
      </c>
      <c r="DI93" s="1">
        <v>34</v>
      </c>
      <c r="DJ93" s="1">
        <v>49</v>
      </c>
      <c r="DK93" s="1">
        <v>17</v>
      </c>
      <c r="DL93" s="1">
        <v>45</v>
      </c>
      <c r="DM93" s="1">
        <v>120</v>
      </c>
      <c r="DN93" s="1">
        <v>42</v>
      </c>
      <c r="DO93" s="1">
        <v>0</v>
      </c>
      <c r="DP93" s="1">
        <v>6</v>
      </c>
      <c r="DQ93" s="1">
        <v>0</v>
      </c>
      <c r="DR93" s="1">
        <v>0</v>
      </c>
      <c r="DS93" s="1">
        <v>3</v>
      </c>
      <c r="DT93" s="1">
        <v>154</v>
      </c>
      <c r="DU93" s="1">
        <v>9.7000000000000003E-2</v>
      </c>
    </row>
    <row r="94" spans="1:125" x14ac:dyDescent="0.2">
      <c r="A94" s="2" t="s">
        <v>565</v>
      </c>
      <c r="B94" s="1" t="s">
        <v>795</v>
      </c>
      <c r="C94" s="1">
        <v>82</v>
      </c>
      <c r="D94" s="1">
        <v>17</v>
      </c>
      <c r="E94" s="1">
        <v>34</v>
      </c>
      <c r="F94" s="1">
        <v>51</v>
      </c>
      <c r="G94" s="1">
        <v>2</v>
      </c>
      <c r="H94" s="1">
        <v>35</v>
      </c>
      <c r="I94" s="1">
        <v>26</v>
      </c>
      <c r="J94" s="1">
        <v>13</v>
      </c>
      <c r="K94" s="1">
        <v>5</v>
      </c>
      <c r="L94" s="1">
        <v>8</v>
      </c>
      <c r="M94" s="1">
        <v>0</v>
      </c>
      <c r="N94" s="1">
        <v>0</v>
      </c>
      <c r="O94" s="1">
        <v>4</v>
      </c>
      <c r="P94" s="1">
        <v>152</v>
      </c>
      <c r="Q94" s="1">
        <v>0.112</v>
      </c>
      <c r="S94" s="1" t="s">
        <v>693</v>
      </c>
      <c r="T94" s="1" t="s">
        <v>795</v>
      </c>
      <c r="U94" s="1">
        <v>82</v>
      </c>
      <c r="V94" s="1">
        <v>8</v>
      </c>
      <c r="W94" s="1">
        <v>42</v>
      </c>
      <c r="X94" s="1">
        <v>50</v>
      </c>
      <c r="Y94" s="1">
        <v>15</v>
      </c>
      <c r="Z94" s="1">
        <v>101</v>
      </c>
      <c r="AA94" s="1">
        <v>167</v>
      </c>
      <c r="AB94" s="1">
        <v>109</v>
      </c>
      <c r="AC94" s="1">
        <v>4</v>
      </c>
      <c r="AD94" s="1">
        <v>20</v>
      </c>
      <c r="AE94" s="1">
        <v>0</v>
      </c>
      <c r="AF94" s="1">
        <v>1</v>
      </c>
      <c r="AG94" s="1">
        <v>2</v>
      </c>
      <c r="AH94" s="1">
        <v>236</v>
      </c>
      <c r="AI94" s="1">
        <v>3.4000000000000002E-2</v>
      </c>
      <c r="AK94" s="2" t="s">
        <v>180</v>
      </c>
      <c r="AL94" s="1" t="s">
        <v>804</v>
      </c>
      <c r="AM94" s="1">
        <v>74</v>
      </c>
      <c r="AN94" s="1">
        <v>16</v>
      </c>
      <c r="AO94" s="1">
        <v>35</v>
      </c>
      <c r="AP94" s="1">
        <v>51</v>
      </c>
      <c r="AQ94" s="1">
        <v>8</v>
      </c>
      <c r="AR94" s="1">
        <v>7</v>
      </c>
      <c r="AS94" s="1">
        <v>83</v>
      </c>
      <c r="AT94" s="1">
        <v>57</v>
      </c>
      <c r="AU94" s="1">
        <v>0</v>
      </c>
      <c r="AV94" s="1">
        <v>8</v>
      </c>
      <c r="AW94" s="1">
        <v>4</v>
      </c>
      <c r="AX94" s="1">
        <v>3</v>
      </c>
      <c r="AY94" s="1">
        <v>3</v>
      </c>
      <c r="AZ94" s="1">
        <v>130</v>
      </c>
      <c r="BA94" s="1">
        <v>0.123</v>
      </c>
      <c r="BC94" s="2" t="s">
        <v>200</v>
      </c>
      <c r="BD94" s="1" t="s">
        <v>816</v>
      </c>
      <c r="BE94" s="1">
        <v>46</v>
      </c>
      <c r="BF94" s="1">
        <v>18</v>
      </c>
      <c r="BG94" s="1">
        <v>11</v>
      </c>
      <c r="BH94" s="1">
        <v>29</v>
      </c>
      <c r="BI94" s="1">
        <v>6</v>
      </c>
      <c r="BJ94" s="1">
        <v>22</v>
      </c>
      <c r="BK94" s="1">
        <v>156</v>
      </c>
      <c r="BL94" s="1">
        <v>8</v>
      </c>
      <c r="BM94" s="1">
        <v>8</v>
      </c>
      <c r="BN94" s="1">
        <v>5</v>
      </c>
      <c r="BO94" s="1">
        <v>0</v>
      </c>
      <c r="BP94" s="1">
        <v>0</v>
      </c>
      <c r="BQ94" s="1">
        <v>1</v>
      </c>
      <c r="BR94" s="1">
        <v>142</v>
      </c>
      <c r="BS94" s="1">
        <v>0.127</v>
      </c>
      <c r="BU94" s="2" t="s">
        <v>52</v>
      </c>
      <c r="BV94" s="1" t="s">
        <v>823</v>
      </c>
      <c r="BW94" s="1">
        <v>76</v>
      </c>
      <c r="BX94" s="1">
        <v>16</v>
      </c>
      <c r="BY94" s="1">
        <v>34</v>
      </c>
      <c r="BZ94" s="1">
        <v>50</v>
      </c>
      <c r="CA94" s="1">
        <v>5</v>
      </c>
      <c r="CB94" s="1">
        <v>98</v>
      </c>
      <c r="CC94" s="1">
        <v>234</v>
      </c>
      <c r="CD94" s="1">
        <v>39</v>
      </c>
      <c r="CE94" s="1">
        <v>4</v>
      </c>
      <c r="CF94" s="1">
        <v>6</v>
      </c>
      <c r="CG94" s="1">
        <v>2</v>
      </c>
      <c r="CH94" s="1">
        <v>2</v>
      </c>
      <c r="CI94" s="1">
        <v>2</v>
      </c>
      <c r="CJ94" s="1">
        <v>189</v>
      </c>
      <c r="CK94" s="1">
        <v>8.5000000000000006E-2</v>
      </c>
      <c r="CL94" s="1" t="s">
        <v>797</v>
      </c>
      <c r="CM94" s="1" t="s">
        <v>248</v>
      </c>
      <c r="CN94" s="1" t="s">
        <v>819</v>
      </c>
      <c r="CO94" s="1">
        <v>82</v>
      </c>
      <c r="CP94" s="1">
        <v>15</v>
      </c>
      <c r="CQ94" s="1">
        <v>34</v>
      </c>
      <c r="CR94" s="1">
        <v>49</v>
      </c>
      <c r="CS94" s="1">
        <v>11</v>
      </c>
      <c r="CT94" s="1">
        <v>24</v>
      </c>
      <c r="CU94" s="1">
        <v>100</v>
      </c>
      <c r="CV94" s="1">
        <v>61</v>
      </c>
      <c r="CW94" s="1">
        <v>3</v>
      </c>
      <c r="CX94" s="1">
        <v>10</v>
      </c>
      <c r="CY94" s="1">
        <v>0</v>
      </c>
      <c r="CZ94" s="1">
        <v>0</v>
      </c>
      <c r="DA94" s="1">
        <v>2</v>
      </c>
      <c r="DB94" s="1">
        <v>170</v>
      </c>
      <c r="DC94" s="1">
        <v>8.7999999999999995E-2</v>
      </c>
      <c r="DE94" s="2"/>
      <c r="DF94" s="1" t="s">
        <v>248</v>
      </c>
      <c r="DG94" s="1">
        <v>82</v>
      </c>
      <c r="DH94" s="1">
        <v>15</v>
      </c>
      <c r="DI94" s="1">
        <v>34</v>
      </c>
      <c r="DJ94" s="1">
        <v>49</v>
      </c>
      <c r="DK94" s="1">
        <v>11</v>
      </c>
      <c r="DL94" s="1">
        <v>24</v>
      </c>
      <c r="DM94" s="1">
        <v>100</v>
      </c>
      <c r="DN94" s="1">
        <v>61</v>
      </c>
      <c r="DO94" s="1">
        <v>3</v>
      </c>
      <c r="DP94" s="1">
        <v>10</v>
      </c>
      <c r="DQ94" s="1">
        <v>0</v>
      </c>
      <c r="DR94" s="1">
        <v>0</v>
      </c>
      <c r="DS94" s="1">
        <v>2</v>
      </c>
      <c r="DT94" s="1">
        <v>170</v>
      </c>
      <c r="DU94" s="1">
        <v>8.7999999999999995E-2</v>
      </c>
    </row>
    <row r="95" spans="1:125" x14ac:dyDescent="0.2">
      <c r="A95" s="2" t="s">
        <v>37</v>
      </c>
      <c r="B95" s="1" t="s">
        <v>811</v>
      </c>
      <c r="C95" s="1">
        <v>67</v>
      </c>
      <c r="D95" s="1">
        <v>25</v>
      </c>
      <c r="E95" s="1">
        <v>26</v>
      </c>
      <c r="F95" s="1">
        <v>51</v>
      </c>
      <c r="G95" s="1">
        <v>1</v>
      </c>
      <c r="H95" s="1">
        <v>26</v>
      </c>
      <c r="I95" s="1">
        <v>58</v>
      </c>
      <c r="J95" s="1">
        <v>60</v>
      </c>
      <c r="K95" s="1">
        <v>3</v>
      </c>
      <c r="L95" s="1">
        <v>10</v>
      </c>
      <c r="M95" s="1">
        <v>1</v>
      </c>
      <c r="N95" s="1">
        <v>1</v>
      </c>
      <c r="O95" s="1">
        <v>5</v>
      </c>
      <c r="P95" s="1">
        <v>228</v>
      </c>
      <c r="Q95" s="1">
        <v>0.11</v>
      </c>
      <c r="S95" s="1" t="s">
        <v>701</v>
      </c>
      <c r="T95" s="1" t="s">
        <v>817</v>
      </c>
      <c r="U95" s="1">
        <v>79</v>
      </c>
      <c r="V95" s="1">
        <v>14</v>
      </c>
      <c r="W95" s="1">
        <v>36</v>
      </c>
      <c r="X95" s="1">
        <v>50</v>
      </c>
      <c r="Y95" s="1">
        <v>19</v>
      </c>
      <c r="Z95" s="1">
        <v>52</v>
      </c>
      <c r="AA95" s="1">
        <v>54</v>
      </c>
      <c r="AB95" s="1">
        <v>108</v>
      </c>
      <c r="AC95" s="1">
        <v>6</v>
      </c>
      <c r="AD95" s="1">
        <v>22</v>
      </c>
      <c r="AE95" s="1">
        <v>0</v>
      </c>
      <c r="AF95" s="1">
        <v>1</v>
      </c>
      <c r="AG95" s="1">
        <v>3</v>
      </c>
      <c r="AH95" s="1">
        <v>209</v>
      </c>
      <c r="AI95" s="1">
        <v>6.7000000000000004E-2</v>
      </c>
      <c r="AK95" s="2" t="s">
        <v>689</v>
      </c>
      <c r="AL95" s="1" t="s">
        <v>824</v>
      </c>
      <c r="AM95" s="1">
        <v>81</v>
      </c>
      <c r="AN95" s="1">
        <v>12</v>
      </c>
      <c r="AO95" s="1">
        <v>39</v>
      </c>
      <c r="AP95" s="1">
        <v>51</v>
      </c>
      <c r="AQ95" s="1">
        <v>16</v>
      </c>
      <c r="AR95" s="1">
        <v>36</v>
      </c>
      <c r="AS95" s="1">
        <v>90</v>
      </c>
      <c r="AT95" s="1">
        <v>133</v>
      </c>
      <c r="AU95" s="1">
        <v>6</v>
      </c>
      <c r="AV95" s="1">
        <v>18</v>
      </c>
      <c r="AW95" s="1">
        <v>0</v>
      </c>
      <c r="AX95" s="1">
        <v>1</v>
      </c>
      <c r="AY95" s="1">
        <v>6</v>
      </c>
      <c r="AZ95" s="1">
        <v>202</v>
      </c>
      <c r="BA95" s="1">
        <v>5.8999999999999997E-2</v>
      </c>
      <c r="BC95" s="2" t="s">
        <v>189</v>
      </c>
      <c r="BD95" s="1" t="s">
        <v>796</v>
      </c>
      <c r="BE95" s="1">
        <v>47</v>
      </c>
      <c r="BF95" s="1">
        <v>12</v>
      </c>
      <c r="BG95" s="1">
        <v>17</v>
      </c>
      <c r="BH95" s="1">
        <v>29</v>
      </c>
      <c r="BI95" s="1">
        <v>1</v>
      </c>
      <c r="BJ95" s="1">
        <v>16</v>
      </c>
      <c r="BK95" s="1">
        <v>83</v>
      </c>
      <c r="BL95" s="1">
        <v>8</v>
      </c>
      <c r="BM95" s="1">
        <v>3</v>
      </c>
      <c r="BN95" s="1">
        <v>8</v>
      </c>
      <c r="BO95" s="1">
        <v>0</v>
      </c>
      <c r="BP95" s="1">
        <v>0</v>
      </c>
      <c r="BQ95" s="1">
        <v>1</v>
      </c>
      <c r="BR95" s="1">
        <v>88</v>
      </c>
      <c r="BS95" s="1">
        <v>0.13600000000000001</v>
      </c>
      <c r="BU95" s="2" t="s">
        <v>129</v>
      </c>
      <c r="BV95" s="1" t="s">
        <v>812</v>
      </c>
      <c r="BW95" s="1">
        <v>68</v>
      </c>
      <c r="BX95" s="1">
        <v>18</v>
      </c>
      <c r="BY95" s="1">
        <v>31</v>
      </c>
      <c r="BZ95" s="1">
        <v>49</v>
      </c>
      <c r="CA95" s="1">
        <v>2</v>
      </c>
      <c r="CB95" s="1">
        <v>10</v>
      </c>
      <c r="CC95" s="1">
        <v>59</v>
      </c>
      <c r="CD95" s="1">
        <v>25</v>
      </c>
      <c r="CE95" s="1">
        <v>4</v>
      </c>
      <c r="CF95" s="1">
        <v>14</v>
      </c>
      <c r="CG95" s="1">
        <v>0</v>
      </c>
      <c r="CH95" s="1">
        <v>0</v>
      </c>
      <c r="CI95" s="1">
        <v>4</v>
      </c>
      <c r="CJ95" s="1">
        <v>151</v>
      </c>
      <c r="CK95" s="1">
        <v>0.11899999999999999</v>
      </c>
      <c r="CL95" s="1" t="s">
        <v>797</v>
      </c>
      <c r="CM95" s="1" t="s">
        <v>715</v>
      </c>
      <c r="CN95" s="1" t="s">
        <v>808</v>
      </c>
      <c r="CO95" s="1">
        <v>82</v>
      </c>
      <c r="CP95" s="1">
        <v>15</v>
      </c>
      <c r="CQ95" s="1">
        <v>34</v>
      </c>
      <c r="CR95" s="1">
        <v>49</v>
      </c>
      <c r="CS95" s="1">
        <v>-19</v>
      </c>
      <c r="CT95" s="1">
        <v>30</v>
      </c>
      <c r="CU95" s="1">
        <v>157</v>
      </c>
      <c r="CV95" s="1">
        <v>114</v>
      </c>
      <c r="CW95" s="1">
        <v>7</v>
      </c>
      <c r="CX95" s="1">
        <v>13</v>
      </c>
      <c r="CY95" s="1">
        <v>2</v>
      </c>
      <c r="CZ95" s="1">
        <v>0</v>
      </c>
      <c r="DA95" s="1">
        <v>4</v>
      </c>
      <c r="DB95" s="1">
        <v>238</v>
      </c>
      <c r="DC95" s="1">
        <v>6.3E-2</v>
      </c>
      <c r="DE95" s="2"/>
      <c r="DF95" s="1" t="s">
        <v>715</v>
      </c>
      <c r="DG95" s="1">
        <v>82</v>
      </c>
      <c r="DH95" s="1">
        <v>15</v>
      </c>
      <c r="DI95" s="1">
        <v>34</v>
      </c>
      <c r="DJ95" s="1">
        <v>49</v>
      </c>
      <c r="DK95" s="1">
        <v>-19</v>
      </c>
      <c r="DL95" s="1">
        <v>30</v>
      </c>
      <c r="DM95" s="1">
        <v>157</v>
      </c>
      <c r="DN95" s="1">
        <v>114</v>
      </c>
      <c r="DO95" s="1">
        <v>7</v>
      </c>
      <c r="DP95" s="1">
        <v>13</v>
      </c>
      <c r="DQ95" s="1">
        <v>2</v>
      </c>
      <c r="DR95" s="1">
        <v>0</v>
      </c>
      <c r="DS95" s="1">
        <v>4</v>
      </c>
      <c r="DT95" s="1">
        <v>238</v>
      </c>
      <c r="DU95" s="1">
        <v>6.3E-2</v>
      </c>
    </row>
    <row r="96" spans="1:125" x14ac:dyDescent="0.2">
      <c r="A96" s="2" t="s">
        <v>54</v>
      </c>
      <c r="B96" s="1" t="s">
        <v>805</v>
      </c>
      <c r="C96" s="1">
        <v>57</v>
      </c>
      <c r="D96" s="1">
        <v>24</v>
      </c>
      <c r="E96" s="1">
        <v>27</v>
      </c>
      <c r="F96" s="1">
        <v>51</v>
      </c>
      <c r="G96" s="1">
        <v>24</v>
      </c>
      <c r="H96" s="1">
        <v>18</v>
      </c>
      <c r="I96" s="1">
        <v>41</v>
      </c>
      <c r="J96" s="1">
        <v>14</v>
      </c>
      <c r="K96" s="1">
        <v>2</v>
      </c>
      <c r="L96" s="1">
        <v>5</v>
      </c>
      <c r="M96" s="1">
        <v>5</v>
      </c>
      <c r="N96" s="1">
        <v>1</v>
      </c>
      <c r="O96" s="1">
        <v>2</v>
      </c>
      <c r="P96" s="1">
        <v>199</v>
      </c>
      <c r="Q96" s="1">
        <v>0.121</v>
      </c>
      <c r="S96" s="1" t="s">
        <v>707</v>
      </c>
      <c r="T96" s="1" t="s">
        <v>811</v>
      </c>
      <c r="U96" s="1">
        <v>76</v>
      </c>
      <c r="V96" s="1">
        <v>9</v>
      </c>
      <c r="W96" s="1">
        <v>41</v>
      </c>
      <c r="X96" s="1">
        <v>50</v>
      </c>
      <c r="Y96" s="1">
        <v>2</v>
      </c>
      <c r="Z96" s="1">
        <v>67</v>
      </c>
      <c r="AA96" s="1">
        <v>55</v>
      </c>
      <c r="AB96" s="1">
        <v>139</v>
      </c>
      <c r="AC96" s="1">
        <v>4</v>
      </c>
      <c r="AD96" s="1">
        <v>23</v>
      </c>
      <c r="AE96" s="1">
        <v>0</v>
      </c>
      <c r="AF96" s="1">
        <v>0</v>
      </c>
      <c r="AG96" s="1">
        <v>2</v>
      </c>
      <c r="AH96" s="1">
        <v>199</v>
      </c>
      <c r="AI96" s="1">
        <v>4.4999999999999998E-2</v>
      </c>
      <c r="AK96" s="2" t="s">
        <v>89</v>
      </c>
      <c r="AL96" s="1" t="s">
        <v>810</v>
      </c>
      <c r="AM96" s="1">
        <v>72</v>
      </c>
      <c r="AN96" s="1">
        <v>24</v>
      </c>
      <c r="AO96" s="1">
        <v>27</v>
      </c>
      <c r="AP96" s="1">
        <v>51</v>
      </c>
      <c r="AQ96" s="1">
        <v>11</v>
      </c>
      <c r="AR96" s="1">
        <v>33</v>
      </c>
      <c r="AS96" s="1">
        <v>116</v>
      </c>
      <c r="AT96" s="1">
        <v>76</v>
      </c>
      <c r="AU96" s="1">
        <v>5</v>
      </c>
      <c r="AV96" s="1">
        <v>9</v>
      </c>
      <c r="AW96" s="1">
        <v>0</v>
      </c>
      <c r="AX96" s="1">
        <v>1</v>
      </c>
      <c r="AY96" s="1">
        <v>7</v>
      </c>
      <c r="AZ96" s="1">
        <v>157</v>
      </c>
      <c r="BA96" s="1">
        <v>0.153</v>
      </c>
      <c r="BC96" s="2" t="s">
        <v>697</v>
      </c>
      <c r="BD96" s="1" t="s">
        <v>812</v>
      </c>
      <c r="BE96" s="1">
        <v>48</v>
      </c>
      <c r="BF96" s="1">
        <v>5</v>
      </c>
      <c r="BG96" s="1">
        <v>24</v>
      </c>
      <c r="BH96" s="1">
        <v>29</v>
      </c>
      <c r="BI96" s="1">
        <v>-5</v>
      </c>
      <c r="BJ96" s="1">
        <v>44</v>
      </c>
      <c r="BK96" s="1">
        <v>42</v>
      </c>
      <c r="BL96" s="1">
        <v>83</v>
      </c>
      <c r="BM96" s="1">
        <v>2</v>
      </c>
      <c r="BN96" s="1">
        <v>14</v>
      </c>
      <c r="BO96" s="1">
        <v>0</v>
      </c>
      <c r="BP96" s="1">
        <v>0</v>
      </c>
      <c r="BQ96" s="1">
        <v>2</v>
      </c>
      <c r="BR96" s="1">
        <v>67</v>
      </c>
      <c r="BS96" s="1">
        <v>7.4999999999999997E-2</v>
      </c>
      <c r="BU96" s="2" t="s">
        <v>697</v>
      </c>
      <c r="BV96" s="1" t="s">
        <v>812</v>
      </c>
      <c r="BW96" s="1">
        <v>79</v>
      </c>
      <c r="BX96" s="1">
        <v>8</v>
      </c>
      <c r="BY96" s="1">
        <v>41</v>
      </c>
      <c r="BZ96" s="1">
        <v>49</v>
      </c>
      <c r="CA96" s="1">
        <v>0</v>
      </c>
      <c r="CB96" s="1">
        <v>44</v>
      </c>
      <c r="CC96" s="1">
        <v>93</v>
      </c>
      <c r="CD96" s="1">
        <v>154</v>
      </c>
      <c r="CE96" s="1">
        <v>5</v>
      </c>
      <c r="CF96" s="1">
        <v>20</v>
      </c>
      <c r="CG96" s="1">
        <v>0</v>
      </c>
      <c r="CH96" s="1">
        <v>1</v>
      </c>
      <c r="CI96" s="1">
        <v>0</v>
      </c>
      <c r="CJ96" s="1">
        <v>110</v>
      </c>
      <c r="CK96" s="1">
        <v>7.2999999999999995E-2</v>
      </c>
      <c r="CL96" s="1" t="s">
        <v>797</v>
      </c>
      <c r="CM96" s="1" t="s">
        <v>265</v>
      </c>
      <c r="CN96" s="1" t="s">
        <v>816</v>
      </c>
      <c r="CO96" s="1">
        <v>76</v>
      </c>
      <c r="CP96" s="1">
        <v>23</v>
      </c>
      <c r="CQ96" s="1">
        <v>26</v>
      </c>
      <c r="CR96" s="1">
        <v>49</v>
      </c>
      <c r="CS96" s="1">
        <v>25</v>
      </c>
      <c r="CT96" s="1">
        <v>37</v>
      </c>
      <c r="CU96" s="1">
        <v>86</v>
      </c>
      <c r="CV96" s="1">
        <v>11</v>
      </c>
      <c r="CW96" s="1">
        <v>3</v>
      </c>
      <c r="CX96" s="1">
        <v>2</v>
      </c>
      <c r="CY96" s="1">
        <v>5</v>
      </c>
      <c r="CZ96" s="1">
        <v>1</v>
      </c>
      <c r="DA96" s="1">
        <v>3</v>
      </c>
      <c r="DB96" s="1">
        <v>200</v>
      </c>
      <c r="DC96" s="1">
        <v>0.115</v>
      </c>
      <c r="DE96" s="2"/>
      <c r="DF96" s="1" t="s">
        <v>265</v>
      </c>
      <c r="DG96" s="1">
        <v>76</v>
      </c>
      <c r="DH96" s="1">
        <v>23</v>
      </c>
      <c r="DI96" s="1">
        <v>26</v>
      </c>
      <c r="DJ96" s="1">
        <v>49</v>
      </c>
      <c r="DK96" s="1">
        <v>25</v>
      </c>
      <c r="DL96" s="1">
        <v>37</v>
      </c>
      <c r="DM96" s="1">
        <v>86</v>
      </c>
      <c r="DN96" s="1">
        <v>11</v>
      </c>
      <c r="DO96" s="1">
        <v>3</v>
      </c>
      <c r="DP96" s="1">
        <v>2</v>
      </c>
      <c r="DQ96" s="1">
        <v>5</v>
      </c>
      <c r="DR96" s="1">
        <v>1</v>
      </c>
      <c r="DS96" s="1">
        <v>3</v>
      </c>
      <c r="DT96" s="1">
        <v>200</v>
      </c>
      <c r="DU96" s="1">
        <v>0.115</v>
      </c>
    </row>
    <row r="97" spans="1:125" x14ac:dyDescent="0.2">
      <c r="A97" s="2" t="s">
        <v>837</v>
      </c>
      <c r="B97" s="1" t="s">
        <v>796</v>
      </c>
      <c r="C97" s="1">
        <v>81</v>
      </c>
      <c r="D97" s="1">
        <v>19</v>
      </c>
      <c r="E97" s="1">
        <v>32</v>
      </c>
      <c r="F97" s="1">
        <v>51</v>
      </c>
      <c r="G97" s="1">
        <v>-1</v>
      </c>
      <c r="H97" s="1">
        <v>26</v>
      </c>
      <c r="I97" s="1">
        <v>58</v>
      </c>
      <c r="J97" s="1">
        <v>14</v>
      </c>
      <c r="K97" s="1">
        <v>5</v>
      </c>
      <c r="L97" s="1">
        <v>8</v>
      </c>
      <c r="M97" s="1">
        <v>0</v>
      </c>
      <c r="N97" s="1">
        <v>0</v>
      </c>
      <c r="O97" s="1">
        <v>1</v>
      </c>
      <c r="P97" s="1">
        <v>182</v>
      </c>
      <c r="Q97" s="1">
        <v>0.104</v>
      </c>
      <c r="S97" s="1" t="s">
        <v>552</v>
      </c>
      <c r="T97" s="1" t="s">
        <v>810</v>
      </c>
      <c r="U97" s="1">
        <v>77</v>
      </c>
      <c r="V97" s="1">
        <v>23</v>
      </c>
      <c r="W97" s="1">
        <v>27</v>
      </c>
      <c r="X97" s="1">
        <v>50</v>
      </c>
      <c r="Y97" s="1">
        <v>10</v>
      </c>
      <c r="Z97" s="1">
        <v>20</v>
      </c>
      <c r="AA97" s="1">
        <v>41</v>
      </c>
      <c r="AB97" s="1">
        <v>15</v>
      </c>
      <c r="AC97" s="1">
        <v>4</v>
      </c>
      <c r="AD97" s="1">
        <v>9</v>
      </c>
      <c r="AE97" s="1">
        <v>1</v>
      </c>
      <c r="AF97" s="1">
        <v>0</v>
      </c>
      <c r="AG97" s="1">
        <v>2</v>
      </c>
      <c r="AH97" s="1">
        <v>93</v>
      </c>
      <c r="AI97" s="1">
        <v>0.247</v>
      </c>
      <c r="AK97" s="2" t="s">
        <v>262</v>
      </c>
      <c r="AL97" s="1" t="s">
        <v>813</v>
      </c>
      <c r="AM97" s="1">
        <v>74</v>
      </c>
      <c r="AN97" s="1">
        <v>23</v>
      </c>
      <c r="AO97" s="1">
        <v>28</v>
      </c>
      <c r="AP97" s="1">
        <v>51</v>
      </c>
      <c r="AQ97" s="1">
        <v>0</v>
      </c>
      <c r="AR97" s="1">
        <v>51</v>
      </c>
      <c r="AS97" s="1">
        <v>56</v>
      </c>
      <c r="AT97" s="1">
        <v>32</v>
      </c>
      <c r="AU97" s="1">
        <v>5</v>
      </c>
      <c r="AV97" s="1">
        <v>5</v>
      </c>
      <c r="AW97" s="1">
        <v>0</v>
      </c>
      <c r="AX97" s="1">
        <v>0</v>
      </c>
      <c r="AY97" s="1">
        <v>2</v>
      </c>
      <c r="AZ97" s="1">
        <v>163</v>
      </c>
      <c r="BA97" s="1">
        <v>0.14099999999999999</v>
      </c>
      <c r="BC97" s="2" t="s">
        <v>102</v>
      </c>
      <c r="BD97" s="1" t="s">
        <v>814</v>
      </c>
      <c r="BE97" s="1">
        <v>48</v>
      </c>
      <c r="BF97" s="1">
        <v>12</v>
      </c>
      <c r="BG97" s="1">
        <v>17</v>
      </c>
      <c r="BH97" s="1">
        <v>29</v>
      </c>
      <c r="BI97" s="1">
        <v>6</v>
      </c>
      <c r="BJ97" s="1">
        <v>24</v>
      </c>
      <c r="BK97" s="1">
        <v>30</v>
      </c>
      <c r="BL97" s="1">
        <v>20</v>
      </c>
      <c r="BM97" s="1">
        <v>3</v>
      </c>
      <c r="BN97" s="1">
        <v>6</v>
      </c>
      <c r="BO97" s="1">
        <v>0</v>
      </c>
      <c r="BP97" s="1">
        <v>0</v>
      </c>
      <c r="BQ97" s="1">
        <v>2</v>
      </c>
      <c r="BR97" s="1">
        <v>118</v>
      </c>
      <c r="BS97" s="1">
        <v>0.10199999999999999</v>
      </c>
      <c r="BU97" s="2" t="s">
        <v>89</v>
      </c>
      <c r="BV97" s="1" t="s">
        <v>810</v>
      </c>
      <c r="BW97" s="1">
        <v>75</v>
      </c>
      <c r="BX97" s="1">
        <v>20</v>
      </c>
      <c r="BY97" s="1">
        <v>29</v>
      </c>
      <c r="BZ97" s="1">
        <v>49</v>
      </c>
      <c r="CA97" s="1">
        <v>-4</v>
      </c>
      <c r="CB97" s="1">
        <v>60</v>
      </c>
      <c r="CC97" s="1">
        <v>144</v>
      </c>
      <c r="CD97" s="1">
        <v>73</v>
      </c>
      <c r="CE97" s="1">
        <v>4</v>
      </c>
      <c r="CF97" s="1">
        <v>7</v>
      </c>
      <c r="CG97" s="1">
        <v>0</v>
      </c>
      <c r="CH97" s="1">
        <v>0</v>
      </c>
      <c r="CI97" s="1">
        <v>4</v>
      </c>
      <c r="CJ97" s="1">
        <v>177</v>
      </c>
      <c r="CK97" s="1">
        <v>0.113</v>
      </c>
      <c r="CL97" s="1" t="s">
        <v>797</v>
      </c>
      <c r="CM97" s="1" t="s">
        <v>74</v>
      </c>
      <c r="CN97" s="1" t="s">
        <v>815</v>
      </c>
      <c r="CO97" s="1">
        <v>80</v>
      </c>
      <c r="CP97" s="1">
        <v>14</v>
      </c>
      <c r="CQ97" s="1">
        <v>34</v>
      </c>
      <c r="CR97" s="1">
        <v>48</v>
      </c>
      <c r="CS97" s="1">
        <v>2</v>
      </c>
      <c r="CT97" s="1">
        <v>38</v>
      </c>
      <c r="CU97" s="1">
        <v>40</v>
      </c>
      <c r="CV97" s="1">
        <v>41</v>
      </c>
      <c r="CW97" s="1">
        <v>4</v>
      </c>
      <c r="CX97" s="1">
        <v>11</v>
      </c>
      <c r="CY97" s="1">
        <v>0</v>
      </c>
      <c r="CZ97" s="1">
        <v>0</v>
      </c>
      <c r="DA97" s="1">
        <v>4</v>
      </c>
      <c r="DB97" s="1">
        <v>179</v>
      </c>
      <c r="DC97" s="1">
        <v>7.8E-2</v>
      </c>
      <c r="DE97" s="2"/>
      <c r="DF97" s="1" t="s">
        <v>74</v>
      </c>
      <c r="DG97" s="1">
        <v>80</v>
      </c>
      <c r="DH97" s="1">
        <v>14</v>
      </c>
      <c r="DI97" s="1">
        <v>34</v>
      </c>
      <c r="DJ97" s="1">
        <v>48</v>
      </c>
      <c r="DK97" s="1">
        <v>2</v>
      </c>
      <c r="DL97" s="1">
        <v>38</v>
      </c>
      <c r="DM97" s="1">
        <v>40</v>
      </c>
      <c r="DN97" s="1">
        <v>41</v>
      </c>
      <c r="DO97" s="1">
        <v>4</v>
      </c>
      <c r="DP97" s="1">
        <v>11</v>
      </c>
      <c r="DQ97" s="1">
        <v>0</v>
      </c>
      <c r="DR97" s="1">
        <v>0</v>
      </c>
      <c r="DS97" s="1">
        <v>4</v>
      </c>
      <c r="DT97" s="1">
        <v>179</v>
      </c>
      <c r="DU97" s="1">
        <v>7.8E-2</v>
      </c>
    </row>
    <row r="98" spans="1:125" x14ac:dyDescent="0.2">
      <c r="A98" s="2" t="s">
        <v>359</v>
      </c>
      <c r="B98" s="1" t="s">
        <v>829</v>
      </c>
      <c r="C98" s="1">
        <v>69</v>
      </c>
      <c r="D98" s="1">
        <v>23</v>
      </c>
      <c r="E98" s="1">
        <v>28</v>
      </c>
      <c r="F98" s="1">
        <v>51</v>
      </c>
      <c r="G98" s="1">
        <v>9</v>
      </c>
      <c r="H98" s="1">
        <v>28</v>
      </c>
      <c r="I98" s="1">
        <v>36</v>
      </c>
      <c r="J98" s="1">
        <v>17</v>
      </c>
      <c r="K98" s="1">
        <v>7</v>
      </c>
      <c r="L98" s="1">
        <v>13</v>
      </c>
      <c r="M98" s="1">
        <v>0</v>
      </c>
      <c r="N98" s="1">
        <v>0</v>
      </c>
      <c r="O98" s="1">
        <v>4</v>
      </c>
      <c r="P98" s="1">
        <v>121</v>
      </c>
      <c r="Q98" s="1">
        <v>0.19</v>
      </c>
      <c r="S98" s="1" t="s">
        <v>365</v>
      </c>
      <c r="T98" s="1" t="s">
        <v>810</v>
      </c>
      <c r="U98" s="1">
        <v>64</v>
      </c>
      <c r="V98" s="1">
        <v>17</v>
      </c>
      <c r="W98" s="1">
        <v>33</v>
      </c>
      <c r="X98" s="1">
        <v>50</v>
      </c>
      <c r="Y98" s="1">
        <v>14</v>
      </c>
      <c r="Z98" s="1">
        <v>22</v>
      </c>
      <c r="AA98" s="1">
        <v>57</v>
      </c>
      <c r="AB98" s="1">
        <v>21</v>
      </c>
      <c r="AC98" s="1">
        <v>7</v>
      </c>
      <c r="AD98" s="1">
        <v>8</v>
      </c>
      <c r="AE98" s="1">
        <v>0</v>
      </c>
      <c r="AF98" s="1">
        <v>0</v>
      </c>
      <c r="AG98" s="1">
        <v>3</v>
      </c>
      <c r="AH98" s="1">
        <v>135</v>
      </c>
      <c r="AI98" s="1">
        <v>0.126</v>
      </c>
      <c r="AK98" s="2" t="s">
        <v>179</v>
      </c>
      <c r="AL98" s="1" t="s">
        <v>808</v>
      </c>
      <c r="AM98" s="1">
        <v>62</v>
      </c>
      <c r="AN98" s="1">
        <v>25</v>
      </c>
      <c r="AO98" s="1">
        <v>25</v>
      </c>
      <c r="AP98" s="1">
        <v>50</v>
      </c>
      <c r="AQ98" s="1">
        <v>11</v>
      </c>
      <c r="AR98" s="1">
        <v>34</v>
      </c>
      <c r="AS98" s="1">
        <v>101</v>
      </c>
      <c r="AT98" s="1">
        <v>23</v>
      </c>
      <c r="AU98" s="1">
        <v>5</v>
      </c>
      <c r="AV98" s="1">
        <v>2</v>
      </c>
      <c r="AW98" s="1">
        <v>3</v>
      </c>
      <c r="AX98" s="1">
        <v>2</v>
      </c>
      <c r="AY98" s="1">
        <v>0</v>
      </c>
      <c r="AZ98" s="1">
        <v>149</v>
      </c>
      <c r="BA98" s="1">
        <v>0.16800000000000001</v>
      </c>
      <c r="BC98" s="2" t="s">
        <v>178</v>
      </c>
      <c r="BD98" s="1" t="s">
        <v>813</v>
      </c>
      <c r="BE98" s="1">
        <v>48</v>
      </c>
      <c r="BF98" s="1">
        <v>6</v>
      </c>
      <c r="BG98" s="1">
        <v>23</v>
      </c>
      <c r="BH98" s="1">
        <v>29</v>
      </c>
      <c r="BI98" s="1">
        <v>-3</v>
      </c>
      <c r="BJ98" s="1">
        <v>12</v>
      </c>
      <c r="BK98" s="1">
        <v>23</v>
      </c>
      <c r="BL98" s="1">
        <v>47</v>
      </c>
      <c r="BM98" s="1">
        <v>2</v>
      </c>
      <c r="BN98" s="1">
        <v>8</v>
      </c>
      <c r="BO98" s="1">
        <v>1</v>
      </c>
      <c r="BP98" s="1">
        <v>0</v>
      </c>
      <c r="BQ98" s="1">
        <v>1</v>
      </c>
      <c r="BR98" s="1">
        <v>93</v>
      </c>
      <c r="BS98" s="1">
        <v>6.5000000000000002E-2</v>
      </c>
      <c r="BU98" s="2" t="s">
        <v>190</v>
      </c>
      <c r="BV98" s="1" t="s">
        <v>799</v>
      </c>
      <c r="BW98" s="1">
        <v>82</v>
      </c>
      <c r="BX98" s="1">
        <v>24</v>
      </c>
      <c r="BY98" s="1">
        <v>25</v>
      </c>
      <c r="BZ98" s="1">
        <v>49</v>
      </c>
      <c r="CA98" s="1">
        <v>7</v>
      </c>
      <c r="CB98" s="1">
        <v>32</v>
      </c>
      <c r="CC98" s="1">
        <v>54</v>
      </c>
      <c r="CD98" s="1">
        <v>67</v>
      </c>
      <c r="CE98" s="1">
        <v>6</v>
      </c>
      <c r="CF98" s="1">
        <v>4</v>
      </c>
      <c r="CG98" s="1">
        <v>2</v>
      </c>
      <c r="CH98" s="1">
        <v>0</v>
      </c>
      <c r="CI98" s="1">
        <v>4</v>
      </c>
      <c r="CJ98" s="1">
        <v>133</v>
      </c>
      <c r="CK98" s="1">
        <v>0.18</v>
      </c>
      <c r="CL98" s="1" t="s">
        <v>797</v>
      </c>
      <c r="CM98" s="1" t="s">
        <v>143</v>
      </c>
      <c r="CN98" s="1" t="s">
        <v>814</v>
      </c>
      <c r="CO98" s="1">
        <v>79</v>
      </c>
      <c r="CP98" s="1">
        <v>27</v>
      </c>
      <c r="CQ98" s="1">
        <v>21</v>
      </c>
      <c r="CR98" s="1">
        <v>48</v>
      </c>
      <c r="CS98" s="1">
        <v>16</v>
      </c>
      <c r="CT98" s="1">
        <v>14</v>
      </c>
      <c r="CU98" s="1">
        <v>40</v>
      </c>
      <c r="CV98" s="1">
        <v>33</v>
      </c>
      <c r="CW98" s="1">
        <v>1</v>
      </c>
      <c r="CX98" s="1">
        <v>2</v>
      </c>
      <c r="CY98" s="1">
        <v>0</v>
      </c>
      <c r="CZ98" s="1">
        <v>0</v>
      </c>
      <c r="DA98" s="1">
        <v>4</v>
      </c>
      <c r="DB98" s="1">
        <v>199</v>
      </c>
      <c r="DC98" s="1">
        <v>0.13600000000000001</v>
      </c>
      <c r="DE98" s="2"/>
      <c r="DF98" s="1" t="s">
        <v>143</v>
      </c>
      <c r="DG98" s="1">
        <v>79</v>
      </c>
      <c r="DH98" s="1">
        <v>27</v>
      </c>
      <c r="DI98" s="1">
        <v>21</v>
      </c>
      <c r="DJ98" s="1">
        <v>48</v>
      </c>
      <c r="DK98" s="1">
        <v>16</v>
      </c>
      <c r="DL98" s="1">
        <v>14</v>
      </c>
      <c r="DM98" s="1">
        <v>40</v>
      </c>
      <c r="DN98" s="1">
        <v>33</v>
      </c>
      <c r="DO98" s="1">
        <v>1</v>
      </c>
      <c r="DP98" s="1">
        <v>2</v>
      </c>
      <c r="DQ98" s="1">
        <v>0</v>
      </c>
      <c r="DR98" s="1">
        <v>0</v>
      </c>
      <c r="DS98" s="1">
        <v>4</v>
      </c>
      <c r="DT98" s="1">
        <v>199</v>
      </c>
      <c r="DU98" s="1">
        <v>0.13600000000000001</v>
      </c>
    </row>
    <row r="99" spans="1:125" x14ac:dyDescent="0.2">
      <c r="A99" s="2" t="s">
        <v>763</v>
      </c>
      <c r="B99" s="1" t="s">
        <v>814</v>
      </c>
      <c r="C99" s="1">
        <v>62</v>
      </c>
      <c r="D99" s="1">
        <v>11</v>
      </c>
      <c r="E99" s="1">
        <v>39</v>
      </c>
      <c r="F99" s="1">
        <v>50</v>
      </c>
      <c r="G99" s="1">
        <v>-4</v>
      </c>
      <c r="H99" s="1">
        <v>49</v>
      </c>
      <c r="I99" s="1">
        <v>65</v>
      </c>
      <c r="J99" s="1">
        <v>92</v>
      </c>
      <c r="K99" s="1">
        <v>6</v>
      </c>
      <c r="L99" s="1">
        <v>24</v>
      </c>
      <c r="M99" s="1">
        <v>0</v>
      </c>
      <c r="N99" s="1">
        <v>1</v>
      </c>
      <c r="O99" s="1">
        <v>3</v>
      </c>
      <c r="P99" s="1">
        <v>138</v>
      </c>
      <c r="Q99" s="1">
        <v>0.08</v>
      </c>
      <c r="S99" s="1" t="s">
        <v>466</v>
      </c>
      <c r="T99" s="1" t="s">
        <v>794</v>
      </c>
      <c r="U99" s="1">
        <v>75</v>
      </c>
      <c r="V99" s="1">
        <v>18</v>
      </c>
      <c r="W99" s="1">
        <v>32</v>
      </c>
      <c r="X99" s="1">
        <v>50</v>
      </c>
      <c r="Y99" s="1">
        <v>8</v>
      </c>
      <c r="Z99" s="1">
        <v>36</v>
      </c>
      <c r="AA99" s="1">
        <v>76</v>
      </c>
      <c r="AB99" s="1">
        <v>21</v>
      </c>
      <c r="AC99" s="1">
        <v>5</v>
      </c>
      <c r="AD99" s="1">
        <v>14</v>
      </c>
      <c r="AE99" s="1">
        <v>0</v>
      </c>
      <c r="AF99" s="1">
        <v>0</v>
      </c>
      <c r="AG99" s="1">
        <v>2</v>
      </c>
      <c r="AH99" s="1">
        <v>215</v>
      </c>
      <c r="AI99" s="1">
        <v>8.4000000000000005E-2</v>
      </c>
      <c r="AK99" s="2" t="s">
        <v>234</v>
      </c>
      <c r="AL99" s="1" t="s">
        <v>806</v>
      </c>
      <c r="AM99" s="1">
        <v>81</v>
      </c>
      <c r="AN99" s="1">
        <v>25</v>
      </c>
      <c r="AO99" s="1">
        <v>25</v>
      </c>
      <c r="AP99" s="1">
        <v>50</v>
      </c>
      <c r="AQ99" s="1">
        <v>10</v>
      </c>
      <c r="AR99" s="1">
        <v>42</v>
      </c>
      <c r="AS99" s="1">
        <v>48</v>
      </c>
      <c r="AT99" s="1">
        <v>15</v>
      </c>
      <c r="AU99" s="1">
        <v>2</v>
      </c>
      <c r="AV99" s="1">
        <v>8</v>
      </c>
      <c r="AW99" s="1">
        <v>0</v>
      </c>
      <c r="AX99" s="1">
        <v>0</v>
      </c>
      <c r="AY99" s="1">
        <v>2</v>
      </c>
      <c r="AZ99" s="1">
        <v>127</v>
      </c>
      <c r="BA99" s="1">
        <v>0.19700000000000001</v>
      </c>
      <c r="BC99" s="2" t="s">
        <v>243</v>
      </c>
      <c r="BD99" s="1" t="s">
        <v>820</v>
      </c>
      <c r="BE99" s="1">
        <v>48</v>
      </c>
      <c r="BF99" s="1">
        <v>12</v>
      </c>
      <c r="BG99" s="1">
        <v>17</v>
      </c>
      <c r="BH99" s="1">
        <v>29</v>
      </c>
      <c r="BI99" s="1">
        <v>-9</v>
      </c>
      <c r="BJ99" s="1">
        <v>8</v>
      </c>
      <c r="BK99" s="1">
        <v>6</v>
      </c>
      <c r="BL99" s="1">
        <v>18</v>
      </c>
      <c r="BM99" s="1">
        <v>2</v>
      </c>
      <c r="BN99" s="1">
        <v>8</v>
      </c>
      <c r="BO99" s="1">
        <v>1</v>
      </c>
      <c r="BP99" s="1">
        <v>0</v>
      </c>
      <c r="BQ99" s="1">
        <v>3</v>
      </c>
      <c r="BR99" s="1">
        <v>104</v>
      </c>
      <c r="BS99" s="1">
        <v>0.115</v>
      </c>
      <c r="BU99" s="2" t="s">
        <v>121</v>
      </c>
      <c r="BV99" s="1" t="s">
        <v>807</v>
      </c>
      <c r="BW99" s="1">
        <v>58</v>
      </c>
      <c r="BX99" s="1">
        <v>19</v>
      </c>
      <c r="BY99" s="1">
        <v>30</v>
      </c>
      <c r="BZ99" s="1">
        <v>49</v>
      </c>
      <c r="CA99" s="1">
        <v>2</v>
      </c>
      <c r="CB99" s="1">
        <v>14</v>
      </c>
      <c r="CC99" s="1">
        <v>62</v>
      </c>
      <c r="CD99" s="1">
        <v>42</v>
      </c>
      <c r="CE99" s="1">
        <v>5</v>
      </c>
      <c r="CF99" s="1">
        <v>3</v>
      </c>
      <c r="CG99" s="1">
        <v>1</v>
      </c>
      <c r="CH99" s="1">
        <v>0</v>
      </c>
      <c r="CI99" s="1">
        <v>1</v>
      </c>
      <c r="CJ99" s="1">
        <v>90</v>
      </c>
      <c r="CK99" s="1">
        <v>0.21099999999999999</v>
      </c>
      <c r="CL99" s="1" t="s">
        <v>797</v>
      </c>
      <c r="CM99" s="1" t="s">
        <v>702</v>
      </c>
      <c r="CN99" s="1" t="s">
        <v>806</v>
      </c>
      <c r="CO99" s="1">
        <v>61</v>
      </c>
      <c r="CP99" s="1">
        <v>11</v>
      </c>
      <c r="CQ99" s="1">
        <v>37</v>
      </c>
      <c r="CR99" s="1">
        <v>48</v>
      </c>
      <c r="CS99" s="1">
        <v>13</v>
      </c>
      <c r="CT99" s="1">
        <v>37</v>
      </c>
      <c r="CU99" s="1">
        <v>59</v>
      </c>
      <c r="CV99" s="1">
        <v>128</v>
      </c>
      <c r="CW99" s="1">
        <v>2</v>
      </c>
      <c r="CX99" s="1">
        <v>12</v>
      </c>
      <c r="CY99" s="1">
        <v>1</v>
      </c>
      <c r="CZ99" s="1">
        <v>0</v>
      </c>
      <c r="DA99" s="1">
        <v>2</v>
      </c>
      <c r="DB99" s="1">
        <v>157</v>
      </c>
      <c r="DC99" s="1">
        <v>7.0000000000000007E-2</v>
      </c>
      <c r="DE99" s="2"/>
      <c r="DF99" s="1" t="s">
        <v>702</v>
      </c>
      <c r="DG99" s="1">
        <v>61</v>
      </c>
      <c r="DH99" s="1">
        <v>11</v>
      </c>
      <c r="DI99" s="1">
        <v>37</v>
      </c>
      <c r="DJ99" s="1">
        <v>48</v>
      </c>
      <c r="DK99" s="1">
        <v>13</v>
      </c>
      <c r="DL99" s="1">
        <v>37</v>
      </c>
      <c r="DM99" s="1">
        <v>59</v>
      </c>
      <c r="DN99" s="1">
        <v>128</v>
      </c>
      <c r="DO99" s="1">
        <v>2</v>
      </c>
      <c r="DP99" s="1">
        <v>12</v>
      </c>
      <c r="DQ99" s="1">
        <v>1</v>
      </c>
      <c r="DR99" s="1">
        <v>0</v>
      </c>
      <c r="DS99" s="1">
        <v>2</v>
      </c>
      <c r="DT99" s="1">
        <v>157</v>
      </c>
      <c r="DU99" s="1">
        <v>7.0000000000000007E-2</v>
      </c>
    </row>
    <row r="100" spans="1:125" x14ac:dyDescent="0.2">
      <c r="A100" s="2" t="s">
        <v>204</v>
      </c>
      <c r="B100" s="1" t="s">
        <v>806</v>
      </c>
      <c r="C100" s="1">
        <v>82</v>
      </c>
      <c r="D100" s="1">
        <v>15</v>
      </c>
      <c r="E100" s="1">
        <v>35</v>
      </c>
      <c r="F100" s="1">
        <v>50</v>
      </c>
      <c r="G100" s="1">
        <v>3</v>
      </c>
      <c r="H100" s="1">
        <v>75</v>
      </c>
      <c r="I100" s="1">
        <v>110</v>
      </c>
      <c r="J100" s="1">
        <v>38</v>
      </c>
      <c r="K100" s="1">
        <v>3</v>
      </c>
      <c r="L100" s="1">
        <v>12</v>
      </c>
      <c r="M100" s="1">
        <v>0</v>
      </c>
      <c r="N100" s="1">
        <v>0</v>
      </c>
      <c r="O100" s="1">
        <v>3</v>
      </c>
      <c r="P100" s="1">
        <v>236</v>
      </c>
      <c r="Q100" s="1">
        <v>6.4000000000000001E-2</v>
      </c>
      <c r="S100" s="1" t="s">
        <v>346</v>
      </c>
      <c r="T100" s="1" t="s">
        <v>806</v>
      </c>
      <c r="U100" s="1">
        <v>80</v>
      </c>
      <c r="V100" s="1">
        <v>27</v>
      </c>
      <c r="W100" s="1">
        <v>23</v>
      </c>
      <c r="X100" s="1">
        <v>50</v>
      </c>
      <c r="Y100" s="1">
        <v>-17</v>
      </c>
      <c r="Z100" s="1">
        <v>42</v>
      </c>
      <c r="AA100" s="1">
        <v>90</v>
      </c>
      <c r="AB100" s="1">
        <v>26</v>
      </c>
      <c r="AC100" s="1">
        <v>6</v>
      </c>
      <c r="AD100" s="1">
        <v>9</v>
      </c>
      <c r="AE100" s="1">
        <v>1</v>
      </c>
      <c r="AF100" s="1">
        <v>2</v>
      </c>
      <c r="AG100" s="1">
        <v>6</v>
      </c>
      <c r="AH100" s="1">
        <v>218</v>
      </c>
      <c r="AI100" s="1">
        <v>0.124</v>
      </c>
      <c r="AK100" s="2" t="s">
        <v>242</v>
      </c>
      <c r="AL100" s="1" t="s">
        <v>817</v>
      </c>
      <c r="AM100" s="1">
        <v>80</v>
      </c>
      <c r="AN100" s="1">
        <v>20</v>
      </c>
      <c r="AO100" s="1">
        <v>30</v>
      </c>
      <c r="AP100" s="1">
        <v>50</v>
      </c>
      <c r="AQ100" s="1">
        <v>5</v>
      </c>
      <c r="AR100" s="1">
        <v>46</v>
      </c>
      <c r="AS100" s="1">
        <v>102</v>
      </c>
      <c r="AT100" s="1">
        <v>22</v>
      </c>
      <c r="AU100" s="1">
        <v>3</v>
      </c>
      <c r="AV100" s="1">
        <v>4</v>
      </c>
      <c r="AW100" s="1">
        <v>1</v>
      </c>
      <c r="AX100" s="1">
        <v>0</v>
      </c>
      <c r="AY100" s="1">
        <v>4</v>
      </c>
      <c r="AZ100" s="1">
        <v>226</v>
      </c>
      <c r="BA100" s="1">
        <v>8.8999999999999996E-2</v>
      </c>
      <c r="BC100" s="2" t="s">
        <v>752</v>
      </c>
      <c r="BD100" s="1" t="s">
        <v>807</v>
      </c>
      <c r="BE100" s="1">
        <v>45</v>
      </c>
      <c r="BF100" s="1">
        <v>4</v>
      </c>
      <c r="BG100" s="1">
        <v>25</v>
      </c>
      <c r="BH100" s="1">
        <v>29</v>
      </c>
      <c r="BI100" s="1">
        <v>4</v>
      </c>
      <c r="BJ100" s="1">
        <v>8</v>
      </c>
      <c r="BK100" s="1">
        <v>124</v>
      </c>
      <c r="BL100" s="1">
        <v>59</v>
      </c>
      <c r="BM100" s="1">
        <v>3</v>
      </c>
      <c r="BN100" s="1">
        <v>10</v>
      </c>
      <c r="BO100" s="1">
        <v>0</v>
      </c>
      <c r="BP100" s="1">
        <v>0</v>
      </c>
      <c r="BQ100" s="1">
        <v>0</v>
      </c>
      <c r="BR100" s="1">
        <v>70</v>
      </c>
      <c r="BS100" s="1">
        <v>5.7000000000000002E-2</v>
      </c>
      <c r="BU100" s="2" t="s">
        <v>174</v>
      </c>
      <c r="BV100" s="1" t="s">
        <v>794</v>
      </c>
      <c r="BW100" s="1">
        <v>77</v>
      </c>
      <c r="BX100" s="1">
        <v>22</v>
      </c>
      <c r="BY100" s="1">
        <v>27</v>
      </c>
      <c r="BZ100" s="1">
        <v>49</v>
      </c>
      <c r="CA100" s="1">
        <v>14</v>
      </c>
      <c r="CB100" s="1">
        <v>22</v>
      </c>
      <c r="CC100" s="1">
        <v>28</v>
      </c>
      <c r="CD100" s="1">
        <v>68</v>
      </c>
      <c r="CE100" s="1">
        <v>7</v>
      </c>
      <c r="CF100" s="1">
        <v>13</v>
      </c>
      <c r="CG100" s="1">
        <v>0</v>
      </c>
      <c r="CH100" s="1">
        <v>0</v>
      </c>
      <c r="CI100" s="1">
        <v>2</v>
      </c>
      <c r="CJ100" s="1">
        <v>159</v>
      </c>
      <c r="CK100" s="1">
        <v>0.13800000000000001</v>
      </c>
      <c r="CL100" s="1" t="s">
        <v>797</v>
      </c>
      <c r="CM100" s="1" t="s">
        <v>175</v>
      </c>
      <c r="CN100" s="1" t="s">
        <v>800</v>
      </c>
      <c r="CO100" s="1">
        <v>82</v>
      </c>
      <c r="CP100" s="1">
        <v>12</v>
      </c>
      <c r="CQ100" s="1">
        <v>36</v>
      </c>
      <c r="CR100" s="1">
        <v>48</v>
      </c>
      <c r="CS100" s="1">
        <v>-14</v>
      </c>
      <c r="CT100" s="1">
        <v>24</v>
      </c>
      <c r="CU100" s="1">
        <v>25</v>
      </c>
      <c r="CV100" s="1">
        <v>29</v>
      </c>
      <c r="CW100" s="1">
        <v>2</v>
      </c>
      <c r="CX100" s="1">
        <v>15</v>
      </c>
      <c r="CY100" s="1">
        <v>0</v>
      </c>
      <c r="CZ100" s="1">
        <v>0</v>
      </c>
      <c r="DA100" s="1">
        <v>0</v>
      </c>
      <c r="DB100" s="1">
        <v>91</v>
      </c>
      <c r="DC100" s="1">
        <v>0.13200000000000001</v>
      </c>
      <c r="DE100" s="2"/>
      <c r="DF100" s="1" t="s">
        <v>175</v>
      </c>
      <c r="DG100" s="1">
        <v>82</v>
      </c>
      <c r="DH100" s="1">
        <v>12</v>
      </c>
      <c r="DI100" s="1">
        <v>36</v>
      </c>
      <c r="DJ100" s="1">
        <v>48</v>
      </c>
      <c r="DK100" s="1">
        <v>-14</v>
      </c>
      <c r="DL100" s="1">
        <v>24</v>
      </c>
      <c r="DM100" s="1">
        <v>25</v>
      </c>
      <c r="DN100" s="1">
        <v>29</v>
      </c>
      <c r="DO100" s="1">
        <v>2</v>
      </c>
      <c r="DP100" s="1">
        <v>15</v>
      </c>
      <c r="DQ100" s="1">
        <v>0</v>
      </c>
      <c r="DR100" s="1">
        <v>0</v>
      </c>
      <c r="DS100" s="1">
        <v>0</v>
      </c>
      <c r="DT100" s="1">
        <v>91</v>
      </c>
      <c r="DU100" s="1">
        <v>0.13200000000000001</v>
      </c>
    </row>
    <row r="101" spans="1:125" x14ac:dyDescent="0.2">
      <c r="A101" s="2" t="s">
        <v>1619</v>
      </c>
      <c r="B101" s="1" t="s">
        <v>821</v>
      </c>
      <c r="C101" s="1">
        <v>65</v>
      </c>
      <c r="D101" s="1">
        <v>26</v>
      </c>
      <c r="E101" s="1">
        <v>24</v>
      </c>
      <c r="F101" s="1">
        <v>50</v>
      </c>
      <c r="G101" s="1">
        <v>7</v>
      </c>
      <c r="H101" s="1">
        <v>16</v>
      </c>
      <c r="I101" s="1">
        <v>18</v>
      </c>
      <c r="J101" s="1">
        <v>27</v>
      </c>
      <c r="K101" s="1">
        <v>4</v>
      </c>
      <c r="L101" s="1">
        <v>11</v>
      </c>
      <c r="M101" s="1">
        <v>0</v>
      </c>
      <c r="N101" s="1">
        <v>0</v>
      </c>
      <c r="O101" s="1">
        <v>4</v>
      </c>
      <c r="P101" s="1">
        <v>218</v>
      </c>
      <c r="Q101" s="1">
        <v>0.11899999999999999</v>
      </c>
      <c r="S101" s="1" t="s">
        <v>441</v>
      </c>
      <c r="T101" s="1" t="s">
        <v>829</v>
      </c>
      <c r="U101" s="1">
        <v>76</v>
      </c>
      <c r="V101" s="1">
        <v>21</v>
      </c>
      <c r="W101" s="1">
        <v>28</v>
      </c>
      <c r="X101" s="1">
        <v>49</v>
      </c>
      <c r="Y101" s="1">
        <v>-9</v>
      </c>
      <c r="Z101" s="1">
        <v>49</v>
      </c>
      <c r="AA101" s="1">
        <v>52</v>
      </c>
      <c r="AB101" s="1">
        <v>44</v>
      </c>
      <c r="AC101" s="1">
        <v>3</v>
      </c>
      <c r="AD101" s="1">
        <v>16</v>
      </c>
      <c r="AE101" s="1">
        <v>2</v>
      </c>
      <c r="AF101" s="1">
        <v>0</v>
      </c>
      <c r="AG101" s="1">
        <v>1</v>
      </c>
      <c r="AH101" s="1">
        <v>172</v>
      </c>
      <c r="AI101" s="1">
        <v>0.122</v>
      </c>
      <c r="AK101" s="2" t="s">
        <v>80</v>
      </c>
      <c r="AL101" s="1" t="s">
        <v>819</v>
      </c>
      <c r="AM101" s="1">
        <v>82</v>
      </c>
      <c r="AN101" s="1">
        <v>28</v>
      </c>
      <c r="AO101" s="1">
        <v>22</v>
      </c>
      <c r="AP101" s="1">
        <v>50</v>
      </c>
      <c r="AQ101" s="1">
        <v>-8</v>
      </c>
      <c r="AR101" s="1">
        <v>64</v>
      </c>
      <c r="AS101" s="1">
        <v>76</v>
      </c>
      <c r="AT101" s="1">
        <v>25</v>
      </c>
      <c r="AU101" s="1">
        <v>4</v>
      </c>
      <c r="AV101" s="1">
        <v>8</v>
      </c>
      <c r="AW101" s="1">
        <v>0</v>
      </c>
      <c r="AX101" s="1">
        <v>0</v>
      </c>
      <c r="AY101" s="1">
        <v>6</v>
      </c>
      <c r="AZ101" s="1">
        <v>265</v>
      </c>
      <c r="BA101" s="1">
        <v>0.106</v>
      </c>
      <c r="BC101" s="2" t="s">
        <v>328</v>
      </c>
      <c r="BD101" s="1" t="s">
        <v>802</v>
      </c>
      <c r="BE101" s="1">
        <v>32</v>
      </c>
      <c r="BF101" s="1">
        <v>11</v>
      </c>
      <c r="BG101" s="1">
        <v>18</v>
      </c>
      <c r="BH101" s="1">
        <v>29</v>
      </c>
      <c r="BI101" s="1">
        <v>1</v>
      </c>
      <c r="BJ101" s="1">
        <v>4</v>
      </c>
      <c r="BK101" s="1">
        <v>10</v>
      </c>
      <c r="BL101" s="1">
        <v>14</v>
      </c>
      <c r="BM101" s="1">
        <v>4</v>
      </c>
      <c r="BN101" s="1">
        <v>8</v>
      </c>
      <c r="BO101" s="1">
        <v>0</v>
      </c>
      <c r="BP101" s="1">
        <v>0</v>
      </c>
      <c r="BQ101" s="1">
        <v>1</v>
      </c>
      <c r="BR101" s="1">
        <v>62</v>
      </c>
      <c r="BS101" s="1">
        <v>0.17699999999999999</v>
      </c>
      <c r="BU101" s="2" t="s">
        <v>75</v>
      </c>
      <c r="BV101" s="1" t="s">
        <v>812</v>
      </c>
      <c r="BW101" s="1">
        <v>57</v>
      </c>
      <c r="BX101" s="1">
        <v>28</v>
      </c>
      <c r="BY101" s="1">
        <v>20</v>
      </c>
      <c r="BZ101" s="1">
        <v>48</v>
      </c>
      <c r="CA101" s="1">
        <v>16</v>
      </c>
      <c r="CB101" s="1">
        <v>10</v>
      </c>
      <c r="CC101" s="1">
        <v>18</v>
      </c>
      <c r="CD101" s="1">
        <v>14</v>
      </c>
      <c r="CE101" s="1">
        <v>6</v>
      </c>
      <c r="CF101" s="1">
        <v>3</v>
      </c>
      <c r="CG101" s="1">
        <v>0</v>
      </c>
      <c r="CH101" s="1">
        <v>0</v>
      </c>
      <c r="CI101" s="1">
        <v>6</v>
      </c>
      <c r="CJ101" s="1">
        <v>153</v>
      </c>
      <c r="CK101" s="1">
        <v>0.183</v>
      </c>
      <c r="CL101" s="1" t="s">
        <v>797</v>
      </c>
      <c r="CM101" s="1" t="s">
        <v>236</v>
      </c>
      <c r="CN101" s="1" t="s">
        <v>821</v>
      </c>
      <c r="CO101" s="1">
        <v>82</v>
      </c>
      <c r="CP101" s="1">
        <v>14</v>
      </c>
      <c r="CQ101" s="1">
        <v>34</v>
      </c>
      <c r="CR101" s="1">
        <v>48</v>
      </c>
      <c r="CS101" s="1">
        <v>22</v>
      </c>
      <c r="CT101" s="1">
        <v>24</v>
      </c>
      <c r="CU101" s="1">
        <v>43</v>
      </c>
      <c r="CV101" s="1">
        <v>49</v>
      </c>
      <c r="CW101" s="1">
        <v>2</v>
      </c>
      <c r="CX101" s="1">
        <v>9</v>
      </c>
      <c r="CY101" s="1">
        <v>0</v>
      </c>
      <c r="CZ101" s="1">
        <v>0</v>
      </c>
      <c r="DA101" s="1">
        <v>4</v>
      </c>
      <c r="DB101" s="1">
        <v>90</v>
      </c>
      <c r="DC101" s="1">
        <v>0.156</v>
      </c>
      <c r="DE101" s="2"/>
      <c r="DF101" s="1" t="s">
        <v>236</v>
      </c>
      <c r="DG101" s="1">
        <v>82</v>
      </c>
      <c r="DH101" s="1">
        <v>14</v>
      </c>
      <c r="DI101" s="1">
        <v>34</v>
      </c>
      <c r="DJ101" s="1">
        <v>48</v>
      </c>
      <c r="DK101" s="1">
        <v>22</v>
      </c>
      <c r="DL101" s="1">
        <v>24</v>
      </c>
      <c r="DM101" s="1">
        <v>43</v>
      </c>
      <c r="DN101" s="1">
        <v>49</v>
      </c>
      <c r="DO101" s="1">
        <v>2</v>
      </c>
      <c r="DP101" s="1">
        <v>9</v>
      </c>
      <c r="DQ101" s="1">
        <v>0</v>
      </c>
      <c r="DR101" s="1">
        <v>0</v>
      </c>
      <c r="DS101" s="1">
        <v>4</v>
      </c>
      <c r="DT101" s="1">
        <v>90</v>
      </c>
      <c r="DU101" s="1">
        <v>0.156</v>
      </c>
    </row>
    <row r="102" spans="1:125" x14ac:dyDescent="0.2">
      <c r="A102" s="2" t="s">
        <v>1628</v>
      </c>
      <c r="B102" s="1" t="s">
        <v>819</v>
      </c>
      <c r="C102" s="1">
        <v>82</v>
      </c>
      <c r="D102" s="1">
        <v>6</v>
      </c>
      <c r="E102" s="1">
        <v>44</v>
      </c>
      <c r="F102" s="1">
        <v>50</v>
      </c>
      <c r="G102" s="1">
        <v>-5</v>
      </c>
      <c r="H102" s="1">
        <v>30</v>
      </c>
      <c r="I102" s="1">
        <v>20</v>
      </c>
      <c r="J102" s="1">
        <v>99</v>
      </c>
      <c r="K102" s="1">
        <v>2</v>
      </c>
      <c r="L102" s="1">
        <v>17</v>
      </c>
      <c r="M102" s="1">
        <v>0</v>
      </c>
      <c r="N102" s="1">
        <v>1</v>
      </c>
      <c r="O102" s="1">
        <v>0</v>
      </c>
      <c r="P102" s="1">
        <v>109</v>
      </c>
      <c r="Q102" s="1">
        <v>5.5E-2</v>
      </c>
      <c r="S102" s="1" t="s">
        <v>59</v>
      </c>
      <c r="T102" s="1" t="s">
        <v>801</v>
      </c>
      <c r="U102" s="1">
        <v>82</v>
      </c>
      <c r="V102" s="1">
        <v>24</v>
      </c>
      <c r="W102" s="1">
        <v>25</v>
      </c>
      <c r="X102" s="1">
        <v>49</v>
      </c>
      <c r="Y102" s="1">
        <v>14</v>
      </c>
      <c r="Z102" s="1">
        <v>142</v>
      </c>
      <c r="AA102" s="1">
        <v>168</v>
      </c>
      <c r="AB102" s="1">
        <v>38</v>
      </c>
      <c r="AC102" s="1">
        <v>4</v>
      </c>
      <c r="AD102" s="1">
        <v>6</v>
      </c>
      <c r="AE102" s="1">
        <v>0</v>
      </c>
      <c r="AF102" s="1">
        <v>0</v>
      </c>
      <c r="AG102" s="1">
        <v>4</v>
      </c>
      <c r="AH102" s="1">
        <v>177</v>
      </c>
      <c r="AI102" s="1">
        <v>0.13600000000000001</v>
      </c>
      <c r="AK102" s="2" t="s">
        <v>96</v>
      </c>
      <c r="AL102" s="1" t="s">
        <v>825</v>
      </c>
      <c r="AM102" s="1">
        <v>79</v>
      </c>
      <c r="AN102" s="1">
        <v>22</v>
      </c>
      <c r="AO102" s="1">
        <v>28</v>
      </c>
      <c r="AP102" s="1">
        <v>50</v>
      </c>
      <c r="AQ102" s="1">
        <v>-8</v>
      </c>
      <c r="AR102" s="1">
        <v>48</v>
      </c>
      <c r="AS102" s="1">
        <v>205</v>
      </c>
      <c r="AT102" s="1">
        <v>27</v>
      </c>
      <c r="AU102" s="1">
        <v>5</v>
      </c>
      <c r="AV102" s="1">
        <v>9</v>
      </c>
      <c r="AW102" s="1">
        <v>0</v>
      </c>
      <c r="AX102" s="1">
        <v>1</v>
      </c>
      <c r="AY102" s="1">
        <v>5</v>
      </c>
      <c r="AZ102" s="1">
        <v>226</v>
      </c>
      <c r="BA102" s="1">
        <v>9.7000000000000003E-2</v>
      </c>
      <c r="BC102" s="2" t="s">
        <v>705</v>
      </c>
      <c r="BD102" s="1" t="s">
        <v>807</v>
      </c>
      <c r="BE102" s="1">
        <v>48</v>
      </c>
      <c r="BF102" s="1">
        <v>9</v>
      </c>
      <c r="BG102" s="1">
        <v>19</v>
      </c>
      <c r="BH102" s="1">
        <v>28</v>
      </c>
      <c r="BI102" s="1">
        <v>-4</v>
      </c>
      <c r="BJ102" s="1">
        <v>65</v>
      </c>
      <c r="BK102" s="1">
        <v>131</v>
      </c>
      <c r="BL102" s="1">
        <v>91</v>
      </c>
      <c r="BM102" s="1">
        <v>3</v>
      </c>
      <c r="BN102" s="1">
        <v>13</v>
      </c>
      <c r="BO102" s="1">
        <v>0</v>
      </c>
      <c r="BP102" s="1">
        <v>0</v>
      </c>
      <c r="BQ102" s="1">
        <v>1</v>
      </c>
      <c r="BR102" s="1">
        <v>88</v>
      </c>
      <c r="BS102" s="1">
        <v>0.10199999999999999</v>
      </c>
      <c r="BU102" s="2" t="s">
        <v>184</v>
      </c>
      <c r="BV102" s="1" t="s">
        <v>820</v>
      </c>
      <c r="BW102" s="1">
        <v>73</v>
      </c>
      <c r="BX102" s="1">
        <v>16</v>
      </c>
      <c r="BY102" s="1">
        <v>32</v>
      </c>
      <c r="BZ102" s="1">
        <v>48</v>
      </c>
      <c r="CA102" s="1">
        <v>4</v>
      </c>
      <c r="CB102" s="1">
        <v>36</v>
      </c>
      <c r="CC102" s="1">
        <v>52</v>
      </c>
      <c r="CD102" s="1">
        <v>36</v>
      </c>
      <c r="CE102" s="1">
        <v>5</v>
      </c>
      <c r="CF102" s="1">
        <v>11</v>
      </c>
      <c r="CG102" s="1">
        <v>0</v>
      </c>
      <c r="CH102" s="1">
        <v>0</v>
      </c>
      <c r="CI102" s="1">
        <v>3</v>
      </c>
      <c r="CJ102" s="1">
        <v>129</v>
      </c>
      <c r="CK102" s="1">
        <v>0.124</v>
      </c>
      <c r="CL102" s="1" t="s">
        <v>797</v>
      </c>
      <c r="CM102" s="1" t="s">
        <v>223</v>
      </c>
      <c r="CN102" s="1" t="s">
        <v>821</v>
      </c>
      <c r="CO102" s="1">
        <v>82</v>
      </c>
      <c r="CP102" s="1">
        <v>24</v>
      </c>
      <c r="CQ102" s="1">
        <v>23</v>
      </c>
      <c r="CR102" s="1">
        <v>47</v>
      </c>
      <c r="CS102" s="1">
        <v>18</v>
      </c>
      <c r="CT102" s="1">
        <v>31</v>
      </c>
      <c r="CU102" s="1">
        <v>48</v>
      </c>
      <c r="CV102" s="1">
        <v>49</v>
      </c>
      <c r="CW102" s="1">
        <v>3</v>
      </c>
      <c r="CX102" s="1">
        <v>5</v>
      </c>
      <c r="CY102" s="1">
        <v>0</v>
      </c>
      <c r="CZ102" s="1">
        <v>0</v>
      </c>
      <c r="DA102" s="1">
        <v>6</v>
      </c>
      <c r="DB102" s="1">
        <v>254</v>
      </c>
      <c r="DC102" s="1">
        <v>9.4E-2</v>
      </c>
      <c r="DE102" s="2"/>
      <c r="DF102" s="1" t="s">
        <v>223</v>
      </c>
      <c r="DG102" s="1">
        <v>82</v>
      </c>
      <c r="DH102" s="1">
        <v>24</v>
      </c>
      <c r="DI102" s="1">
        <v>23</v>
      </c>
      <c r="DJ102" s="1">
        <v>47</v>
      </c>
      <c r="DK102" s="1">
        <v>18</v>
      </c>
      <c r="DL102" s="1">
        <v>31</v>
      </c>
      <c r="DM102" s="1">
        <v>48</v>
      </c>
      <c r="DN102" s="1">
        <v>49</v>
      </c>
      <c r="DO102" s="1">
        <v>3</v>
      </c>
      <c r="DP102" s="1">
        <v>5</v>
      </c>
      <c r="DQ102" s="1">
        <v>0</v>
      </c>
      <c r="DR102" s="1">
        <v>0</v>
      </c>
      <c r="DS102" s="1">
        <v>6</v>
      </c>
      <c r="DT102" s="1">
        <v>254</v>
      </c>
      <c r="DU102" s="1">
        <v>9.4E-2</v>
      </c>
    </row>
    <row r="103" spans="1:125" x14ac:dyDescent="0.2">
      <c r="A103" s="2" t="s">
        <v>83</v>
      </c>
      <c r="B103" s="1" t="s">
        <v>801</v>
      </c>
      <c r="C103" s="1">
        <v>81</v>
      </c>
      <c r="D103" s="1">
        <v>16</v>
      </c>
      <c r="E103" s="1">
        <v>34</v>
      </c>
      <c r="F103" s="1">
        <v>50</v>
      </c>
      <c r="G103" s="1">
        <v>-7</v>
      </c>
      <c r="H103" s="1">
        <v>26</v>
      </c>
      <c r="I103" s="1">
        <v>63</v>
      </c>
      <c r="J103" s="1">
        <v>17</v>
      </c>
      <c r="K103" s="1">
        <v>4</v>
      </c>
      <c r="L103" s="1">
        <v>9</v>
      </c>
      <c r="M103" s="1">
        <v>0</v>
      </c>
      <c r="N103" s="1">
        <v>0</v>
      </c>
      <c r="O103" s="1">
        <v>1</v>
      </c>
      <c r="P103" s="1">
        <v>154</v>
      </c>
      <c r="Q103" s="1">
        <v>0.104</v>
      </c>
      <c r="S103" s="1" t="s">
        <v>195</v>
      </c>
      <c r="T103" s="1" t="s">
        <v>817</v>
      </c>
      <c r="U103" s="1">
        <v>82</v>
      </c>
      <c r="V103" s="1">
        <v>20</v>
      </c>
      <c r="W103" s="1">
        <v>29</v>
      </c>
      <c r="X103" s="1">
        <v>49</v>
      </c>
      <c r="Y103" s="1">
        <v>0</v>
      </c>
      <c r="Z103" s="1">
        <v>30</v>
      </c>
      <c r="AA103" s="1">
        <v>42</v>
      </c>
      <c r="AB103" s="1">
        <v>27</v>
      </c>
      <c r="AC103" s="1">
        <v>5</v>
      </c>
      <c r="AD103" s="1">
        <v>9</v>
      </c>
      <c r="AE103" s="1">
        <v>0</v>
      </c>
      <c r="AF103" s="1">
        <v>0</v>
      </c>
      <c r="AG103" s="1">
        <v>1</v>
      </c>
      <c r="AH103" s="1">
        <v>210</v>
      </c>
      <c r="AI103" s="1">
        <v>9.5000000000000001E-2</v>
      </c>
      <c r="AK103" s="2" t="s">
        <v>711</v>
      </c>
      <c r="AL103" s="1" t="s">
        <v>794</v>
      </c>
      <c r="AM103" s="1">
        <v>82</v>
      </c>
      <c r="AN103" s="1">
        <v>11</v>
      </c>
      <c r="AO103" s="1">
        <v>38</v>
      </c>
      <c r="AP103" s="1">
        <v>49</v>
      </c>
      <c r="AQ103" s="1">
        <v>0</v>
      </c>
      <c r="AR103" s="1">
        <v>34</v>
      </c>
      <c r="AS103" s="1">
        <v>143</v>
      </c>
      <c r="AT103" s="1">
        <v>145</v>
      </c>
      <c r="AU103" s="1">
        <v>5</v>
      </c>
      <c r="AV103" s="1">
        <v>17</v>
      </c>
      <c r="AW103" s="1">
        <v>1</v>
      </c>
      <c r="AX103" s="1">
        <v>0</v>
      </c>
      <c r="AY103" s="1">
        <v>0</v>
      </c>
      <c r="AZ103" s="1">
        <v>228</v>
      </c>
      <c r="BA103" s="1">
        <v>4.8000000000000001E-2</v>
      </c>
      <c r="BC103" s="2" t="s">
        <v>236</v>
      </c>
      <c r="BD103" s="1" t="s">
        <v>821</v>
      </c>
      <c r="BE103" s="1">
        <v>48</v>
      </c>
      <c r="BF103" s="1">
        <v>10</v>
      </c>
      <c r="BG103" s="1">
        <v>18</v>
      </c>
      <c r="BH103" s="1">
        <v>28</v>
      </c>
      <c r="BI103" s="1">
        <v>-2</v>
      </c>
      <c r="BJ103" s="1">
        <v>26</v>
      </c>
      <c r="BK103" s="1">
        <v>26</v>
      </c>
      <c r="BL103" s="1">
        <v>18</v>
      </c>
      <c r="BM103" s="1">
        <v>2</v>
      </c>
      <c r="BN103" s="1">
        <v>5</v>
      </c>
      <c r="BO103" s="1">
        <v>0</v>
      </c>
      <c r="BP103" s="1">
        <v>0</v>
      </c>
      <c r="BQ103" s="1">
        <v>3</v>
      </c>
      <c r="BR103" s="1">
        <v>66</v>
      </c>
      <c r="BS103" s="1">
        <v>0.152</v>
      </c>
      <c r="BU103" s="2" t="s">
        <v>88</v>
      </c>
      <c r="BV103" s="1" t="s">
        <v>811</v>
      </c>
      <c r="BW103" s="1">
        <v>69</v>
      </c>
      <c r="BX103" s="1">
        <v>22</v>
      </c>
      <c r="BY103" s="1">
        <v>26</v>
      </c>
      <c r="BZ103" s="1">
        <v>48</v>
      </c>
      <c r="CA103" s="1">
        <v>26</v>
      </c>
      <c r="CB103" s="1">
        <v>34</v>
      </c>
      <c r="CC103" s="1">
        <v>145</v>
      </c>
      <c r="CD103" s="1">
        <v>24</v>
      </c>
      <c r="CE103" s="1">
        <v>2</v>
      </c>
      <c r="CF103" s="1">
        <v>9</v>
      </c>
      <c r="CG103" s="1">
        <v>0</v>
      </c>
      <c r="CH103" s="1">
        <v>0</v>
      </c>
      <c r="CI103" s="1">
        <v>3</v>
      </c>
      <c r="CJ103" s="1">
        <v>245</v>
      </c>
      <c r="CK103" s="1">
        <v>0.09</v>
      </c>
      <c r="CL103" s="1" t="s">
        <v>797</v>
      </c>
      <c r="CM103" s="1" t="s">
        <v>125</v>
      </c>
      <c r="CN103" s="1" t="s">
        <v>801</v>
      </c>
      <c r="CO103" s="1">
        <v>82</v>
      </c>
      <c r="CP103" s="1">
        <v>18</v>
      </c>
      <c r="CQ103" s="1">
        <v>29</v>
      </c>
      <c r="CR103" s="1">
        <v>47</v>
      </c>
      <c r="CS103" s="1">
        <v>-5</v>
      </c>
      <c r="CT103" s="1">
        <v>34</v>
      </c>
      <c r="CU103" s="1">
        <v>199</v>
      </c>
      <c r="CV103" s="1">
        <v>38</v>
      </c>
      <c r="CW103" s="1">
        <v>7</v>
      </c>
      <c r="CX103" s="1">
        <v>12</v>
      </c>
      <c r="CY103" s="1">
        <v>0</v>
      </c>
      <c r="CZ103" s="1">
        <v>0</v>
      </c>
      <c r="DA103" s="1">
        <v>6</v>
      </c>
      <c r="DB103" s="1">
        <v>156</v>
      </c>
      <c r="DC103" s="1">
        <v>0.115</v>
      </c>
      <c r="DE103" s="2"/>
      <c r="DF103" s="1" t="s">
        <v>125</v>
      </c>
      <c r="DG103" s="1">
        <v>82</v>
      </c>
      <c r="DH103" s="1">
        <v>18</v>
      </c>
      <c r="DI103" s="1">
        <v>29</v>
      </c>
      <c r="DJ103" s="1">
        <v>47</v>
      </c>
      <c r="DK103" s="1">
        <v>-5</v>
      </c>
      <c r="DL103" s="1">
        <v>34</v>
      </c>
      <c r="DM103" s="1">
        <v>199</v>
      </c>
      <c r="DN103" s="1">
        <v>38</v>
      </c>
      <c r="DO103" s="1">
        <v>7</v>
      </c>
      <c r="DP103" s="1">
        <v>12</v>
      </c>
      <c r="DQ103" s="1">
        <v>0</v>
      </c>
      <c r="DR103" s="1">
        <v>0</v>
      </c>
      <c r="DS103" s="1">
        <v>6</v>
      </c>
      <c r="DT103" s="1">
        <v>156</v>
      </c>
      <c r="DU103" s="1">
        <v>0.115</v>
      </c>
    </row>
    <row r="104" spans="1:125" x14ac:dyDescent="0.2">
      <c r="A104" s="2" t="s">
        <v>584</v>
      </c>
      <c r="B104" s="1" t="s">
        <v>808</v>
      </c>
      <c r="C104" s="1">
        <v>77</v>
      </c>
      <c r="D104" s="1">
        <v>21</v>
      </c>
      <c r="E104" s="1">
        <v>29</v>
      </c>
      <c r="F104" s="1">
        <v>50</v>
      </c>
      <c r="G104" s="1">
        <v>-1</v>
      </c>
      <c r="H104" s="1">
        <v>61</v>
      </c>
      <c r="I104" s="1">
        <v>146</v>
      </c>
      <c r="J104" s="1">
        <v>43</v>
      </c>
      <c r="K104" s="1">
        <v>5</v>
      </c>
      <c r="L104" s="1">
        <v>7</v>
      </c>
      <c r="M104" s="1">
        <v>0</v>
      </c>
      <c r="N104" s="1">
        <v>0</v>
      </c>
      <c r="O104" s="1">
        <v>1</v>
      </c>
      <c r="P104" s="1">
        <v>184</v>
      </c>
      <c r="Q104" s="1">
        <v>0.114</v>
      </c>
      <c r="S104" s="1" t="s">
        <v>706</v>
      </c>
      <c r="T104" s="1" t="s">
        <v>805</v>
      </c>
      <c r="U104" s="1">
        <v>82</v>
      </c>
      <c r="V104" s="1">
        <v>9</v>
      </c>
      <c r="W104" s="1">
        <v>39</v>
      </c>
      <c r="X104" s="1">
        <v>48</v>
      </c>
      <c r="Y104" s="1">
        <v>0</v>
      </c>
      <c r="Z104" s="1">
        <v>47</v>
      </c>
      <c r="AA104" s="1">
        <v>227</v>
      </c>
      <c r="AB104" s="1">
        <v>154</v>
      </c>
      <c r="AC104" s="1">
        <v>5</v>
      </c>
      <c r="AD104" s="1">
        <v>15</v>
      </c>
      <c r="AE104" s="1">
        <v>0</v>
      </c>
      <c r="AF104" s="1">
        <v>2</v>
      </c>
      <c r="AG104" s="1">
        <v>1</v>
      </c>
      <c r="AH104" s="1">
        <v>135</v>
      </c>
      <c r="AI104" s="1">
        <v>6.7000000000000004E-2</v>
      </c>
      <c r="AK104" s="2" t="s">
        <v>83</v>
      </c>
      <c r="AL104" s="1" t="s">
        <v>801</v>
      </c>
      <c r="AM104" s="1">
        <v>78</v>
      </c>
      <c r="AN104" s="1">
        <v>18</v>
      </c>
      <c r="AO104" s="1">
        <v>31</v>
      </c>
      <c r="AP104" s="1">
        <v>49</v>
      </c>
      <c r="AQ104" s="1">
        <v>11</v>
      </c>
      <c r="AR104" s="1">
        <v>32</v>
      </c>
      <c r="AS104" s="1">
        <v>44</v>
      </c>
      <c r="AT104" s="1">
        <v>18</v>
      </c>
      <c r="AU104" s="1">
        <v>0</v>
      </c>
      <c r="AV104" s="1">
        <v>11</v>
      </c>
      <c r="AW104" s="1">
        <v>0</v>
      </c>
      <c r="AX104" s="1">
        <v>0</v>
      </c>
      <c r="AY104" s="1">
        <v>2</v>
      </c>
      <c r="AZ104" s="1">
        <v>190</v>
      </c>
      <c r="BA104" s="1">
        <v>9.5000000000000001E-2</v>
      </c>
      <c r="BC104" s="2" t="s">
        <v>293</v>
      </c>
      <c r="BD104" s="1" t="s">
        <v>810</v>
      </c>
      <c r="BE104" s="1">
        <v>42</v>
      </c>
      <c r="BF104" s="1">
        <v>7</v>
      </c>
      <c r="BG104" s="1">
        <v>21</v>
      </c>
      <c r="BH104" s="1">
        <v>28</v>
      </c>
      <c r="BI104" s="1">
        <v>4</v>
      </c>
      <c r="BJ104" s="1">
        <v>6</v>
      </c>
      <c r="BK104" s="1">
        <v>15</v>
      </c>
      <c r="BL104" s="1">
        <v>30</v>
      </c>
      <c r="BM104" s="1">
        <v>2</v>
      </c>
      <c r="BN104" s="1">
        <v>6</v>
      </c>
      <c r="BO104" s="1">
        <v>0</v>
      </c>
      <c r="BP104" s="1">
        <v>1</v>
      </c>
      <c r="BQ104" s="1">
        <v>1</v>
      </c>
      <c r="BR104" s="1">
        <v>85</v>
      </c>
      <c r="BS104" s="1">
        <v>8.2000000000000003E-2</v>
      </c>
      <c r="BU104" s="2" t="s">
        <v>31</v>
      </c>
      <c r="BV104" s="1" t="s">
        <v>812</v>
      </c>
      <c r="BW104" s="1">
        <v>45</v>
      </c>
      <c r="BX104" s="1">
        <v>16</v>
      </c>
      <c r="BY104" s="1">
        <v>32</v>
      </c>
      <c r="BZ104" s="1">
        <v>48</v>
      </c>
      <c r="CA104" s="1">
        <v>19</v>
      </c>
      <c r="CB104" s="1">
        <v>20</v>
      </c>
      <c r="CC104" s="1">
        <v>23</v>
      </c>
      <c r="CD104" s="1">
        <v>15</v>
      </c>
      <c r="CE104" s="1">
        <v>3</v>
      </c>
      <c r="CF104" s="1">
        <v>14</v>
      </c>
      <c r="CG104" s="1">
        <v>0</v>
      </c>
      <c r="CH104" s="1">
        <v>0</v>
      </c>
      <c r="CI104" s="1">
        <v>1</v>
      </c>
      <c r="CJ104" s="1">
        <v>151</v>
      </c>
      <c r="CK104" s="1">
        <v>0.106</v>
      </c>
      <c r="CL104" s="1" t="s">
        <v>797</v>
      </c>
      <c r="CM104" s="1" t="s">
        <v>70</v>
      </c>
      <c r="CN104" s="1" t="s">
        <v>798</v>
      </c>
      <c r="CO104" s="1">
        <v>81</v>
      </c>
      <c r="CP104" s="1">
        <v>20</v>
      </c>
      <c r="CQ104" s="1">
        <v>27</v>
      </c>
      <c r="CR104" s="1">
        <v>47</v>
      </c>
      <c r="CS104" s="1">
        <v>-5</v>
      </c>
      <c r="CT104" s="1">
        <v>75</v>
      </c>
      <c r="CU104" s="1">
        <v>169</v>
      </c>
      <c r="CV104" s="1">
        <v>69</v>
      </c>
      <c r="CW104" s="1">
        <v>5</v>
      </c>
      <c r="CX104" s="1">
        <v>6</v>
      </c>
      <c r="CY104" s="1">
        <v>1</v>
      </c>
      <c r="CZ104" s="1">
        <v>2</v>
      </c>
      <c r="DA104" s="1">
        <v>4</v>
      </c>
      <c r="DB104" s="1">
        <v>205</v>
      </c>
      <c r="DC104" s="1">
        <v>9.8000000000000004E-2</v>
      </c>
      <c r="DE104" s="2"/>
      <c r="DF104" s="1" t="s">
        <v>70</v>
      </c>
      <c r="DG104" s="1">
        <v>81</v>
      </c>
      <c r="DH104" s="1">
        <v>20</v>
      </c>
      <c r="DI104" s="1">
        <v>27</v>
      </c>
      <c r="DJ104" s="1">
        <v>47</v>
      </c>
      <c r="DK104" s="1">
        <v>-5</v>
      </c>
      <c r="DL104" s="1">
        <v>75</v>
      </c>
      <c r="DM104" s="1">
        <v>169</v>
      </c>
      <c r="DN104" s="1">
        <v>69</v>
      </c>
      <c r="DO104" s="1">
        <v>5</v>
      </c>
      <c r="DP104" s="1">
        <v>6</v>
      </c>
      <c r="DQ104" s="1">
        <v>1</v>
      </c>
      <c r="DR104" s="1">
        <v>2</v>
      </c>
      <c r="DS104" s="1">
        <v>4</v>
      </c>
      <c r="DT104" s="1">
        <v>205</v>
      </c>
      <c r="DU104" s="1">
        <v>9.8000000000000004E-2</v>
      </c>
    </row>
    <row r="105" spans="1:125" x14ac:dyDescent="0.2">
      <c r="A105" s="2" t="s">
        <v>838</v>
      </c>
      <c r="B105" s="1" t="s">
        <v>808</v>
      </c>
      <c r="C105" s="1">
        <v>82</v>
      </c>
      <c r="D105" s="1">
        <v>7</v>
      </c>
      <c r="E105" s="1">
        <v>42</v>
      </c>
      <c r="F105" s="1">
        <v>49</v>
      </c>
      <c r="G105" s="1">
        <v>-16</v>
      </c>
      <c r="H105" s="1">
        <v>24</v>
      </c>
      <c r="I105" s="1">
        <v>44</v>
      </c>
      <c r="J105" s="1">
        <v>99</v>
      </c>
      <c r="K105" s="1">
        <v>3</v>
      </c>
      <c r="L105" s="1">
        <v>22</v>
      </c>
      <c r="M105" s="1">
        <v>0</v>
      </c>
      <c r="N105" s="1">
        <v>1</v>
      </c>
      <c r="O105" s="1">
        <v>1</v>
      </c>
      <c r="P105" s="1">
        <v>158</v>
      </c>
      <c r="Q105" s="1">
        <v>4.3999999999999997E-2</v>
      </c>
      <c r="S105" s="1" t="s">
        <v>686</v>
      </c>
      <c r="T105" s="1" t="s">
        <v>810</v>
      </c>
      <c r="U105" s="1">
        <v>82</v>
      </c>
      <c r="V105" s="1">
        <v>16</v>
      </c>
      <c r="W105" s="1">
        <v>32</v>
      </c>
      <c r="X105" s="1">
        <v>48</v>
      </c>
      <c r="Y105" s="1">
        <v>7</v>
      </c>
      <c r="Z105" s="1">
        <v>56</v>
      </c>
      <c r="AA105" s="1">
        <v>211</v>
      </c>
      <c r="AB105" s="1">
        <v>113</v>
      </c>
      <c r="AC105" s="1">
        <v>6</v>
      </c>
      <c r="AD105" s="1">
        <v>11</v>
      </c>
      <c r="AE105" s="1">
        <v>1</v>
      </c>
      <c r="AF105" s="1">
        <v>0</v>
      </c>
      <c r="AG105" s="1">
        <v>3</v>
      </c>
      <c r="AH105" s="1">
        <v>254</v>
      </c>
      <c r="AI105" s="1">
        <v>6.3E-2</v>
      </c>
      <c r="AK105" s="2" t="s">
        <v>369</v>
      </c>
      <c r="AL105" s="1" t="s">
        <v>818</v>
      </c>
      <c r="AM105" s="1">
        <v>70</v>
      </c>
      <c r="AN105" s="1">
        <v>16</v>
      </c>
      <c r="AO105" s="1">
        <v>33</v>
      </c>
      <c r="AP105" s="1">
        <v>49</v>
      </c>
      <c r="AQ105" s="1">
        <v>5</v>
      </c>
      <c r="AR105" s="1">
        <v>69</v>
      </c>
      <c r="AS105" s="1">
        <v>48</v>
      </c>
      <c r="AT105" s="1">
        <v>16</v>
      </c>
      <c r="AU105" s="1">
        <v>4</v>
      </c>
      <c r="AV105" s="1">
        <v>13</v>
      </c>
      <c r="AW105" s="1">
        <v>0</v>
      </c>
      <c r="AX105" s="1">
        <v>0</v>
      </c>
      <c r="AY105" s="1">
        <v>3</v>
      </c>
      <c r="AZ105" s="1">
        <v>174</v>
      </c>
      <c r="BA105" s="1">
        <v>9.1999999999999998E-2</v>
      </c>
      <c r="BC105" s="2" t="s">
        <v>67</v>
      </c>
      <c r="BD105" s="1" t="s">
        <v>794</v>
      </c>
      <c r="BE105" s="1">
        <v>34</v>
      </c>
      <c r="BF105" s="1">
        <v>12</v>
      </c>
      <c r="BG105" s="1">
        <v>16</v>
      </c>
      <c r="BH105" s="1">
        <v>28</v>
      </c>
      <c r="BI105" s="1">
        <v>6</v>
      </c>
      <c r="BJ105" s="1">
        <v>14</v>
      </c>
      <c r="BK105" s="1">
        <v>26</v>
      </c>
      <c r="BL105" s="1">
        <v>14</v>
      </c>
      <c r="BM105" s="1">
        <v>2</v>
      </c>
      <c r="BN105" s="1">
        <v>10</v>
      </c>
      <c r="BO105" s="1">
        <v>1</v>
      </c>
      <c r="BP105" s="1">
        <v>0</v>
      </c>
      <c r="BQ105" s="1">
        <v>1</v>
      </c>
      <c r="BR105" s="1">
        <v>106</v>
      </c>
      <c r="BS105" s="1">
        <v>0.113</v>
      </c>
      <c r="BU105" s="2" t="s">
        <v>104</v>
      </c>
      <c r="BV105" s="1" t="s">
        <v>814</v>
      </c>
      <c r="BW105" s="1">
        <v>70</v>
      </c>
      <c r="BX105" s="1">
        <v>23</v>
      </c>
      <c r="BY105" s="1">
        <v>25</v>
      </c>
      <c r="BZ105" s="1">
        <v>48</v>
      </c>
      <c r="CA105" s="1">
        <v>7</v>
      </c>
      <c r="CB105" s="1">
        <v>45</v>
      </c>
      <c r="CC105" s="1">
        <v>104</v>
      </c>
      <c r="CD105" s="1">
        <v>30</v>
      </c>
      <c r="CE105" s="1">
        <v>6</v>
      </c>
      <c r="CF105" s="1">
        <v>3</v>
      </c>
      <c r="CG105" s="1">
        <v>0</v>
      </c>
      <c r="CH105" s="1">
        <v>0</v>
      </c>
      <c r="CI105" s="1">
        <v>2</v>
      </c>
      <c r="CJ105" s="1">
        <v>190</v>
      </c>
      <c r="CK105" s="1">
        <v>0.121</v>
      </c>
      <c r="CL105" s="1" t="s">
        <v>797</v>
      </c>
      <c r="CM105" s="1" t="s">
        <v>106</v>
      </c>
      <c r="CN105" s="1" t="s">
        <v>829</v>
      </c>
      <c r="CO105" s="1">
        <v>77</v>
      </c>
      <c r="CP105" s="1">
        <v>17</v>
      </c>
      <c r="CQ105" s="1">
        <v>30</v>
      </c>
      <c r="CR105" s="1">
        <v>47</v>
      </c>
      <c r="CS105" s="1">
        <v>-3</v>
      </c>
      <c r="CT105" s="1">
        <v>48</v>
      </c>
      <c r="CU105" s="1">
        <v>30</v>
      </c>
      <c r="CV105" s="1">
        <v>14</v>
      </c>
      <c r="CW105" s="1">
        <v>4</v>
      </c>
      <c r="CX105" s="1">
        <v>7</v>
      </c>
      <c r="CY105" s="1">
        <v>0</v>
      </c>
      <c r="CZ105" s="1">
        <v>0</v>
      </c>
      <c r="DA105" s="1">
        <v>5</v>
      </c>
      <c r="DB105" s="1">
        <v>169</v>
      </c>
      <c r="DC105" s="1">
        <v>0.10100000000000001</v>
      </c>
      <c r="DE105" s="2"/>
      <c r="DF105" s="1" t="s">
        <v>106</v>
      </c>
      <c r="DG105" s="1">
        <v>77</v>
      </c>
      <c r="DH105" s="1">
        <v>17</v>
      </c>
      <c r="DI105" s="1">
        <v>30</v>
      </c>
      <c r="DJ105" s="1">
        <v>47</v>
      </c>
      <c r="DK105" s="1">
        <v>-3</v>
      </c>
      <c r="DL105" s="1">
        <v>48</v>
      </c>
      <c r="DM105" s="1">
        <v>30</v>
      </c>
      <c r="DN105" s="1">
        <v>14</v>
      </c>
      <c r="DO105" s="1">
        <v>4</v>
      </c>
      <c r="DP105" s="1">
        <v>7</v>
      </c>
      <c r="DQ105" s="1">
        <v>0</v>
      </c>
      <c r="DR105" s="1">
        <v>0</v>
      </c>
      <c r="DS105" s="1">
        <v>5</v>
      </c>
      <c r="DT105" s="1">
        <v>169</v>
      </c>
      <c r="DU105" s="1">
        <v>0.10100000000000001</v>
      </c>
    </row>
    <row r="106" spans="1:125" x14ac:dyDescent="0.2">
      <c r="A106" s="2" t="s">
        <v>717</v>
      </c>
      <c r="B106" s="1" t="s">
        <v>813</v>
      </c>
      <c r="C106" s="1">
        <v>82</v>
      </c>
      <c r="D106" s="1">
        <v>11</v>
      </c>
      <c r="E106" s="1">
        <v>38</v>
      </c>
      <c r="F106" s="1">
        <v>49</v>
      </c>
      <c r="G106" s="1">
        <v>0</v>
      </c>
      <c r="H106" s="1">
        <v>48</v>
      </c>
      <c r="I106" s="1">
        <v>78</v>
      </c>
      <c r="J106" s="1">
        <v>132</v>
      </c>
      <c r="K106" s="1">
        <v>9</v>
      </c>
      <c r="L106" s="1">
        <v>13</v>
      </c>
      <c r="M106" s="1">
        <v>0</v>
      </c>
      <c r="N106" s="1">
        <v>0</v>
      </c>
      <c r="O106" s="1">
        <v>2</v>
      </c>
      <c r="P106" s="1">
        <v>187</v>
      </c>
      <c r="Q106" s="1">
        <v>5.8999999999999997E-2</v>
      </c>
      <c r="S106" s="1" t="s">
        <v>78</v>
      </c>
      <c r="T106" s="1" t="s">
        <v>796</v>
      </c>
      <c r="U106" s="1">
        <v>62</v>
      </c>
      <c r="V106" s="1">
        <v>22</v>
      </c>
      <c r="W106" s="1">
        <v>26</v>
      </c>
      <c r="X106" s="1">
        <v>48</v>
      </c>
      <c r="Y106" s="1">
        <v>8</v>
      </c>
      <c r="Z106" s="1">
        <v>18</v>
      </c>
      <c r="AA106" s="1">
        <v>46</v>
      </c>
      <c r="AB106" s="1">
        <v>22</v>
      </c>
      <c r="AC106" s="1">
        <v>7</v>
      </c>
      <c r="AD106" s="1">
        <v>9</v>
      </c>
      <c r="AE106" s="1">
        <v>0</v>
      </c>
      <c r="AF106" s="1">
        <v>0</v>
      </c>
      <c r="AG106" s="1">
        <v>4</v>
      </c>
      <c r="AH106" s="1">
        <v>192</v>
      </c>
      <c r="AI106" s="1">
        <v>0.115</v>
      </c>
      <c r="AK106" s="2" t="s">
        <v>70</v>
      </c>
      <c r="AL106" s="1" t="s">
        <v>798</v>
      </c>
      <c r="AM106" s="1">
        <v>77</v>
      </c>
      <c r="AN106" s="1">
        <v>22</v>
      </c>
      <c r="AO106" s="1">
        <v>27</v>
      </c>
      <c r="AP106" s="1">
        <v>49</v>
      </c>
      <c r="AQ106" s="1">
        <v>11</v>
      </c>
      <c r="AR106" s="1">
        <v>56</v>
      </c>
      <c r="AS106" s="1">
        <v>108</v>
      </c>
      <c r="AT106" s="1">
        <v>59</v>
      </c>
      <c r="AU106" s="1">
        <v>8</v>
      </c>
      <c r="AV106" s="1">
        <v>11</v>
      </c>
      <c r="AW106" s="1">
        <v>1</v>
      </c>
      <c r="AX106" s="1">
        <v>1</v>
      </c>
      <c r="AY106" s="1">
        <v>1</v>
      </c>
      <c r="AZ106" s="1">
        <v>222</v>
      </c>
      <c r="BA106" s="1">
        <v>9.9000000000000005E-2</v>
      </c>
      <c r="BC106" s="2" t="s">
        <v>29</v>
      </c>
      <c r="BD106" s="1" t="s">
        <v>824</v>
      </c>
      <c r="BE106" s="1">
        <v>48</v>
      </c>
      <c r="BF106" s="1">
        <v>6</v>
      </c>
      <c r="BG106" s="1">
        <v>22</v>
      </c>
      <c r="BH106" s="1">
        <v>28</v>
      </c>
      <c r="BI106" s="1">
        <v>5</v>
      </c>
      <c r="BJ106" s="1">
        <v>62</v>
      </c>
      <c r="BK106" s="1">
        <v>158</v>
      </c>
      <c r="BL106" s="1">
        <v>41</v>
      </c>
      <c r="BM106" s="1">
        <v>1</v>
      </c>
      <c r="BN106" s="1">
        <v>4</v>
      </c>
      <c r="BO106" s="1">
        <v>0</v>
      </c>
      <c r="BP106" s="1">
        <v>1</v>
      </c>
      <c r="BQ106" s="1">
        <v>1</v>
      </c>
      <c r="BR106" s="1">
        <v>100</v>
      </c>
      <c r="BS106" s="1">
        <v>0.06</v>
      </c>
      <c r="BU106" s="2" t="s">
        <v>120</v>
      </c>
      <c r="BV106" s="1" t="s">
        <v>804</v>
      </c>
      <c r="BW106" s="1">
        <v>80</v>
      </c>
      <c r="BX106" s="1">
        <v>18</v>
      </c>
      <c r="BY106" s="1">
        <v>30</v>
      </c>
      <c r="BZ106" s="1">
        <v>48</v>
      </c>
      <c r="CA106" s="1">
        <v>3</v>
      </c>
      <c r="CB106" s="1">
        <v>28</v>
      </c>
      <c r="CC106" s="1">
        <v>53</v>
      </c>
      <c r="CD106" s="1">
        <v>25</v>
      </c>
      <c r="CE106" s="1">
        <v>3</v>
      </c>
      <c r="CF106" s="1">
        <v>12</v>
      </c>
      <c r="CG106" s="1">
        <v>0</v>
      </c>
      <c r="CH106" s="1">
        <v>0</v>
      </c>
      <c r="CI106" s="1">
        <v>3</v>
      </c>
      <c r="CJ106" s="1">
        <v>165</v>
      </c>
      <c r="CK106" s="1">
        <v>0.109</v>
      </c>
      <c r="CL106" s="1" t="s">
        <v>797</v>
      </c>
      <c r="CM106" s="1" t="s">
        <v>243</v>
      </c>
      <c r="CN106" s="1" t="s">
        <v>820</v>
      </c>
      <c r="CO106" s="1">
        <v>81</v>
      </c>
      <c r="CP106" s="1">
        <v>22</v>
      </c>
      <c r="CQ106" s="1">
        <v>25</v>
      </c>
      <c r="CR106" s="1">
        <v>47</v>
      </c>
      <c r="CS106" s="1">
        <v>1</v>
      </c>
      <c r="CT106" s="1">
        <v>14</v>
      </c>
      <c r="CU106" s="1">
        <v>29</v>
      </c>
      <c r="CV106" s="1">
        <v>23</v>
      </c>
      <c r="CW106" s="1">
        <v>6</v>
      </c>
      <c r="CX106" s="1">
        <v>5</v>
      </c>
      <c r="CY106" s="1">
        <v>0</v>
      </c>
      <c r="CZ106" s="1">
        <v>1</v>
      </c>
      <c r="DA106" s="1">
        <v>4</v>
      </c>
      <c r="DB106" s="1">
        <v>169</v>
      </c>
      <c r="DC106" s="1">
        <v>0.13</v>
      </c>
      <c r="DE106" s="2"/>
      <c r="DF106" s="1" t="s">
        <v>243</v>
      </c>
      <c r="DG106" s="1">
        <v>81</v>
      </c>
      <c r="DH106" s="1">
        <v>22</v>
      </c>
      <c r="DI106" s="1">
        <v>25</v>
      </c>
      <c r="DJ106" s="1">
        <v>47</v>
      </c>
      <c r="DK106" s="1">
        <v>1</v>
      </c>
      <c r="DL106" s="1">
        <v>14</v>
      </c>
      <c r="DM106" s="1">
        <v>29</v>
      </c>
      <c r="DN106" s="1">
        <v>23</v>
      </c>
      <c r="DO106" s="1">
        <v>6</v>
      </c>
      <c r="DP106" s="1">
        <v>5</v>
      </c>
      <c r="DQ106" s="1">
        <v>0</v>
      </c>
      <c r="DR106" s="1">
        <v>1</v>
      </c>
      <c r="DS106" s="1">
        <v>4</v>
      </c>
      <c r="DT106" s="1">
        <v>169</v>
      </c>
      <c r="DU106" s="1">
        <v>0.13</v>
      </c>
    </row>
    <row r="107" spans="1:125" x14ac:dyDescent="0.2">
      <c r="A107" s="2" t="s">
        <v>839</v>
      </c>
      <c r="B107" s="1" t="s">
        <v>795</v>
      </c>
      <c r="C107" s="1">
        <v>77</v>
      </c>
      <c r="D107" s="1">
        <v>18</v>
      </c>
      <c r="E107" s="1">
        <v>31</v>
      </c>
      <c r="F107" s="1">
        <v>49</v>
      </c>
      <c r="G107" s="1">
        <v>-8</v>
      </c>
      <c r="H107" s="1">
        <v>54</v>
      </c>
      <c r="I107" s="1">
        <v>34</v>
      </c>
      <c r="J107" s="1">
        <v>19</v>
      </c>
      <c r="K107" s="1">
        <v>4</v>
      </c>
      <c r="L107" s="1">
        <v>10</v>
      </c>
      <c r="M107" s="1">
        <v>0</v>
      </c>
      <c r="N107" s="1">
        <v>0</v>
      </c>
      <c r="O107" s="1">
        <v>5</v>
      </c>
      <c r="P107" s="1">
        <v>165</v>
      </c>
      <c r="Q107" s="1">
        <v>0.109</v>
      </c>
      <c r="S107" s="1" t="s">
        <v>840</v>
      </c>
      <c r="T107" s="1" t="s">
        <v>820</v>
      </c>
      <c r="U107" s="1">
        <v>81</v>
      </c>
      <c r="V107" s="1">
        <v>14</v>
      </c>
      <c r="W107" s="1">
        <v>34</v>
      </c>
      <c r="X107" s="1">
        <v>48</v>
      </c>
      <c r="Y107" s="1">
        <v>13</v>
      </c>
      <c r="Z107" s="1">
        <v>35</v>
      </c>
      <c r="AA107" s="1">
        <v>81</v>
      </c>
      <c r="AB107" s="1">
        <v>25</v>
      </c>
      <c r="AC107" s="1">
        <v>6</v>
      </c>
      <c r="AD107" s="1">
        <v>11</v>
      </c>
      <c r="AE107" s="1">
        <v>0</v>
      </c>
      <c r="AF107" s="1">
        <v>1</v>
      </c>
      <c r="AG107" s="1">
        <v>6</v>
      </c>
      <c r="AH107" s="1">
        <v>132</v>
      </c>
      <c r="AI107" s="1">
        <v>0.106</v>
      </c>
      <c r="AK107" s="2" t="s">
        <v>118</v>
      </c>
      <c r="AL107" s="1" t="s">
        <v>818</v>
      </c>
      <c r="AM107" s="1">
        <v>64</v>
      </c>
      <c r="AN107" s="1">
        <v>13</v>
      </c>
      <c r="AO107" s="1">
        <v>36</v>
      </c>
      <c r="AP107" s="1">
        <v>49</v>
      </c>
      <c r="AQ107" s="1">
        <v>7</v>
      </c>
      <c r="AR107" s="1">
        <v>28</v>
      </c>
      <c r="AS107" s="1">
        <v>22</v>
      </c>
      <c r="AT107" s="1">
        <v>47</v>
      </c>
      <c r="AU107" s="1">
        <v>1</v>
      </c>
      <c r="AV107" s="1">
        <v>14</v>
      </c>
      <c r="AW107" s="1">
        <v>1</v>
      </c>
      <c r="AX107" s="1">
        <v>1</v>
      </c>
      <c r="AY107" s="1">
        <v>3</v>
      </c>
      <c r="AZ107" s="1">
        <v>84</v>
      </c>
      <c r="BA107" s="1">
        <v>0.155</v>
      </c>
      <c r="BC107" s="2" t="s">
        <v>223</v>
      </c>
      <c r="BD107" s="1" t="s">
        <v>821</v>
      </c>
      <c r="BE107" s="1">
        <v>44</v>
      </c>
      <c r="BF107" s="1">
        <v>15</v>
      </c>
      <c r="BG107" s="1">
        <v>13</v>
      </c>
      <c r="BH107" s="1">
        <v>28</v>
      </c>
      <c r="BI107" s="1">
        <v>10</v>
      </c>
      <c r="BJ107" s="1">
        <v>33</v>
      </c>
      <c r="BK107" s="1">
        <v>44</v>
      </c>
      <c r="BL107" s="1">
        <v>33</v>
      </c>
      <c r="BM107" s="1">
        <v>3</v>
      </c>
      <c r="BN107" s="1">
        <v>1</v>
      </c>
      <c r="BO107" s="1">
        <v>0</v>
      </c>
      <c r="BP107" s="1">
        <v>0</v>
      </c>
      <c r="BQ107" s="1">
        <v>3</v>
      </c>
      <c r="BR107" s="1">
        <v>117</v>
      </c>
      <c r="BS107" s="1">
        <v>0.128</v>
      </c>
      <c r="BU107" s="2" t="s">
        <v>246</v>
      </c>
      <c r="BV107" s="1" t="s">
        <v>810</v>
      </c>
      <c r="BW107" s="1">
        <v>80</v>
      </c>
      <c r="BX107" s="1">
        <v>16</v>
      </c>
      <c r="BY107" s="1">
        <v>31</v>
      </c>
      <c r="BZ107" s="1">
        <v>47</v>
      </c>
      <c r="CA107" s="1">
        <v>-13</v>
      </c>
      <c r="CB107" s="1">
        <v>52</v>
      </c>
      <c r="CC107" s="1">
        <v>72</v>
      </c>
      <c r="CD107" s="1">
        <v>18</v>
      </c>
      <c r="CE107" s="1">
        <v>4</v>
      </c>
      <c r="CF107" s="1">
        <v>11</v>
      </c>
      <c r="CG107" s="1">
        <v>0</v>
      </c>
      <c r="CH107" s="1">
        <v>0</v>
      </c>
      <c r="CI107" s="1">
        <v>3</v>
      </c>
      <c r="CJ107" s="1">
        <v>110</v>
      </c>
      <c r="CK107" s="1">
        <v>0.14499999999999999</v>
      </c>
      <c r="CL107" s="1" t="s">
        <v>797</v>
      </c>
      <c r="CM107" s="1" t="s">
        <v>78</v>
      </c>
      <c r="CN107" s="1" t="s">
        <v>816</v>
      </c>
      <c r="CO107" s="1">
        <v>69</v>
      </c>
      <c r="CP107" s="1">
        <v>27</v>
      </c>
      <c r="CQ107" s="1">
        <v>20</v>
      </c>
      <c r="CR107" s="1">
        <v>47</v>
      </c>
      <c r="CS107" s="1">
        <v>7</v>
      </c>
      <c r="CT107" s="1">
        <v>16</v>
      </c>
      <c r="CU107" s="1">
        <v>39</v>
      </c>
      <c r="CV107" s="1">
        <v>6</v>
      </c>
      <c r="CW107" s="1">
        <v>11</v>
      </c>
      <c r="CX107" s="1">
        <v>7</v>
      </c>
      <c r="CY107" s="1">
        <v>0</v>
      </c>
      <c r="CZ107" s="1">
        <v>0</v>
      </c>
      <c r="DA107" s="1">
        <v>2</v>
      </c>
      <c r="DB107" s="1">
        <v>174</v>
      </c>
      <c r="DC107" s="1">
        <v>0.155</v>
      </c>
      <c r="DE107" s="2"/>
      <c r="DF107" s="1" t="s">
        <v>78</v>
      </c>
      <c r="DG107" s="1">
        <v>69</v>
      </c>
      <c r="DH107" s="1">
        <v>27</v>
      </c>
      <c r="DI107" s="1">
        <v>20</v>
      </c>
      <c r="DJ107" s="1">
        <v>47</v>
      </c>
      <c r="DK107" s="1">
        <v>7</v>
      </c>
      <c r="DL107" s="1">
        <v>16</v>
      </c>
      <c r="DM107" s="1">
        <v>39</v>
      </c>
      <c r="DN107" s="1">
        <v>6</v>
      </c>
      <c r="DO107" s="1">
        <v>11</v>
      </c>
      <c r="DP107" s="1">
        <v>7</v>
      </c>
      <c r="DQ107" s="1">
        <v>0</v>
      </c>
      <c r="DR107" s="1">
        <v>0</v>
      </c>
      <c r="DS107" s="1">
        <v>2</v>
      </c>
      <c r="DT107" s="1">
        <v>174</v>
      </c>
      <c r="DU107" s="1">
        <v>0.155</v>
      </c>
    </row>
    <row r="108" spans="1:125" x14ac:dyDescent="0.2">
      <c r="A108" s="2" t="s">
        <v>827</v>
      </c>
      <c r="B108" s="1" t="s">
        <v>812</v>
      </c>
      <c r="C108" s="1">
        <v>82</v>
      </c>
      <c r="D108" s="1">
        <v>9</v>
      </c>
      <c r="E108" s="1">
        <v>40</v>
      </c>
      <c r="F108" s="1">
        <v>49</v>
      </c>
      <c r="G108" s="1">
        <v>22</v>
      </c>
      <c r="H108" s="1">
        <v>24</v>
      </c>
      <c r="I108" s="1">
        <v>56</v>
      </c>
      <c r="J108" s="1">
        <v>82</v>
      </c>
      <c r="K108" s="1">
        <v>5</v>
      </c>
      <c r="L108" s="1">
        <v>15</v>
      </c>
      <c r="M108" s="1">
        <v>0</v>
      </c>
      <c r="N108" s="1">
        <v>3</v>
      </c>
      <c r="O108" s="1">
        <v>1</v>
      </c>
      <c r="P108" s="1">
        <v>194</v>
      </c>
      <c r="Q108" s="1">
        <v>4.5999999999999999E-2</v>
      </c>
      <c r="S108" s="1" t="s">
        <v>841</v>
      </c>
      <c r="T108" s="1" t="s">
        <v>812</v>
      </c>
      <c r="U108" s="1">
        <v>63</v>
      </c>
      <c r="V108" s="1">
        <v>4</v>
      </c>
      <c r="W108" s="1">
        <v>44</v>
      </c>
      <c r="X108" s="1">
        <v>48</v>
      </c>
      <c r="Y108" s="1">
        <v>11</v>
      </c>
      <c r="Z108" s="1">
        <v>22</v>
      </c>
      <c r="AA108" s="1">
        <v>49</v>
      </c>
      <c r="AB108" s="1">
        <v>54</v>
      </c>
      <c r="AC108" s="1">
        <v>0</v>
      </c>
      <c r="AD108" s="1">
        <v>17</v>
      </c>
      <c r="AE108" s="1">
        <v>0</v>
      </c>
      <c r="AF108" s="1">
        <v>0</v>
      </c>
      <c r="AG108" s="1">
        <v>0</v>
      </c>
      <c r="AH108" s="1">
        <v>106</v>
      </c>
      <c r="AI108" s="1">
        <v>3.7999999999999999E-2</v>
      </c>
      <c r="AK108" s="2" t="s">
        <v>46</v>
      </c>
      <c r="AL108" s="1" t="s">
        <v>801</v>
      </c>
      <c r="AM108" s="1">
        <v>82</v>
      </c>
      <c r="AN108" s="1">
        <v>28</v>
      </c>
      <c r="AO108" s="1">
        <v>21</v>
      </c>
      <c r="AP108" s="1">
        <v>49</v>
      </c>
      <c r="AQ108" s="1">
        <v>-1</v>
      </c>
      <c r="AR108" s="1">
        <v>114</v>
      </c>
      <c r="AS108" s="1">
        <v>140</v>
      </c>
      <c r="AT108" s="1">
        <v>34</v>
      </c>
      <c r="AU108" s="1">
        <v>11</v>
      </c>
      <c r="AV108" s="1">
        <v>5</v>
      </c>
      <c r="AW108" s="1">
        <v>0</v>
      </c>
      <c r="AX108" s="1">
        <v>0</v>
      </c>
      <c r="AY108" s="1">
        <v>4</v>
      </c>
      <c r="AZ108" s="1">
        <v>197</v>
      </c>
      <c r="BA108" s="1">
        <v>0.14199999999999999</v>
      </c>
      <c r="BC108" s="2" t="s">
        <v>399</v>
      </c>
      <c r="BD108" s="1" t="s">
        <v>819</v>
      </c>
      <c r="BE108" s="1">
        <v>43</v>
      </c>
      <c r="BF108" s="1">
        <v>8</v>
      </c>
      <c r="BG108" s="1">
        <v>20</v>
      </c>
      <c r="BH108" s="1">
        <v>28</v>
      </c>
      <c r="BI108" s="1">
        <v>-1</v>
      </c>
      <c r="BJ108" s="1">
        <v>34</v>
      </c>
      <c r="BK108" s="1">
        <v>80</v>
      </c>
      <c r="BL108" s="1">
        <v>47</v>
      </c>
      <c r="BM108" s="1">
        <v>4</v>
      </c>
      <c r="BN108" s="1">
        <v>6</v>
      </c>
      <c r="BO108" s="1">
        <v>0</v>
      </c>
      <c r="BP108" s="1">
        <v>0</v>
      </c>
      <c r="BQ108" s="1">
        <v>2</v>
      </c>
      <c r="BR108" s="1">
        <v>142</v>
      </c>
      <c r="BS108" s="1">
        <v>5.6000000000000001E-2</v>
      </c>
      <c r="BU108" s="2" t="s">
        <v>702</v>
      </c>
      <c r="BV108" s="1" t="s">
        <v>806</v>
      </c>
      <c r="BW108" s="1">
        <v>64</v>
      </c>
      <c r="BX108" s="1">
        <v>14</v>
      </c>
      <c r="BY108" s="1">
        <v>33</v>
      </c>
      <c r="BZ108" s="1">
        <v>47</v>
      </c>
      <c r="CA108" s="1">
        <v>12</v>
      </c>
      <c r="CB108" s="1">
        <v>63</v>
      </c>
      <c r="CC108" s="1">
        <v>73</v>
      </c>
      <c r="CD108" s="1">
        <v>103</v>
      </c>
      <c r="CE108" s="1">
        <v>7</v>
      </c>
      <c r="CF108" s="1">
        <v>13</v>
      </c>
      <c r="CG108" s="1">
        <v>0</v>
      </c>
      <c r="CH108" s="1">
        <v>3</v>
      </c>
      <c r="CI108" s="1">
        <v>2</v>
      </c>
      <c r="CJ108" s="1">
        <v>180</v>
      </c>
      <c r="CK108" s="1">
        <v>7.8E-2</v>
      </c>
      <c r="CL108" s="1" t="s">
        <v>797</v>
      </c>
      <c r="CM108" s="1" t="s">
        <v>303</v>
      </c>
      <c r="CN108" s="1" t="s">
        <v>799</v>
      </c>
      <c r="CO108" s="1">
        <v>82</v>
      </c>
      <c r="CP108" s="1">
        <v>20</v>
      </c>
      <c r="CQ108" s="1">
        <v>27</v>
      </c>
      <c r="CR108" s="1">
        <v>47</v>
      </c>
      <c r="CS108" s="1">
        <v>6</v>
      </c>
      <c r="CT108" s="1">
        <v>10</v>
      </c>
      <c r="CU108" s="1">
        <v>69</v>
      </c>
      <c r="CV108" s="1">
        <v>18</v>
      </c>
      <c r="CW108" s="1">
        <v>3</v>
      </c>
      <c r="CX108" s="1">
        <v>12</v>
      </c>
      <c r="CY108" s="1">
        <v>0</v>
      </c>
      <c r="CZ108" s="1">
        <v>0</v>
      </c>
      <c r="DA108" s="1">
        <v>1</v>
      </c>
      <c r="DB108" s="1">
        <v>138</v>
      </c>
      <c r="DC108" s="1">
        <v>0.14499999999999999</v>
      </c>
      <c r="DE108" s="2"/>
      <c r="DF108" s="1" t="s">
        <v>303</v>
      </c>
      <c r="DG108" s="1">
        <v>82</v>
      </c>
      <c r="DH108" s="1">
        <v>20</v>
      </c>
      <c r="DI108" s="1">
        <v>27</v>
      </c>
      <c r="DJ108" s="1">
        <v>47</v>
      </c>
      <c r="DK108" s="1">
        <v>6</v>
      </c>
      <c r="DL108" s="1">
        <v>10</v>
      </c>
      <c r="DM108" s="1">
        <v>69</v>
      </c>
      <c r="DN108" s="1">
        <v>18</v>
      </c>
      <c r="DO108" s="1">
        <v>3</v>
      </c>
      <c r="DP108" s="1">
        <v>12</v>
      </c>
      <c r="DQ108" s="1">
        <v>0</v>
      </c>
      <c r="DR108" s="1">
        <v>0</v>
      </c>
      <c r="DS108" s="1">
        <v>1</v>
      </c>
      <c r="DT108" s="1">
        <v>138</v>
      </c>
      <c r="DU108" s="1">
        <v>0.14499999999999999</v>
      </c>
    </row>
    <row r="109" spans="1:125" x14ac:dyDescent="0.2">
      <c r="A109" s="2" t="s">
        <v>179</v>
      </c>
      <c r="B109" s="1" t="s">
        <v>795</v>
      </c>
      <c r="C109" s="1">
        <v>82</v>
      </c>
      <c r="D109" s="1">
        <v>21</v>
      </c>
      <c r="E109" s="1">
        <v>28</v>
      </c>
      <c r="F109" s="1">
        <v>49</v>
      </c>
      <c r="G109" s="1">
        <v>19</v>
      </c>
      <c r="H109" s="1">
        <v>57</v>
      </c>
      <c r="I109" s="1">
        <v>121</v>
      </c>
      <c r="J109" s="1">
        <v>41</v>
      </c>
      <c r="K109" s="1">
        <v>1</v>
      </c>
      <c r="L109" s="1">
        <v>4</v>
      </c>
      <c r="M109" s="1">
        <v>2</v>
      </c>
      <c r="N109" s="1">
        <v>1</v>
      </c>
      <c r="O109" s="1">
        <v>1</v>
      </c>
      <c r="P109" s="1">
        <v>195</v>
      </c>
      <c r="Q109" s="1">
        <v>0.108</v>
      </c>
      <c r="S109" s="1" t="s">
        <v>224</v>
      </c>
      <c r="T109" s="1" t="s">
        <v>794</v>
      </c>
      <c r="U109" s="1">
        <v>72</v>
      </c>
      <c r="V109" s="1">
        <v>26</v>
      </c>
      <c r="W109" s="1">
        <v>22</v>
      </c>
      <c r="X109" s="1">
        <v>48</v>
      </c>
      <c r="Y109" s="1">
        <v>26</v>
      </c>
      <c r="Z109" s="1">
        <v>77</v>
      </c>
      <c r="AA109" s="1">
        <v>84</v>
      </c>
      <c r="AB109" s="1">
        <v>24</v>
      </c>
      <c r="AC109" s="1">
        <v>1</v>
      </c>
      <c r="AD109" s="1">
        <v>0</v>
      </c>
      <c r="AE109" s="1">
        <v>1</v>
      </c>
      <c r="AF109" s="1">
        <v>1</v>
      </c>
      <c r="AG109" s="1">
        <v>4</v>
      </c>
      <c r="AH109" s="1">
        <v>152</v>
      </c>
      <c r="AI109" s="1">
        <v>0.17100000000000001</v>
      </c>
      <c r="AK109" s="2" t="s">
        <v>686</v>
      </c>
      <c r="AL109" s="1" t="s">
        <v>810</v>
      </c>
      <c r="AM109" s="1">
        <v>78</v>
      </c>
      <c r="AN109" s="1">
        <v>19</v>
      </c>
      <c r="AO109" s="1">
        <v>30</v>
      </c>
      <c r="AP109" s="1">
        <v>49</v>
      </c>
      <c r="AQ109" s="1">
        <v>21</v>
      </c>
      <c r="AR109" s="1">
        <v>46</v>
      </c>
      <c r="AS109" s="1">
        <v>177</v>
      </c>
      <c r="AT109" s="1">
        <v>140</v>
      </c>
      <c r="AU109" s="1">
        <v>10</v>
      </c>
      <c r="AV109" s="1">
        <v>12</v>
      </c>
      <c r="AW109" s="1">
        <v>2</v>
      </c>
      <c r="AX109" s="1">
        <v>0</v>
      </c>
      <c r="AY109" s="1">
        <v>1</v>
      </c>
      <c r="AZ109" s="1">
        <v>230</v>
      </c>
      <c r="BA109" s="1">
        <v>8.3000000000000004E-2</v>
      </c>
      <c r="BC109" s="2" t="s">
        <v>121</v>
      </c>
      <c r="BD109" s="1" t="s">
        <v>807</v>
      </c>
      <c r="BE109" s="1">
        <v>46</v>
      </c>
      <c r="BF109" s="1">
        <v>12</v>
      </c>
      <c r="BG109" s="1">
        <v>16</v>
      </c>
      <c r="BH109" s="1">
        <v>28</v>
      </c>
      <c r="BI109" s="1">
        <v>-1</v>
      </c>
      <c r="BJ109" s="1">
        <v>6</v>
      </c>
      <c r="BK109" s="1">
        <v>65</v>
      </c>
      <c r="BL109" s="1">
        <v>23</v>
      </c>
      <c r="BM109" s="1">
        <v>4</v>
      </c>
      <c r="BN109" s="1">
        <v>5</v>
      </c>
      <c r="BO109" s="1">
        <v>1</v>
      </c>
      <c r="BP109" s="1">
        <v>0</v>
      </c>
      <c r="BQ109" s="1">
        <v>3</v>
      </c>
      <c r="BR109" s="1">
        <v>61</v>
      </c>
      <c r="BS109" s="1">
        <v>0.19700000000000001</v>
      </c>
      <c r="BU109" s="2" t="s">
        <v>61</v>
      </c>
      <c r="BV109" s="1" t="s">
        <v>794</v>
      </c>
      <c r="BW109" s="1">
        <v>73</v>
      </c>
      <c r="BX109" s="1">
        <v>16</v>
      </c>
      <c r="BY109" s="1">
        <v>31</v>
      </c>
      <c r="BZ109" s="1">
        <v>47</v>
      </c>
      <c r="CA109" s="1">
        <v>0</v>
      </c>
      <c r="CB109" s="1">
        <v>38</v>
      </c>
      <c r="CC109" s="1">
        <v>37</v>
      </c>
      <c r="CD109" s="1">
        <v>21</v>
      </c>
      <c r="CE109" s="1">
        <v>5</v>
      </c>
      <c r="CF109" s="1">
        <v>13</v>
      </c>
      <c r="CG109" s="1">
        <v>0</v>
      </c>
      <c r="CH109" s="1">
        <v>0</v>
      </c>
      <c r="CI109" s="1">
        <v>4</v>
      </c>
      <c r="CJ109" s="1">
        <v>224</v>
      </c>
      <c r="CK109" s="1">
        <v>7.0999999999999994E-2</v>
      </c>
      <c r="CL109" s="1" t="s">
        <v>797</v>
      </c>
      <c r="CM109" s="1" t="s">
        <v>689</v>
      </c>
      <c r="CN109" s="1" t="s">
        <v>824</v>
      </c>
      <c r="CO109" s="1">
        <v>81</v>
      </c>
      <c r="CP109" s="1">
        <v>7</v>
      </c>
      <c r="CQ109" s="1">
        <v>39</v>
      </c>
      <c r="CR109" s="1">
        <v>46</v>
      </c>
      <c r="CS109" s="1">
        <v>-2</v>
      </c>
      <c r="CT109" s="1">
        <v>28</v>
      </c>
      <c r="CU109" s="1">
        <v>70</v>
      </c>
      <c r="CV109" s="1">
        <v>161</v>
      </c>
      <c r="CW109" s="1">
        <v>1</v>
      </c>
      <c r="CX109" s="1">
        <v>11</v>
      </c>
      <c r="CY109" s="1">
        <v>0</v>
      </c>
      <c r="CZ109" s="1">
        <v>0</v>
      </c>
      <c r="DA109" s="1">
        <v>2</v>
      </c>
      <c r="DB109" s="1">
        <v>195</v>
      </c>
      <c r="DC109" s="1">
        <v>3.5999999999999997E-2</v>
      </c>
      <c r="DE109" s="2"/>
      <c r="DF109" s="1" t="s">
        <v>689</v>
      </c>
      <c r="DG109" s="1">
        <v>81</v>
      </c>
      <c r="DH109" s="1">
        <v>7</v>
      </c>
      <c r="DI109" s="1">
        <v>39</v>
      </c>
      <c r="DJ109" s="1">
        <v>46</v>
      </c>
      <c r="DK109" s="1">
        <v>-2</v>
      </c>
      <c r="DL109" s="1">
        <v>28</v>
      </c>
      <c r="DM109" s="1">
        <v>70</v>
      </c>
      <c r="DN109" s="1">
        <v>161</v>
      </c>
      <c r="DO109" s="1">
        <v>1</v>
      </c>
      <c r="DP109" s="1">
        <v>11</v>
      </c>
      <c r="DQ109" s="1">
        <v>0</v>
      </c>
      <c r="DR109" s="1">
        <v>0</v>
      </c>
      <c r="DS109" s="1">
        <v>2</v>
      </c>
      <c r="DT109" s="1">
        <v>195</v>
      </c>
      <c r="DU109" s="1">
        <v>3.5999999999999997E-2</v>
      </c>
    </row>
    <row r="110" spans="1:125" x14ac:dyDescent="0.2">
      <c r="A110" s="2" t="s">
        <v>365</v>
      </c>
      <c r="B110" s="1" t="s">
        <v>810</v>
      </c>
      <c r="C110" s="1">
        <v>74</v>
      </c>
      <c r="D110" s="1">
        <v>21</v>
      </c>
      <c r="E110" s="1">
        <v>28</v>
      </c>
      <c r="F110" s="1">
        <v>49</v>
      </c>
      <c r="G110" s="1">
        <v>-7</v>
      </c>
      <c r="H110" s="1">
        <v>50</v>
      </c>
      <c r="I110" s="1">
        <v>48</v>
      </c>
      <c r="J110" s="1">
        <v>36</v>
      </c>
      <c r="K110" s="1">
        <v>5</v>
      </c>
      <c r="L110" s="1">
        <v>9</v>
      </c>
      <c r="M110" s="1">
        <v>0</v>
      </c>
      <c r="N110" s="1">
        <v>1</v>
      </c>
      <c r="O110" s="1">
        <v>2</v>
      </c>
      <c r="P110" s="1">
        <v>168</v>
      </c>
      <c r="Q110" s="1">
        <v>0.125</v>
      </c>
      <c r="S110" s="1" t="s">
        <v>321</v>
      </c>
      <c r="T110" s="1" t="s">
        <v>799</v>
      </c>
      <c r="U110" s="1">
        <v>82</v>
      </c>
      <c r="V110" s="1">
        <v>16</v>
      </c>
      <c r="W110" s="1">
        <v>32</v>
      </c>
      <c r="X110" s="1">
        <v>48</v>
      </c>
      <c r="Y110" s="1">
        <v>14</v>
      </c>
      <c r="Z110" s="1">
        <v>46</v>
      </c>
      <c r="AA110" s="1">
        <v>113</v>
      </c>
      <c r="AB110" s="1">
        <v>54</v>
      </c>
      <c r="AC110" s="1">
        <v>4</v>
      </c>
      <c r="AD110" s="1">
        <v>9</v>
      </c>
      <c r="AE110" s="1">
        <v>1</v>
      </c>
      <c r="AF110" s="1">
        <v>2</v>
      </c>
      <c r="AG110" s="1">
        <v>3</v>
      </c>
      <c r="AH110" s="1">
        <v>207</v>
      </c>
      <c r="AI110" s="1">
        <v>7.6999999999999999E-2</v>
      </c>
      <c r="AK110" s="2" t="s">
        <v>220</v>
      </c>
      <c r="AL110" s="1" t="s">
        <v>801</v>
      </c>
      <c r="AM110" s="1">
        <v>64</v>
      </c>
      <c r="AN110" s="1">
        <v>22</v>
      </c>
      <c r="AO110" s="1">
        <v>27</v>
      </c>
      <c r="AP110" s="1">
        <v>49</v>
      </c>
      <c r="AQ110" s="1">
        <v>-2</v>
      </c>
      <c r="AR110" s="1">
        <v>50</v>
      </c>
      <c r="AS110" s="1">
        <v>103</v>
      </c>
      <c r="AT110" s="1">
        <v>31</v>
      </c>
      <c r="AU110" s="1">
        <v>5</v>
      </c>
      <c r="AV110" s="1">
        <v>6</v>
      </c>
      <c r="AW110" s="1">
        <v>0</v>
      </c>
      <c r="AX110" s="1">
        <v>0</v>
      </c>
      <c r="AY110" s="1">
        <v>5</v>
      </c>
      <c r="AZ110" s="1">
        <v>182</v>
      </c>
      <c r="BA110" s="1">
        <v>0.121</v>
      </c>
      <c r="BC110" s="2" t="s">
        <v>686</v>
      </c>
      <c r="BD110" s="1" t="s">
        <v>810</v>
      </c>
      <c r="BE110" s="1">
        <v>48</v>
      </c>
      <c r="BF110" s="1">
        <v>9</v>
      </c>
      <c r="BG110" s="1">
        <v>19</v>
      </c>
      <c r="BH110" s="1">
        <v>28</v>
      </c>
      <c r="BI110" s="1">
        <v>-2</v>
      </c>
      <c r="BJ110" s="1">
        <v>48</v>
      </c>
      <c r="BK110" s="1">
        <v>112</v>
      </c>
      <c r="BL110" s="1">
        <v>90</v>
      </c>
      <c r="BM110" s="1">
        <v>3</v>
      </c>
      <c r="BN110" s="1">
        <v>9</v>
      </c>
      <c r="BO110" s="1">
        <v>0</v>
      </c>
      <c r="BP110" s="1">
        <v>0</v>
      </c>
      <c r="BQ110" s="1">
        <v>1</v>
      </c>
      <c r="BR110" s="1">
        <v>124</v>
      </c>
      <c r="BS110" s="1">
        <v>7.2999999999999995E-2</v>
      </c>
      <c r="BU110" s="2" t="s">
        <v>210</v>
      </c>
      <c r="BV110" s="1" t="s">
        <v>805</v>
      </c>
      <c r="BW110" s="1">
        <v>78</v>
      </c>
      <c r="BX110" s="1">
        <v>19</v>
      </c>
      <c r="BY110" s="1">
        <v>28</v>
      </c>
      <c r="BZ110" s="1">
        <v>47</v>
      </c>
      <c r="CA110" s="1">
        <v>20</v>
      </c>
      <c r="CB110" s="1">
        <v>20</v>
      </c>
      <c r="CC110" s="1">
        <v>48</v>
      </c>
      <c r="CD110" s="1">
        <v>20</v>
      </c>
      <c r="CE110" s="1">
        <v>3</v>
      </c>
      <c r="CF110" s="1">
        <v>6</v>
      </c>
      <c r="CG110" s="1">
        <v>0</v>
      </c>
      <c r="CH110" s="1">
        <v>2</v>
      </c>
      <c r="CI110" s="1">
        <v>2</v>
      </c>
      <c r="CJ110" s="1">
        <v>159</v>
      </c>
      <c r="CK110" s="1">
        <v>0.12</v>
      </c>
      <c r="CL110" s="1" t="s">
        <v>797</v>
      </c>
      <c r="CM110" s="1" t="s">
        <v>688</v>
      </c>
      <c r="CN110" s="1" t="s">
        <v>816</v>
      </c>
      <c r="CO110" s="1">
        <v>82</v>
      </c>
      <c r="CP110" s="1">
        <v>7</v>
      </c>
      <c r="CQ110" s="1">
        <v>39</v>
      </c>
      <c r="CR110" s="1">
        <v>46</v>
      </c>
      <c r="CS110" s="1">
        <v>3</v>
      </c>
      <c r="CT110" s="1">
        <v>56</v>
      </c>
      <c r="CU110" s="1">
        <v>152</v>
      </c>
      <c r="CV110" s="1">
        <v>144</v>
      </c>
      <c r="CW110" s="1">
        <v>1</v>
      </c>
      <c r="CX110" s="1">
        <v>16</v>
      </c>
      <c r="CY110" s="1">
        <v>0</v>
      </c>
      <c r="CZ110" s="1">
        <v>1</v>
      </c>
      <c r="DA110" s="1">
        <v>2</v>
      </c>
      <c r="DB110" s="1">
        <v>219</v>
      </c>
      <c r="DC110" s="1">
        <v>3.2000000000000001E-2</v>
      </c>
      <c r="DE110" s="2"/>
      <c r="DF110" s="1" t="s">
        <v>688</v>
      </c>
      <c r="DG110" s="1">
        <v>82</v>
      </c>
      <c r="DH110" s="1">
        <v>7</v>
      </c>
      <c r="DI110" s="1">
        <v>39</v>
      </c>
      <c r="DJ110" s="1">
        <v>46</v>
      </c>
      <c r="DK110" s="1">
        <v>3</v>
      </c>
      <c r="DL110" s="1">
        <v>56</v>
      </c>
      <c r="DM110" s="1">
        <v>152</v>
      </c>
      <c r="DN110" s="1">
        <v>144</v>
      </c>
      <c r="DO110" s="1">
        <v>1</v>
      </c>
      <c r="DP110" s="1">
        <v>16</v>
      </c>
      <c r="DQ110" s="1">
        <v>0</v>
      </c>
      <c r="DR110" s="1">
        <v>1</v>
      </c>
      <c r="DS110" s="1">
        <v>2</v>
      </c>
      <c r="DT110" s="1">
        <v>219</v>
      </c>
      <c r="DU110" s="1">
        <v>3.2000000000000001E-2</v>
      </c>
    </row>
    <row r="111" spans="1:125" x14ac:dyDescent="0.2">
      <c r="A111" s="2" t="s">
        <v>123</v>
      </c>
      <c r="B111" s="1" t="s">
        <v>813</v>
      </c>
      <c r="C111" s="1">
        <v>82</v>
      </c>
      <c r="D111" s="1">
        <v>30</v>
      </c>
      <c r="E111" s="1">
        <v>18</v>
      </c>
      <c r="F111" s="1">
        <v>48</v>
      </c>
      <c r="G111" s="1">
        <v>-1</v>
      </c>
      <c r="H111" s="1">
        <v>16</v>
      </c>
      <c r="I111" s="1">
        <v>113</v>
      </c>
      <c r="J111" s="1">
        <v>52</v>
      </c>
      <c r="K111" s="1">
        <v>8</v>
      </c>
      <c r="L111" s="1">
        <v>7</v>
      </c>
      <c r="M111" s="1">
        <v>0</v>
      </c>
      <c r="N111" s="1">
        <v>0</v>
      </c>
      <c r="O111" s="1">
        <v>5</v>
      </c>
      <c r="P111" s="1">
        <v>208</v>
      </c>
      <c r="Q111" s="1">
        <v>0.14399999999999999</v>
      </c>
      <c r="S111" s="1" t="s">
        <v>67</v>
      </c>
      <c r="T111" s="1" t="s">
        <v>825</v>
      </c>
      <c r="U111" s="1">
        <v>79</v>
      </c>
      <c r="V111" s="1">
        <v>19</v>
      </c>
      <c r="W111" s="1">
        <v>29</v>
      </c>
      <c r="X111" s="1">
        <v>48</v>
      </c>
      <c r="Y111" s="1">
        <v>5</v>
      </c>
      <c r="Z111" s="1">
        <v>20</v>
      </c>
      <c r="AA111" s="1">
        <v>42</v>
      </c>
      <c r="AB111" s="1">
        <v>22</v>
      </c>
      <c r="AC111" s="1">
        <v>10</v>
      </c>
      <c r="AD111" s="1">
        <v>7</v>
      </c>
      <c r="AE111" s="1">
        <v>0</v>
      </c>
      <c r="AF111" s="1">
        <v>0</v>
      </c>
      <c r="AG111" s="1">
        <v>2</v>
      </c>
      <c r="AH111" s="1">
        <v>240</v>
      </c>
      <c r="AI111" s="1">
        <v>7.9000000000000001E-2</v>
      </c>
      <c r="AK111" s="2" t="s">
        <v>124</v>
      </c>
      <c r="AL111" s="1" t="s">
        <v>806</v>
      </c>
      <c r="AM111" s="1">
        <v>67</v>
      </c>
      <c r="AN111" s="1">
        <v>26</v>
      </c>
      <c r="AO111" s="1">
        <v>22</v>
      </c>
      <c r="AP111" s="1">
        <v>48</v>
      </c>
      <c r="AQ111" s="1">
        <v>-13</v>
      </c>
      <c r="AR111" s="1">
        <v>62</v>
      </c>
      <c r="AS111" s="1">
        <v>81</v>
      </c>
      <c r="AT111" s="1">
        <v>49</v>
      </c>
      <c r="AU111" s="1">
        <v>8</v>
      </c>
      <c r="AV111" s="1">
        <v>5</v>
      </c>
      <c r="AW111" s="1">
        <v>1</v>
      </c>
      <c r="AX111" s="1">
        <v>1</v>
      </c>
      <c r="AY111" s="1">
        <v>3</v>
      </c>
      <c r="AZ111" s="1">
        <v>110</v>
      </c>
      <c r="BA111" s="1">
        <v>0.23599999999999999</v>
      </c>
      <c r="BC111" s="2" t="s">
        <v>310</v>
      </c>
      <c r="BD111" s="1" t="s">
        <v>823</v>
      </c>
      <c r="BE111" s="1">
        <v>46</v>
      </c>
      <c r="BF111" s="1">
        <v>13</v>
      </c>
      <c r="BG111" s="1">
        <v>14</v>
      </c>
      <c r="BH111" s="1">
        <v>27</v>
      </c>
      <c r="BI111" s="1">
        <v>7</v>
      </c>
      <c r="BJ111" s="1">
        <v>10</v>
      </c>
      <c r="BK111" s="1">
        <v>36</v>
      </c>
      <c r="BL111" s="1">
        <v>12</v>
      </c>
      <c r="BM111" s="1">
        <v>3</v>
      </c>
      <c r="BN111" s="1">
        <v>2</v>
      </c>
      <c r="BO111" s="1">
        <v>2</v>
      </c>
      <c r="BP111" s="1">
        <v>0</v>
      </c>
      <c r="BQ111" s="1">
        <v>2</v>
      </c>
      <c r="BR111" s="1">
        <v>92</v>
      </c>
      <c r="BS111" s="1">
        <v>0.14099999999999999</v>
      </c>
      <c r="BU111" s="2" t="s">
        <v>96</v>
      </c>
      <c r="BV111" s="1" t="s">
        <v>825</v>
      </c>
      <c r="BW111" s="1">
        <v>69</v>
      </c>
      <c r="BX111" s="1">
        <v>23</v>
      </c>
      <c r="BY111" s="1">
        <v>24</v>
      </c>
      <c r="BZ111" s="1">
        <v>47</v>
      </c>
      <c r="CA111" s="1">
        <v>-7</v>
      </c>
      <c r="CB111" s="1">
        <v>34</v>
      </c>
      <c r="CC111" s="1">
        <v>135</v>
      </c>
      <c r="CD111" s="1">
        <v>22</v>
      </c>
      <c r="CE111" s="1">
        <v>10</v>
      </c>
      <c r="CF111" s="1">
        <v>9</v>
      </c>
      <c r="CG111" s="1">
        <v>0</v>
      </c>
      <c r="CH111" s="1">
        <v>0</v>
      </c>
      <c r="CI111" s="1">
        <v>4</v>
      </c>
      <c r="CJ111" s="1">
        <v>167</v>
      </c>
      <c r="CK111" s="1">
        <v>0.13800000000000001</v>
      </c>
      <c r="CL111" s="1" t="s">
        <v>797</v>
      </c>
      <c r="CM111" s="1" t="s">
        <v>195</v>
      </c>
      <c r="CN111" s="1" t="s">
        <v>817</v>
      </c>
      <c r="CO111" s="1">
        <v>78</v>
      </c>
      <c r="CP111" s="1">
        <v>20</v>
      </c>
      <c r="CQ111" s="1">
        <v>26</v>
      </c>
      <c r="CR111" s="1">
        <v>46</v>
      </c>
      <c r="CS111" s="1">
        <v>-19</v>
      </c>
      <c r="CT111" s="1">
        <v>37</v>
      </c>
      <c r="CU111" s="1">
        <v>87</v>
      </c>
      <c r="CV111" s="1">
        <v>35</v>
      </c>
      <c r="CW111" s="1">
        <v>6</v>
      </c>
      <c r="CX111" s="1">
        <v>11</v>
      </c>
      <c r="CY111" s="1">
        <v>1</v>
      </c>
      <c r="CZ111" s="1">
        <v>0</v>
      </c>
      <c r="DA111" s="1">
        <v>2</v>
      </c>
      <c r="DB111" s="1">
        <v>185</v>
      </c>
      <c r="DC111" s="1">
        <v>0.108</v>
      </c>
      <c r="DE111" s="2"/>
      <c r="DF111" s="1" t="s">
        <v>195</v>
      </c>
      <c r="DG111" s="1">
        <v>78</v>
      </c>
      <c r="DH111" s="1">
        <v>20</v>
      </c>
      <c r="DI111" s="1">
        <v>26</v>
      </c>
      <c r="DJ111" s="1">
        <v>46</v>
      </c>
      <c r="DK111" s="1">
        <v>-19</v>
      </c>
      <c r="DL111" s="1">
        <v>37</v>
      </c>
      <c r="DM111" s="1">
        <v>87</v>
      </c>
      <c r="DN111" s="1">
        <v>35</v>
      </c>
      <c r="DO111" s="1">
        <v>6</v>
      </c>
      <c r="DP111" s="1">
        <v>11</v>
      </c>
      <c r="DQ111" s="1">
        <v>1</v>
      </c>
      <c r="DR111" s="1">
        <v>0</v>
      </c>
      <c r="DS111" s="1">
        <v>2</v>
      </c>
      <c r="DT111" s="1">
        <v>185</v>
      </c>
      <c r="DU111" s="1">
        <v>0.108</v>
      </c>
    </row>
    <row r="112" spans="1:125" x14ac:dyDescent="0.2">
      <c r="A112" s="2" t="s">
        <v>745</v>
      </c>
      <c r="B112" s="1" t="s">
        <v>817</v>
      </c>
      <c r="C112" s="1">
        <v>82</v>
      </c>
      <c r="D112" s="1">
        <v>11</v>
      </c>
      <c r="E112" s="1">
        <v>37</v>
      </c>
      <c r="F112" s="1">
        <v>48</v>
      </c>
      <c r="G112" s="1">
        <v>13</v>
      </c>
      <c r="H112" s="1">
        <v>32</v>
      </c>
      <c r="I112" s="1">
        <v>91</v>
      </c>
      <c r="J112" s="1">
        <v>137</v>
      </c>
      <c r="K112" s="1">
        <v>3</v>
      </c>
      <c r="L112" s="1">
        <v>13</v>
      </c>
      <c r="M112" s="1">
        <v>0</v>
      </c>
      <c r="N112" s="1">
        <v>1</v>
      </c>
      <c r="O112" s="1">
        <v>1</v>
      </c>
      <c r="P112" s="1">
        <v>104</v>
      </c>
      <c r="Q112" s="1">
        <v>0.106</v>
      </c>
      <c r="S112" s="1" t="s">
        <v>30</v>
      </c>
      <c r="T112" s="1" t="s">
        <v>795</v>
      </c>
      <c r="U112" s="1">
        <v>66</v>
      </c>
      <c r="V112" s="1">
        <v>23</v>
      </c>
      <c r="W112" s="1">
        <v>25</v>
      </c>
      <c r="X112" s="1">
        <v>48</v>
      </c>
      <c r="Y112" s="1">
        <v>18</v>
      </c>
      <c r="Z112" s="1">
        <v>47</v>
      </c>
      <c r="AA112" s="1">
        <v>155</v>
      </c>
      <c r="AB112" s="1">
        <v>14</v>
      </c>
      <c r="AC112" s="1">
        <v>7</v>
      </c>
      <c r="AD112" s="1">
        <v>4</v>
      </c>
      <c r="AE112" s="1">
        <v>1</v>
      </c>
      <c r="AF112" s="1">
        <v>1</v>
      </c>
      <c r="AG112" s="1">
        <v>2</v>
      </c>
      <c r="AH112" s="1">
        <v>133</v>
      </c>
      <c r="AI112" s="1">
        <v>0.17299999999999999</v>
      </c>
      <c r="AK112" s="2" t="s">
        <v>330</v>
      </c>
      <c r="AL112" s="1" t="s">
        <v>796</v>
      </c>
      <c r="AM112" s="1">
        <v>68</v>
      </c>
      <c r="AN112" s="1">
        <v>20</v>
      </c>
      <c r="AO112" s="1">
        <v>28</v>
      </c>
      <c r="AP112" s="1">
        <v>48</v>
      </c>
      <c r="AQ112" s="1">
        <v>-11</v>
      </c>
      <c r="AR112" s="1">
        <v>82</v>
      </c>
      <c r="AS112" s="1">
        <v>142</v>
      </c>
      <c r="AT112" s="1">
        <v>36</v>
      </c>
      <c r="AU112" s="1">
        <v>5</v>
      </c>
      <c r="AV112" s="1">
        <v>10</v>
      </c>
      <c r="AW112" s="1">
        <v>1</v>
      </c>
      <c r="AX112" s="1">
        <v>0</v>
      </c>
      <c r="AY112" s="1">
        <v>2</v>
      </c>
      <c r="AZ112" s="1">
        <v>144</v>
      </c>
      <c r="BA112" s="1">
        <v>0.13900000000000001</v>
      </c>
      <c r="BC112" s="2" t="s">
        <v>709</v>
      </c>
      <c r="BD112" s="1" t="s">
        <v>829</v>
      </c>
      <c r="BE112" s="1">
        <v>48</v>
      </c>
      <c r="BF112" s="1">
        <v>8</v>
      </c>
      <c r="BG112" s="1">
        <v>19</v>
      </c>
      <c r="BH112" s="1">
        <v>27</v>
      </c>
      <c r="BI112" s="1">
        <v>-22</v>
      </c>
      <c r="BJ112" s="1">
        <v>12</v>
      </c>
      <c r="BK112" s="1">
        <v>14</v>
      </c>
      <c r="BL112" s="1">
        <v>65</v>
      </c>
      <c r="BM112" s="1">
        <v>6</v>
      </c>
      <c r="BN112" s="1">
        <v>11</v>
      </c>
      <c r="BO112" s="1">
        <v>0</v>
      </c>
      <c r="BP112" s="1">
        <v>0</v>
      </c>
      <c r="BQ112" s="1">
        <v>2</v>
      </c>
      <c r="BR112" s="1">
        <v>70</v>
      </c>
      <c r="BS112" s="1">
        <v>0.114</v>
      </c>
      <c r="BU112" s="2" t="s">
        <v>696</v>
      </c>
      <c r="BV112" s="1" t="s">
        <v>799</v>
      </c>
      <c r="BW112" s="1">
        <v>81</v>
      </c>
      <c r="BX112" s="1">
        <v>10</v>
      </c>
      <c r="BY112" s="1">
        <v>36</v>
      </c>
      <c r="BZ112" s="1">
        <v>46</v>
      </c>
      <c r="CA112" s="1">
        <v>33</v>
      </c>
      <c r="CB112" s="1">
        <v>51</v>
      </c>
      <c r="CC112" s="1">
        <v>124</v>
      </c>
      <c r="CD112" s="1">
        <v>76</v>
      </c>
      <c r="CE112" s="1">
        <v>3</v>
      </c>
      <c r="CF112" s="1">
        <v>12</v>
      </c>
      <c r="CG112" s="1">
        <v>0</v>
      </c>
      <c r="CH112" s="1">
        <v>0</v>
      </c>
      <c r="CI112" s="1">
        <v>6</v>
      </c>
      <c r="CJ112" s="1">
        <v>162</v>
      </c>
      <c r="CK112" s="1">
        <v>6.2E-2</v>
      </c>
      <c r="CL112" s="1" t="s">
        <v>797</v>
      </c>
      <c r="CM112" s="1" t="s">
        <v>255</v>
      </c>
      <c r="CN112" s="1" t="s">
        <v>814</v>
      </c>
      <c r="CO112" s="1">
        <v>80</v>
      </c>
      <c r="CP112" s="1">
        <v>20</v>
      </c>
      <c r="CQ112" s="1">
        <v>26</v>
      </c>
      <c r="CR112" s="1">
        <v>46</v>
      </c>
      <c r="CS112" s="1">
        <v>0</v>
      </c>
      <c r="CT112" s="1">
        <v>20</v>
      </c>
      <c r="CU112" s="1">
        <v>149</v>
      </c>
      <c r="CV112" s="1">
        <v>26</v>
      </c>
      <c r="CW112" s="1">
        <v>4</v>
      </c>
      <c r="CX112" s="1">
        <v>10</v>
      </c>
      <c r="CY112" s="1">
        <v>0</v>
      </c>
      <c r="CZ112" s="1">
        <v>0</v>
      </c>
      <c r="DA112" s="1">
        <v>0</v>
      </c>
      <c r="DB112" s="1">
        <v>150</v>
      </c>
      <c r="DC112" s="1">
        <v>0.13300000000000001</v>
      </c>
      <c r="DE112" s="2"/>
      <c r="DF112" s="1" t="s">
        <v>255</v>
      </c>
      <c r="DG112" s="1">
        <v>80</v>
      </c>
      <c r="DH112" s="1">
        <v>20</v>
      </c>
      <c r="DI112" s="1">
        <v>26</v>
      </c>
      <c r="DJ112" s="1">
        <v>46</v>
      </c>
      <c r="DK112" s="1">
        <v>0</v>
      </c>
      <c r="DL112" s="1">
        <v>20</v>
      </c>
      <c r="DM112" s="1">
        <v>149</v>
      </c>
      <c r="DN112" s="1">
        <v>26</v>
      </c>
      <c r="DO112" s="1">
        <v>4</v>
      </c>
      <c r="DP112" s="1">
        <v>10</v>
      </c>
      <c r="DQ112" s="1">
        <v>0</v>
      </c>
      <c r="DR112" s="1">
        <v>0</v>
      </c>
      <c r="DS112" s="1">
        <v>0</v>
      </c>
      <c r="DT112" s="1">
        <v>150</v>
      </c>
      <c r="DU112" s="1">
        <v>0.13300000000000001</v>
      </c>
    </row>
    <row r="113" spans="1:125" x14ac:dyDescent="0.2">
      <c r="A113" s="2" t="s">
        <v>232</v>
      </c>
      <c r="B113" s="1" t="s">
        <v>806</v>
      </c>
      <c r="C113" s="1">
        <v>80</v>
      </c>
      <c r="D113" s="1">
        <v>28</v>
      </c>
      <c r="E113" s="1">
        <v>20</v>
      </c>
      <c r="F113" s="1">
        <v>48</v>
      </c>
      <c r="G113" s="1">
        <v>0</v>
      </c>
      <c r="H113" s="1">
        <v>26</v>
      </c>
      <c r="I113" s="1">
        <v>87</v>
      </c>
      <c r="J113" s="1">
        <v>25</v>
      </c>
      <c r="K113" s="1">
        <v>9</v>
      </c>
      <c r="L113" s="1">
        <v>7</v>
      </c>
      <c r="M113" s="1">
        <v>1</v>
      </c>
      <c r="N113" s="1">
        <v>0</v>
      </c>
      <c r="O113" s="1">
        <v>2</v>
      </c>
      <c r="P113" s="1">
        <v>212</v>
      </c>
      <c r="Q113" s="1">
        <v>0.13200000000000001</v>
      </c>
      <c r="S113" s="1" t="s">
        <v>60</v>
      </c>
      <c r="T113" s="1" t="s">
        <v>796</v>
      </c>
      <c r="U113" s="1">
        <v>60</v>
      </c>
      <c r="V113" s="1">
        <v>23</v>
      </c>
      <c r="W113" s="1">
        <v>25</v>
      </c>
      <c r="X113" s="1">
        <v>48</v>
      </c>
      <c r="Y113" s="1">
        <v>-7</v>
      </c>
      <c r="Z113" s="1">
        <v>46</v>
      </c>
      <c r="AA113" s="1">
        <v>224</v>
      </c>
      <c r="AB113" s="1">
        <v>77</v>
      </c>
      <c r="AC113" s="1">
        <v>10</v>
      </c>
      <c r="AD113" s="1">
        <v>5</v>
      </c>
      <c r="AE113" s="1">
        <v>0</v>
      </c>
      <c r="AF113" s="1">
        <v>2</v>
      </c>
      <c r="AG113" s="1">
        <v>5</v>
      </c>
      <c r="AH113" s="1">
        <v>179</v>
      </c>
      <c r="AI113" s="1">
        <v>0.128</v>
      </c>
      <c r="AK113" s="2" t="s">
        <v>707</v>
      </c>
      <c r="AL113" s="1" t="s">
        <v>796</v>
      </c>
      <c r="AM113" s="1">
        <v>81</v>
      </c>
      <c r="AN113" s="1">
        <v>9</v>
      </c>
      <c r="AO113" s="1">
        <v>39</v>
      </c>
      <c r="AP113" s="1">
        <v>48</v>
      </c>
      <c r="AQ113" s="1">
        <v>10</v>
      </c>
      <c r="AR113" s="1">
        <v>57</v>
      </c>
      <c r="AS113" s="1">
        <v>58</v>
      </c>
      <c r="AT113" s="1">
        <v>137</v>
      </c>
      <c r="AU113" s="1">
        <v>3</v>
      </c>
      <c r="AV113" s="1">
        <v>14</v>
      </c>
      <c r="AW113" s="1">
        <v>0</v>
      </c>
      <c r="AX113" s="1">
        <v>0</v>
      </c>
      <c r="AY113" s="1">
        <v>2</v>
      </c>
      <c r="AZ113" s="1">
        <v>252</v>
      </c>
      <c r="BA113" s="1">
        <v>3.5999999999999997E-2</v>
      </c>
      <c r="BC113" s="2" t="s">
        <v>260</v>
      </c>
      <c r="BD113" s="1" t="s">
        <v>809</v>
      </c>
      <c r="BE113" s="1">
        <v>48</v>
      </c>
      <c r="BF113" s="1">
        <v>8</v>
      </c>
      <c r="BG113" s="1">
        <v>19</v>
      </c>
      <c r="BH113" s="1">
        <v>27</v>
      </c>
      <c r="BI113" s="1">
        <v>-17</v>
      </c>
      <c r="BJ113" s="1">
        <v>8</v>
      </c>
      <c r="BK113" s="1">
        <v>15</v>
      </c>
      <c r="BL113" s="1">
        <v>35</v>
      </c>
      <c r="BM113" s="1">
        <v>4</v>
      </c>
      <c r="BN113" s="1">
        <v>11</v>
      </c>
      <c r="BO113" s="1">
        <v>0</v>
      </c>
      <c r="BP113" s="1">
        <v>0</v>
      </c>
      <c r="BQ113" s="1">
        <v>3</v>
      </c>
      <c r="BR113" s="1">
        <v>85</v>
      </c>
      <c r="BS113" s="1">
        <v>9.4E-2</v>
      </c>
      <c r="BU113" s="2" t="s">
        <v>1619</v>
      </c>
      <c r="BV113" s="1" t="s">
        <v>804</v>
      </c>
      <c r="BW113" s="1">
        <v>63</v>
      </c>
      <c r="BX113" s="1">
        <v>26</v>
      </c>
      <c r="BY113" s="1">
        <v>19</v>
      </c>
      <c r="BZ113" s="1">
        <v>45</v>
      </c>
      <c r="CA113" s="1">
        <v>-13</v>
      </c>
      <c r="CB113" s="1">
        <v>26</v>
      </c>
      <c r="CC113" s="1">
        <v>26</v>
      </c>
      <c r="CD113" s="1">
        <v>29</v>
      </c>
      <c r="CE113" s="1">
        <v>6</v>
      </c>
      <c r="CF113" s="1">
        <v>8</v>
      </c>
      <c r="CG113" s="1">
        <v>0</v>
      </c>
      <c r="CH113" s="1">
        <v>0</v>
      </c>
      <c r="CI113" s="1">
        <v>8</v>
      </c>
      <c r="CJ113" s="1">
        <v>191</v>
      </c>
      <c r="CK113" s="1">
        <v>0.13600000000000001</v>
      </c>
      <c r="CL113" s="1" t="s">
        <v>797</v>
      </c>
      <c r="CM113" s="1" t="s">
        <v>287</v>
      </c>
      <c r="CN113" s="1" t="s">
        <v>821</v>
      </c>
      <c r="CO113" s="1">
        <v>80</v>
      </c>
      <c r="CP113" s="1">
        <v>20</v>
      </c>
      <c r="CQ113" s="1">
        <v>26</v>
      </c>
      <c r="CR113" s="1">
        <v>46</v>
      </c>
      <c r="CS113" s="1">
        <v>8</v>
      </c>
      <c r="CT113" s="1">
        <v>39</v>
      </c>
      <c r="CU113" s="1">
        <v>91</v>
      </c>
      <c r="CV113" s="1">
        <v>44</v>
      </c>
      <c r="CW113" s="1">
        <v>3</v>
      </c>
      <c r="CX113" s="1">
        <v>9</v>
      </c>
      <c r="CY113" s="1">
        <v>0</v>
      </c>
      <c r="CZ113" s="1">
        <v>0</v>
      </c>
      <c r="DA113" s="1">
        <v>1</v>
      </c>
      <c r="DB113" s="1">
        <v>163</v>
      </c>
      <c r="DC113" s="1">
        <v>0.123</v>
      </c>
      <c r="DE113" s="2"/>
      <c r="DF113" s="1" t="s">
        <v>287</v>
      </c>
      <c r="DG113" s="1">
        <v>80</v>
      </c>
      <c r="DH113" s="1">
        <v>20</v>
      </c>
      <c r="DI113" s="1">
        <v>26</v>
      </c>
      <c r="DJ113" s="1">
        <v>46</v>
      </c>
      <c r="DK113" s="1">
        <v>8</v>
      </c>
      <c r="DL113" s="1">
        <v>39</v>
      </c>
      <c r="DM113" s="1">
        <v>91</v>
      </c>
      <c r="DN113" s="1">
        <v>44</v>
      </c>
      <c r="DO113" s="1">
        <v>3</v>
      </c>
      <c r="DP113" s="1">
        <v>9</v>
      </c>
      <c r="DQ113" s="1">
        <v>0</v>
      </c>
      <c r="DR113" s="1">
        <v>0</v>
      </c>
      <c r="DS113" s="1">
        <v>1</v>
      </c>
      <c r="DT113" s="1">
        <v>163</v>
      </c>
      <c r="DU113" s="1">
        <v>0.123</v>
      </c>
    </row>
    <row r="114" spans="1:125" x14ac:dyDescent="0.2">
      <c r="A114" s="2" t="s">
        <v>29</v>
      </c>
      <c r="B114" s="1" t="s">
        <v>824</v>
      </c>
      <c r="C114" s="1">
        <v>79</v>
      </c>
      <c r="D114" s="1">
        <v>17</v>
      </c>
      <c r="E114" s="1">
        <v>31</v>
      </c>
      <c r="F114" s="1">
        <v>48</v>
      </c>
      <c r="G114" s="1">
        <v>-4</v>
      </c>
      <c r="H114" s="1">
        <v>106</v>
      </c>
      <c r="I114" s="1">
        <v>266</v>
      </c>
      <c r="J114" s="1">
        <v>60</v>
      </c>
      <c r="K114" s="1">
        <v>5</v>
      </c>
      <c r="L114" s="1">
        <v>3</v>
      </c>
      <c r="M114" s="1">
        <v>0</v>
      </c>
      <c r="N114" s="1">
        <v>1</v>
      </c>
      <c r="O114" s="1">
        <v>3</v>
      </c>
      <c r="P114" s="1">
        <v>163</v>
      </c>
      <c r="Q114" s="1">
        <v>0.104</v>
      </c>
      <c r="S114" s="1" t="s">
        <v>95</v>
      </c>
      <c r="T114" s="1" t="s">
        <v>819</v>
      </c>
      <c r="U114" s="1">
        <v>76</v>
      </c>
      <c r="V114" s="1">
        <v>18</v>
      </c>
      <c r="W114" s="1">
        <v>30</v>
      </c>
      <c r="X114" s="1">
        <v>48</v>
      </c>
      <c r="Y114" s="1">
        <v>11</v>
      </c>
      <c r="Z114" s="1">
        <v>33</v>
      </c>
      <c r="AA114" s="1">
        <v>41</v>
      </c>
      <c r="AB114" s="1">
        <v>31</v>
      </c>
      <c r="AC114" s="1">
        <v>2</v>
      </c>
      <c r="AD114" s="1">
        <v>8</v>
      </c>
      <c r="AE114" s="1">
        <v>2</v>
      </c>
      <c r="AF114" s="1">
        <v>1</v>
      </c>
      <c r="AG114" s="1">
        <v>1</v>
      </c>
      <c r="AH114" s="1">
        <v>158</v>
      </c>
      <c r="AI114" s="1">
        <v>0.114</v>
      </c>
      <c r="AK114" s="2" t="s">
        <v>565</v>
      </c>
      <c r="AL114" s="1" t="s">
        <v>804</v>
      </c>
      <c r="AM114" s="1">
        <v>79</v>
      </c>
      <c r="AN114" s="1">
        <v>17</v>
      </c>
      <c r="AO114" s="1">
        <v>31</v>
      </c>
      <c r="AP114" s="1">
        <v>48</v>
      </c>
      <c r="AQ114" s="1">
        <v>-3</v>
      </c>
      <c r="AR114" s="1">
        <v>20</v>
      </c>
      <c r="AS114" s="1">
        <v>38</v>
      </c>
      <c r="AT114" s="1">
        <v>16</v>
      </c>
      <c r="AU114" s="1">
        <v>5</v>
      </c>
      <c r="AV114" s="1">
        <v>16</v>
      </c>
      <c r="AW114" s="1">
        <v>0</v>
      </c>
      <c r="AX114" s="1">
        <v>0</v>
      </c>
      <c r="AY114" s="1">
        <v>1</v>
      </c>
      <c r="AZ114" s="1">
        <v>140</v>
      </c>
      <c r="BA114" s="1">
        <v>0.121</v>
      </c>
      <c r="BC114" s="2" t="s">
        <v>287</v>
      </c>
      <c r="BD114" s="1" t="s">
        <v>821</v>
      </c>
      <c r="BE114" s="1">
        <v>48</v>
      </c>
      <c r="BF114" s="1">
        <v>9</v>
      </c>
      <c r="BG114" s="1">
        <v>18</v>
      </c>
      <c r="BH114" s="1">
        <v>27</v>
      </c>
      <c r="BI114" s="1">
        <v>14</v>
      </c>
      <c r="BJ114" s="1">
        <v>20</v>
      </c>
      <c r="BK114" s="1">
        <v>23</v>
      </c>
      <c r="BL114" s="1">
        <v>25</v>
      </c>
      <c r="BM114" s="1">
        <v>0</v>
      </c>
      <c r="BN114" s="1">
        <v>1</v>
      </c>
      <c r="BO114" s="1">
        <v>0</v>
      </c>
      <c r="BP114" s="1">
        <v>0</v>
      </c>
      <c r="BQ114" s="1">
        <v>2</v>
      </c>
      <c r="BR114" s="1">
        <v>79</v>
      </c>
      <c r="BS114" s="1">
        <v>0.114</v>
      </c>
      <c r="BU114" s="2" t="s">
        <v>241</v>
      </c>
      <c r="BV114" s="1" t="s">
        <v>806</v>
      </c>
      <c r="BW114" s="1">
        <v>82</v>
      </c>
      <c r="BX114" s="1">
        <v>19</v>
      </c>
      <c r="BY114" s="1">
        <v>26</v>
      </c>
      <c r="BZ114" s="1">
        <v>45</v>
      </c>
      <c r="CA114" s="1">
        <v>-6</v>
      </c>
      <c r="CB114" s="1">
        <v>22</v>
      </c>
      <c r="CC114" s="1">
        <v>38</v>
      </c>
      <c r="CD114" s="1">
        <v>24</v>
      </c>
      <c r="CE114" s="1">
        <v>6</v>
      </c>
      <c r="CF114" s="1">
        <v>5</v>
      </c>
      <c r="CG114" s="1">
        <v>1</v>
      </c>
      <c r="CH114" s="1">
        <v>1</v>
      </c>
      <c r="CI114" s="1">
        <v>4</v>
      </c>
      <c r="CJ114" s="1">
        <v>178</v>
      </c>
      <c r="CK114" s="1">
        <v>0.107</v>
      </c>
      <c r="CL114" s="1" t="s">
        <v>797</v>
      </c>
      <c r="CM114" s="1" t="s">
        <v>112</v>
      </c>
      <c r="CN114" s="1" t="s">
        <v>796</v>
      </c>
      <c r="CO114" s="1">
        <v>80</v>
      </c>
      <c r="CP114" s="1">
        <v>21</v>
      </c>
      <c r="CQ114" s="1">
        <v>25</v>
      </c>
      <c r="CR114" s="1">
        <v>46</v>
      </c>
      <c r="CS114" s="1">
        <v>24</v>
      </c>
      <c r="CT114" s="1">
        <v>88</v>
      </c>
      <c r="CU114" s="1">
        <v>162</v>
      </c>
      <c r="CV114" s="1">
        <v>17</v>
      </c>
      <c r="CW114" s="1">
        <v>7</v>
      </c>
      <c r="CX114" s="1">
        <v>1</v>
      </c>
      <c r="CY114" s="1">
        <v>0</v>
      </c>
      <c r="CZ114" s="1">
        <v>0</v>
      </c>
      <c r="DA114" s="1">
        <v>5</v>
      </c>
      <c r="DB114" s="1">
        <v>180</v>
      </c>
      <c r="DC114" s="1">
        <v>0.11700000000000001</v>
      </c>
      <c r="DE114" s="2"/>
      <c r="DF114" s="1" t="s">
        <v>112</v>
      </c>
      <c r="DG114" s="1">
        <v>80</v>
      </c>
      <c r="DH114" s="1">
        <v>21</v>
      </c>
      <c r="DI114" s="1">
        <v>25</v>
      </c>
      <c r="DJ114" s="1">
        <v>46</v>
      </c>
      <c r="DK114" s="1">
        <v>24</v>
      </c>
      <c r="DL114" s="1">
        <v>88</v>
      </c>
      <c r="DM114" s="1">
        <v>162</v>
      </c>
      <c r="DN114" s="1">
        <v>17</v>
      </c>
      <c r="DO114" s="1">
        <v>7</v>
      </c>
      <c r="DP114" s="1">
        <v>1</v>
      </c>
      <c r="DQ114" s="1">
        <v>0</v>
      </c>
      <c r="DR114" s="1">
        <v>0</v>
      </c>
      <c r="DS114" s="1">
        <v>5</v>
      </c>
      <c r="DT114" s="1">
        <v>180</v>
      </c>
      <c r="DU114" s="1">
        <v>0.11700000000000001</v>
      </c>
    </row>
    <row r="115" spans="1:125" x14ac:dyDescent="0.2">
      <c r="A115" s="2" t="s">
        <v>109</v>
      </c>
      <c r="B115" s="1" t="s">
        <v>804</v>
      </c>
      <c r="C115" s="1">
        <v>58</v>
      </c>
      <c r="D115" s="1">
        <v>19</v>
      </c>
      <c r="E115" s="1">
        <v>29</v>
      </c>
      <c r="F115" s="1">
        <v>48</v>
      </c>
      <c r="G115" s="1">
        <v>18</v>
      </c>
      <c r="H115" s="1">
        <v>40</v>
      </c>
      <c r="I115" s="1">
        <v>30</v>
      </c>
      <c r="J115" s="1">
        <v>16</v>
      </c>
      <c r="K115" s="1">
        <v>3</v>
      </c>
      <c r="L115" s="1">
        <v>8</v>
      </c>
      <c r="M115" s="1">
        <v>1</v>
      </c>
      <c r="N115" s="1">
        <v>0</v>
      </c>
      <c r="O115" s="1">
        <v>4</v>
      </c>
      <c r="P115" s="1">
        <v>145</v>
      </c>
      <c r="Q115" s="1">
        <v>0.13100000000000001</v>
      </c>
      <c r="S115" s="1" t="s">
        <v>66</v>
      </c>
      <c r="T115" s="1" t="s">
        <v>810</v>
      </c>
      <c r="U115" s="1">
        <v>79</v>
      </c>
      <c r="V115" s="1">
        <v>21</v>
      </c>
      <c r="W115" s="1">
        <v>27</v>
      </c>
      <c r="X115" s="1">
        <v>48</v>
      </c>
      <c r="Y115" s="1">
        <v>11</v>
      </c>
      <c r="Z115" s="1">
        <v>47</v>
      </c>
      <c r="AA115" s="1">
        <v>86</v>
      </c>
      <c r="AB115" s="1">
        <v>36</v>
      </c>
      <c r="AC115" s="1">
        <v>6</v>
      </c>
      <c r="AD115" s="1">
        <v>8</v>
      </c>
      <c r="AE115" s="1">
        <v>0</v>
      </c>
      <c r="AF115" s="1">
        <v>0</v>
      </c>
      <c r="AG115" s="1">
        <v>5</v>
      </c>
      <c r="AH115" s="1">
        <v>265</v>
      </c>
      <c r="AI115" s="1">
        <v>7.9000000000000001E-2</v>
      </c>
      <c r="AK115" s="2" t="s">
        <v>636</v>
      </c>
      <c r="AL115" s="1" t="s">
        <v>819</v>
      </c>
      <c r="AM115" s="1">
        <v>77</v>
      </c>
      <c r="AN115" s="1">
        <v>18</v>
      </c>
      <c r="AO115" s="1">
        <v>29</v>
      </c>
      <c r="AP115" s="1">
        <v>47</v>
      </c>
      <c r="AQ115" s="1">
        <v>3</v>
      </c>
      <c r="AR115" s="1">
        <v>4</v>
      </c>
      <c r="AS115" s="1">
        <v>10</v>
      </c>
      <c r="AT115" s="1">
        <v>13</v>
      </c>
      <c r="AU115" s="1">
        <v>4</v>
      </c>
      <c r="AV115" s="1">
        <v>6</v>
      </c>
      <c r="AW115" s="1">
        <v>0</v>
      </c>
      <c r="AX115" s="1">
        <v>0</v>
      </c>
      <c r="AY115" s="1">
        <v>1</v>
      </c>
      <c r="AZ115" s="1">
        <v>93</v>
      </c>
      <c r="BA115" s="1">
        <v>0.19400000000000001</v>
      </c>
      <c r="BC115" s="2" t="s">
        <v>391</v>
      </c>
      <c r="BD115" s="1" t="s">
        <v>829</v>
      </c>
      <c r="BE115" s="1">
        <v>47</v>
      </c>
      <c r="BF115" s="1">
        <v>15</v>
      </c>
      <c r="BG115" s="1">
        <v>12</v>
      </c>
      <c r="BH115" s="1">
        <v>27</v>
      </c>
      <c r="BI115" s="1">
        <v>-8</v>
      </c>
      <c r="BJ115" s="1">
        <v>28</v>
      </c>
      <c r="BK115" s="1">
        <v>23</v>
      </c>
      <c r="BL115" s="1">
        <v>25</v>
      </c>
      <c r="BM115" s="1">
        <v>4</v>
      </c>
      <c r="BN115" s="1">
        <v>5</v>
      </c>
      <c r="BO115" s="1">
        <v>1</v>
      </c>
      <c r="BP115" s="1">
        <v>0</v>
      </c>
      <c r="BQ115" s="1">
        <v>0</v>
      </c>
      <c r="BR115" s="1">
        <v>92</v>
      </c>
      <c r="BS115" s="1">
        <v>0.16300000000000001</v>
      </c>
      <c r="BU115" s="2" t="s">
        <v>127</v>
      </c>
      <c r="BV115" s="1" t="s">
        <v>825</v>
      </c>
      <c r="BW115" s="1">
        <v>82</v>
      </c>
      <c r="BX115" s="1">
        <v>24</v>
      </c>
      <c r="BY115" s="1">
        <v>21</v>
      </c>
      <c r="BZ115" s="1">
        <v>45</v>
      </c>
      <c r="CA115" s="1">
        <v>0</v>
      </c>
      <c r="CB115" s="1">
        <v>44</v>
      </c>
      <c r="CC115" s="1">
        <v>90</v>
      </c>
      <c r="CD115" s="1">
        <v>71</v>
      </c>
      <c r="CE115" s="1">
        <v>7</v>
      </c>
      <c r="CF115" s="1">
        <v>6</v>
      </c>
      <c r="CG115" s="1">
        <v>3</v>
      </c>
      <c r="CH115" s="1">
        <v>0</v>
      </c>
      <c r="CI115" s="1">
        <v>4</v>
      </c>
      <c r="CJ115" s="1">
        <v>160</v>
      </c>
      <c r="CK115" s="1">
        <v>0.15</v>
      </c>
      <c r="CL115" s="1" t="s">
        <v>797</v>
      </c>
      <c r="CM115" s="1" t="s">
        <v>79</v>
      </c>
      <c r="CN115" s="1" t="s">
        <v>824</v>
      </c>
      <c r="CO115" s="1">
        <v>74</v>
      </c>
      <c r="CP115" s="1">
        <v>16</v>
      </c>
      <c r="CQ115" s="1">
        <v>30</v>
      </c>
      <c r="CR115" s="1">
        <v>46</v>
      </c>
      <c r="CS115" s="1">
        <v>5</v>
      </c>
      <c r="CT115" s="1">
        <v>40</v>
      </c>
      <c r="CU115" s="1">
        <v>22</v>
      </c>
      <c r="CV115" s="1">
        <v>30</v>
      </c>
      <c r="CW115" s="1">
        <v>7</v>
      </c>
      <c r="CX115" s="1">
        <v>8</v>
      </c>
      <c r="CY115" s="1">
        <v>0</v>
      </c>
      <c r="CZ115" s="1">
        <v>0</v>
      </c>
      <c r="DA115" s="1">
        <v>7</v>
      </c>
      <c r="DB115" s="1">
        <v>143</v>
      </c>
      <c r="DC115" s="1">
        <v>0.112</v>
      </c>
      <c r="DE115" s="2"/>
      <c r="DF115" s="1" t="s">
        <v>79</v>
      </c>
      <c r="DG115" s="1">
        <v>74</v>
      </c>
      <c r="DH115" s="1">
        <v>16</v>
      </c>
      <c r="DI115" s="1">
        <v>30</v>
      </c>
      <c r="DJ115" s="1">
        <v>46</v>
      </c>
      <c r="DK115" s="1">
        <v>5</v>
      </c>
      <c r="DL115" s="1">
        <v>40</v>
      </c>
      <c r="DM115" s="1">
        <v>22</v>
      </c>
      <c r="DN115" s="1">
        <v>30</v>
      </c>
      <c r="DO115" s="1">
        <v>7</v>
      </c>
      <c r="DP115" s="1">
        <v>8</v>
      </c>
      <c r="DQ115" s="1">
        <v>0</v>
      </c>
      <c r="DR115" s="1">
        <v>0</v>
      </c>
      <c r="DS115" s="1">
        <v>7</v>
      </c>
      <c r="DT115" s="1">
        <v>143</v>
      </c>
      <c r="DU115" s="1">
        <v>0.112</v>
      </c>
    </row>
    <row r="116" spans="1:125" x14ac:dyDescent="0.2">
      <c r="A116" s="2" t="s">
        <v>304</v>
      </c>
      <c r="B116" s="1" t="s">
        <v>815</v>
      </c>
      <c r="C116" s="1">
        <v>81</v>
      </c>
      <c r="D116" s="1">
        <v>16</v>
      </c>
      <c r="E116" s="1">
        <v>32</v>
      </c>
      <c r="F116" s="1">
        <v>48</v>
      </c>
      <c r="G116" s="1">
        <v>-7</v>
      </c>
      <c r="H116" s="1">
        <v>34</v>
      </c>
      <c r="I116" s="1">
        <v>75</v>
      </c>
      <c r="J116" s="1">
        <v>48</v>
      </c>
      <c r="K116" s="1">
        <v>2</v>
      </c>
      <c r="L116" s="1">
        <v>10</v>
      </c>
      <c r="M116" s="1">
        <v>2</v>
      </c>
      <c r="N116" s="1">
        <v>1</v>
      </c>
      <c r="O116" s="1">
        <v>2</v>
      </c>
      <c r="P116" s="1">
        <v>195</v>
      </c>
      <c r="Q116" s="1">
        <v>8.2000000000000003E-2</v>
      </c>
      <c r="S116" s="1" t="s">
        <v>127</v>
      </c>
      <c r="T116" s="1" t="s">
        <v>823</v>
      </c>
      <c r="U116" s="1">
        <v>82</v>
      </c>
      <c r="V116" s="1">
        <v>19</v>
      </c>
      <c r="W116" s="1">
        <v>28</v>
      </c>
      <c r="X116" s="1">
        <v>47</v>
      </c>
      <c r="Y116" s="1">
        <v>0</v>
      </c>
      <c r="Z116" s="1">
        <v>60</v>
      </c>
      <c r="AA116" s="1">
        <v>123</v>
      </c>
      <c r="AB116" s="1">
        <v>47</v>
      </c>
      <c r="AC116" s="1">
        <v>3</v>
      </c>
      <c r="AD116" s="1">
        <v>7</v>
      </c>
      <c r="AE116" s="1">
        <v>1</v>
      </c>
      <c r="AF116" s="1">
        <v>0</v>
      </c>
      <c r="AG116" s="1">
        <v>3</v>
      </c>
      <c r="AH116" s="1">
        <v>183</v>
      </c>
      <c r="AI116" s="1">
        <v>0.104</v>
      </c>
      <c r="AK116" s="2" t="s">
        <v>206</v>
      </c>
      <c r="AL116" s="1" t="s">
        <v>801</v>
      </c>
      <c r="AM116" s="1">
        <v>79</v>
      </c>
      <c r="AN116" s="1">
        <v>24</v>
      </c>
      <c r="AO116" s="1">
        <v>23</v>
      </c>
      <c r="AP116" s="1">
        <v>47</v>
      </c>
      <c r="AQ116" s="1">
        <v>13</v>
      </c>
      <c r="AR116" s="1">
        <v>12</v>
      </c>
      <c r="AS116" s="1">
        <v>82</v>
      </c>
      <c r="AT116" s="1">
        <v>58</v>
      </c>
      <c r="AU116" s="1">
        <v>4</v>
      </c>
      <c r="AV116" s="1">
        <v>7</v>
      </c>
      <c r="AW116" s="1">
        <v>2</v>
      </c>
      <c r="AX116" s="1">
        <v>1</v>
      </c>
      <c r="AY116" s="1">
        <v>6</v>
      </c>
      <c r="AZ116" s="1">
        <v>155</v>
      </c>
      <c r="BA116" s="1">
        <v>0.155</v>
      </c>
      <c r="BC116" s="2" t="s">
        <v>763</v>
      </c>
      <c r="BD116" s="1" t="s">
        <v>802</v>
      </c>
      <c r="BE116" s="1">
        <v>45</v>
      </c>
      <c r="BF116" s="1">
        <v>3</v>
      </c>
      <c r="BG116" s="1">
        <v>24</v>
      </c>
      <c r="BH116" s="1">
        <v>27</v>
      </c>
      <c r="BI116" s="1">
        <v>4</v>
      </c>
      <c r="BJ116" s="1">
        <v>26</v>
      </c>
      <c r="BK116" s="1">
        <v>25</v>
      </c>
      <c r="BL116" s="1">
        <v>65</v>
      </c>
      <c r="BM116" s="1">
        <v>2</v>
      </c>
      <c r="BN116" s="1">
        <v>10</v>
      </c>
      <c r="BO116" s="1">
        <v>0</v>
      </c>
      <c r="BP116" s="1">
        <v>0</v>
      </c>
      <c r="BQ116" s="1">
        <v>3</v>
      </c>
      <c r="BR116" s="1">
        <v>85</v>
      </c>
      <c r="BS116" s="1">
        <v>3.5000000000000003E-2</v>
      </c>
      <c r="BU116" s="2" t="s">
        <v>189</v>
      </c>
      <c r="BV116" s="1" t="s">
        <v>796</v>
      </c>
      <c r="BW116" s="1">
        <v>81</v>
      </c>
      <c r="BX116" s="1">
        <v>18</v>
      </c>
      <c r="BY116" s="1">
        <v>27</v>
      </c>
      <c r="BZ116" s="1">
        <v>45</v>
      </c>
      <c r="CA116" s="1">
        <v>2</v>
      </c>
      <c r="CB116" s="1">
        <v>46</v>
      </c>
      <c r="CC116" s="1">
        <v>124</v>
      </c>
      <c r="CD116" s="1">
        <v>19</v>
      </c>
      <c r="CE116" s="1">
        <v>7</v>
      </c>
      <c r="CF116" s="1">
        <v>11</v>
      </c>
      <c r="CG116" s="1">
        <v>0</v>
      </c>
      <c r="CH116" s="1">
        <v>0</v>
      </c>
      <c r="CI116" s="1">
        <v>4</v>
      </c>
      <c r="CJ116" s="1">
        <v>159</v>
      </c>
      <c r="CK116" s="1">
        <v>0.113</v>
      </c>
      <c r="CL116" s="1" t="s">
        <v>797</v>
      </c>
      <c r="CM116" s="1" t="s">
        <v>1617</v>
      </c>
      <c r="CN116" s="1" t="s">
        <v>796</v>
      </c>
      <c r="CO116" s="1">
        <v>79</v>
      </c>
      <c r="CP116" s="1">
        <v>17</v>
      </c>
      <c r="CQ116" s="1">
        <v>28</v>
      </c>
      <c r="CR116" s="1">
        <v>45</v>
      </c>
      <c r="CS116" s="1">
        <v>15</v>
      </c>
      <c r="CT116" s="1">
        <v>22</v>
      </c>
      <c r="CU116" s="1">
        <v>57</v>
      </c>
      <c r="CV116" s="1">
        <v>33</v>
      </c>
      <c r="CW116" s="1">
        <v>1</v>
      </c>
      <c r="CX116" s="1">
        <v>4</v>
      </c>
      <c r="CY116" s="1">
        <v>1</v>
      </c>
      <c r="CZ116" s="1">
        <v>0</v>
      </c>
      <c r="DA116" s="1">
        <v>1</v>
      </c>
      <c r="DB116" s="1">
        <v>111</v>
      </c>
      <c r="DC116" s="1">
        <v>0.153</v>
      </c>
      <c r="DE116" s="2"/>
      <c r="DF116" s="1" t="s">
        <v>1617</v>
      </c>
      <c r="DG116" s="1">
        <v>79</v>
      </c>
      <c r="DH116" s="1">
        <v>17</v>
      </c>
      <c r="DI116" s="1">
        <v>28</v>
      </c>
      <c r="DJ116" s="1">
        <v>45</v>
      </c>
      <c r="DK116" s="1">
        <v>15</v>
      </c>
      <c r="DL116" s="1">
        <v>22</v>
      </c>
      <c r="DM116" s="1">
        <v>57</v>
      </c>
      <c r="DN116" s="1">
        <v>33</v>
      </c>
      <c r="DO116" s="1">
        <v>1</v>
      </c>
      <c r="DP116" s="1">
        <v>4</v>
      </c>
      <c r="DQ116" s="1">
        <v>1</v>
      </c>
      <c r="DR116" s="1">
        <v>0</v>
      </c>
      <c r="DS116" s="1">
        <v>1</v>
      </c>
      <c r="DT116" s="1">
        <v>111</v>
      </c>
      <c r="DU116" s="1">
        <v>0.153</v>
      </c>
    </row>
    <row r="117" spans="1:125" x14ac:dyDescent="0.2">
      <c r="A117" s="2" t="s">
        <v>334</v>
      </c>
      <c r="B117" s="1" t="s">
        <v>798</v>
      </c>
      <c r="C117" s="1">
        <v>54</v>
      </c>
      <c r="D117" s="1">
        <v>27</v>
      </c>
      <c r="E117" s="1">
        <v>21</v>
      </c>
      <c r="F117" s="1">
        <v>48</v>
      </c>
      <c r="G117" s="1">
        <v>3</v>
      </c>
      <c r="H117" s="1">
        <v>16</v>
      </c>
      <c r="I117" s="1">
        <v>14</v>
      </c>
      <c r="J117" s="1">
        <v>13</v>
      </c>
      <c r="K117" s="1">
        <v>14</v>
      </c>
      <c r="L117" s="1">
        <v>13</v>
      </c>
      <c r="M117" s="1">
        <v>0</v>
      </c>
      <c r="N117" s="1">
        <v>0</v>
      </c>
      <c r="O117" s="1">
        <v>5</v>
      </c>
      <c r="P117" s="1">
        <v>173</v>
      </c>
      <c r="Q117" s="1">
        <v>0.156</v>
      </c>
      <c r="S117" s="1" t="s">
        <v>838</v>
      </c>
      <c r="T117" s="1" t="s">
        <v>808</v>
      </c>
      <c r="U117" s="1">
        <v>82</v>
      </c>
      <c r="V117" s="1">
        <v>4</v>
      </c>
      <c r="W117" s="1">
        <v>43</v>
      </c>
      <c r="X117" s="1">
        <v>47</v>
      </c>
      <c r="Y117" s="1">
        <v>4</v>
      </c>
      <c r="Z117" s="1">
        <v>18</v>
      </c>
      <c r="AA117" s="1">
        <v>37</v>
      </c>
      <c r="AB117" s="1">
        <v>139</v>
      </c>
      <c r="AC117" s="1">
        <v>0</v>
      </c>
      <c r="AD117" s="1">
        <v>25</v>
      </c>
      <c r="AE117" s="1">
        <v>0</v>
      </c>
      <c r="AF117" s="1">
        <v>0</v>
      </c>
      <c r="AG117" s="1">
        <v>1</v>
      </c>
      <c r="AH117" s="1">
        <v>130</v>
      </c>
      <c r="AI117" s="1">
        <v>3.1E-2</v>
      </c>
      <c r="AK117" s="2" t="s">
        <v>717</v>
      </c>
      <c r="AL117" s="1" t="s">
        <v>801</v>
      </c>
      <c r="AM117" s="1">
        <v>82</v>
      </c>
      <c r="AN117" s="1">
        <v>7</v>
      </c>
      <c r="AO117" s="1">
        <v>40</v>
      </c>
      <c r="AP117" s="1">
        <v>47</v>
      </c>
      <c r="AQ117" s="1">
        <v>-27</v>
      </c>
      <c r="AR117" s="1">
        <v>46</v>
      </c>
      <c r="AS117" s="1">
        <v>110</v>
      </c>
      <c r="AT117" s="1">
        <v>115</v>
      </c>
      <c r="AU117" s="1">
        <v>3</v>
      </c>
      <c r="AV117" s="1">
        <v>20</v>
      </c>
      <c r="AW117" s="1">
        <v>0</v>
      </c>
      <c r="AX117" s="1">
        <v>0</v>
      </c>
      <c r="AY117" s="1">
        <v>1</v>
      </c>
      <c r="AZ117" s="1">
        <v>149</v>
      </c>
      <c r="BA117" s="1">
        <v>4.7E-2</v>
      </c>
      <c r="BC117" s="2" t="s">
        <v>210</v>
      </c>
      <c r="BD117" s="1" t="s">
        <v>805</v>
      </c>
      <c r="BE117" s="1">
        <v>46</v>
      </c>
      <c r="BF117" s="1">
        <v>10</v>
      </c>
      <c r="BG117" s="1">
        <v>17</v>
      </c>
      <c r="BH117" s="1">
        <v>27</v>
      </c>
      <c r="BI117" s="1">
        <v>17</v>
      </c>
      <c r="BJ117" s="1">
        <v>12</v>
      </c>
      <c r="BK117" s="1">
        <v>41</v>
      </c>
      <c r="BL117" s="1">
        <v>12</v>
      </c>
      <c r="BM117" s="1">
        <v>0</v>
      </c>
      <c r="BN117" s="1">
        <v>3</v>
      </c>
      <c r="BO117" s="1">
        <v>1</v>
      </c>
      <c r="BP117" s="1">
        <v>0</v>
      </c>
      <c r="BQ117" s="1">
        <v>2</v>
      </c>
      <c r="BR117" s="1">
        <v>98</v>
      </c>
      <c r="BS117" s="1">
        <v>0.10199999999999999</v>
      </c>
      <c r="BU117" s="2" t="s">
        <v>699</v>
      </c>
      <c r="BV117" s="1" t="s">
        <v>824</v>
      </c>
      <c r="BW117" s="1">
        <v>81</v>
      </c>
      <c r="BX117" s="1">
        <v>10</v>
      </c>
      <c r="BY117" s="1">
        <v>35</v>
      </c>
      <c r="BZ117" s="1">
        <v>45</v>
      </c>
      <c r="CA117" s="1">
        <v>1</v>
      </c>
      <c r="CB117" s="1">
        <v>38</v>
      </c>
      <c r="CC117" s="1">
        <v>72</v>
      </c>
      <c r="CD117" s="1">
        <v>101</v>
      </c>
      <c r="CE117" s="1">
        <v>7</v>
      </c>
      <c r="CF117" s="1">
        <v>19</v>
      </c>
      <c r="CG117" s="1">
        <v>0</v>
      </c>
      <c r="CH117" s="1">
        <v>1</v>
      </c>
      <c r="CI117" s="1">
        <v>5</v>
      </c>
      <c r="CJ117" s="1">
        <v>188</v>
      </c>
      <c r="CK117" s="1">
        <v>5.2999999999999999E-2</v>
      </c>
      <c r="CL117" s="1" t="s">
        <v>797</v>
      </c>
      <c r="CM117" s="1" t="s">
        <v>704</v>
      </c>
      <c r="CN117" s="1" t="s">
        <v>812</v>
      </c>
      <c r="CO117" s="1">
        <v>72</v>
      </c>
      <c r="CP117" s="1">
        <v>10</v>
      </c>
      <c r="CQ117" s="1">
        <v>35</v>
      </c>
      <c r="CR117" s="1">
        <v>45</v>
      </c>
      <c r="CS117" s="1">
        <v>15</v>
      </c>
      <c r="CT117" s="1">
        <v>34</v>
      </c>
      <c r="CU117" s="1">
        <v>82</v>
      </c>
      <c r="CV117" s="1">
        <v>93</v>
      </c>
      <c r="CW117" s="1">
        <v>1</v>
      </c>
      <c r="CX117" s="1">
        <v>16</v>
      </c>
      <c r="CY117" s="1">
        <v>0</v>
      </c>
      <c r="CZ117" s="1">
        <v>0</v>
      </c>
      <c r="DA117" s="1">
        <v>2</v>
      </c>
      <c r="DB117" s="1">
        <v>159</v>
      </c>
      <c r="DC117" s="1">
        <v>6.3E-2</v>
      </c>
      <c r="DE117" s="2"/>
      <c r="DF117" s="1" t="s">
        <v>704</v>
      </c>
      <c r="DG117" s="1">
        <v>72</v>
      </c>
      <c r="DH117" s="1">
        <v>10</v>
      </c>
      <c r="DI117" s="1">
        <v>35</v>
      </c>
      <c r="DJ117" s="1">
        <v>45</v>
      </c>
      <c r="DK117" s="1">
        <v>15</v>
      </c>
      <c r="DL117" s="1">
        <v>34</v>
      </c>
      <c r="DM117" s="1">
        <v>82</v>
      </c>
      <c r="DN117" s="1">
        <v>93</v>
      </c>
      <c r="DO117" s="1">
        <v>1</v>
      </c>
      <c r="DP117" s="1">
        <v>16</v>
      </c>
      <c r="DQ117" s="1">
        <v>0</v>
      </c>
      <c r="DR117" s="1">
        <v>0</v>
      </c>
      <c r="DS117" s="1">
        <v>2</v>
      </c>
      <c r="DT117" s="1">
        <v>159</v>
      </c>
      <c r="DU117" s="1">
        <v>6.3E-2</v>
      </c>
    </row>
    <row r="118" spans="1:125" x14ac:dyDescent="0.2">
      <c r="A118" s="2" t="s">
        <v>85</v>
      </c>
      <c r="B118" s="1" t="s">
        <v>824</v>
      </c>
      <c r="C118" s="1">
        <v>76</v>
      </c>
      <c r="D118" s="1">
        <v>18</v>
      </c>
      <c r="E118" s="1">
        <v>30</v>
      </c>
      <c r="F118" s="1">
        <v>48</v>
      </c>
      <c r="G118" s="1">
        <v>-1</v>
      </c>
      <c r="H118" s="1">
        <v>36</v>
      </c>
      <c r="I118" s="1">
        <v>149</v>
      </c>
      <c r="J118" s="1">
        <v>65</v>
      </c>
      <c r="K118" s="1">
        <v>1</v>
      </c>
      <c r="L118" s="1">
        <v>14</v>
      </c>
      <c r="M118" s="1">
        <v>1</v>
      </c>
      <c r="N118" s="1">
        <v>0</v>
      </c>
      <c r="O118" s="1">
        <v>3</v>
      </c>
      <c r="P118" s="1">
        <v>158</v>
      </c>
      <c r="Q118" s="1">
        <v>0.114</v>
      </c>
      <c r="S118" s="1" t="s">
        <v>1619</v>
      </c>
      <c r="T118" s="1" t="s">
        <v>821</v>
      </c>
      <c r="U118" s="1">
        <v>67</v>
      </c>
      <c r="V118" s="1">
        <v>19</v>
      </c>
      <c r="W118" s="1">
        <v>28</v>
      </c>
      <c r="X118" s="1">
        <v>47</v>
      </c>
      <c r="Y118" s="1">
        <v>2</v>
      </c>
      <c r="Z118" s="1">
        <v>33</v>
      </c>
      <c r="AA118" s="1">
        <v>17</v>
      </c>
      <c r="AB118" s="1">
        <v>19</v>
      </c>
      <c r="AC118" s="1">
        <v>7</v>
      </c>
      <c r="AD118" s="1">
        <v>14</v>
      </c>
      <c r="AE118" s="1">
        <v>0</v>
      </c>
      <c r="AF118" s="1">
        <v>0</v>
      </c>
      <c r="AG118" s="1">
        <v>2</v>
      </c>
      <c r="AH118" s="1">
        <v>193</v>
      </c>
      <c r="AI118" s="1">
        <v>9.8000000000000004E-2</v>
      </c>
      <c r="AK118" s="2" t="s">
        <v>178</v>
      </c>
      <c r="AL118" s="1" t="s">
        <v>813</v>
      </c>
      <c r="AM118" s="1">
        <v>82</v>
      </c>
      <c r="AN118" s="1">
        <v>17</v>
      </c>
      <c r="AO118" s="1">
        <v>30</v>
      </c>
      <c r="AP118" s="1">
        <v>47</v>
      </c>
      <c r="AQ118" s="1">
        <v>-3</v>
      </c>
      <c r="AR118" s="1">
        <v>6</v>
      </c>
      <c r="AS118" s="1">
        <v>29</v>
      </c>
      <c r="AT118" s="1">
        <v>66</v>
      </c>
      <c r="AU118" s="1">
        <v>5</v>
      </c>
      <c r="AV118" s="1">
        <v>10</v>
      </c>
      <c r="AW118" s="1">
        <v>0</v>
      </c>
      <c r="AX118" s="1">
        <v>0</v>
      </c>
      <c r="AY118" s="1">
        <v>1</v>
      </c>
      <c r="AZ118" s="1">
        <v>133</v>
      </c>
      <c r="BA118" s="1">
        <v>0.128</v>
      </c>
      <c r="BC118" s="2" t="s">
        <v>342</v>
      </c>
      <c r="BD118" s="1" t="s">
        <v>794</v>
      </c>
      <c r="BE118" s="1">
        <v>47</v>
      </c>
      <c r="BF118" s="1">
        <v>10</v>
      </c>
      <c r="BG118" s="1">
        <v>17</v>
      </c>
      <c r="BH118" s="1">
        <v>27</v>
      </c>
      <c r="BI118" s="1">
        <v>12</v>
      </c>
      <c r="BJ118" s="1">
        <v>8</v>
      </c>
      <c r="BK118" s="1">
        <v>55</v>
      </c>
      <c r="BL118" s="1">
        <v>10</v>
      </c>
      <c r="BM118" s="1">
        <v>1</v>
      </c>
      <c r="BN118" s="1">
        <v>2</v>
      </c>
      <c r="BO118" s="1">
        <v>0</v>
      </c>
      <c r="BP118" s="1">
        <v>0</v>
      </c>
      <c r="BQ118" s="1">
        <v>2</v>
      </c>
      <c r="BR118" s="1">
        <v>99</v>
      </c>
      <c r="BS118" s="1">
        <v>0.10100000000000001</v>
      </c>
      <c r="BU118" s="2" t="s">
        <v>101</v>
      </c>
      <c r="BV118" s="1" t="s">
        <v>807</v>
      </c>
      <c r="BW118" s="1">
        <v>69</v>
      </c>
      <c r="BX118" s="1">
        <v>22</v>
      </c>
      <c r="BY118" s="1">
        <v>22</v>
      </c>
      <c r="BZ118" s="1">
        <v>44</v>
      </c>
      <c r="CA118" s="1">
        <v>-15</v>
      </c>
      <c r="CB118" s="1">
        <v>44</v>
      </c>
      <c r="CC118" s="1">
        <v>118</v>
      </c>
      <c r="CD118" s="1">
        <v>35</v>
      </c>
      <c r="CE118" s="1">
        <v>6</v>
      </c>
      <c r="CF118" s="1">
        <v>6</v>
      </c>
      <c r="CG118" s="1">
        <v>0</v>
      </c>
      <c r="CH118" s="1">
        <v>0</v>
      </c>
      <c r="CI118" s="1">
        <v>1</v>
      </c>
      <c r="CJ118" s="1">
        <v>191</v>
      </c>
      <c r="CK118" s="1">
        <v>0.115</v>
      </c>
      <c r="CL118" s="1" t="s">
        <v>797</v>
      </c>
      <c r="CM118" s="1" t="s">
        <v>687</v>
      </c>
      <c r="CN118" s="1" t="s">
        <v>805</v>
      </c>
      <c r="CO118" s="1">
        <v>80</v>
      </c>
      <c r="CP118" s="1">
        <v>10</v>
      </c>
      <c r="CQ118" s="1">
        <v>35</v>
      </c>
      <c r="CR118" s="1">
        <v>45</v>
      </c>
      <c r="CS118" s="1">
        <v>12</v>
      </c>
      <c r="CT118" s="1">
        <v>20</v>
      </c>
      <c r="CU118" s="1">
        <v>16</v>
      </c>
      <c r="CV118" s="1">
        <v>113</v>
      </c>
      <c r="CW118" s="1">
        <v>3</v>
      </c>
      <c r="CX118" s="1">
        <v>13</v>
      </c>
      <c r="CY118" s="1">
        <v>0</v>
      </c>
      <c r="CZ118" s="1">
        <v>1</v>
      </c>
      <c r="DA118" s="1">
        <v>2</v>
      </c>
      <c r="DB118" s="1">
        <v>171</v>
      </c>
      <c r="DC118" s="1">
        <v>5.8000000000000003E-2</v>
      </c>
      <c r="DE118" s="2"/>
      <c r="DF118" s="1" t="s">
        <v>687</v>
      </c>
      <c r="DG118" s="1">
        <v>80</v>
      </c>
      <c r="DH118" s="1">
        <v>10</v>
      </c>
      <c r="DI118" s="1">
        <v>35</v>
      </c>
      <c r="DJ118" s="1">
        <v>45</v>
      </c>
      <c r="DK118" s="1">
        <v>12</v>
      </c>
      <c r="DL118" s="1">
        <v>20</v>
      </c>
      <c r="DM118" s="1">
        <v>16</v>
      </c>
      <c r="DN118" s="1">
        <v>113</v>
      </c>
      <c r="DO118" s="1">
        <v>3</v>
      </c>
      <c r="DP118" s="1">
        <v>13</v>
      </c>
      <c r="DQ118" s="1">
        <v>0</v>
      </c>
      <c r="DR118" s="1">
        <v>1</v>
      </c>
      <c r="DS118" s="1">
        <v>2</v>
      </c>
      <c r="DT118" s="1">
        <v>171</v>
      </c>
      <c r="DU118" s="1">
        <v>5.8000000000000003E-2</v>
      </c>
    </row>
    <row r="119" spans="1:125" x14ac:dyDescent="0.2">
      <c r="A119" s="2" t="s">
        <v>842</v>
      </c>
      <c r="B119" s="1" t="s">
        <v>798</v>
      </c>
      <c r="C119" s="1">
        <v>80</v>
      </c>
      <c r="D119" s="1">
        <v>10</v>
      </c>
      <c r="E119" s="1">
        <v>38</v>
      </c>
      <c r="F119" s="1">
        <v>48</v>
      </c>
      <c r="G119" s="1">
        <v>-9</v>
      </c>
      <c r="H119" s="1">
        <v>38</v>
      </c>
      <c r="I119" s="1">
        <v>58</v>
      </c>
      <c r="J119" s="1">
        <v>80</v>
      </c>
      <c r="K119" s="1">
        <v>5</v>
      </c>
      <c r="L119" s="1">
        <v>22</v>
      </c>
      <c r="M119" s="1">
        <v>0</v>
      </c>
      <c r="N119" s="1">
        <v>1</v>
      </c>
      <c r="O119" s="1">
        <v>2</v>
      </c>
      <c r="P119" s="1">
        <v>168</v>
      </c>
      <c r="Q119" s="1">
        <v>0.06</v>
      </c>
      <c r="S119" s="1" t="s">
        <v>355</v>
      </c>
      <c r="T119" s="1" t="s">
        <v>809</v>
      </c>
      <c r="U119" s="1">
        <v>82</v>
      </c>
      <c r="V119" s="1">
        <v>23</v>
      </c>
      <c r="W119" s="1">
        <v>24</v>
      </c>
      <c r="X119" s="1">
        <v>47</v>
      </c>
      <c r="Y119" s="1">
        <v>-1</v>
      </c>
      <c r="Z119" s="1">
        <v>35</v>
      </c>
      <c r="AA119" s="1">
        <v>25</v>
      </c>
      <c r="AB119" s="1">
        <v>18</v>
      </c>
      <c r="AC119" s="1">
        <v>9</v>
      </c>
      <c r="AD119" s="1">
        <v>5</v>
      </c>
      <c r="AE119" s="1">
        <v>0</v>
      </c>
      <c r="AF119" s="1">
        <v>0</v>
      </c>
      <c r="AG119" s="1">
        <v>2</v>
      </c>
      <c r="AH119" s="1">
        <v>195</v>
      </c>
      <c r="AI119" s="1">
        <v>0.11799999999999999</v>
      </c>
      <c r="AK119" s="2" t="s">
        <v>269</v>
      </c>
      <c r="AL119" s="1" t="s">
        <v>825</v>
      </c>
      <c r="AM119" s="1">
        <v>75</v>
      </c>
      <c r="AN119" s="1">
        <v>18</v>
      </c>
      <c r="AO119" s="1">
        <v>29</v>
      </c>
      <c r="AP119" s="1">
        <v>47</v>
      </c>
      <c r="AQ119" s="1">
        <v>5</v>
      </c>
      <c r="AR119" s="1">
        <v>36</v>
      </c>
      <c r="AS119" s="1">
        <v>21</v>
      </c>
      <c r="AT119" s="1">
        <v>23</v>
      </c>
      <c r="AU119" s="1">
        <v>6</v>
      </c>
      <c r="AV119" s="1">
        <v>6</v>
      </c>
      <c r="AW119" s="1">
        <v>0</v>
      </c>
      <c r="AX119" s="1">
        <v>0</v>
      </c>
      <c r="AY119" s="1">
        <v>0</v>
      </c>
      <c r="AZ119" s="1">
        <v>149</v>
      </c>
      <c r="BA119" s="1">
        <v>0.121</v>
      </c>
      <c r="BC119" s="2" t="s">
        <v>713</v>
      </c>
      <c r="BD119" s="1" t="s">
        <v>802</v>
      </c>
      <c r="BE119" s="1">
        <v>47</v>
      </c>
      <c r="BF119" s="1">
        <v>3</v>
      </c>
      <c r="BG119" s="1">
        <v>24</v>
      </c>
      <c r="BH119" s="1">
        <v>27</v>
      </c>
      <c r="BI119" s="1">
        <v>4</v>
      </c>
      <c r="BJ119" s="1">
        <v>18</v>
      </c>
      <c r="BK119" s="1">
        <v>56</v>
      </c>
      <c r="BL119" s="1">
        <v>66</v>
      </c>
      <c r="BM119" s="1">
        <v>0</v>
      </c>
      <c r="BN119" s="1">
        <v>11</v>
      </c>
      <c r="BO119" s="1">
        <v>0</v>
      </c>
      <c r="BP119" s="1">
        <v>1</v>
      </c>
      <c r="BQ119" s="1">
        <v>0</v>
      </c>
      <c r="BR119" s="1">
        <v>80</v>
      </c>
      <c r="BS119" s="1">
        <v>3.7999999999999999E-2</v>
      </c>
      <c r="BU119" s="2" t="s">
        <v>219</v>
      </c>
      <c r="BV119" s="1" t="s">
        <v>817</v>
      </c>
      <c r="BW119" s="1">
        <v>72</v>
      </c>
      <c r="BX119" s="1">
        <v>20</v>
      </c>
      <c r="BY119" s="1">
        <v>24</v>
      </c>
      <c r="BZ119" s="1">
        <v>44</v>
      </c>
      <c r="CA119" s="1">
        <v>-26</v>
      </c>
      <c r="CB119" s="1">
        <v>20</v>
      </c>
      <c r="CC119" s="1">
        <v>47</v>
      </c>
      <c r="CD119" s="1">
        <v>22</v>
      </c>
      <c r="CE119" s="1">
        <v>9</v>
      </c>
      <c r="CF119" s="1">
        <v>10</v>
      </c>
      <c r="CG119" s="1">
        <v>0</v>
      </c>
      <c r="CH119" s="1">
        <v>0</v>
      </c>
      <c r="CI119" s="1">
        <v>0</v>
      </c>
      <c r="CJ119" s="1">
        <v>182</v>
      </c>
      <c r="CK119" s="1">
        <v>0.11</v>
      </c>
      <c r="CL119" s="1" t="s">
        <v>797</v>
      </c>
      <c r="CM119" s="1" t="s">
        <v>686</v>
      </c>
      <c r="CN119" s="1" t="s">
        <v>810</v>
      </c>
      <c r="CO119" s="1">
        <v>78</v>
      </c>
      <c r="CP119" s="1">
        <v>15</v>
      </c>
      <c r="CQ119" s="1">
        <v>30</v>
      </c>
      <c r="CR119" s="1">
        <v>45</v>
      </c>
      <c r="CS119" s="1">
        <v>15</v>
      </c>
      <c r="CT119" s="1">
        <v>72</v>
      </c>
      <c r="CU119" s="1">
        <v>166</v>
      </c>
      <c r="CV119" s="1">
        <v>147</v>
      </c>
      <c r="CW119" s="1">
        <v>5</v>
      </c>
      <c r="CX119" s="1">
        <v>10</v>
      </c>
      <c r="CY119" s="1">
        <v>1</v>
      </c>
      <c r="CZ119" s="1">
        <v>0</v>
      </c>
      <c r="DA119" s="1">
        <v>2</v>
      </c>
      <c r="DB119" s="1">
        <v>237</v>
      </c>
      <c r="DC119" s="1">
        <v>6.3E-2</v>
      </c>
      <c r="DE119" s="2"/>
      <c r="DF119" s="1" t="s">
        <v>686</v>
      </c>
      <c r="DG119" s="1">
        <v>78</v>
      </c>
      <c r="DH119" s="1">
        <v>15</v>
      </c>
      <c r="DI119" s="1">
        <v>30</v>
      </c>
      <c r="DJ119" s="1">
        <v>45</v>
      </c>
      <c r="DK119" s="1">
        <v>15</v>
      </c>
      <c r="DL119" s="1">
        <v>72</v>
      </c>
      <c r="DM119" s="1">
        <v>166</v>
      </c>
      <c r="DN119" s="1">
        <v>147</v>
      </c>
      <c r="DO119" s="1">
        <v>5</v>
      </c>
      <c r="DP119" s="1">
        <v>10</v>
      </c>
      <c r="DQ119" s="1">
        <v>1</v>
      </c>
      <c r="DR119" s="1">
        <v>0</v>
      </c>
      <c r="DS119" s="1">
        <v>2</v>
      </c>
      <c r="DT119" s="1">
        <v>237</v>
      </c>
      <c r="DU119" s="1">
        <v>6.3E-2</v>
      </c>
    </row>
    <row r="120" spans="1:125" x14ac:dyDescent="0.2">
      <c r="A120" s="2" t="s">
        <v>330</v>
      </c>
      <c r="B120" s="1" t="s">
        <v>800</v>
      </c>
      <c r="C120" s="1">
        <v>69</v>
      </c>
      <c r="D120" s="1">
        <v>21</v>
      </c>
      <c r="E120" s="1">
        <v>26</v>
      </c>
      <c r="F120" s="1">
        <v>47</v>
      </c>
      <c r="G120" s="1">
        <v>-8</v>
      </c>
      <c r="H120" s="1">
        <v>68</v>
      </c>
      <c r="I120" s="1">
        <v>178</v>
      </c>
      <c r="J120" s="1">
        <v>22</v>
      </c>
      <c r="K120" s="1">
        <v>7</v>
      </c>
      <c r="L120" s="1">
        <v>8</v>
      </c>
      <c r="M120" s="1">
        <v>0</v>
      </c>
      <c r="N120" s="1">
        <v>1</v>
      </c>
      <c r="O120" s="1">
        <v>7</v>
      </c>
      <c r="P120" s="1">
        <v>172</v>
      </c>
      <c r="Q120" s="1">
        <v>0.122</v>
      </c>
      <c r="S120" s="1" t="s">
        <v>189</v>
      </c>
      <c r="T120" s="1" t="s">
        <v>823</v>
      </c>
      <c r="U120" s="1">
        <v>74</v>
      </c>
      <c r="V120" s="1">
        <v>17</v>
      </c>
      <c r="W120" s="1">
        <v>30</v>
      </c>
      <c r="X120" s="1">
        <v>47</v>
      </c>
      <c r="Y120" s="1">
        <v>-11</v>
      </c>
      <c r="Z120" s="1">
        <v>55</v>
      </c>
      <c r="AA120" s="1">
        <v>121</v>
      </c>
      <c r="AB120" s="1">
        <v>14</v>
      </c>
      <c r="AC120" s="1">
        <v>6</v>
      </c>
      <c r="AD120" s="1">
        <v>10</v>
      </c>
      <c r="AE120" s="1">
        <v>0</v>
      </c>
      <c r="AF120" s="1">
        <v>0</v>
      </c>
      <c r="AG120" s="1">
        <v>3</v>
      </c>
      <c r="AH120" s="1">
        <v>183</v>
      </c>
      <c r="AI120" s="1">
        <v>9.2999999999999999E-2</v>
      </c>
      <c r="AK120" s="2" t="s">
        <v>100</v>
      </c>
      <c r="AL120" s="1" t="s">
        <v>823</v>
      </c>
      <c r="AM120" s="1">
        <v>82</v>
      </c>
      <c r="AN120" s="1">
        <v>15</v>
      </c>
      <c r="AO120" s="1">
        <v>32</v>
      </c>
      <c r="AP120" s="1">
        <v>47</v>
      </c>
      <c r="AQ120" s="1">
        <v>2</v>
      </c>
      <c r="AR120" s="1">
        <v>124</v>
      </c>
      <c r="AS120" s="1">
        <v>196</v>
      </c>
      <c r="AT120" s="1">
        <v>30</v>
      </c>
      <c r="AU120" s="1">
        <v>1</v>
      </c>
      <c r="AV120" s="1">
        <v>3</v>
      </c>
      <c r="AW120" s="1">
        <v>0</v>
      </c>
      <c r="AX120" s="1">
        <v>0</v>
      </c>
      <c r="AY120" s="1">
        <v>3</v>
      </c>
      <c r="AZ120" s="1">
        <v>153</v>
      </c>
      <c r="BA120" s="1">
        <v>9.8000000000000004E-2</v>
      </c>
      <c r="BC120" s="2" t="s">
        <v>304</v>
      </c>
      <c r="BD120" s="1" t="s">
        <v>810</v>
      </c>
      <c r="BE120" s="1">
        <v>42</v>
      </c>
      <c r="BF120" s="1">
        <v>7</v>
      </c>
      <c r="BG120" s="1">
        <v>20</v>
      </c>
      <c r="BH120" s="1">
        <v>27</v>
      </c>
      <c r="BI120" s="1">
        <v>9</v>
      </c>
      <c r="BJ120" s="1">
        <v>10</v>
      </c>
      <c r="BK120" s="1">
        <v>18</v>
      </c>
      <c r="BL120" s="1">
        <v>18</v>
      </c>
      <c r="BM120" s="1">
        <v>0</v>
      </c>
      <c r="BN120" s="1">
        <v>4</v>
      </c>
      <c r="BO120" s="1">
        <v>0</v>
      </c>
      <c r="BP120" s="1">
        <v>0</v>
      </c>
      <c r="BQ120" s="1">
        <v>0</v>
      </c>
      <c r="BR120" s="1">
        <v>79</v>
      </c>
      <c r="BS120" s="1">
        <v>8.8999999999999996E-2</v>
      </c>
      <c r="BU120" s="2" t="s">
        <v>692</v>
      </c>
      <c r="BV120" s="1" t="s">
        <v>825</v>
      </c>
      <c r="BW120" s="1">
        <v>80</v>
      </c>
      <c r="BX120" s="1">
        <v>15</v>
      </c>
      <c r="BY120" s="1">
        <v>29</v>
      </c>
      <c r="BZ120" s="1">
        <v>44</v>
      </c>
      <c r="CA120" s="1">
        <v>-4</v>
      </c>
      <c r="CB120" s="1">
        <v>50</v>
      </c>
      <c r="CC120" s="1">
        <v>134</v>
      </c>
      <c r="CD120" s="1">
        <v>80</v>
      </c>
      <c r="CE120" s="1">
        <v>8</v>
      </c>
      <c r="CF120" s="1">
        <v>14</v>
      </c>
      <c r="CG120" s="1">
        <v>0</v>
      </c>
      <c r="CH120" s="1">
        <v>0</v>
      </c>
      <c r="CI120" s="1">
        <v>6</v>
      </c>
      <c r="CJ120" s="1">
        <v>199</v>
      </c>
      <c r="CK120" s="1">
        <v>7.4999999999999997E-2</v>
      </c>
      <c r="CL120" s="1" t="s">
        <v>797</v>
      </c>
      <c r="CM120" s="1" t="s">
        <v>399</v>
      </c>
      <c r="CN120" s="1" t="s">
        <v>819</v>
      </c>
      <c r="CO120" s="1">
        <v>69</v>
      </c>
      <c r="CP120" s="1">
        <v>18</v>
      </c>
      <c r="CQ120" s="1">
        <v>27</v>
      </c>
      <c r="CR120" s="1">
        <v>45</v>
      </c>
      <c r="CS120" s="1">
        <v>5</v>
      </c>
      <c r="CT120" s="1">
        <v>124</v>
      </c>
      <c r="CU120" s="1">
        <v>203</v>
      </c>
      <c r="CV120" s="1">
        <v>59</v>
      </c>
      <c r="CW120" s="1">
        <v>5</v>
      </c>
      <c r="CX120" s="1">
        <v>12</v>
      </c>
      <c r="CY120" s="1">
        <v>0</v>
      </c>
      <c r="CZ120" s="1">
        <v>1</v>
      </c>
      <c r="DA120" s="1">
        <v>3</v>
      </c>
      <c r="DB120" s="1">
        <v>209</v>
      </c>
      <c r="DC120" s="1">
        <v>8.5999999999999993E-2</v>
      </c>
      <c r="DE120" s="2"/>
      <c r="DF120" s="1" t="s">
        <v>399</v>
      </c>
      <c r="DG120" s="1">
        <v>69</v>
      </c>
      <c r="DH120" s="1">
        <v>18</v>
      </c>
      <c r="DI120" s="1">
        <v>27</v>
      </c>
      <c r="DJ120" s="1">
        <v>45</v>
      </c>
      <c r="DK120" s="1">
        <v>5</v>
      </c>
      <c r="DL120" s="1">
        <v>124</v>
      </c>
      <c r="DM120" s="1">
        <v>203</v>
      </c>
      <c r="DN120" s="1">
        <v>59</v>
      </c>
      <c r="DO120" s="1">
        <v>5</v>
      </c>
      <c r="DP120" s="1">
        <v>12</v>
      </c>
      <c r="DQ120" s="1">
        <v>0</v>
      </c>
      <c r="DR120" s="1">
        <v>1</v>
      </c>
      <c r="DS120" s="1">
        <v>3</v>
      </c>
      <c r="DT120" s="1">
        <v>209</v>
      </c>
      <c r="DU120" s="1">
        <v>8.5999999999999993E-2</v>
      </c>
    </row>
    <row r="121" spans="1:125" x14ac:dyDescent="0.2">
      <c r="A121" s="2" t="s">
        <v>76</v>
      </c>
      <c r="B121" s="1" t="s">
        <v>824</v>
      </c>
      <c r="C121" s="1">
        <v>82</v>
      </c>
      <c r="D121" s="1">
        <v>20</v>
      </c>
      <c r="E121" s="1">
        <v>27</v>
      </c>
      <c r="F121" s="1">
        <v>47</v>
      </c>
      <c r="G121" s="1">
        <v>-10</v>
      </c>
      <c r="H121" s="1">
        <v>60</v>
      </c>
      <c r="I121" s="1">
        <v>78</v>
      </c>
      <c r="J121" s="1">
        <v>12</v>
      </c>
      <c r="K121" s="1">
        <v>5</v>
      </c>
      <c r="L121" s="1">
        <v>8</v>
      </c>
      <c r="M121" s="1">
        <v>1</v>
      </c>
      <c r="N121" s="1">
        <v>1</v>
      </c>
      <c r="O121" s="1">
        <v>2</v>
      </c>
      <c r="P121" s="1">
        <v>166</v>
      </c>
      <c r="Q121" s="1">
        <v>0.12</v>
      </c>
      <c r="S121" s="1" t="s">
        <v>298</v>
      </c>
      <c r="T121" s="1" t="s">
        <v>813</v>
      </c>
      <c r="U121" s="1">
        <v>77</v>
      </c>
      <c r="V121" s="1">
        <v>24</v>
      </c>
      <c r="W121" s="1">
        <v>22</v>
      </c>
      <c r="X121" s="1">
        <v>46</v>
      </c>
      <c r="Y121" s="1">
        <v>-17</v>
      </c>
      <c r="Z121" s="1">
        <v>43</v>
      </c>
      <c r="AA121" s="1">
        <v>120</v>
      </c>
      <c r="AB121" s="1">
        <v>32</v>
      </c>
      <c r="AC121" s="1">
        <v>5</v>
      </c>
      <c r="AD121" s="1">
        <v>7</v>
      </c>
      <c r="AE121" s="1">
        <v>1</v>
      </c>
      <c r="AF121" s="1">
        <v>0</v>
      </c>
      <c r="AG121" s="1">
        <v>3</v>
      </c>
      <c r="AH121" s="1">
        <v>182</v>
      </c>
      <c r="AI121" s="1">
        <v>0.13200000000000001</v>
      </c>
      <c r="AK121" s="2" t="s">
        <v>121</v>
      </c>
      <c r="AL121" s="1" t="s">
        <v>807</v>
      </c>
      <c r="AM121" s="1">
        <v>73</v>
      </c>
      <c r="AN121" s="1">
        <v>18</v>
      </c>
      <c r="AO121" s="1">
        <v>29</v>
      </c>
      <c r="AP121" s="1">
        <v>47</v>
      </c>
      <c r="AQ121" s="1">
        <v>-7</v>
      </c>
      <c r="AR121" s="1">
        <v>22</v>
      </c>
      <c r="AS121" s="1">
        <v>117</v>
      </c>
      <c r="AT121" s="1">
        <v>34</v>
      </c>
      <c r="AU121" s="1">
        <v>4</v>
      </c>
      <c r="AV121" s="1">
        <v>8</v>
      </c>
      <c r="AW121" s="1">
        <v>0</v>
      </c>
      <c r="AX121" s="1">
        <v>1</v>
      </c>
      <c r="AY121" s="1">
        <v>1</v>
      </c>
      <c r="AZ121" s="1">
        <v>109</v>
      </c>
      <c r="BA121" s="1">
        <v>0.16500000000000001</v>
      </c>
      <c r="BC121" s="2" t="s">
        <v>687</v>
      </c>
      <c r="BD121" s="1" t="s">
        <v>805</v>
      </c>
      <c r="BE121" s="1">
        <v>47</v>
      </c>
      <c r="BF121" s="1">
        <v>3</v>
      </c>
      <c r="BG121" s="1">
        <v>24</v>
      </c>
      <c r="BH121" s="1">
        <v>27</v>
      </c>
      <c r="BI121" s="1">
        <v>16</v>
      </c>
      <c r="BJ121" s="1">
        <v>31</v>
      </c>
      <c r="BK121" s="1">
        <v>19</v>
      </c>
      <c r="BL121" s="1">
        <v>66</v>
      </c>
      <c r="BM121" s="1">
        <v>2</v>
      </c>
      <c r="BN121" s="1">
        <v>8</v>
      </c>
      <c r="BO121" s="1">
        <v>0</v>
      </c>
      <c r="BP121" s="1">
        <v>1</v>
      </c>
      <c r="BQ121" s="1">
        <v>0</v>
      </c>
      <c r="BR121" s="1">
        <v>91</v>
      </c>
      <c r="BS121" s="1">
        <v>3.3000000000000002E-2</v>
      </c>
      <c r="BU121" s="2" t="s">
        <v>717</v>
      </c>
      <c r="BV121" s="1" t="s">
        <v>801</v>
      </c>
      <c r="BW121" s="1">
        <v>82</v>
      </c>
      <c r="BX121" s="1">
        <v>10</v>
      </c>
      <c r="BY121" s="1">
        <v>34</v>
      </c>
      <c r="BZ121" s="1">
        <v>44</v>
      </c>
      <c r="CA121" s="1">
        <v>3</v>
      </c>
      <c r="CB121" s="1">
        <v>44</v>
      </c>
      <c r="CC121" s="1">
        <v>41</v>
      </c>
      <c r="CD121" s="1">
        <v>108</v>
      </c>
      <c r="CE121" s="1">
        <v>4</v>
      </c>
      <c r="CF121" s="1">
        <v>11</v>
      </c>
      <c r="CG121" s="1">
        <v>0</v>
      </c>
      <c r="CH121" s="1">
        <v>0</v>
      </c>
      <c r="CI121" s="1">
        <v>2</v>
      </c>
      <c r="CJ121" s="1">
        <v>121</v>
      </c>
      <c r="CK121" s="1">
        <v>8.3000000000000004E-2</v>
      </c>
      <c r="CL121" s="1" t="s">
        <v>797</v>
      </c>
      <c r="CM121" s="1" t="s">
        <v>221</v>
      </c>
      <c r="CN121" s="1" t="s">
        <v>812</v>
      </c>
      <c r="CO121" s="1">
        <v>71</v>
      </c>
      <c r="CP121" s="1">
        <v>23</v>
      </c>
      <c r="CQ121" s="1">
        <v>21</v>
      </c>
      <c r="CR121" s="1">
        <v>44</v>
      </c>
      <c r="CS121" s="1">
        <v>3</v>
      </c>
      <c r="CT121" s="1">
        <v>72</v>
      </c>
      <c r="CU121" s="1">
        <v>153</v>
      </c>
      <c r="CV121" s="1">
        <v>28</v>
      </c>
      <c r="CW121" s="1">
        <v>8</v>
      </c>
      <c r="CX121" s="1">
        <v>6</v>
      </c>
      <c r="CY121" s="1">
        <v>0</v>
      </c>
      <c r="CZ121" s="1">
        <v>0</v>
      </c>
      <c r="DA121" s="1">
        <v>5</v>
      </c>
      <c r="DB121" s="1">
        <v>154</v>
      </c>
      <c r="DC121" s="1">
        <v>0.14899999999999999</v>
      </c>
      <c r="DE121" s="2"/>
      <c r="DF121" s="1" t="s">
        <v>221</v>
      </c>
      <c r="DG121" s="1">
        <v>71</v>
      </c>
      <c r="DH121" s="1">
        <v>23</v>
      </c>
      <c r="DI121" s="1">
        <v>21</v>
      </c>
      <c r="DJ121" s="1">
        <v>44</v>
      </c>
      <c r="DK121" s="1">
        <v>3</v>
      </c>
      <c r="DL121" s="1">
        <v>72</v>
      </c>
      <c r="DM121" s="1">
        <v>153</v>
      </c>
      <c r="DN121" s="1">
        <v>28</v>
      </c>
      <c r="DO121" s="1">
        <v>8</v>
      </c>
      <c r="DP121" s="1">
        <v>6</v>
      </c>
      <c r="DQ121" s="1">
        <v>0</v>
      </c>
      <c r="DR121" s="1">
        <v>0</v>
      </c>
      <c r="DS121" s="1">
        <v>5</v>
      </c>
      <c r="DT121" s="1">
        <v>154</v>
      </c>
      <c r="DU121" s="1">
        <v>0.14899999999999999</v>
      </c>
    </row>
    <row r="122" spans="1:125" x14ac:dyDescent="0.2">
      <c r="A122" s="2" t="s">
        <v>835</v>
      </c>
      <c r="B122" s="1" t="s">
        <v>824</v>
      </c>
      <c r="C122" s="1">
        <v>68</v>
      </c>
      <c r="D122" s="1">
        <v>24</v>
      </c>
      <c r="E122" s="1">
        <v>23</v>
      </c>
      <c r="F122" s="1">
        <v>47</v>
      </c>
      <c r="G122" s="1">
        <v>6</v>
      </c>
      <c r="H122" s="1">
        <v>30</v>
      </c>
      <c r="I122" s="1">
        <v>45</v>
      </c>
      <c r="J122" s="1">
        <v>39</v>
      </c>
      <c r="K122" s="1">
        <v>7</v>
      </c>
      <c r="L122" s="1">
        <v>9</v>
      </c>
      <c r="M122" s="1">
        <v>2</v>
      </c>
      <c r="N122" s="1">
        <v>0</v>
      </c>
      <c r="O122" s="1">
        <v>4</v>
      </c>
      <c r="P122" s="1">
        <v>189</v>
      </c>
      <c r="Q122" s="1">
        <v>0.127</v>
      </c>
      <c r="S122" s="1" t="s">
        <v>83</v>
      </c>
      <c r="T122" s="1" t="s">
        <v>801</v>
      </c>
      <c r="U122" s="1">
        <v>80</v>
      </c>
      <c r="V122" s="1">
        <v>14</v>
      </c>
      <c r="W122" s="1">
        <v>32</v>
      </c>
      <c r="X122" s="1">
        <v>46</v>
      </c>
      <c r="Y122" s="1">
        <v>-3</v>
      </c>
      <c r="Z122" s="1">
        <v>26</v>
      </c>
      <c r="AA122" s="1">
        <v>55</v>
      </c>
      <c r="AB122" s="1">
        <v>22</v>
      </c>
      <c r="AC122" s="1">
        <v>2</v>
      </c>
      <c r="AD122" s="1">
        <v>6</v>
      </c>
      <c r="AE122" s="1">
        <v>0</v>
      </c>
      <c r="AF122" s="1">
        <v>0</v>
      </c>
      <c r="AG122" s="1">
        <v>2</v>
      </c>
      <c r="AH122" s="1">
        <v>183</v>
      </c>
      <c r="AI122" s="1">
        <v>7.6999999999999999E-2</v>
      </c>
      <c r="AK122" s="2" t="s">
        <v>95</v>
      </c>
      <c r="AL122" s="1" t="s">
        <v>819</v>
      </c>
      <c r="AM122" s="1">
        <v>74</v>
      </c>
      <c r="AN122" s="1">
        <v>24</v>
      </c>
      <c r="AO122" s="1">
        <v>22</v>
      </c>
      <c r="AP122" s="1">
        <v>46</v>
      </c>
      <c r="AQ122" s="1">
        <v>-11</v>
      </c>
      <c r="AR122" s="1">
        <v>26</v>
      </c>
      <c r="AS122" s="1">
        <v>44</v>
      </c>
      <c r="AT122" s="1">
        <v>13</v>
      </c>
      <c r="AU122" s="1">
        <v>6</v>
      </c>
      <c r="AV122" s="1">
        <v>7</v>
      </c>
      <c r="AW122" s="1">
        <v>0</v>
      </c>
      <c r="AX122" s="1">
        <v>1</v>
      </c>
      <c r="AY122" s="1">
        <v>6</v>
      </c>
      <c r="AZ122" s="1">
        <v>162</v>
      </c>
      <c r="BA122" s="1">
        <v>0.14799999999999999</v>
      </c>
      <c r="BC122" s="2" t="s">
        <v>118</v>
      </c>
      <c r="BD122" s="1" t="s">
        <v>818</v>
      </c>
      <c r="BE122" s="1">
        <v>40</v>
      </c>
      <c r="BF122" s="1">
        <v>11</v>
      </c>
      <c r="BG122" s="1">
        <v>16</v>
      </c>
      <c r="BH122" s="1">
        <v>27</v>
      </c>
      <c r="BI122" s="1">
        <v>-13</v>
      </c>
      <c r="BJ122" s="1">
        <v>22</v>
      </c>
      <c r="BK122" s="1">
        <v>24</v>
      </c>
      <c r="BL122" s="1">
        <v>28</v>
      </c>
      <c r="BM122" s="1">
        <v>2</v>
      </c>
      <c r="BN122" s="1">
        <v>7</v>
      </c>
      <c r="BO122" s="1">
        <v>1</v>
      </c>
      <c r="BP122" s="1">
        <v>0</v>
      </c>
      <c r="BQ122" s="1">
        <v>1</v>
      </c>
      <c r="BR122" s="1">
        <v>44</v>
      </c>
      <c r="BS122" s="1">
        <v>0.25</v>
      </c>
      <c r="BU122" s="2" t="s">
        <v>303</v>
      </c>
      <c r="BV122" s="1" t="s">
        <v>799</v>
      </c>
      <c r="BW122" s="1">
        <v>80</v>
      </c>
      <c r="BX122" s="1">
        <v>8</v>
      </c>
      <c r="BY122" s="1">
        <v>36</v>
      </c>
      <c r="BZ122" s="1">
        <v>44</v>
      </c>
      <c r="CA122" s="1">
        <v>-21</v>
      </c>
      <c r="CB122" s="1">
        <v>4</v>
      </c>
      <c r="CC122" s="1">
        <v>49</v>
      </c>
      <c r="CD122" s="1">
        <v>27</v>
      </c>
      <c r="CE122" s="1">
        <v>6</v>
      </c>
      <c r="CF122" s="1">
        <v>15</v>
      </c>
      <c r="CG122" s="1">
        <v>0</v>
      </c>
      <c r="CH122" s="1">
        <v>0</v>
      </c>
      <c r="CI122" s="1">
        <v>1</v>
      </c>
      <c r="CJ122" s="1">
        <v>107</v>
      </c>
      <c r="CK122" s="1">
        <v>7.4999999999999997E-2</v>
      </c>
      <c r="CL122" s="1" t="s">
        <v>797</v>
      </c>
      <c r="CM122" s="1" t="s">
        <v>1618</v>
      </c>
      <c r="CN122" s="1" t="s">
        <v>824</v>
      </c>
      <c r="CO122" s="1">
        <v>75</v>
      </c>
      <c r="CP122" s="1">
        <v>14</v>
      </c>
      <c r="CQ122" s="1">
        <v>30</v>
      </c>
      <c r="CR122" s="1">
        <v>44</v>
      </c>
      <c r="CS122" s="1">
        <v>21</v>
      </c>
      <c r="CT122" s="1">
        <v>48</v>
      </c>
      <c r="CU122" s="1">
        <v>43</v>
      </c>
      <c r="CV122" s="1">
        <v>35</v>
      </c>
      <c r="CW122" s="1">
        <v>2</v>
      </c>
      <c r="CX122" s="1">
        <v>5</v>
      </c>
      <c r="CY122" s="1">
        <v>1</v>
      </c>
      <c r="CZ122" s="1">
        <v>1</v>
      </c>
      <c r="DA122" s="1">
        <v>2</v>
      </c>
      <c r="DB122" s="1">
        <v>103</v>
      </c>
      <c r="DC122" s="1">
        <v>0.13600000000000001</v>
      </c>
      <c r="DE122" s="2"/>
      <c r="DF122" s="1" t="s">
        <v>1618</v>
      </c>
      <c r="DG122" s="1">
        <v>75</v>
      </c>
      <c r="DH122" s="1">
        <v>14</v>
      </c>
      <c r="DI122" s="1">
        <v>30</v>
      </c>
      <c r="DJ122" s="1">
        <v>44</v>
      </c>
      <c r="DK122" s="1">
        <v>21</v>
      </c>
      <c r="DL122" s="1">
        <v>48</v>
      </c>
      <c r="DM122" s="1">
        <v>43</v>
      </c>
      <c r="DN122" s="1">
        <v>35</v>
      </c>
      <c r="DO122" s="1">
        <v>2</v>
      </c>
      <c r="DP122" s="1">
        <v>5</v>
      </c>
      <c r="DQ122" s="1">
        <v>1</v>
      </c>
      <c r="DR122" s="1">
        <v>1</v>
      </c>
      <c r="DS122" s="1">
        <v>2</v>
      </c>
      <c r="DT122" s="1">
        <v>103</v>
      </c>
      <c r="DU122" s="1">
        <v>0.13600000000000001</v>
      </c>
    </row>
    <row r="123" spans="1:125" x14ac:dyDescent="0.2">
      <c r="A123" s="2" t="s">
        <v>240</v>
      </c>
      <c r="B123" s="1" t="s">
        <v>816</v>
      </c>
      <c r="C123" s="1">
        <v>73</v>
      </c>
      <c r="D123" s="1">
        <v>16</v>
      </c>
      <c r="E123" s="1">
        <v>31</v>
      </c>
      <c r="F123" s="1">
        <v>47</v>
      </c>
      <c r="G123" s="1">
        <v>13</v>
      </c>
      <c r="H123" s="1">
        <v>40</v>
      </c>
      <c r="I123" s="1">
        <v>191</v>
      </c>
      <c r="J123" s="1">
        <v>34</v>
      </c>
      <c r="K123" s="1">
        <v>4</v>
      </c>
      <c r="L123" s="1">
        <v>17</v>
      </c>
      <c r="M123" s="1">
        <v>0</v>
      </c>
      <c r="N123" s="1">
        <v>1</v>
      </c>
      <c r="O123" s="1">
        <v>4</v>
      </c>
      <c r="P123" s="1">
        <v>164</v>
      </c>
      <c r="Q123" s="1">
        <v>9.8000000000000004E-2</v>
      </c>
      <c r="S123" s="1" t="s">
        <v>843</v>
      </c>
      <c r="T123" s="1" t="s">
        <v>807</v>
      </c>
      <c r="U123" s="1">
        <v>76</v>
      </c>
      <c r="V123" s="1">
        <v>6</v>
      </c>
      <c r="W123" s="1">
        <v>40</v>
      </c>
      <c r="X123" s="1">
        <v>46</v>
      </c>
      <c r="Y123" s="1">
        <v>-9</v>
      </c>
      <c r="Z123" s="1">
        <v>35</v>
      </c>
      <c r="AA123" s="1">
        <v>59</v>
      </c>
      <c r="AB123" s="1">
        <v>153</v>
      </c>
      <c r="AC123" s="1">
        <v>3</v>
      </c>
      <c r="AD123" s="1">
        <v>15</v>
      </c>
      <c r="AE123" s="1">
        <v>0</v>
      </c>
      <c r="AF123" s="1">
        <v>0</v>
      </c>
      <c r="AG123" s="1">
        <v>0</v>
      </c>
      <c r="AH123" s="1">
        <v>163</v>
      </c>
      <c r="AI123" s="1">
        <v>3.6999999999999998E-2</v>
      </c>
      <c r="AK123" s="2" t="s">
        <v>278</v>
      </c>
      <c r="AL123" s="1" t="s">
        <v>807</v>
      </c>
      <c r="AM123" s="1">
        <v>80</v>
      </c>
      <c r="AN123" s="1">
        <v>30</v>
      </c>
      <c r="AO123" s="1">
        <v>16</v>
      </c>
      <c r="AP123" s="1">
        <v>46</v>
      </c>
      <c r="AQ123" s="1">
        <v>-8</v>
      </c>
      <c r="AR123" s="1">
        <v>138</v>
      </c>
      <c r="AS123" s="1">
        <v>169</v>
      </c>
      <c r="AT123" s="1">
        <v>19</v>
      </c>
      <c r="AU123" s="1">
        <v>8</v>
      </c>
      <c r="AV123" s="1">
        <v>8</v>
      </c>
      <c r="AW123" s="1">
        <v>0</v>
      </c>
      <c r="AX123" s="1">
        <v>0</v>
      </c>
      <c r="AY123" s="1">
        <v>7</v>
      </c>
      <c r="AZ123" s="1">
        <v>228</v>
      </c>
      <c r="BA123" s="1">
        <v>0.13200000000000001</v>
      </c>
      <c r="BC123" s="2" t="s">
        <v>292</v>
      </c>
      <c r="BD123" s="1" t="s">
        <v>806</v>
      </c>
      <c r="BE123" s="1">
        <v>48</v>
      </c>
      <c r="BF123" s="1">
        <v>13</v>
      </c>
      <c r="BG123" s="1">
        <v>14</v>
      </c>
      <c r="BH123" s="1">
        <v>27</v>
      </c>
      <c r="BI123" s="1">
        <v>5</v>
      </c>
      <c r="BJ123" s="1">
        <v>20</v>
      </c>
      <c r="BK123" s="1">
        <v>92</v>
      </c>
      <c r="BL123" s="1">
        <v>19</v>
      </c>
      <c r="BM123" s="1">
        <v>5</v>
      </c>
      <c r="BN123" s="1">
        <v>1</v>
      </c>
      <c r="BO123" s="1">
        <v>0</v>
      </c>
      <c r="BP123" s="1">
        <v>0</v>
      </c>
      <c r="BQ123" s="1">
        <v>3</v>
      </c>
      <c r="BR123" s="1">
        <v>97</v>
      </c>
      <c r="BS123" s="1">
        <v>0.13400000000000001</v>
      </c>
      <c r="BU123" s="2" t="s">
        <v>730</v>
      </c>
      <c r="BV123" s="1" t="s">
        <v>808</v>
      </c>
      <c r="BW123" s="1">
        <v>74</v>
      </c>
      <c r="BX123" s="1">
        <v>11</v>
      </c>
      <c r="BY123" s="1">
        <v>33</v>
      </c>
      <c r="BZ123" s="1">
        <v>44</v>
      </c>
      <c r="CA123" s="1">
        <v>4</v>
      </c>
      <c r="CB123" s="1">
        <v>20</v>
      </c>
      <c r="CC123" s="1">
        <v>54</v>
      </c>
      <c r="CD123" s="1">
        <v>127</v>
      </c>
      <c r="CE123" s="1">
        <v>4</v>
      </c>
      <c r="CF123" s="1">
        <v>11</v>
      </c>
      <c r="CG123" s="1">
        <v>1</v>
      </c>
      <c r="CH123" s="1">
        <v>0</v>
      </c>
      <c r="CI123" s="1">
        <v>1</v>
      </c>
      <c r="CJ123" s="1">
        <v>142</v>
      </c>
      <c r="CK123" s="1">
        <v>7.6999999999999999E-2</v>
      </c>
      <c r="CL123" s="1" t="s">
        <v>797</v>
      </c>
      <c r="CM123" s="1" t="s">
        <v>697</v>
      </c>
      <c r="CN123" s="1" t="s">
        <v>812</v>
      </c>
      <c r="CO123" s="1">
        <v>80</v>
      </c>
      <c r="CP123" s="1">
        <v>9</v>
      </c>
      <c r="CQ123" s="1">
        <v>35</v>
      </c>
      <c r="CR123" s="1">
        <v>44</v>
      </c>
      <c r="CS123" s="1">
        <v>-4</v>
      </c>
      <c r="CT123" s="1">
        <v>40</v>
      </c>
      <c r="CU123" s="1">
        <v>91</v>
      </c>
      <c r="CV123" s="1">
        <v>106</v>
      </c>
      <c r="CW123" s="1">
        <v>3</v>
      </c>
      <c r="CX123" s="1">
        <v>20</v>
      </c>
      <c r="CY123" s="1">
        <v>0</v>
      </c>
      <c r="CZ123" s="1">
        <v>0</v>
      </c>
      <c r="DA123" s="1">
        <v>1</v>
      </c>
      <c r="DB123" s="1">
        <v>101</v>
      </c>
      <c r="DC123" s="1">
        <v>8.8999999999999996E-2</v>
      </c>
      <c r="DE123" s="2"/>
      <c r="DF123" s="1" t="s">
        <v>697</v>
      </c>
      <c r="DG123" s="1">
        <v>80</v>
      </c>
      <c r="DH123" s="1">
        <v>9</v>
      </c>
      <c r="DI123" s="1">
        <v>35</v>
      </c>
      <c r="DJ123" s="1">
        <v>44</v>
      </c>
      <c r="DK123" s="1">
        <v>-4</v>
      </c>
      <c r="DL123" s="1">
        <v>40</v>
      </c>
      <c r="DM123" s="1">
        <v>91</v>
      </c>
      <c r="DN123" s="1">
        <v>106</v>
      </c>
      <c r="DO123" s="1">
        <v>3</v>
      </c>
      <c r="DP123" s="1">
        <v>20</v>
      </c>
      <c r="DQ123" s="1">
        <v>0</v>
      </c>
      <c r="DR123" s="1">
        <v>0</v>
      </c>
      <c r="DS123" s="1">
        <v>1</v>
      </c>
      <c r="DT123" s="1">
        <v>101</v>
      </c>
      <c r="DU123" s="1">
        <v>8.8999999999999996E-2</v>
      </c>
    </row>
    <row r="124" spans="1:125" x14ac:dyDescent="0.2">
      <c r="A124" s="2" t="s">
        <v>26</v>
      </c>
      <c r="B124" s="1" t="s">
        <v>801</v>
      </c>
      <c r="C124" s="1">
        <v>82</v>
      </c>
      <c r="D124" s="1">
        <v>16</v>
      </c>
      <c r="E124" s="1">
        <v>31</v>
      </c>
      <c r="F124" s="1">
        <v>47</v>
      </c>
      <c r="G124" s="1">
        <v>-9</v>
      </c>
      <c r="H124" s="1">
        <v>23</v>
      </c>
      <c r="I124" s="1">
        <v>76</v>
      </c>
      <c r="J124" s="1">
        <v>48</v>
      </c>
      <c r="K124" s="1">
        <v>8</v>
      </c>
      <c r="L124" s="1">
        <v>13</v>
      </c>
      <c r="M124" s="1">
        <v>0</v>
      </c>
      <c r="N124" s="1">
        <v>0</v>
      </c>
      <c r="O124" s="1">
        <v>2</v>
      </c>
      <c r="P124" s="1">
        <v>145</v>
      </c>
      <c r="Q124" s="1">
        <v>0.11</v>
      </c>
      <c r="S124" s="1" t="s">
        <v>88</v>
      </c>
      <c r="T124" s="1" t="s">
        <v>811</v>
      </c>
      <c r="U124" s="1">
        <v>80</v>
      </c>
      <c r="V124" s="1">
        <v>17</v>
      </c>
      <c r="W124" s="1">
        <v>29</v>
      </c>
      <c r="X124" s="1">
        <v>46</v>
      </c>
      <c r="Y124" s="1">
        <v>-10</v>
      </c>
      <c r="Z124" s="1">
        <v>98</v>
      </c>
      <c r="AA124" s="1">
        <v>133</v>
      </c>
      <c r="AB124" s="1">
        <v>106</v>
      </c>
      <c r="AC124" s="1">
        <v>8</v>
      </c>
      <c r="AD124" s="1">
        <v>6</v>
      </c>
      <c r="AE124" s="1">
        <v>0</v>
      </c>
      <c r="AF124" s="1">
        <v>1</v>
      </c>
      <c r="AG124" s="1">
        <v>3</v>
      </c>
      <c r="AH124" s="1">
        <v>170</v>
      </c>
      <c r="AI124" s="1">
        <v>0.1</v>
      </c>
      <c r="AK124" s="2" t="s">
        <v>728</v>
      </c>
      <c r="AL124" s="1" t="s">
        <v>806</v>
      </c>
      <c r="AM124" s="1">
        <v>82</v>
      </c>
      <c r="AN124" s="1">
        <v>11</v>
      </c>
      <c r="AO124" s="1">
        <v>35</v>
      </c>
      <c r="AP124" s="1">
        <v>46</v>
      </c>
      <c r="AQ124" s="1">
        <v>-8</v>
      </c>
      <c r="AR124" s="1">
        <v>46</v>
      </c>
      <c r="AS124" s="1">
        <v>113</v>
      </c>
      <c r="AT124" s="1">
        <v>132</v>
      </c>
      <c r="AU124" s="1">
        <v>4</v>
      </c>
      <c r="AV124" s="1">
        <v>16</v>
      </c>
      <c r="AW124" s="1">
        <v>0</v>
      </c>
      <c r="AX124" s="1">
        <v>0</v>
      </c>
      <c r="AY124" s="1">
        <v>3</v>
      </c>
      <c r="AZ124" s="1">
        <v>175</v>
      </c>
      <c r="BA124" s="1">
        <v>6.3E-2</v>
      </c>
      <c r="BC124" s="2" t="s">
        <v>234</v>
      </c>
      <c r="BD124" s="1" t="s">
        <v>806</v>
      </c>
      <c r="BE124" s="1">
        <v>42</v>
      </c>
      <c r="BF124" s="1">
        <v>10</v>
      </c>
      <c r="BG124" s="1">
        <v>17</v>
      </c>
      <c r="BH124" s="1">
        <v>27</v>
      </c>
      <c r="BI124" s="1">
        <v>-13</v>
      </c>
      <c r="BJ124" s="1">
        <v>22</v>
      </c>
      <c r="BK124" s="1">
        <v>16</v>
      </c>
      <c r="BL124" s="1">
        <v>5</v>
      </c>
      <c r="BM124" s="1">
        <v>5</v>
      </c>
      <c r="BN124" s="1">
        <v>3</v>
      </c>
      <c r="BO124" s="1">
        <v>0</v>
      </c>
      <c r="BP124" s="1">
        <v>0</v>
      </c>
      <c r="BQ124" s="1">
        <v>0</v>
      </c>
      <c r="BR124" s="1">
        <v>56</v>
      </c>
      <c r="BS124" s="1">
        <v>0.17899999999999999</v>
      </c>
      <c r="BU124" s="2" t="s">
        <v>186</v>
      </c>
      <c r="BV124" s="1" t="s">
        <v>821</v>
      </c>
      <c r="BW124" s="1">
        <v>81</v>
      </c>
      <c r="BX124" s="1">
        <v>20</v>
      </c>
      <c r="BY124" s="1">
        <v>23</v>
      </c>
      <c r="BZ124" s="1">
        <v>43</v>
      </c>
      <c r="CA124" s="1">
        <v>11</v>
      </c>
      <c r="CB124" s="1">
        <v>38</v>
      </c>
      <c r="CC124" s="1">
        <v>44</v>
      </c>
      <c r="CD124" s="1">
        <v>45</v>
      </c>
      <c r="CE124" s="1">
        <v>3</v>
      </c>
      <c r="CF124" s="1">
        <v>7</v>
      </c>
      <c r="CG124" s="1">
        <v>3</v>
      </c>
      <c r="CH124" s="1">
        <v>0</v>
      </c>
      <c r="CI124" s="1">
        <v>5</v>
      </c>
      <c r="CJ124" s="1">
        <v>199</v>
      </c>
      <c r="CK124" s="1">
        <v>0.10100000000000001</v>
      </c>
      <c r="CL124" s="1" t="s">
        <v>797</v>
      </c>
      <c r="CM124" s="1" t="s">
        <v>119</v>
      </c>
      <c r="CN124" s="1" t="s">
        <v>810</v>
      </c>
      <c r="CO124" s="1">
        <v>82</v>
      </c>
      <c r="CP124" s="1">
        <v>23</v>
      </c>
      <c r="CQ124" s="1">
        <v>21</v>
      </c>
      <c r="CR124" s="1">
        <v>44</v>
      </c>
      <c r="CS124" s="1">
        <v>11</v>
      </c>
      <c r="CT124" s="1">
        <v>44</v>
      </c>
      <c r="CU124" s="1">
        <v>77</v>
      </c>
      <c r="CV124" s="1">
        <v>17</v>
      </c>
      <c r="CW124" s="1">
        <v>6</v>
      </c>
      <c r="CX124" s="1">
        <v>3</v>
      </c>
      <c r="CY124" s="1">
        <v>0</v>
      </c>
      <c r="CZ124" s="1">
        <v>0</v>
      </c>
      <c r="DA124" s="1">
        <v>4</v>
      </c>
      <c r="DB124" s="1">
        <v>252</v>
      </c>
      <c r="DC124" s="1">
        <v>9.0999999999999998E-2</v>
      </c>
      <c r="DE124" s="2"/>
      <c r="DF124" s="1" t="s">
        <v>119</v>
      </c>
      <c r="DG124" s="1">
        <v>82</v>
      </c>
      <c r="DH124" s="1">
        <v>23</v>
      </c>
      <c r="DI124" s="1">
        <v>21</v>
      </c>
      <c r="DJ124" s="1">
        <v>44</v>
      </c>
      <c r="DK124" s="1">
        <v>11</v>
      </c>
      <c r="DL124" s="1">
        <v>44</v>
      </c>
      <c r="DM124" s="1">
        <v>77</v>
      </c>
      <c r="DN124" s="1">
        <v>17</v>
      </c>
      <c r="DO124" s="1">
        <v>6</v>
      </c>
      <c r="DP124" s="1">
        <v>3</v>
      </c>
      <c r="DQ124" s="1">
        <v>0</v>
      </c>
      <c r="DR124" s="1">
        <v>0</v>
      </c>
      <c r="DS124" s="1">
        <v>4</v>
      </c>
      <c r="DT124" s="1">
        <v>252</v>
      </c>
      <c r="DU124" s="1">
        <v>9.0999999999999998E-2</v>
      </c>
    </row>
    <row r="125" spans="1:125" x14ac:dyDescent="0.2">
      <c r="A125" s="2" t="s">
        <v>268</v>
      </c>
      <c r="B125" s="1" t="s">
        <v>800</v>
      </c>
      <c r="C125" s="1">
        <v>79</v>
      </c>
      <c r="D125" s="1">
        <v>22</v>
      </c>
      <c r="E125" s="1">
        <v>24</v>
      </c>
      <c r="F125" s="1">
        <v>46</v>
      </c>
      <c r="G125" s="1">
        <v>14</v>
      </c>
      <c r="H125" s="1">
        <v>208</v>
      </c>
      <c r="I125" s="1">
        <v>140</v>
      </c>
      <c r="J125" s="1">
        <v>20</v>
      </c>
      <c r="K125" s="1">
        <v>7</v>
      </c>
      <c r="L125" s="1">
        <v>4</v>
      </c>
      <c r="M125" s="1">
        <v>0</v>
      </c>
      <c r="N125" s="1">
        <v>0</v>
      </c>
      <c r="O125" s="1">
        <v>1</v>
      </c>
      <c r="P125" s="1">
        <v>116</v>
      </c>
      <c r="Q125" s="1">
        <v>0.19</v>
      </c>
      <c r="S125" s="1" t="s">
        <v>244</v>
      </c>
      <c r="T125" s="1" t="s">
        <v>821</v>
      </c>
      <c r="U125" s="1">
        <v>82</v>
      </c>
      <c r="V125" s="1">
        <v>29</v>
      </c>
      <c r="W125" s="1">
        <v>17</v>
      </c>
      <c r="X125" s="1">
        <v>46</v>
      </c>
      <c r="Y125" s="1">
        <v>3</v>
      </c>
      <c r="Z125" s="1">
        <v>24</v>
      </c>
      <c r="AA125" s="1">
        <v>87</v>
      </c>
      <c r="AB125" s="1">
        <v>31</v>
      </c>
      <c r="AC125" s="1">
        <v>7</v>
      </c>
      <c r="AD125" s="1">
        <v>4</v>
      </c>
      <c r="AE125" s="1">
        <v>2</v>
      </c>
      <c r="AF125" s="1">
        <v>0</v>
      </c>
      <c r="AG125" s="1">
        <v>6</v>
      </c>
      <c r="AH125" s="1">
        <v>298</v>
      </c>
      <c r="AI125" s="1">
        <v>9.7000000000000003E-2</v>
      </c>
      <c r="AK125" s="2" t="s">
        <v>303</v>
      </c>
      <c r="AL125" s="1" t="s">
        <v>799</v>
      </c>
      <c r="AM125" s="1">
        <v>80</v>
      </c>
      <c r="AN125" s="1">
        <v>14</v>
      </c>
      <c r="AO125" s="1">
        <v>32</v>
      </c>
      <c r="AP125" s="1">
        <v>46</v>
      </c>
      <c r="AQ125" s="1">
        <v>-5</v>
      </c>
      <c r="AR125" s="1">
        <v>8</v>
      </c>
      <c r="AS125" s="1">
        <v>61</v>
      </c>
      <c r="AT125" s="1">
        <v>28</v>
      </c>
      <c r="AU125" s="1">
        <v>1</v>
      </c>
      <c r="AV125" s="1">
        <v>7</v>
      </c>
      <c r="AW125" s="1">
        <v>0</v>
      </c>
      <c r="AX125" s="1">
        <v>0</v>
      </c>
      <c r="AY125" s="1">
        <v>3</v>
      </c>
      <c r="AZ125" s="1">
        <v>90</v>
      </c>
      <c r="BA125" s="1">
        <v>0.156</v>
      </c>
      <c r="BC125" s="2" t="s">
        <v>717</v>
      </c>
      <c r="BD125" s="1" t="s">
        <v>801</v>
      </c>
      <c r="BE125" s="1">
        <v>48</v>
      </c>
      <c r="BF125" s="1">
        <v>6</v>
      </c>
      <c r="BG125" s="1">
        <v>21</v>
      </c>
      <c r="BH125" s="1">
        <v>27</v>
      </c>
      <c r="BI125" s="1">
        <v>-14</v>
      </c>
      <c r="BJ125" s="1">
        <v>22</v>
      </c>
      <c r="BK125" s="1">
        <v>34</v>
      </c>
      <c r="BL125" s="1">
        <v>86</v>
      </c>
      <c r="BM125" s="1">
        <v>3</v>
      </c>
      <c r="BN125" s="1">
        <v>8</v>
      </c>
      <c r="BO125" s="1">
        <v>0</v>
      </c>
      <c r="BP125" s="1">
        <v>0</v>
      </c>
      <c r="BQ125" s="1">
        <v>1</v>
      </c>
      <c r="BR125" s="1">
        <v>83</v>
      </c>
      <c r="BS125" s="1">
        <v>7.1999999999999995E-2</v>
      </c>
      <c r="BU125" s="2" t="s">
        <v>81</v>
      </c>
      <c r="BV125" s="1" t="s">
        <v>799</v>
      </c>
      <c r="BW125" s="1">
        <v>82</v>
      </c>
      <c r="BX125" s="1">
        <v>25</v>
      </c>
      <c r="BY125" s="1">
        <v>18</v>
      </c>
      <c r="BZ125" s="1">
        <v>43</v>
      </c>
      <c r="CA125" s="1">
        <v>-6</v>
      </c>
      <c r="CB125" s="1">
        <v>92</v>
      </c>
      <c r="CC125" s="1">
        <v>210</v>
      </c>
      <c r="CD125" s="1">
        <v>39</v>
      </c>
      <c r="CE125" s="1">
        <v>12</v>
      </c>
      <c r="CF125" s="1">
        <v>9</v>
      </c>
      <c r="CG125" s="1">
        <v>0</v>
      </c>
      <c r="CH125" s="1">
        <v>0</v>
      </c>
      <c r="CI125" s="1">
        <v>3</v>
      </c>
      <c r="CJ125" s="1">
        <v>161</v>
      </c>
      <c r="CK125" s="1">
        <v>0.155</v>
      </c>
      <c r="CL125" s="1" t="s">
        <v>797</v>
      </c>
      <c r="CM125" s="1" t="s">
        <v>699</v>
      </c>
      <c r="CN125" s="1" t="s">
        <v>824</v>
      </c>
      <c r="CO125" s="1">
        <v>56</v>
      </c>
      <c r="CP125" s="1">
        <v>8</v>
      </c>
      <c r="CQ125" s="1">
        <v>36</v>
      </c>
      <c r="CR125" s="1">
        <v>44</v>
      </c>
      <c r="CS125" s="1">
        <v>19</v>
      </c>
      <c r="CT125" s="1">
        <v>52</v>
      </c>
      <c r="CU125" s="1">
        <v>42</v>
      </c>
      <c r="CV125" s="1">
        <v>86</v>
      </c>
      <c r="CW125" s="1">
        <v>4</v>
      </c>
      <c r="CX125" s="1">
        <v>21</v>
      </c>
      <c r="CY125" s="1">
        <v>0</v>
      </c>
      <c r="CZ125" s="1">
        <v>0</v>
      </c>
      <c r="DA125" s="1">
        <v>1</v>
      </c>
      <c r="DB125" s="1">
        <v>135</v>
      </c>
      <c r="DC125" s="1">
        <v>5.8999999999999997E-2</v>
      </c>
      <c r="DE125" s="2"/>
      <c r="DF125" s="1" t="s">
        <v>699</v>
      </c>
      <c r="DG125" s="1">
        <v>56</v>
      </c>
      <c r="DH125" s="1">
        <v>8</v>
      </c>
      <c r="DI125" s="1">
        <v>36</v>
      </c>
      <c r="DJ125" s="1">
        <v>44</v>
      </c>
      <c r="DK125" s="1">
        <v>19</v>
      </c>
      <c r="DL125" s="1">
        <v>52</v>
      </c>
      <c r="DM125" s="1">
        <v>42</v>
      </c>
      <c r="DN125" s="1">
        <v>86</v>
      </c>
      <c r="DO125" s="1">
        <v>4</v>
      </c>
      <c r="DP125" s="1">
        <v>21</v>
      </c>
      <c r="DQ125" s="1">
        <v>0</v>
      </c>
      <c r="DR125" s="1">
        <v>0</v>
      </c>
      <c r="DS125" s="1">
        <v>1</v>
      </c>
      <c r="DT125" s="1">
        <v>135</v>
      </c>
      <c r="DU125" s="1">
        <v>5.8999999999999997E-2</v>
      </c>
    </row>
    <row r="126" spans="1:125" x14ac:dyDescent="0.2">
      <c r="A126" s="2" t="s">
        <v>844</v>
      </c>
      <c r="B126" s="1" t="s">
        <v>808</v>
      </c>
      <c r="C126" s="1">
        <v>71</v>
      </c>
      <c r="D126" s="1">
        <v>6</v>
      </c>
      <c r="E126" s="1">
        <v>40</v>
      </c>
      <c r="F126" s="1">
        <v>46</v>
      </c>
      <c r="G126" s="1">
        <v>-11</v>
      </c>
      <c r="H126" s="1">
        <v>72</v>
      </c>
      <c r="I126" s="1">
        <v>66</v>
      </c>
      <c r="J126" s="1">
        <v>122</v>
      </c>
      <c r="K126" s="1">
        <v>1</v>
      </c>
      <c r="L126" s="1">
        <v>18</v>
      </c>
      <c r="M126" s="1">
        <v>0</v>
      </c>
      <c r="N126" s="1">
        <v>0</v>
      </c>
      <c r="O126" s="1">
        <v>1</v>
      </c>
      <c r="P126" s="1">
        <v>161</v>
      </c>
      <c r="Q126" s="1">
        <v>3.6999999999999998E-2</v>
      </c>
      <c r="S126" s="1" t="s">
        <v>571</v>
      </c>
      <c r="T126" s="1" t="s">
        <v>805</v>
      </c>
      <c r="U126" s="1">
        <v>82</v>
      </c>
      <c r="V126" s="1">
        <v>18</v>
      </c>
      <c r="W126" s="1">
        <v>28</v>
      </c>
      <c r="X126" s="1">
        <v>46</v>
      </c>
      <c r="Y126" s="1">
        <v>-7</v>
      </c>
      <c r="Z126" s="1">
        <v>16</v>
      </c>
      <c r="AA126" s="1">
        <v>27</v>
      </c>
      <c r="AB126" s="1">
        <v>31</v>
      </c>
      <c r="AC126" s="1">
        <v>8</v>
      </c>
      <c r="AD126" s="1">
        <v>10</v>
      </c>
      <c r="AE126" s="1">
        <v>0</v>
      </c>
      <c r="AF126" s="1">
        <v>0</v>
      </c>
      <c r="AG126" s="1">
        <v>3</v>
      </c>
      <c r="AH126" s="1">
        <v>117</v>
      </c>
      <c r="AI126" s="1">
        <v>0.154</v>
      </c>
      <c r="AK126" s="2" t="s">
        <v>698</v>
      </c>
      <c r="AL126" s="1" t="s">
        <v>815</v>
      </c>
      <c r="AM126" s="1">
        <v>79</v>
      </c>
      <c r="AN126" s="1">
        <v>7</v>
      </c>
      <c r="AO126" s="1">
        <v>39</v>
      </c>
      <c r="AP126" s="1">
        <v>46</v>
      </c>
      <c r="AQ126" s="1">
        <v>15</v>
      </c>
      <c r="AR126" s="1">
        <v>30</v>
      </c>
      <c r="AS126" s="1">
        <v>46</v>
      </c>
      <c r="AT126" s="1">
        <v>116</v>
      </c>
      <c r="AU126" s="1">
        <v>3</v>
      </c>
      <c r="AV126" s="1">
        <v>22</v>
      </c>
      <c r="AW126" s="1">
        <v>1</v>
      </c>
      <c r="AX126" s="1">
        <v>1</v>
      </c>
      <c r="AY126" s="1">
        <v>1</v>
      </c>
      <c r="AZ126" s="1">
        <v>134</v>
      </c>
      <c r="BA126" s="1">
        <v>5.1999999999999998E-2</v>
      </c>
      <c r="BC126" s="2" t="s">
        <v>299</v>
      </c>
      <c r="BD126" s="1" t="s">
        <v>798</v>
      </c>
      <c r="BE126" s="1">
        <v>47</v>
      </c>
      <c r="BF126" s="1">
        <v>8</v>
      </c>
      <c r="BG126" s="1">
        <v>19</v>
      </c>
      <c r="BH126" s="1">
        <v>27</v>
      </c>
      <c r="BI126" s="1">
        <v>4</v>
      </c>
      <c r="BJ126" s="1">
        <v>18</v>
      </c>
      <c r="BK126" s="1">
        <v>31</v>
      </c>
      <c r="BL126" s="1">
        <v>15</v>
      </c>
      <c r="BM126" s="1">
        <v>4</v>
      </c>
      <c r="BN126" s="1">
        <v>4</v>
      </c>
      <c r="BO126" s="1">
        <v>0</v>
      </c>
      <c r="BP126" s="1">
        <v>0</v>
      </c>
      <c r="BQ126" s="1">
        <v>0</v>
      </c>
      <c r="BR126" s="1">
        <v>55</v>
      </c>
      <c r="BS126" s="1">
        <v>0.14499999999999999</v>
      </c>
      <c r="BU126" s="2" t="s">
        <v>207</v>
      </c>
      <c r="BV126" s="1" t="s">
        <v>819</v>
      </c>
      <c r="BW126" s="1">
        <v>69</v>
      </c>
      <c r="BX126" s="1">
        <v>18</v>
      </c>
      <c r="BY126" s="1">
        <v>25</v>
      </c>
      <c r="BZ126" s="1">
        <v>43</v>
      </c>
      <c r="CA126" s="1">
        <v>13</v>
      </c>
      <c r="CB126" s="1">
        <v>36</v>
      </c>
      <c r="CC126" s="1">
        <v>73</v>
      </c>
      <c r="CD126" s="1">
        <v>15</v>
      </c>
      <c r="CE126" s="1">
        <v>4</v>
      </c>
      <c r="CF126" s="1">
        <v>5</v>
      </c>
      <c r="CG126" s="1">
        <v>0</v>
      </c>
      <c r="CH126" s="1">
        <v>0</v>
      </c>
      <c r="CI126" s="1">
        <v>1</v>
      </c>
      <c r="CJ126" s="1">
        <v>120</v>
      </c>
      <c r="CK126" s="1">
        <v>0.15</v>
      </c>
      <c r="CL126" s="1" t="s">
        <v>797</v>
      </c>
      <c r="CM126" s="1" t="s">
        <v>56</v>
      </c>
      <c r="CN126" s="1" t="s">
        <v>816</v>
      </c>
      <c r="CO126" s="1">
        <v>81</v>
      </c>
      <c r="CP126" s="1">
        <v>18</v>
      </c>
      <c r="CQ126" s="1">
        <v>26</v>
      </c>
      <c r="CR126" s="1">
        <v>44</v>
      </c>
      <c r="CS126" s="1">
        <v>13</v>
      </c>
      <c r="CT126" s="1">
        <v>81</v>
      </c>
      <c r="CU126" s="1">
        <v>259</v>
      </c>
      <c r="CV126" s="1">
        <v>23</v>
      </c>
      <c r="CW126" s="1">
        <v>2</v>
      </c>
      <c r="CX126" s="1">
        <v>6</v>
      </c>
      <c r="CY126" s="1">
        <v>0</v>
      </c>
      <c r="CZ126" s="1">
        <v>0</v>
      </c>
      <c r="DA126" s="1">
        <v>4</v>
      </c>
      <c r="DB126" s="1">
        <v>141</v>
      </c>
      <c r="DC126" s="1">
        <v>0.128</v>
      </c>
      <c r="DE126" s="2"/>
      <c r="DF126" s="1" t="s">
        <v>56</v>
      </c>
      <c r="DG126" s="1">
        <v>81</v>
      </c>
      <c r="DH126" s="1">
        <v>18</v>
      </c>
      <c r="DI126" s="1">
        <v>26</v>
      </c>
      <c r="DJ126" s="1">
        <v>44</v>
      </c>
      <c r="DK126" s="1">
        <v>13</v>
      </c>
      <c r="DL126" s="1">
        <v>81</v>
      </c>
      <c r="DM126" s="1">
        <v>259</v>
      </c>
      <c r="DN126" s="1">
        <v>23</v>
      </c>
      <c r="DO126" s="1">
        <v>2</v>
      </c>
      <c r="DP126" s="1">
        <v>6</v>
      </c>
      <c r="DQ126" s="1">
        <v>0</v>
      </c>
      <c r="DR126" s="1">
        <v>0</v>
      </c>
      <c r="DS126" s="1">
        <v>4</v>
      </c>
      <c r="DT126" s="1">
        <v>141</v>
      </c>
      <c r="DU126" s="1">
        <v>0.128</v>
      </c>
    </row>
    <row r="127" spans="1:125" x14ac:dyDescent="0.2">
      <c r="A127" s="2" t="s">
        <v>580</v>
      </c>
      <c r="B127" s="1" t="s">
        <v>824</v>
      </c>
      <c r="C127" s="1">
        <v>63</v>
      </c>
      <c r="D127" s="1">
        <v>19</v>
      </c>
      <c r="E127" s="1">
        <v>27</v>
      </c>
      <c r="F127" s="1">
        <v>46</v>
      </c>
      <c r="G127" s="1">
        <v>0</v>
      </c>
      <c r="H127" s="1">
        <v>26</v>
      </c>
      <c r="I127" s="1">
        <v>24</v>
      </c>
      <c r="J127" s="1">
        <v>17</v>
      </c>
      <c r="K127" s="1">
        <v>6</v>
      </c>
      <c r="L127" s="1">
        <v>12</v>
      </c>
      <c r="M127" s="1">
        <v>0</v>
      </c>
      <c r="N127" s="1">
        <v>0</v>
      </c>
      <c r="O127" s="1">
        <v>3</v>
      </c>
      <c r="P127" s="1">
        <v>216</v>
      </c>
      <c r="Q127" s="1">
        <v>8.7999999999999995E-2</v>
      </c>
      <c r="S127" s="1" t="s">
        <v>713</v>
      </c>
      <c r="T127" s="1" t="s">
        <v>802</v>
      </c>
      <c r="U127" s="1">
        <v>83</v>
      </c>
      <c r="V127" s="1">
        <v>14</v>
      </c>
      <c r="W127" s="1">
        <v>32</v>
      </c>
      <c r="X127" s="1">
        <v>46</v>
      </c>
      <c r="Y127" s="1">
        <v>20</v>
      </c>
      <c r="Z127" s="1">
        <v>40</v>
      </c>
      <c r="AA127" s="1">
        <v>75</v>
      </c>
      <c r="AB127" s="1">
        <v>106</v>
      </c>
      <c r="AC127" s="1">
        <v>7</v>
      </c>
      <c r="AD127" s="1">
        <v>17</v>
      </c>
      <c r="AE127" s="1">
        <v>0</v>
      </c>
      <c r="AF127" s="1">
        <v>0</v>
      </c>
      <c r="AG127" s="1">
        <v>4</v>
      </c>
      <c r="AH127" s="1">
        <v>162</v>
      </c>
      <c r="AI127" s="1">
        <v>8.5999999999999993E-2</v>
      </c>
      <c r="AK127" s="2" t="s">
        <v>355</v>
      </c>
      <c r="AL127" s="1" t="s">
        <v>809</v>
      </c>
      <c r="AM127" s="1">
        <v>82</v>
      </c>
      <c r="AN127" s="1">
        <v>19</v>
      </c>
      <c r="AO127" s="1">
        <v>27</v>
      </c>
      <c r="AP127" s="1">
        <v>46</v>
      </c>
      <c r="AQ127" s="1">
        <v>-5</v>
      </c>
      <c r="AR127" s="1">
        <v>82</v>
      </c>
      <c r="AS127" s="1">
        <v>53</v>
      </c>
      <c r="AT127" s="1">
        <v>31</v>
      </c>
      <c r="AU127" s="1">
        <v>4</v>
      </c>
      <c r="AV127" s="1">
        <v>4</v>
      </c>
      <c r="AW127" s="1">
        <v>0</v>
      </c>
      <c r="AX127" s="1">
        <v>0</v>
      </c>
      <c r="AY127" s="1">
        <v>4</v>
      </c>
      <c r="AZ127" s="1">
        <v>194</v>
      </c>
      <c r="BA127" s="1">
        <v>9.8000000000000004E-2</v>
      </c>
      <c r="BC127" s="2" t="s">
        <v>78</v>
      </c>
      <c r="BD127" s="1" t="s">
        <v>816</v>
      </c>
      <c r="BE127" s="1">
        <v>47</v>
      </c>
      <c r="BF127" s="1">
        <v>12</v>
      </c>
      <c r="BG127" s="1">
        <v>15</v>
      </c>
      <c r="BH127" s="1">
        <v>27</v>
      </c>
      <c r="BI127" s="1">
        <v>-3</v>
      </c>
      <c r="BJ127" s="1">
        <v>14</v>
      </c>
      <c r="BK127" s="1">
        <v>21</v>
      </c>
      <c r="BL127" s="1">
        <v>18</v>
      </c>
      <c r="BM127" s="1">
        <v>1</v>
      </c>
      <c r="BN127" s="1">
        <v>8</v>
      </c>
      <c r="BO127" s="1">
        <v>0</v>
      </c>
      <c r="BP127" s="1">
        <v>0</v>
      </c>
      <c r="BQ127" s="1">
        <v>5</v>
      </c>
      <c r="BR127" s="1">
        <v>151</v>
      </c>
      <c r="BS127" s="1">
        <v>7.9000000000000001E-2</v>
      </c>
      <c r="BU127" s="2" t="s">
        <v>695</v>
      </c>
      <c r="BV127" s="1" t="s">
        <v>796</v>
      </c>
      <c r="BW127" s="1">
        <v>77</v>
      </c>
      <c r="BX127" s="1">
        <v>14</v>
      </c>
      <c r="BY127" s="1">
        <v>29</v>
      </c>
      <c r="BZ127" s="1">
        <v>43</v>
      </c>
      <c r="CA127" s="1">
        <v>11</v>
      </c>
      <c r="CB127" s="1">
        <v>36</v>
      </c>
      <c r="CC127" s="1">
        <v>88</v>
      </c>
      <c r="CD127" s="1">
        <v>131</v>
      </c>
      <c r="CE127" s="1">
        <v>2</v>
      </c>
      <c r="CF127" s="1">
        <v>11</v>
      </c>
      <c r="CG127" s="1">
        <v>3</v>
      </c>
      <c r="CH127" s="1">
        <v>1</v>
      </c>
      <c r="CI127" s="1">
        <v>4</v>
      </c>
      <c r="CJ127" s="1">
        <v>177</v>
      </c>
      <c r="CK127" s="1">
        <v>7.9000000000000001E-2</v>
      </c>
      <c r="CL127" s="1" t="s">
        <v>797</v>
      </c>
      <c r="CM127" s="1" t="s">
        <v>177</v>
      </c>
      <c r="CN127" s="1" t="s">
        <v>829</v>
      </c>
      <c r="CO127" s="1">
        <v>81</v>
      </c>
      <c r="CP127" s="1">
        <v>8</v>
      </c>
      <c r="CQ127" s="1">
        <v>36</v>
      </c>
      <c r="CR127" s="1">
        <v>44</v>
      </c>
      <c r="CS127" s="1">
        <v>-2</v>
      </c>
      <c r="CT127" s="1">
        <v>34</v>
      </c>
      <c r="CU127" s="1">
        <v>52</v>
      </c>
      <c r="CV127" s="1">
        <v>50</v>
      </c>
      <c r="CW127" s="1">
        <v>2</v>
      </c>
      <c r="CX127" s="1">
        <v>7</v>
      </c>
      <c r="CY127" s="1">
        <v>0</v>
      </c>
      <c r="CZ127" s="1">
        <v>0</v>
      </c>
      <c r="DA127" s="1">
        <v>0</v>
      </c>
      <c r="DB127" s="1">
        <v>134</v>
      </c>
      <c r="DC127" s="1">
        <v>0.06</v>
      </c>
      <c r="DE127" s="2"/>
      <c r="DF127" s="1" t="s">
        <v>177</v>
      </c>
      <c r="DG127" s="1">
        <v>81</v>
      </c>
      <c r="DH127" s="1">
        <v>8</v>
      </c>
      <c r="DI127" s="1">
        <v>36</v>
      </c>
      <c r="DJ127" s="1">
        <v>44</v>
      </c>
      <c r="DK127" s="1">
        <v>-2</v>
      </c>
      <c r="DL127" s="1">
        <v>34</v>
      </c>
      <c r="DM127" s="1">
        <v>52</v>
      </c>
      <c r="DN127" s="1">
        <v>50</v>
      </c>
      <c r="DO127" s="1">
        <v>2</v>
      </c>
      <c r="DP127" s="1">
        <v>7</v>
      </c>
      <c r="DQ127" s="1">
        <v>0</v>
      </c>
      <c r="DR127" s="1">
        <v>0</v>
      </c>
      <c r="DS127" s="1">
        <v>0</v>
      </c>
      <c r="DT127" s="1">
        <v>134</v>
      </c>
      <c r="DU127" s="1">
        <v>0.06</v>
      </c>
    </row>
    <row r="128" spans="1:125" x14ac:dyDescent="0.2">
      <c r="A128" s="2" t="s">
        <v>301</v>
      </c>
      <c r="B128" s="1" t="s">
        <v>802</v>
      </c>
      <c r="C128" s="1">
        <v>76</v>
      </c>
      <c r="D128" s="1">
        <v>20</v>
      </c>
      <c r="E128" s="1">
        <v>26</v>
      </c>
      <c r="F128" s="1">
        <v>46</v>
      </c>
      <c r="G128" s="1">
        <v>-3</v>
      </c>
      <c r="H128" s="1">
        <v>69</v>
      </c>
      <c r="I128" s="1">
        <v>230</v>
      </c>
      <c r="J128" s="1">
        <v>48</v>
      </c>
      <c r="K128" s="1">
        <v>9</v>
      </c>
      <c r="L128" s="1">
        <v>10</v>
      </c>
      <c r="M128" s="1">
        <v>1</v>
      </c>
      <c r="N128" s="1">
        <v>0</v>
      </c>
      <c r="O128" s="1">
        <v>2</v>
      </c>
      <c r="P128" s="1">
        <v>155</v>
      </c>
      <c r="Q128" s="1">
        <v>0.129</v>
      </c>
      <c r="S128" s="1" t="s">
        <v>845</v>
      </c>
      <c r="T128" s="1" t="s">
        <v>812</v>
      </c>
      <c r="U128" s="1">
        <v>68</v>
      </c>
      <c r="V128" s="1">
        <v>26</v>
      </c>
      <c r="W128" s="1">
        <v>20</v>
      </c>
      <c r="X128" s="1">
        <v>46</v>
      </c>
      <c r="Y128" s="1">
        <v>-1</v>
      </c>
      <c r="Z128" s="1">
        <v>20</v>
      </c>
      <c r="AA128" s="1">
        <v>112</v>
      </c>
      <c r="AB128" s="1">
        <v>25</v>
      </c>
      <c r="AC128" s="1">
        <v>5</v>
      </c>
      <c r="AD128" s="1">
        <v>3</v>
      </c>
      <c r="AE128" s="1">
        <v>0</v>
      </c>
      <c r="AF128" s="1">
        <v>0</v>
      </c>
      <c r="AG128" s="1">
        <v>8</v>
      </c>
      <c r="AH128" s="1">
        <v>192</v>
      </c>
      <c r="AI128" s="1">
        <v>0.13500000000000001</v>
      </c>
      <c r="AK128" s="2" t="s">
        <v>177</v>
      </c>
      <c r="AL128" s="1" t="s">
        <v>829</v>
      </c>
      <c r="AM128" s="1">
        <v>79</v>
      </c>
      <c r="AN128" s="1">
        <v>12</v>
      </c>
      <c r="AO128" s="1">
        <v>34</v>
      </c>
      <c r="AP128" s="1">
        <v>46</v>
      </c>
      <c r="AQ128" s="1">
        <v>-2</v>
      </c>
      <c r="AR128" s="1">
        <v>54</v>
      </c>
      <c r="AS128" s="1">
        <v>41</v>
      </c>
      <c r="AT128" s="1">
        <v>48</v>
      </c>
      <c r="AU128" s="1">
        <v>3</v>
      </c>
      <c r="AV128" s="1">
        <v>15</v>
      </c>
      <c r="AW128" s="1">
        <v>2</v>
      </c>
      <c r="AX128" s="1">
        <v>0</v>
      </c>
      <c r="AY128" s="1">
        <v>3</v>
      </c>
      <c r="AZ128" s="1">
        <v>118</v>
      </c>
      <c r="BA128" s="1">
        <v>0.10199999999999999</v>
      </c>
      <c r="BC128" s="2" t="s">
        <v>51</v>
      </c>
      <c r="BD128" s="1" t="s">
        <v>824</v>
      </c>
      <c r="BE128" s="1">
        <v>40</v>
      </c>
      <c r="BF128" s="1">
        <v>8</v>
      </c>
      <c r="BG128" s="1">
        <v>19</v>
      </c>
      <c r="BH128" s="1">
        <v>27</v>
      </c>
      <c r="BI128" s="1">
        <v>5</v>
      </c>
      <c r="BJ128" s="1">
        <v>14</v>
      </c>
      <c r="BK128" s="1">
        <v>28</v>
      </c>
      <c r="BL128" s="1">
        <v>22</v>
      </c>
      <c r="BM128" s="1">
        <v>3</v>
      </c>
      <c r="BN128" s="1">
        <v>6</v>
      </c>
      <c r="BO128" s="1">
        <v>0</v>
      </c>
      <c r="BP128" s="1">
        <v>0</v>
      </c>
      <c r="BQ128" s="1">
        <v>3</v>
      </c>
      <c r="BR128" s="1">
        <v>129</v>
      </c>
      <c r="BS128" s="1">
        <v>6.2E-2</v>
      </c>
      <c r="BU128" s="2" t="s">
        <v>698</v>
      </c>
      <c r="BV128" s="1" t="s">
        <v>815</v>
      </c>
      <c r="BW128" s="1">
        <v>82</v>
      </c>
      <c r="BX128" s="1">
        <v>8</v>
      </c>
      <c r="BY128" s="1">
        <v>35</v>
      </c>
      <c r="BZ128" s="1">
        <v>43</v>
      </c>
      <c r="CA128" s="1">
        <v>15</v>
      </c>
      <c r="CB128" s="1">
        <v>34</v>
      </c>
      <c r="CC128" s="1">
        <v>72</v>
      </c>
      <c r="CD128" s="1">
        <v>132</v>
      </c>
      <c r="CE128" s="1">
        <v>3</v>
      </c>
      <c r="CF128" s="1">
        <v>14</v>
      </c>
      <c r="CG128" s="1">
        <v>0</v>
      </c>
      <c r="CH128" s="1">
        <v>1</v>
      </c>
      <c r="CI128" s="1">
        <v>0</v>
      </c>
      <c r="CJ128" s="1">
        <v>150</v>
      </c>
      <c r="CK128" s="1">
        <v>5.2999999999999999E-2</v>
      </c>
      <c r="CL128" s="1" t="s">
        <v>797</v>
      </c>
      <c r="CM128" s="1" t="s">
        <v>184</v>
      </c>
      <c r="CN128" s="1" t="s">
        <v>818</v>
      </c>
      <c r="CO128" s="1">
        <v>82</v>
      </c>
      <c r="CP128" s="1">
        <v>13</v>
      </c>
      <c r="CQ128" s="1">
        <v>31</v>
      </c>
      <c r="CR128" s="1">
        <v>44</v>
      </c>
      <c r="CS128" s="1">
        <v>10</v>
      </c>
      <c r="CT128" s="1">
        <v>26</v>
      </c>
      <c r="CU128" s="1">
        <v>76</v>
      </c>
      <c r="CV128" s="1">
        <v>36</v>
      </c>
      <c r="CW128" s="1">
        <v>5</v>
      </c>
      <c r="CX128" s="1">
        <v>3</v>
      </c>
      <c r="CY128" s="1">
        <v>0</v>
      </c>
      <c r="CZ128" s="1">
        <v>0</v>
      </c>
      <c r="DA128" s="1">
        <v>3</v>
      </c>
      <c r="DB128" s="1">
        <v>163</v>
      </c>
      <c r="DC128" s="1">
        <v>0.08</v>
      </c>
      <c r="DE128" s="2"/>
      <c r="DF128" s="1" t="s">
        <v>184</v>
      </c>
      <c r="DG128" s="1">
        <v>82</v>
      </c>
      <c r="DH128" s="1">
        <v>13</v>
      </c>
      <c r="DI128" s="1">
        <v>31</v>
      </c>
      <c r="DJ128" s="1">
        <v>44</v>
      </c>
      <c r="DK128" s="1">
        <v>10</v>
      </c>
      <c r="DL128" s="1">
        <v>26</v>
      </c>
      <c r="DM128" s="1">
        <v>76</v>
      </c>
      <c r="DN128" s="1">
        <v>36</v>
      </c>
      <c r="DO128" s="1">
        <v>5</v>
      </c>
      <c r="DP128" s="1">
        <v>3</v>
      </c>
      <c r="DQ128" s="1">
        <v>0</v>
      </c>
      <c r="DR128" s="1">
        <v>0</v>
      </c>
      <c r="DS128" s="1">
        <v>3</v>
      </c>
      <c r="DT128" s="1">
        <v>163</v>
      </c>
      <c r="DU128" s="1">
        <v>0.08</v>
      </c>
    </row>
    <row r="129" spans="1:125" x14ac:dyDescent="0.2">
      <c r="A129" s="2" t="s">
        <v>244</v>
      </c>
      <c r="B129" s="1" t="s">
        <v>821</v>
      </c>
      <c r="C129" s="1">
        <v>61</v>
      </c>
      <c r="D129" s="1">
        <v>28</v>
      </c>
      <c r="E129" s="1">
        <v>18</v>
      </c>
      <c r="F129" s="1">
        <v>46</v>
      </c>
      <c r="G129" s="1">
        <v>3</v>
      </c>
      <c r="H129" s="1">
        <v>26</v>
      </c>
      <c r="I129" s="1">
        <v>36</v>
      </c>
      <c r="J129" s="1">
        <v>33</v>
      </c>
      <c r="K129" s="1">
        <v>10</v>
      </c>
      <c r="L129" s="1">
        <v>6</v>
      </c>
      <c r="M129" s="1">
        <v>0</v>
      </c>
      <c r="N129" s="1">
        <v>0</v>
      </c>
      <c r="O129" s="1">
        <v>3</v>
      </c>
      <c r="P129" s="1">
        <v>237</v>
      </c>
      <c r="Q129" s="1">
        <v>0.11799999999999999</v>
      </c>
      <c r="S129" s="1" t="s">
        <v>372</v>
      </c>
      <c r="T129" s="1" t="s">
        <v>824</v>
      </c>
      <c r="U129" s="1">
        <v>82</v>
      </c>
      <c r="V129" s="1">
        <v>21</v>
      </c>
      <c r="W129" s="1">
        <v>25</v>
      </c>
      <c r="X129" s="1">
        <v>46</v>
      </c>
      <c r="Y129" s="1">
        <v>8</v>
      </c>
      <c r="Z129" s="1">
        <v>40</v>
      </c>
      <c r="AA129" s="1">
        <v>70</v>
      </c>
      <c r="AB129" s="1">
        <v>36</v>
      </c>
      <c r="AC129" s="1">
        <v>6</v>
      </c>
      <c r="AD129" s="1">
        <v>8</v>
      </c>
      <c r="AE129" s="1">
        <v>0</v>
      </c>
      <c r="AF129" s="1">
        <v>0</v>
      </c>
      <c r="AG129" s="1">
        <v>5</v>
      </c>
      <c r="AH129" s="1">
        <v>163</v>
      </c>
      <c r="AI129" s="1">
        <v>0.129</v>
      </c>
      <c r="AK129" s="2" t="s">
        <v>183</v>
      </c>
      <c r="AL129" s="1" t="s">
        <v>804</v>
      </c>
      <c r="AM129" s="1">
        <v>76</v>
      </c>
      <c r="AN129" s="1">
        <v>17</v>
      </c>
      <c r="AO129" s="1">
        <v>28</v>
      </c>
      <c r="AP129" s="1">
        <v>45</v>
      </c>
      <c r="AQ129" s="1">
        <v>-5</v>
      </c>
      <c r="AR129" s="1">
        <v>97</v>
      </c>
      <c r="AS129" s="1">
        <v>109</v>
      </c>
      <c r="AT129" s="1">
        <v>36</v>
      </c>
      <c r="AU129" s="1">
        <v>4</v>
      </c>
      <c r="AV129" s="1">
        <v>11</v>
      </c>
      <c r="AW129" s="1">
        <v>0</v>
      </c>
      <c r="AX129" s="1">
        <v>0</v>
      </c>
      <c r="AY129" s="1">
        <v>2</v>
      </c>
      <c r="AZ129" s="1">
        <v>180</v>
      </c>
      <c r="BA129" s="1">
        <v>9.4E-2</v>
      </c>
      <c r="BC129" s="2" t="s">
        <v>56</v>
      </c>
      <c r="BD129" s="1" t="s">
        <v>820</v>
      </c>
      <c r="BE129" s="1">
        <v>46</v>
      </c>
      <c r="BF129" s="1">
        <v>7</v>
      </c>
      <c r="BG129" s="1">
        <v>20</v>
      </c>
      <c r="BH129" s="1">
        <v>27</v>
      </c>
      <c r="BI129" s="1">
        <v>8</v>
      </c>
      <c r="BJ129" s="1">
        <v>75</v>
      </c>
      <c r="BK129" s="1">
        <v>139</v>
      </c>
      <c r="BL129" s="1">
        <v>16</v>
      </c>
      <c r="BM129" s="1">
        <v>0</v>
      </c>
      <c r="BN129" s="1">
        <v>2</v>
      </c>
      <c r="BO129" s="1">
        <v>0</v>
      </c>
      <c r="BP129" s="1">
        <v>0</v>
      </c>
      <c r="BQ129" s="1">
        <v>0</v>
      </c>
      <c r="BR129" s="1">
        <v>79</v>
      </c>
      <c r="BS129" s="1">
        <v>8.8999999999999996E-2</v>
      </c>
      <c r="BU129" s="2" t="s">
        <v>195</v>
      </c>
      <c r="BV129" s="1" t="s">
        <v>817</v>
      </c>
      <c r="BW129" s="1">
        <v>80</v>
      </c>
      <c r="BX129" s="1">
        <v>21</v>
      </c>
      <c r="BY129" s="1">
        <v>22</v>
      </c>
      <c r="BZ129" s="1">
        <v>43</v>
      </c>
      <c r="CA129" s="1">
        <v>-25</v>
      </c>
      <c r="CB129" s="1">
        <v>42</v>
      </c>
      <c r="CC129" s="1">
        <v>89</v>
      </c>
      <c r="CD129" s="1">
        <v>53</v>
      </c>
      <c r="CE129" s="1">
        <v>6</v>
      </c>
      <c r="CF129" s="1">
        <v>10</v>
      </c>
      <c r="CG129" s="1">
        <v>0</v>
      </c>
      <c r="CH129" s="1">
        <v>0</v>
      </c>
      <c r="CI129" s="1">
        <v>0</v>
      </c>
      <c r="CJ129" s="1">
        <v>210</v>
      </c>
      <c r="CK129" s="1">
        <v>0.1</v>
      </c>
      <c r="CL129" s="1" t="s">
        <v>797</v>
      </c>
      <c r="CM129" s="1" t="s">
        <v>229</v>
      </c>
      <c r="CN129" s="1" t="s">
        <v>829</v>
      </c>
      <c r="CO129" s="1">
        <v>72</v>
      </c>
      <c r="CP129" s="1">
        <v>24</v>
      </c>
      <c r="CQ129" s="1">
        <v>19</v>
      </c>
      <c r="CR129" s="1">
        <v>43</v>
      </c>
      <c r="CS129" s="1">
        <v>-7</v>
      </c>
      <c r="CT129" s="1">
        <v>38</v>
      </c>
      <c r="CU129" s="1">
        <v>148</v>
      </c>
      <c r="CV129" s="1">
        <v>29</v>
      </c>
      <c r="CW129" s="1">
        <v>7</v>
      </c>
      <c r="CX129" s="1">
        <v>5</v>
      </c>
      <c r="CY129" s="1">
        <v>0</v>
      </c>
      <c r="CZ129" s="1">
        <v>0</v>
      </c>
      <c r="DA129" s="1">
        <v>3</v>
      </c>
      <c r="DB129" s="1">
        <v>207</v>
      </c>
      <c r="DC129" s="1">
        <v>0.11600000000000001</v>
      </c>
      <c r="DE129" s="2"/>
      <c r="DF129" s="1" t="s">
        <v>229</v>
      </c>
      <c r="DG129" s="1">
        <v>72</v>
      </c>
      <c r="DH129" s="1">
        <v>24</v>
      </c>
      <c r="DI129" s="1">
        <v>19</v>
      </c>
      <c r="DJ129" s="1">
        <v>43</v>
      </c>
      <c r="DK129" s="1">
        <v>-7</v>
      </c>
      <c r="DL129" s="1">
        <v>38</v>
      </c>
      <c r="DM129" s="1">
        <v>148</v>
      </c>
      <c r="DN129" s="1">
        <v>29</v>
      </c>
      <c r="DO129" s="1">
        <v>7</v>
      </c>
      <c r="DP129" s="1">
        <v>5</v>
      </c>
      <c r="DQ129" s="1">
        <v>0</v>
      </c>
      <c r="DR129" s="1">
        <v>0</v>
      </c>
      <c r="DS129" s="1">
        <v>3</v>
      </c>
      <c r="DT129" s="1">
        <v>207</v>
      </c>
      <c r="DU129" s="1">
        <v>0.11600000000000001</v>
      </c>
    </row>
    <row r="130" spans="1:125" x14ac:dyDescent="0.2">
      <c r="A130" s="2" t="s">
        <v>846</v>
      </c>
      <c r="B130" s="1" t="s">
        <v>810</v>
      </c>
      <c r="C130" s="1">
        <v>74</v>
      </c>
      <c r="D130" s="1">
        <v>17</v>
      </c>
      <c r="E130" s="1">
        <v>28</v>
      </c>
      <c r="F130" s="1">
        <v>45</v>
      </c>
      <c r="G130" s="1">
        <v>8</v>
      </c>
      <c r="H130" s="1">
        <v>20</v>
      </c>
      <c r="I130" s="1">
        <v>20</v>
      </c>
      <c r="J130" s="1">
        <v>19</v>
      </c>
      <c r="K130" s="1">
        <v>3</v>
      </c>
      <c r="L130" s="1">
        <v>10</v>
      </c>
      <c r="M130" s="1">
        <v>1</v>
      </c>
      <c r="N130" s="1">
        <v>0</v>
      </c>
      <c r="O130" s="1">
        <v>3</v>
      </c>
      <c r="P130" s="1">
        <v>112</v>
      </c>
      <c r="Q130" s="1">
        <v>0.152</v>
      </c>
      <c r="S130" s="1" t="s">
        <v>315</v>
      </c>
      <c r="T130" s="1" t="s">
        <v>829</v>
      </c>
      <c r="U130" s="1">
        <v>80</v>
      </c>
      <c r="V130" s="1">
        <v>21</v>
      </c>
      <c r="W130" s="1">
        <v>25</v>
      </c>
      <c r="X130" s="1">
        <v>46</v>
      </c>
      <c r="Y130" s="1">
        <v>-9</v>
      </c>
      <c r="Z130" s="1">
        <v>53</v>
      </c>
      <c r="AA130" s="1">
        <v>45</v>
      </c>
      <c r="AB130" s="1">
        <v>57</v>
      </c>
      <c r="AC130" s="1">
        <v>6</v>
      </c>
      <c r="AD130" s="1">
        <v>8</v>
      </c>
      <c r="AE130" s="1">
        <v>1</v>
      </c>
      <c r="AF130" s="1">
        <v>0</v>
      </c>
      <c r="AG130" s="1">
        <v>0</v>
      </c>
      <c r="AH130" s="1">
        <v>180</v>
      </c>
      <c r="AI130" s="1">
        <v>0.11700000000000001</v>
      </c>
      <c r="AK130" s="2" t="s">
        <v>58</v>
      </c>
      <c r="AL130" s="1" t="s">
        <v>813</v>
      </c>
      <c r="AM130" s="1">
        <v>79</v>
      </c>
      <c r="AN130" s="1">
        <v>24</v>
      </c>
      <c r="AO130" s="1">
        <v>21</v>
      </c>
      <c r="AP130" s="1">
        <v>45</v>
      </c>
      <c r="AQ130" s="1">
        <v>-15</v>
      </c>
      <c r="AR130" s="1">
        <v>46</v>
      </c>
      <c r="AS130" s="1">
        <v>51</v>
      </c>
      <c r="AT130" s="1">
        <v>33</v>
      </c>
      <c r="AU130" s="1">
        <v>3</v>
      </c>
      <c r="AV130" s="1">
        <v>3</v>
      </c>
      <c r="AW130" s="1">
        <v>0</v>
      </c>
      <c r="AX130" s="1">
        <v>0</v>
      </c>
      <c r="AY130" s="1">
        <v>2</v>
      </c>
      <c r="AZ130" s="1">
        <v>152</v>
      </c>
      <c r="BA130" s="1">
        <v>0.158</v>
      </c>
      <c r="BC130" s="2" t="s">
        <v>96</v>
      </c>
      <c r="BD130" s="1" t="s">
        <v>825</v>
      </c>
      <c r="BE130" s="1">
        <v>48</v>
      </c>
      <c r="BF130" s="1">
        <v>13</v>
      </c>
      <c r="BG130" s="1">
        <v>14</v>
      </c>
      <c r="BH130" s="1">
        <v>27</v>
      </c>
      <c r="BI130" s="1">
        <v>6</v>
      </c>
      <c r="BJ130" s="1">
        <v>37</v>
      </c>
      <c r="BK130" s="1">
        <v>118</v>
      </c>
      <c r="BL130" s="1">
        <v>10</v>
      </c>
      <c r="BM130" s="1">
        <v>0</v>
      </c>
      <c r="BN130" s="1">
        <v>3</v>
      </c>
      <c r="BO130" s="1">
        <v>0</v>
      </c>
      <c r="BP130" s="1">
        <v>0</v>
      </c>
      <c r="BQ130" s="1">
        <v>2</v>
      </c>
      <c r="BR130" s="1">
        <v>129</v>
      </c>
      <c r="BS130" s="1">
        <v>0.10100000000000001</v>
      </c>
      <c r="BU130" s="2" t="s">
        <v>70</v>
      </c>
      <c r="BV130" s="1" t="s">
        <v>798</v>
      </c>
      <c r="BW130" s="1">
        <v>77</v>
      </c>
      <c r="BX130" s="1">
        <v>25</v>
      </c>
      <c r="BY130" s="1">
        <v>18</v>
      </c>
      <c r="BZ130" s="1">
        <v>43</v>
      </c>
      <c r="CA130" s="1">
        <v>-15</v>
      </c>
      <c r="CB130" s="1">
        <v>81</v>
      </c>
      <c r="CC130" s="1">
        <v>133</v>
      </c>
      <c r="CD130" s="1">
        <v>68</v>
      </c>
      <c r="CE130" s="1">
        <v>9</v>
      </c>
      <c r="CF130" s="1">
        <v>7</v>
      </c>
      <c r="CG130" s="1">
        <v>1</v>
      </c>
      <c r="CH130" s="1">
        <v>0</v>
      </c>
      <c r="CI130" s="1">
        <v>5</v>
      </c>
      <c r="CJ130" s="1">
        <v>239</v>
      </c>
      <c r="CK130" s="1">
        <v>0.105</v>
      </c>
      <c r="CL130" s="1" t="s">
        <v>797</v>
      </c>
      <c r="CM130" s="1" t="s">
        <v>178</v>
      </c>
      <c r="CN130" s="1" t="s">
        <v>813</v>
      </c>
      <c r="CO130" s="1">
        <v>78</v>
      </c>
      <c r="CP130" s="1">
        <v>14</v>
      </c>
      <c r="CQ130" s="1">
        <v>29</v>
      </c>
      <c r="CR130" s="1">
        <v>43</v>
      </c>
      <c r="CS130" s="1">
        <v>8</v>
      </c>
      <c r="CT130" s="1">
        <v>12</v>
      </c>
      <c r="CU130" s="1">
        <v>48</v>
      </c>
      <c r="CV130" s="1">
        <v>80</v>
      </c>
      <c r="CW130" s="1">
        <v>4</v>
      </c>
      <c r="CX130" s="1">
        <v>14</v>
      </c>
      <c r="CY130" s="1">
        <v>1</v>
      </c>
      <c r="CZ130" s="1">
        <v>2</v>
      </c>
      <c r="DA130" s="1">
        <v>4</v>
      </c>
      <c r="DB130" s="1">
        <v>157</v>
      </c>
      <c r="DC130" s="1">
        <v>8.8999999999999996E-2</v>
      </c>
      <c r="DE130" s="2"/>
      <c r="DF130" s="1" t="s">
        <v>178</v>
      </c>
      <c r="DG130" s="1">
        <v>78</v>
      </c>
      <c r="DH130" s="1">
        <v>14</v>
      </c>
      <c r="DI130" s="1">
        <v>29</v>
      </c>
      <c r="DJ130" s="1">
        <v>43</v>
      </c>
      <c r="DK130" s="1">
        <v>8</v>
      </c>
      <c r="DL130" s="1">
        <v>12</v>
      </c>
      <c r="DM130" s="1">
        <v>48</v>
      </c>
      <c r="DN130" s="1">
        <v>80</v>
      </c>
      <c r="DO130" s="1">
        <v>4</v>
      </c>
      <c r="DP130" s="1">
        <v>14</v>
      </c>
      <c r="DQ130" s="1">
        <v>1</v>
      </c>
      <c r="DR130" s="1">
        <v>2</v>
      </c>
      <c r="DS130" s="1">
        <v>4</v>
      </c>
      <c r="DT130" s="1">
        <v>157</v>
      </c>
      <c r="DU130" s="1">
        <v>8.8999999999999996E-2</v>
      </c>
    </row>
    <row r="131" spans="1:125" x14ac:dyDescent="0.2">
      <c r="A131" s="2" t="s">
        <v>726</v>
      </c>
      <c r="B131" s="1" t="s">
        <v>798</v>
      </c>
      <c r="C131" s="1">
        <v>73</v>
      </c>
      <c r="D131" s="1">
        <v>15</v>
      </c>
      <c r="E131" s="1">
        <v>30</v>
      </c>
      <c r="F131" s="1">
        <v>45</v>
      </c>
      <c r="G131" s="1">
        <v>-10</v>
      </c>
      <c r="H131" s="1">
        <v>20</v>
      </c>
      <c r="I131" s="1">
        <v>37</v>
      </c>
      <c r="J131" s="1">
        <v>106</v>
      </c>
      <c r="K131" s="1">
        <v>5</v>
      </c>
      <c r="L131" s="1">
        <v>18</v>
      </c>
      <c r="M131" s="1">
        <v>0</v>
      </c>
      <c r="N131" s="1">
        <v>0</v>
      </c>
      <c r="O131" s="1">
        <v>2</v>
      </c>
      <c r="P131" s="1">
        <v>131</v>
      </c>
      <c r="Q131" s="1">
        <v>0.115</v>
      </c>
      <c r="S131" s="1" t="s">
        <v>685</v>
      </c>
      <c r="T131" s="1" t="s">
        <v>814</v>
      </c>
      <c r="U131" s="1">
        <v>75</v>
      </c>
      <c r="V131" s="1">
        <v>13</v>
      </c>
      <c r="W131" s="1">
        <v>32</v>
      </c>
      <c r="X131" s="1">
        <v>45</v>
      </c>
      <c r="Y131" s="1">
        <v>-30</v>
      </c>
      <c r="Z131" s="1">
        <v>50</v>
      </c>
      <c r="AA131" s="1">
        <v>32</v>
      </c>
      <c r="AB131" s="1">
        <v>74</v>
      </c>
      <c r="AC131" s="1">
        <v>4</v>
      </c>
      <c r="AD131" s="1">
        <v>17</v>
      </c>
      <c r="AE131" s="1">
        <v>0</v>
      </c>
      <c r="AF131" s="1">
        <v>1</v>
      </c>
      <c r="AG131" s="1">
        <v>4</v>
      </c>
      <c r="AH131" s="1">
        <v>182</v>
      </c>
      <c r="AI131" s="1">
        <v>7.0999999999999994E-2</v>
      </c>
      <c r="AK131" s="2" t="s">
        <v>74</v>
      </c>
      <c r="AL131" s="1" t="s">
        <v>815</v>
      </c>
      <c r="AM131" s="1">
        <v>55</v>
      </c>
      <c r="AN131" s="1">
        <v>12</v>
      </c>
      <c r="AO131" s="1">
        <v>32</v>
      </c>
      <c r="AP131" s="1">
        <v>44</v>
      </c>
      <c r="AQ131" s="1">
        <v>10</v>
      </c>
      <c r="AR131" s="1">
        <v>28</v>
      </c>
      <c r="AS131" s="1">
        <v>62</v>
      </c>
      <c r="AT131" s="1">
        <v>21</v>
      </c>
      <c r="AU131" s="1">
        <v>2</v>
      </c>
      <c r="AV131" s="1">
        <v>13</v>
      </c>
      <c r="AW131" s="1">
        <v>1</v>
      </c>
      <c r="AX131" s="1">
        <v>3</v>
      </c>
      <c r="AY131" s="1">
        <v>2</v>
      </c>
      <c r="AZ131" s="1">
        <v>129</v>
      </c>
      <c r="BA131" s="1">
        <v>9.2999999999999999E-2</v>
      </c>
      <c r="BC131" s="2" t="s">
        <v>124</v>
      </c>
      <c r="BD131" s="1" t="s">
        <v>806</v>
      </c>
      <c r="BE131" s="1">
        <v>40</v>
      </c>
      <c r="BF131" s="1">
        <v>15</v>
      </c>
      <c r="BG131" s="1">
        <v>11</v>
      </c>
      <c r="BH131" s="1">
        <v>26</v>
      </c>
      <c r="BI131" s="1">
        <v>-8</v>
      </c>
      <c r="BJ131" s="1">
        <v>18</v>
      </c>
      <c r="BK131" s="1">
        <v>49</v>
      </c>
      <c r="BL131" s="1">
        <v>14</v>
      </c>
      <c r="BM131" s="1">
        <v>3</v>
      </c>
      <c r="BN131" s="1">
        <v>3</v>
      </c>
      <c r="BO131" s="1">
        <v>1</v>
      </c>
      <c r="BP131" s="1">
        <v>0</v>
      </c>
      <c r="BQ131" s="1">
        <v>3</v>
      </c>
      <c r="BR131" s="1">
        <v>92</v>
      </c>
      <c r="BS131" s="1">
        <v>0.16300000000000001</v>
      </c>
      <c r="BU131" s="2" t="s">
        <v>222</v>
      </c>
      <c r="BV131" s="1" t="s">
        <v>816</v>
      </c>
      <c r="BW131" s="1">
        <v>82</v>
      </c>
      <c r="BX131" s="1">
        <v>19</v>
      </c>
      <c r="BY131" s="1">
        <v>24</v>
      </c>
      <c r="BZ131" s="1">
        <v>43</v>
      </c>
      <c r="CA131" s="1">
        <v>14</v>
      </c>
      <c r="CB131" s="1">
        <v>48</v>
      </c>
      <c r="CC131" s="1">
        <v>44</v>
      </c>
      <c r="CD131" s="1">
        <v>21</v>
      </c>
      <c r="CE131" s="1">
        <v>4</v>
      </c>
      <c r="CF131" s="1">
        <v>3</v>
      </c>
      <c r="CG131" s="1">
        <v>0</v>
      </c>
      <c r="CH131" s="1">
        <v>0</v>
      </c>
      <c r="CI131" s="1">
        <v>1</v>
      </c>
      <c r="CJ131" s="1">
        <v>239</v>
      </c>
      <c r="CK131" s="1">
        <v>0.08</v>
      </c>
      <c r="CL131" s="1" t="s">
        <v>797</v>
      </c>
      <c r="CM131" s="1" t="s">
        <v>180</v>
      </c>
      <c r="CN131" s="1" t="s">
        <v>804</v>
      </c>
      <c r="CO131" s="1">
        <v>75</v>
      </c>
      <c r="CP131" s="1">
        <v>16</v>
      </c>
      <c r="CQ131" s="1">
        <v>27</v>
      </c>
      <c r="CR131" s="1">
        <v>43</v>
      </c>
      <c r="CS131" s="1">
        <v>-6</v>
      </c>
      <c r="CT131" s="1">
        <v>34</v>
      </c>
      <c r="CU131" s="1">
        <v>59</v>
      </c>
      <c r="CV131" s="1">
        <v>44</v>
      </c>
      <c r="CW131" s="1">
        <v>5</v>
      </c>
      <c r="CX131" s="1">
        <v>11</v>
      </c>
      <c r="CY131" s="1">
        <v>0</v>
      </c>
      <c r="CZ131" s="1">
        <v>1</v>
      </c>
      <c r="DA131" s="1">
        <v>3</v>
      </c>
      <c r="DB131" s="1">
        <v>127</v>
      </c>
      <c r="DC131" s="1">
        <v>0.126</v>
      </c>
      <c r="DE131" s="2"/>
      <c r="DF131" s="1" t="s">
        <v>180</v>
      </c>
      <c r="DG131" s="1">
        <v>75</v>
      </c>
      <c r="DH131" s="1">
        <v>16</v>
      </c>
      <c r="DI131" s="1">
        <v>27</v>
      </c>
      <c r="DJ131" s="1">
        <v>43</v>
      </c>
      <c r="DK131" s="1">
        <v>-6</v>
      </c>
      <c r="DL131" s="1">
        <v>34</v>
      </c>
      <c r="DM131" s="1">
        <v>59</v>
      </c>
      <c r="DN131" s="1">
        <v>44</v>
      </c>
      <c r="DO131" s="1">
        <v>5</v>
      </c>
      <c r="DP131" s="1">
        <v>11</v>
      </c>
      <c r="DQ131" s="1">
        <v>0</v>
      </c>
      <c r="DR131" s="1">
        <v>1</v>
      </c>
      <c r="DS131" s="1">
        <v>3</v>
      </c>
      <c r="DT131" s="1">
        <v>127</v>
      </c>
      <c r="DU131" s="1">
        <v>0.126</v>
      </c>
    </row>
    <row r="132" spans="1:125" x14ac:dyDescent="0.2">
      <c r="A132" s="2" t="s">
        <v>847</v>
      </c>
      <c r="B132" s="1" t="s">
        <v>801</v>
      </c>
      <c r="C132" s="1">
        <v>78</v>
      </c>
      <c r="D132" s="1">
        <v>21</v>
      </c>
      <c r="E132" s="1">
        <v>24</v>
      </c>
      <c r="F132" s="1">
        <v>45</v>
      </c>
      <c r="G132" s="1">
        <v>-9</v>
      </c>
      <c r="H132" s="1">
        <v>75</v>
      </c>
      <c r="I132" s="1">
        <v>77</v>
      </c>
      <c r="J132" s="1">
        <v>13</v>
      </c>
      <c r="K132" s="1">
        <v>11</v>
      </c>
      <c r="L132" s="1">
        <v>7</v>
      </c>
      <c r="M132" s="1">
        <v>0</v>
      </c>
      <c r="N132" s="1">
        <v>0</v>
      </c>
      <c r="O132" s="1">
        <v>4</v>
      </c>
      <c r="P132" s="1">
        <v>227</v>
      </c>
      <c r="Q132" s="1">
        <v>9.2999999999999999E-2</v>
      </c>
      <c r="S132" s="1" t="s">
        <v>261</v>
      </c>
      <c r="T132" s="1" t="s">
        <v>818</v>
      </c>
      <c r="U132" s="1">
        <v>77</v>
      </c>
      <c r="V132" s="1">
        <v>27</v>
      </c>
      <c r="W132" s="1">
        <v>18</v>
      </c>
      <c r="X132" s="1">
        <v>45</v>
      </c>
      <c r="Y132" s="1">
        <v>-2</v>
      </c>
      <c r="Z132" s="1">
        <v>28</v>
      </c>
      <c r="AA132" s="1">
        <v>93</v>
      </c>
      <c r="AB132" s="1">
        <v>38</v>
      </c>
      <c r="AC132" s="1">
        <v>6</v>
      </c>
      <c r="AD132" s="1">
        <v>3</v>
      </c>
      <c r="AE132" s="1">
        <v>0</v>
      </c>
      <c r="AF132" s="1">
        <v>1</v>
      </c>
      <c r="AG132" s="1">
        <v>4</v>
      </c>
      <c r="AH132" s="1">
        <v>153</v>
      </c>
      <c r="AI132" s="1">
        <v>0.17599999999999999</v>
      </c>
      <c r="AK132" s="2" t="s">
        <v>90</v>
      </c>
      <c r="AL132" s="1" t="s">
        <v>808</v>
      </c>
      <c r="AM132" s="1">
        <v>64</v>
      </c>
      <c r="AN132" s="1">
        <v>20</v>
      </c>
      <c r="AO132" s="1">
        <v>24</v>
      </c>
      <c r="AP132" s="1">
        <v>44</v>
      </c>
      <c r="AQ132" s="1">
        <v>-8</v>
      </c>
      <c r="AR132" s="1">
        <v>56</v>
      </c>
      <c r="AS132" s="1">
        <v>44</v>
      </c>
      <c r="AT132" s="1">
        <v>15</v>
      </c>
      <c r="AU132" s="1">
        <v>4</v>
      </c>
      <c r="AV132" s="1">
        <v>9</v>
      </c>
      <c r="AW132" s="1">
        <v>0</v>
      </c>
      <c r="AX132" s="1">
        <v>0</v>
      </c>
      <c r="AY132" s="1">
        <v>5</v>
      </c>
      <c r="AZ132" s="1">
        <v>210</v>
      </c>
      <c r="BA132" s="1">
        <v>9.5000000000000001E-2</v>
      </c>
      <c r="BC132" s="2" t="s">
        <v>704</v>
      </c>
      <c r="BD132" s="1" t="s">
        <v>799</v>
      </c>
      <c r="BE132" s="1">
        <v>35</v>
      </c>
      <c r="BF132" s="1">
        <v>12</v>
      </c>
      <c r="BG132" s="1">
        <v>14</v>
      </c>
      <c r="BH132" s="1">
        <v>26</v>
      </c>
      <c r="BI132" s="1">
        <v>-3</v>
      </c>
      <c r="BJ132" s="1">
        <v>20</v>
      </c>
      <c r="BK132" s="1">
        <v>36</v>
      </c>
      <c r="BL132" s="1">
        <v>61</v>
      </c>
      <c r="BM132" s="1">
        <v>4</v>
      </c>
      <c r="BN132" s="1">
        <v>10</v>
      </c>
      <c r="BO132" s="1">
        <v>0</v>
      </c>
      <c r="BP132" s="1">
        <v>0</v>
      </c>
      <c r="BQ132" s="1">
        <v>2</v>
      </c>
      <c r="BR132" s="1">
        <v>96</v>
      </c>
      <c r="BS132" s="1">
        <v>0.125</v>
      </c>
      <c r="BU132" s="2" t="s">
        <v>204</v>
      </c>
      <c r="BV132" s="1" t="s">
        <v>810</v>
      </c>
      <c r="BW132" s="1">
        <v>82</v>
      </c>
      <c r="BX132" s="1">
        <v>18</v>
      </c>
      <c r="BY132" s="1">
        <v>25</v>
      </c>
      <c r="BZ132" s="1">
        <v>43</v>
      </c>
      <c r="CA132" s="1">
        <v>-8</v>
      </c>
      <c r="CB132" s="1">
        <v>62</v>
      </c>
      <c r="CC132" s="1">
        <v>120</v>
      </c>
      <c r="CD132" s="1">
        <v>45</v>
      </c>
      <c r="CE132" s="1">
        <v>2</v>
      </c>
      <c r="CF132" s="1">
        <v>6</v>
      </c>
      <c r="CG132" s="1">
        <v>0</v>
      </c>
      <c r="CH132" s="1">
        <v>0</v>
      </c>
      <c r="CI132" s="1">
        <v>1</v>
      </c>
      <c r="CJ132" s="1">
        <v>171</v>
      </c>
      <c r="CK132" s="1">
        <v>0.105</v>
      </c>
      <c r="CL132" s="1" t="s">
        <v>797</v>
      </c>
      <c r="CM132" s="1" t="s">
        <v>242</v>
      </c>
      <c r="CN132" s="1" t="s">
        <v>819</v>
      </c>
      <c r="CO132" s="1">
        <v>76</v>
      </c>
      <c r="CP132" s="1">
        <v>18</v>
      </c>
      <c r="CQ132" s="1">
        <v>25</v>
      </c>
      <c r="CR132" s="1">
        <v>43</v>
      </c>
      <c r="CS132" s="1">
        <v>-12</v>
      </c>
      <c r="CT132" s="1">
        <v>47</v>
      </c>
      <c r="CU132" s="1">
        <v>81</v>
      </c>
      <c r="CV132" s="1">
        <v>15</v>
      </c>
      <c r="CW132" s="1">
        <v>4</v>
      </c>
      <c r="CX132" s="1">
        <v>5</v>
      </c>
      <c r="CY132" s="1">
        <v>0</v>
      </c>
      <c r="CZ132" s="1">
        <v>1</v>
      </c>
      <c r="DA132" s="1">
        <v>1</v>
      </c>
      <c r="DB132" s="1">
        <v>147</v>
      </c>
      <c r="DC132" s="1">
        <v>0.122</v>
      </c>
      <c r="DE132" s="2"/>
      <c r="DF132" s="1" t="s">
        <v>242</v>
      </c>
      <c r="DG132" s="1">
        <v>76</v>
      </c>
      <c r="DH132" s="1">
        <v>18</v>
      </c>
      <c r="DI132" s="1">
        <v>25</v>
      </c>
      <c r="DJ132" s="1">
        <v>43</v>
      </c>
      <c r="DK132" s="1">
        <v>-12</v>
      </c>
      <c r="DL132" s="1">
        <v>47</v>
      </c>
      <c r="DM132" s="1">
        <v>81</v>
      </c>
      <c r="DN132" s="1">
        <v>15</v>
      </c>
      <c r="DO132" s="1">
        <v>4</v>
      </c>
      <c r="DP132" s="1">
        <v>5</v>
      </c>
      <c r="DQ132" s="1">
        <v>0</v>
      </c>
      <c r="DR132" s="1">
        <v>1</v>
      </c>
      <c r="DS132" s="1">
        <v>1</v>
      </c>
      <c r="DT132" s="1">
        <v>147</v>
      </c>
      <c r="DU132" s="1">
        <v>0.122</v>
      </c>
    </row>
    <row r="133" spans="1:125" x14ac:dyDescent="0.2">
      <c r="A133" s="2" t="s">
        <v>547</v>
      </c>
      <c r="B133" s="1" t="s">
        <v>812</v>
      </c>
      <c r="C133" s="1">
        <v>68</v>
      </c>
      <c r="D133" s="1">
        <v>25</v>
      </c>
      <c r="E133" s="1">
        <v>20</v>
      </c>
      <c r="F133" s="1">
        <v>45</v>
      </c>
      <c r="G133" s="1">
        <v>5</v>
      </c>
      <c r="H133" s="1">
        <v>60</v>
      </c>
      <c r="I133" s="1">
        <v>69</v>
      </c>
      <c r="J133" s="1">
        <v>7</v>
      </c>
      <c r="K133" s="1">
        <v>13</v>
      </c>
      <c r="L133" s="1">
        <v>9</v>
      </c>
      <c r="M133" s="1">
        <v>0</v>
      </c>
      <c r="N133" s="1">
        <v>0</v>
      </c>
      <c r="O133" s="1">
        <v>5</v>
      </c>
      <c r="P133" s="1">
        <v>131</v>
      </c>
      <c r="Q133" s="1">
        <v>0.191</v>
      </c>
      <c r="S133" s="1" t="s">
        <v>299</v>
      </c>
      <c r="T133" s="1" t="s">
        <v>798</v>
      </c>
      <c r="U133" s="1">
        <v>75</v>
      </c>
      <c r="V133" s="1">
        <v>15</v>
      </c>
      <c r="W133" s="1">
        <v>30</v>
      </c>
      <c r="X133" s="1">
        <v>45</v>
      </c>
      <c r="Y133" s="1">
        <v>-8</v>
      </c>
      <c r="Z133" s="1">
        <v>36</v>
      </c>
      <c r="AA133" s="1">
        <v>48</v>
      </c>
      <c r="AB133" s="1">
        <v>35</v>
      </c>
      <c r="AC133" s="1">
        <v>4</v>
      </c>
      <c r="AD133" s="1">
        <v>11</v>
      </c>
      <c r="AE133" s="1">
        <v>0</v>
      </c>
      <c r="AF133" s="1">
        <v>0</v>
      </c>
      <c r="AG133" s="1">
        <v>3</v>
      </c>
      <c r="AH133" s="1">
        <v>104</v>
      </c>
      <c r="AI133" s="1">
        <v>0.14399999999999999</v>
      </c>
      <c r="AK133" s="2" t="s">
        <v>352</v>
      </c>
      <c r="AL133" s="1" t="s">
        <v>815</v>
      </c>
      <c r="AM133" s="1">
        <v>82</v>
      </c>
      <c r="AN133" s="1">
        <v>22</v>
      </c>
      <c r="AO133" s="1">
        <v>22</v>
      </c>
      <c r="AP133" s="1">
        <v>44</v>
      </c>
      <c r="AQ133" s="1">
        <v>-15</v>
      </c>
      <c r="AR133" s="1">
        <v>66</v>
      </c>
      <c r="AS133" s="1">
        <v>81</v>
      </c>
      <c r="AT133" s="1">
        <v>62</v>
      </c>
      <c r="AU133" s="1">
        <v>5</v>
      </c>
      <c r="AV133" s="1">
        <v>6</v>
      </c>
      <c r="AW133" s="1">
        <v>0</v>
      </c>
      <c r="AX133" s="1">
        <v>0</v>
      </c>
      <c r="AY133" s="1">
        <v>0</v>
      </c>
      <c r="AZ133" s="1">
        <v>160</v>
      </c>
      <c r="BA133" s="1">
        <v>0.13800000000000001</v>
      </c>
      <c r="BC133" s="2" t="s">
        <v>213</v>
      </c>
      <c r="BD133" s="1" t="s">
        <v>825</v>
      </c>
      <c r="BE133" s="1">
        <v>48</v>
      </c>
      <c r="BF133" s="1">
        <v>7</v>
      </c>
      <c r="BG133" s="1">
        <v>19</v>
      </c>
      <c r="BH133" s="1">
        <v>26</v>
      </c>
      <c r="BI133" s="1">
        <v>0</v>
      </c>
      <c r="BJ133" s="1">
        <v>12</v>
      </c>
      <c r="BK133" s="1">
        <v>77</v>
      </c>
      <c r="BL133" s="1">
        <v>17</v>
      </c>
      <c r="BM133" s="1">
        <v>3</v>
      </c>
      <c r="BN133" s="1">
        <v>4</v>
      </c>
      <c r="BO133" s="1">
        <v>0</v>
      </c>
      <c r="BP133" s="1">
        <v>0</v>
      </c>
      <c r="BQ133" s="1">
        <v>2</v>
      </c>
      <c r="BR133" s="1">
        <v>83</v>
      </c>
      <c r="BS133" s="1">
        <v>8.4000000000000005E-2</v>
      </c>
      <c r="BU133" s="2" t="s">
        <v>270</v>
      </c>
      <c r="BV133" s="1" t="s">
        <v>802</v>
      </c>
      <c r="BW133" s="1">
        <v>75</v>
      </c>
      <c r="BX133" s="1">
        <v>13</v>
      </c>
      <c r="BY133" s="1">
        <v>30</v>
      </c>
      <c r="BZ133" s="1">
        <v>43</v>
      </c>
      <c r="CA133" s="1">
        <v>-15</v>
      </c>
      <c r="CB133" s="1">
        <v>24</v>
      </c>
      <c r="CC133" s="1">
        <v>37</v>
      </c>
      <c r="CD133" s="1">
        <v>33</v>
      </c>
      <c r="CE133" s="1">
        <v>2</v>
      </c>
      <c r="CF133" s="1">
        <v>11</v>
      </c>
      <c r="CG133" s="1">
        <v>0</v>
      </c>
      <c r="CH133" s="1">
        <v>0</v>
      </c>
      <c r="CI133" s="1">
        <v>1</v>
      </c>
      <c r="CJ133" s="1">
        <v>138</v>
      </c>
      <c r="CK133" s="1">
        <v>9.4E-2</v>
      </c>
      <c r="CL133" s="1" t="s">
        <v>797</v>
      </c>
      <c r="CM133" s="1" t="s">
        <v>44</v>
      </c>
      <c r="CN133" s="1" t="s">
        <v>802</v>
      </c>
      <c r="CO133" s="1">
        <v>68</v>
      </c>
      <c r="CP133" s="1">
        <v>16</v>
      </c>
      <c r="CQ133" s="1">
        <v>27</v>
      </c>
      <c r="CR133" s="1">
        <v>43</v>
      </c>
      <c r="CS133" s="1">
        <v>-8</v>
      </c>
      <c r="CT133" s="1">
        <v>33</v>
      </c>
      <c r="CU133" s="1">
        <v>74</v>
      </c>
      <c r="CV133" s="1">
        <v>15</v>
      </c>
      <c r="CW133" s="1">
        <v>8</v>
      </c>
      <c r="CX133" s="1">
        <v>6</v>
      </c>
      <c r="CY133" s="1">
        <v>0</v>
      </c>
      <c r="CZ133" s="1">
        <v>0</v>
      </c>
      <c r="DA133" s="1">
        <v>2</v>
      </c>
      <c r="DB133" s="1">
        <v>230</v>
      </c>
      <c r="DC133" s="1">
        <v>7.0000000000000007E-2</v>
      </c>
      <c r="DE133" s="2"/>
      <c r="DF133" s="1" t="s">
        <v>44</v>
      </c>
      <c r="DG133" s="1">
        <v>68</v>
      </c>
      <c r="DH133" s="1">
        <v>16</v>
      </c>
      <c r="DI133" s="1">
        <v>27</v>
      </c>
      <c r="DJ133" s="1">
        <v>43</v>
      </c>
      <c r="DK133" s="1">
        <v>-8</v>
      </c>
      <c r="DL133" s="1">
        <v>33</v>
      </c>
      <c r="DM133" s="1">
        <v>74</v>
      </c>
      <c r="DN133" s="1">
        <v>15</v>
      </c>
      <c r="DO133" s="1">
        <v>8</v>
      </c>
      <c r="DP133" s="1">
        <v>6</v>
      </c>
      <c r="DQ133" s="1">
        <v>0</v>
      </c>
      <c r="DR133" s="1">
        <v>0</v>
      </c>
      <c r="DS133" s="1">
        <v>2</v>
      </c>
      <c r="DT133" s="1">
        <v>230</v>
      </c>
      <c r="DU133" s="1">
        <v>7.0000000000000007E-2</v>
      </c>
    </row>
    <row r="134" spans="1:125" ht="15" customHeight="1" x14ac:dyDescent="0.2">
      <c r="A134" s="2" t="s">
        <v>609</v>
      </c>
      <c r="B134" s="1" t="s">
        <v>806</v>
      </c>
      <c r="C134" s="1">
        <v>82</v>
      </c>
      <c r="D134" s="1">
        <v>25</v>
      </c>
      <c r="E134" s="1">
        <v>19</v>
      </c>
      <c r="F134" s="1">
        <v>44</v>
      </c>
      <c r="G134" s="1">
        <v>-4</v>
      </c>
      <c r="H134" s="1">
        <v>25</v>
      </c>
      <c r="I134" s="1">
        <v>35</v>
      </c>
      <c r="J134" s="1">
        <v>29</v>
      </c>
      <c r="K134" s="1">
        <v>4</v>
      </c>
      <c r="L134" s="1">
        <v>4</v>
      </c>
      <c r="M134" s="1">
        <v>0</v>
      </c>
      <c r="N134" s="1">
        <v>0</v>
      </c>
      <c r="O134" s="1">
        <v>2</v>
      </c>
      <c r="P134" s="1">
        <v>216</v>
      </c>
      <c r="Q134" s="1">
        <v>0.11600000000000001</v>
      </c>
      <c r="S134" s="1" t="s">
        <v>197</v>
      </c>
      <c r="T134" s="1" t="s">
        <v>816</v>
      </c>
      <c r="U134" s="1">
        <v>81</v>
      </c>
      <c r="V134" s="1">
        <v>23</v>
      </c>
      <c r="W134" s="1">
        <v>22</v>
      </c>
      <c r="X134" s="1">
        <v>45</v>
      </c>
      <c r="Y134" s="1">
        <v>-12</v>
      </c>
      <c r="Z134" s="1">
        <v>47</v>
      </c>
      <c r="AA134" s="1">
        <v>90</v>
      </c>
      <c r="AB134" s="1">
        <v>30</v>
      </c>
      <c r="AC134" s="1">
        <v>6</v>
      </c>
      <c r="AD134" s="1">
        <v>2</v>
      </c>
      <c r="AE134" s="1">
        <v>1</v>
      </c>
      <c r="AF134" s="1">
        <v>0</v>
      </c>
      <c r="AG134" s="1">
        <v>3</v>
      </c>
      <c r="AH134" s="1">
        <v>173</v>
      </c>
      <c r="AI134" s="1">
        <v>0.13300000000000001</v>
      </c>
      <c r="AK134" s="2" t="s">
        <v>777</v>
      </c>
      <c r="AL134" s="1" t="s">
        <v>794</v>
      </c>
      <c r="AM134" s="1">
        <v>78</v>
      </c>
      <c r="AN134" s="1">
        <v>8</v>
      </c>
      <c r="AO134" s="1">
        <v>36</v>
      </c>
      <c r="AP134" s="1">
        <v>44</v>
      </c>
      <c r="AQ134" s="1">
        <v>12</v>
      </c>
      <c r="AR134" s="1">
        <v>94</v>
      </c>
      <c r="AS134" s="1">
        <v>159</v>
      </c>
      <c r="AT134" s="1">
        <v>106</v>
      </c>
      <c r="AU134" s="1">
        <v>2</v>
      </c>
      <c r="AV134" s="1">
        <v>8</v>
      </c>
      <c r="AW134" s="1">
        <v>0</v>
      </c>
      <c r="AX134" s="1">
        <v>0</v>
      </c>
      <c r="AY134" s="1">
        <v>2</v>
      </c>
      <c r="AZ134" s="1">
        <v>166</v>
      </c>
      <c r="BA134" s="1">
        <v>4.8000000000000001E-2</v>
      </c>
      <c r="BC134" s="2" t="s">
        <v>338</v>
      </c>
      <c r="BD134" s="1" t="s">
        <v>804</v>
      </c>
      <c r="BE134" s="1">
        <v>44</v>
      </c>
      <c r="BF134" s="1">
        <v>12</v>
      </c>
      <c r="BG134" s="1">
        <v>14</v>
      </c>
      <c r="BH134" s="1">
        <v>26</v>
      </c>
      <c r="BI134" s="1">
        <v>-6</v>
      </c>
      <c r="BJ134" s="1">
        <v>12</v>
      </c>
      <c r="BK134" s="1">
        <v>20</v>
      </c>
      <c r="BL134" s="1">
        <v>2</v>
      </c>
      <c r="BM134" s="1">
        <v>3</v>
      </c>
      <c r="BN134" s="1">
        <v>7</v>
      </c>
      <c r="BO134" s="1">
        <v>0</v>
      </c>
      <c r="BP134" s="1">
        <v>0</v>
      </c>
      <c r="BQ134" s="1">
        <v>1</v>
      </c>
      <c r="BR134" s="1">
        <v>123</v>
      </c>
      <c r="BS134" s="1">
        <v>9.8000000000000004E-2</v>
      </c>
      <c r="BU134" s="2" t="s">
        <v>103</v>
      </c>
      <c r="BV134" s="1" t="s">
        <v>821</v>
      </c>
      <c r="BW134" s="1">
        <v>81</v>
      </c>
      <c r="BX134" s="1">
        <v>7</v>
      </c>
      <c r="BY134" s="1">
        <v>36</v>
      </c>
      <c r="BZ134" s="1">
        <v>43</v>
      </c>
      <c r="CA134" s="1">
        <v>12</v>
      </c>
      <c r="CB134" s="1">
        <v>34</v>
      </c>
      <c r="CC134" s="1">
        <v>49</v>
      </c>
      <c r="CD134" s="1">
        <v>180</v>
      </c>
      <c r="CE134" s="1">
        <v>2</v>
      </c>
      <c r="CF134" s="1">
        <v>19</v>
      </c>
      <c r="CG134" s="1">
        <v>1</v>
      </c>
      <c r="CH134" s="1">
        <v>0</v>
      </c>
      <c r="CI134" s="1">
        <v>1</v>
      </c>
      <c r="CJ134" s="1">
        <v>131</v>
      </c>
      <c r="CK134" s="1">
        <v>5.2999999999999999E-2</v>
      </c>
      <c r="CL134" s="1" t="s">
        <v>797</v>
      </c>
      <c r="CM134" s="1" t="s">
        <v>81</v>
      </c>
      <c r="CN134" s="1" t="s">
        <v>824</v>
      </c>
      <c r="CO134" s="1">
        <v>82</v>
      </c>
      <c r="CP134" s="1">
        <v>21</v>
      </c>
      <c r="CQ134" s="1">
        <v>22</v>
      </c>
      <c r="CR134" s="1">
        <v>43</v>
      </c>
      <c r="CS134" s="1">
        <v>11</v>
      </c>
      <c r="CT134" s="1">
        <v>53</v>
      </c>
      <c r="CU134" s="1">
        <v>206</v>
      </c>
      <c r="CV134" s="1">
        <v>39</v>
      </c>
      <c r="CW134" s="1">
        <v>8</v>
      </c>
      <c r="CX134" s="1">
        <v>6</v>
      </c>
      <c r="CY134" s="1">
        <v>2</v>
      </c>
      <c r="CZ134" s="1">
        <v>0</v>
      </c>
      <c r="DA134" s="1">
        <v>3</v>
      </c>
      <c r="DB134" s="1">
        <v>145</v>
      </c>
      <c r="DC134" s="1">
        <v>0.14499999999999999</v>
      </c>
      <c r="DE134" s="2"/>
      <c r="DF134" s="1" t="s">
        <v>81</v>
      </c>
      <c r="DG134" s="1">
        <v>82</v>
      </c>
      <c r="DH134" s="1">
        <v>21</v>
      </c>
      <c r="DI134" s="1">
        <v>22</v>
      </c>
      <c r="DJ134" s="1">
        <v>43</v>
      </c>
      <c r="DK134" s="1">
        <v>11</v>
      </c>
      <c r="DL134" s="1">
        <v>53</v>
      </c>
      <c r="DM134" s="1">
        <v>206</v>
      </c>
      <c r="DN134" s="1">
        <v>39</v>
      </c>
      <c r="DO134" s="1">
        <v>8</v>
      </c>
      <c r="DP134" s="1">
        <v>6</v>
      </c>
      <c r="DQ134" s="1">
        <v>2</v>
      </c>
      <c r="DR134" s="1">
        <v>0</v>
      </c>
      <c r="DS134" s="1">
        <v>3</v>
      </c>
      <c r="DT134" s="1">
        <v>145</v>
      </c>
      <c r="DU134" s="1">
        <v>0.14499999999999999</v>
      </c>
    </row>
    <row r="135" spans="1:125" x14ac:dyDescent="0.2">
      <c r="A135" s="2" t="s">
        <v>59</v>
      </c>
      <c r="B135" s="1" t="s">
        <v>801</v>
      </c>
      <c r="C135" s="1">
        <v>81</v>
      </c>
      <c r="D135" s="1">
        <v>14</v>
      </c>
      <c r="E135" s="1">
        <v>30</v>
      </c>
      <c r="F135" s="1">
        <v>44</v>
      </c>
      <c r="G135" s="1">
        <v>-6</v>
      </c>
      <c r="H135" s="1">
        <v>155</v>
      </c>
      <c r="I135" s="1">
        <v>138</v>
      </c>
      <c r="J135" s="1">
        <v>30</v>
      </c>
      <c r="K135" s="1">
        <v>8</v>
      </c>
      <c r="L135" s="1">
        <v>6</v>
      </c>
      <c r="M135" s="1">
        <v>0</v>
      </c>
      <c r="N135" s="1">
        <v>0</v>
      </c>
      <c r="O135" s="1">
        <v>4</v>
      </c>
      <c r="P135" s="1">
        <v>171</v>
      </c>
      <c r="Q135" s="1">
        <v>8.2000000000000003E-2</v>
      </c>
      <c r="S135" s="1" t="s">
        <v>848</v>
      </c>
      <c r="T135" s="1" t="s">
        <v>821</v>
      </c>
      <c r="U135" s="1">
        <v>81</v>
      </c>
      <c r="V135" s="1">
        <v>20</v>
      </c>
      <c r="W135" s="1">
        <v>25</v>
      </c>
      <c r="X135" s="1">
        <v>45</v>
      </c>
      <c r="Y135" s="1">
        <v>3</v>
      </c>
      <c r="Z135" s="1">
        <v>36</v>
      </c>
      <c r="AA135" s="1">
        <v>140</v>
      </c>
      <c r="AB135" s="1">
        <v>26</v>
      </c>
      <c r="AC135" s="1">
        <v>5</v>
      </c>
      <c r="AD135" s="1">
        <v>6</v>
      </c>
      <c r="AE135" s="1">
        <v>0</v>
      </c>
      <c r="AF135" s="1">
        <v>0</v>
      </c>
      <c r="AG135" s="1">
        <v>6</v>
      </c>
      <c r="AH135" s="1">
        <v>196</v>
      </c>
      <c r="AI135" s="1">
        <v>0.10199999999999999</v>
      </c>
      <c r="AK135" s="2" t="s">
        <v>344</v>
      </c>
      <c r="AL135" s="1" t="s">
        <v>804</v>
      </c>
      <c r="AM135" s="1">
        <v>82</v>
      </c>
      <c r="AN135" s="1">
        <v>17</v>
      </c>
      <c r="AO135" s="1">
        <v>27</v>
      </c>
      <c r="AP135" s="1">
        <v>44</v>
      </c>
      <c r="AQ135" s="1">
        <v>7</v>
      </c>
      <c r="AR135" s="1">
        <v>34</v>
      </c>
      <c r="AS135" s="1">
        <v>102</v>
      </c>
      <c r="AT135" s="1">
        <v>41</v>
      </c>
      <c r="AU135" s="1">
        <v>4</v>
      </c>
      <c r="AV135" s="1">
        <v>2</v>
      </c>
      <c r="AW135" s="1">
        <v>3</v>
      </c>
      <c r="AX135" s="1">
        <v>2</v>
      </c>
      <c r="AY135" s="1">
        <v>2</v>
      </c>
      <c r="AZ135" s="1">
        <v>109</v>
      </c>
      <c r="BA135" s="1">
        <v>0.156</v>
      </c>
      <c r="BC135" s="2" t="s">
        <v>129</v>
      </c>
      <c r="BD135" s="1" t="s">
        <v>812</v>
      </c>
      <c r="BE135" s="1">
        <v>47</v>
      </c>
      <c r="BF135" s="1">
        <v>10</v>
      </c>
      <c r="BG135" s="1">
        <v>16</v>
      </c>
      <c r="BH135" s="1">
        <v>26</v>
      </c>
      <c r="BI135" s="1">
        <v>1</v>
      </c>
      <c r="BJ135" s="1">
        <v>33</v>
      </c>
      <c r="BK135" s="1">
        <v>28</v>
      </c>
      <c r="BL135" s="1">
        <v>30</v>
      </c>
      <c r="BM135" s="1">
        <v>3</v>
      </c>
      <c r="BN135" s="1">
        <v>8</v>
      </c>
      <c r="BO135" s="1">
        <v>0</v>
      </c>
      <c r="BP135" s="1">
        <v>1</v>
      </c>
      <c r="BQ135" s="1">
        <v>2</v>
      </c>
      <c r="BR135" s="1">
        <v>101</v>
      </c>
      <c r="BS135" s="1">
        <v>9.9000000000000005E-2</v>
      </c>
      <c r="BU135" s="2" t="s">
        <v>180</v>
      </c>
      <c r="BV135" s="1" t="s">
        <v>804</v>
      </c>
      <c r="BW135" s="1">
        <v>77</v>
      </c>
      <c r="BX135" s="1">
        <v>25</v>
      </c>
      <c r="BY135" s="1">
        <v>18</v>
      </c>
      <c r="BZ135" s="1">
        <v>43</v>
      </c>
      <c r="CA135" s="1">
        <v>3</v>
      </c>
      <c r="CB135" s="1">
        <v>20</v>
      </c>
      <c r="CC135" s="1">
        <v>73</v>
      </c>
      <c r="CD135" s="1">
        <v>50</v>
      </c>
      <c r="CE135" s="1">
        <v>7</v>
      </c>
      <c r="CF135" s="1">
        <v>5</v>
      </c>
      <c r="CG135" s="1">
        <v>3</v>
      </c>
      <c r="CH135" s="1">
        <v>2</v>
      </c>
      <c r="CI135" s="1">
        <v>4</v>
      </c>
      <c r="CJ135" s="1">
        <v>137</v>
      </c>
      <c r="CK135" s="1">
        <v>0.182</v>
      </c>
      <c r="CL135" s="1" t="s">
        <v>797</v>
      </c>
      <c r="CM135" s="1" t="s">
        <v>692</v>
      </c>
      <c r="CN135" s="1" t="s">
        <v>1616</v>
      </c>
      <c r="CO135" s="1">
        <v>82</v>
      </c>
      <c r="CP135" s="1">
        <v>23</v>
      </c>
      <c r="CQ135" s="1">
        <v>20</v>
      </c>
      <c r="CR135" s="1">
        <v>43</v>
      </c>
      <c r="CS135" s="1">
        <v>-18</v>
      </c>
      <c r="CT135" s="1">
        <v>40</v>
      </c>
      <c r="CU135" s="1">
        <v>167</v>
      </c>
      <c r="CV135" s="1">
        <v>77</v>
      </c>
      <c r="CW135" s="1">
        <v>10</v>
      </c>
      <c r="CX135" s="1">
        <v>10</v>
      </c>
      <c r="CY135" s="1">
        <v>1</v>
      </c>
      <c r="CZ135" s="1">
        <v>0</v>
      </c>
      <c r="DA135" s="1">
        <v>7</v>
      </c>
      <c r="DB135" s="1">
        <v>264</v>
      </c>
      <c r="DC135" s="1">
        <v>8.6999999999999994E-2</v>
      </c>
      <c r="DE135" s="2"/>
      <c r="DF135" s="1" t="s">
        <v>692</v>
      </c>
      <c r="DG135" s="1">
        <v>82</v>
      </c>
      <c r="DH135" s="1">
        <v>23</v>
      </c>
      <c r="DI135" s="1">
        <v>20</v>
      </c>
      <c r="DJ135" s="1">
        <v>43</v>
      </c>
      <c r="DK135" s="1">
        <v>-18</v>
      </c>
      <c r="DL135" s="1">
        <v>40</v>
      </c>
      <c r="DM135" s="1">
        <v>167</v>
      </c>
      <c r="DN135" s="1">
        <v>77</v>
      </c>
      <c r="DO135" s="1">
        <v>10</v>
      </c>
      <c r="DP135" s="1">
        <v>10</v>
      </c>
      <c r="DQ135" s="1">
        <v>1</v>
      </c>
      <c r="DR135" s="1">
        <v>0</v>
      </c>
      <c r="DS135" s="1">
        <v>7</v>
      </c>
      <c r="DT135" s="1">
        <v>264</v>
      </c>
      <c r="DU135" s="1">
        <v>8.6999999999999994E-2</v>
      </c>
    </row>
    <row r="136" spans="1:125" ht="15" customHeight="1" x14ac:dyDescent="0.2">
      <c r="A136" s="2" t="s">
        <v>370</v>
      </c>
      <c r="B136" s="1" t="s">
        <v>812</v>
      </c>
      <c r="C136" s="1">
        <v>82</v>
      </c>
      <c r="D136" s="1">
        <v>18</v>
      </c>
      <c r="E136" s="1">
        <v>26</v>
      </c>
      <c r="F136" s="1">
        <v>44</v>
      </c>
      <c r="G136" s="1">
        <v>-7</v>
      </c>
      <c r="H136" s="1">
        <v>80</v>
      </c>
      <c r="I136" s="1">
        <v>105</v>
      </c>
      <c r="J136" s="1">
        <v>19</v>
      </c>
      <c r="K136" s="1">
        <v>4</v>
      </c>
      <c r="L136" s="1">
        <v>7</v>
      </c>
      <c r="M136" s="1">
        <v>0</v>
      </c>
      <c r="N136" s="1">
        <v>0</v>
      </c>
      <c r="O136" s="1">
        <v>4</v>
      </c>
      <c r="P136" s="1">
        <v>216</v>
      </c>
      <c r="Q136" s="1">
        <v>8.3000000000000004E-2</v>
      </c>
      <c r="S136" s="1" t="s">
        <v>36</v>
      </c>
      <c r="T136" s="1" t="s">
        <v>795</v>
      </c>
      <c r="U136" s="1">
        <v>79</v>
      </c>
      <c r="V136" s="1">
        <v>22</v>
      </c>
      <c r="W136" s="1">
        <v>23</v>
      </c>
      <c r="X136" s="1">
        <v>45</v>
      </c>
      <c r="Y136" s="1">
        <v>7</v>
      </c>
      <c r="Z136" s="1">
        <v>66</v>
      </c>
      <c r="AA136" s="1">
        <v>159</v>
      </c>
      <c r="AB136" s="1">
        <v>26</v>
      </c>
      <c r="AC136" s="1">
        <v>5</v>
      </c>
      <c r="AD136" s="1">
        <v>5</v>
      </c>
      <c r="AE136" s="1">
        <v>0</v>
      </c>
      <c r="AF136" s="1">
        <v>0</v>
      </c>
      <c r="AG136" s="1">
        <v>3</v>
      </c>
      <c r="AH136" s="1">
        <v>212</v>
      </c>
      <c r="AI136" s="1">
        <v>0.104</v>
      </c>
      <c r="AK136" s="2" t="s">
        <v>293</v>
      </c>
      <c r="AL136" s="1" t="s">
        <v>810</v>
      </c>
      <c r="AM136" s="1">
        <v>80</v>
      </c>
      <c r="AN136" s="1">
        <v>17</v>
      </c>
      <c r="AO136" s="1">
        <v>27</v>
      </c>
      <c r="AP136" s="1">
        <v>44</v>
      </c>
      <c r="AQ136" s="1">
        <v>-7</v>
      </c>
      <c r="AR136" s="1">
        <v>54</v>
      </c>
      <c r="AS136" s="1">
        <v>35</v>
      </c>
      <c r="AT136" s="1">
        <v>50</v>
      </c>
      <c r="AU136" s="1">
        <v>6</v>
      </c>
      <c r="AV136" s="1">
        <v>6</v>
      </c>
      <c r="AW136" s="1">
        <v>1</v>
      </c>
      <c r="AX136" s="1">
        <v>0</v>
      </c>
      <c r="AY136" s="1">
        <v>2</v>
      </c>
      <c r="AZ136" s="1">
        <v>176</v>
      </c>
      <c r="BA136" s="1">
        <v>9.7000000000000003E-2</v>
      </c>
      <c r="BC136" s="2" t="s">
        <v>125</v>
      </c>
      <c r="BD136" s="1" t="s">
        <v>801</v>
      </c>
      <c r="BE136" s="1">
        <v>47</v>
      </c>
      <c r="BF136" s="1">
        <v>8</v>
      </c>
      <c r="BG136" s="1">
        <v>18</v>
      </c>
      <c r="BH136" s="1">
        <v>26</v>
      </c>
      <c r="BI136" s="1">
        <v>-8</v>
      </c>
      <c r="BJ136" s="1">
        <v>24</v>
      </c>
      <c r="BK136" s="1">
        <v>109</v>
      </c>
      <c r="BL136" s="1">
        <v>22</v>
      </c>
      <c r="BM136" s="1">
        <v>2</v>
      </c>
      <c r="BN136" s="1">
        <v>8</v>
      </c>
      <c r="BO136" s="1">
        <v>0</v>
      </c>
      <c r="BP136" s="1">
        <v>0</v>
      </c>
      <c r="BQ136" s="1">
        <v>0</v>
      </c>
      <c r="BR136" s="1">
        <v>79</v>
      </c>
      <c r="BS136" s="1">
        <v>0.10100000000000001</v>
      </c>
      <c r="BU136" s="2" t="s">
        <v>116</v>
      </c>
      <c r="BV136" s="1" t="s">
        <v>824</v>
      </c>
      <c r="BW136" s="1">
        <v>64</v>
      </c>
      <c r="BX136" s="1">
        <v>21</v>
      </c>
      <c r="BY136" s="1">
        <v>22</v>
      </c>
      <c r="BZ136" s="1">
        <v>43</v>
      </c>
      <c r="CA136" s="1">
        <v>20</v>
      </c>
      <c r="CB136" s="1">
        <v>16</v>
      </c>
      <c r="CC136" s="1">
        <v>22</v>
      </c>
      <c r="CD136" s="1">
        <v>9</v>
      </c>
      <c r="CE136" s="1">
        <v>5</v>
      </c>
      <c r="CF136" s="1">
        <v>2</v>
      </c>
      <c r="CG136" s="1">
        <v>0</v>
      </c>
      <c r="CH136" s="1">
        <v>0</v>
      </c>
      <c r="CI136" s="1">
        <v>3</v>
      </c>
      <c r="CJ136" s="1">
        <v>136</v>
      </c>
      <c r="CK136" s="1">
        <v>0.154</v>
      </c>
      <c r="CL136" s="1" t="s">
        <v>797</v>
      </c>
      <c r="CM136" s="1" t="s">
        <v>722</v>
      </c>
      <c r="CN136" s="1" t="s">
        <v>806</v>
      </c>
      <c r="CO136" s="1">
        <v>72</v>
      </c>
      <c r="CP136" s="1">
        <v>10</v>
      </c>
      <c r="CQ136" s="1">
        <v>32</v>
      </c>
      <c r="CR136" s="1">
        <v>42</v>
      </c>
      <c r="CS136" s="1">
        <v>-3</v>
      </c>
      <c r="CT136" s="1">
        <v>41</v>
      </c>
      <c r="CU136" s="1">
        <v>106</v>
      </c>
      <c r="CV136" s="1">
        <v>53</v>
      </c>
      <c r="CW136" s="1">
        <v>5</v>
      </c>
      <c r="CX136" s="1">
        <v>10</v>
      </c>
      <c r="CY136" s="1">
        <v>0</v>
      </c>
      <c r="CZ136" s="1">
        <v>0</v>
      </c>
      <c r="DA136" s="1">
        <v>2</v>
      </c>
      <c r="DB136" s="1">
        <v>188</v>
      </c>
      <c r="DC136" s="1">
        <v>5.2999999999999999E-2</v>
      </c>
      <c r="DE136" s="2"/>
      <c r="DF136" s="1" t="s">
        <v>722</v>
      </c>
      <c r="DG136" s="1">
        <v>72</v>
      </c>
      <c r="DH136" s="1">
        <v>10</v>
      </c>
      <c r="DI136" s="1">
        <v>32</v>
      </c>
      <c r="DJ136" s="1">
        <v>42</v>
      </c>
      <c r="DK136" s="1">
        <v>-3</v>
      </c>
      <c r="DL136" s="1">
        <v>41</v>
      </c>
      <c r="DM136" s="1">
        <v>106</v>
      </c>
      <c r="DN136" s="1">
        <v>53</v>
      </c>
      <c r="DO136" s="1">
        <v>5</v>
      </c>
      <c r="DP136" s="1">
        <v>10</v>
      </c>
      <c r="DQ136" s="1">
        <v>0</v>
      </c>
      <c r="DR136" s="1">
        <v>0</v>
      </c>
      <c r="DS136" s="1">
        <v>2</v>
      </c>
      <c r="DT136" s="1">
        <v>188</v>
      </c>
      <c r="DU136" s="1">
        <v>5.2999999999999999E-2</v>
      </c>
    </row>
    <row r="137" spans="1:125" x14ac:dyDescent="0.2">
      <c r="A137" s="2" t="s">
        <v>592</v>
      </c>
      <c r="B137" s="1" t="s">
        <v>810</v>
      </c>
      <c r="C137" s="1">
        <v>81</v>
      </c>
      <c r="D137" s="1">
        <v>21</v>
      </c>
      <c r="E137" s="1">
        <v>23</v>
      </c>
      <c r="F137" s="1">
        <v>44</v>
      </c>
      <c r="G137" s="1">
        <v>-10</v>
      </c>
      <c r="H137" s="1">
        <v>10</v>
      </c>
      <c r="I137" s="1">
        <v>18</v>
      </c>
      <c r="J137" s="1">
        <v>6</v>
      </c>
      <c r="K137" s="1">
        <v>9</v>
      </c>
      <c r="L137" s="1">
        <v>6</v>
      </c>
      <c r="M137" s="1">
        <v>0</v>
      </c>
      <c r="N137" s="1">
        <v>0</v>
      </c>
      <c r="O137" s="1">
        <v>6</v>
      </c>
      <c r="P137" s="1">
        <v>217</v>
      </c>
      <c r="Q137" s="1">
        <v>9.7000000000000003E-2</v>
      </c>
      <c r="S137" s="1" t="s">
        <v>687</v>
      </c>
      <c r="T137" s="1" t="s">
        <v>805</v>
      </c>
      <c r="U137" s="1">
        <v>82</v>
      </c>
      <c r="V137" s="1">
        <v>7</v>
      </c>
      <c r="W137" s="1">
        <v>38</v>
      </c>
      <c r="X137" s="1">
        <v>45</v>
      </c>
      <c r="Y137" s="1">
        <v>-1</v>
      </c>
      <c r="Z137" s="1">
        <v>22</v>
      </c>
      <c r="AA137" s="1">
        <v>45</v>
      </c>
      <c r="AB137" s="1">
        <v>149</v>
      </c>
      <c r="AC137" s="1">
        <v>3</v>
      </c>
      <c r="AD137" s="1">
        <v>19</v>
      </c>
      <c r="AE137" s="1">
        <v>1</v>
      </c>
      <c r="AF137" s="1">
        <v>0</v>
      </c>
      <c r="AG137" s="1">
        <v>1</v>
      </c>
      <c r="AH137" s="1">
        <v>173</v>
      </c>
      <c r="AI137" s="1">
        <v>0.04</v>
      </c>
      <c r="AK137" s="2" t="s">
        <v>47</v>
      </c>
      <c r="AL137" s="1" t="s">
        <v>799</v>
      </c>
      <c r="AM137" s="1">
        <v>42</v>
      </c>
      <c r="AN137" s="1">
        <v>14</v>
      </c>
      <c r="AO137" s="1">
        <v>30</v>
      </c>
      <c r="AP137" s="1">
        <v>44</v>
      </c>
      <c r="AQ137" s="1">
        <v>-4</v>
      </c>
      <c r="AR137" s="1">
        <v>24</v>
      </c>
      <c r="AS137" s="1">
        <v>31</v>
      </c>
      <c r="AT137" s="1">
        <v>25</v>
      </c>
      <c r="AU137" s="1">
        <v>3</v>
      </c>
      <c r="AV137" s="1">
        <v>16</v>
      </c>
      <c r="AW137" s="1">
        <v>0</v>
      </c>
      <c r="AX137" s="1">
        <v>0</v>
      </c>
      <c r="AY137" s="1">
        <v>4</v>
      </c>
      <c r="AZ137" s="1">
        <v>95</v>
      </c>
      <c r="BA137" s="1">
        <v>0.14699999999999999</v>
      </c>
      <c r="BC137" s="2" t="s">
        <v>244</v>
      </c>
      <c r="BD137" s="1" t="s">
        <v>817</v>
      </c>
      <c r="BE137" s="1">
        <v>48</v>
      </c>
      <c r="BF137" s="1">
        <v>14</v>
      </c>
      <c r="BG137" s="1">
        <v>12</v>
      </c>
      <c r="BH137" s="1">
        <v>26</v>
      </c>
      <c r="BI137" s="1">
        <v>3</v>
      </c>
      <c r="BJ137" s="1">
        <v>8</v>
      </c>
      <c r="BK137" s="1">
        <v>37</v>
      </c>
      <c r="BL137" s="1">
        <v>23</v>
      </c>
      <c r="BM137" s="1">
        <v>5</v>
      </c>
      <c r="BN137" s="1">
        <v>2</v>
      </c>
      <c r="BO137" s="1">
        <v>0</v>
      </c>
      <c r="BP137" s="1">
        <v>0</v>
      </c>
      <c r="BQ137" s="1">
        <v>3</v>
      </c>
      <c r="BR137" s="1">
        <v>112</v>
      </c>
      <c r="BS137" s="1">
        <v>0.125</v>
      </c>
      <c r="BU137" s="2" t="s">
        <v>713</v>
      </c>
      <c r="BV137" s="1" t="s">
        <v>802</v>
      </c>
      <c r="BW137" s="1">
        <v>81</v>
      </c>
      <c r="BX137" s="1">
        <v>6</v>
      </c>
      <c r="BY137" s="1">
        <v>36</v>
      </c>
      <c r="BZ137" s="1">
        <v>42</v>
      </c>
      <c r="CA137" s="1">
        <v>9</v>
      </c>
      <c r="CB137" s="1">
        <v>28</v>
      </c>
      <c r="CC137" s="1">
        <v>94</v>
      </c>
      <c r="CD137" s="1">
        <v>154</v>
      </c>
      <c r="CE137" s="1">
        <v>3</v>
      </c>
      <c r="CF137" s="1">
        <v>12</v>
      </c>
      <c r="CG137" s="1">
        <v>0</v>
      </c>
      <c r="CH137" s="1">
        <v>0</v>
      </c>
      <c r="CI137" s="1">
        <v>0</v>
      </c>
      <c r="CJ137" s="1">
        <v>141</v>
      </c>
      <c r="CK137" s="1">
        <v>4.2999999999999997E-2</v>
      </c>
      <c r="CL137" s="1" t="s">
        <v>797</v>
      </c>
      <c r="CM137" s="1" t="s">
        <v>107</v>
      </c>
      <c r="CN137" s="1" t="s">
        <v>820</v>
      </c>
      <c r="CO137" s="1">
        <v>77</v>
      </c>
      <c r="CP137" s="1">
        <v>24</v>
      </c>
      <c r="CQ137" s="1">
        <v>18</v>
      </c>
      <c r="CR137" s="1">
        <v>42</v>
      </c>
      <c r="CS137" s="1">
        <v>5</v>
      </c>
      <c r="CT137" s="1">
        <v>95</v>
      </c>
      <c r="CU137" s="1">
        <v>72</v>
      </c>
      <c r="CV137" s="1">
        <v>28</v>
      </c>
      <c r="CW137" s="1">
        <v>2</v>
      </c>
      <c r="CX137" s="1">
        <v>0</v>
      </c>
      <c r="CY137" s="1">
        <v>2</v>
      </c>
      <c r="CZ137" s="1">
        <v>1</v>
      </c>
      <c r="DA137" s="1">
        <v>5</v>
      </c>
      <c r="DB137" s="1">
        <v>180</v>
      </c>
      <c r="DC137" s="1">
        <v>0.13300000000000001</v>
      </c>
      <c r="DE137" s="2"/>
      <c r="DF137" s="1" t="s">
        <v>107</v>
      </c>
      <c r="DG137" s="1">
        <v>77</v>
      </c>
      <c r="DH137" s="1">
        <v>24</v>
      </c>
      <c r="DI137" s="1">
        <v>18</v>
      </c>
      <c r="DJ137" s="1">
        <v>42</v>
      </c>
      <c r="DK137" s="1">
        <v>5</v>
      </c>
      <c r="DL137" s="1">
        <v>95</v>
      </c>
      <c r="DM137" s="1">
        <v>72</v>
      </c>
      <c r="DN137" s="1">
        <v>28</v>
      </c>
      <c r="DO137" s="1">
        <v>2</v>
      </c>
      <c r="DP137" s="1">
        <v>0</v>
      </c>
      <c r="DQ137" s="1">
        <v>2</v>
      </c>
      <c r="DR137" s="1">
        <v>1</v>
      </c>
      <c r="DS137" s="1">
        <v>5</v>
      </c>
      <c r="DT137" s="1">
        <v>180</v>
      </c>
      <c r="DU137" s="1">
        <v>0.13300000000000001</v>
      </c>
    </row>
    <row r="138" spans="1:125" x14ac:dyDescent="0.2">
      <c r="A138" s="2" t="s">
        <v>833</v>
      </c>
      <c r="B138" s="1" t="s">
        <v>818</v>
      </c>
      <c r="C138" s="1">
        <v>56</v>
      </c>
      <c r="D138" s="1">
        <v>23</v>
      </c>
      <c r="E138" s="1">
        <v>21</v>
      </c>
      <c r="F138" s="1">
        <v>44</v>
      </c>
      <c r="G138" s="1">
        <v>6</v>
      </c>
      <c r="H138" s="1">
        <v>10</v>
      </c>
      <c r="I138" s="1">
        <v>30</v>
      </c>
      <c r="J138" s="1">
        <v>21</v>
      </c>
      <c r="K138" s="1">
        <v>8</v>
      </c>
      <c r="L138" s="1">
        <v>9</v>
      </c>
      <c r="M138" s="1">
        <v>0</v>
      </c>
      <c r="N138" s="1">
        <v>0</v>
      </c>
      <c r="O138" s="1">
        <v>4</v>
      </c>
      <c r="P138" s="1">
        <v>153</v>
      </c>
      <c r="Q138" s="1">
        <v>0.15</v>
      </c>
      <c r="S138" s="1" t="s">
        <v>394</v>
      </c>
      <c r="T138" s="1" t="s">
        <v>795</v>
      </c>
      <c r="U138" s="1">
        <v>80</v>
      </c>
      <c r="V138" s="1">
        <v>21</v>
      </c>
      <c r="W138" s="1">
        <v>24</v>
      </c>
      <c r="X138" s="1">
        <v>45</v>
      </c>
      <c r="Y138" s="1">
        <v>1</v>
      </c>
      <c r="Z138" s="1">
        <v>37</v>
      </c>
      <c r="AA138" s="1">
        <v>95</v>
      </c>
      <c r="AB138" s="1">
        <v>23</v>
      </c>
      <c r="AC138" s="1">
        <v>7</v>
      </c>
      <c r="AD138" s="1">
        <v>7</v>
      </c>
      <c r="AE138" s="1">
        <v>0</v>
      </c>
      <c r="AF138" s="1">
        <v>0</v>
      </c>
      <c r="AG138" s="1">
        <v>2</v>
      </c>
      <c r="AH138" s="1">
        <v>234</v>
      </c>
      <c r="AI138" s="1">
        <v>0.09</v>
      </c>
      <c r="AK138" s="2" t="s">
        <v>705</v>
      </c>
      <c r="AL138" s="1" t="s">
        <v>807</v>
      </c>
      <c r="AM138" s="1">
        <v>82</v>
      </c>
      <c r="AN138" s="1">
        <v>12</v>
      </c>
      <c r="AO138" s="1">
        <v>32</v>
      </c>
      <c r="AP138" s="1">
        <v>44</v>
      </c>
      <c r="AQ138" s="1">
        <v>-10</v>
      </c>
      <c r="AR138" s="1">
        <v>92</v>
      </c>
      <c r="AS138" s="1">
        <v>214</v>
      </c>
      <c r="AT138" s="1">
        <v>127</v>
      </c>
      <c r="AU138" s="1">
        <v>7</v>
      </c>
      <c r="AV138" s="1">
        <v>15</v>
      </c>
      <c r="AW138" s="1">
        <v>0</v>
      </c>
      <c r="AX138" s="1">
        <v>1</v>
      </c>
      <c r="AY138" s="1">
        <v>1</v>
      </c>
      <c r="AZ138" s="1">
        <v>202</v>
      </c>
      <c r="BA138" s="1">
        <v>5.8999999999999997E-2</v>
      </c>
      <c r="BC138" s="2" t="s">
        <v>734</v>
      </c>
      <c r="BD138" s="1" t="s">
        <v>816</v>
      </c>
      <c r="BE138" s="1">
        <v>48</v>
      </c>
      <c r="BF138" s="1">
        <v>6</v>
      </c>
      <c r="BG138" s="1">
        <v>19</v>
      </c>
      <c r="BH138" s="1">
        <v>25</v>
      </c>
      <c r="BI138" s="1">
        <v>5</v>
      </c>
      <c r="BJ138" s="1">
        <v>14</v>
      </c>
      <c r="BK138" s="1">
        <v>83</v>
      </c>
      <c r="BL138" s="1">
        <v>48</v>
      </c>
      <c r="BM138" s="1">
        <v>1</v>
      </c>
      <c r="BN138" s="1">
        <v>7</v>
      </c>
      <c r="BO138" s="1">
        <v>0</v>
      </c>
      <c r="BP138" s="1">
        <v>0</v>
      </c>
      <c r="BQ138" s="1">
        <v>2</v>
      </c>
      <c r="BR138" s="1">
        <v>79</v>
      </c>
      <c r="BS138" s="1">
        <v>7.5999999999999998E-2</v>
      </c>
      <c r="BU138" s="2" t="s">
        <v>743</v>
      </c>
      <c r="BV138" s="1" t="s">
        <v>804</v>
      </c>
      <c r="BW138" s="1">
        <v>81</v>
      </c>
      <c r="BX138" s="1">
        <v>12</v>
      </c>
      <c r="BY138" s="1">
        <v>30</v>
      </c>
      <c r="BZ138" s="1">
        <v>42</v>
      </c>
      <c r="CA138" s="1">
        <v>-3</v>
      </c>
      <c r="CB138" s="1">
        <v>60</v>
      </c>
      <c r="CC138" s="1">
        <v>124</v>
      </c>
      <c r="CD138" s="1">
        <v>81</v>
      </c>
      <c r="CE138" s="1">
        <v>8</v>
      </c>
      <c r="CF138" s="1">
        <v>10</v>
      </c>
      <c r="CG138" s="1">
        <v>0</v>
      </c>
      <c r="CH138" s="1">
        <v>2</v>
      </c>
      <c r="CI138" s="1">
        <v>2</v>
      </c>
      <c r="CJ138" s="1">
        <v>128</v>
      </c>
      <c r="CK138" s="1">
        <v>9.4E-2</v>
      </c>
      <c r="CL138" s="1" t="s">
        <v>797</v>
      </c>
      <c r="CM138" s="1" t="s">
        <v>1619</v>
      </c>
      <c r="CN138" s="1" t="s">
        <v>804</v>
      </c>
      <c r="CO138" s="1">
        <v>68</v>
      </c>
      <c r="CP138" s="1">
        <v>27</v>
      </c>
      <c r="CQ138" s="1">
        <v>15</v>
      </c>
      <c r="CR138" s="1">
        <v>42</v>
      </c>
      <c r="CS138" s="1">
        <v>2</v>
      </c>
      <c r="CT138" s="1">
        <v>28</v>
      </c>
      <c r="CU138" s="1">
        <v>30</v>
      </c>
      <c r="CV138" s="1">
        <v>17</v>
      </c>
      <c r="CW138" s="1">
        <v>9</v>
      </c>
      <c r="CX138" s="1">
        <v>2</v>
      </c>
      <c r="CY138" s="1">
        <v>2</v>
      </c>
      <c r="CZ138" s="1">
        <v>0</v>
      </c>
      <c r="DA138" s="1">
        <v>8</v>
      </c>
      <c r="DB138" s="1">
        <v>156</v>
      </c>
      <c r="DC138" s="1">
        <v>0.17299999999999999</v>
      </c>
      <c r="DE138" s="2"/>
      <c r="DF138" s="1" t="s">
        <v>1619</v>
      </c>
      <c r="DG138" s="1">
        <v>68</v>
      </c>
      <c r="DH138" s="1">
        <v>27</v>
      </c>
      <c r="DI138" s="1">
        <v>15</v>
      </c>
      <c r="DJ138" s="1">
        <v>42</v>
      </c>
      <c r="DK138" s="1">
        <v>2</v>
      </c>
      <c r="DL138" s="1">
        <v>28</v>
      </c>
      <c r="DM138" s="1">
        <v>30</v>
      </c>
      <c r="DN138" s="1">
        <v>17</v>
      </c>
      <c r="DO138" s="1">
        <v>9</v>
      </c>
      <c r="DP138" s="1">
        <v>2</v>
      </c>
      <c r="DQ138" s="1">
        <v>2</v>
      </c>
      <c r="DR138" s="1">
        <v>0</v>
      </c>
      <c r="DS138" s="1">
        <v>8</v>
      </c>
      <c r="DT138" s="1">
        <v>156</v>
      </c>
      <c r="DU138" s="1">
        <v>0.17299999999999999</v>
      </c>
    </row>
    <row r="139" spans="1:125" x14ac:dyDescent="0.2">
      <c r="A139" s="2" t="s">
        <v>52</v>
      </c>
      <c r="B139" s="1" t="s">
        <v>796</v>
      </c>
      <c r="C139" s="1">
        <v>69</v>
      </c>
      <c r="D139" s="1">
        <v>20</v>
      </c>
      <c r="E139" s="1">
        <v>24</v>
      </c>
      <c r="F139" s="1">
        <v>44</v>
      </c>
      <c r="G139" s="1">
        <v>9</v>
      </c>
      <c r="H139" s="1">
        <v>54</v>
      </c>
      <c r="I139" s="1">
        <v>129</v>
      </c>
      <c r="J139" s="1">
        <v>36</v>
      </c>
      <c r="K139" s="1">
        <v>6</v>
      </c>
      <c r="L139" s="1">
        <v>4</v>
      </c>
      <c r="M139" s="1">
        <v>2</v>
      </c>
      <c r="N139" s="1">
        <v>0</v>
      </c>
      <c r="O139" s="1">
        <v>5</v>
      </c>
      <c r="P139" s="1">
        <v>165</v>
      </c>
      <c r="Q139" s="1">
        <v>0.121</v>
      </c>
      <c r="S139" s="1" t="s">
        <v>370</v>
      </c>
      <c r="T139" s="1" t="s">
        <v>812</v>
      </c>
      <c r="U139" s="1">
        <v>81</v>
      </c>
      <c r="V139" s="1">
        <v>16</v>
      </c>
      <c r="W139" s="1">
        <v>29</v>
      </c>
      <c r="X139" s="1">
        <v>45</v>
      </c>
      <c r="Y139" s="1">
        <v>-7</v>
      </c>
      <c r="Z139" s="1">
        <v>71</v>
      </c>
      <c r="AA139" s="1">
        <v>110</v>
      </c>
      <c r="AB139" s="1">
        <v>21</v>
      </c>
      <c r="AC139" s="1">
        <v>2</v>
      </c>
      <c r="AD139" s="1">
        <v>5</v>
      </c>
      <c r="AE139" s="1">
        <v>0</v>
      </c>
      <c r="AF139" s="1">
        <v>0</v>
      </c>
      <c r="AG139" s="1">
        <v>2</v>
      </c>
      <c r="AH139" s="1">
        <v>138</v>
      </c>
      <c r="AI139" s="1">
        <v>0.11600000000000001</v>
      </c>
      <c r="AK139" s="2" t="s">
        <v>259</v>
      </c>
      <c r="AL139" s="1" t="s">
        <v>816</v>
      </c>
      <c r="AM139" s="1">
        <v>74</v>
      </c>
      <c r="AN139" s="1">
        <v>18</v>
      </c>
      <c r="AO139" s="1">
        <v>26</v>
      </c>
      <c r="AP139" s="1">
        <v>44</v>
      </c>
      <c r="AQ139" s="1">
        <v>3</v>
      </c>
      <c r="AR139" s="1">
        <v>71</v>
      </c>
      <c r="AS139" s="1">
        <v>115</v>
      </c>
      <c r="AT139" s="1">
        <v>39</v>
      </c>
      <c r="AU139" s="1">
        <v>3</v>
      </c>
      <c r="AV139" s="1">
        <v>11</v>
      </c>
      <c r="AW139" s="1">
        <v>4</v>
      </c>
      <c r="AX139" s="1">
        <v>0</v>
      </c>
      <c r="AY139" s="1">
        <v>1</v>
      </c>
      <c r="AZ139" s="1">
        <v>171</v>
      </c>
      <c r="BA139" s="1">
        <v>0.105</v>
      </c>
      <c r="BC139" s="2" t="s">
        <v>199</v>
      </c>
      <c r="BD139" s="1" t="s">
        <v>814</v>
      </c>
      <c r="BE139" s="1">
        <v>48</v>
      </c>
      <c r="BF139" s="1">
        <v>12</v>
      </c>
      <c r="BG139" s="1">
        <v>13</v>
      </c>
      <c r="BH139" s="1">
        <v>25</v>
      </c>
      <c r="BI139" s="1">
        <v>-6</v>
      </c>
      <c r="BJ139" s="1">
        <v>20</v>
      </c>
      <c r="BK139" s="1">
        <v>20</v>
      </c>
      <c r="BL139" s="1">
        <v>20</v>
      </c>
      <c r="BM139" s="1">
        <v>2</v>
      </c>
      <c r="BN139" s="1">
        <v>2</v>
      </c>
      <c r="BO139" s="1">
        <v>0</v>
      </c>
      <c r="BP139" s="1">
        <v>0</v>
      </c>
      <c r="BQ139" s="1">
        <v>2</v>
      </c>
      <c r="BR139" s="1">
        <v>78</v>
      </c>
      <c r="BS139" s="1">
        <v>0.154</v>
      </c>
      <c r="BU139" s="2" t="s">
        <v>288</v>
      </c>
      <c r="BV139" s="1" t="s">
        <v>809</v>
      </c>
      <c r="BW139" s="1">
        <v>81</v>
      </c>
      <c r="BX139" s="1">
        <v>12</v>
      </c>
      <c r="BY139" s="1">
        <v>30</v>
      </c>
      <c r="BZ139" s="1">
        <v>42</v>
      </c>
      <c r="CA139" s="1">
        <v>-3</v>
      </c>
      <c r="CB139" s="1">
        <v>14</v>
      </c>
      <c r="CC139" s="1">
        <v>13</v>
      </c>
      <c r="CD139" s="1">
        <v>12</v>
      </c>
      <c r="CE139" s="1">
        <v>3</v>
      </c>
      <c r="CF139" s="1">
        <v>14</v>
      </c>
      <c r="CG139" s="1">
        <v>0</v>
      </c>
      <c r="CH139" s="1">
        <v>0</v>
      </c>
      <c r="CI139" s="1">
        <v>4</v>
      </c>
      <c r="CJ139" s="1">
        <v>157</v>
      </c>
      <c r="CK139" s="1">
        <v>7.5999999999999998E-2</v>
      </c>
      <c r="CL139" s="1" t="s">
        <v>797</v>
      </c>
      <c r="CM139" s="1" t="s">
        <v>339</v>
      </c>
      <c r="CN139" s="1" t="s">
        <v>810</v>
      </c>
      <c r="CO139" s="1">
        <v>77</v>
      </c>
      <c r="CP139" s="1">
        <v>20</v>
      </c>
      <c r="CQ139" s="1">
        <v>22</v>
      </c>
      <c r="CR139" s="1">
        <v>42</v>
      </c>
      <c r="CS139" s="1">
        <v>19</v>
      </c>
      <c r="CT139" s="1">
        <v>22</v>
      </c>
      <c r="CU139" s="1">
        <v>52</v>
      </c>
      <c r="CV139" s="1">
        <v>33</v>
      </c>
      <c r="CW139" s="1">
        <v>3</v>
      </c>
      <c r="CX139" s="1">
        <v>4</v>
      </c>
      <c r="CY139" s="1">
        <v>0</v>
      </c>
      <c r="CZ139" s="1">
        <v>0</v>
      </c>
      <c r="DA139" s="1">
        <v>5</v>
      </c>
      <c r="DB139" s="1">
        <v>172</v>
      </c>
      <c r="DC139" s="1">
        <v>0.11600000000000001</v>
      </c>
      <c r="DE139" s="2"/>
      <c r="DF139" s="1" t="s">
        <v>339</v>
      </c>
      <c r="DG139" s="1">
        <v>77</v>
      </c>
      <c r="DH139" s="1">
        <v>20</v>
      </c>
      <c r="DI139" s="1">
        <v>22</v>
      </c>
      <c r="DJ139" s="1">
        <v>42</v>
      </c>
      <c r="DK139" s="1">
        <v>19</v>
      </c>
      <c r="DL139" s="1">
        <v>22</v>
      </c>
      <c r="DM139" s="1">
        <v>52</v>
      </c>
      <c r="DN139" s="1">
        <v>33</v>
      </c>
      <c r="DO139" s="1">
        <v>3</v>
      </c>
      <c r="DP139" s="1">
        <v>4</v>
      </c>
      <c r="DQ139" s="1">
        <v>0</v>
      </c>
      <c r="DR139" s="1">
        <v>0</v>
      </c>
      <c r="DS139" s="1">
        <v>5</v>
      </c>
      <c r="DT139" s="1">
        <v>172</v>
      </c>
      <c r="DU139" s="1">
        <v>0.11600000000000001</v>
      </c>
    </row>
    <row r="140" spans="1:125" x14ac:dyDescent="0.2">
      <c r="A140" s="2" t="s">
        <v>701</v>
      </c>
      <c r="B140" s="1" t="s">
        <v>817</v>
      </c>
      <c r="C140" s="1">
        <v>80</v>
      </c>
      <c r="D140" s="1">
        <v>14</v>
      </c>
      <c r="E140" s="1">
        <v>30</v>
      </c>
      <c r="F140" s="1">
        <v>44</v>
      </c>
      <c r="G140" s="1">
        <v>36</v>
      </c>
      <c r="H140" s="1">
        <v>42</v>
      </c>
      <c r="I140" s="1">
        <v>54</v>
      </c>
      <c r="J140" s="1">
        <v>82</v>
      </c>
      <c r="K140" s="1">
        <v>6</v>
      </c>
      <c r="L140" s="1">
        <v>17</v>
      </c>
      <c r="M140" s="1">
        <v>0</v>
      </c>
      <c r="N140" s="1">
        <v>0</v>
      </c>
      <c r="O140" s="1">
        <v>3</v>
      </c>
      <c r="P140" s="1">
        <v>181</v>
      </c>
      <c r="Q140" s="1">
        <v>7.6999999999999999E-2</v>
      </c>
      <c r="S140" s="1" t="s">
        <v>99</v>
      </c>
      <c r="T140" s="1" t="s">
        <v>796</v>
      </c>
      <c r="U140" s="1">
        <v>82</v>
      </c>
      <c r="V140" s="1">
        <v>21</v>
      </c>
      <c r="W140" s="1">
        <v>24</v>
      </c>
      <c r="X140" s="1">
        <v>45</v>
      </c>
      <c r="Y140" s="1">
        <v>8</v>
      </c>
      <c r="Z140" s="1">
        <v>20</v>
      </c>
      <c r="AA140" s="1">
        <v>83</v>
      </c>
      <c r="AB140" s="1">
        <v>26</v>
      </c>
      <c r="AC140" s="1">
        <v>3</v>
      </c>
      <c r="AD140" s="1">
        <v>7</v>
      </c>
      <c r="AE140" s="1">
        <v>0</v>
      </c>
      <c r="AF140" s="1">
        <v>0</v>
      </c>
      <c r="AG140" s="1">
        <v>3</v>
      </c>
      <c r="AH140" s="1">
        <v>166</v>
      </c>
      <c r="AI140" s="1">
        <v>0.127</v>
      </c>
      <c r="AK140" s="2" t="s">
        <v>849</v>
      </c>
      <c r="AL140" s="1" t="s">
        <v>804</v>
      </c>
      <c r="AM140" s="1">
        <v>82</v>
      </c>
      <c r="AN140" s="1">
        <v>21</v>
      </c>
      <c r="AO140" s="1">
        <v>23</v>
      </c>
      <c r="AP140" s="1">
        <v>44</v>
      </c>
      <c r="AQ140" s="1">
        <v>4</v>
      </c>
      <c r="AR140" s="1">
        <v>40</v>
      </c>
      <c r="AS140" s="1">
        <v>19</v>
      </c>
      <c r="AT140" s="1">
        <v>16</v>
      </c>
      <c r="AU140" s="1">
        <v>4</v>
      </c>
      <c r="AV140" s="1">
        <v>2</v>
      </c>
      <c r="AW140" s="1">
        <v>0</v>
      </c>
      <c r="AX140" s="1">
        <v>0</v>
      </c>
      <c r="AY140" s="1">
        <v>6</v>
      </c>
      <c r="AZ140" s="1">
        <v>170</v>
      </c>
      <c r="BA140" s="1">
        <v>0.124</v>
      </c>
      <c r="BC140" s="2" t="s">
        <v>284</v>
      </c>
      <c r="BD140" s="1" t="s">
        <v>824</v>
      </c>
      <c r="BE140" s="1">
        <v>48</v>
      </c>
      <c r="BF140" s="1">
        <v>17</v>
      </c>
      <c r="BG140" s="1">
        <v>8</v>
      </c>
      <c r="BH140" s="1">
        <v>25</v>
      </c>
      <c r="BI140" s="1">
        <v>-2</v>
      </c>
      <c r="BJ140" s="1">
        <v>12</v>
      </c>
      <c r="BK140" s="1">
        <v>53</v>
      </c>
      <c r="BL140" s="1">
        <v>24</v>
      </c>
      <c r="BM140" s="1">
        <v>5</v>
      </c>
      <c r="BN140" s="1">
        <v>1</v>
      </c>
      <c r="BO140" s="1">
        <v>2</v>
      </c>
      <c r="BP140" s="1">
        <v>0</v>
      </c>
      <c r="BQ140" s="1">
        <v>3</v>
      </c>
      <c r="BR140" s="1">
        <v>74</v>
      </c>
      <c r="BS140" s="1">
        <v>0.23</v>
      </c>
      <c r="BU140" s="2" t="s">
        <v>82</v>
      </c>
      <c r="BV140" s="1" t="s">
        <v>808</v>
      </c>
      <c r="BW140" s="1">
        <v>65</v>
      </c>
      <c r="BX140" s="1">
        <v>22</v>
      </c>
      <c r="BY140" s="1">
        <v>20</v>
      </c>
      <c r="BZ140" s="1">
        <v>42</v>
      </c>
      <c r="CA140" s="1">
        <v>1</v>
      </c>
      <c r="CB140" s="1">
        <v>42</v>
      </c>
      <c r="CC140" s="1">
        <v>22</v>
      </c>
      <c r="CD140" s="1">
        <v>30</v>
      </c>
      <c r="CE140" s="1">
        <v>6</v>
      </c>
      <c r="CF140" s="1">
        <v>6</v>
      </c>
      <c r="CG140" s="1">
        <v>1</v>
      </c>
      <c r="CH140" s="1">
        <v>0</v>
      </c>
      <c r="CI140" s="1">
        <v>3</v>
      </c>
      <c r="CJ140" s="1">
        <v>210</v>
      </c>
      <c r="CK140" s="1">
        <v>0.105</v>
      </c>
      <c r="CL140" s="1" t="s">
        <v>797</v>
      </c>
      <c r="CM140" s="1" t="s">
        <v>327</v>
      </c>
      <c r="CN140" s="1" t="s">
        <v>813</v>
      </c>
      <c r="CO140" s="1">
        <v>82</v>
      </c>
      <c r="CP140" s="1">
        <v>20</v>
      </c>
      <c r="CQ140" s="1">
        <v>22</v>
      </c>
      <c r="CR140" s="1">
        <v>42</v>
      </c>
      <c r="CS140" s="1">
        <v>6</v>
      </c>
      <c r="CT140" s="1">
        <v>24</v>
      </c>
      <c r="CU140" s="1">
        <v>99</v>
      </c>
      <c r="CV140" s="1">
        <v>52</v>
      </c>
      <c r="CW140" s="1">
        <v>10</v>
      </c>
      <c r="CX140" s="1">
        <v>5</v>
      </c>
      <c r="CY140" s="1">
        <v>0</v>
      </c>
      <c r="CZ140" s="1">
        <v>0</v>
      </c>
      <c r="DA140" s="1">
        <v>3</v>
      </c>
      <c r="DB140" s="1">
        <v>190</v>
      </c>
      <c r="DC140" s="1">
        <v>0.105</v>
      </c>
      <c r="DE140" s="2"/>
      <c r="DF140" s="1" t="s">
        <v>327</v>
      </c>
      <c r="DG140" s="1">
        <v>82</v>
      </c>
      <c r="DH140" s="1">
        <v>20</v>
      </c>
      <c r="DI140" s="1">
        <v>22</v>
      </c>
      <c r="DJ140" s="1">
        <v>42</v>
      </c>
      <c r="DK140" s="1">
        <v>6</v>
      </c>
      <c r="DL140" s="1">
        <v>24</v>
      </c>
      <c r="DM140" s="1">
        <v>99</v>
      </c>
      <c r="DN140" s="1">
        <v>52</v>
      </c>
      <c r="DO140" s="1">
        <v>10</v>
      </c>
      <c r="DP140" s="1">
        <v>5</v>
      </c>
      <c r="DQ140" s="1">
        <v>0</v>
      </c>
      <c r="DR140" s="1">
        <v>0</v>
      </c>
      <c r="DS140" s="1">
        <v>3</v>
      </c>
      <c r="DT140" s="1">
        <v>190</v>
      </c>
      <c r="DU140" s="1">
        <v>0.105</v>
      </c>
    </row>
    <row r="141" spans="1:125" x14ac:dyDescent="0.2">
      <c r="A141" s="2" t="s">
        <v>691</v>
      </c>
      <c r="B141" s="1" t="s">
        <v>820</v>
      </c>
      <c r="C141" s="1">
        <v>80</v>
      </c>
      <c r="D141" s="1">
        <v>7</v>
      </c>
      <c r="E141" s="1">
        <v>37</v>
      </c>
      <c r="F141" s="1">
        <v>44</v>
      </c>
      <c r="G141" s="1">
        <v>19</v>
      </c>
      <c r="H141" s="1">
        <v>87</v>
      </c>
      <c r="I141" s="1">
        <v>151</v>
      </c>
      <c r="J141" s="1">
        <v>104</v>
      </c>
      <c r="K141" s="1">
        <v>4</v>
      </c>
      <c r="L141" s="1">
        <v>12</v>
      </c>
      <c r="M141" s="1">
        <v>0</v>
      </c>
      <c r="N141" s="1">
        <v>1</v>
      </c>
      <c r="O141" s="1">
        <v>1</v>
      </c>
      <c r="P141" s="1">
        <v>242</v>
      </c>
      <c r="Q141" s="1">
        <v>2.9000000000000001E-2</v>
      </c>
      <c r="S141" s="1" t="s">
        <v>120</v>
      </c>
      <c r="T141" s="1" t="s">
        <v>804</v>
      </c>
      <c r="U141" s="1">
        <v>82</v>
      </c>
      <c r="V141" s="1">
        <v>13</v>
      </c>
      <c r="W141" s="1">
        <v>31</v>
      </c>
      <c r="X141" s="1">
        <v>44</v>
      </c>
      <c r="Y141" s="1">
        <v>-6</v>
      </c>
      <c r="Z141" s="1">
        <v>24</v>
      </c>
      <c r="AA141" s="1">
        <v>56</v>
      </c>
      <c r="AB141" s="1">
        <v>31</v>
      </c>
      <c r="AC141" s="1">
        <v>2</v>
      </c>
      <c r="AD141" s="1">
        <v>8</v>
      </c>
      <c r="AE141" s="1">
        <v>1</v>
      </c>
      <c r="AF141" s="1">
        <v>1</v>
      </c>
      <c r="AG141" s="1">
        <v>1</v>
      </c>
      <c r="AH141" s="1">
        <v>173</v>
      </c>
      <c r="AI141" s="1">
        <v>7.4999999999999997E-2</v>
      </c>
      <c r="AK141" s="2" t="s">
        <v>203</v>
      </c>
      <c r="AL141" s="1" t="s">
        <v>794</v>
      </c>
      <c r="AM141" s="1">
        <v>71</v>
      </c>
      <c r="AN141" s="1">
        <v>18</v>
      </c>
      <c r="AO141" s="1">
        <v>25</v>
      </c>
      <c r="AP141" s="1">
        <v>43</v>
      </c>
      <c r="AQ141" s="1">
        <v>11</v>
      </c>
      <c r="AR141" s="1">
        <v>16</v>
      </c>
      <c r="AS141" s="1">
        <v>61</v>
      </c>
      <c r="AT141" s="1">
        <v>29</v>
      </c>
      <c r="AU141" s="1">
        <v>1</v>
      </c>
      <c r="AV141" s="1">
        <v>7</v>
      </c>
      <c r="AW141" s="1">
        <v>1</v>
      </c>
      <c r="AX141" s="1">
        <v>0</v>
      </c>
      <c r="AY141" s="1">
        <v>4</v>
      </c>
      <c r="AZ141" s="1">
        <v>165</v>
      </c>
      <c r="BA141" s="1">
        <v>0.109</v>
      </c>
      <c r="BC141" s="2" t="s">
        <v>301</v>
      </c>
      <c r="BD141" s="1" t="s">
        <v>800</v>
      </c>
      <c r="BE141" s="1">
        <v>44</v>
      </c>
      <c r="BF141" s="1">
        <v>12</v>
      </c>
      <c r="BG141" s="1">
        <v>13</v>
      </c>
      <c r="BH141" s="1">
        <v>25</v>
      </c>
      <c r="BI141" s="1">
        <v>-3</v>
      </c>
      <c r="BJ141" s="1">
        <v>37</v>
      </c>
      <c r="BK141" s="1">
        <v>85</v>
      </c>
      <c r="BL141" s="1">
        <v>20</v>
      </c>
      <c r="BM141" s="1">
        <v>2</v>
      </c>
      <c r="BN141" s="1">
        <v>2</v>
      </c>
      <c r="BO141" s="1">
        <v>0</v>
      </c>
      <c r="BP141" s="1">
        <v>0</v>
      </c>
      <c r="BQ141" s="1">
        <v>2</v>
      </c>
      <c r="BR141" s="1">
        <v>55</v>
      </c>
      <c r="BS141" s="1">
        <v>0.218</v>
      </c>
      <c r="BU141" s="2" t="s">
        <v>256</v>
      </c>
      <c r="BV141" s="1" t="s">
        <v>819</v>
      </c>
      <c r="BW141" s="1">
        <v>81</v>
      </c>
      <c r="BX141" s="1">
        <v>15</v>
      </c>
      <c r="BY141" s="1">
        <v>27</v>
      </c>
      <c r="BZ141" s="1">
        <v>42</v>
      </c>
      <c r="CA141" s="1">
        <v>8</v>
      </c>
      <c r="CB141" s="1">
        <v>12</v>
      </c>
      <c r="CC141" s="1">
        <v>41</v>
      </c>
      <c r="CD141" s="1">
        <v>51</v>
      </c>
      <c r="CE141" s="1">
        <v>1</v>
      </c>
      <c r="CF141" s="1">
        <v>1</v>
      </c>
      <c r="CG141" s="1">
        <v>0</v>
      </c>
      <c r="CH141" s="1">
        <v>1</v>
      </c>
      <c r="CI141" s="1">
        <v>2</v>
      </c>
      <c r="CJ141" s="1">
        <v>189</v>
      </c>
      <c r="CK141" s="1">
        <v>7.9000000000000001E-2</v>
      </c>
      <c r="CL141" s="1" t="s">
        <v>797</v>
      </c>
      <c r="CM141" s="1" t="s">
        <v>256</v>
      </c>
      <c r="CN141" s="1" t="s">
        <v>806</v>
      </c>
      <c r="CO141" s="1">
        <v>82</v>
      </c>
      <c r="CP141" s="1">
        <v>19</v>
      </c>
      <c r="CQ141" s="1">
        <v>23</v>
      </c>
      <c r="CR141" s="1">
        <v>42</v>
      </c>
      <c r="CS141" s="1">
        <v>4</v>
      </c>
      <c r="CT141" s="1">
        <v>18</v>
      </c>
      <c r="CU141" s="1">
        <v>63</v>
      </c>
      <c r="CV141" s="1">
        <v>41</v>
      </c>
      <c r="CW141" s="1">
        <v>3</v>
      </c>
      <c r="CX141" s="1">
        <v>4</v>
      </c>
      <c r="CY141" s="1">
        <v>3</v>
      </c>
      <c r="CZ141" s="1">
        <v>0</v>
      </c>
      <c r="DA141" s="1">
        <v>4</v>
      </c>
      <c r="DB141" s="1">
        <v>206</v>
      </c>
      <c r="DC141" s="1">
        <v>9.1999999999999998E-2</v>
      </c>
      <c r="DE141" s="2"/>
      <c r="DF141" s="1" t="s">
        <v>256</v>
      </c>
      <c r="DG141" s="1">
        <v>82</v>
      </c>
      <c r="DH141" s="1">
        <v>19</v>
      </c>
      <c r="DI141" s="1">
        <v>23</v>
      </c>
      <c r="DJ141" s="1">
        <v>42</v>
      </c>
      <c r="DK141" s="1">
        <v>4</v>
      </c>
      <c r="DL141" s="1">
        <v>18</v>
      </c>
      <c r="DM141" s="1">
        <v>63</v>
      </c>
      <c r="DN141" s="1">
        <v>41</v>
      </c>
      <c r="DO141" s="1">
        <v>3</v>
      </c>
      <c r="DP141" s="1">
        <v>4</v>
      </c>
      <c r="DQ141" s="1">
        <v>3</v>
      </c>
      <c r="DR141" s="1">
        <v>0</v>
      </c>
      <c r="DS141" s="1">
        <v>4</v>
      </c>
      <c r="DT141" s="1">
        <v>206</v>
      </c>
      <c r="DU141" s="1">
        <v>9.1999999999999998E-2</v>
      </c>
    </row>
    <row r="142" spans="1:125" x14ac:dyDescent="0.2">
      <c r="A142" s="2" t="s">
        <v>315</v>
      </c>
      <c r="B142" s="1" t="s">
        <v>829</v>
      </c>
      <c r="C142" s="1">
        <v>79</v>
      </c>
      <c r="D142" s="1">
        <v>20</v>
      </c>
      <c r="E142" s="1">
        <v>24</v>
      </c>
      <c r="F142" s="1">
        <v>44</v>
      </c>
      <c r="G142" s="1">
        <v>8</v>
      </c>
      <c r="H142" s="1">
        <v>35</v>
      </c>
      <c r="I142" s="1">
        <v>35</v>
      </c>
      <c r="J142" s="1">
        <v>26</v>
      </c>
      <c r="K142" s="1">
        <v>4</v>
      </c>
      <c r="L142" s="1">
        <v>7</v>
      </c>
      <c r="M142" s="1">
        <v>3</v>
      </c>
      <c r="N142" s="1">
        <v>1</v>
      </c>
      <c r="O142" s="1">
        <v>4</v>
      </c>
      <c r="P142" s="1">
        <v>184</v>
      </c>
      <c r="Q142" s="1">
        <v>0.109</v>
      </c>
      <c r="S142" s="1" t="s">
        <v>35</v>
      </c>
      <c r="T142" s="1" t="s">
        <v>819</v>
      </c>
      <c r="U142" s="1">
        <v>81</v>
      </c>
      <c r="V142" s="1">
        <v>18</v>
      </c>
      <c r="W142" s="1">
        <v>26</v>
      </c>
      <c r="X142" s="1">
        <v>44</v>
      </c>
      <c r="Y142" s="1">
        <v>10</v>
      </c>
      <c r="Z142" s="1">
        <v>46</v>
      </c>
      <c r="AA142" s="1">
        <v>74</v>
      </c>
      <c r="AB142" s="1">
        <v>47</v>
      </c>
      <c r="AC142" s="1">
        <v>0</v>
      </c>
      <c r="AD142" s="1">
        <v>5</v>
      </c>
      <c r="AE142" s="1">
        <v>0</v>
      </c>
      <c r="AF142" s="1">
        <v>0</v>
      </c>
      <c r="AG142" s="1">
        <v>2</v>
      </c>
      <c r="AH142" s="1">
        <v>179</v>
      </c>
      <c r="AI142" s="1">
        <v>0.10100000000000001</v>
      </c>
      <c r="AK142" s="2" t="s">
        <v>108</v>
      </c>
      <c r="AL142" s="1" t="s">
        <v>814</v>
      </c>
      <c r="AM142" s="1">
        <v>73</v>
      </c>
      <c r="AN142" s="1">
        <v>20</v>
      </c>
      <c r="AO142" s="1">
        <v>23</v>
      </c>
      <c r="AP142" s="1">
        <v>43</v>
      </c>
      <c r="AQ142" s="1">
        <v>3</v>
      </c>
      <c r="AR142" s="1">
        <v>37</v>
      </c>
      <c r="AS142" s="1">
        <v>60</v>
      </c>
      <c r="AT142" s="1">
        <v>21</v>
      </c>
      <c r="AU142" s="1">
        <v>3</v>
      </c>
      <c r="AV142" s="1">
        <v>6</v>
      </c>
      <c r="AW142" s="1">
        <v>0</v>
      </c>
      <c r="AX142" s="1">
        <v>0</v>
      </c>
      <c r="AY142" s="1">
        <v>4</v>
      </c>
      <c r="AZ142" s="1">
        <v>148</v>
      </c>
      <c r="BA142" s="1">
        <v>0.13500000000000001</v>
      </c>
      <c r="BC142" s="2" t="s">
        <v>76</v>
      </c>
      <c r="BD142" s="1" t="s">
        <v>809</v>
      </c>
      <c r="BE142" s="1">
        <v>48</v>
      </c>
      <c r="BF142" s="1">
        <v>10</v>
      </c>
      <c r="BG142" s="1">
        <v>15</v>
      </c>
      <c r="BH142" s="1">
        <v>25</v>
      </c>
      <c r="BI142" s="1">
        <v>0</v>
      </c>
      <c r="BJ142" s="1">
        <v>44</v>
      </c>
      <c r="BK142" s="1">
        <v>48</v>
      </c>
      <c r="BL142" s="1">
        <v>11</v>
      </c>
      <c r="BM142" s="1">
        <v>2</v>
      </c>
      <c r="BN142" s="1">
        <v>4</v>
      </c>
      <c r="BO142" s="1">
        <v>0</v>
      </c>
      <c r="BP142" s="1">
        <v>0</v>
      </c>
      <c r="BQ142" s="1">
        <v>2</v>
      </c>
      <c r="BR142" s="1">
        <v>84</v>
      </c>
      <c r="BS142" s="1">
        <v>0.11899999999999999</v>
      </c>
      <c r="BU142" s="2" t="s">
        <v>202</v>
      </c>
      <c r="BV142" s="1" t="s">
        <v>798</v>
      </c>
      <c r="BW142" s="1">
        <v>82</v>
      </c>
      <c r="BX142" s="1">
        <v>21</v>
      </c>
      <c r="BY142" s="1">
        <v>21</v>
      </c>
      <c r="BZ142" s="1">
        <v>42</v>
      </c>
      <c r="CA142" s="1">
        <v>13</v>
      </c>
      <c r="CB142" s="1">
        <v>26</v>
      </c>
      <c r="CC142" s="1">
        <v>94</v>
      </c>
      <c r="CD142" s="1">
        <v>36</v>
      </c>
      <c r="CE142" s="1">
        <v>0</v>
      </c>
      <c r="CF142" s="1">
        <v>0</v>
      </c>
      <c r="CG142" s="1">
        <v>3</v>
      </c>
      <c r="CH142" s="1">
        <v>2</v>
      </c>
      <c r="CI142" s="1">
        <v>5</v>
      </c>
      <c r="CJ142" s="1">
        <v>157</v>
      </c>
      <c r="CK142" s="1">
        <v>0.13400000000000001</v>
      </c>
      <c r="CL142" s="1" t="s">
        <v>797</v>
      </c>
      <c r="CM142" s="1" t="s">
        <v>269</v>
      </c>
      <c r="CN142" s="1" t="s">
        <v>801</v>
      </c>
      <c r="CO142" s="1">
        <v>81</v>
      </c>
      <c r="CP142" s="1">
        <v>15</v>
      </c>
      <c r="CQ142" s="1">
        <v>26</v>
      </c>
      <c r="CR142" s="1">
        <v>41</v>
      </c>
      <c r="CS142" s="1">
        <v>-28</v>
      </c>
      <c r="CT142" s="1">
        <v>28</v>
      </c>
      <c r="CU142" s="1">
        <v>63</v>
      </c>
      <c r="CV142" s="1">
        <v>19</v>
      </c>
      <c r="CW142" s="1">
        <v>6</v>
      </c>
      <c r="CX142" s="1">
        <v>6</v>
      </c>
      <c r="CY142" s="1">
        <v>0</v>
      </c>
      <c r="CZ142" s="1">
        <v>0</v>
      </c>
      <c r="DA142" s="1">
        <v>1</v>
      </c>
      <c r="DB142" s="1">
        <v>183</v>
      </c>
      <c r="DC142" s="1">
        <v>8.2000000000000003E-2</v>
      </c>
      <c r="DE142" s="2"/>
      <c r="DF142" s="1" t="s">
        <v>269</v>
      </c>
      <c r="DG142" s="1">
        <v>81</v>
      </c>
      <c r="DH142" s="1">
        <v>15</v>
      </c>
      <c r="DI142" s="1">
        <v>26</v>
      </c>
      <c r="DJ142" s="1">
        <v>41</v>
      </c>
      <c r="DK142" s="1">
        <v>-28</v>
      </c>
      <c r="DL142" s="1">
        <v>28</v>
      </c>
      <c r="DM142" s="1">
        <v>63</v>
      </c>
      <c r="DN142" s="1">
        <v>19</v>
      </c>
      <c r="DO142" s="1">
        <v>6</v>
      </c>
      <c r="DP142" s="1">
        <v>6</v>
      </c>
      <c r="DQ142" s="1">
        <v>0</v>
      </c>
      <c r="DR142" s="1">
        <v>0</v>
      </c>
      <c r="DS142" s="1">
        <v>1</v>
      </c>
      <c r="DT142" s="1">
        <v>183</v>
      </c>
      <c r="DU142" s="1">
        <v>8.2000000000000003E-2</v>
      </c>
    </row>
    <row r="143" spans="1:125" x14ac:dyDescent="0.2">
      <c r="A143" s="2" t="s">
        <v>840</v>
      </c>
      <c r="B143" s="1" t="s">
        <v>820</v>
      </c>
      <c r="C143" s="1">
        <v>81</v>
      </c>
      <c r="D143" s="1">
        <v>18</v>
      </c>
      <c r="E143" s="1">
        <v>25</v>
      </c>
      <c r="F143" s="1">
        <v>43</v>
      </c>
      <c r="G143" s="1">
        <v>4</v>
      </c>
      <c r="H143" s="1">
        <v>34</v>
      </c>
      <c r="I143" s="1">
        <v>84</v>
      </c>
      <c r="J143" s="1">
        <v>22</v>
      </c>
      <c r="K143" s="1">
        <v>8</v>
      </c>
      <c r="L143" s="1">
        <v>5</v>
      </c>
      <c r="M143" s="1">
        <v>0</v>
      </c>
      <c r="N143" s="1">
        <v>0</v>
      </c>
      <c r="O143" s="1">
        <v>2</v>
      </c>
      <c r="P143" s="1">
        <v>152</v>
      </c>
      <c r="Q143" s="1">
        <v>0.11799999999999999</v>
      </c>
      <c r="S143" s="1" t="s">
        <v>249</v>
      </c>
      <c r="T143" s="1" t="s">
        <v>796</v>
      </c>
      <c r="U143" s="1">
        <v>82</v>
      </c>
      <c r="V143" s="1">
        <v>18</v>
      </c>
      <c r="W143" s="1">
        <v>26</v>
      </c>
      <c r="X143" s="1">
        <v>44</v>
      </c>
      <c r="Y143" s="1">
        <v>3</v>
      </c>
      <c r="Z143" s="1">
        <v>20</v>
      </c>
      <c r="AA143" s="1">
        <v>74</v>
      </c>
      <c r="AB143" s="1">
        <v>45</v>
      </c>
      <c r="AC143" s="1">
        <v>3</v>
      </c>
      <c r="AD143" s="1">
        <v>5</v>
      </c>
      <c r="AE143" s="1">
        <v>0</v>
      </c>
      <c r="AF143" s="1">
        <v>0</v>
      </c>
      <c r="AG143" s="1">
        <v>2</v>
      </c>
      <c r="AH143" s="1">
        <v>190</v>
      </c>
      <c r="AI143" s="1">
        <v>9.5000000000000001E-2</v>
      </c>
      <c r="AK143" s="2" t="s">
        <v>836</v>
      </c>
      <c r="AL143" s="1" t="s">
        <v>801</v>
      </c>
      <c r="AM143" s="1">
        <v>76</v>
      </c>
      <c r="AN143" s="1">
        <v>4</v>
      </c>
      <c r="AO143" s="1">
        <v>39</v>
      </c>
      <c r="AP143" s="1">
        <v>43</v>
      </c>
      <c r="AQ143" s="1">
        <v>8</v>
      </c>
      <c r="AR143" s="1">
        <v>46</v>
      </c>
      <c r="AS143" s="1">
        <v>68</v>
      </c>
      <c r="AT143" s="1">
        <v>129</v>
      </c>
      <c r="AU143" s="1">
        <v>4</v>
      </c>
      <c r="AV143" s="1">
        <v>17</v>
      </c>
      <c r="AW143" s="1">
        <v>0</v>
      </c>
      <c r="AX143" s="1">
        <v>0</v>
      </c>
      <c r="AY143" s="1">
        <v>0</v>
      </c>
      <c r="AZ143" s="1">
        <v>130</v>
      </c>
      <c r="BA143" s="1">
        <v>3.1E-2</v>
      </c>
      <c r="BC143" s="2" t="s">
        <v>58</v>
      </c>
      <c r="BD143" s="1" t="s">
        <v>813</v>
      </c>
      <c r="BE143" s="1">
        <v>48</v>
      </c>
      <c r="BF143" s="1">
        <v>4</v>
      </c>
      <c r="BG143" s="1">
        <v>20</v>
      </c>
      <c r="BH143" s="1">
        <v>24</v>
      </c>
      <c r="BI143" s="1">
        <v>-2</v>
      </c>
      <c r="BJ143" s="1">
        <v>38</v>
      </c>
      <c r="BK143" s="1">
        <v>48</v>
      </c>
      <c r="BL143" s="1">
        <v>21</v>
      </c>
      <c r="BM143" s="1">
        <v>0</v>
      </c>
      <c r="BN143" s="1">
        <v>3</v>
      </c>
      <c r="BO143" s="1">
        <v>0</v>
      </c>
      <c r="BP143" s="1">
        <v>0</v>
      </c>
      <c r="BQ143" s="1">
        <v>0</v>
      </c>
      <c r="BR143" s="1">
        <v>101</v>
      </c>
      <c r="BS143" s="1">
        <v>0.04</v>
      </c>
      <c r="BU143" s="2" t="s">
        <v>231</v>
      </c>
      <c r="BV143" s="1" t="s">
        <v>799</v>
      </c>
      <c r="BW143" s="1">
        <v>82</v>
      </c>
      <c r="BX143" s="1">
        <v>15</v>
      </c>
      <c r="BY143" s="1">
        <v>27</v>
      </c>
      <c r="BZ143" s="1">
        <v>42</v>
      </c>
      <c r="CA143" s="1">
        <v>4</v>
      </c>
      <c r="CB143" s="1">
        <v>36</v>
      </c>
      <c r="CC143" s="1">
        <v>140</v>
      </c>
      <c r="CD143" s="1">
        <v>30</v>
      </c>
      <c r="CE143" s="1">
        <v>1</v>
      </c>
      <c r="CF143" s="1">
        <v>4</v>
      </c>
      <c r="CG143" s="1">
        <v>0</v>
      </c>
      <c r="CH143" s="1">
        <v>1</v>
      </c>
      <c r="CI143" s="1">
        <v>0</v>
      </c>
      <c r="CJ143" s="1">
        <v>167</v>
      </c>
      <c r="CK143" s="1">
        <v>0.09</v>
      </c>
      <c r="CL143" s="1" t="s">
        <v>797</v>
      </c>
      <c r="CM143" s="1" t="s">
        <v>872</v>
      </c>
      <c r="CN143" s="1" t="s">
        <v>806</v>
      </c>
      <c r="CO143" s="1">
        <v>81</v>
      </c>
      <c r="CP143" s="1">
        <v>11</v>
      </c>
      <c r="CQ143" s="1">
        <v>30</v>
      </c>
      <c r="CR143" s="1">
        <v>41</v>
      </c>
      <c r="CS143" s="1">
        <v>15</v>
      </c>
      <c r="CT143" s="1">
        <v>30</v>
      </c>
      <c r="CU143" s="1">
        <v>27</v>
      </c>
      <c r="CV143" s="1">
        <v>178</v>
      </c>
      <c r="CW143" s="1">
        <v>3</v>
      </c>
      <c r="CX143" s="1">
        <v>6</v>
      </c>
      <c r="CY143" s="1">
        <v>1</v>
      </c>
      <c r="CZ143" s="1">
        <v>2</v>
      </c>
      <c r="DA143" s="1">
        <v>3</v>
      </c>
      <c r="DB143" s="1">
        <v>133</v>
      </c>
      <c r="DC143" s="1">
        <v>8.3000000000000004E-2</v>
      </c>
      <c r="DE143" s="2"/>
      <c r="DF143" s="1" t="s">
        <v>872</v>
      </c>
      <c r="DG143" s="1">
        <v>81</v>
      </c>
      <c r="DH143" s="1">
        <v>11</v>
      </c>
      <c r="DI143" s="1">
        <v>30</v>
      </c>
      <c r="DJ143" s="1">
        <v>41</v>
      </c>
      <c r="DK143" s="1">
        <v>15</v>
      </c>
      <c r="DL143" s="1">
        <v>30</v>
      </c>
      <c r="DM143" s="1">
        <v>27</v>
      </c>
      <c r="DN143" s="1">
        <v>178</v>
      </c>
      <c r="DO143" s="1">
        <v>3</v>
      </c>
      <c r="DP143" s="1">
        <v>6</v>
      </c>
      <c r="DQ143" s="1">
        <v>1</v>
      </c>
      <c r="DR143" s="1">
        <v>2</v>
      </c>
      <c r="DS143" s="1">
        <v>3</v>
      </c>
      <c r="DT143" s="1">
        <v>133</v>
      </c>
      <c r="DU143" s="1">
        <v>8.3000000000000004E-2</v>
      </c>
    </row>
    <row r="144" spans="1:125" x14ac:dyDescent="0.2">
      <c r="A144" s="2" t="s">
        <v>743</v>
      </c>
      <c r="B144" s="1" t="s">
        <v>815</v>
      </c>
      <c r="C144" s="1">
        <v>78</v>
      </c>
      <c r="D144" s="1">
        <v>6</v>
      </c>
      <c r="E144" s="1">
        <v>37</v>
      </c>
      <c r="F144" s="1">
        <v>43</v>
      </c>
      <c r="G144" s="1">
        <v>-16</v>
      </c>
      <c r="H144" s="1">
        <v>67</v>
      </c>
      <c r="I144" s="1">
        <v>80</v>
      </c>
      <c r="J144" s="1">
        <v>128</v>
      </c>
      <c r="K144" s="1">
        <v>4</v>
      </c>
      <c r="L144" s="1">
        <v>20</v>
      </c>
      <c r="M144" s="1">
        <v>0</v>
      </c>
      <c r="N144" s="1">
        <v>0</v>
      </c>
      <c r="O144" s="1">
        <v>3</v>
      </c>
      <c r="P144" s="1">
        <v>116</v>
      </c>
      <c r="Q144" s="1">
        <v>5.1999999999999998E-2</v>
      </c>
      <c r="S144" s="1" t="s">
        <v>178</v>
      </c>
      <c r="T144" s="1" t="s">
        <v>813</v>
      </c>
      <c r="U144" s="1">
        <v>71</v>
      </c>
      <c r="V144" s="1">
        <v>13</v>
      </c>
      <c r="W144" s="1">
        <v>31</v>
      </c>
      <c r="X144" s="1">
        <v>44</v>
      </c>
      <c r="Y144" s="1">
        <v>13</v>
      </c>
      <c r="Z144" s="1">
        <v>38</v>
      </c>
      <c r="AA144" s="1">
        <v>23</v>
      </c>
      <c r="AB144" s="1">
        <v>63</v>
      </c>
      <c r="AC144" s="1">
        <v>0</v>
      </c>
      <c r="AD144" s="1">
        <v>8</v>
      </c>
      <c r="AE144" s="1">
        <v>7</v>
      </c>
      <c r="AF144" s="1">
        <v>1</v>
      </c>
      <c r="AG144" s="1">
        <v>1</v>
      </c>
      <c r="AH144" s="1">
        <v>156</v>
      </c>
      <c r="AI144" s="1">
        <v>8.3000000000000004E-2</v>
      </c>
      <c r="AK144" s="2" t="s">
        <v>552</v>
      </c>
      <c r="AL144" s="1" t="s">
        <v>810</v>
      </c>
      <c r="AM144" s="1">
        <v>75</v>
      </c>
      <c r="AN144" s="1">
        <v>17</v>
      </c>
      <c r="AO144" s="1">
        <v>26</v>
      </c>
      <c r="AP144" s="1">
        <v>43</v>
      </c>
      <c r="AQ144" s="1">
        <v>8</v>
      </c>
      <c r="AR144" s="1">
        <v>34</v>
      </c>
      <c r="AS144" s="1">
        <v>44</v>
      </c>
      <c r="AT144" s="1">
        <v>27</v>
      </c>
      <c r="AU144" s="1">
        <v>1</v>
      </c>
      <c r="AV144" s="1">
        <v>8</v>
      </c>
      <c r="AW144" s="1">
        <v>1</v>
      </c>
      <c r="AX144" s="1">
        <v>0</v>
      </c>
      <c r="AY144" s="1">
        <v>3</v>
      </c>
      <c r="AZ144" s="1">
        <v>97</v>
      </c>
      <c r="BA144" s="1">
        <v>0.17499999999999999</v>
      </c>
      <c r="BC144" s="2" t="s">
        <v>733</v>
      </c>
      <c r="BD144" s="1" t="s">
        <v>798</v>
      </c>
      <c r="BE144" s="1">
        <v>48</v>
      </c>
      <c r="BF144" s="1">
        <v>6</v>
      </c>
      <c r="BG144" s="1">
        <v>18</v>
      </c>
      <c r="BH144" s="1">
        <v>24</v>
      </c>
      <c r="BI144" s="1">
        <v>19</v>
      </c>
      <c r="BJ144" s="1">
        <v>22</v>
      </c>
      <c r="BK144" s="1">
        <v>81</v>
      </c>
      <c r="BL144" s="1">
        <v>111</v>
      </c>
      <c r="BM144" s="1">
        <v>1</v>
      </c>
      <c r="BN144" s="1">
        <v>7</v>
      </c>
      <c r="BO144" s="1">
        <v>0</v>
      </c>
      <c r="BP144" s="1">
        <v>0</v>
      </c>
      <c r="BQ144" s="1">
        <v>0</v>
      </c>
      <c r="BR144" s="1">
        <v>74</v>
      </c>
      <c r="BS144" s="1">
        <v>8.1000000000000003E-2</v>
      </c>
      <c r="BU144" s="2" t="s">
        <v>68</v>
      </c>
      <c r="BV144" s="1" t="s">
        <v>812</v>
      </c>
      <c r="BW144" s="1">
        <v>54</v>
      </c>
      <c r="BX144" s="1">
        <v>16</v>
      </c>
      <c r="BY144" s="1">
        <v>25</v>
      </c>
      <c r="BZ144" s="1">
        <v>41</v>
      </c>
      <c r="CA144" s="1">
        <v>6</v>
      </c>
      <c r="CB144" s="1">
        <v>40</v>
      </c>
      <c r="CC144" s="1">
        <v>66</v>
      </c>
      <c r="CD144" s="1">
        <v>23</v>
      </c>
      <c r="CE144" s="1">
        <v>7</v>
      </c>
      <c r="CF144" s="1">
        <v>10</v>
      </c>
      <c r="CG144" s="1">
        <v>0</v>
      </c>
      <c r="CH144" s="1">
        <v>0</v>
      </c>
      <c r="CI144" s="1">
        <v>4</v>
      </c>
      <c r="CJ144" s="1">
        <v>149</v>
      </c>
      <c r="CK144" s="1">
        <v>0.107</v>
      </c>
      <c r="CL144" s="1" t="s">
        <v>797</v>
      </c>
      <c r="CM144" s="1" t="s">
        <v>207</v>
      </c>
      <c r="CN144" s="1" t="s">
        <v>819</v>
      </c>
      <c r="CO144" s="1">
        <v>62</v>
      </c>
      <c r="CP144" s="1">
        <v>18</v>
      </c>
      <c r="CQ144" s="1">
        <v>23</v>
      </c>
      <c r="CR144" s="1">
        <v>41</v>
      </c>
      <c r="CS144" s="1">
        <v>7</v>
      </c>
      <c r="CT144" s="1">
        <v>38</v>
      </c>
      <c r="CU144" s="1">
        <v>78</v>
      </c>
      <c r="CV144" s="1">
        <v>13</v>
      </c>
      <c r="CW144" s="1">
        <v>5</v>
      </c>
      <c r="CX144" s="1">
        <v>7</v>
      </c>
      <c r="CY144" s="1">
        <v>0</v>
      </c>
      <c r="CZ144" s="1">
        <v>0</v>
      </c>
      <c r="DA144" s="1">
        <v>2</v>
      </c>
      <c r="DB144" s="1">
        <v>129</v>
      </c>
      <c r="DC144" s="1">
        <v>0.14000000000000001</v>
      </c>
      <c r="DE144" s="2"/>
      <c r="DF144" s="1" t="s">
        <v>207</v>
      </c>
      <c r="DG144" s="1">
        <v>62</v>
      </c>
      <c r="DH144" s="1">
        <v>18</v>
      </c>
      <c r="DI144" s="1">
        <v>23</v>
      </c>
      <c r="DJ144" s="1">
        <v>41</v>
      </c>
      <c r="DK144" s="1">
        <v>7</v>
      </c>
      <c r="DL144" s="1">
        <v>38</v>
      </c>
      <c r="DM144" s="1">
        <v>78</v>
      </c>
      <c r="DN144" s="1">
        <v>13</v>
      </c>
      <c r="DO144" s="1">
        <v>5</v>
      </c>
      <c r="DP144" s="1">
        <v>7</v>
      </c>
      <c r="DQ144" s="1">
        <v>0</v>
      </c>
      <c r="DR144" s="1">
        <v>0</v>
      </c>
      <c r="DS144" s="1">
        <v>2</v>
      </c>
      <c r="DT144" s="1">
        <v>129</v>
      </c>
      <c r="DU144" s="1">
        <v>0.14000000000000001</v>
      </c>
    </row>
    <row r="145" spans="1:125" x14ac:dyDescent="0.2">
      <c r="A145" s="2" t="s">
        <v>686</v>
      </c>
      <c r="B145" s="1" t="s">
        <v>810</v>
      </c>
      <c r="C145" s="1">
        <v>78</v>
      </c>
      <c r="D145" s="1">
        <v>16</v>
      </c>
      <c r="E145" s="1">
        <v>27</v>
      </c>
      <c r="F145" s="1">
        <v>43</v>
      </c>
      <c r="G145" s="1">
        <v>0</v>
      </c>
      <c r="H145" s="1">
        <v>36</v>
      </c>
      <c r="I145" s="1">
        <v>165</v>
      </c>
      <c r="J145" s="1">
        <v>106</v>
      </c>
      <c r="K145" s="1">
        <v>7</v>
      </c>
      <c r="L145" s="1">
        <v>13</v>
      </c>
      <c r="M145" s="1">
        <v>0</v>
      </c>
      <c r="N145" s="1">
        <v>0</v>
      </c>
      <c r="O145" s="1">
        <v>3</v>
      </c>
      <c r="P145" s="1">
        <v>222</v>
      </c>
      <c r="Q145" s="1">
        <v>7.1999999999999995E-2</v>
      </c>
      <c r="S145" s="1" t="s">
        <v>691</v>
      </c>
      <c r="T145" s="1" t="s">
        <v>820</v>
      </c>
      <c r="U145" s="1">
        <v>81</v>
      </c>
      <c r="V145" s="1">
        <v>14</v>
      </c>
      <c r="W145" s="1">
        <v>30</v>
      </c>
      <c r="X145" s="1">
        <v>44</v>
      </c>
      <c r="Y145" s="1">
        <v>33</v>
      </c>
      <c r="Z145" s="1">
        <v>88</v>
      </c>
      <c r="AA145" s="1">
        <v>153</v>
      </c>
      <c r="AB145" s="1">
        <v>111</v>
      </c>
      <c r="AC145" s="1">
        <v>8</v>
      </c>
      <c r="AD145" s="1">
        <v>7</v>
      </c>
      <c r="AE145" s="1">
        <v>1</v>
      </c>
      <c r="AF145" s="1">
        <v>1</v>
      </c>
      <c r="AG145" s="1">
        <v>2</v>
      </c>
      <c r="AH145" s="1">
        <v>264</v>
      </c>
      <c r="AI145" s="1">
        <v>5.2999999999999999E-2</v>
      </c>
      <c r="AK145" s="2" t="s">
        <v>699</v>
      </c>
      <c r="AL145" s="1" t="s">
        <v>824</v>
      </c>
      <c r="AM145" s="1">
        <v>81</v>
      </c>
      <c r="AN145" s="1">
        <v>9</v>
      </c>
      <c r="AO145" s="1">
        <v>34</v>
      </c>
      <c r="AP145" s="1">
        <v>43</v>
      </c>
      <c r="AQ145" s="1">
        <v>20</v>
      </c>
      <c r="AR145" s="1">
        <v>60</v>
      </c>
      <c r="AS145" s="1">
        <v>72</v>
      </c>
      <c r="AT145" s="1">
        <v>103</v>
      </c>
      <c r="AU145" s="1">
        <v>5</v>
      </c>
      <c r="AV145" s="1">
        <v>13</v>
      </c>
      <c r="AW145" s="1">
        <v>0</v>
      </c>
      <c r="AX145" s="1">
        <v>1</v>
      </c>
      <c r="AY145" s="1">
        <v>2</v>
      </c>
      <c r="AZ145" s="1">
        <v>178</v>
      </c>
      <c r="BA145" s="1">
        <v>5.0999999999999997E-2</v>
      </c>
      <c r="BC145" s="2" t="s">
        <v>689</v>
      </c>
      <c r="BD145" s="1" t="s">
        <v>824</v>
      </c>
      <c r="BE145" s="1">
        <v>47</v>
      </c>
      <c r="BF145" s="1">
        <v>5</v>
      </c>
      <c r="BG145" s="1">
        <v>19</v>
      </c>
      <c r="BH145" s="1">
        <v>24</v>
      </c>
      <c r="BI145" s="1">
        <v>0</v>
      </c>
      <c r="BJ145" s="1">
        <v>10</v>
      </c>
      <c r="BK145" s="1">
        <v>24</v>
      </c>
      <c r="BL145" s="1">
        <v>101</v>
      </c>
      <c r="BM145" s="1">
        <v>2</v>
      </c>
      <c r="BN145" s="1">
        <v>4</v>
      </c>
      <c r="BO145" s="1">
        <v>0</v>
      </c>
      <c r="BP145" s="1">
        <v>1</v>
      </c>
      <c r="BQ145" s="1">
        <v>0</v>
      </c>
      <c r="BR145" s="1">
        <v>93</v>
      </c>
      <c r="BS145" s="1">
        <v>5.3999999999999999E-2</v>
      </c>
      <c r="BU145" s="2" t="s">
        <v>125</v>
      </c>
      <c r="BV145" s="1" t="s">
        <v>801</v>
      </c>
      <c r="BW145" s="1">
        <v>82</v>
      </c>
      <c r="BX145" s="1">
        <v>20</v>
      </c>
      <c r="BY145" s="1">
        <v>21</v>
      </c>
      <c r="BZ145" s="1">
        <v>41</v>
      </c>
      <c r="CA145" s="1">
        <v>0</v>
      </c>
      <c r="CB145" s="1">
        <v>54</v>
      </c>
      <c r="CC145" s="1">
        <v>200</v>
      </c>
      <c r="CD145" s="1">
        <v>37</v>
      </c>
      <c r="CE145" s="1">
        <v>4</v>
      </c>
      <c r="CF145" s="1">
        <v>5</v>
      </c>
      <c r="CG145" s="1">
        <v>0</v>
      </c>
      <c r="CH145" s="1">
        <v>0</v>
      </c>
      <c r="CI145" s="1">
        <v>6</v>
      </c>
      <c r="CJ145" s="1">
        <v>178</v>
      </c>
      <c r="CK145" s="1">
        <v>0.112</v>
      </c>
      <c r="CL145" s="1" t="s">
        <v>797</v>
      </c>
      <c r="CM145" s="1" t="s">
        <v>1018</v>
      </c>
      <c r="CN145" s="1" t="s">
        <v>813</v>
      </c>
      <c r="CO145" s="1">
        <v>76</v>
      </c>
      <c r="CP145" s="1">
        <v>25</v>
      </c>
      <c r="CQ145" s="1">
        <v>16</v>
      </c>
      <c r="CR145" s="1">
        <v>41</v>
      </c>
      <c r="CS145" s="1">
        <v>9</v>
      </c>
      <c r="CT145" s="1">
        <v>33</v>
      </c>
      <c r="CU145" s="1">
        <v>169</v>
      </c>
      <c r="CV145" s="1">
        <v>29</v>
      </c>
      <c r="CW145" s="1">
        <v>5</v>
      </c>
      <c r="CX145" s="1">
        <v>1</v>
      </c>
      <c r="CY145" s="1">
        <v>0</v>
      </c>
      <c r="CZ145" s="1">
        <v>0</v>
      </c>
      <c r="DA145" s="1">
        <v>6</v>
      </c>
      <c r="DB145" s="1">
        <v>197</v>
      </c>
      <c r="DC145" s="1">
        <v>0.127</v>
      </c>
      <c r="DE145" s="2"/>
      <c r="DF145" s="1" t="s">
        <v>1018</v>
      </c>
      <c r="DG145" s="1">
        <v>76</v>
      </c>
      <c r="DH145" s="1">
        <v>25</v>
      </c>
      <c r="DI145" s="1">
        <v>16</v>
      </c>
      <c r="DJ145" s="1">
        <v>41</v>
      </c>
      <c r="DK145" s="1">
        <v>9</v>
      </c>
      <c r="DL145" s="1">
        <v>33</v>
      </c>
      <c r="DM145" s="1">
        <v>169</v>
      </c>
      <c r="DN145" s="1">
        <v>29</v>
      </c>
      <c r="DO145" s="1">
        <v>5</v>
      </c>
      <c r="DP145" s="1">
        <v>1</v>
      </c>
      <c r="DQ145" s="1">
        <v>0</v>
      </c>
      <c r="DR145" s="1">
        <v>0</v>
      </c>
      <c r="DS145" s="1">
        <v>6</v>
      </c>
      <c r="DT145" s="1">
        <v>197</v>
      </c>
      <c r="DU145" s="1">
        <v>0.127</v>
      </c>
    </row>
    <row r="146" spans="1:125" x14ac:dyDescent="0.2">
      <c r="A146" s="2" t="s">
        <v>850</v>
      </c>
      <c r="B146" s="1" t="s">
        <v>824</v>
      </c>
      <c r="C146" s="1">
        <v>75</v>
      </c>
      <c r="D146" s="1">
        <v>18</v>
      </c>
      <c r="E146" s="1">
        <v>25</v>
      </c>
      <c r="F146" s="1">
        <v>43</v>
      </c>
      <c r="G146" s="1">
        <v>-7</v>
      </c>
      <c r="H146" s="1">
        <v>36</v>
      </c>
      <c r="I146" s="1">
        <v>36</v>
      </c>
      <c r="J146" s="1">
        <v>25</v>
      </c>
      <c r="K146" s="1">
        <v>3</v>
      </c>
      <c r="L146" s="1">
        <v>9</v>
      </c>
      <c r="M146" s="1">
        <v>0</v>
      </c>
      <c r="N146" s="1">
        <v>0</v>
      </c>
      <c r="O146" s="1">
        <v>2</v>
      </c>
      <c r="P146" s="1">
        <v>221</v>
      </c>
      <c r="Q146" s="1">
        <v>8.1000000000000003E-2</v>
      </c>
      <c r="S146" s="1" t="s">
        <v>124</v>
      </c>
      <c r="T146" s="1" t="s">
        <v>806</v>
      </c>
      <c r="U146" s="1">
        <v>79</v>
      </c>
      <c r="V146" s="1">
        <v>24</v>
      </c>
      <c r="W146" s="1">
        <v>19</v>
      </c>
      <c r="X146" s="1">
        <v>43</v>
      </c>
      <c r="Y146" s="1">
        <v>6</v>
      </c>
      <c r="Z146" s="1">
        <v>59</v>
      </c>
      <c r="AA146" s="1">
        <v>105</v>
      </c>
      <c r="AB146" s="1">
        <v>54</v>
      </c>
      <c r="AC146" s="1">
        <v>3</v>
      </c>
      <c r="AD146" s="1">
        <v>2</v>
      </c>
      <c r="AE146" s="1">
        <v>2</v>
      </c>
      <c r="AF146" s="1">
        <v>1</v>
      </c>
      <c r="AG146" s="1">
        <v>4</v>
      </c>
      <c r="AH146" s="1">
        <v>149</v>
      </c>
      <c r="AI146" s="1">
        <v>0.161</v>
      </c>
      <c r="AK146" s="2" t="s">
        <v>404</v>
      </c>
      <c r="AL146" s="1" t="s">
        <v>810</v>
      </c>
      <c r="AM146" s="1">
        <v>79</v>
      </c>
      <c r="AN146" s="1">
        <v>22</v>
      </c>
      <c r="AO146" s="1">
        <v>21</v>
      </c>
      <c r="AP146" s="1">
        <v>43</v>
      </c>
      <c r="AQ146" s="1">
        <v>6</v>
      </c>
      <c r="AR146" s="1">
        <v>34</v>
      </c>
      <c r="AS146" s="1">
        <v>91</v>
      </c>
      <c r="AT146" s="1">
        <v>24</v>
      </c>
      <c r="AU146" s="1">
        <v>0</v>
      </c>
      <c r="AV146" s="1">
        <v>0</v>
      </c>
      <c r="AW146" s="1">
        <v>0</v>
      </c>
      <c r="AX146" s="1">
        <v>0</v>
      </c>
      <c r="AY146" s="1">
        <v>6</v>
      </c>
      <c r="AZ146" s="1">
        <v>215</v>
      </c>
      <c r="BA146" s="1">
        <v>0.10199999999999999</v>
      </c>
      <c r="BC146" s="2" t="s">
        <v>258</v>
      </c>
      <c r="BD146" s="1" t="s">
        <v>802</v>
      </c>
      <c r="BE146" s="1">
        <v>48</v>
      </c>
      <c r="BF146" s="1">
        <v>7</v>
      </c>
      <c r="BG146" s="1">
        <v>17</v>
      </c>
      <c r="BH146" s="1">
        <v>24</v>
      </c>
      <c r="BI146" s="1">
        <v>1</v>
      </c>
      <c r="BJ146" s="1">
        <v>31</v>
      </c>
      <c r="BK146" s="1">
        <v>71</v>
      </c>
      <c r="BL146" s="1">
        <v>29</v>
      </c>
      <c r="BM146" s="1">
        <v>3</v>
      </c>
      <c r="BN146" s="1">
        <v>0</v>
      </c>
      <c r="BO146" s="1">
        <v>0</v>
      </c>
      <c r="BP146" s="1">
        <v>0</v>
      </c>
      <c r="BQ146" s="1">
        <v>1</v>
      </c>
      <c r="BR146" s="1">
        <v>67</v>
      </c>
      <c r="BS146" s="1">
        <v>0.104</v>
      </c>
      <c r="BU146" s="2" t="s">
        <v>259</v>
      </c>
      <c r="BV146" s="1" t="s">
        <v>816</v>
      </c>
      <c r="BW146" s="1">
        <v>82</v>
      </c>
      <c r="BX146" s="1">
        <v>11</v>
      </c>
      <c r="BY146" s="1">
        <v>30</v>
      </c>
      <c r="BZ146" s="1">
        <v>41</v>
      </c>
      <c r="CA146" s="1">
        <v>-6</v>
      </c>
      <c r="CB146" s="1">
        <v>28</v>
      </c>
      <c r="CC146" s="1">
        <v>73</v>
      </c>
      <c r="CD146" s="1">
        <v>21</v>
      </c>
      <c r="CE146" s="1">
        <v>4</v>
      </c>
      <c r="CF146" s="1">
        <v>8</v>
      </c>
      <c r="CG146" s="1">
        <v>1</v>
      </c>
      <c r="CH146" s="1">
        <v>1</v>
      </c>
      <c r="CI146" s="1">
        <v>3</v>
      </c>
      <c r="CJ146" s="1">
        <v>157</v>
      </c>
      <c r="CK146" s="1">
        <v>7.0000000000000007E-2</v>
      </c>
      <c r="CL146" s="1" t="s">
        <v>797</v>
      </c>
      <c r="CM146" s="1" t="s">
        <v>123</v>
      </c>
      <c r="CN146" s="1" t="s">
        <v>817</v>
      </c>
      <c r="CO146" s="1">
        <v>77</v>
      </c>
      <c r="CP146" s="1">
        <v>13</v>
      </c>
      <c r="CQ146" s="1">
        <v>28</v>
      </c>
      <c r="CR146" s="1">
        <v>41</v>
      </c>
      <c r="CS146" s="1">
        <v>-11</v>
      </c>
      <c r="CT146" s="1">
        <v>4</v>
      </c>
      <c r="CU146" s="1">
        <v>34</v>
      </c>
      <c r="CV146" s="1">
        <v>49</v>
      </c>
      <c r="CW146" s="1">
        <v>3</v>
      </c>
      <c r="CX146" s="1">
        <v>8</v>
      </c>
      <c r="CY146" s="1">
        <v>0</v>
      </c>
      <c r="CZ146" s="1">
        <v>0</v>
      </c>
      <c r="DA146" s="1">
        <v>2</v>
      </c>
      <c r="DB146" s="1">
        <v>156</v>
      </c>
      <c r="DC146" s="1">
        <v>8.3000000000000004E-2</v>
      </c>
      <c r="DE146" s="2"/>
      <c r="DF146" s="1" t="s">
        <v>123</v>
      </c>
      <c r="DG146" s="1">
        <v>77</v>
      </c>
      <c r="DH146" s="1">
        <v>13</v>
      </c>
      <c r="DI146" s="1">
        <v>28</v>
      </c>
      <c r="DJ146" s="1">
        <v>41</v>
      </c>
      <c r="DK146" s="1">
        <v>-11</v>
      </c>
      <c r="DL146" s="1">
        <v>4</v>
      </c>
      <c r="DM146" s="1">
        <v>34</v>
      </c>
      <c r="DN146" s="1">
        <v>49</v>
      </c>
      <c r="DO146" s="1">
        <v>3</v>
      </c>
      <c r="DP146" s="1">
        <v>8</v>
      </c>
      <c r="DQ146" s="1">
        <v>0</v>
      </c>
      <c r="DR146" s="1">
        <v>0</v>
      </c>
      <c r="DS146" s="1">
        <v>2</v>
      </c>
      <c r="DT146" s="1">
        <v>156</v>
      </c>
      <c r="DU146" s="1">
        <v>8.3000000000000004E-2</v>
      </c>
    </row>
    <row r="147" spans="1:125" x14ac:dyDescent="0.2">
      <c r="A147" s="2" t="s">
        <v>256</v>
      </c>
      <c r="B147" s="1" t="s">
        <v>805</v>
      </c>
      <c r="C147" s="1">
        <v>82</v>
      </c>
      <c r="D147" s="1">
        <v>21</v>
      </c>
      <c r="E147" s="1">
        <v>22</v>
      </c>
      <c r="F147" s="1">
        <v>43</v>
      </c>
      <c r="G147" s="1">
        <v>-4</v>
      </c>
      <c r="H147" s="1">
        <v>43</v>
      </c>
      <c r="I147" s="1">
        <v>72</v>
      </c>
      <c r="J147" s="1">
        <v>32</v>
      </c>
      <c r="K147" s="1">
        <v>5</v>
      </c>
      <c r="L147" s="1">
        <v>5</v>
      </c>
      <c r="M147" s="1">
        <v>0</v>
      </c>
      <c r="N147" s="1">
        <v>0</v>
      </c>
      <c r="O147" s="1">
        <v>1</v>
      </c>
      <c r="P147" s="1">
        <v>219</v>
      </c>
      <c r="Q147" s="1">
        <v>9.6000000000000002E-2</v>
      </c>
      <c r="S147" s="1" t="s">
        <v>40</v>
      </c>
      <c r="T147" s="1" t="s">
        <v>819</v>
      </c>
      <c r="U147" s="1">
        <v>73</v>
      </c>
      <c r="V147" s="1">
        <v>19</v>
      </c>
      <c r="W147" s="1">
        <v>24</v>
      </c>
      <c r="X147" s="1">
        <v>43</v>
      </c>
      <c r="Y147" s="1">
        <v>-12</v>
      </c>
      <c r="Z147" s="1">
        <v>68</v>
      </c>
      <c r="AA147" s="1">
        <v>154</v>
      </c>
      <c r="AB147" s="1">
        <v>32</v>
      </c>
      <c r="AC147" s="1">
        <v>4</v>
      </c>
      <c r="AD147" s="1">
        <v>4</v>
      </c>
      <c r="AE147" s="1">
        <v>0</v>
      </c>
      <c r="AF147" s="1">
        <v>0</v>
      </c>
      <c r="AG147" s="1">
        <v>2</v>
      </c>
      <c r="AH147" s="1">
        <v>234</v>
      </c>
      <c r="AI147" s="1">
        <v>8.1000000000000003E-2</v>
      </c>
      <c r="AK147" s="2" t="s">
        <v>66</v>
      </c>
      <c r="AL147" s="1" t="s">
        <v>795</v>
      </c>
      <c r="AM147" s="1">
        <v>76</v>
      </c>
      <c r="AN147" s="1">
        <v>27</v>
      </c>
      <c r="AO147" s="1">
        <v>16</v>
      </c>
      <c r="AP147" s="1">
        <v>43</v>
      </c>
      <c r="AQ147" s="1">
        <v>9</v>
      </c>
      <c r="AR147" s="1">
        <v>28</v>
      </c>
      <c r="AS147" s="1">
        <v>62</v>
      </c>
      <c r="AT147" s="1">
        <v>28</v>
      </c>
      <c r="AU147" s="1">
        <v>8</v>
      </c>
      <c r="AV147" s="1">
        <v>2</v>
      </c>
      <c r="AW147" s="1">
        <v>0</v>
      </c>
      <c r="AX147" s="1">
        <v>0</v>
      </c>
      <c r="AY147" s="1">
        <v>3</v>
      </c>
      <c r="AZ147" s="1">
        <v>230</v>
      </c>
      <c r="BA147" s="1">
        <v>0.11700000000000001</v>
      </c>
      <c r="BC147" s="2" t="s">
        <v>115</v>
      </c>
      <c r="BD147" s="1" t="s">
        <v>809</v>
      </c>
      <c r="BE147" s="1">
        <v>40</v>
      </c>
      <c r="BF147" s="1">
        <v>4</v>
      </c>
      <c r="BG147" s="1">
        <v>20</v>
      </c>
      <c r="BH147" s="1">
        <v>24</v>
      </c>
      <c r="BI147" s="1">
        <v>3</v>
      </c>
      <c r="BJ147" s="1">
        <v>8</v>
      </c>
      <c r="BK147" s="1">
        <v>27</v>
      </c>
      <c r="BL147" s="1">
        <v>27</v>
      </c>
      <c r="BM147" s="1">
        <v>2</v>
      </c>
      <c r="BN147" s="1">
        <v>9</v>
      </c>
      <c r="BO147" s="1">
        <v>0</v>
      </c>
      <c r="BP147" s="1">
        <v>0</v>
      </c>
      <c r="BQ147" s="1">
        <v>0</v>
      </c>
      <c r="BR147" s="1">
        <v>78</v>
      </c>
      <c r="BS147" s="1">
        <v>5.0999999999999997E-2</v>
      </c>
      <c r="BU147" s="2" t="s">
        <v>228</v>
      </c>
      <c r="BV147" s="1" t="s">
        <v>800</v>
      </c>
      <c r="BW147" s="1">
        <v>82</v>
      </c>
      <c r="BX147" s="1">
        <v>17</v>
      </c>
      <c r="BY147" s="1">
        <v>24</v>
      </c>
      <c r="BZ147" s="1">
        <v>41</v>
      </c>
      <c r="CA147" s="1">
        <v>8</v>
      </c>
      <c r="CB147" s="1">
        <v>63</v>
      </c>
      <c r="CC147" s="1">
        <v>77</v>
      </c>
      <c r="CD147" s="1">
        <v>31</v>
      </c>
      <c r="CE147" s="1">
        <v>3</v>
      </c>
      <c r="CF147" s="1">
        <v>5</v>
      </c>
      <c r="CG147" s="1">
        <v>0</v>
      </c>
      <c r="CH147" s="1">
        <v>0</v>
      </c>
      <c r="CI147" s="1">
        <v>2</v>
      </c>
      <c r="CJ147" s="1">
        <v>173</v>
      </c>
      <c r="CK147" s="1">
        <v>9.8000000000000004E-2</v>
      </c>
      <c r="CL147" s="1" t="s">
        <v>797</v>
      </c>
      <c r="CM147" s="1" t="s">
        <v>719</v>
      </c>
      <c r="CN147" s="1" t="s">
        <v>816</v>
      </c>
      <c r="CO147" s="1">
        <v>76</v>
      </c>
      <c r="CP147" s="1">
        <v>10</v>
      </c>
      <c r="CQ147" s="1">
        <v>31</v>
      </c>
      <c r="CR147" s="1">
        <v>41</v>
      </c>
      <c r="CS147" s="1">
        <v>-4</v>
      </c>
      <c r="CT147" s="1">
        <v>22</v>
      </c>
      <c r="CU147" s="1">
        <v>186</v>
      </c>
      <c r="CV147" s="1">
        <v>108</v>
      </c>
      <c r="CW147" s="1">
        <v>4</v>
      </c>
      <c r="CX147" s="1">
        <v>10</v>
      </c>
      <c r="CY147" s="1">
        <v>0</v>
      </c>
      <c r="CZ147" s="1">
        <v>1</v>
      </c>
      <c r="DA147" s="1">
        <v>3</v>
      </c>
      <c r="DB147" s="1">
        <v>173</v>
      </c>
      <c r="DC147" s="1">
        <v>5.8000000000000003E-2</v>
      </c>
      <c r="DE147" s="2"/>
      <c r="DF147" s="1" t="s">
        <v>719</v>
      </c>
      <c r="DG147" s="1">
        <v>76</v>
      </c>
      <c r="DH147" s="1">
        <v>10</v>
      </c>
      <c r="DI147" s="1">
        <v>31</v>
      </c>
      <c r="DJ147" s="1">
        <v>41</v>
      </c>
      <c r="DK147" s="1">
        <v>-4</v>
      </c>
      <c r="DL147" s="1">
        <v>22</v>
      </c>
      <c r="DM147" s="1">
        <v>186</v>
      </c>
      <c r="DN147" s="1">
        <v>108</v>
      </c>
      <c r="DO147" s="1">
        <v>4</v>
      </c>
      <c r="DP147" s="1">
        <v>10</v>
      </c>
      <c r="DQ147" s="1">
        <v>0</v>
      </c>
      <c r="DR147" s="1">
        <v>1</v>
      </c>
      <c r="DS147" s="1">
        <v>3</v>
      </c>
      <c r="DT147" s="1">
        <v>173</v>
      </c>
      <c r="DU147" s="1">
        <v>5.8000000000000003E-2</v>
      </c>
    </row>
    <row r="148" spans="1:125" x14ac:dyDescent="0.2">
      <c r="A148" s="2" t="s">
        <v>67</v>
      </c>
      <c r="B148" s="1" t="s">
        <v>825</v>
      </c>
      <c r="C148" s="1">
        <v>82</v>
      </c>
      <c r="D148" s="1">
        <v>24</v>
      </c>
      <c r="E148" s="1">
        <v>19</v>
      </c>
      <c r="F148" s="1">
        <v>43</v>
      </c>
      <c r="G148" s="1">
        <v>6</v>
      </c>
      <c r="H148" s="1">
        <v>24</v>
      </c>
      <c r="I148" s="1">
        <v>17</v>
      </c>
      <c r="J148" s="1">
        <v>22</v>
      </c>
      <c r="K148" s="1">
        <v>7</v>
      </c>
      <c r="L148" s="1">
        <v>7</v>
      </c>
      <c r="M148" s="1">
        <v>0</v>
      </c>
      <c r="N148" s="1">
        <v>0</v>
      </c>
      <c r="O148" s="1">
        <v>4</v>
      </c>
      <c r="P148" s="1">
        <v>266</v>
      </c>
      <c r="Q148" s="1">
        <v>0.09</v>
      </c>
      <c r="S148" s="1" t="s">
        <v>240</v>
      </c>
      <c r="T148" s="1" t="s">
        <v>816</v>
      </c>
      <c r="U148" s="1">
        <v>82</v>
      </c>
      <c r="V148" s="1">
        <v>20</v>
      </c>
      <c r="W148" s="1">
        <v>23</v>
      </c>
      <c r="X148" s="1">
        <v>43</v>
      </c>
      <c r="Y148" s="1">
        <v>-6</v>
      </c>
      <c r="Z148" s="1">
        <v>42</v>
      </c>
      <c r="AA148" s="1">
        <v>164</v>
      </c>
      <c r="AB148" s="1">
        <v>41</v>
      </c>
      <c r="AC148" s="1">
        <v>4</v>
      </c>
      <c r="AD148" s="1">
        <v>8</v>
      </c>
      <c r="AE148" s="1">
        <v>1</v>
      </c>
      <c r="AF148" s="1">
        <v>2</v>
      </c>
      <c r="AG148" s="1">
        <v>5</v>
      </c>
      <c r="AH148" s="1">
        <v>187</v>
      </c>
      <c r="AI148" s="1">
        <v>0.107</v>
      </c>
      <c r="AK148" s="2" t="s">
        <v>690</v>
      </c>
      <c r="AL148" s="1" t="s">
        <v>825</v>
      </c>
      <c r="AM148" s="1">
        <v>82</v>
      </c>
      <c r="AN148" s="1">
        <v>11</v>
      </c>
      <c r="AO148" s="1">
        <v>32</v>
      </c>
      <c r="AP148" s="1">
        <v>43</v>
      </c>
      <c r="AQ148" s="1">
        <v>5</v>
      </c>
      <c r="AR148" s="1">
        <v>51</v>
      </c>
      <c r="AS148" s="1">
        <v>31</v>
      </c>
      <c r="AT148" s="1">
        <v>77</v>
      </c>
      <c r="AU148" s="1">
        <v>0</v>
      </c>
      <c r="AV148" s="1">
        <v>11</v>
      </c>
      <c r="AW148" s="1">
        <v>0</v>
      </c>
      <c r="AX148" s="1">
        <v>0</v>
      </c>
      <c r="AY148" s="1">
        <v>2</v>
      </c>
      <c r="AZ148" s="1">
        <v>196</v>
      </c>
      <c r="BA148" s="1">
        <v>5.6000000000000001E-2</v>
      </c>
      <c r="BC148" s="2" t="s">
        <v>79</v>
      </c>
      <c r="BD148" s="1" t="s">
        <v>824</v>
      </c>
      <c r="BE148" s="1">
        <v>40</v>
      </c>
      <c r="BF148" s="1">
        <v>9</v>
      </c>
      <c r="BG148" s="1">
        <v>15</v>
      </c>
      <c r="BH148" s="1">
        <v>24</v>
      </c>
      <c r="BI148" s="1">
        <v>-7</v>
      </c>
      <c r="BJ148" s="1">
        <v>14</v>
      </c>
      <c r="BK148" s="1">
        <v>21</v>
      </c>
      <c r="BL148" s="1">
        <v>29</v>
      </c>
      <c r="BM148" s="1">
        <v>2</v>
      </c>
      <c r="BN148" s="1">
        <v>8</v>
      </c>
      <c r="BO148" s="1">
        <v>0</v>
      </c>
      <c r="BP148" s="1">
        <v>0</v>
      </c>
      <c r="BQ148" s="1">
        <v>1</v>
      </c>
      <c r="BR148" s="1">
        <v>87</v>
      </c>
      <c r="BS148" s="1">
        <v>0.10299999999999999</v>
      </c>
      <c r="BU148" s="2" t="s">
        <v>223</v>
      </c>
      <c r="BV148" s="1" t="s">
        <v>821</v>
      </c>
      <c r="BW148" s="1">
        <v>81</v>
      </c>
      <c r="BX148" s="1">
        <v>19</v>
      </c>
      <c r="BY148" s="1">
        <v>22</v>
      </c>
      <c r="BZ148" s="1">
        <v>41</v>
      </c>
      <c r="CA148" s="1">
        <v>4</v>
      </c>
      <c r="CB148" s="1">
        <v>73</v>
      </c>
      <c r="CC148" s="1">
        <v>38</v>
      </c>
      <c r="CD148" s="1">
        <v>36</v>
      </c>
      <c r="CE148" s="1">
        <v>8</v>
      </c>
      <c r="CF148" s="1">
        <v>1</v>
      </c>
      <c r="CG148" s="1">
        <v>0</v>
      </c>
      <c r="CH148" s="1">
        <v>0</v>
      </c>
      <c r="CI148" s="1">
        <v>0</v>
      </c>
      <c r="CJ148" s="1">
        <v>211</v>
      </c>
      <c r="CK148" s="1">
        <v>0.09</v>
      </c>
      <c r="CL148" s="1" t="s">
        <v>797</v>
      </c>
      <c r="CM148" s="1" t="s">
        <v>318</v>
      </c>
      <c r="CN148" s="1" t="s">
        <v>813</v>
      </c>
      <c r="CO148" s="1">
        <v>70</v>
      </c>
      <c r="CP148" s="1">
        <v>15</v>
      </c>
      <c r="CQ148" s="1">
        <v>26</v>
      </c>
      <c r="CR148" s="1">
        <v>41</v>
      </c>
      <c r="CS148" s="1">
        <v>3</v>
      </c>
      <c r="CT148" s="1">
        <v>12</v>
      </c>
      <c r="CU148" s="1">
        <v>66</v>
      </c>
      <c r="CV148" s="1">
        <v>36</v>
      </c>
      <c r="CW148" s="1">
        <v>2</v>
      </c>
      <c r="CX148" s="1">
        <v>2</v>
      </c>
      <c r="CY148" s="1">
        <v>0</v>
      </c>
      <c r="CZ148" s="1">
        <v>0</v>
      </c>
      <c r="DA148" s="1">
        <v>1</v>
      </c>
      <c r="DB148" s="1">
        <v>140</v>
      </c>
      <c r="DC148" s="1">
        <v>0.107</v>
      </c>
      <c r="DE148" s="2"/>
      <c r="DF148" s="1" t="s">
        <v>318</v>
      </c>
      <c r="DG148" s="1">
        <v>70</v>
      </c>
      <c r="DH148" s="1">
        <v>15</v>
      </c>
      <c r="DI148" s="1">
        <v>26</v>
      </c>
      <c r="DJ148" s="1">
        <v>41</v>
      </c>
      <c r="DK148" s="1">
        <v>3</v>
      </c>
      <c r="DL148" s="1">
        <v>12</v>
      </c>
      <c r="DM148" s="1">
        <v>66</v>
      </c>
      <c r="DN148" s="1">
        <v>36</v>
      </c>
      <c r="DO148" s="1">
        <v>2</v>
      </c>
      <c r="DP148" s="1">
        <v>2</v>
      </c>
      <c r="DQ148" s="1">
        <v>0</v>
      </c>
      <c r="DR148" s="1">
        <v>0</v>
      </c>
      <c r="DS148" s="1">
        <v>1</v>
      </c>
      <c r="DT148" s="1">
        <v>140</v>
      </c>
      <c r="DU148" s="1">
        <v>0.107</v>
      </c>
    </row>
    <row r="149" spans="1:125" x14ac:dyDescent="0.2">
      <c r="A149" s="2" t="s">
        <v>851</v>
      </c>
      <c r="B149" s="1" t="s">
        <v>796</v>
      </c>
      <c r="C149" s="1">
        <v>82</v>
      </c>
      <c r="D149" s="1">
        <v>8</v>
      </c>
      <c r="E149" s="1">
        <v>35</v>
      </c>
      <c r="F149" s="1">
        <v>43</v>
      </c>
      <c r="G149" s="1">
        <v>-4</v>
      </c>
      <c r="H149" s="1">
        <v>83</v>
      </c>
      <c r="I149" s="1">
        <v>113</v>
      </c>
      <c r="J149" s="1">
        <v>106</v>
      </c>
      <c r="K149" s="1">
        <v>3</v>
      </c>
      <c r="L149" s="1">
        <v>16</v>
      </c>
      <c r="M149" s="1">
        <v>0</v>
      </c>
      <c r="N149" s="1">
        <v>0</v>
      </c>
      <c r="O149" s="1">
        <v>1</v>
      </c>
      <c r="P149" s="1">
        <v>169</v>
      </c>
      <c r="Q149" s="1">
        <v>4.7E-2</v>
      </c>
      <c r="S149" s="1" t="s">
        <v>548</v>
      </c>
      <c r="T149" s="1" t="s">
        <v>806</v>
      </c>
      <c r="U149" s="1">
        <v>66</v>
      </c>
      <c r="V149" s="1">
        <v>9</v>
      </c>
      <c r="W149" s="1">
        <v>34</v>
      </c>
      <c r="X149" s="1">
        <v>43</v>
      </c>
      <c r="Y149" s="1">
        <v>13</v>
      </c>
      <c r="Z149" s="1">
        <v>16</v>
      </c>
      <c r="AA149" s="1">
        <v>22</v>
      </c>
      <c r="AB149" s="1">
        <v>18</v>
      </c>
      <c r="AC149" s="1">
        <v>3</v>
      </c>
      <c r="AD149" s="1">
        <v>9</v>
      </c>
      <c r="AE149" s="1">
        <v>1</v>
      </c>
      <c r="AF149" s="1">
        <v>1</v>
      </c>
      <c r="AG149" s="1">
        <v>1</v>
      </c>
      <c r="AH149" s="1">
        <v>89</v>
      </c>
      <c r="AI149" s="1">
        <v>0.10100000000000001</v>
      </c>
      <c r="AK149" s="2" t="s">
        <v>274</v>
      </c>
      <c r="AL149" s="1" t="s">
        <v>802</v>
      </c>
      <c r="AM149" s="1">
        <v>57</v>
      </c>
      <c r="AN149" s="1">
        <v>11</v>
      </c>
      <c r="AO149" s="1">
        <v>31</v>
      </c>
      <c r="AP149" s="1">
        <v>42</v>
      </c>
      <c r="AQ149" s="1">
        <v>20</v>
      </c>
      <c r="AR149" s="1">
        <v>22</v>
      </c>
      <c r="AS149" s="1">
        <v>23</v>
      </c>
      <c r="AT149" s="1">
        <v>13</v>
      </c>
      <c r="AU149" s="1">
        <v>1</v>
      </c>
      <c r="AV149" s="1">
        <v>10</v>
      </c>
      <c r="AW149" s="1">
        <v>0</v>
      </c>
      <c r="AX149" s="1">
        <v>2</v>
      </c>
      <c r="AY149" s="1">
        <v>1</v>
      </c>
      <c r="AZ149" s="1">
        <v>112</v>
      </c>
      <c r="BA149" s="1">
        <v>9.8000000000000004E-2</v>
      </c>
      <c r="BC149" s="2" t="s">
        <v>90</v>
      </c>
      <c r="BD149" s="1" t="s">
        <v>808</v>
      </c>
      <c r="BE149" s="1">
        <v>42</v>
      </c>
      <c r="BF149" s="1">
        <v>13</v>
      </c>
      <c r="BG149" s="1">
        <v>11</v>
      </c>
      <c r="BH149" s="1">
        <v>24</v>
      </c>
      <c r="BI149" s="1">
        <v>-21</v>
      </c>
      <c r="BJ149" s="1">
        <v>26</v>
      </c>
      <c r="BK149" s="1">
        <v>21</v>
      </c>
      <c r="BL149" s="1">
        <v>11</v>
      </c>
      <c r="BM149" s="1">
        <v>5</v>
      </c>
      <c r="BN149" s="1">
        <v>4</v>
      </c>
      <c r="BO149" s="1">
        <v>0</v>
      </c>
      <c r="BP149" s="1">
        <v>0</v>
      </c>
      <c r="BQ149" s="1">
        <v>0</v>
      </c>
      <c r="BR149" s="1">
        <v>159</v>
      </c>
      <c r="BS149" s="1">
        <v>8.2000000000000003E-2</v>
      </c>
      <c r="BU149" s="2" t="s">
        <v>194</v>
      </c>
      <c r="BV149" s="1" t="s">
        <v>815</v>
      </c>
      <c r="BW149" s="1">
        <v>63</v>
      </c>
      <c r="BX149" s="1">
        <v>8</v>
      </c>
      <c r="BY149" s="1">
        <v>33</v>
      </c>
      <c r="BZ149" s="1">
        <v>41</v>
      </c>
      <c r="CA149" s="1">
        <v>-3</v>
      </c>
      <c r="CB149" s="1">
        <v>22</v>
      </c>
      <c r="CC149" s="1">
        <v>38</v>
      </c>
      <c r="CD149" s="1">
        <v>46</v>
      </c>
      <c r="CE149" s="1">
        <v>2</v>
      </c>
      <c r="CF149" s="1">
        <v>10</v>
      </c>
      <c r="CG149" s="1">
        <v>0</v>
      </c>
      <c r="CH149" s="1">
        <v>0</v>
      </c>
      <c r="CI149" s="1">
        <v>2</v>
      </c>
      <c r="CJ149" s="1">
        <v>104</v>
      </c>
      <c r="CK149" s="1">
        <v>7.6999999999999999E-2</v>
      </c>
      <c r="CL149" s="1" t="s">
        <v>797</v>
      </c>
      <c r="CM149" s="1" t="s">
        <v>222</v>
      </c>
      <c r="CN149" s="1" t="s">
        <v>799</v>
      </c>
      <c r="CO149" s="1">
        <v>81</v>
      </c>
      <c r="CP149" s="1">
        <v>18</v>
      </c>
      <c r="CQ149" s="1">
        <v>23</v>
      </c>
      <c r="CR149" s="1">
        <v>41</v>
      </c>
      <c r="CS149" s="1">
        <v>8</v>
      </c>
      <c r="CT149" s="1">
        <v>29</v>
      </c>
      <c r="CU149" s="1">
        <v>29</v>
      </c>
      <c r="CV149" s="1">
        <v>24</v>
      </c>
      <c r="CW149" s="1">
        <v>4</v>
      </c>
      <c r="CX149" s="1">
        <v>9</v>
      </c>
      <c r="CY149" s="1">
        <v>0</v>
      </c>
      <c r="CZ149" s="1">
        <v>0</v>
      </c>
      <c r="DA149" s="1">
        <v>2</v>
      </c>
      <c r="DB149" s="1">
        <v>174</v>
      </c>
      <c r="DC149" s="1">
        <v>0.10299999999999999</v>
      </c>
      <c r="DE149" s="2"/>
      <c r="DF149" s="1" t="s">
        <v>222</v>
      </c>
      <c r="DG149" s="1">
        <v>81</v>
      </c>
      <c r="DH149" s="1">
        <v>18</v>
      </c>
      <c r="DI149" s="1">
        <v>23</v>
      </c>
      <c r="DJ149" s="1">
        <v>41</v>
      </c>
      <c r="DK149" s="1">
        <v>8</v>
      </c>
      <c r="DL149" s="1">
        <v>29</v>
      </c>
      <c r="DM149" s="1">
        <v>29</v>
      </c>
      <c r="DN149" s="1">
        <v>24</v>
      </c>
      <c r="DO149" s="1">
        <v>4</v>
      </c>
      <c r="DP149" s="1">
        <v>9</v>
      </c>
      <c r="DQ149" s="1">
        <v>0</v>
      </c>
      <c r="DR149" s="1">
        <v>0</v>
      </c>
      <c r="DS149" s="1">
        <v>2</v>
      </c>
      <c r="DT149" s="1">
        <v>174</v>
      </c>
      <c r="DU149" s="1">
        <v>0.10299999999999999</v>
      </c>
    </row>
    <row r="150" spans="1:125" x14ac:dyDescent="0.2">
      <c r="A150" s="2" t="s">
        <v>553</v>
      </c>
      <c r="B150" s="1" t="s">
        <v>798</v>
      </c>
      <c r="C150" s="1">
        <v>71</v>
      </c>
      <c r="D150" s="1">
        <v>8</v>
      </c>
      <c r="E150" s="1">
        <v>34</v>
      </c>
      <c r="F150" s="1">
        <v>42</v>
      </c>
      <c r="G150" s="1">
        <v>-5</v>
      </c>
      <c r="H150" s="1">
        <v>48</v>
      </c>
      <c r="I150" s="1">
        <v>60</v>
      </c>
      <c r="J150" s="1">
        <v>70</v>
      </c>
      <c r="K150" s="1">
        <v>3</v>
      </c>
      <c r="L150" s="1">
        <v>23</v>
      </c>
      <c r="M150" s="1">
        <v>0</v>
      </c>
      <c r="N150" s="1">
        <v>0</v>
      </c>
      <c r="O150" s="1">
        <v>1</v>
      </c>
      <c r="P150" s="1">
        <v>165</v>
      </c>
      <c r="Q150" s="1">
        <v>4.8000000000000001E-2</v>
      </c>
      <c r="S150" s="1" t="s">
        <v>689</v>
      </c>
      <c r="T150" s="1" t="s">
        <v>824</v>
      </c>
      <c r="U150" s="1">
        <v>79</v>
      </c>
      <c r="V150" s="1">
        <v>11</v>
      </c>
      <c r="W150" s="1">
        <v>32</v>
      </c>
      <c r="X150" s="1">
        <v>43</v>
      </c>
      <c r="Y150" s="1">
        <v>18</v>
      </c>
      <c r="Z150" s="1">
        <v>19</v>
      </c>
      <c r="AA150" s="1">
        <v>57</v>
      </c>
      <c r="AB150" s="1">
        <v>121</v>
      </c>
      <c r="AC150" s="1">
        <v>4</v>
      </c>
      <c r="AD150" s="1">
        <v>10</v>
      </c>
      <c r="AE150" s="1">
        <v>0</v>
      </c>
      <c r="AF150" s="1">
        <v>1</v>
      </c>
      <c r="AG150" s="1">
        <v>1</v>
      </c>
      <c r="AH150" s="1">
        <v>161</v>
      </c>
      <c r="AI150" s="1">
        <v>6.8000000000000005E-2</v>
      </c>
      <c r="AK150" s="2" t="s">
        <v>76</v>
      </c>
      <c r="AL150" s="1" t="s">
        <v>809</v>
      </c>
      <c r="AM150" s="1">
        <v>57</v>
      </c>
      <c r="AN150" s="1">
        <v>21</v>
      </c>
      <c r="AO150" s="1">
        <v>21</v>
      </c>
      <c r="AP150" s="1">
        <v>42</v>
      </c>
      <c r="AQ150" s="1">
        <v>19</v>
      </c>
      <c r="AR150" s="1">
        <v>28</v>
      </c>
      <c r="AS150" s="1">
        <v>32</v>
      </c>
      <c r="AT150" s="1">
        <v>13</v>
      </c>
      <c r="AU150" s="1">
        <v>5</v>
      </c>
      <c r="AV150" s="1">
        <v>5</v>
      </c>
      <c r="AW150" s="1">
        <v>1</v>
      </c>
      <c r="AX150" s="1">
        <v>1</v>
      </c>
      <c r="AY150" s="1">
        <v>4</v>
      </c>
      <c r="AZ150" s="1">
        <v>114</v>
      </c>
      <c r="BA150" s="1">
        <v>0.184</v>
      </c>
      <c r="BC150" s="2" t="s">
        <v>206</v>
      </c>
      <c r="BD150" s="1" t="s">
        <v>801</v>
      </c>
      <c r="BE150" s="1">
        <v>42</v>
      </c>
      <c r="BF150" s="1">
        <v>11</v>
      </c>
      <c r="BG150" s="1">
        <v>13</v>
      </c>
      <c r="BH150" s="1">
        <v>24</v>
      </c>
      <c r="BI150" s="1">
        <v>1</v>
      </c>
      <c r="BJ150" s="1">
        <v>2</v>
      </c>
      <c r="BK150" s="1">
        <v>49</v>
      </c>
      <c r="BL150" s="1">
        <v>32</v>
      </c>
      <c r="BM150" s="1">
        <v>1</v>
      </c>
      <c r="BN150" s="1">
        <v>2</v>
      </c>
      <c r="BO150" s="1">
        <v>0</v>
      </c>
      <c r="BP150" s="1">
        <v>0</v>
      </c>
      <c r="BQ150" s="1">
        <v>2</v>
      </c>
      <c r="BR150" s="1">
        <v>72</v>
      </c>
      <c r="BS150" s="1">
        <v>0.153</v>
      </c>
      <c r="BU150" s="2" t="s">
        <v>40</v>
      </c>
      <c r="BV150" s="1" t="s">
        <v>819</v>
      </c>
      <c r="BW150" s="1">
        <v>63</v>
      </c>
      <c r="BX150" s="1">
        <v>19</v>
      </c>
      <c r="BY150" s="1">
        <v>22</v>
      </c>
      <c r="BZ150" s="1">
        <v>41</v>
      </c>
      <c r="CA150" s="1">
        <v>-7</v>
      </c>
      <c r="CB150" s="1">
        <v>66</v>
      </c>
      <c r="CC150" s="1">
        <v>173</v>
      </c>
      <c r="CD150" s="1">
        <v>36</v>
      </c>
      <c r="CE150" s="1">
        <v>1</v>
      </c>
      <c r="CF150" s="1">
        <v>4</v>
      </c>
      <c r="CG150" s="1">
        <v>2</v>
      </c>
      <c r="CH150" s="1">
        <v>0</v>
      </c>
      <c r="CI150" s="1">
        <v>4</v>
      </c>
      <c r="CJ150" s="1">
        <v>250</v>
      </c>
      <c r="CK150" s="1">
        <v>7.5999999999999998E-2</v>
      </c>
      <c r="CL150" s="1" t="s">
        <v>797</v>
      </c>
      <c r="CM150" s="1" t="s">
        <v>76</v>
      </c>
      <c r="CN150" s="1" t="s">
        <v>795</v>
      </c>
      <c r="CO150" s="1">
        <v>81</v>
      </c>
      <c r="CP150" s="1">
        <v>17</v>
      </c>
      <c r="CQ150" s="1">
        <v>24</v>
      </c>
      <c r="CR150" s="1">
        <v>41</v>
      </c>
      <c r="CS150" s="1">
        <v>-25</v>
      </c>
      <c r="CT150" s="1">
        <v>62</v>
      </c>
      <c r="CU150" s="1">
        <v>171</v>
      </c>
      <c r="CV150" s="1">
        <v>21</v>
      </c>
      <c r="CW150" s="1">
        <v>3</v>
      </c>
      <c r="CX150" s="1">
        <v>6</v>
      </c>
      <c r="CY150" s="1">
        <v>0</v>
      </c>
      <c r="CZ150" s="1">
        <v>0</v>
      </c>
      <c r="DA150" s="1">
        <v>2</v>
      </c>
      <c r="DB150" s="1">
        <v>196</v>
      </c>
      <c r="DC150" s="1">
        <v>8.6999999999999994E-2</v>
      </c>
      <c r="DE150" s="2"/>
      <c r="DF150" s="1" t="s">
        <v>76</v>
      </c>
      <c r="DG150" s="1">
        <v>81</v>
      </c>
      <c r="DH150" s="1">
        <v>17</v>
      </c>
      <c r="DI150" s="1">
        <v>24</v>
      </c>
      <c r="DJ150" s="1">
        <v>41</v>
      </c>
      <c r="DK150" s="1">
        <v>-25</v>
      </c>
      <c r="DL150" s="1">
        <v>62</v>
      </c>
      <c r="DM150" s="1">
        <v>171</v>
      </c>
      <c r="DN150" s="1">
        <v>21</v>
      </c>
      <c r="DO150" s="1">
        <v>3</v>
      </c>
      <c r="DP150" s="1">
        <v>6</v>
      </c>
      <c r="DQ150" s="1">
        <v>0</v>
      </c>
      <c r="DR150" s="1">
        <v>0</v>
      </c>
      <c r="DS150" s="1">
        <v>2</v>
      </c>
      <c r="DT150" s="1">
        <v>196</v>
      </c>
      <c r="DU150" s="1">
        <v>8.6999999999999994E-2</v>
      </c>
    </row>
    <row r="151" spans="1:125" x14ac:dyDescent="0.2">
      <c r="A151" s="2" t="s">
        <v>852</v>
      </c>
      <c r="B151" s="1" t="s">
        <v>815</v>
      </c>
      <c r="C151" s="1">
        <v>79</v>
      </c>
      <c r="D151" s="1">
        <v>20</v>
      </c>
      <c r="E151" s="1">
        <v>22</v>
      </c>
      <c r="F151" s="1">
        <v>42</v>
      </c>
      <c r="G151" s="1">
        <v>-2</v>
      </c>
      <c r="H151" s="1">
        <v>44</v>
      </c>
      <c r="I151" s="1">
        <v>87</v>
      </c>
      <c r="J151" s="1">
        <v>30</v>
      </c>
      <c r="K151" s="1">
        <v>5</v>
      </c>
      <c r="L151" s="1">
        <v>6</v>
      </c>
      <c r="M151" s="1">
        <v>0</v>
      </c>
      <c r="N151" s="1">
        <v>1</v>
      </c>
      <c r="O151" s="1">
        <v>4</v>
      </c>
      <c r="P151" s="1">
        <v>175</v>
      </c>
      <c r="Q151" s="1">
        <v>0.114</v>
      </c>
      <c r="S151" s="1" t="s">
        <v>92</v>
      </c>
      <c r="T151" s="1" t="s">
        <v>809</v>
      </c>
      <c r="U151" s="1">
        <v>69</v>
      </c>
      <c r="V151" s="1">
        <v>18</v>
      </c>
      <c r="W151" s="1">
        <v>25</v>
      </c>
      <c r="X151" s="1">
        <v>43</v>
      </c>
      <c r="Y151" s="1">
        <v>-12</v>
      </c>
      <c r="Z151" s="1">
        <v>22</v>
      </c>
      <c r="AA151" s="1">
        <v>32</v>
      </c>
      <c r="AB151" s="1">
        <v>17</v>
      </c>
      <c r="AC151" s="1">
        <v>4</v>
      </c>
      <c r="AD151" s="1">
        <v>7</v>
      </c>
      <c r="AE151" s="1">
        <v>2</v>
      </c>
      <c r="AF151" s="1">
        <v>0</v>
      </c>
      <c r="AG151" s="1">
        <v>5</v>
      </c>
      <c r="AH151" s="1">
        <v>158</v>
      </c>
      <c r="AI151" s="1">
        <v>0.114</v>
      </c>
      <c r="AK151" s="2" t="s">
        <v>693</v>
      </c>
      <c r="AL151" s="1" t="s">
        <v>795</v>
      </c>
      <c r="AM151" s="1">
        <v>51</v>
      </c>
      <c r="AN151" s="1">
        <v>10</v>
      </c>
      <c r="AO151" s="1">
        <v>32</v>
      </c>
      <c r="AP151" s="1">
        <v>42</v>
      </c>
      <c r="AQ151" s="1">
        <v>21</v>
      </c>
      <c r="AR151" s="1">
        <v>34</v>
      </c>
      <c r="AS151" s="1">
        <v>83</v>
      </c>
      <c r="AT151" s="1">
        <v>86</v>
      </c>
      <c r="AU151" s="1">
        <v>4</v>
      </c>
      <c r="AV151" s="1">
        <v>11</v>
      </c>
      <c r="AW151" s="1">
        <v>1</v>
      </c>
      <c r="AX151" s="1">
        <v>1</v>
      </c>
      <c r="AY151" s="1">
        <v>3</v>
      </c>
      <c r="AZ151" s="1">
        <v>142</v>
      </c>
      <c r="BA151" s="1">
        <v>7.0000000000000007E-2</v>
      </c>
      <c r="BC151" s="2" t="s">
        <v>334</v>
      </c>
      <c r="BD151" s="1" t="s">
        <v>798</v>
      </c>
      <c r="BE151" s="1">
        <v>46</v>
      </c>
      <c r="BF151" s="1">
        <v>12</v>
      </c>
      <c r="BG151" s="1">
        <v>12</v>
      </c>
      <c r="BH151" s="1">
        <v>24</v>
      </c>
      <c r="BI151" s="1">
        <v>-10</v>
      </c>
      <c r="BJ151" s="1">
        <v>28</v>
      </c>
      <c r="BK151" s="1">
        <v>8</v>
      </c>
      <c r="BL151" s="1">
        <v>10</v>
      </c>
      <c r="BM151" s="1">
        <v>3</v>
      </c>
      <c r="BN151" s="1">
        <v>4</v>
      </c>
      <c r="BO151" s="1">
        <v>0</v>
      </c>
      <c r="BP151" s="1">
        <v>0</v>
      </c>
      <c r="BQ151" s="1">
        <v>1</v>
      </c>
      <c r="BR151" s="1">
        <v>96</v>
      </c>
      <c r="BS151" s="1">
        <v>0.125</v>
      </c>
      <c r="BU151" s="2" t="s">
        <v>706</v>
      </c>
      <c r="BV151" s="1" t="s">
        <v>805</v>
      </c>
      <c r="BW151" s="1">
        <v>82</v>
      </c>
      <c r="BX151" s="1">
        <v>7</v>
      </c>
      <c r="BY151" s="1">
        <v>34</v>
      </c>
      <c r="BZ151" s="1">
        <v>41</v>
      </c>
      <c r="CA151" s="1">
        <v>23</v>
      </c>
      <c r="CB151" s="1">
        <v>22</v>
      </c>
      <c r="CC151" s="1">
        <v>171</v>
      </c>
      <c r="CD151" s="1">
        <v>142</v>
      </c>
      <c r="CE151" s="1">
        <v>3</v>
      </c>
      <c r="CF151" s="1">
        <v>6</v>
      </c>
      <c r="CG151" s="1">
        <v>1</v>
      </c>
      <c r="CH151" s="1">
        <v>0</v>
      </c>
      <c r="CI151" s="1">
        <v>0</v>
      </c>
      <c r="CJ151" s="1">
        <v>149</v>
      </c>
      <c r="CK151" s="1">
        <v>4.7E-2</v>
      </c>
      <c r="CL151" s="1" t="s">
        <v>797</v>
      </c>
      <c r="CM151" s="1" t="s">
        <v>742</v>
      </c>
      <c r="CN151" s="1" t="s">
        <v>823</v>
      </c>
      <c r="CO151" s="1">
        <v>79</v>
      </c>
      <c r="CP151" s="1">
        <v>8</v>
      </c>
      <c r="CQ151" s="1">
        <v>32</v>
      </c>
      <c r="CR151" s="1">
        <v>40</v>
      </c>
      <c r="CS151" s="1">
        <v>-13</v>
      </c>
      <c r="CT151" s="1">
        <v>44</v>
      </c>
      <c r="CU151" s="1">
        <v>157</v>
      </c>
      <c r="CV151" s="1">
        <v>131</v>
      </c>
      <c r="CW151" s="1">
        <v>3</v>
      </c>
      <c r="CX151" s="1">
        <v>18</v>
      </c>
      <c r="CY151" s="1">
        <v>0</v>
      </c>
      <c r="CZ151" s="1">
        <v>0</v>
      </c>
      <c r="DA151" s="1">
        <v>1</v>
      </c>
      <c r="DB151" s="1">
        <v>141</v>
      </c>
      <c r="DC151" s="1">
        <v>5.7000000000000002E-2</v>
      </c>
      <c r="DE151" s="2"/>
      <c r="DF151" s="1" t="s">
        <v>742</v>
      </c>
      <c r="DG151" s="1">
        <v>79</v>
      </c>
      <c r="DH151" s="1">
        <v>8</v>
      </c>
      <c r="DI151" s="1">
        <v>32</v>
      </c>
      <c r="DJ151" s="1">
        <v>40</v>
      </c>
      <c r="DK151" s="1">
        <v>-13</v>
      </c>
      <c r="DL151" s="1">
        <v>44</v>
      </c>
      <c r="DM151" s="1">
        <v>157</v>
      </c>
      <c r="DN151" s="1">
        <v>131</v>
      </c>
      <c r="DO151" s="1">
        <v>3</v>
      </c>
      <c r="DP151" s="1">
        <v>18</v>
      </c>
      <c r="DQ151" s="1">
        <v>0</v>
      </c>
      <c r="DR151" s="1">
        <v>0</v>
      </c>
      <c r="DS151" s="1">
        <v>1</v>
      </c>
      <c r="DT151" s="1">
        <v>141</v>
      </c>
      <c r="DU151" s="1">
        <v>5.7000000000000002E-2</v>
      </c>
    </row>
    <row r="152" spans="1:125" x14ac:dyDescent="0.2">
      <c r="A152" s="2" t="s">
        <v>853</v>
      </c>
      <c r="B152" s="1" t="s">
        <v>817</v>
      </c>
      <c r="C152" s="1">
        <v>79</v>
      </c>
      <c r="D152" s="1">
        <v>21</v>
      </c>
      <c r="E152" s="1">
        <v>21</v>
      </c>
      <c r="F152" s="1">
        <v>42</v>
      </c>
      <c r="G152" s="1">
        <v>14</v>
      </c>
      <c r="H152" s="1">
        <v>35</v>
      </c>
      <c r="I152" s="1">
        <v>46</v>
      </c>
      <c r="J152" s="1">
        <v>43</v>
      </c>
      <c r="K152" s="1">
        <v>3</v>
      </c>
      <c r="L152" s="1">
        <v>0</v>
      </c>
      <c r="M152" s="1">
        <v>0</v>
      </c>
      <c r="N152" s="1">
        <v>0</v>
      </c>
      <c r="O152" s="1">
        <v>2</v>
      </c>
      <c r="P152" s="1">
        <v>224</v>
      </c>
      <c r="Q152" s="1">
        <v>9.4E-2</v>
      </c>
      <c r="S152" s="1" t="s">
        <v>699</v>
      </c>
      <c r="T152" s="1" t="s">
        <v>824</v>
      </c>
      <c r="U152" s="1">
        <v>72</v>
      </c>
      <c r="V152" s="1">
        <v>9</v>
      </c>
      <c r="W152" s="1">
        <v>34</v>
      </c>
      <c r="X152" s="1">
        <v>43</v>
      </c>
      <c r="Y152" s="1">
        <v>-4</v>
      </c>
      <c r="Z152" s="1">
        <v>36</v>
      </c>
      <c r="AA152" s="1">
        <v>66</v>
      </c>
      <c r="AB152" s="1">
        <v>96</v>
      </c>
      <c r="AC152" s="1">
        <v>3</v>
      </c>
      <c r="AD152" s="1">
        <v>12</v>
      </c>
      <c r="AE152" s="1">
        <v>0</v>
      </c>
      <c r="AF152" s="1">
        <v>0</v>
      </c>
      <c r="AG152" s="1">
        <v>2</v>
      </c>
      <c r="AH152" s="1">
        <v>108</v>
      </c>
      <c r="AI152" s="1">
        <v>8.3000000000000004E-2</v>
      </c>
      <c r="AK152" s="2" t="s">
        <v>219</v>
      </c>
      <c r="AL152" s="1" t="s">
        <v>817</v>
      </c>
      <c r="AM152" s="1">
        <v>83</v>
      </c>
      <c r="AN152" s="1">
        <v>19</v>
      </c>
      <c r="AO152" s="1">
        <v>22</v>
      </c>
      <c r="AP152" s="1">
        <v>41</v>
      </c>
      <c r="AQ152" s="1">
        <v>1</v>
      </c>
      <c r="AR152" s="1">
        <v>10</v>
      </c>
      <c r="AS152" s="1">
        <v>37</v>
      </c>
      <c r="AT152" s="1">
        <v>29</v>
      </c>
      <c r="AU152" s="1">
        <v>7</v>
      </c>
      <c r="AV152" s="1">
        <v>7</v>
      </c>
      <c r="AW152" s="1">
        <v>0</v>
      </c>
      <c r="AX152" s="1">
        <v>0</v>
      </c>
      <c r="AY152" s="1">
        <v>3</v>
      </c>
      <c r="AZ152" s="1">
        <v>154</v>
      </c>
      <c r="BA152" s="1">
        <v>0.123</v>
      </c>
      <c r="BC152" s="2" t="s">
        <v>692</v>
      </c>
      <c r="BD152" s="1" t="s">
        <v>825</v>
      </c>
      <c r="BE152" s="1">
        <v>48</v>
      </c>
      <c r="BF152" s="1">
        <v>3</v>
      </c>
      <c r="BG152" s="1">
        <v>21</v>
      </c>
      <c r="BH152" s="1">
        <v>24</v>
      </c>
      <c r="BI152" s="1">
        <v>5</v>
      </c>
      <c r="BJ152" s="1">
        <v>26</v>
      </c>
      <c r="BK152" s="1">
        <v>73</v>
      </c>
      <c r="BL152" s="1">
        <v>40</v>
      </c>
      <c r="BM152" s="1">
        <v>0</v>
      </c>
      <c r="BN152" s="1">
        <v>8</v>
      </c>
      <c r="BO152" s="1">
        <v>0</v>
      </c>
      <c r="BP152" s="1">
        <v>0</v>
      </c>
      <c r="BQ152" s="1">
        <v>1</v>
      </c>
      <c r="BR152" s="1">
        <v>101</v>
      </c>
      <c r="BS152" s="1">
        <v>0.03</v>
      </c>
      <c r="BU152" s="2" t="s">
        <v>244</v>
      </c>
      <c r="BV152" s="1" t="s">
        <v>817</v>
      </c>
      <c r="BW152" s="1">
        <v>81</v>
      </c>
      <c r="BX152" s="1">
        <v>18</v>
      </c>
      <c r="BY152" s="1">
        <v>22</v>
      </c>
      <c r="BZ152" s="1">
        <v>40</v>
      </c>
      <c r="CA152" s="1">
        <v>1</v>
      </c>
      <c r="CB152" s="1">
        <v>22</v>
      </c>
      <c r="CC152" s="1">
        <v>46</v>
      </c>
      <c r="CD152" s="1">
        <v>52</v>
      </c>
      <c r="CE152" s="1">
        <v>2</v>
      </c>
      <c r="CF152" s="1">
        <v>5</v>
      </c>
      <c r="CG152" s="1">
        <v>0</v>
      </c>
      <c r="CH152" s="1">
        <v>1</v>
      </c>
      <c r="CI152" s="1">
        <v>3</v>
      </c>
      <c r="CJ152" s="1">
        <v>184</v>
      </c>
      <c r="CK152" s="1">
        <v>9.8000000000000004E-2</v>
      </c>
      <c r="CL152" s="1" t="s">
        <v>797</v>
      </c>
      <c r="CM152" s="1" t="s">
        <v>209</v>
      </c>
      <c r="CN152" s="1" t="s">
        <v>829</v>
      </c>
      <c r="CO152" s="1">
        <v>81</v>
      </c>
      <c r="CP152" s="1">
        <v>13</v>
      </c>
      <c r="CQ152" s="1">
        <v>27</v>
      </c>
      <c r="CR152" s="1">
        <v>40</v>
      </c>
      <c r="CS152" s="1">
        <v>7</v>
      </c>
      <c r="CT152" s="1">
        <v>20</v>
      </c>
      <c r="CU152" s="1">
        <v>74</v>
      </c>
      <c r="CV152" s="1">
        <v>39</v>
      </c>
      <c r="CW152" s="1">
        <v>1</v>
      </c>
      <c r="CX152" s="1">
        <v>10</v>
      </c>
      <c r="CY152" s="1">
        <v>0</v>
      </c>
      <c r="CZ152" s="1">
        <v>0</v>
      </c>
      <c r="DA152" s="1">
        <v>0</v>
      </c>
      <c r="DB152" s="1">
        <v>143</v>
      </c>
      <c r="DC152" s="1">
        <v>9.0999999999999998E-2</v>
      </c>
      <c r="DE152" s="2"/>
      <c r="DF152" s="1" t="s">
        <v>209</v>
      </c>
      <c r="DG152" s="1">
        <v>81</v>
      </c>
      <c r="DH152" s="1">
        <v>13</v>
      </c>
      <c r="DI152" s="1">
        <v>27</v>
      </c>
      <c r="DJ152" s="1">
        <v>40</v>
      </c>
      <c r="DK152" s="1">
        <v>7</v>
      </c>
      <c r="DL152" s="1">
        <v>20</v>
      </c>
      <c r="DM152" s="1">
        <v>74</v>
      </c>
      <c r="DN152" s="1">
        <v>39</v>
      </c>
      <c r="DO152" s="1">
        <v>1</v>
      </c>
      <c r="DP152" s="1">
        <v>10</v>
      </c>
      <c r="DQ152" s="1">
        <v>0</v>
      </c>
      <c r="DR152" s="1">
        <v>0</v>
      </c>
      <c r="DS152" s="1">
        <v>0</v>
      </c>
      <c r="DT152" s="1">
        <v>143</v>
      </c>
      <c r="DU152" s="1">
        <v>9.0999999999999998E-2</v>
      </c>
    </row>
    <row r="153" spans="1:125" x14ac:dyDescent="0.2">
      <c r="A153" s="2" t="s">
        <v>373</v>
      </c>
      <c r="B153" s="1" t="s">
        <v>811</v>
      </c>
      <c r="C153" s="1">
        <v>81</v>
      </c>
      <c r="D153" s="1">
        <v>20</v>
      </c>
      <c r="E153" s="1">
        <v>22</v>
      </c>
      <c r="F153" s="1">
        <v>42</v>
      </c>
      <c r="G153" s="1">
        <v>4</v>
      </c>
      <c r="H153" s="1">
        <v>38</v>
      </c>
      <c r="I153" s="1">
        <v>76</v>
      </c>
      <c r="J153" s="1">
        <v>62</v>
      </c>
      <c r="K153" s="1">
        <v>5</v>
      </c>
      <c r="L153" s="1">
        <v>5</v>
      </c>
      <c r="M153" s="1">
        <v>1</v>
      </c>
      <c r="N153" s="1">
        <v>1</v>
      </c>
      <c r="O153" s="1">
        <v>6</v>
      </c>
      <c r="P153" s="1">
        <v>117</v>
      </c>
      <c r="Q153" s="1">
        <v>0.17100000000000001</v>
      </c>
      <c r="S153" s="1" t="s">
        <v>702</v>
      </c>
      <c r="T153" s="1" t="s">
        <v>806</v>
      </c>
      <c r="U153" s="1">
        <v>82</v>
      </c>
      <c r="V153" s="1">
        <v>8</v>
      </c>
      <c r="W153" s="1">
        <v>35</v>
      </c>
      <c r="X153" s="1">
        <v>43</v>
      </c>
      <c r="Y153" s="1">
        <v>-8</v>
      </c>
      <c r="Z153" s="1">
        <v>67</v>
      </c>
      <c r="AA153" s="1">
        <v>140</v>
      </c>
      <c r="AB153" s="1">
        <v>193</v>
      </c>
      <c r="AC153" s="1">
        <v>5</v>
      </c>
      <c r="AD153" s="1">
        <v>20</v>
      </c>
      <c r="AE153" s="1">
        <v>0</v>
      </c>
      <c r="AF153" s="1">
        <v>0</v>
      </c>
      <c r="AG153" s="1">
        <v>1</v>
      </c>
      <c r="AH153" s="1">
        <v>165</v>
      </c>
      <c r="AI153" s="1">
        <v>4.8000000000000001E-2</v>
      </c>
      <c r="AK153" s="2" t="s">
        <v>321</v>
      </c>
      <c r="AL153" s="1" t="s">
        <v>799</v>
      </c>
      <c r="AM153" s="1">
        <v>82</v>
      </c>
      <c r="AN153" s="1">
        <v>16</v>
      </c>
      <c r="AO153" s="1">
        <v>25</v>
      </c>
      <c r="AP153" s="1">
        <v>41</v>
      </c>
      <c r="AQ153" s="1">
        <v>-8</v>
      </c>
      <c r="AR153" s="1">
        <v>34</v>
      </c>
      <c r="AS153" s="1">
        <v>120</v>
      </c>
      <c r="AT153" s="1">
        <v>92</v>
      </c>
      <c r="AU153" s="1">
        <v>5</v>
      </c>
      <c r="AV153" s="1">
        <v>4</v>
      </c>
      <c r="AW153" s="1">
        <v>1</v>
      </c>
      <c r="AX153" s="1">
        <v>0</v>
      </c>
      <c r="AY153" s="1">
        <v>5</v>
      </c>
      <c r="AZ153" s="1">
        <v>191</v>
      </c>
      <c r="BA153" s="1">
        <v>8.4000000000000005E-2</v>
      </c>
      <c r="BC153" s="2" t="s">
        <v>278</v>
      </c>
      <c r="BD153" s="1" t="s">
        <v>807</v>
      </c>
      <c r="BE153" s="1">
        <v>48</v>
      </c>
      <c r="BF153" s="1">
        <v>15</v>
      </c>
      <c r="BG153" s="1">
        <v>9</v>
      </c>
      <c r="BH153" s="1">
        <v>24</v>
      </c>
      <c r="BI153" s="1">
        <v>-6</v>
      </c>
      <c r="BJ153" s="1">
        <v>78</v>
      </c>
      <c r="BK153" s="1">
        <v>84</v>
      </c>
      <c r="BL153" s="1">
        <v>6</v>
      </c>
      <c r="BM153" s="1">
        <v>6</v>
      </c>
      <c r="BN153" s="1">
        <v>2</v>
      </c>
      <c r="BO153" s="1">
        <v>0</v>
      </c>
      <c r="BP153" s="1">
        <v>0</v>
      </c>
      <c r="BQ153" s="1">
        <v>5</v>
      </c>
      <c r="BR153" s="1">
        <v>180</v>
      </c>
      <c r="BS153" s="1">
        <v>8.3000000000000004E-2</v>
      </c>
      <c r="BU153" s="2" t="s">
        <v>700</v>
      </c>
      <c r="BV153" s="1" t="s">
        <v>820</v>
      </c>
      <c r="BW153" s="1">
        <v>79</v>
      </c>
      <c r="BX153" s="1">
        <v>14</v>
      </c>
      <c r="BY153" s="1">
        <v>26</v>
      </c>
      <c r="BZ153" s="1">
        <v>40</v>
      </c>
      <c r="CA153" s="1">
        <v>18</v>
      </c>
      <c r="CB153" s="1">
        <v>28</v>
      </c>
      <c r="CC153" s="1">
        <v>50</v>
      </c>
      <c r="CD153" s="1">
        <v>77</v>
      </c>
      <c r="CE153" s="1">
        <v>6</v>
      </c>
      <c r="CF153" s="1">
        <v>13</v>
      </c>
      <c r="CG153" s="1">
        <v>0</v>
      </c>
      <c r="CH153" s="1">
        <v>0</v>
      </c>
      <c r="CI153" s="1">
        <v>2</v>
      </c>
      <c r="CJ153" s="1">
        <v>183</v>
      </c>
      <c r="CK153" s="1">
        <v>7.6999999999999999E-2</v>
      </c>
      <c r="CL153" s="1" t="s">
        <v>797</v>
      </c>
      <c r="CM153" s="1" t="s">
        <v>1620</v>
      </c>
      <c r="CN153" s="1" t="s">
        <v>802</v>
      </c>
      <c r="CO153" s="1">
        <v>65</v>
      </c>
      <c r="CP153" s="1">
        <v>11</v>
      </c>
      <c r="CQ153" s="1">
        <v>29</v>
      </c>
      <c r="CR153" s="1">
        <v>40</v>
      </c>
      <c r="CS153" s="1">
        <v>5</v>
      </c>
      <c r="CT153" s="1">
        <v>32</v>
      </c>
      <c r="CU153" s="1">
        <v>54</v>
      </c>
      <c r="CV153" s="1">
        <v>77</v>
      </c>
      <c r="CW153" s="1">
        <v>2</v>
      </c>
      <c r="CX153" s="1">
        <v>10</v>
      </c>
      <c r="CY153" s="1">
        <v>0</v>
      </c>
      <c r="CZ153" s="1">
        <v>0</v>
      </c>
      <c r="DA153" s="1">
        <v>3</v>
      </c>
      <c r="DB153" s="1">
        <v>98</v>
      </c>
      <c r="DC153" s="1">
        <v>0.112</v>
      </c>
      <c r="DE153" s="2"/>
      <c r="DF153" s="1" t="s">
        <v>1620</v>
      </c>
      <c r="DG153" s="1">
        <v>65</v>
      </c>
      <c r="DH153" s="1">
        <v>11</v>
      </c>
      <c r="DI153" s="1">
        <v>29</v>
      </c>
      <c r="DJ153" s="1">
        <v>40</v>
      </c>
      <c r="DK153" s="1">
        <v>5</v>
      </c>
      <c r="DL153" s="1">
        <v>32</v>
      </c>
      <c r="DM153" s="1">
        <v>54</v>
      </c>
      <c r="DN153" s="1">
        <v>77</v>
      </c>
      <c r="DO153" s="1">
        <v>2</v>
      </c>
      <c r="DP153" s="1">
        <v>10</v>
      </c>
      <c r="DQ153" s="1">
        <v>0</v>
      </c>
      <c r="DR153" s="1">
        <v>0</v>
      </c>
      <c r="DS153" s="1">
        <v>3</v>
      </c>
      <c r="DT153" s="1">
        <v>98</v>
      </c>
      <c r="DU153" s="1">
        <v>0.112</v>
      </c>
    </row>
    <row r="154" spans="1:125" x14ac:dyDescent="0.2">
      <c r="A154" s="2" t="s">
        <v>548</v>
      </c>
      <c r="B154" s="1" t="s">
        <v>806</v>
      </c>
      <c r="C154" s="1">
        <v>74</v>
      </c>
      <c r="D154" s="1">
        <v>12</v>
      </c>
      <c r="E154" s="1">
        <v>30</v>
      </c>
      <c r="F154" s="1">
        <v>42</v>
      </c>
      <c r="G154" s="1">
        <v>23</v>
      </c>
      <c r="H154" s="1">
        <v>40</v>
      </c>
      <c r="I154" s="1">
        <v>33</v>
      </c>
      <c r="J154" s="1">
        <v>31</v>
      </c>
      <c r="K154" s="1">
        <v>3</v>
      </c>
      <c r="L154" s="1">
        <v>5</v>
      </c>
      <c r="M154" s="1">
        <v>0</v>
      </c>
      <c r="N154" s="1">
        <v>0</v>
      </c>
      <c r="O154" s="1">
        <v>3</v>
      </c>
      <c r="P154" s="1">
        <v>105</v>
      </c>
      <c r="Q154" s="1">
        <v>0.114</v>
      </c>
      <c r="S154" s="1" t="s">
        <v>33</v>
      </c>
      <c r="T154" s="1" t="s">
        <v>809</v>
      </c>
      <c r="U154" s="1">
        <v>65</v>
      </c>
      <c r="V154" s="1">
        <v>22</v>
      </c>
      <c r="W154" s="1">
        <v>20</v>
      </c>
      <c r="X154" s="1">
        <v>42</v>
      </c>
      <c r="Y154" s="1">
        <v>-9</v>
      </c>
      <c r="Z154" s="1">
        <v>27</v>
      </c>
      <c r="AA154" s="1">
        <v>48</v>
      </c>
      <c r="AB154" s="1">
        <v>37</v>
      </c>
      <c r="AC154" s="1">
        <v>8</v>
      </c>
      <c r="AD154" s="1">
        <v>3</v>
      </c>
      <c r="AE154" s="1">
        <v>0</v>
      </c>
      <c r="AF154" s="1">
        <v>0</v>
      </c>
      <c r="AG154" s="1">
        <v>4</v>
      </c>
      <c r="AH154" s="1">
        <v>186</v>
      </c>
      <c r="AI154" s="1">
        <v>0.11799999999999999</v>
      </c>
      <c r="AK154" s="2" t="s">
        <v>854</v>
      </c>
      <c r="AL154" s="1" t="s">
        <v>801</v>
      </c>
      <c r="AM154" s="1">
        <v>77</v>
      </c>
      <c r="AN154" s="1">
        <v>10</v>
      </c>
      <c r="AO154" s="1">
        <v>31</v>
      </c>
      <c r="AP154" s="1">
        <v>41</v>
      </c>
      <c r="AQ154" s="1">
        <v>20</v>
      </c>
      <c r="AR154" s="1">
        <v>36</v>
      </c>
      <c r="AS154" s="1">
        <v>156</v>
      </c>
      <c r="AT154" s="1">
        <v>95</v>
      </c>
      <c r="AU154" s="1">
        <v>1</v>
      </c>
      <c r="AV154" s="1">
        <v>13</v>
      </c>
      <c r="AW154" s="1">
        <v>1</v>
      </c>
      <c r="AX154" s="1">
        <v>2</v>
      </c>
      <c r="AY154" s="1">
        <v>2</v>
      </c>
      <c r="AZ154" s="1">
        <v>113</v>
      </c>
      <c r="BA154" s="1">
        <v>8.8999999999999996E-2</v>
      </c>
      <c r="BC154" s="2" t="s">
        <v>275</v>
      </c>
      <c r="BD154" s="1" t="s">
        <v>824</v>
      </c>
      <c r="BE154" s="1">
        <v>48</v>
      </c>
      <c r="BF154" s="1">
        <v>9</v>
      </c>
      <c r="BG154" s="1">
        <v>15</v>
      </c>
      <c r="BH154" s="1">
        <v>24</v>
      </c>
      <c r="BI154" s="1">
        <v>3</v>
      </c>
      <c r="BJ154" s="1">
        <v>93</v>
      </c>
      <c r="BK154" s="1">
        <v>187</v>
      </c>
      <c r="BL154" s="1">
        <v>21</v>
      </c>
      <c r="BM154" s="1">
        <v>2</v>
      </c>
      <c r="BN154" s="1">
        <v>1</v>
      </c>
      <c r="BO154" s="1">
        <v>0</v>
      </c>
      <c r="BP154" s="1">
        <v>2</v>
      </c>
      <c r="BQ154" s="1">
        <v>3</v>
      </c>
      <c r="BR154" s="1">
        <v>73</v>
      </c>
      <c r="BS154" s="1">
        <v>0.123</v>
      </c>
      <c r="BU154" s="2" t="s">
        <v>179</v>
      </c>
      <c r="BV154" s="1" t="s">
        <v>808</v>
      </c>
      <c r="BW154" s="1">
        <v>82</v>
      </c>
      <c r="BX154" s="1">
        <v>15</v>
      </c>
      <c r="BY154" s="1">
        <v>25</v>
      </c>
      <c r="BZ154" s="1">
        <v>40</v>
      </c>
      <c r="CA154" s="1">
        <v>2</v>
      </c>
      <c r="CB154" s="1">
        <v>34</v>
      </c>
      <c r="CC154" s="1">
        <v>194</v>
      </c>
      <c r="CD154" s="1">
        <v>37</v>
      </c>
      <c r="CE154" s="1">
        <v>2</v>
      </c>
      <c r="CF154" s="1">
        <v>8</v>
      </c>
      <c r="CG154" s="1">
        <v>1</v>
      </c>
      <c r="CH154" s="1">
        <v>3</v>
      </c>
      <c r="CI154" s="1">
        <v>2</v>
      </c>
      <c r="CJ154" s="1">
        <v>165</v>
      </c>
      <c r="CK154" s="1">
        <v>9.0999999999999998E-2</v>
      </c>
      <c r="CL154" s="1" t="s">
        <v>797</v>
      </c>
      <c r="CM154" s="1" t="s">
        <v>30</v>
      </c>
      <c r="CN154" s="1" t="s">
        <v>795</v>
      </c>
      <c r="CO154" s="1">
        <v>74</v>
      </c>
      <c r="CP154" s="1">
        <v>17</v>
      </c>
      <c r="CQ154" s="1">
        <v>23</v>
      </c>
      <c r="CR154" s="1">
        <v>40</v>
      </c>
      <c r="CS154" s="1">
        <v>2</v>
      </c>
      <c r="CT154" s="1">
        <v>56</v>
      </c>
      <c r="CU154" s="1">
        <v>211</v>
      </c>
      <c r="CV154" s="1">
        <v>29</v>
      </c>
      <c r="CW154" s="1">
        <v>9</v>
      </c>
      <c r="CX154" s="1">
        <v>7</v>
      </c>
      <c r="CY154" s="1">
        <v>1</v>
      </c>
      <c r="CZ154" s="1">
        <v>0</v>
      </c>
      <c r="DA154" s="1">
        <v>5</v>
      </c>
      <c r="DB154" s="1">
        <v>170</v>
      </c>
      <c r="DC154" s="1">
        <v>0.1</v>
      </c>
      <c r="DE154" s="2"/>
      <c r="DF154" s="1" t="s">
        <v>30</v>
      </c>
      <c r="DG154" s="1">
        <v>74</v>
      </c>
      <c r="DH154" s="1">
        <v>17</v>
      </c>
      <c r="DI154" s="1">
        <v>23</v>
      </c>
      <c r="DJ154" s="1">
        <v>40</v>
      </c>
      <c r="DK154" s="1">
        <v>2</v>
      </c>
      <c r="DL154" s="1">
        <v>56</v>
      </c>
      <c r="DM154" s="1">
        <v>211</v>
      </c>
      <c r="DN154" s="1">
        <v>29</v>
      </c>
      <c r="DO154" s="1">
        <v>9</v>
      </c>
      <c r="DP154" s="1">
        <v>7</v>
      </c>
      <c r="DQ154" s="1">
        <v>1</v>
      </c>
      <c r="DR154" s="1">
        <v>0</v>
      </c>
      <c r="DS154" s="1">
        <v>5</v>
      </c>
      <c r="DT154" s="1">
        <v>170</v>
      </c>
      <c r="DU154" s="1">
        <v>0.1</v>
      </c>
    </row>
    <row r="155" spans="1:125" x14ac:dyDescent="0.2">
      <c r="A155" s="2" t="s">
        <v>841</v>
      </c>
      <c r="B155" s="1" t="s">
        <v>812</v>
      </c>
      <c r="C155" s="1">
        <v>78</v>
      </c>
      <c r="D155" s="1">
        <v>8</v>
      </c>
      <c r="E155" s="1">
        <v>34</v>
      </c>
      <c r="F155" s="1">
        <v>42</v>
      </c>
      <c r="G155" s="1">
        <v>23</v>
      </c>
      <c r="H155" s="1">
        <v>26</v>
      </c>
      <c r="I155" s="1">
        <v>39</v>
      </c>
      <c r="J155" s="1">
        <v>101</v>
      </c>
      <c r="K155" s="1">
        <v>5</v>
      </c>
      <c r="L155" s="1">
        <v>14</v>
      </c>
      <c r="M155" s="1">
        <v>0</v>
      </c>
      <c r="N155" s="1">
        <v>0</v>
      </c>
      <c r="O155" s="1">
        <v>1</v>
      </c>
      <c r="P155" s="1">
        <v>134</v>
      </c>
      <c r="Q155" s="1">
        <v>0.06</v>
      </c>
      <c r="S155" s="1" t="s">
        <v>391</v>
      </c>
      <c r="T155" s="1" t="s">
        <v>829</v>
      </c>
      <c r="U155" s="1">
        <v>81</v>
      </c>
      <c r="V155" s="1">
        <v>15</v>
      </c>
      <c r="W155" s="1">
        <v>27</v>
      </c>
      <c r="X155" s="1">
        <v>42</v>
      </c>
      <c r="Y155" s="1">
        <v>-13</v>
      </c>
      <c r="Z155" s="1">
        <v>60</v>
      </c>
      <c r="AA155" s="1">
        <v>77</v>
      </c>
      <c r="AB155" s="1">
        <v>24</v>
      </c>
      <c r="AC155" s="1">
        <v>3</v>
      </c>
      <c r="AD155" s="1">
        <v>10</v>
      </c>
      <c r="AE155" s="1">
        <v>0</v>
      </c>
      <c r="AF155" s="1">
        <v>0</v>
      </c>
      <c r="AG155" s="1">
        <v>2</v>
      </c>
      <c r="AH155" s="1">
        <v>178</v>
      </c>
      <c r="AI155" s="1">
        <v>8.4000000000000005E-2</v>
      </c>
      <c r="AK155" s="2" t="s">
        <v>1619</v>
      </c>
      <c r="AL155" s="1" t="s">
        <v>804</v>
      </c>
      <c r="AM155" s="1">
        <v>66</v>
      </c>
      <c r="AN155" s="1">
        <v>20</v>
      </c>
      <c r="AO155" s="1">
        <v>21</v>
      </c>
      <c r="AP155" s="1">
        <v>41</v>
      </c>
      <c r="AQ155" s="1">
        <v>-10</v>
      </c>
      <c r="AR155" s="1">
        <v>26</v>
      </c>
      <c r="AS155" s="1">
        <v>17</v>
      </c>
      <c r="AT155" s="1">
        <v>19</v>
      </c>
      <c r="AU155" s="1">
        <v>3</v>
      </c>
      <c r="AV155" s="1">
        <v>9</v>
      </c>
      <c r="AW155" s="1">
        <v>0</v>
      </c>
      <c r="AX155" s="1">
        <v>0</v>
      </c>
      <c r="AY155" s="1">
        <v>4</v>
      </c>
      <c r="AZ155" s="1">
        <v>175</v>
      </c>
      <c r="BA155" s="1">
        <v>0.114</v>
      </c>
      <c r="BC155" s="2" t="s">
        <v>224</v>
      </c>
      <c r="BD155" s="1" t="s">
        <v>794</v>
      </c>
      <c r="BE155" s="1">
        <v>47</v>
      </c>
      <c r="BF155" s="1">
        <v>13</v>
      </c>
      <c r="BG155" s="1">
        <v>11</v>
      </c>
      <c r="BH155" s="1">
        <v>24</v>
      </c>
      <c r="BI155" s="1">
        <v>15</v>
      </c>
      <c r="BJ155" s="1">
        <v>54</v>
      </c>
      <c r="BK155" s="1">
        <v>52</v>
      </c>
      <c r="BL155" s="1">
        <v>15</v>
      </c>
      <c r="BM155" s="1">
        <v>1</v>
      </c>
      <c r="BN155" s="1">
        <v>2</v>
      </c>
      <c r="BO155" s="1">
        <v>0</v>
      </c>
      <c r="BP155" s="1">
        <v>0</v>
      </c>
      <c r="BQ155" s="1">
        <v>2</v>
      </c>
      <c r="BR155" s="1">
        <v>140</v>
      </c>
      <c r="BS155" s="1">
        <v>9.2999999999999999E-2</v>
      </c>
      <c r="BU155" s="2" t="s">
        <v>20</v>
      </c>
      <c r="BV155" s="1" t="s">
        <v>800</v>
      </c>
      <c r="BW155" s="1">
        <v>37</v>
      </c>
      <c r="BX155" s="1">
        <v>25</v>
      </c>
      <c r="BY155" s="1">
        <v>15</v>
      </c>
      <c r="BZ155" s="1">
        <v>40</v>
      </c>
      <c r="CA155" s="1">
        <v>9</v>
      </c>
      <c r="CB155" s="1">
        <v>18</v>
      </c>
      <c r="CC155" s="1">
        <v>50</v>
      </c>
      <c r="CD155" s="1">
        <v>16</v>
      </c>
      <c r="CE155" s="1">
        <v>9</v>
      </c>
      <c r="CF155" s="1">
        <v>4</v>
      </c>
      <c r="CG155" s="1">
        <v>1</v>
      </c>
      <c r="CH155" s="1">
        <v>0</v>
      </c>
      <c r="CI155" s="1">
        <v>5</v>
      </c>
      <c r="CJ155" s="1">
        <v>124</v>
      </c>
      <c r="CK155" s="1">
        <v>0.20200000000000001</v>
      </c>
      <c r="CL155" s="1" t="s">
        <v>797</v>
      </c>
      <c r="CM155" s="1" t="s">
        <v>208</v>
      </c>
      <c r="CN155" s="1" t="s">
        <v>823</v>
      </c>
      <c r="CO155" s="1">
        <v>78</v>
      </c>
      <c r="CP155" s="1">
        <v>22</v>
      </c>
      <c r="CQ155" s="1">
        <v>18</v>
      </c>
      <c r="CR155" s="1">
        <v>40</v>
      </c>
      <c r="CS155" s="1">
        <v>-2</v>
      </c>
      <c r="CT155" s="1">
        <v>22</v>
      </c>
      <c r="CU155" s="1">
        <v>55</v>
      </c>
      <c r="CV155" s="1">
        <v>39</v>
      </c>
      <c r="CW155" s="1">
        <v>7</v>
      </c>
      <c r="CX155" s="1">
        <v>3</v>
      </c>
      <c r="CY155" s="1">
        <v>1</v>
      </c>
      <c r="CZ155" s="1">
        <v>0</v>
      </c>
      <c r="DA155" s="1">
        <v>7</v>
      </c>
      <c r="DB155" s="1">
        <v>212</v>
      </c>
      <c r="DC155" s="1">
        <v>0.104</v>
      </c>
      <c r="DE155" s="2"/>
      <c r="DF155" s="1" t="s">
        <v>208</v>
      </c>
      <c r="DG155" s="1">
        <v>78</v>
      </c>
      <c r="DH155" s="1">
        <v>22</v>
      </c>
      <c r="DI155" s="1">
        <v>18</v>
      </c>
      <c r="DJ155" s="1">
        <v>40</v>
      </c>
      <c r="DK155" s="1">
        <v>-2</v>
      </c>
      <c r="DL155" s="1">
        <v>22</v>
      </c>
      <c r="DM155" s="1">
        <v>55</v>
      </c>
      <c r="DN155" s="1">
        <v>39</v>
      </c>
      <c r="DO155" s="1">
        <v>7</v>
      </c>
      <c r="DP155" s="1">
        <v>3</v>
      </c>
      <c r="DQ155" s="1">
        <v>1</v>
      </c>
      <c r="DR155" s="1">
        <v>0</v>
      </c>
      <c r="DS155" s="1">
        <v>7</v>
      </c>
      <c r="DT155" s="1">
        <v>212</v>
      </c>
      <c r="DU155" s="1">
        <v>0.104</v>
      </c>
    </row>
    <row r="156" spans="1:125" x14ac:dyDescent="0.2">
      <c r="A156" s="2" t="s">
        <v>711</v>
      </c>
      <c r="B156" s="1" t="s">
        <v>794</v>
      </c>
      <c r="C156" s="1">
        <v>76</v>
      </c>
      <c r="D156" s="1">
        <v>5</v>
      </c>
      <c r="E156" s="1">
        <v>37</v>
      </c>
      <c r="F156" s="1">
        <v>42</v>
      </c>
      <c r="G156" s="1">
        <v>0</v>
      </c>
      <c r="H156" s="1">
        <v>40</v>
      </c>
      <c r="I156" s="1">
        <v>84</v>
      </c>
      <c r="J156" s="1">
        <v>115</v>
      </c>
      <c r="K156" s="1">
        <v>2</v>
      </c>
      <c r="L156" s="1">
        <v>17</v>
      </c>
      <c r="M156" s="1">
        <v>0</v>
      </c>
      <c r="N156" s="1">
        <v>0</v>
      </c>
      <c r="O156" s="1">
        <v>0</v>
      </c>
      <c r="P156" s="1">
        <v>161</v>
      </c>
      <c r="Q156" s="1">
        <v>3.1E-2</v>
      </c>
      <c r="S156" s="1" t="s">
        <v>270</v>
      </c>
      <c r="T156" s="1" t="s">
        <v>809</v>
      </c>
      <c r="U156" s="1">
        <v>47</v>
      </c>
      <c r="V156" s="1">
        <v>14</v>
      </c>
      <c r="W156" s="1">
        <v>28</v>
      </c>
      <c r="X156" s="1">
        <v>42</v>
      </c>
      <c r="Y156" s="1">
        <v>3</v>
      </c>
      <c r="Z156" s="1">
        <v>18</v>
      </c>
      <c r="AA156" s="1">
        <v>29</v>
      </c>
      <c r="AB156" s="1">
        <v>18</v>
      </c>
      <c r="AC156" s="1">
        <v>1</v>
      </c>
      <c r="AD156" s="1">
        <v>8</v>
      </c>
      <c r="AE156" s="1">
        <v>1</v>
      </c>
      <c r="AF156" s="1">
        <v>1</v>
      </c>
      <c r="AG156" s="1">
        <v>1</v>
      </c>
      <c r="AH156" s="1">
        <v>100</v>
      </c>
      <c r="AI156" s="1">
        <v>0.14000000000000001</v>
      </c>
      <c r="AK156" s="2" t="s">
        <v>189</v>
      </c>
      <c r="AL156" s="1" t="s">
        <v>796</v>
      </c>
      <c r="AM156" s="1">
        <v>74</v>
      </c>
      <c r="AN156" s="1">
        <v>14</v>
      </c>
      <c r="AO156" s="1">
        <v>27</v>
      </c>
      <c r="AP156" s="1">
        <v>41</v>
      </c>
      <c r="AQ156" s="1">
        <v>-20</v>
      </c>
      <c r="AR156" s="1">
        <v>42</v>
      </c>
      <c r="AS156" s="1">
        <v>137</v>
      </c>
      <c r="AT156" s="1">
        <v>16</v>
      </c>
      <c r="AU156" s="1">
        <v>5</v>
      </c>
      <c r="AV156" s="1">
        <v>10</v>
      </c>
      <c r="AW156" s="1">
        <v>0</v>
      </c>
      <c r="AX156" s="1">
        <v>0</v>
      </c>
      <c r="AY156" s="1">
        <v>3</v>
      </c>
      <c r="AZ156" s="1">
        <v>125</v>
      </c>
      <c r="BA156" s="1">
        <v>0.112</v>
      </c>
      <c r="BC156" s="2" t="s">
        <v>748</v>
      </c>
      <c r="BD156" s="1" t="s">
        <v>794</v>
      </c>
      <c r="BE156" s="1">
        <v>47</v>
      </c>
      <c r="BF156" s="1">
        <v>4</v>
      </c>
      <c r="BG156" s="1">
        <v>20</v>
      </c>
      <c r="BH156" s="1">
        <v>24</v>
      </c>
      <c r="BI156" s="1">
        <v>9</v>
      </c>
      <c r="BJ156" s="1">
        <v>12</v>
      </c>
      <c r="BK156" s="1">
        <v>47</v>
      </c>
      <c r="BL156" s="1">
        <v>63</v>
      </c>
      <c r="BM156" s="1">
        <v>0</v>
      </c>
      <c r="BN156" s="1">
        <v>6</v>
      </c>
      <c r="BO156" s="1">
        <v>1</v>
      </c>
      <c r="BP156" s="1">
        <v>0</v>
      </c>
      <c r="BQ156" s="1">
        <v>0</v>
      </c>
      <c r="BR156" s="1">
        <v>61</v>
      </c>
      <c r="BS156" s="1">
        <v>6.6000000000000003E-2</v>
      </c>
      <c r="BU156" s="2" t="s">
        <v>84</v>
      </c>
      <c r="BV156" s="1" t="s">
        <v>825</v>
      </c>
      <c r="BW156" s="1">
        <v>65</v>
      </c>
      <c r="BX156" s="1">
        <v>15</v>
      </c>
      <c r="BY156" s="1">
        <v>25</v>
      </c>
      <c r="BZ156" s="1">
        <v>40</v>
      </c>
      <c r="CA156" s="1">
        <v>-9</v>
      </c>
      <c r="CB156" s="1">
        <v>73</v>
      </c>
      <c r="CC156" s="1">
        <v>200</v>
      </c>
      <c r="CD156" s="1">
        <v>37</v>
      </c>
      <c r="CE156" s="1">
        <v>5</v>
      </c>
      <c r="CF156" s="1">
        <v>8</v>
      </c>
      <c r="CG156" s="1">
        <v>0</v>
      </c>
      <c r="CH156" s="1">
        <v>0</v>
      </c>
      <c r="CI156" s="1">
        <v>2</v>
      </c>
      <c r="CJ156" s="1">
        <v>169</v>
      </c>
      <c r="CK156" s="1">
        <v>8.8999999999999996E-2</v>
      </c>
      <c r="CL156" s="1" t="s">
        <v>797</v>
      </c>
      <c r="CM156" s="1" t="s">
        <v>258</v>
      </c>
      <c r="CN156" s="1" t="s">
        <v>802</v>
      </c>
      <c r="CO156" s="1">
        <v>78</v>
      </c>
      <c r="CP156" s="1">
        <v>19</v>
      </c>
      <c r="CQ156" s="1">
        <v>21</v>
      </c>
      <c r="CR156" s="1">
        <v>40</v>
      </c>
      <c r="CS156" s="1">
        <v>-1</v>
      </c>
      <c r="CT156" s="1">
        <v>26</v>
      </c>
      <c r="CU156" s="1">
        <v>62</v>
      </c>
      <c r="CV156" s="1">
        <v>59</v>
      </c>
      <c r="CW156" s="1">
        <v>2</v>
      </c>
      <c r="CX156" s="1">
        <v>2</v>
      </c>
      <c r="CY156" s="1">
        <v>2</v>
      </c>
      <c r="CZ156" s="1">
        <v>1</v>
      </c>
      <c r="DA156" s="1">
        <v>6</v>
      </c>
      <c r="DB156" s="1">
        <v>142</v>
      </c>
      <c r="DC156" s="1">
        <v>0.13400000000000001</v>
      </c>
      <c r="DE156" s="2"/>
      <c r="DF156" s="1" t="s">
        <v>258</v>
      </c>
      <c r="DG156" s="1">
        <v>78</v>
      </c>
      <c r="DH156" s="1">
        <v>19</v>
      </c>
      <c r="DI156" s="1">
        <v>21</v>
      </c>
      <c r="DJ156" s="1">
        <v>40</v>
      </c>
      <c r="DK156" s="1">
        <v>-1</v>
      </c>
      <c r="DL156" s="1">
        <v>26</v>
      </c>
      <c r="DM156" s="1">
        <v>62</v>
      </c>
      <c r="DN156" s="1">
        <v>59</v>
      </c>
      <c r="DO156" s="1">
        <v>2</v>
      </c>
      <c r="DP156" s="1">
        <v>2</v>
      </c>
      <c r="DQ156" s="1">
        <v>2</v>
      </c>
      <c r="DR156" s="1">
        <v>1</v>
      </c>
      <c r="DS156" s="1">
        <v>6</v>
      </c>
      <c r="DT156" s="1">
        <v>142</v>
      </c>
      <c r="DU156" s="1">
        <v>0.13400000000000001</v>
      </c>
    </row>
    <row r="157" spans="1:125" x14ac:dyDescent="0.2">
      <c r="A157" s="2" t="s">
        <v>289</v>
      </c>
      <c r="B157" s="1" t="s">
        <v>817</v>
      </c>
      <c r="C157" s="1">
        <v>82</v>
      </c>
      <c r="D157" s="1">
        <v>14</v>
      </c>
      <c r="E157" s="1">
        <v>28</v>
      </c>
      <c r="F157" s="1">
        <v>42</v>
      </c>
      <c r="G157" s="1">
        <v>1</v>
      </c>
      <c r="H157" s="1">
        <v>26</v>
      </c>
      <c r="I157" s="1">
        <v>76</v>
      </c>
      <c r="J157" s="1">
        <v>18</v>
      </c>
      <c r="K157" s="1">
        <v>2</v>
      </c>
      <c r="L157" s="1">
        <v>8</v>
      </c>
      <c r="M157" s="1">
        <v>0</v>
      </c>
      <c r="N157" s="1">
        <v>0</v>
      </c>
      <c r="O157" s="1">
        <v>3</v>
      </c>
      <c r="P157" s="1">
        <v>197</v>
      </c>
      <c r="Q157" s="1">
        <v>7.0999999999999994E-2</v>
      </c>
      <c r="S157" s="1" t="s">
        <v>269</v>
      </c>
      <c r="T157" s="1" t="s">
        <v>809</v>
      </c>
      <c r="U157" s="1">
        <v>68</v>
      </c>
      <c r="V157" s="1">
        <v>15</v>
      </c>
      <c r="W157" s="1">
        <v>27</v>
      </c>
      <c r="X157" s="1">
        <v>42</v>
      </c>
      <c r="Y157" s="1">
        <v>-17</v>
      </c>
      <c r="Z157" s="1">
        <v>37</v>
      </c>
      <c r="AA157" s="1">
        <v>24</v>
      </c>
      <c r="AB157" s="1">
        <v>29</v>
      </c>
      <c r="AC157" s="1">
        <v>3</v>
      </c>
      <c r="AD157" s="1">
        <v>6</v>
      </c>
      <c r="AE157" s="1">
        <v>1</v>
      </c>
      <c r="AF157" s="1">
        <v>0</v>
      </c>
      <c r="AG157" s="1">
        <v>2</v>
      </c>
      <c r="AH157" s="1">
        <v>138</v>
      </c>
      <c r="AI157" s="1">
        <v>0.109</v>
      </c>
      <c r="AK157" s="2" t="s">
        <v>268</v>
      </c>
      <c r="AL157" s="1" t="s">
        <v>795</v>
      </c>
      <c r="AM157" s="1">
        <v>75</v>
      </c>
      <c r="AN157" s="1">
        <v>14</v>
      </c>
      <c r="AO157" s="1">
        <v>27</v>
      </c>
      <c r="AP157" s="1">
        <v>41</v>
      </c>
      <c r="AQ157" s="1">
        <v>-6</v>
      </c>
      <c r="AR157" s="1">
        <v>137</v>
      </c>
      <c r="AS157" s="1">
        <v>105</v>
      </c>
      <c r="AT157" s="1">
        <v>25</v>
      </c>
      <c r="AU157" s="1">
        <v>2</v>
      </c>
      <c r="AV157" s="1">
        <v>4</v>
      </c>
      <c r="AW157" s="1">
        <v>0</v>
      </c>
      <c r="AX157" s="1">
        <v>0</v>
      </c>
      <c r="AY157" s="1">
        <v>2</v>
      </c>
      <c r="AZ157" s="1">
        <v>140</v>
      </c>
      <c r="BA157" s="1">
        <v>0.1</v>
      </c>
      <c r="BC157" s="2" t="s">
        <v>365</v>
      </c>
      <c r="BD157" s="1" t="s">
        <v>825</v>
      </c>
      <c r="BE157" s="1">
        <v>45</v>
      </c>
      <c r="BF157" s="1">
        <v>5</v>
      </c>
      <c r="BG157" s="1">
        <v>19</v>
      </c>
      <c r="BH157" s="1">
        <v>24</v>
      </c>
      <c r="BI157" s="1">
        <v>-7</v>
      </c>
      <c r="BJ157" s="1">
        <v>30</v>
      </c>
      <c r="BK157" s="1">
        <v>48</v>
      </c>
      <c r="BL157" s="1">
        <v>12</v>
      </c>
      <c r="BM157" s="1">
        <v>1</v>
      </c>
      <c r="BN157" s="1">
        <v>7</v>
      </c>
      <c r="BO157" s="1">
        <v>0</v>
      </c>
      <c r="BP157" s="1">
        <v>0</v>
      </c>
      <c r="BQ157" s="1">
        <v>2</v>
      </c>
      <c r="BR157" s="1">
        <v>69</v>
      </c>
      <c r="BS157" s="1">
        <v>7.1999999999999995E-2</v>
      </c>
      <c r="BU157" s="2" t="s">
        <v>691</v>
      </c>
      <c r="BV157" s="1" t="s">
        <v>820</v>
      </c>
      <c r="BW157" s="1">
        <v>77</v>
      </c>
      <c r="BX157" s="1">
        <v>17</v>
      </c>
      <c r="BY157" s="1">
        <v>23</v>
      </c>
      <c r="BZ157" s="1">
        <v>40</v>
      </c>
      <c r="CA157" s="1">
        <v>25</v>
      </c>
      <c r="CB157" s="1">
        <v>66</v>
      </c>
      <c r="CC157" s="1">
        <v>163</v>
      </c>
      <c r="CD157" s="1">
        <v>104</v>
      </c>
      <c r="CE157" s="1">
        <v>10</v>
      </c>
      <c r="CF157" s="1">
        <v>5</v>
      </c>
      <c r="CG157" s="1">
        <v>0</v>
      </c>
      <c r="CH157" s="1">
        <v>1</v>
      </c>
      <c r="CI157" s="1">
        <v>3</v>
      </c>
      <c r="CJ157" s="1">
        <v>168</v>
      </c>
      <c r="CK157" s="1">
        <v>0.10100000000000001</v>
      </c>
      <c r="CL157" s="1" t="s">
        <v>797</v>
      </c>
      <c r="CM157" s="1" t="s">
        <v>93</v>
      </c>
      <c r="CN157" s="1" t="s">
        <v>807</v>
      </c>
      <c r="CO157" s="1">
        <v>73</v>
      </c>
      <c r="CP157" s="1">
        <v>18</v>
      </c>
      <c r="CQ157" s="1">
        <v>21</v>
      </c>
      <c r="CR157" s="1">
        <v>39</v>
      </c>
      <c r="CS157" s="1">
        <v>-7</v>
      </c>
      <c r="CT157" s="1">
        <v>28</v>
      </c>
      <c r="CU157" s="1">
        <v>118</v>
      </c>
      <c r="CV157" s="1">
        <v>23</v>
      </c>
      <c r="CW157" s="1">
        <v>3</v>
      </c>
      <c r="CX157" s="1">
        <v>4</v>
      </c>
      <c r="CY157" s="1">
        <v>1</v>
      </c>
      <c r="CZ157" s="1">
        <v>0</v>
      </c>
      <c r="DA157" s="1">
        <v>1</v>
      </c>
      <c r="DB157" s="1">
        <v>176</v>
      </c>
      <c r="DC157" s="1">
        <v>0.10199999999999999</v>
      </c>
      <c r="DE157" s="2"/>
      <c r="DF157" s="1" t="s">
        <v>93</v>
      </c>
      <c r="DG157" s="1">
        <v>73</v>
      </c>
      <c r="DH157" s="1">
        <v>18</v>
      </c>
      <c r="DI157" s="1">
        <v>21</v>
      </c>
      <c r="DJ157" s="1">
        <v>39</v>
      </c>
      <c r="DK157" s="1">
        <v>-7</v>
      </c>
      <c r="DL157" s="1">
        <v>28</v>
      </c>
      <c r="DM157" s="1">
        <v>118</v>
      </c>
      <c r="DN157" s="1">
        <v>23</v>
      </c>
      <c r="DO157" s="1">
        <v>3</v>
      </c>
      <c r="DP157" s="1">
        <v>4</v>
      </c>
      <c r="DQ157" s="1">
        <v>1</v>
      </c>
      <c r="DR157" s="1">
        <v>0</v>
      </c>
      <c r="DS157" s="1">
        <v>1</v>
      </c>
      <c r="DT157" s="1">
        <v>176</v>
      </c>
      <c r="DU157" s="1">
        <v>0.10199999999999999</v>
      </c>
    </row>
    <row r="158" spans="1:125" x14ac:dyDescent="0.2">
      <c r="A158" s="2" t="s">
        <v>23</v>
      </c>
      <c r="B158" s="1" t="s">
        <v>802</v>
      </c>
      <c r="C158" s="1">
        <v>82</v>
      </c>
      <c r="D158" s="1">
        <v>22</v>
      </c>
      <c r="E158" s="1">
        <v>19</v>
      </c>
      <c r="F158" s="1">
        <v>41</v>
      </c>
      <c r="G158" s="1">
        <v>-1</v>
      </c>
      <c r="H158" s="1">
        <v>45</v>
      </c>
      <c r="I158" s="1">
        <v>186</v>
      </c>
      <c r="J158" s="1">
        <v>39</v>
      </c>
      <c r="K158" s="1">
        <v>2</v>
      </c>
      <c r="L158" s="1">
        <v>5</v>
      </c>
      <c r="M158" s="1">
        <v>0</v>
      </c>
      <c r="N158" s="1">
        <v>0</v>
      </c>
      <c r="O158" s="1">
        <v>3</v>
      </c>
      <c r="P158" s="1">
        <v>182</v>
      </c>
      <c r="Q158" s="1">
        <v>0.121</v>
      </c>
      <c r="S158" s="1" t="s">
        <v>826</v>
      </c>
      <c r="T158" s="1" t="s">
        <v>807</v>
      </c>
      <c r="U158" s="1">
        <v>68</v>
      </c>
      <c r="V158" s="1">
        <v>13</v>
      </c>
      <c r="W158" s="1">
        <v>29</v>
      </c>
      <c r="X158" s="1">
        <v>42</v>
      </c>
      <c r="Y158" s="1">
        <v>-10</v>
      </c>
      <c r="Z158" s="1">
        <v>20</v>
      </c>
      <c r="AA158" s="1">
        <v>24</v>
      </c>
      <c r="AB158" s="1">
        <v>53</v>
      </c>
      <c r="AC158" s="1">
        <v>6</v>
      </c>
      <c r="AD158" s="1">
        <v>13</v>
      </c>
      <c r="AE158" s="1">
        <v>0</v>
      </c>
      <c r="AF158" s="1">
        <v>0</v>
      </c>
      <c r="AG158" s="1">
        <v>3</v>
      </c>
      <c r="AH158" s="1">
        <v>151</v>
      </c>
      <c r="AI158" s="1">
        <v>8.5999999999999993E-2</v>
      </c>
      <c r="AK158" s="2" t="s">
        <v>211</v>
      </c>
      <c r="AL158" s="1" t="s">
        <v>801</v>
      </c>
      <c r="AM158" s="1">
        <v>77</v>
      </c>
      <c r="AN158" s="1">
        <v>20</v>
      </c>
      <c r="AO158" s="1">
        <v>20</v>
      </c>
      <c r="AP158" s="1">
        <v>40</v>
      </c>
      <c r="AQ158" s="1">
        <v>-10</v>
      </c>
      <c r="AR158" s="1">
        <v>27</v>
      </c>
      <c r="AS158" s="1">
        <v>102</v>
      </c>
      <c r="AT158" s="1">
        <v>70</v>
      </c>
      <c r="AU158" s="1">
        <v>5</v>
      </c>
      <c r="AV158" s="1">
        <v>5</v>
      </c>
      <c r="AW158" s="1">
        <v>0</v>
      </c>
      <c r="AX158" s="1">
        <v>1</v>
      </c>
      <c r="AY158" s="1">
        <v>3</v>
      </c>
      <c r="AZ158" s="1">
        <v>200</v>
      </c>
      <c r="BA158" s="1">
        <v>0.1</v>
      </c>
      <c r="BC158" s="2" t="s">
        <v>245</v>
      </c>
      <c r="BD158" s="1" t="s">
        <v>796</v>
      </c>
      <c r="BE158" s="1">
        <v>48</v>
      </c>
      <c r="BF158" s="1">
        <v>10</v>
      </c>
      <c r="BG158" s="1">
        <v>14</v>
      </c>
      <c r="BH158" s="1">
        <v>24</v>
      </c>
      <c r="BI158" s="1">
        <v>10</v>
      </c>
      <c r="BJ158" s="1">
        <v>18</v>
      </c>
      <c r="BK158" s="1">
        <v>49</v>
      </c>
      <c r="BL158" s="1">
        <v>28</v>
      </c>
      <c r="BM158" s="1">
        <v>1</v>
      </c>
      <c r="BN158" s="1">
        <v>0</v>
      </c>
      <c r="BO158" s="1">
        <v>0</v>
      </c>
      <c r="BP158" s="1">
        <v>0</v>
      </c>
      <c r="BQ158" s="1">
        <v>1</v>
      </c>
      <c r="BR158" s="1">
        <v>132</v>
      </c>
      <c r="BS158" s="1">
        <v>7.5999999999999998E-2</v>
      </c>
      <c r="BU158" s="2" t="s">
        <v>208</v>
      </c>
      <c r="BV158" s="1" t="s">
        <v>823</v>
      </c>
      <c r="BW158" s="1">
        <v>79</v>
      </c>
      <c r="BX158" s="1">
        <v>21</v>
      </c>
      <c r="BY158" s="1">
        <v>19</v>
      </c>
      <c r="BZ158" s="1">
        <v>40</v>
      </c>
      <c r="CA158" s="1">
        <v>-4</v>
      </c>
      <c r="CB158" s="1">
        <v>18</v>
      </c>
      <c r="CC158" s="1">
        <v>55</v>
      </c>
      <c r="CD158" s="1">
        <v>38</v>
      </c>
      <c r="CE158" s="1">
        <v>4</v>
      </c>
      <c r="CF158" s="1">
        <v>5</v>
      </c>
      <c r="CG158" s="1">
        <v>1</v>
      </c>
      <c r="CH158" s="1">
        <v>0</v>
      </c>
      <c r="CI158" s="1">
        <v>5</v>
      </c>
      <c r="CJ158" s="1">
        <v>216</v>
      </c>
      <c r="CK158" s="1">
        <v>9.7000000000000003E-2</v>
      </c>
      <c r="CL158" s="1" t="s">
        <v>797</v>
      </c>
      <c r="CM158" s="1" t="s">
        <v>700</v>
      </c>
      <c r="CN158" s="1" t="s">
        <v>820</v>
      </c>
      <c r="CO158" s="1">
        <v>78</v>
      </c>
      <c r="CP158" s="1">
        <v>12</v>
      </c>
      <c r="CQ158" s="1">
        <v>27</v>
      </c>
      <c r="CR158" s="1">
        <v>39</v>
      </c>
      <c r="CS158" s="1">
        <v>13</v>
      </c>
      <c r="CT158" s="1">
        <v>20</v>
      </c>
      <c r="CU158" s="1">
        <v>75</v>
      </c>
      <c r="CV158" s="1">
        <v>68</v>
      </c>
      <c r="CW158" s="1">
        <v>2</v>
      </c>
      <c r="CX158" s="1">
        <v>12</v>
      </c>
      <c r="CY158" s="1">
        <v>0</v>
      </c>
      <c r="CZ158" s="1">
        <v>0</v>
      </c>
      <c r="DA158" s="1">
        <v>0</v>
      </c>
      <c r="DB158" s="1">
        <v>205</v>
      </c>
      <c r="DC158" s="1">
        <v>5.8999999999999997E-2</v>
      </c>
      <c r="DE158" s="2"/>
      <c r="DF158" s="1" t="s">
        <v>700</v>
      </c>
      <c r="DG158" s="1">
        <v>78</v>
      </c>
      <c r="DH158" s="1">
        <v>12</v>
      </c>
      <c r="DI158" s="1">
        <v>27</v>
      </c>
      <c r="DJ158" s="1">
        <v>39</v>
      </c>
      <c r="DK158" s="1">
        <v>13</v>
      </c>
      <c r="DL158" s="1">
        <v>20</v>
      </c>
      <c r="DM158" s="1">
        <v>75</v>
      </c>
      <c r="DN158" s="1">
        <v>68</v>
      </c>
      <c r="DO158" s="1">
        <v>2</v>
      </c>
      <c r="DP158" s="1">
        <v>12</v>
      </c>
      <c r="DQ158" s="1">
        <v>0</v>
      </c>
      <c r="DR158" s="1">
        <v>0</v>
      </c>
      <c r="DS158" s="1">
        <v>0</v>
      </c>
      <c r="DT158" s="1">
        <v>205</v>
      </c>
      <c r="DU158" s="1">
        <v>5.8999999999999997E-2</v>
      </c>
    </row>
    <row r="159" spans="1:125" x14ac:dyDescent="0.2">
      <c r="A159" s="2" t="s">
        <v>563</v>
      </c>
      <c r="B159" s="1" t="s">
        <v>809</v>
      </c>
      <c r="C159" s="1">
        <v>77</v>
      </c>
      <c r="D159" s="1">
        <v>15</v>
      </c>
      <c r="E159" s="1">
        <v>26</v>
      </c>
      <c r="F159" s="1">
        <v>41</v>
      </c>
      <c r="G159" s="1">
        <v>2</v>
      </c>
      <c r="H159" s="1">
        <v>32</v>
      </c>
      <c r="I159" s="1">
        <v>47</v>
      </c>
      <c r="J159" s="1">
        <v>29</v>
      </c>
      <c r="K159" s="1">
        <v>3</v>
      </c>
      <c r="L159" s="1">
        <v>6</v>
      </c>
      <c r="M159" s="1">
        <v>0</v>
      </c>
      <c r="N159" s="1">
        <v>0</v>
      </c>
      <c r="O159" s="1">
        <v>3</v>
      </c>
      <c r="P159" s="1">
        <v>151</v>
      </c>
      <c r="Q159" s="1">
        <v>9.9000000000000005E-2</v>
      </c>
      <c r="S159" s="1" t="s">
        <v>742</v>
      </c>
      <c r="T159" s="1" t="s">
        <v>816</v>
      </c>
      <c r="U159" s="1">
        <v>82</v>
      </c>
      <c r="V159" s="1">
        <v>5</v>
      </c>
      <c r="W159" s="1">
        <v>37</v>
      </c>
      <c r="X159" s="1">
        <v>42</v>
      </c>
      <c r="Y159" s="1">
        <v>-21</v>
      </c>
      <c r="Z159" s="1">
        <v>44</v>
      </c>
      <c r="AA159" s="1">
        <v>84</v>
      </c>
      <c r="AB159" s="1">
        <v>133</v>
      </c>
      <c r="AC159" s="1">
        <v>3</v>
      </c>
      <c r="AD159" s="1">
        <v>25</v>
      </c>
      <c r="AE159" s="1">
        <v>0</v>
      </c>
      <c r="AF159" s="1">
        <v>1</v>
      </c>
      <c r="AG159" s="1">
        <v>0</v>
      </c>
      <c r="AH159" s="1">
        <v>153</v>
      </c>
      <c r="AI159" s="1">
        <v>3.3000000000000002E-2</v>
      </c>
      <c r="AK159" s="2" t="s">
        <v>687</v>
      </c>
      <c r="AL159" s="1" t="s">
        <v>805</v>
      </c>
      <c r="AM159" s="1">
        <v>74</v>
      </c>
      <c r="AN159" s="1">
        <v>4</v>
      </c>
      <c r="AO159" s="1">
        <v>36</v>
      </c>
      <c r="AP159" s="1">
        <v>40</v>
      </c>
      <c r="AQ159" s="1">
        <v>15</v>
      </c>
      <c r="AR159" s="1">
        <v>42</v>
      </c>
      <c r="AS159" s="1">
        <v>45</v>
      </c>
      <c r="AT159" s="1">
        <v>121</v>
      </c>
      <c r="AU159" s="1">
        <v>1</v>
      </c>
      <c r="AV159" s="1">
        <v>12</v>
      </c>
      <c r="AW159" s="1">
        <v>0</v>
      </c>
      <c r="AX159" s="1">
        <v>2</v>
      </c>
      <c r="AY159" s="1">
        <v>1</v>
      </c>
      <c r="AZ159" s="1">
        <v>162</v>
      </c>
      <c r="BA159" s="1">
        <v>2.5000000000000001E-2</v>
      </c>
      <c r="BC159" s="2" t="s">
        <v>769</v>
      </c>
      <c r="BD159" s="1" t="s">
        <v>795</v>
      </c>
      <c r="BE159" s="1">
        <v>34</v>
      </c>
      <c r="BF159" s="1">
        <v>6</v>
      </c>
      <c r="BG159" s="1">
        <v>17</v>
      </c>
      <c r="BH159" s="1">
        <v>23</v>
      </c>
      <c r="BI159" s="1">
        <v>14</v>
      </c>
      <c r="BJ159" s="1">
        <v>16</v>
      </c>
      <c r="BK159" s="1">
        <v>17</v>
      </c>
      <c r="BL159" s="1">
        <v>50</v>
      </c>
      <c r="BM159" s="1">
        <v>2</v>
      </c>
      <c r="BN159" s="1">
        <v>7</v>
      </c>
      <c r="BO159" s="1">
        <v>0</v>
      </c>
      <c r="BP159" s="1">
        <v>0</v>
      </c>
      <c r="BQ159" s="1">
        <v>1</v>
      </c>
      <c r="BR159" s="1">
        <v>38</v>
      </c>
      <c r="BS159" s="1">
        <v>0.158</v>
      </c>
      <c r="BU159" s="2" t="s">
        <v>105</v>
      </c>
      <c r="BV159" s="1" t="s">
        <v>810</v>
      </c>
      <c r="BW159" s="1">
        <v>72</v>
      </c>
      <c r="BX159" s="1">
        <v>13</v>
      </c>
      <c r="BY159" s="1">
        <v>27</v>
      </c>
      <c r="BZ159" s="1">
        <v>40</v>
      </c>
      <c r="CA159" s="1">
        <v>-2</v>
      </c>
      <c r="CB159" s="1">
        <v>18</v>
      </c>
      <c r="CC159" s="1">
        <v>32</v>
      </c>
      <c r="CD159" s="1">
        <v>150</v>
      </c>
      <c r="CE159" s="1">
        <v>3</v>
      </c>
      <c r="CF159" s="1">
        <v>10</v>
      </c>
      <c r="CG159" s="1">
        <v>0</v>
      </c>
      <c r="CH159" s="1">
        <v>0</v>
      </c>
      <c r="CI159" s="1">
        <v>2</v>
      </c>
      <c r="CJ159" s="1">
        <v>168</v>
      </c>
      <c r="CK159" s="1">
        <v>7.6999999999999999E-2</v>
      </c>
      <c r="CL159" s="1" t="s">
        <v>797</v>
      </c>
      <c r="CM159" s="1" t="s">
        <v>89</v>
      </c>
      <c r="CN159" s="1" t="s">
        <v>810</v>
      </c>
      <c r="CO159" s="1">
        <v>59</v>
      </c>
      <c r="CP159" s="1">
        <v>19</v>
      </c>
      <c r="CQ159" s="1">
        <v>20</v>
      </c>
      <c r="CR159" s="1">
        <v>39</v>
      </c>
      <c r="CS159" s="1">
        <v>4</v>
      </c>
      <c r="CT159" s="1">
        <v>39</v>
      </c>
      <c r="CU159" s="1">
        <v>125</v>
      </c>
      <c r="CV159" s="1">
        <v>60</v>
      </c>
      <c r="CW159" s="1">
        <v>7</v>
      </c>
      <c r="CX159" s="1">
        <v>3</v>
      </c>
      <c r="CY159" s="1">
        <v>1</v>
      </c>
      <c r="CZ159" s="1">
        <v>0</v>
      </c>
      <c r="DA159" s="1">
        <v>1</v>
      </c>
      <c r="DB159" s="1">
        <v>111</v>
      </c>
      <c r="DC159" s="1">
        <v>0.17100000000000001</v>
      </c>
      <c r="DE159" s="2"/>
      <c r="DF159" s="1" t="s">
        <v>89</v>
      </c>
      <c r="DG159" s="1">
        <v>59</v>
      </c>
      <c r="DH159" s="1">
        <v>19</v>
      </c>
      <c r="DI159" s="1">
        <v>20</v>
      </c>
      <c r="DJ159" s="1">
        <v>39</v>
      </c>
      <c r="DK159" s="1">
        <v>4</v>
      </c>
      <c r="DL159" s="1">
        <v>39</v>
      </c>
      <c r="DM159" s="1">
        <v>125</v>
      </c>
      <c r="DN159" s="1">
        <v>60</v>
      </c>
      <c r="DO159" s="1">
        <v>7</v>
      </c>
      <c r="DP159" s="1">
        <v>3</v>
      </c>
      <c r="DQ159" s="1">
        <v>1</v>
      </c>
      <c r="DR159" s="1">
        <v>0</v>
      </c>
      <c r="DS159" s="1">
        <v>1</v>
      </c>
      <c r="DT159" s="1">
        <v>111</v>
      </c>
      <c r="DU159" s="1">
        <v>0.17100000000000001</v>
      </c>
    </row>
    <row r="160" spans="1:125" x14ac:dyDescent="0.2">
      <c r="A160" s="2" t="s">
        <v>269</v>
      </c>
      <c r="B160" s="1" t="s">
        <v>809</v>
      </c>
      <c r="C160" s="1">
        <v>68</v>
      </c>
      <c r="D160" s="1">
        <v>15</v>
      </c>
      <c r="E160" s="1">
        <v>26</v>
      </c>
      <c r="F160" s="1">
        <v>41</v>
      </c>
      <c r="G160" s="1">
        <v>-8</v>
      </c>
      <c r="H160" s="1">
        <v>33</v>
      </c>
      <c r="I160" s="1">
        <v>30</v>
      </c>
      <c r="J160" s="1">
        <v>16</v>
      </c>
      <c r="K160" s="1">
        <v>6</v>
      </c>
      <c r="L160" s="1">
        <v>11</v>
      </c>
      <c r="M160" s="1">
        <v>0</v>
      </c>
      <c r="N160" s="1">
        <v>0</v>
      </c>
      <c r="O160" s="1">
        <v>1</v>
      </c>
      <c r="P160" s="1">
        <v>170</v>
      </c>
      <c r="Q160" s="1">
        <v>8.7999999999999995E-2</v>
      </c>
      <c r="S160" s="1" t="s">
        <v>326</v>
      </c>
      <c r="T160" s="1" t="s">
        <v>802</v>
      </c>
      <c r="U160" s="1">
        <v>79</v>
      </c>
      <c r="V160" s="1">
        <v>18</v>
      </c>
      <c r="W160" s="1">
        <v>23</v>
      </c>
      <c r="X160" s="1">
        <v>41</v>
      </c>
      <c r="Y160" s="1">
        <v>-1</v>
      </c>
      <c r="Z160" s="1">
        <v>26</v>
      </c>
      <c r="AA160" s="1">
        <v>70</v>
      </c>
      <c r="AB160" s="1">
        <v>19</v>
      </c>
      <c r="AC160" s="1">
        <v>8</v>
      </c>
      <c r="AD160" s="1">
        <v>6</v>
      </c>
      <c r="AE160" s="1">
        <v>0</v>
      </c>
      <c r="AF160" s="1">
        <v>0</v>
      </c>
      <c r="AG160" s="1">
        <v>6</v>
      </c>
      <c r="AH160" s="1">
        <v>165</v>
      </c>
      <c r="AI160" s="1">
        <v>0.109</v>
      </c>
      <c r="AK160" s="2" t="s">
        <v>275</v>
      </c>
      <c r="AL160" s="1" t="s">
        <v>824</v>
      </c>
      <c r="AM160" s="1">
        <v>74</v>
      </c>
      <c r="AN160" s="1">
        <v>11</v>
      </c>
      <c r="AO160" s="1">
        <v>28</v>
      </c>
      <c r="AP160" s="1">
        <v>39</v>
      </c>
      <c r="AQ160" s="1">
        <v>5</v>
      </c>
      <c r="AR160" s="1">
        <v>156</v>
      </c>
      <c r="AS160" s="1">
        <v>278</v>
      </c>
      <c r="AT160" s="1">
        <v>27</v>
      </c>
      <c r="AU160" s="1">
        <v>4</v>
      </c>
      <c r="AV160" s="1">
        <v>4</v>
      </c>
      <c r="AW160" s="1">
        <v>0</v>
      </c>
      <c r="AX160" s="1">
        <v>2</v>
      </c>
      <c r="AY160" s="1">
        <v>2</v>
      </c>
      <c r="AZ160" s="1">
        <v>108</v>
      </c>
      <c r="BA160" s="1">
        <v>0.10199999999999999</v>
      </c>
      <c r="BC160" s="2" t="s">
        <v>404</v>
      </c>
      <c r="BD160" s="1" t="s">
        <v>810</v>
      </c>
      <c r="BE160" s="1">
        <v>47</v>
      </c>
      <c r="BF160" s="1">
        <v>9</v>
      </c>
      <c r="BG160" s="1">
        <v>14</v>
      </c>
      <c r="BH160" s="1">
        <v>23</v>
      </c>
      <c r="BI160" s="1">
        <v>16</v>
      </c>
      <c r="BJ160" s="1">
        <v>25</v>
      </c>
      <c r="BK160" s="1">
        <v>43</v>
      </c>
      <c r="BL160" s="1">
        <v>14</v>
      </c>
      <c r="BM160" s="1">
        <v>0</v>
      </c>
      <c r="BN160" s="1">
        <v>2</v>
      </c>
      <c r="BO160" s="1">
        <v>0</v>
      </c>
      <c r="BP160" s="1">
        <v>0</v>
      </c>
      <c r="BQ160" s="1">
        <v>1</v>
      </c>
      <c r="BR160" s="1">
        <v>113</v>
      </c>
      <c r="BS160" s="1">
        <v>0.08</v>
      </c>
      <c r="BU160" s="2" t="s">
        <v>206</v>
      </c>
      <c r="BV160" s="1" t="s">
        <v>801</v>
      </c>
      <c r="BW160" s="1">
        <v>75</v>
      </c>
      <c r="BX160" s="1">
        <v>22</v>
      </c>
      <c r="BY160" s="1">
        <v>18</v>
      </c>
      <c r="BZ160" s="1">
        <v>40</v>
      </c>
      <c r="CA160" s="1">
        <v>-4</v>
      </c>
      <c r="CB160" s="1">
        <v>16</v>
      </c>
      <c r="CC160" s="1">
        <v>72</v>
      </c>
      <c r="CD160" s="1">
        <v>54</v>
      </c>
      <c r="CE160" s="1">
        <v>0</v>
      </c>
      <c r="CF160" s="1">
        <v>2</v>
      </c>
      <c r="CG160" s="1">
        <v>4</v>
      </c>
      <c r="CH160" s="1">
        <v>0</v>
      </c>
      <c r="CI160" s="1">
        <v>3</v>
      </c>
      <c r="CJ160" s="1">
        <v>151</v>
      </c>
      <c r="CK160" s="1">
        <v>0.14599999999999999</v>
      </c>
      <c r="CL160" s="1" t="s">
        <v>797</v>
      </c>
      <c r="CM160" s="1" t="s">
        <v>737</v>
      </c>
      <c r="CN160" s="1" t="s">
        <v>829</v>
      </c>
      <c r="CO160" s="1">
        <v>81</v>
      </c>
      <c r="CP160" s="1">
        <v>12</v>
      </c>
      <c r="CQ160" s="1">
        <v>27</v>
      </c>
      <c r="CR160" s="1">
        <v>39</v>
      </c>
      <c r="CS160" s="1">
        <v>12</v>
      </c>
      <c r="CT160" s="1">
        <v>32</v>
      </c>
      <c r="CU160" s="1">
        <v>109</v>
      </c>
      <c r="CV160" s="1">
        <v>80</v>
      </c>
      <c r="CW160" s="1">
        <v>6</v>
      </c>
      <c r="CX160" s="1">
        <v>7</v>
      </c>
      <c r="CY160" s="1">
        <v>0</v>
      </c>
      <c r="CZ160" s="1">
        <v>0</v>
      </c>
      <c r="DA160" s="1">
        <v>4</v>
      </c>
      <c r="DB160" s="1">
        <v>170</v>
      </c>
      <c r="DC160" s="1">
        <v>7.0999999999999994E-2</v>
      </c>
      <c r="DE160" s="2"/>
      <c r="DF160" s="1" t="s">
        <v>737</v>
      </c>
      <c r="DG160" s="1">
        <v>81</v>
      </c>
      <c r="DH160" s="1">
        <v>12</v>
      </c>
      <c r="DI160" s="1">
        <v>27</v>
      </c>
      <c r="DJ160" s="1">
        <v>39</v>
      </c>
      <c r="DK160" s="1">
        <v>12</v>
      </c>
      <c r="DL160" s="1">
        <v>32</v>
      </c>
      <c r="DM160" s="1">
        <v>109</v>
      </c>
      <c r="DN160" s="1">
        <v>80</v>
      </c>
      <c r="DO160" s="1">
        <v>6</v>
      </c>
      <c r="DP160" s="1">
        <v>7</v>
      </c>
      <c r="DQ160" s="1">
        <v>0</v>
      </c>
      <c r="DR160" s="1">
        <v>0</v>
      </c>
      <c r="DS160" s="1">
        <v>4</v>
      </c>
      <c r="DT160" s="1">
        <v>170</v>
      </c>
      <c r="DU160" s="1">
        <v>7.0999999999999994E-2</v>
      </c>
    </row>
    <row r="161" spans="1:125" x14ac:dyDescent="0.2">
      <c r="A161" s="2" t="s">
        <v>560</v>
      </c>
      <c r="B161" s="1" t="s">
        <v>798</v>
      </c>
      <c r="C161" s="1">
        <v>82</v>
      </c>
      <c r="D161" s="1">
        <v>16</v>
      </c>
      <c r="E161" s="1">
        <v>25</v>
      </c>
      <c r="F161" s="1">
        <v>41</v>
      </c>
      <c r="G161" s="1">
        <v>-10</v>
      </c>
      <c r="H161" s="1">
        <v>36</v>
      </c>
      <c r="I161" s="1">
        <v>70</v>
      </c>
      <c r="J161" s="1">
        <v>26</v>
      </c>
      <c r="K161" s="1">
        <v>6</v>
      </c>
      <c r="L161" s="1">
        <v>4</v>
      </c>
      <c r="M161" s="1">
        <v>0</v>
      </c>
      <c r="N161" s="1">
        <v>0</v>
      </c>
      <c r="O161" s="1">
        <v>2</v>
      </c>
      <c r="P161" s="1">
        <v>239</v>
      </c>
      <c r="Q161" s="1">
        <v>6.7000000000000004E-2</v>
      </c>
      <c r="S161" s="1" t="s">
        <v>292</v>
      </c>
      <c r="T161" s="1" t="s">
        <v>815</v>
      </c>
      <c r="U161" s="1">
        <v>72</v>
      </c>
      <c r="V161" s="1">
        <v>22</v>
      </c>
      <c r="W161" s="1">
        <v>19</v>
      </c>
      <c r="X161" s="1">
        <v>41</v>
      </c>
      <c r="Y161" s="1">
        <v>-2</v>
      </c>
      <c r="Z161" s="1">
        <v>37</v>
      </c>
      <c r="AA161" s="1">
        <v>138</v>
      </c>
      <c r="AB161" s="1">
        <v>25</v>
      </c>
      <c r="AC161" s="1">
        <v>4</v>
      </c>
      <c r="AD161" s="1">
        <v>6</v>
      </c>
      <c r="AE161" s="1">
        <v>0</v>
      </c>
      <c r="AF161" s="1">
        <v>0</v>
      </c>
      <c r="AG161" s="1">
        <v>5</v>
      </c>
      <c r="AH161" s="1">
        <v>199</v>
      </c>
      <c r="AI161" s="1">
        <v>0.111</v>
      </c>
      <c r="AK161" s="2" t="s">
        <v>231</v>
      </c>
      <c r="AL161" s="1" t="s">
        <v>799</v>
      </c>
      <c r="AM161" s="1">
        <v>82</v>
      </c>
      <c r="AN161" s="1">
        <v>20</v>
      </c>
      <c r="AO161" s="1">
        <v>19</v>
      </c>
      <c r="AP161" s="1">
        <v>39</v>
      </c>
      <c r="AQ161" s="1">
        <v>4</v>
      </c>
      <c r="AR161" s="1">
        <v>78</v>
      </c>
      <c r="AS161" s="1">
        <v>132</v>
      </c>
      <c r="AT161" s="1">
        <v>27</v>
      </c>
      <c r="AU161" s="1">
        <v>1</v>
      </c>
      <c r="AV161" s="1">
        <v>0</v>
      </c>
      <c r="AW161" s="1">
        <v>2</v>
      </c>
      <c r="AX161" s="1">
        <v>0</v>
      </c>
      <c r="AY161" s="1">
        <v>5</v>
      </c>
      <c r="AZ161" s="1">
        <v>205</v>
      </c>
      <c r="BA161" s="1">
        <v>9.8000000000000004E-2</v>
      </c>
      <c r="BC161" s="2" t="s">
        <v>252</v>
      </c>
      <c r="BD161" s="1" t="s">
        <v>806</v>
      </c>
      <c r="BE161" s="1">
        <v>43</v>
      </c>
      <c r="BF161" s="1">
        <v>5</v>
      </c>
      <c r="BG161" s="1">
        <v>18</v>
      </c>
      <c r="BH161" s="1">
        <v>23</v>
      </c>
      <c r="BI161" s="1">
        <v>7</v>
      </c>
      <c r="BJ161" s="1">
        <v>26</v>
      </c>
      <c r="BK161" s="1">
        <v>47</v>
      </c>
      <c r="BL161" s="1">
        <v>30</v>
      </c>
      <c r="BM161" s="1">
        <v>0</v>
      </c>
      <c r="BN161" s="1">
        <v>0</v>
      </c>
      <c r="BO161" s="1">
        <v>0</v>
      </c>
      <c r="BP161" s="1">
        <v>0</v>
      </c>
      <c r="BQ161" s="1">
        <v>1</v>
      </c>
      <c r="BR161" s="1">
        <v>44</v>
      </c>
      <c r="BS161" s="1">
        <v>0.114</v>
      </c>
      <c r="BU161" s="2" t="s">
        <v>237</v>
      </c>
      <c r="BV161" s="1" t="s">
        <v>801</v>
      </c>
      <c r="BW161" s="1">
        <v>82</v>
      </c>
      <c r="BX161" s="1">
        <v>13</v>
      </c>
      <c r="BY161" s="1">
        <v>26</v>
      </c>
      <c r="BZ161" s="1">
        <v>39</v>
      </c>
      <c r="CA161" s="1">
        <v>1</v>
      </c>
      <c r="CB161" s="1">
        <v>45</v>
      </c>
      <c r="CC161" s="1">
        <v>64</v>
      </c>
      <c r="CD161" s="1">
        <v>40</v>
      </c>
      <c r="CE161" s="1">
        <v>0</v>
      </c>
      <c r="CF161" s="1">
        <v>3</v>
      </c>
      <c r="CG161" s="1">
        <v>1</v>
      </c>
      <c r="CH161" s="1">
        <v>4</v>
      </c>
      <c r="CI161" s="1">
        <v>2</v>
      </c>
      <c r="CJ161" s="1">
        <v>165</v>
      </c>
      <c r="CK161" s="1">
        <v>7.9000000000000001E-2</v>
      </c>
      <c r="CL161" s="1" t="s">
        <v>797</v>
      </c>
      <c r="CM161" s="1" t="s">
        <v>194</v>
      </c>
      <c r="CN161" s="1" t="s">
        <v>815</v>
      </c>
      <c r="CO161" s="1">
        <v>68</v>
      </c>
      <c r="CP161" s="1">
        <v>8</v>
      </c>
      <c r="CQ161" s="1">
        <v>31</v>
      </c>
      <c r="CR161" s="1">
        <v>39</v>
      </c>
      <c r="CS161" s="1">
        <v>17</v>
      </c>
      <c r="CT161" s="1">
        <v>20</v>
      </c>
      <c r="CU161" s="1">
        <v>47</v>
      </c>
      <c r="CV161" s="1">
        <v>45</v>
      </c>
      <c r="CW161" s="1">
        <v>0</v>
      </c>
      <c r="CX161" s="1">
        <v>8</v>
      </c>
      <c r="CY161" s="1">
        <v>0</v>
      </c>
      <c r="CZ161" s="1">
        <v>0</v>
      </c>
      <c r="DA161" s="1">
        <v>2</v>
      </c>
      <c r="DB161" s="1">
        <v>99</v>
      </c>
      <c r="DC161" s="1">
        <v>8.1000000000000003E-2</v>
      </c>
      <c r="DE161" s="2"/>
      <c r="DF161" s="1" t="s">
        <v>194</v>
      </c>
      <c r="DG161" s="1">
        <v>68</v>
      </c>
      <c r="DH161" s="1">
        <v>8</v>
      </c>
      <c r="DI161" s="1">
        <v>31</v>
      </c>
      <c r="DJ161" s="1">
        <v>39</v>
      </c>
      <c r="DK161" s="1">
        <v>17</v>
      </c>
      <c r="DL161" s="1">
        <v>20</v>
      </c>
      <c r="DM161" s="1">
        <v>47</v>
      </c>
      <c r="DN161" s="1">
        <v>45</v>
      </c>
      <c r="DO161" s="1">
        <v>0</v>
      </c>
      <c r="DP161" s="1">
        <v>8</v>
      </c>
      <c r="DQ161" s="1">
        <v>0</v>
      </c>
      <c r="DR161" s="1">
        <v>0</v>
      </c>
      <c r="DS161" s="1">
        <v>2</v>
      </c>
      <c r="DT161" s="1">
        <v>99</v>
      </c>
      <c r="DU161" s="1">
        <v>8.1000000000000003E-2</v>
      </c>
    </row>
    <row r="162" spans="1:125" x14ac:dyDescent="0.2">
      <c r="A162" s="2" t="s">
        <v>855</v>
      </c>
      <c r="B162" s="1" t="s">
        <v>802</v>
      </c>
      <c r="C162" s="1">
        <v>82</v>
      </c>
      <c r="D162" s="1">
        <v>10</v>
      </c>
      <c r="E162" s="1">
        <v>31</v>
      </c>
      <c r="F162" s="1">
        <v>41</v>
      </c>
      <c r="G162" s="1">
        <v>-10</v>
      </c>
      <c r="H162" s="1">
        <v>70</v>
      </c>
      <c r="I162" s="1">
        <v>269</v>
      </c>
      <c r="J162" s="1">
        <v>177</v>
      </c>
      <c r="K162" s="1">
        <v>7</v>
      </c>
      <c r="L162" s="1">
        <v>12</v>
      </c>
      <c r="M162" s="1">
        <v>0</v>
      </c>
      <c r="N162" s="1">
        <v>0</v>
      </c>
      <c r="O162" s="1">
        <v>1</v>
      </c>
      <c r="P162" s="1">
        <v>199</v>
      </c>
      <c r="Q162" s="1">
        <v>0.05</v>
      </c>
      <c r="S162" s="1" t="s">
        <v>199</v>
      </c>
      <c r="T162" s="1" t="s">
        <v>810</v>
      </c>
      <c r="U162" s="1">
        <v>64</v>
      </c>
      <c r="V162" s="1">
        <v>17</v>
      </c>
      <c r="W162" s="1">
        <v>24</v>
      </c>
      <c r="X162" s="1">
        <v>41</v>
      </c>
      <c r="Y162" s="1">
        <v>13</v>
      </c>
      <c r="Z162" s="1">
        <v>24</v>
      </c>
      <c r="AA162" s="1">
        <v>36</v>
      </c>
      <c r="AB162" s="1">
        <v>20</v>
      </c>
      <c r="AC162" s="1">
        <v>0</v>
      </c>
      <c r="AD162" s="1">
        <v>4</v>
      </c>
      <c r="AE162" s="1">
        <v>2</v>
      </c>
      <c r="AF162" s="1">
        <v>0</v>
      </c>
      <c r="AG162" s="1">
        <v>3</v>
      </c>
      <c r="AH162" s="1">
        <v>130</v>
      </c>
      <c r="AI162" s="1">
        <v>0.13100000000000001</v>
      </c>
      <c r="AK162" s="2" t="s">
        <v>349</v>
      </c>
      <c r="AL162" s="1" t="s">
        <v>820</v>
      </c>
      <c r="AM162" s="1">
        <v>82</v>
      </c>
      <c r="AN162" s="1">
        <v>20</v>
      </c>
      <c r="AO162" s="1">
        <v>19</v>
      </c>
      <c r="AP162" s="1">
        <v>39</v>
      </c>
      <c r="AQ162" s="1">
        <v>33</v>
      </c>
      <c r="AR162" s="1">
        <v>41</v>
      </c>
      <c r="AS162" s="1">
        <v>79</v>
      </c>
      <c r="AT162" s="1">
        <v>56</v>
      </c>
      <c r="AU162" s="1">
        <v>1</v>
      </c>
      <c r="AV162" s="1">
        <v>0</v>
      </c>
      <c r="AW162" s="1">
        <v>2</v>
      </c>
      <c r="AX162" s="1">
        <v>0</v>
      </c>
      <c r="AY162" s="1">
        <v>6</v>
      </c>
      <c r="AZ162" s="1">
        <v>122</v>
      </c>
      <c r="BA162" s="1">
        <v>0.16400000000000001</v>
      </c>
      <c r="BC162" s="2" t="s">
        <v>294</v>
      </c>
      <c r="BD162" s="1" t="s">
        <v>813</v>
      </c>
      <c r="BE162" s="1">
        <v>48</v>
      </c>
      <c r="BF162" s="1">
        <v>7</v>
      </c>
      <c r="BG162" s="1">
        <v>16</v>
      </c>
      <c r="BH162" s="1">
        <v>23</v>
      </c>
      <c r="BI162" s="1">
        <v>-5</v>
      </c>
      <c r="BJ162" s="1">
        <v>22</v>
      </c>
      <c r="BK162" s="1">
        <v>122</v>
      </c>
      <c r="BL162" s="1">
        <v>47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72</v>
      </c>
      <c r="BS162" s="1">
        <v>9.7000000000000003E-2</v>
      </c>
      <c r="BU162" s="2" t="s">
        <v>100</v>
      </c>
      <c r="BV162" s="1" t="s">
        <v>823</v>
      </c>
      <c r="BW162" s="1">
        <v>70</v>
      </c>
      <c r="BX162" s="1">
        <v>18</v>
      </c>
      <c r="BY162" s="1">
        <v>21</v>
      </c>
      <c r="BZ162" s="1">
        <v>39</v>
      </c>
      <c r="CA162" s="1">
        <v>5</v>
      </c>
      <c r="CB162" s="1">
        <v>96</v>
      </c>
      <c r="CC162" s="1">
        <v>210</v>
      </c>
      <c r="CD162" s="1">
        <v>42</v>
      </c>
      <c r="CE162" s="1">
        <v>3</v>
      </c>
      <c r="CF162" s="1">
        <v>3</v>
      </c>
      <c r="CG162" s="1">
        <v>0</v>
      </c>
      <c r="CH162" s="1">
        <v>0</v>
      </c>
      <c r="CI162" s="1">
        <v>5</v>
      </c>
      <c r="CJ162" s="1">
        <v>111</v>
      </c>
      <c r="CK162" s="1">
        <v>0.16200000000000001</v>
      </c>
      <c r="CL162" s="1" t="s">
        <v>797</v>
      </c>
      <c r="CM162" s="1" t="s">
        <v>174</v>
      </c>
      <c r="CN162" s="1" t="s">
        <v>795</v>
      </c>
      <c r="CO162" s="1">
        <v>75</v>
      </c>
      <c r="CP162" s="1">
        <v>15</v>
      </c>
      <c r="CQ162" s="1">
        <v>24</v>
      </c>
      <c r="CR162" s="1">
        <v>39</v>
      </c>
      <c r="CS162" s="1">
        <v>7</v>
      </c>
      <c r="CT162" s="1">
        <v>22</v>
      </c>
      <c r="CU162" s="1">
        <v>31</v>
      </c>
      <c r="CV162" s="1">
        <v>90</v>
      </c>
      <c r="CW162" s="1">
        <v>1</v>
      </c>
      <c r="CX162" s="1">
        <v>4</v>
      </c>
      <c r="CY162" s="1">
        <v>0</v>
      </c>
      <c r="CZ162" s="1">
        <v>0</v>
      </c>
      <c r="DA162" s="1">
        <v>6</v>
      </c>
      <c r="DB162" s="1">
        <v>149</v>
      </c>
      <c r="DC162" s="1">
        <v>0.10100000000000001</v>
      </c>
      <c r="DE162" s="2"/>
      <c r="DF162" s="1" t="s">
        <v>174</v>
      </c>
      <c r="DG162" s="1">
        <v>75</v>
      </c>
      <c r="DH162" s="1">
        <v>15</v>
      </c>
      <c r="DI162" s="1">
        <v>24</v>
      </c>
      <c r="DJ162" s="1">
        <v>39</v>
      </c>
      <c r="DK162" s="1">
        <v>7</v>
      </c>
      <c r="DL162" s="1">
        <v>22</v>
      </c>
      <c r="DM162" s="1">
        <v>31</v>
      </c>
      <c r="DN162" s="1">
        <v>90</v>
      </c>
      <c r="DO162" s="1">
        <v>1</v>
      </c>
      <c r="DP162" s="1">
        <v>4</v>
      </c>
      <c r="DQ162" s="1">
        <v>0</v>
      </c>
      <c r="DR162" s="1">
        <v>0</v>
      </c>
      <c r="DS162" s="1">
        <v>6</v>
      </c>
      <c r="DT162" s="1">
        <v>149</v>
      </c>
      <c r="DU162" s="1">
        <v>0.10100000000000001</v>
      </c>
    </row>
    <row r="163" spans="1:125" x14ac:dyDescent="0.2">
      <c r="A163" s="2" t="s">
        <v>690</v>
      </c>
      <c r="B163" s="1" t="s">
        <v>825</v>
      </c>
      <c r="C163" s="1">
        <v>82</v>
      </c>
      <c r="D163" s="1">
        <v>12</v>
      </c>
      <c r="E163" s="1">
        <v>29</v>
      </c>
      <c r="F163" s="1">
        <v>41</v>
      </c>
      <c r="G163" s="1">
        <v>16</v>
      </c>
      <c r="H163" s="1">
        <v>45</v>
      </c>
      <c r="I163" s="1">
        <v>36</v>
      </c>
      <c r="J163" s="1">
        <v>82</v>
      </c>
      <c r="K163" s="1">
        <v>5</v>
      </c>
      <c r="L163" s="1">
        <v>11</v>
      </c>
      <c r="M163" s="1">
        <v>0</v>
      </c>
      <c r="N163" s="1">
        <v>0</v>
      </c>
      <c r="O163" s="1">
        <v>2</v>
      </c>
      <c r="P163" s="1">
        <v>145</v>
      </c>
      <c r="Q163" s="1">
        <v>8.3000000000000004E-2</v>
      </c>
      <c r="S163" s="1" t="s">
        <v>201</v>
      </c>
      <c r="T163" s="1" t="s">
        <v>829</v>
      </c>
      <c r="U163" s="1">
        <v>82</v>
      </c>
      <c r="V163" s="1">
        <v>20</v>
      </c>
      <c r="W163" s="1">
        <v>21</v>
      </c>
      <c r="X163" s="1">
        <v>41</v>
      </c>
      <c r="Y163" s="1">
        <v>-17</v>
      </c>
      <c r="Z163" s="1">
        <v>20</v>
      </c>
      <c r="AA163" s="1">
        <v>60</v>
      </c>
      <c r="AB163" s="1">
        <v>22</v>
      </c>
      <c r="AC163" s="1">
        <v>5</v>
      </c>
      <c r="AD163" s="1">
        <v>7</v>
      </c>
      <c r="AE163" s="1">
        <v>1</v>
      </c>
      <c r="AF163" s="1">
        <v>0</v>
      </c>
      <c r="AG163" s="1">
        <v>1</v>
      </c>
      <c r="AH163" s="1">
        <v>193</v>
      </c>
      <c r="AI163" s="1">
        <v>0.104</v>
      </c>
      <c r="AK163" s="2" t="s">
        <v>342</v>
      </c>
      <c r="AL163" s="1" t="s">
        <v>794</v>
      </c>
      <c r="AM163" s="1">
        <v>82</v>
      </c>
      <c r="AN163" s="1">
        <v>16</v>
      </c>
      <c r="AO163" s="1">
        <v>23</v>
      </c>
      <c r="AP163" s="1">
        <v>39</v>
      </c>
      <c r="AQ163" s="1">
        <v>18</v>
      </c>
      <c r="AR163" s="1">
        <v>34</v>
      </c>
      <c r="AS163" s="1">
        <v>118</v>
      </c>
      <c r="AT163" s="1">
        <v>24</v>
      </c>
      <c r="AU163" s="1">
        <v>0</v>
      </c>
      <c r="AV163" s="1">
        <v>0</v>
      </c>
      <c r="AW163" s="1">
        <v>1</v>
      </c>
      <c r="AX163" s="1">
        <v>2</v>
      </c>
      <c r="AY163" s="1">
        <v>1</v>
      </c>
      <c r="AZ163" s="1">
        <v>137</v>
      </c>
      <c r="BA163" s="1">
        <v>0.11700000000000001</v>
      </c>
      <c r="BC163" s="2" t="s">
        <v>367</v>
      </c>
      <c r="BD163" s="1" t="s">
        <v>805</v>
      </c>
      <c r="BE163" s="1">
        <v>48</v>
      </c>
      <c r="BF163" s="1">
        <v>9</v>
      </c>
      <c r="BG163" s="1">
        <v>14</v>
      </c>
      <c r="BH163" s="1">
        <v>23</v>
      </c>
      <c r="BI163" s="1">
        <v>12</v>
      </c>
      <c r="BJ163" s="1">
        <v>25</v>
      </c>
      <c r="BK163" s="1">
        <v>108</v>
      </c>
      <c r="BL163" s="1">
        <v>13</v>
      </c>
      <c r="BM163" s="1">
        <v>0</v>
      </c>
      <c r="BN163" s="1">
        <v>0</v>
      </c>
      <c r="BO163" s="1">
        <v>0</v>
      </c>
      <c r="BP163" s="1">
        <v>0</v>
      </c>
      <c r="BQ163" s="1">
        <v>2</v>
      </c>
      <c r="BR163" s="1">
        <v>82</v>
      </c>
      <c r="BS163" s="1">
        <v>0.11</v>
      </c>
      <c r="BU163" s="2" t="s">
        <v>218</v>
      </c>
      <c r="BV163" s="1" t="s">
        <v>812</v>
      </c>
      <c r="BW163" s="1">
        <v>73</v>
      </c>
      <c r="BX163" s="1">
        <v>19</v>
      </c>
      <c r="BY163" s="1">
        <v>20</v>
      </c>
      <c r="BZ163" s="1">
        <v>39</v>
      </c>
      <c r="CA163" s="1">
        <v>12</v>
      </c>
      <c r="CB163" s="1">
        <v>30</v>
      </c>
      <c r="CC163" s="1">
        <v>81</v>
      </c>
      <c r="CD163" s="1">
        <v>20</v>
      </c>
      <c r="CE163" s="1">
        <v>2</v>
      </c>
      <c r="CF163" s="1">
        <v>4</v>
      </c>
      <c r="CG163" s="1">
        <v>0</v>
      </c>
      <c r="CH163" s="1">
        <v>0</v>
      </c>
      <c r="CI163" s="1">
        <v>3</v>
      </c>
      <c r="CJ163" s="1">
        <v>158</v>
      </c>
      <c r="CK163" s="1">
        <v>0.12</v>
      </c>
      <c r="CL163" s="1" t="s">
        <v>797</v>
      </c>
      <c r="CM163" s="1" t="s">
        <v>381</v>
      </c>
      <c r="CN163" s="1" t="s">
        <v>808</v>
      </c>
      <c r="CO163" s="1">
        <v>81</v>
      </c>
      <c r="CP163" s="1">
        <v>17</v>
      </c>
      <c r="CQ163" s="1">
        <v>22</v>
      </c>
      <c r="CR163" s="1">
        <v>39</v>
      </c>
      <c r="CS163" s="1">
        <v>-23</v>
      </c>
      <c r="CT163" s="1">
        <v>14</v>
      </c>
      <c r="CU163" s="1">
        <v>106</v>
      </c>
      <c r="CV163" s="1">
        <v>30</v>
      </c>
      <c r="CW163" s="1">
        <v>4</v>
      </c>
      <c r="CX163" s="1">
        <v>11</v>
      </c>
      <c r="CY163" s="1">
        <v>0</v>
      </c>
      <c r="CZ163" s="1">
        <v>0</v>
      </c>
      <c r="DA163" s="1">
        <v>4</v>
      </c>
      <c r="DB163" s="1">
        <v>170</v>
      </c>
      <c r="DC163" s="1">
        <v>0.1</v>
      </c>
      <c r="DE163" s="2"/>
      <c r="DF163" s="1" t="s">
        <v>381</v>
      </c>
      <c r="DG163" s="1">
        <v>81</v>
      </c>
      <c r="DH163" s="1">
        <v>17</v>
      </c>
      <c r="DI163" s="1">
        <v>22</v>
      </c>
      <c r="DJ163" s="1">
        <v>39</v>
      </c>
      <c r="DK163" s="1">
        <v>-23</v>
      </c>
      <c r="DL163" s="1">
        <v>14</v>
      </c>
      <c r="DM163" s="1">
        <v>106</v>
      </c>
      <c r="DN163" s="1">
        <v>30</v>
      </c>
      <c r="DO163" s="1">
        <v>4</v>
      </c>
      <c r="DP163" s="1">
        <v>11</v>
      </c>
      <c r="DQ163" s="1">
        <v>0</v>
      </c>
      <c r="DR163" s="1">
        <v>0</v>
      </c>
      <c r="DS163" s="1">
        <v>4</v>
      </c>
      <c r="DT163" s="1">
        <v>170</v>
      </c>
      <c r="DU163" s="1">
        <v>0.1</v>
      </c>
    </row>
    <row r="164" spans="1:125" x14ac:dyDescent="0.2">
      <c r="A164" s="2" t="s">
        <v>81</v>
      </c>
      <c r="B164" s="1" t="s">
        <v>799</v>
      </c>
      <c r="C164" s="1">
        <v>78</v>
      </c>
      <c r="D164" s="1">
        <v>22</v>
      </c>
      <c r="E164" s="1">
        <v>18</v>
      </c>
      <c r="F164" s="1">
        <v>40</v>
      </c>
      <c r="G164" s="1">
        <v>9</v>
      </c>
      <c r="H164" s="1">
        <v>66</v>
      </c>
      <c r="I164" s="1">
        <v>189</v>
      </c>
      <c r="J164" s="1">
        <v>46</v>
      </c>
      <c r="K164" s="1">
        <v>7</v>
      </c>
      <c r="L164" s="1">
        <v>6</v>
      </c>
      <c r="M164" s="1">
        <v>1</v>
      </c>
      <c r="N164" s="1">
        <v>0</v>
      </c>
      <c r="O164" s="1">
        <v>7</v>
      </c>
      <c r="P164" s="1">
        <v>116</v>
      </c>
      <c r="Q164" s="1">
        <v>0.19</v>
      </c>
      <c r="S164" s="1" t="s">
        <v>107</v>
      </c>
      <c r="T164" s="1" t="s">
        <v>820</v>
      </c>
      <c r="U164" s="1">
        <v>77</v>
      </c>
      <c r="V164" s="1">
        <v>21</v>
      </c>
      <c r="W164" s="1">
        <v>20</v>
      </c>
      <c r="X164" s="1">
        <v>41</v>
      </c>
      <c r="Y164" s="1">
        <v>25</v>
      </c>
      <c r="Z164" s="1">
        <v>51</v>
      </c>
      <c r="AA164" s="1">
        <v>89</v>
      </c>
      <c r="AB164" s="1">
        <v>30</v>
      </c>
      <c r="AC164" s="1">
        <v>2</v>
      </c>
      <c r="AD164" s="1">
        <v>1</v>
      </c>
      <c r="AE164" s="1">
        <v>5</v>
      </c>
      <c r="AF164" s="1">
        <v>1</v>
      </c>
      <c r="AG164" s="1">
        <v>2</v>
      </c>
      <c r="AH164" s="1">
        <v>149</v>
      </c>
      <c r="AI164" s="1">
        <v>0.14099999999999999</v>
      </c>
      <c r="AK164" s="2" t="s">
        <v>742</v>
      </c>
      <c r="AL164" s="1" t="s">
        <v>823</v>
      </c>
      <c r="AM164" s="1">
        <v>82</v>
      </c>
      <c r="AN164" s="1">
        <v>12</v>
      </c>
      <c r="AO164" s="1">
        <v>26</v>
      </c>
      <c r="AP164" s="1">
        <v>38</v>
      </c>
      <c r="AQ164" s="1">
        <v>-7</v>
      </c>
      <c r="AR164" s="1">
        <v>39</v>
      </c>
      <c r="AS164" s="1">
        <v>107</v>
      </c>
      <c r="AT164" s="1">
        <v>129</v>
      </c>
      <c r="AU164" s="1">
        <v>5</v>
      </c>
      <c r="AV164" s="1">
        <v>12</v>
      </c>
      <c r="AW164" s="1">
        <v>0</v>
      </c>
      <c r="AX164" s="1">
        <v>0</v>
      </c>
      <c r="AY164" s="1">
        <v>5</v>
      </c>
      <c r="AZ164" s="1">
        <v>176</v>
      </c>
      <c r="BA164" s="1">
        <v>6.8000000000000005E-2</v>
      </c>
      <c r="BC164" s="2" t="s">
        <v>699</v>
      </c>
      <c r="BD164" s="1" t="s">
        <v>824</v>
      </c>
      <c r="BE164" s="1">
        <v>48</v>
      </c>
      <c r="BF164" s="1">
        <v>5</v>
      </c>
      <c r="BG164" s="1">
        <v>18</v>
      </c>
      <c r="BH164" s="1">
        <v>23</v>
      </c>
      <c r="BI164" s="1">
        <v>2</v>
      </c>
      <c r="BJ164" s="1">
        <v>20</v>
      </c>
      <c r="BK164" s="1">
        <v>55</v>
      </c>
      <c r="BL164" s="1">
        <v>59</v>
      </c>
      <c r="BM164" s="1">
        <v>2</v>
      </c>
      <c r="BN164" s="1">
        <v>7</v>
      </c>
      <c r="BO164" s="1">
        <v>0</v>
      </c>
      <c r="BP164" s="1">
        <v>0</v>
      </c>
      <c r="BQ164" s="1">
        <v>0</v>
      </c>
      <c r="BR164" s="1">
        <v>84</v>
      </c>
      <c r="BS164" s="1">
        <v>0.06</v>
      </c>
      <c r="BU164" s="2" t="s">
        <v>304</v>
      </c>
      <c r="BV164" s="1" t="s">
        <v>810</v>
      </c>
      <c r="BW164" s="1">
        <v>77</v>
      </c>
      <c r="BX164" s="1">
        <v>10</v>
      </c>
      <c r="BY164" s="1">
        <v>29</v>
      </c>
      <c r="BZ164" s="1">
        <v>39</v>
      </c>
      <c r="CA164" s="1">
        <v>4</v>
      </c>
      <c r="CB164" s="1">
        <v>32</v>
      </c>
      <c r="CC164" s="1">
        <v>18</v>
      </c>
      <c r="CD164" s="1">
        <v>22</v>
      </c>
      <c r="CE164" s="1">
        <v>1</v>
      </c>
      <c r="CF164" s="1">
        <v>8</v>
      </c>
      <c r="CG164" s="1">
        <v>0</v>
      </c>
      <c r="CH164" s="1">
        <v>0</v>
      </c>
      <c r="CI164" s="1">
        <v>2</v>
      </c>
      <c r="CJ164" s="1">
        <v>134</v>
      </c>
      <c r="CK164" s="1">
        <v>7.4999999999999997E-2</v>
      </c>
      <c r="CL164" s="1" t="s">
        <v>797</v>
      </c>
      <c r="CM164" s="1" t="s">
        <v>312</v>
      </c>
      <c r="CN164" s="1" t="s">
        <v>812</v>
      </c>
      <c r="CO164" s="1">
        <v>68</v>
      </c>
      <c r="CP164" s="1">
        <v>21</v>
      </c>
      <c r="CQ164" s="1">
        <v>18</v>
      </c>
      <c r="CR164" s="1">
        <v>39</v>
      </c>
      <c r="CS164" s="1">
        <v>2</v>
      </c>
      <c r="CT164" s="1">
        <v>14</v>
      </c>
      <c r="CU164" s="1">
        <v>134</v>
      </c>
      <c r="CV164" s="1">
        <v>20</v>
      </c>
      <c r="CW164" s="1">
        <v>3</v>
      </c>
      <c r="CX164" s="1">
        <v>6</v>
      </c>
      <c r="CY164" s="1">
        <v>1</v>
      </c>
      <c r="CZ164" s="1">
        <v>0</v>
      </c>
      <c r="DA164" s="1">
        <v>0</v>
      </c>
      <c r="DB164" s="1">
        <v>122</v>
      </c>
      <c r="DC164" s="1">
        <v>0.17199999999999999</v>
      </c>
      <c r="DE164" s="2"/>
      <c r="DF164" s="1" t="s">
        <v>312</v>
      </c>
      <c r="DG164" s="1">
        <v>68</v>
      </c>
      <c r="DH164" s="1">
        <v>21</v>
      </c>
      <c r="DI164" s="1">
        <v>18</v>
      </c>
      <c r="DJ164" s="1">
        <v>39</v>
      </c>
      <c r="DK164" s="1">
        <v>2</v>
      </c>
      <c r="DL164" s="1">
        <v>14</v>
      </c>
      <c r="DM164" s="1">
        <v>134</v>
      </c>
      <c r="DN164" s="1">
        <v>20</v>
      </c>
      <c r="DO164" s="1">
        <v>3</v>
      </c>
      <c r="DP164" s="1">
        <v>6</v>
      </c>
      <c r="DQ164" s="1">
        <v>1</v>
      </c>
      <c r="DR164" s="1">
        <v>0</v>
      </c>
      <c r="DS164" s="1">
        <v>0</v>
      </c>
      <c r="DT164" s="1">
        <v>122</v>
      </c>
      <c r="DU164" s="1">
        <v>0.17199999999999999</v>
      </c>
    </row>
    <row r="165" spans="1:125" x14ac:dyDescent="0.2">
      <c r="A165" s="2" t="s">
        <v>343</v>
      </c>
      <c r="B165" s="1" t="s">
        <v>808</v>
      </c>
      <c r="C165" s="1">
        <v>72</v>
      </c>
      <c r="D165" s="1">
        <v>21</v>
      </c>
      <c r="E165" s="1">
        <v>19</v>
      </c>
      <c r="F165" s="1">
        <v>40</v>
      </c>
      <c r="G165" s="1">
        <v>-1</v>
      </c>
      <c r="H165" s="1">
        <v>2</v>
      </c>
      <c r="I165" s="1">
        <v>55</v>
      </c>
      <c r="J165" s="1">
        <v>45</v>
      </c>
      <c r="K165" s="1">
        <v>5</v>
      </c>
      <c r="L165" s="1">
        <v>5</v>
      </c>
      <c r="M165" s="1">
        <v>0</v>
      </c>
      <c r="N165" s="1">
        <v>0</v>
      </c>
      <c r="O165" s="1">
        <v>3</v>
      </c>
      <c r="P165" s="1">
        <v>168</v>
      </c>
      <c r="Q165" s="1">
        <v>0.125</v>
      </c>
      <c r="S165" s="1" t="s">
        <v>558</v>
      </c>
      <c r="T165" s="1" t="s">
        <v>819</v>
      </c>
      <c r="U165" s="1">
        <v>76</v>
      </c>
      <c r="V165" s="1">
        <v>16</v>
      </c>
      <c r="W165" s="1">
        <v>25</v>
      </c>
      <c r="X165" s="1">
        <v>41</v>
      </c>
      <c r="Y165" s="1">
        <v>-17</v>
      </c>
      <c r="Z165" s="1">
        <v>42</v>
      </c>
      <c r="AA165" s="1">
        <v>62</v>
      </c>
      <c r="AB165" s="1">
        <v>39</v>
      </c>
      <c r="AC165" s="1">
        <v>5</v>
      </c>
      <c r="AD165" s="1">
        <v>11</v>
      </c>
      <c r="AE165" s="1">
        <v>0</v>
      </c>
      <c r="AF165" s="1">
        <v>0</v>
      </c>
      <c r="AG165" s="1">
        <v>2</v>
      </c>
      <c r="AH165" s="1">
        <v>105</v>
      </c>
      <c r="AI165" s="1">
        <v>0.152</v>
      </c>
      <c r="AK165" s="2" t="s">
        <v>239</v>
      </c>
      <c r="AL165" s="1" t="s">
        <v>815</v>
      </c>
      <c r="AM165" s="1">
        <v>82</v>
      </c>
      <c r="AN165" s="1">
        <v>19</v>
      </c>
      <c r="AO165" s="1">
        <v>19</v>
      </c>
      <c r="AP165" s="1">
        <v>38</v>
      </c>
      <c r="AQ165" s="1">
        <v>5</v>
      </c>
      <c r="AR165" s="1">
        <v>44</v>
      </c>
      <c r="AS165" s="1">
        <v>160</v>
      </c>
      <c r="AT165" s="1">
        <v>41</v>
      </c>
      <c r="AU165" s="1">
        <v>1</v>
      </c>
      <c r="AV165" s="1">
        <v>5</v>
      </c>
      <c r="AW165" s="1">
        <v>2</v>
      </c>
      <c r="AX165" s="1">
        <v>2</v>
      </c>
      <c r="AY165" s="1">
        <v>4</v>
      </c>
      <c r="AZ165" s="1">
        <v>147</v>
      </c>
      <c r="BA165" s="1">
        <v>0.129</v>
      </c>
      <c r="BC165" s="2" t="s">
        <v>84</v>
      </c>
      <c r="BD165" s="1" t="s">
        <v>825</v>
      </c>
      <c r="BE165" s="1">
        <v>39</v>
      </c>
      <c r="BF165" s="1">
        <v>11</v>
      </c>
      <c r="BG165" s="1">
        <v>12</v>
      </c>
      <c r="BH165" s="1">
        <v>23</v>
      </c>
      <c r="BI165" s="1">
        <v>2</v>
      </c>
      <c r="BJ165" s="1">
        <v>24</v>
      </c>
      <c r="BK165" s="1">
        <v>100</v>
      </c>
      <c r="BL165" s="1">
        <v>17</v>
      </c>
      <c r="BM165" s="1">
        <v>4</v>
      </c>
      <c r="BN165" s="1">
        <v>3</v>
      </c>
      <c r="BO165" s="1">
        <v>0</v>
      </c>
      <c r="BP165" s="1">
        <v>1</v>
      </c>
      <c r="BQ165" s="1">
        <v>2</v>
      </c>
      <c r="BR165" s="1">
        <v>93</v>
      </c>
      <c r="BS165" s="1">
        <v>0.11799999999999999</v>
      </c>
      <c r="BU165" s="2" t="s">
        <v>282</v>
      </c>
      <c r="BV165" s="1" t="s">
        <v>814</v>
      </c>
      <c r="BW165" s="1">
        <v>82</v>
      </c>
      <c r="BX165" s="1">
        <v>17</v>
      </c>
      <c r="BY165" s="1">
        <v>22</v>
      </c>
      <c r="BZ165" s="1">
        <v>39</v>
      </c>
      <c r="CA165" s="1">
        <v>-25</v>
      </c>
      <c r="CB165" s="1">
        <v>41</v>
      </c>
      <c r="CC165" s="1">
        <v>86</v>
      </c>
      <c r="CD165" s="1">
        <v>31</v>
      </c>
      <c r="CE165" s="1">
        <v>4</v>
      </c>
      <c r="CF165" s="1">
        <v>4</v>
      </c>
      <c r="CG165" s="1">
        <v>0</v>
      </c>
      <c r="CH165" s="1">
        <v>0</v>
      </c>
      <c r="CI165" s="1">
        <v>1</v>
      </c>
      <c r="CJ165" s="1">
        <v>169</v>
      </c>
      <c r="CK165" s="1">
        <v>0.10100000000000001</v>
      </c>
      <c r="CL165" s="1" t="s">
        <v>797</v>
      </c>
      <c r="CM165" s="1" t="s">
        <v>285</v>
      </c>
      <c r="CN165" s="1" t="s">
        <v>798</v>
      </c>
      <c r="CO165" s="1">
        <v>81</v>
      </c>
      <c r="CP165" s="1">
        <v>13</v>
      </c>
      <c r="CQ165" s="1">
        <v>26</v>
      </c>
      <c r="CR165" s="1">
        <v>39</v>
      </c>
      <c r="CS165" s="1">
        <v>15</v>
      </c>
      <c r="CT165" s="1">
        <v>24</v>
      </c>
      <c r="CU165" s="1">
        <v>42</v>
      </c>
      <c r="CV165" s="1">
        <v>37</v>
      </c>
      <c r="CW165" s="1">
        <v>2</v>
      </c>
      <c r="CX165" s="1">
        <v>2</v>
      </c>
      <c r="CY165" s="1">
        <v>1</v>
      </c>
      <c r="CZ165" s="1">
        <v>2</v>
      </c>
      <c r="DA165" s="1">
        <v>2</v>
      </c>
      <c r="DB165" s="1">
        <v>189</v>
      </c>
      <c r="DC165" s="1">
        <v>6.9000000000000006E-2</v>
      </c>
      <c r="DE165" s="2"/>
      <c r="DF165" s="1" t="s">
        <v>285</v>
      </c>
      <c r="DG165" s="1">
        <v>81</v>
      </c>
      <c r="DH165" s="1">
        <v>13</v>
      </c>
      <c r="DI165" s="1">
        <v>26</v>
      </c>
      <c r="DJ165" s="1">
        <v>39</v>
      </c>
      <c r="DK165" s="1">
        <v>15</v>
      </c>
      <c r="DL165" s="1">
        <v>24</v>
      </c>
      <c r="DM165" s="1">
        <v>42</v>
      </c>
      <c r="DN165" s="1">
        <v>37</v>
      </c>
      <c r="DO165" s="1">
        <v>2</v>
      </c>
      <c r="DP165" s="1">
        <v>2</v>
      </c>
      <c r="DQ165" s="1">
        <v>1</v>
      </c>
      <c r="DR165" s="1">
        <v>2</v>
      </c>
      <c r="DS165" s="1">
        <v>2</v>
      </c>
      <c r="DT165" s="1">
        <v>189</v>
      </c>
      <c r="DU165" s="1">
        <v>6.9000000000000006E-2</v>
      </c>
    </row>
    <row r="166" spans="1:125" x14ac:dyDescent="0.2">
      <c r="A166" s="2" t="s">
        <v>856</v>
      </c>
      <c r="B166" s="1" t="s">
        <v>815</v>
      </c>
      <c r="C166" s="1">
        <v>78</v>
      </c>
      <c r="D166" s="1">
        <v>27</v>
      </c>
      <c r="E166" s="1">
        <v>13</v>
      </c>
      <c r="F166" s="1">
        <v>40</v>
      </c>
      <c r="G166" s="1">
        <v>-3</v>
      </c>
      <c r="H166" s="1">
        <v>16</v>
      </c>
      <c r="I166" s="1">
        <v>157</v>
      </c>
      <c r="J166" s="1">
        <v>20</v>
      </c>
      <c r="K166" s="1">
        <v>7</v>
      </c>
      <c r="L166" s="1">
        <v>1</v>
      </c>
      <c r="M166" s="1">
        <v>0</v>
      </c>
      <c r="N166" s="1">
        <v>0</v>
      </c>
      <c r="O166" s="1">
        <v>4</v>
      </c>
      <c r="P166" s="1">
        <v>160</v>
      </c>
      <c r="Q166" s="1">
        <v>0.16900000000000001</v>
      </c>
      <c r="S166" s="1" t="s">
        <v>274</v>
      </c>
      <c r="T166" s="1" t="s">
        <v>820</v>
      </c>
      <c r="U166" s="1">
        <v>82</v>
      </c>
      <c r="V166" s="1">
        <v>18</v>
      </c>
      <c r="W166" s="1">
        <v>23</v>
      </c>
      <c r="X166" s="1">
        <v>41</v>
      </c>
      <c r="Y166" s="1">
        <v>-17</v>
      </c>
      <c r="Z166" s="1">
        <v>37</v>
      </c>
      <c r="AA166" s="1">
        <v>32</v>
      </c>
      <c r="AB166" s="1">
        <v>44</v>
      </c>
      <c r="AC166" s="1">
        <v>6</v>
      </c>
      <c r="AD166" s="1">
        <v>6</v>
      </c>
      <c r="AE166" s="1">
        <v>2</v>
      </c>
      <c r="AF166" s="1">
        <v>1</v>
      </c>
      <c r="AG166" s="1">
        <v>3</v>
      </c>
      <c r="AH166" s="1">
        <v>201</v>
      </c>
      <c r="AI166" s="1">
        <v>0.09</v>
      </c>
      <c r="AK166" s="2" t="s">
        <v>370</v>
      </c>
      <c r="AL166" s="1" t="s">
        <v>812</v>
      </c>
      <c r="AM166" s="1">
        <v>71</v>
      </c>
      <c r="AN166" s="1">
        <v>14</v>
      </c>
      <c r="AO166" s="1">
        <v>24</v>
      </c>
      <c r="AP166" s="1">
        <v>38</v>
      </c>
      <c r="AQ166" s="1">
        <v>23</v>
      </c>
      <c r="AR166" s="1">
        <v>64</v>
      </c>
      <c r="AS166" s="1">
        <v>96</v>
      </c>
      <c r="AT166" s="1">
        <v>23</v>
      </c>
      <c r="AU166" s="1">
        <v>0</v>
      </c>
      <c r="AV166" s="1">
        <v>4</v>
      </c>
      <c r="AW166" s="1">
        <v>0</v>
      </c>
      <c r="AX166" s="1">
        <v>0</v>
      </c>
      <c r="AY166" s="1">
        <v>1</v>
      </c>
      <c r="AZ166" s="1">
        <v>118</v>
      </c>
      <c r="BA166" s="1">
        <v>0.11899999999999999</v>
      </c>
      <c r="BC166" s="2" t="s">
        <v>202</v>
      </c>
      <c r="BD166" s="1" t="s">
        <v>798</v>
      </c>
      <c r="BE166" s="1">
        <v>48</v>
      </c>
      <c r="BF166" s="1">
        <v>13</v>
      </c>
      <c r="BG166" s="1">
        <v>10</v>
      </c>
      <c r="BH166" s="1">
        <v>23</v>
      </c>
      <c r="BI166" s="1">
        <v>14</v>
      </c>
      <c r="BJ166" s="1">
        <v>6</v>
      </c>
      <c r="BK166" s="1">
        <v>40</v>
      </c>
      <c r="BL166" s="1">
        <v>24</v>
      </c>
      <c r="BM166" s="1">
        <v>0</v>
      </c>
      <c r="BN166" s="1">
        <v>0</v>
      </c>
      <c r="BO166" s="1">
        <v>2</v>
      </c>
      <c r="BP166" s="1">
        <v>0</v>
      </c>
      <c r="BQ166" s="1">
        <v>1</v>
      </c>
      <c r="BR166" s="1">
        <v>79</v>
      </c>
      <c r="BS166" s="1">
        <v>0.16500000000000001</v>
      </c>
      <c r="BU166" s="2" t="s">
        <v>192</v>
      </c>
      <c r="BV166" s="1" t="s">
        <v>805</v>
      </c>
      <c r="BW166" s="1">
        <v>80</v>
      </c>
      <c r="BX166" s="1">
        <v>20</v>
      </c>
      <c r="BY166" s="1">
        <v>19</v>
      </c>
      <c r="BZ166" s="1">
        <v>39</v>
      </c>
      <c r="CA166" s="1">
        <v>12</v>
      </c>
      <c r="CB166" s="1">
        <v>76</v>
      </c>
      <c r="CC166" s="1">
        <v>168</v>
      </c>
      <c r="CD166" s="1">
        <v>16</v>
      </c>
      <c r="CE166" s="1">
        <v>5</v>
      </c>
      <c r="CF166" s="1">
        <v>4</v>
      </c>
      <c r="CG166" s="1">
        <v>0</v>
      </c>
      <c r="CH166" s="1">
        <v>0</v>
      </c>
      <c r="CI166" s="1">
        <v>2</v>
      </c>
      <c r="CJ166" s="1">
        <v>149</v>
      </c>
      <c r="CK166" s="1">
        <v>0.13400000000000001</v>
      </c>
      <c r="CL166" s="1" t="s">
        <v>797</v>
      </c>
      <c r="CM166" s="1" t="s">
        <v>867</v>
      </c>
      <c r="CN166" s="1" t="s">
        <v>800</v>
      </c>
      <c r="CO166" s="1">
        <v>82</v>
      </c>
      <c r="CP166" s="1">
        <v>9</v>
      </c>
      <c r="CQ166" s="1">
        <v>30</v>
      </c>
      <c r="CR166" s="1">
        <v>39</v>
      </c>
      <c r="CS166" s="1">
        <v>22</v>
      </c>
      <c r="CT166" s="1">
        <v>26</v>
      </c>
      <c r="CU166" s="1">
        <v>104</v>
      </c>
      <c r="CV166" s="1">
        <v>77</v>
      </c>
      <c r="CW166" s="1">
        <v>2</v>
      </c>
      <c r="CX166" s="1">
        <v>12</v>
      </c>
      <c r="CY166" s="1">
        <v>0</v>
      </c>
      <c r="CZ166" s="1">
        <v>0</v>
      </c>
      <c r="DA166" s="1">
        <v>0</v>
      </c>
      <c r="DB166" s="1">
        <v>138</v>
      </c>
      <c r="DC166" s="1">
        <v>6.5000000000000002E-2</v>
      </c>
      <c r="DE166" s="2"/>
      <c r="DF166" s="1" t="s">
        <v>867</v>
      </c>
      <c r="DG166" s="1">
        <v>82</v>
      </c>
      <c r="DH166" s="1">
        <v>9</v>
      </c>
      <c r="DI166" s="1">
        <v>30</v>
      </c>
      <c r="DJ166" s="1">
        <v>39</v>
      </c>
      <c r="DK166" s="1">
        <v>22</v>
      </c>
      <c r="DL166" s="1">
        <v>26</v>
      </c>
      <c r="DM166" s="1">
        <v>104</v>
      </c>
      <c r="DN166" s="1">
        <v>77</v>
      </c>
      <c r="DO166" s="1">
        <v>2</v>
      </c>
      <c r="DP166" s="1">
        <v>12</v>
      </c>
      <c r="DQ166" s="1">
        <v>0</v>
      </c>
      <c r="DR166" s="1">
        <v>0</v>
      </c>
      <c r="DS166" s="1">
        <v>0</v>
      </c>
      <c r="DT166" s="1">
        <v>138</v>
      </c>
      <c r="DU166" s="1">
        <v>6.5000000000000002E-2</v>
      </c>
    </row>
    <row r="167" spans="1:125" x14ac:dyDescent="0.2">
      <c r="A167" s="2" t="s">
        <v>543</v>
      </c>
      <c r="B167" s="1" t="s">
        <v>816</v>
      </c>
      <c r="C167" s="1">
        <v>58</v>
      </c>
      <c r="D167" s="1">
        <v>17</v>
      </c>
      <c r="E167" s="1">
        <v>23</v>
      </c>
      <c r="F167" s="1">
        <v>40</v>
      </c>
      <c r="G167" s="1">
        <v>-1</v>
      </c>
      <c r="H167" s="1">
        <v>47</v>
      </c>
      <c r="I167" s="1">
        <v>38</v>
      </c>
      <c r="J167" s="1">
        <v>26</v>
      </c>
      <c r="K167" s="1">
        <v>5</v>
      </c>
      <c r="L167" s="1">
        <v>14</v>
      </c>
      <c r="M167" s="1">
        <v>0</v>
      </c>
      <c r="N167" s="1">
        <v>0</v>
      </c>
      <c r="O167" s="1">
        <v>4</v>
      </c>
      <c r="P167" s="1">
        <v>183</v>
      </c>
      <c r="Q167" s="1">
        <v>9.2999999999999999E-2</v>
      </c>
      <c r="S167" s="1" t="s">
        <v>87</v>
      </c>
      <c r="T167" s="1" t="s">
        <v>801</v>
      </c>
      <c r="U167" s="1">
        <v>75</v>
      </c>
      <c r="V167" s="1">
        <v>21</v>
      </c>
      <c r="W167" s="1">
        <v>19</v>
      </c>
      <c r="X167" s="1">
        <v>40</v>
      </c>
      <c r="Y167" s="1">
        <v>15</v>
      </c>
      <c r="Z167" s="1">
        <v>35</v>
      </c>
      <c r="AA167" s="1">
        <v>107</v>
      </c>
      <c r="AB167" s="1">
        <v>25</v>
      </c>
      <c r="AC167" s="1">
        <v>3</v>
      </c>
      <c r="AD167" s="1">
        <v>1</v>
      </c>
      <c r="AE167" s="1">
        <v>0</v>
      </c>
      <c r="AF167" s="1">
        <v>0</v>
      </c>
      <c r="AG167" s="1">
        <v>4</v>
      </c>
      <c r="AH167" s="1">
        <v>173</v>
      </c>
      <c r="AI167" s="1">
        <v>0.121</v>
      </c>
      <c r="AK167" s="2" t="s">
        <v>858</v>
      </c>
      <c r="AL167" s="1" t="s">
        <v>800</v>
      </c>
      <c r="AM167" s="1">
        <v>82</v>
      </c>
      <c r="AN167" s="1">
        <v>4</v>
      </c>
      <c r="AO167" s="1">
        <v>34</v>
      </c>
      <c r="AP167" s="1">
        <v>38</v>
      </c>
      <c r="AQ167" s="1">
        <v>4</v>
      </c>
      <c r="AR167" s="1">
        <v>36</v>
      </c>
      <c r="AS167" s="1">
        <v>55</v>
      </c>
      <c r="AT167" s="1">
        <v>164</v>
      </c>
      <c r="AU167" s="1">
        <v>3</v>
      </c>
      <c r="AV167" s="1">
        <v>9</v>
      </c>
      <c r="AW167" s="1">
        <v>0</v>
      </c>
      <c r="AX167" s="1">
        <v>0</v>
      </c>
      <c r="AY167" s="1">
        <v>0</v>
      </c>
      <c r="AZ167" s="1">
        <v>132</v>
      </c>
      <c r="BA167" s="1">
        <v>0.03</v>
      </c>
      <c r="BC167" s="2" t="s">
        <v>688</v>
      </c>
      <c r="BD167" s="1" t="s">
        <v>816</v>
      </c>
      <c r="BE167" s="1">
        <v>48</v>
      </c>
      <c r="BF167" s="1">
        <v>6</v>
      </c>
      <c r="BG167" s="1">
        <v>16</v>
      </c>
      <c r="BH167" s="1">
        <v>22</v>
      </c>
      <c r="BI167" s="1">
        <v>4</v>
      </c>
      <c r="BJ167" s="1">
        <v>36</v>
      </c>
      <c r="BK167" s="1">
        <v>128</v>
      </c>
      <c r="BL167" s="1">
        <v>46</v>
      </c>
      <c r="BM167" s="1">
        <v>3</v>
      </c>
      <c r="BN167" s="1">
        <v>7</v>
      </c>
      <c r="BO167" s="1">
        <v>0</v>
      </c>
      <c r="BP167" s="1">
        <v>0</v>
      </c>
      <c r="BQ167" s="1">
        <v>0</v>
      </c>
      <c r="BR167" s="1">
        <v>114</v>
      </c>
      <c r="BS167" s="1">
        <v>5.2999999999999999E-2</v>
      </c>
      <c r="BU167" s="2" t="s">
        <v>249</v>
      </c>
      <c r="BV167" s="1" t="s">
        <v>823</v>
      </c>
      <c r="BW167" s="1">
        <v>81</v>
      </c>
      <c r="BX167" s="1">
        <v>22</v>
      </c>
      <c r="BY167" s="1">
        <v>17</v>
      </c>
      <c r="BZ167" s="1">
        <v>39</v>
      </c>
      <c r="CA167" s="1">
        <v>-2</v>
      </c>
      <c r="CB167" s="1">
        <v>20</v>
      </c>
      <c r="CC167" s="1">
        <v>31</v>
      </c>
      <c r="CD167" s="1">
        <v>55</v>
      </c>
      <c r="CE167" s="1">
        <v>3</v>
      </c>
      <c r="CF167" s="1">
        <v>3</v>
      </c>
      <c r="CG167" s="1">
        <v>2</v>
      </c>
      <c r="CH167" s="1">
        <v>0</v>
      </c>
      <c r="CI167" s="1">
        <v>5</v>
      </c>
      <c r="CJ167" s="1">
        <v>162</v>
      </c>
      <c r="CK167" s="1">
        <v>0.13600000000000001</v>
      </c>
      <c r="CL167" s="1" t="s">
        <v>797</v>
      </c>
      <c r="CM167" s="1" t="s">
        <v>73</v>
      </c>
      <c r="CN167" s="1" t="s">
        <v>818</v>
      </c>
      <c r="CO167" s="1">
        <v>64</v>
      </c>
      <c r="CP167" s="1">
        <v>14</v>
      </c>
      <c r="CQ167" s="1">
        <v>24</v>
      </c>
      <c r="CR167" s="1">
        <v>38</v>
      </c>
      <c r="CS167" s="1">
        <v>-7</v>
      </c>
      <c r="CT167" s="1">
        <v>34</v>
      </c>
      <c r="CU167" s="1">
        <v>43</v>
      </c>
      <c r="CV167" s="1">
        <v>41</v>
      </c>
      <c r="CW167" s="1">
        <v>3</v>
      </c>
      <c r="CX167" s="1">
        <v>4</v>
      </c>
      <c r="CY167" s="1">
        <v>0</v>
      </c>
      <c r="CZ167" s="1">
        <v>0</v>
      </c>
      <c r="DA167" s="1">
        <v>2</v>
      </c>
      <c r="DB167" s="1">
        <v>192</v>
      </c>
      <c r="DC167" s="1">
        <v>7.2999999999999995E-2</v>
      </c>
      <c r="DE167" s="2"/>
      <c r="DF167" s="1" t="s">
        <v>73</v>
      </c>
      <c r="DG167" s="1">
        <v>64</v>
      </c>
      <c r="DH167" s="1">
        <v>14</v>
      </c>
      <c r="DI167" s="1">
        <v>24</v>
      </c>
      <c r="DJ167" s="1">
        <v>38</v>
      </c>
      <c r="DK167" s="1">
        <v>-7</v>
      </c>
      <c r="DL167" s="1">
        <v>34</v>
      </c>
      <c r="DM167" s="1">
        <v>43</v>
      </c>
      <c r="DN167" s="1">
        <v>41</v>
      </c>
      <c r="DO167" s="1">
        <v>3</v>
      </c>
      <c r="DP167" s="1">
        <v>4</v>
      </c>
      <c r="DQ167" s="1">
        <v>0</v>
      </c>
      <c r="DR167" s="1">
        <v>0</v>
      </c>
      <c r="DS167" s="1">
        <v>2</v>
      </c>
      <c r="DT167" s="1">
        <v>192</v>
      </c>
      <c r="DU167" s="1">
        <v>7.2999999999999995E-2</v>
      </c>
    </row>
    <row r="168" spans="1:125" x14ac:dyDescent="0.2">
      <c r="A168" s="2" t="s">
        <v>46</v>
      </c>
      <c r="B168" s="1" t="s">
        <v>801</v>
      </c>
      <c r="C168" s="1">
        <v>78</v>
      </c>
      <c r="D168" s="1">
        <v>16</v>
      </c>
      <c r="E168" s="1">
        <v>24</v>
      </c>
      <c r="F168" s="1">
        <v>40</v>
      </c>
      <c r="G168" s="1">
        <v>22</v>
      </c>
      <c r="H168" s="1">
        <v>116</v>
      </c>
      <c r="I168" s="1">
        <v>126</v>
      </c>
      <c r="J168" s="1">
        <v>32</v>
      </c>
      <c r="K168" s="1">
        <v>0</v>
      </c>
      <c r="L168" s="1">
        <v>0</v>
      </c>
      <c r="M168" s="1">
        <v>0</v>
      </c>
      <c r="N168" s="1">
        <v>0</v>
      </c>
      <c r="O168" s="1">
        <v>2</v>
      </c>
      <c r="P168" s="1">
        <v>127</v>
      </c>
      <c r="Q168" s="1">
        <v>0.126</v>
      </c>
      <c r="S168" s="1" t="s">
        <v>857</v>
      </c>
      <c r="T168" s="1" t="s">
        <v>820</v>
      </c>
      <c r="U168" s="1">
        <v>82</v>
      </c>
      <c r="V168" s="1">
        <v>11</v>
      </c>
      <c r="W168" s="1">
        <v>29</v>
      </c>
      <c r="X168" s="1">
        <v>40</v>
      </c>
      <c r="Y168" s="1">
        <v>-14</v>
      </c>
      <c r="Z168" s="1">
        <v>18</v>
      </c>
      <c r="AA168" s="1">
        <v>55</v>
      </c>
      <c r="AB168" s="1">
        <v>119</v>
      </c>
      <c r="AC168" s="1">
        <v>5</v>
      </c>
      <c r="AD168" s="1">
        <v>18</v>
      </c>
      <c r="AE168" s="1">
        <v>1</v>
      </c>
      <c r="AF168" s="1">
        <v>0</v>
      </c>
      <c r="AG168" s="1">
        <v>1</v>
      </c>
      <c r="AH168" s="1">
        <v>191</v>
      </c>
      <c r="AI168" s="1">
        <v>5.8000000000000003E-2</v>
      </c>
      <c r="AK168" s="2" t="s">
        <v>245</v>
      </c>
      <c r="AL168" s="1" t="s">
        <v>796</v>
      </c>
      <c r="AM168" s="1">
        <v>64</v>
      </c>
      <c r="AN168" s="1">
        <v>14</v>
      </c>
      <c r="AO168" s="1">
        <v>24</v>
      </c>
      <c r="AP168" s="1">
        <v>38</v>
      </c>
      <c r="AQ168" s="1">
        <v>21</v>
      </c>
      <c r="AR168" s="1">
        <v>24</v>
      </c>
      <c r="AS168" s="1">
        <v>78</v>
      </c>
      <c r="AT168" s="1">
        <v>23</v>
      </c>
      <c r="AU168" s="1">
        <v>0</v>
      </c>
      <c r="AV168" s="1">
        <v>0</v>
      </c>
      <c r="AW168" s="1">
        <v>2</v>
      </c>
      <c r="AX168" s="1">
        <v>0</v>
      </c>
      <c r="AY168" s="1">
        <v>2</v>
      </c>
      <c r="AZ168" s="1">
        <v>131</v>
      </c>
      <c r="BA168" s="1">
        <v>0.107</v>
      </c>
      <c r="BC168" s="2" t="s">
        <v>721</v>
      </c>
      <c r="BD168" s="1" t="s">
        <v>824</v>
      </c>
      <c r="BE168" s="1">
        <v>47</v>
      </c>
      <c r="BF168" s="1">
        <v>7</v>
      </c>
      <c r="BG168" s="1">
        <v>15</v>
      </c>
      <c r="BH168" s="1">
        <v>22</v>
      </c>
      <c r="BI168" s="1">
        <v>-6</v>
      </c>
      <c r="BJ168" s="1">
        <v>22</v>
      </c>
      <c r="BK168" s="1">
        <v>41</v>
      </c>
      <c r="BL168" s="1">
        <v>61</v>
      </c>
      <c r="BM168" s="1">
        <v>1</v>
      </c>
      <c r="BN168" s="1">
        <v>6</v>
      </c>
      <c r="BO168" s="1">
        <v>0</v>
      </c>
      <c r="BP168" s="1">
        <v>2</v>
      </c>
      <c r="BQ168" s="1">
        <v>0</v>
      </c>
      <c r="BR168" s="1">
        <v>79</v>
      </c>
      <c r="BS168" s="1">
        <v>8.8999999999999996E-2</v>
      </c>
      <c r="BU168" s="2" t="s">
        <v>725</v>
      </c>
      <c r="BV168" s="1" t="s">
        <v>818</v>
      </c>
      <c r="BW168" s="1">
        <v>80</v>
      </c>
      <c r="BX168" s="1">
        <v>9</v>
      </c>
      <c r="BY168" s="1">
        <v>30</v>
      </c>
      <c r="BZ168" s="1">
        <v>39</v>
      </c>
      <c r="CA168" s="1">
        <v>5</v>
      </c>
      <c r="CB168" s="1">
        <v>61</v>
      </c>
      <c r="CC168" s="1">
        <v>136</v>
      </c>
      <c r="CD168" s="1">
        <v>130</v>
      </c>
      <c r="CE168" s="1">
        <v>2</v>
      </c>
      <c r="CF168" s="1">
        <v>12</v>
      </c>
      <c r="CG168" s="1">
        <v>0</v>
      </c>
      <c r="CH168" s="1">
        <v>0</v>
      </c>
      <c r="CI168" s="1">
        <v>2</v>
      </c>
      <c r="CJ168" s="1">
        <v>157</v>
      </c>
      <c r="CK168" s="1">
        <v>5.7000000000000002E-2</v>
      </c>
      <c r="CL168" s="1" t="s">
        <v>797</v>
      </c>
      <c r="CM168" s="1" t="s">
        <v>127</v>
      </c>
      <c r="CN168" s="1" t="s">
        <v>1616</v>
      </c>
      <c r="CO168" s="1">
        <v>82</v>
      </c>
      <c r="CP168" s="1">
        <v>13</v>
      </c>
      <c r="CQ168" s="1">
        <v>25</v>
      </c>
      <c r="CR168" s="1">
        <v>38</v>
      </c>
      <c r="CS168" s="1">
        <v>-25</v>
      </c>
      <c r="CT168" s="1">
        <v>40</v>
      </c>
      <c r="CU168" s="1">
        <v>80</v>
      </c>
      <c r="CV168" s="1">
        <v>50</v>
      </c>
      <c r="CW168" s="1">
        <v>6</v>
      </c>
      <c r="CX168" s="1">
        <v>8</v>
      </c>
      <c r="CY168" s="1">
        <v>0</v>
      </c>
      <c r="CZ168" s="1">
        <v>0</v>
      </c>
      <c r="DA168" s="1">
        <v>1</v>
      </c>
      <c r="DB168" s="1">
        <v>109</v>
      </c>
      <c r="DC168" s="1">
        <v>0.11899999999999999</v>
      </c>
      <c r="DE168" s="2"/>
      <c r="DF168" s="1" t="s">
        <v>127</v>
      </c>
      <c r="DG168" s="1">
        <v>82</v>
      </c>
      <c r="DH168" s="1">
        <v>13</v>
      </c>
      <c r="DI168" s="1">
        <v>25</v>
      </c>
      <c r="DJ168" s="1">
        <v>38</v>
      </c>
      <c r="DK168" s="1">
        <v>-25</v>
      </c>
      <c r="DL168" s="1">
        <v>40</v>
      </c>
      <c r="DM168" s="1">
        <v>80</v>
      </c>
      <c r="DN168" s="1">
        <v>50</v>
      </c>
      <c r="DO168" s="1">
        <v>6</v>
      </c>
      <c r="DP168" s="1">
        <v>8</v>
      </c>
      <c r="DQ168" s="1">
        <v>0</v>
      </c>
      <c r="DR168" s="1">
        <v>0</v>
      </c>
      <c r="DS168" s="1">
        <v>1</v>
      </c>
      <c r="DT168" s="1">
        <v>109</v>
      </c>
      <c r="DU168" s="1">
        <v>0.11899999999999999</v>
      </c>
    </row>
    <row r="169" spans="1:125" x14ac:dyDescent="0.2">
      <c r="A169" s="2" t="s">
        <v>725</v>
      </c>
      <c r="B169" s="1" t="s">
        <v>818</v>
      </c>
      <c r="C169" s="1">
        <v>79</v>
      </c>
      <c r="D169" s="1">
        <v>10</v>
      </c>
      <c r="E169" s="1">
        <v>29</v>
      </c>
      <c r="F169" s="1">
        <v>39</v>
      </c>
      <c r="G169" s="1">
        <v>1</v>
      </c>
      <c r="H169" s="1">
        <v>79</v>
      </c>
      <c r="I169" s="1">
        <v>70</v>
      </c>
      <c r="J169" s="1">
        <v>77</v>
      </c>
      <c r="K169" s="1">
        <v>6</v>
      </c>
      <c r="L169" s="1">
        <v>9</v>
      </c>
      <c r="M169" s="1">
        <v>0</v>
      </c>
      <c r="N169" s="1">
        <v>0</v>
      </c>
      <c r="O169" s="1">
        <v>2</v>
      </c>
      <c r="P169" s="1">
        <v>186</v>
      </c>
      <c r="Q169" s="1">
        <v>5.3999999999999999E-2</v>
      </c>
      <c r="S169" s="1" t="s">
        <v>543</v>
      </c>
      <c r="T169" s="1" t="s">
        <v>816</v>
      </c>
      <c r="U169" s="1">
        <v>63</v>
      </c>
      <c r="V169" s="1">
        <v>17</v>
      </c>
      <c r="W169" s="1">
        <v>23</v>
      </c>
      <c r="X169" s="1">
        <v>40</v>
      </c>
      <c r="Y169" s="1">
        <v>-12</v>
      </c>
      <c r="Z169" s="1">
        <v>20</v>
      </c>
      <c r="AA169" s="1">
        <v>49</v>
      </c>
      <c r="AB169" s="1">
        <v>20</v>
      </c>
      <c r="AC169" s="1">
        <v>7</v>
      </c>
      <c r="AD169" s="1">
        <v>8</v>
      </c>
      <c r="AE169" s="1">
        <v>0</v>
      </c>
      <c r="AF169" s="1">
        <v>0</v>
      </c>
      <c r="AG169" s="1">
        <v>3</v>
      </c>
      <c r="AH169" s="1">
        <v>154</v>
      </c>
      <c r="AI169" s="1">
        <v>0.11</v>
      </c>
      <c r="AK169" s="2" t="s">
        <v>299</v>
      </c>
      <c r="AL169" s="1" t="s">
        <v>798</v>
      </c>
      <c r="AM169" s="1">
        <v>74</v>
      </c>
      <c r="AN169" s="1">
        <v>11</v>
      </c>
      <c r="AO169" s="1">
        <v>27</v>
      </c>
      <c r="AP169" s="1">
        <v>38</v>
      </c>
      <c r="AQ169" s="1">
        <v>7</v>
      </c>
      <c r="AR169" s="1">
        <v>50</v>
      </c>
      <c r="AS169" s="1">
        <v>56</v>
      </c>
      <c r="AT169" s="1">
        <v>24</v>
      </c>
      <c r="AU169" s="1">
        <v>0</v>
      </c>
      <c r="AV169" s="1">
        <v>6</v>
      </c>
      <c r="AW169" s="1">
        <v>0</v>
      </c>
      <c r="AX169" s="1">
        <v>0</v>
      </c>
      <c r="AY169" s="1">
        <v>1</v>
      </c>
      <c r="AZ169" s="1">
        <v>107</v>
      </c>
      <c r="BA169" s="1">
        <v>0.10299999999999999</v>
      </c>
      <c r="BC169" s="2" t="s">
        <v>177</v>
      </c>
      <c r="BD169" s="1" t="s">
        <v>829</v>
      </c>
      <c r="BE169" s="1">
        <v>43</v>
      </c>
      <c r="BF169" s="1">
        <v>13</v>
      </c>
      <c r="BG169" s="1">
        <v>9</v>
      </c>
      <c r="BH169" s="1">
        <v>22</v>
      </c>
      <c r="BI169" s="1">
        <v>-5</v>
      </c>
      <c r="BJ169" s="1">
        <v>24</v>
      </c>
      <c r="BK169" s="1">
        <v>17</v>
      </c>
      <c r="BL169" s="1">
        <v>22</v>
      </c>
      <c r="BM169" s="1">
        <v>3</v>
      </c>
      <c r="BN169" s="1">
        <v>4</v>
      </c>
      <c r="BO169" s="1">
        <v>0</v>
      </c>
      <c r="BP169" s="1">
        <v>0</v>
      </c>
      <c r="BQ169" s="1">
        <v>3</v>
      </c>
      <c r="BR169" s="1">
        <v>74</v>
      </c>
      <c r="BS169" s="1">
        <v>0.17599999999999999</v>
      </c>
      <c r="BU169" s="2" t="s">
        <v>77</v>
      </c>
      <c r="BV169" s="1" t="s">
        <v>806</v>
      </c>
      <c r="BW169" s="1">
        <v>76</v>
      </c>
      <c r="BX169" s="1">
        <v>18</v>
      </c>
      <c r="BY169" s="1">
        <v>21</v>
      </c>
      <c r="BZ169" s="1">
        <v>39</v>
      </c>
      <c r="CA169" s="1">
        <v>4</v>
      </c>
      <c r="CB169" s="1">
        <v>32</v>
      </c>
      <c r="CC169" s="1">
        <v>64</v>
      </c>
      <c r="CD169" s="1">
        <v>62</v>
      </c>
      <c r="CE169" s="1">
        <v>5</v>
      </c>
      <c r="CF169" s="1">
        <v>6</v>
      </c>
      <c r="CG169" s="1">
        <v>4</v>
      </c>
      <c r="CH169" s="1">
        <v>0</v>
      </c>
      <c r="CI169" s="1">
        <v>3</v>
      </c>
      <c r="CJ169" s="1">
        <v>178</v>
      </c>
      <c r="CK169" s="1">
        <v>0.10100000000000001</v>
      </c>
      <c r="CL169" s="1" t="s">
        <v>797</v>
      </c>
      <c r="CM169" s="1" t="s">
        <v>289</v>
      </c>
      <c r="CN169" s="1" t="s">
        <v>807</v>
      </c>
      <c r="CO169" s="1">
        <v>78</v>
      </c>
      <c r="CP169" s="1">
        <v>14</v>
      </c>
      <c r="CQ169" s="1">
        <v>24</v>
      </c>
      <c r="CR169" s="1">
        <v>38</v>
      </c>
      <c r="CS169" s="1">
        <v>11</v>
      </c>
      <c r="CT169" s="1">
        <v>20</v>
      </c>
      <c r="CU169" s="1">
        <v>60</v>
      </c>
      <c r="CV169" s="1">
        <v>38</v>
      </c>
      <c r="CW169" s="1">
        <v>5</v>
      </c>
      <c r="CX169" s="1">
        <v>4</v>
      </c>
      <c r="CY169" s="1">
        <v>0</v>
      </c>
      <c r="CZ169" s="1">
        <v>0</v>
      </c>
      <c r="DA169" s="1">
        <v>4</v>
      </c>
      <c r="DB169" s="1">
        <v>151</v>
      </c>
      <c r="DC169" s="1">
        <v>9.2999999999999999E-2</v>
      </c>
      <c r="DE169" s="2"/>
      <c r="DF169" s="1" t="s">
        <v>289</v>
      </c>
      <c r="DG169" s="1">
        <v>78</v>
      </c>
      <c r="DH169" s="1">
        <v>14</v>
      </c>
      <c r="DI169" s="1">
        <v>24</v>
      </c>
      <c r="DJ169" s="1">
        <v>38</v>
      </c>
      <c r="DK169" s="1">
        <v>11</v>
      </c>
      <c r="DL169" s="1">
        <v>20</v>
      </c>
      <c r="DM169" s="1">
        <v>60</v>
      </c>
      <c r="DN169" s="1">
        <v>38</v>
      </c>
      <c r="DO169" s="1">
        <v>5</v>
      </c>
      <c r="DP169" s="1">
        <v>4</v>
      </c>
      <c r="DQ169" s="1">
        <v>0</v>
      </c>
      <c r="DR169" s="1">
        <v>0</v>
      </c>
      <c r="DS169" s="1">
        <v>4</v>
      </c>
      <c r="DT169" s="1">
        <v>151</v>
      </c>
      <c r="DU169" s="1">
        <v>9.2999999999999999E-2</v>
      </c>
    </row>
    <row r="170" spans="1:125" x14ac:dyDescent="0.2">
      <c r="A170" s="2" t="s">
        <v>286</v>
      </c>
      <c r="B170" s="1" t="s">
        <v>819</v>
      </c>
      <c r="C170" s="1">
        <v>69</v>
      </c>
      <c r="D170" s="1">
        <v>21</v>
      </c>
      <c r="E170" s="1">
        <v>18</v>
      </c>
      <c r="F170" s="1">
        <v>39</v>
      </c>
      <c r="G170" s="1">
        <v>18</v>
      </c>
      <c r="H170" s="1">
        <v>24</v>
      </c>
      <c r="I170" s="1">
        <v>40</v>
      </c>
      <c r="J170" s="1">
        <v>21</v>
      </c>
      <c r="K170" s="1">
        <v>3</v>
      </c>
      <c r="L170" s="1">
        <v>3</v>
      </c>
      <c r="M170" s="1">
        <v>0</v>
      </c>
      <c r="N170" s="1">
        <v>0</v>
      </c>
      <c r="O170" s="1">
        <v>3</v>
      </c>
      <c r="P170" s="1">
        <v>145</v>
      </c>
      <c r="Q170" s="1">
        <v>0.14499999999999999</v>
      </c>
      <c r="S170" s="1" t="s">
        <v>728</v>
      </c>
      <c r="T170" s="1" t="s">
        <v>799</v>
      </c>
      <c r="U170" s="1">
        <v>75</v>
      </c>
      <c r="V170" s="1">
        <v>10</v>
      </c>
      <c r="W170" s="1">
        <v>30</v>
      </c>
      <c r="X170" s="1">
        <v>40</v>
      </c>
      <c r="Y170" s="1">
        <v>-19</v>
      </c>
      <c r="Z170" s="1">
        <v>39</v>
      </c>
      <c r="AA170" s="1">
        <v>95</v>
      </c>
      <c r="AB170" s="1">
        <v>126</v>
      </c>
      <c r="AC170" s="1">
        <v>9</v>
      </c>
      <c r="AD170" s="1">
        <v>13</v>
      </c>
      <c r="AE170" s="1">
        <v>0</v>
      </c>
      <c r="AF170" s="1">
        <v>0</v>
      </c>
      <c r="AG170" s="1">
        <v>1</v>
      </c>
      <c r="AH170" s="1">
        <v>160</v>
      </c>
      <c r="AI170" s="1">
        <v>6.3E-2</v>
      </c>
      <c r="AK170" s="2" t="s">
        <v>284</v>
      </c>
      <c r="AL170" s="1" t="s">
        <v>824</v>
      </c>
      <c r="AM170" s="1">
        <v>82</v>
      </c>
      <c r="AN170" s="1">
        <v>19</v>
      </c>
      <c r="AO170" s="1">
        <v>19</v>
      </c>
      <c r="AP170" s="1">
        <v>38</v>
      </c>
      <c r="AQ170" s="1">
        <v>4</v>
      </c>
      <c r="AR170" s="1">
        <v>30</v>
      </c>
      <c r="AS170" s="1">
        <v>97</v>
      </c>
      <c r="AT170" s="1">
        <v>36</v>
      </c>
      <c r="AU170" s="1">
        <v>0</v>
      </c>
      <c r="AV170" s="1">
        <v>4</v>
      </c>
      <c r="AW170" s="1">
        <v>2</v>
      </c>
      <c r="AX170" s="1">
        <v>0</v>
      </c>
      <c r="AY170" s="1">
        <v>3</v>
      </c>
      <c r="AZ170" s="1">
        <v>188</v>
      </c>
      <c r="BA170" s="1">
        <v>0.10100000000000001</v>
      </c>
      <c r="BC170" s="2" t="s">
        <v>701</v>
      </c>
      <c r="BD170" s="1" t="s">
        <v>795</v>
      </c>
      <c r="BE170" s="1">
        <v>47</v>
      </c>
      <c r="BF170" s="1">
        <v>5</v>
      </c>
      <c r="BG170" s="1">
        <v>17</v>
      </c>
      <c r="BH170" s="1">
        <v>22</v>
      </c>
      <c r="BI170" s="1">
        <v>6</v>
      </c>
      <c r="BJ170" s="1">
        <v>34</v>
      </c>
      <c r="BK170" s="1">
        <v>38</v>
      </c>
      <c r="BL170" s="1">
        <v>81</v>
      </c>
      <c r="BM170" s="1">
        <v>1</v>
      </c>
      <c r="BN170" s="1">
        <v>8</v>
      </c>
      <c r="BO170" s="1">
        <v>0</v>
      </c>
      <c r="BP170" s="1">
        <v>0</v>
      </c>
      <c r="BQ170" s="1">
        <v>2</v>
      </c>
      <c r="BR170" s="1">
        <v>102</v>
      </c>
      <c r="BS170" s="1">
        <v>4.9000000000000002E-2</v>
      </c>
      <c r="BU170" s="2" t="s">
        <v>64</v>
      </c>
      <c r="BV170" s="1" t="s">
        <v>796</v>
      </c>
      <c r="BW170" s="1">
        <v>65</v>
      </c>
      <c r="BX170" s="1">
        <v>26</v>
      </c>
      <c r="BY170" s="1">
        <v>13</v>
      </c>
      <c r="BZ170" s="1">
        <v>39</v>
      </c>
      <c r="CA170" s="1">
        <v>10</v>
      </c>
      <c r="CB170" s="1">
        <v>36</v>
      </c>
      <c r="CC170" s="1">
        <v>11</v>
      </c>
      <c r="CD170" s="1">
        <v>29</v>
      </c>
      <c r="CE170" s="1">
        <v>4</v>
      </c>
      <c r="CF170" s="1">
        <v>3</v>
      </c>
      <c r="CG170" s="1">
        <v>2</v>
      </c>
      <c r="CH170" s="1">
        <v>2</v>
      </c>
      <c r="CI170" s="1">
        <v>9</v>
      </c>
      <c r="CJ170" s="1">
        <v>258</v>
      </c>
      <c r="CK170" s="1">
        <v>0.10100000000000001</v>
      </c>
      <c r="CL170" s="1" t="s">
        <v>797</v>
      </c>
      <c r="CM170" s="1" t="s">
        <v>228</v>
      </c>
      <c r="CN170" s="1" t="s">
        <v>800</v>
      </c>
      <c r="CO170" s="1">
        <v>71</v>
      </c>
      <c r="CP170" s="1">
        <v>15</v>
      </c>
      <c r="CQ170" s="1">
        <v>23</v>
      </c>
      <c r="CR170" s="1">
        <v>38</v>
      </c>
      <c r="CS170" s="1">
        <v>8</v>
      </c>
      <c r="CT170" s="1">
        <v>36</v>
      </c>
      <c r="CU170" s="1">
        <v>60</v>
      </c>
      <c r="CV170" s="1">
        <v>21</v>
      </c>
      <c r="CW170" s="1">
        <v>1</v>
      </c>
      <c r="CX170" s="1">
        <v>2</v>
      </c>
      <c r="CY170" s="1">
        <v>1</v>
      </c>
      <c r="CZ170" s="1">
        <v>0</v>
      </c>
      <c r="DA170" s="1">
        <v>5</v>
      </c>
      <c r="DB170" s="1">
        <v>130</v>
      </c>
      <c r="DC170" s="1">
        <v>0.115</v>
      </c>
      <c r="DE170" s="2"/>
      <c r="DF170" s="1" t="s">
        <v>228</v>
      </c>
      <c r="DG170" s="1">
        <v>71</v>
      </c>
      <c r="DH170" s="1">
        <v>15</v>
      </c>
      <c r="DI170" s="1">
        <v>23</v>
      </c>
      <c r="DJ170" s="1">
        <v>38</v>
      </c>
      <c r="DK170" s="1">
        <v>8</v>
      </c>
      <c r="DL170" s="1">
        <v>36</v>
      </c>
      <c r="DM170" s="1">
        <v>60</v>
      </c>
      <c r="DN170" s="1">
        <v>21</v>
      </c>
      <c r="DO170" s="1">
        <v>1</v>
      </c>
      <c r="DP170" s="1">
        <v>2</v>
      </c>
      <c r="DQ170" s="1">
        <v>1</v>
      </c>
      <c r="DR170" s="1">
        <v>0</v>
      </c>
      <c r="DS170" s="1">
        <v>5</v>
      </c>
      <c r="DT170" s="1">
        <v>130</v>
      </c>
      <c r="DU170" s="1">
        <v>0.115</v>
      </c>
    </row>
    <row r="171" spans="1:125" x14ac:dyDescent="0.2">
      <c r="A171" s="2" t="s">
        <v>363</v>
      </c>
      <c r="B171" s="1" t="s">
        <v>818</v>
      </c>
      <c r="C171" s="1">
        <v>70</v>
      </c>
      <c r="D171" s="1">
        <v>15</v>
      </c>
      <c r="E171" s="1">
        <v>24</v>
      </c>
      <c r="F171" s="1">
        <v>39</v>
      </c>
      <c r="G171" s="1">
        <v>6</v>
      </c>
      <c r="H171" s="1">
        <v>28</v>
      </c>
      <c r="I171" s="1">
        <v>87</v>
      </c>
      <c r="J171" s="1">
        <v>43</v>
      </c>
      <c r="K171" s="1">
        <v>2</v>
      </c>
      <c r="L171" s="1">
        <v>0</v>
      </c>
      <c r="M171" s="1">
        <v>1</v>
      </c>
      <c r="N171" s="1">
        <v>3</v>
      </c>
      <c r="O171" s="1">
        <v>3</v>
      </c>
      <c r="P171" s="1">
        <v>120</v>
      </c>
      <c r="Q171" s="1">
        <v>0.125</v>
      </c>
      <c r="S171" s="1" t="s">
        <v>858</v>
      </c>
      <c r="T171" s="1" t="s">
        <v>801</v>
      </c>
      <c r="U171" s="1">
        <v>82</v>
      </c>
      <c r="V171" s="1">
        <v>1</v>
      </c>
      <c r="W171" s="1">
        <v>39</v>
      </c>
      <c r="X171" s="1">
        <v>40</v>
      </c>
      <c r="Y171" s="1">
        <v>30</v>
      </c>
      <c r="Z171" s="1">
        <v>23</v>
      </c>
      <c r="AA171" s="1">
        <v>51</v>
      </c>
      <c r="AB171" s="1">
        <v>157</v>
      </c>
      <c r="AC171" s="1">
        <v>0</v>
      </c>
      <c r="AD171" s="1">
        <v>2</v>
      </c>
      <c r="AE171" s="1">
        <v>0</v>
      </c>
      <c r="AF171" s="1">
        <v>0</v>
      </c>
      <c r="AG171" s="1">
        <v>0</v>
      </c>
      <c r="AH171" s="1">
        <v>117</v>
      </c>
      <c r="AI171" s="1">
        <v>8.9999999999999993E-3</v>
      </c>
      <c r="AK171" s="2" t="s">
        <v>128</v>
      </c>
      <c r="AL171" s="1" t="s">
        <v>829</v>
      </c>
      <c r="AM171" s="1">
        <v>76</v>
      </c>
      <c r="AN171" s="1">
        <v>19</v>
      </c>
      <c r="AO171" s="1">
        <v>18</v>
      </c>
      <c r="AP171" s="1">
        <v>37</v>
      </c>
      <c r="AQ171" s="1">
        <v>0</v>
      </c>
      <c r="AR171" s="1">
        <v>47</v>
      </c>
      <c r="AS171" s="1">
        <v>58</v>
      </c>
      <c r="AT171" s="1">
        <v>38</v>
      </c>
      <c r="AU171" s="1">
        <v>7</v>
      </c>
      <c r="AV171" s="1">
        <v>5</v>
      </c>
      <c r="AW171" s="1">
        <v>3</v>
      </c>
      <c r="AX171" s="1">
        <v>0</v>
      </c>
      <c r="AY171" s="1">
        <v>2</v>
      </c>
      <c r="AZ171" s="1">
        <v>126</v>
      </c>
      <c r="BA171" s="1">
        <v>0.151</v>
      </c>
      <c r="BC171" s="2" t="s">
        <v>858</v>
      </c>
      <c r="BD171" s="1" t="s">
        <v>800</v>
      </c>
      <c r="BE171" s="1">
        <v>48</v>
      </c>
      <c r="BF171" s="1">
        <v>5</v>
      </c>
      <c r="BG171" s="1">
        <v>17</v>
      </c>
      <c r="BH171" s="1">
        <v>22</v>
      </c>
      <c r="BI171" s="1">
        <v>1</v>
      </c>
      <c r="BJ171" s="1">
        <v>4</v>
      </c>
      <c r="BK171" s="1">
        <v>32</v>
      </c>
      <c r="BL171" s="1">
        <v>87</v>
      </c>
      <c r="BM171" s="1">
        <v>2</v>
      </c>
      <c r="BN171" s="1">
        <v>3</v>
      </c>
      <c r="BO171" s="1">
        <v>0</v>
      </c>
      <c r="BP171" s="1">
        <v>0</v>
      </c>
      <c r="BQ171" s="1">
        <v>0</v>
      </c>
      <c r="BR171" s="1">
        <v>66</v>
      </c>
      <c r="BS171" s="1">
        <v>7.5999999999999998E-2</v>
      </c>
      <c r="BU171" s="2" t="s">
        <v>203</v>
      </c>
      <c r="BV171" s="1" t="s">
        <v>794</v>
      </c>
      <c r="BW171" s="1">
        <v>78</v>
      </c>
      <c r="BX171" s="1">
        <v>17</v>
      </c>
      <c r="BY171" s="1">
        <v>22</v>
      </c>
      <c r="BZ171" s="1">
        <v>39</v>
      </c>
      <c r="CA171" s="1">
        <v>-14</v>
      </c>
      <c r="CB171" s="1">
        <v>30</v>
      </c>
      <c r="CC171" s="1">
        <v>98</v>
      </c>
      <c r="CD171" s="1">
        <v>45</v>
      </c>
      <c r="CE171" s="1">
        <v>2</v>
      </c>
      <c r="CF171" s="1">
        <v>1</v>
      </c>
      <c r="CG171" s="1">
        <v>0</v>
      </c>
      <c r="CH171" s="1">
        <v>1</v>
      </c>
      <c r="CI171" s="1">
        <v>4</v>
      </c>
      <c r="CJ171" s="1">
        <v>216</v>
      </c>
      <c r="CK171" s="1">
        <v>7.9000000000000001E-2</v>
      </c>
      <c r="CL171" s="1" t="s">
        <v>797</v>
      </c>
      <c r="CM171" s="1" t="s">
        <v>33</v>
      </c>
      <c r="CN171" s="1" t="s">
        <v>809</v>
      </c>
      <c r="CO171" s="1">
        <v>53</v>
      </c>
      <c r="CP171" s="1">
        <v>14</v>
      </c>
      <c r="CQ171" s="1">
        <v>24</v>
      </c>
      <c r="CR171" s="1">
        <v>38</v>
      </c>
      <c r="CS171" s="1">
        <v>-1</v>
      </c>
      <c r="CT171" s="1">
        <v>40</v>
      </c>
      <c r="CU171" s="1">
        <v>67</v>
      </c>
      <c r="CV171" s="1">
        <v>37</v>
      </c>
      <c r="CW171" s="1">
        <v>3</v>
      </c>
      <c r="CX171" s="1">
        <v>3</v>
      </c>
      <c r="CY171" s="1">
        <v>0</v>
      </c>
      <c r="CZ171" s="1">
        <v>0</v>
      </c>
      <c r="DA171" s="1">
        <v>0</v>
      </c>
      <c r="DB171" s="1">
        <v>158</v>
      </c>
      <c r="DC171" s="1">
        <v>8.8999999999999996E-2</v>
      </c>
      <c r="DE171" s="2"/>
      <c r="DF171" s="1" t="s">
        <v>33</v>
      </c>
      <c r="DG171" s="1">
        <v>53</v>
      </c>
      <c r="DH171" s="1">
        <v>14</v>
      </c>
      <c r="DI171" s="1">
        <v>24</v>
      </c>
      <c r="DJ171" s="1">
        <v>38</v>
      </c>
      <c r="DK171" s="1">
        <v>-1</v>
      </c>
      <c r="DL171" s="1">
        <v>40</v>
      </c>
      <c r="DM171" s="1">
        <v>67</v>
      </c>
      <c r="DN171" s="1">
        <v>37</v>
      </c>
      <c r="DO171" s="1">
        <v>3</v>
      </c>
      <c r="DP171" s="1">
        <v>3</v>
      </c>
      <c r="DQ171" s="1">
        <v>0</v>
      </c>
      <c r="DR171" s="1">
        <v>0</v>
      </c>
      <c r="DS171" s="1">
        <v>0</v>
      </c>
      <c r="DT171" s="1">
        <v>158</v>
      </c>
      <c r="DU171" s="1">
        <v>8.8999999999999996E-2</v>
      </c>
    </row>
    <row r="172" spans="1:125" x14ac:dyDescent="0.2">
      <c r="A172" s="2" t="s">
        <v>836</v>
      </c>
      <c r="B172" s="1" t="s">
        <v>801</v>
      </c>
      <c r="C172" s="1">
        <v>82</v>
      </c>
      <c r="D172" s="1">
        <v>6</v>
      </c>
      <c r="E172" s="1">
        <v>33</v>
      </c>
      <c r="F172" s="1">
        <v>39</v>
      </c>
      <c r="G172" s="1">
        <v>-2</v>
      </c>
      <c r="H172" s="1">
        <v>50</v>
      </c>
      <c r="I172" s="1">
        <v>75</v>
      </c>
      <c r="J172" s="1">
        <v>168</v>
      </c>
      <c r="K172" s="1">
        <v>1</v>
      </c>
      <c r="L172" s="1">
        <v>18</v>
      </c>
      <c r="M172" s="1">
        <v>2</v>
      </c>
      <c r="N172" s="1">
        <v>1</v>
      </c>
      <c r="O172" s="1">
        <v>1</v>
      </c>
      <c r="P172" s="1">
        <v>121</v>
      </c>
      <c r="Q172" s="1">
        <v>0.05</v>
      </c>
      <c r="S172" s="1" t="s">
        <v>688</v>
      </c>
      <c r="T172" s="1" t="s">
        <v>816</v>
      </c>
      <c r="U172" s="1">
        <v>76</v>
      </c>
      <c r="V172" s="1">
        <v>11</v>
      </c>
      <c r="W172" s="1">
        <v>29</v>
      </c>
      <c r="X172" s="1">
        <v>40</v>
      </c>
      <c r="Y172" s="1">
        <v>13</v>
      </c>
      <c r="Z172" s="1">
        <v>68</v>
      </c>
      <c r="AA172" s="1">
        <v>137</v>
      </c>
      <c r="AB172" s="1">
        <v>101</v>
      </c>
      <c r="AC172" s="1">
        <v>5</v>
      </c>
      <c r="AD172" s="1">
        <v>10</v>
      </c>
      <c r="AE172" s="1">
        <v>0</v>
      </c>
      <c r="AF172" s="1">
        <v>0</v>
      </c>
      <c r="AG172" s="1">
        <v>3</v>
      </c>
      <c r="AH172" s="1">
        <v>139</v>
      </c>
      <c r="AI172" s="1">
        <v>7.9000000000000001E-2</v>
      </c>
      <c r="AK172" s="2" t="s">
        <v>833</v>
      </c>
      <c r="AL172" s="1" t="s">
        <v>818</v>
      </c>
      <c r="AM172" s="1">
        <v>81</v>
      </c>
      <c r="AN172" s="1">
        <v>14</v>
      </c>
      <c r="AO172" s="1">
        <v>23</v>
      </c>
      <c r="AP172" s="1">
        <v>37</v>
      </c>
      <c r="AQ172" s="1">
        <v>-12</v>
      </c>
      <c r="AR172" s="1">
        <v>14</v>
      </c>
      <c r="AS172" s="1">
        <v>35</v>
      </c>
      <c r="AT172" s="1">
        <v>29</v>
      </c>
      <c r="AU172" s="1">
        <v>6</v>
      </c>
      <c r="AV172" s="1">
        <v>8</v>
      </c>
      <c r="AW172" s="1">
        <v>0</v>
      </c>
      <c r="AX172" s="1">
        <v>0</v>
      </c>
      <c r="AY172" s="1">
        <v>1</v>
      </c>
      <c r="AZ172" s="1">
        <v>170</v>
      </c>
      <c r="BA172" s="1">
        <v>8.2000000000000003E-2</v>
      </c>
      <c r="BC172" s="2" t="s">
        <v>233</v>
      </c>
      <c r="BD172" s="1" t="s">
        <v>823</v>
      </c>
      <c r="BE172" s="1">
        <v>43</v>
      </c>
      <c r="BF172" s="1">
        <v>13</v>
      </c>
      <c r="BG172" s="1">
        <v>9</v>
      </c>
      <c r="BH172" s="1">
        <v>22</v>
      </c>
      <c r="BI172" s="1">
        <v>1</v>
      </c>
      <c r="BJ172" s="1">
        <v>22</v>
      </c>
      <c r="BK172" s="1">
        <v>41</v>
      </c>
      <c r="BL172" s="1">
        <v>10</v>
      </c>
      <c r="BM172" s="1">
        <v>0</v>
      </c>
      <c r="BN172" s="1">
        <v>1</v>
      </c>
      <c r="BO172" s="1">
        <v>0</v>
      </c>
      <c r="BP172" s="1">
        <v>0</v>
      </c>
      <c r="BQ172" s="1">
        <v>1</v>
      </c>
      <c r="BR172" s="1">
        <v>114</v>
      </c>
      <c r="BS172" s="1">
        <v>0.114</v>
      </c>
      <c r="BU172" s="2" t="s">
        <v>708</v>
      </c>
      <c r="BV172" s="1" t="s">
        <v>818</v>
      </c>
      <c r="BW172" s="1">
        <v>64</v>
      </c>
      <c r="BX172" s="1">
        <v>13</v>
      </c>
      <c r="BY172" s="1">
        <v>25</v>
      </c>
      <c r="BZ172" s="1">
        <v>38</v>
      </c>
      <c r="CA172" s="1">
        <v>17</v>
      </c>
      <c r="CB172" s="1">
        <v>20</v>
      </c>
      <c r="CC172" s="1">
        <v>50</v>
      </c>
      <c r="CD172" s="1">
        <v>57</v>
      </c>
      <c r="CE172" s="1">
        <v>4</v>
      </c>
      <c r="CF172" s="1">
        <v>6</v>
      </c>
      <c r="CG172" s="1">
        <v>0</v>
      </c>
      <c r="CH172" s="1">
        <v>0</v>
      </c>
      <c r="CI172" s="1">
        <v>5</v>
      </c>
      <c r="CJ172" s="1">
        <v>101</v>
      </c>
      <c r="CK172" s="1">
        <v>0.129</v>
      </c>
      <c r="CL172" s="1" t="s">
        <v>797</v>
      </c>
      <c r="CM172" s="1" t="s">
        <v>698</v>
      </c>
      <c r="CN172" s="1" t="s">
        <v>815</v>
      </c>
      <c r="CO172" s="1">
        <v>77</v>
      </c>
      <c r="CP172" s="1">
        <v>2</v>
      </c>
      <c r="CQ172" s="1">
        <v>36</v>
      </c>
      <c r="CR172" s="1">
        <v>38</v>
      </c>
      <c r="CS172" s="1">
        <v>7</v>
      </c>
      <c r="CT172" s="1">
        <v>48</v>
      </c>
      <c r="CU172" s="1">
        <v>69</v>
      </c>
      <c r="CV172" s="1">
        <v>127</v>
      </c>
      <c r="CW172" s="1">
        <v>1</v>
      </c>
      <c r="CX172" s="1">
        <v>10</v>
      </c>
      <c r="CY172" s="1">
        <v>0</v>
      </c>
      <c r="CZ172" s="1">
        <v>1</v>
      </c>
      <c r="DA172" s="1">
        <v>1</v>
      </c>
      <c r="DB172" s="1">
        <v>150</v>
      </c>
      <c r="DC172" s="1">
        <v>1.2999999999999999E-2</v>
      </c>
      <c r="DE172" s="2"/>
      <c r="DF172" s="1" t="s">
        <v>698</v>
      </c>
      <c r="DG172" s="1">
        <v>77</v>
      </c>
      <c r="DH172" s="1">
        <v>2</v>
      </c>
      <c r="DI172" s="1">
        <v>36</v>
      </c>
      <c r="DJ172" s="1">
        <v>38</v>
      </c>
      <c r="DK172" s="1">
        <v>7</v>
      </c>
      <c r="DL172" s="1">
        <v>48</v>
      </c>
      <c r="DM172" s="1">
        <v>69</v>
      </c>
      <c r="DN172" s="1">
        <v>127</v>
      </c>
      <c r="DO172" s="1">
        <v>1</v>
      </c>
      <c r="DP172" s="1">
        <v>10</v>
      </c>
      <c r="DQ172" s="1">
        <v>0</v>
      </c>
      <c r="DR172" s="1">
        <v>1</v>
      </c>
      <c r="DS172" s="1">
        <v>1</v>
      </c>
      <c r="DT172" s="1">
        <v>150</v>
      </c>
      <c r="DU172" s="1">
        <v>1.2999999999999999E-2</v>
      </c>
    </row>
    <row r="173" spans="1:125" x14ac:dyDescent="0.2">
      <c r="A173" s="2" t="s">
        <v>859</v>
      </c>
      <c r="B173" s="1" t="s">
        <v>809</v>
      </c>
      <c r="C173" s="1">
        <v>81</v>
      </c>
      <c r="D173" s="1">
        <v>7</v>
      </c>
      <c r="E173" s="1">
        <v>32</v>
      </c>
      <c r="F173" s="1">
        <v>39</v>
      </c>
      <c r="G173" s="1">
        <v>1</v>
      </c>
      <c r="H173" s="1">
        <v>70</v>
      </c>
      <c r="I173" s="1">
        <v>89</v>
      </c>
      <c r="J173" s="1">
        <v>115</v>
      </c>
      <c r="K173" s="1">
        <v>3</v>
      </c>
      <c r="L173" s="1">
        <v>14</v>
      </c>
      <c r="M173" s="1">
        <v>0</v>
      </c>
      <c r="N173" s="1">
        <v>0</v>
      </c>
      <c r="O173" s="1">
        <v>1</v>
      </c>
      <c r="P173" s="1">
        <v>151</v>
      </c>
      <c r="Q173" s="1">
        <v>4.5999999999999999E-2</v>
      </c>
      <c r="S173" s="1" t="s">
        <v>860</v>
      </c>
      <c r="T173" s="1" t="s">
        <v>829</v>
      </c>
      <c r="U173" s="1">
        <v>78</v>
      </c>
      <c r="V173" s="1">
        <v>13</v>
      </c>
      <c r="W173" s="1">
        <v>27</v>
      </c>
      <c r="X173" s="1">
        <v>40</v>
      </c>
      <c r="Y173" s="1">
        <v>-2</v>
      </c>
      <c r="Z173" s="1">
        <v>14</v>
      </c>
      <c r="AA173" s="1">
        <v>56</v>
      </c>
      <c r="AB173" s="1">
        <v>34</v>
      </c>
      <c r="AC173" s="1">
        <v>4</v>
      </c>
      <c r="AD173" s="1">
        <v>9</v>
      </c>
      <c r="AE173" s="1">
        <v>0</v>
      </c>
      <c r="AF173" s="1">
        <v>0</v>
      </c>
      <c r="AG173" s="1">
        <v>1</v>
      </c>
      <c r="AH173" s="1">
        <v>123</v>
      </c>
      <c r="AI173" s="1">
        <v>0.106</v>
      </c>
      <c r="AK173" s="2" t="s">
        <v>748</v>
      </c>
      <c r="AL173" s="1" t="s">
        <v>794</v>
      </c>
      <c r="AM173" s="1">
        <v>82</v>
      </c>
      <c r="AN173" s="1">
        <v>4</v>
      </c>
      <c r="AO173" s="1">
        <v>33</v>
      </c>
      <c r="AP173" s="1">
        <v>37</v>
      </c>
      <c r="AQ173" s="1">
        <v>29</v>
      </c>
      <c r="AR173" s="1">
        <v>46</v>
      </c>
      <c r="AS173" s="1">
        <v>103</v>
      </c>
      <c r="AT173" s="1">
        <v>99</v>
      </c>
      <c r="AU173" s="1">
        <v>1</v>
      </c>
      <c r="AV173" s="1">
        <v>10</v>
      </c>
      <c r="AW173" s="1">
        <v>0</v>
      </c>
      <c r="AX173" s="1">
        <v>2</v>
      </c>
      <c r="AY173" s="1">
        <v>0</v>
      </c>
      <c r="AZ173" s="1">
        <v>140</v>
      </c>
      <c r="BA173" s="1">
        <v>2.9000000000000001E-2</v>
      </c>
      <c r="BC173" s="2" t="s">
        <v>711</v>
      </c>
      <c r="BD173" s="1" t="s">
        <v>794</v>
      </c>
      <c r="BE173" s="1">
        <v>45</v>
      </c>
      <c r="BF173" s="1">
        <v>8</v>
      </c>
      <c r="BG173" s="1">
        <v>14</v>
      </c>
      <c r="BH173" s="1">
        <v>22</v>
      </c>
      <c r="BI173" s="1">
        <v>-5</v>
      </c>
      <c r="BJ173" s="1">
        <v>37</v>
      </c>
      <c r="BK173" s="1">
        <v>77</v>
      </c>
      <c r="BL173" s="1">
        <v>81</v>
      </c>
      <c r="BM173" s="1">
        <v>5</v>
      </c>
      <c r="BN173" s="1">
        <v>5</v>
      </c>
      <c r="BO173" s="1">
        <v>0</v>
      </c>
      <c r="BP173" s="1">
        <v>0</v>
      </c>
      <c r="BQ173" s="1">
        <v>0</v>
      </c>
      <c r="BR173" s="1">
        <v>113</v>
      </c>
      <c r="BS173" s="1">
        <v>7.0999999999999994E-2</v>
      </c>
      <c r="BU173" s="2" t="s">
        <v>98</v>
      </c>
      <c r="BV173" s="1" t="s">
        <v>811</v>
      </c>
      <c r="BW173" s="1">
        <v>77</v>
      </c>
      <c r="BX173" s="1">
        <v>16</v>
      </c>
      <c r="BY173" s="1">
        <v>22</v>
      </c>
      <c r="BZ173" s="1">
        <v>38</v>
      </c>
      <c r="CA173" s="1">
        <v>11</v>
      </c>
      <c r="CB173" s="1">
        <v>35</v>
      </c>
      <c r="CC173" s="1">
        <v>218</v>
      </c>
      <c r="CD173" s="1">
        <v>58</v>
      </c>
      <c r="CE173" s="1">
        <v>0</v>
      </c>
      <c r="CF173" s="1">
        <v>5</v>
      </c>
      <c r="CG173" s="1">
        <v>2</v>
      </c>
      <c r="CH173" s="1">
        <v>1</v>
      </c>
      <c r="CI173" s="1">
        <v>7</v>
      </c>
      <c r="CJ173" s="1">
        <v>163</v>
      </c>
      <c r="CK173" s="1">
        <v>9.8000000000000004E-2</v>
      </c>
      <c r="CL173" s="1" t="s">
        <v>797</v>
      </c>
      <c r="CM173" s="1" t="s">
        <v>694</v>
      </c>
      <c r="CN173" s="1" t="s">
        <v>800</v>
      </c>
      <c r="CO173" s="1">
        <v>59</v>
      </c>
      <c r="CP173" s="1">
        <v>10</v>
      </c>
      <c r="CQ173" s="1">
        <v>28</v>
      </c>
      <c r="CR173" s="1">
        <v>38</v>
      </c>
      <c r="CS173" s="1">
        <v>12</v>
      </c>
      <c r="CT173" s="1">
        <v>40</v>
      </c>
      <c r="CU173" s="1">
        <v>51</v>
      </c>
      <c r="CV173" s="1">
        <v>110</v>
      </c>
      <c r="CW173" s="1">
        <v>3</v>
      </c>
      <c r="CX173" s="1">
        <v>8</v>
      </c>
      <c r="CY173" s="1">
        <v>0</v>
      </c>
      <c r="CZ173" s="1">
        <v>0</v>
      </c>
      <c r="DA173" s="1">
        <v>2</v>
      </c>
      <c r="DB173" s="1">
        <v>115</v>
      </c>
      <c r="DC173" s="1">
        <v>8.6999999999999994E-2</v>
      </c>
      <c r="DE173" s="2"/>
      <c r="DF173" s="1" t="s">
        <v>694</v>
      </c>
      <c r="DG173" s="1">
        <v>59</v>
      </c>
      <c r="DH173" s="1">
        <v>10</v>
      </c>
      <c r="DI173" s="1">
        <v>28</v>
      </c>
      <c r="DJ173" s="1">
        <v>38</v>
      </c>
      <c r="DK173" s="1">
        <v>12</v>
      </c>
      <c r="DL173" s="1">
        <v>40</v>
      </c>
      <c r="DM173" s="1">
        <v>51</v>
      </c>
      <c r="DN173" s="1">
        <v>110</v>
      </c>
      <c r="DO173" s="1">
        <v>3</v>
      </c>
      <c r="DP173" s="1">
        <v>8</v>
      </c>
      <c r="DQ173" s="1">
        <v>0</v>
      </c>
      <c r="DR173" s="1">
        <v>0</v>
      </c>
      <c r="DS173" s="1">
        <v>2</v>
      </c>
      <c r="DT173" s="1">
        <v>115</v>
      </c>
      <c r="DU173" s="1">
        <v>8.6999999999999994E-2</v>
      </c>
    </row>
    <row r="174" spans="1:125" x14ac:dyDescent="0.2">
      <c r="A174" s="2" t="s">
        <v>861</v>
      </c>
      <c r="B174" s="1" t="s">
        <v>829</v>
      </c>
      <c r="C174" s="1">
        <v>82</v>
      </c>
      <c r="D174" s="1">
        <v>16</v>
      </c>
      <c r="E174" s="1">
        <v>22</v>
      </c>
      <c r="F174" s="1">
        <v>38</v>
      </c>
      <c r="G174" s="1">
        <v>-1</v>
      </c>
      <c r="H174" s="1">
        <v>18</v>
      </c>
      <c r="I174" s="1">
        <v>32</v>
      </c>
      <c r="J174" s="1">
        <v>64</v>
      </c>
      <c r="K174" s="1">
        <v>3</v>
      </c>
      <c r="L174" s="1">
        <v>7</v>
      </c>
      <c r="M174" s="1">
        <v>0</v>
      </c>
      <c r="N174" s="1">
        <v>0</v>
      </c>
      <c r="O174" s="1">
        <v>1</v>
      </c>
      <c r="P174" s="1">
        <v>124</v>
      </c>
      <c r="Q174" s="1">
        <v>0.129</v>
      </c>
      <c r="S174" s="1" t="s">
        <v>563</v>
      </c>
      <c r="T174" s="1" t="s">
        <v>809</v>
      </c>
      <c r="U174" s="1">
        <v>82</v>
      </c>
      <c r="V174" s="1">
        <v>13</v>
      </c>
      <c r="W174" s="1">
        <v>27</v>
      </c>
      <c r="X174" s="1">
        <v>40</v>
      </c>
      <c r="Y174" s="1">
        <v>11</v>
      </c>
      <c r="Z174" s="1">
        <v>36</v>
      </c>
      <c r="AA174" s="1">
        <v>71</v>
      </c>
      <c r="AB174" s="1">
        <v>45</v>
      </c>
      <c r="AC174" s="1">
        <v>1</v>
      </c>
      <c r="AD174" s="1">
        <v>4</v>
      </c>
      <c r="AE174" s="1">
        <v>1</v>
      </c>
      <c r="AF174" s="1">
        <v>0</v>
      </c>
      <c r="AG174" s="1">
        <v>2</v>
      </c>
      <c r="AH174" s="1">
        <v>127</v>
      </c>
      <c r="AI174" s="1">
        <v>0.10199999999999999</v>
      </c>
      <c r="AK174" s="2" t="s">
        <v>763</v>
      </c>
      <c r="AL174" s="1" t="s">
        <v>802</v>
      </c>
      <c r="AM174" s="1">
        <v>74</v>
      </c>
      <c r="AN174" s="1">
        <v>5</v>
      </c>
      <c r="AO174" s="1">
        <v>32</v>
      </c>
      <c r="AP174" s="1">
        <v>37</v>
      </c>
      <c r="AQ174" s="1">
        <v>-4</v>
      </c>
      <c r="AR174" s="1">
        <v>55</v>
      </c>
      <c r="AS174" s="1">
        <v>48</v>
      </c>
      <c r="AT174" s="1">
        <v>115</v>
      </c>
      <c r="AU174" s="1">
        <v>2</v>
      </c>
      <c r="AV174" s="1">
        <v>12</v>
      </c>
      <c r="AW174" s="1">
        <v>0</v>
      </c>
      <c r="AX174" s="1">
        <v>1</v>
      </c>
      <c r="AY174" s="1">
        <v>1</v>
      </c>
      <c r="AZ174" s="1">
        <v>131</v>
      </c>
      <c r="BA174" s="1">
        <v>3.7999999999999999E-2</v>
      </c>
      <c r="BC174" s="2" t="s">
        <v>303</v>
      </c>
      <c r="BD174" s="1" t="s">
        <v>799</v>
      </c>
      <c r="BE174" s="1">
        <v>34</v>
      </c>
      <c r="BF174" s="1">
        <v>6</v>
      </c>
      <c r="BG174" s="1">
        <v>16</v>
      </c>
      <c r="BH174" s="1">
        <v>22</v>
      </c>
      <c r="BI174" s="1">
        <v>3</v>
      </c>
      <c r="BJ174" s="1">
        <v>4</v>
      </c>
      <c r="BK174" s="1">
        <v>14</v>
      </c>
      <c r="BL174" s="1">
        <v>6</v>
      </c>
      <c r="BM174" s="1">
        <v>3</v>
      </c>
      <c r="BN174" s="1">
        <v>1</v>
      </c>
      <c r="BO174" s="1">
        <v>0</v>
      </c>
      <c r="BP174" s="1">
        <v>1</v>
      </c>
      <c r="BQ174" s="1">
        <v>1</v>
      </c>
      <c r="BR174" s="1">
        <v>40</v>
      </c>
      <c r="BS174" s="1">
        <v>0.15</v>
      </c>
      <c r="BU174" s="2" t="s">
        <v>318</v>
      </c>
      <c r="BV174" s="1" t="s">
        <v>813</v>
      </c>
      <c r="BW174" s="1">
        <v>77</v>
      </c>
      <c r="BX174" s="1">
        <v>8</v>
      </c>
      <c r="BY174" s="1">
        <v>30</v>
      </c>
      <c r="BZ174" s="1">
        <v>38</v>
      </c>
      <c r="CA174" s="1">
        <v>-8</v>
      </c>
      <c r="CB174" s="1">
        <v>26</v>
      </c>
      <c r="CC174" s="1">
        <v>44</v>
      </c>
      <c r="CD174" s="1">
        <v>29</v>
      </c>
      <c r="CE174" s="1">
        <v>2</v>
      </c>
      <c r="CF174" s="1">
        <v>8</v>
      </c>
      <c r="CG174" s="1">
        <v>0</v>
      </c>
      <c r="CH174" s="1">
        <v>0</v>
      </c>
      <c r="CI174" s="1">
        <v>1</v>
      </c>
      <c r="CJ174" s="1">
        <v>98</v>
      </c>
      <c r="CK174" s="1">
        <v>8.2000000000000003E-2</v>
      </c>
      <c r="CL174" s="1" t="s">
        <v>797</v>
      </c>
      <c r="CM174" s="1" t="s">
        <v>893</v>
      </c>
      <c r="CN174" s="1" t="s">
        <v>805</v>
      </c>
      <c r="CO174" s="1">
        <v>68</v>
      </c>
      <c r="CP174" s="1">
        <v>16</v>
      </c>
      <c r="CQ174" s="1">
        <v>22</v>
      </c>
      <c r="CR174" s="1">
        <v>38</v>
      </c>
      <c r="CS174" s="1">
        <v>-13</v>
      </c>
      <c r="CT174" s="1">
        <v>34</v>
      </c>
      <c r="CU174" s="1">
        <v>29</v>
      </c>
      <c r="CV174" s="1">
        <v>123</v>
      </c>
      <c r="CW174" s="1">
        <v>6</v>
      </c>
      <c r="CX174" s="1">
        <v>6</v>
      </c>
      <c r="CY174" s="1">
        <v>2</v>
      </c>
      <c r="CZ174" s="1">
        <v>0</v>
      </c>
      <c r="DA174" s="1">
        <v>2</v>
      </c>
      <c r="DB174" s="1">
        <v>113</v>
      </c>
      <c r="DC174" s="1">
        <v>0.14199999999999999</v>
      </c>
      <c r="DE174" s="2"/>
      <c r="DF174" s="1" t="s">
        <v>893</v>
      </c>
      <c r="DG174" s="1">
        <v>68</v>
      </c>
      <c r="DH174" s="1">
        <v>16</v>
      </c>
      <c r="DI174" s="1">
        <v>22</v>
      </c>
      <c r="DJ174" s="1">
        <v>38</v>
      </c>
      <c r="DK174" s="1">
        <v>-13</v>
      </c>
      <c r="DL174" s="1">
        <v>34</v>
      </c>
      <c r="DM174" s="1">
        <v>29</v>
      </c>
      <c r="DN174" s="1">
        <v>123</v>
      </c>
      <c r="DO174" s="1">
        <v>6</v>
      </c>
      <c r="DP174" s="1">
        <v>6</v>
      </c>
      <c r="DQ174" s="1">
        <v>2</v>
      </c>
      <c r="DR174" s="1">
        <v>0</v>
      </c>
      <c r="DS174" s="1">
        <v>2</v>
      </c>
      <c r="DT174" s="1">
        <v>113</v>
      </c>
      <c r="DU174" s="1">
        <v>0.14199999999999999</v>
      </c>
    </row>
    <row r="175" spans="1:125" x14ac:dyDescent="0.2">
      <c r="A175" s="2" t="s">
        <v>555</v>
      </c>
      <c r="B175" s="1" t="s">
        <v>812</v>
      </c>
      <c r="C175" s="1">
        <v>83</v>
      </c>
      <c r="D175" s="1">
        <v>13</v>
      </c>
      <c r="E175" s="1">
        <v>25</v>
      </c>
      <c r="F175" s="1">
        <v>38</v>
      </c>
      <c r="G175" s="1">
        <v>8</v>
      </c>
      <c r="H175" s="1">
        <v>51</v>
      </c>
      <c r="I175" s="1">
        <v>54</v>
      </c>
      <c r="J175" s="1">
        <v>137</v>
      </c>
      <c r="K175" s="1">
        <v>3</v>
      </c>
      <c r="L175" s="1">
        <v>6</v>
      </c>
      <c r="M175" s="1">
        <v>0</v>
      </c>
      <c r="N175" s="1">
        <v>0</v>
      </c>
      <c r="O175" s="1">
        <v>1</v>
      </c>
      <c r="P175" s="1">
        <v>173</v>
      </c>
      <c r="Q175" s="1">
        <v>7.4999999999999997E-2</v>
      </c>
      <c r="S175" s="1" t="s">
        <v>358</v>
      </c>
      <c r="T175" s="1" t="s">
        <v>829</v>
      </c>
      <c r="U175" s="1">
        <v>82</v>
      </c>
      <c r="V175" s="1">
        <v>23</v>
      </c>
      <c r="W175" s="1">
        <v>17</v>
      </c>
      <c r="X175" s="1">
        <v>40</v>
      </c>
      <c r="Y175" s="1">
        <v>-31</v>
      </c>
      <c r="Z175" s="1">
        <v>26</v>
      </c>
      <c r="AA175" s="1">
        <v>129</v>
      </c>
      <c r="AB175" s="1">
        <v>25</v>
      </c>
      <c r="AC175" s="1">
        <v>8</v>
      </c>
      <c r="AD175" s="1">
        <v>2</v>
      </c>
      <c r="AE175" s="1">
        <v>0</v>
      </c>
      <c r="AF175" s="1">
        <v>0</v>
      </c>
      <c r="AG175" s="1">
        <v>3</v>
      </c>
      <c r="AH175" s="1">
        <v>280</v>
      </c>
      <c r="AI175" s="1">
        <v>8.2000000000000003E-2</v>
      </c>
      <c r="AK175" s="2" t="s">
        <v>257</v>
      </c>
      <c r="AL175" s="1" t="s">
        <v>825</v>
      </c>
      <c r="AM175" s="1">
        <v>82</v>
      </c>
      <c r="AN175" s="1">
        <v>17</v>
      </c>
      <c r="AO175" s="1">
        <v>20</v>
      </c>
      <c r="AP175" s="1">
        <v>37</v>
      </c>
      <c r="AQ175" s="1">
        <v>3</v>
      </c>
      <c r="AR175" s="1">
        <v>14</v>
      </c>
      <c r="AS175" s="1">
        <v>91</v>
      </c>
      <c r="AT175" s="1">
        <v>43</v>
      </c>
      <c r="AU175" s="1">
        <v>0</v>
      </c>
      <c r="AV175" s="1">
        <v>2</v>
      </c>
      <c r="AW175" s="1">
        <v>3</v>
      </c>
      <c r="AX175" s="1">
        <v>0</v>
      </c>
      <c r="AY175" s="1">
        <v>3</v>
      </c>
      <c r="AZ175" s="1">
        <v>146</v>
      </c>
      <c r="BA175" s="1">
        <v>0.11600000000000001</v>
      </c>
      <c r="BC175" s="2" t="s">
        <v>772</v>
      </c>
      <c r="BD175" s="1" t="s">
        <v>823</v>
      </c>
      <c r="BE175" s="1">
        <v>48</v>
      </c>
      <c r="BF175" s="1">
        <v>4</v>
      </c>
      <c r="BG175" s="1">
        <v>18</v>
      </c>
      <c r="BH175" s="1">
        <v>22</v>
      </c>
      <c r="BI175" s="1">
        <v>9</v>
      </c>
      <c r="BJ175" s="1">
        <v>28</v>
      </c>
      <c r="BK175" s="1">
        <v>58</v>
      </c>
      <c r="BL175" s="1">
        <v>58</v>
      </c>
      <c r="BM175" s="1">
        <v>0</v>
      </c>
      <c r="BN175" s="1">
        <v>5</v>
      </c>
      <c r="BO175" s="1">
        <v>0</v>
      </c>
      <c r="BP175" s="1">
        <v>1</v>
      </c>
      <c r="BQ175" s="1">
        <v>1</v>
      </c>
      <c r="BR175" s="1">
        <v>56</v>
      </c>
      <c r="BS175" s="1">
        <v>7.0999999999999994E-2</v>
      </c>
      <c r="BU175" s="2" t="s">
        <v>704</v>
      </c>
      <c r="BV175" s="1" t="s">
        <v>799</v>
      </c>
      <c r="BW175" s="1">
        <v>70</v>
      </c>
      <c r="BX175" s="1">
        <v>9</v>
      </c>
      <c r="BY175" s="1">
        <v>29</v>
      </c>
      <c r="BZ175" s="1">
        <v>38</v>
      </c>
      <c r="CA175" s="1">
        <v>-16</v>
      </c>
      <c r="CB175" s="1">
        <v>64</v>
      </c>
      <c r="CC175" s="1">
        <v>62</v>
      </c>
      <c r="CD175" s="1">
        <v>107</v>
      </c>
      <c r="CE175" s="1">
        <v>3</v>
      </c>
      <c r="CF175" s="1">
        <v>12</v>
      </c>
      <c r="CG175" s="1">
        <v>0</v>
      </c>
      <c r="CH175" s="1">
        <v>0</v>
      </c>
      <c r="CI175" s="1">
        <v>2</v>
      </c>
      <c r="CJ175" s="1">
        <v>172</v>
      </c>
      <c r="CK175" s="1">
        <v>5.1999999999999998E-2</v>
      </c>
      <c r="CL175" s="1" t="s">
        <v>797</v>
      </c>
      <c r="CM175" s="1" t="s">
        <v>672</v>
      </c>
      <c r="CN175" s="1" t="s">
        <v>799</v>
      </c>
      <c r="CO175" s="1">
        <v>80</v>
      </c>
      <c r="CP175" s="1">
        <v>11</v>
      </c>
      <c r="CQ175" s="1">
        <v>26</v>
      </c>
      <c r="CR175" s="1">
        <v>37</v>
      </c>
      <c r="CS175" s="1">
        <v>10</v>
      </c>
      <c r="CT175" s="1">
        <v>24</v>
      </c>
      <c r="CU175" s="1">
        <v>43</v>
      </c>
      <c r="CV175" s="1">
        <v>15</v>
      </c>
      <c r="CW175" s="1">
        <v>4</v>
      </c>
      <c r="CX175" s="1">
        <v>9</v>
      </c>
      <c r="CY175" s="1">
        <v>0</v>
      </c>
      <c r="CZ175" s="1">
        <v>0</v>
      </c>
      <c r="DA175" s="1">
        <v>1</v>
      </c>
      <c r="DB175" s="1">
        <v>127</v>
      </c>
      <c r="DC175" s="1">
        <v>8.6999999999999994E-2</v>
      </c>
      <c r="DE175" s="2"/>
      <c r="DF175" s="1" t="s">
        <v>672</v>
      </c>
      <c r="DG175" s="1">
        <v>80</v>
      </c>
      <c r="DH175" s="1">
        <v>11</v>
      </c>
      <c r="DI175" s="1">
        <v>26</v>
      </c>
      <c r="DJ175" s="1">
        <v>37</v>
      </c>
      <c r="DK175" s="1">
        <v>10</v>
      </c>
      <c r="DL175" s="1">
        <v>24</v>
      </c>
      <c r="DM175" s="1">
        <v>43</v>
      </c>
      <c r="DN175" s="1">
        <v>15</v>
      </c>
      <c r="DO175" s="1">
        <v>4</v>
      </c>
      <c r="DP175" s="1">
        <v>9</v>
      </c>
      <c r="DQ175" s="1">
        <v>0</v>
      </c>
      <c r="DR175" s="1">
        <v>0</v>
      </c>
      <c r="DS175" s="1">
        <v>1</v>
      </c>
      <c r="DT175" s="1">
        <v>127</v>
      </c>
      <c r="DU175" s="1">
        <v>8.6999999999999994E-2</v>
      </c>
    </row>
    <row r="176" spans="1:125" x14ac:dyDescent="0.2">
      <c r="A176" s="2" t="s">
        <v>178</v>
      </c>
      <c r="B176" s="1" t="s">
        <v>813</v>
      </c>
      <c r="C176" s="1">
        <v>76</v>
      </c>
      <c r="D176" s="1">
        <v>12</v>
      </c>
      <c r="E176" s="1">
        <v>26</v>
      </c>
      <c r="F176" s="1">
        <v>38</v>
      </c>
      <c r="G176" s="1">
        <v>4</v>
      </c>
      <c r="H176" s="1">
        <v>6</v>
      </c>
      <c r="I176" s="1">
        <v>39</v>
      </c>
      <c r="J176" s="1">
        <v>41</v>
      </c>
      <c r="K176" s="1">
        <v>0</v>
      </c>
      <c r="L176" s="1">
        <v>8</v>
      </c>
      <c r="M176" s="1">
        <v>1</v>
      </c>
      <c r="N176" s="1">
        <v>1</v>
      </c>
      <c r="O176" s="1">
        <v>1</v>
      </c>
      <c r="P176" s="1">
        <v>136</v>
      </c>
      <c r="Q176" s="1">
        <v>8.7999999999999995E-2</v>
      </c>
      <c r="S176" s="1" t="s">
        <v>710</v>
      </c>
      <c r="T176" s="1" t="s">
        <v>798</v>
      </c>
      <c r="U176" s="1">
        <v>76</v>
      </c>
      <c r="V176" s="1">
        <v>10</v>
      </c>
      <c r="W176" s="1">
        <v>30</v>
      </c>
      <c r="X176" s="1">
        <v>40</v>
      </c>
      <c r="Y176" s="1">
        <v>-25</v>
      </c>
      <c r="Z176" s="1">
        <v>20</v>
      </c>
      <c r="AA176" s="1">
        <v>45</v>
      </c>
      <c r="AB176" s="1">
        <v>93</v>
      </c>
      <c r="AC176" s="1">
        <v>6</v>
      </c>
      <c r="AD176" s="1">
        <v>17</v>
      </c>
      <c r="AE176" s="1">
        <v>0</v>
      </c>
      <c r="AF176" s="1">
        <v>0</v>
      </c>
      <c r="AG176" s="1">
        <v>3</v>
      </c>
      <c r="AH176" s="1">
        <v>123</v>
      </c>
      <c r="AI176" s="1">
        <v>8.1000000000000003E-2</v>
      </c>
      <c r="AK176" s="2" t="s">
        <v>18</v>
      </c>
      <c r="AL176" s="1" t="s">
        <v>795</v>
      </c>
      <c r="AM176" s="1">
        <v>22</v>
      </c>
      <c r="AN176" s="1">
        <v>8</v>
      </c>
      <c r="AO176" s="1">
        <v>29</v>
      </c>
      <c r="AP176" s="1">
        <v>37</v>
      </c>
      <c r="AQ176" s="1">
        <v>15</v>
      </c>
      <c r="AR176" s="1">
        <v>14</v>
      </c>
      <c r="AS176" s="1">
        <v>11</v>
      </c>
      <c r="AT176" s="1">
        <v>7</v>
      </c>
      <c r="AU176" s="1">
        <v>2</v>
      </c>
      <c r="AV176" s="1">
        <v>9</v>
      </c>
      <c r="AW176" s="1">
        <v>0</v>
      </c>
      <c r="AX176" s="1">
        <v>0</v>
      </c>
      <c r="AY176" s="1">
        <v>3</v>
      </c>
      <c r="AZ176" s="1">
        <v>75</v>
      </c>
      <c r="BA176" s="1">
        <v>0.107</v>
      </c>
      <c r="BC176" s="2" t="s">
        <v>712</v>
      </c>
      <c r="BD176" s="1" t="s">
        <v>799</v>
      </c>
      <c r="BE176" s="1">
        <v>48</v>
      </c>
      <c r="BF176" s="1">
        <v>6</v>
      </c>
      <c r="BG176" s="1">
        <v>16</v>
      </c>
      <c r="BH176" s="1">
        <v>22</v>
      </c>
      <c r="BI176" s="1">
        <v>11</v>
      </c>
      <c r="BJ176" s="1">
        <v>18</v>
      </c>
      <c r="BK176" s="1">
        <v>59</v>
      </c>
      <c r="BL176" s="1">
        <v>123</v>
      </c>
      <c r="BM176" s="1">
        <v>0</v>
      </c>
      <c r="BN176" s="1">
        <v>5</v>
      </c>
      <c r="BO176" s="1">
        <v>0</v>
      </c>
      <c r="BP176" s="1">
        <v>0</v>
      </c>
      <c r="BQ176" s="1">
        <v>0</v>
      </c>
      <c r="BR176" s="1">
        <v>97</v>
      </c>
      <c r="BS176" s="1">
        <v>6.2E-2</v>
      </c>
      <c r="BU176" s="2" t="s">
        <v>229</v>
      </c>
      <c r="BV176" s="1" t="s">
        <v>829</v>
      </c>
      <c r="BW176" s="1">
        <v>76</v>
      </c>
      <c r="BX176" s="1">
        <v>16</v>
      </c>
      <c r="BY176" s="1">
        <v>22</v>
      </c>
      <c r="BZ176" s="1">
        <v>38</v>
      </c>
      <c r="CA176" s="1">
        <v>-14</v>
      </c>
      <c r="CB176" s="1">
        <v>16</v>
      </c>
      <c r="CC176" s="1">
        <v>117</v>
      </c>
      <c r="CD176" s="1">
        <v>23</v>
      </c>
      <c r="CE176" s="1">
        <v>0</v>
      </c>
      <c r="CF176" s="1">
        <v>3</v>
      </c>
      <c r="CG176" s="1">
        <v>1</v>
      </c>
      <c r="CH176" s="1">
        <v>1</v>
      </c>
      <c r="CI176" s="1">
        <v>4</v>
      </c>
      <c r="CJ176" s="1">
        <v>185</v>
      </c>
      <c r="CK176" s="1">
        <v>8.5999999999999993E-2</v>
      </c>
      <c r="CL176" s="1" t="s">
        <v>797</v>
      </c>
      <c r="CM176" s="1" t="s">
        <v>185</v>
      </c>
      <c r="CN176" s="1" t="s">
        <v>812</v>
      </c>
      <c r="CO176" s="1">
        <v>76</v>
      </c>
      <c r="CP176" s="1">
        <v>12</v>
      </c>
      <c r="CQ176" s="1">
        <v>25</v>
      </c>
      <c r="CR176" s="1">
        <v>37</v>
      </c>
      <c r="CS176" s="1">
        <v>3</v>
      </c>
      <c r="CT176" s="1">
        <v>12</v>
      </c>
      <c r="CU176" s="1">
        <v>32</v>
      </c>
      <c r="CV176" s="1">
        <v>27</v>
      </c>
      <c r="CW176" s="1">
        <v>2</v>
      </c>
      <c r="CX176" s="1">
        <v>5</v>
      </c>
      <c r="CY176" s="1">
        <v>0</v>
      </c>
      <c r="CZ176" s="1">
        <v>0</v>
      </c>
      <c r="DA176" s="1">
        <v>3</v>
      </c>
      <c r="DB176" s="1">
        <v>199</v>
      </c>
      <c r="DC176" s="1">
        <v>0.06</v>
      </c>
      <c r="DE176" s="2"/>
      <c r="DF176" s="1" t="s">
        <v>185</v>
      </c>
      <c r="DG176" s="1">
        <v>76</v>
      </c>
      <c r="DH176" s="1">
        <v>12</v>
      </c>
      <c r="DI176" s="1">
        <v>25</v>
      </c>
      <c r="DJ176" s="1">
        <v>37</v>
      </c>
      <c r="DK176" s="1">
        <v>3</v>
      </c>
      <c r="DL176" s="1">
        <v>12</v>
      </c>
      <c r="DM176" s="1">
        <v>32</v>
      </c>
      <c r="DN176" s="1">
        <v>27</v>
      </c>
      <c r="DO176" s="1">
        <v>2</v>
      </c>
      <c r="DP176" s="1">
        <v>5</v>
      </c>
      <c r="DQ176" s="1">
        <v>0</v>
      </c>
      <c r="DR176" s="1">
        <v>0</v>
      </c>
      <c r="DS176" s="1">
        <v>3</v>
      </c>
      <c r="DT176" s="1">
        <v>199</v>
      </c>
      <c r="DU176" s="1">
        <v>0.06</v>
      </c>
    </row>
    <row r="177" spans="1:125" x14ac:dyDescent="0.2">
      <c r="A177" s="2" t="s">
        <v>35</v>
      </c>
      <c r="B177" s="1" t="s">
        <v>819</v>
      </c>
      <c r="C177" s="1">
        <v>82</v>
      </c>
      <c r="D177" s="1">
        <v>18</v>
      </c>
      <c r="E177" s="1">
        <v>20</v>
      </c>
      <c r="F177" s="1">
        <v>38</v>
      </c>
      <c r="G177" s="1">
        <v>-4</v>
      </c>
      <c r="H177" s="1">
        <v>53</v>
      </c>
      <c r="I177" s="1">
        <v>70</v>
      </c>
      <c r="J177" s="1">
        <v>33</v>
      </c>
      <c r="K177" s="1">
        <v>3</v>
      </c>
      <c r="L177" s="1">
        <v>5</v>
      </c>
      <c r="M177" s="1">
        <v>1</v>
      </c>
      <c r="N177" s="1">
        <v>1</v>
      </c>
      <c r="O177" s="1">
        <v>2</v>
      </c>
      <c r="P177" s="1">
        <v>159</v>
      </c>
      <c r="Q177" s="1">
        <v>0.113</v>
      </c>
      <c r="S177" s="1" t="s">
        <v>545</v>
      </c>
      <c r="T177" s="1" t="s">
        <v>799</v>
      </c>
      <c r="U177" s="1">
        <v>79</v>
      </c>
      <c r="V177" s="1">
        <v>24</v>
      </c>
      <c r="W177" s="1">
        <v>16</v>
      </c>
      <c r="X177" s="1">
        <v>40</v>
      </c>
      <c r="Y177" s="1">
        <v>10</v>
      </c>
      <c r="Z177" s="1">
        <v>36</v>
      </c>
      <c r="AA177" s="1">
        <v>74</v>
      </c>
      <c r="AB177" s="1">
        <v>31</v>
      </c>
      <c r="AC177" s="1">
        <v>7</v>
      </c>
      <c r="AD177" s="1">
        <v>5</v>
      </c>
      <c r="AE177" s="1">
        <v>1</v>
      </c>
      <c r="AF177" s="1">
        <v>1</v>
      </c>
      <c r="AG177" s="1">
        <v>1</v>
      </c>
      <c r="AH177" s="1">
        <v>203</v>
      </c>
      <c r="AI177" s="1">
        <v>0.11799999999999999</v>
      </c>
      <c r="AK177" s="2" t="s">
        <v>323</v>
      </c>
      <c r="AL177" s="1" t="s">
        <v>814</v>
      </c>
      <c r="AM177" s="1">
        <v>82</v>
      </c>
      <c r="AN177" s="1">
        <v>17</v>
      </c>
      <c r="AO177" s="1">
        <v>20</v>
      </c>
      <c r="AP177" s="1">
        <v>37</v>
      </c>
      <c r="AQ177" s="1">
        <v>-4</v>
      </c>
      <c r="AR177" s="1">
        <v>46</v>
      </c>
      <c r="AS177" s="1">
        <v>189</v>
      </c>
      <c r="AT177" s="1">
        <v>48</v>
      </c>
      <c r="AU177" s="1">
        <v>4</v>
      </c>
      <c r="AV177" s="1">
        <v>4</v>
      </c>
      <c r="AW177" s="1">
        <v>0</v>
      </c>
      <c r="AX177" s="1">
        <v>0</v>
      </c>
      <c r="AY177" s="1">
        <v>0</v>
      </c>
      <c r="AZ177" s="1">
        <v>184</v>
      </c>
      <c r="BA177" s="1">
        <v>9.1999999999999998E-2</v>
      </c>
      <c r="BC177" s="2" t="s">
        <v>728</v>
      </c>
      <c r="BD177" s="1" t="s">
        <v>806</v>
      </c>
      <c r="BE177" s="1">
        <v>46</v>
      </c>
      <c r="BF177" s="1">
        <v>6</v>
      </c>
      <c r="BG177" s="1">
        <v>16</v>
      </c>
      <c r="BH177" s="1">
        <v>22</v>
      </c>
      <c r="BI177" s="1">
        <v>-9</v>
      </c>
      <c r="BJ177" s="1">
        <v>12</v>
      </c>
      <c r="BK177" s="1">
        <v>40</v>
      </c>
      <c r="BL177" s="1">
        <v>100</v>
      </c>
      <c r="BM177" s="1">
        <v>4</v>
      </c>
      <c r="BN177" s="1">
        <v>9</v>
      </c>
      <c r="BO177" s="1">
        <v>0</v>
      </c>
      <c r="BP177" s="1">
        <v>1</v>
      </c>
      <c r="BQ177" s="1">
        <v>1</v>
      </c>
      <c r="BR177" s="1">
        <v>94</v>
      </c>
      <c r="BS177" s="1">
        <v>6.4000000000000001E-2</v>
      </c>
      <c r="BU177" s="2" t="s">
        <v>212</v>
      </c>
      <c r="BV177" s="1" t="s">
        <v>818</v>
      </c>
      <c r="BW177" s="1">
        <v>79</v>
      </c>
      <c r="BX177" s="1">
        <v>19</v>
      </c>
      <c r="BY177" s="1">
        <v>19</v>
      </c>
      <c r="BZ177" s="1">
        <v>38</v>
      </c>
      <c r="CA177" s="1">
        <v>-3</v>
      </c>
      <c r="CB177" s="1">
        <v>30</v>
      </c>
      <c r="CC177" s="1">
        <v>140</v>
      </c>
      <c r="CD177" s="1">
        <v>35</v>
      </c>
      <c r="CE177" s="1">
        <v>5</v>
      </c>
      <c r="CF177" s="1">
        <v>4</v>
      </c>
      <c r="CG177" s="1">
        <v>0</v>
      </c>
      <c r="CH177" s="1">
        <v>0</v>
      </c>
      <c r="CI177" s="1">
        <v>3</v>
      </c>
      <c r="CJ177" s="1">
        <v>167</v>
      </c>
      <c r="CK177" s="1">
        <v>0.114</v>
      </c>
      <c r="CL177" s="1" t="s">
        <v>797</v>
      </c>
      <c r="CM177" s="1" t="s">
        <v>756</v>
      </c>
      <c r="CN177" s="1" t="s">
        <v>813</v>
      </c>
      <c r="CO177" s="1">
        <v>78</v>
      </c>
      <c r="CP177" s="1">
        <v>10</v>
      </c>
      <c r="CQ177" s="1">
        <v>27</v>
      </c>
      <c r="CR177" s="1">
        <v>37</v>
      </c>
      <c r="CS177" s="1">
        <v>18</v>
      </c>
      <c r="CT177" s="1">
        <v>14</v>
      </c>
      <c r="CU177" s="1">
        <v>73</v>
      </c>
      <c r="CV177" s="1">
        <v>90</v>
      </c>
      <c r="CW177" s="1">
        <v>1</v>
      </c>
      <c r="CX177" s="1">
        <v>11</v>
      </c>
      <c r="CY177" s="1">
        <v>0</v>
      </c>
      <c r="CZ177" s="1">
        <v>1</v>
      </c>
      <c r="DA177" s="1">
        <v>1</v>
      </c>
      <c r="DB177" s="1">
        <v>120</v>
      </c>
      <c r="DC177" s="1">
        <v>8.3000000000000004E-2</v>
      </c>
      <c r="DE177" s="2"/>
      <c r="DF177" s="1" t="s">
        <v>756</v>
      </c>
      <c r="DG177" s="1">
        <v>78</v>
      </c>
      <c r="DH177" s="1">
        <v>10</v>
      </c>
      <c r="DI177" s="1">
        <v>27</v>
      </c>
      <c r="DJ177" s="1">
        <v>37</v>
      </c>
      <c r="DK177" s="1">
        <v>18</v>
      </c>
      <c r="DL177" s="1">
        <v>14</v>
      </c>
      <c r="DM177" s="1">
        <v>73</v>
      </c>
      <c r="DN177" s="1">
        <v>90</v>
      </c>
      <c r="DO177" s="1">
        <v>1</v>
      </c>
      <c r="DP177" s="1">
        <v>11</v>
      </c>
      <c r="DQ177" s="1">
        <v>0</v>
      </c>
      <c r="DR177" s="1">
        <v>1</v>
      </c>
      <c r="DS177" s="1">
        <v>1</v>
      </c>
      <c r="DT177" s="1">
        <v>120</v>
      </c>
      <c r="DU177" s="1">
        <v>8.3000000000000004E-2</v>
      </c>
    </row>
    <row r="178" spans="1:125" x14ac:dyDescent="0.2">
      <c r="A178" s="2" t="s">
        <v>205</v>
      </c>
      <c r="B178" s="1" t="s">
        <v>795</v>
      </c>
      <c r="C178" s="1">
        <v>81</v>
      </c>
      <c r="D178" s="1">
        <v>18</v>
      </c>
      <c r="E178" s="1">
        <v>20</v>
      </c>
      <c r="F178" s="1">
        <v>38</v>
      </c>
      <c r="G178" s="1">
        <v>5</v>
      </c>
      <c r="H178" s="1">
        <v>16</v>
      </c>
      <c r="I178" s="1">
        <v>86</v>
      </c>
      <c r="J178" s="1">
        <v>49</v>
      </c>
      <c r="K178" s="1">
        <v>0</v>
      </c>
      <c r="L178" s="1">
        <v>0</v>
      </c>
      <c r="M178" s="1">
        <v>0</v>
      </c>
      <c r="N178" s="1">
        <v>0</v>
      </c>
      <c r="O178" s="1">
        <v>5</v>
      </c>
      <c r="P178" s="1">
        <v>157</v>
      </c>
      <c r="Q178" s="1">
        <v>0.115</v>
      </c>
      <c r="S178" s="1" t="s">
        <v>257</v>
      </c>
      <c r="T178" s="1" t="s">
        <v>825</v>
      </c>
      <c r="U178" s="1">
        <v>79</v>
      </c>
      <c r="V178" s="1">
        <v>19</v>
      </c>
      <c r="W178" s="1">
        <v>21</v>
      </c>
      <c r="X178" s="1">
        <v>40</v>
      </c>
      <c r="Y178" s="1">
        <v>17</v>
      </c>
      <c r="Z178" s="1">
        <v>20</v>
      </c>
      <c r="AA178" s="1">
        <v>87</v>
      </c>
      <c r="AB178" s="1">
        <v>50</v>
      </c>
      <c r="AC178" s="1">
        <v>0</v>
      </c>
      <c r="AD178" s="1">
        <v>1</v>
      </c>
      <c r="AE178" s="1">
        <v>2</v>
      </c>
      <c r="AF178" s="1">
        <v>2</v>
      </c>
      <c r="AG178" s="1">
        <v>4</v>
      </c>
      <c r="AH178" s="1">
        <v>103</v>
      </c>
      <c r="AI178" s="1">
        <v>0.184</v>
      </c>
      <c r="AK178" s="2" t="s">
        <v>212</v>
      </c>
      <c r="AL178" s="1" t="s">
        <v>818</v>
      </c>
      <c r="AM178" s="1">
        <v>78</v>
      </c>
      <c r="AN178" s="1">
        <v>20</v>
      </c>
      <c r="AO178" s="1">
        <v>17</v>
      </c>
      <c r="AP178" s="1">
        <v>37</v>
      </c>
      <c r="AQ178" s="1">
        <v>-3</v>
      </c>
      <c r="AR178" s="1">
        <v>37</v>
      </c>
      <c r="AS178" s="1">
        <v>159</v>
      </c>
      <c r="AT178" s="1">
        <v>37</v>
      </c>
      <c r="AU178" s="1">
        <v>6</v>
      </c>
      <c r="AV178" s="1">
        <v>2</v>
      </c>
      <c r="AW178" s="1">
        <v>0</v>
      </c>
      <c r="AX178" s="1">
        <v>0</v>
      </c>
      <c r="AY178" s="1">
        <v>2</v>
      </c>
      <c r="AZ178" s="1">
        <v>159</v>
      </c>
      <c r="BA178" s="1">
        <v>0.126</v>
      </c>
      <c r="BC178" s="2" t="s">
        <v>212</v>
      </c>
      <c r="BD178" s="1" t="s">
        <v>818</v>
      </c>
      <c r="BE178" s="1">
        <v>47</v>
      </c>
      <c r="BF178" s="1">
        <v>11</v>
      </c>
      <c r="BG178" s="1">
        <v>11</v>
      </c>
      <c r="BH178" s="1">
        <v>22</v>
      </c>
      <c r="BI178" s="1">
        <v>-13</v>
      </c>
      <c r="BJ178" s="1">
        <v>26</v>
      </c>
      <c r="BK178" s="1">
        <v>82</v>
      </c>
      <c r="BL178" s="1">
        <v>16</v>
      </c>
      <c r="BM178" s="1">
        <v>3</v>
      </c>
      <c r="BN178" s="1">
        <v>4</v>
      </c>
      <c r="BO178" s="1">
        <v>0</v>
      </c>
      <c r="BP178" s="1">
        <v>0</v>
      </c>
      <c r="BQ178" s="1">
        <v>2</v>
      </c>
      <c r="BR178" s="1">
        <v>128</v>
      </c>
      <c r="BS178" s="1">
        <v>8.5999999999999993E-2</v>
      </c>
      <c r="BU178" s="2" t="s">
        <v>220</v>
      </c>
      <c r="BV178" s="1" t="s">
        <v>801</v>
      </c>
      <c r="BW178" s="1">
        <v>69</v>
      </c>
      <c r="BX178" s="1">
        <v>20</v>
      </c>
      <c r="BY178" s="1">
        <v>17</v>
      </c>
      <c r="BZ178" s="1">
        <v>37</v>
      </c>
      <c r="CA178" s="1">
        <v>-16</v>
      </c>
      <c r="CB178" s="1">
        <v>44</v>
      </c>
      <c r="CC178" s="1">
        <v>77</v>
      </c>
      <c r="CD178" s="1">
        <v>19</v>
      </c>
      <c r="CE178" s="1">
        <v>8</v>
      </c>
      <c r="CF178" s="1">
        <v>5</v>
      </c>
      <c r="CG178" s="1">
        <v>0</v>
      </c>
      <c r="CH178" s="1">
        <v>0</v>
      </c>
      <c r="CI178" s="1">
        <v>3</v>
      </c>
      <c r="CJ178" s="1">
        <v>132</v>
      </c>
      <c r="CK178" s="1">
        <v>0.152</v>
      </c>
      <c r="CL178" s="1" t="s">
        <v>797</v>
      </c>
      <c r="CM178" s="1" t="s">
        <v>237</v>
      </c>
      <c r="CN178" s="1" t="s">
        <v>801</v>
      </c>
      <c r="CO178" s="1">
        <v>82</v>
      </c>
      <c r="CP178" s="1">
        <v>15</v>
      </c>
      <c r="CQ178" s="1">
        <v>22</v>
      </c>
      <c r="CR178" s="1">
        <v>37</v>
      </c>
      <c r="CS178" s="1">
        <v>4</v>
      </c>
      <c r="CT178" s="1">
        <v>28</v>
      </c>
      <c r="CU178" s="1">
        <v>72</v>
      </c>
      <c r="CV178" s="1">
        <v>35</v>
      </c>
      <c r="CW178" s="1">
        <v>1</v>
      </c>
      <c r="CX178" s="1">
        <v>5</v>
      </c>
      <c r="CY178" s="1">
        <v>1</v>
      </c>
      <c r="CZ178" s="1">
        <v>1</v>
      </c>
      <c r="DA178" s="1">
        <v>0</v>
      </c>
      <c r="DB178" s="1">
        <v>148</v>
      </c>
      <c r="DC178" s="1">
        <v>0.10100000000000001</v>
      </c>
      <c r="DE178" s="2"/>
      <c r="DF178" s="1" t="s">
        <v>237</v>
      </c>
      <c r="DG178" s="1">
        <v>82</v>
      </c>
      <c r="DH178" s="1">
        <v>15</v>
      </c>
      <c r="DI178" s="1">
        <v>22</v>
      </c>
      <c r="DJ178" s="1">
        <v>37</v>
      </c>
      <c r="DK178" s="1">
        <v>4</v>
      </c>
      <c r="DL178" s="1">
        <v>28</v>
      </c>
      <c r="DM178" s="1">
        <v>72</v>
      </c>
      <c r="DN178" s="1">
        <v>35</v>
      </c>
      <c r="DO178" s="1">
        <v>1</v>
      </c>
      <c r="DP178" s="1">
        <v>5</v>
      </c>
      <c r="DQ178" s="1">
        <v>1</v>
      </c>
      <c r="DR178" s="1">
        <v>1</v>
      </c>
      <c r="DS178" s="1">
        <v>0</v>
      </c>
      <c r="DT178" s="1">
        <v>148</v>
      </c>
      <c r="DU178" s="1">
        <v>0.10100000000000001</v>
      </c>
    </row>
    <row r="179" spans="1:125" x14ac:dyDescent="0.2">
      <c r="A179" s="2" t="s">
        <v>199</v>
      </c>
      <c r="B179" s="1" t="s">
        <v>810</v>
      </c>
      <c r="C179" s="1">
        <v>82</v>
      </c>
      <c r="D179" s="1">
        <v>11</v>
      </c>
      <c r="E179" s="1">
        <v>27</v>
      </c>
      <c r="F179" s="1">
        <v>38</v>
      </c>
      <c r="G179" s="1">
        <v>-5</v>
      </c>
      <c r="H179" s="1">
        <v>24</v>
      </c>
      <c r="I179" s="1">
        <v>38</v>
      </c>
      <c r="J179" s="1">
        <v>46</v>
      </c>
      <c r="K179" s="1">
        <v>0</v>
      </c>
      <c r="L179" s="1">
        <v>6</v>
      </c>
      <c r="M179" s="1">
        <v>1</v>
      </c>
      <c r="N179" s="1">
        <v>0</v>
      </c>
      <c r="O179" s="1">
        <v>3</v>
      </c>
      <c r="P179" s="1">
        <v>151</v>
      </c>
      <c r="Q179" s="1">
        <v>7.2999999999999995E-2</v>
      </c>
      <c r="S179" s="1" t="s">
        <v>175</v>
      </c>
      <c r="T179" s="1" t="s">
        <v>812</v>
      </c>
      <c r="U179" s="1">
        <v>71</v>
      </c>
      <c r="V179" s="1">
        <v>16</v>
      </c>
      <c r="W179" s="1">
        <v>23</v>
      </c>
      <c r="X179" s="1">
        <v>39</v>
      </c>
      <c r="Y179" s="1">
        <v>-1</v>
      </c>
      <c r="Z179" s="1">
        <v>22</v>
      </c>
      <c r="AA179" s="1">
        <v>30</v>
      </c>
      <c r="AB179" s="1">
        <v>25</v>
      </c>
      <c r="AC179" s="1">
        <v>4</v>
      </c>
      <c r="AD179" s="1">
        <v>4</v>
      </c>
      <c r="AE179" s="1">
        <v>0</v>
      </c>
      <c r="AF179" s="1">
        <v>0</v>
      </c>
      <c r="AG179" s="1">
        <v>5</v>
      </c>
      <c r="AH179" s="1">
        <v>115</v>
      </c>
      <c r="AI179" s="1">
        <v>0.13900000000000001</v>
      </c>
      <c r="AK179" s="2" t="s">
        <v>127</v>
      </c>
      <c r="AL179" s="1" t="s">
        <v>825</v>
      </c>
      <c r="AM179" s="1">
        <v>82</v>
      </c>
      <c r="AN179" s="1">
        <v>11</v>
      </c>
      <c r="AO179" s="1">
        <v>26</v>
      </c>
      <c r="AP179" s="1">
        <v>37</v>
      </c>
      <c r="AQ179" s="1">
        <v>-13</v>
      </c>
      <c r="AR179" s="1">
        <v>28</v>
      </c>
      <c r="AS179" s="1">
        <v>124</v>
      </c>
      <c r="AT179" s="1">
        <v>48</v>
      </c>
      <c r="AU179" s="1">
        <v>4</v>
      </c>
      <c r="AV179" s="1">
        <v>5</v>
      </c>
      <c r="AW179" s="1">
        <v>1</v>
      </c>
      <c r="AX179" s="1">
        <v>1</v>
      </c>
      <c r="AY179" s="1">
        <v>4</v>
      </c>
      <c r="AZ179" s="1">
        <v>149</v>
      </c>
      <c r="BA179" s="1">
        <v>7.3999999999999996E-2</v>
      </c>
      <c r="BC179" s="2" t="s">
        <v>241</v>
      </c>
      <c r="BD179" s="1" t="s">
        <v>806</v>
      </c>
      <c r="BE179" s="1">
        <v>46</v>
      </c>
      <c r="BF179" s="1">
        <v>10</v>
      </c>
      <c r="BG179" s="1">
        <v>12</v>
      </c>
      <c r="BH179" s="1">
        <v>22</v>
      </c>
      <c r="BI179" s="1">
        <v>2</v>
      </c>
      <c r="BJ179" s="1">
        <v>16</v>
      </c>
      <c r="BK179" s="1">
        <v>18</v>
      </c>
      <c r="BL179" s="1">
        <v>8</v>
      </c>
      <c r="BM179" s="1">
        <v>4</v>
      </c>
      <c r="BN179" s="1">
        <v>2</v>
      </c>
      <c r="BO179" s="1">
        <v>0</v>
      </c>
      <c r="BP179" s="1">
        <v>0</v>
      </c>
      <c r="BQ179" s="1">
        <v>1</v>
      </c>
      <c r="BR179" s="1">
        <v>79</v>
      </c>
      <c r="BS179" s="1">
        <v>0.127</v>
      </c>
      <c r="BU179" s="2" t="s">
        <v>293</v>
      </c>
      <c r="BV179" s="1" t="s">
        <v>810</v>
      </c>
      <c r="BW179" s="1">
        <v>75</v>
      </c>
      <c r="BX179" s="1">
        <v>9</v>
      </c>
      <c r="BY179" s="1">
        <v>28</v>
      </c>
      <c r="BZ179" s="1">
        <v>37</v>
      </c>
      <c r="CA179" s="1">
        <v>-1</v>
      </c>
      <c r="CB179" s="1">
        <v>30</v>
      </c>
      <c r="CC179" s="1">
        <v>13</v>
      </c>
      <c r="CD179" s="1">
        <v>30</v>
      </c>
      <c r="CE179" s="1">
        <v>4</v>
      </c>
      <c r="CF179" s="1">
        <v>12</v>
      </c>
      <c r="CG179" s="1">
        <v>0</v>
      </c>
      <c r="CH179" s="1">
        <v>0</v>
      </c>
      <c r="CI179" s="1">
        <v>2</v>
      </c>
      <c r="CJ179" s="1">
        <v>114</v>
      </c>
      <c r="CK179" s="1">
        <v>7.9000000000000001E-2</v>
      </c>
      <c r="CL179" s="1" t="s">
        <v>797</v>
      </c>
      <c r="CM179" s="1" t="s">
        <v>732</v>
      </c>
      <c r="CN179" s="1" t="s">
        <v>798</v>
      </c>
      <c r="CO179" s="1">
        <v>67</v>
      </c>
      <c r="CP179" s="1">
        <v>12</v>
      </c>
      <c r="CQ179" s="1">
        <v>25</v>
      </c>
      <c r="CR179" s="1">
        <v>37</v>
      </c>
      <c r="CS179" s="1">
        <v>5</v>
      </c>
      <c r="CT179" s="1">
        <v>36</v>
      </c>
      <c r="CU179" s="1">
        <v>75</v>
      </c>
      <c r="CV179" s="1">
        <v>123</v>
      </c>
      <c r="CW179" s="1">
        <v>7</v>
      </c>
      <c r="CX179" s="1">
        <v>10</v>
      </c>
      <c r="CY179" s="1">
        <v>1</v>
      </c>
      <c r="CZ179" s="1">
        <v>0</v>
      </c>
      <c r="DA179" s="1">
        <v>1</v>
      </c>
      <c r="DB179" s="1">
        <v>122</v>
      </c>
      <c r="DC179" s="1">
        <v>9.8000000000000004E-2</v>
      </c>
      <c r="DE179" s="2"/>
      <c r="DF179" s="1" t="s">
        <v>732</v>
      </c>
      <c r="DG179" s="1">
        <v>67</v>
      </c>
      <c r="DH179" s="1">
        <v>12</v>
      </c>
      <c r="DI179" s="1">
        <v>25</v>
      </c>
      <c r="DJ179" s="1">
        <v>37</v>
      </c>
      <c r="DK179" s="1">
        <v>5</v>
      </c>
      <c r="DL179" s="1">
        <v>36</v>
      </c>
      <c r="DM179" s="1">
        <v>75</v>
      </c>
      <c r="DN179" s="1">
        <v>123</v>
      </c>
      <c r="DO179" s="1">
        <v>7</v>
      </c>
      <c r="DP179" s="1">
        <v>10</v>
      </c>
      <c r="DQ179" s="1">
        <v>1</v>
      </c>
      <c r="DR179" s="1">
        <v>0</v>
      </c>
      <c r="DS179" s="1">
        <v>1</v>
      </c>
      <c r="DT179" s="1">
        <v>122</v>
      </c>
      <c r="DU179" s="1">
        <v>9.8000000000000004E-2</v>
      </c>
    </row>
    <row r="180" spans="1:125" x14ac:dyDescent="0.2">
      <c r="A180" s="2" t="s">
        <v>572</v>
      </c>
      <c r="B180" s="1" t="s">
        <v>800</v>
      </c>
      <c r="C180" s="1">
        <v>76</v>
      </c>
      <c r="D180" s="1">
        <v>6</v>
      </c>
      <c r="E180" s="1">
        <v>32</v>
      </c>
      <c r="F180" s="1">
        <v>38</v>
      </c>
      <c r="G180" s="1">
        <v>0</v>
      </c>
      <c r="H180" s="1">
        <v>66</v>
      </c>
      <c r="I180" s="1">
        <v>94</v>
      </c>
      <c r="J180" s="1">
        <v>111</v>
      </c>
      <c r="K180" s="1">
        <v>2</v>
      </c>
      <c r="L180" s="1">
        <v>8</v>
      </c>
      <c r="M180" s="1">
        <v>0</v>
      </c>
      <c r="N180" s="1">
        <v>1</v>
      </c>
      <c r="O180" s="1">
        <v>1</v>
      </c>
      <c r="P180" s="1">
        <v>159</v>
      </c>
      <c r="Q180" s="1">
        <v>3.7999999999999999E-2</v>
      </c>
      <c r="S180" s="1" t="s">
        <v>698</v>
      </c>
      <c r="T180" s="1" t="s">
        <v>810</v>
      </c>
      <c r="U180" s="1">
        <v>70</v>
      </c>
      <c r="V180" s="1">
        <v>4</v>
      </c>
      <c r="W180" s="1">
        <v>35</v>
      </c>
      <c r="X180" s="1">
        <v>39</v>
      </c>
      <c r="Y180" s="1">
        <v>20</v>
      </c>
      <c r="Z180" s="1">
        <v>54</v>
      </c>
      <c r="AA180" s="1">
        <v>64</v>
      </c>
      <c r="AB180" s="1">
        <v>84</v>
      </c>
      <c r="AC180" s="1">
        <v>1</v>
      </c>
      <c r="AD180" s="1">
        <v>16</v>
      </c>
      <c r="AE180" s="1">
        <v>0</v>
      </c>
      <c r="AF180" s="1">
        <v>1</v>
      </c>
      <c r="AG180" s="1">
        <v>1</v>
      </c>
      <c r="AH180" s="1">
        <v>115</v>
      </c>
      <c r="AI180" s="1">
        <v>3.5000000000000003E-2</v>
      </c>
      <c r="AK180" s="2" t="s">
        <v>261</v>
      </c>
      <c r="AL180" s="1" t="s">
        <v>806</v>
      </c>
      <c r="AM180" s="1">
        <v>72</v>
      </c>
      <c r="AN180" s="1">
        <v>20</v>
      </c>
      <c r="AO180" s="1">
        <v>17</v>
      </c>
      <c r="AP180" s="1">
        <v>37</v>
      </c>
      <c r="AQ180" s="1">
        <v>-8</v>
      </c>
      <c r="AR180" s="1">
        <v>32</v>
      </c>
      <c r="AS180" s="1">
        <v>85</v>
      </c>
      <c r="AT180" s="1">
        <v>24</v>
      </c>
      <c r="AU180" s="1">
        <v>3</v>
      </c>
      <c r="AV180" s="1">
        <v>3</v>
      </c>
      <c r="AW180" s="1">
        <v>1</v>
      </c>
      <c r="AX180" s="1">
        <v>0</v>
      </c>
      <c r="AY180" s="1">
        <v>5</v>
      </c>
      <c r="AZ180" s="1">
        <v>136</v>
      </c>
      <c r="BA180" s="1">
        <v>0.14699999999999999</v>
      </c>
      <c r="BC180" s="2" t="s">
        <v>371</v>
      </c>
      <c r="BD180" s="1" t="s">
        <v>798</v>
      </c>
      <c r="BE180" s="1">
        <v>36</v>
      </c>
      <c r="BF180" s="1">
        <v>11</v>
      </c>
      <c r="BG180" s="1">
        <v>10</v>
      </c>
      <c r="BH180" s="1">
        <v>21</v>
      </c>
      <c r="BI180" s="1">
        <v>-12</v>
      </c>
      <c r="BJ180" s="1">
        <v>8</v>
      </c>
      <c r="BK180" s="1">
        <v>26</v>
      </c>
      <c r="BL180" s="1">
        <v>22</v>
      </c>
      <c r="BM180" s="1">
        <v>3</v>
      </c>
      <c r="BN180" s="1">
        <v>4</v>
      </c>
      <c r="BO180" s="1">
        <v>0</v>
      </c>
      <c r="BP180" s="1">
        <v>0</v>
      </c>
      <c r="BQ180" s="1">
        <v>1</v>
      </c>
      <c r="BR180" s="1">
        <v>83</v>
      </c>
      <c r="BS180" s="1">
        <v>0.13300000000000001</v>
      </c>
      <c r="BU180" s="2" t="s">
        <v>243</v>
      </c>
      <c r="BV180" s="1" t="s">
        <v>820</v>
      </c>
      <c r="BW180" s="1">
        <v>61</v>
      </c>
      <c r="BX180" s="1">
        <v>10</v>
      </c>
      <c r="BY180" s="1">
        <v>27</v>
      </c>
      <c r="BZ180" s="1">
        <v>37</v>
      </c>
      <c r="CA180" s="1">
        <v>14</v>
      </c>
      <c r="CB180" s="1">
        <v>6</v>
      </c>
      <c r="CC180" s="1">
        <v>12</v>
      </c>
      <c r="CD180" s="1">
        <v>13</v>
      </c>
      <c r="CE180" s="1">
        <v>2</v>
      </c>
      <c r="CF180" s="1">
        <v>9</v>
      </c>
      <c r="CG180" s="1">
        <v>0</v>
      </c>
      <c r="CH180" s="1">
        <v>1</v>
      </c>
      <c r="CI180" s="1">
        <v>2</v>
      </c>
      <c r="CJ180" s="1">
        <v>115</v>
      </c>
      <c r="CK180" s="1">
        <v>8.6999999999999994E-2</v>
      </c>
      <c r="CL180" s="1" t="s">
        <v>797</v>
      </c>
      <c r="CM180" s="1" t="s">
        <v>36</v>
      </c>
      <c r="CN180" s="1" t="s">
        <v>810</v>
      </c>
      <c r="CO180" s="1">
        <v>67</v>
      </c>
      <c r="CP180" s="1">
        <v>23</v>
      </c>
      <c r="CQ180" s="1">
        <v>14</v>
      </c>
      <c r="CR180" s="1">
        <v>37</v>
      </c>
      <c r="CS180" s="1">
        <v>12</v>
      </c>
      <c r="CT180" s="1">
        <v>57</v>
      </c>
      <c r="CU180" s="1">
        <v>71</v>
      </c>
      <c r="CV180" s="1">
        <v>30</v>
      </c>
      <c r="CW180" s="1">
        <v>3</v>
      </c>
      <c r="CX180" s="1">
        <v>1</v>
      </c>
      <c r="CY180" s="1">
        <v>0</v>
      </c>
      <c r="CZ180" s="1">
        <v>0</v>
      </c>
      <c r="DA180" s="1">
        <v>6</v>
      </c>
      <c r="DB180" s="1">
        <v>221</v>
      </c>
      <c r="DC180" s="1">
        <v>0.104</v>
      </c>
      <c r="DE180" s="2"/>
      <c r="DF180" s="1" t="s">
        <v>36</v>
      </c>
      <c r="DG180" s="1">
        <v>67</v>
      </c>
      <c r="DH180" s="1">
        <v>23</v>
      </c>
      <c r="DI180" s="1">
        <v>14</v>
      </c>
      <c r="DJ180" s="1">
        <v>37</v>
      </c>
      <c r="DK180" s="1">
        <v>12</v>
      </c>
      <c r="DL180" s="1">
        <v>57</v>
      </c>
      <c r="DM180" s="1">
        <v>71</v>
      </c>
      <c r="DN180" s="1">
        <v>30</v>
      </c>
      <c r="DO180" s="1">
        <v>3</v>
      </c>
      <c r="DP180" s="1">
        <v>1</v>
      </c>
      <c r="DQ180" s="1">
        <v>0</v>
      </c>
      <c r="DR180" s="1">
        <v>0</v>
      </c>
      <c r="DS180" s="1">
        <v>6</v>
      </c>
      <c r="DT180" s="1">
        <v>221</v>
      </c>
      <c r="DU180" s="1">
        <v>0.104</v>
      </c>
    </row>
    <row r="181" spans="1:125" x14ac:dyDescent="0.2">
      <c r="A181" s="2" t="s">
        <v>80</v>
      </c>
      <c r="B181" s="1" t="s">
        <v>819</v>
      </c>
      <c r="C181" s="1">
        <v>82</v>
      </c>
      <c r="D181" s="1">
        <v>17</v>
      </c>
      <c r="E181" s="1">
        <v>21</v>
      </c>
      <c r="F181" s="1">
        <v>38</v>
      </c>
      <c r="G181" s="1">
        <v>2</v>
      </c>
      <c r="H181" s="1">
        <v>67</v>
      </c>
      <c r="I181" s="1">
        <v>104</v>
      </c>
      <c r="J181" s="1">
        <v>33</v>
      </c>
      <c r="K181" s="1">
        <v>0</v>
      </c>
      <c r="L181" s="1">
        <v>1</v>
      </c>
      <c r="M181" s="1">
        <v>0</v>
      </c>
      <c r="N181" s="1">
        <v>0</v>
      </c>
      <c r="O181" s="1">
        <v>1</v>
      </c>
      <c r="P181" s="1">
        <v>148</v>
      </c>
      <c r="Q181" s="1">
        <v>0.115</v>
      </c>
      <c r="S181" s="1" t="s">
        <v>862</v>
      </c>
      <c r="T181" s="1" t="s">
        <v>808</v>
      </c>
      <c r="U181" s="1">
        <v>65</v>
      </c>
      <c r="V181" s="1">
        <v>12</v>
      </c>
      <c r="W181" s="1">
        <v>27</v>
      </c>
      <c r="X181" s="1">
        <v>39</v>
      </c>
      <c r="Y181" s="1">
        <v>5</v>
      </c>
      <c r="Z181" s="1">
        <v>24</v>
      </c>
      <c r="AA181" s="1">
        <v>64</v>
      </c>
      <c r="AB181" s="1">
        <v>30</v>
      </c>
      <c r="AC181" s="1">
        <v>3</v>
      </c>
      <c r="AD181" s="1">
        <v>9</v>
      </c>
      <c r="AE181" s="1">
        <v>0</v>
      </c>
      <c r="AF181" s="1">
        <v>0</v>
      </c>
      <c r="AG181" s="1">
        <v>2</v>
      </c>
      <c r="AH181" s="1">
        <v>116</v>
      </c>
      <c r="AI181" s="1">
        <v>0.10299999999999999</v>
      </c>
      <c r="AK181" s="2" t="s">
        <v>88</v>
      </c>
      <c r="AL181" s="1" t="s">
        <v>811</v>
      </c>
      <c r="AM181" s="1">
        <v>81</v>
      </c>
      <c r="AN181" s="1">
        <v>11</v>
      </c>
      <c r="AO181" s="1">
        <v>26</v>
      </c>
      <c r="AP181" s="1">
        <v>37</v>
      </c>
      <c r="AQ181" s="1">
        <v>8</v>
      </c>
      <c r="AR181" s="1">
        <v>34</v>
      </c>
      <c r="AS181" s="1">
        <v>68</v>
      </c>
      <c r="AT181" s="1">
        <v>117</v>
      </c>
      <c r="AU181" s="1">
        <v>5</v>
      </c>
      <c r="AV181" s="1">
        <v>11</v>
      </c>
      <c r="AW181" s="1">
        <v>0</v>
      </c>
      <c r="AX181" s="1">
        <v>0</v>
      </c>
      <c r="AY181" s="1">
        <v>2</v>
      </c>
      <c r="AZ181" s="1">
        <v>201</v>
      </c>
      <c r="BA181" s="1">
        <v>5.5E-2</v>
      </c>
      <c r="BC181" s="2" t="s">
        <v>296</v>
      </c>
      <c r="BD181" s="1" t="s">
        <v>813</v>
      </c>
      <c r="BE181" s="1">
        <v>45</v>
      </c>
      <c r="BF181" s="1">
        <v>16</v>
      </c>
      <c r="BG181" s="1">
        <v>5</v>
      </c>
      <c r="BH181" s="1">
        <v>21</v>
      </c>
      <c r="BI181" s="1">
        <v>4</v>
      </c>
      <c r="BJ181" s="1">
        <v>12</v>
      </c>
      <c r="BK181" s="1">
        <v>16</v>
      </c>
      <c r="BL181" s="1">
        <v>19</v>
      </c>
      <c r="BM181" s="1">
        <v>2</v>
      </c>
      <c r="BN181" s="1">
        <v>1</v>
      </c>
      <c r="BO181" s="1">
        <v>1</v>
      </c>
      <c r="BP181" s="1">
        <v>0</v>
      </c>
      <c r="BQ181" s="1">
        <v>3</v>
      </c>
      <c r="BR181" s="1">
        <v>108</v>
      </c>
      <c r="BS181" s="1">
        <v>0.14799999999999999</v>
      </c>
      <c r="BU181" s="2" t="s">
        <v>269</v>
      </c>
      <c r="BV181" s="1" t="s">
        <v>825</v>
      </c>
      <c r="BW181" s="1">
        <v>67</v>
      </c>
      <c r="BX181" s="1">
        <v>10</v>
      </c>
      <c r="BY181" s="1">
        <v>27</v>
      </c>
      <c r="BZ181" s="1">
        <v>37</v>
      </c>
      <c r="CA181" s="1">
        <v>-29</v>
      </c>
      <c r="CB181" s="1">
        <v>41</v>
      </c>
      <c r="CC181" s="1">
        <v>33</v>
      </c>
      <c r="CD181" s="1">
        <v>34</v>
      </c>
      <c r="CE181" s="1">
        <v>1</v>
      </c>
      <c r="CF181" s="1">
        <v>6</v>
      </c>
      <c r="CG181" s="1">
        <v>0</v>
      </c>
      <c r="CH181" s="1">
        <v>1</v>
      </c>
      <c r="CI181" s="1">
        <v>1</v>
      </c>
      <c r="CJ181" s="1">
        <v>143</v>
      </c>
      <c r="CK181" s="1">
        <v>7.0000000000000007E-2</v>
      </c>
      <c r="CL181" s="1" t="s">
        <v>797</v>
      </c>
      <c r="CM181" s="1" t="s">
        <v>238</v>
      </c>
      <c r="CN181" s="1" t="s">
        <v>815</v>
      </c>
      <c r="CO181" s="1">
        <v>80</v>
      </c>
      <c r="CP181" s="1">
        <v>24</v>
      </c>
      <c r="CQ181" s="1">
        <v>13</v>
      </c>
      <c r="CR181" s="1">
        <v>37</v>
      </c>
      <c r="CS181" s="1">
        <v>2</v>
      </c>
      <c r="CT181" s="1">
        <v>28</v>
      </c>
      <c r="CU181" s="1">
        <v>155</v>
      </c>
      <c r="CV181" s="1">
        <v>32</v>
      </c>
      <c r="CW181" s="1">
        <v>6</v>
      </c>
      <c r="CX181" s="1">
        <v>2</v>
      </c>
      <c r="CY181" s="1">
        <v>1</v>
      </c>
      <c r="CZ181" s="1">
        <v>0</v>
      </c>
      <c r="DA181" s="1">
        <v>5</v>
      </c>
      <c r="DB181" s="1">
        <v>149</v>
      </c>
      <c r="DC181" s="1">
        <v>0.161</v>
      </c>
      <c r="DE181" s="2"/>
      <c r="DF181" s="1" t="s">
        <v>238</v>
      </c>
      <c r="DG181" s="1">
        <v>80</v>
      </c>
      <c r="DH181" s="1">
        <v>24</v>
      </c>
      <c r="DI181" s="1">
        <v>13</v>
      </c>
      <c r="DJ181" s="1">
        <v>37</v>
      </c>
      <c r="DK181" s="1">
        <v>2</v>
      </c>
      <c r="DL181" s="1">
        <v>28</v>
      </c>
      <c r="DM181" s="1">
        <v>155</v>
      </c>
      <c r="DN181" s="1">
        <v>32</v>
      </c>
      <c r="DO181" s="1">
        <v>6</v>
      </c>
      <c r="DP181" s="1">
        <v>2</v>
      </c>
      <c r="DQ181" s="1">
        <v>1</v>
      </c>
      <c r="DR181" s="1">
        <v>0</v>
      </c>
      <c r="DS181" s="1">
        <v>5</v>
      </c>
      <c r="DT181" s="1">
        <v>149</v>
      </c>
      <c r="DU181" s="1">
        <v>0.161</v>
      </c>
    </row>
    <row r="182" spans="1:125" x14ac:dyDescent="0.2">
      <c r="A182" s="2" t="s">
        <v>709</v>
      </c>
      <c r="B182" s="1" t="s">
        <v>829</v>
      </c>
      <c r="C182" s="1">
        <v>68</v>
      </c>
      <c r="D182" s="1">
        <v>7</v>
      </c>
      <c r="E182" s="1">
        <v>31</v>
      </c>
      <c r="F182" s="1">
        <v>38</v>
      </c>
      <c r="G182" s="1">
        <v>18</v>
      </c>
      <c r="H182" s="1">
        <v>18</v>
      </c>
      <c r="I182" s="1">
        <v>37</v>
      </c>
      <c r="J182" s="1">
        <v>79</v>
      </c>
      <c r="K182" s="1">
        <v>3</v>
      </c>
      <c r="L182" s="1">
        <v>8</v>
      </c>
      <c r="M182" s="1">
        <v>0</v>
      </c>
      <c r="N182" s="1">
        <v>1</v>
      </c>
      <c r="O182" s="1">
        <v>2</v>
      </c>
      <c r="P182" s="1">
        <v>131</v>
      </c>
      <c r="Q182" s="1">
        <v>5.2999999999999999E-2</v>
      </c>
      <c r="S182" s="1" t="s">
        <v>304</v>
      </c>
      <c r="T182" s="1" t="s">
        <v>815</v>
      </c>
      <c r="U182" s="1">
        <v>78</v>
      </c>
      <c r="V182" s="1">
        <v>12</v>
      </c>
      <c r="W182" s="1">
        <v>27</v>
      </c>
      <c r="X182" s="1">
        <v>39</v>
      </c>
      <c r="Y182" s="1">
        <v>-14</v>
      </c>
      <c r="Z182" s="1">
        <v>34</v>
      </c>
      <c r="AA182" s="1">
        <v>39</v>
      </c>
      <c r="AB182" s="1">
        <v>36</v>
      </c>
      <c r="AC182" s="1">
        <v>5</v>
      </c>
      <c r="AD182" s="1">
        <v>16</v>
      </c>
      <c r="AE182" s="1">
        <v>4</v>
      </c>
      <c r="AF182" s="1">
        <v>0</v>
      </c>
      <c r="AG182" s="1">
        <v>2</v>
      </c>
      <c r="AH182" s="1">
        <v>150</v>
      </c>
      <c r="AI182" s="1">
        <v>0.08</v>
      </c>
      <c r="AK182" s="2" t="s">
        <v>756</v>
      </c>
      <c r="AL182" s="1" t="s">
        <v>805</v>
      </c>
      <c r="AM182" s="1">
        <v>82</v>
      </c>
      <c r="AN182" s="1">
        <v>3</v>
      </c>
      <c r="AO182" s="1">
        <v>34</v>
      </c>
      <c r="AP182" s="1">
        <v>37</v>
      </c>
      <c r="AQ182" s="1">
        <v>-12</v>
      </c>
      <c r="AR182" s="1">
        <v>10</v>
      </c>
      <c r="AS182" s="1">
        <v>67</v>
      </c>
      <c r="AT182" s="1">
        <v>78</v>
      </c>
      <c r="AU182" s="1">
        <v>0</v>
      </c>
      <c r="AV182" s="1">
        <v>11</v>
      </c>
      <c r="AW182" s="1">
        <v>0</v>
      </c>
      <c r="AX182" s="1">
        <v>0</v>
      </c>
      <c r="AY182" s="1">
        <v>0</v>
      </c>
      <c r="AZ182" s="1">
        <v>94</v>
      </c>
      <c r="BA182" s="1">
        <v>3.2000000000000001E-2</v>
      </c>
      <c r="BC182" s="2" t="s">
        <v>832</v>
      </c>
      <c r="BD182" s="1" t="s">
        <v>824</v>
      </c>
      <c r="BE182" s="1">
        <v>37</v>
      </c>
      <c r="BF182" s="1">
        <v>7</v>
      </c>
      <c r="BG182" s="1">
        <v>14</v>
      </c>
      <c r="BH182" s="1">
        <v>21</v>
      </c>
      <c r="BI182" s="1">
        <v>-2</v>
      </c>
      <c r="BJ182" s="1">
        <v>16</v>
      </c>
      <c r="BK182" s="1">
        <v>10</v>
      </c>
      <c r="BL182" s="1">
        <v>13</v>
      </c>
      <c r="BM182" s="1">
        <v>1</v>
      </c>
      <c r="BN182" s="1">
        <v>6</v>
      </c>
      <c r="BO182" s="1">
        <v>0</v>
      </c>
      <c r="BP182" s="1">
        <v>0</v>
      </c>
      <c r="BQ182" s="1">
        <v>2</v>
      </c>
      <c r="BR182" s="1">
        <v>86</v>
      </c>
      <c r="BS182" s="1">
        <v>8.1000000000000003E-2</v>
      </c>
      <c r="BU182" s="2" t="s">
        <v>50</v>
      </c>
      <c r="BV182" s="1" t="s">
        <v>812</v>
      </c>
      <c r="BW182" s="1">
        <v>45</v>
      </c>
      <c r="BX182" s="1">
        <v>17</v>
      </c>
      <c r="BY182" s="1">
        <v>20</v>
      </c>
      <c r="BZ182" s="1">
        <v>37</v>
      </c>
      <c r="CA182" s="1">
        <v>1</v>
      </c>
      <c r="CB182" s="1">
        <v>6</v>
      </c>
      <c r="CC182" s="1">
        <v>30</v>
      </c>
      <c r="CD182" s="1">
        <v>22</v>
      </c>
      <c r="CE182" s="1">
        <v>6</v>
      </c>
      <c r="CF182" s="1">
        <v>6</v>
      </c>
      <c r="CG182" s="1">
        <v>0</v>
      </c>
      <c r="CH182" s="1">
        <v>0</v>
      </c>
      <c r="CI182" s="1">
        <v>2</v>
      </c>
      <c r="CJ182" s="1">
        <v>126</v>
      </c>
      <c r="CK182" s="1">
        <v>0.13500000000000001</v>
      </c>
      <c r="CL182" s="1" t="s">
        <v>797</v>
      </c>
      <c r="CM182" s="1" t="s">
        <v>713</v>
      </c>
      <c r="CN182" s="1" t="s">
        <v>802</v>
      </c>
      <c r="CO182" s="1">
        <v>81</v>
      </c>
      <c r="CP182" s="1">
        <v>4</v>
      </c>
      <c r="CQ182" s="1">
        <v>32</v>
      </c>
      <c r="CR182" s="1">
        <v>36</v>
      </c>
      <c r="CS182" s="1">
        <v>0</v>
      </c>
      <c r="CT182" s="1">
        <v>24</v>
      </c>
      <c r="CU182" s="1">
        <v>100</v>
      </c>
      <c r="CV182" s="1">
        <v>157</v>
      </c>
      <c r="CW182" s="1">
        <v>0</v>
      </c>
      <c r="CX182" s="1">
        <v>8</v>
      </c>
      <c r="CY182" s="1">
        <v>0</v>
      </c>
      <c r="CZ182" s="1">
        <v>2</v>
      </c>
      <c r="DA182" s="1">
        <v>0</v>
      </c>
      <c r="DB182" s="1">
        <v>122</v>
      </c>
      <c r="DC182" s="1">
        <v>3.3000000000000002E-2</v>
      </c>
      <c r="DE182" s="2"/>
      <c r="DF182" s="1" t="s">
        <v>713</v>
      </c>
      <c r="DG182" s="1">
        <v>81</v>
      </c>
      <c r="DH182" s="1">
        <v>4</v>
      </c>
      <c r="DI182" s="1">
        <v>32</v>
      </c>
      <c r="DJ182" s="1">
        <v>36</v>
      </c>
      <c r="DK182" s="1">
        <v>0</v>
      </c>
      <c r="DL182" s="1">
        <v>24</v>
      </c>
      <c r="DM182" s="1">
        <v>100</v>
      </c>
      <c r="DN182" s="1">
        <v>157</v>
      </c>
      <c r="DO182" s="1">
        <v>0</v>
      </c>
      <c r="DP182" s="1">
        <v>8</v>
      </c>
      <c r="DQ182" s="1">
        <v>0</v>
      </c>
      <c r="DR182" s="1">
        <v>2</v>
      </c>
      <c r="DS182" s="1">
        <v>0</v>
      </c>
      <c r="DT182" s="1">
        <v>122</v>
      </c>
      <c r="DU182" s="1">
        <v>3.3000000000000002E-2</v>
      </c>
    </row>
    <row r="183" spans="1:125" x14ac:dyDescent="0.2">
      <c r="A183" s="2" t="s">
        <v>698</v>
      </c>
      <c r="B183" s="1" t="s">
        <v>810</v>
      </c>
      <c r="C183" s="1">
        <v>82</v>
      </c>
      <c r="D183" s="1">
        <v>4</v>
      </c>
      <c r="E183" s="1">
        <v>33</v>
      </c>
      <c r="F183" s="1">
        <v>37</v>
      </c>
      <c r="G183" s="1">
        <v>4</v>
      </c>
      <c r="H183" s="1">
        <v>48</v>
      </c>
      <c r="I183" s="1">
        <v>55</v>
      </c>
      <c r="J183" s="1">
        <v>112</v>
      </c>
      <c r="K183" s="1">
        <v>2</v>
      </c>
      <c r="L183" s="1">
        <v>15</v>
      </c>
      <c r="M183" s="1">
        <v>0</v>
      </c>
      <c r="N183" s="1">
        <v>0</v>
      </c>
      <c r="O183" s="1">
        <v>1</v>
      </c>
      <c r="P183" s="1">
        <v>125</v>
      </c>
      <c r="Q183" s="1">
        <v>3.2000000000000001E-2</v>
      </c>
      <c r="S183" s="1" t="s">
        <v>241</v>
      </c>
      <c r="T183" s="1" t="s">
        <v>794</v>
      </c>
      <c r="U183" s="1">
        <v>70</v>
      </c>
      <c r="V183" s="1">
        <v>15</v>
      </c>
      <c r="W183" s="1">
        <v>24</v>
      </c>
      <c r="X183" s="1">
        <v>39</v>
      </c>
      <c r="Y183" s="1">
        <v>8</v>
      </c>
      <c r="Z183" s="1">
        <v>10</v>
      </c>
      <c r="AA183" s="1">
        <v>38</v>
      </c>
      <c r="AB183" s="1">
        <v>14</v>
      </c>
      <c r="AC183" s="1">
        <v>2</v>
      </c>
      <c r="AD183" s="1">
        <v>4</v>
      </c>
      <c r="AE183" s="1">
        <v>1</v>
      </c>
      <c r="AF183" s="1">
        <v>0</v>
      </c>
      <c r="AG183" s="1">
        <v>5</v>
      </c>
      <c r="AH183" s="1">
        <v>197</v>
      </c>
      <c r="AI183" s="1">
        <v>7.5999999999999998E-2</v>
      </c>
      <c r="AK183" s="2" t="s">
        <v>848</v>
      </c>
      <c r="AL183" s="1" t="s">
        <v>810</v>
      </c>
      <c r="AM183" s="1">
        <v>72</v>
      </c>
      <c r="AN183" s="1">
        <v>16</v>
      </c>
      <c r="AO183" s="1">
        <v>20</v>
      </c>
      <c r="AP183" s="1">
        <v>36</v>
      </c>
      <c r="AQ183" s="1">
        <v>-1</v>
      </c>
      <c r="AR183" s="1">
        <v>26</v>
      </c>
      <c r="AS183" s="1">
        <v>112</v>
      </c>
      <c r="AT183" s="1">
        <v>9</v>
      </c>
      <c r="AU183" s="1">
        <v>5</v>
      </c>
      <c r="AV183" s="1">
        <v>1</v>
      </c>
      <c r="AW183" s="1">
        <v>0</v>
      </c>
      <c r="AX183" s="1">
        <v>0</v>
      </c>
      <c r="AY183" s="1">
        <v>5</v>
      </c>
      <c r="AZ183" s="1">
        <v>122</v>
      </c>
      <c r="BA183" s="1">
        <v>0.13100000000000001</v>
      </c>
      <c r="BC183" s="2" t="s">
        <v>377</v>
      </c>
      <c r="BD183" s="1" t="s">
        <v>794</v>
      </c>
      <c r="BE183" s="1">
        <v>48</v>
      </c>
      <c r="BF183" s="1">
        <v>14</v>
      </c>
      <c r="BG183" s="1">
        <v>7</v>
      </c>
      <c r="BH183" s="1">
        <v>21</v>
      </c>
      <c r="BI183" s="1">
        <v>-8</v>
      </c>
      <c r="BJ183" s="1">
        <v>16</v>
      </c>
      <c r="BK183" s="1">
        <v>66</v>
      </c>
      <c r="BL183" s="1">
        <v>21</v>
      </c>
      <c r="BM183" s="1">
        <v>2</v>
      </c>
      <c r="BN183" s="1">
        <v>1</v>
      </c>
      <c r="BO183" s="1">
        <v>1</v>
      </c>
      <c r="BP183" s="1">
        <v>0</v>
      </c>
      <c r="BQ183" s="1">
        <v>1</v>
      </c>
      <c r="BR183" s="1">
        <v>106</v>
      </c>
      <c r="BS183" s="1">
        <v>0.13200000000000001</v>
      </c>
      <c r="BU183" s="2" t="s">
        <v>112</v>
      </c>
      <c r="BV183" s="1" t="s">
        <v>796</v>
      </c>
      <c r="BW183" s="1">
        <v>66</v>
      </c>
      <c r="BX183" s="1">
        <v>17</v>
      </c>
      <c r="BY183" s="1">
        <v>20</v>
      </c>
      <c r="BZ183" s="1">
        <v>37</v>
      </c>
      <c r="CA183" s="1">
        <v>14</v>
      </c>
      <c r="CB183" s="1">
        <v>72</v>
      </c>
      <c r="CC183" s="1">
        <v>146</v>
      </c>
      <c r="CD183" s="1">
        <v>18</v>
      </c>
      <c r="CE183" s="1">
        <v>6</v>
      </c>
      <c r="CF183" s="1">
        <v>6</v>
      </c>
      <c r="CG183" s="1">
        <v>0</v>
      </c>
      <c r="CH183" s="1">
        <v>0</v>
      </c>
      <c r="CI183" s="1">
        <v>0</v>
      </c>
      <c r="CJ183" s="1">
        <v>136</v>
      </c>
      <c r="CK183" s="1">
        <v>0.125</v>
      </c>
      <c r="CL183" s="1" t="s">
        <v>797</v>
      </c>
      <c r="CM183" s="1" t="s">
        <v>96</v>
      </c>
      <c r="CN183" s="1" t="s">
        <v>1616</v>
      </c>
      <c r="CO183" s="1">
        <v>79</v>
      </c>
      <c r="CP183" s="1">
        <v>14</v>
      </c>
      <c r="CQ183" s="1">
        <v>22</v>
      </c>
      <c r="CR183" s="1">
        <v>36</v>
      </c>
      <c r="CS183" s="1">
        <v>-29</v>
      </c>
      <c r="CT183" s="1">
        <v>65</v>
      </c>
      <c r="CU183" s="1">
        <v>189</v>
      </c>
      <c r="CV183" s="1">
        <v>26</v>
      </c>
      <c r="CW183" s="1">
        <v>5</v>
      </c>
      <c r="CX183" s="1">
        <v>5</v>
      </c>
      <c r="CY183" s="1">
        <v>0</v>
      </c>
      <c r="CZ183" s="1">
        <v>0</v>
      </c>
      <c r="DA183" s="1">
        <v>0</v>
      </c>
      <c r="DB183" s="1">
        <v>189</v>
      </c>
      <c r="DC183" s="1">
        <v>7.3999999999999996E-2</v>
      </c>
      <c r="DE183" s="2"/>
      <c r="DF183" s="1" t="s">
        <v>96</v>
      </c>
      <c r="DG183" s="1">
        <v>79</v>
      </c>
      <c r="DH183" s="1">
        <v>14</v>
      </c>
      <c r="DI183" s="1">
        <v>22</v>
      </c>
      <c r="DJ183" s="1">
        <v>36</v>
      </c>
      <c r="DK183" s="1">
        <v>-29</v>
      </c>
      <c r="DL183" s="1">
        <v>65</v>
      </c>
      <c r="DM183" s="1">
        <v>189</v>
      </c>
      <c r="DN183" s="1">
        <v>26</v>
      </c>
      <c r="DO183" s="1">
        <v>5</v>
      </c>
      <c r="DP183" s="1">
        <v>5</v>
      </c>
      <c r="DQ183" s="1">
        <v>0</v>
      </c>
      <c r="DR183" s="1">
        <v>0</v>
      </c>
      <c r="DS183" s="1">
        <v>0</v>
      </c>
      <c r="DT183" s="1">
        <v>189</v>
      </c>
      <c r="DU183" s="1">
        <v>7.3999999999999996E-2</v>
      </c>
    </row>
    <row r="184" spans="1:125" x14ac:dyDescent="0.2">
      <c r="A184" s="2" t="s">
        <v>863</v>
      </c>
      <c r="B184" s="1" t="s">
        <v>809</v>
      </c>
      <c r="C184" s="1">
        <v>65</v>
      </c>
      <c r="D184" s="1">
        <v>17</v>
      </c>
      <c r="E184" s="1">
        <v>20</v>
      </c>
      <c r="F184" s="1">
        <v>37</v>
      </c>
      <c r="G184" s="1">
        <v>-8</v>
      </c>
      <c r="H184" s="1">
        <v>38</v>
      </c>
      <c r="I184" s="1">
        <v>115</v>
      </c>
      <c r="J184" s="1">
        <v>25</v>
      </c>
      <c r="K184" s="1">
        <v>2</v>
      </c>
      <c r="L184" s="1">
        <v>3</v>
      </c>
      <c r="M184" s="1">
        <v>0</v>
      </c>
      <c r="N184" s="1">
        <v>0</v>
      </c>
      <c r="O184" s="1">
        <v>3</v>
      </c>
      <c r="P184" s="1">
        <v>121</v>
      </c>
      <c r="Q184" s="1">
        <v>0.14099999999999999</v>
      </c>
      <c r="S184" s="1" t="s">
        <v>554</v>
      </c>
      <c r="T184" s="1" t="s">
        <v>808</v>
      </c>
      <c r="U184" s="1">
        <v>80</v>
      </c>
      <c r="V184" s="1">
        <v>14</v>
      </c>
      <c r="W184" s="1">
        <v>25</v>
      </c>
      <c r="X184" s="1">
        <v>39</v>
      </c>
      <c r="Y184" s="1">
        <v>-10</v>
      </c>
      <c r="Z184" s="1">
        <v>55</v>
      </c>
      <c r="AA184" s="1">
        <v>98</v>
      </c>
      <c r="AB184" s="1">
        <v>35</v>
      </c>
      <c r="AC184" s="1">
        <v>5</v>
      </c>
      <c r="AD184" s="1">
        <v>5</v>
      </c>
      <c r="AE184" s="1">
        <v>0</v>
      </c>
      <c r="AF184" s="1">
        <v>0</v>
      </c>
      <c r="AG184" s="1">
        <v>2</v>
      </c>
      <c r="AH184" s="1">
        <v>141</v>
      </c>
      <c r="AI184" s="1">
        <v>9.9000000000000005E-2</v>
      </c>
      <c r="AK184" s="2" t="s">
        <v>292</v>
      </c>
      <c r="AL184" s="1" t="s">
        <v>806</v>
      </c>
      <c r="AM184" s="1">
        <v>69</v>
      </c>
      <c r="AN184" s="1">
        <v>19</v>
      </c>
      <c r="AO184" s="1">
        <v>17</v>
      </c>
      <c r="AP184" s="1">
        <v>36</v>
      </c>
      <c r="AQ184" s="1">
        <v>-17</v>
      </c>
      <c r="AR184" s="1">
        <v>28</v>
      </c>
      <c r="AS184" s="1">
        <v>73</v>
      </c>
      <c r="AT184" s="1">
        <v>23</v>
      </c>
      <c r="AU184" s="1">
        <v>7</v>
      </c>
      <c r="AV184" s="1">
        <v>6</v>
      </c>
      <c r="AW184" s="1">
        <v>0</v>
      </c>
      <c r="AX184" s="1">
        <v>0</v>
      </c>
      <c r="AY184" s="1">
        <v>2</v>
      </c>
      <c r="AZ184" s="1">
        <v>174</v>
      </c>
      <c r="BA184" s="1">
        <v>0.109</v>
      </c>
      <c r="BC184" s="2" t="s">
        <v>239</v>
      </c>
      <c r="BD184" s="1" t="s">
        <v>815</v>
      </c>
      <c r="BE184" s="1">
        <v>48</v>
      </c>
      <c r="BF184" s="1">
        <v>8</v>
      </c>
      <c r="BG184" s="1">
        <v>13</v>
      </c>
      <c r="BH184" s="1">
        <v>21</v>
      </c>
      <c r="BI184" s="1">
        <v>-2</v>
      </c>
      <c r="BJ184" s="1">
        <v>36</v>
      </c>
      <c r="BK184" s="1">
        <v>97</v>
      </c>
      <c r="BL184" s="1">
        <v>41</v>
      </c>
      <c r="BM184" s="1">
        <v>0</v>
      </c>
      <c r="BN184" s="1">
        <v>0</v>
      </c>
      <c r="BO184" s="1">
        <v>0</v>
      </c>
      <c r="BP184" s="1">
        <v>0</v>
      </c>
      <c r="BQ184" s="1">
        <v>1</v>
      </c>
      <c r="BR184" s="1">
        <v>61</v>
      </c>
      <c r="BS184" s="1">
        <v>0.13100000000000001</v>
      </c>
      <c r="BU184" s="2" t="s">
        <v>688</v>
      </c>
      <c r="BV184" s="1" t="s">
        <v>816</v>
      </c>
      <c r="BW184" s="1">
        <v>78</v>
      </c>
      <c r="BX184" s="1">
        <v>10</v>
      </c>
      <c r="BY184" s="1">
        <v>27</v>
      </c>
      <c r="BZ184" s="1">
        <v>37</v>
      </c>
      <c r="CA184" s="1">
        <v>18</v>
      </c>
      <c r="CB184" s="1">
        <v>64</v>
      </c>
      <c r="CC184" s="1">
        <v>180</v>
      </c>
      <c r="CD184" s="1">
        <v>91</v>
      </c>
      <c r="CE184" s="1">
        <v>6</v>
      </c>
      <c r="CF184" s="1">
        <v>10</v>
      </c>
      <c r="CG184" s="1">
        <v>0</v>
      </c>
      <c r="CH184" s="1">
        <v>1</v>
      </c>
      <c r="CI184" s="1">
        <v>2</v>
      </c>
      <c r="CJ184" s="1">
        <v>177</v>
      </c>
      <c r="CK184" s="1">
        <v>5.7000000000000002E-2</v>
      </c>
      <c r="CL184" s="1" t="s">
        <v>797</v>
      </c>
      <c r="CM184" s="1" t="s">
        <v>98</v>
      </c>
      <c r="CN184" s="1" t="s">
        <v>811</v>
      </c>
      <c r="CO184" s="1">
        <v>75</v>
      </c>
      <c r="CP184" s="1">
        <v>15</v>
      </c>
      <c r="CQ184" s="1">
        <v>21</v>
      </c>
      <c r="CR184" s="1">
        <v>36</v>
      </c>
      <c r="CS184" s="1">
        <v>-7</v>
      </c>
      <c r="CT184" s="1">
        <v>40</v>
      </c>
      <c r="CU184" s="1">
        <v>263</v>
      </c>
      <c r="CV184" s="1">
        <v>55</v>
      </c>
      <c r="CW184" s="1">
        <v>4</v>
      </c>
      <c r="CX184" s="1">
        <v>6</v>
      </c>
      <c r="CY184" s="1">
        <v>1</v>
      </c>
      <c r="CZ184" s="1">
        <v>0</v>
      </c>
      <c r="DA184" s="1">
        <v>1</v>
      </c>
      <c r="DB184" s="1">
        <v>158</v>
      </c>
      <c r="DC184" s="1">
        <v>9.5000000000000001E-2</v>
      </c>
      <c r="DE184" s="2"/>
      <c r="DF184" s="1" t="s">
        <v>98</v>
      </c>
      <c r="DG184" s="1">
        <v>75</v>
      </c>
      <c r="DH184" s="1">
        <v>15</v>
      </c>
      <c r="DI184" s="1">
        <v>21</v>
      </c>
      <c r="DJ184" s="1">
        <v>36</v>
      </c>
      <c r="DK184" s="1">
        <v>-7</v>
      </c>
      <c r="DL184" s="1">
        <v>40</v>
      </c>
      <c r="DM184" s="1">
        <v>263</v>
      </c>
      <c r="DN184" s="1">
        <v>55</v>
      </c>
      <c r="DO184" s="1">
        <v>4</v>
      </c>
      <c r="DP184" s="1">
        <v>6</v>
      </c>
      <c r="DQ184" s="1">
        <v>1</v>
      </c>
      <c r="DR184" s="1">
        <v>0</v>
      </c>
      <c r="DS184" s="1">
        <v>1</v>
      </c>
      <c r="DT184" s="1">
        <v>158</v>
      </c>
      <c r="DU184" s="1">
        <v>9.5000000000000001E-2</v>
      </c>
    </row>
    <row r="185" spans="1:125" x14ac:dyDescent="0.2">
      <c r="A185" s="2" t="s">
        <v>118</v>
      </c>
      <c r="B185" s="1" t="s">
        <v>806</v>
      </c>
      <c r="C185" s="1">
        <v>80</v>
      </c>
      <c r="D185" s="1">
        <v>10</v>
      </c>
      <c r="E185" s="1">
        <v>27</v>
      </c>
      <c r="F185" s="1">
        <v>37</v>
      </c>
      <c r="G185" s="1">
        <v>-2</v>
      </c>
      <c r="H185" s="1">
        <v>32</v>
      </c>
      <c r="I185" s="1">
        <v>42</v>
      </c>
      <c r="J185" s="1">
        <v>30</v>
      </c>
      <c r="K185" s="1">
        <v>3</v>
      </c>
      <c r="L185" s="1">
        <v>4</v>
      </c>
      <c r="M185" s="1">
        <v>0</v>
      </c>
      <c r="N185" s="1">
        <v>0</v>
      </c>
      <c r="O185" s="1">
        <v>2</v>
      </c>
      <c r="P185" s="1">
        <v>91</v>
      </c>
      <c r="Q185" s="1">
        <v>0.11</v>
      </c>
      <c r="S185" s="1" t="s">
        <v>256</v>
      </c>
      <c r="T185" s="1" t="s">
        <v>805</v>
      </c>
      <c r="U185" s="1">
        <v>80</v>
      </c>
      <c r="V185" s="1">
        <v>11</v>
      </c>
      <c r="W185" s="1">
        <v>27</v>
      </c>
      <c r="X185" s="1">
        <v>38</v>
      </c>
      <c r="Y185" s="1">
        <v>2</v>
      </c>
      <c r="Z185" s="1">
        <v>30</v>
      </c>
      <c r="AA185" s="1">
        <v>52</v>
      </c>
      <c r="AB185" s="1">
        <v>37</v>
      </c>
      <c r="AC185" s="1">
        <v>1</v>
      </c>
      <c r="AD185" s="1">
        <v>5</v>
      </c>
      <c r="AE185" s="1">
        <v>0</v>
      </c>
      <c r="AF185" s="1">
        <v>0</v>
      </c>
      <c r="AG185" s="1">
        <v>1</v>
      </c>
      <c r="AH185" s="1">
        <v>251</v>
      </c>
      <c r="AI185" s="1">
        <v>4.3999999999999997E-2</v>
      </c>
      <c r="AK185" s="2" t="s">
        <v>117</v>
      </c>
      <c r="AL185" s="1" t="s">
        <v>808</v>
      </c>
      <c r="AM185" s="1">
        <v>79</v>
      </c>
      <c r="AN185" s="1">
        <v>17</v>
      </c>
      <c r="AO185" s="1">
        <v>19</v>
      </c>
      <c r="AP185" s="1">
        <v>36</v>
      </c>
      <c r="AQ185" s="1">
        <v>1</v>
      </c>
      <c r="AR185" s="1">
        <v>26</v>
      </c>
      <c r="AS185" s="1">
        <v>83</v>
      </c>
      <c r="AT185" s="1">
        <v>57</v>
      </c>
      <c r="AU185" s="1">
        <v>2</v>
      </c>
      <c r="AV185" s="1">
        <v>4</v>
      </c>
      <c r="AW185" s="1">
        <v>0</v>
      </c>
      <c r="AX185" s="1">
        <v>1</v>
      </c>
      <c r="AY185" s="1">
        <v>1</v>
      </c>
      <c r="AZ185" s="1">
        <v>136</v>
      </c>
      <c r="BA185" s="1">
        <v>0.125</v>
      </c>
      <c r="BC185" s="2" t="s">
        <v>89</v>
      </c>
      <c r="BD185" s="1" t="s">
        <v>810</v>
      </c>
      <c r="BE185" s="1">
        <v>38</v>
      </c>
      <c r="BF185" s="1">
        <v>10</v>
      </c>
      <c r="BG185" s="1">
        <v>11</v>
      </c>
      <c r="BH185" s="1">
        <v>21</v>
      </c>
      <c r="BI185" s="1">
        <v>6</v>
      </c>
      <c r="BJ185" s="1">
        <v>27</v>
      </c>
      <c r="BK185" s="1">
        <v>67</v>
      </c>
      <c r="BL185" s="1">
        <v>46</v>
      </c>
      <c r="BM185" s="1">
        <v>1</v>
      </c>
      <c r="BN185" s="1">
        <v>5</v>
      </c>
      <c r="BO185" s="1">
        <v>0</v>
      </c>
      <c r="BP185" s="1">
        <v>0</v>
      </c>
      <c r="BQ185" s="1">
        <v>0</v>
      </c>
      <c r="BR185" s="1">
        <v>68</v>
      </c>
      <c r="BS185" s="1">
        <v>0.14699999999999999</v>
      </c>
      <c r="BU185" s="2" t="s">
        <v>709</v>
      </c>
      <c r="BV185" s="1" t="s">
        <v>829</v>
      </c>
      <c r="BW185" s="1">
        <v>82</v>
      </c>
      <c r="BX185" s="1">
        <v>7</v>
      </c>
      <c r="BY185" s="1">
        <v>30</v>
      </c>
      <c r="BZ185" s="1">
        <v>37</v>
      </c>
      <c r="CA185" s="1">
        <v>-6</v>
      </c>
      <c r="CB185" s="1">
        <v>20</v>
      </c>
      <c r="CC185" s="1">
        <v>50</v>
      </c>
      <c r="CD185" s="1">
        <v>108</v>
      </c>
      <c r="CE185" s="1">
        <v>2</v>
      </c>
      <c r="CF185" s="1">
        <v>10</v>
      </c>
      <c r="CG185" s="1">
        <v>0</v>
      </c>
      <c r="CH185" s="1">
        <v>2</v>
      </c>
      <c r="CI185" s="1">
        <v>2</v>
      </c>
      <c r="CJ185" s="1">
        <v>116</v>
      </c>
      <c r="CK185" s="1">
        <v>0.06</v>
      </c>
      <c r="CL185" s="1" t="s">
        <v>797</v>
      </c>
      <c r="CM185" s="1" t="s">
        <v>203</v>
      </c>
      <c r="CN185" s="1" t="s">
        <v>794</v>
      </c>
      <c r="CO185" s="1">
        <v>77</v>
      </c>
      <c r="CP185" s="1">
        <v>12</v>
      </c>
      <c r="CQ185" s="1">
        <v>24</v>
      </c>
      <c r="CR185" s="1">
        <v>36</v>
      </c>
      <c r="CS185" s="1">
        <v>8</v>
      </c>
      <c r="CT185" s="1">
        <v>16</v>
      </c>
      <c r="CU185" s="1">
        <v>73</v>
      </c>
      <c r="CV185" s="1">
        <v>34</v>
      </c>
      <c r="CW185" s="1">
        <v>3</v>
      </c>
      <c r="CX185" s="1">
        <v>2</v>
      </c>
      <c r="CY185" s="1">
        <v>0</v>
      </c>
      <c r="CZ185" s="1">
        <v>0</v>
      </c>
      <c r="DA185" s="1">
        <v>1</v>
      </c>
      <c r="DB185" s="1">
        <v>171</v>
      </c>
      <c r="DC185" s="1">
        <v>7.0000000000000007E-2</v>
      </c>
      <c r="DE185" s="2"/>
      <c r="DF185" s="1" t="s">
        <v>203</v>
      </c>
      <c r="DG185" s="1">
        <v>77</v>
      </c>
      <c r="DH185" s="1">
        <v>12</v>
      </c>
      <c r="DI185" s="1">
        <v>24</v>
      </c>
      <c r="DJ185" s="1">
        <v>36</v>
      </c>
      <c r="DK185" s="1">
        <v>8</v>
      </c>
      <c r="DL185" s="1">
        <v>16</v>
      </c>
      <c r="DM185" s="1">
        <v>73</v>
      </c>
      <c r="DN185" s="1">
        <v>34</v>
      </c>
      <c r="DO185" s="1">
        <v>3</v>
      </c>
      <c r="DP185" s="1">
        <v>2</v>
      </c>
      <c r="DQ185" s="1">
        <v>0</v>
      </c>
      <c r="DR185" s="1">
        <v>0</v>
      </c>
      <c r="DS185" s="1">
        <v>1</v>
      </c>
      <c r="DT185" s="1">
        <v>171</v>
      </c>
      <c r="DU185" s="1">
        <v>7.0000000000000007E-2</v>
      </c>
    </row>
    <row r="186" spans="1:125" x14ac:dyDescent="0.2">
      <c r="A186" s="2" t="s">
        <v>862</v>
      </c>
      <c r="B186" s="1" t="s">
        <v>808</v>
      </c>
      <c r="C186" s="1">
        <v>58</v>
      </c>
      <c r="D186" s="1">
        <v>15</v>
      </c>
      <c r="E186" s="1">
        <v>22</v>
      </c>
      <c r="F186" s="1">
        <v>37</v>
      </c>
      <c r="G186" s="1">
        <v>-3</v>
      </c>
      <c r="H186" s="1">
        <v>22</v>
      </c>
      <c r="I186" s="1">
        <v>66</v>
      </c>
      <c r="J186" s="1">
        <v>22</v>
      </c>
      <c r="K186" s="1">
        <v>3</v>
      </c>
      <c r="L186" s="1">
        <v>6</v>
      </c>
      <c r="M186" s="1">
        <v>0</v>
      </c>
      <c r="N186" s="1">
        <v>0</v>
      </c>
      <c r="O186" s="1">
        <v>4</v>
      </c>
      <c r="P186" s="1">
        <v>126</v>
      </c>
      <c r="Q186" s="1">
        <v>0.11899999999999999</v>
      </c>
      <c r="S186" s="1" t="s">
        <v>43</v>
      </c>
      <c r="T186" s="1" t="s">
        <v>821</v>
      </c>
      <c r="U186" s="1">
        <v>77</v>
      </c>
      <c r="V186" s="1">
        <v>14</v>
      </c>
      <c r="W186" s="1">
        <v>24</v>
      </c>
      <c r="X186" s="1">
        <v>38</v>
      </c>
      <c r="Y186" s="1">
        <v>-8</v>
      </c>
      <c r="Z186" s="1">
        <v>124</v>
      </c>
      <c r="AA186" s="1">
        <v>110</v>
      </c>
      <c r="AB186" s="1">
        <v>106</v>
      </c>
      <c r="AC186" s="1">
        <v>9</v>
      </c>
      <c r="AD186" s="1">
        <v>9</v>
      </c>
      <c r="AE186" s="1">
        <v>0</v>
      </c>
      <c r="AF186" s="1">
        <v>0</v>
      </c>
      <c r="AG186" s="1">
        <v>3</v>
      </c>
      <c r="AH186" s="1">
        <v>197</v>
      </c>
      <c r="AI186" s="1">
        <v>7.0999999999999994E-2</v>
      </c>
      <c r="AK186" s="2" t="s">
        <v>43</v>
      </c>
      <c r="AL186" s="1" t="s">
        <v>821</v>
      </c>
      <c r="AM186" s="1">
        <v>81</v>
      </c>
      <c r="AN186" s="1">
        <v>7</v>
      </c>
      <c r="AO186" s="1">
        <v>29</v>
      </c>
      <c r="AP186" s="1">
        <v>36</v>
      </c>
      <c r="AQ186" s="1">
        <v>9</v>
      </c>
      <c r="AR186" s="1">
        <v>119</v>
      </c>
      <c r="AS186" s="1">
        <v>105</v>
      </c>
      <c r="AT186" s="1">
        <v>113</v>
      </c>
      <c r="AU186" s="1">
        <v>5</v>
      </c>
      <c r="AV186" s="1">
        <v>9</v>
      </c>
      <c r="AW186" s="1">
        <v>0</v>
      </c>
      <c r="AX186" s="1">
        <v>1</v>
      </c>
      <c r="AY186" s="1">
        <v>0</v>
      </c>
      <c r="AZ186" s="1">
        <v>205</v>
      </c>
      <c r="BA186" s="1">
        <v>3.4000000000000002E-2</v>
      </c>
      <c r="BC186" s="2" t="s">
        <v>854</v>
      </c>
      <c r="BD186" s="1" t="s">
        <v>801</v>
      </c>
      <c r="BE186" s="1">
        <v>46</v>
      </c>
      <c r="BF186" s="1">
        <v>3</v>
      </c>
      <c r="BG186" s="1">
        <v>18</v>
      </c>
      <c r="BH186" s="1">
        <v>21</v>
      </c>
      <c r="BI186" s="1">
        <v>6</v>
      </c>
      <c r="BJ186" s="1">
        <v>18</v>
      </c>
      <c r="BK186" s="1">
        <v>77</v>
      </c>
      <c r="BL186" s="1">
        <v>64</v>
      </c>
      <c r="BM186" s="1">
        <v>0</v>
      </c>
      <c r="BN186" s="1">
        <v>8</v>
      </c>
      <c r="BO186" s="1">
        <v>1</v>
      </c>
      <c r="BP186" s="1">
        <v>0</v>
      </c>
      <c r="BQ186" s="1">
        <v>0</v>
      </c>
      <c r="BR186" s="1">
        <v>81</v>
      </c>
      <c r="BS186" s="1">
        <v>3.6999999999999998E-2</v>
      </c>
      <c r="BU186" s="2" t="s">
        <v>721</v>
      </c>
      <c r="BV186" s="1" t="s">
        <v>824</v>
      </c>
      <c r="BW186" s="1">
        <v>82</v>
      </c>
      <c r="BX186" s="1">
        <v>4</v>
      </c>
      <c r="BY186" s="1">
        <v>33</v>
      </c>
      <c r="BZ186" s="1">
        <v>37</v>
      </c>
      <c r="CA186" s="1">
        <v>26</v>
      </c>
      <c r="CB186" s="1">
        <v>20</v>
      </c>
      <c r="CC186" s="1">
        <v>51</v>
      </c>
      <c r="CD186" s="1">
        <v>106</v>
      </c>
      <c r="CE186" s="1">
        <v>1</v>
      </c>
      <c r="CF186" s="1">
        <v>10</v>
      </c>
      <c r="CG186" s="1">
        <v>0</v>
      </c>
      <c r="CH186" s="1">
        <v>0</v>
      </c>
      <c r="CI186" s="1">
        <v>0</v>
      </c>
      <c r="CJ186" s="1">
        <v>152</v>
      </c>
      <c r="CK186" s="1">
        <v>2.5999999999999999E-2</v>
      </c>
      <c r="CL186" s="1" t="s">
        <v>797</v>
      </c>
      <c r="CM186" s="1" t="s">
        <v>272</v>
      </c>
      <c r="CN186" s="1" t="s">
        <v>812</v>
      </c>
      <c r="CO186" s="1">
        <v>79</v>
      </c>
      <c r="CP186" s="1">
        <v>13</v>
      </c>
      <c r="CQ186" s="1">
        <v>23</v>
      </c>
      <c r="CR186" s="1">
        <v>36</v>
      </c>
      <c r="CS186" s="1">
        <v>-3</v>
      </c>
      <c r="CT186" s="1">
        <v>16</v>
      </c>
      <c r="CU186" s="1">
        <v>21</v>
      </c>
      <c r="CV186" s="1">
        <v>20</v>
      </c>
      <c r="CW186" s="1">
        <v>5</v>
      </c>
      <c r="CX186" s="1">
        <v>6</v>
      </c>
      <c r="CY186" s="1">
        <v>0</v>
      </c>
      <c r="CZ186" s="1">
        <v>0</v>
      </c>
      <c r="DA186" s="1">
        <v>0</v>
      </c>
      <c r="DB186" s="1">
        <v>123</v>
      </c>
      <c r="DC186" s="1">
        <v>0.106</v>
      </c>
      <c r="DE186" s="2"/>
      <c r="DF186" s="1" t="s">
        <v>272</v>
      </c>
      <c r="DG186" s="1">
        <v>79</v>
      </c>
      <c r="DH186" s="1">
        <v>13</v>
      </c>
      <c r="DI186" s="1">
        <v>23</v>
      </c>
      <c r="DJ186" s="1">
        <v>36</v>
      </c>
      <c r="DK186" s="1">
        <v>-3</v>
      </c>
      <c r="DL186" s="1">
        <v>16</v>
      </c>
      <c r="DM186" s="1">
        <v>21</v>
      </c>
      <c r="DN186" s="1">
        <v>20</v>
      </c>
      <c r="DO186" s="1">
        <v>5</v>
      </c>
      <c r="DP186" s="1">
        <v>6</v>
      </c>
      <c r="DQ186" s="1">
        <v>0</v>
      </c>
      <c r="DR186" s="1">
        <v>0</v>
      </c>
      <c r="DS186" s="1">
        <v>0</v>
      </c>
      <c r="DT186" s="1">
        <v>123</v>
      </c>
      <c r="DU186" s="1">
        <v>0.106</v>
      </c>
    </row>
    <row r="187" spans="1:125" x14ac:dyDescent="0.2">
      <c r="A187" s="2" t="s">
        <v>864</v>
      </c>
      <c r="B187" s="1" t="s">
        <v>818</v>
      </c>
      <c r="C187" s="1">
        <v>69</v>
      </c>
      <c r="D187" s="1">
        <v>13</v>
      </c>
      <c r="E187" s="1">
        <v>24</v>
      </c>
      <c r="F187" s="1">
        <v>37</v>
      </c>
      <c r="G187" s="1">
        <v>-1</v>
      </c>
      <c r="H187" s="1">
        <v>16</v>
      </c>
      <c r="I187" s="1">
        <v>39</v>
      </c>
      <c r="J187" s="1">
        <v>12</v>
      </c>
      <c r="K187" s="1">
        <v>4</v>
      </c>
      <c r="L187" s="1">
        <v>7</v>
      </c>
      <c r="M187" s="1">
        <v>0</v>
      </c>
      <c r="N187" s="1">
        <v>0</v>
      </c>
      <c r="O187" s="1">
        <v>2</v>
      </c>
      <c r="P187" s="1">
        <v>124</v>
      </c>
      <c r="Q187" s="1">
        <v>0.105</v>
      </c>
      <c r="S187" s="1" t="s">
        <v>434</v>
      </c>
      <c r="T187" s="1" t="s">
        <v>821</v>
      </c>
      <c r="U187" s="1">
        <v>80</v>
      </c>
      <c r="V187" s="1">
        <v>7</v>
      </c>
      <c r="W187" s="1">
        <v>31</v>
      </c>
      <c r="X187" s="1">
        <v>38</v>
      </c>
      <c r="Y187" s="1">
        <v>-15</v>
      </c>
      <c r="Z187" s="1">
        <v>48</v>
      </c>
      <c r="AA187" s="1">
        <v>32</v>
      </c>
      <c r="AB187" s="1">
        <v>24</v>
      </c>
      <c r="AC187" s="1">
        <v>3</v>
      </c>
      <c r="AD187" s="1">
        <v>14</v>
      </c>
      <c r="AE187" s="1">
        <v>0</v>
      </c>
      <c r="AF187" s="1">
        <v>1</v>
      </c>
      <c r="AG187" s="1">
        <v>2</v>
      </c>
      <c r="AH187" s="1">
        <v>157</v>
      </c>
      <c r="AI187" s="1">
        <v>4.4999999999999998E-2</v>
      </c>
      <c r="AK187" s="2" t="s">
        <v>697</v>
      </c>
      <c r="AL187" s="1" t="s">
        <v>812</v>
      </c>
      <c r="AM187" s="1">
        <v>82</v>
      </c>
      <c r="AN187" s="1">
        <v>15</v>
      </c>
      <c r="AO187" s="1">
        <v>21</v>
      </c>
      <c r="AP187" s="1">
        <v>36</v>
      </c>
      <c r="AQ187" s="1">
        <v>-2</v>
      </c>
      <c r="AR187" s="1">
        <v>38</v>
      </c>
      <c r="AS187" s="1">
        <v>133</v>
      </c>
      <c r="AT187" s="1">
        <v>177</v>
      </c>
      <c r="AU187" s="1">
        <v>7</v>
      </c>
      <c r="AV187" s="1">
        <v>7</v>
      </c>
      <c r="AW187" s="1">
        <v>0</v>
      </c>
      <c r="AX187" s="1">
        <v>1</v>
      </c>
      <c r="AY187" s="1">
        <v>4</v>
      </c>
      <c r="AZ187" s="1">
        <v>141</v>
      </c>
      <c r="BA187" s="1">
        <v>0.106</v>
      </c>
      <c r="BC187" s="2" t="s">
        <v>250</v>
      </c>
      <c r="BD187" s="1" t="s">
        <v>798</v>
      </c>
      <c r="BE187" s="1">
        <v>42</v>
      </c>
      <c r="BF187" s="1">
        <v>10</v>
      </c>
      <c r="BG187" s="1">
        <v>11</v>
      </c>
      <c r="BH187" s="1">
        <v>21</v>
      </c>
      <c r="BI187" s="1">
        <v>2</v>
      </c>
      <c r="BJ187" s="1">
        <v>9</v>
      </c>
      <c r="BK187" s="1">
        <v>48</v>
      </c>
      <c r="BL187" s="1">
        <v>10</v>
      </c>
      <c r="BM187" s="1">
        <v>2</v>
      </c>
      <c r="BN187" s="1">
        <v>1</v>
      </c>
      <c r="BO187" s="1">
        <v>0</v>
      </c>
      <c r="BP187" s="1">
        <v>0</v>
      </c>
      <c r="BQ187" s="1">
        <v>5</v>
      </c>
      <c r="BR187" s="1">
        <v>92</v>
      </c>
      <c r="BS187" s="1">
        <v>0.109</v>
      </c>
      <c r="BU187" s="2" t="s">
        <v>712</v>
      </c>
      <c r="BV187" s="1" t="s">
        <v>799</v>
      </c>
      <c r="BW187" s="1">
        <v>82</v>
      </c>
      <c r="BX187" s="1">
        <v>10</v>
      </c>
      <c r="BY187" s="1">
        <v>27</v>
      </c>
      <c r="BZ187" s="1">
        <v>37</v>
      </c>
      <c r="CA187" s="1">
        <v>-3</v>
      </c>
      <c r="CB187" s="1">
        <v>22</v>
      </c>
      <c r="CC187" s="1">
        <v>64</v>
      </c>
      <c r="CD187" s="1">
        <v>177</v>
      </c>
      <c r="CE187" s="1">
        <v>5</v>
      </c>
      <c r="CF187" s="1">
        <v>17</v>
      </c>
      <c r="CG187" s="1">
        <v>0</v>
      </c>
      <c r="CH187" s="1">
        <v>1</v>
      </c>
      <c r="CI187" s="1">
        <v>0</v>
      </c>
      <c r="CJ187" s="1">
        <v>208</v>
      </c>
      <c r="CK187" s="1">
        <v>4.8000000000000001E-2</v>
      </c>
      <c r="CL187" s="1" t="s">
        <v>797</v>
      </c>
      <c r="CM187" s="1" t="s">
        <v>1010</v>
      </c>
      <c r="CN187" s="1" t="s">
        <v>823</v>
      </c>
      <c r="CO187" s="1">
        <v>82</v>
      </c>
      <c r="CP187" s="1">
        <v>11</v>
      </c>
      <c r="CQ187" s="1">
        <v>25</v>
      </c>
      <c r="CR187" s="1">
        <v>36</v>
      </c>
      <c r="CS187" s="1">
        <v>0</v>
      </c>
      <c r="CT187" s="1">
        <v>71</v>
      </c>
      <c r="CU187" s="1">
        <v>195</v>
      </c>
      <c r="CV187" s="1">
        <v>105</v>
      </c>
      <c r="CW187" s="1">
        <v>3</v>
      </c>
      <c r="CX187" s="1">
        <v>7</v>
      </c>
      <c r="CY187" s="1">
        <v>0</v>
      </c>
      <c r="CZ187" s="1">
        <v>0</v>
      </c>
      <c r="DA187" s="1">
        <v>3</v>
      </c>
      <c r="DB187" s="1">
        <v>112</v>
      </c>
      <c r="DC187" s="1">
        <v>9.8000000000000004E-2</v>
      </c>
      <c r="DE187" s="2"/>
      <c r="DF187" s="1" t="s">
        <v>1010</v>
      </c>
      <c r="DG187" s="1">
        <v>82</v>
      </c>
      <c r="DH187" s="1">
        <v>11</v>
      </c>
      <c r="DI187" s="1">
        <v>25</v>
      </c>
      <c r="DJ187" s="1">
        <v>36</v>
      </c>
      <c r="DK187" s="1">
        <v>0</v>
      </c>
      <c r="DL187" s="1">
        <v>71</v>
      </c>
      <c r="DM187" s="1">
        <v>195</v>
      </c>
      <c r="DN187" s="1">
        <v>105</v>
      </c>
      <c r="DO187" s="1">
        <v>3</v>
      </c>
      <c r="DP187" s="1">
        <v>7</v>
      </c>
      <c r="DQ187" s="1">
        <v>0</v>
      </c>
      <c r="DR187" s="1">
        <v>0</v>
      </c>
      <c r="DS187" s="1">
        <v>3</v>
      </c>
      <c r="DT187" s="1">
        <v>112</v>
      </c>
      <c r="DU187" s="1">
        <v>9.8000000000000004E-2</v>
      </c>
    </row>
    <row r="188" spans="1:125" x14ac:dyDescent="0.2">
      <c r="A188" s="2" t="s">
        <v>569</v>
      </c>
      <c r="B188" s="1" t="s">
        <v>794</v>
      </c>
      <c r="C188" s="1">
        <v>76</v>
      </c>
      <c r="D188" s="1">
        <v>22</v>
      </c>
      <c r="E188" s="1">
        <v>15</v>
      </c>
      <c r="F188" s="1">
        <v>37</v>
      </c>
      <c r="G188" s="1">
        <v>14</v>
      </c>
      <c r="H188" s="1">
        <v>30</v>
      </c>
      <c r="I188" s="1">
        <v>69</v>
      </c>
      <c r="J188" s="1">
        <v>24</v>
      </c>
      <c r="K188" s="1">
        <v>4</v>
      </c>
      <c r="L188" s="1">
        <v>6</v>
      </c>
      <c r="M188" s="1">
        <v>1</v>
      </c>
      <c r="N188" s="1">
        <v>0</v>
      </c>
      <c r="O188" s="1">
        <v>2</v>
      </c>
      <c r="P188" s="1">
        <v>203</v>
      </c>
      <c r="Q188" s="1">
        <v>0.108</v>
      </c>
      <c r="S188" s="1" t="s">
        <v>164</v>
      </c>
      <c r="T188" s="1" t="s">
        <v>815</v>
      </c>
      <c r="U188" s="1">
        <v>59</v>
      </c>
      <c r="V188" s="1">
        <v>12</v>
      </c>
      <c r="W188" s="1">
        <v>26</v>
      </c>
      <c r="X188" s="1">
        <v>38</v>
      </c>
      <c r="Y188" s="1">
        <v>-3</v>
      </c>
      <c r="Z188" s="1">
        <v>14</v>
      </c>
      <c r="AA188" s="1">
        <v>15</v>
      </c>
      <c r="AB188" s="1">
        <v>10</v>
      </c>
      <c r="AC188" s="1">
        <v>0</v>
      </c>
      <c r="AD188" s="1">
        <v>10</v>
      </c>
      <c r="AE188" s="1">
        <v>0</v>
      </c>
      <c r="AF188" s="1">
        <v>0</v>
      </c>
      <c r="AG188" s="1">
        <v>2</v>
      </c>
      <c r="AH188" s="1">
        <v>98</v>
      </c>
      <c r="AI188" s="1">
        <v>0.122</v>
      </c>
      <c r="AK188" s="2" t="s">
        <v>119</v>
      </c>
      <c r="AL188" s="1" t="s">
        <v>810</v>
      </c>
      <c r="AM188" s="1">
        <v>72</v>
      </c>
      <c r="AN188" s="1">
        <v>14</v>
      </c>
      <c r="AO188" s="1">
        <v>22</v>
      </c>
      <c r="AP188" s="1">
        <v>36</v>
      </c>
      <c r="AQ188" s="1">
        <v>-9</v>
      </c>
      <c r="AR188" s="1">
        <v>30</v>
      </c>
      <c r="AS188" s="1">
        <v>44</v>
      </c>
      <c r="AT188" s="1">
        <v>17</v>
      </c>
      <c r="AU188" s="1">
        <v>6</v>
      </c>
      <c r="AV188" s="1">
        <v>7</v>
      </c>
      <c r="AW188" s="1">
        <v>0</v>
      </c>
      <c r="AX188" s="1">
        <v>0</v>
      </c>
      <c r="AY188" s="1">
        <v>1</v>
      </c>
      <c r="AZ188" s="1">
        <v>172</v>
      </c>
      <c r="BA188" s="1">
        <v>8.1000000000000003E-2</v>
      </c>
      <c r="BC188" s="2" t="s">
        <v>127</v>
      </c>
      <c r="BD188" s="1" t="s">
        <v>825</v>
      </c>
      <c r="BE188" s="1">
        <v>48</v>
      </c>
      <c r="BF188" s="1">
        <v>13</v>
      </c>
      <c r="BG188" s="1">
        <v>8</v>
      </c>
      <c r="BH188" s="1">
        <v>21</v>
      </c>
      <c r="BI188" s="1">
        <v>-3</v>
      </c>
      <c r="BJ188" s="1">
        <v>36</v>
      </c>
      <c r="BK188" s="1">
        <v>63</v>
      </c>
      <c r="BL188" s="1">
        <v>35</v>
      </c>
      <c r="BM188" s="1">
        <v>3</v>
      </c>
      <c r="BN188" s="1">
        <v>0</v>
      </c>
      <c r="BO188" s="1">
        <v>0</v>
      </c>
      <c r="BP188" s="1">
        <v>0</v>
      </c>
      <c r="BQ188" s="1">
        <v>3</v>
      </c>
      <c r="BR188" s="1">
        <v>91</v>
      </c>
      <c r="BS188" s="1">
        <v>0.14299999999999999</v>
      </c>
      <c r="BU188" s="2" t="s">
        <v>191</v>
      </c>
      <c r="BV188" s="1" t="s">
        <v>829</v>
      </c>
      <c r="BW188" s="1">
        <v>76</v>
      </c>
      <c r="BX188" s="1">
        <v>15</v>
      </c>
      <c r="BY188" s="1">
        <v>22</v>
      </c>
      <c r="BZ188" s="1">
        <v>37</v>
      </c>
      <c r="CA188" s="1">
        <v>1</v>
      </c>
      <c r="CB188" s="1">
        <v>73</v>
      </c>
      <c r="CC188" s="1">
        <v>134</v>
      </c>
      <c r="CD188" s="1">
        <v>25</v>
      </c>
      <c r="CE188" s="1">
        <v>1</v>
      </c>
      <c r="CF188" s="1">
        <v>5</v>
      </c>
      <c r="CG188" s="1">
        <v>1</v>
      </c>
      <c r="CH188" s="1">
        <v>0</v>
      </c>
      <c r="CI188" s="1">
        <v>3</v>
      </c>
      <c r="CJ188" s="1">
        <v>161</v>
      </c>
      <c r="CK188" s="1">
        <v>9.2999999999999999E-2</v>
      </c>
      <c r="CL188" s="1" t="s">
        <v>797</v>
      </c>
      <c r="CM188" s="1" t="s">
        <v>214</v>
      </c>
      <c r="CN188" s="1" t="s">
        <v>798</v>
      </c>
      <c r="CO188" s="1">
        <v>81</v>
      </c>
      <c r="CP188" s="1">
        <v>14</v>
      </c>
      <c r="CQ188" s="1">
        <v>22</v>
      </c>
      <c r="CR188" s="1">
        <v>36</v>
      </c>
      <c r="CS188" s="1">
        <v>-26</v>
      </c>
      <c r="CT188" s="1">
        <v>88</v>
      </c>
      <c r="CU188" s="1">
        <v>110</v>
      </c>
      <c r="CV188" s="1">
        <v>16</v>
      </c>
      <c r="CW188" s="1">
        <v>5</v>
      </c>
      <c r="CX188" s="1">
        <v>5</v>
      </c>
      <c r="CY188" s="1">
        <v>0</v>
      </c>
      <c r="CZ188" s="1">
        <v>0</v>
      </c>
      <c r="DA188" s="1">
        <v>0</v>
      </c>
      <c r="DB188" s="1">
        <v>155</v>
      </c>
      <c r="DC188" s="1">
        <v>0.09</v>
      </c>
      <c r="DE188" s="2"/>
      <c r="DF188" s="1" t="s">
        <v>214</v>
      </c>
      <c r="DG188" s="1">
        <v>81</v>
      </c>
      <c r="DH188" s="1">
        <v>14</v>
      </c>
      <c r="DI188" s="1">
        <v>22</v>
      </c>
      <c r="DJ188" s="1">
        <v>36</v>
      </c>
      <c r="DK188" s="1">
        <v>-26</v>
      </c>
      <c r="DL188" s="1">
        <v>88</v>
      </c>
      <c r="DM188" s="1">
        <v>110</v>
      </c>
      <c r="DN188" s="1">
        <v>16</v>
      </c>
      <c r="DO188" s="1">
        <v>5</v>
      </c>
      <c r="DP188" s="1">
        <v>5</v>
      </c>
      <c r="DQ188" s="1">
        <v>0</v>
      </c>
      <c r="DR188" s="1">
        <v>0</v>
      </c>
      <c r="DS188" s="1">
        <v>0</v>
      </c>
      <c r="DT188" s="1">
        <v>155</v>
      </c>
      <c r="DU188" s="1">
        <v>0.09</v>
      </c>
    </row>
    <row r="189" spans="1:125" x14ac:dyDescent="0.2">
      <c r="A189" s="2" t="s">
        <v>751</v>
      </c>
      <c r="B189" s="1" t="s">
        <v>804</v>
      </c>
      <c r="C189" s="1">
        <v>78</v>
      </c>
      <c r="D189" s="1">
        <v>6</v>
      </c>
      <c r="E189" s="1">
        <v>31</v>
      </c>
      <c r="F189" s="1">
        <v>37</v>
      </c>
      <c r="G189" s="1">
        <v>9</v>
      </c>
      <c r="H189" s="1">
        <v>14</v>
      </c>
      <c r="I189" s="1">
        <v>55</v>
      </c>
      <c r="J189" s="1">
        <v>155</v>
      </c>
      <c r="K189" s="1">
        <v>4</v>
      </c>
      <c r="L189" s="1">
        <v>11</v>
      </c>
      <c r="M189" s="1">
        <v>0</v>
      </c>
      <c r="N189" s="1">
        <v>1</v>
      </c>
      <c r="O189" s="1">
        <v>4</v>
      </c>
      <c r="P189" s="1">
        <v>86</v>
      </c>
      <c r="Q189" s="1">
        <v>7.0000000000000007E-2</v>
      </c>
      <c r="S189" s="1" t="s">
        <v>232</v>
      </c>
      <c r="T189" s="1" t="s">
        <v>806</v>
      </c>
      <c r="U189" s="1">
        <v>82</v>
      </c>
      <c r="V189" s="1">
        <v>19</v>
      </c>
      <c r="W189" s="1">
        <v>19</v>
      </c>
      <c r="X189" s="1">
        <v>38</v>
      </c>
      <c r="Y189" s="1">
        <v>4</v>
      </c>
      <c r="Z189" s="1">
        <v>19</v>
      </c>
      <c r="AA189" s="1">
        <v>124</v>
      </c>
      <c r="AB189" s="1">
        <v>21</v>
      </c>
      <c r="AC189" s="1">
        <v>2</v>
      </c>
      <c r="AD189" s="1">
        <v>4</v>
      </c>
      <c r="AE189" s="1">
        <v>0</v>
      </c>
      <c r="AF189" s="1">
        <v>0</v>
      </c>
      <c r="AG189" s="1">
        <v>0</v>
      </c>
      <c r="AH189" s="1">
        <v>199</v>
      </c>
      <c r="AI189" s="1">
        <v>9.5000000000000001E-2</v>
      </c>
      <c r="AK189" s="2" t="s">
        <v>826</v>
      </c>
      <c r="AL189" s="1" t="s">
        <v>807</v>
      </c>
      <c r="AM189" s="1">
        <v>70</v>
      </c>
      <c r="AN189" s="1">
        <v>13</v>
      </c>
      <c r="AO189" s="1">
        <v>23</v>
      </c>
      <c r="AP189" s="1">
        <v>36</v>
      </c>
      <c r="AQ189" s="1">
        <v>-14</v>
      </c>
      <c r="AR189" s="1">
        <v>40</v>
      </c>
      <c r="AS189" s="1">
        <v>29</v>
      </c>
      <c r="AT189" s="1">
        <v>76</v>
      </c>
      <c r="AU189" s="1">
        <v>2</v>
      </c>
      <c r="AV189" s="1">
        <v>3</v>
      </c>
      <c r="AW189" s="1">
        <v>0</v>
      </c>
      <c r="AX189" s="1">
        <v>0</v>
      </c>
      <c r="AY189" s="1">
        <v>3</v>
      </c>
      <c r="AZ189" s="1">
        <v>104</v>
      </c>
      <c r="BA189" s="1">
        <v>0.125</v>
      </c>
      <c r="BC189" s="2" t="s">
        <v>88</v>
      </c>
      <c r="BD189" s="1" t="s">
        <v>811</v>
      </c>
      <c r="BE189" s="1">
        <v>30</v>
      </c>
      <c r="BF189" s="1">
        <v>9</v>
      </c>
      <c r="BG189" s="1">
        <v>11</v>
      </c>
      <c r="BH189" s="1">
        <v>20</v>
      </c>
      <c r="BI189" s="1">
        <v>0</v>
      </c>
      <c r="BJ189" s="1">
        <v>20</v>
      </c>
      <c r="BK189" s="1">
        <v>54</v>
      </c>
      <c r="BL189" s="1">
        <v>13</v>
      </c>
      <c r="BM189" s="1">
        <v>2</v>
      </c>
      <c r="BN189" s="1">
        <v>1</v>
      </c>
      <c r="BO189" s="1">
        <v>0</v>
      </c>
      <c r="BP189" s="1">
        <v>0</v>
      </c>
      <c r="BQ189" s="1">
        <v>0</v>
      </c>
      <c r="BR189" s="1">
        <v>81</v>
      </c>
      <c r="BS189" s="1">
        <v>0.111</v>
      </c>
      <c r="BU189" s="2" t="s">
        <v>710</v>
      </c>
      <c r="BV189" s="1" t="s">
        <v>798</v>
      </c>
      <c r="BW189" s="1">
        <v>70</v>
      </c>
      <c r="BX189" s="1">
        <v>6</v>
      </c>
      <c r="BY189" s="1">
        <v>30</v>
      </c>
      <c r="BZ189" s="1">
        <v>36</v>
      </c>
      <c r="CA189" s="1">
        <v>15</v>
      </c>
      <c r="CB189" s="1">
        <v>14</v>
      </c>
      <c r="CC189" s="1">
        <v>46</v>
      </c>
      <c r="CD189" s="1">
        <v>122</v>
      </c>
      <c r="CE189" s="1">
        <v>4</v>
      </c>
      <c r="CF189" s="1">
        <v>11</v>
      </c>
      <c r="CG189" s="1">
        <v>1</v>
      </c>
      <c r="CH189" s="1">
        <v>0</v>
      </c>
      <c r="CI189" s="1">
        <v>2</v>
      </c>
      <c r="CJ189" s="1">
        <v>100</v>
      </c>
      <c r="CK189" s="1">
        <v>0.06</v>
      </c>
      <c r="CL189" s="1" t="s">
        <v>797</v>
      </c>
      <c r="CM189" s="1" t="s">
        <v>752</v>
      </c>
      <c r="CN189" s="1" t="s">
        <v>817</v>
      </c>
      <c r="CO189" s="1">
        <v>78</v>
      </c>
      <c r="CP189" s="1">
        <v>7</v>
      </c>
      <c r="CQ189" s="1">
        <v>29</v>
      </c>
      <c r="CR189" s="1">
        <v>36</v>
      </c>
      <c r="CS189" s="1">
        <v>-7</v>
      </c>
      <c r="CT189" s="1">
        <v>28</v>
      </c>
      <c r="CU189" s="1">
        <v>177</v>
      </c>
      <c r="CV189" s="1">
        <v>132</v>
      </c>
      <c r="CW189" s="1">
        <v>5</v>
      </c>
      <c r="CX189" s="1">
        <v>12</v>
      </c>
      <c r="CY189" s="1">
        <v>0</v>
      </c>
      <c r="CZ189" s="1">
        <v>0</v>
      </c>
      <c r="DA189" s="1">
        <v>0</v>
      </c>
      <c r="DB189" s="1">
        <v>127</v>
      </c>
      <c r="DC189" s="1">
        <v>5.5E-2</v>
      </c>
      <c r="DE189" s="2"/>
      <c r="DF189" s="1" t="s">
        <v>752</v>
      </c>
      <c r="DG189" s="1">
        <v>78</v>
      </c>
      <c r="DH189" s="1">
        <v>7</v>
      </c>
      <c r="DI189" s="1">
        <v>29</v>
      </c>
      <c r="DJ189" s="1">
        <v>36</v>
      </c>
      <c r="DK189" s="1">
        <v>-7</v>
      </c>
      <c r="DL189" s="1">
        <v>28</v>
      </c>
      <c r="DM189" s="1">
        <v>177</v>
      </c>
      <c r="DN189" s="1">
        <v>132</v>
      </c>
      <c r="DO189" s="1">
        <v>5</v>
      </c>
      <c r="DP189" s="1">
        <v>12</v>
      </c>
      <c r="DQ189" s="1">
        <v>0</v>
      </c>
      <c r="DR189" s="1">
        <v>0</v>
      </c>
      <c r="DS189" s="1">
        <v>0</v>
      </c>
      <c r="DT189" s="1">
        <v>127</v>
      </c>
      <c r="DU189" s="1">
        <v>5.5E-2</v>
      </c>
    </row>
    <row r="190" spans="1:125" x14ac:dyDescent="0.2">
      <c r="A190" s="2" t="s">
        <v>60</v>
      </c>
      <c r="B190" s="1" t="s">
        <v>796</v>
      </c>
      <c r="C190" s="1">
        <v>77</v>
      </c>
      <c r="D190" s="1">
        <v>19</v>
      </c>
      <c r="E190" s="1">
        <v>18</v>
      </c>
      <c r="F190" s="1">
        <v>37</v>
      </c>
      <c r="G190" s="1">
        <v>-12</v>
      </c>
      <c r="H190" s="1">
        <v>48</v>
      </c>
      <c r="I190" s="1">
        <v>285</v>
      </c>
      <c r="J190" s="1">
        <v>81</v>
      </c>
      <c r="K190" s="1">
        <v>9</v>
      </c>
      <c r="L190" s="1">
        <v>11</v>
      </c>
      <c r="M190" s="1">
        <v>0</v>
      </c>
      <c r="N190" s="1">
        <v>1</v>
      </c>
      <c r="O190" s="1">
        <v>3</v>
      </c>
      <c r="P190" s="1">
        <v>204</v>
      </c>
      <c r="Q190" s="1">
        <v>9.2999999999999999E-2</v>
      </c>
      <c r="S190" s="1" t="s">
        <v>330</v>
      </c>
      <c r="T190" s="1" t="s">
        <v>800</v>
      </c>
      <c r="U190" s="1">
        <v>54</v>
      </c>
      <c r="V190" s="1">
        <v>14</v>
      </c>
      <c r="W190" s="1">
        <v>24</v>
      </c>
      <c r="X190" s="1">
        <v>38</v>
      </c>
      <c r="Y190" s="1">
        <v>-3</v>
      </c>
      <c r="Z190" s="1">
        <v>51</v>
      </c>
      <c r="AA190" s="1">
        <v>125</v>
      </c>
      <c r="AB190" s="1">
        <v>19</v>
      </c>
      <c r="AC190" s="1">
        <v>9</v>
      </c>
      <c r="AD190" s="1">
        <v>9</v>
      </c>
      <c r="AE190" s="1">
        <v>0</v>
      </c>
      <c r="AF190" s="1">
        <v>0</v>
      </c>
      <c r="AG190" s="1">
        <v>1</v>
      </c>
      <c r="AH190" s="1">
        <v>149</v>
      </c>
      <c r="AI190" s="1">
        <v>9.4E-2</v>
      </c>
      <c r="AK190" s="2" t="s">
        <v>270</v>
      </c>
      <c r="AL190" s="1" t="s">
        <v>802</v>
      </c>
      <c r="AM190" s="1">
        <v>69</v>
      </c>
      <c r="AN190" s="1">
        <v>10</v>
      </c>
      <c r="AO190" s="1">
        <v>26</v>
      </c>
      <c r="AP190" s="1">
        <v>36</v>
      </c>
      <c r="AQ190" s="1">
        <v>-13</v>
      </c>
      <c r="AR190" s="1">
        <v>43</v>
      </c>
      <c r="AS190" s="1">
        <v>22</v>
      </c>
      <c r="AT190" s="1">
        <v>21</v>
      </c>
      <c r="AU190" s="1">
        <v>1</v>
      </c>
      <c r="AV190" s="1">
        <v>8</v>
      </c>
      <c r="AW190" s="1">
        <v>0</v>
      </c>
      <c r="AX190" s="1">
        <v>0</v>
      </c>
      <c r="AY190" s="1">
        <v>1</v>
      </c>
      <c r="AZ190" s="1">
        <v>137</v>
      </c>
      <c r="BA190" s="1">
        <v>7.2999999999999995E-2</v>
      </c>
      <c r="BC190" s="2" t="s">
        <v>225</v>
      </c>
      <c r="BD190" s="1" t="s">
        <v>809</v>
      </c>
      <c r="BE190" s="1">
        <v>34</v>
      </c>
      <c r="BF190" s="1">
        <v>8</v>
      </c>
      <c r="BG190" s="1">
        <v>12</v>
      </c>
      <c r="BH190" s="1">
        <v>20</v>
      </c>
      <c r="BI190" s="1">
        <v>8</v>
      </c>
      <c r="BJ190" s="1">
        <v>15</v>
      </c>
      <c r="BK190" s="1">
        <v>35</v>
      </c>
      <c r="BL190" s="1">
        <v>6</v>
      </c>
      <c r="BM190" s="1">
        <v>0</v>
      </c>
      <c r="BN190" s="1">
        <v>3</v>
      </c>
      <c r="BO190" s="1">
        <v>0</v>
      </c>
      <c r="BP190" s="1">
        <v>0</v>
      </c>
      <c r="BQ190" s="1">
        <v>1</v>
      </c>
      <c r="BR190" s="1">
        <v>60</v>
      </c>
      <c r="BS190" s="1">
        <v>0.13300000000000001</v>
      </c>
      <c r="BU190" s="2" t="s">
        <v>289</v>
      </c>
      <c r="BV190" s="1" t="s">
        <v>829</v>
      </c>
      <c r="BW190" s="1">
        <v>78</v>
      </c>
      <c r="BX190" s="1">
        <v>21</v>
      </c>
      <c r="BY190" s="1">
        <v>15</v>
      </c>
      <c r="BZ190" s="1">
        <v>36</v>
      </c>
      <c r="CA190" s="1">
        <v>-6</v>
      </c>
      <c r="CB190" s="1">
        <v>28</v>
      </c>
      <c r="CC190" s="1">
        <v>46</v>
      </c>
      <c r="CD190" s="1">
        <v>35</v>
      </c>
      <c r="CE190" s="1">
        <v>2</v>
      </c>
      <c r="CF190" s="1">
        <v>1</v>
      </c>
      <c r="CG190" s="1">
        <v>1</v>
      </c>
      <c r="CH190" s="1">
        <v>0</v>
      </c>
      <c r="CI190" s="1">
        <v>1</v>
      </c>
      <c r="CJ190" s="1">
        <v>176</v>
      </c>
      <c r="CK190" s="1">
        <v>0.11899999999999999</v>
      </c>
      <c r="CL190" s="1" t="s">
        <v>797</v>
      </c>
      <c r="CM190" s="1" t="s">
        <v>331</v>
      </c>
      <c r="CN190" s="1" t="s">
        <v>829</v>
      </c>
      <c r="CO190" s="1">
        <v>71</v>
      </c>
      <c r="CP190" s="1">
        <v>16</v>
      </c>
      <c r="CQ190" s="1">
        <v>20</v>
      </c>
      <c r="CR190" s="1">
        <v>36</v>
      </c>
      <c r="CS190" s="1">
        <v>-4</v>
      </c>
      <c r="CT190" s="1">
        <v>16</v>
      </c>
      <c r="CU190" s="1">
        <v>35</v>
      </c>
      <c r="CV190" s="1">
        <v>35</v>
      </c>
      <c r="CW190" s="1">
        <v>3</v>
      </c>
      <c r="CX190" s="1">
        <v>4</v>
      </c>
      <c r="CY190" s="1">
        <v>0</v>
      </c>
      <c r="CZ190" s="1">
        <v>0</v>
      </c>
      <c r="DA190" s="1">
        <v>3</v>
      </c>
      <c r="DB190" s="1">
        <v>123</v>
      </c>
      <c r="DC190" s="1">
        <v>0.13</v>
      </c>
      <c r="DE190" s="2"/>
      <c r="DF190" s="1" t="s">
        <v>331</v>
      </c>
      <c r="DG190" s="1">
        <v>71</v>
      </c>
      <c r="DH190" s="1">
        <v>16</v>
      </c>
      <c r="DI190" s="1">
        <v>20</v>
      </c>
      <c r="DJ190" s="1">
        <v>36</v>
      </c>
      <c r="DK190" s="1">
        <v>-4</v>
      </c>
      <c r="DL190" s="1">
        <v>16</v>
      </c>
      <c r="DM190" s="1">
        <v>35</v>
      </c>
      <c r="DN190" s="1">
        <v>35</v>
      </c>
      <c r="DO190" s="1">
        <v>3</v>
      </c>
      <c r="DP190" s="1">
        <v>4</v>
      </c>
      <c r="DQ190" s="1">
        <v>0</v>
      </c>
      <c r="DR190" s="1">
        <v>0</v>
      </c>
      <c r="DS190" s="1">
        <v>3</v>
      </c>
      <c r="DT190" s="1">
        <v>123</v>
      </c>
      <c r="DU190" s="1">
        <v>0.13</v>
      </c>
    </row>
    <row r="191" spans="1:125" x14ac:dyDescent="0.2">
      <c r="A191" s="2" t="s">
        <v>544</v>
      </c>
      <c r="B191" s="1" t="s">
        <v>813</v>
      </c>
      <c r="C191" s="1">
        <v>80</v>
      </c>
      <c r="D191" s="1">
        <v>20</v>
      </c>
      <c r="E191" s="1">
        <v>17</v>
      </c>
      <c r="F191" s="1">
        <v>37</v>
      </c>
      <c r="G191" s="1">
        <v>2</v>
      </c>
      <c r="H191" s="1">
        <v>22</v>
      </c>
      <c r="I191" s="1">
        <v>91</v>
      </c>
      <c r="J191" s="1">
        <v>19</v>
      </c>
      <c r="K191" s="1">
        <v>7</v>
      </c>
      <c r="L191" s="1">
        <v>6</v>
      </c>
      <c r="M191" s="1">
        <v>0</v>
      </c>
      <c r="N191" s="1">
        <v>0</v>
      </c>
      <c r="O191" s="1">
        <v>3</v>
      </c>
      <c r="P191" s="1">
        <v>232</v>
      </c>
      <c r="Q191" s="1">
        <v>8.5999999999999993E-2</v>
      </c>
      <c r="S191" s="1" t="s">
        <v>205</v>
      </c>
      <c r="T191" s="1" t="s">
        <v>795</v>
      </c>
      <c r="U191" s="1">
        <v>81</v>
      </c>
      <c r="V191" s="1">
        <v>17</v>
      </c>
      <c r="W191" s="1">
        <v>20</v>
      </c>
      <c r="X191" s="1">
        <v>37</v>
      </c>
      <c r="Y191" s="1">
        <v>16</v>
      </c>
      <c r="Z191" s="1">
        <v>59</v>
      </c>
      <c r="AA191" s="1">
        <v>117</v>
      </c>
      <c r="AB191" s="1">
        <v>55</v>
      </c>
      <c r="AC191" s="1">
        <v>0</v>
      </c>
      <c r="AD191" s="1">
        <v>0</v>
      </c>
      <c r="AE191" s="1">
        <v>4</v>
      </c>
      <c r="AF191" s="1">
        <v>1</v>
      </c>
      <c r="AG191" s="1">
        <v>3</v>
      </c>
      <c r="AH191" s="1">
        <v>171</v>
      </c>
      <c r="AI191" s="1">
        <v>9.9000000000000005E-2</v>
      </c>
      <c r="AK191" s="2" t="s">
        <v>249</v>
      </c>
      <c r="AL191" s="1" t="s">
        <v>823</v>
      </c>
      <c r="AM191" s="1">
        <v>79</v>
      </c>
      <c r="AN191" s="1">
        <v>16</v>
      </c>
      <c r="AO191" s="1">
        <v>20</v>
      </c>
      <c r="AP191" s="1">
        <v>36</v>
      </c>
      <c r="AQ191" s="1">
        <v>12</v>
      </c>
      <c r="AR191" s="1">
        <v>34</v>
      </c>
      <c r="AS191" s="1">
        <v>75</v>
      </c>
      <c r="AT191" s="1">
        <v>46</v>
      </c>
      <c r="AU191" s="1">
        <v>4</v>
      </c>
      <c r="AV191" s="1">
        <v>0</v>
      </c>
      <c r="AW191" s="1">
        <v>1</v>
      </c>
      <c r="AX191" s="1">
        <v>0</v>
      </c>
      <c r="AY191" s="1">
        <v>1</v>
      </c>
      <c r="AZ191" s="1">
        <v>132</v>
      </c>
      <c r="BA191" s="1">
        <v>0.121</v>
      </c>
      <c r="BC191" s="2" t="s">
        <v>52</v>
      </c>
      <c r="BD191" s="1" t="s">
        <v>823</v>
      </c>
      <c r="BE191" s="1">
        <v>29</v>
      </c>
      <c r="BF191" s="1">
        <v>2</v>
      </c>
      <c r="BG191" s="1">
        <v>18</v>
      </c>
      <c r="BH191" s="1">
        <v>20</v>
      </c>
      <c r="BI191" s="1">
        <v>2</v>
      </c>
      <c r="BJ191" s="1">
        <v>76</v>
      </c>
      <c r="BK191" s="1">
        <v>64</v>
      </c>
      <c r="BL191" s="1">
        <v>17</v>
      </c>
      <c r="BM191" s="1">
        <v>1</v>
      </c>
      <c r="BN191" s="1">
        <v>6</v>
      </c>
      <c r="BO191" s="1">
        <v>0</v>
      </c>
      <c r="BP191" s="1">
        <v>1</v>
      </c>
      <c r="BQ191" s="1">
        <v>0</v>
      </c>
      <c r="BR191" s="1">
        <v>50</v>
      </c>
      <c r="BS191" s="1">
        <v>0.04</v>
      </c>
      <c r="BU191" s="2" t="s">
        <v>238</v>
      </c>
      <c r="BV191" s="1" t="s">
        <v>815</v>
      </c>
      <c r="BW191" s="1">
        <v>81</v>
      </c>
      <c r="BX191" s="1">
        <v>14</v>
      </c>
      <c r="BY191" s="1">
        <v>22</v>
      </c>
      <c r="BZ191" s="1">
        <v>36</v>
      </c>
      <c r="CA191" s="1">
        <v>12</v>
      </c>
      <c r="CB191" s="1">
        <v>44</v>
      </c>
      <c r="CC191" s="1">
        <v>175</v>
      </c>
      <c r="CD191" s="1">
        <v>23</v>
      </c>
      <c r="CE191" s="1">
        <v>2</v>
      </c>
      <c r="CF191" s="1">
        <v>4</v>
      </c>
      <c r="CG191" s="1">
        <v>0</v>
      </c>
      <c r="CH191" s="1">
        <v>0</v>
      </c>
      <c r="CI191" s="1">
        <v>1</v>
      </c>
      <c r="CJ191" s="1">
        <v>143</v>
      </c>
      <c r="CK191" s="1">
        <v>9.8000000000000004E-2</v>
      </c>
      <c r="CL191" s="1" t="s">
        <v>797</v>
      </c>
      <c r="CM191" s="1" t="s">
        <v>108</v>
      </c>
      <c r="CN191" s="1" t="s">
        <v>814</v>
      </c>
      <c r="CO191" s="1">
        <v>62</v>
      </c>
      <c r="CP191" s="1">
        <v>16</v>
      </c>
      <c r="CQ191" s="1">
        <v>20</v>
      </c>
      <c r="CR191" s="1">
        <v>36</v>
      </c>
      <c r="CS191" s="1">
        <v>-6</v>
      </c>
      <c r="CT191" s="1">
        <v>36</v>
      </c>
      <c r="CU191" s="1">
        <v>70</v>
      </c>
      <c r="CV191" s="1">
        <v>17</v>
      </c>
      <c r="CW191" s="1">
        <v>6</v>
      </c>
      <c r="CX191" s="1">
        <v>4</v>
      </c>
      <c r="CY191" s="1">
        <v>0</v>
      </c>
      <c r="CZ191" s="1">
        <v>0</v>
      </c>
      <c r="DA191" s="1">
        <v>5</v>
      </c>
      <c r="DB191" s="1">
        <v>140</v>
      </c>
      <c r="DC191" s="1">
        <v>0.114</v>
      </c>
      <c r="DE191" s="2"/>
      <c r="DF191" s="1" t="s">
        <v>108</v>
      </c>
      <c r="DG191" s="1">
        <v>62</v>
      </c>
      <c r="DH191" s="1">
        <v>16</v>
      </c>
      <c r="DI191" s="1">
        <v>20</v>
      </c>
      <c r="DJ191" s="1">
        <v>36</v>
      </c>
      <c r="DK191" s="1">
        <v>-6</v>
      </c>
      <c r="DL191" s="1">
        <v>36</v>
      </c>
      <c r="DM191" s="1">
        <v>70</v>
      </c>
      <c r="DN191" s="1">
        <v>17</v>
      </c>
      <c r="DO191" s="1">
        <v>6</v>
      </c>
      <c r="DP191" s="1">
        <v>4</v>
      </c>
      <c r="DQ191" s="1">
        <v>0</v>
      </c>
      <c r="DR191" s="1">
        <v>0</v>
      </c>
      <c r="DS191" s="1">
        <v>5</v>
      </c>
      <c r="DT191" s="1">
        <v>140</v>
      </c>
      <c r="DU191" s="1">
        <v>0.114</v>
      </c>
    </row>
    <row r="192" spans="1:125" x14ac:dyDescent="0.2">
      <c r="A192" s="2" t="s">
        <v>632</v>
      </c>
      <c r="B192" s="1" t="s">
        <v>825</v>
      </c>
      <c r="C192" s="1">
        <v>72</v>
      </c>
      <c r="D192" s="1">
        <v>14</v>
      </c>
      <c r="E192" s="1">
        <v>23</v>
      </c>
      <c r="F192" s="1">
        <v>37</v>
      </c>
      <c r="G192" s="1">
        <v>2</v>
      </c>
      <c r="H192" s="1">
        <v>30</v>
      </c>
      <c r="I192" s="1">
        <v>80</v>
      </c>
      <c r="J192" s="1">
        <v>56</v>
      </c>
      <c r="K192" s="1">
        <v>1</v>
      </c>
      <c r="L192" s="1">
        <v>8</v>
      </c>
      <c r="M192" s="1">
        <v>1</v>
      </c>
      <c r="N192" s="1">
        <v>2</v>
      </c>
      <c r="O192" s="1">
        <v>2</v>
      </c>
      <c r="P192" s="1">
        <v>126</v>
      </c>
      <c r="Q192" s="1">
        <v>0.111</v>
      </c>
      <c r="S192" s="1" t="s">
        <v>712</v>
      </c>
      <c r="T192" s="1" t="s">
        <v>799</v>
      </c>
      <c r="U192" s="1">
        <v>82</v>
      </c>
      <c r="V192" s="1">
        <v>7</v>
      </c>
      <c r="W192" s="1">
        <v>30</v>
      </c>
      <c r="X192" s="1">
        <v>37</v>
      </c>
      <c r="Y192" s="1">
        <v>21</v>
      </c>
      <c r="Z192" s="1">
        <v>44</v>
      </c>
      <c r="AA192" s="1">
        <v>70</v>
      </c>
      <c r="AB192" s="1">
        <v>160</v>
      </c>
      <c r="AC192" s="1">
        <v>1</v>
      </c>
      <c r="AD192" s="1">
        <v>5</v>
      </c>
      <c r="AE192" s="1">
        <v>0</v>
      </c>
      <c r="AF192" s="1">
        <v>0</v>
      </c>
      <c r="AG192" s="1">
        <v>3</v>
      </c>
      <c r="AH192" s="1">
        <v>144</v>
      </c>
      <c r="AI192" s="1">
        <v>4.9000000000000002E-2</v>
      </c>
      <c r="AK192" s="2" t="s">
        <v>688</v>
      </c>
      <c r="AL192" s="1" t="s">
        <v>816</v>
      </c>
      <c r="AM192" s="1">
        <v>77</v>
      </c>
      <c r="AN192" s="1">
        <v>10</v>
      </c>
      <c r="AO192" s="1">
        <v>26</v>
      </c>
      <c r="AP192" s="1">
        <v>36</v>
      </c>
      <c r="AQ192" s="1">
        <v>-2</v>
      </c>
      <c r="AR192" s="1">
        <v>69</v>
      </c>
      <c r="AS192" s="1">
        <v>124</v>
      </c>
      <c r="AT192" s="1">
        <v>70</v>
      </c>
      <c r="AU192" s="1">
        <v>3</v>
      </c>
      <c r="AV192" s="1">
        <v>10</v>
      </c>
      <c r="AW192" s="1">
        <v>0</v>
      </c>
      <c r="AX192" s="1">
        <v>0</v>
      </c>
      <c r="AY192" s="1">
        <v>3</v>
      </c>
      <c r="AZ192" s="1">
        <v>168</v>
      </c>
      <c r="BA192" s="1">
        <v>0.06</v>
      </c>
      <c r="BC192" s="2" t="s">
        <v>706</v>
      </c>
      <c r="BD192" s="1" t="s">
        <v>805</v>
      </c>
      <c r="BE192" s="1">
        <v>47</v>
      </c>
      <c r="BF192" s="1">
        <v>8</v>
      </c>
      <c r="BG192" s="1">
        <v>12</v>
      </c>
      <c r="BH192" s="1">
        <v>20</v>
      </c>
      <c r="BI192" s="1">
        <v>12</v>
      </c>
      <c r="BJ192" s="1">
        <v>23</v>
      </c>
      <c r="BK192" s="1">
        <v>106</v>
      </c>
      <c r="BL192" s="1">
        <v>103</v>
      </c>
      <c r="BM192" s="1">
        <v>3</v>
      </c>
      <c r="BN192" s="1">
        <v>4</v>
      </c>
      <c r="BO192" s="1">
        <v>0</v>
      </c>
      <c r="BP192" s="1">
        <v>0</v>
      </c>
      <c r="BQ192" s="1">
        <v>1</v>
      </c>
      <c r="BR192" s="1">
        <v>65</v>
      </c>
      <c r="BS192" s="1">
        <v>0.123</v>
      </c>
      <c r="BU192" s="2" t="s">
        <v>225</v>
      </c>
      <c r="BV192" s="1" t="s">
        <v>809</v>
      </c>
      <c r="BW192" s="1">
        <v>80</v>
      </c>
      <c r="BX192" s="1">
        <v>15</v>
      </c>
      <c r="BY192" s="1">
        <v>21</v>
      </c>
      <c r="BZ192" s="1">
        <v>36</v>
      </c>
      <c r="CA192" s="1">
        <v>10</v>
      </c>
      <c r="CB192" s="1">
        <v>56</v>
      </c>
      <c r="CC192" s="1">
        <v>141</v>
      </c>
      <c r="CD192" s="1">
        <v>18</v>
      </c>
      <c r="CE192" s="1">
        <v>7</v>
      </c>
      <c r="CF192" s="1">
        <v>1</v>
      </c>
      <c r="CG192" s="1">
        <v>0</v>
      </c>
      <c r="CH192" s="1">
        <v>0</v>
      </c>
      <c r="CI192" s="1">
        <v>4</v>
      </c>
      <c r="CJ192" s="1">
        <v>141</v>
      </c>
      <c r="CK192" s="1">
        <v>0.106</v>
      </c>
      <c r="CL192" s="1" t="s">
        <v>797</v>
      </c>
      <c r="CM192" s="1" t="s">
        <v>52</v>
      </c>
      <c r="CN192" s="1" t="s">
        <v>823</v>
      </c>
      <c r="CO192" s="1">
        <v>47</v>
      </c>
      <c r="CP192" s="1">
        <v>13</v>
      </c>
      <c r="CQ192" s="1">
        <v>23</v>
      </c>
      <c r="CR192" s="1">
        <v>36</v>
      </c>
      <c r="CS192" s="1">
        <v>11</v>
      </c>
      <c r="CT192" s="1">
        <v>43</v>
      </c>
      <c r="CU192" s="1">
        <v>152</v>
      </c>
      <c r="CV192" s="1">
        <v>11</v>
      </c>
      <c r="CW192" s="1">
        <v>0</v>
      </c>
      <c r="CX192" s="1">
        <v>7</v>
      </c>
      <c r="CY192" s="1">
        <v>1</v>
      </c>
      <c r="CZ192" s="1">
        <v>0</v>
      </c>
      <c r="DA192" s="1">
        <v>1</v>
      </c>
      <c r="DB192" s="1">
        <v>100</v>
      </c>
      <c r="DC192" s="1">
        <v>0.13</v>
      </c>
      <c r="DE192" s="2"/>
      <c r="DF192" s="1" t="s">
        <v>52</v>
      </c>
      <c r="DG192" s="1">
        <v>47</v>
      </c>
      <c r="DH192" s="1">
        <v>13</v>
      </c>
      <c r="DI192" s="1">
        <v>23</v>
      </c>
      <c r="DJ192" s="1">
        <v>36</v>
      </c>
      <c r="DK192" s="1">
        <v>11</v>
      </c>
      <c r="DL192" s="1">
        <v>43</v>
      </c>
      <c r="DM192" s="1">
        <v>152</v>
      </c>
      <c r="DN192" s="1">
        <v>11</v>
      </c>
      <c r="DO192" s="1">
        <v>0</v>
      </c>
      <c r="DP192" s="1">
        <v>7</v>
      </c>
      <c r="DQ192" s="1">
        <v>1</v>
      </c>
      <c r="DR192" s="1">
        <v>0</v>
      </c>
      <c r="DS192" s="1">
        <v>1</v>
      </c>
      <c r="DT192" s="1">
        <v>100</v>
      </c>
      <c r="DU192" s="1">
        <v>0.13</v>
      </c>
    </row>
    <row r="193" spans="1:125" x14ac:dyDescent="0.2">
      <c r="A193" s="2" t="s">
        <v>854</v>
      </c>
      <c r="B193" s="1" t="s">
        <v>796</v>
      </c>
      <c r="C193" s="1">
        <v>80</v>
      </c>
      <c r="D193" s="1">
        <v>9</v>
      </c>
      <c r="E193" s="1">
        <v>28</v>
      </c>
      <c r="F193" s="1">
        <v>37</v>
      </c>
      <c r="G193" s="1">
        <v>-20</v>
      </c>
      <c r="H193" s="1">
        <v>32</v>
      </c>
      <c r="I193" s="1">
        <v>162</v>
      </c>
      <c r="J193" s="1">
        <v>92</v>
      </c>
      <c r="K193" s="1">
        <v>4</v>
      </c>
      <c r="L193" s="1">
        <v>18</v>
      </c>
      <c r="M193" s="1">
        <v>0</v>
      </c>
      <c r="N193" s="1">
        <v>0</v>
      </c>
      <c r="O193" s="1">
        <v>1</v>
      </c>
      <c r="P193" s="1">
        <v>81</v>
      </c>
      <c r="Q193" s="1">
        <v>0.111</v>
      </c>
      <c r="S193" s="1" t="s">
        <v>234</v>
      </c>
      <c r="T193" s="1" t="s">
        <v>812</v>
      </c>
      <c r="U193" s="1">
        <v>73</v>
      </c>
      <c r="V193" s="1">
        <v>10</v>
      </c>
      <c r="W193" s="1">
        <v>27</v>
      </c>
      <c r="X193" s="1">
        <v>37</v>
      </c>
      <c r="Y193" s="1">
        <v>-7</v>
      </c>
      <c r="Z193" s="1">
        <v>28</v>
      </c>
      <c r="AA193" s="1">
        <v>35</v>
      </c>
      <c r="AB193" s="1">
        <v>11</v>
      </c>
      <c r="AC193" s="1">
        <v>3</v>
      </c>
      <c r="AD193" s="1">
        <v>9</v>
      </c>
      <c r="AE193" s="1">
        <v>0</v>
      </c>
      <c r="AF193" s="1">
        <v>0</v>
      </c>
      <c r="AG193" s="1">
        <v>2</v>
      </c>
      <c r="AH193" s="1">
        <v>105</v>
      </c>
      <c r="AI193" s="1">
        <v>9.5000000000000001E-2</v>
      </c>
      <c r="AK193" s="2" t="s">
        <v>558</v>
      </c>
      <c r="AL193" s="1" t="s">
        <v>819</v>
      </c>
      <c r="AM193" s="1">
        <v>69</v>
      </c>
      <c r="AN193" s="1">
        <v>15</v>
      </c>
      <c r="AO193" s="1">
        <v>20</v>
      </c>
      <c r="AP193" s="1">
        <v>35</v>
      </c>
      <c r="AQ193" s="1">
        <v>0</v>
      </c>
      <c r="AR193" s="1">
        <v>42</v>
      </c>
      <c r="AS193" s="1">
        <v>94</v>
      </c>
      <c r="AT193" s="1">
        <v>41</v>
      </c>
      <c r="AU193" s="1">
        <v>4</v>
      </c>
      <c r="AV193" s="1">
        <v>6</v>
      </c>
      <c r="AW193" s="1">
        <v>0</v>
      </c>
      <c r="AX193" s="1">
        <v>0</v>
      </c>
      <c r="AY193" s="1">
        <v>0</v>
      </c>
      <c r="AZ193" s="1">
        <v>95</v>
      </c>
      <c r="BA193" s="1">
        <v>0.158</v>
      </c>
      <c r="BC193" s="2" t="s">
        <v>85</v>
      </c>
      <c r="BD193" s="1" t="s">
        <v>824</v>
      </c>
      <c r="BE193" s="1">
        <v>30</v>
      </c>
      <c r="BF193" s="1">
        <v>7</v>
      </c>
      <c r="BG193" s="1">
        <v>13</v>
      </c>
      <c r="BH193" s="1">
        <v>20</v>
      </c>
      <c r="BI193" s="1">
        <v>-5</v>
      </c>
      <c r="BJ193" s="1">
        <v>15</v>
      </c>
      <c r="BK193" s="1">
        <v>33</v>
      </c>
      <c r="BL193" s="1">
        <v>24</v>
      </c>
      <c r="BM193" s="1">
        <v>2</v>
      </c>
      <c r="BN193" s="1">
        <v>8</v>
      </c>
      <c r="BO193" s="1">
        <v>1</v>
      </c>
      <c r="BP193" s="1">
        <v>1</v>
      </c>
      <c r="BQ193" s="1">
        <v>1</v>
      </c>
      <c r="BR193" s="1">
        <v>65</v>
      </c>
      <c r="BS193" s="1">
        <v>0.108</v>
      </c>
      <c r="BU193" s="2" t="s">
        <v>60</v>
      </c>
      <c r="BV193" s="1" t="s">
        <v>800</v>
      </c>
      <c r="BW193" s="1">
        <v>65</v>
      </c>
      <c r="BX193" s="1">
        <v>17</v>
      </c>
      <c r="BY193" s="1">
        <v>19</v>
      </c>
      <c r="BZ193" s="1">
        <v>36</v>
      </c>
      <c r="CA193" s="1">
        <v>1</v>
      </c>
      <c r="CB193" s="1">
        <v>24</v>
      </c>
      <c r="CC193" s="1">
        <v>189</v>
      </c>
      <c r="CD193" s="1">
        <v>60</v>
      </c>
      <c r="CE193" s="1">
        <v>7</v>
      </c>
      <c r="CF193" s="1">
        <v>5</v>
      </c>
      <c r="CG193" s="1">
        <v>1</v>
      </c>
      <c r="CH193" s="1">
        <v>0</v>
      </c>
      <c r="CI193" s="1">
        <v>3</v>
      </c>
      <c r="CJ193" s="1">
        <v>163</v>
      </c>
      <c r="CK193" s="1">
        <v>0.104</v>
      </c>
      <c r="CL193" s="1" t="s">
        <v>797</v>
      </c>
      <c r="CM193" s="1" t="s">
        <v>244</v>
      </c>
      <c r="CN193" s="1" t="s">
        <v>817</v>
      </c>
      <c r="CO193" s="1">
        <v>69</v>
      </c>
      <c r="CP193" s="1">
        <v>13</v>
      </c>
      <c r="CQ193" s="1">
        <v>22</v>
      </c>
      <c r="CR193" s="1">
        <v>35</v>
      </c>
      <c r="CS193" s="1">
        <v>-13</v>
      </c>
      <c r="CT193" s="1">
        <v>18</v>
      </c>
      <c r="CU193" s="1">
        <v>61</v>
      </c>
      <c r="CV193" s="1">
        <v>31</v>
      </c>
      <c r="CW193" s="1">
        <v>3</v>
      </c>
      <c r="CX193" s="1">
        <v>6</v>
      </c>
      <c r="CY193" s="1">
        <v>1</v>
      </c>
      <c r="CZ193" s="1">
        <v>0</v>
      </c>
      <c r="DA193" s="1">
        <v>2</v>
      </c>
      <c r="DB193" s="1">
        <v>153</v>
      </c>
      <c r="DC193" s="1">
        <v>8.5000000000000006E-2</v>
      </c>
      <c r="DE193" s="2"/>
      <c r="DF193" s="1" t="s">
        <v>244</v>
      </c>
      <c r="DG193" s="1">
        <v>69</v>
      </c>
      <c r="DH193" s="1">
        <v>13</v>
      </c>
      <c r="DI193" s="1">
        <v>22</v>
      </c>
      <c r="DJ193" s="1">
        <v>35</v>
      </c>
      <c r="DK193" s="1">
        <v>-13</v>
      </c>
      <c r="DL193" s="1">
        <v>18</v>
      </c>
      <c r="DM193" s="1">
        <v>61</v>
      </c>
      <c r="DN193" s="1">
        <v>31</v>
      </c>
      <c r="DO193" s="1">
        <v>3</v>
      </c>
      <c r="DP193" s="1">
        <v>6</v>
      </c>
      <c r="DQ193" s="1">
        <v>1</v>
      </c>
      <c r="DR193" s="1">
        <v>0</v>
      </c>
      <c r="DS193" s="1">
        <v>2</v>
      </c>
      <c r="DT193" s="1">
        <v>153</v>
      </c>
      <c r="DU193" s="1">
        <v>8.5000000000000006E-2</v>
      </c>
    </row>
    <row r="194" spans="1:125" x14ac:dyDescent="0.2">
      <c r="A194" s="2" t="s">
        <v>713</v>
      </c>
      <c r="B194" s="1" t="s">
        <v>802</v>
      </c>
      <c r="C194" s="1">
        <v>69</v>
      </c>
      <c r="D194" s="1">
        <v>8</v>
      </c>
      <c r="E194" s="1">
        <v>29</v>
      </c>
      <c r="F194" s="1">
        <v>37</v>
      </c>
      <c r="G194" s="1">
        <v>7</v>
      </c>
      <c r="H194" s="1">
        <v>22</v>
      </c>
      <c r="I194" s="1">
        <v>50</v>
      </c>
      <c r="J194" s="1">
        <v>93</v>
      </c>
      <c r="K194" s="1">
        <v>2</v>
      </c>
      <c r="L194" s="1">
        <v>15</v>
      </c>
      <c r="M194" s="1">
        <v>0</v>
      </c>
      <c r="N194" s="1">
        <v>0</v>
      </c>
      <c r="O194" s="1">
        <v>0</v>
      </c>
      <c r="P194" s="1">
        <v>98</v>
      </c>
      <c r="Q194" s="1">
        <v>8.2000000000000003E-2</v>
      </c>
      <c r="S194" s="1" t="s">
        <v>367</v>
      </c>
      <c r="T194" s="1" t="s">
        <v>805</v>
      </c>
      <c r="U194" s="1">
        <v>78</v>
      </c>
      <c r="V194" s="1">
        <v>17</v>
      </c>
      <c r="W194" s="1">
        <v>20</v>
      </c>
      <c r="X194" s="1">
        <v>37</v>
      </c>
      <c r="Y194" s="1">
        <v>6</v>
      </c>
      <c r="Z194" s="1">
        <v>40</v>
      </c>
      <c r="AA194" s="1">
        <v>178</v>
      </c>
      <c r="AB194" s="1">
        <v>13</v>
      </c>
      <c r="AC194" s="1">
        <v>2</v>
      </c>
      <c r="AD194" s="1">
        <v>1</v>
      </c>
      <c r="AE194" s="1">
        <v>0</v>
      </c>
      <c r="AF194" s="1">
        <v>0</v>
      </c>
      <c r="AG194" s="1">
        <v>2</v>
      </c>
      <c r="AH194" s="1">
        <v>130</v>
      </c>
      <c r="AI194" s="1">
        <v>0.13100000000000001</v>
      </c>
      <c r="AK194" s="2" t="s">
        <v>339</v>
      </c>
      <c r="AL194" s="1" t="s">
        <v>810</v>
      </c>
      <c r="AM194" s="1">
        <v>68</v>
      </c>
      <c r="AN194" s="1">
        <v>15</v>
      </c>
      <c r="AO194" s="1">
        <v>20</v>
      </c>
      <c r="AP194" s="1">
        <v>35</v>
      </c>
      <c r="AQ194" s="1">
        <v>5</v>
      </c>
      <c r="AR194" s="1">
        <v>21</v>
      </c>
      <c r="AS194" s="1">
        <v>43</v>
      </c>
      <c r="AT194" s="1">
        <v>21</v>
      </c>
      <c r="AU194" s="1">
        <v>5</v>
      </c>
      <c r="AV194" s="1">
        <v>7</v>
      </c>
      <c r="AW194" s="1">
        <v>0</v>
      </c>
      <c r="AX194" s="1">
        <v>0</v>
      </c>
      <c r="AY194" s="1">
        <v>5</v>
      </c>
      <c r="AZ194" s="1">
        <v>114</v>
      </c>
      <c r="BA194" s="1">
        <v>0.13200000000000001</v>
      </c>
      <c r="BC194" s="2" t="s">
        <v>120</v>
      </c>
      <c r="BD194" s="1" t="s">
        <v>804</v>
      </c>
      <c r="BE194" s="1">
        <v>48</v>
      </c>
      <c r="BF194" s="1">
        <v>7</v>
      </c>
      <c r="BG194" s="1">
        <v>13</v>
      </c>
      <c r="BH194" s="1">
        <v>20</v>
      </c>
      <c r="BI194" s="1">
        <v>-5</v>
      </c>
      <c r="BJ194" s="1">
        <v>22</v>
      </c>
      <c r="BK194" s="1">
        <v>33</v>
      </c>
      <c r="BL194" s="1">
        <v>10</v>
      </c>
      <c r="BM194" s="1">
        <v>1</v>
      </c>
      <c r="BN194" s="1">
        <v>3</v>
      </c>
      <c r="BO194" s="1">
        <v>1</v>
      </c>
      <c r="BP194" s="1">
        <v>0</v>
      </c>
      <c r="BQ194" s="1">
        <v>1</v>
      </c>
      <c r="BR194" s="1">
        <v>82</v>
      </c>
      <c r="BS194" s="1">
        <v>8.5000000000000006E-2</v>
      </c>
      <c r="BU194" s="2" t="s">
        <v>707</v>
      </c>
      <c r="BV194" s="1" t="s">
        <v>796</v>
      </c>
      <c r="BW194" s="1">
        <v>75</v>
      </c>
      <c r="BX194" s="1">
        <v>12</v>
      </c>
      <c r="BY194" s="1">
        <v>24</v>
      </c>
      <c r="BZ194" s="1">
        <v>36</v>
      </c>
      <c r="CA194" s="1">
        <v>-8</v>
      </c>
      <c r="CB194" s="1">
        <v>32</v>
      </c>
      <c r="CC194" s="1">
        <v>46</v>
      </c>
      <c r="CD194" s="1">
        <v>92</v>
      </c>
      <c r="CE194" s="1">
        <v>6</v>
      </c>
      <c r="CF194" s="1">
        <v>12</v>
      </c>
      <c r="CG194" s="1">
        <v>0</v>
      </c>
      <c r="CH194" s="1">
        <v>0</v>
      </c>
      <c r="CI194" s="1">
        <v>1</v>
      </c>
      <c r="CJ194" s="1">
        <v>154</v>
      </c>
      <c r="CK194" s="1">
        <v>7.8E-2</v>
      </c>
      <c r="CL194" s="1" t="s">
        <v>797</v>
      </c>
      <c r="CM194" s="1" t="s">
        <v>329</v>
      </c>
      <c r="CN194" s="1" t="s">
        <v>820</v>
      </c>
      <c r="CO194" s="1">
        <v>72</v>
      </c>
      <c r="CP194" s="1">
        <v>19</v>
      </c>
      <c r="CQ194" s="1">
        <v>16</v>
      </c>
      <c r="CR194" s="1">
        <v>35</v>
      </c>
      <c r="CS194" s="1">
        <v>-4</v>
      </c>
      <c r="CT194" s="1">
        <v>20</v>
      </c>
      <c r="CU194" s="1">
        <v>147</v>
      </c>
      <c r="CV194" s="1">
        <v>12</v>
      </c>
      <c r="CW194" s="1">
        <v>4</v>
      </c>
      <c r="CX194" s="1">
        <v>7</v>
      </c>
      <c r="CY194" s="1">
        <v>0</v>
      </c>
      <c r="CZ194" s="1">
        <v>0</v>
      </c>
      <c r="DA194" s="1">
        <v>3</v>
      </c>
      <c r="DB194" s="1">
        <v>166</v>
      </c>
      <c r="DC194" s="1">
        <v>0.114</v>
      </c>
      <c r="DE194" s="2"/>
      <c r="DF194" s="1" t="s">
        <v>329</v>
      </c>
      <c r="DG194" s="1">
        <v>72</v>
      </c>
      <c r="DH194" s="1">
        <v>19</v>
      </c>
      <c r="DI194" s="1">
        <v>16</v>
      </c>
      <c r="DJ194" s="1">
        <v>35</v>
      </c>
      <c r="DK194" s="1">
        <v>-4</v>
      </c>
      <c r="DL194" s="1">
        <v>20</v>
      </c>
      <c r="DM194" s="1">
        <v>147</v>
      </c>
      <c r="DN194" s="1">
        <v>12</v>
      </c>
      <c r="DO194" s="1">
        <v>4</v>
      </c>
      <c r="DP194" s="1">
        <v>7</v>
      </c>
      <c r="DQ194" s="1">
        <v>0</v>
      </c>
      <c r="DR194" s="1">
        <v>0</v>
      </c>
      <c r="DS194" s="1">
        <v>3</v>
      </c>
      <c r="DT194" s="1">
        <v>166</v>
      </c>
      <c r="DU194" s="1">
        <v>0.114</v>
      </c>
    </row>
    <row r="195" spans="1:125" x14ac:dyDescent="0.2">
      <c r="A195" s="2" t="s">
        <v>682</v>
      </c>
      <c r="B195" s="1" t="s">
        <v>825</v>
      </c>
      <c r="C195" s="1">
        <v>74</v>
      </c>
      <c r="D195" s="1">
        <v>19</v>
      </c>
      <c r="E195" s="1">
        <v>17</v>
      </c>
      <c r="F195" s="1">
        <v>36</v>
      </c>
      <c r="G195" s="1">
        <v>-11</v>
      </c>
      <c r="H195" s="1">
        <v>34</v>
      </c>
      <c r="I195" s="1">
        <v>84</v>
      </c>
      <c r="J195" s="1">
        <v>15</v>
      </c>
      <c r="K195" s="1">
        <v>7</v>
      </c>
      <c r="L195" s="1">
        <v>3</v>
      </c>
      <c r="M195" s="1">
        <v>0</v>
      </c>
      <c r="N195" s="1">
        <v>0</v>
      </c>
      <c r="O195" s="1">
        <v>3</v>
      </c>
      <c r="P195" s="1">
        <v>120</v>
      </c>
      <c r="Q195" s="1">
        <v>0.158</v>
      </c>
      <c r="S195" s="1" t="s">
        <v>352</v>
      </c>
      <c r="T195" s="1" t="s">
        <v>815</v>
      </c>
      <c r="U195" s="1">
        <v>80</v>
      </c>
      <c r="V195" s="1">
        <v>16</v>
      </c>
      <c r="W195" s="1">
        <v>21</v>
      </c>
      <c r="X195" s="1">
        <v>37</v>
      </c>
      <c r="Y195" s="1">
        <v>-4</v>
      </c>
      <c r="Z195" s="1">
        <v>56</v>
      </c>
      <c r="AA195" s="1">
        <v>52</v>
      </c>
      <c r="AB195" s="1">
        <v>55</v>
      </c>
      <c r="AC195" s="1">
        <v>2</v>
      </c>
      <c r="AD195" s="1">
        <v>2</v>
      </c>
      <c r="AE195" s="1">
        <v>1</v>
      </c>
      <c r="AF195" s="1">
        <v>3</v>
      </c>
      <c r="AG195" s="1">
        <v>1</v>
      </c>
      <c r="AH195" s="1">
        <v>126</v>
      </c>
      <c r="AI195" s="1">
        <v>0.127</v>
      </c>
      <c r="AK195" s="2" t="s">
        <v>304</v>
      </c>
      <c r="AL195" s="1" t="s">
        <v>810</v>
      </c>
      <c r="AM195" s="1">
        <v>73</v>
      </c>
      <c r="AN195" s="1">
        <v>14</v>
      </c>
      <c r="AO195" s="1">
        <v>21</v>
      </c>
      <c r="AP195" s="1">
        <v>35</v>
      </c>
      <c r="AQ195" s="1">
        <v>-10</v>
      </c>
      <c r="AR195" s="1">
        <v>24</v>
      </c>
      <c r="AS195" s="1">
        <v>46</v>
      </c>
      <c r="AT195" s="1">
        <v>39</v>
      </c>
      <c r="AU195" s="1">
        <v>4</v>
      </c>
      <c r="AV195" s="1">
        <v>5</v>
      </c>
      <c r="AW195" s="1">
        <v>0</v>
      </c>
      <c r="AX195" s="1">
        <v>0</v>
      </c>
      <c r="AY195" s="1">
        <v>0</v>
      </c>
      <c r="AZ195" s="1">
        <v>164</v>
      </c>
      <c r="BA195" s="1">
        <v>8.5000000000000006E-2</v>
      </c>
      <c r="BC195" s="2" t="s">
        <v>270</v>
      </c>
      <c r="BD195" s="1" t="s">
        <v>802</v>
      </c>
      <c r="BE195" s="1">
        <v>38</v>
      </c>
      <c r="BF195" s="1">
        <v>9</v>
      </c>
      <c r="BG195" s="1">
        <v>11</v>
      </c>
      <c r="BH195" s="1">
        <v>20</v>
      </c>
      <c r="BI195" s="1">
        <v>-6</v>
      </c>
      <c r="BJ195" s="1">
        <v>16</v>
      </c>
      <c r="BK195" s="1">
        <v>11</v>
      </c>
      <c r="BL195" s="1">
        <v>9</v>
      </c>
      <c r="BM195" s="1">
        <v>5</v>
      </c>
      <c r="BN195" s="1">
        <v>4</v>
      </c>
      <c r="BO195" s="1">
        <v>0</v>
      </c>
      <c r="BP195" s="1">
        <v>0</v>
      </c>
      <c r="BQ195" s="1">
        <v>1</v>
      </c>
      <c r="BR195" s="1">
        <v>82</v>
      </c>
      <c r="BS195" s="1">
        <v>0.11</v>
      </c>
      <c r="BU195" s="2" t="s">
        <v>315</v>
      </c>
      <c r="BV195" s="1" t="s">
        <v>805</v>
      </c>
      <c r="BW195" s="1">
        <v>81</v>
      </c>
      <c r="BX195" s="1">
        <v>12</v>
      </c>
      <c r="BY195" s="1">
        <v>24</v>
      </c>
      <c r="BZ195" s="1">
        <v>36</v>
      </c>
      <c r="CA195" s="1">
        <v>0</v>
      </c>
      <c r="CB195" s="1">
        <v>36</v>
      </c>
      <c r="CC195" s="1">
        <v>29</v>
      </c>
      <c r="CD195" s="1">
        <v>23</v>
      </c>
      <c r="CE195" s="1">
        <v>1</v>
      </c>
      <c r="CF195" s="1">
        <v>7</v>
      </c>
      <c r="CG195" s="1">
        <v>0</v>
      </c>
      <c r="CH195" s="1">
        <v>0</v>
      </c>
      <c r="CI195" s="1">
        <v>1</v>
      </c>
      <c r="CJ195" s="1">
        <v>157</v>
      </c>
      <c r="CK195" s="1">
        <v>7.5999999999999998E-2</v>
      </c>
      <c r="CL195" s="1" t="s">
        <v>797</v>
      </c>
      <c r="CM195" s="1" t="s">
        <v>124</v>
      </c>
      <c r="CN195" s="1" t="s">
        <v>818</v>
      </c>
      <c r="CO195" s="1">
        <v>71</v>
      </c>
      <c r="CP195" s="1">
        <v>13</v>
      </c>
      <c r="CQ195" s="1">
        <v>22</v>
      </c>
      <c r="CR195" s="1">
        <v>35</v>
      </c>
      <c r="CS195" s="1">
        <v>2</v>
      </c>
      <c r="CT195" s="1">
        <v>45</v>
      </c>
      <c r="CU195" s="1">
        <v>124</v>
      </c>
      <c r="CV195" s="1">
        <v>50</v>
      </c>
      <c r="CW195" s="1">
        <v>4</v>
      </c>
      <c r="CX195" s="1">
        <v>7</v>
      </c>
      <c r="CY195" s="1">
        <v>0</v>
      </c>
      <c r="CZ195" s="1">
        <v>0</v>
      </c>
      <c r="DA195" s="1">
        <v>1</v>
      </c>
      <c r="DB195" s="1">
        <v>108</v>
      </c>
      <c r="DC195" s="1">
        <v>0.12</v>
      </c>
      <c r="DE195" s="2"/>
      <c r="DF195" s="1" t="s">
        <v>124</v>
      </c>
      <c r="DG195" s="1">
        <v>71</v>
      </c>
      <c r="DH195" s="1">
        <v>13</v>
      </c>
      <c r="DI195" s="1">
        <v>22</v>
      </c>
      <c r="DJ195" s="1">
        <v>35</v>
      </c>
      <c r="DK195" s="1">
        <v>2</v>
      </c>
      <c r="DL195" s="1">
        <v>45</v>
      </c>
      <c r="DM195" s="1">
        <v>124</v>
      </c>
      <c r="DN195" s="1">
        <v>50</v>
      </c>
      <c r="DO195" s="1">
        <v>4</v>
      </c>
      <c r="DP195" s="1">
        <v>7</v>
      </c>
      <c r="DQ195" s="1">
        <v>0</v>
      </c>
      <c r="DR195" s="1">
        <v>0</v>
      </c>
      <c r="DS195" s="1">
        <v>1</v>
      </c>
      <c r="DT195" s="1">
        <v>108</v>
      </c>
      <c r="DU195" s="1">
        <v>0.12</v>
      </c>
    </row>
    <row r="196" spans="1:125" x14ac:dyDescent="0.2">
      <c r="A196" s="2" t="s">
        <v>275</v>
      </c>
      <c r="B196" s="1" t="s">
        <v>802</v>
      </c>
      <c r="C196" s="1">
        <v>73</v>
      </c>
      <c r="D196" s="1">
        <v>22</v>
      </c>
      <c r="E196" s="1">
        <v>14</v>
      </c>
      <c r="F196" s="1">
        <v>36</v>
      </c>
      <c r="G196" s="1">
        <v>-14</v>
      </c>
      <c r="H196" s="1">
        <v>153</v>
      </c>
      <c r="I196" s="1">
        <v>251</v>
      </c>
      <c r="J196" s="1">
        <v>19</v>
      </c>
      <c r="K196" s="1">
        <v>8</v>
      </c>
      <c r="L196" s="1">
        <v>3</v>
      </c>
      <c r="M196" s="1">
        <v>1</v>
      </c>
      <c r="N196" s="1">
        <v>1</v>
      </c>
      <c r="O196" s="1">
        <v>2</v>
      </c>
      <c r="P196" s="1">
        <v>146</v>
      </c>
      <c r="Q196" s="1">
        <v>0.151</v>
      </c>
      <c r="S196" s="1" t="s">
        <v>21</v>
      </c>
      <c r="T196" s="1" t="s">
        <v>795</v>
      </c>
      <c r="U196" s="1">
        <v>43</v>
      </c>
      <c r="V196" s="1">
        <v>15</v>
      </c>
      <c r="W196" s="1">
        <v>22</v>
      </c>
      <c r="X196" s="1">
        <v>37</v>
      </c>
      <c r="Y196" s="1">
        <v>-4</v>
      </c>
      <c r="Z196" s="1">
        <v>18</v>
      </c>
      <c r="AA196" s="1">
        <v>32</v>
      </c>
      <c r="AB196" s="1">
        <v>11</v>
      </c>
      <c r="AC196" s="1">
        <v>5</v>
      </c>
      <c r="AD196" s="1">
        <v>9</v>
      </c>
      <c r="AE196" s="1">
        <v>0</v>
      </c>
      <c r="AF196" s="1">
        <v>0</v>
      </c>
      <c r="AG196" s="1">
        <v>3</v>
      </c>
      <c r="AH196" s="1">
        <v>182</v>
      </c>
      <c r="AI196" s="1">
        <v>8.2000000000000003E-2</v>
      </c>
      <c r="AK196" s="2" t="s">
        <v>395</v>
      </c>
      <c r="AL196" s="1" t="s">
        <v>802</v>
      </c>
      <c r="AM196" s="1">
        <v>81</v>
      </c>
      <c r="AN196" s="1">
        <v>13</v>
      </c>
      <c r="AO196" s="1">
        <v>21</v>
      </c>
      <c r="AP196" s="1">
        <v>34</v>
      </c>
      <c r="AQ196" s="1">
        <v>-23</v>
      </c>
      <c r="AR196" s="1">
        <v>24</v>
      </c>
      <c r="AS196" s="1">
        <v>62</v>
      </c>
      <c r="AT196" s="1">
        <v>47</v>
      </c>
      <c r="AU196" s="1">
        <v>5</v>
      </c>
      <c r="AV196" s="1">
        <v>8</v>
      </c>
      <c r="AW196" s="1">
        <v>0</v>
      </c>
      <c r="AX196" s="1">
        <v>0</v>
      </c>
      <c r="AY196" s="1">
        <v>0</v>
      </c>
      <c r="AZ196" s="1">
        <v>123</v>
      </c>
      <c r="BA196" s="1">
        <v>0.106</v>
      </c>
      <c r="BC196" s="2" t="s">
        <v>44</v>
      </c>
      <c r="BD196" s="1" t="s">
        <v>805</v>
      </c>
      <c r="BE196" s="1">
        <v>28</v>
      </c>
      <c r="BF196" s="1">
        <v>6</v>
      </c>
      <c r="BG196" s="1">
        <v>14</v>
      </c>
      <c r="BH196" s="1">
        <v>20</v>
      </c>
      <c r="BI196" s="1">
        <v>8</v>
      </c>
      <c r="BJ196" s="1">
        <v>14</v>
      </c>
      <c r="BK196" s="1">
        <v>26</v>
      </c>
      <c r="BL196" s="1">
        <v>12</v>
      </c>
      <c r="BM196" s="1">
        <v>1</v>
      </c>
      <c r="BN196" s="1">
        <v>6</v>
      </c>
      <c r="BO196" s="1">
        <v>0</v>
      </c>
      <c r="BP196" s="1">
        <v>0</v>
      </c>
      <c r="BQ196" s="1">
        <v>1</v>
      </c>
      <c r="BR196" s="1">
        <v>88</v>
      </c>
      <c r="BS196" s="1">
        <v>6.8000000000000005E-2</v>
      </c>
      <c r="BU196" s="2" t="s">
        <v>283</v>
      </c>
      <c r="BV196" s="1" t="s">
        <v>814</v>
      </c>
      <c r="BW196" s="1">
        <v>79</v>
      </c>
      <c r="BX196" s="1">
        <v>13</v>
      </c>
      <c r="BY196" s="1">
        <v>22</v>
      </c>
      <c r="BZ196" s="1">
        <v>35</v>
      </c>
      <c r="CA196" s="1">
        <v>-21</v>
      </c>
      <c r="CB196" s="1">
        <v>38</v>
      </c>
      <c r="CC196" s="1">
        <v>76</v>
      </c>
      <c r="CD196" s="1">
        <v>21</v>
      </c>
      <c r="CE196" s="1">
        <v>6</v>
      </c>
      <c r="CF196" s="1">
        <v>7</v>
      </c>
      <c r="CG196" s="1">
        <v>0</v>
      </c>
      <c r="CH196" s="1">
        <v>0</v>
      </c>
      <c r="CI196" s="1">
        <v>4</v>
      </c>
      <c r="CJ196" s="1">
        <v>144</v>
      </c>
      <c r="CK196" s="1">
        <v>0.09</v>
      </c>
      <c r="CL196" s="1" t="s">
        <v>797</v>
      </c>
      <c r="CM196" s="1" t="s">
        <v>753</v>
      </c>
      <c r="CN196" s="1" t="s">
        <v>813</v>
      </c>
      <c r="CO196" s="1">
        <v>72</v>
      </c>
      <c r="CP196" s="1">
        <v>9</v>
      </c>
      <c r="CQ196" s="1">
        <v>26</v>
      </c>
      <c r="CR196" s="1">
        <v>35</v>
      </c>
      <c r="CS196" s="1">
        <v>15</v>
      </c>
      <c r="CT196" s="1">
        <v>14</v>
      </c>
      <c r="CU196" s="1">
        <v>171</v>
      </c>
      <c r="CV196" s="1">
        <v>149</v>
      </c>
      <c r="CW196" s="1">
        <v>5</v>
      </c>
      <c r="CX196" s="1">
        <v>10</v>
      </c>
      <c r="CY196" s="1">
        <v>0</v>
      </c>
      <c r="CZ196" s="1">
        <v>1</v>
      </c>
      <c r="DA196" s="1">
        <v>1</v>
      </c>
      <c r="DB196" s="1">
        <v>192</v>
      </c>
      <c r="DC196" s="1">
        <v>4.7E-2</v>
      </c>
      <c r="DE196" s="2"/>
      <c r="DF196" s="1" t="s">
        <v>753</v>
      </c>
      <c r="DG196" s="1">
        <v>72</v>
      </c>
      <c r="DH196" s="1">
        <v>9</v>
      </c>
      <c r="DI196" s="1">
        <v>26</v>
      </c>
      <c r="DJ196" s="1">
        <v>35</v>
      </c>
      <c r="DK196" s="1">
        <v>15</v>
      </c>
      <c r="DL196" s="1">
        <v>14</v>
      </c>
      <c r="DM196" s="1">
        <v>171</v>
      </c>
      <c r="DN196" s="1">
        <v>149</v>
      </c>
      <c r="DO196" s="1">
        <v>5</v>
      </c>
      <c r="DP196" s="1">
        <v>10</v>
      </c>
      <c r="DQ196" s="1">
        <v>0</v>
      </c>
      <c r="DR196" s="1">
        <v>1</v>
      </c>
      <c r="DS196" s="1">
        <v>1</v>
      </c>
      <c r="DT196" s="1">
        <v>192</v>
      </c>
      <c r="DU196" s="1">
        <v>4.7E-2</v>
      </c>
    </row>
    <row r="197" spans="1:125" x14ac:dyDescent="0.2">
      <c r="A197" s="2" t="s">
        <v>189</v>
      </c>
      <c r="B197" s="1" t="s">
        <v>823</v>
      </c>
      <c r="C197" s="1">
        <v>79</v>
      </c>
      <c r="D197" s="1">
        <v>9</v>
      </c>
      <c r="E197" s="1">
        <v>27</v>
      </c>
      <c r="F197" s="1">
        <v>36</v>
      </c>
      <c r="G197" s="1">
        <v>-17</v>
      </c>
      <c r="H197" s="1">
        <v>48</v>
      </c>
      <c r="I197" s="1">
        <v>97</v>
      </c>
      <c r="J197" s="1">
        <v>11</v>
      </c>
      <c r="K197" s="1">
        <v>4</v>
      </c>
      <c r="L197" s="1">
        <v>6</v>
      </c>
      <c r="M197" s="1">
        <v>0</v>
      </c>
      <c r="N197" s="1">
        <v>0</v>
      </c>
      <c r="O197" s="1">
        <v>0</v>
      </c>
      <c r="P197" s="1">
        <v>125</v>
      </c>
      <c r="Q197" s="1">
        <v>7.1999999999999995E-2</v>
      </c>
      <c r="S197" s="1" t="s">
        <v>547</v>
      </c>
      <c r="T197" s="1" t="s">
        <v>812</v>
      </c>
      <c r="U197" s="1">
        <v>73</v>
      </c>
      <c r="V197" s="1">
        <v>18</v>
      </c>
      <c r="W197" s="1">
        <v>19</v>
      </c>
      <c r="X197" s="1">
        <v>37</v>
      </c>
      <c r="Y197" s="1">
        <v>-6</v>
      </c>
      <c r="Z197" s="1">
        <v>62</v>
      </c>
      <c r="AA197" s="1">
        <v>81</v>
      </c>
      <c r="AB197" s="1">
        <v>11</v>
      </c>
      <c r="AC197" s="1">
        <v>10</v>
      </c>
      <c r="AD197" s="1">
        <v>10</v>
      </c>
      <c r="AE197" s="1">
        <v>0</v>
      </c>
      <c r="AF197" s="1">
        <v>0</v>
      </c>
      <c r="AG197" s="1">
        <v>1</v>
      </c>
      <c r="AH197" s="1">
        <v>125</v>
      </c>
      <c r="AI197" s="1">
        <v>0.14399999999999999</v>
      </c>
      <c r="AK197" s="2" t="s">
        <v>706</v>
      </c>
      <c r="AL197" s="1" t="s">
        <v>805</v>
      </c>
      <c r="AM197" s="1">
        <v>78</v>
      </c>
      <c r="AN197" s="1">
        <v>9</v>
      </c>
      <c r="AO197" s="1">
        <v>25</v>
      </c>
      <c r="AP197" s="1">
        <v>34</v>
      </c>
      <c r="AQ197" s="1">
        <v>21</v>
      </c>
      <c r="AR197" s="1">
        <v>22</v>
      </c>
      <c r="AS197" s="1">
        <v>198</v>
      </c>
      <c r="AT197" s="1">
        <v>165</v>
      </c>
      <c r="AU197" s="1">
        <v>2</v>
      </c>
      <c r="AV197" s="1">
        <v>2</v>
      </c>
      <c r="AW197" s="1">
        <v>0</v>
      </c>
      <c r="AX197" s="1">
        <v>1</v>
      </c>
      <c r="AY197" s="1">
        <v>3</v>
      </c>
      <c r="AZ197" s="1">
        <v>156</v>
      </c>
      <c r="BA197" s="1">
        <v>5.8000000000000003E-2</v>
      </c>
      <c r="BC197" s="2" t="s">
        <v>333</v>
      </c>
      <c r="BD197" s="1" t="s">
        <v>825</v>
      </c>
      <c r="BE197" s="1">
        <v>45</v>
      </c>
      <c r="BF197" s="1">
        <v>5</v>
      </c>
      <c r="BG197" s="1">
        <v>15</v>
      </c>
      <c r="BH197" s="1">
        <v>20</v>
      </c>
      <c r="BI197" s="1">
        <v>3</v>
      </c>
      <c r="BJ197" s="1">
        <v>21</v>
      </c>
      <c r="BK197" s="1">
        <v>73</v>
      </c>
      <c r="BL197" s="1">
        <v>34</v>
      </c>
      <c r="BM197" s="1">
        <v>1</v>
      </c>
      <c r="BN197" s="1">
        <v>1</v>
      </c>
      <c r="BO197" s="1">
        <v>1</v>
      </c>
      <c r="BP197" s="1">
        <v>0</v>
      </c>
      <c r="BQ197" s="1">
        <v>0</v>
      </c>
      <c r="BR197" s="1">
        <v>82</v>
      </c>
      <c r="BS197" s="1">
        <v>6.0999999999999999E-2</v>
      </c>
      <c r="BU197" s="2" t="s">
        <v>262</v>
      </c>
      <c r="BV197" s="1" t="s">
        <v>813</v>
      </c>
      <c r="BW197" s="1">
        <v>58</v>
      </c>
      <c r="BX197" s="1">
        <v>13</v>
      </c>
      <c r="BY197" s="1">
        <v>22</v>
      </c>
      <c r="BZ197" s="1">
        <v>35</v>
      </c>
      <c r="CA197" s="1">
        <v>6</v>
      </c>
      <c r="CB197" s="1">
        <v>26</v>
      </c>
      <c r="CC197" s="1">
        <v>19</v>
      </c>
      <c r="CD197" s="1">
        <v>22</v>
      </c>
      <c r="CE197" s="1">
        <v>3</v>
      </c>
      <c r="CF197" s="1">
        <v>5</v>
      </c>
      <c r="CG197" s="1">
        <v>0</v>
      </c>
      <c r="CH197" s="1">
        <v>0</v>
      </c>
      <c r="CI197" s="1">
        <v>1</v>
      </c>
      <c r="CJ197" s="1">
        <v>81</v>
      </c>
      <c r="CK197" s="1">
        <v>0.16</v>
      </c>
      <c r="CL197" s="1" t="s">
        <v>797</v>
      </c>
      <c r="CM197" s="1" t="s">
        <v>271</v>
      </c>
      <c r="CN197" s="1" t="s">
        <v>815</v>
      </c>
      <c r="CO197" s="1">
        <v>82</v>
      </c>
      <c r="CP197" s="1">
        <v>11</v>
      </c>
      <c r="CQ197" s="1">
        <v>24</v>
      </c>
      <c r="CR197" s="1">
        <v>35</v>
      </c>
      <c r="CS197" s="1">
        <v>13</v>
      </c>
      <c r="CT197" s="1">
        <v>39</v>
      </c>
      <c r="CU197" s="1">
        <v>137</v>
      </c>
      <c r="CV197" s="1">
        <v>52</v>
      </c>
      <c r="CW197" s="1">
        <v>1</v>
      </c>
      <c r="CX197" s="1">
        <v>2</v>
      </c>
      <c r="CY197" s="1">
        <v>0</v>
      </c>
      <c r="CZ197" s="1">
        <v>0</v>
      </c>
      <c r="DA197" s="1">
        <v>4</v>
      </c>
      <c r="DB197" s="1">
        <v>120</v>
      </c>
      <c r="DC197" s="1">
        <v>9.1999999999999998E-2</v>
      </c>
      <c r="DE197" s="2"/>
      <c r="DF197" s="1" t="s">
        <v>271</v>
      </c>
      <c r="DG197" s="1">
        <v>82</v>
      </c>
      <c r="DH197" s="1">
        <v>11</v>
      </c>
      <c r="DI197" s="1">
        <v>24</v>
      </c>
      <c r="DJ197" s="1">
        <v>35</v>
      </c>
      <c r="DK197" s="1">
        <v>13</v>
      </c>
      <c r="DL197" s="1">
        <v>39</v>
      </c>
      <c r="DM197" s="1">
        <v>137</v>
      </c>
      <c r="DN197" s="1">
        <v>52</v>
      </c>
      <c r="DO197" s="1">
        <v>1</v>
      </c>
      <c r="DP197" s="1">
        <v>2</v>
      </c>
      <c r="DQ197" s="1">
        <v>0</v>
      </c>
      <c r="DR197" s="1">
        <v>0</v>
      </c>
      <c r="DS197" s="1">
        <v>4</v>
      </c>
      <c r="DT197" s="1">
        <v>120</v>
      </c>
      <c r="DU197" s="1">
        <v>9.1999999999999998E-2</v>
      </c>
    </row>
    <row r="198" spans="1:125" x14ac:dyDescent="0.2">
      <c r="A198" s="2" t="s">
        <v>292</v>
      </c>
      <c r="B198" s="1" t="s">
        <v>815</v>
      </c>
      <c r="C198" s="1">
        <v>70</v>
      </c>
      <c r="D198" s="1">
        <v>20</v>
      </c>
      <c r="E198" s="1">
        <v>16</v>
      </c>
      <c r="F198" s="1">
        <v>36</v>
      </c>
      <c r="G198" s="1">
        <v>0</v>
      </c>
      <c r="H198" s="1">
        <v>19</v>
      </c>
      <c r="I198" s="1">
        <v>124</v>
      </c>
      <c r="J198" s="1">
        <v>18</v>
      </c>
      <c r="K198" s="1">
        <v>8</v>
      </c>
      <c r="L198" s="1">
        <v>2</v>
      </c>
      <c r="M198" s="1">
        <v>0</v>
      </c>
      <c r="N198" s="1">
        <v>0</v>
      </c>
      <c r="O198" s="1">
        <v>4</v>
      </c>
      <c r="P198" s="1">
        <v>165</v>
      </c>
      <c r="Q198" s="1">
        <v>0.121</v>
      </c>
      <c r="S198" s="1" t="s">
        <v>745</v>
      </c>
      <c r="T198" s="1" t="s">
        <v>817</v>
      </c>
      <c r="U198" s="1">
        <v>80</v>
      </c>
      <c r="V198" s="1">
        <v>10</v>
      </c>
      <c r="W198" s="1">
        <v>27</v>
      </c>
      <c r="X198" s="1">
        <v>37</v>
      </c>
      <c r="Y198" s="1">
        <v>0</v>
      </c>
      <c r="Z198" s="1">
        <v>40</v>
      </c>
      <c r="AA198" s="1">
        <v>107</v>
      </c>
      <c r="AB198" s="1">
        <v>98</v>
      </c>
      <c r="AC198" s="1">
        <v>3</v>
      </c>
      <c r="AD198" s="1">
        <v>11</v>
      </c>
      <c r="AE198" s="1">
        <v>0</v>
      </c>
      <c r="AF198" s="1">
        <v>0</v>
      </c>
      <c r="AG198" s="1">
        <v>5</v>
      </c>
      <c r="AH198" s="1">
        <v>122</v>
      </c>
      <c r="AI198" s="1">
        <v>8.2000000000000003E-2</v>
      </c>
      <c r="AK198" s="2" t="s">
        <v>827</v>
      </c>
      <c r="AL198" s="1" t="s">
        <v>812</v>
      </c>
      <c r="AM198" s="1">
        <v>70</v>
      </c>
      <c r="AN198" s="1">
        <v>11</v>
      </c>
      <c r="AO198" s="1">
        <v>23</v>
      </c>
      <c r="AP198" s="1">
        <v>34</v>
      </c>
      <c r="AQ198" s="1">
        <v>21</v>
      </c>
      <c r="AR198" s="1">
        <v>28</v>
      </c>
      <c r="AS198" s="1">
        <v>41</v>
      </c>
      <c r="AT198" s="1">
        <v>79</v>
      </c>
      <c r="AU198" s="1">
        <v>4</v>
      </c>
      <c r="AV198" s="1">
        <v>13</v>
      </c>
      <c r="AW198" s="1">
        <v>0</v>
      </c>
      <c r="AX198" s="1">
        <v>0</v>
      </c>
      <c r="AY198" s="1">
        <v>0</v>
      </c>
      <c r="AZ198" s="1">
        <v>148</v>
      </c>
      <c r="BA198" s="1">
        <v>7.3999999999999996E-2</v>
      </c>
      <c r="BC198" s="2" t="s">
        <v>110</v>
      </c>
      <c r="BD198" s="1" t="s">
        <v>818</v>
      </c>
      <c r="BE198" s="1">
        <v>29</v>
      </c>
      <c r="BF198" s="1">
        <v>6</v>
      </c>
      <c r="BG198" s="1">
        <v>14</v>
      </c>
      <c r="BH198" s="1">
        <v>20</v>
      </c>
      <c r="BI198" s="1">
        <v>-3</v>
      </c>
      <c r="BJ198" s="1">
        <v>4</v>
      </c>
      <c r="BK198" s="1">
        <v>7</v>
      </c>
      <c r="BL198" s="1">
        <v>14</v>
      </c>
      <c r="BM198" s="1">
        <v>3</v>
      </c>
      <c r="BN198" s="1">
        <v>3</v>
      </c>
      <c r="BO198" s="1">
        <v>0</v>
      </c>
      <c r="BP198" s="1">
        <v>0</v>
      </c>
      <c r="BQ198" s="1">
        <v>0</v>
      </c>
      <c r="BR198" s="1">
        <v>66</v>
      </c>
      <c r="BS198" s="1">
        <v>9.0999999999999998E-2</v>
      </c>
      <c r="BU198" s="2" t="s">
        <v>197</v>
      </c>
      <c r="BV198" s="1" t="s">
        <v>799</v>
      </c>
      <c r="BW198" s="1">
        <v>67</v>
      </c>
      <c r="BX198" s="1">
        <v>14</v>
      </c>
      <c r="BY198" s="1">
        <v>21</v>
      </c>
      <c r="BZ198" s="1">
        <v>35</v>
      </c>
      <c r="CA198" s="1">
        <v>25</v>
      </c>
      <c r="CB198" s="1">
        <v>30</v>
      </c>
      <c r="CC198" s="1">
        <v>92</v>
      </c>
      <c r="CD198" s="1">
        <v>24</v>
      </c>
      <c r="CE198" s="1">
        <v>5</v>
      </c>
      <c r="CF198" s="1">
        <v>6</v>
      </c>
      <c r="CG198" s="1">
        <v>0</v>
      </c>
      <c r="CH198" s="1">
        <v>0</v>
      </c>
      <c r="CI198" s="1">
        <v>2</v>
      </c>
      <c r="CJ198" s="1">
        <v>119</v>
      </c>
      <c r="CK198" s="1">
        <v>0.11799999999999999</v>
      </c>
      <c r="CL198" s="1" t="s">
        <v>797</v>
      </c>
      <c r="CM198" s="1" t="s">
        <v>245</v>
      </c>
      <c r="CN198" s="1" t="s">
        <v>798</v>
      </c>
      <c r="CO198" s="1">
        <v>82</v>
      </c>
      <c r="CP198" s="1">
        <v>17</v>
      </c>
      <c r="CQ198" s="1">
        <v>18</v>
      </c>
      <c r="CR198" s="1">
        <v>35</v>
      </c>
      <c r="CS198" s="1">
        <v>18</v>
      </c>
      <c r="CT198" s="1">
        <v>46</v>
      </c>
      <c r="CU198" s="1">
        <v>85</v>
      </c>
      <c r="CV198" s="1">
        <v>36</v>
      </c>
      <c r="CW198" s="1">
        <v>1</v>
      </c>
      <c r="CX198" s="1">
        <v>0</v>
      </c>
      <c r="CY198" s="1">
        <v>0</v>
      </c>
      <c r="CZ198" s="1">
        <v>1</v>
      </c>
      <c r="DA198" s="1">
        <v>4</v>
      </c>
      <c r="DB198" s="1">
        <v>185</v>
      </c>
      <c r="DC198" s="1">
        <v>9.1999999999999998E-2</v>
      </c>
      <c r="DE198" s="2"/>
      <c r="DF198" s="1" t="s">
        <v>245</v>
      </c>
      <c r="DG198" s="1">
        <v>82</v>
      </c>
      <c r="DH198" s="1">
        <v>17</v>
      </c>
      <c r="DI198" s="1">
        <v>18</v>
      </c>
      <c r="DJ198" s="1">
        <v>35</v>
      </c>
      <c r="DK198" s="1">
        <v>18</v>
      </c>
      <c r="DL198" s="1">
        <v>46</v>
      </c>
      <c r="DM198" s="1">
        <v>85</v>
      </c>
      <c r="DN198" s="1">
        <v>36</v>
      </c>
      <c r="DO198" s="1">
        <v>1</v>
      </c>
      <c r="DP198" s="1">
        <v>0</v>
      </c>
      <c r="DQ198" s="1">
        <v>0</v>
      </c>
      <c r="DR198" s="1">
        <v>1</v>
      </c>
      <c r="DS198" s="1">
        <v>4</v>
      </c>
      <c r="DT198" s="1">
        <v>185</v>
      </c>
      <c r="DU198" s="1">
        <v>9.1999999999999998E-2</v>
      </c>
    </row>
    <row r="199" spans="1:125" x14ac:dyDescent="0.2">
      <c r="A199" s="2" t="s">
        <v>395</v>
      </c>
      <c r="B199" s="1" t="s">
        <v>809</v>
      </c>
      <c r="C199" s="1">
        <v>77</v>
      </c>
      <c r="D199" s="1">
        <v>13</v>
      </c>
      <c r="E199" s="1">
        <v>23</v>
      </c>
      <c r="F199" s="1">
        <v>36</v>
      </c>
      <c r="G199" s="1">
        <v>-29</v>
      </c>
      <c r="H199" s="1">
        <v>51</v>
      </c>
      <c r="I199" s="1">
        <v>35</v>
      </c>
      <c r="J199" s="1">
        <v>62</v>
      </c>
      <c r="K199" s="1">
        <v>4</v>
      </c>
      <c r="L199" s="1">
        <v>6</v>
      </c>
      <c r="M199" s="1">
        <v>0</v>
      </c>
      <c r="N199" s="1">
        <v>2</v>
      </c>
      <c r="O199" s="1">
        <v>1</v>
      </c>
      <c r="P199" s="1">
        <v>123</v>
      </c>
      <c r="Q199" s="1">
        <v>0.106</v>
      </c>
      <c r="S199" s="1" t="s">
        <v>128</v>
      </c>
      <c r="T199" s="1" t="s">
        <v>805</v>
      </c>
      <c r="U199" s="1">
        <v>61</v>
      </c>
      <c r="V199" s="1">
        <v>15</v>
      </c>
      <c r="W199" s="1">
        <v>22</v>
      </c>
      <c r="X199" s="1">
        <v>37</v>
      </c>
      <c r="Y199" s="1">
        <v>11</v>
      </c>
      <c r="Z199" s="1">
        <v>34</v>
      </c>
      <c r="AA199" s="1">
        <v>41</v>
      </c>
      <c r="AB199" s="1">
        <v>35</v>
      </c>
      <c r="AC199" s="1">
        <v>4</v>
      </c>
      <c r="AD199" s="1">
        <v>8</v>
      </c>
      <c r="AE199" s="1">
        <v>0</v>
      </c>
      <c r="AF199" s="1">
        <v>0</v>
      </c>
      <c r="AG199" s="1">
        <v>1</v>
      </c>
      <c r="AH199" s="1">
        <v>102</v>
      </c>
      <c r="AI199" s="1">
        <v>0.14699999999999999</v>
      </c>
      <c r="AK199" s="2" t="s">
        <v>71</v>
      </c>
      <c r="AL199" s="1" t="s">
        <v>816</v>
      </c>
      <c r="AM199" s="1">
        <v>55</v>
      </c>
      <c r="AN199" s="1">
        <v>21</v>
      </c>
      <c r="AO199" s="1">
        <v>13</v>
      </c>
      <c r="AP199" s="1">
        <v>34</v>
      </c>
      <c r="AQ199" s="1">
        <v>-12</v>
      </c>
      <c r="AR199" s="1">
        <v>16</v>
      </c>
      <c r="AS199" s="1">
        <v>16</v>
      </c>
      <c r="AT199" s="1">
        <v>17</v>
      </c>
      <c r="AU199" s="1">
        <v>10</v>
      </c>
      <c r="AV199" s="1">
        <v>3</v>
      </c>
      <c r="AW199" s="1">
        <v>0</v>
      </c>
      <c r="AX199" s="1">
        <v>0</v>
      </c>
      <c r="AY199" s="1">
        <v>2</v>
      </c>
      <c r="AZ199" s="1">
        <v>184</v>
      </c>
      <c r="BA199" s="1">
        <v>0.114</v>
      </c>
      <c r="BC199" s="2" t="s">
        <v>707</v>
      </c>
      <c r="BD199" s="1" t="s">
        <v>796</v>
      </c>
      <c r="BE199" s="1">
        <v>46</v>
      </c>
      <c r="BF199" s="1">
        <v>7</v>
      </c>
      <c r="BG199" s="1">
        <v>13</v>
      </c>
      <c r="BH199" s="1">
        <v>20</v>
      </c>
      <c r="BI199" s="1">
        <v>3</v>
      </c>
      <c r="BJ199" s="1">
        <v>27</v>
      </c>
      <c r="BK199" s="1">
        <v>29</v>
      </c>
      <c r="BL199" s="1">
        <v>81</v>
      </c>
      <c r="BM199" s="1">
        <v>5</v>
      </c>
      <c r="BN199" s="1">
        <v>8</v>
      </c>
      <c r="BO199" s="1">
        <v>0</v>
      </c>
      <c r="BP199" s="1">
        <v>1</v>
      </c>
      <c r="BQ199" s="1">
        <v>0</v>
      </c>
      <c r="BR199" s="1">
        <v>97</v>
      </c>
      <c r="BS199" s="1">
        <v>7.1999999999999995E-2</v>
      </c>
      <c r="BU199" s="2" t="s">
        <v>836</v>
      </c>
      <c r="BV199" s="1" t="s">
        <v>801</v>
      </c>
      <c r="BW199" s="1">
        <v>77</v>
      </c>
      <c r="BX199" s="1">
        <v>6</v>
      </c>
      <c r="BY199" s="1">
        <v>29</v>
      </c>
      <c r="BZ199" s="1">
        <v>35</v>
      </c>
      <c r="CA199" s="1">
        <v>5</v>
      </c>
      <c r="CB199" s="1">
        <v>32</v>
      </c>
      <c r="CC199" s="1">
        <v>75</v>
      </c>
      <c r="CD199" s="1">
        <v>112</v>
      </c>
      <c r="CE199" s="1">
        <v>1</v>
      </c>
      <c r="CF199" s="1">
        <v>19</v>
      </c>
      <c r="CG199" s="1">
        <v>0</v>
      </c>
      <c r="CH199" s="1">
        <v>1</v>
      </c>
      <c r="CI199" s="1">
        <v>1</v>
      </c>
      <c r="CJ199" s="1">
        <v>152</v>
      </c>
      <c r="CK199" s="1">
        <v>3.9E-2</v>
      </c>
      <c r="CL199" s="1" t="s">
        <v>797</v>
      </c>
      <c r="CM199" s="1" t="s">
        <v>109</v>
      </c>
      <c r="CN199" s="1" t="s">
        <v>804</v>
      </c>
      <c r="CO199" s="1">
        <v>69</v>
      </c>
      <c r="CP199" s="1">
        <v>13</v>
      </c>
      <c r="CQ199" s="1">
        <v>21</v>
      </c>
      <c r="CR199" s="1">
        <v>34</v>
      </c>
      <c r="CS199" s="1">
        <v>-20</v>
      </c>
      <c r="CT199" s="1">
        <v>12</v>
      </c>
      <c r="CU199" s="1">
        <v>23</v>
      </c>
      <c r="CV199" s="1">
        <v>25</v>
      </c>
      <c r="CW199" s="1">
        <v>5</v>
      </c>
      <c r="CX199" s="1">
        <v>4</v>
      </c>
      <c r="CY199" s="1">
        <v>0</v>
      </c>
      <c r="CZ199" s="1">
        <v>2</v>
      </c>
      <c r="DA199" s="1">
        <v>1</v>
      </c>
      <c r="DB199" s="1">
        <v>114</v>
      </c>
      <c r="DC199" s="1">
        <v>0.114</v>
      </c>
      <c r="DE199" s="2"/>
      <c r="DF199" s="1" t="s">
        <v>109</v>
      </c>
      <c r="DG199" s="1">
        <v>69</v>
      </c>
      <c r="DH199" s="1">
        <v>13</v>
      </c>
      <c r="DI199" s="1">
        <v>21</v>
      </c>
      <c r="DJ199" s="1">
        <v>34</v>
      </c>
      <c r="DK199" s="1">
        <v>-20</v>
      </c>
      <c r="DL199" s="1">
        <v>12</v>
      </c>
      <c r="DM199" s="1">
        <v>23</v>
      </c>
      <c r="DN199" s="1">
        <v>25</v>
      </c>
      <c r="DO199" s="1">
        <v>5</v>
      </c>
      <c r="DP199" s="1">
        <v>4</v>
      </c>
      <c r="DQ199" s="1">
        <v>0</v>
      </c>
      <c r="DR199" s="1">
        <v>2</v>
      </c>
      <c r="DS199" s="1">
        <v>1</v>
      </c>
      <c r="DT199" s="1">
        <v>114</v>
      </c>
      <c r="DU199" s="1">
        <v>0.114</v>
      </c>
    </row>
    <row r="200" spans="1:125" x14ac:dyDescent="0.2">
      <c r="A200" s="2" t="s">
        <v>294</v>
      </c>
      <c r="B200" s="1" t="s">
        <v>807</v>
      </c>
      <c r="C200" s="1">
        <v>78</v>
      </c>
      <c r="D200" s="1">
        <v>16</v>
      </c>
      <c r="E200" s="1">
        <v>20</v>
      </c>
      <c r="F200" s="1">
        <v>36</v>
      </c>
      <c r="G200" s="1">
        <v>0</v>
      </c>
      <c r="H200" s="1">
        <v>16</v>
      </c>
      <c r="I200" s="1">
        <v>136</v>
      </c>
      <c r="J200" s="1">
        <v>41</v>
      </c>
      <c r="K200" s="1">
        <v>0</v>
      </c>
      <c r="L200" s="1">
        <v>2</v>
      </c>
      <c r="M200" s="1">
        <v>1</v>
      </c>
      <c r="N200" s="1">
        <v>0</v>
      </c>
      <c r="O200" s="1">
        <v>3</v>
      </c>
      <c r="P200" s="1">
        <v>145</v>
      </c>
      <c r="Q200" s="1">
        <v>0.11</v>
      </c>
      <c r="S200" s="1" t="s">
        <v>836</v>
      </c>
      <c r="T200" s="1" t="s">
        <v>801</v>
      </c>
      <c r="U200" s="1">
        <v>82</v>
      </c>
      <c r="V200" s="1">
        <v>6</v>
      </c>
      <c r="W200" s="1">
        <v>31</v>
      </c>
      <c r="X200" s="1">
        <v>37</v>
      </c>
      <c r="Y200" s="1">
        <v>11</v>
      </c>
      <c r="Z200" s="1">
        <v>36</v>
      </c>
      <c r="AA200" s="1">
        <v>96</v>
      </c>
      <c r="AB200" s="1">
        <v>175</v>
      </c>
      <c r="AC200" s="1">
        <v>1</v>
      </c>
      <c r="AD200" s="1">
        <v>15</v>
      </c>
      <c r="AE200" s="1">
        <v>2</v>
      </c>
      <c r="AF200" s="1">
        <v>0</v>
      </c>
      <c r="AG200" s="1">
        <v>0</v>
      </c>
      <c r="AH200" s="1">
        <v>147</v>
      </c>
      <c r="AI200" s="1">
        <v>4.1000000000000002E-2</v>
      </c>
      <c r="AK200" s="2" t="s">
        <v>311</v>
      </c>
      <c r="AL200" s="1" t="s">
        <v>818</v>
      </c>
      <c r="AM200" s="1">
        <v>81</v>
      </c>
      <c r="AN200" s="1">
        <v>19</v>
      </c>
      <c r="AO200" s="1">
        <v>15</v>
      </c>
      <c r="AP200" s="1">
        <v>34</v>
      </c>
      <c r="AQ200" s="1">
        <v>5</v>
      </c>
      <c r="AR200" s="1">
        <v>59</v>
      </c>
      <c r="AS200" s="1">
        <v>150</v>
      </c>
      <c r="AT200" s="1">
        <v>58</v>
      </c>
      <c r="AU200" s="1">
        <v>1</v>
      </c>
      <c r="AV200" s="1">
        <v>1</v>
      </c>
      <c r="AW200" s="1">
        <v>2</v>
      </c>
      <c r="AX200" s="1">
        <v>1</v>
      </c>
      <c r="AY200" s="1">
        <v>2</v>
      </c>
      <c r="AZ200" s="1">
        <v>115</v>
      </c>
      <c r="BA200" s="1">
        <v>0.16500000000000001</v>
      </c>
      <c r="BC200" s="2" t="s">
        <v>108</v>
      </c>
      <c r="BD200" s="1" t="s">
        <v>814</v>
      </c>
      <c r="BE200" s="1">
        <v>40</v>
      </c>
      <c r="BF200" s="1">
        <v>8</v>
      </c>
      <c r="BG200" s="1">
        <v>12</v>
      </c>
      <c r="BH200" s="1">
        <v>20</v>
      </c>
      <c r="BI200" s="1">
        <v>3</v>
      </c>
      <c r="BJ200" s="1">
        <v>26</v>
      </c>
      <c r="BK200" s="1">
        <v>44</v>
      </c>
      <c r="BL200" s="1">
        <v>15</v>
      </c>
      <c r="BM200" s="1">
        <v>2</v>
      </c>
      <c r="BN200" s="1">
        <v>2</v>
      </c>
      <c r="BO200" s="1">
        <v>0</v>
      </c>
      <c r="BP200" s="1">
        <v>0</v>
      </c>
      <c r="BQ200" s="1">
        <v>1</v>
      </c>
      <c r="BR200" s="1">
        <v>62</v>
      </c>
      <c r="BS200" s="1">
        <v>0.129</v>
      </c>
      <c r="BU200" s="2" t="s">
        <v>258</v>
      </c>
      <c r="BV200" s="1" t="s">
        <v>802</v>
      </c>
      <c r="BW200" s="1">
        <v>81</v>
      </c>
      <c r="BX200" s="1">
        <v>16</v>
      </c>
      <c r="BY200" s="1">
        <v>19</v>
      </c>
      <c r="BZ200" s="1">
        <v>35</v>
      </c>
      <c r="CA200" s="1">
        <v>-9</v>
      </c>
      <c r="CB200" s="1">
        <v>36</v>
      </c>
      <c r="CC200" s="1">
        <v>91</v>
      </c>
      <c r="CD200" s="1">
        <v>58</v>
      </c>
      <c r="CE200" s="1">
        <v>3</v>
      </c>
      <c r="CF200" s="1">
        <v>3</v>
      </c>
      <c r="CG200" s="1">
        <v>1</v>
      </c>
      <c r="CH200" s="1">
        <v>0</v>
      </c>
      <c r="CI200" s="1">
        <v>2</v>
      </c>
      <c r="CJ200" s="1">
        <v>161</v>
      </c>
      <c r="CK200" s="1">
        <v>9.9000000000000005E-2</v>
      </c>
      <c r="CL200" s="1" t="s">
        <v>797</v>
      </c>
      <c r="CM200" s="1" t="s">
        <v>225</v>
      </c>
      <c r="CN200" s="1" t="s">
        <v>809</v>
      </c>
      <c r="CO200" s="1">
        <v>58</v>
      </c>
      <c r="CP200" s="1">
        <v>19</v>
      </c>
      <c r="CQ200" s="1">
        <v>15</v>
      </c>
      <c r="CR200" s="1">
        <v>34</v>
      </c>
      <c r="CS200" s="1">
        <v>-1</v>
      </c>
      <c r="CT200" s="1">
        <v>28</v>
      </c>
      <c r="CU200" s="1">
        <v>71</v>
      </c>
      <c r="CV200" s="1">
        <v>31</v>
      </c>
      <c r="CW200" s="1">
        <v>4</v>
      </c>
      <c r="CX200" s="1">
        <v>3</v>
      </c>
      <c r="CY200" s="1">
        <v>1</v>
      </c>
      <c r="CZ200" s="1">
        <v>0</v>
      </c>
      <c r="DA200" s="1">
        <v>3</v>
      </c>
      <c r="DB200" s="1">
        <v>105</v>
      </c>
      <c r="DC200" s="1">
        <v>0.18099999999999999</v>
      </c>
      <c r="DE200" s="2"/>
      <c r="DF200" s="1" t="s">
        <v>225</v>
      </c>
      <c r="DG200" s="1">
        <v>58</v>
      </c>
      <c r="DH200" s="1">
        <v>19</v>
      </c>
      <c r="DI200" s="1">
        <v>15</v>
      </c>
      <c r="DJ200" s="1">
        <v>34</v>
      </c>
      <c r="DK200" s="1">
        <v>-1</v>
      </c>
      <c r="DL200" s="1">
        <v>28</v>
      </c>
      <c r="DM200" s="1">
        <v>71</v>
      </c>
      <c r="DN200" s="1">
        <v>31</v>
      </c>
      <c r="DO200" s="1">
        <v>4</v>
      </c>
      <c r="DP200" s="1">
        <v>3</v>
      </c>
      <c r="DQ200" s="1">
        <v>1</v>
      </c>
      <c r="DR200" s="1">
        <v>0</v>
      </c>
      <c r="DS200" s="1">
        <v>3</v>
      </c>
      <c r="DT200" s="1">
        <v>105</v>
      </c>
      <c r="DU200" s="1">
        <v>0.18099999999999999</v>
      </c>
    </row>
    <row r="201" spans="1:125" x14ac:dyDescent="0.2">
      <c r="A201" s="2" t="s">
        <v>742</v>
      </c>
      <c r="B201" s="1" t="s">
        <v>816</v>
      </c>
      <c r="C201" s="1">
        <v>80</v>
      </c>
      <c r="D201" s="1">
        <v>8</v>
      </c>
      <c r="E201" s="1">
        <v>28</v>
      </c>
      <c r="F201" s="1">
        <v>36</v>
      </c>
      <c r="G201" s="1">
        <v>-15</v>
      </c>
      <c r="H201" s="1">
        <v>48</v>
      </c>
      <c r="I201" s="1">
        <v>144</v>
      </c>
      <c r="J201" s="1">
        <v>86</v>
      </c>
      <c r="K201" s="1">
        <v>3</v>
      </c>
      <c r="L201" s="1">
        <v>10</v>
      </c>
      <c r="M201" s="1">
        <v>0</v>
      </c>
      <c r="N201" s="1">
        <v>0</v>
      </c>
      <c r="O201" s="1">
        <v>0</v>
      </c>
      <c r="P201" s="1">
        <v>130</v>
      </c>
      <c r="Q201" s="1">
        <v>6.2E-2</v>
      </c>
      <c r="S201" s="1" t="s">
        <v>697</v>
      </c>
      <c r="T201" s="1" t="s">
        <v>812</v>
      </c>
      <c r="U201" s="1">
        <v>77</v>
      </c>
      <c r="V201" s="1">
        <v>11</v>
      </c>
      <c r="W201" s="1">
        <v>26</v>
      </c>
      <c r="X201" s="1">
        <v>37</v>
      </c>
      <c r="Y201" s="1">
        <v>5</v>
      </c>
      <c r="Z201" s="1">
        <v>36</v>
      </c>
      <c r="AA201" s="1">
        <v>113</v>
      </c>
      <c r="AB201" s="1">
        <v>129</v>
      </c>
      <c r="AC201" s="1">
        <v>5</v>
      </c>
      <c r="AD201" s="1">
        <v>8</v>
      </c>
      <c r="AE201" s="1">
        <v>0</v>
      </c>
      <c r="AF201" s="1">
        <v>0</v>
      </c>
      <c r="AG201" s="1">
        <v>3</v>
      </c>
      <c r="AH201" s="1">
        <v>131</v>
      </c>
      <c r="AI201" s="1">
        <v>8.4000000000000005E-2</v>
      </c>
      <c r="AK201" s="2" t="s">
        <v>195</v>
      </c>
      <c r="AL201" s="1" t="s">
        <v>817</v>
      </c>
      <c r="AM201" s="1">
        <v>48</v>
      </c>
      <c r="AN201" s="1">
        <v>15</v>
      </c>
      <c r="AO201" s="1">
        <v>19</v>
      </c>
      <c r="AP201" s="1">
        <v>34</v>
      </c>
      <c r="AQ201" s="1">
        <v>11</v>
      </c>
      <c r="AR201" s="1">
        <v>14</v>
      </c>
      <c r="AS201" s="1">
        <v>26</v>
      </c>
      <c r="AT201" s="1">
        <v>18</v>
      </c>
      <c r="AU201" s="1">
        <v>2</v>
      </c>
      <c r="AV201" s="1">
        <v>2</v>
      </c>
      <c r="AW201" s="1">
        <v>0</v>
      </c>
      <c r="AX201" s="1">
        <v>0</v>
      </c>
      <c r="AY201" s="1">
        <v>1</v>
      </c>
      <c r="AZ201" s="1">
        <v>82</v>
      </c>
      <c r="BA201" s="1">
        <v>0.183</v>
      </c>
      <c r="BC201" s="2" t="s">
        <v>255</v>
      </c>
      <c r="BD201" s="1" t="s">
        <v>814</v>
      </c>
      <c r="BE201" s="1">
        <v>42</v>
      </c>
      <c r="BF201" s="1">
        <v>7</v>
      </c>
      <c r="BG201" s="1">
        <v>13</v>
      </c>
      <c r="BH201" s="1">
        <v>20</v>
      </c>
      <c r="BI201" s="1">
        <v>9</v>
      </c>
      <c r="BJ201" s="1">
        <v>6</v>
      </c>
      <c r="BK201" s="1">
        <v>82</v>
      </c>
      <c r="BL201" s="1">
        <v>19</v>
      </c>
      <c r="BM201" s="1">
        <v>3</v>
      </c>
      <c r="BN201" s="1">
        <v>1</v>
      </c>
      <c r="BO201" s="1">
        <v>0</v>
      </c>
      <c r="BP201" s="1">
        <v>0</v>
      </c>
      <c r="BQ201" s="1">
        <v>0</v>
      </c>
      <c r="BR201" s="1">
        <v>90</v>
      </c>
      <c r="BS201" s="1">
        <v>7.8E-2</v>
      </c>
      <c r="BU201" s="2" t="s">
        <v>734</v>
      </c>
      <c r="BV201" s="1" t="s">
        <v>816</v>
      </c>
      <c r="BW201" s="1">
        <v>82</v>
      </c>
      <c r="BX201" s="1">
        <v>4</v>
      </c>
      <c r="BY201" s="1">
        <v>30</v>
      </c>
      <c r="BZ201" s="1">
        <v>34</v>
      </c>
      <c r="CA201" s="1">
        <v>6</v>
      </c>
      <c r="CB201" s="1">
        <v>44</v>
      </c>
      <c r="CC201" s="1">
        <v>165</v>
      </c>
      <c r="CD201" s="1">
        <v>69</v>
      </c>
      <c r="CE201" s="1">
        <v>1</v>
      </c>
      <c r="CF201" s="1">
        <v>12</v>
      </c>
      <c r="CG201" s="1">
        <v>0</v>
      </c>
      <c r="CH201" s="1">
        <v>0</v>
      </c>
      <c r="CI201" s="1">
        <v>0</v>
      </c>
      <c r="CJ201" s="1">
        <v>143</v>
      </c>
      <c r="CK201" s="1">
        <v>2.8000000000000001E-2</v>
      </c>
      <c r="CL201" s="1" t="s">
        <v>797</v>
      </c>
      <c r="CM201" s="1" t="s">
        <v>315</v>
      </c>
      <c r="CN201" s="1" t="s">
        <v>808</v>
      </c>
      <c r="CO201" s="1">
        <v>61</v>
      </c>
      <c r="CP201" s="1">
        <v>14</v>
      </c>
      <c r="CQ201" s="1">
        <v>20</v>
      </c>
      <c r="CR201" s="1">
        <v>34</v>
      </c>
      <c r="CS201" s="1">
        <v>11</v>
      </c>
      <c r="CT201" s="1">
        <v>35</v>
      </c>
      <c r="CU201" s="1">
        <v>31</v>
      </c>
      <c r="CV201" s="1">
        <v>22</v>
      </c>
      <c r="CW201" s="1">
        <v>2</v>
      </c>
      <c r="CX201" s="1">
        <v>3</v>
      </c>
      <c r="CY201" s="1">
        <v>0</v>
      </c>
      <c r="CZ201" s="1">
        <v>0</v>
      </c>
      <c r="DA201" s="1">
        <v>1</v>
      </c>
      <c r="DB201" s="1">
        <v>134</v>
      </c>
      <c r="DC201" s="1">
        <v>0.104</v>
      </c>
      <c r="DE201" s="2"/>
      <c r="DF201" s="1" t="s">
        <v>315</v>
      </c>
      <c r="DG201" s="1">
        <v>61</v>
      </c>
      <c r="DH201" s="1">
        <v>14</v>
      </c>
      <c r="DI201" s="1">
        <v>20</v>
      </c>
      <c r="DJ201" s="1">
        <v>34</v>
      </c>
      <c r="DK201" s="1">
        <v>11</v>
      </c>
      <c r="DL201" s="1">
        <v>35</v>
      </c>
      <c r="DM201" s="1">
        <v>31</v>
      </c>
      <c r="DN201" s="1">
        <v>22</v>
      </c>
      <c r="DO201" s="1">
        <v>2</v>
      </c>
      <c r="DP201" s="1">
        <v>3</v>
      </c>
      <c r="DQ201" s="1">
        <v>0</v>
      </c>
      <c r="DR201" s="1">
        <v>0</v>
      </c>
      <c r="DS201" s="1">
        <v>1</v>
      </c>
      <c r="DT201" s="1">
        <v>134</v>
      </c>
      <c r="DU201" s="1">
        <v>0.104</v>
      </c>
    </row>
    <row r="202" spans="1:125" x14ac:dyDescent="0.2">
      <c r="A202" s="2" t="s">
        <v>298</v>
      </c>
      <c r="B202" s="1" t="s">
        <v>813</v>
      </c>
      <c r="C202" s="1">
        <v>61</v>
      </c>
      <c r="D202" s="1">
        <v>17</v>
      </c>
      <c r="E202" s="1">
        <v>18</v>
      </c>
      <c r="F202" s="1">
        <v>35</v>
      </c>
      <c r="G202" s="1">
        <v>-2</v>
      </c>
      <c r="H202" s="1">
        <v>40</v>
      </c>
      <c r="I202" s="1">
        <v>111</v>
      </c>
      <c r="J202" s="1">
        <v>31</v>
      </c>
      <c r="K202" s="1">
        <v>0</v>
      </c>
      <c r="L202" s="1">
        <v>3</v>
      </c>
      <c r="M202" s="1">
        <v>1</v>
      </c>
      <c r="N202" s="1">
        <v>3</v>
      </c>
      <c r="O202" s="1">
        <v>2</v>
      </c>
      <c r="P202" s="1">
        <v>133</v>
      </c>
      <c r="Q202" s="1">
        <v>0.128</v>
      </c>
      <c r="S202" s="1" t="s">
        <v>89</v>
      </c>
      <c r="T202" s="1" t="s">
        <v>810</v>
      </c>
      <c r="U202" s="1">
        <v>82</v>
      </c>
      <c r="V202" s="1">
        <v>19</v>
      </c>
      <c r="W202" s="1">
        <v>17</v>
      </c>
      <c r="X202" s="1">
        <v>36</v>
      </c>
      <c r="Y202" s="1">
        <v>-17</v>
      </c>
      <c r="Z202" s="1">
        <v>43</v>
      </c>
      <c r="AA202" s="1">
        <v>135</v>
      </c>
      <c r="AB202" s="1">
        <v>89</v>
      </c>
      <c r="AC202" s="1">
        <v>4</v>
      </c>
      <c r="AD202" s="1">
        <v>10</v>
      </c>
      <c r="AE202" s="1">
        <v>0</v>
      </c>
      <c r="AF202" s="1">
        <v>0</v>
      </c>
      <c r="AG202" s="1">
        <v>2</v>
      </c>
      <c r="AH202" s="1">
        <v>192</v>
      </c>
      <c r="AI202" s="1">
        <v>9.9000000000000005E-2</v>
      </c>
      <c r="AK202" s="2" t="s">
        <v>580</v>
      </c>
      <c r="AL202" s="1" t="s">
        <v>824</v>
      </c>
      <c r="AM202" s="1">
        <v>72</v>
      </c>
      <c r="AN202" s="1">
        <v>17</v>
      </c>
      <c r="AO202" s="1">
        <v>17</v>
      </c>
      <c r="AP202" s="1">
        <v>34</v>
      </c>
      <c r="AQ202" s="1">
        <v>13</v>
      </c>
      <c r="AR202" s="1">
        <v>26</v>
      </c>
      <c r="AS202" s="1">
        <v>24</v>
      </c>
      <c r="AT202" s="1">
        <v>13</v>
      </c>
      <c r="AU202" s="1">
        <v>6</v>
      </c>
      <c r="AV202" s="1">
        <v>8</v>
      </c>
      <c r="AW202" s="1">
        <v>0</v>
      </c>
      <c r="AX202" s="1">
        <v>0</v>
      </c>
      <c r="AY202" s="1">
        <v>3</v>
      </c>
      <c r="AZ202" s="1">
        <v>142</v>
      </c>
      <c r="BA202" s="1">
        <v>0.12</v>
      </c>
      <c r="BC202" s="2" t="s">
        <v>254</v>
      </c>
      <c r="BD202" s="1" t="s">
        <v>818</v>
      </c>
      <c r="BE202" s="1">
        <v>47</v>
      </c>
      <c r="BF202" s="1">
        <v>10</v>
      </c>
      <c r="BG202" s="1">
        <v>10</v>
      </c>
      <c r="BH202" s="1">
        <v>20</v>
      </c>
      <c r="BI202" s="1">
        <v>5</v>
      </c>
      <c r="BJ202" s="1">
        <v>18</v>
      </c>
      <c r="BK202" s="1">
        <v>99</v>
      </c>
      <c r="BL202" s="1">
        <v>43</v>
      </c>
      <c r="BM202" s="1">
        <v>1</v>
      </c>
      <c r="BN202" s="1">
        <v>2</v>
      </c>
      <c r="BO202" s="1">
        <v>0</v>
      </c>
      <c r="BP202" s="1">
        <v>0</v>
      </c>
      <c r="BQ202" s="1">
        <v>1</v>
      </c>
      <c r="BR202" s="1">
        <v>72</v>
      </c>
      <c r="BS202" s="1">
        <v>0.13900000000000001</v>
      </c>
      <c r="BU202" s="2" t="s">
        <v>248</v>
      </c>
      <c r="BV202" s="1" t="s">
        <v>819</v>
      </c>
      <c r="BW202" s="1">
        <v>63</v>
      </c>
      <c r="BX202" s="1">
        <v>13</v>
      </c>
      <c r="BY202" s="1">
        <v>21</v>
      </c>
      <c r="BZ202" s="1">
        <v>34</v>
      </c>
      <c r="CA202" s="1">
        <v>9</v>
      </c>
      <c r="CB202" s="1">
        <v>14</v>
      </c>
      <c r="CC202" s="1">
        <v>63</v>
      </c>
      <c r="CD202" s="1">
        <v>39</v>
      </c>
      <c r="CE202" s="1">
        <v>1</v>
      </c>
      <c r="CF202" s="1">
        <v>3</v>
      </c>
      <c r="CG202" s="1">
        <v>0</v>
      </c>
      <c r="CH202" s="1">
        <v>0</v>
      </c>
      <c r="CI202" s="1">
        <v>2</v>
      </c>
      <c r="CJ202" s="1">
        <v>100</v>
      </c>
      <c r="CK202" s="1">
        <v>0.13</v>
      </c>
      <c r="CL202" s="1" t="s">
        <v>797</v>
      </c>
      <c r="CM202" s="1" t="s">
        <v>743</v>
      </c>
      <c r="CN202" s="1" t="s">
        <v>813</v>
      </c>
      <c r="CO202" s="1">
        <v>84</v>
      </c>
      <c r="CP202" s="1">
        <v>7</v>
      </c>
      <c r="CQ202" s="1">
        <v>27</v>
      </c>
      <c r="CR202" s="1">
        <v>34</v>
      </c>
      <c r="CS202" s="1">
        <v>-9</v>
      </c>
      <c r="CT202" s="1">
        <v>56</v>
      </c>
      <c r="CU202" s="1">
        <v>95</v>
      </c>
      <c r="CV202" s="1">
        <v>92</v>
      </c>
      <c r="CW202" s="1">
        <v>6</v>
      </c>
      <c r="CX202" s="1">
        <v>14</v>
      </c>
      <c r="CY202" s="1">
        <v>0</v>
      </c>
      <c r="CZ202" s="1">
        <v>0</v>
      </c>
      <c r="DA202" s="1">
        <v>1</v>
      </c>
      <c r="DB202" s="1">
        <v>130</v>
      </c>
      <c r="DC202" s="1">
        <v>5.3999999999999999E-2</v>
      </c>
      <c r="DE202" s="2"/>
      <c r="DF202" s="1" t="s">
        <v>743</v>
      </c>
      <c r="DG202" s="1">
        <v>84</v>
      </c>
      <c r="DH202" s="1">
        <v>7</v>
      </c>
      <c r="DI202" s="1">
        <v>27</v>
      </c>
      <c r="DJ202" s="1">
        <v>34</v>
      </c>
      <c r="DK202" s="1">
        <v>-9</v>
      </c>
      <c r="DL202" s="1">
        <v>56</v>
      </c>
      <c r="DM202" s="1">
        <v>95</v>
      </c>
      <c r="DN202" s="1">
        <v>92</v>
      </c>
      <c r="DO202" s="1">
        <v>6</v>
      </c>
      <c r="DP202" s="1">
        <v>14</v>
      </c>
      <c r="DQ202" s="1">
        <v>0</v>
      </c>
      <c r="DR202" s="1">
        <v>0</v>
      </c>
      <c r="DS202" s="1">
        <v>1</v>
      </c>
      <c r="DT202" s="1">
        <v>130</v>
      </c>
      <c r="DU202" s="1">
        <v>5.3999999999999999E-2</v>
      </c>
    </row>
    <row r="203" spans="1:125" x14ac:dyDescent="0.2">
      <c r="A203" s="2" t="s">
        <v>262</v>
      </c>
      <c r="B203" s="1" t="s">
        <v>807</v>
      </c>
      <c r="C203" s="1">
        <v>59</v>
      </c>
      <c r="D203" s="1">
        <v>10</v>
      </c>
      <c r="E203" s="1">
        <v>25</v>
      </c>
      <c r="F203" s="1">
        <v>35</v>
      </c>
      <c r="G203" s="1">
        <v>3</v>
      </c>
      <c r="H203" s="1">
        <v>10</v>
      </c>
      <c r="I203" s="1">
        <v>26</v>
      </c>
      <c r="J203" s="1">
        <v>27</v>
      </c>
      <c r="K203" s="1">
        <v>2</v>
      </c>
      <c r="L203" s="1">
        <v>3</v>
      </c>
      <c r="M203" s="1">
        <v>1</v>
      </c>
      <c r="N203" s="1">
        <v>0</v>
      </c>
      <c r="O203" s="1">
        <v>3</v>
      </c>
      <c r="P203" s="1">
        <v>126</v>
      </c>
      <c r="Q203" s="1">
        <v>7.9000000000000001E-2</v>
      </c>
      <c r="S203" s="1" t="s">
        <v>592</v>
      </c>
      <c r="T203" s="1" t="s">
        <v>810</v>
      </c>
      <c r="U203" s="1">
        <v>72</v>
      </c>
      <c r="V203" s="1">
        <v>12</v>
      </c>
      <c r="W203" s="1">
        <v>24</v>
      </c>
      <c r="X203" s="1">
        <v>36</v>
      </c>
      <c r="Y203" s="1">
        <v>-9</v>
      </c>
      <c r="Z203" s="1">
        <v>8</v>
      </c>
      <c r="AA203" s="1">
        <v>12</v>
      </c>
      <c r="AB203" s="1">
        <v>13</v>
      </c>
      <c r="AC203" s="1">
        <v>3</v>
      </c>
      <c r="AD203" s="1">
        <v>6</v>
      </c>
      <c r="AE203" s="1">
        <v>0</v>
      </c>
      <c r="AF203" s="1">
        <v>0</v>
      </c>
      <c r="AG203" s="1">
        <v>1</v>
      </c>
      <c r="AH203" s="1">
        <v>152</v>
      </c>
      <c r="AI203" s="1">
        <v>7.9000000000000001E-2</v>
      </c>
      <c r="AK203" s="2" t="s">
        <v>52</v>
      </c>
      <c r="AL203" s="1" t="s">
        <v>823</v>
      </c>
      <c r="AM203" s="1">
        <v>77</v>
      </c>
      <c r="AN203" s="1">
        <v>10</v>
      </c>
      <c r="AO203" s="1">
        <v>24</v>
      </c>
      <c r="AP203" s="1">
        <v>34</v>
      </c>
      <c r="AQ203" s="1">
        <v>16</v>
      </c>
      <c r="AR203" s="1">
        <v>110</v>
      </c>
      <c r="AS203" s="1">
        <v>207</v>
      </c>
      <c r="AT203" s="1">
        <v>36</v>
      </c>
      <c r="AU203" s="1">
        <v>0</v>
      </c>
      <c r="AV203" s="1">
        <v>2</v>
      </c>
      <c r="AW203" s="1">
        <v>1</v>
      </c>
      <c r="AX203" s="1">
        <v>2</v>
      </c>
      <c r="AY203" s="1">
        <v>1</v>
      </c>
      <c r="AZ203" s="1">
        <v>140</v>
      </c>
      <c r="BA203" s="1">
        <v>7.0999999999999994E-2</v>
      </c>
      <c r="BC203" s="2" t="s">
        <v>694</v>
      </c>
      <c r="BD203" s="1" t="s">
        <v>800</v>
      </c>
      <c r="BE203" s="1">
        <v>44</v>
      </c>
      <c r="BF203" s="1">
        <v>4</v>
      </c>
      <c r="BG203" s="1">
        <v>16</v>
      </c>
      <c r="BH203" s="1">
        <v>20</v>
      </c>
      <c r="BI203" s="1">
        <v>1</v>
      </c>
      <c r="BJ203" s="1">
        <v>31</v>
      </c>
      <c r="BK203" s="1">
        <v>56</v>
      </c>
      <c r="BL203" s="1">
        <v>84</v>
      </c>
      <c r="BM203" s="1">
        <v>0</v>
      </c>
      <c r="BN203" s="1">
        <v>2</v>
      </c>
      <c r="BO203" s="1">
        <v>0</v>
      </c>
      <c r="BP203" s="1">
        <v>0</v>
      </c>
      <c r="BQ203" s="1">
        <v>0</v>
      </c>
      <c r="BR203" s="1">
        <v>76</v>
      </c>
      <c r="BS203" s="1">
        <v>5.2999999999999999E-2</v>
      </c>
      <c r="BU203" s="2" t="s">
        <v>242</v>
      </c>
      <c r="BV203" s="1" t="s">
        <v>817</v>
      </c>
      <c r="BW203" s="1">
        <v>70</v>
      </c>
      <c r="BX203" s="1">
        <v>16</v>
      </c>
      <c r="BY203" s="1">
        <v>18</v>
      </c>
      <c r="BZ203" s="1">
        <v>34</v>
      </c>
      <c r="CA203" s="1">
        <v>-19</v>
      </c>
      <c r="CB203" s="1">
        <v>39</v>
      </c>
      <c r="CC203" s="1">
        <v>78</v>
      </c>
      <c r="CD203" s="1">
        <v>25</v>
      </c>
      <c r="CE203" s="1">
        <v>2</v>
      </c>
      <c r="CF203" s="1">
        <v>5</v>
      </c>
      <c r="CG203" s="1">
        <v>1</v>
      </c>
      <c r="CH203" s="1">
        <v>0</v>
      </c>
      <c r="CI203" s="1">
        <v>1</v>
      </c>
      <c r="CJ203" s="1">
        <v>185</v>
      </c>
      <c r="CK203" s="1">
        <v>8.5999999999999993E-2</v>
      </c>
      <c r="CL203" s="1" t="s">
        <v>797</v>
      </c>
      <c r="CM203" s="1" t="s">
        <v>724</v>
      </c>
      <c r="CN203" s="1" t="s">
        <v>806</v>
      </c>
      <c r="CO203" s="1">
        <v>79</v>
      </c>
      <c r="CP203" s="1">
        <v>4</v>
      </c>
      <c r="CQ203" s="1">
        <v>30</v>
      </c>
      <c r="CR203" s="1">
        <v>34</v>
      </c>
      <c r="CS203" s="1">
        <v>18</v>
      </c>
      <c r="CT203" s="1">
        <v>17</v>
      </c>
      <c r="CU203" s="1">
        <v>61</v>
      </c>
      <c r="CV203" s="1">
        <v>283</v>
      </c>
      <c r="CW203" s="1">
        <v>1</v>
      </c>
      <c r="CX203" s="1">
        <v>13</v>
      </c>
      <c r="CY203" s="1">
        <v>0</v>
      </c>
      <c r="CZ203" s="1">
        <v>0</v>
      </c>
      <c r="DA203" s="1">
        <v>0</v>
      </c>
      <c r="DB203" s="1">
        <v>111</v>
      </c>
      <c r="DC203" s="1">
        <v>3.5999999999999997E-2</v>
      </c>
      <c r="DE203" s="2"/>
      <c r="DF203" s="1" t="s">
        <v>724</v>
      </c>
      <c r="DG203" s="1">
        <v>79</v>
      </c>
      <c r="DH203" s="1">
        <v>4</v>
      </c>
      <c r="DI203" s="1">
        <v>30</v>
      </c>
      <c r="DJ203" s="1">
        <v>34</v>
      </c>
      <c r="DK203" s="1">
        <v>18</v>
      </c>
      <c r="DL203" s="1">
        <v>17</v>
      </c>
      <c r="DM203" s="1">
        <v>61</v>
      </c>
      <c r="DN203" s="1">
        <v>283</v>
      </c>
      <c r="DO203" s="1">
        <v>1</v>
      </c>
      <c r="DP203" s="1">
        <v>13</v>
      </c>
      <c r="DQ203" s="1">
        <v>0</v>
      </c>
      <c r="DR203" s="1">
        <v>0</v>
      </c>
      <c r="DS203" s="1">
        <v>0</v>
      </c>
      <c r="DT203" s="1">
        <v>111</v>
      </c>
      <c r="DU203" s="1">
        <v>3.5999999999999997E-2</v>
      </c>
    </row>
    <row r="204" spans="1:125" x14ac:dyDescent="0.2">
      <c r="A204" s="2" t="s">
        <v>318</v>
      </c>
      <c r="B204" s="1" t="s">
        <v>813</v>
      </c>
      <c r="C204" s="1">
        <v>73</v>
      </c>
      <c r="D204" s="1">
        <v>16</v>
      </c>
      <c r="E204" s="1">
        <v>19</v>
      </c>
      <c r="F204" s="1">
        <v>35</v>
      </c>
      <c r="G204" s="1">
        <v>5</v>
      </c>
      <c r="H204" s="1">
        <v>18</v>
      </c>
      <c r="I204" s="1">
        <v>67</v>
      </c>
      <c r="J204" s="1">
        <v>36</v>
      </c>
      <c r="K204" s="1">
        <v>3</v>
      </c>
      <c r="L204" s="1">
        <v>7</v>
      </c>
      <c r="M204" s="1">
        <v>1</v>
      </c>
      <c r="N204" s="1">
        <v>0</v>
      </c>
      <c r="O204" s="1">
        <v>2</v>
      </c>
      <c r="P204" s="1">
        <v>112</v>
      </c>
      <c r="Q204" s="1">
        <v>0.14299999999999999</v>
      </c>
      <c r="S204" s="1" t="s">
        <v>81</v>
      </c>
      <c r="T204" s="1" t="s">
        <v>799</v>
      </c>
      <c r="U204" s="1">
        <v>79</v>
      </c>
      <c r="V204" s="1">
        <v>17</v>
      </c>
      <c r="W204" s="1">
        <v>19</v>
      </c>
      <c r="X204" s="1">
        <v>36</v>
      </c>
      <c r="Y204" s="1">
        <v>-2</v>
      </c>
      <c r="Z204" s="1">
        <v>38</v>
      </c>
      <c r="AA204" s="1">
        <v>261</v>
      </c>
      <c r="AB204" s="1">
        <v>36</v>
      </c>
      <c r="AC204" s="1">
        <v>7</v>
      </c>
      <c r="AD204" s="1">
        <v>6</v>
      </c>
      <c r="AE204" s="1">
        <v>0</v>
      </c>
      <c r="AF204" s="1">
        <v>0</v>
      </c>
      <c r="AG204" s="1">
        <v>5</v>
      </c>
      <c r="AH204" s="1">
        <v>122</v>
      </c>
      <c r="AI204" s="1">
        <v>0.13900000000000001</v>
      </c>
      <c r="AK204" s="2" t="s">
        <v>290</v>
      </c>
      <c r="AL204" s="1" t="s">
        <v>804</v>
      </c>
      <c r="AM204" s="1">
        <v>72</v>
      </c>
      <c r="AN204" s="1">
        <v>18</v>
      </c>
      <c r="AO204" s="1">
        <v>16</v>
      </c>
      <c r="AP204" s="1">
        <v>34</v>
      </c>
      <c r="AQ204" s="1">
        <v>-3</v>
      </c>
      <c r="AR204" s="1">
        <v>50</v>
      </c>
      <c r="AS204" s="1">
        <v>151</v>
      </c>
      <c r="AT204" s="1">
        <v>24</v>
      </c>
      <c r="AU204" s="1">
        <v>3</v>
      </c>
      <c r="AV204" s="1">
        <v>2</v>
      </c>
      <c r="AW204" s="1">
        <v>0</v>
      </c>
      <c r="AX204" s="1">
        <v>0</v>
      </c>
      <c r="AY204" s="1">
        <v>2</v>
      </c>
      <c r="AZ204" s="1">
        <v>156</v>
      </c>
      <c r="BA204" s="1">
        <v>0.115</v>
      </c>
      <c r="BC204" s="2" t="s">
        <v>164</v>
      </c>
      <c r="BD204" s="1" t="s">
        <v>805</v>
      </c>
      <c r="BE204" s="1">
        <v>43</v>
      </c>
      <c r="BF204" s="1">
        <v>8</v>
      </c>
      <c r="BG204" s="1">
        <v>12</v>
      </c>
      <c r="BH204" s="1">
        <v>20</v>
      </c>
      <c r="BI204" s="1">
        <v>3</v>
      </c>
      <c r="BJ204" s="1">
        <v>8</v>
      </c>
      <c r="BK204" s="1">
        <v>12</v>
      </c>
      <c r="BL204" s="1">
        <v>6</v>
      </c>
      <c r="BM204" s="1">
        <v>0</v>
      </c>
      <c r="BN204" s="1">
        <v>2</v>
      </c>
      <c r="BO204" s="1">
        <v>0</v>
      </c>
      <c r="BP204" s="1">
        <v>0</v>
      </c>
      <c r="BQ204" s="1">
        <v>2</v>
      </c>
      <c r="BR204" s="1">
        <v>71</v>
      </c>
      <c r="BS204" s="1">
        <v>0.113</v>
      </c>
      <c r="BU204" s="2" t="s">
        <v>326</v>
      </c>
      <c r="BV204" s="1" t="s">
        <v>804</v>
      </c>
      <c r="BW204" s="1">
        <v>82</v>
      </c>
      <c r="BX204" s="1">
        <v>18</v>
      </c>
      <c r="BY204" s="1">
        <v>16</v>
      </c>
      <c r="BZ204" s="1">
        <v>34</v>
      </c>
      <c r="CA204" s="1">
        <v>-6</v>
      </c>
      <c r="CB204" s="1">
        <v>18</v>
      </c>
      <c r="CC204" s="1">
        <v>51</v>
      </c>
      <c r="CD204" s="1">
        <v>10</v>
      </c>
      <c r="CE204" s="1">
        <v>4</v>
      </c>
      <c r="CF204" s="1">
        <v>4</v>
      </c>
      <c r="CG204" s="1">
        <v>1</v>
      </c>
      <c r="CH204" s="1">
        <v>0</v>
      </c>
      <c r="CI204" s="1">
        <v>2</v>
      </c>
      <c r="CJ204" s="1">
        <v>166</v>
      </c>
      <c r="CK204" s="1">
        <v>0.108</v>
      </c>
      <c r="CL204" s="1" t="s">
        <v>797</v>
      </c>
      <c r="CM204" s="1" t="s">
        <v>434</v>
      </c>
      <c r="CN204" s="1" t="s">
        <v>824</v>
      </c>
      <c r="CO204" s="1">
        <v>58</v>
      </c>
      <c r="CP204" s="1">
        <v>7</v>
      </c>
      <c r="CQ204" s="1">
        <v>27</v>
      </c>
      <c r="CR204" s="1">
        <v>34</v>
      </c>
      <c r="CS204" s="1">
        <v>-10</v>
      </c>
      <c r="CT204" s="1">
        <v>23</v>
      </c>
      <c r="CU204" s="1">
        <v>24</v>
      </c>
      <c r="CV204" s="1">
        <v>15</v>
      </c>
      <c r="CW204" s="1">
        <v>0</v>
      </c>
      <c r="CX204" s="1">
        <v>14</v>
      </c>
      <c r="CY204" s="1">
        <v>0</v>
      </c>
      <c r="CZ204" s="1">
        <v>0</v>
      </c>
      <c r="DA204" s="1">
        <v>1</v>
      </c>
      <c r="DB204" s="1">
        <v>70</v>
      </c>
      <c r="DC204" s="1">
        <v>0.1</v>
      </c>
      <c r="DE204" s="2"/>
      <c r="DF204" s="1" t="s">
        <v>434</v>
      </c>
      <c r="DG204" s="1">
        <v>58</v>
      </c>
      <c r="DH204" s="1">
        <v>7</v>
      </c>
      <c r="DI204" s="1">
        <v>27</v>
      </c>
      <c r="DJ204" s="1">
        <v>34</v>
      </c>
      <c r="DK204" s="1">
        <v>-10</v>
      </c>
      <c r="DL204" s="1">
        <v>23</v>
      </c>
      <c r="DM204" s="1">
        <v>24</v>
      </c>
      <c r="DN204" s="1">
        <v>15</v>
      </c>
      <c r="DO204" s="1">
        <v>0</v>
      </c>
      <c r="DP204" s="1">
        <v>14</v>
      </c>
      <c r="DQ204" s="1">
        <v>0</v>
      </c>
      <c r="DR204" s="1">
        <v>0</v>
      </c>
      <c r="DS204" s="1">
        <v>1</v>
      </c>
      <c r="DT204" s="1">
        <v>70</v>
      </c>
      <c r="DU204" s="1">
        <v>0.1</v>
      </c>
    </row>
    <row r="205" spans="1:125" x14ac:dyDescent="0.2">
      <c r="A205" s="2" t="s">
        <v>290</v>
      </c>
      <c r="B205" s="1" t="s">
        <v>808</v>
      </c>
      <c r="C205" s="1">
        <v>54</v>
      </c>
      <c r="D205" s="1">
        <v>14</v>
      </c>
      <c r="E205" s="1">
        <v>21</v>
      </c>
      <c r="F205" s="1">
        <v>35</v>
      </c>
      <c r="G205" s="1">
        <v>-4</v>
      </c>
      <c r="H205" s="1">
        <v>50</v>
      </c>
      <c r="I205" s="1">
        <v>156</v>
      </c>
      <c r="J205" s="1">
        <v>12</v>
      </c>
      <c r="K205" s="1">
        <v>5</v>
      </c>
      <c r="L205" s="1">
        <v>7</v>
      </c>
      <c r="M205" s="1">
        <v>0</v>
      </c>
      <c r="N205" s="1">
        <v>0</v>
      </c>
      <c r="O205" s="1">
        <v>1</v>
      </c>
      <c r="P205" s="1">
        <v>122</v>
      </c>
      <c r="Q205" s="1">
        <v>0.115</v>
      </c>
      <c r="S205" s="1" t="s">
        <v>293</v>
      </c>
      <c r="T205" s="1" t="s">
        <v>817</v>
      </c>
      <c r="U205" s="1">
        <v>35</v>
      </c>
      <c r="V205" s="1">
        <v>10</v>
      </c>
      <c r="W205" s="1">
        <v>25</v>
      </c>
      <c r="X205" s="1">
        <v>35</v>
      </c>
      <c r="Y205" s="1">
        <v>-1</v>
      </c>
      <c r="Z205" s="1">
        <v>16</v>
      </c>
      <c r="AA205" s="1">
        <v>16</v>
      </c>
      <c r="AB205" s="1">
        <v>16</v>
      </c>
      <c r="AC205" s="1">
        <v>2</v>
      </c>
      <c r="AD205" s="1">
        <v>12</v>
      </c>
      <c r="AE205" s="1">
        <v>0</v>
      </c>
      <c r="AF205" s="1">
        <v>0</v>
      </c>
      <c r="AG205" s="1">
        <v>1</v>
      </c>
      <c r="AH205" s="1">
        <v>89</v>
      </c>
      <c r="AI205" s="1">
        <v>0.112</v>
      </c>
      <c r="AK205" s="2" t="s">
        <v>84</v>
      </c>
      <c r="AL205" s="1" t="s">
        <v>825</v>
      </c>
      <c r="AM205" s="1">
        <v>64</v>
      </c>
      <c r="AN205" s="1">
        <v>8</v>
      </c>
      <c r="AO205" s="1">
        <v>26</v>
      </c>
      <c r="AP205" s="1">
        <v>34</v>
      </c>
      <c r="AQ205" s="1">
        <v>12</v>
      </c>
      <c r="AR205" s="1">
        <v>63</v>
      </c>
      <c r="AS205" s="1">
        <v>239</v>
      </c>
      <c r="AT205" s="1">
        <v>32</v>
      </c>
      <c r="AU205" s="1">
        <v>3</v>
      </c>
      <c r="AV205" s="1">
        <v>8</v>
      </c>
      <c r="AW205" s="1">
        <v>0</v>
      </c>
      <c r="AX205" s="1">
        <v>0</v>
      </c>
      <c r="AY205" s="1">
        <v>2</v>
      </c>
      <c r="AZ205" s="1">
        <v>145</v>
      </c>
      <c r="BA205" s="1">
        <v>5.5E-2</v>
      </c>
      <c r="BC205" s="2" t="s">
        <v>190</v>
      </c>
      <c r="BD205" s="1" t="s">
        <v>799</v>
      </c>
      <c r="BE205" s="1">
        <v>39</v>
      </c>
      <c r="BF205" s="1">
        <v>8</v>
      </c>
      <c r="BG205" s="1">
        <v>12</v>
      </c>
      <c r="BH205" s="1">
        <v>20</v>
      </c>
      <c r="BI205" s="1">
        <v>7</v>
      </c>
      <c r="BJ205" s="1">
        <v>12</v>
      </c>
      <c r="BK205" s="1">
        <v>37</v>
      </c>
      <c r="BL205" s="1">
        <v>28</v>
      </c>
      <c r="BM205" s="1">
        <v>1</v>
      </c>
      <c r="BN205" s="1">
        <v>2</v>
      </c>
      <c r="BO205" s="1">
        <v>1</v>
      </c>
      <c r="BP205" s="1">
        <v>0</v>
      </c>
      <c r="BQ205" s="1">
        <v>1</v>
      </c>
      <c r="BR205" s="1">
        <v>52</v>
      </c>
      <c r="BS205" s="1">
        <v>0.154</v>
      </c>
      <c r="BU205" s="2" t="s">
        <v>232</v>
      </c>
      <c r="BV205" s="1" t="s">
        <v>796</v>
      </c>
      <c r="BW205" s="1">
        <v>73</v>
      </c>
      <c r="BX205" s="1">
        <v>12</v>
      </c>
      <c r="BY205" s="1">
        <v>22</v>
      </c>
      <c r="BZ205" s="1">
        <v>34</v>
      </c>
      <c r="CA205" s="1">
        <v>-16</v>
      </c>
      <c r="CB205" s="1">
        <v>32</v>
      </c>
      <c r="CC205" s="1">
        <v>104</v>
      </c>
      <c r="CD205" s="1">
        <v>21</v>
      </c>
      <c r="CE205" s="1">
        <v>0</v>
      </c>
      <c r="CF205" s="1">
        <v>4</v>
      </c>
      <c r="CG205" s="1">
        <v>2</v>
      </c>
      <c r="CH205" s="1">
        <v>3</v>
      </c>
      <c r="CI205" s="1">
        <v>1</v>
      </c>
      <c r="CJ205" s="1">
        <v>178</v>
      </c>
      <c r="CK205" s="1">
        <v>6.7000000000000004E-2</v>
      </c>
      <c r="CL205" s="1" t="s">
        <v>797</v>
      </c>
      <c r="CM205" s="1" t="s">
        <v>282</v>
      </c>
      <c r="CN205" s="1" t="s">
        <v>814</v>
      </c>
      <c r="CO205" s="1">
        <v>66</v>
      </c>
      <c r="CP205" s="1">
        <v>13</v>
      </c>
      <c r="CQ205" s="1">
        <v>21</v>
      </c>
      <c r="CR205" s="1">
        <v>34</v>
      </c>
      <c r="CS205" s="1">
        <v>3</v>
      </c>
      <c r="CT205" s="1">
        <v>33</v>
      </c>
      <c r="CU205" s="1">
        <v>64</v>
      </c>
      <c r="CV205" s="1">
        <v>40</v>
      </c>
      <c r="CW205" s="1">
        <v>5</v>
      </c>
      <c r="CX205" s="1">
        <v>5</v>
      </c>
      <c r="CY205" s="1">
        <v>1</v>
      </c>
      <c r="CZ205" s="1">
        <v>0</v>
      </c>
      <c r="DA205" s="1">
        <v>1</v>
      </c>
      <c r="DB205" s="1">
        <v>130</v>
      </c>
      <c r="DC205" s="1">
        <v>0.1</v>
      </c>
      <c r="DE205" s="2"/>
      <c r="DF205" s="1" t="s">
        <v>282</v>
      </c>
      <c r="DG205" s="1">
        <v>66</v>
      </c>
      <c r="DH205" s="1">
        <v>13</v>
      </c>
      <c r="DI205" s="1">
        <v>21</v>
      </c>
      <c r="DJ205" s="1">
        <v>34</v>
      </c>
      <c r="DK205" s="1">
        <v>3</v>
      </c>
      <c r="DL205" s="1">
        <v>33</v>
      </c>
      <c r="DM205" s="1">
        <v>64</v>
      </c>
      <c r="DN205" s="1">
        <v>40</v>
      </c>
      <c r="DO205" s="1">
        <v>5</v>
      </c>
      <c r="DP205" s="1">
        <v>5</v>
      </c>
      <c r="DQ205" s="1">
        <v>1</v>
      </c>
      <c r="DR205" s="1">
        <v>0</v>
      </c>
      <c r="DS205" s="1">
        <v>1</v>
      </c>
      <c r="DT205" s="1">
        <v>130</v>
      </c>
      <c r="DU205" s="1">
        <v>0.1</v>
      </c>
    </row>
    <row r="206" spans="1:125" x14ac:dyDescent="0.2">
      <c r="A206" s="2" t="s">
        <v>175</v>
      </c>
      <c r="B206" s="1" t="s">
        <v>812</v>
      </c>
      <c r="C206" s="1">
        <v>55</v>
      </c>
      <c r="D206" s="1">
        <v>11</v>
      </c>
      <c r="E206" s="1">
        <v>24</v>
      </c>
      <c r="F206" s="1">
        <v>35</v>
      </c>
      <c r="G206" s="1">
        <v>-4</v>
      </c>
      <c r="H206" s="1">
        <v>24</v>
      </c>
      <c r="I206" s="1">
        <v>34</v>
      </c>
      <c r="J206" s="1">
        <v>25</v>
      </c>
      <c r="K206" s="1">
        <v>1</v>
      </c>
      <c r="L206" s="1">
        <v>7</v>
      </c>
      <c r="M206" s="1">
        <v>1</v>
      </c>
      <c r="N206" s="1">
        <v>1</v>
      </c>
      <c r="O206" s="1">
        <v>1</v>
      </c>
      <c r="P206" s="1">
        <v>114</v>
      </c>
      <c r="Q206" s="1">
        <v>9.6000000000000002E-2</v>
      </c>
      <c r="S206" s="1" t="s">
        <v>852</v>
      </c>
      <c r="T206" s="1" t="s">
        <v>815</v>
      </c>
      <c r="U206" s="1">
        <v>73</v>
      </c>
      <c r="V206" s="1">
        <v>16</v>
      </c>
      <c r="W206" s="1">
        <v>19</v>
      </c>
      <c r="X206" s="1">
        <v>35</v>
      </c>
      <c r="Y206" s="1">
        <v>-3</v>
      </c>
      <c r="Z206" s="1">
        <v>38</v>
      </c>
      <c r="AA206" s="1">
        <v>109</v>
      </c>
      <c r="AB206" s="1">
        <v>14</v>
      </c>
      <c r="AC206" s="1">
        <v>8</v>
      </c>
      <c r="AD206" s="1">
        <v>6</v>
      </c>
      <c r="AE206" s="1">
        <v>0</v>
      </c>
      <c r="AF206" s="1">
        <v>0</v>
      </c>
      <c r="AG206" s="1">
        <v>4</v>
      </c>
      <c r="AH206" s="1">
        <v>168</v>
      </c>
      <c r="AI206" s="1">
        <v>9.5000000000000001E-2</v>
      </c>
      <c r="AK206" s="2" t="s">
        <v>1628</v>
      </c>
      <c r="AL206" s="1" t="s">
        <v>819</v>
      </c>
      <c r="AM206" s="1">
        <v>62</v>
      </c>
      <c r="AN206" s="1">
        <v>6</v>
      </c>
      <c r="AO206" s="1">
        <v>27</v>
      </c>
      <c r="AP206" s="1">
        <v>33</v>
      </c>
      <c r="AQ206" s="1">
        <v>6</v>
      </c>
      <c r="AR206" s="1">
        <v>38</v>
      </c>
      <c r="AS206" s="1">
        <v>24</v>
      </c>
      <c r="AT206" s="1">
        <v>84</v>
      </c>
      <c r="AU206" s="1">
        <v>2</v>
      </c>
      <c r="AV206" s="1">
        <v>9</v>
      </c>
      <c r="AW206" s="1">
        <v>0</v>
      </c>
      <c r="AX206" s="1">
        <v>0</v>
      </c>
      <c r="AY206" s="1">
        <v>1</v>
      </c>
      <c r="AZ206" s="1">
        <v>94</v>
      </c>
      <c r="BA206" s="1">
        <v>6.4000000000000001E-2</v>
      </c>
      <c r="BC206" s="2" t="s">
        <v>760</v>
      </c>
      <c r="BD206" s="1" t="s">
        <v>814</v>
      </c>
      <c r="BE206" s="1">
        <v>42</v>
      </c>
      <c r="BF206" s="1">
        <v>5</v>
      </c>
      <c r="BG206" s="1">
        <v>14</v>
      </c>
      <c r="BH206" s="1">
        <v>19</v>
      </c>
      <c r="BI206" s="1">
        <v>9</v>
      </c>
      <c r="BJ206" s="1">
        <v>39</v>
      </c>
      <c r="BK206" s="1">
        <v>28</v>
      </c>
      <c r="BL206" s="1">
        <v>29</v>
      </c>
      <c r="BM206" s="1">
        <v>3</v>
      </c>
      <c r="BN206" s="1">
        <v>7</v>
      </c>
      <c r="BO206" s="1">
        <v>0</v>
      </c>
      <c r="BP206" s="1">
        <v>0</v>
      </c>
      <c r="BQ206" s="1">
        <v>0</v>
      </c>
      <c r="BR206" s="1">
        <v>81</v>
      </c>
      <c r="BS206" s="1">
        <v>6.2E-2</v>
      </c>
      <c r="BU206" s="2" t="s">
        <v>720</v>
      </c>
      <c r="BV206" s="1" t="s">
        <v>811</v>
      </c>
      <c r="BW206" s="1">
        <v>75</v>
      </c>
      <c r="BX206" s="1">
        <v>5</v>
      </c>
      <c r="BY206" s="1">
        <v>29</v>
      </c>
      <c r="BZ206" s="1">
        <v>34</v>
      </c>
      <c r="CA206" s="1">
        <v>14</v>
      </c>
      <c r="CB206" s="1">
        <v>30</v>
      </c>
      <c r="CC206" s="1">
        <v>69</v>
      </c>
      <c r="CD206" s="1">
        <v>107</v>
      </c>
      <c r="CE206" s="1">
        <v>1</v>
      </c>
      <c r="CF206" s="1">
        <v>8</v>
      </c>
      <c r="CG206" s="1">
        <v>0</v>
      </c>
      <c r="CH206" s="1">
        <v>1</v>
      </c>
      <c r="CI206" s="1">
        <v>0</v>
      </c>
      <c r="CJ206" s="1">
        <v>105</v>
      </c>
      <c r="CK206" s="1">
        <v>4.8000000000000001E-2</v>
      </c>
      <c r="CL206" s="1" t="s">
        <v>797</v>
      </c>
      <c r="CM206" s="1" t="s">
        <v>736</v>
      </c>
      <c r="CN206" s="1" t="s">
        <v>798</v>
      </c>
      <c r="CO206" s="1">
        <v>78</v>
      </c>
      <c r="CP206" s="1">
        <v>7</v>
      </c>
      <c r="CQ206" s="1">
        <v>27</v>
      </c>
      <c r="CR206" s="1">
        <v>34</v>
      </c>
      <c r="CS206" s="1">
        <v>25</v>
      </c>
      <c r="CT206" s="1">
        <v>32</v>
      </c>
      <c r="CU206" s="1">
        <v>59</v>
      </c>
      <c r="CV206" s="1">
        <v>77</v>
      </c>
      <c r="CW206" s="1">
        <v>0</v>
      </c>
      <c r="CX206" s="1">
        <v>6</v>
      </c>
      <c r="CY206" s="1">
        <v>0</v>
      </c>
      <c r="CZ206" s="1">
        <v>0</v>
      </c>
      <c r="DA206" s="1">
        <v>1</v>
      </c>
      <c r="DB206" s="1">
        <v>107</v>
      </c>
      <c r="DC206" s="1">
        <v>6.5000000000000002E-2</v>
      </c>
      <c r="DE206" s="2"/>
      <c r="DF206" s="1" t="s">
        <v>736</v>
      </c>
      <c r="DG206" s="1">
        <v>78</v>
      </c>
      <c r="DH206" s="1">
        <v>7</v>
      </c>
      <c r="DI206" s="1">
        <v>27</v>
      </c>
      <c r="DJ206" s="1">
        <v>34</v>
      </c>
      <c r="DK206" s="1">
        <v>25</v>
      </c>
      <c r="DL206" s="1">
        <v>32</v>
      </c>
      <c r="DM206" s="1">
        <v>59</v>
      </c>
      <c r="DN206" s="1">
        <v>77</v>
      </c>
      <c r="DO206" s="1">
        <v>0</v>
      </c>
      <c r="DP206" s="1">
        <v>6</v>
      </c>
      <c r="DQ206" s="1">
        <v>0</v>
      </c>
      <c r="DR206" s="1">
        <v>0</v>
      </c>
      <c r="DS206" s="1">
        <v>1</v>
      </c>
      <c r="DT206" s="1">
        <v>107</v>
      </c>
      <c r="DU206" s="1">
        <v>6.5000000000000002E-2</v>
      </c>
    </row>
    <row r="207" spans="1:125" x14ac:dyDescent="0.2">
      <c r="A207" s="2" t="s">
        <v>87</v>
      </c>
      <c r="B207" s="1" t="s">
        <v>801</v>
      </c>
      <c r="C207" s="1">
        <v>78</v>
      </c>
      <c r="D207" s="1">
        <v>15</v>
      </c>
      <c r="E207" s="1">
        <v>20</v>
      </c>
      <c r="F207" s="1">
        <v>35</v>
      </c>
      <c r="G207" s="1">
        <v>-1</v>
      </c>
      <c r="H207" s="1">
        <v>30</v>
      </c>
      <c r="I207" s="1">
        <v>37</v>
      </c>
      <c r="J207" s="1">
        <v>21</v>
      </c>
      <c r="K207" s="1">
        <v>4</v>
      </c>
      <c r="L207" s="1">
        <v>3</v>
      </c>
      <c r="M207" s="1">
        <v>0</v>
      </c>
      <c r="N207" s="1">
        <v>0</v>
      </c>
      <c r="O207" s="1">
        <v>6</v>
      </c>
      <c r="P207" s="1">
        <v>173</v>
      </c>
      <c r="Q207" s="1">
        <v>8.6999999999999994E-2</v>
      </c>
      <c r="S207" s="1" t="s">
        <v>844</v>
      </c>
      <c r="T207" s="1" t="s">
        <v>808</v>
      </c>
      <c r="U207" s="1">
        <v>72</v>
      </c>
      <c r="V207" s="1">
        <v>5</v>
      </c>
      <c r="W207" s="1">
        <v>30</v>
      </c>
      <c r="X207" s="1">
        <v>35</v>
      </c>
      <c r="Y207" s="1">
        <v>-2</v>
      </c>
      <c r="Z207" s="1">
        <v>60</v>
      </c>
      <c r="AA207" s="1">
        <v>66</v>
      </c>
      <c r="AB207" s="1">
        <v>130</v>
      </c>
      <c r="AC207" s="1">
        <v>1</v>
      </c>
      <c r="AD207" s="1">
        <v>11</v>
      </c>
      <c r="AE207" s="1">
        <v>0</v>
      </c>
      <c r="AF207" s="1">
        <v>0</v>
      </c>
      <c r="AG207" s="1">
        <v>1</v>
      </c>
      <c r="AH207" s="1">
        <v>144</v>
      </c>
      <c r="AI207" s="1">
        <v>3.5000000000000003E-2</v>
      </c>
      <c r="AK207" s="2" t="s">
        <v>716</v>
      </c>
      <c r="AL207" s="1" t="s">
        <v>800</v>
      </c>
      <c r="AM207" s="1">
        <v>77</v>
      </c>
      <c r="AN207" s="1">
        <v>16</v>
      </c>
      <c r="AO207" s="1">
        <v>17</v>
      </c>
      <c r="AP207" s="1">
        <v>33</v>
      </c>
      <c r="AQ207" s="1">
        <v>6</v>
      </c>
      <c r="AR207" s="1">
        <v>32</v>
      </c>
      <c r="AS207" s="1">
        <v>127</v>
      </c>
      <c r="AT207" s="1">
        <v>124</v>
      </c>
      <c r="AU207" s="1">
        <v>9</v>
      </c>
      <c r="AV207" s="1">
        <v>3</v>
      </c>
      <c r="AW207" s="1">
        <v>0</v>
      </c>
      <c r="AX207" s="1">
        <v>1</v>
      </c>
      <c r="AY207" s="1">
        <v>3</v>
      </c>
      <c r="AZ207" s="1">
        <v>168</v>
      </c>
      <c r="BA207" s="1">
        <v>9.5000000000000001E-2</v>
      </c>
      <c r="BC207" s="2" t="s">
        <v>691</v>
      </c>
      <c r="BD207" s="1" t="s">
        <v>820</v>
      </c>
      <c r="BE207" s="1">
        <v>48</v>
      </c>
      <c r="BF207" s="1">
        <v>7</v>
      </c>
      <c r="BG207" s="1">
        <v>12</v>
      </c>
      <c r="BH207" s="1">
        <v>19</v>
      </c>
      <c r="BI207" s="1">
        <v>14</v>
      </c>
      <c r="BJ207" s="1">
        <v>70</v>
      </c>
      <c r="BK207" s="1">
        <v>101</v>
      </c>
      <c r="BL207" s="1">
        <v>64</v>
      </c>
      <c r="BM207" s="1">
        <v>3</v>
      </c>
      <c r="BN207" s="1">
        <v>1</v>
      </c>
      <c r="BO207" s="1">
        <v>0</v>
      </c>
      <c r="BP207" s="1">
        <v>1</v>
      </c>
      <c r="BQ207" s="1">
        <v>2</v>
      </c>
      <c r="BR207" s="1">
        <v>119</v>
      </c>
      <c r="BS207" s="1">
        <v>5.8999999999999997E-2</v>
      </c>
      <c r="BU207" s="2" t="s">
        <v>308</v>
      </c>
      <c r="BV207" s="1" t="s">
        <v>802</v>
      </c>
      <c r="BW207" s="1">
        <v>79</v>
      </c>
      <c r="BX207" s="1">
        <v>14</v>
      </c>
      <c r="BY207" s="1">
        <v>20</v>
      </c>
      <c r="BZ207" s="1">
        <v>34</v>
      </c>
      <c r="CA207" s="1">
        <v>20</v>
      </c>
      <c r="CB207" s="1">
        <v>8</v>
      </c>
      <c r="CC207" s="1">
        <v>86</v>
      </c>
      <c r="CD207" s="1">
        <v>27</v>
      </c>
      <c r="CE207" s="1">
        <v>2</v>
      </c>
      <c r="CF207" s="1">
        <v>1</v>
      </c>
      <c r="CG207" s="1">
        <v>0</v>
      </c>
      <c r="CH207" s="1">
        <v>0</v>
      </c>
      <c r="CI207" s="1">
        <v>2</v>
      </c>
      <c r="CJ207" s="1">
        <v>128</v>
      </c>
      <c r="CK207" s="1">
        <v>0.109</v>
      </c>
      <c r="CL207" s="1" t="s">
        <v>797</v>
      </c>
      <c r="CM207" s="1" t="s">
        <v>710</v>
      </c>
      <c r="CN207" s="1" t="s">
        <v>798</v>
      </c>
      <c r="CO207" s="1">
        <v>80</v>
      </c>
      <c r="CP207" s="1">
        <v>7</v>
      </c>
      <c r="CQ207" s="1">
        <v>27</v>
      </c>
      <c r="CR207" s="1">
        <v>34</v>
      </c>
      <c r="CS207" s="1">
        <v>4</v>
      </c>
      <c r="CT207" s="1">
        <v>14</v>
      </c>
      <c r="CU207" s="1">
        <v>47</v>
      </c>
      <c r="CV207" s="1">
        <v>107</v>
      </c>
      <c r="CW207" s="1">
        <v>1</v>
      </c>
      <c r="CX207" s="1">
        <v>8</v>
      </c>
      <c r="CY207" s="1">
        <v>1</v>
      </c>
      <c r="CZ207" s="1">
        <v>1</v>
      </c>
      <c r="DA207" s="1">
        <v>2</v>
      </c>
      <c r="DB207" s="1">
        <v>87</v>
      </c>
      <c r="DC207" s="1">
        <v>0.08</v>
      </c>
      <c r="DE207" s="2"/>
      <c r="DF207" s="1" t="s">
        <v>710</v>
      </c>
      <c r="DG207" s="1">
        <v>80</v>
      </c>
      <c r="DH207" s="1">
        <v>7</v>
      </c>
      <c r="DI207" s="1">
        <v>27</v>
      </c>
      <c r="DJ207" s="1">
        <v>34</v>
      </c>
      <c r="DK207" s="1">
        <v>4</v>
      </c>
      <c r="DL207" s="1">
        <v>14</v>
      </c>
      <c r="DM207" s="1">
        <v>47</v>
      </c>
      <c r="DN207" s="1">
        <v>107</v>
      </c>
      <c r="DO207" s="1">
        <v>1</v>
      </c>
      <c r="DP207" s="1">
        <v>8</v>
      </c>
      <c r="DQ207" s="1">
        <v>1</v>
      </c>
      <c r="DR207" s="1">
        <v>1</v>
      </c>
      <c r="DS207" s="1">
        <v>2</v>
      </c>
      <c r="DT207" s="1">
        <v>87</v>
      </c>
      <c r="DU207" s="1">
        <v>0.08</v>
      </c>
    </row>
    <row r="208" spans="1:125" x14ac:dyDescent="0.2">
      <c r="A208" s="2" t="s">
        <v>108</v>
      </c>
      <c r="B208" s="1" t="s">
        <v>807</v>
      </c>
      <c r="C208" s="1">
        <v>81</v>
      </c>
      <c r="D208" s="1">
        <v>16</v>
      </c>
      <c r="E208" s="1">
        <v>19</v>
      </c>
      <c r="F208" s="1">
        <v>35</v>
      </c>
      <c r="G208" s="1">
        <v>-16</v>
      </c>
      <c r="H208" s="1">
        <v>49</v>
      </c>
      <c r="I208" s="1">
        <v>62</v>
      </c>
      <c r="J208" s="1">
        <v>32</v>
      </c>
      <c r="K208" s="1">
        <v>4</v>
      </c>
      <c r="L208" s="1">
        <v>4</v>
      </c>
      <c r="M208" s="1">
        <v>1</v>
      </c>
      <c r="N208" s="1">
        <v>0</v>
      </c>
      <c r="O208" s="1">
        <v>3</v>
      </c>
      <c r="P208" s="1">
        <v>129</v>
      </c>
      <c r="Q208" s="1">
        <v>0.124</v>
      </c>
      <c r="S208" s="1" t="s">
        <v>309</v>
      </c>
      <c r="T208" s="1" t="s">
        <v>796</v>
      </c>
      <c r="U208" s="1">
        <v>82</v>
      </c>
      <c r="V208" s="1">
        <v>21</v>
      </c>
      <c r="W208" s="1">
        <v>14</v>
      </c>
      <c r="X208" s="1">
        <v>35</v>
      </c>
      <c r="Y208" s="1">
        <v>2</v>
      </c>
      <c r="Z208" s="1">
        <v>74</v>
      </c>
      <c r="AA208" s="1">
        <v>240</v>
      </c>
      <c r="AB208" s="1">
        <v>86</v>
      </c>
      <c r="AC208" s="1">
        <v>4</v>
      </c>
      <c r="AD208" s="1">
        <v>0</v>
      </c>
      <c r="AE208" s="1">
        <v>1</v>
      </c>
      <c r="AF208" s="1">
        <v>3</v>
      </c>
      <c r="AG208" s="1">
        <v>2</v>
      </c>
      <c r="AH208" s="1">
        <v>218</v>
      </c>
      <c r="AI208" s="1">
        <v>9.6000000000000002E-2</v>
      </c>
      <c r="AK208" s="2" t="s">
        <v>394</v>
      </c>
      <c r="AL208" s="1" t="s">
        <v>811</v>
      </c>
      <c r="AM208" s="1">
        <v>60</v>
      </c>
      <c r="AN208" s="1">
        <v>11</v>
      </c>
      <c r="AO208" s="1">
        <v>22</v>
      </c>
      <c r="AP208" s="1">
        <v>33</v>
      </c>
      <c r="AQ208" s="1">
        <v>10</v>
      </c>
      <c r="AR208" s="1">
        <v>29</v>
      </c>
      <c r="AS208" s="1">
        <v>70</v>
      </c>
      <c r="AT208" s="1">
        <v>10</v>
      </c>
      <c r="AU208" s="1">
        <v>0</v>
      </c>
      <c r="AV208" s="1">
        <v>3</v>
      </c>
      <c r="AW208" s="1">
        <v>0</v>
      </c>
      <c r="AX208" s="1">
        <v>0</v>
      </c>
      <c r="AY208" s="1">
        <v>1</v>
      </c>
      <c r="AZ208" s="1">
        <v>195</v>
      </c>
      <c r="BA208" s="1">
        <v>5.6000000000000001E-2</v>
      </c>
      <c r="BC208" s="2" t="s">
        <v>228</v>
      </c>
      <c r="BD208" s="1" t="s">
        <v>800</v>
      </c>
      <c r="BE208" s="1">
        <v>38</v>
      </c>
      <c r="BF208" s="1">
        <v>7</v>
      </c>
      <c r="BG208" s="1">
        <v>12</v>
      </c>
      <c r="BH208" s="1">
        <v>19</v>
      </c>
      <c r="BI208" s="1">
        <v>-6</v>
      </c>
      <c r="BJ208" s="1">
        <v>14</v>
      </c>
      <c r="BK208" s="1">
        <v>40</v>
      </c>
      <c r="BL208" s="1">
        <v>22</v>
      </c>
      <c r="BM208" s="1">
        <v>1</v>
      </c>
      <c r="BN208" s="1">
        <v>2</v>
      </c>
      <c r="BO208" s="1">
        <v>0</v>
      </c>
      <c r="BP208" s="1">
        <v>0</v>
      </c>
      <c r="BQ208" s="1">
        <v>2</v>
      </c>
      <c r="BR208" s="1">
        <v>82</v>
      </c>
      <c r="BS208" s="1">
        <v>8.5000000000000006E-2</v>
      </c>
      <c r="BU208" s="2" t="s">
        <v>211</v>
      </c>
      <c r="BV208" s="1" t="s">
        <v>801</v>
      </c>
      <c r="BW208" s="1">
        <v>74</v>
      </c>
      <c r="BX208" s="1">
        <v>18</v>
      </c>
      <c r="BY208" s="1">
        <v>16</v>
      </c>
      <c r="BZ208" s="1">
        <v>34</v>
      </c>
      <c r="CA208" s="1">
        <v>-3</v>
      </c>
      <c r="CB208" s="1">
        <v>26</v>
      </c>
      <c r="CC208" s="1">
        <v>113</v>
      </c>
      <c r="CD208" s="1">
        <v>36</v>
      </c>
      <c r="CE208" s="1">
        <v>8</v>
      </c>
      <c r="CF208" s="1">
        <v>4</v>
      </c>
      <c r="CG208" s="1">
        <v>1</v>
      </c>
      <c r="CH208" s="1">
        <v>1</v>
      </c>
      <c r="CI208" s="1">
        <v>3</v>
      </c>
      <c r="CJ208" s="1">
        <v>136</v>
      </c>
      <c r="CK208" s="1">
        <v>0.13200000000000001</v>
      </c>
      <c r="CL208" s="1" t="s">
        <v>797</v>
      </c>
      <c r="CM208" s="1" t="s">
        <v>703</v>
      </c>
      <c r="CN208" s="1" t="s">
        <v>808</v>
      </c>
      <c r="CO208" s="1">
        <v>69</v>
      </c>
      <c r="CP208" s="1">
        <v>8</v>
      </c>
      <c r="CQ208" s="1">
        <v>26</v>
      </c>
      <c r="CR208" s="1">
        <v>34</v>
      </c>
      <c r="CS208" s="1">
        <v>-13</v>
      </c>
      <c r="CT208" s="1">
        <v>44</v>
      </c>
      <c r="CU208" s="1">
        <v>115</v>
      </c>
      <c r="CV208" s="1">
        <v>81</v>
      </c>
      <c r="CW208" s="1">
        <v>7</v>
      </c>
      <c r="CX208" s="1">
        <v>8</v>
      </c>
      <c r="CY208" s="1">
        <v>0</v>
      </c>
      <c r="CZ208" s="1">
        <v>0</v>
      </c>
      <c r="DA208" s="1">
        <v>2</v>
      </c>
      <c r="DB208" s="1">
        <v>147</v>
      </c>
      <c r="DC208" s="1">
        <v>5.3999999999999999E-2</v>
      </c>
      <c r="DE208" s="2"/>
      <c r="DF208" s="1" t="s">
        <v>703</v>
      </c>
      <c r="DG208" s="1">
        <v>69</v>
      </c>
      <c r="DH208" s="1">
        <v>8</v>
      </c>
      <c r="DI208" s="1">
        <v>26</v>
      </c>
      <c r="DJ208" s="1">
        <v>34</v>
      </c>
      <c r="DK208" s="1">
        <v>-13</v>
      </c>
      <c r="DL208" s="1">
        <v>44</v>
      </c>
      <c r="DM208" s="1">
        <v>115</v>
      </c>
      <c r="DN208" s="1">
        <v>81</v>
      </c>
      <c r="DO208" s="1">
        <v>7</v>
      </c>
      <c r="DP208" s="1">
        <v>8</v>
      </c>
      <c r="DQ208" s="1">
        <v>0</v>
      </c>
      <c r="DR208" s="1">
        <v>0</v>
      </c>
      <c r="DS208" s="1">
        <v>2</v>
      </c>
      <c r="DT208" s="1">
        <v>147</v>
      </c>
      <c r="DU208" s="1">
        <v>5.3999999999999999E-2</v>
      </c>
    </row>
    <row r="209" spans="1:125" x14ac:dyDescent="0.2">
      <c r="A209" s="2" t="s">
        <v>858</v>
      </c>
      <c r="B209" s="1" t="s">
        <v>801</v>
      </c>
      <c r="C209" s="1">
        <v>80</v>
      </c>
      <c r="D209" s="1">
        <v>6</v>
      </c>
      <c r="E209" s="1">
        <v>29</v>
      </c>
      <c r="F209" s="1">
        <v>35</v>
      </c>
      <c r="G209" s="1">
        <v>19</v>
      </c>
      <c r="H209" s="1">
        <v>16</v>
      </c>
      <c r="I209" s="1">
        <v>35</v>
      </c>
      <c r="J209" s="1">
        <v>137</v>
      </c>
      <c r="K209" s="1">
        <v>2</v>
      </c>
      <c r="L209" s="1">
        <v>12</v>
      </c>
      <c r="M209" s="1">
        <v>0</v>
      </c>
      <c r="N209" s="1">
        <v>0</v>
      </c>
      <c r="O209" s="1">
        <v>1</v>
      </c>
      <c r="P209" s="1">
        <v>137</v>
      </c>
      <c r="Q209" s="1">
        <v>4.3999999999999997E-2</v>
      </c>
      <c r="S209" s="1" t="s">
        <v>541</v>
      </c>
      <c r="T209" s="1" t="s">
        <v>806</v>
      </c>
      <c r="U209" s="1">
        <v>82</v>
      </c>
      <c r="V209" s="1">
        <v>11</v>
      </c>
      <c r="W209" s="1">
        <v>24</v>
      </c>
      <c r="X209" s="1">
        <v>35</v>
      </c>
      <c r="Y209" s="1">
        <v>14</v>
      </c>
      <c r="Z209" s="1">
        <v>32</v>
      </c>
      <c r="AA209" s="1">
        <v>19</v>
      </c>
      <c r="AB209" s="1">
        <v>156</v>
      </c>
      <c r="AC209" s="1">
        <v>6</v>
      </c>
      <c r="AD209" s="1">
        <v>7</v>
      </c>
      <c r="AE209" s="1">
        <v>1</v>
      </c>
      <c r="AF209" s="1">
        <v>1</v>
      </c>
      <c r="AG209" s="1">
        <v>2</v>
      </c>
      <c r="AH209" s="1">
        <v>132</v>
      </c>
      <c r="AI209" s="1">
        <v>8.3000000000000004E-2</v>
      </c>
      <c r="AK209" s="2" t="s">
        <v>166</v>
      </c>
      <c r="AL209" s="1" t="s">
        <v>809</v>
      </c>
      <c r="AM209" s="1">
        <v>79</v>
      </c>
      <c r="AN209" s="1">
        <v>17</v>
      </c>
      <c r="AO209" s="1">
        <v>16</v>
      </c>
      <c r="AP209" s="1">
        <v>33</v>
      </c>
      <c r="AQ209" s="1">
        <v>-7</v>
      </c>
      <c r="AR209" s="1">
        <v>42</v>
      </c>
      <c r="AS209" s="1">
        <v>119</v>
      </c>
      <c r="AT209" s="1">
        <v>61</v>
      </c>
      <c r="AU209" s="1">
        <v>3</v>
      </c>
      <c r="AV209" s="1">
        <v>3</v>
      </c>
      <c r="AW209" s="1">
        <v>2</v>
      </c>
      <c r="AX209" s="1">
        <v>1</v>
      </c>
      <c r="AY209" s="1">
        <v>2</v>
      </c>
      <c r="AZ209" s="1">
        <v>137</v>
      </c>
      <c r="BA209" s="1">
        <v>0.124</v>
      </c>
      <c r="BC209" s="2" t="s">
        <v>318</v>
      </c>
      <c r="BD209" s="1" t="s">
        <v>813</v>
      </c>
      <c r="BE209" s="1">
        <v>38</v>
      </c>
      <c r="BF209" s="1">
        <v>11</v>
      </c>
      <c r="BG209" s="1">
        <v>8</v>
      </c>
      <c r="BH209" s="1">
        <v>19</v>
      </c>
      <c r="BI209" s="1">
        <v>7</v>
      </c>
      <c r="BJ209" s="1">
        <v>6</v>
      </c>
      <c r="BK209" s="1">
        <v>24</v>
      </c>
      <c r="BL209" s="1">
        <v>22</v>
      </c>
      <c r="BM209" s="1">
        <v>0</v>
      </c>
      <c r="BN209" s="1">
        <v>2</v>
      </c>
      <c r="BO209" s="1">
        <v>0</v>
      </c>
      <c r="BP209" s="1">
        <v>0</v>
      </c>
      <c r="BQ209" s="1">
        <v>1</v>
      </c>
      <c r="BR209" s="1">
        <v>76</v>
      </c>
      <c r="BS209" s="1">
        <v>0.14499999999999999</v>
      </c>
      <c r="BU209" s="2" t="s">
        <v>310</v>
      </c>
      <c r="BV209" s="1" t="s">
        <v>823</v>
      </c>
      <c r="BW209" s="1">
        <v>82</v>
      </c>
      <c r="BX209" s="1">
        <v>12</v>
      </c>
      <c r="BY209" s="1">
        <v>22</v>
      </c>
      <c r="BZ209" s="1">
        <v>34</v>
      </c>
      <c r="CA209" s="1">
        <v>1</v>
      </c>
      <c r="CB209" s="1">
        <v>20</v>
      </c>
      <c r="CC209" s="1">
        <v>63</v>
      </c>
      <c r="CD209" s="1">
        <v>25</v>
      </c>
      <c r="CE209" s="1">
        <v>5</v>
      </c>
      <c r="CF209" s="1">
        <v>6</v>
      </c>
      <c r="CG209" s="1">
        <v>1</v>
      </c>
      <c r="CH209" s="1">
        <v>2</v>
      </c>
      <c r="CI209" s="1">
        <v>1</v>
      </c>
      <c r="CJ209" s="1">
        <v>122</v>
      </c>
      <c r="CK209" s="1">
        <v>9.8000000000000004E-2</v>
      </c>
      <c r="CL209" s="1" t="s">
        <v>797</v>
      </c>
      <c r="CM209" s="1" t="s">
        <v>281</v>
      </c>
      <c r="CN209" s="1" t="s">
        <v>807</v>
      </c>
      <c r="CO209" s="1">
        <v>79</v>
      </c>
      <c r="CP209" s="1">
        <v>9</v>
      </c>
      <c r="CQ209" s="1">
        <v>25</v>
      </c>
      <c r="CR209" s="1">
        <v>34</v>
      </c>
      <c r="CS209" s="1">
        <v>23</v>
      </c>
      <c r="CT209" s="1">
        <v>27</v>
      </c>
      <c r="CU209" s="1">
        <v>124</v>
      </c>
      <c r="CV209" s="1">
        <v>69</v>
      </c>
      <c r="CW209" s="1">
        <v>0</v>
      </c>
      <c r="CX209" s="1">
        <v>0</v>
      </c>
      <c r="CY209" s="1">
        <v>0</v>
      </c>
      <c r="CZ209" s="1">
        <v>1</v>
      </c>
      <c r="DA209" s="1">
        <v>1</v>
      </c>
      <c r="DB209" s="1">
        <v>97</v>
      </c>
      <c r="DC209" s="1">
        <v>9.2999999999999999E-2</v>
      </c>
      <c r="DE209" s="2"/>
      <c r="DF209" s="1" t="s">
        <v>281</v>
      </c>
      <c r="DG209" s="1">
        <v>79</v>
      </c>
      <c r="DH209" s="1">
        <v>9</v>
      </c>
      <c r="DI209" s="1">
        <v>25</v>
      </c>
      <c r="DJ209" s="1">
        <v>34</v>
      </c>
      <c r="DK209" s="1">
        <v>23</v>
      </c>
      <c r="DL209" s="1">
        <v>27</v>
      </c>
      <c r="DM209" s="1">
        <v>124</v>
      </c>
      <c r="DN209" s="1">
        <v>69</v>
      </c>
      <c r="DO209" s="1">
        <v>0</v>
      </c>
      <c r="DP209" s="1">
        <v>0</v>
      </c>
      <c r="DQ209" s="1">
        <v>0</v>
      </c>
      <c r="DR209" s="1">
        <v>1</v>
      </c>
      <c r="DS209" s="1">
        <v>1</v>
      </c>
      <c r="DT209" s="1">
        <v>97</v>
      </c>
      <c r="DU209" s="1">
        <v>9.2999999999999999E-2</v>
      </c>
    </row>
    <row r="210" spans="1:125" x14ac:dyDescent="0.2">
      <c r="A210" s="2" t="s">
        <v>231</v>
      </c>
      <c r="B210" s="1" t="s">
        <v>799</v>
      </c>
      <c r="C210" s="1">
        <v>78</v>
      </c>
      <c r="D210" s="1">
        <v>15</v>
      </c>
      <c r="E210" s="1">
        <v>19</v>
      </c>
      <c r="F210" s="1">
        <v>34</v>
      </c>
      <c r="G210" s="1">
        <v>-1</v>
      </c>
      <c r="H210" s="1">
        <v>98</v>
      </c>
      <c r="I210" s="1">
        <v>80</v>
      </c>
      <c r="J210" s="1">
        <v>16</v>
      </c>
      <c r="K210" s="1">
        <v>1</v>
      </c>
      <c r="L210" s="1">
        <v>0</v>
      </c>
      <c r="M210" s="1">
        <v>0</v>
      </c>
      <c r="N210" s="1">
        <v>0</v>
      </c>
      <c r="O210" s="1">
        <v>1</v>
      </c>
      <c r="P210" s="1">
        <v>160</v>
      </c>
      <c r="Q210" s="1">
        <v>9.4E-2</v>
      </c>
      <c r="S210" s="1" t="s">
        <v>202</v>
      </c>
      <c r="T210" s="1" t="s">
        <v>798</v>
      </c>
      <c r="U210" s="1">
        <v>82</v>
      </c>
      <c r="V210" s="1">
        <v>11</v>
      </c>
      <c r="W210" s="1">
        <v>24</v>
      </c>
      <c r="X210" s="1">
        <v>35</v>
      </c>
      <c r="Y210" s="1">
        <v>-12</v>
      </c>
      <c r="Z210" s="1">
        <v>64</v>
      </c>
      <c r="AA210" s="1">
        <v>89</v>
      </c>
      <c r="AB210" s="1">
        <v>46</v>
      </c>
      <c r="AC210" s="1">
        <v>0</v>
      </c>
      <c r="AD210" s="1">
        <v>5</v>
      </c>
      <c r="AE210" s="1">
        <v>1</v>
      </c>
      <c r="AF210" s="1">
        <v>2</v>
      </c>
      <c r="AG210" s="1">
        <v>3</v>
      </c>
      <c r="AH210" s="1">
        <v>129</v>
      </c>
      <c r="AI210" s="1">
        <v>8.5000000000000006E-2</v>
      </c>
      <c r="AK210" s="2" t="s">
        <v>81</v>
      </c>
      <c r="AL210" s="1" t="s">
        <v>799</v>
      </c>
      <c r="AM210" s="1">
        <v>82</v>
      </c>
      <c r="AN210" s="1">
        <v>18</v>
      </c>
      <c r="AO210" s="1">
        <v>15</v>
      </c>
      <c r="AP210" s="1">
        <v>33</v>
      </c>
      <c r="AQ210" s="1">
        <v>-15</v>
      </c>
      <c r="AR210" s="1">
        <v>61</v>
      </c>
      <c r="AS210" s="1">
        <v>247</v>
      </c>
      <c r="AT210" s="1">
        <v>60</v>
      </c>
      <c r="AU210" s="1">
        <v>3</v>
      </c>
      <c r="AV210" s="1">
        <v>2</v>
      </c>
      <c r="AW210" s="1">
        <v>0</v>
      </c>
      <c r="AX210" s="1">
        <v>1</v>
      </c>
      <c r="AY210" s="1">
        <v>5</v>
      </c>
      <c r="AZ210" s="1">
        <v>133</v>
      </c>
      <c r="BA210" s="1">
        <v>0.13500000000000001</v>
      </c>
      <c r="BC210" s="2" t="s">
        <v>176</v>
      </c>
      <c r="BD210" s="1" t="s">
        <v>824</v>
      </c>
      <c r="BE210" s="1">
        <v>48</v>
      </c>
      <c r="BF210" s="1">
        <v>8</v>
      </c>
      <c r="BG210" s="1">
        <v>11</v>
      </c>
      <c r="BH210" s="1">
        <v>19</v>
      </c>
      <c r="BI210" s="1">
        <v>-4</v>
      </c>
      <c r="BJ210" s="1">
        <v>35</v>
      </c>
      <c r="BK210" s="1">
        <v>98</v>
      </c>
      <c r="BL210" s="1">
        <v>16</v>
      </c>
      <c r="BM210" s="1">
        <v>1</v>
      </c>
      <c r="BN210" s="1">
        <v>3</v>
      </c>
      <c r="BO210" s="1">
        <v>0</v>
      </c>
      <c r="BP210" s="1">
        <v>0</v>
      </c>
      <c r="BQ210" s="1">
        <v>2</v>
      </c>
      <c r="BR210" s="1">
        <v>69</v>
      </c>
      <c r="BS210" s="1">
        <v>0.11600000000000001</v>
      </c>
      <c r="BU210" s="2" t="s">
        <v>332</v>
      </c>
      <c r="BV210" s="1" t="s">
        <v>806</v>
      </c>
      <c r="BW210" s="1">
        <v>75</v>
      </c>
      <c r="BX210" s="1">
        <v>22</v>
      </c>
      <c r="BY210" s="1">
        <v>12</v>
      </c>
      <c r="BZ210" s="1">
        <v>34</v>
      </c>
      <c r="CA210" s="1">
        <v>-20</v>
      </c>
      <c r="CB210" s="1">
        <v>8</v>
      </c>
      <c r="CC210" s="1">
        <v>42</v>
      </c>
      <c r="CD210" s="1">
        <v>23</v>
      </c>
      <c r="CE210" s="1">
        <v>3</v>
      </c>
      <c r="CF210" s="1">
        <v>4</v>
      </c>
      <c r="CG210" s="1">
        <v>0</v>
      </c>
      <c r="CH210" s="1">
        <v>0</v>
      </c>
      <c r="CI210" s="1">
        <v>2</v>
      </c>
      <c r="CJ210" s="1">
        <v>140</v>
      </c>
      <c r="CK210" s="1">
        <v>0.157</v>
      </c>
      <c r="CL210" s="1" t="s">
        <v>797</v>
      </c>
      <c r="CM210" s="1" t="s">
        <v>317</v>
      </c>
      <c r="CN210" s="1" t="s">
        <v>806</v>
      </c>
      <c r="CO210" s="1">
        <v>78</v>
      </c>
      <c r="CP210" s="1">
        <v>16</v>
      </c>
      <c r="CQ210" s="1">
        <v>18</v>
      </c>
      <c r="CR210" s="1">
        <v>34</v>
      </c>
      <c r="CS210" s="1">
        <v>10</v>
      </c>
      <c r="CT210" s="1">
        <v>54</v>
      </c>
      <c r="CU210" s="1">
        <v>264</v>
      </c>
      <c r="CV210" s="1">
        <v>82</v>
      </c>
      <c r="CW210" s="1">
        <v>0</v>
      </c>
      <c r="CX210" s="1">
        <v>1</v>
      </c>
      <c r="CY210" s="1">
        <v>0</v>
      </c>
      <c r="CZ210" s="1">
        <v>1</v>
      </c>
      <c r="DA210" s="1">
        <v>4</v>
      </c>
      <c r="DB210" s="1">
        <v>104</v>
      </c>
      <c r="DC210" s="1">
        <v>0.154</v>
      </c>
      <c r="DE210" s="2"/>
      <c r="DF210" s="1" t="s">
        <v>317</v>
      </c>
      <c r="DG210" s="1">
        <v>78</v>
      </c>
      <c r="DH210" s="1">
        <v>16</v>
      </c>
      <c r="DI210" s="1">
        <v>18</v>
      </c>
      <c r="DJ210" s="1">
        <v>34</v>
      </c>
      <c r="DK210" s="1">
        <v>10</v>
      </c>
      <c r="DL210" s="1">
        <v>54</v>
      </c>
      <c r="DM210" s="1">
        <v>264</v>
      </c>
      <c r="DN210" s="1">
        <v>82</v>
      </c>
      <c r="DO210" s="1">
        <v>0</v>
      </c>
      <c r="DP210" s="1">
        <v>1</v>
      </c>
      <c r="DQ210" s="1">
        <v>0</v>
      </c>
      <c r="DR210" s="1">
        <v>1</v>
      </c>
      <c r="DS210" s="1">
        <v>4</v>
      </c>
      <c r="DT210" s="1">
        <v>104</v>
      </c>
      <c r="DU210" s="1">
        <v>0.154</v>
      </c>
    </row>
    <row r="211" spans="1:125" ht="30" x14ac:dyDescent="0.2">
      <c r="A211" s="2" t="s">
        <v>865</v>
      </c>
      <c r="B211" s="1" t="s">
        <v>829</v>
      </c>
      <c r="C211" s="1">
        <v>66</v>
      </c>
      <c r="D211" s="1">
        <v>10</v>
      </c>
      <c r="E211" s="1">
        <v>24</v>
      </c>
      <c r="F211" s="1">
        <v>34</v>
      </c>
      <c r="G211" s="1">
        <v>-12</v>
      </c>
      <c r="H211" s="1">
        <v>55</v>
      </c>
      <c r="I211" s="1">
        <v>106</v>
      </c>
      <c r="J211" s="1">
        <v>108</v>
      </c>
      <c r="K211" s="1">
        <v>5</v>
      </c>
      <c r="L211" s="1">
        <v>9</v>
      </c>
      <c r="M211" s="1">
        <v>0</v>
      </c>
      <c r="N211" s="1">
        <v>2</v>
      </c>
      <c r="O211" s="1">
        <v>2</v>
      </c>
      <c r="P211" s="1">
        <v>117</v>
      </c>
      <c r="Q211" s="1">
        <v>8.5000000000000006E-2</v>
      </c>
      <c r="S211" s="1" t="s">
        <v>866</v>
      </c>
      <c r="T211" s="1" t="s">
        <v>817</v>
      </c>
      <c r="U211" s="1">
        <v>71</v>
      </c>
      <c r="V211" s="1">
        <v>13</v>
      </c>
      <c r="W211" s="1">
        <v>22</v>
      </c>
      <c r="X211" s="1">
        <v>35</v>
      </c>
      <c r="Y211" s="1">
        <v>-11</v>
      </c>
      <c r="Z211" s="1">
        <v>36</v>
      </c>
      <c r="AA211" s="1">
        <v>49</v>
      </c>
      <c r="AB211" s="1">
        <v>123</v>
      </c>
      <c r="AC211" s="1">
        <v>5</v>
      </c>
      <c r="AD211" s="1">
        <v>6</v>
      </c>
      <c r="AE211" s="1">
        <v>0</v>
      </c>
      <c r="AF211" s="1">
        <v>0</v>
      </c>
      <c r="AG211" s="1">
        <v>1</v>
      </c>
      <c r="AH211" s="1">
        <v>134</v>
      </c>
      <c r="AI211" s="1">
        <v>9.7000000000000003E-2</v>
      </c>
      <c r="AK211" s="2" t="s">
        <v>584</v>
      </c>
      <c r="AL211" s="1" t="s">
        <v>804</v>
      </c>
      <c r="AM211" s="1">
        <v>82</v>
      </c>
      <c r="AN211" s="1">
        <v>14</v>
      </c>
      <c r="AO211" s="1">
        <v>19</v>
      </c>
      <c r="AP211" s="1">
        <v>33</v>
      </c>
      <c r="AQ211" s="1">
        <v>-3</v>
      </c>
      <c r="AR211" s="1">
        <v>34</v>
      </c>
      <c r="AS211" s="1">
        <v>143</v>
      </c>
      <c r="AT211" s="1">
        <v>36</v>
      </c>
      <c r="AU211" s="1">
        <v>4</v>
      </c>
      <c r="AV211" s="1">
        <v>3</v>
      </c>
      <c r="AW211" s="1">
        <v>0</v>
      </c>
      <c r="AX211" s="1">
        <v>0</v>
      </c>
      <c r="AY211" s="1">
        <v>2</v>
      </c>
      <c r="AZ211" s="1">
        <v>156</v>
      </c>
      <c r="BA211" s="1">
        <v>0.09</v>
      </c>
      <c r="BC211" s="2" t="s">
        <v>742</v>
      </c>
      <c r="BD211" s="1" t="s">
        <v>823</v>
      </c>
      <c r="BE211" s="1">
        <v>44</v>
      </c>
      <c r="BF211" s="1">
        <v>5</v>
      </c>
      <c r="BG211" s="1">
        <v>14</v>
      </c>
      <c r="BH211" s="1">
        <v>19</v>
      </c>
      <c r="BI211" s="1">
        <v>-5</v>
      </c>
      <c r="BJ211" s="1">
        <v>12</v>
      </c>
      <c r="BK211" s="1">
        <v>66</v>
      </c>
      <c r="BL211" s="1">
        <v>90</v>
      </c>
      <c r="BM211" s="1">
        <v>3</v>
      </c>
      <c r="BN211" s="1">
        <v>5</v>
      </c>
      <c r="BO211" s="1">
        <v>0</v>
      </c>
      <c r="BP211" s="1">
        <v>0</v>
      </c>
      <c r="BQ211" s="1">
        <v>1</v>
      </c>
      <c r="BR211" s="1">
        <v>96</v>
      </c>
      <c r="BS211" s="1">
        <v>5.1999999999999998E-2</v>
      </c>
      <c r="BU211" s="2" t="s">
        <v>1631</v>
      </c>
      <c r="BV211" s="1" t="s">
        <v>821</v>
      </c>
      <c r="BW211" s="1">
        <v>55</v>
      </c>
      <c r="BX211" s="1">
        <v>14</v>
      </c>
      <c r="BY211" s="1">
        <v>19</v>
      </c>
      <c r="BZ211" s="1">
        <v>33</v>
      </c>
      <c r="CA211" s="1">
        <v>3</v>
      </c>
      <c r="CB211" s="1">
        <v>30</v>
      </c>
      <c r="CC211" s="1">
        <v>35</v>
      </c>
      <c r="CD211" s="1">
        <v>16</v>
      </c>
      <c r="CE211" s="1">
        <v>1</v>
      </c>
      <c r="CF211" s="1">
        <v>2</v>
      </c>
      <c r="CG211" s="1">
        <v>0</v>
      </c>
      <c r="CH211" s="1">
        <v>0</v>
      </c>
      <c r="CI211" s="1">
        <v>1</v>
      </c>
      <c r="CJ211" s="1">
        <v>110</v>
      </c>
      <c r="CK211" s="1">
        <v>0.127</v>
      </c>
      <c r="CL211" s="1" t="s">
        <v>797</v>
      </c>
      <c r="CM211" s="1" t="s">
        <v>187</v>
      </c>
      <c r="CN211" s="1" t="s">
        <v>798</v>
      </c>
      <c r="CO211" s="1">
        <v>71</v>
      </c>
      <c r="CP211" s="1">
        <v>9</v>
      </c>
      <c r="CQ211" s="1">
        <v>25</v>
      </c>
      <c r="CR211" s="1">
        <v>34</v>
      </c>
      <c r="CS211" s="1">
        <v>-5</v>
      </c>
      <c r="CT211" s="1">
        <v>82</v>
      </c>
      <c r="CU211" s="1">
        <v>120</v>
      </c>
      <c r="CV211" s="1">
        <v>10</v>
      </c>
      <c r="CW211" s="1">
        <v>1</v>
      </c>
      <c r="CX211" s="1">
        <v>6</v>
      </c>
      <c r="CY211" s="1">
        <v>0</v>
      </c>
      <c r="CZ211" s="1">
        <v>0</v>
      </c>
      <c r="DA211" s="1">
        <v>1</v>
      </c>
      <c r="DB211" s="1">
        <v>120</v>
      </c>
      <c r="DC211" s="1">
        <v>7.4999999999999997E-2</v>
      </c>
      <c r="DE211" s="2"/>
      <c r="DF211" s="1" t="s">
        <v>187</v>
      </c>
      <c r="DG211" s="1">
        <v>71</v>
      </c>
      <c r="DH211" s="1">
        <v>9</v>
      </c>
      <c r="DI211" s="1">
        <v>25</v>
      </c>
      <c r="DJ211" s="1">
        <v>34</v>
      </c>
      <c r="DK211" s="1">
        <v>-5</v>
      </c>
      <c r="DL211" s="1">
        <v>82</v>
      </c>
      <c r="DM211" s="1">
        <v>120</v>
      </c>
      <c r="DN211" s="1">
        <v>10</v>
      </c>
      <c r="DO211" s="1">
        <v>1</v>
      </c>
      <c r="DP211" s="1">
        <v>6</v>
      </c>
      <c r="DQ211" s="1">
        <v>0</v>
      </c>
      <c r="DR211" s="1">
        <v>0</v>
      </c>
      <c r="DS211" s="1">
        <v>1</v>
      </c>
      <c r="DT211" s="1">
        <v>120</v>
      </c>
      <c r="DU211" s="1">
        <v>7.4999999999999997E-2</v>
      </c>
    </row>
    <row r="212" spans="1:125" x14ac:dyDescent="0.2">
      <c r="A212" s="2" t="s">
        <v>867</v>
      </c>
      <c r="B212" s="1" t="s">
        <v>804</v>
      </c>
      <c r="C212" s="1">
        <v>73</v>
      </c>
      <c r="D212" s="1">
        <v>6</v>
      </c>
      <c r="E212" s="1">
        <v>28</v>
      </c>
      <c r="F212" s="1">
        <v>34</v>
      </c>
      <c r="G212" s="1">
        <v>-17</v>
      </c>
      <c r="H212" s="1">
        <v>37</v>
      </c>
      <c r="I212" s="1">
        <v>63</v>
      </c>
      <c r="J212" s="1">
        <v>55</v>
      </c>
      <c r="K212" s="1">
        <v>4</v>
      </c>
      <c r="L212" s="1">
        <v>18</v>
      </c>
      <c r="M212" s="1">
        <v>0</v>
      </c>
      <c r="N212" s="1">
        <v>0</v>
      </c>
      <c r="O212" s="1">
        <v>0</v>
      </c>
      <c r="P212" s="1">
        <v>121</v>
      </c>
      <c r="Q212" s="1">
        <v>0.05</v>
      </c>
      <c r="S212" s="1" t="s">
        <v>587</v>
      </c>
      <c r="T212" s="1" t="s">
        <v>796</v>
      </c>
      <c r="U212" s="1">
        <v>73</v>
      </c>
      <c r="V212" s="1">
        <v>12</v>
      </c>
      <c r="W212" s="1">
        <v>23</v>
      </c>
      <c r="X212" s="1">
        <v>35</v>
      </c>
      <c r="Y212" s="1">
        <v>6</v>
      </c>
      <c r="Z212" s="1">
        <v>18</v>
      </c>
      <c r="AA212" s="1">
        <v>47</v>
      </c>
      <c r="AB212" s="1">
        <v>12</v>
      </c>
      <c r="AC212" s="1">
        <v>1</v>
      </c>
      <c r="AD212" s="1">
        <v>3</v>
      </c>
      <c r="AE212" s="1">
        <v>0</v>
      </c>
      <c r="AF212" s="1">
        <v>0</v>
      </c>
      <c r="AG212" s="1">
        <v>1</v>
      </c>
      <c r="AH212" s="1">
        <v>135</v>
      </c>
      <c r="AI212" s="1">
        <v>8.8999999999999996E-2</v>
      </c>
      <c r="AK212" s="2" t="s">
        <v>424</v>
      </c>
      <c r="AL212" s="1" t="s">
        <v>812</v>
      </c>
      <c r="AM212" s="1">
        <v>75</v>
      </c>
      <c r="AN212" s="1">
        <v>12</v>
      </c>
      <c r="AO212" s="1">
        <v>21</v>
      </c>
      <c r="AP212" s="1">
        <v>33</v>
      </c>
      <c r="AQ212" s="1">
        <v>2</v>
      </c>
      <c r="AR212" s="1">
        <v>30</v>
      </c>
      <c r="AS212" s="1">
        <v>90</v>
      </c>
      <c r="AT212" s="1">
        <v>33</v>
      </c>
      <c r="AU212" s="1">
        <v>2</v>
      </c>
      <c r="AV212" s="1">
        <v>1</v>
      </c>
      <c r="AW212" s="1">
        <v>0</v>
      </c>
      <c r="AX212" s="1">
        <v>0</v>
      </c>
      <c r="AY212" s="1">
        <v>0</v>
      </c>
      <c r="AZ212" s="1">
        <v>199</v>
      </c>
      <c r="BA212" s="1">
        <v>0.06</v>
      </c>
      <c r="BC212" s="2" t="s">
        <v>743</v>
      </c>
      <c r="BD212" s="1" t="s">
        <v>804</v>
      </c>
      <c r="BE212" s="1">
        <v>48</v>
      </c>
      <c r="BF212" s="1">
        <v>4</v>
      </c>
      <c r="BG212" s="1">
        <v>15</v>
      </c>
      <c r="BH212" s="1">
        <v>19</v>
      </c>
      <c r="BI212" s="1">
        <v>-12</v>
      </c>
      <c r="BJ212" s="1">
        <v>38</v>
      </c>
      <c r="BK212" s="1">
        <v>52</v>
      </c>
      <c r="BL212" s="1">
        <v>42</v>
      </c>
      <c r="BM212" s="1">
        <v>1</v>
      </c>
      <c r="BN212" s="1">
        <v>10</v>
      </c>
      <c r="BO212" s="1">
        <v>0</v>
      </c>
      <c r="BP212" s="1">
        <v>0</v>
      </c>
      <c r="BQ212" s="1">
        <v>0</v>
      </c>
      <c r="BR212" s="1">
        <v>101</v>
      </c>
      <c r="BS212" s="1">
        <v>0.04</v>
      </c>
      <c r="BU212" s="2" t="s">
        <v>701</v>
      </c>
      <c r="BV212" s="1" t="s">
        <v>795</v>
      </c>
      <c r="BW212" s="1">
        <v>79</v>
      </c>
      <c r="BX212" s="1">
        <v>6</v>
      </c>
      <c r="BY212" s="1">
        <v>27</v>
      </c>
      <c r="BZ212" s="1">
        <v>33</v>
      </c>
      <c r="CA212" s="1">
        <v>-27</v>
      </c>
      <c r="CB212" s="1">
        <v>38</v>
      </c>
      <c r="CC212" s="1">
        <v>49</v>
      </c>
      <c r="CD212" s="1">
        <v>119</v>
      </c>
      <c r="CE212" s="1">
        <v>1</v>
      </c>
      <c r="CF212" s="1">
        <v>11</v>
      </c>
      <c r="CG212" s="1">
        <v>1</v>
      </c>
      <c r="CH212" s="1">
        <v>2</v>
      </c>
      <c r="CI212" s="1">
        <v>2</v>
      </c>
      <c r="CJ212" s="1">
        <v>161</v>
      </c>
      <c r="CK212" s="1">
        <v>3.6999999999999998E-2</v>
      </c>
      <c r="CL212" s="1" t="s">
        <v>797</v>
      </c>
      <c r="CM212" s="1" t="s">
        <v>190</v>
      </c>
      <c r="CN212" s="1" t="s">
        <v>811</v>
      </c>
      <c r="CO212" s="1">
        <v>82</v>
      </c>
      <c r="CP212" s="1">
        <v>19</v>
      </c>
      <c r="CQ212" s="1">
        <v>15</v>
      </c>
      <c r="CR212" s="1">
        <v>34</v>
      </c>
      <c r="CS212" s="1">
        <v>-4</v>
      </c>
      <c r="CT212" s="1">
        <v>30</v>
      </c>
      <c r="CU212" s="1">
        <v>53</v>
      </c>
      <c r="CV212" s="1">
        <v>38</v>
      </c>
      <c r="CW212" s="1">
        <v>6</v>
      </c>
      <c r="CX212" s="1">
        <v>5</v>
      </c>
      <c r="CY212" s="1">
        <v>0</v>
      </c>
      <c r="CZ212" s="1">
        <v>0</v>
      </c>
      <c r="DA212" s="1">
        <v>4</v>
      </c>
      <c r="DB212" s="1">
        <v>138</v>
      </c>
      <c r="DC212" s="1">
        <v>0.13800000000000001</v>
      </c>
      <c r="DE212" s="2"/>
      <c r="DF212" s="1" t="s">
        <v>190</v>
      </c>
      <c r="DG212" s="1">
        <v>82</v>
      </c>
      <c r="DH212" s="1">
        <v>19</v>
      </c>
      <c r="DI212" s="1">
        <v>15</v>
      </c>
      <c r="DJ212" s="1">
        <v>34</v>
      </c>
      <c r="DK212" s="1">
        <v>-4</v>
      </c>
      <c r="DL212" s="1">
        <v>30</v>
      </c>
      <c r="DM212" s="1">
        <v>53</v>
      </c>
      <c r="DN212" s="1">
        <v>38</v>
      </c>
      <c r="DO212" s="1">
        <v>6</v>
      </c>
      <c r="DP212" s="1">
        <v>5</v>
      </c>
      <c r="DQ212" s="1">
        <v>0</v>
      </c>
      <c r="DR212" s="1">
        <v>0</v>
      </c>
      <c r="DS212" s="1">
        <v>4</v>
      </c>
      <c r="DT212" s="1">
        <v>138</v>
      </c>
      <c r="DU212" s="1">
        <v>0.13800000000000001</v>
      </c>
    </row>
    <row r="213" spans="1:125" x14ac:dyDescent="0.2">
      <c r="A213" s="2" t="s">
        <v>606</v>
      </c>
      <c r="B213" s="1" t="s">
        <v>800</v>
      </c>
      <c r="C213" s="1">
        <v>60</v>
      </c>
      <c r="D213" s="1">
        <v>13</v>
      </c>
      <c r="E213" s="1">
        <v>21</v>
      </c>
      <c r="F213" s="1">
        <v>34</v>
      </c>
      <c r="G213" s="1">
        <v>-7</v>
      </c>
      <c r="H213" s="1">
        <v>16</v>
      </c>
      <c r="I213" s="1">
        <v>57</v>
      </c>
      <c r="J213" s="1">
        <v>47</v>
      </c>
      <c r="K213" s="1">
        <v>7</v>
      </c>
      <c r="L213" s="1">
        <v>15</v>
      </c>
      <c r="M213" s="1">
        <v>0</v>
      </c>
      <c r="N213" s="1">
        <v>0</v>
      </c>
      <c r="O213" s="1">
        <v>4</v>
      </c>
      <c r="P213" s="1">
        <v>123</v>
      </c>
      <c r="Q213" s="1">
        <v>0.106</v>
      </c>
      <c r="S213" s="1" t="s">
        <v>85</v>
      </c>
      <c r="T213" s="1" t="s">
        <v>824</v>
      </c>
      <c r="U213" s="1">
        <v>49</v>
      </c>
      <c r="V213" s="1">
        <v>12</v>
      </c>
      <c r="W213" s="1">
        <v>22</v>
      </c>
      <c r="X213" s="1">
        <v>34</v>
      </c>
      <c r="Y213" s="1">
        <v>10</v>
      </c>
      <c r="Z213" s="1">
        <v>15</v>
      </c>
      <c r="AA213" s="1">
        <v>71</v>
      </c>
      <c r="AB213" s="1">
        <v>40</v>
      </c>
      <c r="AC213" s="1">
        <v>3</v>
      </c>
      <c r="AD213" s="1">
        <v>6</v>
      </c>
      <c r="AE213" s="1">
        <v>1</v>
      </c>
      <c r="AF213" s="1">
        <v>0</v>
      </c>
      <c r="AG213" s="1">
        <v>3</v>
      </c>
      <c r="AH213" s="1">
        <v>103</v>
      </c>
      <c r="AI213" s="1">
        <v>0.11700000000000001</v>
      </c>
      <c r="AK213" s="2" t="s">
        <v>555</v>
      </c>
      <c r="AL213" s="1" t="s">
        <v>819</v>
      </c>
      <c r="AM213" s="1">
        <v>77</v>
      </c>
      <c r="AN213" s="1">
        <v>7</v>
      </c>
      <c r="AO213" s="1">
        <v>25</v>
      </c>
      <c r="AP213" s="1">
        <v>32</v>
      </c>
      <c r="AQ213" s="1">
        <v>23</v>
      </c>
      <c r="AR213" s="1">
        <v>22</v>
      </c>
      <c r="AS213" s="1">
        <v>49</v>
      </c>
      <c r="AT213" s="1">
        <v>92</v>
      </c>
      <c r="AU213" s="1">
        <v>0</v>
      </c>
      <c r="AV213" s="1">
        <v>10</v>
      </c>
      <c r="AW213" s="1">
        <v>0</v>
      </c>
      <c r="AX213" s="1">
        <v>0</v>
      </c>
      <c r="AY213" s="1">
        <v>0</v>
      </c>
      <c r="AZ213" s="1">
        <v>196</v>
      </c>
      <c r="BA213" s="1">
        <v>3.5999999999999997E-2</v>
      </c>
      <c r="BC213" s="2" t="s">
        <v>323</v>
      </c>
      <c r="BD213" s="1" t="s">
        <v>814</v>
      </c>
      <c r="BE213" s="1">
        <v>47</v>
      </c>
      <c r="BF213" s="1">
        <v>8</v>
      </c>
      <c r="BG213" s="1">
        <v>11</v>
      </c>
      <c r="BH213" s="1">
        <v>19</v>
      </c>
      <c r="BI213" s="1">
        <v>5</v>
      </c>
      <c r="BJ213" s="1">
        <v>11</v>
      </c>
      <c r="BK213" s="1">
        <v>122</v>
      </c>
      <c r="BL213" s="1">
        <v>24</v>
      </c>
      <c r="BM213" s="1">
        <v>2</v>
      </c>
      <c r="BN213" s="1">
        <v>2</v>
      </c>
      <c r="BO213" s="1">
        <v>0</v>
      </c>
      <c r="BP213" s="1">
        <v>0</v>
      </c>
      <c r="BQ213" s="1">
        <v>2</v>
      </c>
      <c r="BR213" s="1">
        <v>80</v>
      </c>
      <c r="BS213" s="1">
        <v>0.1</v>
      </c>
      <c r="BU213" s="2" t="s">
        <v>255</v>
      </c>
      <c r="BV213" s="1" t="s">
        <v>814</v>
      </c>
      <c r="BW213" s="1">
        <v>69</v>
      </c>
      <c r="BX213" s="1">
        <v>16</v>
      </c>
      <c r="BY213" s="1">
        <v>17</v>
      </c>
      <c r="BZ213" s="1">
        <v>33</v>
      </c>
      <c r="CA213" s="1">
        <v>-15</v>
      </c>
      <c r="CB213" s="1">
        <v>18</v>
      </c>
      <c r="CC213" s="1">
        <v>118</v>
      </c>
      <c r="CD213" s="1">
        <v>28</v>
      </c>
      <c r="CE213" s="1">
        <v>3</v>
      </c>
      <c r="CF213" s="1">
        <v>5</v>
      </c>
      <c r="CG213" s="1">
        <v>0</v>
      </c>
      <c r="CH213" s="1">
        <v>0</v>
      </c>
      <c r="CI213" s="1">
        <v>0</v>
      </c>
      <c r="CJ213" s="1">
        <v>153</v>
      </c>
      <c r="CK213" s="1">
        <v>0.105</v>
      </c>
      <c r="CL213" s="1" t="s">
        <v>797</v>
      </c>
      <c r="CM213" s="1" t="s">
        <v>288</v>
      </c>
      <c r="CN213" s="1" t="s">
        <v>809</v>
      </c>
      <c r="CO213" s="1">
        <v>82</v>
      </c>
      <c r="CP213" s="1">
        <v>12</v>
      </c>
      <c r="CQ213" s="1">
        <v>22</v>
      </c>
      <c r="CR213" s="1">
        <v>34</v>
      </c>
      <c r="CS213" s="1">
        <v>-33</v>
      </c>
      <c r="CT213" s="1">
        <v>24</v>
      </c>
      <c r="CU213" s="1">
        <v>24</v>
      </c>
      <c r="CV213" s="1">
        <v>19</v>
      </c>
      <c r="CW213" s="1">
        <v>5</v>
      </c>
      <c r="CX213" s="1">
        <v>7</v>
      </c>
      <c r="CY213" s="1">
        <v>0</v>
      </c>
      <c r="CZ213" s="1">
        <v>0</v>
      </c>
      <c r="DA213" s="1">
        <v>0</v>
      </c>
      <c r="DB213" s="1">
        <v>146</v>
      </c>
      <c r="DC213" s="1">
        <v>8.2000000000000003E-2</v>
      </c>
      <c r="DE213" s="2"/>
      <c r="DF213" s="1" t="s">
        <v>288</v>
      </c>
      <c r="DG213" s="1">
        <v>82</v>
      </c>
      <c r="DH213" s="1">
        <v>12</v>
      </c>
      <c r="DI213" s="1">
        <v>22</v>
      </c>
      <c r="DJ213" s="1">
        <v>34</v>
      </c>
      <c r="DK213" s="1">
        <v>-33</v>
      </c>
      <c r="DL213" s="1">
        <v>24</v>
      </c>
      <c r="DM213" s="1">
        <v>24</v>
      </c>
      <c r="DN213" s="1">
        <v>19</v>
      </c>
      <c r="DO213" s="1">
        <v>5</v>
      </c>
      <c r="DP213" s="1">
        <v>7</v>
      </c>
      <c r="DQ213" s="1">
        <v>0</v>
      </c>
      <c r="DR213" s="1">
        <v>0</v>
      </c>
      <c r="DS213" s="1">
        <v>0</v>
      </c>
      <c r="DT213" s="1">
        <v>146</v>
      </c>
      <c r="DU213" s="1">
        <v>8.2000000000000003E-2</v>
      </c>
    </row>
    <row r="214" spans="1:125" x14ac:dyDescent="0.2">
      <c r="A214" s="2" t="s">
        <v>845</v>
      </c>
      <c r="B214" s="1" t="s">
        <v>812</v>
      </c>
      <c r="C214" s="1">
        <v>64</v>
      </c>
      <c r="D214" s="1">
        <v>15</v>
      </c>
      <c r="E214" s="1">
        <v>19</v>
      </c>
      <c r="F214" s="1">
        <v>34</v>
      </c>
      <c r="G214" s="1">
        <v>-3</v>
      </c>
      <c r="H214" s="1">
        <v>29</v>
      </c>
      <c r="I214" s="1">
        <v>119</v>
      </c>
      <c r="J214" s="1">
        <v>25</v>
      </c>
      <c r="K214" s="1">
        <v>2</v>
      </c>
      <c r="L214" s="1">
        <v>5</v>
      </c>
      <c r="M214" s="1">
        <v>0</v>
      </c>
      <c r="N214" s="1">
        <v>0</v>
      </c>
      <c r="O214" s="1">
        <v>2</v>
      </c>
      <c r="P214" s="1">
        <v>140</v>
      </c>
      <c r="Q214" s="1">
        <v>0.107</v>
      </c>
      <c r="S214" s="1" t="s">
        <v>451</v>
      </c>
      <c r="T214" s="1" t="s">
        <v>809</v>
      </c>
      <c r="U214" s="1">
        <v>80</v>
      </c>
      <c r="V214" s="1">
        <v>15</v>
      </c>
      <c r="W214" s="1">
        <v>19</v>
      </c>
      <c r="X214" s="1">
        <v>34</v>
      </c>
      <c r="Y214" s="1">
        <v>-13</v>
      </c>
      <c r="Z214" s="1">
        <v>16</v>
      </c>
      <c r="AA214" s="1">
        <v>22</v>
      </c>
      <c r="AB214" s="1">
        <v>25</v>
      </c>
      <c r="AC214" s="1">
        <v>3</v>
      </c>
      <c r="AD214" s="1">
        <v>6</v>
      </c>
      <c r="AE214" s="1">
        <v>0</v>
      </c>
      <c r="AF214" s="1">
        <v>0</v>
      </c>
      <c r="AG214" s="1">
        <v>0</v>
      </c>
      <c r="AH214" s="1">
        <v>180</v>
      </c>
      <c r="AI214" s="1">
        <v>8.3000000000000004E-2</v>
      </c>
      <c r="AK214" s="2" t="s">
        <v>561</v>
      </c>
      <c r="AL214" s="1" t="s">
        <v>808</v>
      </c>
      <c r="AM214" s="1">
        <v>67</v>
      </c>
      <c r="AN214" s="1">
        <v>19</v>
      </c>
      <c r="AO214" s="1">
        <v>13</v>
      </c>
      <c r="AP214" s="1">
        <v>32</v>
      </c>
      <c r="AQ214" s="1">
        <v>-15</v>
      </c>
      <c r="AR214" s="1">
        <v>48</v>
      </c>
      <c r="AS214" s="1">
        <v>131</v>
      </c>
      <c r="AT214" s="1">
        <v>15</v>
      </c>
      <c r="AU214" s="1">
        <v>3</v>
      </c>
      <c r="AV214" s="1">
        <v>4</v>
      </c>
      <c r="AW214" s="1">
        <v>1</v>
      </c>
      <c r="AX214" s="1">
        <v>0</v>
      </c>
      <c r="AY214" s="1">
        <v>5</v>
      </c>
      <c r="AZ214" s="1">
        <v>199</v>
      </c>
      <c r="BA214" s="1">
        <v>9.5000000000000001E-2</v>
      </c>
      <c r="BC214" s="2" t="s">
        <v>343</v>
      </c>
      <c r="BD214" s="1" t="s">
        <v>795</v>
      </c>
      <c r="BE214" s="1">
        <v>48</v>
      </c>
      <c r="BF214" s="1">
        <v>11</v>
      </c>
      <c r="BG214" s="1">
        <v>8</v>
      </c>
      <c r="BH214" s="1">
        <v>19</v>
      </c>
      <c r="BI214" s="1">
        <v>3</v>
      </c>
      <c r="BJ214" s="1">
        <v>4</v>
      </c>
      <c r="BK214" s="1">
        <v>30</v>
      </c>
      <c r="BL214" s="1">
        <v>32</v>
      </c>
      <c r="BM214" s="1">
        <v>3</v>
      </c>
      <c r="BN214" s="1">
        <v>1</v>
      </c>
      <c r="BO214" s="1">
        <v>0</v>
      </c>
      <c r="BP214" s="1">
        <v>0</v>
      </c>
      <c r="BQ214" s="1">
        <v>5</v>
      </c>
      <c r="BR214" s="1">
        <v>82</v>
      </c>
      <c r="BS214" s="1">
        <v>0.13400000000000001</v>
      </c>
      <c r="BU214" s="2" t="s">
        <v>260</v>
      </c>
      <c r="BV214" s="1" t="s">
        <v>809</v>
      </c>
      <c r="BW214" s="1">
        <v>74</v>
      </c>
      <c r="BX214" s="1">
        <v>11</v>
      </c>
      <c r="BY214" s="1">
        <v>22</v>
      </c>
      <c r="BZ214" s="1">
        <v>33</v>
      </c>
      <c r="CA214" s="1">
        <v>-22</v>
      </c>
      <c r="CB214" s="1">
        <v>16</v>
      </c>
      <c r="CC214" s="1">
        <v>30</v>
      </c>
      <c r="CD214" s="1">
        <v>107</v>
      </c>
      <c r="CE214" s="1">
        <v>1</v>
      </c>
      <c r="CF214" s="1">
        <v>11</v>
      </c>
      <c r="CG214" s="1">
        <v>0</v>
      </c>
      <c r="CH214" s="1">
        <v>0</v>
      </c>
      <c r="CI214" s="1">
        <v>3</v>
      </c>
      <c r="CJ214" s="1">
        <v>109</v>
      </c>
      <c r="CK214" s="1">
        <v>0.10100000000000001</v>
      </c>
      <c r="CL214" s="1" t="s">
        <v>797</v>
      </c>
      <c r="CM214" s="1" t="s">
        <v>196</v>
      </c>
      <c r="CN214" s="1" t="s">
        <v>812</v>
      </c>
      <c r="CO214" s="1">
        <v>75</v>
      </c>
      <c r="CP214" s="1">
        <v>15</v>
      </c>
      <c r="CQ214" s="1">
        <v>18</v>
      </c>
      <c r="CR214" s="1">
        <v>33</v>
      </c>
      <c r="CS214" s="1">
        <v>7</v>
      </c>
      <c r="CT214" s="1">
        <v>12</v>
      </c>
      <c r="CU214" s="1">
        <v>132</v>
      </c>
      <c r="CV214" s="1">
        <v>25</v>
      </c>
      <c r="CW214" s="1">
        <v>3</v>
      </c>
      <c r="CX214" s="1">
        <v>4</v>
      </c>
      <c r="CY214" s="1">
        <v>2</v>
      </c>
      <c r="CZ214" s="1">
        <v>0</v>
      </c>
      <c r="DA214" s="1">
        <v>1</v>
      </c>
      <c r="DB214" s="1">
        <v>160</v>
      </c>
      <c r="DC214" s="1">
        <v>9.4E-2</v>
      </c>
      <c r="DE214" s="2"/>
      <c r="DF214" s="1" t="s">
        <v>196</v>
      </c>
      <c r="DG214" s="1">
        <v>75</v>
      </c>
      <c r="DH214" s="1">
        <v>15</v>
      </c>
      <c r="DI214" s="1">
        <v>18</v>
      </c>
      <c r="DJ214" s="1">
        <v>33</v>
      </c>
      <c r="DK214" s="1">
        <v>7</v>
      </c>
      <c r="DL214" s="1">
        <v>12</v>
      </c>
      <c r="DM214" s="1">
        <v>132</v>
      </c>
      <c r="DN214" s="1">
        <v>25</v>
      </c>
      <c r="DO214" s="1">
        <v>3</v>
      </c>
      <c r="DP214" s="1">
        <v>4</v>
      </c>
      <c r="DQ214" s="1">
        <v>2</v>
      </c>
      <c r="DR214" s="1">
        <v>0</v>
      </c>
      <c r="DS214" s="1">
        <v>1</v>
      </c>
      <c r="DT214" s="1">
        <v>160</v>
      </c>
      <c r="DU214" s="1">
        <v>9.4E-2</v>
      </c>
    </row>
    <row r="215" spans="1:125" x14ac:dyDescent="0.2">
      <c r="A215" s="2" t="s">
        <v>95</v>
      </c>
      <c r="B215" s="1" t="s">
        <v>819</v>
      </c>
      <c r="C215" s="1">
        <v>79</v>
      </c>
      <c r="D215" s="1">
        <v>13</v>
      </c>
      <c r="E215" s="1">
        <v>21</v>
      </c>
      <c r="F215" s="1">
        <v>34</v>
      </c>
      <c r="G215" s="1">
        <v>-6</v>
      </c>
      <c r="H215" s="1">
        <v>20</v>
      </c>
      <c r="I215" s="1">
        <v>45</v>
      </c>
      <c r="J215" s="1">
        <v>18</v>
      </c>
      <c r="K215" s="1">
        <v>3</v>
      </c>
      <c r="L215" s="1">
        <v>3</v>
      </c>
      <c r="M215" s="1">
        <v>0</v>
      </c>
      <c r="N215" s="1">
        <v>0</v>
      </c>
      <c r="O215" s="1">
        <v>1</v>
      </c>
      <c r="P215" s="1">
        <v>165</v>
      </c>
      <c r="Q215" s="1">
        <v>7.9000000000000001E-2</v>
      </c>
      <c r="S215" s="1" t="s">
        <v>100</v>
      </c>
      <c r="T215" s="1" t="s">
        <v>814</v>
      </c>
      <c r="U215" s="1">
        <v>82</v>
      </c>
      <c r="V215" s="1">
        <v>14</v>
      </c>
      <c r="W215" s="1">
        <v>20</v>
      </c>
      <c r="X215" s="1">
        <v>34</v>
      </c>
      <c r="Y215" s="1">
        <v>-19</v>
      </c>
      <c r="Z215" s="1">
        <v>43</v>
      </c>
      <c r="AA215" s="1">
        <v>119</v>
      </c>
      <c r="AB215" s="1">
        <v>41</v>
      </c>
      <c r="AC215" s="1">
        <v>5</v>
      </c>
      <c r="AD215" s="1">
        <v>5</v>
      </c>
      <c r="AE215" s="1">
        <v>0</v>
      </c>
      <c r="AF215" s="1">
        <v>0</v>
      </c>
      <c r="AG215" s="1">
        <v>3</v>
      </c>
      <c r="AH215" s="1">
        <v>149</v>
      </c>
      <c r="AI215" s="1">
        <v>9.4E-2</v>
      </c>
      <c r="AK215" s="2" t="s">
        <v>695</v>
      </c>
      <c r="AL215" s="1" t="s">
        <v>796</v>
      </c>
      <c r="AM215" s="1">
        <v>82</v>
      </c>
      <c r="AN215" s="1">
        <v>7</v>
      </c>
      <c r="AO215" s="1">
        <v>25</v>
      </c>
      <c r="AP215" s="1">
        <v>32</v>
      </c>
      <c r="AQ215" s="1">
        <v>25</v>
      </c>
      <c r="AR215" s="1">
        <v>44</v>
      </c>
      <c r="AS215" s="1">
        <v>118</v>
      </c>
      <c r="AT215" s="1">
        <v>182</v>
      </c>
      <c r="AU215" s="1">
        <v>0</v>
      </c>
      <c r="AV215" s="1">
        <v>2</v>
      </c>
      <c r="AW215" s="1">
        <v>0</v>
      </c>
      <c r="AX215" s="1">
        <v>0</v>
      </c>
      <c r="AY215" s="1">
        <v>1</v>
      </c>
      <c r="AZ215" s="1">
        <v>123</v>
      </c>
      <c r="BA215" s="1">
        <v>5.7000000000000002E-2</v>
      </c>
      <c r="BC215" s="2" t="s">
        <v>183</v>
      </c>
      <c r="BD215" s="1" t="s">
        <v>804</v>
      </c>
      <c r="BE215" s="1">
        <v>40</v>
      </c>
      <c r="BF215" s="1">
        <v>3</v>
      </c>
      <c r="BG215" s="1">
        <v>16</v>
      </c>
      <c r="BH215" s="1">
        <v>19</v>
      </c>
      <c r="BI215" s="1">
        <v>1</v>
      </c>
      <c r="BJ215" s="1">
        <v>93</v>
      </c>
      <c r="BK215" s="1">
        <v>99</v>
      </c>
      <c r="BL215" s="1">
        <v>19</v>
      </c>
      <c r="BM215" s="1">
        <v>1</v>
      </c>
      <c r="BN215" s="1">
        <v>3</v>
      </c>
      <c r="BO215" s="1">
        <v>0</v>
      </c>
      <c r="BP215" s="1">
        <v>0</v>
      </c>
      <c r="BQ215" s="1">
        <v>0</v>
      </c>
      <c r="BR215" s="1">
        <v>87</v>
      </c>
      <c r="BS215" s="1">
        <v>3.4000000000000002E-2</v>
      </c>
      <c r="BU215" s="2" t="s">
        <v>252</v>
      </c>
      <c r="BV215" s="1" t="s">
        <v>806</v>
      </c>
      <c r="BW215" s="1">
        <v>63</v>
      </c>
      <c r="BX215" s="1">
        <v>14</v>
      </c>
      <c r="BY215" s="1">
        <v>19</v>
      </c>
      <c r="BZ215" s="1">
        <v>33</v>
      </c>
      <c r="CA215" s="1">
        <v>-13</v>
      </c>
      <c r="CB215" s="1">
        <v>42</v>
      </c>
      <c r="CC215" s="1">
        <v>74</v>
      </c>
      <c r="CD215" s="1">
        <v>36</v>
      </c>
      <c r="CE215" s="1">
        <v>0</v>
      </c>
      <c r="CF215" s="1">
        <v>1</v>
      </c>
      <c r="CG215" s="1">
        <v>1</v>
      </c>
      <c r="CH215" s="1">
        <v>2</v>
      </c>
      <c r="CI215" s="1">
        <v>2</v>
      </c>
      <c r="CJ215" s="1">
        <v>70</v>
      </c>
      <c r="CK215" s="1">
        <v>0.2</v>
      </c>
      <c r="CL215" s="1" t="s">
        <v>797</v>
      </c>
      <c r="CM215" s="1" t="s">
        <v>343</v>
      </c>
      <c r="CN215" s="1" t="s">
        <v>794</v>
      </c>
      <c r="CO215" s="1">
        <v>80</v>
      </c>
      <c r="CP215" s="1">
        <v>21</v>
      </c>
      <c r="CQ215" s="1">
        <v>12</v>
      </c>
      <c r="CR215" s="1">
        <v>33</v>
      </c>
      <c r="CS215" s="1">
        <v>6</v>
      </c>
      <c r="CT215" s="1">
        <v>14</v>
      </c>
      <c r="CU215" s="1">
        <v>86</v>
      </c>
      <c r="CV215" s="1">
        <v>48</v>
      </c>
      <c r="CW215" s="1">
        <v>3</v>
      </c>
      <c r="CX215" s="1">
        <v>2</v>
      </c>
      <c r="CY215" s="1">
        <v>4</v>
      </c>
      <c r="CZ215" s="1">
        <v>0</v>
      </c>
      <c r="DA215" s="1">
        <v>4</v>
      </c>
      <c r="DB215" s="1">
        <v>180</v>
      </c>
      <c r="DC215" s="1">
        <v>0.11700000000000001</v>
      </c>
      <c r="DE215" s="2"/>
      <c r="DF215" s="1" t="s">
        <v>343</v>
      </c>
      <c r="DG215" s="1">
        <v>80</v>
      </c>
      <c r="DH215" s="1">
        <v>21</v>
      </c>
      <c r="DI215" s="1">
        <v>12</v>
      </c>
      <c r="DJ215" s="1">
        <v>33</v>
      </c>
      <c r="DK215" s="1">
        <v>6</v>
      </c>
      <c r="DL215" s="1">
        <v>14</v>
      </c>
      <c r="DM215" s="1">
        <v>86</v>
      </c>
      <c r="DN215" s="1">
        <v>48</v>
      </c>
      <c r="DO215" s="1">
        <v>3</v>
      </c>
      <c r="DP215" s="1">
        <v>2</v>
      </c>
      <c r="DQ215" s="1">
        <v>4</v>
      </c>
      <c r="DR215" s="1">
        <v>0</v>
      </c>
      <c r="DS215" s="1">
        <v>4</v>
      </c>
      <c r="DT215" s="1">
        <v>180</v>
      </c>
      <c r="DU215" s="1">
        <v>0.11700000000000001</v>
      </c>
    </row>
    <row r="216" spans="1:125" x14ac:dyDescent="0.2">
      <c r="A216" s="2" t="s">
        <v>190</v>
      </c>
      <c r="B216" s="1" t="s">
        <v>799</v>
      </c>
      <c r="C216" s="1">
        <v>71</v>
      </c>
      <c r="D216" s="1">
        <v>13</v>
      </c>
      <c r="E216" s="1">
        <v>21</v>
      </c>
      <c r="F216" s="1">
        <v>34</v>
      </c>
      <c r="G216" s="1">
        <v>-5</v>
      </c>
      <c r="H216" s="1">
        <v>18</v>
      </c>
      <c r="I216" s="1">
        <v>42</v>
      </c>
      <c r="J216" s="1">
        <v>62</v>
      </c>
      <c r="K216" s="1">
        <v>3</v>
      </c>
      <c r="L216" s="1">
        <v>1</v>
      </c>
      <c r="M216" s="1">
        <v>1</v>
      </c>
      <c r="N216" s="1">
        <v>0</v>
      </c>
      <c r="O216" s="1">
        <v>1</v>
      </c>
      <c r="P216" s="1">
        <v>134</v>
      </c>
      <c r="Q216" s="1">
        <v>9.7000000000000003E-2</v>
      </c>
      <c r="S216" s="1" t="s">
        <v>544</v>
      </c>
      <c r="T216" s="1" t="s">
        <v>813</v>
      </c>
      <c r="U216" s="1">
        <v>65</v>
      </c>
      <c r="V216" s="1">
        <v>14</v>
      </c>
      <c r="W216" s="1">
        <v>20</v>
      </c>
      <c r="X216" s="1">
        <v>34</v>
      </c>
      <c r="Y216" s="1">
        <v>-6</v>
      </c>
      <c r="Z216" s="1">
        <v>34</v>
      </c>
      <c r="AA216" s="1">
        <v>67</v>
      </c>
      <c r="AB216" s="1">
        <v>20</v>
      </c>
      <c r="AC216" s="1">
        <v>6</v>
      </c>
      <c r="AD216" s="1">
        <v>5</v>
      </c>
      <c r="AE216" s="1">
        <v>0</v>
      </c>
      <c r="AF216" s="1">
        <v>1</v>
      </c>
      <c r="AG216" s="1">
        <v>4</v>
      </c>
      <c r="AH216" s="1">
        <v>168</v>
      </c>
      <c r="AI216" s="1">
        <v>8.3000000000000004E-2</v>
      </c>
      <c r="AK216" s="2" t="s">
        <v>343</v>
      </c>
      <c r="AL216" s="1" t="s">
        <v>795</v>
      </c>
      <c r="AM216" s="1">
        <v>82</v>
      </c>
      <c r="AN216" s="1">
        <v>17</v>
      </c>
      <c r="AO216" s="1">
        <v>15</v>
      </c>
      <c r="AP216" s="1">
        <v>32</v>
      </c>
      <c r="AQ216" s="1">
        <v>-3</v>
      </c>
      <c r="AR216" s="1">
        <v>21</v>
      </c>
      <c r="AS216" s="1">
        <v>53</v>
      </c>
      <c r="AT216" s="1">
        <v>85</v>
      </c>
      <c r="AU216" s="1">
        <v>2</v>
      </c>
      <c r="AV216" s="1">
        <v>1</v>
      </c>
      <c r="AW216" s="1">
        <v>3</v>
      </c>
      <c r="AX216" s="1">
        <v>0</v>
      </c>
      <c r="AY216" s="1">
        <v>0</v>
      </c>
      <c r="AZ216" s="1">
        <v>171</v>
      </c>
      <c r="BA216" s="1">
        <v>9.9000000000000005E-2</v>
      </c>
      <c r="BC216" s="2" t="s">
        <v>285</v>
      </c>
      <c r="BD216" s="1" t="s">
        <v>798</v>
      </c>
      <c r="BE216" s="1">
        <v>48</v>
      </c>
      <c r="BF216" s="1">
        <v>10</v>
      </c>
      <c r="BG216" s="1">
        <v>9</v>
      </c>
      <c r="BH216" s="1">
        <v>19</v>
      </c>
      <c r="BI216" s="1">
        <v>9</v>
      </c>
      <c r="BJ216" s="1">
        <v>12</v>
      </c>
      <c r="BK216" s="1">
        <v>38</v>
      </c>
      <c r="BL216" s="1">
        <v>13</v>
      </c>
      <c r="BM216" s="1">
        <v>2</v>
      </c>
      <c r="BN216" s="1">
        <v>1</v>
      </c>
      <c r="BO216" s="1">
        <v>1</v>
      </c>
      <c r="BP216" s="1">
        <v>0</v>
      </c>
      <c r="BQ216" s="1">
        <v>2</v>
      </c>
      <c r="BR216" s="1">
        <v>134</v>
      </c>
      <c r="BS216" s="1">
        <v>7.4999999999999997E-2</v>
      </c>
      <c r="BU216" s="2" t="s">
        <v>716</v>
      </c>
      <c r="BV216" s="1" t="s">
        <v>800</v>
      </c>
      <c r="BW216" s="1">
        <v>81</v>
      </c>
      <c r="BX216" s="1">
        <v>7</v>
      </c>
      <c r="BY216" s="1">
        <v>26</v>
      </c>
      <c r="BZ216" s="1">
        <v>33</v>
      </c>
      <c r="CA216" s="1">
        <v>-5</v>
      </c>
      <c r="CB216" s="1">
        <v>57</v>
      </c>
      <c r="CC216" s="1">
        <v>58</v>
      </c>
      <c r="CD216" s="1">
        <v>128</v>
      </c>
      <c r="CE216" s="1">
        <v>4</v>
      </c>
      <c r="CF216" s="1">
        <v>11</v>
      </c>
      <c r="CG216" s="1">
        <v>1</v>
      </c>
      <c r="CH216" s="1">
        <v>2</v>
      </c>
      <c r="CI216" s="1">
        <v>1</v>
      </c>
      <c r="CJ216" s="1">
        <v>181</v>
      </c>
      <c r="CK216" s="1">
        <v>3.9E-2</v>
      </c>
      <c r="CL216" s="1" t="s">
        <v>797</v>
      </c>
      <c r="CM216" s="1" t="s">
        <v>735</v>
      </c>
      <c r="CN216" s="1" t="s">
        <v>813</v>
      </c>
      <c r="CO216" s="1">
        <v>71</v>
      </c>
      <c r="CP216" s="1">
        <v>5</v>
      </c>
      <c r="CQ216" s="1">
        <v>28</v>
      </c>
      <c r="CR216" s="1">
        <v>33</v>
      </c>
      <c r="CS216" s="1">
        <v>15</v>
      </c>
      <c r="CT216" s="1">
        <v>85</v>
      </c>
      <c r="CU216" s="1">
        <v>213</v>
      </c>
      <c r="CV216" s="1">
        <v>131</v>
      </c>
      <c r="CW216" s="1">
        <v>1</v>
      </c>
      <c r="CX216" s="1">
        <v>7</v>
      </c>
      <c r="CY216" s="1">
        <v>0</v>
      </c>
      <c r="CZ216" s="1">
        <v>0</v>
      </c>
      <c r="DA216" s="1">
        <v>0</v>
      </c>
      <c r="DB216" s="1">
        <v>132</v>
      </c>
      <c r="DC216" s="1">
        <v>3.7999999999999999E-2</v>
      </c>
      <c r="DE216" s="2"/>
      <c r="DF216" s="1" t="s">
        <v>735</v>
      </c>
      <c r="DG216" s="1">
        <v>71</v>
      </c>
      <c r="DH216" s="1">
        <v>5</v>
      </c>
      <c r="DI216" s="1">
        <v>28</v>
      </c>
      <c r="DJ216" s="1">
        <v>33</v>
      </c>
      <c r="DK216" s="1">
        <v>15</v>
      </c>
      <c r="DL216" s="1">
        <v>85</v>
      </c>
      <c r="DM216" s="1">
        <v>213</v>
      </c>
      <c r="DN216" s="1">
        <v>131</v>
      </c>
      <c r="DO216" s="1">
        <v>1</v>
      </c>
      <c r="DP216" s="1">
        <v>7</v>
      </c>
      <c r="DQ216" s="1">
        <v>0</v>
      </c>
      <c r="DR216" s="1">
        <v>0</v>
      </c>
      <c r="DS216" s="1">
        <v>0</v>
      </c>
      <c r="DT216" s="1">
        <v>132</v>
      </c>
      <c r="DU216" s="1">
        <v>3.7999999999999999E-2</v>
      </c>
    </row>
    <row r="217" spans="1:125" x14ac:dyDescent="0.2">
      <c r="A217" s="2" t="s">
        <v>282</v>
      </c>
      <c r="B217" s="1" t="s">
        <v>814</v>
      </c>
      <c r="C217" s="1">
        <v>66</v>
      </c>
      <c r="D217" s="1">
        <v>22</v>
      </c>
      <c r="E217" s="1">
        <v>12</v>
      </c>
      <c r="F217" s="1">
        <v>34</v>
      </c>
      <c r="G217" s="1">
        <v>-12</v>
      </c>
      <c r="H217" s="1">
        <v>18</v>
      </c>
      <c r="I217" s="1">
        <v>77</v>
      </c>
      <c r="J217" s="1">
        <v>30</v>
      </c>
      <c r="K217" s="1">
        <v>8</v>
      </c>
      <c r="L217" s="1">
        <v>4</v>
      </c>
      <c r="M217" s="1">
        <v>2</v>
      </c>
      <c r="N217" s="1">
        <v>0</v>
      </c>
      <c r="O217" s="1">
        <v>3</v>
      </c>
      <c r="P217" s="1">
        <v>163</v>
      </c>
      <c r="Q217" s="1">
        <v>0.13500000000000001</v>
      </c>
      <c r="S217" s="1" t="s">
        <v>215</v>
      </c>
      <c r="T217" s="1" t="s">
        <v>815</v>
      </c>
      <c r="U217" s="1">
        <v>76</v>
      </c>
      <c r="V217" s="1">
        <v>19</v>
      </c>
      <c r="W217" s="1">
        <v>15</v>
      </c>
      <c r="X217" s="1">
        <v>34</v>
      </c>
      <c r="Y217" s="1">
        <v>-5</v>
      </c>
      <c r="Z217" s="1">
        <v>79</v>
      </c>
      <c r="AA217" s="1">
        <v>336</v>
      </c>
      <c r="AB217" s="1">
        <v>32</v>
      </c>
      <c r="AC217" s="1">
        <v>4</v>
      </c>
      <c r="AD217" s="1">
        <v>1</v>
      </c>
      <c r="AE217" s="1">
        <v>0</v>
      </c>
      <c r="AF217" s="1">
        <v>1</v>
      </c>
      <c r="AG217" s="1">
        <v>3</v>
      </c>
      <c r="AH217" s="1">
        <v>191</v>
      </c>
      <c r="AI217" s="1">
        <v>9.9000000000000005E-2</v>
      </c>
      <c r="AK217" s="2" t="s">
        <v>701</v>
      </c>
      <c r="AL217" s="1" t="s">
        <v>795</v>
      </c>
      <c r="AM217" s="1">
        <v>66</v>
      </c>
      <c r="AN217" s="1">
        <v>5</v>
      </c>
      <c r="AO217" s="1">
        <v>27</v>
      </c>
      <c r="AP217" s="1">
        <v>32</v>
      </c>
      <c r="AQ217" s="1">
        <v>-2</v>
      </c>
      <c r="AR217" s="1">
        <v>47</v>
      </c>
      <c r="AS217" s="1">
        <v>47</v>
      </c>
      <c r="AT217" s="1">
        <v>82</v>
      </c>
      <c r="AU217" s="1">
        <v>1</v>
      </c>
      <c r="AV217" s="1">
        <v>10</v>
      </c>
      <c r="AW217" s="1">
        <v>0</v>
      </c>
      <c r="AX217" s="1">
        <v>2</v>
      </c>
      <c r="AY217" s="1">
        <v>3</v>
      </c>
      <c r="AZ217" s="1">
        <v>136</v>
      </c>
      <c r="BA217" s="1">
        <v>3.6999999999999998E-2</v>
      </c>
      <c r="BC217" s="2" t="s">
        <v>314</v>
      </c>
      <c r="BD217" s="1" t="s">
        <v>795</v>
      </c>
      <c r="BE217" s="1">
        <v>42</v>
      </c>
      <c r="BF217" s="1">
        <v>9</v>
      </c>
      <c r="BG217" s="1">
        <v>10</v>
      </c>
      <c r="BH217" s="1">
        <v>19</v>
      </c>
      <c r="BI217" s="1">
        <v>-6</v>
      </c>
      <c r="BJ217" s="1">
        <v>8</v>
      </c>
      <c r="BK217" s="1">
        <v>73</v>
      </c>
      <c r="BL217" s="1">
        <v>20</v>
      </c>
      <c r="BM217" s="1">
        <v>4</v>
      </c>
      <c r="BN217" s="1">
        <v>2</v>
      </c>
      <c r="BO217" s="1">
        <v>0</v>
      </c>
      <c r="BP217" s="1">
        <v>0</v>
      </c>
      <c r="BQ217" s="1">
        <v>1</v>
      </c>
      <c r="BR217" s="1">
        <v>92</v>
      </c>
      <c r="BS217" s="1">
        <v>9.8000000000000004E-2</v>
      </c>
      <c r="BU217" s="2" t="s">
        <v>245</v>
      </c>
      <c r="BV217" s="1" t="s">
        <v>796</v>
      </c>
      <c r="BW217" s="1">
        <v>72</v>
      </c>
      <c r="BX217" s="1">
        <v>17</v>
      </c>
      <c r="BY217" s="1">
        <v>16</v>
      </c>
      <c r="BZ217" s="1">
        <v>33</v>
      </c>
      <c r="CA217" s="1">
        <v>8</v>
      </c>
      <c r="CB217" s="1">
        <v>44</v>
      </c>
      <c r="CC217" s="1">
        <v>64</v>
      </c>
      <c r="CD217" s="1">
        <v>33</v>
      </c>
      <c r="CE217" s="1">
        <v>0</v>
      </c>
      <c r="CF217" s="1">
        <v>0</v>
      </c>
      <c r="CG217" s="1">
        <v>1</v>
      </c>
      <c r="CH217" s="1">
        <v>0</v>
      </c>
      <c r="CI217" s="1">
        <v>5</v>
      </c>
      <c r="CJ217" s="1">
        <v>144</v>
      </c>
      <c r="CK217" s="1">
        <v>0.11799999999999999</v>
      </c>
      <c r="CL217" s="1" t="s">
        <v>797</v>
      </c>
      <c r="CM217" s="1" t="s">
        <v>286</v>
      </c>
      <c r="CN217" s="1" t="s">
        <v>795</v>
      </c>
      <c r="CO217" s="1">
        <v>75</v>
      </c>
      <c r="CP217" s="1">
        <v>19</v>
      </c>
      <c r="CQ217" s="1">
        <v>14</v>
      </c>
      <c r="CR217" s="1">
        <v>33</v>
      </c>
      <c r="CS217" s="1">
        <v>8</v>
      </c>
      <c r="CT217" s="1">
        <v>20</v>
      </c>
      <c r="CU217" s="1">
        <v>84</v>
      </c>
      <c r="CV217" s="1">
        <v>47</v>
      </c>
      <c r="CW217" s="1">
        <v>1</v>
      </c>
      <c r="CX217" s="1">
        <v>0</v>
      </c>
      <c r="CY217" s="1">
        <v>1</v>
      </c>
      <c r="CZ217" s="1">
        <v>0</v>
      </c>
      <c r="DA217" s="1">
        <v>4</v>
      </c>
      <c r="DB217" s="1">
        <v>142</v>
      </c>
      <c r="DC217" s="1">
        <v>0.13400000000000001</v>
      </c>
      <c r="DE217" s="2"/>
      <c r="DF217" s="1" t="s">
        <v>286</v>
      </c>
      <c r="DG217" s="1">
        <v>75</v>
      </c>
      <c r="DH217" s="1">
        <v>19</v>
      </c>
      <c r="DI217" s="1">
        <v>14</v>
      </c>
      <c r="DJ217" s="1">
        <v>33</v>
      </c>
      <c r="DK217" s="1">
        <v>8</v>
      </c>
      <c r="DL217" s="1">
        <v>20</v>
      </c>
      <c r="DM217" s="1">
        <v>84</v>
      </c>
      <c r="DN217" s="1">
        <v>47</v>
      </c>
      <c r="DO217" s="1">
        <v>1</v>
      </c>
      <c r="DP217" s="1">
        <v>0</v>
      </c>
      <c r="DQ217" s="1">
        <v>1</v>
      </c>
      <c r="DR217" s="1">
        <v>0</v>
      </c>
      <c r="DS217" s="1">
        <v>4</v>
      </c>
      <c r="DT217" s="1">
        <v>142</v>
      </c>
      <c r="DU217" s="1">
        <v>0.13400000000000001</v>
      </c>
    </row>
    <row r="218" spans="1:125" x14ac:dyDescent="0.2">
      <c r="A218" s="2" t="s">
        <v>399</v>
      </c>
      <c r="B218" s="1" t="s">
        <v>819</v>
      </c>
      <c r="C218" s="1">
        <v>82</v>
      </c>
      <c r="D218" s="1">
        <v>17</v>
      </c>
      <c r="E218" s="1">
        <v>17</v>
      </c>
      <c r="F218" s="1">
        <v>34</v>
      </c>
      <c r="G218" s="1">
        <v>-7</v>
      </c>
      <c r="H218" s="1">
        <v>94</v>
      </c>
      <c r="I218" s="1">
        <v>215</v>
      </c>
      <c r="J218" s="1">
        <v>38</v>
      </c>
      <c r="K218" s="1">
        <v>6</v>
      </c>
      <c r="L218" s="1">
        <v>5</v>
      </c>
      <c r="M218" s="1">
        <v>0</v>
      </c>
      <c r="N218" s="1">
        <v>0</v>
      </c>
      <c r="O218" s="1">
        <v>3</v>
      </c>
      <c r="P218" s="1">
        <v>211</v>
      </c>
      <c r="Q218" s="1">
        <v>8.1000000000000003E-2</v>
      </c>
      <c r="S218" s="1" t="s">
        <v>191</v>
      </c>
      <c r="T218" s="1" t="s">
        <v>829</v>
      </c>
      <c r="U218" s="1">
        <v>82</v>
      </c>
      <c r="V218" s="1">
        <v>22</v>
      </c>
      <c r="W218" s="1">
        <v>12</v>
      </c>
      <c r="X218" s="1">
        <v>34</v>
      </c>
      <c r="Y218" s="1">
        <v>-7</v>
      </c>
      <c r="Z218" s="1">
        <v>52</v>
      </c>
      <c r="AA218" s="1">
        <v>108</v>
      </c>
      <c r="AB218" s="1">
        <v>26</v>
      </c>
      <c r="AC218" s="1">
        <v>2</v>
      </c>
      <c r="AD218" s="1">
        <v>1</v>
      </c>
      <c r="AE218" s="1">
        <v>0</v>
      </c>
      <c r="AF218" s="1">
        <v>0</v>
      </c>
      <c r="AG218" s="1">
        <v>2</v>
      </c>
      <c r="AH218" s="1">
        <v>191</v>
      </c>
      <c r="AI218" s="1">
        <v>0.115</v>
      </c>
      <c r="AK218" s="2" t="s">
        <v>233</v>
      </c>
      <c r="AL218" s="1" t="s">
        <v>823</v>
      </c>
      <c r="AM218" s="1">
        <v>46</v>
      </c>
      <c r="AN218" s="1">
        <v>17</v>
      </c>
      <c r="AO218" s="1">
        <v>15</v>
      </c>
      <c r="AP218" s="1">
        <v>32</v>
      </c>
      <c r="AQ218" s="1">
        <v>0</v>
      </c>
      <c r="AR218" s="1">
        <v>54</v>
      </c>
      <c r="AS218" s="1">
        <v>32</v>
      </c>
      <c r="AT218" s="1">
        <v>11</v>
      </c>
      <c r="AU218" s="1">
        <v>6</v>
      </c>
      <c r="AV218" s="1">
        <v>2</v>
      </c>
      <c r="AW218" s="1">
        <v>0</v>
      </c>
      <c r="AX218" s="1">
        <v>0</v>
      </c>
      <c r="AY218" s="1">
        <v>3</v>
      </c>
      <c r="AZ218" s="1">
        <v>90</v>
      </c>
      <c r="BA218" s="1">
        <v>0.189</v>
      </c>
      <c r="BC218" s="2" t="s">
        <v>281</v>
      </c>
      <c r="BD218" s="1" t="s">
        <v>807</v>
      </c>
      <c r="BE218" s="1">
        <v>48</v>
      </c>
      <c r="BF218" s="1">
        <v>6</v>
      </c>
      <c r="BG218" s="1">
        <v>13</v>
      </c>
      <c r="BH218" s="1">
        <v>19</v>
      </c>
      <c r="BI218" s="1">
        <v>13</v>
      </c>
      <c r="BJ218" s="1">
        <v>16</v>
      </c>
      <c r="BK218" s="1">
        <v>63</v>
      </c>
      <c r="BL218" s="1">
        <v>37</v>
      </c>
      <c r="BM218" s="1">
        <v>0</v>
      </c>
      <c r="BN218" s="1">
        <v>0</v>
      </c>
      <c r="BO218" s="1">
        <v>0</v>
      </c>
      <c r="BP218" s="1">
        <v>0</v>
      </c>
      <c r="BQ218" s="1">
        <v>1</v>
      </c>
      <c r="BR218" s="1">
        <v>95</v>
      </c>
      <c r="BS218" s="1">
        <v>6.3E-2</v>
      </c>
      <c r="BU218" s="2" t="s">
        <v>339</v>
      </c>
      <c r="BV218" s="1" t="s">
        <v>810</v>
      </c>
      <c r="BW218" s="1">
        <v>81</v>
      </c>
      <c r="BX218" s="1">
        <v>11</v>
      </c>
      <c r="BY218" s="1">
        <v>22</v>
      </c>
      <c r="BZ218" s="1">
        <v>33</v>
      </c>
      <c r="CA218" s="1">
        <v>-1</v>
      </c>
      <c r="CB218" s="1">
        <v>21</v>
      </c>
      <c r="CC218" s="1">
        <v>49</v>
      </c>
      <c r="CD218" s="1">
        <v>35</v>
      </c>
      <c r="CE218" s="1">
        <v>2</v>
      </c>
      <c r="CF218" s="1">
        <v>3</v>
      </c>
      <c r="CG218" s="1">
        <v>0</v>
      </c>
      <c r="CH218" s="1">
        <v>0</v>
      </c>
      <c r="CI218" s="1">
        <v>3</v>
      </c>
      <c r="CJ218" s="1">
        <v>112</v>
      </c>
      <c r="CK218" s="1">
        <v>9.8000000000000004E-2</v>
      </c>
      <c r="CL218" s="1" t="s">
        <v>797</v>
      </c>
      <c r="CM218" s="1" t="s">
        <v>224</v>
      </c>
      <c r="CN218" s="1" t="s">
        <v>794</v>
      </c>
      <c r="CO218" s="1">
        <v>70</v>
      </c>
      <c r="CP218" s="1">
        <v>18</v>
      </c>
      <c r="CQ218" s="1">
        <v>15</v>
      </c>
      <c r="CR218" s="1">
        <v>33</v>
      </c>
      <c r="CS218" s="1">
        <v>0</v>
      </c>
      <c r="CT218" s="1">
        <v>68</v>
      </c>
      <c r="CU218" s="1">
        <v>73</v>
      </c>
      <c r="CV218" s="1">
        <v>33</v>
      </c>
      <c r="CW218" s="1">
        <v>4</v>
      </c>
      <c r="CX218" s="1">
        <v>4</v>
      </c>
      <c r="CY218" s="1">
        <v>1</v>
      </c>
      <c r="CZ218" s="1">
        <v>0</v>
      </c>
      <c r="DA218" s="1">
        <v>3</v>
      </c>
      <c r="DB218" s="1">
        <v>145</v>
      </c>
      <c r="DC218" s="1">
        <v>0.124</v>
      </c>
      <c r="DE218" s="2"/>
      <c r="DF218" s="1" t="s">
        <v>224</v>
      </c>
      <c r="DG218" s="1">
        <v>70</v>
      </c>
      <c r="DH218" s="1">
        <v>18</v>
      </c>
      <c r="DI218" s="1">
        <v>15</v>
      </c>
      <c r="DJ218" s="1">
        <v>33</v>
      </c>
      <c r="DK218" s="1">
        <v>0</v>
      </c>
      <c r="DL218" s="1">
        <v>68</v>
      </c>
      <c r="DM218" s="1">
        <v>73</v>
      </c>
      <c r="DN218" s="1">
        <v>33</v>
      </c>
      <c r="DO218" s="1">
        <v>4</v>
      </c>
      <c r="DP218" s="1">
        <v>4</v>
      </c>
      <c r="DQ218" s="1">
        <v>1</v>
      </c>
      <c r="DR218" s="1">
        <v>0</v>
      </c>
      <c r="DS218" s="1">
        <v>3</v>
      </c>
      <c r="DT218" s="1">
        <v>145</v>
      </c>
      <c r="DU218" s="1">
        <v>0.124</v>
      </c>
    </row>
    <row r="219" spans="1:125" x14ac:dyDescent="0.2">
      <c r="A219" s="2" t="s">
        <v>648</v>
      </c>
      <c r="B219" s="1" t="s">
        <v>825</v>
      </c>
      <c r="C219" s="1">
        <v>73</v>
      </c>
      <c r="D219" s="1">
        <v>11</v>
      </c>
      <c r="E219" s="1">
        <v>23</v>
      </c>
      <c r="F219" s="1">
        <v>34</v>
      </c>
      <c r="G219" s="1">
        <v>-35</v>
      </c>
      <c r="H219" s="1">
        <v>32</v>
      </c>
      <c r="I219" s="1">
        <v>32</v>
      </c>
      <c r="J219" s="1">
        <v>52</v>
      </c>
      <c r="K219" s="1">
        <v>3</v>
      </c>
      <c r="L219" s="1">
        <v>9</v>
      </c>
      <c r="M219" s="1">
        <v>1</v>
      </c>
      <c r="N219" s="1">
        <v>0</v>
      </c>
      <c r="O219" s="1">
        <v>3</v>
      </c>
      <c r="P219" s="1">
        <v>191</v>
      </c>
      <c r="Q219" s="1">
        <v>5.8000000000000003E-2</v>
      </c>
      <c r="S219" s="1" t="s">
        <v>868</v>
      </c>
      <c r="T219" s="1" t="s">
        <v>799</v>
      </c>
      <c r="U219" s="1">
        <v>79</v>
      </c>
      <c r="V219" s="1">
        <v>5</v>
      </c>
      <c r="W219" s="1">
        <v>29</v>
      </c>
      <c r="X219" s="1">
        <v>34</v>
      </c>
      <c r="Y219" s="1">
        <v>6</v>
      </c>
      <c r="Z219" s="1">
        <v>81</v>
      </c>
      <c r="AA219" s="1">
        <v>66</v>
      </c>
      <c r="AB219" s="1">
        <v>192</v>
      </c>
      <c r="AC219" s="1">
        <v>2</v>
      </c>
      <c r="AD219" s="1">
        <v>13</v>
      </c>
      <c r="AE219" s="1">
        <v>0</v>
      </c>
      <c r="AF219" s="1">
        <v>0</v>
      </c>
      <c r="AG219" s="1">
        <v>0</v>
      </c>
      <c r="AH219" s="1">
        <v>129</v>
      </c>
      <c r="AI219" s="1">
        <v>3.9E-2</v>
      </c>
      <c r="AK219" s="2" t="s">
        <v>692</v>
      </c>
      <c r="AL219" s="1" t="s">
        <v>825</v>
      </c>
      <c r="AM219" s="1">
        <v>82</v>
      </c>
      <c r="AN219" s="1">
        <v>13</v>
      </c>
      <c r="AO219" s="1">
        <v>19</v>
      </c>
      <c r="AP219" s="1">
        <v>32</v>
      </c>
      <c r="AQ219" s="1">
        <v>0</v>
      </c>
      <c r="AR219" s="1">
        <v>32</v>
      </c>
      <c r="AS219" s="1">
        <v>140</v>
      </c>
      <c r="AT219" s="1">
        <v>92</v>
      </c>
      <c r="AU219" s="1">
        <v>2</v>
      </c>
      <c r="AV219" s="1">
        <v>6</v>
      </c>
      <c r="AW219" s="1">
        <v>1</v>
      </c>
      <c r="AX219" s="1">
        <v>0</v>
      </c>
      <c r="AY219" s="1">
        <v>2</v>
      </c>
      <c r="AZ219" s="1">
        <v>147</v>
      </c>
      <c r="BA219" s="1">
        <v>8.7999999999999995E-2</v>
      </c>
      <c r="BC219" s="2" t="s">
        <v>339</v>
      </c>
      <c r="BD219" s="1" t="s">
        <v>810</v>
      </c>
      <c r="BE219" s="1">
        <v>25</v>
      </c>
      <c r="BF219" s="1">
        <v>7</v>
      </c>
      <c r="BG219" s="1">
        <v>12</v>
      </c>
      <c r="BH219" s="1">
        <v>19</v>
      </c>
      <c r="BI219" s="1">
        <v>1</v>
      </c>
      <c r="BJ219" s="1">
        <v>4</v>
      </c>
      <c r="BK219" s="1">
        <v>10</v>
      </c>
      <c r="BL219" s="1">
        <v>13</v>
      </c>
      <c r="BM219" s="1">
        <v>2</v>
      </c>
      <c r="BN219" s="1">
        <v>4</v>
      </c>
      <c r="BO219" s="1">
        <v>0</v>
      </c>
      <c r="BP219" s="1">
        <v>0</v>
      </c>
      <c r="BQ219" s="1">
        <v>1</v>
      </c>
      <c r="BR219" s="1">
        <v>26</v>
      </c>
      <c r="BS219" s="1">
        <v>0.26900000000000002</v>
      </c>
      <c r="BU219" s="2" t="s">
        <v>742</v>
      </c>
      <c r="BV219" s="1" t="s">
        <v>823</v>
      </c>
      <c r="BW219" s="1">
        <v>82</v>
      </c>
      <c r="BX219" s="1">
        <v>5</v>
      </c>
      <c r="BY219" s="1">
        <v>28</v>
      </c>
      <c r="BZ219" s="1">
        <v>33</v>
      </c>
      <c r="CA219" s="1">
        <v>-7</v>
      </c>
      <c r="CB219" s="1">
        <v>48</v>
      </c>
      <c r="CC219" s="1">
        <v>182</v>
      </c>
      <c r="CD219" s="1">
        <v>128</v>
      </c>
      <c r="CE219" s="1">
        <v>4</v>
      </c>
      <c r="CF219" s="1">
        <v>14</v>
      </c>
      <c r="CG219" s="1">
        <v>0</v>
      </c>
      <c r="CH219" s="1">
        <v>0</v>
      </c>
      <c r="CI219" s="1">
        <v>0</v>
      </c>
      <c r="CJ219" s="1">
        <v>147</v>
      </c>
      <c r="CK219" s="1">
        <v>3.4000000000000002E-2</v>
      </c>
      <c r="CL219" s="1" t="s">
        <v>797</v>
      </c>
      <c r="CM219" s="1" t="s">
        <v>201</v>
      </c>
      <c r="CN219" s="1" t="s">
        <v>798</v>
      </c>
      <c r="CO219" s="1">
        <v>79</v>
      </c>
      <c r="CP219" s="1">
        <v>12</v>
      </c>
      <c r="CQ219" s="1">
        <v>21</v>
      </c>
      <c r="CR219" s="1">
        <v>33</v>
      </c>
      <c r="CS219" s="1">
        <v>0</v>
      </c>
      <c r="CT219" s="1">
        <v>14</v>
      </c>
      <c r="CU219" s="1">
        <v>55</v>
      </c>
      <c r="CV219" s="1">
        <v>34</v>
      </c>
      <c r="CW219" s="1">
        <v>0</v>
      </c>
      <c r="CX219" s="1">
        <v>2</v>
      </c>
      <c r="CY219" s="1">
        <v>1</v>
      </c>
      <c r="CZ219" s="1">
        <v>1</v>
      </c>
      <c r="DA219" s="1">
        <v>2</v>
      </c>
      <c r="DB219" s="1">
        <v>145</v>
      </c>
      <c r="DC219" s="1">
        <v>8.3000000000000004E-2</v>
      </c>
      <c r="DE219" s="2"/>
      <c r="DF219" s="1" t="s">
        <v>201</v>
      </c>
      <c r="DG219" s="1">
        <v>79</v>
      </c>
      <c r="DH219" s="1">
        <v>12</v>
      </c>
      <c r="DI219" s="1">
        <v>21</v>
      </c>
      <c r="DJ219" s="1">
        <v>33</v>
      </c>
      <c r="DK219" s="1">
        <v>0</v>
      </c>
      <c r="DL219" s="1">
        <v>14</v>
      </c>
      <c r="DM219" s="1">
        <v>55</v>
      </c>
      <c r="DN219" s="1">
        <v>34</v>
      </c>
      <c r="DO219" s="1">
        <v>0</v>
      </c>
      <c r="DP219" s="1">
        <v>2</v>
      </c>
      <c r="DQ219" s="1">
        <v>1</v>
      </c>
      <c r="DR219" s="1">
        <v>1</v>
      </c>
      <c r="DS219" s="1">
        <v>2</v>
      </c>
      <c r="DT219" s="1">
        <v>145</v>
      </c>
      <c r="DU219" s="1">
        <v>8.3000000000000004E-2</v>
      </c>
    </row>
    <row r="220" spans="1:125" x14ac:dyDescent="0.2">
      <c r="A220" s="2" t="s">
        <v>103</v>
      </c>
      <c r="B220" s="1" t="s">
        <v>821</v>
      </c>
      <c r="C220" s="1">
        <v>45</v>
      </c>
      <c r="D220" s="1">
        <v>6</v>
      </c>
      <c r="E220" s="1">
        <v>28</v>
      </c>
      <c r="F220" s="1">
        <v>34</v>
      </c>
      <c r="G220" s="1">
        <v>11</v>
      </c>
      <c r="H220" s="1">
        <v>32</v>
      </c>
      <c r="I220" s="1">
        <v>47</v>
      </c>
      <c r="J220" s="1">
        <v>61</v>
      </c>
      <c r="K220" s="1">
        <v>4</v>
      </c>
      <c r="L220" s="1">
        <v>12</v>
      </c>
      <c r="M220" s="1">
        <v>0</v>
      </c>
      <c r="N220" s="1">
        <v>1</v>
      </c>
      <c r="O220" s="1">
        <v>1</v>
      </c>
      <c r="P220" s="1">
        <v>85</v>
      </c>
      <c r="Q220" s="1">
        <v>7.0999999999999994E-2</v>
      </c>
      <c r="S220" s="1" t="s">
        <v>339</v>
      </c>
      <c r="T220" s="1" t="s">
        <v>810</v>
      </c>
      <c r="U220" s="1">
        <v>82</v>
      </c>
      <c r="V220" s="1">
        <v>16</v>
      </c>
      <c r="W220" s="1">
        <v>18</v>
      </c>
      <c r="X220" s="1">
        <v>34</v>
      </c>
      <c r="Y220" s="1">
        <v>9</v>
      </c>
      <c r="Z220" s="1">
        <v>17</v>
      </c>
      <c r="AA220" s="1">
        <v>38</v>
      </c>
      <c r="AB220" s="1">
        <v>24</v>
      </c>
      <c r="AC220" s="1">
        <v>2</v>
      </c>
      <c r="AD220" s="1">
        <v>4</v>
      </c>
      <c r="AE220" s="1">
        <v>0</v>
      </c>
      <c r="AF220" s="1">
        <v>0</v>
      </c>
      <c r="AG220" s="1">
        <v>2</v>
      </c>
      <c r="AH220" s="1">
        <v>101</v>
      </c>
      <c r="AI220" s="1">
        <v>0.158</v>
      </c>
      <c r="AK220" s="2" t="s">
        <v>605</v>
      </c>
      <c r="AL220" s="1" t="s">
        <v>829</v>
      </c>
      <c r="AM220" s="1">
        <v>73</v>
      </c>
      <c r="AN220" s="1">
        <v>6</v>
      </c>
      <c r="AO220" s="1">
        <v>26</v>
      </c>
      <c r="AP220" s="1">
        <v>32</v>
      </c>
      <c r="AQ220" s="1">
        <v>26</v>
      </c>
      <c r="AR220" s="1">
        <v>26</v>
      </c>
      <c r="AS220" s="1">
        <v>53</v>
      </c>
      <c r="AT220" s="1">
        <v>149</v>
      </c>
      <c r="AU220" s="1">
        <v>3</v>
      </c>
      <c r="AV220" s="1">
        <v>8</v>
      </c>
      <c r="AW220" s="1">
        <v>0</v>
      </c>
      <c r="AX220" s="1">
        <v>2</v>
      </c>
      <c r="AY220" s="1">
        <v>2</v>
      </c>
      <c r="AZ220" s="1">
        <v>78</v>
      </c>
      <c r="BA220" s="1">
        <v>7.6999999999999999E-2</v>
      </c>
      <c r="BC220" s="2" t="s">
        <v>695</v>
      </c>
      <c r="BD220" s="1" t="s">
        <v>796</v>
      </c>
      <c r="BE220" s="1">
        <v>47</v>
      </c>
      <c r="BF220" s="1">
        <v>4</v>
      </c>
      <c r="BG220" s="1">
        <v>15</v>
      </c>
      <c r="BH220" s="1">
        <v>19</v>
      </c>
      <c r="BI220" s="1">
        <v>13</v>
      </c>
      <c r="BJ220" s="1">
        <v>22</v>
      </c>
      <c r="BK220" s="1">
        <v>69</v>
      </c>
      <c r="BL220" s="1">
        <v>78</v>
      </c>
      <c r="BM220" s="1">
        <v>0</v>
      </c>
      <c r="BN220" s="1">
        <v>1</v>
      </c>
      <c r="BO220" s="1">
        <v>0</v>
      </c>
      <c r="BP220" s="1">
        <v>1</v>
      </c>
      <c r="BQ220" s="1">
        <v>1</v>
      </c>
      <c r="BR220" s="1">
        <v>83</v>
      </c>
      <c r="BS220" s="1">
        <v>4.8000000000000001E-2</v>
      </c>
      <c r="BU220" s="2" t="s">
        <v>752</v>
      </c>
      <c r="BV220" s="1" t="s">
        <v>807</v>
      </c>
      <c r="BW220" s="1">
        <v>79</v>
      </c>
      <c r="BX220" s="1">
        <v>5</v>
      </c>
      <c r="BY220" s="1">
        <v>28</v>
      </c>
      <c r="BZ220" s="1">
        <v>33</v>
      </c>
      <c r="CA220" s="1">
        <v>-20</v>
      </c>
      <c r="CB220" s="1">
        <v>30</v>
      </c>
      <c r="CC220" s="1">
        <v>282</v>
      </c>
      <c r="CD220" s="1">
        <v>111</v>
      </c>
      <c r="CE220" s="1">
        <v>1</v>
      </c>
      <c r="CF220" s="1">
        <v>17</v>
      </c>
      <c r="CG220" s="1">
        <v>0</v>
      </c>
      <c r="CH220" s="1">
        <v>0</v>
      </c>
      <c r="CI220" s="1">
        <v>0</v>
      </c>
      <c r="CJ220" s="1">
        <v>115</v>
      </c>
      <c r="CK220" s="1">
        <v>4.2999999999999997E-2</v>
      </c>
      <c r="CL220" s="1" t="s">
        <v>797</v>
      </c>
      <c r="CM220" s="1" t="s">
        <v>1621</v>
      </c>
      <c r="CN220" s="1" t="s">
        <v>808</v>
      </c>
      <c r="CO220" s="1">
        <v>80</v>
      </c>
      <c r="CP220" s="1">
        <v>11</v>
      </c>
      <c r="CQ220" s="1">
        <v>22</v>
      </c>
      <c r="CR220" s="1">
        <v>33</v>
      </c>
      <c r="CS220" s="1">
        <v>-14</v>
      </c>
      <c r="CT220" s="1">
        <v>16</v>
      </c>
      <c r="CU220" s="1">
        <v>42</v>
      </c>
      <c r="CV220" s="1">
        <v>36</v>
      </c>
      <c r="CW220" s="1">
        <v>2</v>
      </c>
      <c r="CX220" s="1">
        <v>9</v>
      </c>
      <c r="CY220" s="1">
        <v>0</v>
      </c>
      <c r="CZ220" s="1">
        <v>0</v>
      </c>
      <c r="DA220" s="1">
        <v>2</v>
      </c>
      <c r="DB220" s="1">
        <v>172</v>
      </c>
      <c r="DC220" s="1">
        <v>6.4000000000000001E-2</v>
      </c>
      <c r="DE220" s="2"/>
      <c r="DF220" s="1" t="s">
        <v>1621</v>
      </c>
      <c r="DG220" s="1">
        <v>80</v>
      </c>
      <c r="DH220" s="1">
        <v>11</v>
      </c>
      <c r="DI220" s="1">
        <v>22</v>
      </c>
      <c r="DJ220" s="1">
        <v>33</v>
      </c>
      <c r="DK220" s="1">
        <v>-14</v>
      </c>
      <c r="DL220" s="1">
        <v>16</v>
      </c>
      <c r="DM220" s="1">
        <v>42</v>
      </c>
      <c r="DN220" s="1">
        <v>36</v>
      </c>
      <c r="DO220" s="1">
        <v>2</v>
      </c>
      <c r="DP220" s="1">
        <v>9</v>
      </c>
      <c r="DQ220" s="1">
        <v>0</v>
      </c>
      <c r="DR220" s="1">
        <v>0</v>
      </c>
      <c r="DS220" s="1">
        <v>2</v>
      </c>
      <c r="DT220" s="1">
        <v>172</v>
      </c>
      <c r="DU220" s="1">
        <v>6.4000000000000001E-2</v>
      </c>
    </row>
    <row r="221" spans="1:125" ht="15" customHeight="1" x14ac:dyDescent="0.2">
      <c r="A221" s="2" t="s">
        <v>242</v>
      </c>
      <c r="B221" s="1" t="s">
        <v>817</v>
      </c>
      <c r="C221" s="1">
        <v>71</v>
      </c>
      <c r="D221" s="1">
        <v>14</v>
      </c>
      <c r="E221" s="1">
        <v>20</v>
      </c>
      <c r="F221" s="1">
        <v>34</v>
      </c>
      <c r="G221" s="1">
        <v>4</v>
      </c>
      <c r="H221" s="1">
        <v>35</v>
      </c>
      <c r="I221" s="1">
        <v>59</v>
      </c>
      <c r="J221" s="1">
        <v>15</v>
      </c>
      <c r="K221" s="1">
        <v>5</v>
      </c>
      <c r="L221" s="1">
        <v>6</v>
      </c>
      <c r="M221" s="1">
        <v>0</v>
      </c>
      <c r="N221" s="1">
        <v>0</v>
      </c>
      <c r="O221" s="1">
        <v>1</v>
      </c>
      <c r="P221" s="1">
        <v>181</v>
      </c>
      <c r="Q221" s="1">
        <v>7.6999999999999999E-2</v>
      </c>
      <c r="S221" s="1" t="s">
        <v>839</v>
      </c>
      <c r="T221" s="1" t="s">
        <v>795</v>
      </c>
      <c r="U221" s="1">
        <v>74</v>
      </c>
      <c r="V221" s="1">
        <v>16</v>
      </c>
      <c r="W221" s="1">
        <v>18</v>
      </c>
      <c r="X221" s="1">
        <v>34</v>
      </c>
      <c r="Y221" s="1">
        <v>-6</v>
      </c>
      <c r="Z221" s="1">
        <v>44</v>
      </c>
      <c r="AA221" s="1">
        <v>14</v>
      </c>
      <c r="AB221" s="1">
        <v>8</v>
      </c>
      <c r="AC221" s="1">
        <v>6</v>
      </c>
      <c r="AD221" s="1">
        <v>4</v>
      </c>
      <c r="AE221" s="1">
        <v>0</v>
      </c>
      <c r="AF221" s="1">
        <v>0</v>
      </c>
      <c r="AG221" s="1">
        <v>3</v>
      </c>
      <c r="AH221" s="1">
        <v>151</v>
      </c>
      <c r="AI221" s="1">
        <v>0.106</v>
      </c>
      <c r="AK221" s="2" t="s">
        <v>712</v>
      </c>
      <c r="AL221" s="1" t="s">
        <v>799</v>
      </c>
      <c r="AM221" s="1">
        <v>82</v>
      </c>
      <c r="AN221" s="1">
        <v>9</v>
      </c>
      <c r="AO221" s="1">
        <v>23</v>
      </c>
      <c r="AP221" s="1">
        <v>32</v>
      </c>
      <c r="AQ221" s="1">
        <v>-15</v>
      </c>
      <c r="AR221" s="1">
        <v>22</v>
      </c>
      <c r="AS221" s="1">
        <v>83</v>
      </c>
      <c r="AT221" s="1">
        <v>153</v>
      </c>
      <c r="AU221" s="1">
        <v>4</v>
      </c>
      <c r="AV221" s="1">
        <v>3</v>
      </c>
      <c r="AW221" s="1">
        <v>0</v>
      </c>
      <c r="AX221" s="1">
        <v>1</v>
      </c>
      <c r="AY221" s="1">
        <v>0</v>
      </c>
      <c r="AZ221" s="1">
        <v>152</v>
      </c>
      <c r="BA221" s="1">
        <v>5.8999999999999997E-2</v>
      </c>
      <c r="BC221" s="2" t="s">
        <v>116</v>
      </c>
      <c r="BD221" s="1" t="s">
        <v>824</v>
      </c>
      <c r="BE221" s="1">
        <v>38</v>
      </c>
      <c r="BF221" s="1">
        <v>8</v>
      </c>
      <c r="BG221" s="1">
        <v>11</v>
      </c>
      <c r="BH221" s="1">
        <v>19</v>
      </c>
      <c r="BI221" s="1">
        <v>1</v>
      </c>
      <c r="BJ221" s="1">
        <v>10</v>
      </c>
      <c r="BK221" s="1">
        <v>28</v>
      </c>
      <c r="BL221" s="1">
        <v>7</v>
      </c>
      <c r="BM221" s="1">
        <v>3</v>
      </c>
      <c r="BN221" s="1">
        <v>2</v>
      </c>
      <c r="BO221" s="1">
        <v>0</v>
      </c>
      <c r="BP221" s="1">
        <v>0</v>
      </c>
      <c r="BQ221" s="1">
        <v>1</v>
      </c>
      <c r="BR221" s="1">
        <v>75</v>
      </c>
      <c r="BS221" s="1">
        <v>0.107</v>
      </c>
      <c r="BU221" s="2" t="s">
        <v>176</v>
      </c>
      <c r="BV221" s="1" t="s">
        <v>824</v>
      </c>
      <c r="BW221" s="1">
        <v>61</v>
      </c>
      <c r="BX221" s="1">
        <v>9</v>
      </c>
      <c r="BY221" s="1">
        <v>24</v>
      </c>
      <c r="BZ221" s="1">
        <v>33</v>
      </c>
      <c r="CA221" s="1">
        <v>14</v>
      </c>
      <c r="CB221" s="1">
        <v>72</v>
      </c>
      <c r="CC221" s="1">
        <v>110</v>
      </c>
      <c r="CD221" s="1">
        <v>28</v>
      </c>
      <c r="CE221" s="1">
        <v>1</v>
      </c>
      <c r="CF221" s="1">
        <v>6</v>
      </c>
      <c r="CG221" s="1">
        <v>0</v>
      </c>
      <c r="CH221" s="1">
        <v>1</v>
      </c>
      <c r="CI221" s="1">
        <v>1</v>
      </c>
      <c r="CJ221" s="1">
        <v>102</v>
      </c>
      <c r="CK221" s="1">
        <v>8.7999999999999995E-2</v>
      </c>
      <c r="CL221" s="1" t="s">
        <v>797</v>
      </c>
      <c r="CM221" s="1" t="s">
        <v>336</v>
      </c>
      <c r="CN221" s="1" t="s">
        <v>809</v>
      </c>
      <c r="CO221" s="1">
        <v>81</v>
      </c>
      <c r="CP221" s="1">
        <v>14</v>
      </c>
      <c r="CQ221" s="1">
        <v>19</v>
      </c>
      <c r="CR221" s="1">
        <v>33</v>
      </c>
      <c r="CS221" s="1">
        <v>-35</v>
      </c>
      <c r="CT221" s="1">
        <v>18</v>
      </c>
      <c r="CU221" s="1">
        <v>97</v>
      </c>
      <c r="CV221" s="1">
        <v>28</v>
      </c>
      <c r="CW221" s="1">
        <v>5</v>
      </c>
      <c r="CX221" s="1">
        <v>5</v>
      </c>
      <c r="CY221" s="1">
        <v>0</v>
      </c>
      <c r="CZ221" s="1">
        <v>0</v>
      </c>
      <c r="DA221" s="1">
        <v>1</v>
      </c>
      <c r="DB221" s="1">
        <v>191</v>
      </c>
      <c r="DC221" s="1">
        <v>7.2999999999999995E-2</v>
      </c>
      <c r="DE221" s="2"/>
      <c r="DF221" s="1" t="s">
        <v>336</v>
      </c>
      <c r="DG221" s="1">
        <v>81</v>
      </c>
      <c r="DH221" s="1">
        <v>14</v>
      </c>
      <c r="DI221" s="1">
        <v>19</v>
      </c>
      <c r="DJ221" s="1">
        <v>33</v>
      </c>
      <c r="DK221" s="1">
        <v>-35</v>
      </c>
      <c r="DL221" s="1">
        <v>18</v>
      </c>
      <c r="DM221" s="1">
        <v>97</v>
      </c>
      <c r="DN221" s="1">
        <v>28</v>
      </c>
      <c r="DO221" s="1">
        <v>5</v>
      </c>
      <c r="DP221" s="1">
        <v>5</v>
      </c>
      <c r="DQ221" s="1">
        <v>0</v>
      </c>
      <c r="DR221" s="1">
        <v>0</v>
      </c>
      <c r="DS221" s="1">
        <v>1</v>
      </c>
      <c r="DT221" s="1">
        <v>191</v>
      </c>
      <c r="DU221" s="1">
        <v>7.2999999999999995E-2</v>
      </c>
    </row>
    <row r="222" spans="1:125" x14ac:dyDescent="0.2">
      <c r="A222" s="2" t="s">
        <v>869</v>
      </c>
      <c r="B222" s="1" t="s">
        <v>794</v>
      </c>
      <c r="C222" s="1">
        <v>73</v>
      </c>
      <c r="D222" s="1">
        <v>16</v>
      </c>
      <c r="E222" s="1">
        <v>17</v>
      </c>
      <c r="F222" s="1">
        <v>33</v>
      </c>
      <c r="G222" s="1">
        <v>-12</v>
      </c>
      <c r="H222" s="1">
        <v>40</v>
      </c>
      <c r="I222" s="1">
        <v>51</v>
      </c>
      <c r="J222" s="1">
        <v>20</v>
      </c>
      <c r="K222" s="1">
        <v>4</v>
      </c>
      <c r="L222" s="1">
        <v>5</v>
      </c>
      <c r="M222" s="1">
        <v>1</v>
      </c>
      <c r="N222" s="1">
        <v>0</v>
      </c>
      <c r="O222" s="1">
        <v>3</v>
      </c>
      <c r="P222" s="1">
        <v>151</v>
      </c>
      <c r="Q222" s="1">
        <v>0.106</v>
      </c>
      <c r="S222" s="1" t="s">
        <v>282</v>
      </c>
      <c r="T222" s="1" t="s">
        <v>814</v>
      </c>
      <c r="U222" s="1">
        <v>66</v>
      </c>
      <c r="V222" s="1">
        <v>18</v>
      </c>
      <c r="W222" s="1">
        <v>15</v>
      </c>
      <c r="X222" s="1">
        <v>33</v>
      </c>
      <c r="Y222" s="1">
        <v>-12</v>
      </c>
      <c r="Z222" s="1">
        <v>49</v>
      </c>
      <c r="AA222" s="1">
        <v>49</v>
      </c>
      <c r="AB222" s="1">
        <v>41</v>
      </c>
      <c r="AC222" s="1">
        <v>1</v>
      </c>
      <c r="AD222" s="1">
        <v>3</v>
      </c>
      <c r="AE222" s="1">
        <v>4</v>
      </c>
      <c r="AF222" s="1">
        <v>0</v>
      </c>
      <c r="AG222" s="1">
        <v>0</v>
      </c>
      <c r="AH222" s="1">
        <v>167</v>
      </c>
      <c r="AI222" s="1">
        <v>0.108</v>
      </c>
      <c r="AK222" s="2" t="s">
        <v>391</v>
      </c>
      <c r="AL222" s="1" t="s">
        <v>829</v>
      </c>
      <c r="AM222" s="1">
        <v>80</v>
      </c>
      <c r="AN222" s="1">
        <v>10</v>
      </c>
      <c r="AO222" s="1">
        <v>22</v>
      </c>
      <c r="AP222" s="1">
        <v>32</v>
      </c>
      <c r="AQ222" s="1">
        <v>-8</v>
      </c>
      <c r="AR222" s="1">
        <v>32</v>
      </c>
      <c r="AS222" s="1">
        <v>45</v>
      </c>
      <c r="AT222" s="1">
        <v>35</v>
      </c>
      <c r="AU222" s="1">
        <v>2</v>
      </c>
      <c r="AV222" s="1">
        <v>6</v>
      </c>
      <c r="AW222" s="1">
        <v>0</v>
      </c>
      <c r="AX222" s="1">
        <v>0</v>
      </c>
      <c r="AY222" s="1">
        <v>2</v>
      </c>
      <c r="AZ222" s="1">
        <v>143</v>
      </c>
      <c r="BA222" s="1">
        <v>7.0000000000000007E-2</v>
      </c>
      <c r="BC222" s="2" t="s">
        <v>100</v>
      </c>
      <c r="BD222" s="1" t="s">
        <v>823</v>
      </c>
      <c r="BE222" s="1">
        <v>45</v>
      </c>
      <c r="BF222" s="1">
        <v>6</v>
      </c>
      <c r="BG222" s="1">
        <v>13</v>
      </c>
      <c r="BH222" s="1">
        <v>19</v>
      </c>
      <c r="BI222" s="1">
        <v>6</v>
      </c>
      <c r="BJ222" s="1">
        <v>28</v>
      </c>
      <c r="BK222" s="1">
        <v>99</v>
      </c>
      <c r="BL222" s="1">
        <v>33</v>
      </c>
      <c r="BM222" s="1">
        <v>1</v>
      </c>
      <c r="BN222" s="1">
        <v>2</v>
      </c>
      <c r="BO222" s="1">
        <v>0</v>
      </c>
      <c r="BP222" s="1">
        <v>0</v>
      </c>
      <c r="BQ222" s="1">
        <v>2</v>
      </c>
      <c r="BR222" s="1">
        <v>69</v>
      </c>
      <c r="BS222" s="1">
        <v>8.6999999999999994E-2</v>
      </c>
      <c r="BU222" s="2" t="s">
        <v>284</v>
      </c>
      <c r="BV222" s="1" t="s">
        <v>824</v>
      </c>
      <c r="BW222" s="1">
        <v>78</v>
      </c>
      <c r="BX222" s="1">
        <v>14</v>
      </c>
      <c r="BY222" s="1">
        <v>18</v>
      </c>
      <c r="BZ222" s="1">
        <v>32</v>
      </c>
      <c r="CA222" s="1">
        <v>10</v>
      </c>
      <c r="CB222" s="1">
        <v>38</v>
      </c>
      <c r="CC222" s="1">
        <v>88</v>
      </c>
      <c r="CD222" s="1">
        <v>30</v>
      </c>
      <c r="CE222" s="1">
        <v>2</v>
      </c>
      <c r="CF222" s="1">
        <v>2</v>
      </c>
      <c r="CG222" s="1">
        <v>0</v>
      </c>
      <c r="CH222" s="1">
        <v>0</v>
      </c>
      <c r="CI222" s="1">
        <v>2</v>
      </c>
      <c r="CJ222" s="1">
        <v>144</v>
      </c>
      <c r="CK222" s="1">
        <v>9.7000000000000003E-2</v>
      </c>
      <c r="CL222" s="1" t="s">
        <v>797</v>
      </c>
      <c r="CM222" s="1" t="s">
        <v>695</v>
      </c>
      <c r="CN222" s="1" t="s">
        <v>796</v>
      </c>
      <c r="CO222" s="1">
        <v>71</v>
      </c>
      <c r="CP222" s="1">
        <v>8</v>
      </c>
      <c r="CQ222" s="1">
        <v>25</v>
      </c>
      <c r="CR222" s="1">
        <v>33</v>
      </c>
      <c r="CS222" s="1">
        <v>23</v>
      </c>
      <c r="CT222" s="1">
        <v>26</v>
      </c>
      <c r="CU222" s="1">
        <v>77</v>
      </c>
      <c r="CV222" s="1">
        <v>139</v>
      </c>
      <c r="CW222" s="1">
        <v>3</v>
      </c>
      <c r="CX222" s="1">
        <v>9</v>
      </c>
      <c r="CY222" s="1">
        <v>0</v>
      </c>
      <c r="CZ222" s="1">
        <v>3</v>
      </c>
      <c r="DA222" s="1">
        <v>2</v>
      </c>
      <c r="DB222" s="1">
        <v>148</v>
      </c>
      <c r="DC222" s="1">
        <v>5.3999999999999999E-2</v>
      </c>
      <c r="DE222" s="2"/>
      <c r="DF222" s="1" t="s">
        <v>695</v>
      </c>
      <c r="DG222" s="1">
        <v>71</v>
      </c>
      <c r="DH222" s="1">
        <v>8</v>
      </c>
      <c r="DI222" s="1">
        <v>25</v>
      </c>
      <c r="DJ222" s="1">
        <v>33</v>
      </c>
      <c r="DK222" s="1">
        <v>23</v>
      </c>
      <c r="DL222" s="1">
        <v>26</v>
      </c>
      <c r="DM222" s="1">
        <v>77</v>
      </c>
      <c r="DN222" s="1">
        <v>139</v>
      </c>
      <c r="DO222" s="1">
        <v>3</v>
      </c>
      <c r="DP222" s="1">
        <v>9</v>
      </c>
      <c r="DQ222" s="1">
        <v>0</v>
      </c>
      <c r="DR222" s="1">
        <v>3</v>
      </c>
      <c r="DS222" s="1">
        <v>2</v>
      </c>
      <c r="DT222" s="1">
        <v>148</v>
      </c>
      <c r="DU222" s="1">
        <v>5.3999999999999999E-2</v>
      </c>
    </row>
    <row r="223" spans="1:125" x14ac:dyDescent="0.2">
      <c r="A223" s="2" t="s">
        <v>84</v>
      </c>
      <c r="B223" s="1" t="s">
        <v>825</v>
      </c>
      <c r="C223" s="1">
        <v>81</v>
      </c>
      <c r="D223" s="1">
        <v>11</v>
      </c>
      <c r="E223" s="1">
        <v>22</v>
      </c>
      <c r="F223" s="1">
        <v>33</v>
      </c>
      <c r="G223" s="1">
        <v>0</v>
      </c>
      <c r="H223" s="1">
        <v>104</v>
      </c>
      <c r="I223" s="1">
        <v>175</v>
      </c>
      <c r="J223" s="1">
        <v>42</v>
      </c>
      <c r="K223" s="1">
        <v>2</v>
      </c>
      <c r="L223" s="1">
        <v>4</v>
      </c>
      <c r="M223" s="1">
        <v>0</v>
      </c>
      <c r="N223" s="1">
        <v>0</v>
      </c>
      <c r="O223" s="1">
        <v>0</v>
      </c>
      <c r="P223" s="1">
        <v>147</v>
      </c>
      <c r="Q223" s="1">
        <v>7.4999999999999997E-2</v>
      </c>
      <c r="S223" s="1" t="s">
        <v>711</v>
      </c>
      <c r="T223" s="1" t="s">
        <v>794</v>
      </c>
      <c r="U223" s="1">
        <v>51</v>
      </c>
      <c r="V223" s="1">
        <v>8</v>
      </c>
      <c r="W223" s="1">
        <v>25</v>
      </c>
      <c r="X223" s="1">
        <v>33</v>
      </c>
      <c r="Y223" s="1">
        <v>13</v>
      </c>
      <c r="Z223" s="1">
        <v>24</v>
      </c>
      <c r="AA223" s="1">
        <v>83</v>
      </c>
      <c r="AB223" s="1">
        <v>86</v>
      </c>
      <c r="AC223" s="1">
        <v>5</v>
      </c>
      <c r="AD223" s="1">
        <v>12</v>
      </c>
      <c r="AE223" s="1">
        <v>0</v>
      </c>
      <c r="AF223" s="1">
        <v>0</v>
      </c>
      <c r="AG223" s="1">
        <v>1</v>
      </c>
      <c r="AH223" s="1">
        <v>121</v>
      </c>
      <c r="AI223" s="1">
        <v>6.6000000000000003E-2</v>
      </c>
      <c r="AK223" s="2" t="s">
        <v>318</v>
      </c>
      <c r="AL223" s="1" t="s">
        <v>813</v>
      </c>
      <c r="AM223" s="1">
        <v>80</v>
      </c>
      <c r="AN223" s="1">
        <v>13</v>
      </c>
      <c r="AO223" s="1">
        <v>19</v>
      </c>
      <c r="AP223" s="1">
        <v>32</v>
      </c>
      <c r="AQ223" s="1">
        <v>-10</v>
      </c>
      <c r="AR223" s="1">
        <v>32</v>
      </c>
      <c r="AS223" s="1">
        <v>64</v>
      </c>
      <c r="AT223" s="1">
        <v>35</v>
      </c>
      <c r="AU223" s="1">
        <v>1</v>
      </c>
      <c r="AV223" s="1">
        <v>3</v>
      </c>
      <c r="AW223" s="1">
        <v>3</v>
      </c>
      <c r="AX223" s="1">
        <v>0</v>
      </c>
      <c r="AY223" s="1">
        <v>1</v>
      </c>
      <c r="AZ223" s="1">
        <v>104</v>
      </c>
      <c r="BA223" s="1">
        <v>0.125</v>
      </c>
      <c r="BC223" s="2" t="s">
        <v>274</v>
      </c>
      <c r="BD223" s="1" t="s">
        <v>802</v>
      </c>
      <c r="BE223" s="1">
        <v>47</v>
      </c>
      <c r="BF223" s="1">
        <v>6</v>
      </c>
      <c r="BG223" s="1">
        <v>12</v>
      </c>
      <c r="BH223" s="1">
        <v>18</v>
      </c>
      <c r="BI223" s="1">
        <v>-9</v>
      </c>
      <c r="BJ223" s="1">
        <v>16</v>
      </c>
      <c r="BK223" s="1">
        <v>23</v>
      </c>
      <c r="BL223" s="1">
        <v>21</v>
      </c>
      <c r="BM223" s="1">
        <v>2</v>
      </c>
      <c r="BN223" s="1">
        <v>4</v>
      </c>
      <c r="BO223" s="1">
        <v>0</v>
      </c>
      <c r="BP223" s="1">
        <v>2</v>
      </c>
      <c r="BQ223" s="1">
        <v>0</v>
      </c>
      <c r="BR223" s="1">
        <v>95</v>
      </c>
      <c r="BS223" s="1">
        <v>6.3E-2</v>
      </c>
      <c r="BU223" s="2" t="s">
        <v>715</v>
      </c>
      <c r="BV223" s="1" t="s">
        <v>808</v>
      </c>
      <c r="BW223" s="1">
        <v>76</v>
      </c>
      <c r="BX223" s="1">
        <v>5</v>
      </c>
      <c r="BY223" s="1">
        <v>27</v>
      </c>
      <c r="BZ223" s="1">
        <v>32</v>
      </c>
      <c r="CA223" s="1">
        <v>-9</v>
      </c>
      <c r="CB223" s="1">
        <v>37</v>
      </c>
      <c r="CC223" s="1">
        <v>94</v>
      </c>
      <c r="CD223" s="1">
        <v>102</v>
      </c>
      <c r="CE223" s="1">
        <v>2</v>
      </c>
      <c r="CF223" s="1">
        <v>6</v>
      </c>
      <c r="CG223" s="1">
        <v>0</v>
      </c>
      <c r="CH223" s="1">
        <v>1</v>
      </c>
      <c r="CI223" s="1">
        <v>1</v>
      </c>
      <c r="CJ223" s="1">
        <v>152</v>
      </c>
      <c r="CK223" s="1">
        <v>3.3000000000000002E-2</v>
      </c>
      <c r="CL223" s="1" t="s">
        <v>797</v>
      </c>
      <c r="CM223" s="1" t="s">
        <v>342</v>
      </c>
      <c r="CN223" s="1" t="s">
        <v>794</v>
      </c>
      <c r="CO223" s="1">
        <v>81</v>
      </c>
      <c r="CP223" s="1">
        <v>16</v>
      </c>
      <c r="CQ223" s="1">
        <v>17</v>
      </c>
      <c r="CR223" s="1">
        <v>33</v>
      </c>
      <c r="CS223" s="1">
        <v>-6</v>
      </c>
      <c r="CT223" s="1">
        <v>27</v>
      </c>
      <c r="CU223" s="1">
        <v>80</v>
      </c>
      <c r="CV223" s="1">
        <v>30</v>
      </c>
      <c r="CW223" s="1">
        <v>0</v>
      </c>
      <c r="CX223" s="1">
        <v>0</v>
      </c>
      <c r="CY223" s="1">
        <v>1</v>
      </c>
      <c r="CZ223" s="1">
        <v>2</v>
      </c>
      <c r="DA223" s="1">
        <v>2</v>
      </c>
      <c r="DB223" s="1">
        <v>145</v>
      </c>
      <c r="DC223" s="1">
        <v>0.11</v>
      </c>
      <c r="DE223" s="2"/>
      <c r="DF223" s="1" t="s">
        <v>342</v>
      </c>
      <c r="DG223" s="1">
        <v>81</v>
      </c>
      <c r="DH223" s="1">
        <v>16</v>
      </c>
      <c r="DI223" s="1">
        <v>17</v>
      </c>
      <c r="DJ223" s="1">
        <v>33</v>
      </c>
      <c r="DK223" s="1">
        <v>-6</v>
      </c>
      <c r="DL223" s="1">
        <v>27</v>
      </c>
      <c r="DM223" s="1">
        <v>80</v>
      </c>
      <c r="DN223" s="1">
        <v>30</v>
      </c>
      <c r="DO223" s="1">
        <v>0</v>
      </c>
      <c r="DP223" s="1">
        <v>0</v>
      </c>
      <c r="DQ223" s="1">
        <v>1</v>
      </c>
      <c r="DR223" s="1">
        <v>2</v>
      </c>
      <c r="DS223" s="1">
        <v>2</v>
      </c>
      <c r="DT223" s="1">
        <v>145</v>
      </c>
      <c r="DU223" s="1">
        <v>0.11</v>
      </c>
    </row>
    <row r="224" spans="1:125" x14ac:dyDescent="0.2">
      <c r="A224" s="2" t="s">
        <v>870</v>
      </c>
      <c r="B224" s="1" t="s">
        <v>820</v>
      </c>
      <c r="C224" s="1">
        <v>41</v>
      </c>
      <c r="D224" s="1">
        <v>10</v>
      </c>
      <c r="E224" s="1">
        <v>23</v>
      </c>
      <c r="F224" s="1">
        <v>33</v>
      </c>
      <c r="G224" s="1">
        <v>2</v>
      </c>
      <c r="H224" s="1">
        <v>14</v>
      </c>
      <c r="I224" s="1">
        <v>13</v>
      </c>
      <c r="J224" s="1">
        <v>11</v>
      </c>
      <c r="K224" s="1">
        <v>6</v>
      </c>
      <c r="L224" s="1">
        <v>11</v>
      </c>
      <c r="M224" s="1">
        <v>0</v>
      </c>
      <c r="N224" s="1">
        <v>0</v>
      </c>
      <c r="O224" s="1">
        <v>2</v>
      </c>
      <c r="P224" s="1">
        <v>90</v>
      </c>
      <c r="Q224" s="1">
        <v>0.111</v>
      </c>
      <c r="S224" s="1" t="s">
        <v>556</v>
      </c>
      <c r="T224" s="1" t="s">
        <v>824</v>
      </c>
      <c r="U224" s="1">
        <v>70</v>
      </c>
      <c r="V224" s="1">
        <v>9</v>
      </c>
      <c r="W224" s="1">
        <v>23</v>
      </c>
      <c r="X224" s="1">
        <v>32</v>
      </c>
      <c r="Y224" s="1">
        <v>-18</v>
      </c>
      <c r="Z224" s="1">
        <v>45</v>
      </c>
      <c r="AA224" s="1">
        <v>96</v>
      </c>
      <c r="AB224" s="1">
        <v>25</v>
      </c>
      <c r="AC224" s="1">
        <v>1</v>
      </c>
      <c r="AD224" s="1">
        <v>6</v>
      </c>
      <c r="AE224" s="1">
        <v>0</v>
      </c>
      <c r="AF224" s="1">
        <v>0</v>
      </c>
      <c r="AG224" s="1">
        <v>3</v>
      </c>
      <c r="AH224" s="1">
        <v>153</v>
      </c>
      <c r="AI224" s="1">
        <v>5.8999999999999997E-2</v>
      </c>
      <c r="AK224" s="2" t="s">
        <v>296</v>
      </c>
      <c r="AL224" s="1" t="s">
        <v>813</v>
      </c>
      <c r="AM224" s="1">
        <v>78</v>
      </c>
      <c r="AN224" s="1">
        <v>20</v>
      </c>
      <c r="AO224" s="1">
        <v>12</v>
      </c>
      <c r="AP224" s="1">
        <v>32</v>
      </c>
      <c r="AQ224" s="1">
        <v>-18</v>
      </c>
      <c r="AR224" s="1">
        <v>12</v>
      </c>
      <c r="AS224" s="1">
        <v>16</v>
      </c>
      <c r="AT224" s="1">
        <v>30</v>
      </c>
      <c r="AU224" s="1">
        <v>1</v>
      </c>
      <c r="AV224" s="1">
        <v>1</v>
      </c>
      <c r="AW224" s="1">
        <v>1</v>
      </c>
      <c r="AX224" s="1">
        <v>0</v>
      </c>
      <c r="AY224" s="1">
        <v>3</v>
      </c>
      <c r="AZ224" s="1">
        <v>174</v>
      </c>
      <c r="BA224" s="1">
        <v>0.115</v>
      </c>
      <c r="BC224" s="2" t="s">
        <v>280</v>
      </c>
      <c r="BD224" s="1" t="s">
        <v>817</v>
      </c>
      <c r="BE224" s="1">
        <v>47</v>
      </c>
      <c r="BF224" s="1">
        <v>5</v>
      </c>
      <c r="BG224" s="1">
        <v>13</v>
      </c>
      <c r="BH224" s="1">
        <v>18</v>
      </c>
      <c r="BI224" s="1">
        <v>-4</v>
      </c>
      <c r="BJ224" s="1">
        <v>41</v>
      </c>
      <c r="BK224" s="1">
        <v>108</v>
      </c>
      <c r="BL224" s="1">
        <v>16</v>
      </c>
      <c r="BM224" s="1">
        <v>1</v>
      </c>
      <c r="BN224" s="1">
        <v>3</v>
      </c>
      <c r="BO224" s="1">
        <v>0</v>
      </c>
      <c r="BP224" s="1">
        <v>1</v>
      </c>
      <c r="BQ224" s="1">
        <v>0</v>
      </c>
      <c r="BR224" s="1">
        <v>55</v>
      </c>
      <c r="BS224" s="1">
        <v>9.0999999999999998E-2</v>
      </c>
      <c r="BU224" s="2" t="s">
        <v>751</v>
      </c>
      <c r="BV224" s="1" t="s">
        <v>804</v>
      </c>
      <c r="BW224" s="1">
        <v>82</v>
      </c>
      <c r="BX224" s="1">
        <v>8</v>
      </c>
      <c r="BY224" s="1">
        <v>24</v>
      </c>
      <c r="BZ224" s="1">
        <v>32</v>
      </c>
      <c r="CA224" s="1">
        <v>3</v>
      </c>
      <c r="CB224" s="1">
        <v>32</v>
      </c>
      <c r="CC224" s="1">
        <v>87</v>
      </c>
      <c r="CD224" s="1">
        <v>129</v>
      </c>
      <c r="CE224" s="1">
        <v>3</v>
      </c>
      <c r="CF224" s="1">
        <v>10</v>
      </c>
      <c r="CG224" s="1">
        <v>0</v>
      </c>
      <c r="CH224" s="1">
        <v>2</v>
      </c>
      <c r="CI224" s="1">
        <v>3</v>
      </c>
      <c r="CJ224" s="1">
        <v>134</v>
      </c>
      <c r="CK224" s="1">
        <v>0.06</v>
      </c>
      <c r="CL224" s="1" t="s">
        <v>797</v>
      </c>
      <c r="CM224" s="1" t="s">
        <v>854</v>
      </c>
      <c r="CN224" s="1" t="s">
        <v>801</v>
      </c>
      <c r="CO224" s="1">
        <v>64</v>
      </c>
      <c r="CP224" s="1">
        <v>10</v>
      </c>
      <c r="CQ224" s="1">
        <v>22</v>
      </c>
      <c r="CR224" s="1">
        <v>32</v>
      </c>
      <c r="CS224" s="1">
        <v>-5</v>
      </c>
      <c r="CT224" s="1">
        <v>34</v>
      </c>
      <c r="CU224" s="1">
        <v>153</v>
      </c>
      <c r="CV224" s="1">
        <v>128</v>
      </c>
      <c r="CW224" s="1">
        <v>1</v>
      </c>
      <c r="CX224" s="1">
        <v>7</v>
      </c>
      <c r="CY224" s="1">
        <v>1</v>
      </c>
      <c r="CZ224" s="1">
        <v>0</v>
      </c>
      <c r="DA224" s="1">
        <v>4</v>
      </c>
      <c r="DB224" s="1">
        <v>119</v>
      </c>
      <c r="DC224" s="1">
        <v>8.4000000000000005E-2</v>
      </c>
      <c r="DE224" s="2"/>
      <c r="DF224" s="1" t="s">
        <v>854</v>
      </c>
      <c r="DG224" s="1">
        <v>64</v>
      </c>
      <c r="DH224" s="1">
        <v>10</v>
      </c>
      <c r="DI224" s="1">
        <v>22</v>
      </c>
      <c r="DJ224" s="1">
        <v>32</v>
      </c>
      <c r="DK224" s="1">
        <v>-5</v>
      </c>
      <c r="DL224" s="1">
        <v>34</v>
      </c>
      <c r="DM224" s="1">
        <v>153</v>
      </c>
      <c r="DN224" s="1">
        <v>128</v>
      </c>
      <c r="DO224" s="1">
        <v>1</v>
      </c>
      <c r="DP224" s="1">
        <v>7</v>
      </c>
      <c r="DQ224" s="1">
        <v>1</v>
      </c>
      <c r="DR224" s="1">
        <v>0</v>
      </c>
      <c r="DS224" s="1">
        <v>4</v>
      </c>
      <c r="DT224" s="1">
        <v>119</v>
      </c>
      <c r="DU224" s="1">
        <v>8.4000000000000005E-2</v>
      </c>
    </row>
    <row r="225" spans="1:125" x14ac:dyDescent="0.2">
      <c r="A225" s="2" t="s">
        <v>124</v>
      </c>
      <c r="B225" s="1" t="s">
        <v>806</v>
      </c>
      <c r="C225" s="1">
        <v>67</v>
      </c>
      <c r="D225" s="1">
        <v>15</v>
      </c>
      <c r="E225" s="1">
        <v>18</v>
      </c>
      <c r="F225" s="1">
        <v>33</v>
      </c>
      <c r="G225" s="1">
        <v>11</v>
      </c>
      <c r="H225" s="1">
        <v>58</v>
      </c>
      <c r="I225" s="1">
        <v>78</v>
      </c>
      <c r="J225" s="1">
        <v>28</v>
      </c>
      <c r="K225" s="1">
        <v>2</v>
      </c>
      <c r="L225" s="1">
        <v>2</v>
      </c>
      <c r="M225" s="1">
        <v>3</v>
      </c>
      <c r="N225" s="1">
        <v>1</v>
      </c>
      <c r="O225" s="1">
        <v>2</v>
      </c>
      <c r="P225" s="1">
        <v>117</v>
      </c>
      <c r="Q225" s="1">
        <v>0.128</v>
      </c>
      <c r="S225" s="1" t="s">
        <v>582</v>
      </c>
      <c r="T225" s="1" t="s">
        <v>813</v>
      </c>
      <c r="U225" s="1">
        <v>82</v>
      </c>
      <c r="V225" s="1">
        <v>14</v>
      </c>
      <c r="W225" s="1">
        <v>18</v>
      </c>
      <c r="X225" s="1">
        <v>32</v>
      </c>
      <c r="Y225" s="1">
        <v>2</v>
      </c>
      <c r="Z225" s="1">
        <v>22</v>
      </c>
      <c r="AA225" s="1">
        <v>71</v>
      </c>
      <c r="AB225" s="1">
        <v>57</v>
      </c>
      <c r="AC225" s="1">
        <v>0</v>
      </c>
      <c r="AD225" s="1">
        <v>1</v>
      </c>
      <c r="AE225" s="1">
        <v>0</v>
      </c>
      <c r="AF225" s="1">
        <v>0</v>
      </c>
      <c r="AG225" s="1">
        <v>4</v>
      </c>
      <c r="AH225" s="1">
        <v>124</v>
      </c>
      <c r="AI225" s="1">
        <v>0.113</v>
      </c>
      <c r="AK225" s="2" t="s">
        <v>225</v>
      </c>
      <c r="AL225" s="1" t="s">
        <v>809</v>
      </c>
      <c r="AM225" s="1">
        <v>74</v>
      </c>
      <c r="AN225" s="1">
        <v>16</v>
      </c>
      <c r="AO225" s="1">
        <v>16</v>
      </c>
      <c r="AP225" s="1">
        <v>32</v>
      </c>
      <c r="AQ225" s="1">
        <v>18</v>
      </c>
      <c r="AR225" s="1">
        <v>38</v>
      </c>
      <c r="AS225" s="1">
        <v>97</v>
      </c>
      <c r="AT225" s="1">
        <v>14</v>
      </c>
      <c r="AU225" s="1">
        <v>1</v>
      </c>
      <c r="AV225" s="1">
        <v>1</v>
      </c>
      <c r="AW225" s="1">
        <v>0</v>
      </c>
      <c r="AX225" s="1">
        <v>0</v>
      </c>
      <c r="AY225" s="1">
        <v>5</v>
      </c>
      <c r="AZ225" s="1">
        <v>107</v>
      </c>
      <c r="BA225" s="1">
        <v>0.15</v>
      </c>
      <c r="BC225" s="2" t="s">
        <v>208</v>
      </c>
      <c r="BD225" s="1" t="s">
        <v>823</v>
      </c>
      <c r="BE225" s="1">
        <v>35</v>
      </c>
      <c r="BF225" s="1">
        <v>9</v>
      </c>
      <c r="BG225" s="1">
        <v>9</v>
      </c>
      <c r="BH225" s="1">
        <v>18</v>
      </c>
      <c r="BI225" s="1">
        <v>9</v>
      </c>
      <c r="BJ225" s="1">
        <v>4</v>
      </c>
      <c r="BK225" s="1">
        <v>24</v>
      </c>
      <c r="BL225" s="1">
        <v>16</v>
      </c>
      <c r="BM225" s="1">
        <v>1</v>
      </c>
      <c r="BN225" s="1">
        <v>1</v>
      </c>
      <c r="BO225" s="1">
        <v>0</v>
      </c>
      <c r="BP225" s="1">
        <v>0</v>
      </c>
      <c r="BQ225" s="1">
        <v>1</v>
      </c>
      <c r="BR225" s="1">
        <v>91</v>
      </c>
      <c r="BS225" s="1">
        <v>9.9000000000000005E-2</v>
      </c>
      <c r="BU225" s="2" t="s">
        <v>181</v>
      </c>
      <c r="BV225" s="1" t="s">
        <v>802</v>
      </c>
      <c r="BW225" s="1">
        <v>75</v>
      </c>
      <c r="BX225" s="1">
        <v>17</v>
      </c>
      <c r="BY225" s="1">
        <v>15</v>
      </c>
      <c r="BZ225" s="1">
        <v>32</v>
      </c>
      <c r="CA225" s="1">
        <v>10</v>
      </c>
      <c r="CB225" s="1">
        <v>106</v>
      </c>
      <c r="CC225" s="1">
        <v>141</v>
      </c>
      <c r="CD225" s="1">
        <v>47</v>
      </c>
      <c r="CE225" s="1">
        <v>0</v>
      </c>
      <c r="CF225" s="1">
        <v>0</v>
      </c>
      <c r="CG225" s="1">
        <v>2</v>
      </c>
      <c r="CH225" s="1">
        <v>0</v>
      </c>
      <c r="CI225" s="1">
        <v>1</v>
      </c>
      <c r="CJ225" s="1">
        <v>165</v>
      </c>
      <c r="CK225" s="1">
        <v>0.10299999999999999</v>
      </c>
      <c r="CL225" s="1" t="s">
        <v>797</v>
      </c>
      <c r="CM225" s="1" t="s">
        <v>678</v>
      </c>
      <c r="CN225" s="1" t="s">
        <v>800</v>
      </c>
      <c r="CO225" s="1">
        <v>70</v>
      </c>
      <c r="CP225" s="1">
        <v>4</v>
      </c>
      <c r="CQ225" s="1">
        <v>28</v>
      </c>
      <c r="CR225" s="1">
        <v>32</v>
      </c>
      <c r="CS225" s="1">
        <v>3</v>
      </c>
      <c r="CT225" s="1">
        <v>34</v>
      </c>
      <c r="CU225" s="1">
        <v>55</v>
      </c>
      <c r="CV225" s="1">
        <v>16</v>
      </c>
      <c r="CW225" s="1">
        <v>3</v>
      </c>
      <c r="CX225" s="1">
        <v>3</v>
      </c>
      <c r="CY225" s="1">
        <v>0</v>
      </c>
      <c r="CZ225" s="1">
        <v>0</v>
      </c>
      <c r="DA225" s="1">
        <v>0</v>
      </c>
      <c r="DB225" s="1">
        <v>76</v>
      </c>
      <c r="DC225" s="1">
        <v>5.2999999999999999E-2</v>
      </c>
      <c r="DE225" s="2"/>
      <c r="DF225" s="1" t="s">
        <v>678</v>
      </c>
      <c r="DG225" s="1">
        <v>70</v>
      </c>
      <c r="DH225" s="1">
        <v>4</v>
      </c>
      <c r="DI225" s="1">
        <v>28</v>
      </c>
      <c r="DJ225" s="1">
        <v>32</v>
      </c>
      <c r="DK225" s="1">
        <v>3</v>
      </c>
      <c r="DL225" s="1">
        <v>34</v>
      </c>
      <c r="DM225" s="1">
        <v>55</v>
      </c>
      <c r="DN225" s="1">
        <v>16</v>
      </c>
      <c r="DO225" s="1">
        <v>3</v>
      </c>
      <c r="DP225" s="1">
        <v>3</v>
      </c>
      <c r="DQ225" s="1">
        <v>0</v>
      </c>
      <c r="DR225" s="1">
        <v>0</v>
      </c>
      <c r="DS225" s="1">
        <v>0</v>
      </c>
      <c r="DT225" s="1">
        <v>76</v>
      </c>
      <c r="DU225" s="1">
        <v>5.2999999999999999E-2</v>
      </c>
    </row>
    <row r="226" spans="1:125" x14ac:dyDescent="0.2">
      <c r="A226" s="2" t="s">
        <v>848</v>
      </c>
      <c r="B226" s="1" t="s">
        <v>821</v>
      </c>
      <c r="C226" s="1">
        <v>59</v>
      </c>
      <c r="D226" s="1">
        <v>15</v>
      </c>
      <c r="E226" s="1">
        <v>18</v>
      </c>
      <c r="F226" s="1">
        <v>33</v>
      </c>
      <c r="G226" s="1">
        <v>1</v>
      </c>
      <c r="H226" s="1">
        <v>32</v>
      </c>
      <c r="I226" s="1">
        <v>102</v>
      </c>
      <c r="J226" s="1">
        <v>17</v>
      </c>
      <c r="K226" s="1">
        <v>6</v>
      </c>
      <c r="L226" s="1">
        <v>3</v>
      </c>
      <c r="M226" s="1">
        <v>0</v>
      </c>
      <c r="N226" s="1">
        <v>0</v>
      </c>
      <c r="O226" s="1">
        <v>2</v>
      </c>
      <c r="P226" s="1">
        <v>136</v>
      </c>
      <c r="Q226" s="1">
        <v>0.11</v>
      </c>
      <c r="S226" s="1" t="s">
        <v>268</v>
      </c>
      <c r="T226" s="1" t="s">
        <v>800</v>
      </c>
      <c r="U226" s="1">
        <v>57</v>
      </c>
      <c r="V226" s="1">
        <v>10</v>
      </c>
      <c r="W226" s="1">
        <v>22</v>
      </c>
      <c r="X226" s="1">
        <v>32</v>
      </c>
      <c r="Y226" s="1">
        <v>8</v>
      </c>
      <c r="Z226" s="1">
        <v>171</v>
      </c>
      <c r="AA226" s="1">
        <v>94</v>
      </c>
      <c r="AB226" s="1">
        <v>21</v>
      </c>
      <c r="AC226" s="1">
        <v>2</v>
      </c>
      <c r="AD226" s="1">
        <v>3</v>
      </c>
      <c r="AE226" s="1">
        <v>0</v>
      </c>
      <c r="AF226" s="1">
        <v>0</v>
      </c>
      <c r="AG226" s="1">
        <v>1</v>
      </c>
      <c r="AH226" s="1">
        <v>83</v>
      </c>
      <c r="AI226" s="1">
        <v>0.12</v>
      </c>
      <c r="AK226" s="2" t="s">
        <v>871</v>
      </c>
      <c r="AL226" s="1" t="s">
        <v>809</v>
      </c>
      <c r="AM226" s="1">
        <v>61</v>
      </c>
      <c r="AN226" s="1">
        <v>7</v>
      </c>
      <c r="AO226" s="1">
        <v>25</v>
      </c>
      <c r="AP226" s="1">
        <v>32</v>
      </c>
      <c r="AQ226" s="1">
        <v>-10</v>
      </c>
      <c r="AR226" s="1">
        <v>18</v>
      </c>
      <c r="AS226" s="1">
        <v>47</v>
      </c>
      <c r="AT226" s="1">
        <v>114</v>
      </c>
      <c r="AU226" s="1">
        <v>3</v>
      </c>
      <c r="AV226" s="1">
        <v>6</v>
      </c>
      <c r="AW226" s="1">
        <v>0</v>
      </c>
      <c r="AX226" s="1">
        <v>1</v>
      </c>
      <c r="AY226" s="1">
        <v>3</v>
      </c>
      <c r="AZ226" s="1">
        <v>103</v>
      </c>
      <c r="BA226" s="1">
        <v>6.8000000000000005E-2</v>
      </c>
      <c r="BC226" s="2" t="s">
        <v>240</v>
      </c>
      <c r="BD226" s="1" t="s">
        <v>816</v>
      </c>
      <c r="BE226" s="1">
        <v>48</v>
      </c>
      <c r="BF226" s="1">
        <v>7</v>
      </c>
      <c r="BG226" s="1">
        <v>11</v>
      </c>
      <c r="BH226" s="1">
        <v>18</v>
      </c>
      <c r="BI226" s="1">
        <v>1</v>
      </c>
      <c r="BJ226" s="1">
        <v>28</v>
      </c>
      <c r="BK226" s="1">
        <v>107</v>
      </c>
      <c r="BL226" s="1">
        <v>44</v>
      </c>
      <c r="BM226" s="1">
        <v>1</v>
      </c>
      <c r="BN226" s="1">
        <v>4</v>
      </c>
      <c r="BO226" s="1">
        <v>1</v>
      </c>
      <c r="BP226" s="1">
        <v>1</v>
      </c>
      <c r="BQ226" s="1">
        <v>3</v>
      </c>
      <c r="BR226" s="1">
        <v>73</v>
      </c>
      <c r="BS226" s="1">
        <v>9.6000000000000002E-2</v>
      </c>
      <c r="BU226" s="2" t="s">
        <v>325</v>
      </c>
      <c r="BV226" s="1" t="s">
        <v>795</v>
      </c>
      <c r="BW226" s="1">
        <v>71</v>
      </c>
      <c r="BX226" s="1">
        <v>13</v>
      </c>
      <c r="BY226" s="1">
        <v>19</v>
      </c>
      <c r="BZ226" s="1">
        <v>32</v>
      </c>
      <c r="CA226" s="1">
        <v>2</v>
      </c>
      <c r="CB226" s="1">
        <v>14</v>
      </c>
      <c r="CC226" s="1">
        <v>42</v>
      </c>
      <c r="CD226" s="1">
        <v>32</v>
      </c>
      <c r="CE226" s="1">
        <v>3</v>
      </c>
      <c r="CF226" s="1">
        <v>3</v>
      </c>
      <c r="CG226" s="1">
        <v>1</v>
      </c>
      <c r="CH226" s="1">
        <v>0</v>
      </c>
      <c r="CI226" s="1">
        <v>1</v>
      </c>
      <c r="CJ226" s="1">
        <v>85</v>
      </c>
      <c r="CK226" s="1">
        <v>0.153</v>
      </c>
      <c r="CL226" s="1" t="s">
        <v>797</v>
      </c>
      <c r="CM226" s="1" t="s">
        <v>421</v>
      </c>
      <c r="CN226" s="1" t="s">
        <v>813</v>
      </c>
      <c r="CO226" s="1">
        <v>67</v>
      </c>
      <c r="CP226" s="1">
        <v>16</v>
      </c>
      <c r="CQ226" s="1">
        <v>16</v>
      </c>
      <c r="CR226" s="1">
        <v>32</v>
      </c>
      <c r="CS226" s="1">
        <v>2</v>
      </c>
      <c r="CT226" s="1">
        <v>28</v>
      </c>
      <c r="CU226" s="1">
        <v>123</v>
      </c>
      <c r="CV226" s="1">
        <v>47</v>
      </c>
      <c r="CW226" s="1">
        <v>4</v>
      </c>
      <c r="CX226" s="1">
        <v>4</v>
      </c>
      <c r="CY226" s="1">
        <v>0</v>
      </c>
      <c r="CZ226" s="1">
        <v>0</v>
      </c>
      <c r="DA226" s="1">
        <v>2</v>
      </c>
      <c r="DB226" s="1">
        <v>107</v>
      </c>
      <c r="DC226" s="1">
        <v>0.15</v>
      </c>
      <c r="DE226" s="2"/>
      <c r="DF226" s="1" t="s">
        <v>421</v>
      </c>
      <c r="DG226" s="1">
        <v>67</v>
      </c>
      <c r="DH226" s="1">
        <v>16</v>
      </c>
      <c r="DI226" s="1">
        <v>16</v>
      </c>
      <c r="DJ226" s="1">
        <v>32</v>
      </c>
      <c r="DK226" s="1">
        <v>2</v>
      </c>
      <c r="DL226" s="1">
        <v>28</v>
      </c>
      <c r="DM226" s="1">
        <v>123</v>
      </c>
      <c r="DN226" s="1">
        <v>47</v>
      </c>
      <c r="DO226" s="1">
        <v>4</v>
      </c>
      <c r="DP226" s="1">
        <v>4</v>
      </c>
      <c r="DQ226" s="1">
        <v>0</v>
      </c>
      <c r="DR226" s="1">
        <v>0</v>
      </c>
      <c r="DS226" s="1">
        <v>2</v>
      </c>
      <c r="DT226" s="1">
        <v>107</v>
      </c>
      <c r="DU226" s="1">
        <v>0.15</v>
      </c>
    </row>
    <row r="227" spans="1:125" ht="15" customHeight="1" x14ac:dyDescent="0.2">
      <c r="A227" s="2" t="s">
        <v>326</v>
      </c>
      <c r="B227" s="1" t="s">
        <v>802</v>
      </c>
      <c r="C227" s="1">
        <v>82</v>
      </c>
      <c r="D227" s="1">
        <v>18</v>
      </c>
      <c r="E227" s="1">
        <v>15</v>
      </c>
      <c r="F227" s="1">
        <v>33</v>
      </c>
      <c r="G227" s="1">
        <v>3</v>
      </c>
      <c r="H227" s="1">
        <v>35</v>
      </c>
      <c r="I227" s="1">
        <v>109</v>
      </c>
      <c r="J227" s="1">
        <v>24</v>
      </c>
      <c r="K227" s="1">
        <v>7</v>
      </c>
      <c r="L227" s="1">
        <v>3</v>
      </c>
      <c r="M227" s="1">
        <v>0</v>
      </c>
      <c r="N227" s="1">
        <v>0</v>
      </c>
      <c r="O227" s="1">
        <v>1</v>
      </c>
      <c r="P227" s="1">
        <v>191</v>
      </c>
      <c r="Q227" s="1">
        <v>9.4E-2</v>
      </c>
      <c r="S227" s="1" t="s">
        <v>771</v>
      </c>
      <c r="T227" s="1" t="s">
        <v>801</v>
      </c>
      <c r="U227" s="1">
        <v>81</v>
      </c>
      <c r="V227" s="1">
        <v>8</v>
      </c>
      <c r="W227" s="1">
        <v>24</v>
      </c>
      <c r="X227" s="1">
        <v>32</v>
      </c>
      <c r="Y227" s="1">
        <v>30</v>
      </c>
      <c r="Z227" s="1">
        <v>42</v>
      </c>
      <c r="AA227" s="1">
        <v>189</v>
      </c>
      <c r="AB227" s="1">
        <v>139</v>
      </c>
      <c r="AC227" s="1">
        <v>3</v>
      </c>
      <c r="AD227" s="1">
        <v>3</v>
      </c>
      <c r="AE227" s="1">
        <v>0</v>
      </c>
      <c r="AF227" s="1">
        <v>0</v>
      </c>
      <c r="AG227" s="1">
        <v>2</v>
      </c>
      <c r="AH227" s="1">
        <v>144</v>
      </c>
      <c r="AI227" s="1">
        <v>5.6000000000000001E-2</v>
      </c>
      <c r="AK227" s="2" t="s">
        <v>466</v>
      </c>
      <c r="AL227" s="1" t="s">
        <v>812</v>
      </c>
      <c r="AM227" s="1">
        <v>54</v>
      </c>
      <c r="AN227" s="1">
        <v>14</v>
      </c>
      <c r="AO227" s="1">
        <v>17</v>
      </c>
      <c r="AP227" s="1">
        <v>31</v>
      </c>
      <c r="AQ227" s="1">
        <v>1</v>
      </c>
      <c r="AR227" s="1">
        <v>20</v>
      </c>
      <c r="AS227" s="1">
        <v>79</v>
      </c>
      <c r="AT227" s="1">
        <v>11</v>
      </c>
      <c r="AU227" s="1">
        <v>7</v>
      </c>
      <c r="AV227" s="1">
        <v>6</v>
      </c>
      <c r="AW227" s="1">
        <v>0</v>
      </c>
      <c r="AX227" s="1">
        <v>0</v>
      </c>
      <c r="AY227" s="1">
        <v>1</v>
      </c>
      <c r="AZ227" s="1">
        <v>138</v>
      </c>
      <c r="BA227" s="1">
        <v>0.10100000000000001</v>
      </c>
      <c r="BC227" s="2" t="s">
        <v>558</v>
      </c>
      <c r="BD227" s="1" t="s">
        <v>819</v>
      </c>
      <c r="BE227" s="1">
        <v>40</v>
      </c>
      <c r="BF227" s="1">
        <v>6</v>
      </c>
      <c r="BG227" s="1">
        <v>12</v>
      </c>
      <c r="BH227" s="1">
        <v>18</v>
      </c>
      <c r="BI227" s="1">
        <v>6</v>
      </c>
      <c r="BJ227" s="1">
        <v>16</v>
      </c>
      <c r="BK227" s="1">
        <v>76</v>
      </c>
      <c r="BL227" s="1">
        <v>27</v>
      </c>
      <c r="BM227" s="1">
        <v>2</v>
      </c>
      <c r="BN227" s="1">
        <v>1</v>
      </c>
      <c r="BO227" s="1">
        <v>0</v>
      </c>
      <c r="BP227" s="1">
        <v>0</v>
      </c>
      <c r="BQ227" s="1">
        <v>0</v>
      </c>
      <c r="BR227" s="1">
        <v>56</v>
      </c>
      <c r="BS227" s="1">
        <v>0.107</v>
      </c>
      <c r="BU227" s="2" t="s">
        <v>328</v>
      </c>
      <c r="BV227" s="1" t="s">
        <v>802</v>
      </c>
      <c r="BW227" s="1">
        <v>69</v>
      </c>
      <c r="BX227" s="1">
        <v>9</v>
      </c>
      <c r="BY227" s="1">
        <v>23</v>
      </c>
      <c r="BZ227" s="1">
        <v>32</v>
      </c>
      <c r="CA227" s="1">
        <v>-6</v>
      </c>
      <c r="CB227" s="1">
        <v>14</v>
      </c>
      <c r="CC227" s="1">
        <v>14</v>
      </c>
      <c r="CD227" s="1">
        <v>16</v>
      </c>
      <c r="CE227" s="1">
        <v>3</v>
      </c>
      <c r="CF227" s="1">
        <v>12</v>
      </c>
      <c r="CG227" s="1">
        <v>0</v>
      </c>
      <c r="CH227" s="1">
        <v>0</v>
      </c>
      <c r="CI227" s="1">
        <v>0</v>
      </c>
      <c r="CJ227" s="1">
        <v>124</v>
      </c>
      <c r="CK227" s="1">
        <v>7.2999999999999995E-2</v>
      </c>
      <c r="CL227" s="1" t="s">
        <v>797</v>
      </c>
      <c r="CM227" s="1" t="s">
        <v>365</v>
      </c>
      <c r="CN227" s="1" t="s">
        <v>1616</v>
      </c>
      <c r="CO227" s="1">
        <v>79</v>
      </c>
      <c r="CP227" s="1">
        <v>9</v>
      </c>
      <c r="CQ227" s="1">
        <v>23</v>
      </c>
      <c r="CR227" s="1">
        <v>32</v>
      </c>
      <c r="CS227" s="1">
        <v>-16</v>
      </c>
      <c r="CT227" s="1">
        <v>48</v>
      </c>
      <c r="CU227" s="1">
        <v>96</v>
      </c>
      <c r="CV227" s="1">
        <v>25</v>
      </c>
      <c r="CW227" s="1">
        <v>3</v>
      </c>
      <c r="CX227" s="1">
        <v>3</v>
      </c>
      <c r="CY227" s="1">
        <v>0</v>
      </c>
      <c r="CZ227" s="1">
        <v>0</v>
      </c>
      <c r="DA227" s="1">
        <v>1</v>
      </c>
      <c r="DB227" s="1">
        <v>91</v>
      </c>
      <c r="DC227" s="1">
        <v>9.9000000000000005E-2</v>
      </c>
      <c r="DE227" s="2"/>
      <c r="DF227" s="1" t="s">
        <v>365</v>
      </c>
      <c r="DG227" s="1">
        <v>79</v>
      </c>
      <c r="DH227" s="1">
        <v>9</v>
      </c>
      <c r="DI227" s="1">
        <v>23</v>
      </c>
      <c r="DJ227" s="1">
        <v>32</v>
      </c>
      <c r="DK227" s="1">
        <v>-16</v>
      </c>
      <c r="DL227" s="1">
        <v>48</v>
      </c>
      <c r="DM227" s="1">
        <v>96</v>
      </c>
      <c r="DN227" s="1">
        <v>25</v>
      </c>
      <c r="DO227" s="1">
        <v>3</v>
      </c>
      <c r="DP227" s="1">
        <v>3</v>
      </c>
      <c r="DQ227" s="1">
        <v>0</v>
      </c>
      <c r="DR227" s="1">
        <v>0</v>
      </c>
      <c r="DS227" s="1">
        <v>1</v>
      </c>
      <c r="DT227" s="1">
        <v>91</v>
      </c>
      <c r="DU227" s="1">
        <v>9.9000000000000005E-2</v>
      </c>
    </row>
    <row r="228" spans="1:125" x14ac:dyDescent="0.2">
      <c r="A228" s="2" t="s">
        <v>402</v>
      </c>
      <c r="B228" s="1" t="s">
        <v>794</v>
      </c>
      <c r="C228" s="1">
        <v>71</v>
      </c>
      <c r="D228" s="1">
        <v>14</v>
      </c>
      <c r="E228" s="1">
        <v>19</v>
      </c>
      <c r="F228" s="1">
        <v>33</v>
      </c>
      <c r="G228" s="1">
        <v>17</v>
      </c>
      <c r="H228" s="1">
        <v>41</v>
      </c>
      <c r="I228" s="1">
        <v>66</v>
      </c>
      <c r="J228" s="1">
        <v>38</v>
      </c>
      <c r="K228" s="1">
        <v>2</v>
      </c>
      <c r="L228" s="1">
        <v>6</v>
      </c>
      <c r="M228" s="1">
        <v>0</v>
      </c>
      <c r="N228" s="1">
        <v>0</v>
      </c>
      <c r="O228" s="1">
        <v>4</v>
      </c>
      <c r="P228" s="1">
        <v>111</v>
      </c>
      <c r="Q228" s="1">
        <v>0.126</v>
      </c>
      <c r="S228" s="1" t="s">
        <v>121</v>
      </c>
      <c r="T228" s="1" t="s">
        <v>807</v>
      </c>
      <c r="U228" s="1">
        <v>82</v>
      </c>
      <c r="V228" s="1">
        <v>15</v>
      </c>
      <c r="W228" s="1">
        <v>17</v>
      </c>
      <c r="X228" s="1">
        <v>32</v>
      </c>
      <c r="Y228" s="1">
        <v>-29</v>
      </c>
      <c r="Z228" s="1">
        <v>14</v>
      </c>
      <c r="AA228" s="1">
        <v>85</v>
      </c>
      <c r="AB228" s="1">
        <v>48</v>
      </c>
      <c r="AC228" s="1">
        <v>6</v>
      </c>
      <c r="AD228" s="1">
        <v>5</v>
      </c>
      <c r="AE228" s="1">
        <v>1</v>
      </c>
      <c r="AF228" s="1">
        <v>0</v>
      </c>
      <c r="AG228" s="1">
        <v>4</v>
      </c>
      <c r="AH228" s="1">
        <v>120</v>
      </c>
      <c r="AI228" s="1">
        <v>0.125</v>
      </c>
      <c r="AK228" s="2" t="s">
        <v>838</v>
      </c>
      <c r="AL228" s="1" t="s">
        <v>804</v>
      </c>
      <c r="AM228" s="1">
        <v>72</v>
      </c>
      <c r="AN228" s="1">
        <v>3</v>
      </c>
      <c r="AO228" s="1">
        <v>28</v>
      </c>
      <c r="AP228" s="1">
        <v>31</v>
      </c>
      <c r="AQ228" s="1">
        <v>-18</v>
      </c>
      <c r="AR228" s="1">
        <v>12</v>
      </c>
      <c r="AS228" s="1">
        <v>21</v>
      </c>
      <c r="AT228" s="1">
        <v>80</v>
      </c>
      <c r="AU228" s="1">
        <v>1</v>
      </c>
      <c r="AV228" s="1">
        <v>15</v>
      </c>
      <c r="AW228" s="1">
        <v>0</v>
      </c>
      <c r="AX228" s="1">
        <v>0</v>
      </c>
      <c r="AY228" s="1">
        <v>0</v>
      </c>
      <c r="AZ228" s="1">
        <v>87</v>
      </c>
      <c r="BA228" s="1">
        <v>3.4000000000000002E-2</v>
      </c>
      <c r="BC228" s="2" t="s">
        <v>320</v>
      </c>
      <c r="BD228" s="1" t="s">
        <v>804</v>
      </c>
      <c r="BE228" s="1">
        <v>40</v>
      </c>
      <c r="BF228" s="1">
        <v>8</v>
      </c>
      <c r="BG228" s="1">
        <v>10</v>
      </c>
      <c r="BH228" s="1">
        <v>18</v>
      </c>
      <c r="BI228" s="1">
        <v>7</v>
      </c>
      <c r="BJ228" s="1">
        <v>30</v>
      </c>
      <c r="BK228" s="1">
        <v>6</v>
      </c>
      <c r="BL228" s="1">
        <v>13</v>
      </c>
      <c r="BM228" s="1">
        <v>1</v>
      </c>
      <c r="BN228" s="1">
        <v>3</v>
      </c>
      <c r="BO228" s="1">
        <v>0</v>
      </c>
      <c r="BP228" s="1">
        <v>0</v>
      </c>
      <c r="BQ228" s="1">
        <v>1</v>
      </c>
      <c r="BR228" s="1">
        <v>89</v>
      </c>
      <c r="BS228" s="1">
        <v>0.09</v>
      </c>
      <c r="BU228" s="2" t="s">
        <v>254</v>
      </c>
      <c r="BV228" s="1" t="s">
        <v>818</v>
      </c>
      <c r="BW228" s="1">
        <v>75</v>
      </c>
      <c r="BX228" s="1">
        <v>11</v>
      </c>
      <c r="BY228" s="1">
        <v>21</v>
      </c>
      <c r="BZ228" s="1">
        <v>32</v>
      </c>
      <c r="CA228" s="1">
        <v>13</v>
      </c>
      <c r="CB228" s="1">
        <v>36</v>
      </c>
      <c r="CC228" s="1">
        <v>112</v>
      </c>
      <c r="CD228" s="1">
        <v>51</v>
      </c>
      <c r="CE228" s="1">
        <v>3</v>
      </c>
      <c r="CF228" s="1">
        <v>0</v>
      </c>
      <c r="CG228" s="1">
        <v>0</v>
      </c>
      <c r="CH228" s="1">
        <v>1</v>
      </c>
      <c r="CI228" s="1">
        <v>2</v>
      </c>
      <c r="CJ228" s="1">
        <v>107</v>
      </c>
      <c r="CK228" s="1">
        <v>0.10299999999999999</v>
      </c>
      <c r="CL228" s="1" t="s">
        <v>797</v>
      </c>
      <c r="CM228" s="1" t="s">
        <v>293</v>
      </c>
      <c r="CN228" s="1" t="s">
        <v>799</v>
      </c>
      <c r="CO228" s="1">
        <v>72</v>
      </c>
      <c r="CP228" s="1">
        <v>12</v>
      </c>
      <c r="CQ228" s="1">
        <v>20</v>
      </c>
      <c r="CR228" s="1">
        <v>32</v>
      </c>
      <c r="CS228" s="1">
        <v>-13</v>
      </c>
      <c r="CT228" s="1">
        <v>24</v>
      </c>
      <c r="CU228" s="1">
        <v>32</v>
      </c>
      <c r="CV228" s="1">
        <v>43</v>
      </c>
      <c r="CW228" s="1">
        <v>4</v>
      </c>
      <c r="CX228" s="1">
        <v>3</v>
      </c>
      <c r="CY228" s="1">
        <v>0</v>
      </c>
      <c r="CZ228" s="1">
        <v>0</v>
      </c>
      <c r="DA228" s="1">
        <v>2</v>
      </c>
      <c r="DB228" s="1">
        <v>113</v>
      </c>
      <c r="DC228" s="1">
        <v>0.106</v>
      </c>
      <c r="DE228" s="2"/>
      <c r="DF228" s="1" t="s">
        <v>293</v>
      </c>
      <c r="DG228" s="1">
        <v>72</v>
      </c>
      <c r="DH228" s="1">
        <v>12</v>
      </c>
      <c r="DI228" s="1">
        <v>20</v>
      </c>
      <c r="DJ228" s="1">
        <v>32</v>
      </c>
      <c r="DK228" s="1">
        <v>-13</v>
      </c>
      <c r="DL228" s="1">
        <v>24</v>
      </c>
      <c r="DM228" s="1">
        <v>32</v>
      </c>
      <c r="DN228" s="1">
        <v>43</v>
      </c>
      <c r="DO228" s="1">
        <v>4</v>
      </c>
      <c r="DP228" s="1">
        <v>3</v>
      </c>
      <c r="DQ228" s="1">
        <v>0</v>
      </c>
      <c r="DR228" s="1">
        <v>0</v>
      </c>
      <c r="DS228" s="1">
        <v>2</v>
      </c>
      <c r="DT228" s="1">
        <v>113</v>
      </c>
      <c r="DU228" s="1">
        <v>0.106</v>
      </c>
    </row>
    <row r="229" spans="1:125" x14ac:dyDescent="0.2">
      <c r="A229" s="2" t="s">
        <v>349</v>
      </c>
      <c r="B229" s="1" t="s">
        <v>820</v>
      </c>
      <c r="C229" s="1">
        <v>81</v>
      </c>
      <c r="D229" s="1">
        <v>15</v>
      </c>
      <c r="E229" s="1">
        <v>17</v>
      </c>
      <c r="F229" s="1">
        <v>32</v>
      </c>
      <c r="G229" s="1">
        <v>-7</v>
      </c>
      <c r="H229" s="1">
        <v>38</v>
      </c>
      <c r="I229" s="1">
        <v>65</v>
      </c>
      <c r="J229" s="1">
        <v>44</v>
      </c>
      <c r="K229" s="1">
        <v>0</v>
      </c>
      <c r="L229" s="1">
        <v>0</v>
      </c>
      <c r="M229" s="1">
        <v>0</v>
      </c>
      <c r="N229" s="1">
        <v>0</v>
      </c>
      <c r="O229" s="1">
        <v>3</v>
      </c>
      <c r="P229" s="1">
        <v>112</v>
      </c>
      <c r="Q229" s="1">
        <v>0.13400000000000001</v>
      </c>
      <c r="S229" s="1" t="s">
        <v>275</v>
      </c>
      <c r="T229" s="1" t="s">
        <v>802</v>
      </c>
      <c r="U229" s="1">
        <v>82</v>
      </c>
      <c r="V229" s="1">
        <v>12</v>
      </c>
      <c r="W229" s="1">
        <v>20</v>
      </c>
      <c r="X229" s="1">
        <v>32</v>
      </c>
      <c r="Y229" s="1">
        <v>-9</v>
      </c>
      <c r="Z229" s="1">
        <v>183</v>
      </c>
      <c r="AA229" s="1">
        <v>252</v>
      </c>
      <c r="AB229" s="1">
        <v>44</v>
      </c>
      <c r="AC229" s="1">
        <v>3</v>
      </c>
      <c r="AD229" s="1">
        <v>7</v>
      </c>
      <c r="AE229" s="1">
        <v>2</v>
      </c>
      <c r="AF229" s="1">
        <v>2</v>
      </c>
      <c r="AG229" s="1">
        <v>4</v>
      </c>
      <c r="AH229" s="1">
        <v>120</v>
      </c>
      <c r="AI229" s="1">
        <v>0.1</v>
      </c>
      <c r="AK229" s="2" t="s">
        <v>207</v>
      </c>
      <c r="AL229" s="1" t="s">
        <v>819</v>
      </c>
      <c r="AM229" s="1">
        <v>64</v>
      </c>
      <c r="AN229" s="1">
        <v>16</v>
      </c>
      <c r="AO229" s="1">
        <v>14</v>
      </c>
      <c r="AP229" s="1">
        <v>30</v>
      </c>
      <c r="AQ229" s="1">
        <v>9</v>
      </c>
      <c r="AR229" s="1">
        <v>24</v>
      </c>
      <c r="AS229" s="1">
        <v>49</v>
      </c>
      <c r="AT229" s="1">
        <v>29</v>
      </c>
      <c r="AU229" s="1">
        <v>2</v>
      </c>
      <c r="AV229" s="1">
        <v>0</v>
      </c>
      <c r="AW229" s="1">
        <v>0</v>
      </c>
      <c r="AX229" s="1">
        <v>0</v>
      </c>
      <c r="AY229" s="1">
        <v>4</v>
      </c>
      <c r="AZ229" s="1">
        <v>60</v>
      </c>
      <c r="BA229" s="1">
        <v>0.26700000000000002</v>
      </c>
      <c r="BC229" s="2" t="s">
        <v>249</v>
      </c>
      <c r="BD229" s="1" t="s">
        <v>823</v>
      </c>
      <c r="BE229" s="1">
        <v>35</v>
      </c>
      <c r="BF229" s="1">
        <v>11</v>
      </c>
      <c r="BG229" s="1">
        <v>7</v>
      </c>
      <c r="BH229" s="1">
        <v>18</v>
      </c>
      <c r="BI229" s="1">
        <v>-6</v>
      </c>
      <c r="BJ229" s="1">
        <v>12</v>
      </c>
      <c r="BK229" s="1">
        <v>13</v>
      </c>
      <c r="BL229" s="1">
        <v>24</v>
      </c>
      <c r="BM229" s="1">
        <v>1</v>
      </c>
      <c r="BN229" s="1">
        <v>0</v>
      </c>
      <c r="BO229" s="1">
        <v>0</v>
      </c>
      <c r="BP229" s="1">
        <v>0</v>
      </c>
      <c r="BQ229" s="1">
        <v>3</v>
      </c>
      <c r="BR229" s="1">
        <v>68</v>
      </c>
      <c r="BS229" s="1">
        <v>0.16200000000000001</v>
      </c>
      <c r="BU229" s="2" t="s">
        <v>718</v>
      </c>
      <c r="BV229" s="1" t="s">
        <v>807</v>
      </c>
      <c r="BW229" s="1">
        <v>80</v>
      </c>
      <c r="BX229" s="1">
        <v>10</v>
      </c>
      <c r="BY229" s="1">
        <v>21</v>
      </c>
      <c r="BZ229" s="1">
        <v>31</v>
      </c>
      <c r="CA229" s="1">
        <v>-3</v>
      </c>
      <c r="CB229" s="1">
        <v>19</v>
      </c>
      <c r="CC229" s="1">
        <v>108</v>
      </c>
      <c r="CD229" s="1">
        <v>87</v>
      </c>
      <c r="CE229" s="1">
        <v>2</v>
      </c>
      <c r="CF229" s="1">
        <v>9</v>
      </c>
      <c r="CG229" s="1">
        <v>1</v>
      </c>
      <c r="CH229" s="1">
        <v>0</v>
      </c>
      <c r="CI229" s="1">
        <v>1</v>
      </c>
      <c r="CJ229" s="1">
        <v>136</v>
      </c>
      <c r="CK229" s="1">
        <v>7.3999999999999996E-2</v>
      </c>
      <c r="CL229" s="1" t="s">
        <v>797</v>
      </c>
      <c r="CM229" s="1" t="s">
        <v>270</v>
      </c>
      <c r="CN229" s="1" t="s">
        <v>802</v>
      </c>
      <c r="CO229" s="1">
        <v>76</v>
      </c>
      <c r="CP229" s="1">
        <v>11</v>
      </c>
      <c r="CQ229" s="1">
        <v>21</v>
      </c>
      <c r="CR229" s="1">
        <v>32</v>
      </c>
      <c r="CS229" s="1">
        <v>-8</v>
      </c>
      <c r="CT229" s="1">
        <v>16</v>
      </c>
      <c r="CU229" s="1">
        <v>22</v>
      </c>
      <c r="CV229" s="1">
        <v>35</v>
      </c>
      <c r="CW229" s="1">
        <v>1</v>
      </c>
      <c r="CX229" s="1">
        <v>7</v>
      </c>
      <c r="CY229" s="1">
        <v>0</v>
      </c>
      <c r="CZ229" s="1">
        <v>0</v>
      </c>
      <c r="DA229" s="1">
        <v>1</v>
      </c>
      <c r="DB229" s="1">
        <v>140</v>
      </c>
      <c r="DC229" s="1">
        <v>7.9000000000000001E-2</v>
      </c>
      <c r="DE229" s="2"/>
      <c r="DF229" s="1" t="s">
        <v>270</v>
      </c>
      <c r="DG229" s="1">
        <v>76</v>
      </c>
      <c r="DH229" s="1">
        <v>11</v>
      </c>
      <c r="DI229" s="1">
        <v>21</v>
      </c>
      <c r="DJ229" s="1">
        <v>32</v>
      </c>
      <c r="DK229" s="1">
        <v>-8</v>
      </c>
      <c r="DL229" s="1">
        <v>16</v>
      </c>
      <c r="DM229" s="1">
        <v>22</v>
      </c>
      <c r="DN229" s="1">
        <v>35</v>
      </c>
      <c r="DO229" s="1">
        <v>1</v>
      </c>
      <c r="DP229" s="1">
        <v>7</v>
      </c>
      <c r="DQ229" s="1">
        <v>0</v>
      </c>
      <c r="DR229" s="1">
        <v>0</v>
      </c>
      <c r="DS229" s="1">
        <v>1</v>
      </c>
      <c r="DT229" s="1">
        <v>140</v>
      </c>
      <c r="DU229" s="1">
        <v>7.9000000000000001E-2</v>
      </c>
    </row>
    <row r="230" spans="1:125" x14ac:dyDescent="0.2">
      <c r="A230" s="2" t="s">
        <v>148</v>
      </c>
      <c r="B230" s="1" t="s">
        <v>824</v>
      </c>
      <c r="C230" s="1">
        <v>67</v>
      </c>
      <c r="D230" s="1">
        <v>7</v>
      </c>
      <c r="E230" s="1">
        <v>25</v>
      </c>
      <c r="F230" s="1">
        <v>32</v>
      </c>
      <c r="G230" s="1">
        <v>8</v>
      </c>
      <c r="H230" s="1">
        <v>60</v>
      </c>
      <c r="I230" s="1">
        <v>52</v>
      </c>
      <c r="J230" s="1">
        <v>52</v>
      </c>
      <c r="K230" s="1">
        <v>4</v>
      </c>
      <c r="L230" s="1">
        <v>3</v>
      </c>
      <c r="M230" s="1">
        <v>1</v>
      </c>
      <c r="N230" s="1">
        <v>1</v>
      </c>
      <c r="O230" s="1">
        <v>1</v>
      </c>
      <c r="P230" s="1">
        <v>74</v>
      </c>
      <c r="Q230" s="1">
        <v>9.5000000000000001E-2</v>
      </c>
      <c r="S230" s="1" t="s">
        <v>397</v>
      </c>
      <c r="T230" s="1" t="s">
        <v>800</v>
      </c>
      <c r="U230" s="1">
        <v>77</v>
      </c>
      <c r="V230" s="1">
        <v>18</v>
      </c>
      <c r="W230" s="1">
        <v>14</v>
      </c>
      <c r="X230" s="1">
        <v>32</v>
      </c>
      <c r="Y230" s="1">
        <v>-12</v>
      </c>
      <c r="Z230" s="1">
        <v>52</v>
      </c>
      <c r="AA230" s="1">
        <v>80</v>
      </c>
      <c r="AB230" s="1">
        <v>42</v>
      </c>
      <c r="AC230" s="1">
        <v>6</v>
      </c>
      <c r="AD230" s="1">
        <v>1</v>
      </c>
      <c r="AE230" s="1">
        <v>0</v>
      </c>
      <c r="AF230" s="1">
        <v>0</v>
      </c>
      <c r="AG230" s="1">
        <v>3</v>
      </c>
      <c r="AH230" s="1">
        <v>175</v>
      </c>
      <c r="AI230" s="1">
        <v>0.10299999999999999</v>
      </c>
      <c r="AK230" s="2" t="s">
        <v>214</v>
      </c>
      <c r="AL230" s="1" t="s">
        <v>817</v>
      </c>
      <c r="AM230" s="1">
        <v>79</v>
      </c>
      <c r="AN230" s="1">
        <v>15</v>
      </c>
      <c r="AO230" s="1">
        <v>15</v>
      </c>
      <c r="AP230" s="1">
        <v>30</v>
      </c>
      <c r="AQ230" s="1">
        <v>1</v>
      </c>
      <c r="AR230" s="1">
        <v>109</v>
      </c>
      <c r="AS230" s="1">
        <v>112</v>
      </c>
      <c r="AT230" s="1">
        <v>21</v>
      </c>
      <c r="AU230" s="1">
        <v>2</v>
      </c>
      <c r="AV230" s="1">
        <v>2</v>
      </c>
      <c r="AW230" s="1">
        <v>0</v>
      </c>
      <c r="AX230" s="1">
        <v>0</v>
      </c>
      <c r="AY230" s="1">
        <v>1</v>
      </c>
      <c r="AZ230" s="1">
        <v>166</v>
      </c>
      <c r="BA230" s="1">
        <v>0.09</v>
      </c>
      <c r="BC230" s="2" t="s">
        <v>682</v>
      </c>
      <c r="BD230" s="1" t="s">
        <v>811</v>
      </c>
      <c r="BE230" s="1">
        <v>39</v>
      </c>
      <c r="BF230" s="1">
        <v>7</v>
      </c>
      <c r="BG230" s="1">
        <v>11</v>
      </c>
      <c r="BH230" s="1">
        <v>18</v>
      </c>
      <c r="BI230" s="1">
        <v>0</v>
      </c>
      <c r="BJ230" s="1">
        <v>17</v>
      </c>
      <c r="BK230" s="1">
        <v>87</v>
      </c>
      <c r="BL230" s="1">
        <v>15</v>
      </c>
      <c r="BM230" s="1">
        <v>1</v>
      </c>
      <c r="BN230" s="1">
        <v>0</v>
      </c>
      <c r="BO230" s="1">
        <v>0</v>
      </c>
      <c r="BP230" s="1">
        <v>0</v>
      </c>
      <c r="BQ230" s="1">
        <v>0</v>
      </c>
      <c r="BR230" s="1">
        <v>60</v>
      </c>
      <c r="BS230" s="1">
        <v>0.11700000000000001</v>
      </c>
      <c r="BU230" s="2" t="s">
        <v>297</v>
      </c>
      <c r="BV230" s="1" t="s">
        <v>808</v>
      </c>
      <c r="BW230" s="1">
        <v>81</v>
      </c>
      <c r="BX230" s="1">
        <v>16</v>
      </c>
      <c r="BY230" s="1">
        <v>15</v>
      </c>
      <c r="BZ230" s="1">
        <v>31</v>
      </c>
      <c r="CA230" s="1">
        <v>-6</v>
      </c>
      <c r="CB230" s="1">
        <v>36</v>
      </c>
      <c r="CC230" s="1">
        <v>53</v>
      </c>
      <c r="CD230" s="1">
        <v>15</v>
      </c>
      <c r="CE230" s="1">
        <v>3</v>
      </c>
      <c r="CF230" s="1">
        <v>4</v>
      </c>
      <c r="CG230" s="1">
        <v>2</v>
      </c>
      <c r="CH230" s="1">
        <v>0</v>
      </c>
      <c r="CI230" s="1">
        <v>1</v>
      </c>
      <c r="CJ230" s="1">
        <v>221</v>
      </c>
      <c r="CK230" s="1">
        <v>7.1999999999999995E-2</v>
      </c>
      <c r="CL230" s="1" t="s">
        <v>797</v>
      </c>
      <c r="CM230" s="1" t="s">
        <v>126</v>
      </c>
      <c r="CN230" s="1" t="s">
        <v>820</v>
      </c>
      <c r="CO230" s="1">
        <v>65</v>
      </c>
      <c r="CP230" s="1">
        <v>22</v>
      </c>
      <c r="CQ230" s="1">
        <v>10</v>
      </c>
      <c r="CR230" s="1">
        <v>32</v>
      </c>
      <c r="CS230" s="1">
        <v>13</v>
      </c>
      <c r="CT230" s="1">
        <v>39</v>
      </c>
      <c r="CU230" s="1">
        <v>159</v>
      </c>
      <c r="CV230" s="1">
        <v>25</v>
      </c>
      <c r="CW230" s="1">
        <v>4</v>
      </c>
      <c r="CX230" s="1">
        <v>0</v>
      </c>
      <c r="CY230" s="1">
        <v>0</v>
      </c>
      <c r="CZ230" s="1">
        <v>0</v>
      </c>
      <c r="DA230" s="1">
        <v>8</v>
      </c>
      <c r="DB230" s="1">
        <v>145</v>
      </c>
      <c r="DC230" s="1">
        <v>0.152</v>
      </c>
      <c r="DE230" s="2"/>
      <c r="DF230" s="1" t="s">
        <v>126</v>
      </c>
      <c r="DG230" s="1">
        <v>65</v>
      </c>
      <c r="DH230" s="1">
        <v>22</v>
      </c>
      <c r="DI230" s="1">
        <v>10</v>
      </c>
      <c r="DJ230" s="1">
        <v>32</v>
      </c>
      <c r="DK230" s="1">
        <v>13</v>
      </c>
      <c r="DL230" s="1">
        <v>39</v>
      </c>
      <c r="DM230" s="1">
        <v>159</v>
      </c>
      <c r="DN230" s="1">
        <v>25</v>
      </c>
      <c r="DO230" s="1">
        <v>4</v>
      </c>
      <c r="DP230" s="1">
        <v>0</v>
      </c>
      <c r="DQ230" s="1">
        <v>0</v>
      </c>
      <c r="DR230" s="1">
        <v>0</v>
      </c>
      <c r="DS230" s="1">
        <v>8</v>
      </c>
      <c r="DT230" s="1">
        <v>145</v>
      </c>
      <c r="DU230" s="1">
        <v>0.152</v>
      </c>
    </row>
    <row r="231" spans="1:125" x14ac:dyDescent="0.2">
      <c r="A231" s="2" t="s">
        <v>440</v>
      </c>
      <c r="B231" s="1" t="s">
        <v>802</v>
      </c>
      <c r="C231" s="1">
        <v>76</v>
      </c>
      <c r="D231" s="1">
        <v>14</v>
      </c>
      <c r="E231" s="1">
        <v>18</v>
      </c>
      <c r="F231" s="1">
        <v>32</v>
      </c>
      <c r="G231" s="1">
        <v>-7</v>
      </c>
      <c r="H231" s="1">
        <v>20</v>
      </c>
      <c r="I231" s="1">
        <v>50</v>
      </c>
      <c r="J231" s="1">
        <v>52</v>
      </c>
      <c r="K231" s="1">
        <v>1</v>
      </c>
      <c r="L231" s="1">
        <v>2</v>
      </c>
      <c r="M231" s="1">
        <v>3</v>
      </c>
      <c r="N231" s="1">
        <v>0</v>
      </c>
      <c r="O231" s="1">
        <v>1</v>
      </c>
      <c r="P231" s="1">
        <v>140</v>
      </c>
      <c r="Q231" s="1">
        <v>0.1</v>
      </c>
      <c r="S231" s="1" t="s">
        <v>873</v>
      </c>
      <c r="T231" s="1" t="s">
        <v>820</v>
      </c>
      <c r="U231" s="1">
        <v>81</v>
      </c>
      <c r="V231" s="1">
        <v>7</v>
      </c>
      <c r="W231" s="1">
        <v>25</v>
      </c>
      <c r="X231" s="1">
        <v>32</v>
      </c>
      <c r="Y231" s="1">
        <v>3</v>
      </c>
      <c r="Z231" s="1">
        <v>41</v>
      </c>
      <c r="AA231" s="1">
        <v>161</v>
      </c>
      <c r="AB231" s="1">
        <v>174</v>
      </c>
      <c r="AC231" s="1">
        <v>1</v>
      </c>
      <c r="AD231" s="1">
        <v>10</v>
      </c>
      <c r="AE231" s="1">
        <v>0</v>
      </c>
      <c r="AF231" s="1">
        <v>0</v>
      </c>
      <c r="AG231" s="1">
        <v>2</v>
      </c>
      <c r="AH231" s="1">
        <v>166</v>
      </c>
      <c r="AI231" s="1">
        <v>4.2000000000000003E-2</v>
      </c>
      <c r="AK231" s="2" t="s">
        <v>358</v>
      </c>
      <c r="AL231" s="1" t="s">
        <v>807</v>
      </c>
      <c r="AM231" s="1">
        <v>62</v>
      </c>
      <c r="AN231" s="1">
        <v>16</v>
      </c>
      <c r="AO231" s="1">
        <v>14</v>
      </c>
      <c r="AP231" s="1">
        <v>30</v>
      </c>
      <c r="AQ231" s="1">
        <v>-5</v>
      </c>
      <c r="AR231" s="1">
        <v>34</v>
      </c>
      <c r="AS231" s="1">
        <v>81</v>
      </c>
      <c r="AT231" s="1">
        <v>13</v>
      </c>
      <c r="AU231" s="1">
        <v>3</v>
      </c>
      <c r="AV231" s="1">
        <v>5</v>
      </c>
      <c r="AW231" s="1">
        <v>0</v>
      </c>
      <c r="AX231" s="1">
        <v>0</v>
      </c>
      <c r="AY231" s="1">
        <v>1</v>
      </c>
      <c r="AZ231" s="1">
        <v>159</v>
      </c>
      <c r="BA231" s="1">
        <v>0.10100000000000001</v>
      </c>
      <c r="BC231" s="2" t="s">
        <v>242</v>
      </c>
      <c r="BD231" s="1" t="s">
        <v>817</v>
      </c>
      <c r="BE231" s="1">
        <v>46</v>
      </c>
      <c r="BF231" s="1">
        <v>6</v>
      </c>
      <c r="BG231" s="1">
        <v>12</v>
      </c>
      <c r="BH231" s="1">
        <v>18</v>
      </c>
      <c r="BI231" s="1">
        <v>-16</v>
      </c>
      <c r="BJ231" s="1">
        <v>21</v>
      </c>
      <c r="BK231" s="1">
        <v>46</v>
      </c>
      <c r="BL231" s="1">
        <v>9</v>
      </c>
      <c r="BM231" s="1">
        <v>0</v>
      </c>
      <c r="BN231" s="1">
        <v>3</v>
      </c>
      <c r="BO231" s="1">
        <v>0</v>
      </c>
      <c r="BP231" s="1">
        <v>0</v>
      </c>
      <c r="BQ231" s="1">
        <v>0</v>
      </c>
      <c r="BR231" s="1">
        <v>121</v>
      </c>
      <c r="BS231" s="1">
        <v>0.05</v>
      </c>
      <c r="BU231" s="2" t="s">
        <v>287</v>
      </c>
      <c r="BV231" s="1" t="s">
        <v>821</v>
      </c>
      <c r="BW231" s="1">
        <v>65</v>
      </c>
      <c r="BX231" s="1">
        <v>13</v>
      </c>
      <c r="BY231" s="1">
        <v>18</v>
      </c>
      <c r="BZ231" s="1">
        <v>31</v>
      </c>
      <c r="CA231" s="1">
        <v>-12</v>
      </c>
      <c r="CB231" s="1">
        <v>26</v>
      </c>
      <c r="CC231" s="1">
        <v>49</v>
      </c>
      <c r="CD231" s="1">
        <v>25</v>
      </c>
      <c r="CE231" s="1">
        <v>3</v>
      </c>
      <c r="CF231" s="1">
        <v>7</v>
      </c>
      <c r="CG231" s="1">
        <v>0</v>
      </c>
      <c r="CH231" s="1">
        <v>0</v>
      </c>
      <c r="CI231" s="1">
        <v>2</v>
      </c>
      <c r="CJ231" s="1">
        <v>110</v>
      </c>
      <c r="CK231" s="1">
        <v>0.11799999999999999</v>
      </c>
      <c r="CL231" s="1" t="s">
        <v>797</v>
      </c>
      <c r="CM231" s="1" t="s">
        <v>94</v>
      </c>
      <c r="CN231" s="1" t="s">
        <v>820</v>
      </c>
      <c r="CO231" s="1">
        <v>47</v>
      </c>
      <c r="CP231" s="1">
        <v>7</v>
      </c>
      <c r="CQ231" s="1">
        <v>24</v>
      </c>
      <c r="CR231" s="1">
        <v>31</v>
      </c>
      <c r="CS231" s="1">
        <v>7</v>
      </c>
      <c r="CT231" s="1">
        <v>22</v>
      </c>
      <c r="CU231" s="1">
        <v>35</v>
      </c>
      <c r="CV231" s="1">
        <v>29</v>
      </c>
      <c r="CW231" s="1">
        <v>1</v>
      </c>
      <c r="CX231" s="1">
        <v>7</v>
      </c>
      <c r="CY231" s="1">
        <v>1</v>
      </c>
      <c r="CZ231" s="1">
        <v>0</v>
      </c>
      <c r="DA231" s="1">
        <v>1</v>
      </c>
      <c r="DB231" s="1">
        <v>70</v>
      </c>
      <c r="DC231" s="1">
        <v>0.1</v>
      </c>
      <c r="DE231" s="2"/>
      <c r="DF231" s="1" t="s">
        <v>94</v>
      </c>
      <c r="DG231" s="1">
        <v>47</v>
      </c>
      <c r="DH231" s="1">
        <v>7</v>
      </c>
      <c r="DI231" s="1">
        <v>24</v>
      </c>
      <c r="DJ231" s="1">
        <v>31</v>
      </c>
      <c r="DK231" s="1">
        <v>7</v>
      </c>
      <c r="DL231" s="1">
        <v>22</v>
      </c>
      <c r="DM231" s="1">
        <v>35</v>
      </c>
      <c r="DN231" s="1">
        <v>29</v>
      </c>
      <c r="DO231" s="1">
        <v>1</v>
      </c>
      <c r="DP231" s="1">
        <v>7</v>
      </c>
      <c r="DQ231" s="1">
        <v>1</v>
      </c>
      <c r="DR231" s="1">
        <v>0</v>
      </c>
      <c r="DS231" s="1">
        <v>1</v>
      </c>
      <c r="DT231" s="1">
        <v>70</v>
      </c>
      <c r="DU231" s="1">
        <v>0.1</v>
      </c>
    </row>
    <row r="232" spans="1:125" x14ac:dyDescent="0.2">
      <c r="A232" s="2" t="s">
        <v>874</v>
      </c>
      <c r="B232" s="1" t="s">
        <v>821</v>
      </c>
      <c r="C232" s="1">
        <v>66</v>
      </c>
      <c r="D232" s="1">
        <v>14</v>
      </c>
      <c r="E232" s="1">
        <v>18</v>
      </c>
      <c r="F232" s="1">
        <v>32</v>
      </c>
      <c r="G232" s="1">
        <v>1</v>
      </c>
      <c r="H232" s="1">
        <v>18</v>
      </c>
      <c r="I232" s="1">
        <v>66</v>
      </c>
      <c r="J232" s="1">
        <v>32</v>
      </c>
      <c r="K232" s="1">
        <v>4</v>
      </c>
      <c r="L232" s="1">
        <v>5</v>
      </c>
      <c r="M232" s="1">
        <v>0</v>
      </c>
      <c r="N232" s="1">
        <v>0</v>
      </c>
      <c r="O232" s="1">
        <v>2</v>
      </c>
      <c r="P232" s="1">
        <v>96</v>
      </c>
      <c r="Q232" s="1">
        <v>0.14599999999999999</v>
      </c>
      <c r="S232" s="1" t="s">
        <v>560</v>
      </c>
      <c r="T232" s="1" t="s">
        <v>798</v>
      </c>
      <c r="U232" s="1">
        <v>76</v>
      </c>
      <c r="V232" s="1">
        <v>16</v>
      </c>
      <c r="W232" s="1">
        <v>16</v>
      </c>
      <c r="X232" s="1">
        <v>32</v>
      </c>
      <c r="Y232" s="1">
        <v>-5</v>
      </c>
      <c r="Z232" s="1">
        <v>41</v>
      </c>
      <c r="AA232" s="1">
        <v>76</v>
      </c>
      <c r="AB232" s="1">
        <v>27</v>
      </c>
      <c r="AC232" s="1">
        <v>3</v>
      </c>
      <c r="AD232" s="1">
        <v>4</v>
      </c>
      <c r="AE232" s="1">
        <v>0</v>
      </c>
      <c r="AF232" s="1">
        <v>0</v>
      </c>
      <c r="AG232" s="1">
        <v>3</v>
      </c>
      <c r="AH232" s="1">
        <v>187</v>
      </c>
      <c r="AI232" s="1">
        <v>8.5999999999999993E-2</v>
      </c>
      <c r="AK232" s="2" t="s">
        <v>718</v>
      </c>
      <c r="AL232" s="1" t="s">
        <v>807</v>
      </c>
      <c r="AM232" s="1">
        <v>75</v>
      </c>
      <c r="AN232" s="1">
        <v>7</v>
      </c>
      <c r="AO232" s="1">
        <v>23</v>
      </c>
      <c r="AP232" s="1">
        <v>30</v>
      </c>
      <c r="AQ232" s="1">
        <v>-2</v>
      </c>
      <c r="AR232" s="1">
        <v>18</v>
      </c>
      <c r="AS232" s="1">
        <v>52</v>
      </c>
      <c r="AT232" s="1">
        <v>90</v>
      </c>
      <c r="AU232" s="1">
        <v>1</v>
      </c>
      <c r="AV232" s="1">
        <v>6</v>
      </c>
      <c r="AW232" s="1">
        <v>0</v>
      </c>
      <c r="AX232" s="1">
        <v>0</v>
      </c>
      <c r="AY232" s="1">
        <v>0</v>
      </c>
      <c r="AZ232" s="1">
        <v>79</v>
      </c>
      <c r="BA232" s="1">
        <v>8.8999999999999996E-2</v>
      </c>
      <c r="BC232" s="2" t="s">
        <v>105</v>
      </c>
      <c r="BD232" s="1" t="s">
        <v>810</v>
      </c>
      <c r="BE232" s="1">
        <v>48</v>
      </c>
      <c r="BF232" s="1">
        <v>5</v>
      </c>
      <c r="BG232" s="1">
        <v>13</v>
      </c>
      <c r="BH232" s="1">
        <v>18</v>
      </c>
      <c r="BI232" s="1">
        <v>-7</v>
      </c>
      <c r="BJ232" s="1">
        <v>8</v>
      </c>
      <c r="BK232" s="1">
        <v>31</v>
      </c>
      <c r="BL232" s="1">
        <v>73</v>
      </c>
      <c r="BM232" s="1">
        <v>1</v>
      </c>
      <c r="BN232" s="1">
        <v>6</v>
      </c>
      <c r="BO232" s="1">
        <v>0</v>
      </c>
      <c r="BP232" s="1">
        <v>0</v>
      </c>
      <c r="BQ232" s="1">
        <v>1</v>
      </c>
      <c r="BR232" s="1">
        <v>96</v>
      </c>
      <c r="BS232" s="1">
        <v>5.1999999999999998E-2</v>
      </c>
      <c r="BU232" s="2" t="s">
        <v>872</v>
      </c>
      <c r="BV232" s="1" t="s">
        <v>806</v>
      </c>
      <c r="BW232" s="1">
        <v>81</v>
      </c>
      <c r="BX232" s="1">
        <v>4</v>
      </c>
      <c r="BY232" s="1">
        <v>27</v>
      </c>
      <c r="BZ232" s="1">
        <v>31</v>
      </c>
      <c r="CA232" s="1">
        <v>0</v>
      </c>
      <c r="CB232" s="1">
        <v>20</v>
      </c>
      <c r="CC232" s="1">
        <v>58</v>
      </c>
      <c r="CD232" s="1">
        <v>130</v>
      </c>
      <c r="CE232" s="1">
        <v>1</v>
      </c>
      <c r="CF232" s="1">
        <v>6</v>
      </c>
      <c r="CG232" s="1">
        <v>0</v>
      </c>
      <c r="CH232" s="1">
        <v>2</v>
      </c>
      <c r="CI232" s="1">
        <v>2</v>
      </c>
      <c r="CJ232" s="1">
        <v>104</v>
      </c>
      <c r="CK232" s="1">
        <v>3.7999999999999999E-2</v>
      </c>
      <c r="CL232" s="1" t="s">
        <v>797</v>
      </c>
      <c r="CM232" s="1" t="s">
        <v>922</v>
      </c>
      <c r="CN232" s="1" t="s">
        <v>812</v>
      </c>
      <c r="CO232" s="1">
        <v>80</v>
      </c>
      <c r="CP232" s="1">
        <v>2</v>
      </c>
      <c r="CQ232" s="1">
        <v>29</v>
      </c>
      <c r="CR232" s="1">
        <v>31</v>
      </c>
      <c r="CS232" s="1">
        <v>11</v>
      </c>
      <c r="CT232" s="1">
        <v>42</v>
      </c>
      <c r="CU232" s="1">
        <v>74</v>
      </c>
      <c r="CV232" s="1">
        <v>88</v>
      </c>
      <c r="CW232" s="1">
        <v>0</v>
      </c>
      <c r="CX232" s="1">
        <v>6</v>
      </c>
      <c r="CY232" s="1">
        <v>0</v>
      </c>
      <c r="CZ232" s="1">
        <v>0</v>
      </c>
      <c r="DA232" s="1">
        <v>1</v>
      </c>
      <c r="DB232" s="1">
        <v>89</v>
      </c>
      <c r="DC232" s="1">
        <v>2.1999999999999999E-2</v>
      </c>
      <c r="DE232" s="2"/>
      <c r="DF232" s="1" t="s">
        <v>922</v>
      </c>
      <c r="DG232" s="1">
        <v>80</v>
      </c>
      <c r="DH232" s="1">
        <v>2</v>
      </c>
      <c r="DI232" s="1">
        <v>29</v>
      </c>
      <c r="DJ232" s="1">
        <v>31</v>
      </c>
      <c r="DK232" s="1">
        <v>11</v>
      </c>
      <c r="DL232" s="1">
        <v>42</v>
      </c>
      <c r="DM232" s="1">
        <v>74</v>
      </c>
      <c r="DN232" s="1">
        <v>88</v>
      </c>
      <c r="DO232" s="1">
        <v>0</v>
      </c>
      <c r="DP232" s="1">
        <v>6</v>
      </c>
      <c r="DQ232" s="1">
        <v>0</v>
      </c>
      <c r="DR232" s="1">
        <v>0</v>
      </c>
      <c r="DS232" s="1">
        <v>1</v>
      </c>
      <c r="DT232" s="1">
        <v>89</v>
      </c>
      <c r="DU232" s="1">
        <v>2.1999999999999999E-2</v>
      </c>
    </row>
    <row r="233" spans="1:125" x14ac:dyDescent="0.2">
      <c r="A233" s="2" t="s">
        <v>191</v>
      </c>
      <c r="B233" s="1" t="s">
        <v>829</v>
      </c>
      <c r="C233" s="1">
        <v>49</v>
      </c>
      <c r="D233" s="1">
        <v>18</v>
      </c>
      <c r="E233" s="1">
        <v>14</v>
      </c>
      <c r="F233" s="1">
        <v>32</v>
      </c>
      <c r="G233" s="1">
        <v>5</v>
      </c>
      <c r="H233" s="1">
        <v>50</v>
      </c>
      <c r="I233" s="1">
        <v>80</v>
      </c>
      <c r="J233" s="1">
        <v>13</v>
      </c>
      <c r="K233" s="1">
        <v>2</v>
      </c>
      <c r="L233" s="1">
        <v>1</v>
      </c>
      <c r="M233" s="1">
        <v>0</v>
      </c>
      <c r="N233" s="1">
        <v>0</v>
      </c>
      <c r="O233" s="1">
        <v>4</v>
      </c>
      <c r="P233" s="1">
        <v>119</v>
      </c>
      <c r="Q233" s="1">
        <v>0.151</v>
      </c>
      <c r="S233" s="1" t="s">
        <v>196</v>
      </c>
      <c r="T233" s="1" t="s">
        <v>812</v>
      </c>
      <c r="U233" s="1">
        <v>82</v>
      </c>
      <c r="V233" s="1">
        <v>12</v>
      </c>
      <c r="W233" s="1">
        <v>20</v>
      </c>
      <c r="X233" s="1">
        <v>32</v>
      </c>
      <c r="Y233" s="1">
        <v>9</v>
      </c>
      <c r="Z233" s="1">
        <v>16</v>
      </c>
      <c r="AA233" s="1">
        <v>128</v>
      </c>
      <c r="AB233" s="1">
        <v>30</v>
      </c>
      <c r="AC233" s="1">
        <v>0</v>
      </c>
      <c r="AD233" s="1">
        <v>0</v>
      </c>
      <c r="AE233" s="1">
        <v>2</v>
      </c>
      <c r="AF233" s="1">
        <v>1</v>
      </c>
      <c r="AG233" s="1">
        <v>2</v>
      </c>
      <c r="AH233" s="1">
        <v>177</v>
      </c>
      <c r="AI233" s="1">
        <v>6.8000000000000005E-2</v>
      </c>
      <c r="AK233" s="2" t="s">
        <v>489</v>
      </c>
      <c r="AL233" s="1" t="s">
        <v>804</v>
      </c>
      <c r="AM233" s="1">
        <v>77</v>
      </c>
      <c r="AN233" s="1">
        <v>6</v>
      </c>
      <c r="AO233" s="1">
        <v>24</v>
      </c>
      <c r="AP233" s="1">
        <v>30</v>
      </c>
      <c r="AQ233" s="1">
        <v>-5</v>
      </c>
      <c r="AR233" s="1">
        <v>92</v>
      </c>
      <c r="AS233" s="1">
        <v>151</v>
      </c>
      <c r="AT233" s="1">
        <v>17</v>
      </c>
      <c r="AU233" s="1">
        <v>1</v>
      </c>
      <c r="AV233" s="1">
        <v>1</v>
      </c>
      <c r="AW233" s="1">
        <v>0</v>
      </c>
      <c r="AX233" s="1">
        <v>0</v>
      </c>
      <c r="AY233" s="1">
        <v>1</v>
      </c>
      <c r="AZ233" s="1">
        <v>136</v>
      </c>
      <c r="BA233" s="1">
        <v>4.3999999999999997E-2</v>
      </c>
      <c r="BC233" s="2" t="s">
        <v>101</v>
      </c>
      <c r="BD233" s="1" t="s">
        <v>807</v>
      </c>
      <c r="BE233" s="1">
        <v>16</v>
      </c>
      <c r="BF233" s="1">
        <v>11</v>
      </c>
      <c r="BG233" s="1">
        <v>7</v>
      </c>
      <c r="BH233" s="1">
        <v>18</v>
      </c>
      <c r="BI233" s="1">
        <v>8</v>
      </c>
      <c r="BJ233" s="1">
        <v>12</v>
      </c>
      <c r="BK233" s="1">
        <v>31</v>
      </c>
      <c r="BL233" s="1">
        <v>7</v>
      </c>
      <c r="BM233" s="1">
        <v>3</v>
      </c>
      <c r="BN233" s="1">
        <v>0</v>
      </c>
      <c r="BO233" s="1">
        <v>0</v>
      </c>
      <c r="BP233" s="1">
        <v>0</v>
      </c>
      <c r="BQ233" s="1">
        <v>3</v>
      </c>
      <c r="BR233" s="1">
        <v>42</v>
      </c>
      <c r="BS233" s="1">
        <v>0.26200000000000001</v>
      </c>
      <c r="BU233" s="2" t="s">
        <v>250</v>
      </c>
      <c r="BV233" s="1" t="s">
        <v>798</v>
      </c>
      <c r="BW233" s="1">
        <v>71</v>
      </c>
      <c r="BX233" s="1">
        <v>14</v>
      </c>
      <c r="BY233" s="1">
        <v>17</v>
      </c>
      <c r="BZ233" s="1">
        <v>31</v>
      </c>
      <c r="CA233" s="1">
        <v>9</v>
      </c>
      <c r="CB233" s="1">
        <v>38</v>
      </c>
      <c r="CC233" s="1">
        <v>96</v>
      </c>
      <c r="CD233" s="1">
        <v>31</v>
      </c>
      <c r="CE233" s="1">
        <v>0</v>
      </c>
      <c r="CF233" s="1">
        <v>0</v>
      </c>
      <c r="CG233" s="1">
        <v>0</v>
      </c>
      <c r="CH233" s="1">
        <v>0</v>
      </c>
      <c r="CI233" s="1">
        <v>4</v>
      </c>
      <c r="CJ233" s="1">
        <v>147</v>
      </c>
      <c r="CK233" s="1">
        <v>9.5000000000000001E-2</v>
      </c>
      <c r="CL233" s="1" t="s">
        <v>797</v>
      </c>
      <c r="CM233" s="1" t="s">
        <v>111</v>
      </c>
      <c r="CN233" s="1" t="s">
        <v>811</v>
      </c>
      <c r="CO233" s="1">
        <v>82</v>
      </c>
      <c r="CP233" s="1">
        <v>13</v>
      </c>
      <c r="CQ233" s="1">
        <v>18</v>
      </c>
      <c r="CR233" s="1">
        <v>31</v>
      </c>
      <c r="CS233" s="1">
        <v>-5</v>
      </c>
      <c r="CT233" s="1">
        <v>16</v>
      </c>
      <c r="CU233" s="1">
        <v>106</v>
      </c>
      <c r="CV233" s="1">
        <v>33</v>
      </c>
      <c r="CW233" s="1">
        <v>3</v>
      </c>
      <c r="CX233" s="1">
        <v>3</v>
      </c>
      <c r="CY233" s="1">
        <v>0</v>
      </c>
      <c r="CZ233" s="1">
        <v>0</v>
      </c>
      <c r="DA233" s="1">
        <v>4</v>
      </c>
      <c r="DB233" s="1">
        <v>145</v>
      </c>
      <c r="DC233" s="1">
        <v>0.09</v>
      </c>
      <c r="DE233" s="2"/>
      <c r="DF233" s="1" t="s">
        <v>111</v>
      </c>
      <c r="DG233" s="1">
        <v>82</v>
      </c>
      <c r="DH233" s="1">
        <v>13</v>
      </c>
      <c r="DI233" s="1">
        <v>18</v>
      </c>
      <c r="DJ233" s="1">
        <v>31</v>
      </c>
      <c r="DK233" s="1">
        <v>-5</v>
      </c>
      <c r="DL233" s="1">
        <v>16</v>
      </c>
      <c r="DM233" s="1">
        <v>106</v>
      </c>
      <c r="DN233" s="1">
        <v>33</v>
      </c>
      <c r="DO233" s="1">
        <v>3</v>
      </c>
      <c r="DP233" s="1">
        <v>3</v>
      </c>
      <c r="DQ233" s="1">
        <v>0</v>
      </c>
      <c r="DR233" s="1">
        <v>0</v>
      </c>
      <c r="DS233" s="1">
        <v>4</v>
      </c>
      <c r="DT233" s="1">
        <v>145</v>
      </c>
      <c r="DU233" s="1">
        <v>0.09</v>
      </c>
    </row>
    <row r="234" spans="1:125" x14ac:dyDescent="0.2">
      <c r="A234" s="2" t="s">
        <v>873</v>
      </c>
      <c r="B234" s="1" t="s">
        <v>820</v>
      </c>
      <c r="C234" s="1">
        <v>79</v>
      </c>
      <c r="D234" s="1">
        <v>4</v>
      </c>
      <c r="E234" s="1">
        <v>28</v>
      </c>
      <c r="F234" s="1">
        <v>32</v>
      </c>
      <c r="G234" s="1">
        <v>6</v>
      </c>
      <c r="H234" s="1">
        <v>39</v>
      </c>
      <c r="I234" s="1">
        <v>166</v>
      </c>
      <c r="J234" s="1">
        <v>215</v>
      </c>
      <c r="K234" s="1">
        <v>2</v>
      </c>
      <c r="L234" s="1">
        <v>7</v>
      </c>
      <c r="M234" s="1">
        <v>0</v>
      </c>
      <c r="N234" s="1">
        <v>1</v>
      </c>
      <c r="O234" s="1">
        <v>1</v>
      </c>
      <c r="P234" s="1">
        <v>153</v>
      </c>
      <c r="Q234" s="1">
        <v>2.5999999999999999E-2</v>
      </c>
      <c r="S234" s="1" t="s">
        <v>252</v>
      </c>
      <c r="T234" s="1" t="s">
        <v>806</v>
      </c>
      <c r="U234" s="1">
        <v>76</v>
      </c>
      <c r="V234" s="1">
        <v>6</v>
      </c>
      <c r="W234" s="1">
        <v>25</v>
      </c>
      <c r="X234" s="1">
        <v>31</v>
      </c>
      <c r="Y234" s="1">
        <v>1</v>
      </c>
      <c r="Z234" s="1">
        <v>32</v>
      </c>
      <c r="AA234" s="1">
        <v>66</v>
      </c>
      <c r="AB234" s="1">
        <v>24</v>
      </c>
      <c r="AC234" s="1">
        <v>0</v>
      </c>
      <c r="AD234" s="1">
        <v>1</v>
      </c>
      <c r="AE234" s="1">
        <v>1</v>
      </c>
      <c r="AF234" s="1">
        <v>1</v>
      </c>
      <c r="AG234" s="1">
        <v>0</v>
      </c>
      <c r="AH234" s="1">
        <v>81</v>
      </c>
      <c r="AI234" s="1">
        <v>7.3999999999999996E-2</v>
      </c>
      <c r="AK234" s="2" t="s">
        <v>713</v>
      </c>
      <c r="AL234" s="1" t="s">
        <v>802</v>
      </c>
      <c r="AM234" s="1">
        <v>71</v>
      </c>
      <c r="AN234" s="1">
        <v>9</v>
      </c>
      <c r="AO234" s="1">
        <v>21</v>
      </c>
      <c r="AP234" s="1">
        <v>30</v>
      </c>
      <c r="AQ234" s="1">
        <v>0</v>
      </c>
      <c r="AR234" s="1">
        <v>16</v>
      </c>
      <c r="AS234" s="1">
        <v>49</v>
      </c>
      <c r="AT234" s="1">
        <v>93</v>
      </c>
      <c r="AU234" s="1">
        <v>2</v>
      </c>
      <c r="AV234" s="1">
        <v>7</v>
      </c>
      <c r="AW234" s="1">
        <v>0</v>
      </c>
      <c r="AX234" s="1">
        <v>1</v>
      </c>
      <c r="AY234" s="1">
        <v>1</v>
      </c>
      <c r="AZ234" s="1">
        <v>140</v>
      </c>
      <c r="BA234" s="1">
        <v>6.4000000000000001E-2</v>
      </c>
      <c r="BC234" s="2" t="s">
        <v>211</v>
      </c>
      <c r="BD234" s="1" t="s">
        <v>801</v>
      </c>
      <c r="BE234" s="1">
        <v>48</v>
      </c>
      <c r="BF234" s="1">
        <v>8</v>
      </c>
      <c r="BG234" s="1">
        <v>10</v>
      </c>
      <c r="BH234" s="1">
        <v>18</v>
      </c>
      <c r="BI234" s="1">
        <v>3</v>
      </c>
      <c r="BJ234" s="1">
        <v>16</v>
      </c>
      <c r="BK234" s="1">
        <v>51</v>
      </c>
      <c r="BL234" s="1">
        <v>45</v>
      </c>
      <c r="BM234" s="1">
        <v>2</v>
      </c>
      <c r="BN234" s="1">
        <v>3</v>
      </c>
      <c r="BO234" s="1">
        <v>0</v>
      </c>
      <c r="BP234" s="1">
        <v>0</v>
      </c>
      <c r="BQ234" s="1">
        <v>0</v>
      </c>
      <c r="BR234" s="1">
        <v>96</v>
      </c>
      <c r="BS234" s="1">
        <v>8.3000000000000004E-2</v>
      </c>
      <c r="BU234" s="2" t="s">
        <v>286</v>
      </c>
      <c r="BV234" s="1" t="s">
        <v>799</v>
      </c>
      <c r="BW234" s="1">
        <v>73</v>
      </c>
      <c r="BX234" s="1">
        <v>13</v>
      </c>
      <c r="BY234" s="1">
        <v>18</v>
      </c>
      <c r="BZ234" s="1">
        <v>31</v>
      </c>
      <c r="CA234" s="1">
        <v>0</v>
      </c>
      <c r="CB234" s="1">
        <v>32</v>
      </c>
      <c r="CC234" s="1">
        <v>81</v>
      </c>
      <c r="CD234" s="1">
        <v>33</v>
      </c>
      <c r="CE234" s="1">
        <v>0</v>
      </c>
      <c r="CF234" s="1">
        <v>1</v>
      </c>
      <c r="CG234" s="1">
        <v>0</v>
      </c>
      <c r="CH234" s="1">
        <v>1</v>
      </c>
      <c r="CI234" s="1">
        <v>2</v>
      </c>
      <c r="CJ234" s="1">
        <v>137</v>
      </c>
      <c r="CK234" s="1">
        <v>9.5000000000000001E-2</v>
      </c>
      <c r="CL234" s="1" t="s">
        <v>797</v>
      </c>
      <c r="CM234" s="1" t="s">
        <v>1622</v>
      </c>
      <c r="CN234" s="1" t="s">
        <v>813</v>
      </c>
      <c r="CO234" s="1">
        <v>82</v>
      </c>
      <c r="CP234" s="1">
        <v>15</v>
      </c>
      <c r="CQ234" s="1">
        <v>16</v>
      </c>
      <c r="CR234" s="1">
        <v>31</v>
      </c>
      <c r="CS234" s="1">
        <v>7</v>
      </c>
      <c r="CT234" s="1">
        <v>21</v>
      </c>
      <c r="CU234" s="1">
        <v>129</v>
      </c>
      <c r="CV234" s="1">
        <v>58</v>
      </c>
      <c r="CW234" s="1">
        <v>0</v>
      </c>
      <c r="CX234" s="1">
        <v>0</v>
      </c>
      <c r="CY234" s="1">
        <v>3</v>
      </c>
      <c r="CZ234" s="1">
        <v>1</v>
      </c>
      <c r="DA234" s="1">
        <v>0</v>
      </c>
      <c r="DB234" s="1">
        <v>115</v>
      </c>
      <c r="DC234" s="1">
        <v>0.13</v>
      </c>
      <c r="DE234" s="2"/>
      <c r="DF234" s="1" t="s">
        <v>1622</v>
      </c>
      <c r="DG234" s="1">
        <v>82</v>
      </c>
      <c r="DH234" s="1">
        <v>15</v>
      </c>
      <c r="DI234" s="1">
        <v>16</v>
      </c>
      <c r="DJ234" s="1">
        <v>31</v>
      </c>
      <c r="DK234" s="1">
        <v>7</v>
      </c>
      <c r="DL234" s="1">
        <v>21</v>
      </c>
      <c r="DM234" s="1">
        <v>129</v>
      </c>
      <c r="DN234" s="1">
        <v>58</v>
      </c>
      <c r="DO234" s="1">
        <v>0</v>
      </c>
      <c r="DP234" s="1">
        <v>0</v>
      </c>
      <c r="DQ234" s="1">
        <v>3</v>
      </c>
      <c r="DR234" s="1">
        <v>1</v>
      </c>
      <c r="DS234" s="1">
        <v>0</v>
      </c>
      <c r="DT234" s="1">
        <v>115</v>
      </c>
      <c r="DU234" s="1">
        <v>0.13</v>
      </c>
    </row>
    <row r="235" spans="1:125" x14ac:dyDescent="0.2">
      <c r="A235" s="2" t="s">
        <v>352</v>
      </c>
      <c r="B235" s="1" t="s">
        <v>815</v>
      </c>
      <c r="C235" s="1">
        <v>82</v>
      </c>
      <c r="D235" s="1">
        <v>9</v>
      </c>
      <c r="E235" s="1">
        <v>23</v>
      </c>
      <c r="F235" s="1">
        <v>32</v>
      </c>
      <c r="G235" s="1">
        <v>-3</v>
      </c>
      <c r="H235" s="1">
        <v>22</v>
      </c>
      <c r="I235" s="1">
        <v>69</v>
      </c>
      <c r="J235" s="1">
        <v>52</v>
      </c>
      <c r="K235" s="1">
        <v>0</v>
      </c>
      <c r="L235" s="1">
        <v>3</v>
      </c>
      <c r="M235" s="1">
        <v>0</v>
      </c>
      <c r="N235" s="1">
        <v>0</v>
      </c>
      <c r="O235" s="1">
        <v>3</v>
      </c>
      <c r="P235" s="1">
        <v>140</v>
      </c>
      <c r="Q235" s="1">
        <v>6.4000000000000001E-2</v>
      </c>
      <c r="S235" s="1" t="s">
        <v>101</v>
      </c>
      <c r="T235" s="1" t="s">
        <v>807</v>
      </c>
      <c r="U235" s="1">
        <v>54</v>
      </c>
      <c r="V235" s="1">
        <v>14</v>
      </c>
      <c r="W235" s="1">
        <v>17</v>
      </c>
      <c r="X235" s="1">
        <v>31</v>
      </c>
      <c r="Y235" s="1">
        <v>-11</v>
      </c>
      <c r="Z235" s="1">
        <v>33</v>
      </c>
      <c r="AA235" s="1">
        <v>63</v>
      </c>
      <c r="AB235" s="1">
        <v>29</v>
      </c>
      <c r="AC235" s="1">
        <v>4</v>
      </c>
      <c r="AD235" s="1">
        <v>9</v>
      </c>
      <c r="AE235" s="1">
        <v>0</v>
      </c>
      <c r="AF235" s="1">
        <v>0</v>
      </c>
      <c r="AG235" s="1">
        <v>2</v>
      </c>
      <c r="AH235" s="1">
        <v>129</v>
      </c>
      <c r="AI235" s="1">
        <v>0.109</v>
      </c>
      <c r="AK235" s="2" t="s">
        <v>632</v>
      </c>
      <c r="AL235" s="1" t="s">
        <v>825</v>
      </c>
      <c r="AM235" s="1">
        <v>73</v>
      </c>
      <c r="AN235" s="1">
        <v>11</v>
      </c>
      <c r="AO235" s="1">
        <v>19</v>
      </c>
      <c r="AP235" s="1">
        <v>30</v>
      </c>
      <c r="AQ235" s="1">
        <v>-4</v>
      </c>
      <c r="AR235" s="1">
        <v>14</v>
      </c>
      <c r="AS235" s="1">
        <v>87</v>
      </c>
      <c r="AT235" s="1">
        <v>50</v>
      </c>
      <c r="AU235" s="1">
        <v>1</v>
      </c>
      <c r="AV235" s="1">
        <v>2</v>
      </c>
      <c r="AW235" s="1">
        <v>0</v>
      </c>
      <c r="AX235" s="1">
        <v>1</v>
      </c>
      <c r="AY235" s="1">
        <v>1</v>
      </c>
      <c r="AZ235" s="1">
        <v>112</v>
      </c>
      <c r="BA235" s="1">
        <v>9.8000000000000004E-2</v>
      </c>
      <c r="BC235" s="2" t="s">
        <v>756</v>
      </c>
      <c r="BD235" s="1" t="s">
        <v>805</v>
      </c>
      <c r="BE235" s="1">
        <v>48</v>
      </c>
      <c r="BF235" s="1">
        <v>6</v>
      </c>
      <c r="BG235" s="1">
        <v>12</v>
      </c>
      <c r="BH235" s="1">
        <v>18</v>
      </c>
      <c r="BI235" s="1">
        <v>15</v>
      </c>
      <c r="BJ235" s="1">
        <v>10</v>
      </c>
      <c r="BK235" s="1">
        <v>38</v>
      </c>
      <c r="BL235" s="1">
        <v>39</v>
      </c>
      <c r="BM235" s="1">
        <v>2</v>
      </c>
      <c r="BN235" s="1">
        <v>6</v>
      </c>
      <c r="BO235" s="1">
        <v>0</v>
      </c>
      <c r="BP235" s="1">
        <v>0</v>
      </c>
      <c r="BQ235" s="1">
        <v>2</v>
      </c>
      <c r="BR235" s="1">
        <v>65</v>
      </c>
      <c r="BS235" s="1">
        <v>9.1999999999999998E-2</v>
      </c>
      <c r="BU235" s="2" t="s">
        <v>705</v>
      </c>
      <c r="BV235" s="1" t="s">
        <v>807</v>
      </c>
      <c r="BW235" s="1">
        <v>80</v>
      </c>
      <c r="BX235" s="1">
        <v>8</v>
      </c>
      <c r="BY235" s="1">
        <v>23</v>
      </c>
      <c r="BZ235" s="1">
        <v>31</v>
      </c>
      <c r="CA235" s="1">
        <v>2</v>
      </c>
      <c r="CB235" s="1">
        <v>144</v>
      </c>
      <c r="CC235" s="1">
        <v>227</v>
      </c>
      <c r="CD235" s="1">
        <v>156</v>
      </c>
      <c r="CE235" s="1">
        <v>2</v>
      </c>
      <c r="CF235" s="1">
        <v>9</v>
      </c>
      <c r="CG235" s="1">
        <v>0</v>
      </c>
      <c r="CH235" s="1">
        <v>1</v>
      </c>
      <c r="CI235" s="1">
        <v>0</v>
      </c>
      <c r="CJ235" s="1">
        <v>145</v>
      </c>
      <c r="CK235" s="1">
        <v>5.5E-2</v>
      </c>
      <c r="CL235" s="1" t="s">
        <v>797</v>
      </c>
      <c r="CM235" s="1" t="s">
        <v>90</v>
      </c>
      <c r="CN235" s="1" t="s">
        <v>808</v>
      </c>
      <c r="CO235" s="1">
        <v>77</v>
      </c>
      <c r="CP235" s="1">
        <v>18</v>
      </c>
      <c r="CQ235" s="1">
        <v>13</v>
      </c>
      <c r="CR235" s="1">
        <v>31</v>
      </c>
      <c r="CS235" s="1">
        <v>-24</v>
      </c>
      <c r="CT235" s="1">
        <v>18</v>
      </c>
      <c r="CU235" s="1">
        <v>47</v>
      </c>
      <c r="CV235" s="1">
        <v>12</v>
      </c>
      <c r="CW235" s="1">
        <v>4</v>
      </c>
      <c r="CX235" s="1">
        <v>3</v>
      </c>
      <c r="CY235" s="1">
        <v>0</v>
      </c>
      <c r="CZ235" s="1">
        <v>0</v>
      </c>
      <c r="DA235" s="1">
        <v>2</v>
      </c>
      <c r="DB235" s="1">
        <v>235</v>
      </c>
      <c r="DC235" s="1">
        <v>7.6999999999999999E-2</v>
      </c>
      <c r="DE235" s="2"/>
      <c r="DF235" s="1" t="s">
        <v>90</v>
      </c>
      <c r="DG235" s="1">
        <v>77</v>
      </c>
      <c r="DH235" s="1">
        <v>18</v>
      </c>
      <c r="DI235" s="1">
        <v>13</v>
      </c>
      <c r="DJ235" s="1">
        <v>31</v>
      </c>
      <c r="DK235" s="1">
        <v>-24</v>
      </c>
      <c r="DL235" s="1">
        <v>18</v>
      </c>
      <c r="DM235" s="1">
        <v>47</v>
      </c>
      <c r="DN235" s="1">
        <v>12</v>
      </c>
      <c r="DO235" s="1">
        <v>4</v>
      </c>
      <c r="DP235" s="1">
        <v>3</v>
      </c>
      <c r="DQ235" s="1">
        <v>0</v>
      </c>
      <c r="DR235" s="1">
        <v>0</v>
      </c>
      <c r="DS235" s="1">
        <v>2</v>
      </c>
      <c r="DT235" s="1">
        <v>235</v>
      </c>
      <c r="DU235" s="1">
        <v>7.6999999999999999E-2</v>
      </c>
    </row>
    <row r="236" spans="1:125" x14ac:dyDescent="0.2">
      <c r="A236" s="2" t="s">
        <v>875</v>
      </c>
      <c r="B236" s="1" t="s">
        <v>824</v>
      </c>
      <c r="C236" s="1">
        <v>67</v>
      </c>
      <c r="D236" s="1">
        <v>13</v>
      </c>
      <c r="E236" s="1">
        <v>19</v>
      </c>
      <c r="F236" s="1">
        <v>32</v>
      </c>
      <c r="G236" s="1">
        <v>-2</v>
      </c>
      <c r="H236" s="1">
        <v>56</v>
      </c>
      <c r="I236" s="1">
        <v>98</v>
      </c>
      <c r="J236" s="1">
        <v>13</v>
      </c>
      <c r="K236" s="1">
        <v>5</v>
      </c>
      <c r="L236" s="1">
        <v>5</v>
      </c>
      <c r="M236" s="1">
        <v>0</v>
      </c>
      <c r="N236" s="1">
        <v>1</v>
      </c>
      <c r="O236" s="1">
        <v>1</v>
      </c>
      <c r="P236" s="1">
        <v>120</v>
      </c>
      <c r="Q236" s="1">
        <v>0.108</v>
      </c>
      <c r="S236" s="1" t="s">
        <v>359</v>
      </c>
      <c r="T236" s="1" t="s">
        <v>829</v>
      </c>
      <c r="U236" s="1">
        <v>45</v>
      </c>
      <c r="V236" s="1">
        <v>12</v>
      </c>
      <c r="W236" s="1">
        <v>19</v>
      </c>
      <c r="X236" s="1">
        <v>31</v>
      </c>
      <c r="Y236" s="1">
        <v>2</v>
      </c>
      <c r="Z236" s="1">
        <v>18</v>
      </c>
      <c r="AA236" s="1">
        <v>15</v>
      </c>
      <c r="AB236" s="1">
        <v>14</v>
      </c>
      <c r="AC236" s="1">
        <v>3</v>
      </c>
      <c r="AD236" s="1">
        <v>3</v>
      </c>
      <c r="AE236" s="1">
        <v>0</v>
      </c>
      <c r="AF236" s="1">
        <v>0</v>
      </c>
      <c r="AG236" s="1">
        <v>2</v>
      </c>
      <c r="AH236" s="1">
        <v>98</v>
      </c>
      <c r="AI236" s="1">
        <v>0.122</v>
      </c>
      <c r="AK236" s="2" t="s">
        <v>755</v>
      </c>
      <c r="AL236" s="1" t="s">
        <v>819</v>
      </c>
      <c r="AM236" s="1">
        <v>65</v>
      </c>
      <c r="AN236" s="1">
        <v>5</v>
      </c>
      <c r="AO236" s="1">
        <v>25</v>
      </c>
      <c r="AP236" s="1">
        <v>30</v>
      </c>
      <c r="AQ236" s="1">
        <v>-3</v>
      </c>
      <c r="AR236" s="1">
        <v>71</v>
      </c>
      <c r="AS236" s="1">
        <v>117</v>
      </c>
      <c r="AT236" s="1">
        <v>109</v>
      </c>
      <c r="AU236" s="1">
        <v>1</v>
      </c>
      <c r="AV236" s="1">
        <v>6</v>
      </c>
      <c r="AW236" s="1">
        <v>0</v>
      </c>
      <c r="AX236" s="1">
        <v>0</v>
      </c>
      <c r="AY236" s="1">
        <v>0</v>
      </c>
      <c r="AZ236" s="1">
        <v>150</v>
      </c>
      <c r="BA236" s="1">
        <v>3.3000000000000002E-2</v>
      </c>
      <c r="BC236" s="2" t="s">
        <v>873</v>
      </c>
      <c r="BD236" s="1" t="s">
        <v>820</v>
      </c>
      <c r="BE236" s="1">
        <v>46</v>
      </c>
      <c r="BF236" s="1">
        <v>4</v>
      </c>
      <c r="BG236" s="1">
        <v>13</v>
      </c>
      <c r="BH236" s="1">
        <v>17</v>
      </c>
      <c r="BI236" s="1">
        <v>18</v>
      </c>
      <c r="BJ236" s="1">
        <v>10</v>
      </c>
      <c r="BK236" s="1">
        <v>115</v>
      </c>
      <c r="BL236" s="1">
        <v>115</v>
      </c>
      <c r="BM236" s="1">
        <v>0</v>
      </c>
      <c r="BN236" s="1">
        <v>2</v>
      </c>
      <c r="BO236" s="1">
        <v>0</v>
      </c>
      <c r="BP236" s="1">
        <v>0</v>
      </c>
      <c r="BQ236" s="1">
        <v>2</v>
      </c>
      <c r="BR236" s="1">
        <v>83</v>
      </c>
      <c r="BS236" s="1">
        <v>4.8000000000000001E-2</v>
      </c>
      <c r="BU236" s="2" t="s">
        <v>756</v>
      </c>
      <c r="BV236" s="1" t="s">
        <v>805</v>
      </c>
      <c r="BW236" s="1">
        <v>82</v>
      </c>
      <c r="BX236" s="1">
        <v>7</v>
      </c>
      <c r="BY236" s="1">
        <v>24</v>
      </c>
      <c r="BZ236" s="1">
        <v>31</v>
      </c>
      <c r="CA236" s="1">
        <v>10</v>
      </c>
      <c r="CB236" s="1">
        <v>10</v>
      </c>
      <c r="CC236" s="1">
        <v>52</v>
      </c>
      <c r="CD236" s="1">
        <v>45</v>
      </c>
      <c r="CE236" s="1">
        <v>4</v>
      </c>
      <c r="CF236" s="1">
        <v>6</v>
      </c>
      <c r="CG236" s="1">
        <v>0</v>
      </c>
      <c r="CH236" s="1">
        <v>0</v>
      </c>
      <c r="CI236" s="1">
        <v>1</v>
      </c>
      <c r="CJ236" s="1">
        <v>123</v>
      </c>
      <c r="CK236" s="1">
        <v>5.7000000000000002E-2</v>
      </c>
      <c r="CL236" s="1" t="s">
        <v>797</v>
      </c>
      <c r="CM236" s="1" t="s">
        <v>401</v>
      </c>
      <c r="CN236" s="1" t="s">
        <v>815</v>
      </c>
      <c r="CO236" s="1">
        <v>71</v>
      </c>
      <c r="CP236" s="1">
        <v>9</v>
      </c>
      <c r="CQ236" s="1">
        <v>22</v>
      </c>
      <c r="CR236" s="1">
        <v>31</v>
      </c>
      <c r="CS236" s="1">
        <v>13</v>
      </c>
      <c r="CT236" s="1">
        <v>12</v>
      </c>
      <c r="CU236" s="1">
        <v>9</v>
      </c>
      <c r="CV236" s="1">
        <v>27</v>
      </c>
      <c r="CW236" s="1">
        <v>0</v>
      </c>
      <c r="CX236" s="1">
        <v>2</v>
      </c>
      <c r="CY236" s="1">
        <v>0</v>
      </c>
      <c r="CZ236" s="1">
        <v>0</v>
      </c>
      <c r="DA236" s="1">
        <v>2</v>
      </c>
      <c r="DB236" s="1">
        <v>104</v>
      </c>
      <c r="DC236" s="1">
        <v>8.6999999999999994E-2</v>
      </c>
      <c r="DE236" s="2"/>
      <c r="DF236" s="1" t="s">
        <v>401</v>
      </c>
      <c r="DG236" s="1">
        <v>71</v>
      </c>
      <c r="DH236" s="1">
        <v>9</v>
      </c>
      <c r="DI236" s="1">
        <v>22</v>
      </c>
      <c r="DJ236" s="1">
        <v>31</v>
      </c>
      <c r="DK236" s="1">
        <v>13</v>
      </c>
      <c r="DL236" s="1">
        <v>12</v>
      </c>
      <c r="DM236" s="1">
        <v>9</v>
      </c>
      <c r="DN236" s="1">
        <v>27</v>
      </c>
      <c r="DO236" s="1">
        <v>0</v>
      </c>
      <c r="DP236" s="1">
        <v>2</v>
      </c>
      <c r="DQ236" s="1">
        <v>0</v>
      </c>
      <c r="DR236" s="1">
        <v>0</v>
      </c>
      <c r="DS236" s="1">
        <v>2</v>
      </c>
      <c r="DT236" s="1">
        <v>104</v>
      </c>
      <c r="DU236" s="1">
        <v>8.6999999999999994E-2</v>
      </c>
    </row>
    <row r="237" spans="1:125" x14ac:dyDescent="0.2">
      <c r="A237" s="2" t="s">
        <v>876</v>
      </c>
      <c r="B237" s="1" t="s">
        <v>796</v>
      </c>
      <c r="C237" s="1">
        <v>77</v>
      </c>
      <c r="D237" s="1">
        <v>14</v>
      </c>
      <c r="E237" s="1">
        <v>18</v>
      </c>
      <c r="F237" s="1">
        <v>32</v>
      </c>
      <c r="G237" s="1">
        <v>-10</v>
      </c>
      <c r="H237" s="1">
        <v>31</v>
      </c>
      <c r="I237" s="1">
        <v>67</v>
      </c>
      <c r="J237" s="1">
        <v>97</v>
      </c>
      <c r="K237" s="1">
        <v>2</v>
      </c>
      <c r="L237" s="1">
        <v>6</v>
      </c>
      <c r="M237" s="1">
        <v>0</v>
      </c>
      <c r="N237" s="1">
        <v>1</v>
      </c>
      <c r="O237" s="1">
        <v>1</v>
      </c>
      <c r="P237" s="1">
        <v>148</v>
      </c>
      <c r="Q237" s="1">
        <v>9.5000000000000001E-2</v>
      </c>
      <c r="S237" s="1" t="s">
        <v>561</v>
      </c>
      <c r="T237" s="1" t="s">
        <v>808</v>
      </c>
      <c r="U237" s="1">
        <v>82</v>
      </c>
      <c r="V237" s="1">
        <v>16</v>
      </c>
      <c r="W237" s="1">
        <v>15</v>
      </c>
      <c r="X237" s="1">
        <v>31</v>
      </c>
      <c r="Y237" s="1">
        <v>-21</v>
      </c>
      <c r="Z237" s="1">
        <v>59</v>
      </c>
      <c r="AA237" s="1">
        <v>196</v>
      </c>
      <c r="AB237" s="1">
        <v>23</v>
      </c>
      <c r="AC237" s="1">
        <v>2</v>
      </c>
      <c r="AD237" s="1">
        <v>1</v>
      </c>
      <c r="AE237" s="1">
        <v>1</v>
      </c>
      <c r="AF237" s="1">
        <v>1</v>
      </c>
      <c r="AG237" s="1">
        <v>0</v>
      </c>
      <c r="AH237" s="1">
        <v>176</v>
      </c>
      <c r="AI237" s="1">
        <v>9.0999999999999998E-2</v>
      </c>
      <c r="AK237" s="2" t="s">
        <v>770</v>
      </c>
      <c r="AL237" s="1" t="s">
        <v>796</v>
      </c>
      <c r="AM237" s="1">
        <v>82</v>
      </c>
      <c r="AN237" s="1">
        <v>5</v>
      </c>
      <c r="AO237" s="1">
        <v>24</v>
      </c>
      <c r="AP237" s="1">
        <v>29</v>
      </c>
      <c r="AQ237" s="1">
        <v>13</v>
      </c>
      <c r="AR237" s="1">
        <v>20</v>
      </c>
      <c r="AS237" s="1">
        <v>211</v>
      </c>
      <c r="AT237" s="1">
        <v>185</v>
      </c>
      <c r="AU237" s="1">
        <v>1</v>
      </c>
      <c r="AV237" s="1">
        <v>9</v>
      </c>
      <c r="AW237" s="1">
        <v>0</v>
      </c>
      <c r="AX237" s="1">
        <v>1</v>
      </c>
      <c r="AY237" s="1">
        <v>2</v>
      </c>
      <c r="AZ237" s="1">
        <v>122</v>
      </c>
      <c r="BA237" s="1">
        <v>4.1000000000000002E-2</v>
      </c>
      <c r="BC237" s="2" t="s">
        <v>286</v>
      </c>
      <c r="BD237" s="1" t="s">
        <v>799</v>
      </c>
      <c r="BE237" s="1">
        <v>41</v>
      </c>
      <c r="BF237" s="1">
        <v>9</v>
      </c>
      <c r="BG237" s="1">
        <v>8</v>
      </c>
      <c r="BH237" s="1">
        <v>17</v>
      </c>
      <c r="BI237" s="1">
        <v>14</v>
      </c>
      <c r="BJ237" s="1">
        <v>10</v>
      </c>
      <c r="BK237" s="1">
        <v>36</v>
      </c>
      <c r="BL237" s="1">
        <v>22</v>
      </c>
      <c r="BM237" s="1">
        <v>2</v>
      </c>
      <c r="BN237" s="1">
        <v>1</v>
      </c>
      <c r="BO237" s="1">
        <v>1</v>
      </c>
      <c r="BP237" s="1">
        <v>0</v>
      </c>
      <c r="BQ237" s="1">
        <v>2</v>
      </c>
      <c r="BR237" s="1">
        <v>72</v>
      </c>
      <c r="BS237" s="1">
        <v>0.125</v>
      </c>
      <c r="BU237" s="2" t="s">
        <v>858</v>
      </c>
      <c r="BV237" s="1" t="s">
        <v>800</v>
      </c>
      <c r="BW237" s="1">
        <v>82</v>
      </c>
      <c r="BX237" s="1">
        <v>2</v>
      </c>
      <c r="BY237" s="1">
        <v>29</v>
      </c>
      <c r="BZ237" s="1">
        <v>31</v>
      </c>
      <c r="CA237" s="1">
        <v>11</v>
      </c>
      <c r="CB237" s="1">
        <v>28</v>
      </c>
      <c r="CC237" s="1">
        <v>46</v>
      </c>
      <c r="CD237" s="1">
        <v>161</v>
      </c>
      <c r="CE237" s="1">
        <v>1</v>
      </c>
      <c r="CF237" s="1">
        <v>6</v>
      </c>
      <c r="CG237" s="1">
        <v>0</v>
      </c>
      <c r="CH237" s="1">
        <v>0</v>
      </c>
      <c r="CI237" s="1">
        <v>0</v>
      </c>
      <c r="CJ237" s="1">
        <v>115</v>
      </c>
      <c r="CK237" s="1">
        <v>1.7000000000000001E-2</v>
      </c>
      <c r="CL237" s="1" t="s">
        <v>797</v>
      </c>
      <c r="CM237" s="1" t="s">
        <v>276</v>
      </c>
      <c r="CN237" s="1" t="s">
        <v>807</v>
      </c>
      <c r="CO237" s="1">
        <v>77</v>
      </c>
      <c r="CP237" s="1">
        <v>17</v>
      </c>
      <c r="CQ237" s="1">
        <v>14</v>
      </c>
      <c r="CR237" s="1">
        <v>31</v>
      </c>
      <c r="CS237" s="1">
        <v>-10</v>
      </c>
      <c r="CT237" s="1">
        <v>20</v>
      </c>
      <c r="CU237" s="1">
        <v>111</v>
      </c>
      <c r="CV237" s="1">
        <v>27</v>
      </c>
      <c r="CW237" s="1">
        <v>1</v>
      </c>
      <c r="CX237" s="1">
        <v>3</v>
      </c>
      <c r="CY237" s="1">
        <v>0</v>
      </c>
      <c r="CZ237" s="1">
        <v>1</v>
      </c>
      <c r="DA237" s="1">
        <v>2</v>
      </c>
      <c r="DB237" s="1">
        <v>129</v>
      </c>
      <c r="DC237" s="1">
        <v>0.13200000000000001</v>
      </c>
      <c r="DE237" s="2"/>
      <c r="DF237" s="1" t="s">
        <v>276</v>
      </c>
      <c r="DG237" s="1">
        <v>77</v>
      </c>
      <c r="DH237" s="1">
        <v>17</v>
      </c>
      <c r="DI237" s="1">
        <v>14</v>
      </c>
      <c r="DJ237" s="1">
        <v>31</v>
      </c>
      <c r="DK237" s="1">
        <v>-10</v>
      </c>
      <c r="DL237" s="1">
        <v>20</v>
      </c>
      <c r="DM237" s="1">
        <v>111</v>
      </c>
      <c r="DN237" s="1">
        <v>27</v>
      </c>
      <c r="DO237" s="1">
        <v>1</v>
      </c>
      <c r="DP237" s="1">
        <v>3</v>
      </c>
      <c r="DQ237" s="1">
        <v>0</v>
      </c>
      <c r="DR237" s="1">
        <v>1</v>
      </c>
      <c r="DS237" s="1">
        <v>2</v>
      </c>
      <c r="DT237" s="1">
        <v>129</v>
      </c>
      <c r="DU237" s="1">
        <v>0.13200000000000001</v>
      </c>
    </row>
    <row r="238" spans="1:125" x14ac:dyDescent="0.2">
      <c r="A238" s="2" t="s">
        <v>877</v>
      </c>
      <c r="B238" s="1" t="s">
        <v>799</v>
      </c>
      <c r="C238" s="1">
        <v>64</v>
      </c>
      <c r="D238" s="1">
        <v>15</v>
      </c>
      <c r="E238" s="1">
        <v>17</v>
      </c>
      <c r="F238" s="1">
        <v>32</v>
      </c>
      <c r="G238" s="1">
        <v>-21</v>
      </c>
      <c r="H238" s="1">
        <v>28</v>
      </c>
      <c r="I238" s="1">
        <v>41</v>
      </c>
      <c r="J238" s="1">
        <v>67</v>
      </c>
      <c r="K238" s="1">
        <v>7</v>
      </c>
      <c r="L238" s="1">
        <v>3</v>
      </c>
      <c r="M238" s="1">
        <v>1</v>
      </c>
      <c r="N238" s="1">
        <v>1</v>
      </c>
      <c r="O238" s="1">
        <v>2</v>
      </c>
      <c r="P238" s="1">
        <v>152</v>
      </c>
      <c r="Q238" s="1">
        <v>9.9000000000000005E-2</v>
      </c>
      <c r="S238" s="1" t="s">
        <v>129</v>
      </c>
      <c r="T238" s="1" t="s">
        <v>814</v>
      </c>
      <c r="U238" s="1">
        <v>54</v>
      </c>
      <c r="V238" s="1">
        <v>14</v>
      </c>
      <c r="W238" s="1">
        <v>17</v>
      </c>
      <c r="X238" s="1">
        <v>31</v>
      </c>
      <c r="Y238" s="1">
        <v>-19</v>
      </c>
      <c r="Z238" s="1">
        <v>18</v>
      </c>
      <c r="AA238" s="1">
        <v>41</v>
      </c>
      <c r="AB238" s="1">
        <v>21</v>
      </c>
      <c r="AC238" s="1">
        <v>7</v>
      </c>
      <c r="AD238" s="1">
        <v>5</v>
      </c>
      <c r="AE238" s="1">
        <v>0</v>
      </c>
      <c r="AF238" s="1">
        <v>0</v>
      </c>
      <c r="AG238" s="1">
        <v>1</v>
      </c>
      <c r="AH238" s="1">
        <v>96</v>
      </c>
      <c r="AI238" s="1">
        <v>0.14599999999999999</v>
      </c>
      <c r="AK238" s="2" t="s">
        <v>710</v>
      </c>
      <c r="AL238" s="1" t="s">
        <v>798</v>
      </c>
      <c r="AM238" s="1">
        <v>82</v>
      </c>
      <c r="AN238" s="1">
        <v>5</v>
      </c>
      <c r="AO238" s="1">
        <v>24</v>
      </c>
      <c r="AP238" s="1">
        <v>29</v>
      </c>
      <c r="AQ238" s="1">
        <v>-28</v>
      </c>
      <c r="AR238" s="1">
        <v>18</v>
      </c>
      <c r="AS238" s="1">
        <v>43</v>
      </c>
      <c r="AT238" s="1">
        <v>94</v>
      </c>
      <c r="AU238" s="1">
        <v>2</v>
      </c>
      <c r="AV238" s="1">
        <v>9</v>
      </c>
      <c r="AW238" s="1">
        <v>0</v>
      </c>
      <c r="AX238" s="1">
        <v>0</v>
      </c>
      <c r="AY238" s="1">
        <v>0</v>
      </c>
      <c r="AZ238" s="1">
        <v>123</v>
      </c>
      <c r="BA238" s="1">
        <v>4.1000000000000002E-2</v>
      </c>
      <c r="BC238" s="2" t="s">
        <v>207</v>
      </c>
      <c r="BD238" s="1" t="s">
        <v>819</v>
      </c>
      <c r="BE238" s="1">
        <v>39</v>
      </c>
      <c r="BF238" s="1">
        <v>6</v>
      </c>
      <c r="BG238" s="1">
        <v>11</v>
      </c>
      <c r="BH238" s="1">
        <v>17</v>
      </c>
      <c r="BI238" s="1">
        <v>7</v>
      </c>
      <c r="BJ238" s="1">
        <v>20</v>
      </c>
      <c r="BK238" s="1">
        <v>28</v>
      </c>
      <c r="BL238" s="1">
        <v>8</v>
      </c>
      <c r="BM238" s="1">
        <v>2</v>
      </c>
      <c r="BN238" s="1">
        <v>1</v>
      </c>
      <c r="BO238" s="1">
        <v>0</v>
      </c>
      <c r="BP238" s="1">
        <v>0</v>
      </c>
      <c r="BQ238" s="1">
        <v>1</v>
      </c>
      <c r="BR238" s="1">
        <v>47</v>
      </c>
      <c r="BS238" s="1">
        <v>0.128</v>
      </c>
      <c r="BU238" s="2" t="s">
        <v>271</v>
      </c>
      <c r="BV238" s="1" t="s">
        <v>815</v>
      </c>
      <c r="BW238" s="1">
        <v>70</v>
      </c>
      <c r="BX238" s="1">
        <v>12</v>
      </c>
      <c r="BY238" s="1">
        <v>18</v>
      </c>
      <c r="BZ238" s="1">
        <v>30</v>
      </c>
      <c r="CA238" s="1">
        <v>-7</v>
      </c>
      <c r="CB238" s="1">
        <v>33</v>
      </c>
      <c r="CC238" s="1">
        <v>108</v>
      </c>
      <c r="CD238" s="1">
        <v>37</v>
      </c>
      <c r="CE238" s="1">
        <v>2</v>
      </c>
      <c r="CF238" s="1">
        <v>1</v>
      </c>
      <c r="CG238" s="1">
        <v>0</v>
      </c>
      <c r="CH238" s="1">
        <v>0</v>
      </c>
      <c r="CI238" s="1">
        <v>2</v>
      </c>
      <c r="CJ238" s="1">
        <v>135</v>
      </c>
      <c r="CK238" s="1">
        <v>8.8999999999999996E-2</v>
      </c>
      <c r="CL238" s="1" t="s">
        <v>797</v>
      </c>
      <c r="CM238" s="1" t="s">
        <v>449</v>
      </c>
      <c r="CN238" s="1" t="s">
        <v>798</v>
      </c>
      <c r="CO238" s="1">
        <v>71</v>
      </c>
      <c r="CP238" s="1">
        <v>9</v>
      </c>
      <c r="CQ238" s="1">
        <v>22</v>
      </c>
      <c r="CR238" s="1">
        <v>31</v>
      </c>
      <c r="CS238" s="1">
        <v>6</v>
      </c>
      <c r="CT238" s="1">
        <v>10</v>
      </c>
      <c r="CU238" s="1">
        <v>79</v>
      </c>
      <c r="CV238" s="1">
        <v>22</v>
      </c>
      <c r="CW238" s="1">
        <v>2</v>
      </c>
      <c r="CX238" s="1">
        <v>7</v>
      </c>
      <c r="CY238" s="1">
        <v>0</v>
      </c>
      <c r="CZ238" s="1">
        <v>0</v>
      </c>
      <c r="DA238" s="1">
        <v>1</v>
      </c>
      <c r="DB238" s="1">
        <v>105</v>
      </c>
      <c r="DC238" s="1">
        <v>8.5999999999999993E-2</v>
      </c>
      <c r="DE238" s="2"/>
      <c r="DF238" s="1" t="s">
        <v>449</v>
      </c>
      <c r="DG238" s="1">
        <v>71</v>
      </c>
      <c r="DH238" s="1">
        <v>9</v>
      </c>
      <c r="DI238" s="1">
        <v>22</v>
      </c>
      <c r="DJ238" s="1">
        <v>31</v>
      </c>
      <c r="DK238" s="1">
        <v>6</v>
      </c>
      <c r="DL238" s="1">
        <v>10</v>
      </c>
      <c r="DM238" s="1">
        <v>79</v>
      </c>
      <c r="DN238" s="1">
        <v>22</v>
      </c>
      <c r="DO238" s="1">
        <v>2</v>
      </c>
      <c r="DP238" s="1">
        <v>7</v>
      </c>
      <c r="DQ238" s="1">
        <v>0</v>
      </c>
      <c r="DR238" s="1">
        <v>0</v>
      </c>
      <c r="DS238" s="1">
        <v>1</v>
      </c>
      <c r="DT238" s="1">
        <v>105</v>
      </c>
      <c r="DU238" s="1">
        <v>8.5999999999999993E-2</v>
      </c>
    </row>
    <row r="239" spans="1:125" x14ac:dyDescent="0.2">
      <c r="A239" s="2" t="s">
        <v>772</v>
      </c>
      <c r="B239" s="1" t="s">
        <v>823</v>
      </c>
      <c r="C239" s="1">
        <v>80</v>
      </c>
      <c r="D239" s="1">
        <v>6</v>
      </c>
      <c r="E239" s="1">
        <v>26</v>
      </c>
      <c r="F239" s="1">
        <v>32</v>
      </c>
      <c r="G239" s="1">
        <v>-7</v>
      </c>
      <c r="H239" s="1">
        <v>49</v>
      </c>
      <c r="I239" s="1">
        <v>84</v>
      </c>
      <c r="J239" s="1">
        <v>124</v>
      </c>
      <c r="K239" s="1">
        <v>3</v>
      </c>
      <c r="L239" s="1">
        <v>15</v>
      </c>
      <c r="M239" s="1">
        <v>0</v>
      </c>
      <c r="N239" s="1">
        <v>0</v>
      </c>
      <c r="O239" s="1">
        <v>2</v>
      </c>
      <c r="P239" s="1">
        <v>149</v>
      </c>
      <c r="Q239" s="1">
        <v>0.04</v>
      </c>
      <c r="S239" s="1" t="s">
        <v>464</v>
      </c>
      <c r="T239" s="1" t="s">
        <v>825</v>
      </c>
      <c r="U239" s="1">
        <v>76</v>
      </c>
      <c r="V239" s="1">
        <v>18</v>
      </c>
      <c r="W239" s="1">
        <v>13</v>
      </c>
      <c r="X239" s="1">
        <v>31</v>
      </c>
      <c r="Y239" s="1">
        <v>11</v>
      </c>
      <c r="Z239" s="1">
        <v>27</v>
      </c>
      <c r="AA239" s="1">
        <v>143</v>
      </c>
      <c r="AB239" s="1">
        <v>48</v>
      </c>
      <c r="AC239" s="1">
        <v>2</v>
      </c>
      <c r="AD239" s="1">
        <v>2</v>
      </c>
      <c r="AE239" s="1">
        <v>0</v>
      </c>
      <c r="AF239" s="1">
        <v>0</v>
      </c>
      <c r="AG239" s="1">
        <v>6</v>
      </c>
      <c r="AH239" s="1">
        <v>126</v>
      </c>
      <c r="AI239" s="1">
        <v>0.14299999999999999</v>
      </c>
      <c r="AK239" s="2" t="s">
        <v>102</v>
      </c>
      <c r="AL239" s="1" t="s">
        <v>814</v>
      </c>
      <c r="AM239" s="1">
        <v>55</v>
      </c>
      <c r="AN239" s="1">
        <v>12</v>
      </c>
      <c r="AO239" s="1">
        <v>17</v>
      </c>
      <c r="AP239" s="1">
        <v>29</v>
      </c>
      <c r="AQ239" s="1">
        <v>10</v>
      </c>
      <c r="AR239" s="1">
        <v>31</v>
      </c>
      <c r="AS239" s="1">
        <v>23</v>
      </c>
      <c r="AT239" s="1">
        <v>14</v>
      </c>
      <c r="AU239" s="1">
        <v>1</v>
      </c>
      <c r="AV239" s="1">
        <v>4</v>
      </c>
      <c r="AW239" s="1">
        <v>0</v>
      </c>
      <c r="AX239" s="1">
        <v>0</v>
      </c>
      <c r="AY239" s="1">
        <v>2</v>
      </c>
      <c r="AZ239" s="1">
        <v>142</v>
      </c>
      <c r="BA239" s="1">
        <v>8.5000000000000006E-2</v>
      </c>
      <c r="BC239" s="2" t="s">
        <v>864</v>
      </c>
      <c r="BD239" s="1" t="s">
        <v>824</v>
      </c>
      <c r="BE239" s="1">
        <v>43</v>
      </c>
      <c r="BF239" s="1">
        <v>8</v>
      </c>
      <c r="BG239" s="1">
        <v>9</v>
      </c>
      <c r="BH239" s="1">
        <v>17</v>
      </c>
      <c r="BI239" s="1">
        <v>-11</v>
      </c>
      <c r="BJ239" s="1">
        <v>18</v>
      </c>
      <c r="BK239" s="1">
        <v>29</v>
      </c>
      <c r="BL239" s="1">
        <v>10</v>
      </c>
      <c r="BM239" s="1">
        <v>2</v>
      </c>
      <c r="BN239" s="1">
        <v>2</v>
      </c>
      <c r="BO239" s="1">
        <v>0</v>
      </c>
      <c r="BP239" s="1">
        <v>0</v>
      </c>
      <c r="BQ239" s="1">
        <v>0</v>
      </c>
      <c r="BR239" s="1">
        <v>131</v>
      </c>
      <c r="BS239" s="1">
        <v>6.0999999999999999E-2</v>
      </c>
      <c r="BU239" s="2" t="s">
        <v>78</v>
      </c>
      <c r="BV239" s="1" t="s">
        <v>816</v>
      </c>
      <c r="BW239" s="1">
        <v>41</v>
      </c>
      <c r="BX239" s="1">
        <v>11</v>
      </c>
      <c r="BY239" s="1">
        <v>19</v>
      </c>
      <c r="BZ239" s="1">
        <v>30</v>
      </c>
      <c r="CA239" s="1">
        <v>7</v>
      </c>
      <c r="CB239" s="1">
        <v>10</v>
      </c>
      <c r="CC239" s="1">
        <v>15</v>
      </c>
      <c r="CD239" s="1">
        <v>10</v>
      </c>
      <c r="CE239" s="1">
        <v>1</v>
      </c>
      <c r="CF239" s="1">
        <v>6</v>
      </c>
      <c r="CG239" s="1">
        <v>0</v>
      </c>
      <c r="CH239" s="1">
        <v>0</v>
      </c>
      <c r="CI239" s="1">
        <v>0</v>
      </c>
      <c r="CJ239" s="1">
        <v>103</v>
      </c>
      <c r="CK239" s="1">
        <v>0.107</v>
      </c>
      <c r="CL239" s="1" t="s">
        <v>797</v>
      </c>
      <c r="CM239" s="1" t="s">
        <v>117</v>
      </c>
      <c r="CN239" s="1" t="s">
        <v>804</v>
      </c>
      <c r="CO239" s="1">
        <v>72</v>
      </c>
      <c r="CP239" s="1">
        <v>14</v>
      </c>
      <c r="CQ239" s="1">
        <v>17</v>
      </c>
      <c r="CR239" s="1">
        <v>31</v>
      </c>
      <c r="CS239" s="1">
        <v>-18</v>
      </c>
      <c r="CT239" s="1">
        <v>20</v>
      </c>
      <c r="CU239" s="1">
        <v>80</v>
      </c>
      <c r="CV239" s="1">
        <v>37</v>
      </c>
      <c r="CW239" s="1">
        <v>6</v>
      </c>
      <c r="CX239" s="1">
        <v>4</v>
      </c>
      <c r="CY239" s="1">
        <v>0</v>
      </c>
      <c r="CZ239" s="1">
        <v>0</v>
      </c>
      <c r="DA239" s="1">
        <v>0</v>
      </c>
      <c r="DB239" s="1">
        <v>123</v>
      </c>
      <c r="DC239" s="1">
        <v>0.114</v>
      </c>
      <c r="DE239" s="2"/>
      <c r="DF239" s="1" t="s">
        <v>117</v>
      </c>
      <c r="DG239" s="1">
        <v>72</v>
      </c>
      <c r="DH239" s="1">
        <v>14</v>
      </c>
      <c r="DI239" s="1">
        <v>17</v>
      </c>
      <c r="DJ239" s="1">
        <v>31</v>
      </c>
      <c r="DK239" s="1">
        <v>-18</v>
      </c>
      <c r="DL239" s="1">
        <v>20</v>
      </c>
      <c r="DM239" s="1">
        <v>80</v>
      </c>
      <c r="DN239" s="1">
        <v>37</v>
      </c>
      <c r="DO239" s="1">
        <v>6</v>
      </c>
      <c r="DP239" s="1">
        <v>4</v>
      </c>
      <c r="DQ239" s="1">
        <v>0</v>
      </c>
      <c r="DR239" s="1">
        <v>0</v>
      </c>
      <c r="DS239" s="1">
        <v>0</v>
      </c>
      <c r="DT239" s="1">
        <v>123</v>
      </c>
      <c r="DU239" s="1">
        <v>0.114</v>
      </c>
    </row>
    <row r="240" spans="1:125" x14ac:dyDescent="0.2">
      <c r="A240" s="2" t="s">
        <v>705</v>
      </c>
      <c r="B240" s="1" t="s">
        <v>807</v>
      </c>
      <c r="C240" s="1">
        <v>81</v>
      </c>
      <c r="D240" s="1">
        <v>12</v>
      </c>
      <c r="E240" s="1">
        <v>20</v>
      </c>
      <c r="F240" s="1">
        <v>32</v>
      </c>
      <c r="G240" s="1">
        <v>1</v>
      </c>
      <c r="H240" s="1">
        <v>83</v>
      </c>
      <c r="I240" s="1">
        <v>194</v>
      </c>
      <c r="J240" s="1">
        <v>100</v>
      </c>
      <c r="K240" s="1">
        <v>5</v>
      </c>
      <c r="L240" s="1">
        <v>11</v>
      </c>
      <c r="M240" s="1">
        <v>0</v>
      </c>
      <c r="N240" s="1">
        <v>0</v>
      </c>
      <c r="O240" s="1">
        <v>3</v>
      </c>
      <c r="P240" s="1">
        <v>225</v>
      </c>
      <c r="Q240" s="1">
        <v>5.2999999999999999E-2</v>
      </c>
      <c r="S240" s="1" t="s">
        <v>345</v>
      </c>
      <c r="T240" s="1" t="s">
        <v>817</v>
      </c>
      <c r="U240" s="1">
        <v>81</v>
      </c>
      <c r="V240" s="1">
        <v>12</v>
      </c>
      <c r="W240" s="1">
        <v>19</v>
      </c>
      <c r="X240" s="1">
        <v>31</v>
      </c>
      <c r="Y240" s="1">
        <v>7</v>
      </c>
      <c r="Z240" s="1">
        <v>101</v>
      </c>
      <c r="AA240" s="1">
        <v>128</v>
      </c>
      <c r="AB240" s="1">
        <v>44</v>
      </c>
      <c r="AC240" s="1">
        <v>1</v>
      </c>
      <c r="AD240" s="1">
        <v>1</v>
      </c>
      <c r="AE240" s="1">
        <v>0</v>
      </c>
      <c r="AF240" s="1">
        <v>1</v>
      </c>
      <c r="AG240" s="1">
        <v>3</v>
      </c>
      <c r="AH240" s="1">
        <v>117</v>
      </c>
      <c r="AI240" s="1">
        <v>0.10299999999999999</v>
      </c>
      <c r="AK240" s="2" t="s">
        <v>721</v>
      </c>
      <c r="AL240" s="1" t="s">
        <v>824</v>
      </c>
      <c r="AM240" s="1">
        <v>82</v>
      </c>
      <c r="AN240" s="1">
        <v>5</v>
      </c>
      <c r="AO240" s="1">
        <v>24</v>
      </c>
      <c r="AP240" s="1">
        <v>29</v>
      </c>
      <c r="AQ240" s="1">
        <v>-21</v>
      </c>
      <c r="AR240" s="1">
        <v>26</v>
      </c>
      <c r="AS240" s="1">
        <v>69</v>
      </c>
      <c r="AT240" s="1">
        <v>118</v>
      </c>
      <c r="AU240" s="1">
        <v>2</v>
      </c>
      <c r="AV240" s="1">
        <v>8</v>
      </c>
      <c r="AW240" s="1">
        <v>0</v>
      </c>
      <c r="AX240" s="1">
        <v>0</v>
      </c>
      <c r="AY240" s="1">
        <v>1</v>
      </c>
      <c r="AZ240" s="1">
        <v>107</v>
      </c>
      <c r="BA240" s="1">
        <v>4.7E-2</v>
      </c>
      <c r="BC240" s="2" t="s">
        <v>878</v>
      </c>
      <c r="BD240" s="1" t="s">
        <v>806</v>
      </c>
      <c r="BE240" s="1">
        <v>39</v>
      </c>
      <c r="BF240" s="1">
        <v>9</v>
      </c>
      <c r="BG240" s="1">
        <v>8</v>
      </c>
      <c r="BH240" s="1">
        <v>17</v>
      </c>
      <c r="BI240" s="1">
        <v>-13</v>
      </c>
      <c r="BJ240" s="1">
        <v>14</v>
      </c>
      <c r="BK240" s="1">
        <v>7</v>
      </c>
      <c r="BL240" s="1">
        <v>4</v>
      </c>
      <c r="BM240" s="1">
        <v>1</v>
      </c>
      <c r="BN240" s="1">
        <v>3</v>
      </c>
      <c r="BO240" s="1">
        <v>0</v>
      </c>
      <c r="BP240" s="1">
        <v>0</v>
      </c>
      <c r="BQ240" s="1">
        <v>0</v>
      </c>
      <c r="BR240" s="1">
        <v>51</v>
      </c>
      <c r="BS240" s="1">
        <v>0.17599999999999999</v>
      </c>
      <c r="BU240" s="2" t="s">
        <v>736</v>
      </c>
      <c r="BV240" s="1" t="s">
        <v>798</v>
      </c>
      <c r="BW240" s="1">
        <v>78</v>
      </c>
      <c r="BX240" s="1">
        <v>6</v>
      </c>
      <c r="BY240" s="1">
        <v>24</v>
      </c>
      <c r="BZ240" s="1">
        <v>30</v>
      </c>
      <c r="CA240" s="1">
        <v>29</v>
      </c>
      <c r="CB240" s="1">
        <v>36</v>
      </c>
      <c r="CC240" s="1">
        <v>54</v>
      </c>
      <c r="CD240" s="1">
        <v>61</v>
      </c>
      <c r="CE240" s="1">
        <v>1</v>
      </c>
      <c r="CF240" s="1">
        <v>3</v>
      </c>
      <c r="CG240" s="1">
        <v>0</v>
      </c>
      <c r="CH240" s="1">
        <v>0</v>
      </c>
      <c r="CI240" s="1">
        <v>1</v>
      </c>
      <c r="CJ240" s="1">
        <v>116</v>
      </c>
      <c r="CK240" s="1">
        <v>5.1999999999999998E-2</v>
      </c>
      <c r="CL240" s="1" t="s">
        <v>797</v>
      </c>
      <c r="CM240" s="1" t="s">
        <v>260</v>
      </c>
      <c r="CN240" s="1" t="s">
        <v>809</v>
      </c>
      <c r="CO240" s="1">
        <v>81</v>
      </c>
      <c r="CP240" s="1">
        <v>6</v>
      </c>
      <c r="CQ240" s="1">
        <v>25</v>
      </c>
      <c r="CR240" s="1">
        <v>31</v>
      </c>
      <c r="CS240" s="1">
        <v>-17</v>
      </c>
      <c r="CT240" s="1">
        <v>12</v>
      </c>
      <c r="CU240" s="1">
        <v>41</v>
      </c>
      <c r="CV240" s="1">
        <v>114</v>
      </c>
      <c r="CW240" s="1">
        <v>0</v>
      </c>
      <c r="CX240" s="1">
        <v>12</v>
      </c>
      <c r="CY240" s="1">
        <v>0</v>
      </c>
      <c r="CZ240" s="1">
        <v>0</v>
      </c>
      <c r="DA240" s="1">
        <v>1</v>
      </c>
      <c r="DB240" s="1">
        <v>122</v>
      </c>
      <c r="DC240" s="1">
        <v>4.9000000000000002E-2</v>
      </c>
      <c r="DE240" s="2"/>
      <c r="DF240" s="1" t="s">
        <v>260</v>
      </c>
      <c r="DG240" s="1">
        <v>81</v>
      </c>
      <c r="DH240" s="1">
        <v>6</v>
      </c>
      <c r="DI240" s="1">
        <v>25</v>
      </c>
      <c r="DJ240" s="1">
        <v>31</v>
      </c>
      <c r="DK240" s="1">
        <v>-17</v>
      </c>
      <c r="DL240" s="1">
        <v>12</v>
      </c>
      <c r="DM240" s="1">
        <v>41</v>
      </c>
      <c r="DN240" s="1">
        <v>114</v>
      </c>
      <c r="DO240" s="1">
        <v>0</v>
      </c>
      <c r="DP240" s="1">
        <v>12</v>
      </c>
      <c r="DQ240" s="1">
        <v>0</v>
      </c>
      <c r="DR240" s="1">
        <v>0</v>
      </c>
      <c r="DS240" s="1">
        <v>1</v>
      </c>
      <c r="DT240" s="1">
        <v>122</v>
      </c>
      <c r="DU240" s="1">
        <v>4.9000000000000002E-2</v>
      </c>
    </row>
    <row r="241" spans="1:125" x14ac:dyDescent="0.2">
      <c r="A241" s="2" t="s">
        <v>30</v>
      </c>
      <c r="B241" s="1" t="s">
        <v>795</v>
      </c>
      <c r="C241" s="1">
        <v>50</v>
      </c>
      <c r="D241" s="1">
        <v>13</v>
      </c>
      <c r="E241" s="1">
        <v>19</v>
      </c>
      <c r="F241" s="1">
        <v>32</v>
      </c>
      <c r="G241" s="1">
        <v>3</v>
      </c>
      <c r="H241" s="1">
        <v>39</v>
      </c>
      <c r="I241" s="1">
        <v>112</v>
      </c>
      <c r="J241" s="1">
        <v>15</v>
      </c>
      <c r="K241" s="1">
        <v>2</v>
      </c>
      <c r="L241" s="1">
        <v>5</v>
      </c>
      <c r="M241" s="1">
        <v>1</v>
      </c>
      <c r="N241" s="1">
        <v>0</v>
      </c>
      <c r="O241" s="1">
        <v>0</v>
      </c>
      <c r="P241" s="1">
        <v>131</v>
      </c>
      <c r="Q241" s="1">
        <v>9.9000000000000005E-2</v>
      </c>
      <c r="S241" s="1" t="s">
        <v>770</v>
      </c>
      <c r="T241" s="1" t="s">
        <v>796</v>
      </c>
      <c r="U241" s="1">
        <v>80</v>
      </c>
      <c r="V241" s="1">
        <v>4</v>
      </c>
      <c r="W241" s="1">
        <v>27</v>
      </c>
      <c r="X241" s="1">
        <v>31</v>
      </c>
      <c r="Y241" s="1">
        <v>7</v>
      </c>
      <c r="Z241" s="1">
        <v>37</v>
      </c>
      <c r="AA241" s="1">
        <v>195</v>
      </c>
      <c r="AB241" s="1">
        <v>236</v>
      </c>
      <c r="AC241" s="1">
        <v>2</v>
      </c>
      <c r="AD241" s="1">
        <v>5</v>
      </c>
      <c r="AE241" s="1">
        <v>0</v>
      </c>
      <c r="AF241" s="1">
        <v>2</v>
      </c>
      <c r="AG241" s="1">
        <v>1</v>
      </c>
      <c r="AH241" s="1">
        <v>110</v>
      </c>
      <c r="AI241" s="1">
        <v>3.5999999999999997E-2</v>
      </c>
      <c r="AK241" s="2" t="s">
        <v>227</v>
      </c>
      <c r="AL241" s="1" t="s">
        <v>814</v>
      </c>
      <c r="AM241" s="1">
        <v>72</v>
      </c>
      <c r="AN241" s="1">
        <v>13</v>
      </c>
      <c r="AO241" s="1">
        <v>15</v>
      </c>
      <c r="AP241" s="1">
        <v>28</v>
      </c>
      <c r="AQ241" s="1">
        <v>-10</v>
      </c>
      <c r="AR241" s="1">
        <v>178</v>
      </c>
      <c r="AS241" s="1">
        <v>271</v>
      </c>
      <c r="AT241" s="1">
        <v>20</v>
      </c>
      <c r="AU241" s="1">
        <v>2</v>
      </c>
      <c r="AV241" s="1">
        <v>4</v>
      </c>
      <c r="AW241" s="1">
        <v>0</v>
      </c>
      <c r="AX241" s="1">
        <v>0</v>
      </c>
      <c r="AY241" s="1">
        <v>0</v>
      </c>
      <c r="AZ241" s="1">
        <v>127</v>
      </c>
      <c r="BA241" s="1">
        <v>0.10199999999999999</v>
      </c>
      <c r="BC241" s="2" t="s">
        <v>175</v>
      </c>
      <c r="BD241" s="1" t="s">
        <v>800</v>
      </c>
      <c r="BE241" s="1">
        <v>41</v>
      </c>
      <c r="BF241" s="1">
        <v>9</v>
      </c>
      <c r="BG241" s="1">
        <v>8</v>
      </c>
      <c r="BH241" s="1">
        <v>17</v>
      </c>
      <c r="BI241" s="1">
        <v>-4</v>
      </c>
      <c r="BJ241" s="1">
        <v>6</v>
      </c>
      <c r="BK241" s="1">
        <v>16</v>
      </c>
      <c r="BL241" s="1">
        <v>12</v>
      </c>
      <c r="BM241" s="1">
        <v>3</v>
      </c>
      <c r="BN241" s="1">
        <v>0</v>
      </c>
      <c r="BO241" s="1">
        <v>0</v>
      </c>
      <c r="BP241" s="1">
        <v>0</v>
      </c>
      <c r="BQ241" s="1">
        <v>0</v>
      </c>
      <c r="BR241" s="1">
        <v>78</v>
      </c>
      <c r="BS241" s="1">
        <v>0.115</v>
      </c>
      <c r="BU241" s="2" t="s">
        <v>117</v>
      </c>
      <c r="BV241" s="1" t="s">
        <v>808</v>
      </c>
      <c r="BW241" s="1">
        <v>68</v>
      </c>
      <c r="BX241" s="1">
        <v>16</v>
      </c>
      <c r="BY241" s="1">
        <v>14</v>
      </c>
      <c r="BZ241" s="1">
        <v>30</v>
      </c>
      <c r="CA241" s="1">
        <v>2</v>
      </c>
      <c r="CB241" s="1">
        <v>22</v>
      </c>
      <c r="CC241" s="1">
        <v>88</v>
      </c>
      <c r="CD241" s="1">
        <v>38</v>
      </c>
      <c r="CE241" s="1">
        <v>0</v>
      </c>
      <c r="CF241" s="1">
        <v>1</v>
      </c>
      <c r="CG241" s="1">
        <v>2</v>
      </c>
      <c r="CH241" s="1">
        <v>0</v>
      </c>
      <c r="CI241" s="1">
        <v>5</v>
      </c>
      <c r="CJ241" s="1">
        <v>131</v>
      </c>
      <c r="CK241" s="1">
        <v>0.122</v>
      </c>
      <c r="CL241" s="1" t="s">
        <v>797</v>
      </c>
      <c r="CM241" s="1" t="s">
        <v>711</v>
      </c>
      <c r="CN241" s="1" t="s">
        <v>794</v>
      </c>
      <c r="CO241" s="1">
        <v>74</v>
      </c>
      <c r="CP241" s="1">
        <v>8</v>
      </c>
      <c r="CQ241" s="1">
        <v>23</v>
      </c>
      <c r="CR241" s="1">
        <v>31</v>
      </c>
      <c r="CS241" s="1">
        <v>13</v>
      </c>
      <c r="CT241" s="1">
        <v>54</v>
      </c>
      <c r="CU241" s="1">
        <v>94</v>
      </c>
      <c r="CV241" s="1">
        <v>126</v>
      </c>
      <c r="CW241" s="1">
        <v>5</v>
      </c>
      <c r="CX241" s="1">
        <v>9</v>
      </c>
      <c r="CY241" s="1">
        <v>0</v>
      </c>
      <c r="CZ241" s="1">
        <v>0</v>
      </c>
      <c r="DA241" s="1">
        <v>2</v>
      </c>
      <c r="DB241" s="1">
        <v>175</v>
      </c>
      <c r="DC241" s="1">
        <v>4.5999999999999999E-2</v>
      </c>
      <c r="DE241" s="2"/>
      <c r="DF241" s="1" t="s">
        <v>711</v>
      </c>
      <c r="DG241" s="1">
        <v>74</v>
      </c>
      <c r="DH241" s="1">
        <v>8</v>
      </c>
      <c r="DI241" s="1">
        <v>23</v>
      </c>
      <c r="DJ241" s="1">
        <v>31</v>
      </c>
      <c r="DK241" s="1">
        <v>13</v>
      </c>
      <c r="DL241" s="1">
        <v>54</v>
      </c>
      <c r="DM241" s="1">
        <v>94</v>
      </c>
      <c r="DN241" s="1">
        <v>126</v>
      </c>
      <c r="DO241" s="1">
        <v>5</v>
      </c>
      <c r="DP241" s="1">
        <v>9</v>
      </c>
      <c r="DQ241" s="1">
        <v>0</v>
      </c>
      <c r="DR241" s="1">
        <v>0</v>
      </c>
      <c r="DS241" s="1">
        <v>2</v>
      </c>
      <c r="DT241" s="1">
        <v>175</v>
      </c>
      <c r="DU241" s="1">
        <v>4.5999999999999999E-2</v>
      </c>
    </row>
    <row r="242" spans="1:125" x14ac:dyDescent="0.2">
      <c r="A242" s="2" t="s">
        <v>843</v>
      </c>
      <c r="B242" s="1" t="s">
        <v>807</v>
      </c>
      <c r="C242" s="1">
        <v>59</v>
      </c>
      <c r="D242" s="1">
        <v>6</v>
      </c>
      <c r="E242" s="1">
        <v>25</v>
      </c>
      <c r="F242" s="1">
        <v>31</v>
      </c>
      <c r="G242" s="1">
        <v>-2</v>
      </c>
      <c r="H242" s="1">
        <v>30</v>
      </c>
      <c r="I242" s="1">
        <v>40</v>
      </c>
      <c r="J242" s="1">
        <v>89</v>
      </c>
      <c r="K242" s="1">
        <v>3</v>
      </c>
      <c r="L242" s="1">
        <v>17</v>
      </c>
      <c r="M242" s="1">
        <v>0</v>
      </c>
      <c r="N242" s="1">
        <v>0</v>
      </c>
      <c r="O242" s="1">
        <v>2</v>
      </c>
      <c r="P242" s="1">
        <v>96</v>
      </c>
      <c r="Q242" s="1">
        <v>6.3E-2</v>
      </c>
      <c r="S242" s="1" t="s">
        <v>580</v>
      </c>
      <c r="T242" s="1" t="s">
        <v>824</v>
      </c>
      <c r="U242" s="1">
        <v>73</v>
      </c>
      <c r="V242" s="1">
        <v>17</v>
      </c>
      <c r="W242" s="1">
        <v>14</v>
      </c>
      <c r="X242" s="1">
        <v>31</v>
      </c>
      <c r="Y242" s="1">
        <v>-6</v>
      </c>
      <c r="Z242" s="1">
        <v>40</v>
      </c>
      <c r="AA242" s="1">
        <v>42</v>
      </c>
      <c r="AB242" s="1">
        <v>11</v>
      </c>
      <c r="AC242" s="1">
        <v>4</v>
      </c>
      <c r="AD242" s="1">
        <v>4</v>
      </c>
      <c r="AE242" s="1">
        <v>0</v>
      </c>
      <c r="AF242" s="1">
        <v>0</v>
      </c>
      <c r="AG242" s="1">
        <v>1</v>
      </c>
      <c r="AH242" s="1">
        <v>169</v>
      </c>
      <c r="AI242" s="1">
        <v>0.10100000000000001</v>
      </c>
      <c r="AK242" s="2" t="s">
        <v>39</v>
      </c>
      <c r="AL242" s="1" t="s">
        <v>818</v>
      </c>
      <c r="AM242" s="1">
        <v>58</v>
      </c>
      <c r="AN242" s="1">
        <v>14</v>
      </c>
      <c r="AO242" s="1">
        <v>14</v>
      </c>
      <c r="AP242" s="1">
        <v>28</v>
      </c>
      <c r="AQ242" s="1">
        <v>-11</v>
      </c>
      <c r="AR242" s="1">
        <v>8</v>
      </c>
      <c r="AS242" s="1">
        <v>43</v>
      </c>
      <c r="AT242" s="1">
        <v>41</v>
      </c>
      <c r="AU242" s="1">
        <v>5</v>
      </c>
      <c r="AV242" s="1">
        <v>4</v>
      </c>
      <c r="AW242" s="1">
        <v>0</v>
      </c>
      <c r="AX242" s="1">
        <v>0</v>
      </c>
      <c r="AY242" s="1">
        <v>2</v>
      </c>
      <c r="AZ242" s="1">
        <v>132</v>
      </c>
      <c r="BA242" s="1">
        <v>0.106</v>
      </c>
      <c r="BC242" s="2" t="s">
        <v>348</v>
      </c>
      <c r="BD242" s="1" t="s">
        <v>813</v>
      </c>
      <c r="BE242" s="1">
        <v>45</v>
      </c>
      <c r="BF242" s="1">
        <v>7</v>
      </c>
      <c r="BG242" s="1">
        <v>10</v>
      </c>
      <c r="BH242" s="1">
        <v>17</v>
      </c>
      <c r="BI242" s="1">
        <v>-1</v>
      </c>
      <c r="BJ242" s="1">
        <v>32</v>
      </c>
      <c r="BK242" s="1">
        <v>120</v>
      </c>
      <c r="BL242" s="1">
        <v>9</v>
      </c>
      <c r="BM242" s="1">
        <v>1</v>
      </c>
      <c r="BN242" s="1">
        <v>0</v>
      </c>
      <c r="BO242" s="1">
        <v>0</v>
      </c>
      <c r="BP242" s="1">
        <v>0</v>
      </c>
      <c r="BQ242" s="1">
        <v>0</v>
      </c>
      <c r="BR242" s="1">
        <v>82</v>
      </c>
      <c r="BS242" s="1">
        <v>8.5000000000000006E-2</v>
      </c>
      <c r="BU242" s="2" t="s">
        <v>281</v>
      </c>
      <c r="BV242" s="1" t="s">
        <v>807</v>
      </c>
      <c r="BW242" s="1">
        <v>76</v>
      </c>
      <c r="BX242" s="1">
        <v>6</v>
      </c>
      <c r="BY242" s="1">
        <v>24</v>
      </c>
      <c r="BZ242" s="1">
        <v>30</v>
      </c>
      <c r="CA242" s="1">
        <v>6</v>
      </c>
      <c r="CB242" s="1">
        <v>23</v>
      </c>
      <c r="CC242" s="1">
        <v>61</v>
      </c>
      <c r="CD242" s="1">
        <v>62</v>
      </c>
      <c r="CE242" s="1">
        <v>0</v>
      </c>
      <c r="CF242" s="1">
        <v>0</v>
      </c>
      <c r="CG242" s="1">
        <v>2</v>
      </c>
      <c r="CH242" s="1">
        <v>2</v>
      </c>
      <c r="CI242" s="1">
        <v>2</v>
      </c>
      <c r="CJ242" s="1">
        <v>115</v>
      </c>
      <c r="CK242" s="1">
        <v>5.1999999999999998E-2</v>
      </c>
      <c r="CL242" s="1" t="s">
        <v>797</v>
      </c>
      <c r="CM242" s="1" t="s">
        <v>706</v>
      </c>
      <c r="CN242" s="1" t="s">
        <v>805</v>
      </c>
      <c r="CO242" s="1">
        <v>82</v>
      </c>
      <c r="CP242" s="1">
        <v>8</v>
      </c>
      <c r="CQ242" s="1">
        <v>23</v>
      </c>
      <c r="CR242" s="1">
        <v>31</v>
      </c>
      <c r="CS242" s="1">
        <v>-3</v>
      </c>
      <c r="CT242" s="1">
        <v>27</v>
      </c>
      <c r="CU242" s="1">
        <v>135</v>
      </c>
      <c r="CV242" s="1">
        <v>141</v>
      </c>
      <c r="CW242" s="1">
        <v>4</v>
      </c>
      <c r="CX242" s="1">
        <v>11</v>
      </c>
      <c r="CY242" s="1">
        <v>0</v>
      </c>
      <c r="CZ242" s="1">
        <v>1</v>
      </c>
      <c r="DA242" s="1">
        <v>2</v>
      </c>
      <c r="DB242" s="1">
        <v>181</v>
      </c>
      <c r="DC242" s="1">
        <v>4.3999999999999997E-2</v>
      </c>
      <c r="DE242" s="2"/>
      <c r="DF242" s="1" t="s">
        <v>706</v>
      </c>
      <c r="DG242" s="1">
        <v>82</v>
      </c>
      <c r="DH242" s="1">
        <v>8</v>
      </c>
      <c r="DI242" s="1">
        <v>23</v>
      </c>
      <c r="DJ242" s="1">
        <v>31</v>
      </c>
      <c r="DK242" s="1">
        <v>-3</v>
      </c>
      <c r="DL242" s="1">
        <v>27</v>
      </c>
      <c r="DM242" s="1">
        <v>135</v>
      </c>
      <c r="DN242" s="1">
        <v>141</v>
      </c>
      <c r="DO242" s="1">
        <v>4</v>
      </c>
      <c r="DP242" s="1">
        <v>11</v>
      </c>
      <c r="DQ242" s="1">
        <v>0</v>
      </c>
      <c r="DR242" s="1">
        <v>1</v>
      </c>
      <c r="DS242" s="1">
        <v>2</v>
      </c>
      <c r="DT242" s="1">
        <v>181</v>
      </c>
      <c r="DU242" s="1">
        <v>4.3999999999999997E-2</v>
      </c>
    </row>
    <row r="243" spans="1:125" x14ac:dyDescent="0.2">
      <c r="A243" s="2" t="s">
        <v>551</v>
      </c>
      <c r="B243" s="1" t="s">
        <v>796</v>
      </c>
      <c r="C243" s="1">
        <v>69</v>
      </c>
      <c r="D243" s="1">
        <v>11</v>
      </c>
      <c r="E243" s="1">
        <v>20</v>
      </c>
      <c r="F243" s="1">
        <v>31</v>
      </c>
      <c r="G243" s="1">
        <v>0</v>
      </c>
      <c r="H243" s="1">
        <v>160</v>
      </c>
      <c r="I243" s="1">
        <v>145</v>
      </c>
      <c r="J243" s="1">
        <v>17</v>
      </c>
      <c r="K243" s="1">
        <v>3</v>
      </c>
      <c r="L243" s="1">
        <v>6</v>
      </c>
      <c r="M243" s="1">
        <v>0</v>
      </c>
      <c r="N243" s="1">
        <v>0</v>
      </c>
      <c r="O243" s="1">
        <v>1</v>
      </c>
      <c r="P243" s="1">
        <v>139</v>
      </c>
      <c r="Q243" s="1">
        <v>7.9000000000000001E-2</v>
      </c>
      <c r="S243" s="1" t="s">
        <v>546</v>
      </c>
      <c r="T243" s="1" t="s">
        <v>800</v>
      </c>
      <c r="U243" s="1">
        <v>82</v>
      </c>
      <c r="V243" s="1">
        <v>9</v>
      </c>
      <c r="W243" s="1">
        <v>22</v>
      </c>
      <c r="X243" s="1">
        <v>31</v>
      </c>
      <c r="Y243" s="1">
        <v>2</v>
      </c>
      <c r="Z243" s="1">
        <v>14</v>
      </c>
      <c r="AA243" s="1">
        <v>117</v>
      </c>
      <c r="AB243" s="1">
        <v>157</v>
      </c>
      <c r="AC243" s="1">
        <v>6</v>
      </c>
      <c r="AD243" s="1">
        <v>11</v>
      </c>
      <c r="AE243" s="1">
        <v>0</v>
      </c>
      <c r="AF243" s="1">
        <v>0</v>
      </c>
      <c r="AG243" s="1">
        <v>1</v>
      </c>
      <c r="AH243" s="1">
        <v>87</v>
      </c>
      <c r="AI243" s="1">
        <v>0.10299999999999999</v>
      </c>
      <c r="AK243" s="2" t="s">
        <v>294</v>
      </c>
      <c r="AL243" s="1" t="s">
        <v>813</v>
      </c>
      <c r="AM243" s="1">
        <v>70</v>
      </c>
      <c r="AN243" s="1">
        <v>7</v>
      </c>
      <c r="AO243" s="1">
        <v>21</v>
      </c>
      <c r="AP243" s="1">
        <v>28</v>
      </c>
      <c r="AQ243" s="1">
        <v>2</v>
      </c>
      <c r="AR243" s="1">
        <v>6</v>
      </c>
      <c r="AS243" s="1">
        <v>97</v>
      </c>
      <c r="AT243" s="1">
        <v>43</v>
      </c>
      <c r="AU243" s="1">
        <v>1</v>
      </c>
      <c r="AV243" s="1">
        <v>4</v>
      </c>
      <c r="AW243" s="1">
        <v>0</v>
      </c>
      <c r="AX243" s="1">
        <v>1</v>
      </c>
      <c r="AY243" s="1">
        <v>1</v>
      </c>
      <c r="AZ243" s="1">
        <v>107</v>
      </c>
      <c r="BA243" s="1">
        <v>6.5000000000000002E-2</v>
      </c>
      <c r="BC243" s="2" t="s">
        <v>354</v>
      </c>
      <c r="BD243" s="1" t="s">
        <v>802</v>
      </c>
      <c r="BE243" s="1">
        <v>46</v>
      </c>
      <c r="BF243" s="1">
        <v>4</v>
      </c>
      <c r="BG243" s="1">
        <v>13</v>
      </c>
      <c r="BH243" s="1">
        <v>17</v>
      </c>
      <c r="BI243" s="1">
        <v>3</v>
      </c>
      <c r="BJ243" s="1">
        <v>48</v>
      </c>
      <c r="BK243" s="1">
        <v>34</v>
      </c>
      <c r="BL243" s="1">
        <v>28</v>
      </c>
      <c r="BM243" s="1">
        <v>1</v>
      </c>
      <c r="BN243" s="1">
        <v>1</v>
      </c>
      <c r="BO243" s="1">
        <v>0</v>
      </c>
      <c r="BP243" s="1">
        <v>1</v>
      </c>
      <c r="BQ243" s="1">
        <v>0</v>
      </c>
      <c r="BR243" s="1">
        <v>56</v>
      </c>
      <c r="BS243" s="1">
        <v>7.0999999999999994E-2</v>
      </c>
      <c r="BU243" s="2" t="s">
        <v>274</v>
      </c>
      <c r="BV243" s="1" t="s">
        <v>802</v>
      </c>
      <c r="BW243" s="1">
        <v>62</v>
      </c>
      <c r="BX243" s="1">
        <v>7</v>
      </c>
      <c r="BY243" s="1">
        <v>23</v>
      </c>
      <c r="BZ243" s="1">
        <v>30</v>
      </c>
      <c r="CA243" s="1">
        <v>-3</v>
      </c>
      <c r="CB243" s="1">
        <v>15</v>
      </c>
      <c r="CC243" s="1">
        <v>27</v>
      </c>
      <c r="CD243" s="1">
        <v>42</v>
      </c>
      <c r="CE243" s="1">
        <v>0</v>
      </c>
      <c r="CF243" s="1">
        <v>3</v>
      </c>
      <c r="CG243" s="1">
        <v>1</v>
      </c>
      <c r="CH243" s="1">
        <v>1</v>
      </c>
      <c r="CI243" s="1">
        <v>2</v>
      </c>
      <c r="CJ243" s="1">
        <v>122</v>
      </c>
      <c r="CK243" s="1">
        <v>5.7000000000000002E-2</v>
      </c>
      <c r="CL243" s="1" t="s">
        <v>797</v>
      </c>
      <c r="CM243" s="1" t="s">
        <v>696</v>
      </c>
      <c r="CN243" s="1" t="s">
        <v>799</v>
      </c>
      <c r="CO243" s="1">
        <v>82</v>
      </c>
      <c r="CP243" s="1">
        <v>4</v>
      </c>
      <c r="CQ243" s="1">
        <v>27</v>
      </c>
      <c r="CR243" s="1">
        <v>31</v>
      </c>
      <c r="CS243" s="1">
        <v>7</v>
      </c>
      <c r="CT243" s="1">
        <v>47</v>
      </c>
      <c r="CU243" s="1">
        <v>143</v>
      </c>
      <c r="CV243" s="1">
        <v>106</v>
      </c>
      <c r="CW243" s="1">
        <v>2</v>
      </c>
      <c r="CX243" s="1">
        <v>8</v>
      </c>
      <c r="CY243" s="1">
        <v>0</v>
      </c>
      <c r="CZ243" s="1">
        <v>1</v>
      </c>
      <c r="DA243" s="1">
        <v>0</v>
      </c>
      <c r="DB243" s="1">
        <v>117</v>
      </c>
      <c r="DC243" s="1">
        <v>3.4000000000000002E-2</v>
      </c>
      <c r="DE243" s="2"/>
      <c r="DF243" s="1" t="s">
        <v>696</v>
      </c>
      <c r="DG243" s="1">
        <v>82</v>
      </c>
      <c r="DH243" s="1">
        <v>4</v>
      </c>
      <c r="DI243" s="1">
        <v>27</v>
      </c>
      <c r="DJ243" s="1">
        <v>31</v>
      </c>
      <c r="DK243" s="1">
        <v>7</v>
      </c>
      <c r="DL243" s="1">
        <v>47</v>
      </c>
      <c r="DM243" s="1">
        <v>143</v>
      </c>
      <c r="DN243" s="1">
        <v>106</v>
      </c>
      <c r="DO243" s="1">
        <v>2</v>
      </c>
      <c r="DP243" s="1">
        <v>8</v>
      </c>
      <c r="DQ243" s="1">
        <v>0</v>
      </c>
      <c r="DR243" s="1">
        <v>1</v>
      </c>
      <c r="DS243" s="1">
        <v>0</v>
      </c>
      <c r="DT243" s="1">
        <v>117</v>
      </c>
      <c r="DU243" s="1">
        <v>3.4000000000000002E-2</v>
      </c>
    </row>
    <row r="244" spans="1:125" x14ac:dyDescent="0.2">
      <c r="A244" s="2" t="s">
        <v>747</v>
      </c>
      <c r="B244" s="1" t="s">
        <v>809</v>
      </c>
      <c r="C244" s="1">
        <v>82</v>
      </c>
      <c r="D244" s="1">
        <v>5</v>
      </c>
      <c r="E244" s="1">
        <v>26</v>
      </c>
      <c r="F244" s="1">
        <v>31</v>
      </c>
      <c r="G244" s="1">
        <v>-10</v>
      </c>
      <c r="H244" s="1">
        <v>16</v>
      </c>
      <c r="I244" s="1">
        <v>55</v>
      </c>
      <c r="J244" s="1">
        <v>165</v>
      </c>
      <c r="K244" s="1">
        <v>1</v>
      </c>
      <c r="L244" s="1">
        <v>8</v>
      </c>
      <c r="M244" s="1">
        <v>1</v>
      </c>
      <c r="N244" s="1">
        <v>1</v>
      </c>
      <c r="O244" s="1">
        <v>0</v>
      </c>
      <c r="P244" s="1">
        <v>98</v>
      </c>
      <c r="Q244" s="1">
        <v>5.0999999999999997E-2</v>
      </c>
      <c r="S244" s="1" t="s">
        <v>297</v>
      </c>
      <c r="T244" s="1" t="s">
        <v>817</v>
      </c>
      <c r="U244" s="1">
        <v>64</v>
      </c>
      <c r="V244" s="1">
        <v>16</v>
      </c>
      <c r="W244" s="1">
        <v>15</v>
      </c>
      <c r="X244" s="1">
        <v>31</v>
      </c>
      <c r="Y244" s="1">
        <v>11</v>
      </c>
      <c r="Z244" s="1">
        <v>34</v>
      </c>
      <c r="AA244" s="1">
        <v>53</v>
      </c>
      <c r="AB244" s="1">
        <v>23</v>
      </c>
      <c r="AC244" s="1">
        <v>2</v>
      </c>
      <c r="AD244" s="1">
        <v>2</v>
      </c>
      <c r="AE244" s="1">
        <v>0</v>
      </c>
      <c r="AF244" s="1">
        <v>0</v>
      </c>
      <c r="AG244" s="1">
        <v>3</v>
      </c>
      <c r="AH244" s="1">
        <v>171</v>
      </c>
      <c r="AI244" s="1">
        <v>9.4E-2</v>
      </c>
      <c r="AK244" s="2" t="s">
        <v>51</v>
      </c>
      <c r="AL244" s="1" t="s">
        <v>824</v>
      </c>
      <c r="AM244" s="1">
        <v>43</v>
      </c>
      <c r="AN244" s="1">
        <v>15</v>
      </c>
      <c r="AO244" s="1">
        <v>13</v>
      </c>
      <c r="AP244" s="1">
        <v>28</v>
      </c>
      <c r="AQ244" s="1">
        <v>24</v>
      </c>
      <c r="AR244" s="1">
        <v>28</v>
      </c>
      <c r="AS244" s="1">
        <v>24</v>
      </c>
      <c r="AT244" s="1">
        <v>29</v>
      </c>
      <c r="AU244" s="1">
        <v>3</v>
      </c>
      <c r="AV244" s="1">
        <v>2</v>
      </c>
      <c r="AW244" s="1">
        <v>0</v>
      </c>
      <c r="AX244" s="1">
        <v>0</v>
      </c>
      <c r="AY244" s="1">
        <v>3</v>
      </c>
      <c r="AZ244" s="1">
        <v>134</v>
      </c>
      <c r="BA244" s="1">
        <v>0.112</v>
      </c>
      <c r="BC244" s="2" t="s">
        <v>879</v>
      </c>
      <c r="BD244" s="1" t="s">
        <v>800</v>
      </c>
      <c r="BE244" s="1">
        <v>46</v>
      </c>
      <c r="BF244" s="1">
        <v>2</v>
      </c>
      <c r="BG244" s="1">
        <v>15</v>
      </c>
      <c r="BH244" s="1">
        <v>17</v>
      </c>
      <c r="BI244" s="1">
        <v>5</v>
      </c>
      <c r="BJ244" s="1">
        <v>16</v>
      </c>
      <c r="BK244" s="1">
        <v>40</v>
      </c>
      <c r="BL244" s="1">
        <v>65</v>
      </c>
      <c r="BM244" s="1">
        <v>1</v>
      </c>
      <c r="BN244" s="1">
        <v>6</v>
      </c>
      <c r="BO244" s="1">
        <v>0</v>
      </c>
      <c r="BP244" s="1">
        <v>0</v>
      </c>
      <c r="BQ244" s="1">
        <v>0</v>
      </c>
      <c r="BR244" s="1">
        <v>48</v>
      </c>
      <c r="BS244" s="1">
        <v>4.2000000000000003E-2</v>
      </c>
      <c r="BU244" s="2" t="s">
        <v>1628</v>
      </c>
      <c r="BV244" s="1" t="s">
        <v>819</v>
      </c>
      <c r="BW244" s="1">
        <v>82</v>
      </c>
      <c r="BX244" s="1">
        <v>10</v>
      </c>
      <c r="BY244" s="1">
        <v>20</v>
      </c>
      <c r="BZ244" s="1">
        <v>30</v>
      </c>
      <c r="CA244" s="1">
        <v>-9</v>
      </c>
      <c r="CB244" s="1">
        <v>56</v>
      </c>
      <c r="CC244" s="1">
        <v>37</v>
      </c>
      <c r="CD244" s="1">
        <v>142</v>
      </c>
      <c r="CE244" s="1">
        <v>4</v>
      </c>
      <c r="CF244" s="1">
        <v>9</v>
      </c>
      <c r="CG244" s="1">
        <v>0</v>
      </c>
      <c r="CH244" s="1">
        <v>0</v>
      </c>
      <c r="CI244" s="1">
        <v>3</v>
      </c>
      <c r="CJ244" s="1">
        <v>106</v>
      </c>
      <c r="CK244" s="1">
        <v>9.4E-2</v>
      </c>
      <c r="CL244" s="1" t="s">
        <v>797</v>
      </c>
      <c r="CM244" s="1" t="s">
        <v>298</v>
      </c>
      <c r="CN244" s="1" t="s">
        <v>818</v>
      </c>
      <c r="CO244" s="1">
        <v>61</v>
      </c>
      <c r="CP244" s="1">
        <v>16</v>
      </c>
      <c r="CQ244" s="1">
        <v>15</v>
      </c>
      <c r="CR244" s="1">
        <v>31</v>
      </c>
      <c r="CS244" s="1">
        <v>6</v>
      </c>
      <c r="CT244" s="1">
        <v>65</v>
      </c>
      <c r="CU244" s="1">
        <v>188</v>
      </c>
      <c r="CV244" s="1">
        <v>11</v>
      </c>
      <c r="CW244" s="1">
        <v>0</v>
      </c>
      <c r="CX244" s="1">
        <v>1</v>
      </c>
      <c r="CY244" s="1">
        <v>0</v>
      </c>
      <c r="CZ244" s="1">
        <v>0</v>
      </c>
      <c r="DA244" s="1">
        <v>5</v>
      </c>
      <c r="DB244" s="1">
        <v>147</v>
      </c>
      <c r="DC244" s="1">
        <v>0.109</v>
      </c>
      <c r="DE244" s="2"/>
      <c r="DF244" s="1" t="s">
        <v>298</v>
      </c>
      <c r="DG244" s="1">
        <v>61</v>
      </c>
      <c r="DH244" s="1">
        <v>16</v>
      </c>
      <c r="DI244" s="1">
        <v>15</v>
      </c>
      <c r="DJ244" s="1">
        <v>31</v>
      </c>
      <c r="DK244" s="1">
        <v>6</v>
      </c>
      <c r="DL244" s="1">
        <v>65</v>
      </c>
      <c r="DM244" s="1">
        <v>188</v>
      </c>
      <c r="DN244" s="1">
        <v>11</v>
      </c>
      <c r="DO244" s="1">
        <v>0</v>
      </c>
      <c r="DP244" s="1">
        <v>1</v>
      </c>
      <c r="DQ244" s="1">
        <v>0</v>
      </c>
      <c r="DR244" s="1">
        <v>0</v>
      </c>
      <c r="DS244" s="1">
        <v>5</v>
      </c>
      <c r="DT244" s="1">
        <v>147</v>
      </c>
      <c r="DU244" s="1">
        <v>0.109</v>
      </c>
    </row>
    <row r="245" spans="1:125" x14ac:dyDescent="0.2">
      <c r="A245" s="2" t="s">
        <v>880</v>
      </c>
      <c r="B245" s="1" t="s">
        <v>795</v>
      </c>
      <c r="C245" s="1">
        <v>81</v>
      </c>
      <c r="D245" s="1">
        <v>9</v>
      </c>
      <c r="E245" s="1">
        <v>22</v>
      </c>
      <c r="F245" s="1">
        <v>31</v>
      </c>
      <c r="G245" s="1">
        <v>-9</v>
      </c>
      <c r="H245" s="1">
        <v>28</v>
      </c>
      <c r="I245" s="1">
        <v>39</v>
      </c>
      <c r="J245" s="1">
        <v>56</v>
      </c>
      <c r="K245" s="1">
        <v>0</v>
      </c>
      <c r="L245" s="1">
        <v>1</v>
      </c>
      <c r="M245" s="1">
        <v>1</v>
      </c>
      <c r="N245" s="1">
        <v>0</v>
      </c>
      <c r="O245" s="1">
        <v>4</v>
      </c>
      <c r="P245" s="1">
        <v>146</v>
      </c>
      <c r="Q245" s="1">
        <v>6.2E-2</v>
      </c>
      <c r="S245" s="1" t="s">
        <v>881</v>
      </c>
      <c r="T245" s="1" t="s">
        <v>808</v>
      </c>
      <c r="U245" s="1">
        <v>76</v>
      </c>
      <c r="V245" s="1">
        <v>7</v>
      </c>
      <c r="W245" s="1">
        <v>23</v>
      </c>
      <c r="X245" s="1">
        <v>30</v>
      </c>
      <c r="Y245" s="1">
        <v>-8</v>
      </c>
      <c r="Z245" s="1">
        <v>32</v>
      </c>
      <c r="AA245" s="1">
        <v>41</v>
      </c>
      <c r="AB245" s="1">
        <v>117</v>
      </c>
      <c r="AC245" s="1">
        <v>1</v>
      </c>
      <c r="AD245" s="1">
        <v>7</v>
      </c>
      <c r="AE245" s="1">
        <v>0</v>
      </c>
      <c r="AF245" s="1">
        <v>0</v>
      </c>
      <c r="AG245" s="1">
        <v>2</v>
      </c>
      <c r="AH245" s="1">
        <v>95</v>
      </c>
      <c r="AI245" s="1">
        <v>7.3999999999999996E-2</v>
      </c>
      <c r="AK245" s="2" t="s">
        <v>642</v>
      </c>
      <c r="AL245" s="1" t="s">
        <v>819</v>
      </c>
      <c r="AM245" s="1">
        <v>76</v>
      </c>
      <c r="AN245" s="1">
        <v>13</v>
      </c>
      <c r="AO245" s="1">
        <v>15</v>
      </c>
      <c r="AP245" s="1">
        <v>28</v>
      </c>
      <c r="AQ245" s="1">
        <v>4</v>
      </c>
      <c r="AR245" s="1">
        <v>42</v>
      </c>
      <c r="AS245" s="1">
        <v>118</v>
      </c>
      <c r="AT245" s="1">
        <v>15</v>
      </c>
      <c r="AU245" s="1">
        <v>1</v>
      </c>
      <c r="AV245" s="1">
        <v>2</v>
      </c>
      <c r="AW245" s="1">
        <v>1</v>
      </c>
      <c r="AX245" s="1">
        <v>0</v>
      </c>
      <c r="AY245" s="1">
        <v>0</v>
      </c>
      <c r="AZ245" s="1">
        <v>123</v>
      </c>
      <c r="BA245" s="1">
        <v>0.106</v>
      </c>
      <c r="BC245" s="2" t="s">
        <v>882</v>
      </c>
      <c r="BD245" s="1" t="s">
        <v>798</v>
      </c>
      <c r="BE245" s="1">
        <v>44</v>
      </c>
      <c r="BF245" s="1">
        <v>7</v>
      </c>
      <c r="BG245" s="1">
        <v>10</v>
      </c>
      <c r="BH245" s="1">
        <v>17</v>
      </c>
      <c r="BI245" s="1">
        <v>19</v>
      </c>
      <c r="BJ245" s="1">
        <v>52</v>
      </c>
      <c r="BK245" s="1">
        <v>34</v>
      </c>
      <c r="BL245" s="1">
        <v>58</v>
      </c>
      <c r="BM245" s="1">
        <v>2</v>
      </c>
      <c r="BN245" s="1">
        <v>3</v>
      </c>
      <c r="BO245" s="1">
        <v>0</v>
      </c>
      <c r="BP245" s="1">
        <v>0</v>
      </c>
      <c r="BQ245" s="1">
        <v>3</v>
      </c>
      <c r="BR245" s="1">
        <v>80</v>
      </c>
      <c r="BS245" s="1">
        <v>8.7999999999999995E-2</v>
      </c>
      <c r="BU245" s="2" t="s">
        <v>305</v>
      </c>
      <c r="BV245" s="1" t="s">
        <v>816</v>
      </c>
      <c r="BW245" s="1">
        <v>77</v>
      </c>
      <c r="BX245" s="1">
        <v>15</v>
      </c>
      <c r="BY245" s="1">
        <v>15</v>
      </c>
      <c r="BZ245" s="1">
        <v>30</v>
      </c>
      <c r="CA245" s="1">
        <v>16</v>
      </c>
      <c r="CB245" s="1">
        <v>18</v>
      </c>
      <c r="CC245" s="1">
        <v>114</v>
      </c>
      <c r="CD245" s="1">
        <v>17</v>
      </c>
      <c r="CE245" s="1">
        <v>0</v>
      </c>
      <c r="CF245" s="1">
        <v>1</v>
      </c>
      <c r="CG245" s="1">
        <v>2</v>
      </c>
      <c r="CH245" s="1">
        <v>0</v>
      </c>
      <c r="CI245" s="1">
        <v>3</v>
      </c>
      <c r="CJ245" s="1">
        <v>111</v>
      </c>
      <c r="CK245" s="1">
        <v>0.13500000000000001</v>
      </c>
      <c r="CL245" s="1" t="s">
        <v>797</v>
      </c>
      <c r="CM245" s="1" t="s">
        <v>206</v>
      </c>
      <c r="CN245" s="1" t="s">
        <v>801</v>
      </c>
      <c r="CO245" s="1">
        <v>80</v>
      </c>
      <c r="CP245" s="1">
        <v>8</v>
      </c>
      <c r="CQ245" s="1">
        <v>22</v>
      </c>
      <c r="CR245" s="1">
        <v>30</v>
      </c>
      <c r="CS245" s="1">
        <v>-4</v>
      </c>
      <c r="CT245" s="1">
        <v>14</v>
      </c>
      <c r="CU245" s="1">
        <v>108</v>
      </c>
      <c r="CV245" s="1">
        <v>55</v>
      </c>
      <c r="CW245" s="1">
        <v>2</v>
      </c>
      <c r="CX245" s="1">
        <v>3</v>
      </c>
      <c r="CY245" s="1">
        <v>0</v>
      </c>
      <c r="CZ245" s="1">
        <v>1</v>
      </c>
      <c r="DA245" s="1">
        <v>2</v>
      </c>
      <c r="DB245" s="1">
        <v>142</v>
      </c>
      <c r="DC245" s="1">
        <v>5.6000000000000001E-2</v>
      </c>
      <c r="DE245" s="2"/>
      <c r="DF245" s="1" t="s">
        <v>206</v>
      </c>
      <c r="DG245" s="1">
        <v>80</v>
      </c>
      <c r="DH245" s="1">
        <v>8</v>
      </c>
      <c r="DI245" s="1">
        <v>22</v>
      </c>
      <c r="DJ245" s="1">
        <v>30</v>
      </c>
      <c r="DK245" s="1">
        <v>-4</v>
      </c>
      <c r="DL245" s="1">
        <v>14</v>
      </c>
      <c r="DM245" s="1">
        <v>108</v>
      </c>
      <c r="DN245" s="1">
        <v>55</v>
      </c>
      <c r="DO245" s="1">
        <v>2</v>
      </c>
      <c r="DP245" s="1">
        <v>3</v>
      </c>
      <c r="DQ245" s="1">
        <v>0</v>
      </c>
      <c r="DR245" s="1">
        <v>1</v>
      </c>
      <c r="DS245" s="1">
        <v>2</v>
      </c>
      <c r="DT245" s="1">
        <v>142</v>
      </c>
      <c r="DU245" s="1">
        <v>5.6000000000000001E-2</v>
      </c>
    </row>
    <row r="246" spans="1:125" x14ac:dyDescent="0.2">
      <c r="A246" s="2" t="s">
        <v>706</v>
      </c>
      <c r="B246" s="1" t="s">
        <v>805</v>
      </c>
      <c r="C246" s="1">
        <v>78</v>
      </c>
      <c r="D246" s="1">
        <v>4</v>
      </c>
      <c r="E246" s="1">
        <v>26</v>
      </c>
      <c r="F246" s="1">
        <v>30</v>
      </c>
      <c r="G246" s="1">
        <v>20</v>
      </c>
      <c r="H246" s="1">
        <v>59</v>
      </c>
      <c r="I246" s="1">
        <v>208</v>
      </c>
      <c r="J246" s="1">
        <v>153</v>
      </c>
      <c r="K246" s="1">
        <v>0</v>
      </c>
      <c r="L246" s="1">
        <v>6</v>
      </c>
      <c r="M246" s="1">
        <v>0</v>
      </c>
      <c r="N246" s="1">
        <v>2</v>
      </c>
      <c r="O246" s="1">
        <v>2</v>
      </c>
      <c r="P246" s="1">
        <v>129</v>
      </c>
      <c r="Q246" s="1">
        <v>3.1E-2</v>
      </c>
      <c r="S246" s="1" t="s">
        <v>179</v>
      </c>
      <c r="T246" s="1" t="s">
        <v>795</v>
      </c>
      <c r="U246" s="1">
        <v>42</v>
      </c>
      <c r="V246" s="1">
        <v>11</v>
      </c>
      <c r="W246" s="1">
        <v>19</v>
      </c>
      <c r="X246" s="1">
        <v>30</v>
      </c>
      <c r="Y246" s="1">
        <v>7</v>
      </c>
      <c r="Z246" s="1">
        <v>24</v>
      </c>
      <c r="AA246" s="1">
        <v>70</v>
      </c>
      <c r="AB246" s="1">
        <v>13</v>
      </c>
      <c r="AC246" s="1">
        <v>3</v>
      </c>
      <c r="AD246" s="1">
        <v>4</v>
      </c>
      <c r="AE246" s="1">
        <v>0</v>
      </c>
      <c r="AF246" s="1">
        <v>2</v>
      </c>
      <c r="AG246" s="1">
        <v>4</v>
      </c>
      <c r="AH246" s="1">
        <v>91</v>
      </c>
      <c r="AI246" s="1">
        <v>0.121</v>
      </c>
      <c r="AK246" s="2" t="s">
        <v>750</v>
      </c>
      <c r="AL246" s="1" t="s">
        <v>829</v>
      </c>
      <c r="AM246" s="1">
        <v>58</v>
      </c>
      <c r="AN246" s="1">
        <v>4</v>
      </c>
      <c r="AO246" s="1">
        <v>24</v>
      </c>
      <c r="AP246" s="1">
        <v>28</v>
      </c>
      <c r="AQ246" s="1">
        <v>-5</v>
      </c>
      <c r="AR246" s="1">
        <v>36</v>
      </c>
      <c r="AS246" s="1">
        <v>104</v>
      </c>
      <c r="AT246" s="1">
        <v>74</v>
      </c>
      <c r="AU246" s="1">
        <v>2</v>
      </c>
      <c r="AV246" s="1">
        <v>8</v>
      </c>
      <c r="AW246" s="1">
        <v>0</v>
      </c>
      <c r="AX246" s="1">
        <v>0</v>
      </c>
      <c r="AY246" s="1">
        <v>1</v>
      </c>
      <c r="AZ246" s="1">
        <v>104</v>
      </c>
      <c r="BA246" s="1">
        <v>3.7999999999999999E-2</v>
      </c>
      <c r="BC246" s="2" t="s">
        <v>565</v>
      </c>
      <c r="BD246" s="1" t="s">
        <v>804</v>
      </c>
      <c r="BE246" s="1">
        <v>42</v>
      </c>
      <c r="BF246" s="1">
        <v>7</v>
      </c>
      <c r="BG246" s="1">
        <v>10</v>
      </c>
      <c r="BH246" s="1">
        <v>17</v>
      </c>
      <c r="BI246" s="1">
        <v>-12</v>
      </c>
      <c r="BJ246" s="1">
        <v>24</v>
      </c>
      <c r="BK246" s="1">
        <v>12</v>
      </c>
      <c r="BL246" s="1">
        <v>3</v>
      </c>
      <c r="BM246" s="1">
        <v>4</v>
      </c>
      <c r="BN246" s="1">
        <v>4</v>
      </c>
      <c r="BO246" s="1">
        <v>0</v>
      </c>
      <c r="BP246" s="1">
        <v>0</v>
      </c>
      <c r="BQ246" s="1">
        <v>1</v>
      </c>
      <c r="BR246" s="1">
        <v>61</v>
      </c>
      <c r="BS246" s="1">
        <v>0.115</v>
      </c>
      <c r="BU246" s="2" t="s">
        <v>746</v>
      </c>
      <c r="BV246" s="1" t="s">
        <v>804</v>
      </c>
      <c r="BW246" s="1">
        <v>60</v>
      </c>
      <c r="BX246" s="1">
        <v>7</v>
      </c>
      <c r="BY246" s="1">
        <v>22</v>
      </c>
      <c r="BZ246" s="1">
        <v>29</v>
      </c>
      <c r="CA246" s="1">
        <v>-3</v>
      </c>
      <c r="CB246" s="1">
        <v>22</v>
      </c>
      <c r="CC246" s="1">
        <v>99</v>
      </c>
      <c r="CD246" s="1">
        <v>20</v>
      </c>
      <c r="CE246" s="1">
        <v>5</v>
      </c>
      <c r="CF246" s="1">
        <v>12</v>
      </c>
      <c r="CG246" s="1">
        <v>0</v>
      </c>
      <c r="CH246" s="1">
        <v>0</v>
      </c>
      <c r="CI246" s="1">
        <v>2</v>
      </c>
      <c r="CJ246" s="1">
        <v>124</v>
      </c>
      <c r="CK246" s="1">
        <v>5.6000000000000001E-2</v>
      </c>
      <c r="CL246" s="1" t="s">
        <v>797</v>
      </c>
      <c r="CM246" s="1" t="s">
        <v>261</v>
      </c>
      <c r="CN246" s="1" t="s">
        <v>806</v>
      </c>
      <c r="CO246" s="1">
        <v>67</v>
      </c>
      <c r="CP246" s="1">
        <v>14</v>
      </c>
      <c r="CQ246" s="1">
        <v>16</v>
      </c>
      <c r="CR246" s="1">
        <v>30</v>
      </c>
      <c r="CS246" s="1">
        <v>-3</v>
      </c>
      <c r="CT246" s="1">
        <v>18</v>
      </c>
      <c r="CU246" s="1">
        <v>125</v>
      </c>
      <c r="CV246" s="1">
        <v>45</v>
      </c>
      <c r="CW246" s="1">
        <v>2</v>
      </c>
      <c r="CX246" s="1">
        <v>0</v>
      </c>
      <c r="CY246" s="1">
        <v>0</v>
      </c>
      <c r="CZ246" s="1">
        <v>0</v>
      </c>
      <c r="DA246" s="1">
        <v>1</v>
      </c>
      <c r="DB246" s="1">
        <v>114</v>
      </c>
      <c r="DC246" s="1">
        <v>0.123</v>
      </c>
      <c r="DE246" s="2"/>
      <c r="DF246" s="1" t="s">
        <v>261</v>
      </c>
      <c r="DG246" s="1">
        <v>67</v>
      </c>
      <c r="DH246" s="1">
        <v>14</v>
      </c>
      <c r="DI246" s="1">
        <v>16</v>
      </c>
      <c r="DJ246" s="1">
        <v>30</v>
      </c>
      <c r="DK246" s="1">
        <v>-3</v>
      </c>
      <c r="DL246" s="1">
        <v>18</v>
      </c>
      <c r="DM246" s="1">
        <v>125</v>
      </c>
      <c r="DN246" s="1">
        <v>45</v>
      </c>
      <c r="DO246" s="1">
        <v>2</v>
      </c>
      <c r="DP246" s="1">
        <v>0</v>
      </c>
      <c r="DQ246" s="1">
        <v>0</v>
      </c>
      <c r="DR246" s="1">
        <v>0</v>
      </c>
      <c r="DS246" s="1">
        <v>1</v>
      </c>
      <c r="DT246" s="1">
        <v>114</v>
      </c>
      <c r="DU246" s="1">
        <v>0.123</v>
      </c>
    </row>
    <row r="247" spans="1:125" x14ac:dyDescent="0.2">
      <c r="A247" s="2" t="s">
        <v>354</v>
      </c>
      <c r="B247" s="1" t="s">
        <v>802</v>
      </c>
      <c r="C247" s="1">
        <v>76</v>
      </c>
      <c r="D247" s="1">
        <v>8</v>
      </c>
      <c r="E247" s="1">
        <v>22</v>
      </c>
      <c r="F247" s="1">
        <v>30</v>
      </c>
      <c r="G247" s="1">
        <v>13</v>
      </c>
      <c r="H247" s="1">
        <v>46</v>
      </c>
      <c r="I247" s="1">
        <v>95</v>
      </c>
      <c r="J247" s="1">
        <v>47</v>
      </c>
      <c r="K247" s="1">
        <v>0</v>
      </c>
      <c r="L247" s="1">
        <v>0</v>
      </c>
      <c r="M247" s="1">
        <v>3</v>
      </c>
      <c r="N247" s="1">
        <v>0</v>
      </c>
      <c r="O247" s="1">
        <v>1</v>
      </c>
      <c r="P247" s="1">
        <v>119</v>
      </c>
      <c r="Q247" s="1">
        <v>6.7000000000000004E-2</v>
      </c>
      <c r="S247" s="1" t="s">
        <v>705</v>
      </c>
      <c r="T247" s="1" t="s">
        <v>807</v>
      </c>
      <c r="U247" s="1">
        <v>66</v>
      </c>
      <c r="V247" s="1">
        <v>8</v>
      </c>
      <c r="W247" s="1">
        <v>22</v>
      </c>
      <c r="X247" s="1">
        <v>30</v>
      </c>
      <c r="Y247" s="1">
        <v>-2</v>
      </c>
      <c r="Z247" s="1">
        <v>88</v>
      </c>
      <c r="AA247" s="1">
        <v>186</v>
      </c>
      <c r="AB247" s="1">
        <v>121</v>
      </c>
      <c r="AC247" s="1">
        <v>3</v>
      </c>
      <c r="AD247" s="1">
        <v>9</v>
      </c>
      <c r="AE247" s="1">
        <v>0</v>
      </c>
      <c r="AF247" s="1">
        <v>1</v>
      </c>
      <c r="AG247" s="1">
        <v>1</v>
      </c>
      <c r="AH247" s="1">
        <v>190</v>
      </c>
      <c r="AI247" s="1">
        <v>4.2000000000000003E-2</v>
      </c>
      <c r="AK247" s="2" t="s">
        <v>251</v>
      </c>
      <c r="AL247" s="1" t="s">
        <v>821</v>
      </c>
      <c r="AM247" s="1">
        <v>79</v>
      </c>
      <c r="AN247" s="1">
        <v>16</v>
      </c>
      <c r="AO247" s="1">
        <v>12</v>
      </c>
      <c r="AP247" s="1">
        <v>28</v>
      </c>
      <c r="AQ247" s="1">
        <v>-5</v>
      </c>
      <c r="AR247" s="1">
        <v>66</v>
      </c>
      <c r="AS247" s="1">
        <v>72</v>
      </c>
      <c r="AT247" s="1">
        <v>55</v>
      </c>
      <c r="AU247" s="1">
        <v>2</v>
      </c>
      <c r="AV247" s="1">
        <v>1</v>
      </c>
      <c r="AW247" s="1">
        <v>2</v>
      </c>
      <c r="AX247" s="1">
        <v>1</v>
      </c>
      <c r="AY247" s="1">
        <v>2</v>
      </c>
      <c r="AZ247" s="1">
        <v>129</v>
      </c>
      <c r="BA247" s="1">
        <v>0.124</v>
      </c>
      <c r="BC247" s="2" t="s">
        <v>45</v>
      </c>
      <c r="BD247" s="1" t="s">
        <v>818</v>
      </c>
      <c r="BE247" s="1">
        <v>36</v>
      </c>
      <c r="BF247" s="1">
        <v>9</v>
      </c>
      <c r="BG247" s="1">
        <v>8</v>
      </c>
      <c r="BH247" s="1">
        <v>17</v>
      </c>
      <c r="BI247" s="1">
        <v>-4</v>
      </c>
      <c r="BJ247" s="1">
        <v>22</v>
      </c>
      <c r="BK247" s="1">
        <v>86</v>
      </c>
      <c r="BL247" s="1">
        <v>32</v>
      </c>
      <c r="BM247" s="1">
        <v>0</v>
      </c>
      <c r="BN247" s="1">
        <v>2</v>
      </c>
      <c r="BO247" s="1">
        <v>3</v>
      </c>
      <c r="BP247" s="1">
        <v>0</v>
      </c>
      <c r="BQ247" s="1">
        <v>1</v>
      </c>
      <c r="BR247" s="1">
        <v>109</v>
      </c>
      <c r="BS247" s="1">
        <v>8.3000000000000004E-2</v>
      </c>
      <c r="BU247" s="2" t="s">
        <v>291</v>
      </c>
      <c r="BV247" s="1" t="s">
        <v>794</v>
      </c>
      <c r="BW247" s="1">
        <v>73</v>
      </c>
      <c r="BX247" s="1">
        <v>14</v>
      </c>
      <c r="BY247" s="1">
        <v>15</v>
      </c>
      <c r="BZ247" s="1">
        <v>29</v>
      </c>
      <c r="CA247" s="1">
        <v>-4</v>
      </c>
      <c r="CB247" s="1">
        <v>124</v>
      </c>
      <c r="CC247" s="1">
        <v>91</v>
      </c>
      <c r="CD247" s="1">
        <v>6</v>
      </c>
      <c r="CE247" s="1">
        <v>1</v>
      </c>
      <c r="CF247" s="1">
        <v>0</v>
      </c>
      <c r="CG247" s="1">
        <v>0</v>
      </c>
      <c r="CH247" s="1">
        <v>0</v>
      </c>
      <c r="CI247" s="1">
        <v>2</v>
      </c>
      <c r="CJ247" s="1">
        <v>91</v>
      </c>
      <c r="CK247" s="1">
        <v>0.154</v>
      </c>
      <c r="CL247" s="1" t="s">
        <v>797</v>
      </c>
      <c r="CM247" s="1" t="s">
        <v>716</v>
      </c>
      <c r="CN247" s="1" t="s">
        <v>800</v>
      </c>
      <c r="CO247" s="1">
        <v>70</v>
      </c>
      <c r="CP247" s="1">
        <v>4</v>
      </c>
      <c r="CQ247" s="1">
        <v>26</v>
      </c>
      <c r="CR247" s="1">
        <v>30</v>
      </c>
      <c r="CS247" s="1">
        <v>27</v>
      </c>
      <c r="CT247" s="1">
        <v>19</v>
      </c>
      <c r="CU247" s="1">
        <v>46</v>
      </c>
      <c r="CV247" s="1">
        <v>94</v>
      </c>
      <c r="CW247" s="1">
        <v>1</v>
      </c>
      <c r="CX247" s="1">
        <v>10</v>
      </c>
      <c r="CY247" s="1">
        <v>0</v>
      </c>
      <c r="CZ247" s="1">
        <v>0</v>
      </c>
      <c r="DA247" s="1">
        <v>3</v>
      </c>
      <c r="DB247" s="1">
        <v>111</v>
      </c>
      <c r="DC247" s="1">
        <v>3.5999999999999997E-2</v>
      </c>
      <c r="DE247" s="2"/>
      <c r="DF247" s="1" t="s">
        <v>716</v>
      </c>
      <c r="DG247" s="1">
        <v>70</v>
      </c>
      <c r="DH247" s="1">
        <v>4</v>
      </c>
      <c r="DI247" s="1">
        <v>26</v>
      </c>
      <c r="DJ247" s="1">
        <v>30</v>
      </c>
      <c r="DK247" s="1">
        <v>27</v>
      </c>
      <c r="DL247" s="1">
        <v>19</v>
      </c>
      <c r="DM247" s="1">
        <v>46</v>
      </c>
      <c r="DN247" s="1">
        <v>94</v>
      </c>
      <c r="DO247" s="1">
        <v>1</v>
      </c>
      <c r="DP247" s="1">
        <v>10</v>
      </c>
      <c r="DQ247" s="1">
        <v>0</v>
      </c>
      <c r="DR247" s="1">
        <v>0</v>
      </c>
      <c r="DS247" s="1">
        <v>3</v>
      </c>
      <c r="DT247" s="1">
        <v>111</v>
      </c>
      <c r="DU247" s="1">
        <v>3.5999999999999997E-2</v>
      </c>
    </row>
    <row r="248" spans="1:125" x14ac:dyDescent="0.2">
      <c r="A248" s="2" t="s">
        <v>883</v>
      </c>
      <c r="B248" s="1" t="s">
        <v>802</v>
      </c>
      <c r="C248" s="1">
        <v>59</v>
      </c>
      <c r="D248" s="1">
        <v>14</v>
      </c>
      <c r="E248" s="1">
        <v>16</v>
      </c>
      <c r="F248" s="1">
        <v>30</v>
      </c>
      <c r="G248" s="1">
        <v>-6</v>
      </c>
      <c r="H248" s="1">
        <v>22</v>
      </c>
      <c r="I248" s="1">
        <v>22</v>
      </c>
      <c r="J248" s="1">
        <v>11</v>
      </c>
      <c r="K248" s="1">
        <v>3</v>
      </c>
      <c r="L248" s="1">
        <v>7</v>
      </c>
      <c r="M248" s="1">
        <v>0</v>
      </c>
      <c r="N248" s="1">
        <v>0</v>
      </c>
      <c r="O248" s="1">
        <v>2</v>
      </c>
      <c r="P248" s="1">
        <v>115</v>
      </c>
      <c r="Q248" s="1">
        <v>0.122</v>
      </c>
      <c r="S248" s="1" t="s">
        <v>855</v>
      </c>
      <c r="T248" s="1" t="s">
        <v>802</v>
      </c>
      <c r="U248" s="1">
        <v>81</v>
      </c>
      <c r="V248" s="1">
        <v>5</v>
      </c>
      <c r="W248" s="1">
        <v>25</v>
      </c>
      <c r="X248" s="1">
        <v>30</v>
      </c>
      <c r="Y248" s="1">
        <v>-7</v>
      </c>
      <c r="Z248" s="1">
        <v>67</v>
      </c>
      <c r="AA248" s="1">
        <v>216</v>
      </c>
      <c r="AB248" s="1">
        <v>135</v>
      </c>
      <c r="AC248" s="1">
        <v>1</v>
      </c>
      <c r="AD248" s="1">
        <v>14</v>
      </c>
      <c r="AE248" s="1">
        <v>0</v>
      </c>
      <c r="AF248" s="1">
        <v>2</v>
      </c>
      <c r="AG248" s="1">
        <v>1</v>
      </c>
      <c r="AH248" s="1">
        <v>106</v>
      </c>
      <c r="AI248" s="1">
        <v>4.7E-2</v>
      </c>
      <c r="AK248" s="2" t="s">
        <v>232</v>
      </c>
      <c r="AL248" s="1" t="s">
        <v>796</v>
      </c>
      <c r="AM248" s="1">
        <v>61</v>
      </c>
      <c r="AN248" s="1">
        <v>14</v>
      </c>
      <c r="AO248" s="1">
        <v>14</v>
      </c>
      <c r="AP248" s="1">
        <v>28</v>
      </c>
      <c r="AQ248" s="1">
        <v>-2</v>
      </c>
      <c r="AR248" s="1">
        <v>16</v>
      </c>
      <c r="AS248" s="1">
        <v>55</v>
      </c>
      <c r="AT248" s="1">
        <v>22</v>
      </c>
      <c r="AU248" s="1">
        <v>2</v>
      </c>
      <c r="AV248" s="1">
        <v>3</v>
      </c>
      <c r="AW248" s="1">
        <v>0</v>
      </c>
      <c r="AX248" s="1">
        <v>0</v>
      </c>
      <c r="AY248" s="1">
        <v>2</v>
      </c>
      <c r="AZ248" s="1">
        <v>130</v>
      </c>
      <c r="BA248" s="1">
        <v>0.108</v>
      </c>
      <c r="BC248" s="2" t="s">
        <v>857</v>
      </c>
      <c r="BD248" s="1" t="s">
        <v>814</v>
      </c>
      <c r="BE248" s="1">
        <v>40</v>
      </c>
      <c r="BF248" s="1">
        <v>6</v>
      </c>
      <c r="BG248" s="1">
        <v>11</v>
      </c>
      <c r="BH248" s="1">
        <v>17</v>
      </c>
      <c r="BI248" s="1">
        <v>-3</v>
      </c>
      <c r="BJ248" s="1">
        <v>14</v>
      </c>
      <c r="BK248" s="1">
        <v>27</v>
      </c>
      <c r="BL248" s="1">
        <v>38</v>
      </c>
      <c r="BM248" s="1">
        <v>3</v>
      </c>
      <c r="BN248" s="1">
        <v>5</v>
      </c>
      <c r="BO248" s="1">
        <v>0</v>
      </c>
      <c r="BP248" s="1">
        <v>0</v>
      </c>
      <c r="BQ248" s="1">
        <v>2</v>
      </c>
      <c r="BR248" s="1">
        <v>71</v>
      </c>
      <c r="BS248" s="1">
        <v>8.5000000000000006E-2</v>
      </c>
      <c r="BU248" s="2" t="s">
        <v>299</v>
      </c>
      <c r="BV248" s="1" t="s">
        <v>798</v>
      </c>
      <c r="BW248" s="1">
        <v>65</v>
      </c>
      <c r="BX248" s="1">
        <v>11</v>
      </c>
      <c r="BY248" s="1">
        <v>18</v>
      </c>
      <c r="BZ248" s="1">
        <v>29</v>
      </c>
      <c r="CA248" s="1">
        <v>3</v>
      </c>
      <c r="CB248" s="1">
        <v>46</v>
      </c>
      <c r="CC248" s="1">
        <v>29</v>
      </c>
      <c r="CD248" s="1">
        <v>30</v>
      </c>
      <c r="CE248" s="1">
        <v>0</v>
      </c>
      <c r="CF248" s="1">
        <v>0</v>
      </c>
      <c r="CG248" s="1">
        <v>1</v>
      </c>
      <c r="CH248" s="1">
        <v>3</v>
      </c>
      <c r="CI248" s="1">
        <v>1</v>
      </c>
      <c r="CJ248" s="1">
        <v>81</v>
      </c>
      <c r="CK248" s="1">
        <v>0.13600000000000001</v>
      </c>
      <c r="CL248" s="1" t="s">
        <v>797</v>
      </c>
      <c r="CM248" s="1" t="s">
        <v>295</v>
      </c>
      <c r="CN248" s="1" t="s">
        <v>817</v>
      </c>
      <c r="CO248" s="1">
        <v>61</v>
      </c>
      <c r="CP248" s="1">
        <v>15</v>
      </c>
      <c r="CQ248" s="1">
        <v>15</v>
      </c>
      <c r="CR248" s="1">
        <v>30</v>
      </c>
      <c r="CS248" s="1">
        <v>-16</v>
      </c>
      <c r="CT248" s="1">
        <v>25</v>
      </c>
      <c r="CU248" s="1">
        <v>127</v>
      </c>
      <c r="CV248" s="1">
        <v>62</v>
      </c>
      <c r="CW248" s="1">
        <v>1</v>
      </c>
      <c r="CX248" s="1">
        <v>3</v>
      </c>
      <c r="CY248" s="1">
        <v>3</v>
      </c>
      <c r="CZ248" s="1">
        <v>0</v>
      </c>
      <c r="DA248" s="1">
        <v>1</v>
      </c>
      <c r="DB248" s="1">
        <v>115</v>
      </c>
      <c r="DC248" s="1">
        <v>0.13</v>
      </c>
      <c r="DE248" s="2"/>
      <c r="DF248" s="1" t="s">
        <v>295</v>
      </c>
      <c r="DG248" s="1">
        <v>61</v>
      </c>
      <c r="DH248" s="1">
        <v>15</v>
      </c>
      <c r="DI248" s="1">
        <v>15</v>
      </c>
      <c r="DJ248" s="1">
        <v>30</v>
      </c>
      <c r="DK248" s="1">
        <v>-16</v>
      </c>
      <c r="DL248" s="1">
        <v>25</v>
      </c>
      <c r="DM248" s="1">
        <v>127</v>
      </c>
      <c r="DN248" s="1">
        <v>62</v>
      </c>
      <c r="DO248" s="1">
        <v>1</v>
      </c>
      <c r="DP248" s="1">
        <v>3</v>
      </c>
      <c r="DQ248" s="1">
        <v>3</v>
      </c>
      <c r="DR248" s="1">
        <v>0</v>
      </c>
      <c r="DS248" s="1">
        <v>1</v>
      </c>
      <c r="DT248" s="1">
        <v>115</v>
      </c>
      <c r="DU248" s="1">
        <v>0.13</v>
      </c>
    </row>
    <row r="249" spans="1:125" x14ac:dyDescent="0.2">
      <c r="A249" s="2" t="s">
        <v>239</v>
      </c>
      <c r="B249" s="1" t="s">
        <v>795</v>
      </c>
      <c r="C249" s="1">
        <v>79</v>
      </c>
      <c r="D249" s="1">
        <v>15</v>
      </c>
      <c r="E249" s="1">
        <v>15</v>
      </c>
      <c r="F249" s="1">
        <v>30</v>
      </c>
      <c r="G249" s="1">
        <v>17</v>
      </c>
      <c r="H249" s="1">
        <v>106</v>
      </c>
      <c r="I249" s="1">
        <v>183</v>
      </c>
      <c r="J249" s="1">
        <v>54</v>
      </c>
      <c r="K249" s="1">
        <v>2</v>
      </c>
      <c r="L249" s="1">
        <v>1</v>
      </c>
      <c r="M249" s="1">
        <v>0</v>
      </c>
      <c r="N249" s="1">
        <v>1</v>
      </c>
      <c r="O249" s="1">
        <v>1</v>
      </c>
      <c r="P249" s="1">
        <v>105</v>
      </c>
      <c r="Q249" s="1">
        <v>0.14299999999999999</v>
      </c>
      <c r="S249" s="1" t="s">
        <v>402</v>
      </c>
      <c r="T249" s="1" t="s">
        <v>794</v>
      </c>
      <c r="U249" s="1">
        <v>72</v>
      </c>
      <c r="V249" s="1">
        <v>11</v>
      </c>
      <c r="W249" s="1">
        <v>19</v>
      </c>
      <c r="X249" s="1">
        <v>30</v>
      </c>
      <c r="Y249" s="1">
        <v>9</v>
      </c>
      <c r="Z249" s="1">
        <v>22</v>
      </c>
      <c r="AA249" s="1">
        <v>57</v>
      </c>
      <c r="AB249" s="1">
        <v>74</v>
      </c>
      <c r="AC249" s="1">
        <v>3</v>
      </c>
      <c r="AD249" s="1">
        <v>3</v>
      </c>
      <c r="AE249" s="1">
        <v>1</v>
      </c>
      <c r="AF249" s="1">
        <v>1</v>
      </c>
      <c r="AG249" s="1">
        <v>2</v>
      </c>
      <c r="AH249" s="1">
        <v>111</v>
      </c>
      <c r="AI249" s="1">
        <v>9.9000000000000005E-2</v>
      </c>
      <c r="AK249" s="2" t="s">
        <v>432</v>
      </c>
      <c r="AL249" s="1" t="s">
        <v>819</v>
      </c>
      <c r="AM249" s="1">
        <v>73</v>
      </c>
      <c r="AN249" s="1">
        <v>15</v>
      </c>
      <c r="AO249" s="1">
        <v>13</v>
      </c>
      <c r="AP249" s="1">
        <v>28</v>
      </c>
      <c r="AQ249" s="1">
        <v>9</v>
      </c>
      <c r="AR249" s="1">
        <v>27</v>
      </c>
      <c r="AS249" s="1">
        <v>41</v>
      </c>
      <c r="AT249" s="1">
        <v>33</v>
      </c>
      <c r="AU249" s="1">
        <v>0</v>
      </c>
      <c r="AV249" s="1">
        <v>0</v>
      </c>
      <c r="AW249" s="1">
        <v>0</v>
      </c>
      <c r="AX249" s="1">
        <v>0</v>
      </c>
      <c r="AY249" s="1">
        <v>2</v>
      </c>
      <c r="AZ249" s="1">
        <v>96</v>
      </c>
      <c r="BA249" s="1">
        <v>0.156</v>
      </c>
      <c r="BC249" s="2" t="s">
        <v>405</v>
      </c>
      <c r="BD249" s="1" t="s">
        <v>820</v>
      </c>
      <c r="BE249" s="1">
        <v>46</v>
      </c>
      <c r="BF249" s="1">
        <v>10</v>
      </c>
      <c r="BG249" s="1">
        <v>7</v>
      </c>
      <c r="BH249" s="1">
        <v>17</v>
      </c>
      <c r="BI249" s="1">
        <v>3</v>
      </c>
      <c r="BJ249" s="1">
        <v>8</v>
      </c>
      <c r="BK249" s="1">
        <v>45</v>
      </c>
      <c r="BL249" s="1">
        <v>15</v>
      </c>
      <c r="BM249" s="1">
        <v>0</v>
      </c>
      <c r="BN249" s="1">
        <v>1</v>
      </c>
      <c r="BO249" s="1">
        <v>2</v>
      </c>
      <c r="BP249" s="1">
        <v>0</v>
      </c>
      <c r="BQ249" s="1">
        <v>1</v>
      </c>
      <c r="BR249" s="1">
        <v>70</v>
      </c>
      <c r="BS249" s="1">
        <v>0.14299999999999999</v>
      </c>
      <c r="BU249" s="2" t="s">
        <v>182</v>
      </c>
      <c r="BV249" s="1" t="s">
        <v>823</v>
      </c>
      <c r="BW249" s="1">
        <v>72</v>
      </c>
      <c r="BX249" s="1">
        <v>16</v>
      </c>
      <c r="BY249" s="1">
        <v>13</v>
      </c>
      <c r="BZ249" s="1">
        <v>29</v>
      </c>
      <c r="CA249" s="1">
        <v>6</v>
      </c>
      <c r="CB249" s="1">
        <v>45</v>
      </c>
      <c r="CC249" s="1">
        <v>212</v>
      </c>
      <c r="CD249" s="1">
        <v>37</v>
      </c>
      <c r="CE249" s="1">
        <v>4</v>
      </c>
      <c r="CF249" s="1">
        <v>3</v>
      </c>
      <c r="CG249" s="1">
        <v>0</v>
      </c>
      <c r="CH249" s="1">
        <v>0</v>
      </c>
      <c r="CI249" s="1">
        <v>5</v>
      </c>
      <c r="CJ249" s="1">
        <v>127</v>
      </c>
      <c r="CK249" s="1">
        <v>0.126</v>
      </c>
      <c r="CL249" s="1" t="s">
        <v>797</v>
      </c>
      <c r="CM249" s="1" t="s">
        <v>250</v>
      </c>
      <c r="CN249" s="1" t="s">
        <v>804</v>
      </c>
      <c r="CO249" s="1">
        <v>57</v>
      </c>
      <c r="CP249" s="1">
        <v>14</v>
      </c>
      <c r="CQ249" s="1">
        <v>15</v>
      </c>
      <c r="CR249" s="1">
        <v>29</v>
      </c>
      <c r="CS249" s="1">
        <v>-2</v>
      </c>
      <c r="CT249" s="1">
        <v>37</v>
      </c>
      <c r="CU249" s="1">
        <v>97</v>
      </c>
      <c r="CV249" s="1">
        <v>24</v>
      </c>
      <c r="CW249" s="1">
        <v>5</v>
      </c>
      <c r="CX249" s="1">
        <v>6</v>
      </c>
      <c r="CY249" s="1">
        <v>0</v>
      </c>
      <c r="CZ249" s="1">
        <v>0</v>
      </c>
      <c r="DA249" s="1">
        <v>4</v>
      </c>
      <c r="DB249" s="1">
        <v>112</v>
      </c>
      <c r="DC249" s="1">
        <v>0.125</v>
      </c>
      <c r="DE249" s="2"/>
      <c r="DF249" s="1" t="s">
        <v>250</v>
      </c>
      <c r="DG249" s="1">
        <v>57</v>
      </c>
      <c r="DH249" s="1">
        <v>14</v>
      </c>
      <c r="DI249" s="1">
        <v>15</v>
      </c>
      <c r="DJ249" s="1">
        <v>29</v>
      </c>
      <c r="DK249" s="1">
        <v>-2</v>
      </c>
      <c r="DL249" s="1">
        <v>37</v>
      </c>
      <c r="DM249" s="1">
        <v>97</v>
      </c>
      <c r="DN249" s="1">
        <v>24</v>
      </c>
      <c r="DO249" s="1">
        <v>5</v>
      </c>
      <c r="DP249" s="1">
        <v>6</v>
      </c>
      <c r="DQ249" s="1">
        <v>0</v>
      </c>
      <c r="DR249" s="1">
        <v>0</v>
      </c>
      <c r="DS249" s="1">
        <v>4</v>
      </c>
      <c r="DT249" s="1">
        <v>112</v>
      </c>
      <c r="DU249" s="1">
        <v>0.125</v>
      </c>
    </row>
    <row r="250" spans="1:125" x14ac:dyDescent="0.2">
      <c r="A250" s="2" t="s">
        <v>314</v>
      </c>
      <c r="B250" s="1" t="s">
        <v>829</v>
      </c>
      <c r="C250" s="1">
        <v>73</v>
      </c>
      <c r="D250" s="1">
        <v>12</v>
      </c>
      <c r="E250" s="1">
        <v>18</v>
      </c>
      <c r="F250" s="1">
        <v>30</v>
      </c>
      <c r="G250" s="1">
        <v>10</v>
      </c>
      <c r="H250" s="1">
        <v>14</v>
      </c>
      <c r="I250" s="1">
        <v>51</v>
      </c>
      <c r="J250" s="1">
        <v>26</v>
      </c>
      <c r="K250" s="1">
        <v>0</v>
      </c>
      <c r="L250" s="1">
        <v>0</v>
      </c>
      <c r="M250" s="1">
        <v>0</v>
      </c>
      <c r="N250" s="1">
        <v>0</v>
      </c>
      <c r="O250" s="1">
        <v>1</v>
      </c>
      <c r="P250" s="1">
        <v>118</v>
      </c>
      <c r="Q250" s="1">
        <v>0.10199999999999999</v>
      </c>
      <c r="S250" s="1" t="s">
        <v>239</v>
      </c>
      <c r="T250" s="1" t="s">
        <v>795</v>
      </c>
      <c r="U250" s="1">
        <v>67</v>
      </c>
      <c r="V250" s="1">
        <v>12</v>
      </c>
      <c r="W250" s="1">
        <v>18</v>
      </c>
      <c r="X250" s="1">
        <v>30</v>
      </c>
      <c r="Y250" s="1">
        <v>14</v>
      </c>
      <c r="Z250" s="1">
        <v>129</v>
      </c>
      <c r="AA250" s="1">
        <v>192</v>
      </c>
      <c r="AB250" s="1">
        <v>39</v>
      </c>
      <c r="AC250" s="1">
        <v>0</v>
      </c>
      <c r="AD250" s="1">
        <v>0</v>
      </c>
      <c r="AE250" s="1">
        <v>3</v>
      </c>
      <c r="AF250" s="1">
        <v>3</v>
      </c>
      <c r="AG250" s="1">
        <v>2</v>
      </c>
      <c r="AH250" s="1">
        <v>95</v>
      </c>
      <c r="AI250" s="1">
        <v>0.126</v>
      </c>
      <c r="AK250" s="2" t="s">
        <v>215</v>
      </c>
      <c r="AL250" s="1" t="s">
        <v>813</v>
      </c>
      <c r="AM250" s="1">
        <v>74</v>
      </c>
      <c r="AN250" s="1">
        <v>15</v>
      </c>
      <c r="AO250" s="1">
        <v>12</v>
      </c>
      <c r="AP250" s="1">
        <v>27</v>
      </c>
      <c r="AQ250" s="1">
        <v>-4</v>
      </c>
      <c r="AR250" s="1">
        <v>103</v>
      </c>
      <c r="AS250" s="1">
        <v>288</v>
      </c>
      <c r="AT250" s="1">
        <v>31</v>
      </c>
      <c r="AU250" s="1">
        <v>3</v>
      </c>
      <c r="AV250" s="1">
        <v>4</v>
      </c>
      <c r="AW250" s="1">
        <v>4</v>
      </c>
      <c r="AX250" s="1">
        <v>0</v>
      </c>
      <c r="AY250" s="1">
        <v>2</v>
      </c>
      <c r="AZ250" s="1">
        <v>161</v>
      </c>
      <c r="BA250" s="1">
        <v>9.2999999999999999E-2</v>
      </c>
      <c r="BC250" s="2" t="s">
        <v>407</v>
      </c>
      <c r="BD250" s="1" t="s">
        <v>808</v>
      </c>
      <c r="BE250" s="1">
        <v>48</v>
      </c>
      <c r="BF250" s="1">
        <v>8</v>
      </c>
      <c r="BG250" s="1">
        <v>9</v>
      </c>
      <c r="BH250" s="1">
        <v>17</v>
      </c>
      <c r="BI250" s="1">
        <v>0</v>
      </c>
      <c r="BJ250" s="1">
        <v>11</v>
      </c>
      <c r="BK250" s="1">
        <v>76</v>
      </c>
      <c r="BL250" s="1">
        <v>39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48</v>
      </c>
      <c r="BS250" s="1">
        <v>0.16700000000000001</v>
      </c>
      <c r="BU250" s="2" t="s">
        <v>724</v>
      </c>
      <c r="BV250" s="1" t="s">
        <v>806</v>
      </c>
      <c r="BW250" s="1">
        <v>68</v>
      </c>
      <c r="BX250" s="1">
        <v>7</v>
      </c>
      <c r="BY250" s="1">
        <v>22</v>
      </c>
      <c r="BZ250" s="1">
        <v>29</v>
      </c>
      <c r="CA250" s="1">
        <v>-11</v>
      </c>
      <c r="CB250" s="1">
        <v>15</v>
      </c>
      <c r="CC250" s="1">
        <v>42</v>
      </c>
      <c r="CD250" s="1">
        <v>201</v>
      </c>
      <c r="CE250" s="1">
        <v>4</v>
      </c>
      <c r="CF250" s="1">
        <v>8</v>
      </c>
      <c r="CG250" s="1">
        <v>0</v>
      </c>
      <c r="CH250" s="1">
        <v>1</v>
      </c>
      <c r="CI250" s="1">
        <v>1</v>
      </c>
      <c r="CJ250" s="1">
        <v>109</v>
      </c>
      <c r="CK250" s="1">
        <v>6.4000000000000001E-2</v>
      </c>
      <c r="CL250" s="1" t="s">
        <v>797</v>
      </c>
      <c r="CM250" s="1" t="s">
        <v>705</v>
      </c>
      <c r="CN250" s="1" t="s">
        <v>807</v>
      </c>
      <c r="CO250" s="1">
        <v>70</v>
      </c>
      <c r="CP250" s="1">
        <v>3</v>
      </c>
      <c r="CQ250" s="1">
        <v>26</v>
      </c>
      <c r="CR250" s="1">
        <v>29</v>
      </c>
      <c r="CS250" s="1">
        <v>-11</v>
      </c>
      <c r="CT250" s="1">
        <v>108</v>
      </c>
      <c r="CU250" s="1">
        <v>166</v>
      </c>
      <c r="CV250" s="1">
        <v>126</v>
      </c>
      <c r="CW250" s="1">
        <v>2</v>
      </c>
      <c r="CX250" s="1">
        <v>13</v>
      </c>
      <c r="CY250" s="1">
        <v>0</v>
      </c>
      <c r="CZ250" s="1">
        <v>1</v>
      </c>
      <c r="DA250" s="1">
        <v>1</v>
      </c>
      <c r="DB250" s="1">
        <v>138</v>
      </c>
      <c r="DC250" s="1">
        <v>2.1999999999999999E-2</v>
      </c>
      <c r="DE250" s="2"/>
      <c r="DF250" s="1" t="s">
        <v>705</v>
      </c>
      <c r="DG250" s="1">
        <v>70</v>
      </c>
      <c r="DH250" s="1">
        <v>3</v>
      </c>
      <c r="DI250" s="1">
        <v>26</v>
      </c>
      <c r="DJ250" s="1">
        <v>29</v>
      </c>
      <c r="DK250" s="1">
        <v>-11</v>
      </c>
      <c r="DL250" s="1">
        <v>108</v>
      </c>
      <c r="DM250" s="1">
        <v>166</v>
      </c>
      <c r="DN250" s="1">
        <v>126</v>
      </c>
      <c r="DO250" s="1">
        <v>2</v>
      </c>
      <c r="DP250" s="1">
        <v>13</v>
      </c>
      <c r="DQ250" s="1">
        <v>0</v>
      </c>
      <c r="DR250" s="1">
        <v>1</v>
      </c>
      <c r="DS250" s="1">
        <v>1</v>
      </c>
      <c r="DT250" s="1">
        <v>138</v>
      </c>
      <c r="DU250" s="1">
        <v>2.1999999999999999E-2</v>
      </c>
    </row>
    <row r="251" spans="1:125" x14ac:dyDescent="0.2">
      <c r="A251" s="2" t="s">
        <v>728</v>
      </c>
      <c r="B251" s="1" t="s">
        <v>799</v>
      </c>
      <c r="C251" s="1">
        <v>76</v>
      </c>
      <c r="D251" s="1">
        <v>6</v>
      </c>
      <c r="E251" s="1">
        <v>24</v>
      </c>
      <c r="F251" s="1">
        <v>30</v>
      </c>
      <c r="G251" s="1">
        <v>-14</v>
      </c>
      <c r="H251" s="1">
        <v>34</v>
      </c>
      <c r="I251" s="1">
        <v>100</v>
      </c>
      <c r="J251" s="1">
        <v>110</v>
      </c>
      <c r="K251" s="1">
        <v>2</v>
      </c>
      <c r="L251" s="1">
        <v>11</v>
      </c>
      <c r="M251" s="1">
        <v>0</v>
      </c>
      <c r="N251" s="1">
        <v>2</v>
      </c>
      <c r="O251" s="1">
        <v>2</v>
      </c>
      <c r="P251" s="1">
        <v>146</v>
      </c>
      <c r="Q251" s="1">
        <v>4.1000000000000002E-2</v>
      </c>
      <c r="S251" s="1" t="s">
        <v>46</v>
      </c>
      <c r="T251" s="1" t="s">
        <v>801</v>
      </c>
      <c r="U251" s="1">
        <v>80</v>
      </c>
      <c r="V251" s="1">
        <v>14</v>
      </c>
      <c r="W251" s="1">
        <v>16</v>
      </c>
      <c r="X251" s="1">
        <v>30</v>
      </c>
      <c r="Y251" s="1">
        <v>-2</v>
      </c>
      <c r="Z251" s="1">
        <v>75</v>
      </c>
      <c r="AA251" s="1">
        <v>125</v>
      </c>
      <c r="AB251" s="1">
        <v>23</v>
      </c>
      <c r="AC251" s="1">
        <v>1</v>
      </c>
      <c r="AD251" s="1">
        <v>0</v>
      </c>
      <c r="AE251" s="1">
        <v>0</v>
      </c>
      <c r="AF251" s="1">
        <v>0</v>
      </c>
      <c r="AG251" s="1">
        <v>3</v>
      </c>
      <c r="AH251" s="1">
        <v>117</v>
      </c>
      <c r="AI251" s="1">
        <v>0.12</v>
      </c>
      <c r="AK251" s="2" t="s">
        <v>769</v>
      </c>
      <c r="AL251" s="1" t="s">
        <v>795</v>
      </c>
      <c r="AM251" s="1">
        <v>73</v>
      </c>
      <c r="AN251" s="1">
        <v>2</v>
      </c>
      <c r="AO251" s="1">
        <v>25</v>
      </c>
      <c r="AP251" s="1">
        <v>27</v>
      </c>
      <c r="AQ251" s="1">
        <v>9</v>
      </c>
      <c r="AR251" s="1">
        <v>18</v>
      </c>
      <c r="AS251" s="1">
        <v>24</v>
      </c>
      <c r="AT251" s="1">
        <v>117</v>
      </c>
      <c r="AU251" s="1">
        <v>0</v>
      </c>
      <c r="AV251" s="1">
        <v>4</v>
      </c>
      <c r="AW251" s="1">
        <v>0</v>
      </c>
      <c r="AX251" s="1">
        <v>1</v>
      </c>
      <c r="AY251" s="1">
        <v>0</v>
      </c>
      <c r="AZ251" s="1">
        <v>93</v>
      </c>
      <c r="BA251" s="1">
        <v>2.1999999999999999E-2</v>
      </c>
      <c r="BC251" s="2" t="s">
        <v>369</v>
      </c>
      <c r="BD251" s="1" t="s">
        <v>818</v>
      </c>
      <c r="BE251" s="1">
        <v>34</v>
      </c>
      <c r="BF251" s="1">
        <v>6</v>
      </c>
      <c r="BG251" s="1">
        <v>10</v>
      </c>
      <c r="BH251" s="1">
        <v>16</v>
      </c>
      <c r="BI251" s="1">
        <v>-13</v>
      </c>
      <c r="BJ251" s="1">
        <v>10</v>
      </c>
      <c r="BK251" s="1">
        <v>15</v>
      </c>
      <c r="BL251" s="1">
        <v>6</v>
      </c>
      <c r="BM251" s="1">
        <v>3</v>
      </c>
      <c r="BN251" s="1">
        <v>3</v>
      </c>
      <c r="BO251" s="1">
        <v>0</v>
      </c>
      <c r="BP251" s="1">
        <v>0</v>
      </c>
      <c r="BQ251" s="1">
        <v>1</v>
      </c>
      <c r="BR251" s="1">
        <v>87</v>
      </c>
      <c r="BS251" s="1">
        <v>6.9000000000000006E-2</v>
      </c>
      <c r="BU251" s="2" t="s">
        <v>312</v>
      </c>
      <c r="BV251" s="1" t="s">
        <v>802</v>
      </c>
      <c r="BW251" s="1">
        <v>75</v>
      </c>
      <c r="BX251" s="1">
        <v>16</v>
      </c>
      <c r="BY251" s="1">
        <v>13</v>
      </c>
      <c r="BZ251" s="1">
        <v>29</v>
      </c>
      <c r="CA251" s="1">
        <v>-17</v>
      </c>
      <c r="CB251" s="1">
        <v>20</v>
      </c>
      <c r="CC251" s="1">
        <v>89</v>
      </c>
      <c r="CD251" s="1">
        <v>21</v>
      </c>
      <c r="CE251" s="1">
        <v>3</v>
      </c>
      <c r="CF251" s="1">
        <v>4</v>
      </c>
      <c r="CG251" s="1">
        <v>0</v>
      </c>
      <c r="CH251" s="1">
        <v>0</v>
      </c>
      <c r="CI251" s="1">
        <v>4</v>
      </c>
      <c r="CJ251" s="1">
        <v>139</v>
      </c>
      <c r="CK251" s="1">
        <v>0.115</v>
      </c>
      <c r="CL251" s="1" t="s">
        <v>797</v>
      </c>
      <c r="CM251" s="1" t="s">
        <v>892</v>
      </c>
      <c r="CN251" s="1" t="s">
        <v>807</v>
      </c>
      <c r="CO251" s="1">
        <v>81</v>
      </c>
      <c r="CP251" s="1">
        <v>8</v>
      </c>
      <c r="CQ251" s="1">
        <v>21</v>
      </c>
      <c r="CR251" s="1">
        <v>29</v>
      </c>
      <c r="CS251" s="1">
        <v>-16</v>
      </c>
      <c r="CT251" s="1">
        <v>14</v>
      </c>
      <c r="CU251" s="1">
        <v>98</v>
      </c>
      <c r="CV251" s="1">
        <v>103</v>
      </c>
      <c r="CW251" s="1">
        <v>1</v>
      </c>
      <c r="CX251" s="1">
        <v>8</v>
      </c>
      <c r="CY251" s="1">
        <v>0</v>
      </c>
      <c r="CZ251" s="1">
        <v>0</v>
      </c>
      <c r="DA251" s="1">
        <v>0</v>
      </c>
      <c r="DB251" s="1">
        <v>148</v>
      </c>
      <c r="DC251" s="1">
        <v>5.3999999999999999E-2</v>
      </c>
      <c r="DE251" s="2"/>
      <c r="DF251" s="1" t="s">
        <v>892</v>
      </c>
      <c r="DG251" s="1">
        <v>81</v>
      </c>
      <c r="DH251" s="1">
        <v>8</v>
      </c>
      <c r="DI251" s="1">
        <v>21</v>
      </c>
      <c r="DJ251" s="1">
        <v>29</v>
      </c>
      <c r="DK251" s="1">
        <v>-16</v>
      </c>
      <c r="DL251" s="1">
        <v>14</v>
      </c>
      <c r="DM251" s="1">
        <v>98</v>
      </c>
      <c r="DN251" s="1">
        <v>103</v>
      </c>
      <c r="DO251" s="1">
        <v>1</v>
      </c>
      <c r="DP251" s="1">
        <v>8</v>
      </c>
      <c r="DQ251" s="1">
        <v>0</v>
      </c>
      <c r="DR251" s="1">
        <v>0</v>
      </c>
      <c r="DS251" s="1">
        <v>0</v>
      </c>
      <c r="DT251" s="1">
        <v>148</v>
      </c>
      <c r="DU251" s="1">
        <v>5.3999999999999999E-2</v>
      </c>
    </row>
    <row r="252" spans="1:125" x14ac:dyDescent="0.2">
      <c r="A252" s="2" t="s">
        <v>884</v>
      </c>
      <c r="B252" s="1" t="s">
        <v>811</v>
      </c>
      <c r="C252" s="1">
        <v>70</v>
      </c>
      <c r="D252" s="1">
        <v>7</v>
      </c>
      <c r="E252" s="1">
        <v>23</v>
      </c>
      <c r="F252" s="1">
        <v>30</v>
      </c>
      <c r="G252" s="1">
        <v>14</v>
      </c>
      <c r="H252" s="1">
        <v>60</v>
      </c>
      <c r="I252" s="1">
        <v>68</v>
      </c>
      <c r="J252" s="1">
        <v>114</v>
      </c>
      <c r="K252" s="1">
        <v>4</v>
      </c>
      <c r="L252" s="1">
        <v>4</v>
      </c>
      <c r="M252" s="1">
        <v>0</v>
      </c>
      <c r="N252" s="1">
        <v>1</v>
      </c>
      <c r="O252" s="1">
        <v>1</v>
      </c>
      <c r="P252" s="1">
        <v>182</v>
      </c>
      <c r="Q252" s="1">
        <v>3.7999999999999999E-2</v>
      </c>
      <c r="S252" s="1" t="s">
        <v>344</v>
      </c>
      <c r="T252" s="1" t="s">
        <v>804</v>
      </c>
      <c r="U252" s="1">
        <v>79</v>
      </c>
      <c r="V252" s="1">
        <v>13</v>
      </c>
      <c r="W252" s="1">
        <v>17</v>
      </c>
      <c r="X252" s="1">
        <v>30</v>
      </c>
      <c r="Y252" s="1">
        <v>-11</v>
      </c>
      <c r="Z252" s="1">
        <v>53</v>
      </c>
      <c r="AA252" s="1">
        <v>106</v>
      </c>
      <c r="AB252" s="1">
        <v>32</v>
      </c>
      <c r="AC252" s="1">
        <v>1</v>
      </c>
      <c r="AD252" s="1">
        <v>2</v>
      </c>
      <c r="AE252" s="1">
        <v>0</v>
      </c>
      <c r="AF252" s="1">
        <v>1</v>
      </c>
      <c r="AG252" s="1">
        <v>2</v>
      </c>
      <c r="AH252" s="1">
        <v>115</v>
      </c>
      <c r="AI252" s="1">
        <v>0.113</v>
      </c>
      <c r="AK252" s="2" t="s">
        <v>881</v>
      </c>
      <c r="AL252" s="1" t="s">
        <v>825</v>
      </c>
      <c r="AM252" s="1">
        <v>76</v>
      </c>
      <c r="AN252" s="1">
        <v>8</v>
      </c>
      <c r="AO252" s="1">
        <v>19</v>
      </c>
      <c r="AP252" s="1">
        <v>27</v>
      </c>
      <c r="AQ252" s="1">
        <v>-7</v>
      </c>
      <c r="AR252" s="1">
        <v>4</v>
      </c>
      <c r="AS252" s="1">
        <v>15</v>
      </c>
      <c r="AT252" s="1">
        <v>106</v>
      </c>
      <c r="AU252" s="1">
        <v>5</v>
      </c>
      <c r="AV252" s="1">
        <v>6</v>
      </c>
      <c r="AW252" s="1">
        <v>0</v>
      </c>
      <c r="AX252" s="1">
        <v>0</v>
      </c>
      <c r="AY252" s="1">
        <v>1</v>
      </c>
      <c r="AZ252" s="1">
        <v>127</v>
      </c>
      <c r="BA252" s="1">
        <v>6.3E-2</v>
      </c>
      <c r="BC252" s="2" t="s">
        <v>722</v>
      </c>
      <c r="BD252" s="1" t="s">
        <v>820</v>
      </c>
      <c r="BE252" s="1">
        <v>42</v>
      </c>
      <c r="BF252" s="1">
        <v>5</v>
      </c>
      <c r="BG252" s="1">
        <v>11</v>
      </c>
      <c r="BH252" s="1">
        <v>16</v>
      </c>
      <c r="BI252" s="1">
        <v>4</v>
      </c>
      <c r="BJ252" s="1">
        <v>14</v>
      </c>
      <c r="BK252" s="1">
        <v>59</v>
      </c>
      <c r="BL252" s="1">
        <v>33</v>
      </c>
      <c r="BM252" s="1">
        <v>2</v>
      </c>
      <c r="BN252" s="1">
        <v>2</v>
      </c>
      <c r="BO252" s="1">
        <v>0</v>
      </c>
      <c r="BP252" s="1">
        <v>0</v>
      </c>
      <c r="BQ252" s="1">
        <v>0</v>
      </c>
      <c r="BR252" s="1">
        <v>83</v>
      </c>
      <c r="BS252" s="1">
        <v>0.06</v>
      </c>
      <c r="BU252" s="2" t="s">
        <v>198</v>
      </c>
      <c r="BV252" s="1" t="s">
        <v>829</v>
      </c>
      <c r="BW252" s="1">
        <v>62</v>
      </c>
      <c r="BX252" s="1">
        <v>16</v>
      </c>
      <c r="BY252" s="1">
        <v>13</v>
      </c>
      <c r="BZ252" s="1">
        <v>29</v>
      </c>
      <c r="CA252" s="1">
        <v>-16</v>
      </c>
      <c r="CB252" s="1">
        <v>40</v>
      </c>
      <c r="CC252" s="1">
        <v>111</v>
      </c>
      <c r="CD252" s="1">
        <v>18</v>
      </c>
      <c r="CE252" s="1">
        <v>3</v>
      </c>
      <c r="CF252" s="1">
        <v>1</v>
      </c>
      <c r="CG252" s="1">
        <v>0</v>
      </c>
      <c r="CH252" s="1">
        <v>0</v>
      </c>
      <c r="CI252" s="1">
        <v>3</v>
      </c>
      <c r="CJ252" s="1">
        <v>190</v>
      </c>
      <c r="CK252" s="1">
        <v>8.4000000000000005E-2</v>
      </c>
      <c r="CL252" s="1" t="s">
        <v>797</v>
      </c>
      <c r="CM252" s="1" t="s">
        <v>354</v>
      </c>
      <c r="CN252" s="1" t="s">
        <v>802</v>
      </c>
      <c r="CO252" s="1">
        <v>80</v>
      </c>
      <c r="CP252" s="1">
        <v>13</v>
      </c>
      <c r="CQ252" s="1">
        <v>16</v>
      </c>
      <c r="CR252" s="1">
        <v>29</v>
      </c>
      <c r="CS252" s="1">
        <v>-5</v>
      </c>
      <c r="CT252" s="1">
        <v>34</v>
      </c>
      <c r="CU252" s="1">
        <v>43</v>
      </c>
      <c r="CV252" s="1">
        <v>61</v>
      </c>
      <c r="CW252" s="1">
        <v>3</v>
      </c>
      <c r="CX252" s="1">
        <v>0</v>
      </c>
      <c r="CY252" s="1">
        <v>1</v>
      </c>
      <c r="CZ252" s="1">
        <v>1</v>
      </c>
      <c r="DA252" s="1">
        <v>2</v>
      </c>
      <c r="DB252" s="1">
        <v>132</v>
      </c>
      <c r="DC252" s="1">
        <v>9.8000000000000004E-2</v>
      </c>
      <c r="DE252" s="2"/>
      <c r="DF252" s="1" t="s">
        <v>354</v>
      </c>
      <c r="DG252" s="1">
        <v>80</v>
      </c>
      <c r="DH252" s="1">
        <v>13</v>
      </c>
      <c r="DI252" s="1">
        <v>16</v>
      </c>
      <c r="DJ252" s="1">
        <v>29</v>
      </c>
      <c r="DK252" s="1">
        <v>-5</v>
      </c>
      <c r="DL252" s="1">
        <v>34</v>
      </c>
      <c r="DM252" s="1">
        <v>43</v>
      </c>
      <c r="DN252" s="1">
        <v>61</v>
      </c>
      <c r="DO252" s="1">
        <v>3</v>
      </c>
      <c r="DP252" s="1">
        <v>0</v>
      </c>
      <c r="DQ252" s="1">
        <v>1</v>
      </c>
      <c r="DR252" s="1">
        <v>1</v>
      </c>
      <c r="DS252" s="1">
        <v>2</v>
      </c>
      <c r="DT252" s="1">
        <v>132</v>
      </c>
      <c r="DU252" s="1">
        <v>9.8000000000000004E-2</v>
      </c>
    </row>
    <row r="253" spans="1:125" x14ac:dyDescent="0.2">
      <c r="A253" s="2" t="s">
        <v>550</v>
      </c>
      <c r="B253" s="1" t="s">
        <v>796</v>
      </c>
      <c r="C253" s="1">
        <v>80</v>
      </c>
      <c r="D253" s="1">
        <v>11</v>
      </c>
      <c r="E253" s="1">
        <v>19</v>
      </c>
      <c r="F253" s="1">
        <v>30</v>
      </c>
      <c r="G253" s="1">
        <v>-17</v>
      </c>
      <c r="H253" s="1">
        <v>50</v>
      </c>
      <c r="I253" s="1">
        <v>132</v>
      </c>
      <c r="J253" s="1">
        <v>46</v>
      </c>
      <c r="K253" s="1">
        <v>3</v>
      </c>
      <c r="L253" s="1">
        <v>4</v>
      </c>
      <c r="M253" s="1">
        <v>0</v>
      </c>
      <c r="N253" s="1">
        <v>0</v>
      </c>
      <c r="O253" s="1">
        <v>3</v>
      </c>
      <c r="P253" s="1">
        <v>158</v>
      </c>
      <c r="Q253" s="1">
        <v>7.0000000000000007E-2</v>
      </c>
      <c r="S253" s="1" t="s">
        <v>373</v>
      </c>
      <c r="T253" s="1" t="s">
        <v>811</v>
      </c>
      <c r="U253" s="1">
        <v>82</v>
      </c>
      <c r="V253" s="1">
        <v>12</v>
      </c>
      <c r="W253" s="1">
        <v>18</v>
      </c>
      <c r="X253" s="1">
        <v>30</v>
      </c>
      <c r="Y253" s="1">
        <v>-5</v>
      </c>
      <c r="Z253" s="1">
        <v>20</v>
      </c>
      <c r="AA253" s="1">
        <v>86</v>
      </c>
      <c r="AB253" s="1">
        <v>48</v>
      </c>
      <c r="AC253" s="1">
        <v>4</v>
      </c>
      <c r="AD253" s="1">
        <v>6</v>
      </c>
      <c r="AE253" s="1">
        <v>0</v>
      </c>
      <c r="AF253" s="1">
        <v>1</v>
      </c>
      <c r="AG253" s="1">
        <v>3</v>
      </c>
      <c r="AH253" s="1">
        <v>94</v>
      </c>
      <c r="AI253" s="1">
        <v>0.128</v>
      </c>
      <c r="AK253" s="2" t="s">
        <v>703</v>
      </c>
      <c r="AL253" s="1" t="s">
        <v>823</v>
      </c>
      <c r="AM253" s="1">
        <v>48</v>
      </c>
      <c r="AN253" s="1">
        <v>6</v>
      </c>
      <c r="AO253" s="1">
        <v>21</v>
      </c>
      <c r="AP253" s="1">
        <v>27</v>
      </c>
      <c r="AQ253" s="1">
        <v>-13</v>
      </c>
      <c r="AR253" s="1">
        <v>37</v>
      </c>
      <c r="AS253" s="1">
        <v>50</v>
      </c>
      <c r="AT253" s="1">
        <v>74</v>
      </c>
      <c r="AU253" s="1">
        <v>2</v>
      </c>
      <c r="AV253" s="1">
        <v>10</v>
      </c>
      <c r="AW253" s="1">
        <v>0</v>
      </c>
      <c r="AX253" s="1">
        <v>0</v>
      </c>
      <c r="AY253" s="1">
        <v>2</v>
      </c>
      <c r="AZ253" s="1">
        <v>99</v>
      </c>
      <c r="BA253" s="1">
        <v>6.0999999999999999E-2</v>
      </c>
      <c r="BC253" s="2" t="s">
        <v>180</v>
      </c>
      <c r="BD253" s="1" t="s">
        <v>804</v>
      </c>
      <c r="BE253" s="1">
        <v>42</v>
      </c>
      <c r="BF253" s="1">
        <v>11</v>
      </c>
      <c r="BG253" s="1">
        <v>5</v>
      </c>
      <c r="BH253" s="1">
        <v>16</v>
      </c>
      <c r="BI253" s="1">
        <v>-3</v>
      </c>
      <c r="BJ253" s="1">
        <v>16</v>
      </c>
      <c r="BK253" s="1">
        <v>27</v>
      </c>
      <c r="BL253" s="1">
        <v>21</v>
      </c>
      <c r="BM253" s="1">
        <v>3</v>
      </c>
      <c r="BN253" s="1">
        <v>1</v>
      </c>
      <c r="BO253" s="1">
        <v>2</v>
      </c>
      <c r="BP253" s="1">
        <v>1</v>
      </c>
      <c r="BQ253" s="1">
        <v>2</v>
      </c>
      <c r="BR253" s="1">
        <v>78</v>
      </c>
      <c r="BS253" s="1">
        <v>0.14099999999999999</v>
      </c>
      <c r="BU253" s="2" t="s">
        <v>187</v>
      </c>
      <c r="BV253" s="1" t="s">
        <v>798</v>
      </c>
      <c r="BW253" s="1">
        <v>62</v>
      </c>
      <c r="BX253" s="1">
        <v>11</v>
      </c>
      <c r="BY253" s="1">
        <v>18</v>
      </c>
      <c r="BZ253" s="1">
        <v>29</v>
      </c>
      <c r="CA253" s="1">
        <v>11</v>
      </c>
      <c r="CB253" s="1">
        <v>101</v>
      </c>
      <c r="CC253" s="1">
        <v>124</v>
      </c>
      <c r="CD253" s="1">
        <v>16</v>
      </c>
      <c r="CE253" s="1">
        <v>1</v>
      </c>
      <c r="CF253" s="1">
        <v>3</v>
      </c>
      <c r="CG253" s="1">
        <v>0</v>
      </c>
      <c r="CH253" s="1">
        <v>0</v>
      </c>
      <c r="CI253" s="1">
        <v>3</v>
      </c>
      <c r="CJ253" s="1">
        <v>93</v>
      </c>
      <c r="CK253" s="1">
        <v>0.11799999999999999</v>
      </c>
      <c r="CL253" s="1" t="s">
        <v>797</v>
      </c>
      <c r="CM253" s="1" t="s">
        <v>395</v>
      </c>
      <c r="CN253" s="1" t="s">
        <v>798</v>
      </c>
      <c r="CO253" s="1">
        <v>76</v>
      </c>
      <c r="CP253" s="1">
        <v>11</v>
      </c>
      <c r="CQ253" s="1">
        <v>18</v>
      </c>
      <c r="CR253" s="1">
        <v>29</v>
      </c>
      <c r="CS253" s="1">
        <v>9</v>
      </c>
      <c r="CT253" s="1">
        <v>27</v>
      </c>
      <c r="CU253" s="1">
        <v>80</v>
      </c>
      <c r="CV253" s="1">
        <v>25</v>
      </c>
      <c r="CW253" s="1">
        <v>4</v>
      </c>
      <c r="CX253" s="1">
        <v>1</v>
      </c>
      <c r="CY253" s="1">
        <v>0</v>
      </c>
      <c r="CZ253" s="1">
        <v>0</v>
      </c>
      <c r="DA253" s="1">
        <v>1</v>
      </c>
      <c r="DB253" s="1">
        <v>82</v>
      </c>
      <c r="DC253" s="1">
        <v>0.13400000000000001</v>
      </c>
      <c r="DE253" s="2"/>
      <c r="DF253" s="1" t="s">
        <v>395</v>
      </c>
      <c r="DG253" s="1">
        <v>76</v>
      </c>
      <c r="DH253" s="1">
        <v>11</v>
      </c>
      <c r="DI253" s="1">
        <v>18</v>
      </c>
      <c r="DJ253" s="1">
        <v>29</v>
      </c>
      <c r="DK253" s="1">
        <v>9</v>
      </c>
      <c r="DL253" s="1">
        <v>27</v>
      </c>
      <c r="DM253" s="1">
        <v>80</v>
      </c>
      <c r="DN253" s="1">
        <v>25</v>
      </c>
      <c r="DO253" s="1">
        <v>4</v>
      </c>
      <c r="DP253" s="1">
        <v>1</v>
      </c>
      <c r="DQ253" s="1">
        <v>0</v>
      </c>
      <c r="DR253" s="1">
        <v>0</v>
      </c>
      <c r="DS253" s="1">
        <v>1</v>
      </c>
      <c r="DT253" s="1">
        <v>82</v>
      </c>
      <c r="DU253" s="1">
        <v>0.13400000000000001</v>
      </c>
    </row>
    <row r="254" spans="1:125" x14ac:dyDescent="0.2">
      <c r="A254" s="2" t="s">
        <v>702</v>
      </c>
      <c r="B254" s="1" t="s">
        <v>806</v>
      </c>
      <c r="C254" s="1">
        <v>82</v>
      </c>
      <c r="D254" s="1">
        <v>11</v>
      </c>
      <c r="E254" s="1">
        <v>19</v>
      </c>
      <c r="F254" s="1">
        <v>30</v>
      </c>
      <c r="G254" s="1">
        <v>17</v>
      </c>
      <c r="H254" s="1">
        <v>81</v>
      </c>
      <c r="I254" s="1">
        <v>153</v>
      </c>
      <c r="J254" s="1">
        <v>126</v>
      </c>
      <c r="K254" s="1">
        <v>5</v>
      </c>
      <c r="L254" s="1">
        <v>9</v>
      </c>
      <c r="M254" s="1">
        <v>0</v>
      </c>
      <c r="N254" s="1">
        <v>0</v>
      </c>
      <c r="O254" s="1">
        <v>1</v>
      </c>
      <c r="P254" s="1">
        <v>111</v>
      </c>
      <c r="Q254" s="1">
        <v>9.9000000000000005E-2</v>
      </c>
      <c r="S254" s="1" t="s">
        <v>225</v>
      </c>
      <c r="T254" s="1" t="s">
        <v>820</v>
      </c>
      <c r="U254" s="1">
        <v>79</v>
      </c>
      <c r="V254" s="1">
        <v>13</v>
      </c>
      <c r="W254" s="1">
        <v>17</v>
      </c>
      <c r="X254" s="1">
        <v>30</v>
      </c>
      <c r="Y254" s="1">
        <v>2</v>
      </c>
      <c r="Z254" s="1">
        <v>87</v>
      </c>
      <c r="AA254" s="1">
        <v>110</v>
      </c>
      <c r="AB254" s="1">
        <v>20</v>
      </c>
      <c r="AC254" s="1">
        <v>1</v>
      </c>
      <c r="AD254" s="1">
        <v>0</v>
      </c>
      <c r="AE254" s="1">
        <v>0</v>
      </c>
      <c r="AF254" s="1">
        <v>0</v>
      </c>
      <c r="AG254" s="1">
        <v>4</v>
      </c>
      <c r="AH254" s="1">
        <v>129</v>
      </c>
      <c r="AI254" s="1">
        <v>0.10100000000000001</v>
      </c>
      <c r="AK254" s="2" t="s">
        <v>658</v>
      </c>
      <c r="AL254" s="1" t="s">
        <v>819</v>
      </c>
      <c r="AM254" s="1">
        <v>63</v>
      </c>
      <c r="AN254" s="1">
        <v>11</v>
      </c>
      <c r="AO254" s="1">
        <v>16</v>
      </c>
      <c r="AP254" s="1">
        <v>27</v>
      </c>
      <c r="AQ254" s="1">
        <v>-2</v>
      </c>
      <c r="AR254" s="1">
        <v>10</v>
      </c>
      <c r="AS254" s="1">
        <v>27</v>
      </c>
      <c r="AT254" s="1">
        <v>23</v>
      </c>
      <c r="AU254" s="1">
        <v>4</v>
      </c>
      <c r="AV254" s="1">
        <v>7</v>
      </c>
      <c r="AW254" s="1">
        <v>0</v>
      </c>
      <c r="AX254" s="1">
        <v>0</v>
      </c>
      <c r="AY254" s="1">
        <v>3</v>
      </c>
      <c r="AZ254" s="1">
        <v>74</v>
      </c>
      <c r="BA254" s="1">
        <v>0.14899999999999999</v>
      </c>
      <c r="BC254" s="2" t="s">
        <v>163</v>
      </c>
      <c r="BD254" s="1" t="s">
        <v>800</v>
      </c>
      <c r="BE254" s="1">
        <v>43</v>
      </c>
      <c r="BF254" s="1">
        <v>8</v>
      </c>
      <c r="BG254" s="1">
        <v>8</v>
      </c>
      <c r="BH254" s="1">
        <v>16</v>
      </c>
      <c r="BI254" s="1">
        <v>5</v>
      </c>
      <c r="BJ254" s="1">
        <v>12</v>
      </c>
      <c r="BK254" s="1">
        <v>22</v>
      </c>
      <c r="BL254" s="1">
        <v>36</v>
      </c>
      <c r="BM254" s="1">
        <v>0</v>
      </c>
      <c r="BN254" s="1">
        <v>0</v>
      </c>
      <c r="BO254" s="1">
        <v>0</v>
      </c>
      <c r="BP254" s="1">
        <v>0</v>
      </c>
      <c r="BQ254" s="1">
        <v>1</v>
      </c>
      <c r="BR254" s="1">
        <v>60</v>
      </c>
      <c r="BS254" s="1">
        <v>0.13300000000000001</v>
      </c>
      <c r="BU254" s="2" t="s">
        <v>754</v>
      </c>
      <c r="BV254" s="1" t="s">
        <v>795</v>
      </c>
      <c r="BW254" s="1">
        <v>78</v>
      </c>
      <c r="BX254" s="1">
        <v>9</v>
      </c>
      <c r="BY254" s="1">
        <v>20</v>
      </c>
      <c r="BZ254" s="1">
        <v>29</v>
      </c>
      <c r="CA254" s="1">
        <v>8</v>
      </c>
      <c r="CB254" s="1">
        <v>14</v>
      </c>
      <c r="CC254" s="1">
        <v>41</v>
      </c>
      <c r="CD254" s="1">
        <v>112</v>
      </c>
      <c r="CE254" s="1">
        <v>3</v>
      </c>
      <c r="CF254" s="1">
        <v>3</v>
      </c>
      <c r="CG254" s="1">
        <v>1</v>
      </c>
      <c r="CH254" s="1">
        <v>0</v>
      </c>
      <c r="CI254" s="1">
        <v>1</v>
      </c>
      <c r="CJ254" s="1">
        <v>119</v>
      </c>
      <c r="CK254" s="1">
        <v>7.5999999999999998E-2</v>
      </c>
      <c r="CL254" s="1" t="s">
        <v>797</v>
      </c>
      <c r="CM254" s="1" t="s">
        <v>202</v>
      </c>
      <c r="CN254" s="1" t="s">
        <v>798</v>
      </c>
      <c r="CO254" s="1">
        <v>82</v>
      </c>
      <c r="CP254" s="1">
        <v>15</v>
      </c>
      <c r="CQ254" s="1">
        <v>14</v>
      </c>
      <c r="CR254" s="1">
        <v>29</v>
      </c>
      <c r="CS254" s="1">
        <v>5</v>
      </c>
      <c r="CT254" s="1">
        <v>14</v>
      </c>
      <c r="CU254" s="1">
        <v>139</v>
      </c>
      <c r="CV254" s="1">
        <v>30</v>
      </c>
      <c r="CW254" s="1">
        <v>0</v>
      </c>
      <c r="CX254" s="1">
        <v>0</v>
      </c>
      <c r="CY254" s="1">
        <v>3</v>
      </c>
      <c r="CZ254" s="1">
        <v>0</v>
      </c>
      <c r="DA254" s="1">
        <v>2</v>
      </c>
      <c r="DB254" s="1">
        <v>134</v>
      </c>
      <c r="DC254" s="1">
        <v>0.112</v>
      </c>
      <c r="DE254" s="2"/>
      <c r="DF254" s="1" t="s">
        <v>202</v>
      </c>
      <c r="DG254" s="1">
        <v>82</v>
      </c>
      <c r="DH254" s="1">
        <v>15</v>
      </c>
      <c r="DI254" s="1">
        <v>14</v>
      </c>
      <c r="DJ254" s="1">
        <v>29</v>
      </c>
      <c r="DK254" s="1">
        <v>5</v>
      </c>
      <c r="DL254" s="1">
        <v>14</v>
      </c>
      <c r="DM254" s="1">
        <v>139</v>
      </c>
      <c r="DN254" s="1">
        <v>30</v>
      </c>
      <c r="DO254" s="1">
        <v>0</v>
      </c>
      <c r="DP254" s="1">
        <v>0</v>
      </c>
      <c r="DQ254" s="1">
        <v>3</v>
      </c>
      <c r="DR254" s="1">
        <v>0</v>
      </c>
      <c r="DS254" s="1">
        <v>2</v>
      </c>
      <c r="DT254" s="1">
        <v>134</v>
      </c>
      <c r="DU254" s="1">
        <v>0.112</v>
      </c>
    </row>
    <row r="255" spans="1:125" x14ac:dyDescent="0.2">
      <c r="A255" s="2" t="s">
        <v>703</v>
      </c>
      <c r="B255" s="1" t="s">
        <v>823</v>
      </c>
      <c r="C255" s="1">
        <v>69</v>
      </c>
      <c r="D255" s="1">
        <v>3</v>
      </c>
      <c r="E255" s="1">
        <v>27</v>
      </c>
      <c r="F255" s="1">
        <v>30</v>
      </c>
      <c r="G255" s="1">
        <v>-5</v>
      </c>
      <c r="H255" s="1">
        <v>56</v>
      </c>
      <c r="I255" s="1">
        <v>129</v>
      </c>
      <c r="J255" s="1">
        <v>102</v>
      </c>
      <c r="K255" s="1">
        <v>2</v>
      </c>
      <c r="L255" s="1">
        <v>7</v>
      </c>
      <c r="M255" s="1">
        <v>0</v>
      </c>
      <c r="N255" s="1">
        <v>3</v>
      </c>
      <c r="O255" s="1">
        <v>0</v>
      </c>
      <c r="P255" s="1">
        <v>146</v>
      </c>
      <c r="Q255" s="1">
        <v>2.1000000000000001E-2</v>
      </c>
      <c r="S255" s="1" t="s">
        <v>333</v>
      </c>
      <c r="T255" s="1" t="s">
        <v>806</v>
      </c>
      <c r="U255" s="1">
        <v>58</v>
      </c>
      <c r="V255" s="1">
        <v>17</v>
      </c>
      <c r="W255" s="1">
        <v>13</v>
      </c>
      <c r="X255" s="1">
        <v>30</v>
      </c>
      <c r="Y255" s="1">
        <v>9</v>
      </c>
      <c r="Z255" s="1">
        <v>18</v>
      </c>
      <c r="AA255" s="1">
        <v>92</v>
      </c>
      <c r="AB255" s="1">
        <v>32</v>
      </c>
      <c r="AC255" s="1">
        <v>5</v>
      </c>
      <c r="AD255" s="1">
        <v>2</v>
      </c>
      <c r="AE255" s="1">
        <v>0</v>
      </c>
      <c r="AF255" s="1">
        <v>0</v>
      </c>
      <c r="AG255" s="1">
        <v>3</v>
      </c>
      <c r="AH255" s="1">
        <v>127</v>
      </c>
      <c r="AI255" s="1">
        <v>0.13400000000000001</v>
      </c>
      <c r="AK255" s="2" t="s">
        <v>314</v>
      </c>
      <c r="AL255" s="1" t="s">
        <v>795</v>
      </c>
      <c r="AM255" s="1">
        <v>57</v>
      </c>
      <c r="AN255" s="1">
        <v>11</v>
      </c>
      <c r="AO255" s="1">
        <v>16</v>
      </c>
      <c r="AP255" s="1">
        <v>27</v>
      </c>
      <c r="AQ255" s="1">
        <v>5</v>
      </c>
      <c r="AR255" s="1">
        <v>10</v>
      </c>
      <c r="AS255" s="1">
        <v>38</v>
      </c>
      <c r="AT255" s="1">
        <v>23</v>
      </c>
      <c r="AU255" s="1">
        <v>3</v>
      </c>
      <c r="AV255" s="1">
        <v>1</v>
      </c>
      <c r="AW255" s="1">
        <v>0</v>
      </c>
      <c r="AX255" s="1">
        <v>0</v>
      </c>
      <c r="AY255" s="1">
        <v>1</v>
      </c>
      <c r="AZ255" s="1">
        <v>97</v>
      </c>
      <c r="BA255" s="1">
        <v>0.113</v>
      </c>
      <c r="BC255" s="2" t="s">
        <v>230</v>
      </c>
      <c r="BD255" s="1" t="s">
        <v>823</v>
      </c>
      <c r="BE255" s="1">
        <v>42</v>
      </c>
      <c r="BF255" s="1">
        <v>9</v>
      </c>
      <c r="BG255" s="1">
        <v>7</v>
      </c>
      <c r="BH255" s="1">
        <v>16</v>
      </c>
      <c r="BI255" s="1">
        <v>-9</v>
      </c>
      <c r="BJ255" s="1">
        <v>32</v>
      </c>
      <c r="BK255" s="1">
        <v>57</v>
      </c>
      <c r="BL255" s="1">
        <v>24</v>
      </c>
      <c r="BM255" s="1">
        <v>0</v>
      </c>
      <c r="BN255" s="1">
        <v>0</v>
      </c>
      <c r="BO255" s="1">
        <v>1</v>
      </c>
      <c r="BP255" s="1">
        <v>0</v>
      </c>
      <c r="BQ255" s="1">
        <v>2</v>
      </c>
      <c r="BR255" s="1">
        <v>63</v>
      </c>
      <c r="BS255" s="1">
        <v>0.14299999999999999</v>
      </c>
      <c r="BU255" s="2" t="s">
        <v>365</v>
      </c>
      <c r="BV255" s="1" t="s">
        <v>825</v>
      </c>
      <c r="BW255" s="1">
        <v>70</v>
      </c>
      <c r="BX255" s="1">
        <v>3</v>
      </c>
      <c r="BY255" s="1">
        <v>26</v>
      </c>
      <c r="BZ255" s="1">
        <v>29</v>
      </c>
      <c r="CA255" s="1">
        <v>5</v>
      </c>
      <c r="CB255" s="1">
        <v>28</v>
      </c>
      <c r="CC255" s="1">
        <v>75</v>
      </c>
      <c r="CD255" s="1">
        <v>25</v>
      </c>
      <c r="CE255" s="1">
        <v>0</v>
      </c>
      <c r="CF255" s="1">
        <v>4</v>
      </c>
      <c r="CG255" s="1">
        <v>0</v>
      </c>
      <c r="CH255" s="1">
        <v>0</v>
      </c>
      <c r="CI255" s="1">
        <v>0</v>
      </c>
      <c r="CJ255" s="1">
        <v>53</v>
      </c>
      <c r="CK255" s="1">
        <v>5.7000000000000002E-2</v>
      </c>
      <c r="CL255" s="1" t="s">
        <v>797</v>
      </c>
      <c r="CM255" s="1" t="s">
        <v>360</v>
      </c>
      <c r="CN255" s="1" t="s">
        <v>821</v>
      </c>
      <c r="CO255" s="1">
        <v>79</v>
      </c>
      <c r="CP255" s="1">
        <v>10</v>
      </c>
      <c r="CQ255" s="1">
        <v>19</v>
      </c>
      <c r="CR255" s="1">
        <v>29</v>
      </c>
      <c r="CS255" s="1">
        <v>21</v>
      </c>
      <c r="CT255" s="1">
        <v>34</v>
      </c>
      <c r="CU255" s="1">
        <v>145</v>
      </c>
      <c r="CV255" s="1">
        <v>34</v>
      </c>
      <c r="CW255" s="1">
        <v>0</v>
      </c>
      <c r="CX255" s="1">
        <v>0</v>
      </c>
      <c r="CY255" s="1">
        <v>0</v>
      </c>
      <c r="CZ255" s="1">
        <v>0</v>
      </c>
      <c r="DA255" s="1">
        <v>1</v>
      </c>
      <c r="DB255" s="1">
        <v>91</v>
      </c>
      <c r="DC255" s="1">
        <v>0.11</v>
      </c>
      <c r="DE255" s="2"/>
      <c r="DF255" s="1" t="s">
        <v>360</v>
      </c>
      <c r="DG255" s="1">
        <v>79</v>
      </c>
      <c r="DH255" s="1">
        <v>10</v>
      </c>
      <c r="DI255" s="1">
        <v>19</v>
      </c>
      <c r="DJ255" s="1">
        <v>29</v>
      </c>
      <c r="DK255" s="1">
        <v>21</v>
      </c>
      <c r="DL255" s="1">
        <v>34</v>
      </c>
      <c r="DM255" s="1">
        <v>145</v>
      </c>
      <c r="DN255" s="1">
        <v>34</v>
      </c>
      <c r="DO255" s="1">
        <v>0</v>
      </c>
      <c r="DP255" s="1">
        <v>0</v>
      </c>
      <c r="DQ255" s="1">
        <v>0</v>
      </c>
      <c r="DR255" s="1">
        <v>0</v>
      </c>
      <c r="DS255" s="1">
        <v>1</v>
      </c>
      <c r="DT255" s="1">
        <v>91</v>
      </c>
      <c r="DU255" s="1">
        <v>0.11</v>
      </c>
    </row>
    <row r="256" spans="1:125" x14ac:dyDescent="0.2">
      <c r="A256" s="2" t="s">
        <v>885</v>
      </c>
      <c r="B256" s="1" t="s">
        <v>818</v>
      </c>
      <c r="C256" s="1">
        <v>79</v>
      </c>
      <c r="D256" s="1">
        <v>6</v>
      </c>
      <c r="E256" s="1">
        <v>23</v>
      </c>
      <c r="F256" s="1">
        <v>29</v>
      </c>
      <c r="G256" s="1">
        <v>9</v>
      </c>
      <c r="H256" s="1">
        <v>76</v>
      </c>
      <c r="I256" s="1">
        <v>115</v>
      </c>
      <c r="J256" s="1">
        <v>143</v>
      </c>
      <c r="K256" s="1">
        <v>1</v>
      </c>
      <c r="L256" s="1">
        <v>10</v>
      </c>
      <c r="M256" s="1">
        <v>0</v>
      </c>
      <c r="N256" s="1">
        <v>1</v>
      </c>
      <c r="O256" s="1">
        <v>0</v>
      </c>
      <c r="P256" s="1">
        <v>139</v>
      </c>
      <c r="Q256" s="1">
        <v>4.2999999999999997E-2</v>
      </c>
      <c r="S256" s="1" t="s">
        <v>198</v>
      </c>
      <c r="T256" s="1" t="s">
        <v>829</v>
      </c>
      <c r="U256" s="1">
        <v>80</v>
      </c>
      <c r="V256" s="1">
        <v>14</v>
      </c>
      <c r="W256" s="1">
        <v>15</v>
      </c>
      <c r="X256" s="1">
        <v>29</v>
      </c>
      <c r="Y256" s="1">
        <v>0</v>
      </c>
      <c r="Z256" s="1">
        <v>56</v>
      </c>
      <c r="AA256" s="1">
        <v>109</v>
      </c>
      <c r="AB256" s="1">
        <v>37</v>
      </c>
      <c r="AC256" s="1">
        <v>2</v>
      </c>
      <c r="AD256" s="1">
        <v>2</v>
      </c>
      <c r="AE256" s="1">
        <v>0</v>
      </c>
      <c r="AF256" s="1">
        <v>0</v>
      </c>
      <c r="AG256" s="1">
        <v>1</v>
      </c>
      <c r="AH256" s="1">
        <v>182</v>
      </c>
      <c r="AI256" s="1">
        <v>7.6999999999999999E-2</v>
      </c>
      <c r="AK256" s="2" t="s">
        <v>320</v>
      </c>
      <c r="AL256" s="1" t="s">
        <v>804</v>
      </c>
      <c r="AM256" s="1">
        <v>39</v>
      </c>
      <c r="AN256" s="1">
        <v>7</v>
      </c>
      <c r="AO256" s="1">
        <v>20</v>
      </c>
      <c r="AP256" s="1">
        <v>27</v>
      </c>
      <c r="AQ256" s="1">
        <v>10</v>
      </c>
      <c r="AR256" s="1">
        <v>22</v>
      </c>
      <c r="AS256" s="1">
        <v>6</v>
      </c>
      <c r="AT256" s="1">
        <v>14</v>
      </c>
      <c r="AU256" s="1">
        <v>4</v>
      </c>
      <c r="AV256" s="1">
        <v>4</v>
      </c>
      <c r="AW256" s="1">
        <v>0</v>
      </c>
      <c r="AX256" s="1">
        <v>1</v>
      </c>
      <c r="AY256" s="1">
        <v>1</v>
      </c>
      <c r="AZ256" s="1">
        <v>96</v>
      </c>
      <c r="BA256" s="1">
        <v>7.2999999999999995E-2</v>
      </c>
      <c r="BC256" s="2" t="s">
        <v>543</v>
      </c>
      <c r="BD256" s="1" t="s">
        <v>820</v>
      </c>
      <c r="BE256" s="1">
        <v>38</v>
      </c>
      <c r="BF256" s="1">
        <v>5</v>
      </c>
      <c r="BG256" s="1">
        <v>11</v>
      </c>
      <c r="BH256" s="1">
        <v>16</v>
      </c>
      <c r="BI256" s="1">
        <v>-1</v>
      </c>
      <c r="BJ256" s="1">
        <v>8</v>
      </c>
      <c r="BK256" s="1">
        <v>24</v>
      </c>
      <c r="BL256" s="1">
        <v>15</v>
      </c>
      <c r="BM256" s="1">
        <v>2</v>
      </c>
      <c r="BN256" s="1">
        <v>2</v>
      </c>
      <c r="BO256" s="1">
        <v>0</v>
      </c>
      <c r="BP256" s="1">
        <v>1</v>
      </c>
      <c r="BQ256" s="1">
        <v>0</v>
      </c>
      <c r="BR256" s="1">
        <v>76</v>
      </c>
      <c r="BS256" s="1">
        <v>6.6000000000000003E-2</v>
      </c>
      <c r="BU256" s="2" t="s">
        <v>714</v>
      </c>
      <c r="BV256" s="1" t="s">
        <v>819</v>
      </c>
      <c r="BW256" s="1">
        <v>65</v>
      </c>
      <c r="BX256" s="1">
        <v>10</v>
      </c>
      <c r="BY256" s="1">
        <v>19</v>
      </c>
      <c r="BZ256" s="1">
        <v>29</v>
      </c>
      <c r="CA256" s="1">
        <v>4</v>
      </c>
      <c r="CB256" s="1">
        <v>43</v>
      </c>
      <c r="CC256" s="1">
        <v>95</v>
      </c>
      <c r="CD256" s="1">
        <v>132</v>
      </c>
      <c r="CE256" s="1">
        <v>0</v>
      </c>
      <c r="CF256" s="1">
        <v>3</v>
      </c>
      <c r="CG256" s="1">
        <v>1</v>
      </c>
      <c r="CH256" s="1">
        <v>0</v>
      </c>
      <c r="CI256" s="1">
        <v>1</v>
      </c>
      <c r="CJ256" s="1">
        <v>121</v>
      </c>
      <c r="CK256" s="1">
        <v>8.3000000000000004E-2</v>
      </c>
      <c r="CL256" s="1" t="s">
        <v>797</v>
      </c>
      <c r="CM256" s="1" t="s">
        <v>367</v>
      </c>
      <c r="CN256" s="1" t="s">
        <v>805</v>
      </c>
      <c r="CO256" s="1">
        <v>80</v>
      </c>
      <c r="CP256" s="1">
        <v>14</v>
      </c>
      <c r="CQ256" s="1">
        <v>14</v>
      </c>
      <c r="CR256" s="1">
        <v>28</v>
      </c>
      <c r="CS256" s="1">
        <v>5</v>
      </c>
      <c r="CT256" s="1">
        <v>38</v>
      </c>
      <c r="CU256" s="1">
        <v>205</v>
      </c>
      <c r="CV256" s="1">
        <v>13</v>
      </c>
      <c r="CW256" s="1">
        <v>1</v>
      </c>
      <c r="CX256" s="1">
        <v>2</v>
      </c>
      <c r="CY256" s="1">
        <v>0</v>
      </c>
      <c r="CZ256" s="1">
        <v>0</v>
      </c>
      <c r="DA256" s="1">
        <v>3</v>
      </c>
      <c r="DB256" s="1">
        <v>113</v>
      </c>
      <c r="DC256" s="1">
        <v>0.124</v>
      </c>
      <c r="DE256" s="2"/>
      <c r="DF256" s="1" t="s">
        <v>367</v>
      </c>
      <c r="DG256" s="1">
        <v>80</v>
      </c>
      <c r="DH256" s="1">
        <v>14</v>
      </c>
      <c r="DI256" s="1">
        <v>14</v>
      </c>
      <c r="DJ256" s="1">
        <v>28</v>
      </c>
      <c r="DK256" s="1">
        <v>5</v>
      </c>
      <c r="DL256" s="1">
        <v>38</v>
      </c>
      <c r="DM256" s="1">
        <v>205</v>
      </c>
      <c r="DN256" s="1">
        <v>13</v>
      </c>
      <c r="DO256" s="1">
        <v>1</v>
      </c>
      <c r="DP256" s="1">
        <v>2</v>
      </c>
      <c r="DQ256" s="1">
        <v>0</v>
      </c>
      <c r="DR256" s="1">
        <v>0</v>
      </c>
      <c r="DS256" s="1">
        <v>3</v>
      </c>
      <c r="DT256" s="1">
        <v>113</v>
      </c>
      <c r="DU256" s="1">
        <v>0.124</v>
      </c>
    </row>
    <row r="257" spans="1:125" x14ac:dyDescent="0.2">
      <c r="A257" s="2" t="s">
        <v>886</v>
      </c>
      <c r="B257" s="1" t="s">
        <v>821</v>
      </c>
      <c r="C257" s="1">
        <v>69</v>
      </c>
      <c r="D257" s="1">
        <v>16</v>
      </c>
      <c r="E257" s="1">
        <v>13</v>
      </c>
      <c r="F257" s="1">
        <v>29</v>
      </c>
      <c r="G257" s="1">
        <v>-1</v>
      </c>
      <c r="H257" s="1">
        <v>24</v>
      </c>
      <c r="I257" s="1">
        <v>32</v>
      </c>
      <c r="J257" s="1">
        <v>29</v>
      </c>
      <c r="K257" s="1">
        <v>10</v>
      </c>
      <c r="L257" s="1">
        <v>3</v>
      </c>
      <c r="M257" s="1">
        <v>0</v>
      </c>
      <c r="N257" s="1">
        <v>0</v>
      </c>
      <c r="O257" s="1">
        <v>1</v>
      </c>
      <c r="P257" s="1">
        <v>115</v>
      </c>
      <c r="Q257" s="1">
        <v>0.13900000000000001</v>
      </c>
      <c r="S257" s="1" t="s">
        <v>343</v>
      </c>
      <c r="T257" s="1" t="s">
        <v>808</v>
      </c>
      <c r="U257" s="1">
        <v>82</v>
      </c>
      <c r="V257" s="1">
        <v>14</v>
      </c>
      <c r="W257" s="1">
        <v>15</v>
      </c>
      <c r="X257" s="1">
        <v>29</v>
      </c>
      <c r="Y257" s="1">
        <v>13</v>
      </c>
      <c r="Z257" s="1">
        <v>25</v>
      </c>
      <c r="AA257" s="1">
        <v>69</v>
      </c>
      <c r="AB257" s="1">
        <v>73</v>
      </c>
      <c r="AC257" s="1">
        <v>1</v>
      </c>
      <c r="AD257" s="1">
        <v>2</v>
      </c>
      <c r="AE257" s="1">
        <v>0</v>
      </c>
      <c r="AF257" s="1">
        <v>1</v>
      </c>
      <c r="AG257" s="1">
        <v>3</v>
      </c>
      <c r="AH257" s="1">
        <v>145</v>
      </c>
      <c r="AI257" s="1">
        <v>9.7000000000000003E-2</v>
      </c>
      <c r="AK257" s="2" t="s">
        <v>571</v>
      </c>
      <c r="AL257" s="1" t="s">
        <v>805</v>
      </c>
      <c r="AM257" s="1">
        <v>78</v>
      </c>
      <c r="AN257" s="1">
        <v>12</v>
      </c>
      <c r="AO257" s="1">
        <v>15</v>
      </c>
      <c r="AP257" s="1">
        <v>27</v>
      </c>
      <c r="AQ257" s="1">
        <v>-13</v>
      </c>
      <c r="AR257" s="1">
        <v>4</v>
      </c>
      <c r="AS257" s="1">
        <v>21</v>
      </c>
      <c r="AT257" s="1">
        <v>15</v>
      </c>
      <c r="AU257" s="1">
        <v>4</v>
      </c>
      <c r="AV257" s="1">
        <v>3</v>
      </c>
      <c r="AW257" s="1">
        <v>0</v>
      </c>
      <c r="AX257" s="1">
        <v>0</v>
      </c>
      <c r="AY257" s="1">
        <v>0</v>
      </c>
      <c r="AZ257" s="1">
        <v>75</v>
      </c>
      <c r="BA257" s="1">
        <v>0.16</v>
      </c>
      <c r="BC257" s="2" t="s">
        <v>262</v>
      </c>
      <c r="BD257" s="1" t="s">
        <v>813</v>
      </c>
      <c r="BE257" s="1">
        <v>48</v>
      </c>
      <c r="BF257" s="1">
        <v>9</v>
      </c>
      <c r="BG257" s="1">
        <v>7</v>
      </c>
      <c r="BH257" s="1">
        <v>16</v>
      </c>
      <c r="BI257" s="1">
        <v>-10</v>
      </c>
      <c r="BJ257" s="1">
        <v>24</v>
      </c>
      <c r="BK257" s="1">
        <v>34</v>
      </c>
      <c r="BL257" s="1">
        <v>20</v>
      </c>
      <c r="BM257" s="1">
        <v>0</v>
      </c>
      <c r="BN257" s="1">
        <v>3</v>
      </c>
      <c r="BO257" s="1">
        <v>0</v>
      </c>
      <c r="BP257" s="1">
        <v>0</v>
      </c>
      <c r="BQ257" s="1">
        <v>1</v>
      </c>
      <c r="BR257" s="1">
        <v>80</v>
      </c>
      <c r="BS257" s="1">
        <v>0.113</v>
      </c>
      <c r="BU257" s="2" t="s">
        <v>188</v>
      </c>
      <c r="BV257" s="1" t="s">
        <v>802</v>
      </c>
      <c r="BW257" s="1">
        <v>81</v>
      </c>
      <c r="BX257" s="1">
        <v>14</v>
      </c>
      <c r="BY257" s="1">
        <v>15</v>
      </c>
      <c r="BZ257" s="1">
        <v>29</v>
      </c>
      <c r="CA257" s="1">
        <v>-1</v>
      </c>
      <c r="CB257" s="1">
        <v>209</v>
      </c>
      <c r="CC257" s="1">
        <v>146</v>
      </c>
      <c r="CD257" s="1">
        <v>49</v>
      </c>
      <c r="CE257" s="1">
        <v>0</v>
      </c>
      <c r="CF257" s="1">
        <v>0</v>
      </c>
      <c r="CG257" s="1">
        <v>0</v>
      </c>
      <c r="CH257" s="1">
        <v>2</v>
      </c>
      <c r="CI257" s="1">
        <v>2</v>
      </c>
      <c r="CJ257" s="1">
        <v>113</v>
      </c>
      <c r="CK257" s="1">
        <v>0.124</v>
      </c>
      <c r="CL257" s="1" t="s">
        <v>797</v>
      </c>
      <c r="CM257" s="1" t="s">
        <v>307</v>
      </c>
      <c r="CN257" s="1" t="s">
        <v>801</v>
      </c>
      <c r="CO257" s="1">
        <v>67</v>
      </c>
      <c r="CP257" s="1">
        <v>21</v>
      </c>
      <c r="CQ257" s="1">
        <v>7</v>
      </c>
      <c r="CR257" s="1">
        <v>28</v>
      </c>
      <c r="CS257" s="1">
        <v>6</v>
      </c>
      <c r="CT257" s="1">
        <v>34</v>
      </c>
      <c r="CU257" s="1">
        <v>172</v>
      </c>
      <c r="CV257" s="1">
        <v>46</v>
      </c>
      <c r="CW257" s="1">
        <v>2</v>
      </c>
      <c r="CX257" s="1">
        <v>0</v>
      </c>
      <c r="CY257" s="1">
        <v>1</v>
      </c>
      <c r="CZ257" s="1">
        <v>0</v>
      </c>
      <c r="DA257" s="1">
        <v>2</v>
      </c>
      <c r="DB257" s="1">
        <v>134</v>
      </c>
      <c r="DC257" s="1">
        <v>0.157</v>
      </c>
      <c r="DE257" s="2"/>
      <c r="DF257" s="1" t="s">
        <v>307</v>
      </c>
      <c r="DG257" s="1">
        <v>67</v>
      </c>
      <c r="DH257" s="1">
        <v>21</v>
      </c>
      <c r="DI257" s="1">
        <v>7</v>
      </c>
      <c r="DJ257" s="1">
        <v>28</v>
      </c>
      <c r="DK257" s="1">
        <v>6</v>
      </c>
      <c r="DL257" s="1">
        <v>34</v>
      </c>
      <c r="DM257" s="1">
        <v>172</v>
      </c>
      <c r="DN257" s="1">
        <v>46</v>
      </c>
      <c r="DO257" s="1">
        <v>2</v>
      </c>
      <c r="DP257" s="1">
        <v>0</v>
      </c>
      <c r="DQ257" s="1">
        <v>1</v>
      </c>
      <c r="DR257" s="1">
        <v>0</v>
      </c>
      <c r="DS257" s="1">
        <v>2</v>
      </c>
      <c r="DT257" s="1">
        <v>134</v>
      </c>
      <c r="DU257" s="1">
        <v>0.157</v>
      </c>
    </row>
    <row r="258" spans="1:125" x14ac:dyDescent="0.2">
      <c r="A258" s="2" t="s">
        <v>860</v>
      </c>
      <c r="B258" s="1" t="s">
        <v>829</v>
      </c>
      <c r="C258" s="1">
        <v>72</v>
      </c>
      <c r="D258" s="1">
        <v>14</v>
      </c>
      <c r="E258" s="1">
        <v>15</v>
      </c>
      <c r="F258" s="1">
        <v>29</v>
      </c>
      <c r="G258" s="1">
        <v>-15</v>
      </c>
      <c r="H258" s="1">
        <v>32</v>
      </c>
      <c r="I258" s="1">
        <v>34</v>
      </c>
      <c r="J258" s="1">
        <v>17</v>
      </c>
      <c r="K258" s="1">
        <v>2</v>
      </c>
      <c r="L258" s="1">
        <v>5</v>
      </c>
      <c r="M258" s="1">
        <v>0</v>
      </c>
      <c r="N258" s="1">
        <v>0</v>
      </c>
      <c r="O258" s="1">
        <v>2</v>
      </c>
      <c r="P258" s="1">
        <v>104</v>
      </c>
      <c r="Q258" s="1">
        <v>0.13500000000000001</v>
      </c>
      <c r="S258" s="1" t="s">
        <v>176</v>
      </c>
      <c r="T258" s="1" t="s">
        <v>824</v>
      </c>
      <c r="U258" s="1">
        <v>65</v>
      </c>
      <c r="V258" s="1">
        <v>7</v>
      </c>
      <c r="W258" s="1">
        <v>22</v>
      </c>
      <c r="X258" s="1">
        <v>29</v>
      </c>
      <c r="Y258" s="1">
        <v>-4</v>
      </c>
      <c r="Z258" s="1">
        <v>69</v>
      </c>
      <c r="AA258" s="1">
        <v>137</v>
      </c>
      <c r="AB258" s="1">
        <v>37</v>
      </c>
      <c r="AC258" s="1">
        <v>1</v>
      </c>
      <c r="AD258" s="1">
        <v>4</v>
      </c>
      <c r="AE258" s="1">
        <v>1</v>
      </c>
      <c r="AF258" s="1">
        <v>0</v>
      </c>
      <c r="AG258" s="1">
        <v>0</v>
      </c>
      <c r="AH258" s="1">
        <v>75</v>
      </c>
      <c r="AI258" s="1">
        <v>9.2999999999999999E-2</v>
      </c>
      <c r="AK258" s="2" t="s">
        <v>702</v>
      </c>
      <c r="AL258" s="1" t="s">
        <v>806</v>
      </c>
      <c r="AM258" s="1">
        <v>61</v>
      </c>
      <c r="AN258" s="1">
        <v>9</v>
      </c>
      <c r="AO258" s="1">
        <v>18</v>
      </c>
      <c r="AP258" s="1">
        <v>27</v>
      </c>
      <c r="AQ258" s="1">
        <v>0</v>
      </c>
      <c r="AR258" s="1">
        <v>75</v>
      </c>
      <c r="AS258" s="1">
        <v>84</v>
      </c>
      <c r="AT258" s="1">
        <v>127</v>
      </c>
      <c r="AU258" s="1">
        <v>5</v>
      </c>
      <c r="AV258" s="1">
        <v>5</v>
      </c>
      <c r="AW258" s="1">
        <v>0</v>
      </c>
      <c r="AX258" s="1">
        <v>1</v>
      </c>
      <c r="AY258" s="1">
        <v>0</v>
      </c>
      <c r="AZ258" s="1">
        <v>125</v>
      </c>
      <c r="BA258" s="1">
        <v>7.1999999999999995E-2</v>
      </c>
      <c r="BC258" s="2" t="s">
        <v>319</v>
      </c>
      <c r="BD258" s="1" t="s">
        <v>808</v>
      </c>
      <c r="BE258" s="1">
        <v>46</v>
      </c>
      <c r="BF258" s="1">
        <v>8</v>
      </c>
      <c r="BG258" s="1">
        <v>8</v>
      </c>
      <c r="BH258" s="1">
        <v>16</v>
      </c>
      <c r="BI258" s="1">
        <v>-7</v>
      </c>
      <c r="BJ258" s="1">
        <v>12</v>
      </c>
      <c r="BK258" s="1">
        <v>57</v>
      </c>
      <c r="BL258" s="1">
        <v>28</v>
      </c>
      <c r="BM258" s="1">
        <v>1</v>
      </c>
      <c r="BN258" s="1">
        <v>0</v>
      </c>
      <c r="BO258" s="1">
        <v>1</v>
      </c>
      <c r="BP258" s="1">
        <v>0</v>
      </c>
      <c r="BQ258" s="1">
        <v>0</v>
      </c>
      <c r="BR258" s="1">
        <v>93</v>
      </c>
      <c r="BS258" s="1">
        <v>8.5999999999999993E-2</v>
      </c>
      <c r="BU258" s="2" t="s">
        <v>265</v>
      </c>
      <c r="BV258" s="1" t="s">
        <v>816</v>
      </c>
      <c r="BW258" s="1">
        <v>62</v>
      </c>
      <c r="BX258" s="1">
        <v>12</v>
      </c>
      <c r="BY258" s="1">
        <v>17</v>
      </c>
      <c r="BZ258" s="1">
        <v>29</v>
      </c>
      <c r="CA258" s="1">
        <v>21</v>
      </c>
      <c r="CB258" s="1">
        <v>10</v>
      </c>
      <c r="CC258" s="1">
        <v>57</v>
      </c>
      <c r="CD258" s="1">
        <v>8</v>
      </c>
      <c r="CE258" s="1">
        <v>1</v>
      </c>
      <c r="CF258" s="1">
        <v>3</v>
      </c>
      <c r="CG258" s="1">
        <v>0</v>
      </c>
      <c r="CH258" s="1">
        <v>0</v>
      </c>
      <c r="CI258" s="1">
        <v>5</v>
      </c>
      <c r="CJ258" s="1">
        <v>124</v>
      </c>
      <c r="CK258" s="1">
        <v>9.7000000000000003E-2</v>
      </c>
      <c r="CL258" s="1" t="s">
        <v>797</v>
      </c>
      <c r="CM258" s="1" t="s">
        <v>361</v>
      </c>
      <c r="CN258" s="1" t="s">
        <v>806</v>
      </c>
      <c r="CO258" s="1">
        <v>64</v>
      </c>
      <c r="CP258" s="1">
        <v>8</v>
      </c>
      <c r="CQ258" s="1">
        <v>20</v>
      </c>
      <c r="CR258" s="1">
        <v>28</v>
      </c>
      <c r="CS258" s="1">
        <v>7</v>
      </c>
      <c r="CT258" s="1">
        <v>43</v>
      </c>
      <c r="CU258" s="1">
        <v>158</v>
      </c>
      <c r="CV258" s="1">
        <v>35</v>
      </c>
      <c r="CW258" s="1">
        <v>1</v>
      </c>
      <c r="CX258" s="1">
        <v>4</v>
      </c>
      <c r="CY258" s="1">
        <v>1</v>
      </c>
      <c r="CZ258" s="1">
        <v>0</v>
      </c>
      <c r="DA258" s="1">
        <v>1</v>
      </c>
      <c r="DB258" s="1">
        <v>67</v>
      </c>
      <c r="DC258" s="1">
        <v>0.11899999999999999</v>
      </c>
      <c r="DE258" s="2"/>
      <c r="DF258" s="1" t="s">
        <v>361</v>
      </c>
      <c r="DG258" s="1">
        <v>64</v>
      </c>
      <c r="DH258" s="1">
        <v>8</v>
      </c>
      <c r="DI258" s="1">
        <v>20</v>
      </c>
      <c r="DJ258" s="1">
        <v>28</v>
      </c>
      <c r="DK258" s="1">
        <v>7</v>
      </c>
      <c r="DL258" s="1">
        <v>43</v>
      </c>
      <c r="DM258" s="1">
        <v>158</v>
      </c>
      <c r="DN258" s="1">
        <v>35</v>
      </c>
      <c r="DO258" s="1">
        <v>1</v>
      </c>
      <c r="DP258" s="1">
        <v>4</v>
      </c>
      <c r="DQ258" s="1">
        <v>1</v>
      </c>
      <c r="DR258" s="1">
        <v>0</v>
      </c>
      <c r="DS258" s="1">
        <v>1</v>
      </c>
      <c r="DT258" s="1">
        <v>67</v>
      </c>
      <c r="DU258" s="1">
        <v>0.11899999999999999</v>
      </c>
    </row>
    <row r="259" spans="1:125" x14ac:dyDescent="0.2">
      <c r="A259" s="2" t="s">
        <v>721</v>
      </c>
      <c r="B259" s="1" t="s">
        <v>806</v>
      </c>
      <c r="C259" s="1">
        <v>82</v>
      </c>
      <c r="D259" s="1">
        <v>3</v>
      </c>
      <c r="E259" s="1">
        <v>26</v>
      </c>
      <c r="F259" s="1">
        <v>29</v>
      </c>
      <c r="G259" s="1">
        <v>-4</v>
      </c>
      <c r="H259" s="1">
        <v>48</v>
      </c>
      <c r="I259" s="1">
        <v>73</v>
      </c>
      <c r="J259" s="1">
        <v>126</v>
      </c>
      <c r="K259" s="1">
        <v>1</v>
      </c>
      <c r="L259" s="1">
        <v>11</v>
      </c>
      <c r="M259" s="1">
        <v>0</v>
      </c>
      <c r="N259" s="1">
        <v>2</v>
      </c>
      <c r="O259" s="1">
        <v>0</v>
      </c>
      <c r="P259" s="1">
        <v>130</v>
      </c>
      <c r="Q259" s="1">
        <v>2.3E-2</v>
      </c>
      <c r="S259" s="1" t="s">
        <v>682</v>
      </c>
      <c r="T259" s="1" t="s">
        <v>825</v>
      </c>
      <c r="U259" s="1">
        <v>80</v>
      </c>
      <c r="V259" s="1">
        <v>14</v>
      </c>
      <c r="W259" s="1">
        <v>15</v>
      </c>
      <c r="X259" s="1">
        <v>29</v>
      </c>
      <c r="Y259" s="1">
        <v>4</v>
      </c>
      <c r="Z259" s="1">
        <v>78</v>
      </c>
      <c r="AA259" s="1">
        <v>134</v>
      </c>
      <c r="AB259" s="1">
        <v>19</v>
      </c>
      <c r="AC259" s="1">
        <v>3</v>
      </c>
      <c r="AD259" s="1">
        <v>1</v>
      </c>
      <c r="AE259" s="1">
        <v>0</v>
      </c>
      <c r="AF259" s="1">
        <v>0</v>
      </c>
      <c r="AG259" s="1">
        <v>4</v>
      </c>
      <c r="AH259" s="1">
        <v>115</v>
      </c>
      <c r="AI259" s="1">
        <v>0.122</v>
      </c>
      <c r="AK259" s="2" t="s">
        <v>237</v>
      </c>
      <c r="AL259" s="1" t="s">
        <v>801</v>
      </c>
      <c r="AM259" s="1">
        <v>77</v>
      </c>
      <c r="AN259" s="1">
        <v>13</v>
      </c>
      <c r="AO259" s="1">
        <v>14</v>
      </c>
      <c r="AP259" s="1">
        <v>27</v>
      </c>
      <c r="AQ259" s="1">
        <v>18</v>
      </c>
      <c r="AR259" s="1">
        <v>14</v>
      </c>
      <c r="AS259" s="1">
        <v>82</v>
      </c>
      <c r="AT259" s="1">
        <v>33</v>
      </c>
      <c r="AU259" s="1">
        <v>0</v>
      </c>
      <c r="AV259" s="1">
        <v>1</v>
      </c>
      <c r="AW259" s="1">
        <v>2</v>
      </c>
      <c r="AX259" s="1">
        <v>0</v>
      </c>
      <c r="AY259" s="1">
        <v>4</v>
      </c>
      <c r="AZ259" s="1">
        <v>116</v>
      </c>
      <c r="BA259" s="1">
        <v>0.112</v>
      </c>
      <c r="BC259" s="2" t="s">
        <v>716</v>
      </c>
      <c r="BD259" s="1" t="s">
        <v>800</v>
      </c>
      <c r="BE259" s="1">
        <v>47</v>
      </c>
      <c r="BF259" s="1">
        <v>8</v>
      </c>
      <c r="BG259" s="1">
        <v>8</v>
      </c>
      <c r="BH259" s="1">
        <v>16</v>
      </c>
      <c r="BI259" s="1">
        <v>18</v>
      </c>
      <c r="BJ259" s="1">
        <v>28</v>
      </c>
      <c r="BK259" s="1">
        <v>36</v>
      </c>
      <c r="BL259" s="1">
        <v>58</v>
      </c>
      <c r="BM259" s="1">
        <v>3</v>
      </c>
      <c r="BN259" s="1">
        <v>3</v>
      </c>
      <c r="BO259" s="1">
        <v>0</v>
      </c>
      <c r="BP259" s="1">
        <v>0</v>
      </c>
      <c r="BQ259" s="1">
        <v>2</v>
      </c>
      <c r="BR259" s="1">
        <v>94</v>
      </c>
      <c r="BS259" s="1">
        <v>8.5000000000000006E-2</v>
      </c>
      <c r="BU259" s="2" t="s">
        <v>761</v>
      </c>
      <c r="BV259" s="1" t="s">
        <v>817</v>
      </c>
      <c r="BW259" s="1">
        <v>79</v>
      </c>
      <c r="BX259" s="1">
        <v>7</v>
      </c>
      <c r="BY259" s="1">
        <v>21</v>
      </c>
      <c r="BZ259" s="1">
        <v>28</v>
      </c>
      <c r="CA259" s="1">
        <v>2</v>
      </c>
      <c r="CB259" s="1">
        <v>26</v>
      </c>
      <c r="CC259" s="1">
        <v>58</v>
      </c>
      <c r="CD259" s="1">
        <v>119</v>
      </c>
      <c r="CE259" s="1">
        <v>1</v>
      </c>
      <c r="CF259" s="1">
        <v>7</v>
      </c>
      <c r="CG259" s="1">
        <v>0</v>
      </c>
      <c r="CH259" s="1">
        <v>1</v>
      </c>
      <c r="CI259" s="1">
        <v>2</v>
      </c>
      <c r="CJ259" s="1">
        <v>113</v>
      </c>
      <c r="CK259" s="1">
        <v>6.2E-2</v>
      </c>
      <c r="CL259" s="1" t="s">
        <v>797</v>
      </c>
      <c r="CM259" s="1" t="s">
        <v>232</v>
      </c>
      <c r="CN259" s="1" t="s">
        <v>804</v>
      </c>
      <c r="CO259" s="1">
        <v>71</v>
      </c>
      <c r="CP259" s="1">
        <v>15</v>
      </c>
      <c r="CQ259" s="1">
        <v>13</v>
      </c>
      <c r="CR259" s="1">
        <v>28</v>
      </c>
      <c r="CS259" s="1">
        <v>8</v>
      </c>
      <c r="CT259" s="1">
        <v>20</v>
      </c>
      <c r="CU259" s="1">
        <v>78</v>
      </c>
      <c r="CV259" s="1">
        <v>23</v>
      </c>
      <c r="CW259" s="1">
        <v>0</v>
      </c>
      <c r="CX259" s="1">
        <v>1</v>
      </c>
      <c r="CY259" s="1">
        <v>0</v>
      </c>
      <c r="CZ259" s="1">
        <v>0</v>
      </c>
      <c r="DA259" s="1">
        <v>3</v>
      </c>
      <c r="DB259" s="1">
        <v>115</v>
      </c>
      <c r="DC259" s="1">
        <v>0.13</v>
      </c>
      <c r="DE259" s="2"/>
      <c r="DF259" s="1" t="s">
        <v>232</v>
      </c>
      <c r="DG259" s="1">
        <v>71</v>
      </c>
      <c r="DH259" s="1">
        <v>15</v>
      </c>
      <c r="DI259" s="1">
        <v>13</v>
      </c>
      <c r="DJ259" s="1">
        <v>28</v>
      </c>
      <c r="DK259" s="1">
        <v>8</v>
      </c>
      <c r="DL259" s="1">
        <v>20</v>
      </c>
      <c r="DM259" s="1">
        <v>78</v>
      </c>
      <c r="DN259" s="1">
        <v>23</v>
      </c>
      <c r="DO259" s="1">
        <v>0</v>
      </c>
      <c r="DP259" s="1">
        <v>1</v>
      </c>
      <c r="DQ259" s="1">
        <v>0</v>
      </c>
      <c r="DR259" s="1">
        <v>0</v>
      </c>
      <c r="DS259" s="1">
        <v>3</v>
      </c>
      <c r="DT259" s="1">
        <v>115</v>
      </c>
      <c r="DU259" s="1">
        <v>0.13</v>
      </c>
    </row>
    <row r="260" spans="1:125" x14ac:dyDescent="0.2">
      <c r="A260" s="2" t="s">
        <v>887</v>
      </c>
      <c r="B260" s="1" t="s">
        <v>825</v>
      </c>
      <c r="C260" s="1">
        <v>64</v>
      </c>
      <c r="D260" s="1">
        <v>9</v>
      </c>
      <c r="E260" s="1">
        <v>20</v>
      </c>
      <c r="F260" s="1">
        <v>29</v>
      </c>
      <c r="G260" s="1">
        <v>-4</v>
      </c>
      <c r="H260" s="1">
        <v>28</v>
      </c>
      <c r="I260" s="1">
        <v>30</v>
      </c>
      <c r="J260" s="1">
        <v>21</v>
      </c>
      <c r="K260" s="1">
        <v>3</v>
      </c>
      <c r="L260" s="1">
        <v>9</v>
      </c>
      <c r="M260" s="1">
        <v>0</v>
      </c>
      <c r="N260" s="1">
        <v>0</v>
      </c>
      <c r="O260" s="1">
        <v>1</v>
      </c>
      <c r="P260" s="1">
        <v>84</v>
      </c>
      <c r="Q260" s="1">
        <v>0.107</v>
      </c>
      <c r="S260" s="1" t="s">
        <v>752</v>
      </c>
      <c r="T260" s="1" t="s">
        <v>807</v>
      </c>
      <c r="U260" s="1">
        <v>80</v>
      </c>
      <c r="V260" s="1">
        <v>8</v>
      </c>
      <c r="W260" s="1">
        <v>21</v>
      </c>
      <c r="X260" s="1">
        <v>29</v>
      </c>
      <c r="Y260" s="1">
        <v>10</v>
      </c>
      <c r="Z260" s="1">
        <v>30</v>
      </c>
      <c r="AA260" s="1">
        <v>81</v>
      </c>
      <c r="AB260" s="1">
        <v>52</v>
      </c>
      <c r="AC260" s="1">
        <v>2</v>
      </c>
      <c r="AD260" s="1">
        <v>4</v>
      </c>
      <c r="AE260" s="1">
        <v>0</v>
      </c>
      <c r="AF260" s="1">
        <v>0</v>
      </c>
      <c r="AG260" s="1">
        <v>2</v>
      </c>
      <c r="AH260" s="1">
        <v>156</v>
      </c>
      <c r="AI260" s="1">
        <v>5.0999999999999997E-2</v>
      </c>
      <c r="AK260" s="2" t="s">
        <v>726</v>
      </c>
      <c r="AL260" s="1" t="s">
        <v>813</v>
      </c>
      <c r="AM260" s="1">
        <v>68</v>
      </c>
      <c r="AN260" s="1">
        <v>6</v>
      </c>
      <c r="AO260" s="1">
        <v>21</v>
      </c>
      <c r="AP260" s="1">
        <v>27</v>
      </c>
      <c r="AQ260" s="1">
        <v>7</v>
      </c>
      <c r="AR260" s="1">
        <v>47</v>
      </c>
      <c r="AS260" s="1">
        <v>63</v>
      </c>
      <c r="AT260" s="1">
        <v>78</v>
      </c>
      <c r="AU260" s="1">
        <v>1</v>
      </c>
      <c r="AV260" s="1">
        <v>9</v>
      </c>
      <c r="AW260" s="1">
        <v>0</v>
      </c>
      <c r="AX260" s="1">
        <v>0</v>
      </c>
      <c r="AY260" s="1">
        <v>1</v>
      </c>
      <c r="AZ260" s="1">
        <v>112</v>
      </c>
      <c r="BA260" s="1">
        <v>5.3999999999999999E-2</v>
      </c>
      <c r="BC260" s="2" t="s">
        <v>751</v>
      </c>
      <c r="BD260" s="1" t="s">
        <v>804</v>
      </c>
      <c r="BE260" s="1">
        <v>48</v>
      </c>
      <c r="BF260" s="1">
        <v>4</v>
      </c>
      <c r="BG260" s="1">
        <v>12</v>
      </c>
      <c r="BH260" s="1">
        <v>16</v>
      </c>
      <c r="BI260" s="1">
        <v>12</v>
      </c>
      <c r="BJ260" s="1">
        <v>20</v>
      </c>
      <c r="BK260" s="1">
        <v>47</v>
      </c>
      <c r="BL260" s="1">
        <v>70</v>
      </c>
      <c r="BM260" s="1">
        <v>2</v>
      </c>
      <c r="BN260" s="1">
        <v>4</v>
      </c>
      <c r="BO260" s="1">
        <v>1</v>
      </c>
      <c r="BP260" s="1">
        <v>0</v>
      </c>
      <c r="BQ260" s="1">
        <v>1</v>
      </c>
      <c r="BR260" s="1">
        <v>63</v>
      </c>
      <c r="BS260" s="1">
        <v>6.3E-2</v>
      </c>
      <c r="BU260" s="2" t="s">
        <v>239</v>
      </c>
      <c r="BV260" s="1" t="s">
        <v>815</v>
      </c>
      <c r="BW260" s="1">
        <v>82</v>
      </c>
      <c r="BX260" s="1">
        <v>10</v>
      </c>
      <c r="BY260" s="1">
        <v>18</v>
      </c>
      <c r="BZ260" s="1">
        <v>28</v>
      </c>
      <c r="CA260" s="1">
        <v>8</v>
      </c>
      <c r="CB260" s="1">
        <v>54</v>
      </c>
      <c r="CC260" s="1">
        <v>190</v>
      </c>
      <c r="CD260" s="1">
        <v>61</v>
      </c>
      <c r="CE260" s="1">
        <v>0</v>
      </c>
      <c r="CF260" s="1">
        <v>2</v>
      </c>
      <c r="CG260" s="1">
        <v>1</v>
      </c>
      <c r="CH260" s="1">
        <v>1</v>
      </c>
      <c r="CI260" s="1">
        <v>3</v>
      </c>
      <c r="CJ260" s="1">
        <v>104</v>
      </c>
      <c r="CK260" s="1">
        <v>9.6000000000000002E-2</v>
      </c>
      <c r="CL260" s="1" t="s">
        <v>797</v>
      </c>
      <c r="CM260" s="1" t="s">
        <v>297</v>
      </c>
      <c r="CN260" s="1" t="s">
        <v>808</v>
      </c>
      <c r="CO260" s="1">
        <v>78</v>
      </c>
      <c r="CP260" s="1">
        <v>10</v>
      </c>
      <c r="CQ260" s="1">
        <v>18</v>
      </c>
      <c r="CR260" s="1">
        <v>28</v>
      </c>
      <c r="CS260" s="1">
        <v>-14</v>
      </c>
      <c r="CT260" s="1">
        <v>34</v>
      </c>
      <c r="CU260" s="1">
        <v>73</v>
      </c>
      <c r="CV260" s="1">
        <v>23</v>
      </c>
      <c r="CW260" s="1">
        <v>2</v>
      </c>
      <c r="CX260" s="1">
        <v>6</v>
      </c>
      <c r="CY260" s="1">
        <v>0</v>
      </c>
      <c r="CZ260" s="1">
        <v>0</v>
      </c>
      <c r="DA260" s="1">
        <v>2</v>
      </c>
      <c r="DB260" s="1">
        <v>235</v>
      </c>
      <c r="DC260" s="1">
        <v>4.2999999999999997E-2</v>
      </c>
      <c r="DE260" s="2"/>
      <c r="DF260" s="1" t="s">
        <v>297</v>
      </c>
      <c r="DG260" s="1">
        <v>78</v>
      </c>
      <c r="DH260" s="1">
        <v>10</v>
      </c>
      <c r="DI260" s="1">
        <v>18</v>
      </c>
      <c r="DJ260" s="1">
        <v>28</v>
      </c>
      <c r="DK260" s="1">
        <v>-14</v>
      </c>
      <c r="DL260" s="1">
        <v>34</v>
      </c>
      <c r="DM260" s="1">
        <v>73</v>
      </c>
      <c r="DN260" s="1">
        <v>23</v>
      </c>
      <c r="DO260" s="1">
        <v>2</v>
      </c>
      <c r="DP260" s="1">
        <v>6</v>
      </c>
      <c r="DQ260" s="1">
        <v>0</v>
      </c>
      <c r="DR260" s="1">
        <v>0</v>
      </c>
      <c r="DS260" s="1">
        <v>2</v>
      </c>
      <c r="DT260" s="1">
        <v>235</v>
      </c>
      <c r="DU260" s="1">
        <v>4.2999999999999997E-2</v>
      </c>
    </row>
    <row r="261" spans="1:125" x14ac:dyDescent="0.2">
      <c r="A261" s="2" t="s">
        <v>484</v>
      </c>
      <c r="B261" s="1" t="s">
        <v>805</v>
      </c>
      <c r="C261" s="1">
        <v>78</v>
      </c>
      <c r="D261" s="1">
        <v>14</v>
      </c>
      <c r="E261" s="1">
        <v>15</v>
      </c>
      <c r="F261" s="1">
        <v>29</v>
      </c>
      <c r="G261" s="1">
        <v>-4</v>
      </c>
      <c r="H261" s="1">
        <v>28</v>
      </c>
      <c r="I261" s="1">
        <v>81</v>
      </c>
      <c r="J261" s="1">
        <v>34</v>
      </c>
      <c r="K261" s="1">
        <v>3</v>
      </c>
      <c r="L261" s="1">
        <v>3</v>
      </c>
      <c r="M261" s="1">
        <v>0</v>
      </c>
      <c r="N261" s="1">
        <v>0</v>
      </c>
      <c r="O261" s="1">
        <v>3</v>
      </c>
      <c r="P261" s="1">
        <v>178</v>
      </c>
      <c r="Q261" s="1">
        <v>7.9000000000000001E-2</v>
      </c>
      <c r="S261" s="1" t="s">
        <v>226</v>
      </c>
      <c r="T261" s="1" t="s">
        <v>796</v>
      </c>
      <c r="U261" s="1">
        <v>82</v>
      </c>
      <c r="V261" s="1">
        <v>13</v>
      </c>
      <c r="W261" s="1">
        <v>16</v>
      </c>
      <c r="X261" s="1">
        <v>29</v>
      </c>
      <c r="Y261" s="1">
        <v>2</v>
      </c>
      <c r="Z261" s="1">
        <v>160</v>
      </c>
      <c r="AA261" s="1">
        <v>161</v>
      </c>
      <c r="AB261" s="1">
        <v>36</v>
      </c>
      <c r="AC261" s="1">
        <v>0</v>
      </c>
      <c r="AD261" s="1">
        <v>1</v>
      </c>
      <c r="AE261" s="1">
        <v>5</v>
      </c>
      <c r="AF261" s="1">
        <v>2</v>
      </c>
      <c r="AG261" s="1">
        <v>1</v>
      </c>
      <c r="AH261" s="1">
        <v>87</v>
      </c>
      <c r="AI261" s="1">
        <v>0.14899999999999999</v>
      </c>
      <c r="AK261" s="2" t="s">
        <v>843</v>
      </c>
      <c r="AL261" s="1" t="s">
        <v>808</v>
      </c>
      <c r="AM261" s="1">
        <v>66</v>
      </c>
      <c r="AN261" s="1">
        <v>7</v>
      </c>
      <c r="AO261" s="1">
        <v>20</v>
      </c>
      <c r="AP261" s="1">
        <v>27</v>
      </c>
      <c r="AQ261" s="1">
        <v>-14</v>
      </c>
      <c r="AR261" s="1">
        <v>20</v>
      </c>
      <c r="AS261" s="1">
        <v>68</v>
      </c>
      <c r="AT261" s="1">
        <v>111</v>
      </c>
      <c r="AU261" s="1">
        <v>4</v>
      </c>
      <c r="AV261" s="1">
        <v>9</v>
      </c>
      <c r="AW261" s="1">
        <v>0</v>
      </c>
      <c r="AX261" s="1">
        <v>0</v>
      </c>
      <c r="AY261" s="1">
        <v>0</v>
      </c>
      <c r="AZ261" s="1">
        <v>106</v>
      </c>
      <c r="BA261" s="1">
        <v>6.6000000000000003E-2</v>
      </c>
      <c r="BC261" s="2" t="s">
        <v>378</v>
      </c>
      <c r="BD261" s="1" t="s">
        <v>810</v>
      </c>
      <c r="BE261" s="1">
        <v>34</v>
      </c>
      <c r="BF261" s="1">
        <v>11</v>
      </c>
      <c r="BG261" s="1">
        <v>5</v>
      </c>
      <c r="BH261" s="1">
        <v>16</v>
      </c>
      <c r="BI261" s="1">
        <v>6</v>
      </c>
      <c r="BJ261" s="1">
        <v>4</v>
      </c>
      <c r="BK261" s="1">
        <v>39</v>
      </c>
      <c r="BL261" s="1">
        <v>23</v>
      </c>
      <c r="BM261" s="1">
        <v>3</v>
      </c>
      <c r="BN261" s="1">
        <v>0</v>
      </c>
      <c r="BO261" s="1">
        <v>1</v>
      </c>
      <c r="BP261" s="1">
        <v>0</v>
      </c>
      <c r="BQ261" s="1">
        <v>2</v>
      </c>
      <c r="BR261" s="1">
        <v>50</v>
      </c>
      <c r="BS261" s="1">
        <v>0.22</v>
      </c>
      <c r="BU261" s="2" t="s">
        <v>361</v>
      </c>
      <c r="BV261" s="1" t="s">
        <v>806</v>
      </c>
      <c r="BW261" s="1">
        <v>80</v>
      </c>
      <c r="BX261" s="1">
        <v>10</v>
      </c>
      <c r="BY261" s="1">
        <v>18</v>
      </c>
      <c r="BZ261" s="1">
        <v>28</v>
      </c>
      <c r="CA261" s="1">
        <v>-17</v>
      </c>
      <c r="CB261" s="1">
        <v>34</v>
      </c>
      <c r="CC261" s="1">
        <v>129</v>
      </c>
      <c r="CD261" s="1">
        <v>33</v>
      </c>
      <c r="CE261" s="1">
        <v>1</v>
      </c>
      <c r="CF261" s="1">
        <v>3</v>
      </c>
      <c r="CG261" s="1">
        <v>0</v>
      </c>
      <c r="CH261" s="1">
        <v>0</v>
      </c>
      <c r="CI261" s="1">
        <v>1</v>
      </c>
      <c r="CJ261" s="1">
        <v>80</v>
      </c>
      <c r="CK261" s="1">
        <v>0.125</v>
      </c>
      <c r="CL261" s="1" t="s">
        <v>797</v>
      </c>
      <c r="CM261" s="1" t="s">
        <v>745</v>
      </c>
      <c r="CN261" s="1" t="s">
        <v>819</v>
      </c>
      <c r="CO261" s="1">
        <v>71</v>
      </c>
      <c r="CP261" s="1">
        <v>7</v>
      </c>
      <c r="CQ261" s="1">
        <v>21</v>
      </c>
      <c r="CR261" s="1">
        <v>28</v>
      </c>
      <c r="CS261" s="1">
        <v>-6</v>
      </c>
      <c r="CT261" s="1">
        <v>77</v>
      </c>
      <c r="CU261" s="1">
        <v>65</v>
      </c>
      <c r="CV261" s="1">
        <v>132</v>
      </c>
      <c r="CW261" s="1">
        <v>2</v>
      </c>
      <c r="CX261" s="1">
        <v>4</v>
      </c>
      <c r="CY261" s="1">
        <v>0</v>
      </c>
      <c r="CZ261" s="1">
        <v>2</v>
      </c>
      <c r="DA261" s="1">
        <v>0</v>
      </c>
      <c r="DB261" s="1">
        <v>124</v>
      </c>
      <c r="DC261" s="1">
        <v>5.6000000000000001E-2</v>
      </c>
      <c r="DE261" s="2"/>
      <c r="DF261" s="1" t="s">
        <v>745</v>
      </c>
      <c r="DG261" s="1">
        <v>71</v>
      </c>
      <c r="DH261" s="1">
        <v>7</v>
      </c>
      <c r="DI261" s="1">
        <v>21</v>
      </c>
      <c r="DJ261" s="1">
        <v>28</v>
      </c>
      <c r="DK261" s="1">
        <v>-6</v>
      </c>
      <c r="DL261" s="1">
        <v>77</v>
      </c>
      <c r="DM261" s="1">
        <v>65</v>
      </c>
      <c r="DN261" s="1">
        <v>132</v>
      </c>
      <c r="DO261" s="1">
        <v>2</v>
      </c>
      <c r="DP261" s="1">
        <v>4</v>
      </c>
      <c r="DQ261" s="1">
        <v>0</v>
      </c>
      <c r="DR261" s="1">
        <v>2</v>
      </c>
      <c r="DS261" s="1">
        <v>0</v>
      </c>
      <c r="DT261" s="1">
        <v>124</v>
      </c>
      <c r="DU261" s="1">
        <v>5.6000000000000001E-2</v>
      </c>
    </row>
    <row r="262" spans="1:125" x14ac:dyDescent="0.2">
      <c r="A262" s="2" t="s">
        <v>566</v>
      </c>
      <c r="B262" s="1" t="s">
        <v>807</v>
      </c>
      <c r="C262" s="1">
        <v>79</v>
      </c>
      <c r="D262" s="1">
        <v>15</v>
      </c>
      <c r="E262" s="1">
        <v>14</v>
      </c>
      <c r="F262" s="1">
        <v>29</v>
      </c>
      <c r="G262" s="1">
        <v>6</v>
      </c>
      <c r="H262" s="1">
        <v>61</v>
      </c>
      <c r="I262" s="1">
        <v>74</v>
      </c>
      <c r="J262" s="1">
        <v>29</v>
      </c>
      <c r="K262" s="1">
        <v>0</v>
      </c>
      <c r="L262" s="1">
        <v>2</v>
      </c>
      <c r="M262" s="1">
        <v>1</v>
      </c>
      <c r="N262" s="1">
        <v>2</v>
      </c>
      <c r="O262" s="1">
        <v>1</v>
      </c>
      <c r="P262" s="1">
        <v>101</v>
      </c>
      <c r="Q262" s="1">
        <v>0.14899999999999999</v>
      </c>
      <c r="S262" s="1" t="s">
        <v>888</v>
      </c>
      <c r="T262" s="1" t="s">
        <v>796</v>
      </c>
      <c r="U262" s="1">
        <v>77</v>
      </c>
      <c r="V262" s="1">
        <v>7</v>
      </c>
      <c r="W262" s="1">
        <v>22</v>
      </c>
      <c r="X262" s="1">
        <v>29</v>
      </c>
      <c r="Y262" s="1">
        <v>8</v>
      </c>
      <c r="Z262" s="1">
        <v>50</v>
      </c>
      <c r="AA262" s="1">
        <v>140</v>
      </c>
      <c r="AB262" s="1">
        <v>109</v>
      </c>
      <c r="AC262" s="1">
        <v>4</v>
      </c>
      <c r="AD262" s="1">
        <v>7</v>
      </c>
      <c r="AE262" s="1">
        <v>2</v>
      </c>
      <c r="AF262" s="1">
        <v>2</v>
      </c>
      <c r="AG262" s="1">
        <v>2</v>
      </c>
      <c r="AH262" s="1">
        <v>116</v>
      </c>
      <c r="AI262" s="1">
        <v>0.06</v>
      </c>
      <c r="AK262" s="2" t="s">
        <v>196</v>
      </c>
      <c r="AL262" s="1" t="s">
        <v>812</v>
      </c>
      <c r="AM262" s="1">
        <v>68</v>
      </c>
      <c r="AN262" s="1">
        <v>9</v>
      </c>
      <c r="AO262" s="1">
        <v>17</v>
      </c>
      <c r="AP262" s="1">
        <v>26</v>
      </c>
      <c r="AQ262" s="1">
        <v>5</v>
      </c>
      <c r="AR262" s="1">
        <v>12</v>
      </c>
      <c r="AS262" s="1">
        <v>97</v>
      </c>
      <c r="AT262" s="1">
        <v>27</v>
      </c>
      <c r="AU262" s="1">
        <v>0</v>
      </c>
      <c r="AV262" s="1">
        <v>0</v>
      </c>
      <c r="AW262" s="1">
        <v>0</v>
      </c>
      <c r="AX262" s="1">
        <v>0</v>
      </c>
      <c r="AY262" s="1">
        <v>2</v>
      </c>
      <c r="AZ262" s="1">
        <v>124</v>
      </c>
      <c r="BA262" s="1">
        <v>7.2999999999999995E-2</v>
      </c>
      <c r="BC262" s="2" t="s">
        <v>77</v>
      </c>
      <c r="BD262" s="1" t="s">
        <v>806</v>
      </c>
      <c r="BE262" s="1">
        <v>32</v>
      </c>
      <c r="BF262" s="1">
        <v>8</v>
      </c>
      <c r="BG262" s="1">
        <v>8</v>
      </c>
      <c r="BH262" s="1">
        <v>16</v>
      </c>
      <c r="BI262" s="1">
        <v>-6</v>
      </c>
      <c r="BJ262" s="1">
        <v>29</v>
      </c>
      <c r="BK262" s="1">
        <v>31</v>
      </c>
      <c r="BL262" s="1">
        <v>19</v>
      </c>
      <c r="BM262" s="1">
        <v>2</v>
      </c>
      <c r="BN262" s="1">
        <v>2</v>
      </c>
      <c r="BO262" s="1">
        <v>0</v>
      </c>
      <c r="BP262" s="1">
        <v>0</v>
      </c>
      <c r="BQ262" s="1">
        <v>1</v>
      </c>
      <c r="BR262" s="1">
        <v>88</v>
      </c>
      <c r="BS262" s="1">
        <v>9.0999999999999998E-2</v>
      </c>
      <c r="BU262" s="2" t="s">
        <v>741</v>
      </c>
      <c r="BV262" s="1" t="s">
        <v>801</v>
      </c>
      <c r="BW262" s="1">
        <v>82</v>
      </c>
      <c r="BX262" s="1">
        <v>4</v>
      </c>
      <c r="BY262" s="1">
        <v>24</v>
      </c>
      <c r="BZ262" s="1">
        <v>28</v>
      </c>
      <c r="CA262" s="1">
        <v>-22</v>
      </c>
      <c r="CB262" s="1">
        <v>50</v>
      </c>
      <c r="CC262" s="1">
        <v>69</v>
      </c>
      <c r="CD262" s="1">
        <v>242</v>
      </c>
      <c r="CE262" s="1">
        <v>2</v>
      </c>
      <c r="CF262" s="1">
        <v>9</v>
      </c>
      <c r="CG262" s="1">
        <v>0</v>
      </c>
      <c r="CH262" s="1">
        <v>1</v>
      </c>
      <c r="CI262" s="1">
        <v>2</v>
      </c>
      <c r="CJ262" s="1">
        <v>92</v>
      </c>
      <c r="CK262" s="1">
        <v>4.2999999999999997E-2</v>
      </c>
      <c r="CL262" s="1" t="s">
        <v>797</v>
      </c>
      <c r="CM262" s="1" t="s">
        <v>349</v>
      </c>
      <c r="CN262" s="1" t="s">
        <v>820</v>
      </c>
      <c r="CO262" s="1">
        <v>80</v>
      </c>
      <c r="CP262" s="1">
        <v>7</v>
      </c>
      <c r="CQ262" s="1">
        <v>21</v>
      </c>
      <c r="CR262" s="1">
        <v>28</v>
      </c>
      <c r="CS262" s="1">
        <v>6</v>
      </c>
      <c r="CT262" s="1">
        <v>48</v>
      </c>
      <c r="CU262" s="1">
        <v>126</v>
      </c>
      <c r="CV262" s="1">
        <v>61</v>
      </c>
      <c r="CW262" s="1">
        <v>0</v>
      </c>
      <c r="CX262" s="1">
        <v>0</v>
      </c>
      <c r="CY262" s="1">
        <v>1</v>
      </c>
      <c r="CZ262" s="1">
        <v>1</v>
      </c>
      <c r="DA262" s="1">
        <v>2</v>
      </c>
      <c r="DB262" s="1">
        <v>112</v>
      </c>
      <c r="DC262" s="1">
        <v>6.3E-2</v>
      </c>
      <c r="DE262" s="2"/>
      <c r="DF262" s="1" t="s">
        <v>349</v>
      </c>
      <c r="DG262" s="1">
        <v>80</v>
      </c>
      <c r="DH262" s="1">
        <v>7</v>
      </c>
      <c r="DI262" s="1">
        <v>21</v>
      </c>
      <c r="DJ262" s="1">
        <v>28</v>
      </c>
      <c r="DK262" s="1">
        <v>6</v>
      </c>
      <c r="DL262" s="1">
        <v>48</v>
      </c>
      <c r="DM262" s="1">
        <v>126</v>
      </c>
      <c r="DN262" s="1">
        <v>61</v>
      </c>
      <c r="DO262" s="1">
        <v>0</v>
      </c>
      <c r="DP262" s="1">
        <v>0</v>
      </c>
      <c r="DQ262" s="1">
        <v>1</v>
      </c>
      <c r="DR262" s="1">
        <v>1</v>
      </c>
      <c r="DS262" s="1">
        <v>2</v>
      </c>
      <c r="DT262" s="1">
        <v>112</v>
      </c>
      <c r="DU262" s="1">
        <v>6.3E-2</v>
      </c>
    </row>
    <row r="263" spans="1:125" x14ac:dyDescent="0.2">
      <c r="A263" s="2" t="s">
        <v>222</v>
      </c>
      <c r="B263" s="1" t="s">
        <v>816</v>
      </c>
      <c r="C263" s="1">
        <v>49</v>
      </c>
      <c r="D263" s="1">
        <v>10</v>
      </c>
      <c r="E263" s="1">
        <v>19</v>
      </c>
      <c r="F263" s="1">
        <v>29</v>
      </c>
      <c r="G263" s="1">
        <v>3</v>
      </c>
      <c r="H263" s="1">
        <v>39</v>
      </c>
      <c r="I263" s="1">
        <v>34</v>
      </c>
      <c r="J263" s="1">
        <v>17</v>
      </c>
      <c r="K263" s="1">
        <v>1</v>
      </c>
      <c r="L263" s="1">
        <v>6</v>
      </c>
      <c r="M263" s="1">
        <v>0</v>
      </c>
      <c r="N263" s="1">
        <v>0</v>
      </c>
      <c r="O263" s="1">
        <v>1</v>
      </c>
      <c r="P263" s="1">
        <v>140</v>
      </c>
      <c r="Q263" s="1">
        <v>7.0999999999999994E-2</v>
      </c>
      <c r="S263" s="1" t="s">
        <v>725</v>
      </c>
      <c r="T263" s="1" t="s">
        <v>818</v>
      </c>
      <c r="U263" s="1">
        <v>77</v>
      </c>
      <c r="V263" s="1">
        <v>8</v>
      </c>
      <c r="W263" s="1">
        <v>21</v>
      </c>
      <c r="X263" s="1">
        <v>29</v>
      </c>
      <c r="Y263" s="1">
        <v>-13</v>
      </c>
      <c r="Z263" s="1">
        <v>56</v>
      </c>
      <c r="AA263" s="1">
        <v>99</v>
      </c>
      <c r="AB263" s="1">
        <v>133</v>
      </c>
      <c r="AC263" s="1">
        <v>3</v>
      </c>
      <c r="AD263" s="1">
        <v>7</v>
      </c>
      <c r="AE263" s="1">
        <v>1</v>
      </c>
      <c r="AF263" s="1">
        <v>1</v>
      </c>
      <c r="AG263" s="1">
        <v>2</v>
      </c>
      <c r="AH263" s="1">
        <v>161</v>
      </c>
      <c r="AI263" s="1">
        <v>0.05</v>
      </c>
      <c r="AK263" s="2" t="s">
        <v>885</v>
      </c>
      <c r="AL263" s="1" t="s">
        <v>812</v>
      </c>
      <c r="AM263" s="1">
        <v>72</v>
      </c>
      <c r="AN263" s="1">
        <v>7</v>
      </c>
      <c r="AO263" s="1">
        <v>19</v>
      </c>
      <c r="AP263" s="1">
        <v>26</v>
      </c>
      <c r="AQ263" s="1">
        <v>-1</v>
      </c>
      <c r="AR263" s="1">
        <v>89</v>
      </c>
      <c r="AS263" s="1">
        <v>101</v>
      </c>
      <c r="AT263" s="1">
        <v>94</v>
      </c>
      <c r="AU263" s="1">
        <v>4</v>
      </c>
      <c r="AV263" s="1">
        <v>6</v>
      </c>
      <c r="AW263" s="1">
        <v>0</v>
      </c>
      <c r="AX263" s="1">
        <v>2</v>
      </c>
      <c r="AY263" s="1">
        <v>1</v>
      </c>
      <c r="AZ263" s="1">
        <v>168</v>
      </c>
      <c r="BA263" s="1">
        <v>4.2000000000000003E-2</v>
      </c>
      <c r="BC263" s="2" t="s">
        <v>451</v>
      </c>
      <c r="BD263" s="1" t="s">
        <v>824</v>
      </c>
      <c r="BE263" s="1">
        <v>42</v>
      </c>
      <c r="BF263" s="1">
        <v>9</v>
      </c>
      <c r="BG263" s="1">
        <v>7</v>
      </c>
      <c r="BH263" s="1">
        <v>16</v>
      </c>
      <c r="BI263" s="1">
        <v>-1</v>
      </c>
      <c r="BJ263" s="1">
        <v>14</v>
      </c>
      <c r="BK263" s="1">
        <v>24</v>
      </c>
      <c r="BL263" s="1">
        <v>23</v>
      </c>
      <c r="BM263" s="1">
        <v>2</v>
      </c>
      <c r="BN263" s="1">
        <v>0</v>
      </c>
      <c r="BO263" s="1">
        <v>1</v>
      </c>
      <c r="BP263" s="1">
        <v>0</v>
      </c>
      <c r="BQ263" s="1">
        <v>2</v>
      </c>
      <c r="BR263" s="1">
        <v>75</v>
      </c>
      <c r="BS263" s="1">
        <v>0.12</v>
      </c>
      <c r="BU263" s="2" t="s">
        <v>359</v>
      </c>
      <c r="BV263" s="1" t="s">
        <v>829</v>
      </c>
      <c r="BW263" s="1">
        <v>80</v>
      </c>
      <c r="BX263" s="1">
        <v>8</v>
      </c>
      <c r="BY263" s="1">
        <v>20</v>
      </c>
      <c r="BZ263" s="1">
        <v>28</v>
      </c>
      <c r="CA263" s="1">
        <v>-18</v>
      </c>
      <c r="CB263" s="1">
        <v>22</v>
      </c>
      <c r="CC263" s="1">
        <v>59</v>
      </c>
      <c r="CD263" s="1">
        <v>11</v>
      </c>
      <c r="CE263" s="1">
        <v>2</v>
      </c>
      <c r="CF263" s="1">
        <v>5</v>
      </c>
      <c r="CG263" s="1">
        <v>0</v>
      </c>
      <c r="CH263" s="1">
        <v>1</v>
      </c>
      <c r="CI263" s="1">
        <v>1</v>
      </c>
      <c r="CJ263" s="1">
        <v>188</v>
      </c>
      <c r="CK263" s="1">
        <v>4.2999999999999997E-2</v>
      </c>
      <c r="CL263" s="1" t="s">
        <v>797</v>
      </c>
      <c r="CM263" s="1" t="s">
        <v>268</v>
      </c>
      <c r="CN263" s="1" t="s">
        <v>1616</v>
      </c>
      <c r="CO263" s="1">
        <v>72</v>
      </c>
      <c r="CP263" s="1">
        <v>14</v>
      </c>
      <c r="CQ263" s="1">
        <v>14</v>
      </c>
      <c r="CR263" s="1">
        <v>28</v>
      </c>
      <c r="CS263" s="1">
        <v>2</v>
      </c>
      <c r="CT263" s="1">
        <v>238</v>
      </c>
      <c r="CU263" s="1">
        <v>108</v>
      </c>
      <c r="CV263" s="1">
        <v>34</v>
      </c>
      <c r="CW263" s="1">
        <v>3</v>
      </c>
      <c r="CX263" s="1">
        <v>2</v>
      </c>
      <c r="CY263" s="1">
        <v>0</v>
      </c>
      <c r="CZ263" s="1">
        <v>0</v>
      </c>
      <c r="DA263" s="1">
        <v>2</v>
      </c>
      <c r="DB263" s="1">
        <v>104</v>
      </c>
      <c r="DC263" s="1">
        <v>0.13500000000000001</v>
      </c>
      <c r="DE263" s="2"/>
      <c r="DF263" s="1" t="s">
        <v>268</v>
      </c>
      <c r="DG263" s="1">
        <v>72</v>
      </c>
      <c r="DH263" s="1">
        <v>14</v>
      </c>
      <c r="DI263" s="1">
        <v>14</v>
      </c>
      <c r="DJ263" s="1">
        <v>28</v>
      </c>
      <c r="DK263" s="1">
        <v>2</v>
      </c>
      <c r="DL263" s="1">
        <v>238</v>
      </c>
      <c r="DM263" s="1">
        <v>108</v>
      </c>
      <c r="DN263" s="1">
        <v>34</v>
      </c>
      <c r="DO263" s="1">
        <v>3</v>
      </c>
      <c r="DP263" s="1">
        <v>2</v>
      </c>
      <c r="DQ263" s="1">
        <v>0</v>
      </c>
      <c r="DR263" s="1">
        <v>0</v>
      </c>
      <c r="DS263" s="1">
        <v>2</v>
      </c>
      <c r="DT263" s="1">
        <v>104</v>
      </c>
      <c r="DU263" s="1">
        <v>0.13500000000000001</v>
      </c>
    </row>
    <row r="264" spans="1:125" x14ac:dyDescent="0.2">
      <c r="A264" s="2" t="s">
        <v>436</v>
      </c>
      <c r="B264" s="1" t="s">
        <v>814</v>
      </c>
      <c r="C264" s="1">
        <v>75</v>
      </c>
      <c r="D264" s="1">
        <v>13</v>
      </c>
      <c r="E264" s="1">
        <v>16</v>
      </c>
      <c r="F264" s="1">
        <v>29</v>
      </c>
      <c r="G264" s="1">
        <v>10</v>
      </c>
      <c r="H264" s="1">
        <v>20</v>
      </c>
      <c r="I264" s="1">
        <v>68</v>
      </c>
      <c r="J264" s="1">
        <v>27</v>
      </c>
      <c r="K264" s="1">
        <v>1</v>
      </c>
      <c r="L264" s="1">
        <v>4</v>
      </c>
      <c r="M264" s="1">
        <v>0</v>
      </c>
      <c r="N264" s="1">
        <v>0</v>
      </c>
      <c r="O264" s="1">
        <v>1</v>
      </c>
      <c r="P264" s="1">
        <v>135</v>
      </c>
      <c r="Q264" s="1">
        <v>9.6000000000000002E-2</v>
      </c>
      <c r="S264" s="1" t="s">
        <v>342</v>
      </c>
      <c r="T264" s="1" t="s">
        <v>794</v>
      </c>
      <c r="U264" s="1">
        <v>82</v>
      </c>
      <c r="V264" s="1">
        <v>9</v>
      </c>
      <c r="W264" s="1">
        <v>20</v>
      </c>
      <c r="X264" s="1">
        <v>29</v>
      </c>
      <c r="Y264" s="1">
        <v>13</v>
      </c>
      <c r="Z264" s="1">
        <v>32</v>
      </c>
      <c r="AA264" s="1">
        <v>149</v>
      </c>
      <c r="AB264" s="1">
        <v>26</v>
      </c>
      <c r="AC264" s="1">
        <v>0</v>
      </c>
      <c r="AD264" s="1">
        <v>0</v>
      </c>
      <c r="AE264" s="1">
        <v>0</v>
      </c>
      <c r="AF264" s="1">
        <v>1</v>
      </c>
      <c r="AG264" s="1">
        <v>2</v>
      </c>
      <c r="AH264" s="1">
        <v>113</v>
      </c>
      <c r="AI264" s="1">
        <v>0.08</v>
      </c>
      <c r="AK264" s="2" t="s">
        <v>725</v>
      </c>
      <c r="AL264" s="1" t="s">
        <v>818</v>
      </c>
      <c r="AM264" s="1">
        <v>73</v>
      </c>
      <c r="AN264" s="1">
        <v>4</v>
      </c>
      <c r="AO264" s="1">
        <v>22</v>
      </c>
      <c r="AP264" s="1">
        <v>26</v>
      </c>
      <c r="AQ264" s="1">
        <v>-7</v>
      </c>
      <c r="AR264" s="1">
        <v>26</v>
      </c>
      <c r="AS264" s="1">
        <v>123</v>
      </c>
      <c r="AT264" s="1">
        <v>94</v>
      </c>
      <c r="AU264" s="1">
        <v>1</v>
      </c>
      <c r="AV264" s="1">
        <v>11</v>
      </c>
      <c r="AW264" s="1">
        <v>0</v>
      </c>
      <c r="AX264" s="1">
        <v>0</v>
      </c>
      <c r="AY264" s="1">
        <v>1</v>
      </c>
      <c r="AZ264" s="1">
        <v>155</v>
      </c>
      <c r="BA264" s="1">
        <v>2.5999999999999999E-2</v>
      </c>
      <c r="BC264" s="2" t="s">
        <v>719</v>
      </c>
      <c r="BD264" s="1" t="s">
        <v>816</v>
      </c>
      <c r="BE264" s="1">
        <v>45</v>
      </c>
      <c r="BF264" s="1">
        <v>7</v>
      </c>
      <c r="BG264" s="1">
        <v>9</v>
      </c>
      <c r="BH264" s="1">
        <v>16</v>
      </c>
      <c r="BI264" s="1">
        <v>16</v>
      </c>
      <c r="BJ264" s="1">
        <v>35</v>
      </c>
      <c r="BK264" s="1">
        <v>70</v>
      </c>
      <c r="BL264" s="1">
        <v>29</v>
      </c>
      <c r="BM264" s="1">
        <v>3</v>
      </c>
      <c r="BN264" s="1">
        <v>4</v>
      </c>
      <c r="BO264" s="1">
        <v>0</v>
      </c>
      <c r="BP264" s="1">
        <v>0</v>
      </c>
      <c r="BQ264" s="1">
        <v>1</v>
      </c>
      <c r="BR264" s="1">
        <v>77</v>
      </c>
      <c r="BS264" s="1">
        <v>9.0999999999999998E-2</v>
      </c>
      <c r="BU264" s="2" t="s">
        <v>221</v>
      </c>
      <c r="BV264" s="1" t="s">
        <v>812</v>
      </c>
      <c r="BW264" s="1">
        <v>70</v>
      </c>
      <c r="BX264" s="1">
        <v>10</v>
      </c>
      <c r="BY264" s="1">
        <v>18</v>
      </c>
      <c r="BZ264" s="1">
        <v>28</v>
      </c>
      <c r="CA264" s="1">
        <v>2</v>
      </c>
      <c r="CB264" s="1">
        <v>31</v>
      </c>
      <c r="CC264" s="1">
        <v>172</v>
      </c>
      <c r="CD264" s="1">
        <v>31</v>
      </c>
      <c r="CE264" s="1">
        <v>1</v>
      </c>
      <c r="CF264" s="1">
        <v>2</v>
      </c>
      <c r="CG264" s="1">
        <v>0</v>
      </c>
      <c r="CH264" s="1">
        <v>0</v>
      </c>
      <c r="CI264" s="1">
        <v>3</v>
      </c>
      <c r="CJ264" s="1">
        <v>147</v>
      </c>
      <c r="CK264" s="1">
        <v>6.8000000000000005E-2</v>
      </c>
      <c r="CL264" s="1" t="s">
        <v>797</v>
      </c>
      <c r="CM264" s="1" t="s">
        <v>213</v>
      </c>
      <c r="CN264" s="1" t="s">
        <v>1616</v>
      </c>
      <c r="CO264" s="1">
        <v>45</v>
      </c>
      <c r="CP264" s="1">
        <v>14</v>
      </c>
      <c r="CQ264" s="1">
        <v>14</v>
      </c>
      <c r="CR264" s="1">
        <v>28</v>
      </c>
      <c r="CS264" s="1">
        <v>-10</v>
      </c>
      <c r="CT264" s="1">
        <v>6</v>
      </c>
      <c r="CU264" s="1">
        <v>66</v>
      </c>
      <c r="CV264" s="1">
        <v>9</v>
      </c>
      <c r="CW264" s="1">
        <v>3</v>
      </c>
      <c r="CX264" s="1">
        <v>9</v>
      </c>
      <c r="CY264" s="1">
        <v>0</v>
      </c>
      <c r="CZ264" s="1">
        <v>0</v>
      </c>
      <c r="DA264" s="1">
        <v>2</v>
      </c>
      <c r="DB264" s="1">
        <v>79</v>
      </c>
      <c r="DC264" s="1">
        <v>0.17699999999999999</v>
      </c>
      <c r="DE264" s="2"/>
      <c r="DF264" s="1" t="s">
        <v>213</v>
      </c>
      <c r="DG264" s="1">
        <v>45</v>
      </c>
      <c r="DH264" s="1">
        <v>14</v>
      </c>
      <c r="DI264" s="1">
        <v>14</v>
      </c>
      <c r="DJ264" s="1">
        <v>28</v>
      </c>
      <c r="DK264" s="1">
        <v>-10</v>
      </c>
      <c r="DL264" s="1">
        <v>6</v>
      </c>
      <c r="DM264" s="1">
        <v>66</v>
      </c>
      <c r="DN264" s="1">
        <v>9</v>
      </c>
      <c r="DO264" s="1">
        <v>3</v>
      </c>
      <c r="DP264" s="1">
        <v>9</v>
      </c>
      <c r="DQ264" s="1">
        <v>0</v>
      </c>
      <c r="DR264" s="1">
        <v>0</v>
      </c>
      <c r="DS264" s="1">
        <v>2</v>
      </c>
      <c r="DT264" s="1">
        <v>79</v>
      </c>
      <c r="DU264" s="1">
        <v>0.17699999999999999</v>
      </c>
    </row>
    <row r="265" spans="1:125" x14ac:dyDescent="0.2">
      <c r="A265" s="2" t="s">
        <v>407</v>
      </c>
      <c r="B265" s="1" t="s">
        <v>818</v>
      </c>
      <c r="C265" s="1">
        <v>82</v>
      </c>
      <c r="D265" s="1">
        <v>11</v>
      </c>
      <c r="E265" s="1">
        <v>18</v>
      </c>
      <c r="F265" s="1">
        <v>29</v>
      </c>
      <c r="G265" s="1">
        <v>0</v>
      </c>
      <c r="H265" s="1">
        <v>22</v>
      </c>
      <c r="I265" s="1">
        <v>66</v>
      </c>
      <c r="J265" s="1">
        <v>52</v>
      </c>
      <c r="K265" s="1">
        <v>0</v>
      </c>
      <c r="L265" s="1">
        <v>0</v>
      </c>
      <c r="M265" s="1">
        <v>0</v>
      </c>
      <c r="N265" s="1">
        <v>2</v>
      </c>
      <c r="O265" s="1">
        <v>3</v>
      </c>
      <c r="P265" s="1">
        <v>109</v>
      </c>
      <c r="Q265" s="1">
        <v>0.10100000000000001</v>
      </c>
      <c r="S265" s="1" t="s">
        <v>853</v>
      </c>
      <c r="T265" s="1" t="s">
        <v>817</v>
      </c>
      <c r="U265" s="1">
        <v>67</v>
      </c>
      <c r="V265" s="1">
        <v>12</v>
      </c>
      <c r="W265" s="1">
        <v>17</v>
      </c>
      <c r="X265" s="1">
        <v>29</v>
      </c>
      <c r="Y265" s="1">
        <v>4</v>
      </c>
      <c r="Z265" s="1">
        <v>40</v>
      </c>
      <c r="AA265" s="1">
        <v>32</v>
      </c>
      <c r="AB265" s="1">
        <v>26</v>
      </c>
      <c r="AC265" s="1">
        <v>0</v>
      </c>
      <c r="AD265" s="1">
        <v>2</v>
      </c>
      <c r="AE265" s="1">
        <v>0</v>
      </c>
      <c r="AF265" s="1">
        <v>0</v>
      </c>
      <c r="AG265" s="1">
        <v>4</v>
      </c>
      <c r="AH265" s="1">
        <v>172</v>
      </c>
      <c r="AI265" s="1">
        <v>7.0000000000000007E-2</v>
      </c>
      <c r="AK265" s="2" t="s">
        <v>309</v>
      </c>
      <c r="AL265" s="1" t="s">
        <v>800</v>
      </c>
      <c r="AM265" s="1">
        <v>82</v>
      </c>
      <c r="AN265" s="1">
        <v>11</v>
      </c>
      <c r="AO265" s="1">
        <v>15</v>
      </c>
      <c r="AP265" s="1">
        <v>26</v>
      </c>
      <c r="AQ265" s="1">
        <v>2</v>
      </c>
      <c r="AR265" s="1">
        <v>59</v>
      </c>
      <c r="AS265" s="1">
        <v>236</v>
      </c>
      <c r="AT265" s="1">
        <v>83</v>
      </c>
      <c r="AU265" s="1">
        <v>0</v>
      </c>
      <c r="AV265" s="1">
        <v>1</v>
      </c>
      <c r="AW265" s="1">
        <v>0</v>
      </c>
      <c r="AX265" s="1">
        <v>1</v>
      </c>
      <c r="AY265" s="1">
        <v>2</v>
      </c>
      <c r="AZ265" s="1">
        <v>165</v>
      </c>
      <c r="BA265" s="1">
        <v>6.7000000000000004E-2</v>
      </c>
      <c r="BC265" s="2" t="s">
        <v>889</v>
      </c>
      <c r="BD265" s="1" t="s">
        <v>819</v>
      </c>
      <c r="BE265" s="1">
        <v>44</v>
      </c>
      <c r="BF265" s="1">
        <v>4</v>
      </c>
      <c r="BG265" s="1">
        <v>12</v>
      </c>
      <c r="BH265" s="1">
        <v>16</v>
      </c>
      <c r="BI265" s="1">
        <v>10</v>
      </c>
      <c r="BJ265" s="1">
        <v>18</v>
      </c>
      <c r="BK265" s="1">
        <v>82</v>
      </c>
      <c r="BL265" s="1">
        <v>54</v>
      </c>
      <c r="BM265" s="1">
        <v>2</v>
      </c>
      <c r="BN265" s="1">
        <v>1</v>
      </c>
      <c r="BO265" s="1">
        <v>0</v>
      </c>
      <c r="BP265" s="1">
        <v>0</v>
      </c>
      <c r="BQ265" s="1">
        <v>0</v>
      </c>
      <c r="BR265" s="1">
        <v>56</v>
      </c>
      <c r="BS265" s="1">
        <v>7.0999999999999994E-2</v>
      </c>
      <c r="BU265" s="2" t="s">
        <v>316</v>
      </c>
      <c r="BV265" s="1" t="s">
        <v>829</v>
      </c>
      <c r="BW265" s="1">
        <v>69</v>
      </c>
      <c r="BX265" s="1">
        <v>9</v>
      </c>
      <c r="BY265" s="1">
        <v>19</v>
      </c>
      <c r="BZ265" s="1">
        <v>28</v>
      </c>
      <c r="CA265" s="1">
        <v>-5</v>
      </c>
      <c r="CB265" s="1">
        <v>37</v>
      </c>
      <c r="CC265" s="1">
        <v>73</v>
      </c>
      <c r="CD265" s="1">
        <v>23</v>
      </c>
      <c r="CE265" s="1">
        <v>2</v>
      </c>
      <c r="CF265" s="1">
        <v>3</v>
      </c>
      <c r="CG265" s="1">
        <v>0</v>
      </c>
      <c r="CH265" s="1">
        <v>0</v>
      </c>
      <c r="CI265" s="1">
        <v>1</v>
      </c>
      <c r="CJ265" s="1">
        <v>108</v>
      </c>
      <c r="CK265" s="1">
        <v>8.3000000000000004E-2</v>
      </c>
      <c r="CL265" s="1" t="s">
        <v>797</v>
      </c>
      <c r="CM265" s="1" t="s">
        <v>377</v>
      </c>
      <c r="CN265" s="1" t="s">
        <v>807</v>
      </c>
      <c r="CO265" s="1">
        <v>78</v>
      </c>
      <c r="CP265" s="1">
        <v>18</v>
      </c>
      <c r="CQ265" s="1">
        <v>9</v>
      </c>
      <c r="CR265" s="1">
        <v>27</v>
      </c>
      <c r="CS265" s="1">
        <v>-3</v>
      </c>
      <c r="CT265" s="1">
        <v>16</v>
      </c>
      <c r="CU265" s="1">
        <v>66</v>
      </c>
      <c r="CV265" s="1">
        <v>33</v>
      </c>
      <c r="CW265" s="1">
        <v>1</v>
      </c>
      <c r="CX265" s="1">
        <v>0</v>
      </c>
      <c r="CY265" s="1">
        <v>0</v>
      </c>
      <c r="CZ265" s="1">
        <v>1</v>
      </c>
      <c r="DA265" s="1">
        <v>0</v>
      </c>
      <c r="DB265" s="1">
        <v>132</v>
      </c>
      <c r="DC265" s="1">
        <v>0.13600000000000001</v>
      </c>
      <c r="DE265" s="2"/>
      <c r="DF265" s="1" t="s">
        <v>377</v>
      </c>
      <c r="DG265" s="1">
        <v>78</v>
      </c>
      <c r="DH265" s="1">
        <v>18</v>
      </c>
      <c r="DI265" s="1">
        <v>9</v>
      </c>
      <c r="DJ265" s="1">
        <v>27</v>
      </c>
      <c r="DK265" s="1">
        <v>-3</v>
      </c>
      <c r="DL265" s="1">
        <v>16</v>
      </c>
      <c r="DM265" s="1">
        <v>66</v>
      </c>
      <c r="DN265" s="1">
        <v>33</v>
      </c>
      <c r="DO265" s="1">
        <v>1</v>
      </c>
      <c r="DP265" s="1">
        <v>0</v>
      </c>
      <c r="DQ265" s="1">
        <v>0</v>
      </c>
      <c r="DR265" s="1">
        <v>1</v>
      </c>
      <c r="DS265" s="1">
        <v>0</v>
      </c>
      <c r="DT265" s="1">
        <v>132</v>
      </c>
      <c r="DU265" s="1">
        <v>0.13600000000000001</v>
      </c>
    </row>
    <row r="266" spans="1:125" x14ac:dyDescent="0.2">
      <c r="A266" s="2" t="s">
        <v>890</v>
      </c>
      <c r="B266" s="1" t="s">
        <v>825</v>
      </c>
      <c r="C266" s="1">
        <v>76</v>
      </c>
      <c r="D266" s="1">
        <v>4</v>
      </c>
      <c r="E266" s="1">
        <v>25</v>
      </c>
      <c r="F266" s="1">
        <v>29</v>
      </c>
      <c r="G266" s="1">
        <v>2</v>
      </c>
      <c r="H266" s="1">
        <v>37</v>
      </c>
      <c r="I266" s="1">
        <v>65</v>
      </c>
      <c r="J266" s="1">
        <v>112</v>
      </c>
      <c r="K266" s="1">
        <v>2</v>
      </c>
      <c r="L266" s="1">
        <v>11</v>
      </c>
      <c r="M266" s="1">
        <v>0</v>
      </c>
      <c r="N266" s="1">
        <v>0</v>
      </c>
      <c r="O266" s="1">
        <v>0</v>
      </c>
      <c r="P266" s="1">
        <v>120</v>
      </c>
      <c r="Q266" s="1">
        <v>3.3000000000000002E-2</v>
      </c>
      <c r="S266" s="1" t="s">
        <v>190</v>
      </c>
      <c r="T266" s="1" t="s">
        <v>799</v>
      </c>
      <c r="U266" s="1">
        <v>80</v>
      </c>
      <c r="V266" s="1">
        <v>10</v>
      </c>
      <c r="W266" s="1">
        <v>19</v>
      </c>
      <c r="X266" s="1">
        <v>29</v>
      </c>
      <c r="Y266" s="1">
        <v>-1</v>
      </c>
      <c r="Z266" s="1">
        <v>42</v>
      </c>
      <c r="AA266" s="1">
        <v>67</v>
      </c>
      <c r="AB266" s="1">
        <v>57</v>
      </c>
      <c r="AC266" s="1">
        <v>5</v>
      </c>
      <c r="AD266" s="1">
        <v>0</v>
      </c>
      <c r="AE266" s="1">
        <v>0</v>
      </c>
      <c r="AF266" s="1">
        <v>1</v>
      </c>
      <c r="AG266" s="1">
        <v>4</v>
      </c>
      <c r="AH266" s="1">
        <v>157</v>
      </c>
      <c r="AI266" s="1">
        <v>6.4000000000000001E-2</v>
      </c>
      <c r="AK266" s="2" t="s">
        <v>351</v>
      </c>
      <c r="AL266" s="1" t="s">
        <v>805</v>
      </c>
      <c r="AM266" s="1">
        <v>71</v>
      </c>
      <c r="AN266" s="1">
        <v>9</v>
      </c>
      <c r="AO266" s="1">
        <v>17</v>
      </c>
      <c r="AP266" s="1">
        <v>26</v>
      </c>
      <c r="AQ266" s="1">
        <v>11</v>
      </c>
      <c r="AR266" s="1">
        <v>22</v>
      </c>
      <c r="AS266" s="1">
        <v>26</v>
      </c>
      <c r="AT266" s="1">
        <v>36</v>
      </c>
      <c r="AU266" s="1">
        <v>0</v>
      </c>
      <c r="AV266" s="1">
        <v>3</v>
      </c>
      <c r="AW266" s="1">
        <v>0</v>
      </c>
      <c r="AX266" s="1">
        <v>0</v>
      </c>
      <c r="AY266" s="1">
        <v>1</v>
      </c>
      <c r="AZ266" s="1">
        <v>89</v>
      </c>
      <c r="BA266" s="1">
        <v>0.10100000000000001</v>
      </c>
      <c r="BC266" s="2" t="s">
        <v>702</v>
      </c>
      <c r="BD266" s="1" t="s">
        <v>806</v>
      </c>
      <c r="BE266" s="1">
        <v>47</v>
      </c>
      <c r="BF266" s="1">
        <v>4</v>
      </c>
      <c r="BG266" s="1">
        <v>11</v>
      </c>
      <c r="BH266" s="1">
        <v>15</v>
      </c>
      <c r="BI266" s="1">
        <v>-7</v>
      </c>
      <c r="BJ266" s="1">
        <v>40</v>
      </c>
      <c r="BK266" s="1">
        <v>65</v>
      </c>
      <c r="BL266" s="1">
        <v>93</v>
      </c>
      <c r="BM266" s="1">
        <v>1</v>
      </c>
      <c r="BN266" s="1">
        <v>2</v>
      </c>
      <c r="BO266" s="1">
        <v>1</v>
      </c>
      <c r="BP266" s="1">
        <v>1</v>
      </c>
      <c r="BQ266" s="1">
        <v>1</v>
      </c>
      <c r="BR266" s="1">
        <v>58</v>
      </c>
      <c r="BS266" s="1">
        <v>6.9000000000000006E-2</v>
      </c>
      <c r="BU266" s="2" t="s">
        <v>371</v>
      </c>
      <c r="BV266" s="1" t="s">
        <v>798</v>
      </c>
      <c r="BW266" s="1">
        <v>76</v>
      </c>
      <c r="BX266" s="1">
        <v>12</v>
      </c>
      <c r="BY266" s="1">
        <v>16</v>
      </c>
      <c r="BZ266" s="1">
        <v>28</v>
      </c>
      <c r="CA266" s="1">
        <v>-18</v>
      </c>
      <c r="CB266" s="1">
        <v>18</v>
      </c>
      <c r="CC266" s="1">
        <v>33</v>
      </c>
      <c r="CD266" s="1">
        <v>30</v>
      </c>
      <c r="CE266" s="1">
        <v>4</v>
      </c>
      <c r="CF266" s="1">
        <v>6</v>
      </c>
      <c r="CG266" s="1">
        <v>0</v>
      </c>
      <c r="CH266" s="1">
        <v>0</v>
      </c>
      <c r="CI266" s="1">
        <v>2</v>
      </c>
      <c r="CJ266" s="1">
        <v>110</v>
      </c>
      <c r="CK266" s="1">
        <v>0.109</v>
      </c>
      <c r="CL266" s="1" t="s">
        <v>797</v>
      </c>
      <c r="CM266" s="1" t="s">
        <v>744</v>
      </c>
      <c r="CN266" s="1" t="s">
        <v>810</v>
      </c>
      <c r="CO266" s="1">
        <v>58</v>
      </c>
      <c r="CP266" s="1">
        <v>9</v>
      </c>
      <c r="CQ266" s="1">
        <v>18</v>
      </c>
      <c r="CR266" s="1">
        <v>27</v>
      </c>
      <c r="CS266" s="1">
        <v>8</v>
      </c>
      <c r="CT266" s="1">
        <v>27</v>
      </c>
      <c r="CU266" s="1">
        <v>41</v>
      </c>
      <c r="CV266" s="1">
        <v>74</v>
      </c>
      <c r="CW266" s="1">
        <v>2</v>
      </c>
      <c r="CX266" s="1">
        <v>4</v>
      </c>
      <c r="CY266" s="1">
        <v>0</v>
      </c>
      <c r="CZ266" s="1">
        <v>0</v>
      </c>
      <c r="DA266" s="1">
        <v>0</v>
      </c>
      <c r="DB266" s="1">
        <v>118</v>
      </c>
      <c r="DC266" s="1">
        <v>7.5999999999999998E-2</v>
      </c>
      <c r="DE266" s="2"/>
      <c r="DF266" s="1" t="s">
        <v>744</v>
      </c>
      <c r="DG266" s="1">
        <v>58</v>
      </c>
      <c r="DH266" s="1">
        <v>9</v>
      </c>
      <c r="DI266" s="1">
        <v>18</v>
      </c>
      <c r="DJ266" s="1">
        <v>27</v>
      </c>
      <c r="DK266" s="1">
        <v>8</v>
      </c>
      <c r="DL266" s="1">
        <v>27</v>
      </c>
      <c r="DM266" s="1">
        <v>41</v>
      </c>
      <c r="DN266" s="1">
        <v>74</v>
      </c>
      <c r="DO266" s="1">
        <v>2</v>
      </c>
      <c r="DP266" s="1">
        <v>4</v>
      </c>
      <c r="DQ266" s="1">
        <v>0</v>
      </c>
      <c r="DR266" s="1">
        <v>0</v>
      </c>
      <c r="DS266" s="1">
        <v>0</v>
      </c>
      <c r="DT266" s="1">
        <v>118</v>
      </c>
      <c r="DU266" s="1">
        <v>7.5999999999999998E-2</v>
      </c>
    </row>
    <row r="267" spans="1:125" x14ac:dyDescent="0.2">
      <c r="A267" s="2" t="s">
        <v>249</v>
      </c>
      <c r="B267" s="1" t="s">
        <v>796</v>
      </c>
      <c r="C267" s="1">
        <v>82</v>
      </c>
      <c r="D267" s="1">
        <v>12</v>
      </c>
      <c r="E267" s="1">
        <v>16</v>
      </c>
      <c r="F267" s="1">
        <v>28</v>
      </c>
      <c r="G267" s="1">
        <v>-2</v>
      </c>
      <c r="H267" s="1">
        <v>32</v>
      </c>
      <c r="I267" s="1">
        <v>45</v>
      </c>
      <c r="J267" s="1">
        <v>41</v>
      </c>
      <c r="K267" s="1">
        <v>1</v>
      </c>
      <c r="L267" s="1">
        <v>1</v>
      </c>
      <c r="M267" s="1">
        <v>0</v>
      </c>
      <c r="N267" s="1">
        <v>0</v>
      </c>
      <c r="O267" s="1">
        <v>2</v>
      </c>
      <c r="P267" s="1">
        <v>124</v>
      </c>
      <c r="Q267" s="1">
        <v>9.7000000000000003E-2</v>
      </c>
      <c r="S267" s="1" t="s">
        <v>340</v>
      </c>
      <c r="T267" s="1" t="s">
        <v>820</v>
      </c>
      <c r="U267" s="1">
        <v>80</v>
      </c>
      <c r="V267" s="1">
        <v>13</v>
      </c>
      <c r="W267" s="1">
        <v>16</v>
      </c>
      <c r="X267" s="1">
        <v>29</v>
      </c>
      <c r="Y267" s="1">
        <v>11</v>
      </c>
      <c r="Z267" s="1">
        <v>93</v>
      </c>
      <c r="AA267" s="1">
        <v>119</v>
      </c>
      <c r="AB267" s="1">
        <v>52</v>
      </c>
      <c r="AC267" s="1">
        <v>1</v>
      </c>
      <c r="AD267" s="1">
        <v>1</v>
      </c>
      <c r="AE267" s="1">
        <v>1</v>
      </c>
      <c r="AF267" s="1">
        <v>3</v>
      </c>
      <c r="AG267" s="1">
        <v>1</v>
      </c>
      <c r="AH267" s="1">
        <v>98</v>
      </c>
      <c r="AI267" s="1">
        <v>0.13300000000000001</v>
      </c>
      <c r="AK267" s="2" t="s">
        <v>682</v>
      </c>
      <c r="AL267" s="1" t="s">
        <v>811</v>
      </c>
      <c r="AM267" s="1">
        <v>79</v>
      </c>
      <c r="AN267" s="1">
        <v>15</v>
      </c>
      <c r="AO267" s="1">
        <v>11</v>
      </c>
      <c r="AP267" s="1">
        <v>26</v>
      </c>
      <c r="AQ267" s="1">
        <v>2</v>
      </c>
      <c r="AR267" s="1">
        <v>83</v>
      </c>
      <c r="AS267" s="1">
        <v>128</v>
      </c>
      <c r="AT267" s="1">
        <v>21</v>
      </c>
      <c r="AU267" s="1">
        <v>1</v>
      </c>
      <c r="AV267" s="1">
        <v>0</v>
      </c>
      <c r="AW267" s="1">
        <v>0</v>
      </c>
      <c r="AX267" s="1">
        <v>0</v>
      </c>
      <c r="AY267" s="1">
        <v>1</v>
      </c>
      <c r="AZ267" s="1">
        <v>99</v>
      </c>
      <c r="BA267" s="1">
        <v>0.152</v>
      </c>
      <c r="BC267" s="2" t="s">
        <v>253</v>
      </c>
      <c r="BD267" s="1" t="s">
        <v>814</v>
      </c>
      <c r="BE267" s="1">
        <v>48</v>
      </c>
      <c r="BF267" s="1">
        <v>4</v>
      </c>
      <c r="BG267" s="1">
        <v>11</v>
      </c>
      <c r="BH267" s="1">
        <v>15</v>
      </c>
      <c r="BI267" s="1">
        <v>-9</v>
      </c>
      <c r="BJ267" s="1">
        <v>56</v>
      </c>
      <c r="BK267" s="1">
        <v>97</v>
      </c>
      <c r="BL267" s="1">
        <v>22</v>
      </c>
      <c r="BM267" s="1">
        <v>0</v>
      </c>
      <c r="BN267" s="1">
        <v>2</v>
      </c>
      <c r="BO267" s="1">
        <v>0</v>
      </c>
      <c r="BP267" s="1">
        <v>0</v>
      </c>
      <c r="BQ267" s="1">
        <v>0</v>
      </c>
      <c r="BR267" s="1">
        <v>94</v>
      </c>
      <c r="BS267" s="1">
        <v>4.2999999999999997E-2</v>
      </c>
      <c r="BU267" s="2" t="s">
        <v>351</v>
      </c>
      <c r="BV267" s="1" t="s">
        <v>805</v>
      </c>
      <c r="BW267" s="1">
        <v>81</v>
      </c>
      <c r="BX267" s="1">
        <v>8</v>
      </c>
      <c r="BY267" s="1">
        <v>20</v>
      </c>
      <c r="BZ267" s="1">
        <v>28</v>
      </c>
      <c r="CA267" s="1">
        <v>6</v>
      </c>
      <c r="CB267" s="1">
        <v>36</v>
      </c>
      <c r="CC267" s="1">
        <v>22</v>
      </c>
      <c r="CD267" s="1">
        <v>70</v>
      </c>
      <c r="CE267" s="1">
        <v>0</v>
      </c>
      <c r="CF267" s="1">
        <v>0</v>
      </c>
      <c r="CG267" s="1">
        <v>0</v>
      </c>
      <c r="CH267" s="1">
        <v>1</v>
      </c>
      <c r="CI267" s="1">
        <v>2</v>
      </c>
      <c r="CJ267" s="1">
        <v>96</v>
      </c>
      <c r="CK267" s="1">
        <v>8.3000000000000004E-2</v>
      </c>
      <c r="CL267" s="1" t="s">
        <v>797</v>
      </c>
      <c r="CM267" s="1" t="s">
        <v>709</v>
      </c>
      <c r="CN267" s="1" t="s">
        <v>829</v>
      </c>
      <c r="CO267" s="1">
        <v>82</v>
      </c>
      <c r="CP267" s="1">
        <v>3</v>
      </c>
      <c r="CQ267" s="1">
        <v>24</v>
      </c>
      <c r="CR267" s="1">
        <v>27</v>
      </c>
      <c r="CS267" s="1">
        <v>4</v>
      </c>
      <c r="CT267" s="1">
        <v>22</v>
      </c>
      <c r="CU267" s="1">
        <v>44</v>
      </c>
      <c r="CV267" s="1">
        <v>85</v>
      </c>
      <c r="CW267" s="1">
        <v>1</v>
      </c>
      <c r="CX267" s="1">
        <v>11</v>
      </c>
      <c r="CY267" s="1">
        <v>0</v>
      </c>
      <c r="CZ267" s="1">
        <v>0</v>
      </c>
      <c r="DA267" s="1">
        <v>0</v>
      </c>
      <c r="DB267" s="1">
        <v>118</v>
      </c>
      <c r="DC267" s="1">
        <v>2.5000000000000001E-2</v>
      </c>
      <c r="DE267" s="2"/>
      <c r="DF267" s="1" t="s">
        <v>709</v>
      </c>
      <c r="DG267" s="1">
        <v>82</v>
      </c>
      <c r="DH267" s="1">
        <v>3</v>
      </c>
      <c r="DI267" s="1">
        <v>24</v>
      </c>
      <c r="DJ267" s="1">
        <v>27</v>
      </c>
      <c r="DK267" s="1">
        <v>4</v>
      </c>
      <c r="DL267" s="1">
        <v>22</v>
      </c>
      <c r="DM267" s="1">
        <v>44</v>
      </c>
      <c r="DN267" s="1">
        <v>85</v>
      </c>
      <c r="DO267" s="1">
        <v>1</v>
      </c>
      <c r="DP267" s="1">
        <v>11</v>
      </c>
      <c r="DQ267" s="1">
        <v>0</v>
      </c>
      <c r="DR267" s="1">
        <v>0</v>
      </c>
      <c r="DS267" s="1">
        <v>0</v>
      </c>
      <c r="DT267" s="1">
        <v>118</v>
      </c>
      <c r="DU267" s="1">
        <v>2.5000000000000001E-2</v>
      </c>
    </row>
    <row r="268" spans="1:125" x14ac:dyDescent="0.2">
      <c r="A268" s="2" t="s">
        <v>573</v>
      </c>
      <c r="B268" s="1" t="s">
        <v>825</v>
      </c>
      <c r="C268" s="1">
        <v>82</v>
      </c>
      <c r="D268" s="1">
        <v>8</v>
      </c>
      <c r="E268" s="1">
        <v>20</v>
      </c>
      <c r="F268" s="1">
        <v>28</v>
      </c>
      <c r="G268" s="1">
        <v>2</v>
      </c>
      <c r="H268" s="1">
        <v>56</v>
      </c>
      <c r="I268" s="1">
        <v>132</v>
      </c>
      <c r="J268" s="1">
        <v>67</v>
      </c>
      <c r="K268" s="1">
        <v>1</v>
      </c>
      <c r="L268" s="1">
        <v>11</v>
      </c>
      <c r="M268" s="1">
        <v>0</v>
      </c>
      <c r="N268" s="1">
        <v>0</v>
      </c>
      <c r="O268" s="1">
        <v>2</v>
      </c>
      <c r="P268" s="1">
        <v>144</v>
      </c>
      <c r="Q268" s="1">
        <v>5.6000000000000001E-2</v>
      </c>
      <c r="S268" s="1" t="s">
        <v>730</v>
      </c>
      <c r="T268" s="1" t="s">
        <v>817</v>
      </c>
      <c r="U268" s="1">
        <v>76</v>
      </c>
      <c r="V268" s="1">
        <v>3</v>
      </c>
      <c r="W268" s="1">
        <v>26</v>
      </c>
      <c r="X268" s="1">
        <v>29</v>
      </c>
      <c r="Y268" s="1">
        <v>11</v>
      </c>
      <c r="Z268" s="1">
        <v>34</v>
      </c>
      <c r="AA268" s="1">
        <v>61</v>
      </c>
      <c r="AB268" s="1">
        <v>85</v>
      </c>
      <c r="AC268" s="1">
        <v>0</v>
      </c>
      <c r="AD268" s="1">
        <v>6</v>
      </c>
      <c r="AE268" s="1">
        <v>0</v>
      </c>
      <c r="AF268" s="1">
        <v>0</v>
      </c>
      <c r="AG268" s="1">
        <v>0</v>
      </c>
      <c r="AH268" s="1">
        <v>88</v>
      </c>
      <c r="AI268" s="1">
        <v>3.4000000000000002E-2</v>
      </c>
      <c r="AK268" s="2" t="s">
        <v>202</v>
      </c>
      <c r="AL268" s="1" t="s">
        <v>798</v>
      </c>
      <c r="AM268" s="1">
        <v>82</v>
      </c>
      <c r="AN268" s="1">
        <v>13</v>
      </c>
      <c r="AO268" s="1">
        <v>13</v>
      </c>
      <c r="AP268" s="1">
        <v>26</v>
      </c>
      <c r="AQ268" s="1">
        <v>-4</v>
      </c>
      <c r="AR268" s="1">
        <v>15</v>
      </c>
      <c r="AS268" s="1">
        <v>88</v>
      </c>
      <c r="AT268" s="1">
        <v>43</v>
      </c>
      <c r="AU268" s="1">
        <v>2</v>
      </c>
      <c r="AV268" s="1">
        <v>1</v>
      </c>
      <c r="AW268" s="1">
        <v>0</v>
      </c>
      <c r="AX268" s="1">
        <v>0</v>
      </c>
      <c r="AY268" s="1">
        <v>2</v>
      </c>
      <c r="AZ268" s="1">
        <v>115</v>
      </c>
      <c r="BA268" s="1">
        <v>0.113</v>
      </c>
      <c r="BC268" s="2" t="s">
        <v>383</v>
      </c>
      <c r="BD268" s="1" t="s">
        <v>798</v>
      </c>
      <c r="BE268" s="1">
        <v>45</v>
      </c>
      <c r="BF268" s="1">
        <v>7</v>
      </c>
      <c r="BG268" s="1">
        <v>8</v>
      </c>
      <c r="BH268" s="1">
        <v>15</v>
      </c>
      <c r="BI268" s="1">
        <v>-2</v>
      </c>
      <c r="BJ268" s="1">
        <v>17</v>
      </c>
      <c r="BK268" s="1">
        <v>85</v>
      </c>
      <c r="BL268" s="1">
        <v>31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58</v>
      </c>
      <c r="BS268" s="1">
        <v>0.121</v>
      </c>
      <c r="BU268" s="2" t="s">
        <v>747</v>
      </c>
      <c r="BV268" s="1" t="s">
        <v>821</v>
      </c>
      <c r="BW268" s="1">
        <v>73</v>
      </c>
      <c r="BX268" s="1">
        <v>3</v>
      </c>
      <c r="BY268" s="1">
        <v>25</v>
      </c>
      <c r="BZ268" s="1">
        <v>28</v>
      </c>
      <c r="CA268" s="1">
        <v>-5</v>
      </c>
      <c r="CB268" s="1">
        <v>18</v>
      </c>
      <c r="CC268" s="1">
        <v>59</v>
      </c>
      <c r="CD268" s="1">
        <v>95</v>
      </c>
      <c r="CE268" s="1">
        <v>2</v>
      </c>
      <c r="CF268" s="1">
        <v>4</v>
      </c>
      <c r="CG268" s="1">
        <v>0</v>
      </c>
      <c r="CH268" s="1">
        <v>0</v>
      </c>
      <c r="CI268" s="1">
        <v>1</v>
      </c>
      <c r="CJ268" s="1">
        <v>93</v>
      </c>
      <c r="CK268" s="1">
        <v>3.2000000000000001E-2</v>
      </c>
      <c r="CL268" s="1" t="s">
        <v>797</v>
      </c>
      <c r="CM268" s="1" t="s">
        <v>359</v>
      </c>
      <c r="CN268" s="1" t="s">
        <v>821</v>
      </c>
      <c r="CO268" s="1">
        <v>66</v>
      </c>
      <c r="CP268" s="1">
        <v>8</v>
      </c>
      <c r="CQ268" s="1">
        <v>19</v>
      </c>
      <c r="CR268" s="1">
        <v>27</v>
      </c>
      <c r="CS268" s="1">
        <v>12</v>
      </c>
      <c r="CT268" s="1">
        <v>12</v>
      </c>
      <c r="CU268" s="1">
        <v>64</v>
      </c>
      <c r="CV268" s="1">
        <v>15</v>
      </c>
      <c r="CW268" s="1">
        <v>0</v>
      </c>
      <c r="CX268" s="1">
        <v>1</v>
      </c>
      <c r="CY268" s="1">
        <v>0</v>
      </c>
      <c r="CZ268" s="1">
        <v>0</v>
      </c>
      <c r="DA268" s="1">
        <v>1</v>
      </c>
      <c r="DB268" s="1">
        <v>131</v>
      </c>
      <c r="DC268" s="1">
        <v>6.0999999999999999E-2</v>
      </c>
      <c r="DE268" s="2"/>
      <c r="DF268" s="1" t="s">
        <v>359</v>
      </c>
      <c r="DG268" s="1">
        <v>66</v>
      </c>
      <c r="DH268" s="1">
        <v>8</v>
      </c>
      <c r="DI268" s="1">
        <v>19</v>
      </c>
      <c r="DJ268" s="1">
        <v>27</v>
      </c>
      <c r="DK268" s="1">
        <v>12</v>
      </c>
      <c r="DL268" s="1">
        <v>12</v>
      </c>
      <c r="DM268" s="1">
        <v>64</v>
      </c>
      <c r="DN268" s="1">
        <v>15</v>
      </c>
      <c r="DO268" s="1">
        <v>0</v>
      </c>
      <c r="DP268" s="1">
        <v>1</v>
      </c>
      <c r="DQ268" s="1">
        <v>0</v>
      </c>
      <c r="DR268" s="1">
        <v>0</v>
      </c>
      <c r="DS268" s="1">
        <v>1</v>
      </c>
      <c r="DT268" s="1">
        <v>131</v>
      </c>
      <c r="DU268" s="1">
        <v>6.0999999999999999E-2</v>
      </c>
    </row>
    <row r="269" spans="1:125" x14ac:dyDescent="0.2">
      <c r="A269" s="2" t="s">
        <v>585</v>
      </c>
      <c r="B269" s="1" t="s">
        <v>816</v>
      </c>
      <c r="C269" s="1">
        <v>61</v>
      </c>
      <c r="D269" s="1">
        <v>11</v>
      </c>
      <c r="E269" s="1">
        <v>17</v>
      </c>
      <c r="F269" s="1">
        <v>28</v>
      </c>
      <c r="G269" s="1">
        <v>3</v>
      </c>
      <c r="H269" s="1">
        <v>18</v>
      </c>
      <c r="I269" s="1">
        <v>126</v>
      </c>
      <c r="J269" s="1">
        <v>18</v>
      </c>
      <c r="K269" s="1">
        <v>3</v>
      </c>
      <c r="L269" s="1">
        <v>3</v>
      </c>
      <c r="M269" s="1">
        <v>0</v>
      </c>
      <c r="N269" s="1">
        <v>0</v>
      </c>
      <c r="O269" s="1">
        <v>1</v>
      </c>
      <c r="P269" s="1">
        <v>159</v>
      </c>
      <c r="Q269" s="1">
        <v>6.9000000000000006E-2</v>
      </c>
      <c r="S269" s="1" t="s">
        <v>318</v>
      </c>
      <c r="T269" s="1" t="s">
        <v>813</v>
      </c>
      <c r="U269" s="1">
        <v>70</v>
      </c>
      <c r="V269" s="1">
        <v>11</v>
      </c>
      <c r="W269" s="1">
        <v>17</v>
      </c>
      <c r="X269" s="1">
        <v>28</v>
      </c>
      <c r="Y269" s="1">
        <v>-13</v>
      </c>
      <c r="Z269" s="1">
        <v>37</v>
      </c>
      <c r="AA269" s="1">
        <v>47</v>
      </c>
      <c r="AB269" s="1">
        <v>41</v>
      </c>
      <c r="AC269" s="1">
        <v>5</v>
      </c>
      <c r="AD269" s="1">
        <v>4</v>
      </c>
      <c r="AE269" s="1">
        <v>0</v>
      </c>
      <c r="AF269" s="1">
        <v>3</v>
      </c>
      <c r="AG269" s="1">
        <v>2</v>
      </c>
      <c r="AH269" s="1">
        <v>102</v>
      </c>
      <c r="AI269" s="1">
        <v>0.108</v>
      </c>
      <c r="AK269" s="2" t="s">
        <v>659</v>
      </c>
      <c r="AL269" s="1" t="s">
        <v>820</v>
      </c>
      <c r="AM269" s="1">
        <v>77</v>
      </c>
      <c r="AN269" s="1">
        <v>8</v>
      </c>
      <c r="AO269" s="1">
        <v>18</v>
      </c>
      <c r="AP269" s="1">
        <v>26</v>
      </c>
      <c r="AQ269" s="1">
        <v>-6</v>
      </c>
      <c r="AR269" s="1">
        <v>45</v>
      </c>
      <c r="AS269" s="1">
        <v>59</v>
      </c>
      <c r="AT269" s="1">
        <v>21</v>
      </c>
      <c r="AU269" s="1">
        <v>0</v>
      </c>
      <c r="AV269" s="1">
        <v>1</v>
      </c>
      <c r="AW269" s="1">
        <v>0</v>
      </c>
      <c r="AX269" s="1">
        <v>0</v>
      </c>
      <c r="AY269" s="1">
        <v>1</v>
      </c>
      <c r="AZ269" s="1">
        <v>146</v>
      </c>
      <c r="BA269" s="1">
        <v>5.5E-2</v>
      </c>
      <c r="BC269" s="2" t="s">
        <v>434</v>
      </c>
      <c r="BD269" s="1" t="s">
        <v>804</v>
      </c>
      <c r="BE269" s="1">
        <v>39</v>
      </c>
      <c r="BF269" s="1">
        <v>2</v>
      </c>
      <c r="BG269" s="1">
        <v>13</v>
      </c>
      <c r="BH269" s="1">
        <v>15</v>
      </c>
      <c r="BI269" s="1">
        <v>-10</v>
      </c>
      <c r="BJ269" s="1">
        <v>22</v>
      </c>
      <c r="BK269" s="1">
        <v>4</v>
      </c>
      <c r="BL269" s="1">
        <v>11</v>
      </c>
      <c r="BM269" s="1">
        <v>0</v>
      </c>
      <c r="BN269" s="1">
        <v>8</v>
      </c>
      <c r="BO269" s="1">
        <v>0</v>
      </c>
      <c r="BP269" s="1">
        <v>0</v>
      </c>
      <c r="BQ269" s="1">
        <v>0</v>
      </c>
      <c r="BR269" s="1">
        <v>58</v>
      </c>
      <c r="BS269" s="1">
        <v>3.4000000000000002E-2</v>
      </c>
      <c r="BU269" s="2" t="s">
        <v>201</v>
      </c>
      <c r="BV269" s="1" t="s">
        <v>807</v>
      </c>
      <c r="BW269" s="1">
        <v>49</v>
      </c>
      <c r="BX269" s="1">
        <v>10</v>
      </c>
      <c r="BY269" s="1">
        <v>18</v>
      </c>
      <c r="BZ269" s="1">
        <v>28</v>
      </c>
      <c r="CA269" s="1">
        <v>9</v>
      </c>
      <c r="CB269" s="1">
        <v>6</v>
      </c>
      <c r="CC269" s="1">
        <v>23</v>
      </c>
      <c r="CD269" s="1">
        <v>44</v>
      </c>
      <c r="CE269" s="1">
        <v>0</v>
      </c>
      <c r="CF269" s="1">
        <v>0</v>
      </c>
      <c r="CG269" s="1">
        <v>0</v>
      </c>
      <c r="CH269" s="1">
        <v>2</v>
      </c>
      <c r="CI269" s="1">
        <v>3</v>
      </c>
      <c r="CJ269" s="1">
        <v>91</v>
      </c>
      <c r="CK269" s="1">
        <v>0.11</v>
      </c>
      <c r="CL269" s="1" t="s">
        <v>797</v>
      </c>
      <c r="CM269" s="1" t="s">
        <v>397</v>
      </c>
      <c r="CN269" s="1" t="s">
        <v>796</v>
      </c>
      <c r="CO269" s="1">
        <v>82</v>
      </c>
      <c r="CP269" s="1">
        <v>10</v>
      </c>
      <c r="CQ269" s="1">
        <v>17</v>
      </c>
      <c r="CR269" s="1">
        <v>27</v>
      </c>
      <c r="CS269" s="1">
        <v>5</v>
      </c>
      <c r="CT269" s="1">
        <v>28</v>
      </c>
      <c r="CU269" s="1">
        <v>55</v>
      </c>
      <c r="CV269" s="1">
        <v>45</v>
      </c>
      <c r="CW269" s="1">
        <v>0</v>
      </c>
      <c r="CX269" s="1">
        <v>1</v>
      </c>
      <c r="CY269" s="1">
        <v>2</v>
      </c>
      <c r="CZ269" s="1">
        <v>0</v>
      </c>
      <c r="DA269" s="1">
        <v>3</v>
      </c>
      <c r="DB269" s="1">
        <v>116</v>
      </c>
      <c r="DC269" s="1">
        <v>8.5999999999999993E-2</v>
      </c>
      <c r="DE269" s="2"/>
      <c r="DF269" s="1" t="s">
        <v>397</v>
      </c>
      <c r="DG269" s="1">
        <v>82</v>
      </c>
      <c r="DH269" s="1">
        <v>10</v>
      </c>
      <c r="DI269" s="1">
        <v>17</v>
      </c>
      <c r="DJ269" s="1">
        <v>27</v>
      </c>
      <c r="DK269" s="1">
        <v>5</v>
      </c>
      <c r="DL269" s="1">
        <v>28</v>
      </c>
      <c r="DM269" s="1">
        <v>55</v>
      </c>
      <c r="DN269" s="1">
        <v>45</v>
      </c>
      <c r="DO269" s="1">
        <v>0</v>
      </c>
      <c r="DP269" s="1">
        <v>1</v>
      </c>
      <c r="DQ269" s="1">
        <v>2</v>
      </c>
      <c r="DR269" s="1">
        <v>0</v>
      </c>
      <c r="DS269" s="1">
        <v>3</v>
      </c>
      <c r="DT269" s="1">
        <v>116</v>
      </c>
      <c r="DU269" s="1">
        <v>8.5999999999999993E-2</v>
      </c>
    </row>
    <row r="270" spans="1:125" x14ac:dyDescent="0.2">
      <c r="A270" s="2" t="s">
        <v>561</v>
      </c>
      <c r="B270" s="1" t="s">
        <v>808</v>
      </c>
      <c r="C270" s="1">
        <v>56</v>
      </c>
      <c r="D270" s="1">
        <v>11</v>
      </c>
      <c r="E270" s="1">
        <v>17</v>
      </c>
      <c r="F270" s="1">
        <v>28</v>
      </c>
      <c r="G270" s="1">
        <v>-2</v>
      </c>
      <c r="H270" s="1">
        <v>24</v>
      </c>
      <c r="I270" s="1">
        <v>120</v>
      </c>
      <c r="J270" s="1">
        <v>14</v>
      </c>
      <c r="K270" s="1">
        <v>0</v>
      </c>
      <c r="L270" s="1">
        <v>0</v>
      </c>
      <c r="M270" s="1">
        <v>1</v>
      </c>
      <c r="N270" s="1">
        <v>0</v>
      </c>
      <c r="O270" s="1">
        <v>0</v>
      </c>
      <c r="P270" s="1">
        <v>138</v>
      </c>
      <c r="Q270" s="1">
        <v>0.08</v>
      </c>
      <c r="S270" s="1" t="s">
        <v>203</v>
      </c>
      <c r="T270" s="1" t="s">
        <v>794</v>
      </c>
      <c r="U270" s="1">
        <v>62</v>
      </c>
      <c r="V270" s="1">
        <v>13</v>
      </c>
      <c r="W270" s="1">
        <v>15</v>
      </c>
      <c r="X270" s="1">
        <v>28</v>
      </c>
      <c r="Y270" s="1">
        <v>5</v>
      </c>
      <c r="Z270" s="1">
        <v>16</v>
      </c>
      <c r="AA270" s="1">
        <v>80</v>
      </c>
      <c r="AB270" s="1">
        <v>36</v>
      </c>
      <c r="AC270" s="1">
        <v>1</v>
      </c>
      <c r="AD270" s="1">
        <v>0</v>
      </c>
      <c r="AE270" s="1">
        <v>0</v>
      </c>
      <c r="AF270" s="1">
        <v>1</v>
      </c>
      <c r="AG270" s="1">
        <v>0</v>
      </c>
      <c r="AH270" s="1">
        <v>160</v>
      </c>
      <c r="AI270" s="1">
        <v>8.1000000000000003E-2</v>
      </c>
      <c r="AK270" s="2" t="s">
        <v>301</v>
      </c>
      <c r="AL270" s="1" t="s">
        <v>800</v>
      </c>
      <c r="AM270" s="1">
        <v>57</v>
      </c>
      <c r="AN270" s="1">
        <v>11</v>
      </c>
      <c r="AO270" s="1">
        <v>15</v>
      </c>
      <c r="AP270" s="1">
        <v>26</v>
      </c>
      <c r="AQ270" s="1">
        <v>1</v>
      </c>
      <c r="AR270" s="1">
        <v>97</v>
      </c>
      <c r="AS270" s="1">
        <v>130</v>
      </c>
      <c r="AT270" s="1">
        <v>33</v>
      </c>
      <c r="AU270" s="1">
        <v>5</v>
      </c>
      <c r="AV270" s="1">
        <v>2</v>
      </c>
      <c r="AW270" s="1">
        <v>0</v>
      </c>
      <c r="AX270" s="1">
        <v>0</v>
      </c>
      <c r="AY270" s="1">
        <v>2</v>
      </c>
      <c r="AZ270" s="1">
        <v>88</v>
      </c>
      <c r="BA270" s="1">
        <v>0.125</v>
      </c>
      <c r="BC270" s="2" t="s">
        <v>421</v>
      </c>
      <c r="BD270" s="1" t="s">
        <v>804</v>
      </c>
      <c r="BE270" s="1">
        <v>47</v>
      </c>
      <c r="BF270" s="1">
        <v>8</v>
      </c>
      <c r="BG270" s="1">
        <v>7</v>
      </c>
      <c r="BH270" s="1">
        <v>15</v>
      </c>
      <c r="BI270" s="1">
        <v>-7</v>
      </c>
      <c r="BJ270" s="1">
        <v>17</v>
      </c>
      <c r="BK270" s="1">
        <v>64</v>
      </c>
      <c r="BL270" s="1">
        <v>15</v>
      </c>
      <c r="BM270" s="1">
        <v>2</v>
      </c>
      <c r="BN270" s="1">
        <v>2</v>
      </c>
      <c r="BO270" s="1">
        <v>0</v>
      </c>
      <c r="BP270" s="1">
        <v>0</v>
      </c>
      <c r="BQ270" s="1">
        <v>1</v>
      </c>
      <c r="BR270" s="1">
        <v>88</v>
      </c>
      <c r="BS270" s="1">
        <v>9.0999999999999998E-2</v>
      </c>
      <c r="BU270" s="2" t="s">
        <v>744</v>
      </c>
      <c r="BV270" s="1" t="s">
        <v>810</v>
      </c>
      <c r="BW270" s="1">
        <v>80</v>
      </c>
      <c r="BX270" s="1">
        <v>6</v>
      </c>
      <c r="BY270" s="1">
        <v>21</v>
      </c>
      <c r="BZ270" s="1">
        <v>27</v>
      </c>
      <c r="CA270" s="1">
        <v>9</v>
      </c>
      <c r="CB270" s="1">
        <v>24</v>
      </c>
      <c r="CC270" s="1">
        <v>57</v>
      </c>
      <c r="CD270" s="1">
        <v>97</v>
      </c>
      <c r="CE270" s="1">
        <v>0</v>
      </c>
      <c r="CF270" s="1">
        <v>6</v>
      </c>
      <c r="CG270" s="1">
        <v>0</v>
      </c>
      <c r="CH270" s="1">
        <v>0</v>
      </c>
      <c r="CI270" s="1">
        <v>2</v>
      </c>
      <c r="CJ270" s="1">
        <v>123</v>
      </c>
      <c r="CK270" s="1">
        <v>4.9000000000000002E-2</v>
      </c>
      <c r="CL270" s="1" t="s">
        <v>797</v>
      </c>
      <c r="CM270" s="1" t="s">
        <v>284</v>
      </c>
      <c r="CN270" s="1" t="s">
        <v>824</v>
      </c>
      <c r="CO270" s="1">
        <v>77</v>
      </c>
      <c r="CP270" s="1">
        <v>12</v>
      </c>
      <c r="CQ270" s="1">
        <v>15</v>
      </c>
      <c r="CR270" s="1">
        <v>27</v>
      </c>
      <c r="CS270" s="1">
        <v>-2</v>
      </c>
      <c r="CT270" s="1">
        <v>26</v>
      </c>
      <c r="CU270" s="1">
        <v>93</v>
      </c>
      <c r="CV270" s="1">
        <v>26</v>
      </c>
      <c r="CW270" s="1">
        <v>0</v>
      </c>
      <c r="CX270" s="1">
        <v>1</v>
      </c>
      <c r="CY270" s="1">
        <v>0</v>
      </c>
      <c r="CZ270" s="1">
        <v>0</v>
      </c>
      <c r="DA270" s="1">
        <v>0</v>
      </c>
      <c r="DB270" s="1">
        <v>145</v>
      </c>
      <c r="DC270" s="1">
        <v>8.3000000000000004E-2</v>
      </c>
      <c r="DE270" s="2"/>
      <c r="DF270" s="1" t="s">
        <v>284</v>
      </c>
      <c r="DG270" s="1">
        <v>77</v>
      </c>
      <c r="DH270" s="1">
        <v>12</v>
      </c>
      <c r="DI270" s="1">
        <v>15</v>
      </c>
      <c r="DJ270" s="1">
        <v>27</v>
      </c>
      <c r="DK270" s="1">
        <v>-2</v>
      </c>
      <c r="DL270" s="1">
        <v>26</v>
      </c>
      <c r="DM270" s="1">
        <v>93</v>
      </c>
      <c r="DN270" s="1">
        <v>26</v>
      </c>
      <c r="DO270" s="1">
        <v>0</v>
      </c>
      <c r="DP270" s="1">
        <v>1</v>
      </c>
      <c r="DQ270" s="1">
        <v>0</v>
      </c>
      <c r="DR270" s="1">
        <v>0</v>
      </c>
      <c r="DS270" s="1">
        <v>0</v>
      </c>
      <c r="DT270" s="1">
        <v>145</v>
      </c>
      <c r="DU270" s="1">
        <v>8.3000000000000004E-2</v>
      </c>
    </row>
    <row r="271" spans="1:125" x14ac:dyDescent="0.2">
      <c r="A271" s="2" t="s">
        <v>891</v>
      </c>
      <c r="B271" s="1" t="s">
        <v>794</v>
      </c>
      <c r="C271" s="1">
        <v>82</v>
      </c>
      <c r="D271" s="1">
        <v>8</v>
      </c>
      <c r="E271" s="1">
        <v>20</v>
      </c>
      <c r="F271" s="1">
        <v>28</v>
      </c>
      <c r="G271" s="1">
        <v>-7</v>
      </c>
      <c r="H271" s="1">
        <v>88</v>
      </c>
      <c r="I271" s="1">
        <v>156</v>
      </c>
      <c r="J271" s="1">
        <v>201</v>
      </c>
      <c r="K271" s="1">
        <v>1</v>
      </c>
      <c r="L271" s="1">
        <v>8</v>
      </c>
      <c r="M271" s="1">
        <v>0</v>
      </c>
      <c r="N271" s="1">
        <v>1</v>
      </c>
      <c r="O271" s="1">
        <v>1</v>
      </c>
      <c r="P271" s="1">
        <v>90</v>
      </c>
      <c r="Q271" s="1">
        <v>8.8999999999999996E-2</v>
      </c>
      <c r="S271" s="1" t="s">
        <v>851</v>
      </c>
      <c r="T271" s="1" t="s">
        <v>796</v>
      </c>
      <c r="U271" s="1">
        <v>67</v>
      </c>
      <c r="V271" s="1">
        <v>7</v>
      </c>
      <c r="W271" s="1">
        <v>21</v>
      </c>
      <c r="X271" s="1">
        <v>28</v>
      </c>
      <c r="Y271" s="1">
        <v>2</v>
      </c>
      <c r="Z271" s="1">
        <v>34</v>
      </c>
      <c r="AA271" s="1">
        <v>86</v>
      </c>
      <c r="AB271" s="1">
        <v>72</v>
      </c>
      <c r="AC271" s="1">
        <v>4</v>
      </c>
      <c r="AD271" s="1">
        <v>9</v>
      </c>
      <c r="AE271" s="1">
        <v>0</v>
      </c>
      <c r="AF271" s="1">
        <v>0</v>
      </c>
      <c r="AG271" s="1">
        <v>0</v>
      </c>
      <c r="AH271" s="1">
        <v>122</v>
      </c>
      <c r="AI271" s="1">
        <v>5.7000000000000002E-2</v>
      </c>
      <c r="AK271" s="2" t="s">
        <v>772</v>
      </c>
      <c r="AL271" s="1" t="s">
        <v>823</v>
      </c>
      <c r="AM271" s="1">
        <v>66</v>
      </c>
      <c r="AN271" s="1">
        <v>5</v>
      </c>
      <c r="AO271" s="1">
        <v>21</v>
      </c>
      <c r="AP271" s="1">
        <v>26</v>
      </c>
      <c r="AQ271" s="1">
        <v>-21</v>
      </c>
      <c r="AR271" s="1">
        <v>49</v>
      </c>
      <c r="AS271" s="1">
        <v>100</v>
      </c>
      <c r="AT271" s="1">
        <v>91</v>
      </c>
      <c r="AU271" s="1">
        <v>1</v>
      </c>
      <c r="AV271" s="1">
        <v>11</v>
      </c>
      <c r="AW271" s="1">
        <v>0</v>
      </c>
      <c r="AX271" s="1">
        <v>1</v>
      </c>
      <c r="AY271" s="1">
        <v>0</v>
      </c>
      <c r="AZ271" s="1">
        <v>124</v>
      </c>
      <c r="BA271" s="1">
        <v>0.04</v>
      </c>
      <c r="BC271" s="2" t="s">
        <v>203</v>
      </c>
      <c r="BD271" s="1" t="s">
        <v>794</v>
      </c>
      <c r="BE271" s="1">
        <v>41</v>
      </c>
      <c r="BF271" s="1">
        <v>10</v>
      </c>
      <c r="BG271" s="1">
        <v>5</v>
      </c>
      <c r="BH271" s="1">
        <v>15</v>
      </c>
      <c r="BI271" s="1">
        <v>-4</v>
      </c>
      <c r="BJ271" s="1">
        <v>10</v>
      </c>
      <c r="BK271" s="1">
        <v>46</v>
      </c>
      <c r="BL271" s="1">
        <v>22</v>
      </c>
      <c r="BM271" s="1">
        <v>0</v>
      </c>
      <c r="BN271" s="1">
        <v>0</v>
      </c>
      <c r="BO271" s="1">
        <v>0</v>
      </c>
      <c r="BP271" s="1">
        <v>0</v>
      </c>
      <c r="BQ271" s="1">
        <v>1</v>
      </c>
      <c r="BR271" s="1">
        <v>77</v>
      </c>
      <c r="BS271" s="1">
        <v>0.13</v>
      </c>
      <c r="BU271" s="2" t="s">
        <v>292</v>
      </c>
      <c r="BV271" s="1" t="s">
        <v>806</v>
      </c>
      <c r="BW271" s="1">
        <v>75</v>
      </c>
      <c r="BX271" s="1">
        <v>11</v>
      </c>
      <c r="BY271" s="1">
        <v>16</v>
      </c>
      <c r="BZ271" s="1">
        <v>27</v>
      </c>
      <c r="CA271" s="1">
        <v>-7</v>
      </c>
      <c r="CB271" s="1">
        <v>22</v>
      </c>
      <c r="CC271" s="1">
        <v>143</v>
      </c>
      <c r="CD271" s="1">
        <v>37</v>
      </c>
      <c r="CE271" s="1">
        <v>2</v>
      </c>
      <c r="CF271" s="1">
        <v>1</v>
      </c>
      <c r="CG271" s="1">
        <v>0</v>
      </c>
      <c r="CH271" s="1">
        <v>0</v>
      </c>
      <c r="CI271" s="1">
        <v>3</v>
      </c>
      <c r="CJ271" s="1">
        <v>129</v>
      </c>
      <c r="CK271" s="1">
        <v>8.5000000000000006E-2</v>
      </c>
      <c r="CL271" s="1" t="s">
        <v>797</v>
      </c>
      <c r="CM271" s="1" t="s">
        <v>1623</v>
      </c>
      <c r="CN271" s="1" t="s">
        <v>820</v>
      </c>
      <c r="CO271" s="1">
        <v>46</v>
      </c>
      <c r="CP271" s="1">
        <v>10</v>
      </c>
      <c r="CQ271" s="1">
        <v>17</v>
      </c>
      <c r="CR271" s="1">
        <v>27</v>
      </c>
      <c r="CS271" s="1">
        <v>12</v>
      </c>
      <c r="CT271" s="1">
        <v>8</v>
      </c>
      <c r="CU271" s="1">
        <v>20</v>
      </c>
      <c r="CV271" s="1">
        <v>11</v>
      </c>
      <c r="CW271" s="1">
        <v>2</v>
      </c>
      <c r="CX271" s="1">
        <v>1</v>
      </c>
      <c r="CY271" s="1">
        <v>0</v>
      </c>
      <c r="CZ271" s="1">
        <v>0</v>
      </c>
      <c r="DA271" s="1">
        <v>3</v>
      </c>
      <c r="DB271" s="1">
        <v>93</v>
      </c>
      <c r="DC271" s="1">
        <v>0.108</v>
      </c>
      <c r="DE271" s="2"/>
      <c r="DF271" s="1" t="s">
        <v>1623</v>
      </c>
      <c r="DG271" s="1">
        <v>46</v>
      </c>
      <c r="DH271" s="1">
        <v>10</v>
      </c>
      <c r="DI271" s="1">
        <v>17</v>
      </c>
      <c r="DJ271" s="1">
        <v>27</v>
      </c>
      <c r="DK271" s="1">
        <v>12</v>
      </c>
      <c r="DL271" s="1">
        <v>8</v>
      </c>
      <c r="DM271" s="1">
        <v>20</v>
      </c>
      <c r="DN271" s="1">
        <v>11</v>
      </c>
      <c r="DO271" s="1">
        <v>2</v>
      </c>
      <c r="DP271" s="1">
        <v>1</v>
      </c>
      <c r="DQ271" s="1">
        <v>0</v>
      </c>
      <c r="DR271" s="1">
        <v>0</v>
      </c>
      <c r="DS271" s="1">
        <v>3</v>
      </c>
      <c r="DT271" s="1">
        <v>93</v>
      </c>
      <c r="DU271" s="1">
        <v>0.108</v>
      </c>
    </row>
    <row r="272" spans="1:125" x14ac:dyDescent="0.2">
      <c r="A272" s="2" t="s">
        <v>225</v>
      </c>
      <c r="B272" s="1" t="s">
        <v>820</v>
      </c>
      <c r="C272" s="1">
        <v>53</v>
      </c>
      <c r="D272" s="1">
        <v>17</v>
      </c>
      <c r="E272" s="1">
        <v>11</v>
      </c>
      <c r="F272" s="1">
        <v>28</v>
      </c>
      <c r="G272" s="1">
        <v>8</v>
      </c>
      <c r="H272" s="1">
        <v>43</v>
      </c>
      <c r="I272" s="1">
        <v>61</v>
      </c>
      <c r="J272" s="1">
        <v>19</v>
      </c>
      <c r="K272" s="1">
        <v>4</v>
      </c>
      <c r="L272" s="1">
        <v>2</v>
      </c>
      <c r="M272" s="1">
        <v>0</v>
      </c>
      <c r="N272" s="1">
        <v>0</v>
      </c>
      <c r="O272" s="1">
        <v>3</v>
      </c>
      <c r="P272" s="1">
        <v>111</v>
      </c>
      <c r="Q272" s="1">
        <v>0.153</v>
      </c>
      <c r="S272" s="1" t="s">
        <v>349</v>
      </c>
      <c r="T272" s="1" t="s">
        <v>820</v>
      </c>
      <c r="U272" s="1">
        <v>81</v>
      </c>
      <c r="V272" s="1">
        <v>14</v>
      </c>
      <c r="W272" s="1">
        <v>14</v>
      </c>
      <c r="X272" s="1">
        <v>28</v>
      </c>
      <c r="Y272" s="1">
        <v>-13</v>
      </c>
      <c r="Z272" s="1">
        <v>33</v>
      </c>
      <c r="AA272" s="1">
        <v>81</v>
      </c>
      <c r="AB272" s="1">
        <v>54</v>
      </c>
      <c r="AC272" s="1">
        <v>0</v>
      </c>
      <c r="AD272" s="1">
        <v>0</v>
      </c>
      <c r="AE272" s="1">
        <v>1</v>
      </c>
      <c r="AF272" s="1">
        <v>2</v>
      </c>
      <c r="AG272" s="1">
        <v>2</v>
      </c>
      <c r="AH272" s="1">
        <v>113</v>
      </c>
      <c r="AI272" s="1">
        <v>0.124</v>
      </c>
      <c r="AK272" s="2" t="s">
        <v>538</v>
      </c>
      <c r="AL272" s="1" t="s">
        <v>829</v>
      </c>
      <c r="AM272" s="1">
        <v>67</v>
      </c>
      <c r="AN272" s="1">
        <v>11</v>
      </c>
      <c r="AO272" s="1">
        <v>15</v>
      </c>
      <c r="AP272" s="1">
        <v>26</v>
      </c>
      <c r="AQ272" s="1">
        <v>1</v>
      </c>
      <c r="AR272" s="1">
        <v>33</v>
      </c>
      <c r="AS272" s="1">
        <v>101</v>
      </c>
      <c r="AT272" s="1">
        <v>34</v>
      </c>
      <c r="AU272" s="1">
        <v>0</v>
      </c>
      <c r="AV272" s="1">
        <v>0</v>
      </c>
      <c r="AW272" s="1">
        <v>2</v>
      </c>
      <c r="AX272" s="1">
        <v>0</v>
      </c>
      <c r="AY272" s="1">
        <v>4</v>
      </c>
      <c r="AZ272" s="1">
        <v>75</v>
      </c>
      <c r="BA272" s="1">
        <v>0.14699999999999999</v>
      </c>
      <c r="BC272" s="2" t="s">
        <v>192</v>
      </c>
      <c r="BD272" s="1" t="s">
        <v>805</v>
      </c>
      <c r="BE272" s="1">
        <v>48</v>
      </c>
      <c r="BF272" s="1">
        <v>9</v>
      </c>
      <c r="BG272" s="1">
        <v>6</v>
      </c>
      <c r="BH272" s="1">
        <v>15</v>
      </c>
      <c r="BI272" s="1">
        <v>6</v>
      </c>
      <c r="BJ272" s="1">
        <v>38</v>
      </c>
      <c r="BK272" s="1">
        <v>70</v>
      </c>
      <c r="BL272" s="1">
        <v>14</v>
      </c>
      <c r="BM272" s="1">
        <v>2</v>
      </c>
      <c r="BN272" s="1">
        <v>0</v>
      </c>
      <c r="BO272" s="1">
        <v>0</v>
      </c>
      <c r="BP272" s="1">
        <v>0</v>
      </c>
      <c r="BQ272" s="1">
        <v>2</v>
      </c>
      <c r="BR272" s="1">
        <v>64</v>
      </c>
      <c r="BS272" s="1">
        <v>0.14099999999999999</v>
      </c>
      <c r="BU272" s="2" t="s">
        <v>240</v>
      </c>
      <c r="BV272" s="1" t="s">
        <v>816</v>
      </c>
      <c r="BW272" s="1">
        <v>78</v>
      </c>
      <c r="BX272" s="1">
        <v>8</v>
      </c>
      <c r="BY272" s="1">
        <v>19</v>
      </c>
      <c r="BZ272" s="1">
        <v>27</v>
      </c>
      <c r="CA272" s="1">
        <v>9</v>
      </c>
      <c r="CB272" s="1">
        <v>48</v>
      </c>
      <c r="CC272" s="1">
        <v>202</v>
      </c>
      <c r="CD272" s="1">
        <v>60</v>
      </c>
      <c r="CE272" s="1">
        <v>1</v>
      </c>
      <c r="CF272" s="1">
        <v>3</v>
      </c>
      <c r="CG272" s="1">
        <v>0</v>
      </c>
      <c r="CH272" s="1">
        <v>1</v>
      </c>
      <c r="CI272" s="1">
        <v>0</v>
      </c>
      <c r="CJ272" s="1">
        <v>109</v>
      </c>
      <c r="CK272" s="1">
        <v>7.2999999999999995E-2</v>
      </c>
      <c r="CL272" s="1" t="s">
        <v>797</v>
      </c>
      <c r="CM272" s="1" t="s">
        <v>200</v>
      </c>
      <c r="CN272" s="1" t="s">
        <v>816</v>
      </c>
      <c r="CO272" s="1">
        <v>82</v>
      </c>
      <c r="CP272" s="1">
        <v>11</v>
      </c>
      <c r="CQ272" s="1">
        <v>16</v>
      </c>
      <c r="CR272" s="1">
        <v>27</v>
      </c>
      <c r="CS272" s="1">
        <v>-17</v>
      </c>
      <c r="CT272" s="1">
        <v>26</v>
      </c>
      <c r="CU272" s="1">
        <v>242</v>
      </c>
      <c r="CV272" s="1">
        <v>24</v>
      </c>
      <c r="CW272" s="1">
        <v>1</v>
      </c>
      <c r="CX272" s="1">
        <v>5</v>
      </c>
      <c r="CY272" s="1">
        <v>0</v>
      </c>
      <c r="CZ272" s="1">
        <v>0</v>
      </c>
      <c r="DA272" s="1">
        <v>3</v>
      </c>
      <c r="DB272" s="1">
        <v>189</v>
      </c>
      <c r="DC272" s="1">
        <v>5.8000000000000003E-2</v>
      </c>
      <c r="DE272" s="2"/>
      <c r="DF272" s="1" t="s">
        <v>200</v>
      </c>
      <c r="DG272" s="1">
        <v>82</v>
      </c>
      <c r="DH272" s="1">
        <v>11</v>
      </c>
      <c r="DI272" s="1">
        <v>16</v>
      </c>
      <c r="DJ272" s="1">
        <v>27</v>
      </c>
      <c r="DK272" s="1">
        <v>-17</v>
      </c>
      <c r="DL272" s="1">
        <v>26</v>
      </c>
      <c r="DM272" s="1">
        <v>242</v>
      </c>
      <c r="DN272" s="1">
        <v>24</v>
      </c>
      <c r="DO272" s="1">
        <v>1</v>
      </c>
      <c r="DP272" s="1">
        <v>5</v>
      </c>
      <c r="DQ272" s="1">
        <v>0</v>
      </c>
      <c r="DR272" s="1">
        <v>0</v>
      </c>
      <c r="DS272" s="1">
        <v>3</v>
      </c>
      <c r="DT272" s="1">
        <v>189</v>
      </c>
      <c r="DU272" s="1">
        <v>5.8000000000000003E-2</v>
      </c>
    </row>
    <row r="273" spans="1:125" x14ac:dyDescent="0.2">
      <c r="A273" s="2" t="s">
        <v>605</v>
      </c>
      <c r="B273" s="1" t="s">
        <v>814</v>
      </c>
      <c r="C273" s="1">
        <v>53</v>
      </c>
      <c r="D273" s="1">
        <v>3</v>
      </c>
      <c r="E273" s="1">
        <v>25</v>
      </c>
      <c r="F273" s="1">
        <v>28</v>
      </c>
      <c r="G273" s="1">
        <v>-5</v>
      </c>
      <c r="H273" s="1">
        <v>28</v>
      </c>
      <c r="I273" s="1">
        <v>27</v>
      </c>
      <c r="J273" s="1">
        <v>86</v>
      </c>
      <c r="K273" s="1">
        <v>2</v>
      </c>
      <c r="L273" s="1">
        <v>9</v>
      </c>
      <c r="M273" s="1">
        <v>0</v>
      </c>
      <c r="N273" s="1">
        <v>0</v>
      </c>
      <c r="O273" s="1">
        <v>0</v>
      </c>
      <c r="P273" s="1">
        <v>90</v>
      </c>
      <c r="Q273" s="1">
        <v>3.3000000000000002E-2</v>
      </c>
      <c r="S273" s="1" t="s">
        <v>893</v>
      </c>
      <c r="T273" s="1" t="s">
        <v>802</v>
      </c>
      <c r="U273" s="1">
        <v>82</v>
      </c>
      <c r="V273" s="1">
        <v>8</v>
      </c>
      <c r="W273" s="1">
        <v>19</v>
      </c>
      <c r="X273" s="1">
        <v>27</v>
      </c>
      <c r="Y273" s="1">
        <v>7</v>
      </c>
      <c r="Z273" s="1">
        <v>34</v>
      </c>
      <c r="AA273" s="1">
        <v>32</v>
      </c>
      <c r="AB273" s="1">
        <v>124</v>
      </c>
      <c r="AC273" s="1">
        <v>2</v>
      </c>
      <c r="AD273" s="1">
        <v>3</v>
      </c>
      <c r="AE273" s="1">
        <v>0</v>
      </c>
      <c r="AF273" s="1">
        <v>0</v>
      </c>
      <c r="AG273" s="1">
        <v>1</v>
      </c>
      <c r="AH273" s="1">
        <v>131</v>
      </c>
      <c r="AI273" s="1">
        <v>6.0999999999999999E-2</v>
      </c>
      <c r="AK273" s="2" t="s">
        <v>253</v>
      </c>
      <c r="AL273" s="1" t="s">
        <v>814</v>
      </c>
      <c r="AM273" s="1">
        <v>81</v>
      </c>
      <c r="AN273" s="1">
        <v>14</v>
      </c>
      <c r="AO273" s="1">
        <v>12</v>
      </c>
      <c r="AP273" s="1">
        <v>26</v>
      </c>
      <c r="AQ273" s="1">
        <v>4</v>
      </c>
      <c r="AR273" s="1">
        <v>98</v>
      </c>
      <c r="AS273" s="1">
        <v>168</v>
      </c>
      <c r="AT273" s="1">
        <v>43</v>
      </c>
      <c r="AU273" s="1">
        <v>1</v>
      </c>
      <c r="AV273" s="1">
        <v>0</v>
      </c>
      <c r="AW273" s="1">
        <v>2</v>
      </c>
      <c r="AX273" s="1">
        <v>1</v>
      </c>
      <c r="AY273" s="1">
        <v>3</v>
      </c>
      <c r="AZ273" s="1">
        <v>134</v>
      </c>
      <c r="BA273" s="1">
        <v>0.104</v>
      </c>
      <c r="BC273" s="2" t="s">
        <v>636</v>
      </c>
      <c r="BD273" s="1" t="s">
        <v>819</v>
      </c>
      <c r="BE273" s="1">
        <v>39</v>
      </c>
      <c r="BF273" s="1">
        <v>6</v>
      </c>
      <c r="BG273" s="1">
        <v>9</v>
      </c>
      <c r="BH273" s="1">
        <v>15</v>
      </c>
      <c r="BI273" s="1">
        <v>0</v>
      </c>
      <c r="BJ273" s="1">
        <v>2</v>
      </c>
      <c r="BK273" s="1">
        <v>10</v>
      </c>
      <c r="BL273" s="1">
        <v>10</v>
      </c>
      <c r="BM273" s="1">
        <v>0</v>
      </c>
      <c r="BN273" s="1">
        <v>2</v>
      </c>
      <c r="BO273" s="1">
        <v>0</v>
      </c>
      <c r="BP273" s="1">
        <v>0</v>
      </c>
      <c r="BQ273" s="1">
        <v>2</v>
      </c>
      <c r="BR273" s="1">
        <v>37</v>
      </c>
      <c r="BS273" s="1">
        <v>0.16200000000000001</v>
      </c>
      <c r="BU273" s="2" t="s">
        <v>334</v>
      </c>
      <c r="BV273" s="1" t="s">
        <v>798</v>
      </c>
      <c r="BW273" s="1">
        <v>64</v>
      </c>
      <c r="BX273" s="1">
        <v>9</v>
      </c>
      <c r="BY273" s="1">
        <v>18</v>
      </c>
      <c r="BZ273" s="1">
        <v>27</v>
      </c>
      <c r="CA273" s="1">
        <v>8</v>
      </c>
      <c r="CB273" s="1">
        <v>12</v>
      </c>
      <c r="CC273" s="1">
        <v>15</v>
      </c>
      <c r="CD273" s="1">
        <v>8</v>
      </c>
      <c r="CE273" s="1">
        <v>4</v>
      </c>
      <c r="CF273" s="1">
        <v>4</v>
      </c>
      <c r="CG273" s="1">
        <v>0</v>
      </c>
      <c r="CH273" s="1">
        <v>0</v>
      </c>
      <c r="CI273" s="1">
        <v>3</v>
      </c>
      <c r="CJ273" s="1">
        <v>111</v>
      </c>
      <c r="CK273" s="1">
        <v>8.1000000000000003E-2</v>
      </c>
      <c r="CL273" s="1" t="s">
        <v>797</v>
      </c>
      <c r="CM273" s="1" t="s">
        <v>325</v>
      </c>
      <c r="CN273" s="1" t="s">
        <v>807</v>
      </c>
      <c r="CO273" s="1">
        <v>82</v>
      </c>
      <c r="CP273" s="1">
        <v>9</v>
      </c>
      <c r="CQ273" s="1">
        <v>18</v>
      </c>
      <c r="CR273" s="1">
        <v>27</v>
      </c>
      <c r="CS273" s="1">
        <v>-2</v>
      </c>
      <c r="CT273" s="1">
        <v>26</v>
      </c>
      <c r="CU273" s="1">
        <v>134</v>
      </c>
      <c r="CV273" s="1">
        <v>45</v>
      </c>
      <c r="CW273" s="1">
        <v>1</v>
      </c>
      <c r="CX273" s="1">
        <v>0</v>
      </c>
      <c r="CY273" s="1">
        <v>0</v>
      </c>
      <c r="CZ273" s="1">
        <v>0</v>
      </c>
      <c r="DA273" s="1">
        <v>0</v>
      </c>
      <c r="DB273" s="1">
        <v>90</v>
      </c>
      <c r="DC273" s="1">
        <v>0.1</v>
      </c>
      <c r="DE273" s="2"/>
      <c r="DF273" s="1" t="s">
        <v>325</v>
      </c>
      <c r="DG273" s="1">
        <v>82</v>
      </c>
      <c r="DH273" s="1">
        <v>9</v>
      </c>
      <c r="DI273" s="1">
        <v>18</v>
      </c>
      <c r="DJ273" s="1">
        <v>27</v>
      </c>
      <c r="DK273" s="1">
        <v>-2</v>
      </c>
      <c r="DL273" s="1">
        <v>26</v>
      </c>
      <c r="DM273" s="1">
        <v>134</v>
      </c>
      <c r="DN273" s="1">
        <v>45</v>
      </c>
      <c r="DO273" s="1">
        <v>1</v>
      </c>
      <c r="DP273" s="1">
        <v>0</v>
      </c>
      <c r="DQ273" s="1">
        <v>0</v>
      </c>
      <c r="DR273" s="1">
        <v>0</v>
      </c>
      <c r="DS273" s="1">
        <v>0</v>
      </c>
      <c r="DT273" s="1">
        <v>90</v>
      </c>
      <c r="DU273" s="1">
        <v>0.1</v>
      </c>
    </row>
    <row r="274" spans="1:125" x14ac:dyDescent="0.2">
      <c r="A274" s="2" t="s">
        <v>879</v>
      </c>
      <c r="B274" s="1" t="s">
        <v>794</v>
      </c>
      <c r="C274" s="1">
        <v>68</v>
      </c>
      <c r="D274" s="1">
        <v>9</v>
      </c>
      <c r="E274" s="1">
        <v>19</v>
      </c>
      <c r="F274" s="1">
        <v>28</v>
      </c>
      <c r="G274" s="1">
        <v>14</v>
      </c>
      <c r="H274" s="1">
        <v>18</v>
      </c>
      <c r="I274" s="1">
        <v>43</v>
      </c>
      <c r="J274" s="1">
        <v>60</v>
      </c>
      <c r="K274" s="1">
        <v>6</v>
      </c>
      <c r="L274" s="1">
        <v>7</v>
      </c>
      <c r="M274" s="1">
        <v>0</v>
      </c>
      <c r="N274" s="1">
        <v>2</v>
      </c>
      <c r="O274" s="1">
        <v>3</v>
      </c>
      <c r="P274" s="1">
        <v>119</v>
      </c>
      <c r="Q274" s="1">
        <v>7.5999999999999998E-2</v>
      </c>
      <c r="S274" s="1" t="s">
        <v>485</v>
      </c>
      <c r="T274" s="1" t="s">
        <v>809</v>
      </c>
      <c r="U274" s="1">
        <v>51</v>
      </c>
      <c r="V274" s="1">
        <v>5</v>
      </c>
      <c r="W274" s="1">
        <v>22</v>
      </c>
      <c r="X274" s="1">
        <v>27</v>
      </c>
      <c r="Y274" s="1">
        <v>-16</v>
      </c>
      <c r="Z274" s="1">
        <v>26</v>
      </c>
      <c r="AA274" s="1">
        <v>13</v>
      </c>
      <c r="AB274" s="1">
        <v>19</v>
      </c>
      <c r="AC274" s="1">
        <v>1</v>
      </c>
      <c r="AD274" s="1">
        <v>7</v>
      </c>
      <c r="AE274" s="1">
        <v>0</v>
      </c>
      <c r="AF274" s="1">
        <v>0</v>
      </c>
      <c r="AG274" s="1">
        <v>0</v>
      </c>
      <c r="AH274" s="1">
        <v>76</v>
      </c>
      <c r="AI274" s="1">
        <v>6.6000000000000003E-2</v>
      </c>
      <c r="AK274" s="2" t="s">
        <v>397</v>
      </c>
      <c r="AL274" s="1" t="s">
        <v>796</v>
      </c>
      <c r="AM274" s="1">
        <v>79</v>
      </c>
      <c r="AN274" s="1">
        <v>4</v>
      </c>
      <c r="AO274" s="1">
        <v>21</v>
      </c>
      <c r="AP274" s="1">
        <v>25</v>
      </c>
      <c r="AQ274" s="1">
        <v>-18</v>
      </c>
      <c r="AR274" s="1">
        <v>54</v>
      </c>
      <c r="AS274" s="1">
        <v>52</v>
      </c>
      <c r="AT274" s="1">
        <v>23</v>
      </c>
      <c r="AU274" s="1">
        <v>0</v>
      </c>
      <c r="AV274" s="1">
        <v>3</v>
      </c>
      <c r="AW274" s="1">
        <v>1</v>
      </c>
      <c r="AX274" s="1">
        <v>0</v>
      </c>
      <c r="AY274" s="1">
        <v>1</v>
      </c>
      <c r="AZ274" s="1">
        <v>103</v>
      </c>
      <c r="BA274" s="1">
        <v>3.9E-2</v>
      </c>
      <c r="BC274" s="2" t="s">
        <v>552</v>
      </c>
      <c r="BD274" s="1" t="s">
        <v>810</v>
      </c>
      <c r="BE274" s="1">
        <v>46</v>
      </c>
      <c r="BF274" s="1">
        <v>3</v>
      </c>
      <c r="BG274" s="1">
        <v>12</v>
      </c>
      <c r="BH274" s="1">
        <v>15</v>
      </c>
      <c r="BI274" s="1">
        <v>-5</v>
      </c>
      <c r="BJ274" s="1">
        <v>11</v>
      </c>
      <c r="BK274" s="1">
        <v>27</v>
      </c>
      <c r="BL274" s="1">
        <v>25</v>
      </c>
      <c r="BM274" s="1">
        <v>1</v>
      </c>
      <c r="BN274" s="1">
        <v>2</v>
      </c>
      <c r="BO274" s="1">
        <v>0</v>
      </c>
      <c r="BP274" s="1">
        <v>0</v>
      </c>
      <c r="BQ274" s="1">
        <v>0</v>
      </c>
      <c r="BR274" s="1">
        <v>42</v>
      </c>
      <c r="BS274" s="1">
        <v>7.0999999999999994E-2</v>
      </c>
      <c r="BU274" s="2" t="s">
        <v>311</v>
      </c>
      <c r="BV274" s="1" t="s">
        <v>818</v>
      </c>
      <c r="BW274" s="1">
        <v>81</v>
      </c>
      <c r="BX274" s="1">
        <v>8</v>
      </c>
      <c r="BY274" s="1">
        <v>19</v>
      </c>
      <c r="BZ274" s="1">
        <v>27</v>
      </c>
      <c r="CA274" s="1">
        <v>5</v>
      </c>
      <c r="CB274" s="1">
        <v>45</v>
      </c>
      <c r="CC274" s="1">
        <v>116</v>
      </c>
      <c r="CD274" s="1">
        <v>46</v>
      </c>
      <c r="CE274" s="1">
        <v>0</v>
      </c>
      <c r="CF274" s="1">
        <v>1</v>
      </c>
      <c r="CG274" s="1">
        <v>1</v>
      </c>
      <c r="CH274" s="1">
        <v>0</v>
      </c>
      <c r="CI274" s="1">
        <v>1</v>
      </c>
      <c r="CJ274" s="1">
        <v>124</v>
      </c>
      <c r="CK274" s="1">
        <v>6.5000000000000002E-2</v>
      </c>
      <c r="CL274" s="1" t="s">
        <v>797</v>
      </c>
      <c r="CM274" s="1" t="s">
        <v>199</v>
      </c>
      <c r="CN274" s="1" t="s">
        <v>817</v>
      </c>
      <c r="CO274" s="1">
        <v>80</v>
      </c>
      <c r="CP274" s="1">
        <v>9</v>
      </c>
      <c r="CQ274" s="1">
        <v>18</v>
      </c>
      <c r="CR274" s="1">
        <v>27</v>
      </c>
      <c r="CS274" s="1">
        <v>1</v>
      </c>
      <c r="CT274" s="1">
        <v>32</v>
      </c>
      <c r="CU274" s="1">
        <v>43</v>
      </c>
      <c r="CV274" s="1">
        <v>25</v>
      </c>
      <c r="CW274" s="1">
        <v>6</v>
      </c>
      <c r="CX274" s="1">
        <v>6</v>
      </c>
      <c r="CY274" s="1">
        <v>0</v>
      </c>
      <c r="CZ274" s="1">
        <v>2</v>
      </c>
      <c r="DA274" s="1">
        <v>0</v>
      </c>
      <c r="DB274" s="1">
        <v>91</v>
      </c>
      <c r="DC274" s="1">
        <v>9.9000000000000005E-2</v>
      </c>
      <c r="DE274" s="2"/>
      <c r="DF274" s="1" t="s">
        <v>199</v>
      </c>
      <c r="DG274" s="1">
        <v>80</v>
      </c>
      <c r="DH274" s="1">
        <v>9</v>
      </c>
      <c r="DI274" s="1">
        <v>18</v>
      </c>
      <c r="DJ274" s="1">
        <v>27</v>
      </c>
      <c r="DK274" s="1">
        <v>1</v>
      </c>
      <c r="DL274" s="1">
        <v>32</v>
      </c>
      <c r="DM274" s="1">
        <v>43</v>
      </c>
      <c r="DN274" s="1">
        <v>25</v>
      </c>
      <c r="DO274" s="1">
        <v>6</v>
      </c>
      <c r="DP274" s="1">
        <v>6</v>
      </c>
      <c r="DQ274" s="1">
        <v>0</v>
      </c>
      <c r="DR274" s="1">
        <v>2</v>
      </c>
      <c r="DS274" s="1">
        <v>0</v>
      </c>
      <c r="DT274" s="1">
        <v>91</v>
      </c>
      <c r="DU274" s="1">
        <v>9.9000000000000005E-2</v>
      </c>
    </row>
    <row r="275" spans="1:125" x14ac:dyDescent="0.2">
      <c r="A275" s="2" t="s">
        <v>202</v>
      </c>
      <c r="B275" s="1" t="s">
        <v>798</v>
      </c>
      <c r="C275" s="1">
        <v>82</v>
      </c>
      <c r="D275" s="1">
        <v>10</v>
      </c>
      <c r="E275" s="1">
        <v>18</v>
      </c>
      <c r="F275" s="1">
        <v>28</v>
      </c>
      <c r="G275" s="1">
        <v>-5</v>
      </c>
      <c r="H275" s="1">
        <v>31</v>
      </c>
      <c r="I275" s="1">
        <v>80</v>
      </c>
      <c r="J275" s="1">
        <v>28</v>
      </c>
      <c r="K275" s="1">
        <v>1</v>
      </c>
      <c r="L275" s="1">
        <v>2</v>
      </c>
      <c r="M275" s="1">
        <v>0</v>
      </c>
      <c r="N275" s="1">
        <v>0</v>
      </c>
      <c r="O275" s="1">
        <v>1</v>
      </c>
      <c r="P275" s="1">
        <v>139</v>
      </c>
      <c r="Q275" s="1">
        <v>7.1999999999999995E-2</v>
      </c>
      <c r="S275" s="1" t="s">
        <v>741</v>
      </c>
      <c r="T275" s="1" t="s">
        <v>813</v>
      </c>
      <c r="U275" s="1">
        <v>60</v>
      </c>
      <c r="V275" s="1">
        <v>4</v>
      </c>
      <c r="W275" s="1">
        <v>23</v>
      </c>
      <c r="X275" s="1">
        <v>27</v>
      </c>
      <c r="Y275" s="1">
        <v>9</v>
      </c>
      <c r="Z275" s="1">
        <v>37</v>
      </c>
      <c r="AA275" s="1">
        <v>38</v>
      </c>
      <c r="AB275" s="1">
        <v>160</v>
      </c>
      <c r="AC275" s="1">
        <v>1</v>
      </c>
      <c r="AD275" s="1">
        <v>11</v>
      </c>
      <c r="AE275" s="1">
        <v>0</v>
      </c>
      <c r="AF275" s="1">
        <v>0</v>
      </c>
      <c r="AG275" s="1">
        <v>1</v>
      </c>
      <c r="AH275" s="1">
        <v>72</v>
      </c>
      <c r="AI275" s="1">
        <v>5.6000000000000001E-2</v>
      </c>
      <c r="AK275" s="2" t="s">
        <v>857</v>
      </c>
      <c r="AL275" s="1" t="s">
        <v>814</v>
      </c>
      <c r="AM275" s="1">
        <v>75</v>
      </c>
      <c r="AN275" s="1">
        <v>4</v>
      </c>
      <c r="AO275" s="1">
        <v>21</v>
      </c>
      <c r="AP275" s="1">
        <v>25</v>
      </c>
      <c r="AQ275" s="1">
        <v>10</v>
      </c>
      <c r="AR275" s="1">
        <v>13</v>
      </c>
      <c r="AS275" s="1">
        <v>27</v>
      </c>
      <c r="AT275" s="1">
        <v>56</v>
      </c>
      <c r="AU275" s="1">
        <v>1</v>
      </c>
      <c r="AV275" s="1">
        <v>8</v>
      </c>
      <c r="AW275" s="1">
        <v>0</v>
      </c>
      <c r="AX275" s="1">
        <v>0</v>
      </c>
      <c r="AY275" s="1">
        <v>1</v>
      </c>
      <c r="AZ275" s="1">
        <v>168</v>
      </c>
      <c r="BA275" s="1">
        <v>2.4E-2</v>
      </c>
      <c r="BC275" s="2" t="s">
        <v>406</v>
      </c>
      <c r="BD275" s="1" t="s">
        <v>804</v>
      </c>
      <c r="BE275" s="1">
        <v>44</v>
      </c>
      <c r="BF275" s="1">
        <v>6</v>
      </c>
      <c r="BG275" s="1">
        <v>9</v>
      </c>
      <c r="BH275" s="1">
        <v>15</v>
      </c>
      <c r="BI275" s="1">
        <v>-2</v>
      </c>
      <c r="BJ275" s="1">
        <v>31</v>
      </c>
      <c r="BK275" s="1">
        <v>50</v>
      </c>
      <c r="BL275" s="1">
        <v>15</v>
      </c>
      <c r="BM275" s="1">
        <v>0</v>
      </c>
      <c r="BN275" s="1">
        <v>0</v>
      </c>
      <c r="BO275" s="1">
        <v>1</v>
      </c>
      <c r="BP275" s="1">
        <v>2</v>
      </c>
      <c r="BQ275" s="1">
        <v>1</v>
      </c>
      <c r="BR275" s="1">
        <v>63</v>
      </c>
      <c r="BS275" s="1">
        <v>9.5000000000000001E-2</v>
      </c>
      <c r="BU275" s="2" t="s">
        <v>200</v>
      </c>
      <c r="BV275" s="1" t="s">
        <v>816</v>
      </c>
      <c r="BW275" s="1">
        <v>79</v>
      </c>
      <c r="BX275" s="1">
        <v>15</v>
      </c>
      <c r="BY275" s="1">
        <v>12</v>
      </c>
      <c r="BZ275" s="1">
        <v>27</v>
      </c>
      <c r="CA275" s="1">
        <v>7</v>
      </c>
      <c r="CB275" s="1">
        <v>66</v>
      </c>
      <c r="CC275" s="1">
        <v>246</v>
      </c>
      <c r="CD275" s="1">
        <v>12</v>
      </c>
      <c r="CE275" s="1">
        <v>1</v>
      </c>
      <c r="CF275" s="1">
        <v>3</v>
      </c>
      <c r="CG275" s="1">
        <v>0</v>
      </c>
      <c r="CH275" s="1">
        <v>0</v>
      </c>
      <c r="CI275" s="1">
        <v>2</v>
      </c>
      <c r="CJ275" s="1">
        <v>195</v>
      </c>
      <c r="CK275" s="1">
        <v>7.6999999999999999E-2</v>
      </c>
      <c r="CL275" s="1" t="s">
        <v>797</v>
      </c>
      <c r="CM275" s="1" t="s">
        <v>1624</v>
      </c>
      <c r="CN275" s="1" t="s">
        <v>811</v>
      </c>
      <c r="CO275" s="1">
        <v>72</v>
      </c>
      <c r="CP275" s="1">
        <v>10</v>
      </c>
      <c r="CQ275" s="1">
        <v>17</v>
      </c>
      <c r="CR275" s="1">
        <v>27</v>
      </c>
      <c r="CS275" s="1">
        <v>-12</v>
      </c>
      <c r="CT275" s="1">
        <v>20</v>
      </c>
      <c r="CU275" s="1">
        <v>24</v>
      </c>
      <c r="CV275" s="1">
        <v>38</v>
      </c>
      <c r="CW275" s="1">
        <v>1</v>
      </c>
      <c r="CX275" s="1">
        <v>3</v>
      </c>
      <c r="CY275" s="1">
        <v>0</v>
      </c>
      <c r="CZ275" s="1">
        <v>1</v>
      </c>
      <c r="DA275" s="1">
        <v>1</v>
      </c>
      <c r="DB275" s="1">
        <v>135</v>
      </c>
      <c r="DC275" s="1">
        <v>7.3999999999999996E-2</v>
      </c>
      <c r="DE275" s="2"/>
      <c r="DF275" s="1" t="s">
        <v>1624</v>
      </c>
      <c r="DG275" s="1">
        <v>72</v>
      </c>
      <c r="DH275" s="1">
        <v>10</v>
      </c>
      <c r="DI275" s="1">
        <v>17</v>
      </c>
      <c r="DJ275" s="1">
        <v>27</v>
      </c>
      <c r="DK275" s="1">
        <v>-12</v>
      </c>
      <c r="DL275" s="1">
        <v>20</v>
      </c>
      <c r="DM275" s="1">
        <v>24</v>
      </c>
      <c r="DN275" s="1">
        <v>38</v>
      </c>
      <c r="DO275" s="1">
        <v>1</v>
      </c>
      <c r="DP275" s="1">
        <v>3</v>
      </c>
      <c r="DQ275" s="1">
        <v>0</v>
      </c>
      <c r="DR275" s="1">
        <v>1</v>
      </c>
      <c r="DS275" s="1">
        <v>1</v>
      </c>
      <c r="DT275" s="1">
        <v>135</v>
      </c>
      <c r="DU275" s="1">
        <v>7.3999999999999996E-2</v>
      </c>
    </row>
    <row r="276" spans="1:125" x14ac:dyDescent="0.2">
      <c r="A276" s="2" t="s">
        <v>397</v>
      </c>
      <c r="B276" s="1" t="s">
        <v>800</v>
      </c>
      <c r="C276" s="1">
        <v>69</v>
      </c>
      <c r="D276" s="1">
        <v>10</v>
      </c>
      <c r="E276" s="1">
        <v>18</v>
      </c>
      <c r="F276" s="1">
        <v>28</v>
      </c>
      <c r="G276" s="1">
        <v>-3</v>
      </c>
      <c r="H276" s="1">
        <v>43</v>
      </c>
      <c r="I276" s="1">
        <v>57</v>
      </c>
      <c r="J276" s="1">
        <v>34</v>
      </c>
      <c r="K276" s="1">
        <v>2</v>
      </c>
      <c r="L276" s="1">
        <v>0</v>
      </c>
      <c r="M276" s="1">
        <v>2</v>
      </c>
      <c r="N276" s="1">
        <v>0</v>
      </c>
      <c r="O276" s="1">
        <v>0</v>
      </c>
      <c r="P276" s="1">
        <v>119</v>
      </c>
      <c r="Q276" s="1">
        <v>8.4000000000000005E-2</v>
      </c>
      <c r="S276" s="1" t="s">
        <v>602</v>
      </c>
      <c r="T276" s="1" t="s">
        <v>796</v>
      </c>
      <c r="U276" s="1">
        <v>63</v>
      </c>
      <c r="V276" s="1">
        <v>11</v>
      </c>
      <c r="W276" s="1">
        <v>16</v>
      </c>
      <c r="X276" s="1">
        <v>27</v>
      </c>
      <c r="Y276" s="1">
        <v>3</v>
      </c>
      <c r="Z276" s="1">
        <v>18</v>
      </c>
      <c r="AA276" s="1">
        <v>34</v>
      </c>
      <c r="AB276" s="1">
        <v>11</v>
      </c>
      <c r="AC276" s="1">
        <v>4</v>
      </c>
      <c r="AD276" s="1">
        <v>3</v>
      </c>
      <c r="AE276" s="1">
        <v>0</v>
      </c>
      <c r="AF276" s="1">
        <v>0</v>
      </c>
      <c r="AG276" s="1">
        <v>1</v>
      </c>
      <c r="AH276" s="1">
        <v>86</v>
      </c>
      <c r="AI276" s="1">
        <v>0.128</v>
      </c>
      <c r="AK276" s="2" t="s">
        <v>893</v>
      </c>
      <c r="AL276" s="1" t="s">
        <v>802</v>
      </c>
      <c r="AM276" s="1">
        <v>79</v>
      </c>
      <c r="AN276" s="1">
        <v>4</v>
      </c>
      <c r="AO276" s="1">
        <v>21</v>
      </c>
      <c r="AP276" s="1">
        <v>25</v>
      </c>
      <c r="AQ276" s="1">
        <v>3</v>
      </c>
      <c r="AR276" s="1">
        <v>42</v>
      </c>
      <c r="AS276" s="1">
        <v>45</v>
      </c>
      <c r="AT276" s="1">
        <v>115</v>
      </c>
      <c r="AU276" s="1">
        <v>1</v>
      </c>
      <c r="AV276" s="1">
        <v>5</v>
      </c>
      <c r="AW276" s="1">
        <v>0</v>
      </c>
      <c r="AX276" s="1">
        <v>0</v>
      </c>
      <c r="AY276" s="1">
        <v>2</v>
      </c>
      <c r="AZ276" s="1">
        <v>134</v>
      </c>
      <c r="BA276" s="1">
        <v>0.03</v>
      </c>
      <c r="BC276" s="2" t="s">
        <v>388</v>
      </c>
      <c r="BD276" s="1" t="s">
        <v>813</v>
      </c>
      <c r="BE276" s="1">
        <v>45</v>
      </c>
      <c r="BF276" s="1">
        <v>6</v>
      </c>
      <c r="BG276" s="1">
        <v>9</v>
      </c>
      <c r="BH276" s="1">
        <v>15</v>
      </c>
      <c r="BI276" s="1">
        <v>0</v>
      </c>
      <c r="BJ276" s="1">
        <v>14</v>
      </c>
      <c r="BK276" s="1">
        <v>75</v>
      </c>
      <c r="BL276" s="1">
        <v>21</v>
      </c>
      <c r="BM276" s="1">
        <v>0</v>
      </c>
      <c r="BN276" s="1">
        <v>1</v>
      </c>
      <c r="BO276" s="1">
        <v>0</v>
      </c>
      <c r="BP276" s="1">
        <v>0</v>
      </c>
      <c r="BQ276" s="1">
        <v>1</v>
      </c>
      <c r="BR276" s="1">
        <v>45</v>
      </c>
      <c r="BS276" s="1">
        <v>0.13300000000000001</v>
      </c>
      <c r="BU276" s="2" t="s">
        <v>892</v>
      </c>
      <c r="BV276" s="1" t="s">
        <v>807</v>
      </c>
      <c r="BW276" s="1">
        <v>73</v>
      </c>
      <c r="BX276" s="1">
        <v>2</v>
      </c>
      <c r="BY276" s="1">
        <v>25</v>
      </c>
      <c r="BZ276" s="1">
        <v>27</v>
      </c>
      <c r="CA276" s="1">
        <v>-13</v>
      </c>
      <c r="CB276" s="1">
        <v>12</v>
      </c>
      <c r="CC276" s="1">
        <v>96</v>
      </c>
      <c r="CD276" s="1">
        <v>92</v>
      </c>
      <c r="CE276" s="1">
        <v>1</v>
      </c>
      <c r="CF276" s="1">
        <v>11</v>
      </c>
      <c r="CG276" s="1">
        <v>0</v>
      </c>
      <c r="CH276" s="1">
        <v>0</v>
      </c>
      <c r="CI276" s="1">
        <v>0</v>
      </c>
      <c r="CJ276" s="1">
        <v>96</v>
      </c>
      <c r="CK276" s="1">
        <v>2.1000000000000001E-2</v>
      </c>
      <c r="CL276" s="1" t="s">
        <v>797</v>
      </c>
      <c r="CM276" s="1" t="s">
        <v>418</v>
      </c>
      <c r="CN276" s="1" t="s">
        <v>802</v>
      </c>
      <c r="CO276" s="1">
        <v>47</v>
      </c>
      <c r="CP276" s="1">
        <v>14</v>
      </c>
      <c r="CQ276" s="1">
        <v>13</v>
      </c>
      <c r="CR276" s="1">
        <v>27</v>
      </c>
      <c r="CS276" s="1">
        <v>12</v>
      </c>
      <c r="CT276" s="1">
        <v>8</v>
      </c>
      <c r="CU276" s="1">
        <v>69</v>
      </c>
      <c r="CV276" s="1">
        <v>27</v>
      </c>
      <c r="CW276" s="1">
        <v>6</v>
      </c>
      <c r="CX276" s="1">
        <v>3</v>
      </c>
      <c r="CY276" s="1">
        <v>0</v>
      </c>
      <c r="CZ276" s="1">
        <v>0</v>
      </c>
      <c r="DA276" s="1">
        <v>2</v>
      </c>
      <c r="DB276" s="1">
        <v>91</v>
      </c>
      <c r="DC276" s="1">
        <v>0.154</v>
      </c>
      <c r="DE276" s="2"/>
      <c r="DF276" s="1" t="s">
        <v>418</v>
      </c>
      <c r="DG276" s="1">
        <v>47</v>
      </c>
      <c r="DH276" s="1">
        <v>14</v>
      </c>
      <c r="DI276" s="1">
        <v>13</v>
      </c>
      <c r="DJ276" s="1">
        <v>27</v>
      </c>
      <c r="DK276" s="1">
        <v>12</v>
      </c>
      <c r="DL276" s="1">
        <v>8</v>
      </c>
      <c r="DM276" s="1">
        <v>69</v>
      </c>
      <c r="DN276" s="1">
        <v>27</v>
      </c>
      <c r="DO276" s="1">
        <v>6</v>
      </c>
      <c r="DP276" s="1">
        <v>3</v>
      </c>
      <c r="DQ276" s="1">
        <v>0</v>
      </c>
      <c r="DR276" s="1">
        <v>0</v>
      </c>
      <c r="DS276" s="1">
        <v>2</v>
      </c>
      <c r="DT276" s="1">
        <v>91</v>
      </c>
      <c r="DU276" s="1">
        <v>0.154</v>
      </c>
    </row>
    <row r="277" spans="1:125" x14ac:dyDescent="0.2">
      <c r="A277" s="2" t="s">
        <v>344</v>
      </c>
      <c r="B277" s="1" t="s">
        <v>804</v>
      </c>
      <c r="C277" s="1">
        <v>51</v>
      </c>
      <c r="D277" s="1">
        <v>10</v>
      </c>
      <c r="E277" s="1">
        <v>17</v>
      </c>
      <c r="F277" s="1">
        <v>27</v>
      </c>
      <c r="G277" s="1">
        <v>4</v>
      </c>
      <c r="H277" s="1">
        <v>28</v>
      </c>
      <c r="I277" s="1">
        <v>61</v>
      </c>
      <c r="J277" s="1">
        <v>24</v>
      </c>
      <c r="K277" s="1">
        <v>1</v>
      </c>
      <c r="L277" s="1">
        <v>2</v>
      </c>
      <c r="M277" s="1">
        <v>0</v>
      </c>
      <c r="N277" s="1">
        <v>1</v>
      </c>
      <c r="O277" s="1">
        <v>4</v>
      </c>
      <c r="P277" s="1">
        <v>86</v>
      </c>
      <c r="Q277" s="1">
        <v>0.11600000000000001</v>
      </c>
      <c r="S277" s="1" t="s">
        <v>763</v>
      </c>
      <c r="T277" s="1" t="s">
        <v>814</v>
      </c>
      <c r="U277" s="1">
        <v>67</v>
      </c>
      <c r="V277" s="1">
        <v>7</v>
      </c>
      <c r="W277" s="1">
        <v>20</v>
      </c>
      <c r="X277" s="1">
        <v>27</v>
      </c>
      <c r="Y277" s="1">
        <v>-15</v>
      </c>
      <c r="Z277" s="1">
        <v>20</v>
      </c>
      <c r="AA277" s="1">
        <v>54</v>
      </c>
      <c r="AB277" s="1">
        <v>94</v>
      </c>
      <c r="AC277" s="1">
        <v>5</v>
      </c>
      <c r="AD277" s="1">
        <v>15</v>
      </c>
      <c r="AE277" s="1">
        <v>0</v>
      </c>
      <c r="AF277" s="1">
        <v>0</v>
      </c>
      <c r="AG277" s="1">
        <v>0</v>
      </c>
      <c r="AH277" s="1">
        <v>107</v>
      </c>
      <c r="AI277" s="1">
        <v>6.5000000000000002E-2</v>
      </c>
      <c r="AK277" s="2" t="s">
        <v>762</v>
      </c>
      <c r="AL277" s="1" t="s">
        <v>809</v>
      </c>
      <c r="AM277" s="1">
        <v>73</v>
      </c>
      <c r="AN277" s="1">
        <v>2</v>
      </c>
      <c r="AO277" s="1">
        <v>23</v>
      </c>
      <c r="AP277" s="1">
        <v>25</v>
      </c>
      <c r="AQ277" s="1">
        <v>-7</v>
      </c>
      <c r="AR277" s="1">
        <v>26</v>
      </c>
      <c r="AS277" s="1">
        <v>126</v>
      </c>
      <c r="AT277" s="1">
        <v>126</v>
      </c>
      <c r="AU277" s="1">
        <v>1</v>
      </c>
      <c r="AV277" s="1">
        <v>5</v>
      </c>
      <c r="AW277" s="1">
        <v>0</v>
      </c>
      <c r="AX277" s="1">
        <v>0</v>
      </c>
      <c r="AY277" s="1">
        <v>0</v>
      </c>
      <c r="AZ277" s="1">
        <v>111</v>
      </c>
      <c r="BA277" s="1">
        <v>1.7999999999999999E-2</v>
      </c>
      <c r="BC277" s="2" t="s">
        <v>894</v>
      </c>
      <c r="BD277" s="1" t="s">
        <v>824</v>
      </c>
      <c r="BE277" s="1">
        <v>37</v>
      </c>
      <c r="BF277" s="1">
        <v>1</v>
      </c>
      <c r="BG277" s="1">
        <v>14</v>
      </c>
      <c r="BH277" s="1">
        <v>15</v>
      </c>
      <c r="BI277" s="1">
        <v>5</v>
      </c>
      <c r="BJ277" s="1">
        <v>14</v>
      </c>
      <c r="BK277" s="1">
        <v>78</v>
      </c>
      <c r="BL277" s="1">
        <v>71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28</v>
      </c>
      <c r="BS277" s="1">
        <v>3.5999999999999997E-2</v>
      </c>
      <c r="BU277" s="2" t="s">
        <v>379</v>
      </c>
      <c r="BV277" s="1" t="s">
        <v>813</v>
      </c>
      <c r="BW277" s="1">
        <v>79</v>
      </c>
      <c r="BX277" s="1">
        <v>7</v>
      </c>
      <c r="BY277" s="1">
        <v>19</v>
      </c>
      <c r="BZ277" s="1">
        <v>26</v>
      </c>
      <c r="CA277" s="1">
        <v>1</v>
      </c>
      <c r="CB277" s="1">
        <v>50</v>
      </c>
      <c r="CC277" s="1">
        <v>51</v>
      </c>
      <c r="CD277" s="1">
        <v>27</v>
      </c>
      <c r="CE277" s="1">
        <v>1</v>
      </c>
      <c r="CF277" s="1">
        <v>0</v>
      </c>
      <c r="CG277" s="1">
        <v>0</v>
      </c>
      <c r="CH277" s="1">
        <v>0</v>
      </c>
      <c r="CI277" s="1">
        <v>2</v>
      </c>
      <c r="CJ277" s="1">
        <v>100</v>
      </c>
      <c r="CK277" s="1">
        <v>7.0000000000000007E-2</v>
      </c>
      <c r="CL277" s="1" t="s">
        <v>797</v>
      </c>
      <c r="CM277" s="1" t="s">
        <v>251</v>
      </c>
      <c r="CN277" s="1" t="s">
        <v>821</v>
      </c>
      <c r="CO277" s="1">
        <v>77</v>
      </c>
      <c r="CP277" s="1">
        <v>15</v>
      </c>
      <c r="CQ277" s="1">
        <v>12</v>
      </c>
      <c r="CR277" s="1">
        <v>27</v>
      </c>
      <c r="CS277" s="1">
        <v>-6</v>
      </c>
      <c r="CT277" s="1">
        <v>42</v>
      </c>
      <c r="CU277" s="1">
        <v>76</v>
      </c>
      <c r="CV277" s="1">
        <v>37</v>
      </c>
      <c r="CW277" s="1">
        <v>1</v>
      </c>
      <c r="CX277" s="1">
        <v>1</v>
      </c>
      <c r="CY277" s="1">
        <v>0</v>
      </c>
      <c r="CZ277" s="1">
        <v>2</v>
      </c>
      <c r="DA277" s="1">
        <v>7</v>
      </c>
      <c r="DB277" s="1">
        <v>150</v>
      </c>
      <c r="DC277" s="1">
        <v>0.1</v>
      </c>
      <c r="DE277" s="2"/>
      <c r="DF277" s="1" t="s">
        <v>251</v>
      </c>
      <c r="DG277" s="1">
        <v>77</v>
      </c>
      <c r="DH277" s="1">
        <v>15</v>
      </c>
      <c r="DI277" s="1">
        <v>12</v>
      </c>
      <c r="DJ277" s="1">
        <v>27</v>
      </c>
      <c r="DK277" s="1">
        <v>-6</v>
      </c>
      <c r="DL277" s="1">
        <v>42</v>
      </c>
      <c r="DM277" s="1">
        <v>76</v>
      </c>
      <c r="DN277" s="1">
        <v>37</v>
      </c>
      <c r="DO277" s="1">
        <v>1</v>
      </c>
      <c r="DP277" s="1">
        <v>1</v>
      </c>
      <c r="DQ277" s="1">
        <v>0</v>
      </c>
      <c r="DR277" s="1">
        <v>2</v>
      </c>
      <c r="DS277" s="1">
        <v>7</v>
      </c>
      <c r="DT277" s="1">
        <v>150</v>
      </c>
      <c r="DU277" s="1">
        <v>0.1</v>
      </c>
    </row>
    <row r="278" spans="1:125" x14ac:dyDescent="0.2">
      <c r="A278" s="2" t="s">
        <v>895</v>
      </c>
      <c r="B278" s="1" t="s">
        <v>817</v>
      </c>
      <c r="C278" s="1">
        <v>71</v>
      </c>
      <c r="D278" s="1">
        <v>11</v>
      </c>
      <c r="E278" s="1">
        <v>16</v>
      </c>
      <c r="F278" s="1">
        <v>27</v>
      </c>
      <c r="G278" s="1">
        <v>-17</v>
      </c>
      <c r="H278" s="1">
        <v>67</v>
      </c>
      <c r="I278" s="1">
        <v>117</v>
      </c>
      <c r="J278" s="1">
        <v>23</v>
      </c>
      <c r="K278" s="1">
        <v>5</v>
      </c>
      <c r="L278" s="1">
        <v>12</v>
      </c>
      <c r="M278" s="1">
        <v>0</v>
      </c>
      <c r="N278" s="1">
        <v>0</v>
      </c>
      <c r="O278" s="1">
        <v>4</v>
      </c>
      <c r="P278" s="1">
        <v>172</v>
      </c>
      <c r="Q278" s="1">
        <v>6.4000000000000001E-2</v>
      </c>
      <c r="S278" s="1" t="s">
        <v>395</v>
      </c>
      <c r="T278" s="1" t="s">
        <v>809</v>
      </c>
      <c r="U278" s="1">
        <v>47</v>
      </c>
      <c r="V278" s="1">
        <v>9</v>
      </c>
      <c r="W278" s="1">
        <v>18</v>
      </c>
      <c r="X278" s="1">
        <v>27</v>
      </c>
      <c r="Y278" s="1">
        <v>-1</v>
      </c>
      <c r="Z278" s="1">
        <v>46</v>
      </c>
      <c r="AA278" s="1">
        <v>32</v>
      </c>
      <c r="AB278" s="1">
        <v>20</v>
      </c>
      <c r="AC278" s="1">
        <v>5</v>
      </c>
      <c r="AD278" s="1">
        <v>5</v>
      </c>
      <c r="AE278" s="1">
        <v>0</v>
      </c>
      <c r="AF278" s="1">
        <v>1</v>
      </c>
      <c r="AG278" s="1">
        <v>1</v>
      </c>
      <c r="AH278" s="1">
        <v>78</v>
      </c>
      <c r="AI278" s="1">
        <v>0.115</v>
      </c>
      <c r="AK278" s="2" t="s">
        <v>390</v>
      </c>
      <c r="AL278" s="1" t="s">
        <v>812</v>
      </c>
      <c r="AM278" s="1">
        <v>80</v>
      </c>
      <c r="AN278" s="1">
        <v>14</v>
      </c>
      <c r="AO278" s="1">
        <v>11</v>
      </c>
      <c r="AP278" s="1">
        <v>25</v>
      </c>
      <c r="AQ278" s="1">
        <v>6</v>
      </c>
      <c r="AR278" s="1">
        <v>20</v>
      </c>
      <c r="AS278" s="1">
        <v>79</v>
      </c>
      <c r="AT278" s="1">
        <v>66</v>
      </c>
      <c r="AU278" s="1">
        <v>0</v>
      </c>
      <c r="AV278" s="1">
        <v>0</v>
      </c>
      <c r="AW278" s="1">
        <v>0</v>
      </c>
      <c r="AX278" s="1">
        <v>0</v>
      </c>
      <c r="AY278" s="1">
        <v>4</v>
      </c>
      <c r="AZ278" s="1">
        <v>131</v>
      </c>
      <c r="BA278" s="1">
        <v>0.107</v>
      </c>
      <c r="BC278" s="2" t="s">
        <v>764</v>
      </c>
      <c r="BD278" s="1" t="s">
        <v>815</v>
      </c>
      <c r="BE278" s="1">
        <v>39</v>
      </c>
      <c r="BF278" s="1">
        <v>5</v>
      </c>
      <c r="BG278" s="1">
        <v>10</v>
      </c>
      <c r="BH278" s="1">
        <v>15</v>
      </c>
      <c r="BI278" s="1">
        <v>1</v>
      </c>
      <c r="BJ278" s="1">
        <v>4</v>
      </c>
      <c r="BK278" s="1">
        <v>46</v>
      </c>
      <c r="BL278" s="1">
        <v>55</v>
      </c>
      <c r="BM278" s="1">
        <v>4</v>
      </c>
      <c r="BN278" s="1">
        <v>3</v>
      </c>
      <c r="BO278" s="1">
        <v>0</v>
      </c>
      <c r="BP278" s="1">
        <v>0</v>
      </c>
      <c r="BQ278" s="1">
        <v>2</v>
      </c>
      <c r="BR278" s="1">
        <v>67</v>
      </c>
      <c r="BS278" s="1">
        <v>7.4999999999999997E-2</v>
      </c>
      <c r="BU278" s="2" t="s">
        <v>896</v>
      </c>
      <c r="BV278" s="1" t="s">
        <v>805</v>
      </c>
      <c r="BW278" s="1">
        <v>81</v>
      </c>
      <c r="BX278" s="1">
        <v>4</v>
      </c>
      <c r="BY278" s="1">
        <v>22</v>
      </c>
      <c r="BZ278" s="1">
        <v>26</v>
      </c>
      <c r="CA278" s="1">
        <v>11</v>
      </c>
      <c r="CB278" s="1">
        <v>34</v>
      </c>
      <c r="CC278" s="1">
        <v>39</v>
      </c>
      <c r="CD278" s="1">
        <v>157</v>
      </c>
      <c r="CE278" s="1">
        <v>0</v>
      </c>
      <c r="CF278" s="1">
        <v>0</v>
      </c>
      <c r="CG278" s="1">
        <v>1</v>
      </c>
      <c r="CH278" s="1">
        <v>3</v>
      </c>
      <c r="CI278" s="1">
        <v>1</v>
      </c>
      <c r="CJ278" s="1">
        <v>98</v>
      </c>
      <c r="CK278" s="1">
        <v>4.1000000000000002E-2</v>
      </c>
      <c r="CL278" s="1" t="s">
        <v>797</v>
      </c>
      <c r="CM278" s="1" t="s">
        <v>77</v>
      </c>
      <c r="CN278" s="1" t="s">
        <v>806</v>
      </c>
      <c r="CO278" s="1">
        <v>52</v>
      </c>
      <c r="CP278" s="1">
        <v>10</v>
      </c>
      <c r="CQ278" s="1">
        <v>17</v>
      </c>
      <c r="CR278" s="1">
        <v>27</v>
      </c>
      <c r="CS278" s="1">
        <v>4</v>
      </c>
      <c r="CT278" s="1">
        <v>14</v>
      </c>
      <c r="CU278" s="1">
        <v>41</v>
      </c>
      <c r="CV278" s="1">
        <v>32</v>
      </c>
      <c r="CW278" s="1">
        <v>0</v>
      </c>
      <c r="CX278" s="1">
        <v>1</v>
      </c>
      <c r="CY278" s="1">
        <v>2</v>
      </c>
      <c r="CZ278" s="1">
        <v>0</v>
      </c>
      <c r="DA278" s="1">
        <v>2</v>
      </c>
      <c r="DB278" s="1">
        <v>103</v>
      </c>
      <c r="DC278" s="1">
        <v>9.7000000000000003E-2</v>
      </c>
      <c r="DE278" s="2"/>
      <c r="DF278" s="1" t="s">
        <v>77</v>
      </c>
      <c r="DG278" s="1">
        <v>52</v>
      </c>
      <c r="DH278" s="1">
        <v>10</v>
      </c>
      <c r="DI278" s="1">
        <v>17</v>
      </c>
      <c r="DJ278" s="1">
        <v>27</v>
      </c>
      <c r="DK278" s="1">
        <v>4</v>
      </c>
      <c r="DL278" s="1">
        <v>14</v>
      </c>
      <c r="DM278" s="1">
        <v>41</v>
      </c>
      <c r="DN278" s="1">
        <v>32</v>
      </c>
      <c r="DO278" s="1">
        <v>0</v>
      </c>
      <c r="DP278" s="1">
        <v>1</v>
      </c>
      <c r="DQ278" s="1">
        <v>2</v>
      </c>
      <c r="DR278" s="1">
        <v>0</v>
      </c>
      <c r="DS278" s="1">
        <v>2</v>
      </c>
      <c r="DT278" s="1">
        <v>103</v>
      </c>
      <c r="DU278" s="1">
        <v>9.7000000000000003E-2</v>
      </c>
    </row>
    <row r="279" spans="1:125" x14ac:dyDescent="0.2">
      <c r="A279" s="2" t="s">
        <v>888</v>
      </c>
      <c r="B279" s="1" t="s">
        <v>796</v>
      </c>
      <c r="C279" s="1">
        <v>82</v>
      </c>
      <c r="D279" s="1">
        <v>8</v>
      </c>
      <c r="E279" s="1">
        <v>19</v>
      </c>
      <c r="F279" s="1">
        <v>27</v>
      </c>
      <c r="G279" s="1">
        <v>11</v>
      </c>
      <c r="H279" s="1">
        <v>44</v>
      </c>
      <c r="I279" s="1">
        <v>178</v>
      </c>
      <c r="J279" s="1">
        <v>97</v>
      </c>
      <c r="K279" s="1">
        <v>0</v>
      </c>
      <c r="L279" s="1">
        <v>0</v>
      </c>
      <c r="M279" s="1">
        <v>0</v>
      </c>
      <c r="N279" s="1">
        <v>0</v>
      </c>
      <c r="O279" s="1">
        <v>2</v>
      </c>
      <c r="P279" s="1">
        <v>78</v>
      </c>
      <c r="Q279" s="1">
        <v>0.10299999999999999</v>
      </c>
      <c r="S279" s="1" t="s">
        <v>310</v>
      </c>
      <c r="T279" s="1" t="s">
        <v>795</v>
      </c>
      <c r="U279" s="1">
        <v>64</v>
      </c>
      <c r="V279" s="1">
        <v>14</v>
      </c>
      <c r="W279" s="1">
        <v>13</v>
      </c>
      <c r="X279" s="1">
        <v>27</v>
      </c>
      <c r="Y279" s="1">
        <v>4</v>
      </c>
      <c r="Z279" s="1">
        <v>13</v>
      </c>
      <c r="AA279" s="1">
        <v>51</v>
      </c>
      <c r="AB279" s="1">
        <v>15</v>
      </c>
      <c r="AC279" s="1">
        <v>4</v>
      </c>
      <c r="AD279" s="1">
        <v>2</v>
      </c>
      <c r="AE279" s="1">
        <v>0</v>
      </c>
      <c r="AF279" s="1">
        <v>0</v>
      </c>
      <c r="AG279" s="1">
        <v>3</v>
      </c>
      <c r="AH279" s="1">
        <v>128</v>
      </c>
      <c r="AI279" s="1">
        <v>0.109</v>
      </c>
      <c r="AK279" s="2" t="s">
        <v>297</v>
      </c>
      <c r="AL279" s="1" t="s">
        <v>808</v>
      </c>
      <c r="AM279" s="1">
        <v>62</v>
      </c>
      <c r="AN279" s="1">
        <v>6</v>
      </c>
      <c r="AO279" s="1">
        <v>19</v>
      </c>
      <c r="AP279" s="1">
        <v>25</v>
      </c>
      <c r="AQ279" s="1">
        <v>2</v>
      </c>
      <c r="AR279" s="1">
        <v>32</v>
      </c>
      <c r="AS279" s="1">
        <v>53</v>
      </c>
      <c r="AT279" s="1">
        <v>13</v>
      </c>
      <c r="AU279" s="1">
        <v>0</v>
      </c>
      <c r="AV279" s="1">
        <v>1</v>
      </c>
      <c r="AW279" s="1">
        <v>0</v>
      </c>
      <c r="AX279" s="1">
        <v>1</v>
      </c>
      <c r="AY279" s="1">
        <v>2</v>
      </c>
      <c r="AZ279" s="1">
        <v>137</v>
      </c>
      <c r="BA279" s="1">
        <v>4.3999999999999997E-2</v>
      </c>
      <c r="BC279" s="2" t="s">
        <v>424</v>
      </c>
      <c r="BD279" s="1" t="s">
        <v>812</v>
      </c>
      <c r="BE279" s="1">
        <v>48</v>
      </c>
      <c r="BF279" s="1">
        <v>9</v>
      </c>
      <c r="BG279" s="1">
        <v>6</v>
      </c>
      <c r="BH279" s="1">
        <v>15</v>
      </c>
      <c r="BI279" s="1">
        <v>-6</v>
      </c>
      <c r="BJ279" s="1">
        <v>40</v>
      </c>
      <c r="BK279" s="1">
        <v>56</v>
      </c>
      <c r="BL279" s="1">
        <v>21</v>
      </c>
      <c r="BM279" s="1">
        <v>5</v>
      </c>
      <c r="BN279" s="1">
        <v>0</v>
      </c>
      <c r="BO279" s="1">
        <v>1</v>
      </c>
      <c r="BP279" s="1">
        <v>0</v>
      </c>
      <c r="BQ279" s="1">
        <v>0</v>
      </c>
      <c r="BR279" s="1">
        <v>93</v>
      </c>
      <c r="BS279" s="1">
        <v>9.7000000000000003E-2</v>
      </c>
      <c r="BU279" s="2" t="s">
        <v>327</v>
      </c>
      <c r="BV279" s="1" t="s">
        <v>813</v>
      </c>
      <c r="BW279" s="1">
        <v>72</v>
      </c>
      <c r="BX279" s="1">
        <v>14</v>
      </c>
      <c r="BY279" s="1">
        <v>12</v>
      </c>
      <c r="BZ279" s="1">
        <v>26</v>
      </c>
      <c r="CA279" s="1">
        <v>-10</v>
      </c>
      <c r="CB279" s="1">
        <v>12</v>
      </c>
      <c r="CC279" s="1">
        <v>74</v>
      </c>
      <c r="CD279" s="1">
        <v>38</v>
      </c>
      <c r="CE279" s="1">
        <v>3</v>
      </c>
      <c r="CF279" s="1">
        <v>4</v>
      </c>
      <c r="CG279" s="1">
        <v>0</v>
      </c>
      <c r="CH279" s="1">
        <v>0</v>
      </c>
      <c r="CI279" s="1">
        <v>1</v>
      </c>
      <c r="CJ279" s="1">
        <v>132</v>
      </c>
      <c r="CK279" s="1">
        <v>0.106</v>
      </c>
      <c r="CL279" s="1" t="s">
        <v>797</v>
      </c>
      <c r="CM279" s="1" t="s">
        <v>738</v>
      </c>
      <c r="CN279" s="1" t="s">
        <v>810</v>
      </c>
      <c r="CO279" s="1">
        <v>82</v>
      </c>
      <c r="CP279" s="1">
        <v>8</v>
      </c>
      <c r="CQ279" s="1">
        <v>19</v>
      </c>
      <c r="CR279" s="1">
        <v>27</v>
      </c>
      <c r="CS279" s="1">
        <v>3</v>
      </c>
      <c r="CT279" s="1">
        <v>20</v>
      </c>
      <c r="CU279" s="1">
        <v>72</v>
      </c>
      <c r="CV279" s="1">
        <v>90</v>
      </c>
      <c r="CW279" s="1">
        <v>2</v>
      </c>
      <c r="CX279" s="1">
        <v>9</v>
      </c>
      <c r="CY279" s="1">
        <v>1</v>
      </c>
      <c r="CZ279" s="1">
        <v>0</v>
      </c>
      <c r="DA279" s="1">
        <v>0</v>
      </c>
      <c r="DB279" s="1">
        <v>123</v>
      </c>
      <c r="DC279" s="1">
        <v>6.5000000000000002E-2</v>
      </c>
      <c r="DE279" s="2"/>
      <c r="DF279" s="1" t="s">
        <v>738</v>
      </c>
      <c r="DG279" s="1">
        <v>82</v>
      </c>
      <c r="DH279" s="1">
        <v>8</v>
      </c>
      <c r="DI279" s="1">
        <v>19</v>
      </c>
      <c r="DJ279" s="1">
        <v>27</v>
      </c>
      <c r="DK279" s="1">
        <v>3</v>
      </c>
      <c r="DL279" s="1">
        <v>20</v>
      </c>
      <c r="DM279" s="1">
        <v>72</v>
      </c>
      <c r="DN279" s="1">
        <v>90</v>
      </c>
      <c r="DO279" s="1">
        <v>2</v>
      </c>
      <c r="DP279" s="1">
        <v>9</v>
      </c>
      <c r="DQ279" s="1">
        <v>1</v>
      </c>
      <c r="DR279" s="1">
        <v>0</v>
      </c>
      <c r="DS279" s="1">
        <v>0</v>
      </c>
      <c r="DT279" s="1">
        <v>123</v>
      </c>
      <c r="DU279" s="1">
        <v>6.5000000000000002E-2</v>
      </c>
    </row>
    <row r="280" spans="1:125" x14ac:dyDescent="0.2">
      <c r="A280" s="2" t="s">
        <v>121</v>
      </c>
      <c r="B280" s="1" t="s">
        <v>807</v>
      </c>
      <c r="C280" s="1">
        <v>37</v>
      </c>
      <c r="D280" s="1">
        <v>8</v>
      </c>
      <c r="E280" s="1">
        <v>19</v>
      </c>
      <c r="F280" s="1">
        <v>27</v>
      </c>
      <c r="G280" s="1">
        <v>-5</v>
      </c>
      <c r="H280" s="1">
        <v>6</v>
      </c>
      <c r="I280" s="1">
        <v>52</v>
      </c>
      <c r="J280" s="1">
        <v>15</v>
      </c>
      <c r="K280" s="1">
        <v>2</v>
      </c>
      <c r="L280" s="1">
        <v>3</v>
      </c>
      <c r="M280" s="1">
        <v>0</v>
      </c>
      <c r="N280" s="1">
        <v>0</v>
      </c>
      <c r="O280" s="1">
        <v>1</v>
      </c>
      <c r="P280" s="1">
        <v>51</v>
      </c>
      <c r="Q280" s="1">
        <v>0.157</v>
      </c>
      <c r="S280" s="1" t="s">
        <v>772</v>
      </c>
      <c r="T280" s="1" t="s">
        <v>823</v>
      </c>
      <c r="U280" s="1">
        <v>80</v>
      </c>
      <c r="V280" s="1">
        <v>7</v>
      </c>
      <c r="W280" s="1">
        <v>20</v>
      </c>
      <c r="X280" s="1">
        <v>27</v>
      </c>
      <c r="Y280" s="1">
        <v>-12</v>
      </c>
      <c r="Z280" s="1">
        <v>32</v>
      </c>
      <c r="AA280" s="1">
        <v>120</v>
      </c>
      <c r="AB280" s="1">
        <v>93</v>
      </c>
      <c r="AC280" s="1">
        <v>1</v>
      </c>
      <c r="AD280" s="1">
        <v>11</v>
      </c>
      <c r="AE280" s="1">
        <v>0</v>
      </c>
      <c r="AF280" s="1">
        <v>0</v>
      </c>
      <c r="AG280" s="1">
        <v>0</v>
      </c>
      <c r="AH280" s="1">
        <v>128</v>
      </c>
      <c r="AI280" s="1">
        <v>5.5E-2</v>
      </c>
      <c r="AK280" s="2" t="s">
        <v>310</v>
      </c>
      <c r="AL280" s="1" t="s">
        <v>823</v>
      </c>
      <c r="AM280" s="1">
        <v>62</v>
      </c>
      <c r="AN280" s="1">
        <v>11</v>
      </c>
      <c r="AO280" s="1">
        <v>14</v>
      </c>
      <c r="AP280" s="1">
        <v>25</v>
      </c>
      <c r="AQ280" s="1">
        <v>-9</v>
      </c>
      <c r="AR280" s="1">
        <v>8</v>
      </c>
      <c r="AS280" s="1">
        <v>60</v>
      </c>
      <c r="AT280" s="1">
        <v>19</v>
      </c>
      <c r="AU280" s="1">
        <v>4</v>
      </c>
      <c r="AV280" s="1">
        <v>4</v>
      </c>
      <c r="AW280" s="1">
        <v>0</v>
      </c>
      <c r="AX280" s="1">
        <v>0</v>
      </c>
      <c r="AY280" s="1">
        <v>0</v>
      </c>
      <c r="AZ280" s="1">
        <v>114</v>
      </c>
      <c r="BA280" s="1">
        <v>9.6000000000000002E-2</v>
      </c>
      <c r="BC280" s="2" t="s">
        <v>1628</v>
      </c>
      <c r="BD280" s="1" t="s">
        <v>819</v>
      </c>
      <c r="BE280" s="1">
        <v>22</v>
      </c>
      <c r="BF280" s="1">
        <v>4</v>
      </c>
      <c r="BG280" s="1">
        <v>11</v>
      </c>
      <c r="BH280" s="1">
        <v>15</v>
      </c>
      <c r="BI280" s="1">
        <v>-8</v>
      </c>
      <c r="BJ280" s="1">
        <v>8</v>
      </c>
      <c r="BK280" s="1">
        <v>9</v>
      </c>
      <c r="BL280" s="1">
        <v>38</v>
      </c>
      <c r="BM280" s="1">
        <v>1</v>
      </c>
      <c r="BN280" s="1">
        <v>6</v>
      </c>
      <c r="BO280" s="1">
        <v>0</v>
      </c>
      <c r="BP280" s="1">
        <v>1</v>
      </c>
      <c r="BQ280" s="1">
        <v>2</v>
      </c>
      <c r="BR280" s="1">
        <v>21</v>
      </c>
      <c r="BS280" s="1">
        <v>0.19</v>
      </c>
      <c r="BU280" s="2" t="s">
        <v>772</v>
      </c>
      <c r="BV280" s="1" t="s">
        <v>823</v>
      </c>
      <c r="BW280" s="1">
        <v>69</v>
      </c>
      <c r="BX280" s="1">
        <v>4</v>
      </c>
      <c r="BY280" s="1">
        <v>22</v>
      </c>
      <c r="BZ280" s="1">
        <v>26</v>
      </c>
      <c r="CA280" s="1">
        <v>6</v>
      </c>
      <c r="CB280" s="1">
        <v>44</v>
      </c>
      <c r="CC280" s="1">
        <v>91</v>
      </c>
      <c r="CD280" s="1">
        <v>89</v>
      </c>
      <c r="CE280" s="1">
        <v>1</v>
      </c>
      <c r="CF280" s="1">
        <v>8</v>
      </c>
      <c r="CG280" s="1">
        <v>0</v>
      </c>
      <c r="CH280" s="1">
        <v>2</v>
      </c>
      <c r="CI280" s="1">
        <v>0</v>
      </c>
      <c r="CJ280" s="1">
        <v>87</v>
      </c>
      <c r="CK280" s="1">
        <v>4.5999999999999999E-2</v>
      </c>
      <c r="CL280" s="1" t="s">
        <v>797</v>
      </c>
      <c r="CM280" s="1" t="s">
        <v>249</v>
      </c>
      <c r="CN280" s="1" t="s">
        <v>805</v>
      </c>
      <c r="CO280" s="1">
        <v>52</v>
      </c>
      <c r="CP280" s="1">
        <v>7</v>
      </c>
      <c r="CQ280" s="1">
        <v>20</v>
      </c>
      <c r="CR280" s="1">
        <v>27</v>
      </c>
      <c r="CS280" s="1">
        <v>-6</v>
      </c>
      <c r="CT280" s="1">
        <v>8</v>
      </c>
      <c r="CU280" s="1">
        <v>33</v>
      </c>
      <c r="CV280" s="1">
        <v>26</v>
      </c>
      <c r="CW280" s="1">
        <v>0</v>
      </c>
      <c r="CX280" s="1">
        <v>4</v>
      </c>
      <c r="CY280" s="1">
        <v>0</v>
      </c>
      <c r="CZ280" s="1">
        <v>3</v>
      </c>
      <c r="DA280" s="1">
        <v>2</v>
      </c>
      <c r="DB280" s="1">
        <v>88</v>
      </c>
      <c r="DC280" s="1">
        <v>0.08</v>
      </c>
      <c r="DE280" s="2"/>
      <c r="DF280" s="1" t="s">
        <v>249</v>
      </c>
      <c r="DG280" s="1">
        <v>52</v>
      </c>
      <c r="DH280" s="1">
        <v>7</v>
      </c>
      <c r="DI280" s="1">
        <v>20</v>
      </c>
      <c r="DJ280" s="1">
        <v>27</v>
      </c>
      <c r="DK280" s="1">
        <v>-6</v>
      </c>
      <c r="DL280" s="1">
        <v>8</v>
      </c>
      <c r="DM280" s="1">
        <v>33</v>
      </c>
      <c r="DN280" s="1">
        <v>26</v>
      </c>
      <c r="DO280" s="1">
        <v>0</v>
      </c>
      <c r="DP280" s="1">
        <v>4</v>
      </c>
      <c r="DQ280" s="1">
        <v>0</v>
      </c>
      <c r="DR280" s="1">
        <v>3</v>
      </c>
      <c r="DS280" s="1">
        <v>2</v>
      </c>
      <c r="DT280" s="1">
        <v>88</v>
      </c>
      <c r="DU280" s="1">
        <v>0.08</v>
      </c>
    </row>
    <row r="281" spans="1:125" x14ac:dyDescent="0.2">
      <c r="A281" s="2" t="s">
        <v>693</v>
      </c>
      <c r="B281" s="1" t="s">
        <v>795</v>
      </c>
      <c r="C281" s="1">
        <v>73</v>
      </c>
      <c r="D281" s="1">
        <v>3</v>
      </c>
      <c r="E281" s="1">
        <v>24</v>
      </c>
      <c r="F281" s="1">
        <v>27</v>
      </c>
      <c r="G281" s="1">
        <v>1</v>
      </c>
      <c r="H281" s="1">
        <v>51</v>
      </c>
      <c r="I281" s="1">
        <v>117</v>
      </c>
      <c r="J281" s="1">
        <v>95</v>
      </c>
      <c r="K281" s="1">
        <v>0</v>
      </c>
      <c r="L281" s="1">
        <v>5</v>
      </c>
      <c r="M281" s="1">
        <v>0</v>
      </c>
      <c r="N281" s="1">
        <v>0</v>
      </c>
      <c r="O281" s="1">
        <v>0</v>
      </c>
      <c r="P281" s="1">
        <v>174</v>
      </c>
      <c r="Q281" s="1">
        <v>1.7000000000000001E-2</v>
      </c>
      <c r="S281" s="1" t="s">
        <v>709</v>
      </c>
      <c r="T281" s="1" t="s">
        <v>829</v>
      </c>
      <c r="U281" s="1">
        <v>65</v>
      </c>
      <c r="V281" s="1">
        <v>5</v>
      </c>
      <c r="W281" s="1">
        <v>22</v>
      </c>
      <c r="X281" s="1">
        <v>27</v>
      </c>
      <c r="Y281" s="1">
        <v>28</v>
      </c>
      <c r="Z281" s="1">
        <v>6</v>
      </c>
      <c r="AA281" s="1">
        <v>28</v>
      </c>
      <c r="AB281" s="1">
        <v>101</v>
      </c>
      <c r="AC281" s="1">
        <v>2</v>
      </c>
      <c r="AD281" s="1">
        <v>4</v>
      </c>
      <c r="AE281" s="1">
        <v>0</v>
      </c>
      <c r="AF281" s="1">
        <v>0</v>
      </c>
      <c r="AG281" s="1">
        <v>1</v>
      </c>
      <c r="AH281" s="1">
        <v>84</v>
      </c>
      <c r="AI281" s="1">
        <v>0.06</v>
      </c>
      <c r="AK281" s="2" t="s">
        <v>414</v>
      </c>
      <c r="AL281" s="1" t="s">
        <v>814</v>
      </c>
      <c r="AM281" s="1">
        <v>81</v>
      </c>
      <c r="AN281" s="1">
        <v>8</v>
      </c>
      <c r="AO281" s="1">
        <v>17</v>
      </c>
      <c r="AP281" s="1">
        <v>25</v>
      </c>
      <c r="AQ281" s="1">
        <v>11</v>
      </c>
      <c r="AR281" s="1">
        <v>30</v>
      </c>
      <c r="AS281" s="1">
        <v>16</v>
      </c>
      <c r="AT281" s="1">
        <v>69</v>
      </c>
      <c r="AU281" s="1">
        <v>0</v>
      </c>
      <c r="AV281" s="1">
        <v>0</v>
      </c>
      <c r="AW281" s="1">
        <v>2</v>
      </c>
      <c r="AX281" s="1">
        <v>2</v>
      </c>
      <c r="AY281" s="1">
        <v>1</v>
      </c>
      <c r="AZ281" s="1">
        <v>140</v>
      </c>
      <c r="BA281" s="1">
        <v>5.7000000000000002E-2</v>
      </c>
      <c r="BC281" s="2" t="s">
        <v>715</v>
      </c>
      <c r="BD281" s="1" t="s">
        <v>808</v>
      </c>
      <c r="BE281" s="1">
        <v>38</v>
      </c>
      <c r="BF281" s="1">
        <v>5</v>
      </c>
      <c r="BG281" s="1">
        <v>10</v>
      </c>
      <c r="BH281" s="1">
        <v>15</v>
      </c>
      <c r="BI281" s="1">
        <v>1</v>
      </c>
      <c r="BJ281" s="1">
        <v>15</v>
      </c>
      <c r="BK281" s="1">
        <v>63</v>
      </c>
      <c r="BL281" s="1">
        <v>47</v>
      </c>
      <c r="BM281" s="1">
        <v>1</v>
      </c>
      <c r="BN281" s="1">
        <v>2</v>
      </c>
      <c r="BO281" s="1">
        <v>1</v>
      </c>
      <c r="BP281" s="1">
        <v>0</v>
      </c>
      <c r="BQ281" s="1">
        <v>0</v>
      </c>
      <c r="BR281" s="1">
        <v>76</v>
      </c>
      <c r="BS281" s="1">
        <v>6.6000000000000003E-2</v>
      </c>
      <c r="BU281" s="2" t="s">
        <v>251</v>
      </c>
      <c r="BV281" s="1" t="s">
        <v>821</v>
      </c>
      <c r="BW281" s="1">
        <v>77</v>
      </c>
      <c r="BX281" s="1">
        <v>12</v>
      </c>
      <c r="BY281" s="1">
        <v>14</v>
      </c>
      <c r="BZ281" s="1">
        <v>26</v>
      </c>
      <c r="CA281" s="1">
        <v>-15</v>
      </c>
      <c r="CB281" s="1">
        <v>68</v>
      </c>
      <c r="CC281" s="1">
        <v>130</v>
      </c>
      <c r="CD281" s="1">
        <v>58</v>
      </c>
      <c r="CE281" s="1">
        <v>2</v>
      </c>
      <c r="CF281" s="1">
        <v>1</v>
      </c>
      <c r="CG281" s="1">
        <v>1</v>
      </c>
      <c r="CH281" s="1">
        <v>1</v>
      </c>
      <c r="CI281" s="1">
        <v>3</v>
      </c>
      <c r="CJ281" s="1">
        <v>137</v>
      </c>
      <c r="CK281" s="1">
        <v>8.7999999999999995E-2</v>
      </c>
      <c r="CL281" s="1" t="s">
        <v>797</v>
      </c>
      <c r="CM281" s="1" t="s">
        <v>254</v>
      </c>
      <c r="CN281" s="1" t="s">
        <v>818</v>
      </c>
      <c r="CO281" s="1">
        <v>68</v>
      </c>
      <c r="CP281" s="1">
        <v>11</v>
      </c>
      <c r="CQ281" s="1">
        <v>15</v>
      </c>
      <c r="CR281" s="1">
        <v>26</v>
      </c>
      <c r="CS281" s="1">
        <v>-9</v>
      </c>
      <c r="CT281" s="1">
        <v>32</v>
      </c>
      <c r="CU281" s="1">
        <v>143</v>
      </c>
      <c r="CV281" s="1">
        <v>56</v>
      </c>
      <c r="CW281" s="1">
        <v>3</v>
      </c>
      <c r="CX281" s="1">
        <v>1</v>
      </c>
      <c r="CY281" s="1">
        <v>1</v>
      </c>
      <c r="CZ281" s="1">
        <v>0</v>
      </c>
      <c r="DA281" s="1">
        <v>1</v>
      </c>
      <c r="DB281" s="1">
        <v>105</v>
      </c>
      <c r="DC281" s="1">
        <v>0.105</v>
      </c>
      <c r="DE281" s="2"/>
      <c r="DF281" s="1" t="s">
        <v>254</v>
      </c>
      <c r="DG281" s="1">
        <v>68</v>
      </c>
      <c r="DH281" s="1">
        <v>11</v>
      </c>
      <c r="DI281" s="1">
        <v>15</v>
      </c>
      <c r="DJ281" s="1">
        <v>26</v>
      </c>
      <c r="DK281" s="1">
        <v>-9</v>
      </c>
      <c r="DL281" s="1">
        <v>32</v>
      </c>
      <c r="DM281" s="1">
        <v>143</v>
      </c>
      <c r="DN281" s="1">
        <v>56</v>
      </c>
      <c r="DO281" s="1">
        <v>3</v>
      </c>
      <c r="DP281" s="1">
        <v>1</v>
      </c>
      <c r="DQ281" s="1">
        <v>1</v>
      </c>
      <c r="DR281" s="1">
        <v>0</v>
      </c>
      <c r="DS281" s="1">
        <v>1</v>
      </c>
      <c r="DT281" s="1">
        <v>105</v>
      </c>
      <c r="DU281" s="1">
        <v>0.105</v>
      </c>
    </row>
    <row r="282" spans="1:125" x14ac:dyDescent="0.2">
      <c r="A282" s="2" t="s">
        <v>897</v>
      </c>
      <c r="B282" s="1" t="s">
        <v>809</v>
      </c>
      <c r="C282" s="1">
        <v>60</v>
      </c>
      <c r="D282" s="1">
        <v>11</v>
      </c>
      <c r="E282" s="1">
        <v>16</v>
      </c>
      <c r="F282" s="1">
        <v>27</v>
      </c>
      <c r="G282" s="1">
        <v>-17</v>
      </c>
      <c r="H282" s="1">
        <v>12</v>
      </c>
      <c r="I282" s="1">
        <v>30</v>
      </c>
      <c r="J282" s="1">
        <v>34</v>
      </c>
      <c r="K282" s="1">
        <v>3</v>
      </c>
      <c r="L282" s="1">
        <v>5</v>
      </c>
      <c r="M282" s="1">
        <v>0</v>
      </c>
      <c r="N282" s="1">
        <v>0</v>
      </c>
      <c r="O282" s="1">
        <v>1</v>
      </c>
      <c r="P282" s="1">
        <v>104</v>
      </c>
      <c r="Q282" s="1">
        <v>0.106</v>
      </c>
      <c r="S282" s="1" t="s">
        <v>303</v>
      </c>
      <c r="T282" s="1" t="s">
        <v>799</v>
      </c>
      <c r="U282" s="1">
        <v>69</v>
      </c>
      <c r="V282" s="1">
        <v>13</v>
      </c>
      <c r="W282" s="1">
        <v>14</v>
      </c>
      <c r="X282" s="1">
        <v>27</v>
      </c>
      <c r="Y282" s="1">
        <v>2</v>
      </c>
      <c r="Z282" s="1">
        <v>10</v>
      </c>
      <c r="AA282" s="1">
        <v>47</v>
      </c>
      <c r="AB282" s="1">
        <v>22</v>
      </c>
      <c r="AC282" s="1">
        <v>2</v>
      </c>
      <c r="AD282" s="1">
        <v>1</v>
      </c>
      <c r="AE282" s="1">
        <v>1</v>
      </c>
      <c r="AF282" s="1">
        <v>0</v>
      </c>
      <c r="AG282" s="1">
        <v>2</v>
      </c>
      <c r="AH282" s="1">
        <v>102</v>
      </c>
      <c r="AI282" s="1">
        <v>0.127</v>
      </c>
      <c r="AK282" s="2" t="s">
        <v>456</v>
      </c>
      <c r="AL282" s="1" t="s">
        <v>820</v>
      </c>
      <c r="AM282" s="1">
        <v>71</v>
      </c>
      <c r="AN282" s="1">
        <v>8</v>
      </c>
      <c r="AO282" s="1">
        <v>17</v>
      </c>
      <c r="AP282" s="1">
        <v>25</v>
      </c>
      <c r="AQ282" s="1">
        <v>-2</v>
      </c>
      <c r="AR282" s="1">
        <v>16</v>
      </c>
      <c r="AS282" s="1">
        <v>41</v>
      </c>
      <c r="AT282" s="1">
        <v>28</v>
      </c>
      <c r="AU282" s="1">
        <v>1</v>
      </c>
      <c r="AV282" s="1">
        <v>0</v>
      </c>
      <c r="AW282" s="1">
        <v>0</v>
      </c>
      <c r="AX282" s="1">
        <v>0</v>
      </c>
      <c r="AY282" s="1">
        <v>1</v>
      </c>
      <c r="AZ282" s="1">
        <v>78</v>
      </c>
      <c r="BA282" s="1">
        <v>0.10299999999999999</v>
      </c>
      <c r="BC282" s="2" t="s">
        <v>237</v>
      </c>
      <c r="BD282" s="1" t="s">
        <v>801</v>
      </c>
      <c r="BE282" s="1">
        <v>46</v>
      </c>
      <c r="BF282" s="1">
        <v>4</v>
      </c>
      <c r="BG282" s="1">
        <v>11</v>
      </c>
      <c r="BH282" s="1">
        <v>15</v>
      </c>
      <c r="BI282" s="1">
        <v>-8</v>
      </c>
      <c r="BJ282" s="1">
        <v>10</v>
      </c>
      <c r="BK282" s="1">
        <v>31</v>
      </c>
      <c r="BL282" s="1">
        <v>27</v>
      </c>
      <c r="BM282" s="1">
        <v>0</v>
      </c>
      <c r="BN282" s="1">
        <v>4</v>
      </c>
      <c r="BO282" s="1">
        <v>0</v>
      </c>
      <c r="BP282" s="1">
        <v>0</v>
      </c>
      <c r="BQ282" s="1">
        <v>0</v>
      </c>
      <c r="BR282" s="1">
        <v>75</v>
      </c>
      <c r="BS282" s="1">
        <v>5.2999999999999999E-2</v>
      </c>
      <c r="BU282" s="2" t="s">
        <v>764</v>
      </c>
      <c r="BV282" s="1" t="s">
        <v>815</v>
      </c>
      <c r="BW282" s="1">
        <v>67</v>
      </c>
      <c r="BX282" s="1">
        <v>5</v>
      </c>
      <c r="BY282" s="1">
        <v>21</v>
      </c>
      <c r="BZ282" s="1">
        <v>26</v>
      </c>
      <c r="CA282" s="1">
        <v>15</v>
      </c>
      <c r="CB282" s="1">
        <v>16</v>
      </c>
      <c r="CC282" s="1">
        <v>80</v>
      </c>
      <c r="CD282" s="1">
        <v>107</v>
      </c>
      <c r="CE282" s="1">
        <v>2</v>
      </c>
      <c r="CF282" s="1">
        <v>5</v>
      </c>
      <c r="CG282" s="1">
        <v>0</v>
      </c>
      <c r="CH282" s="1">
        <v>0</v>
      </c>
      <c r="CI282" s="1">
        <v>1</v>
      </c>
      <c r="CJ282" s="1">
        <v>91</v>
      </c>
      <c r="CK282" s="1">
        <v>5.5E-2</v>
      </c>
      <c r="CL282" s="1" t="s">
        <v>797</v>
      </c>
      <c r="CM282" s="1" t="s">
        <v>283</v>
      </c>
      <c r="CN282" s="1" t="s">
        <v>814</v>
      </c>
      <c r="CO282" s="1">
        <v>76</v>
      </c>
      <c r="CP282" s="1">
        <v>11</v>
      </c>
      <c r="CQ282" s="1">
        <v>15</v>
      </c>
      <c r="CR282" s="1">
        <v>26</v>
      </c>
      <c r="CS282" s="1">
        <v>-5</v>
      </c>
      <c r="CT282" s="1">
        <v>67</v>
      </c>
      <c r="CU282" s="1">
        <v>93</v>
      </c>
      <c r="CV282" s="1">
        <v>20</v>
      </c>
      <c r="CW282" s="1">
        <v>3</v>
      </c>
      <c r="CX282" s="1">
        <v>3</v>
      </c>
      <c r="CY282" s="1">
        <v>0</v>
      </c>
      <c r="CZ282" s="1">
        <v>1</v>
      </c>
      <c r="DA282" s="1">
        <v>1</v>
      </c>
      <c r="DB282" s="1">
        <v>105</v>
      </c>
      <c r="DC282" s="1">
        <v>0.105</v>
      </c>
      <c r="DE282" s="2"/>
      <c r="DF282" s="1" t="s">
        <v>283</v>
      </c>
      <c r="DG282" s="1">
        <v>76</v>
      </c>
      <c r="DH282" s="1">
        <v>11</v>
      </c>
      <c r="DI282" s="1">
        <v>15</v>
      </c>
      <c r="DJ282" s="1">
        <v>26</v>
      </c>
      <c r="DK282" s="1">
        <v>-5</v>
      </c>
      <c r="DL282" s="1">
        <v>67</v>
      </c>
      <c r="DM282" s="1">
        <v>93</v>
      </c>
      <c r="DN282" s="1">
        <v>20</v>
      </c>
      <c r="DO282" s="1">
        <v>3</v>
      </c>
      <c r="DP282" s="1">
        <v>3</v>
      </c>
      <c r="DQ282" s="1">
        <v>0</v>
      </c>
      <c r="DR282" s="1">
        <v>1</v>
      </c>
      <c r="DS282" s="1">
        <v>1</v>
      </c>
      <c r="DT282" s="1">
        <v>105</v>
      </c>
      <c r="DU282" s="1">
        <v>0.105</v>
      </c>
    </row>
    <row r="283" spans="1:125" x14ac:dyDescent="0.2">
      <c r="A283" s="2" t="s">
        <v>322</v>
      </c>
      <c r="B283" s="1" t="s">
        <v>816</v>
      </c>
      <c r="C283" s="1">
        <v>81</v>
      </c>
      <c r="D283" s="1">
        <v>11</v>
      </c>
      <c r="E283" s="1">
        <v>16</v>
      </c>
      <c r="F283" s="1">
        <v>27</v>
      </c>
      <c r="G283" s="1">
        <v>1</v>
      </c>
      <c r="H283" s="1">
        <v>37</v>
      </c>
      <c r="I283" s="1">
        <v>125</v>
      </c>
      <c r="J283" s="1">
        <v>17</v>
      </c>
      <c r="K283" s="1">
        <v>0</v>
      </c>
      <c r="L283" s="1">
        <v>0</v>
      </c>
      <c r="M283" s="1">
        <v>1</v>
      </c>
      <c r="N283" s="1">
        <v>1</v>
      </c>
      <c r="O283" s="1">
        <v>4</v>
      </c>
      <c r="P283" s="1">
        <v>148</v>
      </c>
      <c r="Q283" s="1">
        <v>7.3999999999999996E-2</v>
      </c>
      <c r="S283" s="1" t="s">
        <v>603</v>
      </c>
      <c r="T283" s="1" t="s">
        <v>800</v>
      </c>
      <c r="U283" s="1">
        <v>79</v>
      </c>
      <c r="V283" s="1">
        <v>11</v>
      </c>
      <c r="W283" s="1">
        <v>16</v>
      </c>
      <c r="X283" s="1">
        <v>27</v>
      </c>
      <c r="Y283" s="1">
        <v>3</v>
      </c>
      <c r="Z283" s="1">
        <v>24</v>
      </c>
      <c r="AA283" s="1">
        <v>34</v>
      </c>
      <c r="AB283" s="1">
        <v>35</v>
      </c>
      <c r="AC283" s="1">
        <v>5</v>
      </c>
      <c r="AD283" s="1">
        <v>4</v>
      </c>
      <c r="AE283" s="1">
        <v>1</v>
      </c>
      <c r="AF283" s="1">
        <v>0</v>
      </c>
      <c r="AG283" s="1">
        <v>1</v>
      </c>
      <c r="AH283" s="1">
        <v>118</v>
      </c>
      <c r="AI283" s="1">
        <v>9.2999999999999999E-2</v>
      </c>
      <c r="AK283" s="2" t="s">
        <v>771</v>
      </c>
      <c r="AL283" s="1" t="s">
        <v>817</v>
      </c>
      <c r="AM283" s="1">
        <v>62</v>
      </c>
      <c r="AN283" s="1">
        <v>7</v>
      </c>
      <c r="AO283" s="1">
        <v>18</v>
      </c>
      <c r="AP283" s="1">
        <v>25</v>
      </c>
      <c r="AQ283" s="1">
        <v>6</v>
      </c>
      <c r="AR283" s="1">
        <v>38</v>
      </c>
      <c r="AS283" s="1">
        <v>144</v>
      </c>
      <c r="AT283" s="1">
        <v>88</v>
      </c>
      <c r="AU283" s="1">
        <v>2</v>
      </c>
      <c r="AV283" s="1">
        <v>1</v>
      </c>
      <c r="AW283" s="1">
        <v>0</v>
      </c>
      <c r="AX283" s="1">
        <v>0</v>
      </c>
      <c r="AY283" s="1">
        <v>2</v>
      </c>
      <c r="AZ283" s="1">
        <v>114</v>
      </c>
      <c r="BA283" s="1">
        <v>6.0999999999999999E-2</v>
      </c>
      <c r="BC283" s="2" t="s">
        <v>770</v>
      </c>
      <c r="BD283" s="1" t="s">
        <v>796</v>
      </c>
      <c r="BE283" s="1">
        <v>46</v>
      </c>
      <c r="BF283" s="1">
        <v>2</v>
      </c>
      <c r="BG283" s="1">
        <v>12</v>
      </c>
      <c r="BH283" s="1">
        <v>14</v>
      </c>
      <c r="BI283" s="1">
        <v>-1</v>
      </c>
      <c r="BJ283" s="1">
        <v>16</v>
      </c>
      <c r="BK283" s="1">
        <v>102</v>
      </c>
      <c r="BL283" s="1">
        <v>125</v>
      </c>
      <c r="BM283" s="1">
        <v>0</v>
      </c>
      <c r="BN283" s="1">
        <v>2</v>
      </c>
      <c r="BO283" s="1">
        <v>0</v>
      </c>
      <c r="BP283" s="1">
        <v>0</v>
      </c>
      <c r="BQ283" s="1">
        <v>1</v>
      </c>
      <c r="BR283" s="1">
        <v>81</v>
      </c>
      <c r="BS283" s="1">
        <v>2.5000000000000001E-2</v>
      </c>
      <c r="BU283" s="2" t="s">
        <v>214</v>
      </c>
      <c r="BV283" s="1" t="s">
        <v>817</v>
      </c>
      <c r="BW283" s="1">
        <v>63</v>
      </c>
      <c r="BX283" s="1">
        <v>15</v>
      </c>
      <c r="BY283" s="1">
        <v>11</v>
      </c>
      <c r="BZ283" s="1">
        <v>26</v>
      </c>
      <c r="CA283" s="1">
        <v>0</v>
      </c>
      <c r="CB283" s="1">
        <v>118</v>
      </c>
      <c r="CC283" s="1">
        <v>80</v>
      </c>
      <c r="CD283" s="1">
        <v>9</v>
      </c>
      <c r="CE283" s="1">
        <v>3</v>
      </c>
      <c r="CF283" s="1">
        <v>3</v>
      </c>
      <c r="CG283" s="1">
        <v>0</v>
      </c>
      <c r="CH283" s="1">
        <v>0</v>
      </c>
      <c r="CI283" s="1">
        <v>3</v>
      </c>
      <c r="CJ283" s="1">
        <v>110</v>
      </c>
      <c r="CK283" s="1">
        <v>0.13600000000000001</v>
      </c>
      <c r="CL283" s="1" t="s">
        <v>797</v>
      </c>
      <c r="CM283" s="1" t="s">
        <v>135</v>
      </c>
      <c r="CN283" s="1" t="s">
        <v>815</v>
      </c>
      <c r="CO283" s="1">
        <v>51</v>
      </c>
      <c r="CP283" s="1">
        <v>21</v>
      </c>
      <c r="CQ283" s="1">
        <v>5</v>
      </c>
      <c r="CR283" s="1">
        <v>26</v>
      </c>
      <c r="CS283" s="1">
        <v>-9</v>
      </c>
      <c r="CT283" s="1">
        <v>18</v>
      </c>
      <c r="CU283" s="1">
        <v>67</v>
      </c>
      <c r="CV283" s="1">
        <v>13</v>
      </c>
      <c r="CW283" s="1">
        <v>1</v>
      </c>
      <c r="CX283" s="1">
        <v>0</v>
      </c>
      <c r="CY283" s="1">
        <v>1</v>
      </c>
      <c r="CZ283" s="1">
        <v>0</v>
      </c>
      <c r="DA283" s="1">
        <v>3</v>
      </c>
      <c r="DB283" s="1">
        <v>124</v>
      </c>
      <c r="DC283" s="1">
        <v>0.16900000000000001</v>
      </c>
      <c r="DE283" s="2"/>
      <c r="DF283" s="1" t="s">
        <v>135</v>
      </c>
      <c r="DG283" s="1">
        <v>51</v>
      </c>
      <c r="DH283" s="1">
        <v>21</v>
      </c>
      <c r="DI283" s="1">
        <v>5</v>
      </c>
      <c r="DJ283" s="1">
        <v>26</v>
      </c>
      <c r="DK283" s="1">
        <v>-9</v>
      </c>
      <c r="DL283" s="1">
        <v>18</v>
      </c>
      <c r="DM283" s="1">
        <v>67</v>
      </c>
      <c r="DN283" s="1">
        <v>13</v>
      </c>
      <c r="DO283" s="1">
        <v>1</v>
      </c>
      <c r="DP283" s="1">
        <v>0</v>
      </c>
      <c r="DQ283" s="1">
        <v>1</v>
      </c>
      <c r="DR283" s="1">
        <v>0</v>
      </c>
      <c r="DS283" s="1">
        <v>3</v>
      </c>
      <c r="DT283" s="1">
        <v>124</v>
      </c>
      <c r="DU283" s="1">
        <v>0.16900000000000001</v>
      </c>
    </row>
    <row r="284" spans="1:125" x14ac:dyDescent="0.2">
      <c r="A284" s="2" t="s">
        <v>733</v>
      </c>
      <c r="B284" s="1" t="s">
        <v>798</v>
      </c>
      <c r="C284" s="1">
        <v>82</v>
      </c>
      <c r="D284" s="1">
        <v>5</v>
      </c>
      <c r="E284" s="1">
        <v>21</v>
      </c>
      <c r="F284" s="1">
        <v>26</v>
      </c>
      <c r="G284" s="1">
        <v>-13</v>
      </c>
      <c r="H284" s="1">
        <v>33</v>
      </c>
      <c r="I284" s="1">
        <v>88</v>
      </c>
      <c r="J284" s="1">
        <v>155</v>
      </c>
      <c r="K284" s="1">
        <v>4</v>
      </c>
      <c r="L284" s="1">
        <v>6</v>
      </c>
      <c r="M284" s="1">
        <v>0</v>
      </c>
      <c r="N284" s="1">
        <v>0</v>
      </c>
      <c r="O284" s="1">
        <v>1</v>
      </c>
      <c r="P284" s="1">
        <v>170</v>
      </c>
      <c r="Q284" s="1">
        <v>2.9000000000000001E-2</v>
      </c>
      <c r="S284" s="1" t="s">
        <v>609</v>
      </c>
      <c r="T284" s="1" t="s">
        <v>806</v>
      </c>
      <c r="U284" s="1">
        <v>71</v>
      </c>
      <c r="V284" s="1">
        <v>11</v>
      </c>
      <c r="W284" s="1">
        <v>16</v>
      </c>
      <c r="X284" s="1">
        <v>27</v>
      </c>
      <c r="Y284" s="1">
        <v>-2</v>
      </c>
      <c r="Z284" s="1">
        <v>24</v>
      </c>
      <c r="AA284" s="1">
        <v>35</v>
      </c>
      <c r="AB284" s="1">
        <v>12</v>
      </c>
      <c r="AC284" s="1">
        <v>4</v>
      </c>
      <c r="AD284" s="1">
        <v>3</v>
      </c>
      <c r="AE284" s="1">
        <v>0</v>
      </c>
      <c r="AF284" s="1">
        <v>0</v>
      </c>
      <c r="AG284" s="1">
        <v>0</v>
      </c>
      <c r="AH284" s="1">
        <v>140</v>
      </c>
      <c r="AI284" s="1">
        <v>7.9000000000000001E-2</v>
      </c>
      <c r="AK284" s="2" t="s">
        <v>879</v>
      </c>
      <c r="AL284" s="1" t="s">
        <v>800</v>
      </c>
      <c r="AM284" s="1">
        <v>69</v>
      </c>
      <c r="AN284" s="1">
        <v>9</v>
      </c>
      <c r="AO284" s="1">
        <v>16</v>
      </c>
      <c r="AP284" s="1">
        <v>25</v>
      </c>
      <c r="AQ284" s="1">
        <v>7</v>
      </c>
      <c r="AR284" s="1">
        <v>10</v>
      </c>
      <c r="AS284" s="1">
        <v>29</v>
      </c>
      <c r="AT284" s="1">
        <v>77</v>
      </c>
      <c r="AU284" s="1">
        <v>7</v>
      </c>
      <c r="AV284" s="1">
        <v>7</v>
      </c>
      <c r="AW284" s="1">
        <v>0</v>
      </c>
      <c r="AX284" s="1">
        <v>0</v>
      </c>
      <c r="AY284" s="1">
        <v>3</v>
      </c>
      <c r="AZ284" s="1">
        <v>136</v>
      </c>
      <c r="BA284" s="1">
        <v>6.6000000000000003E-2</v>
      </c>
      <c r="BC284" s="2" t="s">
        <v>696</v>
      </c>
      <c r="BD284" s="1" t="s">
        <v>799</v>
      </c>
      <c r="BE284" s="1">
        <v>40</v>
      </c>
      <c r="BF284" s="1">
        <v>4</v>
      </c>
      <c r="BG284" s="1">
        <v>10</v>
      </c>
      <c r="BH284" s="1">
        <v>14</v>
      </c>
      <c r="BI284" s="1">
        <v>4</v>
      </c>
      <c r="BJ284" s="1">
        <v>12</v>
      </c>
      <c r="BK284" s="1">
        <v>49</v>
      </c>
      <c r="BL284" s="1">
        <v>47</v>
      </c>
      <c r="BM284" s="1">
        <v>0</v>
      </c>
      <c r="BN284" s="1">
        <v>2</v>
      </c>
      <c r="BO284" s="1">
        <v>0</v>
      </c>
      <c r="BP284" s="1">
        <v>0</v>
      </c>
      <c r="BQ284" s="1">
        <v>2</v>
      </c>
      <c r="BR284" s="1">
        <v>67</v>
      </c>
      <c r="BS284" s="1">
        <v>0.06</v>
      </c>
      <c r="BU284" s="2" t="s">
        <v>296</v>
      </c>
      <c r="BV284" s="1" t="s">
        <v>813</v>
      </c>
      <c r="BW284" s="1">
        <v>64</v>
      </c>
      <c r="BX284" s="1">
        <v>12</v>
      </c>
      <c r="BY284" s="1">
        <v>14</v>
      </c>
      <c r="BZ284" s="1">
        <v>26</v>
      </c>
      <c r="CA284" s="1">
        <v>-10</v>
      </c>
      <c r="CB284" s="1">
        <v>12</v>
      </c>
      <c r="CC284" s="1">
        <v>68</v>
      </c>
      <c r="CD284" s="1">
        <v>25</v>
      </c>
      <c r="CE284" s="1">
        <v>0</v>
      </c>
      <c r="CF284" s="1">
        <v>0</v>
      </c>
      <c r="CG284" s="1">
        <v>3</v>
      </c>
      <c r="CH284" s="1">
        <v>0</v>
      </c>
      <c r="CI284" s="1">
        <v>2</v>
      </c>
      <c r="CJ284" s="1">
        <v>137</v>
      </c>
      <c r="CK284" s="1">
        <v>8.7999999999999995E-2</v>
      </c>
      <c r="CL284" s="1" t="s">
        <v>797</v>
      </c>
      <c r="CM284" s="1" t="s">
        <v>991</v>
      </c>
      <c r="CN284" s="1" t="s">
        <v>807</v>
      </c>
      <c r="CO284" s="1">
        <v>62</v>
      </c>
      <c r="CP284" s="1">
        <v>8</v>
      </c>
      <c r="CQ284" s="1">
        <v>18</v>
      </c>
      <c r="CR284" s="1">
        <v>26</v>
      </c>
      <c r="CS284" s="1">
        <v>0</v>
      </c>
      <c r="CT284" s="1">
        <v>18</v>
      </c>
      <c r="CU284" s="1">
        <v>250</v>
      </c>
      <c r="CV284" s="1">
        <v>25</v>
      </c>
      <c r="CW284" s="1">
        <v>0</v>
      </c>
      <c r="CX284" s="1">
        <v>1</v>
      </c>
      <c r="CY284" s="1">
        <v>1</v>
      </c>
      <c r="CZ284" s="1">
        <v>2</v>
      </c>
      <c r="DA284" s="1">
        <v>1</v>
      </c>
      <c r="DB284" s="1">
        <v>84</v>
      </c>
      <c r="DC284" s="1">
        <v>9.5000000000000001E-2</v>
      </c>
      <c r="DE284" s="2"/>
      <c r="DF284" s="1" t="s">
        <v>991</v>
      </c>
      <c r="DG284" s="1">
        <v>62</v>
      </c>
      <c r="DH284" s="1">
        <v>8</v>
      </c>
      <c r="DI284" s="1">
        <v>18</v>
      </c>
      <c r="DJ284" s="1">
        <v>26</v>
      </c>
      <c r="DK284" s="1">
        <v>0</v>
      </c>
      <c r="DL284" s="1">
        <v>18</v>
      </c>
      <c r="DM284" s="1">
        <v>250</v>
      </c>
      <c r="DN284" s="1">
        <v>25</v>
      </c>
      <c r="DO284" s="1">
        <v>0</v>
      </c>
      <c r="DP284" s="1">
        <v>1</v>
      </c>
      <c r="DQ284" s="1">
        <v>1</v>
      </c>
      <c r="DR284" s="1">
        <v>2</v>
      </c>
      <c r="DS284" s="1">
        <v>1</v>
      </c>
      <c r="DT284" s="1">
        <v>84</v>
      </c>
      <c r="DU284" s="1">
        <v>9.5000000000000001E-2</v>
      </c>
    </row>
    <row r="285" spans="1:125" x14ac:dyDescent="0.2">
      <c r="A285" s="2" t="s">
        <v>685</v>
      </c>
      <c r="B285" s="1" t="s">
        <v>814</v>
      </c>
      <c r="C285" s="1">
        <v>60</v>
      </c>
      <c r="D285" s="1">
        <v>5</v>
      </c>
      <c r="E285" s="1">
        <v>21</v>
      </c>
      <c r="F285" s="1">
        <v>26</v>
      </c>
      <c r="G285" s="1">
        <v>-5</v>
      </c>
      <c r="H285" s="1">
        <v>24</v>
      </c>
      <c r="I285" s="1">
        <v>44</v>
      </c>
      <c r="J285" s="1">
        <v>48</v>
      </c>
      <c r="K285" s="1">
        <v>1</v>
      </c>
      <c r="L285" s="1">
        <v>9</v>
      </c>
      <c r="M285" s="1">
        <v>0</v>
      </c>
      <c r="N285" s="1">
        <v>0</v>
      </c>
      <c r="O285" s="1">
        <v>0</v>
      </c>
      <c r="P285" s="1">
        <v>112</v>
      </c>
      <c r="Q285" s="1">
        <v>4.4999999999999998E-2</v>
      </c>
      <c r="S285" s="1" t="s">
        <v>859</v>
      </c>
      <c r="T285" s="1" t="s">
        <v>809</v>
      </c>
      <c r="U285" s="1">
        <v>35</v>
      </c>
      <c r="V285" s="1">
        <v>2</v>
      </c>
      <c r="W285" s="1">
        <v>25</v>
      </c>
      <c r="X285" s="1">
        <v>27</v>
      </c>
      <c r="Y285" s="1">
        <v>13</v>
      </c>
      <c r="Z285" s="1">
        <v>33</v>
      </c>
      <c r="AA285" s="1">
        <v>29</v>
      </c>
      <c r="AB285" s="1">
        <v>67</v>
      </c>
      <c r="AC285" s="1">
        <v>0</v>
      </c>
      <c r="AD285" s="1">
        <v>7</v>
      </c>
      <c r="AE285" s="1">
        <v>0</v>
      </c>
      <c r="AF285" s="1">
        <v>2</v>
      </c>
      <c r="AG285" s="1">
        <v>0</v>
      </c>
      <c r="AH285" s="1">
        <v>43</v>
      </c>
      <c r="AI285" s="1">
        <v>4.7E-2</v>
      </c>
      <c r="AK285" s="2" t="s">
        <v>367</v>
      </c>
      <c r="AL285" s="1" t="s">
        <v>805</v>
      </c>
      <c r="AM285" s="1">
        <v>71</v>
      </c>
      <c r="AN285" s="1">
        <v>9</v>
      </c>
      <c r="AO285" s="1">
        <v>15</v>
      </c>
      <c r="AP285" s="1">
        <v>24</v>
      </c>
      <c r="AQ285" s="1">
        <v>-3</v>
      </c>
      <c r="AR285" s="1">
        <v>48</v>
      </c>
      <c r="AS285" s="1">
        <v>128</v>
      </c>
      <c r="AT285" s="1">
        <v>23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84</v>
      </c>
      <c r="BA285" s="1">
        <v>0.107</v>
      </c>
      <c r="BC285" s="2" t="s">
        <v>128</v>
      </c>
      <c r="BD285" s="1" t="s">
        <v>829</v>
      </c>
      <c r="BE285" s="1">
        <v>35</v>
      </c>
      <c r="BF285" s="1">
        <v>7</v>
      </c>
      <c r="BG285" s="1">
        <v>7</v>
      </c>
      <c r="BH285" s="1">
        <v>14</v>
      </c>
      <c r="BI285" s="1">
        <v>-7</v>
      </c>
      <c r="BJ285" s="1">
        <v>22</v>
      </c>
      <c r="BK285" s="1">
        <v>43</v>
      </c>
      <c r="BL285" s="1">
        <v>18</v>
      </c>
      <c r="BM285" s="1">
        <v>1</v>
      </c>
      <c r="BN285" s="1">
        <v>2</v>
      </c>
      <c r="BO285" s="1">
        <v>0</v>
      </c>
      <c r="BP285" s="1">
        <v>1</v>
      </c>
      <c r="BQ285" s="1">
        <v>1</v>
      </c>
      <c r="BR285" s="1">
        <v>46</v>
      </c>
      <c r="BS285" s="1">
        <v>0.152</v>
      </c>
      <c r="BU285" s="2" t="s">
        <v>343</v>
      </c>
      <c r="BV285" s="1" t="s">
        <v>795</v>
      </c>
      <c r="BW285" s="1">
        <v>81</v>
      </c>
      <c r="BX285" s="1">
        <v>13</v>
      </c>
      <c r="BY285" s="1">
        <v>13</v>
      </c>
      <c r="BZ285" s="1">
        <v>26</v>
      </c>
      <c r="CA285" s="1">
        <v>-9</v>
      </c>
      <c r="CB285" s="1">
        <v>12</v>
      </c>
      <c r="CC285" s="1">
        <v>69</v>
      </c>
      <c r="CD285" s="1">
        <v>40</v>
      </c>
      <c r="CE285" s="1">
        <v>2</v>
      </c>
      <c r="CF285" s="1">
        <v>3</v>
      </c>
      <c r="CG285" s="1">
        <v>3</v>
      </c>
      <c r="CH285" s="1">
        <v>0</v>
      </c>
      <c r="CI285" s="1">
        <v>1</v>
      </c>
      <c r="CJ285" s="1">
        <v>144</v>
      </c>
      <c r="CK285" s="1">
        <v>0.09</v>
      </c>
      <c r="CL285" s="1" t="s">
        <v>797</v>
      </c>
      <c r="CM285" s="1" t="s">
        <v>192</v>
      </c>
      <c r="CN285" s="1" t="s">
        <v>805</v>
      </c>
      <c r="CO285" s="1">
        <v>79</v>
      </c>
      <c r="CP285" s="1">
        <v>15</v>
      </c>
      <c r="CQ285" s="1">
        <v>11</v>
      </c>
      <c r="CR285" s="1">
        <v>26</v>
      </c>
      <c r="CS285" s="1">
        <v>-8</v>
      </c>
      <c r="CT285" s="1">
        <v>67</v>
      </c>
      <c r="CU285" s="1">
        <v>127</v>
      </c>
      <c r="CV285" s="1">
        <v>33</v>
      </c>
      <c r="CW285" s="1">
        <v>5</v>
      </c>
      <c r="CX285" s="1">
        <v>1</v>
      </c>
      <c r="CY285" s="1">
        <v>0</v>
      </c>
      <c r="CZ285" s="1">
        <v>0</v>
      </c>
      <c r="DA285" s="1">
        <v>2</v>
      </c>
      <c r="DB285" s="1">
        <v>146</v>
      </c>
      <c r="DC285" s="1">
        <v>0.10299999999999999</v>
      </c>
      <c r="DE285" s="2"/>
      <c r="DF285" s="1" t="s">
        <v>192</v>
      </c>
      <c r="DG285" s="1">
        <v>79</v>
      </c>
      <c r="DH285" s="1">
        <v>15</v>
      </c>
      <c r="DI285" s="1">
        <v>11</v>
      </c>
      <c r="DJ285" s="1">
        <v>26</v>
      </c>
      <c r="DK285" s="1">
        <v>-8</v>
      </c>
      <c r="DL285" s="1">
        <v>67</v>
      </c>
      <c r="DM285" s="1">
        <v>127</v>
      </c>
      <c r="DN285" s="1">
        <v>33</v>
      </c>
      <c r="DO285" s="1">
        <v>5</v>
      </c>
      <c r="DP285" s="1">
        <v>1</v>
      </c>
      <c r="DQ285" s="1">
        <v>0</v>
      </c>
      <c r="DR285" s="1">
        <v>0</v>
      </c>
      <c r="DS285" s="1">
        <v>2</v>
      </c>
      <c r="DT285" s="1">
        <v>146</v>
      </c>
      <c r="DU285" s="1">
        <v>0.10299999999999999</v>
      </c>
    </row>
    <row r="286" spans="1:125" x14ac:dyDescent="0.2">
      <c r="A286" s="2" t="s">
        <v>100</v>
      </c>
      <c r="B286" s="1" t="s">
        <v>814</v>
      </c>
      <c r="C286" s="1">
        <v>61</v>
      </c>
      <c r="D286" s="1">
        <v>9</v>
      </c>
      <c r="E286" s="1">
        <v>17</v>
      </c>
      <c r="F286" s="1">
        <v>26</v>
      </c>
      <c r="G286" s="1">
        <v>6</v>
      </c>
      <c r="H286" s="1">
        <v>53</v>
      </c>
      <c r="I286" s="1">
        <v>78</v>
      </c>
      <c r="J286" s="1">
        <v>23</v>
      </c>
      <c r="K286" s="1">
        <v>2</v>
      </c>
      <c r="L286" s="1">
        <v>4</v>
      </c>
      <c r="M286" s="1">
        <v>0</v>
      </c>
      <c r="N286" s="1">
        <v>0</v>
      </c>
      <c r="O286" s="1">
        <v>2</v>
      </c>
      <c r="P286" s="1">
        <v>83</v>
      </c>
      <c r="Q286" s="1">
        <v>0.108</v>
      </c>
      <c r="S286" s="1" t="s">
        <v>750</v>
      </c>
      <c r="T286" s="1" t="s">
        <v>829</v>
      </c>
      <c r="U286" s="1">
        <v>72</v>
      </c>
      <c r="V286" s="1">
        <v>6</v>
      </c>
      <c r="W286" s="1">
        <v>20</v>
      </c>
      <c r="X286" s="1">
        <v>26</v>
      </c>
      <c r="Y286" s="1">
        <v>-5</v>
      </c>
      <c r="Z286" s="1">
        <v>45</v>
      </c>
      <c r="AA286" s="1">
        <v>107</v>
      </c>
      <c r="AB286" s="1">
        <v>79</v>
      </c>
      <c r="AC286" s="1">
        <v>1</v>
      </c>
      <c r="AD286" s="1">
        <v>4</v>
      </c>
      <c r="AE286" s="1">
        <v>0</v>
      </c>
      <c r="AF286" s="1">
        <v>0</v>
      </c>
      <c r="AG286" s="1">
        <v>1</v>
      </c>
      <c r="AH286" s="1">
        <v>83</v>
      </c>
      <c r="AI286" s="1">
        <v>7.1999999999999995E-2</v>
      </c>
      <c r="AK286" s="2" t="s">
        <v>767</v>
      </c>
      <c r="AL286" s="1" t="s">
        <v>809</v>
      </c>
      <c r="AM286" s="1">
        <v>72</v>
      </c>
      <c r="AN286" s="1">
        <v>6</v>
      </c>
      <c r="AO286" s="1">
        <v>18</v>
      </c>
      <c r="AP286" s="1">
        <v>24</v>
      </c>
      <c r="AQ286" s="1">
        <v>9</v>
      </c>
      <c r="AR286" s="1">
        <v>46</v>
      </c>
      <c r="AS286" s="1">
        <v>68</v>
      </c>
      <c r="AT286" s="1">
        <v>81</v>
      </c>
      <c r="AU286" s="1">
        <v>0</v>
      </c>
      <c r="AV286" s="1">
        <v>2</v>
      </c>
      <c r="AW286" s="1">
        <v>0</v>
      </c>
      <c r="AX286" s="1">
        <v>1</v>
      </c>
      <c r="AY286" s="1">
        <v>1</v>
      </c>
      <c r="AZ286" s="1">
        <v>107</v>
      </c>
      <c r="BA286" s="1">
        <v>5.6000000000000001E-2</v>
      </c>
      <c r="BC286" s="2" t="s">
        <v>188</v>
      </c>
      <c r="BD286" s="1" t="s">
        <v>802</v>
      </c>
      <c r="BE286" s="1">
        <v>39</v>
      </c>
      <c r="BF286" s="1">
        <v>7</v>
      </c>
      <c r="BG286" s="1">
        <v>7</v>
      </c>
      <c r="BH286" s="1">
        <v>14</v>
      </c>
      <c r="BI286" s="1">
        <v>3</v>
      </c>
      <c r="BJ286" s="1">
        <v>85</v>
      </c>
      <c r="BK286" s="1">
        <v>75</v>
      </c>
      <c r="BL286" s="1">
        <v>16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46</v>
      </c>
      <c r="BS286" s="1">
        <v>0.152</v>
      </c>
      <c r="BU286" s="2" t="s">
        <v>378</v>
      </c>
      <c r="BV286" s="1" t="s">
        <v>810</v>
      </c>
      <c r="BW286" s="1">
        <v>74</v>
      </c>
      <c r="BX286" s="1">
        <v>9</v>
      </c>
      <c r="BY286" s="1">
        <v>17</v>
      </c>
      <c r="BZ286" s="1">
        <v>26</v>
      </c>
      <c r="CA286" s="1">
        <v>-5</v>
      </c>
      <c r="CB286" s="1">
        <v>8</v>
      </c>
      <c r="CC286" s="1">
        <v>70</v>
      </c>
      <c r="CD286" s="1">
        <v>34</v>
      </c>
      <c r="CE286" s="1">
        <v>0</v>
      </c>
      <c r="CF286" s="1">
        <v>1</v>
      </c>
      <c r="CG286" s="1">
        <v>0</v>
      </c>
      <c r="CH286" s="1">
        <v>0</v>
      </c>
      <c r="CI286" s="1">
        <v>1</v>
      </c>
      <c r="CJ286" s="1">
        <v>108</v>
      </c>
      <c r="CK286" s="1">
        <v>8.3000000000000004E-2</v>
      </c>
      <c r="CL286" s="1" t="s">
        <v>797</v>
      </c>
      <c r="CM286" s="1" t="s">
        <v>902</v>
      </c>
      <c r="CN286" s="1" t="s">
        <v>796</v>
      </c>
      <c r="CO286" s="1">
        <v>65</v>
      </c>
      <c r="CP286" s="1">
        <v>9</v>
      </c>
      <c r="CQ286" s="1">
        <v>17</v>
      </c>
      <c r="CR286" s="1">
        <v>26</v>
      </c>
      <c r="CS286" s="1">
        <v>24</v>
      </c>
      <c r="CT286" s="1">
        <v>25</v>
      </c>
      <c r="CU286" s="1">
        <v>126</v>
      </c>
      <c r="CV286" s="1">
        <v>115</v>
      </c>
      <c r="CW286" s="1">
        <v>0</v>
      </c>
      <c r="CX286" s="1">
        <v>0</v>
      </c>
      <c r="CY286" s="1">
        <v>0</v>
      </c>
      <c r="CZ286" s="1">
        <v>0</v>
      </c>
      <c r="DA286" s="1">
        <v>4</v>
      </c>
      <c r="DB286" s="1">
        <v>76</v>
      </c>
      <c r="DC286" s="1">
        <v>0.11799999999999999</v>
      </c>
      <c r="DE286" s="2"/>
      <c r="DF286" s="1" t="s">
        <v>902</v>
      </c>
      <c r="DG286" s="1">
        <v>65</v>
      </c>
      <c r="DH286" s="1">
        <v>9</v>
      </c>
      <c r="DI286" s="1">
        <v>17</v>
      </c>
      <c r="DJ286" s="1">
        <v>26</v>
      </c>
      <c r="DK286" s="1">
        <v>24</v>
      </c>
      <c r="DL286" s="1">
        <v>25</v>
      </c>
      <c r="DM286" s="1">
        <v>126</v>
      </c>
      <c r="DN286" s="1">
        <v>115</v>
      </c>
      <c r="DO286" s="1">
        <v>0</v>
      </c>
      <c r="DP286" s="1">
        <v>0</v>
      </c>
      <c r="DQ286" s="1">
        <v>0</v>
      </c>
      <c r="DR286" s="1">
        <v>0</v>
      </c>
      <c r="DS286" s="1">
        <v>4</v>
      </c>
      <c r="DT286" s="1">
        <v>76</v>
      </c>
      <c r="DU286" s="1">
        <v>0.11799999999999999</v>
      </c>
    </row>
    <row r="287" spans="1:125" x14ac:dyDescent="0.2">
      <c r="A287" s="2" t="s">
        <v>151</v>
      </c>
      <c r="B287" s="1" t="s">
        <v>829</v>
      </c>
      <c r="C287" s="1">
        <v>78</v>
      </c>
      <c r="D287" s="1">
        <v>10</v>
      </c>
      <c r="E287" s="1">
        <v>16</v>
      </c>
      <c r="F287" s="1">
        <v>26</v>
      </c>
      <c r="G287" s="1">
        <v>-3</v>
      </c>
      <c r="H287" s="1">
        <v>50</v>
      </c>
      <c r="I287" s="1">
        <v>87</v>
      </c>
      <c r="J287" s="1">
        <v>20</v>
      </c>
      <c r="K287" s="1">
        <v>1</v>
      </c>
      <c r="L287" s="1">
        <v>1</v>
      </c>
      <c r="M287" s="1">
        <v>0</v>
      </c>
      <c r="N287" s="1">
        <v>0</v>
      </c>
      <c r="O287" s="1">
        <v>3</v>
      </c>
      <c r="P287" s="1">
        <v>98</v>
      </c>
      <c r="Q287" s="1">
        <v>0.10199999999999999</v>
      </c>
      <c r="S287" s="1" t="s">
        <v>231</v>
      </c>
      <c r="T287" s="1" t="s">
        <v>799</v>
      </c>
      <c r="U287" s="1">
        <v>81</v>
      </c>
      <c r="V287" s="1">
        <v>10</v>
      </c>
      <c r="W287" s="1">
        <v>16</v>
      </c>
      <c r="X287" s="1">
        <v>26</v>
      </c>
      <c r="Y287" s="1">
        <v>-10</v>
      </c>
      <c r="Z287" s="1">
        <v>64</v>
      </c>
      <c r="AA287" s="1">
        <v>98</v>
      </c>
      <c r="AB287" s="1">
        <v>16</v>
      </c>
      <c r="AC287" s="1">
        <v>2</v>
      </c>
      <c r="AD287" s="1">
        <v>1</v>
      </c>
      <c r="AE287" s="1">
        <v>0</v>
      </c>
      <c r="AF287" s="1">
        <v>0</v>
      </c>
      <c r="AG287" s="1">
        <v>1</v>
      </c>
      <c r="AH287" s="1">
        <v>162</v>
      </c>
      <c r="AI287" s="1">
        <v>6.2E-2</v>
      </c>
      <c r="AK287" s="2" t="s">
        <v>87</v>
      </c>
      <c r="AL287" s="1" t="s">
        <v>807</v>
      </c>
      <c r="AM287" s="1">
        <v>43</v>
      </c>
      <c r="AN287" s="1">
        <v>11</v>
      </c>
      <c r="AO287" s="1">
        <v>13</v>
      </c>
      <c r="AP287" s="1">
        <v>24</v>
      </c>
      <c r="AQ287" s="1">
        <v>-1</v>
      </c>
      <c r="AR287" s="1">
        <v>24</v>
      </c>
      <c r="AS287" s="1">
        <v>37</v>
      </c>
      <c r="AT287" s="1">
        <v>18</v>
      </c>
      <c r="AU287" s="1">
        <v>2</v>
      </c>
      <c r="AV287" s="1">
        <v>3</v>
      </c>
      <c r="AW287" s="1">
        <v>0</v>
      </c>
      <c r="AX287" s="1">
        <v>0</v>
      </c>
      <c r="AY287" s="1">
        <v>1</v>
      </c>
      <c r="AZ287" s="1">
        <v>121</v>
      </c>
      <c r="BA287" s="1">
        <v>9.0999999999999998E-2</v>
      </c>
      <c r="BC287" s="2" t="s">
        <v>419</v>
      </c>
      <c r="BD287" s="1" t="s">
        <v>825</v>
      </c>
      <c r="BE287" s="1">
        <v>46</v>
      </c>
      <c r="BF287" s="1">
        <v>5</v>
      </c>
      <c r="BG287" s="1">
        <v>9</v>
      </c>
      <c r="BH287" s="1">
        <v>14</v>
      </c>
      <c r="BI287" s="1">
        <v>1</v>
      </c>
      <c r="BJ287" s="1">
        <v>50</v>
      </c>
      <c r="BK287" s="1">
        <v>61</v>
      </c>
      <c r="BL287" s="1">
        <v>7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37</v>
      </c>
      <c r="BS287" s="1">
        <v>0.13500000000000001</v>
      </c>
      <c r="BU287" s="2" t="s">
        <v>368</v>
      </c>
      <c r="BV287" s="1" t="s">
        <v>805</v>
      </c>
      <c r="BW287" s="1">
        <v>75</v>
      </c>
      <c r="BX287" s="1">
        <v>14</v>
      </c>
      <c r="BY287" s="1">
        <v>12</v>
      </c>
      <c r="BZ287" s="1">
        <v>26</v>
      </c>
      <c r="CA287" s="1">
        <v>3</v>
      </c>
      <c r="CB287" s="1">
        <v>2</v>
      </c>
      <c r="CC287" s="1">
        <v>40</v>
      </c>
      <c r="CD287" s="1">
        <v>58</v>
      </c>
      <c r="CE287" s="1">
        <v>1</v>
      </c>
      <c r="CF287" s="1">
        <v>1</v>
      </c>
      <c r="CG287" s="1">
        <v>0</v>
      </c>
      <c r="CH287" s="1">
        <v>0</v>
      </c>
      <c r="CI287" s="1">
        <v>2</v>
      </c>
      <c r="CJ287" s="1">
        <v>90</v>
      </c>
      <c r="CK287" s="1">
        <v>0.156</v>
      </c>
      <c r="CL287" s="1" t="s">
        <v>797</v>
      </c>
      <c r="CM287" s="1" t="s">
        <v>235</v>
      </c>
      <c r="CN287" s="1" t="s">
        <v>802</v>
      </c>
      <c r="CO287" s="1">
        <v>71</v>
      </c>
      <c r="CP287" s="1">
        <v>9</v>
      </c>
      <c r="CQ287" s="1">
        <v>17</v>
      </c>
      <c r="CR287" s="1">
        <v>26</v>
      </c>
      <c r="CS287" s="1">
        <v>1</v>
      </c>
      <c r="CT287" s="1">
        <v>13</v>
      </c>
      <c r="CU287" s="1">
        <v>77</v>
      </c>
      <c r="CV287" s="1">
        <v>41</v>
      </c>
      <c r="CW287" s="1">
        <v>0</v>
      </c>
      <c r="CX287" s="1">
        <v>4</v>
      </c>
      <c r="CY287" s="1">
        <v>0</v>
      </c>
      <c r="CZ287" s="1">
        <v>0</v>
      </c>
      <c r="DA287" s="1">
        <v>2</v>
      </c>
      <c r="DB287" s="1">
        <v>113</v>
      </c>
      <c r="DC287" s="1">
        <v>0.08</v>
      </c>
      <c r="DE287" s="2"/>
      <c r="DF287" s="1" t="s">
        <v>235</v>
      </c>
      <c r="DG287" s="1">
        <v>71</v>
      </c>
      <c r="DH287" s="1">
        <v>9</v>
      </c>
      <c r="DI287" s="1">
        <v>17</v>
      </c>
      <c r="DJ287" s="1">
        <v>26</v>
      </c>
      <c r="DK287" s="1">
        <v>1</v>
      </c>
      <c r="DL287" s="1">
        <v>13</v>
      </c>
      <c r="DM287" s="1">
        <v>77</v>
      </c>
      <c r="DN287" s="1">
        <v>41</v>
      </c>
      <c r="DO287" s="1">
        <v>0</v>
      </c>
      <c r="DP287" s="1">
        <v>4</v>
      </c>
      <c r="DQ287" s="1">
        <v>0</v>
      </c>
      <c r="DR287" s="1">
        <v>0</v>
      </c>
      <c r="DS287" s="1">
        <v>2</v>
      </c>
      <c r="DT287" s="1">
        <v>113</v>
      </c>
      <c r="DU287" s="1">
        <v>0.08</v>
      </c>
    </row>
    <row r="288" spans="1:125" x14ac:dyDescent="0.2">
      <c r="A288" s="2" t="s">
        <v>110</v>
      </c>
      <c r="B288" s="1" t="s">
        <v>818</v>
      </c>
      <c r="C288" s="1">
        <v>81</v>
      </c>
      <c r="D288" s="1">
        <v>8</v>
      </c>
      <c r="E288" s="1">
        <v>18</v>
      </c>
      <c r="F288" s="1">
        <v>26</v>
      </c>
      <c r="G288" s="1">
        <v>4</v>
      </c>
      <c r="H288" s="1">
        <v>18</v>
      </c>
      <c r="I288" s="1">
        <v>37</v>
      </c>
      <c r="J288" s="1">
        <v>53</v>
      </c>
      <c r="K288" s="1">
        <v>0</v>
      </c>
      <c r="L288" s="1">
        <v>0</v>
      </c>
      <c r="M288" s="1">
        <v>2</v>
      </c>
      <c r="N288" s="1">
        <v>0</v>
      </c>
      <c r="O288" s="1">
        <v>2</v>
      </c>
      <c r="P288" s="1">
        <v>135</v>
      </c>
      <c r="Q288" s="1">
        <v>5.8999999999999997E-2</v>
      </c>
      <c r="S288" s="1" t="s">
        <v>747</v>
      </c>
      <c r="T288" s="1" t="s">
        <v>809</v>
      </c>
      <c r="U288" s="1">
        <v>79</v>
      </c>
      <c r="V288" s="1">
        <v>6</v>
      </c>
      <c r="W288" s="1">
        <v>20</v>
      </c>
      <c r="X288" s="1">
        <v>26</v>
      </c>
      <c r="Y288" s="1">
        <v>-14</v>
      </c>
      <c r="Z288" s="1">
        <v>32</v>
      </c>
      <c r="AA288" s="1">
        <v>69</v>
      </c>
      <c r="AB288" s="1">
        <v>172</v>
      </c>
      <c r="AC288" s="1">
        <v>3</v>
      </c>
      <c r="AD288" s="1">
        <v>7</v>
      </c>
      <c r="AE288" s="1">
        <v>0</v>
      </c>
      <c r="AF288" s="1">
        <v>2</v>
      </c>
      <c r="AG288" s="1">
        <v>0</v>
      </c>
      <c r="AH288" s="1">
        <v>106</v>
      </c>
      <c r="AI288" s="1">
        <v>5.7000000000000002E-2</v>
      </c>
      <c r="AK288" s="2" t="s">
        <v>735</v>
      </c>
      <c r="AL288" s="1" t="s">
        <v>813</v>
      </c>
      <c r="AM288" s="1">
        <v>73</v>
      </c>
      <c r="AN288" s="1">
        <v>2</v>
      </c>
      <c r="AO288" s="1">
        <v>22</v>
      </c>
      <c r="AP288" s="1">
        <v>24</v>
      </c>
      <c r="AQ288" s="1">
        <v>6</v>
      </c>
      <c r="AR288" s="1">
        <v>73</v>
      </c>
      <c r="AS288" s="1">
        <v>170</v>
      </c>
      <c r="AT288" s="1">
        <v>157</v>
      </c>
      <c r="AU288" s="1">
        <v>1</v>
      </c>
      <c r="AV288" s="1">
        <v>5</v>
      </c>
      <c r="AW288" s="1">
        <v>0</v>
      </c>
      <c r="AX288" s="1">
        <v>0</v>
      </c>
      <c r="AY288" s="1">
        <v>0</v>
      </c>
      <c r="AZ288" s="1">
        <v>124</v>
      </c>
      <c r="BA288" s="1">
        <v>1.6E-2</v>
      </c>
      <c r="BC288" s="2" t="s">
        <v>898</v>
      </c>
      <c r="BD288" s="1" t="s">
        <v>814</v>
      </c>
      <c r="BE288" s="1">
        <v>48</v>
      </c>
      <c r="BF288" s="1">
        <v>5</v>
      </c>
      <c r="BG288" s="1">
        <v>9</v>
      </c>
      <c r="BH288" s="1">
        <v>14</v>
      </c>
      <c r="BI288" s="1">
        <v>-5</v>
      </c>
      <c r="BJ288" s="1">
        <v>43</v>
      </c>
      <c r="BK288" s="1">
        <v>93</v>
      </c>
      <c r="BL288" s="1">
        <v>78</v>
      </c>
      <c r="BM288" s="1">
        <v>1</v>
      </c>
      <c r="BN288" s="1">
        <v>0</v>
      </c>
      <c r="BO288" s="1">
        <v>0</v>
      </c>
      <c r="BP288" s="1">
        <v>0</v>
      </c>
      <c r="BQ288" s="1">
        <v>0</v>
      </c>
      <c r="BR288" s="1">
        <v>89</v>
      </c>
      <c r="BS288" s="1">
        <v>5.6000000000000001E-2</v>
      </c>
      <c r="BU288" s="2" t="s">
        <v>183</v>
      </c>
      <c r="BV288" s="1" t="s">
        <v>804</v>
      </c>
      <c r="BW288" s="1">
        <v>43</v>
      </c>
      <c r="BX288" s="1">
        <v>7</v>
      </c>
      <c r="BY288" s="1">
        <v>19</v>
      </c>
      <c r="BZ288" s="1">
        <v>26</v>
      </c>
      <c r="CA288" s="1">
        <v>-10</v>
      </c>
      <c r="CB288" s="1">
        <v>33</v>
      </c>
      <c r="CC288" s="1">
        <v>82</v>
      </c>
      <c r="CD288" s="1">
        <v>19</v>
      </c>
      <c r="CE288" s="1">
        <v>3</v>
      </c>
      <c r="CF288" s="1">
        <v>5</v>
      </c>
      <c r="CG288" s="1">
        <v>0</v>
      </c>
      <c r="CH288" s="1">
        <v>0</v>
      </c>
      <c r="CI288" s="1">
        <v>1</v>
      </c>
      <c r="CJ288" s="1">
        <v>74</v>
      </c>
      <c r="CK288" s="1">
        <v>9.5000000000000001E-2</v>
      </c>
      <c r="CL288" s="1" t="s">
        <v>797</v>
      </c>
      <c r="CM288" s="1" t="s">
        <v>305</v>
      </c>
      <c r="CN288" s="1" t="s">
        <v>816</v>
      </c>
      <c r="CO288" s="1">
        <v>81</v>
      </c>
      <c r="CP288" s="1">
        <v>13</v>
      </c>
      <c r="CQ288" s="1">
        <v>13</v>
      </c>
      <c r="CR288" s="1">
        <v>26</v>
      </c>
      <c r="CS288" s="1">
        <v>-3</v>
      </c>
      <c r="CT288" s="1">
        <v>21</v>
      </c>
      <c r="CU288" s="1">
        <v>124</v>
      </c>
      <c r="CV288" s="1">
        <v>14</v>
      </c>
      <c r="CW288" s="1">
        <v>0</v>
      </c>
      <c r="CX288" s="1">
        <v>1</v>
      </c>
      <c r="CY288" s="1">
        <v>0</v>
      </c>
      <c r="CZ288" s="1">
        <v>1</v>
      </c>
      <c r="DA288" s="1">
        <v>1</v>
      </c>
      <c r="DB288" s="1">
        <v>127</v>
      </c>
      <c r="DC288" s="1">
        <v>0.10199999999999999</v>
      </c>
      <c r="DE288" s="2"/>
      <c r="DF288" s="1" t="s">
        <v>305</v>
      </c>
      <c r="DG288" s="1">
        <v>81</v>
      </c>
      <c r="DH288" s="1">
        <v>13</v>
      </c>
      <c r="DI288" s="1">
        <v>13</v>
      </c>
      <c r="DJ288" s="1">
        <v>26</v>
      </c>
      <c r="DK288" s="1">
        <v>-3</v>
      </c>
      <c r="DL288" s="1">
        <v>21</v>
      </c>
      <c r="DM288" s="1">
        <v>124</v>
      </c>
      <c r="DN288" s="1">
        <v>14</v>
      </c>
      <c r="DO288" s="1">
        <v>0</v>
      </c>
      <c r="DP288" s="1">
        <v>1</v>
      </c>
      <c r="DQ288" s="1">
        <v>0</v>
      </c>
      <c r="DR288" s="1">
        <v>1</v>
      </c>
      <c r="DS288" s="1">
        <v>1</v>
      </c>
      <c r="DT288" s="1">
        <v>127</v>
      </c>
      <c r="DU288" s="1">
        <v>0.10199999999999999</v>
      </c>
    </row>
    <row r="289" spans="1:125" x14ac:dyDescent="0.2">
      <c r="A289" s="2" t="s">
        <v>284</v>
      </c>
      <c r="B289" s="1" t="s">
        <v>824</v>
      </c>
      <c r="C289" s="1">
        <v>71</v>
      </c>
      <c r="D289" s="1">
        <v>13</v>
      </c>
      <c r="E289" s="1">
        <v>13</v>
      </c>
      <c r="F289" s="1">
        <v>26</v>
      </c>
      <c r="G289" s="1">
        <v>-5</v>
      </c>
      <c r="H289" s="1">
        <v>16</v>
      </c>
      <c r="I289" s="1">
        <v>70</v>
      </c>
      <c r="J289" s="1">
        <v>11</v>
      </c>
      <c r="K289" s="1">
        <v>6</v>
      </c>
      <c r="L289" s="1">
        <v>3</v>
      </c>
      <c r="M289" s="1">
        <v>0</v>
      </c>
      <c r="N289" s="1">
        <v>0</v>
      </c>
      <c r="O289" s="1">
        <v>4</v>
      </c>
      <c r="P289" s="1">
        <v>129</v>
      </c>
      <c r="Q289" s="1">
        <v>0.10100000000000001</v>
      </c>
      <c r="S289" s="1" t="s">
        <v>576</v>
      </c>
      <c r="T289" s="1" t="s">
        <v>821</v>
      </c>
      <c r="U289" s="1">
        <v>59</v>
      </c>
      <c r="V289" s="1">
        <v>12</v>
      </c>
      <c r="W289" s="1">
        <v>14</v>
      </c>
      <c r="X289" s="1">
        <v>26</v>
      </c>
      <c r="Y289" s="1">
        <v>7</v>
      </c>
      <c r="Z289" s="1">
        <v>10</v>
      </c>
      <c r="AA289" s="1">
        <v>73</v>
      </c>
      <c r="AB289" s="1">
        <v>30</v>
      </c>
      <c r="AC289" s="1">
        <v>2</v>
      </c>
      <c r="AD289" s="1">
        <v>5</v>
      </c>
      <c r="AE289" s="1">
        <v>0</v>
      </c>
      <c r="AF289" s="1">
        <v>0</v>
      </c>
      <c r="AG289" s="1">
        <v>1</v>
      </c>
      <c r="AH289" s="1">
        <v>90</v>
      </c>
      <c r="AI289" s="1">
        <v>0.13300000000000001</v>
      </c>
      <c r="AK289" s="2" t="s">
        <v>556</v>
      </c>
      <c r="AL289" s="1" t="s">
        <v>824</v>
      </c>
      <c r="AM289" s="1">
        <v>70</v>
      </c>
      <c r="AN289" s="1">
        <v>6</v>
      </c>
      <c r="AO289" s="1">
        <v>18</v>
      </c>
      <c r="AP289" s="1">
        <v>24</v>
      </c>
      <c r="AQ289" s="1">
        <v>7</v>
      </c>
      <c r="AR289" s="1">
        <v>32</v>
      </c>
      <c r="AS289" s="1">
        <v>70</v>
      </c>
      <c r="AT289" s="1">
        <v>19</v>
      </c>
      <c r="AU289" s="1">
        <v>0</v>
      </c>
      <c r="AV289" s="1">
        <v>0</v>
      </c>
      <c r="AW289" s="1">
        <v>0</v>
      </c>
      <c r="AX289" s="1">
        <v>0</v>
      </c>
      <c r="AY289" s="1">
        <v>3</v>
      </c>
      <c r="AZ289" s="1">
        <v>127</v>
      </c>
      <c r="BA289" s="1">
        <v>4.7E-2</v>
      </c>
      <c r="BC289" s="2" t="s">
        <v>226</v>
      </c>
      <c r="BD289" s="1" t="s">
        <v>821</v>
      </c>
      <c r="BE289" s="1">
        <v>38</v>
      </c>
      <c r="BF289" s="1">
        <v>5</v>
      </c>
      <c r="BG289" s="1">
        <v>9</v>
      </c>
      <c r="BH289" s="1">
        <v>14</v>
      </c>
      <c r="BI289" s="1">
        <v>11</v>
      </c>
      <c r="BJ289" s="1">
        <v>110</v>
      </c>
      <c r="BK289" s="1">
        <v>87</v>
      </c>
      <c r="BL289" s="1">
        <v>26</v>
      </c>
      <c r="BM289" s="1">
        <v>0</v>
      </c>
      <c r="BN289" s="1">
        <v>0</v>
      </c>
      <c r="BO289" s="1">
        <v>0</v>
      </c>
      <c r="BP289" s="1">
        <v>0</v>
      </c>
      <c r="BQ289" s="1">
        <v>1</v>
      </c>
      <c r="BR289" s="1">
        <v>39</v>
      </c>
      <c r="BS289" s="1">
        <v>0.128</v>
      </c>
      <c r="BU289" s="2" t="s">
        <v>344</v>
      </c>
      <c r="BV289" s="1" t="s">
        <v>804</v>
      </c>
      <c r="BW289" s="1">
        <v>82</v>
      </c>
      <c r="BX289" s="1">
        <v>13</v>
      </c>
      <c r="BY289" s="1">
        <v>13</v>
      </c>
      <c r="BZ289" s="1">
        <v>26</v>
      </c>
      <c r="CA289" s="1">
        <v>1</v>
      </c>
      <c r="CB289" s="1">
        <v>46</v>
      </c>
      <c r="CC289" s="1">
        <v>107</v>
      </c>
      <c r="CD289" s="1">
        <v>39</v>
      </c>
      <c r="CE289" s="1">
        <v>0</v>
      </c>
      <c r="CF289" s="1">
        <v>0</v>
      </c>
      <c r="CG289" s="1">
        <v>0</v>
      </c>
      <c r="CH289" s="1">
        <v>0</v>
      </c>
      <c r="CI289" s="1">
        <v>1</v>
      </c>
      <c r="CJ289" s="1">
        <v>121</v>
      </c>
      <c r="CK289" s="1">
        <v>0.107</v>
      </c>
      <c r="CL289" s="1" t="s">
        <v>797</v>
      </c>
      <c r="CM289" s="1" t="s">
        <v>398</v>
      </c>
      <c r="CN289" s="1" t="s">
        <v>807</v>
      </c>
      <c r="CO289" s="1">
        <v>62</v>
      </c>
      <c r="CP289" s="1">
        <v>11</v>
      </c>
      <c r="CQ289" s="1">
        <v>14</v>
      </c>
      <c r="CR289" s="1">
        <v>25</v>
      </c>
      <c r="CS289" s="1">
        <v>0</v>
      </c>
      <c r="CT289" s="1">
        <v>31</v>
      </c>
      <c r="CU289" s="1">
        <v>99</v>
      </c>
      <c r="CV289" s="1">
        <v>21</v>
      </c>
      <c r="CW289" s="1">
        <v>1</v>
      </c>
      <c r="CX289" s="1">
        <v>2</v>
      </c>
      <c r="CY289" s="1">
        <v>1</v>
      </c>
      <c r="CZ289" s="1">
        <v>1</v>
      </c>
      <c r="DA289" s="1">
        <v>3</v>
      </c>
      <c r="DB289" s="1">
        <v>93</v>
      </c>
      <c r="DC289" s="1">
        <v>0.11799999999999999</v>
      </c>
      <c r="DE289" s="2"/>
      <c r="DF289" s="1" t="s">
        <v>398</v>
      </c>
      <c r="DG289" s="1">
        <v>62</v>
      </c>
      <c r="DH289" s="1">
        <v>11</v>
      </c>
      <c r="DI289" s="1">
        <v>14</v>
      </c>
      <c r="DJ289" s="1">
        <v>25</v>
      </c>
      <c r="DK289" s="1">
        <v>0</v>
      </c>
      <c r="DL289" s="1">
        <v>31</v>
      </c>
      <c r="DM289" s="1">
        <v>99</v>
      </c>
      <c r="DN289" s="1">
        <v>21</v>
      </c>
      <c r="DO289" s="1">
        <v>1</v>
      </c>
      <c r="DP289" s="1">
        <v>2</v>
      </c>
      <c r="DQ289" s="1">
        <v>1</v>
      </c>
      <c r="DR289" s="1">
        <v>1</v>
      </c>
      <c r="DS289" s="1">
        <v>3</v>
      </c>
      <c r="DT289" s="1">
        <v>93</v>
      </c>
      <c r="DU289" s="1">
        <v>0.11799999999999999</v>
      </c>
    </row>
    <row r="290" spans="1:125" x14ac:dyDescent="0.2">
      <c r="A290" s="2" t="s">
        <v>40</v>
      </c>
      <c r="B290" s="1" t="s">
        <v>819</v>
      </c>
      <c r="C290" s="1">
        <v>66</v>
      </c>
      <c r="D290" s="1">
        <v>14</v>
      </c>
      <c r="E290" s="1">
        <v>12</v>
      </c>
      <c r="F290" s="1">
        <v>26</v>
      </c>
      <c r="G290" s="1">
        <v>2</v>
      </c>
      <c r="H290" s="1">
        <v>62</v>
      </c>
      <c r="I290" s="1">
        <v>97</v>
      </c>
      <c r="J290" s="1">
        <v>24</v>
      </c>
      <c r="K290" s="1">
        <v>0</v>
      </c>
      <c r="L290" s="1">
        <v>0</v>
      </c>
      <c r="M290" s="1">
        <v>1</v>
      </c>
      <c r="N290" s="1">
        <v>0</v>
      </c>
      <c r="O290" s="1">
        <v>3</v>
      </c>
      <c r="P290" s="1">
        <v>127</v>
      </c>
      <c r="Q290" s="1">
        <v>0.11</v>
      </c>
      <c r="S290" s="1" t="s">
        <v>694</v>
      </c>
      <c r="T290" s="1" t="s">
        <v>800</v>
      </c>
      <c r="U290" s="1">
        <v>79</v>
      </c>
      <c r="V290" s="1">
        <v>3</v>
      </c>
      <c r="W290" s="1">
        <v>23</v>
      </c>
      <c r="X290" s="1">
        <v>26</v>
      </c>
      <c r="Y290" s="1">
        <v>3</v>
      </c>
      <c r="Z290" s="1">
        <v>70</v>
      </c>
      <c r="AA290" s="1">
        <v>54</v>
      </c>
      <c r="AB290" s="1">
        <v>85</v>
      </c>
      <c r="AC290" s="1">
        <v>0</v>
      </c>
      <c r="AD290" s="1">
        <v>3</v>
      </c>
      <c r="AE290" s="1">
        <v>0</v>
      </c>
      <c r="AF290" s="1">
        <v>0</v>
      </c>
      <c r="AG290" s="1">
        <v>0</v>
      </c>
      <c r="AH290" s="1">
        <v>101</v>
      </c>
      <c r="AI290" s="1">
        <v>0.03</v>
      </c>
      <c r="AK290" s="2" t="s">
        <v>373</v>
      </c>
      <c r="AL290" s="1" t="s">
        <v>805</v>
      </c>
      <c r="AM290" s="1">
        <v>67</v>
      </c>
      <c r="AN290" s="1">
        <v>7</v>
      </c>
      <c r="AO290" s="1">
        <v>17</v>
      </c>
      <c r="AP290" s="1">
        <v>24</v>
      </c>
      <c r="AQ290" s="1">
        <v>-6</v>
      </c>
      <c r="AR290" s="1">
        <v>18</v>
      </c>
      <c r="AS290" s="1">
        <v>52</v>
      </c>
      <c r="AT290" s="1">
        <v>59</v>
      </c>
      <c r="AU290" s="1">
        <v>2</v>
      </c>
      <c r="AV290" s="1">
        <v>3</v>
      </c>
      <c r="AW290" s="1">
        <v>0</v>
      </c>
      <c r="AX290" s="1">
        <v>0</v>
      </c>
      <c r="AY290" s="1">
        <v>0</v>
      </c>
      <c r="AZ290" s="1">
        <v>81</v>
      </c>
      <c r="BA290" s="1">
        <v>8.5999999999999993E-2</v>
      </c>
      <c r="BC290" s="2" t="s">
        <v>204</v>
      </c>
      <c r="BD290" s="1" t="s">
        <v>810</v>
      </c>
      <c r="BE290" s="1">
        <v>45</v>
      </c>
      <c r="BF290" s="1">
        <v>7</v>
      </c>
      <c r="BG290" s="1">
        <v>7</v>
      </c>
      <c r="BH290" s="1">
        <v>14</v>
      </c>
      <c r="BI290" s="1">
        <v>-19</v>
      </c>
      <c r="BJ290" s="1">
        <v>14</v>
      </c>
      <c r="BK290" s="1">
        <v>91</v>
      </c>
      <c r="BL290" s="1">
        <v>27</v>
      </c>
      <c r="BM290" s="1">
        <v>0</v>
      </c>
      <c r="BN290" s="1">
        <v>1</v>
      </c>
      <c r="BO290" s="1">
        <v>0</v>
      </c>
      <c r="BP290" s="1">
        <v>0</v>
      </c>
      <c r="BQ290" s="1">
        <v>0</v>
      </c>
      <c r="BR290" s="1">
        <v>85</v>
      </c>
      <c r="BS290" s="1">
        <v>8.2000000000000003E-2</v>
      </c>
      <c r="BU290" s="2" t="s">
        <v>257</v>
      </c>
      <c r="BV290" s="1" t="s">
        <v>825</v>
      </c>
      <c r="BW290" s="1">
        <v>64</v>
      </c>
      <c r="BX290" s="1">
        <v>9</v>
      </c>
      <c r="BY290" s="1">
        <v>16</v>
      </c>
      <c r="BZ290" s="1">
        <v>25</v>
      </c>
      <c r="CA290" s="1">
        <v>-7</v>
      </c>
      <c r="CB290" s="1">
        <v>24</v>
      </c>
      <c r="CC290" s="1">
        <v>136</v>
      </c>
      <c r="CD290" s="1">
        <v>38</v>
      </c>
      <c r="CE290" s="1">
        <v>1</v>
      </c>
      <c r="CF290" s="1">
        <v>1</v>
      </c>
      <c r="CG290" s="1">
        <v>0</v>
      </c>
      <c r="CH290" s="1">
        <v>3</v>
      </c>
      <c r="CI290" s="1">
        <v>0</v>
      </c>
      <c r="CJ290" s="1">
        <v>109</v>
      </c>
      <c r="CK290" s="1">
        <v>8.3000000000000004E-2</v>
      </c>
      <c r="CL290" s="1" t="s">
        <v>797</v>
      </c>
      <c r="CM290" s="1" t="s">
        <v>764</v>
      </c>
      <c r="CN290" s="1" t="s">
        <v>815</v>
      </c>
      <c r="CO290" s="1">
        <v>66</v>
      </c>
      <c r="CP290" s="1">
        <v>9</v>
      </c>
      <c r="CQ290" s="1">
        <v>16</v>
      </c>
      <c r="CR290" s="1">
        <v>25</v>
      </c>
      <c r="CS290" s="1">
        <v>3</v>
      </c>
      <c r="CT290" s="1">
        <v>6</v>
      </c>
      <c r="CU290" s="1">
        <v>48</v>
      </c>
      <c r="CV290" s="1">
        <v>124</v>
      </c>
      <c r="CW290" s="1">
        <v>3</v>
      </c>
      <c r="CX290" s="1">
        <v>3</v>
      </c>
      <c r="CY290" s="1">
        <v>0</v>
      </c>
      <c r="CZ290" s="1">
        <v>0</v>
      </c>
      <c r="DA290" s="1">
        <v>2</v>
      </c>
      <c r="DB290" s="1">
        <v>128</v>
      </c>
      <c r="DC290" s="1">
        <v>7.0000000000000007E-2</v>
      </c>
      <c r="DE290" s="2"/>
      <c r="DF290" s="1" t="s">
        <v>764</v>
      </c>
      <c r="DG290" s="1">
        <v>66</v>
      </c>
      <c r="DH290" s="1">
        <v>9</v>
      </c>
      <c r="DI290" s="1">
        <v>16</v>
      </c>
      <c r="DJ290" s="1">
        <v>25</v>
      </c>
      <c r="DK290" s="1">
        <v>3</v>
      </c>
      <c r="DL290" s="1">
        <v>6</v>
      </c>
      <c r="DM290" s="1">
        <v>48</v>
      </c>
      <c r="DN290" s="1">
        <v>124</v>
      </c>
      <c r="DO290" s="1">
        <v>3</v>
      </c>
      <c r="DP290" s="1">
        <v>3</v>
      </c>
      <c r="DQ290" s="1">
        <v>0</v>
      </c>
      <c r="DR290" s="1">
        <v>0</v>
      </c>
      <c r="DS290" s="1">
        <v>2</v>
      </c>
      <c r="DT290" s="1">
        <v>128</v>
      </c>
      <c r="DU290" s="1">
        <v>7.0000000000000007E-2</v>
      </c>
    </row>
    <row r="291" spans="1:125" x14ac:dyDescent="0.2">
      <c r="A291" s="2" t="s">
        <v>602</v>
      </c>
      <c r="B291" s="1" t="s">
        <v>796</v>
      </c>
      <c r="C291" s="1">
        <v>58</v>
      </c>
      <c r="D291" s="1">
        <v>8</v>
      </c>
      <c r="E291" s="1">
        <v>18</v>
      </c>
      <c r="F291" s="1">
        <v>26</v>
      </c>
      <c r="G291" s="1">
        <v>11</v>
      </c>
      <c r="H291" s="1">
        <v>26</v>
      </c>
      <c r="I291" s="1">
        <v>52</v>
      </c>
      <c r="J291" s="1">
        <v>16</v>
      </c>
      <c r="K291" s="1">
        <v>1</v>
      </c>
      <c r="L291" s="1">
        <v>3</v>
      </c>
      <c r="M291" s="1">
        <v>0</v>
      </c>
      <c r="N291" s="1">
        <v>0</v>
      </c>
      <c r="O291" s="1">
        <v>1</v>
      </c>
      <c r="P291" s="1">
        <v>86</v>
      </c>
      <c r="Q291" s="1">
        <v>9.2999999999999999E-2</v>
      </c>
      <c r="S291" s="1" t="s">
        <v>735</v>
      </c>
      <c r="T291" s="1" t="s">
        <v>813</v>
      </c>
      <c r="U291" s="1">
        <v>62</v>
      </c>
      <c r="V291" s="1">
        <v>5</v>
      </c>
      <c r="W291" s="1">
        <v>21</v>
      </c>
      <c r="X291" s="1">
        <v>26</v>
      </c>
      <c r="Y291" s="1">
        <v>4</v>
      </c>
      <c r="Z291" s="1">
        <v>103</v>
      </c>
      <c r="AA291" s="1">
        <v>118</v>
      </c>
      <c r="AB291" s="1">
        <v>118</v>
      </c>
      <c r="AC291" s="1">
        <v>1</v>
      </c>
      <c r="AD291" s="1">
        <v>3</v>
      </c>
      <c r="AE291" s="1">
        <v>0</v>
      </c>
      <c r="AF291" s="1">
        <v>1</v>
      </c>
      <c r="AG291" s="1">
        <v>0</v>
      </c>
      <c r="AH291" s="1">
        <v>118</v>
      </c>
      <c r="AI291" s="1">
        <v>4.2000000000000003E-2</v>
      </c>
      <c r="AK291" s="2" t="s">
        <v>377</v>
      </c>
      <c r="AL291" s="1" t="s">
        <v>794</v>
      </c>
      <c r="AM291" s="1">
        <v>79</v>
      </c>
      <c r="AN291" s="1">
        <v>10</v>
      </c>
      <c r="AO291" s="1">
        <v>14</v>
      </c>
      <c r="AP291" s="1">
        <v>24</v>
      </c>
      <c r="AQ291" s="1">
        <v>-2</v>
      </c>
      <c r="AR291" s="1">
        <v>49</v>
      </c>
      <c r="AS291" s="1">
        <v>60</v>
      </c>
      <c r="AT291" s="1">
        <v>38</v>
      </c>
      <c r="AU291" s="1">
        <v>1</v>
      </c>
      <c r="AV291" s="1">
        <v>1</v>
      </c>
      <c r="AW291" s="1">
        <v>0</v>
      </c>
      <c r="AX291" s="1">
        <v>0</v>
      </c>
      <c r="AY291" s="1">
        <v>1</v>
      </c>
      <c r="AZ291" s="1">
        <v>133</v>
      </c>
      <c r="BA291" s="1">
        <v>7.4999999999999997E-2</v>
      </c>
      <c r="BC291" s="2" t="s">
        <v>231</v>
      </c>
      <c r="BD291" s="1" t="s">
        <v>799</v>
      </c>
      <c r="BE291" s="1">
        <v>47</v>
      </c>
      <c r="BF291" s="1">
        <v>3</v>
      </c>
      <c r="BG291" s="1">
        <v>11</v>
      </c>
      <c r="BH291" s="1">
        <v>14</v>
      </c>
      <c r="BI291" s="1">
        <v>-5</v>
      </c>
      <c r="BJ291" s="1">
        <v>48</v>
      </c>
      <c r="BK291" s="1">
        <v>73</v>
      </c>
      <c r="BL291" s="1">
        <v>12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92</v>
      </c>
      <c r="BS291" s="1">
        <v>3.3000000000000002E-2</v>
      </c>
      <c r="BU291" s="2" t="s">
        <v>338</v>
      </c>
      <c r="BV291" s="1" t="s">
        <v>804</v>
      </c>
      <c r="BW291" s="1">
        <v>60</v>
      </c>
      <c r="BX291" s="1">
        <v>11</v>
      </c>
      <c r="BY291" s="1">
        <v>14</v>
      </c>
      <c r="BZ291" s="1">
        <v>25</v>
      </c>
      <c r="CA291" s="1">
        <v>-11</v>
      </c>
      <c r="CB291" s="1">
        <v>26</v>
      </c>
      <c r="CC291" s="1">
        <v>15</v>
      </c>
      <c r="CD291" s="1">
        <v>5</v>
      </c>
      <c r="CE291" s="1">
        <v>4</v>
      </c>
      <c r="CF291" s="1">
        <v>6</v>
      </c>
      <c r="CG291" s="1">
        <v>0</v>
      </c>
      <c r="CH291" s="1">
        <v>1</v>
      </c>
      <c r="CI291" s="1">
        <v>1</v>
      </c>
      <c r="CJ291" s="1">
        <v>110</v>
      </c>
      <c r="CK291" s="1">
        <v>0.1</v>
      </c>
      <c r="CL291" s="1" t="s">
        <v>797</v>
      </c>
      <c r="CM291" s="1" t="s">
        <v>120</v>
      </c>
      <c r="CN291" s="1" t="s">
        <v>804</v>
      </c>
      <c r="CO291" s="1">
        <v>74</v>
      </c>
      <c r="CP291" s="1">
        <v>11</v>
      </c>
      <c r="CQ291" s="1">
        <v>14</v>
      </c>
      <c r="CR291" s="1">
        <v>25</v>
      </c>
      <c r="CS291" s="1">
        <v>-3</v>
      </c>
      <c r="CT291" s="1">
        <v>29</v>
      </c>
      <c r="CU291" s="1">
        <v>70</v>
      </c>
      <c r="CV291" s="1">
        <v>35</v>
      </c>
      <c r="CW291" s="1">
        <v>4</v>
      </c>
      <c r="CX291" s="1">
        <v>3</v>
      </c>
      <c r="CY291" s="1">
        <v>2</v>
      </c>
      <c r="CZ291" s="1">
        <v>0</v>
      </c>
      <c r="DA291" s="1">
        <v>0</v>
      </c>
      <c r="DB291" s="1">
        <v>112</v>
      </c>
      <c r="DC291" s="1">
        <v>9.8000000000000004E-2</v>
      </c>
      <c r="DE291" s="2"/>
      <c r="DF291" s="1" t="s">
        <v>120</v>
      </c>
      <c r="DG291" s="1">
        <v>74</v>
      </c>
      <c r="DH291" s="1">
        <v>11</v>
      </c>
      <c r="DI291" s="1">
        <v>14</v>
      </c>
      <c r="DJ291" s="1">
        <v>25</v>
      </c>
      <c r="DK291" s="1">
        <v>-3</v>
      </c>
      <c r="DL291" s="1">
        <v>29</v>
      </c>
      <c r="DM291" s="1">
        <v>70</v>
      </c>
      <c r="DN291" s="1">
        <v>35</v>
      </c>
      <c r="DO291" s="1">
        <v>4</v>
      </c>
      <c r="DP291" s="1">
        <v>3</v>
      </c>
      <c r="DQ291" s="1">
        <v>2</v>
      </c>
      <c r="DR291" s="1">
        <v>0</v>
      </c>
      <c r="DS291" s="1">
        <v>0</v>
      </c>
      <c r="DT291" s="1">
        <v>112</v>
      </c>
      <c r="DU291" s="1">
        <v>9.8000000000000004E-2</v>
      </c>
    </row>
    <row r="292" spans="1:125" x14ac:dyDescent="0.2">
      <c r="A292" s="2" t="s">
        <v>899</v>
      </c>
      <c r="B292" s="1" t="s">
        <v>796</v>
      </c>
      <c r="C292" s="1">
        <v>65</v>
      </c>
      <c r="D292" s="1">
        <v>7</v>
      </c>
      <c r="E292" s="1">
        <v>19</v>
      </c>
      <c r="F292" s="1">
        <v>26</v>
      </c>
      <c r="G292" s="1">
        <v>-11</v>
      </c>
      <c r="H292" s="1">
        <v>24</v>
      </c>
      <c r="I292" s="1">
        <v>31</v>
      </c>
      <c r="J292" s="1">
        <v>28</v>
      </c>
      <c r="K292" s="1">
        <v>2</v>
      </c>
      <c r="L292" s="1">
        <v>8</v>
      </c>
      <c r="M292" s="1">
        <v>0</v>
      </c>
      <c r="N292" s="1">
        <v>0</v>
      </c>
      <c r="O292" s="1">
        <v>3</v>
      </c>
      <c r="P292" s="1">
        <v>92</v>
      </c>
      <c r="Q292" s="1">
        <v>7.5999999999999998E-2</v>
      </c>
      <c r="S292" s="1" t="s">
        <v>148</v>
      </c>
      <c r="T292" s="1" t="s">
        <v>824</v>
      </c>
      <c r="U292" s="1">
        <v>65</v>
      </c>
      <c r="V292" s="1">
        <v>6</v>
      </c>
      <c r="W292" s="1">
        <v>20</v>
      </c>
      <c r="X292" s="1">
        <v>26</v>
      </c>
      <c r="Y292" s="1">
        <v>-4</v>
      </c>
      <c r="Z292" s="1">
        <v>23</v>
      </c>
      <c r="AA292" s="1">
        <v>75</v>
      </c>
      <c r="AB292" s="1">
        <v>79</v>
      </c>
      <c r="AC292" s="1">
        <v>1</v>
      </c>
      <c r="AD292" s="1">
        <v>10</v>
      </c>
      <c r="AE292" s="1">
        <v>0</v>
      </c>
      <c r="AF292" s="1">
        <v>0</v>
      </c>
      <c r="AG292" s="1">
        <v>1</v>
      </c>
      <c r="AH292" s="1">
        <v>81</v>
      </c>
      <c r="AI292" s="1">
        <v>7.3999999999999996E-2</v>
      </c>
      <c r="AK292" s="2" t="s">
        <v>213</v>
      </c>
      <c r="AL292" s="1" t="s">
        <v>825</v>
      </c>
      <c r="AM292" s="1">
        <v>82</v>
      </c>
      <c r="AN292" s="1">
        <v>11</v>
      </c>
      <c r="AO292" s="1">
        <v>13</v>
      </c>
      <c r="AP292" s="1">
        <v>24</v>
      </c>
      <c r="AQ292" s="1">
        <v>-2</v>
      </c>
      <c r="AR292" s="1">
        <v>12</v>
      </c>
      <c r="AS292" s="1">
        <v>108</v>
      </c>
      <c r="AT292" s="1">
        <v>21</v>
      </c>
      <c r="AU292" s="1">
        <v>0</v>
      </c>
      <c r="AV292" s="1">
        <v>1</v>
      </c>
      <c r="AW292" s="1">
        <v>0</v>
      </c>
      <c r="AX292" s="1">
        <v>0</v>
      </c>
      <c r="AY292" s="1">
        <v>2</v>
      </c>
      <c r="AZ292" s="1">
        <v>86</v>
      </c>
      <c r="BA292" s="1">
        <v>0.128</v>
      </c>
      <c r="BC292" s="2" t="s">
        <v>271</v>
      </c>
      <c r="BD292" s="1" t="s">
        <v>815</v>
      </c>
      <c r="BE292" s="1">
        <v>37</v>
      </c>
      <c r="BF292" s="1">
        <v>8</v>
      </c>
      <c r="BG292" s="1">
        <v>6</v>
      </c>
      <c r="BH292" s="1">
        <v>14</v>
      </c>
      <c r="BI292" s="1">
        <v>3</v>
      </c>
      <c r="BJ292" s="1">
        <v>28</v>
      </c>
      <c r="BK292" s="1">
        <v>50</v>
      </c>
      <c r="BL292" s="1">
        <v>9</v>
      </c>
      <c r="BM292" s="1">
        <v>1</v>
      </c>
      <c r="BN292" s="1">
        <v>0</v>
      </c>
      <c r="BO292" s="1">
        <v>0</v>
      </c>
      <c r="BP292" s="1">
        <v>0</v>
      </c>
      <c r="BQ292" s="1">
        <v>2</v>
      </c>
      <c r="BR292" s="1">
        <v>50</v>
      </c>
      <c r="BS292" s="1">
        <v>0.16</v>
      </c>
      <c r="BU292" s="2" t="s">
        <v>369</v>
      </c>
      <c r="BV292" s="1" t="s">
        <v>818</v>
      </c>
      <c r="BW292" s="1">
        <v>69</v>
      </c>
      <c r="BX292" s="1">
        <v>13</v>
      </c>
      <c r="BY292" s="1">
        <v>12</v>
      </c>
      <c r="BZ292" s="1">
        <v>25</v>
      </c>
      <c r="CA292" s="1">
        <v>1</v>
      </c>
      <c r="CB292" s="1">
        <v>30</v>
      </c>
      <c r="CC292" s="1">
        <v>23</v>
      </c>
      <c r="CD292" s="1">
        <v>11</v>
      </c>
      <c r="CE292" s="1">
        <v>4</v>
      </c>
      <c r="CF292" s="1">
        <v>2</v>
      </c>
      <c r="CG292" s="1">
        <v>0</v>
      </c>
      <c r="CH292" s="1">
        <v>0</v>
      </c>
      <c r="CI292" s="1">
        <v>1</v>
      </c>
      <c r="CJ292" s="1">
        <v>118</v>
      </c>
      <c r="CK292" s="1">
        <v>0.11</v>
      </c>
      <c r="CL292" s="1" t="s">
        <v>797</v>
      </c>
      <c r="CM292" s="1" t="s">
        <v>158</v>
      </c>
      <c r="CN292" s="1" t="s">
        <v>794</v>
      </c>
      <c r="CO292" s="1">
        <v>79</v>
      </c>
      <c r="CP292" s="1">
        <v>7</v>
      </c>
      <c r="CQ292" s="1">
        <v>18</v>
      </c>
      <c r="CR292" s="1">
        <v>25</v>
      </c>
      <c r="CS292" s="1">
        <v>4</v>
      </c>
      <c r="CT292" s="1">
        <v>175</v>
      </c>
      <c r="CU292" s="1">
        <v>166</v>
      </c>
      <c r="CV292" s="1">
        <v>37</v>
      </c>
      <c r="CW292" s="1">
        <v>0</v>
      </c>
      <c r="CX292" s="1">
        <v>0</v>
      </c>
      <c r="CY292" s="1">
        <v>2</v>
      </c>
      <c r="CZ292" s="1">
        <v>0</v>
      </c>
      <c r="DA292" s="1">
        <v>3</v>
      </c>
      <c r="DB292" s="1">
        <v>89</v>
      </c>
      <c r="DC292" s="1">
        <v>7.9000000000000001E-2</v>
      </c>
      <c r="DE292" s="2"/>
      <c r="DF292" s="1" t="s">
        <v>158</v>
      </c>
      <c r="DG292" s="1">
        <v>79</v>
      </c>
      <c r="DH292" s="1">
        <v>7</v>
      </c>
      <c r="DI292" s="1">
        <v>18</v>
      </c>
      <c r="DJ292" s="1">
        <v>25</v>
      </c>
      <c r="DK292" s="1">
        <v>4</v>
      </c>
      <c r="DL292" s="1">
        <v>175</v>
      </c>
      <c r="DM292" s="1">
        <v>166</v>
      </c>
      <c r="DN292" s="1">
        <v>37</v>
      </c>
      <c r="DO292" s="1">
        <v>0</v>
      </c>
      <c r="DP292" s="1">
        <v>0</v>
      </c>
      <c r="DQ292" s="1">
        <v>2</v>
      </c>
      <c r="DR292" s="1">
        <v>0</v>
      </c>
      <c r="DS292" s="1">
        <v>3</v>
      </c>
      <c r="DT292" s="1">
        <v>89</v>
      </c>
      <c r="DU292" s="1">
        <v>7.9000000000000001E-2</v>
      </c>
    </row>
    <row r="293" spans="1:125" x14ac:dyDescent="0.2">
      <c r="A293" s="2" t="s">
        <v>900</v>
      </c>
      <c r="B293" s="1" t="s">
        <v>798</v>
      </c>
      <c r="C293" s="1">
        <v>82</v>
      </c>
      <c r="D293" s="1">
        <v>12</v>
      </c>
      <c r="E293" s="1">
        <v>14</v>
      </c>
      <c r="F293" s="1">
        <v>26</v>
      </c>
      <c r="G293" s="1">
        <v>-2</v>
      </c>
      <c r="H293" s="1">
        <v>121</v>
      </c>
      <c r="I293" s="1">
        <v>134</v>
      </c>
      <c r="J293" s="1">
        <v>45</v>
      </c>
      <c r="K293" s="1">
        <v>0</v>
      </c>
      <c r="L293" s="1">
        <v>1</v>
      </c>
      <c r="M293" s="1">
        <v>0</v>
      </c>
      <c r="N293" s="1">
        <v>1</v>
      </c>
      <c r="O293" s="1">
        <v>1</v>
      </c>
      <c r="P293" s="1">
        <v>106</v>
      </c>
      <c r="Q293" s="1">
        <v>0.113</v>
      </c>
      <c r="S293" s="1" t="s">
        <v>110</v>
      </c>
      <c r="T293" s="1" t="s">
        <v>818</v>
      </c>
      <c r="U293" s="1">
        <v>74</v>
      </c>
      <c r="V293" s="1">
        <v>13</v>
      </c>
      <c r="W293" s="1">
        <v>13</v>
      </c>
      <c r="X293" s="1">
        <v>26</v>
      </c>
      <c r="Y293" s="1">
        <v>-7</v>
      </c>
      <c r="Z293" s="1">
        <v>16</v>
      </c>
      <c r="AA293" s="1">
        <v>53</v>
      </c>
      <c r="AB293" s="1">
        <v>31</v>
      </c>
      <c r="AC293" s="1">
        <v>2</v>
      </c>
      <c r="AD293" s="1">
        <v>2</v>
      </c>
      <c r="AE293" s="1">
        <v>1</v>
      </c>
      <c r="AF293" s="1">
        <v>1</v>
      </c>
      <c r="AG293" s="1">
        <v>0</v>
      </c>
      <c r="AH293" s="1">
        <v>119</v>
      </c>
      <c r="AI293" s="1">
        <v>0.109</v>
      </c>
      <c r="AK293" s="2" t="s">
        <v>547</v>
      </c>
      <c r="AL293" s="1" t="s">
        <v>812</v>
      </c>
      <c r="AM293" s="1">
        <v>74</v>
      </c>
      <c r="AN293" s="1">
        <v>11</v>
      </c>
      <c r="AO293" s="1">
        <v>13</v>
      </c>
      <c r="AP293" s="1">
        <v>24</v>
      </c>
      <c r="AQ293" s="1">
        <v>-9</v>
      </c>
      <c r="AR293" s="1">
        <v>40</v>
      </c>
      <c r="AS293" s="1">
        <v>56</v>
      </c>
      <c r="AT293" s="1">
        <v>6</v>
      </c>
      <c r="AU293" s="1">
        <v>10</v>
      </c>
      <c r="AV293" s="1">
        <v>5</v>
      </c>
      <c r="AW293" s="1">
        <v>0</v>
      </c>
      <c r="AX293" s="1">
        <v>0</v>
      </c>
      <c r="AY293" s="1">
        <v>3</v>
      </c>
      <c r="AZ293" s="1">
        <v>97</v>
      </c>
      <c r="BA293" s="1">
        <v>0.113</v>
      </c>
      <c r="BC293" s="2" t="s">
        <v>157</v>
      </c>
      <c r="BD293" s="1" t="s">
        <v>795</v>
      </c>
      <c r="BE293" s="1">
        <v>26</v>
      </c>
      <c r="BF293" s="1">
        <v>3</v>
      </c>
      <c r="BG293" s="1">
        <v>11</v>
      </c>
      <c r="BH293" s="1">
        <v>14</v>
      </c>
      <c r="BI293" s="1">
        <v>7</v>
      </c>
      <c r="BJ293" s="1">
        <v>6</v>
      </c>
      <c r="BK293" s="1">
        <v>28</v>
      </c>
      <c r="BL293" s="1">
        <v>9</v>
      </c>
      <c r="BM293" s="1">
        <v>1</v>
      </c>
      <c r="BN293" s="1">
        <v>4</v>
      </c>
      <c r="BO293" s="1">
        <v>0</v>
      </c>
      <c r="BP293" s="1">
        <v>0</v>
      </c>
      <c r="BQ293" s="1">
        <v>2</v>
      </c>
      <c r="BR293" s="1">
        <v>30</v>
      </c>
      <c r="BS293" s="1">
        <v>0.1</v>
      </c>
      <c r="BU293" s="2" t="s">
        <v>722</v>
      </c>
      <c r="BV293" s="1" t="s">
        <v>820</v>
      </c>
      <c r="BW293" s="1">
        <v>64</v>
      </c>
      <c r="BX293" s="1">
        <v>7</v>
      </c>
      <c r="BY293" s="1">
        <v>18</v>
      </c>
      <c r="BZ293" s="1">
        <v>25</v>
      </c>
      <c r="CA293" s="1">
        <v>22</v>
      </c>
      <c r="CB293" s="1">
        <v>40</v>
      </c>
      <c r="CC293" s="1">
        <v>73</v>
      </c>
      <c r="CD293" s="1">
        <v>53</v>
      </c>
      <c r="CE293" s="1">
        <v>2</v>
      </c>
      <c r="CF293" s="1">
        <v>4</v>
      </c>
      <c r="CG293" s="1">
        <v>0</v>
      </c>
      <c r="CH293" s="1">
        <v>0</v>
      </c>
      <c r="CI293" s="1">
        <v>1</v>
      </c>
      <c r="CJ293" s="1">
        <v>114</v>
      </c>
      <c r="CK293" s="1">
        <v>6.0999999999999999E-2</v>
      </c>
      <c r="CL293" s="1" t="s">
        <v>797</v>
      </c>
      <c r="CM293" s="1" t="s">
        <v>1625</v>
      </c>
      <c r="CN293" s="1" t="s">
        <v>794</v>
      </c>
      <c r="CO293" s="1">
        <v>68</v>
      </c>
      <c r="CP293" s="1">
        <v>13</v>
      </c>
      <c r="CQ293" s="1">
        <v>12</v>
      </c>
      <c r="CR293" s="1">
        <v>25</v>
      </c>
      <c r="CS293" s="1">
        <v>-8</v>
      </c>
      <c r="CT293" s="1">
        <v>16</v>
      </c>
      <c r="CU293" s="1">
        <v>70</v>
      </c>
      <c r="CV293" s="1">
        <v>47</v>
      </c>
      <c r="CW293" s="1">
        <v>0</v>
      </c>
      <c r="CX293" s="1">
        <v>0</v>
      </c>
      <c r="CY293" s="1">
        <v>1</v>
      </c>
      <c r="CZ293" s="1">
        <v>0</v>
      </c>
      <c r="DA293" s="1">
        <v>1</v>
      </c>
      <c r="DB293" s="1">
        <v>93</v>
      </c>
      <c r="DC293" s="1">
        <v>0.14000000000000001</v>
      </c>
      <c r="DE293" s="2"/>
      <c r="DF293" s="1" t="s">
        <v>1625</v>
      </c>
      <c r="DG293" s="1">
        <v>68</v>
      </c>
      <c r="DH293" s="1">
        <v>13</v>
      </c>
      <c r="DI293" s="1">
        <v>12</v>
      </c>
      <c r="DJ293" s="1">
        <v>25</v>
      </c>
      <c r="DK293" s="1">
        <v>-8</v>
      </c>
      <c r="DL293" s="1">
        <v>16</v>
      </c>
      <c r="DM293" s="1">
        <v>70</v>
      </c>
      <c r="DN293" s="1">
        <v>47</v>
      </c>
      <c r="DO293" s="1">
        <v>0</v>
      </c>
      <c r="DP293" s="1">
        <v>0</v>
      </c>
      <c r="DQ293" s="1">
        <v>1</v>
      </c>
      <c r="DR293" s="1">
        <v>0</v>
      </c>
      <c r="DS293" s="1">
        <v>1</v>
      </c>
      <c r="DT293" s="1">
        <v>93</v>
      </c>
      <c r="DU293" s="1">
        <v>0.14000000000000001</v>
      </c>
    </row>
    <row r="294" spans="1:125" x14ac:dyDescent="0.2">
      <c r="A294" s="2" t="s">
        <v>868</v>
      </c>
      <c r="B294" s="1" t="s">
        <v>799</v>
      </c>
      <c r="C294" s="1">
        <v>75</v>
      </c>
      <c r="D294" s="1">
        <v>6</v>
      </c>
      <c r="E294" s="1">
        <v>20</v>
      </c>
      <c r="F294" s="1">
        <v>26</v>
      </c>
      <c r="G294" s="1">
        <v>-2</v>
      </c>
      <c r="H294" s="1">
        <v>56</v>
      </c>
      <c r="I294" s="1">
        <v>59</v>
      </c>
      <c r="J294" s="1">
        <v>157</v>
      </c>
      <c r="K294" s="1">
        <v>2</v>
      </c>
      <c r="L294" s="1">
        <v>7</v>
      </c>
      <c r="M294" s="1">
        <v>0</v>
      </c>
      <c r="N294" s="1">
        <v>1</v>
      </c>
      <c r="O294" s="1">
        <v>1</v>
      </c>
      <c r="P294" s="1">
        <v>100</v>
      </c>
      <c r="Q294" s="1">
        <v>0.06</v>
      </c>
      <c r="S294" s="1" t="s">
        <v>901</v>
      </c>
      <c r="T294" s="1" t="s">
        <v>819</v>
      </c>
      <c r="U294" s="1">
        <v>63</v>
      </c>
      <c r="V294" s="1">
        <v>13</v>
      </c>
      <c r="W294" s="1">
        <v>13</v>
      </c>
      <c r="X294" s="1">
        <v>26</v>
      </c>
      <c r="Y294" s="1">
        <v>-20</v>
      </c>
      <c r="Z294" s="1">
        <v>16</v>
      </c>
      <c r="AA294" s="1">
        <v>34</v>
      </c>
      <c r="AB294" s="1">
        <v>21</v>
      </c>
      <c r="AC294" s="1">
        <v>4</v>
      </c>
      <c r="AD294" s="1">
        <v>3</v>
      </c>
      <c r="AE294" s="1">
        <v>0</v>
      </c>
      <c r="AF294" s="1">
        <v>0</v>
      </c>
      <c r="AG294" s="1">
        <v>3</v>
      </c>
      <c r="AH294" s="1">
        <v>83</v>
      </c>
      <c r="AI294" s="1">
        <v>0.157</v>
      </c>
      <c r="AK294" s="2" t="s">
        <v>615</v>
      </c>
      <c r="AL294" s="1" t="s">
        <v>808</v>
      </c>
      <c r="AM294" s="1">
        <v>79</v>
      </c>
      <c r="AN294" s="1">
        <v>12</v>
      </c>
      <c r="AO294" s="1">
        <v>12</v>
      </c>
      <c r="AP294" s="1">
        <v>24</v>
      </c>
      <c r="AQ294" s="1">
        <v>-8</v>
      </c>
      <c r="AR294" s="1">
        <v>27</v>
      </c>
      <c r="AS294" s="1">
        <v>64</v>
      </c>
      <c r="AT294" s="1">
        <v>33</v>
      </c>
      <c r="AU294" s="1">
        <v>3</v>
      </c>
      <c r="AV294" s="1">
        <v>4</v>
      </c>
      <c r="AW294" s="1">
        <v>1</v>
      </c>
      <c r="AX294" s="1">
        <v>0</v>
      </c>
      <c r="AY294" s="1">
        <v>3</v>
      </c>
      <c r="AZ294" s="1">
        <v>71</v>
      </c>
      <c r="BA294" s="1">
        <v>0.16900000000000001</v>
      </c>
      <c r="BC294" s="2" t="s">
        <v>853</v>
      </c>
      <c r="BD294" s="1" t="s">
        <v>817</v>
      </c>
      <c r="BE294" s="1">
        <v>47</v>
      </c>
      <c r="BF294" s="1">
        <v>5</v>
      </c>
      <c r="BG294" s="1">
        <v>9</v>
      </c>
      <c r="BH294" s="1">
        <v>14</v>
      </c>
      <c r="BI294" s="1">
        <v>6</v>
      </c>
      <c r="BJ294" s="1">
        <v>18</v>
      </c>
      <c r="BK294" s="1">
        <v>24</v>
      </c>
      <c r="BL294" s="1">
        <v>27</v>
      </c>
      <c r="BM294" s="1">
        <v>0</v>
      </c>
      <c r="BN294" s="1">
        <v>0</v>
      </c>
      <c r="BO294" s="1">
        <v>1</v>
      </c>
      <c r="BP294" s="1">
        <v>0</v>
      </c>
      <c r="BQ294" s="1">
        <v>1</v>
      </c>
      <c r="BR294" s="1">
        <v>69</v>
      </c>
      <c r="BS294" s="1">
        <v>7.1999999999999995E-2</v>
      </c>
      <c r="BU294" s="2" t="s">
        <v>306</v>
      </c>
      <c r="BV294" s="1" t="s">
        <v>829</v>
      </c>
      <c r="BW294" s="1">
        <v>49</v>
      </c>
      <c r="BX294" s="1">
        <v>13</v>
      </c>
      <c r="BY294" s="1">
        <v>12</v>
      </c>
      <c r="BZ294" s="1">
        <v>25</v>
      </c>
      <c r="CA294" s="1">
        <v>6</v>
      </c>
      <c r="CB294" s="1">
        <v>8</v>
      </c>
      <c r="CC294" s="1">
        <v>24</v>
      </c>
      <c r="CD294" s="1">
        <v>15</v>
      </c>
      <c r="CE294" s="1">
        <v>3</v>
      </c>
      <c r="CF294" s="1">
        <v>3</v>
      </c>
      <c r="CG294" s="1">
        <v>0</v>
      </c>
      <c r="CH294" s="1">
        <v>0</v>
      </c>
      <c r="CI294" s="1">
        <v>0</v>
      </c>
      <c r="CJ294" s="1">
        <v>80</v>
      </c>
      <c r="CK294" s="1">
        <v>0.16300000000000001</v>
      </c>
      <c r="CL294" s="1" t="s">
        <v>797</v>
      </c>
      <c r="CM294" s="1" t="s">
        <v>181</v>
      </c>
      <c r="CN294" s="1" t="s">
        <v>805</v>
      </c>
      <c r="CO294" s="1">
        <v>67</v>
      </c>
      <c r="CP294" s="1">
        <v>8</v>
      </c>
      <c r="CQ294" s="1">
        <v>17</v>
      </c>
      <c r="CR294" s="1">
        <v>25</v>
      </c>
      <c r="CS294" s="1">
        <v>-9</v>
      </c>
      <c r="CT294" s="1">
        <v>55</v>
      </c>
      <c r="CU294" s="1">
        <v>82</v>
      </c>
      <c r="CV294" s="1">
        <v>48</v>
      </c>
      <c r="CW294" s="1">
        <v>0</v>
      </c>
      <c r="CX294" s="1">
        <v>0</v>
      </c>
      <c r="CY294" s="1">
        <v>1</v>
      </c>
      <c r="CZ294" s="1">
        <v>0</v>
      </c>
      <c r="DA294" s="1">
        <v>2</v>
      </c>
      <c r="DB294" s="1">
        <v>143</v>
      </c>
      <c r="DC294" s="1">
        <v>5.6000000000000001E-2</v>
      </c>
      <c r="DE294" s="2"/>
      <c r="DF294" s="1" t="s">
        <v>181</v>
      </c>
      <c r="DG294" s="1">
        <v>67</v>
      </c>
      <c r="DH294" s="1">
        <v>8</v>
      </c>
      <c r="DI294" s="1">
        <v>17</v>
      </c>
      <c r="DJ294" s="1">
        <v>25</v>
      </c>
      <c r="DK294" s="1">
        <v>-9</v>
      </c>
      <c r="DL294" s="1">
        <v>55</v>
      </c>
      <c r="DM294" s="1">
        <v>82</v>
      </c>
      <c r="DN294" s="1">
        <v>48</v>
      </c>
      <c r="DO294" s="1">
        <v>0</v>
      </c>
      <c r="DP294" s="1">
        <v>0</v>
      </c>
      <c r="DQ294" s="1">
        <v>1</v>
      </c>
      <c r="DR294" s="1">
        <v>0</v>
      </c>
      <c r="DS294" s="1">
        <v>2</v>
      </c>
      <c r="DT294" s="1">
        <v>143</v>
      </c>
      <c r="DU294" s="1">
        <v>5.6000000000000001E-2</v>
      </c>
    </row>
    <row r="295" spans="1:125" x14ac:dyDescent="0.2">
      <c r="A295" s="2" t="s">
        <v>866</v>
      </c>
      <c r="B295" s="1" t="s">
        <v>817</v>
      </c>
      <c r="C295" s="1">
        <v>81</v>
      </c>
      <c r="D295" s="1">
        <v>11</v>
      </c>
      <c r="E295" s="1">
        <v>15</v>
      </c>
      <c r="F295" s="1">
        <v>26</v>
      </c>
      <c r="G295" s="1">
        <v>-2</v>
      </c>
      <c r="H295" s="1">
        <v>28</v>
      </c>
      <c r="I295" s="1">
        <v>68</v>
      </c>
      <c r="J295" s="1">
        <v>138</v>
      </c>
      <c r="K295" s="1">
        <v>1</v>
      </c>
      <c r="L295" s="1">
        <v>1</v>
      </c>
      <c r="M295" s="1">
        <v>0</v>
      </c>
      <c r="N295" s="1">
        <v>0</v>
      </c>
      <c r="O295" s="1">
        <v>3</v>
      </c>
      <c r="P295" s="1">
        <v>95</v>
      </c>
      <c r="Q295" s="1">
        <v>0.11600000000000001</v>
      </c>
      <c r="S295" s="1" t="s">
        <v>555</v>
      </c>
      <c r="T295" s="1" t="s">
        <v>812</v>
      </c>
      <c r="U295" s="1">
        <v>78</v>
      </c>
      <c r="V295" s="1">
        <v>4</v>
      </c>
      <c r="W295" s="1">
        <v>22</v>
      </c>
      <c r="X295" s="1">
        <v>26</v>
      </c>
      <c r="Y295" s="1">
        <v>3</v>
      </c>
      <c r="Z295" s="1">
        <v>26</v>
      </c>
      <c r="AA295" s="1">
        <v>59</v>
      </c>
      <c r="AB295" s="1">
        <v>144</v>
      </c>
      <c r="AC295" s="1">
        <v>1</v>
      </c>
      <c r="AD295" s="1">
        <v>5</v>
      </c>
      <c r="AE295" s="1">
        <v>0</v>
      </c>
      <c r="AF295" s="1">
        <v>0</v>
      </c>
      <c r="AG295" s="1">
        <v>0</v>
      </c>
      <c r="AH295" s="1">
        <v>138</v>
      </c>
      <c r="AI295" s="1">
        <v>2.9000000000000001E-2</v>
      </c>
      <c r="AK295" s="2" t="s">
        <v>544</v>
      </c>
      <c r="AL295" s="1" t="s">
        <v>820</v>
      </c>
      <c r="AM295" s="1">
        <v>70</v>
      </c>
      <c r="AN295" s="1">
        <v>7</v>
      </c>
      <c r="AO295" s="1">
        <v>17</v>
      </c>
      <c r="AP295" s="1">
        <v>24</v>
      </c>
      <c r="AQ295" s="1">
        <v>-5</v>
      </c>
      <c r="AR295" s="1">
        <v>14</v>
      </c>
      <c r="AS295" s="1">
        <v>86</v>
      </c>
      <c r="AT295" s="1">
        <v>21</v>
      </c>
      <c r="AU295" s="1">
        <v>1</v>
      </c>
      <c r="AV295" s="1">
        <v>3</v>
      </c>
      <c r="AW295" s="1">
        <v>0</v>
      </c>
      <c r="AX295" s="1">
        <v>0</v>
      </c>
      <c r="AY295" s="1">
        <v>2</v>
      </c>
      <c r="AZ295" s="1">
        <v>151</v>
      </c>
      <c r="BA295" s="1">
        <v>4.5999999999999999E-2</v>
      </c>
      <c r="BC295" s="2" t="s">
        <v>902</v>
      </c>
      <c r="BD295" s="1" t="s">
        <v>796</v>
      </c>
      <c r="BE295" s="1">
        <v>47</v>
      </c>
      <c r="BF295" s="1">
        <v>3</v>
      </c>
      <c r="BG295" s="1">
        <v>11</v>
      </c>
      <c r="BH295" s="1">
        <v>14</v>
      </c>
      <c r="BI295" s="1">
        <v>-1</v>
      </c>
      <c r="BJ295" s="1">
        <v>9</v>
      </c>
      <c r="BK295" s="1">
        <v>66</v>
      </c>
      <c r="BL295" s="1">
        <v>89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54</v>
      </c>
      <c r="BS295" s="1">
        <v>5.6000000000000001E-2</v>
      </c>
      <c r="BU295" s="2" t="s">
        <v>111</v>
      </c>
      <c r="BV295" s="1" t="s">
        <v>811</v>
      </c>
      <c r="BW295" s="1">
        <v>37</v>
      </c>
      <c r="BX295" s="1">
        <v>15</v>
      </c>
      <c r="BY295" s="1">
        <v>10</v>
      </c>
      <c r="BZ295" s="1">
        <v>25</v>
      </c>
      <c r="CA295" s="1">
        <v>11</v>
      </c>
      <c r="CB295" s="1">
        <v>4</v>
      </c>
      <c r="CC295" s="1">
        <v>39</v>
      </c>
      <c r="CD295" s="1">
        <v>13</v>
      </c>
      <c r="CE295" s="1">
        <v>3</v>
      </c>
      <c r="CF295" s="1">
        <v>0</v>
      </c>
      <c r="CG295" s="1">
        <v>0</v>
      </c>
      <c r="CH295" s="1">
        <v>0</v>
      </c>
      <c r="CI295" s="1">
        <v>3</v>
      </c>
      <c r="CJ295" s="1">
        <v>98</v>
      </c>
      <c r="CK295" s="1">
        <v>0.153</v>
      </c>
      <c r="CL295" s="1" t="s">
        <v>797</v>
      </c>
      <c r="CM295" s="1" t="s">
        <v>720</v>
      </c>
      <c r="CN295" s="1" t="s">
        <v>802</v>
      </c>
      <c r="CO295" s="1">
        <v>81</v>
      </c>
      <c r="CP295" s="1">
        <v>5</v>
      </c>
      <c r="CQ295" s="1">
        <v>20</v>
      </c>
      <c r="CR295" s="1">
        <v>25</v>
      </c>
      <c r="CS295" s="1">
        <v>-3</v>
      </c>
      <c r="CT295" s="1">
        <v>71</v>
      </c>
      <c r="CU295" s="1">
        <v>118</v>
      </c>
      <c r="CV295" s="1">
        <v>85</v>
      </c>
      <c r="CW295" s="1">
        <v>2</v>
      </c>
      <c r="CX295" s="1">
        <v>3</v>
      </c>
      <c r="CY295" s="1">
        <v>0</v>
      </c>
      <c r="CZ295" s="1">
        <v>0</v>
      </c>
      <c r="DA295" s="1">
        <v>2</v>
      </c>
      <c r="DB295" s="1">
        <v>99</v>
      </c>
      <c r="DC295" s="1">
        <v>5.0999999999999997E-2</v>
      </c>
      <c r="DE295" s="2"/>
      <c r="DF295" s="1" t="s">
        <v>720</v>
      </c>
      <c r="DG295" s="1">
        <v>81</v>
      </c>
      <c r="DH295" s="1">
        <v>5</v>
      </c>
      <c r="DI295" s="1">
        <v>20</v>
      </c>
      <c r="DJ295" s="1">
        <v>25</v>
      </c>
      <c r="DK295" s="1">
        <v>-3</v>
      </c>
      <c r="DL295" s="1">
        <v>71</v>
      </c>
      <c r="DM295" s="1">
        <v>118</v>
      </c>
      <c r="DN295" s="1">
        <v>85</v>
      </c>
      <c r="DO295" s="1">
        <v>2</v>
      </c>
      <c r="DP295" s="1">
        <v>3</v>
      </c>
      <c r="DQ295" s="1">
        <v>0</v>
      </c>
      <c r="DR295" s="1">
        <v>0</v>
      </c>
      <c r="DS295" s="1">
        <v>2</v>
      </c>
      <c r="DT295" s="1">
        <v>99</v>
      </c>
      <c r="DU295" s="1">
        <v>5.0999999999999997E-2</v>
      </c>
    </row>
    <row r="296" spans="1:125" x14ac:dyDescent="0.2">
      <c r="A296" s="2" t="s">
        <v>903</v>
      </c>
      <c r="B296" s="1" t="s">
        <v>819</v>
      </c>
      <c r="C296" s="1">
        <v>55</v>
      </c>
      <c r="D296" s="1">
        <v>8</v>
      </c>
      <c r="E296" s="1">
        <v>18</v>
      </c>
      <c r="F296" s="1">
        <v>26</v>
      </c>
      <c r="G296" s="1">
        <v>-15</v>
      </c>
      <c r="H296" s="1">
        <v>33</v>
      </c>
      <c r="I296" s="1">
        <v>17</v>
      </c>
      <c r="J296" s="1">
        <v>10</v>
      </c>
      <c r="K296" s="1">
        <v>3</v>
      </c>
      <c r="L296" s="1">
        <v>9</v>
      </c>
      <c r="M296" s="1">
        <v>0</v>
      </c>
      <c r="N296" s="1">
        <v>0</v>
      </c>
      <c r="O296" s="1">
        <v>1</v>
      </c>
      <c r="P296" s="1">
        <v>113</v>
      </c>
      <c r="Q296" s="1">
        <v>7.0999999999999994E-2</v>
      </c>
      <c r="S296" s="1" t="s">
        <v>452</v>
      </c>
      <c r="T296" s="1" t="s">
        <v>799</v>
      </c>
      <c r="U296" s="1">
        <v>72</v>
      </c>
      <c r="V296" s="1">
        <v>11</v>
      </c>
      <c r="W296" s="1">
        <v>15</v>
      </c>
      <c r="X296" s="1">
        <v>26</v>
      </c>
      <c r="Y296" s="1">
        <v>6</v>
      </c>
      <c r="Z296" s="1">
        <v>29</v>
      </c>
      <c r="AA296" s="1">
        <v>42</v>
      </c>
      <c r="AB296" s="1">
        <v>53</v>
      </c>
      <c r="AC296" s="1">
        <v>0</v>
      </c>
      <c r="AD296" s="1">
        <v>0</v>
      </c>
      <c r="AE296" s="1">
        <v>1</v>
      </c>
      <c r="AF296" s="1">
        <v>0</v>
      </c>
      <c r="AG296" s="1">
        <v>3</v>
      </c>
      <c r="AH296" s="1">
        <v>62</v>
      </c>
      <c r="AI296" s="1">
        <v>0.17699999999999999</v>
      </c>
      <c r="AK296" s="2" t="s">
        <v>904</v>
      </c>
      <c r="AL296" s="1" t="s">
        <v>829</v>
      </c>
      <c r="AM296" s="1">
        <v>76</v>
      </c>
      <c r="AN296" s="1">
        <v>5</v>
      </c>
      <c r="AO296" s="1">
        <v>19</v>
      </c>
      <c r="AP296" s="1">
        <v>24</v>
      </c>
      <c r="AQ296" s="1">
        <v>20</v>
      </c>
      <c r="AR296" s="1">
        <v>44</v>
      </c>
      <c r="AS296" s="1">
        <v>74</v>
      </c>
      <c r="AT296" s="1">
        <v>139</v>
      </c>
      <c r="AU296" s="1">
        <v>0</v>
      </c>
      <c r="AV296" s="1">
        <v>5</v>
      </c>
      <c r="AW296" s="1">
        <v>0</v>
      </c>
      <c r="AX296" s="1">
        <v>3</v>
      </c>
      <c r="AY296" s="1">
        <v>2</v>
      </c>
      <c r="AZ296" s="1">
        <v>104</v>
      </c>
      <c r="BA296" s="1">
        <v>4.8000000000000001E-2</v>
      </c>
      <c r="BC296" s="2" t="s">
        <v>160</v>
      </c>
      <c r="BD296" s="1" t="s">
        <v>816</v>
      </c>
      <c r="BE296" s="1">
        <v>48</v>
      </c>
      <c r="BF296" s="1">
        <v>7</v>
      </c>
      <c r="BG296" s="1">
        <v>7</v>
      </c>
      <c r="BH296" s="1">
        <v>14</v>
      </c>
      <c r="BI296" s="1">
        <v>1</v>
      </c>
      <c r="BJ296" s="1">
        <v>51</v>
      </c>
      <c r="BK296" s="1">
        <v>155</v>
      </c>
      <c r="BL296" s="1">
        <v>12</v>
      </c>
      <c r="BM296" s="1">
        <v>0</v>
      </c>
      <c r="BN296" s="1">
        <v>0</v>
      </c>
      <c r="BO296" s="1">
        <v>0</v>
      </c>
      <c r="BP296" s="1">
        <v>0</v>
      </c>
      <c r="BQ296" s="1">
        <v>1</v>
      </c>
      <c r="BR296" s="1">
        <v>56</v>
      </c>
      <c r="BS296" s="1">
        <v>0.125</v>
      </c>
      <c r="BU296" s="2" t="s">
        <v>738</v>
      </c>
      <c r="BV296" s="1" t="s">
        <v>810</v>
      </c>
      <c r="BW296" s="1">
        <v>77</v>
      </c>
      <c r="BX296" s="1">
        <v>6</v>
      </c>
      <c r="BY296" s="1">
        <v>19</v>
      </c>
      <c r="BZ296" s="1">
        <v>25</v>
      </c>
      <c r="CA296" s="1">
        <v>-23</v>
      </c>
      <c r="CB296" s="1">
        <v>24</v>
      </c>
      <c r="CC296" s="1">
        <v>55</v>
      </c>
      <c r="CD296" s="1">
        <v>99</v>
      </c>
      <c r="CE296" s="1">
        <v>2</v>
      </c>
      <c r="CF296" s="1">
        <v>7</v>
      </c>
      <c r="CG296" s="1">
        <v>0</v>
      </c>
      <c r="CH296" s="1">
        <v>0</v>
      </c>
      <c r="CI296" s="1">
        <v>2</v>
      </c>
      <c r="CJ296" s="1">
        <v>100</v>
      </c>
      <c r="CK296" s="1">
        <v>0.06</v>
      </c>
      <c r="CL296" s="1" t="s">
        <v>797</v>
      </c>
      <c r="CM296" s="1" t="s">
        <v>356</v>
      </c>
      <c r="CN296" s="1" t="s">
        <v>808</v>
      </c>
      <c r="CO296" s="1">
        <v>68</v>
      </c>
      <c r="CP296" s="1">
        <v>8</v>
      </c>
      <c r="CQ296" s="1">
        <v>17</v>
      </c>
      <c r="CR296" s="1">
        <v>25</v>
      </c>
      <c r="CS296" s="1">
        <v>-10</v>
      </c>
      <c r="CT296" s="1">
        <v>12</v>
      </c>
      <c r="CU296" s="1">
        <v>88</v>
      </c>
      <c r="CV296" s="1">
        <v>46</v>
      </c>
      <c r="CW296" s="1">
        <v>1</v>
      </c>
      <c r="CX296" s="1">
        <v>5</v>
      </c>
      <c r="CY296" s="1">
        <v>0</v>
      </c>
      <c r="CZ296" s="1">
        <v>0</v>
      </c>
      <c r="DA296" s="1">
        <v>0</v>
      </c>
      <c r="DB296" s="1">
        <v>94</v>
      </c>
      <c r="DC296" s="1">
        <v>8.5000000000000006E-2</v>
      </c>
      <c r="DE296" s="2"/>
      <c r="DF296" s="1" t="s">
        <v>356</v>
      </c>
      <c r="DG296" s="1">
        <v>68</v>
      </c>
      <c r="DH296" s="1">
        <v>8</v>
      </c>
      <c r="DI296" s="1">
        <v>17</v>
      </c>
      <c r="DJ296" s="1">
        <v>25</v>
      </c>
      <c r="DK296" s="1">
        <v>-10</v>
      </c>
      <c r="DL296" s="1">
        <v>12</v>
      </c>
      <c r="DM296" s="1">
        <v>88</v>
      </c>
      <c r="DN296" s="1">
        <v>46</v>
      </c>
      <c r="DO296" s="1">
        <v>1</v>
      </c>
      <c r="DP296" s="1">
        <v>5</v>
      </c>
      <c r="DQ296" s="1">
        <v>0</v>
      </c>
      <c r="DR296" s="1">
        <v>0</v>
      </c>
      <c r="DS296" s="1">
        <v>0</v>
      </c>
      <c r="DT296" s="1">
        <v>94</v>
      </c>
      <c r="DU296" s="1">
        <v>8.5000000000000006E-2</v>
      </c>
    </row>
    <row r="297" spans="1:125" x14ac:dyDescent="0.2">
      <c r="A297" s="2" t="s">
        <v>905</v>
      </c>
      <c r="B297" s="1" t="s">
        <v>819</v>
      </c>
      <c r="C297" s="1">
        <v>80</v>
      </c>
      <c r="D297" s="1">
        <v>5</v>
      </c>
      <c r="E297" s="1">
        <v>21</v>
      </c>
      <c r="F297" s="1">
        <v>26</v>
      </c>
      <c r="G297" s="1">
        <v>-6</v>
      </c>
      <c r="H297" s="1">
        <v>39</v>
      </c>
      <c r="I297" s="1">
        <v>42</v>
      </c>
      <c r="J297" s="1">
        <v>148</v>
      </c>
      <c r="K297" s="1">
        <v>0</v>
      </c>
      <c r="L297" s="1">
        <v>5</v>
      </c>
      <c r="M297" s="1">
        <v>0</v>
      </c>
      <c r="N297" s="1">
        <v>2</v>
      </c>
      <c r="O297" s="1">
        <v>0</v>
      </c>
      <c r="P297" s="1">
        <v>121</v>
      </c>
      <c r="Q297" s="1">
        <v>4.1000000000000002E-2</v>
      </c>
      <c r="S297" s="1" t="s">
        <v>906</v>
      </c>
      <c r="T297" s="1" t="s">
        <v>805</v>
      </c>
      <c r="U297" s="1">
        <v>73</v>
      </c>
      <c r="V297" s="1">
        <v>5</v>
      </c>
      <c r="W297" s="1">
        <v>21</v>
      </c>
      <c r="X297" s="1">
        <v>26</v>
      </c>
      <c r="Y297" s="1">
        <v>16</v>
      </c>
      <c r="Z297" s="1">
        <v>83</v>
      </c>
      <c r="AA297" s="1">
        <v>86</v>
      </c>
      <c r="AB297" s="1">
        <v>138</v>
      </c>
      <c r="AC297" s="1">
        <v>0</v>
      </c>
      <c r="AD297" s="1">
        <v>1</v>
      </c>
      <c r="AE297" s="1">
        <v>0</v>
      </c>
      <c r="AF297" s="1">
        <v>0</v>
      </c>
      <c r="AG297" s="1">
        <v>0</v>
      </c>
      <c r="AH297" s="1">
        <v>118</v>
      </c>
      <c r="AI297" s="1">
        <v>4.2000000000000003E-2</v>
      </c>
      <c r="AK297" s="2" t="s">
        <v>866</v>
      </c>
      <c r="AL297" s="1" t="s">
        <v>824</v>
      </c>
      <c r="AM297" s="1">
        <v>79</v>
      </c>
      <c r="AN297" s="1">
        <v>10</v>
      </c>
      <c r="AO297" s="1">
        <v>14</v>
      </c>
      <c r="AP297" s="1">
        <v>24</v>
      </c>
      <c r="AQ297" s="1">
        <v>4</v>
      </c>
      <c r="AR297" s="1">
        <v>28</v>
      </c>
      <c r="AS297" s="1">
        <v>54</v>
      </c>
      <c r="AT297" s="1">
        <v>128</v>
      </c>
      <c r="AU297" s="1">
        <v>1</v>
      </c>
      <c r="AV297" s="1">
        <v>4</v>
      </c>
      <c r="AW297" s="1">
        <v>0</v>
      </c>
      <c r="AX297" s="1">
        <v>0</v>
      </c>
      <c r="AY297" s="1">
        <v>0</v>
      </c>
      <c r="AZ297" s="1">
        <v>110</v>
      </c>
      <c r="BA297" s="1">
        <v>9.0999999999999998E-2</v>
      </c>
      <c r="BC297" s="2" t="s">
        <v>387</v>
      </c>
      <c r="BD297" s="1" t="s">
        <v>816</v>
      </c>
      <c r="BE297" s="1">
        <v>48</v>
      </c>
      <c r="BF297" s="1">
        <v>5</v>
      </c>
      <c r="BG297" s="1">
        <v>9</v>
      </c>
      <c r="BH297" s="1">
        <v>14</v>
      </c>
      <c r="BI297" s="1">
        <v>5</v>
      </c>
      <c r="BJ297" s="1">
        <v>19</v>
      </c>
      <c r="BK297" s="1">
        <v>83</v>
      </c>
      <c r="BL297" s="1">
        <v>31</v>
      </c>
      <c r="BM297" s="1">
        <v>0</v>
      </c>
      <c r="BN297" s="1">
        <v>0</v>
      </c>
      <c r="BO297" s="1">
        <v>1</v>
      </c>
      <c r="BP297" s="1">
        <v>1</v>
      </c>
      <c r="BQ297" s="1">
        <v>2</v>
      </c>
      <c r="BR297" s="1">
        <v>92</v>
      </c>
      <c r="BS297" s="1">
        <v>5.3999999999999999E-2</v>
      </c>
      <c r="BU297" s="2" t="s">
        <v>314</v>
      </c>
      <c r="BV297" s="1" t="s">
        <v>795</v>
      </c>
      <c r="BW297" s="1">
        <v>74</v>
      </c>
      <c r="BX297" s="1">
        <v>11</v>
      </c>
      <c r="BY297" s="1">
        <v>14</v>
      </c>
      <c r="BZ297" s="1">
        <v>25</v>
      </c>
      <c r="CA297" s="1">
        <v>-7</v>
      </c>
      <c r="CB297" s="1">
        <v>35</v>
      </c>
      <c r="CC297" s="1">
        <v>119</v>
      </c>
      <c r="CD297" s="1">
        <v>43</v>
      </c>
      <c r="CE297" s="1">
        <v>0</v>
      </c>
      <c r="CF297" s="1">
        <v>2</v>
      </c>
      <c r="CG297" s="1">
        <v>0</v>
      </c>
      <c r="CH297" s="1">
        <v>0</v>
      </c>
      <c r="CI297" s="1">
        <v>1</v>
      </c>
      <c r="CJ297" s="1">
        <v>117</v>
      </c>
      <c r="CK297" s="1">
        <v>9.4E-2</v>
      </c>
      <c r="CL297" s="1" t="s">
        <v>797</v>
      </c>
      <c r="CM297" s="1" t="s">
        <v>441</v>
      </c>
      <c r="CN297" s="1" t="s">
        <v>812</v>
      </c>
      <c r="CO297" s="1">
        <v>52</v>
      </c>
      <c r="CP297" s="1">
        <v>9</v>
      </c>
      <c r="CQ297" s="1">
        <v>16</v>
      </c>
      <c r="CR297" s="1">
        <v>25</v>
      </c>
      <c r="CS297" s="1">
        <v>-2</v>
      </c>
      <c r="CT297" s="1">
        <v>16</v>
      </c>
      <c r="CU297" s="1">
        <v>19</v>
      </c>
      <c r="CV297" s="1">
        <v>12</v>
      </c>
      <c r="CW297" s="1">
        <v>3</v>
      </c>
      <c r="CX297" s="1">
        <v>6</v>
      </c>
      <c r="CY297" s="1">
        <v>0</v>
      </c>
      <c r="CZ297" s="1">
        <v>0</v>
      </c>
      <c r="DA297" s="1">
        <v>1</v>
      </c>
      <c r="DB297" s="1">
        <v>52</v>
      </c>
      <c r="DC297" s="1">
        <v>0.17299999999999999</v>
      </c>
      <c r="DE297" s="2"/>
      <c r="DF297" s="1" t="s">
        <v>441</v>
      </c>
      <c r="DG297" s="1">
        <v>52</v>
      </c>
      <c r="DH297" s="1">
        <v>9</v>
      </c>
      <c r="DI297" s="1">
        <v>16</v>
      </c>
      <c r="DJ297" s="1">
        <v>25</v>
      </c>
      <c r="DK297" s="1">
        <v>-2</v>
      </c>
      <c r="DL297" s="1">
        <v>16</v>
      </c>
      <c r="DM297" s="1">
        <v>19</v>
      </c>
      <c r="DN297" s="1">
        <v>12</v>
      </c>
      <c r="DO297" s="1">
        <v>3</v>
      </c>
      <c r="DP297" s="1">
        <v>6</v>
      </c>
      <c r="DQ297" s="1">
        <v>0</v>
      </c>
      <c r="DR297" s="1">
        <v>0</v>
      </c>
      <c r="DS297" s="1">
        <v>1</v>
      </c>
      <c r="DT297" s="1">
        <v>52</v>
      </c>
      <c r="DU297" s="1">
        <v>0.17299999999999999</v>
      </c>
    </row>
    <row r="298" spans="1:125" x14ac:dyDescent="0.2">
      <c r="A298" s="2" t="s">
        <v>394</v>
      </c>
      <c r="B298" s="1" t="s">
        <v>795</v>
      </c>
      <c r="C298" s="1">
        <v>64</v>
      </c>
      <c r="D298" s="1">
        <v>13</v>
      </c>
      <c r="E298" s="1">
        <v>12</v>
      </c>
      <c r="F298" s="1">
        <v>25</v>
      </c>
      <c r="G298" s="1">
        <v>10</v>
      </c>
      <c r="H298" s="1">
        <v>31</v>
      </c>
      <c r="I298" s="1">
        <v>67</v>
      </c>
      <c r="J298" s="1">
        <v>12</v>
      </c>
      <c r="K298" s="1">
        <v>1</v>
      </c>
      <c r="L298" s="1">
        <v>0</v>
      </c>
      <c r="M298" s="1">
        <v>0</v>
      </c>
      <c r="N298" s="1">
        <v>0</v>
      </c>
      <c r="O298" s="1">
        <v>4</v>
      </c>
      <c r="P298" s="1">
        <v>175</v>
      </c>
      <c r="Q298" s="1">
        <v>7.3999999999999996E-2</v>
      </c>
      <c r="S298" s="1" t="s">
        <v>281</v>
      </c>
      <c r="T298" s="1" t="s">
        <v>818</v>
      </c>
      <c r="U298" s="1">
        <v>80</v>
      </c>
      <c r="V298" s="1">
        <v>11</v>
      </c>
      <c r="W298" s="1">
        <v>15</v>
      </c>
      <c r="X298" s="1">
        <v>26</v>
      </c>
      <c r="Y298" s="1">
        <v>-2</v>
      </c>
      <c r="Z298" s="1">
        <v>35</v>
      </c>
      <c r="AA298" s="1">
        <v>54</v>
      </c>
      <c r="AB298" s="1">
        <v>52</v>
      </c>
      <c r="AC298" s="1">
        <v>2</v>
      </c>
      <c r="AD298" s="1">
        <v>3</v>
      </c>
      <c r="AE298" s="1">
        <v>2</v>
      </c>
      <c r="AF298" s="1">
        <v>1</v>
      </c>
      <c r="AG298" s="1">
        <v>1</v>
      </c>
      <c r="AH298" s="1">
        <v>167</v>
      </c>
      <c r="AI298" s="1">
        <v>6.6000000000000003E-2</v>
      </c>
      <c r="AK298" s="2" t="s">
        <v>346</v>
      </c>
      <c r="AL298" s="1" t="s">
        <v>821</v>
      </c>
      <c r="AM298" s="1">
        <v>76</v>
      </c>
      <c r="AN298" s="1">
        <v>18</v>
      </c>
      <c r="AO298" s="1">
        <v>6</v>
      </c>
      <c r="AP298" s="1">
        <v>24</v>
      </c>
      <c r="AQ298" s="1">
        <v>-19</v>
      </c>
      <c r="AR298" s="1">
        <v>68</v>
      </c>
      <c r="AS298" s="1">
        <v>86</v>
      </c>
      <c r="AT298" s="1">
        <v>25</v>
      </c>
      <c r="AU298" s="1">
        <v>3</v>
      </c>
      <c r="AV298" s="1">
        <v>3</v>
      </c>
      <c r="AW298" s="1">
        <v>1</v>
      </c>
      <c r="AX298" s="1">
        <v>0</v>
      </c>
      <c r="AY298" s="1">
        <v>1</v>
      </c>
      <c r="AZ298" s="1">
        <v>158</v>
      </c>
      <c r="BA298" s="1">
        <v>0.114</v>
      </c>
      <c r="BC298" s="2" t="s">
        <v>282</v>
      </c>
      <c r="BD298" s="1" t="s">
        <v>814</v>
      </c>
      <c r="BE298" s="1">
        <v>23</v>
      </c>
      <c r="BF298" s="1">
        <v>4</v>
      </c>
      <c r="BG298" s="1">
        <v>10</v>
      </c>
      <c r="BH298" s="1">
        <v>14</v>
      </c>
      <c r="BI298" s="1">
        <v>8</v>
      </c>
      <c r="BJ298" s="1">
        <v>17</v>
      </c>
      <c r="BK298" s="1">
        <v>6</v>
      </c>
      <c r="BL298" s="1">
        <v>13</v>
      </c>
      <c r="BM298" s="1">
        <v>0</v>
      </c>
      <c r="BN298" s="1">
        <v>2</v>
      </c>
      <c r="BO298" s="1">
        <v>0</v>
      </c>
      <c r="BP298" s="1">
        <v>1</v>
      </c>
      <c r="BQ298" s="1">
        <v>0</v>
      </c>
      <c r="BR298" s="1">
        <v>58</v>
      </c>
      <c r="BS298" s="1">
        <v>6.9000000000000006E-2</v>
      </c>
      <c r="BU298" s="2" t="s">
        <v>907</v>
      </c>
      <c r="BV298" s="1" t="s">
        <v>818</v>
      </c>
      <c r="BW298" s="1">
        <v>54</v>
      </c>
      <c r="BX298" s="1">
        <v>10</v>
      </c>
      <c r="BY298" s="1">
        <v>15</v>
      </c>
      <c r="BZ298" s="1">
        <v>25</v>
      </c>
      <c r="CA298" s="1">
        <v>12</v>
      </c>
      <c r="CB298" s="1">
        <v>22</v>
      </c>
      <c r="CC298" s="1">
        <v>118</v>
      </c>
      <c r="CD298" s="1">
        <v>57</v>
      </c>
      <c r="CE298" s="1">
        <v>2</v>
      </c>
      <c r="CF298" s="1">
        <v>5</v>
      </c>
      <c r="CG298" s="1">
        <v>0</v>
      </c>
      <c r="CH298" s="1">
        <v>1</v>
      </c>
      <c r="CI298" s="1">
        <v>2</v>
      </c>
      <c r="CJ298" s="1">
        <v>66</v>
      </c>
      <c r="CK298" s="1">
        <v>0.152</v>
      </c>
      <c r="CL298" s="1" t="s">
        <v>797</v>
      </c>
      <c r="CM298" s="1" t="s">
        <v>188</v>
      </c>
      <c r="CN298" s="1" t="s">
        <v>802</v>
      </c>
      <c r="CO298" s="1">
        <v>80</v>
      </c>
      <c r="CP298" s="1">
        <v>13</v>
      </c>
      <c r="CQ298" s="1">
        <v>12</v>
      </c>
      <c r="CR298" s="1">
        <v>25</v>
      </c>
      <c r="CS298" s="1">
        <v>-20</v>
      </c>
      <c r="CT298" s="1">
        <v>148</v>
      </c>
      <c r="CU298" s="1">
        <v>115</v>
      </c>
      <c r="CV298" s="1">
        <v>71</v>
      </c>
      <c r="CW298" s="1">
        <v>0</v>
      </c>
      <c r="CX298" s="1">
        <v>3</v>
      </c>
      <c r="CY298" s="1">
        <v>0</v>
      </c>
      <c r="CZ298" s="1">
        <v>0</v>
      </c>
      <c r="DA298" s="1">
        <v>1</v>
      </c>
      <c r="DB298" s="1">
        <v>113</v>
      </c>
      <c r="DC298" s="1">
        <v>0.115</v>
      </c>
      <c r="DE298" s="2"/>
      <c r="DF298" s="1" t="s">
        <v>188</v>
      </c>
      <c r="DG298" s="1">
        <v>80</v>
      </c>
      <c r="DH298" s="1">
        <v>13</v>
      </c>
      <c r="DI298" s="1">
        <v>12</v>
      </c>
      <c r="DJ298" s="1">
        <v>25</v>
      </c>
      <c r="DK298" s="1">
        <v>-20</v>
      </c>
      <c r="DL298" s="1">
        <v>148</v>
      </c>
      <c r="DM298" s="1">
        <v>115</v>
      </c>
      <c r="DN298" s="1">
        <v>71</v>
      </c>
      <c r="DO298" s="1">
        <v>0</v>
      </c>
      <c r="DP298" s="1">
        <v>3</v>
      </c>
      <c r="DQ298" s="1">
        <v>0</v>
      </c>
      <c r="DR298" s="1">
        <v>0</v>
      </c>
      <c r="DS298" s="1">
        <v>1</v>
      </c>
      <c r="DT298" s="1">
        <v>113</v>
      </c>
      <c r="DU298" s="1">
        <v>0.115</v>
      </c>
    </row>
    <row r="299" spans="1:125" x14ac:dyDescent="0.2">
      <c r="A299" s="2" t="s">
        <v>901</v>
      </c>
      <c r="B299" s="1" t="s">
        <v>819</v>
      </c>
      <c r="C299" s="1">
        <v>44</v>
      </c>
      <c r="D299" s="1">
        <v>7</v>
      </c>
      <c r="E299" s="1">
        <v>18</v>
      </c>
      <c r="F299" s="1">
        <v>25</v>
      </c>
      <c r="G299" s="1">
        <v>-4</v>
      </c>
      <c r="H299" s="1">
        <v>8</v>
      </c>
      <c r="I299" s="1">
        <v>18</v>
      </c>
      <c r="J299" s="1">
        <v>18</v>
      </c>
      <c r="K299" s="1">
        <v>5</v>
      </c>
      <c r="L299" s="1">
        <v>5</v>
      </c>
      <c r="M299" s="1">
        <v>0</v>
      </c>
      <c r="N299" s="1">
        <v>0</v>
      </c>
      <c r="O299" s="1">
        <v>0</v>
      </c>
      <c r="P299" s="1">
        <v>74</v>
      </c>
      <c r="Q299" s="1">
        <v>9.5000000000000001E-2</v>
      </c>
      <c r="S299" s="1" t="s">
        <v>84</v>
      </c>
      <c r="T299" s="1" t="s">
        <v>825</v>
      </c>
      <c r="U299" s="1">
        <v>61</v>
      </c>
      <c r="V299" s="1">
        <v>16</v>
      </c>
      <c r="W299" s="1">
        <v>10</v>
      </c>
      <c r="X299" s="1">
        <v>26</v>
      </c>
      <c r="Y299" s="1">
        <v>4</v>
      </c>
      <c r="Z299" s="1">
        <v>54</v>
      </c>
      <c r="AA299" s="1">
        <v>147</v>
      </c>
      <c r="AB299" s="1">
        <v>35</v>
      </c>
      <c r="AC299" s="1">
        <v>7</v>
      </c>
      <c r="AD299" s="1">
        <v>0</v>
      </c>
      <c r="AE299" s="1">
        <v>0</v>
      </c>
      <c r="AF299" s="1">
        <v>0</v>
      </c>
      <c r="AG299" s="1">
        <v>5</v>
      </c>
      <c r="AH299" s="1">
        <v>149</v>
      </c>
      <c r="AI299" s="1">
        <v>0.107</v>
      </c>
      <c r="AK299" s="2" t="s">
        <v>758</v>
      </c>
      <c r="AL299" s="1" t="s">
        <v>801</v>
      </c>
      <c r="AM299" s="1">
        <v>81</v>
      </c>
      <c r="AN299" s="1">
        <v>4</v>
      </c>
      <c r="AO299" s="1">
        <v>20</v>
      </c>
      <c r="AP299" s="1">
        <v>24</v>
      </c>
      <c r="AQ299" s="1">
        <v>10</v>
      </c>
      <c r="AR299" s="1">
        <v>56</v>
      </c>
      <c r="AS299" s="1">
        <v>164</v>
      </c>
      <c r="AT299" s="1">
        <v>119</v>
      </c>
      <c r="AU299" s="1">
        <v>0</v>
      </c>
      <c r="AV299" s="1">
        <v>0</v>
      </c>
      <c r="AW299" s="1">
        <v>0</v>
      </c>
      <c r="AX299" s="1">
        <v>2</v>
      </c>
      <c r="AY299" s="1">
        <v>0</v>
      </c>
      <c r="AZ299" s="1">
        <v>113</v>
      </c>
      <c r="BA299" s="1">
        <v>3.5000000000000003E-2</v>
      </c>
      <c r="BC299" s="2" t="s">
        <v>726</v>
      </c>
      <c r="BD299" s="1" t="s">
        <v>813</v>
      </c>
      <c r="BE299" s="1">
        <v>35</v>
      </c>
      <c r="BF299" s="1">
        <v>3</v>
      </c>
      <c r="BG299" s="1">
        <v>11</v>
      </c>
      <c r="BH299" s="1">
        <v>14</v>
      </c>
      <c r="BI299" s="1">
        <v>12</v>
      </c>
      <c r="BJ299" s="1">
        <v>20</v>
      </c>
      <c r="BK299" s="1">
        <v>20</v>
      </c>
      <c r="BL299" s="1">
        <v>52</v>
      </c>
      <c r="BM299" s="1">
        <v>1</v>
      </c>
      <c r="BN299" s="1">
        <v>7</v>
      </c>
      <c r="BO299" s="1">
        <v>0</v>
      </c>
      <c r="BP299" s="1">
        <v>0</v>
      </c>
      <c r="BQ299" s="1">
        <v>0</v>
      </c>
      <c r="BR299" s="1">
        <v>69</v>
      </c>
      <c r="BS299" s="1">
        <v>4.2999999999999997E-2</v>
      </c>
      <c r="BU299" s="2" t="s">
        <v>301</v>
      </c>
      <c r="BV299" s="1" t="s">
        <v>800</v>
      </c>
      <c r="BW299" s="1">
        <v>71</v>
      </c>
      <c r="BX299" s="1">
        <v>13</v>
      </c>
      <c r="BY299" s="1">
        <v>12</v>
      </c>
      <c r="BZ299" s="1">
        <v>25</v>
      </c>
      <c r="CA299" s="1">
        <v>1</v>
      </c>
      <c r="CB299" s="1">
        <v>76</v>
      </c>
      <c r="CC299" s="1">
        <v>110</v>
      </c>
      <c r="CD299" s="1">
        <v>20</v>
      </c>
      <c r="CE299" s="1">
        <v>4</v>
      </c>
      <c r="CF299" s="1">
        <v>3</v>
      </c>
      <c r="CG299" s="1">
        <v>0</v>
      </c>
      <c r="CH299" s="1">
        <v>0</v>
      </c>
      <c r="CI299" s="1">
        <v>3</v>
      </c>
      <c r="CJ299" s="1">
        <v>56</v>
      </c>
      <c r="CK299" s="1">
        <v>0.23200000000000001</v>
      </c>
      <c r="CL299" s="1" t="s">
        <v>797</v>
      </c>
      <c r="CM299" s="1" t="s">
        <v>304</v>
      </c>
      <c r="CN299" s="1" t="s">
        <v>795</v>
      </c>
      <c r="CO299" s="1">
        <v>62</v>
      </c>
      <c r="CP299" s="1">
        <v>7</v>
      </c>
      <c r="CQ299" s="1">
        <v>18</v>
      </c>
      <c r="CR299" s="1">
        <v>25</v>
      </c>
      <c r="CS299" s="1">
        <v>8</v>
      </c>
      <c r="CT299" s="1">
        <v>16</v>
      </c>
      <c r="CU299" s="1">
        <v>10</v>
      </c>
      <c r="CV299" s="1">
        <v>18</v>
      </c>
      <c r="CW299" s="1">
        <v>0</v>
      </c>
      <c r="CX299" s="1">
        <v>4</v>
      </c>
      <c r="CY299" s="1">
        <v>0</v>
      </c>
      <c r="CZ299" s="1">
        <v>0</v>
      </c>
      <c r="DA299" s="1">
        <v>1</v>
      </c>
      <c r="DB299" s="1">
        <v>90</v>
      </c>
      <c r="DC299" s="1">
        <v>7.8E-2</v>
      </c>
      <c r="DE299" s="2"/>
      <c r="DF299" s="1" t="s">
        <v>304</v>
      </c>
      <c r="DG299" s="1">
        <v>62</v>
      </c>
      <c r="DH299" s="1">
        <v>7</v>
      </c>
      <c r="DI299" s="1">
        <v>18</v>
      </c>
      <c r="DJ299" s="1">
        <v>25</v>
      </c>
      <c r="DK299" s="1">
        <v>8</v>
      </c>
      <c r="DL299" s="1">
        <v>16</v>
      </c>
      <c r="DM299" s="1">
        <v>10</v>
      </c>
      <c r="DN299" s="1">
        <v>18</v>
      </c>
      <c r="DO299" s="1">
        <v>0</v>
      </c>
      <c r="DP299" s="1">
        <v>4</v>
      </c>
      <c r="DQ299" s="1">
        <v>0</v>
      </c>
      <c r="DR299" s="1">
        <v>0</v>
      </c>
      <c r="DS299" s="1">
        <v>1</v>
      </c>
      <c r="DT299" s="1">
        <v>90</v>
      </c>
      <c r="DU299" s="1">
        <v>7.8E-2</v>
      </c>
    </row>
    <row r="300" spans="1:125" x14ac:dyDescent="0.2">
      <c r="A300" s="2" t="s">
        <v>636</v>
      </c>
      <c r="B300" s="1" t="s">
        <v>819</v>
      </c>
      <c r="C300" s="1">
        <v>75</v>
      </c>
      <c r="D300" s="1">
        <v>14</v>
      </c>
      <c r="E300" s="1">
        <v>11</v>
      </c>
      <c r="F300" s="1">
        <v>25</v>
      </c>
      <c r="G300" s="1">
        <v>6</v>
      </c>
      <c r="H300" s="1">
        <v>12</v>
      </c>
      <c r="I300" s="1">
        <v>30</v>
      </c>
      <c r="J300" s="1">
        <v>18</v>
      </c>
      <c r="K300" s="1">
        <v>3</v>
      </c>
      <c r="L300" s="1">
        <v>2</v>
      </c>
      <c r="M300" s="1">
        <v>0</v>
      </c>
      <c r="N300" s="1">
        <v>0</v>
      </c>
      <c r="O300" s="1">
        <v>2</v>
      </c>
      <c r="P300" s="1">
        <v>98</v>
      </c>
      <c r="Q300" s="1">
        <v>0.14299999999999999</v>
      </c>
      <c r="S300" s="1" t="s">
        <v>908</v>
      </c>
      <c r="T300" s="1" t="s">
        <v>798</v>
      </c>
      <c r="U300" s="1">
        <v>78</v>
      </c>
      <c r="V300" s="1">
        <v>3</v>
      </c>
      <c r="W300" s="1">
        <v>22</v>
      </c>
      <c r="X300" s="1">
        <v>25</v>
      </c>
      <c r="Y300" s="1">
        <v>32</v>
      </c>
      <c r="Z300" s="1">
        <v>42</v>
      </c>
      <c r="AA300" s="1">
        <v>141</v>
      </c>
      <c r="AB300" s="1">
        <v>178</v>
      </c>
      <c r="AC300" s="1">
        <v>0</v>
      </c>
      <c r="AD300" s="1">
        <v>2</v>
      </c>
      <c r="AE300" s="1">
        <v>0</v>
      </c>
      <c r="AF300" s="1">
        <v>0</v>
      </c>
      <c r="AG300" s="1">
        <v>0</v>
      </c>
      <c r="AH300" s="1">
        <v>99</v>
      </c>
      <c r="AI300" s="1">
        <v>0.03</v>
      </c>
      <c r="AK300" s="2" t="s">
        <v>909</v>
      </c>
      <c r="AL300" s="1" t="s">
        <v>794</v>
      </c>
      <c r="AM300" s="1">
        <v>80</v>
      </c>
      <c r="AN300" s="1">
        <v>5</v>
      </c>
      <c r="AO300" s="1">
        <v>19</v>
      </c>
      <c r="AP300" s="1">
        <v>24</v>
      </c>
      <c r="AQ300" s="1">
        <v>-5</v>
      </c>
      <c r="AR300" s="1">
        <v>66</v>
      </c>
      <c r="AS300" s="1">
        <v>186</v>
      </c>
      <c r="AT300" s="1">
        <v>99</v>
      </c>
      <c r="AU300" s="1">
        <v>0</v>
      </c>
      <c r="AV300" s="1">
        <v>3</v>
      </c>
      <c r="AW300" s="1">
        <v>0</v>
      </c>
      <c r="AX300" s="1">
        <v>0</v>
      </c>
      <c r="AY300" s="1">
        <v>0</v>
      </c>
      <c r="AZ300" s="1">
        <v>88</v>
      </c>
      <c r="BA300" s="1">
        <v>5.7000000000000002E-2</v>
      </c>
      <c r="BC300" s="2" t="s">
        <v>363</v>
      </c>
      <c r="BD300" s="1" t="s">
        <v>819</v>
      </c>
      <c r="BE300" s="1">
        <v>36</v>
      </c>
      <c r="BF300" s="1">
        <v>5</v>
      </c>
      <c r="BG300" s="1">
        <v>9</v>
      </c>
      <c r="BH300" s="1">
        <v>14</v>
      </c>
      <c r="BI300" s="1">
        <v>1</v>
      </c>
      <c r="BJ300" s="1">
        <v>14</v>
      </c>
      <c r="BK300" s="1">
        <v>36</v>
      </c>
      <c r="BL300" s="1">
        <v>15</v>
      </c>
      <c r="BM300" s="1">
        <v>1</v>
      </c>
      <c r="BN300" s="1">
        <v>1</v>
      </c>
      <c r="BO300" s="1">
        <v>0</v>
      </c>
      <c r="BP300" s="1">
        <v>0</v>
      </c>
      <c r="BQ300" s="1">
        <v>0</v>
      </c>
      <c r="BR300" s="1">
        <v>68</v>
      </c>
      <c r="BS300" s="1">
        <v>7.3999999999999996E-2</v>
      </c>
      <c r="BU300" s="2" t="s">
        <v>893</v>
      </c>
      <c r="BV300" s="1" t="s">
        <v>802</v>
      </c>
      <c r="BW300" s="1">
        <v>67</v>
      </c>
      <c r="BX300" s="1">
        <v>9</v>
      </c>
      <c r="BY300" s="1">
        <v>16</v>
      </c>
      <c r="BZ300" s="1">
        <v>25</v>
      </c>
      <c r="CA300" s="1">
        <v>10</v>
      </c>
      <c r="CB300" s="1">
        <v>38</v>
      </c>
      <c r="CC300" s="1">
        <v>42</v>
      </c>
      <c r="CD300" s="1">
        <v>98</v>
      </c>
      <c r="CE300" s="1">
        <v>1</v>
      </c>
      <c r="CF300" s="1">
        <v>3</v>
      </c>
      <c r="CG300" s="1">
        <v>0</v>
      </c>
      <c r="CH300" s="1">
        <v>0</v>
      </c>
      <c r="CI300" s="1">
        <v>3</v>
      </c>
      <c r="CJ300" s="1">
        <v>107</v>
      </c>
      <c r="CK300" s="1">
        <v>8.4000000000000005E-2</v>
      </c>
      <c r="CL300" s="1" t="s">
        <v>797</v>
      </c>
      <c r="CM300" s="1" t="s">
        <v>387</v>
      </c>
      <c r="CN300" s="1" t="s">
        <v>816</v>
      </c>
      <c r="CO300" s="1">
        <v>73</v>
      </c>
      <c r="CP300" s="1">
        <v>9</v>
      </c>
      <c r="CQ300" s="1">
        <v>16</v>
      </c>
      <c r="CR300" s="1">
        <v>25</v>
      </c>
      <c r="CS300" s="1">
        <v>8</v>
      </c>
      <c r="CT300" s="1">
        <v>14</v>
      </c>
      <c r="CU300" s="1">
        <v>192</v>
      </c>
      <c r="CV300" s="1">
        <v>19</v>
      </c>
      <c r="CW300" s="1">
        <v>0</v>
      </c>
      <c r="CX300" s="1">
        <v>0</v>
      </c>
      <c r="CY300" s="1">
        <v>1</v>
      </c>
      <c r="CZ300" s="1">
        <v>0</v>
      </c>
      <c r="DA300" s="1">
        <v>2</v>
      </c>
      <c r="DB300" s="1">
        <v>143</v>
      </c>
      <c r="DC300" s="1">
        <v>6.3E-2</v>
      </c>
      <c r="DE300" s="2"/>
      <c r="DF300" s="1" t="s">
        <v>387</v>
      </c>
      <c r="DG300" s="1">
        <v>73</v>
      </c>
      <c r="DH300" s="1">
        <v>9</v>
      </c>
      <c r="DI300" s="1">
        <v>16</v>
      </c>
      <c r="DJ300" s="1">
        <v>25</v>
      </c>
      <c r="DK300" s="1">
        <v>8</v>
      </c>
      <c r="DL300" s="1">
        <v>14</v>
      </c>
      <c r="DM300" s="1">
        <v>192</v>
      </c>
      <c r="DN300" s="1">
        <v>19</v>
      </c>
      <c r="DO300" s="1">
        <v>0</v>
      </c>
      <c r="DP300" s="1">
        <v>0</v>
      </c>
      <c r="DQ300" s="1">
        <v>1</v>
      </c>
      <c r="DR300" s="1">
        <v>0</v>
      </c>
      <c r="DS300" s="1">
        <v>2</v>
      </c>
      <c r="DT300" s="1">
        <v>143</v>
      </c>
      <c r="DU300" s="1">
        <v>6.3E-2</v>
      </c>
    </row>
    <row r="301" spans="1:125" x14ac:dyDescent="0.2">
      <c r="A301" s="2" t="s">
        <v>776</v>
      </c>
      <c r="B301" s="1" t="s">
        <v>795</v>
      </c>
      <c r="C301" s="1">
        <v>73</v>
      </c>
      <c r="D301" s="1">
        <v>2</v>
      </c>
      <c r="E301" s="1">
        <v>23</v>
      </c>
      <c r="F301" s="1">
        <v>25</v>
      </c>
      <c r="G301" s="1">
        <v>6</v>
      </c>
      <c r="H301" s="1">
        <v>64</v>
      </c>
      <c r="I301" s="1">
        <v>255</v>
      </c>
      <c r="J301" s="1">
        <v>117</v>
      </c>
      <c r="K301" s="1">
        <v>0</v>
      </c>
      <c r="L301" s="1">
        <v>1</v>
      </c>
      <c r="M301" s="1">
        <v>0</v>
      </c>
      <c r="N301" s="1">
        <v>1</v>
      </c>
      <c r="O301" s="1">
        <v>0</v>
      </c>
      <c r="P301" s="1">
        <v>61</v>
      </c>
      <c r="Q301" s="1">
        <v>3.3000000000000002E-2</v>
      </c>
      <c r="S301" s="1" t="s">
        <v>383</v>
      </c>
      <c r="T301" s="1" t="s">
        <v>800</v>
      </c>
      <c r="U301" s="1">
        <v>79</v>
      </c>
      <c r="V301" s="1">
        <v>10</v>
      </c>
      <c r="W301" s="1">
        <v>15</v>
      </c>
      <c r="X301" s="1">
        <v>25</v>
      </c>
      <c r="Y301" s="1">
        <v>-6</v>
      </c>
      <c r="Z301" s="1">
        <v>29</v>
      </c>
      <c r="AA301" s="1">
        <v>115</v>
      </c>
      <c r="AB301" s="1">
        <v>81</v>
      </c>
      <c r="AC301" s="1">
        <v>0</v>
      </c>
      <c r="AD301" s="1">
        <v>1</v>
      </c>
      <c r="AE301" s="1">
        <v>1</v>
      </c>
      <c r="AF301" s="1">
        <v>0</v>
      </c>
      <c r="AG301" s="1">
        <v>2</v>
      </c>
      <c r="AH301" s="1">
        <v>123</v>
      </c>
      <c r="AI301" s="1">
        <v>8.1000000000000003E-2</v>
      </c>
      <c r="AK301" s="2" t="s">
        <v>606</v>
      </c>
      <c r="AL301" s="1" t="s">
        <v>808</v>
      </c>
      <c r="AM301" s="1">
        <v>43</v>
      </c>
      <c r="AN301" s="1">
        <v>4</v>
      </c>
      <c r="AO301" s="1">
        <v>20</v>
      </c>
      <c r="AP301" s="1">
        <v>24</v>
      </c>
      <c r="AQ301" s="1">
        <v>6</v>
      </c>
      <c r="AR301" s="1">
        <v>20</v>
      </c>
      <c r="AS301" s="1">
        <v>37</v>
      </c>
      <c r="AT301" s="1">
        <v>43</v>
      </c>
      <c r="AU301" s="1">
        <v>1</v>
      </c>
      <c r="AV301" s="1">
        <v>8</v>
      </c>
      <c r="AW301" s="1">
        <v>0</v>
      </c>
      <c r="AX301" s="1">
        <v>0</v>
      </c>
      <c r="AY301" s="1">
        <v>0</v>
      </c>
      <c r="AZ301" s="1">
        <v>80</v>
      </c>
      <c r="BA301" s="1">
        <v>0.05</v>
      </c>
      <c r="BC301" s="2" t="s">
        <v>366</v>
      </c>
      <c r="BD301" s="1" t="s">
        <v>809</v>
      </c>
      <c r="BE301" s="1">
        <v>48</v>
      </c>
      <c r="BF301" s="1">
        <v>4</v>
      </c>
      <c r="BG301" s="1">
        <v>10</v>
      </c>
      <c r="BH301" s="1">
        <v>14</v>
      </c>
      <c r="BI301" s="1">
        <v>0</v>
      </c>
      <c r="BJ301" s="1">
        <v>8</v>
      </c>
      <c r="BK301" s="1">
        <v>22</v>
      </c>
      <c r="BL301" s="1">
        <v>44</v>
      </c>
      <c r="BM301" s="1">
        <v>0</v>
      </c>
      <c r="BN301" s="1">
        <v>2</v>
      </c>
      <c r="BO301" s="1">
        <v>0</v>
      </c>
      <c r="BP301" s="1">
        <v>1</v>
      </c>
      <c r="BQ301" s="1">
        <v>0</v>
      </c>
      <c r="BR301" s="1">
        <v>59</v>
      </c>
      <c r="BS301" s="1">
        <v>6.8000000000000005E-2</v>
      </c>
      <c r="BU301" s="2" t="s">
        <v>124</v>
      </c>
      <c r="BV301" s="1" t="s">
        <v>806</v>
      </c>
      <c r="BW301" s="1">
        <v>38</v>
      </c>
      <c r="BX301" s="1">
        <v>12</v>
      </c>
      <c r="BY301" s="1">
        <v>12</v>
      </c>
      <c r="BZ301" s="1">
        <v>24</v>
      </c>
      <c r="CA301" s="1">
        <v>-11</v>
      </c>
      <c r="CB301" s="1">
        <v>12</v>
      </c>
      <c r="CC301" s="1">
        <v>59</v>
      </c>
      <c r="CD301" s="1">
        <v>27</v>
      </c>
      <c r="CE301" s="1">
        <v>3</v>
      </c>
      <c r="CF301" s="1">
        <v>5</v>
      </c>
      <c r="CG301" s="1">
        <v>0</v>
      </c>
      <c r="CH301" s="1">
        <v>0</v>
      </c>
      <c r="CI301" s="1">
        <v>2</v>
      </c>
      <c r="CJ301" s="1">
        <v>77</v>
      </c>
      <c r="CK301" s="1">
        <v>0.156</v>
      </c>
      <c r="CL301" s="1" t="s">
        <v>797</v>
      </c>
      <c r="CM301" s="1" t="s">
        <v>1101</v>
      </c>
      <c r="CN301" s="1" t="s">
        <v>816</v>
      </c>
      <c r="CO301" s="1">
        <v>71</v>
      </c>
      <c r="CP301" s="1">
        <v>2</v>
      </c>
      <c r="CQ301" s="1">
        <v>22</v>
      </c>
      <c r="CR301" s="1">
        <v>24</v>
      </c>
      <c r="CS301" s="1">
        <v>11</v>
      </c>
      <c r="CT301" s="1">
        <v>52</v>
      </c>
      <c r="CU301" s="1">
        <v>175</v>
      </c>
      <c r="CV301" s="1">
        <v>56</v>
      </c>
      <c r="CW301" s="1">
        <v>0</v>
      </c>
      <c r="CX301" s="1">
        <v>5</v>
      </c>
      <c r="CY301" s="1">
        <v>0</v>
      </c>
      <c r="CZ301" s="1">
        <v>0</v>
      </c>
      <c r="DA301" s="1">
        <v>1</v>
      </c>
      <c r="DB301" s="1">
        <v>74</v>
      </c>
      <c r="DC301" s="1">
        <v>2.7E-2</v>
      </c>
      <c r="DE301" s="2"/>
      <c r="DF301" s="1" t="s">
        <v>1101</v>
      </c>
      <c r="DG301" s="1">
        <v>71</v>
      </c>
      <c r="DH301" s="1">
        <v>2</v>
      </c>
      <c r="DI301" s="1">
        <v>22</v>
      </c>
      <c r="DJ301" s="1">
        <v>24</v>
      </c>
      <c r="DK301" s="1">
        <v>11</v>
      </c>
      <c r="DL301" s="1">
        <v>52</v>
      </c>
      <c r="DM301" s="1">
        <v>175</v>
      </c>
      <c r="DN301" s="1">
        <v>56</v>
      </c>
      <c r="DO301" s="1">
        <v>0</v>
      </c>
      <c r="DP301" s="1">
        <v>5</v>
      </c>
      <c r="DQ301" s="1">
        <v>0</v>
      </c>
      <c r="DR301" s="1">
        <v>0</v>
      </c>
      <c r="DS301" s="1">
        <v>1</v>
      </c>
      <c r="DT301" s="1">
        <v>74</v>
      </c>
      <c r="DU301" s="1">
        <v>2.7E-2</v>
      </c>
    </row>
    <row r="302" spans="1:125" x14ac:dyDescent="0.2">
      <c r="A302" s="2" t="s">
        <v>610</v>
      </c>
      <c r="B302" s="1" t="s">
        <v>829</v>
      </c>
      <c r="C302" s="1">
        <v>77</v>
      </c>
      <c r="D302" s="1">
        <v>10</v>
      </c>
      <c r="E302" s="1">
        <v>14</v>
      </c>
      <c r="F302" s="1">
        <v>24</v>
      </c>
      <c r="G302" s="1">
        <v>6</v>
      </c>
      <c r="H302" s="1">
        <v>47</v>
      </c>
      <c r="I302" s="1">
        <v>113</v>
      </c>
      <c r="J302" s="1">
        <v>19</v>
      </c>
      <c r="K302" s="1">
        <v>0</v>
      </c>
      <c r="L302" s="1">
        <v>0</v>
      </c>
      <c r="M302" s="1">
        <v>1</v>
      </c>
      <c r="N302" s="1">
        <v>0</v>
      </c>
      <c r="O302" s="1">
        <v>5</v>
      </c>
      <c r="P302" s="1">
        <v>98</v>
      </c>
      <c r="Q302" s="1">
        <v>0.10199999999999999</v>
      </c>
      <c r="S302" s="1" t="s">
        <v>77</v>
      </c>
      <c r="T302" s="1" t="s">
        <v>806</v>
      </c>
      <c r="U302" s="1">
        <v>73</v>
      </c>
      <c r="V302" s="1">
        <v>10</v>
      </c>
      <c r="W302" s="1">
        <v>15</v>
      </c>
      <c r="X302" s="1">
        <v>25</v>
      </c>
      <c r="Y302" s="1">
        <v>4</v>
      </c>
      <c r="Z302" s="1">
        <v>18</v>
      </c>
      <c r="AA302" s="1">
        <v>35</v>
      </c>
      <c r="AB302" s="1">
        <v>19</v>
      </c>
      <c r="AC302" s="1">
        <v>2</v>
      </c>
      <c r="AD302" s="1">
        <v>2</v>
      </c>
      <c r="AE302" s="1">
        <v>0</v>
      </c>
      <c r="AF302" s="1">
        <v>1</v>
      </c>
      <c r="AG302" s="1">
        <v>1</v>
      </c>
      <c r="AH302" s="1">
        <v>144</v>
      </c>
      <c r="AI302" s="1">
        <v>6.9000000000000006E-2</v>
      </c>
      <c r="AK302" s="2" t="s">
        <v>910</v>
      </c>
      <c r="AL302" s="1" t="s">
        <v>811</v>
      </c>
      <c r="AM302" s="1">
        <v>82</v>
      </c>
      <c r="AN302" s="1">
        <v>4</v>
      </c>
      <c r="AO302" s="1">
        <v>19</v>
      </c>
      <c r="AP302" s="1">
        <v>23</v>
      </c>
      <c r="AQ302" s="1">
        <v>11</v>
      </c>
      <c r="AR302" s="1">
        <v>40</v>
      </c>
      <c r="AS302" s="1">
        <v>45</v>
      </c>
      <c r="AT302" s="1">
        <v>171</v>
      </c>
      <c r="AU302" s="1">
        <v>0</v>
      </c>
      <c r="AV302" s="1">
        <v>1</v>
      </c>
      <c r="AW302" s="1">
        <v>0</v>
      </c>
      <c r="AX302" s="1">
        <v>1</v>
      </c>
      <c r="AY302" s="1">
        <v>1</v>
      </c>
      <c r="AZ302" s="1">
        <v>119</v>
      </c>
      <c r="BA302" s="1">
        <v>3.4000000000000002E-2</v>
      </c>
      <c r="BC302" s="2" t="s">
        <v>755</v>
      </c>
      <c r="BD302" s="1" t="s">
        <v>819</v>
      </c>
      <c r="BE302" s="1">
        <v>33</v>
      </c>
      <c r="BF302" s="1">
        <v>5</v>
      </c>
      <c r="BG302" s="1">
        <v>9</v>
      </c>
      <c r="BH302" s="1">
        <v>14</v>
      </c>
      <c r="BI302" s="1">
        <v>-5</v>
      </c>
      <c r="BJ302" s="1">
        <v>29</v>
      </c>
      <c r="BK302" s="1">
        <v>79</v>
      </c>
      <c r="BL302" s="1">
        <v>50</v>
      </c>
      <c r="BM302" s="1">
        <v>0</v>
      </c>
      <c r="BN302" s="1">
        <v>3</v>
      </c>
      <c r="BO302" s="1">
        <v>0</v>
      </c>
      <c r="BP302" s="1">
        <v>0</v>
      </c>
      <c r="BQ302" s="1">
        <v>0</v>
      </c>
      <c r="BR302" s="1">
        <v>85</v>
      </c>
      <c r="BS302" s="1">
        <v>5.8999999999999997E-2</v>
      </c>
      <c r="BU302" s="2" t="s">
        <v>352</v>
      </c>
      <c r="BV302" s="1" t="s">
        <v>815</v>
      </c>
      <c r="BW302" s="1">
        <v>81</v>
      </c>
      <c r="BX302" s="1">
        <v>8</v>
      </c>
      <c r="BY302" s="1">
        <v>16</v>
      </c>
      <c r="BZ302" s="1">
        <v>24</v>
      </c>
      <c r="CA302" s="1">
        <v>0</v>
      </c>
      <c r="CB302" s="1">
        <v>61</v>
      </c>
      <c r="CC302" s="1">
        <v>73</v>
      </c>
      <c r="CD302" s="1">
        <v>41</v>
      </c>
      <c r="CE302" s="1">
        <v>0</v>
      </c>
      <c r="CF302" s="1">
        <v>1</v>
      </c>
      <c r="CG302" s="1">
        <v>1</v>
      </c>
      <c r="CH302" s="1">
        <v>0</v>
      </c>
      <c r="CI302" s="1">
        <v>1</v>
      </c>
      <c r="CJ302" s="1">
        <v>115</v>
      </c>
      <c r="CK302" s="1">
        <v>7.0000000000000007E-2</v>
      </c>
      <c r="CL302" s="1" t="s">
        <v>797</v>
      </c>
      <c r="CM302" s="1" t="s">
        <v>179</v>
      </c>
      <c r="CN302" s="1" t="s">
        <v>808</v>
      </c>
      <c r="CO302" s="1">
        <v>46</v>
      </c>
      <c r="CP302" s="1">
        <v>6</v>
      </c>
      <c r="CQ302" s="1">
        <v>18</v>
      </c>
      <c r="CR302" s="1">
        <v>24</v>
      </c>
      <c r="CS302" s="1">
        <v>-6</v>
      </c>
      <c r="CT302" s="1">
        <v>14</v>
      </c>
      <c r="CU302" s="1">
        <v>85</v>
      </c>
      <c r="CV302" s="1">
        <v>15</v>
      </c>
      <c r="CW302" s="1">
        <v>1</v>
      </c>
      <c r="CX302" s="1">
        <v>6</v>
      </c>
      <c r="CY302" s="1">
        <v>0</v>
      </c>
      <c r="CZ302" s="1">
        <v>0</v>
      </c>
      <c r="DA302" s="1">
        <v>1</v>
      </c>
      <c r="DB302" s="1">
        <v>92</v>
      </c>
      <c r="DC302" s="1">
        <v>6.5000000000000002E-2</v>
      </c>
      <c r="DE302" s="2"/>
      <c r="DF302" s="1" t="s">
        <v>179</v>
      </c>
      <c r="DG302" s="1">
        <v>46</v>
      </c>
      <c r="DH302" s="1">
        <v>6</v>
      </c>
      <c r="DI302" s="1">
        <v>18</v>
      </c>
      <c r="DJ302" s="1">
        <v>24</v>
      </c>
      <c r="DK302" s="1">
        <v>-6</v>
      </c>
      <c r="DL302" s="1">
        <v>14</v>
      </c>
      <c r="DM302" s="1">
        <v>85</v>
      </c>
      <c r="DN302" s="1">
        <v>15</v>
      </c>
      <c r="DO302" s="1">
        <v>1</v>
      </c>
      <c r="DP302" s="1">
        <v>6</v>
      </c>
      <c r="DQ302" s="1">
        <v>0</v>
      </c>
      <c r="DR302" s="1">
        <v>0</v>
      </c>
      <c r="DS302" s="1">
        <v>1</v>
      </c>
      <c r="DT302" s="1">
        <v>92</v>
      </c>
      <c r="DU302" s="1">
        <v>6.5000000000000002E-2</v>
      </c>
    </row>
    <row r="303" spans="1:125" x14ac:dyDescent="0.2">
      <c r="A303" s="2" t="s">
        <v>911</v>
      </c>
      <c r="B303" s="1" t="s">
        <v>816</v>
      </c>
      <c r="C303" s="1">
        <v>59</v>
      </c>
      <c r="D303" s="1">
        <v>11</v>
      </c>
      <c r="E303" s="1">
        <v>13</v>
      </c>
      <c r="F303" s="1">
        <v>24</v>
      </c>
      <c r="G303" s="1">
        <v>13</v>
      </c>
      <c r="H303" s="1">
        <v>22</v>
      </c>
      <c r="I303" s="1">
        <v>53</v>
      </c>
      <c r="J303" s="1">
        <v>28</v>
      </c>
      <c r="K303" s="1">
        <v>0</v>
      </c>
      <c r="L303" s="1">
        <v>0</v>
      </c>
      <c r="M303" s="1">
        <v>0</v>
      </c>
      <c r="N303" s="1">
        <v>0</v>
      </c>
      <c r="O303" s="1">
        <v>1</v>
      </c>
      <c r="P303" s="1">
        <v>78</v>
      </c>
      <c r="Q303" s="1">
        <v>0.14099999999999999</v>
      </c>
      <c r="S303" s="1" t="s">
        <v>834</v>
      </c>
      <c r="T303" s="1" t="s">
        <v>801</v>
      </c>
      <c r="U303" s="1">
        <v>50</v>
      </c>
      <c r="V303" s="1">
        <v>4</v>
      </c>
      <c r="W303" s="1">
        <v>21</v>
      </c>
      <c r="X303" s="1">
        <v>25</v>
      </c>
      <c r="Y303" s="1">
        <v>7</v>
      </c>
      <c r="Z303" s="1">
        <v>44</v>
      </c>
      <c r="AA303" s="1">
        <v>41</v>
      </c>
      <c r="AB303" s="1">
        <v>114</v>
      </c>
      <c r="AC303" s="1">
        <v>3</v>
      </c>
      <c r="AD303" s="1">
        <v>11</v>
      </c>
      <c r="AE303" s="1">
        <v>0</v>
      </c>
      <c r="AF303" s="1">
        <v>1</v>
      </c>
      <c r="AG303" s="1">
        <v>1</v>
      </c>
      <c r="AH303" s="1">
        <v>112</v>
      </c>
      <c r="AI303" s="1">
        <v>3.5999999999999997E-2</v>
      </c>
      <c r="AK303" s="2" t="s">
        <v>366</v>
      </c>
      <c r="AL303" s="1" t="s">
        <v>809</v>
      </c>
      <c r="AM303" s="1">
        <v>75</v>
      </c>
      <c r="AN303" s="1">
        <v>8</v>
      </c>
      <c r="AO303" s="1">
        <v>15</v>
      </c>
      <c r="AP303" s="1">
        <v>23</v>
      </c>
      <c r="AQ303" s="1">
        <v>9</v>
      </c>
      <c r="AR303" s="1">
        <v>10</v>
      </c>
      <c r="AS303" s="1">
        <v>48</v>
      </c>
      <c r="AT303" s="1">
        <v>86</v>
      </c>
      <c r="AU303" s="1">
        <v>0</v>
      </c>
      <c r="AV303" s="1">
        <v>0</v>
      </c>
      <c r="AW303" s="1">
        <v>1</v>
      </c>
      <c r="AX303" s="1">
        <v>2</v>
      </c>
      <c r="AY303" s="1">
        <v>2</v>
      </c>
      <c r="AZ303" s="1">
        <v>114</v>
      </c>
      <c r="BA303" s="1">
        <v>7.0000000000000007E-2</v>
      </c>
      <c r="BC303" s="2" t="s">
        <v>66</v>
      </c>
      <c r="BD303" s="1" t="s">
        <v>795</v>
      </c>
      <c r="BE303" s="1">
        <v>24</v>
      </c>
      <c r="BF303" s="1">
        <v>4</v>
      </c>
      <c r="BG303" s="1">
        <v>10</v>
      </c>
      <c r="BH303" s="1">
        <v>14</v>
      </c>
      <c r="BI303" s="1">
        <v>-1</v>
      </c>
      <c r="BJ303" s="1">
        <v>14</v>
      </c>
      <c r="BK303" s="1">
        <v>29</v>
      </c>
      <c r="BL303" s="1">
        <v>9</v>
      </c>
      <c r="BM303" s="1">
        <v>4</v>
      </c>
      <c r="BN303" s="1">
        <v>3</v>
      </c>
      <c r="BO303" s="1">
        <v>0</v>
      </c>
      <c r="BP303" s="1">
        <v>0</v>
      </c>
      <c r="BQ303" s="1">
        <v>1</v>
      </c>
      <c r="BR303" s="1">
        <v>87</v>
      </c>
      <c r="BS303" s="1">
        <v>4.5999999999999999E-2</v>
      </c>
      <c r="BU303" s="2" t="s">
        <v>331</v>
      </c>
      <c r="BV303" s="1" t="s">
        <v>829</v>
      </c>
      <c r="BW303" s="1">
        <v>54</v>
      </c>
      <c r="BX303" s="1">
        <v>8</v>
      </c>
      <c r="BY303" s="1">
        <v>16</v>
      </c>
      <c r="BZ303" s="1">
        <v>24</v>
      </c>
      <c r="CA303" s="1">
        <v>-3</v>
      </c>
      <c r="CB303" s="1">
        <v>10</v>
      </c>
      <c r="CC303" s="1">
        <v>16</v>
      </c>
      <c r="CD303" s="1">
        <v>27</v>
      </c>
      <c r="CE303" s="1">
        <v>3</v>
      </c>
      <c r="CF303" s="1">
        <v>3</v>
      </c>
      <c r="CG303" s="1">
        <v>0</v>
      </c>
      <c r="CH303" s="1">
        <v>0</v>
      </c>
      <c r="CI303" s="1">
        <v>1</v>
      </c>
      <c r="CJ303" s="1">
        <v>87</v>
      </c>
      <c r="CK303" s="1">
        <v>9.1999999999999998E-2</v>
      </c>
      <c r="CL303" s="1" t="s">
        <v>797</v>
      </c>
      <c r="CM303" s="1" t="s">
        <v>1626</v>
      </c>
      <c r="CN303" s="1" t="s">
        <v>806</v>
      </c>
      <c r="CO303" s="1">
        <v>60</v>
      </c>
      <c r="CP303" s="1">
        <v>12</v>
      </c>
      <c r="CQ303" s="1">
        <v>12</v>
      </c>
      <c r="CR303" s="1">
        <v>24</v>
      </c>
      <c r="CS303" s="1">
        <v>1</v>
      </c>
      <c r="CT303" s="1">
        <v>16</v>
      </c>
      <c r="CU303" s="1">
        <v>59</v>
      </c>
      <c r="CV303" s="1">
        <v>29</v>
      </c>
      <c r="CW303" s="1">
        <v>4</v>
      </c>
      <c r="CX303" s="1">
        <v>1</v>
      </c>
      <c r="CY303" s="1">
        <v>0</v>
      </c>
      <c r="CZ303" s="1">
        <v>0</v>
      </c>
      <c r="DA303" s="1">
        <v>4</v>
      </c>
      <c r="DB303" s="1">
        <v>89</v>
      </c>
      <c r="DC303" s="1">
        <v>0.13500000000000001</v>
      </c>
      <c r="DE303" s="2"/>
      <c r="DF303" s="1" t="s">
        <v>1626</v>
      </c>
      <c r="DG303" s="1">
        <v>60</v>
      </c>
      <c r="DH303" s="1">
        <v>12</v>
      </c>
      <c r="DI303" s="1">
        <v>12</v>
      </c>
      <c r="DJ303" s="1">
        <v>24</v>
      </c>
      <c r="DK303" s="1">
        <v>1</v>
      </c>
      <c r="DL303" s="1">
        <v>16</v>
      </c>
      <c r="DM303" s="1">
        <v>59</v>
      </c>
      <c r="DN303" s="1">
        <v>29</v>
      </c>
      <c r="DO303" s="1">
        <v>4</v>
      </c>
      <c r="DP303" s="1">
        <v>1</v>
      </c>
      <c r="DQ303" s="1">
        <v>0</v>
      </c>
      <c r="DR303" s="1">
        <v>0</v>
      </c>
      <c r="DS303" s="1">
        <v>4</v>
      </c>
      <c r="DT303" s="1">
        <v>89</v>
      </c>
      <c r="DU303" s="1">
        <v>0.13500000000000001</v>
      </c>
    </row>
    <row r="304" spans="1:125" x14ac:dyDescent="0.2">
      <c r="A304" s="2" t="s">
        <v>912</v>
      </c>
      <c r="B304" s="1" t="s">
        <v>821</v>
      </c>
      <c r="C304" s="1">
        <v>78</v>
      </c>
      <c r="D304" s="1">
        <v>11</v>
      </c>
      <c r="E304" s="1">
        <v>13</v>
      </c>
      <c r="F304" s="1">
        <v>24</v>
      </c>
      <c r="G304" s="1">
        <v>6</v>
      </c>
      <c r="H304" s="1">
        <v>19</v>
      </c>
      <c r="I304" s="1">
        <v>81</v>
      </c>
      <c r="J304" s="1">
        <v>43</v>
      </c>
      <c r="K304" s="1">
        <v>0</v>
      </c>
      <c r="L304" s="1">
        <v>2</v>
      </c>
      <c r="M304" s="1">
        <v>0</v>
      </c>
      <c r="N304" s="1">
        <v>1</v>
      </c>
      <c r="O304" s="1">
        <v>3</v>
      </c>
      <c r="P304" s="1">
        <v>112</v>
      </c>
      <c r="Q304" s="1">
        <v>9.8000000000000004E-2</v>
      </c>
      <c r="S304" s="1" t="s">
        <v>550</v>
      </c>
      <c r="T304" s="1" t="s">
        <v>796</v>
      </c>
      <c r="U304" s="1">
        <v>66</v>
      </c>
      <c r="V304" s="1">
        <v>10</v>
      </c>
      <c r="W304" s="1">
        <v>15</v>
      </c>
      <c r="X304" s="1">
        <v>25</v>
      </c>
      <c r="Y304" s="1">
        <v>9</v>
      </c>
      <c r="Z304" s="1">
        <v>25</v>
      </c>
      <c r="AA304" s="1">
        <v>150</v>
      </c>
      <c r="AB304" s="1">
        <v>50</v>
      </c>
      <c r="AC304" s="1">
        <v>0</v>
      </c>
      <c r="AD304" s="1">
        <v>2</v>
      </c>
      <c r="AE304" s="1">
        <v>1</v>
      </c>
      <c r="AF304" s="1">
        <v>0</v>
      </c>
      <c r="AG304" s="1">
        <v>0</v>
      </c>
      <c r="AH304" s="1">
        <v>120</v>
      </c>
      <c r="AI304" s="1">
        <v>8.3000000000000004E-2</v>
      </c>
      <c r="AK304" s="2" t="s">
        <v>873</v>
      </c>
      <c r="AL304" s="1" t="s">
        <v>820</v>
      </c>
      <c r="AM304" s="1">
        <v>80</v>
      </c>
      <c r="AN304" s="1">
        <v>5</v>
      </c>
      <c r="AO304" s="1">
        <v>18</v>
      </c>
      <c r="AP304" s="1">
        <v>23</v>
      </c>
      <c r="AQ304" s="1">
        <v>15</v>
      </c>
      <c r="AR304" s="1">
        <v>39</v>
      </c>
      <c r="AS304" s="1">
        <v>154</v>
      </c>
      <c r="AT304" s="1">
        <v>151</v>
      </c>
      <c r="AU304" s="1">
        <v>0</v>
      </c>
      <c r="AV304" s="1">
        <v>8</v>
      </c>
      <c r="AW304" s="1">
        <v>0</v>
      </c>
      <c r="AX304" s="1">
        <v>2</v>
      </c>
      <c r="AY304" s="1">
        <v>2</v>
      </c>
      <c r="AZ304" s="1">
        <v>174</v>
      </c>
      <c r="BA304" s="1">
        <v>2.9000000000000001E-2</v>
      </c>
      <c r="BC304" s="2" t="s">
        <v>403</v>
      </c>
      <c r="BD304" s="1" t="s">
        <v>804</v>
      </c>
      <c r="BE304" s="1">
        <v>48</v>
      </c>
      <c r="BF304" s="1">
        <v>4</v>
      </c>
      <c r="BG304" s="1">
        <v>10</v>
      </c>
      <c r="BH304" s="1">
        <v>14</v>
      </c>
      <c r="BI304" s="1">
        <v>2</v>
      </c>
      <c r="BJ304" s="1">
        <v>14</v>
      </c>
      <c r="BK304" s="1">
        <v>87</v>
      </c>
      <c r="BL304" s="1">
        <v>14</v>
      </c>
      <c r="BM304" s="1">
        <v>0</v>
      </c>
      <c r="BN304" s="1">
        <v>0</v>
      </c>
      <c r="BO304" s="1">
        <v>0</v>
      </c>
      <c r="BP304" s="1">
        <v>1</v>
      </c>
      <c r="BQ304" s="1">
        <v>0</v>
      </c>
      <c r="BR304" s="1">
        <v>58</v>
      </c>
      <c r="BS304" s="1">
        <v>6.9000000000000006E-2</v>
      </c>
      <c r="BU304" s="2" t="s">
        <v>770</v>
      </c>
      <c r="BV304" s="1" t="s">
        <v>796</v>
      </c>
      <c r="BW304" s="1">
        <v>81</v>
      </c>
      <c r="BX304" s="1">
        <v>5</v>
      </c>
      <c r="BY304" s="1">
        <v>19</v>
      </c>
      <c r="BZ304" s="1">
        <v>24</v>
      </c>
      <c r="CA304" s="1">
        <v>6</v>
      </c>
      <c r="CB304" s="1">
        <v>16</v>
      </c>
      <c r="CC304" s="1">
        <v>191</v>
      </c>
      <c r="CD304" s="1">
        <v>174</v>
      </c>
      <c r="CE304" s="1">
        <v>1</v>
      </c>
      <c r="CF304" s="1">
        <v>2</v>
      </c>
      <c r="CG304" s="1">
        <v>0</v>
      </c>
      <c r="CH304" s="1">
        <v>2</v>
      </c>
      <c r="CI304" s="1">
        <v>0</v>
      </c>
      <c r="CJ304" s="1">
        <v>100</v>
      </c>
      <c r="CK304" s="1">
        <v>0.05</v>
      </c>
      <c r="CL304" s="1" t="s">
        <v>797</v>
      </c>
      <c r="CM304" s="1" t="s">
        <v>718</v>
      </c>
      <c r="CN304" s="1" t="s">
        <v>807</v>
      </c>
      <c r="CO304" s="1">
        <v>79</v>
      </c>
      <c r="CP304" s="1">
        <v>4</v>
      </c>
      <c r="CQ304" s="1">
        <v>20</v>
      </c>
      <c r="CR304" s="1">
        <v>24</v>
      </c>
      <c r="CS304" s="1">
        <v>-23</v>
      </c>
      <c r="CT304" s="1">
        <v>24</v>
      </c>
      <c r="CU304" s="1">
        <v>109</v>
      </c>
      <c r="CV304" s="1">
        <v>83</v>
      </c>
      <c r="CW304" s="1">
        <v>0</v>
      </c>
      <c r="CX304" s="1">
        <v>8</v>
      </c>
      <c r="CY304" s="1">
        <v>0</v>
      </c>
      <c r="CZ304" s="1">
        <v>0</v>
      </c>
      <c r="DA304" s="1">
        <v>0</v>
      </c>
      <c r="DB304" s="1">
        <v>100</v>
      </c>
      <c r="DC304" s="1">
        <v>0.04</v>
      </c>
      <c r="DE304" s="2"/>
      <c r="DF304" s="1" t="s">
        <v>718</v>
      </c>
      <c r="DG304" s="1">
        <v>79</v>
      </c>
      <c r="DH304" s="1">
        <v>4</v>
      </c>
      <c r="DI304" s="1">
        <v>20</v>
      </c>
      <c r="DJ304" s="1">
        <v>24</v>
      </c>
      <c r="DK304" s="1">
        <v>-23</v>
      </c>
      <c r="DL304" s="1">
        <v>24</v>
      </c>
      <c r="DM304" s="1">
        <v>109</v>
      </c>
      <c r="DN304" s="1">
        <v>83</v>
      </c>
      <c r="DO304" s="1">
        <v>0</v>
      </c>
      <c r="DP304" s="1">
        <v>8</v>
      </c>
      <c r="DQ304" s="1">
        <v>0</v>
      </c>
      <c r="DR304" s="1">
        <v>0</v>
      </c>
      <c r="DS304" s="1">
        <v>0</v>
      </c>
      <c r="DT304" s="1">
        <v>100</v>
      </c>
      <c r="DU304" s="1">
        <v>0.04</v>
      </c>
    </row>
    <row r="305" spans="1:125" x14ac:dyDescent="0.2">
      <c r="A305" s="2" t="s">
        <v>913</v>
      </c>
      <c r="B305" s="1" t="s">
        <v>799</v>
      </c>
      <c r="C305" s="1">
        <v>70</v>
      </c>
      <c r="D305" s="1">
        <v>4</v>
      </c>
      <c r="E305" s="1">
        <v>20</v>
      </c>
      <c r="F305" s="1">
        <v>24</v>
      </c>
      <c r="G305" s="1">
        <v>26</v>
      </c>
      <c r="H305" s="1">
        <v>42</v>
      </c>
      <c r="I305" s="1">
        <v>19</v>
      </c>
      <c r="J305" s="1">
        <v>121</v>
      </c>
      <c r="K305" s="1">
        <v>2</v>
      </c>
      <c r="L305" s="1">
        <v>4</v>
      </c>
      <c r="M305" s="1">
        <v>0</v>
      </c>
      <c r="N305" s="1">
        <v>0</v>
      </c>
      <c r="O305" s="1">
        <v>0</v>
      </c>
      <c r="P305" s="1">
        <v>69</v>
      </c>
      <c r="Q305" s="1">
        <v>5.8000000000000003E-2</v>
      </c>
      <c r="S305" s="1" t="s">
        <v>488</v>
      </c>
      <c r="T305" s="1" t="s">
        <v>818</v>
      </c>
      <c r="U305" s="1">
        <v>74</v>
      </c>
      <c r="V305" s="1">
        <v>14</v>
      </c>
      <c r="W305" s="1">
        <v>11</v>
      </c>
      <c r="X305" s="1">
        <v>25</v>
      </c>
      <c r="Y305" s="1">
        <v>-11</v>
      </c>
      <c r="Z305" s="1">
        <v>27</v>
      </c>
      <c r="AA305" s="1">
        <v>126</v>
      </c>
      <c r="AB305" s="1">
        <v>29</v>
      </c>
      <c r="AC305" s="1">
        <v>1</v>
      </c>
      <c r="AD305" s="1">
        <v>1</v>
      </c>
      <c r="AE305" s="1">
        <v>0</v>
      </c>
      <c r="AF305" s="1">
        <v>0</v>
      </c>
      <c r="AG305" s="1">
        <v>3</v>
      </c>
      <c r="AH305" s="1">
        <v>102</v>
      </c>
      <c r="AI305" s="1">
        <v>0.13700000000000001</v>
      </c>
      <c r="AK305" s="2" t="s">
        <v>914</v>
      </c>
      <c r="AL305" s="1" t="s">
        <v>808</v>
      </c>
      <c r="AM305" s="1">
        <v>72</v>
      </c>
      <c r="AN305" s="1">
        <v>9</v>
      </c>
      <c r="AO305" s="1">
        <v>14</v>
      </c>
      <c r="AP305" s="1">
        <v>23</v>
      </c>
      <c r="AQ305" s="1">
        <v>-10</v>
      </c>
      <c r="AR305" s="1">
        <v>60</v>
      </c>
      <c r="AS305" s="1">
        <v>117</v>
      </c>
      <c r="AT305" s="1">
        <v>153</v>
      </c>
      <c r="AU305" s="1">
        <v>2</v>
      </c>
      <c r="AV305" s="1">
        <v>3</v>
      </c>
      <c r="AW305" s="1">
        <v>0</v>
      </c>
      <c r="AX305" s="1">
        <v>0</v>
      </c>
      <c r="AY305" s="1">
        <v>2</v>
      </c>
      <c r="AZ305" s="1">
        <v>128</v>
      </c>
      <c r="BA305" s="1">
        <v>7.0000000000000007E-2</v>
      </c>
      <c r="BC305" s="2" t="s">
        <v>685</v>
      </c>
      <c r="BD305" s="1" t="s">
        <v>814</v>
      </c>
      <c r="BE305" s="1">
        <v>17</v>
      </c>
      <c r="BF305" s="1">
        <v>6</v>
      </c>
      <c r="BG305" s="1">
        <v>8</v>
      </c>
      <c r="BH305" s="1">
        <v>14</v>
      </c>
      <c r="BI305" s="1">
        <v>8</v>
      </c>
      <c r="BJ305" s="1">
        <v>8</v>
      </c>
      <c r="BK305" s="1">
        <v>10</v>
      </c>
      <c r="BL305" s="1">
        <v>14</v>
      </c>
      <c r="BM305" s="1">
        <v>2</v>
      </c>
      <c r="BN305" s="1">
        <v>2</v>
      </c>
      <c r="BO305" s="1">
        <v>1</v>
      </c>
      <c r="BP305" s="1">
        <v>0</v>
      </c>
      <c r="BQ305" s="1">
        <v>2</v>
      </c>
      <c r="BR305" s="1">
        <v>79</v>
      </c>
      <c r="BS305" s="1">
        <v>7.5999999999999998E-2</v>
      </c>
      <c r="BU305" s="2" t="s">
        <v>268</v>
      </c>
      <c r="BV305" s="1" t="s">
        <v>795</v>
      </c>
      <c r="BW305" s="1">
        <v>62</v>
      </c>
      <c r="BX305" s="1">
        <v>4</v>
      </c>
      <c r="BY305" s="1">
        <v>20</v>
      </c>
      <c r="BZ305" s="1">
        <v>24</v>
      </c>
      <c r="CA305" s="1">
        <v>1</v>
      </c>
      <c r="CB305" s="1">
        <v>106</v>
      </c>
      <c r="CC305" s="1">
        <v>70</v>
      </c>
      <c r="CD305" s="1">
        <v>18</v>
      </c>
      <c r="CE305" s="1">
        <v>3</v>
      </c>
      <c r="CF305" s="1">
        <v>3</v>
      </c>
      <c r="CG305" s="1">
        <v>0</v>
      </c>
      <c r="CH305" s="1">
        <v>0</v>
      </c>
      <c r="CI305" s="1">
        <v>1</v>
      </c>
      <c r="CJ305" s="1">
        <v>88</v>
      </c>
      <c r="CK305" s="1">
        <v>4.4999999999999998E-2</v>
      </c>
      <c r="CL305" s="1" t="s">
        <v>797</v>
      </c>
      <c r="CM305" s="1" t="s">
        <v>306</v>
      </c>
      <c r="CN305" s="1" t="s">
        <v>829</v>
      </c>
      <c r="CO305" s="1">
        <v>49</v>
      </c>
      <c r="CP305" s="1">
        <v>22</v>
      </c>
      <c r="CQ305" s="1">
        <v>2</v>
      </c>
      <c r="CR305" s="1">
        <v>24</v>
      </c>
      <c r="CS305" s="1">
        <v>6</v>
      </c>
      <c r="CT305" s="1">
        <v>14</v>
      </c>
      <c r="CU305" s="1">
        <v>39</v>
      </c>
      <c r="CV305" s="1">
        <v>13</v>
      </c>
      <c r="CW305" s="1">
        <v>7</v>
      </c>
      <c r="CX305" s="1">
        <v>0</v>
      </c>
      <c r="CY305" s="1">
        <v>0</v>
      </c>
      <c r="CZ305" s="1">
        <v>0</v>
      </c>
      <c r="DA305" s="1">
        <v>4</v>
      </c>
      <c r="DB305" s="1">
        <v>143</v>
      </c>
      <c r="DC305" s="1">
        <v>0.154</v>
      </c>
      <c r="DE305" s="2"/>
      <c r="DF305" s="1" t="s">
        <v>306</v>
      </c>
      <c r="DG305" s="1">
        <v>49</v>
      </c>
      <c r="DH305" s="1">
        <v>22</v>
      </c>
      <c r="DI305" s="1">
        <v>2</v>
      </c>
      <c r="DJ305" s="1">
        <v>24</v>
      </c>
      <c r="DK305" s="1">
        <v>6</v>
      </c>
      <c r="DL305" s="1">
        <v>14</v>
      </c>
      <c r="DM305" s="1">
        <v>39</v>
      </c>
      <c r="DN305" s="1">
        <v>13</v>
      </c>
      <c r="DO305" s="1">
        <v>7</v>
      </c>
      <c r="DP305" s="1">
        <v>0</v>
      </c>
      <c r="DQ305" s="1">
        <v>0</v>
      </c>
      <c r="DR305" s="1">
        <v>0</v>
      </c>
      <c r="DS305" s="1">
        <v>4</v>
      </c>
      <c r="DT305" s="1">
        <v>143</v>
      </c>
      <c r="DU305" s="1">
        <v>0.154</v>
      </c>
    </row>
    <row r="306" spans="1:125" x14ac:dyDescent="0.2">
      <c r="A306" s="2" t="s">
        <v>748</v>
      </c>
      <c r="B306" s="1" t="s">
        <v>794</v>
      </c>
      <c r="C306" s="1">
        <v>78</v>
      </c>
      <c r="D306" s="1">
        <v>5</v>
      </c>
      <c r="E306" s="1">
        <v>19</v>
      </c>
      <c r="F306" s="1">
        <v>24</v>
      </c>
      <c r="G306" s="1">
        <v>4</v>
      </c>
      <c r="H306" s="1">
        <v>49</v>
      </c>
      <c r="I306" s="1">
        <v>148</v>
      </c>
      <c r="J306" s="1">
        <v>95</v>
      </c>
      <c r="K306" s="1">
        <v>0</v>
      </c>
      <c r="L306" s="1">
        <v>1</v>
      </c>
      <c r="M306" s="1">
        <v>0</v>
      </c>
      <c r="N306" s="1">
        <v>0</v>
      </c>
      <c r="O306" s="1">
        <v>0</v>
      </c>
      <c r="P306" s="1">
        <v>115</v>
      </c>
      <c r="Q306" s="1">
        <v>4.2999999999999997E-2</v>
      </c>
      <c r="S306" s="1" t="s">
        <v>915</v>
      </c>
      <c r="T306" s="1" t="s">
        <v>815</v>
      </c>
      <c r="U306" s="1">
        <v>76</v>
      </c>
      <c r="V306" s="1">
        <v>12</v>
      </c>
      <c r="W306" s="1">
        <v>13</v>
      </c>
      <c r="X306" s="1">
        <v>25</v>
      </c>
      <c r="Y306" s="1">
        <v>-9</v>
      </c>
      <c r="Z306" s="1">
        <v>10</v>
      </c>
      <c r="AA306" s="1">
        <v>43</v>
      </c>
      <c r="AB306" s="1">
        <v>59</v>
      </c>
      <c r="AC306" s="1">
        <v>1</v>
      </c>
      <c r="AD306" s="1">
        <v>1</v>
      </c>
      <c r="AE306" s="1">
        <v>1</v>
      </c>
      <c r="AF306" s="1">
        <v>0</v>
      </c>
      <c r="AG306" s="1">
        <v>4</v>
      </c>
      <c r="AH306" s="1">
        <v>107</v>
      </c>
      <c r="AI306" s="1">
        <v>0.112</v>
      </c>
      <c r="AK306" s="2" t="s">
        <v>198</v>
      </c>
      <c r="AL306" s="1" t="s">
        <v>829</v>
      </c>
      <c r="AM306" s="1">
        <v>62</v>
      </c>
      <c r="AN306" s="1">
        <v>17</v>
      </c>
      <c r="AO306" s="1">
        <v>6</v>
      </c>
      <c r="AP306" s="1">
        <v>23</v>
      </c>
      <c r="AQ306" s="1">
        <v>-5</v>
      </c>
      <c r="AR306" s="1">
        <v>48</v>
      </c>
      <c r="AS306" s="1">
        <v>109</v>
      </c>
      <c r="AT306" s="1">
        <v>21</v>
      </c>
      <c r="AU306" s="1">
        <v>5</v>
      </c>
      <c r="AV306" s="1">
        <v>0</v>
      </c>
      <c r="AW306" s="1">
        <v>1</v>
      </c>
      <c r="AX306" s="1">
        <v>0</v>
      </c>
      <c r="AY306" s="1">
        <v>2</v>
      </c>
      <c r="AZ306" s="1">
        <v>185</v>
      </c>
      <c r="BA306" s="1">
        <v>9.1999999999999998E-2</v>
      </c>
      <c r="BC306" s="2" t="s">
        <v>197</v>
      </c>
      <c r="BD306" s="1" t="s">
        <v>799</v>
      </c>
      <c r="BE306" s="1">
        <v>33</v>
      </c>
      <c r="BF306" s="1">
        <v>2</v>
      </c>
      <c r="BG306" s="1">
        <v>12</v>
      </c>
      <c r="BH306" s="1">
        <v>14</v>
      </c>
      <c r="BI306" s="1">
        <v>-2</v>
      </c>
      <c r="BJ306" s="1">
        <v>18</v>
      </c>
      <c r="BK306" s="1">
        <v>59</v>
      </c>
      <c r="BL306" s="1">
        <v>7</v>
      </c>
      <c r="BM306" s="1">
        <v>0</v>
      </c>
      <c r="BN306" s="1">
        <v>1</v>
      </c>
      <c r="BO306" s="1">
        <v>0</v>
      </c>
      <c r="BP306" s="1">
        <v>0</v>
      </c>
      <c r="BQ306" s="1">
        <v>0</v>
      </c>
      <c r="BR306" s="1">
        <v>61</v>
      </c>
      <c r="BS306" s="1">
        <v>3.3000000000000002E-2</v>
      </c>
      <c r="BU306" s="2" t="s">
        <v>290</v>
      </c>
      <c r="BV306" s="1" t="s">
        <v>804</v>
      </c>
      <c r="BW306" s="1">
        <v>76</v>
      </c>
      <c r="BX306" s="1">
        <v>8</v>
      </c>
      <c r="BY306" s="1">
        <v>16</v>
      </c>
      <c r="BZ306" s="1">
        <v>24</v>
      </c>
      <c r="CA306" s="1">
        <v>-18</v>
      </c>
      <c r="CB306" s="1">
        <v>44</v>
      </c>
      <c r="CC306" s="1">
        <v>216</v>
      </c>
      <c r="CD306" s="1">
        <v>34</v>
      </c>
      <c r="CE306" s="1">
        <v>3</v>
      </c>
      <c r="CF306" s="1">
        <v>0</v>
      </c>
      <c r="CG306" s="1">
        <v>0</v>
      </c>
      <c r="CH306" s="1">
        <v>0</v>
      </c>
      <c r="CI306" s="1">
        <v>2</v>
      </c>
      <c r="CJ306" s="1">
        <v>105</v>
      </c>
      <c r="CK306" s="1">
        <v>7.5999999999999998E-2</v>
      </c>
      <c r="CL306" s="1" t="s">
        <v>797</v>
      </c>
      <c r="CM306" s="1" t="s">
        <v>84</v>
      </c>
      <c r="CN306" s="1" t="s">
        <v>1616</v>
      </c>
      <c r="CO306" s="1">
        <v>37</v>
      </c>
      <c r="CP306" s="1">
        <v>8</v>
      </c>
      <c r="CQ306" s="1">
        <v>16</v>
      </c>
      <c r="CR306" s="1">
        <v>24</v>
      </c>
      <c r="CS306" s="1">
        <v>-1</v>
      </c>
      <c r="CT306" s="1">
        <v>31</v>
      </c>
      <c r="CU306" s="1">
        <v>105</v>
      </c>
      <c r="CV306" s="1">
        <v>18</v>
      </c>
      <c r="CW306" s="1">
        <v>1</v>
      </c>
      <c r="CX306" s="1">
        <v>3</v>
      </c>
      <c r="CY306" s="1">
        <v>0</v>
      </c>
      <c r="CZ306" s="1">
        <v>1</v>
      </c>
      <c r="DA306" s="1">
        <v>3</v>
      </c>
      <c r="DB306" s="1">
        <v>85</v>
      </c>
      <c r="DC306" s="1">
        <v>9.4E-2</v>
      </c>
      <c r="DE306" s="2"/>
      <c r="DF306" s="1" t="s">
        <v>84</v>
      </c>
      <c r="DG306" s="1">
        <v>37</v>
      </c>
      <c r="DH306" s="1">
        <v>8</v>
      </c>
      <c r="DI306" s="1">
        <v>16</v>
      </c>
      <c r="DJ306" s="1">
        <v>24</v>
      </c>
      <c r="DK306" s="1">
        <v>-1</v>
      </c>
      <c r="DL306" s="1">
        <v>31</v>
      </c>
      <c r="DM306" s="1">
        <v>105</v>
      </c>
      <c r="DN306" s="1">
        <v>18</v>
      </c>
      <c r="DO306" s="1">
        <v>1</v>
      </c>
      <c r="DP306" s="1">
        <v>3</v>
      </c>
      <c r="DQ306" s="1">
        <v>0</v>
      </c>
      <c r="DR306" s="1">
        <v>1</v>
      </c>
      <c r="DS306" s="1">
        <v>3</v>
      </c>
      <c r="DT306" s="1">
        <v>85</v>
      </c>
      <c r="DU306" s="1">
        <v>9.4E-2</v>
      </c>
    </row>
    <row r="307" spans="1:125" x14ac:dyDescent="0.2">
      <c r="A307" s="2" t="s">
        <v>514</v>
      </c>
      <c r="B307" s="1" t="s">
        <v>795</v>
      </c>
      <c r="C307" s="1">
        <v>72</v>
      </c>
      <c r="D307" s="1">
        <v>10</v>
      </c>
      <c r="E307" s="1">
        <v>14</v>
      </c>
      <c r="F307" s="1">
        <v>24</v>
      </c>
      <c r="G307" s="1">
        <v>-2</v>
      </c>
      <c r="H307" s="1">
        <v>126</v>
      </c>
      <c r="I307" s="1">
        <v>92</v>
      </c>
      <c r="J307" s="1">
        <v>16</v>
      </c>
      <c r="K307" s="1">
        <v>0</v>
      </c>
      <c r="L307" s="1">
        <v>0</v>
      </c>
      <c r="M307" s="1">
        <v>0</v>
      </c>
      <c r="N307" s="1">
        <v>0</v>
      </c>
      <c r="O307" s="1">
        <v>2</v>
      </c>
      <c r="P307" s="1">
        <v>91</v>
      </c>
      <c r="Q307" s="1">
        <v>0.11</v>
      </c>
      <c r="S307" s="1" t="s">
        <v>166</v>
      </c>
      <c r="T307" s="1" t="s">
        <v>809</v>
      </c>
      <c r="U307" s="1">
        <v>81</v>
      </c>
      <c r="V307" s="1">
        <v>18</v>
      </c>
      <c r="W307" s="1">
        <v>7</v>
      </c>
      <c r="X307" s="1">
        <v>25</v>
      </c>
      <c r="Y307" s="1">
        <v>-5</v>
      </c>
      <c r="Z307" s="1">
        <v>34</v>
      </c>
      <c r="AA307" s="1">
        <v>152</v>
      </c>
      <c r="AB307" s="1">
        <v>57</v>
      </c>
      <c r="AC307" s="1">
        <v>2</v>
      </c>
      <c r="AD307" s="1">
        <v>2</v>
      </c>
      <c r="AE307" s="1">
        <v>1</v>
      </c>
      <c r="AF307" s="1">
        <v>0</v>
      </c>
      <c r="AG307" s="1">
        <v>2</v>
      </c>
      <c r="AH307" s="1">
        <v>126</v>
      </c>
      <c r="AI307" s="1">
        <v>0.14299999999999999</v>
      </c>
      <c r="AK307" s="2" t="s">
        <v>694</v>
      </c>
      <c r="AL307" s="1" t="s">
        <v>800</v>
      </c>
      <c r="AM307" s="1">
        <v>61</v>
      </c>
      <c r="AN307" s="1">
        <v>5</v>
      </c>
      <c r="AO307" s="1">
        <v>18</v>
      </c>
      <c r="AP307" s="1">
        <v>23</v>
      </c>
      <c r="AQ307" s="1">
        <v>-9</v>
      </c>
      <c r="AR307" s="1">
        <v>65</v>
      </c>
      <c r="AS307" s="1">
        <v>96</v>
      </c>
      <c r="AT307" s="1">
        <v>127</v>
      </c>
      <c r="AU307" s="1">
        <v>0</v>
      </c>
      <c r="AV307" s="1">
        <v>4</v>
      </c>
      <c r="AW307" s="1">
        <v>0</v>
      </c>
      <c r="AX307" s="1">
        <v>1</v>
      </c>
      <c r="AY307" s="1">
        <v>0</v>
      </c>
      <c r="AZ307" s="1">
        <v>82</v>
      </c>
      <c r="BA307" s="1">
        <v>6.0999999999999999E-2</v>
      </c>
      <c r="BC307" s="2" t="s">
        <v>916</v>
      </c>
      <c r="BD307" s="1" t="s">
        <v>806</v>
      </c>
      <c r="BE307" s="1">
        <v>23</v>
      </c>
      <c r="BF307" s="1">
        <v>1</v>
      </c>
      <c r="BG307" s="1">
        <v>13</v>
      </c>
      <c r="BH307" s="1">
        <v>14</v>
      </c>
      <c r="BI307" s="1">
        <v>4</v>
      </c>
      <c r="BJ307" s="1">
        <v>6</v>
      </c>
      <c r="BK307" s="1">
        <v>11</v>
      </c>
      <c r="BL307" s="1">
        <v>44</v>
      </c>
      <c r="BM307" s="1">
        <v>0</v>
      </c>
      <c r="BN307" s="1">
        <v>8</v>
      </c>
      <c r="BO307" s="1">
        <v>0</v>
      </c>
      <c r="BP307" s="1">
        <v>0</v>
      </c>
      <c r="BQ307" s="1">
        <v>0</v>
      </c>
      <c r="BR307" s="1">
        <v>34</v>
      </c>
      <c r="BS307" s="1">
        <v>2.9000000000000001E-2</v>
      </c>
      <c r="BU307" s="2" t="s">
        <v>230</v>
      </c>
      <c r="BV307" s="1" t="s">
        <v>823</v>
      </c>
      <c r="BW307" s="1">
        <v>56</v>
      </c>
      <c r="BX307" s="1">
        <v>9</v>
      </c>
      <c r="BY307" s="1">
        <v>15</v>
      </c>
      <c r="BZ307" s="1">
        <v>24</v>
      </c>
      <c r="CA307" s="1">
        <v>-1</v>
      </c>
      <c r="CB307" s="1">
        <v>53</v>
      </c>
      <c r="CC307" s="1">
        <v>111</v>
      </c>
      <c r="CD307" s="1">
        <v>29</v>
      </c>
      <c r="CE307" s="1">
        <v>2</v>
      </c>
      <c r="CF307" s="1">
        <v>2</v>
      </c>
      <c r="CG307" s="1">
        <v>0</v>
      </c>
      <c r="CH307" s="1">
        <v>0</v>
      </c>
      <c r="CI307" s="1">
        <v>1</v>
      </c>
      <c r="CJ307" s="1">
        <v>90</v>
      </c>
      <c r="CK307" s="1">
        <v>0.1</v>
      </c>
      <c r="CL307" s="1" t="s">
        <v>797</v>
      </c>
      <c r="CM307" s="1" t="s">
        <v>309</v>
      </c>
      <c r="CN307" s="1" t="s">
        <v>800</v>
      </c>
      <c r="CO307" s="1">
        <v>82</v>
      </c>
      <c r="CP307" s="1">
        <v>15</v>
      </c>
      <c r="CQ307" s="1">
        <v>9</v>
      </c>
      <c r="CR307" s="1">
        <v>24</v>
      </c>
      <c r="CS307" s="1">
        <v>3</v>
      </c>
      <c r="CT307" s="1">
        <v>54</v>
      </c>
      <c r="CU307" s="1">
        <v>136</v>
      </c>
      <c r="CV307" s="1">
        <v>68</v>
      </c>
      <c r="CW307" s="1">
        <v>0</v>
      </c>
      <c r="CX307" s="1">
        <v>0</v>
      </c>
      <c r="CY307" s="1">
        <v>3</v>
      </c>
      <c r="CZ307" s="1">
        <v>0</v>
      </c>
      <c r="DA307" s="1">
        <v>5</v>
      </c>
      <c r="DB307" s="1">
        <v>140</v>
      </c>
      <c r="DC307" s="1">
        <v>0.107</v>
      </c>
      <c r="DE307" s="2"/>
      <c r="DF307" s="1" t="s">
        <v>309</v>
      </c>
      <c r="DG307" s="1">
        <v>82</v>
      </c>
      <c r="DH307" s="1">
        <v>15</v>
      </c>
      <c r="DI307" s="1">
        <v>9</v>
      </c>
      <c r="DJ307" s="1">
        <v>24</v>
      </c>
      <c r="DK307" s="1">
        <v>3</v>
      </c>
      <c r="DL307" s="1">
        <v>54</v>
      </c>
      <c r="DM307" s="1">
        <v>136</v>
      </c>
      <c r="DN307" s="1">
        <v>68</v>
      </c>
      <c r="DO307" s="1">
        <v>0</v>
      </c>
      <c r="DP307" s="1">
        <v>0</v>
      </c>
      <c r="DQ307" s="1">
        <v>3</v>
      </c>
      <c r="DR307" s="1">
        <v>0</v>
      </c>
      <c r="DS307" s="1">
        <v>5</v>
      </c>
      <c r="DT307" s="1">
        <v>140</v>
      </c>
      <c r="DU307" s="1">
        <v>0.107</v>
      </c>
    </row>
    <row r="308" spans="1:125" x14ac:dyDescent="0.2">
      <c r="A308" s="2" t="s">
        <v>770</v>
      </c>
      <c r="B308" s="1" t="s">
        <v>796</v>
      </c>
      <c r="C308" s="1">
        <v>82</v>
      </c>
      <c r="D308" s="1">
        <v>6</v>
      </c>
      <c r="E308" s="1">
        <v>18</v>
      </c>
      <c r="F308" s="1">
        <v>24</v>
      </c>
      <c r="G308" s="1">
        <v>-2</v>
      </c>
      <c r="H308" s="1">
        <v>53</v>
      </c>
      <c r="I308" s="1">
        <v>178</v>
      </c>
      <c r="J308" s="1">
        <v>180</v>
      </c>
      <c r="K308" s="1">
        <v>1</v>
      </c>
      <c r="L308" s="1">
        <v>3</v>
      </c>
      <c r="M308" s="1">
        <v>1</v>
      </c>
      <c r="N308" s="1">
        <v>0</v>
      </c>
      <c r="O308" s="1">
        <v>1</v>
      </c>
      <c r="P308" s="1">
        <v>108</v>
      </c>
      <c r="Q308" s="1">
        <v>5.6000000000000001E-2</v>
      </c>
      <c r="S308" s="1" t="s">
        <v>102</v>
      </c>
      <c r="T308" s="1" t="s">
        <v>825</v>
      </c>
      <c r="U308" s="1">
        <v>65</v>
      </c>
      <c r="V308" s="1">
        <v>11</v>
      </c>
      <c r="W308" s="1">
        <v>14</v>
      </c>
      <c r="X308" s="1">
        <v>25</v>
      </c>
      <c r="Y308" s="1">
        <v>0</v>
      </c>
      <c r="Z308" s="1">
        <v>16</v>
      </c>
      <c r="AA308" s="1">
        <v>30</v>
      </c>
      <c r="AB308" s="1">
        <v>15</v>
      </c>
      <c r="AC308" s="1">
        <v>0</v>
      </c>
      <c r="AD308" s="1">
        <v>1</v>
      </c>
      <c r="AE308" s="1">
        <v>0</v>
      </c>
      <c r="AF308" s="1">
        <v>0</v>
      </c>
      <c r="AG308" s="1">
        <v>1</v>
      </c>
      <c r="AH308" s="1">
        <v>116</v>
      </c>
      <c r="AI308" s="1">
        <v>9.5000000000000001E-2</v>
      </c>
      <c r="AK308" s="2" t="s">
        <v>764</v>
      </c>
      <c r="AL308" s="1" t="s">
        <v>815</v>
      </c>
      <c r="AM308" s="1">
        <v>70</v>
      </c>
      <c r="AN308" s="1">
        <v>3</v>
      </c>
      <c r="AO308" s="1">
        <v>20</v>
      </c>
      <c r="AP308" s="1">
        <v>23</v>
      </c>
      <c r="AQ308" s="1">
        <v>-4</v>
      </c>
      <c r="AR308" s="1">
        <v>6</v>
      </c>
      <c r="AS308" s="1">
        <v>36</v>
      </c>
      <c r="AT308" s="1">
        <v>95</v>
      </c>
      <c r="AU308" s="1">
        <v>2</v>
      </c>
      <c r="AV308" s="1">
        <v>10</v>
      </c>
      <c r="AW308" s="1">
        <v>0</v>
      </c>
      <c r="AX308" s="1">
        <v>0</v>
      </c>
      <c r="AY308" s="1">
        <v>1</v>
      </c>
      <c r="AZ308" s="1">
        <v>92</v>
      </c>
      <c r="BA308" s="1">
        <v>3.3000000000000002E-2</v>
      </c>
      <c r="BC308" s="2" t="s">
        <v>703</v>
      </c>
      <c r="BD308" s="1" t="s">
        <v>823</v>
      </c>
      <c r="BE308" s="1">
        <v>30</v>
      </c>
      <c r="BF308" s="1">
        <v>5</v>
      </c>
      <c r="BG308" s="1">
        <v>9</v>
      </c>
      <c r="BH308" s="1">
        <v>14</v>
      </c>
      <c r="BI308" s="1">
        <v>-1</v>
      </c>
      <c r="BJ308" s="1">
        <v>15</v>
      </c>
      <c r="BK308" s="1">
        <v>53</v>
      </c>
      <c r="BL308" s="1">
        <v>48</v>
      </c>
      <c r="BM308" s="1">
        <v>4</v>
      </c>
      <c r="BN308" s="1">
        <v>1</v>
      </c>
      <c r="BO308" s="1">
        <v>0</v>
      </c>
      <c r="BP308" s="1">
        <v>1</v>
      </c>
      <c r="BQ308" s="1">
        <v>0</v>
      </c>
      <c r="BR308" s="1">
        <v>62</v>
      </c>
      <c r="BS308" s="1">
        <v>8.1000000000000003E-2</v>
      </c>
      <c r="BU308" s="2" t="s">
        <v>336</v>
      </c>
      <c r="BV308" s="1" t="s">
        <v>809</v>
      </c>
      <c r="BW308" s="1">
        <v>63</v>
      </c>
      <c r="BX308" s="1">
        <v>11</v>
      </c>
      <c r="BY308" s="1">
        <v>13</v>
      </c>
      <c r="BZ308" s="1">
        <v>24</v>
      </c>
      <c r="CA308" s="1">
        <v>-33</v>
      </c>
      <c r="CB308" s="1">
        <v>36</v>
      </c>
      <c r="CC308" s="1">
        <v>64</v>
      </c>
      <c r="CD308" s="1">
        <v>23</v>
      </c>
      <c r="CE308" s="1">
        <v>4</v>
      </c>
      <c r="CF308" s="1">
        <v>2</v>
      </c>
      <c r="CG308" s="1">
        <v>0</v>
      </c>
      <c r="CH308" s="1">
        <v>0</v>
      </c>
      <c r="CI308" s="1">
        <v>1</v>
      </c>
      <c r="CJ308" s="1">
        <v>122</v>
      </c>
      <c r="CK308" s="1">
        <v>0.09</v>
      </c>
      <c r="CL308" s="1" t="s">
        <v>797</v>
      </c>
      <c r="CM308" s="1" t="s">
        <v>1627</v>
      </c>
      <c r="CN308" s="1" t="s">
        <v>811</v>
      </c>
      <c r="CO308" s="1">
        <v>53</v>
      </c>
      <c r="CP308" s="1">
        <v>13</v>
      </c>
      <c r="CQ308" s="1">
        <v>11</v>
      </c>
      <c r="CR308" s="1">
        <v>24</v>
      </c>
      <c r="CS308" s="1">
        <v>-3</v>
      </c>
      <c r="CT308" s="1">
        <v>20</v>
      </c>
      <c r="CU308" s="1">
        <v>51</v>
      </c>
      <c r="CV308" s="1">
        <v>26</v>
      </c>
      <c r="CW308" s="1">
        <v>1</v>
      </c>
      <c r="CX308" s="1">
        <v>0</v>
      </c>
      <c r="CY308" s="1">
        <v>0</v>
      </c>
      <c r="CZ308" s="1">
        <v>0</v>
      </c>
      <c r="DA308" s="1">
        <v>2</v>
      </c>
      <c r="DB308" s="1">
        <v>100</v>
      </c>
      <c r="DC308" s="1">
        <v>0.13</v>
      </c>
      <c r="DE308" s="2"/>
      <c r="DF308" s="1" t="s">
        <v>1627</v>
      </c>
      <c r="DG308" s="1">
        <v>53</v>
      </c>
      <c r="DH308" s="1">
        <v>13</v>
      </c>
      <c r="DI308" s="1">
        <v>11</v>
      </c>
      <c r="DJ308" s="1">
        <v>24</v>
      </c>
      <c r="DK308" s="1">
        <v>-3</v>
      </c>
      <c r="DL308" s="1">
        <v>20</v>
      </c>
      <c r="DM308" s="1">
        <v>51</v>
      </c>
      <c r="DN308" s="1">
        <v>26</v>
      </c>
      <c r="DO308" s="1">
        <v>1</v>
      </c>
      <c r="DP308" s="1">
        <v>0</v>
      </c>
      <c r="DQ308" s="1">
        <v>0</v>
      </c>
      <c r="DR308" s="1">
        <v>0</v>
      </c>
      <c r="DS308" s="1">
        <v>2</v>
      </c>
      <c r="DT308" s="1">
        <v>100</v>
      </c>
      <c r="DU308" s="1">
        <v>0.13</v>
      </c>
    </row>
    <row r="309" spans="1:125" x14ac:dyDescent="0.2">
      <c r="A309" s="2" t="s">
        <v>196</v>
      </c>
      <c r="B309" s="1" t="s">
        <v>812</v>
      </c>
      <c r="C309" s="1">
        <v>75</v>
      </c>
      <c r="D309" s="1">
        <v>11</v>
      </c>
      <c r="E309" s="1">
        <v>13</v>
      </c>
      <c r="F309" s="1">
        <v>24</v>
      </c>
      <c r="G309" s="1">
        <v>-2</v>
      </c>
      <c r="H309" s="1">
        <v>18</v>
      </c>
      <c r="I309" s="1">
        <v>188</v>
      </c>
      <c r="J309" s="1">
        <v>48</v>
      </c>
      <c r="K309" s="1">
        <v>0</v>
      </c>
      <c r="L309" s="1">
        <v>0</v>
      </c>
      <c r="M309" s="1">
        <v>3</v>
      </c>
      <c r="N309" s="1">
        <v>0</v>
      </c>
      <c r="O309" s="1">
        <v>3</v>
      </c>
      <c r="P309" s="1">
        <v>165</v>
      </c>
      <c r="Q309" s="1">
        <v>6.7000000000000004E-2</v>
      </c>
      <c r="S309" s="1" t="s">
        <v>162</v>
      </c>
      <c r="T309" s="1" t="s">
        <v>799</v>
      </c>
      <c r="U309" s="1">
        <v>77</v>
      </c>
      <c r="V309" s="1">
        <v>9</v>
      </c>
      <c r="W309" s="1">
        <v>16</v>
      </c>
      <c r="X309" s="1">
        <v>25</v>
      </c>
      <c r="Y309" s="1">
        <v>-2</v>
      </c>
      <c r="Z309" s="1">
        <v>110</v>
      </c>
      <c r="AA309" s="1">
        <v>169</v>
      </c>
      <c r="AB309" s="1">
        <v>38</v>
      </c>
      <c r="AC309" s="1">
        <v>1</v>
      </c>
      <c r="AD309" s="1">
        <v>1</v>
      </c>
      <c r="AE309" s="1">
        <v>0</v>
      </c>
      <c r="AF309" s="1">
        <v>0</v>
      </c>
      <c r="AG309" s="1">
        <v>3</v>
      </c>
      <c r="AH309" s="1">
        <v>113</v>
      </c>
      <c r="AI309" s="1">
        <v>0.08</v>
      </c>
      <c r="AK309" s="2" t="s">
        <v>192</v>
      </c>
      <c r="AL309" s="1" t="s">
        <v>805</v>
      </c>
      <c r="AM309" s="1">
        <v>37</v>
      </c>
      <c r="AN309" s="1">
        <v>12</v>
      </c>
      <c r="AO309" s="1">
        <v>11</v>
      </c>
      <c r="AP309" s="1">
        <v>23</v>
      </c>
      <c r="AQ309" s="1">
        <v>-1</v>
      </c>
      <c r="AR309" s="1">
        <v>50</v>
      </c>
      <c r="AS309" s="1">
        <v>82</v>
      </c>
      <c r="AT309" s="1">
        <v>21</v>
      </c>
      <c r="AU309" s="1">
        <v>0</v>
      </c>
      <c r="AV309" s="1">
        <v>4</v>
      </c>
      <c r="AW309" s="1">
        <v>0</v>
      </c>
      <c r="AX309" s="1">
        <v>0</v>
      </c>
      <c r="AY309" s="1">
        <v>2</v>
      </c>
      <c r="AZ309" s="1">
        <v>74</v>
      </c>
      <c r="BA309" s="1">
        <v>0.16200000000000001</v>
      </c>
      <c r="BC309" s="2" t="s">
        <v>872</v>
      </c>
      <c r="BD309" s="1" t="s">
        <v>806</v>
      </c>
      <c r="BE309" s="1">
        <v>47</v>
      </c>
      <c r="BF309" s="1">
        <v>2</v>
      </c>
      <c r="BG309" s="1">
        <v>12</v>
      </c>
      <c r="BH309" s="1">
        <v>14</v>
      </c>
      <c r="BI309" s="1">
        <v>-9</v>
      </c>
      <c r="BJ309" s="1">
        <v>8</v>
      </c>
      <c r="BK309" s="1">
        <v>24</v>
      </c>
      <c r="BL309" s="1">
        <v>74</v>
      </c>
      <c r="BM309" s="1">
        <v>0</v>
      </c>
      <c r="BN309" s="1">
        <v>6</v>
      </c>
      <c r="BO309" s="1">
        <v>0</v>
      </c>
      <c r="BP309" s="1">
        <v>0</v>
      </c>
      <c r="BQ309" s="1">
        <v>0</v>
      </c>
      <c r="BR309" s="1">
        <v>44</v>
      </c>
      <c r="BS309" s="1">
        <v>4.4999999999999998E-2</v>
      </c>
      <c r="BU309" s="2" t="s">
        <v>777</v>
      </c>
      <c r="BV309" s="1" t="s">
        <v>794</v>
      </c>
      <c r="BW309" s="1">
        <v>76</v>
      </c>
      <c r="BX309" s="1">
        <v>4</v>
      </c>
      <c r="BY309" s="1">
        <v>20</v>
      </c>
      <c r="BZ309" s="1">
        <v>24</v>
      </c>
      <c r="CA309" s="1">
        <v>-8</v>
      </c>
      <c r="CB309" s="1">
        <v>104</v>
      </c>
      <c r="CC309" s="1">
        <v>144</v>
      </c>
      <c r="CD309" s="1">
        <v>130</v>
      </c>
      <c r="CE309" s="1">
        <v>1</v>
      </c>
      <c r="CF309" s="1">
        <v>7</v>
      </c>
      <c r="CG309" s="1">
        <v>0</v>
      </c>
      <c r="CH309" s="1">
        <v>0</v>
      </c>
      <c r="CI309" s="1">
        <v>1</v>
      </c>
      <c r="CJ309" s="1">
        <v>167</v>
      </c>
      <c r="CK309" s="1">
        <v>2.4E-2</v>
      </c>
      <c r="CL309" s="1" t="s">
        <v>797</v>
      </c>
      <c r="CM309" s="1" t="s">
        <v>473</v>
      </c>
      <c r="CN309" s="1" t="s">
        <v>794</v>
      </c>
      <c r="CO309" s="1">
        <v>75</v>
      </c>
      <c r="CP309" s="1">
        <v>10</v>
      </c>
      <c r="CQ309" s="1">
        <v>14</v>
      </c>
      <c r="CR309" s="1">
        <v>24</v>
      </c>
      <c r="CS309" s="1">
        <v>-3</v>
      </c>
      <c r="CT309" s="1">
        <v>18</v>
      </c>
      <c r="CU309" s="1">
        <v>14</v>
      </c>
      <c r="CV309" s="1">
        <v>9</v>
      </c>
      <c r="CW309" s="1">
        <v>4</v>
      </c>
      <c r="CX309" s="1">
        <v>2</v>
      </c>
      <c r="CY309" s="1">
        <v>0</v>
      </c>
      <c r="CZ309" s="1">
        <v>0</v>
      </c>
      <c r="DA309" s="1">
        <v>2</v>
      </c>
      <c r="DB309" s="1">
        <v>61</v>
      </c>
      <c r="DC309" s="1">
        <v>0.16400000000000001</v>
      </c>
      <c r="DE309" s="2"/>
      <c r="DF309" s="1" t="s">
        <v>473</v>
      </c>
      <c r="DG309" s="1">
        <v>75</v>
      </c>
      <c r="DH309" s="1">
        <v>10</v>
      </c>
      <c r="DI309" s="1">
        <v>14</v>
      </c>
      <c r="DJ309" s="1">
        <v>24</v>
      </c>
      <c r="DK309" s="1">
        <v>-3</v>
      </c>
      <c r="DL309" s="1">
        <v>18</v>
      </c>
      <c r="DM309" s="1">
        <v>14</v>
      </c>
      <c r="DN309" s="1">
        <v>9</v>
      </c>
      <c r="DO309" s="1">
        <v>4</v>
      </c>
      <c r="DP309" s="1">
        <v>2</v>
      </c>
      <c r="DQ309" s="1">
        <v>0</v>
      </c>
      <c r="DR309" s="1">
        <v>0</v>
      </c>
      <c r="DS309" s="1">
        <v>2</v>
      </c>
      <c r="DT309" s="1">
        <v>61</v>
      </c>
      <c r="DU309" s="1">
        <v>0.16400000000000001</v>
      </c>
    </row>
    <row r="310" spans="1:125" x14ac:dyDescent="0.2">
      <c r="A310" s="2" t="s">
        <v>917</v>
      </c>
      <c r="B310" s="1" t="s">
        <v>818</v>
      </c>
      <c r="C310" s="1">
        <v>71</v>
      </c>
      <c r="D310" s="1">
        <v>10</v>
      </c>
      <c r="E310" s="1">
        <v>14</v>
      </c>
      <c r="F310" s="1">
        <v>24</v>
      </c>
      <c r="G310" s="1">
        <v>-3</v>
      </c>
      <c r="H310" s="1">
        <v>47</v>
      </c>
      <c r="I310" s="1">
        <v>87</v>
      </c>
      <c r="J310" s="1">
        <v>24</v>
      </c>
      <c r="K310" s="1">
        <v>3</v>
      </c>
      <c r="L310" s="1">
        <v>7</v>
      </c>
      <c r="M310" s="1">
        <v>0</v>
      </c>
      <c r="N310" s="1">
        <v>0</v>
      </c>
      <c r="O310" s="1">
        <v>1</v>
      </c>
      <c r="P310" s="1">
        <v>73</v>
      </c>
      <c r="Q310" s="1">
        <v>0.13700000000000001</v>
      </c>
      <c r="S310" s="1" t="s">
        <v>721</v>
      </c>
      <c r="T310" s="1" t="s">
        <v>806</v>
      </c>
      <c r="U310" s="1">
        <v>82</v>
      </c>
      <c r="V310" s="1">
        <v>4</v>
      </c>
      <c r="W310" s="1">
        <v>20</v>
      </c>
      <c r="X310" s="1">
        <v>24</v>
      </c>
      <c r="Y310" s="1">
        <v>-2</v>
      </c>
      <c r="Z310" s="1">
        <v>44</v>
      </c>
      <c r="AA310" s="1">
        <v>72</v>
      </c>
      <c r="AB310" s="1">
        <v>134</v>
      </c>
      <c r="AC310" s="1">
        <v>1</v>
      </c>
      <c r="AD310" s="1">
        <v>7</v>
      </c>
      <c r="AE310" s="1">
        <v>0</v>
      </c>
      <c r="AF310" s="1">
        <v>0</v>
      </c>
      <c r="AG310" s="1">
        <v>1</v>
      </c>
      <c r="AH310" s="1">
        <v>121</v>
      </c>
      <c r="AI310" s="1">
        <v>3.3000000000000002E-2</v>
      </c>
      <c r="AK310" s="2" t="s">
        <v>745</v>
      </c>
      <c r="AL310" s="1" t="s">
        <v>817</v>
      </c>
      <c r="AM310" s="1">
        <v>55</v>
      </c>
      <c r="AN310" s="1">
        <v>8</v>
      </c>
      <c r="AO310" s="1">
        <v>15</v>
      </c>
      <c r="AP310" s="1">
        <v>23</v>
      </c>
      <c r="AQ310" s="1">
        <v>5</v>
      </c>
      <c r="AR310" s="1">
        <v>33</v>
      </c>
      <c r="AS310" s="1">
        <v>78</v>
      </c>
      <c r="AT310" s="1">
        <v>70</v>
      </c>
      <c r="AU310" s="1">
        <v>3</v>
      </c>
      <c r="AV310" s="1">
        <v>4</v>
      </c>
      <c r="AW310" s="1">
        <v>0</v>
      </c>
      <c r="AX310" s="1">
        <v>0</v>
      </c>
      <c r="AY310" s="1">
        <v>1</v>
      </c>
      <c r="AZ310" s="1">
        <v>84</v>
      </c>
      <c r="BA310" s="1">
        <v>9.5000000000000001E-2</v>
      </c>
      <c r="BC310" s="2" t="s">
        <v>550</v>
      </c>
      <c r="BD310" s="1" t="s">
        <v>804</v>
      </c>
      <c r="BE310" s="1">
        <v>47</v>
      </c>
      <c r="BF310" s="1">
        <v>4</v>
      </c>
      <c r="BG310" s="1">
        <v>9</v>
      </c>
      <c r="BH310" s="1">
        <v>13</v>
      </c>
      <c r="BI310" s="1">
        <v>8</v>
      </c>
      <c r="BJ310" s="1">
        <v>12</v>
      </c>
      <c r="BK310" s="1">
        <v>52</v>
      </c>
      <c r="BL310" s="1">
        <v>34</v>
      </c>
      <c r="BM310" s="1">
        <v>0</v>
      </c>
      <c r="BN310" s="1">
        <v>0</v>
      </c>
      <c r="BO310" s="1">
        <v>0</v>
      </c>
      <c r="BP310" s="1">
        <v>1</v>
      </c>
      <c r="BQ310" s="1">
        <v>1</v>
      </c>
      <c r="BR310" s="1">
        <v>43</v>
      </c>
      <c r="BS310" s="1">
        <v>9.2999999999999999E-2</v>
      </c>
      <c r="BU310" s="2" t="s">
        <v>356</v>
      </c>
      <c r="BV310" s="1" t="s">
        <v>808</v>
      </c>
      <c r="BW310" s="1">
        <v>73</v>
      </c>
      <c r="BX310" s="1">
        <v>10</v>
      </c>
      <c r="BY310" s="1">
        <v>14</v>
      </c>
      <c r="BZ310" s="1">
        <v>24</v>
      </c>
      <c r="CA310" s="1">
        <v>0</v>
      </c>
      <c r="CB310" s="1">
        <v>29</v>
      </c>
      <c r="CC310" s="1">
        <v>81</v>
      </c>
      <c r="CD310" s="1">
        <v>22</v>
      </c>
      <c r="CE310" s="1">
        <v>1</v>
      </c>
      <c r="CF310" s="1">
        <v>2</v>
      </c>
      <c r="CG310" s="1">
        <v>0</v>
      </c>
      <c r="CH310" s="1">
        <v>1</v>
      </c>
      <c r="CI310" s="1">
        <v>3</v>
      </c>
      <c r="CJ310" s="1">
        <v>86</v>
      </c>
      <c r="CK310" s="1">
        <v>0.11600000000000001</v>
      </c>
      <c r="CL310" s="1" t="s">
        <v>797</v>
      </c>
      <c r="CM310" s="1" t="s">
        <v>955</v>
      </c>
      <c r="CN310" s="1" t="s">
        <v>804</v>
      </c>
      <c r="CO310" s="1">
        <v>64</v>
      </c>
      <c r="CP310" s="1">
        <v>3</v>
      </c>
      <c r="CQ310" s="1">
        <v>21</v>
      </c>
      <c r="CR310" s="1">
        <v>24</v>
      </c>
      <c r="CS310" s="1">
        <v>2</v>
      </c>
      <c r="CT310" s="1">
        <v>34</v>
      </c>
      <c r="CU310" s="1">
        <v>92</v>
      </c>
      <c r="CV310" s="1">
        <v>120</v>
      </c>
      <c r="CW310" s="1">
        <v>0</v>
      </c>
      <c r="CX310" s="1">
        <v>0</v>
      </c>
      <c r="CY310" s="1">
        <v>0</v>
      </c>
      <c r="CZ310" s="1">
        <v>3</v>
      </c>
      <c r="DA310" s="1">
        <v>1</v>
      </c>
      <c r="DB310" s="1">
        <v>91</v>
      </c>
      <c r="DC310" s="1">
        <v>3.3000000000000002E-2</v>
      </c>
      <c r="DE310" s="2"/>
      <c r="DF310" s="1" t="s">
        <v>955</v>
      </c>
      <c r="DG310" s="1">
        <v>64</v>
      </c>
      <c r="DH310" s="1">
        <v>3</v>
      </c>
      <c r="DI310" s="1">
        <v>21</v>
      </c>
      <c r="DJ310" s="1">
        <v>24</v>
      </c>
      <c r="DK310" s="1">
        <v>2</v>
      </c>
      <c r="DL310" s="1">
        <v>34</v>
      </c>
      <c r="DM310" s="1">
        <v>92</v>
      </c>
      <c r="DN310" s="1">
        <v>120</v>
      </c>
      <c r="DO310" s="1">
        <v>0</v>
      </c>
      <c r="DP310" s="1">
        <v>0</v>
      </c>
      <c r="DQ310" s="1">
        <v>0</v>
      </c>
      <c r="DR310" s="1">
        <v>3</v>
      </c>
      <c r="DS310" s="1">
        <v>1</v>
      </c>
      <c r="DT310" s="1">
        <v>91</v>
      </c>
      <c r="DU310" s="1">
        <v>3.3000000000000002E-2</v>
      </c>
    </row>
    <row r="311" spans="1:125" x14ac:dyDescent="0.2">
      <c r="A311" s="2" t="s">
        <v>278</v>
      </c>
      <c r="B311" s="1" t="s">
        <v>804</v>
      </c>
      <c r="C311" s="1">
        <v>46</v>
      </c>
      <c r="D311" s="1">
        <v>11</v>
      </c>
      <c r="E311" s="1">
        <v>13</v>
      </c>
      <c r="F311" s="1">
        <v>24</v>
      </c>
      <c r="G311" s="1">
        <v>3</v>
      </c>
      <c r="H311" s="1">
        <v>85</v>
      </c>
      <c r="I311" s="1">
        <v>99</v>
      </c>
      <c r="J311" s="1">
        <v>13</v>
      </c>
      <c r="K311" s="1">
        <v>3</v>
      </c>
      <c r="L311" s="1">
        <v>3</v>
      </c>
      <c r="M311" s="1">
        <v>0</v>
      </c>
      <c r="N311" s="1">
        <v>0</v>
      </c>
      <c r="O311" s="1">
        <v>2</v>
      </c>
      <c r="P311" s="1">
        <v>106</v>
      </c>
      <c r="Q311" s="1">
        <v>0.104</v>
      </c>
      <c r="S311" s="1" t="s">
        <v>704</v>
      </c>
      <c r="T311" s="1" t="s">
        <v>799</v>
      </c>
      <c r="U311" s="1">
        <v>49</v>
      </c>
      <c r="V311" s="1">
        <v>8</v>
      </c>
      <c r="W311" s="1">
        <v>16</v>
      </c>
      <c r="X311" s="1">
        <v>24</v>
      </c>
      <c r="Y311" s="1">
        <v>6</v>
      </c>
      <c r="Z311" s="1">
        <v>48</v>
      </c>
      <c r="AA311" s="1">
        <v>100</v>
      </c>
      <c r="AB311" s="1">
        <v>109</v>
      </c>
      <c r="AC311" s="1">
        <v>5</v>
      </c>
      <c r="AD311" s="1">
        <v>5</v>
      </c>
      <c r="AE311" s="1">
        <v>0</v>
      </c>
      <c r="AF311" s="1">
        <v>1</v>
      </c>
      <c r="AG311" s="1">
        <v>1</v>
      </c>
      <c r="AH311" s="1">
        <v>115</v>
      </c>
      <c r="AI311" s="1">
        <v>7.0000000000000007E-2</v>
      </c>
      <c r="AK311" s="2" t="s">
        <v>289</v>
      </c>
      <c r="AL311" s="1" t="s">
        <v>829</v>
      </c>
      <c r="AM311" s="1">
        <v>65</v>
      </c>
      <c r="AN311" s="1">
        <v>8</v>
      </c>
      <c r="AO311" s="1">
        <v>15</v>
      </c>
      <c r="AP311" s="1">
        <v>23</v>
      </c>
      <c r="AQ311" s="1">
        <v>2</v>
      </c>
      <c r="AR311" s="1">
        <v>6</v>
      </c>
      <c r="AS311" s="1">
        <v>29</v>
      </c>
      <c r="AT311" s="1">
        <v>24</v>
      </c>
      <c r="AU311" s="1">
        <v>2</v>
      </c>
      <c r="AV311" s="1">
        <v>6</v>
      </c>
      <c r="AW311" s="1">
        <v>0</v>
      </c>
      <c r="AX311" s="1">
        <v>0</v>
      </c>
      <c r="AY311" s="1">
        <v>0</v>
      </c>
      <c r="AZ311" s="1">
        <v>100</v>
      </c>
      <c r="BA311" s="1">
        <v>0.08</v>
      </c>
      <c r="BC311" s="2" t="s">
        <v>859</v>
      </c>
      <c r="BD311" s="1" t="s">
        <v>829</v>
      </c>
      <c r="BE311" s="1">
        <v>34</v>
      </c>
      <c r="BF311" s="1">
        <v>4</v>
      </c>
      <c r="BG311" s="1">
        <v>9</v>
      </c>
      <c r="BH311" s="1">
        <v>13</v>
      </c>
      <c r="BI311" s="1">
        <v>-7</v>
      </c>
      <c r="BJ311" s="1">
        <v>23</v>
      </c>
      <c r="BK311" s="1">
        <v>16</v>
      </c>
      <c r="BL311" s="1">
        <v>55</v>
      </c>
      <c r="BM311" s="1">
        <v>0</v>
      </c>
      <c r="BN311" s="1">
        <v>7</v>
      </c>
      <c r="BO311" s="1">
        <v>0</v>
      </c>
      <c r="BP311" s="1">
        <v>0</v>
      </c>
      <c r="BQ311" s="1">
        <v>0</v>
      </c>
      <c r="BR311" s="1">
        <v>30</v>
      </c>
      <c r="BS311" s="1">
        <v>0.13300000000000001</v>
      </c>
      <c r="BU311" s="2" t="s">
        <v>126</v>
      </c>
      <c r="BV311" s="1" t="s">
        <v>798</v>
      </c>
      <c r="BW311" s="1">
        <v>55</v>
      </c>
      <c r="BX311" s="1">
        <v>9</v>
      </c>
      <c r="BY311" s="1">
        <v>15</v>
      </c>
      <c r="BZ311" s="1">
        <v>24</v>
      </c>
      <c r="CA311" s="1">
        <v>8</v>
      </c>
      <c r="CB311" s="1">
        <v>64</v>
      </c>
      <c r="CC311" s="1">
        <v>132</v>
      </c>
      <c r="CD311" s="1">
        <v>24</v>
      </c>
      <c r="CE311" s="1">
        <v>0</v>
      </c>
      <c r="CF311" s="1">
        <v>4</v>
      </c>
      <c r="CG311" s="1">
        <v>0</v>
      </c>
      <c r="CH311" s="1">
        <v>1</v>
      </c>
      <c r="CI311" s="1">
        <v>2</v>
      </c>
      <c r="CJ311" s="1">
        <v>112</v>
      </c>
      <c r="CK311" s="1">
        <v>0.08</v>
      </c>
      <c r="CL311" s="1" t="s">
        <v>797</v>
      </c>
      <c r="CM311" s="1" t="s">
        <v>128</v>
      </c>
      <c r="CN311" s="1" t="s">
        <v>829</v>
      </c>
      <c r="CO311" s="1">
        <v>53</v>
      </c>
      <c r="CP311" s="1">
        <v>6</v>
      </c>
      <c r="CQ311" s="1">
        <v>17</v>
      </c>
      <c r="CR311" s="1">
        <v>23</v>
      </c>
      <c r="CS311" s="1">
        <v>4</v>
      </c>
      <c r="CT311" s="1">
        <v>48</v>
      </c>
      <c r="CU311" s="1">
        <v>88</v>
      </c>
      <c r="CV311" s="1">
        <v>21</v>
      </c>
      <c r="CW311" s="1">
        <v>0</v>
      </c>
      <c r="CX311" s="1">
        <v>5</v>
      </c>
      <c r="CY311" s="1">
        <v>1</v>
      </c>
      <c r="CZ311" s="1">
        <v>0</v>
      </c>
      <c r="DA311" s="1">
        <v>0</v>
      </c>
      <c r="DB311" s="1">
        <v>76</v>
      </c>
      <c r="DC311" s="1">
        <v>7.9000000000000001E-2</v>
      </c>
      <c r="DE311" s="2"/>
      <c r="DF311" s="1" t="s">
        <v>128</v>
      </c>
      <c r="DG311" s="1">
        <v>53</v>
      </c>
      <c r="DH311" s="1">
        <v>6</v>
      </c>
      <c r="DI311" s="1">
        <v>17</v>
      </c>
      <c r="DJ311" s="1">
        <v>23</v>
      </c>
      <c r="DK311" s="1">
        <v>4</v>
      </c>
      <c r="DL311" s="1">
        <v>48</v>
      </c>
      <c r="DM311" s="1">
        <v>88</v>
      </c>
      <c r="DN311" s="1">
        <v>21</v>
      </c>
      <c r="DO311" s="1">
        <v>0</v>
      </c>
      <c r="DP311" s="1">
        <v>5</v>
      </c>
      <c r="DQ311" s="1">
        <v>1</v>
      </c>
      <c r="DR311" s="1">
        <v>0</v>
      </c>
      <c r="DS311" s="1">
        <v>0</v>
      </c>
      <c r="DT311" s="1">
        <v>76</v>
      </c>
      <c r="DU311" s="1">
        <v>7.9000000000000001E-2</v>
      </c>
    </row>
    <row r="312" spans="1:125" x14ac:dyDescent="0.2">
      <c r="A312" s="2" t="s">
        <v>898</v>
      </c>
      <c r="B312" s="1" t="s">
        <v>814</v>
      </c>
      <c r="C312" s="1">
        <v>82</v>
      </c>
      <c r="D312" s="1">
        <v>8</v>
      </c>
      <c r="E312" s="1">
        <v>16</v>
      </c>
      <c r="F312" s="1">
        <v>24</v>
      </c>
      <c r="G312" s="1">
        <v>8</v>
      </c>
      <c r="H312" s="1">
        <v>45</v>
      </c>
      <c r="I312" s="1">
        <v>97</v>
      </c>
      <c r="J312" s="1">
        <v>142</v>
      </c>
      <c r="K312" s="1">
        <v>1</v>
      </c>
      <c r="L312" s="1">
        <v>3</v>
      </c>
      <c r="M312" s="1">
        <v>1</v>
      </c>
      <c r="N312" s="1">
        <v>1</v>
      </c>
      <c r="O312" s="1">
        <v>2</v>
      </c>
      <c r="P312" s="1">
        <v>82</v>
      </c>
      <c r="Q312" s="1">
        <v>9.8000000000000004E-2</v>
      </c>
      <c r="S312" s="1" t="s">
        <v>551</v>
      </c>
      <c r="T312" s="1" t="s">
        <v>796</v>
      </c>
      <c r="U312" s="1">
        <v>76</v>
      </c>
      <c r="V312" s="1">
        <v>3</v>
      </c>
      <c r="W312" s="1">
        <v>21</v>
      </c>
      <c r="X312" s="1">
        <v>24</v>
      </c>
      <c r="Y312" s="1">
        <v>-4</v>
      </c>
      <c r="Z312" s="1">
        <v>174</v>
      </c>
      <c r="AA312" s="1">
        <v>115</v>
      </c>
      <c r="AB312" s="1">
        <v>24</v>
      </c>
      <c r="AC312" s="1">
        <v>0</v>
      </c>
      <c r="AD312" s="1">
        <v>1</v>
      </c>
      <c r="AE312" s="1">
        <v>0</v>
      </c>
      <c r="AF312" s="1">
        <v>0</v>
      </c>
      <c r="AG312" s="1">
        <v>1</v>
      </c>
      <c r="AH312" s="1">
        <v>137</v>
      </c>
      <c r="AI312" s="1">
        <v>2.1999999999999999E-2</v>
      </c>
      <c r="AK312" s="2" t="s">
        <v>281</v>
      </c>
      <c r="AL312" s="1" t="s">
        <v>807</v>
      </c>
      <c r="AM312" s="1">
        <v>84</v>
      </c>
      <c r="AN312" s="1">
        <v>8</v>
      </c>
      <c r="AO312" s="1">
        <v>15</v>
      </c>
      <c r="AP312" s="1">
        <v>23</v>
      </c>
      <c r="AQ312" s="1">
        <v>-11</v>
      </c>
      <c r="AR312" s="1">
        <v>52</v>
      </c>
      <c r="AS312" s="1">
        <v>95</v>
      </c>
      <c r="AT312" s="1">
        <v>50</v>
      </c>
      <c r="AU312" s="1">
        <v>0</v>
      </c>
      <c r="AV312" s="1">
        <v>0</v>
      </c>
      <c r="AW312" s="1">
        <v>1</v>
      </c>
      <c r="AX312" s="1">
        <v>1</v>
      </c>
      <c r="AY312" s="1">
        <v>1</v>
      </c>
      <c r="AZ312" s="1">
        <v>184</v>
      </c>
      <c r="BA312" s="1">
        <v>4.2999999999999997E-2</v>
      </c>
      <c r="BC312" s="2" t="s">
        <v>918</v>
      </c>
      <c r="BD312" s="1" t="s">
        <v>812</v>
      </c>
      <c r="BE312" s="1">
        <v>41</v>
      </c>
      <c r="BF312" s="1">
        <v>4</v>
      </c>
      <c r="BG312" s="1">
        <v>9</v>
      </c>
      <c r="BH312" s="1">
        <v>13</v>
      </c>
      <c r="BI312" s="1">
        <v>15</v>
      </c>
      <c r="BJ312" s="1">
        <v>28</v>
      </c>
      <c r="BK312" s="1">
        <v>46</v>
      </c>
      <c r="BL312" s="1">
        <v>33</v>
      </c>
      <c r="BM312" s="1">
        <v>1</v>
      </c>
      <c r="BN312" s="1">
        <v>2</v>
      </c>
      <c r="BO312" s="1">
        <v>0</v>
      </c>
      <c r="BP312" s="1">
        <v>0</v>
      </c>
      <c r="BQ312" s="1">
        <v>2</v>
      </c>
      <c r="BR312" s="1">
        <v>76</v>
      </c>
      <c r="BS312" s="1">
        <v>5.2999999999999999E-2</v>
      </c>
      <c r="BU312" s="2" t="s">
        <v>347</v>
      </c>
      <c r="BV312" s="1" t="s">
        <v>811</v>
      </c>
      <c r="BW312" s="1">
        <v>66</v>
      </c>
      <c r="BX312" s="1">
        <v>10</v>
      </c>
      <c r="BY312" s="1">
        <v>14</v>
      </c>
      <c r="BZ312" s="1">
        <v>24</v>
      </c>
      <c r="CA312" s="1">
        <v>-4</v>
      </c>
      <c r="CB312" s="1">
        <v>16</v>
      </c>
      <c r="CC312" s="1">
        <v>7</v>
      </c>
      <c r="CD312" s="1">
        <v>45</v>
      </c>
      <c r="CE312" s="1">
        <v>1</v>
      </c>
      <c r="CF312" s="1">
        <v>3</v>
      </c>
      <c r="CG312" s="1">
        <v>0</v>
      </c>
      <c r="CH312" s="1">
        <v>0</v>
      </c>
      <c r="CI312" s="1">
        <v>2</v>
      </c>
      <c r="CJ312" s="1">
        <v>124</v>
      </c>
      <c r="CK312" s="1">
        <v>8.1000000000000003E-2</v>
      </c>
      <c r="CL312" s="1" t="s">
        <v>797</v>
      </c>
      <c r="CM312" s="1" t="s">
        <v>978</v>
      </c>
      <c r="CN312" s="1" t="s">
        <v>815</v>
      </c>
      <c r="CO312" s="1">
        <v>64</v>
      </c>
      <c r="CP312" s="1">
        <v>11</v>
      </c>
      <c r="CQ312" s="1">
        <v>12</v>
      </c>
      <c r="CR312" s="1">
        <v>23</v>
      </c>
      <c r="CS312" s="1">
        <v>8</v>
      </c>
      <c r="CT312" s="1">
        <v>56</v>
      </c>
      <c r="CU312" s="1">
        <v>90</v>
      </c>
      <c r="CV312" s="1">
        <v>100</v>
      </c>
      <c r="CW312" s="1">
        <v>1</v>
      </c>
      <c r="CX312" s="1">
        <v>4</v>
      </c>
      <c r="CY312" s="1">
        <v>0</v>
      </c>
      <c r="CZ312" s="1">
        <v>1</v>
      </c>
      <c r="DA312" s="1">
        <v>4</v>
      </c>
      <c r="DB312" s="1">
        <v>112</v>
      </c>
      <c r="DC312" s="1">
        <v>9.8000000000000004E-2</v>
      </c>
      <c r="DE312" s="2"/>
      <c r="DF312" s="1" t="s">
        <v>978</v>
      </c>
      <c r="DG312" s="1">
        <v>64</v>
      </c>
      <c r="DH312" s="1">
        <v>11</v>
      </c>
      <c r="DI312" s="1">
        <v>12</v>
      </c>
      <c r="DJ312" s="1">
        <v>23</v>
      </c>
      <c r="DK312" s="1">
        <v>8</v>
      </c>
      <c r="DL312" s="1">
        <v>56</v>
      </c>
      <c r="DM312" s="1">
        <v>90</v>
      </c>
      <c r="DN312" s="1">
        <v>100</v>
      </c>
      <c r="DO312" s="1">
        <v>1</v>
      </c>
      <c r="DP312" s="1">
        <v>4</v>
      </c>
      <c r="DQ312" s="1">
        <v>0</v>
      </c>
      <c r="DR312" s="1">
        <v>1</v>
      </c>
      <c r="DS312" s="1">
        <v>4</v>
      </c>
      <c r="DT312" s="1">
        <v>112</v>
      </c>
      <c r="DU312" s="1">
        <v>9.8000000000000004E-2</v>
      </c>
    </row>
    <row r="313" spans="1:125" x14ac:dyDescent="0.2">
      <c r="A313" s="2" t="s">
        <v>919</v>
      </c>
      <c r="B313" s="1" t="s">
        <v>825</v>
      </c>
      <c r="C313" s="1">
        <v>82</v>
      </c>
      <c r="D313" s="1">
        <v>3</v>
      </c>
      <c r="E313" s="1">
        <v>20</v>
      </c>
      <c r="F313" s="1">
        <v>23</v>
      </c>
      <c r="G313" s="1">
        <v>3</v>
      </c>
      <c r="H313" s="1">
        <v>78</v>
      </c>
      <c r="I313" s="1">
        <v>136</v>
      </c>
      <c r="J313" s="1">
        <v>130</v>
      </c>
      <c r="K313" s="1">
        <v>1</v>
      </c>
      <c r="L313" s="1">
        <v>3</v>
      </c>
      <c r="M313" s="1">
        <v>0</v>
      </c>
      <c r="N313" s="1">
        <v>1</v>
      </c>
      <c r="O313" s="1">
        <v>1</v>
      </c>
      <c r="P313" s="1">
        <v>80</v>
      </c>
      <c r="Q313" s="1">
        <v>3.7999999999999999E-2</v>
      </c>
      <c r="S313" s="1" t="s">
        <v>720</v>
      </c>
      <c r="T313" s="1" t="s">
        <v>811</v>
      </c>
      <c r="U313" s="1">
        <v>75</v>
      </c>
      <c r="V313" s="1">
        <v>2</v>
      </c>
      <c r="W313" s="1">
        <v>22</v>
      </c>
      <c r="X313" s="1">
        <v>24</v>
      </c>
      <c r="Y313" s="1">
        <v>19</v>
      </c>
      <c r="Z313" s="1">
        <v>28</v>
      </c>
      <c r="AA313" s="1">
        <v>87</v>
      </c>
      <c r="AB313" s="1">
        <v>72</v>
      </c>
      <c r="AC313" s="1">
        <v>0</v>
      </c>
      <c r="AD313" s="1">
        <v>6</v>
      </c>
      <c r="AE313" s="1">
        <v>0</v>
      </c>
      <c r="AF313" s="1">
        <v>0</v>
      </c>
      <c r="AG313" s="1">
        <v>0</v>
      </c>
      <c r="AH313" s="1">
        <v>105</v>
      </c>
      <c r="AI313" s="1">
        <v>1.9E-2</v>
      </c>
      <c r="AK313" s="2" t="s">
        <v>609</v>
      </c>
      <c r="AL313" s="1" t="s">
        <v>798</v>
      </c>
      <c r="AM313" s="1">
        <v>71</v>
      </c>
      <c r="AN313" s="1">
        <v>9</v>
      </c>
      <c r="AO313" s="1">
        <v>14</v>
      </c>
      <c r="AP313" s="1">
        <v>23</v>
      </c>
      <c r="AQ313" s="1">
        <v>-7</v>
      </c>
      <c r="AR313" s="1">
        <v>14</v>
      </c>
      <c r="AS313" s="1">
        <v>49</v>
      </c>
      <c r="AT313" s="1">
        <v>29</v>
      </c>
      <c r="AU313" s="1">
        <v>2</v>
      </c>
      <c r="AV313" s="1">
        <v>0</v>
      </c>
      <c r="AW313" s="1">
        <v>0</v>
      </c>
      <c r="AX313" s="1">
        <v>0</v>
      </c>
      <c r="AY313" s="1">
        <v>2</v>
      </c>
      <c r="AZ313" s="1">
        <v>125</v>
      </c>
      <c r="BA313" s="1">
        <v>7.1999999999999995E-2</v>
      </c>
      <c r="BC313" s="2" t="s">
        <v>920</v>
      </c>
      <c r="BD313" s="1" t="s">
        <v>812</v>
      </c>
      <c r="BE313" s="1">
        <v>45</v>
      </c>
      <c r="BF313" s="1">
        <v>3</v>
      </c>
      <c r="BG313" s="1">
        <v>10</v>
      </c>
      <c r="BH313" s="1">
        <v>13</v>
      </c>
      <c r="BI313" s="1">
        <v>6</v>
      </c>
      <c r="BJ313" s="1">
        <v>29</v>
      </c>
      <c r="BK313" s="1">
        <v>67</v>
      </c>
      <c r="BL313" s="1">
        <v>40</v>
      </c>
      <c r="BM313" s="1">
        <v>0</v>
      </c>
      <c r="BN313" s="1">
        <v>0</v>
      </c>
      <c r="BO313" s="1">
        <v>0</v>
      </c>
      <c r="BP313" s="1">
        <v>0</v>
      </c>
      <c r="BQ313" s="1">
        <v>1</v>
      </c>
      <c r="BR313" s="1">
        <v>34</v>
      </c>
      <c r="BS313" s="1">
        <v>8.7999999999999995E-2</v>
      </c>
      <c r="BU313" s="2" t="s">
        <v>719</v>
      </c>
      <c r="BV313" s="1" t="s">
        <v>816</v>
      </c>
      <c r="BW313" s="1">
        <v>76</v>
      </c>
      <c r="BX313" s="1">
        <v>5</v>
      </c>
      <c r="BY313" s="1">
        <v>19</v>
      </c>
      <c r="BZ313" s="1">
        <v>24</v>
      </c>
      <c r="CA313" s="1">
        <v>8</v>
      </c>
      <c r="CB313" s="1">
        <v>58</v>
      </c>
      <c r="CC313" s="1">
        <v>169</v>
      </c>
      <c r="CD313" s="1">
        <v>82</v>
      </c>
      <c r="CE313" s="1">
        <v>1</v>
      </c>
      <c r="CF313" s="1">
        <v>4</v>
      </c>
      <c r="CG313" s="1">
        <v>0</v>
      </c>
      <c r="CH313" s="1">
        <v>0</v>
      </c>
      <c r="CI313" s="1">
        <v>0</v>
      </c>
      <c r="CJ313" s="1">
        <v>175</v>
      </c>
      <c r="CK313" s="1">
        <v>2.9000000000000001E-2</v>
      </c>
      <c r="CL313" s="1" t="s">
        <v>797</v>
      </c>
      <c r="CM313" s="1" t="s">
        <v>1628</v>
      </c>
      <c r="CN313" s="1" t="s">
        <v>819</v>
      </c>
      <c r="CO313" s="1">
        <v>60</v>
      </c>
      <c r="CP313" s="1">
        <v>4</v>
      </c>
      <c r="CQ313" s="1">
        <v>19</v>
      </c>
      <c r="CR313" s="1">
        <v>23</v>
      </c>
      <c r="CS313" s="1">
        <v>13</v>
      </c>
      <c r="CT313" s="1">
        <v>36</v>
      </c>
      <c r="CU313" s="1">
        <v>27</v>
      </c>
      <c r="CV313" s="1">
        <v>93</v>
      </c>
      <c r="CW313" s="1">
        <v>1</v>
      </c>
      <c r="CX313" s="1">
        <v>6</v>
      </c>
      <c r="CY313" s="1">
        <v>0</v>
      </c>
      <c r="CZ313" s="1">
        <v>0</v>
      </c>
      <c r="DA313" s="1">
        <v>0</v>
      </c>
      <c r="DB313" s="1">
        <v>58</v>
      </c>
      <c r="DC313" s="1">
        <v>6.9000000000000006E-2</v>
      </c>
      <c r="DE313" s="2"/>
      <c r="DF313" s="1" t="s">
        <v>1628</v>
      </c>
      <c r="DG313" s="1">
        <v>60</v>
      </c>
      <c r="DH313" s="1">
        <v>4</v>
      </c>
      <c r="DI313" s="1">
        <v>19</v>
      </c>
      <c r="DJ313" s="1">
        <v>23</v>
      </c>
      <c r="DK313" s="1">
        <v>13</v>
      </c>
      <c r="DL313" s="1">
        <v>36</v>
      </c>
      <c r="DM313" s="1">
        <v>27</v>
      </c>
      <c r="DN313" s="1">
        <v>93</v>
      </c>
      <c r="DO313" s="1">
        <v>1</v>
      </c>
      <c r="DP313" s="1">
        <v>6</v>
      </c>
      <c r="DQ313" s="1">
        <v>0</v>
      </c>
      <c r="DR313" s="1">
        <v>0</v>
      </c>
      <c r="DS313" s="1">
        <v>0</v>
      </c>
      <c r="DT313" s="1">
        <v>58</v>
      </c>
      <c r="DU313" s="1">
        <v>6.9000000000000006E-2</v>
      </c>
    </row>
    <row r="314" spans="1:125" x14ac:dyDescent="0.2">
      <c r="A314" s="2" t="s">
        <v>464</v>
      </c>
      <c r="B314" s="1" t="s">
        <v>825</v>
      </c>
      <c r="C314" s="1">
        <v>74</v>
      </c>
      <c r="D314" s="1">
        <v>12</v>
      </c>
      <c r="E314" s="1">
        <v>11</v>
      </c>
      <c r="F314" s="1">
        <v>23</v>
      </c>
      <c r="G314" s="1">
        <v>13</v>
      </c>
      <c r="H314" s="1">
        <v>39</v>
      </c>
      <c r="I314" s="1">
        <v>115</v>
      </c>
      <c r="J314" s="1">
        <v>30</v>
      </c>
      <c r="K314" s="1">
        <v>1</v>
      </c>
      <c r="L314" s="1">
        <v>1</v>
      </c>
      <c r="M314" s="1">
        <v>0</v>
      </c>
      <c r="N314" s="1">
        <v>0</v>
      </c>
      <c r="O314" s="1">
        <v>3</v>
      </c>
      <c r="P314" s="1">
        <v>121</v>
      </c>
      <c r="Q314" s="1">
        <v>9.9000000000000005E-2</v>
      </c>
      <c r="S314" s="1" t="s">
        <v>27</v>
      </c>
      <c r="T314" s="1" t="s">
        <v>821</v>
      </c>
      <c r="U314" s="1">
        <v>37</v>
      </c>
      <c r="V314" s="1">
        <v>14</v>
      </c>
      <c r="W314" s="1">
        <v>10</v>
      </c>
      <c r="X314" s="1">
        <v>24</v>
      </c>
      <c r="Y314" s="1">
        <v>-1</v>
      </c>
      <c r="Z314" s="1">
        <v>39</v>
      </c>
      <c r="AA314" s="1">
        <v>67</v>
      </c>
      <c r="AB314" s="1">
        <v>13</v>
      </c>
      <c r="AC314" s="1">
        <v>7</v>
      </c>
      <c r="AD314" s="1">
        <v>1</v>
      </c>
      <c r="AE314" s="1">
        <v>0</v>
      </c>
      <c r="AF314" s="1">
        <v>0</v>
      </c>
      <c r="AG314" s="1">
        <v>2</v>
      </c>
      <c r="AH314" s="1">
        <v>112</v>
      </c>
      <c r="AI314" s="1">
        <v>0.125</v>
      </c>
      <c r="AK314" s="2" t="s">
        <v>921</v>
      </c>
      <c r="AL314" s="1" t="s">
        <v>801</v>
      </c>
      <c r="AM314" s="1">
        <v>79</v>
      </c>
      <c r="AN314" s="1">
        <v>2</v>
      </c>
      <c r="AO314" s="1">
        <v>20</v>
      </c>
      <c r="AP314" s="1">
        <v>22</v>
      </c>
      <c r="AQ314" s="1">
        <v>-6</v>
      </c>
      <c r="AR314" s="1">
        <v>62</v>
      </c>
      <c r="AS314" s="1">
        <v>270</v>
      </c>
      <c r="AT314" s="1">
        <v>115</v>
      </c>
      <c r="AU314" s="1">
        <v>0</v>
      </c>
      <c r="AV314" s="1">
        <v>1</v>
      </c>
      <c r="AW314" s="1">
        <v>0</v>
      </c>
      <c r="AX314" s="1">
        <v>1</v>
      </c>
      <c r="AY314" s="1">
        <v>0</v>
      </c>
      <c r="AZ314" s="1">
        <v>81</v>
      </c>
      <c r="BA314" s="1">
        <v>2.5000000000000001E-2</v>
      </c>
      <c r="BC314" s="2" t="s">
        <v>747</v>
      </c>
      <c r="BD314" s="1" t="s">
        <v>821</v>
      </c>
      <c r="BE314" s="1">
        <v>43</v>
      </c>
      <c r="BF314" s="1">
        <v>3</v>
      </c>
      <c r="BG314" s="1">
        <v>10</v>
      </c>
      <c r="BH314" s="1">
        <v>13</v>
      </c>
      <c r="BI314" s="1">
        <v>-11</v>
      </c>
      <c r="BJ314" s="1">
        <v>18</v>
      </c>
      <c r="BK314" s="1">
        <v>24</v>
      </c>
      <c r="BL314" s="1">
        <v>57</v>
      </c>
      <c r="BM314" s="1">
        <v>1</v>
      </c>
      <c r="BN314" s="1">
        <v>3</v>
      </c>
      <c r="BO314" s="1">
        <v>0</v>
      </c>
      <c r="BP314" s="1">
        <v>0</v>
      </c>
      <c r="BQ314" s="1">
        <v>0</v>
      </c>
      <c r="BR314" s="1">
        <v>36</v>
      </c>
      <c r="BS314" s="1">
        <v>8.3000000000000004E-2</v>
      </c>
      <c r="BU314" s="2" t="s">
        <v>272</v>
      </c>
      <c r="BV314" s="1" t="s">
        <v>812</v>
      </c>
      <c r="BW314" s="1">
        <v>42</v>
      </c>
      <c r="BX314" s="1">
        <v>9</v>
      </c>
      <c r="BY314" s="1">
        <v>15</v>
      </c>
      <c r="BZ314" s="1">
        <v>24</v>
      </c>
      <c r="CA314" s="1">
        <v>8</v>
      </c>
      <c r="CB314" s="1">
        <v>6</v>
      </c>
      <c r="CC314" s="1">
        <v>25</v>
      </c>
      <c r="CD314" s="1">
        <v>16</v>
      </c>
      <c r="CE314" s="1">
        <v>2</v>
      </c>
      <c r="CF314" s="1">
        <v>3</v>
      </c>
      <c r="CG314" s="1">
        <v>0</v>
      </c>
      <c r="CH314" s="1">
        <v>0</v>
      </c>
      <c r="CI314" s="1">
        <v>1</v>
      </c>
      <c r="CJ314" s="1">
        <v>59</v>
      </c>
      <c r="CK314" s="1">
        <v>0.153</v>
      </c>
      <c r="CL314" s="1" t="s">
        <v>797</v>
      </c>
      <c r="CM314" s="1" t="s">
        <v>748</v>
      </c>
      <c r="CN314" s="1" t="s">
        <v>794</v>
      </c>
      <c r="CO314" s="1">
        <v>59</v>
      </c>
      <c r="CP314" s="1">
        <v>1</v>
      </c>
      <c r="CQ314" s="1">
        <v>22</v>
      </c>
      <c r="CR314" s="1">
        <v>23</v>
      </c>
      <c r="CS314" s="1">
        <v>0</v>
      </c>
      <c r="CT314" s="1">
        <v>44</v>
      </c>
      <c r="CU314" s="1">
        <v>82</v>
      </c>
      <c r="CV314" s="1">
        <v>71</v>
      </c>
      <c r="CW314" s="1">
        <v>1</v>
      </c>
      <c r="CX314" s="1">
        <v>2</v>
      </c>
      <c r="CY314" s="1">
        <v>0</v>
      </c>
      <c r="CZ314" s="1">
        <v>0</v>
      </c>
      <c r="DA314" s="1">
        <v>0</v>
      </c>
      <c r="DB314" s="1">
        <v>82</v>
      </c>
      <c r="DC314" s="1">
        <v>1.2E-2</v>
      </c>
      <c r="DE314" s="2"/>
      <c r="DF314" s="1" t="s">
        <v>748</v>
      </c>
      <c r="DG314" s="1">
        <v>59</v>
      </c>
      <c r="DH314" s="1">
        <v>1</v>
      </c>
      <c r="DI314" s="1">
        <v>22</v>
      </c>
      <c r="DJ314" s="1">
        <v>23</v>
      </c>
      <c r="DK314" s="1">
        <v>0</v>
      </c>
      <c r="DL314" s="1">
        <v>44</v>
      </c>
      <c r="DM314" s="1">
        <v>82</v>
      </c>
      <c r="DN314" s="1">
        <v>71</v>
      </c>
      <c r="DO314" s="1">
        <v>1</v>
      </c>
      <c r="DP314" s="1">
        <v>2</v>
      </c>
      <c r="DQ314" s="1">
        <v>0</v>
      </c>
      <c r="DR314" s="1">
        <v>0</v>
      </c>
      <c r="DS314" s="1">
        <v>0</v>
      </c>
      <c r="DT314" s="1">
        <v>82</v>
      </c>
      <c r="DU314" s="1">
        <v>1.2E-2</v>
      </c>
    </row>
    <row r="315" spans="1:125" x14ac:dyDescent="0.2">
      <c r="A315" s="2" t="s">
        <v>198</v>
      </c>
      <c r="B315" s="1" t="s">
        <v>829</v>
      </c>
      <c r="C315" s="1">
        <v>63</v>
      </c>
      <c r="D315" s="1">
        <v>10</v>
      </c>
      <c r="E315" s="1">
        <v>13</v>
      </c>
      <c r="F315" s="1">
        <v>23</v>
      </c>
      <c r="G315" s="1">
        <v>1</v>
      </c>
      <c r="H315" s="1">
        <v>45</v>
      </c>
      <c r="I315" s="1">
        <v>127</v>
      </c>
      <c r="J315" s="1">
        <v>37</v>
      </c>
      <c r="K315" s="1">
        <v>0</v>
      </c>
      <c r="L315" s="1">
        <v>0</v>
      </c>
      <c r="M315" s="1">
        <v>2</v>
      </c>
      <c r="N315" s="1">
        <v>1</v>
      </c>
      <c r="O315" s="1">
        <v>0</v>
      </c>
      <c r="P315" s="1">
        <v>133</v>
      </c>
      <c r="Q315" s="1">
        <v>7.4999999999999997E-2</v>
      </c>
      <c r="S315" s="1" t="s">
        <v>769</v>
      </c>
      <c r="T315" s="1" t="s">
        <v>795</v>
      </c>
      <c r="U315" s="1">
        <v>77</v>
      </c>
      <c r="V315" s="1">
        <v>3</v>
      </c>
      <c r="W315" s="1">
        <v>21</v>
      </c>
      <c r="X315" s="1">
        <v>24</v>
      </c>
      <c r="Y315" s="1">
        <v>9</v>
      </c>
      <c r="Z315" s="1">
        <v>16</v>
      </c>
      <c r="AA315" s="1">
        <v>45</v>
      </c>
      <c r="AB315" s="1">
        <v>129</v>
      </c>
      <c r="AC315" s="1">
        <v>2</v>
      </c>
      <c r="AD315" s="1">
        <v>8</v>
      </c>
      <c r="AE315" s="1">
        <v>0</v>
      </c>
      <c r="AF315" s="1">
        <v>1</v>
      </c>
      <c r="AG315" s="1">
        <v>1</v>
      </c>
      <c r="AH315" s="1">
        <v>104</v>
      </c>
      <c r="AI315" s="1">
        <v>2.9000000000000001E-2</v>
      </c>
      <c r="AK315" s="2" t="s">
        <v>855</v>
      </c>
      <c r="AL315" s="1" t="s">
        <v>807</v>
      </c>
      <c r="AM315" s="1">
        <v>75</v>
      </c>
      <c r="AN315" s="1">
        <v>5</v>
      </c>
      <c r="AO315" s="1">
        <v>17</v>
      </c>
      <c r="AP315" s="1">
        <v>22</v>
      </c>
      <c r="AQ315" s="1">
        <v>-5</v>
      </c>
      <c r="AR315" s="1">
        <v>48</v>
      </c>
      <c r="AS315" s="1">
        <v>191</v>
      </c>
      <c r="AT315" s="1">
        <v>110</v>
      </c>
      <c r="AU315" s="1">
        <v>2</v>
      </c>
      <c r="AV315" s="1">
        <v>7</v>
      </c>
      <c r="AW315" s="1">
        <v>0</v>
      </c>
      <c r="AX315" s="1">
        <v>0</v>
      </c>
      <c r="AY315" s="1">
        <v>1</v>
      </c>
      <c r="AZ315" s="1">
        <v>75</v>
      </c>
      <c r="BA315" s="1">
        <v>6.7000000000000004E-2</v>
      </c>
      <c r="BC315" s="2" t="s">
        <v>165</v>
      </c>
      <c r="BD315" s="1" t="s">
        <v>829</v>
      </c>
      <c r="BE315" s="1">
        <v>43</v>
      </c>
      <c r="BF315" s="1">
        <v>3</v>
      </c>
      <c r="BG315" s="1">
        <v>10</v>
      </c>
      <c r="BH315" s="1">
        <v>13</v>
      </c>
      <c r="BI315" s="1">
        <v>-10</v>
      </c>
      <c r="BJ315" s="1">
        <v>14</v>
      </c>
      <c r="BK315" s="1">
        <v>37</v>
      </c>
      <c r="BL315" s="1">
        <v>18</v>
      </c>
      <c r="BM315" s="1">
        <v>1</v>
      </c>
      <c r="BN315" s="1">
        <v>2</v>
      </c>
      <c r="BO315" s="1">
        <v>1</v>
      </c>
      <c r="BP315" s="1">
        <v>0</v>
      </c>
      <c r="BQ315" s="1">
        <v>1</v>
      </c>
      <c r="BR315" s="1">
        <v>96</v>
      </c>
      <c r="BS315" s="1">
        <v>3.1E-2</v>
      </c>
      <c r="BU315" s="2" t="s">
        <v>910</v>
      </c>
      <c r="BV315" s="1" t="s">
        <v>811</v>
      </c>
      <c r="BW315" s="1">
        <v>81</v>
      </c>
      <c r="BX315" s="1">
        <v>5</v>
      </c>
      <c r="BY315" s="1">
        <v>19</v>
      </c>
      <c r="BZ315" s="1">
        <v>24</v>
      </c>
      <c r="CA315" s="1">
        <v>31</v>
      </c>
      <c r="CB315" s="1">
        <v>38</v>
      </c>
      <c r="CC315" s="1">
        <v>51</v>
      </c>
      <c r="CD315" s="1">
        <v>150</v>
      </c>
      <c r="CE315" s="1">
        <v>0</v>
      </c>
      <c r="CF315" s="1">
        <v>1</v>
      </c>
      <c r="CG315" s="1">
        <v>1</v>
      </c>
      <c r="CH315" s="1">
        <v>1</v>
      </c>
      <c r="CI315" s="1">
        <v>0</v>
      </c>
      <c r="CJ315" s="1">
        <v>138</v>
      </c>
      <c r="CK315" s="1">
        <v>3.5999999999999997E-2</v>
      </c>
      <c r="CL315" s="1" t="s">
        <v>797</v>
      </c>
      <c r="CM315" s="1" t="s">
        <v>241</v>
      </c>
      <c r="CN315" s="1" t="s">
        <v>806</v>
      </c>
      <c r="CO315" s="1">
        <v>57</v>
      </c>
      <c r="CP315" s="1">
        <v>12</v>
      </c>
      <c r="CQ315" s="1">
        <v>11</v>
      </c>
      <c r="CR315" s="1">
        <v>23</v>
      </c>
      <c r="CS315" s="1">
        <v>-8</v>
      </c>
      <c r="CT315" s="1">
        <v>8</v>
      </c>
      <c r="CU315" s="1">
        <v>7</v>
      </c>
      <c r="CV315" s="1">
        <v>13</v>
      </c>
      <c r="CW315" s="1">
        <v>0</v>
      </c>
      <c r="CX315" s="1">
        <v>1</v>
      </c>
      <c r="CY315" s="1">
        <v>0</v>
      </c>
      <c r="CZ315" s="1">
        <v>0</v>
      </c>
      <c r="DA315" s="1">
        <v>1</v>
      </c>
      <c r="DB315" s="1">
        <v>123</v>
      </c>
      <c r="DC315" s="1">
        <v>9.8000000000000004E-2</v>
      </c>
      <c r="DE315" s="2"/>
      <c r="DF315" s="1" t="s">
        <v>241</v>
      </c>
      <c r="DG315" s="1">
        <v>57</v>
      </c>
      <c r="DH315" s="1">
        <v>12</v>
      </c>
      <c r="DI315" s="1">
        <v>11</v>
      </c>
      <c r="DJ315" s="1">
        <v>23</v>
      </c>
      <c r="DK315" s="1">
        <v>-8</v>
      </c>
      <c r="DL315" s="1">
        <v>8</v>
      </c>
      <c r="DM315" s="1">
        <v>7</v>
      </c>
      <c r="DN315" s="1">
        <v>13</v>
      </c>
      <c r="DO315" s="1">
        <v>0</v>
      </c>
      <c r="DP315" s="1">
        <v>1</v>
      </c>
      <c r="DQ315" s="1">
        <v>0</v>
      </c>
      <c r="DR315" s="1">
        <v>0</v>
      </c>
      <c r="DS315" s="1">
        <v>1</v>
      </c>
      <c r="DT315" s="1">
        <v>123</v>
      </c>
      <c r="DU315" s="1">
        <v>9.8000000000000004E-2</v>
      </c>
    </row>
    <row r="316" spans="1:125" x14ac:dyDescent="0.2">
      <c r="A316" s="2" t="s">
        <v>618</v>
      </c>
      <c r="B316" s="1" t="s">
        <v>799</v>
      </c>
      <c r="C316" s="1">
        <v>73</v>
      </c>
      <c r="D316" s="1">
        <v>3</v>
      </c>
      <c r="E316" s="1">
        <v>20</v>
      </c>
      <c r="F316" s="1">
        <v>23</v>
      </c>
      <c r="G316" s="1">
        <v>50</v>
      </c>
      <c r="H316" s="1">
        <v>32</v>
      </c>
      <c r="I316" s="1">
        <v>66</v>
      </c>
      <c r="J316" s="1">
        <v>129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43</v>
      </c>
      <c r="Q316" s="1">
        <v>7.0000000000000007E-2</v>
      </c>
      <c r="S316" s="1" t="s">
        <v>404</v>
      </c>
      <c r="T316" s="1" t="s">
        <v>805</v>
      </c>
      <c r="U316" s="1">
        <v>77</v>
      </c>
      <c r="V316" s="1">
        <v>12</v>
      </c>
      <c r="W316" s="1">
        <v>12</v>
      </c>
      <c r="X316" s="1">
        <v>24</v>
      </c>
      <c r="Y316" s="1">
        <v>2</v>
      </c>
      <c r="Z316" s="1">
        <v>43</v>
      </c>
      <c r="AA316" s="1">
        <v>102</v>
      </c>
      <c r="AB316" s="1">
        <v>25</v>
      </c>
      <c r="AC316" s="1">
        <v>0</v>
      </c>
      <c r="AD316" s="1">
        <v>1</v>
      </c>
      <c r="AE316" s="1">
        <v>0</v>
      </c>
      <c r="AF316" s="1">
        <v>0</v>
      </c>
      <c r="AG316" s="1">
        <v>3</v>
      </c>
      <c r="AH316" s="1">
        <v>135</v>
      </c>
      <c r="AI316" s="1">
        <v>8.8999999999999996E-2</v>
      </c>
      <c r="AK316" s="2" t="s">
        <v>733</v>
      </c>
      <c r="AL316" s="1" t="s">
        <v>798</v>
      </c>
      <c r="AM316" s="1">
        <v>82</v>
      </c>
      <c r="AN316" s="1">
        <v>8</v>
      </c>
      <c r="AO316" s="1">
        <v>14</v>
      </c>
      <c r="AP316" s="1">
        <v>22</v>
      </c>
      <c r="AQ316" s="1">
        <v>-14</v>
      </c>
      <c r="AR316" s="1">
        <v>48</v>
      </c>
      <c r="AS316" s="1">
        <v>154</v>
      </c>
      <c r="AT316" s="1">
        <v>194</v>
      </c>
      <c r="AU316" s="1">
        <v>3</v>
      </c>
      <c r="AV316" s="1">
        <v>2</v>
      </c>
      <c r="AW316" s="1">
        <v>0</v>
      </c>
      <c r="AX316" s="1">
        <v>1</v>
      </c>
      <c r="AY316" s="1">
        <v>1</v>
      </c>
      <c r="AZ316" s="1">
        <v>139</v>
      </c>
      <c r="BA316" s="1">
        <v>5.8000000000000003E-2</v>
      </c>
      <c r="BC316" s="2" t="s">
        <v>126</v>
      </c>
      <c r="BD316" s="1" t="s">
        <v>798</v>
      </c>
      <c r="BE316" s="1">
        <v>42</v>
      </c>
      <c r="BF316" s="1">
        <v>8</v>
      </c>
      <c r="BG316" s="1">
        <v>5</v>
      </c>
      <c r="BH316" s="1">
        <v>13</v>
      </c>
      <c r="BI316" s="1">
        <v>2</v>
      </c>
      <c r="BJ316" s="1">
        <v>56</v>
      </c>
      <c r="BK316" s="1">
        <v>103</v>
      </c>
      <c r="BL316" s="1">
        <v>16</v>
      </c>
      <c r="BM316" s="1">
        <v>2</v>
      </c>
      <c r="BN316" s="1">
        <v>0</v>
      </c>
      <c r="BO316" s="1">
        <v>0</v>
      </c>
      <c r="BP316" s="1">
        <v>0</v>
      </c>
      <c r="BQ316" s="1">
        <v>1</v>
      </c>
      <c r="BR316" s="1">
        <v>61</v>
      </c>
      <c r="BS316" s="1">
        <v>0.13100000000000001</v>
      </c>
      <c r="BU316" s="2" t="s">
        <v>275</v>
      </c>
      <c r="BV316" s="1" t="s">
        <v>824</v>
      </c>
      <c r="BW316" s="1">
        <v>82</v>
      </c>
      <c r="BX316" s="1">
        <v>9</v>
      </c>
      <c r="BY316" s="1">
        <v>14</v>
      </c>
      <c r="BZ316" s="1">
        <v>23</v>
      </c>
      <c r="CA316" s="1">
        <v>-38</v>
      </c>
      <c r="CB316" s="1">
        <v>92</v>
      </c>
      <c r="CC316" s="1">
        <v>246</v>
      </c>
      <c r="CD316" s="1">
        <v>35</v>
      </c>
      <c r="CE316" s="1">
        <v>6</v>
      </c>
      <c r="CF316" s="1">
        <v>2</v>
      </c>
      <c r="CG316" s="1">
        <v>0</v>
      </c>
      <c r="CH316" s="1">
        <v>0</v>
      </c>
      <c r="CI316" s="1">
        <v>1</v>
      </c>
      <c r="CJ316" s="1">
        <v>127</v>
      </c>
      <c r="CK316" s="1">
        <v>7.0999999999999994E-2</v>
      </c>
      <c r="CL316" s="1" t="s">
        <v>797</v>
      </c>
      <c r="CM316" s="1" t="s">
        <v>730</v>
      </c>
      <c r="CN316" s="1" t="s">
        <v>809</v>
      </c>
      <c r="CO316" s="1">
        <v>73</v>
      </c>
      <c r="CP316" s="1">
        <v>3</v>
      </c>
      <c r="CQ316" s="1">
        <v>20</v>
      </c>
      <c r="CR316" s="1">
        <v>23</v>
      </c>
      <c r="CS316" s="1">
        <v>-3</v>
      </c>
      <c r="CT316" s="1">
        <v>14</v>
      </c>
      <c r="CU316" s="1">
        <v>59</v>
      </c>
      <c r="CV316" s="1">
        <v>118</v>
      </c>
      <c r="CW316" s="1">
        <v>1</v>
      </c>
      <c r="CX316" s="1">
        <v>5</v>
      </c>
      <c r="CY316" s="1">
        <v>0</v>
      </c>
      <c r="CZ316" s="1">
        <v>1</v>
      </c>
      <c r="DA316" s="1">
        <v>0</v>
      </c>
      <c r="DB316" s="1">
        <v>100</v>
      </c>
      <c r="DC316" s="1">
        <v>0.03</v>
      </c>
      <c r="DE316" s="2"/>
      <c r="DF316" s="1" t="s">
        <v>730</v>
      </c>
      <c r="DG316" s="1">
        <v>73</v>
      </c>
      <c r="DH316" s="1">
        <v>3</v>
      </c>
      <c r="DI316" s="1">
        <v>20</v>
      </c>
      <c r="DJ316" s="1">
        <v>23</v>
      </c>
      <c r="DK316" s="1">
        <v>-3</v>
      </c>
      <c r="DL316" s="1">
        <v>14</v>
      </c>
      <c r="DM316" s="1">
        <v>59</v>
      </c>
      <c r="DN316" s="1">
        <v>118</v>
      </c>
      <c r="DO316" s="1">
        <v>1</v>
      </c>
      <c r="DP316" s="1">
        <v>5</v>
      </c>
      <c r="DQ316" s="1">
        <v>0</v>
      </c>
      <c r="DR316" s="1">
        <v>1</v>
      </c>
      <c r="DS316" s="1">
        <v>0</v>
      </c>
      <c r="DT316" s="1">
        <v>100</v>
      </c>
      <c r="DU316" s="1">
        <v>0.03</v>
      </c>
    </row>
    <row r="317" spans="1:125" x14ac:dyDescent="0.2">
      <c r="A317" s="2" t="s">
        <v>254</v>
      </c>
      <c r="B317" s="1" t="s">
        <v>796</v>
      </c>
      <c r="C317" s="1">
        <v>60</v>
      </c>
      <c r="D317" s="1">
        <v>6</v>
      </c>
      <c r="E317" s="1">
        <v>17</v>
      </c>
      <c r="F317" s="1">
        <v>23</v>
      </c>
      <c r="G317" s="1">
        <v>-7</v>
      </c>
      <c r="H317" s="1">
        <v>31</v>
      </c>
      <c r="I317" s="1">
        <v>87</v>
      </c>
      <c r="J317" s="1">
        <v>40</v>
      </c>
      <c r="K317" s="1">
        <v>1</v>
      </c>
      <c r="L317" s="1">
        <v>2</v>
      </c>
      <c r="M317" s="1">
        <v>0</v>
      </c>
      <c r="N317" s="1">
        <v>2</v>
      </c>
      <c r="O317" s="1">
        <v>1</v>
      </c>
      <c r="P317" s="1">
        <v>90</v>
      </c>
      <c r="Q317" s="1">
        <v>6.7000000000000004E-2</v>
      </c>
      <c r="S317" s="1" t="s">
        <v>743</v>
      </c>
      <c r="T317" s="1" t="s">
        <v>815</v>
      </c>
      <c r="U317" s="1">
        <v>46</v>
      </c>
      <c r="V317" s="1">
        <v>7</v>
      </c>
      <c r="W317" s="1">
        <v>17</v>
      </c>
      <c r="X317" s="1">
        <v>24</v>
      </c>
      <c r="Y317" s="1">
        <v>-6</v>
      </c>
      <c r="Z317" s="1">
        <v>30</v>
      </c>
      <c r="AA317" s="1">
        <v>66</v>
      </c>
      <c r="AB317" s="1">
        <v>63</v>
      </c>
      <c r="AC317" s="1">
        <v>3</v>
      </c>
      <c r="AD317" s="1">
        <v>6</v>
      </c>
      <c r="AE317" s="1">
        <v>0</v>
      </c>
      <c r="AF317" s="1">
        <v>0</v>
      </c>
      <c r="AG317" s="1">
        <v>0</v>
      </c>
      <c r="AH317" s="1">
        <v>53</v>
      </c>
      <c r="AI317" s="1">
        <v>0.13200000000000001</v>
      </c>
      <c r="AK317" s="2" t="s">
        <v>743</v>
      </c>
      <c r="AL317" s="1" t="s">
        <v>804</v>
      </c>
      <c r="AM317" s="1">
        <v>63</v>
      </c>
      <c r="AN317" s="1">
        <v>2</v>
      </c>
      <c r="AO317" s="1">
        <v>20</v>
      </c>
      <c r="AP317" s="1">
        <v>22</v>
      </c>
      <c r="AQ317" s="1">
        <v>-6</v>
      </c>
      <c r="AR317" s="1">
        <v>34</v>
      </c>
      <c r="AS317" s="1">
        <v>62</v>
      </c>
      <c r="AT317" s="1">
        <v>58</v>
      </c>
      <c r="AU317" s="1">
        <v>2</v>
      </c>
      <c r="AV317" s="1">
        <v>6</v>
      </c>
      <c r="AW317" s="1">
        <v>0</v>
      </c>
      <c r="AX317" s="1">
        <v>0</v>
      </c>
      <c r="AY317" s="1">
        <v>1</v>
      </c>
      <c r="AZ317" s="1">
        <v>70</v>
      </c>
      <c r="BA317" s="1">
        <v>2.9000000000000001E-2</v>
      </c>
      <c r="BC317" s="2" t="s">
        <v>312</v>
      </c>
      <c r="BD317" s="1" t="s">
        <v>802</v>
      </c>
      <c r="BE317" s="1">
        <v>47</v>
      </c>
      <c r="BF317" s="1">
        <v>9</v>
      </c>
      <c r="BG317" s="1">
        <v>4</v>
      </c>
      <c r="BH317" s="1">
        <v>13</v>
      </c>
      <c r="BI317" s="1">
        <v>-6</v>
      </c>
      <c r="BJ317" s="1">
        <v>20</v>
      </c>
      <c r="BK317" s="1">
        <v>101</v>
      </c>
      <c r="BL317" s="1">
        <v>27</v>
      </c>
      <c r="BM317" s="1">
        <v>1</v>
      </c>
      <c r="BN317" s="1">
        <v>2</v>
      </c>
      <c r="BO317" s="1">
        <v>0</v>
      </c>
      <c r="BP317" s="1">
        <v>0</v>
      </c>
      <c r="BQ317" s="1">
        <v>2</v>
      </c>
      <c r="BR317" s="1">
        <v>86</v>
      </c>
      <c r="BS317" s="1">
        <v>0.105</v>
      </c>
      <c r="BU317" s="2" t="s">
        <v>285</v>
      </c>
      <c r="BV317" s="1" t="s">
        <v>798</v>
      </c>
      <c r="BW317" s="1">
        <v>52</v>
      </c>
      <c r="BX317" s="1">
        <v>10</v>
      </c>
      <c r="BY317" s="1">
        <v>13</v>
      </c>
      <c r="BZ317" s="1">
        <v>23</v>
      </c>
      <c r="CA317" s="1">
        <v>2</v>
      </c>
      <c r="CB317" s="1">
        <v>12</v>
      </c>
      <c r="CC317" s="1">
        <v>31</v>
      </c>
      <c r="CD317" s="1">
        <v>20</v>
      </c>
      <c r="CE317" s="1">
        <v>1</v>
      </c>
      <c r="CF317" s="1">
        <v>0</v>
      </c>
      <c r="CG317" s="1">
        <v>2</v>
      </c>
      <c r="CH317" s="1">
        <v>0</v>
      </c>
      <c r="CI317" s="1">
        <v>1</v>
      </c>
      <c r="CJ317" s="1">
        <v>119</v>
      </c>
      <c r="CK317" s="1">
        <v>8.4000000000000005E-2</v>
      </c>
      <c r="CL317" s="1" t="s">
        <v>797</v>
      </c>
      <c r="CM317" s="1" t="s">
        <v>733</v>
      </c>
      <c r="CN317" s="1" t="s">
        <v>818</v>
      </c>
      <c r="CO317" s="1">
        <v>64</v>
      </c>
      <c r="CP317" s="1">
        <v>11</v>
      </c>
      <c r="CQ317" s="1">
        <v>12</v>
      </c>
      <c r="CR317" s="1">
        <v>23</v>
      </c>
      <c r="CS317" s="1">
        <v>17</v>
      </c>
      <c r="CT317" s="1">
        <v>48</v>
      </c>
      <c r="CU317" s="1">
        <v>105</v>
      </c>
      <c r="CV317" s="1">
        <v>107</v>
      </c>
      <c r="CW317" s="1">
        <v>2</v>
      </c>
      <c r="CX317" s="1">
        <v>1</v>
      </c>
      <c r="CY317" s="1">
        <v>0</v>
      </c>
      <c r="CZ317" s="1">
        <v>1</v>
      </c>
      <c r="DA317" s="1">
        <v>1</v>
      </c>
      <c r="DB317" s="1">
        <v>110</v>
      </c>
      <c r="DC317" s="1">
        <v>0.1</v>
      </c>
      <c r="DE317" s="2"/>
      <c r="DF317" s="1" t="s">
        <v>733</v>
      </c>
      <c r="DG317" s="1">
        <v>64</v>
      </c>
      <c r="DH317" s="1">
        <v>11</v>
      </c>
      <c r="DI317" s="1">
        <v>12</v>
      </c>
      <c r="DJ317" s="1">
        <v>23</v>
      </c>
      <c r="DK317" s="1">
        <v>17</v>
      </c>
      <c r="DL317" s="1">
        <v>48</v>
      </c>
      <c r="DM317" s="1">
        <v>105</v>
      </c>
      <c r="DN317" s="1">
        <v>107</v>
      </c>
      <c r="DO317" s="1">
        <v>2</v>
      </c>
      <c r="DP317" s="1">
        <v>1</v>
      </c>
      <c r="DQ317" s="1">
        <v>0</v>
      </c>
      <c r="DR317" s="1">
        <v>1</v>
      </c>
      <c r="DS317" s="1">
        <v>1</v>
      </c>
      <c r="DT317" s="1">
        <v>110</v>
      </c>
      <c r="DU317" s="1">
        <v>0.1</v>
      </c>
    </row>
    <row r="318" spans="1:125" x14ac:dyDescent="0.2">
      <c r="A318" s="2" t="s">
        <v>915</v>
      </c>
      <c r="B318" s="1" t="s">
        <v>815</v>
      </c>
      <c r="C318" s="1">
        <v>79</v>
      </c>
      <c r="D318" s="1">
        <v>10</v>
      </c>
      <c r="E318" s="1">
        <v>13</v>
      </c>
      <c r="F318" s="1">
        <v>23</v>
      </c>
      <c r="G318" s="1">
        <v>-2</v>
      </c>
      <c r="H318" s="1">
        <v>12</v>
      </c>
      <c r="I318" s="1">
        <v>59</v>
      </c>
      <c r="J318" s="1">
        <v>58</v>
      </c>
      <c r="K318" s="1">
        <v>0</v>
      </c>
      <c r="L318" s="1">
        <v>0</v>
      </c>
      <c r="M318" s="1">
        <v>0</v>
      </c>
      <c r="N318" s="1">
        <v>1</v>
      </c>
      <c r="O318" s="1">
        <v>0</v>
      </c>
      <c r="P318" s="1">
        <v>127</v>
      </c>
      <c r="Q318" s="1">
        <v>7.9000000000000001E-2</v>
      </c>
      <c r="S318" s="1" t="s">
        <v>314</v>
      </c>
      <c r="T318" s="1" t="s">
        <v>829</v>
      </c>
      <c r="U318" s="1">
        <v>51</v>
      </c>
      <c r="V318" s="1">
        <v>9</v>
      </c>
      <c r="W318" s="1">
        <v>15</v>
      </c>
      <c r="X318" s="1">
        <v>24</v>
      </c>
      <c r="Y318" s="1">
        <v>10</v>
      </c>
      <c r="Z318" s="1">
        <v>6</v>
      </c>
      <c r="AA318" s="1">
        <v>51</v>
      </c>
      <c r="AB318" s="1">
        <v>13</v>
      </c>
      <c r="AC318" s="1">
        <v>0</v>
      </c>
      <c r="AD318" s="1">
        <v>0</v>
      </c>
      <c r="AE318" s="1">
        <v>1</v>
      </c>
      <c r="AF318" s="1">
        <v>0</v>
      </c>
      <c r="AG318" s="1">
        <v>2</v>
      </c>
      <c r="AH318" s="1">
        <v>111</v>
      </c>
      <c r="AI318" s="1">
        <v>8.1000000000000003E-2</v>
      </c>
      <c r="AK318" s="2" t="s">
        <v>221</v>
      </c>
      <c r="AL318" s="1" t="s">
        <v>812</v>
      </c>
      <c r="AM318" s="1">
        <v>81</v>
      </c>
      <c r="AN318" s="1">
        <v>8</v>
      </c>
      <c r="AO318" s="1">
        <v>14</v>
      </c>
      <c r="AP318" s="1">
        <v>22</v>
      </c>
      <c r="AQ318" s="1">
        <v>4</v>
      </c>
      <c r="AR318" s="1">
        <v>62</v>
      </c>
      <c r="AS318" s="1">
        <v>148</v>
      </c>
      <c r="AT318" s="1">
        <v>42</v>
      </c>
      <c r="AU318" s="1">
        <v>0</v>
      </c>
      <c r="AV318" s="1">
        <v>0</v>
      </c>
      <c r="AW318" s="1">
        <v>0</v>
      </c>
      <c r="AX318" s="1">
        <v>0</v>
      </c>
      <c r="AY318" s="1">
        <v>1</v>
      </c>
      <c r="AZ318" s="1">
        <v>121</v>
      </c>
      <c r="BA318" s="1">
        <v>6.6000000000000003E-2</v>
      </c>
      <c r="BC318" s="2" t="s">
        <v>174</v>
      </c>
      <c r="BD318" s="1" t="s">
        <v>794</v>
      </c>
      <c r="BE318" s="1">
        <v>27</v>
      </c>
      <c r="BF318" s="1">
        <v>5</v>
      </c>
      <c r="BG318" s="1">
        <v>8</v>
      </c>
      <c r="BH318" s="1">
        <v>13</v>
      </c>
      <c r="BI318" s="1">
        <v>-3</v>
      </c>
      <c r="BJ318" s="1">
        <v>8</v>
      </c>
      <c r="BK318" s="1">
        <v>11</v>
      </c>
      <c r="BL318" s="1">
        <v>49</v>
      </c>
      <c r="BM318" s="1">
        <v>1</v>
      </c>
      <c r="BN318" s="1">
        <v>2</v>
      </c>
      <c r="BO318" s="1">
        <v>0</v>
      </c>
      <c r="BP318" s="1">
        <v>0</v>
      </c>
      <c r="BQ318" s="1">
        <v>0</v>
      </c>
      <c r="BR318" s="1">
        <v>37</v>
      </c>
      <c r="BS318" s="1">
        <v>0.13500000000000001</v>
      </c>
      <c r="BU318" s="2" t="s">
        <v>354</v>
      </c>
      <c r="BV318" s="1" t="s">
        <v>802</v>
      </c>
      <c r="BW318" s="1">
        <v>76</v>
      </c>
      <c r="BX318" s="1">
        <v>6</v>
      </c>
      <c r="BY318" s="1">
        <v>17</v>
      </c>
      <c r="BZ318" s="1">
        <v>23</v>
      </c>
      <c r="CA318" s="1">
        <v>3</v>
      </c>
      <c r="CB318" s="1">
        <v>37</v>
      </c>
      <c r="CC318" s="1">
        <v>45</v>
      </c>
      <c r="CD318" s="1">
        <v>52</v>
      </c>
      <c r="CE318" s="1">
        <v>0</v>
      </c>
      <c r="CF318" s="1">
        <v>1</v>
      </c>
      <c r="CG318" s="1">
        <v>0</v>
      </c>
      <c r="CH318" s="1">
        <v>2</v>
      </c>
      <c r="CI318" s="1">
        <v>1</v>
      </c>
      <c r="CJ318" s="1">
        <v>109</v>
      </c>
      <c r="CK318" s="1">
        <v>5.5E-2</v>
      </c>
      <c r="CL318" s="1" t="s">
        <v>797</v>
      </c>
      <c r="CM318" s="1" t="s">
        <v>725</v>
      </c>
      <c r="CN318" s="1" t="s">
        <v>818</v>
      </c>
      <c r="CO318" s="1">
        <v>47</v>
      </c>
      <c r="CP318" s="1">
        <v>12</v>
      </c>
      <c r="CQ318" s="1">
        <v>11</v>
      </c>
      <c r="CR318" s="1">
        <v>23</v>
      </c>
      <c r="CS318" s="1">
        <v>2</v>
      </c>
      <c r="CT318" s="1">
        <v>33</v>
      </c>
      <c r="CU318" s="1">
        <v>93</v>
      </c>
      <c r="CV318" s="1">
        <v>107</v>
      </c>
      <c r="CW318" s="1">
        <v>3</v>
      </c>
      <c r="CX318" s="1">
        <v>3</v>
      </c>
      <c r="CY318" s="1">
        <v>0</v>
      </c>
      <c r="CZ318" s="1">
        <v>1</v>
      </c>
      <c r="DA318" s="1">
        <v>2</v>
      </c>
      <c r="DB318" s="1">
        <v>115</v>
      </c>
      <c r="DC318" s="1">
        <v>0.104</v>
      </c>
      <c r="DE318" s="2"/>
      <c r="DF318" s="1" t="s">
        <v>725</v>
      </c>
      <c r="DG318" s="1">
        <v>47</v>
      </c>
      <c r="DH318" s="1">
        <v>12</v>
      </c>
      <c r="DI318" s="1">
        <v>11</v>
      </c>
      <c r="DJ318" s="1">
        <v>23</v>
      </c>
      <c r="DK318" s="1">
        <v>2</v>
      </c>
      <c r="DL318" s="1">
        <v>33</v>
      </c>
      <c r="DM318" s="1">
        <v>93</v>
      </c>
      <c r="DN318" s="1">
        <v>107</v>
      </c>
      <c r="DO318" s="1">
        <v>3</v>
      </c>
      <c r="DP318" s="1">
        <v>3</v>
      </c>
      <c r="DQ318" s="1">
        <v>0</v>
      </c>
      <c r="DR318" s="1">
        <v>1</v>
      </c>
      <c r="DS318" s="1">
        <v>2</v>
      </c>
      <c r="DT318" s="1">
        <v>115</v>
      </c>
      <c r="DU318" s="1">
        <v>0.104</v>
      </c>
    </row>
    <row r="319" spans="1:125" x14ac:dyDescent="0.2">
      <c r="A319" s="2" t="s">
        <v>906</v>
      </c>
      <c r="B319" s="1" t="s">
        <v>805</v>
      </c>
      <c r="C319" s="1">
        <v>78</v>
      </c>
      <c r="D319" s="1">
        <v>5</v>
      </c>
      <c r="E319" s="1">
        <v>18</v>
      </c>
      <c r="F319" s="1">
        <v>23</v>
      </c>
      <c r="G319" s="1">
        <v>0</v>
      </c>
      <c r="H319" s="1">
        <v>75</v>
      </c>
      <c r="I319" s="1">
        <v>54</v>
      </c>
      <c r="J319" s="1">
        <v>81</v>
      </c>
      <c r="K319" s="1">
        <v>0</v>
      </c>
      <c r="L319" s="1">
        <v>1</v>
      </c>
      <c r="M319" s="1">
        <v>0</v>
      </c>
      <c r="N319" s="1">
        <v>0</v>
      </c>
      <c r="O319" s="1">
        <v>2</v>
      </c>
      <c r="P319" s="1">
        <v>134</v>
      </c>
      <c r="Q319" s="1">
        <v>3.6999999999999998E-2</v>
      </c>
      <c r="S319" s="1" t="s">
        <v>461</v>
      </c>
      <c r="T319" s="1" t="s">
        <v>811</v>
      </c>
      <c r="U319" s="1">
        <v>66</v>
      </c>
      <c r="V319" s="1">
        <v>9</v>
      </c>
      <c r="W319" s="1">
        <v>14</v>
      </c>
      <c r="X319" s="1">
        <v>23</v>
      </c>
      <c r="Y319" s="1">
        <v>10</v>
      </c>
      <c r="Z319" s="1">
        <v>46</v>
      </c>
      <c r="AA319" s="1">
        <v>57</v>
      </c>
      <c r="AB319" s="1">
        <v>27</v>
      </c>
      <c r="AC319" s="1">
        <v>0</v>
      </c>
      <c r="AD319" s="1">
        <v>0</v>
      </c>
      <c r="AE319" s="1">
        <v>0</v>
      </c>
      <c r="AF319" s="1">
        <v>0</v>
      </c>
      <c r="AG319" s="1">
        <v>1</v>
      </c>
      <c r="AH319" s="1">
        <v>116</v>
      </c>
      <c r="AI319" s="1">
        <v>7.8E-2</v>
      </c>
      <c r="AK319" s="2" t="s">
        <v>715</v>
      </c>
      <c r="AL319" s="1" t="s">
        <v>808</v>
      </c>
      <c r="AM319" s="1">
        <v>66</v>
      </c>
      <c r="AN319" s="1">
        <v>8</v>
      </c>
      <c r="AO319" s="1">
        <v>14</v>
      </c>
      <c r="AP319" s="1">
        <v>22</v>
      </c>
      <c r="AQ319" s="1">
        <v>-16</v>
      </c>
      <c r="AR319" s="1">
        <v>29</v>
      </c>
      <c r="AS319" s="1">
        <v>113</v>
      </c>
      <c r="AT319" s="1">
        <v>85</v>
      </c>
      <c r="AU319" s="1">
        <v>5</v>
      </c>
      <c r="AV319" s="1">
        <v>7</v>
      </c>
      <c r="AW319" s="1">
        <v>0</v>
      </c>
      <c r="AX319" s="1">
        <v>0</v>
      </c>
      <c r="AY319" s="1">
        <v>2</v>
      </c>
      <c r="AZ319" s="1">
        <v>101</v>
      </c>
      <c r="BA319" s="1">
        <v>7.9000000000000001E-2</v>
      </c>
      <c r="BC319" s="2" t="s">
        <v>355</v>
      </c>
      <c r="BD319" s="1" t="s">
        <v>809</v>
      </c>
      <c r="BE319" s="1">
        <v>47</v>
      </c>
      <c r="BF319" s="1">
        <v>2</v>
      </c>
      <c r="BG319" s="1">
        <v>11</v>
      </c>
      <c r="BH319" s="1">
        <v>13</v>
      </c>
      <c r="BI319" s="1">
        <v>-5</v>
      </c>
      <c r="BJ319" s="1">
        <v>40</v>
      </c>
      <c r="BK319" s="1">
        <v>41</v>
      </c>
      <c r="BL319" s="1">
        <v>24</v>
      </c>
      <c r="BM319" s="1">
        <v>0</v>
      </c>
      <c r="BN319" s="1">
        <v>1</v>
      </c>
      <c r="BO319" s="1">
        <v>1</v>
      </c>
      <c r="BP319" s="1">
        <v>0</v>
      </c>
      <c r="BQ319" s="1">
        <v>0</v>
      </c>
      <c r="BR319" s="1">
        <v>69</v>
      </c>
      <c r="BS319" s="1">
        <v>2.9000000000000001E-2</v>
      </c>
      <c r="BU319" s="2" t="s">
        <v>760</v>
      </c>
      <c r="BV319" s="1" t="s">
        <v>814</v>
      </c>
      <c r="BW319" s="1">
        <v>53</v>
      </c>
      <c r="BX319" s="1">
        <v>4</v>
      </c>
      <c r="BY319" s="1">
        <v>19</v>
      </c>
      <c r="BZ319" s="1">
        <v>23</v>
      </c>
      <c r="CA319" s="1">
        <v>-1</v>
      </c>
      <c r="CB319" s="1">
        <v>20</v>
      </c>
      <c r="CC319" s="1">
        <v>54</v>
      </c>
      <c r="CD319" s="1">
        <v>48</v>
      </c>
      <c r="CE319" s="1">
        <v>3</v>
      </c>
      <c r="CF319" s="1">
        <v>9</v>
      </c>
      <c r="CG319" s="1">
        <v>0</v>
      </c>
      <c r="CH319" s="1">
        <v>0</v>
      </c>
      <c r="CI319" s="1">
        <v>0</v>
      </c>
      <c r="CJ319" s="1">
        <v>97</v>
      </c>
      <c r="CK319" s="1">
        <v>4.1000000000000002E-2</v>
      </c>
      <c r="CL319" s="1" t="s">
        <v>797</v>
      </c>
      <c r="CM319" s="1" t="s">
        <v>142</v>
      </c>
      <c r="CN319" s="1" t="s">
        <v>796</v>
      </c>
      <c r="CO319" s="1">
        <v>58</v>
      </c>
      <c r="CP319" s="1">
        <v>10</v>
      </c>
      <c r="CQ319" s="1">
        <v>13</v>
      </c>
      <c r="CR319" s="1">
        <v>23</v>
      </c>
      <c r="CS319" s="1">
        <v>5</v>
      </c>
      <c r="CT319" s="1">
        <v>23</v>
      </c>
      <c r="CU319" s="1">
        <v>89</v>
      </c>
      <c r="CV319" s="1">
        <v>28</v>
      </c>
      <c r="CW319" s="1">
        <v>2</v>
      </c>
      <c r="CX319" s="1">
        <v>1</v>
      </c>
      <c r="CY319" s="1">
        <v>0</v>
      </c>
      <c r="CZ319" s="1">
        <v>0</v>
      </c>
      <c r="DA319" s="1">
        <v>3</v>
      </c>
      <c r="DB319" s="1">
        <v>92</v>
      </c>
      <c r="DC319" s="1">
        <v>0.109</v>
      </c>
      <c r="DE319" s="2"/>
      <c r="DF319" s="1" t="s">
        <v>142</v>
      </c>
      <c r="DG319" s="1">
        <v>58</v>
      </c>
      <c r="DH319" s="1">
        <v>10</v>
      </c>
      <c r="DI319" s="1">
        <v>13</v>
      </c>
      <c r="DJ319" s="1">
        <v>23</v>
      </c>
      <c r="DK319" s="1">
        <v>5</v>
      </c>
      <c r="DL319" s="1">
        <v>23</v>
      </c>
      <c r="DM319" s="1">
        <v>89</v>
      </c>
      <c r="DN319" s="1">
        <v>28</v>
      </c>
      <c r="DO319" s="1">
        <v>2</v>
      </c>
      <c r="DP319" s="1">
        <v>1</v>
      </c>
      <c r="DQ319" s="1">
        <v>0</v>
      </c>
      <c r="DR319" s="1">
        <v>0</v>
      </c>
      <c r="DS319" s="1">
        <v>3</v>
      </c>
      <c r="DT319" s="1">
        <v>92</v>
      </c>
      <c r="DU319" s="1">
        <v>0.109</v>
      </c>
    </row>
    <row r="320" spans="1:125" x14ac:dyDescent="0.2">
      <c r="A320" s="2" t="s">
        <v>755</v>
      </c>
      <c r="B320" s="1" t="s">
        <v>819</v>
      </c>
      <c r="C320" s="1">
        <v>81</v>
      </c>
      <c r="D320" s="1">
        <v>10</v>
      </c>
      <c r="E320" s="1">
        <v>13</v>
      </c>
      <c r="F320" s="1">
        <v>23</v>
      </c>
      <c r="G320" s="1">
        <v>-18</v>
      </c>
      <c r="H320" s="1">
        <v>61</v>
      </c>
      <c r="I320" s="1">
        <v>196</v>
      </c>
      <c r="J320" s="1">
        <v>124</v>
      </c>
      <c r="K320" s="1">
        <v>3</v>
      </c>
      <c r="L320" s="1">
        <v>3</v>
      </c>
      <c r="M320" s="1">
        <v>1</v>
      </c>
      <c r="N320" s="1">
        <v>1</v>
      </c>
      <c r="O320" s="1">
        <v>0</v>
      </c>
      <c r="P320" s="1">
        <v>155</v>
      </c>
      <c r="Q320" s="1">
        <v>6.5000000000000002E-2</v>
      </c>
      <c r="S320" s="1" t="s">
        <v>751</v>
      </c>
      <c r="T320" s="1" t="s">
        <v>804</v>
      </c>
      <c r="U320" s="1">
        <v>82</v>
      </c>
      <c r="V320" s="1">
        <v>4</v>
      </c>
      <c r="W320" s="1">
        <v>19</v>
      </c>
      <c r="X320" s="1">
        <v>23</v>
      </c>
      <c r="Y320" s="1">
        <v>-23</v>
      </c>
      <c r="Z320" s="1">
        <v>22</v>
      </c>
      <c r="AA320" s="1">
        <v>49</v>
      </c>
      <c r="AB320" s="1">
        <v>157</v>
      </c>
      <c r="AC320" s="1">
        <v>1</v>
      </c>
      <c r="AD320" s="1">
        <v>5</v>
      </c>
      <c r="AE320" s="1">
        <v>0</v>
      </c>
      <c r="AF320" s="1">
        <v>0</v>
      </c>
      <c r="AG320" s="1">
        <v>1</v>
      </c>
      <c r="AH320" s="1">
        <v>91</v>
      </c>
      <c r="AI320" s="1">
        <v>4.3999999999999997E-2</v>
      </c>
      <c r="AK320" s="2" t="s">
        <v>832</v>
      </c>
      <c r="AL320" s="1" t="s">
        <v>824</v>
      </c>
      <c r="AM320" s="1">
        <v>25</v>
      </c>
      <c r="AN320" s="1">
        <v>10</v>
      </c>
      <c r="AO320" s="1">
        <v>12</v>
      </c>
      <c r="AP320" s="1">
        <v>22</v>
      </c>
      <c r="AQ320" s="1">
        <v>4</v>
      </c>
      <c r="AR320" s="1">
        <v>2</v>
      </c>
      <c r="AS320" s="1">
        <v>3</v>
      </c>
      <c r="AT320" s="1">
        <v>5</v>
      </c>
      <c r="AU320" s="1">
        <v>3</v>
      </c>
      <c r="AV320" s="1">
        <v>3</v>
      </c>
      <c r="AW320" s="1">
        <v>0</v>
      </c>
      <c r="AX320" s="1">
        <v>0</v>
      </c>
      <c r="AY320" s="1">
        <v>2</v>
      </c>
      <c r="AZ320" s="1">
        <v>64</v>
      </c>
      <c r="BA320" s="1">
        <v>0.156</v>
      </c>
      <c r="BC320" s="2" t="s">
        <v>98</v>
      </c>
      <c r="BD320" s="1" t="s">
        <v>811</v>
      </c>
      <c r="BE320" s="1">
        <v>42</v>
      </c>
      <c r="BF320" s="1">
        <v>5</v>
      </c>
      <c r="BG320" s="1">
        <v>8</v>
      </c>
      <c r="BH320" s="1">
        <v>13</v>
      </c>
      <c r="BI320" s="1">
        <v>-9</v>
      </c>
      <c r="BJ320" s="1">
        <v>26</v>
      </c>
      <c r="BK320" s="1">
        <v>115</v>
      </c>
      <c r="BL320" s="1">
        <v>32</v>
      </c>
      <c r="BM320" s="1">
        <v>0</v>
      </c>
      <c r="BN320" s="1">
        <v>1</v>
      </c>
      <c r="BO320" s="1">
        <v>1</v>
      </c>
      <c r="BP320" s="1">
        <v>0</v>
      </c>
      <c r="BQ320" s="1">
        <v>0</v>
      </c>
      <c r="BR320" s="1">
        <v>69</v>
      </c>
      <c r="BS320" s="1">
        <v>7.1999999999999995E-2</v>
      </c>
      <c r="BU320" s="2" t="s">
        <v>753</v>
      </c>
      <c r="BV320" s="1" t="s">
        <v>820</v>
      </c>
      <c r="BW320" s="1">
        <v>75</v>
      </c>
      <c r="BX320" s="1">
        <v>5</v>
      </c>
      <c r="BY320" s="1">
        <v>18</v>
      </c>
      <c r="BZ320" s="1">
        <v>23</v>
      </c>
      <c r="CA320" s="1">
        <v>31</v>
      </c>
      <c r="CB320" s="1">
        <v>45</v>
      </c>
      <c r="CC320" s="1">
        <v>158</v>
      </c>
      <c r="CD320" s="1">
        <v>151</v>
      </c>
      <c r="CE320" s="1">
        <v>0</v>
      </c>
      <c r="CF320" s="1">
        <v>0</v>
      </c>
      <c r="CG320" s="1">
        <v>0</v>
      </c>
      <c r="CH320" s="1">
        <v>3</v>
      </c>
      <c r="CI320" s="1">
        <v>1</v>
      </c>
      <c r="CJ320" s="1">
        <v>142</v>
      </c>
      <c r="CK320" s="1">
        <v>3.5000000000000003E-2</v>
      </c>
      <c r="CL320" s="1" t="s">
        <v>797</v>
      </c>
      <c r="CM320" s="1" t="s">
        <v>1033</v>
      </c>
      <c r="CN320" s="1" t="s">
        <v>798</v>
      </c>
      <c r="CO320" s="1">
        <v>75</v>
      </c>
      <c r="CP320" s="1">
        <v>3</v>
      </c>
      <c r="CQ320" s="1">
        <v>20</v>
      </c>
      <c r="CR320" s="1">
        <v>23</v>
      </c>
      <c r="CS320" s="1">
        <v>11</v>
      </c>
      <c r="CT320" s="1">
        <v>86</v>
      </c>
      <c r="CU320" s="1">
        <v>233</v>
      </c>
      <c r="CV320" s="1">
        <v>101</v>
      </c>
      <c r="CW320" s="1">
        <v>0</v>
      </c>
      <c r="CX320" s="1">
        <v>1</v>
      </c>
      <c r="CY320" s="1">
        <v>0</v>
      </c>
      <c r="CZ320" s="1">
        <v>0</v>
      </c>
      <c r="DA320" s="1">
        <v>1</v>
      </c>
      <c r="DB320" s="1">
        <v>103</v>
      </c>
      <c r="DC320" s="1">
        <v>2.9000000000000001E-2</v>
      </c>
      <c r="DE320" s="2"/>
      <c r="DF320" s="1" t="s">
        <v>1033</v>
      </c>
      <c r="DG320" s="1">
        <v>75</v>
      </c>
      <c r="DH320" s="1">
        <v>3</v>
      </c>
      <c r="DI320" s="1">
        <v>20</v>
      </c>
      <c r="DJ320" s="1">
        <v>23</v>
      </c>
      <c r="DK320" s="1">
        <v>11</v>
      </c>
      <c r="DL320" s="1">
        <v>86</v>
      </c>
      <c r="DM320" s="1">
        <v>233</v>
      </c>
      <c r="DN320" s="1">
        <v>101</v>
      </c>
      <c r="DO320" s="1">
        <v>0</v>
      </c>
      <c r="DP320" s="1">
        <v>1</v>
      </c>
      <c r="DQ320" s="1">
        <v>0</v>
      </c>
      <c r="DR320" s="1">
        <v>0</v>
      </c>
      <c r="DS320" s="1">
        <v>1</v>
      </c>
      <c r="DT320" s="1">
        <v>103</v>
      </c>
      <c r="DU320" s="1">
        <v>2.9000000000000001E-2</v>
      </c>
    </row>
    <row r="321" spans="1:125" x14ac:dyDescent="0.2">
      <c r="A321" s="2" t="s">
        <v>421</v>
      </c>
      <c r="B321" s="1" t="s">
        <v>804</v>
      </c>
      <c r="C321" s="1">
        <v>59</v>
      </c>
      <c r="D321" s="1">
        <v>11</v>
      </c>
      <c r="E321" s="1">
        <v>11</v>
      </c>
      <c r="F321" s="1">
        <v>22</v>
      </c>
      <c r="G321" s="1">
        <v>0</v>
      </c>
      <c r="H321" s="1">
        <v>21</v>
      </c>
      <c r="I321" s="1">
        <v>105</v>
      </c>
      <c r="J321" s="1">
        <v>32</v>
      </c>
      <c r="K321" s="1">
        <v>3</v>
      </c>
      <c r="L321" s="1">
        <v>1</v>
      </c>
      <c r="M321" s="1">
        <v>0</v>
      </c>
      <c r="N321" s="1">
        <v>0</v>
      </c>
      <c r="O321" s="1">
        <v>0</v>
      </c>
      <c r="P321" s="1">
        <v>95</v>
      </c>
      <c r="Q321" s="1">
        <v>0.11600000000000001</v>
      </c>
      <c r="S321" s="1" t="s">
        <v>566</v>
      </c>
      <c r="T321" s="1" t="s">
        <v>807</v>
      </c>
      <c r="U321" s="1">
        <v>50</v>
      </c>
      <c r="V321" s="1">
        <v>8</v>
      </c>
      <c r="W321" s="1">
        <v>15</v>
      </c>
      <c r="X321" s="1">
        <v>23</v>
      </c>
      <c r="Y321" s="1">
        <v>-1</v>
      </c>
      <c r="Z321" s="1">
        <v>38</v>
      </c>
      <c r="AA321" s="1">
        <v>88</v>
      </c>
      <c r="AB321" s="1">
        <v>28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69</v>
      </c>
      <c r="AI321" s="1">
        <v>0.11600000000000001</v>
      </c>
      <c r="AK321" s="2" t="s">
        <v>747</v>
      </c>
      <c r="AL321" s="1" t="s">
        <v>821</v>
      </c>
      <c r="AM321" s="1">
        <v>67</v>
      </c>
      <c r="AN321" s="1">
        <v>3</v>
      </c>
      <c r="AO321" s="1">
        <v>19</v>
      </c>
      <c r="AP321" s="1">
        <v>22</v>
      </c>
      <c r="AQ321" s="1">
        <v>-8</v>
      </c>
      <c r="AR321" s="1">
        <v>20</v>
      </c>
      <c r="AS321" s="1">
        <v>65</v>
      </c>
      <c r="AT321" s="1">
        <v>115</v>
      </c>
      <c r="AU321" s="1">
        <v>2</v>
      </c>
      <c r="AV321" s="1">
        <v>4</v>
      </c>
      <c r="AW321" s="1">
        <v>0</v>
      </c>
      <c r="AX321" s="1">
        <v>0</v>
      </c>
      <c r="AY321" s="1">
        <v>1</v>
      </c>
      <c r="AZ321" s="1">
        <v>72</v>
      </c>
      <c r="BA321" s="1">
        <v>4.2000000000000003E-2</v>
      </c>
      <c r="BC321" s="2" t="s">
        <v>221</v>
      </c>
      <c r="BD321" s="1" t="s">
        <v>812</v>
      </c>
      <c r="BE321" s="1">
        <v>48</v>
      </c>
      <c r="BF321" s="1">
        <v>10</v>
      </c>
      <c r="BG321" s="1">
        <v>3</v>
      </c>
      <c r="BH321" s="1">
        <v>13</v>
      </c>
      <c r="BI321" s="1">
        <v>6</v>
      </c>
      <c r="BJ321" s="1">
        <v>34</v>
      </c>
      <c r="BK321" s="1">
        <v>120</v>
      </c>
      <c r="BL321" s="1">
        <v>13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96</v>
      </c>
      <c r="BS321" s="1">
        <v>0.104</v>
      </c>
      <c r="BU321" s="2" t="s">
        <v>322</v>
      </c>
      <c r="BV321" s="1" t="s">
        <v>794</v>
      </c>
      <c r="BW321" s="1">
        <v>73</v>
      </c>
      <c r="BX321" s="1">
        <v>11</v>
      </c>
      <c r="BY321" s="1">
        <v>12</v>
      </c>
      <c r="BZ321" s="1">
        <v>23</v>
      </c>
      <c r="CA321" s="1">
        <v>1</v>
      </c>
      <c r="CB321" s="1">
        <v>39</v>
      </c>
      <c r="CC321" s="1">
        <v>63</v>
      </c>
      <c r="CD321" s="1">
        <v>52</v>
      </c>
      <c r="CE321" s="1">
        <v>1</v>
      </c>
      <c r="CF321" s="1">
        <v>0</v>
      </c>
      <c r="CG321" s="1">
        <v>2</v>
      </c>
      <c r="CH321" s="1">
        <v>1</v>
      </c>
      <c r="CI321" s="1">
        <v>2</v>
      </c>
      <c r="CJ321" s="1">
        <v>85</v>
      </c>
      <c r="CK321" s="1">
        <v>0.129</v>
      </c>
      <c r="CL321" s="1" t="s">
        <v>797</v>
      </c>
      <c r="CM321" s="1" t="s">
        <v>980</v>
      </c>
      <c r="CN321" s="1" t="s">
        <v>811</v>
      </c>
      <c r="CO321" s="1">
        <v>70</v>
      </c>
      <c r="CP321" s="1">
        <v>1</v>
      </c>
      <c r="CQ321" s="1">
        <v>22</v>
      </c>
      <c r="CR321" s="1">
        <v>23</v>
      </c>
      <c r="CS321" s="1">
        <v>8</v>
      </c>
      <c r="CT321" s="1">
        <v>48</v>
      </c>
      <c r="CU321" s="1">
        <v>79</v>
      </c>
      <c r="CV321" s="1">
        <v>130</v>
      </c>
      <c r="CW321" s="1">
        <v>0</v>
      </c>
      <c r="CX321" s="1">
        <v>2</v>
      </c>
      <c r="CY321" s="1">
        <v>0</v>
      </c>
      <c r="CZ321" s="1">
        <v>0</v>
      </c>
      <c r="DA321" s="1">
        <v>0</v>
      </c>
      <c r="DB321" s="1">
        <v>94</v>
      </c>
      <c r="DC321" s="1">
        <v>1.0999999999999999E-2</v>
      </c>
      <c r="DE321" s="2"/>
      <c r="DF321" s="1" t="s">
        <v>980</v>
      </c>
      <c r="DG321" s="1">
        <v>70</v>
      </c>
      <c r="DH321" s="1">
        <v>1</v>
      </c>
      <c r="DI321" s="1">
        <v>22</v>
      </c>
      <c r="DJ321" s="1">
        <v>23</v>
      </c>
      <c r="DK321" s="1">
        <v>8</v>
      </c>
      <c r="DL321" s="1">
        <v>48</v>
      </c>
      <c r="DM321" s="1">
        <v>79</v>
      </c>
      <c r="DN321" s="1">
        <v>130</v>
      </c>
      <c r="DO321" s="1">
        <v>0</v>
      </c>
      <c r="DP321" s="1">
        <v>2</v>
      </c>
      <c r="DQ321" s="1">
        <v>0</v>
      </c>
      <c r="DR321" s="1">
        <v>0</v>
      </c>
      <c r="DS321" s="1">
        <v>0</v>
      </c>
      <c r="DT321" s="1">
        <v>94</v>
      </c>
      <c r="DU321" s="1">
        <v>1.0999999999999999E-2</v>
      </c>
    </row>
    <row r="322" spans="1:125" x14ac:dyDescent="0.2">
      <c r="A322" s="2" t="s">
        <v>777</v>
      </c>
      <c r="B322" s="1" t="s">
        <v>794</v>
      </c>
      <c r="C322" s="1">
        <v>55</v>
      </c>
      <c r="D322" s="1">
        <v>3</v>
      </c>
      <c r="E322" s="1">
        <v>19</v>
      </c>
      <c r="F322" s="1">
        <v>22</v>
      </c>
      <c r="G322" s="1">
        <v>-5</v>
      </c>
      <c r="H322" s="1">
        <v>85</v>
      </c>
      <c r="I322" s="1">
        <v>70</v>
      </c>
      <c r="J322" s="1">
        <v>59</v>
      </c>
      <c r="K322" s="1">
        <v>1</v>
      </c>
      <c r="L322" s="1">
        <v>6</v>
      </c>
      <c r="M322" s="1">
        <v>0</v>
      </c>
      <c r="N322" s="1">
        <v>0</v>
      </c>
      <c r="O322" s="1">
        <v>0</v>
      </c>
      <c r="P322" s="1">
        <v>95</v>
      </c>
      <c r="Q322" s="1">
        <v>3.2000000000000001E-2</v>
      </c>
      <c r="S322" s="1" t="s">
        <v>72</v>
      </c>
      <c r="T322" s="1" t="s">
        <v>796</v>
      </c>
      <c r="U322" s="1">
        <v>42</v>
      </c>
      <c r="V322" s="1">
        <v>6</v>
      </c>
      <c r="W322" s="1">
        <v>17</v>
      </c>
      <c r="X322" s="1">
        <v>23</v>
      </c>
      <c r="Y322" s="1">
        <v>3</v>
      </c>
      <c r="Z322" s="1">
        <v>4</v>
      </c>
      <c r="AA322" s="1">
        <v>56</v>
      </c>
      <c r="AB322" s="1">
        <v>19</v>
      </c>
      <c r="AC322" s="1">
        <v>0</v>
      </c>
      <c r="AD322" s="1">
        <v>9</v>
      </c>
      <c r="AE322" s="1">
        <v>0</v>
      </c>
      <c r="AF322" s="1">
        <v>0</v>
      </c>
      <c r="AG322" s="1">
        <v>2</v>
      </c>
      <c r="AH322" s="1">
        <v>74</v>
      </c>
      <c r="AI322" s="1">
        <v>8.1000000000000003E-2</v>
      </c>
      <c r="AK322" s="2" t="s">
        <v>325</v>
      </c>
      <c r="AL322" s="1" t="s">
        <v>795</v>
      </c>
      <c r="AM322" s="1">
        <v>77</v>
      </c>
      <c r="AN322" s="1">
        <v>10</v>
      </c>
      <c r="AO322" s="1">
        <v>12</v>
      </c>
      <c r="AP322" s="1">
        <v>22</v>
      </c>
      <c r="AQ322" s="1">
        <v>-7</v>
      </c>
      <c r="AR322" s="1">
        <v>18</v>
      </c>
      <c r="AS322" s="1">
        <v>43</v>
      </c>
      <c r="AT322" s="1">
        <v>38</v>
      </c>
      <c r="AU322" s="1">
        <v>0</v>
      </c>
      <c r="AV322" s="1">
        <v>0</v>
      </c>
      <c r="AW322" s="1">
        <v>0</v>
      </c>
      <c r="AX322" s="1">
        <v>1</v>
      </c>
      <c r="AY322" s="1">
        <v>3</v>
      </c>
      <c r="AZ322" s="1">
        <v>107</v>
      </c>
      <c r="BA322" s="1">
        <v>9.2999999999999999E-2</v>
      </c>
      <c r="BC322" s="2" t="s">
        <v>893</v>
      </c>
      <c r="BD322" s="1" t="s">
        <v>802</v>
      </c>
      <c r="BE322" s="1">
        <v>44</v>
      </c>
      <c r="BF322" s="1">
        <v>4</v>
      </c>
      <c r="BG322" s="1">
        <v>9</v>
      </c>
      <c r="BH322" s="1">
        <v>13</v>
      </c>
      <c r="BI322" s="1">
        <v>1</v>
      </c>
      <c r="BJ322" s="1">
        <v>14</v>
      </c>
      <c r="BK322" s="1">
        <v>27</v>
      </c>
      <c r="BL322" s="1">
        <v>69</v>
      </c>
      <c r="BM322" s="1">
        <v>2</v>
      </c>
      <c r="BN322" s="1">
        <v>1</v>
      </c>
      <c r="BO322" s="1">
        <v>0</v>
      </c>
      <c r="BP322" s="1">
        <v>1</v>
      </c>
      <c r="BQ322" s="1">
        <v>0</v>
      </c>
      <c r="BR322" s="1">
        <v>58</v>
      </c>
      <c r="BS322" s="1">
        <v>6.9000000000000006E-2</v>
      </c>
      <c r="BU322" s="2" t="s">
        <v>377</v>
      </c>
      <c r="BV322" s="1" t="s">
        <v>794</v>
      </c>
      <c r="BW322" s="1">
        <v>77</v>
      </c>
      <c r="BX322" s="1">
        <v>12</v>
      </c>
      <c r="BY322" s="1">
        <v>11</v>
      </c>
      <c r="BZ322" s="1">
        <v>23</v>
      </c>
      <c r="CA322" s="1">
        <v>-3</v>
      </c>
      <c r="CB322" s="1">
        <v>26</v>
      </c>
      <c r="CC322" s="1">
        <v>93</v>
      </c>
      <c r="CD322" s="1">
        <v>29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127</v>
      </c>
      <c r="CK322" s="1">
        <v>9.4E-2</v>
      </c>
      <c r="CL322" s="1" t="s">
        <v>797</v>
      </c>
      <c r="CM322" s="1" t="s">
        <v>910</v>
      </c>
      <c r="CN322" s="1" t="s">
        <v>811</v>
      </c>
      <c r="CO322" s="1">
        <v>70</v>
      </c>
      <c r="CP322" s="1">
        <v>9</v>
      </c>
      <c r="CQ322" s="1">
        <v>14</v>
      </c>
      <c r="CR322" s="1">
        <v>23</v>
      </c>
      <c r="CS322" s="1">
        <v>12</v>
      </c>
      <c r="CT322" s="1">
        <v>23</v>
      </c>
      <c r="CU322" s="1">
        <v>51</v>
      </c>
      <c r="CV322" s="1">
        <v>112</v>
      </c>
      <c r="CW322" s="1">
        <v>0</v>
      </c>
      <c r="CX322" s="1">
        <v>3</v>
      </c>
      <c r="CY322" s="1">
        <v>0</v>
      </c>
      <c r="CZ322" s="1">
        <v>0</v>
      </c>
      <c r="DA322" s="1">
        <v>3</v>
      </c>
      <c r="DB322" s="1">
        <v>98</v>
      </c>
      <c r="DC322" s="1">
        <v>9.1999999999999998E-2</v>
      </c>
      <c r="DE322" s="2"/>
      <c r="DF322" s="1" t="s">
        <v>910</v>
      </c>
      <c r="DG322" s="1">
        <v>70</v>
      </c>
      <c r="DH322" s="1">
        <v>9</v>
      </c>
      <c r="DI322" s="1">
        <v>14</v>
      </c>
      <c r="DJ322" s="1">
        <v>23</v>
      </c>
      <c r="DK322" s="1">
        <v>12</v>
      </c>
      <c r="DL322" s="1">
        <v>23</v>
      </c>
      <c r="DM322" s="1">
        <v>51</v>
      </c>
      <c r="DN322" s="1">
        <v>112</v>
      </c>
      <c r="DO322" s="1">
        <v>0</v>
      </c>
      <c r="DP322" s="1">
        <v>3</v>
      </c>
      <c r="DQ322" s="1">
        <v>0</v>
      </c>
      <c r="DR322" s="1">
        <v>0</v>
      </c>
      <c r="DS322" s="1">
        <v>3</v>
      </c>
      <c r="DT322" s="1">
        <v>98</v>
      </c>
      <c r="DU322" s="1">
        <v>9.1999999999999998E-2</v>
      </c>
    </row>
    <row r="323" spans="1:125" x14ac:dyDescent="0.2">
      <c r="A323" s="2" t="s">
        <v>418</v>
      </c>
      <c r="B323" s="1" t="s">
        <v>812</v>
      </c>
      <c r="C323" s="1">
        <v>65</v>
      </c>
      <c r="D323" s="1">
        <v>12</v>
      </c>
      <c r="E323" s="1">
        <v>10</v>
      </c>
      <c r="F323" s="1">
        <v>22</v>
      </c>
      <c r="G323" s="1">
        <v>0</v>
      </c>
      <c r="H323" s="1">
        <v>26</v>
      </c>
      <c r="I323" s="1">
        <v>128</v>
      </c>
      <c r="J323" s="1">
        <v>44</v>
      </c>
      <c r="K323" s="1">
        <v>0</v>
      </c>
      <c r="L323" s="1">
        <v>0</v>
      </c>
      <c r="M323" s="1">
        <v>1</v>
      </c>
      <c r="N323" s="1">
        <v>0</v>
      </c>
      <c r="O323" s="1">
        <v>1</v>
      </c>
      <c r="P323" s="1">
        <v>120</v>
      </c>
      <c r="Q323" s="1">
        <v>0.1</v>
      </c>
      <c r="S323" s="1" t="s">
        <v>168</v>
      </c>
      <c r="T323" s="1" t="s">
        <v>806</v>
      </c>
      <c r="U323" s="1">
        <v>82</v>
      </c>
      <c r="V323" s="1">
        <v>10</v>
      </c>
      <c r="W323" s="1">
        <v>13</v>
      </c>
      <c r="X323" s="1">
        <v>23</v>
      </c>
      <c r="Y323" s="1">
        <v>4</v>
      </c>
      <c r="Z323" s="1">
        <v>86</v>
      </c>
      <c r="AA323" s="1">
        <v>133</v>
      </c>
      <c r="AB323" s="1">
        <v>21</v>
      </c>
      <c r="AC323" s="1">
        <v>1</v>
      </c>
      <c r="AD323" s="1">
        <v>2</v>
      </c>
      <c r="AE323" s="1">
        <v>0</v>
      </c>
      <c r="AF323" s="1">
        <v>0</v>
      </c>
      <c r="AG323" s="1">
        <v>1</v>
      </c>
      <c r="AH323" s="1">
        <v>131</v>
      </c>
      <c r="AI323" s="1">
        <v>7.5999999999999998E-2</v>
      </c>
      <c r="AK323" s="2" t="s">
        <v>164</v>
      </c>
      <c r="AL323" s="1" t="s">
        <v>805</v>
      </c>
      <c r="AM323" s="1">
        <v>37</v>
      </c>
      <c r="AN323" s="1">
        <v>9</v>
      </c>
      <c r="AO323" s="1">
        <v>13</v>
      </c>
      <c r="AP323" s="1">
        <v>22</v>
      </c>
      <c r="AQ323" s="1">
        <v>-1</v>
      </c>
      <c r="AR323" s="1">
        <v>18</v>
      </c>
      <c r="AS323" s="1">
        <v>3</v>
      </c>
      <c r="AT323" s="1">
        <v>9</v>
      </c>
      <c r="AU323" s="1">
        <v>2</v>
      </c>
      <c r="AV323" s="1">
        <v>5</v>
      </c>
      <c r="AW323" s="1">
        <v>0</v>
      </c>
      <c r="AX323" s="1">
        <v>0</v>
      </c>
      <c r="AY323" s="1">
        <v>3</v>
      </c>
      <c r="AZ323" s="1">
        <v>84</v>
      </c>
      <c r="BA323" s="1">
        <v>0.107</v>
      </c>
      <c r="BC323" s="2" t="s">
        <v>340</v>
      </c>
      <c r="BD323" s="1" t="s">
        <v>820</v>
      </c>
      <c r="BE323" s="1">
        <v>48</v>
      </c>
      <c r="BF323" s="1">
        <v>4</v>
      </c>
      <c r="BG323" s="1">
        <v>9</v>
      </c>
      <c r="BH323" s="1">
        <v>13</v>
      </c>
      <c r="BI323" s="1">
        <v>2</v>
      </c>
      <c r="BJ323" s="1">
        <v>41</v>
      </c>
      <c r="BK323" s="1">
        <v>71</v>
      </c>
      <c r="BL323" s="1">
        <v>28</v>
      </c>
      <c r="BM323" s="1">
        <v>0</v>
      </c>
      <c r="BN323" s="1">
        <v>1</v>
      </c>
      <c r="BO323" s="1">
        <v>1</v>
      </c>
      <c r="BP323" s="1">
        <v>0</v>
      </c>
      <c r="BQ323" s="1">
        <v>0</v>
      </c>
      <c r="BR323" s="1">
        <v>52</v>
      </c>
      <c r="BS323" s="1">
        <v>7.6999999999999999E-2</v>
      </c>
      <c r="BU323" s="2" t="s">
        <v>355</v>
      </c>
      <c r="BV323" s="1" t="s">
        <v>809</v>
      </c>
      <c r="BW323" s="1">
        <v>72</v>
      </c>
      <c r="BX323" s="1">
        <v>10</v>
      </c>
      <c r="BY323" s="1">
        <v>13</v>
      </c>
      <c r="BZ323" s="1">
        <v>23</v>
      </c>
      <c r="CA323" s="1">
        <v>-18</v>
      </c>
      <c r="CB323" s="1">
        <v>44</v>
      </c>
      <c r="CC323" s="1">
        <v>58</v>
      </c>
      <c r="CD323" s="1">
        <v>29</v>
      </c>
      <c r="CE323" s="1">
        <v>5</v>
      </c>
      <c r="CF323" s="1">
        <v>2</v>
      </c>
      <c r="CG323" s="1">
        <v>0</v>
      </c>
      <c r="CH323" s="1">
        <v>0</v>
      </c>
      <c r="CI323" s="1">
        <v>1</v>
      </c>
      <c r="CJ323" s="1">
        <v>129</v>
      </c>
      <c r="CK323" s="1">
        <v>7.8E-2</v>
      </c>
      <c r="CL323" s="1" t="s">
        <v>797</v>
      </c>
      <c r="CM323" s="1" t="s">
        <v>414</v>
      </c>
      <c r="CN323" s="1" t="s">
        <v>800</v>
      </c>
      <c r="CO323" s="1">
        <v>68</v>
      </c>
      <c r="CP323" s="1">
        <v>9</v>
      </c>
      <c r="CQ323" s="1">
        <v>14</v>
      </c>
      <c r="CR323" s="1">
        <v>23</v>
      </c>
      <c r="CS323" s="1">
        <v>13</v>
      </c>
      <c r="CT323" s="1">
        <v>30</v>
      </c>
      <c r="CU323" s="1">
        <v>33</v>
      </c>
      <c r="CV323" s="1">
        <v>53</v>
      </c>
      <c r="CW323" s="1">
        <v>0</v>
      </c>
      <c r="CX323" s="1">
        <v>0</v>
      </c>
      <c r="CY323" s="1">
        <v>1</v>
      </c>
      <c r="CZ323" s="1">
        <v>1</v>
      </c>
      <c r="DA323" s="1">
        <v>1</v>
      </c>
      <c r="DB323" s="1">
        <v>106</v>
      </c>
      <c r="DC323" s="1">
        <v>8.5000000000000006E-2</v>
      </c>
      <c r="DE323" s="2"/>
      <c r="DF323" s="1" t="s">
        <v>414</v>
      </c>
      <c r="DG323" s="1">
        <v>68</v>
      </c>
      <c r="DH323" s="1">
        <v>9</v>
      </c>
      <c r="DI323" s="1">
        <v>14</v>
      </c>
      <c r="DJ323" s="1">
        <v>23</v>
      </c>
      <c r="DK323" s="1">
        <v>13</v>
      </c>
      <c r="DL323" s="1">
        <v>30</v>
      </c>
      <c r="DM323" s="1">
        <v>33</v>
      </c>
      <c r="DN323" s="1">
        <v>53</v>
      </c>
      <c r="DO323" s="1">
        <v>0</v>
      </c>
      <c r="DP323" s="1">
        <v>0</v>
      </c>
      <c r="DQ323" s="1">
        <v>1</v>
      </c>
      <c r="DR323" s="1">
        <v>1</v>
      </c>
      <c r="DS323" s="1">
        <v>1</v>
      </c>
      <c r="DT323" s="1">
        <v>106</v>
      </c>
      <c r="DU323" s="1">
        <v>8.5000000000000006E-2</v>
      </c>
    </row>
    <row r="324" spans="1:125" x14ac:dyDescent="0.2">
      <c r="A324" s="2" t="s">
        <v>923</v>
      </c>
      <c r="B324" s="1" t="s">
        <v>817</v>
      </c>
      <c r="C324" s="1">
        <v>71</v>
      </c>
      <c r="D324" s="1">
        <v>10</v>
      </c>
      <c r="E324" s="1">
        <v>12</v>
      </c>
      <c r="F324" s="1">
        <v>22</v>
      </c>
      <c r="G324" s="1">
        <v>3</v>
      </c>
      <c r="H324" s="1">
        <v>45</v>
      </c>
      <c r="I324" s="1">
        <v>83</v>
      </c>
      <c r="J324" s="1">
        <v>24</v>
      </c>
      <c r="K324" s="1">
        <v>0</v>
      </c>
      <c r="L324" s="1">
        <v>1</v>
      </c>
      <c r="M324" s="1">
        <v>1</v>
      </c>
      <c r="N324" s="1">
        <v>1</v>
      </c>
      <c r="O324" s="1">
        <v>0</v>
      </c>
      <c r="P324" s="1">
        <v>93</v>
      </c>
      <c r="Q324" s="1">
        <v>0.108</v>
      </c>
      <c r="S324" s="1" t="s">
        <v>279</v>
      </c>
      <c r="T324" s="1" t="s">
        <v>823</v>
      </c>
      <c r="U324" s="1">
        <v>63</v>
      </c>
      <c r="V324" s="1">
        <v>9</v>
      </c>
      <c r="W324" s="1">
        <v>14</v>
      </c>
      <c r="X324" s="1">
        <v>23</v>
      </c>
      <c r="Y324" s="1">
        <v>14</v>
      </c>
      <c r="Z324" s="1">
        <v>22</v>
      </c>
      <c r="AA324" s="1">
        <v>159</v>
      </c>
      <c r="AB324" s="1">
        <v>26</v>
      </c>
      <c r="AC324" s="1">
        <v>0</v>
      </c>
      <c r="AD324" s="1">
        <v>1</v>
      </c>
      <c r="AE324" s="1">
        <v>1</v>
      </c>
      <c r="AF324" s="1">
        <v>1</v>
      </c>
      <c r="AG324" s="1">
        <v>1</v>
      </c>
      <c r="AH324" s="1">
        <v>76</v>
      </c>
      <c r="AI324" s="1">
        <v>0.11799999999999999</v>
      </c>
      <c r="AK324" s="2" t="s">
        <v>882</v>
      </c>
      <c r="AL324" s="1" t="s">
        <v>798</v>
      </c>
      <c r="AM324" s="1">
        <v>64</v>
      </c>
      <c r="AN324" s="1">
        <v>6</v>
      </c>
      <c r="AO324" s="1">
        <v>15</v>
      </c>
      <c r="AP324" s="1">
        <v>21</v>
      </c>
      <c r="AQ324" s="1">
        <v>11</v>
      </c>
      <c r="AR324" s="1">
        <v>73</v>
      </c>
      <c r="AS324" s="1">
        <v>55</v>
      </c>
      <c r="AT324" s="1">
        <v>90</v>
      </c>
      <c r="AU324" s="1">
        <v>2</v>
      </c>
      <c r="AV324" s="1">
        <v>4</v>
      </c>
      <c r="AW324" s="1">
        <v>1</v>
      </c>
      <c r="AX324" s="1">
        <v>0</v>
      </c>
      <c r="AY324" s="1">
        <v>1</v>
      </c>
      <c r="AZ324" s="1">
        <v>179</v>
      </c>
      <c r="BA324" s="1">
        <v>3.4000000000000002E-2</v>
      </c>
      <c r="BC324" s="2" t="s">
        <v>351</v>
      </c>
      <c r="BD324" s="1" t="s">
        <v>805</v>
      </c>
      <c r="BE324" s="1">
        <v>47</v>
      </c>
      <c r="BF324" s="1">
        <v>4</v>
      </c>
      <c r="BG324" s="1">
        <v>9</v>
      </c>
      <c r="BH324" s="1">
        <v>13</v>
      </c>
      <c r="BI324" s="1">
        <v>3</v>
      </c>
      <c r="BJ324" s="1">
        <v>24</v>
      </c>
      <c r="BK324" s="1">
        <v>12</v>
      </c>
      <c r="BL324" s="1">
        <v>29</v>
      </c>
      <c r="BM324" s="1">
        <v>0</v>
      </c>
      <c r="BN324" s="1">
        <v>2</v>
      </c>
      <c r="BO324" s="1">
        <v>0</v>
      </c>
      <c r="BP324" s="1">
        <v>0</v>
      </c>
      <c r="BQ324" s="1">
        <v>2</v>
      </c>
      <c r="BR324" s="1">
        <v>50</v>
      </c>
      <c r="BS324" s="1">
        <v>0.08</v>
      </c>
      <c r="BU324" s="2" t="s">
        <v>922</v>
      </c>
      <c r="BV324" s="1" t="s">
        <v>812</v>
      </c>
      <c r="BW324" s="1">
        <v>65</v>
      </c>
      <c r="BX324" s="1">
        <v>4</v>
      </c>
      <c r="BY324" s="1">
        <v>19</v>
      </c>
      <c r="BZ324" s="1">
        <v>23</v>
      </c>
      <c r="CA324" s="1">
        <v>10</v>
      </c>
      <c r="CB324" s="1">
        <v>30</v>
      </c>
      <c r="CC324" s="1">
        <v>64</v>
      </c>
      <c r="CD324" s="1">
        <v>116</v>
      </c>
      <c r="CE324" s="1">
        <v>1</v>
      </c>
      <c r="CF324" s="1">
        <v>3</v>
      </c>
      <c r="CG324" s="1">
        <v>1</v>
      </c>
      <c r="CH324" s="1">
        <v>0</v>
      </c>
      <c r="CI324" s="1">
        <v>0</v>
      </c>
      <c r="CJ324" s="1">
        <v>84</v>
      </c>
      <c r="CK324" s="1">
        <v>4.8000000000000001E-2</v>
      </c>
      <c r="CL324" s="1" t="s">
        <v>797</v>
      </c>
      <c r="CM324" s="1" t="s">
        <v>1629</v>
      </c>
      <c r="CN324" s="1" t="s">
        <v>798</v>
      </c>
      <c r="CO324" s="1">
        <v>69</v>
      </c>
      <c r="CP324" s="1">
        <v>9</v>
      </c>
      <c r="CQ324" s="1">
        <v>14</v>
      </c>
      <c r="CR324" s="1">
        <v>23</v>
      </c>
      <c r="CS324" s="1">
        <v>0</v>
      </c>
      <c r="CT324" s="1">
        <v>22</v>
      </c>
      <c r="CU324" s="1">
        <v>75</v>
      </c>
      <c r="CV324" s="1">
        <v>29</v>
      </c>
      <c r="CW324" s="1">
        <v>2</v>
      </c>
      <c r="CX324" s="1">
        <v>1</v>
      </c>
      <c r="CY324" s="1">
        <v>0</v>
      </c>
      <c r="CZ324" s="1">
        <v>0</v>
      </c>
      <c r="DA324" s="1">
        <v>0</v>
      </c>
      <c r="DB324" s="1">
        <v>85</v>
      </c>
      <c r="DC324" s="1">
        <v>0.106</v>
      </c>
      <c r="DE324" s="2"/>
      <c r="DF324" s="1" t="s">
        <v>1629</v>
      </c>
      <c r="DG324" s="1">
        <v>69</v>
      </c>
      <c r="DH324" s="1">
        <v>9</v>
      </c>
      <c r="DI324" s="1">
        <v>14</v>
      </c>
      <c r="DJ324" s="1">
        <v>23</v>
      </c>
      <c r="DK324" s="1">
        <v>0</v>
      </c>
      <c r="DL324" s="1">
        <v>22</v>
      </c>
      <c r="DM324" s="1">
        <v>75</v>
      </c>
      <c r="DN324" s="1">
        <v>29</v>
      </c>
      <c r="DO324" s="1">
        <v>2</v>
      </c>
      <c r="DP324" s="1">
        <v>1</v>
      </c>
      <c r="DQ324" s="1">
        <v>0</v>
      </c>
      <c r="DR324" s="1">
        <v>0</v>
      </c>
      <c r="DS324" s="1">
        <v>0</v>
      </c>
      <c r="DT324" s="1">
        <v>85</v>
      </c>
      <c r="DU324" s="1">
        <v>0.106</v>
      </c>
    </row>
    <row r="325" spans="1:125" x14ac:dyDescent="0.2">
      <c r="A325" s="2" t="s">
        <v>924</v>
      </c>
      <c r="B325" s="1" t="s">
        <v>825</v>
      </c>
      <c r="C325" s="1">
        <v>79</v>
      </c>
      <c r="D325" s="1">
        <v>13</v>
      </c>
      <c r="E325" s="1">
        <v>9</v>
      </c>
      <c r="F325" s="1">
        <v>22</v>
      </c>
      <c r="G325" s="1">
        <v>-2</v>
      </c>
      <c r="H325" s="1">
        <v>23</v>
      </c>
      <c r="I325" s="1">
        <v>73</v>
      </c>
      <c r="J325" s="1">
        <v>16</v>
      </c>
      <c r="K325" s="1">
        <v>4</v>
      </c>
      <c r="L325" s="1">
        <v>2</v>
      </c>
      <c r="M325" s="1">
        <v>0</v>
      </c>
      <c r="N325" s="1">
        <v>0</v>
      </c>
      <c r="O325" s="1">
        <v>2</v>
      </c>
      <c r="P325" s="1">
        <v>128</v>
      </c>
      <c r="Q325" s="1">
        <v>0.10199999999999999</v>
      </c>
      <c r="S325" s="1" t="s">
        <v>831</v>
      </c>
      <c r="T325" s="1" t="s">
        <v>823</v>
      </c>
      <c r="U325" s="1">
        <v>29</v>
      </c>
      <c r="V325" s="1">
        <v>9</v>
      </c>
      <c r="W325" s="1">
        <v>14</v>
      </c>
      <c r="X325" s="1">
        <v>23</v>
      </c>
      <c r="Y325" s="1">
        <v>4</v>
      </c>
      <c r="Z325" s="1">
        <v>8</v>
      </c>
      <c r="AA325" s="1">
        <v>44</v>
      </c>
      <c r="AB325" s="1">
        <v>15</v>
      </c>
      <c r="AC325" s="1">
        <v>2</v>
      </c>
      <c r="AD325" s="1">
        <v>8</v>
      </c>
      <c r="AE325" s="1">
        <v>0</v>
      </c>
      <c r="AF325" s="1">
        <v>0</v>
      </c>
      <c r="AG325" s="1">
        <v>0</v>
      </c>
      <c r="AH325" s="1">
        <v>61</v>
      </c>
      <c r="AI325" s="1">
        <v>0.14799999999999999</v>
      </c>
      <c r="AK325" s="2" t="s">
        <v>925</v>
      </c>
      <c r="AL325" s="1" t="s">
        <v>818</v>
      </c>
      <c r="AM325" s="1">
        <v>59</v>
      </c>
      <c r="AN325" s="1">
        <v>1</v>
      </c>
      <c r="AO325" s="1">
        <v>20</v>
      </c>
      <c r="AP325" s="1">
        <v>21</v>
      </c>
      <c r="AQ325" s="1">
        <v>11</v>
      </c>
      <c r="AR325" s="1">
        <v>33</v>
      </c>
      <c r="AS325" s="1">
        <v>97</v>
      </c>
      <c r="AT325" s="1">
        <v>70</v>
      </c>
      <c r="AU325" s="1">
        <v>0</v>
      </c>
      <c r="AV325" s="1">
        <v>4</v>
      </c>
      <c r="AW325" s="1">
        <v>0</v>
      </c>
      <c r="AX325" s="1">
        <v>0</v>
      </c>
      <c r="AY325" s="1">
        <v>0</v>
      </c>
      <c r="AZ325" s="1">
        <v>63</v>
      </c>
      <c r="BA325" s="1">
        <v>1.6E-2</v>
      </c>
      <c r="BC325" s="2" t="s">
        <v>114</v>
      </c>
      <c r="BD325" s="1" t="s">
        <v>824</v>
      </c>
      <c r="BE325" s="1">
        <v>45</v>
      </c>
      <c r="BF325" s="1">
        <v>7</v>
      </c>
      <c r="BG325" s="1">
        <v>6</v>
      </c>
      <c r="BH325" s="1">
        <v>13</v>
      </c>
      <c r="BI325" s="1">
        <v>-4</v>
      </c>
      <c r="BJ325" s="1">
        <v>4</v>
      </c>
      <c r="BK325" s="1">
        <v>34</v>
      </c>
      <c r="BL325" s="1">
        <v>18</v>
      </c>
      <c r="BM325" s="1">
        <v>0</v>
      </c>
      <c r="BN325" s="1">
        <v>0</v>
      </c>
      <c r="BO325" s="1">
        <v>0</v>
      </c>
      <c r="BP325" s="1">
        <v>0</v>
      </c>
      <c r="BQ325" s="1">
        <v>1</v>
      </c>
      <c r="BR325" s="1">
        <v>50</v>
      </c>
      <c r="BS325" s="1">
        <v>0.14000000000000001</v>
      </c>
      <c r="BU325" s="2" t="s">
        <v>774</v>
      </c>
      <c r="BV325" s="1" t="s">
        <v>814</v>
      </c>
      <c r="BW325" s="1">
        <v>75</v>
      </c>
      <c r="BX325" s="1">
        <v>6</v>
      </c>
      <c r="BY325" s="1">
        <v>17</v>
      </c>
      <c r="BZ325" s="1">
        <v>23</v>
      </c>
      <c r="CA325" s="1">
        <v>0</v>
      </c>
      <c r="CB325" s="1">
        <v>28</v>
      </c>
      <c r="CC325" s="1">
        <v>181</v>
      </c>
      <c r="CD325" s="1">
        <v>110</v>
      </c>
      <c r="CE325" s="1">
        <v>0</v>
      </c>
      <c r="CF325" s="1">
        <v>3</v>
      </c>
      <c r="CG325" s="1">
        <v>0</v>
      </c>
      <c r="CH325" s="1">
        <v>0</v>
      </c>
      <c r="CI325" s="1">
        <v>1</v>
      </c>
      <c r="CJ325" s="1">
        <v>117</v>
      </c>
      <c r="CK325" s="1">
        <v>5.0999999999999997E-2</v>
      </c>
      <c r="CL325" s="1" t="s">
        <v>797</v>
      </c>
      <c r="CM325" s="1" t="s">
        <v>1630</v>
      </c>
      <c r="CN325" s="1" t="s">
        <v>819</v>
      </c>
      <c r="CO325" s="1">
        <v>80</v>
      </c>
      <c r="CP325" s="1">
        <v>11</v>
      </c>
      <c r="CQ325" s="1">
        <v>12</v>
      </c>
      <c r="CR325" s="1">
        <v>23</v>
      </c>
      <c r="CS325" s="1">
        <v>1</v>
      </c>
      <c r="CT325" s="1">
        <v>46</v>
      </c>
      <c r="CU325" s="1">
        <v>256</v>
      </c>
      <c r="CV325" s="1">
        <v>32</v>
      </c>
      <c r="CW325" s="1">
        <v>0</v>
      </c>
      <c r="CX325" s="1">
        <v>3</v>
      </c>
      <c r="CY325" s="1">
        <v>1</v>
      </c>
      <c r="CZ325" s="1">
        <v>0</v>
      </c>
      <c r="DA325" s="1">
        <v>2</v>
      </c>
      <c r="DB325" s="1">
        <v>104</v>
      </c>
      <c r="DC325" s="1">
        <v>0.106</v>
      </c>
      <c r="DE325" s="2"/>
      <c r="DF325" s="1" t="s">
        <v>1630</v>
      </c>
      <c r="DG325" s="1">
        <v>80</v>
      </c>
      <c r="DH325" s="1">
        <v>11</v>
      </c>
      <c r="DI325" s="1">
        <v>12</v>
      </c>
      <c r="DJ325" s="1">
        <v>23</v>
      </c>
      <c r="DK325" s="1">
        <v>1</v>
      </c>
      <c r="DL325" s="1">
        <v>46</v>
      </c>
      <c r="DM325" s="1">
        <v>256</v>
      </c>
      <c r="DN325" s="1">
        <v>32</v>
      </c>
      <c r="DO325" s="1">
        <v>0</v>
      </c>
      <c r="DP325" s="1">
        <v>3</v>
      </c>
      <c r="DQ325" s="1">
        <v>1</v>
      </c>
      <c r="DR325" s="1">
        <v>0</v>
      </c>
      <c r="DS325" s="1">
        <v>2</v>
      </c>
      <c r="DT325" s="1">
        <v>104</v>
      </c>
      <c r="DU325" s="1">
        <v>0.106</v>
      </c>
    </row>
    <row r="326" spans="1:125" x14ac:dyDescent="0.2">
      <c r="A326" s="2" t="s">
        <v>926</v>
      </c>
      <c r="B326" s="1" t="s">
        <v>812</v>
      </c>
      <c r="C326" s="1">
        <v>81</v>
      </c>
      <c r="D326" s="1">
        <v>7</v>
      </c>
      <c r="E326" s="1">
        <v>15</v>
      </c>
      <c r="F326" s="1">
        <v>22</v>
      </c>
      <c r="G326" s="1">
        <v>-2</v>
      </c>
      <c r="H326" s="1">
        <v>28</v>
      </c>
      <c r="I326" s="1">
        <v>100</v>
      </c>
      <c r="J326" s="1">
        <v>19</v>
      </c>
      <c r="K326" s="1">
        <v>1</v>
      </c>
      <c r="L326" s="1">
        <v>0</v>
      </c>
      <c r="M326" s="1">
        <v>0</v>
      </c>
      <c r="N326" s="1">
        <v>1</v>
      </c>
      <c r="O326" s="1">
        <v>0</v>
      </c>
      <c r="P326" s="1">
        <v>98</v>
      </c>
      <c r="Q326" s="1">
        <v>7.0999999999999994E-2</v>
      </c>
      <c r="S326" s="1" t="s">
        <v>572</v>
      </c>
      <c r="T326" s="1" t="s">
        <v>800</v>
      </c>
      <c r="U326" s="1">
        <v>79</v>
      </c>
      <c r="V326" s="1">
        <v>4</v>
      </c>
      <c r="W326" s="1">
        <v>19</v>
      </c>
      <c r="X326" s="1">
        <v>23</v>
      </c>
      <c r="Y326" s="1">
        <v>2</v>
      </c>
      <c r="Z326" s="1">
        <v>62</v>
      </c>
      <c r="AA326" s="1">
        <v>90</v>
      </c>
      <c r="AB326" s="1">
        <v>115</v>
      </c>
      <c r="AC326" s="1">
        <v>1</v>
      </c>
      <c r="AD326" s="1">
        <v>4</v>
      </c>
      <c r="AE326" s="1">
        <v>0</v>
      </c>
      <c r="AF326" s="1">
        <v>0</v>
      </c>
      <c r="AG326" s="1">
        <v>2</v>
      </c>
      <c r="AH326" s="1">
        <v>78</v>
      </c>
      <c r="AI326" s="1">
        <v>5.0999999999999997E-2</v>
      </c>
      <c r="AK326" s="2" t="s">
        <v>354</v>
      </c>
      <c r="AL326" s="1" t="s">
        <v>802</v>
      </c>
      <c r="AM326" s="1">
        <v>82</v>
      </c>
      <c r="AN326" s="1">
        <v>8</v>
      </c>
      <c r="AO326" s="1">
        <v>13</v>
      </c>
      <c r="AP326" s="1">
        <v>21</v>
      </c>
      <c r="AQ326" s="1">
        <v>-13</v>
      </c>
      <c r="AR326" s="1">
        <v>60</v>
      </c>
      <c r="AS326" s="1">
        <v>82</v>
      </c>
      <c r="AT326" s="1">
        <v>67</v>
      </c>
      <c r="AU326" s="1">
        <v>0</v>
      </c>
      <c r="AV326" s="1">
        <v>0</v>
      </c>
      <c r="AW326" s="1">
        <v>0</v>
      </c>
      <c r="AX326" s="1">
        <v>1</v>
      </c>
      <c r="AY326" s="1">
        <v>1</v>
      </c>
      <c r="AZ326" s="1">
        <v>123</v>
      </c>
      <c r="BA326" s="1">
        <v>6.5000000000000002E-2</v>
      </c>
      <c r="BC326" s="2" t="s">
        <v>708</v>
      </c>
      <c r="BD326" s="1" t="s">
        <v>818</v>
      </c>
      <c r="BE326" s="1">
        <v>32</v>
      </c>
      <c r="BF326" s="1">
        <v>2</v>
      </c>
      <c r="BG326" s="1">
        <v>11</v>
      </c>
      <c r="BH326" s="1">
        <v>13</v>
      </c>
      <c r="BI326" s="1">
        <v>-11</v>
      </c>
      <c r="BJ326" s="1">
        <v>10</v>
      </c>
      <c r="BK326" s="1">
        <v>31</v>
      </c>
      <c r="BL326" s="1">
        <v>24</v>
      </c>
      <c r="BM326" s="1">
        <v>1</v>
      </c>
      <c r="BN326" s="1">
        <v>4</v>
      </c>
      <c r="BO326" s="1">
        <v>0</v>
      </c>
      <c r="BP326" s="1">
        <v>0</v>
      </c>
      <c r="BQ326" s="1">
        <v>1</v>
      </c>
      <c r="BR326" s="1">
        <v>58</v>
      </c>
      <c r="BS326" s="1">
        <v>3.4000000000000002E-2</v>
      </c>
      <c r="BU326" s="2" t="s">
        <v>307</v>
      </c>
      <c r="BV326" s="1" t="s">
        <v>801</v>
      </c>
      <c r="BW326" s="1">
        <v>68</v>
      </c>
      <c r="BX326" s="1">
        <v>9</v>
      </c>
      <c r="BY326" s="1">
        <v>13</v>
      </c>
      <c r="BZ326" s="1">
        <v>22</v>
      </c>
      <c r="CA326" s="1">
        <v>2</v>
      </c>
      <c r="CB326" s="1">
        <v>28</v>
      </c>
      <c r="CC326" s="1">
        <v>113</v>
      </c>
      <c r="CD326" s="1">
        <v>44</v>
      </c>
      <c r="CE326" s="1">
        <v>0</v>
      </c>
      <c r="CF326" s="1">
        <v>0</v>
      </c>
      <c r="CG326" s="1">
        <v>0</v>
      </c>
      <c r="CH326" s="1">
        <v>0</v>
      </c>
      <c r="CI326" s="1">
        <v>3</v>
      </c>
      <c r="CJ326" s="1">
        <v>101</v>
      </c>
      <c r="CK326" s="1">
        <v>8.8999999999999996E-2</v>
      </c>
      <c r="CL326" s="1" t="s">
        <v>797</v>
      </c>
      <c r="CM326" s="1" t="s">
        <v>230</v>
      </c>
      <c r="CN326" s="1" t="s">
        <v>823</v>
      </c>
      <c r="CO326" s="1">
        <v>56</v>
      </c>
      <c r="CP326" s="1">
        <v>13</v>
      </c>
      <c r="CQ326" s="1">
        <v>10</v>
      </c>
      <c r="CR326" s="1">
        <v>23</v>
      </c>
      <c r="CS326" s="1">
        <v>1</v>
      </c>
      <c r="CT326" s="1">
        <v>28</v>
      </c>
      <c r="CU326" s="1">
        <v>92</v>
      </c>
      <c r="CV326" s="1">
        <v>20</v>
      </c>
      <c r="CW326" s="1">
        <v>0</v>
      </c>
      <c r="CX326" s="1">
        <v>0</v>
      </c>
      <c r="CY326" s="1">
        <v>0</v>
      </c>
      <c r="CZ326" s="1">
        <v>1</v>
      </c>
      <c r="DA326" s="1">
        <v>3</v>
      </c>
      <c r="DB326" s="1">
        <v>93</v>
      </c>
      <c r="DC326" s="1">
        <v>0.14000000000000001</v>
      </c>
      <c r="DE326" s="2"/>
      <c r="DF326" s="1" t="s">
        <v>230</v>
      </c>
      <c r="DG326" s="1">
        <v>56</v>
      </c>
      <c r="DH326" s="1">
        <v>13</v>
      </c>
      <c r="DI326" s="1">
        <v>10</v>
      </c>
      <c r="DJ326" s="1">
        <v>23</v>
      </c>
      <c r="DK326" s="1">
        <v>1</v>
      </c>
      <c r="DL326" s="1">
        <v>28</v>
      </c>
      <c r="DM326" s="1">
        <v>92</v>
      </c>
      <c r="DN326" s="1">
        <v>20</v>
      </c>
      <c r="DO326" s="1">
        <v>0</v>
      </c>
      <c r="DP326" s="1">
        <v>0</v>
      </c>
      <c r="DQ326" s="1">
        <v>0</v>
      </c>
      <c r="DR326" s="1">
        <v>1</v>
      </c>
      <c r="DS326" s="1">
        <v>3</v>
      </c>
      <c r="DT326" s="1">
        <v>93</v>
      </c>
      <c r="DU326" s="1">
        <v>0.14000000000000001</v>
      </c>
    </row>
    <row r="327" spans="1:125" x14ac:dyDescent="0.2">
      <c r="A327" s="2" t="s">
        <v>927</v>
      </c>
      <c r="B327" s="1" t="s">
        <v>813</v>
      </c>
      <c r="C327" s="1">
        <v>77</v>
      </c>
      <c r="D327" s="1">
        <v>13</v>
      </c>
      <c r="E327" s="1">
        <v>9</v>
      </c>
      <c r="F327" s="1">
        <v>22</v>
      </c>
      <c r="G327" s="1">
        <v>-4</v>
      </c>
      <c r="H327" s="1">
        <v>44</v>
      </c>
      <c r="I327" s="1">
        <v>121</v>
      </c>
      <c r="J327" s="1">
        <v>36</v>
      </c>
      <c r="K327" s="1">
        <v>1</v>
      </c>
      <c r="L327" s="1">
        <v>0</v>
      </c>
      <c r="M327" s="1">
        <v>0</v>
      </c>
      <c r="N327" s="1">
        <v>0</v>
      </c>
      <c r="O327" s="1">
        <v>0</v>
      </c>
      <c r="P327" s="1">
        <v>128</v>
      </c>
      <c r="Q327" s="1">
        <v>0.10199999999999999</v>
      </c>
      <c r="S327" s="1" t="s">
        <v>828</v>
      </c>
      <c r="T327" s="1" t="s">
        <v>823</v>
      </c>
      <c r="U327" s="1">
        <v>39</v>
      </c>
      <c r="V327" s="1">
        <v>14</v>
      </c>
      <c r="W327" s="1">
        <v>9</v>
      </c>
      <c r="X327" s="1">
        <v>23</v>
      </c>
      <c r="Y327" s="1">
        <v>-17</v>
      </c>
      <c r="Z327" s="1">
        <v>10</v>
      </c>
      <c r="AA327" s="1">
        <v>4</v>
      </c>
      <c r="AB327" s="1">
        <v>4</v>
      </c>
      <c r="AC327" s="1">
        <v>6</v>
      </c>
      <c r="AD327" s="1">
        <v>2</v>
      </c>
      <c r="AE327" s="1">
        <v>0</v>
      </c>
      <c r="AF327" s="1">
        <v>0</v>
      </c>
      <c r="AG327" s="1">
        <v>1</v>
      </c>
      <c r="AH327" s="1">
        <v>94</v>
      </c>
      <c r="AI327" s="1">
        <v>0.14899999999999999</v>
      </c>
      <c r="AK327" s="2" t="s">
        <v>49</v>
      </c>
      <c r="AL327" s="1" t="s">
        <v>823</v>
      </c>
      <c r="AM327" s="1">
        <v>67</v>
      </c>
      <c r="AN327" s="1">
        <v>9</v>
      </c>
      <c r="AO327" s="1">
        <v>12</v>
      </c>
      <c r="AP327" s="1">
        <v>21</v>
      </c>
      <c r="AQ327" s="1">
        <v>-2</v>
      </c>
      <c r="AR327" s="1">
        <v>24</v>
      </c>
      <c r="AS327" s="1">
        <v>68</v>
      </c>
      <c r="AT327" s="1">
        <v>24</v>
      </c>
      <c r="AU327" s="1">
        <v>3</v>
      </c>
      <c r="AV327" s="1">
        <v>1</v>
      </c>
      <c r="AW327" s="1">
        <v>0</v>
      </c>
      <c r="AX327" s="1">
        <v>0</v>
      </c>
      <c r="AY327" s="1">
        <v>3</v>
      </c>
      <c r="AZ327" s="1">
        <v>99</v>
      </c>
      <c r="BA327" s="1">
        <v>9.0999999999999998E-2</v>
      </c>
      <c r="BC327" s="2" t="s">
        <v>905</v>
      </c>
      <c r="BD327" s="1" t="s">
        <v>808</v>
      </c>
      <c r="BE327" s="1">
        <v>47</v>
      </c>
      <c r="BF327" s="1">
        <v>0</v>
      </c>
      <c r="BG327" s="1">
        <v>13</v>
      </c>
      <c r="BH327" s="1">
        <v>13</v>
      </c>
      <c r="BI327" s="1">
        <v>-8</v>
      </c>
      <c r="BJ327" s="1">
        <v>10</v>
      </c>
      <c r="BK327" s="1">
        <v>36</v>
      </c>
      <c r="BL327" s="1">
        <v>123</v>
      </c>
      <c r="BM327" s="1">
        <v>0</v>
      </c>
      <c r="BN327" s="1">
        <v>1</v>
      </c>
      <c r="BO327" s="1">
        <v>0</v>
      </c>
      <c r="BP327" s="1">
        <v>0</v>
      </c>
      <c r="BQ327" s="1">
        <v>0</v>
      </c>
      <c r="BR327" s="1">
        <v>52</v>
      </c>
      <c r="BS327" s="1">
        <v>0</v>
      </c>
      <c r="BU327" s="2" t="s">
        <v>773</v>
      </c>
      <c r="BV327" s="1" t="s">
        <v>813</v>
      </c>
      <c r="BW327" s="1">
        <v>82</v>
      </c>
      <c r="BX327" s="1">
        <v>4</v>
      </c>
      <c r="BY327" s="1">
        <v>18</v>
      </c>
      <c r="BZ327" s="1">
        <v>22</v>
      </c>
      <c r="CA327" s="1">
        <v>5</v>
      </c>
      <c r="CB327" s="1">
        <v>34</v>
      </c>
      <c r="CC327" s="1">
        <v>72</v>
      </c>
      <c r="CD327" s="1">
        <v>132</v>
      </c>
      <c r="CE327" s="1">
        <v>0</v>
      </c>
      <c r="CF327" s="1">
        <v>1</v>
      </c>
      <c r="CG327" s="1">
        <v>0</v>
      </c>
      <c r="CH327" s="1">
        <v>1</v>
      </c>
      <c r="CI327" s="1">
        <v>0</v>
      </c>
      <c r="CJ327" s="1">
        <v>96</v>
      </c>
      <c r="CK327" s="1">
        <v>4.2000000000000003E-2</v>
      </c>
      <c r="CL327" s="1" t="s">
        <v>797</v>
      </c>
      <c r="CM327" s="1" t="s">
        <v>731</v>
      </c>
      <c r="CN327" s="1" t="s">
        <v>816</v>
      </c>
      <c r="CO327" s="1">
        <v>56</v>
      </c>
      <c r="CP327" s="1">
        <v>6</v>
      </c>
      <c r="CQ327" s="1">
        <v>16</v>
      </c>
      <c r="CR327" s="1">
        <v>22</v>
      </c>
      <c r="CS327" s="1">
        <v>9</v>
      </c>
      <c r="CT327" s="1">
        <v>10</v>
      </c>
      <c r="CU327" s="1">
        <v>95</v>
      </c>
      <c r="CV327" s="1">
        <v>117</v>
      </c>
      <c r="CW327" s="1">
        <v>1</v>
      </c>
      <c r="CX327" s="1">
        <v>3</v>
      </c>
      <c r="CY327" s="1">
        <v>0</v>
      </c>
      <c r="CZ327" s="1">
        <v>0</v>
      </c>
      <c r="DA327" s="1">
        <v>1</v>
      </c>
      <c r="DB327" s="1">
        <v>103</v>
      </c>
      <c r="DC327" s="1">
        <v>5.8000000000000003E-2</v>
      </c>
      <c r="DE327" s="2"/>
      <c r="DF327" s="1" t="s">
        <v>731</v>
      </c>
      <c r="DG327" s="1">
        <v>56</v>
      </c>
      <c r="DH327" s="1">
        <v>6</v>
      </c>
      <c r="DI327" s="1">
        <v>16</v>
      </c>
      <c r="DJ327" s="1">
        <v>22</v>
      </c>
      <c r="DK327" s="1">
        <v>9</v>
      </c>
      <c r="DL327" s="1">
        <v>10</v>
      </c>
      <c r="DM327" s="1">
        <v>95</v>
      </c>
      <c r="DN327" s="1">
        <v>117</v>
      </c>
      <c r="DO327" s="1">
        <v>1</v>
      </c>
      <c r="DP327" s="1">
        <v>3</v>
      </c>
      <c r="DQ327" s="1">
        <v>0</v>
      </c>
      <c r="DR327" s="1">
        <v>0</v>
      </c>
      <c r="DS327" s="1">
        <v>1</v>
      </c>
      <c r="DT327" s="1">
        <v>103</v>
      </c>
      <c r="DU327" s="1">
        <v>5.8000000000000003E-2</v>
      </c>
    </row>
    <row r="328" spans="1:125" x14ac:dyDescent="0.2">
      <c r="A328" s="2" t="s">
        <v>137</v>
      </c>
      <c r="B328" s="1" t="s">
        <v>805</v>
      </c>
      <c r="C328" s="1">
        <v>76</v>
      </c>
      <c r="D328" s="1">
        <v>12</v>
      </c>
      <c r="E328" s="1">
        <v>10</v>
      </c>
      <c r="F328" s="1">
        <v>22</v>
      </c>
      <c r="G328" s="1">
        <v>5</v>
      </c>
      <c r="H328" s="1">
        <v>207</v>
      </c>
      <c r="I328" s="1">
        <v>194</v>
      </c>
      <c r="J328" s="1">
        <v>17</v>
      </c>
      <c r="K328" s="1">
        <v>1</v>
      </c>
      <c r="L328" s="1">
        <v>1</v>
      </c>
      <c r="M328" s="1">
        <v>0</v>
      </c>
      <c r="N328" s="1">
        <v>0</v>
      </c>
      <c r="O328" s="1">
        <v>1</v>
      </c>
      <c r="P328" s="1">
        <v>105</v>
      </c>
      <c r="Q328" s="1">
        <v>0.114</v>
      </c>
      <c r="S328" s="1" t="s">
        <v>748</v>
      </c>
      <c r="T328" s="1" t="s">
        <v>794</v>
      </c>
      <c r="U328" s="1">
        <v>64</v>
      </c>
      <c r="V328" s="1">
        <v>6</v>
      </c>
      <c r="W328" s="1">
        <v>17</v>
      </c>
      <c r="X328" s="1">
        <v>23</v>
      </c>
      <c r="Y328" s="1">
        <v>29</v>
      </c>
      <c r="Z328" s="1">
        <v>34</v>
      </c>
      <c r="AA328" s="1">
        <v>76</v>
      </c>
      <c r="AB328" s="1">
        <v>89</v>
      </c>
      <c r="AC328" s="1">
        <v>2</v>
      </c>
      <c r="AD328" s="1">
        <v>5</v>
      </c>
      <c r="AE328" s="1">
        <v>0</v>
      </c>
      <c r="AF328" s="1">
        <v>0</v>
      </c>
      <c r="AG328" s="1">
        <v>1</v>
      </c>
      <c r="AH328" s="1">
        <v>109</v>
      </c>
      <c r="AI328" s="1">
        <v>5.5E-2</v>
      </c>
      <c r="AK328" s="2" t="s">
        <v>902</v>
      </c>
      <c r="AL328" s="1" t="s">
        <v>796</v>
      </c>
      <c r="AM328" s="1">
        <v>66</v>
      </c>
      <c r="AN328" s="1">
        <v>4</v>
      </c>
      <c r="AO328" s="1">
        <v>17</v>
      </c>
      <c r="AP328" s="1">
        <v>21</v>
      </c>
      <c r="AQ328" s="1">
        <v>-8</v>
      </c>
      <c r="AR328" s="1">
        <v>4</v>
      </c>
      <c r="AS328" s="1">
        <v>84</v>
      </c>
      <c r="AT328" s="1">
        <v>151</v>
      </c>
      <c r="AU328" s="1">
        <v>0</v>
      </c>
      <c r="AV328" s="1">
        <v>1</v>
      </c>
      <c r="AW328" s="1">
        <v>0</v>
      </c>
      <c r="AX328" s="1">
        <v>1</v>
      </c>
      <c r="AY328" s="1">
        <v>2</v>
      </c>
      <c r="AZ328" s="1">
        <v>91</v>
      </c>
      <c r="BA328" s="1">
        <v>4.3999999999999997E-2</v>
      </c>
      <c r="BC328" s="2" t="s">
        <v>855</v>
      </c>
      <c r="BD328" s="1" t="s">
        <v>807</v>
      </c>
      <c r="BE328" s="1">
        <v>48</v>
      </c>
      <c r="BF328" s="1">
        <v>1</v>
      </c>
      <c r="BG328" s="1">
        <v>12</v>
      </c>
      <c r="BH328" s="1">
        <v>13</v>
      </c>
      <c r="BI328" s="1">
        <v>2</v>
      </c>
      <c r="BJ328" s="1">
        <v>56</v>
      </c>
      <c r="BK328" s="1">
        <v>136</v>
      </c>
      <c r="BL328" s="1">
        <v>93</v>
      </c>
      <c r="BM328" s="1">
        <v>0</v>
      </c>
      <c r="BN328" s="1">
        <v>4</v>
      </c>
      <c r="BO328" s="1">
        <v>0</v>
      </c>
      <c r="BP328" s="1">
        <v>0</v>
      </c>
      <c r="BQ328" s="1">
        <v>0</v>
      </c>
      <c r="BR328" s="1">
        <v>46</v>
      </c>
      <c r="BS328" s="1">
        <v>2.1999999999999999E-2</v>
      </c>
      <c r="BU328" s="2" t="s">
        <v>711</v>
      </c>
      <c r="BV328" s="1" t="s">
        <v>794</v>
      </c>
      <c r="BW328" s="1">
        <v>63</v>
      </c>
      <c r="BX328" s="1">
        <v>7</v>
      </c>
      <c r="BY328" s="1">
        <v>15</v>
      </c>
      <c r="BZ328" s="1">
        <v>22</v>
      </c>
      <c r="CA328" s="1">
        <v>-39</v>
      </c>
      <c r="CB328" s="1">
        <v>50</v>
      </c>
      <c r="CC328" s="1">
        <v>112</v>
      </c>
      <c r="CD328" s="1">
        <v>136</v>
      </c>
      <c r="CE328" s="1">
        <v>4</v>
      </c>
      <c r="CF328" s="1">
        <v>8</v>
      </c>
      <c r="CG328" s="1">
        <v>0</v>
      </c>
      <c r="CH328" s="1">
        <v>0</v>
      </c>
      <c r="CI328" s="1">
        <v>0</v>
      </c>
      <c r="CJ328" s="1">
        <v>178</v>
      </c>
      <c r="CK328" s="1">
        <v>3.9E-2</v>
      </c>
      <c r="CL328" s="1" t="s">
        <v>797</v>
      </c>
      <c r="CM328" s="1" t="s">
        <v>843</v>
      </c>
      <c r="CN328" s="1" t="s">
        <v>808</v>
      </c>
      <c r="CO328" s="1">
        <v>57</v>
      </c>
      <c r="CP328" s="1">
        <v>2</v>
      </c>
      <c r="CQ328" s="1">
        <v>20</v>
      </c>
      <c r="CR328" s="1">
        <v>22</v>
      </c>
      <c r="CS328" s="1">
        <v>-9</v>
      </c>
      <c r="CT328" s="1">
        <v>14</v>
      </c>
      <c r="CU328" s="1">
        <v>71</v>
      </c>
      <c r="CV328" s="1">
        <v>74</v>
      </c>
      <c r="CW328" s="1">
        <v>0</v>
      </c>
      <c r="CX328" s="1">
        <v>7</v>
      </c>
      <c r="CY328" s="1">
        <v>0</v>
      </c>
      <c r="CZ328" s="1">
        <v>0</v>
      </c>
      <c r="DA328" s="1">
        <v>0</v>
      </c>
      <c r="DB328" s="1">
        <v>90</v>
      </c>
      <c r="DC328" s="1">
        <v>2.1999999999999999E-2</v>
      </c>
      <c r="DE328" s="2"/>
      <c r="DF328" s="1" t="s">
        <v>843</v>
      </c>
      <c r="DG328" s="1">
        <v>57</v>
      </c>
      <c r="DH328" s="1">
        <v>2</v>
      </c>
      <c r="DI328" s="1">
        <v>20</v>
      </c>
      <c r="DJ328" s="1">
        <v>22</v>
      </c>
      <c r="DK328" s="1">
        <v>-9</v>
      </c>
      <c r="DL328" s="1">
        <v>14</v>
      </c>
      <c r="DM328" s="1">
        <v>71</v>
      </c>
      <c r="DN328" s="1">
        <v>74</v>
      </c>
      <c r="DO328" s="1">
        <v>0</v>
      </c>
      <c r="DP328" s="1">
        <v>7</v>
      </c>
      <c r="DQ328" s="1">
        <v>0</v>
      </c>
      <c r="DR328" s="1">
        <v>0</v>
      </c>
      <c r="DS328" s="1">
        <v>0</v>
      </c>
      <c r="DT328" s="1">
        <v>90</v>
      </c>
      <c r="DU328" s="1">
        <v>2.1999999999999999E-2</v>
      </c>
    </row>
    <row r="329" spans="1:125" x14ac:dyDescent="0.2">
      <c r="A329" s="2" t="s">
        <v>697</v>
      </c>
      <c r="B329" s="1" t="s">
        <v>812</v>
      </c>
      <c r="C329" s="1">
        <v>48</v>
      </c>
      <c r="D329" s="1">
        <v>7</v>
      </c>
      <c r="E329" s="1">
        <v>15</v>
      </c>
      <c r="F329" s="1">
        <v>22</v>
      </c>
      <c r="G329" s="1">
        <v>5</v>
      </c>
      <c r="H329" s="1">
        <v>32</v>
      </c>
      <c r="I329" s="1">
        <v>86</v>
      </c>
      <c r="J329" s="1">
        <v>62</v>
      </c>
      <c r="K329" s="1">
        <v>3</v>
      </c>
      <c r="L329" s="1">
        <v>5</v>
      </c>
      <c r="M329" s="1">
        <v>0</v>
      </c>
      <c r="N329" s="1">
        <v>4</v>
      </c>
      <c r="O329" s="1">
        <v>0</v>
      </c>
      <c r="P329" s="1">
        <v>68</v>
      </c>
      <c r="Q329" s="1">
        <v>0.10299999999999999</v>
      </c>
      <c r="S329" s="1" t="s">
        <v>724</v>
      </c>
      <c r="T329" s="1" t="s">
        <v>823</v>
      </c>
      <c r="U329" s="1">
        <v>73</v>
      </c>
      <c r="V329" s="1">
        <v>5</v>
      </c>
      <c r="W329" s="1">
        <v>18</v>
      </c>
      <c r="X329" s="1">
        <v>23</v>
      </c>
      <c r="Y329" s="1">
        <v>-9</v>
      </c>
      <c r="Z329" s="1">
        <v>37</v>
      </c>
      <c r="AA329" s="1">
        <v>63</v>
      </c>
      <c r="AB329" s="1">
        <v>128</v>
      </c>
      <c r="AC329" s="1">
        <v>1</v>
      </c>
      <c r="AD329" s="1">
        <v>5</v>
      </c>
      <c r="AE329" s="1">
        <v>0</v>
      </c>
      <c r="AF329" s="1">
        <v>1</v>
      </c>
      <c r="AG329" s="1">
        <v>0</v>
      </c>
      <c r="AH329" s="1">
        <v>88</v>
      </c>
      <c r="AI329" s="1">
        <v>5.7000000000000002E-2</v>
      </c>
      <c r="AK329" s="2" t="s">
        <v>465</v>
      </c>
      <c r="AL329" s="1" t="s">
        <v>819</v>
      </c>
      <c r="AM329" s="1">
        <v>78</v>
      </c>
      <c r="AN329" s="1">
        <v>13</v>
      </c>
      <c r="AO329" s="1">
        <v>8</v>
      </c>
      <c r="AP329" s="1">
        <v>21</v>
      </c>
      <c r="AQ329" s="1">
        <v>-9</v>
      </c>
      <c r="AR329" s="1">
        <v>42</v>
      </c>
      <c r="AS329" s="1">
        <v>163</v>
      </c>
      <c r="AT329" s="1">
        <v>73</v>
      </c>
      <c r="AU329" s="1">
        <v>0</v>
      </c>
      <c r="AV329" s="1">
        <v>0</v>
      </c>
      <c r="AW329" s="1">
        <v>1</v>
      </c>
      <c r="AX329" s="1">
        <v>0</v>
      </c>
      <c r="AY329" s="1">
        <v>1</v>
      </c>
      <c r="AZ329" s="1">
        <v>118</v>
      </c>
      <c r="BA329" s="1">
        <v>0.11</v>
      </c>
      <c r="BC329" s="2" t="s">
        <v>325</v>
      </c>
      <c r="BD329" s="1" t="s">
        <v>795</v>
      </c>
      <c r="BE329" s="1">
        <v>47</v>
      </c>
      <c r="BF329" s="1">
        <v>9</v>
      </c>
      <c r="BG329" s="1">
        <v>4</v>
      </c>
      <c r="BH329" s="1">
        <v>13</v>
      </c>
      <c r="BI329" s="1">
        <v>-10</v>
      </c>
      <c r="BJ329" s="1">
        <v>18</v>
      </c>
      <c r="BK329" s="1">
        <v>38</v>
      </c>
      <c r="BL329" s="1">
        <v>21</v>
      </c>
      <c r="BM329" s="1">
        <v>1</v>
      </c>
      <c r="BN329" s="1">
        <v>1</v>
      </c>
      <c r="BO329" s="1">
        <v>0</v>
      </c>
      <c r="BP329" s="1">
        <v>1</v>
      </c>
      <c r="BQ329" s="1">
        <v>2</v>
      </c>
      <c r="BR329" s="1">
        <v>57</v>
      </c>
      <c r="BS329" s="1">
        <v>0.158</v>
      </c>
      <c r="BU329" s="2" t="s">
        <v>763</v>
      </c>
      <c r="BV329" s="1" t="s">
        <v>802</v>
      </c>
      <c r="BW329" s="1">
        <v>76</v>
      </c>
      <c r="BX329" s="1">
        <v>2</v>
      </c>
      <c r="BY329" s="1">
        <v>20</v>
      </c>
      <c r="BZ329" s="1">
        <v>22</v>
      </c>
      <c r="CA329" s="1">
        <v>-12</v>
      </c>
      <c r="CB329" s="1">
        <v>20</v>
      </c>
      <c r="CC329" s="1">
        <v>71</v>
      </c>
      <c r="CD329" s="1">
        <v>81</v>
      </c>
      <c r="CE329" s="1">
        <v>1</v>
      </c>
      <c r="CF329" s="1">
        <v>13</v>
      </c>
      <c r="CG329" s="1">
        <v>0</v>
      </c>
      <c r="CH329" s="1">
        <v>0</v>
      </c>
      <c r="CI329" s="1">
        <v>1</v>
      </c>
      <c r="CJ329" s="1">
        <v>89</v>
      </c>
      <c r="CK329" s="1">
        <v>2.1999999999999999E-2</v>
      </c>
      <c r="CL329" s="1" t="s">
        <v>797</v>
      </c>
      <c r="CM329" s="1" t="s">
        <v>773</v>
      </c>
      <c r="CN329" s="1" t="s">
        <v>813</v>
      </c>
      <c r="CO329" s="1">
        <v>81</v>
      </c>
      <c r="CP329" s="1">
        <v>2</v>
      </c>
      <c r="CQ329" s="1">
        <v>20</v>
      </c>
      <c r="CR329" s="1">
        <v>22</v>
      </c>
      <c r="CS329" s="1">
        <v>-12</v>
      </c>
      <c r="CT329" s="1">
        <v>26</v>
      </c>
      <c r="CU329" s="1">
        <v>117</v>
      </c>
      <c r="CV329" s="1">
        <v>136</v>
      </c>
      <c r="CW329" s="1">
        <v>0</v>
      </c>
      <c r="CX329" s="1">
        <v>0</v>
      </c>
      <c r="CY329" s="1">
        <v>0</v>
      </c>
      <c r="CZ329" s="1">
        <v>2</v>
      </c>
      <c r="DA329" s="1">
        <v>1</v>
      </c>
      <c r="DB329" s="1">
        <v>82</v>
      </c>
      <c r="DC329" s="1">
        <v>2.4E-2</v>
      </c>
      <c r="DE329" s="2"/>
      <c r="DF329" s="1" t="s">
        <v>773</v>
      </c>
      <c r="DG329" s="1">
        <v>81</v>
      </c>
      <c r="DH329" s="1">
        <v>2</v>
      </c>
      <c r="DI329" s="1">
        <v>20</v>
      </c>
      <c r="DJ329" s="1">
        <v>22</v>
      </c>
      <c r="DK329" s="1">
        <v>-12</v>
      </c>
      <c r="DL329" s="1">
        <v>26</v>
      </c>
      <c r="DM329" s="1">
        <v>117</v>
      </c>
      <c r="DN329" s="1">
        <v>136</v>
      </c>
      <c r="DO329" s="1">
        <v>0</v>
      </c>
      <c r="DP329" s="1">
        <v>0</v>
      </c>
      <c r="DQ329" s="1">
        <v>0</v>
      </c>
      <c r="DR329" s="1">
        <v>2</v>
      </c>
      <c r="DS329" s="1">
        <v>1</v>
      </c>
      <c r="DT329" s="1">
        <v>82</v>
      </c>
      <c r="DU329" s="1">
        <v>2.4E-2</v>
      </c>
    </row>
    <row r="330" spans="1:125" x14ac:dyDescent="0.2">
      <c r="A330" s="2" t="s">
        <v>270</v>
      </c>
      <c r="B330" s="1" t="s">
        <v>809</v>
      </c>
      <c r="C330" s="1">
        <v>22</v>
      </c>
      <c r="D330" s="1">
        <v>7</v>
      </c>
      <c r="E330" s="1">
        <v>15</v>
      </c>
      <c r="F330" s="1">
        <v>22</v>
      </c>
      <c r="G330" s="1">
        <v>7</v>
      </c>
      <c r="H330" s="1">
        <v>8</v>
      </c>
      <c r="I330" s="1">
        <v>5</v>
      </c>
      <c r="J330" s="1">
        <v>11</v>
      </c>
      <c r="K330" s="1">
        <v>3</v>
      </c>
      <c r="L330" s="1">
        <v>5</v>
      </c>
      <c r="M330" s="1">
        <v>0</v>
      </c>
      <c r="N330" s="1">
        <v>0</v>
      </c>
      <c r="O330" s="1">
        <v>0</v>
      </c>
      <c r="P330" s="1">
        <v>57</v>
      </c>
      <c r="Q330" s="1">
        <v>0.123</v>
      </c>
      <c r="S330" s="1" t="s">
        <v>236</v>
      </c>
      <c r="T330" s="1" t="s">
        <v>821</v>
      </c>
      <c r="U330" s="1">
        <v>43</v>
      </c>
      <c r="V330" s="1">
        <v>8</v>
      </c>
      <c r="W330" s="1">
        <v>14</v>
      </c>
      <c r="X330" s="1">
        <v>22</v>
      </c>
      <c r="Y330" s="1">
        <v>-3</v>
      </c>
      <c r="Z330" s="1">
        <v>12</v>
      </c>
      <c r="AA330" s="1">
        <v>16</v>
      </c>
      <c r="AB330" s="1">
        <v>19</v>
      </c>
      <c r="AC330" s="1">
        <v>4</v>
      </c>
      <c r="AD330" s="1">
        <v>4</v>
      </c>
      <c r="AE330" s="1">
        <v>0</v>
      </c>
      <c r="AF330" s="1">
        <v>0</v>
      </c>
      <c r="AG330" s="1">
        <v>0</v>
      </c>
      <c r="AH330" s="1">
        <v>55</v>
      </c>
      <c r="AI330" s="1">
        <v>0.14499999999999999</v>
      </c>
      <c r="AK330" s="2" t="s">
        <v>928</v>
      </c>
      <c r="AL330" s="1" t="s">
        <v>800</v>
      </c>
      <c r="AM330" s="1">
        <v>82</v>
      </c>
      <c r="AN330" s="1">
        <v>1</v>
      </c>
      <c r="AO330" s="1">
        <v>20</v>
      </c>
      <c r="AP330" s="1">
        <v>21</v>
      </c>
      <c r="AQ330" s="1">
        <v>-5</v>
      </c>
      <c r="AR330" s="1">
        <v>49</v>
      </c>
      <c r="AS330" s="1">
        <v>197</v>
      </c>
      <c r="AT330" s="1">
        <v>176</v>
      </c>
      <c r="AU330" s="1">
        <v>0</v>
      </c>
      <c r="AV330" s="1">
        <v>3</v>
      </c>
      <c r="AW330" s="1">
        <v>0</v>
      </c>
      <c r="AX330" s="1">
        <v>1</v>
      </c>
      <c r="AY330" s="1">
        <v>0</v>
      </c>
      <c r="AZ330" s="1">
        <v>83</v>
      </c>
      <c r="BA330" s="1">
        <v>1.2E-2</v>
      </c>
      <c r="BC330" s="2" t="s">
        <v>767</v>
      </c>
      <c r="BD330" s="1" t="s">
        <v>809</v>
      </c>
      <c r="BE330" s="1">
        <v>48</v>
      </c>
      <c r="BF330" s="1">
        <v>4</v>
      </c>
      <c r="BG330" s="1">
        <v>9</v>
      </c>
      <c r="BH330" s="1">
        <v>13</v>
      </c>
      <c r="BI330" s="1">
        <v>9</v>
      </c>
      <c r="BJ330" s="1">
        <v>35</v>
      </c>
      <c r="BK330" s="1">
        <v>89</v>
      </c>
      <c r="BL330" s="1">
        <v>60</v>
      </c>
      <c r="BM330" s="1">
        <v>0</v>
      </c>
      <c r="BN330" s="1">
        <v>0</v>
      </c>
      <c r="BO330" s="1">
        <v>0</v>
      </c>
      <c r="BP330" s="1">
        <v>1</v>
      </c>
      <c r="BQ330" s="1">
        <v>0</v>
      </c>
      <c r="BR330" s="1">
        <v>66</v>
      </c>
      <c r="BS330" s="1">
        <v>6.0999999999999999E-2</v>
      </c>
      <c r="BU330" s="2" t="s">
        <v>693</v>
      </c>
      <c r="BV330" s="1" t="s">
        <v>795</v>
      </c>
      <c r="BW330" s="1">
        <v>37</v>
      </c>
      <c r="BX330" s="1">
        <v>11</v>
      </c>
      <c r="BY330" s="1">
        <v>11</v>
      </c>
      <c r="BZ330" s="1">
        <v>22</v>
      </c>
      <c r="CA330" s="1">
        <v>-8</v>
      </c>
      <c r="CB330" s="1">
        <v>16</v>
      </c>
      <c r="CC330" s="1">
        <v>43</v>
      </c>
      <c r="CD330" s="1">
        <v>51</v>
      </c>
      <c r="CE330" s="1">
        <v>6</v>
      </c>
      <c r="CF330" s="1">
        <v>6</v>
      </c>
      <c r="CG330" s="1">
        <v>0</v>
      </c>
      <c r="CH330" s="1">
        <v>0</v>
      </c>
      <c r="CI330" s="1">
        <v>1</v>
      </c>
      <c r="CJ330" s="1">
        <v>108</v>
      </c>
      <c r="CK330" s="1">
        <v>0.10199999999999999</v>
      </c>
      <c r="CL330" s="1" t="s">
        <v>797</v>
      </c>
      <c r="CM330" s="1" t="s">
        <v>762</v>
      </c>
      <c r="CN330" s="1" t="s">
        <v>821</v>
      </c>
      <c r="CO330" s="1">
        <v>78</v>
      </c>
      <c r="CP330" s="1">
        <v>7</v>
      </c>
      <c r="CQ330" s="1">
        <v>15</v>
      </c>
      <c r="CR330" s="1">
        <v>22</v>
      </c>
      <c r="CS330" s="1">
        <v>-28</v>
      </c>
      <c r="CT330" s="1">
        <v>42</v>
      </c>
      <c r="CU330" s="1">
        <v>145</v>
      </c>
      <c r="CV330" s="1">
        <v>109</v>
      </c>
      <c r="CW330" s="1">
        <v>1</v>
      </c>
      <c r="CX330" s="1">
        <v>3</v>
      </c>
      <c r="CY330" s="1">
        <v>0</v>
      </c>
      <c r="CZ330" s="1">
        <v>1</v>
      </c>
      <c r="DA330" s="1">
        <v>1</v>
      </c>
      <c r="DB330" s="1">
        <v>126</v>
      </c>
      <c r="DC330" s="1">
        <v>5.6000000000000001E-2</v>
      </c>
      <c r="DE330" s="2"/>
      <c r="DF330" s="1" t="s">
        <v>762</v>
      </c>
      <c r="DG330" s="1">
        <v>78</v>
      </c>
      <c r="DH330" s="1">
        <v>7</v>
      </c>
      <c r="DI330" s="1">
        <v>15</v>
      </c>
      <c r="DJ330" s="1">
        <v>22</v>
      </c>
      <c r="DK330" s="1">
        <v>-28</v>
      </c>
      <c r="DL330" s="1">
        <v>42</v>
      </c>
      <c r="DM330" s="1">
        <v>145</v>
      </c>
      <c r="DN330" s="1">
        <v>109</v>
      </c>
      <c r="DO330" s="1">
        <v>1</v>
      </c>
      <c r="DP330" s="1">
        <v>3</v>
      </c>
      <c r="DQ330" s="1">
        <v>0</v>
      </c>
      <c r="DR330" s="1">
        <v>1</v>
      </c>
      <c r="DS330" s="1">
        <v>1</v>
      </c>
      <c r="DT330" s="1">
        <v>126</v>
      </c>
      <c r="DU330" s="1">
        <v>5.6000000000000001E-2</v>
      </c>
    </row>
    <row r="331" spans="1:125" x14ac:dyDescent="0.2">
      <c r="A331" s="2" t="s">
        <v>227</v>
      </c>
      <c r="B331" s="1" t="s">
        <v>814</v>
      </c>
      <c r="C331" s="1">
        <v>68</v>
      </c>
      <c r="D331" s="1">
        <v>10</v>
      </c>
      <c r="E331" s="1">
        <v>12</v>
      </c>
      <c r="F331" s="1">
        <v>22</v>
      </c>
      <c r="G331" s="1">
        <v>-1</v>
      </c>
      <c r="H331" s="1">
        <v>175</v>
      </c>
      <c r="I331" s="1">
        <v>245</v>
      </c>
      <c r="J331" s="1">
        <v>8</v>
      </c>
      <c r="K331" s="1">
        <v>1</v>
      </c>
      <c r="L331" s="1">
        <v>0</v>
      </c>
      <c r="M331" s="1">
        <v>0</v>
      </c>
      <c r="N331" s="1">
        <v>0</v>
      </c>
      <c r="O331" s="1">
        <v>2</v>
      </c>
      <c r="P331" s="1">
        <v>100</v>
      </c>
      <c r="Q331" s="1">
        <v>0.1</v>
      </c>
      <c r="S331" s="1" t="s">
        <v>921</v>
      </c>
      <c r="T331" s="1" t="s">
        <v>807</v>
      </c>
      <c r="U331" s="1">
        <v>82</v>
      </c>
      <c r="V331" s="1">
        <v>5</v>
      </c>
      <c r="W331" s="1">
        <v>17</v>
      </c>
      <c r="X331" s="1">
        <v>22</v>
      </c>
      <c r="Y331" s="1">
        <v>-7</v>
      </c>
      <c r="Z331" s="1">
        <v>34</v>
      </c>
      <c r="AA331" s="1">
        <v>251</v>
      </c>
      <c r="AB331" s="1">
        <v>168</v>
      </c>
      <c r="AC331" s="1">
        <v>0</v>
      </c>
      <c r="AD331" s="1">
        <v>0</v>
      </c>
      <c r="AE331" s="1">
        <v>0</v>
      </c>
      <c r="AF331" s="1">
        <v>1</v>
      </c>
      <c r="AG331" s="1">
        <v>0</v>
      </c>
      <c r="AH331" s="1">
        <v>128</v>
      </c>
      <c r="AI331" s="1">
        <v>3.9E-2</v>
      </c>
      <c r="AK331" s="2" t="s">
        <v>337</v>
      </c>
      <c r="AL331" s="1" t="s">
        <v>810</v>
      </c>
      <c r="AM331" s="1">
        <v>74</v>
      </c>
      <c r="AN331" s="1">
        <v>16</v>
      </c>
      <c r="AO331" s="1">
        <v>5</v>
      </c>
      <c r="AP331" s="1">
        <v>21</v>
      </c>
      <c r="AQ331" s="1">
        <v>-10</v>
      </c>
      <c r="AR331" s="1">
        <v>24</v>
      </c>
      <c r="AS331" s="1">
        <v>176</v>
      </c>
      <c r="AT331" s="1">
        <v>38</v>
      </c>
      <c r="AU331" s="1">
        <v>0</v>
      </c>
      <c r="AV331" s="1">
        <v>0</v>
      </c>
      <c r="AW331" s="1">
        <v>0</v>
      </c>
      <c r="AX331" s="1">
        <v>0</v>
      </c>
      <c r="AY331" s="1">
        <v>1</v>
      </c>
      <c r="AZ331" s="1">
        <v>102</v>
      </c>
      <c r="BA331" s="1">
        <v>0.157</v>
      </c>
      <c r="BC331" s="2" t="s">
        <v>156</v>
      </c>
      <c r="BD331" s="1" t="s">
        <v>807</v>
      </c>
      <c r="BE331" s="1">
        <v>25</v>
      </c>
      <c r="BF331" s="1">
        <v>7</v>
      </c>
      <c r="BG331" s="1">
        <v>6</v>
      </c>
      <c r="BH331" s="1">
        <v>13</v>
      </c>
      <c r="BI331" s="1">
        <v>6</v>
      </c>
      <c r="BJ331" s="1">
        <v>4</v>
      </c>
      <c r="BK331" s="1">
        <v>55</v>
      </c>
      <c r="BL331" s="1">
        <v>11</v>
      </c>
      <c r="BM331" s="1">
        <v>0</v>
      </c>
      <c r="BN331" s="1">
        <v>0</v>
      </c>
      <c r="BO331" s="1">
        <v>0</v>
      </c>
      <c r="BP331" s="1">
        <v>0</v>
      </c>
      <c r="BQ331" s="1">
        <v>3</v>
      </c>
      <c r="BR331" s="1">
        <v>42</v>
      </c>
      <c r="BS331" s="1">
        <v>0.16700000000000001</v>
      </c>
      <c r="BU331" s="2" t="s">
        <v>253</v>
      </c>
      <c r="BV331" s="1" t="s">
        <v>814</v>
      </c>
      <c r="BW331" s="1">
        <v>82</v>
      </c>
      <c r="BX331" s="1">
        <v>13</v>
      </c>
      <c r="BY331" s="1">
        <v>9</v>
      </c>
      <c r="BZ331" s="1">
        <v>22</v>
      </c>
      <c r="CA331" s="1">
        <v>-9</v>
      </c>
      <c r="CB331" s="1">
        <v>111</v>
      </c>
      <c r="CC331" s="1">
        <v>175</v>
      </c>
      <c r="CD331" s="1">
        <v>28</v>
      </c>
      <c r="CE331" s="1">
        <v>0</v>
      </c>
      <c r="CF331" s="1">
        <v>1</v>
      </c>
      <c r="CG331" s="1">
        <v>1</v>
      </c>
      <c r="CH331" s="1">
        <v>1</v>
      </c>
      <c r="CI331" s="1">
        <v>4</v>
      </c>
      <c r="CJ331" s="1">
        <v>154</v>
      </c>
      <c r="CK331" s="1">
        <v>8.4000000000000005E-2</v>
      </c>
      <c r="CL331" s="1" t="s">
        <v>797</v>
      </c>
      <c r="CM331" s="1" t="s">
        <v>1631</v>
      </c>
      <c r="CN331" s="1" t="s">
        <v>807</v>
      </c>
      <c r="CO331" s="1">
        <v>56</v>
      </c>
      <c r="CP331" s="1">
        <v>8</v>
      </c>
      <c r="CQ331" s="1">
        <v>14</v>
      </c>
      <c r="CR331" s="1">
        <v>22</v>
      </c>
      <c r="CS331" s="1">
        <v>0</v>
      </c>
      <c r="CT331" s="1">
        <v>30</v>
      </c>
      <c r="CU331" s="1">
        <v>32</v>
      </c>
      <c r="CV331" s="1">
        <v>19</v>
      </c>
      <c r="CW331" s="1">
        <v>3</v>
      </c>
      <c r="CX331" s="1">
        <v>1</v>
      </c>
      <c r="CY331" s="1">
        <v>0</v>
      </c>
      <c r="CZ331" s="1">
        <v>0</v>
      </c>
      <c r="DA331" s="1">
        <v>1</v>
      </c>
      <c r="DB331" s="1">
        <v>97</v>
      </c>
      <c r="DC331" s="1">
        <v>8.2000000000000003E-2</v>
      </c>
      <c r="DE331" s="2"/>
      <c r="DF331" s="1" t="s">
        <v>1631</v>
      </c>
      <c r="DG331" s="1">
        <v>56</v>
      </c>
      <c r="DH331" s="1">
        <v>8</v>
      </c>
      <c r="DI331" s="1">
        <v>14</v>
      </c>
      <c r="DJ331" s="1">
        <v>22</v>
      </c>
      <c r="DK331" s="1">
        <v>0</v>
      </c>
      <c r="DL331" s="1">
        <v>30</v>
      </c>
      <c r="DM331" s="1">
        <v>32</v>
      </c>
      <c r="DN331" s="1">
        <v>19</v>
      </c>
      <c r="DO331" s="1">
        <v>3</v>
      </c>
      <c r="DP331" s="1">
        <v>1</v>
      </c>
      <c r="DQ331" s="1">
        <v>0</v>
      </c>
      <c r="DR331" s="1">
        <v>0</v>
      </c>
      <c r="DS331" s="1">
        <v>1</v>
      </c>
      <c r="DT331" s="1">
        <v>97</v>
      </c>
      <c r="DU331" s="1">
        <v>8.2000000000000003E-2</v>
      </c>
    </row>
    <row r="332" spans="1:125" x14ac:dyDescent="0.2">
      <c r="A332" s="2" t="s">
        <v>345</v>
      </c>
      <c r="B332" s="1" t="s">
        <v>817</v>
      </c>
      <c r="C332" s="1">
        <v>65</v>
      </c>
      <c r="D332" s="1">
        <v>12</v>
      </c>
      <c r="E332" s="1">
        <v>10</v>
      </c>
      <c r="F332" s="1">
        <v>22</v>
      </c>
      <c r="G332" s="1">
        <v>-7</v>
      </c>
      <c r="H332" s="1">
        <v>82</v>
      </c>
      <c r="I332" s="1">
        <v>112</v>
      </c>
      <c r="J332" s="1">
        <v>34</v>
      </c>
      <c r="K332" s="1">
        <v>3</v>
      </c>
      <c r="L332" s="1">
        <v>2</v>
      </c>
      <c r="M332" s="1">
        <v>0</v>
      </c>
      <c r="N332" s="1">
        <v>0</v>
      </c>
      <c r="O332" s="1">
        <v>1</v>
      </c>
      <c r="P332" s="1">
        <v>111</v>
      </c>
      <c r="Q332" s="1">
        <v>0.108</v>
      </c>
      <c r="S332" s="1" t="s">
        <v>440</v>
      </c>
      <c r="T332" s="1" t="s">
        <v>802</v>
      </c>
      <c r="U332" s="1">
        <v>66</v>
      </c>
      <c r="V332" s="1">
        <v>7</v>
      </c>
      <c r="W332" s="1">
        <v>15</v>
      </c>
      <c r="X332" s="1">
        <v>22</v>
      </c>
      <c r="Y332" s="1">
        <v>2</v>
      </c>
      <c r="Z332" s="1">
        <v>24</v>
      </c>
      <c r="AA332" s="1">
        <v>51</v>
      </c>
      <c r="AB332" s="1">
        <v>33</v>
      </c>
      <c r="AC332" s="1">
        <v>0</v>
      </c>
      <c r="AD332" s="1">
        <v>0</v>
      </c>
      <c r="AE332" s="1">
        <v>1</v>
      </c>
      <c r="AF332" s="1">
        <v>0</v>
      </c>
      <c r="AG332" s="1">
        <v>3</v>
      </c>
      <c r="AH332" s="1">
        <v>109</v>
      </c>
      <c r="AI332" s="1">
        <v>6.4000000000000001E-2</v>
      </c>
      <c r="AK332" s="2" t="s">
        <v>696</v>
      </c>
      <c r="AL332" s="1" t="s">
        <v>799</v>
      </c>
      <c r="AM332" s="1">
        <v>75</v>
      </c>
      <c r="AN332" s="1">
        <v>4</v>
      </c>
      <c r="AO332" s="1">
        <v>17</v>
      </c>
      <c r="AP332" s="1">
        <v>21</v>
      </c>
      <c r="AQ332" s="1">
        <v>9</v>
      </c>
      <c r="AR332" s="1">
        <v>47</v>
      </c>
      <c r="AS332" s="1">
        <v>105</v>
      </c>
      <c r="AT332" s="1">
        <v>69</v>
      </c>
      <c r="AU332" s="1">
        <v>3</v>
      </c>
      <c r="AV332" s="1">
        <v>5</v>
      </c>
      <c r="AW332" s="1">
        <v>0</v>
      </c>
      <c r="AX332" s="1">
        <v>0</v>
      </c>
      <c r="AY332" s="1">
        <v>0</v>
      </c>
      <c r="AZ332" s="1">
        <v>118</v>
      </c>
      <c r="BA332" s="1">
        <v>3.4000000000000002E-2</v>
      </c>
      <c r="BC332" s="2" t="s">
        <v>346</v>
      </c>
      <c r="BD332" s="1" t="s">
        <v>821</v>
      </c>
      <c r="BE332" s="1">
        <v>27</v>
      </c>
      <c r="BF332" s="1">
        <v>7</v>
      </c>
      <c r="BG332" s="1">
        <v>6</v>
      </c>
      <c r="BH332" s="1">
        <v>13</v>
      </c>
      <c r="BI332" s="1">
        <v>-1</v>
      </c>
      <c r="BJ332" s="1">
        <v>32</v>
      </c>
      <c r="BK332" s="1">
        <v>37</v>
      </c>
      <c r="BL332" s="1">
        <v>11</v>
      </c>
      <c r="BM332" s="1">
        <v>2</v>
      </c>
      <c r="BN332" s="1">
        <v>1</v>
      </c>
      <c r="BO332" s="1">
        <v>0</v>
      </c>
      <c r="BP332" s="1">
        <v>0</v>
      </c>
      <c r="BQ332" s="1">
        <v>1</v>
      </c>
      <c r="BR332" s="1">
        <v>63</v>
      </c>
      <c r="BS332" s="1">
        <v>0.111</v>
      </c>
      <c r="BU332" s="2" t="s">
        <v>320</v>
      </c>
      <c r="BV332" s="1" t="s">
        <v>804</v>
      </c>
      <c r="BW332" s="1">
        <v>48</v>
      </c>
      <c r="BX332" s="1">
        <v>12</v>
      </c>
      <c r="BY332" s="1">
        <v>10</v>
      </c>
      <c r="BZ332" s="1">
        <v>22</v>
      </c>
      <c r="CA332" s="1">
        <v>14</v>
      </c>
      <c r="CB332" s="1">
        <v>10</v>
      </c>
      <c r="CC332" s="1">
        <v>9</v>
      </c>
      <c r="CD332" s="1">
        <v>14</v>
      </c>
      <c r="CE332" s="1">
        <v>1</v>
      </c>
      <c r="CF332" s="1">
        <v>1</v>
      </c>
      <c r="CG332" s="1">
        <v>0</v>
      </c>
      <c r="CH332" s="1">
        <v>0</v>
      </c>
      <c r="CI332" s="1">
        <v>2</v>
      </c>
      <c r="CJ332" s="1">
        <v>72</v>
      </c>
      <c r="CK332" s="1">
        <v>0.16700000000000001</v>
      </c>
      <c r="CL332" s="1" t="s">
        <v>797</v>
      </c>
      <c r="CM332" s="1" t="s">
        <v>1121</v>
      </c>
      <c r="CN332" s="1" t="s">
        <v>829</v>
      </c>
      <c r="CO332" s="1">
        <v>50</v>
      </c>
      <c r="CP332" s="1">
        <v>7</v>
      </c>
      <c r="CQ332" s="1">
        <v>15</v>
      </c>
      <c r="CR332" s="1">
        <v>22</v>
      </c>
      <c r="CS332" s="1">
        <v>9</v>
      </c>
      <c r="CT332" s="1">
        <v>24</v>
      </c>
      <c r="CU332" s="1">
        <v>93</v>
      </c>
      <c r="CV332" s="1">
        <v>19</v>
      </c>
      <c r="CW332" s="1">
        <v>1</v>
      </c>
      <c r="CX332" s="1">
        <v>0</v>
      </c>
      <c r="CY332" s="1">
        <v>0</v>
      </c>
      <c r="CZ332" s="1">
        <v>0</v>
      </c>
      <c r="DA332" s="1">
        <v>0</v>
      </c>
      <c r="DB332" s="1">
        <v>89</v>
      </c>
      <c r="DC332" s="1">
        <v>7.9000000000000001E-2</v>
      </c>
      <c r="DE332" s="2"/>
      <c r="DF332" s="1" t="s">
        <v>1121</v>
      </c>
      <c r="DG332" s="1">
        <v>50</v>
      </c>
      <c r="DH332" s="1">
        <v>7</v>
      </c>
      <c r="DI332" s="1">
        <v>15</v>
      </c>
      <c r="DJ332" s="1">
        <v>22</v>
      </c>
      <c r="DK332" s="1">
        <v>9</v>
      </c>
      <c r="DL332" s="1">
        <v>24</v>
      </c>
      <c r="DM332" s="1">
        <v>93</v>
      </c>
      <c r="DN332" s="1">
        <v>19</v>
      </c>
      <c r="DO332" s="1">
        <v>1</v>
      </c>
      <c r="DP332" s="1">
        <v>0</v>
      </c>
      <c r="DQ332" s="1">
        <v>0</v>
      </c>
      <c r="DR332" s="1">
        <v>0</v>
      </c>
      <c r="DS332" s="1">
        <v>0</v>
      </c>
      <c r="DT332" s="1">
        <v>89</v>
      </c>
      <c r="DU332" s="1">
        <v>7.9000000000000001E-2</v>
      </c>
    </row>
    <row r="333" spans="1:125" x14ac:dyDescent="0.2">
      <c r="A333" s="2" t="s">
        <v>929</v>
      </c>
      <c r="B333" s="1" t="s">
        <v>817</v>
      </c>
      <c r="C333" s="1">
        <v>73</v>
      </c>
      <c r="D333" s="1">
        <v>10</v>
      </c>
      <c r="E333" s="1">
        <v>12</v>
      </c>
      <c r="F333" s="1">
        <v>22</v>
      </c>
      <c r="G333" s="1">
        <v>-4</v>
      </c>
      <c r="H333" s="1">
        <v>14</v>
      </c>
      <c r="I333" s="1">
        <v>97</v>
      </c>
      <c r="J333" s="1">
        <v>44</v>
      </c>
      <c r="K333" s="1">
        <v>0</v>
      </c>
      <c r="L333" s="1">
        <v>0</v>
      </c>
      <c r="M333" s="1">
        <v>0</v>
      </c>
      <c r="N333" s="1">
        <v>1</v>
      </c>
      <c r="O333" s="1">
        <v>2</v>
      </c>
      <c r="P333" s="1">
        <v>123</v>
      </c>
      <c r="Q333" s="1">
        <v>8.1000000000000003E-2</v>
      </c>
      <c r="S333" s="1" t="s">
        <v>504</v>
      </c>
      <c r="T333" s="1" t="s">
        <v>804</v>
      </c>
      <c r="U333" s="1">
        <v>58</v>
      </c>
      <c r="V333" s="1">
        <v>8</v>
      </c>
      <c r="W333" s="1">
        <v>14</v>
      </c>
      <c r="X333" s="1">
        <v>22</v>
      </c>
      <c r="Y333" s="1">
        <v>3</v>
      </c>
      <c r="Z333" s="1">
        <v>14</v>
      </c>
      <c r="AA333" s="1">
        <v>24</v>
      </c>
      <c r="AB333" s="1">
        <v>2</v>
      </c>
      <c r="AC333" s="1">
        <v>2</v>
      </c>
      <c r="AD333" s="1">
        <v>3</v>
      </c>
      <c r="AE333" s="1">
        <v>0</v>
      </c>
      <c r="AF333" s="1">
        <v>0</v>
      </c>
      <c r="AG333" s="1">
        <v>2</v>
      </c>
      <c r="AH333" s="1">
        <v>87</v>
      </c>
      <c r="AI333" s="1">
        <v>9.1999999999999998E-2</v>
      </c>
      <c r="AK333" s="2" t="s">
        <v>345</v>
      </c>
      <c r="AL333" s="1" t="s">
        <v>810</v>
      </c>
      <c r="AM333" s="1">
        <v>70</v>
      </c>
      <c r="AN333" s="1">
        <v>7</v>
      </c>
      <c r="AO333" s="1">
        <v>14</v>
      </c>
      <c r="AP333" s="1">
        <v>21</v>
      </c>
      <c r="AQ333" s="1">
        <v>-1</v>
      </c>
      <c r="AR333" s="1">
        <v>76</v>
      </c>
      <c r="AS333" s="1">
        <v>114</v>
      </c>
      <c r="AT333" s="1">
        <v>47</v>
      </c>
      <c r="AU333" s="1">
        <v>0</v>
      </c>
      <c r="AV333" s="1">
        <v>0</v>
      </c>
      <c r="AW333" s="1">
        <v>0</v>
      </c>
      <c r="AX333" s="1">
        <v>1</v>
      </c>
      <c r="AY333" s="1">
        <v>3</v>
      </c>
      <c r="AZ333" s="1">
        <v>75</v>
      </c>
      <c r="BA333" s="1">
        <v>9.2999999999999999E-2</v>
      </c>
      <c r="BC333" s="2" t="s">
        <v>70</v>
      </c>
      <c r="BD333" s="1" t="s">
        <v>798</v>
      </c>
      <c r="BE333" s="1">
        <v>17</v>
      </c>
      <c r="BF333" s="1">
        <v>4</v>
      </c>
      <c r="BG333" s="1">
        <v>9</v>
      </c>
      <c r="BH333" s="1">
        <v>13</v>
      </c>
      <c r="BI333" s="1">
        <v>-5</v>
      </c>
      <c r="BJ333" s="1">
        <v>12</v>
      </c>
      <c r="BK333" s="1">
        <v>30</v>
      </c>
      <c r="BL333" s="1">
        <v>13</v>
      </c>
      <c r="BM333" s="1">
        <v>2</v>
      </c>
      <c r="BN333" s="1">
        <v>3</v>
      </c>
      <c r="BO333" s="1">
        <v>0</v>
      </c>
      <c r="BP333" s="1">
        <v>0</v>
      </c>
      <c r="BQ333" s="1">
        <v>1</v>
      </c>
      <c r="BR333" s="1">
        <v>36</v>
      </c>
      <c r="BS333" s="1">
        <v>0.111</v>
      </c>
      <c r="BU333" s="2" t="s">
        <v>745</v>
      </c>
      <c r="BV333" s="1" t="s">
        <v>817</v>
      </c>
      <c r="BW333" s="1">
        <v>62</v>
      </c>
      <c r="BX333" s="1">
        <v>9</v>
      </c>
      <c r="BY333" s="1">
        <v>13</v>
      </c>
      <c r="BZ333" s="1">
        <v>22</v>
      </c>
      <c r="CA333" s="1">
        <v>-26</v>
      </c>
      <c r="CB333" s="1">
        <v>58</v>
      </c>
      <c r="CC333" s="1">
        <v>107</v>
      </c>
      <c r="CD333" s="1">
        <v>81</v>
      </c>
      <c r="CE333" s="1">
        <v>3</v>
      </c>
      <c r="CF333" s="1">
        <v>6</v>
      </c>
      <c r="CG333" s="1">
        <v>0</v>
      </c>
      <c r="CH333" s="1">
        <v>0</v>
      </c>
      <c r="CI333" s="1">
        <v>0</v>
      </c>
      <c r="CJ333" s="1">
        <v>99</v>
      </c>
      <c r="CK333" s="1">
        <v>9.0999999999999998E-2</v>
      </c>
      <c r="CL333" s="1" t="s">
        <v>797</v>
      </c>
      <c r="CM333" s="1" t="s">
        <v>714</v>
      </c>
      <c r="CN333" s="1" t="s">
        <v>819</v>
      </c>
      <c r="CO333" s="1">
        <v>65</v>
      </c>
      <c r="CP333" s="1">
        <v>7</v>
      </c>
      <c r="CQ333" s="1">
        <v>15</v>
      </c>
      <c r="CR333" s="1">
        <v>22</v>
      </c>
      <c r="CS333" s="1">
        <v>2</v>
      </c>
      <c r="CT333" s="1">
        <v>46</v>
      </c>
      <c r="CU333" s="1">
        <v>97</v>
      </c>
      <c r="CV333" s="1">
        <v>120</v>
      </c>
      <c r="CW333" s="1">
        <v>1</v>
      </c>
      <c r="CX333" s="1">
        <v>5</v>
      </c>
      <c r="CY333" s="1">
        <v>0</v>
      </c>
      <c r="CZ333" s="1">
        <v>0</v>
      </c>
      <c r="DA333" s="1">
        <v>0</v>
      </c>
      <c r="DB333" s="1">
        <v>133</v>
      </c>
      <c r="DC333" s="1">
        <v>5.2999999999999999E-2</v>
      </c>
      <c r="DE333" s="2"/>
      <c r="DF333" s="1" t="s">
        <v>714</v>
      </c>
      <c r="DG333" s="1">
        <v>65</v>
      </c>
      <c r="DH333" s="1">
        <v>7</v>
      </c>
      <c r="DI333" s="1">
        <v>15</v>
      </c>
      <c r="DJ333" s="1">
        <v>22</v>
      </c>
      <c r="DK333" s="1">
        <v>2</v>
      </c>
      <c r="DL333" s="1">
        <v>46</v>
      </c>
      <c r="DM333" s="1">
        <v>97</v>
      </c>
      <c r="DN333" s="1">
        <v>120</v>
      </c>
      <c r="DO333" s="1">
        <v>1</v>
      </c>
      <c r="DP333" s="1">
        <v>5</v>
      </c>
      <c r="DQ333" s="1">
        <v>0</v>
      </c>
      <c r="DR333" s="1">
        <v>0</v>
      </c>
      <c r="DS333" s="1">
        <v>0</v>
      </c>
      <c r="DT333" s="1">
        <v>133</v>
      </c>
      <c r="DU333" s="1">
        <v>5.2999999999999999E-2</v>
      </c>
    </row>
    <row r="334" spans="1:125" x14ac:dyDescent="0.2">
      <c r="A334" s="2" t="s">
        <v>893</v>
      </c>
      <c r="B334" s="1" t="s">
        <v>802</v>
      </c>
      <c r="C334" s="1">
        <v>77</v>
      </c>
      <c r="D334" s="1">
        <v>6</v>
      </c>
      <c r="E334" s="1">
        <v>16</v>
      </c>
      <c r="F334" s="1">
        <v>22</v>
      </c>
      <c r="G334" s="1">
        <v>3</v>
      </c>
      <c r="H334" s="1">
        <v>25</v>
      </c>
      <c r="I334" s="1">
        <v>36</v>
      </c>
      <c r="J334" s="1">
        <v>131</v>
      </c>
      <c r="K334" s="1">
        <v>2</v>
      </c>
      <c r="L334" s="1">
        <v>3</v>
      </c>
      <c r="M334" s="1">
        <v>0</v>
      </c>
      <c r="N334" s="1">
        <v>1</v>
      </c>
      <c r="O334" s="1">
        <v>2</v>
      </c>
      <c r="P334" s="1">
        <v>107</v>
      </c>
      <c r="Q334" s="1">
        <v>5.6000000000000001E-2</v>
      </c>
      <c r="S334" s="1" t="s">
        <v>573</v>
      </c>
      <c r="T334" s="1" t="s">
        <v>825</v>
      </c>
      <c r="U334" s="1">
        <v>75</v>
      </c>
      <c r="V334" s="1">
        <v>3</v>
      </c>
      <c r="W334" s="1">
        <v>19</v>
      </c>
      <c r="X334" s="1">
        <v>22</v>
      </c>
      <c r="Y334" s="1">
        <v>18</v>
      </c>
      <c r="Z334" s="1">
        <v>52</v>
      </c>
      <c r="AA334" s="1">
        <v>134</v>
      </c>
      <c r="AB334" s="1">
        <v>75</v>
      </c>
      <c r="AC334" s="1">
        <v>0</v>
      </c>
      <c r="AD334" s="1">
        <v>2</v>
      </c>
      <c r="AE334" s="1">
        <v>0</v>
      </c>
      <c r="AF334" s="1">
        <v>0</v>
      </c>
      <c r="AG334" s="1">
        <v>0</v>
      </c>
      <c r="AH334" s="1">
        <v>99</v>
      </c>
      <c r="AI334" s="1">
        <v>0.03</v>
      </c>
      <c r="AK334" s="2" t="s">
        <v>440</v>
      </c>
      <c r="AL334" s="1" t="s">
        <v>808</v>
      </c>
      <c r="AM334" s="1">
        <v>73</v>
      </c>
      <c r="AN334" s="1">
        <v>4</v>
      </c>
      <c r="AO334" s="1">
        <v>17</v>
      </c>
      <c r="AP334" s="1">
        <v>21</v>
      </c>
      <c r="AQ334" s="1">
        <v>-16</v>
      </c>
      <c r="AR334" s="1">
        <v>12</v>
      </c>
      <c r="AS334" s="1">
        <v>51</v>
      </c>
      <c r="AT334" s="1">
        <v>56</v>
      </c>
      <c r="AU334" s="1">
        <v>0</v>
      </c>
      <c r="AV334" s="1">
        <v>0</v>
      </c>
      <c r="AW334" s="1">
        <v>1</v>
      </c>
      <c r="AX334" s="1">
        <v>0</v>
      </c>
      <c r="AY334" s="1">
        <v>0</v>
      </c>
      <c r="AZ334" s="1">
        <v>83</v>
      </c>
      <c r="BA334" s="1">
        <v>4.8000000000000001E-2</v>
      </c>
      <c r="BC334" s="2" t="s">
        <v>741</v>
      </c>
      <c r="BD334" s="1" t="s">
        <v>801</v>
      </c>
      <c r="BE334" s="1">
        <v>48</v>
      </c>
      <c r="BF334" s="1">
        <v>3</v>
      </c>
      <c r="BG334" s="1">
        <v>9</v>
      </c>
      <c r="BH334" s="1">
        <v>12</v>
      </c>
      <c r="BI334" s="1">
        <v>-2</v>
      </c>
      <c r="BJ334" s="1">
        <v>20</v>
      </c>
      <c r="BK334" s="1">
        <v>26</v>
      </c>
      <c r="BL334" s="1">
        <v>123</v>
      </c>
      <c r="BM334" s="1">
        <v>1</v>
      </c>
      <c r="BN334" s="1">
        <v>2</v>
      </c>
      <c r="BO334" s="1">
        <v>0</v>
      </c>
      <c r="BP334" s="1">
        <v>0</v>
      </c>
      <c r="BQ334" s="1">
        <v>1</v>
      </c>
      <c r="BR334" s="1">
        <v>45</v>
      </c>
      <c r="BS334" s="1">
        <v>6.7000000000000004E-2</v>
      </c>
      <c r="BU334" s="2" t="s">
        <v>295</v>
      </c>
      <c r="BV334" s="1" t="s">
        <v>817</v>
      </c>
      <c r="BW334" s="1">
        <v>70</v>
      </c>
      <c r="BX334" s="1">
        <v>8</v>
      </c>
      <c r="BY334" s="1">
        <v>14</v>
      </c>
      <c r="BZ334" s="1">
        <v>22</v>
      </c>
      <c r="CA334" s="1">
        <v>-6</v>
      </c>
      <c r="CB334" s="1">
        <v>14</v>
      </c>
      <c r="CC334" s="1">
        <v>161</v>
      </c>
      <c r="CD334" s="1">
        <v>43</v>
      </c>
      <c r="CE334" s="1">
        <v>0</v>
      </c>
      <c r="CF334" s="1">
        <v>0</v>
      </c>
      <c r="CG334" s="1">
        <v>1</v>
      </c>
      <c r="CH334" s="1">
        <v>1</v>
      </c>
      <c r="CI334" s="1">
        <v>1</v>
      </c>
      <c r="CJ334" s="1">
        <v>115</v>
      </c>
      <c r="CK334" s="1">
        <v>7.0000000000000007E-2</v>
      </c>
      <c r="CL334" s="1" t="s">
        <v>797</v>
      </c>
      <c r="CM334" s="1" t="s">
        <v>750</v>
      </c>
      <c r="CN334" s="1" t="s">
        <v>829</v>
      </c>
      <c r="CO334" s="1">
        <v>73</v>
      </c>
      <c r="CP334" s="1">
        <v>3</v>
      </c>
      <c r="CQ334" s="1">
        <v>19</v>
      </c>
      <c r="CR334" s="1">
        <v>22</v>
      </c>
      <c r="CS334" s="1">
        <v>0</v>
      </c>
      <c r="CT334" s="1">
        <v>48</v>
      </c>
      <c r="CU334" s="1">
        <v>114</v>
      </c>
      <c r="CV334" s="1">
        <v>105</v>
      </c>
      <c r="CW334" s="1">
        <v>1</v>
      </c>
      <c r="CX334" s="1">
        <v>5</v>
      </c>
      <c r="CY334" s="1">
        <v>0</v>
      </c>
      <c r="CZ334" s="1">
        <v>1</v>
      </c>
      <c r="DA334" s="1">
        <v>0</v>
      </c>
      <c r="DB334" s="1">
        <v>83</v>
      </c>
      <c r="DC334" s="1">
        <v>3.5999999999999997E-2</v>
      </c>
      <c r="DE334" s="2"/>
      <c r="DF334" s="1" t="s">
        <v>750</v>
      </c>
      <c r="DG334" s="1">
        <v>73</v>
      </c>
      <c r="DH334" s="1">
        <v>3</v>
      </c>
      <c r="DI334" s="1">
        <v>19</v>
      </c>
      <c r="DJ334" s="1">
        <v>22</v>
      </c>
      <c r="DK334" s="1">
        <v>0</v>
      </c>
      <c r="DL334" s="1">
        <v>48</v>
      </c>
      <c r="DM334" s="1">
        <v>114</v>
      </c>
      <c r="DN334" s="1">
        <v>105</v>
      </c>
      <c r="DO334" s="1">
        <v>1</v>
      </c>
      <c r="DP334" s="1">
        <v>5</v>
      </c>
      <c r="DQ334" s="1">
        <v>0</v>
      </c>
      <c r="DR334" s="1">
        <v>1</v>
      </c>
      <c r="DS334" s="1">
        <v>0</v>
      </c>
      <c r="DT334" s="1">
        <v>83</v>
      </c>
      <c r="DU334" s="1">
        <v>3.5999999999999997E-2</v>
      </c>
    </row>
    <row r="335" spans="1:125" x14ac:dyDescent="0.2">
      <c r="A335" s="2" t="s">
        <v>930</v>
      </c>
      <c r="B335" s="1" t="s">
        <v>798</v>
      </c>
      <c r="C335" s="1">
        <v>78</v>
      </c>
      <c r="D335" s="1">
        <v>9</v>
      </c>
      <c r="E335" s="1">
        <v>13</v>
      </c>
      <c r="F335" s="1">
        <v>22</v>
      </c>
      <c r="G335" s="1">
        <v>-16</v>
      </c>
      <c r="H335" s="1">
        <v>32</v>
      </c>
      <c r="I335" s="1">
        <v>127</v>
      </c>
      <c r="J335" s="1">
        <v>69</v>
      </c>
      <c r="K335" s="1">
        <v>0</v>
      </c>
      <c r="L335" s="1">
        <v>0</v>
      </c>
      <c r="M335" s="1">
        <v>3</v>
      </c>
      <c r="N335" s="1">
        <v>0</v>
      </c>
      <c r="O335" s="1">
        <v>1</v>
      </c>
      <c r="P335" s="1">
        <v>83</v>
      </c>
      <c r="Q335" s="1">
        <v>0.108</v>
      </c>
      <c r="S335" s="1" t="s">
        <v>553</v>
      </c>
      <c r="T335" s="1" t="s">
        <v>798</v>
      </c>
      <c r="U335" s="1">
        <v>74</v>
      </c>
      <c r="V335" s="1">
        <v>8</v>
      </c>
      <c r="W335" s="1">
        <v>14</v>
      </c>
      <c r="X335" s="1">
        <v>22</v>
      </c>
      <c r="Y335" s="1">
        <v>-12</v>
      </c>
      <c r="Z335" s="1">
        <v>45</v>
      </c>
      <c r="AA335" s="1">
        <v>89</v>
      </c>
      <c r="AB335" s="1">
        <v>76</v>
      </c>
      <c r="AC335" s="1">
        <v>5</v>
      </c>
      <c r="AD335" s="1">
        <v>9</v>
      </c>
      <c r="AE335" s="1">
        <v>0</v>
      </c>
      <c r="AF335" s="1">
        <v>0</v>
      </c>
      <c r="AG335" s="1">
        <v>0</v>
      </c>
      <c r="AH335" s="1">
        <v>182</v>
      </c>
      <c r="AI335" s="1">
        <v>4.3999999999999997E-2</v>
      </c>
      <c r="AK335" s="2" t="s">
        <v>240</v>
      </c>
      <c r="AL335" s="1" t="s">
        <v>816</v>
      </c>
      <c r="AM335" s="1">
        <v>78</v>
      </c>
      <c r="AN335" s="1">
        <v>6</v>
      </c>
      <c r="AO335" s="1">
        <v>15</v>
      </c>
      <c r="AP335" s="1">
        <v>21</v>
      </c>
      <c r="AQ335" s="1">
        <v>2</v>
      </c>
      <c r="AR335" s="1">
        <v>60</v>
      </c>
      <c r="AS335" s="1">
        <v>165</v>
      </c>
      <c r="AT335" s="1">
        <v>46</v>
      </c>
      <c r="AU335" s="1">
        <v>1</v>
      </c>
      <c r="AV335" s="1">
        <v>7</v>
      </c>
      <c r="AW335" s="1">
        <v>0</v>
      </c>
      <c r="AX335" s="1">
        <v>0</v>
      </c>
      <c r="AY335" s="1">
        <v>0</v>
      </c>
      <c r="AZ335" s="1">
        <v>133</v>
      </c>
      <c r="BA335" s="1">
        <v>4.4999999999999998E-2</v>
      </c>
      <c r="BC335" s="2" t="s">
        <v>119</v>
      </c>
      <c r="BD335" s="1" t="s">
        <v>810</v>
      </c>
      <c r="BE335" s="1">
        <v>44</v>
      </c>
      <c r="BF335" s="1">
        <v>4</v>
      </c>
      <c r="BG335" s="1">
        <v>8</v>
      </c>
      <c r="BH335" s="1">
        <v>12</v>
      </c>
      <c r="BI335" s="1">
        <v>-11</v>
      </c>
      <c r="BJ335" s="1">
        <v>20</v>
      </c>
      <c r="BK335" s="1">
        <v>39</v>
      </c>
      <c r="BL335" s="1">
        <v>13</v>
      </c>
      <c r="BM335" s="1">
        <v>2</v>
      </c>
      <c r="BN335" s="1">
        <v>5</v>
      </c>
      <c r="BO335" s="1">
        <v>0</v>
      </c>
      <c r="BP335" s="1">
        <v>0</v>
      </c>
      <c r="BQ335" s="1">
        <v>0</v>
      </c>
      <c r="BR335" s="1">
        <v>83</v>
      </c>
      <c r="BS335" s="1">
        <v>4.8000000000000001E-2</v>
      </c>
      <c r="BU335" s="2" t="s">
        <v>333</v>
      </c>
      <c r="BV335" s="1" t="s">
        <v>825</v>
      </c>
      <c r="BW335" s="1">
        <v>79</v>
      </c>
      <c r="BX335" s="1">
        <v>8</v>
      </c>
      <c r="BY335" s="1">
        <v>14</v>
      </c>
      <c r="BZ335" s="1">
        <v>22</v>
      </c>
      <c r="CA335" s="1">
        <v>-1</v>
      </c>
      <c r="CB335" s="1">
        <v>18</v>
      </c>
      <c r="CC335" s="1">
        <v>120</v>
      </c>
      <c r="CD335" s="1">
        <v>49</v>
      </c>
      <c r="CE335" s="1">
        <v>0</v>
      </c>
      <c r="CF335" s="1">
        <v>2</v>
      </c>
      <c r="CG335" s="1">
        <v>0</v>
      </c>
      <c r="CH335" s="1">
        <v>0</v>
      </c>
      <c r="CI335" s="1">
        <v>1</v>
      </c>
      <c r="CJ335" s="1">
        <v>151</v>
      </c>
      <c r="CK335" s="1">
        <v>5.2999999999999999E-2</v>
      </c>
      <c r="CL335" s="1" t="s">
        <v>797</v>
      </c>
      <c r="CM335" s="1" t="s">
        <v>751</v>
      </c>
      <c r="CN335" s="1" t="s">
        <v>804</v>
      </c>
      <c r="CO335" s="1">
        <v>82</v>
      </c>
      <c r="CP335" s="1">
        <v>3</v>
      </c>
      <c r="CQ335" s="1">
        <v>19</v>
      </c>
      <c r="CR335" s="1">
        <v>22</v>
      </c>
      <c r="CS335" s="1">
        <v>1</v>
      </c>
      <c r="CT335" s="1">
        <v>20</v>
      </c>
      <c r="CU335" s="1">
        <v>82</v>
      </c>
      <c r="CV335" s="1">
        <v>172</v>
      </c>
      <c r="CW335" s="1">
        <v>0</v>
      </c>
      <c r="CX335" s="1">
        <v>1</v>
      </c>
      <c r="CY335" s="1">
        <v>0</v>
      </c>
      <c r="CZ335" s="1">
        <v>1</v>
      </c>
      <c r="DA335" s="1">
        <v>1</v>
      </c>
      <c r="DB335" s="1">
        <v>83</v>
      </c>
      <c r="DC335" s="1">
        <v>3.5999999999999997E-2</v>
      </c>
      <c r="DE335" s="2"/>
      <c r="DF335" s="1" t="s">
        <v>751</v>
      </c>
      <c r="DG335" s="1">
        <v>82</v>
      </c>
      <c r="DH335" s="1">
        <v>3</v>
      </c>
      <c r="DI335" s="1">
        <v>19</v>
      </c>
      <c r="DJ335" s="1">
        <v>22</v>
      </c>
      <c r="DK335" s="1">
        <v>1</v>
      </c>
      <c r="DL335" s="1">
        <v>20</v>
      </c>
      <c r="DM335" s="1">
        <v>82</v>
      </c>
      <c r="DN335" s="1">
        <v>172</v>
      </c>
      <c r="DO335" s="1">
        <v>0</v>
      </c>
      <c r="DP335" s="1">
        <v>1</v>
      </c>
      <c r="DQ335" s="1">
        <v>0</v>
      </c>
      <c r="DR335" s="1">
        <v>1</v>
      </c>
      <c r="DS335" s="1">
        <v>1</v>
      </c>
      <c r="DT335" s="1">
        <v>83</v>
      </c>
      <c r="DU335" s="1">
        <v>3.5999999999999997E-2</v>
      </c>
    </row>
    <row r="336" spans="1:125" x14ac:dyDescent="0.2">
      <c r="A336" s="2" t="s">
        <v>724</v>
      </c>
      <c r="B336" s="1" t="s">
        <v>823</v>
      </c>
      <c r="C336" s="1">
        <v>70</v>
      </c>
      <c r="D336" s="1">
        <v>7</v>
      </c>
      <c r="E336" s="1">
        <v>15</v>
      </c>
      <c r="F336" s="1">
        <v>22</v>
      </c>
      <c r="G336" s="1">
        <v>3</v>
      </c>
      <c r="H336" s="1">
        <v>32</v>
      </c>
      <c r="I336" s="1">
        <v>101</v>
      </c>
      <c r="J336" s="1">
        <v>96</v>
      </c>
      <c r="K336" s="1">
        <v>0</v>
      </c>
      <c r="L336" s="1">
        <v>7</v>
      </c>
      <c r="M336" s="1">
        <v>0</v>
      </c>
      <c r="N336" s="1">
        <v>0</v>
      </c>
      <c r="O336" s="1">
        <v>1</v>
      </c>
      <c r="P336" s="1">
        <v>108</v>
      </c>
      <c r="Q336" s="1">
        <v>6.5000000000000002E-2</v>
      </c>
      <c r="S336" s="1" t="s">
        <v>513</v>
      </c>
      <c r="T336" s="1" t="s">
        <v>818</v>
      </c>
      <c r="U336" s="1">
        <v>71</v>
      </c>
      <c r="V336" s="1">
        <v>12</v>
      </c>
      <c r="W336" s="1">
        <v>10</v>
      </c>
      <c r="X336" s="1">
        <v>22</v>
      </c>
      <c r="Y336" s="1">
        <v>-22</v>
      </c>
      <c r="Z336" s="1">
        <v>54</v>
      </c>
      <c r="AA336" s="1">
        <v>77</v>
      </c>
      <c r="AB336" s="1">
        <v>21</v>
      </c>
      <c r="AC336" s="1">
        <v>3</v>
      </c>
      <c r="AD336" s="1">
        <v>2</v>
      </c>
      <c r="AE336" s="1">
        <v>1</v>
      </c>
      <c r="AF336" s="1">
        <v>0</v>
      </c>
      <c r="AG336" s="1">
        <v>1</v>
      </c>
      <c r="AH336" s="1">
        <v>127</v>
      </c>
      <c r="AI336" s="1">
        <v>9.4E-2</v>
      </c>
      <c r="AK336" s="2" t="s">
        <v>931</v>
      </c>
      <c r="AL336" s="1" t="s">
        <v>806</v>
      </c>
      <c r="AM336" s="1">
        <v>62</v>
      </c>
      <c r="AN336" s="1">
        <v>4</v>
      </c>
      <c r="AO336" s="1">
        <v>17</v>
      </c>
      <c r="AP336" s="1">
        <v>21</v>
      </c>
      <c r="AQ336" s="1">
        <v>-16</v>
      </c>
      <c r="AR336" s="1">
        <v>24</v>
      </c>
      <c r="AS336" s="1">
        <v>90</v>
      </c>
      <c r="AT336" s="1">
        <v>79</v>
      </c>
      <c r="AU336" s="1">
        <v>1</v>
      </c>
      <c r="AV336" s="1">
        <v>10</v>
      </c>
      <c r="AW336" s="1">
        <v>0</v>
      </c>
      <c r="AX336" s="1">
        <v>0</v>
      </c>
      <c r="AY336" s="1">
        <v>0</v>
      </c>
      <c r="AZ336" s="1">
        <v>98</v>
      </c>
      <c r="BA336" s="1">
        <v>4.1000000000000002E-2</v>
      </c>
      <c r="BC336" s="2" t="s">
        <v>777</v>
      </c>
      <c r="BD336" s="1" t="s">
        <v>794</v>
      </c>
      <c r="BE336" s="1">
        <v>36</v>
      </c>
      <c r="BF336" s="1">
        <v>6</v>
      </c>
      <c r="BG336" s="1">
        <v>6</v>
      </c>
      <c r="BH336" s="1">
        <v>12</v>
      </c>
      <c r="BI336" s="1">
        <v>6</v>
      </c>
      <c r="BJ336" s="1">
        <v>48</v>
      </c>
      <c r="BK336" s="1">
        <v>60</v>
      </c>
      <c r="BL336" s="1">
        <v>50</v>
      </c>
      <c r="BM336" s="1">
        <v>2</v>
      </c>
      <c r="BN336" s="1">
        <v>1</v>
      </c>
      <c r="BO336" s="1">
        <v>0</v>
      </c>
      <c r="BP336" s="1">
        <v>0</v>
      </c>
      <c r="BQ336" s="1">
        <v>1</v>
      </c>
      <c r="BR336" s="1">
        <v>77</v>
      </c>
      <c r="BS336" s="1">
        <v>7.8E-2</v>
      </c>
      <c r="BU336" s="2" t="s">
        <v>771</v>
      </c>
      <c r="BV336" s="1" t="s">
        <v>817</v>
      </c>
      <c r="BW336" s="1">
        <v>52</v>
      </c>
      <c r="BX336" s="1">
        <v>7</v>
      </c>
      <c r="BY336" s="1">
        <v>15</v>
      </c>
      <c r="BZ336" s="1">
        <v>22</v>
      </c>
      <c r="CA336" s="1">
        <v>5</v>
      </c>
      <c r="CB336" s="1">
        <v>40</v>
      </c>
      <c r="CC336" s="1">
        <v>67</v>
      </c>
      <c r="CD336" s="1">
        <v>64</v>
      </c>
      <c r="CE336" s="1">
        <v>1</v>
      </c>
      <c r="CF336" s="1">
        <v>1</v>
      </c>
      <c r="CG336" s="1">
        <v>0</v>
      </c>
      <c r="CH336" s="1">
        <v>0</v>
      </c>
      <c r="CI336" s="1">
        <v>0</v>
      </c>
      <c r="CJ336" s="1">
        <v>84</v>
      </c>
      <c r="CK336" s="1">
        <v>8.3000000000000004E-2</v>
      </c>
      <c r="CL336" s="1" t="s">
        <v>797</v>
      </c>
      <c r="CM336" s="1" t="s">
        <v>1632</v>
      </c>
      <c r="CN336" s="1" t="s">
        <v>799</v>
      </c>
      <c r="CO336" s="1">
        <v>53</v>
      </c>
      <c r="CP336" s="1">
        <v>9</v>
      </c>
      <c r="CQ336" s="1">
        <v>13</v>
      </c>
      <c r="CR336" s="1">
        <v>22</v>
      </c>
      <c r="CS336" s="1">
        <v>12</v>
      </c>
      <c r="CT336" s="1">
        <v>10</v>
      </c>
      <c r="CU336" s="1">
        <v>22</v>
      </c>
      <c r="CV336" s="1">
        <v>18</v>
      </c>
      <c r="CW336" s="1">
        <v>2</v>
      </c>
      <c r="CX336" s="1">
        <v>1</v>
      </c>
      <c r="CY336" s="1">
        <v>0</v>
      </c>
      <c r="CZ336" s="1">
        <v>0</v>
      </c>
      <c r="DA336" s="1">
        <v>2</v>
      </c>
      <c r="DB336" s="1">
        <v>65</v>
      </c>
      <c r="DC336" s="1">
        <v>0.13800000000000001</v>
      </c>
      <c r="DE336" s="2"/>
      <c r="DF336" s="1" t="s">
        <v>1632</v>
      </c>
      <c r="DG336" s="1">
        <v>53</v>
      </c>
      <c r="DH336" s="1">
        <v>9</v>
      </c>
      <c r="DI336" s="1">
        <v>13</v>
      </c>
      <c r="DJ336" s="1">
        <v>22</v>
      </c>
      <c r="DK336" s="1">
        <v>12</v>
      </c>
      <c r="DL336" s="1">
        <v>10</v>
      </c>
      <c r="DM336" s="1">
        <v>22</v>
      </c>
      <c r="DN336" s="1">
        <v>18</v>
      </c>
      <c r="DO336" s="1">
        <v>2</v>
      </c>
      <c r="DP336" s="1">
        <v>1</v>
      </c>
      <c r="DQ336" s="1">
        <v>0</v>
      </c>
      <c r="DR336" s="1">
        <v>0</v>
      </c>
      <c r="DS336" s="1">
        <v>2</v>
      </c>
      <c r="DT336" s="1">
        <v>65</v>
      </c>
      <c r="DU336" s="1">
        <v>0.13800000000000001</v>
      </c>
    </row>
    <row r="337" spans="1:125" x14ac:dyDescent="0.2">
      <c r="A337" s="2" t="s">
        <v>643</v>
      </c>
      <c r="B337" s="1" t="s">
        <v>824</v>
      </c>
      <c r="C337" s="1">
        <v>82</v>
      </c>
      <c r="D337" s="1">
        <v>3</v>
      </c>
      <c r="E337" s="1">
        <v>19</v>
      </c>
      <c r="F337" s="1">
        <v>22</v>
      </c>
      <c r="G337" s="1">
        <v>6</v>
      </c>
      <c r="H337" s="1">
        <v>47</v>
      </c>
      <c r="I337" s="1">
        <v>32</v>
      </c>
      <c r="J337" s="1">
        <v>113</v>
      </c>
      <c r="K337" s="1">
        <v>0</v>
      </c>
      <c r="L337" s="1">
        <v>2</v>
      </c>
      <c r="M337" s="1">
        <v>0</v>
      </c>
      <c r="N337" s="1">
        <v>0</v>
      </c>
      <c r="O337" s="1">
        <v>0</v>
      </c>
      <c r="P337" s="1">
        <v>47</v>
      </c>
      <c r="Q337" s="1">
        <v>6.4000000000000001E-2</v>
      </c>
      <c r="S337" s="1" t="s">
        <v>565</v>
      </c>
      <c r="T337" s="1" t="s">
        <v>795</v>
      </c>
      <c r="U337" s="1">
        <v>44</v>
      </c>
      <c r="V337" s="1">
        <v>10</v>
      </c>
      <c r="W337" s="1">
        <v>12</v>
      </c>
      <c r="X337" s="1">
        <v>22</v>
      </c>
      <c r="Y337" s="1">
        <v>4</v>
      </c>
      <c r="Z337" s="1">
        <v>28</v>
      </c>
      <c r="AA337" s="1">
        <v>18</v>
      </c>
      <c r="AB337" s="1">
        <v>10</v>
      </c>
      <c r="AC337" s="1">
        <v>3</v>
      </c>
      <c r="AD337" s="1">
        <v>4</v>
      </c>
      <c r="AE337" s="1">
        <v>0</v>
      </c>
      <c r="AF337" s="1">
        <v>0</v>
      </c>
      <c r="AG337" s="1">
        <v>1</v>
      </c>
      <c r="AH337" s="1">
        <v>79</v>
      </c>
      <c r="AI337" s="1">
        <v>0.127</v>
      </c>
      <c r="AK337" s="2" t="s">
        <v>932</v>
      </c>
      <c r="AL337" s="1" t="s">
        <v>818</v>
      </c>
      <c r="AM337" s="1">
        <v>81</v>
      </c>
      <c r="AN337" s="1">
        <v>6</v>
      </c>
      <c r="AO337" s="1">
        <v>15</v>
      </c>
      <c r="AP337" s="1">
        <v>21</v>
      </c>
      <c r="AQ337" s="1">
        <v>16</v>
      </c>
      <c r="AR337" s="1">
        <v>29</v>
      </c>
      <c r="AS337" s="1">
        <v>177</v>
      </c>
      <c r="AT337" s="1">
        <v>115</v>
      </c>
      <c r="AU337" s="1">
        <v>1</v>
      </c>
      <c r="AV337" s="1">
        <v>0</v>
      </c>
      <c r="AW337" s="1">
        <v>1</v>
      </c>
      <c r="AX337" s="1">
        <v>0</v>
      </c>
      <c r="AY337" s="1">
        <v>2</v>
      </c>
      <c r="AZ337" s="1">
        <v>96</v>
      </c>
      <c r="BA337" s="1">
        <v>6.3E-2</v>
      </c>
      <c r="BC337" s="2" t="s">
        <v>729</v>
      </c>
      <c r="BD337" s="1" t="s">
        <v>821</v>
      </c>
      <c r="BE337" s="1">
        <v>38</v>
      </c>
      <c r="BF337" s="1">
        <v>3</v>
      </c>
      <c r="BG337" s="1">
        <v>9</v>
      </c>
      <c r="BH337" s="1">
        <v>12</v>
      </c>
      <c r="BI337" s="1">
        <v>2</v>
      </c>
      <c r="BJ337" s="1">
        <v>33</v>
      </c>
      <c r="BK337" s="1">
        <v>110</v>
      </c>
      <c r="BL337" s="1">
        <v>47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33</v>
      </c>
      <c r="BS337" s="1">
        <v>9.0999999999999998E-2</v>
      </c>
      <c r="BU337" s="2" t="s">
        <v>400</v>
      </c>
      <c r="BV337" s="1" t="s">
        <v>808</v>
      </c>
      <c r="BW337" s="1">
        <v>68</v>
      </c>
      <c r="BX337" s="1">
        <v>7</v>
      </c>
      <c r="BY337" s="1">
        <v>15</v>
      </c>
      <c r="BZ337" s="1">
        <v>22</v>
      </c>
      <c r="CA337" s="1">
        <v>-2</v>
      </c>
      <c r="CB337" s="1">
        <v>14</v>
      </c>
      <c r="CC337" s="1">
        <v>33</v>
      </c>
      <c r="CD337" s="1">
        <v>15</v>
      </c>
      <c r="CE337" s="1">
        <v>2</v>
      </c>
      <c r="CF337" s="1">
        <v>4</v>
      </c>
      <c r="CG337" s="1">
        <v>0</v>
      </c>
      <c r="CH337" s="1">
        <v>0</v>
      </c>
      <c r="CI337" s="1">
        <v>2</v>
      </c>
      <c r="CJ337" s="1">
        <v>78</v>
      </c>
      <c r="CK337" s="1">
        <v>0.09</v>
      </c>
      <c r="CL337" s="1" t="s">
        <v>797</v>
      </c>
      <c r="CM337" s="1" t="s">
        <v>40</v>
      </c>
      <c r="CN337" s="1" t="s">
        <v>817</v>
      </c>
      <c r="CO337" s="1">
        <v>37</v>
      </c>
      <c r="CP337" s="1">
        <v>10</v>
      </c>
      <c r="CQ337" s="1">
        <v>12</v>
      </c>
      <c r="CR337" s="1">
        <v>22</v>
      </c>
      <c r="CS337" s="1">
        <v>-1</v>
      </c>
      <c r="CT337" s="1">
        <v>56</v>
      </c>
      <c r="CU337" s="1">
        <v>119</v>
      </c>
      <c r="CV337" s="1">
        <v>14</v>
      </c>
      <c r="CW337" s="1">
        <v>4</v>
      </c>
      <c r="CX337" s="1">
        <v>2</v>
      </c>
      <c r="CY337" s="1">
        <v>1</v>
      </c>
      <c r="CZ337" s="1">
        <v>2</v>
      </c>
      <c r="DA337" s="1">
        <v>1</v>
      </c>
      <c r="DB337" s="1">
        <v>126</v>
      </c>
      <c r="DC337" s="1">
        <v>7.9000000000000001E-2</v>
      </c>
      <c r="DE337" s="2"/>
      <c r="DF337" s="1" t="s">
        <v>40</v>
      </c>
      <c r="DG337" s="1">
        <v>37</v>
      </c>
      <c r="DH337" s="1">
        <v>10</v>
      </c>
      <c r="DI337" s="1">
        <v>12</v>
      </c>
      <c r="DJ337" s="1">
        <v>22</v>
      </c>
      <c r="DK337" s="1">
        <v>-1</v>
      </c>
      <c r="DL337" s="1">
        <v>56</v>
      </c>
      <c r="DM337" s="1">
        <v>119</v>
      </c>
      <c r="DN337" s="1">
        <v>14</v>
      </c>
      <c r="DO337" s="1">
        <v>4</v>
      </c>
      <c r="DP337" s="1">
        <v>2</v>
      </c>
      <c r="DQ337" s="1">
        <v>1</v>
      </c>
      <c r="DR337" s="1">
        <v>2</v>
      </c>
      <c r="DS337" s="1">
        <v>1</v>
      </c>
      <c r="DT337" s="1">
        <v>126</v>
      </c>
      <c r="DU337" s="1">
        <v>7.9000000000000001E-2</v>
      </c>
    </row>
    <row r="338" spans="1:125" x14ac:dyDescent="0.2">
      <c r="A338" s="2" t="s">
        <v>68</v>
      </c>
      <c r="B338" s="1" t="s">
        <v>812</v>
      </c>
      <c r="C338" s="1">
        <v>27</v>
      </c>
      <c r="D338" s="1">
        <v>10</v>
      </c>
      <c r="E338" s="1">
        <v>11</v>
      </c>
      <c r="F338" s="1">
        <v>21</v>
      </c>
      <c r="G338" s="1">
        <v>1</v>
      </c>
      <c r="H338" s="1">
        <v>22</v>
      </c>
      <c r="I338" s="1">
        <v>46</v>
      </c>
      <c r="J338" s="1">
        <v>12</v>
      </c>
      <c r="K338" s="1">
        <v>6</v>
      </c>
      <c r="L338" s="1">
        <v>5</v>
      </c>
      <c r="M338" s="1">
        <v>0</v>
      </c>
      <c r="N338" s="1">
        <v>0</v>
      </c>
      <c r="O338" s="1">
        <v>1</v>
      </c>
      <c r="P338" s="1">
        <v>91</v>
      </c>
      <c r="Q338" s="1">
        <v>0.11</v>
      </c>
      <c r="S338" s="1" t="s">
        <v>777</v>
      </c>
      <c r="T338" s="1" t="s">
        <v>794</v>
      </c>
      <c r="U338" s="1">
        <v>66</v>
      </c>
      <c r="V338" s="1">
        <v>6</v>
      </c>
      <c r="W338" s="1">
        <v>16</v>
      </c>
      <c r="X338" s="1">
        <v>22</v>
      </c>
      <c r="Y338" s="1">
        <v>32</v>
      </c>
      <c r="Z338" s="1">
        <v>73</v>
      </c>
      <c r="AA338" s="1">
        <v>104</v>
      </c>
      <c r="AB338" s="1">
        <v>93</v>
      </c>
      <c r="AC338" s="1">
        <v>1</v>
      </c>
      <c r="AD338" s="1">
        <v>2</v>
      </c>
      <c r="AE338" s="1">
        <v>0</v>
      </c>
      <c r="AF338" s="1">
        <v>0</v>
      </c>
      <c r="AG338" s="1">
        <v>2</v>
      </c>
      <c r="AH338" s="1">
        <v>105</v>
      </c>
      <c r="AI338" s="1">
        <v>5.7000000000000002E-2</v>
      </c>
      <c r="AK338" s="2" t="s">
        <v>752</v>
      </c>
      <c r="AL338" s="1" t="s">
        <v>807</v>
      </c>
      <c r="AM338" s="1">
        <v>57</v>
      </c>
      <c r="AN338" s="1">
        <v>5</v>
      </c>
      <c r="AO338" s="1">
        <v>16</v>
      </c>
      <c r="AP338" s="1">
        <v>21</v>
      </c>
      <c r="AQ338" s="1">
        <v>-1</v>
      </c>
      <c r="AR338" s="1">
        <v>22</v>
      </c>
      <c r="AS338" s="1">
        <v>102</v>
      </c>
      <c r="AT338" s="1">
        <v>53</v>
      </c>
      <c r="AU338" s="1">
        <v>2</v>
      </c>
      <c r="AV338" s="1">
        <v>5</v>
      </c>
      <c r="AW338" s="1">
        <v>0</v>
      </c>
      <c r="AX338" s="1">
        <v>0</v>
      </c>
      <c r="AY338" s="1">
        <v>0</v>
      </c>
      <c r="AZ338" s="1">
        <v>65</v>
      </c>
      <c r="BA338" s="1">
        <v>7.6999999999999999E-2</v>
      </c>
      <c r="BC338" s="2" t="s">
        <v>400</v>
      </c>
      <c r="BD338" s="1" t="s">
        <v>808</v>
      </c>
      <c r="BE338" s="1">
        <v>28</v>
      </c>
      <c r="BF338" s="1">
        <v>8</v>
      </c>
      <c r="BG338" s="1">
        <v>4</v>
      </c>
      <c r="BH338" s="1">
        <v>12</v>
      </c>
      <c r="BI338" s="1">
        <v>-2</v>
      </c>
      <c r="BJ338" s="1">
        <v>4</v>
      </c>
      <c r="BK338" s="1">
        <v>6</v>
      </c>
      <c r="BL338" s="1">
        <v>8</v>
      </c>
      <c r="BM338" s="1">
        <v>1</v>
      </c>
      <c r="BN338" s="1">
        <v>2</v>
      </c>
      <c r="BO338" s="1">
        <v>0</v>
      </c>
      <c r="BP338" s="1">
        <v>0</v>
      </c>
      <c r="BQ338" s="1">
        <v>0</v>
      </c>
      <c r="BR338" s="1">
        <v>47</v>
      </c>
      <c r="BS338" s="1">
        <v>0.17</v>
      </c>
      <c r="BU338" s="2" t="s">
        <v>723</v>
      </c>
      <c r="BV338" s="1" t="s">
        <v>800</v>
      </c>
      <c r="BW338" s="1">
        <v>73</v>
      </c>
      <c r="BX338" s="1">
        <v>3</v>
      </c>
      <c r="BY338" s="1">
        <v>19</v>
      </c>
      <c r="BZ338" s="1">
        <v>22</v>
      </c>
      <c r="CA338" s="1">
        <v>2</v>
      </c>
      <c r="CB338" s="1">
        <v>152</v>
      </c>
      <c r="CC338" s="1">
        <v>273</v>
      </c>
      <c r="CD338" s="1">
        <v>138</v>
      </c>
      <c r="CE338" s="1">
        <v>1</v>
      </c>
      <c r="CF338" s="1">
        <v>3</v>
      </c>
      <c r="CG338" s="1">
        <v>0</v>
      </c>
      <c r="CH338" s="1">
        <v>0</v>
      </c>
      <c r="CI338" s="1">
        <v>1</v>
      </c>
      <c r="CJ338" s="1">
        <v>114</v>
      </c>
      <c r="CK338" s="1">
        <v>2.5999999999999999E-2</v>
      </c>
      <c r="CL338" s="1" t="s">
        <v>797</v>
      </c>
      <c r="CM338" s="1" t="s">
        <v>68</v>
      </c>
      <c r="CN338" s="1" t="s">
        <v>812</v>
      </c>
      <c r="CO338" s="1">
        <v>33</v>
      </c>
      <c r="CP338" s="1">
        <v>7</v>
      </c>
      <c r="CQ338" s="1">
        <v>15</v>
      </c>
      <c r="CR338" s="1">
        <v>22</v>
      </c>
      <c r="CS338" s="1">
        <v>-12</v>
      </c>
      <c r="CT338" s="1">
        <v>30</v>
      </c>
      <c r="CU338" s="1">
        <v>45</v>
      </c>
      <c r="CV338" s="1">
        <v>13</v>
      </c>
      <c r="CW338" s="1">
        <v>4</v>
      </c>
      <c r="CX338" s="1">
        <v>7</v>
      </c>
      <c r="CY338" s="1">
        <v>0</v>
      </c>
      <c r="CZ338" s="1">
        <v>0</v>
      </c>
      <c r="DA338" s="1">
        <v>3</v>
      </c>
      <c r="DB338" s="1">
        <v>74</v>
      </c>
      <c r="DC338" s="1">
        <v>9.5000000000000001E-2</v>
      </c>
      <c r="DE338" s="2"/>
      <c r="DF338" s="1" t="s">
        <v>68</v>
      </c>
      <c r="DG338" s="1">
        <v>33</v>
      </c>
      <c r="DH338" s="1">
        <v>7</v>
      </c>
      <c r="DI338" s="1">
        <v>15</v>
      </c>
      <c r="DJ338" s="1">
        <v>22</v>
      </c>
      <c r="DK338" s="1">
        <v>-12</v>
      </c>
      <c r="DL338" s="1">
        <v>30</v>
      </c>
      <c r="DM338" s="1">
        <v>45</v>
      </c>
      <c r="DN338" s="1">
        <v>13</v>
      </c>
      <c r="DO338" s="1">
        <v>4</v>
      </c>
      <c r="DP338" s="1">
        <v>7</v>
      </c>
      <c r="DQ338" s="1">
        <v>0</v>
      </c>
      <c r="DR338" s="1">
        <v>0</v>
      </c>
      <c r="DS338" s="1">
        <v>3</v>
      </c>
      <c r="DT338" s="1">
        <v>74</v>
      </c>
      <c r="DU338" s="1">
        <v>9.5000000000000001E-2</v>
      </c>
    </row>
    <row r="339" spans="1:125" x14ac:dyDescent="0.2">
      <c r="A339" s="2" t="s">
        <v>925</v>
      </c>
      <c r="B339" s="1" t="s">
        <v>818</v>
      </c>
      <c r="C339" s="1">
        <v>61</v>
      </c>
      <c r="D339" s="1">
        <v>3</v>
      </c>
      <c r="E339" s="1">
        <v>18</v>
      </c>
      <c r="F339" s="1">
        <v>21</v>
      </c>
      <c r="G339" s="1">
        <v>13</v>
      </c>
      <c r="H339" s="1">
        <v>36</v>
      </c>
      <c r="I339" s="1">
        <v>86</v>
      </c>
      <c r="J339" s="1">
        <v>76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46</v>
      </c>
      <c r="Q339" s="1">
        <v>6.5000000000000002E-2</v>
      </c>
      <c r="S339" s="1" t="s">
        <v>557</v>
      </c>
      <c r="T339" s="1" t="s">
        <v>810</v>
      </c>
      <c r="U339" s="1">
        <v>64</v>
      </c>
      <c r="V339" s="1">
        <v>4</v>
      </c>
      <c r="W339" s="1">
        <v>18</v>
      </c>
      <c r="X339" s="1">
        <v>22</v>
      </c>
      <c r="Y339" s="1">
        <v>-5</v>
      </c>
      <c r="Z339" s="1">
        <v>45</v>
      </c>
      <c r="AA339" s="1">
        <v>54</v>
      </c>
      <c r="AB339" s="1">
        <v>137</v>
      </c>
      <c r="AC339" s="1">
        <v>0</v>
      </c>
      <c r="AD339" s="1">
        <v>1</v>
      </c>
      <c r="AE339" s="1">
        <v>0</v>
      </c>
      <c r="AF339" s="1">
        <v>1</v>
      </c>
      <c r="AG339" s="1">
        <v>1</v>
      </c>
      <c r="AH339" s="1">
        <v>81</v>
      </c>
      <c r="AI339" s="1">
        <v>4.9000000000000002E-2</v>
      </c>
      <c r="AK339" s="2" t="s">
        <v>158</v>
      </c>
      <c r="AL339" s="1" t="s">
        <v>794</v>
      </c>
      <c r="AM339" s="1">
        <v>77</v>
      </c>
      <c r="AN339" s="1">
        <v>12</v>
      </c>
      <c r="AO339" s="1">
        <v>8</v>
      </c>
      <c r="AP339" s="1">
        <v>20</v>
      </c>
      <c r="AQ339" s="1">
        <v>-11</v>
      </c>
      <c r="AR339" s="1">
        <v>235</v>
      </c>
      <c r="AS339" s="1">
        <v>199</v>
      </c>
      <c r="AT339" s="1">
        <v>40</v>
      </c>
      <c r="AU339" s="1">
        <v>2</v>
      </c>
      <c r="AV339" s="1">
        <v>1</v>
      </c>
      <c r="AW339" s="1">
        <v>1</v>
      </c>
      <c r="AX339" s="1">
        <v>0</v>
      </c>
      <c r="AY339" s="1">
        <v>1</v>
      </c>
      <c r="AZ339" s="1">
        <v>137</v>
      </c>
      <c r="BA339" s="1">
        <v>8.7999999999999995E-2</v>
      </c>
      <c r="BC339" s="2" t="s">
        <v>298</v>
      </c>
      <c r="BD339" s="1" t="s">
        <v>795</v>
      </c>
      <c r="BE339" s="1">
        <v>42</v>
      </c>
      <c r="BF339" s="1">
        <v>6</v>
      </c>
      <c r="BG339" s="1">
        <v>6</v>
      </c>
      <c r="BH339" s="1">
        <v>12</v>
      </c>
      <c r="BI339" s="1">
        <v>-4</v>
      </c>
      <c r="BJ339" s="1">
        <v>20</v>
      </c>
      <c r="BK339" s="1">
        <v>95</v>
      </c>
      <c r="BL339" s="1">
        <v>12</v>
      </c>
      <c r="BM339" s="1">
        <v>0</v>
      </c>
      <c r="BN339" s="1">
        <v>0</v>
      </c>
      <c r="BO339" s="1">
        <v>1</v>
      </c>
      <c r="BP339" s="1">
        <v>0</v>
      </c>
      <c r="BQ339" s="1">
        <v>1</v>
      </c>
      <c r="BR339" s="1">
        <v>48</v>
      </c>
      <c r="BS339" s="1">
        <v>0.125</v>
      </c>
      <c r="BU339" s="2" t="s">
        <v>748</v>
      </c>
      <c r="BV339" s="1" t="s">
        <v>794</v>
      </c>
      <c r="BW339" s="1">
        <v>79</v>
      </c>
      <c r="BX339" s="1">
        <v>5</v>
      </c>
      <c r="BY339" s="1">
        <v>17</v>
      </c>
      <c r="BZ339" s="1">
        <v>22</v>
      </c>
      <c r="CA339" s="1">
        <v>13</v>
      </c>
      <c r="CB339" s="1">
        <v>26</v>
      </c>
      <c r="CC339" s="1">
        <v>87</v>
      </c>
      <c r="CD339" s="1">
        <v>130</v>
      </c>
      <c r="CE339" s="1">
        <v>0</v>
      </c>
      <c r="CF339" s="1">
        <v>3</v>
      </c>
      <c r="CG339" s="1">
        <v>0</v>
      </c>
      <c r="CH339" s="1">
        <v>0</v>
      </c>
      <c r="CI339" s="1">
        <v>0</v>
      </c>
      <c r="CJ339" s="1">
        <v>150</v>
      </c>
      <c r="CK339" s="1">
        <v>3.3000000000000002E-2</v>
      </c>
      <c r="CL339" s="1" t="s">
        <v>797</v>
      </c>
      <c r="CM339" s="1" t="s">
        <v>407</v>
      </c>
      <c r="CN339" s="1" t="s">
        <v>808</v>
      </c>
      <c r="CO339" s="1">
        <v>82</v>
      </c>
      <c r="CP339" s="1">
        <v>7</v>
      </c>
      <c r="CQ339" s="1">
        <v>14</v>
      </c>
      <c r="CR339" s="1">
        <v>21</v>
      </c>
      <c r="CS339" s="1">
        <v>-7</v>
      </c>
      <c r="CT339" s="1">
        <v>17</v>
      </c>
      <c r="CU339" s="1">
        <v>79</v>
      </c>
      <c r="CV339" s="1">
        <v>53</v>
      </c>
      <c r="CW339" s="1">
        <v>0</v>
      </c>
      <c r="CX339" s="1">
        <v>0</v>
      </c>
      <c r="CY339" s="1">
        <v>0</v>
      </c>
      <c r="CZ339" s="1">
        <v>0</v>
      </c>
      <c r="DA339" s="1">
        <v>2</v>
      </c>
      <c r="DB339" s="1">
        <v>68</v>
      </c>
      <c r="DC339" s="1">
        <v>0.10299999999999999</v>
      </c>
      <c r="DE339" s="2"/>
      <c r="DF339" s="1" t="s">
        <v>407</v>
      </c>
      <c r="DG339" s="1">
        <v>82</v>
      </c>
      <c r="DH339" s="1">
        <v>7</v>
      </c>
      <c r="DI339" s="1">
        <v>14</v>
      </c>
      <c r="DJ339" s="1">
        <v>21</v>
      </c>
      <c r="DK339" s="1">
        <v>-7</v>
      </c>
      <c r="DL339" s="1">
        <v>17</v>
      </c>
      <c r="DM339" s="1">
        <v>79</v>
      </c>
      <c r="DN339" s="1">
        <v>53</v>
      </c>
      <c r="DO339" s="1">
        <v>0</v>
      </c>
      <c r="DP339" s="1">
        <v>0</v>
      </c>
      <c r="DQ339" s="1">
        <v>0</v>
      </c>
      <c r="DR339" s="1">
        <v>0</v>
      </c>
      <c r="DS339" s="1">
        <v>2</v>
      </c>
      <c r="DT339" s="1">
        <v>68</v>
      </c>
      <c r="DU339" s="1">
        <v>0.10299999999999999</v>
      </c>
    </row>
    <row r="340" spans="1:125" x14ac:dyDescent="0.2">
      <c r="A340" s="2" t="s">
        <v>720</v>
      </c>
      <c r="B340" s="1" t="s">
        <v>811</v>
      </c>
      <c r="C340" s="1">
        <v>51</v>
      </c>
      <c r="D340" s="1">
        <v>4</v>
      </c>
      <c r="E340" s="1">
        <v>17</v>
      </c>
      <c r="F340" s="1">
        <v>21</v>
      </c>
      <c r="G340" s="1">
        <v>5</v>
      </c>
      <c r="H340" s="1">
        <v>21</v>
      </c>
      <c r="I340" s="1">
        <v>42</v>
      </c>
      <c r="J340" s="1">
        <v>40</v>
      </c>
      <c r="K340" s="1">
        <v>3</v>
      </c>
      <c r="L340" s="1">
        <v>8</v>
      </c>
      <c r="M340" s="1">
        <v>0</v>
      </c>
      <c r="N340" s="1">
        <v>0</v>
      </c>
      <c r="O340" s="1">
        <v>1</v>
      </c>
      <c r="P340" s="1">
        <v>52</v>
      </c>
      <c r="Q340" s="1">
        <v>7.6999999999999999E-2</v>
      </c>
      <c r="S340" s="1" t="s">
        <v>933</v>
      </c>
      <c r="T340" s="1" t="s">
        <v>801</v>
      </c>
      <c r="U340" s="1">
        <v>56</v>
      </c>
      <c r="V340" s="1">
        <v>16</v>
      </c>
      <c r="W340" s="1">
        <v>6</v>
      </c>
      <c r="X340" s="1">
        <v>22</v>
      </c>
      <c r="Y340" s="1">
        <v>5</v>
      </c>
      <c r="Z340" s="1">
        <v>22</v>
      </c>
      <c r="AA340" s="1">
        <v>39</v>
      </c>
      <c r="AB340" s="1">
        <v>6</v>
      </c>
      <c r="AC340" s="1">
        <v>1</v>
      </c>
      <c r="AD340" s="1">
        <v>2</v>
      </c>
      <c r="AE340" s="1">
        <v>0</v>
      </c>
      <c r="AF340" s="1">
        <v>0</v>
      </c>
      <c r="AG340" s="1">
        <v>1</v>
      </c>
      <c r="AH340" s="1">
        <v>135</v>
      </c>
      <c r="AI340" s="1">
        <v>0.11899999999999999</v>
      </c>
      <c r="AK340" s="2" t="s">
        <v>241</v>
      </c>
      <c r="AL340" s="1" t="s">
        <v>806</v>
      </c>
      <c r="AM340" s="1">
        <v>55</v>
      </c>
      <c r="AN340" s="1">
        <v>10</v>
      </c>
      <c r="AO340" s="1">
        <v>10</v>
      </c>
      <c r="AP340" s="1">
        <v>20</v>
      </c>
      <c r="AQ340" s="1">
        <v>4</v>
      </c>
      <c r="AR340" s="1">
        <v>18</v>
      </c>
      <c r="AS340" s="1">
        <v>32</v>
      </c>
      <c r="AT340" s="1">
        <v>13</v>
      </c>
      <c r="AU340" s="1">
        <v>1</v>
      </c>
      <c r="AV340" s="1">
        <v>0</v>
      </c>
      <c r="AW340" s="1">
        <v>1</v>
      </c>
      <c r="AX340" s="1">
        <v>0</v>
      </c>
      <c r="AY340" s="1">
        <v>2</v>
      </c>
      <c r="AZ340" s="1">
        <v>125</v>
      </c>
      <c r="BA340" s="1">
        <v>0.08</v>
      </c>
      <c r="BC340" s="2" t="s">
        <v>414</v>
      </c>
      <c r="BD340" s="1" t="s">
        <v>814</v>
      </c>
      <c r="BE340" s="1">
        <v>48</v>
      </c>
      <c r="BF340" s="1">
        <v>4</v>
      </c>
      <c r="BG340" s="1">
        <v>8</v>
      </c>
      <c r="BH340" s="1">
        <v>12</v>
      </c>
      <c r="BI340" s="1">
        <v>3</v>
      </c>
      <c r="BJ340" s="1">
        <v>34</v>
      </c>
      <c r="BK340" s="1">
        <v>12</v>
      </c>
      <c r="BL340" s="1">
        <v>32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73</v>
      </c>
      <c r="BS340" s="1">
        <v>5.5E-2</v>
      </c>
      <c r="BU340" s="2" t="s">
        <v>319</v>
      </c>
      <c r="BV340" s="1" t="s">
        <v>808</v>
      </c>
      <c r="BW340" s="1">
        <v>75</v>
      </c>
      <c r="BX340" s="1">
        <v>8</v>
      </c>
      <c r="BY340" s="1">
        <v>14</v>
      </c>
      <c r="BZ340" s="1">
        <v>22</v>
      </c>
      <c r="CA340" s="1">
        <v>-2</v>
      </c>
      <c r="CB340" s="1">
        <v>14</v>
      </c>
      <c r="CC340" s="1">
        <v>107</v>
      </c>
      <c r="CD340" s="1">
        <v>48</v>
      </c>
      <c r="CE340" s="1">
        <v>0</v>
      </c>
      <c r="CF340" s="1">
        <v>0</v>
      </c>
      <c r="CG340" s="1">
        <v>2</v>
      </c>
      <c r="CH340" s="1">
        <v>0</v>
      </c>
      <c r="CI340" s="1">
        <v>2</v>
      </c>
      <c r="CJ340" s="1">
        <v>134</v>
      </c>
      <c r="CK340" s="1">
        <v>0.06</v>
      </c>
      <c r="CL340" s="1" t="s">
        <v>797</v>
      </c>
      <c r="CM340" s="1" t="s">
        <v>954</v>
      </c>
      <c r="CN340" s="1" t="s">
        <v>794</v>
      </c>
      <c r="CO340" s="1">
        <v>65</v>
      </c>
      <c r="CP340" s="1">
        <v>11</v>
      </c>
      <c r="CQ340" s="1">
        <v>10</v>
      </c>
      <c r="CR340" s="1">
        <v>21</v>
      </c>
      <c r="CS340" s="1">
        <v>4</v>
      </c>
      <c r="CT340" s="1">
        <v>30</v>
      </c>
      <c r="CU340" s="1">
        <v>66</v>
      </c>
      <c r="CV340" s="1">
        <v>62</v>
      </c>
      <c r="CW340" s="1">
        <v>5</v>
      </c>
      <c r="CX340" s="1">
        <v>3</v>
      </c>
      <c r="CY340" s="1">
        <v>0</v>
      </c>
      <c r="CZ340" s="1">
        <v>0</v>
      </c>
      <c r="DA340" s="1">
        <v>1</v>
      </c>
      <c r="DB340" s="1">
        <v>117</v>
      </c>
      <c r="DC340" s="1">
        <v>9.4E-2</v>
      </c>
      <c r="DE340" s="2"/>
      <c r="DF340" s="1" t="s">
        <v>954</v>
      </c>
      <c r="DG340" s="1">
        <v>65</v>
      </c>
      <c r="DH340" s="1">
        <v>11</v>
      </c>
      <c r="DI340" s="1">
        <v>10</v>
      </c>
      <c r="DJ340" s="1">
        <v>21</v>
      </c>
      <c r="DK340" s="1">
        <v>4</v>
      </c>
      <c r="DL340" s="1">
        <v>30</v>
      </c>
      <c r="DM340" s="1">
        <v>66</v>
      </c>
      <c r="DN340" s="1">
        <v>62</v>
      </c>
      <c r="DO340" s="1">
        <v>5</v>
      </c>
      <c r="DP340" s="1">
        <v>3</v>
      </c>
      <c r="DQ340" s="1">
        <v>0</v>
      </c>
      <c r="DR340" s="1">
        <v>0</v>
      </c>
      <c r="DS340" s="1">
        <v>1</v>
      </c>
      <c r="DT340" s="1">
        <v>117</v>
      </c>
      <c r="DU340" s="1">
        <v>9.4E-2</v>
      </c>
    </row>
    <row r="341" spans="1:125" x14ac:dyDescent="0.2">
      <c r="A341" s="2" t="s">
        <v>634</v>
      </c>
      <c r="B341" s="1" t="s">
        <v>809</v>
      </c>
      <c r="C341" s="1">
        <v>70</v>
      </c>
      <c r="D341" s="1">
        <v>5</v>
      </c>
      <c r="E341" s="1">
        <v>16</v>
      </c>
      <c r="F341" s="1">
        <v>21</v>
      </c>
      <c r="G341" s="1">
        <v>5</v>
      </c>
      <c r="H341" s="1">
        <v>68</v>
      </c>
      <c r="I341" s="1">
        <v>75</v>
      </c>
      <c r="J341" s="1">
        <v>53</v>
      </c>
      <c r="K341" s="1">
        <v>4</v>
      </c>
      <c r="L341" s="1">
        <v>6</v>
      </c>
      <c r="M341" s="1">
        <v>0</v>
      </c>
      <c r="N341" s="1">
        <v>0</v>
      </c>
      <c r="O341" s="1">
        <v>1</v>
      </c>
      <c r="P341" s="1">
        <v>105</v>
      </c>
      <c r="Q341" s="1">
        <v>4.8000000000000001E-2</v>
      </c>
      <c r="S341" s="1" t="s">
        <v>354</v>
      </c>
      <c r="T341" s="1" t="s">
        <v>802</v>
      </c>
      <c r="U341" s="1">
        <v>71</v>
      </c>
      <c r="V341" s="1">
        <v>6</v>
      </c>
      <c r="W341" s="1">
        <v>16</v>
      </c>
      <c r="X341" s="1">
        <v>22</v>
      </c>
      <c r="Y341" s="1">
        <v>3</v>
      </c>
      <c r="Z341" s="1">
        <v>46</v>
      </c>
      <c r="AA341" s="1">
        <v>85</v>
      </c>
      <c r="AB341" s="1">
        <v>60</v>
      </c>
      <c r="AC341" s="1">
        <v>0</v>
      </c>
      <c r="AD341" s="1">
        <v>1</v>
      </c>
      <c r="AE341" s="1">
        <v>1</v>
      </c>
      <c r="AF341" s="1">
        <v>1</v>
      </c>
      <c r="AG341" s="1">
        <v>2</v>
      </c>
      <c r="AH341" s="1">
        <v>97</v>
      </c>
      <c r="AI341" s="1">
        <v>6.2E-2</v>
      </c>
      <c r="AK341" s="2" t="s">
        <v>176</v>
      </c>
      <c r="AL341" s="1" t="s">
        <v>824</v>
      </c>
      <c r="AM341" s="1">
        <v>73</v>
      </c>
      <c r="AN341" s="1">
        <v>5</v>
      </c>
      <c r="AO341" s="1">
        <v>15</v>
      </c>
      <c r="AP341" s="1">
        <v>20</v>
      </c>
      <c r="AQ341" s="1">
        <v>12</v>
      </c>
      <c r="AR341" s="1">
        <v>42</v>
      </c>
      <c r="AS341" s="1">
        <v>152</v>
      </c>
      <c r="AT341" s="1">
        <v>29</v>
      </c>
      <c r="AU341" s="1">
        <v>0</v>
      </c>
      <c r="AV341" s="1">
        <v>1</v>
      </c>
      <c r="AW341" s="1">
        <v>1</v>
      </c>
      <c r="AX341" s="1">
        <v>0</v>
      </c>
      <c r="AY341" s="1">
        <v>1</v>
      </c>
      <c r="AZ341" s="1">
        <v>117</v>
      </c>
      <c r="BA341" s="1">
        <v>4.2999999999999997E-2</v>
      </c>
      <c r="BC341" s="2" t="s">
        <v>730</v>
      </c>
      <c r="BD341" s="1" t="s">
        <v>808</v>
      </c>
      <c r="BE341" s="1">
        <v>37</v>
      </c>
      <c r="BF341" s="1">
        <v>2</v>
      </c>
      <c r="BG341" s="1">
        <v>10</v>
      </c>
      <c r="BH341" s="1">
        <v>12</v>
      </c>
      <c r="BI341" s="1">
        <v>-2</v>
      </c>
      <c r="BJ341" s="1">
        <v>4</v>
      </c>
      <c r="BK341" s="1">
        <v>30</v>
      </c>
      <c r="BL341" s="1">
        <v>73</v>
      </c>
      <c r="BM341" s="1">
        <v>0</v>
      </c>
      <c r="BN341" s="1">
        <v>0</v>
      </c>
      <c r="BO341" s="1">
        <v>0</v>
      </c>
      <c r="BP341" s="1">
        <v>1</v>
      </c>
      <c r="BQ341" s="1">
        <v>0</v>
      </c>
      <c r="BR341" s="1">
        <v>33</v>
      </c>
      <c r="BS341" s="1">
        <v>6.0999999999999999E-2</v>
      </c>
      <c r="BU341" s="2" t="s">
        <v>731</v>
      </c>
      <c r="BV341" s="1" t="s">
        <v>816</v>
      </c>
      <c r="BW341" s="1">
        <v>61</v>
      </c>
      <c r="BX341" s="1">
        <v>11</v>
      </c>
      <c r="BY341" s="1">
        <v>11</v>
      </c>
      <c r="BZ341" s="1">
        <v>22</v>
      </c>
      <c r="CA341" s="1">
        <v>17</v>
      </c>
      <c r="CB341" s="1">
        <v>14</v>
      </c>
      <c r="CC341" s="1">
        <v>96</v>
      </c>
      <c r="CD341" s="1">
        <v>75</v>
      </c>
      <c r="CE341" s="1">
        <v>3</v>
      </c>
      <c r="CF341" s="1">
        <v>5</v>
      </c>
      <c r="CG341" s="1">
        <v>0</v>
      </c>
      <c r="CH341" s="1">
        <v>0</v>
      </c>
      <c r="CI341" s="1">
        <v>2</v>
      </c>
      <c r="CJ341" s="1">
        <v>79</v>
      </c>
      <c r="CK341" s="1">
        <v>0.13900000000000001</v>
      </c>
      <c r="CL341" s="1" t="s">
        <v>797</v>
      </c>
      <c r="CM341" s="1" t="s">
        <v>1633</v>
      </c>
      <c r="CN341" s="1" t="s">
        <v>1616</v>
      </c>
      <c r="CO341" s="1">
        <v>72</v>
      </c>
      <c r="CP341" s="1">
        <v>13</v>
      </c>
      <c r="CQ341" s="1">
        <v>8</v>
      </c>
      <c r="CR341" s="1">
        <v>21</v>
      </c>
      <c r="CS341" s="1">
        <v>-19</v>
      </c>
      <c r="CT341" s="1">
        <v>14</v>
      </c>
      <c r="CU341" s="1">
        <v>123</v>
      </c>
      <c r="CV341" s="1">
        <v>37</v>
      </c>
      <c r="CW341" s="1">
        <v>0</v>
      </c>
      <c r="CX341" s="1">
        <v>2</v>
      </c>
      <c r="CY341" s="1">
        <v>3</v>
      </c>
      <c r="CZ341" s="1">
        <v>0</v>
      </c>
      <c r="DA341" s="1">
        <v>1</v>
      </c>
      <c r="DB341" s="1">
        <v>189</v>
      </c>
      <c r="DC341" s="1">
        <v>6.9000000000000006E-2</v>
      </c>
      <c r="DE341" s="2"/>
      <c r="DF341" s="1" t="s">
        <v>1633</v>
      </c>
      <c r="DG341" s="1">
        <v>72</v>
      </c>
      <c r="DH341" s="1">
        <v>13</v>
      </c>
      <c r="DI341" s="1">
        <v>8</v>
      </c>
      <c r="DJ341" s="1">
        <v>21</v>
      </c>
      <c r="DK341" s="1">
        <v>-19</v>
      </c>
      <c r="DL341" s="1">
        <v>14</v>
      </c>
      <c r="DM341" s="1">
        <v>123</v>
      </c>
      <c r="DN341" s="1">
        <v>37</v>
      </c>
      <c r="DO341" s="1">
        <v>0</v>
      </c>
      <c r="DP341" s="1">
        <v>2</v>
      </c>
      <c r="DQ341" s="1">
        <v>3</v>
      </c>
      <c r="DR341" s="1">
        <v>0</v>
      </c>
      <c r="DS341" s="1">
        <v>1</v>
      </c>
      <c r="DT341" s="1">
        <v>189</v>
      </c>
      <c r="DU341" s="1">
        <v>6.9000000000000006E-2</v>
      </c>
    </row>
    <row r="342" spans="1:125" x14ac:dyDescent="0.2">
      <c r="A342" s="2" t="s">
        <v>934</v>
      </c>
      <c r="B342" s="1" t="s">
        <v>795</v>
      </c>
      <c r="C342" s="1">
        <v>43</v>
      </c>
      <c r="D342" s="1">
        <v>13</v>
      </c>
      <c r="E342" s="1">
        <v>8</v>
      </c>
      <c r="F342" s="1">
        <v>21</v>
      </c>
      <c r="G342" s="1">
        <v>-9</v>
      </c>
      <c r="H342" s="1">
        <v>30</v>
      </c>
      <c r="I342" s="1">
        <v>20</v>
      </c>
      <c r="J342" s="1">
        <v>28</v>
      </c>
      <c r="K342" s="1">
        <v>5</v>
      </c>
      <c r="L342" s="1">
        <v>5</v>
      </c>
      <c r="M342" s="1">
        <v>0</v>
      </c>
      <c r="N342" s="1">
        <v>0</v>
      </c>
      <c r="O342" s="1">
        <v>0</v>
      </c>
      <c r="P342" s="1">
        <v>97</v>
      </c>
      <c r="Q342" s="1">
        <v>0.13400000000000001</v>
      </c>
      <c r="S342" s="1" t="s">
        <v>24</v>
      </c>
      <c r="T342" s="1" t="s">
        <v>820</v>
      </c>
      <c r="U342" s="1">
        <v>74</v>
      </c>
      <c r="V342" s="1">
        <v>11</v>
      </c>
      <c r="W342" s="1">
        <v>11</v>
      </c>
      <c r="X342" s="1">
        <v>22</v>
      </c>
      <c r="Y342" s="1">
        <v>-4</v>
      </c>
      <c r="Z342" s="1">
        <v>18</v>
      </c>
      <c r="AA342" s="1">
        <v>20</v>
      </c>
      <c r="AB342" s="1">
        <v>21</v>
      </c>
      <c r="AC342" s="1">
        <v>1</v>
      </c>
      <c r="AD342" s="1">
        <v>2</v>
      </c>
      <c r="AE342" s="1">
        <v>0</v>
      </c>
      <c r="AF342" s="1">
        <v>0</v>
      </c>
      <c r="AG342" s="1">
        <v>0</v>
      </c>
      <c r="AH342" s="1">
        <v>131</v>
      </c>
      <c r="AI342" s="1">
        <v>8.4000000000000005E-2</v>
      </c>
      <c r="AK342" s="2" t="s">
        <v>550</v>
      </c>
      <c r="AL342" s="1" t="s">
        <v>804</v>
      </c>
      <c r="AM342" s="1">
        <v>73</v>
      </c>
      <c r="AN342" s="1">
        <v>9</v>
      </c>
      <c r="AO342" s="1">
        <v>11</v>
      </c>
      <c r="AP342" s="1">
        <v>20</v>
      </c>
      <c r="AQ342" s="1">
        <v>-7</v>
      </c>
      <c r="AR342" s="1">
        <v>16</v>
      </c>
      <c r="AS342" s="1">
        <v>86</v>
      </c>
      <c r="AT342" s="1">
        <v>57</v>
      </c>
      <c r="AU342" s="1">
        <v>1</v>
      </c>
      <c r="AV342" s="1">
        <v>1</v>
      </c>
      <c r="AW342" s="1">
        <v>0</v>
      </c>
      <c r="AX342" s="1">
        <v>0</v>
      </c>
      <c r="AY342" s="1">
        <v>1</v>
      </c>
      <c r="AZ342" s="1">
        <v>94</v>
      </c>
      <c r="BA342" s="1">
        <v>9.6000000000000002E-2</v>
      </c>
      <c r="BC342" s="2" t="s">
        <v>935</v>
      </c>
      <c r="BD342" s="1" t="s">
        <v>811</v>
      </c>
      <c r="BE342" s="1">
        <v>38</v>
      </c>
      <c r="BF342" s="1">
        <v>6</v>
      </c>
      <c r="BG342" s="1">
        <v>6</v>
      </c>
      <c r="BH342" s="1">
        <v>12</v>
      </c>
      <c r="BI342" s="1">
        <v>-1</v>
      </c>
      <c r="BJ342" s="1">
        <v>10</v>
      </c>
      <c r="BK342" s="1">
        <v>39</v>
      </c>
      <c r="BL342" s="1">
        <v>65</v>
      </c>
      <c r="BM342" s="1">
        <v>4</v>
      </c>
      <c r="BN342" s="1">
        <v>1</v>
      </c>
      <c r="BO342" s="1">
        <v>0</v>
      </c>
      <c r="BP342" s="1">
        <v>0</v>
      </c>
      <c r="BQ342" s="1">
        <v>0</v>
      </c>
      <c r="BR342" s="1">
        <v>79</v>
      </c>
      <c r="BS342" s="1">
        <v>7.5999999999999998E-2</v>
      </c>
      <c r="BU342" s="2" t="s">
        <v>757</v>
      </c>
      <c r="BV342" s="1" t="s">
        <v>825</v>
      </c>
      <c r="BW342" s="1">
        <v>70</v>
      </c>
      <c r="BX342" s="1">
        <v>8</v>
      </c>
      <c r="BY342" s="1">
        <v>13</v>
      </c>
      <c r="BZ342" s="1">
        <v>21</v>
      </c>
      <c r="CA342" s="1">
        <v>-10</v>
      </c>
      <c r="CB342" s="1">
        <v>38</v>
      </c>
      <c r="CC342" s="1">
        <v>153</v>
      </c>
      <c r="CD342" s="1">
        <v>114</v>
      </c>
      <c r="CE342" s="1">
        <v>2</v>
      </c>
      <c r="CF342" s="1">
        <v>4</v>
      </c>
      <c r="CG342" s="1">
        <v>0</v>
      </c>
      <c r="CH342" s="1">
        <v>1</v>
      </c>
      <c r="CI342" s="1">
        <v>1</v>
      </c>
      <c r="CJ342" s="1">
        <v>105</v>
      </c>
      <c r="CK342" s="1">
        <v>7.5999999999999998E-2</v>
      </c>
      <c r="CL342" s="1" t="s">
        <v>797</v>
      </c>
      <c r="CM342" s="1" t="s">
        <v>766</v>
      </c>
      <c r="CN342" s="1" t="s">
        <v>814</v>
      </c>
      <c r="CO342" s="1">
        <v>81</v>
      </c>
      <c r="CP342" s="1">
        <v>5</v>
      </c>
      <c r="CQ342" s="1">
        <v>16</v>
      </c>
      <c r="CR342" s="1">
        <v>21</v>
      </c>
      <c r="CS342" s="1">
        <v>-4</v>
      </c>
      <c r="CT342" s="1">
        <v>6</v>
      </c>
      <c r="CU342" s="1">
        <v>89</v>
      </c>
      <c r="CV342" s="1">
        <v>113</v>
      </c>
      <c r="CW342" s="1">
        <v>1</v>
      </c>
      <c r="CX342" s="1">
        <v>3</v>
      </c>
      <c r="CY342" s="1">
        <v>0</v>
      </c>
      <c r="CZ342" s="1">
        <v>0</v>
      </c>
      <c r="DA342" s="1">
        <v>0</v>
      </c>
      <c r="DB342" s="1">
        <v>130</v>
      </c>
      <c r="DC342" s="1">
        <v>3.7999999999999999E-2</v>
      </c>
      <c r="DE342" s="2"/>
      <c r="DF342" s="1" t="s">
        <v>766</v>
      </c>
      <c r="DG342" s="1">
        <v>81</v>
      </c>
      <c r="DH342" s="1">
        <v>5</v>
      </c>
      <c r="DI342" s="1">
        <v>16</v>
      </c>
      <c r="DJ342" s="1">
        <v>21</v>
      </c>
      <c r="DK342" s="1">
        <v>-4</v>
      </c>
      <c r="DL342" s="1">
        <v>6</v>
      </c>
      <c r="DM342" s="1">
        <v>89</v>
      </c>
      <c r="DN342" s="1">
        <v>113</v>
      </c>
      <c r="DO342" s="1">
        <v>1</v>
      </c>
      <c r="DP342" s="1">
        <v>3</v>
      </c>
      <c r="DQ342" s="1">
        <v>0</v>
      </c>
      <c r="DR342" s="1">
        <v>0</v>
      </c>
      <c r="DS342" s="1">
        <v>0</v>
      </c>
      <c r="DT342" s="1">
        <v>130</v>
      </c>
      <c r="DU342" s="1">
        <v>3.7999999999999999E-2</v>
      </c>
    </row>
    <row r="343" spans="1:125" x14ac:dyDescent="0.2">
      <c r="A343" s="2" t="s">
        <v>557</v>
      </c>
      <c r="B343" s="1" t="s">
        <v>810</v>
      </c>
      <c r="C343" s="1">
        <v>69</v>
      </c>
      <c r="D343" s="1">
        <v>3</v>
      </c>
      <c r="E343" s="1">
        <v>18</v>
      </c>
      <c r="F343" s="1">
        <v>21</v>
      </c>
      <c r="G343" s="1">
        <v>-5</v>
      </c>
      <c r="H343" s="1">
        <v>44</v>
      </c>
      <c r="I343" s="1">
        <v>38</v>
      </c>
      <c r="J343" s="1">
        <v>131</v>
      </c>
      <c r="K343" s="1">
        <v>1</v>
      </c>
      <c r="L343" s="1">
        <v>4</v>
      </c>
      <c r="M343" s="1">
        <v>0</v>
      </c>
      <c r="N343" s="1">
        <v>1</v>
      </c>
      <c r="O343" s="1">
        <v>0</v>
      </c>
      <c r="P343" s="1">
        <v>78</v>
      </c>
      <c r="Q343" s="1">
        <v>3.7999999999999999E-2</v>
      </c>
      <c r="S343" s="1" t="s">
        <v>583</v>
      </c>
      <c r="T343" s="1" t="s">
        <v>801</v>
      </c>
      <c r="U343" s="1">
        <v>67</v>
      </c>
      <c r="V343" s="1">
        <v>11</v>
      </c>
      <c r="W343" s="1">
        <v>11</v>
      </c>
      <c r="X343" s="1">
        <v>22</v>
      </c>
      <c r="Y343" s="1">
        <v>14</v>
      </c>
      <c r="Z343" s="1">
        <v>16</v>
      </c>
      <c r="AA343" s="1">
        <v>111</v>
      </c>
      <c r="AB343" s="1">
        <v>25</v>
      </c>
      <c r="AC343" s="1">
        <v>1</v>
      </c>
      <c r="AD343" s="1">
        <v>0</v>
      </c>
      <c r="AE343" s="1">
        <v>1</v>
      </c>
      <c r="AF343" s="1">
        <v>0</v>
      </c>
      <c r="AG343" s="1">
        <v>2</v>
      </c>
      <c r="AH343" s="1">
        <v>100</v>
      </c>
      <c r="AI343" s="1">
        <v>0.11</v>
      </c>
      <c r="AK343" s="2" t="s">
        <v>734</v>
      </c>
      <c r="AL343" s="1" t="s">
        <v>816</v>
      </c>
      <c r="AM343" s="1">
        <v>54</v>
      </c>
      <c r="AN343" s="1">
        <v>8</v>
      </c>
      <c r="AO343" s="1">
        <v>12</v>
      </c>
      <c r="AP343" s="1">
        <v>20</v>
      </c>
      <c r="AQ343" s="1">
        <v>12</v>
      </c>
      <c r="AR343" s="1">
        <v>12</v>
      </c>
      <c r="AS343" s="1">
        <v>74</v>
      </c>
      <c r="AT343" s="1">
        <v>47</v>
      </c>
      <c r="AU343" s="1">
        <v>3</v>
      </c>
      <c r="AV343" s="1">
        <v>3</v>
      </c>
      <c r="AW343" s="1">
        <v>0</v>
      </c>
      <c r="AX343" s="1">
        <v>0</v>
      </c>
      <c r="AY343" s="1">
        <v>2</v>
      </c>
      <c r="AZ343" s="1">
        <v>86</v>
      </c>
      <c r="BA343" s="1">
        <v>9.2999999999999999E-2</v>
      </c>
      <c r="BC343" s="2" t="s">
        <v>762</v>
      </c>
      <c r="BD343" s="1" t="s">
        <v>809</v>
      </c>
      <c r="BE343" s="1">
        <v>48</v>
      </c>
      <c r="BF343" s="1">
        <v>3</v>
      </c>
      <c r="BG343" s="1">
        <v>9</v>
      </c>
      <c r="BH343" s="1">
        <v>12</v>
      </c>
      <c r="BI343" s="1">
        <v>1</v>
      </c>
      <c r="BJ343" s="1">
        <v>29</v>
      </c>
      <c r="BK343" s="1">
        <v>112</v>
      </c>
      <c r="BL343" s="1">
        <v>86</v>
      </c>
      <c r="BM343" s="1">
        <v>0</v>
      </c>
      <c r="BN343" s="1">
        <v>0</v>
      </c>
      <c r="BO343" s="1">
        <v>1</v>
      </c>
      <c r="BP343" s="1">
        <v>0</v>
      </c>
      <c r="BQ343" s="1">
        <v>0</v>
      </c>
      <c r="BR343" s="1">
        <v>66</v>
      </c>
      <c r="BS343" s="1">
        <v>4.4999999999999998E-2</v>
      </c>
      <c r="BU343" s="2" t="s">
        <v>401</v>
      </c>
      <c r="BV343" s="1" t="s">
        <v>815</v>
      </c>
      <c r="BW343" s="1">
        <v>66</v>
      </c>
      <c r="BX343" s="1">
        <v>13</v>
      </c>
      <c r="BY343" s="1">
        <v>8</v>
      </c>
      <c r="BZ343" s="1">
        <v>21</v>
      </c>
      <c r="CA343" s="1">
        <v>6</v>
      </c>
      <c r="CB343" s="1">
        <v>26</v>
      </c>
      <c r="CC343" s="1">
        <v>9</v>
      </c>
      <c r="CD343" s="1">
        <v>23</v>
      </c>
      <c r="CE343" s="1">
        <v>1</v>
      </c>
      <c r="CF343" s="1">
        <v>1</v>
      </c>
      <c r="CG343" s="1">
        <v>0</v>
      </c>
      <c r="CH343" s="1">
        <v>0</v>
      </c>
      <c r="CI343" s="1">
        <v>1</v>
      </c>
      <c r="CJ343" s="1">
        <v>79</v>
      </c>
      <c r="CK343" s="1">
        <v>0.16500000000000001</v>
      </c>
      <c r="CL343" s="1" t="s">
        <v>797</v>
      </c>
      <c r="CM343" s="1" t="s">
        <v>1634</v>
      </c>
      <c r="CN343" s="1" t="s">
        <v>811</v>
      </c>
      <c r="CO343" s="1">
        <v>43</v>
      </c>
      <c r="CP343" s="1">
        <v>6</v>
      </c>
      <c r="CQ343" s="1">
        <v>15</v>
      </c>
      <c r="CR343" s="1">
        <v>21</v>
      </c>
      <c r="CS343" s="1">
        <v>3</v>
      </c>
      <c r="CT343" s="1">
        <v>6</v>
      </c>
      <c r="CU343" s="1">
        <v>11</v>
      </c>
      <c r="CV343" s="1">
        <v>17</v>
      </c>
      <c r="CW343" s="1">
        <v>1</v>
      </c>
      <c r="CX343" s="1">
        <v>3</v>
      </c>
      <c r="CY343" s="1">
        <v>0</v>
      </c>
      <c r="CZ343" s="1">
        <v>0</v>
      </c>
      <c r="DA343" s="1">
        <v>1</v>
      </c>
      <c r="DB343" s="1">
        <v>48</v>
      </c>
      <c r="DC343" s="1">
        <v>0.125</v>
      </c>
      <c r="DE343" s="2"/>
      <c r="DF343" s="1" t="s">
        <v>1634</v>
      </c>
      <c r="DG343" s="1">
        <v>43</v>
      </c>
      <c r="DH343" s="1">
        <v>6</v>
      </c>
      <c r="DI343" s="1">
        <v>15</v>
      </c>
      <c r="DJ343" s="1">
        <v>21</v>
      </c>
      <c r="DK343" s="1">
        <v>3</v>
      </c>
      <c r="DL343" s="1">
        <v>6</v>
      </c>
      <c r="DM343" s="1">
        <v>11</v>
      </c>
      <c r="DN343" s="1">
        <v>17</v>
      </c>
      <c r="DO343" s="1">
        <v>1</v>
      </c>
      <c r="DP343" s="1">
        <v>3</v>
      </c>
      <c r="DQ343" s="1">
        <v>0</v>
      </c>
      <c r="DR343" s="1">
        <v>0</v>
      </c>
      <c r="DS343" s="1">
        <v>1</v>
      </c>
      <c r="DT343" s="1">
        <v>48</v>
      </c>
      <c r="DU343" s="1">
        <v>0.125</v>
      </c>
    </row>
    <row r="344" spans="1:125" x14ac:dyDescent="0.2">
      <c r="A344" s="2" t="s">
        <v>936</v>
      </c>
      <c r="B344" s="1" t="s">
        <v>806</v>
      </c>
      <c r="C344" s="1">
        <v>59</v>
      </c>
      <c r="D344" s="1">
        <v>1</v>
      </c>
      <c r="E344" s="1">
        <v>20</v>
      </c>
      <c r="F344" s="1">
        <v>21</v>
      </c>
      <c r="G344" s="1">
        <v>-15</v>
      </c>
      <c r="H344" s="1">
        <v>22</v>
      </c>
      <c r="I344" s="1">
        <v>50</v>
      </c>
      <c r="J344" s="1">
        <v>66</v>
      </c>
      <c r="K344" s="1">
        <v>0</v>
      </c>
      <c r="L344" s="1">
        <v>12</v>
      </c>
      <c r="M344" s="1">
        <v>0</v>
      </c>
      <c r="N344" s="1">
        <v>0</v>
      </c>
      <c r="O344" s="1">
        <v>0</v>
      </c>
      <c r="P344" s="1">
        <v>61</v>
      </c>
      <c r="Q344" s="1">
        <v>1.6E-2</v>
      </c>
      <c r="S344" s="1" t="s">
        <v>549</v>
      </c>
      <c r="T344" s="1" t="s">
        <v>814</v>
      </c>
      <c r="U344" s="1">
        <v>36</v>
      </c>
      <c r="V344" s="1">
        <v>10</v>
      </c>
      <c r="W344" s="1">
        <v>11</v>
      </c>
      <c r="X344" s="1">
        <v>21</v>
      </c>
      <c r="Y344" s="1">
        <v>-16</v>
      </c>
      <c r="Z344" s="1">
        <v>10</v>
      </c>
      <c r="AA344" s="1">
        <v>28</v>
      </c>
      <c r="AB344" s="1">
        <v>15</v>
      </c>
      <c r="AC344" s="1">
        <v>1</v>
      </c>
      <c r="AD344" s="1">
        <v>4</v>
      </c>
      <c r="AE344" s="1">
        <v>0</v>
      </c>
      <c r="AF344" s="1">
        <v>0</v>
      </c>
      <c r="AG344" s="1">
        <v>3</v>
      </c>
      <c r="AH344" s="1">
        <v>73</v>
      </c>
      <c r="AI344" s="1">
        <v>0.13700000000000001</v>
      </c>
      <c r="AK344" s="2" t="s">
        <v>859</v>
      </c>
      <c r="AL344" s="1" t="s">
        <v>829</v>
      </c>
      <c r="AM344" s="1">
        <v>51</v>
      </c>
      <c r="AN344" s="1">
        <v>3</v>
      </c>
      <c r="AO344" s="1">
        <v>17</v>
      </c>
      <c r="AP344" s="1">
        <v>20</v>
      </c>
      <c r="AQ344" s="1">
        <v>-16</v>
      </c>
      <c r="AR344" s="1">
        <v>16</v>
      </c>
      <c r="AS344" s="1">
        <v>18</v>
      </c>
      <c r="AT344" s="1">
        <v>85</v>
      </c>
      <c r="AU344" s="1">
        <v>2</v>
      </c>
      <c r="AV344" s="1">
        <v>8</v>
      </c>
      <c r="AW344" s="1">
        <v>0</v>
      </c>
      <c r="AX344" s="1">
        <v>0</v>
      </c>
      <c r="AY344" s="1">
        <v>0</v>
      </c>
      <c r="AZ344" s="1">
        <v>41</v>
      </c>
      <c r="BA344" s="1">
        <v>7.2999999999999995E-2</v>
      </c>
      <c r="BC344" s="2" t="s">
        <v>49</v>
      </c>
      <c r="BD344" s="1" t="s">
        <v>823</v>
      </c>
      <c r="BE344" s="1">
        <v>40</v>
      </c>
      <c r="BF344" s="1">
        <v>5</v>
      </c>
      <c r="BG344" s="1">
        <v>7</v>
      </c>
      <c r="BH344" s="1">
        <v>12</v>
      </c>
      <c r="BI344" s="1">
        <v>-7</v>
      </c>
      <c r="BJ344" s="1">
        <v>12</v>
      </c>
      <c r="BK344" s="1">
        <v>42</v>
      </c>
      <c r="BL344" s="1">
        <v>14</v>
      </c>
      <c r="BM344" s="1">
        <v>0</v>
      </c>
      <c r="BN344" s="1">
        <v>1</v>
      </c>
      <c r="BO344" s="1">
        <v>0</v>
      </c>
      <c r="BP344" s="1">
        <v>0</v>
      </c>
      <c r="BQ344" s="1">
        <v>2</v>
      </c>
      <c r="BR344" s="1">
        <v>84</v>
      </c>
      <c r="BS344" s="1">
        <v>0.06</v>
      </c>
      <c r="BU344" s="2" t="s">
        <v>728</v>
      </c>
      <c r="BV344" s="1" t="s">
        <v>806</v>
      </c>
      <c r="BW344" s="1">
        <v>46</v>
      </c>
      <c r="BX344" s="1">
        <v>4</v>
      </c>
      <c r="BY344" s="1">
        <v>17</v>
      </c>
      <c r="BZ344" s="1">
        <v>21</v>
      </c>
      <c r="CA344" s="1">
        <v>-15</v>
      </c>
      <c r="CB344" s="1">
        <v>18</v>
      </c>
      <c r="CC344" s="1">
        <v>62</v>
      </c>
      <c r="CD344" s="1">
        <v>75</v>
      </c>
      <c r="CE344" s="1">
        <v>2</v>
      </c>
      <c r="CF344" s="1">
        <v>2</v>
      </c>
      <c r="CG344" s="1">
        <v>0</v>
      </c>
      <c r="CH344" s="1">
        <v>1</v>
      </c>
      <c r="CI344" s="1">
        <v>0</v>
      </c>
      <c r="CJ344" s="1">
        <v>102</v>
      </c>
      <c r="CK344" s="1">
        <v>3.9E-2</v>
      </c>
      <c r="CL344" s="1" t="s">
        <v>797</v>
      </c>
      <c r="CM344" s="1" t="s">
        <v>257</v>
      </c>
      <c r="CN344" s="1" t="s">
        <v>809</v>
      </c>
      <c r="CO344" s="1">
        <v>69</v>
      </c>
      <c r="CP344" s="1">
        <v>6</v>
      </c>
      <c r="CQ344" s="1">
        <v>15</v>
      </c>
      <c r="CR344" s="1">
        <v>21</v>
      </c>
      <c r="CS344" s="1">
        <v>-27</v>
      </c>
      <c r="CT344" s="1">
        <v>12</v>
      </c>
      <c r="CU344" s="1">
        <v>141</v>
      </c>
      <c r="CV344" s="1">
        <v>48</v>
      </c>
      <c r="CW344" s="1">
        <v>5</v>
      </c>
      <c r="CX344" s="1">
        <v>3</v>
      </c>
      <c r="CY344" s="1">
        <v>0</v>
      </c>
      <c r="CZ344" s="1">
        <v>1</v>
      </c>
      <c r="DA344" s="1">
        <v>1</v>
      </c>
      <c r="DB344" s="1">
        <v>82</v>
      </c>
      <c r="DC344" s="1">
        <v>7.2999999999999995E-2</v>
      </c>
      <c r="DE344" s="2"/>
      <c r="DF344" s="1" t="s">
        <v>257</v>
      </c>
      <c r="DG344" s="1">
        <v>69</v>
      </c>
      <c r="DH344" s="1">
        <v>6</v>
      </c>
      <c r="DI344" s="1">
        <v>15</v>
      </c>
      <c r="DJ344" s="1">
        <v>21</v>
      </c>
      <c r="DK344" s="1">
        <v>-27</v>
      </c>
      <c r="DL344" s="1">
        <v>12</v>
      </c>
      <c r="DM344" s="1">
        <v>141</v>
      </c>
      <c r="DN344" s="1">
        <v>48</v>
      </c>
      <c r="DO344" s="1">
        <v>5</v>
      </c>
      <c r="DP344" s="1">
        <v>3</v>
      </c>
      <c r="DQ344" s="1">
        <v>0</v>
      </c>
      <c r="DR344" s="1">
        <v>1</v>
      </c>
      <c r="DS344" s="1">
        <v>1</v>
      </c>
      <c r="DT344" s="1">
        <v>82</v>
      </c>
      <c r="DU344" s="1">
        <v>7.2999999999999995E-2</v>
      </c>
    </row>
    <row r="345" spans="1:125" x14ac:dyDescent="0.2">
      <c r="A345" s="2" t="s">
        <v>937</v>
      </c>
      <c r="B345" s="1" t="s">
        <v>824</v>
      </c>
      <c r="C345" s="1">
        <v>78</v>
      </c>
      <c r="D345" s="1">
        <v>4</v>
      </c>
      <c r="E345" s="1">
        <v>17</v>
      </c>
      <c r="F345" s="1">
        <v>21</v>
      </c>
      <c r="G345" s="1">
        <v>7</v>
      </c>
      <c r="H345" s="1">
        <v>59</v>
      </c>
      <c r="I345" s="1">
        <v>138</v>
      </c>
      <c r="J345" s="1">
        <v>124</v>
      </c>
      <c r="K345" s="1">
        <v>0</v>
      </c>
      <c r="L345" s="1">
        <v>0</v>
      </c>
      <c r="M345" s="1">
        <v>0</v>
      </c>
      <c r="N345" s="1">
        <v>0</v>
      </c>
      <c r="O345" s="1">
        <v>1</v>
      </c>
      <c r="P345" s="1">
        <v>73</v>
      </c>
      <c r="Q345" s="1">
        <v>5.5E-2</v>
      </c>
      <c r="S345" s="1" t="s">
        <v>136</v>
      </c>
      <c r="T345" s="1" t="s">
        <v>798</v>
      </c>
      <c r="U345" s="1">
        <v>60</v>
      </c>
      <c r="V345" s="1">
        <v>11</v>
      </c>
      <c r="W345" s="1">
        <v>10</v>
      </c>
      <c r="X345" s="1">
        <v>21</v>
      </c>
      <c r="Y345" s="1">
        <v>-5</v>
      </c>
      <c r="Z345" s="1">
        <v>18</v>
      </c>
      <c r="AA345" s="1">
        <v>53</v>
      </c>
      <c r="AB345" s="1">
        <v>24</v>
      </c>
      <c r="AC345" s="1">
        <v>2</v>
      </c>
      <c r="AD345" s="1">
        <v>1</v>
      </c>
      <c r="AE345" s="1">
        <v>2</v>
      </c>
      <c r="AF345" s="1">
        <v>2</v>
      </c>
      <c r="AG345" s="1">
        <v>2</v>
      </c>
      <c r="AH345" s="1">
        <v>77</v>
      </c>
      <c r="AI345" s="1">
        <v>0.14299999999999999</v>
      </c>
      <c r="AK345" s="2" t="s">
        <v>500</v>
      </c>
      <c r="AL345" s="1" t="s">
        <v>817</v>
      </c>
      <c r="AM345" s="1">
        <v>52</v>
      </c>
      <c r="AN345" s="1">
        <v>10</v>
      </c>
      <c r="AO345" s="1">
        <v>10</v>
      </c>
      <c r="AP345" s="1">
        <v>20</v>
      </c>
      <c r="AQ345" s="1">
        <v>-6</v>
      </c>
      <c r="AR345" s="1">
        <v>14</v>
      </c>
      <c r="AS345" s="1">
        <v>26</v>
      </c>
      <c r="AT345" s="1">
        <v>15</v>
      </c>
      <c r="AU345" s="1">
        <v>0</v>
      </c>
      <c r="AV345" s="1">
        <v>3</v>
      </c>
      <c r="AW345" s="1">
        <v>0</v>
      </c>
      <c r="AX345" s="1">
        <v>0</v>
      </c>
      <c r="AY345" s="1">
        <v>0</v>
      </c>
      <c r="AZ345" s="1">
        <v>89</v>
      </c>
      <c r="BA345" s="1">
        <v>0.112</v>
      </c>
      <c r="BC345" s="2" t="s">
        <v>938</v>
      </c>
      <c r="BD345" s="1" t="s">
        <v>805</v>
      </c>
      <c r="BE345" s="1">
        <v>48</v>
      </c>
      <c r="BF345" s="1">
        <v>3</v>
      </c>
      <c r="BG345" s="1">
        <v>9</v>
      </c>
      <c r="BH345" s="1">
        <v>12</v>
      </c>
      <c r="BI345" s="1">
        <v>12</v>
      </c>
      <c r="BJ345" s="1">
        <v>10</v>
      </c>
      <c r="BK345" s="1">
        <v>24</v>
      </c>
      <c r="BL345" s="1">
        <v>79</v>
      </c>
      <c r="BM345" s="1">
        <v>0</v>
      </c>
      <c r="BN345" s="1">
        <v>1</v>
      </c>
      <c r="BO345" s="1">
        <v>0</v>
      </c>
      <c r="BP345" s="1">
        <v>1</v>
      </c>
      <c r="BQ345" s="1">
        <v>0</v>
      </c>
      <c r="BR345" s="1">
        <v>52</v>
      </c>
      <c r="BS345" s="1">
        <v>5.8000000000000003E-2</v>
      </c>
      <c r="BU345" s="2" t="s">
        <v>381</v>
      </c>
      <c r="BV345" s="1" t="s">
        <v>808</v>
      </c>
      <c r="BW345" s="1">
        <v>58</v>
      </c>
      <c r="BX345" s="1">
        <v>9</v>
      </c>
      <c r="BY345" s="1">
        <v>12</v>
      </c>
      <c r="BZ345" s="1">
        <v>21</v>
      </c>
      <c r="CA345" s="1">
        <v>-14</v>
      </c>
      <c r="CB345" s="1">
        <v>4</v>
      </c>
      <c r="CC345" s="1">
        <v>51</v>
      </c>
      <c r="CD345" s="1">
        <v>17</v>
      </c>
      <c r="CE345" s="1">
        <v>4</v>
      </c>
      <c r="CF345" s="1">
        <v>3</v>
      </c>
      <c r="CG345" s="1">
        <v>0</v>
      </c>
      <c r="CH345" s="1">
        <v>0</v>
      </c>
      <c r="CI345" s="1">
        <v>2</v>
      </c>
      <c r="CJ345" s="1">
        <v>70</v>
      </c>
      <c r="CK345" s="1">
        <v>0.129</v>
      </c>
      <c r="CL345" s="1" t="s">
        <v>797</v>
      </c>
      <c r="CM345" s="1" t="s">
        <v>1117</v>
      </c>
      <c r="CN345" s="1" t="s">
        <v>823</v>
      </c>
      <c r="CO345" s="1">
        <v>62</v>
      </c>
      <c r="CP345" s="1">
        <v>9</v>
      </c>
      <c r="CQ345" s="1">
        <v>12</v>
      </c>
      <c r="CR345" s="1">
        <v>21</v>
      </c>
      <c r="CS345" s="1">
        <v>5</v>
      </c>
      <c r="CT345" s="1">
        <v>35</v>
      </c>
      <c r="CU345" s="1">
        <v>83</v>
      </c>
      <c r="CV345" s="1">
        <v>48</v>
      </c>
      <c r="CW345" s="1">
        <v>0</v>
      </c>
      <c r="CX345" s="1">
        <v>3</v>
      </c>
      <c r="CY345" s="1">
        <v>0</v>
      </c>
      <c r="CZ345" s="1">
        <v>0</v>
      </c>
      <c r="DA345" s="1">
        <v>4</v>
      </c>
      <c r="DB345" s="1">
        <v>96</v>
      </c>
      <c r="DC345" s="1">
        <v>9.4E-2</v>
      </c>
      <c r="DE345" s="2"/>
      <c r="DF345" s="1" t="s">
        <v>1117</v>
      </c>
      <c r="DG345" s="1">
        <v>62</v>
      </c>
      <c r="DH345" s="1">
        <v>9</v>
      </c>
      <c r="DI345" s="1">
        <v>12</v>
      </c>
      <c r="DJ345" s="1">
        <v>21</v>
      </c>
      <c r="DK345" s="1">
        <v>5</v>
      </c>
      <c r="DL345" s="1">
        <v>35</v>
      </c>
      <c r="DM345" s="1">
        <v>83</v>
      </c>
      <c r="DN345" s="1">
        <v>48</v>
      </c>
      <c r="DO345" s="1">
        <v>0</v>
      </c>
      <c r="DP345" s="1">
        <v>3</v>
      </c>
      <c r="DQ345" s="1">
        <v>0</v>
      </c>
      <c r="DR345" s="1">
        <v>0</v>
      </c>
      <c r="DS345" s="1">
        <v>4</v>
      </c>
      <c r="DT345" s="1">
        <v>96</v>
      </c>
      <c r="DU345" s="1">
        <v>9.4E-2</v>
      </c>
    </row>
    <row r="346" spans="1:125" x14ac:dyDescent="0.2">
      <c r="A346" s="2" t="s">
        <v>215</v>
      </c>
      <c r="B346" s="1" t="s">
        <v>815</v>
      </c>
      <c r="C346" s="1">
        <v>74</v>
      </c>
      <c r="D346" s="1">
        <v>13</v>
      </c>
      <c r="E346" s="1">
        <v>8</v>
      </c>
      <c r="F346" s="1">
        <v>21</v>
      </c>
      <c r="G346" s="1">
        <v>-8</v>
      </c>
      <c r="H346" s="1">
        <v>52</v>
      </c>
      <c r="I346" s="1">
        <v>318</v>
      </c>
      <c r="J346" s="1">
        <v>29</v>
      </c>
      <c r="K346" s="1">
        <v>1</v>
      </c>
      <c r="L346" s="1">
        <v>0</v>
      </c>
      <c r="M346" s="1">
        <v>2</v>
      </c>
      <c r="N346" s="1">
        <v>0</v>
      </c>
      <c r="O346" s="1">
        <v>1</v>
      </c>
      <c r="P346" s="1">
        <v>136</v>
      </c>
      <c r="Q346" s="1">
        <v>9.6000000000000002E-2</v>
      </c>
      <c r="S346" s="1" t="s">
        <v>600</v>
      </c>
      <c r="T346" s="1" t="s">
        <v>802</v>
      </c>
      <c r="U346" s="1">
        <v>79</v>
      </c>
      <c r="V346" s="1">
        <v>6</v>
      </c>
      <c r="W346" s="1">
        <v>15</v>
      </c>
      <c r="X346" s="1">
        <v>21</v>
      </c>
      <c r="Y346" s="1">
        <v>5</v>
      </c>
      <c r="Z346" s="1">
        <v>63</v>
      </c>
      <c r="AA346" s="1">
        <v>108</v>
      </c>
      <c r="AB346" s="1">
        <v>43</v>
      </c>
      <c r="AC346" s="1">
        <v>0</v>
      </c>
      <c r="AD346" s="1">
        <v>0</v>
      </c>
      <c r="AE346" s="1">
        <v>0</v>
      </c>
      <c r="AF346" s="1">
        <v>3</v>
      </c>
      <c r="AG346" s="1">
        <v>0</v>
      </c>
      <c r="AH346" s="1">
        <v>74</v>
      </c>
      <c r="AI346" s="1">
        <v>8.1000000000000003E-2</v>
      </c>
      <c r="AK346" s="2" t="s">
        <v>939</v>
      </c>
      <c r="AL346" s="1" t="s">
        <v>829</v>
      </c>
      <c r="AM346" s="1">
        <v>76</v>
      </c>
      <c r="AN346" s="1">
        <v>3</v>
      </c>
      <c r="AO346" s="1">
        <v>17</v>
      </c>
      <c r="AP346" s="1">
        <v>20</v>
      </c>
      <c r="AQ346" s="1">
        <v>2</v>
      </c>
      <c r="AR346" s="1">
        <v>105</v>
      </c>
      <c r="AS346" s="1">
        <v>138</v>
      </c>
      <c r="AT346" s="1">
        <v>86</v>
      </c>
      <c r="AU346" s="1">
        <v>1</v>
      </c>
      <c r="AV346" s="1">
        <v>1</v>
      </c>
      <c r="AW346" s="1">
        <v>0</v>
      </c>
      <c r="AX346" s="1">
        <v>1</v>
      </c>
      <c r="AY346" s="1">
        <v>0</v>
      </c>
      <c r="AZ346" s="1">
        <v>114</v>
      </c>
      <c r="BA346" s="1">
        <v>2.5999999999999999E-2</v>
      </c>
      <c r="BC346" s="2" t="s">
        <v>313</v>
      </c>
      <c r="BD346" s="1" t="s">
        <v>818</v>
      </c>
      <c r="BE346" s="1">
        <v>48</v>
      </c>
      <c r="BF346" s="1">
        <v>8</v>
      </c>
      <c r="BG346" s="1">
        <v>4</v>
      </c>
      <c r="BH346" s="1">
        <v>12</v>
      </c>
      <c r="BI346" s="1">
        <v>4</v>
      </c>
      <c r="BJ346" s="1">
        <v>83</v>
      </c>
      <c r="BK346" s="1">
        <v>106</v>
      </c>
      <c r="BL346" s="1">
        <v>17</v>
      </c>
      <c r="BM346" s="1">
        <v>0</v>
      </c>
      <c r="BN346" s="1">
        <v>1</v>
      </c>
      <c r="BO346" s="1">
        <v>0</v>
      </c>
      <c r="BP346" s="1">
        <v>0</v>
      </c>
      <c r="BQ346" s="1">
        <v>0</v>
      </c>
      <c r="BR346" s="1">
        <v>79</v>
      </c>
      <c r="BS346" s="1">
        <v>0.10100000000000001</v>
      </c>
      <c r="BU346" s="2" t="s">
        <v>264</v>
      </c>
      <c r="BV346" s="1" t="s">
        <v>806</v>
      </c>
      <c r="BW346" s="1">
        <v>47</v>
      </c>
      <c r="BX346" s="1">
        <v>7</v>
      </c>
      <c r="BY346" s="1">
        <v>14</v>
      </c>
      <c r="BZ346" s="1">
        <v>21</v>
      </c>
      <c r="CA346" s="1">
        <v>6</v>
      </c>
      <c r="CB346" s="1">
        <v>27</v>
      </c>
      <c r="CC346" s="1">
        <v>63</v>
      </c>
      <c r="CD346" s="1">
        <v>10</v>
      </c>
      <c r="CE346" s="1">
        <v>2</v>
      </c>
      <c r="CF346" s="1">
        <v>1</v>
      </c>
      <c r="CG346" s="1">
        <v>1</v>
      </c>
      <c r="CH346" s="1">
        <v>3</v>
      </c>
      <c r="CI346" s="1">
        <v>1</v>
      </c>
      <c r="CJ346" s="1">
        <v>46</v>
      </c>
      <c r="CK346" s="1">
        <v>0.152</v>
      </c>
      <c r="CL346" s="1" t="s">
        <v>797</v>
      </c>
      <c r="CM346" s="1" t="s">
        <v>322</v>
      </c>
      <c r="CN346" s="1" t="s">
        <v>1616</v>
      </c>
      <c r="CO346" s="1">
        <v>45</v>
      </c>
      <c r="CP346" s="1">
        <v>8</v>
      </c>
      <c r="CQ346" s="1">
        <v>13</v>
      </c>
      <c r="CR346" s="1">
        <v>21</v>
      </c>
      <c r="CS346" s="1">
        <v>0</v>
      </c>
      <c r="CT346" s="1">
        <v>34</v>
      </c>
      <c r="CU346" s="1">
        <v>58</v>
      </c>
      <c r="CV346" s="1">
        <v>20</v>
      </c>
      <c r="CW346" s="1">
        <v>0</v>
      </c>
      <c r="CX346" s="1">
        <v>1</v>
      </c>
      <c r="CY346" s="1">
        <v>1</v>
      </c>
      <c r="CZ346" s="1">
        <v>0</v>
      </c>
      <c r="DA346" s="1">
        <v>1</v>
      </c>
      <c r="DB346" s="1">
        <v>66</v>
      </c>
      <c r="DC346" s="1">
        <v>0.121</v>
      </c>
      <c r="DE346" s="2"/>
      <c r="DF346" s="1" t="s">
        <v>322</v>
      </c>
      <c r="DG346" s="1">
        <v>45</v>
      </c>
      <c r="DH346" s="1">
        <v>8</v>
      </c>
      <c r="DI346" s="1">
        <v>13</v>
      </c>
      <c r="DJ346" s="1">
        <v>21</v>
      </c>
      <c r="DK346" s="1">
        <v>0</v>
      </c>
      <c r="DL346" s="1">
        <v>34</v>
      </c>
      <c r="DM346" s="1">
        <v>58</v>
      </c>
      <c r="DN346" s="1">
        <v>20</v>
      </c>
      <c r="DO346" s="1">
        <v>0</v>
      </c>
      <c r="DP346" s="1">
        <v>1</v>
      </c>
      <c r="DQ346" s="1">
        <v>1</v>
      </c>
      <c r="DR346" s="1">
        <v>0</v>
      </c>
      <c r="DS346" s="1">
        <v>1</v>
      </c>
      <c r="DT346" s="1">
        <v>66</v>
      </c>
      <c r="DU346" s="1">
        <v>0.121</v>
      </c>
    </row>
    <row r="347" spans="1:125" x14ac:dyDescent="0.2">
      <c r="A347" s="2" t="s">
        <v>752</v>
      </c>
      <c r="B347" s="1" t="s">
        <v>807</v>
      </c>
      <c r="C347" s="1">
        <v>61</v>
      </c>
      <c r="D347" s="1">
        <v>6</v>
      </c>
      <c r="E347" s="1">
        <v>15</v>
      </c>
      <c r="F347" s="1">
        <v>21</v>
      </c>
      <c r="G347" s="1">
        <v>15</v>
      </c>
      <c r="H347" s="1">
        <v>16</v>
      </c>
      <c r="I347" s="1">
        <v>55</v>
      </c>
      <c r="J347" s="1">
        <v>53</v>
      </c>
      <c r="K347" s="1">
        <v>1</v>
      </c>
      <c r="L347" s="1">
        <v>5</v>
      </c>
      <c r="M347" s="1">
        <v>0</v>
      </c>
      <c r="N347" s="1">
        <v>0</v>
      </c>
      <c r="O347" s="1">
        <v>3</v>
      </c>
      <c r="P347" s="1">
        <v>90</v>
      </c>
      <c r="Q347" s="1">
        <v>6.7000000000000004E-2</v>
      </c>
      <c r="S347" s="1" t="s">
        <v>940</v>
      </c>
      <c r="T347" s="1" t="s">
        <v>821</v>
      </c>
      <c r="U347" s="1">
        <v>77</v>
      </c>
      <c r="V347" s="1">
        <v>4</v>
      </c>
      <c r="W347" s="1">
        <v>17</v>
      </c>
      <c r="X347" s="1">
        <v>21</v>
      </c>
      <c r="Y347" s="1">
        <v>0</v>
      </c>
      <c r="Z347" s="1">
        <v>36</v>
      </c>
      <c r="AA347" s="1">
        <v>99</v>
      </c>
      <c r="AB347" s="1">
        <v>91</v>
      </c>
      <c r="AC347" s="1">
        <v>1</v>
      </c>
      <c r="AD347" s="1">
        <v>1</v>
      </c>
      <c r="AE347" s="1">
        <v>0</v>
      </c>
      <c r="AF347" s="1">
        <v>0</v>
      </c>
      <c r="AG347" s="1">
        <v>1</v>
      </c>
      <c r="AH347" s="1">
        <v>84</v>
      </c>
      <c r="AI347" s="1">
        <v>4.8000000000000001E-2</v>
      </c>
      <c r="AK347" s="2" t="s">
        <v>941</v>
      </c>
      <c r="AL347" s="1" t="s">
        <v>829</v>
      </c>
      <c r="AM347" s="1">
        <v>67</v>
      </c>
      <c r="AN347" s="1">
        <v>3</v>
      </c>
      <c r="AO347" s="1">
        <v>17</v>
      </c>
      <c r="AP347" s="1">
        <v>20</v>
      </c>
      <c r="AQ347" s="1">
        <v>2</v>
      </c>
      <c r="AR347" s="1">
        <v>18</v>
      </c>
      <c r="AS347" s="1">
        <v>59</v>
      </c>
      <c r="AT347" s="1">
        <v>75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80</v>
      </c>
      <c r="BA347" s="1">
        <v>3.7999999999999999E-2</v>
      </c>
      <c r="BC347" s="2" t="s">
        <v>395</v>
      </c>
      <c r="BD347" s="1" t="s">
        <v>802</v>
      </c>
      <c r="BE347" s="1">
        <v>31</v>
      </c>
      <c r="BF347" s="1">
        <v>7</v>
      </c>
      <c r="BG347" s="1">
        <v>5</v>
      </c>
      <c r="BH347" s="1">
        <v>12</v>
      </c>
      <c r="BI347" s="1">
        <v>8</v>
      </c>
      <c r="BJ347" s="1">
        <v>24</v>
      </c>
      <c r="BK347" s="1">
        <v>24</v>
      </c>
      <c r="BL347" s="1">
        <v>20</v>
      </c>
      <c r="BM347" s="1">
        <v>3</v>
      </c>
      <c r="BN347" s="1">
        <v>1</v>
      </c>
      <c r="BO347" s="1">
        <v>0</v>
      </c>
      <c r="BP347" s="1">
        <v>0</v>
      </c>
      <c r="BQ347" s="1">
        <v>1</v>
      </c>
      <c r="BR347" s="1">
        <v>41</v>
      </c>
      <c r="BS347" s="1">
        <v>0.17100000000000001</v>
      </c>
      <c r="BU347" s="2" t="s">
        <v>732</v>
      </c>
      <c r="BV347" s="1" t="s">
        <v>798</v>
      </c>
      <c r="BW347" s="1">
        <v>48</v>
      </c>
      <c r="BX347" s="1">
        <v>6</v>
      </c>
      <c r="BY347" s="1">
        <v>15</v>
      </c>
      <c r="BZ347" s="1">
        <v>21</v>
      </c>
      <c r="CA347" s="1">
        <v>9</v>
      </c>
      <c r="CB347" s="1">
        <v>22</v>
      </c>
      <c r="CC347" s="1">
        <v>66</v>
      </c>
      <c r="CD347" s="1">
        <v>47</v>
      </c>
      <c r="CE347" s="1">
        <v>2</v>
      </c>
      <c r="CF347" s="1">
        <v>5</v>
      </c>
      <c r="CG347" s="1">
        <v>0</v>
      </c>
      <c r="CH347" s="1">
        <v>0</v>
      </c>
      <c r="CI347" s="1">
        <v>0</v>
      </c>
      <c r="CJ347" s="1">
        <v>73</v>
      </c>
      <c r="CK347" s="1">
        <v>8.2000000000000003E-2</v>
      </c>
      <c r="CL347" s="1" t="s">
        <v>797</v>
      </c>
      <c r="CM347" s="1" t="s">
        <v>961</v>
      </c>
      <c r="CN347" s="1" t="s">
        <v>799</v>
      </c>
      <c r="CO347" s="1">
        <v>82</v>
      </c>
      <c r="CP347" s="1">
        <v>5</v>
      </c>
      <c r="CQ347" s="1">
        <v>16</v>
      </c>
      <c r="CR347" s="1">
        <v>21</v>
      </c>
      <c r="CS347" s="1">
        <v>14</v>
      </c>
      <c r="CT347" s="1">
        <v>20</v>
      </c>
      <c r="CU347" s="1">
        <v>120</v>
      </c>
      <c r="CV347" s="1">
        <v>165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1">
        <v>72</v>
      </c>
      <c r="DC347" s="1">
        <v>6.9000000000000006E-2</v>
      </c>
      <c r="DE347" s="2"/>
      <c r="DF347" s="1" t="s">
        <v>961</v>
      </c>
      <c r="DG347" s="1">
        <v>82</v>
      </c>
      <c r="DH347" s="1">
        <v>5</v>
      </c>
      <c r="DI347" s="1">
        <v>16</v>
      </c>
      <c r="DJ347" s="1">
        <v>21</v>
      </c>
      <c r="DK347" s="1">
        <v>14</v>
      </c>
      <c r="DL347" s="1">
        <v>20</v>
      </c>
      <c r="DM347" s="1">
        <v>120</v>
      </c>
      <c r="DN347" s="1">
        <v>165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72</v>
      </c>
      <c r="DU347" s="1">
        <v>6.9000000000000006E-2</v>
      </c>
    </row>
    <row r="348" spans="1:125" x14ac:dyDescent="0.2">
      <c r="A348" s="2" t="s">
        <v>622</v>
      </c>
      <c r="B348" s="1" t="s">
        <v>819</v>
      </c>
      <c r="C348" s="1">
        <v>48</v>
      </c>
      <c r="D348" s="1">
        <v>5</v>
      </c>
      <c r="E348" s="1">
        <v>16</v>
      </c>
      <c r="F348" s="1">
        <v>21</v>
      </c>
      <c r="G348" s="1">
        <v>-3</v>
      </c>
      <c r="H348" s="1">
        <v>28</v>
      </c>
      <c r="I348" s="1">
        <v>42</v>
      </c>
      <c r="J348" s="1">
        <v>65</v>
      </c>
      <c r="K348" s="1">
        <v>1</v>
      </c>
      <c r="L348" s="1">
        <v>7</v>
      </c>
      <c r="M348" s="1">
        <v>1</v>
      </c>
      <c r="N348" s="1">
        <v>0</v>
      </c>
      <c r="O348" s="1">
        <v>1</v>
      </c>
      <c r="P348" s="1">
        <v>54</v>
      </c>
      <c r="Q348" s="1">
        <v>9.2999999999999999E-2</v>
      </c>
      <c r="S348" s="1" t="s">
        <v>311</v>
      </c>
      <c r="T348" s="1" t="s">
        <v>801</v>
      </c>
      <c r="U348" s="1">
        <v>82</v>
      </c>
      <c r="V348" s="1">
        <v>8</v>
      </c>
      <c r="W348" s="1">
        <v>13</v>
      </c>
      <c r="X348" s="1">
        <v>21</v>
      </c>
      <c r="Y348" s="1">
        <v>-3</v>
      </c>
      <c r="Z348" s="1">
        <v>66</v>
      </c>
      <c r="AA348" s="1">
        <v>154</v>
      </c>
      <c r="AB348" s="1">
        <v>40</v>
      </c>
      <c r="AC348" s="1">
        <v>0</v>
      </c>
      <c r="AD348" s="1">
        <v>0</v>
      </c>
      <c r="AE348" s="1">
        <v>2</v>
      </c>
      <c r="AF348" s="1">
        <v>1</v>
      </c>
      <c r="AG348" s="1">
        <v>2</v>
      </c>
      <c r="AH348" s="1">
        <v>117</v>
      </c>
      <c r="AI348" s="1">
        <v>6.8000000000000005E-2</v>
      </c>
      <c r="AK348" s="2" t="s">
        <v>554</v>
      </c>
      <c r="AL348" s="1" t="s">
        <v>811</v>
      </c>
      <c r="AM348" s="1">
        <v>77</v>
      </c>
      <c r="AN348" s="1">
        <v>9</v>
      </c>
      <c r="AO348" s="1">
        <v>11</v>
      </c>
      <c r="AP348" s="1">
        <v>20</v>
      </c>
      <c r="AQ348" s="1">
        <v>-2</v>
      </c>
      <c r="AR348" s="1">
        <v>30</v>
      </c>
      <c r="AS348" s="1">
        <v>92</v>
      </c>
      <c r="AT348" s="1">
        <v>15</v>
      </c>
      <c r="AU348" s="1">
        <v>0</v>
      </c>
      <c r="AV348" s="1">
        <v>2</v>
      </c>
      <c r="AW348" s="1">
        <v>0</v>
      </c>
      <c r="AX348" s="1">
        <v>0</v>
      </c>
      <c r="AY348" s="1">
        <v>1</v>
      </c>
      <c r="AZ348" s="1">
        <v>64</v>
      </c>
      <c r="BA348" s="1">
        <v>0.14099999999999999</v>
      </c>
      <c r="BC348" s="2" t="s">
        <v>942</v>
      </c>
      <c r="BD348" s="1" t="s">
        <v>824</v>
      </c>
      <c r="BE348" s="1">
        <v>41</v>
      </c>
      <c r="BF348" s="1">
        <v>6</v>
      </c>
      <c r="BG348" s="1">
        <v>6</v>
      </c>
      <c r="BH348" s="1">
        <v>12</v>
      </c>
      <c r="BI348" s="1">
        <v>-1</v>
      </c>
      <c r="BJ348" s="1">
        <v>4</v>
      </c>
      <c r="BK348" s="1">
        <v>33</v>
      </c>
      <c r="BL348" s="1">
        <v>21</v>
      </c>
      <c r="BM348" s="1">
        <v>1</v>
      </c>
      <c r="BN348" s="1">
        <v>0</v>
      </c>
      <c r="BO348" s="1">
        <v>0</v>
      </c>
      <c r="BP348" s="1">
        <v>0</v>
      </c>
      <c r="BQ348" s="1">
        <v>1</v>
      </c>
      <c r="BR348" s="1">
        <v>50</v>
      </c>
      <c r="BS348" s="1">
        <v>0.12</v>
      </c>
      <c r="BU348" s="2" t="s">
        <v>345</v>
      </c>
      <c r="BV348" s="1" t="s">
        <v>810</v>
      </c>
      <c r="BW348" s="1">
        <v>75</v>
      </c>
      <c r="BX348" s="1">
        <v>10</v>
      </c>
      <c r="BY348" s="1">
        <v>11</v>
      </c>
      <c r="BZ348" s="1">
        <v>21</v>
      </c>
      <c r="CA348" s="1">
        <v>-6</v>
      </c>
      <c r="CB348" s="1">
        <v>61</v>
      </c>
      <c r="CC348" s="1">
        <v>122</v>
      </c>
      <c r="CD348" s="1">
        <v>55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74</v>
      </c>
      <c r="CK348" s="1">
        <v>0.13500000000000001</v>
      </c>
      <c r="CL348" s="1" t="s">
        <v>797</v>
      </c>
      <c r="CM348" s="1" t="s">
        <v>101</v>
      </c>
      <c r="CN348" s="1" t="s">
        <v>807</v>
      </c>
      <c r="CO348" s="1">
        <v>55</v>
      </c>
      <c r="CP348" s="1">
        <v>10</v>
      </c>
      <c r="CQ348" s="1">
        <v>11</v>
      </c>
      <c r="CR348" s="1">
        <v>21</v>
      </c>
      <c r="CS348" s="1">
        <v>-10</v>
      </c>
      <c r="CT348" s="1">
        <v>26</v>
      </c>
      <c r="CU348" s="1">
        <v>78</v>
      </c>
      <c r="CV348" s="1">
        <v>20</v>
      </c>
      <c r="CW348" s="1">
        <v>2</v>
      </c>
      <c r="CX348" s="1">
        <v>1</v>
      </c>
      <c r="CY348" s="1">
        <v>0</v>
      </c>
      <c r="CZ348" s="1">
        <v>0</v>
      </c>
      <c r="DA348" s="1">
        <v>1</v>
      </c>
      <c r="DB348" s="1">
        <v>97</v>
      </c>
      <c r="DC348" s="1">
        <v>0.10299999999999999</v>
      </c>
      <c r="DE348" s="2"/>
      <c r="DF348" s="1" t="s">
        <v>101</v>
      </c>
      <c r="DG348" s="1">
        <v>55</v>
      </c>
      <c r="DH348" s="1">
        <v>10</v>
      </c>
      <c r="DI348" s="1">
        <v>11</v>
      </c>
      <c r="DJ348" s="1">
        <v>21</v>
      </c>
      <c r="DK348" s="1">
        <v>-10</v>
      </c>
      <c r="DL348" s="1">
        <v>26</v>
      </c>
      <c r="DM348" s="1">
        <v>78</v>
      </c>
      <c r="DN348" s="1">
        <v>20</v>
      </c>
      <c r="DO348" s="1">
        <v>2</v>
      </c>
      <c r="DP348" s="1">
        <v>1</v>
      </c>
      <c r="DQ348" s="1">
        <v>0</v>
      </c>
      <c r="DR348" s="1">
        <v>0</v>
      </c>
      <c r="DS348" s="1">
        <v>1</v>
      </c>
      <c r="DT348" s="1">
        <v>97</v>
      </c>
      <c r="DU348" s="1">
        <v>0.10299999999999999</v>
      </c>
    </row>
    <row r="349" spans="1:125" x14ac:dyDescent="0.2">
      <c r="A349" s="2" t="s">
        <v>568</v>
      </c>
      <c r="B349" s="1" t="s">
        <v>821</v>
      </c>
      <c r="C349" s="1">
        <v>74</v>
      </c>
      <c r="D349" s="1">
        <v>3</v>
      </c>
      <c r="E349" s="1">
        <v>18</v>
      </c>
      <c r="F349" s="1">
        <v>21</v>
      </c>
      <c r="G349" s="1">
        <v>9</v>
      </c>
      <c r="H349" s="1">
        <v>50</v>
      </c>
      <c r="I349" s="1">
        <v>54</v>
      </c>
      <c r="J349" s="1">
        <v>134</v>
      </c>
      <c r="K349" s="1">
        <v>1</v>
      </c>
      <c r="L349" s="1">
        <v>6</v>
      </c>
      <c r="M349" s="1">
        <v>0</v>
      </c>
      <c r="N349" s="1">
        <v>1</v>
      </c>
      <c r="O349" s="1">
        <v>0</v>
      </c>
      <c r="P349" s="1">
        <v>99</v>
      </c>
      <c r="Q349" s="1">
        <v>0.03</v>
      </c>
      <c r="S349" s="1" t="s">
        <v>919</v>
      </c>
      <c r="T349" s="1" t="s">
        <v>825</v>
      </c>
      <c r="U349" s="1">
        <v>65</v>
      </c>
      <c r="V349" s="1">
        <v>6</v>
      </c>
      <c r="W349" s="1">
        <v>15</v>
      </c>
      <c r="X349" s="1">
        <v>21</v>
      </c>
      <c r="Y349" s="1">
        <v>6</v>
      </c>
      <c r="Z349" s="1">
        <v>42</v>
      </c>
      <c r="AA349" s="1">
        <v>100</v>
      </c>
      <c r="AB349" s="1">
        <v>108</v>
      </c>
      <c r="AC349" s="1">
        <v>2</v>
      </c>
      <c r="AD349" s="1">
        <v>6</v>
      </c>
      <c r="AE349" s="1">
        <v>0</v>
      </c>
      <c r="AF349" s="1">
        <v>0</v>
      </c>
      <c r="AG349" s="1">
        <v>3</v>
      </c>
      <c r="AH349" s="1">
        <v>55</v>
      </c>
      <c r="AI349" s="1">
        <v>0.109</v>
      </c>
      <c r="AK349" s="2" t="s">
        <v>389</v>
      </c>
      <c r="AL349" s="1" t="s">
        <v>824</v>
      </c>
      <c r="AM349" s="1">
        <v>82</v>
      </c>
      <c r="AN349" s="1">
        <v>9</v>
      </c>
      <c r="AO349" s="1">
        <v>10</v>
      </c>
      <c r="AP349" s="1">
        <v>19</v>
      </c>
      <c r="AQ349" s="1">
        <v>-3</v>
      </c>
      <c r="AR349" s="1">
        <v>130</v>
      </c>
      <c r="AS349" s="1">
        <v>244</v>
      </c>
      <c r="AT349" s="1">
        <v>24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103</v>
      </c>
      <c r="BA349" s="1">
        <v>8.6999999999999994E-2</v>
      </c>
      <c r="BC349" s="2" t="s">
        <v>352</v>
      </c>
      <c r="BD349" s="1" t="s">
        <v>815</v>
      </c>
      <c r="BE349" s="1">
        <v>48</v>
      </c>
      <c r="BF349" s="1">
        <v>8</v>
      </c>
      <c r="BG349" s="1">
        <v>4</v>
      </c>
      <c r="BH349" s="1">
        <v>12</v>
      </c>
      <c r="BI349" s="1">
        <v>-18</v>
      </c>
      <c r="BJ349" s="1">
        <v>20</v>
      </c>
      <c r="BK349" s="1">
        <v>54</v>
      </c>
      <c r="BL349" s="1">
        <v>18</v>
      </c>
      <c r="BM349" s="1">
        <v>1</v>
      </c>
      <c r="BN349" s="1">
        <v>1</v>
      </c>
      <c r="BO349" s="1">
        <v>1</v>
      </c>
      <c r="BP349" s="1">
        <v>0</v>
      </c>
      <c r="BQ349" s="1">
        <v>1</v>
      </c>
      <c r="BR349" s="1">
        <v>88</v>
      </c>
      <c r="BS349" s="1">
        <v>9.0999999999999998E-2</v>
      </c>
      <c r="BU349" s="2" t="s">
        <v>366</v>
      </c>
      <c r="BV349" s="1" t="s">
        <v>809</v>
      </c>
      <c r="BW349" s="1">
        <v>74</v>
      </c>
      <c r="BX349" s="1">
        <v>8</v>
      </c>
      <c r="BY349" s="1">
        <v>13</v>
      </c>
      <c r="BZ349" s="1">
        <v>21</v>
      </c>
      <c r="CA349" s="1">
        <v>-15</v>
      </c>
      <c r="CB349" s="1">
        <v>20</v>
      </c>
      <c r="CC349" s="1">
        <v>27</v>
      </c>
      <c r="CD349" s="1">
        <v>89</v>
      </c>
      <c r="CE349" s="1">
        <v>1</v>
      </c>
      <c r="CF349" s="1">
        <v>3</v>
      </c>
      <c r="CG349" s="1">
        <v>1</v>
      </c>
      <c r="CH349" s="1">
        <v>1</v>
      </c>
      <c r="CI349" s="1">
        <v>1</v>
      </c>
      <c r="CJ349" s="1">
        <v>80</v>
      </c>
      <c r="CK349" s="1">
        <v>0.1</v>
      </c>
      <c r="CL349" s="1" t="s">
        <v>797</v>
      </c>
      <c r="CM349" s="1" t="s">
        <v>1635</v>
      </c>
      <c r="CN349" s="1" t="s">
        <v>805</v>
      </c>
      <c r="CO349" s="1">
        <v>35</v>
      </c>
      <c r="CP349" s="1">
        <v>8</v>
      </c>
      <c r="CQ349" s="1">
        <v>13</v>
      </c>
      <c r="CR349" s="1">
        <v>21</v>
      </c>
      <c r="CS349" s="1">
        <v>12</v>
      </c>
      <c r="CT349" s="1">
        <v>14</v>
      </c>
      <c r="CU349" s="1">
        <v>94</v>
      </c>
      <c r="CV349" s="1">
        <v>12</v>
      </c>
      <c r="CW349" s="1">
        <v>0</v>
      </c>
      <c r="CX349" s="1">
        <v>0</v>
      </c>
      <c r="CY349" s="1">
        <v>0</v>
      </c>
      <c r="CZ349" s="1">
        <v>0</v>
      </c>
      <c r="DA349" s="1">
        <v>1</v>
      </c>
      <c r="DB349" s="1">
        <v>84</v>
      </c>
      <c r="DC349" s="1">
        <v>9.5000000000000001E-2</v>
      </c>
      <c r="DE349" s="2"/>
      <c r="DF349" s="1" t="s">
        <v>1635</v>
      </c>
      <c r="DG349" s="1">
        <v>35</v>
      </c>
      <c r="DH349" s="1">
        <v>8</v>
      </c>
      <c r="DI349" s="1">
        <v>13</v>
      </c>
      <c r="DJ349" s="1">
        <v>21</v>
      </c>
      <c r="DK349" s="1">
        <v>12</v>
      </c>
      <c r="DL349" s="1">
        <v>14</v>
      </c>
      <c r="DM349" s="1">
        <v>94</v>
      </c>
      <c r="DN349" s="1">
        <v>12</v>
      </c>
      <c r="DO349" s="1">
        <v>0</v>
      </c>
      <c r="DP349" s="1">
        <v>0</v>
      </c>
      <c r="DQ349" s="1">
        <v>0</v>
      </c>
      <c r="DR349" s="1">
        <v>0</v>
      </c>
      <c r="DS349" s="1">
        <v>1</v>
      </c>
      <c r="DT349" s="1">
        <v>84</v>
      </c>
      <c r="DU349" s="1">
        <v>9.5000000000000001E-2</v>
      </c>
    </row>
    <row r="350" spans="1:125" x14ac:dyDescent="0.2">
      <c r="A350" s="2" t="s">
        <v>391</v>
      </c>
      <c r="B350" s="1" t="s">
        <v>829</v>
      </c>
      <c r="C350" s="1">
        <v>74</v>
      </c>
      <c r="D350" s="1">
        <v>10</v>
      </c>
      <c r="E350" s="1">
        <v>11</v>
      </c>
      <c r="F350" s="1">
        <v>21</v>
      </c>
      <c r="G350" s="1">
        <v>0</v>
      </c>
      <c r="H350" s="1">
        <v>28</v>
      </c>
      <c r="I350" s="1">
        <v>72</v>
      </c>
      <c r="J350" s="1">
        <v>11</v>
      </c>
      <c r="K350" s="1">
        <v>1</v>
      </c>
      <c r="L350" s="1">
        <v>1</v>
      </c>
      <c r="M350" s="1">
        <v>0</v>
      </c>
      <c r="N350" s="1">
        <v>0</v>
      </c>
      <c r="O350" s="1">
        <v>2</v>
      </c>
      <c r="P350" s="1">
        <v>95</v>
      </c>
      <c r="Q350" s="1">
        <v>0.105</v>
      </c>
      <c r="S350" s="1" t="s">
        <v>943</v>
      </c>
      <c r="T350" s="1" t="s">
        <v>818</v>
      </c>
      <c r="U350" s="1">
        <v>77</v>
      </c>
      <c r="V350" s="1">
        <v>5</v>
      </c>
      <c r="W350" s="1">
        <v>15</v>
      </c>
      <c r="X350" s="1">
        <v>20</v>
      </c>
      <c r="Y350" s="1">
        <v>-6</v>
      </c>
      <c r="Z350" s="1">
        <v>28</v>
      </c>
      <c r="AA350" s="1">
        <v>152</v>
      </c>
      <c r="AB350" s="1">
        <v>158</v>
      </c>
      <c r="AC350" s="1">
        <v>0</v>
      </c>
      <c r="AD350" s="1">
        <v>0</v>
      </c>
      <c r="AE350" s="1">
        <v>0</v>
      </c>
      <c r="AF350" s="1">
        <v>1</v>
      </c>
      <c r="AG350" s="1">
        <v>0</v>
      </c>
      <c r="AH350" s="1">
        <v>79</v>
      </c>
      <c r="AI350" s="1">
        <v>6.3E-2</v>
      </c>
      <c r="AK350" s="2" t="s">
        <v>894</v>
      </c>
      <c r="AL350" s="1" t="s">
        <v>824</v>
      </c>
      <c r="AM350" s="1">
        <v>76</v>
      </c>
      <c r="AN350" s="1">
        <v>4</v>
      </c>
      <c r="AO350" s="1">
        <v>15</v>
      </c>
      <c r="AP350" s="1">
        <v>19</v>
      </c>
      <c r="AQ350" s="1">
        <v>-9</v>
      </c>
      <c r="AR350" s="1">
        <v>20</v>
      </c>
      <c r="AS350" s="1">
        <v>114</v>
      </c>
      <c r="AT350" s="1">
        <v>152</v>
      </c>
      <c r="AU350" s="1">
        <v>0</v>
      </c>
      <c r="AV350" s="1">
        <v>6</v>
      </c>
      <c r="AW350" s="1">
        <v>0</v>
      </c>
      <c r="AX350" s="1">
        <v>0</v>
      </c>
      <c r="AY350" s="1">
        <v>0</v>
      </c>
      <c r="AZ350" s="1">
        <v>89</v>
      </c>
      <c r="BA350" s="1">
        <v>4.4999999999999998E-2</v>
      </c>
      <c r="BC350" s="2" t="s">
        <v>227</v>
      </c>
      <c r="BD350" s="1" t="s">
        <v>814</v>
      </c>
      <c r="BE350" s="1">
        <v>48</v>
      </c>
      <c r="BF350" s="1">
        <v>4</v>
      </c>
      <c r="BG350" s="1">
        <v>8</v>
      </c>
      <c r="BH350" s="1">
        <v>12</v>
      </c>
      <c r="BI350" s="1">
        <v>0</v>
      </c>
      <c r="BJ350" s="1">
        <v>144</v>
      </c>
      <c r="BK350" s="1">
        <v>206</v>
      </c>
      <c r="BL350" s="1">
        <v>10</v>
      </c>
      <c r="BM350" s="1">
        <v>0</v>
      </c>
      <c r="BN350" s="1">
        <v>3</v>
      </c>
      <c r="BO350" s="1">
        <v>0</v>
      </c>
      <c r="BP350" s="1">
        <v>0</v>
      </c>
      <c r="BQ350" s="1">
        <v>3</v>
      </c>
      <c r="BR350" s="1">
        <v>87</v>
      </c>
      <c r="BS350" s="1">
        <v>4.5999999999999999E-2</v>
      </c>
      <c r="BU350" s="2" t="s">
        <v>337</v>
      </c>
      <c r="BV350" s="1" t="s">
        <v>810</v>
      </c>
      <c r="BW350" s="1">
        <v>79</v>
      </c>
      <c r="BX350" s="1">
        <v>15</v>
      </c>
      <c r="BY350" s="1">
        <v>6</v>
      </c>
      <c r="BZ350" s="1">
        <v>21</v>
      </c>
      <c r="CA350" s="1">
        <v>-25</v>
      </c>
      <c r="CB350" s="1">
        <v>60</v>
      </c>
      <c r="CC350" s="1">
        <v>154</v>
      </c>
      <c r="CD350" s="1">
        <v>35</v>
      </c>
      <c r="CE350" s="1">
        <v>0</v>
      </c>
      <c r="CF350" s="1">
        <v>0</v>
      </c>
      <c r="CG350" s="1">
        <v>1</v>
      </c>
      <c r="CH350" s="1">
        <v>0</v>
      </c>
      <c r="CI350" s="1">
        <v>1</v>
      </c>
      <c r="CJ350" s="1">
        <v>120</v>
      </c>
      <c r="CK350" s="1">
        <v>0.125</v>
      </c>
      <c r="CL350" s="1" t="s">
        <v>797</v>
      </c>
      <c r="CM350" s="1" t="s">
        <v>1232</v>
      </c>
      <c r="CN350" s="1" t="s">
        <v>809</v>
      </c>
      <c r="CO350" s="1">
        <v>60</v>
      </c>
      <c r="CP350" s="1">
        <v>2</v>
      </c>
      <c r="CQ350" s="1">
        <v>18</v>
      </c>
      <c r="CR350" s="1">
        <v>20</v>
      </c>
      <c r="CS350" s="1">
        <v>-21</v>
      </c>
      <c r="CT350" s="1">
        <v>4</v>
      </c>
      <c r="CU350" s="1">
        <v>45</v>
      </c>
      <c r="CV350" s="1">
        <v>102</v>
      </c>
      <c r="CW350" s="1">
        <v>0</v>
      </c>
      <c r="CX350" s="1">
        <v>2</v>
      </c>
      <c r="CY350" s="1">
        <v>0</v>
      </c>
      <c r="CZ350" s="1">
        <v>0</v>
      </c>
      <c r="DA350" s="1">
        <v>0</v>
      </c>
      <c r="DB350" s="1">
        <v>98</v>
      </c>
      <c r="DC350" s="1">
        <v>0.02</v>
      </c>
      <c r="DE350" s="2"/>
      <c r="DF350" s="1" t="s">
        <v>1232</v>
      </c>
      <c r="DG350" s="1">
        <v>60</v>
      </c>
      <c r="DH350" s="1">
        <v>2</v>
      </c>
      <c r="DI350" s="1">
        <v>18</v>
      </c>
      <c r="DJ350" s="1">
        <v>20</v>
      </c>
      <c r="DK350" s="1">
        <v>-21</v>
      </c>
      <c r="DL350" s="1">
        <v>4</v>
      </c>
      <c r="DM350" s="1">
        <v>45</v>
      </c>
      <c r="DN350" s="1">
        <v>102</v>
      </c>
      <c r="DO350" s="1">
        <v>0</v>
      </c>
      <c r="DP350" s="1">
        <v>2</v>
      </c>
      <c r="DQ350" s="1">
        <v>0</v>
      </c>
      <c r="DR350" s="1">
        <v>0</v>
      </c>
      <c r="DS350" s="1">
        <v>0</v>
      </c>
      <c r="DT350" s="1">
        <v>98</v>
      </c>
      <c r="DU350" s="1">
        <v>0.02</v>
      </c>
    </row>
    <row r="351" spans="1:125" x14ac:dyDescent="0.2">
      <c r="A351" s="2" t="s">
        <v>944</v>
      </c>
      <c r="B351" s="1" t="s">
        <v>810</v>
      </c>
      <c r="C351" s="1">
        <v>51</v>
      </c>
      <c r="D351" s="1">
        <v>7</v>
      </c>
      <c r="E351" s="1">
        <v>14</v>
      </c>
      <c r="F351" s="1">
        <v>21</v>
      </c>
      <c r="G351" s="1">
        <v>-16</v>
      </c>
      <c r="H351" s="1">
        <v>32</v>
      </c>
      <c r="I351" s="1">
        <v>46</v>
      </c>
      <c r="J351" s="1">
        <v>55</v>
      </c>
      <c r="K351" s="1">
        <v>1</v>
      </c>
      <c r="L351" s="1">
        <v>7</v>
      </c>
      <c r="M351" s="1">
        <v>0</v>
      </c>
      <c r="N351" s="1">
        <v>1</v>
      </c>
      <c r="O351" s="1">
        <v>0</v>
      </c>
      <c r="P351" s="1">
        <v>47</v>
      </c>
      <c r="Q351" s="1">
        <v>0.14899999999999999</v>
      </c>
      <c r="S351" s="1" t="s">
        <v>932</v>
      </c>
      <c r="T351" s="1" t="s">
        <v>812</v>
      </c>
      <c r="U351" s="1">
        <v>67</v>
      </c>
      <c r="V351" s="1">
        <v>3</v>
      </c>
      <c r="W351" s="1">
        <v>17</v>
      </c>
      <c r="X351" s="1">
        <v>20</v>
      </c>
      <c r="Y351" s="1">
        <v>4</v>
      </c>
      <c r="Z351" s="1">
        <v>40</v>
      </c>
      <c r="AA351" s="1">
        <v>131</v>
      </c>
      <c r="AB351" s="1">
        <v>114</v>
      </c>
      <c r="AC351" s="1">
        <v>1</v>
      </c>
      <c r="AD351" s="1">
        <v>1</v>
      </c>
      <c r="AE351" s="1">
        <v>0</v>
      </c>
      <c r="AF351" s="1">
        <v>1</v>
      </c>
      <c r="AG351" s="1">
        <v>1</v>
      </c>
      <c r="AH351" s="1">
        <v>81</v>
      </c>
      <c r="AI351" s="1">
        <v>3.6999999999999998E-2</v>
      </c>
      <c r="AK351" s="2" t="s">
        <v>378</v>
      </c>
      <c r="AL351" s="1" t="s">
        <v>810</v>
      </c>
      <c r="AM351" s="1">
        <v>43</v>
      </c>
      <c r="AN351" s="1">
        <v>7</v>
      </c>
      <c r="AO351" s="1">
        <v>12</v>
      </c>
      <c r="AP351" s="1">
        <v>19</v>
      </c>
      <c r="AQ351" s="1">
        <v>-2</v>
      </c>
      <c r="AR351" s="1">
        <v>6</v>
      </c>
      <c r="AS351" s="1">
        <v>66</v>
      </c>
      <c r="AT351" s="1">
        <v>19</v>
      </c>
      <c r="AU351" s="1">
        <v>0</v>
      </c>
      <c r="AV351" s="1">
        <v>0</v>
      </c>
      <c r="AW351" s="1">
        <v>0</v>
      </c>
      <c r="AX351" s="1">
        <v>0</v>
      </c>
      <c r="AY351" s="1">
        <v>1</v>
      </c>
      <c r="AZ351" s="1">
        <v>59</v>
      </c>
      <c r="BA351" s="1">
        <v>0.11899999999999999</v>
      </c>
      <c r="BC351" s="2" t="s">
        <v>945</v>
      </c>
      <c r="BD351" s="1" t="s">
        <v>824</v>
      </c>
      <c r="BE351" s="1">
        <v>46</v>
      </c>
      <c r="BF351" s="1">
        <v>3</v>
      </c>
      <c r="BG351" s="1">
        <v>9</v>
      </c>
      <c r="BH351" s="1">
        <v>12</v>
      </c>
      <c r="BI351" s="1">
        <v>6</v>
      </c>
      <c r="BJ351" s="1">
        <v>39</v>
      </c>
      <c r="BK351" s="1">
        <v>70</v>
      </c>
      <c r="BL351" s="1">
        <v>89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39</v>
      </c>
      <c r="BS351" s="1">
        <v>7.6999999999999999E-2</v>
      </c>
      <c r="BU351" s="2" t="s">
        <v>740</v>
      </c>
      <c r="BV351" s="1" t="s">
        <v>823</v>
      </c>
      <c r="BW351" s="1">
        <v>66</v>
      </c>
      <c r="BX351" s="1">
        <v>4</v>
      </c>
      <c r="BY351" s="1">
        <v>17</v>
      </c>
      <c r="BZ351" s="1">
        <v>21</v>
      </c>
      <c r="CA351" s="1">
        <v>4</v>
      </c>
      <c r="CB351" s="1">
        <v>10</v>
      </c>
      <c r="CC351" s="1">
        <v>26</v>
      </c>
      <c r="CD351" s="1">
        <v>97</v>
      </c>
      <c r="CE351" s="1">
        <v>3</v>
      </c>
      <c r="CF351" s="1">
        <v>4</v>
      </c>
      <c r="CG351" s="1">
        <v>0</v>
      </c>
      <c r="CH351" s="1">
        <v>1</v>
      </c>
      <c r="CI351" s="1">
        <v>0</v>
      </c>
      <c r="CJ351" s="1">
        <v>62</v>
      </c>
      <c r="CK351" s="1">
        <v>6.5000000000000002E-2</v>
      </c>
      <c r="CL351" s="1" t="s">
        <v>797</v>
      </c>
      <c r="CM351" s="1" t="s">
        <v>770</v>
      </c>
      <c r="CN351" s="1" t="s">
        <v>796</v>
      </c>
      <c r="CO351" s="1">
        <v>82</v>
      </c>
      <c r="CP351" s="1">
        <v>4</v>
      </c>
      <c r="CQ351" s="1">
        <v>16</v>
      </c>
      <c r="CR351" s="1">
        <v>20</v>
      </c>
      <c r="CS351" s="1">
        <v>12</v>
      </c>
      <c r="CT351" s="1">
        <v>22</v>
      </c>
      <c r="CU351" s="1">
        <v>224</v>
      </c>
      <c r="CV351" s="1">
        <v>184</v>
      </c>
      <c r="CW351" s="1">
        <v>1</v>
      </c>
      <c r="CX351" s="1">
        <v>2</v>
      </c>
      <c r="CY351" s="1">
        <v>0</v>
      </c>
      <c r="CZ351" s="1">
        <v>1</v>
      </c>
      <c r="DA351" s="1">
        <v>1</v>
      </c>
      <c r="DB351" s="1">
        <v>111</v>
      </c>
      <c r="DC351" s="1">
        <v>3.5999999999999997E-2</v>
      </c>
      <c r="DE351" s="2"/>
      <c r="DF351" s="1" t="s">
        <v>770</v>
      </c>
      <c r="DG351" s="1">
        <v>82</v>
      </c>
      <c r="DH351" s="1">
        <v>4</v>
      </c>
      <c r="DI351" s="1">
        <v>16</v>
      </c>
      <c r="DJ351" s="1">
        <v>20</v>
      </c>
      <c r="DK351" s="1">
        <v>12</v>
      </c>
      <c r="DL351" s="1">
        <v>22</v>
      </c>
      <c r="DM351" s="1">
        <v>224</v>
      </c>
      <c r="DN351" s="1">
        <v>184</v>
      </c>
      <c r="DO351" s="1">
        <v>1</v>
      </c>
      <c r="DP351" s="1">
        <v>2</v>
      </c>
      <c r="DQ351" s="1">
        <v>0</v>
      </c>
      <c r="DR351" s="1">
        <v>1</v>
      </c>
      <c r="DS351" s="1">
        <v>1</v>
      </c>
      <c r="DT351" s="1">
        <v>111</v>
      </c>
      <c r="DU351" s="1">
        <v>3.5999999999999997E-2</v>
      </c>
    </row>
    <row r="352" spans="1:125" x14ac:dyDescent="0.2">
      <c r="A352" s="2" t="s">
        <v>604</v>
      </c>
      <c r="B352" s="1" t="s">
        <v>806</v>
      </c>
      <c r="C352" s="1">
        <v>82</v>
      </c>
      <c r="D352" s="1">
        <v>8</v>
      </c>
      <c r="E352" s="1">
        <v>13</v>
      </c>
      <c r="F352" s="1">
        <v>21</v>
      </c>
      <c r="G352" s="1">
        <v>4</v>
      </c>
      <c r="H352" s="1">
        <v>106</v>
      </c>
      <c r="I352" s="1">
        <v>160</v>
      </c>
      <c r="J352" s="1">
        <v>50</v>
      </c>
      <c r="K352" s="1">
        <v>0</v>
      </c>
      <c r="L352" s="1">
        <v>0</v>
      </c>
      <c r="M352" s="1">
        <v>2</v>
      </c>
      <c r="N352" s="1">
        <v>1</v>
      </c>
      <c r="O352" s="1">
        <v>0</v>
      </c>
      <c r="P352" s="1">
        <v>103</v>
      </c>
      <c r="Q352" s="1">
        <v>7.8E-2</v>
      </c>
      <c r="S352" s="1" t="s">
        <v>894</v>
      </c>
      <c r="T352" s="1" t="s">
        <v>807</v>
      </c>
      <c r="U352" s="1">
        <v>68</v>
      </c>
      <c r="V352" s="1">
        <v>4</v>
      </c>
      <c r="W352" s="1">
        <v>16</v>
      </c>
      <c r="X352" s="1">
        <v>20</v>
      </c>
      <c r="Y352" s="1">
        <v>-2</v>
      </c>
      <c r="Z352" s="1">
        <v>14</v>
      </c>
      <c r="AA352" s="1">
        <v>63</v>
      </c>
      <c r="AB352" s="1">
        <v>120</v>
      </c>
      <c r="AC352" s="1">
        <v>1</v>
      </c>
      <c r="AD352" s="1">
        <v>3</v>
      </c>
      <c r="AE352" s="1">
        <v>0</v>
      </c>
      <c r="AF352" s="1">
        <v>0</v>
      </c>
      <c r="AG352" s="1">
        <v>1</v>
      </c>
      <c r="AH352" s="1">
        <v>69</v>
      </c>
      <c r="AI352" s="1">
        <v>5.8000000000000003E-2</v>
      </c>
      <c r="AK352" s="2" t="s">
        <v>574</v>
      </c>
      <c r="AL352" s="1" t="s">
        <v>811</v>
      </c>
      <c r="AM352" s="1">
        <v>65</v>
      </c>
      <c r="AN352" s="1">
        <v>6</v>
      </c>
      <c r="AO352" s="1">
        <v>13</v>
      </c>
      <c r="AP352" s="1">
        <v>19</v>
      </c>
      <c r="AQ352" s="1">
        <v>6</v>
      </c>
      <c r="AR352" s="1">
        <v>76</v>
      </c>
      <c r="AS352" s="1">
        <v>69</v>
      </c>
      <c r="AT352" s="1">
        <v>36</v>
      </c>
      <c r="AU352" s="1">
        <v>0</v>
      </c>
      <c r="AV352" s="1">
        <v>2</v>
      </c>
      <c r="AW352" s="1">
        <v>0</v>
      </c>
      <c r="AX352" s="1">
        <v>0</v>
      </c>
      <c r="AY352" s="1">
        <v>1</v>
      </c>
      <c r="AZ352" s="1">
        <v>82</v>
      </c>
      <c r="BA352" s="1">
        <v>7.2999999999999995E-2</v>
      </c>
      <c r="BC352" s="2" t="s">
        <v>928</v>
      </c>
      <c r="BD352" s="1" t="s">
        <v>800</v>
      </c>
      <c r="BE352" s="1">
        <v>48</v>
      </c>
      <c r="BF352" s="1">
        <v>4</v>
      </c>
      <c r="BG352" s="1">
        <v>8</v>
      </c>
      <c r="BH352" s="1">
        <v>12</v>
      </c>
      <c r="BI352" s="1">
        <v>3</v>
      </c>
      <c r="BJ352" s="1">
        <v>30</v>
      </c>
      <c r="BK352" s="1">
        <v>88</v>
      </c>
      <c r="BL352" s="1">
        <v>94</v>
      </c>
      <c r="BM352" s="1">
        <v>1</v>
      </c>
      <c r="BN352" s="1">
        <v>0</v>
      </c>
      <c r="BO352" s="1">
        <v>0</v>
      </c>
      <c r="BP352" s="1">
        <v>0</v>
      </c>
      <c r="BQ352" s="1">
        <v>1</v>
      </c>
      <c r="BR352" s="1">
        <v>56</v>
      </c>
      <c r="BS352" s="1">
        <v>7.0999999999999994E-2</v>
      </c>
      <c r="BU352" s="2" t="s">
        <v>340</v>
      </c>
      <c r="BV352" s="1" t="s">
        <v>820</v>
      </c>
      <c r="BW352" s="1">
        <v>82</v>
      </c>
      <c r="BX352" s="1">
        <v>8</v>
      </c>
      <c r="BY352" s="1">
        <v>13</v>
      </c>
      <c r="BZ352" s="1">
        <v>21</v>
      </c>
      <c r="CA352" s="1">
        <v>1</v>
      </c>
      <c r="CB352" s="1">
        <v>47</v>
      </c>
      <c r="CC352" s="1">
        <v>134</v>
      </c>
      <c r="CD352" s="1">
        <v>46</v>
      </c>
      <c r="CE352" s="1">
        <v>0</v>
      </c>
      <c r="CF352" s="1">
        <v>1</v>
      </c>
      <c r="CG352" s="1">
        <v>1</v>
      </c>
      <c r="CH352" s="1">
        <v>1</v>
      </c>
      <c r="CI352" s="1">
        <v>2</v>
      </c>
      <c r="CJ352" s="1">
        <v>84</v>
      </c>
      <c r="CK352" s="1">
        <v>9.5000000000000001E-2</v>
      </c>
      <c r="CL352" s="1" t="s">
        <v>797</v>
      </c>
      <c r="CM352" s="1" t="s">
        <v>429</v>
      </c>
      <c r="CN352" s="1" t="s">
        <v>799</v>
      </c>
      <c r="CO352" s="1">
        <v>62</v>
      </c>
      <c r="CP352" s="1">
        <v>10</v>
      </c>
      <c r="CQ352" s="1">
        <v>10</v>
      </c>
      <c r="CR352" s="1">
        <v>20</v>
      </c>
      <c r="CS352" s="1">
        <v>6</v>
      </c>
      <c r="CT352" s="1">
        <v>20</v>
      </c>
      <c r="CU352" s="1">
        <v>73</v>
      </c>
      <c r="CV352" s="1">
        <v>33</v>
      </c>
      <c r="CW352" s="1">
        <v>0</v>
      </c>
      <c r="CX352" s="1">
        <v>0</v>
      </c>
      <c r="CY352" s="1">
        <v>0</v>
      </c>
      <c r="CZ352" s="1">
        <v>1</v>
      </c>
      <c r="DA352" s="1">
        <v>2</v>
      </c>
      <c r="DB352" s="1">
        <v>84</v>
      </c>
      <c r="DC352" s="1">
        <v>0.11899999999999999</v>
      </c>
      <c r="DE352" s="2"/>
      <c r="DF352" s="1" t="s">
        <v>429</v>
      </c>
      <c r="DG352" s="1">
        <v>62</v>
      </c>
      <c r="DH352" s="1">
        <v>10</v>
      </c>
      <c r="DI352" s="1">
        <v>10</v>
      </c>
      <c r="DJ352" s="1">
        <v>20</v>
      </c>
      <c r="DK352" s="1">
        <v>6</v>
      </c>
      <c r="DL352" s="1">
        <v>20</v>
      </c>
      <c r="DM352" s="1">
        <v>73</v>
      </c>
      <c r="DN352" s="1">
        <v>33</v>
      </c>
      <c r="DO352" s="1">
        <v>0</v>
      </c>
      <c r="DP352" s="1">
        <v>0</v>
      </c>
      <c r="DQ352" s="1">
        <v>0</v>
      </c>
      <c r="DR352" s="1">
        <v>1</v>
      </c>
      <c r="DS352" s="1">
        <v>2</v>
      </c>
      <c r="DT352" s="1">
        <v>84</v>
      </c>
      <c r="DU352" s="1">
        <v>0.11899999999999999</v>
      </c>
    </row>
    <row r="353" spans="1:125" x14ac:dyDescent="0.2">
      <c r="A353" s="2" t="s">
        <v>694</v>
      </c>
      <c r="B353" s="1" t="s">
        <v>800</v>
      </c>
      <c r="C353" s="1">
        <v>74</v>
      </c>
      <c r="D353" s="1">
        <v>4</v>
      </c>
      <c r="E353" s="1">
        <v>16</v>
      </c>
      <c r="F353" s="1">
        <v>20</v>
      </c>
      <c r="G353" s="1">
        <v>-3</v>
      </c>
      <c r="H353" s="1">
        <v>79</v>
      </c>
      <c r="I353" s="1">
        <v>59</v>
      </c>
      <c r="J353" s="1">
        <v>97</v>
      </c>
      <c r="K353" s="1">
        <v>0</v>
      </c>
      <c r="L353" s="1">
        <v>1</v>
      </c>
      <c r="M353" s="1">
        <v>0</v>
      </c>
      <c r="N353" s="1">
        <v>0</v>
      </c>
      <c r="O353" s="1">
        <v>0</v>
      </c>
      <c r="P353" s="1">
        <v>90</v>
      </c>
      <c r="Q353" s="1">
        <v>4.3999999999999997E-2</v>
      </c>
      <c r="S353" s="1" t="s">
        <v>407</v>
      </c>
      <c r="T353" s="1" t="s">
        <v>818</v>
      </c>
      <c r="U353" s="1">
        <v>80</v>
      </c>
      <c r="V353" s="1">
        <v>7</v>
      </c>
      <c r="W353" s="1">
        <v>13</v>
      </c>
      <c r="X353" s="1">
        <v>20</v>
      </c>
      <c r="Y353" s="1">
        <v>-21</v>
      </c>
      <c r="Z353" s="1">
        <v>30</v>
      </c>
      <c r="AA353" s="1">
        <v>75</v>
      </c>
      <c r="AB353" s="1">
        <v>63</v>
      </c>
      <c r="AC353" s="1">
        <v>1</v>
      </c>
      <c r="AD353" s="1">
        <v>0</v>
      </c>
      <c r="AE353" s="1">
        <v>0</v>
      </c>
      <c r="AF353" s="1">
        <v>1</v>
      </c>
      <c r="AG353" s="1">
        <v>1</v>
      </c>
      <c r="AH353" s="1">
        <v>127</v>
      </c>
      <c r="AI353" s="1">
        <v>5.5E-2</v>
      </c>
      <c r="AK353" s="2" t="s">
        <v>741</v>
      </c>
      <c r="AL353" s="1" t="s">
        <v>801</v>
      </c>
      <c r="AM353" s="1">
        <v>75</v>
      </c>
      <c r="AN353" s="1">
        <v>5</v>
      </c>
      <c r="AO353" s="1">
        <v>14</v>
      </c>
      <c r="AP353" s="1">
        <v>19</v>
      </c>
      <c r="AQ353" s="1">
        <v>-5</v>
      </c>
      <c r="AR353" s="1">
        <v>26</v>
      </c>
      <c r="AS353" s="1">
        <v>48</v>
      </c>
      <c r="AT353" s="1">
        <v>185</v>
      </c>
      <c r="AU353" s="1">
        <v>1</v>
      </c>
      <c r="AV353" s="1">
        <v>1</v>
      </c>
      <c r="AW353" s="1">
        <v>0</v>
      </c>
      <c r="AX353" s="1">
        <v>0</v>
      </c>
      <c r="AY353" s="1">
        <v>0</v>
      </c>
      <c r="AZ353" s="1">
        <v>71</v>
      </c>
      <c r="BA353" s="1">
        <v>7.0000000000000007E-2</v>
      </c>
      <c r="BC353" s="2" t="s">
        <v>919</v>
      </c>
      <c r="BD353" s="1" t="s">
        <v>805</v>
      </c>
      <c r="BE353" s="1">
        <v>27</v>
      </c>
      <c r="BF353" s="1">
        <v>0</v>
      </c>
      <c r="BG353" s="1">
        <v>12</v>
      </c>
      <c r="BH353" s="1">
        <v>12</v>
      </c>
      <c r="BI353" s="1">
        <v>18</v>
      </c>
      <c r="BJ353" s="1">
        <v>14</v>
      </c>
      <c r="BK353" s="1">
        <v>44</v>
      </c>
      <c r="BL353" s="1">
        <v>28</v>
      </c>
      <c r="BM353" s="1">
        <v>0</v>
      </c>
      <c r="BN353" s="1">
        <v>0</v>
      </c>
      <c r="BO353" s="1">
        <v>0</v>
      </c>
      <c r="BP353" s="1">
        <v>1</v>
      </c>
      <c r="BQ353" s="1">
        <v>0</v>
      </c>
      <c r="BR353" s="1">
        <v>13</v>
      </c>
      <c r="BS353" s="1">
        <v>0</v>
      </c>
      <c r="BU353" s="2" t="s">
        <v>294</v>
      </c>
      <c r="BV353" s="1" t="s">
        <v>813</v>
      </c>
      <c r="BW353" s="1">
        <v>70</v>
      </c>
      <c r="BX353" s="1">
        <v>9</v>
      </c>
      <c r="BY353" s="1">
        <v>11</v>
      </c>
      <c r="BZ353" s="1">
        <v>20</v>
      </c>
      <c r="CA353" s="1">
        <v>-4</v>
      </c>
      <c r="CB353" s="1">
        <v>24</v>
      </c>
      <c r="CC353" s="1">
        <v>153</v>
      </c>
      <c r="CD353" s="1">
        <v>63</v>
      </c>
      <c r="CE353" s="1">
        <v>0</v>
      </c>
      <c r="CF353" s="1">
        <v>0</v>
      </c>
      <c r="CG353" s="1">
        <v>0</v>
      </c>
      <c r="CH353" s="1">
        <v>0</v>
      </c>
      <c r="CI353" s="1">
        <v>4</v>
      </c>
      <c r="CJ353" s="1">
        <v>81</v>
      </c>
      <c r="CK353" s="1">
        <v>0.111</v>
      </c>
      <c r="CL353" s="1" t="s">
        <v>797</v>
      </c>
      <c r="CM353" s="1" t="s">
        <v>220</v>
      </c>
      <c r="CN353" s="1" t="s">
        <v>801</v>
      </c>
      <c r="CO353" s="1">
        <v>57</v>
      </c>
      <c r="CP353" s="1">
        <v>8</v>
      </c>
      <c r="CQ353" s="1">
        <v>12</v>
      </c>
      <c r="CR353" s="1">
        <v>20</v>
      </c>
      <c r="CS353" s="1">
        <v>-7</v>
      </c>
      <c r="CT353" s="1">
        <v>36</v>
      </c>
      <c r="CU353" s="1">
        <v>40</v>
      </c>
      <c r="CV353" s="1">
        <v>15</v>
      </c>
      <c r="CW353" s="1">
        <v>1</v>
      </c>
      <c r="CX353" s="1">
        <v>3</v>
      </c>
      <c r="CY353" s="1">
        <v>0</v>
      </c>
      <c r="CZ353" s="1">
        <v>0</v>
      </c>
      <c r="DA353" s="1">
        <v>0</v>
      </c>
      <c r="DB353" s="1">
        <v>103</v>
      </c>
      <c r="DC353" s="1">
        <v>7.8E-2</v>
      </c>
      <c r="DE353" s="2"/>
      <c r="DF353" s="1" t="s">
        <v>220</v>
      </c>
      <c r="DG353" s="1">
        <v>57</v>
      </c>
      <c r="DH353" s="1">
        <v>8</v>
      </c>
      <c r="DI353" s="1">
        <v>12</v>
      </c>
      <c r="DJ353" s="1">
        <v>20</v>
      </c>
      <c r="DK353" s="1">
        <v>-7</v>
      </c>
      <c r="DL353" s="1">
        <v>36</v>
      </c>
      <c r="DM353" s="1">
        <v>40</v>
      </c>
      <c r="DN353" s="1">
        <v>15</v>
      </c>
      <c r="DO353" s="1">
        <v>1</v>
      </c>
      <c r="DP353" s="1">
        <v>3</v>
      </c>
      <c r="DQ353" s="1">
        <v>0</v>
      </c>
      <c r="DR353" s="1">
        <v>0</v>
      </c>
      <c r="DS353" s="1">
        <v>0</v>
      </c>
      <c r="DT353" s="1">
        <v>103</v>
      </c>
      <c r="DU353" s="1">
        <v>7.8E-2</v>
      </c>
    </row>
    <row r="354" spans="1:125" x14ac:dyDescent="0.2">
      <c r="A354" s="2" t="s">
        <v>88</v>
      </c>
      <c r="B354" s="1" t="s">
        <v>811</v>
      </c>
      <c r="C354" s="1">
        <v>47</v>
      </c>
      <c r="D354" s="1">
        <v>3</v>
      </c>
      <c r="E354" s="1">
        <v>17</v>
      </c>
      <c r="F354" s="1">
        <v>20</v>
      </c>
      <c r="G354" s="1">
        <v>-15</v>
      </c>
      <c r="H354" s="1">
        <v>32</v>
      </c>
      <c r="I354" s="1">
        <v>97</v>
      </c>
      <c r="J354" s="1">
        <v>44</v>
      </c>
      <c r="K354" s="1">
        <v>2</v>
      </c>
      <c r="L354" s="1">
        <v>9</v>
      </c>
      <c r="M354" s="1">
        <v>0</v>
      </c>
      <c r="N354" s="1">
        <v>0</v>
      </c>
      <c r="O354" s="1">
        <v>0</v>
      </c>
      <c r="P354" s="1">
        <v>104</v>
      </c>
      <c r="Q354" s="1">
        <v>2.9000000000000001E-2</v>
      </c>
      <c r="S354" s="1" t="s">
        <v>615</v>
      </c>
      <c r="T354" s="1" t="s">
        <v>808</v>
      </c>
      <c r="U354" s="1">
        <v>79</v>
      </c>
      <c r="V354" s="1">
        <v>8</v>
      </c>
      <c r="W354" s="1">
        <v>12</v>
      </c>
      <c r="X354" s="1">
        <v>20</v>
      </c>
      <c r="Y354" s="1">
        <v>-4</v>
      </c>
      <c r="Z354" s="1">
        <v>33</v>
      </c>
      <c r="AA354" s="1">
        <v>104</v>
      </c>
      <c r="AB354" s="1">
        <v>58</v>
      </c>
      <c r="AC354" s="1">
        <v>0</v>
      </c>
      <c r="AD354" s="1">
        <v>4</v>
      </c>
      <c r="AE354" s="1">
        <v>1</v>
      </c>
      <c r="AF354" s="1">
        <v>1</v>
      </c>
      <c r="AG354" s="1">
        <v>1</v>
      </c>
      <c r="AH354" s="1">
        <v>60</v>
      </c>
      <c r="AI354" s="1">
        <v>0.13300000000000001</v>
      </c>
      <c r="AK354" s="2" t="s">
        <v>464</v>
      </c>
      <c r="AL354" s="1" t="s">
        <v>795</v>
      </c>
      <c r="AM354" s="1">
        <v>73</v>
      </c>
      <c r="AN354" s="1">
        <v>9</v>
      </c>
      <c r="AO354" s="1">
        <v>10</v>
      </c>
      <c r="AP354" s="1">
        <v>19</v>
      </c>
      <c r="AQ354" s="1">
        <v>-4</v>
      </c>
      <c r="AR354" s="1">
        <v>23</v>
      </c>
      <c r="AS354" s="1">
        <v>137</v>
      </c>
      <c r="AT354" s="1">
        <v>20</v>
      </c>
      <c r="AU354" s="1">
        <v>0</v>
      </c>
      <c r="AV354" s="1">
        <v>1</v>
      </c>
      <c r="AW354" s="1">
        <v>0</v>
      </c>
      <c r="AX354" s="1">
        <v>0</v>
      </c>
      <c r="AY354" s="1">
        <v>1</v>
      </c>
      <c r="AZ354" s="1">
        <v>111</v>
      </c>
      <c r="BA354" s="1">
        <v>8.1000000000000003E-2</v>
      </c>
      <c r="BC354" s="2" t="s">
        <v>167</v>
      </c>
      <c r="BD354" s="1" t="s">
        <v>813</v>
      </c>
      <c r="BE354" s="1">
        <v>40</v>
      </c>
      <c r="BF354" s="1">
        <v>3</v>
      </c>
      <c r="BG354" s="1">
        <v>9</v>
      </c>
      <c r="BH354" s="1">
        <v>12</v>
      </c>
      <c r="BI354" s="1">
        <v>-9</v>
      </c>
      <c r="BJ354" s="1">
        <v>11</v>
      </c>
      <c r="BK354" s="1">
        <v>96</v>
      </c>
      <c r="BL354" s="1">
        <v>15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69</v>
      </c>
      <c r="BS354" s="1">
        <v>4.2999999999999997E-2</v>
      </c>
      <c r="BU354" s="2" t="s">
        <v>196</v>
      </c>
      <c r="BV354" s="1" t="s">
        <v>812</v>
      </c>
      <c r="BW354" s="1">
        <v>42</v>
      </c>
      <c r="BX354" s="1">
        <v>12</v>
      </c>
      <c r="BY354" s="1">
        <v>8</v>
      </c>
      <c r="BZ354" s="1">
        <v>20</v>
      </c>
      <c r="CA354" s="1">
        <v>2</v>
      </c>
      <c r="CB354" s="1">
        <v>14</v>
      </c>
      <c r="CC354" s="1">
        <v>73</v>
      </c>
      <c r="CD354" s="1">
        <v>16</v>
      </c>
      <c r="CE354" s="1">
        <v>1</v>
      </c>
      <c r="CF354" s="1">
        <v>0</v>
      </c>
      <c r="CG354" s="1">
        <v>2</v>
      </c>
      <c r="CH354" s="1">
        <v>0</v>
      </c>
      <c r="CI354" s="1">
        <v>3</v>
      </c>
      <c r="CJ354" s="1">
        <v>83</v>
      </c>
      <c r="CK354" s="1">
        <v>0.14499999999999999</v>
      </c>
      <c r="CL354" s="1" t="s">
        <v>797</v>
      </c>
      <c r="CM354" s="1" t="s">
        <v>217</v>
      </c>
      <c r="CN354" s="1" t="s">
        <v>821</v>
      </c>
      <c r="CO354" s="1">
        <v>74</v>
      </c>
      <c r="CP354" s="1">
        <v>6</v>
      </c>
      <c r="CQ354" s="1">
        <v>14</v>
      </c>
      <c r="CR354" s="1">
        <v>20</v>
      </c>
      <c r="CS354" s="1">
        <v>-1</v>
      </c>
      <c r="CT354" s="1">
        <v>24</v>
      </c>
      <c r="CU354" s="1">
        <v>205</v>
      </c>
      <c r="CV354" s="1">
        <v>49</v>
      </c>
      <c r="CW354" s="1">
        <v>0</v>
      </c>
      <c r="CX354" s="1">
        <v>1</v>
      </c>
      <c r="CY354" s="1">
        <v>1</v>
      </c>
      <c r="CZ354" s="1">
        <v>1</v>
      </c>
      <c r="DA354" s="1">
        <v>1</v>
      </c>
      <c r="DB354" s="1">
        <v>104</v>
      </c>
      <c r="DC354" s="1">
        <v>5.8000000000000003E-2</v>
      </c>
      <c r="DE354" s="2"/>
      <c r="DF354" s="1" t="s">
        <v>217</v>
      </c>
      <c r="DG354" s="1">
        <v>74</v>
      </c>
      <c r="DH354" s="1">
        <v>6</v>
      </c>
      <c r="DI354" s="1">
        <v>14</v>
      </c>
      <c r="DJ354" s="1">
        <v>20</v>
      </c>
      <c r="DK354" s="1">
        <v>-1</v>
      </c>
      <c r="DL354" s="1">
        <v>24</v>
      </c>
      <c r="DM354" s="1">
        <v>205</v>
      </c>
      <c r="DN354" s="1">
        <v>49</v>
      </c>
      <c r="DO354" s="1">
        <v>0</v>
      </c>
      <c r="DP354" s="1">
        <v>1</v>
      </c>
      <c r="DQ354" s="1">
        <v>1</v>
      </c>
      <c r="DR354" s="1">
        <v>1</v>
      </c>
      <c r="DS354" s="1">
        <v>1</v>
      </c>
      <c r="DT354" s="1">
        <v>104</v>
      </c>
      <c r="DU354" s="1">
        <v>5.8000000000000003E-2</v>
      </c>
    </row>
    <row r="355" spans="1:125" x14ac:dyDescent="0.2">
      <c r="A355" s="2" t="s">
        <v>946</v>
      </c>
      <c r="B355" s="1" t="s">
        <v>804</v>
      </c>
      <c r="C355" s="1">
        <v>82</v>
      </c>
      <c r="D355" s="1">
        <v>4</v>
      </c>
      <c r="E355" s="1">
        <v>16</v>
      </c>
      <c r="F355" s="1">
        <v>20</v>
      </c>
      <c r="G355" s="1">
        <v>13</v>
      </c>
      <c r="H355" s="1">
        <v>32</v>
      </c>
      <c r="I355" s="1">
        <v>63</v>
      </c>
      <c r="J355" s="1">
        <v>95</v>
      </c>
      <c r="K355" s="1">
        <v>0</v>
      </c>
      <c r="L355" s="1">
        <v>0</v>
      </c>
      <c r="M355" s="1">
        <v>0</v>
      </c>
      <c r="N355" s="1">
        <v>1</v>
      </c>
      <c r="O355" s="1">
        <v>0</v>
      </c>
      <c r="P355" s="1">
        <v>53</v>
      </c>
      <c r="Q355" s="1">
        <v>7.4999999999999997E-2</v>
      </c>
      <c r="S355" s="1" t="s">
        <v>230</v>
      </c>
      <c r="T355" s="1" t="s">
        <v>823</v>
      </c>
      <c r="U355" s="1">
        <v>42</v>
      </c>
      <c r="V355" s="1">
        <v>11</v>
      </c>
      <c r="W355" s="1">
        <v>9</v>
      </c>
      <c r="X355" s="1">
        <v>20</v>
      </c>
      <c r="Y355" s="1">
        <v>3</v>
      </c>
      <c r="Z355" s="1">
        <v>12</v>
      </c>
      <c r="AA355" s="1">
        <v>51</v>
      </c>
      <c r="AB355" s="1">
        <v>8</v>
      </c>
      <c r="AC355" s="1">
        <v>3</v>
      </c>
      <c r="AD355" s="1">
        <v>1</v>
      </c>
      <c r="AE355" s="1">
        <v>0</v>
      </c>
      <c r="AF355" s="1">
        <v>0</v>
      </c>
      <c r="AG355" s="1">
        <v>1</v>
      </c>
      <c r="AH355" s="1">
        <v>50</v>
      </c>
      <c r="AI355" s="1">
        <v>0.22</v>
      </c>
      <c r="AK355" s="2" t="s">
        <v>163</v>
      </c>
      <c r="AL355" s="1" t="s">
        <v>800</v>
      </c>
      <c r="AM355" s="1">
        <v>74</v>
      </c>
      <c r="AN355" s="1">
        <v>12</v>
      </c>
      <c r="AO355" s="1">
        <v>7</v>
      </c>
      <c r="AP355" s="1">
        <v>19</v>
      </c>
      <c r="AQ355" s="1">
        <v>-19</v>
      </c>
      <c r="AR355" s="1">
        <v>8</v>
      </c>
      <c r="AS355" s="1">
        <v>40</v>
      </c>
      <c r="AT355" s="1">
        <v>52</v>
      </c>
      <c r="AU355" s="1">
        <v>1</v>
      </c>
      <c r="AV355" s="1">
        <v>0</v>
      </c>
      <c r="AW355" s="1">
        <v>0</v>
      </c>
      <c r="AX355" s="1">
        <v>0</v>
      </c>
      <c r="AY355" s="1">
        <v>1</v>
      </c>
      <c r="AZ355" s="1">
        <v>95</v>
      </c>
      <c r="BA355" s="1">
        <v>0.126</v>
      </c>
      <c r="BC355" s="2" t="s">
        <v>947</v>
      </c>
      <c r="BD355" s="1" t="s">
        <v>795</v>
      </c>
      <c r="BE355" s="1">
        <v>48</v>
      </c>
      <c r="BF355" s="1">
        <v>1</v>
      </c>
      <c r="BG355" s="1">
        <v>11</v>
      </c>
      <c r="BH355" s="1">
        <v>12</v>
      </c>
      <c r="BI355" s="1">
        <v>-6</v>
      </c>
      <c r="BJ355" s="1">
        <v>4</v>
      </c>
      <c r="BK355" s="1">
        <v>30</v>
      </c>
      <c r="BL355" s="1">
        <v>66</v>
      </c>
      <c r="BM355" s="1">
        <v>0</v>
      </c>
      <c r="BN355" s="1">
        <v>0</v>
      </c>
      <c r="BO355" s="1">
        <v>0</v>
      </c>
      <c r="BP355" s="1">
        <v>1</v>
      </c>
      <c r="BQ355" s="1">
        <v>0</v>
      </c>
      <c r="BR355" s="1">
        <v>33</v>
      </c>
      <c r="BS355" s="1">
        <v>0.03</v>
      </c>
      <c r="BU355" s="2" t="s">
        <v>205</v>
      </c>
      <c r="BV355" s="1" t="s">
        <v>795</v>
      </c>
      <c r="BW355" s="1">
        <v>39</v>
      </c>
      <c r="BX355" s="1">
        <v>7</v>
      </c>
      <c r="BY355" s="1">
        <v>13</v>
      </c>
      <c r="BZ355" s="1">
        <v>20</v>
      </c>
      <c r="CA355" s="1">
        <v>6</v>
      </c>
      <c r="CB355" s="1">
        <v>8</v>
      </c>
      <c r="CC355" s="1">
        <v>68</v>
      </c>
      <c r="CD355" s="1">
        <v>29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97</v>
      </c>
      <c r="CK355" s="1">
        <v>7.1999999999999995E-2</v>
      </c>
      <c r="CL355" s="1" t="s">
        <v>797</v>
      </c>
      <c r="CM355" s="1" t="s">
        <v>888</v>
      </c>
      <c r="CN355" s="1" t="s">
        <v>796</v>
      </c>
      <c r="CO355" s="1">
        <v>80</v>
      </c>
      <c r="CP355" s="1">
        <v>5</v>
      </c>
      <c r="CQ355" s="1">
        <v>15</v>
      </c>
      <c r="CR355" s="1">
        <v>20</v>
      </c>
      <c r="CS355" s="1">
        <v>18</v>
      </c>
      <c r="CT355" s="1">
        <v>42</v>
      </c>
      <c r="CU355" s="1">
        <v>99</v>
      </c>
      <c r="CV355" s="1">
        <v>123</v>
      </c>
      <c r="CW355" s="1">
        <v>0</v>
      </c>
      <c r="CX355" s="1">
        <v>0</v>
      </c>
      <c r="CY355" s="1">
        <v>0</v>
      </c>
      <c r="CZ355" s="1">
        <v>2</v>
      </c>
      <c r="DA355" s="1">
        <v>0</v>
      </c>
      <c r="DB355" s="1">
        <v>97</v>
      </c>
      <c r="DC355" s="1">
        <v>5.1999999999999998E-2</v>
      </c>
      <c r="DE355" s="2"/>
      <c r="DF355" s="1" t="s">
        <v>888</v>
      </c>
      <c r="DG355" s="1">
        <v>80</v>
      </c>
      <c r="DH355" s="1">
        <v>5</v>
      </c>
      <c r="DI355" s="1">
        <v>15</v>
      </c>
      <c r="DJ355" s="1">
        <v>20</v>
      </c>
      <c r="DK355" s="1">
        <v>18</v>
      </c>
      <c r="DL355" s="1">
        <v>42</v>
      </c>
      <c r="DM355" s="1">
        <v>99</v>
      </c>
      <c r="DN355" s="1">
        <v>123</v>
      </c>
      <c r="DO355" s="1">
        <v>0</v>
      </c>
      <c r="DP355" s="1">
        <v>0</v>
      </c>
      <c r="DQ355" s="1">
        <v>0</v>
      </c>
      <c r="DR355" s="1">
        <v>2</v>
      </c>
      <c r="DS355" s="1">
        <v>0</v>
      </c>
      <c r="DT355" s="1">
        <v>97</v>
      </c>
      <c r="DU355" s="1">
        <v>5.1999999999999998E-2</v>
      </c>
    </row>
    <row r="356" spans="1:125" x14ac:dyDescent="0.2">
      <c r="A356" s="2" t="s">
        <v>948</v>
      </c>
      <c r="B356" s="1" t="s">
        <v>815</v>
      </c>
      <c r="C356" s="1">
        <v>80</v>
      </c>
      <c r="D356" s="1">
        <v>1</v>
      </c>
      <c r="E356" s="1">
        <v>19</v>
      </c>
      <c r="F356" s="1">
        <v>20</v>
      </c>
      <c r="G356" s="1">
        <v>-8</v>
      </c>
      <c r="H356" s="1">
        <v>43</v>
      </c>
      <c r="I356" s="1">
        <v>84</v>
      </c>
      <c r="J356" s="1">
        <v>158</v>
      </c>
      <c r="K356" s="1">
        <v>1</v>
      </c>
      <c r="L356" s="1">
        <v>2</v>
      </c>
      <c r="M356" s="1">
        <v>0</v>
      </c>
      <c r="N356" s="1">
        <v>2</v>
      </c>
      <c r="O356" s="1">
        <v>0</v>
      </c>
      <c r="P356" s="1">
        <v>83</v>
      </c>
      <c r="Q356" s="1">
        <v>1.2E-2</v>
      </c>
      <c r="S356" s="1" t="s">
        <v>612</v>
      </c>
      <c r="T356" s="1" t="s">
        <v>823</v>
      </c>
      <c r="U356" s="1">
        <v>82</v>
      </c>
      <c r="V356" s="1">
        <v>7</v>
      </c>
      <c r="W356" s="1">
        <v>13</v>
      </c>
      <c r="X356" s="1">
        <v>20</v>
      </c>
      <c r="Y356" s="1">
        <v>-13</v>
      </c>
      <c r="Z356" s="1">
        <v>30</v>
      </c>
      <c r="AA356" s="1">
        <v>162</v>
      </c>
      <c r="AB356" s="1">
        <v>49</v>
      </c>
      <c r="AC356" s="1">
        <v>0</v>
      </c>
      <c r="AD356" s="1">
        <v>0</v>
      </c>
      <c r="AE356" s="1">
        <v>1</v>
      </c>
      <c r="AF356" s="1">
        <v>0</v>
      </c>
      <c r="AG356" s="1">
        <v>1</v>
      </c>
      <c r="AH356" s="1">
        <v>108</v>
      </c>
      <c r="AI356" s="1">
        <v>6.5000000000000002E-2</v>
      </c>
      <c r="AK356" s="2" t="s">
        <v>943</v>
      </c>
      <c r="AL356" s="1" t="s">
        <v>818</v>
      </c>
      <c r="AM356" s="1">
        <v>81</v>
      </c>
      <c r="AN356" s="1">
        <v>5</v>
      </c>
      <c r="AO356" s="1">
        <v>14</v>
      </c>
      <c r="AP356" s="1">
        <v>19</v>
      </c>
      <c r="AQ356" s="1">
        <v>-17</v>
      </c>
      <c r="AR356" s="1">
        <v>24</v>
      </c>
      <c r="AS356" s="1">
        <v>142</v>
      </c>
      <c r="AT356" s="1">
        <v>134</v>
      </c>
      <c r="AU356" s="1">
        <v>0</v>
      </c>
      <c r="AV356" s="1">
        <v>0</v>
      </c>
      <c r="AW356" s="1">
        <v>0</v>
      </c>
      <c r="AX356" s="1">
        <v>0</v>
      </c>
      <c r="AY356" s="1">
        <v>1</v>
      </c>
      <c r="AZ356" s="1">
        <v>78</v>
      </c>
      <c r="BA356" s="1">
        <v>6.4000000000000001E-2</v>
      </c>
      <c r="BC356" s="2" t="s">
        <v>890</v>
      </c>
      <c r="BD356" s="1" t="s">
        <v>825</v>
      </c>
      <c r="BE356" s="1">
        <v>39</v>
      </c>
      <c r="BF356" s="1">
        <v>0</v>
      </c>
      <c r="BG356" s="1">
        <v>11</v>
      </c>
      <c r="BH356" s="1">
        <v>11</v>
      </c>
      <c r="BI356" s="1">
        <v>-6</v>
      </c>
      <c r="BJ356" s="1">
        <v>36</v>
      </c>
      <c r="BK356" s="1">
        <v>92</v>
      </c>
      <c r="BL356" s="1">
        <v>69</v>
      </c>
      <c r="BM356" s="1">
        <v>0</v>
      </c>
      <c r="BN356" s="1">
        <v>3</v>
      </c>
      <c r="BO356" s="1">
        <v>0</v>
      </c>
      <c r="BP356" s="1">
        <v>0</v>
      </c>
      <c r="BQ356" s="1">
        <v>0</v>
      </c>
      <c r="BR356" s="1">
        <v>68</v>
      </c>
      <c r="BS356" s="1">
        <v>0</v>
      </c>
      <c r="BU356" s="2" t="s">
        <v>350</v>
      </c>
      <c r="BV356" s="1" t="s">
        <v>825</v>
      </c>
      <c r="BW356" s="1">
        <v>72</v>
      </c>
      <c r="BX356" s="1">
        <v>11</v>
      </c>
      <c r="BY356" s="1">
        <v>9</v>
      </c>
      <c r="BZ356" s="1">
        <v>20</v>
      </c>
      <c r="CA356" s="1">
        <v>6</v>
      </c>
      <c r="CB356" s="1">
        <v>19</v>
      </c>
      <c r="CC356" s="1">
        <v>168</v>
      </c>
      <c r="CD356" s="1">
        <v>7</v>
      </c>
      <c r="CE356" s="1">
        <v>1</v>
      </c>
      <c r="CF356" s="1">
        <v>0</v>
      </c>
      <c r="CG356" s="1">
        <v>0</v>
      </c>
      <c r="CH356" s="1">
        <v>0</v>
      </c>
      <c r="CI356" s="1">
        <v>1</v>
      </c>
      <c r="CJ356" s="1">
        <v>103</v>
      </c>
      <c r="CK356" s="1">
        <v>0.107</v>
      </c>
      <c r="CL356" s="1" t="s">
        <v>797</v>
      </c>
      <c r="CM356" s="1" t="s">
        <v>321</v>
      </c>
      <c r="CN356" s="1" t="s">
        <v>799</v>
      </c>
      <c r="CO356" s="1">
        <v>66</v>
      </c>
      <c r="CP356" s="1">
        <v>7</v>
      </c>
      <c r="CQ356" s="1">
        <v>13</v>
      </c>
      <c r="CR356" s="1">
        <v>20</v>
      </c>
      <c r="CS356" s="1">
        <v>-2</v>
      </c>
      <c r="CT356" s="1">
        <v>24</v>
      </c>
      <c r="CU356" s="1">
        <v>107</v>
      </c>
      <c r="CV356" s="1">
        <v>53</v>
      </c>
      <c r="CW356" s="1">
        <v>0</v>
      </c>
      <c r="CX356" s="1">
        <v>1</v>
      </c>
      <c r="CY356" s="1">
        <v>0</v>
      </c>
      <c r="CZ356" s="1">
        <v>1</v>
      </c>
      <c r="DA356" s="1">
        <v>2</v>
      </c>
      <c r="DB356" s="1">
        <v>106</v>
      </c>
      <c r="DC356" s="1">
        <v>6.6000000000000003E-2</v>
      </c>
      <c r="DE356" s="2"/>
      <c r="DF356" s="1" t="s">
        <v>321</v>
      </c>
      <c r="DG356" s="1">
        <v>66</v>
      </c>
      <c r="DH356" s="1">
        <v>7</v>
      </c>
      <c r="DI356" s="1">
        <v>13</v>
      </c>
      <c r="DJ356" s="1">
        <v>20</v>
      </c>
      <c r="DK356" s="1">
        <v>-2</v>
      </c>
      <c r="DL356" s="1">
        <v>24</v>
      </c>
      <c r="DM356" s="1">
        <v>107</v>
      </c>
      <c r="DN356" s="1">
        <v>53</v>
      </c>
      <c r="DO356" s="1">
        <v>0</v>
      </c>
      <c r="DP356" s="1">
        <v>1</v>
      </c>
      <c r="DQ356" s="1">
        <v>0</v>
      </c>
      <c r="DR356" s="1">
        <v>1</v>
      </c>
      <c r="DS356" s="1">
        <v>2</v>
      </c>
      <c r="DT356" s="1">
        <v>106</v>
      </c>
      <c r="DU356" s="1">
        <v>6.6000000000000003E-2</v>
      </c>
    </row>
    <row r="357" spans="1:125" x14ac:dyDescent="0.2">
      <c r="A357" s="2" t="s">
        <v>932</v>
      </c>
      <c r="B357" s="1" t="s">
        <v>812</v>
      </c>
      <c r="C357" s="1">
        <v>82</v>
      </c>
      <c r="D357" s="1">
        <v>4</v>
      </c>
      <c r="E357" s="1">
        <v>16</v>
      </c>
      <c r="F357" s="1">
        <v>20</v>
      </c>
      <c r="G357" s="1">
        <v>-12</v>
      </c>
      <c r="H357" s="1">
        <v>22</v>
      </c>
      <c r="I357" s="1">
        <v>206</v>
      </c>
      <c r="J357" s="1">
        <v>133</v>
      </c>
      <c r="K357" s="1">
        <v>1</v>
      </c>
      <c r="L357" s="1">
        <v>2</v>
      </c>
      <c r="M357" s="1">
        <v>0</v>
      </c>
      <c r="N357" s="1">
        <v>0</v>
      </c>
      <c r="O357" s="1">
        <v>2</v>
      </c>
      <c r="P357" s="1">
        <v>153</v>
      </c>
      <c r="Q357" s="1">
        <v>2.5999999999999999E-2</v>
      </c>
      <c r="S357" s="1" t="s">
        <v>147</v>
      </c>
      <c r="T357" s="1" t="s">
        <v>817</v>
      </c>
      <c r="U357" s="1">
        <v>81</v>
      </c>
      <c r="V357" s="1">
        <v>8</v>
      </c>
      <c r="W357" s="1">
        <v>12</v>
      </c>
      <c r="X357" s="1">
        <v>20</v>
      </c>
      <c r="Y357" s="1">
        <v>2</v>
      </c>
      <c r="Z357" s="1">
        <v>142</v>
      </c>
      <c r="AA357" s="1">
        <v>108</v>
      </c>
      <c r="AB357" s="1">
        <v>60</v>
      </c>
      <c r="AC357" s="1">
        <v>0</v>
      </c>
      <c r="AD357" s="1">
        <v>1</v>
      </c>
      <c r="AE357" s="1">
        <v>0</v>
      </c>
      <c r="AF357" s="1">
        <v>0</v>
      </c>
      <c r="AG357" s="1">
        <v>1</v>
      </c>
      <c r="AH357" s="1">
        <v>104</v>
      </c>
      <c r="AI357" s="1">
        <v>7.6999999999999999E-2</v>
      </c>
      <c r="AK357" s="2" t="s">
        <v>461</v>
      </c>
      <c r="AL357" s="1" t="s">
        <v>817</v>
      </c>
      <c r="AM357" s="1">
        <v>76</v>
      </c>
      <c r="AN357" s="1">
        <v>9</v>
      </c>
      <c r="AO357" s="1">
        <v>10</v>
      </c>
      <c r="AP357" s="1">
        <v>19</v>
      </c>
      <c r="AQ357" s="1">
        <v>-6</v>
      </c>
      <c r="AR357" s="1">
        <v>29</v>
      </c>
      <c r="AS357" s="1">
        <v>94</v>
      </c>
      <c r="AT357" s="1">
        <v>33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100</v>
      </c>
      <c r="BA357" s="1">
        <v>0.09</v>
      </c>
      <c r="BC357" s="2" t="s">
        <v>749</v>
      </c>
      <c r="BD357" s="1" t="s">
        <v>815</v>
      </c>
      <c r="BE357" s="1">
        <v>45</v>
      </c>
      <c r="BF357" s="1">
        <v>2</v>
      </c>
      <c r="BG357" s="1">
        <v>9</v>
      </c>
      <c r="BH357" s="1">
        <v>11</v>
      </c>
      <c r="BI357" s="1">
        <v>3</v>
      </c>
      <c r="BJ357" s="1">
        <v>10</v>
      </c>
      <c r="BK357" s="1">
        <v>17</v>
      </c>
      <c r="BL357" s="1">
        <v>60</v>
      </c>
      <c r="BM357" s="1">
        <v>1</v>
      </c>
      <c r="BN357" s="1">
        <v>1</v>
      </c>
      <c r="BO357" s="1">
        <v>0</v>
      </c>
      <c r="BP357" s="1">
        <v>0</v>
      </c>
      <c r="BQ357" s="1">
        <v>0</v>
      </c>
      <c r="BR357" s="1">
        <v>51</v>
      </c>
      <c r="BS357" s="1">
        <v>3.9E-2</v>
      </c>
      <c r="BU357" s="2" t="s">
        <v>419</v>
      </c>
      <c r="BV357" s="1" t="s">
        <v>825</v>
      </c>
      <c r="BW357" s="1">
        <v>80</v>
      </c>
      <c r="BX357" s="1">
        <v>5</v>
      </c>
      <c r="BY357" s="1">
        <v>15</v>
      </c>
      <c r="BZ357" s="1">
        <v>20</v>
      </c>
      <c r="CA357" s="1">
        <v>3</v>
      </c>
      <c r="CB357" s="1">
        <v>45</v>
      </c>
      <c r="CC357" s="1">
        <v>116</v>
      </c>
      <c r="CD357" s="1">
        <v>9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46</v>
      </c>
      <c r="CK357" s="1">
        <v>0.109</v>
      </c>
      <c r="CL357" s="1" t="s">
        <v>797</v>
      </c>
      <c r="CM357" s="1" t="s">
        <v>1636</v>
      </c>
      <c r="CN357" s="1" t="s">
        <v>823</v>
      </c>
      <c r="CO357" s="1">
        <v>68</v>
      </c>
      <c r="CP357" s="1">
        <v>4</v>
      </c>
      <c r="CQ357" s="1">
        <v>16</v>
      </c>
      <c r="CR357" s="1">
        <v>20</v>
      </c>
      <c r="CS357" s="1">
        <v>-19</v>
      </c>
      <c r="CT357" s="1">
        <v>22</v>
      </c>
      <c r="CU357" s="1">
        <v>58</v>
      </c>
      <c r="CV357" s="1">
        <v>45</v>
      </c>
      <c r="CW357" s="1">
        <v>1</v>
      </c>
      <c r="CX357" s="1">
        <v>3</v>
      </c>
      <c r="CY357" s="1">
        <v>0</v>
      </c>
      <c r="CZ357" s="1">
        <v>0</v>
      </c>
      <c r="DA357" s="1">
        <v>0</v>
      </c>
      <c r="DB357" s="1">
        <v>85</v>
      </c>
      <c r="DC357" s="1">
        <v>4.7E-2</v>
      </c>
      <c r="DE357" s="2"/>
      <c r="DF357" s="1" t="s">
        <v>1636</v>
      </c>
      <c r="DG357" s="1">
        <v>68</v>
      </c>
      <c r="DH357" s="1">
        <v>4</v>
      </c>
      <c r="DI357" s="1">
        <v>16</v>
      </c>
      <c r="DJ357" s="1">
        <v>20</v>
      </c>
      <c r="DK357" s="1">
        <v>-19</v>
      </c>
      <c r="DL357" s="1">
        <v>22</v>
      </c>
      <c r="DM357" s="1">
        <v>58</v>
      </c>
      <c r="DN357" s="1">
        <v>45</v>
      </c>
      <c r="DO357" s="1">
        <v>1</v>
      </c>
      <c r="DP357" s="1">
        <v>3</v>
      </c>
      <c r="DQ357" s="1">
        <v>0</v>
      </c>
      <c r="DR357" s="1">
        <v>0</v>
      </c>
      <c r="DS357" s="1">
        <v>0</v>
      </c>
      <c r="DT357" s="1">
        <v>85</v>
      </c>
      <c r="DU357" s="1">
        <v>4.7E-2</v>
      </c>
    </row>
    <row r="358" spans="1:125" x14ac:dyDescent="0.2">
      <c r="A358" s="2" t="s">
        <v>405</v>
      </c>
      <c r="B358" s="1" t="s">
        <v>820</v>
      </c>
      <c r="C358" s="1">
        <v>76</v>
      </c>
      <c r="D358" s="1">
        <v>10</v>
      </c>
      <c r="E358" s="1">
        <v>10</v>
      </c>
      <c r="F358" s="1">
        <v>20</v>
      </c>
      <c r="G358" s="1">
        <v>-3</v>
      </c>
      <c r="H358" s="1">
        <v>12</v>
      </c>
      <c r="I358" s="1">
        <v>80</v>
      </c>
      <c r="J358" s="1">
        <v>24</v>
      </c>
      <c r="K358" s="1">
        <v>0</v>
      </c>
      <c r="L358" s="1">
        <v>0</v>
      </c>
      <c r="M358" s="1">
        <v>1</v>
      </c>
      <c r="N358" s="1">
        <v>1</v>
      </c>
      <c r="O358" s="1">
        <v>0</v>
      </c>
      <c r="P358" s="1">
        <v>120</v>
      </c>
      <c r="Q358" s="1">
        <v>8.3000000000000004E-2</v>
      </c>
      <c r="S358" s="1" t="s">
        <v>418</v>
      </c>
      <c r="T358" s="1" t="s">
        <v>812</v>
      </c>
      <c r="U358" s="1">
        <v>63</v>
      </c>
      <c r="V358" s="1">
        <v>13</v>
      </c>
      <c r="W358" s="1">
        <v>7</v>
      </c>
      <c r="X358" s="1">
        <v>20</v>
      </c>
      <c r="Y358" s="1">
        <v>-2</v>
      </c>
      <c r="Z358" s="1">
        <v>14</v>
      </c>
      <c r="AA358" s="1">
        <v>106</v>
      </c>
      <c r="AB358" s="1">
        <v>27</v>
      </c>
      <c r="AC358" s="1">
        <v>2</v>
      </c>
      <c r="AD358" s="1">
        <v>0</v>
      </c>
      <c r="AE358" s="1">
        <v>1</v>
      </c>
      <c r="AF358" s="1">
        <v>0</v>
      </c>
      <c r="AG358" s="1">
        <v>1</v>
      </c>
      <c r="AH358" s="1">
        <v>108</v>
      </c>
      <c r="AI358" s="1">
        <v>0.12</v>
      </c>
      <c r="AK358" s="2" t="s">
        <v>949</v>
      </c>
      <c r="AL358" s="1" t="s">
        <v>799</v>
      </c>
      <c r="AM358" s="1">
        <v>60</v>
      </c>
      <c r="AN358" s="1">
        <v>3</v>
      </c>
      <c r="AO358" s="1">
        <v>16</v>
      </c>
      <c r="AP358" s="1">
        <v>19</v>
      </c>
      <c r="AQ358" s="1">
        <v>1</v>
      </c>
      <c r="AR358" s="1">
        <v>18</v>
      </c>
      <c r="AS358" s="1">
        <v>99</v>
      </c>
      <c r="AT358" s="1">
        <v>54</v>
      </c>
      <c r="AU358" s="1">
        <v>0</v>
      </c>
      <c r="AV358" s="1">
        <v>2</v>
      </c>
      <c r="AW358" s="1">
        <v>0</v>
      </c>
      <c r="AX358" s="1">
        <v>0</v>
      </c>
      <c r="AY358" s="1">
        <v>1</v>
      </c>
      <c r="AZ358" s="1">
        <v>51</v>
      </c>
      <c r="BA358" s="1">
        <v>5.8999999999999997E-2</v>
      </c>
      <c r="BC358" s="2" t="s">
        <v>337</v>
      </c>
      <c r="BD358" s="1" t="s">
        <v>810</v>
      </c>
      <c r="BE358" s="1">
        <v>48</v>
      </c>
      <c r="BF358" s="1">
        <v>7</v>
      </c>
      <c r="BG358" s="1">
        <v>4</v>
      </c>
      <c r="BH358" s="1">
        <v>11</v>
      </c>
      <c r="BI358" s="1">
        <v>-3</v>
      </c>
      <c r="BJ358" s="1">
        <v>61</v>
      </c>
      <c r="BK358" s="1">
        <v>122</v>
      </c>
      <c r="BL358" s="1">
        <v>26</v>
      </c>
      <c r="BM358" s="1">
        <v>0</v>
      </c>
      <c r="BN358" s="1">
        <v>0</v>
      </c>
      <c r="BO358" s="1">
        <v>1</v>
      </c>
      <c r="BP358" s="1">
        <v>0</v>
      </c>
      <c r="BQ358" s="1">
        <v>3</v>
      </c>
      <c r="BR358" s="1">
        <v>49</v>
      </c>
      <c r="BS358" s="1">
        <v>0.14299999999999999</v>
      </c>
      <c r="BU358" s="2" t="s">
        <v>342</v>
      </c>
      <c r="BV358" s="1" t="s">
        <v>794</v>
      </c>
      <c r="BW358" s="1">
        <v>71</v>
      </c>
      <c r="BX358" s="1">
        <v>11</v>
      </c>
      <c r="BY358" s="1">
        <v>9</v>
      </c>
      <c r="BZ358" s="1">
        <v>20</v>
      </c>
      <c r="CA358" s="1">
        <v>-9</v>
      </c>
      <c r="CB358" s="1">
        <v>43</v>
      </c>
      <c r="CC358" s="1">
        <v>99</v>
      </c>
      <c r="CD358" s="1">
        <v>22</v>
      </c>
      <c r="CE358" s="1">
        <v>0</v>
      </c>
      <c r="CF358" s="1">
        <v>1</v>
      </c>
      <c r="CG358" s="1">
        <v>1</v>
      </c>
      <c r="CH358" s="1">
        <v>0</v>
      </c>
      <c r="CI358" s="1">
        <v>3</v>
      </c>
      <c r="CJ358" s="1">
        <v>112</v>
      </c>
      <c r="CK358" s="1">
        <v>9.8000000000000004E-2</v>
      </c>
      <c r="CL358" s="1" t="s">
        <v>797</v>
      </c>
      <c r="CM358" s="1" t="s">
        <v>974</v>
      </c>
      <c r="CN358" s="1" t="s">
        <v>794</v>
      </c>
      <c r="CO358" s="1">
        <v>70</v>
      </c>
      <c r="CP358" s="1">
        <v>2</v>
      </c>
      <c r="CQ358" s="1">
        <v>18</v>
      </c>
      <c r="CR358" s="1">
        <v>20</v>
      </c>
      <c r="CS358" s="1">
        <v>8</v>
      </c>
      <c r="CT358" s="1">
        <v>12</v>
      </c>
      <c r="CU358" s="1">
        <v>23</v>
      </c>
      <c r="CV358" s="1">
        <v>170</v>
      </c>
      <c r="CW358" s="1">
        <v>0</v>
      </c>
      <c r="CX358" s="1">
        <v>2</v>
      </c>
      <c r="CY358" s="1">
        <v>0</v>
      </c>
      <c r="CZ358" s="1">
        <v>0</v>
      </c>
      <c r="DA358" s="1">
        <v>1</v>
      </c>
      <c r="DB358" s="1">
        <v>53</v>
      </c>
      <c r="DC358" s="1">
        <v>3.7999999999999999E-2</v>
      </c>
      <c r="DE358" s="2"/>
      <c r="DF358" s="1" t="s">
        <v>974</v>
      </c>
      <c r="DG358" s="1">
        <v>70</v>
      </c>
      <c r="DH358" s="1">
        <v>2</v>
      </c>
      <c r="DI358" s="1">
        <v>18</v>
      </c>
      <c r="DJ358" s="1">
        <v>20</v>
      </c>
      <c r="DK358" s="1">
        <v>8</v>
      </c>
      <c r="DL358" s="1">
        <v>12</v>
      </c>
      <c r="DM358" s="1">
        <v>23</v>
      </c>
      <c r="DN358" s="1">
        <v>170</v>
      </c>
      <c r="DO358" s="1">
        <v>0</v>
      </c>
      <c r="DP358" s="1">
        <v>2</v>
      </c>
      <c r="DQ358" s="1">
        <v>0</v>
      </c>
      <c r="DR358" s="1">
        <v>0</v>
      </c>
      <c r="DS358" s="1">
        <v>1</v>
      </c>
      <c r="DT358" s="1">
        <v>53</v>
      </c>
      <c r="DU358" s="1">
        <v>3.7999999999999999E-2</v>
      </c>
    </row>
    <row r="359" spans="1:125" x14ac:dyDescent="0.2">
      <c r="A359" s="2" t="s">
        <v>950</v>
      </c>
      <c r="B359" s="1" t="s">
        <v>820</v>
      </c>
      <c r="C359" s="1">
        <v>74</v>
      </c>
      <c r="D359" s="1">
        <v>7</v>
      </c>
      <c r="E359" s="1">
        <v>13</v>
      </c>
      <c r="F359" s="1">
        <v>20</v>
      </c>
      <c r="G359" s="1">
        <v>-12</v>
      </c>
      <c r="H359" s="1">
        <v>48</v>
      </c>
      <c r="I359" s="1">
        <v>90</v>
      </c>
      <c r="J359" s="1">
        <v>17</v>
      </c>
      <c r="K359" s="1">
        <v>0</v>
      </c>
      <c r="L359" s="1">
        <v>4</v>
      </c>
      <c r="M359" s="1">
        <v>0</v>
      </c>
      <c r="N359" s="1">
        <v>0</v>
      </c>
      <c r="O359" s="1">
        <v>1</v>
      </c>
      <c r="P359" s="1">
        <v>105</v>
      </c>
      <c r="Q359" s="1">
        <v>6.7000000000000004E-2</v>
      </c>
      <c r="S359" s="1" t="s">
        <v>170</v>
      </c>
      <c r="T359" s="1" t="s">
        <v>820</v>
      </c>
      <c r="U359" s="1">
        <v>79</v>
      </c>
      <c r="V359" s="1">
        <v>10</v>
      </c>
      <c r="W359" s="1">
        <v>10</v>
      </c>
      <c r="X359" s="1">
        <v>20</v>
      </c>
      <c r="Y359" s="1">
        <v>8</v>
      </c>
      <c r="Z359" s="1">
        <v>122</v>
      </c>
      <c r="AA359" s="1">
        <v>141</v>
      </c>
      <c r="AB359" s="1">
        <v>18</v>
      </c>
      <c r="AC359" s="1">
        <v>0</v>
      </c>
      <c r="AD359" s="1">
        <v>0</v>
      </c>
      <c r="AE359" s="1">
        <v>0</v>
      </c>
      <c r="AF359" s="1">
        <v>0</v>
      </c>
      <c r="AG359" s="1">
        <v>2</v>
      </c>
      <c r="AH359" s="1">
        <v>151</v>
      </c>
      <c r="AI359" s="1">
        <v>6.6000000000000003E-2</v>
      </c>
      <c r="AK359" s="2" t="s">
        <v>148</v>
      </c>
      <c r="AL359" s="1" t="s">
        <v>824</v>
      </c>
      <c r="AM359" s="1">
        <v>64</v>
      </c>
      <c r="AN359" s="1">
        <v>2</v>
      </c>
      <c r="AO359" s="1">
        <v>17</v>
      </c>
      <c r="AP359" s="1">
        <v>19</v>
      </c>
      <c r="AQ359" s="1">
        <v>7</v>
      </c>
      <c r="AR359" s="1">
        <v>22</v>
      </c>
      <c r="AS359" s="1">
        <v>73</v>
      </c>
      <c r="AT359" s="1">
        <v>81</v>
      </c>
      <c r="AU359" s="1">
        <v>0</v>
      </c>
      <c r="AV359" s="1">
        <v>8</v>
      </c>
      <c r="AW359" s="1">
        <v>0</v>
      </c>
      <c r="AX359" s="1">
        <v>0</v>
      </c>
      <c r="AY359" s="1">
        <v>2</v>
      </c>
      <c r="AZ359" s="1">
        <v>68</v>
      </c>
      <c r="BA359" s="1">
        <v>2.9000000000000001E-2</v>
      </c>
      <c r="BC359" s="2" t="s">
        <v>843</v>
      </c>
      <c r="BD359" s="1" t="s">
        <v>808</v>
      </c>
      <c r="BE359" s="1">
        <v>32</v>
      </c>
      <c r="BF359" s="1">
        <v>2</v>
      </c>
      <c r="BG359" s="1">
        <v>9</v>
      </c>
      <c r="BH359" s="1">
        <v>11</v>
      </c>
      <c r="BI359" s="1">
        <v>-1</v>
      </c>
      <c r="BJ359" s="1">
        <v>4</v>
      </c>
      <c r="BK359" s="1">
        <v>45</v>
      </c>
      <c r="BL359" s="1">
        <v>52</v>
      </c>
      <c r="BM359" s="1">
        <v>0</v>
      </c>
      <c r="BN359" s="1">
        <v>1</v>
      </c>
      <c r="BO359" s="1">
        <v>0</v>
      </c>
      <c r="BP359" s="1">
        <v>0</v>
      </c>
      <c r="BQ359" s="1">
        <v>0</v>
      </c>
      <c r="BR359" s="1">
        <v>47</v>
      </c>
      <c r="BS359" s="1">
        <v>4.2999999999999997E-2</v>
      </c>
      <c r="BU359" s="2" t="s">
        <v>357</v>
      </c>
      <c r="BV359" s="1" t="s">
        <v>811</v>
      </c>
      <c r="BW359" s="1">
        <v>67</v>
      </c>
      <c r="BX359" s="1">
        <v>4</v>
      </c>
      <c r="BY359" s="1">
        <v>16</v>
      </c>
      <c r="BZ359" s="1">
        <v>20</v>
      </c>
      <c r="CA359" s="1">
        <v>3</v>
      </c>
      <c r="CB359" s="1">
        <v>35</v>
      </c>
      <c r="CC359" s="1">
        <v>105</v>
      </c>
      <c r="CD359" s="1">
        <v>34</v>
      </c>
      <c r="CE359" s="1">
        <v>0</v>
      </c>
      <c r="CF359" s="1">
        <v>1</v>
      </c>
      <c r="CG359" s="1">
        <v>0</v>
      </c>
      <c r="CH359" s="1">
        <v>0</v>
      </c>
      <c r="CI359" s="1">
        <v>0</v>
      </c>
      <c r="CJ359" s="1">
        <v>84</v>
      </c>
      <c r="CK359" s="1">
        <v>4.8000000000000001E-2</v>
      </c>
      <c r="CL359" s="1" t="s">
        <v>797</v>
      </c>
      <c r="CM359" s="1" t="s">
        <v>664</v>
      </c>
      <c r="CN359" s="1" t="s">
        <v>809</v>
      </c>
      <c r="CO359" s="1">
        <v>38</v>
      </c>
      <c r="CP359" s="1">
        <v>6</v>
      </c>
      <c r="CQ359" s="1">
        <v>14</v>
      </c>
      <c r="CR359" s="1">
        <v>20</v>
      </c>
      <c r="CS359" s="1">
        <v>-12</v>
      </c>
      <c r="CT359" s="1">
        <v>14</v>
      </c>
      <c r="CU359" s="1">
        <v>59</v>
      </c>
      <c r="CV359" s="1">
        <v>12</v>
      </c>
      <c r="CW359" s="1">
        <v>4</v>
      </c>
      <c r="CX359" s="1">
        <v>3</v>
      </c>
      <c r="CY359" s="1">
        <v>0</v>
      </c>
      <c r="CZ359" s="1">
        <v>0</v>
      </c>
      <c r="DA359" s="1">
        <v>2</v>
      </c>
      <c r="DB359" s="1">
        <v>61</v>
      </c>
      <c r="DC359" s="1">
        <v>9.8000000000000004E-2</v>
      </c>
      <c r="DE359" s="2"/>
      <c r="DF359" s="1" t="s">
        <v>664</v>
      </c>
      <c r="DG359" s="1">
        <v>38</v>
      </c>
      <c r="DH359" s="1">
        <v>6</v>
      </c>
      <c r="DI359" s="1">
        <v>14</v>
      </c>
      <c r="DJ359" s="1">
        <v>20</v>
      </c>
      <c r="DK359" s="1">
        <v>-12</v>
      </c>
      <c r="DL359" s="1">
        <v>14</v>
      </c>
      <c r="DM359" s="1">
        <v>59</v>
      </c>
      <c r="DN359" s="1">
        <v>12</v>
      </c>
      <c r="DO359" s="1">
        <v>4</v>
      </c>
      <c r="DP359" s="1">
        <v>3</v>
      </c>
      <c r="DQ359" s="1">
        <v>0</v>
      </c>
      <c r="DR359" s="1">
        <v>0</v>
      </c>
      <c r="DS359" s="1">
        <v>2</v>
      </c>
      <c r="DT359" s="1">
        <v>61</v>
      </c>
      <c r="DU359" s="1">
        <v>9.8000000000000004E-2</v>
      </c>
    </row>
    <row r="360" spans="1:125" x14ac:dyDescent="0.2">
      <c r="A360" s="2" t="s">
        <v>951</v>
      </c>
      <c r="B360" s="1" t="s">
        <v>801</v>
      </c>
      <c r="C360" s="1">
        <v>82</v>
      </c>
      <c r="D360" s="1">
        <v>3</v>
      </c>
      <c r="E360" s="1">
        <v>17</v>
      </c>
      <c r="F360" s="1">
        <v>20</v>
      </c>
      <c r="G360" s="1">
        <v>-1</v>
      </c>
      <c r="H360" s="1">
        <v>162</v>
      </c>
      <c r="I360" s="1">
        <v>171</v>
      </c>
      <c r="J360" s="1">
        <v>74</v>
      </c>
      <c r="K360" s="1">
        <v>0</v>
      </c>
      <c r="L360" s="1">
        <v>0</v>
      </c>
      <c r="M360" s="1">
        <v>0</v>
      </c>
      <c r="N360" s="1">
        <v>1</v>
      </c>
      <c r="O360" s="1">
        <v>0</v>
      </c>
      <c r="P360" s="1">
        <v>53</v>
      </c>
      <c r="Q360" s="1">
        <v>5.7000000000000002E-2</v>
      </c>
      <c r="S360" s="1" t="s">
        <v>642</v>
      </c>
      <c r="T360" s="1" t="s">
        <v>819</v>
      </c>
      <c r="U360" s="1">
        <v>74</v>
      </c>
      <c r="V360" s="1">
        <v>6</v>
      </c>
      <c r="W360" s="1">
        <v>14</v>
      </c>
      <c r="X360" s="1">
        <v>20</v>
      </c>
      <c r="Y360" s="1">
        <v>-12</v>
      </c>
      <c r="Z360" s="1">
        <v>27</v>
      </c>
      <c r="AA360" s="1">
        <v>62</v>
      </c>
      <c r="AB360" s="1">
        <v>22</v>
      </c>
      <c r="AC360" s="1">
        <v>0</v>
      </c>
      <c r="AD360" s="1">
        <v>0</v>
      </c>
      <c r="AE360" s="1">
        <v>0</v>
      </c>
      <c r="AF360" s="1">
        <v>1</v>
      </c>
      <c r="AG360" s="1">
        <v>2</v>
      </c>
      <c r="AH360" s="1">
        <v>92</v>
      </c>
      <c r="AI360" s="1">
        <v>6.5000000000000002E-2</v>
      </c>
      <c r="AK360" s="2" t="s">
        <v>898</v>
      </c>
      <c r="AL360" s="1" t="s">
        <v>814</v>
      </c>
      <c r="AM360" s="1">
        <v>80</v>
      </c>
      <c r="AN360" s="1">
        <v>5</v>
      </c>
      <c r="AO360" s="1">
        <v>14</v>
      </c>
      <c r="AP360" s="1">
        <v>19</v>
      </c>
      <c r="AQ360" s="1">
        <v>12</v>
      </c>
      <c r="AR360" s="1">
        <v>16</v>
      </c>
      <c r="AS360" s="1">
        <v>134</v>
      </c>
      <c r="AT360" s="1">
        <v>137</v>
      </c>
      <c r="AU360" s="1">
        <v>4</v>
      </c>
      <c r="AV360" s="1">
        <v>0</v>
      </c>
      <c r="AW360" s="1">
        <v>0</v>
      </c>
      <c r="AX360" s="1">
        <v>2</v>
      </c>
      <c r="AY360" s="1">
        <v>1</v>
      </c>
      <c r="AZ360" s="1">
        <v>85</v>
      </c>
      <c r="BA360" s="1">
        <v>5.8999999999999997E-2</v>
      </c>
      <c r="BC360" s="2" t="s">
        <v>216</v>
      </c>
      <c r="BD360" s="1" t="s">
        <v>813</v>
      </c>
      <c r="BE360" s="1">
        <v>48</v>
      </c>
      <c r="BF360" s="1">
        <v>4</v>
      </c>
      <c r="BG360" s="1">
        <v>7</v>
      </c>
      <c r="BH360" s="1">
        <v>11</v>
      </c>
      <c r="BI360" s="1">
        <v>-2</v>
      </c>
      <c r="BJ360" s="1">
        <v>63</v>
      </c>
      <c r="BK360" s="1">
        <v>234</v>
      </c>
      <c r="BL360" s="1">
        <v>22</v>
      </c>
      <c r="BM360" s="1">
        <v>1</v>
      </c>
      <c r="BN360" s="1">
        <v>0</v>
      </c>
      <c r="BO360" s="1">
        <v>0</v>
      </c>
      <c r="BP360" s="1">
        <v>0</v>
      </c>
      <c r="BQ360" s="1">
        <v>1</v>
      </c>
      <c r="BR360" s="1">
        <v>67</v>
      </c>
      <c r="BS360" s="1">
        <v>0.06</v>
      </c>
      <c r="BU360" s="2" t="s">
        <v>952</v>
      </c>
      <c r="BV360" s="1" t="s">
        <v>802</v>
      </c>
      <c r="BW360" s="1">
        <v>78</v>
      </c>
      <c r="BX360" s="1">
        <v>3</v>
      </c>
      <c r="BY360" s="1">
        <v>17</v>
      </c>
      <c r="BZ360" s="1">
        <v>20</v>
      </c>
      <c r="CA360" s="1">
        <v>16</v>
      </c>
      <c r="CB360" s="1">
        <v>30</v>
      </c>
      <c r="CC360" s="1">
        <v>118</v>
      </c>
      <c r="CD360" s="1">
        <v>122</v>
      </c>
      <c r="CE360" s="1">
        <v>1</v>
      </c>
      <c r="CF360" s="1">
        <v>1</v>
      </c>
      <c r="CG360" s="1">
        <v>0</v>
      </c>
      <c r="CH360" s="1">
        <v>1</v>
      </c>
      <c r="CI360" s="1">
        <v>0</v>
      </c>
      <c r="CJ360" s="1">
        <v>91</v>
      </c>
      <c r="CK360" s="1">
        <v>3.3000000000000002E-2</v>
      </c>
      <c r="CL360" s="1" t="s">
        <v>797</v>
      </c>
      <c r="CM360" s="1" t="s">
        <v>522</v>
      </c>
      <c r="CN360" s="1" t="s">
        <v>808</v>
      </c>
      <c r="CO360" s="1">
        <v>57</v>
      </c>
      <c r="CP360" s="1">
        <v>11</v>
      </c>
      <c r="CQ360" s="1">
        <v>9</v>
      </c>
      <c r="CR360" s="1">
        <v>20</v>
      </c>
      <c r="CS360" s="1">
        <v>-4</v>
      </c>
      <c r="CT360" s="1">
        <v>14</v>
      </c>
      <c r="CU360" s="1">
        <v>44</v>
      </c>
      <c r="CV360" s="1">
        <v>17</v>
      </c>
      <c r="CW360" s="1">
        <v>3</v>
      </c>
      <c r="CX360" s="1">
        <v>1</v>
      </c>
      <c r="CY360" s="1">
        <v>0</v>
      </c>
      <c r="CZ360" s="1">
        <v>0</v>
      </c>
      <c r="DA360" s="1">
        <v>0</v>
      </c>
      <c r="DB360" s="1">
        <v>71</v>
      </c>
      <c r="DC360" s="1">
        <v>0.155</v>
      </c>
      <c r="DE360" s="2"/>
      <c r="DF360" s="1" t="s">
        <v>522</v>
      </c>
      <c r="DG360" s="1">
        <v>57</v>
      </c>
      <c r="DH360" s="1">
        <v>11</v>
      </c>
      <c r="DI360" s="1">
        <v>9</v>
      </c>
      <c r="DJ360" s="1">
        <v>20</v>
      </c>
      <c r="DK360" s="1">
        <v>-4</v>
      </c>
      <c r="DL360" s="1">
        <v>14</v>
      </c>
      <c r="DM360" s="1">
        <v>44</v>
      </c>
      <c r="DN360" s="1">
        <v>17</v>
      </c>
      <c r="DO360" s="1">
        <v>3</v>
      </c>
      <c r="DP360" s="1">
        <v>1</v>
      </c>
      <c r="DQ360" s="1">
        <v>0</v>
      </c>
      <c r="DR360" s="1">
        <v>0</v>
      </c>
      <c r="DS360" s="1">
        <v>0</v>
      </c>
      <c r="DT360" s="1">
        <v>71</v>
      </c>
      <c r="DU360" s="1">
        <v>0.155</v>
      </c>
    </row>
    <row r="361" spans="1:125" x14ac:dyDescent="0.2">
      <c r="A361" s="2" t="s">
        <v>546</v>
      </c>
      <c r="B361" s="1" t="s">
        <v>800</v>
      </c>
      <c r="C361" s="1">
        <v>64</v>
      </c>
      <c r="D361" s="1">
        <v>3</v>
      </c>
      <c r="E361" s="1">
        <v>17</v>
      </c>
      <c r="F361" s="1">
        <v>20</v>
      </c>
      <c r="G361" s="1">
        <v>6</v>
      </c>
      <c r="H361" s="1">
        <v>28</v>
      </c>
      <c r="I361" s="1">
        <v>55</v>
      </c>
      <c r="J361" s="1">
        <v>162</v>
      </c>
      <c r="K361" s="1">
        <v>2</v>
      </c>
      <c r="L361" s="1">
        <v>5</v>
      </c>
      <c r="M361" s="1">
        <v>0</v>
      </c>
      <c r="N361" s="1">
        <v>0</v>
      </c>
      <c r="O361" s="1">
        <v>1</v>
      </c>
      <c r="P361" s="1">
        <v>75</v>
      </c>
      <c r="Q361" s="1">
        <v>0.04</v>
      </c>
      <c r="S361" s="1" t="s">
        <v>58</v>
      </c>
      <c r="T361" s="1" t="s">
        <v>813</v>
      </c>
      <c r="U361" s="1">
        <v>38</v>
      </c>
      <c r="V361" s="1">
        <v>5</v>
      </c>
      <c r="W361" s="1">
        <v>15</v>
      </c>
      <c r="X361" s="1">
        <v>20</v>
      </c>
      <c r="Y361" s="1">
        <v>3</v>
      </c>
      <c r="Z361" s="1">
        <v>40</v>
      </c>
      <c r="AA361" s="1">
        <v>31</v>
      </c>
      <c r="AB361" s="1">
        <v>16</v>
      </c>
      <c r="AC361" s="1">
        <v>0</v>
      </c>
      <c r="AD361" s="1">
        <v>5</v>
      </c>
      <c r="AE361" s="1">
        <v>0</v>
      </c>
      <c r="AF361" s="1">
        <v>0</v>
      </c>
      <c r="AG361" s="1">
        <v>2</v>
      </c>
      <c r="AH361" s="1">
        <v>72</v>
      </c>
      <c r="AI361" s="1">
        <v>6.9000000000000006E-2</v>
      </c>
      <c r="AK361" s="2" t="s">
        <v>663</v>
      </c>
      <c r="AL361" s="1" t="s">
        <v>796</v>
      </c>
      <c r="AM361" s="1">
        <v>62</v>
      </c>
      <c r="AN361" s="1">
        <v>8</v>
      </c>
      <c r="AO361" s="1">
        <v>10</v>
      </c>
      <c r="AP361" s="1">
        <v>18</v>
      </c>
      <c r="AQ361" s="1">
        <v>-19</v>
      </c>
      <c r="AR361" s="1">
        <v>10</v>
      </c>
      <c r="AS361" s="1">
        <v>58</v>
      </c>
      <c r="AT361" s="1">
        <v>34</v>
      </c>
      <c r="AU361" s="1">
        <v>0</v>
      </c>
      <c r="AV361" s="1">
        <v>0</v>
      </c>
      <c r="AW361" s="1">
        <v>1</v>
      </c>
      <c r="AX361" s="1">
        <v>0</v>
      </c>
      <c r="AY361" s="1">
        <v>2</v>
      </c>
      <c r="AZ361" s="1">
        <v>101</v>
      </c>
      <c r="BA361" s="1">
        <v>7.9000000000000001E-2</v>
      </c>
      <c r="BC361" s="2" t="s">
        <v>291</v>
      </c>
      <c r="BD361" s="1" t="s">
        <v>794</v>
      </c>
      <c r="BE361" s="1">
        <v>39</v>
      </c>
      <c r="BF361" s="1">
        <v>7</v>
      </c>
      <c r="BG361" s="1">
        <v>4</v>
      </c>
      <c r="BH361" s="1">
        <v>11</v>
      </c>
      <c r="BI361" s="1">
        <v>-7</v>
      </c>
      <c r="BJ361" s="1">
        <v>51</v>
      </c>
      <c r="BK361" s="1">
        <v>70</v>
      </c>
      <c r="BL361" s="1">
        <v>4</v>
      </c>
      <c r="BM361" s="1">
        <v>2</v>
      </c>
      <c r="BN361" s="1">
        <v>1</v>
      </c>
      <c r="BO361" s="1">
        <v>0</v>
      </c>
      <c r="BP361" s="1">
        <v>0</v>
      </c>
      <c r="BQ361" s="1">
        <v>1</v>
      </c>
      <c r="BR361" s="1">
        <v>49</v>
      </c>
      <c r="BS361" s="1">
        <v>0.14299999999999999</v>
      </c>
      <c r="BU361" s="2" t="s">
        <v>395</v>
      </c>
      <c r="BV361" s="1" t="s">
        <v>802</v>
      </c>
      <c r="BW361" s="1">
        <v>77</v>
      </c>
      <c r="BX361" s="1">
        <v>7</v>
      </c>
      <c r="BY361" s="1">
        <v>13</v>
      </c>
      <c r="BZ361" s="1">
        <v>20</v>
      </c>
      <c r="CA361" s="1">
        <v>1</v>
      </c>
      <c r="CB361" s="1">
        <v>52</v>
      </c>
      <c r="CC361" s="1">
        <v>63</v>
      </c>
      <c r="CD361" s="1">
        <v>29</v>
      </c>
      <c r="CE361" s="1">
        <v>4</v>
      </c>
      <c r="CF361" s="1">
        <v>0</v>
      </c>
      <c r="CG361" s="1">
        <v>1</v>
      </c>
      <c r="CH361" s="1">
        <v>0</v>
      </c>
      <c r="CI361" s="1">
        <v>0</v>
      </c>
      <c r="CJ361" s="1">
        <v>68</v>
      </c>
      <c r="CK361" s="1">
        <v>0.10299999999999999</v>
      </c>
      <c r="CL361" s="1" t="s">
        <v>797</v>
      </c>
      <c r="CM361" s="1" t="s">
        <v>1204</v>
      </c>
      <c r="CN361" s="1" t="s">
        <v>817</v>
      </c>
      <c r="CO361" s="1">
        <v>78</v>
      </c>
      <c r="CP361" s="1">
        <v>8</v>
      </c>
      <c r="CQ361" s="1">
        <v>12</v>
      </c>
      <c r="CR361" s="1">
        <v>20</v>
      </c>
      <c r="CS361" s="1">
        <v>-32</v>
      </c>
      <c r="CT361" s="1">
        <v>26</v>
      </c>
      <c r="CU361" s="1">
        <v>118</v>
      </c>
      <c r="CV361" s="1">
        <v>136</v>
      </c>
      <c r="CW361" s="1">
        <v>4</v>
      </c>
      <c r="CX361" s="1">
        <v>5</v>
      </c>
      <c r="CY361" s="1">
        <v>0</v>
      </c>
      <c r="CZ361" s="1">
        <v>0</v>
      </c>
      <c r="DA361" s="1">
        <v>0</v>
      </c>
      <c r="DB361" s="1">
        <v>121</v>
      </c>
      <c r="DC361" s="1">
        <v>6.6000000000000003E-2</v>
      </c>
      <c r="DE361" s="2"/>
      <c r="DF361" s="1" t="s">
        <v>1204</v>
      </c>
      <c r="DG361" s="1">
        <v>78</v>
      </c>
      <c r="DH361" s="1">
        <v>8</v>
      </c>
      <c r="DI361" s="1">
        <v>12</v>
      </c>
      <c r="DJ361" s="1">
        <v>20</v>
      </c>
      <c r="DK361" s="1">
        <v>-32</v>
      </c>
      <c r="DL361" s="1">
        <v>26</v>
      </c>
      <c r="DM361" s="1">
        <v>118</v>
      </c>
      <c r="DN361" s="1">
        <v>136</v>
      </c>
      <c r="DO361" s="1">
        <v>4</v>
      </c>
      <c r="DP361" s="1">
        <v>5</v>
      </c>
      <c r="DQ361" s="1">
        <v>0</v>
      </c>
      <c r="DR361" s="1">
        <v>0</v>
      </c>
      <c r="DS361" s="1">
        <v>0</v>
      </c>
      <c r="DT361" s="1">
        <v>121</v>
      </c>
      <c r="DU361" s="1">
        <v>6.6000000000000003E-2</v>
      </c>
    </row>
    <row r="362" spans="1:125" x14ac:dyDescent="0.2">
      <c r="A362" s="2" t="s">
        <v>953</v>
      </c>
      <c r="B362" s="1" t="s">
        <v>818</v>
      </c>
      <c r="C362" s="1">
        <v>61</v>
      </c>
      <c r="D362" s="1">
        <v>7</v>
      </c>
      <c r="E362" s="1">
        <v>13</v>
      </c>
      <c r="F362" s="1">
        <v>20</v>
      </c>
      <c r="G362" s="1">
        <v>0</v>
      </c>
      <c r="H362" s="1">
        <v>20</v>
      </c>
      <c r="I362" s="1">
        <v>47</v>
      </c>
      <c r="J362" s="1">
        <v>105</v>
      </c>
      <c r="K362" s="1">
        <v>2</v>
      </c>
      <c r="L362" s="1">
        <v>5</v>
      </c>
      <c r="M362" s="1">
        <v>0</v>
      </c>
      <c r="N362" s="1">
        <v>0</v>
      </c>
      <c r="O362" s="1">
        <v>1</v>
      </c>
      <c r="P362" s="1">
        <v>74</v>
      </c>
      <c r="Q362" s="1">
        <v>9.5000000000000001E-2</v>
      </c>
      <c r="S362" s="1" t="s">
        <v>286</v>
      </c>
      <c r="T362" s="1" t="s">
        <v>819</v>
      </c>
      <c r="U362" s="1">
        <v>52</v>
      </c>
      <c r="V362" s="1">
        <v>10</v>
      </c>
      <c r="W362" s="1">
        <v>10</v>
      </c>
      <c r="X362" s="1">
        <v>20</v>
      </c>
      <c r="Y362" s="1">
        <v>0</v>
      </c>
      <c r="Z362" s="1">
        <v>16</v>
      </c>
      <c r="AA362" s="1">
        <v>34</v>
      </c>
      <c r="AB362" s="1">
        <v>20</v>
      </c>
      <c r="AC362" s="1">
        <v>3</v>
      </c>
      <c r="AD362" s="1">
        <v>4</v>
      </c>
      <c r="AE362" s="1">
        <v>0</v>
      </c>
      <c r="AF362" s="1">
        <v>0</v>
      </c>
      <c r="AG362" s="1">
        <v>1</v>
      </c>
      <c r="AH362" s="1">
        <v>120</v>
      </c>
      <c r="AI362" s="1">
        <v>8.3000000000000004E-2</v>
      </c>
      <c r="AK362" s="2" t="s">
        <v>954</v>
      </c>
      <c r="AL362" s="1" t="s">
        <v>794</v>
      </c>
      <c r="AM362" s="1">
        <v>60</v>
      </c>
      <c r="AN362" s="1">
        <v>4</v>
      </c>
      <c r="AO362" s="1">
        <v>14</v>
      </c>
      <c r="AP362" s="1">
        <v>18</v>
      </c>
      <c r="AQ362" s="1">
        <v>-7</v>
      </c>
      <c r="AR362" s="1">
        <v>30</v>
      </c>
      <c r="AS362" s="1">
        <v>49</v>
      </c>
      <c r="AT362" s="1">
        <v>47</v>
      </c>
      <c r="AU362" s="1">
        <v>4</v>
      </c>
      <c r="AV362" s="1">
        <v>4</v>
      </c>
      <c r="AW362" s="1">
        <v>0</v>
      </c>
      <c r="AX362" s="1">
        <v>0</v>
      </c>
      <c r="AY362" s="1">
        <v>0</v>
      </c>
      <c r="AZ362" s="1">
        <v>88</v>
      </c>
      <c r="BA362" s="1">
        <v>4.4999999999999998E-2</v>
      </c>
      <c r="BC362" s="2" t="s">
        <v>833</v>
      </c>
      <c r="BD362" s="1" t="s">
        <v>818</v>
      </c>
      <c r="BE362" s="1">
        <v>29</v>
      </c>
      <c r="BF362" s="1">
        <v>4</v>
      </c>
      <c r="BG362" s="1">
        <v>7</v>
      </c>
      <c r="BH362" s="1">
        <v>11</v>
      </c>
      <c r="BI362" s="1">
        <v>-7</v>
      </c>
      <c r="BJ362" s="1">
        <v>0</v>
      </c>
      <c r="BK362" s="1">
        <v>6</v>
      </c>
      <c r="BL362" s="1">
        <v>8</v>
      </c>
      <c r="BM362" s="1">
        <v>2</v>
      </c>
      <c r="BN362" s="1">
        <v>1</v>
      </c>
      <c r="BO362" s="1">
        <v>0</v>
      </c>
      <c r="BP362" s="1">
        <v>0</v>
      </c>
      <c r="BQ362" s="1">
        <v>0</v>
      </c>
      <c r="BR362" s="1">
        <v>41</v>
      </c>
      <c r="BS362" s="1">
        <v>9.8000000000000004E-2</v>
      </c>
      <c r="BU362" s="2" t="s">
        <v>280</v>
      </c>
      <c r="BV362" s="1" t="s">
        <v>817</v>
      </c>
      <c r="BW362" s="1">
        <v>74</v>
      </c>
      <c r="BX362" s="1">
        <v>7</v>
      </c>
      <c r="BY362" s="1">
        <v>12</v>
      </c>
      <c r="BZ362" s="1">
        <v>19</v>
      </c>
      <c r="CA362" s="1">
        <v>-17</v>
      </c>
      <c r="CB362" s="1">
        <v>82</v>
      </c>
      <c r="CC362" s="1">
        <v>206</v>
      </c>
      <c r="CD362" s="1">
        <v>43</v>
      </c>
      <c r="CE362" s="1">
        <v>0</v>
      </c>
      <c r="CF362" s="1">
        <v>1</v>
      </c>
      <c r="CG362" s="1">
        <v>1</v>
      </c>
      <c r="CH362" s="1">
        <v>0</v>
      </c>
      <c r="CI362" s="1">
        <v>3</v>
      </c>
      <c r="CJ362" s="1">
        <v>79</v>
      </c>
      <c r="CK362" s="1">
        <v>8.8999999999999996E-2</v>
      </c>
      <c r="CL362" s="1" t="s">
        <v>797</v>
      </c>
      <c r="CM362" s="1" t="s">
        <v>755</v>
      </c>
      <c r="CN362" s="1" t="s">
        <v>817</v>
      </c>
      <c r="CO362" s="1">
        <v>62</v>
      </c>
      <c r="CP362" s="1">
        <v>3</v>
      </c>
      <c r="CQ362" s="1">
        <v>17</v>
      </c>
      <c r="CR362" s="1">
        <v>20</v>
      </c>
      <c r="CS362" s="1">
        <v>-6</v>
      </c>
      <c r="CT362" s="1">
        <v>78</v>
      </c>
      <c r="CU362" s="1">
        <v>189</v>
      </c>
      <c r="CV362" s="1">
        <v>90</v>
      </c>
      <c r="CW362" s="1">
        <v>0</v>
      </c>
      <c r="CX362" s="1">
        <v>2</v>
      </c>
      <c r="CY362" s="1">
        <v>0</v>
      </c>
      <c r="CZ362" s="1">
        <v>0</v>
      </c>
      <c r="DA362" s="1">
        <v>0</v>
      </c>
      <c r="DB362" s="1">
        <v>125</v>
      </c>
      <c r="DC362" s="1">
        <v>2.4E-2</v>
      </c>
      <c r="DE362" s="2"/>
      <c r="DF362" s="1" t="s">
        <v>755</v>
      </c>
      <c r="DG362" s="1">
        <v>62</v>
      </c>
      <c r="DH362" s="1">
        <v>3</v>
      </c>
      <c r="DI362" s="1">
        <v>17</v>
      </c>
      <c r="DJ362" s="1">
        <v>20</v>
      </c>
      <c r="DK362" s="1">
        <v>-6</v>
      </c>
      <c r="DL362" s="1">
        <v>78</v>
      </c>
      <c r="DM362" s="1">
        <v>189</v>
      </c>
      <c r="DN362" s="1">
        <v>90</v>
      </c>
      <c r="DO362" s="1">
        <v>0</v>
      </c>
      <c r="DP362" s="1">
        <v>2</v>
      </c>
      <c r="DQ362" s="1">
        <v>0</v>
      </c>
      <c r="DR362" s="1">
        <v>0</v>
      </c>
      <c r="DS362" s="1">
        <v>0</v>
      </c>
      <c r="DT362" s="1">
        <v>125</v>
      </c>
      <c r="DU362" s="1">
        <v>2.4E-2</v>
      </c>
    </row>
    <row r="363" spans="1:125" x14ac:dyDescent="0.2">
      <c r="A363" s="2" t="s">
        <v>908</v>
      </c>
      <c r="B363" s="1" t="s">
        <v>798</v>
      </c>
      <c r="C363" s="1">
        <v>67</v>
      </c>
      <c r="D363" s="1">
        <v>4</v>
      </c>
      <c r="E363" s="1">
        <v>16</v>
      </c>
      <c r="F363" s="1">
        <v>20</v>
      </c>
      <c r="G363" s="1">
        <v>10</v>
      </c>
      <c r="H363" s="1">
        <v>30</v>
      </c>
      <c r="I363" s="1">
        <v>126</v>
      </c>
      <c r="J363" s="1">
        <v>98</v>
      </c>
      <c r="K363" s="1">
        <v>0</v>
      </c>
      <c r="L363" s="1">
        <v>2</v>
      </c>
      <c r="M363" s="1">
        <v>0</v>
      </c>
      <c r="N363" s="1">
        <v>0</v>
      </c>
      <c r="O363" s="1">
        <v>1</v>
      </c>
      <c r="P363" s="1">
        <v>77</v>
      </c>
      <c r="Q363" s="1">
        <v>5.1999999999999998E-2</v>
      </c>
      <c r="S363" s="1" t="s">
        <v>846</v>
      </c>
      <c r="T363" s="1" t="s">
        <v>810</v>
      </c>
      <c r="U363" s="1">
        <v>70</v>
      </c>
      <c r="V363" s="1">
        <v>10</v>
      </c>
      <c r="W363" s="1">
        <v>9</v>
      </c>
      <c r="X363" s="1">
        <v>19</v>
      </c>
      <c r="Y363" s="1">
        <v>2</v>
      </c>
      <c r="Z363" s="1">
        <v>16</v>
      </c>
      <c r="AA363" s="1">
        <v>45</v>
      </c>
      <c r="AB363" s="1">
        <v>8</v>
      </c>
      <c r="AC363" s="1">
        <v>1</v>
      </c>
      <c r="AD363" s="1">
        <v>3</v>
      </c>
      <c r="AE363" s="1">
        <v>0</v>
      </c>
      <c r="AF363" s="1">
        <v>0</v>
      </c>
      <c r="AG363" s="1">
        <v>2</v>
      </c>
      <c r="AH363" s="1">
        <v>89</v>
      </c>
      <c r="AI363" s="1">
        <v>0.112</v>
      </c>
      <c r="AK363" s="2" t="s">
        <v>955</v>
      </c>
      <c r="AL363" s="1" t="s">
        <v>804</v>
      </c>
      <c r="AM363" s="1">
        <v>65</v>
      </c>
      <c r="AN363" s="1">
        <v>2</v>
      </c>
      <c r="AO363" s="1">
        <v>16</v>
      </c>
      <c r="AP363" s="1">
        <v>18</v>
      </c>
      <c r="AQ363" s="1">
        <v>-7</v>
      </c>
      <c r="AR363" s="1">
        <v>20</v>
      </c>
      <c r="AS363" s="1">
        <v>94</v>
      </c>
      <c r="AT363" s="1">
        <v>67</v>
      </c>
      <c r="AU363" s="1">
        <v>0</v>
      </c>
      <c r="AV363" s="1">
        <v>4</v>
      </c>
      <c r="AW363" s="1">
        <v>0</v>
      </c>
      <c r="AX363" s="1">
        <v>1</v>
      </c>
      <c r="AY363" s="1">
        <v>0</v>
      </c>
      <c r="AZ363" s="1">
        <v>68</v>
      </c>
      <c r="BA363" s="1">
        <v>2.9000000000000001E-2</v>
      </c>
      <c r="BC363" s="2" t="s">
        <v>257</v>
      </c>
      <c r="BD363" s="1" t="s">
        <v>825</v>
      </c>
      <c r="BE363" s="1">
        <v>36</v>
      </c>
      <c r="BF363" s="1">
        <v>6</v>
      </c>
      <c r="BG363" s="1">
        <v>5</v>
      </c>
      <c r="BH363" s="1">
        <v>11</v>
      </c>
      <c r="BI363" s="1">
        <v>-3</v>
      </c>
      <c r="BJ363" s="1">
        <v>12</v>
      </c>
      <c r="BK363" s="1">
        <v>71</v>
      </c>
      <c r="BL363" s="1">
        <v>27</v>
      </c>
      <c r="BM363" s="1">
        <v>1</v>
      </c>
      <c r="BN363" s="1">
        <v>1</v>
      </c>
      <c r="BO363" s="1">
        <v>0</v>
      </c>
      <c r="BP363" s="1">
        <v>0</v>
      </c>
      <c r="BQ363" s="1">
        <v>0</v>
      </c>
      <c r="BR363" s="1">
        <v>83</v>
      </c>
      <c r="BS363" s="1">
        <v>7.1999999999999995E-2</v>
      </c>
      <c r="BU363" s="2" t="s">
        <v>935</v>
      </c>
      <c r="BV363" s="1" t="s">
        <v>811</v>
      </c>
      <c r="BW363" s="1">
        <v>62</v>
      </c>
      <c r="BX363" s="1">
        <v>2</v>
      </c>
      <c r="BY363" s="1">
        <v>17</v>
      </c>
      <c r="BZ363" s="1">
        <v>19</v>
      </c>
      <c r="CA363" s="1">
        <v>5</v>
      </c>
      <c r="CB363" s="1">
        <v>35</v>
      </c>
      <c r="CC363" s="1">
        <v>62</v>
      </c>
      <c r="CD363" s="1">
        <v>93</v>
      </c>
      <c r="CE363" s="1">
        <v>1</v>
      </c>
      <c r="CF363" s="1">
        <v>5</v>
      </c>
      <c r="CG363" s="1">
        <v>0</v>
      </c>
      <c r="CH363" s="1">
        <v>0</v>
      </c>
      <c r="CI363" s="1">
        <v>0</v>
      </c>
      <c r="CJ363" s="1">
        <v>147</v>
      </c>
      <c r="CK363" s="1">
        <v>1.4E-2</v>
      </c>
      <c r="CL363" s="1" t="s">
        <v>797</v>
      </c>
      <c r="CM363" s="1" t="s">
        <v>1637</v>
      </c>
      <c r="CN363" s="1" t="s">
        <v>808</v>
      </c>
      <c r="CO363" s="1">
        <v>54</v>
      </c>
      <c r="CP363" s="1">
        <v>7</v>
      </c>
      <c r="CQ363" s="1">
        <v>13</v>
      </c>
      <c r="CR363" s="1">
        <v>20</v>
      </c>
      <c r="CS363" s="1">
        <v>-1</v>
      </c>
      <c r="CT363" s="1">
        <v>8</v>
      </c>
      <c r="CU363" s="1">
        <v>54</v>
      </c>
      <c r="CV363" s="1">
        <v>17</v>
      </c>
      <c r="CW363" s="1">
        <v>2</v>
      </c>
      <c r="CX363" s="1">
        <v>3</v>
      </c>
      <c r="CY363" s="1">
        <v>0</v>
      </c>
      <c r="CZ363" s="1">
        <v>0</v>
      </c>
      <c r="DA363" s="1">
        <v>0</v>
      </c>
      <c r="DB363" s="1">
        <v>82</v>
      </c>
      <c r="DC363" s="1">
        <v>8.5000000000000006E-2</v>
      </c>
      <c r="DE363" s="2"/>
      <c r="DF363" s="1" t="s">
        <v>1637</v>
      </c>
      <c r="DG363" s="1">
        <v>54</v>
      </c>
      <c r="DH363" s="1">
        <v>7</v>
      </c>
      <c r="DI363" s="1">
        <v>13</v>
      </c>
      <c r="DJ363" s="1">
        <v>20</v>
      </c>
      <c r="DK363" s="1">
        <v>-1</v>
      </c>
      <c r="DL363" s="1">
        <v>8</v>
      </c>
      <c r="DM363" s="1">
        <v>54</v>
      </c>
      <c r="DN363" s="1">
        <v>17</v>
      </c>
      <c r="DO363" s="1">
        <v>2</v>
      </c>
      <c r="DP363" s="1">
        <v>3</v>
      </c>
      <c r="DQ363" s="1">
        <v>0</v>
      </c>
      <c r="DR363" s="1">
        <v>0</v>
      </c>
      <c r="DS363" s="1">
        <v>0</v>
      </c>
      <c r="DT363" s="1">
        <v>82</v>
      </c>
      <c r="DU363" s="1">
        <v>8.5000000000000006E-2</v>
      </c>
    </row>
    <row r="364" spans="1:125" x14ac:dyDescent="0.2">
      <c r="A364" s="2" t="s">
        <v>56</v>
      </c>
      <c r="B364" s="1" t="s">
        <v>820</v>
      </c>
      <c r="C364" s="1">
        <v>50</v>
      </c>
      <c r="D364" s="1">
        <v>9</v>
      </c>
      <c r="E364" s="1">
        <v>11</v>
      </c>
      <c r="F364" s="1">
        <v>20</v>
      </c>
      <c r="G364" s="1">
        <v>-7</v>
      </c>
      <c r="H364" s="1">
        <v>44</v>
      </c>
      <c r="I364" s="1">
        <v>141</v>
      </c>
      <c r="J364" s="1">
        <v>14</v>
      </c>
      <c r="K364" s="1">
        <v>0</v>
      </c>
      <c r="L364" s="1">
        <v>1</v>
      </c>
      <c r="M364" s="1">
        <v>0</v>
      </c>
      <c r="N364" s="1">
        <v>0</v>
      </c>
      <c r="O364" s="1">
        <v>2</v>
      </c>
      <c r="P364" s="1">
        <v>72</v>
      </c>
      <c r="Q364" s="1">
        <v>0.125</v>
      </c>
      <c r="S364" s="1" t="s">
        <v>362</v>
      </c>
      <c r="T364" s="1" t="s">
        <v>819</v>
      </c>
      <c r="U364" s="1">
        <v>82</v>
      </c>
      <c r="V364" s="1">
        <v>9</v>
      </c>
      <c r="W364" s="1">
        <v>10</v>
      </c>
      <c r="X364" s="1">
        <v>19</v>
      </c>
      <c r="Y364" s="1">
        <v>-4</v>
      </c>
      <c r="Z364" s="1">
        <v>77</v>
      </c>
      <c r="AA364" s="1">
        <v>129</v>
      </c>
      <c r="AB364" s="1">
        <v>71</v>
      </c>
      <c r="AC364" s="1">
        <v>2</v>
      </c>
      <c r="AD364" s="1">
        <v>1</v>
      </c>
      <c r="AE364" s="1">
        <v>0</v>
      </c>
      <c r="AF364" s="1">
        <v>0</v>
      </c>
      <c r="AG364" s="1">
        <v>0</v>
      </c>
      <c r="AH364" s="1">
        <v>114</v>
      </c>
      <c r="AI364" s="1">
        <v>7.9000000000000001E-2</v>
      </c>
      <c r="AK364" s="2" t="s">
        <v>776</v>
      </c>
      <c r="AL364" s="1" t="s">
        <v>799</v>
      </c>
      <c r="AM364" s="1">
        <v>73</v>
      </c>
      <c r="AN364" s="1">
        <v>2</v>
      </c>
      <c r="AO364" s="1">
        <v>16</v>
      </c>
      <c r="AP364" s="1">
        <v>18</v>
      </c>
      <c r="AQ364" s="1">
        <v>19</v>
      </c>
      <c r="AR364" s="1">
        <v>61</v>
      </c>
      <c r="AS364" s="1">
        <v>259</v>
      </c>
      <c r="AT364" s="1">
        <v>139</v>
      </c>
      <c r="AU364" s="1">
        <v>0</v>
      </c>
      <c r="AV364" s="1">
        <v>0</v>
      </c>
      <c r="AW364" s="1">
        <v>0</v>
      </c>
      <c r="AX364" s="1">
        <v>1</v>
      </c>
      <c r="AY364" s="1">
        <v>0</v>
      </c>
      <c r="AZ364" s="1">
        <v>44</v>
      </c>
      <c r="BA364" s="1">
        <v>4.4999999999999998E-2</v>
      </c>
      <c r="BC364" s="2" t="s">
        <v>350</v>
      </c>
      <c r="BD364" s="1" t="s">
        <v>825</v>
      </c>
      <c r="BE364" s="1">
        <v>22</v>
      </c>
      <c r="BF364" s="1">
        <v>5</v>
      </c>
      <c r="BG364" s="1">
        <v>6</v>
      </c>
      <c r="BH364" s="1">
        <v>11</v>
      </c>
      <c r="BI364" s="1">
        <v>7</v>
      </c>
      <c r="BJ364" s="1">
        <v>10</v>
      </c>
      <c r="BK364" s="1">
        <v>65</v>
      </c>
      <c r="BL364" s="1">
        <v>6</v>
      </c>
      <c r="BM364" s="1">
        <v>1</v>
      </c>
      <c r="BN364" s="1">
        <v>0</v>
      </c>
      <c r="BO364" s="1">
        <v>0</v>
      </c>
      <c r="BP364" s="1">
        <v>0</v>
      </c>
      <c r="BQ364" s="1">
        <v>1</v>
      </c>
      <c r="BR364" s="1">
        <v>34</v>
      </c>
      <c r="BS364" s="1">
        <v>0.14699999999999999</v>
      </c>
      <c r="BU364" s="2" t="s">
        <v>956</v>
      </c>
      <c r="BV364" s="1" t="s">
        <v>812</v>
      </c>
      <c r="BW364" s="1">
        <v>71</v>
      </c>
      <c r="BX364" s="1">
        <v>5</v>
      </c>
      <c r="BY364" s="1">
        <v>14</v>
      </c>
      <c r="BZ364" s="1">
        <v>19</v>
      </c>
      <c r="CA364" s="1">
        <v>-2</v>
      </c>
      <c r="CB364" s="1">
        <v>68</v>
      </c>
      <c r="CC364" s="1">
        <v>57</v>
      </c>
      <c r="CD364" s="1">
        <v>69</v>
      </c>
      <c r="CE364" s="1">
        <v>1</v>
      </c>
      <c r="CF364" s="1">
        <v>0</v>
      </c>
      <c r="CG364" s="1">
        <v>0</v>
      </c>
      <c r="CH364" s="1">
        <v>0</v>
      </c>
      <c r="CI364" s="1">
        <v>0</v>
      </c>
      <c r="CJ364" s="1">
        <v>90</v>
      </c>
      <c r="CK364" s="1">
        <v>5.6000000000000001E-2</v>
      </c>
      <c r="CL364" s="1" t="s">
        <v>797</v>
      </c>
      <c r="CM364" s="1" t="s">
        <v>726</v>
      </c>
      <c r="CN364" s="1" t="s">
        <v>805</v>
      </c>
      <c r="CO364" s="1">
        <v>53</v>
      </c>
      <c r="CP364" s="1">
        <v>5</v>
      </c>
      <c r="CQ364" s="1">
        <v>15</v>
      </c>
      <c r="CR364" s="1">
        <v>20</v>
      </c>
      <c r="CS364" s="1">
        <v>-3</v>
      </c>
      <c r="CT364" s="1">
        <v>8</v>
      </c>
      <c r="CU364" s="1">
        <v>38</v>
      </c>
      <c r="CV364" s="1">
        <v>61</v>
      </c>
      <c r="CW364" s="1">
        <v>2</v>
      </c>
      <c r="CX364" s="1">
        <v>3</v>
      </c>
      <c r="CY364" s="1">
        <v>0</v>
      </c>
      <c r="CZ364" s="1">
        <v>0</v>
      </c>
      <c r="DA364" s="1">
        <v>1</v>
      </c>
      <c r="DB364" s="1">
        <v>85</v>
      </c>
      <c r="DC364" s="1">
        <v>5.8999999999999997E-2</v>
      </c>
      <c r="DE364" s="2"/>
      <c r="DF364" s="1" t="s">
        <v>726</v>
      </c>
      <c r="DG364" s="1">
        <v>53</v>
      </c>
      <c r="DH364" s="1">
        <v>5</v>
      </c>
      <c r="DI364" s="1">
        <v>15</v>
      </c>
      <c r="DJ364" s="1">
        <v>20</v>
      </c>
      <c r="DK364" s="1">
        <v>-3</v>
      </c>
      <c r="DL364" s="1">
        <v>8</v>
      </c>
      <c r="DM364" s="1">
        <v>38</v>
      </c>
      <c r="DN364" s="1">
        <v>61</v>
      </c>
      <c r="DO364" s="1">
        <v>2</v>
      </c>
      <c r="DP364" s="1">
        <v>3</v>
      </c>
      <c r="DQ364" s="1">
        <v>0</v>
      </c>
      <c r="DR364" s="1">
        <v>0</v>
      </c>
      <c r="DS364" s="1">
        <v>1</v>
      </c>
      <c r="DT364" s="1">
        <v>85</v>
      </c>
      <c r="DU364" s="1">
        <v>5.8999999999999997E-2</v>
      </c>
    </row>
    <row r="365" spans="1:125" x14ac:dyDescent="0.2">
      <c r="A365" s="2" t="s">
        <v>630</v>
      </c>
      <c r="B365" s="1" t="s">
        <v>824</v>
      </c>
      <c r="C365" s="1">
        <v>79</v>
      </c>
      <c r="D365" s="1">
        <v>4</v>
      </c>
      <c r="E365" s="1">
        <v>15</v>
      </c>
      <c r="F365" s="1">
        <v>19</v>
      </c>
      <c r="G365" s="1">
        <v>0</v>
      </c>
      <c r="H365" s="1">
        <v>72</v>
      </c>
      <c r="I365" s="1">
        <v>226</v>
      </c>
      <c r="J365" s="1">
        <v>36</v>
      </c>
      <c r="K365" s="1">
        <v>0</v>
      </c>
      <c r="L365" s="1">
        <v>1</v>
      </c>
      <c r="M365" s="1">
        <v>1</v>
      </c>
      <c r="N365" s="1">
        <v>1</v>
      </c>
      <c r="O365" s="1">
        <v>0</v>
      </c>
      <c r="P365" s="1">
        <v>93</v>
      </c>
      <c r="Q365" s="1">
        <v>4.2999999999999997E-2</v>
      </c>
      <c r="S365" s="1" t="s">
        <v>221</v>
      </c>
      <c r="T365" s="1" t="s">
        <v>812</v>
      </c>
      <c r="U365" s="1">
        <v>74</v>
      </c>
      <c r="V365" s="1">
        <v>7</v>
      </c>
      <c r="W365" s="1">
        <v>12</v>
      </c>
      <c r="X365" s="1">
        <v>19</v>
      </c>
      <c r="Y365" s="1">
        <v>15</v>
      </c>
      <c r="Z365" s="1">
        <v>61</v>
      </c>
      <c r="AA365" s="1">
        <v>188</v>
      </c>
      <c r="AB365" s="1">
        <v>39</v>
      </c>
      <c r="AC365" s="1">
        <v>0</v>
      </c>
      <c r="AD365" s="1">
        <v>0</v>
      </c>
      <c r="AE365" s="1">
        <v>0</v>
      </c>
      <c r="AF365" s="1">
        <v>1</v>
      </c>
      <c r="AG365" s="1">
        <v>1</v>
      </c>
      <c r="AH365" s="1">
        <v>129</v>
      </c>
      <c r="AI365" s="1">
        <v>5.3999999999999999E-2</v>
      </c>
      <c r="AK365" s="2" t="s">
        <v>938</v>
      </c>
      <c r="AL365" s="1" t="s">
        <v>805</v>
      </c>
      <c r="AM365" s="1">
        <v>81</v>
      </c>
      <c r="AN365" s="1">
        <v>3</v>
      </c>
      <c r="AO365" s="1">
        <v>15</v>
      </c>
      <c r="AP365" s="1">
        <v>18</v>
      </c>
      <c r="AQ365" s="1">
        <v>-6</v>
      </c>
      <c r="AR365" s="1">
        <v>33</v>
      </c>
      <c r="AS365" s="1">
        <v>64</v>
      </c>
      <c r="AT365" s="1">
        <v>140</v>
      </c>
      <c r="AU365" s="1">
        <v>0</v>
      </c>
      <c r="AV365" s="1">
        <v>0</v>
      </c>
      <c r="AW365" s="1">
        <v>0</v>
      </c>
      <c r="AX365" s="1">
        <v>0</v>
      </c>
      <c r="AY365" s="1">
        <v>1</v>
      </c>
      <c r="AZ365" s="1">
        <v>82</v>
      </c>
      <c r="BA365" s="1">
        <v>3.6999999999999998E-2</v>
      </c>
      <c r="BC365" s="2" t="s">
        <v>774</v>
      </c>
      <c r="BD365" s="1" t="s">
        <v>814</v>
      </c>
      <c r="BE365" s="1">
        <v>47</v>
      </c>
      <c r="BF365" s="1">
        <v>2</v>
      </c>
      <c r="BG365" s="1">
        <v>9</v>
      </c>
      <c r="BH365" s="1">
        <v>11</v>
      </c>
      <c r="BI365" s="1">
        <v>2</v>
      </c>
      <c r="BJ365" s="1">
        <v>31</v>
      </c>
      <c r="BK365" s="1">
        <v>130</v>
      </c>
      <c r="BL365" s="1">
        <v>81</v>
      </c>
      <c r="BM365" s="1">
        <v>0</v>
      </c>
      <c r="BN365" s="1">
        <v>1</v>
      </c>
      <c r="BO365" s="1">
        <v>0</v>
      </c>
      <c r="BP365" s="1">
        <v>0</v>
      </c>
      <c r="BQ365" s="1">
        <v>0</v>
      </c>
      <c r="BR365" s="1">
        <v>53</v>
      </c>
      <c r="BS365" s="1">
        <v>3.7999999999999999E-2</v>
      </c>
      <c r="BU365" s="2" t="s">
        <v>918</v>
      </c>
      <c r="BV365" s="1" t="s">
        <v>812</v>
      </c>
      <c r="BW365" s="1">
        <v>66</v>
      </c>
      <c r="BX365" s="1">
        <v>2</v>
      </c>
      <c r="BY365" s="1">
        <v>17</v>
      </c>
      <c r="BZ365" s="1">
        <v>19</v>
      </c>
      <c r="CA365" s="1">
        <v>-4</v>
      </c>
      <c r="CB365" s="1">
        <v>24</v>
      </c>
      <c r="CC365" s="1">
        <v>57</v>
      </c>
      <c r="CD365" s="1">
        <v>42</v>
      </c>
      <c r="CE365" s="1">
        <v>0</v>
      </c>
      <c r="CF365" s="1">
        <v>7</v>
      </c>
      <c r="CG365" s="1">
        <v>0</v>
      </c>
      <c r="CH365" s="1">
        <v>0</v>
      </c>
      <c r="CI365" s="1">
        <v>0</v>
      </c>
      <c r="CJ365" s="1">
        <v>93</v>
      </c>
      <c r="CK365" s="1">
        <v>2.1999999999999999E-2</v>
      </c>
      <c r="CL365" s="1" t="s">
        <v>797</v>
      </c>
      <c r="CM365" s="1" t="s">
        <v>352</v>
      </c>
      <c r="CN365" s="1" t="s">
        <v>824</v>
      </c>
      <c r="CO365" s="1">
        <v>73</v>
      </c>
      <c r="CP365" s="1">
        <v>9</v>
      </c>
      <c r="CQ365" s="1">
        <v>11</v>
      </c>
      <c r="CR365" s="1">
        <v>20</v>
      </c>
      <c r="CS365" s="1">
        <v>-6</v>
      </c>
      <c r="CT365" s="1">
        <v>47</v>
      </c>
      <c r="CU365" s="1">
        <v>56</v>
      </c>
      <c r="CV365" s="1">
        <v>63</v>
      </c>
      <c r="CW365" s="1">
        <v>0</v>
      </c>
      <c r="CX365" s="1">
        <v>0</v>
      </c>
      <c r="CY365" s="1">
        <v>1</v>
      </c>
      <c r="CZ365" s="1">
        <v>0</v>
      </c>
      <c r="DA365" s="1">
        <v>0</v>
      </c>
      <c r="DB365" s="1">
        <v>86</v>
      </c>
      <c r="DC365" s="1">
        <v>0.105</v>
      </c>
      <c r="DE365" s="2"/>
      <c r="DF365" s="1" t="s">
        <v>352</v>
      </c>
      <c r="DG365" s="1">
        <v>73</v>
      </c>
      <c r="DH365" s="1">
        <v>9</v>
      </c>
      <c r="DI365" s="1">
        <v>11</v>
      </c>
      <c r="DJ365" s="1">
        <v>20</v>
      </c>
      <c r="DK365" s="1">
        <v>-6</v>
      </c>
      <c r="DL365" s="1">
        <v>47</v>
      </c>
      <c r="DM365" s="1">
        <v>56</v>
      </c>
      <c r="DN365" s="1">
        <v>63</v>
      </c>
      <c r="DO365" s="1">
        <v>0</v>
      </c>
      <c r="DP365" s="1">
        <v>0</v>
      </c>
      <c r="DQ365" s="1">
        <v>1</v>
      </c>
      <c r="DR365" s="1">
        <v>0</v>
      </c>
      <c r="DS365" s="1">
        <v>0</v>
      </c>
      <c r="DT365" s="1">
        <v>86</v>
      </c>
      <c r="DU365" s="1">
        <v>0.105</v>
      </c>
    </row>
    <row r="366" spans="1:125" x14ac:dyDescent="0.2">
      <c r="A366" s="2" t="s">
        <v>758</v>
      </c>
      <c r="B366" s="1" t="s">
        <v>801</v>
      </c>
      <c r="C366" s="1">
        <v>81</v>
      </c>
      <c r="D366" s="1">
        <v>5</v>
      </c>
      <c r="E366" s="1">
        <v>14</v>
      </c>
      <c r="F366" s="1">
        <v>19</v>
      </c>
      <c r="G366" s="1">
        <v>-6</v>
      </c>
      <c r="H366" s="1">
        <v>54</v>
      </c>
      <c r="I366" s="1">
        <v>118</v>
      </c>
      <c r="J366" s="1">
        <v>109</v>
      </c>
      <c r="K366" s="1">
        <v>1</v>
      </c>
      <c r="L366" s="1">
        <v>2</v>
      </c>
      <c r="M366" s="1">
        <v>0</v>
      </c>
      <c r="N366" s="1">
        <v>0</v>
      </c>
      <c r="O366" s="1">
        <v>0</v>
      </c>
      <c r="P366" s="1">
        <v>122</v>
      </c>
      <c r="Q366" s="1">
        <v>4.1000000000000002E-2</v>
      </c>
      <c r="S366" s="1" t="s">
        <v>905</v>
      </c>
      <c r="T366" s="1" t="s">
        <v>819</v>
      </c>
      <c r="U366" s="1">
        <v>82</v>
      </c>
      <c r="V366" s="1">
        <v>3</v>
      </c>
      <c r="W366" s="1">
        <v>16</v>
      </c>
      <c r="X366" s="1">
        <v>19</v>
      </c>
      <c r="Y366" s="1">
        <v>3</v>
      </c>
      <c r="Z366" s="1">
        <v>24</v>
      </c>
      <c r="AA366" s="1">
        <v>51</v>
      </c>
      <c r="AB366" s="1">
        <v>173</v>
      </c>
      <c r="AC366" s="1">
        <v>0</v>
      </c>
      <c r="AD366" s="1">
        <v>1</v>
      </c>
      <c r="AE366" s="1">
        <v>0</v>
      </c>
      <c r="AF366" s="1">
        <v>1</v>
      </c>
      <c r="AG366" s="1">
        <v>2</v>
      </c>
      <c r="AH366" s="1">
        <v>83</v>
      </c>
      <c r="AI366" s="1">
        <v>3.5999999999999997E-2</v>
      </c>
      <c r="AK366" s="2" t="s">
        <v>867</v>
      </c>
      <c r="AL366" s="1" t="s">
        <v>800</v>
      </c>
      <c r="AM366" s="1">
        <v>53</v>
      </c>
      <c r="AN366" s="1">
        <v>2</v>
      </c>
      <c r="AO366" s="1">
        <v>16</v>
      </c>
      <c r="AP366" s="1">
        <v>18</v>
      </c>
      <c r="AQ366" s="1">
        <v>9</v>
      </c>
      <c r="AR366" s="1">
        <v>20</v>
      </c>
      <c r="AS366" s="1">
        <v>76</v>
      </c>
      <c r="AT366" s="1">
        <v>71</v>
      </c>
      <c r="AU366" s="1">
        <v>0</v>
      </c>
      <c r="AV366" s="1">
        <v>4</v>
      </c>
      <c r="AW366" s="1">
        <v>0</v>
      </c>
      <c r="AX366" s="1">
        <v>0</v>
      </c>
      <c r="AY366" s="1">
        <v>0</v>
      </c>
      <c r="AZ366" s="1">
        <v>55</v>
      </c>
      <c r="BA366" s="1">
        <v>3.5999999999999997E-2</v>
      </c>
      <c r="BC366" s="2" t="s">
        <v>464</v>
      </c>
      <c r="BD366" s="1" t="s">
        <v>795</v>
      </c>
      <c r="BE366" s="1">
        <v>48</v>
      </c>
      <c r="BF366" s="1">
        <v>6</v>
      </c>
      <c r="BG366" s="1">
        <v>5</v>
      </c>
      <c r="BH366" s="1">
        <v>11</v>
      </c>
      <c r="BI366" s="1">
        <v>5</v>
      </c>
      <c r="BJ366" s="1">
        <v>6</v>
      </c>
      <c r="BK366" s="1">
        <v>85</v>
      </c>
      <c r="BL366" s="1">
        <v>28</v>
      </c>
      <c r="BM366" s="1">
        <v>1</v>
      </c>
      <c r="BN366" s="1">
        <v>1</v>
      </c>
      <c r="BO366" s="1">
        <v>0</v>
      </c>
      <c r="BP366" s="1">
        <v>0</v>
      </c>
      <c r="BQ366" s="1">
        <v>0</v>
      </c>
      <c r="BR366" s="1">
        <v>56</v>
      </c>
      <c r="BS366" s="1">
        <v>0.107</v>
      </c>
      <c r="BU366" s="2" t="s">
        <v>215</v>
      </c>
      <c r="BV366" s="1" t="s">
        <v>813</v>
      </c>
      <c r="BW366" s="1">
        <v>73</v>
      </c>
      <c r="BX366" s="1">
        <v>12</v>
      </c>
      <c r="BY366" s="1">
        <v>7</v>
      </c>
      <c r="BZ366" s="1">
        <v>19</v>
      </c>
      <c r="CA366" s="1">
        <v>-9</v>
      </c>
      <c r="CB366" s="1">
        <v>50</v>
      </c>
      <c r="CC366" s="1">
        <v>270</v>
      </c>
      <c r="CD366" s="1">
        <v>14</v>
      </c>
      <c r="CE366" s="1">
        <v>0</v>
      </c>
      <c r="CF366" s="1">
        <v>0</v>
      </c>
      <c r="CG366" s="1">
        <v>3</v>
      </c>
      <c r="CH366" s="1">
        <v>1</v>
      </c>
      <c r="CI366" s="1">
        <v>1</v>
      </c>
      <c r="CJ366" s="1">
        <v>172</v>
      </c>
      <c r="CK366" s="1">
        <v>7.0000000000000007E-2</v>
      </c>
      <c r="CL366" s="1" t="s">
        <v>797</v>
      </c>
      <c r="CM366" s="1" t="s">
        <v>769</v>
      </c>
      <c r="CN366" s="1" t="s">
        <v>811</v>
      </c>
      <c r="CO366" s="1">
        <v>74</v>
      </c>
      <c r="CP366" s="1">
        <v>3</v>
      </c>
      <c r="CQ366" s="1">
        <v>17</v>
      </c>
      <c r="CR366" s="1">
        <v>20</v>
      </c>
      <c r="CS366" s="1">
        <v>17</v>
      </c>
      <c r="CT366" s="1">
        <v>20</v>
      </c>
      <c r="CU366" s="1">
        <v>60</v>
      </c>
      <c r="CV366" s="1">
        <v>139</v>
      </c>
      <c r="CW366" s="1">
        <v>0</v>
      </c>
      <c r="CX366" s="1">
        <v>1</v>
      </c>
      <c r="CY366" s="1">
        <v>0</v>
      </c>
      <c r="CZ366" s="1">
        <v>0</v>
      </c>
      <c r="DA366" s="1">
        <v>0</v>
      </c>
      <c r="DB366" s="1">
        <v>61</v>
      </c>
      <c r="DC366" s="1">
        <v>4.9000000000000002E-2</v>
      </c>
      <c r="DE366" s="2"/>
      <c r="DF366" s="1" t="s">
        <v>769</v>
      </c>
      <c r="DG366" s="1">
        <v>74</v>
      </c>
      <c r="DH366" s="1">
        <v>3</v>
      </c>
      <c r="DI366" s="1">
        <v>17</v>
      </c>
      <c r="DJ366" s="1">
        <v>20</v>
      </c>
      <c r="DK366" s="1">
        <v>17</v>
      </c>
      <c r="DL366" s="1">
        <v>20</v>
      </c>
      <c r="DM366" s="1">
        <v>60</v>
      </c>
      <c r="DN366" s="1">
        <v>139</v>
      </c>
      <c r="DO366" s="1">
        <v>0</v>
      </c>
      <c r="DP366" s="1">
        <v>1</v>
      </c>
      <c r="DQ366" s="1">
        <v>0</v>
      </c>
      <c r="DR366" s="1">
        <v>0</v>
      </c>
      <c r="DS366" s="1">
        <v>0</v>
      </c>
      <c r="DT366" s="1">
        <v>61</v>
      </c>
      <c r="DU366" s="1">
        <v>4.9000000000000002E-2</v>
      </c>
    </row>
    <row r="367" spans="1:125" x14ac:dyDescent="0.2">
      <c r="A367" s="2" t="s">
        <v>957</v>
      </c>
      <c r="B367" s="1" t="s">
        <v>798</v>
      </c>
      <c r="C367" s="1">
        <v>41</v>
      </c>
      <c r="D367" s="1">
        <v>9</v>
      </c>
      <c r="E367" s="1">
        <v>10</v>
      </c>
      <c r="F367" s="1">
        <v>19</v>
      </c>
      <c r="G367" s="1">
        <v>-3</v>
      </c>
      <c r="H367" s="1">
        <v>16</v>
      </c>
      <c r="I367" s="1">
        <v>32</v>
      </c>
      <c r="J367" s="1">
        <v>12</v>
      </c>
      <c r="K367" s="1">
        <v>2</v>
      </c>
      <c r="L367" s="1">
        <v>1</v>
      </c>
      <c r="M367" s="1">
        <v>0</v>
      </c>
      <c r="N367" s="1">
        <v>0</v>
      </c>
      <c r="O367" s="1">
        <v>0</v>
      </c>
      <c r="P367" s="1">
        <v>93</v>
      </c>
      <c r="Q367" s="1">
        <v>9.7000000000000003E-2</v>
      </c>
      <c r="S367" s="1" t="s">
        <v>322</v>
      </c>
      <c r="T367" s="1" t="s">
        <v>816</v>
      </c>
      <c r="U367" s="1">
        <v>68</v>
      </c>
      <c r="V367" s="1">
        <v>7</v>
      </c>
      <c r="W367" s="1">
        <v>12</v>
      </c>
      <c r="X367" s="1">
        <v>19</v>
      </c>
      <c r="Y367" s="1">
        <v>-13</v>
      </c>
      <c r="Z367" s="1">
        <v>47</v>
      </c>
      <c r="AA367" s="1">
        <v>84</v>
      </c>
      <c r="AB367" s="1">
        <v>11</v>
      </c>
      <c r="AC367" s="1">
        <v>0</v>
      </c>
      <c r="AD367" s="1">
        <v>0</v>
      </c>
      <c r="AE367" s="1">
        <v>1</v>
      </c>
      <c r="AF367" s="1">
        <v>0</v>
      </c>
      <c r="AG367" s="1">
        <v>1</v>
      </c>
      <c r="AH367" s="1">
        <v>103</v>
      </c>
      <c r="AI367" s="1">
        <v>6.8000000000000005E-2</v>
      </c>
      <c r="AK367" s="2" t="s">
        <v>372</v>
      </c>
      <c r="AL367" s="1" t="s">
        <v>817</v>
      </c>
      <c r="AM367" s="1">
        <v>55</v>
      </c>
      <c r="AN367" s="1">
        <v>9</v>
      </c>
      <c r="AO367" s="1">
        <v>9</v>
      </c>
      <c r="AP367" s="1">
        <v>18</v>
      </c>
      <c r="AQ367" s="1">
        <v>12</v>
      </c>
      <c r="AR367" s="1">
        <v>27</v>
      </c>
      <c r="AS367" s="1">
        <v>48</v>
      </c>
      <c r="AT367" s="1">
        <v>18</v>
      </c>
      <c r="AU367" s="1">
        <v>3</v>
      </c>
      <c r="AV367" s="1">
        <v>0</v>
      </c>
      <c r="AW367" s="1">
        <v>0</v>
      </c>
      <c r="AX367" s="1">
        <v>0</v>
      </c>
      <c r="AY367" s="1">
        <v>3</v>
      </c>
      <c r="AZ367" s="1">
        <v>101</v>
      </c>
      <c r="BA367" s="1">
        <v>8.8999999999999996E-2</v>
      </c>
      <c r="BC367" s="2" t="s">
        <v>710</v>
      </c>
      <c r="BD367" s="1" t="s">
        <v>798</v>
      </c>
      <c r="BE367" s="1">
        <v>37</v>
      </c>
      <c r="BF367" s="1">
        <v>1</v>
      </c>
      <c r="BG367" s="1">
        <v>10</v>
      </c>
      <c r="BH367" s="1">
        <v>11</v>
      </c>
      <c r="BI367" s="1">
        <v>-4</v>
      </c>
      <c r="BJ367" s="1">
        <v>4</v>
      </c>
      <c r="BK367" s="1">
        <v>19</v>
      </c>
      <c r="BL367" s="1">
        <v>41</v>
      </c>
      <c r="BM367" s="1">
        <v>1</v>
      </c>
      <c r="BN367" s="1">
        <v>5</v>
      </c>
      <c r="BO367" s="1">
        <v>0</v>
      </c>
      <c r="BP367" s="1">
        <v>0</v>
      </c>
      <c r="BQ367" s="1">
        <v>0</v>
      </c>
      <c r="BR367" s="1">
        <v>50</v>
      </c>
      <c r="BS367" s="1">
        <v>0.02</v>
      </c>
      <c r="BU367" s="2" t="s">
        <v>233</v>
      </c>
      <c r="BV367" s="1" t="s">
        <v>823</v>
      </c>
      <c r="BW367" s="1">
        <v>36</v>
      </c>
      <c r="BX367" s="1">
        <v>5</v>
      </c>
      <c r="BY367" s="1">
        <v>14</v>
      </c>
      <c r="BZ367" s="1">
        <v>19</v>
      </c>
      <c r="CA367" s="1">
        <v>-3</v>
      </c>
      <c r="CB367" s="1">
        <v>24</v>
      </c>
      <c r="CC367" s="1">
        <v>53</v>
      </c>
      <c r="CD367" s="1">
        <v>14</v>
      </c>
      <c r="CE367" s="1">
        <v>2</v>
      </c>
      <c r="CF367" s="1">
        <v>2</v>
      </c>
      <c r="CG367" s="1">
        <v>0</v>
      </c>
      <c r="CH367" s="1">
        <v>0</v>
      </c>
      <c r="CI367" s="1">
        <v>2</v>
      </c>
      <c r="CJ367" s="1">
        <v>48</v>
      </c>
      <c r="CK367" s="1">
        <v>0.104</v>
      </c>
      <c r="CL367" s="1" t="s">
        <v>797</v>
      </c>
      <c r="CM367" s="1" t="s">
        <v>707</v>
      </c>
      <c r="CN367" s="1" t="s">
        <v>796</v>
      </c>
      <c r="CO367" s="1">
        <v>65</v>
      </c>
      <c r="CP367" s="1">
        <v>9</v>
      </c>
      <c r="CQ367" s="1">
        <v>11</v>
      </c>
      <c r="CR367" s="1">
        <v>20</v>
      </c>
      <c r="CS367" s="1">
        <v>18</v>
      </c>
      <c r="CT367" s="1">
        <v>20</v>
      </c>
      <c r="CU367" s="1">
        <v>49</v>
      </c>
      <c r="CV367" s="1">
        <v>79</v>
      </c>
      <c r="CW367" s="1">
        <v>3</v>
      </c>
      <c r="CX367" s="1">
        <v>5</v>
      </c>
      <c r="CY367" s="1">
        <v>0</v>
      </c>
      <c r="CZ367" s="1">
        <v>0</v>
      </c>
      <c r="DA367" s="1">
        <v>3</v>
      </c>
      <c r="DB367" s="1">
        <v>116</v>
      </c>
      <c r="DC367" s="1">
        <v>7.8E-2</v>
      </c>
      <c r="DE367" s="2"/>
      <c r="DF367" s="1" t="s">
        <v>707</v>
      </c>
      <c r="DG367" s="1">
        <v>65</v>
      </c>
      <c r="DH367" s="1">
        <v>9</v>
      </c>
      <c r="DI367" s="1">
        <v>11</v>
      </c>
      <c r="DJ367" s="1">
        <v>20</v>
      </c>
      <c r="DK367" s="1">
        <v>18</v>
      </c>
      <c r="DL367" s="1">
        <v>20</v>
      </c>
      <c r="DM367" s="1">
        <v>49</v>
      </c>
      <c r="DN367" s="1">
        <v>79</v>
      </c>
      <c r="DO367" s="1">
        <v>3</v>
      </c>
      <c r="DP367" s="1">
        <v>5</v>
      </c>
      <c r="DQ367" s="1">
        <v>0</v>
      </c>
      <c r="DR367" s="1">
        <v>0</v>
      </c>
      <c r="DS367" s="1">
        <v>3</v>
      </c>
      <c r="DT367" s="1">
        <v>116</v>
      </c>
      <c r="DU367" s="1">
        <v>7.8E-2</v>
      </c>
    </row>
    <row r="368" spans="1:125" x14ac:dyDescent="0.2">
      <c r="A368" s="2" t="s">
        <v>958</v>
      </c>
      <c r="B368" s="1" t="s">
        <v>808</v>
      </c>
      <c r="C368" s="1">
        <v>80</v>
      </c>
      <c r="D368" s="1">
        <v>9</v>
      </c>
      <c r="E368" s="1">
        <v>10</v>
      </c>
      <c r="F368" s="1">
        <v>19</v>
      </c>
      <c r="G368" s="1">
        <v>-29</v>
      </c>
      <c r="H368" s="1">
        <v>36</v>
      </c>
      <c r="I368" s="1">
        <v>83</v>
      </c>
      <c r="J368" s="1">
        <v>31</v>
      </c>
      <c r="K368" s="1">
        <v>2</v>
      </c>
      <c r="L368" s="1">
        <v>3</v>
      </c>
      <c r="M368" s="1">
        <v>0</v>
      </c>
      <c r="N368" s="1">
        <v>0</v>
      </c>
      <c r="O368" s="1">
        <v>2</v>
      </c>
      <c r="P368" s="1">
        <v>95</v>
      </c>
      <c r="Q368" s="1">
        <v>9.5000000000000001E-2</v>
      </c>
      <c r="S368" s="1" t="s">
        <v>889</v>
      </c>
      <c r="T368" s="1" t="s">
        <v>823</v>
      </c>
      <c r="U368" s="1">
        <v>31</v>
      </c>
      <c r="V368" s="1">
        <v>4</v>
      </c>
      <c r="W368" s="1">
        <v>15</v>
      </c>
      <c r="X368" s="1">
        <v>19</v>
      </c>
      <c r="Y368" s="1">
        <v>2</v>
      </c>
      <c r="Z368" s="1">
        <v>16</v>
      </c>
      <c r="AA368" s="1">
        <v>67</v>
      </c>
      <c r="AB368" s="1">
        <v>29</v>
      </c>
      <c r="AC368" s="1">
        <v>2</v>
      </c>
      <c r="AD368" s="1">
        <v>8</v>
      </c>
      <c r="AE368" s="1">
        <v>0</v>
      </c>
      <c r="AF368" s="1">
        <v>0</v>
      </c>
      <c r="AG368" s="1">
        <v>0</v>
      </c>
      <c r="AH368" s="1">
        <v>50</v>
      </c>
      <c r="AI368" s="1">
        <v>0.08</v>
      </c>
      <c r="AK368" s="2" t="s">
        <v>174</v>
      </c>
      <c r="AL368" s="1" t="s">
        <v>794</v>
      </c>
      <c r="AM368" s="1">
        <v>50</v>
      </c>
      <c r="AN368" s="1">
        <v>5</v>
      </c>
      <c r="AO368" s="1">
        <v>13</v>
      </c>
      <c r="AP368" s="1">
        <v>18</v>
      </c>
      <c r="AQ368" s="1">
        <v>1</v>
      </c>
      <c r="AR368" s="1">
        <v>8</v>
      </c>
      <c r="AS368" s="1">
        <v>18</v>
      </c>
      <c r="AT368" s="1">
        <v>39</v>
      </c>
      <c r="AU368" s="1">
        <v>0</v>
      </c>
      <c r="AV368" s="1">
        <v>1</v>
      </c>
      <c r="AW368" s="1">
        <v>0</v>
      </c>
      <c r="AX368" s="1">
        <v>0</v>
      </c>
      <c r="AY368" s="1">
        <v>0</v>
      </c>
      <c r="AZ368" s="1">
        <v>63</v>
      </c>
      <c r="BA368" s="1">
        <v>7.9000000000000001E-2</v>
      </c>
      <c r="BC368" s="2" t="s">
        <v>549</v>
      </c>
      <c r="BD368" s="1" t="s">
        <v>829</v>
      </c>
      <c r="BE368" s="1">
        <v>34</v>
      </c>
      <c r="BF368" s="1">
        <v>4</v>
      </c>
      <c r="BG368" s="1">
        <v>7</v>
      </c>
      <c r="BH368" s="1">
        <v>11</v>
      </c>
      <c r="BI368" s="1">
        <v>-8</v>
      </c>
      <c r="BJ368" s="1">
        <v>4</v>
      </c>
      <c r="BK368" s="1">
        <v>15</v>
      </c>
      <c r="BL368" s="1">
        <v>4</v>
      </c>
      <c r="BM368" s="1">
        <v>1</v>
      </c>
      <c r="BN368" s="1">
        <v>3</v>
      </c>
      <c r="BO368" s="1">
        <v>0</v>
      </c>
      <c r="BP368" s="1">
        <v>0</v>
      </c>
      <c r="BQ368" s="1">
        <v>0</v>
      </c>
      <c r="BR368" s="1">
        <v>41</v>
      </c>
      <c r="BS368" s="1">
        <v>9.8000000000000004E-2</v>
      </c>
      <c r="BU368" s="2" t="s">
        <v>374</v>
      </c>
      <c r="BV368" s="1" t="s">
        <v>800</v>
      </c>
      <c r="BW368" s="1">
        <v>63</v>
      </c>
      <c r="BX368" s="1">
        <v>4</v>
      </c>
      <c r="BY368" s="1">
        <v>15</v>
      </c>
      <c r="BZ368" s="1">
        <v>19</v>
      </c>
      <c r="CA368" s="1">
        <v>-9</v>
      </c>
      <c r="CB368" s="1">
        <v>6</v>
      </c>
      <c r="CC368" s="1">
        <v>70</v>
      </c>
      <c r="CD368" s="1">
        <v>32</v>
      </c>
      <c r="CE368" s="1">
        <v>0</v>
      </c>
      <c r="CF368" s="1">
        <v>2</v>
      </c>
      <c r="CG368" s="1">
        <v>0</v>
      </c>
      <c r="CH368" s="1">
        <v>1</v>
      </c>
      <c r="CI368" s="1">
        <v>0</v>
      </c>
      <c r="CJ368" s="1">
        <v>113</v>
      </c>
      <c r="CK368" s="1">
        <v>3.5000000000000003E-2</v>
      </c>
      <c r="CL368" s="1" t="s">
        <v>797</v>
      </c>
      <c r="CM368" s="1" t="s">
        <v>280</v>
      </c>
      <c r="CN368" s="1" t="s">
        <v>817</v>
      </c>
      <c r="CO368" s="1">
        <v>57</v>
      </c>
      <c r="CP368" s="1">
        <v>8</v>
      </c>
      <c r="CQ368" s="1">
        <v>12</v>
      </c>
      <c r="CR368" s="1">
        <v>20</v>
      </c>
      <c r="CS368" s="1">
        <v>-5</v>
      </c>
      <c r="CT368" s="1">
        <v>50</v>
      </c>
      <c r="CU368" s="1">
        <v>193</v>
      </c>
      <c r="CV368" s="1">
        <v>48</v>
      </c>
      <c r="CW368" s="1">
        <v>0</v>
      </c>
      <c r="CX368" s="1">
        <v>1</v>
      </c>
      <c r="CY368" s="1">
        <v>0</v>
      </c>
      <c r="CZ368" s="1">
        <v>1</v>
      </c>
      <c r="DA368" s="1">
        <v>0</v>
      </c>
      <c r="DB368" s="1">
        <v>66</v>
      </c>
      <c r="DC368" s="1">
        <v>0.121</v>
      </c>
      <c r="DE368" s="2"/>
      <c r="DF368" s="1" t="s">
        <v>280</v>
      </c>
      <c r="DG368" s="1">
        <v>57</v>
      </c>
      <c r="DH368" s="1">
        <v>8</v>
      </c>
      <c r="DI368" s="1">
        <v>12</v>
      </c>
      <c r="DJ368" s="1">
        <v>20</v>
      </c>
      <c r="DK368" s="1">
        <v>-5</v>
      </c>
      <c r="DL368" s="1">
        <v>50</v>
      </c>
      <c r="DM368" s="1">
        <v>193</v>
      </c>
      <c r="DN368" s="1">
        <v>48</v>
      </c>
      <c r="DO368" s="1">
        <v>0</v>
      </c>
      <c r="DP368" s="1">
        <v>1</v>
      </c>
      <c r="DQ368" s="1">
        <v>0</v>
      </c>
      <c r="DR368" s="1">
        <v>1</v>
      </c>
      <c r="DS368" s="1">
        <v>0</v>
      </c>
      <c r="DT368" s="1">
        <v>66</v>
      </c>
      <c r="DU368" s="1">
        <v>0.121</v>
      </c>
    </row>
    <row r="369" spans="1:125" x14ac:dyDescent="0.2">
      <c r="A369" s="2" t="s">
        <v>281</v>
      </c>
      <c r="B369" s="1" t="s">
        <v>818</v>
      </c>
      <c r="C369" s="1">
        <v>74</v>
      </c>
      <c r="D369" s="1">
        <v>4</v>
      </c>
      <c r="E369" s="1">
        <v>15</v>
      </c>
      <c r="F369" s="1">
        <v>19</v>
      </c>
      <c r="G369" s="1">
        <v>1</v>
      </c>
      <c r="H369" s="1">
        <v>12</v>
      </c>
      <c r="I369" s="1">
        <v>104</v>
      </c>
      <c r="J369" s="1">
        <v>54</v>
      </c>
      <c r="K369" s="1">
        <v>0</v>
      </c>
      <c r="L369" s="1">
        <v>0</v>
      </c>
      <c r="M369" s="1">
        <v>0</v>
      </c>
      <c r="N369" s="1">
        <v>2</v>
      </c>
      <c r="O369" s="1">
        <v>1</v>
      </c>
      <c r="P369" s="1">
        <v>83</v>
      </c>
      <c r="Q369" s="1">
        <v>4.8000000000000001E-2</v>
      </c>
      <c r="S369" s="1" t="s">
        <v>167</v>
      </c>
      <c r="T369" s="1" t="s">
        <v>829</v>
      </c>
      <c r="U369" s="1">
        <v>62</v>
      </c>
      <c r="V369" s="1">
        <v>8</v>
      </c>
      <c r="W369" s="1">
        <v>11</v>
      </c>
      <c r="X369" s="1">
        <v>19</v>
      </c>
      <c r="Y369" s="1">
        <v>-9</v>
      </c>
      <c r="Z369" s="1">
        <v>29</v>
      </c>
      <c r="AA369" s="1">
        <v>134</v>
      </c>
      <c r="AB369" s="1">
        <v>20</v>
      </c>
      <c r="AC369" s="1">
        <v>1</v>
      </c>
      <c r="AD369" s="1">
        <v>0</v>
      </c>
      <c r="AE369" s="1">
        <v>0</v>
      </c>
      <c r="AF369" s="1">
        <v>0</v>
      </c>
      <c r="AG369" s="1">
        <v>1</v>
      </c>
      <c r="AH369" s="1">
        <v>154</v>
      </c>
      <c r="AI369" s="1">
        <v>5.1999999999999998E-2</v>
      </c>
      <c r="AK369" s="2" t="s">
        <v>392</v>
      </c>
      <c r="AL369" s="1" t="s">
        <v>795</v>
      </c>
      <c r="AM369" s="1">
        <v>82</v>
      </c>
      <c r="AN369" s="1">
        <v>5</v>
      </c>
      <c r="AO369" s="1">
        <v>13</v>
      </c>
      <c r="AP369" s="1">
        <v>18</v>
      </c>
      <c r="AQ369" s="1">
        <v>-6</v>
      </c>
      <c r="AR369" s="1">
        <v>34</v>
      </c>
      <c r="AS369" s="1">
        <v>162</v>
      </c>
      <c r="AT369" s="1">
        <v>45</v>
      </c>
      <c r="AU369" s="1">
        <v>0</v>
      </c>
      <c r="AV369" s="1">
        <v>0</v>
      </c>
      <c r="AW369" s="1">
        <v>0</v>
      </c>
      <c r="AX369" s="1">
        <v>3</v>
      </c>
      <c r="AY369" s="1">
        <v>0</v>
      </c>
      <c r="AZ369" s="1">
        <v>76</v>
      </c>
      <c r="BA369" s="1">
        <v>6.6000000000000003E-2</v>
      </c>
      <c r="BC369" s="2" t="s">
        <v>394</v>
      </c>
      <c r="BD369" s="1" t="s">
        <v>811</v>
      </c>
      <c r="BE369" s="1">
        <v>46</v>
      </c>
      <c r="BF369" s="1">
        <v>6</v>
      </c>
      <c r="BG369" s="1">
        <v>5</v>
      </c>
      <c r="BH369" s="1">
        <v>11</v>
      </c>
      <c r="BI369" s="1">
        <v>-6</v>
      </c>
      <c r="BJ369" s="1">
        <v>19</v>
      </c>
      <c r="BK369" s="1">
        <v>41</v>
      </c>
      <c r="BL369" s="1">
        <v>9</v>
      </c>
      <c r="BM369" s="1">
        <v>1</v>
      </c>
      <c r="BN369" s="1">
        <v>2</v>
      </c>
      <c r="BO369" s="1">
        <v>0</v>
      </c>
      <c r="BP369" s="1">
        <v>0</v>
      </c>
      <c r="BQ369" s="1">
        <v>1</v>
      </c>
      <c r="BR369" s="1">
        <v>100</v>
      </c>
      <c r="BS369" s="1">
        <v>0.06</v>
      </c>
      <c r="BU369" s="2" t="s">
        <v>358</v>
      </c>
      <c r="BV369" s="1" t="s">
        <v>807</v>
      </c>
      <c r="BW369" s="1">
        <v>66</v>
      </c>
      <c r="BX369" s="1">
        <v>9</v>
      </c>
      <c r="BY369" s="1">
        <v>10</v>
      </c>
      <c r="BZ369" s="1">
        <v>19</v>
      </c>
      <c r="CA369" s="1">
        <v>1</v>
      </c>
      <c r="CB369" s="1">
        <v>18</v>
      </c>
      <c r="CC369" s="1">
        <v>121</v>
      </c>
      <c r="CD369" s="1">
        <v>17</v>
      </c>
      <c r="CE369" s="1">
        <v>0</v>
      </c>
      <c r="CF369" s="1">
        <v>1</v>
      </c>
      <c r="CG369" s="1">
        <v>0</v>
      </c>
      <c r="CH369" s="1">
        <v>0</v>
      </c>
      <c r="CI369" s="1">
        <v>0</v>
      </c>
      <c r="CJ369" s="1">
        <v>117</v>
      </c>
      <c r="CK369" s="1">
        <v>7.6999999999999999E-2</v>
      </c>
      <c r="CL369" s="1" t="s">
        <v>797</v>
      </c>
      <c r="CM369" s="1" t="s">
        <v>1145</v>
      </c>
      <c r="CN369" s="1" t="s">
        <v>818</v>
      </c>
      <c r="CO369" s="1">
        <v>59</v>
      </c>
      <c r="CP369" s="1">
        <v>5</v>
      </c>
      <c r="CQ369" s="1">
        <v>15</v>
      </c>
      <c r="CR369" s="1">
        <v>20</v>
      </c>
      <c r="CS369" s="1">
        <v>-1</v>
      </c>
      <c r="CT369" s="1">
        <v>24</v>
      </c>
      <c r="CU369" s="1">
        <v>59</v>
      </c>
      <c r="CV369" s="1">
        <v>76</v>
      </c>
      <c r="CW369" s="1">
        <v>1</v>
      </c>
      <c r="CX369" s="1">
        <v>5</v>
      </c>
      <c r="CY369" s="1">
        <v>0</v>
      </c>
      <c r="CZ369" s="1">
        <v>0</v>
      </c>
      <c r="DA369" s="1">
        <v>1</v>
      </c>
      <c r="DB369" s="1">
        <v>93</v>
      </c>
      <c r="DC369" s="1">
        <v>5.3999999999999999E-2</v>
      </c>
      <c r="DE369" s="2"/>
      <c r="DF369" s="1" t="s">
        <v>1145</v>
      </c>
      <c r="DG369" s="1">
        <v>59</v>
      </c>
      <c r="DH369" s="1">
        <v>5</v>
      </c>
      <c r="DI369" s="1">
        <v>15</v>
      </c>
      <c r="DJ369" s="1">
        <v>20</v>
      </c>
      <c r="DK369" s="1">
        <v>-1</v>
      </c>
      <c r="DL369" s="1">
        <v>24</v>
      </c>
      <c r="DM369" s="1">
        <v>59</v>
      </c>
      <c r="DN369" s="1">
        <v>76</v>
      </c>
      <c r="DO369" s="1">
        <v>1</v>
      </c>
      <c r="DP369" s="1">
        <v>5</v>
      </c>
      <c r="DQ369" s="1">
        <v>0</v>
      </c>
      <c r="DR369" s="1">
        <v>0</v>
      </c>
      <c r="DS369" s="1">
        <v>1</v>
      </c>
      <c r="DT369" s="1">
        <v>93</v>
      </c>
      <c r="DU369" s="1">
        <v>5.3999999999999999E-2</v>
      </c>
    </row>
    <row r="370" spans="1:125" x14ac:dyDescent="0.2">
      <c r="A370" s="2" t="s">
        <v>428</v>
      </c>
      <c r="B370" s="1" t="s">
        <v>816</v>
      </c>
      <c r="C370" s="1">
        <v>70</v>
      </c>
      <c r="D370" s="1">
        <v>7</v>
      </c>
      <c r="E370" s="1">
        <v>12</v>
      </c>
      <c r="F370" s="1">
        <v>19</v>
      </c>
      <c r="G370" s="1">
        <v>6</v>
      </c>
      <c r="H370" s="1">
        <v>44</v>
      </c>
      <c r="I370" s="1">
        <v>62</v>
      </c>
      <c r="J370" s="1">
        <v>27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92</v>
      </c>
      <c r="Q370" s="1">
        <v>7.5999999999999998E-2</v>
      </c>
      <c r="S370" s="1" t="s">
        <v>923</v>
      </c>
      <c r="T370" s="1" t="s">
        <v>817</v>
      </c>
      <c r="U370" s="1">
        <v>71</v>
      </c>
      <c r="V370" s="1">
        <v>5</v>
      </c>
      <c r="W370" s="1">
        <v>14</v>
      </c>
      <c r="X370" s="1">
        <v>19</v>
      </c>
      <c r="Y370" s="1">
        <v>-8</v>
      </c>
      <c r="Z370" s="1">
        <v>22</v>
      </c>
      <c r="AA370" s="1">
        <v>37</v>
      </c>
      <c r="AB370" s="1">
        <v>21</v>
      </c>
      <c r="AC370" s="1">
        <v>0</v>
      </c>
      <c r="AD370" s="1">
        <v>0</v>
      </c>
      <c r="AE370" s="1">
        <v>0</v>
      </c>
      <c r="AF370" s="1">
        <v>0</v>
      </c>
      <c r="AG370" s="1">
        <v>1</v>
      </c>
      <c r="AH370" s="1">
        <v>80</v>
      </c>
      <c r="AI370" s="1">
        <v>6.3E-2</v>
      </c>
      <c r="AK370" s="2" t="s">
        <v>252</v>
      </c>
      <c r="AL370" s="1" t="s">
        <v>806</v>
      </c>
      <c r="AM370" s="1">
        <v>61</v>
      </c>
      <c r="AN370" s="1">
        <v>8</v>
      </c>
      <c r="AO370" s="1">
        <v>10</v>
      </c>
      <c r="AP370" s="1">
        <v>18</v>
      </c>
      <c r="AQ370" s="1">
        <v>-3</v>
      </c>
      <c r="AR370" s="1">
        <v>29</v>
      </c>
      <c r="AS370" s="1">
        <v>49</v>
      </c>
      <c r="AT370" s="1">
        <v>33</v>
      </c>
      <c r="AU370" s="1">
        <v>0</v>
      </c>
      <c r="AV370" s="1">
        <v>2</v>
      </c>
      <c r="AW370" s="1">
        <v>0</v>
      </c>
      <c r="AX370" s="1">
        <v>0</v>
      </c>
      <c r="AY370" s="1">
        <v>1</v>
      </c>
      <c r="AZ370" s="1">
        <v>77</v>
      </c>
      <c r="BA370" s="1">
        <v>0.104</v>
      </c>
      <c r="BC370" s="2" t="s">
        <v>435</v>
      </c>
      <c r="BD370" s="1" t="s">
        <v>817</v>
      </c>
      <c r="BE370" s="1">
        <v>26</v>
      </c>
      <c r="BF370" s="1">
        <v>6</v>
      </c>
      <c r="BG370" s="1">
        <v>5</v>
      </c>
      <c r="BH370" s="1">
        <v>11</v>
      </c>
      <c r="BI370" s="1">
        <v>6</v>
      </c>
      <c r="BJ370" s="1">
        <v>0</v>
      </c>
      <c r="BK370" s="1">
        <v>10</v>
      </c>
      <c r="BL370" s="1">
        <v>20</v>
      </c>
      <c r="BM370" s="1">
        <v>0</v>
      </c>
      <c r="BN370" s="1">
        <v>0</v>
      </c>
      <c r="BO370" s="1">
        <v>1</v>
      </c>
      <c r="BP370" s="1">
        <v>0</v>
      </c>
      <c r="BQ370" s="1">
        <v>1</v>
      </c>
      <c r="BR370" s="1">
        <v>49</v>
      </c>
      <c r="BS370" s="1">
        <v>0.122</v>
      </c>
      <c r="BU370" s="2" t="s">
        <v>750</v>
      </c>
      <c r="BV370" s="1" t="s">
        <v>829</v>
      </c>
      <c r="BW370" s="1">
        <v>81</v>
      </c>
      <c r="BX370" s="1">
        <v>8</v>
      </c>
      <c r="BY370" s="1">
        <v>11</v>
      </c>
      <c r="BZ370" s="1">
        <v>19</v>
      </c>
      <c r="CA370" s="1">
        <v>-26</v>
      </c>
      <c r="CB370" s="1">
        <v>66</v>
      </c>
      <c r="CC370" s="1">
        <v>125</v>
      </c>
      <c r="CD370" s="1">
        <v>92</v>
      </c>
      <c r="CE370" s="1">
        <v>2</v>
      </c>
      <c r="CF370" s="1">
        <v>3</v>
      </c>
      <c r="CG370" s="1">
        <v>1</v>
      </c>
      <c r="CH370" s="1">
        <v>0</v>
      </c>
      <c r="CI370" s="1">
        <v>0</v>
      </c>
      <c r="CJ370" s="1">
        <v>127</v>
      </c>
      <c r="CK370" s="1">
        <v>6.3E-2</v>
      </c>
      <c r="CL370" s="1" t="s">
        <v>797</v>
      </c>
      <c r="CM370" s="1" t="s">
        <v>691</v>
      </c>
      <c r="CN370" s="1" t="s">
        <v>820</v>
      </c>
      <c r="CO370" s="1">
        <v>63</v>
      </c>
      <c r="CP370" s="1">
        <v>8</v>
      </c>
      <c r="CQ370" s="1">
        <v>12</v>
      </c>
      <c r="CR370" s="1">
        <v>20</v>
      </c>
      <c r="CS370" s="1">
        <v>0</v>
      </c>
      <c r="CT370" s="1">
        <v>42</v>
      </c>
      <c r="CU370" s="1">
        <v>125</v>
      </c>
      <c r="CV370" s="1">
        <v>99</v>
      </c>
      <c r="CW370" s="1">
        <v>4</v>
      </c>
      <c r="CX370" s="1">
        <v>1</v>
      </c>
      <c r="CY370" s="1">
        <v>0</v>
      </c>
      <c r="CZ370" s="1">
        <v>3</v>
      </c>
      <c r="DA370" s="1">
        <v>0</v>
      </c>
      <c r="DB370" s="1">
        <v>138</v>
      </c>
      <c r="DC370" s="1">
        <v>5.8000000000000003E-2</v>
      </c>
      <c r="DE370" s="2"/>
      <c r="DF370" s="1" t="s">
        <v>691</v>
      </c>
      <c r="DG370" s="1">
        <v>63</v>
      </c>
      <c r="DH370" s="1">
        <v>8</v>
      </c>
      <c r="DI370" s="1">
        <v>12</v>
      </c>
      <c r="DJ370" s="1">
        <v>20</v>
      </c>
      <c r="DK370" s="1">
        <v>0</v>
      </c>
      <c r="DL370" s="1">
        <v>42</v>
      </c>
      <c r="DM370" s="1">
        <v>125</v>
      </c>
      <c r="DN370" s="1">
        <v>99</v>
      </c>
      <c r="DO370" s="1">
        <v>4</v>
      </c>
      <c r="DP370" s="1">
        <v>1</v>
      </c>
      <c r="DQ370" s="1">
        <v>0</v>
      </c>
      <c r="DR370" s="1">
        <v>3</v>
      </c>
      <c r="DS370" s="1">
        <v>0</v>
      </c>
      <c r="DT370" s="1">
        <v>138</v>
      </c>
      <c r="DU370" s="1">
        <v>5.8000000000000003E-2</v>
      </c>
    </row>
    <row r="371" spans="1:125" x14ac:dyDescent="0.2">
      <c r="A371" s="2" t="s">
        <v>452</v>
      </c>
      <c r="B371" s="1" t="s">
        <v>799</v>
      </c>
      <c r="C371" s="1">
        <v>71</v>
      </c>
      <c r="D371" s="1">
        <v>9</v>
      </c>
      <c r="E371" s="1">
        <v>10</v>
      </c>
      <c r="F371" s="1">
        <v>19</v>
      </c>
      <c r="G371" s="1">
        <v>-14</v>
      </c>
      <c r="H371" s="1">
        <v>39</v>
      </c>
      <c r="I371" s="1">
        <v>43</v>
      </c>
      <c r="J371" s="1">
        <v>47</v>
      </c>
      <c r="K371" s="1">
        <v>2</v>
      </c>
      <c r="L371" s="1">
        <v>3</v>
      </c>
      <c r="M371" s="1">
        <v>0</v>
      </c>
      <c r="N371" s="1">
        <v>0</v>
      </c>
      <c r="O371" s="1">
        <v>1</v>
      </c>
      <c r="P371" s="1">
        <v>71</v>
      </c>
      <c r="Q371" s="1">
        <v>0.127</v>
      </c>
      <c r="S371" s="1" t="s">
        <v>959</v>
      </c>
      <c r="T371" s="1" t="s">
        <v>795</v>
      </c>
      <c r="U371" s="1">
        <v>73</v>
      </c>
      <c r="V371" s="1">
        <v>5</v>
      </c>
      <c r="W371" s="1">
        <v>14</v>
      </c>
      <c r="X371" s="1">
        <v>19</v>
      </c>
      <c r="Y371" s="1">
        <v>0</v>
      </c>
      <c r="Z371" s="1">
        <v>30</v>
      </c>
      <c r="AA371" s="1">
        <v>56</v>
      </c>
      <c r="AB371" s="1">
        <v>149</v>
      </c>
      <c r="AC371" s="1">
        <v>1</v>
      </c>
      <c r="AD371" s="1">
        <v>3</v>
      </c>
      <c r="AE371" s="1">
        <v>0</v>
      </c>
      <c r="AF371" s="1">
        <v>0</v>
      </c>
      <c r="AG371" s="1">
        <v>2</v>
      </c>
      <c r="AH371" s="1">
        <v>104</v>
      </c>
      <c r="AI371" s="1">
        <v>4.8000000000000001E-2</v>
      </c>
      <c r="AK371" s="2" t="s">
        <v>190</v>
      </c>
      <c r="AL371" s="1" t="s">
        <v>799</v>
      </c>
      <c r="AM371" s="1">
        <v>73</v>
      </c>
      <c r="AN371" s="1">
        <v>6</v>
      </c>
      <c r="AO371" s="1">
        <v>12</v>
      </c>
      <c r="AP371" s="1">
        <v>18</v>
      </c>
      <c r="AQ371" s="1">
        <v>12</v>
      </c>
      <c r="AR371" s="1">
        <v>20</v>
      </c>
      <c r="AS371" s="1">
        <v>75</v>
      </c>
      <c r="AT371" s="1">
        <v>41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79</v>
      </c>
      <c r="BA371" s="1">
        <v>7.5999999999999998E-2</v>
      </c>
      <c r="BC371" s="2" t="s">
        <v>59</v>
      </c>
      <c r="BD371" s="1" t="s">
        <v>823</v>
      </c>
      <c r="BE371" s="1">
        <v>32</v>
      </c>
      <c r="BF371" s="1">
        <v>8</v>
      </c>
      <c r="BG371" s="1">
        <v>3</v>
      </c>
      <c r="BH371" s="1">
        <v>11</v>
      </c>
      <c r="BI371" s="1">
        <v>-5</v>
      </c>
      <c r="BJ371" s="1">
        <v>70</v>
      </c>
      <c r="BK371" s="1">
        <v>68</v>
      </c>
      <c r="BL371" s="1">
        <v>21</v>
      </c>
      <c r="BM371" s="1">
        <v>4</v>
      </c>
      <c r="BN371" s="1">
        <v>1</v>
      </c>
      <c r="BO371" s="1">
        <v>0</v>
      </c>
      <c r="BP371" s="1">
        <v>0</v>
      </c>
      <c r="BQ371" s="1">
        <v>1</v>
      </c>
      <c r="BR371" s="1">
        <v>74</v>
      </c>
      <c r="BS371" s="1">
        <v>0.108</v>
      </c>
      <c r="BU371" s="2" t="s">
        <v>749</v>
      </c>
      <c r="BV371" s="1" t="s">
        <v>815</v>
      </c>
      <c r="BW371" s="1">
        <v>79</v>
      </c>
      <c r="BX371" s="1">
        <v>8</v>
      </c>
      <c r="BY371" s="1">
        <v>11</v>
      </c>
      <c r="BZ371" s="1">
        <v>19</v>
      </c>
      <c r="CA371" s="1">
        <v>0</v>
      </c>
      <c r="CB371" s="1">
        <v>22</v>
      </c>
      <c r="CC371" s="1">
        <v>33</v>
      </c>
      <c r="CD371" s="1">
        <v>117</v>
      </c>
      <c r="CE371" s="1">
        <v>3</v>
      </c>
      <c r="CF371" s="1">
        <v>4</v>
      </c>
      <c r="CG371" s="1">
        <v>0</v>
      </c>
      <c r="CH371" s="1">
        <v>0</v>
      </c>
      <c r="CI371" s="1">
        <v>0</v>
      </c>
      <c r="CJ371" s="1">
        <v>74</v>
      </c>
      <c r="CK371" s="1">
        <v>0.108</v>
      </c>
      <c r="CL371" s="1" t="s">
        <v>797</v>
      </c>
      <c r="CM371" s="1" t="s">
        <v>264</v>
      </c>
      <c r="CN371" s="1" t="s">
        <v>806</v>
      </c>
      <c r="CO371" s="1">
        <v>57</v>
      </c>
      <c r="CP371" s="1">
        <v>6</v>
      </c>
      <c r="CQ371" s="1">
        <v>13</v>
      </c>
      <c r="CR371" s="1">
        <v>19</v>
      </c>
      <c r="CS371" s="1">
        <v>-2</v>
      </c>
      <c r="CT371" s="1">
        <v>8</v>
      </c>
      <c r="CU371" s="1">
        <v>101</v>
      </c>
      <c r="CV371" s="1">
        <v>24</v>
      </c>
      <c r="CW371" s="1">
        <v>1</v>
      </c>
      <c r="CX371" s="1">
        <v>0</v>
      </c>
      <c r="CY371" s="1">
        <v>0</v>
      </c>
      <c r="CZ371" s="1">
        <v>2</v>
      </c>
      <c r="DA371" s="1">
        <v>0</v>
      </c>
      <c r="DB371" s="1">
        <v>62</v>
      </c>
      <c r="DC371" s="1">
        <v>9.7000000000000003E-2</v>
      </c>
      <c r="DE371" s="2"/>
      <c r="DF371" s="1" t="s">
        <v>264</v>
      </c>
      <c r="DG371" s="1">
        <v>57</v>
      </c>
      <c r="DH371" s="1">
        <v>6</v>
      </c>
      <c r="DI371" s="1">
        <v>13</v>
      </c>
      <c r="DJ371" s="1">
        <v>19</v>
      </c>
      <c r="DK371" s="1">
        <v>-2</v>
      </c>
      <c r="DL371" s="1">
        <v>8</v>
      </c>
      <c r="DM371" s="1">
        <v>101</v>
      </c>
      <c r="DN371" s="1">
        <v>24</v>
      </c>
      <c r="DO371" s="1">
        <v>1</v>
      </c>
      <c r="DP371" s="1">
        <v>0</v>
      </c>
      <c r="DQ371" s="1">
        <v>0</v>
      </c>
      <c r="DR371" s="1">
        <v>2</v>
      </c>
      <c r="DS371" s="1">
        <v>0</v>
      </c>
      <c r="DT371" s="1">
        <v>62</v>
      </c>
      <c r="DU371" s="1">
        <v>9.7000000000000003E-2</v>
      </c>
    </row>
    <row r="372" spans="1:125" x14ac:dyDescent="0.2">
      <c r="A372" s="2" t="s">
        <v>591</v>
      </c>
      <c r="B372" s="1" t="s">
        <v>796</v>
      </c>
      <c r="C372" s="1">
        <v>81</v>
      </c>
      <c r="D372" s="1">
        <v>13</v>
      </c>
      <c r="E372" s="1">
        <v>6</v>
      </c>
      <c r="F372" s="1">
        <v>19</v>
      </c>
      <c r="G372" s="1">
        <v>5</v>
      </c>
      <c r="H372" s="1">
        <v>120</v>
      </c>
      <c r="I372" s="1">
        <v>198</v>
      </c>
      <c r="J372" s="1">
        <v>16</v>
      </c>
      <c r="K372" s="1">
        <v>0</v>
      </c>
      <c r="L372" s="1">
        <v>0</v>
      </c>
      <c r="M372" s="1">
        <v>0</v>
      </c>
      <c r="N372" s="1">
        <v>0</v>
      </c>
      <c r="O372" s="1">
        <v>1</v>
      </c>
      <c r="P372" s="1">
        <v>87</v>
      </c>
      <c r="Q372" s="1">
        <v>0.14899999999999999</v>
      </c>
      <c r="S372" s="1" t="s">
        <v>599</v>
      </c>
      <c r="T372" s="1" t="s">
        <v>808</v>
      </c>
      <c r="U372" s="1">
        <v>80</v>
      </c>
      <c r="V372" s="1">
        <v>8</v>
      </c>
      <c r="W372" s="1">
        <v>10</v>
      </c>
      <c r="X372" s="1">
        <v>18</v>
      </c>
      <c r="Y372" s="1">
        <v>-6</v>
      </c>
      <c r="Z372" s="1">
        <v>12</v>
      </c>
      <c r="AA372" s="1">
        <v>166</v>
      </c>
      <c r="AB372" s="1">
        <v>63</v>
      </c>
      <c r="AC372" s="1">
        <v>0</v>
      </c>
      <c r="AD372" s="1">
        <v>1</v>
      </c>
      <c r="AE372" s="1">
        <v>1</v>
      </c>
      <c r="AF372" s="1">
        <v>0</v>
      </c>
      <c r="AG372" s="1">
        <v>2</v>
      </c>
      <c r="AH372" s="1">
        <v>104</v>
      </c>
      <c r="AI372" s="1">
        <v>7.6999999999999999E-2</v>
      </c>
      <c r="AK372" s="2" t="s">
        <v>545</v>
      </c>
      <c r="AL372" s="1" t="s">
        <v>801</v>
      </c>
      <c r="AM372" s="1">
        <v>72</v>
      </c>
      <c r="AN372" s="1">
        <v>6</v>
      </c>
      <c r="AO372" s="1">
        <v>12</v>
      </c>
      <c r="AP372" s="1">
        <v>18</v>
      </c>
      <c r="AQ372" s="1">
        <v>-15</v>
      </c>
      <c r="AR372" s="1">
        <v>32</v>
      </c>
      <c r="AS372" s="1">
        <v>86</v>
      </c>
      <c r="AT372" s="1">
        <v>45</v>
      </c>
      <c r="AU372" s="1">
        <v>0</v>
      </c>
      <c r="AV372" s="1">
        <v>4</v>
      </c>
      <c r="AW372" s="1">
        <v>0</v>
      </c>
      <c r="AX372" s="1">
        <v>0</v>
      </c>
      <c r="AY372" s="1">
        <v>0</v>
      </c>
      <c r="AZ372" s="1">
        <v>91</v>
      </c>
      <c r="BA372" s="1">
        <v>6.6000000000000003E-2</v>
      </c>
      <c r="BC372" s="2" t="s">
        <v>888</v>
      </c>
      <c r="BD372" s="1" t="s">
        <v>796</v>
      </c>
      <c r="BE372" s="1">
        <v>21</v>
      </c>
      <c r="BF372" s="1">
        <v>2</v>
      </c>
      <c r="BG372" s="1">
        <v>9</v>
      </c>
      <c r="BH372" s="1">
        <v>11</v>
      </c>
      <c r="BI372" s="1">
        <v>4</v>
      </c>
      <c r="BJ372" s="1">
        <v>14</v>
      </c>
      <c r="BK372" s="1">
        <v>47</v>
      </c>
      <c r="BL372" s="1">
        <v>36</v>
      </c>
      <c r="BM372" s="1">
        <v>1</v>
      </c>
      <c r="BN372" s="1">
        <v>2</v>
      </c>
      <c r="BO372" s="1">
        <v>0</v>
      </c>
      <c r="BP372" s="1">
        <v>0</v>
      </c>
      <c r="BQ372" s="1">
        <v>0</v>
      </c>
      <c r="BR372" s="1">
        <v>20</v>
      </c>
      <c r="BS372" s="1">
        <v>0.1</v>
      </c>
      <c r="BU372" s="2" t="s">
        <v>329</v>
      </c>
      <c r="BV372" s="1" t="s">
        <v>829</v>
      </c>
      <c r="BW372" s="1">
        <v>55</v>
      </c>
      <c r="BX372" s="1">
        <v>11</v>
      </c>
      <c r="BY372" s="1">
        <v>7</v>
      </c>
      <c r="BZ372" s="1">
        <v>18</v>
      </c>
      <c r="CA372" s="1">
        <v>-5</v>
      </c>
      <c r="CB372" s="1">
        <v>18</v>
      </c>
      <c r="CC372" s="1">
        <v>115</v>
      </c>
      <c r="CD372" s="1">
        <v>19</v>
      </c>
      <c r="CE372" s="1">
        <v>3</v>
      </c>
      <c r="CF372" s="1">
        <v>1</v>
      </c>
      <c r="CG372" s="1">
        <v>0</v>
      </c>
      <c r="CH372" s="1">
        <v>0</v>
      </c>
      <c r="CI372" s="1">
        <v>0</v>
      </c>
      <c r="CJ372" s="1">
        <v>72</v>
      </c>
      <c r="CK372" s="1">
        <v>0.153</v>
      </c>
      <c r="CL372" s="1" t="s">
        <v>797</v>
      </c>
      <c r="CM372" s="1" t="s">
        <v>746</v>
      </c>
      <c r="CN372" s="1" t="s">
        <v>804</v>
      </c>
      <c r="CO372" s="1">
        <v>61</v>
      </c>
      <c r="CP372" s="1">
        <v>6</v>
      </c>
      <c r="CQ372" s="1">
        <v>13</v>
      </c>
      <c r="CR372" s="1">
        <v>19</v>
      </c>
      <c r="CS372" s="1">
        <v>-2</v>
      </c>
      <c r="CT372" s="1">
        <v>42</v>
      </c>
      <c r="CU372" s="1">
        <v>82</v>
      </c>
      <c r="CV372" s="1">
        <v>50</v>
      </c>
      <c r="CW372" s="1">
        <v>3</v>
      </c>
      <c r="CX372" s="1">
        <v>6</v>
      </c>
      <c r="CY372" s="1">
        <v>0</v>
      </c>
      <c r="CZ372" s="1">
        <v>0</v>
      </c>
      <c r="DA372" s="1">
        <v>2</v>
      </c>
      <c r="DB372" s="1">
        <v>112</v>
      </c>
      <c r="DC372" s="1">
        <v>5.3999999999999999E-2</v>
      </c>
      <c r="DE372" s="2"/>
      <c r="DF372" s="1" t="s">
        <v>746</v>
      </c>
      <c r="DG372" s="1">
        <v>61</v>
      </c>
      <c r="DH372" s="1">
        <v>6</v>
      </c>
      <c r="DI372" s="1">
        <v>13</v>
      </c>
      <c r="DJ372" s="1">
        <v>19</v>
      </c>
      <c r="DK372" s="1">
        <v>-2</v>
      </c>
      <c r="DL372" s="1">
        <v>42</v>
      </c>
      <c r="DM372" s="1">
        <v>82</v>
      </c>
      <c r="DN372" s="1">
        <v>50</v>
      </c>
      <c r="DO372" s="1">
        <v>3</v>
      </c>
      <c r="DP372" s="1">
        <v>6</v>
      </c>
      <c r="DQ372" s="1">
        <v>0</v>
      </c>
      <c r="DR372" s="1">
        <v>0</v>
      </c>
      <c r="DS372" s="1">
        <v>2</v>
      </c>
      <c r="DT372" s="1">
        <v>112</v>
      </c>
      <c r="DU372" s="1">
        <v>5.3999999999999999E-2</v>
      </c>
    </row>
    <row r="373" spans="1:125" x14ac:dyDescent="0.2">
      <c r="A373" s="2" t="s">
        <v>513</v>
      </c>
      <c r="B373" s="1" t="s">
        <v>818</v>
      </c>
      <c r="C373" s="1">
        <v>32</v>
      </c>
      <c r="D373" s="1">
        <v>11</v>
      </c>
      <c r="E373" s="1">
        <v>8</v>
      </c>
      <c r="F373" s="1">
        <v>19</v>
      </c>
      <c r="G373" s="1">
        <v>5</v>
      </c>
      <c r="H373" s="1">
        <v>22</v>
      </c>
      <c r="I373" s="1">
        <v>43</v>
      </c>
      <c r="J373" s="1">
        <v>8</v>
      </c>
      <c r="K373" s="1">
        <v>4</v>
      </c>
      <c r="L373" s="1">
        <v>1</v>
      </c>
      <c r="M373" s="1">
        <v>0</v>
      </c>
      <c r="N373" s="1">
        <v>0</v>
      </c>
      <c r="O373" s="1">
        <v>2</v>
      </c>
      <c r="P373" s="1">
        <v>65</v>
      </c>
      <c r="Q373" s="1">
        <v>0.16900000000000001</v>
      </c>
      <c r="S373" s="1" t="s">
        <v>910</v>
      </c>
      <c r="T373" s="1" t="s">
        <v>811</v>
      </c>
      <c r="U373" s="1">
        <v>80</v>
      </c>
      <c r="V373" s="1">
        <v>4</v>
      </c>
      <c r="W373" s="1">
        <v>14</v>
      </c>
      <c r="X373" s="1">
        <v>18</v>
      </c>
      <c r="Y373" s="1">
        <v>14</v>
      </c>
      <c r="Z373" s="1">
        <v>18</v>
      </c>
      <c r="AA373" s="1">
        <v>50</v>
      </c>
      <c r="AB373" s="1">
        <v>147</v>
      </c>
      <c r="AC373" s="1">
        <v>0</v>
      </c>
      <c r="AD373" s="1">
        <v>1</v>
      </c>
      <c r="AE373" s="1">
        <v>0</v>
      </c>
      <c r="AF373" s="1">
        <v>0</v>
      </c>
      <c r="AG373" s="1">
        <v>2</v>
      </c>
      <c r="AH373" s="1">
        <v>116</v>
      </c>
      <c r="AI373" s="1">
        <v>3.4000000000000002E-2</v>
      </c>
      <c r="AK373" s="2" t="s">
        <v>125</v>
      </c>
      <c r="AL373" s="1" t="s">
        <v>801</v>
      </c>
      <c r="AM373" s="1">
        <v>54</v>
      </c>
      <c r="AN373" s="1">
        <v>12</v>
      </c>
      <c r="AO373" s="1">
        <v>6</v>
      </c>
      <c r="AP373" s="1">
        <v>18</v>
      </c>
      <c r="AQ373" s="1">
        <v>-7</v>
      </c>
      <c r="AR373" s="1">
        <v>34</v>
      </c>
      <c r="AS373" s="1">
        <v>136</v>
      </c>
      <c r="AT373" s="1">
        <v>26</v>
      </c>
      <c r="AU373" s="1">
        <v>4</v>
      </c>
      <c r="AV373" s="1">
        <v>1</v>
      </c>
      <c r="AW373" s="1">
        <v>0</v>
      </c>
      <c r="AX373" s="1">
        <v>0</v>
      </c>
      <c r="AY373" s="1">
        <v>3</v>
      </c>
      <c r="AZ373" s="1">
        <v>97</v>
      </c>
      <c r="BA373" s="1">
        <v>0.124</v>
      </c>
      <c r="BC373" s="2" t="s">
        <v>432</v>
      </c>
      <c r="BD373" s="1" t="s">
        <v>819</v>
      </c>
      <c r="BE373" s="1">
        <v>36</v>
      </c>
      <c r="BF373" s="1">
        <v>5</v>
      </c>
      <c r="BG373" s="1">
        <v>6</v>
      </c>
      <c r="BH373" s="1">
        <v>11</v>
      </c>
      <c r="BI373" s="1">
        <v>1</v>
      </c>
      <c r="BJ373" s="1">
        <v>10</v>
      </c>
      <c r="BK373" s="1">
        <v>33</v>
      </c>
      <c r="BL373" s="1">
        <v>21</v>
      </c>
      <c r="BM373" s="1">
        <v>0</v>
      </c>
      <c r="BN373" s="1">
        <v>0</v>
      </c>
      <c r="BO373" s="1">
        <v>0</v>
      </c>
      <c r="BP373" s="1">
        <v>0</v>
      </c>
      <c r="BQ373" s="1">
        <v>1</v>
      </c>
      <c r="BR373" s="1">
        <v>51</v>
      </c>
      <c r="BS373" s="1">
        <v>9.8000000000000004E-2</v>
      </c>
      <c r="BU373" s="2" t="s">
        <v>960</v>
      </c>
      <c r="BV373" s="1" t="s">
        <v>820</v>
      </c>
      <c r="BW373" s="1">
        <v>64</v>
      </c>
      <c r="BX373" s="1">
        <v>0</v>
      </c>
      <c r="BY373" s="1">
        <v>18</v>
      </c>
      <c r="BZ373" s="1">
        <v>18</v>
      </c>
      <c r="CA373" s="1">
        <v>22</v>
      </c>
      <c r="CB373" s="1">
        <v>30</v>
      </c>
      <c r="CC373" s="1">
        <v>155</v>
      </c>
      <c r="CD373" s="1">
        <v>56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91</v>
      </c>
      <c r="CK373" s="1">
        <v>0</v>
      </c>
      <c r="CL373" s="1" t="s">
        <v>797</v>
      </c>
      <c r="CM373" s="1" t="s">
        <v>326</v>
      </c>
      <c r="CN373" s="1" t="s">
        <v>804</v>
      </c>
      <c r="CO373" s="1">
        <v>47</v>
      </c>
      <c r="CP373" s="1">
        <v>6</v>
      </c>
      <c r="CQ373" s="1">
        <v>13</v>
      </c>
      <c r="CR373" s="1">
        <v>19</v>
      </c>
      <c r="CS373" s="1">
        <v>-1</v>
      </c>
      <c r="CT373" s="1">
        <v>30</v>
      </c>
      <c r="CU373" s="1">
        <v>53</v>
      </c>
      <c r="CV373" s="1">
        <v>14</v>
      </c>
      <c r="CW373" s="1">
        <v>0</v>
      </c>
      <c r="CX373" s="1">
        <v>2</v>
      </c>
      <c r="CY373" s="1">
        <v>0</v>
      </c>
      <c r="CZ373" s="1">
        <v>0</v>
      </c>
      <c r="DA373" s="1">
        <v>0</v>
      </c>
      <c r="DB373" s="1">
        <v>89</v>
      </c>
      <c r="DC373" s="1">
        <v>6.7000000000000004E-2</v>
      </c>
      <c r="DE373" s="2"/>
      <c r="DF373" s="1" t="s">
        <v>326</v>
      </c>
      <c r="DG373" s="1">
        <v>47</v>
      </c>
      <c r="DH373" s="1">
        <v>6</v>
      </c>
      <c r="DI373" s="1">
        <v>13</v>
      </c>
      <c r="DJ373" s="1">
        <v>19</v>
      </c>
      <c r="DK373" s="1">
        <v>-1</v>
      </c>
      <c r="DL373" s="1">
        <v>30</v>
      </c>
      <c r="DM373" s="1">
        <v>53</v>
      </c>
      <c r="DN373" s="1">
        <v>14</v>
      </c>
      <c r="DO373" s="1">
        <v>0</v>
      </c>
      <c r="DP373" s="1">
        <v>2</v>
      </c>
      <c r="DQ373" s="1">
        <v>0</v>
      </c>
      <c r="DR373" s="1">
        <v>0</v>
      </c>
      <c r="DS373" s="1">
        <v>0</v>
      </c>
      <c r="DT373" s="1">
        <v>89</v>
      </c>
      <c r="DU373" s="1">
        <v>6.7000000000000004E-2</v>
      </c>
    </row>
    <row r="374" spans="1:125" x14ac:dyDescent="0.2">
      <c r="A374" s="2" t="s">
        <v>962</v>
      </c>
      <c r="B374" s="1" t="s">
        <v>815</v>
      </c>
      <c r="C374" s="1">
        <v>76</v>
      </c>
      <c r="D374" s="1">
        <v>8</v>
      </c>
      <c r="E374" s="1">
        <v>11</v>
      </c>
      <c r="F374" s="1">
        <v>19</v>
      </c>
      <c r="G374" s="1">
        <v>4</v>
      </c>
      <c r="H374" s="1">
        <v>37</v>
      </c>
      <c r="I374" s="1">
        <v>117</v>
      </c>
      <c r="J374" s="1">
        <v>31</v>
      </c>
      <c r="K374" s="1">
        <v>0</v>
      </c>
      <c r="L374" s="1">
        <v>1</v>
      </c>
      <c r="M374" s="1">
        <v>0</v>
      </c>
      <c r="N374" s="1">
        <v>1</v>
      </c>
      <c r="O374" s="1">
        <v>1</v>
      </c>
      <c r="P374" s="1">
        <v>131</v>
      </c>
      <c r="Q374" s="1">
        <v>6.0999999999999999E-2</v>
      </c>
      <c r="S374" s="1" t="s">
        <v>390</v>
      </c>
      <c r="T374" s="1" t="s">
        <v>812</v>
      </c>
      <c r="U374" s="1">
        <v>67</v>
      </c>
      <c r="V374" s="1">
        <v>10</v>
      </c>
      <c r="W374" s="1">
        <v>8</v>
      </c>
      <c r="X374" s="1">
        <v>18</v>
      </c>
      <c r="Y374" s="1">
        <v>-2</v>
      </c>
      <c r="Z374" s="1">
        <v>13</v>
      </c>
      <c r="AA374" s="1">
        <v>84</v>
      </c>
      <c r="AB374" s="1">
        <v>58</v>
      </c>
      <c r="AC374" s="1">
        <v>0</v>
      </c>
      <c r="AD374" s="1">
        <v>0</v>
      </c>
      <c r="AE374" s="1">
        <v>1</v>
      </c>
      <c r="AF374" s="1">
        <v>0</v>
      </c>
      <c r="AG374" s="1">
        <v>2</v>
      </c>
      <c r="AH374" s="1">
        <v>85</v>
      </c>
      <c r="AI374" s="1">
        <v>0.11799999999999999</v>
      </c>
      <c r="AK374" s="2" t="s">
        <v>402</v>
      </c>
      <c r="AL374" s="1" t="s">
        <v>821</v>
      </c>
      <c r="AM374" s="1">
        <v>78</v>
      </c>
      <c r="AN374" s="1">
        <v>7</v>
      </c>
      <c r="AO374" s="1">
        <v>11</v>
      </c>
      <c r="AP374" s="1">
        <v>18</v>
      </c>
      <c r="AQ374" s="1">
        <v>-11</v>
      </c>
      <c r="AR374" s="1">
        <v>14</v>
      </c>
      <c r="AS374" s="1">
        <v>44</v>
      </c>
      <c r="AT374" s="1">
        <v>45</v>
      </c>
      <c r="AU374" s="1">
        <v>0</v>
      </c>
      <c r="AV374" s="1">
        <v>0</v>
      </c>
      <c r="AW374" s="1">
        <v>0</v>
      </c>
      <c r="AX374" s="1">
        <v>0</v>
      </c>
      <c r="AY374" s="1">
        <v>2</v>
      </c>
      <c r="AZ374" s="1">
        <v>60</v>
      </c>
      <c r="BA374" s="1">
        <v>0.11700000000000001</v>
      </c>
      <c r="BC374" s="2" t="s">
        <v>921</v>
      </c>
      <c r="BD374" s="1" t="s">
        <v>801</v>
      </c>
      <c r="BE374" s="1">
        <v>47</v>
      </c>
      <c r="BF374" s="1">
        <v>3</v>
      </c>
      <c r="BG374" s="1">
        <v>8</v>
      </c>
      <c r="BH374" s="1">
        <v>11</v>
      </c>
      <c r="BI374" s="1">
        <v>3</v>
      </c>
      <c r="BJ374" s="1">
        <v>34</v>
      </c>
      <c r="BK374" s="1">
        <v>187</v>
      </c>
      <c r="BL374" s="1">
        <v>102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81</v>
      </c>
      <c r="BS374" s="1">
        <v>3.6999999999999998E-2</v>
      </c>
      <c r="BU374" s="2" t="s">
        <v>735</v>
      </c>
      <c r="BV374" s="1" t="s">
        <v>813</v>
      </c>
      <c r="BW374" s="1">
        <v>69</v>
      </c>
      <c r="BX374" s="1">
        <v>3</v>
      </c>
      <c r="BY374" s="1">
        <v>15</v>
      </c>
      <c r="BZ374" s="1">
        <v>18</v>
      </c>
      <c r="CA374" s="1">
        <v>2</v>
      </c>
      <c r="CB374" s="1">
        <v>68</v>
      </c>
      <c r="CC374" s="1">
        <v>93</v>
      </c>
      <c r="CD374" s="1">
        <v>132</v>
      </c>
      <c r="CE374" s="1">
        <v>2</v>
      </c>
      <c r="CF374" s="1">
        <v>1</v>
      </c>
      <c r="CG374" s="1">
        <v>0</v>
      </c>
      <c r="CH374" s="1">
        <v>0</v>
      </c>
      <c r="CI374" s="1">
        <v>0</v>
      </c>
      <c r="CJ374" s="1">
        <v>134</v>
      </c>
      <c r="CK374" s="1">
        <v>2.1999999999999999E-2</v>
      </c>
      <c r="CL374" s="1" t="s">
        <v>797</v>
      </c>
      <c r="CM374" s="1" t="s">
        <v>1358</v>
      </c>
      <c r="CN374" s="1" t="s">
        <v>800</v>
      </c>
      <c r="CO374" s="1">
        <v>64</v>
      </c>
      <c r="CP374" s="1">
        <v>12</v>
      </c>
      <c r="CQ374" s="1">
        <v>7</v>
      </c>
      <c r="CR374" s="1">
        <v>19</v>
      </c>
      <c r="CS374" s="1">
        <v>4</v>
      </c>
      <c r="CT374" s="1">
        <v>51</v>
      </c>
      <c r="CU374" s="1">
        <v>127</v>
      </c>
      <c r="CV374" s="1">
        <v>58</v>
      </c>
      <c r="CW374" s="1">
        <v>0</v>
      </c>
      <c r="CX374" s="1">
        <v>0</v>
      </c>
      <c r="CY374" s="1">
        <v>2</v>
      </c>
      <c r="CZ374" s="1">
        <v>0</v>
      </c>
      <c r="DA374" s="1">
        <v>3</v>
      </c>
      <c r="DB374" s="1">
        <v>91</v>
      </c>
      <c r="DC374" s="1">
        <v>0.13200000000000001</v>
      </c>
      <c r="DE374" s="2"/>
      <c r="DF374" s="1" t="s">
        <v>1358</v>
      </c>
      <c r="DG374" s="1">
        <v>64</v>
      </c>
      <c r="DH374" s="1">
        <v>12</v>
      </c>
      <c r="DI374" s="1">
        <v>7</v>
      </c>
      <c r="DJ374" s="1">
        <v>19</v>
      </c>
      <c r="DK374" s="1">
        <v>4</v>
      </c>
      <c r="DL374" s="1">
        <v>51</v>
      </c>
      <c r="DM374" s="1">
        <v>127</v>
      </c>
      <c r="DN374" s="1">
        <v>58</v>
      </c>
      <c r="DO374" s="1">
        <v>0</v>
      </c>
      <c r="DP374" s="1">
        <v>0</v>
      </c>
      <c r="DQ374" s="1">
        <v>2</v>
      </c>
      <c r="DR374" s="1">
        <v>0</v>
      </c>
      <c r="DS374" s="1">
        <v>3</v>
      </c>
      <c r="DT374" s="1">
        <v>91</v>
      </c>
      <c r="DU374" s="1">
        <v>0.13200000000000001</v>
      </c>
    </row>
    <row r="375" spans="1:125" x14ac:dyDescent="0.2">
      <c r="A375" s="2" t="s">
        <v>390</v>
      </c>
      <c r="B375" s="1" t="s">
        <v>812</v>
      </c>
      <c r="C375" s="1">
        <v>80</v>
      </c>
      <c r="D375" s="1">
        <v>10</v>
      </c>
      <c r="E375" s="1">
        <v>9</v>
      </c>
      <c r="F375" s="1">
        <v>19</v>
      </c>
      <c r="G375" s="1">
        <v>2</v>
      </c>
      <c r="H375" s="1">
        <v>12</v>
      </c>
      <c r="I375" s="1">
        <v>104</v>
      </c>
      <c r="J375" s="1">
        <v>52</v>
      </c>
      <c r="K375" s="1">
        <v>1</v>
      </c>
      <c r="L375" s="1">
        <v>3</v>
      </c>
      <c r="M375" s="1">
        <v>1</v>
      </c>
      <c r="N375" s="1">
        <v>0</v>
      </c>
      <c r="O375" s="1">
        <v>3</v>
      </c>
      <c r="P375" s="1">
        <v>103</v>
      </c>
      <c r="Q375" s="1">
        <v>9.7000000000000003E-2</v>
      </c>
      <c r="S375" s="1" t="s">
        <v>278</v>
      </c>
      <c r="T375" s="1" t="s">
        <v>804</v>
      </c>
      <c r="U375" s="1">
        <v>82</v>
      </c>
      <c r="V375" s="1">
        <v>12</v>
      </c>
      <c r="W375" s="1">
        <v>6</v>
      </c>
      <c r="X375" s="1">
        <v>18</v>
      </c>
      <c r="Y375" s="1">
        <v>-20</v>
      </c>
      <c r="Z375" s="1">
        <v>116</v>
      </c>
      <c r="AA375" s="1">
        <v>170</v>
      </c>
      <c r="AB375" s="1">
        <v>19</v>
      </c>
      <c r="AC375" s="1">
        <v>1</v>
      </c>
      <c r="AD375" s="1">
        <v>1</v>
      </c>
      <c r="AE375" s="1">
        <v>0</v>
      </c>
      <c r="AF375" s="1">
        <v>0</v>
      </c>
      <c r="AG375" s="1">
        <v>1</v>
      </c>
      <c r="AH375" s="1">
        <v>192</v>
      </c>
      <c r="AI375" s="1">
        <v>6.3E-2</v>
      </c>
      <c r="AK375" s="2" t="s">
        <v>963</v>
      </c>
      <c r="AL375" s="1" t="s">
        <v>808</v>
      </c>
      <c r="AM375" s="1">
        <v>82</v>
      </c>
      <c r="AN375" s="1">
        <v>1</v>
      </c>
      <c r="AO375" s="1">
        <v>17</v>
      </c>
      <c r="AP375" s="1">
        <v>18</v>
      </c>
      <c r="AQ375" s="1">
        <v>12</v>
      </c>
      <c r="AR375" s="1">
        <v>71</v>
      </c>
      <c r="AS375" s="1">
        <v>129</v>
      </c>
      <c r="AT375" s="1">
        <v>112</v>
      </c>
      <c r="AU375" s="1">
        <v>0</v>
      </c>
      <c r="AV375" s="1">
        <v>2</v>
      </c>
      <c r="AW375" s="1">
        <v>0</v>
      </c>
      <c r="AX375" s="1">
        <v>1</v>
      </c>
      <c r="AY375" s="1">
        <v>0</v>
      </c>
      <c r="AZ375" s="1">
        <v>65</v>
      </c>
      <c r="BA375" s="1">
        <v>1.4999999999999999E-2</v>
      </c>
      <c r="BC375" s="2" t="s">
        <v>750</v>
      </c>
      <c r="BD375" s="1" t="s">
        <v>829</v>
      </c>
      <c r="BE375" s="1">
        <v>34</v>
      </c>
      <c r="BF375" s="1">
        <v>3</v>
      </c>
      <c r="BG375" s="1">
        <v>7</v>
      </c>
      <c r="BH375" s="1">
        <v>10</v>
      </c>
      <c r="BI375" s="1">
        <v>-5</v>
      </c>
      <c r="BJ375" s="1">
        <v>22</v>
      </c>
      <c r="BK375" s="1">
        <v>84</v>
      </c>
      <c r="BL375" s="1">
        <v>49</v>
      </c>
      <c r="BM375" s="1">
        <v>2</v>
      </c>
      <c r="BN375" s="1">
        <v>4</v>
      </c>
      <c r="BO375" s="1">
        <v>0</v>
      </c>
      <c r="BP375" s="1">
        <v>0</v>
      </c>
      <c r="BQ375" s="1">
        <v>2</v>
      </c>
      <c r="BR375" s="1">
        <v>52</v>
      </c>
      <c r="BS375" s="1">
        <v>5.8000000000000003E-2</v>
      </c>
      <c r="BU375" s="2" t="s">
        <v>404</v>
      </c>
      <c r="BV375" s="1" t="s">
        <v>810</v>
      </c>
      <c r="BW375" s="1">
        <v>70</v>
      </c>
      <c r="BX375" s="1">
        <v>8</v>
      </c>
      <c r="BY375" s="1">
        <v>10</v>
      </c>
      <c r="BZ375" s="1">
        <v>18</v>
      </c>
      <c r="CA375" s="1">
        <v>-14</v>
      </c>
      <c r="CB375" s="1">
        <v>32</v>
      </c>
      <c r="CC375" s="1">
        <v>55</v>
      </c>
      <c r="CD375" s="1">
        <v>25</v>
      </c>
      <c r="CE375" s="1">
        <v>0</v>
      </c>
      <c r="CF375" s="1">
        <v>0</v>
      </c>
      <c r="CG375" s="1">
        <v>0</v>
      </c>
      <c r="CH375" s="1">
        <v>0</v>
      </c>
      <c r="CI375" s="1">
        <v>1</v>
      </c>
      <c r="CJ375" s="1">
        <v>114</v>
      </c>
      <c r="CK375" s="1">
        <v>7.0000000000000007E-2</v>
      </c>
      <c r="CL375" s="1" t="s">
        <v>797</v>
      </c>
      <c r="CM375" s="1" t="s">
        <v>262</v>
      </c>
      <c r="CN375" s="1" t="s">
        <v>813</v>
      </c>
      <c r="CO375" s="1">
        <v>51</v>
      </c>
      <c r="CP375" s="1">
        <v>9</v>
      </c>
      <c r="CQ375" s="1">
        <v>10</v>
      </c>
      <c r="CR375" s="1">
        <v>19</v>
      </c>
      <c r="CS375" s="1">
        <v>3</v>
      </c>
      <c r="CT375" s="1">
        <v>8</v>
      </c>
      <c r="CU375" s="1">
        <v>11</v>
      </c>
      <c r="CV375" s="1">
        <v>19</v>
      </c>
      <c r="CW375" s="1">
        <v>0</v>
      </c>
      <c r="CX375" s="1">
        <v>1</v>
      </c>
      <c r="CY375" s="1">
        <v>0</v>
      </c>
      <c r="CZ375" s="1">
        <v>0</v>
      </c>
      <c r="DA375" s="1">
        <v>2</v>
      </c>
      <c r="DB375" s="1">
        <v>81</v>
      </c>
      <c r="DC375" s="1">
        <v>0.111</v>
      </c>
      <c r="DE375" s="2"/>
      <c r="DF375" s="1" t="s">
        <v>262</v>
      </c>
      <c r="DG375" s="1">
        <v>51</v>
      </c>
      <c r="DH375" s="1">
        <v>9</v>
      </c>
      <c r="DI375" s="1">
        <v>10</v>
      </c>
      <c r="DJ375" s="1">
        <v>19</v>
      </c>
      <c r="DK375" s="1">
        <v>3</v>
      </c>
      <c r="DL375" s="1">
        <v>8</v>
      </c>
      <c r="DM375" s="1">
        <v>11</v>
      </c>
      <c r="DN375" s="1">
        <v>19</v>
      </c>
      <c r="DO375" s="1">
        <v>0</v>
      </c>
      <c r="DP375" s="1">
        <v>1</v>
      </c>
      <c r="DQ375" s="1">
        <v>0</v>
      </c>
      <c r="DR375" s="1">
        <v>0</v>
      </c>
      <c r="DS375" s="1">
        <v>2</v>
      </c>
      <c r="DT375" s="1">
        <v>81</v>
      </c>
      <c r="DU375" s="1">
        <v>0.111</v>
      </c>
    </row>
    <row r="376" spans="1:125" x14ac:dyDescent="0.2">
      <c r="A376" s="2" t="s">
        <v>337</v>
      </c>
      <c r="B376" s="1" t="s">
        <v>815</v>
      </c>
      <c r="C376" s="1">
        <v>82</v>
      </c>
      <c r="D376" s="1">
        <v>11</v>
      </c>
      <c r="E376" s="1">
        <v>8</v>
      </c>
      <c r="F376" s="1">
        <v>19</v>
      </c>
      <c r="G376" s="1">
        <v>0</v>
      </c>
      <c r="H376" s="1">
        <v>54</v>
      </c>
      <c r="I376" s="1">
        <v>117</v>
      </c>
      <c r="J376" s="1">
        <v>51</v>
      </c>
      <c r="K376" s="1">
        <v>0</v>
      </c>
      <c r="L376" s="1">
        <v>0</v>
      </c>
      <c r="M376" s="1">
        <v>0</v>
      </c>
      <c r="N376" s="1">
        <v>0</v>
      </c>
      <c r="O376" s="1">
        <v>2</v>
      </c>
      <c r="P376" s="1">
        <v>91</v>
      </c>
      <c r="Q376" s="1">
        <v>0.121</v>
      </c>
      <c r="S376" s="1" t="s">
        <v>716</v>
      </c>
      <c r="T376" s="1" t="s">
        <v>829</v>
      </c>
      <c r="U376" s="1">
        <v>73</v>
      </c>
      <c r="V376" s="1">
        <v>5</v>
      </c>
      <c r="W376" s="1">
        <v>13</v>
      </c>
      <c r="X376" s="1">
        <v>18</v>
      </c>
      <c r="Y376" s="1">
        <v>-2</v>
      </c>
      <c r="Z376" s="1">
        <v>26</v>
      </c>
      <c r="AA376" s="1">
        <v>136</v>
      </c>
      <c r="AB376" s="1">
        <v>127</v>
      </c>
      <c r="AC376" s="1">
        <v>0</v>
      </c>
      <c r="AD376" s="1">
        <v>3</v>
      </c>
      <c r="AE376" s="1">
        <v>0</v>
      </c>
      <c r="AF376" s="1">
        <v>0</v>
      </c>
      <c r="AG376" s="1">
        <v>3</v>
      </c>
      <c r="AH376" s="1">
        <v>116</v>
      </c>
      <c r="AI376" s="1">
        <v>4.2999999999999997E-2</v>
      </c>
      <c r="AK376" s="2" t="s">
        <v>226</v>
      </c>
      <c r="AL376" s="1" t="s">
        <v>821</v>
      </c>
      <c r="AM376" s="1">
        <v>82</v>
      </c>
      <c r="AN376" s="1">
        <v>5</v>
      </c>
      <c r="AO376" s="1">
        <v>12</v>
      </c>
      <c r="AP376" s="1">
        <v>17</v>
      </c>
      <c r="AQ376" s="1">
        <v>-1</v>
      </c>
      <c r="AR376" s="1">
        <v>156</v>
      </c>
      <c r="AS376" s="1">
        <v>144</v>
      </c>
      <c r="AT376" s="1">
        <v>51</v>
      </c>
      <c r="AU376" s="1">
        <v>0</v>
      </c>
      <c r="AV376" s="1">
        <v>0</v>
      </c>
      <c r="AW376" s="1">
        <v>2</v>
      </c>
      <c r="AX376" s="1">
        <v>0</v>
      </c>
      <c r="AY376" s="1">
        <v>2</v>
      </c>
      <c r="AZ376" s="1">
        <v>68</v>
      </c>
      <c r="BA376" s="1">
        <v>7.3999999999999996E-2</v>
      </c>
      <c r="BC376" s="2" t="s">
        <v>866</v>
      </c>
      <c r="BD376" s="1" t="s">
        <v>824</v>
      </c>
      <c r="BE376" s="1">
        <v>39</v>
      </c>
      <c r="BF376" s="1">
        <v>2</v>
      </c>
      <c r="BG376" s="1">
        <v>8</v>
      </c>
      <c r="BH376" s="1">
        <v>10</v>
      </c>
      <c r="BI376" s="1">
        <v>-8</v>
      </c>
      <c r="BJ376" s="1">
        <v>14</v>
      </c>
      <c r="BK376" s="1">
        <v>39</v>
      </c>
      <c r="BL376" s="1">
        <v>57</v>
      </c>
      <c r="BM376" s="1">
        <v>0</v>
      </c>
      <c r="BN376" s="1">
        <v>4</v>
      </c>
      <c r="BO376" s="1">
        <v>0</v>
      </c>
      <c r="BP376" s="1">
        <v>0</v>
      </c>
      <c r="BQ376" s="1">
        <v>0</v>
      </c>
      <c r="BR376" s="1">
        <v>60</v>
      </c>
      <c r="BS376" s="1">
        <v>3.3000000000000002E-2</v>
      </c>
      <c r="BU376" s="2" t="s">
        <v>263</v>
      </c>
      <c r="BV376" s="1" t="s">
        <v>813</v>
      </c>
      <c r="BW376" s="1">
        <v>37</v>
      </c>
      <c r="BX376" s="1">
        <v>7</v>
      </c>
      <c r="BY376" s="1">
        <v>11</v>
      </c>
      <c r="BZ376" s="1">
        <v>18</v>
      </c>
      <c r="CA376" s="1">
        <v>-1</v>
      </c>
      <c r="CB376" s="1">
        <v>8</v>
      </c>
      <c r="CC376" s="1">
        <v>29</v>
      </c>
      <c r="CD376" s="1">
        <v>8</v>
      </c>
      <c r="CE376" s="1">
        <v>4</v>
      </c>
      <c r="CF376" s="1">
        <v>3</v>
      </c>
      <c r="CG376" s="1">
        <v>0</v>
      </c>
      <c r="CH376" s="1">
        <v>0</v>
      </c>
      <c r="CI376" s="1">
        <v>1</v>
      </c>
      <c r="CJ376" s="1">
        <v>89</v>
      </c>
      <c r="CK376" s="1">
        <v>7.9000000000000001E-2</v>
      </c>
      <c r="CL376" s="1" t="s">
        <v>797</v>
      </c>
      <c r="CM376" s="1" t="s">
        <v>198</v>
      </c>
      <c r="CN376" s="1" t="s">
        <v>815</v>
      </c>
      <c r="CO376" s="1">
        <v>56</v>
      </c>
      <c r="CP376" s="1">
        <v>9</v>
      </c>
      <c r="CQ376" s="1">
        <v>10</v>
      </c>
      <c r="CR376" s="1">
        <v>19</v>
      </c>
      <c r="CS376" s="1">
        <v>-2</v>
      </c>
      <c r="CT376" s="1">
        <v>40</v>
      </c>
      <c r="CU376" s="1">
        <v>73</v>
      </c>
      <c r="CV376" s="1">
        <v>13</v>
      </c>
      <c r="CW376" s="1">
        <v>0</v>
      </c>
      <c r="CX376" s="1">
        <v>2</v>
      </c>
      <c r="CY376" s="1">
        <v>0</v>
      </c>
      <c r="CZ376" s="1">
        <v>0</v>
      </c>
      <c r="DA376" s="1">
        <v>2</v>
      </c>
      <c r="DB376" s="1">
        <v>108</v>
      </c>
      <c r="DC376" s="1">
        <v>8.3000000000000004E-2</v>
      </c>
      <c r="DE376" s="2"/>
      <c r="DF376" s="1" t="s">
        <v>198</v>
      </c>
      <c r="DG376" s="1">
        <v>56</v>
      </c>
      <c r="DH376" s="1">
        <v>9</v>
      </c>
      <c r="DI376" s="1">
        <v>10</v>
      </c>
      <c r="DJ376" s="1">
        <v>19</v>
      </c>
      <c r="DK376" s="1">
        <v>-2</v>
      </c>
      <c r="DL376" s="1">
        <v>40</v>
      </c>
      <c r="DM376" s="1">
        <v>73</v>
      </c>
      <c r="DN376" s="1">
        <v>13</v>
      </c>
      <c r="DO376" s="1">
        <v>0</v>
      </c>
      <c r="DP376" s="1">
        <v>2</v>
      </c>
      <c r="DQ376" s="1">
        <v>0</v>
      </c>
      <c r="DR376" s="1">
        <v>0</v>
      </c>
      <c r="DS376" s="1">
        <v>2</v>
      </c>
      <c r="DT376" s="1">
        <v>108</v>
      </c>
      <c r="DU376" s="1">
        <v>8.3000000000000004E-2</v>
      </c>
    </row>
    <row r="377" spans="1:125" x14ac:dyDescent="0.2">
      <c r="A377" s="2" t="s">
        <v>376</v>
      </c>
      <c r="B377" s="1" t="s">
        <v>821</v>
      </c>
      <c r="C377" s="1">
        <v>81</v>
      </c>
      <c r="D377" s="1">
        <v>8</v>
      </c>
      <c r="E377" s="1">
        <v>11</v>
      </c>
      <c r="F377" s="1">
        <v>19</v>
      </c>
      <c r="G377" s="1">
        <v>-2</v>
      </c>
      <c r="H377" s="1">
        <v>57</v>
      </c>
      <c r="I377" s="1">
        <v>161</v>
      </c>
      <c r="J377" s="1">
        <v>51</v>
      </c>
      <c r="K377" s="1">
        <v>1</v>
      </c>
      <c r="L377" s="1">
        <v>0</v>
      </c>
      <c r="M377" s="1">
        <v>2</v>
      </c>
      <c r="N377" s="1">
        <v>0</v>
      </c>
      <c r="O377" s="1">
        <v>0</v>
      </c>
      <c r="P377" s="1">
        <v>107</v>
      </c>
      <c r="Q377" s="1">
        <v>7.4999999999999997E-2</v>
      </c>
      <c r="S377" s="1" t="s">
        <v>604</v>
      </c>
      <c r="T377" s="1" t="s">
        <v>806</v>
      </c>
      <c r="U377" s="1">
        <v>76</v>
      </c>
      <c r="V377" s="1">
        <v>8</v>
      </c>
      <c r="W377" s="1">
        <v>10</v>
      </c>
      <c r="X377" s="1">
        <v>18</v>
      </c>
      <c r="Y377" s="1">
        <v>-4</v>
      </c>
      <c r="Z377" s="1">
        <v>74</v>
      </c>
      <c r="AA377" s="1">
        <v>122</v>
      </c>
      <c r="AB377" s="1">
        <v>41</v>
      </c>
      <c r="AC377" s="1">
        <v>2</v>
      </c>
      <c r="AD377" s="1">
        <v>1</v>
      </c>
      <c r="AE377" s="1">
        <v>0</v>
      </c>
      <c r="AF377" s="1">
        <v>0</v>
      </c>
      <c r="AG377" s="1">
        <v>0</v>
      </c>
      <c r="AH377" s="1">
        <v>79</v>
      </c>
      <c r="AI377" s="1">
        <v>0.10100000000000001</v>
      </c>
      <c r="AK377" s="2" t="s">
        <v>961</v>
      </c>
      <c r="AL377" s="1" t="s">
        <v>799</v>
      </c>
      <c r="AM377" s="1">
        <v>82</v>
      </c>
      <c r="AN377" s="1">
        <v>1</v>
      </c>
      <c r="AO377" s="1">
        <v>16</v>
      </c>
      <c r="AP377" s="1">
        <v>17</v>
      </c>
      <c r="AQ377" s="1">
        <v>12</v>
      </c>
      <c r="AR377" s="1">
        <v>29</v>
      </c>
      <c r="AS377" s="1">
        <v>74</v>
      </c>
      <c r="AT377" s="1">
        <v>139</v>
      </c>
      <c r="AU377" s="1">
        <v>0</v>
      </c>
      <c r="AV377" s="1">
        <v>1</v>
      </c>
      <c r="AW377" s="1">
        <v>0</v>
      </c>
      <c r="AX377" s="1">
        <v>0</v>
      </c>
      <c r="AY377" s="1">
        <v>0</v>
      </c>
      <c r="AZ377" s="1">
        <v>56</v>
      </c>
      <c r="BA377" s="1">
        <v>1.7999999999999999E-2</v>
      </c>
      <c r="BC377" s="2" t="s">
        <v>256</v>
      </c>
      <c r="BD377" s="1" t="s">
        <v>819</v>
      </c>
      <c r="BE377" s="1">
        <v>45</v>
      </c>
      <c r="BF377" s="1">
        <v>3</v>
      </c>
      <c r="BG377" s="1">
        <v>7</v>
      </c>
      <c r="BH377" s="1">
        <v>10</v>
      </c>
      <c r="BI377" s="1">
        <v>5</v>
      </c>
      <c r="BJ377" s="1">
        <v>8</v>
      </c>
      <c r="BK377" s="1">
        <v>32</v>
      </c>
      <c r="BL377" s="1">
        <v>23</v>
      </c>
      <c r="BM377" s="1">
        <v>0</v>
      </c>
      <c r="BN377" s="1">
        <v>0</v>
      </c>
      <c r="BO377" s="1">
        <v>0</v>
      </c>
      <c r="BP377" s="1">
        <v>0</v>
      </c>
      <c r="BQ377" s="1">
        <v>1</v>
      </c>
      <c r="BR377" s="1">
        <v>98</v>
      </c>
      <c r="BS377" s="1">
        <v>3.1E-2</v>
      </c>
      <c r="BU377" s="2" t="s">
        <v>961</v>
      </c>
      <c r="BV377" s="1" t="s">
        <v>799</v>
      </c>
      <c r="BW377" s="1">
        <v>82</v>
      </c>
      <c r="BX377" s="1">
        <v>2</v>
      </c>
      <c r="BY377" s="1">
        <v>16</v>
      </c>
      <c r="BZ377" s="1">
        <v>18</v>
      </c>
      <c r="CA377" s="1">
        <v>-7</v>
      </c>
      <c r="CB377" s="1">
        <v>26</v>
      </c>
      <c r="CC377" s="1">
        <v>73</v>
      </c>
      <c r="CD377" s="1">
        <v>158</v>
      </c>
      <c r="CE377" s="1">
        <v>0</v>
      </c>
      <c r="CF377" s="1">
        <v>1</v>
      </c>
      <c r="CG377" s="1">
        <v>0</v>
      </c>
      <c r="CH377" s="1">
        <v>2</v>
      </c>
      <c r="CI377" s="1">
        <v>1</v>
      </c>
      <c r="CJ377" s="1">
        <v>95</v>
      </c>
      <c r="CK377" s="1">
        <v>2.1000000000000001E-2</v>
      </c>
      <c r="CL377" s="1" t="s">
        <v>797</v>
      </c>
      <c r="CM377" s="1" t="s">
        <v>454</v>
      </c>
      <c r="CN377" s="1" t="s">
        <v>814</v>
      </c>
      <c r="CO377" s="1">
        <v>50</v>
      </c>
      <c r="CP377" s="1">
        <v>10</v>
      </c>
      <c r="CQ377" s="1">
        <v>9</v>
      </c>
      <c r="CR377" s="1">
        <v>19</v>
      </c>
      <c r="CS377" s="1">
        <v>4</v>
      </c>
      <c r="CT377" s="1">
        <v>9</v>
      </c>
      <c r="CU377" s="1">
        <v>158</v>
      </c>
      <c r="CV377" s="1">
        <v>20</v>
      </c>
      <c r="CW377" s="1">
        <v>0</v>
      </c>
      <c r="CX377" s="1">
        <v>0</v>
      </c>
      <c r="CY377" s="1">
        <v>2</v>
      </c>
      <c r="CZ377" s="1">
        <v>0</v>
      </c>
      <c r="DA377" s="1">
        <v>2</v>
      </c>
      <c r="DB377" s="1">
        <v>97</v>
      </c>
      <c r="DC377" s="1">
        <v>0.10299999999999999</v>
      </c>
      <c r="DE377" s="2"/>
      <c r="DF377" s="1" t="s">
        <v>454</v>
      </c>
      <c r="DG377" s="1">
        <v>50</v>
      </c>
      <c r="DH377" s="1">
        <v>10</v>
      </c>
      <c r="DI377" s="1">
        <v>9</v>
      </c>
      <c r="DJ377" s="1">
        <v>19</v>
      </c>
      <c r="DK377" s="1">
        <v>4</v>
      </c>
      <c r="DL377" s="1">
        <v>9</v>
      </c>
      <c r="DM377" s="1">
        <v>158</v>
      </c>
      <c r="DN377" s="1">
        <v>20</v>
      </c>
      <c r="DO377" s="1">
        <v>0</v>
      </c>
      <c r="DP377" s="1">
        <v>0</v>
      </c>
      <c r="DQ377" s="1">
        <v>2</v>
      </c>
      <c r="DR377" s="1">
        <v>0</v>
      </c>
      <c r="DS377" s="1">
        <v>2</v>
      </c>
      <c r="DT377" s="1">
        <v>97</v>
      </c>
      <c r="DU377" s="1">
        <v>0.10299999999999999</v>
      </c>
    </row>
    <row r="378" spans="1:125" x14ac:dyDescent="0.2">
      <c r="A378" s="2" t="s">
        <v>963</v>
      </c>
      <c r="B378" s="1" t="s">
        <v>808</v>
      </c>
      <c r="C378" s="1">
        <v>61</v>
      </c>
      <c r="D378" s="1">
        <v>5</v>
      </c>
      <c r="E378" s="1">
        <v>14</v>
      </c>
      <c r="F378" s="1">
        <v>19</v>
      </c>
      <c r="G378" s="1">
        <v>0</v>
      </c>
      <c r="H378" s="1">
        <v>78</v>
      </c>
      <c r="I378" s="1">
        <v>149</v>
      </c>
      <c r="J378" s="1">
        <v>115</v>
      </c>
      <c r="K378" s="1">
        <v>1</v>
      </c>
      <c r="L378" s="1">
        <v>5</v>
      </c>
      <c r="M378" s="1">
        <v>1</v>
      </c>
      <c r="N378" s="1">
        <v>1</v>
      </c>
      <c r="O378" s="1">
        <v>0</v>
      </c>
      <c r="P378" s="1">
        <v>76</v>
      </c>
      <c r="Q378" s="1">
        <v>6.6000000000000003E-2</v>
      </c>
      <c r="S378" s="1" t="s">
        <v>607</v>
      </c>
      <c r="T378" s="1" t="s">
        <v>810</v>
      </c>
      <c r="U378" s="1">
        <v>38</v>
      </c>
      <c r="V378" s="1">
        <v>6</v>
      </c>
      <c r="W378" s="1">
        <v>12</v>
      </c>
      <c r="X378" s="1">
        <v>18</v>
      </c>
      <c r="Y378" s="1">
        <v>4</v>
      </c>
      <c r="Z378" s="1">
        <v>2</v>
      </c>
      <c r="AA378" s="1">
        <v>5</v>
      </c>
      <c r="AB378" s="1">
        <v>13</v>
      </c>
      <c r="AC378" s="1">
        <v>1</v>
      </c>
      <c r="AD378" s="1">
        <v>3</v>
      </c>
      <c r="AE378" s="1">
        <v>0</v>
      </c>
      <c r="AF378" s="1">
        <v>0</v>
      </c>
      <c r="AG378" s="1">
        <v>1</v>
      </c>
      <c r="AH378" s="1">
        <v>44</v>
      </c>
      <c r="AI378" s="1">
        <v>0.13600000000000001</v>
      </c>
      <c r="AK378" s="2" t="s">
        <v>382</v>
      </c>
      <c r="AL378" s="1" t="s">
        <v>811</v>
      </c>
      <c r="AM378" s="1">
        <v>76</v>
      </c>
      <c r="AN378" s="1">
        <v>4</v>
      </c>
      <c r="AO378" s="1">
        <v>13</v>
      </c>
      <c r="AP378" s="1">
        <v>17</v>
      </c>
      <c r="AQ378" s="1">
        <v>4</v>
      </c>
      <c r="AR378" s="1">
        <v>47</v>
      </c>
      <c r="AS378" s="1">
        <v>93</v>
      </c>
      <c r="AT378" s="1">
        <v>49</v>
      </c>
      <c r="AU378" s="1">
        <v>0</v>
      </c>
      <c r="AV378" s="1">
        <v>0</v>
      </c>
      <c r="AW378" s="1">
        <v>0</v>
      </c>
      <c r="AX378" s="1">
        <v>1</v>
      </c>
      <c r="AY378" s="1">
        <v>3</v>
      </c>
      <c r="AZ378" s="1">
        <v>80</v>
      </c>
      <c r="BA378" s="1">
        <v>0.05</v>
      </c>
      <c r="BC378" s="2" t="s">
        <v>964</v>
      </c>
      <c r="BD378" s="1" t="s">
        <v>813</v>
      </c>
      <c r="BE378" s="1">
        <v>29</v>
      </c>
      <c r="BF378" s="1">
        <v>3</v>
      </c>
      <c r="BG378" s="1">
        <v>7</v>
      </c>
      <c r="BH378" s="1">
        <v>10</v>
      </c>
      <c r="BI378" s="1">
        <v>-9</v>
      </c>
      <c r="BJ378" s="1">
        <v>8</v>
      </c>
      <c r="BK378" s="1">
        <v>31</v>
      </c>
      <c r="BL378" s="1">
        <v>32</v>
      </c>
      <c r="BM378" s="1">
        <v>1</v>
      </c>
      <c r="BN378" s="1">
        <v>3</v>
      </c>
      <c r="BO378" s="1">
        <v>0</v>
      </c>
      <c r="BP378" s="1">
        <v>0</v>
      </c>
      <c r="BQ378" s="1">
        <v>0</v>
      </c>
      <c r="BR378" s="1">
        <v>42</v>
      </c>
      <c r="BS378" s="1">
        <v>7.0999999999999994E-2</v>
      </c>
      <c r="BU378" s="2" t="s">
        <v>276</v>
      </c>
      <c r="BV378" s="1" t="s">
        <v>809</v>
      </c>
      <c r="BW378" s="1">
        <v>41</v>
      </c>
      <c r="BX378" s="1">
        <v>4</v>
      </c>
      <c r="BY378" s="1">
        <v>14</v>
      </c>
      <c r="BZ378" s="1">
        <v>18</v>
      </c>
      <c r="CA378" s="1">
        <v>-7</v>
      </c>
      <c r="CB378" s="1">
        <v>8</v>
      </c>
      <c r="CC378" s="1">
        <v>78</v>
      </c>
      <c r="CD378" s="1">
        <v>23</v>
      </c>
      <c r="CE378" s="1">
        <v>1</v>
      </c>
      <c r="CF378" s="1">
        <v>2</v>
      </c>
      <c r="CG378" s="1">
        <v>0</v>
      </c>
      <c r="CH378" s="1">
        <v>0</v>
      </c>
      <c r="CI378" s="1">
        <v>1</v>
      </c>
      <c r="CJ378" s="1">
        <v>70</v>
      </c>
      <c r="CK378" s="1">
        <v>5.7000000000000002E-2</v>
      </c>
      <c r="CL378" s="1" t="s">
        <v>797</v>
      </c>
      <c r="CM378" s="1" t="s">
        <v>231</v>
      </c>
      <c r="CN378" s="1" t="s">
        <v>799</v>
      </c>
      <c r="CO378" s="1">
        <v>77</v>
      </c>
      <c r="CP378" s="1">
        <v>7</v>
      </c>
      <c r="CQ378" s="1">
        <v>12</v>
      </c>
      <c r="CR378" s="1">
        <v>19</v>
      </c>
      <c r="CS378" s="1">
        <v>-1</v>
      </c>
      <c r="CT378" s="1">
        <v>51</v>
      </c>
      <c r="CU378" s="1">
        <v>132</v>
      </c>
      <c r="CV378" s="1">
        <v>18</v>
      </c>
      <c r="CW378" s="1">
        <v>0</v>
      </c>
      <c r="CX378" s="1">
        <v>0</v>
      </c>
      <c r="CY378" s="1">
        <v>0</v>
      </c>
      <c r="CZ378" s="1">
        <v>0</v>
      </c>
      <c r="DA378" s="1">
        <v>2</v>
      </c>
      <c r="DB378" s="1">
        <v>96</v>
      </c>
      <c r="DC378" s="1">
        <v>7.2999999999999995E-2</v>
      </c>
      <c r="DE378" s="2"/>
      <c r="DF378" s="1" t="s">
        <v>231</v>
      </c>
      <c r="DG378" s="1">
        <v>77</v>
      </c>
      <c r="DH378" s="1">
        <v>7</v>
      </c>
      <c r="DI378" s="1">
        <v>12</v>
      </c>
      <c r="DJ378" s="1">
        <v>19</v>
      </c>
      <c r="DK378" s="1">
        <v>-1</v>
      </c>
      <c r="DL378" s="1">
        <v>51</v>
      </c>
      <c r="DM378" s="1">
        <v>132</v>
      </c>
      <c r="DN378" s="1">
        <v>18</v>
      </c>
      <c r="DO378" s="1">
        <v>0</v>
      </c>
      <c r="DP378" s="1">
        <v>0</v>
      </c>
      <c r="DQ378" s="1">
        <v>0</v>
      </c>
      <c r="DR378" s="1">
        <v>0</v>
      </c>
      <c r="DS378" s="1">
        <v>2</v>
      </c>
      <c r="DT378" s="1">
        <v>96</v>
      </c>
      <c r="DU378" s="1">
        <v>7.2999999999999995E-2</v>
      </c>
    </row>
    <row r="379" spans="1:125" x14ac:dyDescent="0.2">
      <c r="A379" s="2" t="s">
        <v>126</v>
      </c>
      <c r="B379" s="1" t="s">
        <v>798</v>
      </c>
      <c r="C379" s="1">
        <v>60</v>
      </c>
      <c r="D379" s="1">
        <v>11</v>
      </c>
      <c r="E379" s="1">
        <v>7</v>
      </c>
      <c r="F379" s="1">
        <v>18</v>
      </c>
      <c r="G379" s="1">
        <v>-10</v>
      </c>
      <c r="H379" s="1">
        <v>35</v>
      </c>
      <c r="I379" s="1">
        <v>94</v>
      </c>
      <c r="J379" s="1">
        <v>23</v>
      </c>
      <c r="K379" s="1">
        <v>0</v>
      </c>
      <c r="L379" s="1">
        <v>0</v>
      </c>
      <c r="M379" s="1">
        <v>0</v>
      </c>
      <c r="N379" s="1">
        <v>0</v>
      </c>
      <c r="O379" s="1">
        <v>3</v>
      </c>
      <c r="P379" s="1">
        <v>123</v>
      </c>
      <c r="Q379" s="1">
        <v>8.8999999999999996E-2</v>
      </c>
      <c r="S379" s="1" t="s">
        <v>902</v>
      </c>
      <c r="T379" s="1" t="s">
        <v>810</v>
      </c>
      <c r="U379" s="1">
        <v>81</v>
      </c>
      <c r="V379" s="1">
        <v>2</v>
      </c>
      <c r="W379" s="1">
        <v>16</v>
      </c>
      <c r="X379" s="1">
        <v>18</v>
      </c>
      <c r="Y379" s="1">
        <v>9</v>
      </c>
      <c r="Z379" s="1">
        <v>24</v>
      </c>
      <c r="AA379" s="1">
        <v>128</v>
      </c>
      <c r="AB379" s="1">
        <v>173</v>
      </c>
      <c r="AC379" s="1">
        <v>0</v>
      </c>
      <c r="AD379" s="1">
        <v>0</v>
      </c>
      <c r="AE379" s="1">
        <v>0</v>
      </c>
      <c r="AF379" s="1">
        <v>1</v>
      </c>
      <c r="AG379" s="1">
        <v>0</v>
      </c>
      <c r="AH379" s="1">
        <v>99</v>
      </c>
      <c r="AI379" s="1">
        <v>0.02</v>
      </c>
      <c r="AK379" s="2" t="s">
        <v>844</v>
      </c>
      <c r="AL379" s="1" t="s">
        <v>808</v>
      </c>
      <c r="AM379" s="1">
        <v>30</v>
      </c>
      <c r="AN379" s="1">
        <v>5</v>
      </c>
      <c r="AO379" s="1">
        <v>12</v>
      </c>
      <c r="AP379" s="1">
        <v>17</v>
      </c>
      <c r="AQ379" s="1">
        <v>-15</v>
      </c>
      <c r="AR379" s="1">
        <v>16</v>
      </c>
      <c r="AS379" s="1">
        <v>27</v>
      </c>
      <c r="AT379" s="1">
        <v>43</v>
      </c>
      <c r="AU379" s="1">
        <v>2</v>
      </c>
      <c r="AV379" s="1">
        <v>6</v>
      </c>
      <c r="AW379" s="1">
        <v>0</v>
      </c>
      <c r="AX379" s="1">
        <v>0</v>
      </c>
      <c r="AY379" s="1">
        <v>2</v>
      </c>
      <c r="AZ379" s="1">
        <v>62</v>
      </c>
      <c r="BA379" s="1">
        <v>8.1000000000000003E-2</v>
      </c>
      <c r="BC379" s="2" t="s">
        <v>311</v>
      </c>
      <c r="BD379" s="1" t="s">
        <v>818</v>
      </c>
      <c r="BE379" s="1">
        <v>35</v>
      </c>
      <c r="BF379" s="1">
        <v>5</v>
      </c>
      <c r="BG379" s="1">
        <v>5</v>
      </c>
      <c r="BH379" s="1">
        <v>10</v>
      </c>
      <c r="BI379" s="1">
        <v>2</v>
      </c>
      <c r="BJ379" s="1">
        <v>23</v>
      </c>
      <c r="BK379" s="1">
        <v>57</v>
      </c>
      <c r="BL379" s="1">
        <v>27</v>
      </c>
      <c r="BM379" s="1">
        <v>0</v>
      </c>
      <c r="BN379" s="1">
        <v>0</v>
      </c>
      <c r="BO379" s="1">
        <v>1</v>
      </c>
      <c r="BP379" s="1">
        <v>0</v>
      </c>
      <c r="BQ379" s="1">
        <v>0</v>
      </c>
      <c r="BR379" s="1">
        <v>41</v>
      </c>
      <c r="BS379" s="1">
        <v>0.122</v>
      </c>
      <c r="BU379" s="2" t="s">
        <v>768</v>
      </c>
      <c r="BV379" s="1" t="s">
        <v>798</v>
      </c>
      <c r="BW379" s="1">
        <v>78</v>
      </c>
      <c r="BX379" s="1">
        <v>5</v>
      </c>
      <c r="BY379" s="1">
        <v>13</v>
      </c>
      <c r="BZ379" s="1">
        <v>18</v>
      </c>
      <c r="CA379" s="1">
        <v>21</v>
      </c>
      <c r="CB379" s="1">
        <v>39</v>
      </c>
      <c r="CC379" s="1">
        <v>215</v>
      </c>
      <c r="CD379" s="1">
        <v>150</v>
      </c>
      <c r="CE379" s="1">
        <v>0</v>
      </c>
      <c r="CF379" s="1">
        <v>1</v>
      </c>
      <c r="CG379" s="1">
        <v>0</v>
      </c>
      <c r="CH379" s="1">
        <v>0</v>
      </c>
      <c r="CI379" s="1">
        <v>2</v>
      </c>
      <c r="CJ379" s="1">
        <v>107</v>
      </c>
      <c r="CK379" s="1">
        <v>4.7E-2</v>
      </c>
      <c r="CL379" s="1" t="s">
        <v>797</v>
      </c>
      <c r="CM379" s="1" t="s">
        <v>896</v>
      </c>
      <c r="CN379" s="1" t="s">
        <v>805</v>
      </c>
      <c r="CO379" s="1">
        <v>82</v>
      </c>
      <c r="CP379" s="1">
        <v>3</v>
      </c>
      <c r="CQ379" s="1">
        <v>16</v>
      </c>
      <c r="CR379" s="1">
        <v>19</v>
      </c>
      <c r="CS379" s="1">
        <v>25</v>
      </c>
      <c r="CT379" s="1">
        <v>44</v>
      </c>
      <c r="CU379" s="1">
        <v>39</v>
      </c>
      <c r="CV379" s="1">
        <v>127</v>
      </c>
      <c r="CW379" s="1">
        <v>0</v>
      </c>
      <c r="CX379" s="1">
        <v>0</v>
      </c>
      <c r="CY379" s="1">
        <v>0</v>
      </c>
      <c r="CZ379" s="1">
        <v>0</v>
      </c>
      <c r="DA379" s="1">
        <v>1</v>
      </c>
      <c r="DB379" s="1">
        <v>97</v>
      </c>
      <c r="DC379" s="1">
        <v>3.1E-2</v>
      </c>
      <c r="DE379" s="2"/>
      <c r="DF379" s="1" t="s">
        <v>896</v>
      </c>
      <c r="DG379" s="1">
        <v>82</v>
      </c>
      <c r="DH379" s="1">
        <v>3</v>
      </c>
      <c r="DI379" s="1">
        <v>16</v>
      </c>
      <c r="DJ379" s="1">
        <v>19</v>
      </c>
      <c r="DK379" s="1">
        <v>25</v>
      </c>
      <c r="DL379" s="1">
        <v>44</v>
      </c>
      <c r="DM379" s="1">
        <v>39</v>
      </c>
      <c r="DN379" s="1">
        <v>127</v>
      </c>
      <c r="DO379" s="1">
        <v>0</v>
      </c>
      <c r="DP379" s="1">
        <v>0</v>
      </c>
      <c r="DQ379" s="1">
        <v>0</v>
      </c>
      <c r="DR379" s="1">
        <v>0</v>
      </c>
      <c r="DS379" s="1">
        <v>1</v>
      </c>
      <c r="DT379" s="1">
        <v>97</v>
      </c>
      <c r="DU379" s="1">
        <v>3.1E-2</v>
      </c>
    </row>
    <row r="380" spans="1:125" x14ac:dyDescent="0.2">
      <c r="A380" s="2" t="s">
        <v>552</v>
      </c>
      <c r="B380" s="1" t="s">
        <v>810</v>
      </c>
      <c r="C380" s="1">
        <v>47</v>
      </c>
      <c r="D380" s="1">
        <v>7</v>
      </c>
      <c r="E380" s="1">
        <v>11</v>
      </c>
      <c r="F380" s="1">
        <v>18</v>
      </c>
      <c r="G380" s="1">
        <v>4</v>
      </c>
      <c r="H380" s="1">
        <v>8</v>
      </c>
      <c r="I380" s="1">
        <v>26</v>
      </c>
      <c r="J380" s="1">
        <v>16</v>
      </c>
      <c r="K380" s="1">
        <v>0</v>
      </c>
      <c r="L380" s="1">
        <v>0</v>
      </c>
      <c r="M380" s="1">
        <v>0</v>
      </c>
      <c r="N380" s="1">
        <v>0</v>
      </c>
      <c r="O380" s="1">
        <v>2</v>
      </c>
      <c r="P380" s="1">
        <v>59</v>
      </c>
      <c r="Q380" s="1">
        <v>0.11899999999999999</v>
      </c>
      <c r="S380" s="1" t="s">
        <v>460</v>
      </c>
      <c r="T380" s="1" t="s">
        <v>800</v>
      </c>
      <c r="U380" s="1">
        <v>82</v>
      </c>
      <c r="V380" s="1">
        <v>7</v>
      </c>
      <c r="W380" s="1">
        <v>11</v>
      </c>
      <c r="X380" s="1">
        <v>18</v>
      </c>
      <c r="Y380" s="1">
        <v>-12</v>
      </c>
      <c r="Z380" s="1">
        <v>32</v>
      </c>
      <c r="AA380" s="1">
        <v>152</v>
      </c>
      <c r="AB380" s="1">
        <v>59</v>
      </c>
      <c r="AC380" s="1">
        <v>0</v>
      </c>
      <c r="AD380" s="1">
        <v>0</v>
      </c>
      <c r="AE380" s="1">
        <v>0</v>
      </c>
      <c r="AF380" s="1">
        <v>0</v>
      </c>
      <c r="AG380" s="1">
        <v>1</v>
      </c>
      <c r="AH380" s="1">
        <v>167</v>
      </c>
      <c r="AI380" s="1">
        <v>4.2000000000000003E-2</v>
      </c>
      <c r="AK380" s="2" t="s">
        <v>965</v>
      </c>
      <c r="AL380" s="1" t="s">
        <v>809</v>
      </c>
      <c r="AM380" s="1">
        <v>82</v>
      </c>
      <c r="AN380" s="1">
        <v>4</v>
      </c>
      <c r="AO380" s="1">
        <v>13</v>
      </c>
      <c r="AP380" s="1">
        <v>17</v>
      </c>
      <c r="AQ380" s="1">
        <v>-4</v>
      </c>
      <c r="AR380" s="1">
        <v>26</v>
      </c>
      <c r="AS380" s="1">
        <v>84</v>
      </c>
      <c r="AT380" s="1">
        <v>88</v>
      </c>
      <c r="AU380" s="1">
        <v>0</v>
      </c>
      <c r="AV380" s="1">
        <v>2</v>
      </c>
      <c r="AW380" s="1">
        <v>0</v>
      </c>
      <c r="AX380" s="1">
        <v>1</v>
      </c>
      <c r="AY380" s="1">
        <v>1</v>
      </c>
      <c r="AZ380" s="1">
        <v>94</v>
      </c>
      <c r="BA380" s="1">
        <v>4.2999999999999997E-2</v>
      </c>
      <c r="BC380" s="2" t="s">
        <v>389</v>
      </c>
      <c r="BD380" s="1" t="s">
        <v>824</v>
      </c>
      <c r="BE380" s="1">
        <v>48</v>
      </c>
      <c r="BF380" s="1">
        <v>4</v>
      </c>
      <c r="BG380" s="1">
        <v>6</v>
      </c>
      <c r="BH380" s="1">
        <v>10</v>
      </c>
      <c r="BI380" s="1">
        <v>-6</v>
      </c>
      <c r="BJ380" s="1">
        <v>45</v>
      </c>
      <c r="BK380" s="1">
        <v>116</v>
      </c>
      <c r="BL380" s="1">
        <v>18</v>
      </c>
      <c r="BM380" s="1">
        <v>0</v>
      </c>
      <c r="BN380" s="1">
        <v>0</v>
      </c>
      <c r="BO380" s="1">
        <v>0</v>
      </c>
      <c r="BP380" s="1">
        <v>0</v>
      </c>
      <c r="BQ380" s="1">
        <v>1</v>
      </c>
      <c r="BR380" s="1">
        <v>54</v>
      </c>
      <c r="BS380" s="1">
        <v>7.3999999999999996E-2</v>
      </c>
      <c r="BU380" s="2" t="s">
        <v>335</v>
      </c>
      <c r="BV380" s="1" t="s">
        <v>800</v>
      </c>
      <c r="BW380" s="1">
        <v>52</v>
      </c>
      <c r="BX380" s="1">
        <v>9</v>
      </c>
      <c r="BY380" s="1">
        <v>9</v>
      </c>
      <c r="BZ380" s="1">
        <v>18</v>
      </c>
      <c r="CA380" s="1">
        <v>3</v>
      </c>
      <c r="CB380" s="1">
        <v>14</v>
      </c>
      <c r="CC380" s="1">
        <v>15</v>
      </c>
      <c r="CD380" s="1">
        <v>19</v>
      </c>
      <c r="CE380" s="1">
        <v>3</v>
      </c>
      <c r="CF380" s="1">
        <v>1</v>
      </c>
      <c r="CG380" s="1">
        <v>0</v>
      </c>
      <c r="CH380" s="1">
        <v>0</v>
      </c>
      <c r="CI380" s="1">
        <v>3</v>
      </c>
      <c r="CJ380" s="1">
        <v>102</v>
      </c>
      <c r="CK380" s="1">
        <v>8.7999999999999995E-2</v>
      </c>
      <c r="CL380" s="1" t="s">
        <v>797</v>
      </c>
      <c r="CM380" s="1" t="s">
        <v>82</v>
      </c>
      <c r="CN380" s="1" t="s">
        <v>821</v>
      </c>
      <c r="CO380" s="1">
        <v>57</v>
      </c>
      <c r="CP380" s="1">
        <v>6</v>
      </c>
      <c r="CQ380" s="1">
        <v>13</v>
      </c>
      <c r="CR380" s="1">
        <v>19</v>
      </c>
      <c r="CS380" s="1">
        <v>-10</v>
      </c>
      <c r="CT380" s="1">
        <v>32</v>
      </c>
      <c r="CU380" s="1">
        <v>30</v>
      </c>
      <c r="CV380" s="1">
        <v>17</v>
      </c>
      <c r="CW380" s="1">
        <v>0</v>
      </c>
      <c r="CX380" s="1">
        <v>4</v>
      </c>
      <c r="CY380" s="1">
        <v>0</v>
      </c>
      <c r="CZ380" s="1">
        <v>0</v>
      </c>
      <c r="DA380" s="1">
        <v>0</v>
      </c>
      <c r="DB380" s="1">
        <v>93</v>
      </c>
      <c r="DC380" s="1">
        <v>6.5000000000000002E-2</v>
      </c>
      <c r="DE380" s="2"/>
      <c r="DF380" s="1" t="s">
        <v>82</v>
      </c>
      <c r="DG380" s="1">
        <v>57</v>
      </c>
      <c r="DH380" s="1">
        <v>6</v>
      </c>
      <c r="DI380" s="1">
        <v>13</v>
      </c>
      <c r="DJ380" s="1">
        <v>19</v>
      </c>
      <c r="DK380" s="1">
        <v>-10</v>
      </c>
      <c r="DL380" s="1">
        <v>32</v>
      </c>
      <c r="DM380" s="1">
        <v>30</v>
      </c>
      <c r="DN380" s="1">
        <v>17</v>
      </c>
      <c r="DO380" s="1">
        <v>0</v>
      </c>
      <c r="DP380" s="1">
        <v>4</v>
      </c>
      <c r="DQ380" s="1">
        <v>0</v>
      </c>
      <c r="DR380" s="1">
        <v>0</v>
      </c>
      <c r="DS380" s="1">
        <v>0</v>
      </c>
      <c r="DT380" s="1">
        <v>93</v>
      </c>
      <c r="DU380" s="1">
        <v>6.5000000000000002E-2</v>
      </c>
    </row>
    <row r="381" spans="1:125" x14ac:dyDescent="0.2">
      <c r="A381" s="2" t="s">
        <v>656</v>
      </c>
      <c r="B381" s="1" t="s">
        <v>813</v>
      </c>
      <c r="C381" s="1">
        <v>79</v>
      </c>
      <c r="D381" s="1">
        <v>2</v>
      </c>
      <c r="E381" s="1">
        <v>16</v>
      </c>
      <c r="F381" s="1">
        <v>18</v>
      </c>
      <c r="G381" s="1">
        <v>4</v>
      </c>
      <c r="H381" s="1">
        <v>41</v>
      </c>
      <c r="I381" s="1">
        <v>75</v>
      </c>
      <c r="J381" s="1">
        <v>108</v>
      </c>
      <c r="K381" s="1">
        <v>0</v>
      </c>
      <c r="L381" s="1">
        <v>2</v>
      </c>
      <c r="M381" s="1">
        <v>0</v>
      </c>
      <c r="N381" s="1">
        <v>0</v>
      </c>
      <c r="O381" s="1">
        <v>0</v>
      </c>
      <c r="P381" s="1">
        <v>74</v>
      </c>
      <c r="Q381" s="1">
        <v>2.7E-2</v>
      </c>
      <c r="S381" s="1" t="s">
        <v>489</v>
      </c>
      <c r="T381" s="1" t="s">
        <v>810</v>
      </c>
      <c r="U381" s="1">
        <v>54</v>
      </c>
      <c r="V381" s="1">
        <v>8</v>
      </c>
      <c r="W381" s="1">
        <v>10</v>
      </c>
      <c r="X381" s="1">
        <v>18</v>
      </c>
      <c r="Y381" s="1">
        <v>8</v>
      </c>
      <c r="Z381" s="1">
        <v>61</v>
      </c>
      <c r="AA381" s="1">
        <v>95</v>
      </c>
      <c r="AB381" s="1">
        <v>17</v>
      </c>
      <c r="AC381" s="1">
        <v>0</v>
      </c>
      <c r="AD381" s="1">
        <v>0</v>
      </c>
      <c r="AE381" s="1">
        <v>0</v>
      </c>
      <c r="AF381" s="1">
        <v>0</v>
      </c>
      <c r="AG381" s="1">
        <v>1</v>
      </c>
      <c r="AH381" s="1">
        <v>85</v>
      </c>
      <c r="AI381" s="1">
        <v>9.4E-2</v>
      </c>
      <c r="AK381" s="2" t="s">
        <v>889</v>
      </c>
      <c r="AL381" s="1" t="s">
        <v>819</v>
      </c>
      <c r="AM381" s="1">
        <v>63</v>
      </c>
      <c r="AN381" s="1">
        <v>4</v>
      </c>
      <c r="AO381" s="1">
        <v>13</v>
      </c>
      <c r="AP381" s="1">
        <v>17</v>
      </c>
      <c r="AQ381" s="1">
        <v>-9</v>
      </c>
      <c r="AR381" s="1">
        <v>32</v>
      </c>
      <c r="AS381" s="1">
        <v>85</v>
      </c>
      <c r="AT381" s="1">
        <v>61</v>
      </c>
      <c r="AU381" s="1">
        <v>1</v>
      </c>
      <c r="AV381" s="1">
        <v>4</v>
      </c>
      <c r="AW381" s="1">
        <v>0</v>
      </c>
      <c r="AX381" s="1">
        <v>1</v>
      </c>
      <c r="AY381" s="1">
        <v>1</v>
      </c>
      <c r="AZ381" s="1">
        <v>87</v>
      </c>
      <c r="BA381" s="1">
        <v>4.5999999999999999E-2</v>
      </c>
      <c r="BC381" s="2" t="s">
        <v>896</v>
      </c>
      <c r="BD381" s="1" t="s">
        <v>805</v>
      </c>
      <c r="BE381" s="1">
        <v>46</v>
      </c>
      <c r="BF381" s="1">
        <v>2</v>
      </c>
      <c r="BG381" s="1">
        <v>8</v>
      </c>
      <c r="BH381" s="1">
        <v>10</v>
      </c>
      <c r="BI381" s="1">
        <v>15</v>
      </c>
      <c r="BJ381" s="1">
        <v>22</v>
      </c>
      <c r="BK381" s="1">
        <v>26</v>
      </c>
      <c r="BL381" s="1">
        <v>94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43</v>
      </c>
      <c r="BS381" s="1">
        <v>4.7E-2</v>
      </c>
      <c r="BU381" s="2" t="s">
        <v>302</v>
      </c>
      <c r="BV381" s="1" t="s">
        <v>818</v>
      </c>
      <c r="BW381" s="1">
        <v>52</v>
      </c>
      <c r="BX381" s="1">
        <v>9</v>
      </c>
      <c r="BY381" s="1">
        <v>9</v>
      </c>
      <c r="BZ381" s="1">
        <v>18</v>
      </c>
      <c r="CA381" s="1">
        <v>-2</v>
      </c>
      <c r="CB381" s="1">
        <v>38</v>
      </c>
      <c r="CC381" s="1">
        <v>65</v>
      </c>
      <c r="CD381" s="1">
        <v>21</v>
      </c>
      <c r="CE381" s="1">
        <v>1</v>
      </c>
      <c r="CF381" s="1">
        <v>0</v>
      </c>
      <c r="CG381" s="1">
        <v>0</v>
      </c>
      <c r="CH381" s="1">
        <v>0</v>
      </c>
      <c r="CI381" s="1">
        <v>2</v>
      </c>
      <c r="CJ381" s="1">
        <v>100</v>
      </c>
      <c r="CK381" s="1">
        <v>0.09</v>
      </c>
      <c r="CL381" s="1" t="s">
        <v>797</v>
      </c>
      <c r="CM381" s="1" t="s">
        <v>776</v>
      </c>
      <c r="CN381" s="1" t="s">
        <v>799</v>
      </c>
      <c r="CO381" s="1">
        <v>78</v>
      </c>
      <c r="CP381" s="1">
        <v>0</v>
      </c>
      <c r="CQ381" s="1">
        <v>19</v>
      </c>
      <c r="CR381" s="1">
        <v>19</v>
      </c>
      <c r="CS381" s="1">
        <v>5</v>
      </c>
      <c r="CT381" s="1">
        <v>66</v>
      </c>
      <c r="CU381" s="1">
        <v>306</v>
      </c>
      <c r="CV381" s="1">
        <v>192</v>
      </c>
      <c r="CW381" s="1">
        <v>0</v>
      </c>
      <c r="CX381" s="1">
        <v>0</v>
      </c>
      <c r="CY381" s="1">
        <v>0</v>
      </c>
      <c r="CZ381" s="1">
        <v>0</v>
      </c>
      <c r="DA381" s="1">
        <v>0</v>
      </c>
      <c r="DB381" s="1">
        <v>66</v>
      </c>
      <c r="DC381" s="1">
        <v>0</v>
      </c>
      <c r="DE381" s="2"/>
      <c r="DF381" s="1" t="s">
        <v>776</v>
      </c>
      <c r="DG381" s="1">
        <v>78</v>
      </c>
      <c r="DH381" s="1">
        <v>0</v>
      </c>
      <c r="DI381" s="1">
        <v>19</v>
      </c>
      <c r="DJ381" s="1">
        <v>19</v>
      </c>
      <c r="DK381" s="1">
        <v>5</v>
      </c>
      <c r="DL381" s="1">
        <v>66</v>
      </c>
      <c r="DM381" s="1">
        <v>306</v>
      </c>
      <c r="DN381" s="1">
        <v>192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66</v>
      </c>
      <c r="DU381" s="1">
        <v>0</v>
      </c>
    </row>
    <row r="382" spans="1:125" x14ac:dyDescent="0.2">
      <c r="A382" s="2" t="s">
        <v>966</v>
      </c>
      <c r="B382" s="1" t="s">
        <v>801</v>
      </c>
      <c r="C382" s="1">
        <v>63</v>
      </c>
      <c r="D382" s="1">
        <v>8</v>
      </c>
      <c r="E382" s="1">
        <v>10</v>
      </c>
      <c r="F382" s="1">
        <v>18</v>
      </c>
      <c r="G382" s="1">
        <v>7</v>
      </c>
      <c r="H382" s="1">
        <v>14</v>
      </c>
      <c r="I382" s="1">
        <v>95</v>
      </c>
      <c r="J382" s="1">
        <v>63</v>
      </c>
      <c r="K382" s="1">
        <v>1</v>
      </c>
      <c r="L382" s="1">
        <v>0</v>
      </c>
      <c r="M382" s="1">
        <v>1</v>
      </c>
      <c r="N382" s="1">
        <v>0</v>
      </c>
      <c r="O382" s="1">
        <v>2</v>
      </c>
      <c r="P382" s="1">
        <v>63</v>
      </c>
      <c r="Q382" s="1">
        <v>0.127</v>
      </c>
      <c r="S382" s="1" t="s">
        <v>867</v>
      </c>
      <c r="T382" s="1" t="s">
        <v>804</v>
      </c>
      <c r="U382" s="1">
        <v>51</v>
      </c>
      <c r="V382" s="1">
        <v>1</v>
      </c>
      <c r="W382" s="1">
        <v>17</v>
      </c>
      <c r="X382" s="1">
        <v>18</v>
      </c>
      <c r="Y382" s="1">
        <v>-11</v>
      </c>
      <c r="Z382" s="1">
        <v>22</v>
      </c>
      <c r="AA382" s="1">
        <v>39</v>
      </c>
      <c r="AB382" s="1">
        <v>46</v>
      </c>
      <c r="AC382" s="1">
        <v>1</v>
      </c>
      <c r="AD382" s="1">
        <v>9</v>
      </c>
      <c r="AE382" s="1">
        <v>0</v>
      </c>
      <c r="AF382" s="1">
        <v>0</v>
      </c>
      <c r="AG382" s="1">
        <v>1</v>
      </c>
      <c r="AH382" s="1">
        <v>80</v>
      </c>
      <c r="AI382" s="1">
        <v>1.2999999999999999E-2</v>
      </c>
      <c r="AK382" s="2" t="s">
        <v>612</v>
      </c>
      <c r="AL382" s="1" t="s">
        <v>794</v>
      </c>
      <c r="AM382" s="1">
        <v>80</v>
      </c>
      <c r="AN382" s="1">
        <v>4</v>
      </c>
      <c r="AO382" s="1">
        <v>13</v>
      </c>
      <c r="AP382" s="1">
        <v>17</v>
      </c>
      <c r="AQ382" s="1">
        <v>-2</v>
      </c>
      <c r="AR382" s="1">
        <v>34</v>
      </c>
      <c r="AS382" s="1">
        <v>123</v>
      </c>
      <c r="AT382" s="1">
        <v>37</v>
      </c>
      <c r="AU382" s="1">
        <v>0</v>
      </c>
      <c r="AV382" s="1">
        <v>0</v>
      </c>
      <c r="AW382" s="1">
        <v>1</v>
      </c>
      <c r="AX382" s="1">
        <v>1</v>
      </c>
      <c r="AY382" s="1">
        <v>1</v>
      </c>
      <c r="AZ382" s="1">
        <v>93</v>
      </c>
      <c r="BA382" s="1">
        <v>4.2999999999999997E-2</v>
      </c>
      <c r="BC382" s="2" t="s">
        <v>642</v>
      </c>
      <c r="BD382" s="1" t="s">
        <v>819</v>
      </c>
      <c r="BE382" s="1">
        <v>44</v>
      </c>
      <c r="BF382" s="1">
        <v>4</v>
      </c>
      <c r="BG382" s="1">
        <v>6</v>
      </c>
      <c r="BH382" s="1">
        <v>10</v>
      </c>
      <c r="BI382" s="1">
        <v>0</v>
      </c>
      <c r="BJ382" s="1">
        <v>14</v>
      </c>
      <c r="BK382" s="1">
        <v>106</v>
      </c>
      <c r="BL382" s="1">
        <v>16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55</v>
      </c>
      <c r="BS382" s="1">
        <v>7.2999999999999995E-2</v>
      </c>
      <c r="BU382" s="2" t="s">
        <v>397</v>
      </c>
      <c r="BV382" s="1" t="s">
        <v>796</v>
      </c>
      <c r="BW382" s="1">
        <v>73</v>
      </c>
      <c r="BX382" s="1">
        <v>6</v>
      </c>
      <c r="BY382" s="1">
        <v>12</v>
      </c>
      <c r="BZ382" s="1">
        <v>18</v>
      </c>
      <c r="CA382" s="1">
        <v>0</v>
      </c>
      <c r="CB382" s="1">
        <v>18</v>
      </c>
      <c r="CC382" s="1">
        <v>62</v>
      </c>
      <c r="CD382" s="1">
        <v>24</v>
      </c>
      <c r="CE382" s="1">
        <v>0</v>
      </c>
      <c r="CF382" s="1">
        <v>0</v>
      </c>
      <c r="CG382" s="1">
        <v>1</v>
      </c>
      <c r="CH382" s="1">
        <v>2</v>
      </c>
      <c r="CI382" s="1">
        <v>1</v>
      </c>
      <c r="CJ382" s="1">
        <v>96</v>
      </c>
      <c r="CK382" s="1">
        <v>6.3E-2</v>
      </c>
      <c r="CL382" s="1" t="s">
        <v>797</v>
      </c>
      <c r="CM382" s="1" t="s">
        <v>935</v>
      </c>
      <c r="CN382" s="1" t="s">
        <v>820</v>
      </c>
      <c r="CO382" s="1">
        <v>53</v>
      </c>
      <c r="CP382" s="1">
        <v>8</v>
      </c>
      <c r="CQ382" s="1">
        <v>11</v>
      </c>
      <c r="CR382" s="1">
        <v>19</v>
      </c>
      <c r="CS382" s="1">
        <v>3</v>
      </c>
      <c r="CT382" s="1">
        <v>18</v>
      </c>
      <c r="CU382" s="1">
        <v>55</v>
      </c>
      <c r="CV382" s="1">
        <v>65</v>
      </c>
      <c r="CW382" s="1">
        <v>1</v>
      </c>
      <c r="CX382" s="1">
        <v>2</v>
      </c>
      <c r="CY382" s="1">
        <v>0</v>
      </c>
      <c r="CZ382" s="1">
        <v>0</v>
      </c>
      <c r="DA382" s="1">
        <v>1</v>
      </c>
      <c r="DB382" s="1">
        <v>93</v>
      </c>
      <c r="DC382" s="1">
        <v>8.5999999999999993E-2</v>
      </c>
      <c r="DE382" s="2"/>
      <c r="DF382" s="1" t="s">
        <v>935</v>
      </c>
      <c r="DG382" s="1">
        <v>53</v>
      </c>
      <c r="DH382" s="1">
        <v>8</v>
      </c>
      <c r="DI382" s="1">
        <v>11</v>
      </c>
      <c r="DJ382" s="1">
        <v>19</v>
      </c>
      <c r="DK382" s="1">
        <v>3</v>
      </c>
      <c r="DL382" s="1">
        <v>18</v>
      </c>
      <c r="DM382" s="1">
        <v>55</v>
      </c>
      <c r="DN382" s="1">
        <v>65</v>
      </c>
      <c r="DO382" s="1">
        <v>1</v>
      </c>
      <c r="DP382" s="1">
        <v>2</v>
      </c>
      <c r="DQ382" s="1">
        <v>0</v>
      </c>
      <c r="DR382" s="1">
        <v>0</v>
      </c>
      <c r="DS382" s="1">
        <v>1</v>
      </c>
      <c r="DT382" s="1">
        <v>93</v>
      </c>
      <c r="DU382" s="1">
        <v>8.5999999999999993E-2</v>
      </c>
    </row>
    <row r="383" spans="1:125" x14ac:dyDescent="0.2">
      <c r="A383" s="2" t="s">
        <v>313</v>
      </c>
      <c r="B383" s="1" t="s">
        <v>818</v>
      </c>
      <c r="C383" s="1">
        <v>74</v>
      </c>
      <c r="D383" s="1">
        <v>7</v>
      </c>
      <c r="E383" s="1">
        <v>11</v>
      </c>
      <c r="F383" s="1">
        <v>18</v>
      </c>
      <c r="G383" s="1">
        <v>-13</v>
      </c>
      <c r="H383" s="1">
        <v>138</v>
      </c>
      <c r="I383" s="1">
        <v>197</v>
      </c>
      <c r="J383" s="1">
        <v>28</v>
      </c>
      <c r="K383" s="1">
        <v>0</v>
      </c>
      <c r="L383" s="1">
        <v>0</v>
      </c>
      <c r="M383" s="1">
        <v>0</v>
      </c>
      <c r="N383" s="1">
        <v>1</v>
      </c>
      <c r="O383" s="1">
        <v>1</v>
      </c>
      <c r="P383" s="1">
        <v>117</v>
      </c>
      <c r="Q383" s="1">
        <v>0.06</v>
      </c>
      <c r="S383" s="1" t="s">
        <v>623</v>
      </c>
      <c r="T383" s="1" t="s">
        <v>805</v>
      </c>
      <c r="U383" s="1">
        <v>81</v>
      </c>
      <c r="V383" s="1">
        <v>1</v>
      </c>
      <c r="W383" s="1">
        <v>17</v>
      </c>
      <c r="X383" s="1">
        <v>18</v>
      </c>
      <c r="Y383" s="1">
        <v>8</v>
      </c>
      <c r="Z383" s="1">
        <v>87</v>
      </c>
      <c r="AA383" s="1">
        <v>53</v>
      </c>
      <c r="AB383" s="1">
        <v>76</v>
      </c>
      <c r="AC383" s="1">
        <v>0</v>
      </c>
      <c r="AD383" s="1">
        <v>0</v>
      </c>
      <c r="AE383" s="1">
        <v>0</v>
      </c>
      <c r="AF383" s="1">
        <v>1</v>
      </c>
      <c r="AG383" s="1">
        <v>0</v>
      </c>
      <c r="AH383" s="1">
        <v>34</v>
      </c>
      <c r="AI383" s="1">
        <v>2.9000000000000001E-2</v>
      </c>
      <c r="AK383" s="2" t="s">
        <v>407</v>
      </c>
      <c r="AL383" s="1" t="s">
        <v>808</v>
      </c>
      <c r="AM383" s="1">
        <v>80</v>
      </c>
      <c r="AN383" s="1">
        <v>10</v>
      </c>
      <c r="AO383" s="1">
        <v>7</v>
      </c>
      <c r="AP383" s="1">
        <v>17</v>
      </c>
      <c r="AQ383" s="1">
        <v>-8</v>
      </c>
      <c r="AR383" s="1">
        <v>31</v>
      </c>
      <c r="AS383" s="1">
        <v>72</v>
      </c>
      <c r="AT383" s="1">
        <v>54</v>
      </c>
      <c r="AU383" s="1">
        <v>0</v>
      </c>
      <c r="AV383" s="1">
        <v>0</v>
      </c>
      <c r="AW383" s="1">
        <v>1</v>
      </c>
      <c r="AX383" s="1">
        <v>0</v>
      </c>
      <c r="AY383" s="1">
        <v>1</v>
      </c>
      <c r="AZ383" s="1">
        <v>95</v>
      </c>
      <c r="BA383" s="1">
        <v>0.105</v>
      </c>
      <c r="BC383" s="2" t="s">
        <v>305</v>
      </c>
      <c r="BD383" s="1" t="s">
        <v>816</v>
      </c>
      <c r="BE383" s="1">
        <v>47</v>
      </c>
      <c r="BF383" s="1">
        <v>4</v>
      </c>
      <c r="BG383" s="1">
        <v>6</v>
      </c>
      <c r="BH383" s="1">
        <v>10</v>
      </c>
      <c r="BI383" s="1">
        <v>-3</v>
      </c>
      <c r="BJ383" s="1">
        <v>11</v>
      </c>
      <c r="BK383" s="1">
        <v>58</v>
      </c>
      <c r="BL383" s="1">
        <v>9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60</v>
      </c>
      <c r="BS383" s="1">
        <v>6.7000000000000004E-2</v>
      </c>
      <c r="BU383" s="2" t="s">
        <v>767</v>
      </c>
      <c r="BV383" s="1" t="s">
        <v>809</v>
      </c>
      <c r="BW383" s="1">
        <v>71</v>
      </c>
      <c r="BX383" s="1">
        <v>3</v>
      </c>
      <c r="BY383" s="1">
        <v>15</v>
      </c>
      <c r="BZ383" s="1">
        <v>18</v>
      </c>
      <c r="CA383" s="1">
        <v>-18</v>
      </c>
      <c r="CB383" s="1">
        <v>63</v>
      </c>
      <c r="CC383" s="1">
        <v>135</v>
      </c>
      <c r="CD383" s="1">
        <v>108</v>
      </c>
      <c r="CE383" s="1">
        <v>0</v>
      </c>
      <c r="CF383" s="1">
        <v>2</v>
      </c>
      <c r="CG383" s="1">
        <v>0</v>
      </c>
      <c r="CH383" s="1">
        <v>0</v>
      </c>
      <c r="CI383" s="1">
        <v>1</v>
      </c>
      <c r="CJ383" s="1">
        <v>77</v>
      </c>
      <c r="CK383" s="1">
        <v>3.9E-2</v>
      </c>
      <c r="CL383" s="1" t="s">
        <v>797</v>
      </c>
      <c r="CM383" s="1" t="s">
        <v>357</v>
      </c>
      <c r="CN383" s="1" t="s">
        <v>823</v>
      </c>
      <c r="CO383" s="1">
        <v>71</v>
      </c>
      <c r="CP383" s="1">
        <v>7</v>
      </c>
      <c r="CQ383" s="1">
        <v>11</v>
      </c>
      <c r="CR383" s="1">
        <v>18</v>
      </c>
      <c r="CS383" s="1">
        <v>-4</v>
      </c>
      <c r="CT383" s="1">
        <v>37</v>
      </c>
      <c r="CU383" s="1">
        <v>121</v>
      </c>
      <c r="CV383" s="1">
        <v>43</v>
      </c>
      <c r="CW383" s="1">
        <v>0</v>
      </c>
      <c r="CX383" s="1">
        <v>1</v>
      </c>
      <c r="CY383" s="1">
        <v>0</v>
      </c>
      <c r="CZ383" s="1">
        <v>0</v>
      </c>
      <c r="DA383" s="1">
        <v>1</v>
      </c>
      <c r="DB383" s="1">
        <v>79</v>
      </c>
      <c r="DC383" s="1">
        <v>8.8999999999999996E-2</v>
      </c>
      <c r="DE383" s="2"/>
      <c r="DF383" s="1" t="s">
        <v>357</v>
      </c>
      <c r="DG383" s="1">
        <v>71</v>
      </c>
      <c r="DH383" s="1">
        <v>7</v>
      </c>
      <c r="DI383" s="1">
        <v>11</v>
      </c>
      <c r="DJ383" s="1">
        <v>18</v>
      </c>
      <c r="DK383" s="1">
        <v>-4</v>
      </c>
      <c r="DL383" s="1">
        <v>37</v>
      </c>
      <c r="DM383" s="1">
        <v>121</v>
      </c>
      <c r="DN383" s="1">
        <v>43</v>
      </c>
      <c r="DO383" s="1">
        <v>0</v>
      </c>
      <c r="DP383" s="1">
        <v>1</v>
      </c>
      <c r="DQ383" s="1">
        <v>0</v>
      </c>
      <c r="DR383" s="1">
        <v>0</v>
      </c>
      <c r="DS383" s="1">
        <v>1</v>
      </c>
      <c r="DT383" s="1">
        <v>79</v>
      </c>
      <c r="DU383" s="1">
        <v>8.8999999999999996E-2</v>
      </c>
    </row>
    <row r="384" spans="1:125" x14ac:dyDescent="0.2">
      <c r="A384" s="2" t="s">
        <v>465</v>
      </c>
      <c r="B384" s="1" t="s">
        <v>819</v>
      </c>
      <c r="C384" s="1">
        <v>61</v>
      </c>
      <c r="D384" s="1">
        <v>11</v>
      </c>
      <c r="E384" s="1">
        <v>7</v>
      </c>
      <c r="F384" s="1">
        <v>18</v>
      </c>
      <c r="G384" s="1">
        <v>1</v>
      </c>
      <c r="H384" s="1">
        <v>60</v>
      </c>
      <c r="I384" s="1">
        <v>105</v>
      </c>
      <c r="J384" s="1">
        <v>28</v>
      </c>
      <c r="K384" s="1">
        <v>1</v>
      </c>
      <c r="L384" s="1">
        <v>0</v>
      </c>
      <c r="M384" s="1">
        <v>0</v>
      </c>
      <c r="N384" s="1">
        <v>0</v>
      </c>
      <c r="O384" s="1">
        <v>2</v>
      </c>
      <c r="P384" s="1">
        <v>107</v>
      </c>
      <c r="Q384" s="1">
        <v>0.10299999999999999</v>
      </c>
      <c r="S384" s="1" t="s">
        <v>436</v>
      </c>
      <c r="T384" s="1" t="s">
        <v>814</v>
      </c>
      <c r="U384" s="1">
        <v>55</v>
      </c>
      <c r="V384" s="1">
        <v>3</v>
      </c>
      <c r="W384" s="1">
        <v>14</v>
      </c>
      <c r="X384" s="1">
        <v>17</v>
      </c>
      <c r="Y384" s="1">
        <v>-4</v>
      </c>
      <c r="Z384" s="1">
        <v>12</v>
      </c>
      <c r="AA384" s="1">
        <v>30</v>
      </c>
      <c r="AB384" s="1">
        <v>20</v>
      </c>
      <c r="AC384" s="1">
        <v>0</v>
      </c>
      <c r="AD384" s="1">
        <v>2</v>
      </c>
      <c r="AE384" s="1">
        <v>0</v>
      </c>
      <c r="AF384" s="1">
        <v>0</v>
      </c>
      <c r="AG384" s="1">
        <v>1</v>
      </c>
      <c r="AH384" s="1">
        <v>87</v>
      </c>
      <c r="AI384" s="1">
        <v>3.4000000000000002E-2</v>
      </c>
      <c r="AK384" s="2" t="s">
        <v>967</v>
      </c>
      <c r="AL384" s="1" t="s">
        <v>806</v>
      </c>
      <c r="AM384" s="1">
        <v>73</v>
      </c>
      <c r="AN384" s="1">
        <v>4</v>
      </c>
      <c r="AO384" s="1">
        <v>13</v>
      </c>
      <c r="AP384" s="1">
        <v>17</v>
      </c>
      <c r="AQ384" s="1">
        <v>10</v>
      </c>
      <c r="AR384" s="1">
        <v>56</v>
      </c>
      <c r="AS384" s="1">
        <v>174</v>
      </c>
      <c r="AT384" s="1">
        <v>77</v>
      </c>
      <c r="AU384" s="1">
        <v>0</v>
      </c>
      <c r="AV384" s="1">
        <v>0</v>
      </c>
      <c r="AW384" s="1">
        <v>0</v>
      </c>
      <c r="AX384" s="1">
        <v>0</v>
      </c>
      <c r="AY384" s="1">
        <v>1</v>
      </c>
      <c r="AZ384" s="1">
        <v>86</v>
      </c>
      <c r="BA384" s="1">
        <v>4.7E-2</v>
      </c>
      <c r="BC384" s="2" t="s">
        <v>761</v>
      </c>
      <c r="BD384" s="1" t="s">
        <v>817</v>
      </c>
      <c r="BE384" s="1">
        <v>33</v>
      </c>
      <c r="BF384" s="1">
        <v>3</v>
      </c>
      <c r="BG384" s="1">
        <v>7</v>
      </c>
      <c r="BH384" s="1">
        <v>10</v>
      </c>
      <c r="BI384" s="1">
        <v>-3</v>
      </c>
      <c r="BJ384" s="1">
        <v>8</v>
      </c>
      <c r="BK384" s="1">
        <v>29</v>
      </c>
      <c r="BL384" s="1">
        <v>54</v>
      </c>
      <c r="BM384" s="1">
        <v>1</v>
      </c>
      <c r="BN384" s="1">
        <v>1</v>
      </c>
      <c r="BO384" s="1">
        <v>0</v>
      </c>
      <c r="BP384" s="1">
        <v>0</v>
      </c>
      <c r="BQ384" s="1">
        <v>2</v>
      </c>
      <c r="BR384" s="1">
        <v>50</v>
      </c>
      <c r="BS384" s="1">
        <v>0.06</v>
      </c>
      <c r="BU384" s="2" t="s">
        <v>279</v>
      </c>
      <c r="BV384" s="1" t="s">
        <v>829</v>
      </c>
      <c r="BW384" s="1">
        <v>71</v>
      </c>
      <c r="BX384" s="1">
        <v>9</v>
      </c>
      <c r="BY384" s="1">
        <v>9</v>
      </c>
      <c r="BZ384" s="1">
        <v>18</v>
      </c>
      <c r="CA384" s="1">
        <v>0</v>
      </c>
      <c r="CB384" s="1">
        <v>47</v>
      </c>
      <c r="CC384" s="1">
        <v>241</v>
      </c>
      <c r="CD384" s="1">
        <v>32</v>
      </c>
      <c r="CE384" s="1">
        <v>0</v>
      </c>
      <c r="CF384" s="1">
        <v>0</v>
      </c>
      <c r="CG384" s="1">
        <v>2</v>
      </c>
      <c r="CH384" s="1">
        <v>1</v>
      </c>
      <c r="CI384" s="1">
        <v>0</v>
      </c>
      <c r="CJ384" s="1">
        <v>70</v>
      </c>
      <c r="CK384" s="1">
        <v>0.129</v>
      </c>
      <c r="CL384" s="1" t="s">
        <v>797</v>
      </c>
      <c r="CM384" s="1" t="s">
        <v>1228</v>
      </c>
      <c r="CN384" s="1" t="s">
        <v>806</v>
      </c>
      <c r="CO384" s="1">
        <v>48</v>
      </c>
      <c r="CP384" s="1">
        <v>8</v>
      </c>
      <c r="CQ384" s="1">
        <v>10</v>
      </c>
      <c r="CR384" s="1">
        <v>18</v>
      </c>
      <c r="CS384" s="1">
        <v>-4</v>
      </c>
      <c r="CT384" s="1">
        <v>16</v>
      </c>
      <c r="CU384" s="1">
        <v>44</v>
      </c>
      <c r="CV384" s="1">
        <v>24</v>
      </c>
      <c r="CW384" s="1">
        <v>1</v>
      </c>
      <c r="CX384" s="1">
        <v>1</v>
      </c>
      <c r="CY384" s="1">
        <v>0</v>
      </c>
      <c r="CZ384" s="1">
        <v>0</v>
      </c>
      <c r="DA384" s="1">
        <v>1</v>
      </c>
      <c r="DB384" s="1">
        <v>65</v>
      </c>
      <c r="DC384" s="1">
        <v>0.123</v>
      </c>
      <c r="DE384" s="2"/>
      <c r="DF384" s="1" t="s">
        <v>1228</v>
      </c>
      <c r="DG384" s="1">
        <v>48</v>
      </c>
      <c r="DH384" s="1">
        <v>8</v>
      </c>
      <c r="DI384" s="1">
        <v>10</v>
      </c>
      <c r="DJ384" s="1">
        <v>18</v>
      </c>
      <c r="DK384" s="1">
        <v>-4</v>
      </c>
      <c r="DL384" s="1">
        <v>16</v>
      </c>
      <c r="DM384" s="1">
        <v>44</v>
      </c>
      <c r="DN384" s="1">
        <v>24</v>
      </c>
      <c r="DO384" s="1">
        <v>1</v>
      </c>
      <c r="DP384" s="1">
        <v>1</v>
      </c>
      <c r="DQ384" s="1">
        <v>0</v>
      </c>
      <c r="DR384" s="1">
        <v>0</v>
      </c>
      <c r="DS384" s="1">
        <v>1</v>
      </c>
      <c r="DT384" s="1">
        <v>65</v>
      </c>
      <c r="DU384" s="1">
        <v>0.123</v>
      </c>
    </row>
    <row r="385" spans="1:125" x14ac:dyDescent="0.2">
      <c r="A385" s="2" t="s">
        <v>940</v>
      </c>
      <c r="B385" s="1" t="s">
        <v>821</v>
      </c>
      <c r="C385" s="1">
        <v>67</v>
      </c>
      <c r="D385" s="1">
        <v>4</v>
      </c>
      <c r="E385" s="1">
        <v>14</v>
      </c>
      <c r="F385" s="1">
        <v>18</v>
      </c>
      <c r="G385" s="1">
        <v>-3</v>
      </c>
      <c r="H385" s="1">
        <v>16</v>
      </c>
      <c r="I385" s="1">
        <v>101</v>
      </c>
      <c r="J385" s="1">
        <v>78</v>
      </c>
      <c r="K385" s="1">
        <v>1</v>
      </c>
      <c r="L385" s="1">
        <v>2</v>
      </c>
      <c r="M385" s="1">
        <v>0</v>
      </c>
      <c r="N385" s="1">
        <v>0</v>
      </c>
      <c r="O385" s="1">
        <v>1</v>
      </c>
      <c r="P385" s="1">
        <v>71</v>
      </c>
      <c r="Q385" s="1">
        <v>5.6000000000000001E-2</v>
      </c>
      <c r="S385" s="1" t="s">
        <v>733</v>
      </c>
      <c r="T385" s="1" t="s">
        <v>798</v>
      </c>
      <c r="U385" s="1">
        <v>81</v>
      </c>
      <c r="V385" s="1">
        <v>5</v>
      </c>
      <c r="W385" s="1">
        <v>12</v>
      </c>
      <c r="X385" s="1">
        <v>17</v>
      </c>
      <c r="Y385" s="1">
        <v>-8</v>
      </c>
      <c r="Z385" s="1">
        <v>32</v>
      </c>
      <c r="AA385" s="1">
        <v>122</v>
      </c>
      <c r="AB385" s="1">
        <v>182</v>
      </c>
      <c r="AC385" s="1">
        <v>1</v>
      </c>
      <c r="AD385" s="1">
        <v>2</v>
      </c>
      <c r="AE385" s="1">
        <v>0</v>
      </c>
      <c r="AF385" s="1">
        <v>0</v>
      </c>
      <c r="AG385" s="1">
        <v>0</v>
      </c>
      <c r="AH385" s="1">
        <v>106</v>
      </c>
      <c r="AI385" s="1">
        <v>4.7E-2</v>
      </c>
      <c r="AK385" s="2" t="s">
        <v>968</v>
      </c>
      <c r="AL385" s="1" t="s">
        <v>814</v>
      </c>
      <c r="AM385" s="1">
        <v>82</v>
      </c>
      <c r="AN385" s="1">
        <v>5</v>
      </c>
      <c r="AO385" s="1">
        <v>12</v>
      </c>
      <c r="AP385" s="1">
        <v>17</v>
      </c>
      <c r="AQ385" s="1">
        <v>-4</v>
      </c>
      <c r="AR385" s="1">
        <v>56</v>
      </c>
      <c r="AS385" s="1">
        <v>217</v>
      </c>
      <c r="AT385" s="1">
        <v>74</v>
      </c>
      <c r="AU385" s="1">
        <v>0</v>
      </c>
      <c r="AV385" s="1">
        <v>1</v>
      </c>
      <c r="AW385" s="1">
        <v>0</v>
      </c>
      <c r="AX385" s="1">
        <v>1</v>
      </c>
      <c r="AY385" s="1">
        <v>1</v>
      </c>
      <c r="AZ385" s="1">
        <v>58</v>
      </c>
      <c r="BA385" s="1">
        <v>8.5999999999999993E-2</v>
      </c>
      <c r="BC385" s="2" t="s">
        <v>856</v>
      </c>
      <c r="BD385" s="1" t="s">
        <v>825</v>
      </c>
      <c r="BE385" s="1">
        <v>27</v>
      </c>
      <c r="BF385" s="1">
        <v>6</v>
      </c>
      <c r="BG385" s="1">
        <v>4</v>
      </c>
      <c r="BH385" s="1">
        <v>10</v>
      </c>
      <c r="BI385" s="1">
        <v>-2</v>
      </c>
      <c r="BJ385" s="1">
        <v>8</v>
      </c>
      <c r="BK385" s="1">
        <v>42</v>
      </c>
      <c r="BL385" s="1">
        <v>8</v>
      </c>
      <c r="BM385" s="1">
        <v>1</v>
      </c>
      <c r="BN385" s="1">
        <v>0</v>
      </c>
      <c r="BO385" s="1">
        <v>0</v>
      </c>
      <c r="BP385" s="1">
        <v>0</v>
      </c>
      <c r="BQ385" s="1">
        <v>0</v>
      </c>
      <c r="BR385" s="1">
        <v>53</v>
      </c>
      <c r="BS385" s="1">
        <v>0.113</v>
      </c>
      <c r="BU385" s="2" t="s">
        <v>349</v>
      </c>
      <c r="BV385" s="1" t="s">
        <v>820</v>
      </c>
      <c r="BW385" s="1">
        <v>57</v>
      </c>
      <c r="BX385" s="1">
        <v>9</v>
      </c>
      <c r="BY385" s="1">
        <v>9</v>
      </c>
      <c r="BZ385" s="1">
        <v>18</v>
      </c>
      <c r="CA385" s="1">
        <v>2</v>
      </c>
      <c r="CB385" s="1">
        <v>32</v>
      </c>
      <c r="CC385" s="1">
        <v>72</v>
      </c>
      <c r="CD385" s="1">
        <v>29</v>
      </c>
      <c r="CE385" s="1">
        <v>0</v>
      </c>
      <c r="CF385" s="1">
        <v>0</v>
      </c>
      <c r="CG385" s="1">
        <v>1</v>
      </c>
      <c r="CH385" s="1">
        <v>0</v>
      </c>
      <c r="CI385" s="1">
        <v>0</v>
      </c>
      <c r="CJ385" s="1">
        <v>69</v>
      </c>
      <c r="CK385" s="1">
        <v>0.13</v>
      </c>
      <c r="CL385" s="1" t="s">
        <v>797</v>
      </c>
      <c r="CM385" s="1" t="s">
        <v>676</v>
      </c>
      <c r="CN385" s="1" t="s">
        <v>810</v>
      </c>
      <c r="CO385" s="1">
        <v>74</v>
      </c>
      <c r="CP385" s="1">
        <v>7</v>
      </c>
      <c r="CQ385" s="1">
        <v>11</v>
      </c>
      <c r="CR385" s="1">
        <v>18</v>
      </c>
      <c r="CS385" s="1">
        <v>2</v>
      </c>
      <c r="CT385" s="1">
        <v>18</v>
      </c>
      <c r="CU385" s="1">
        <v>32</v>
      </c>
      <c r="CV385" s="1">
        <v>21</v>
      </c>
      <c r="CW385" s="1">
        <v>0</v>
      </c>
      <c r="CX385" s="1">
        <v>0</v>
      </c>
      <c r="CY385" s="1">
        <v>0</v>
      </c>
      <c r="CZ385" s="1">
        <v>1</v>
      </c>
      <c r="DA385" s="1">
        <v>1</v>
      </c>
      <c r="DB385" s="1">
        <v>95</v>
      </c>
      <c r="DC385" s="1">
        <v>7.3999999999999996E-2</v>
      </c>
      <c r="DE385" s="2"/>
      <c r="DF385" s="1" t="s">
        <v>676</v>
      </c>
      <c r="DG385" s="1">
        <v>74</v>
      </c>
      <c r="DH385" s="1">
        <v>7</v>
      </c>
      <c r="DI385" s="1">
        <v>11</v>
      </c>
      <c r="DJ385" s="1">
        <v>18</v>
      </c>
      <c r="DK385" s="1">
        <v>2</v>
      </c>
      <c r="DL385" s="1">
        <v>18</v>
      </c>
      <c r="DM385" s="1">
        <v>32</v>
      </c>
      <c r="DN385" s="1">
        <v>21</v>
      </c>
      <c r="DO385" s="1">
        <v>0</v>
      </c>
      <c r="DP385" s="1">
        <v>0</v>
      </c>
      <c r="DQ385" s="1">
        <v>0</v>
      </c>
      <c r="DR385" s="1">
        <v>1</v>
      </c>
      <c r="DS385" s="1">
        <v>1</v>
      </c>
      <c r="DT385" s="1">
        <v>95</v>
      </c>
      <c r="DU385" s="1">
        <v>7.3999999999999996E-2</v>
      </c>
    </row>
    <row r="386" spans="1:125" x14ac:dyDescent="0.2">
      <c r="A386" s="2" t="s">
        <v>857</v>
      </c>
      <c r="B386" s="1" t="s">
        <v>820</v>
      </c>
      <c r="C386" s="1">
        <v>52</v>
      </c>
      <c r="D386" s="1">
        <v>6</v>
      </c>
      <c r="E386" s="1">
        <v>12</v>
      </c>
      <c r="F386" s="1">
        <v>18</v>
      </c>
      <c r="G386" s="1">
        <v>-10</v>
      </c>
      <c r="H386" s="1">
        <v>12</v>
      </c>
      <c r="I386" s="1">
        <v>34</v>
      </c>
      <c r="J386" s="1">
        <v>69</v>
      </c>
      <c r="K386" s="1">
        <v>5</v>
      </c>
      <c r="L386" s="1">
        <v>4</v>
      </c>
      <c r="M386" s="1">
        <v>0</v>
      </c>
      <c r="N386" s="1">
        <v>0</v>
      </c>
      <c r="O386" s="1">
        <v>0</v>
      </c>
      <c r="P386" s="1">
        <v>99</v>
      </c>
      <c r="Q386" s="1">
        <v>6.0999999999999999E-2</v>
      </c>
      <c r="S386" s="1" t="s">
        <v>507</v>
      </c>
      <c r="T386" s="1" t="s">
        <v>809</v>
      </c>
      <c r="U386" s="1">
        <v>68</v>
      </c>
      <c r="V386" s="1">
        <v>7</v>
      </c>
      <c r="W386" s="1">
        <v>10</v>
      </c>
      <c r="X386" s="1">
        <v>17</v>
      </c>
      <c r="Y386" s="1">
        <v>4</v>
      </c>
      <c r="Z386" s="1">
        <v>120</v>
      </c>
      <c r="AA386" s="1">
        <v>87</v>
      </c>
      <c r="AB386" s="1">
        <v>28</v>
      </c>
      <c r="AC386" s="1">
        <v>0</v>
      </c>
      <c r="AD386" s="1">
        <v>0</v>
      </c>
      <c r="AE386" s="1">
        <v>0</v>
      </c>
      <c r="AF386" s="1">
        <v>0</v>
      </c>
      <c r="AG386" s="1">
        <v>1</v>
      </c>
      <c r="AH386" s="1">
        <v>84</v>
      </c>
      <c r="AI386" s="1">
        <v>8.3000000000000004E-2</v>
      </c>
      <c r="AK386" s="2" t="s">
        <v>543</v>
      </c>
      <c r="AL386" s="1" t="s">
        <v>820</v>
      </c>
      <c r="AM386" s="1">
        <v>34</v>
      </c>
      <c r="AN386" s="1">
        <v>7</v>
      </c>
      <c r="AO386" s="1">
        <v>10</v>
      </c>
      <c r="AP386" s="1">
        <v>17</v>
      </c>
      <c r="AQ386" s="1">
        <v>-1</v>
      </c>
      <c r="AR386" s="1">
        <v>18</v>
      </c>
      <c r="AS386" s="1">
        <v>17</v>
      </c>
      <c r="AT386" s="1">
        <v>10</v>
      </c>
      <c r="AU386" s="1">
        <v>0</v>
      </c>
      <c r="AV386" s="1">
        <v>4</v>
      </c>
      <c r="AW386" s="1">
        <v>1</v>
      </c>
      <c r="AX386" s="1">
        <v>0</v>
      </c>
      <c r="AY386" s="1">
        <v>2</v>
      </c>
      <c r="AZ386" s="1">
        <v>75</v>
      </c>
      <c r="BA386" s="1">
        <v>9.2999999999999999E-2</v>
      </c>
      <c r="BC386" s="2" t="s">
        <v>266</v>
      </c>
      <c r="BD386" s="1" t="s">
        <v>798</v>
      </c>
      <c r="BE386" s="1">
        <v>38</v>
      </c>
      <c r="BF386" s="1">
        <v>3</v>
      </c>
      <c r="BG386" s="1">
        <v>7</v>
      </c>
      <c r="BH386" s="1">
        <v>10</v>
      </c>
      <c r="BI386" s="1">
        <v>7</v>
      </c>
      <c r="BJ386" s="1">
        <v>9</v>
      </c>
      <c r="BK386" s="1">
        <v>43</v>
      </c>
      <c r="BL386" s="1">
        <v>20</v>
      </c>
      <c r="BM386" s="1">
        <v>0</v>
      </c>
      <c r="BN386" s="1">
        <v>0</v>
      </c>
      <c r="BO386" s="1">
        <v>0</v>
      </c>
      <c r="BP386" s="1">
        <v>2</v>
      </c>
      <c r="BQ386" s="1">
        <v>0</v>
      </c>
      <c r="BR386" s="1">
        <v>48</v>
      </c>
      <c r="BS386" s="1">
        <v>6.3E-2</v>
      </c>
      <c r="BU386" s="2" t="s">
        <v>309</v>
      </c>
      <c r="BV386" s="1" t="s">
        <v>800</v>
      </c>
      <c r="BW386" s="1">
        <v>82</v>
      </c>
      <c r="BX386" s="1">
        <v>6</v>
      </c>
      <c r="BY386" s="1">
        <v>12</v>
      </c>
      <c r="BZ386" s="1">
        <v>18</v>
      </c>
      <c r="CA386" s="1">
        <v>1</v>
      </c>
      <c r="CB386" s="1">
        <v>56</v>
      </c>
      <c r="CC386" s="1">
        <v>154</v>
      </c>
      <c r="CD386" s="1">
        <v>54</v>
      </c>
      <c r="CE386" s="1">
        <v>1</v>
      </c>
      <c r="CF386" s="1">
        <v>1</v>
      </c>
      <c r="CG386" s="1">
        <v>0</v>
      </c>
      <c r="CH386" s="1">
        <v>2</v>
      </c>
      <c r="CI386" s="1">
        <v>1</v>
      </c>
      <c r="CJ386" s="1">
        <v>137</v>
      </c>
      <c r="CK386" s="1">
        <v>4.3999999999999997E-2</v>
      </c>
      <c r="CL386" s="1" t="s">
        <v>797</v>
      </c>
      <c r="CM386" s="1" t="s">
        <v>383</v>
      </c>
      <c r="CN386" s="1" t="s">
        <v>798</v>
      </c>
      <c r="CO386" s="1">
        <v>80</v>
      </c>
      <c r="CP386" s="1">
        <v>5</v>
      </c>
      <c r="CQ386" s="1">
        <v>13</v>
      </c>
      <c r="CR386" s="1">
        <v>18</v>
      </c>
      <c r="CS386" s="1">
        <v>0</v>
      </c>
      <c r="CT386" s="1">
        <v>39</v>
      </c>
      <c r="CU386" s="1">
        <v>204</v>
      </c>
      <c r="CV386" s="1">
        <v>52</v>
      </c>
      <c r="CW386" s="1">
        <v>0</v>
      </c>
      <c r="CX386" s="1">
        <v>0</v>
      </c>
      <c r="CY386" s="1">
        <v>1</v>
      </c>
      <c r="CZ386" s="1">
        <v>0</v>
      </c>
      <c r="DA386" s="1">
        <v>3</v>
      </c>
      <c r="DB386" s="1">
        <v>87</v>
      </c>
      <c r="DC386" s="1">
        <v>5.7000000000000002E-2</v>
      </c>
      <c r="DE386" s="2"/>
      <c r="DF386" s="1" t="s">
        <v>383</v>
      </c>
      <c r="DG386" s="1">
        <v>80</v>
      </c>
      <c r="DH386" s="1">
        <v>5</v>
      </c>
      <c r="DI386" s="1">
        <v>13</v>
      </c>
      <c r="DJ386" s="1">
        <v>18</v>
      </c>
      <c r="DK386" s="1">
        <v>0</v>
      </c>
      <c r="DL386" s="1">
        <v>39</v>
      </c>
      <c r="DM386" s="1">
        <v>204</v>
      </c>
      <c r="DN386" s="1">
        <v>52</v>
      </c>
      <c r="DO386" s="1">
        <v>0</v>
      </c>
      <c r="DP386" s="1">
        <v>0</v>
      </c>
      <c r="DQ386" s="1">
        <v>1</v>
      </c>
      <c r="DR386" s="1">
        <v>0</v>
      </c>
      <c r="DS386" s="1">
        <v>3</v>
      </c>
      <c r="DT386" s="1">
        <v>87</v>
      </c>
      <c r="DU386" s="1">
        <v>5.7000000000000002E-2</v>
      </c>
    </row>
    <row r="387" spans="1:125" x14ac:dyDescent="0.2">
      <c r="A387" s="2" t="s">
        <v>969</v>
      </c>
      <c r="B387" s="1" t="s">
        <v>816</v>
      </c>
      <c r="C387" s="1">
        <v>76</v>
      </c>
      <c r="D387" s="1">
        <v>9</v>
      </c>
      <c r="E387" s="1">
        <v>9</v>
      </c>
      <c r="F387" s="1">
        <v>18</v>
      </c>
      <c r="G387" s="1">
        <v>-18</v>
      </c>
      <c r="H387" s="1">
        <v>62</v>
      </c>
      <c r="I387" s="1">
        <v>97</v>
      </c>
      <c r="J387" s="1">
        <v>42</v>
      </c>
      <c r="K387" s="1">
        <v>0</v>
      </c>
      <c r="L387" s="1">
        <v>1</v>
      </c>
      <c r="M387" s="1">
        <v>3</v>
      </c>
      <c r="N387" s="1">
        <v>1</v>
      </c>
      <c r="O387" s="1">
        <v>2</v>
      </c>
      <c r="P387" s="1">
        <v>143</v>
      </c>
      <c r="Q387" s="1">
        <v>6.3E-2</v>
      </c>
      <c r="S387" s="1" t="s">
        <v>938</v>
      </c>
      <c r="T387" s="1" t="s">
        <v>819</v>
      </c>
      <c r="U387" s="1">
        <v>82</v>
      </c>
      <c r="V387" s="1">
        <v>2</v>
      </c>
      <c r="W387" s="1">
        <v>15</v>
      </c>
      <c r="X387" s="1">
        <v>17</v>
      </c>
      <c r="Y387" s="1">
        <v>-15</v>
      </c>
      <c r="Z387" s="1">
        <v>22</v>
      </c>
      <c r="AA387" s="1">
        <v>64</v>
      </c>
      <c r="AB387" s="1">
        <v>149</v>
      </c>
      <c r="AC387" s="1">
        <v>0</v>
      </c>
      <c r="AD387" s="1">
        <v>4</v>
      </c>
      <c r="AE387" s="1">
        <v>0</v>
      </c>
      <c r="AF387" s="1">
        <v>0</v>
      </c>
      <c r="AG387" s="1">
        <v>0</v>
      </c>
      <c r="AH387" s="1">
        <v>90</v>
      </c>
      <c r="AI387" s="1">
        <v>2.1999999999999999E-2</v>
      </c>
      <c r="AK387" s="2" t="s">
        <v>197</v>
      </c>
      <c r="AL387" s="1" t="s">
        <v>799</v>
      </c>
      <c r="AM387" s="1">
        <v>65</v>
      </c>
      <c r="AN387" s="1">
        <v>7</v>
      </c>
      <c r="AO387" s="1">
        <v>10</v>
      </c>
      <c r="AP387" s="1">
        <v>17</v>
      </c>
      <c r="AQ387" s="1">
        <v>-7</v>
      </c>
      <c r="AR387" s="1">
        <v>43</v>
      </c>
      <c r="AS387" s="1">
        <v>90</v>
      </c>
      <c r="AT387" s="1">
        <v>16</v>
      </c>
      <c r="AU387" s="1">
        <v>1</v>
      </c>
      <c r="AV387" s="1">
        <v>0</v>
      </c>
      <c r="AW387" s="1">
        <v>0</v>
      </c>
      <c r="AX387" s="1">
        <v>0</v>
      </c>
      <c r="AY387" s="1">
        <v>0</v>
      </c>
      <c r="AZ387" s="1">
        <v>119</v>
      </c>
      <c r="BA387" s="1">
        <v>5.8999999999999997E-2</v>
      </c>
      <c r="BC387" s="2" t="s">
        <v>735</v>
      </c>
      <c r="BD387" s="1" t="s">
        <v>813</v>
      </c>
      <c r="BE387" s="1">
        <v>48</v>
      </c>
      <c r="BF387" s="1">
        <v>3</v>
      </c>
      <c r="BG387" s="1">
        <v>7</v>
      </c>
      <c r="BH387" s="1">
        <v>10</v>
      </c>
      <c r="BI387" s="1">
        <v>-8</v>
      </c>
      <c r="BJ387" s="1">
        <v>28</v>
      </c>
      <c r="BK387" s="1">
        <v>59</v>
      </c>
      <c r="BL387" s="1">
        <v>109</v>
      </c>
      <c r="BM387" s="1">
        <v>1</v>
      </c>
      <c r="BN387" s="1">
        <v>2</v>
      </c>
      <c r="BO387" s="1">
        <v>0</v>
      </c>
      <c r="BP387" s="1">
        <v>1</v>
      </c>
      <c r="BQ387" s="1">
        <v>1</v>
      </c>
      <c r="BR387" s="1">
        <v>83</v>
      </c>
      <c r="BS387" s="1">
        <v>3.5999999999999997E-2</v>
      </c>
      <c r="BU387" s="2" t="s">
        <v>405</v>
      </c>
      <c r="BV387" s="1" t="s">
        <v>820</v>
      </c>
      <c r="BW387" s="1">
        <v>72</v>
      </c>
      <c r="BX387" s="1">
        <v>9</v>
      </c>
      <c r="BY387" s="1">
        <v>9</v>
      </c>
      <c r="BZ387" s="1">
        <v>18</v>
      </c>
      <c r="CA387" s="1">
        <v>9</v>
      </c>
      <c r="CB387" s="1">
        <v>6</v>
      </c>
      <c r="CC387" s="1">
        <v>70</v>
      </c>
      <c r="CD387" s="1">
        <v>30</v>
      </c>
      <c r="CE387" s="1">
        <v>0</v>
      </c>
      <c r="CF387" s="1">
        <v>0</v>
      </c>
      <c r="CG387" s="1">
        <v>1</v>
      </c>
      <c r="CH387" s="1">
        <v>0</v>
      </c>
      <c r="CI387" s="1">
        <v>1</v>
      </c>
      <c r="CJ387" s="1">
        <v>71</v>
      </c>
      <c r="CK387" s="1">
        <v>0.127</v>
      </c>
      <c r="CL387" s="1" t="s">
        <v>797</v>
      </c>
      <c r="CM387" s="1" t="s">
        <v>311</v>
      </c>
      <c r="CN387" s="1" t="s">
        <v>820</v>
      </c>
      <c r="CO387" s="1">
        <v>81</v>
      </c>
      <c r="CP387" s="1">
        <v>5</v>
      </c>
      <c r="CQ387" s="1">
        <v>13</v>
      </c>
      <c r="CR387" s="1">
        <v>18</v>
      </c>
      <c r="CS387" s="1">
        <v>-1</v>
      </c>
      <c r="CT387" s="1">
        <v>29</v>
      </c>
      <c r="CU387" s="1">
        <v>132</v>
      </c>
      <c r="CV387" s="1">
        <v>51</v>
      </c>
      <c r="CW387" s="1">
        <v>0</v>
      </c>
      <c r="CX387" s="1">
        <v>0</v>
      </c>
      <c r="CY387" s="1">
        <v>0</v>
      </c>
      <c r="CZ387" s="1">
        <v>0</v>
      </c>
      <c r="DA387" s="1">
        <v>1</v>
      </c>
      <c r="DB387" s="1">
        <v>97</v>
      </c>
      <c r="DC387" s="1">
        <v>5.1999999999999998E-2</v>
      </c>
      <c r="DE387" s="2"/>
      <c r="DF387" s="1" t="s">
        <v>311</v>
      </c>
      <c r="DG387" s="1">
        <v>81</v>
      </c>
      <c r="DH387" s="1">
        <v>5</v>
      </c>
      <c r="DI387" s="1">
        <v>13</v>
      </c>
      <c r="DJ387" s="1">
        <v>18</v>
      </c>
      <c r="DK387" s="1">
        <v>-1</v>
      </c>
      <c r="DL387" s="1">
        <v>29</v>
      </c>
      <c r="DM387" s="1">
        <v>132</v>
      </c>
      <c r="DN387" s="1">
        <v>51</v>
      </c>
      <c r="DO387" s="1">
        <v>0</v>
      </c>
      <c r="DP387" s="1">
        <v>0</v>
      </c>
      <c r="DQ387" s="1">
        <v>0</v>
      </c>
      <c r="DR387" s="1">
        <v>0</v>
      </c>
      <c r="DS387" s="1">
        <v>1</v>
      </c>
      <c r="DT387" s="1">
        <v>97</v>
      </c>
      <c r="DU387" s="1">
        <v>5.1999999999999998E-2</v>
      </c>
    </row>
    <row r="388" spans="1:125" x14ac:dyDescent="0.2">
      <c r="A388" s="2" t="s">
        <v>582</v>
      </c>
      <c r="B388" s="1" t="s">
        <v>813</v>
      </c>
      <c r="C388" s="1">
        <v>80</v>
      </c>
      <c r="D388" s="1">
        <v>4</v>
      </c>
      <c r="E388" s="1">
        <v>13</v>
      </c>
      <c r="F388" s="1">
        <v>17</v>
      </c>
      <c r="G388" s="1">
        <v>-3</v>
      </c>
      <c r="H388" s="1">
        <v>24</v>
      </c>
      <c r="I388" s="1">
        <v>33</v>
      </c>
      <c r="J388" s="1">
        <v>49</v>
      </c>
      <c r="K388" s="1">
        <v>0</v>
      </c>
      <c r="L388" s="1">
        <v>0</v>
      </c>
      <c r="M388" s="1">
        <v>0</v>
      </c>
      <c r="N388" s="1">
        <v>2</v>
      </c>
      <c r="O388" s="1">
        <v>0</v>
      </c>
      <c r="P388" s="1">
        <v>86</v>
      </c>
      <c r="Q388" s="1">
        <v>4.7E-2</v>
      </c>
      <c r="S388" s="1" t="s">
        <v>591</v>
      </c>
      <c r="T388" s="1" t="s">
        <v>796</v>
      </c>
      <c r="U388" s="1">
        <v>81</v>
      </c>
      <c r="V388" s="1">
        <v>9</v>
      </c>
      <c r="W388" s="1">
        <v>8</v>
      </c>
      <c r="X388" s="1">
        <v>17</v>
      </c>
      <c r="Y388" s="1">
        <v>-4</v>
      </c>
      <c r="Z388" s="1">
        <v>124</v>
      </c>
      <c r="AA388" s="1">
        <v>181</v>
      </c>
      <c r="AB388" s="1">
        <v>17</v>
      </c>
      <c r="AC388" s="1">
        <v>0</v>
      </c>
      <c r="AD388" s="1">
        <v>1</v>
      </c>
      <c r="AE388" s="1">
        <v>0</v>
      </c>
      <c r="AF388" s="1">
        <v>0</v>
      </c>
      <c r="AG388" s="1">
        <v>1</v>
      </c>
      <c r="AH388" s="1">
        <v>81</v>
      </c>
      <c r="AI388" s="1">
        <v>0.111</v>
      </c>
      <c r="AK388" s="2" t="s">
        <v>864</v>
      </c>
      <c r="AL388" s="1" t="s">
        <v>824</v>
      </c>
      <c r="AM388" s="1">
        <v>32</v>
      </c>
      <c r="AN388" s="1">
        <v>7</v>
      </c>
      <c r="AO388" s="1">
        <v>9</v>
      </c>
      <c r="AP388" s="1">
        <v>16</v>
      </c>
      <c r="AQ388" s="1">
        <v>-3</v>
      </c>
      <c r="AR388" s="1">
        <v>8</v>
      </c>
      <c r="AS388" s="1">
        <v>14</v>
      </c>
      <c r="AT388" s="1">
        <v>10</v>
      </c>
      <c r="AU388" s="1">
        <v>1</v>
      </c>
      <c r="AV388" s="1">
        <v>4</v>
      </c>
      <c r="AW388" s="1">
        <v>0</v>
      </c>
      <c r="AX388" s="1">
        <v>0</v>
      </c>
      <c r="AY388" s="1">
        <v>1</v>
      </c>
      <c r="AZ388" s="1">
        <v>82</v>
      </c>
      <c r="BA388" s="1">
        <v>8.5000000000000006E-2</v>
      </c>
      <c r="BC388" s="2" t="s">
        <v>215</v>
      </c>
      <c r="BD388" s="1" t="s">
        <v>813</v>
      </c>
      <c r="BE388" s="1">
        <v>42</v>
      </c>
      <c r="BF388" s="1">
        <v>4</v>
      </c>
      <c r="BG388" s="1">
        <v>6</v>
      </c>
      <c r="BH388" s="1">
        <v>10</v>
      </c>
      <c r="BI388" s="1">
        <v>-5</v>
      </c>
      <c r="BJ388" s="1">
        <v>27</v>
      </c>
      <c r="BK388" s="1">
        <v>155</v>
      </c>
      <c r="BL388" s="1">
        <v>17</v>
      </c>
      <c r="BM388" s="1">
        <v>0</v>
      </c>
      <c r="BN388" s="1">
        <v>0</v>
      </c>
      <c r="BO388" s="1">
        <v>0</v>
      </c>
      <c r="BP388" s="1">
        <v>1</v>
      </c>
      <c r="BQ388" s="1">
        <v>1</v>
      </c>
      <c r="BR388" s="1">
        <v>87</v>
      </c>
      <c r="BS388" s="1">
        <v>4.5999999999999999E-2</v>
      </c>
      <c r="BU388" s="2" t="s">
        <v>348</v>
      </c>
      <c r="BV388" s="1" t="s">
        <v>813</v>
      </c>
      <c r="BW388" s="1">
        <v>70</v>
      </c>
      <c r="BX388" s="1">
        <v>8</v>
      </c>
      <c r="BY388" s="1">
        <v>10</v>
      </c>
      <c r="BZ388" s="1">
        <v>18</v>
      </c>
      <c r="CA388" s="1">
        <v>-22</v>
      </c>
      <c r="CB388" s="1">
        <v>34</v>
      </c>
      <c r="CC388" s="1">
        <v>217</v>
      </c>
      <c r="CD388" s="1">
        <v>15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96</v>
      </c>
      <c r="CK388" s="1">
        <v>8.3000000000000004E-2</v>
      </c>
      <c r="CL388" s="1" t="s">
        <v>797</v>
      </c>
      <c r="CM388" s="1" t="s">
        <v>757</v>
      </c>
      <c r="CN388" s="1" t="s">
        <v>1616</v>
      </c>
      <c r="CO388" s="1">
        <v>81</v>
      </c>
      <c r="CP388" s="1">
        <v>3</v>
      </c>
      <c r="CQ388" s="1">
        <v>15</v>
      </c>
      <c r="CR388" s="1">
        <v>18</v>
      </c>
      <c r="CS388" s="1">
        <v>-24</v>
      </c>
      <c r="CT388" s="1">
        <v>60</v>
      </c>
      <c r="CU388" s="1">
        <v>202</v>
      </c>
      <c r="CV388" s="1">
        <v>189</v>
      </c>
      <c r="CW388" s="1">
        <v>0</v>
      </c>
      <c r="CX388" s="1">
        <v>5</v>
      </c>
      <c r="CY388" s="1">
        <v>0</v>
      </c>
      <c r="CZ388" s="1">
        <v>0</v>
      </c>
      <c r="DA388" s="1">
        <v>0</v>
      </c>
      <c r="DB388" s="1">
        <v>144</v>
      </c>
      <c r="DC388" s="1">
        <v>2.1000000000000001E-2</v>
      </c>
      <c r="DE388" s="2"/>
      <c r="DF388" s="1" t="s">
        <v>757</v>
      </c>
      <c r="DG388" s="1">
        <v>81</v>
      </c>
      <c r="DH388" s="1">
        <v>3</v>
      </c>
      <c r="DI388" s="1">
        <v>15</v>
      </c>
      <c r="DJ388" s="1">
        <v>18</v>
      </c>
      <c r="DK388" s="1">
        <v>-24</v>
      </c>
      <c r="DL388" s="1">
        <v>60</v>
      </c>
      <c r="DM388" s="1">
        <v>202</v>
      </c>
      <c r="DN388" s="1">
        <v>189</v>
      </c>
      <c r="DO388" s="1">
        <v>0</v>
      </c>
      <c r="DP388" s="1">
        <v>5</v>
      </c>
      <c r="DQ388" s="1">
        <v>0</v>
      </c>
      <c r="DR388" s="1">
        <v>0</v>
      </c>
      <c r="DS388" s="1">
        <v>0</v>
      </c>
      <c r="DT388" s="1">
        <v>144</v>
      </c>
      <c r="DU388" s="1">
        <v>2.1000000000000001E-2</v>
      </c>
    </row>
    <row r="389" spans="1:125" x14ac:dyDescent="0.2">
      <c r="A389" s="2" t="s">
        <v>771</v>
      </c>
      <c r="B389" s="1" t="s">
        <v>801</v>
      </c>
      <c r="C389" s="1">
        <v>81</v>
      </c>
      <c r="D389" s="1">
        <v>6</v>
      </c>
      <c r="E389" s="1">
        <v>11</v>
      </c>
      <c r="F389" s="1">
        <v>17</v>
      </c>
      <c r="G389" s="1">
        <v>-14</v>
      </c>
      <c r="H389" s="1">
        <v>50</v>
      </c>
      <c r="I389" s="1">
        <v>112</v>
      </c>
      <c r="J389" s="1">
        <v>108</v>
      </c>
      <c r="K389" s="1">
        <v>2</v>
      </c>
      <c r="L389" s="1">
        <v>5</v>
      </c>
      <c r="M389" s="1">
        <v>0</v>
      </c>
      <c r="N389" s="1">
        <v>0</v>
      </c>
      <c r="O389" s="1">
        <v>1</v>
      </c>
      <c r="P389" s="1">
        <v>145</v>
      </c>
      <c r="Q389" s="1">
        <v>4.1000000000000002E-2</v>
      </c>
      <c r="S389" s="1" t="s">
        <v>768</v>
      </c>
      <c r="T389" s="1" t="s">
        <v>795</v>
      </c>
      <c r="U389" s="1">
        <v>47</v>
      </c>
      <c r="V389" s="1">
        <v>3</v>
      </c>
      <c r="W389" s="1">
        <v>14</v>
      </c>
      <c r="X389" s="1">
        <v>17</v>
      </c>
      <c r="Y389" s="1">
        <v>11</v>
      </c>
      <c r="Z389" s="1">
        <v>48</v>
      </c>
      <c r="AA389" s="1">
        <v>44</v>
      </c>
      <c r="AB389" s="1">
        <v>60</v>
      </c>
      <c r="AC389" s="1">
        <v>0</v>
      </c>
      <c r="AD389" s="1">
        <v>1</v>
      </c>
      <c r="AE389" s="1">
        <v>0</v>
      </c>
      <c r="AF389" s="1">
        <v>1</v>
      </c>
      <c r="AG389" s="1">
        <v>0</v>
      </c>
      <c r="AH389" s="1">
        <v>60</v>
      </c>
      <c r="AI389" s="1">
        <v>0.05</v>
      </c>
      <c r="AK389" s="2" t="s">
        <v>267</v>
      </c>
      <c r="AL389" s="1" t="s">
        <v>796</v>
      </c>
      <c r="AM389" s="1">
        <v>78</v>
      </c>
      <c r="AN389" s="1">
        <v>5</v>
      </c>
      <c r="AO389" s="1">
        <v>11</v>
      </c>
      <c r="AP389" s="1">
        <v>16</v>
      </c>
      <c r="AQ389" s="1">
        <v>-12</v>
      </c>
      <c r="AR389" s="1">
        <v>73</v>
      </c>
      <c r="AS389" s="1">
        <v>246</v>
      </c>
      <c r="AT389" s="1">
        <v>51</v>
      </c>
      <c r="AU389" s="1">
        <v>0</v>
      </c>
      <c r="AV389" s="1">
        <v>0</v>
      </c>
      <c r="AW389" s="1">
        <v>0</v>
      </c>
      <c r="AX389" s="1">
        <v>0</v>
      </c>
      <c r="AY389" s="1">
        <v>1</v>
      </c>
      <c r="AZ389" s="1">
        <v>86</v>
      </c>
      <c r="BA389" s="1">
        <v>5.8000000000000003E-2</v>
      </c>
      <c r="BC389" s="2" t="s">
        <v>970</v>
      </c>
      <c r="BD389" s="1" t="s">
        <v>798</v>
      </c>
      <c r="BE389" s="1">
        <v>48</v>
      </c>
      <c r="BF389" s="1">
        <v>0</v>
      </c>
      <c r="BG389" s="1">
        <v>10</v>
      </c>
      <c r="BH389" s="1">
        <v>10</v>
      </c>
      <c r="BI389" s="1">
        <v>0</v>
      </c>
      <c r="BJ389" s="1">
        <v>42</v>
      </c>
      <c r="BK389" s="1">
        <v>87</v>
      </c>
      <c r="BL389" s="1">
        <v>57</v>
      </c>
      <c r="BM389" s="1">
        <v>0</v>
      </c>
      <c r="BN389" s="1">
        <v>0</v>
      </c>
      <c r="BO389" s="1">
        <v>0</v>
      </c>
      <c r="BP389" s="1">
        <v>1</v>
      </c>
      <c r="BQ389" s="1">
        <v>0</v>
      </c>
      <c r="BR389" s="1">
        <v>40</v>
      </c>
      <c r="BS389" s="1">
        <v>0</v>
      </c>
      <c r="BU389" s="2" t="s">
        <v>733</v>
      </c>
      <c r="BV389" s="1" t="s">
        <v>798</v>
      </c>
      <c r="BW389" s="1">
        <v>70</v>
      </c>
      <c r="BX389" s="1">
        <v>4</v>
      </c>
      <c r="BY389" s="1">
        <v>13</v>
      </c>
      <c r="BZ389" s="1">
        <v>17</v>
      </c>
      <c r="CA389" s="1">
        <v>26</v>
      </c>
      <c r="CB389" s="1">
        <v>39</v>
      </c>
      <c r="CC389" s="1">
        <v>112</v>
      </c>
      <c r="CD389" s="1">
        <v>171</v>
      </c>
      <c r="CE389" s="1">
        <v>1</v>
      </c>
      <c r="CF389" s="1">
        <v>1</v>
      </c>
      <c r="CG389" s="1">
        <v>0</v>
      </c>
      <c r="CH389" s="1">
        <v>1</v>
      </c>
      <c r="CI389" s="1">
        <v>1</v>
      </c>
      <c r="CJ389" s="1">
        <v>100</v>
      </c>
      <c r="CK389" s="1">
        <v>0.04</v>
      </c>
      <c r="CL389" s="1" t="s">
        <v>797</v>
      </c>
      <c r="CM389" s="1" t="s">
        <v>300</v>
      </c>
      <c r="CN389" s="1" t="s">
        <v>820</v>
      </c>
      <c r="CO389" s="1">
        <v>29</v>
      </c>
      <c r="CP389" s="1">
        <v>8</v>
      </c>
      <c r="CQ389" s="1">
        <v>10</v>
      </c>
      <c r="CR389" s="1">
        <v>18</v>
      </c>
      <c r="CS389" s="1">
        <v>2</v>
      </c>
      <c r="CT389" s="1">
        <v>2</v>
      </c>
      <c r="CU389" s="1">
        <v>17</v>
      </c>
      <c r="CV389" s="1">
        <v>5</v>
      </c>
      <c r="CW389" s="1">
        <v>3</v>
      </c>
      <c r="CX389" s="1">
        <v>2</v>
      </c>
      <c r="CY389" s="1">
        <v>0</v>
      </c>
      <c r="CZ389" s="1">
        <v>0</v>
      </c>
      <c r="DA389" s="1">
        <v>1</v>
      </c>
      <c r="DB389" s="1">
        <v>73</v>
      </c>
      <c r="DC389" s="1">
        <v>0.11</v>
      </c>
      <c r="DE389" s="2"/>
      <c r="DF389" s="1" t="s">
        <v>300</v>
      </c>
      <c r="DG389" s="1">
        <v>29</v>
      </c>
      <c r="DH389" s="1">
        <v>8</v>
      </c>
      <c r="DI389" s="1">
        <v>10</v>
      </c>
      <c r="DJ389" s="1">
        <v>18</v>
      </c>
      <c r="DK389" s="1">
        <v>2</v>
      </c>
      <c r="DL389" s="1">
        <v>2</v>
      </c>
      <c r="DM389" s="1">
        <v>17</v>
      </c>
      <c r="DN389" s="1">
        <v>5</v>
      </c>
      <c r="DO389" s="1">
        <v>3</v>
      </c>
      <c r="DP389" s="1">
        <v>2</v>
      </c>
      <c r="DQ389" s="1">
        <v>0</v>
      </c>
      <c r="DR389" s="1">
        <v>0</v>
      </c>
      <c r="DS389" s="1">
        <v>1</v>
      </c>
      <c r="DT389" s="1">
        <v>73</v>
      </c>
      <c r="DU389" s="1">
        <v>0.11</v>
      </c>
    </row>
    <row r="390" spans="1:125" x14ac:dyDescent="0.2">
      <c r="A390" s="2" t="s">
        <v>945</v>
      </c>
      <c r="B390" s="1" t="s">
        <v>824</v>
      </c>
      <c r="C390" s="1">
        <v>66</v>
      </c>
      <c r="D390" s="1">
        <v>2</v>
      </c>
      <c r="E390" s="1">
        <v>15</v>
      </c>
      <c r="F390" s="1">
        <v>17</v>
      </c>
      <c r="G390" s="1">
        <v>3</v>
      </c>
      <c r="H390" s="1">
        <v>81</v>
      </c>
      <c r="I390" s="1">
        <v>70</v>
      </c>
      <c r="J390" s="1">
        <v>106</v>
      </c>
      <c r="K390" s="1">
        <v>0</v>
      </c>
      <c r="L390" s="1">
        <v>0</v>
      </c>
      <c r="M390" s="1">
        <v>1</v>
      </c>
      <c r="N390" s="1">
        <v>0</v>
      </c>
      <c r="O390" s="1">
        <v>0</v>
      </c>
      <c r="P390" s="1">
        <v>73</v>
      </c>
      <c r="Q390" s="1">
        <v>2.7E-2</v>
      </c>
      <c r="S390" s="1" t="s">
        <v>158</v>
      </c>
      <c r="T390" s="1" t="s">
        <v>823</v>
      </c>
      <c r="U390" s="1">
        <v>76</v>
      </c>
      <c r="V390" s="1">
        <v>4</v>
      </c>
      <c r="W390" s="1">
        <v>13</v>
      </c>
      <c r="X390" s="1">
        <v>17</v>
      </c>
      <c r="Y390" s="1">
        <v>-15</v>
      </c>
      <c r="Z390" s="1">
        <v>184</v>
      </c>
      <c r="AA390" s="1">
        <v>195</v>
      </c>
      <c r="AB390" s="1">
        <v>37</v>
      </c>
      <c r="AC390" s="1">
        <v>0</v>
      </c>
      <c r="AD390" s="1">
        <v>0</v>
      </c>
      <c r="AE390" s="1">
        <v>0</v>
      </c>
      <c r="AF390" s="1">
        <v>3</v>
      </c>
      <c r="AG390" s="1">
        <v>0</v>
      </c>
      <c r="AH390" s="1">
        <v>112</v>
      </c>
      <c r="AI390" s="1">
        <v>3.5999999999999997E-2</v>
      </c>
      <c r="AK390" s="2" t="s">
        <v>514</v>
      </c>
      <c r="AL390" s="1" t="s">
        <v>796</v>
      </c>
      <c r="AM390" s="1">
        <v>64</v>
      </c>
      <c r="AN390" s="1">
        <v>5</v>
      </c>
      <c r="AO390" s="1">
        <v>11</v>
      </c>
      <c r="AP390" s="1">
        <v>16</v>
      </c>
      <c r="AQ390" s="1">
        <v>-5</v>
      </c>
      <c r="AR390" s="1">
        <v>76</v>
      </c>
      <c r="AS390" s="1">
        <v>95</v>
      </c>
      <c r="AT390" s="1">
        <v>8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49</v>
      </c>
      <c r="BA390" s="1">
        <v>0.10199999999999999</v>
      </c>
      <c r="BC390" s="2" t="s">
        <v>605</v>
      </c>
      <c r="BD390" s="1" t="s">
        <v>829</v>
      </c>
      <c r="BE390" s="1">
        <v>44</v>
      </c>
      <c r="BF390" s="1">
        <v>1</v>
      </c>
      <c r="BG390" s="1">
        <v>9</v>
      </c>
      <c r="BH390" s="1">
        <v>10</v>
      </c>
      <c r="BI390" s="1">
        <v>-18</v>
      </c>
      <c r="BJ390" s="1">
        <v>24</v>
      </c>
      <c r="BK390" s="1">
        <v>37</v>
      </c>
      <c r="BL390" s="1">
        <v>69</v>
      </c>
      <c r="BM390" s="1">
        <v>0</v>
      </c>
      <c r="BN390" s="1">
        <v>4</v>
      </c>
      <c r="BO390" s="1">
        <v>0</v>
      </c>
      <c r="BP390" s="1">
        <v>0</v>
      </c>
      <c r="BQ390" s="1">
        <v>0</v>
      </c>
      <c r="BR390" s="1">
        <v>50</v>
      </c>
      <c r="BS390" s="1">
        <v>0.02</v>
      </c>
      <c r="BU390" s="2" t="s">
        <v>762</v>
      </c>
      <c r="BV390" s="1" t="s">
        <v>809</v>
      </c>
      <c r="BW390" s="1">
        <v>80</v>
      </c>
      <c r="BX390" s="1">
        <v>7</v>
      </c>
      <c r="BY390" s="1">
        <v>10</v>
      </c>
      <c r="BZ390" s="1">
        <v>17</v>
      </c>
      <c r="CA390" s="1">
        <v>-22</v>
      </c>
      <c r="CB390" s="1">
        <v>42</v>
      </c>
      <c r="CC390" s="1">
        <v>181</v>
      </c>
      <c r="CD390" s="1">
        <v>132</v>
      </c>
      <c r="CE390" s="1">
        <v>1</v>
      </c>
      <c r="CF390" s="1">
        <v>1</v>
      </c>
      <c r="CG390" s="1">
        <v>0</v>
      </c>
      <c r="CH390" s="1">
        <v>0</v>
      </c>
      <c r="CI390" s="1">
        <v>0</v>
      </c>
      <c r="CJ390" s="1">
        <v>96</v>
      </c>
      <c r="CK390" s="1">
        <v>7.2999999999999995E-2</v>
      </c>
      <c r="CL390" s="1" t="s">
        <v>797</v>
      </c>
      <c r="CM390" s="1" t="s">
        <v>422</v>
      </c>
      <c r="CN390" s="1" t="s">
        <v>812</v>
      </c>
      <c r="CO390" s="1">
        <v>82</v>
      </c>
      <c r="CP390" s="1">
        <v>12</v>
      </c>
      <c r="CQ390" s="1">
        <v>6</v>
      </c>
      <c r="CR390" s="1">
        <v>18</v>
      </c>
      <c r="CS390" s="1">
        <v>5</v>
      </c>
      <c r="CT390" s="1">
        <v>34</v>
      </c>
      <c r="CU390" s="1">
        <v>147</v>
      </c>
      <c r="CV390" s="1">
        <v>73</v>
      </c>
      <c r="CW390" s="1">
        <v>1</v>
      </c>
      <c r="CX390" s="1">
        <v>0</v>
      </c>
      <c r="CY390" s="1">
        <v>0</v>
      </c>
      <c r="CZ390" s="1">
        <v>0</v>
      </c>
      <c r="DA390" s="1">
        <v>2</v>
      </c>
      <c r="DB390" s="1">
        <v>104</v>
      </c>
      <c r="DC390" s="1">
        <v>0.115</v>
      </c>
      <c r="DE390" s="2"/>
      <c r="DF390" s="1" t="s">
        <v>422</v>
      </c>
      <c r="DG390" s="1">
        <v>82</v>
      </c>
      <c r="DH390" s="1">
        <v>12</v>
      </c>
      <c r="DI390" s="1">
        <v>6</v>
      </c>
      <c r="DJ390" s="1">
        <v>18</v>
      </c>
      <c r="DK390" s="1">
        <v>5</v>
      </c>
      <c r="DL390" s="1">
        <v>34</v>
      </c>
      <c r="DM390" s="1">
        <v>147</v>
      </c>
      <c r="DN390" s="1">
        <v>73</v>
      </c>
      <c r="DO390" s="1">
        <v>1</v>
      </c>
      <c r="DP390" s="1">
        <v>0</v>
      </c>
      <c r="DQ390" s="1">
        <v>0</v>
      </c>
      <c r="DR390" s="1">
        <v>0</v>
      </c>
      <c r="DS390" s="1">
        <v>2</v>
      </c>
      <c r="DT390" s="1">
        <v>104</v>
      </c>
      <c r="DU390" s="1">
        <v>0.115</v>
      </c>
    </row>
    <row r="391" spans="1:125" x14ac:dyDescent="0.2">
      <c r="A391" s="2" t="s">
        <v>203</v>
      </c>
      <c r="B391" s="1" t="s">
        <v>794</v>
      </c>
      <c r="C391" s="1">
        <v>67</v>
      </c>
      <c r="D391" s="1">
        <v>8</v>
      </c>
      <c r="E391" s="1">
        <v>9</v>
      </c>
      <c r="F391" s="1">
        <v>17</v>
      </c>
      <c r="G391" s="1">
        <v>-9</v>
      </c>
      <c r="H391" s="1">
        <v>32</v>
      </c>
      <c r="I391" s="1">
        <v>130</v>
      </c>
      <c r="J391" s="1">
        <v>45</v>
      </c>
      <c r="K391" s="1">
        <v>0</v>
      </c>
      <c r="L391" s="1">
        <v>0</v>
      </c>
      <c r="M391" s="1">
        <v>0</v>
      </c>
      <c r="N391" s="1">
        <v>0</v>
      </c>
      <c r="O391" s="1">
        <v>1</v>
      </c>
      <c r="P391" s="1">
        <v>165</v>
      </c>
      <c r="Q391" s="1">
        <v>4.8000000000000001E-2</v>
      </c>
      <c r="S391" s="1" t="s">
        <v>593</v>
      </c>
      <c r="T391" s="1" t="s">
        <v>804</v>
      </c>
      <c r="U391" s="1">
        <v>43</v>
      </c>
      <c r="V391" s="1">
        <v>9</v>
      </c>
      <c r="W391" s="1">
        <v>8</v>
      </c>
      <c r="X391" s="1">
        <v>17</v>
      </c>
      <c r="Y391" s="1">
        <v>9</v>
      </c>
      <c r="Z391" s="1">
        <v>6</v>
      </c>
      <c r="AA391" s="1">
        <v>36</v>
      </c>
      <c r="AB391" s="1">
        <v>8</v>
      </c>
      <c r="AC391" s="1">
        <v>1</v>
      </c>
      <c r="AD391" s="1">
        <v>1</v>
      </c>
      <c r="AE391" s="1">
        <v>0</v>
      </c>
      <c r="AF391" s="1">
        <v>0</v>
      </c>
      <c r="AG391" s="1">
        <v>2</v>
      </c>
      <c r="AH391" s="1">
        <v>66</v>
      </c>
      <c r="AI391" s="1">
        <v>0.13600000000000001</v>
      </c>
      <c r="AK391" s="2" t="s">
        <v>340</v>
      </c>
      <c r="AL391" s="1" t="s">
        <v>820</v>
      </c>
      <c r="AM391" s="1">
        <v>78</v>
      </c>
      <c r="AN391" s="1">
        <v>8</v>
      </c>
      <c r="AO391" s="1">
        <v>8</v>
      </c>
      <c r="AP391" s="1">
        <v>16</v>
      </c>
      <c r="AQ391" s="1">
        <v>-3</v>
      </c>
      <c r="AR391" s="1">
        <v>80</v>
      </c>
      <c r="AS391" s="1">
        <v>107</v>
      </c>
      <c r="AT391" s="1">
        <v>53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74</v>
      </c>
      <c r="BA391" s="1">
        <v>0.108</v>
      </c>
      <c r="BC391" s="2" t="s">
        <v>297</v>
      </c>
      <c r="BD391" s="1" t="s">
        <v>808</v>
      </c>
      <c r="BE391" s="1">
        <v>42</v>
      </c>
      <c r="BF391" s="1">
        <v>5</v>
      </c>
      <c r="BG391" s="1">
        <v>5</v>
      </c>
      <c r="BH391" s="1">
        <v>10</v>
      </c>
      <c r="BI391" s="1">
        <v>-3</v>
      </c>
      <c r="BJ391" s="1">
        <v>14</v>
      </c>
      <c r="BK391" s="1">
        <v>32</v>
      </c>
      <c r="BL391" s="1">
        <v>8</v>
      </c>
      <c r="BM391" s="1">
        <v>0</v>
      </c>
      <c r="BN391" s="1">
        <v>0</v>
      </c>
      <c r="BO391" s="1">
        <v>1</v>
      </c>
      <c r="BP391" s="1">
        <v>0</v>
      </c>
      <c r="BQ391" s="1">
        <v>0</v>
      </c>
      <c r="BR391" s="1">
        <v>64</v>
      </c>
      <c r="BS391" s="1">
        <v>7.8E-2</v>
      </c>
      <c r="BU391" s="2" t="s">
        <v>382</v>
      </c>
      <c r="BV391" s="1" t="s">
        <v>811</v>
      </c>
      <c r="BW391" s="1">
        <v>81</v>
      </c>
      <c r="BX391" s="1">
        <v>3</v>
      </c>
      <c r="BY391" s="1">
        <v>14</v>
      </c>
      <c r="BZ391" s="1">
        <v>17</v>
      </c>
      <c r="CA391" s="1">
        <v>-8</v>
      </c>
      <c r="CB391" s="1">
        <v>86</v>
      </c>
      <c r="CC391" s="1">
        <v>103</v>
      </c>
      <c r="CD391" s="1">
        <v>43</v>
      </c>
      <c r="CE391" s="1">
        <v>0</v>
      </c>
      <c r="CF391" s="1">
        <v>0</v>
      </c>
      <c r="CG391" s="1">
        <v>0</v>
      </c>
      <c r="CH391" s="1">
        <v>0</v>
      </c>
      <c r="CI391" s="1">
        <v>1</v>
      </c>
      <c r="CJ391" s="1">
        <v>95</v>
      </c>
      <c r="CK391" s="1">
        <v>3.2000000000000001E-2</v>
      </c>
      <c r="CL391" s="1" t="s">
        <v>797</v>
      </c>
      <c r="CM391" s="1" t="s">
        <v>388</v>
      </c>
      <c r="CN391" s="1" t="s">
        <v>813</v>
      </c>
      <c r="CO391" s="1">
        <v>70</v>
      </c>
      <c r="CP391" s="1">
        <v>9</v>
      </c>
      <c r="CQ391" s="1">
        <v>9</v>
      </c>
      <c r="CR391" s="1">
        <v>18</v>
      </c>
      <c r="CS391" s="1">
        <v>-2</v>
      </c>
      <c r="CT391" s="1">
        <v>24</v>
      </c>
      <c r="CU391" s="1">
        <v>144</v>
      </c>
      <c r="CV391" s="1">
        <v>50</v>
      </c>
      <c r="CW391" s="1">
        <v>0</v>
      </c>
      <c r="CX391" s="1">
        <v>1</v>
      </c>
      <c r="CY391" s="1">
        <v>2</v>
      </c>
      <c r="CZ391" s="1">
        <v>0</v>
      </c>
      <c r="DA391" s="1">
        <v>2</v>
      </c>
      <c r="DB391" s="1">
        <v>90</v>
      </c>
      <c r="DC391" s="1">
        <v>0.1</v>
      </c>
      <c r="DE391" s="2"/>
      <c r="DF391" s="1" t="s">
        <v>388</v>
      </c>
      <c r="DG391" s="1">
        <v>70</v>
      </c>
      <c r="DH391" s="1">
        <v>9</v>
      </c>
      <c r="DI391" s="1">
        <v>9</v>
      </c>
      <c r="DJ391" s="1">
        <v>18</v>
      </c>
      <c r="DK391" s="1">
        <v>-2</v>
      </c>
      <c r="DL391" s="1">
        <v>24</v>
      </c>
      <c r="DM391" s="1">
        <v>144</v>
      </c>
      <c r="DN391" s="1">
        <v>50</v>
      </c>
      <c r="DO391" s="1">
        <v>0</v>
      </c>
      <c r="DP391" s="1">
        <v>1</v>
      </c>
      <c r="DQ391" s="1">
        <v>2</v>
      </c>
      <c r="DR391" s="1">
        <v>0</v>
      </c>
      <c r="DS391" s="1">
        <v>2</v>
      </c>
      <c r="DT391" s="1">
        <v>90</v>
      </c>
      <c r="DU391" s="1">
        <v>0.1</v>
      </c>
    </row>
    <row r="392" spans="1:125" x14ac:dyDescent="0.2">
      <c r="A392" s="2" t="s">
        <v>971</v>
      </c>
      <c r="B392" s="1" t="s">
        <v>817</v>
      </c>
      <c r="C392" s="1">
        <v>81</v>
      </c>
      <c r="D392" s="1">
        <v>2</v>
      </c>
      <c r="E392" s="1">
        <v>15</v>
      </c>
      <c r="F392" s="1">
        <v>17</v>
      </c>
      <c r="G392" s="1">
        <v>2</v>
      </c>
      <c r="H392" s="1">
        <v>80</v>
      </c>
      <c r="I392" s="1">
        <v>125</v>
      </c>
      <c r="J392" s="1">
        <v>81</v>
      </c>
      <c r="K392" s="1">
        <v>0</v>
      </c>
      <c r="L392" s="1">
        <v>3</v>
      </c>
      <c r="M392" s="1">
        <v>0</v>
      </c>
      <c r="N392" s="1">
        <v>1</v>
      </c>
      <c r="O392" s="1">
        <v>0</v>
      </c>
      <c r="P392" s="1">
        <v>78</v>
      </c>
      <c r="Q392" s="1">
        <v>2.5999999999999999E-2</v>
      </c>
      <c r="S392" s="1" t="s">
        <v>972</v>
      </c>
      <c r="T392" s="1" t="s">
        <v>817</v>
      </c>
      <c r="U392" s="1">
        <v>58</v>
      </c>
      <c r="V392" s="1">
        <v>4</v>
      </c>
      <c r="W392" s="1">
        <v>13</v>
      </c>
      <c r="X392" s="1">
        <v>17</v>
      </c>
      <c r="Y392" s="1">
        <v>13</v>
      </c>
      <c r="Z392" s="1">
        <v>69</v>
      </c>
      <c r="AA392" s="1">
        <v>158</v>
      </c>
      <c r="AB392" s="1">
        <v>99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53</v>
      </c>
      <c r="AI392" s="1">
        <v>7.4999999999999997E-2</v>
      </c>
      <c r="AK392" s="2" t="s">
        <v>751</v>
      </c>
      <c r="AL392" s="1" t="s">
        <v>804</v>
      </c>
      <c r="AM392" s="1">
        <v>56</v>
      </c>
      <c r="AN392" s="1">
        <v>1</v>
      </c>
      <c r="AO392" s="1">
        <v>15</v>
      </c>
      <c r="AP392" s="1">
        <v>16</v>
      </c>
      <c r="AQ392" s="1">
        <v>3</v>
      </c>
      <c r="AR392" s="1">
        <v>16</v>
      </c>
      <c r="AS392" s="1">
        <v>35</v>
      </c>
      <c r="AT392" s="1">
        <v>96</v>
      </c>
      <c r="AU392" s="1">
        <v>0</v>
      </c>
      <c r="AV392" s="1">
        <v>1</v>
      </c>
      <c r="AW392" s="1">
        <v>0</v>
      </c>
      <c r="AX392" s="1">
        <v>0</v>
      </c>
      <c r="AY392" s="1">
        <v>0</v>
      </c>
      <c r="AZ392" s="1">
        <v>53</v>
      </c>
      <c r="BA392" s="1">
        <v>1.9E-2</v>
      </c>
      <c r="BC392" s="2" t="s">
        <v>324</v>
      </c>
      <c r="BD392" s="1" t="s">
        <v>806</v>
      </c>
      <c r="BE392" s="1">
        <v>20</v>
      </c>
      <c r="BF392" s="1">
        <v>3</v>
      </c>
      <c r="BG392" s="1">
        <v>7</v>
      </c>
      <c r="BH392" s="1">
        <v>10</v>
      </c>
      <c r="BI392" s="1">
        <v>0</v>
      </c>
      <c r="BJ392" s="1">
        <v>6</v>
      </c>
      <c r="BK392" s="1">
        <v>12</v>
      </c>
      <c r="BL392" s="1">
        <v>5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28</v>
      </c>
      <c r="BS392" s="1">
        <v>0.107</v>
      </c>
      <c r="BU392" s="2" t="s">
        <v>323</v>
      </c>
      <c r="BV392" s="1" t="s">
        <v>814</v>
      </c>
      <c r="BW392" s="1">
        <v>76</v>
      </c>
      <c r="BX392" s="1">
        <v>6</v>
      </c>
      <c r="BY392" s="1">
        <v>11</v>
      </c>
      <c r="BZ392" s="1">
        <v>17</v>
      </c>
      <c r="CA392" s="1">
        <v>-15</v>
      </c>
      <c r="CB392" s="1">
        <v>41</v>
      </c>
      <c r="CC392" s="1">
        <v>225</v>
      </c>
      <c r="CD392" s="1">
        <v>30</v>
      </c>
      <c r="CE392" s="1">
        <v>2</v>
      </c>
      <c r="CF392" s="1">
        <v>1</v>
      </c>
      <c r="CG392" s="1">
        <v>0</v>
      </c>
      <c r="CH392" s="1">
        <v>0</v>
      </c>
      <c r="CI392" s="1">
        <v>1</v>
      </c>
      <c r="CJ392" s="1">
        <v>108</v>
      </c>
      <c r="CK392" s="1">
        <v>5.6000000000000001E-2</v>
      </c>
      <c r="CL392" s="1" t="s">
        <v>797</v>
      </c>
      <c r="CM392" s="1" t="s">
        <v>858</v>
      </c>
      <c r="CN392" s="1" t="s">
        <v>800</v>
      </c>
      <c r="CO392" s="1">
        <v>59</v>
      </c>
      <c r="CP392" s="1">
        <v>4</v>
      </c>
      <c r="CQ392" s="1">
        <v>14</v>
      </c>
      <c r="CR392" s="1">
        <v>18</v>
      </c>
      <c r="CS392" s="1">
        <v>12</v>
      </c>
      <c r="CT392" s="1">
        <v>26</v>
      </c>
      <c r="CU392" s="1">
        <v>26</v>
      </c>
      <c r="CV392" s="1">
        <v>104</v>
      </c>
      <c r="CW392" s="1">
        <v>1</v>
      </c>
      <c r="CX392" s="1">
        <v>0</v>
      </c>
      <c r="CY392" s="1">
        <v>0</v>
      </c>
      <c r="CZ392" s="1">
        <v>0</v>
      </c>
      <c r="DA392" s="1">
        <v>0</v>
      </c>
      <c r="DB392" s="1">
        <v>73</v>
      </c>
      <c r="DC392" s="1">
        <v>5.5E-2</v>
      </c>
      <c r="DE392" s="2"/>
      <c r="DF392" s="1" t="s">
        <v>858</v>
      </c>
      <c r="DG392" s="1">
        <v>59</v>
      </c>
      <c r="DH392" s="1">
        <v>4</v>
      </c>
      <c r="DI392" s="1">
        <v>14</v>
      </c>
      <c r="DJ392" s="1">
        <v>18</v>
      </c>
      <c r="DK392" s="1">
        <v>12</v>
      </c>
      <c r="DL392" s="1">
        <v>26</v>
      </c>
      <c r="DM392" s="1">
        <v>26</v>
      </c>
      <c r="DN392" s="1">
        <v>104</v>
      </c>
      <c r="DO392" s="1">
        <v>1</v>
      </c>
      <c r="DP392" s="1">
        <v>0</v>
      </c>
      <c r="DQ392" s="1">
        <v>0</v>
      </c>
      <c r="DR392" s="1">
        <v>0</v>
      </c>
      <c r="DS392" s="1">
        <v>0</v>
      </c>
      <c r="DT392" s="1">
        <v>73</v>
      </c>
      <c r="DU392" s="1">
        <v>5.5E-2</v>
      </c>
    </row>
    <row r="393" spans="1:125" x14ac:dyDescent="0.2">
      <c r="A393" s="2" t="s">
        <v>973</v>
      </c>
      <c r="B393" s="1" t="s">
        <v>813</v>
      </c>
      <c r="C393" s="1">
        <v>36</v>
      </c>
      <c r="D393" s="1">
        <v>1</v>
      </c>
      <c r="E393" s="1">
        <v>16</v>
      </c>
      <c r="F393" s="1">
        <v>17</v>
      </c>
      <c r="G393" s="1">
        <v>-1</v>
      </c>
      <c r="H393" s="1">
        <v>8</v>
      </c>
      <c r="I393" s="1">
        <v>15</v>
      </c>
      <c r="J393" s="1">
        <v>16</v>
      </c>
      <c r="K393" s="1">
        <v>0</v>
      </c>
      <c r="L393" s="1">
        <v>6</v>
      </c>
      <c r="M393" s="1">
        <v>0</v>
      </c>
      <c r="N393" s="1">
        <v>0</v>
      </c>
      <c r="O393" s="1">
        <v>0</v>
      </c>
      <c r="P393" s="1">
        <v>61</v>
      </c>
      <c r="Q393" s="1">
        <v>1.6E-2</v>
      </c>
      <c r="S393" s="1" t="s">
        <v>948</v>
      </c>
      <c r="T393" s="1" t="s">
        <v>815</v>
      </c>
      <c r="U393" s="1">
        <v>74</v>
      </c>
      <c r="V393" s="1">
        <v>3</v>
      </c>
      <c r="W393" s="1">
        <v>14</v>
      </c>
      <c r="X393" s="1">
        <v>17</v>
      </c>
      <c r="Y393" s="1">
        <v>-4</v>
      </c>
      <c r="Z393" s="1">
        <v>38</v>
      </c>
      <c r="AA393" s="1">
        <v>78</v>
      </c>
      <c r="AB393" s="1">
        <v>132</v>
      </c>
      <c r="AC393" s="1">
        <v>0</v>
      </c>
      <c r="AD393" s="1">
        <v>1</v>
      </c>
      <c r="AE393" s="1">
        <v>0</v>
      </c>
      <c r="AF393" s="1">
        <v>1</v>
      </c>
      <c r="AG393" s="1">
        <v>0</v>
      </c>
      <c r="AH393" s="1">
        <v>46</v>
      </c>
      <c r="AI393" s="1">
        <v>6.5000000000000002E-2</v>
      </c>
      <c r="AK393" s="2" t="s">
        <v>452</v>
      </c>
      <c r="AL393" s="1" t="s">
        <v>825</v>
      </c>
      <c r="AM393" s="1">
        <v>69</v>
      </c>
      <c r="AN393" s="1">
        <v>4</v>
      </c>
      <c r="AO393" s="1">
        <v>12</v>
      </c>
      <c r="AP393" s="1">
        <v>16</v>
      </c>
      <c r="AQ393" s="1">
        <v>-1</v>
      </c>
      <c r="AR393" s="1">
        <v>24</v>
      </c>
      <c r="AS393" s="1">
        <v>55</v>
      </c>
      <c r="AT393" s="1">
        <v>44</v>
      </c>
      <c r="AU393" s="1">
        <v>0</v>
      </c>
      <c r="AV393" s="1">
        <v>0</v>
      </c>
      <c r="AW393" s="1">
        <v>0</v>
      </c>
      <c r="AX393" s="1">
        <v>0</v>
      </c>
      <c r="AY393" s="1">
        <v>1</v>
      </c>
      <c r="AZ393" s="1">
        <v>63</v>
      </c>
      <c r="BA393" s="1">
        <v>6.3E-2</v>
      </c>
      <c r="BC393" s="2" t="s">
        <v>943</v>
      </c>
      <c r="BD393" s="1" t="s">
        <v>818</v>
      </c>
      <c r="BE393" s="1">
        <v>46</v>
      </c>
      <c r="BF393" s="1">
        <v>1</v>
      </c>
      <c r="BG393" s="1">
        <v>9</v>
      </c>
      <c r="BH393" s="1">
        <v>10</v>
      </c>
      <c r="BI393" s="1">
        <v>-3</v>
      </c>
      <c r="BJ393" s="1">
        <v>28</v>
      </c>
      <c r="BK393" s="1">
        <v>96</v>
      </c>
      <c r="BL393" s="1">
        <v>102</v>
      </c>
      <c r="BM393" s="1">
        <v>0</v>
      </c>
      <c r="BN393" s="1">
        <v>0</v>
      </c>
      <c r="BO393" s="1">
        <v>0</v>
      </c>
      <c r="BP393" s="1">
        <v>0</v>
      </c>
      <c r="BQ393" s="1">
        <v>1</v>
      </c>
      <c r="BR393" s="1">
        <v>50</v>
      </c>
      <c r="BS393" s="1">
        <v>0.02</v>
      </c>
      <c r="BU393" s="2" t="s">
        <v>375</v>
      </c>
      <c r="BV393" s="1" t="s">
        <v>823</v>
      </c>
      <c r="BW393" s="1">
        <v>41</v>
      </c>
      <c r="BX393" s="1">
        <v>5</v>
      </c>
      <c r="BY393" s="1">
        <v>12</v>
      </c>
      <c r="BZ393" s="1">
        <v>17</v>
      </c>
      <c r="CA393" s="1">
        <v>5</v>
      </c>
      <c r="CB393" s="1">
        <v>6</v>
      </c>
      <c r="CC393" s="1">
        <v>24</v>
      </c>
      <c r="CD393" s="1">
        <v>19</v>
      </c>
      <c r="CE393" s="1">
        <v>1</v>
      </c>
      <c r="CF393" s="1">
        <v>0</v>
      </c>
      <c r="CG393" s="1">
        <v>0</v>
      </c>
      <c r="CH393" s="1">
        <v>1</v>
      </c>
      <c r="CI393" s="1">
        <v>0</v>
      </c>
      <c r="CJ393" s="1">
        <v>29</v>
      </c>
      <c r="CK393" s="1">
        <v>0.17199999999999999</v>
      </c>
      <c r="CL393" s="1" t="s">
        <v>797</v>
      </c>
      <c r="CM393" s="1" t="s">
        <v>273</v>
      </c>
      <c r="CN393" s="1" t="s">
        <v>812</v>
      </c>
      <c r="CO393" s="1">
        <v>63</v>
      </c>
      <c r="CP393" s="1">
        <v>3</v>
      </c>
      <c r="CQ393" s="1">
        <v>15</v>
      </c>
      <c r="CR393" s="1">
        <v>18</v>
      </c>
      <c r="CS393" s="1">
        <v>6</v>
      </c>
      <c r="CT393" s="1">
        <v>14</v>
      </c>
      <c r="CU393" s="1">
        <v>97</v>
      </c>
      <c r="CV393" s="1">
        <v>11</v>
      </c>
      <c r="CW393" s="1">
        <v>1</v>
      </c>
      <c r="CX393" s="1">
        <v>1</v>
      </c>
      <c r="CY393" s="1">
        <v>0</v>
      </c>
      <c r="CZ393" s="1">
        <v>0</v>
      </c>
      <c r="DA393" s="1">
        <v>0</v>
      </c>
      <c r="DB393" s="1">
        <v>92</v>
      </c>
      <c r="DC393" s="1">
        <v>3.3000000000000002E-2</v>
      </c>
      <c r="DE393" s="2"/>
      <c r="DF393" s="1" t="s">
        <v>273</v>
      </c>
      <c r="DG393" s="1">
        <v>63</v>
      </c>
      <c r="DH393" s="1">
        <v>3</v>
      </c>
      <c r="DI393" s="1">
        <v>15</v>
      </c>
      <c r="DJ393" s="1">
        <v>18</v>
      </c>
      <c r="DK393" s="1">
        <v>6</v>
      </c>
      <c r="DL393" s="1">
        <v>14</v>
      </c>
      <c r="DM393" s="1">
        <v>97</v>
      </c>
      <c r="DN393" s="1">
        <v>11</v>
      </c>
      <c r="DO393" s="1">
        <v>1</v>
      </c>
      <c r="DP393" s="1">
        <v>1</v>
      </c>
      <c r="DQ393" s="1">
        <v>0</v>
      </c>
      <c r="DR393" s="1">
        <v>0</v>
      </c>
      <c r="DS393" s="1">
        <v>0</v>
      </c>
      <c r="DT393" s="1">
        <v>92</v>
      </c>
      <c r="DU393" s="1">
        <v>3.3000000000000002E-2</v>
      </c>
    </row>
    <row r="394" spans="1:125" x14ac:dyDescent="0.2">
      <c r="A394" s="2" t="s">
        <v>959</v>
      </c>
      <c r="B394" s="1" t="s">
        <v>795</v>
      </c>
      <c r="C394" s="1">
        <v>72</v>
      </c>
      <c r="D394" s="1">
        <v>3</v>
      </c>
      <c r="E394" s="1">
        <v>14</v>
      </c>
      <c r="F394" s="1">
        <v>17</v>
      </c>
      <c r="G394" s="1">
        <v>5</v>
      </c>
      <c r="H394" s="1">
        <v>30</v>
      </c>
      <c r="I394" s="1">
        <v>80</v>
      </c>
      <c r="J394" s="1">
        <v>156</v>
      </c>
      <c r="K394" s="1">
        <v>2</v>
      </c>
      <c r="L394" s="1">
        <v>4</v>
      </c>
      <c r="M394" s="1">
        <v>0</v>
      </c>
      <c r="N394" s="1">
        <v>0</v>
      </c>
      <c r="O394" s="1">
        <v>1</v>
      </c>
      <c r="P394" s="1">
        <v>104</v>
      </c>
      <c r="Q394" s="1">
        <v>2.9000000000000001E-2</v>
      </c>
      <c r="S394" s="1" t="s">
        <v>251</v>
      </c>
      <c r="T394" s="1" t="s">
        <v>821</v>
      </c>
      <c r="U394" s="1">
        <v>77</v>
      </c>
      <c r="V394" s="1">
        <v>7</v>
      </c>
      <c r="W394" s="1">
        <v>10</v>
      </c>
      <c r="X394" s="1">
        <v>17</v>
      </c>
      <c r="Y394" s="1">
        <v>-4</v>
      </c>
      <c r="Z394" s="1">
        <v>48</v>
      </c>
      <c r="AA394" s="1">
        <v>85</v>
      </c>
      <c r="AB394" s="1">
        <v>22</v>
      </c>
      <c r="AC394" s="1">
        <v>0</v>
      </c>
      <c r="AD394" s="1">
        <v>0</v>
      </c>
      <c r="AE394" s="1">
        <v>0</v>
      </c>
      <c r="AF394" s="1">
        <v>0</v>
      </c>
      <c r="AG394" s="1">
        <v>2</v>
      </c>
      <c r="AH394" s="1">
        <v>79</v>
      </c>
      <c r="AI394" s="1">
        <v>8.8999999999999996E-2</v>
      </c>
      <c r="AK394" s="2" t="s">
        <v>376</v>
      </c>
      <c r="AL394" s="1" t="s">
        <v>821</v>
      </c>
      <c r="AM394" s="1">
        <v>48</v>
      </c>
      <c r="AN394" s="1">
        <v>9</v>
      </c>
      <c r="AO394" s="1">
        <v>7</v>
      </c>
      <c r="AP394" s="1">
        <v>16</v>
      </c>
      <c r="AQ394" s="1">
        <v>-3</v>
      </c>
      <c r="AR394" s="1">
        <v>41</v>
      </c>
      <c r="AS394" s="1">
        <v>75</v>
      </c>
      <c r="AT394" s="1">
        <v>41</v>
      </c>
      <c r="AU394" s="1">
        <v>0</v>
      </c>
      <c r="AV394" s="1">
        <v>0</v>
      </c>
      <c r="AW394" s="1">
        <v>1</v>
      </c>
      <c r="AX394" s="1">
        <v>0</v>
      </c>
      <c r="AY394" s="1">
        <v>0</v>
      </c>
      <c r="AZ394" s="1">
        <v>45</v>
      </c>
      <c r="BA394" s="1">
        <v>0.2</v>
      </c>
      <c r="BC394" s="2" t="s">
        <v>181</v>
      </c>
      <c r="BD394" s="1" t="s">
        <v>802</v>
      </c>
      <c r="BE394" s="1">
        <v>36</v>
      </c>
      <c r="BF394" s="1">
        <v>3</v>
      </c>
      <c r="BG394" s="1">
        <v>7</v>
      </c>
      <c r="BH394" s="1">
        <v>10</v>
      </c>
      <c r="BI394" s="1">
        <v>1</v>
      </c>
      <c r="BJ394" s="1">
        <v>32</v>
      </c>
      <c r="BK394" s="1">
        <v>67</v>
      </c>
      <c r="BL394" s="1">
        <v>9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59</v>
      </c>
      <c r="BS394" s="1">
        <v>5.0999999999999997E-2</v>
      </c>
      <c r="BU394" s="2" t="s">
        <v>433</v>
      </c>
      <c r="BV394" s="1" t="s">
        <v>812</v>
      </c>
      <c r="BW394" s="1">
        <v>65</v>
      </c>
      <c r="BX394" s="1">
        <v>8</v>
      </c>
      <c r="BY394" s="1">
        <v>9</v>
      </c>
      <c r="BZ394" s="1">
        <v>17</v>
      </c>
      <c r="CA394" s="1">
        <v>-11</v>
      </c>
      <c r="CB394" s="1">
        <v>12</v>
      </c>
      <c r="CC394" s="1">
        <v>26</v>
      </c>
      <c r="CD394" s="1">
        <v>25</v>
      </c>
      <c r="CE394" s="1">
        <v>0</v>
      </c>
      <c r="CF394" s="1">
        <v>0</v>
      </c>
      <c r="CG394" s="1">
        <v>0</v>
      </c>
      <c r="CH394" s="1">
        <v>1</v>
      </c>
      <c r="CI394" s="1">
        <v>1</v>
      </c>
      <c r="CJ394" s="1">
        <v>78</v>
      </c>
      <c r="CK394" s="1">
        <v>0.10299999999999999</v>
      </c>
      <c r="CL394" s="1" t="s">
        <v>797</v>
      </c>
      <c r="CM394" s="1" t="s">
        <v>885</v>
      </c>
      <c r="CN394" s="1" t="s">
        <v>812</v>
      </c>
      <c r="CO394" s="1">
        <v>73</v>
      </c>
      <c r="CP394" s="1">
        <v>3</v>
      </c>
      <c r="CQ394" s="1">
        <v>15</v>
      </c>
      <c r="CR394" s="1">
        <v>18</v>
      </c>
      <c r="CS394" s="1">
        <v>10</v>
      </c>
      <c r="CT394" s="1">
        <v>77</v>
      </c>
      <c r="CU394" s="1">
        <v>104</v>
      </c>
      <c r="CV394" s="1">
        <v>82</v>
      </c>
      <c r="CW394" s="1">
        <v>0</v>
      </c>
      <c r="CX394" s="1">
        <v>0</v>
      </c>
      <c r="CY394" s="1">
        <v>0</v>
      </c>
      <c r="CZ394" s="1">
        <v>1</v>
      </c>
      <c r="DA394" s="1">
        <v>0</v>
      </c>
      <c r="DB394" s="1">
        <v>90</v>
      </c>
      <c r="DC394" s="1">
        <v>3.3000000000000002E-2</v>
      </c>
      <c r="DE394" s="2"/>
      <c r="DF394" s="1" t="s">
        <v>885</v>
      </c>
      <c r="DG394" s="1">
        <v>73</v>
      </c>
      <c r="DH394" s="1">
        <v>3</v>
      </c>
      <c r="DI394" s="1">
        <v>15</v>
      </c>
      <c r="DJ394" s="1">
        <v>18</v>
      </c>
      <c r="DK394" s="1">
        <v>10</v>
      </c>
      <c r="DL394" s="1">
        <v>77</v>
      </c>
      <c r="DM394" s="1">
        <v>104</v>
      </c>
      <c r="DN394" s="1">
        <v>82</v>
      </c>
      <c r="DO394" s="1">
        <v>0</v>
      </c>
      <c r="DP394" s="1">
        <v>0</v>
      </c>
      <c r="DQ394" s="1">
        <v>0</v>
      </c>
      <c r="DR394" s="1">
        <v>1</v>
      </c>
      <c r="DS394" s="1">
        <v>0</v>
      </c>
      <c r="DT394" s="1">
        <v>90</v>
      </c>
      <c r="DU394" s="1">
        <v>3.3000000000000002E-2</v>
      </c>
    </row>
    <row r="395" spans="1:125" x14ac:dyDescent="0.2">
      <c r="A395" s="2" t="s">
        <v>645</v>
      </c>
      <c r="B395" s="1" t="s">
        <v>800</v>
      </c>
      <c r="C395" s="1">
        <v>71</v>
      </c>
      <c r="D395" s="1">
        <v>3</v>
      </c>
      <c r="E395" s="1">
        <v>14</v>
      </c>
      <c r="F395" s="1">
        <v>17</v>
      </c>
      <c r="G395" s="1">
        <v>-15</v>
      </c>
      <c r="H395" s="1">
        <v>31</v>
      </c>
      <c r="I395" s="1">
        <v>63</v>
      </c>
      <c r="J395" s="1">
        <v>103</v>
      </c>
      <c r="K395" s="1">
        <v>1</v>
      </c>
      <c r="L395" s="1">
        <v>1</v>
      </c>
      <c r="M395" s="1">
        <v>0</v>
      </c>
      <c r="N395" s="1">
        <v>1</v>
      </c>
      <c r="O395" s="1">
        <v>1</v>
      </c>
      <c r="P395" s="1">
        <v>83</v>
      </c>
      <c r="Q395" s="1">
        <v>3.5999999999999997E-2</v>
      </c>
      <c r="S395" s="1" t="s">
        <v>755</v>
      </c>
      <c r="T395" s="1" t="s">
        <v>819</v>
      </c>
      <c r="U395" s="1">
        <v>71</v>
      </c>
      <c r="V395" s="1">
        <v>5</v>
      </c>
      <c r="W395" s="1">
        <v>12</v>
      </c>
      <c r="X395" s="1">
        <v>17</v>
      </c>
      <c r="Y395" s="1">
        <v>-27</v>
      </c>
      <c r="Z395" s="1">
        <v>29</v>
      </c>
      <c r="AA395" s="1">
        <v>111</v>
      </c>
      <c r="AB395" s="1">
        <v>91</v>
      </c>
      <c r="AC395" s="1">
        <v>0</v>
      </c>
      <c r="AD395" s="1">
        <v>4</v>
      </c>
      <c r="AE395" s="1">
        <v>0</v>
      </c>
      <c r="AF395" s="1">
        <v>0</v>
      </c>
      <c r="AG395" s="1">
        <v>1</v>
      </c>
      <c r="AH395" s="1">
        <v>155</v>
      </c>
      <c r="AI395" s="1">
        <v>3.2000000000000001E-2</v>
      </c>
      <c r="AK395" s="2" t="s">
        <v>563</v>
      </c>
      <c r="AL395" s="1" t="s">
        <v>809</v>
      </c>
      <c r="AM395" s="1">
        <v>78</v>
      </c>
      <c r="AN395" s="1">
        <v>4</v>
      </c>
      <c r="AO395" s="1">
        <v>12</v>
      </c>
      <c r="AP395" s="1">
        <v>16</v>
      </c>
      <c r="AQ395" s="1">
        <v>-13</v>
      </c>
      <c r="AR395" s="1">
        <v>32</v>
      </c>
      <c r="AS395" s="1">
        <v>36</v>
      </c>
      <c r="AT395" s="1">
        <v>41</v>
      </c>
      <c r="AU395" s="1">
        <v>1</v>
      </c>
      <c r="AV395" s="1">
        <v>4</v>
      </c>
      <c r="AW395" s="1">
        <v>1</v>
      </c>
      <c r="AX395" s="1">
        <v>0</v>
      </c>
      <c r="AY395" s="1">
        <v>0</v>
      </c>
      <c r="AZ395" s="1">
        <v>118</v>
      </c>
      <c r="BA395" s="1">
        <v>3.4000000000000002E-2</v>
      </c>
      <c r="BC395" s="2" t="s">
        <v>768</v>
      </c>
      <c r="BD395" s="1" t="s">
        <v>798</v>
      </c>
      <c r="BE395" s="1">
        <v>35</v>
      </c>
      <c r="BF395" s="1">
        <v>0</v>
      </c>
      <c r="BG395" s="1">
        <v>10</v>
      </c>
      <c r="BH395" s="1">
        <v>10</v>
      </c>
      <c r="BI395" s="1">
        <v>4</v>
      </c>
      <c r="BJ395" s="1">
        <v>29</v>
      </c>
      <c r="BK395" s="1">
        <v>76</v>
      </c>
      <c r="BL395" s="1">
        <v>42</v>
      </c>
      <c r="BM395" s="1">
        <v>0</v>
      </c>
      <c r="BN395" s="1">
        <v>3</v>
      </c>
      <c r="BO395" s="1">
        <v>0</v>
      </c>
      <c r="BP395" s="1">
        <v>1</v>
      </c>
      <c r="BQ395" s="1">
        <v>0</v>
      </c>
      <c r="BR395" s="1">
        <v>58</v>
      </c>
      <c r="BS395" s="1">
        <v>0</v>
      </c>
      <c r="BU395" s="2" t="s">
        <v>943</v>
      </c>
      <c r="BV395" s="1" t="s">
        <v>818</v>
      </c>
      <c r="BW395" s="1">
        <v>78</v>
      </c>
      <c r="BX395" s="1">
        <v>6</v>
      </c>
      <c r="BY395" s="1">
        <v>11</v>
      </c>
      <c r="BZ395" s="1">
        <v>17</v>
      </c>
      <c r="CA395" s="1">
        <v>8</v>
      </c>
      <c r="CB395" s="1">
        <v>40</v>
      </c>
      <c r="CC395" s="1">
        <v>170</v>
      </c>
      <c r="CD395" s="1">
        <v>144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75</v>
      </c>
      <c r="CK395" s="1">
        <v>0.08</v>
      </c>
      <c r="CL395" s="1" t="s">
        <v>797</v>
      </c>
      <c r="CM395" s="1" t="s">
        <v>1105</v>
      </c>
      <c r="CN395" s="1" t="s">
        <v>810</v>
      </c>
      <c r="CO395" s="1">
        <v>80</v>
      </c>
      <c r="CP395" s="1">
        <v>7</v>
      </c>
      <c r="CQ395" s="1">
        <v>11</v>
      </c>
      <c r="CR395" s="1">
        <v>18</v>
      </c>
      <c r="CS395" s="1">
        <v>12</v>
      </c>
      <c r="CT395" s="1">
        <v>52</v>
      </c>
      <c r="CU395" s="1">
        <v>57</v>
      </c>
      <c r="CV395" s="1">
        <v>102</v>
      </c>
      <c r="CW395" s="1">
        <v>1</v>
      </c>
      <c r="CX395" s="1">
        <v>1</v>
      </c>
      <c r="CY395" s="1">
        <v>0</v>
      </c>
      <c r="CZ395" s="1">
        <v>0</v>
      </c>
      <c r="DA395" s="1">
        <v>1</v>
      </c>
      <c r="DB395" s="1">
        <v>86</v>
      </c>
      <c r="DC395" s="1">
        <v>8.1000000000000003E-2</v>
      </c>
      <c r="DE395" s="2"/>
      <c r="DF395" s="1" t="s">
        <v>1105</v>
      </c>
      <c r="DG395" s="1">
        <v>80</v>
      </c>
      <c r="DH395" s="1">
        <v>7</v>
      </c>
      <c r="DI395" s="1">
        <v>11</v>
      </c>
      <c r="DJ395" s="1">
        <v>18</v>
      </c>
      <c r="DK395" s="1">
        <v>12</v>
      </c>
      <c r="DL395" s="1">
        <v>52</v>
      </c>
      <c r="DM395" s="1">
        <v>57</v>
      </c>
      <c r="DN395" s="1">
        <v>102</v>
      </c>
      <c r="DO395" s="1">
        <v>1</v>
      </c>
      <c r="DP395" s="1">
        <v>1</v>
      </c>
      <c r="DQ395" s="1">
        <v>0</v>
      </c>
      <c r="DR395" s="1">
        <v>0</v>
      </c>
      <c r="DS395" s="1">
        <v>1</v>
      </c>
      <c r="DT395" s="1">
        <v>86</v>
      </c>
      <c r="DU395" s="1">
        <v>8.1000000000000003E-2</v>
      </c>
    </row>
    <row r="396" spans="1:125" x14ac:dyDescent="0.2">
      <c r="A396" s="2" t="s">
        <v>975</v>
      </c>
      <c r="B396" s="1" t="s">
        <v>805</v>
      </c>
      <c r="C396" s="1">
        <v>60</v>
      </c>
      <c r="D396" s="1">
        <v>7</v>
      </c>
      <c r="E396" s="1">
        <v>10</v>
      </c>
      <c r="F396" s="1">
        <v>17</v>
      </c>
      <c r="G396" s="1">
        <v>10</v>
      </c>
      <c r="H396" s="1">
        <v>30</v>
      </c>
      <c r="I396" s="1">
        <v>43</v>
      </c>
      <c r="J396" s="1">
        <v>70</v>
      </c>
      <c r="K396" s="1">
        <v>3</v>
      </c>
      <c r="L396" s="1">
        <v>1</v>
      </c>
      <c r="M396" s="1">
        <v>0</v>
      </c>
      <c r="N396" s="1">
        <v>0</v>
      </c>
      <c r="O396" s="1">
        <v>0</v>
      </c>
      <c r="P396" s="1">
        <v>94</v>
      </c>
      <c r="Q396" s="1">
        <v>7.3999999999999996E-2</v>
      </c>
      <c r="S396" s="1" t="s">
        <v>976</v>
      </c>
      <c r="T396" s="1" t="s">
        <v>813</v>
      </c>
      <c r="U396" s="1">
        <v>46</v>
      </c>
      <c r="V396" s="1">
        <v>4</v>
      </c>
      <c r="W396" s="1">
        <v>13</v>
      </c>
      <c r="X396" s="1">
        <v>17</v>
      </c>
      <c r="Y396" s="1">
        <v>-4</v>
      </c>
      <c r="Z396" s="1">
        <v>30</v>
      </c>
      <c r="AA396" s="1">
        <v>125</v>
      </c>
      <c r="AB396" s="1">
        <v>93</v>
      </c>
      <c r="AC396" s="1">
        <v>1</v>
      </c>
      <c r="AD396" s="1">
        <v>4</v>
      </c>
      <c r="AE396" s="1">
        <v>1</v>
      </c>
      <c r="AF396" s="1">
        <v>1</v>
      </c>
      <c r="AG396" s="1">
        <v>0</v>
      </c>
      <c r="AH396" s="1">
        <v>76</v>
      </c>
      <c r="AI396" s="1">
        <v>5.2999999999999999E-2</v>
      </c>
      <c r="AK396" s="2" t="s">
        <v>977</v>
      </c>
      <c r="AL396" s="1" t="s">
        <v>817</v>
      </c>
      <c r="AM396" s="1">
        <v>82</v>
      </c>
      <c r="AN396" s="1">
        <v>2</v>
      </c>
      <c r="AO396" s="1">
        <v>14</v>
      </c>
      <c r="AP396" s="1">
        <v>16</v>
      </c>
      <c r="AQ396" s="1">
        <v>14</v>
      </c>
      <c r="AR396" s="1">
        <v>39</v>
      </c>
      <c r="AS396" s="1">
        <v>131</v>
      </c>
      <c r="AT396" s="1">
        <v>250</v>
      </c>
      <c r="AU396" s="1">
        <v>0</v>
      </c>
      <c r="AV396" s="1">
        <v>0</v>
      </c>
      <c r="AW396" s="1">
        <v>0</v>
      </c>
      <c r="AX396" s="1">
        <v>0</v>
      </c>
      <c r="AY396" s="1">
        <v>1</v>
      </c>
      <c r="AZ396" s="1">
        <v>59</v>
      </c>
      <c r="BA396" s="1">
        <v>3.4000000000000002E-2</v>
      </c>
      <c r="BC396" s="2" t="s">
        <v>914</v>
      </c>
      <c r="BD396" s="1" t="s">
        <v>808</v>
      </c>
      <c r="BE396" s="1">
        <v>47</v>
      </c>
      <c r="BF396" s="1">
        <v>3</v>
      </c>
      <c r="BG396" s="1">
        <v>7</v>
      </c>
      <c r="BH396" s="1">
        <v>10</v>
      </c>
      <c r="BI396" s="1">
        <v>-10</v>
      </c>
      <c r="BJ396" s="1">
        <v>51</v>
      </c>
      <c r="BK396" s="1">
        <v>83</v>
      </c>
      <c r="BL396" s="1">
        <v>110</v>
      </c>
      <c r="BM396" s="1">
        <v>0</v>
      </c>
      <c r="BN396" s="1">
        <v>1</v>
      </c>
      <c r="BO396" s="1">
        <v>0</v>
      </c>
      <c r="BP396" s="1">
        <v>0</v>
      </c>
      <c r="BQ396" s="1">
        <v>2</v>
      </c>
      <c r="BR396" s="1">
        <v>54</v>
      </c>
      <c r="BS396" s="1">
        <v>5.6000000000000001E-2</v>
      </c>
      <c r="BU396" s="2" t="s">
        <v>928</v>
      </c>
      <c r="BV396" s="1" t="s">
        <v>800</v>
      </c>
      <c r="BW396" s="1">
        <v>77</v>
      </c>
      <c r="BX396" s="1">
        <v>4</v>
      </c>
      <c r="BY396" s="1">
        <v>13</v>
      </c>
      <c r="BZ396" s="1">
        <v>17</v>
      </c>
      <c r="CA396" s="1">
        <v>10</v>
      </c>
      <c r="CB396" s="1">
        <v>59</v>
      </c>
      <c r="CC396" s="1">
        <v>139</v>
      </c>
      <c r="CD396" s="1">
        <v>99</v>
      </c>
      <c r="CE396" s="1">
        <v>0</v>
      </c>
      <c r="CF396" s="1">
        <v>0</v>
      </c>
      <c r="CG396" s="1">
        <v>0</v>
      </c>
      <c r="CH396" s="1">
        <v>2</v>
      </c>
      <c r="CI396" s="1">
        <v>2</v>
      </c>
      <c r="CJ396" s="1">
        <v>83</v>
      </c>
      <c r="CK396" s="1">
        <v>4.8000000000000001E-2</v>
      </c>
      <c r="CL396" s="1" t="s">
        <v>797</v>
      </c>
      <c r="CM396" s="1" t="s">
        <v>431</v>
      </c>
      <c r="CN396" s="1" t="s">
        <v>824</v>
      </c>
      <c r="CO396" s="1">
        <v>54</v>
      </c>
      <c r="CP396" s="1">
        <v>13</v>
      </c>
      <c r="CQ396" s="1">
        <v>5</v>
      </c>
      <c r="CR396" s="1">
        <v>18</v>
      </c>
      <c r="CS396" s="1">
        <v>7</v>
      </c>
      <c r="CT396" s="1">
        <v>16</v>
      </c>
      <c r="CU396" s="1">
        <v>146</v>
      </c>
      <c r="CV396" s="1">
        <v>21</v>
      </c>
      <c r="CW396" s="1">
        <v>3</v>
      </c>
      <c r="CX396" s="1">
        <v>0</v>
      </c>
      <c r="CY396" s="1">
        <v>0</v>
      </c>
      <c r="CZ396" s="1">
        <v>0</v>
      </c>
      <c r="DA396" s="1">
        <v>4</v>
      </c>
      <c r="DB396" s="1">
        <v>108</v>
      </c>
      <c r="DC396" s="1">
        <v>0.12</v>
      </c>
      <c r="DE396" s="2"/>
      <c r="DF396" s="1" t="s">
        <v>431</v>
      </c>
      <c r="DG396" s="1">
        <v>54</v>
      </c>
      <c r="DH396" s="1">
        <v>13</v>
      </c>
      <c r="DI396" s="1">
        <v>5</v>
      </c>
      <c r="DJ396" s="1">
        <v>18</v>
      </c>
      <c r="DK396" s="1">
        <v>7</v>
      </c>
      <c r="DL396" s="1">
        <v>16</v>
      </c>
      <c r="DM396" s="1">
        <v>146</v>
      </c>
      <c r="DN396" s="1">
        <v>21</v>
      </c>
      <c r="DO396" s="1">
        <v>3</v>
      </c>
      <c r="DP396" s="1">
        <v>0</v>
      </c>
      <c r="DQ396" s="1">
        <v>0</v>
      </c>
      <c r="DR396" s="1">
        <v>0</v>
      </c>
      <c r="DS396" s="1">
        <v>4</v>
      </c>
      <c r="DT396" s="1">
        <v>108</v>
      </c>
      <c r="DU396" s="1">
        <v>0.12</v>
      </c>
    </row>
    <row r="397" spans="1:125" x14ac:dyDescent="0.2">
      <c r="A397" s="2" t="s">
        <v>333</v>
      </c>
      <c r="B397" s="1" t="s">
        <v>806</v>
      </c>
      <c r="C397" s="1">
        <v>64</v>
      </c>
      <c r="D397" s="1">
        <v>8</v>
      </c>
      <c r="E397" s="1">
        <v>9</v>
      </c>
      <c r="F397" s="1">
        <v>17</v>
      </c>
      <c r="G397" s="1">
        <v>-9</v>
      </c>
      <c r="H397" s="1">
        <v>20</v>
      </c>
      <c r="I397" s="1">
        <v>79</v>
      </c>
      <c r="J397" s="1">
        <v>31</v>
      </c>
      <c r="K397" s="1">
        <v>3</v>
      </c>
      <c r="L397" s="1">
        <v>1</v>
      </c>
      <c r="M397" s="1">
        <v>0</v>
      </c>
      <c r="N397" s="1">
        <v>0</v>
      </c>
      <c r="O397" s="1">
        <v>2</v>
      </c>
      <c r="P397" s="1">
        <v>133</v>
      </c>
      <c r="Q397" s="1">
        <v>0.06</v>
      </c>
      <c r="S397" s="1" t="s">
        <v>979</v>
      </c>
      <c r="T397" s="1" t="s">
        <v>808</v>
      </c>
      <c r="U397" s="1">
        <v>72</v>
      </c>
      <c r="V397" s="1">
        <v>4</v>
      </c>
      <c r="W397" s="1">
        <v>13</v>
      </c>
      <c r="X397" s="1">
        <v>17</v>
      </c>
      <c r="Y397" s="1">
        <v>-1</v>
      </c>
      <c r="Z397" s="1">
        <v>82</v>
      </c>
      <c r="AA397" s="1">
        <v>118</v>
      </c>
      <c r="AB397" s="1">
        <v>103</v>
      </c>
      <c r="AC397" s="1">
        <v>0</v>
      </c>
      <c r="AD397" s="1">
        <v>0</v>
      </c>
      <c r="AE397" s="1">
        <v>0</v>
      </c>
      <c r="AF397" s="1">
        <v>0</v>
      </c>
      <c r="AG397" s="1">
        <v>1</v>
      </c>
      <c r="AH397" s="1">
        <v>58</v>
      </c>
      <c r="AI397" s="1">
        <v>6.9000000000000006E-2</v>
      </c>
      <c r="AK397" s="2" t="s">
        <v>105</v>
      </c>
      <c r="AL397" s="1" t="s">
        <v>810</v>
      </c>
      <c r="AM397" s="1">
        <v>52</v>
      </c>
      <c r="AN397" s="1">
        <v>5</v>
      </c>
      <c r="AO397" s="1">
        <v>11</v>
      </c>
      <c r="AP397" s="1">
        <v>16</v>
      </c>
      <c r="AQ397" s="1">
        <v>1</v>
      </c>
      <c r="AR397" s="1">
        <v>14</v>
      </c>
      <c r="AS397" s="1">
        <v>33</v>
      </c>
      <c r="AT397" s="1">
        <v>98</v>
      </c>
      <c r="AU397" s="1">
        <v>1</v>
      </c>
      <c r="AV397" s="1">
        <v>3</v>
      </c>
      <c r="AW397" s="1">
        <v>0</v>
      </c>
      <c r="AX397" s="1">
        <v>0</v>
      </c>
      <c r="AY397" s="1">
        <v>0</v>
      </c>
      <c r="AZ397" s="1">
        <v>64</v>
      </c>
      <c r="BA397" s="1">
        <v>7.8E-2</v>
      </c>
      <c r="BC397" s="2" t="s">
        <v>948</v>
      </c>
      <c r="BD397" s="1" t="s">
        <v>801</v>
      </c>
      <c r="BE397" s="1">
        <v>48</v>
      </c>
      <c r="BF397" s="1">
        <v>1</v>
      </c>
      <c r="BG397" s="1">
        <v>8</v>
      </c>
      <c r="BH397" s="1">
        <v>9</v>
      </c>
      <c r="BI397" s="1">
        <v>-13</v>
      </c>
      <c r="BJ397" s="1">
        <v>24</v>
      </c>
      <c r="BK397" s="1">
        <v>52</v>
      </c>
      <c r="BL397" s="1">
        <v>107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33</v>
      </c>
      <c r="BS397" s="1">
        <v>0.03</v>
      </c>
      <c r="BU397" s="2" t="s">
        <v>363</v>
      </c>
      <c r="BV397" s="1" t="s">
        <v>819</v>
      </c>
      <c r="BW397" s="1">
        <v>62</v>
      </c>
      <c r="BX397" s="1">
        <v>4</v>
      </c>
      <c r="BY397" s="1">
        <v>13</v>
      </c>
      <c r="BZ397" s="1">
        <v>17</v>
      </c>
      <c r="CA397" s="1">
        <v>-13</v>
      </c>
      <c r="CB397" s="1">
        <v>21</v>
      </c>
      <c r="CC397" s="1">
        <v>77</v>
      </c>
      <c r="CD397" s="1">
        <v>43</v>
      </c>
      <c r="CE397" s="1">
        <v>0</v>
      </c>
      <c r="CF397" s="1">
        <v>0</v>
      </c>
      <c r="CG397" s="1">
        <v>1</v>
      </c>
      <c r="CH397" s="1">
        <v>1</v>
      </c>
      <c r="CI397" s="1">
        <v>0</v>
      </c>
      <c r="CJ397" s="1">
        <v>100</v>
      </c>
      <c r="CK397" s="1">
        <v>0.04</v>
      </c>
      <c r="CL397" s="1" t="s">
        <v>797</v>
      </c>
      <c r="CM397" s="1" t="s">
        <v>226</v>
      </c>
      <c r="CN397" s="1" t="s">
        <v>794</v>
      </c>
      <c r="CO397" s="1">
        <v>82</v>
      </c>
      <c r="CP397" s="1">
        <v>4</v>
      </c>
      <c r="CQ397" s="1">
        <v>14</v>
      </c>
      <c r="CR397" s="1">
        <v>18</v>
      </c>
      <c r="CS397" s="1">
        <v>6</v>
      </c>
      <c r="CT397" s="1">
        <v>134</v>
      </c>
      <c r="CU397" s="1">
        <v>122</v>
      </c>
      <c r="CV397" s="1">
        <v>34</v>
      </c>
      <c r="CW397" s="1">
        <v>0</v>
      </c>
      <c r="CX397" s="1">
        <v>0</v>
      </c>
      <c r="CY397" s="1">
        <v>0</v>
      </c>
      <c r="CZ397" s="1">
        <v>1</v>
      </c>
      <c r="DA397" s="1">
        <v>0</v>
      </c>
      <c r="DB397" s="1">
        <v>78</v>
      </c>
      <c r="DC397" s="1">
        <v>5.0999999999999997E-2</v>
      </c>
      <c r="DE397" s="2"/>
      <c r="DF397" s="1" t="s">
        <v>226</v>
      </c>
      <c r="DG397" s="1">
        <v>82</v>
      </c>
      <c r="DH397" s="1">
        <v>4</v>
      </c>
      <c r="DI397" s="1">
        <v>14</v>
      </c>
      <c r="DJ397" s="1">
        <v>18</v>
      </c>
      <c r="DK397" s="1">
        <v>6</v>
      </c>
      <c r="DL397" s="1">
        <v>134</v>
      </c>
      <c r="DM397" s="1">
        <v>122</v>
      </c>
      <c r="DN397" s="1">
        <v>34</v>
      </c>
      <c r="DO397" s="1">
        <v>0</v>
      </c>
      <c r="DP397" s="1">
        <v>0</v>
      </c>
      <c r="DQ397" s="1">
        <v>0</v>
      </c>
      <c r="DR397" s="1">
        <v>1</v>
      </c>
      <c r="DS397" s="1">
        <v>0</v>
      </c>
      <c r="DT397" s="1">
        <v>78</v>
      </c>
      <c r="DU397" s="1">
        <v>5.0999999999999997E-2</v>
      </c>
    </row>
    <row r="398" spans="1:125" x14ac:dyDescent="0.2">
      <c r="A398" s="2" t="s">
        <v>340</v>
      </c>
      <c r="B398" s="1" t="s">
        <v>820</v>
      </c>
      <c r="C398" s="1">
        <v>60</v>
      </c>
      <c r="D398" s="1">
        <v>2</v>
      </c>
      <c r="E398" s="1">
        <v>15</v>
      </c>
      <c r="F398" s="1">
        <v>17</v>
      </c>
      <c r="G398" s="1">
        <v>-5</v>
      </c>
      <c r="H398" s="1">
        <v>53</v>
      </c>
      <c r="I398" s="1">
        <v>158</v>
      </c>
      <c r="J398" s="1">
        <v>72</v>
      </c>
      <c r="K398" s="1">
        <v>0</v>
      </c>
      <c r="L398" s="1">
        <v>0</v>
      </c>
      <c r="M398" s="1">
        <v>0</v>
      </c>
      <c r="N398" s="1">
        <v>0</v>
      </c>
      <c r="O398" s="1">
        <v>1</v>
      </c>
      <c r="P398" s="1">
        <v>84</v>
      </c>
      <c r="Q398" s="1">
        <v>2.4E-2</v>
      </c>
      <c r="S398" s="1" t="s">
        <v>484</v>
      </c>
      <c r="T398" s="1" t="s">
        <v>805</v>
      </c>
      <c r="U398" s="1">
        <v>44</v>
      </c>
      <c r="V398" s="1">
        <v>6</v>
      </c>
      <c r="W398" s="1">
        <v>11</v>
      </c>
      <c r="X398" s="1">
        <v>17</v>
      </c>
      <c r="Y398" s="1">
        <v>-1</v>
      </c>
      <c r="Z398" s="1">
        <v>8</v>
      </c>
      <c r="AA398" s="1">
        <v>68</v>
      </c>
      <c r="AB398" s="1">
        <v>19</v>
      </c>
      <c r="AC398" s="1">
        <v>1</v>
      </c>
      <c r="AD398" s="1">
        <v>0</v>
      </c>
      <c r="AE398" s="1">
        <v>0</v>
      </c>
      <c r="AF398" s="1">
        <v>0</v>
      </c>
      <c r="AG398" s="1">
        <v>1</v>
      </c>
      <c r="AH398" s="1">
        <v>71</v>
      </c>
      <c r="AI398" s="1">
        <v>8.5000000000000006E-2</v>
      </c>
      <c r="AK398" s="2" t="s">
        <v>549</v>
      </c>
      <c r="AL398" s="1" t="s">
        <v>829</v>
      </c>
      <c r="AM398" s="1">
        <v>56</v>
      </c>
      <c r="AN398" s="1">
        <v>6</v>
      </c>
      <c r="AO398" s="1">
        <v>10</v>
      </c>
      <c r="AP398" s="1">
        <v>16</v>
      </c>
      <c r="AQ398" s="1">
        <v>8</v>
      </c>
      <c r="AR398" s="1">
        <v>12</v>
      </c>
      <c r="AS398" s="1">
        <v>34</v>
      </c>
      <c r="AT398" s="1">
        <v>13</v>
      </c>
      <c r="AU398" s="1">
        <v>0</v>
      </c>
      <c r="AV398" s="1">
        <v>0</v>
      </c>
      <c r="AW398" s="1">
        <v>0</v>
      </c>
      <c r="AX398" s="1">
        <v>0</v>
      </c>
      <c r="AY398" s="1">
        <v>4</v>
      </c>
      <c r="AZ398" s="1">
        <v>86</v>
      </c>
      <c r="BA398" s="1">
        <v>7.0000000000000007E-2</v>
      </c>
      <c r="BC398" s="2" t="s">
        <v>396</v>
      </c>
      <c r="BD398" s="1" t="s">
        <v>800</v>
      </c>
      <c r="BE398" s="1">
        <v>25</v>
      </c>
      <c r="BF398" s="1">
        <v>5</v>
      </c>
      <c r="BG398" s="1">
        <v>4</v>
      </c>
      <c r="BH398" s="1">
        <v>9</v>
      </c>
      <c r="BI398" s="1">
        <v>-2</v>
      </c>
      <c r="BJ398" s="1">
        <v>4</v>
      </c>
      <c r="BK398" s="1">
        <v>38</v>
      </c>
      <c r="BL398" s="1">
        <v>13</v>
      </c>
      <c r="BM398" s="1">
        <v>1</v>
      </c>
      <c r="BN398" s="1">
        <v>1</v>
      </c>
      <c r="BO398" s="1">
        <v>0</v>
      </c>
      <c r="BP398" s="1">
        <v>0</v>
      </c>
      <c r="BQ398" s="1">
        <v>1</v>
      </c>
      <c r="BR398" s="1">
        <v>34</v>
      </c>
      <c r="BS398" s="1">
        <v>0.14699999999999999</v>
      </c>
      <c r="BU398" s="2" t="s">
        <v>980</v>
      </c>
      <c r="BV398" s="1" t="s">
        <v>811</v>
      </c>
      <c r="BW398" s="1">
        <v>82</v>
      </c>
      <c r="BX398" s="1">
        <v>4</v>
      </c>
      <c r="BY398" s="1">
        <v>13</v>
      </c>
      <c r="BZ398" s="1">
        <v>17</v>
      </c>
      <c r="CA398" s="1">
        <v>19</v>
      </c>
      <c r="CB398" s="1">
        <v>20</v>
      </c>
      <c r="CC398" s="1">
        <v>77</v>
      </c>
      <c r="CD398" s="1">
        <v>146</v>
      </c>
      <c r="CE398" s="1">
        <v>1</v>
      </c>
      <c r="CF398" s="1">
        <v>0</v>
      </c>
      <c r="CG398" s="1">
        <v>0</v>
      </c>
      <c r="CH398" s="1">
        <v>0</v>
      </c>
      <c r="CI398" s="1">
        <v>1</v>
      </c>
      <c r="CJ398" s="1">
        <v>121</v>
      </c>
      <c r="CK398" s="1">
        <v>3.3000000000000002E-2</v>
      </c>
      <c r="CL398" s="1" t="s">
        <v>797</v>
      </c>
      <c r="CM398" s="1" t="s">
        <v>240</v>
      </c>
      <c r="CN398" s="1" t="s">
        <v>796</v>
      </c>
      <c r="CO398" s="1">
        <v>73</v>
      </c>
      <c r="CP398" s="1">
        <v>6</v>
      </c>
      <c r="CQ398" s="1">
        <v>11</v>
      </c>
      <c r="CR398" s="1">
        <v>17</v>
      </c>
      <c r="CS398" s="1">
        <v>3</v>
      </c>
      <c r="CT398" s="1">
        <v>58</v>
      </c>
      <c r="CU398" s="1">
        <v>167</v>
      </c>
      <c r="CV398" s="1">
        <v>57</v>
      </c>
      <c r="CW398" s="1">
        <v>3</v>
      </c>
      <c r="CX398" s="1">
        <v>1</v>
      </c>
      <c r="CY398" s="1">
        <v>0</v>
      </c>
      <c r="CZ398" s="1">
        <v>2</v>
      </c>
      <c r="DA398" s="1">
        <v>2</v>
      </c>
      <c r="DB398" s="1">
        <v>83</v>
      </c>
      <c r="DC398" s="1">
        <v>7.1999999999999995E-2</v>
      </c>
      <c r="DE398" s="2"/>
      <c r="DF398" s="1" t="s">
        <v>240</v>
      </c>
      <c r="DG398" s="1">
        <v>73</v>
      </c>
      <c r="DH398" s="1">
        <v>6</v>
      </c>
      <c r="DI398" s="1">
        <v>11</v>
      </c>
      <c r="DJ398" s="1">
        <v>17</v>
      </c>
      <c r="DK398" s="1">
        <v>3</v>
      </c>
      <c r="DL398" s="1">
        <v>58</v>
      </c>
      <c r="DM398" s="1">
        <v>167</v>
      </c>
      <c r="DN398" s="1">
        <v>57</v>
      </c>
      <c r="DO398" s="1">
        <v>3</v>
      </c>
      <c r="DP398" s="1">
        <v>1</v>
      </c>
      <c r="DQ398" s="1">
        <v>0</v>
      </c>
      <c r="DR398" s="1">
        <v>2</v>
      </c>
      <c r="DS398" s="1">
        <v>2</v>
      </c>
      <c r="DT398" s="1">
        <v>83</v>
      </c>
      <c r="DU398" s="1">
        <v>7.1999999999999995E-2</v>
      </c>
    </row>
    <row r="399" spans="1:125" x14ac:dyDescent="0.2">
      <c r="A399" s="2" t="s">
        <v>896</v>
      </c>
      <c r="B399" s="1" t="s">
        <v>805</v>
      </c>
      <c r="C399" s="1">
        <v>77</v>
      </c>
      <c r="D399" s="1">
        <v>2</v>
      </c>
      <c r="E399" s="1">
        <v>15</v>
      </c>
      <c r="F399" s="1">
        <v>17</v>
      </c>
      <c r="G399" s="1">
        <v>9</v>
      </c>
      <c r="H399" s="1">
        <v>20</v>
      </c>
      <c r="I399" s="1">
        <v>59</v>
      </c>
      <c r="J399" s="1">
        <v>137</v>
      </c>
      <c r="K399" s="1">
        <v>0</v>
      </c>
      <c r="L399" s="1">
        <v>0</v>
      </c>
      <c r="M399" s="1">
        <v>0</v>
      </c>
      <c r="N399" s="1">
        <v>1</v>
      </c>
      <c r="O399" s="1">
        <v>1</v>
      </c>
      <c r="P399" s="1">
        <v>62</v>
      </c>
      <c r="Q399" s="1">
        <v>3.2000000000000001E-2</v>
      </c>
      <c r="S399" s="1" t="s">
        <v>590</v>
      </c>
      <c r="T399" s="1" t="s">
        <v>815</v>
      </c>
      <c r="U399" s="1">
        <v>81</v>
      </c>
      <c r="V399" s="1">
        <v>7</v>
      </c>
      <c r="W399" s="1">
        <v>10</v>
      </c>
      <c r="X399" s="1">
        <v>17</v>
      </c>
      <c r="Y399" s="1">
        <v>-6</v>
      </c>
      <c r="Z399" s="1">
        <v>41</v>
      </c>
      <c r="AA399" s="1">
        <v>196</v>
      </c>
      <c r="AB399" s="1">
        <v>60</v>
      </c>
      <c r="AC399" s="1">
        <v>0</v>
      </c>
      <c r="AD399" s="1">
        <v>0</v>
      </c>
      <c r="AE399" s="1">
        <v>2</v>
      </c>
      <c r="AF399" s="1">
        <v>1</v>
      </c>
      <c r="AG399" s="1">
        <v>2</v>
      </c>
      <c r="AH399" s="1">
        <v>87</v>
      </c>
      <c r="AI399" s="1">
        <v>0.08</v>
      </c>
      <c r="AK399" s="2" t="s">
        <v>419</v>
      </c>
      <c r="AL399" s="1" t="s">
        <v>825</v>
      </c>
      <c r="AM399" s="1">
        <v>53</v>
      </c>
      <c r="AN399" s="1">
        <v>3</v>
      </c>
      <c r="AO399" s="1">
        <v>13</v>
      </c>
      <c r="AP399" s="1">
        <v>16</v>
      </c>
      <c r="AQ399" s="1">
        <v>2</v>
      </c>
      <c r="AR399" s="1">
        <v>42</v>
      </c>
      <c r="AS399" s="1">
        <v>67</v>
      </c>
      <c r="AT399" s="1">
        <v>14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43</v>
      </c>
      <c r="BA399" s="1">
        <v>7.0000000000000007E-2</v>
      </c>
      <c r="BC399" s="2" t="s">
        <v>981</v>
      </c>
      <c r="BD399" s="1" t="s">
        <v>799</v>
      </c>
      <c r="BE399" s="1">
        <v>28</v>
      </c>
      <c r="BF399" s="1">
        <v>1</v>
      </c>
      <c r="BG399" s="1">
        <v>8</v>
      </c>
      <c r="BH399" s="1">
        <v>9</v>
      </c>
      <c r="BI399" s="1">
        <v>9</v>
      </c>
      <c r="BJ399" s="1">
        <v>33</v>
      </c>
      <c r="BK399" s="1">
        <v>58</v>
      </c>
      <c r="BL399" s="1">
        <v>52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25</v>
      </c>
      <c r="BS399" s="1">
        <v>0.04</v>
      </c>
      <c r="BU399" s="2" t="s">
        <v>759</v>
      </c>
      <c r="BV399" s="1" t="s">
        <v>802</v>
      </c>
      <c r="BW399" s="1">
        <v>80</v>
      </c>
      <c r="BX399" s="1">
        <v>6</v>
      </c>
      <c r="BY399" s="1">
        <v>11</v>
      </c>
      <c r="BZ399" s="1">
        <v>17</v>
      </c>
      <c r="CA399" s="1">
        <v>9</v>
      </c>
      <c r="CB399" s="1">
        <v>86</v>
      </c>
      <c r="CC399" s="1">
        <v>168</v>
      </c>
      <c r="CD399" s="1">
        <v>149</v>
      </c>
      <c r="CE399" s="1">
        <v>0</v>
      </c>
      <c r="CF399" s="1">
        <v>0</v>
      </c>
      <c r="CG399" s="1">
        <v>2</v>
      </c>
      <c r="CH399" s="1">
        <v>0</v>
      </c>
      <c r="CI399" s="1">
        <v>1</v>
      </c>
      <c r="CJ399" s="1">
        <v>97</v>
      </c>
      <c r="CK399" s="1">
        <v>6.2E-2</v>
      </c>
      <c r="CL399" s="1" t="s">
        <v>797</v>
      </c>
      <c r="CM399" s="1" t="s">
        <v>1064</v>
      </c>
      <c r="CN399" s="1" t="s">
        <v>795</v>
      </c>
      <c r="CO399" s="1">
        <v>74</v>
      </c>
      <c r="CP399" s="1">
        <v>5</v>
      </c>
      <c r="CQ399" s="1">
        <v>12</v>
      </c>
      <c r="CR399" s="1">
        <v>17</v>
      </c>
      <c r="CS399" s="1">
        <v>14</v>
      </c>
      <c r="CT399" s="1">
        <v>51</v>
      </c>
      <c r="CU399" s="1">
        <v>73</v>
      </c>
      <c r="CV399" s="1">
        <v>99</v>
      </c>
      <c r="CW399" s="1">
        <v>0</v>
      </c>
      <c r="CX399" s="1">
        <v>1</v>
      </c>
      <c r="CY399" s="1">
        <v>0</v>
      </c>
      <c r="CZ399" s="1">
        <v>0</v>
      </c>
      <c r="DA399" s="1">
        <v>0</v>
      </c>
      <c r="DB399" s="1">
        <v>83</v>
      </c>
      <c r="DC399" s="1">
        <v>0.06</v>
      </c>
      <c r="DE399" s="2"/>
      <c r="DF399" s="1" t="s">
        <v>1064</v>
      </c>
      <c r="DG399" s="1">
        <v>74</v>
      </c>
      <c r="DH399" s="1">
        <v>5</v>
      </c>
      <c r="DI399" s="1">
        <v>12</v>
      </c>
      <c r="DJ399" s="1">
        <v>17</v>
      </c>
      <c r="DK399" s="1">
        <v>14</v>
      </c>
      <c r="DL399" s="1">
        <v>51</v>
      </c>
      <c r="DM399" s="1">
        <v>73</v>
      </c>
      <c r="DN399" s="1">
        <v>99</v>
      </c>
      <c r="DO399" s="1">
        <v>0</v>
      </c>
      <c r="DP399" s="1">
        <v>1</v>
      </c>
      <c r="DQ399" s="1">
        <v>0</v>
      </c>
      <c r="DR399" s="1">
        <v>0</v>
      </c>
      <c r="DS399" s="1">
        <v>0</v>
      </c>
      <c r="DT399" s="1">
        <v>83</v>
      </c>
      <c r="DU399" s="1">
        <v>0.06</v>
      </c>
    </row>
    <row r="400" spans="1:125" x14ac:dyDescent="0.2">
      <c r="A400" s="2" t="s">
        <v>982</v>
      </c>
      <c r="B400" s="1" t="s">
        <v>811</v>
      </c>
      <c r="C400" s="1">
        <v>79</v>
      </c>
      <c r="D400" s="1">
        <v>4</v>
      </c>
      <c r="E400" s="1">
        <v>13</v>
      </c>
      <c r="F400" s="1">
        <v>17</v>
      </c>
      <c r="G400" s="1">
        <v>3</v>
      </c>
      <c r="H400" s="1">
        <v>66</v>
      </c>
      <c r="I400" s="1">
        <v>233</v>
      </c>
      <c r="J400" s="1">
        <v>99</v>
      </c>
      <c r="K400" s="1">
        <v>1</v>
      </c>
      <c r="L400" s="1">
        <v>0</v>
      </c>
      <c r="M400" s="1">
        <v>0</v>
      </c>
      <c r="N400" s="1">
        <v>0</v>
      </c>
      <c r="O400" s="1">
        <v>1</v>
      </c>
      <c r="P400" s="1">
        <v>85</v>
      </c>
      <c r="Q400" s="1">
        <v>4.7E-2</v>
      </c>
      <c r="S400" s="1" t="s">
        <v>983</v>
      </c>
      <c r="T400" s="1" t="s">
        <v>794</v>
      </c>
      <c r="U400" s="1">
        <v>62</v>
      </c>
      <c r="V400" s="1">
        <v>9</v>
      </c>
      <c r="W400" s="1">
        <v>8</v>
      </c>
      <c r="X400" s="1">
        <v>17</v>
      </c>
      <c r="Y400" s="1">
        <v>10</v>
      </c>
      <c r="Z400" s="1">
        <v>18</v>
      </c>
      <c r="AA400" s="1">
        <v>113</v>
      </c>
      <c r="AB400" s="1">
        <v>21</v>
      </c>
      <c r="AC400" s="1">
        <v>1</v>
      </c>
      <c r="AD400" s="1">
        <v>3</v>
      </c>
      <c r="AE400" s="1">
        <v>0</v>
      </c>
      <c r="AF400" s="1">
        <v>0</v>
      </c>
      <c r="AG400" s="1">
        <v>0</v>
      </c>
      <c r="AH400" s="1">
        <v>114</v>
      </c>
      <c r="AI400" s="1">
        <v>7.9000000000000001E-2</v>
      </c>
      <c r="AK400" s="2" t="s">
        <v>984</v>
      </c>
      <c r="AL400" s="1" t="s">
        <v>814</v>
      </c>
      <c r="AM400" s="1">
        <v>56</v>
      </c>
      <c r="AN400" s="1">
        <v>3</v>
      </c>
      <c r="AO400" s="1">
        <v>13</v>
      </c>
      <c r="AP400" s="1">
        <v>16</v>
      </c>
      <c r="AQ400" s="1">
        <v>-12</v>
      </c>
      <c r="AR400" s="1">
        <v>26</v>
      </c>
      <c r="AS400" s="1">
        <v>99</v>
      </c>
      <c r="AT400" s="1">
        <v>72</v>
      </c>
      <c r="AU400" s="1">
        <v>1</v>
      </c>
      <c r="AV400" s="1">
        <v>1</v>
      </c>
      <c r="AW400" s="1">
        <v>0</v>
      </c>
      <c r="AX400" s="1">
        <v>0</v>
      </c>
      <c r="AY400" s="1">
        <v>0</v>
      </c>
      <c r="AZ400" s="1">
        <v>63</v>
      </c>
      <c r="BA400" s="1">
        <v>4.8000000000000001E-2</v>
      </c>
      <c r="BC400" s="2" t="s">
        <v>171</v>
      </c>
      <c r="BD400" s="1" t="s">
        <v>795</v>
      </c>
      <c r="BE400" s="1">
        <v>37</v>
      </c>
      <c r="BF400" s="1">
        <v>5</v>
      </c>
      <c r="BG400" s="1">
        <v>4</v>
      </c>
      <c r="BH400" s="1">
        <v>9</v>
      </c>
      <c r="BI400" s="1">
        <v>6</v>
      </c>
      <c r="BJ400" s="1">
        <v>21</v>
      </c>
      <c r="BK400" s="1">
        <v>34</v>
      </c>
      <c r="BL400" s="1">
        <v>17</v>
      </c>
      <c r="BM400" s="1">
        <v>0</v>
      </c>
      <c r="BN400" s="1">
        <v>0</v>
      </c>
      <c r="BO400" s="1">
        <v>0</v>
      </c>
      <c r="BP400" s="1">
        <v>0</v>
      </c>
      <c r="BQ400" s="1">
        <v>1</v>
      </c>
      <c r="BR400" s="1">
        <v>43</v>
      </c>
      <c r="BS400" s="1">
        <v>0.11600000000000001</v>
      </c>
      <c r="BU400" s="2" t="s">
        <v>879</v>
      </c>
      <c r="BV400" s="1" t="s">
        <v>800</v>
      </c>
      <c r="BW400" s="1">
        <v>71</v>
      </c>
      <c r="BX400" s="1">
        <v>4</v>
      </c>
      <c r="BY400" s="1">
        <v>13</v>
      </c>
      <c r="BZ400" s="1">
        <v>17</v>
      </c>
      <c r="CA400" s="1">
        <v>11</v>
      </c>
      <c r="CB400" s="1">
        <v>18</v>
      </c>
      <c r="CC400" s="1">
        <v>57</v>
      </c>
      <c r="CD400" s="1">
        <v>66</v>
      </c>
      <c r="CE400" s="1">
        <v>0</v>
      </c>
      <c r="CF400" s="1">
        <v>6</v>
      </c>
      <c r="CG400" s="1">
        <v>0</v>
      </c>
      <c r="CH400" s="1">
        <v>0</v>
      </c>
      <c r="CI400" s="1">
        <v>0</v>
      </c>
      <c r="CJ400" s="1">
        <v>81</v>
      </c>
      <c r="CK400" s="1">
        <v>4.9000000000000002E-2</v>
      </c>
      <c r="CL400" s="1" t="s">
        <v>797</v>
      </c>
      <c r="CM400" s="1" t="s">
        <v>1638</v>
      </c>
      <c r="CN400" s="1" t="s">
        <v>804</v>
      </c>
      <c r="CO400" s="1">
        <v>51</v>
      </c>
      <c r="CP400" s="1">
        <v>5</v>
      </c>
      <c r="CQ400" s="1">
        <v>12</v>
      </c>
      <c r="CR400" s="1">
        <v>17</v>
      </c>
      <c r="CS400" s="1">
        <v>-13</v>
      </c>
      <c r="CT400" s="1">
        <v>22</v>
      </c>
      <c r="CU400" s="1">
        <v>19</v>
      </c>
      <c r="CV400" s="1">
        <v>34</v>
      </c>
      <c r="CW400" s="1">
        <v>0</v>
      </c>
      <c r="CX400" s="1">
        <v>7</v>
      </c>
      <c r="CY400" s="1">
        <v>0</v>
      </c>
      <c r="CZ400" s="1">
        <v>0</v>
      </c>
      <c r="DA400" s="1">
        <v>0</v>
      </c>
      <c r="DB400" s="1">
        <v>93</v>
      </c>
      <c r="DC400" s="1">
        <v>5.3999999999999999E-2</v>
      </c>
      <c r="DE400" s="2"/>
      <c r="DF400" s="1" t="s">
        <v>1638</v>
      </c>
      <c r="DG400" s="1">
        <v>51</v>
      </c>
      <c r="DH400" s="1">
        <v>5</v>
      </c>
      <c r="DI400" s="1">
        <v>12</v>
      </c>
      <c r="DJ400" s="1">
        <v>17</v>
      </c>
      <c r="DK400" s="1">
        <v>-13</v>
      </c>
      <c r="DL400" s="1">
        <v>22</v>
      </c>
      <c r="DM400" s="1">
        <v>19</v>
      </c>
      <c r="DN400" s="1">
        <v>34</v>
      </c>
      <c r="DO400" s="1">
        <v>0</v>
      </c>
      <c r="DP400" s="1">
        <v>7</v>
      </c>
      <c r="DQ400" s="1">
        <v>0</v>
      </c>
      <c r="DR400" s="1">
        <v>0</v>
      </c>
      <c r="DS400" s="1">
        <v>0</v>
      </c>
      <c r="DT400" s="1">
        <v>93</v>
      </c>
      <c r="DU400" s="1">
        <v>5.3999999999999999E-2</v>
      </c>
    </row>
    <row r="401" spans="1:125" x14ac:dyDescent="0.2">
      <c r="A401" s="2" t="s">
        <v>985</v>
      </c>
      <c r="B401" s="1" t="s">
        <v>813</v>
      </c>
      <c r="C401" s="1">
        <v>62</v>
      </c>
      <c r="D401" s="1">
        <v>8</v>
      </c>
      <c r="E401" s="1">
        <v>9</v>
      </c>
      <c r="F401" s="1">
        <v>17</v>
      </c>
      <c r="G401" s="1">
        <v>-1</v>
      </c>
      <c r="H401" s="1">
        <v>40</v>
      </c>
      <c r="I401" s="1">
        <v>14</v>
      </c>
      <c r="J401" s="1">
        <v>21</v>
      </c>
      <c r="K401" s="1">
        <v>1</v>
      </c>
      <c r="L401" s="1">
        <v>1</v>
      </c>
      <c r="M401" s="1">
        <v>1</v>
      </c>
      <c r="N401" s="1">
        <v>0</v>
      </c>
      <c r="O401" s="1">
        <v>2</v>
      </c>
      <c r="P401" s="1">
        <v>87</v>
      </c>
      <c r="Q401" s="1">
        <v>9.1999999999999998E-2</v>
      </c>
      <c r="S401" s="1" t="s">
        <v>986</v>
      </c>
      <c r="T401" s="1" t="s">
        <v>806</v>
      </c>
      <c r="U401" s="1">
        <v>76</v>
      </c>
      <c r="V401" s="1">
        <v>4</v>
      </c>
      <c r="W401" s="1">
        <v>13</v>
      </c>
      <c r="X401" s="1">
        <v>17</v>
      </c>
      <c r="Y401" s="1">
        <v>11</v>
      </c>
      <c r="Z401" s="1">
        <v>75</v>
      </c>
      <c r="AA401" s="1">
        <v>175</v>
      </c>
      <c r="AB401" s="1">
        <v>109</v>
      </c>
      <c r="AC401" s="1">
        <v>0</v>
      </c>
      <c r="AD401" s="1">
        <v>0</v>
      </c>
      <c r="AE401" s="1">
        <v>0</v>
      </c>
      <c r="AF401" s="1">
        <v>0</v>
      </c>
      <c r="AG401" s="1">
        <v>1</v>
      </c>
      <c r="AH401" s="1">
        <v>75</v>
      </c>
      <c r="AI401" s="1">
        <v>5.2999999999999999E-2</v>
      </c>
      <c r="AK401" s="2" t="s">
        <v>254</v>
      </c>
      <c r="AL401" s="1" t="s">
        <v>818</v>
      </c>
      <c r="AM401" s="1">
        <v>63</v>
      </c>
      <c r="AN401" s="1">
        <v>5</v>
      </c>
      <c r="AO401" s="1">
        <v>11</v>
      </c>
      <c r="AP401" s="1">
        <v>16</v>
      </c>
      <c r="AQ401" s="1">
        <v>10</v>
      </c>
      <c r="AR401" s="1">
        <v>8</v>
      </c>
      <c r="AS401" s="1">
        <v>89</v>
      </c>
      <c r="AT401" s="1">
        <v>27</v>
      </c>
      <c r="AU401" s="1">
        <v>0</v>
      </c>
      <c r="AV401" s="1">
        <v>2</v>
      </c>
      <c r="AW401" s="1">
        <v>0</v>
      </c>
      <c r="AX401" s="1">
        <v>0</v>
      </c>
      <c r="AY401" s="1">
        <v>0</v>
      </c>
      <c r="AZ401" s="1">
        <v>64</v>
      </c>
      <c r="BA401" s="1">
        <v>7.8E-2</v>
      </c>
      <c r="BC401" s="2" t="s">
        <v>844</v>
      </c>
      <c r="BD401" s="1" t="s">
        <v>808</v>
      </c>
      <c r="BE401" s="1">
        <v>22</v>
      </c>
      <c r="BF401" s="1">
        <v>1</v>
      </c>
      <c r="BG401" s="1">
        <v>8</v>
      </c>
      <c r="BH401" s="1">
        <v>9</v>
      </c>
      <c r="BI401" s="1">
        <v>2</v>
      </c>
      <c r="BJ401" s="1">
        <v>12</v>
      </c>
      <c r="BK401" s="1">
        <v>16</v>
      </c>
      <c r="BL401" s="1">
        <v>34</v>
      </c>
      <c r="BM401" s="1">
        <v>0</v>
      </c>
      <c r="BN401" s="1">
        <v>2</v>
      </c>
      <c r="BO401" s="1">
        <v>0</v>
      </c>
      <c r="BP401" s="1">
        <v>0</v>
      </c>
      <c r="BQ401" s="1">
        <v>0</v>
      </c>
      <c r="BR401" s="1">
        <v>34</v>
      </c>
      <c r="BS401" s="1">
        <v>2.9000000000000001E-2</v>
      </c>
      <c r="BU401" s="2" t="s">
        <v>394</v>
      </c>
      <c r="BV401" s="1" t="s">
        <v>811</v>
      </c>
      <c r="BW401" s="1">
        <v>67</v>
      </c>
      <c r="BX401" s="1">
        <v>4</v>
      </c>
      <c r="BY401" s="1">
        <v>13</v>
      </c>
      <c r="BZ401" s="1">
        <v>17</v>
      </c>
      <c r="CA401" s="1">
        <v>-10</v>
      </c>
      <c r="CB401" s="1">
        <v>34</v>
      </c>
      <c r="CC401" s="1">
        <v>54</v>
      </c>
      <c r="CD401" s="1">
        <v>11</v>
      </c>
      <c r="CE401" s="1">
        <v>0</v>
      </c>
      <c r="CF401" s="1">
        <v>1</v>
      </c>
      <c r="CG401" s="1">
        <v>0</v>
      </c>
      <c r="CH401" s="1">
        <v>0</v>
      </c>
      <c r="CI401" s="1">
        <v>1</v>
      </c>
      <c r="CJ401" s="1">
        <v>143</v>
      </c>
      <c r="CK401" s="1">
        <v>2.8000000000000001E-2</v>
      </c>
      <c r="CL401" s="1" t="s">
        <v>797</v>
      </c>
      <c r="CM401" s="1" t="s">
        <v>491</v>
      </c>
      <c r="CN401" s="1" t="s">
        <v>820</v>
      </c>
      <c r="CO401" s="1">
        <v>55</v>
      </c>
      <c r="CP401" s="1">
        <v>12</v>
      </c>
      <c r="CQ401" s="1">
        <v>5</v>
      </c>
      <c r="CR401" s="1">
        <v>17</v>
      </c>
      <c r="CS401" s="1">
        <v>3</v>
      </c>
      <c r="CT401" s="1">
        <v>48</v>
      </c>
      <c r="CU401" s="1">
        <v>90</v>
      </c>
      <c r="CV401" s="1">
        <v>13</v>
      </c>
      <c r="CW401" s="1">
        <v>2</v>
      </c>
      <c r="CX401" s="1">
        <v>1</v>
      </c>
      <c r="CY401" s="1">
        <v>0</v>
      </c>
      <c r="CZ401" s="1">
        <v>0</v>
      </c>
      <c r="DA401" s="1">
        <v>2</v>
      </c>
      <c r="DB401" s="1">
        <v>83</v>
      </c>
      <c r="DC401" s="1">
        <v>0.14499999999999999</v>
      </c>
      <c r="DE401" s="2"/>
      <c r="DF401" s="1" t="s">
        <v>491</v>
      </c>
      <c r="DG401" s="1">
        <v>55</v>
      </c>
      <c r="DH401" s="1">
        <v>12</v>
      </c>
      <c r="DI401" s="1">
        <v>5</v>
      </c>
      <c r="DJ401" s="1">
        <v>17</v>
      </c>
      <c r="DK401" s="1">
        <v>3</v>
      </c>
      <c r="DL401" s="1">
        <v>48</v>
      </c>
      <c r="DM401" s="1">
        <v>90</v>
      </c>
      <c r="DN401" s="1">
        <v>13</v>
      </c>
      <c r="DO401" s="1">
        <v>2</v>
      </c>
      <c r="DP401" s="1">
        <v>1</v>
      </c>
      <c r="DQ401" s="1">
        <v>0</v>
      </c>
      <c r="DR401" s="1">
        <v>0</v>
      </c>
      <c r="DS401" s="1">
        <v>2</v>
      </c>
      <c r="DT401" s="1">
        <v>83</v>
      </c>
      <c r="DU401" s="1">
        <v>0.14499999999999999</v>
      </c>
    </row>
    <row r="402" spans="1:125" x14ac:dyDescent="0.2">
      <c r="A402" s="2" t="s">
        <v>987</v>
      </c>
      <c r="B402" s="1" t="s">
        <v>802</v>
      </c>
      <c r="C402" s="1">
        <v>58</v>
      </c>
      <c r="D402" s="1">
        <v>4</v>
      </c>
      <c r="E402" s="1">
        <v>13</v>
      </c>
      <c r="F402" s="1">
        <v>17</v>
      </c>
      <c r="G402" s="1">
        <v>-8</v>
      </c>
      <c r="H402" s="1">
        <v>8</v>
      </c>
      <c r="I402" s="1">
        <v>44</v>
      </c>
      <c r="J402" s="1">
        <v>21</v>
      </c>
      <c r="K402" s="1">
        <v>1</v>
      </c>
      <c r="L402" s="1">
        <v>2</v>
      </c>
      <c r="M402" s="1">
        <v>1</v>
      </c>
      <c r="N402" s="1">
        <v>0</v>
      </c>
      <c r="O402" s="1">
        <v>0</v>
      </c>
      <c r="P402" s="1">
        <v>87</v>
      </c>
      <c r="Q402" s="1">
        <v>4.5999999999999999E-2</v>
      </c>
      <c r="S402" s="1" t="s">
        <v>988</v>
      </c>
      <c r="T402" s="1" t="s">
        <v>829</v>
      </c>
      <c r="U402" s="1">
        <v>36</v>
      </c>
      <c r="V402" s="1">
        <v>8</v>
      </c>
      <c r="W402" s="1">
        <v>9</v>
      </c>
      <c r="X402" s="1">
        <v>17</v>
      </c>
      <c r="Y402" s="1">
        <v>0</v>
      </c>
      <c r="Z402" s="1">
        <v>14</v>
      </c>
      <c r="AA402" s="1">
        <v>45</v>
      </c>
      <c r="AB402" s="1">
        <v>11</v>
      </c>
      <c r="AC402" s="1">
        <v>1</v>
      </c>
      <c r="AD402" s="1">
        <v>0</v>
      </c>
      <c r="AE402" s="1">
        <v>0</v>
      </c>
      <c r="AF402" s="1">
        <v>0</v>
      </c>
      <c r="AG402" s="1">
        <v>0</v>
      </c>
      <c r="AH402" s="1">
        <v>60</v>
      </c>
      <c r="AI402" s="1">
        <v>0.13300000000000001</v>
      </c>
      <c r="AK402" s="2" t="s">
        <v>989</v>
      </c>
      <c r="AL402" s="1" t="s">
        <v>821</v>
      </c>
      <c r="AM402" s="1">
        <v>82</v>
      </c>
      <c r="AN402" s="1">
        <v>0</v>
      </c>
      <c r="AO402" s="1">
        <v>16</v>
      </c>
      <c r="AP402" s="1">
        <v>16</v>
      </c>
      <c r="AQ402" s="1">
        <v>-2</v>
      </c>
      <c r="AR402" s="1">
        <v>14</v>
      </c>
      <c r="AS402" s="1">
        <v>114</v>
      </c>
      <c r="AT402" s="1">
        <v>137</v>
      </c>
      <c r="AU402" s="1">
        <v>0</v>
      </c>
      <c r="AV402" s="1">
        <v>0</v>
      </c>
      <c r="AW402" s="1">
        <v>0</v>
      </c>
      <c r="AX402" s="1">
        <v>1</v>
      </c>
      <c r="AY402" s="1">
        <v>0</v>
      </c>
      <c r="AZ402" s="1">
        <v>51</v>
      </c>
      <c r="BA402" s="1">
        <v>0</v>
      </c>
      <c r="BC402" s="2" t="s">
        <v>455</v>
      </c>
      <c r="BD402" s="1" t="s">
        <v>815</v>
      </c>
      <c r="BE402" s="1">
        <v>31</v>
      </c>
      <c r="BF402" s="1">
        <v>3</v>
      </c>
      <c r="BG402" s="1">
        <v>6</v>
      </c>
      <c r="BH402" s="1">
        <v>9</v>
      </c>
      <c r="BI402" s="1">
        <v>0</v>
      </c>
      <c r="BJ402" s="1">
        <v>4</v>
      </c>
      <c r="BK402" s="1">
        <v>10</v>
      </c>
      <c r="BL402" s="1">
        <v>11</v>
      </c>
      <c r="BM402" s="1">
        <v>1</v>
      </c>
      <c r="BN402" s="1">
        <v>0</v>
      </c>
      <c r="BO402" s="1">
        <v>0</v>
      </c>
      <c r="BP402" s="1">
        <v>0</v>
      </c>
      <c r="BQ402" s="1">
        <v>2</v>
      </c>
      <c r="BR402" s="1">
        <v>28</v>
      </c>
      <c r="BS402" s="1">
        <v>0.107</v>
      </c>
      <c r="BU402" s="2" t="s">
        <v>261</v>
      </c>
      <c r="BV402" s="1" t="s">
        <v>806</v>
      </c>
      <c r="BW402" s="1">
        <v>48</v>
      </c>
      <c r="BX402" s="1">
        <v>9</v>
      </c>
      <c r="BY402" s="1">
        <v>8</v>
      </c>
      <c r="BZ402" s="1">
        <v>17</v>
      </c>
      <c r="CA402" s="1">
        <v>1</v>
      </c>
      <c r="CB402" s="1">
        <v>10</v>
      </c>
      <c r="CC402" s="1">
        <v>102</v>
      </c>
      <c r="CD402" s="1">
        <v>31</v>
      </c>
      <c r="CE402" s="1">
        <v>2</v>
      </c>
      <c r="CF402" s="1">
        <v>0</v>
      </c>
      <c r="CG402" s="1">
        <v>0</v>
      </c>
      <c r="CH402" s="1">
        <v>0</v>
      </c>
      <c r="CI402" s="1">
        <v>1</v>
      </c>
      <c r="CJ402" s="1">
        <v>104</v>
      </c>
      <c r="CK402" s="1">
        <v>8.6999999999999994E-2</v>
      </c>
      <c r="CL402" s="1" t="s">
        <v>797</v>
      </c>
      <c r="CM402" s="1" t="s">
        <v>435</v>
      </c>
      <c r="CN402" s="1" t="s">
        <v>821</v>
      </c>
      <c r="CO402" s="1">
        <v>63</v>
      </c>
      <c r="CP402" s="1">
        <v>5</v>
      </c>
      <c r="CQ402" s="1">
        <v>12</v>
      </c>
      <c r="CR402" s="1">
        <v>17</v>
      </c>
      <c r="CS402" s="1">
        <v>-5</v>
      </c>
      <c r="CT402" s="1">
        <v>8</v>
      </c>
      <c r="CU402" s="1">
        <v>44</v>
      </c>
      <c r="CV402" s="1">
        <v>46</v>
      </c>
      <c r="CW402" s="1">
        <v>0</v>
      </c>
      <c r="CX402" s="1">
        <v>1</v>
      </c>
      <c r="CY402" s="1">
        <v>0</v>
      </c>
      <c r="CZ402" s="1">
        <v>2</v>
      </c>
      <c r="DA402" s="1">
        <v>0</v>
      </c>
      <c r="DB402" s="1">
        <v>82</v>
      </c>
      <c r="DC402" s="1">
        <v>6.0999999999999999E-2</v>
      </c>
      <c r="DE402" s="2"/>
      <c r="DF402" s="1" t="s">
        <v>435</v>
      </c>
      <c r="DG402" s="1">
        <v>63</v>
      </c>
      <c r="DH402" s="1">
        <v>5</v>
      </c>
      <c r="DI402" s="1">
        <v>12</v>
      </c>
      <c r="DJ402" s="1">
        <v>17</v>
      </c>
      <c r="DK402" s="1">
        <v>-5</v>
      </c>
      <c r="DL402" s="1">
        <v>8</v>
      </c>
      <c r="DM402" s="1">
        <v>44</v>
      </c>
      <c r="DN402" s="1">
        <v>46</v>
      </c>
      <c r="DO402" s="1">
        <v>0</v>
      </c>
      <c r="DP402" s="1">
        <v>1</v>
      </c>
      <c r="DQ402" s="1">
        <v>0</v>
      </c>
      <c r="DR402" s="1">
        <v>2</v>
      </c>
      <c r="DS402" s="1">
        <v>0</v>
      </c>
      <c r="DT402" s="1">
        <v>82</v>
      </c>
      <c r="DU402" s="1">
        <v>6.0999999999999999E-2</v>
      </c>
    </row>
    <row r="403" spans="1:125" x14ac:dyDescent="0.2">
      <c r="A403" s="2" t="s">
        <v>921</v>
      </c>
      <c r="B403" s="1" t="s">
        <v>807</v>
      </c>
      <c r="C403" s="1">
        <v>79</v>
      </c>
      <c r="D403" s="1">
        <v>5</v>
      </c>
      <c r="E403" s="1">
        <v>12</v>
      </c>
      <c r="F403" s="1">
        <v>17</v>
      </c>
      <c r="G403" s="1">
        <v>2</v>
      </c>
      <c r="H403" s="1">
        <v>50</v>
      </c>
      <c r="I403" s="1">
        <v>173</v>
      </c>
      <c r="J403" s="1">
        <v>116</v>
      </c>
      <c r="K403" s="1">
        <v>0</v>
      </c>
      <c r="L403" s="1">
        <v>0</v>
      </c>
      <c r="M403" s="1">
        <v>0</v>
      </c>
      <c r="N403" s="1">
        <v>0</v>
      </c>
      <c r="O403" s="1">
        <v>1</v>
      </c>
      <c r="P403" s="1">
        <v>101</v>
      </c>
      <c r="Q403" s="1">
        <v>0.05</v>
      </c>
      <c r="S403" s="1" t="s">
        <v>616</v>
      </c>
      <c r="T403" s="1" t="s">
        <v>807</v>
      </c>
      <c r="U403" s="1">
        <v>74</v>
      </c>
      <c r="V403" s="1">
        <v>6</v>
      </c>
      <c r="W403" s="1">
        <v>11</v>
      </c>
      <c r="X403" s="1">
        <v>17</v>
      </c>
      <c r="Y403" s="1">
        <v>-4</v>
      </c>
      <c r="Z403" s="1">
        <v>40</v>
      </c>
      <c r="AA403" s="1">
        <v>128</v>
      </c>
      <c r="AB403" s="1">
        <v>28</v>
      </c>
      <c r="AC403" s="1">
        <v>0</v>
      </c>
      <c r="AD403" s="1">
        <v>0</v>
      </c>
      <c r="AE403" s="1">
        <v>1</v>
      </c>
      <c r="AF403" s="1">
        <v>1</v>
      </c>
      <c r="AG403" s="1">
        <v>0</v>
      </c>
      <c r="AH403" s="1">
        <v>101</v>
      </c>
      <c r="AI403" s="1">
        <v>5.8999999999999997E-2</v>
      </c>
      <c r="AK403" s="2" t="s">
        <v>916</v>
      </c>
      <c r="AL403" s="1" t="s">
        <v>806</v>
      </c>
      <c r="AM403" s="1">
        <v>59</v>
      </c>
      <c r="AN403" s="1">
        <v>3</v>
      </c>
      <c r="AO403" s="1">
        <v>13</v>
      </c>
      <c r="AP403" s="1">
        <v>16</v>
      </c>
      <c r="AQ403" s="1">
        <v>-7</v>
      </c>
      <c r="AR403" s="1">
        <v>30</v>
      </c>
      <c r="AS403" s="1">
        <v>40</v>
      </c>
      <c r="AT403" s="1">
        <v>102</v>
      </c>
      <c r="AU403" s="1">
        <v>0</v>
      </c>
      <c r="AV403" s="1">
        <v>4</v>
      </c>
      <c r="AW403" s="1">
        <v>0</v>
      </c>
      <c r="AX403" s="1">
        <v>2</v>
      </c>
      <c r="AY403" s="1">
        <v>1</v>
      </c>
      <c r="AZ403" s="1">
        <v>61</v>
      </c>
      <c r="BA403" s="1">
        <v>4.9000000000000002E-2</v>
      </c>
      <c r="BC403" s="2" t="s">
        <v>344</v>
      </c>
      <c r="BD403" s="1" t="s">
        <v>804</v>
      </c>
      <c r="BE403" s="1">
        <v>22</v>
      </c>
      <c r="BF403" s="1">
        <v>2</v>
      </c>
      <c r="BG403" s="1">
        <v>7</v>
      </c>
      <c r="BH403" s="1">
        <v>9</v>
      </c>
      <c r="BI403" s="1">
        <v>-3</v>
      </c>
      <c r="BJ403" s="1">
        <v>12</v>
      </c>
      <c r="BK403" s="1">
        <v>31</v>
      </c>
      <c r="BL403" s="1">
        <v>9</v>
      </c>
      <c r="BM403" s="1">
        <v>0</v>
      </c>
      <c r="BN403" s="1">
        <v>0</v>
      </c>
      <c r="BO403" s="1">
        <v>0</v>
      </c>
      <c r="BP403" s="1">
        <v>2</v>
      </c>
      <c r="BQ403" s="1">
        <v>0</v>
      </c>
      <c r="BR403" s="1">
        <v>22</v>
      </c>
      <c r="BS403" s="1">
        <v>9.0999999999999998E-2</v>
      </c>
      <c r="BU403" s="2" t="s">
        <v>974</v>
      </c>
      <c r="BV403" s="1" t="s">
        <v>794</v>
      </c>
      <c r="BW403" s="1">
        <v>64</v>
      </c>
      <c r="BX403" s="1">
        <v>6</v>
      </c>
      <c r="BY403" s="1">
        <v>11</v>
      </c>
      <c r="BZ403" s="1">
        <v>17</v>
      </c>
      <c r="CA403" s="1">
        <v>12</v>
      </c>
      <c r="CB403" s="1">
        <v>8</v>
      </c>
      <c r="CC403" s="1">
        <v>25</v>
      </c>
      <c r="CD403" s="1">
        <v>136</v>
      </c>
      <c r="CE403" s="1">
        <v>0</v>
      </c>
      <c r="CF403" s="1">
        <v>0</v>
      </c>
      <c r="CG403" s="1">
        <v>1</v>
      </c>
      <c r="CH403" s="1">
        <v>0</v>
      </c>
      <c r="CI403" s="1">
        <v>2</v>
      </c>
      <c r="CJ403" s="1">
        <v>65</v>
      </c>
      <c r="CK403" s="1">
        <v>9.1999999999999998E-2</v>
      </c>
      <c r="CL403" s="1" t="s">
        <v>797</v>
      </c>
      <c r="CM403" s="1" t="s">
        <v>364</v>
      </c>
      <c r="CN403" s="1" t="s">
        <v>799</v>
      </c>
      <c r="CO403" s="1">
        <v>67</v>
      </c>
      <c r="CP403" s="1">
        <v>4</v>
      </c>
      <c r="CQ403" s="1">
        <v>13</v>
      </c>
      <c r="CR403" s="1">
        <v>17</v>
      </c>
      <c r="CS403" s="1">
        <v>-1</v>
      </c>
      <c r="CT403" s="1">
        <v>172</v>
      </c>
      <c r="CU403" s="1">
        <v>205</v>
      </c>
      <c r="CV403" s="1">
        <v>24</v>
      </c>
      <c r="CW403" s="1">
        <v>0</v>
      </c>
      <c r="CX403" s="1">
        <v>0</v>
      </c>
      <c r="CY403" s="1">
        <v>0</v>
      </c>
      <c r="CZ403" s="1">
        <v>0</v>
      </c>
      <c r="DA403" s="1">
        <v>0</v>
      </c>
      <c r="DB403" s="1">
        <v>79</v>
      </c>
      <c r="DC403" s="1">
        <v>5.0999999999999997E-2</v>
      </c>
      <c r="DE403" s="2"/>
      <c r="DF403" s="1" t="s">
        <v>364</v>
      </c>
      <c r="DG403" s="1">
        <v>67</v>
      </c>
      <c r="DH403" s="1">
        <v>4</v>
      </c>
      <c r="DI403" s="1">
        <v>13</v>
      </c>
      <c r="DJ403" s="1">
        <v>17</v>
      </c>
      <c r="DK403" s="1">
        <v>-1</v>
      </c>
      <c r="DL403" s="1">
        <v>172</v>
      </c>
      <c r="DM403" s="1">
        <v>205</v>
      </c>
      <c r="DN403" s="1">
        <v>24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79</v>
      </c>
      <c r="DU403" s="1">
        <v>5.0999999999999997E-2</v>
      </c>
    </row>
    <row r="404" spans="1:125" x14ac:dyDescent="0.2">
      <c r="A404" s="2" t="s">
        <v>358</v>
      </c>
      <c r="B404" s="1" t="s">
        <v>829</v>
      </c>
      <c r="C404" s="1">
        <v>28</v>
      </c>
      <c r="D404" s="1">
        <v>8</v>
      </c>
      <c r="E404" s="1">
        <v>8</v>
      </c>
      <c r="F404" s="1">
        <v>16</v>
      </c>
      <c r="G404" s="1">
        <v>-3</v>
      </c>
      <c r="H404" s="1">
        <v>23</v>
      </c>
      <c r="I404" s="1">
        <v>50</v>
      </c>
      <c r="J404" s="1">
        <v>10</v>
      </c>
      <c r="K404" s="1">
        <v>0</v>
      </c>
      <c r="L404" s="1">
        <v>5</v>
      </c>
      <c r="M404" s="1">
        <v>0</v>
      </c>
      <c r="N404" s="1">
        <v>0</v>
      </c>
      <c r="O404" s="1">
        <v>1</v>
      </c>
      <c r="P404" s="1">
        <v>95</v>
      </c>
      <c r="Q404" s="1">
        <v>8.4000000000000005E-2</v>
      </c>
      <c r="S404" s="1" t="s">
        <v>971</v>
      </c>
      <c r="T404" s="1" t="s">
        <v>817</v>
      </c>
      <c r="U404" s="1">
        <v>79</v>
      </c>
      <c r="V404" s="1">
        <v>2</v>
      </c>
      <c r="W404" s="1">
        <v>15</v>
      </c>
      <c r="X404" s="1">
        <v>17</v>
      </c>
      <c r="Y404" s="1">
        <v>2</v>
      </c>
      <c r="Z404" s="1">
        <v>58</v>
      </c>
      <c r="AA404" s="1">
        <v>180</v>
      </c>
      <c r="AB404" s="1">
        <v>142</v>
      </c>
      <c r="AC404" s="1">
        <v>1</v>
      </c>
      <c r="AD404" s="1">
        <v>1</v>
      </c>
      <c r="AE404" s="1">
        <v>0</v>
      </c>
      <c r="AF404" s="1">
        <v>1</v>
      </c>
      <c r="AG404" s="1">
        <v>0</v>
      </c>
      <c r="AH404" s="1">
        <v>72</v>
      </c>
      <c r="AI404" s="1">
        <v>2.8000000000000001E-2</v>
      </c>
      <c r="AK404" s="2" t="s">
        <v>635</v>
      </c>
      <c r="AL404" s="1" t="s">
        <v>800</v>
      </c>
      <c r="AM404" s="1">
        <v>55</v>
      </c>
      <c r="AN404" s="1">
        <v>1</v>
      </c>
      <c r="AO404" s="1">
        <v>15</v>
      </c>
      <c r="AP404" s="1">
        <v>16</v>
      </c>
      <c r="AQ404" s="1">
        <v>-8</v>
      </c>
      <c r="AR404" s="1">
        <v>35</v>
      </c>
      <c r="AS404" s="1">
        <v>127</v>
      </c>
      <c r="AT404" s="1">
        <v>62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32</v>
      </c>
      <c r="BA404" s="1">
        <v>3.1E-2</v>
      </c>
      <c r="BC404" s="2" t="s">
        <v>488</v>
      </c>
      <c r="BD404" s="1" t="s">
        <v>812</v>
      </c>
      <c r="BE404" s="1">
        <v>31</v>
      </c>
      <c r="BF404" s="1">
        <v>4</v>
      </c>
      <c r="BG404" s="1">
        <v>5</v>
      </c>
      <c r="BH404" s="1">
        <v>9</v>
      </c>
      <c r="BI404" s="1">
        <v>-1</v>
      </c>
      <c r="BJ404" s="1">
        <v>10</v>
      </c>
      <c r="BK404" s="1">
        <v>56</v>
      </c>
      <c r="BL404" s="1">
        <v>18</v>
      </c>
      <c r="BM404" s="1">
        <v>0</v>
      </c>
      <c r="BN404" s="1">
        <v>0</v>
      </c>
      <c r="BO404" s="1">
        <v>1</v>
      </c>
      <c r="BP404" s="1">
        <v>1</v>
      </c>
      <c r="BQ404" s="1">
        <v>0</v>
      </c>
      <c r="BR404" s="1">
        <v>37</v>
      </c>
      <c r="BS404" s="1">
        <v>0.108</v>
      </c>
      <c r="BU404" s="2" t="s">
        <v>881</v>
      </c>
      <c r="BV404" s="1" t="s">
        <v>825</v>
      </c>
      <c r="BW404" s="1">
        <v>69</v>
      </c>
      <c r="BX404" s="1">
        <v>6</v>
      </c>
      <c r="BY404" s="1">
        <v>11</v>
      </c>
      <c r="BZ404" s="1">
        <v>17</v>
      </c>
      <c r="CA404" s="1">
        <v>-13</v>
      </c>
      <c r="CB404" s="1">
        <v>14</v>
      </c>
      <c r="CC404" s="1">
        <v>34</v>
      </c>
      <c r="CD404" s="1">
        <v>113</v>
      </c>
      <c r="CE404" s="1">
        <v>2</v>
      </c>
      <c r="CF404" s="1">
        <v>3</v>
      </c>
      <c r="CG404" s="1">
        <v>0</v>
      </c>
      <c r="CH404" s="1">
        <v>1</v>
      </c>
      <c r="CI404" s="1">
        <v>0</v>
      </c>
      <c r="CJ404" s="1">
        <v>98</v>
      </c>
      <c r="CK404" s="1">
        <v>6.0999999999999999E-2</v>
      </c>
      <c r="CL404" s="1" t="s">
        <v>797</v>
      </c>
      <c r="CM404" s="1" t="s">
        <v>396</v>
      </c>
      <c r="CN404" s="1" t="s">
        <v>807</v>
      </c>
      <c r="CO404" s="1">
        <v>76</v>
      </c>
      <c r="CP404" s="1">
        <v>11</v>
      </c>
      <c r="CQ404" s="1">
        <v>6</v>
      </c>
      <c r="CR404" s="1">
        <v>17</v>
      </c>
      <c r="CS404" s="1">
        <v>-8</v>
      </c>
      <c r="CT404" s="1">
        <v>49</v>
      </c>
      <c r="CU404" s="1">
        <v>101</v>
      </c>
      <c r="CV404" s="1">
        <v>57</v>
      </c>
      <c r="CW404" s="1">
        <v>2</v>
      </c>
      <c r="CX404" s="1">
        <v>0</v>
      </c>
      <c r="CY404" s="1">
        <v>0</v>
      </c>
      <c r="CZ404" s="1">
        <v>0</v>
      </c>
      <c r="DA404" s="1">
        <v>1</v>
      </c>
      <c r="DB404" s="1">
        <v>87</v>
      </c>
      <c r="DC404" s="1">
        <v>0.126</v>
      </c>
      <c r="DE404" s="2"/>
      <c r="DF404" s="1" t="s">
        <v>396</v>
      </c>
      <c r="DG404" s="1">
        <v>76</v>
      </c>
      <c r="DH404" s="1">
        <v>11</v>
      </c>
      <c r="DI404" s="1">
        <v>6</v>
      </c>
      <c r="DJ404" s="1">
        <v>17</v>
      </c>
      <c r="DK404" s="1">
        <v>-8</v>
      </c>
      <c r="DL404" s="1">
        <v>49</v>
      </c>
      <c r="DM404" s="1">
        <v>101</v>
      </c>
      <c r="DN404" s="1">
        <v>57</v>
      </c>
      <c r="DO404" s="1">
        <v>2</v>
      </c>
      <c r="DP404" s="1">
        <v>0</v>
      </c>
      <c r="DQ404" s="1">
        <v>0</v>
      </c>
      <c r="DR404" s="1">
        <v>0</v>
      </c>
      <c r="DS404" s="1">
        <v>1</v>
      </c>
      <c r="DT404" s="1">
        <v>87</v>
      </c>
      <c r="DU404" s="1">
        <v>0.126</v>
      </c>
    </row>
    <row r="405" spans="1:125" x14ac:dyDescent="0.2">
      <c r="A405" s="2" t="s">
        <v>312</v>
      </c>
      <c r="B405" s="1" t="s">
        <v>821</v>
      </c>
      <c r="C405" s="1">
        <v>40</v>
      </c>
      <c r="D405" s="1">
        <v>11</v>
      </c>
      <c r="E405" s="1">
        <v>5</v>
      </c>
      <c r="F405" s="1">
        <v>16</v>
      </c>
      <c r="G405" s="1">
        <v>-9</v>
      </c>
      <c r="H405" s="1">
        <v>29</v>
      </c>
      <c r="I405" s="1">
        <v>94</v>
      </c>
      <c r="J405" s="1">
        <v>20</v>
      </c>
      <c r="K405" s="1">
        <v>2</v>
      </c>
      <c r="L405" s="1">
        <v>0</v>
      </c>
      <c r="M405" s="1">
        <v>0</v>
      </c>
      <c r="N405" s="1">
        <v>0</v>
      </c>
      <c r="O405" s="1">
        <v>1</v>
      </c>
      <c r="P405" s="1">
        <v>81</v>
      </c>
      <c r="Q405" s="1">
        <v>0.13600000000000001</v>
      </c>
      <c r="S405" s="1" t="s">
        <v>377</v>
      </c>
      <c r="T405" s="1" t="s">
        <v>829</v>
      </c>
      <c r="U405" s="1">
        <v>51</v>
      </c>
      <c r="V405" s="1">
        <v>6</v>
      </c>
      <c r="W405" s="1">
        <v>10</v>
      </c>
      <c r="X405" s="1">
        <v>16</v>
      </c>
      <c r="Y405" s="1">
        <v>0</v>
      </c>
      <c r="Z405" s="1">
        <v>16</v>
      </c>
      <c r="AA405" s="1">
        <v>60</v>
      </c>
      <c r="AB405" s="1">
        <v>20</v>
      </c>
      <c r="AC405" s="1">
        <v>0</v>
      </c>
      <c r="AD405" s="1">
        <v>2</v>
      </c>
      <c r="AE405" s="1">
        <v>0</v>
      </c>
      <c r="AF405" s="1">
        <v>0</v>
      </c>
      <c r="AG405" s="1">
        <v>0</v>
      </c>
      <c r="AH405" s="1">
        <v>90</v>
      </c>
      <c r="AI405" s="1">
        <v>6.7000000000000004E-2</v>
      </c>
      <c r="AK405" s="2" t="s">
        <v>244</v>
      </c>
      <c r="AL405" s="1" t="s">
        <v>817</v>
      </c>
      <c r="AM405" s="1">
        <v>31</v>
      </c>
      <c r="AN405" s="1">
        <v>8</v>
      </c>
      <c r="AO405" s="1">
        <v>7</v>
      </c>
      <c r="AP405" s="1">
        <v>15</v>
      </c>
      <c r="AQ405" s="1">
        <v>-7</v>
      </c>
      <c r="AR405" s="1">
        <v>16</v>
      </c>
      <c r="AS405" s="1">
        <v>35</v>
      </c>
      <c r="AT405" s="1">
        <v>13</v>
      </c>
      <c r="AU405" s="1">
        <v>2</v>
      </c>
      <c r="AV405" s="1">
        <v>1</v>
      </c>
      <c r="AW405" s="1">
        <v>0</v>
      </c>
      <c r="AX405" s="1">
        <v>0</v>
      </c>
      <c r="AY405" s="1">
        <v>0</v>
      </c>
      <c r="AZ405" s="1">
        <v>75</v>
      </c>
      <c r="BA405" s="1">
        <v>0.107</v>
      </c>
      <c r="BC405" s="2" t="s">
        <v>989</v>
      </c>
      <c r="BD405" s="1" t="s">
        <v>821</v>
      </c>
      <c r="BE405" s="1">
        <v>27</v>
      </c>
      <c r="BF405" s="1">
        <v>1</v>
      </c>
      <c r="BG405" s="1">
        <v>8</v>
      </c>
      <c r="BH405" s="1">
        <v>9</v>
      </c>
      <c r="BI405" s="1">
        <v>-3</v>
      </c>
      <c r="BJ405" s="1">
        <v>8</v>
      </c>
      <c r="BK405" s="1">
        <v>49</v>
      </c>
      <c r="BL405" s="1">
        <v>51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21</v>
      </c>
      <c r="BS405" s="1">
        <v>4.8000000000000001E-2</v>
      </c>
      <c r="BU405" s="2" t="s">
        <v>978</v>
      </c>
      <c r="BV405" s="1" t="s">
        <v>815</v>
      </c>
      <c r="BW405" s="1">
        <v>76</v>
      </c>
      <c r="BX405" s="1">
        <v>3</v>
      </c>
      <c r="BY405" s="1">
        <v>14</v>
      </c>
      <c r="BZ405" s="1">
        <v>17</v>
      </c>
      <c r="CA405" s="1">
        <v>10</v>
      </c>
      <c r="CB405" s="1">
        <v>20</v>
      </c>
      <c r="CC405" s="1">
        <v>70</v>
      </c>
      <c r="CD405" s="1">
        <v>102</v>
      </c>
      <c r="CE405" s="1">
        <v>0</v>
      </c>
      <c r="CF405" s="1">
        <v>0</v>
      </c>
      <c r="CG405" s="1">
        <v>0</v>
      </c>
      <c r="CH405" s="1">
        <v>0</v>
      </c>
      <c r="CI405" s="1">
        <v>1</v>
      </c>
      <c r="CJ405" s="1">
        <v>80</v>
      </c>
      <c r="CK405" s="1">
        <v>3.7999999999999999E-2</v>
      </c>
      <c r="CL405" s="1" t="s">
        <v>797</v>
      </c>
      <c r="CM405" s="1" t="s">
        <v>252</v>
      </c>
      <c r="CN405" s="1" t="s">
        <v>806</v>
      </c>
      <c r="CO405" s="1">
        <v>59</v>
      </c>
      <c r="CP405" s="1">
        <v>7</v>
      </c>
      <c r="CQ405" s="1">
        <v>10</v>
      </c>
      <c r="CR405" s="1">
        <v>17</v>
      </c>
      <c r="CS405" s="1">
        <v>7</v>
      </c>
      <c r="CT405" s="1">
        <v>28</v>
      </c>
      <c r="CU405" s="1">
        <v>72</v>
      </c>
      <c r="CV405" s="1">
        <v>21</v>
      </c>
      <c r="CW405" s="1">
        <v>0</v>
      </c>
      <c r="CX405" s="1">
        <v>0</v>
      </c>
      <c r="CY405" s="1">
        <v>0</v>
      </c>
      <c r="CZ405" s="1">
        <v>1</v>
      </c>
      <c r="DA405" s="1">
        <v>0</v>
      </c>
      <c r="DB405" s="1">
        <v>46</v>
      </c>
      <c r="DC405" s="1">
        <v>0.152</v>
      </c>
      <c r="DE405" s="2"/>
      <c r="DF405" s="1" t="s">
        <v>252</v>
      </c>
      <c r="DG405" s="1">
        <v>59</v>
      </c>
      <c r="DH405" s="1">
        <v>7</v>
      </c>
      <c r="DI405" s="1">
        <v>10</v>
      </c>
      <c r="DJ405" s="1">
        <v>17</v>
      </c>
      <c r="DK405" s="1">
        <v>7</v>
      </c>
      <c r="DL405" s="1">
        <v>28</v>
      </c>
      <c r="DM405" s="1">
        <v>72</v>
      </c>
      <c r="DN405" s="1">
        <v>21</v>
      </c>
      <c r="DO405" s="1">
        <v>0</v>
      </c>
      <c r="DP405" s="1">
        <v>0</v>
      </c>
      <c r="DQ405" s="1">
        <v>0</v>
      </c>
      <c r="DR405" s="1">
        <v>1</v>
      </c>
      <c r="DS405" s="1">
        <v>0</v>
      </c>
      <c r="DT405" s="1">
        <v>46</v>
      </c>
      <c r="DU405" s="1">
        <v>0.152</v>
      </c>
    </row>
    <row r="406" spans="1:125" x14ac:dyDescent="0.2">
      <c r="A406" s="2" t="s">
        <v>603</v>
      </c>
      <c r="B406" s="1" t="s">
        <v>800</v>
      </c>
      <c r="C406" s="1">
        <v>66</v>
      </c>
      <c r="D406" s="1">
        <v>5</v>
      </c>
      <c r="E406" s="1">
        <v>11</v>
      </c>
      <c r="F406" s="1">
        <v>16</v>
      </c>
      <c r="G406" s="1">
        <v>-12</v>
      </c>
      <c r="H406" s="1">
        <v>20</v>
      </c>
      <c r="I406" s="1">
        <v>36</v>
      </c>
      <c r="J406" s="1">
        <v>20</v>
      </c>
      <c r="K406" s="1">
        <v>1</v>
      </c>
      <c r="L406" s="1">
        <v>1</v>
      </c>
      <c r="M406" s="1">
        <v>0</v>
      </c>
      <c r="N406" s="1">
        <v>0</v>
      </c>
      <c r="O406" s="1">
        <v>1</v>
      </c>
      <c r="P406" s="1">
        <v>109</v>
      </c>
      <c r="Q406" s="1">
        <v>4.5999999999999999E-2</v>
      </c>
      <c r="S406" s="1" t="s">
        <v>605</v>
      </c>
      <c r="T406" s="1" t="s">
        <v>814</v>
      </c>
      <c r="U406" s="1">
        <v>64</v>
      </c>
      <c r="V406" s="1">
        <v>2</v>
      </c>
      <c r="W406" s="1">
        <v>14</v>
      </c>
      <c r="X406" s="1">
        <v>16</v>
      </c>
      <c r="Y406" s="1">
        <v>-26</v>
      </c>
      <c r="Z406" s="1">
        <v>16</v>
      </c>
      <c r="AA406" s="1">
        <v>23</v>
      </c>
      <c r="AB406" s="1">
        <v>104</v>
      </c>
      <c r="AC406" s="1">
        <v>0</v>
      </c>
      <c r="AD406" s="1">
        <v>7</v>
      </c>
      <c r="AE406" s="1">
        <v>0</v>
      </c>
      <c r="AF406" s="1">
        <v>1</v>
      </c>
      <c r="AG406" s="1">
        <v>1</v>
      </c>
      <c r="AH406" s="1">
        <v>76</v>
      </c>
      <c r="AI406" s="1">
        <v>2.5999999999999999E-2</v>
      </c>
      <c r="AK406" s="2" t="s">
        <v>990</v>
      </c>
      <c r="AL406" s="1" t="s">
        <v>816</v>
      </c>
      <c r="AM406" s="1">
        <v>82</v>
      </c>
      <c r="AN406" s="1">
        <v>4</v>
      </c>
      <c r="AO406" s="1">
        <v>11</v>
      </c>
      <c r="AP406" s="1">
        <v>15</v>
      </c>
      <c r="AQ406" s="1">
        <v>4</v>
      </c>
      <c r="AR406" s="1">
        <v>58</v>
      </c>
      <c r="AS406" s="1">
        <v>241</v>
      </c>
      <c r="AT406" s="1">
        <v>112</v>
      </c>
      <c r="AU406" s="1">
        <v>0</v>
      </c>
      <c r="AV406" s="1">
        <v>0</v>
      </c>
      <c r="AW406" s="1">
        <v>0</v>
      </c>
      <c r="AX406" s="1">
        <v>1</v>
      </c>
      <c r="AY406" s="1">
        <v>2</v>
      </c>
      <c r="AZ406" s="1">
        <v>76</v>
      </c>
      <c r="BA406" s="1">
        <v>5.2999999999999999E-2</v>
      </c>
      <c r="BC406" s="2" t="s">
        <v>209</v>
      </c>
      <c r="BD406" s="1" t="s">
        <v>820</v>
      </c>
      <c r="BE406" s="1">
        <v>37</v>
      </c>
      <c r="BF406" s="1">
        <v>3</v>
      </c>
      <c r="BG406" s="1">
        <v>6</v>
      </c>
      <c r="BH406" s="1">
        <v>9</v>
      </c>
      <c r="BI406" s="1">
        <v>0</v>
      </c>
      <c r="BJ406" s="1">
        <v>8</v>
      </c>
      <c r="BK406" s="1">
        <v>18</v>
      </c>
      <c r="BL406" s="1">
        <v>6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34</v>
      </c>
      <c r="BS406" s="1">
        <v>8.7999999999999995E-2</v>
      </c>
      <c r="BU406" s="2" t="s">
        <v>729</v>
      </c>
      <c r="BV406" s="1" t="s">
        <v>821</v>
      </c>
      <c r="BW406" s="1">
        <v>59</v>
      </c>
      <c r="BX406" s="1">
        <v>3</v>
      </c>
      <c r="BY406" s="1">
        <v>14</v>
      </c>
      <c r="BZ406" s="1">
        <v>17</v>
      </c>
      <c r="CA406" s="1">
        <v>-1</v>
      </c>
      <c r="CB406" s="1">
        <v>59</v>
      </c>
      <c r="CC406" s="1">
        <v>189</v>
      </c>
      <c r="CD406" s="1">
        <v>127</v>
      </c>
      <c r="CE406" s="1">
        <v>1</v>
      </c>
      <c r="CF406" s="1">
        <v>2</v>
      </c>
      <c r="CG406" s="1">
        <v>0</v>
      </c>
      <c r="CH406" s="1">
        <v>0</v>
      </c>
      <c r="CI406" s="1">
        <v>0</v>
      </c>
      <c r="CJ406" s="1">
        <v>58</v>
      </c>
      <c r="CK406" s="1">
        <v>5.1999999999999998E-2</v>
      </c>
      <c r="CL406" s="1" t="s">
        <v>797</v>
      </c>
      <c r="CM406" s="1" t="s">
        <v>182</v>
      </c>
      <c r="CN406" s="1" t="s">
        <v>823</v>
      </c>
      <c r="CO406" s="1">
        <v>31</v>
      </c>
      <c r="CP406" s="1">
        <v>9</v>
      </c>
      <c r="CQ406" s="1">
        <v>8</v>
      </c>
      <c r="CR406" s="1">
        <v>17</v>
      </c>
      <c r="CS406" s="1">
        <v>-5</v>
      </c>
      <c r="CT406" s="1">
        <v>12</v>
      </c>
      <c r="CU406" s="1">
        <v>102</v>
      </c>
      <c r="CV406" s="1">
        <v>25</v>
      </c>
      <c r="CW406" s="1">
        <v>2</v>
      </c>
      <c r="CX406" s="1">
        <v>3</v>
      </c>
      <c r="CY406" s="1">
        <v>0</v>
      </c>
      <c r="CZ406" s="1">
        <v>0</v>
      </c>
      <c r="DA406" s="1">
        <v>2</v>
      </c>
      <c r="DB406" s="1">
        <v>83</v>
      </c>
      <c r="DC406" s="1">
        <v>0.108</v>
      </c>
      <c r="DE406" s="2"/>
      <c r="DF406" s="1" t="s">
        <v>182</v>
      </c>
      <c r="DG406" s="1">
        <v>31</v>
      </c>
      <c r="DH406" s="1">
        <v>9</v>
      </c>
      <c r="DI406" s="1">
        <v>8</v>
      </c>
      <c r="DJ406" s="1">
        <v>17</v>
      </c>
      <c r="DK406" s="1">
        <v>-5</v>
      </c>
      <c r="DL406" s="1">
        <v>12</v>
      </c>
      <c r="DM406" s="1">
        <v>102</v>
      </c>
      <c r="DN406" s="1">
        <v>25</v>
      </c>
      <c r="DO406" s="1">
        <v>2</v>
      </c>
      <c r="DP406" s="1">
        <v>3</v>
      </c>
      <c r="DQ406" s="1">
        <v>0</v>
      </c>
      <c r="DR406" s="1">
        <v>0</v>
      </c>
      <c r="DS406" s="1">
        <v>2</v>
      </c>
      <c r="DT406" s="1">
        <v>83</v>
      </c>
      <c r="DU406" s="1">
        <v>0.108</v>
      </c>
    </row>
    <row r="407" spans="1:125" x14ac:dyDescent="0.2">
      <c r="A407" s="2" t="s">
        <v>128</v>
      </c>
      <c r="B407" s="1" t="s">
        <v>805</v>
      </c>
      <c r="C407" s="1">
        <v>39</v>
      </c>
      <c r="D407" s="1">
        <v>6</v>
      </c>
      <c r="E407" s="1">
        <v>10</v>
      </c>
      <c r="F407" s="1">
        <v>16</v>
      </c>
      <c r="G407" s="1">
        <v>5</v>
      </c>
      <c r="H407" s="1">
        <v>28</v>
      </c>
      <c r="I407" s="1">
        <v>33</v>
      </c>
      <c r="J407" s="1">
        <v>19</v>
      </c>
      <c r="K407" s="1">
        <v>1</v>
      </c>
      <c r="L407" s="1">
        <v>1</v>
      </c>
      <c r="M407" s="1">
        <v>0</v>
      </c>
      <c r="N407" s="1">
        <v>0</v>
      </c>
      <c r="O407" s="1">
        <v>0</v>
      </c>
      <c r="P407" s="1">
        <v>52</v>
      </c>
      <c r="Q407" s="1">
        <v>0.115</v>
      </c>
      <c r="S407" s="1" t="s">
        <v>890</v>
      </c>
      <c r="T407" s="1" t="s">
        <v>825</v>
      </c>
      <c r="U407" s="1">
        <v>77</v>
      </c>
      <c r="V407" s="1">
        <v>5</v>
      </c>
      <c r="W407" s="1">
        <v>11</v>
      </c>
      <c r="X407" s="1">
        <v>16</v>
      </c>
      <c r="Y407" s="1">
        <v>-2</v>
      </c>
      <c r="Z407" s="1">
        <v>58</v>
      </c>
      <c r="AA407" s="1">
        <v>117</v>
      </c>
      <c r="AB407" s="1">
        <v>136</v>
      </c>
      <c r="AC407" s="1">
        <v>1</v>
      </c>
      <c r="AD407" s="1">
        <v>0</v>
      </c>
      <c r="AE407" s="1">
        <v>0</v>
      </c>
      <c r="AF407" s="1">
        <v>1</v>
      </c>
      <c r="AG407" s="1">
        <v>1</v>
      </c>
      <c r="AH407" s="1">
        <v>83</v>
      </c>
      <c r="AI407" s="1">
        <v>0.06</v>
      </c>
      <c r="AK407" s="2" t="s">
        <v>652</v>
      </c>
      <c r="AL407" s="1" t="s">
        <v>802</v>
      </c>
      <c r="AM407" s="1">
        <v>72</v>
      </c>
      <c r="AN407" s="1">
        <v>6</v>
      </c>
      <c r="AO407" s="1">
        <v>9</v>
      </c>
      <c r="AP407" s="1">
        <v>15</v>
      </c>
      <c r="AQ407" s="1">
        <v>-5</v>
      </c>
      <c r="AR407" s="1">
        <v>16</v>
      </c>
      <c r="AS407" s="1">
        <v>52</v>
      </c>
      <c r="AT407" s="1">
        <v>30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103</v>
      </c>
      <c r="BA407" s="1">
        <v>5.8000000000000003E-2</v>
      </c>
      <c r="BC407" s="2" t="s">
        <v>392</v>
      </c>
      <c r="BD407" s="1" t="s">
        <v>795</v>
      </c>
      <c r="BE407" s="1">
        <v>48</v>
      </c>
      <c r="BF407" s="1">
        <v>3</v>
      </c>
      <c r="BG407" s="1">
        <v>6</v>
      </c>
      <c r="BH407" s="1">
        <v>9</v>
      </c>
      <c r="BI407" s="1">
        <v>-1</v>
      </c>
      <c r="BJ407" s="1">
        <v>28</v>
      </c>
      <c r="BK407" s="1">
        <v>107</v>
      </c>
      <c r="BL407" s="1">
        <v>37</v>
      </c>
      <c r="BM407" s="1">
        <v>0</v>
      </c>
      <c r="BN407" s="1">
        <v>0</v>
      </c>
      <c r="BO407" s="1">
        <v>1</v>
      </c>
      <c r="BP407" s="1">
        <v>0</v>
      </c>
      <c r="BQ407" s="1">
        <v>0</v>
      </c>
      <c r="BR407" s="1">
        <v>46</v>
      </c>
      <c r="BS407" s="1">
        <v>6.5000000000000002E-2</v>
      </c>
      <c r="BU407" s="2" t="s">
        <v>890</v>
      </c>
      <c r="BV407" s="1" t="s">
        <v>825</v>
      </c>
      <c r="BW407" s="1">
        <v>63</v>
      </c>
      <c r="BX407" s="1">
        <v>5</v>
      </c>
      <c r="BY407" s="1">
        <v>12</v>
      </c>
      <c r="BZ407" s="1">
        <v>17</v>
      </c>
      <c r="CA407" s="1">
        <v>-2</v>
      </c>
      <c r="CB407" s="1">
        <v>41</v>
      </c>
      <c r="CC407" s="1">
        <v>99</v>
      </c>
      <c r="CD407" s="1">
        <v>104</v>
      </c>
      <c r="CE407" s="1">
        <v>0</v>
      </c>
      <c r="CF407" s="1">
        <v>1</v>
      </c>
      <c r="CG407" s="1">
        <v>0</v>
      </c>
      <c r="CH407" s="1">
        <v>0</v>
      </c>
      <c r="CI407" s="1">
        <v>0</v>
      </c>
      <c r="CJ407" s="1">
        <v>82</v>
      </c>
      <c r="CK407" s="1">
        <v>6.0999999999999999E-2</v>
      </c>
      <c r="CL407" s="1" t="s">
        <v>797</v>
      </c>
      <c r="CM407" s="1" t="s">
        <v>351</v>
      </c>
      <c r="CN407" s="1" t="s">
        <v>805</v>
      </c>
      <c r="CO407" s="1">
        <v>81</v>
      </c>
      <c r="CP407" s="1">
        <v>7</v>
      </c>
      <c r="CQ407" s="1">
        <v>10</v>
      </c>
      <c r="CR407" s="1">
        <v>17</v>
      </c>
      <c r="CS407" s="1">
        <v>-5</v>
      </c>
      <c r="CT407" s="1">
        <v>32</v>
      </c>
      <c r="CU407" s="1">
        <v>29</v>
      </c>
      <c r="CV407" s="1">
        <v>50</v>
      </c>
      <c r="CW407" s="1">
        <v>0</v>
      </c>
      <c r="CX407" s="1">
        <v>0</v>
      </c>
      <c r="CY407" s="1">
        <v>0</v>
      </c>
      <c r="CZ407" s="1">
        <v>0</v>
      </c>
      <c r="DA407" s="1">
        <v>1</v>
      </c>
      <c r="DB407" s="1">
        <v>126</v>
      </c>
      <c r="DC407" s="1">
        <v>5.6000000000000001E-2</v>
      </c>
      <c r="DE407" s="2"/>
      <c r="DF407" s="1" t="s">
        <v>351</v>
      </c>
      <c r="DG407" s="1">
        <v>81</v>
      </c>
      <c r="DH407" s="1">
        <v>7</v>
      </c>
      <c r="DI407" s="1">
        <v>10</v>
      </c>
      <c r="DJ407" s="1">
        <v>17</v>
      </c>
      <c r="DK407" s="1">
        <v>-5</v>
      </c>
      <c r="DL407" s="1">
        <v>32</v>
      </c>
      <c r="DM407" s="1">
        <v>29</v>
      </c>
      <c r="DN407" s="1">
        <v>50</v>
      </c>
      <c r="DO407" s="1">
        <v>0</v>
      </c>
      <c r="DP407" s="1">
        <v>0</v>
      </c>
      <c r="DQ407" s="1">
        <v>0</v>
      </c>
      <c r="DR407" s="1">
        <v>0</v>
      </c>
      <c r="DS407" s="1">
        <v>1</v>
      </c>
      <c r="DT407" s="1">
        <v>126</v>
      </c>
      <c r="DU407" s="1">
        <v>5.6000000000000001E-2</v>
      </c>
    </row>
    <row r="408" spans="1:125" x14ac:dyDescent="0.2">
      <c r="A408" s="2" t="s">
        <v>489</v>
      </c>
      <c r="B408" s="1" t="s">
        <v>810</v>
      </c>
      <c r="C408" s="1">
        <v>51</v>
      </c>
      <c r="D408" s="1">
        <v>6</v>
      </c>
      <c r="E408" s="1">
        <v>10</v>
      </c>
      <c r="F408" s="1">
        <v>16</v>
      </c>
      <c r="G408" s="1">
        <v>2</v>
      </c>
      <c r="H408" s="1">
        <v>40</v>
      </c>
      <c r="I408" s="1">
        <v>72</v>
      </c>
      <c r="J408" s="1">
        <v>7</v>
      </c>
      <c r="K408" s="1">
        <v>0</v>
      </c>
      <c r="L408" s="1">
        <v>0</v>
      </c>
      <c r="M408" s="1">
        <v>0</v>
      </c>
      <c r="N408" s="1">
        <v>0</v>
      </c>
      <c r="O408" s="1">
        <v>1</v>
      </c>
      <c r="P408" s="1">
        <v>101</v>
      </c>
      <c r="Q408" s="1">
        <v>5.8999999999999997E-2</v>
      </c>
      <c r="S408" s="1" t="s">
        <v>227</v>
      </c>
      <c r="T408" s="1" t="s">
        <v>814</v>
      </c>
      <c r="U408" s="1">
        <v>80</v>
      </c>
      <c r="V408" s="1">
        <v>6</v>
      </c>
      <c r="W408" s="1">
        <v>10</v>
      </c>
      <c r="X408" s="1">
        <v>16</v>
      </c>
      <c r="Y408" s="1">
        <v>-14</v>
      </c>
      <c r="Z408" s="1">
        <v>210</v>
      </c>
      <c r="AA408" s="1">
        <v>258</v>
      </c>
      <c r="AB408" s="1">
        <v>21</v>
      </c>
      <c r="AC408" s="1">
        <v>0</v>
      </c>
      <c r="AD408" s="1">
        <v>0</v>
      </c>
      <c r="AE408" s="1">
        <v>0</v>
      </c>
      <c r="AF408" s="1">
        <v>0</v>
      </c>
      <c r="AG408" s="1">
        <v>2</v>
      </c>
      <c r="AH408" s="1">
        <v>105</v>
      </c>
      <c r="AI408" s="1">
        <v>5.7000000000000002E-2</v>
      </c>
      <c r="AK408" s="2" t="s">
        <v>405</v>
      </c>
      <c r="AL408" s="1" t="s">
        <v>820</v>
      </c>
      <c r="AM408" s="1">
        <v>69</v>
      </c>
      <c r="AN408" s="1">
        <v>9</v>
      </c>
      <c r="AO408" s="1">
        <v>6</v>
      </c>
      <c r="AP408" s="1">
        <v>15</v>
      </c>
      <c r="AQ408" s="1">
        <v>-5</v>
      </c>
      <c r="AR408" s="1">
        <v>15</v>
      </c>
      <c r="AS408" s="1">
        <v>59</v>
      </c>
      <c r="AT408" s="1">
        <v>24</v>
      </c>
      <c r="AU408" s="1">
        <v>0</v>
      </c>
      <c r="AV408" s="1">
        <v>0</v>
      </c>
      <c r="AW408" s="1">
        <v>2</v>
      </c>
      <c r="AX408" s="1">
        <v>0</v>
      </c>
      <c r="AY408" s="1">
        <v>1</v>
      </c>
      <c r="AZ408" s="1">
        <v>86</v>
      </c>
      <c r="BA408" s="1">
        <v>0.105</v>
      </c>
      <c r="BC408" s="2" t="s">
        <v>991</v>
      </c>
      <c r="BD408" s="1" t="s">
        <v>807</v>
      </c>
      <c r="BE408" s="1">
        <v>42</v>
      </c>
      <c r="BF408" s="1">
        <v>4</v>
      </c>
      <c r="BG408" s="1">
        <v>5</v>
      </c>
      <c r="BH408" s="1">
        <v>9</v>
      </c>
      <c r="BI408" s="1">
        <v>-1</v>
      </c>
      <c r="BJ408" s="1">
        <v>18</v>
      </c>
      <c r="BK408" s="1">
        <v>176</v>
      </c>
      <c r="BL408" s="1">
        <v>24</v>
      </c>
      <c r="BM408" s="1">
        <v>0</v>
      </c>
      <c r="BN408" s="1">
        <v>0</v>
      </c>
      <c r="BO408" s="1">
        <v>0</v>
      </c>
      <c r="BP408" s="1">
        <v>0</v>
      </c>
      <c r="BQ408" s="1">
        <v>3</v>
      </c>
      <c r="BR408" s="1">
        <v>51</v>
      </c>
      <c r="BS408" s="1">
        <v>7.8E-2</v>
      </c>
      <c r="BU408" s="2" t="s">
        <v>758</v>
      </c>
      <c r="BV408" s="1" t="s">
        <v>801</v>
      </c>
      <c r="BW408" s="1">
        <v>82</v>
      </c>
      <c r="BX408" s="1">
        <v>5</v>
      </c>
      <c r="BY408" s="1">
        <v>12</v>
      </c>
      <c r="BZ408" s="1">
        <v>17</v>
      </c>
      <c r="CA408" s="1">
        <v>-6</v>
      </c>
      <c r="CB408" s="1">
        <v>63</v>
      </c>
      <c r="CC408" s="1">
        <v>109</v>
      </c>
      <c r="CD408" s="1">
        <v>115</v>
      </c>
      <c r="CE408" s="1">
        <v>0</v>
      </c>
      <c r="CF408" s="1">
        <v>0</v>
      </c>
      <c r="CG408" s="1">
        <v>1</v>
      </c>
      <c r="CH408" s="1">
        <v>0</v>
      </c>
      <c r="CI408" s="1">
        <v>2</v>
      </c>
      <c r="CJ408" s="1">
        <v>122</v>
      </c>
      <c r="CK408" s="1">
        <v>4.1000000000000002E-2</v>
      </c>
      <c r="CL408" s="1" t="s">
        <v>797</v>
      </c>
      <c r="CM408" s="1" t="s">
        <v>749</v>
      </c>
      <c r="CN408" s="1" t="s">
        <v>815</v>
      </c>
      <c r="CO408" s="1">
        <v>71</v>
      </c>
      <c r="CP408" s="1">
        <v>3</v>
      </c>
      <c r="CQ408" s="1">
        <v>14</v>
      </c>
      <c r="CR408" s="1">
        <v>17</v>
      </c>
      <c r="CS408" s="1">
        <v>21</v>
      </c>
      <c r="CT408" s="1">
        <v>8</v>
      </c>
      <c r="CU408" s="1">
        <v>31</v>
      </c>
      <c r="CV408" s="1">
        <v>128</v>
      </c>
      <c r="CW408" s="1">
        <v>0</v>
      </c>
      <c r="CX408" s="1">
        <v>2</v>
      </c>
      <c r="CY408" s="1">
        <v>0</v>
      </c>
      <c r="CZ408" s="1">
        <v>1</v>
      </c>
      <c r="DA408" s="1">
        <v>1</v>
      </c>
      <c r="DB408" s="1">
        <v>95</v>
      </c>
      <c r="DC408" s="1">
        <v>3.2000000000000001E-2</v>
      </c>
      <c r="DE408" s="2"/>
      <c r="DF408" s="1" t="s">
        <v>749</v>
      </c>
      <c r="DG408" s="1">
        <v>71</v>
      </c>
      <c r="DH408" s="1">
        <v>3</v>
      </c>
      <c r="DI408" s="1">
        <v>14</v>
      </c>
      <c r="DJ408" s="1">
        <v>17</v>
      </c>
      <c r="DK408" s="1">
        <v>21</v>
      </c>
      <c r="DL408" s="1">
        <v>8</v>
      </c>
      <c r="DM408" s="1">
        <v>31</v>
      </c>
      <c r="DN408" s="1">
        <v>128</v>
      </c>
      <c r="DO408" s="1">
        <v>0</v>
      </c>
      <c r="DP408" s="1">
        <v>2</v>
      </c>
      <c r="DQ408" s="1">
        <v>0</v>
      </c>
      <c r="DR408" s="1">
        <v>1</v>
      </c>
      <c r="DS408" s="1">
        <v>1</v>
      </c>
      <c r="DT408" s="1">
        <v>95</v>
      </c>
      <c r="DU408" s="1">
        <v>3.2000000000000001E-2</v>
      </c>
    </row>
    <row r="409" spans="1:125" x14ac:dyDescent="0.2">
      <c r="A409" s="2" t="s">
        <v>611</v>
      </c>
      <c r="B409" s="1" t="s">
        <v>813</v>
      </c>
      <c r="C409" s="1">
        <v>79</v>
      </c>
      <c r="D409" s="1">
        <v>3</v>
      </c>
      <c r="E409" s="1">
        <v>13</v>
      </c>
      <c r="F409" s="1">
        <v>16</v>
      </c>
      <c r="G409" s="1">
        <v>5</v>
      </c>
      <c r="H409" s="1">
        <v>26</v>
      </c>
      <c r="I409" s="1">
        <v>27</v>
      </c>
      <c r="J409" s="1">
        <v>135</v>
      </c>
      <c r="K409" s="1">
        <v>0</v>
      </c>
      <c r="L409" s="1">
        <v>1</v>
      </c>
      <c r="M409" s="1">
        <v>0</v>
      </c>
      <c r="N409" s="1">
        <v>0</v>
      </c>
      <c r="O409" s="1">
        <v>1</v>
      </c>
      <c r="P409" s="1">
        <v>65</v>
      </c>
      <c r="Q409" s="1">
        <v>4.5999999999999999E-2</v>
      </c>
      <c r="S409" s="1" t="s">
        <v>731</v>
      </c>
      <c r="T409" s="1" t="s">
        <v>816</v>
      </c>
      <c r="U409" s="1">
        <v>60</v>
      </c>
      <c r="V409" s="1">
        <v>5</v>
      </c>
      <c r="W409" s="1">
        <v>11</v>
      </c>
      <c r="X409" s="1">
        <v>16</v>
      </c>
      <c r="Y409" s="1">
        <v>11</v>
      </c>
      <c r="Z409" s="1">
        <v>18</v>
      </c>
      <c r="AA409" s="1">
        <v>69</v>
      </c>
      <c r="AB409" s="1">
        <v>73</v>
      </c>
      <c r="AC409" s="1">
        <v>1</v>
      </c>
      <c r="AD409" s="1">
        <v>4</v>
      </c>
      <c r="AE409" s="1">
        <v>0</v>
      </c>
      <c r="AF409" s="1">
        <v>0</v>
      </c>
      <c r="AG409" s="1">
        <v>0</v>
      </c>
      <c r="AH409" s="1">
        <v>74</v>
      </c>
      <c r="AI409" s="1">
        <v>6.8000000000000005E-2</v>
      </c>
      <c r="AK409" s="2" t="s">
        <v>298</v>
      </c>
      <c r="AL409" s="1" t="s">
        <v>795</v>
      </c>
      <c r="AM409" s="1">
        <v>74</v>
      </c>
      <c r="AN409" s="1">
        <v>5</v>
      </c>
      <c r="AO409" s="1">
        <v>10</v>
      </c>
      <c r="AP409" s="1">
        <v>15</v>
      </c>
      <c r="AQ409" s="1">
        <v>-11</v>
      </c>
      <c r="AR409" s="1">
        <v>30</v>
      </c>
      <c r="AS409" s="1">
        <v>144</v>
      </c>
      <c r="AT409" s="1">
        <v>22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137</v>
      </c>
      <c r="BA409" s="1">
        <v>3.6999999999999998E-2</v>
      </c>
      <c r="BC409" s="2" t="s">
        <v>871</v>
      </c>
      <c r="BD409" s="1" t="s">
        <v>809</v>
      </c>
      <c r="BE409" s="1">
        <v>38</v>
      </c>
      <c r="BF409" s="1">
        <v>3</v>
      </c>
      <c r="BG409" s="1">
        <v>6</v>
      </c>
      <c r="BH409" s="1">
        <v>9</v>
      </c>
      <c r="BI409" s="1">
        <v>2</v>
      </c>
      <c r="BJ409" s="1">
        <v>17</v>
      </c>
      <c r="BK409" s="1">
        <v>31</v>
      </c>
      <c r="BL409" s="1">
        <v>56</v>
      </c>
      <c r="BM409" s="1">
        <v>1</v>
      </c>
      <c r="BN409" s="1">
        <v>1</v>
      </c>
      <c r="BO409" s="1">
        <v>0</v>
      </c>
      <c r="BP409" s="1">
        <v>0</v>
      </c>
      <c r="BQ409" s="1">
        <v>0</v>
      </c>
      <c r="BR409" s="1">
        <v>60</v>
      </c>
      <c r="BS409" s="1">
        <v>0.05</v>
      </c>
      <c r="BU409" s="2" t="s">
        <v>894</v>
      </c>
      <c r="BV409" s="1" t="s">
        <v>824</v>
      </c>
      <c r="BW409" s="1">
        <v>80</v>
      </c>
      <c r="BX409" s="1">
        <v>3</v>
      </c>
      <c r="BY409" s="1">
        <v>14</v>
      </c>
      <c r="BZ409" s="1">
        <v>17</v>
      </c>
      <c r="CA409" s="1">
        <v>12</v>
      </c>
      <c r="CB409" s="1">
        <v>34</v>
      </c>
      <c r="CC409" s="1">
        <v>166</v>
      </c>
      <c r="CD409" s="1">
        <v>176</v>
      </c>
      <c r="CE409" s="1">
        <v>0</v>
      </c>
      <c r="CF409" s="1">
        <v>1</v>
      </c>
      <c r="CG409" s="1">
        <v>0</v>
      </c>
      <c r="CH409" s="1">
        <v>0</v>
      </c>
      <c r="CI409" s="1">
        <v>1</v>
      </c>
      <c r="CJ409" s="1">
        <v>48</v>
      </c>
      <c r="CK409" s="1">
        <v>6.3E-2</v>
      </c>
      <c r="CL409" s="1" t="s">
        <v>797</v>
      </c>
      <c r="CM409" s="1" t="s">
        <v>215</v>
      </c>
      <c r="CN409" s="1" t="s">
        <v>813</v>
      </c>
      <c r="CO409" s="1">
        <v>76</v>
      </c>
      <c r="CP409" s="1">
        <v>7</v>
      </c>
      <c r="CQ409" s="1">
        <v>9</v>
      </c>
      <c r="CR409" s="1">
        <v>16</v>
      </c>
      <c r="CS409" s="1">
        <v>1</v>
      </c>
      <c r="CT409" s="1">
        <v>60</v>
      </c>
      <c r="CU409" s="1">
        <v>343</v>
      </c>
      <c r="CV409" s="1">
        <v>31</v>
      </c>
      <c r="CW409" s="1">
        <v>0</v>
      </c>
      <c r="CX409" s="1">
        <v>1</v>
      </c>
      <c r="CY409" s="1">
        <v>2</v>
      </c>
      <c r="CZ409" s="1">
        <v>1</v>
      </c>
      <c r="DA409" s="1">
        <v>4</v>
      </c>
      <c r="DB409" s="1">
        <v>124</v>
      </c>
      <c r="DC409" s="1">
        <v>5.6000000000000001E-2</v>
      </c>
      <c r="DE409" s="2"/>
      <c r="DF409" s="1" t="s">
        <v>215</v>
      </c>
      <c r="DG409" s="1">
        <v>76</v>
      </c>
      <c r="DH409" s="1">
        <v>7</v>
      </c>
      <c r="DI409" s="1">
        <v>9</v>
      </c>
      <c r="DJ409" s="1">
        <v>16</v>
      </c>
      <c r="DK409" s="1">
        <v>1</v>
      </c>
      <c r="DL409" s="1">
        <v>60</v>
      </c>
      <c r="DM409" s="1">
        <v>343</v>
      </c>
      <c r="DN409" s="1">
        <v>31</v>
      </c>
      <c r="DO409" s="1">
        <v>0</v>
      </c>
      <c r="DP409" s="1">
        <v>1</v>
      </c>
      <c r="DQ409" s="1">
        <v>2</v>
      </c>
      <c r="DR409" s="1">
        <v>1</v>
      </c>
      <c r="DS409" s="1">
        <v>4</v>
      </c>
      <c r="DT409" s="1">
        <v>124</v>
      </c>
      <c r="DU409" s="1">
        <v>5.6000000000000001E-2</v>
      </c>
    </row>
    <row r="410" spans="1:125" x14ac:dyDescent="0.2">
      <c r="A410" s="2" t="s">
        <v>910</v>
      </c>
      <c r="B410" s="1" t="s">
        <v>811</v>
      </c>
      <c r="C410" s="1">
        <v>64</v>
      </c>
      <c r="D410" s="1">
        <v>3</v>
      </c>
      <c r="E410" s="1">
        <v>13</v>
      </c>
      <c r="F410" s="1">
        <v>16</v>
      </c>
      <c r="G410" s="1">
        <v>21</v>
      </c>
      <c r="H410" s="1">
        <v>33</v>
      </c>
      <c r="I410" s="1">
        <v>52</v>
      </c>
      <c r="J410" s="1">
        <v>104</v>
      </c>
      <c r="K410" s="1">
        <v>1</v>
      </c>
      <c r="L410" s="1">
        <v>1</v>
      </c>
      <c r="M410" s="1">
        <v>0</v>
      </c>
      <c r="N410" s="1">
        <v>0</v>
      </c>
      <c r="O410" s="1">
        <v>0</v>
      </c>
      <c r="P410" s="1">
        <v>74</v>
      </c>
      <c r="Q410" s="1">
        <v>4.1000000000000002E-2</v>
      </c>
      <c r="S410" s="1" t="s">
        <v>992</v>
      </c>
      <c r="T410" s="1" t="s">
        <v>823</v>
      </c>
      <c r="U410" s="1">
        <v>64</v>
      </c>
      <c r="V410" s="1">
        <v>3</v>
      </c>
      <c r="W410" s="1">
        <v>13</v>
      </c>
      <c r="X410" s="1">
        <v>16</v>
      </c>
      <c r="Y410" s="1">
        <v>-5</v>
      </c>
      <c r="Z410" s="1">
        <v>35</v>
      </c>
      <c r="AA410" s="1">
        <v>69</v>
      </c>
      <c r="AB410" s="1">
        <v>128</v>
      </c>
      <c r="AC410" s="1">
        <v>1</v>
      </c>
      <c r="AD410" s="1">
        <v>0</v>
      </c>
      <c r="AE410" s="1">
        <v>0</v>
      </c>
      <c r="AF410" s="1">
        <v>0</v>
      </c>
      <c r="AG410" s="1">
        <v>0</v>
      </c>
      <c r="AH410" s="1">
        <v>97</v>
      </c>
      <c r="AI410" s="1">
        <v>3.1E-2</v>
      </c>
      <c r="AK410" s="2" t="s">
        <v>256</v>
      </c>
      <c r="AL410" s="1" t="s">
        <v>819</v>
      </c>
      <c r="AM410" s="1">
        <v>63</v>
      </c>
      <c r="AN410" s="1">
        <v>5</v>
      </c>
      <c r="AO410" s="1">
        <v>10</v>
      </c>
      <c r="AP410" s="1">
        <v>15</v>
      </c>
      <c r="AQ410" s="1">
        <v>-10</v>
      </c>
      <c r="AR410" s="1">
        <v>22</v>
      </c>
      <c r="AS410" s="1">
        <v>56</v>
      </c>
      <c r="AT410" s="1">
        <v>32</v>
      </c>
      <c r="AU410" s="1">
        <v>0</v>
      </c>
      <c r="AV410" s="1">
        <v>0</v>
      </c>
      <c r="AW410" s="1">
        <v>0</v>
      </c>
      <c r="AX410" s="1">
        <v>1</v>
      </c>
      <c r="AY410" s="1">
        <v>0</v>
      </c>
      <c r="AZ410" s="1">
        <v>117</v>
      </c>
      <c r="BA410" s="1">
        <v>4.2999999999999997E-2</v>
      </c>
      <c r="BC410" s="2" t="s">
        <v>993</v>
      </c>
      <c r="BD410" s="1" t="s">
        <v>821</v>
      </c>
      <c r="BE410" s="1">
        <v>48</v>
      </c>
      <c r="BF410" s="1">
        <v>1</v>
      </c>
      <c r="BG410" s="1">
        <v>8</v>
      </c>
      <c r="BH410" s="1">
        <v>9</v>
      </c>
      <c r="BI410" s="1">
        <v>4</v>
      </c>
      <c r="BJ410" s="1">
        <v>21</v>
      </c>
      <c r="BK410" s="1">
        <v>78</v>
      </c>
      <c r="BL410" s="1">
        <v>50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46</v>
      </c>
      <c r="BS410" s="1">
        <v>2.1999999999999999E-2</v>
      </c>
      <c r="BU410" s="2" t="s">
        <v>370</v>
      </c>
      <c r="BV410" s="1" t="s">
        <v>812</v>
      </c>
      <c r="BW410" s="1">
        <v>59</v>
      </c>
      <c r="BX410" s="1">
        <v>9</v>
      </c>
      <c r="BY410" s="1">
        <v>7</v>
      </c>
      <c r="BZ410" s="1">
        <v>16</v>
      </c>
      <c r="CA410" s="1">
        <v>-17</v>
      </c>
      <c r="CB410" s="1">
        <v>40</v>
      </c>
      <c r="CC410" s="1">
        <v>72</v>
      </c>
      <c r="CD410" s="1">
        <v>14</v>
      </c>
      <c r="CE410" s="1">
        <v>6</v>
      </c>
      <c r="CF410" s="1">
        <v>1</v>
      </c>
      <c r="CG410" s="1">
        <v>0</v>
      </c>
      <c r="CH410" s="1">
        <v>0</v>
      </c>
      <c r="CI410" s="1">
        <v>0</v>
      </c>
      <c r="CJ410" s="1">
        <v>100</v>
      </c>
      <c r="CK410" s="1">
        <v>0.09</v>
      </c>
      <c r="CL410" s="1" t="s">
        <v>797</v>
      </c>
      <c r="CM410" s="1" t="s">
        <v>162</v>
      </c>
      <c r="CN410" s="1" t="s">
        <v>809</v>
      </c>
      <c r="CO410" s="1">
        <v>71</v>
      </c>
      <c r="CP410" s="1">
        <v>8</v>
      </c>
      <c r="CQ410" s="1">
        <v>8</v>
      </c>
      <c r="CR410" s="1">
        <v>16</v>
      </c>
      <c r="CS410" s="1">
        <v>-14</v>
      </c>
      <c r="CT410" s="1">
        <v>76</v>
      </c>
      <c r="CU410" s="1">
        <v>220</v>
      </c>
      <c r="CV410" s="1">
        <v>72</v>
      </c>
      <c r="CW410" s="1">
        <v>0</v>
      </c>
      <c r="CX410" s="1">
        <v>1</v>
      </c>
      <c r="CY410" s="1">
        <v>1</v>
      </c>
      <c r="CZ410" s="1">
        <v>0</v>
      </c>
      <c r="DA410" s="1">
        <v>0</v>
      </c>
      <c r="DB410" s="1">
        <v>103</v>
      </c>
      <c r="DC410" s="1">
        <v>7.8E-2</v>
      </c>
      <c r="DE410" s="2"/>
      <c r="DF410" s="1" t="s">
        <v>162</v>
      </c>
      <c r="DG410" s="1">
        <v>71</v>
      </c>
      <c r="DH410" s="1">
        <v>8</v>
      </c>
      <c r="DI410" s="1">
        <v>8</v>
      </c>
      <c r="DJ410" s="1">
        <v>16</v>
      </c>
      <c r="DK410" s="1">
        <v>-14</v>
      </c>
      <c r="DL410" s="1">
        <v>76</v>
      </c>
      <c r="DM410" s="1">
        <v>220</v>
      </c>
      <c r="DN410" s="1">
        <v>72</v>
      </c>
      <c r="DO410" s="1">
        <v>0</v>
      </c>
      <c r="DP410" s="1">
        <v>1</v>
      </c>
      <c r="DQ410" s="1">
        <v>1</v>
      </c>
      <c r="DR410" s="1">
        <v>0</v>
      </c>
      <c r="DS410" s="1">
        <v>0</v>
      </c>
      <c r="DT410" s="1">
        <v>103</v>
      </c>
      <c r="DU410" s="1">
        <v>7.8E-2</v>
      </c>
    </row>
    <row r="411" spans="1:125" x14ac:dyDescent="0.2">
      <c r="A411" s="2" t="s">
        <v>620</v>
      </c>
      <c r="B411" s="1" t="s">
        <v>796</v>
      </c>
      <c r="C411" s="1">
        <v>63</v>
      </c>
      <c r="D411" s="1">
        <v>4</v>
      </c>
      <c r="E411" s="1">
        <v>12</v>
      </c>
      <c r="F411" s="1">
        <v>16</v>
      </c>
      <c r="G411" s="1">
        <v>1</v>
      </c>
      <c r="H411" s="1">
        <v>30</v>
      </c>
      <c r="I411" s="1">
        <v>102</v>
      </c>
      <c r="J411" s="1">
        <v>99</v>
      </c>
      <c r="K411" s="1">
        <v>0</v>
      </c>
      <c r="L411" s="1">
        <v>2</v>
      </c>
      <c r="M411" s="1">
        <v>0</v>
      </c>
      <c r="N411" s="1">
        <v>0</v>
      </c>
      <c r="O411" s="1">
        <v>1</v>
      </c>
      <c r="P411" s="1">
        <v>45</v>
      </c>
      <c r="Q411" s="1">
        <v>8.8999999999999996E-2</v>
      </c>
      <c r="S411" s="1" t="s">
        <v>758</v>
      </c>
      <c r="T411" s="1" t="s">
        <v>801</v>
      </c>
      <c r="U411" s="1">
        <v>82</v>
      </c>
      <c r="V411" s="1">
        <v>2</v>
      </c>
      <c r="W411" s="1">
        <v>14</v>
      </c>
      <c r="X411" s="1">
        <v>16</v>
      </c>
      <c r="Y411" s="1">
        <v>15</v>
      </c>
      <c r="Z411" s="1">
        <v>53</v>
      </c>
      <c r="AA411" s="1">
        <v>177</v>
      </c>
      <c r="AB411" s="1">
        <v>133</v>
      </c>
      <c r="AC411" s="1">
        <v>0</v>
      </c>
      <c r="AD411" s="1">
        <v>0</v>
      </c>
      <c r="AE411" s="1">
        <v>0</v>
      </c>
      <c r="AF411" s="1">
        <v>1</v>
      </c>
      <c r="AG411" s="1">
        <v>0</v>
      </c>
      <c r="AH411" s="1">
        <v>114</v>
      </c>
      <c r="AI411" s="1">
        <v>1.7999999999999999E-2</v>
      </c>
      <c r="AK411" s="2" t="s">
        <v>896</v>
      </c>
      <c r="AL411" s="1" t="s">
        <v>805</v>
      </c>
      <c r="AM411" s="1">
        <v>69</v>
      </c>
      <c r="AN411" s="1">
        <v>1</v>
      </c>
      <c r="AO411" s="1">
        <v>14</v>
      </c>
      <c r="AP411" s="1">
        <v>15</v>
      </c>
      <c r="AQ411" s="1">
        <v>9</v>
      </c>
      <c r="AR411" s="1">
        <v>14</v>
      </c>
      <c r="AS411" s="1">
        <v>42</v>
      </c>
      <c r="AT411" s="1">
        <v>142</v>
      </c>
      <c r="AU411" s="1">
        <v>0</v>
      </c>
      <c r="AV411" s="1">
        <v>0</v>
      </c>
      <c r="AW411" s="1">
        <v>0</v>
      </c>
      <c r="AX411" s="1">
        <v>1</v>
      </c>
      <c r="AY411" s="1">
        <v>0</v>
      </c>
      <c r="AZ411" s="1">
        <v>65</v>
      </c>
      <c r="BA411" s="1">
        <v>1.4999999999999999E-2</v>
      </c>
      <c r="BC411" s="2" t="s">
        <v>261</v>
      </c>
      <c r="BD411" s="1" t="s">
        <v>806</v>
      </c>
      <c r="BE411" s="1">
        <v>33</v>
      </c>
      <c r="BF411" s="1">
        <v>3</v>
      </c>
      <c r="BG411" s="1">
        <v>6</v>
      </c>
      <c r="BH411" s="1">
        <v>9</v>
      </c>
      <c r="BI411" s="1">
        <v>-11</v>
      </c>
      <c r="BJ411" s="1">
        <v>6</v>
      </c>
      <c r="BK411" s="1">
        <v>45</v>
      </c>
      <c r="BL411" s="1">
        <v>20</v>
      </c>
      <c r="BM411" s="1">
        <v>1</v>
      </c>
      <c r="BN411" s="1">
        <v>0</v>
      </c>
      <c r="BO411" s="1">
        <v>0</v>
      </c>
      <c r="BP411" s="1">
        <v>0</v>
      </c>
      <c r="BQ411" s="1">
        <v>2</v>
      </c>
      <c r="BR411" s="1">
        <v>62</v>
      </c>
      <c r="BS411" s="1">
        <v>4.8000000000000001E-2</v>
      </c>
      <c r="BU411" s="2" t="s">
        <v>994</v>
      </c>
      <c r="BV411" s="1" t="s">
        <v>813</v>
      </c>
      <c r="BW411" s="1">
        <v>51</v>
      </c>
      <c r="BX411" s="1">
        <v>3</v>
      </c>
      <c r="BY411" s="1">
        <v>13</v>
      </c>
      <c r="BZ411" s="1">
        <v>16</v>
      </c>
      <c r="CA411" s="1">
        <v>-7</v>
      </c>
      <c r="CB411" s="1">
        <v>30</v>
      </c>
      <c r="CC411" s="1">
        <v>114</v>
      </c>
      <c r="CD411" s="1">
        <v>104</v>
      </c>
      <c r="CE411" s="1">
        <v>1</v>
      </c>
      <c r="CF411" s="1">
        <v>2</v>
      </c>
      <c r="CG411" s="1">
        <v>0</v>
      </c>
      <c r="CH411" s="1">
        <v>0</v>
      </c>
      <c r="CI411" s="1">
        <v>1</v>
      </c>
      <c r="CJ411" s="1">
        <v>71</v>
      </c>
      <c r="CK411" s="1">
        <v>4.2000000000000003E-2</v>
      </c>
      <c r="CL411" s="1" t="s">
        <v>797</v>
      </c>
      <c r="CM411" s="1" t="s">
        <v>536</v>
      </c>
      <c r="CN411" s="1" t="s">
        <v>813</v>
      </c>
      <c r="CO411" s="1">
        <v>62</v>
      </c>
      <c r="CP411" s="1">
        <v>8</v>
      </c>
      <c r="CQ411" s="1">
        <v>8</v>
      </c>
      <c r="CR411" s="1">
        <v>16</v>
      </c>
      <c r="CS411" s="1">
        <v>-4</v>
      </c>
      <c r="CT411" s="1">
        <v>18</v>
      </c>
      <c r="CU411" s="1">
        <v>61</v>
      </c>
      <c r="CV411" s="1">
        <v>23</v>
      </c>
      <c r="CW411" s="1">
        <v>2</v>
      </c>
      <c r="CX411" s="1">
        <v>0</v>
      </c>
      <c r="CY411" s="1">
        <v>0</v>
      </c>
      <c r="CZ411" s="1">
        <v>0</v>
      </c>
      <c r="DA411" s="1">
        <v>3</v>
      </c>
      <c r="DB411" s="1">
        <v>78</v>
      </c>
      <c r="DC411" s="1">
        <v>0.10299999999999999</v>
      </c>
      <c r="DE411" s="2"/>
      <c r="DF411" s="1" t="s">
        <v>536</v>
      </c>
      <c r="DG411" s="1">
        <v>62</v>
      </c>
      <c r="DH411" s="1">
        <v>8</v>
      </c>
      <c r="DI411" s="1">
        <v>8</v>
      </c>
      <c r="DJ411" s="1">
        <v>16</v>
      </c>
      <c r="DK411" s="1">
        <v>-4</v>
      </c>
      <c r="DL411" s="1">
        <v>18</v>
      </c>
      <c r="DM411" s="1">
        <v>61</v>
      </c>
      <c r="DN411" s="1">
        <v>23</v>
      </c>
      <c r="DO411" s="1">
        <v>2</v>
      </c>
      <c r="DP411" s="1">
        <v>0</v>
      </c>
      <c r="DQ411" s="1">
        <v>0</v>
      </c>
      <c r="DR411" s="1">
        <v>0</v>
      </c>
      <c r="DS411" s="1">
        <v>3</v>
      </c>
      <c r="DT411" s="1">
        <v>78</v>
      </c>
      <c r="DU411" s="1">
        <v>0.10299999999999999</v>
      </c>
    </row>
    <row r="412" spans="1:125" x14ac:dyDescent="0.2">
      <c r="A412" s="2" t="s">
        <v>612</v>
      </c>
      <c r="B412" s="1" t="s">
        <v>823</v>
      </c>
      <c r="C412" s="1">
        <v>79</v>
      </c>
      <c r="D412" s="1">
        <v>3</v>
      </c>
      <c r="E412" s="1">
        <v>13</v>
      </c>
      <c r="F412" s="1">
        <v>16</v>
      </c>
      <c r="G412" s="1">
        <v>-9</v>
      </c>
      <c r="H412" s="1">
        <v>32</v>
      </c>
      <c r="I412" s="1">
        <v>151</v>
      </c>
      <c r="J412" s="1">
        <v>35</v>
      </c>
      <c r="K412" s="1">
        <v>0</v>
      </c>
      <c r="L412" s="1">
        <v>1</v>
      </c>
      <c r="M412" s="1">
        <v>0</v>
      </c>
      <c r="N412" s="1">
        <v>2</v>
      </c>
      <c r="O412" s="1">
        <v>0</v>
      </c>
      <c r="P412" s="1">
        <v>93</v>
      </c>
      <c r="Q412" s="1">
        <v>3.2000000000000001E-2</v>
      </c>
      <c r="S412" s="1" t="s">
        <v>589</v>
      </c>
      <c r="T412" s="1" t="s">
        <v>811</v>
      </c>
      <c r="U412" s="1">
        <v>76</v>
      </c>
      <c r="V412" s="1">
        <v>10</v>
      </c>
      <c r="W412" s="1">
        <v>6</v>
      </c>
      <c r="X412" s="1">
        <v>16</v>
      </c>
      <c r="Y412" s="1">
        <v>-18</v>
      </c>
      <c r="Z412" s="1">
        <v>114</v>
      </c>
      <c r="AA412" s="1">
        <v>171</v>
      </c>
      <c r="AB412" s="1">
        <v>18</v>
      </c>
      <c r="AC412" s="1">
        <v>3</v>
      </c>
      <c r="AD412" s="1">
        <v>1</v>
      </c>
      <c r="AE412" s="1">
        <v>0</v>
      </c>
      <c r="AF412" s="1">
        <v>0</v>
      </c>
      <c r="AG412" s="1">
        <v>1</v>
      </c>
      <c r="AH412" s="1">
        <v>90</v>
      </c>
      <c r="AI412" s="1">
        <v>0.111</v>
      </c>
      <c r="AK412" s="2" t="s">
        <v>577</v>
      </c>
      <c r="AL412" s="1" t="s">
        <v>808</v>
      </c>
      <c r="AM412" s="1">
        <v>58</v>
      </c>
      <c r="AN412" s="1">
        <v>2</v>
      </c>
      <c r="AO412" s="1">
        <v>13</v>
      </c>
      <c r="AP412" s="1">
        <v>15</v>
      </c>
      <c r="AQ412" s="1">
        <v>6</v>
      </c>
      <c r="AR412" s="1">
        <v>26</v>
      </c>
      <c r="AS412" s="1">
        <v>19</v>
      </c>
      <c r="AT412" s="1">
        <v>41</v>
      </c>
      <c r="AU412" s="1">
        <v>1</v>
      </c>
      <c r="AV412" s="1">
        <v>6</v>
      </c>
      <c r="AW412" s="1">
        <v>0</v>
      </c>
      <c r="AX412" s="1">
        <v>0</v>
      </c>
      <c r="AY412" s="1">
        <v>0</v>
      </c>
      <c r="AZ412" s="1">
        <v>47</v>
      </c>
      <c r="BA412" s="1">
        <v>4.2999999999999997E-2</v>
      </c>
      <c r="BC412" s="2" t="s">
        <v>159</v>
      </c>
      <c r="BD412" s="1" t="s">
        <v>810</v>
      </c>
      <c r="BE412" s="1">
        <v>47</v>
      </c>
      <c r="BF412" s="1">
        <v>4</v>
      </c>
      <c r="BG412" s="1">
        <v>5</v>
      </c>
      <c r="BH412" s="1">
        <v>9</v>
      </c>
      <c r="BI412" s="1">
        <v>3</v>
      </c>
      <c r="BJ412" s="1">
        <v>113</v>
      </c>
      <c r="BK412" s="1">
        <v>159</v>
      </c>
      <c r="BL412" s="1">
        <v>6</v>
      </c>
      <c r="BM412" s="1">
        <v>0</v>
      </c>
      <c r="BN412" s="1">
        <v>0</v>
      </c>
      <c r="BO412" s="1">
        <v>0</v>
      </c>
      <c r="BP412" s="1">
        <v>0</v>
      </c>
      <c r="BQ412" s="1">
        <v>1</v>
      </c>
      <c r="BR412" s="1">
        <v>46</v>
      </c>
      <c r="BS412" s="1">
        <v>8.6999999999999994E-2</v>
      </c>
      <c r="BU412" s="2" t="s">
        <v>995</v>
      </c>
      <c r="BV412" s="1" t="s">
        <v>813</v>
      </c>
      <c r="BW412" s="1">
        <v>52</v>
      </c>
      <c r="BX412" s="1">
        <v>2</v>
      </c>
      <c r="BY412" s="1">
        <v>14</v>
      </c>
      <c r="BZ412" s="1">
        <v>16</v>
      </c>
      <c r="CA412" s="1">
        <v>-9</v>
      </c>
      <c r="CB412" s="1">
        <v>26</v>
      </c>
      <c r="CC412" s="1">
        <v>68</v>
      </c>
      <c r="CD412" s="1">
        <v>72</v>
      </c>
      <c r="CE412" s="1">
        <v>1</v>
      </c>
      <c r="CF412" s="1">
        <v>5</v>
      </c>
      <c r="CG412" s="1">
        <v>0</v>
      </c>
      <c r="CH412" s="1">
        <v>0</v>
      </c>
      <c r="CI412" s="1">
        <v>0</v>
      </c>
      <c r="CJ412" s="1">
        <v>86</v>
      </c>
      <c r="CK412" s="1">
        <v>2.3E-2</v>
      </c>
      <c r="CL412" s="1" t="s">
        <v>797</v>
      </c>
      <c r="CM412" s="1" t="s">
        <v>259</v>
      </c>
      <c r="CN412" s="1" t="s">
        <v>816</v>
      </c>
      <c r="CO412" s="1">
        <v>53</v>
      </c>
      <c r="CP412" s="1">
        <v>5</v>
      </c>
      <c r="CQ412" s="1">
        <v>11</v>
      </c>
      <c r="CR412" s="1">
        <v>16</v>
      </c>
      <c r="CS412" s="1">
        <v>-10</v>
      </c>
      <c r="CT412" s="1">
        <v>39</v>
      </c>
      <c r="CU412" s="1">
        <v>62</v>
      </c>
      <c r="CV412" s="1">
        <v>10</v>
      </c>
      <c r="CW412" s="1">
        <v>1</v>
      </c>
      <c r="CX412" s="1">
        <v>2</v>
      </c>
      <c r="CY412" s="1">
        <v>0</v>
      </c>
      <c r="CZ412" s="1">
        <v>0</v>
      </c>
      <c r="DA412" s="1">
        <v>1</v>
      </c>
      <c r="DB412" s="1">
        <v>63</v>
      </c>
      <c r="DC412" s="1">
        <v>7.9000000000000001E-2</v>
      </c>
      <c r="DE412" s="2"/>
      <c r="DF412" s="1" t="s">
        <v>259</v>
      </c>
      <c r="DG412" s="1">
        <v>53</v>
      </c>
      <c r="DH412" s="1">
        <v>5</v>
      </c>
      <c r="DI412" s="1">
        <v>11</v>
      </c>
      <c r="DJ412" s="1">
        <v>16</v>
      </c>
      <c r="DK412" s="1">
        <v>-10</v>
      </c>
      <c r="DL412" s="1">
        <v>39</v>
      </c>
      <c r="DM412" s="1">
        <v>62</v>
      </c>
      <c r="DN412" s="1">
        <v>10</v>
      </c>
      <c r="DO412" s="1">
        <v>1</v>
      </c>
      <c r="DP412" s="1">
        <v>2</v>
      </c>
      <c r="DQ412" s="1">
        <v>0</v>
      </c>
      <c r="DR412" s="1">
        <v>0</v>
      </c>
      <c r="DS412" s="1">
        <v>1</v>
      </c>
      <c r="DT412" s="1">
        <v>63</v>
      </c>
      <c r="DU412" s="1">
        <v>7.9000000000000001E-2</v>
      </c>
    </row>
    <row r="413" spans="1:125" x14ac:dyDescent="0.2">
      <c r="A413" s="2" t="s">
        <v>996</v>
      </c>
      <c r="B413" s="1" t="s">
        <v>806</v>
      </c>
      <c r="C413" s="1">
        <v>81</v>
      </c>
      <c r="D413" s="1">
        <v>2</v>
      </c>
      <c r="E413" s="1">
        <v>14</v>
      </c>
      <c r="F413" s="1">
        <v>16</v>
      </c>
      <c r="G413" s="1">
        <v>2</v>
      </c>
      <c r="H413" s="1">
        <v>40</v>
      </c>
      <c r="I413" s="1">
        <v>67</v>
      </c>
      <c r="J413" s="1">
        <v>144</v>
      </c>
      <c r="K413" s="1">
        <v>0</v>
      </c>
      <c r="L413" s="1">
        <v>0</v>
      </c>
      <c r="M413" s="1">
        <v>0</v>
      </c>
      <c r="N413" s="1">
        <v>1</v>
      </c>
      <c r="O413" s="1">
        <v>0</v>
      </c>
      <c r="P413" s="1">
        <v>53</v>
      </c>
      <c r="Q413" s="1">
        <v>3.7999999999999999E-2</v>
      </c>
      <c r="S413" s="1" t="s">
        <v>420</v>
      </c>
      <c r="T413" s="1" t="s">
        <v>812</v>
      </c>
      <c r="U413" s="1">
        <v>60</v>
      </c>
      <c r="V413" s="1">
        <v>7</v>
      </c>
      <c r="W413" s="1">
        <v>9</v>
      </c>
      <c r="X413" s="1">
        <v>16</v>
      </c>
      <c r="Y413" s="1">
        <v>5</v>
      </c>
      <c r="Z413" s="1">
        <v>10</v>
      </c>
      <c r="AA413" s="1">
        <v>50</v>
      </c>
      <c r="AB413" s="1">
        <v>20</v>
      </c>
      <c r="AC413" s="1">
        <v>0</v>
      </c>
      <c r="AD413" s="1">
        <v>0</v>
      </c>
      <c r="AE413" s="1">
        <v>0</v>
      </c>
      <c r="AF413" s="1">
        <v>0</v>
      </c>
      <c r="AG413" s="1">
        <v>3</v>
      </c>
      <c r="AH413" s="1">
        <v>91</v>
      </c>
      <c r="AI413" s="1">
        <v>7.6999999999999999E-2</v>
      </c>
      <c r="AK413" s="2" t="s">
        <v>997</v>
      </c>
      <c r="AL413" s="1" t="s">
        <v>806</v>
      </c>
      <c r="AM413" s="1">
        <v>78</v>
      </c>
      <c r="AN413" s="1">
        <v>5</v>
      </c>
      <c r="AO413" s="1">
        <v>10</v>
      </c>
      <c r="AP413" s="1">
        <v>15</v>
      </c>
      <c r="AQ413" s="1">
        <v>4</v>
      </c>
      <c r="AR413" s="1">
        <v>44</v>
      </c>
      <c r="AS413" s="1">
        <v>186</v>
      </c>
      <c r="AT413" s="1">
        <v>184</v>
      </c>
      <c r="AU413" s="1">
        <v>0</v>
      </c>
      <c r="AV413" s="1">
        <v>0</v>
      </c>
      <c r="AW413" s="1">
        <v>0</v>
      </c>
      <c r="AX413" s="1">
        <v>1</v>
      </c>
      <c r="AY413" s="1">
        <v>0</v>
      </c>
      <c r="AZ413" s="1">
        <v>47</v>
      </c>
      <c r="BA413" s="1">
        <v>0.106</v>
      </c>
      <c r="BC413" s="2" t="s">
        <v>584</v>
      </c>
      <c r="BD413" s="1" t="s">
        <v>804</v>
      </c>
      <c r="BE413" s="1">
        <v>42</v>
      </c>
      <c r="BF413" s="1">
        <v>4</v>
      </c>
      <c r="BG413" s="1">
        <v>5</v>
      </c>
      <c r="BH413" s="1">
        <v>9</v>
      </c>
      <c r="BI413" s="1">
        <v>-1</v>
      </c>
      <c r="BJ413" s="1">
        <v>14</v>
      </c>
      <c r="BK413" s="1">
        <v>81</v>
      </c>
      <c r="BL413" s="1">
        <v>15</v>
      </c>
      <c r="BM413" s="1">
        <v>0</v>
      </c>
      <c r="BN413" s="1">
        <v>0</v>
      </c>
      <c r="BO413" s="1">
        <v>0</v>
      </c>
      <c r="BP413" s="1">
        <v>0</v>
      </c>
      <c r="BQ413" s="1">
        <v>1</v>
      </c>
      <c r="BR413" s="1">
        <v>51</v>
      </c>
      <c r="BS413" s="1">
        <v>7.8E-2</v>
      </c>
      <c r="BU413" s="2" t="s">
        <v>298</v>
      </c>
      <c r="BV413" s="1" t="s">
        <v>795</v>
      </c>
      <c r="BW413" s="1">
        <v>61</v>
      </c>
      <c r="BX413" s="1">
        <v>5</v>
      </c>
      <c r="BY413" s="1">
        <v>11</v>
      </c>
      <c r="BZ413" s="1">
        <v>16</v>
      </c>
      <c r="CA413" s="1">
        <v>-2</v>
      </c>
      <c r="CB413" s="1">
        <v>36</v>
      </c>
      <c r="CC413" s="1">
        <v>197</v>
      </c>
      <c r="CD413" s="1">
        <v>16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107</v>
      </c>
      <c r="CK413" s="1">
        <v>4.7E-2</v>
      </c>
      <c r="CL413" s="1" t="s">
        <v>797</v>
      </c>
      <c r="CM413" s="1" t="s">
        <v>952</v>
      </c>
      <c r="CN413" s="1" t="s">
        <v>802</v>
      </c>
      <c r="CO413" s="1">
        <v>73</v>
      </c>
      <c r="CP413" s="1">
        <v>2</v>
      </c>
      <c r="CQ413" s="1">
        <v>14</v>
      </c>
      <c r="CR413" s="1">
        <v>16</v>
      </c>
      <c r="CS413" s="1">
        <v>-5</v>
      </c>
      <c r="CT413" s="1">
        <v>34</v>
      </c>
      <c r="CU413" s="1">
        <v>92</v>
      </c>
      <c r="CV413" s="1">
        <v>121</v>
      </c>
      <c r="CW413" s="1">
        <v>0</v>
      </c>
      <c r="CX413" s="1">
        <v>2</v>
      </c>
      <c r="CY413" s="1">
        <v>0</v>
      </c>
      <c r="CZ413" s="1">
        <v>0</v>
      </c>
      <c r="DA413" s="1">
        <v>0</v>
      </c>
      <c r="DB413" s="1">
        <v>70</v>
      </c>
      <c r="DC413" s="1">
        <v>2.9000000000000001E-2</v>
      </c>
      <c r="DE413" s="2"/>
      <c r="DF413" s="1" t="s">
        <v>952</v>
      </c>
      <c r="DG413" s="1">
        <v>73</v>
      </c>
      <c r="DH413" s="1">
        <v>2</v>
      </c>
      <c r="DI413" s="1">
        <v>14</v>
      </c>
      <c r="DJ413" s="1">
        <v>16</v>
      </c>
      <c r="DK413" s="1">
        <v>-5</v>
      </c>
      <c r="DL413" s="1">
        <v>34</v>
      </c>
      <c r="DM413" s="1">
        <v>92</v>
      </c>
      <c r="DN413" s="1">
        <v>121</v>
      </c>
      <c r="DO413" s="1">
        <v>0</v>
      </c>
      <c r="DP413" s="1">
        <v>2</v>
      </c>
      <c r="DQ413" s="1">
        <v>0</v>
      </c>
      <c r="DR413" s="1">
        <v>0</v>
      </c>
      <c r="DS413" s="1">
        <v>0</v>
      </c>
      <c r="DT413" s="1">
        <v>70</v>
      </c>
      <c r="DU413" s="1">
        <v>2.9000000000000001E-2</v>
      </c>
    </row>
    <row r="414" spans="1:125" x14ac:dyDescent="0.2">
      <c r="A414" s="2" t="s">
        <v>507</v>
      </c>
      <c r="B414" s="1" t="s">
        <v>809</v>
      </c>
      <c r="C414" s="1">
        <v>60</v>
      </c>
      <c r="D414" s="1">
        <v>7</v>
      </c>
      <c r="E414" s="1">
        <v>9</v>
      </c>
      <c r="F414" s="1">
        <v>16</v>
      </c>
      <c r="G414" s="1">
        <v>9</v>
      </c>
      <c r="H414" s="1">
        <v>120</v>
      </c>
      <c r="I414" s="1">
        <v>51</v>
      </c>
      <c r="J414" s="1">
        <v>6</v>
      </c>
      <c r="K414" s="1">
        <v>0</v>
      </c>
      <c r="L414" s="1">
        <v>0</v>
      </c>
      <c r="M414" s="1">
        <v>0</v>
      </c>
      <c r="N414" s="1">
        <v>0</v>
      </c>
      <c r="O414" s="1">
        <v>2</v>
      </c>
      <c r="P414" s="1">
        <v>68</v>
      </c>
      <c r="Q414" s="1">
        <v>0.10299999999999999</v>
      </c>
      <c r="S414" s="1" t="s">
        <v>837</v>
      </c>
      <c r="T414" s="1" t="s">
        <v>796</v>
      </c>
      <c r="U414" s="1">
        <v>43</v>
      </c>
      <c r="V414" s="1">
        <v>7</v>
      </c>
      <c r="W414" s="1">
        <v>9</v>
      </c>
      <c r="X414" s="1">
        <v>16</v>
      </c>
      <c r="Y414" s="1">
        <v>4</v>
      </c>
      <c r="Z414" s="1">
        <v>8</v>
      </c>
      <c r="AA414" s="1">
        <v>39</v>
      </c>
      <c r="AB414" s="1">
        <v>15</v>
      </c>
      <c r="AC414" s="1">
        <v>0</v>
      </c>
      <c r="AD414" s="1">
        <v>1</v>
      </c>
      <c r="AE414" s="1">
        <v>0</v>
      </c>
      <c r="AF414" s="1">
        <v>0</v>
      </c>
      <c r="AG414" s="1">
        <v>2</v>
      </c>
      <c r="AH414" s="1">
        <v>78</v>
      </c>
      <c r="AI414" s="1">
        <v>0.09</v>
      </c>
      <c r="AK414" s="2" t="s">
        <v>156</v>
      </c>
      <c r="AL414" s="1" t="s">
        <v>807</v>
      </c>
      <c r="AM414" s="1">
        <v>56</v>
      </c>
      <c r="AN414" s="1">
        <v>8</v>
      </c>
      <c r="AO414" s="1">
        <v>7</v>
      </c>
      <c r="AP414" s="1">
        <v>15</v>
      </c>
      <c r="AQ414" s="1">
        <v>-4</v>
      </c>
      <c r="AR414" s="1">
        <v>25</v>
      </c>
      <c r="AS414" s="1">
        <v>81</v>
      </c>
      <c r="AT414" s="1">
        <v>12</v>
      </c>
      <c r="AU414" s="1">
        <v>0</v>
      </c>
      <c r="AV414" s="1">
        <v>1</v>
      </c>
      <c r="AW414" s="1">
        <v>0</v>
      </c>
      <c r="AX414" s="1">
        <v>0</v>
      </c>
      <c r="AY414" s="1">
        <v>2</v>
      </c>
      <c r="AZ414" s="1">
        <v>92</v>
      </c>
      <c r="BA414" s="1">
        <v>8.6999999999999994E-2</v>
      </c>
      <c r="BC414" s="2" t="s">
        <v>977</v>
      </c>
      <c r="BD414" s="1" t="s">
        <v>817</v>
      </c>
      <c r="BE414" s="1">
        <v>48</v>
      </c>
      <c r="BF414" s="1">
        <v>2</v>
      </c>
      <c r="BG414" s="1">
        <v>7</v>
      </c>
      <c r="BH414" s="1">
        <v>9</v>
      </c>
      <c r="BI414" s="1">
        <v>4</v>
      </c>
      <c r="BJ414" s="1">
        <v>15</v>
      </c>
      <c r="BK414" s="1">
        <v>68</v>
      </c>
      <c r="BL414" s="1">
        <v>116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40</v>
      </c>
      <c r="BS414" s="1">
        <v>0.05</v>
      </c>
      <c r="BU414" s="2" t="s">
        <v>938</v>
      </c>
      <c r="BV414" s="1" t="s">
        <v>805</v>
      </c>
      <c r="BW414" s="1">
        <v>77</v>
      </c>
      <c r="BX414" s="1">
        <v>3</v>
      </c>
      <c r="BY414" s="1">
        <v>13</v>
      </c>
      <c r="BZ414" s="1">
        <v>16</v>
      </c>
      <c r="CA414" s="1">
        <v>11</v>
      </c>
      <c r="CB414" s="1">
        <v>38</v>
      </c>
      <c r="CC414" s="1">
        <v>49</v>
      </c>
      <c r="CD414" s="1">
        <v>114</v>
      </c>
      <c r="CE414" s="1">
        <v>0</v>
      </c>
      <c r="CF414" s="1">
        <v>0</v>
      </c>
      <c r="CG414" s="1">
        <v>0</v>
      </c>
      <c r="CH414" s="1">
        <v>1</v>
      </c>
      <c r="CI414" s="1">
        <v>1</v>
      </c>
      <c r="CJ414" s="1">
        <v>83</v>
      </c>
      <c r="CK414" s="1">
        <v>3.5999999999999997E-2</v>
      </c>
      <c r="CL414" s="1" t="s">
        <v>797</v>
      </c>
      <c r="CM414" s="1" t="s">
        <v>291</v>
      </c>
      <c r="CN414" s="1" t="s">
        <v>821</v>
      </c>
      <c r="CO414" s="1">
        <v>42</v>
      </c>
      <c r="CP414" s="1">
        <v>10</v>
      </c>
      <c r="CQ414" s="1">
        <v>6</v>
      </c>
      <c r="CR414" s="1">
        <v>16</v>
      </c>
      <c r="CS414" s="1">
        <v>-5</v>
      </c>
      <c r="CT414" s="1">
        <v>81</v>
      </c>
      <c r="CU414" s="1">
        <v>88</v>
      </c>
      <c r="CV414" s="1">
        <v>2</v>
      </c>
      <c r="CW414" s="1">
        <v>1</v>
      </c>
      <c r="CX414" s="1">
        <v>0</v>
      </c>
      <c r="CY414" s="1">
        <v>0</v>
      </c>
      <c r="CZ414" s="1">
        <v>0</v>
      </c>
      <c r="DA414" s="1">
        <v>3</v>
      </c>
      <c r="DB414" s="1">
        <v>55</v>
      </c>
      <c r="DC414" s="1">
        <v>0.182</v>
      </c>
      <c r="DE414" s="2"/>
      <c r="DF414" s="1" t="s">
        <v>291</v>
      </c>
      <c r="DG414" s="1">
        <v>42</v>
      </c>
      <c r="DH414" s="1">
        <v>10</v>
      </c>
      <c r="DI414" s="1">
        <v>6</v>
      </c>
      <c r="DJ414" s="1">
        <v>16</v>
      </c>
      <c r="DK414" s="1">
        <v>-5</v>
      </c>
      <c r="DL414" s="1">
        <v>81</v>
      </c>
      <c r="DM414" s="1">
        <v>88</v>
      </c>
      <c r="DN414" s="1">
        <v>2</v>
      </c>
      <c r="DO414" s="1">
        <v>1</v>
      </c>
      <c r="DP414" s="1">
        <v>0</v>
      </c>
      <c r="DQ414" s="1">
        <v>0</v>
      </c>
      <c r="DR414" s="1">
        <v>0</v>
      </c>
      <c r="DS414" s="1">
        <v>3</v>
      </c>
      <c r="DT414" s="1">
        <v>55</v>
      </c>
      <c r="DU414" s="1">
        <v>0.182</v>
      </c>
    </row>
    <row r="415" spans="1:125" x14ac:dyDescent="0.2">
      <c r="A415" s="2" t="s">
        <v>377</v>
      </c>
      <c r="B415" s="1" t="s">
        <v>829</v>
      </c>
      <c r="C415" s="1">
        <v>55</v>
      </c>
      <c r="D415" s="1">
        <v>7</v>
      </c>
      <c r="E415" s="1">
        <v>9</v>
      </c>
      <c r="F415" s="1">
        <v>16</v>
      </c>
      <c r="G415" s="1">
        <v>-3</v>
      </c>
      <c r="H415" s="1">
        <v>10</v>
      </c>
      <c r="I415" s="1">
        <v>57</v>
      </c>
      <c r="J415" s="1">
        <v>15</v>
      </c>
      <c r="K415" s="1">
        <v>0</v>
      </c>
      <c r="L415" s="1">
        <v>0</v>
      </c>
      <c r="M415" s="1">
        <v>0</v>
      </c>
      <c r="N415" s="1">
        <v>0</v>
      </c>
      <c r="O415" s="1">
        <v>2</v>
      </c>
      <c r="P415" s="1">
        <v>67</v>
      </c>
      <c r="Q415" s="1">
        <v>0.104</v>
      </c>
      <c r="S415" s="1" t="s">
        <v>597</v>
      </c>
      <c r="T415" s="1" t="s">
        <v>805</v>
      </c>
      <c r="U415" s="1">
        <v>70</v>
      </c>
      <c r="V415" s="1">
        <v>4</v>
      </c>
      <c r="W415" s="1">
        <v>12</v>
      </c>
      <c r="X415" s="1">
        <v>16</v>
      </c>
      <c r="Y415" s="1">
        <v>10</v>
      </c>
      <c r="Z415" s="1">
        <v>55</v>
      </c>
      <c r="AA415" s="1">
        <v>72</v>
      </c>
      <c r="AB415" s="1">
        <v>90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56</v>
      </c>
      <c r="AI415" s="1">
        <v>7.0999999999999994E-2</v>
      </c>
      <c r="AK415" s="2" t="s">
        <v>753</v>
      </c>
      <c r="AL415" s="1" t="s">
        <v>820</v>
      </c>
      <c r="AM415" s="1">
        <v>77</v>
      </c>
      <c r="AN415" s="1">
        <v>5</v>
      </c>
      <c r="AO415" s="1">
        <v>10</v>
      </c>
      <c r="AP415" s="1">
        <v>15</v>
      </c>
      <c r="AQ415" s="1">
        <v>27</v>
      </c>
      <c r="AR415" s="1">
        <v>53</v>
      </c>
      <c r="AS415" s="1">
        <v>145</v>
      </c>
      <c r="AT415" s="1">
        <v>133</v>
      </c>
      <c r="AU415" s="1">
        <v>0</v>
      </c>
      <c r="AV415" s="1">
        <v>0</v>
      </c>
      <c r="AW415" s="1">
        <v>0</v>
      </c>
      <c r="AX415" s="1">
        <v>0</v>
      </c>
      <c r="AY415" s="1">
        <v>2</v>
      </c>
      <c r="AZ415" s="1">
        <v>171</v>
      </c>
      <c r="BA415" s="1">
        <v>2.9000000000000001E-2</v>
      </c>
      <c r="BC415" s="2" t="s">
        <v>173</v>
      </c>
      <c r="BD415" s="1" t="s">
        <v>819</v>
      </c>
      <c r="BE415" s="1">
        <v>34</v>
      </c>
      <c r="BF415" s="1">
        <v>4</v>
      </c>
      <c r="BG415" s="1">
        <v>5</v>
      </c>
      <c r="BH415" s="1">
        <v>9</v>
      </c>
      <c r="BI415" s="1">
        <v>-5</v>
      </c>
      <c r="BJ415" s="1">
        <v>6</v>
      </c>
      <c r="BK415" s="1">
        <v>17</v>
      </c>
      <c r="BL415" s="1">
        <v>27</v>
      </c>
      <c r="BM415" s="1">
        <v>2</v>
      </c>
      <c r="BN415" s="1">
        <v>2</v>
      </c>
      <c r="BO415" s="1">
        <v>0</v>
      </c>
      <c r="BP415" s="1">
        <v>0</v>
      </c>
      <c r="BQ415" s="1">
        <v>0</v>
      </c>
      <c r="BR415" s="1">
        <v>32</v>
      </c>
      <c r="BS415" s="1">
        <v>0.125</v>
      </c>
      <c r="BU415" s="2" t="s">
        <v>383</v>
      </c>
      <c r="BV415" s="1" t="s">
        <v>798</v>
      </c>
      <c r="BW415" s="1">
        <v>81</v>
      </c>
      <c r="BX415" s="1">
        <v>9</v>
      </c>
      <c r="BY415" s="1">
        <v>7</v>
      </c>
      <c r="BZ415" s="1">
        <v>16</v>
      </c>
      <c r="CA415" s="1">
        <v>3</v>
      </c>
      <c r="CB415" s="1">
        <v>27</v>
      </c>
      <c r="CC415" s="1">
        <v>114</v>
      </c>
      <c r="CD415" s="1">
        <v>45</v>
      </c>
      <c r="CE415" s="1">
        <v>0</v>
      </c>
      <c r="CF415" s="1">
        <v>0</v>
      </c>
      <c r="CG415" s="1">
        <v>2</v>
      </c>
      <c r="CH415" s="1">
        <v>0</v>
      </c>
      <c r="CI415" s="1">
        <v>1</v>
      </c>
      <c r="CJ415" s="1">
        <v>105</v>
      </c>
      <c r="CK415" s="1">
        <v>8.5999999999999993E-2</v>
      </c>
      <c r="CL415" s="1" t="s">
        <v>797</v>
      </c>
      <c r="CM415" s="1" t="s">
        <v>1477</v>
      </c>
      <c r="CN415" s="1" t="s">
        <v>800</v>
      </c>
      <c r="CO415" s="1">
        <v>43</v>
      </c>
      <c r="CP415" s="1">
        <v>9</v>
      </c>
      <c r="CQ415" s="1">
        <v>7</v>
      </c>
      <c r="CR415" s="1">
        <v>16</v>
      </c>
      <c r="CS415" s="1">
        <v>1</v>
      </c>
      <c r="CT415" s="1">
        <v>13</v>
      </c>
      <c r="CU415" s="1">
        <v>41</v>
      </c>
      <c r="CV415" s="1">
        <v>13</v>
      </c>
      <c r="CW415" s="1">
        <v>1</v>
      </c>
      <c r="CX415" s="1">
        <v>1</v>
      </c>
      <c r="CY415" s="1">
        <v>0</v>
      </c>
      <c r="CZ415" s="1">
        <v>0</v>
      </c>
      <c r="DA415" s="1">
        <v>3</v>
      </c>
      <c r="DB415" s="1">
        <v>46</v>
      </c>
      <c r="DC415" s="1">
        <v>0.19600000000000001</v>
      </c>
      <c r="DE415" s="2"/>
      <c r="DF415" s="1" t="s">
        <v>1477</v>
      </c>
      <c r="DG415" s="1">
        <v>43</v>
      </c>
      <c r="DH415" s="1">
        <v>9</v>
      </c>
      <c r="DI415" s="1">
        <v>7</v>
      </c>
      <c r="DJ415" s="1">
        <v>16</v>
      </c>
      <c r="DK415" s="1">
        <v>1</v>
      </c>
      <c r="DL415" s="1">
        <v>13</v>
      </c>
      <c r="DM415" s="1">
        <v>41</v>
      </c>
      <c r="DN415" s="1">
        <v>13</v>
      </c>
      <c r="DO415" s="1">
        <v>1</v>
      </c>
      <c r="DP415" s="1">
        <v>1</v>
      </c>
      <c r="DQ415" s="1">
        <v>0</v>
      </c>
      <c r="DR415" s="1">
        <v>0</v>
      </c>
      <c r="DS415" s="1">
        <v>3</v>
      </c>
      <c r="DT415" s="1">
        <v>46</v>
      </c>
      <c r="DU415" s="1">
        <v>0.19600000000000001</v>
      </c>
    </row>
    <row r="416" spans="1:125" x14ac:dyDescent="0.2">
      <c r="A416" s="2" t="s">
        <v>261</v>
      </c>
      <c r="B416" s="1" t="s">
        <v>818</v>
      </c>
      <c r="C416" s="1">
        <v>23</v>
      </c>
      <c r="D416" s="1">
        <v>10</v>
      </c>
      <c r="E416" s="1">
        <v>6</v>
      </c>
      <c r="F416" s="1">
        <v>16</v>
      </c>
      <c r="G416" s="1">
        <v>1</v>
      </c>
      <c r="H416" s="1">
        <v>2</v>
      </c>
      <c r="I416" s="1">
        <v>29</v>
      </c>
      <c r="J416" s="1">
        <v>9</v>
      </c>
      <c r="K416" s="1">
        <v>1</v>
      </c>
      <c r="L416" s="1">
        <v>2</v>
      </c>
      <c r="M416" s="1">
        <v>2</v>
      </c>
      <c r="N416" s="1">
        <v>0</v>
      </c>
      <c r="O416" s="1">
        <v>3</v>
      </c>
      <c r="P416" s="1">
        <v>39</v>
      </c>
      <c r="Q416" s="1">
        <v>0.25600000000000001</v>
      </c>
      <c r="S416" s="1" t="s">
        <v>171</v>
      </c>
      <c r="T416" s="1" t="s">
        <v>818</v>
      </c>
      <c r="U416" s="1">
        <v>63</v>
      </c>
      <c r="V416" s="1">
        <v>9</v>
      </c>
      <c r="W416" s="1">
        <v>7</v>
      </c>
      <c r="X416" s="1">
        <v>16</v>
      </c>
      <c r="Y416" s="1">
        <v>-6</v>
      </c>
      <c r="Z416" s="1">
        <v>19</v>
      </c>
      <c r="AA416" s="1">
        <v>31</v>
      </c>
      <c r="AB416" s="1">
        <v>20</v>
      </c>
      <c r="AC416" s="1">
        <v>0</v>
      </c>
      <c r="AD416" s="1">
        <v>0</v>
      </c>
      <c r="AE416" s="1">
        <v>0</v>
      </c>
      <c r="AF416" s="1">
        <v>0</v>
      </c>
      <c r="AG416" s="1">
        <v>1</v>
      </c>
      <c r="AH416" s="1">
        <v>74</v>
      </c>
      <c r="AI416" s="1">
        <v>0.122</v>
      </c>
      <c r="AK416" s="2" t="s">
        <v>491</v>
      </c>
      <c r="AL416" s="1" t="s">
        <v>800</v>
      </c>
      <c r="AM416" s="1">
        <v>68</v>
      </c>
      <c r="AN416" s="1">
        <v>4</v>
      </c>
      <c r="AO416" s="1">
        <v>11</v>
      </c>
      <c r="AP416" s="1">
        <v>15</v>
      </c>
      <c r="AQ416" s="1">
        <v>-9</v>
      </c>
      <c r="AR416" s="1">
        <v>30</v>
      </c>
      <c r="AS416" s="1">
        <v>58</v>
      </c>
      <c r="AT416" s="1">
        <v>19</v>
      </c>
      <c r="AU416" s="1">
        <v>1</v>
      </c>
      <c r="AV416" s="1">
        <v>2</v>
      </c>
      <c r="AW416" s="1">
        <v>0</v>
      </c>
      <c r="AX416" s="1">
        <v>0</v>
      </c>
      <c r="AY416" s="1">
        <v>2</v>
      </c>
      <c r="AZ416" s="1">
        <v>94</v>
      </c>
      <c r="BA416" s="1">
        <v>4.2999999999999997E-2</v>
      </c>
      <c r="BC416" s="2" t="s">
        <v>998</v>
      </c>
      <c r="BD416" s="1" t="s">
        <v>809</v>
      </c>
      <c r="BE416" s="1">
        <v>35</v>
      </c>
      <c r="BF416" s="1">
        <v>3</v>
      </c>
      <c r="BG416" s="1">
        <v>6</v>
      </c>
      <c r="BH416" s="1">
        <v>9</v>
      </c>
      <c r="BI416" s="1">
        <v>-4</v>
      </c>
      <c r="BJ416" s="1">
        <v>4</v>
      </c>
      <c r="BK416" s="1">
        <v>63</v>
      </c>
      <c r="BL416" s="1">
        <v>22</v>
      </c>
      <c r="BM416" s="1">
        <v>0</v>
      </c>
      <c r="BN416" s="1">
        <v>0</v>
      </c>
      <c r="BO416" s="1">
        <v>1</v>
      </c>
      <c r="BP416" s="1">
        <v>1</v>
      </c>
      <c r="BQ416" s="1">
        <v>0</v>
      </c>
      <c r="BR416" s="1">
        <v>23</v>
      </c>
      <c r="BS416" s="1">
        <v>0.13</v>
      </c>
      <c r="BU416" s="2" t="s">
        <v>388</v>
      </c>
      <c r="BV416" s="1" t="s">
        <v>813</v>
      </c>
      <c r="BW416" s="1">
        <v>80</v>
      </c>
      <c r="BX416" s="1">
        <v>6</v>
      </c>
      <c r="BY416" s="1">
        <v>10</v>
      </c>
      <c r="BZ416" s="1">
        <v>16</v>
      </c>
      <c r="CA416" s="1">
        <v>-12</v>
      </c>
      <c r="CB416" s="1">
        <v>30</v>
      </c>
      <c r="CC416" s="1">
        <v>128</v>
      </c>
      <c r="CD416" s="1">
        <v>48</v>
      </c>
      <c r="CE416" s="1">
        <v>1</v>
      </c>
      <c r="CF416" s="1">
        <v>1</v>
      </c>
      <c r="CG416" s="1">
        <v>0</v>
      </c>
      <c r="CH416" s="1">
        <v>2</v>
      </c>
      <c r="CI416" s="1">
        <v>1</v>
      </c>
      <c r="CJ416" s="1">
        <v>79</v>
      </c>
      <c r="CK416" s="1">
        <v>7.5999999999999998E-2</v>
      </c>
      <c r="CL416" s="1" t="s">
        <v>797</v>
      </c>
      <c r="CM416" s="1" t="s">
        <v>149</v>
      </c>
      <c r="CN416" s="1" t="s">
        <v>817</v>
      </c>
      <c r="CO416" s="1">
        <v>39</v>
      </c>
      <c r="CP416" s="1">
        <v>6</v>
      </c>
      <c r="CQ416" s="1">
        <v>10</v>
      </c>
      <c r="CR416" s="1">
        <v>16</v>
      </c>
      <c r="CS416" s="1">
        <v>0</v>
      </c>
      <c r="CT416" s="1">
        <v>12</v>
      </c>
      <c r="CU416" s="1">
        <v>59</v>
      </c>
      <c r="CV416" s="1">
        <v>19</v>
      </c>
      <c r="CW416" s="1">
        <v>1</v>
      </c>
      <c r="CX416" s="1">
        <v>3</v>
      </c>
      <c r="CY416" s="1">
        <v>0</v>
      </c>
      <c r="CZ416" s="1">
        <v>0</v>
      </c>
      <c r="DA416" s="1">
        <v>0</v>
      </c>
      <c r="DB416" s="1">
        <v>50</v>
      </c>
      <c r="DC416" s="1">
        <v>0.12</v>
      </c>
      <c r="DE416" s="2"/>
      <c r="DF416" s="1" t="s">
        <v>149</v>
      </c>
      <c r="DG416" s="1">
        <v>39</v>
      </c>
      <c r="DH416" s="1">
        <v>6</v>
      </c>
      <c r="DI416" s="1">
        <v>10</v>
      </c>
      <c r="DJ416" s="1">
        <v>16</v>
      </c>
      <c r="DK416" s="1">
        <v>0</v>
      </c>
      <c r="DL416" s="1">
        <v>12</v>
      </c>
      <c r="DM416" s="1">
        <v>59</v>
      </c>
      <c r="DN416" s="1">
        <v>19</v>
      </c>
      <c r="DO416" s="1">
        <v>1</v>
      </c>
      <c r="DP416" s="1">
        <v>3</v>
      </c>
      <c r="DQ416" s="1">
        <v>0</v>
      </c>
      <c r="DR416" s="1">
        <v>0</v>
      </c>
      <c r="DS416" s="1">
        <v>0</v>
      </c>
      <c r="DT416" s="1">
        <v>50</v>
      </c>
      <c r="DU416" s="1">
        <v>0.12</v>
      </c>
    </row>
    <row r="417" spans="1:125" x14ac:dyDescent="0.2">
      <c r="A417" s="2" t="s">
        <v>750</v>
      </c>
      <c r="B417" s="1" t="s">
        <v>829</v>
      </c>
      <c r="C417" s="1">
        <v>68</v>
      </c>
      <c r="D417" s="1">
        <v>3</v>
      </c>
      <c r="E417" s="1">
        <v>13</v>
      </c>
      <c r="F417" s="1">
        <v>16</v>
      </c>
      <c r="G417" s="1">
        <v>-5</v>
      </c>
      <c r="H417" s="1">
        <v>32</v>
      </c>
      <c r="I417" s="1">
        <v>79</v>
      </c>
      <c r="J417" s="1">
        <v>90</v>
      </c>
      <c r="K417" s="1">
        <v>1</v>
      </c>
      <c r="L417" s="1">
        <v>9</v>
      </c>
      <c r="M417" s="1">
        <v>0</v>
      </c>
      <c r="N417" s="1">
        <v>0</v>
      </c>
      <c r="O417" s="1">
        <v>0</v>
      </c>
      <c r="P417" s="1">
        <v>87</v>
      </c>
      <c r="Q417" s="1">
        <v>3.4000000000000002E-2</v>
      </c>
      <c r="S417" s="1" t="s">
        <v>928</v>
      </c>
      <c r="T417" s="1" t="s">
        <v>800</v>
      </c>
      <c r="U417" s="1">
        <v>76</v>
      </c>
      <c r="V417" s="1">
        <v>9</v>
      </c>
      <c r="W417" s="1">
        <v>7</v>
      </c>
      <c r="X417" s="1">
        <v>16</v>
      </c>
      <c r="Y417" s="1">
        <v>6</v>
      </c>
      <c r="Z417" s="1">
        <v>81</v>
      </c>
      <c r="AA417" s="1">
        <v>145</v>
      </c>
      <c r="AB417" s="1">
        <v>120</v>
      </c>
      <c r="AC417" s="1">
        <v>0</v>
      </c>
      <c r="AD417" s="1">
        <v>0</v>
      </c>
      <c r="AE417" s="1">
        <v>0</v>
      </c>
      <c r="AF417" s="1">
        <v>0</v>
      </c>
      <c r="AG417" s="1">
        <v>1</v>
      </c>
      <c r="AH417" s="1">
        <v>110</v>
      </c>
      <c r="AI417" s="1">
        <v>8.2000000000000003E-2</v>
      </c>
      <c r="AK417" s="2" t="s">
        <v>568</v>
      </c>
      <c r="AL417" s="1" t="s">
        <v>808</v>
      </c>
      <c r="AM417" s="1">
        <v>46</v>
      </c>
      <c r="AN417" s="1">
        <v>5</v>
      </c>
      <c r="AO417" s="1">
        <v>10</v>
      </c>
      <c r="AP417" s="1">
        <v>15</v>
      </c>
      <c r="AQ417" s="1">
        <v>6</v>
      </c>
      <c r="AR417" s="1">
        <v>8</v>
      </c>
      <c r="AS417" s="1">
        <v>29</v>
      </c>
      <c r="AT417" s="1">
        <v>68</v>
      </c>
      <c r="AU417" s="1">
        <v>3</v>
      </c>
      <c r="AV417" s="1">
        <v>2</v>
      </c>
      <c r="AW417" s="1">
        <v>0</v>
      </c>
      <c r="AX417" s="1">
        <v>0</v>
      </c>
      <c r="AY417" s="1">
        <v>1</v>
      </c>
      <c r="AZ417" s="1">
        <v>42</v>
      </c>
      <c r="BA417" s="1">
        <v>0.11899999999999999</v>
      </c>
      <c r="BC417" s="2" t="s">
        <v>158</v>
      </c>
      <c r="BD417" s="1" t="s">
        <v>794</v>
      </c>
      <c r="BE417" s="1">
        <v>24</v>
      </c>
      <c r="BF417" s="1">
        <v>3</v>
      </c>
      <c r="BG417" s="1">
        <v>6</v>
      </c>
      <c r="BH417" s="1">
        <v>9</v>
      </c>
      <c r="BI417" s="1">
        <v>-11</v>
      </c>
      <c r="BJ417" s="1">
        <v>53</v>
      </c>
      <c r="BK417" s="1">
        <v>55</v>
      </c>
      <c r="BL417" s="1">
        <v>10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38</v>
      </c>
      <c r="BS417" s="1">
        <v>7.9000000000000001E-2</v>
      </c>
      <c r="BU417" s="2" t="s">
        <v>936</v>
      </c>
      <c r="BV417" s="1" t="s">
        <v>824</v>
      </c>
      <c r="BW417" s="1">
        <v>82</v>
      </c>
      <c r="BX417" s="1">
        <v>2</v>
      </c>
      <c r="BY417" s="1">
        <v>14</v>
      </c>
      <c r="BZ417" s="1">
        <v>16</v>
      </c>
      <c r="CA417" s="1">
        <v>-23</v>
      </c>
      <c r="CB417" s="1">
        <v>39</v>
      </c>
      <c r="CC417" s="1">
        <v>68</v>
      </c>
      <c r="CD417" s="1">
        <v>211</v>
      </c>
      <c r="CE417" s="1">
        <v>0</v>
      </c>
      <c r="CF417" s="1">
        <v>0</v>
      </c>
      <c r="CG417" s="1">
        <v>0</v>
      </c>
      <c r="CH417" s="1">
        <v>1</v>
      </c>
      <c r="CI417" s="1">
        <v>1</v>
      </c>
      <c r="CJ417" s="1">
        <v>83</v>
      </c>
      <c r="CK417" s="1">
        <v>2.4E-2</v>
      </c>
      <c r="CL417" s="1" t="s">
        <v>797</v>
      </c>
      <c r="CM417" s="1" t="s">
        <v>138</v>
      </c>
      <c r="CN417" s="1" t="s">
        <v>816</v>
      </c>
      <c r="CO417" s="1">
        <v>42</v>
      </c>
      <c r="CP417" s="1">
        <v>12</v>
      </c>
      <c r="CQ417" s="1">
        <v>4</v>
      </c>
      <c r="CR417" s="1">
        <v>16</v>
      </c>
      <c r="CS417" s="1">
        <v>14</v>
      </c>
      <c r="CT417" s="1">
        <v>14</v>
      </c>
      <c r="CU417" s="1">
        <v>46</v>
      </c>
      <c r="CV417" s="1">
        <v>9</v>
      </c>
      <c r="CW417" s="1">
        <v>1</v>
      </c>
      <c r="CX417" s="1">
        <v>0</v>
      </c>
      <c r="CY417" s="1">
        <v>0</v>
      </c>
      <c r="CZ417" s="1">
        <v>0</v>
      </c>
      <c r="DA417" s="1">
        <v>3</v>
      </c>
      <c r="DB417" s="1">
        <v>68</v>
      </c>
      <c r="DC417" s="1">
        <v>0.17599999999999999</v>
      </c>
      <c r="DE417" s="2"/>
      <c r="DF417" s="1" t="s">
        <v>138</v>
      </c>
      <c r="DG417" s="1">
        <v>42</v>
      </c>
      <c r="DH417" s="1">
        <v>12</v>
      </c>
      <c r="DI417" s="1">
        <v>4</v>
      </c>
      <c r="DJ417" s="1">
        <v>16</v>
      </c>
      <c r="DK417" s="1">
        <v>14</v>
      </c>
      <c r="DL417" s="1">
        <v>14</v>
      </c>
      <c r="DM417" s="1">
        <v>46</v>
      </c>
      <c r="DN417" s="1">
        <v>9</v>
      </c>
      <c r="DO417" s="1">
        <v>1</v>
      </c>
      <c r="DP417" s="1">
        <v>0</v>
      </c>
      <c r="DQ417" s="1">
        <v>0</v>
      </c>
      <c r="DR417" s="1">
        <v>0</v>
      </c>
      <c r="DS417" s="1">
        <v>3</v>
      </c>
      <c r="DT417" s="1">
        <v>68</v>
      </c>
      <c r="DU417" s="1">
        <v>0.17599999999999999</v>
      </c>
    </row>
    <row r="418" spans="1:125" x14ac:dyDescent="0.2">
      <c r="A418" s="2" t="s">
        <v>162</v>
      </c>
      <c r="B418" s="1" t="s">
        <v>799</v>
      </c>
      <c r="C418" s="1">
        <v>56</v>
      </c>
      <c r="D418" s="1">
        <v>9</v>
      </c>
      <c r="E418" s="1">
        <v>7</v>
      </c>
      <c r="F418" s="1">
        <v>16</v>
      </c>
      <c r="G418" s="1">
        <v>1</v>
      </c>
      <c r="H418" s="1">
        <v>74</v>
      </c>
      <c r="I418" s="1">
        <v>92</v>
      </c>
      <c r="J418" s="1">
        <v>21</v>
      </c>
      <c r="K418" s="1">
        <v>0</v>
      </c>
      <c r="L418" s="1">
        <v>0</v>
      </c>
      <c r="M418" s="1">
        <v>1</v>
      </c>
      <c r="N418" s="1">
        <v>1</v>
      </c>
      <c r="O418" s="1">
        <v>1</v>
      </c>
      <c r="P418" s="1">
        <v>63</v>
      </c>
      <c r="Q418" s="1">
        <v>0.14299999999999999</v>
      </c>
      <c r="S418" s="1" t="s">
        <v>925</v>
      </c>
      <c r="T418" s="1" t="s">
        <v>818</v>
      </c>
      <c r="U418" s="1">
        <v>67</v>
      </c>
      <c r="V418" s="1">
        <v>3</v>
      </c>
      <c r="W418" s="1">
        <v>13</v>
      </c>
      <c r="X418" s="1">
        <v>16</v>
      </c>
      <c r="Y418" s="1">
        <v>-8</v>
      </c>
      <c r="Z418" s="1">
        <v>68</v>
      </c>
      <c r="AA418" s="1">
        <v>135</v>
      </c>
      <c r="AB418" s="1">
        <v>110</v>
      </c>
      <c r="AC418" s="1">
        <v>1</v>
      </c>
      <c r="AD418" s="1">
        <v>1</v>
      </c>
      <c r="AE418" s="1">
        <v>0</v>
      </c>
      <c r="AF418" s="1">
        <v>0</v>
      </c>
      <c r="AG418" s="1">
        <v>0</v>
      </c>
      <c r="AH418" s="1">
        <v>62</v>
      </c>
      <c r="AI418" s="1">
        <v>4.8000000000000001E-2</v>
      </c>
      <c r="AK418" s="2" t="s">
        <v>363</v>
      </c>
      <c r="AL418" s="1" t="s">
        <v>819</v>
      </c>
      <c r="AM418" s="1">
        <v>69</v>
      </c>
      <c r="AN418" s="1">
        <v>9</v>
      </c>
      <c r="AO418" s="1">
        <v>6</v>
      </c>
      <c r="AP418" s="1">
        <v>15</v>
      </c>
      <c r="AQ418" s="1">
        <v>-8</v>
      </c>
      <c r="AR418" s="1">
        <v>53</v>
      </c>
      <c r="AS418" s="1">
        <v>110</v>
      </c>
      <c r="AT418" s="1">
        <v>22</v>
      </c>
      <c r="AU418" s="1">
        <v>0</v>
      </c>
      <c r="AV418" s="1">
        <v>0</v>
      </c>
      <c r="AW418" s="1">
        <v>1</v>
      </c>
      <c r="AX418" s="1">
        <v>0</v>
      </c>
      <c r="AY418" s="1">
        <v>2</v>
      </c>
      <c r="AZ418" s="1">
        <v>113</v>
      </c>
      <c r="BA418" s="1">
        <v>0.08</v>
      </c>
      <c r="BC418" s="2" t="s">
        <v>290</v>
      </c>
      <c r="BD418" s="1" t="s">
        <v>804</v>
      </c>
      <c r="BE418" s="1">
        <v>17</v>
      </c>
      <c r="BF418" s="1">
        <v>4</v>
      </c>
      <c r="BG418" s="1">
        <v>5</v>
      </c>
      <c r="BH418" s="1">
        <v>9</v>
      </c>
      <c r="BI418" s="1">
        <v>-6</v>
      </c>
      <c r="BJ418" s="1">
        <v>8</v>
      </c>
      <c r="BK418" s="1">
        <v>51</v>
      </c>
      <c r="BL418" s="1">
        <v>7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30</v>
      </c>
      <c r="BS418" s="1">
        <v>0.13300000000000001</v>
      </c>
      <c r="BU418" s="2" t="s">
        <v>373</v>
      </c>
      <c r="BV418" s="1" t="s">
        <v>805</v>
      </c>
      <c r="BW418" s="1">
        <v>59</v>
      </c>
      <c r="BX418" s="1">
        <v>4</v>
      </c>
      <c r="BY418" s="1">
        <v>12</v>
      </c>
      <c r="BZ418" s="1">
        <v>16</v>
      </c>
      <c r="CA418" s="1">
        <v>0</v>
      </c>
      <c r="CB418" s="1">
        <v>16</v>
      </c>
      <c r="CC418" s="1">
        <v>35</v>
      </c>
      <c r="CD418" s="1">
        <v>55</v>
      </c>
      <c r="CE418" s="1">
        <v>0</v>
      </c>
      <c r="CF418" s="1">
        <v>0</v>
      </c>
      <c r="CG418" s="1">
        <v>1</v>
      </c>
      <c r="CH418" s="1">
        <v>1</v>
      </c>
      <c r="CI418" s="1">
        <v>2</v>
      </c>
      <c r="CJ418" s="1">
        <v>50</v>
      </c>
      <c r="CK418" s="1">
        <v>0.08</v>
      </c>
      <c r="CL418" s="1" t="s">
        <v>797</v>
      </c>
      <c r="CM418" s="1" t="s">
        <v>1249</v>
      </c>
      <c r="CN418" s="1" t="s">
        <v>815</v>
      </c>
      <c r="CO418" s="1">
        <v>58</v>
      </c>
      <c r="CP418" s="1">
        <v>8</v>
      </c>
      <c r="CQ418" s="1">
        <v>8</v>
      </c>
      <c r="CR418" s="1">
        <v>16</v>
      </c>
      <c r="CS418" s="1">
        <v>13</v>
      </c>
      <c r="CT418" s="1">
        <v>23</v>
      </c>
      <c r="CU418" s="1">
        <v>42</v>
      </c>
      <c r="CV418" s="1">
        <v>51</v>
      </c>
      <c r="CW418" s="1">
        <v>2</v>
      </c>
      <c r="CX418" s="1">
        <v>4</v>
      </c>
      <c r="CY418" s="1">
        <v>0</v>
      </c>
      <c r="CZ418" s="1">
        <v>0</v>
      </c>
      <c r="DA418" s="1">
        <v>2</v>
      </c>
      <c r="DB418" s="1">
        <v>86</v>
      </c>
      <c r="DC418" s="1">
        <v>9.2999999999999999E-2</v>
      </c>
      <c r="DE418" s="2"/>
      <c r="DF418" s="1" t="s">
        <v>1249</v>
      </c>
      <c r="DG418" s="1">
        <v>58</v>
      </c>
      <c r="DH418" s="1">
        <v>8</v>
      </c>
      <c r="DI418" s="1">
        <v>8</v>
      </c>
      <c r="DJ418" s="1">
        <v>16</v>
      </c>
      <c r="DK418" s="1">
        <v>13</v>
      </c>
      <c r="DL418" s="1">
        <v>23</v>
      </c>
      <c r="DM418" s="1">
        <v>42</v>
      </c>
      <c r="DN418" s="1">
        <v>51</v>
      </c>
      <c r="DO418" s="1">
        <v>2</v>
      </c>
      <c r="DP418" s="1">
        <v>4</v>
      </c>
      <c r="DQ418" s="1">
        <v>0</v>
      </c>
      <c r="DR418" s="1">
        <v>0</v>
      </c>
      <c r="DS418" s="1">
        <v>2</v>
      </c>
      <c r="DT418" s="1">
        <v>86</v>
      </c>
      <c r="DU418" s="1">
        <v>9.2999999999999999E-2</v>
      </c>
    </row>
    <row r="419" spans="1:125" x14ac:dyDescent="0.2">
      <c r="A419" s="2" t="s">
        <v>999</v>
      </c>
      <c r="B419" s="1" t="s">
        <v>794</v>
      </c>
      <c r="C419" s="1">
        <v>28</v>
      </c>
      <c r="D419" s="1">
        <v>3</v>
      </c>
      <c r="E419" s="1">
        <v>13</v>
      </c>
      <c r="F419" s="1">
        <v>16</v>
      </c>
      <c r="G419" s="1">
        <v>3</v>
      </c>
      <c r="H419" s="1">
        <v>0</v>
      </c>
      <c r="I419" s="1">
        <v>18</v>
      </c>
      <c r="J419" s="1">
        <v>12</v>
      </c>
      <c r="K419" s="1">
        <v>1</v>
      </c>
      <c r="L419" s="1">
        <v>7</v>
      </c>
      <c r="M419" s="1">
        <v>0</v>
      </c>
      <c r="N419" s="1">
        <v>0</v>
      </c>
      <c r="O419" s="1">
        <v>0</v>
      </c>
      <c r="P419" s="1">
        <v>53</v>
      </c>
      <c r="Q419" s="1">
        <v>5.7000000000000002E-2</v>
      </c>
      <c r="S419" s="1" t="s">
        <v>963</v>
      </c>
      <c r="T419" s="1" t="s">
        <v>808</v>
      </c>
      <c r="U419" s="1">
        <v>82</v>
      </c>
      <c r="V419" s="1">
        <v>2</v>
      </c>
      <c r="W419" s="1">
        <v>14</v>
      </c>
      <c r="X419" s="1">
        <v>16</v>
      </c>
      <c r="Y419" s="1">
        <v>-11</v>
      </c>
      <c r="Z419" s="1">
        <v>85</v>
      </c>
      <c r="AA419" s="1">
        <v>215</v>
      </c>
      <c r="AB419" s="1">
        <v>141</v>
      </c>
      <c r="AC419" s="1">
        <v>0</v>
      </c>
      <c r="AD419" s="1">
        <v>1</v>
      </c>
      <c r="AE419" s="1">
        <v>0</v>
      </c>
      <c r="AF419" s="1">
        <v>1</v>
      </c>
      <c r="AG419" s="1">
        <v>0</v>
      </c>
      <c r="AH419" s="1">
        <v>84</v>
      </c>
      <c r="AI419" s="1">
        <v>2.4E-2</v>
      </c>
      <c r="AK419" s="2" t="s">
        <v>546</v>
      </c>
      <c r="AL419" s="1" t="s">
        <v>829</v>
      </c>
      <c r="AM419" s="1">
        <v>82</v>
      </c>
      <c r="AN419" s="1">
        <v>2</v>
      </c>
      <c r="AO419" s="1">
        <v>13</v>
      </c>
      <c r="AP419" s="1">
        <v>15</v>
      </c>
      <c r="AQ419" s="1">
        <v>-26</v>
      </c>
      <c r="AR419" s="1">
        <v>20</v>
      </c>
      <c r="AS419" s="1">
        <v>118</v>
      </c>
      <c r="AT419" s="1">
        <v>199</v>
      </c>
      <c r="AU419" s="1">
        <v>0</v>
      </c>
      <c r="AV419" s="1">
        <v>2</v>
      </c>
      <c r="AW419" s="1">
        <v>0</v>
      </c>
      <c r="AX419" s="1">
        <v>0</v>
      </c>
      <c r="AY419" s="1">
        <v>0</v>
      </c>
      <c r="AZ419" s="1">
        <v>61</v>
      </c>
      <c r="BA419" s="1">
        <v>3.3000000000000002E-2</v>
      </c>
      <c r="BC419" s="2" t="s">
        <v>757</v>
      </c>
      <c r="BD419" s="1" t="s">
        <v>825</v>
      </c>
      <c r="BE419" s="1">
        <v>40</v>
      </c>
      <c r="BF419" s="1">
        <v>5</v>
      </c>
      <c r="BG419" s="1">
        <v>4</v>
      </c>
      <c r="BH419" s="1">
        <v>9</v>
      </c>
      <c r="BI419" s="1">
        <v>2</v>
      </c>
      <c r="BJ419" s="1">
        <v>16</v>
      </c>
      <c r="BK419" s="1">
        <v>89</v>
      </c>
      <c r="BL419" s="1">
        <v>64</v>
      </c>
      <c r="BM419" s="1">
        <v>1</v>
      </c>
      <c r="BN419" s="1">
        <v>1</v>
      </c>
      <c r="BO419" s="1">
        <v>0</v>
      </c>
      <c r="BP419" s="1">
        <v>0</v>
      </c>
      <c r="BQ419" s="1">
        <v>0</v>
      </c>
      <c r="BR419" s="1">
        <v>50</v>
      </c>
      <c r="BS419" s="1">
        <v>0.1</v>
      </c>
      <c r="BU419" s="2" t="s">
        <v>854</v>
      </c>
      <c r="BV419" s="1" t="s">
        <v>801</v>
      </c>
      <c r="BW419" s="1">
        <v>67</v>
      </c>
      <c r="BX419" s="1">
        <v>3</v>
      </c>
      <c r="BY419" s="1">
        <v>13</v>
      </c>
      <c r="BZ419" s="1">
        <v>16</v>
      </c>
      <c r="CA419" s="1">
        <v>-9</v>
      </c>
      <c r="CB419" s="1">
        <v>18</v>
      </c>
      <c r="CC419" s="1">
        <v>78</v>
      </c>
      <c r="CD419" s="1">
        <v>75</v>
      </c>
      <c r="CE419" s="1">
        <v>1</v>
      </c>
      <c r="CF419" s="1">
        <v>4</v>
      </c>
      <c r="CG419" s="1">
        <v>0</v>
      </c>
      <c r="CH419" s="1">
        <v>0</v>
      </c>
      <c r="CI419" s="1">
        <v>0</v>
      </c>
      <c r="CJ419" s="1">
        <v>90</v>
      </c>
      <c r="CK419" s="1">
        <v>3.3000000000000002E-2</v>
      </c>
      <c r="CL419" s="1" t="s">
        <v>797</v>
      </c>
      <c r="CM419" s="1" t="s">
        <v>278</v>
      </c>
      <c r="CN419" s="1" t="s">
        <v>823</v>
      </c>
      <c r="CO419" s="1">
        <v>61</v>
      </c>
      <c r="CP419" s="1">
        <v>10</v>
      </c>
      <c r="CQ419" s="1">
        <v>5</v>
      </c>
      <c r="CR419" s="1">
        <v>15</v>
      </c>
      <c r="CS419" s="1">
        <v>-12</v>
      </c>
      <c r="CT419" s="1">
        <v>106</v>
      </c>
      <c r="CU419" s="1">
        <v>133</v>
      </c>
      <c r="CV419" s="1">
        <v>19</v>
      </c>
      <c r="CW419" s="1">
        <v>1</v>
      </c>
      <c r="CX419" s="1">
        <v>0</v>
      </c>
      <c r="CY419" s="1">
        <v>0</v>
      </c>
      <c r="CZ419" s="1">
        <v>0</v>
      </c>
      <c r="DA419" s="1">
        <v>1</v>
      </c>
      <c r="DB419" s="1">
        <v>95</v>
      </c>
      <c r="DC419" s="1">
        <v>0.105</v>
      </c>
      <c r="DE419" s="2"/>
      <c r="DF419" s="1" t="s">
        <v>278</v>
      </c>
      <c r="DG419" s="1">
        <v>61</v>
      </c>
      <c r="DH419" s="1">
        <v>10</v>
      </c>
      <c r="DI419" s="1">
        <v>5</v>
      </c>
      <c r="DJ419" s="1">
        <v>15</v>
      </c>
      <c r="DK419" s="1">
        <v>-12</v>
      </c>
      <c r="DL419" s="1">
        <v>106</v>
      </c>
      <c r="DM419" s="1">
        <v>133</v>
      </c>
      <c r="DN419" s="1">
        <v>19</v>
      </c>
      <c r="DO419" s="1">
        <v>1</v>
      </c>
      <c r="DP419" s="1">
        <v>0</v>
      </c>
      <c r="DQ419" s="1">
        <v>0</v>
      </c>
      <c r="DR419" s="1">
        <v>0</v>
      </c>
      <c r="DS419" s="1">
        <v>1</v>
      </c>
      <c r="DT419" s="1">
        <v>95</v>
      </c>
      <c r="DU419" s="1">
        <v>0.105</v>
      </c>
    </row>
    <row r="420" spans="1:125" x14ac:dyDescent="0.2">
      <c r="A420" s="2" t="s">
        <v>521</v>
      </c>
      <c r="B420" s="1" t="s">
        <v>804</v>
      </c>
      <c r="C420" s="1">
        <v>79</v>
      </c>
      <c r="D420" s="1">
        <v>5</v>
      </c>
      <c r="E420" s="1">
        <v>11</v>
      </c>
      <c r="F420" s="1">
        <v>16</v>
      </c>
      <c r="G420" s="1">
        <v>4</v>
      </c>
      <c r="H420" s="1">
        <v>19</v>
      </c>
      <c r="I420" s="1">
        <v>115</v>
      </c>
      <c r="J420" s="1">
        <v>38</v>
      </c>
      <c r="K420" s="1">
        <v>1</v>
      </c>
      <c r="L420" s="1">
        <v>0</v>
      </c>
      <c r="M420" s="1">
        <v>0</v>
      </c>
      <c r="N420" s="1">
        <v>0</v>
      </c>
      <c r="O420" s="1">
        <v>1</v>
      </c>
      <c r="P420" s="1">
        <v>90</v>
      </c>
      <c r="Q420" s="1">
        <v>5.6000000000000001E-2</v>
      </c>
      <c r="S420" s="1" t="s">
        <v>929</v>
      </c>
      <c r="T420" s="1" t="s">
        <v>817</v>
      </c>
      <c r="U420" s="1">
        <v>73</v>
      </c>
      <c r="V420" s="1">
        <v>5</v>
      </c>
      <c r="W420" s="1">
        <v>11</v>
      </c>
      <c r="X420" s="1">
        <v>16</v>
      </c>
      <c r="Y420" s="1">
        <v>0</v>
      </c>
      <c r="Z420" s="1">
        <v>12</v>
      </c>
      <c r="AA420" s="1">
        <v>112</v>
      </c>
      <c r="AB420" s="1">
        <v>48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107</v>
      </c>
      <c r="AI420" s="1">
        <v>4.7E-2</v>
      </c>
      <c r="AK420" s="2" t="s">
        <v>383</v>
      </c>
      <c r="AL420" s="1" t="s">
        <v>798</v>
      </c>
      <c r="AM420" s="1">
        <v>68</v>
      </c>
      <c r="AN420" s="1">
        <v>9</v>
      </c>
      <c r="AO420" s="1">
        <v>6</v>
      </c>
      <c r="AP420" s="1">
        <v>15</v>
      </c>
      <c r="AQ420" s="1">
        <v>-23</v>
      </c>
      <c r="AR420" s="1">
        <v>21</v>
      </c>
      <c r="AS420" s="1">
        <v>107</v>
      </c>
      <c r="AT420" s="1">
        <v>56</v>
      </c>
      <c r="AU420" s="1">
        <v>0</v>
      </c>
      <c r="AV420" s="1">
        <v>0</v>
      </c>
      <c r="AW420" s="1">
        <v>0</v>
      </c>
      <c r="AX420" s="1">
        <v>0</v>
      </c>
      <c r="AY420" s="1">
        <v>1</v>
      </c>
      <c r="AZ420" s="1">
        <v>85</v>
      </c>
      <c r="BA420" s="1">
        <v>0.106</v>
      </c>
      <c r="BC420" s="2" t="s">
        <v>587</v>
      </c>
      <c r="BD420" s="1" t="s">
        <v>799</v>
      </c>
      <c r="BE420" s="1">
        <v>27</v>
      </c>
      <c r="BF420" s="1">
        <v>4</v>
      </c>
      <c r="BG420" s="1">
        <v>5</v>
      </c>
      <c r="BH420" s="1">
        <v>9</v>
      </c>
      <c r="BI420" s="1">
        <v>1</v>
      </c>
      <c r="BJ420" s="1">
        <v>6</v>
      </c>
      <c r="BK420" s="1">
        <v>5</v>
      </c>
      <c r="BL420" s="1">
        <v>9</v>
      </c>
      <c r="BM420" s="1">
        <v>0</v>
      </c>
      <c r="BN420" s="1">
        <v>1</v>
      </c>
      <c r="BO420" s="1">
        <v>0</v>
      </c>
      <c r="BP420" s="1">
        <v>0</v>
      </c>
      <c r="BQ420" s="1">
        <v>2</v>
      </c>
      <c r="BR420" s="1">
        <v>49</v>
      </c>
      <c r="BS420" s="1">
        <v>8.2000000000000003E-2</v>
      </c>
      <c r="BU420" s="2" t="s">
        <v>414</v>
      </c>
      <c r="BV420" s="1" t="s">
        <v>814</v>
      </c>
      <c r="BW420" s="1">
        <v>76</v>
      </c>
      <c r="BX420" s="1">
        <v>6</v>
      </c>
      <c r="BY420" s="1">
        <v>10</v>
      </c>
      <c r="BZ420" s="1">
        <v>16</v>
      </c>
      <c r="CA420" s="1">
        <v>0</v>
      </c>
      <c r="CB420" s="1">
        <v>30</v>
      </c>
      <c r="CC420" s="1">
        <v>28</v>
      </c>
      <c r="CD420" s="1">
        <v>44</v>
      </c>
      <c r="CE420" s="1">
        <v>0</v>
      </c>
      <c r="CF420" s="1">
        <v>0</v>
      </c>
      <c r="CG420" s="1">
        <v>1</v>
      </c>
      <c r="CH420" s="1">
        <v>1</v>
      </c>
      <c r="CI420" s="1">
        <v>0</v>
      </c>
      <c r="CJ420" s="1">
        <v>85</v>
      </c>
      <c r="CK420" s="1">
        <v>7.0999999999999994E-2</v>
      </c>
      <c r="CL420" s="1" t="s">
        <v>797</v>
      </c>
      <c r="CM420" s="1" t="s">
        <v>489</v>
      </c>
      <c r="CN420" s="1" t="s">
        <v>804</v>
      </c>
      <c r="CO420" s="1">
        <v>68</v>
      </c>
      <c r="CP420" s="1">
        <v>10</v>
      </c>
      <c r="CQ420" s="1">
        <v>5</v>
      </c>
      <c r="CR420" s="1">
        <v>15</v>
      </c>
      <c r="CS420" s="1">
        <v>1</v>
      </c>
      <c r="CT420" s="1">
        <v>72</v>
      </c>
      <c r="CU420" s="1">
        <v>127</v>
      </c>
      <c r="CV420" s="1">
        <v>8</v>
      </c>
      <c r="CW420" s="1">
        <v>1</v>
      </c>
      <c r="CX420" s="1">
        <v>0</v>
      </c>
      <c r="CY420" s="1">
        <v>0</v>
      </c>
      <c r="CZ420" s="1">
        <v>0</v>
      </c>
      <c r="DA420" s="1">
        <v>1</v>
      </c>
      <c r="DB420" s="1">
        <v>75</v>
      </c>
      <c r="DC420" s="1">
        <v>0.13300000000000001</v>
      </c>
      <c r="DE420" s="2"/>
      <c r="DF420" s="1" t="s">
        <v>489</v>
      </c>
      <c r="DG420" s="1">
        <v>68</v>
      </c>
      <c r="DH420" s="1">
        <v>10</v>
      </c>
      <c r="DI420" s="1">
        <v>5</v>
      </c>
      <c r="DJ420" s="1">
        <v>15</v>
      </c>
      <c r="DK420" s="1">
        <v>1</v>
      </c>
      <c r="DL420" s="1">
        <v>72</v>
      </c>
      <c r="DM420" s="1">
        <v>127</v>
      </c>
      <c r="DN420" s="1">
        <v>8</v>
      </c>
      <c r="DO420" s="1">
        <v>1</v>
      </c>
      <c r="DP420" s="1">
        <v>0</v>
      </c>
      <c r="DQ420" s="1">
        <v>0</v>
      </c>
      <c r="DR420" s="1">
        <v>0</v>
      </c>
      <c r="DS420" s="1">
        <v>1</v>
      </c>
      <c r="DT420" s="1">
        <v>75</v>
      </c>
      <c r="DU420" s="1">
        <v>0.13300000000000001</v>
      </c>
    </row>
    <row r="421" spans="1:125" x14ac:dyDescent="0.2">
      <c r="A421" s="2" t="s">
        <v>1000</v>
      </c>
      <c r="B421" s="1" t="s">
        <v>819</v>
      </c>
      <c r="C421" s="1">
        <v>54</v>
      </c>
      <c r="D421" s="1">
        <v>9</v>
      </c>
      <c r="E421" s="1">
        <v>7</v>
      </c>
      <c r="F421" s="1">
        <v>16</v>
      </c>
      <c r="G421" s="1">
        <v>-4</v>
      </c>
      <c r="H421" s="1">
        <v>72</v>
      </c>
      <c r="I421" s="1">
        <v>127</v>
      </c>
      <c r="J421" s="1">
        <v>10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42</v>
      </c>
      <c r="Q421" s="1">
        <v>0.214</v>
      </c>
      <c r="S421" s="1" t="s">
        <v>568</v>
      </c>
      <c r="T421" s="1" t="s">
        <v>821</v>
      </c>
      <c r="U421" s="1">
        <v>59</v>
      </c>
      <c r="V421" s="1">
        <v>1</v>
      </c>
      <c r="W421" s="1">
        <v>15</v>
      </c>
      <c r="X421" s="1">
        <v>16</v>
      </c>
      <c r="Y421" s="1">
        <v>9</v>
      </c>
      <c r="Z421" s="1">
        <v>45</v>
      </c>
      <c r="AA421" s="1">
        <v>61</v>
      </c>
      <c r="AB421" s="1">
        <v>90</v>
      </c>
      <c r="AC421" s="1">
        <v>0</v>
      </c>
      <c r="AD421" s="1">
        <v>3</v>
      </c>
      <c r="AE421" s="1">
        <v>0</v>
      </c>
      <c r="AF421" s="1">
        <v>1</v>
      </c>
      <c r="AG421" s="1">
        <v>0</v>
      </c>
      <c r="AH421" s="1">
        <v>65</v>
      </c>
      <c r="AI421" s="1">
        <v>1.4999999999999999E-2</v>
      </c>
      <c r="AK421" s="2" t="s">
        <v>936</v>
      </c>
      <c r="AL421" s="1" t="s">
        <v>824</v>
      </c>
      <c r="AM421" s="1">
        <v>68</v>
      </c>
      <c r="AN421" s="1">
        <v>2</v>
      </c>
      <c r="AO421" s="1">
        <v>13</v>
      </c>
      <c r="AP421" s="1">
        <v>15</v>
      </c>
      <c r="AQ421" s="1">
        <v>-9</v>
      </c>
      <c r="AR421" s="1">
        <v>34</v>
      </c>
      <c r="AS421" s="1">
        <v>70</v>
      </c>
      <c r="AT421" s="1">
        <v>115</v>
      </c>
      <c r="AU421" s="1">
        <v>0</v>
      </c>
      <c r="AV421" s="1">
        <v>3</v>
      </c>
      <c r="AW421" s="1">
        <v>0</v>
      </c>
      <c r="AX421" s="1">
        <v>0</v>
      </c>
      <c r="AY421" s="1">
        <v>0</v>
      </c>
      <c r="AZ421" s="1">
        <v>62</v>
      </c>
      <c r="BA421" s="1">
        <v>3.2000000000000001E-2</v>
      </c>
      <c r="BC421" s="2" t="s">
        <v>557</v>
      </c>
      <c r="BD421" s="1" t="s">
        <v>799</v>
      </c>
      <c r="BE421" s="1">
        <v>23</v>
      </c>
      <c r="BF421" s="1">
        <v>3</v>
      </c>
      <c r="BG421" s="1">
        <v>6</v>
      </c>
      <c r="BH421" s="1">
        <v>9</v>
      </c>
      <c r="BI421" s="1">
        <v>9</v>
      </c>
      <c r="BJ421" s="1">
        <v>14</v>
      </c>
      <c r="BK421" s="1">
        <v>10</v>
      </c>
      <c r="BL421" s="1">
        <v>35</v>
      </c>
      <c r="BM421" s="1">
        <v>0</v>
      </c>
      <c r="BN421" s="1">
        <v>0</v>
      </c>
      <c r="BO421" s="1">
        <v>0</v>
      </c>
      <c r="BP421" s="1">
        <v>0</v>
      </c>
      <c r="BQ421" s="1">
        <v>1</v>
      </c>
      <c r="BR421" s="1">
        <v>28</v>
      </c>
      <c r="BS421" s="1">
        <v>0.107</v>
      </c>
      <c r="BU421" s="2" t="s">
        <v>1001</v>
      </c>
      <c r="BV421" s="1" t="s">
        <v>794</v>
      </c>
      <c r="BW421" s="1">
        <v>64</v>
      </c>
      <c r="BX421" s="1">
        <v>1</v>
      </c>
      <c r="BY421" s="1">
        <v>15</v>
      </c>
      <c r="BZ421" s="1">
        <v>16</v>
      </c>
      <c r="CA421" s="1">
        <v>5</v>
      </c>
      <c r="CB421" s="1">
        <v>32</v>
      </c>
      <c r="CC421" s="1">
        <v>97</v>
      </c>
      <c r="CD421" s="1">
        <v>81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65</v>
      </c>
      <c r="CK421" s="1">
        <v>1.4999999999999999E-2</v>
      </c>
      <c r="CL421" s="1" t="s">
        <v>797</v>
      </c>
      <c r="CM421" s="1" t="s">
        <v>211</v>
      </c>
      <c r="CN421" s="1" t="s">
        <v>801</v>
      </c>
      <c r="CO421" s="1">
        <v>67</v>
      </c>
      <c r="CP421" s="1">
        <v>9</v>
      </c>
      <c r="CQ421" s="1">
        <v>6</v>
      </c>
      <c r="CR421" s="1">
        <v>15</v>
      </c>
      <c r="CS421" s="1">
        <v>-9</v>
      </c>
      <c r="CT421" s="1">
        <v>19</v>
      </c>
      <c r="CU421" s="1">
        <v>114</v>
      </c>
      <c r="CV421" s="1">
        <v>40</v>
      </c>
      <c r="CW421" s="1">
        <v>2</v>
      </c>
      <c r="CX421" s="1">
        <v>0</v>
      </c>
      <c r="CY421" s="1">
        <v>0</v>
      </c>
      <c r="CZ421" s="1">
        <v>0</v>
      </c>
      <c r="DA421" s="1">
        <v>0</v>
      </c>
      <c r="DB421" s="1">
        <v>96</v>
      </c>
      <c r="DC421" s="1">
        <v>9.4E-2</v>
      </c>
      <c r="DE421" s="2"/>
      <c r="DF421" s="1" t="s">
        <v>211</v>
      </c>
      <c r="DG421" s="1">
        <v>67</v>
      </c>
      <c r="DH421" s="1">
        <v>9</v>
      </c>
      <c r="DI421" s="1">
        <v>6</v>
      </c>
      <c r="DJ421" s="1">
        <v>15</v>
      </c>
      <c r="DK421" s="1">
        <v>-9</v>
      </c>
      <c r="DL421" s="1">
        <v>19</v>
      </c>
      <c r="DM421" s="1">
        <v>114</v>
      </c>
      <c r="DN421" s="1">
        <v>40</v>
      </c>
      <c r="DO421" s="1">
        <v>2</v>
      </c>
      <c r="DP421" s="1">
        <v>0</v>
      </c>
      <c r="DQ421" s="1">
        <v>0</v>
      </c>
      <c r="DR421" s="1">
        <v>0</v>
      </c>
      <c r="DS421" s="1">
        <v>0</v>
      </c>
      <c r="DT421" s="1">
        <v>96</v>
      </c>
      <c r="DU421" s="1">
        <v>9.4E-2</v>
      </c>
    </row>
    <row r="422" spans="1:125" x14ac:dyDescent="0.2">
      <c r="A422" s="2" t="s">
        <v>171</v>
      </c>
      <c r="B422" s="1" t="s">
        <v>818</v>
      </c>
      <c r="C422" s="1">
        <v>49</v>
      </c>
      <c r="D422" s="1">
        <v>9</v>
      </c>
      <c r="E422" s="1">
        <v>6</v>
      </c>
      <c r="F422" s="1">
        <v>15</v>
      </c>
      <c r="G422" s="1">
        <v>-11</v>
      </c>
      <c r="H422" s="1">
        <v>18</v>
      </c>
      <c r="I422" s="1">
        <v>58</v>
      </c>
      <c r="J422" s="1">
        <v>34</v>
      </c>
      <c r="K422" s="1">
        <v>2</v>
      </c>
      <c r="L422" s="1">
        <v>0</v>
      </c>
      <c r="M422" s="1">
        <v>0</v>
      </c>
      <c r="N422" s="1">
        <v>0</v>
      </c>
      <c r="O422" s="1">
        <v>2</v>
      </c>
      <c r="P422" s="1">
        <v>71</v>
      </c>
      <c r="Q422" s="1">
        <v>0.127</v>
      </c>
      <c r="S422" s="1" t="s">
        <v>946</v>
      </c>
      <c r="T422" s="1" t="s">
        <v>804</v>
      </c>
      <c r="U422" s="1">
        <v>82</v>
      </c>
      <c r="V422" s="1">
        <v>5</v>
      </c>
      <c r="W422" s="1">
        <v>11</v>
      </c>
      <c r="X422" s="1">
        <v>16</v>
      </c>
      <c r="Y422" s="1">
        <v>-6</v>
      </c>
      <c r="Z422" s="1">
        <v>40</v>
      </c>
      <c r="AA422" s="1">
        <v>67</v>
      </c>
      <c r="AB422" s="1">
        <v>74</v>
      </c>
      <c r="AC422" s="1">
        <v>0</v>
      </c>
      <c r="AD422" s="1">
        <v>2</v>
      </c>
      <c r="AE422" s="1">
        <v>1</v>
      </c>
      <c r="AF422" s="1">
        <v>0</v>
      </c>
      <c r="AG422" s="1">
        <v>2</v>
      </c>
      <c r="AH422" s="1">
        <v>102</v>
      </c>
      <c r="AI422" s="1">
        <v>4.9000000000000002E-2</v>
      </c>
      <c r="AK422" s="2" t="s">
        <v>425</v>
      </c>
      <c r="AL422" s="1" t="s">
        <v>820</v>
      </c>
      <c r="AM422" s="1">
        <v>48</v>
      </c>
      <c r="AN422" s="1">
        <v>7</v>
      </c>
      <c r="AO422" s="1">
        <v>8</v>
      </c>
      <c r="AP422" s="1">
        <v>15</v>
      </c>
      <c r="AQ422" s="1">
        <v>0</v>
      </c>
      <c r="AR422" s="1">
        <v>14</v>
      </c>
      <c r="AS422" s="1">
        <v>64</v>
      </c>
      <c r="AT422" s="1">
        <v>15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57</v>
      </c>
      <c r="BA422" s="1">
        <v>0.123</v>
      </c>
      <c r="BC422" s="2" t="s">
        <v>520</v>
      </c>
      <c r="BD422" s="1" t="s">
        <v>808</v>
      </c>
      <c r="BE422" s="1">
        <v>25</v>
      </c>
      <c r="BF422" s="1">
        <v>2</v>
      </c>
      <c r="BG422" s="1">
        <v>7</v>
      </c>
      <c r="BH422" s="1">
        <v>9</v>
      </c>
      <c r="BI422" s="1">
        <v>-2</v>
      </c>
      <c r="BJ422" s="1">
        <v>8</v>
      </c>
      <c r="BK422" s="1">
        <v>32</v>
      </c>
      <c r="BL422" s="1">
        <v>13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29</v>
      </c>
      <c r="BS422" s="1">
        <v>6.9000000000000006E-2</v>
      </c>
      <c r="BU422" s="2" t="s">
        <v>346</v>
      </c>
      <c r="BV422" s="1" t="s">
        <v>821</v>
      </c>
      <c r="BW422" s="1">
        <v>63</v>
      </c>
      <c r="BX422" s="1">
        <v>9</v>
      </c>
      <c r="BY422" s="1">
        <v>7</v>
      </c>
      <c r="BZ422" s="1">
        <v>16</v>
      </c>
      <c r="CA422" s="1">
        <v>-1</v>
      </c>
      <c r="CB422" s="1">
        <v>32</v>
      </c>
      <c r="CC422" s="1">
        <v>90</v>
      </c>
      <c r="CD422" s="1">
        <v>15</v>
      </c>
      <c r="CE422" s="1">
        <v>3</v>
      </c>
      <c r="CF422" s="1">
        <v>1</v>
      </c>
      <c r="CG422" s="1">
        <v>0</v>
      </c>
      <c r="CH422" s="1">
        <v>0</v>
      </c>
      <c r="CI422" s="1">
        <v>2</v>
      </c>
      <c r="CJ422" s="1">
        <v>118</v>
      </c>
      <c r="CK422" s="1">
        <v>7.5999999999999998E-2</v>
      </c>
      <c r="CL422" s="1" t="s">
        <v>797</v>
      </c>
      <c r="CM422" s="1" t="s">
        <v>503</v>
      </c>
      <c r="CN422" s="1" t="s">
        <v>801</v>
      </c>
      <c r="CO422" s="1">
        <v>72</v>
      </c>
      <c r="CP422" s="1">
        <v>9</v>
      </c>
      <c r="CQ422" s="1">
        <v>6</v>
      </c>
      <c r="CR422" s="1">
        <v>15</v>
      </c>
      <c r="CS422" s="1">
        <v>-6</v>
      </c>
      <c r="CT422" s="1">
        <v>28</v>
      </c>
      <c r="CU422" s="1">
        <v>121</v>
      </c>
      <c r="CV422" s="1">
        <v>46</v>
      </c>
      <c r="CW422" s="1">
        <v>0</v>
      </c>
      <c r="CX422" s="1">
        <v>0</v>
      </c>
      <c r="CY422" s="1">
        <v>0</v>
      </c>
      <c r="CZ422" s="1">
        <v>0</v>
      </c>
      <c r="DA422" s="1">
        <v>0</v>
      </c>
      <c r="DB422" s="1">
        <v>70</v>
      </c>
      <c r="DC422" s="1">
        <v>0.129</v>
      </c>
      <c r="DE422" s="2"/>
      <c r="DF422" s="1" t="s">
        <v>503</v>
      </c>
      <c r="DG422" s="1">
        <v>72</v>
      </c>
      <c r="DH422" s="1">
        <v>9</v>
      </c>
      <c r="DI422" s="1">
        <v>6</v>
      </c>
      <c r="DJ422" s="1">
        <v>15</v>
      </c>
      <c r="DK422" s="1">
        <v>-6</v>
      </c>
      <c r="DL422" s="1">
        <v>28</v>
      </c>
      <c r="DM422" s="1">
        <v>121</v>
      </c>
      <c r="DN422" s="1">
        <v>46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70</v>
      </c>
      <c r="DU422" s="1">
        <v>0.129</v>
      </c>
    </row>
    <row r="423" spans="1:125" x14ac:dyDescent="0.2">
      <c r="A423" s="2" t="s">
        <v>696</v>
      </c>
      <c r="B423" s="1" t="s">
        <v>795</v>
      </c>
      <c r="C423" s="1">
        <v>74</v>
      </c>
      <c r="D423" s="1">
        <v>3</v>
      </c>
      <c r="E423" s="1">
        <v>12</v>
      </c>
      <c r="F423" s="1">
        <v>15</v>
      </c>
      <c r="G423" s="1">
        <v>-15</v>
      </c>
      <c r="H423" s="1">
        <v>18</v>
      </c>
      <c r="I423" s="1">
        <v>113</v>
      </c>
      <c r="J423" s="1">
        <v>70</v>
      </c>
      <c r="K423" s="1">
        <v>0</v>
      </c>
      <c r="L423" s="1">
        <v>6</v>
      </c>
      <c r="M423" s="1">
        <v>0</v>
      </c>
      <c r="N423" s="1">
        <v>0</v>
      </c>
      <c r="O423" s="1">
        <v>2</v>
      </c>
      <c r="P423" s="1">
        <v>110</v>
      </c>
      <c r="Q423" s="1">
        <v>2.7E-2</v>
      </c>
      <c r="S423" s="1" t="s">
        <v>569</v>
      </c>
      <c r="T423" s="1" t="s">
        <v>794</v>
      </c>
      <c r="U423" s="1">
        <v>35</v>
      </c>
      <c r="V423" s="1">
        <v>5</v>
      </c>
      <c r="W423" s="1">
        <v>11</v>
      </c>
      <c r="X423" s="1">
        <v>16</v>
      </c>
      <c r="Y423" s="1">
        <v>6</v>
      </c>
      <c r="Z423" s="1">
        <v>23</v>
      </c>
      <c r="AA423" s="1">
        <v>23</v>
      </c>
      <c r="AB423" s="1">
        <v>6</v>
      </c>
      <c r="AC423" s="1">
        <v>1</v>
      </c>
      <c r="AD423" s="1">
        <v>2</v>
      </c>
      <c r="AE423" s="1">
        <v>0</v>
      </c>
      <c r="AF423" s="1">
        <v>1</v>
      </c>
      <c r="AG423" s="1">
        <v>1</v>
      </c>
      <c r="AH423" s="1">
        <v>57</v>
      </c>
      <c r="AI423" s="1">
        <v>8.7999999999999995E-2</v>
      </c>
      <c r="AK423" s="2" t="s">
        <v>572</v>
      </c>
      <c r="AL423" s="1" t="s">
        <v>801</v>
      </c>
      <c r="AM423" s="1">
        <v>69</v>
      </c>
      <c r="AN423" s="1">
        <v>3</v>
      </c>
      <c r="AO423" s="1">
        <v>12</v>
      </c>
      <c r="AP423" s="1">
        <v>15</v>
      </c>
      <c r="AQ423" s="1">
        <v>-2</v>
      </c>
      <c r="AR423" s="1">
        <v>74</v>
      </c>
      <c r="AS423" s="1">
        <v>130</v>
      </c>
      <c r="AT423" s="1">
        <v>119</v>
      </c>
      <c r="AU423" s="1">
        <v>0</v>
      </c>
      <c r="AV423" s="1">
        <v>0</v>
      </c>
      <c r="AW423" s="1">
        <v>0</v>
      </c>
      <c r="AX423" s="1">
        <v>0</v>
      </c>
      <c r="AY423" s="1">
        <v>1</v>
      </c>
      <c r="AZ423" s="1">
        <v>75</v>
      </c>
      <c r="BA423" s="1">
        <v>0.04</v>
      </c>
      <c r="BC423" s="2" t="s">
        <v>963</v>
      </c>
      <c r="BD423" s="1" t="s">
        <v>808</v>
      </c>
      <c r="BE423" s="1">
        <v>42</v>
      </c>
      <c r="BF423" s="1">
        <v>0</v>
      </c>
      <c r="BG423" s="1">
        <v>9</v>
      </c>
      <c r="BH423" s="1">
        <v>9</v>
      </c>
      <c r="BI423" s="1">
        <v>-3</v>
      </c>
      <c r="BJ423" s="1">
        <v>40</v>
      </c>
      <c r="BK423" s="1">
        <v>90</v>
      </c>
      <c r="BL423" s="1">
        <v>64</v>
      </c>
      <c r="BM423" s="1">
        <v>0</v>
      </c>
      <c r="BN423" s="1">
        <v>1</v>
      </c>
      <c r="BO423" s="1">
        <v>0</v>
      </c>
      <c r="BP423" s="1">
        <v>0</v>
      </c>
      <c r="BQ423" s="1">
        <v>0</v>
      </c>
      <c r="BR423" s="1">
        <v>36</v>
      </c>
      <c r="BS423" s="1">
        <v>0</v>
      </c>
      <c r="BU423" s="2" t="s">
        <v>360</v>
      </c>
      <c r="BV423" s="1" t="s">
        <v>821</v>
      </c>
      <c r="BW423" s="1">
        <v>61</v>
      </c>
      <c r="BX423" s="1">
        <v>6</v>
      </c>
      <c r="BY423" s="1">
        <v>10</v>
      </c>
      <c r="BZ423" s="1">
        <v>16</v>
      </c>
      <c r="CA423" s="1">
        <v>3</v>
      </c>
      <c r="CB423" s="1">
        <v>59</v>
      </c>
      <c r="CC423" s="1">
        <v>103</v>
      </c>
      <c r="CD423" s="1">
        <v>26</v>
      </c>
      <c r="CE423" s="1">
        <v>1</v>
      </c>
      <c r="CF423" s="1">
        <v>0</v>
      </c>
      <c r="CG423" s="1">
        <v>0</v>
      </c>
      <c r="CH423" s="1">
        <v>0</v>
      </c>
      <c r="CI423" s="1">
        <v>1</v>
      </c>
      <c r="CJ423" s="1">
        <v>41</v>
      </c>
      <c r="CK423" s="1">
        <v>0.14599999999999999</v>
      </c>
      <c r="CL423" s="1" t="s">
        <v>797</v>
      </c>
      <c r="CM423" s="1" t="s">
        <v>160</v>
      </c>
      <c r="CN423" s="1" t="s">
        <v>816</v>
      </c>
      <c r="CO423" s="1">
        <v>80</v>
      </c>
      <c r="CP423" s="1">
        <v>6</v>
      </c>
      <c r="CQ423" s="1">
        <v>9</v>
      </c>
      <c r="CR423" s="1">
        <v>15</v>
      </c>
      <c r="CS423" s="1">
        <v>5</v>
      </c>
      <c r="CT423" s="1">
        <v>87</v>
      </c>
      <c r="CU423" s="1">
        <v>200</v>
      </c>
      <c r="CV423" s="1">
        <v>14</v>
      </c>
      <c r="CW423" s="1">
        <v>0</v>
      </c>
      <c r="CX423" s="1">
        <v>0</v>
      </c>
      <c r="CY423" s="1">
        <v>0</v>
      </c>
      <c r="CZ423" s="1">
        <v>0</v>
      </c>
      <c r="DA423" s="1">
        <v>1</v>
      </c>
      <c r="DB423" s="1">
        <v>117</v>
      </c>
      <c r="DC423" s="1">
        <v>5.0999999999999997E-2</v>
      </c>
      <c r="DE423" s="2"/>
      <c r="DF423" s="1" t="s">
        <v>160</v>
      </c>
      <c r="DG423" s="1">
        <v>80</v>
      </c>
      <c r="DH423" s="1">
        <v>6</v>
      </c>
      <c r="DI423" s="1">
        <v>9</v>
      </c>
      <c r="DJ423" s="1">
        <v>15</v>
      </c>
      <c r="DK423" s="1">
        <v>5</v>
      </c>
      <c r="DL423" s="1">
        <v>87</v>
      </c>
      <c r="DM423" s="1">
        <v>200</v>
      </c>
      <c r="DN423" s="1">
        <v>14</v>
      </c>
      <c r="DO423" s="1">
        <v>0</v>
      </c>
      <c r="DP423" s="1">
        <v>0</v>
      </c>
      <c r="DQ423" s="1">
        <v>0</v>
      </c>
      <c r="DR423" s="1">
        <v>0</v>
      </c>
      <c r="DS423" s="1">
        <v>1</v>
      </c>
      <c r="DT423" s="1">
        <v>117</v>
      </c>
      <c r="DU423" s="1">
        <v>5.0999999999999997E-2</v>
      </c>
    </row>
    <row r="424" spans="1:125" x14ac:dyDescent="0.2">
      <c r="A424" s="2" t="s">
        <v>928</v>
      </c>
      <c r="B424" s="1" t="s">
        <v>800</v>
      </c>
      <c r="C424" s="1">
        <v>59</v>
      </c>
      <c r="D424" s="1">
        <v>8</v>
      </c>
      <c r="E424" s="1">
        <v>7</v>
      </c>
      <c r="F424" s="1">
        <v>15</v>
      </c>
      <c r="G424" s="1">
        <v>-17</v>
      </c>
      <c r="H424" s="1">
        <v>46</v>
      </c>
      <c r="I424" s="1">
        <v>76</v>
      </c>
      <c r="J424" s="1">
        <v>98</v>
      </c>
      <c r="K424" s="1">
        <v>0</v>
      </c>
      <c r="L424" s="1">
        <v>3</v>
      </c>
      <c r="M424" s="1">
        <v>0</v>
      </c>
      <c r="N424" s="1">
        <v>0</v>
      </c>
      <c r="O424" s="1">
        <v>0</v>
      </c>
      <c r="P424" s="1">
        <v>84</v>
      </c>
      <c r="Q424" s="1">
        <v>9.5000000000000001E-2</v>
      </c>
      <c r="S424" s="1" t="s">
        <v>376</v>
      </c>
      <c r="T424" s="1" t="s">
        <v>821</v>
      </c>
      <c r="U424" s="1">
        <v>79</v>
      </c>
      <c r="V424" s="1">
        <v>6</v>
      </c>
      <c r="W424" s="1">
        <v>10</v>
      </c>
      <c r="X424" s="1">
        <v>16</v>
      </c>
      <c r="Y424" s="1">
        <v>-4</v>
      </c>
      <c r="Z424" s="1">
        <v>96</v>
      </c>
      <c r="AA424" s="1">
        <v>129</v>
      </c>
      <c r="AB424" s="1">
        <v>42</v>
      </c>
      <c r="AC424" s="1">
        <v>0</v>
      </c>
      <c r="AD424" s="1">
        <v>0</v>
      </c>
      <c r="AE424" s="1">
        <v>1</v>
      </c>
      <c r="AF424" s="1">
        <v>0</v>
      </c>
      <c r="AG424" s="1">
        <v>0</v>
      </c>
      <c r="AH424" s="1">
        <v>99</v>
      </c>
      <c r="AI424" s="1">
        <v>6.0999999999999999E-2</v>
      </c>
      <c r="AK424" s="2" t="s">
        <v>626</v>
      </c>
      <c r="AL424" s="1" t="s">
        <v>805</v>
      </c>
      <c r="AM424" s="1">
        <v>81</v>
      </c>
      <c r="AN424" s="1">
        <v>6</v>
      </c>
      <c r="AO424" s="1">
        <v>9</v>
      </c>
      <c r="AP424" s="1">
        <v>15</v>
      </c>
      <c r="AQ424" s="1">
        <v>-4</v>
      </c>
      <c r="AR424" s="1">
        <v>91</v>
      </c>
      <c r="AS424" s="1">
        <v>102</v>
      </c>
      <c r="AT424" s="1">
        <v>25</v>
      </c>
      <c r="AU424" s="1">
        <v>0</v>
      </c>
      <c r="AV424" s="1">
        <v>1</v>
      </c>
      <c r="AW424" s="1">
        <v>0</v>
      </c>
      <c r="AX424" s="1">
        <v>0</v>
      </c>
      <c r="AY424" s="1">
        <v>1</v>
      </c>
      <c r="AZ424" s="1">
        <v>70</v>
      </c>
      <c r="BA424" s="1">
        <v>8.5999999999999993E-2</v>
      </c>
      <c r="BC424" s="2" t="s">
        <v>356</v>
      </c>
      <c r="BD424" s="1" t="s">
        <v>808</v>
      </c>
      <c r="BE424" s="1">
        <v>32</v>
      </c>
      <c r="BF424" s="1">
        <v>4</v>
      </c>
      <c r="BG424" s="1">
        <v>5</v>
      </c>
      <c r="BH424" s="1">
        <v>9</v>
      </c>
      <c r="BI424" s="1">
        <v>-4</v>
      </c>
      <c r="BJ424" s="1">
        <v>8</v>
      </c>
      <c r="BK424" s="1">
        <v>36</v>
      </c>
      <c r="BL424" s="1">
        <v>10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36</v>
      </c>
      <c r="BS424" s="1">
        <v>0.111</v>
      </c>
      <c r="BU424" s="2" t="s">
        <v>390</v>
      </c>
      <c r="BV424" s="1" t="s">
        <v>812</v>
      </c>
      <c r="BW424" s="1">
        <v>82</v>
      </c>
      <c r="BX424" s="1">
        <v>7</v>
      </c>
      <c r="BY424" s="1">
        <v>8</v>
      </c>
      <c r="BZ424" s="1">
        <v>15</v>
      </c>
      <c r="CA424" s="1">
        <v>-11</v>
      </c>
      <c r="CB424" s="1">
        <v>21</v>
      </c>
      <c r="CC424" s="1">
        <v>122</v>
      </c>
      <c r="CD424" s="1">
        <v>63</v>
      </c>
      <c r="CE424" s="1">
        <v>0</v>
      </c>
      <c r="CF424" s="1">
        <v>0</v>
      </c>
      <c r="CG424" s="1">
        <v>0</v>
      </c>
      <c r="CH424" s="1">
        <v>0</v>
      </c>
      <c r="CI424" s="1">
        <v>1</v>
      </c>
      <c r="CJ424" s="1">
        <v>117</v>
      </c>
      <c r="CK424" s="1">
        <v>0.06</v>
      </c>
      <c r="CL424" s="1" t="s">
        <v>797</v>
      </c>
      <c r="CM424" s="1" t="s">
        <v>191</v>
      </c>
      <c r="CN424" s="1" t="s">
        <v>824</v>
      </c>
      <c r="CO424" s="1">
        <v>63</v>
      </c>
      <c r="CP424" s="1">
        <v>8</v>
      </c>
      <c r="CQ424" s="1">
        <v>7</v>
      </c>
      <c r="CR424" s="1">
        <v>15</v>
      </c>
      <c r="CS424" s="1">
        <v>-8</v>
      </c>
      <c r="CT424" s="1">
        <v>28</v>
      </c>
      <c r="CU424" s="1">
        <v>128</v>
      </c>
      <c r="CV424" s="1">
        <v>27</v>
      </c>
      <c r="CW424" s="1">
        <v>0</v>
      </c>
      <c r="CX424" s="1">
        <v>1</v>
      </c>
      <c r="CY424" s="1">
        <v>0</v>
      </c>
      <c r="CZ424" s="1">
        <v>0</v>
      </c>
      <c r="DA424" s="1">
        <v>2</v>
      </c>
      <c r="DB424" s="1">
        <v>93</v>
      </c>
      <c r="DC424" s="1">
        <v>8.5999999999999993E-2</v>
      </c>
      <c r="DE424" s="2"/>
      <c r="DF424" s="1" t="s">
        <v>191</v>
      </c>
      <c r="DG424" s="1">
        <v>63</v>
      </c>
      <c r="DH424" s="1">
        <v>8</v>
      </c>
      <c r="DI424" s="1">
        <v>7</v>
      </c>
      <c r="DJ424" s="1">
        <v>15</v>
      </c>
      <c r="DK424" s="1">
        <v>-8</v>
      </c>
      <c r="DL424" s="1">
        <v>28</v>
      </c>
      <c r="DM424" s="1">
        <v>128</v>
      </c>
      <c r="DN424" s="1">
        <v>27</v>
      </c>
      <c r="DO424" s="1">
        <v>0</v>
      </c>
      <c r="DP424" s="1">
        <v>1</v>
      </c>
      <c r="DQ424" s="1">
        <v>0</v>
      </c>
      <c r="DR424" s="1">
        <v>0</v>
      </c>
      <c r="DS424" s="1">
        <v>2</v>
      </c>
      <c r="DT424" s="1">
        <v>93</v>
      </c>
      <c r="DU424" s="1">
        <v>8.5999999999999993E-2</v>
      </c>
    </row>
    <row r="425" spans="1:125" x14ac:dyDescent="0.2">
      <c r="A425" s="2" t="s">
        <v>530</v>
      </c>
      <c r="B425" s="1" t="s">
        <v>817</v>
      </c>
      <c r="C425" s="1">
        <v>55</v>
      </c>
      <c r="D425" s="1">
        <v>10</v>
      </c>
      <c r="E425" s="1">
        <v>5</v>
      </c>
      <c r="F425" s="1">
        <v>15</v>
      </c>
      <c r="G425" s="1">
        <v>2</v>
      </c>
      <c r="H425" s="1">
        <v>89</v>
      </c>
      <c r="I425" s="1">
        <v>148</v>
      </c>
      <c r="J425" s="1">
        <v>36</v>
      </c>
      <c r="K425" s="1">
        <v>0</v>
      </c>
      <c r="L425" s="1">
        <v>0</v>
      </c>
      <c r="M425" s="1">
        <v>2</v>
      </c>
      <c r="N425" s="1">
        <v>0</v>
      </c>
      <c r="O425" s="1">
        <v>4</v>
      </c>
      <c r="P425" s="1">
        <v>64</v>
      </c>
      <c r="Q425" s="1">
        <v>0.156</v>
      </c>
      <c r="S425" s="1" t="s">
        <v>1002</v>
      </c>
      <c r="T425" s="1" t="s">
        <v>805</v>
      </c>
      <c r="U425" s="1">
        <v>60</v>
      </c>
      <c r="V425" s="1">
        <v>7</v>
      </c>
      <c r="W425" s="1">
        <v>9</v>
      </c>
      <c r="X425" s="1">
        <v>16</v>
      </c>
      <c r="Y425" s="1">
        <v>0</v>
      </c>
      <c r="Z425" s="1">
        <v>10</v>
      </c>
      <c r="AA425" s="1">
        <v>69</v>
      </c>
      <c r="AB425" s="1">
        <v>21</v>
      </c>
      <c r="AC425" s="1">
        <v>1</v>
      </c>
      <c r="AD425" s="1">
        <v>0</v>
      </c>
      <c r="AE425" s="1">
        <v>0</v>
      </c>
      <c r="AF425" s="1">
        <v>0</v>
      </c>
      <c r="AG425" s="1">
        <v>1</v>
      </c>
      <c r="AH425" s="1">
        <v>72</v>
      </c>
      <c r="AI425" s="1">
        <v>9.7000000000000003E-2</v>
      </c>
      <c r="AK425" s="2" t="s">
        <v>126</v>
      </c>
      <c r="AL425" s="1" t="s">
        <v>798</v>
      </c>
      <c r="AM425" s="1">
        <v>70</v>
      </c>
      <c r="AN425" s="1">
        <v>4</v>
      </c>
      <c r="AO425" s="1">
        <v>11</v>
      </c>
      <c r="AP425" s="1">
        <v>15</v>
      </c>
      <c r="AQ425" s="1">
        <v>-2</v>
      </c>
      <c r="AR425" s="1">
        <v>72</v>
      </c>
      <c r="AS425" s="1">
        <v>104</v>
      </c>
      <c r="AT425" s="1">
        <v>20</v>
      </c>
      <c r="AU425" s="1">
        <v>0</v>
      </c>
      <c r="AV425" s="1">
        <v>1</v>
      </c>
      <c r="AW425" s="1">
        <v>0</v>
      </c>
      <c r="AX425" s="1">
        <v>0</v>
      </c>
      <c r="AY425" s="1">
        <v>0</v>
      </c>
      <c r="AZ425" s="1">
        <v>75</v>
      </c>
      <c r="BA425" s="1">
        <v>5.2999999999999999E-2</v>
      </c>
      <c r="BC425" s="2" t="s">
        <v>606</v>
      </c>
      <c r="BD425" s="1" t="s">
        <v>808</v>
      </c>
      <c r="BE425" s="1">
        <v>25</v>
      </c>
      <c r="BF425" s="1">
        <v>1</v>
      </c>
      <c r="BG425" s="1">
        <v>8</v>
      </c>
      <c r="BH425" s="1">
        <v>9</v>
      </c>
      <c r="BI425" s="1">
        <v>-4</v>
      </c>
      <c r="BJ425" s="1">
        <v>9</v>
      </c>
      <c r="BK425" s="1">
        <v>16</v>
      </c>
      <c r="BL425" s="1">
        <v>19</v>
      </c>
      <c r="BM425" s="1">
        <v>0</v>
      </c>
      <c r="BN425" s="1">
        <v>5</v>
      </c>
      <c r="BO425" s="1">
        <v>0</v>
      </c>
      <c r="BP425" s="1">
        <v>0</v>
      </c>
      <c r="BQ425" s="1">
        <v>0</v>
      </c>
      <c r="BR425" s="1">
        <v>43</v>
      </c>
      <c r="BS425" s="1">
        <v>2.3E-2</v>
      </c>
      <c r="BU425" s="2" t="s">
        <v>898</v>
      </c>
      <c r="BV425" s="1" t="s">
        <v>814</v>
      </c>
      <c r="BW425" s="1">
        <v>70</v>
      </c>
      <c r="BX425" s="1">
        <v>1</v>
      </c>
      <c r="BY425" s="1">
        <v>14</v>
      </c>
      <c r="BZ425" s="1">
        <v>15</v>
      </c>
      <c r="CA425" s="1">
        <v>-12</v>
      </c>
      <c r="CB425" s="1">
        <v>30</v>
      </c>
      <c r="CC425" s="1">
        <v>140</v>
      </c>
      <c r="CD425" s="1">
        <v>95</v>
      </c>
      <c r="CE425" s="1">
        <v>1</v>
      </c>
      <c r="CF425" s="1">
        <v>7</v>
      </c>
      <c r="CG425" s="1">
        <v>0</v>
      </c>
      <c r="CH425" s="1">
        <v>0</v>
      </c>
      <c r="CI425" s="1">
        <v>0</v>
      </c>
      <c r="CJ425" s="1">
        <v>90</v>
      </c>
      <c r="CK425" s="1">
        <v>1.0999999999999999E-2</v>
      </c>
      <c r="CL425" s="1" t="s">
        <v>797</v>
      </c>
      <c r="CM425" s="1" t="s">
        <v>772</v>
      </c>
      <c r="CN425" s="1" t="s">
        <v>823</v>
      </c>
      <c r="CO425" s="1">
        <v>67</v>
      </c>
      <c r="CP425" s="1">
        <v>3</v>
      </c>
      <c r="CQ425" s="1">
        <v>12</v>
      </c>
      <c r="CR425" s="1">
        <v>15</v>
      </c>
      <c r="CS425" s="1">
        <v>8</v>
      </c>
      <c r="CT425" s="1">
        <v>40</v>
      </c>
      <c r="CU425" s="1">
        <v>106</v>
      </c>
      <c r="CV425" s="1">
        <v>117</v>
      </c>
      <c r="CW425" s="1">
        <v>0</v>
      </c>
      <c r="CX425" s="1">
        <v>1</v>
      </c>
      <c r="CY425" s="1">
        <v>0</v>
      </c>
      <c r="CZ425" s="1">
        <v>2</v>
      </c>
      <c r="DA425" s="1">
        <v>0</v>
      </c>
      <c r="DB425" s="1">
        <v>56</v>
      </c>
      <c r="DC425" s="1">
        <v>5.3999999999999999E-2</v>
      </c>
      <c r="DE425" s="2"/>
      <c r="DF425" s="1" t="s">
        <v>772</v>
      </c>
      <c r="DG425" s="1">
        <v>67</v>
      </c>
      <c r="DH425" s="1">
        <v>3</v>
      </c>
      <c r="DI425" s="1">
        <v>12</v>
      </c>
      <c r="DJ425" s="1">
        <v>15</v>
      </c>
      <c r="DK425" s="1">
        <v>8</v>
      </c>
      <c r="DL425" s="1">
        <v>40</v>
      </c>
      <c r="DM425" s="1">
        <v>106</v>
      </c>
      <c r="DN425" s="1">
        <v>117</v>
      </c>
      <c r="DO425" s="1">
        <v>0</v>
      </c>
      <c r="DP425" s="1">
        <v>1</v>
      </c>
      <c r="DQ425" s="1">
        <v>0</v>
      </c>
      <c r="DR425" s="1">
        <v>2</v>
      </c>
      <c r="DS425" s="1">
        <v>0</v>
      </c>
      <c r="DT425" s="1">
        <v>56</v>
      </c>
      <c r="DU425" s="1">
        <v>5.3999999999999999E-2</v>
      </c>
    </row>
    <row r="426" spans="1:125" x14ac:dyDescent="0.2">
      <c r="A426" s="2" t="s">
        <v>1003</v>
      </c>
      <c r="B426" s="1" t="s">
        <v>808</v>
      </c>
      <c r="C426" s="1">
        <v>61</v>
      </c>
      <c r="D426" s="1">
        <v>5</v>
      </c>
      <c r="E426" s="1">
        <v>10</v>
      </c>
      <c r="F426" s="1">
        <v>15</v>
      </c>
      <c r="G426" s="1">
        <v>4</v>
      </c>
      <c r="H426" s="1">
        <v>21</v>
      </c>
      <c r="I426" s="1">
        <v>86</v>
      </c>
      <c r="J426" s="1">
        <v>107</v>
      </c>
      <c r="K426" s="1">
        <v>1</v>
      </c>
      <c r="L426" s="1">
        <v>3</v>
      </c>
      <c r="M426" s="1">
        <v>0</v>
      </c>
      <c r="N426" s="1">
        <v>0</v>
      </c>
      <c r="O426" s="1">
        <v>2</v>
      </c>
      <c r="P426" s="1">
        <v>81</v>
      </c>
      <c r="Q426" s="1">
        <v>6.2E-2</v>
      </c>
      <c r="S426" s="1" t="s">
        <v>753</v>
      </c>
      <c r="T426" s="1" t="s">
        <v>820</v>
      </c>
      <c r="U426" s="1">
        <v>69</v>
      </c>
      <c r="V426" s="1">
        <v>3</v>
      </c>
      <c r="W426" s="1">
        <v>13</v>
      </c>
      <c r="X426" s="1">
        <v>16</v>
      </c>
      <c r="Y426" s="1">
        <v>15</v>
      </c>
      <c r="Z426" s="1">
        <v>45</v>
      </c>
      <c r="AA426" s="1">
        <v>117</v>
      </c>
      <c r="AB426" s="1">
        <v>115</v>
      </c>
      <c r="AC426" s="1">
        <v>1</v>
      </c>
      <c r="AD426" s="1">
        <v>1</v>
      </c>
      <c r="AE426" s="1">
        <v>0</v>
      </c>
      <c r="AF426" s="1">
        <v>0</v>
      </c>
      <c r="AG426" s="1">
        <v>1</v>
      </c>
      <c r="AH426" s="1">
        <v>154</v>
      </c>
      <c r="AI426" s="1">
        <v>1.9E-2</v>
      </c>
      <c r="AK426" s="2" t="s">
        <v>863</v>
      </c>
      <c r="AL426" s="1" t="s">
        <v>825</v>
      </c>
      <c r="AM426" s="1">
        <v>33</v>
      </c>
      <c r="AN426" s="1">
        <v>5</v>
      </c>
      <c r="AO426" s="1">
        <v>9</v>
      </c>
      <c r="AP426" s="1">
        <v>14</v>
      </c>
      <c r="AQ426" s="1">
        <v>7</v>
      </c>
      <c r="AR426" s="1">
        <v>11</v>
      </c>
      <c r="AS426" s="1">
        <v>55</v>
      </c>
      <c r="AT426" s="1">
        <v>13</v>
      </c>
      <c r="AU426" s="1">
        <v>1</v>
      </c>
      <c r="AV426" s="1">
        <v>0</v>
      </c>
      <c r="AW426" s="1">
        <v>0</v>
      </c>
      <c r="AX426" s="1">
        <v>0</v>
      </c>
      <c r="AY426" s="1">
        <v>0</v>
      </c>
      <c r="AZ426" s="1">
        <v>56</v>
      </c>
      <c r="BA426" s="1">
        <v>8.8999999999999996E-2</v>
      </c>
      <c r="BC426" s="2" t="s">
        <v>349</v>
      </c>
      <c r="BD426" s="1" t="s">
        <v>820</v>
      </c>
      <c r="BE426" s="1">
        <v>34</v>
      </c>
      <c r="BF426" s="1">
        <v>3</v>
      </c>
      <c r="BG426" s="1">
        <v>6</v>
      </c>
      <c r="BH426" s="1">
        <v>9</v>
      </c>
      <c r="BI426" s="1">
        <v>-8</v>
      </c>
      <c r="BJ426" s="1">
        <v>16</v>
      </c>
      <c r="BK426" s="1">
        <v>43</v>
      </c>
      <c r="BL426" s="1">
        <v>20</v>
      </c>
      <c r="BM426" s="1">
        <v>1</v>
      </c>
      <c r="BN426" s="1">
        <v>0</v>
      </c>
      <c r="BO426" s="1">
        <v>0</v>
      </c>
      <c r="BP426" s="1">
        <v>0</v>
      </c>
      <c r="BQ426" s="1">
        <v>0</v>
      </c>
      <c r="BR426" s="1">
        <v>40</v>
      </c>
      <c r="BS426" s="1">
        <v>7.4999999999999997E-2</v>
      </c>
      <c r="BU426" s="2" t="s">
        <v>353</v>
      </c>
      <c r="BV426" s="1" t="s">
        <v>815</v>
      </c>
      <c r="BW426" s="1">
        <v>46</v>
      </c>
      <c r="BX426" s="1">
        <v>6</v>
      </c>
      <c r="BY426" s="1">
        <v>9</v>
      </c>
      <c r="BZ426" s="1">
        <v>15</v>
      </c>
      <c r="CA426" s="1">
        <v>14</v>
      </c>
      <c r="CB426" s="1">
        <v>29</v>
      </c>
      <c r="CC426" s="1">
        <v>23</v>
      </c>
      <c r="CD426" s="1">
        <v>17</v>
      </c>
      <c r="CE426" s="1">
        <v>0</v>
      </c>
      <c r="CF426" s="1">
        <v>0</v>
      </c>
      <c r="CG426" s="1">
        <v>1</v>
      </c>
      <c r="CH426" s="1">
        <v>0</v>
      </c>
      <c r="CI426" s="1">
        <v>1</v>
      </c>
      <c r="CJ426" s="1">
        <v>56</v>
      </c>
      <c r="CK426" s="1">
        <v>0.107</v>
      </c>
      <c r="CL426" s="1" t="s">
        <v>797</v>
      </c>
      <c r="CM426" s="1" t="s">
        <v>1369</v>
      </c>
      <c r="CN426" s="1" t="s">
        <v>817</v>
      </c>
      <c r="CO426" s="1">
        <v>82</v>
      </c>
      <c r="CP426" s="1">
        <v>5</v>
      </c>
      <c r="CQ426" s="1">
        <v>10</v>
      </c>
      <c r="CR426" s="1">
        <v>15</v>
      </c>
      <c r="CS426" s="1">
        <v>-24</v>
      </c>
      <c r="CT426" s="1">
        <v>71</v>
      </c>
      <c r="CU426" s="1">
        <v>261</v>
      </c>
      <c r="CV426" s="1">
        <v>36</v>
      </c>
      <c r="CW426" s="1">
        <v>0</v>
      </c>
      <c r="CX426" s="1">
        <v>0</v>
      </c>
      <c r="CY426" s="1">
        <v>0</v>
      </c>
      <c r="CZ426" s="1">
        <v>1</v>
      </c>
      <c r="DA426" s="1">
        <v>1</v>
      </c>
      <c r="DB426" s="1">
        <v>76</v>
      </c>
      <c r="DC426" s="1">
        <v>6.6000000000000003E-2</v>
      </c>
      <c r="DE426" s="2"/>
      <c r="DF426" s="1" t="s">
        <v>1369</v>
      </c>
      <c r="DG426" s="1">
        <v>82</v>
      </c>
      <c r="DH426" s="1">
        <v>5</v>
      </c>
      <c r="DI426" s="1">
        <v>10</v>
      </c>
      <c r="DJ426" s="1">
        <v>15</v>
      </c>
      <c r="DK426" s="1">
        <v>-24</v>
      </c>
      <c r="DL426" s="1">
        <v>71</v>
      </c>
      <c r="DM426" s="1">
        <v>261</v>
      </c>
      <c r="DN426" s="1">
        <v>36</v>
      </c>
      <c r="DO426" s="1">
        <v>0</v>
      </c>
      <c r="DP426" s="1">
        <v>0</v>
      </c>
      <c r="DQ426" s="1">
        <v>0</v>
      </c>
      <c r="DR426" s="1">
        <v>1</v>
      </c>
      <c r="DS426" s="1">
        <v>1</v>
      </c>
      <c r="DT426" s="1">
        <v>76</v>
      </c>
      <c r="DU426" s="1">
        <v>6.6000000000000003E-2</v>
      </c>
    </row>
    <row r="427" spans="1:125" x14ac:dyDescent="0.2">
      <c r="A427" s="2" t="s">
        <v>655</v>
      </c>
      <c r="B427" s="1" t="s">
        <v>802</v>
      </c>
      <c r="C427" s="1">
        <v>78</v>
      </c>
      <c r="D427" s="1">
        <v>9</v>
      </c>
      <c r="E427" s="1">
        <v>6</v>
      </c>
      <c r="F427" s="1">
        <v>15</v>
      </c>
      <c r="G427" s="1">
        <v>3</v>
      </c>
      <c r="H427" s="1">
        <v>6</v>
      </c>
      <c r="I427" s="1">
        <v>93</v>
      </c>
      <c r="J427" s="1">
        <v>43</v>
      </c>
      <c r="K427" s="1">
        <v>0</v>
      </c>
      <c r="L427" s="1">
        <v>0</v>
      </c>
      <c r="M427" s="1">
        <v>1</v>
      </c>
      <c r="N427" s="1">
        <v>0</v>
      </c>
      <c r="O427" s="1">
        <v>0</v>
      </c>
      <c r="P427" s="1">
        <v>110</v>
      </c>
      <c r="Q427" s="1">
        <v>8.2000000000000003E-2</v>
      </c>
      <c r="S427" s="1" t="s">
        <v>586</v>
      </c>
      <c r="T427" s="1" t="s">
        <v>796</v>
      </c>
      <c r="U427" s="1">
        <v>76</v>
      </c>
      <c r="V427" s="1">
        <v>3</v>
      </c>
      <c r="W427" s="1">
        <v>12</v>
      </c>
      <c r="X427" s="1">
        <v>15</v>
      </c>
      <c r="Y427" s="1">
        <v>20</v>
      </c>
      <c r="Z427" s="1">
        <v>75</v>
      </c>
      <c r="AA427" s="1">
        <v>78</v>
      </c>
      <c r="AB427" s="1">
        <v>96</v>
      </c>
      <c r="AC427" s="1">
        <v>1</v>
      </c>
      <c r="AD427" s="1">
        <v>0</v>
      </c>
      <c r="AE427" s="1">
        <v>0</v>
      </c>
      <c r="AF427" s="1">
        <v>0</v>
      </c>
      <c r="AG427" s="1">
        <v>2</v>
      </c>
      <c r="AH427" s="1">
        <v>54</v>
      </c>
      <c r="AI427" s="1">
        <v>5.6000000000000001E-2</v>
      </c>
      <c r="AK427" s="2" t="s">
        <v>279</v>
      </c>
      <c r="AL427" s="1" t="s">
        <v>829</v>
      </c>
      <c r="AM427" s="1">
        <v>66</v>
      </c>
      <c r="AN427" s="1">
        <v>7</v>
      </c>
      <c r="AO427" s="1">
        <v>7</v>
      </c>
      <c r="AP427" s="1">
        <v>14</v>
      </c>
      <c r="AQ427" s="1">
        <v>4</v>
      </c>
      <c r="AR427" s="1">
        <v>40</v>
      </c>
      <c r="AS427" s="1">
        <v>189</v>
      </c>
      <c r="AT427" s="1">
        <v>19</v>
      </c>
      <c r="AU427" s="1">
        <v>1</v>
      </c>
      <c r="AV427" s="1">
        <v>0</v>
      </c>
      <c r="AW427" s="1">
        <v>2</v>
      </c>
      <c r="AX427" s="1">
        <v>1</v>
      </c>
      <c r="AY427" s="1">
        <v>2</v>
      </c>
      <c r="AZ427" s="1">
        <v>61</v>
      </c>
      <c r="BA427" s="1">
        <v>0.115</v>
      </c>
      <c r="BC427" s="2" t="s">
        <v>513</v>
      </c>
      <c r="BD427" s="1" t="s">
        <v>798</v>
      </c>
      <c r="BE427" s="1">
        <v>34</v>
      </c>
      <c r="BF427" s="1">
        <v>3</v>
      </c>
      <c r="BG427" s="1">
        <v>5</v>
      </c>
      <c r="BH427" s="1">
        <v>8</v>
      </c>
      <c r="BI427" s="1">
        <v>-3</v>
      </c>
      <c r="BJ427" s="1">
        <v>26</v>
      </c>
      <c r="BK427" s="1">
        <v>46</v>
      </c>
      <c r="BL427" s="1">
        <v>7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35</v>
      </c>
      <c r="BS427" s="1">
        <v>8.5999999999999993E-2</v>
      </c>
      <c r="BU427" s="2" t="s">
        <v>1004</v>
      </c>
      <c r="BV427" s="1" t="s">
        <v>796</v>
      </c>
      <c r="BW427" s="1">
        <v>74</v>
      </c>
      <c r="BX427" s="1">
        <v>4</v>
      </c>
      <c r="BY427" s="1">
        <v>11</v>
      </c>
      <c r="BZ427" s="1">
        <v>15</v>
      </c>
      <c r="CA427" s="1">
        <v>7</v>
      </c>
      <c r="CB427" s="1">
        <v>25</v>
      </c>
      <c r="CC427" s="1">
        <v>59</v>
      </c>
      <c r="CD427" s="1">
        <v>57</v>
      </c>
      <c r="CE427" s="1">
        <v>0</v>
      </c>
      <c r="CF427" s="1">
        <v>2</v>
      </c>
      <c r="CG427" s="1">
        <v>0</v>
      </c>
      <c r="CH427" s="1">
        <v>0</v>
      </c>
      <c r="CI427" s="1">
        <v>2</v>
      </c>
      <c r="CJ427" s="1">
        <v>115</v>
      </c>
      <c r="CK427" s="1">
        <v>3.5000000000000003E-2</v>
      </c>
      <c r="CL427" s="1" t="s">
        <v>797</v>
      </c>
      <c r="CM427" s="1" t="s">
        <v>775</v>
      </c>
      <c r="CN427" s="1" t="s">
        <v>818</v>
      </c>
      <c r="CO427" s="1">
        <v>60</v>
      </c>
      <c r="CP427" s="1">
        <v>3</v>
      </c>
      <c r="CQ427" s="1">
        <v>12</v>
      </c>
      <c r="CR427" s="1">
        <v>15</v>
      </c>
      <c r="CS427" s="1">
        <v>-10</v>
      </c>
      <c r="CT427" s="1">
        <v>51</v>
      </c>
      <c r="CU427" s="1">
        <v>134</v>
      </c>
      <c r="CV427" s="1">
        <v>73</v>
      </c>
      <c r="CW427" s="1">
        <v>2</v>
      </c>
      <c r="CX427" s="1">
        <v>3</v>
      </c>
      <c r="CY427" s="1">
        <v>0</v>
      </c>
      <c r="CZ427" s="1">
        <v>0</v>
      </c>
      <c r="DA427" s="1">
        <v>1</v>
      </c>
      <c r="DB427" s="1">
        <v>52</v>
      </c>
      <c r="DC427" s="1">
        <v>5.8000000000000003E-2</v>
      </c>
      <c r="DE427" s="2"/>
      <c r="DF427" s="1" t="s">
        <v>775</v>
      </c>
      <c r="DG427" s="1">
        <v>60</v>
      </c>
      <c r="DH427" s="1">
        <v>3</v>
      </c>
      <c r="DI427" s="1">
        <v>12</v>
      </c>
      <c r="DJ427" s="1">
        <v>15</v>
      </c>
      <c r="DK427" s="1">
        <v>-10</v>
      </c>
      <c r="DL427" s="1">
        <v>51</v>
      </c>
      <c r="DM427" s="1">
        <v>134</v>
      </c>
      <c r="DN427" s="1">
        <v>73</v>
      </c>
      <c r="DO427" s="1">
        <v>2</v>
      </c>
      <c r="DP427" s="1">
        <v>3</v>
      </c>
      <c r="DQ427" s="1">
        <v>0</v>
      </c>
      <c r="DR427" s="1">
        <v>0</v>
      </c>
      <c r="DS427" s="1">
        <v>1</v>
      </c>
      <c r="DT427" s="1">
        <v>52</v>
      </c>
      <c r="DU427" s="1">
        <v>5.8000000000000003E-2</v>
      </c>
    </row>
    <row r="428" spans="1:125" x14ac:dyDescent="0.2">
      <c r="A428" s="2" t="s">
        <v>1005</v>
      </c>
      <c r="B428" s="1" t="s">
        <v>795</v>
      </c>
      <c r="C428" s="1">
        <v>44</v>
      </c>
      <c r="D428" s="1">
        <v>6</v>
      </c>
      <c r="E428" s="1">
        <v>9</v>
      </c>
      <c r="F428" s="1">
        <v>15</v>
      </c>
      <c r="G428" s="1">
        <v>-7</v>
      </c>
      <c r="H428" s="1">
        <v>8</v>
      </c>
      <c r="I428" s="1">
        <v>33</v>
      </c>
      <c r="J428" s="1">
        <v>5</v>
      </c>
      <c r="K428" s="1">
        <v>3</v>
      </c>
      <c r="L428" s="1">
        <v>3</v>
      </c>
      <c r="M428" s="1">
        <v>0</v>
      </c>
      <c r="N428" s="1">
        <v>0</v>
      </c>
      <c r="O428" s="1">
        <v>1</v>
      </c>
      <c r="P428" s="1">
        <v>96</v>
      </c>
      <c r="Q428" s="1">
        <v>6.3E-2</v>
      </c>
      <c r="S428" s="1" t="s">
        <v>392</v>
      </c>
      <c r="T428" s="1" t="s">
        <v>795</v>
      </c>
      <c r="U428" s="1">
        <v>80</v>
      </c>
      <c r="V428" s="1">
        <v>4</v>
      </c>
      <c r="W428" s="1">
        <v>11</v>
      </c>
      <c r="X428" s="1">
        <v>15</v>
      </c>
      <c r="Y428" s="1">
        <v>-5</v>
      </c>
      <c r="Z428" s="1">
        <v>76</v>
      </c>
      <c r="AA428" s="1">
        <v>171</v>
      </c>
      <c r="AB428" s="1">
        <v>64</v>
      </c>
      <c r="AC428" s="1">
        <v>0</v>
      </c>
      <c r="AD428" s="1">
        <v>0</v>
      </c>
      <c r="AE428" s="1">
        <v>2</v>
      </c>
      <c r="AF428" s="1">
        <v>2</v>
      </c>
      <c r="AG428" s="1">
        <v>1</v>
      </c>
      <c r="AH428" s="1">
        <v>90</v>
      </c>
      <c r="AI428" s="1">
        <v>4.3999999999999997E-2</v>
      </c>
      <c r="AK428" s="2" t="s">
        <v>1006</v>
      </c>
      <c r="AL428" s="1" t="s">
        <v>819</v>
      </c>
      <c r="AM428" s="1">
        <v>80</v>
      </c>
      <c r="AN428" s="1">
        <v>3</v>
      </c>
      <c r="AO428" s="1">
        <v>11</v>
      </c>
      <c r="AP428" s="1">
        <v>14</v>
      </c>
      <c r="AQ428" s="1">
        <v>-4</v>
      </c>
      <c r="AR428" s="1">
        <v>98</v>
      </c>
      <c r="AS428" s="1">
        <v>198</v>
      </c>
      <c r="AT428" s="1">
        <v>182</v>
      </c>
      <c r="AU428" s="1">
        <v>0</v>
      </c>
      <c r="AV428" s="1">
        <v>0</v>
      </c>
      <c r="AW428" s="1">
        <v>1</v>
      </c>
      <c r="AX428" s="1">
        <v>0</v>
      </c>
      <c r="AY428" s="1">
        <v>1</v>
      </c>
      <c r="AZ428" s="1">
        <v>60</v>
      </c>
      <c r="BA428" s="1">
        <v>0.05</v>
      </c>
      <c r="BC428" s="2" t="s">
        <v>663</v>
      </c>
      <c r="BD428" s="1" t="s">
        <v>796</v>
      </c>
      <c r="BE428" s="1">
        <v>28</v>
      </c>
      <c r="BF428" s="1">
        <v>4</v>
      </c>
      <c r="BG428" s="1">
        <v>4</v>
      </c>
      <c r="BH428" s="1">
        <v>8</v>
      </c>
      <c r="BI428" s="1">
        <v>-2</v>
      </c>
      <c r="BJ428" s="1">
        <v>8</v>
      </c>
      <c r="BK428" s="1">
        <v>24</v>
      </c>
      <c r="BL428" s="1">
        <v>14</v>
      </c>
      <c r="BM428" s="1">
        <v>1</v>
      </c>
      <c r="BN428" s="1">
        <v>1</v>
      </c>
      <c r="BO428" s="1">
        <v>0</v>
      </c>
      <c r="BP428" s="1">
        <v>0</v>
      </c>
      <c r="BQ428" s="1">
        <v>1</v>
      </c>
      <c r="BR428" s="1">
        <v>44</v>
      </c>
      <c r="BS428" s="1">
        <v>9.0999999999999998E-2</v>
      </c>
      <c r="BU428" s="2" t="s">
        <v>905</v>
      </c>
      <c r="BV428" s="1" t="s">
        <v>808</v>
      </c>
      <c r="BW428" s="1">
        <v>82</v>
      </c>
      <c r="BX428" s="1">
        <v>4</v>
      </c>
      <c r="BY428" s="1">
        <v>11</v>
      </c>
      <c r="BZ428" s="1">
        <v>15</v>
      </c>
      <c r="CA428" s="1">
        <v>-9</v>
      </c>
      <c r="CB428" s="1">
        <v>45</v>
      </c>
      <c r="CC428" s="1">
        <v>96</v>
      </c>
      <c r="CD428" s="1">
        <v>124</v>
      </c>
      <c r="CE428" s="1">
        <v>0</v>
      </c>
      <c r="CF428" s="1">
        <v>0</v>
      </c>
      <c r="CG428" s="1">
        <v>0</v>
      </c>
      <c r="CH428" s="1">
        <v>1</v>
      </c>
      <c r="CI428" s="1">
        <v>1</v>
      </c>
      <c r="CJ428" s="1">
        <v>72</v>
      </c>
      <c r="CK428" s="1">
        <v>5.6000000000000001E-2</v>
      </c>
      <c r="CL428" s="1" t="s">
        <v>797</v>
      </c>
      <c r="CM428" s="1" t="s">
        <v>411</v>
      </c>
      <c r="CN428" s="1" t="s">
        <v>808</v>
      </c>
      <c r="CO428" s="1">
        <v>65</v>
      </c>
      <c r="CP428" s="1">
        <v>7</v>
      </c>
      <c r="CQ428" s="1">
        <v>8</v>
      </c>
      <c r="CR428" s="1">
        <v>15</v>
      </c>
      <c r="CS428" s="1">
        <v>-8</v>
      </c>
      <c r="CT428" s="1">
        <v>74</v>
      </c>
      <c r="CU428" s="1">
        <v>162</v>
      </c>
      <c r="CV428" s="1">
        <v>16</v>
      </c>
      <c r="CW428" s="1">
        <v>0</v>
      </c>
      <c r="CX428" s="1">
        <v>0</v>
      </c>
      <c r="CY428" s="1">
        <v>0</v>
      </c>
      <c r="CZ428" s="1">
        <v>0</v>
      </c>
      <c r="DA428" s="1">
        <v>2</v>
      </c>
      <c r="DB428" s="1">
        <v>65</v>
      </c>
      <c r="DC428" s="1">
        <v>0.108</v>
      </c>
      <c r="DE428" s="2"/>
      <c r="DF428" s="1" t="s">
        <v>411</v>
      </c>
      <c r="DG428" s="1">
        <v>65</v>
      </c>
      <c r="DH428" s="1">
        <v>7</v>
      </c>
      <c r="DI428" s="1">
        <v>8</v>
      </c>
      <c r="DJ428" s="1">
        <v>15</v>
      </c>
      <c r="DK428" s="1">
        <v>-8</v>
      </c>
      <c r="DL428" s="1">
        <v>74</v>
      </c>
      <c r="DM428" s="1">
        <v>162</v>
      </c>
      <c r="DN428" s="1">
        <v>16</v>
      </c>
      <c r="DO428" s="1">
        <v>0</v>
      </c>
      <c r="DP428" s="1">
        <v>0</v>
      </c>
      <c r="DQ428" s="1">
        <v>0</v>
      </c>
      <c r="DR428" s="1">
        <v>0</v>
      </c>
      <c r="DS428" s="1">
        <v>2</v>
      </c>
      <c r="DT428" s="1">
        <v>65</v>
      </c>
      <c r="DU428" s="1">
        <v>0.108</v>
      </c>
    </row>
    <row r="429" spans="1:125" x14ac:dyDescent="0.2">
      <c r="A429" s="2" t="s">
        <v>339</v>
      </c>
      <c r="B429" s="1" t="s">
        <v>810</v>
      </c>
      <c r="C429" s="1">
        <v>35</v>
      </c>
      <c r="D429" s="1">
        <v>8</v>
      </c>
      <c r="E429" s="1">
        <v>7</v>
      </c>
      <c r="F429" s="1">
        <v>15</v>
      </c>
      <c r="G429" s="1">
        <v>-2</v>
      </c>
      <c r="H429" s="1">
        <v>7</v>
      </c>
      <c r="I429" s="1">
        <v>21</v>
      </c>
      <c r="J429" s="1">
        <v>11</v>
      </c>
      <c r="K429" s="1">
        <v>1</v>
      </c>
      <c r="L429" s="1">
        <v>2</v>
      </c>
      <c r="M429" s="1">
        <v>0</v>
      </c>
      <c r="N429" s="1">
        <v>0</v>
      </c>
      <c r="O429" s="1">
        <v>3</v>
      </c>
      <c r="P429" s="1">
        <v>58</v>
      </c>
      <c r="Q429" s="1">
        <v>0.13800000000000001</v>
      </c>
      <c r="S429" s="1" t="s">
        <v>767</v>
      </c>
      <c r="T429" s="1" t="s">
        <v>820</v>
      </c>
      <c r="U429" s="1">
        <v>70</v>
      </c>
      <c r="V429" s="1">
        <v>3</v>
      </c>
      <c r="W429" s="1">
        <v>12</v>
      </c>
      <c r="X429" s="1">
        <v>15</v>
      </c>
      <c r="Y429" s="1">
        <v>22</v>
      </c>
      <c r="Z429" s="1">
        <v>60</v>
      </c>
      <c r="AA429" s="1">
        <v>74</v>
      </c>
      <c r="AB429" s="1">
        <v>82</v>
      </c>
      <c r="AC429" s="1">
        <v>0</v>
      </c>
      <c r="AD429" s="1">
        <v>1</v>
      </c>
      <c r="AE429" s="1">
        <v>0</v>
      </c>
      <c r="AF429" s="1">
        <v>1</v>
      </c>
      <c r="AG429" s="1">
        <v>0</v>
      </c>
      <c r="AH429" s="1">
        <v>78</v>
      </c>
      <c r="AI429" s="1">
        <v>3.7999999999999999E-2</v>
      </c>
      <c r="AK429" s="2" t="s">
        <v>216</v>
      </c>
      <c r="AL429" s="1" t="s">
        <v>813</v>
      </c>
      <c r="AM429" s="1">
        <v>80</v>
      </c>
      <c r="AN429" s="1">
        <v>7</v>
      </c>
      <c r="AO429" s="1">
        <v>7</v>
      </c>
      <c r="AP429" s="1">
        <v>14</v>
      </c>
      <c r="AQ429" s="1">
        <v>-17</v>
      </c>
      <c r="AR429" s="1">
        <v>121</v>
      </c>
      <c r="AS429" s="1">
        <v>374</v>
      </c>
      <c r="AT429" s="1">
        <v>41</v>
      </c>
      <c r="AU429" s="1">
        <v>0</v>
      </c>
      <c r="AV429" s="1">
        <v>0</v>
      </c>
      <c r="AW429" s="1">
        <v>0</v>
      </c>
      <c r="AX429" s="1">
        <v>2</v>
      </c>
      <c r="AY429" s="1">
        <v>1</v>
      </c>
      <c r="AZ429" s="1">
        <v>130</v>
      </c>
      <c r="BA429" s="1">
        <v>5.3999999999999999E-2</v>
      </c>
      <c r="BC429" s="2" t="s">
        <v>429</v>
      </c>
      <c r="BD429" s="1" t="s">
        <v>799</v>
      </c>
      <c r="BE429" s="1">
        <v>48</v>
      </c>
      <c r="BF429" s="1">
        <v>2</v>
      </c>
      <c r="BG429" s="1">
        <v>6</v>
      </c>
      <c r="BH429" s="1">
        <v>8</v>
      </c>
      <c r="BI429" s="1">
        <v>-1</v>
      </c>
      <c r="BJ429" s="1">
        <v>14</v>
      </c>
      <c r="BK429" s="1">
        <v>55</v>
      </c>
      <c r="BL429" s="1">
        <v>23</v>
      </c>
      <c r="BM429" s="1">
        <v>0</v>
      </c>
      <c r="BN429" s="1">
        <v>0</v>
      </c>
      <c r="BO429" s="1">
        <v>0</v>
      </c>
      <c r="BP429" s="1">
        <v>0</v>
      </c>
      <c r="BQ429" s="1">
        <v>1</v>
      </c>
      <c r="BR429" s="1">
        <v>56</v>
      </c>
      <c r="BS429" s="1">
        <v>3.5999999999999997E-2</v>
      </c>
      <c r="BU429" s="2" t="s">
        <v>389</v>
      </c>
      <c r="BV429" s="1" t="s">
        <v>824</v>
      </c>
      <c r="BW429" s="1">
        <v>71</v>
      </c>
      <c r="BX429" s="1">
        <v>9</v>
      </c>
      <c r="BY429" s="1">
        <v>6</v>
      </c>
      <c r="BZ429" s="1">
        <v>15</v>
      </c>
      <c r="CA429" s="1">
        <v>-3</v>
      </c>
      <c r="CB429" s="1">
        <v>78</v>
      </c>
      <c r="CC429" s="1">
        <v>87</v>
      </c>
      <c r="CD429" s="1">
        <v>18</v>
      </c>
      <c r="CE429" s="1">
        <v>0</v>
      </c>
      <c r="CF429" s="1">
        <v>0</v>
      </c>
      <c r="CG429" s="1">
        <v>0</v>
      </c>
      <c r="CH429" s="1">
        <v>0</v>
      </c>
      <c r="CI429" s="1">
        <v>1</v>
      </c>
      <c r="CJ429" s="1">
        <v>78</v>
      </c>
      <c r="CK429" s="1">
        <v>0.115</v>
      </c>
      <c r="CL429" s="1" t="s">
        <v>797</v>
      </c>
      <c r="CM429" s="1" t="s">
        <v>945</v>
      </c>
      <c r="CN429" s="1" t="s">
        <v>810</v>
      </c>
      <c r="CO429" s="1">
        <v>80</v>
      </c>
      <c r="CP429" s="1">
        <v>2</v>
      </c>
      <c r="CQ429" s="1">
        <v>13</v>
      </c>
      <c r="CR429" s="1">
        <v>15</v>
      </c>
      <c r="CS429" s="1">
        <v>3</v>
      </c>
      <c r="CT429" s="1">
        <v>47</v>
      </c>
      <c r="CU429" s="1">
        <v>108</v>
      </c>
      <c r="CV429" s="1">
        <v>126</v>
      </c>
      <c r="CW429" s="1">
        <v>0</v>
      </c>
      <c r="CX429" s="1">
        <v>0</v>
      </c>
      <c r="CY429" s="1">
        <v>0</v>
      </c>
      <c r="CZ429" s="1">
        <v>1</v>
      </c>
      <c r="DA429" s="1">
        <v>1</v>
      </c>
      <c r="DB429" s="1">
        <v>86</v>
      </c>
      <c r="DC429" s="1">
        <v>2.3E-2</v>
      </c>
      <c r="DE429" s="2"/>
      <c r="DF429" s="1" t="s">
        <v>945</v>
      </c>
      <c r="DG429" s="1">
        <v>80</v>
      </c>
      <c r="DH429" s="1">
        <v>2</v>
      </c>
      <c r="DI429" s="1">
        <v>13</v>
      </c>
      <c r="DJ429" s="1">
        <v>15</v>
      </c>
      <c r="DK429" s="1">
        <v>3</v>
      </c>
      <c r="DL429" s="1">
        <v>47</v>
      </c>
      <c r="DM429" s="1">
        <v>108</v>
      </c>
      <c r="DN429" s="1">
        <v>126</v>
      </c>
      <c r="DO429" s="1">
        <v>0</v>
      </c>
      <c r="DP429" s="1">
        <v>0</v>
      </c>
      <c r="DQ429" s="1">
        <v>0</v>
      </c>
      <c r="DR429" s="1">
        <v>1</v>
      </c>
      <c r="DS429" s="1">
        <v>1</v>
      </c>
      <c r="DT429" s="1">
        <v>86</v>
      </c>
      <c r="DU429" s="1">
        <v>2.3E-2</v>
      </c>
    </row>
    <row r="430" spans="1:125" x14ac:dyDescent="0.2">
      <c r="A430" s="2" t="s">
        <v>497</v>
      </c>
      <c r="B430" s="1" t="s">
        <v>794</v>
      </c>
      <c r="C430" s="1">
        <v>61</v>
      </c>
      <c r="D430" s="1">
        <v>9</v>
      </c>
      <c r="E430" s="1">
        <v>6</v>
      </c>
      <c r="F430" s="1">
        <v>15</v>
      </c>
      <c r="G430" s="1">
        <v>-8</v>
      </c>
      <c r="H430" s="1">
        <v>8</v>
      </c>
      <c r="I430" s="1">
        <v>43</v>
      </c>
      <c r="J430" s="1">
        <v>30</v>
      </c>
      <c r="K430" s="1">
        <v>2</v>
      </c>
      <c r="L430" s="1">
        <v>3</v>
      </c>
      <c r="M430" s="1">
        <v>0</v>
      </c>
      <c r="N430" s="1">
        <v>0</v>
      </c>
      <c r="O430" s="1">
        <v>2</v>
      </c>
      <c r="P430" s="1">
        <v>72</v>
      </c>
      <c r="Q430" s="1">
        <v>0.125</v>
      </c>
      <c r="S430" s="1" t="s">
        <v>538</v>
      </c>
      <c r="T430" s="1" t="s">
        <v>807</v>
      </c>
      <c r="U430" s="1">
        <v>48</v>
      </c>
      <c r="V430" s="1">
        <v>3</v>
      </c>
      <c r="W430" s="1">
        <v>12</v>
      </c>
      <c r="X430" s="1">
        <v>15</v>
      </c>
      <c r="Y430" s="1">
        <v>-1</v>
      </c>
      <c r="Z430" s="1">
        <v>24</v>
      </c>
      <c r="AA430" s="1">
        <v>99</v>
      </c>
      <c r="AB430" s="1">
        <v>20</v>
      </c>
      <c r="AC430" s="1">
        <v>0</v>
      </c>
      <c r="AD430" s="1">
        <v>0</v>
      </c>
      <c r="AE430" s="1">
        <v>1</v>
      </c>
      <c r="AF430" s="1">
        <v>0</v>
      </c>
      <c r="AG430" s="1">
        <v>2</v>
      </c>
      <c r="AH430" s="1">
        <v>51</v>
      </c>
      <c r="AI430" s="1">
        <v>5.8999999999999997E-2</v>
      </c>
      <c r="AK430" s="2" t="s">
        <v>872</v>
      </c>
      <c r="AL430" s="1" t="s">
        <v>806</v>
      </c>
      <c r="AM430" s="1">
        <v>54</v>
      </c>
      <c r="AN430" s="1">
        <v>2</v>
      </c>
      <c r="AO430" s="1">
        <v>12</v>
      </c>
      <c r="AP430" s="1">
        <v>14</v>
      </c>
      <c r="AQ430" s="1">
        <v>3</v>
      </c>
      <c r="AR430" s="1">
        <v>14</v>
      </c>
      <c r="AS430" s="1">
        <v>43</v>
      </c>
      <c r="AT430" s="1">
        <v>38</v>
      </c>
      <c r="AU430" s="1">
        <v>1</v>
      </c>
      <c r="AV430" s="1">
        <v>5</v>
      </c>
      <c r="AW430" s="1">
        <v>0</v>
      </c>
      <c r="AX430" s="1">
        <v>0</v>
      </c>
      <c r="AY430" s="1">
        <v>2</v>
      </c>
      <c r="AZ430" s="1">
        <v>44</v>
      </c>
      <c r="BA430" s="1">
        <v>4.4999999999999998E-2</v>
      </c>
      <c r="BC430" s="2" t="s">
        <v>1007</v>
      </c>
      <c r="BD430" s="1" t="s">
        <v>817</v>
      </c>
      <c r="BE430" s="1">
        <v>38</v>
      </c>
      <c r="BF430" s="1">
        <v>2</v>
      </c>
      <c r="BG430" s="1">
        <v>6</v>
      </c>
      <c r="BH430" s="1">
        <v>8</v>
      </c>
      <c r="BI430" s="1">
        <v>0</v>
      </c>
      <c r="BJ430" s="1">
        <v>22</v>
      </c>
      <c r="BK430" s="1">
        <v>40</v>
      </c>
      <c r="BL430" s="1">
        <v>60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44</v>
      </c>
      <c r="BS430" s="1">
        <v>4.4999999999999998E-2</v>
      </c>
      <c r="BU430" s="2" t="s">
        <v>321</v>
      </c>
      <c r="BV430" s="1" t="s">
        <v>799</v>
      </c>
      <c r="BW430" s="1">
        <v>51</v>
      </c>
      <c r="BX430" s="1">
        <v>8</v>
      </c>
      <c r="BY430" s="1">
        <v>7</v>
      </c>
      <c r="BZ430" s="1">
        <v>15</v>
      </c>
      <c r="CA430" s="1">
        <v>-7</v>
      </c>
      <c r="CB430" s="1">
        <v>16</v>
      </c>
      <c r="CC430" s="1">
        <v>62</v>
      </c>
      <c r="CD430" s="1">
        <v>35</v>
      </c>
      <c r="CE430" s="1">
        <v>1</v>
      </c>
      <c r="CF430" s="1">
        <v>2</v>
      </c>
      <c r="CG430" s="1">
        <v>1</v>
      </c>
      <c r="CH430" s="1">
        <v>1</v>
      </c>
      <c r="CI430" s="1">
        <v>1</v>
      </c>
      <c r="CJ430" s="1">
        <v>75</v>
      </c>
      <c r="CK430" s="1">
        <v>0.107</v>
      </c>
      <c r="CL430" s="1" t="s">
        <v>797</v>
      </c>
      <c r="CM430" s="1" t="s">
        <v>920</v>
      </c>
      <c r="CN430" s="1" t="s">
        <v>812</v>
      </c>
      <c r="CO430" s="1">
        <v>82</v>
      </c>
      <c r="CP430" s="1">
        <v>3</v>
      </c>
      <c r="CQ430" s="1">
        <v>12</v>
      </c>
      <c r="CR430" s="1">
        <v>15</v>
      </c>
      <c r="CS430" s="1">
        <v>-5</v>
      </c>
      <c r="CT430" s="1">
        <v>70</v>
      </c>
      <c r="CU430" s="1">
        <v>114</v>
      </c>
      <c r="CV430" s="1">
        <v>55</v>
      </c>
      <c r="CW430" s="1">
        <v>0</v>
      </c>
      <c r="CX430" s="1">
        <v>0</v>
      </c>
      <c r="CY430" s="1">
        <v>0</v>
      </c>
      <c r="CZ430" s="1">
        <v>1</v>
      </c>
      <c r="DA430" s="1">
        <v>0</v>
      </c>
      <c r="DB430" s="1">
        <v>82</v>
      </c>
      <c r="DC430" s="1">
        <v>3.6999999999999998E-2</v>
      </c>
      <c r="DE430" s="2"/>
      <c r="DF430" s="1" t="s">
        <v>920</v>
      </c>
      <c r="DG430" s="1">
        <v>82</v>
      </c>
      <c r="DH430" s="1">
        <v>3</v>
      </c>
      <c r="DI430" s="1">
        <v>12</v>
      </c>
      <c r="DJ430" s="1">
        <v>15</v>
      </c>
      <c r="DK430" s="1">
        <v>-5</v>
      </c>
      <c r="DL430" s="1">
        <v>70</v>
      </c>
      <c r="DM430" s="1">
        <v>114</v>
      </c>
      <c r="DN430" s="1">
        <v>55</v>
      </c>
      <c r="DO430" s="1">
        <v>0</v>
      </c>
      <c r="DP430" s="1">
        <v>0</v>
      </c>
      <c r="DQ430" s="1">
        <v>0</v>
      </c>
      <c r="DR430" s="1">
        <v>1</v>
      </c>
      <c r="DS430" s="1">
        <v>0</v>
      </c>
      <c r="DT430" s="1">
        <v>82</v>
      </c>
      <c r="DU430" s="1">
        <v>3.6999999999999998E-2</v>
      </c>
    </row>
    <row r="431" spans="1:125" x14ac:dyDescent="0.2">
      <c r="A431" s="2" t="s">
        <v>594</v>
      </c>
      <c r="B431" s="1" t="s">
        <v>795</v>
      </c>
      <c r="C431" s="1">
        <v>54</v>
      </c>
      <c r="D431" s="1">
        <v>4</v>
      </c>
      <c r="E431" s="1">
        <v>11</v>
      </c>
      <c r="F431" s="1">
        <v>15</v>
      </c>
      <c r="G431" s="1">
        <v>0</v>
      </c>
      <c r="H431" s="1">
        <v>26</v>
      </c>
      <c r="I431" s="1">
        <v>70</v>
      </c>
      <c r="J431" s="1">
        <v>77</v>
      </c>
      <c r="K431" s="1">
        <v>1</v>
      </c>
      <c r="L431" s="1">
        <v>4</v>
      </c>
      <c r="M431" s="1">
        <v>0</v>
      </c>
      <c r="N431" s="1">
        <v>0</v>
      </c>
      <c r="O431" s="1">
        <v>1</v>
      </c>
      <c r="P431" s="1">
        <v>71</v>
      </c>
      <c r="Q431" s="1">
        <v>5.6000000000000001E-2</v>
      </c>
      <c r="S431" s="1" t="s">
        <v>883</v>
      </c>
      <c r="T431" s="1" t="s">
        <v>802</v>
      </c>
      <c r="U431" s="1">
        <v>40</v>
      </c>
      <c r="V431" s="1">
        <v>4</v>
      </c>
      <c r="W431" s="1">
        <v>11</v>
      </c>
      <c r="X431" s="1">
        <v>15</v>
      </c>
      <c r="Y431" s="1">
        <v>-4</v>
      </c>
      <c r="Z431" s="1">
        <v>8</v>
      </c>
      <c r="AA431" s="1">
        <v>7</v>
      </c>
      <c r="AB431" s="1">
        <v>10</v>
      </c>
      <c r="AC431" s="1">
        <v>1</v>
      </c>
      <c r="AD431" s="1">
        <v>5</v>
      </c>
      <c r="AE431" s="1">
        <v>0</v>
      </c>
      <c r="AF431" s="1">
        <v>0</v>
      </c>
      <c r="AG431" s="1">
        <v>0</v>
      </c>
      <c r="AH431" s="1">
        <v>79</v>
      </c>
      <c r="AI431" s="1">
        <v>5.0999999999999997E-2</v>
      </c>
      <c r="AK431" s="2" t="s">
        <v>208</v>
      </c>
      <c r="AL431" s="1" t="s">
        <v>823</v>
      </c>
      <c r="AM431" s="1">
        <v>27</v>
      </c>
      <c r="AN431" s="1">
        <v>7</v>
      </c>
      <c r="AO431" s="1">
        <v>7</v>
      </c>
      <c r="AP431" s="1">
        <v>14</v>
      </c>
      <c r="AQ431" s="1">
        <v>1</v>
      </c>
      <c r="AR431" s="1">
        <v>14</v>
      </c>
      <c r="AS431" s="1">
        <v>23</v>
      </c>
      <c r="AT431" s="1">
        <v>17</v>
      </c>
      <c r="AU431" s="1">
        <v>1</v>
      </c>
      <c r="AV431" s="1">
        <v>1</v>
      </c>
      <c r="AW431" s="1">
        <v>0</v>
      </c>
      <c r="AX431" s="1">
        <v>0</v>
      </c>
      <c r="AY431" s="1">
        <v>0</v>
      </c>
      <c r="AZ431" s="1">
        <v>66</v>
      </c>
      <c r="BA431" s="1">
        <v>0.106</v>
      </c>
      <c r="BC431" s="2" t="s">
        <v>433</v>
      </c>
      <c r="BD431" s="1" t="s">
        <v>812</v>
      </c>
      <c r="BE431" s="1">
        <v>38</v>
      </c>
      <c r="BF431" s="1">
        <v>3</v>
      </c>
      <c r="BG431" s="1">
        <v>5</v>
      </c>
      <c r="BH431" s="1">
        <v>8</v>
      </c>
      <c r="BI431" s="1">
        <v>2</v>
      </c>
      <c r="BJ431" s="1">
        <v>8</v>
      </c>
      <c r="BK431" s="1">
        <v>17</v>
      </c>
      <c r="BL431" s="1">
        <v>12</v>
      </c>
      <c r="BM431" s="1">
        <v>0</v>
      </c>
      <c r="BN431" s="1">
        <v>1</v>
      </c>
      <c r="BO431" s="1">
        <v>0</v>
      </c>
      <c r="BP431" s="1">
        <v>0</v>
      </c>
      <c r="BQ431" s="1">
        <v>0</v>
      </c>
      <c r="BR431" s="1">
        <v>43</v>
      </c>
      <c r="BS431" s="1">
        <v>7.0000000000000007E-2</v>
      </c>
      <c r="BU431" s="2" t="s">
        <v>916</v>
      </c>
      <c r="BV431" s="1" t="s">
        <v>806</v>
      </c>
      <c r="BW431" s="1">
        <v>63</v>
      </c>
      <c r="BX431" s="1">
        <v>2</v>
      </c>
      <c r="BY431" s="1">
        <v>13</v>
      </c>
      <c r="BZ431" s="1">
        <v>15</v>
      </c>
      <c r="CA431" s="1">
        <v>-2</v>
      </c>
      <c r="CB431" s="1">
        <v>16</v>
      </c>
      <c r="CC431" s="1">
        <v>36</v>
      </c>
      <c r="CD431" s="1">
        <v>127</v>
      </c>
      <c r="CE431" s="1">
        <v>0</v>
      </c>
      <c r="CF431" s="1">
        <v>4</v>
      </c>
      <c r="CG431" s="1">
        <v>0</v>
      </c>
      <c r="CH431" s="1">
        <v>1</v>
      </c>
      <c r="CI431" s="1">
        <v>0</v>
      </c>
      <c r="CJ431" s="1">
        <v>68</v>
      </c>
      <c r="CK431" s="1">
        <v>2.9000000000000001E-2</v>
      </c>
      <c r="CL431" s="1" t="s">
        <v>797</v>
      </c>
      <c r="CM431" s="1" t="s">
        <v>674</v>
      </c>
      <c r="CN431" s="1" t="s">
        <v>814</v>
      </c>
      <c r="CO431" s="1">
        <v>67</v>
      </c>
      <c r="CP431" s="1">
        <v>6</v>
      </c>
      <c r="CQ431" s="1">
        <v>9</v>
      </c>
      <c r="CR431" s="1">
        <v>15</v>
      </c>
      <c r="CS431" s="1">
        <v>1</v>
      </c>
      <c r="CT431" s="1">
        <v>14</v>
      </c>
      <c r="CU431" s="1">
        <v>167</v>
      </c>
      <c r="CV431" s="1">
        <v>40</v>
      </c>
      <c r="CW431" s="1">
        <v>0</v>
      </c>
      <c r="CX431" s="1">
        <v>0</v>
      </c>
      <c r="CY431" s="1">
        <v>0</v>
      </c>
      <c r="CZ431" s="1">
        <v>0</v>
      </c>
      <c r="DA431" s="1">
        <v>0</v>
      </c>
      <c r="DB431" s="1">
        <v>92</v>
      </c>
      <c r="DC431" s="1">
        <v>6.5000000000000002E-2</v>
      </c>
      <c r="DE431" s="2"/>
      <c r="DF431" s="1" t="s">
        <v>674</v>
      </c>
      <c r="DG431" s="1">
        <v>67</v>
      </c>
      <c r="DH431" s="1">
        <v>6</v>
      </c>
      <c r="DI431" s="1">
        <v>9</v>
      </c>
      <c r="DJ431" s="1">
        <v>15</v>
      </c>
      <c r="DK431" s="1">
        <v>1</v>
      </c>
      <c r="DL431" s="1">
        <v>14</v>
      </c>
      <c r="DM431" s="1">
        <v>167</v>
      </c>
      <c r="DN431" s="1">
        <v>40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92</v>
      </c>
      <c r="DU431" s="1">
        <v>6.5000000000000002E-2</v>
      </c>
    </row>
    <row r="432" spans="1:125" x14ac:dyDescent="0.2">
      <c r="A432" s="2" t="s">
        <v>941</v>
      </c>
      <c r="B432" s="1" t="s">
        <v>800</v>
      </c>
      <c r="C432" s="1">
        <v>69</v>
      </c>
      <c r="D432" s="1">
        <v>4</v>
      </c>
      <c r="E432" s="1">
        <v>11</v>
      </c>
      <c r="F432" s="1">
        <v>15</v>
      </c>
      <c r="G432" s="1">
        <v>0</v>
      </c>
      <c r="H432" s="1">
        <v>23</v>
      </c>
      <c r="I432" s="1">
        <v>57</v>
      </c>
      <c r="J432" s="1">
        <v>77</v>
      </c>
      <c r="K432" s="1">
        <v>0</v>
      </c>
      <c r="L432" s="1">
        <v>3</v>
      </c>
      <c r="M432" s="1">
        <v>0</v>
      </c>
      <c r="N432" s="1">
        <v>0</v>
      </c>
      <c r="O432" s="1">
        <v>1</v>
      </c>
      <c r="P432" s="1">
        <v>82</v>
      </c>
      <c r="Q432" s="1">
        <v>4.9000000000000002E-2</v>
      </c>
      <c r="S432" s="1" t="s">
        <v>1008</v>
      </c>
      <c r="T432" s="1" t="s">
        <v>820</v>
      </c>
      <c r="U432" s="1">
        <v>67</v>
      </c>
      <c r="V432" s="1">
        <v>3</v>
      </c>
      <c r="W432" s="1">
        <v>12</v>
      </c>
      <c r="X432" s="1">
        <v>15</v>
      </c>
      <c r="Y432" s="1">
        <v>30</v>
      </c>
      <c r="Z432" s="1">
        <v>96</v>
      </c>
      <c r="AA432" s="1">
        <v>102</v>
      </c>
      <c r="AB432" s="1">
        <v>131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46</v>
      </c>
      <c r="AI432" s="1">
        <v>6.5000000000000002E-2</v>
      </c>
      <c r="AK432" s="2" t="s">
        <v>384</v>
      </c>
      <c r="AL432" s="1" t="s">
        <v>825</v>
      </c>
      <c r="AM432" s="1">
        <v>68</v>
      </c>
      <c r="AN432" s="1">
        <v>4</v>
      </c>
      <c r="AO432" s="1">
        <v>10</v>
      </c>
      <c r="AP432" s="1">
        <v>14</v>
      </c>
      <c r="AQ432" s="1">
        <v>-5</v>
      </c>
      <c r="AR432" s="1">
        <v>56</v>
      </c>
      <c r="AS432" s="1">
        <v>106</v>
      </c>
      <c r="AT432" s="1">
        <v>36</v>
      </c>
      <c r="AU432" s="1">
        <v>0</v>
      </c>
      <c r="AV432" s="1">
        <v>0</v>
      </c>
      <c r="AW432" s="1">
        <v>0</v>
      </c>
      <c r="AX432" s="1">
        <v>1</v>
      </c>
      <c r="AY432" s="1">
        <v>1</v>
      </c>
      <c r="AZ432" s="1">
        <v>70</v>
      </c>
      <c r="BA432" s="1">
        <v>5.7000000000000002E-2</v>
      </c>
      <c r="BC432" s="2" t="s">
        <v>1009</v>
      </c>
      <c r="BD432" s="1" t="s">
        <v>796</v>
      </c>
      <c r="BE432" s="1">
        <v>35</v>
      </c>
      <c r="BF432" s="1">
        <v>0</v>
      </c>
      <c r="BG432" s="1">
        <v>8</v>
      </c>
      <c r="BH432" s="1">
        <v>8</v>
      </c>
      <c r="BI432" s="1">
        <v>-7</v>
      </c>
      <c r="BJ432" s="1">
        <v>27</v>
      </c>
      <c r="BK432" s="1">
        <v>49</v>
      </c>
      <c r="BL432" s="1">
        <v>66</v>
      </c>
      <c r="BM432" s="1">
        <v>0</v>
      </c>
      <c r="BN432" s="1">
        <v>5</v>
      </c>
      <c r="BO432" s="1">
        <v>0</v>
      </c>
      <c r="BP432" s="1">
        <v>0</v>
      </c>
      <c r="BQ432" s="1">
        <v>0</v>
      </c>
      <c r="BR432" s="1">
        <v>49</v>
      </c>
      <c r="BS432" s="1">
        <v>0</v>
      </c>
      <c r="BU432" s="2" t="s">
        <v>456</v>
      </c>
      <c r="BV432" s="1" t="s">
        <v>820</v>
      </c>
      <c r="BW432" s="1">
        <v>58</v>
      </c>
      <c r="BX432" s="1">
        <v>0</v>
      </c>
      <c r="BY432" s="1">
        <v>15</v>
      </c>
      <c r="BZ432" s="1">
        <v>15</v>
      </c>
      <c r="CA432" s="1">
        <v>-16</v>
      </c>
      <c r="CB432" s="1">
        <v>10</v>
      </c>
      <c r="CC432" s="1">
        <v>26</v>
      </c>
      <c r="CD432" s="1">
        <v>25</v>
      </c>
      <c r="CE432" s="1">
        <v>0</v>
      </c>
      <c r="CF432" s="1">
        <v>6</v>
      </c>
      <c r="CG432" s="1">
        <v>0</v>
      </c>
      <c r="CH432" s="1">
        <v>0</v>
      </c>
      <c r="CI432" s="1">
        <v>0</v>
      </c>
      <c r="CJ432" s="1">
        <v>38</v>
      </c>
      <c r="CK432" s="1">
        <v>0</v>
      </c>
      <c r="CL432" s="1" t="s">
        <v>797</v>
      </c>
      <c r="CM432" s="1" t="s">
        <v>948</v>
      </c>
      <c r="CN432" s="1" t="s">
        <v>801</v>
      </c>
      <c r="CO432" s="1">
        <v>80</v>
      </c>
      <c r="CP432" s="1">
        <v>2</v>
      </c>
      <c r="CQ432" s="1">
        <v>13</v>
      </c>
      <c r="CR432" s="1">
        <v>15</v>
      </c>
      <c r="CS432" s="1">
        <v>2</v>
      </c>
      <c r="CT432" s="1">
        <v>47</v>
      </c>
      <c r="CU432" s="1">
        <v>113</v>
      </c>
      <c r="CV432" s="1">
        <v>166</v>
      </c>
      <c r="CW432" s="1">
        <v>0</v>
      </c>
      <c r="CX432" s="1">
        <v>1</v>
      </c>
      <c r="CY432" s="1">
        <v>0</v>
      </c>
      <c r="CZ432" s="1">
        <v>0</v>
      </c>
      <c r="DA432" s="1">
        <v>1</v>
      </c>
      <c r="DB432" s="1">
        <v>69</v>
      </c>
      <c r="DC432" s="1">
        <v>2.9000000000000001E-2</v>
      </c>
      <c r="DE432" s="2"/>
      <c r="DF432" s="1" t="s">
        <v>948</v>
      </c>
      <c r="DG432" s="1">
        <v>80</v>
      </c>
      <c r="DH432" s="1">
        <v>2</v>
      </c>
      <c r="DI432" s="1">
        <v>13</v>
      </c>
      <c r="DJ432" s="1">
        <v>15</v>
      </c>
      <c r="DK432" s="1">
        <v>2</v>
      </c>
      <c r="DL432" s="1">
        <v>47</v>
      </c>
      <c r="DM432" s="1">
        <v>113</v>
      </c>
      <c r="DN432" s="1">
        <v>166</v>
      </c>
      <c r="DO432" s="1">
        <v>0</v>
      </c>
      <c r="DP432" s="1">
        <v>1</v>
      </c>
      <c r="DQ432" s="1">
        <v>0</v>
      </c>
      <c r="DR432" s="1">
        <v>0</v>
      </c>
      <c r="DS432" s="1">
        <v>1</v>
      </c>
      <c r="DT432" s="1">
        <v>69</v>
      </c>
      <c r="DU432" s="1">
        <v>2.9000000000000001E-2</v>
      </c>
    </row>
    <row r="433" spans="1:125" x14ac:dyDescent="0.2">
      <c r="A433" s="2" t="s">
        <v>386</v>
      </c>
      <c r="B433" s="1" t="s">
        <v>824</v>
      </c>
      <c r="C433" s="1">
        <v>79</v>
      </c>
      <c r="D433" s="1">
        <v>7</v>
      </c>
      <c r="E433" s="1">
        <v>8</v>
      </c>
      <c r="F433" s="1">
        <v>15</v>
      </c>
      <c r="G433" s="1">
        <v>-5</v>
      </c>
      <c r="H433" s="1">
        <v>168</v>
      </c>
      <c r="I433" s="1">
        <v>82</v>
      </c>
      <c r="J433" s="1">
        <v>31</v>
      </c>
      <c r="K433" s="1">
        <v>0</v>
      </c>
      <c r="L433" s="1">
        <v>0</v>
      </c>
      <c r="M433" s="1">
        <v>1</v>
      </c>
      <c r="N433" s="1">
        <v>1</v>
      </c>
      <c r="O433" s="1">
        <v>1</v>
      </c>
      <c r="P433" s="1">
        <v>120</v>
      </c>
      <c r="Q433" s="1">
        <v>5.8000000000000003E-2</v>
      </c>
      <c r="S433" s="1" t="s">
        <v>363</v>
      </c>
      <c r="T433" s="1" t="s">
        <v>818</v>
      </c>
      <c r="U433" s="1">
        <v>35</v>
      </c>
      <c r="V433" s="1">
        <v>7</v>
      </c>
      <c r="W433" s="1">
        <v>8</v>
      </c>
      <c r="X433" s="1">
        <v>15</v>
      </c>
      <c r="Y433" s="1">
        <v>-6</v>
      </c>
      <c r="Z433" s="1">
        <v>12</v>
      </c>
      <c r="AA433" s="1">
        <v>41</v>
      </c>
      <c r="AB433" s="1">
        <v>19</v>
      </c>
      <c r="AC433" s="1">
        <v>0</v>
      </c>
      <c r="AD433" s="1">
        <v>2</v>
      </c>
      <c r="AE433" s="1">
        <v>0</v>
      </c>
      <c r="AF433" s="1">
        <v>0</v>
      </c>
      <c r="AG433" s="1">
        <v>1</v>
      </c>
      <c r="AH433" s="1">
        <v>62</v>
      </c>
      <c r="AI433" s="1">
        <v>0.113</v>
      </c>
      <c r="AK433" s="2" t="s">
        <v>906</v>
      </c>
      <c r="AL433" s="1" t="s">
        <v>805</v>
      </c>
      <c r="AM433" s="1">
        <v>52</v>
      </c>
      <c r="AN433" s="1">
        <v>5</v>
      </c>
      <c r="AO433" s="1">
        <v>9</v>
      </c>
      <c r="AP433" s="1">
        <v>14</v>
      </c>
      <c r="AQ433" s="1">
        <v>4</v>
      </c>
      <c r="AR433" s="1">
        <v>45</v>
      </c>
      <c r="AS433" s="1">
        <v>49</v>
      </c>
      <c r="AT433" s="1">
        <v>46</v>
      </c>
      <c r="AU433" s="1">
        <v>2</v>
      </c>
      <c r="AV433" s="1">
        <v>4</v>
      </c>
      <c r="AW433" s="1">
        <v>0</v>
      </c>
      <c r="AX433" s="1">
        <v>0</v>
      </c>
      <c r="AY433" s="1">
        <v>1</v>
      </c>
      <c r="AZ433" s="1">
        <v>57</v>
      </c>
      <c r="BA433" s="1">
        <v>8.7999999999999995E-2</v>
      </c>
      <c r="BC433" s="2" t="s">
        <v>745</v>
      </c>
      <c r="BD433" s="1" t="s">
        <v>817</v>
      </c>
      <c r="BE433" s="1">
        <v>39</v>
      </c>
      <c r="BF433" s="1">
        <v>3</v>
      </c>
      <c r="BG433" s="1">
        <v>5</v>
      </c>
      <c r="BH433" s="1">
        <v>8</v>
      </c>
      <c r="BI433" s="1">
        <v>-8</v>
      </c>
      <c r="BJ433" s="1">
        <v>32</v>
      </c>
      <c r="BK433" s="1">
        <v>58</v>
      </c>
      <c r="BL433" s="1">
        <v>56</v>
      </c>
      <c r="BM433" s="1">
        <v>1</v>
      </c>
      <c r="BN433" s="1">
        <v>2</v>
      </c>
      <c r="BO433" s="1">
        <v>0</v>
      </c>
      <c r="BP433" s="1">
        <v>0</v>
      </c>
      <c r="BQ433" s="1">
        <v>2</v>
      </c>
      <c r="BR433" s="1">
        <v>48</v>
      </c>
      <c r="BS433" s="1">
        <v>6.3E-2</v>
      </c>
      <c r="BU433" s="2" t="s">
        <v>367</v>
      </c>
      <c r="BV433" s="1" t="s">
        <v>805</v>
      </c>
      <c r="BW433" s="1">
        <v>59</v>
      </c>
      <c r="BX433" s="1">
        <v>11</v>
      </c>
      <c r="BY433" s="1">
        <v>4</v>
      </c>
      <c r="BZ433" s="1">
        <v>15</v>
      </c>
      <c r="CA433" s="1">
        <v>-6</v>
      </c>
      <c r="CB433" s="1">
        <v>28</v>
      </c>
      <c r="CC433" s="1">
        <v>105</v>
      </c>
      <c r="CD433" s="1">
        <v>10</v>
      </c>
      <c r="CE433" s="1">
        <v>0</v>
      </c>
      <c r="CF433" s="1">
        <v>0</v>
      </c>
      <c r="CG433" s="1">
        <v>0</v>
      </c>
      <c r="CH433" s="1">
        <v>0</v>
      </c>
      <c r="CI433" s="1">
        <v>2</v>
      </c>
      <c r="CJ433" s="1">
        <v>93</v>
      </c>
      <c r="CK433" s="1">
        <v>0.11799999999999999</v>
      </c>
      <c r="CL433" s="1" t="s">
        <v>797</v>
      </c>
      <c r="CM433" s="1" t="s">
        <v>1103</v>
      </c>
      <c r="CN433" s="1" t="s">
        <v>818</v>
      </c>
      <c r="CO433" s="1">
        <v>76</v>
      </c>
      <c r="CP433" s="1">
        <v>2</v>
      </c>
      <c r="CQ433" s="1">
        <v>13</v>
      </c>
      <c r="CR433" s="1">
        <v>15</v>
      </c>
      <c r="CS433" s="1">
        <v>-1</v>
      </c>
      <c r="CT433" s="1">
        <v>32</v>
      </c>
      <c r="CU433" s="1">
        <v>94</v>
      </c>
      <c r="CV433" s="1">
        <v>162</v>
      </c>
      <c r="CW433" s="1">
        <v>0</v>
      </c>
      <c r="CX433" s="1">
        <v>0</v>
      </c>
      <c r="CY433" s="1">
        <v>0</v>
      </c>
      <c r="CZ433" s="1">
        <v>0</v>
      </c>
      <c r="DA433" s="1">
        <v>0</v>
      </c>
      <c r="DB433" s="1">
        <v>38</v>
      </c>
      <c r="DC433" s="1">
        <v>5.2999999999999999E-2</v>
      </c>
      <c r="DE433" s="2"/>
      <c r="DF433" s="1" t="s">
        <v>1103</v>
      </c>
      <c r="DG433" s="1">
        <v>76</v>
      </c>
      <c r="DH433" s="1">
        <v>2</v>
      </c>
      <c r="DI433" s="1">
        <v>13</v>
      </c>
      <c r="DJ433" s="1">
        <v>15</v>
      </c>
      <c r="DK433" s="1">
        <v>-1</v>
      </c>
      <c r="DL433" s="1">
        <v>32</v>
      </c>
      <c r="DM433" s="1">
        <v>94</v>
      </c>
      <c r="DN433" s="1">
        <v>162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38</v>
      </c>
      <c r="DU433" s="1">
        <v>5.2999999999999999E-2</v>
      </c>
    </row>
    <row r="434" spans="1:125" x14ac:dyDescent="0.2">
      <c r="A434" s="2" t="s">
        <v>1011</v>
      </c>
      <c r="B434" s="1" t="s">
        <v>823</v>
      </c>
      <c r="C434" s="1">
        <v>78</v>
      </c>
      <c r="D434" s="1">
        <v>1</v>
      </c>
      <c r="E434" s="1">
        <v>14</v>
      </c>
      <c r="F434" s="1">
        <v>15</v>
      </c>
      <c r="G434" s="1">
        <v>-6</v>
      </c>
      <c r="H434" s="1">
        <v>100</v>
      </c>
      <c r="I434" s="1">
        <v>61</v>
      </c>
      <c r="J434" s="1">
        <v>56</v>
      </c>
      <c r="K434" s="1">
        <v>0</v>
      </c>
      <c r="L434" s="1">
        <v>6</v>
      </c>
      <c r="M434" s="1">
        <v>0</v>
      </c>
      <c r="N434" s="1">
        <v>0</v>
      </c>
      <c r="O434" s="1">
        <v>0</v>
      </c>
      <c r="P434" s="1">
        <v>63</v>
      </c>
      <c r="Q434" s="1">
        <v>1.6E-2</v>
      </c>
      <c r="S434" s="1" t="s">
        <v>947</v>
      </c>
      <c r="T434" s="1" t="s">
        <v>816</v>
      </c>
      <c r="U434" s="1">
        <v>82</v>
      </c>
      <c r="V434" s="1">
        <v>2</v>
      </c>
      <c r="W434" s="1">
        <v>13</v>
      </c>
      <c r="X434" s="1">
        <v>15</v>
      </c>
      <c r="Y434" s="1">
        <v>1</v>
      </c>
      <c r="Z434" s="1">
        <v>16</v>
      </c>
      <c r="AA434" s="1">
        <v>64</v>
      </c>
      <c r="AB434" s="1">
        <v>122</v>
      </c>
      <c r="AC434" s="1">
        <v>0</v>
      </c>
      <c r="AD434" s="1">
        <v>0</v>
      </c>
      <c r="AE434" s="1">
        <v>0</v>
      </c>
      <c r="AF434" s="1">
        <v>0</v>
      </c>
      <c r="AG434" s="1">
        <v>1</v>
      </c>
      <c r="AH434" s="1">
        <v>46</v>
      </c>
      <c r="AI434" s="1">
        <v>4.2999999999999997E-2</v>
      </c>
      <c r="AK434" s="2" t="s">
        <v>1012</v>
      </c>
      <c r="AL434" s="1" t="s">
        <v>806</v>
      </c>
      <c r="AM434" s="1">
        <v>80</v>
      </c>
      <c r="AN434" s="1">
        <v>3</v>
      </c>
      <c r="AO434" s="1">
        <v>11</v>
      </c>
      <c r="AP434" s="1">
        <v>14</v>
      </c>
      <c r="AQ434" s="1">
        <v>11</v>
      </c>
      <c r="AR434" s="1">
        <v>72</v>
      </c>
      <c r="AS434" s="1">
        <v>120</v>
      </c>
      <c r="AT434" s="1">
        <v>110</v>
      </c>
      <c r="AU434" s="1">
        <v>0</v>
      </c>
      <c r="AV434" s="1">
        <v>0</v>
      </c>
      <c r="AW434" s="1">
        <v>0</v>
      </c>
      <c r="AX434" s="1">
        <v>1</v>
      </c>
      <c r="AY434" s="1">
        <v>1</v>
      </c>
      <c r="AZ434" s="1">
        <v>49</v>
      </c>
      <c r="BA434" s="1">
        <v>6.0999999999999999E-2</v>
      </c>
      <c r="BC434" s="2" t="s">
        <v>881</v>
      </c>
      <c r="BD434" s="1" t="s">
        <v>825</v>
      </c>
      <c r="BE434" s="1">
        <v>40</v>
      </c>
      <c r="BF434" s="1">
        <v>1</v>
      </c>
      <c r="BG434" s="1">
        <v>7</v>
      </c>
      <c r="BH434" s="1">
        <v>8</v>
      </c>
      <c r="BI434" s="1">
        <v>0</v>
      </c>
      <c r="BJ434" s="1">
        <v>12</v>
      </c>
      <c r="BK434" s="1">
        <v>22</v>
      </c>
      <c r="BL434" s="1">
        <v>63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46</v>
      </c>
      <c r="BS434" s="1">
        <v>2.1999999999999999E-2</v>
      </c>
      <c r="BU434" s="2" t="s">
        <v>1010</v>
      </c>
      <c r="BV434" s="1" t="s">
        <v>823</v>
      </c>
      <c r="BW434" s="1">
        <v>70</v>
      </c>
      <c r="BX434" s="1">
        <v>5</v>
      </c>
      <c r="BY434" s="1">
        <v>10</v>
      </c>
      <c r="BZ434" s="1">
        <v>15</v>
      </c>
      <c r="CA434" s="1">
        <v>2</v>
      </c>
      <c r="CB434" s="1">
        <v>28</v>
      </c>
      <c r="CC434" s="1">
        <v>149</v>
      </c>
      <c r="CD434" s="1">
        <v>81</v>
      </c>
      <c r="CE434" s="1">
        <v>1</v>
      </c>
      <c r="CF434" s="1">
        <v>3</v>
      </c>
      <c r="CG434" s="1">
        <v>0</v>
      </c>
      <c r="CH434" s="1">
        <v>0</v>
      </c>
      <c r="CI434" s="1">
        <v>1</v>
      </c>
      <c r="CJ434" s="1">
        <v>63</v>
      </c>
      <c r="CK434" s="1">
        <v>7.9000000000000001E-2</v>
      </c>
      <c r="CL434" s="1" t="s">
        <v>797</v>
      </c>
      <c r="CM434" s="1" t="s">
        <v>353</v>
      </c>
      <c r="CN434" s="1" t="s">
        <v>815</v>
      </c>
      <c r="CO434" s="1">
        <v>72</v>
      </c>
      <c r="CP434" s="1">
        <v>7</v>
      </c>
      <c r="CQ434" s="1">
        <v>7</v>
      </c>
      <c r="CR434" s="1">
        <v>14</v>
      </c>
      <c r="CS434" s="1">
        <v>-7</v>
      </c>
      <c r="CT434" s="1">
        <v>32</v>
      </c>
      <c r="CU434" s="1">
        <v>31</v>
      </c>
      <c r="CV434" s="1">
        <v>42</v>
      </c>
      <c r="CW434" s="1">
        <v>1</v>
      </c>
      <c r="CX434" s="1">
        <v>0</v>
      </c>
      <c r="CY434" s="1">
        <v>0</v>
      </c>
      <c r="CZ434" s="1">
        <v>1</v>
      </c>
      <c r="DA434" s="1">
        <v>1</v>
      </c>
      <c r="DB434" s="1">
        <v>92</v>
      </c>
      <c r="DC434" s="1">
        <v>7.5999999999999998E-2</v>
      </c>
      <c r="DE434" s="2"/>
      <c r="DF434" s="1" t="s">
        <v>353</v>
      </c>
      <c r="DG434" s="1">
        <v>72</v>
      </c>
      <c r="DH434" s="1">
        <v>7</v>
      </c>
      <c r="DI434" s="1">
        <v>7</v>
      </c>
      <c r="DJ434" s="1">
        <v>14</v>
      </c>
      <c r="DK434" s="1">
        <v>-7</v>
      </c>
      <c r="DL434" s="1">
        <v>32</v>
      </c>
      <c r="DM434" s="1">
        <v>31</v>
      </c>
      <c r="DN434" s="1">
        <v>42</v>
      </c>
      <c r="DO434" s="1">
        <v>1</v>
      </c>
      <c r="DP434" s="1">
        <v>0</v>
      </c>
      <c r="DQ434" s="1">
        <v>0</v>
      </c>
      <c r="DR434" s="1">
        <v>1</v>
      </c>
      <c r="DS434" s="1">
        <v>1</v>
      </c>
      <c r="DT434" s="1">
        <v>92</v>
      </c>
      <c r="DU434" s="1">
        <v>7.5999999999999998E-2</v>
      </c>
    </row>
    <row r="435" spans="1:125" x14ac:dyDescent="0.2">
      <c r="A435" s="2" t="s">
        <v>753</v>
      </c>
      <c r="B435" s="1" t="s">
        <v>820</v>
      </c>
      <c r="C435" s="1">
        <v>51</v>
      </c>
      <c r="D435" s="1">
        <v>5</v>
      </c>
      <c r="E435" s="1">
        <v>10</v>
      </c>
      <c r="F435" s="1">
        <v>15</v>
      </c>
      <c r="G435" s="1">
        <v>10</v>
      </c>
      <c r="H435" s="1">
        <v>43</v>
      </c>
      <c r="I435" s="1">
        <v>92</v>
      </c>
      <c r="J435" s="1">
        <v>58</v>
      </c>
      <c r="K435" s="1">
        <v>0</v>
      </c>
      <c r="L435" s="1">
        <v>3</v>
      </c>
      <c r="M435" s="1">
        <v>0</v>
      </c>
      <c r="N435" s="1">
        <v>1</v>
      </c>
      <c r="O435" s="1">
        <v>0</v>
      </c>
      <c r="P435" s="1">
        <v>96</v>
      </c>
      <c r="Q435" s="1">
        <v>5.1999999999999998E-2</v>
      </c>
      <c r="S435" s="1" t="s">
        <v>1013</v>
      </c>
      <c r="T435" s="1" t="s">
        <v>800</v>
      </c>
      <c r="U435" s="1">
        <v>78</v>
      </c>
      <c r="V435" s="1">
        <v>6</v>
      </c>
      <c r="W435" s="1">
        <v>9</v>
      </c>
      <c r="X435" s="1">
        <v>15</v>
      </c>
      <c r="Y435" s="1">
        <v>-5</v>
      </c>
      <c r="Z435" s="1">
        <v>12</v>
      </c>
      <c r="AA435" s="1">
        <v>47</v>
      </c>
      <c r="AB435" s="1">
        <v>33</v>
      </c>
      <c r="AC435" s="1">
        <v>0</v>
      </c>
      <c r="AD435" s="1">
        <v>0</v>
      </c>
      <c r="AE435" s="1">
        <v>0</v>
      </c>
      <c r="AF435" s="1">
        <v>0</v>
      </c>
      <c r="AG435" s="1">
        <v>1</v>
      </c>
      <c r="AH435" s="1">
        <v>73</v>
      </c>
      <c r="AI435" s="1">
        <v>8.2000000000000003E-2</v>
      </c>
      <c r="AK435" s="2" t="s">
        <v>553</v>
      </c>
      <c r="AL435" s="1" t="s">
        <v>801</v>
      </c>
      <c r="AM435" s="1">
        <v>51</v>
      </c>
      <c r="AN435" s="1">
        <v>4</v>
      </c>
      <c r="AO435" s="1">
        <v>10</v>
      </c>
      <c r="AP435" s="1">
        <v>14</v>
      </c>
      <c r="AQ435" s="1">
        <v>-13</v>
      </c>
      <c r="AR435" s="1">
        <v>35</v>
      </c>
      <c r="AS435" s="1">
        <v>46</v>
      </c>
      <c r="AT435" s="1">
        <v>35</v>
      </c>
      <c r="AU435" s="1">
        <v>2</v>
      </c>
      <c r="AV435" s="1">
        <v>9</v>
      </c>
      <c r="AW435" s="1">
        <v>0</v>
      </c>
      <c r="AX435" s="1">
        <v>0</v>
      </c>
      <c r="AY435" s="1">
        <v>0</v>
      </c>
      <c r="AZ435" s="1">
        <v>85</v>
      </c>
      <c r="BA435" s="1">
        <v>4.7E-2</v>
      </c>
      <c r="BC435" s="2" t="s">
        <v>445</v>
      </c>
      <c r="BD435" s="1" t="s">
        <v>824</v>
      </c>
      <c r="BE435" s="1">
        <v>29</v>
      </c>
      <c r="BF435" s="1">
        <v>2</v>
      </c>
      <c r="BG435" s="1">
        <v>6</v>
      </c>
      <c r="BH435" s="1">
        <v>8</v>
      </c>
      <c r="BI435" s="1">
        <v>5</v>
      </c>
      <c r="BJ435" s="1">
        <v>0</v>
      </c>
      <c r="BK435" s="1">
        <v>65</v>
      </c>
      <c r="BL435" s="1">
        <v>5</v>
      </c>
      <c r="BM435" s="1">
        <v>0</v>
      </c>
      <c r="BN435" s="1">
        <v>0</v>
      </c>
      <c r="BO435" s="1">
        <v>0</v>
      </c>
      <c r="BP435" s="1">
        <v>0</v>
      </c>
      <c r="BQ435" s="1">
        <v>2</v>
      </c>
      <c r="BR435" s="1">
        <v>46</v>
      </c>
      <c r="BS435" s="1">
        <v>4.2999999999999997E-2</v>
      </c>
      <c r="BU435" s="2" t="s">
        <v>968</v>
      </c>
      <c r="BV435" s="1" t="s">
        <v>814</v>
      </c>
      <c r="BW435" s="1">
        <v>68</v>
      </c>
      <c r="BX435" s="1">
        <v>6</v>
      </c>
      <c r="BY435" s="1">
        <v>9</v>
      </c>
      <c r="BZ435" s="1">
        <v>15</v>
      </c>
      <c r="CA435" s="1">
        <v>0</v>
      </c>
      <c r="CB435" s="1">
        <v>45</v>
      </c>
      <c r="CC435" s="1">
        <v>214</v>
      </c>
      <c r="CD435" s="1">
        <v>99</v>
      </c>
      <c r="CE435" s="1">
        <v>0</v>
      </c>
      <c r="CF435" s="1">
        <v>1</v>
      </c>
      <c r="CG435" s="1">
        <v>0</v>
      </c>
      <c r="CH435" s="1">
        <v>0</v>
      </c>
      <c r="CI435" s="1">
        <v>2</v>
      </c>
      <c r="CJ435" s="1">
        <v>68</v>
      </c>
      <c r="CK435" s="1">
        <v>8.7999999999999995E-2</v>
      </c>
      <c r="CL435" s="1" t="s">
        <v>797</v>
      </c>
      <c r="CM435" s="1" t="s">
        <v>907</v>
      </c>
      <c r="CN435" s="1" t="s">
        <v>818</v>
      </c>
      <c r="CO435" s="1">
        <v>78</v>
      </c>
      <c r="CP435" s="1">
        <v>5</v>
      </c>
      <c r="CQ435" s="1">
        <v>9</v>
      </c>
      <c r="CR435" s="1">
        <v>14</v>
      </c>
      <c r="CS435" s="1">
        <v>-11</v>
      </c>
      <c r="CT435" s="1">
        <v>28</v>
      </c>
      <c r="CU435" s="1">
        <v>156</v>
      </c>
      <c r="CV435" s="1">
        <v>96</v>
      </c>
      <c r="CW435" s="1">
        <v>2</v>
      </c>
      <c r="CX435" s="1">
        <v>4</v>
      </c>
      <c r="CY435" s="1">
        <v>0</v>
      </c>
      <c r="CZ435" s="1">
        <v>0</v>
      </c>
      <c r="DA435" s="1">
        <v>2</v>
      </c>
      <c r="DB435" s="1">
        <v>94</v>
      </c>
      <c r="DC435" s="1">
        <v>5.2999999999999999E-2</v>
      </c>
      <c r="DE435" s="2"/>
      <c r="DF435" s="1" t="s">
        <v>907</v>
      </c>
      <c r="DG435" s="1">
        <v>78</v>
      </c>
      <c r="DH435" s="1">
        <v>5</v>
      </c>
      <c r="DI435" s="1">
        <v>9</v>
      </c>
      <c r="DJ435" s="1">
        <v>14</v>
      </c>
      <c r="DK435" s="1">
        <v>-11</v>
      </c>
      <c r="DL435" s="1">
        <v>28</v>
      </c>
      <c r="DM435" s="1">
        <v>156</v>
      </c>
      <c r="DN435" s="1">
        <v>96</v>
      </c>
      <c r="DO435" s="1">
        <v>2</v>
      </c>
      <c r="DP435" s="1">
        <v>4</v>
      </c>
      <c r="DQ435" s="1">
        <v>0</v>
      </c>
      <c r="DR435" s="1">
        <v>0</v>
      </c>
      <c r="DS435" s="1">
        <v>2</v>
      </c>
      <c r="DT435" s="1">
        <v>94</v>
      </c>
      <c r="DU435" s="1">
        <v>5.2999999999999999E-2</v>
      </c>
    </row>
    <row r="436" spans="1:125" x14ac:dyDescent="0.2">
      <c r="A436" s="2" t="s">
        <v>652</v>
      </c>
      <c r="B436" s="1" t="s">
        <v>802</v>
      </c>
      <c r="C436" s="1">
        <v>50</v>
      </c>
      <c r="D436" s="1">
        <v>5</v>
      </c>
      <c r="E436" s="1">
        <v>10</v>
      </c>
      <c r="F436" s="1">
        <v>15</v>
      </c>
      <c r="G436" s="1">
        <v>2</v>
      </c>
      <c r="H436" s="1">
        <v>14</v>
      </c>
      <c r="I436" s="1">
        <v>44</v>
      </c>
      <c r="J436" s="1">
        <v>40</v>
      </c>
      <c r="K436" s="1">
        <v>0</v>
      </c>
      <c r="L436" s="1">
        <v>1</v>
      </c>
      <c r="M436" s="1">
        <v>0</v>
      </c>
      <c r="N436" s="1">
        <v>1</v>
      </c>
      <c r="O436" s="1">
        <v>3</v>
      </c>
      <c r="P436" s="1">
        <v>85</v>
      </c>
      <c r="Q436" s="1">
        <v>5.8999999999999997E-2</v>
      </c>
      <c r="S436" s="1" t="s">
        <v>774</v>
      </c>
      <c r="T436" s="1" t="s">
        <v>823</v>
      </c>
      <c r="U436" s="1">
        <v>74</v>
      </c>
      <c r="V436" s="1">
        <v>0</v>
      </c>
      <c r="W436" s="1">
        <v>15</v>
      </c>
      <c r="X436" s="1">
        <v>15</v>
      </c>
      <c r="Y436" s="1">
        <v>2</v>
      </c>
      <c r="Z436" s="1">
        <v>58</v>
      </c>
      <c r="AA436" s="1">
        <v>176</v>
      </c>
      <c r="AB436" s="1">
        <v>98</v>
      </c>
      <c r="AC436" s="1">
        <v>0</v>
      </c>
      <c r="AD436" s="1">
        <v>0</v>
      </c>
      <c r="AE436" s="1">
        <v>0</v>
      </c>
      <c r="AF436" s="1">
        <v>1</v>
      </c>
      <c r="AG436" s="1">
        <v>0</v>
      </c>
      <c r="AH436" s="1">
        <v>58</v>
      </c>
      <c r="AI436" s="1">
        <v>0</v>
      </c>
      <c r="AK436" s="2" t="s">
        <v>171</v>
      </c>
      <c r="AL436" s="1" t="s">
        <v>795</v>
      </c>
      <c r="AM436" s="1">
        <v>58</v>
      </c>
      <c r="AN436" s="1">
        <v>7</v>
      </c>
      <c r="AO436" s="1">
        <v>7</v>
      </c>
      <c r="AP436" s="1">
        <v>14</v>
      </c>
      <c r="AQ436" s="1">
        <v>-10</v>
      </c>
      <c r="AR436" s="1">
        <v>51</v>
      </c>
      <c r="AS436" s="1">
        <v>62</v>
      </c>
      <c r="AT436" s="1">
        <v>20</v>
      </c>
      <c r="AU436" s="1">
        <v>0</v>
      </c>
      <c r="AV436" s="1">
        <v>1</v>
      </c>
      <c r="AW436" s="1">
        <v>1</v>
      </c>
      <c r="AX436" s="1">
        <v>0</v>
      </c>
      <c r="AY436" s="1">
        <v>2</v>
      </c>
      <c r="AZ436" s="1">
        <v>65</v>
      </c>
      <c r="BA436" s="1">
        <v>0.108</v>
      </c>
      <c r="BC436" s="2" t="s">
        <v>936</v>
      </c>
      <c r="BD436" s="1" t="s">
        <v>824</v>
      </c>
      <c r="BE436" s="1">
        <v>44</v>
      </c>
      <c r="BF436" s="1">
        <v>1</v>
      </c>
      <c r="BG436" s="1">
        <v>7</v>
      </c>
      <c r="BH436" s="1">
        <v>8</v>
      </c>
      <c r="BI436" s="1">
        <v>-10</v>
      </c>
      <c r="BJ436" s="1">
        <v>19</v>
      </c>
      <c r="BK436" s="1">
        <v>53</v>
      </c>
      <c r="BL436" s="1">
        <v>74</v>
      </c>
      <c r="BM436" s="1">
        <v>0</v>
      </c>
      <c r="BN436" s="1">
        <v>0</v>
      </c>
      <c r="BO436" s="1">
        <v>1</v>
      </c>
      <c r="BP436" s="1">
        <v>0</v>
      </c>
      <c r="BQ436" s="1">
        <v>0</v>
      </c>
      <c r="BR436" s="1">
        <v>40</v>
      </c>
      <c r="BS436" s="1">
        <v>2.5000000000000001E-2</v>
      </c>
      <c r="BU436" s="2" t="s">
        <v>224</v>
      </c>
      <c r="BV436" s="1" t="s">
        <v>794</v>
      </c>
      <c r="BW436" s="1">
        <v>49</v>
      </c>
      <c r="BX436" s="1">
        <v>5</v>
      </c>
      <c r="BY436" s="1">
        <v>10</v>
      </c>
      <c r="BZ436" s="1">
        <v>15</v>
      </c>
      <c r="CA436" s="1">
        <v>-9</v>
      </c>
      <c r="CB436" s="1">
        <v>71</v>
      </c>
      <c r="CC436" s="1">
        <v>84</v>
      </c>
      <c r="CD436" s="1">
        <v>33</v>
      </c>
      <c r="CE436" s="1">
        <v>2</v>
      </c>
      <c r="CF436" s="1">
        <v>4</v>
      </c>
      <c r="CG436" s="1">
        <v>0</v>
      </c>
      <c r="CH436" s="1">
        <v>1</v>
      </c>
      <c r="CI436" s="1">
        <v>0</v>
      </c>
      <c r="CJ436" s="1">
        <v>104</v>
      </c>
      <c r="CK436" s="1">
        <v>4.8000000000000001E-2</v>
      </c>
      <c r="CL436" s="1" t="s">
        <v>797</v>
      </c>
      <c r="CM436" s="1" t="s">
        <v>368</v>
      </c>
      <c r="CN436" s="1" t="s">
        <v>811</v>
      </c>
      <c r="CO436" s="1">
        <v>80</v>
      </c>
      <c r="CP436" s="1">
        <v>7</v>
      </c>
      <c r="CQ436" s="1">
        <v>7</v>
      </c>
      <c r="CR436" s="1">
        <v>14</v>
      </c>
      <c r="CS436" s="1">
        <v>2</v>
      </c>
      <c r="CT436" s="1">
        <v>2</v>
      </c>
      <c r="CU436" s="1">
        <v>72</v>
      </c>
      <c r="CV436" s="1">
        <v>75</v>
      </c>
      <c r="CW436" s="1">
        <v>0</v>
      </c>
      <c r="CX436" s="1">
        <v>0</v>
      </c>
      <c r="CY436" s="1">
        <v>0</v>
      </c>
      <c r="CZ436" s="1">
        <v>0</v>
      </c>
      <c r="DA436" s="1">
        <v>1</v>
      </c>
      <c r="DB436" s="1">
        <v>92</v>
      </c>
      <c r="DC436" s="1">
        <v>7.5999999999999998E-2</v>
      </c>
      <c r="DE436" s="2"/>
      <c r="DF436" s="1" t="s">
        <v>368</v>
      </c>
      <c r="DG436" s="1">
        <v>80</v>
      </c>
      <c r="DH436" s="1">
        <v>7</v>
      </c>
      <c r="DI436" s="1">
        <v>7</v>
      </c>
      <c r="DJ436" s="1">
        <v>14</v>
      </c>
      <c r="DK436" s="1">
        <v>2</v>
      </c>
      <c r="DL436" s="1">
        <v>2</v>
      </c>
      <c r="DM436" s="1">
        <v>72</v>
      </c>
      <c r="DN436" s="1">
        <v>75</v>
      </c>
      <c r="DO436" s="1">
        <v>0</v>
      </c>
      <c r="DP436" s="1">
        <v>0</v>
      </c>
      <c r="DQ436" s="1">
        <v>0</v>
      </c>
      <c r="DR436" s="1">
        <v>0</v>
      </c>
      <c r="DS436" s="1">
        <v>1</v>
      </c>
      <c r="DT436" s="1">
        <v>92</v>
      </c>
      <c r="DU436" s="1">
        <v>7.5999999999999998E-2</v>
      </c>
    </row>
    <row r="437" spans="1:125" x14ac:dyDescent="0.2">
      <c r="A437" s="2" t="s">
        <v>288</v>
      </c>
      <c r="B437" s="1" t="s">
        <v>800</v>
      </c>
      <c r="C437" s="1">
        <v>60</v>
      </c>
      <c r="D437" s="1">
        <v>6</v>
      </c>
      <c r="E437" s="1">
        <v>9</v>
      </c>
      <c r="F437" s="1">
        <v>15</v>
      </c>
      <c r="G437" s="1">
        <v>-9</v>
      </c>
      <c r="H437" s="1">
        <v>10</v>
      </c>
      <c r="I437" s="1">
        <v>39</v>
      </c>
      <c r="J437" s="1">
        <v>8</v>
      </c>
      <c r="K437" s="1">
        <v>2</v>
      </c>
      <c r="L437" s="1">
        <v>1</v>
      </c>
      <c r="M437" s="1">
        <v>0</v>
      </c>
      <c r="N437" s="1">
        <v>0</v>
      </c>
      <c r="O437" s="1">
        <v>1</v>
      </c>
      <c r="P437" s="1">
        <v>101</v>
      </c>
      <c r="Q437" s="1">
        <v>5.8999999999999997E-2</v>
      </c>
      <c r="S437" s="1" t="s">
        <v>950</v>
      </c>
      <c r="T437" s="1" t="s">
        <v>820</v>
      </c>
      <c r="U437" s="1">
        <v>53</v>
      </c>
      <c r="V437" s="1">
        <v>5</v>
      </c>
      <c r="W437" s="1">
        <v>10</v>
      </c>
      <c r="X437" s="1">
        <v>15</v>
      </c>
      <c r="Y437" s="1">
        <v>-3</v>
      </c>
      <c r="Z437" s="1">
        <v>38</v>
      </c>
      <c r="AA437" s="1">
        <v>89</v>
      </c>
      <c r="AB437" s="1">
        <v>9</v>
      </c>
      <c r="AC437" s="1">
        <v>2</v>
      </c>
      <c r="AD437" s="1">
        <v>0</v>
      </c>
      <c r="AE437" s="1">
        <v>0</v>
      </c>
      <c r="AF437" s="1">
        <v>1</v>
      </c>
      <c r="AG437" s="1">
        <v>0</v>
      </c>
      <c r="AH437" s="1">
        <v>83</v>
      </c>
      <c r="AI437" s="1">
        <v>0.06</v>
      </c>
      <c r="AK437" s="2" t="s">
        <v>305</v>
      </c>
      <c r="AL437" s="1" t="s">
        <v>816</v>
      </c>
      <c r="AM437" s="1">
        <v>27</v>
      </c>
      <c r="AN437" s="1">
        <v>5</v>
      </c>
      <c r="AO437" s="1">
        <v>9</v>
      </c>
      <c r="AP437" s="1">
        <v>14</v>
      </c>
      <c r="AQ437" s="1">
        <v>3</v>
      </c>
      <c r="AR437" s="1">
        <v>10</v>
      </c>
      <c r="AS437" s="1">
        <v>37</v>
      </c>
      <c r="AT437" s="1">
        <v>5</v>
      </c>
      <c r="AU437" s="1">
        <v>0</v>
      </c>
      <c r="AV437" s="1">
        <v>2</v>
      </c>
      <c r="AW437" s="1">
        <v>0</v>
      </c>
      <c r="AX437" s="1">
        <v>0</v>
      </c>
      <c r="AY437" s="1">
        <v>1</v>
      </c>
      <c r="AZ437" s="1">
        <v>42</v>
      </c>
      <c r="BA437" s="1">
        <v>0.11899999999999999</v>
      </c>
      <c r="BC437" s="2" t="s">
        <v>162</v>
      </c>
      <c r="BD437" s="1" t="s">
        <v>809</v>
      </c>
      <c r="BE437" s="1">
        <v>48</v>
      </c>
      <c r="BF437" s="1">
        <v>5</v>
      </c>
      <c r="BG437" s="1">
        <v>3</v>
      </c>
      <c r="BH437" s="1">
        <v>8</v>
      </c>
      <c r="BI437" s="1">
        <v>-6</v>
      </c>
      <c r="BJ437" s="1">
        <v>73</v>
      </c>
      <c r="BK437" s="1">
        <v>93</v>
      </c>
      <c r="BL437" s="1">
        <v>31</v>
      </c>
      <c r="BM437" s="1">
        <v>0</v>
      </c>
      <c r="BN437" s="1">
        <v>0</v>
      </c>
      <c r="BO437" s="1">
        <v>0</v>
      </c>
      <c r="BP437" s="1">
        <v>0</v>
      </c>
      <c r="BQ437" s="1">
        <v>1</v>
      </c>
      <c r="BR437" s="1">
        <v>54</v>
      </c>
      <c r="BS437" s="1">
        <v>9.2999999999999999E-2</v>
      </c>
      <c r="BU437" s="2" t="s">
        <v>945</v>
      </c>
      <c r="BV437" s="1" t="s">
        <v>824</v>
      </c>
      <c r="BW437" s="1">
        <v>79</v>
      </c>
      <c r="BX437" s="1">
        <v>3</v>
      </c>
      <c r="BY437" s="1">
        <v>12</v>
      </c>
      <c r="BZ437" s="1">
        <v>15</v>
      </c>
      <c r="CA437" s="1">
        <v>11</v>
      </c>
      <c r="CB437" s="1">
        <v>97</v>
      </c>
      <c r="CC437" s="1">
        <v>96</v>
      </c>
      <c r="CD437" s="1">
        <v>130</v>
      </c>
      <c r="CE437" s="1">
        <v>0</v>
      </c>
      <c r="CF437" s="1">
        <v>0</v>
      </c>
      <c r="CG437" s="1">
        <v>0</v>
      </c>
      <c r="CH437" s="1">
        <v>0</v>
      </c>
      <c r="CI437" s="1">
        <v>1</v>
      </c>
      <c r="CJ437" s="1">
        <v>83</v>
      </c>
      <c r="CK437" s="1">
        <v>3.5999999999999997E-2</v>
      </c>
      <c r="CL437" s="1" t="s">
        <v>797</v>
      </c>
      <c r="CM437" s="1" t="s">
        <v>442</v>
      </c>
      <c r="CN437" s="1" t="s">
        <v>805</v>
      </c>
      <c r="CO437" s="1">
        <v>49</v>
      </c>
      <c r="CP437" s="1">
        <v>3</v>
      </c>
      <c r="CQ437" s="1">
        <v>11</v>
      </c>
      <c r="CR437" s="1">
        <v>14</v>
      </c>
      <c r="CS437" s="1">
        <v>17</v>
      </c>
      <c r="CT437" s="1">
        <v>12</v>
      </c>
      <c r="CU437" s="1">
        <v>23</v>
      </c>
      <c r="CV437" s="1">
        <v>38</v>
      </c>
      <c r="CW437" s="1">
        <v>0</v>
      </c>
      <c r="CX437" s="1">
        <v>1</v>
      </c>
      <c r="CY437" s="1">
        <v>0</v>
      </c>
      <c r="CZ437" s="1">
        <v>0</v>
      </c>
      <c r="DA437" s="1">
        <v>1</v>
      </c>
      <c r="DB437" s="1">
        <v>58</v>
      </c>
      <c r="DC437" s="1">
        <v>5.1999999999999998E-2</v>
      </c>
      <c r="DE437" s="2"/>
      <c r="DF437" s="1" t="s">
        <v>442</v>
      </c>
      <c r="DG437" s="1">
        <v>49</v>
      </c>
      <c r="DH437" s="1">
        <v>3</v>
      </c>
      <c r="DI437" s="1">
        <v>11</v>
      </c>
      <c r="DJ437" s="1">
        <v>14</v>
      </c>
      <c r="DK437" s="1">
        <v>17</v>
      </c>
      <c r="DL437" s="1">
        <v>12</v>
      </c>
      <c r="DM437" s="1">
        <v>23</v>
      </c>
      <c r="DN437" s="1">
        <v>38</v>
      </c>
      <c r="DO437" s="1">
        <v>0</v>
      </c>
      <c r="DP437" s="1">
        <v>1</v>
      </c>
      <c r="DQ437" s="1">
        <v>0</v>
      </c>
      <c r="DR437" s="1">
        <v>0</v>
      </c>
      <c r="DS437" s="1">
        <v>1</v>
      </c>
      <c r="DT437" s="1">
        <v>58</v>
      </c>
      <c r="DU437" s="1">
        <v>5.1999999999999998E-2</v>
      </c>
    </row>
    <row r="438" spans="1:125" x14ac:dyDescent="0.2">
      <c r="A438" s="2" t="s">
        <v>1014</v>
      </c>
      <c r="B438" s="1" t="s">
        <v>806</v>
      </c>
      <c r="C438" s="1">
        <v>63</v>
      </c>
      <c r="D438" s="1">
        <v>3</v>
      </c>
      <c r="E438" s="1">
        <v>12</v>
      </c>
      <c r="F438" s="1">
        <v>15</v>
      </c>
      <c r="G438" s="1">
        <v>-6</v>
      </c>
      <c r="H438" s="1">
        <v>25</v>
      </c>
      <c r="I438" s="1">
        <v>43</v>
      </c>
      <c r="J438" s="1">
        <v>41</v>
      </c>
      <c r="K438" s="1">
        <v>0</v>
      </c>
      <c r="L438" s="1">
        <v>0</v>
      </c>
      <c r="M438" s="1">
        <v>0</v>
      </c>
      <c r="N438" s="1">
        <v>0</v>
      </c>
      <c r="O438" s="1">
        <v>1</v>
      </c>
      <c r="P438" s="1">
        <v>52</v>
      </c>
      <c r="Q438" s="1">
        <v>5.8000000000000003E-2</v>
      </c>
      <c r="S438" s="1" t="s">
        <v>421</v>
      </c>
      <c r="T438" s="1" t="s">
        <v>804</v>
      </c>
      <c r="U438" s="1">
        <v>68</v>
      </c>
      <c r="V438" s="1">
        <v>5</v>
      </c>
      <c r="W438" s="1">
        <v>10</v>
      </c>
      <c r="X438" s="1">
        <v>15</v>
      </c>
      <c r="Y438" s="1">
        <v>-14</v>
      </c>
      <c r="Z438" s="1">
        <v>21</v>
      </c>
      <c r="AA438" s="1">
        <v>112</v>
      </c>
      <c r="AB438" s="1">
        <v>35</v>
      </c>
      <c r="AC438" s="1">
        <v>3</v>
      </c>
      <c r="AD438" s="1">
        <v>0</v>
      </c>
      <c r="AE438" s="1">
        <v>0</v>
      </c>
      <c r="AF438" s="1">
        <v>0</v>
      </c>
      <c r="AG438" s="1">
        <v>0</v>
      </c>
      <c r="AH438" s="1">
        <v>97</v>
      </c>
      <c r="AI438" s="1">
        <v>5.1999999999999998E-2</v>
      </c>
      <c r="AK438" s="2" t="s">
        <v>979</v>
      </c>
      <c r="AL438" s="1" t="s">
        <v>798</v>
      </c>
      <c r="AM438" s="1">
        <v>82</v>
      </c>
      <c r="AN438" s="1">
        <v>1</v>
      </c>
      <c r="AO438" s="1">
        <v>13</v>
      </c>
      <c r="AP438" s="1">
        <v>14</v>
      </c>
      <c r="AQ438" s="1">
        <v>-1</v>
      </c>
      <c r="AR438" s="1">
        <v>76</v>
      </c>
      <c r="AS438" s="1">
        <v>111</v>
      </c>
      <c r="AT438" s="1">
        <v>188</v>
      </c>
      <c r="AU438" s="1">
        <v>0</v>
      </c>
      <c r="AV438" s="1">
        <v>0</v>
      </c>
      <c r="AW438" s="1">
        <v>0</v>
      </c>
      <c r="AX438" s="1">
        <v>1</v>
      </c>
      <c r="AY438" s="1">
        <v>1</v>
      </c>
      <c r="AZ438" s="1">
        <v>87</v>
      </c>
      <c r="BA438" s="1">
        <v>1.0999999999999999E-2</v>
      </c>
      <c r="BC438" s="2" t="s">
        <v>956</v>
      </c>
      <c r="BD438" s="1" t="s">
        <v>812</v>
      </c>
      <c r="BE438" s="1">
        <v>34</v>
      </c>
      <c r="BF438" s="1">
        <v>0</v>
      </c>
      <c r="BG438" s="1">
        <v>8</v>
      </c>
      <c r="BH438" s="1">
        <v>8</v>
      </c>
      <c r="BI438" s="1">
        <v>1</v>
      </c>
      <c r="BJ438" s="1">
        <v>36</v>
      </c>
      <c r="BK438" s="1">
        <v>20</v>
      </c>
      <c r="BL438" s="1">
        <v>35</v>
      </c>
      <c r="BM438" s="1">
        <v>0</v>
      </c>
      <c r="BN438" s="1">
        <v>2</v>
      </c>
      <c r="BO438" s="1">
        <v>0</v>
      </c>
      <c r="BP438" s="1">
        <v>0</v>
      </c>
      <c r="BQ438" s="1">
        <v>0</v>
      </c>
      <c r="BR438" s="1">
        <v>33</v>
      </c>
      <c r="BS438" s="1">
        <v>0</v>
      </c>
      <c r="BU438" s="2" t="s">
        <v>330</v>
      </c>
      <c r="BV438" s="1" t="s">
        <v>796</v>
      </c>
      <c r="BW438" s="1">
        <v>57</v>
      </c>
      <c r="BX438" s="1">
        <v>5</v>
      </c>
      <c r="BY438" s="1">
        <v>10</v>
      </c>
      <c r="BZ438" s="1">
        <v>15</v>
      </c>
      <c r="CA438" s="1">
        <v>-7</v>
      </c>
      <c r="CB438" s="1">
        <v>67</v>
      </c>
      <c r="CC438" s="1">
        <v>75</v>
      </c>
      <c r="CD438" s="1">
        <v>26</v>
      </c>
      <c r="CE438" s="1">
        <v>0</v>
      </c>
      <c r="CF438" s="1">
        <v>3</v>
      </c>
      <c r="CG438" s="1">
        <v>0</v>
      </c>
      <c r="CH438" s="1">
        <v>0</v>
      </c>
      <c r="CI438" s="1">
        <v>0</v>
      </c>
      <c r="CJ438" s="1">
        <v>95</v>
      </c>
      <c r="CK438" s="1">
        <v>5.2999999999999999E-2</v>
      </c>
      <c r="CL438" s="1" t="s">
        <v>797</v>
      </c>
      <c r="CM438" s="1" t="s">
        <v>345</v>
      </c>
      <c r="CN438" s="1" t="s">
        <v>810</v>
      </c>
      <c r="CO438" s="1">
        <v>73</v>
      </c>
      <c r="CP438" s="1">
        <v>4</v>
      </c>
      <c r="CQ438" s="1">
        <v>10</v>
      </c>
      <c r="CR438" s="1">
        <v>14</v>
      </c>
      <c r="CS438" s="1">
        <v>7</v>
      </c>
      <c r="CT438" s="1">
        <v>60</v>
      </c>
      <c r="CU438" s="1">
        <v>143</v>
      </c>
      <c r="CV438" s="1">
        <v>58</v>
      </c>
      <c r="CW438" s="1">
        <v>0</v>
      </c>
      <c r="CX438" s="1">
        <v>0</v>
      </c>
      <c r="CY438" s="1">
        <v>0</v>
      </c>
      <c r="CZ438" s="1">
        <v>0</v>
      </c>
      <c r="DA438" s="1">
        <v>1</v>
      </c>
      <c r="DB438" s="1">
        <v>54</v>
      </c>
      <c r="DC438" s="1">
        <v>7.3999999999999996E-2</v>
      </c>
      <c r="DE438" s="2"/>
      <c r="DF438" s="1" t="s">
        <v>345</v>
      </c>
      <c r="DG438" s="1">
        <v>73</v>
      </c>
      <c r="DH438" s="1">
        <v>4</v>
      </c>
      <c r="DI438" s="1">
        <v>10</v>
      </c>
      <c r="DJ438" s="1">
        <v>14</v>
      </c>
      <c r="DK438" s="1">
        <v>7</v>
      </c>
      <c r="DL438" s="1">
        <v>60</v>
      </c>
      <c r="DM438" s="1">
        <v>143</v>
      </c>
      <c r="DN438" s="1">
        <v>58</v>
      </c>
      <c r="DO438" s="1">
        <v>0</v>
      </c>
      <c r="DP438" s="1">
        <v>0</v>
      </c>
      <c r="DQ438" s="1">
        <v>0</v>
      </c>
      <c r="DR438" s="1">
        <v>0</v>
      </c>
      <c r="DS438" s="1">
        <v>1</v>
      </c>
      <c r="DT438" s="1">
        <v>54</v>
      </c>
      <c r="DU438" s="1">
        <v>7.3999999999999996E-2</v>
      </c>
    </row>
    <row r="439" spans="1:125" x14ac:dyDescent="0.2">
      <c r="A439" s="2" t="s">
        <v>623</v>
      </c>
      <c r="B439" s="1" t="s">
        <v>805</v>
      </c>
      <c r="C439" s="1">
        <v>78</v>
      </c>
      <c r="D439" s="1">
        <v>3</v>
      </c>
      <c r="E439" s="1">
        <v>12</v>
      </c>
      <c r="F439" s="1">
        <v>15</v>
      </c>
      <c r="G439" s="1">
        <v>14</v>
      </c>
      <c r="H439" s="1">
        <v>70</v>
      </c>
      <c r="I439" s="1">
        <v>88</v>
      </c>
      <c r="J439" s="1">
        <v>98</v>
      </c>
      <c r="K439" s="1">
        <v>0</v>
      </c>
      <c r="L439" s="1">
        <v>0</v>
      </c>
      <c r="M439" s="1">
        <v>0</v>
      </c>
      <c r="N439" s="1">
        <v>0</v>
      </c>
      <c r="O439" s="1">
        <v>1</v>
      </c>
      <c r="P439" s="1">
        <v>44</v>
      </c>
      <c r="Q439" s="1">
        <v>6.8000000000000005E-2</v>
      </c>
      <c r="S439" s="1" t="s">
        <v>584</v>
      </c>
      <c r="T439" s="1" t="s">
        <v>808</v>
      </c>
      <c r="U439" s="1">
        <v>61</v>
      </c>
      <c r="V439" s="1">
        <v>5</v>
      </c>
      <c r="W439" s="1">
        <v>10</v>
      </c>
      <c r="X439" s="1">
        <v>15</v>
      </c>
      <c r="Y439" s="1">
        <v>1</v>
      </c>
      <c r="Z439" s="1">
        <v>36</v>
      </c>
      <c r="AA439" s="1">
        <v>139</v>
      </c>
      <c r="AB439" s="1">
        <v>28</v>
      </c>
      <c r="AC439" s="1">
        <v>1</v>
      </c>
      <c r="AD439" s="1">
        <v>2</v>
      </c>
      <c r="AE439" s="1">
        <v>0</v>
      </c>
      <c r="AF439" s="1">
        <v>0</v>
      </c>
      <c r="AG439" s="1">
        <v>1</v>
      </c>
      <c r="AH439" s="1">
        <v>94</v>
      </c>
      <c r="AI439" s="1">
        <v>5.2999999999999999E-2</v>
      </c>
      <c r="AK439" s="2" t="s">
        <v>880</v>
      </c>
      <c r="AL439" s="1" t="s">
        <v>795</v>
      </c>
      <c r="AM439" s="1">
        <v>54</v>
      </c>
      <c r="AN439" s="1">
        <v>7</v>
      </c>
      <c r="AO439" s="1">
        <v>7</v>
      </c>
      <c r="AP439" s="1">
        <v>14</v>
      </c>
      <c r="AQ439" s="1">
        <v>-1</v>
      </c>
      <c r="AR439" s="1">
        <v>12</v>
      </c>
      <c r="AS439" s="1">
        <v>28</v>
      </c>
      <c r="AT439" s="1">
        <v>18</v>
      </c>
      <c r="AU439" s="1">
        <v>0</v>
      </c>
      <c r="AV439" s="1">
        <v>2</v>
      </c>
      <c r="AW439" s="1">
        <v>1</v>
      </c>
      <c r="AX439" s="1">
        <v>0</v>
      </c>
      <c r="AY439" s="1">
        <v>4</v>
      </c>
      <c r="AZ439" s="1">
        <v>44</v>
      </c>
      <c r="BA439" s="1">
        <v>0.159</v>
      </c>
      <c r="BC439" s="2" t="s">
        <v>279</v>
      </c>
      <c r="BD439" s="1" t="s">
        <v>829</v>
      </c>
      <c r="BE439" s="1">
        <v>43</v>
      </c>
      <c r="BF439" s="1">
        <v>3</v>
      </c>
      <c r="BG439" s="1">
        <v>5</v>
      </c>
      <c r="BH439" s="1">
        <v>8</v>
      </c>
      <c r="BI439" s="1">
        <v>1</v>
      </c>
      <c r="BJ439" s="1">
        <v>36</v>
      </c>
      <c r="BK439" s="1">
        <v>122</v>
      </c>
      <c r="BL439" s="1">
        <v>19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33</v>
      </c>
      <c r="BS439" s="1">
        <v>9.0999999999999998E-2</v>
      </c>
      <c r="BU439" s="2" t="s">
        <v>914</v>
      </c>
      <c r="BV439" s="1" t="s">
        <v>808</v>
      </c>
      <c r="BW439" s="1">
        <v>68</v>
      </c>
      <c r="BX439" s="1">
        <v>4</v>
      </c>
      <c r="BY439" s="1">
        <v>11</v>
      </c>
      <c r="BZ439" s="1">
        <v>15</v>
      </c>
      <c r="CA439" s="1">
        <v>-1</v>
      </c>
      <c r="CB439" s="1">
        <v>44</v>
      </c>
      <c r="CC439" s="1">
        <v>141</v>
      </c>
      <c r="CD439" s="1">
        <v>82</v>
      </c>
      <c r="CE439" s="1">
        <v>1</v>
      </c>
      <c r="CF439" s="1">
        <v>5</v>
      </c>
      <c r="CG439" s="1">
        <v>0</v>
      </c>
      <c r="CH439" s="1">
        <v>0</v>
      </c>
      <c r="CI439" s="1">
        <v>1</v>
      </c>
      <c r="CJ439" s="1">
        <v>103</v>
      </c>
      <c r="CK439" s="1">
        <v>3.9E-2</v>
      </c>
      <c r="CL439" s="1" t="s">
        <v>797</v>
      </c>
      <c r="CM439" s="1" t="s">
        <v>362</v>
      </c>
      <c r="CN439" s="1" t="s">
        <v>819</v>
      </c>
      <c r="CO439" s="1">
        <v>81</v>
      </c>
      <c r="CP439" s="1">
        <v>7</v>
      </c>
      <c r="CQ439" s="1">
        <v>7</v>
      </c>
      <c r="CR439" s="1">
        <v>14</v>
      </c>
      <c r="CS439" s="1">
        <v>-5</v>
      </c>
      <c r="CT439" s="1">
        <v>76</v>
      </c>
      <c r="CU439" s="1">
        <v>126</v>
      </c>
      <c r="CV439" s="1">
        <v>29</v>
      </c>
      <c r="CW439" s="1">
        <v>0</v>
      </c>
      <c r="CX439" s="1">
        <v>0</v>
      </c>
      <c r="CY439" s="1">
        <v>0</v>
      </c>
      <c r="CZ439" s="1">
        <v>0</v>
      </c>
      <c r="DA439" s="1">
        <v>2</v>
      </c>
      <c r="DB439" s="1">
        <v>67</v>
      </c>
      <c r="DC439" s="1">
        <v>0.104</v>
      </c>
      <c r="DE439" s="2"/>
      <c r="DF439" s="1" t="s">
        <v>362</v>
      </c>
      <c r="DG439" s="1">
        <v>81</v>
      </c>
      <c r="DH439" s="1">
        <v>7</v>
      </c>
      <c r="DI439" s="1">
        <v>7</v>
      </c>
      <c r="DJ439" s="1">
        <v>14</v>
      </c>
      <c r="DK439" s="1">
        <v>-5</v>
      </c>
      <c r="DL439" s="1">
        <v>76</v>
      </c>
      <c r="DM439" s="1">
        <v>126</v>
      </c>
      <c r="DN439" s="1">
        <v>29</v>
      </c>
      <c r="DO439" s="1">
        <v>0</v>
      </c>
      <c r="DP439" s="1">
        <v>0</v>
      </c>
      <c r="DQ439" s="1">
        <v>0</v>
      </c>
      <c r="DR439" s="1">
        <v>0</v>
      </c>
      <c r="DS439" s="1">
        <v>2</v>
      </c>
      <c r="DT439" s="1">
        <v>67</v>
      </c>
      <c r="DU439" s="1">
        <v>0.104</v>
      </c>
    </row>
    <row r="440" spans="1:125" x14ac:dyDescent="0.2">
      <c r="A440" s="2" t="s">
        <v>894</v>
      </c>
      <c r="B440" s="1" t="s">
        <v>807</v>
      </c>
      <c r="C440" s="1">
        <v>43</v>
      </c>
      <c r="D440" s="1">
        <v>3</v>
      </c>
      <c r="E440" s="1">
        <v>12</v>
      </c>
      <c r="F440" s="1">
        <v>15</v>
      </c>
      <c r="G440" s="1">
        <v>8</v>
      </c>
      <c r="H440" s="1">
        <v>10</v>
      </c>
      <c r="I440" s="1">
        <v>46</v>
      </c>
      <c r="J440" s="1">
        <v>77</v>
      </c>
      <c r="K440" s="1">
        <v>0</v>
      </c>
      <c r="L440" s="1">
        <v>2</v>
      </c>
      <c r="M440" s="1">
        <v>0</v>
      </c>
      <c r="N440" s="1">
        <v>1</v>
      </c>
      <c r="O440" s="1">
        <v>0</v>
      </c>
      <c r="P440" s="1">
        <v>45</v>
      </c>
      <c r="Q440" s="1">
        <v>6.7000000000000004E-2</v>
      </c>
      <c r="S440" s="1" t="s">
        <v>920</v>
      </c>
      <c r="T440" s="1" t="s">
        <v>812</v>
      </c>
      <c r="U440" s="1">
        <v>74</v>
      </c>
      <c r="V440" s="1">
        <v>3</v>
      </c>
      <c r="W440" s="1">
        <v>12</v>
      </c>
      <c r="X440" s="1">
        <v>15</v>
      </c>
      <c r="Y440" s="1">
        <v>8</v>
      </c>
      <c r="Z440" s="1">
        <v>87</v>
      </c>
      <c r="AA440" s="1">
        <v>107</v>
      </c>
      <c r="AB440" s="1">
        <v>37</v>
      </c>
      <c r="AC440" s="1">
        <v>1</v>
      </c>
      <c r="AD440" s="1">
        <v>0</v>
      </c>
      <c r="AE440" s="1">
        <v>0</v>
      </c>
      <c r="AF440" s="1">
        <v>0</v>
      </c>
      <c r="AG440" s="1">
        <v>0</v>
      </c>
      <c r="AH440" s="1">
        <v>89</v>
      </c>
      <c r="AI440" s="1">
        <v>3.4000000000000002E-2</v>
      </c>
      <c r="AK440" s="2" t="s">
        <v>720</v>
      </c>
      <c r="AL440" s="1" t="s">
        <v>811</v>
      </c>
      <c r="AM440" s="1">
        <v>57</v>
      </c>
      <c r="AN440" s="1">
        <v>4</v>
      </c>
      <c r="AO440" s="1">
        <v>9</v>
      </c>
      <c r="AP440" s="1">
        <v>13</v>
      </c>
      <c r="AQ440" s="1">
        <v>-8</v>
      </c>
      <c r="AR440" s="1">
        <v>22</v>
      </c>
      <c r="AS440" s="1">
        <v>60</v>
      </c>
      <c r="AT440" s="1">
        <v>58</v>
      </c>
      <c r="AU440" s="1">
        <v>2</v>
      </c>
      <c r="AV440" s="1">
        <v>3</v>
      </c>
      <c r="AW440" s="1">
        <v>0</v>
      </c>
      <c r="AX440" s="1">
        <v>0</v>
      </c>
      <c r="AY440" s="1">
        <v>1</v>
      </c>
      <c r="AZ440" s="1">
        <v>73</v>
      </c>
      <c r="BA440" s="1">
        <v>5.5E-2</v>
      </c>
      <c r="BC440" s="2" t="s">
        <v>330</v>
      </c>
      <c r="BD440" s="1" t="s">
        <v>796</v>
      </c>
      <c r="BE440" s="1">
        <v>24</v>
      </c>
      <c r="BF440" s="1">
        <v>6</v>
      </c>
      <c r="BG440" s="1">
        <v>2</v>
      </c>
      <c r="BH440" s="1">
        <v>8</v>
      </c>
      <c r="BI440" s="1">
        <v>-3</v>
      </c>
      <c r="BJ440" s="1">
        <v>22</v>
      </c>
      <c r="BK440" s="1">
        <v>49</v>
      </c>
      <c r="BL440" s="1">
        <v>9</v>
      </c>
      <c r="BM440" s="1">
        <v>2</v>
      </c>
      <c r="BN440" s="1">
        <v>0</v>
      </c>
      <c r="BO440" s="1">
        <v>0</v>
      </c>
      <c r="BP440" s="1">
        <v>0</v>
      </c>
      <c r="BQ440" s="1">
        <v>1</v>
      </c>
      <c r="BR440" s="1">
        <v>37</v>
      </c>
      <c r="BS440" s="1">
        <v>0.16200000000000001</v>
      </c>
      <c r="BU440" s="2" t="s">
        <v>273</v>
      </c>
      <c r="BV440" s="1" t="s">
        <v>812</v>
      </c>
      <c r="BW440" s="1">
        <v>36</v>
      </c>
      <c r="BX440" s="1">
        <v>8</v>
      </c>
      <c r="BY440" s="1">
        <v>7</v>
      </c>
      <c r="BZ440" s="1">
        <v>15</v>
      </c>
      <c r="CA440" s="1">
        <v>0</v>
      </c>
      <c r="CB440" s="1">
        <v>14</v>
      </c>
      <c r="CC440" s="1">
        <v>67</v>
      </c>
      <c r="CD440" s="1">
        <v>9</v>
      </c>
      <c r="CE440" s="1">
        <v>2</v>
      </c>
      <c r="CF440" s="1">
        <v>1</v>
      </c>
      <c r="CG440" s="1">
        <v>0</v>
      </c>
      <c r="CH440" s="1">
        <v>0</v>
      </c>
      <c r="CI440" s="1">
        <v>0</v>
      </c>
      <c r="CJ440" s="1">
        <v>77</v>
      </c>
      <c r="CK440" s="1">
        <v>0.104</v>
      </c>
      <c r="CL440" s="1" t="s">
        <v>797</v>
      </c>
      <c r="CM440" s="1" t="s">
        <v>419</v>
      </c>
      <c r="CN440" s="1" t="s">
        <v>1616</v>
      </c>
      <c r="CO440" s="1">
        <v>70</v>
      </c>
      <c r="CP440" s="1">
        <v>4</v>
      </c>
      <c r="CQ440" s="1">
        <v>10</v>
      </c>
      <c r="CR440" s="1">
        <v>14</v>
      </c>
      <c r="CS440" s="1">
        <v>-23</v>
      </c>
      <c r="CT440" s="1">
        <v>82</v>
      </c>
      <c r="CU440" s="1">
        <v>130</v>
      </c>
      <c r="CV440" s="1">
        <v>29</v>
      </c>
      <c r="CW440" s="1">
        <v>1</v>
      </c>
      <c r="CX440" s="1">
        <v>0</v>
      </c>
      <c r="CY440" s="1">
        <v>0</v>
      </c>
      <c r="CZ440" s="1">
        <v>0</v>
      </c>
      <c r="DA440" s="1">
        <v>0</v>
      </c>
      <c r="DB440" s="1">
        <v>81</v>
      </c>
      <c r="DC440" s="1">
        <v>4.9000000000000002E-2</v>
      </c>
      <c r="DE440" s="2"/>
      <c r="DF440" s="1" t="s">
        <v>419</v>
      </c>
      <c r="DG440" s="1">
        <v>70</v>
      </c>
      <c r="DH440" s="1">
        <v>4</v>
      </c>
      <c r="DI440" s="1">
        <v>10</v>
      </c>
      <c r="DJ440" s="1">
        <v>14</v>
      </c>
      <c r="DK440" s="1">
        <v>-23</v>
      </c>
      <c r="DL440" s="1">
        <v>82</v>
      </c>
      <c r="DM440" s="1">
        <v>130</v>
      </c>
      <c r="DN440" s="1">
        <v>29</v>
      </c>
      <c r="DO440" s="1">
        <v>1</v>
      </c>
      <c r="DP440" s="1">
        <v>0</v>
      </c>
      <c r="DQ440" s="1">
        <v>0</v>
      </c>
      <c r="DR440" s="1">
        <v>0</v>
      </c>
      <c r="DS440" s="1">
        <v>0</v>
      </c>
      <c r="DT440" s="1">
        <v>81</v>
      </c>
      <c r="DU440" s="1">
        <v>4.9000000000000002E-2</v>
      </c>
    </row>
    <row r="441" spans="1:125" x14ac:dyDescent="0.2">
      <c r="A441" s="2" t="s">
        <v>1015</v>
      </c>
      <c r="B441" s="1" t="s">
        <v>819</v>
      </c>
      <c r="C441" s="1">
        <v>64</v>
      </c>
      <c r="D441" s="1">
        <v>4</v>
      </c>
      <c r="E441" s="1">
        <v>11</v>
      </c>
      <c r="F441" s="1">
        <v>15</v>
      </c>
      <c r="G441" s="1">
        <v>-2</v>
      </c>
      <c r="H441" s="1">
        <v>40</v>
      </c>
      <c r="I441" s="1">
        <v>178</v>
      </c>
      <c r="J441" s="1">
        <v>87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56</v>
      </c>
      <c r="Q441" s="1">
        <v>7.0999999999999994E-2</v>
      </c>
      <c r="S441" s="1" t="s">
        <v>626</v>
      </c>
      <c r="T441" s="1" t="s">
        <v>805</v>
      </c>
      <c r="U441" s="1">
        <v>78</v>
      </c>
      <c r="V441" s="1">
        <v>3</v>
      </c>
      <c r="W441" s="1">
        <v>11</v>
      </c>
      <c r="X441" s="1">
        <v>14</v>
      </c>
      <c r="Y441" s="1">
        <v>3</v>
      </c>
      <c r="Z441" s="1">
        <v>124</v>
      </c>
      <c r="AA441" s="1">
        <v>105</v>
      </c>
      <c r="AB441" s="1">
        <v>19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62</v>
      </c>
      <c r="AI441" s="1">
        <v>4.8000000000000001E-2</v>
      </c>
      <c r="AK441" s="2" t="s">
        <v>868</v>
      </c>
      <c r="AL441" s="1" t="s">
        <v>796</v>
      </c>
      <c r="AM441" s="1">
        <v>68</v>
      </c>
      <c r="AN441" s="1">
        <v>2</v>
      </c>
      <c r="AO441" s="1">
        <v>11</v>
      </c>
      <c r="AP441" s="1">
        <v>13</v>
      </c>
      <c r="AQ441" s="1">
        <v>11</v>
      </c>
      <c r="AR441" s="1">
        <v>34</v>
      </c>
      <c r="AS441" s="1">
        <v>69</v>
      </c>
      <c r="AT441" s="1">
        <v>149</v>
      </c>
      <c r="AU441" s="1">
        <v>0</v>
      </c>
      <c r="AV441" s="1">
        <v>0</v>
      </c>
      <c r="AW441" s="1">
        <v>0</v>
      </c>
      <c r="AX441" s="1">
        <v>0</v>
      </c>
      <c r="AY441" s="1">
        <v>1</v>
      </c>
      <c r="AZ441" s="1">
        <v>58</v>
      </c>
      <c r="BA441" s="1">
        <v>3.4000000000000002E-2</v>
      </c>
      <c r="BC441" s="2" t="s">
        <v>776</v>
      </c>
      <c r="BD441" s="1" t="s">
        <v>799</v>
      </c>
      <c r="BE441" s="1">
        <v>46</v>
      </c>
      <c r="BF441" s="1">
        <v>0</v>
      </c>
      <c r="BG441" s="1">
        <v>8</v>
      </c>
      <c r="BH441" s="1">
        <v>8</v>
      </c>
      <c r="BI441" s="1">
        <v>17</v>
      </c>
      <c r="BJ441" s="1">
        <v>32</v>
      </c>
      <c r="BK441" s="1">
        <v>119</v>
      </c>
      <c r="BL441" s="1">
        <v>114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32</v>
      </c>
      <c r="BS441" s="1">
        <v>0</v>
      </c>
      <c r="BU441" s="2" t="s">
        <v>769</v>
      </c>
      <c r="BV441" s="1" t="s">
        <v>795</v>
      </c>
      <c r="BW441" s="1">
        <v>39</v>
      </c>
      <c r="BX441" s="1">
        <v>3</v>
      </c>
      <c r="BY441" s="1">
        <v>12</v>
      </c>
      <c r="BZ441" s="1">
        <v>15</v>
      </c>
      <c r="CA441" s="1">
        <v>-4</v>
      </c>
      <c r="CB441" s="1">
        <v>10</v>
      </c>
      <c r="CC441" s="1">
        <v>30</v>
      </c>
      <c r="CD441" s="1">
        <v>74</v>
      </c>
      <c r="CE441" s="1">
        <v>1</v>
      </c>
      <c r="CF441" s="1">
        <v>8</v>
      </c>
      <c r="CG441" s="1">
        <v>0</v>
      </c>
      <c r="CH441" s="1">
        <v>0</v>
      </c>
      <c r="CI441" s="1">
        <v>2</v>
      </c>
      <c r="CJ441" s="1">
        <v>54</v>
      </c>
      <c r="CK441" s="1">
        <v>5.6000000000000001E-2</v>
      </c>
      <c r="CL441" s="1" t="s">
        <v>797</v>
      </c>
      <c r="CM441" s="1" t="s">
        <v>729</v>
      </c>
      <c r="CN441" s="1" t="s">
        <v>821</v>
      </c>
      <c r="CO441" s="1">
        <v>68</v>
      </c>
      <c r="CP441" s="1">
        <v>3</v>
      </c>
      <c r="CQ441" s="1">
        <v>11</v>
      </c>
      <c r="CR441" s="1">
        <v>14</v>
      </c>
      <c r="CS441" s="1">
        <v>5</v>
      </c>
      <c r="CT441" s="1">
        <v>59</v>
      </c>
      <c r="CU441" s="1">
        <v>204</v>
      </c>
      <c r="CV441" s="1">
        <v>116</v>
      </c>
      <c r="CW441" s="1">
        <v>0</v>
      </c>
      <c r="CX441" s="1">
        <v>0</v>
      </c>
      <c r="CY441" s="1">
        <v>0</v>
      </c>
      <c r="CZ441" s="1">
        <v>0</v>
      </c>
      <c r="DA441" s="1">
        <v>0</v>
      </c>
      <c r="DB441" s="1">
        <v>43</v>
      </c>
      <c r="DC441" s="1">
        <v>7.0000000000000007E-2</v>
      </c>
      <c r="DE441" s="2"/>
      <c r="DF441" s="1" t="s">
        <v>729</v>
      </c>
      <c r="DG441" s="1">
        <v>68</v>
      </c>
      <c r="DH441" s="1">
        <v>3</v>
      </c>
      <c r="DI441" s="1">
        <v>11</v>
      </c>
      <c r="DJ441" s="1">
        <v>14</v>
      </c>
      <c r="DK441" s="1">
        <v>5</v>
      </c>
      <c r="DL441" s="1">
        <v>59</v>
      </c>
      <c r="DM441" s="1">
        <v>204</v>
      </c>
      <c r="DN441" s="1">
        <v>116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43</v>
      </c>
      <c r="DU441" s="1">
        <v>7.0000000000000007E-2</v>
      </c>
    </row>
    <row r="442" spans="1:125" x14ac:dyDescent="0.2">
      <c r="A442" s="2" t="s">
        <v>342</v>
      </c>
      <c r="B442" s="1" t="s">
        <v>794</v>
      </c>
      <c r="C442" s="1">
        <v>47</v>
      </c>
      <c r="D442" s="1">
        <v>9</v>
      </c>
      <c r="E442" s="1">
        <v>6</v>
      </c>
      <c r="F442" s="1">
        <v>15</v>
      </c>
      <c r="G442" s="1">
        <v>-5</v>
      </c>
      <c r="H442" s="1">
        <v>18</v>
      </c>
      <c r="I442" s="1">
        <v>48</v>
      </c>
      <c r="J442" s="1">
        <v>11</v>
      </c>
      <c r="K442" s="1">
        <v>0</v>
      </c>
      <c r="L442" s="1">
        <v>0</v>
      </c>
      <c r="M442" s="1">
        <v>1</v>
      </c>
      <c r="N442" s="1">
        <v>0</v>
      </c>
      <c r="O442" s="1">
        <v>3</v>
      </c>
      <c r="P442" s="1">
        <v>67</v>
      </c>
      <c r="Q442" s="1">
        <v>0.13400000000000001</v>
      </c>
      <c r="S442" s="1" t="s">
        <v>865</v>
      </c>
      <c r="T442" s="1" t="s">
        <v>829</v>
      </c>
      <c r="U442" s="1">
        <v>50</v>
      </c>
      <c r="V442" s="1">
        <v>5</v>
      </c>
      <c r="W442" s="1">
        <v>9</v>
      </c>
      <c r="X442" s="1">
        <v>14</v>
      </c>
      <c r="Y442" s="1">
        <v>4</v>
      </c>
      <c r="Z442" s="1">
        <v>39</v>
      </c>
      <c r="AA442" s="1">
        <v>87</v>
      </c>
      <c r="AB442" s="1">
        <v>91</v>
      </c>
      <c r="AC442" s="1">
        <v>1</v>
      </c>
      <c r="AD442" s="1">
        <v>1</v>
      </c>
      <c r="AE442" s="1">
        <v>0</v>
      </c>
      <c r="AF442" s="1">
        <v>1</v>
      </c>
      <c r="AG442" s="1">
        <v>1</v>
      </c>
      <c r="AH442" s="1">
        <v>73</v>
      </c>
      <c r="AI442" s="1">
        <v>6.8000000000000005E-2</v>
      </c>
      <c r="AK442" s="2" t="s">
        <v>645</v>
      </c>
      <c r="AL442" s="1" t="s">
        <v>818</v>
      </c>
      <c r="AM442" s="1">
        <v>50</v>
      </c>
      <c r="AN442" s="1">
        <v>6</v>
      </c>
      <c r="AO442" s="1">
        <v>7</v>
      </c>
      <c r="AP442" s="1">
        <v>13</v>
      </c>
      <c r="AQ442" s="1">
        <v>-4</v>
      </c>
      <c r="AR442" s="1">
        <v>8</v>
      </c>
      <c r="AS442" s="1">
        <v>42</v>
      </c>
      <c r="AT442" s="1">
        <v>63</v>
      </c>
      <c r="AU442" s="1">
        <v>1</v>
      </c>
      <c r="AV442" s="1">
        <v>1</v>
      </c>
      <c r="AW442" s="1">
        <v>0</v>
      </c>
      <c r="AX442" s="1">
        <v>0</v>
      </c>
      <c r="AY442" s="1">
        <v>0</v>
      </c>
      <c r="AZ442" s="1">
        <v>57</v>
      </c>
      <c r="BA442" s="1">
        <v>0.105</v>
      </c>
      <c r="BC442" s="2" t="s">
        <v>909</v>
      </c>
      <c r="BD442" s="1" t="s">
        <v>794</v>
      </c>
      <c r="BE442" s="1">
        <v>41</v>
      </c>
      <c r="BF442" s="1">
        <v>1</v>
      </c>
      <c r="BG442" s="1">
        <v>7</v>
      </c>
      <c r="BH442" s="1">
        <v>8</v>
      </c>
      <c r="BI442" s="1">
        <v>0</v>
      </c>
      <c r="BJ442" s="1">
        <v>23</v>
      </c>
      <c r="BK442" s="1">
        <v>99</v>
      </c>
      <c r="BL442" s="1">
        <v>57</v>
      </c>
      <c r="BM442" s="1">
        <v>0</v>
      </c>
      <c r="BN442" s="1">
        <v>3</v>
      </c>
      <c r="BO442" s="1">
        <v>0</v>
      </c>
      <c r="BP442" s="1">
        <v>0</v>
      </c>
      <c r="BQ442" s="1">
        <v>1</v>
      </c>
      <c r="BR442" s="1">
        <v>39</v>
      </c>
      <c r="BS442" s="1">
        <v>2.5999999999999999E-2</v>
      </c>
      <c r="BU442" s="2" t="s">
        <v>871</v>
      </c>
      <c r="BV442" s="1" t="s">
        <v>809</v>
      </c>
      <c r="BW442" s="1">
        <v>66</v>
      </c>
      <c r="BX442" s="1">
        <v>2</v>
      </c>
      <c r="BY442" s="1">
        <v>13</v>
      </c>
      <c r="BZ442" s="1">
        <v>15</v>
      </c>
      <c r="CA442" s="1">
        <v>9</v>
      </c>
      <c r="CB442" s="1">
        <v>20</v>
      </c>
      <c r="CC442" s="1">
        <v>84</v>
      </c>
      <c r="CD442" s="1">
        <v>72</v>
      </c>
      <c r="CE442" s="1">
        <v>0</v>
      </c>
      <c r="CF442" s="1">
        <v>0</v>
      </c>
      <c r="CG442" s="1">
        <v>0</v>
      </c>
      <c r="CH442" s="1">
        <v>0</v>
      </c>
      <c r="CI442" s="1">
        <v>1</v>
      </c>
      <c r="CJ442" s="1">
        <v>95</v>
      </c>
      <c r="CK442" s="1">
        <v>2.1000000000000001E-2</v>
      </c>
      <c r="CL442" s="1" t="s">
        <v>797</v>
      </c>
      <c r="CM442" s="1" t="s">
        <v>771</v>
      </c>
      <c r="CN442" s="1" t="s">
        <v>818</v>
      </c>
      <c r="CO442" s="1">
        <v>60</v>
      </c>
      <c r="CP442" s="1">
        <v>7</v>
      </c>
      <c r="CQ442" s="1">
        <v>7</v>
      </c>
      <c r="CR442" s="1">
        <v>14</v>
      </c>
      <c r="CS442" s="1">
        <v>-13</v>
      </c>
      <c r="CT442" s="1">
        <v>36</v>
      </c>
      <c r="CU442" s="1">
        <v>67</v>
      </c>
      <c r="CV442" s="1">
        <v>94</v>
      </c>
      <c r="CW442" s="1">
        <v>1</v>
      </c>
      <c r="CX442" s="1">
        <v>0</v>
      </c>
      <c r="CY442" s="1">
        <v>0</v>
      </c>
      <c r="CZ442" s="1">
        <v>0</v>
      </c>
      <c r="DA442" s="1">
        <v>1</v>
      </c>
      <c r="DB442" s="1">
        <v>67</v>
      </c>
      <c r="DC442" s="1">
        <v>0.104</v>
      </c>
      <c r="DE442" s="2"/>
      <c r="DF442" s="1" t="s">
        <v>771</v>
      </c>
      <c r="DG442" s="1">
        <v>60</v>
      </c>
      <c r="DH442" s="1">
        <v>7</v>
      </c>
      <c r="DI442" s="1">
        <v>7</v>
      </c>
      <c r="DJ442" s="1">
        <v>14</v>
      </c>
      <c r="DK442" s="1">
        <v>-13</v>
      </c>
      <c r="DL442" s="1">
        <v>36</v>
      </c>
      <c r="DM442" s="1">
        <v>67</v>
      </c>
      <c r="DN442" s="1">
        <v>94</v>
      </c>
      <c r="DO442" s="1">
        <v>1</v>
      </c>
      <c r="DP442" s="1">
        <v>0</v>
      </c>
      <c r="DQ442" s="1">
        <v>0</v>
      </c>
      <c r="DR442" s="1">
        <v>0</v>
      </c>
      <c r="DS442" s="1">
        <v>1</v>
      </c>
      <c r="DT442" s="1">
        <v>67</v>
      </c>
      <c r="DU442" s="1">
        <v>0.104</v>
      </c>
    </row>
    <row r="443" spans="1:125" x14ac:dyDescent="0.2">
      <c r="A443" s="2" t="s">
        <v>570</v>
      </c>
      <c r="B443" s="1" t="s">
        <v>815</v>
      </c>
      <c r="C443" s="1">
        <v>81</v>
      </c>
      <c r="D443" s="1">
        <v>2</v>
      </c>
      <c r="E443" s="1">
        <v>13</v>
      </c>
      <c r="F443" s="1">
        <v>15</v>
      </c>
      <c r="G443" s="1">
        <v>-10</v>
      </c>
      <c r="H443" s="1">
        <v>36</v>
      </c>
      <c r="I443" s="1">
        <v>183</v>
      </c>
      <c r="J443" s="1">
        <v>196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59</v>
      </c>
      <c r="Q443" s="1">
        <v>3.4000000000000002E-2</v>
      </c>
      <c r="S443" s="1" t="s">
        <v>1016</v>
      </c>
      <c r="T443" s="1" t="s">
        <v>825</v>
      </c>
      <c r="U443" s="1">
        <v>43</v>
      </c>
      <c r="V443" s="1">
        <v>4</v>
      </c>
      <c r="W443" s="1">
        <v>10</v>
      </c>
      <c r="X443" s="1">
        <v>14</v>
      </c>
      <c r="Y443" s="1">
        <v>8</v>
      </c>
      <c r="Z443" s="1">
        <v>24</v>
      </c>
      <c r="AA443" s="1">
        <v>56</v>
      </c>
      <c r="AB443" s="1">
        <v>57</v>
      </c>
      <c r="AC443" s="1">
        <v>0</v>
      </c>
      <c r="AD443" s="1">
        <v>5</v>
      </c>
      <c r="AE443" s="1">
        <v>0</v>
      </c>
      <c r="AF443" s="1">
        <v>0</v>
      </c>
      <c r="AG443" s="1">
        <v>0</v>
      </c>
      <c r="AH443" s="1">
        <v>47</v>
      </c>
      <c r="AI443" s="1">
        <v>8.5000000000000006E-2</v>
      </c>
      <c r="AK443" s="2" t="s">
        <v>507</v>
      </c>
      <c r="AL443" s="1" t="s">
        <v>809</v>
      </c>
      <c r="AM443" s="1">
        <v>63</v>
      </c>
      <c r="AN443" s="1">
        <v>8</v>
      </c>
      <c r="AO443" s="1">
        <v>5</v>
      </c>
      <c r="AP443" s="1">
        <v>13</v>
      </c>
      <c r="AQ443" s="1">
        <v>-1</v>
      </c>
      <c r="AR443" s="1">
        <v>107</v>
      </c>
      <c r="AS443" s="1">
        <v>73</v>
      </c>
      <c r="AT443" s="1">
        <v>17</v>
      </c>
      <c r="AU443" s="1">
        <v>0</v>
      </c>
      <c r="AV443" s="1">
        <v>0</v>
      </c>
      <c r="AW443" s="1">
        <v>0</v>
      </c>
      <c r="AX443" s="1">
        <v>0</v>
      </c>
      <c r="AY443" s="1">
        <v>3</v>
      </c>
      <c r="AZ443" s="1">
        <v>69</v>
      </c>
      <c r="BA443" s="1">
        <v>0.11600000000000001</v>
      </c>
      <c r="BC443" s="2" t="s">
        <v>489</v>
      </c>
      <c r="BD443" s="1" t="s">
        <v>804</v>
      </c>
      <c r="BE443" s="1">
        <v>42</v>
      </c>
      <c r="BF443" s="1">
        <v>3</v>
      </c>
      <c r="BG443" s="1">
        <v>5</v>
      </c>
      <c r="BH443" s="1">
        <v>8</v>
      </c>
      <c r="BI443" s="1">
        <v>0</v>
      </c>
      <c r="BJ443" s="1">
        <v>78</v>
      </c>
      <c r="BK443" s="1">
        <v>68</v>
      </c>
      <c r="BL443" s="1">
        <v>7</v>
      </c>
      <c r="BM443" s="1">
        <v>0</v>
      </c>
      <c r="BN443" s="1">
        <v>1</v>
      </c>
      <c r="BO443" s="1">
        <v>0</v>
      </c>
      <c r="BP443" s="1">
        <v>0</v>
      </c>
      <c r="BQ443" s="1">
        <v>1</v>
      </c>
      <c r="BR443" s="1">
        <v>45</v>
      </c>
      <c r="BS443" s="1">
        <v>6.7000000000000004E-2</v>
      </c>
      <c r="BU443" s="2" t="s">
        <v>317</v>
      </c>
      <c r="BV443" s="1" t="s">
        <v>806</v>
      </c>
      <c r="BW443" s="1">
        <v>78</v>
      </c>
      <c r="BX443" s="1">
        <v>5</v>
      </c>
      <c r="BY443" s="1">
        <v>10</v>
      </c>
      <c r="BZ443" s="1">
        <v>15</v>
      </c>
      <c r="CA443" s="1">
        <v>-4</v>
      </c>
      <c r="CB443" s="1">
        <v>41</v>
      </c>
      <c r="CC443" s="1">
        <v>181</v>
      </c>
      <c r="CD443" s="1">
        <v>87</v>
      </c>
      <c r="CE443" s="1">
        <v>0</v>
      </c>
      <c r="CF443" s="1">
        <v>0</v>
      </c>
      <c r="CG443" s="1">
        <v>1</v>
      </c>
      <c r="CH443" s="1">
        <v>0</v>
      </c>
      <c r="CI443" s="1">
        <v>0</v>
      </c>
      <c r="CJ443" s="1">
        <v>82</v>
      </c>
      <c r="CK443" s="1">
        <v>6.0999999999999999E-2</v>
      </c>
      <c r="CL443" s="1" t="s">
        <v>797</v>
      </c>
      <c r="CM443" s="1" t="s">
        <v>216</v>
      </c>
      <c r="CN443" s="1" t="s">
        <v>813</v>
      </c>
      <c r="CO443" s="1">
        <v>78</v>
      </c>
      <c r="CP443" s="1">
        <v>8</v>
      </c>
      <c r="CQ443" s="1">
        <v>6</v>
      </c>
      <c r="CR443" s="1">
        <v>14</v>
      </c>
      <c r="CS443" s="1">
        <v>-4</v>
      </c>
      <c r="CT443" s="1">
        <v>114</v>
      </c>
      <c r="CU443" s="1">
        <v>382</v>
      </c>
      <c r="CV443" s="1">
        <v>36</v>
      </c>
      <c r="CW443" s="1">
        <v>0</v>
      </c>
      <c r="CX443" s="1">
        <v>0</v>
      </c>
      <c r="CY443" s="1">
        <v>0</v>
      </c>
      <c r="CZ443" s="1">
        <v>0</v>
      </c>
      <c r="DA443" s="1">
        <v>2</v>
      </c>
      <c r="DB443" s="1">
        <v>90</v>
      </c>
      <c r="DC443" s="1">
        <v>8.8999999999999996E-2</v>
      </c>
      <c r="DE443" s="2"/>
      <c r="DF443" s="1" t="s">
        <v>216</v>
      </c>
      <c r="DG443" s="1">
        <v>78</v>
      </c>
      <c r="DH443" s="1">
        <v>8</v>
      </c>
      <c r="DI443" s="1">
        <v>6</v>
      </c>
      <c r="DJ443" s="1">
        <v>14</v>
      </c>
      <c r="DK443" s="1">
        <v>-4</v>
      </c>
      <c r="DL443" s="1">
        <v>114</v>
      </c>
      <c r="DM443" s="1">
        <v>382</v>
      </c>
      <c r="DN443" s="1">
        <v>36</v>
      </c>
      <c r="DO443" s="1">
        <v>0</v>
      </c>
      <c r="DP443" s="1">
        <v>0</v>
      </c>
      <c r="DQ443" s="1">
        <v>0</v>
      </c>
      <c r="DR443" s="1">
        <v>0</v>
      </c>
      <c r="DS443" s="1">
        <v>2</v>
      </c>
      <c r="DT443" s="1">
        <v>90</v>
      </c>
      <c r="DU443" s="1">
        <v>8.8999999999999996E-2</v>
      </c>
    </row>
    <row r="444" spans="1:125" x14ac:dyDescent="0.2">
      <c r="A444" s="2" t="s">
        <v>590</v>
      </c>
      <c r="B444" s="1" t="s">
        <v>815</v>
      </c>
      <c r="C444" s="1">
        <v>63</v>
      </c>
      <c r="D444" s="1">
        <v>9</v>
      </c>
      <c r="E444" s="1">
        <v>6</v>
      </c>
      <c r="F444" s="1">
        <v>15</v>
      </c>
      <c r="G444" s="1">
        <v>0</v>
      </c>
      <c r="H444" s="1">
        <v>54</v>
      </c>
      <c r="I444" s="1">
        <v>183</v>
      </c>
      <c r="J444" s="1">
        <v>40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103</v>
      </c>
      <c r="Q444" s="1">
        <v>8.6999999999999994E-2</v>
      </c>
      <c r="S444" s="1" t="s">
        <v>325</v>
      </c>
      <c r="T444" s="1" t="s">
        <v>810</v>
      </c>
      <c r="U444" s="1">
        <v>74</v>
      </c>
      <c r="V444" s="1">
        <v>8</v>
      </c>
      <c r="W444" s="1">
        <v>6</v>
      </c>
      <c r="X444" s="1">
        <v>14</v>
      </c>
      <c r="Y444" s="1">
        <v>-10</v>
      </c>
      <c r="Z444" s="1">
        <v>20</v>
      </c>
      <c r="AA444" s="1">
        <v>37</v>
      </c>
      <c r="AB444" s="1">
        <v>33</v>
      </c>
      <c r="AC444" s="1">
        <v>1</v>
      </c>
      <c r="AD444" s="1">
        <v>0</v>
      </c>
      <c r="AE444" s="1">
        <v>0</v>
      </c>
      <c r="AF444" s="1">
        <v>0</v>
      </c>
      <c r="AG444" s="1">
        <v>2</v>
      </c>
      <c r="AH444" s="1">
        <v>75</v>
      </c>
      <c r="AI444" s="1">
        <v>0.107</v>
      </c>
      <c r="AK444" s="2" t="s">
        <v>590</v>
      </c>
      <c r="AL444" s="1" t="s">
        <v>796</v>
      </c>
      <c r="AM444" s="1">
        <v>82</v>
      </c>
      <c r="AN444" s="1">
        <v>6</v>
      </c>
      <c r="AO444" s="1">
        <v>7</v>
      </c>
      <c r="AP444" s="1">
        <v>13</v>
      </c>
      <c r="AQ444" s="1">
        <v>-20</v>
      </c>
      <c r="AR444" s="1">
        <v>57</v>
      </c>
      <c r="AS444" s="1">
        <v>151</v>
      </c>
      <c r="AT444" s="1">
        <v>91</v>
      </c>
      <c r="AU444" s="1">
        <v>0</v>
      </c>
      <c r="AV444" s="1">
        <v>0</v>
      </c>
      <c r="AW444" s="1">
        <v>0</v>
      </c>
      <c r="AX444" s="1">
        <v>0</v>
      </c>
      <c r="AY444" s="1">
        <v>1</v>
      </c>
      <c r="AZ444" s="1">
        <v>109</v>
      </c>
      <c r="BA444" s="1">
        <v>5.5E-2</v>
      </c>
      <c r="BC444" s="2" t="s">
        <v>1017</v>
      </c>
      <c r="BD444" s="1" t="s">
        <v>801</v>
      </c>
      <c r="BE444" s="1">
        <v>27</v>
      </c>
      <c r="BF444" s="1">
        <v>3</v>
      </c>
      <c r="BG444" s="1">
        <v>5</v>
      </c>
      <c r="BH444" s="1">
        <v>8</v>
      </c>
      <c r="BI444" s="1">
        <v>-1</v>
      </c>
      <c r="BJ444" s="1">
        <v>2</v>
      </c>
      <c r="BK444" s="1">
        <v>15</v>
      </c>
      <c r="BL444" s="1">
        <v>39</v>
      </c>
      <c r="BM444" s="1">
        <v>0</v>
      </c>
      <c r="BN444" s="1">
        <v>1</v>
      </c>
      <c r="BO444" s="1">
        <v>0</v>
      </c>
      <c r="BP444" s="1">
        <v>0</v>
      </c>
      <c r="BQ444" s="1">
        <v>1</v>
      </c>
      <c r="BR444" s="1">
        <v>36</v>
      </c>
      <c r="BS444" s="1">
        <v>8.3000000000000004E-2</v>
      </c>
      <c r="BU444" s="2" t="s">
        <v>1018</v>
      </c>
      <c r="BV444" s="1" t="s">
        <v>813</v>
      </c>
      <c r="BW444" s="1">
        <v>22</v>
      </c>
      <c r="BX444" s="1">
        <v>9</v>
      </c>
      <c r="BY444" s="1">
        <v>5</v>
      </c>
      <c r="BZ444" s="1">
        <v>14</v>
      </c>
      <c r="CA444" s="1">
        <v>3</v>
      </c>
      <c r="CB444" s="1">
        <v>14</v>
      </c>
      <c r="CC444" s="1">
        <v>48</v>
      </c>
      <c r="CD444" s="1">
        <v>2</v>
      </c>
      <c r="CE444" s="1">
        <v>2</v>
      </c>
      <c r="CF444" s="1">
        <v>0</v>
      </c>
      <c r="CG444" s="1">
        <v>0</v>
      </c>
      <c r="CH444" s="1">
        <v>0</v>
      </c>
      <c r="CI444" s="1">
        <v>0</v>
      </c>
      <c r="CJ444" s="1">
        <v>68</v>
      </c>
      <c r="CK444" s="1">
        <v>0.13200000000000001</v>
      </c>
      <c r="CL444" s="1" t="s">
        <v>797</v>
      </c>
      <c r="CM444" s="1" t="s">
        <v>777</v>
      </c>
      <c r="CN444" s="1" t="s">
        <v>798</v>
      </c>
      <c r="CO444" s="1">
        <v>60</v>
      </c>
      <c r="CP444" s="1">
        <v>4</v>
      </c>
      <c r="CQ444" s="1">
        <v>10</v>
      </c>
      <c r="CR444" s="1">
        <v>14</v>
      </c>
      <c r="CS444" s="1">
        <v>0</v>
      </c>
      <c r="CT444" s="1">
        <v>77</v>
      </c>
      <c r="CU444" s="1">
        <v>109</v>
      </c>
      <c r="CV444" s="1">
        <v>93</v>
      </c>
      <c r="CW444" s="1">
        <v>0</v>
      </c>
      <c r="CX444" s="1">
        <v>1</v>
      </c>
      <c r="CY444" s="1">
        <v>0</v>
      </c>
      <c r="CZ444" s="1">
        <v>1</v>
      </c>
      <c r="DA444" s="1">
        <v>1</v>
      </c>
      <c r="DB444" s="1">
        <v>99</v>
      </c>
      <c r="DC444" s="1">
        <v>0.04</v>
      </c>
      <c r="DE444" s="2"/>
      <c r="DF444" s="1" t="s">
        <v>777</v>
      </c>
      <c r="DG444" s="1">
        <v>60</v>
      </c>
      <c r="DH444" s="1">
        <v>4</v>
      </c>
      <c r="DI444" s="1">
        <v>10</v>
      </c>
      <c r="DJ444" s="1">
        <v>14</v>
      </c>
      <c r="DK444" s="1">
        <v>0</v>
      </c>
      <c r="DL444" s="1">
        <v>77</v>
      </c>
      <c r="DM444" s="1">
        <v>109</v>
      </c>
      <c r="DN444" s="1">
        <v>93</v>
      </c>
      <c r="DO444" s="1">
        <v>0</v>
      </c>
      <c r="DP444" s="1">
        <v>1</v>
      </c>
      <c r="DQ444" s="1">
        <v>0</v>
      </c>
      <c r="DR444" s="1">
        <v>1</v>
      </c>
      <c r="DS444" s="1">
        <v>1</v>
      </c>
      <c r="DT444" s="1">
        <v>99</v>
      </c>
      <c r="DU444" s="1">
        <v>0.04</v>
      </c>
    </row>
    <row r="445" spans="1:125" x14ac:dyDescent="0.2">
      <c r="A445" s="2" t="s">
        <v>1020</v>
      </c>
      <c r="B445" s="1" t="s">
        <v>820</v>
      </c>
      <c r="C445" s="1">
        <v>38</v>
      </c>
      <c r="D445" s="1">
        <v>9</v>
      </c>
      <c r="E445" s="1">
        <v>5</v>
      </c>
      <c r="F445" s="1">
        <v>14</v>
      </c>
      <c r="G445" s="1">
        <v>8</v>
      </c>
      <c r="H445" s="1">
        <v>12</v>
      </c>
      <c r="I445" s="1">
        <v>9</v>
      </c>
      <c r="J445" s="1">
        <v>4</v>
      </c>
      <c r="K445" s="1">
        <v>0</v>
      </c>
      <c r="L445" s="1">
        <v>0</v>
      </c>
      <c r="M445" s="1">
        <v>0</v>
      </c>
      <c r="N445" s="1">
        <v>0</v>
      </c>
      <c r="O445" s="1">
        <v>1</v>
      </c>
      <c r="P445" s="1">
        <v>59</v>
      </c>
      <c r="Q445" s="1">
        <v>0.153</v>
      </c>
      <c r="S445" s="1" t="s">
        <v>579</v>
      </c>
      <c r="T445" s="1" t="s">
        <v>811</v>
      </c>
      <c r="U445" s="1">
        <v>62</v>
      </c>
      <c r="V445" s="1">
        <v>2</v>
      </c>
      <c r="W445" s="1">
        <v>12</v>
      </c>
      <c r="X445" s="1">
        <v>14</v>
      </c>
      <c r="Y445" s="1">
        <v>-15</v>
      </c>
      <c r="Z445" s="1">
        <v>74</v>
      </c>
      <c r="AA445" s="1">
        <v>122</v>
      </c>
      <c r="AB445" s="1">
        <v>78</v>
      </c>
      <c r="AC445" s="1">
        <v>0</v>
      </c>
      <c r="AD445" s="1">
        <v>2</v>
      </c>
      <c r="AE445" s="1">
        <v>0</v>
      </c>
      <c r="AF445" s="1">
        <v>1</v>
      </c>
      <c r="AG445" s="1">
        <v>0</v>
      </c>
      <c r="AH445" s="1">
        <v>57</v>
      </c>
      <c r="AI445" s="1">
        <v>3.5000000000000003E-2</v>
      </c>
      <c r="AK445" s="2" t="s">
        <v>462</v>
      </c>
      <c r="AL445" s="1" t="s">
        <v>821</v>
      </c>
      <c r="AM445" s="1">
        <v>37</v>
      </c>
      <c r="AN445" s="1">
        <v>6</v>
      </c>
      <c r="AO445" s="1">
        <v>7</v>
      </c>
      <c r="AP445" s="1">
        <v>13</v>
      </c>
      <c r="AQ445" s="1">
        <v>2</v>
      </c>
      <c r="AR445" s="1">
        <v>4</v>
      </c>
      <c r="AS445" s="1">
        <v>54</v>
      </c>
      <c r="AT445" s="1">
        <v>10</v>
      </c>
      <c r="AU445" s="1">
        <v>0</v>
      </c>
      <c r="AV445" s="1">
        <v>1</v>
      </c>
      <c r="AW445" s="1">
        <v>0</v>
      </c>
      <c r="AX445" s="1">
        <v>0</v>
      </c>
      <c r="AY445" s="1">
        <v>0</v>
      </c>
      <c r="AZ445" s="1">
        <v>70</v>
      </c>
      <c r="BA445" s="1">
        <v>8.5999999999999993E-2</v>
      </c>
      <c r="BC445" s="2" t="s">
        <v>461</v>
      </c>
      <c r="BD445" s="1" t="s">
        <v>817</v>
      </c>
      <c r="BE445" s="1">
        <v>45</v>
      </c>
      <c r="BF445" s="1">
        <v>4</v>
      </c>
      <c r="BG445" s="1">
        <v>4</v>
      </c>
      <c r="BH445" s="1">
        <v>8</v>
      </c>
      <c r="BI445" s="1">
        <v>-8</v>
      </c>
      <c r="BJ445" s="1">
        <v>21</v>
      </c>
      <c r="BK445" s="1">
        <v>47</v>
      </c>
      <c r="BL445" s="1">
        <v>22</v>
      </c>
      <c r="BM445" s="1">
        <v>0</v>
      </c>
      <c r="BN445" s="1">
        <v>0</v>
      </c>
      <c r="BO445" s="1">
        <v>0</v>
      </c>
      <c r="BP445" s="1">
        <v>0</v>
      </c>
      <c r="BQ445" s="1">
        <v>1</v>
      </c>
      <c r="BR445" s="1">
        <v>39</v>
      </c>
      <c r="BS445" s="1">
        <v>0.10299999999999999</v>
      </c>
      <c r="BU445" s="2" t="s">
        <v>888</v>
      </c>
      <c r="BV445" s="1" t="s">
        <v>796</v>
      </c>
      <c r="BW445" s="1">
        <v>72</v>
      </c>
      <c r="BX445" s="1">
        <v>3</v>
      </c>
      <c r="BY445" s="1">
        <v>11</v>
      </c>
      <c r="BZ445" s="1">
        <v>14</v>
      </c>
      <c r="CA445" s="1">
        <v>-1</v>
      </c>
      <c r="CB445" s="1">
        <v>24</v>
      </c>
      <c r="CC445" s="1">
        <v>83</v>
      </c>
      <c r="CD445" s="1">
        <v>84</v>
      </c>
      <c r="CE445" s="1">
        <v>1</v>
      </c>
      <c r="CF445" s="1">
        <v>0</v>
      </c>
      <c r="CG445" s="1">
        <v>0</v>
      </c>
      <c r="CH445" s="1">
        <v>1</v>
      </c>
      <c r="CI445" s="1">
        <v>0</v>
      </c>
      <c r="CJ445" s="1">
        <v>92</v>
      </c>
      <c r="CK445" s="1">
        <v>3.3000000000000002E-2</v>
      </c>
      <c r="CL445" s="1" t="s">
        <v>797</v>
      </c>
      <c r="CM445" s="1" t="s">
        <v>873</v>
      </c>
      <c r="CN445" s="1" t="s">
        <v>820</v>
      </c>
      <c r="CO445" s="1">
        <v>82</v>
      </c>
      <c r="CP445" s="1">
        <v>3</v>
      </c>
      <c r="CQ445" s="1">
        <v>11</v>
      </c>
      <c r="CR445" s="1">
        <v>14</v>
      </c>
      <c r="CS445" s="1">
        <v>-1</v>
      </c>
      <c r="CT445" s="1">
        <v>34</v>
      </c>
      <c r="CU445" s="1">
        <v>212</v>
      </c>
      <c r="CV445" s="1">
        <v>146</v>
      </c>
      <c r="CW445" s="1">
        <v>0</v>
      </c>
      <c r="CX445" s="1">
        <v>0</v>
      </c>
      <c r="CY445" s="1">
        <v>0</v>
      </c>
      <c r="CZ445" s="1">
        <v>0</v>
      </c>
      <c r="DA445" s="1">
        <v>0</v>
      </c>
      <c r="DB445" s="1">
        <v>103</v>
      </c>
      <c r="DC445" s="1">
        <v>2.9000000000000001E-2</v>
      </c>
      <c r="DE445" s="2"/>
      <c r="DF445" s="1" t="s">
        <v>873</v>
      </c>
      <c r="DG445" s="1">
        <v>82</v>
      </c>
      <c r="DH445" s="1">
        <v>3</v>
      </c>
      <c r="DI445" s="1">
        <v>11</v>
      </c>
      <c r="DJ445" s="1">
        <v>14</v>
      </c>
      <c r="DK445" s="1">
        <v>-1</v>
      </c>
      <c r="DL445" s="1">
        <v>34</v>
      </c>
      <c r="DM445" s="1">
        <v>212</v>
      </c>
      <c r="DN445" s="1">
        <v>146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103</v>
      </c>
      <c r="DU445" s="1">
        <v>2.9000000000000001E-2</v>
      </c>
    </row>
    <row r="446" spans="1:125" x14ac:dyDescent="0.2">
      <c r="A446" s="2" t="s">
        <v>1021</v>
      </c>
      <c r="B446" s="1" t="s">
        <v>824</v>
      </c>
      <c r="C446" s="1">
        <v>61</v>
      </c>
      <c r="D446" s="1">
        <v>5</v>
      </c>
      <c r="E446" s="1">
        <v>9</v>
      </c>
      <c r="F446" s="1">
        <v>14</v>
      </c>
      <c r="G446" s="1">
        <v>-13</v>
      </c>
      <c r="H446" s="1">
        <v>20</v>
      </c>
      <c r="I446" s="1">
        <v>79</v>
      </c>
      <c r="J446" s="1">
        <v>18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117</v>
      </c>
      <c r="Q446" s="1">
        <v>4.2999999999999997E-2</v>
      </c>
      <c r="S446" s="1" t="s">
        <v>386</v>
      </c>
      <c r="T446" s="1" t="s">
        <v>824</v>
      </c>
      <c r="U446" s="1">
        <v>80</v>
      </c>
      <c r="V446" s="1">
        <v>7</v>
      </c>
      <c r="W446" s="1">
        <v>7</v>
      </c>
      <c r="X446" s="1">
        <v>14</v>
      </c>
      <c r="Y446" s="1">
        <v>-18</v>
      </c>
      <c r="Z446" s="1">
        <v>154</v>
      </c>
      <c r="AA446" s="1">
        <v>93</v>
      </c>
      <c r="AB446" s="1">
        <v>15</v>
      </c>
      <c r="AC446" s="1">
        <v>0</v>
      </c>
      <c r="AD446" s="1">
        <v>0</v>
      </c>
      <c r="AE446" s="1">
        <v>1</v>
      </c>
      <c r="AF446" s="1">
        <v>0</v>
      </c>
      <c r="AG446" s="1">
        <v>0</v>
      </c>
      <c r="AH446" s="1">
        <v>113</v>
      </c>
      <c r="AI446" s="1">
        <v>6.2E-2</v>
      </c>
      <c r="AK446" s="2" t="s">
        <v>730</v>
      </c>
      <c r="AL446" s="1" t="s">
        <v>808</v>
      </c>
      <c r="AM446" s="1">
        <v>69</v>
      </c>
      <c r="AN446" s="1">
        <v>3</v>
      </c>
      <c r="AO446" s="1">
        <v>10</v>
      </c>
      <c r="AP446" s="1">
        <v>13</v>
      </c>
      <c r="AQ446" s="1">
        <v>3</v>
      </c>
      <c r="AR446" s="1">
        <v>18</v>
      </c>
      <c r="AS446" s="1">
        <v>56</v>
      </c>
      <c r="AT446" s="1">
        <v>93</v>
      </c>
      <c r="AU446" s="1">
        <v>1</v>
      </c>
      <c r="AV446" s="1">
        <v>0</v>
      </c>
      <c r="AW446" s="1">
        <v>0</v>
      </c>
      <c r="AX446" s="1">
        <v>0</v>
      </c>
      <c r="AY446" s="1">
        <v>0</v>
      </c>
      <c r="AZ446" s="1">
        <v>88</v>
      </c>
      <c r="BA446" s="1">
        <v>3.4000000000000002E-2</v>
      </c>
      <c r="BC446" s="2" t="s">
        <v>1022</v>
      </c>
      <c r="BD446" s="1" t="s">
        <v>806</v>
      </c>
      <c r="BE446" s="1">
        <v>36</v>
      </c>
      <c r="BF446" s="1">
        <v>4</v>
      </c>
      <c r="BG446" s="1">
        <v>4</v>
      </c>
      <c r="BH446" s="1">
        <v>8</v>
      </c>
      <c r="BI446" s="1">
        <v>-2</v>
      </c>
      <c r="BJ446" s="1">
        <v>22</v>
      </c>
      <c r="BK446" s="1">
        <v>62</v>
      </c>
      <c r="BL446" s="1">
        <v>21</v>
      </c>
      <c r="BM446" s="1">
        <v>0</v>
      </c>
      <c r="BN446" s="1">
        <v>0</v>
      </c>
      <c r="BO446" s="1">
        <v>1</v>
      </c>
      <c r="BP446" s="1">
        <v>0</v>
      </c>
      <c r="BQ446" s="1">
        <v>2</v>
      </c>
      <c r="BR446" s="1">
        <v>31</v>
      </c>
      <c r="BS446" s="1">
        <v>0.129</v>
      </c>
      <c r="BU446" s="2" t="s">
        <v>385</v>
      </c>
      <c r="BV446" s="1" t="s">
        <v>821</v>
      </c>
      <c r="BW446" s="1">
        <v>60</v>
      </c>
      <c r="BX446" s="1">
        <v>7</v>
      </c>
      <c r="BY446" s="1">
        <v>7</v>
      </c>
      <c r="BZ446" s="1">
        <v>14</v>
      </c>
      <c r="CA446" s="1">
        <v>-6</v>
      </c>
      <c r="CB446" s="1">
        <v>18</v>
      </c>
      <c r="CC446" s="1">
        <v>67</v>
      </c>
      <c r="CD446" s="1">
        <v>42</v>
      </c>
      <c r="CE446" s="1">
        <v>1</v>
      </c>
      <c r="CF446" s="1">
        <v>2</v>
      </c>
      <c r="CG446" s="1">
        <v>0</v>
      </c>
      <c r="CH446" s="1">
        <v>0</v>
      </c>
      <c r="CI446" s="1">
        <v>1</v>
      </c>
      <c r="CJ446" s="1">
        <v>78</v>
      </c>
      <c r="CK446" s="1">
        <v>0.09</v>
      </c>
      <c r="CL446" s="1" t="s">
        <v>797</v>
      </c>
      <c r="CM446" s="1" t="s">
        <v>1006</v>
      </c>
      <c r="CN446" s="1" t="s">
        <v>819</v>
      </c>
      <c r="CO446" s="1">
        <v>70</v>
      </c>
      <c r="CP446" s="1">
        <v>2</v>
      </c>
      <c r="CQ446" s="1">
        <v>12</v>
      </c>
      <c r="CR446" s="1">
        <v>14</v>
      </c>
      <c r="CS446" s="1">
        <v>5</v>
      </c>
      <c r="CT446" s="1">
        <v>69</v>
      </c>
      <c r="CU446" s="1">
        <v>166</v>
      </c>
      <c r="CV446" s="1">
        <v>142</v>
      </c>
      <c r="CW446" s="1">
        <v>0</v>
      </c>
      <c r="CX446" s="1">
        <v>0</v>
      </c>
      <c r="CY446" s="1">
        <v>0</v>
      </c>
      <c r="CZ446" s="1">
        <v>2</v>
      </c>
      <c r="DA446" s="1">
        <v>1</v>
      </c>
      <c r="DB446" s="1">
        <v>51</v>
      </c>
      <c r="DC446" s="1">
        <v>3.9E-2</v>
      </c>
      <c r="DE446" s="2"/>
      <c r="DF446" s="1" t="s">
        <v>1006</v>
      </c>
      <c r="DG446" s="1">
        <v>70</v>
      </c>
      <c r="DH446" s="1">
        <v>2</v>
      </c>
      <c r="DI446" s="1">
        <v>12</v>
      </c>
      <c r="DJ446" s="1">
        <v>14</v>
      </c>
      <c r="DK446" s="1">
        <v>5</v>
      </c>
      <c r="DL446" s="1">
        <v>69</v>
      </c>
      <c r="DM446" s="1">
        <v>166</v>
      </c>
      <c r="DN446" s="1">
        <v>142</v>
      </c>
      <c r="DO446" s="1">
        <v>0</v>
      </c>
      <c r="DP446" s="1">
        <v>0</v>
      </c>
      <c r="DQ446" s="1">
        <v>0</v>
      </c>
      <c r="DR446" s="1">
        <v>2</v>
      </c>
      <c r="DS446" s="1">
        <v>1</v>
      </c>
      <c r="DT446" s="1">
        <v>51</v>
      </c>
      <c r="DU446" s="1">
        <v>3.9E-2</v>
      </c>
    </row>
    <row r="447" spans="1:125" x14ac:dyDescent="0.2">
      <c r="A447" s="2" t="s">
        <v>226</v>
      </c>
      <c r="B447" s="1" t="s">
        <v>796</v>
      </c>
      <c r="C447" s="1">
        <v>69</v>
      </c>
      <c r="D447" s="1">
        <v>5</v>
      </c>
      <c r="E447" s="1">
        <v>9</v>
      </c>
      <c r="F447" s="1">
        <v>14</v>
      </c>
      <c r="G447" s="1">
        <v>9</v>
      </c>
      <c r="H447" s="1">
        <v>163</v>
      </c>
      <c r="I447" s="1">
        <v>71</v>
      </c>
      <c r="J447" s="1">
        <v>15</v>
      </c>
      <c r="K447" s="1">
        <v>0</v>
      </c>
      <c r="L447" s="1">
        <v>0</v>
      </c>
      <c r="M447" s="1">
        <v>0</v>
      </c>
      <c r="N447" s="1">
        <v>0</v>
      </c>
      <c r="O447" s="1">
        <v>3</v>
      </c>
      <c r="P447" s="1">
        <v>44</v>
      </c>
      <c r="Q447" s="1">
        <v>0.114</v>
      </c>
      <c r="S447" s="1" t="s">
        <v>160</v>
      </c>
      <c r="T447" s="1" t="s">
        <v>816</v>
      </c>
      <c r="U447" s="1">
        <v>76</v>
      </c>
      <c r="V447" s="1">
        <v>7</v>
      </c>
      <c r="W447" s="1">
        <v>7</v>
      </c>
      <c r="X447" s="1">
        <v>14</v>
      </c>
      <c r="Y447" s="1">
        <v>-10</v>
      </c>
      <c r="Z447" s="1">
        <v>141</v>
      </c>
      <c r="AA447" s="1">
        <v>138</v>
      </c>
      <c r="AB447" s="1">
        <v>17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69</v>
      </c>
      <c r="AI447" s="1">
        <v>0.10100000000000001</v>
      </c>
      <c r="AK447" s="2" t="s">
        <v>852</v>
      </c>
      <c r="AL447" s="1" t="s">
        <v>819</v>
      </c>
      <c r="AM447" s="1">
        <v>45</v>
      </c>
      <c r="AN447" s="1">
        <v>5</v>
      </c>
      <c r="AO447" s="1">
        <v>8</v>
      </c>
      <c r="AP447" s="1">
        <v>13</v>
      </c>
      <c r="AQ447" s="1">
        <v>-5</v>
      </c>
      <c r="AR447" s="1">
        <v>0</v>
      </c>
      <c r="AS447" s="1">
        <v>38</v>
      </c>
      <c r="AT447" s="1">
        <v>11</v>
      </c>
      <c r="AU447" s="1">
        <v>1</v>
      </c>
      <c r="AV447" s="1">
        <v>3</v>
      </c>
      <c r="AW447" s="1">
        <v>0</v>
      </c>
      <c r="AX447" s="1">
        <v>0</v>
      </c>
      <c r="AY447" s="1">
        <v>0</v>
      </c>
      <c r="AZ447" s="1">
        <v>58</v>
      </c>
      <c r="BA447" s="1">
        <v>8.5999999999999993E-2</v>
      </c>
      <c r="BC447" s="2" t="s">
        <v>418</v>
      </c>
      <c r="BD447" s="1" t="s">
        <v>802</v>
      </c>
      <c r="BE447" s="1">
        <v>34</v>
      </c>
      <c r="BF447" s="1">
        <v>2</v>
      </c>
      <c r="BG447" s="1">
        <v>6</v>
      </c>
      <c r="BH447" s="1">
        <v>8</v>
      </c>
      <c r="BI447" s="1">
        <v>-1</v>
      </c>
      <c r="BJ447" s="1">
        <v>4</v>
      </c>
      <c r="BK447" s="1">
        <v>40</v>
      </c>
      <c r="BL447" s="1">
        <v>11</v>
      </c>
      <c r="BM447" s="1">
        <v>0</v>
      </c>
      <c r="BN447" s="1">
        <v>1</v>
      </c>
      <c r="BO447" s="1">
        <v>0</v>
      </c>
      <c r="BP447" s="1">
        <v>0</v>
      </c>
      <c r="BQ447" s="1">
        <v>1</v>
      </c>
      <c r="BR447" s="1">
        <v>42</v>
      </c>
      <c r="BS447" s="1">
        <v>4.8000000000000001E-2</v>
      </c>
      <c r="BU447" s="2" t="s">
        <v>216</v>
      </c>
      <c r="BV447" s="1" t="s">
        <v>813</v>
      </c>
      <c r="BW447" s="1">
        <v>79</v>
      </c>
      <c r="BX447" s="1">
        <v>8</v>
      </c>
      <c r="BY447" s="1">
        <v>6</v>
      </c>
      <c r="BZ447" s="1">
        <v>14</v>
      </c>
      <c r="CA447" s="1">
        <v>-11</v>
      </c>
      <c r="CB447" s="1">
        <v>90</v>
      </c>
      <c r="CC447" s="1">
        <v>359</v>
      </c>
      <c r="CD447" s="1">
        <v>42</v>
      </c>
      <c r="CE447" s="1">
        <v>0</v>
      </c>
      <c r="CF447" s="1">
        <v>0</v>
      </c>
      <c r="CG447" s="1">
        <v>0</v>
      </c>
      <c r="CH447" s="1">
        <v>0</v>
      </c>
      <c r="CI447" s="1">
        <v>3</v>
      </c>
      <c r="CJ447" s="1">
        <v>120</v>
      </c>
      <c r="CK447" s="1">
        <v>6.7000000000000004E-2</v>
      </c>
      <c r="CL447" s="1" t="s">
        <v>797</v>
      </c>
      <c r="CM447" s="1" t="s">
        <v>346</v>
      </c>
      <c r="CN447" s="1" t="s">
        <v>823</v>
      </c>
      <c r="CO447" s="1">
        <v>51</v>
      </c>
      <c r="CP447" s="1">
        <v>6</v>
      </c>
      <c r="CQ447" s="1">
        <v>8</v>
      </c>
      <c r="CR447" s="1">
        <v>14</v>
      </c>
      <c r="CS447" s="1">
        <v>-15</v>
      </c>
      <c r="CT447" s="1">
        <v>22</v>
      </c>
      <c r="CU447" s="1">
        <v>71</v>
      </c>
      <c r="CV447" s="1">
        <v>11</v>
      </c>
      <c r="CW447" s="1">
        <v>2</v>
      </c>
      <c r="CX447" s="1">
        <v>1</v>
      </c>
      <c r="CY447" s="1">
        <v>0</v>
      </c>
      <c r="CZ447" s="1">
        <v>0</v>
      </c>
      <c r="DA447" s="1">
        <v>1</v>
      </c>
      <c r="DB447" s="1">
        <v>85</v>
      </c>
      <c r="DC447" s="1">
        <v>7.0999999999999994E-2</v>
      </c>
      <c r="DE447" s="2"/>
      <c r="DF447" s="1" t="s">
        <v>346</v>
      </c>
      <c r="DG447" s="1">
        <v>51</v>
      </c>
      <c r="DH447" s="1">
        <v>6</v>
      </c>
      <c r="DI447" s="1">
        <v>8</v>
      </c>
      <c r="DJ447" s="1">
        <v>14</v>
      </c>
      <c r="DK447" s="1">
        <v>-15</v>
      </c>
      <c r="DL447" s="1">
        <v>22</v>
      </c>
      <c r="DM447" s="1">
        <v>71</v>
      </c>
      <c r="DN447" s="1">
        <v>11</v>
      </c>
      <c r="DO447" s="1">
        <v>2</v>
      </c>
      <c r="DP447" s="1">
        <v>1</v>
      </c>
      <c r="DQ447" s="1">
        <v>0</v>
      </c>
      <c r="DR447" s="1">
        <v>0</v>
      </c>
      <c r="DS447" s="1">
        <v>1</v>
      </c>
      <c r="DT447" s="1">
        <v>85</v>
      </c>
      <c r="DU447" s="1">
        <v>7.0999999999999994E-2</v>
      </c>
    </row>
    <row r="448" spans="1:125" x14ac:dyDescent="0.2">
      <c r="A448" s="2" t="s">
        <v>1023</v>
      </c>
      <c r="B448" s="1" t="s">
        <v>801</v>
      </c>
      <c r="C448" s="1">
        <v>69</v>
      </c>
      <c r="D448" s="1">
        <v>6</v>
      </c>
      <c r="E448" s="1">
        <v>8</v>
      </c>
      <c r="F448" s="1">
        <v>14</v>
      </c>
      <c r="G448" s="1">
        <v>-2</v>
      </c>
      <c r="H448" s="1">
        <v>73</v>
      </c>
      <c r="I448" s="1">
        <v>95</v>
      </c>
      <c r="J448" s="1">
        <v>13</v>
      </c>
      <c r="K448" s="1">
        <v>0</v>
      </c>
      <c r="L448" s="1">
        <v>1</v>
      </c>
      <c r="M448" s="1">
        <v>0</v>
      </c>
      <c r="N448" s="1">
        <v>0</v>
      </c>
      <c r="O448" s="1">
        <v>0</v>
      </c>
      <c r="P448" s="1">
        <v>67</v>
      </c>
      <c r="Q448" s="1">
        <v>0.09</v>
      </c>
      <c r="S448" s="1" t="s">
        <v>207</v>
      </c>
      <c r="T448" s="1" t="s">
        <v>799</v>
      </c>
      <c r="U448" s="1">
        <v>35</v>
      </c>
      <c r="V448" s="1">
        <v>7</v>
      </c>
      <c r="W448" s="1">
        <v>7</v>
      </c>
      <c r="X448" s="1">
        <v>14</v>
      </c>
      <c r="Y448" s="1">
        <v>-3</v>
      </c>
      <c r="Z448" s="1">
        <v>20</v>
      </c>
      <c r="AA448" s="1">
        <v>13</v>
      </c>
      <c r="AB448" s="1">
        <v>9</v>
      </c>
      <c r="AC448" s="1">
        <v>1</v>
      </c>
      <c r="AD448" s="1">
        <v>2</v>
      </c>
      <c r="AE448" s="1">
        <v>0</v>
      </c>
      <c r="AF448" s="1">
        <v>0</v>
      </c>
      <c r="AG448" s="1">
        <v>1</v>
      </c>
      <c r="AH448" s="1">
        <v>41</v>
      </c>
      <c r="AI448" s="1">
        <v>0.17100000000000001</v>
      </c>
      <c r="AK448" s="2" t="s">
        <v>865</v>
      </c>
      <c r="AL448" s="1" t="s">
        <v>829</v>
      </c>
      <c r="AM448" s="1">
        <v>66</v>
      </c>
      <c r="AN448" s="1">
        <v>3</v>
      </c>
      <c r="AO448" s="1">
        <v>10</v>
      </c>
      <c r="AP448" s="1">
        <v>13</v>
      </c>
      <c r="AQ448" s="1">
        <v>-11</v>
      </c>
      <c r="AR448" s="1">
        <v>31</v>
      </c>
      <c r="AS448" s="1">
        <v>71</v>
      </c>
      <c r="AT448" s="1">
        <v>73</v>
      </c>
      <c r="AU448" s="1">
        <v>1</v>
      </c>
      <c r="AV448" s="1">
        <v>3</v>
      </c>
      <c r="AW448" s="1">
        <v>0</v>
      </c>
      <c r="AX448" s="1">
        <v>0</v>
      </c>
      <c r="AY448" s="1">
        <v>0</v>
      </c>
      <c r="AZ448" s="1">
        <v>58</v>
      </c>
      <c r="BA448" s="1">
        <v>5.1999999999999998E-2</v>
      </c>
      <c r="BC448" s="2" t="s">
        <v>386</v>
      </c>
      <c r="BD448" s="1" t="s">
        <v>825</v>
      </c>
      <c r="BE448" s="1">
        <v>44</v>
      </c>
      <c r="BF448" s="1">
        <v>1</v>
      </c>
      <c r="BG448" s="1">
        <v>7</v>
      </c>
      <c r="BH448" s="1">
        <v>8</v>
      </c>
      <c r="BI448" s="1">
        <v>4</v>
      </c>
      <c r="BJ448" s="1">
        <v>112</v>
      </c>
      <c r="BK448" s="1">
        <v>44</v>
      </c>
      <c r="BL448" s="1">
        <v>15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50</v>
      </c>
      <c r="BS448" s="1">
        <v>0.02</v>
      </c>
      <c r="BU448" s="2" t="s">
        <v>1019</v>
      </c>
      <c r="BV448" s="1" t="s">
        <v>801</v>
      </c>
      <c r="BW448" s="1">
        <v>78</v>
      </c>
      <c r="BX448" s="1">
        <v>1</v>
      </c>
      <c r="BY448" s="1">
        <v>13</v>
      </c>
      <c r="BZ448" s="1">
        <v>14</v>
      </c>
      <c r="CA448" s="1">
        <v>-6</v>
      </c>
      <c r="CB448" s="1">
        <v>55</v>
      </c>
      <c r="CC448" s="1">
        <v>189</v>
      </c>
      <c r="CD448" s="1">
        <v>174</v>
      </c>
      <c r="CE448" s="1">
        <v>0</v>
      </c>
      <c r="CF448" s="1">
        <v>0</v>
      </c>
      <c r="CG448" s="1">
        <v>0</v>
      </c>
      <c r="CH448" s="1">
        <v>1</v>
      </c>
      <c r="CI448" s="1">
        <v>0</v>
      </c>
      <c r="CJ448" s="1">
        <v>71</v>
      </c>
      <c r="CK448" s="1">
        <v>1.4E-2</v>
      </c>
      <c r="CL448" s="1" t="s">
        <v>797</v>
      </c>
      <c r="CM448" s="1" t="s">
        <v>1019</v>
      </c>
      <c r="CN448" s="1" t="s">
        <v>1616</v>
      </c>
      <c r="CO448" s="1">
        <v>68</v>
      </c>
      <c r="CP448" s="1">
        <v>5</v>
      </c>
      <c r="CQ448" s="1">
        <v>9</v>
      </c>
      <c r="CR448" s="1">
        <v>14</v>
      </c>
      <c r="CS448" s="1">
        <v>8</v>
      </c>
      <c r="CT448" s="1">
        <v>32</v>
      </c>
      <c r="CU448" s="1">
        <v>132</v>
      </c>
      <c r="CV448" s="1">
        <v>89</v>
      </c>
      <c r="CW448" s="1">
        <v>0</v>
      </c>
      <c r="CX448" s="1">
        <v>0</v>
      </c>
      <c r="CY448" s="1">
        <v>0</v>
      </c>
      <c r="CZ448" s="1">
        <v>0</v>
      </c>
      <c r="DA448" s="1">
        <v>0</v>
      </c>
      <c r="DB448" s="1">
        <v>43</v>
      </c>
      <c r="DC448" s="1">
        <v>0.11600000000000001</v>
      </c>
      <c r="DE448" s="2"/>
      <c r="DF448" s="1" t="s">
        <v>1019</v>
      </c>
      <c r="DG448" s="1">
        <v>68</v>
      </c>
      <c r="DH448" s="1">
        <v>5</v>
      </c>
      <c r="DI448" s="1">
        <v>9</v>
      </c>
      <c r="DJ448" s="1">
        <v>14</v>
      </c>
      <c r="DK448" s="1">
        <v>8</v>
      </c>
      <c r="DL448" s="1">
        <v>32</v>
      </c>
      <c r="DM448" s="1">
        <v>132</v>
      </c>
      <c r="DN448" s="1">
        <v>89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43</v>
      </c>
      <c r="DU448" s="1">
        <v>0.11600000000000001</v>
      </c>
    </row>
    <row r="449" spans="1:125" x14ac:dyDescent="0.2">
      <c r="A449" s="2" t="s">
        <v>404</v>
      </c>
      <c r="B449" s="1" t="s">
        <v>805</v>
      </c>
      <c r="C449" s="1">
        <v>40</v>
      </c>
      <c r="D449" s="1">
        <v>9</v>
      </c>
      <c r="E449" s="1">
        <v>5</v>
      </c>
      <c r="F449" s="1">
        <v>14</v>
      </c>
      <c r="G449" s="1">
        <v>-13</v>
      </c>
      <c r="H449" s="1">
        <v>30</v>
      </c>
      <c r="I449" s="1">
        <v>64</v>
      </c>
      <c r="J449" s="1">
        <v>18</v>
      </c>
      <c r="K449" s="1">
        <v>0</v>
      </c>
      <c r="L449" s="1">
        <v>2</v>
      </c>
      <c r="M449" s="1">
        <v>0</v>
      </c>
      <c r="N449" s="1">
        <v>0</v>
      </c>
      <c r="O449" s="1">
        <v>0</v>
      </c>
      <c r="P449" s="1">
        <v>117</v>
      </c>
      <c r="Q449" s="1">
        <v>7.6999999999999999E-2</v>
      </c>
      <c r="S449" s="1" t="s">
        <v>982</v>
      </c>
      <c r="T449" s="1" t="s">
        <v>811</v>
      </c>
      <c r="U449" s="1">
        <v>73</v>
      </c>
      <c r="V449" s="1">
        <v>1</v>
      </c>
      <c r="W449" s="1">
        <v>13</v>
      </c>
      <c r="X449" s="1">
        <v>14</v>
      </c>
      <c r="Y449" s="1">
        <v>5</v>
      </c>
      <c r="Z449" s="1">
        <v>44</v>
      </c>
      <c r="AA449" s="1">
        <v>203</v>
      </c>
      <c r="AB449" s="1">
        <v>140</v>
      </c>
      <c r="AC449" s="1">
        <v>0</v>
      </c>
      <c r="AD449" s="1">
        <v>1</v>
      </c>
      <c r="AE449" s="1">
        <v>0</v>
      </c>
      <c r="AF449" s="1">
        <v>0</v>
      </c>
      <c r="AG449" s="1">
        <v>0</v>
      </c>
      <c r="AH449" s="1">
        <v>102</v>
      </c>
      <c r="AI449" s="1">
        <v>0.01</v>
      </c>
      <c r="AK449" s="2" t="s">
        <v>945</v>
      </c>
      <c r="AL449" s="1" t="s">
        <v>824</v>
      </c>
      <c r="AM449" s="1">
        <v>81</v>
      </c>
      <c r="AN449" s="1">
        <v>1</v>
      </c>
      <c r="AO449" s="1">
        <v>12</v>
      </c>
      <c r="AP449" s="1">
        <v>13</v>
      </c>
      <c r="AQ449" s="1">
        <v>20</v>
      </c>
      <c r="AR449" s="1">
        <v>57</v>
      </c>
      <c r="AS449" s="1">
        <v>106</v>
      </c>
      <c r="AT449" s="1">
        <v>153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82</v>
      </c>
      <c r="BA449" s="1">
        <v>1.2E-2</v>
      </c>
      <c r="BC449" s="2" t="s">
        <v>373</v>
      </c>
      <c r="BD449" s="1" t="s">
        <v>805</v>
      </c>
      <c r="BE449" s="1">
        <v>39</v>
      </c>
      <c r="BF449" s="1">
        <v>2</v>
      </c>
      <c r="BG449" s="1">
        <v>6</v>
      </c>
      <c r="BH449" s="1">
        <v>8</v>
      </c>
      <c r="BI449" s="1">
        <v>-2</v>
      </c>
      <c r="BJ449" s="1">
        <v>16</v>
      </c>
      <c r="BK449" s="1">
        <v>31</v>
      </c>
      <c r="BL449" s="1">
        <v>30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41</v>
      </c>
      <c r="BS449" s="1">
        <v>4.9000000000000002E-2</v>
      </c>
      <c r="BU449" s="2" t="s">
        <v>1024</v>
      </c>
      <c r="BV449" s="1" t="s">
        <v>807</v>
      </c>
      <c r="BW449" s="1">
        <v>53</v>
      </c>
      <c r="BX449" s="1">
        <v>6</v>
      </c>
      <c r="BY449" s="1">
        <v>8</v>
      </c>
      <c r="BZ449" s="1">
        <v>14</v>
      </c>
      <c r="CA449" s="1">
        <v>-1</v>
      </c>
      <c r="CB449" s="1">
        <v>36</v>
      </c>
      <c r="CC449" s="1">
        <v>115</v>
      </c>
      <c r="CD449" s="1">
        <v>72</v>
      </c>
      <c r="CE449" s="1">
        <v>0</v>
      </c>
      <c r="CF449" s="1">
        <v>0</v>
      </c>
      <c r="CG449" s="1">
        <v>1</v>
      </c>
      <c r="CH449" s="1">
        <v>0</v>
      </c>
      <c r="CI449" s="1">
        <v>0</v>
      </c>
      <c r="CJ449" s="1">
        <v>59</v>
      </c>
      <c r="CK449" s="1">
        <v>0.10199999999999999</v>
      </c>
      <c r="CL449" s="1" t="s">
        <v>797</v>
      </c>
      <c r="CM449" s="1" t="s">
        <v>767</v>
      </c>
      <c r="CN449" s="1" t="s">
        <v>809</v>
      </c>
      <c r="CO449" s="1">
        <v>70</v>
      </c>
      <c r="CP449" s="1">
        <v>3</v>
      </c>
      <c r="CQ449" s="1">
        <v>11</v>
      </c>
      <c r="CR449" s="1">
        <v>14</v>
      </c>
      <c r="CS449" s="1">
        <v>-17</v>
      </c>
      <c r="CT449" s="1">
        <v>39</v>
      </c>
      <c r="CU449" s="1">
        <v>156</v>
      </c>
      <c r="CV449" s="1">
        <v>86</v>
      </c>
      <c r="CW449" s="1">
        <v>0</v>
      </c>
      <c r="CX449" s="1">
        <v>0</v>
      </c>
      <c r="CY449" s="1">
        <v>0</v>
      </c>
      <c r="CZ449" s="1">
        <v>1</v>
      </c>
      <c r="DA449" s="1">
        <v>0</v>
      </c>
      <c r="DB449" s="1">
        <v>58</v>
      </c>
      <c r="DC449" s="1">
        <v>5.1999999999999998E-2</v>
      </c>
      <c r="DE449" s="2"/>
      <c r="DF449" s="1" t="s">
        <v>767</v>
      </c>
      <c r="DG449" s="1">
        <v>70</v>
      </c>
      <c r="DH449" s="1">
        <v>3</v>
      </c>
      <c r="DI449" s="1">
        <v>11</v>
      </c>
      <c r="DJ449" s="1">
        <v>14</v>
      </c>
      <c r="DK449" s="1">
        <v>-17</v>
      </c>
      <c r="DL449" s="1">
        <v>39</v>
      </c>
      <c r="DM449" s="1">
        <v>156</v>
      </c>
      <c r="DN449" s="1">
        <v>86</v>
      </c>
      <c r="DO449" s="1">
        <v>0</v>
      </c>
      <c r="DP449" s="1">
        <v>0</v>
      </c>
      <c r="DQ449" s="1">
        <v>0</v>
      </c>
      <c r="DR449" s="1">
        <v>1</v>
      </c>
      <c r="DS449" s="1">
        <v>0</v>
      </c>
      <c r="DT449" s="1">
        <v>58</v>
      </c>
      <c r="DU449" s="1">
        <v>5.1999999999999998E-2</v>
      </c>
    </row>
    <row r="450" spans="1:125" x14ac:dyDescent="0.2">
      <c r="A450" s="2" t="s">
        <v>1025</v>
      </c>
      <c r="B450" s="1" t="s">
        <v>819</v>
      </c>
      <c r="C450" s="1">
        <v>57</v>
      </c>
      <c r="D450" s="1">
        <v>6</v>
      </c>
      <c r="E450" s="1">
        <v>8</v>
      </c>
      <c r="F450" s="1">
        <v>14</v>
      </c>
      <c r="G450" s="1">
        <v>-1</v>
      </c>
      <c r="H450" s="1">
        <v>18</v>
      </c>
      <c r="I450" s="1">
        <v>56</v>
      </c>
      <c r="J450" s="1">
        <v>12</v>
      </c>
      <c r="K450" s="1">
        <v>0</v>
      </c>
      <c r="L450" s="1">
        <v>1</v>
      </c>
      <c r="M450" s="1">
        <v>0</v>
      </c>
      <c r="N450" s="1">
        <v>0</v>
      </c>
      <c r="O450" s="1">
        <v>0</v>
      </c>
      <c r="P450" s="1">
        <v>91</v>
      </c>
      <c r="Q450" s="1">
        <v>6.6000000000000003E-2</v>
      </c>
      <c r="S450" s="1" t="s">
        <v>213</v>
      </c>
      <c r="T450" s="1" t="s">
        <v>825</v>
      </c>
      <c r="U450" s="1">
        <v>34</v>
      </c>
      <c r="V450" s="1">
        <v>4</v>
      </c>
      <c r="W450" s="1">
        <v>10</v>
      </c>
      <c r="X450" s="1">
        <v>14</v>
      </c>
      <c r="Y450" s="1">
        <v>11</v>
      </c>
      <c r="Z450" s="1">
        <v>8</v>
      </c>
      <c r="AA450" s="1">
        <v>42</v>
      </c>
      <c r="AB450" s="1">
        <v>6</v>
      </c>
      <c r="AC450" s="1">
        <v>0</v>
      </c>
      <c r="AD450" s="1">
        <v>2</v>
      </c>
      <c r="AE450" s="1">
        <v>0</v>
      </c>
      <c r="AF450" s="1">
        <v>0</v>
      </c>
      <c r="AG450" s="1">
        <v>0</v>
      </c>
      <c r="AH450" s="1">
        <v>39</v>
      </c>
      <c r="AI450" s="1">
        <v>0.10299999999999999</v>
      </c>
      <c r="AK450" s="2" t="s">
        <v>908</v>
      </c>
      <c r="AL450" s="1" t="s">
        <v>798</v>
      </c>
      <c r="AM450" s="1">
        <v>74</v>
      </c>
      <c r="AN450" s="1">
        <v>0</v>
      </c>
      <c r="AO450" s="1">
        <v>13</v>
      </c>
      <c r="AP450" s="1">
        <v>13</v>
      </c>
      <c r="AQ450" s="1">
        <v>0</v>
      </c>
      <c r="AR450" s="1">
        <v>46</v>
      </c>
      <c r="AS450" s="1">
        <v>134</v>
      </c>
      <c r="AT450" s="1">
        <v>153</v>
      </c>
      <c r="AU450" s="1">
        <v>0</v>
      </c>
      <c r="AV450" s="1">
        <v>0</v>
      </c>
      <c r="AW450" s="1">
        <v>0</v>
      </c>
      <c r="AX450" s="1">
        <v>1</v>
      </c>
      <c r="AY450" s="1">
        <v>0</v>
      </c>
      <c r="AZ450" s="1">
        <v>46</v>
      </c>
      <c r="BA450" s="1">
        <v>0</v>
      </c>
      <c r="BC450" s="2" t="s">
        <v>1026</v>
      </c>
      <c r="BD450" s="1" t="s">
        <v>809</v>
      </c>
      <c r="BE450" s="1">
        <v>45</v>
      </c>
      <c r="BF450" s="1">
        <v>0</v>
      </c>
      <c r="BG450" s="1">
        <v>8</v>
      </c>
      <c r="BH450" s="1">
        <v>8</v>
      </c>
      <c r="BI450" s="1">
        <v>18</v>
      </c>
      <c r="BJ450" s="1">
        <v>85</v>
      </c>
      <c r="BK450" s="1">
        <v>153</v>
      </c>
      <c r="BL450" s="1">
        <v>102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33</v>
      </c>
      <c r="BS450" s="1">
        <v>0</v>
      </c>
      <c r="BU450" s="2" t="s">
        <v>341</v>
      </c>
      <c r="BV450" s="1" t="s">
        <v>806</v>
      </c>
      <c r="BW450" s="1">
        <v>82</v>
      </c>
      <c r="BX450" s="1">
        <v>7</v>
      </c>
      <c r="BY450" s="1">
        <v>7</v>
      </c>
      <c r="BZ450" s="1">
        <v>14</v>
      </c>
      <c r="CA450" s="1">
        <v>-1</v>
      </c>
      <c r="CB450" s="1">
        <v>92</v>
      </c>
      <c r="CC450" s="1">
        <v>203</v>
      </c>
      <c r="CD450" s="1">
        <v>22</v>
      </c>
      <c r="CE450" s="1">
        <v>0</v>
      </c>
      <c r="CF450" s="1">
        <v>0</v>
      </c>
      <c r="CG450" s="1">
        <v>0</v>
      </c>
      <c r="CH450" s="1">
        <v>0</v>
      </c>
      <c r="CI450" s="1">
        <v>1</v>
      </c>
      <c r="CJ450" s="1">
        <v>109</v>
      </c>
      <c r="CK450" s="1">
        <v>6.4000000000000001E-2</v>
      </c>
      <c r="CL450" s="1" t="s">
        <v>797</v>
      </c>
      <c r="CM450" s="1" t="s">
        <v>921</v>
      </c>
      <c r="CN450" s="1" t="s">
        <v>801</v>
      </c>
      <c r="CO450" s="1">
        <v>58</v>
      </c>
      <c r="CP450" s="1">
        <v>3</v>
      </c>
      <c r="CQ450" s="1">
        <v>11</v>
      </c>
      <c r="CR450" s="1">
        <v>14</v>
      </c>
      <c r="CS450" s="1">
        <v>-2</v>
      </c>
      <c r="CT450" s="1">
        <v>18</v>
      </c>
      <c r="CU450" s="1">
        <v>194</v>
      </c>
      <c r="CV450" s="1">
        <v>89</v>
      </c>
      <c r="CW450" s="1">
        <v>0</v>
      </c>
      <c r="CX450" s="1">
        <v>0</v>
      </c>
      <c r="CY450" s="1">
        <v>0</v>
      </c>
      <c r="CZ450" s="1">
        <v>0</v>
      </c>
      <c r="DA450" s="1">
        <v>0</v>
      </c>
      <c r="DB450" s="1">
        <v>67</v>
      </c>
      <c r="DC450" s="1">
        <v>4.4999999999999998E-2</v>
      </c>
      <c r="DE450" s="2"/>
      <c r="DF450" s="1" t="s">
        <v>921</v>
      </c>
      <c r="DG450" s="1">
        <v>58</v>
      </c>
      <c r="DH450" s="1">
        <v>3</v>
      </c>
      <c r="DI450" s="1">
        <v>11</v>
      </c>
      <c r="DJ450" s="1">
        <v>14</v>
      </c>
      <c r="DK450" s="1">
        <v>-2</v>
      </c>
      <c r="DL450" s="1">
        <v>18</v>
      </c>
      <c r="DM450" s="1">
        <v>194</v>
      </c>
      <c r="DN450" s="1">
        <v>89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67</v>
      </c>
      <c r="DU450" s="1">
        <v>4.4999999999999998E-2</v>
      </c>
    </row>
    <row r="451" spans="1:125" x14ac:dyDescent="0.2">
      <c r="A451" s="2" t="s">
        <v>27</v>
      </c>
      <c r="B451" s="1" t="s">
        <v>821</v>
      </c>
      <c r="C451" s="1">
        <v>52</v>
      </c>
      <c r="D451" s="1">
        <v>3</v>
      </c>
      <c r="E451" s="1">
        <v>11</v>
      </c>
      <c r="F451" s="1">
        <v>14</v>
      </c>
      <c r="G451" s="1">
        <v>-5</v>
      </c>
      <c r="H451" s="1">
        <v>20</v>
      </c>
      <c r="I451" s="1">
        <v>68</v>
      </c>
      <c r="J451" s="1">
        <v>25</v>
      </c>
      <c r="K451" s="1">
        <v>0</v>
      </c>
      <c r="L451" s="1">
        <v>3</v>
      </c>
      <c r="M451" s="1">
        <v>0</v>
      </c>
      <c r="N451" s="1">
        <v>0</v>
      </c>
      <c r="O451" s="1">
        <v>0</v>
      </c>
      <c r="P451" s="1">
        <v>74</v>
      </c>
      <c r="Q451" s="1">
        <v>4.1000000000000002E-2</v>
      </c>
      <c r="S451" s="1" t="s">
        <v>965</v>
      </c>
      <c r="T451" s="1" t="s">
        <v>804</v>
      </c>
      <c r="U451" s="1">
        <v>57</v>
      </c>
      <c r="V451" s="1">
        <v>4</v>
      </c>
      <c r="W451" s="1">
        <v>10</v>
      </c>
      <c r="X451" s="1">
        <v>14</v>
      </c>
      <c r="Y451" s="1">
        <v>10</v>
      </c>
      <c r="Z451" s="1">
        <v>27</v>
      </c>
      <c r="AA451" s="1">
        <v>51</v>
      </c>
      <c r="AB451" s="1">
        <v>39</v>
      </c>
      <c r="AC451" s="1">
        <v>0</v>
      </c>
      <c r="AD451" s="1">
        <v>4</v>
      </c>
      <c r="AE451" s="1">
        <v>0</v>
      </c>
      <c r="AF451" s="1">
        <v>0</v>
      </c>
      <c r="AG451" s="1">
        <v>0</v>
      </c>
      <c r="AH451" s="1">
        <v>77</v>
      </c>
      <c r="AI451" s="1">
        <v>5.1999999999999998E-2</v>
      </c>
      <c r="AK451" s="2" t="s">
        <v>919</v>
      </c>
      <c r="AL451" s="1" t="s">
        <v>805</v>
      </c>
      <c r="AM451" s="1">
        <v>54</v>
      </c>
      <c r="AN451" s="1">
        <v>1</v>
      </c>
      <c r="AO451" s="1">
        <v>12</v>
      </c>
      <c r="AP451" s="1">
        <v>13</v>
      </c>
      <c r="AQ451" s="1">
        <v>8</v>
      </c>
      <c r="AR451" s="1">
        <v>34</v>
      </c>
      <c r="AS451" s="1">
        <v>62</v>
      </c>
      <c r="AT451" s="1">
        <v>91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49</v>
      </c>
      <c r="BA451" s="1">
        <v>0.02</v>
      </c>
      <c r="BC451" s="2" t="s">
        <v>194</v>
      </c>
      <c r="BD451" s="1" t="s">
        <v>815</v>
      </c>
      <c r="BE451" s="1">
        <v>27</v>
      </c>
      <c r="BF451" s="1">
        <v>2</v>
      </c>
      <c r="BG451" s="1">
        <v>6</v>
      </c>
      <c r="BH451" s="1">
        <v>8</v>
      </c>
      <c r="BI451" s="1">
        <v>-4</v>
      </c>
      <c r="BJ451" s="1">
        <v>6</v>
      </c>
      <c r="BK451" s="1">
        <v>15</v>
      </c>
      <c r="BL451" s="1">
        <v>8</v>
      </c>
      <c r="BM451" s="1">
        <v>0</v>
      </c>
      <c r="BN451" s="1">
        <v>2</v>
      </c>
      <c r="BO451" s="1">
        <v>0</v>
      </c>
      <c r="BP451" s="1">
        <v>0</v>
      </c>
      <c r="BQ451" s="1">
        <v>0</v>
      </c>
      <c r="BR451" s="1">
        <v>36</v>
      </c>
      <c r="BS451" s="1">
        <v>5.6000000000000001E-2</v>
      </c>
      <c r="BU451" s="2" t="s">
        <v>384</v>
      </c>
      <c r="BV451" s="1" t="s">
        <v>825</v>
      </c>
      <c r="BW451" s="1">
        <v>53</v>
      </c>
      <c r="BX451" s="1">
        <v>1</v>
      </c>
      <c r="BY451" s="1">
        <v>13</v>
      </c>
      <c r="BZ451" s="1">
        <v>14</v>
      </c>
      <c r="CA451" s="1">
        <v>-1</v>
      </c>
      <c r="CB451" s="1">
        <v>29</v>
      </c>
      <c r="CC451" s="1">
        <v>89</v>
      </c>
      <c r="CD451" s="1">
        <v>22</v>
      </c>
      <c r="CE451" s="1">
        <v>0</v>
      </c>
      <c r="CF451" s="1">
        <v>1</v>
      </c>
      <c r="CG451" s="1">
        <v>0</v>
      </c>
      <c r="CH451" s="1">
        <v>0</v>
      </c>
      <c r="CI451" s="1">
        <v>1</v>
      </c>
      <c r="CJ451" s="1">
        <v>42</v>
      </c>
      <c r="CK451" s="1">
        <v>2.4E-2</v>
      </c>
      <c r="CL451" s="1" t="s">
        <v>797</v>
      </c>
      <c r="CM451" s="1" t="s">
        <v>461</v>
      </c>
      <c r="CN451" s="1" t="s">
        <v>821</v>
      </c>
      <c r="CO451" s="1">
        <v>65</v>
      </c>
      <c r="CP451" s="1">
        <v>6</v>
      </c>
      <c r="CQ451" s="1">
        <v>8</v>
      </c>
      <c r="CR451" s="1">
        <v>14</v>
      </c>
      <c r="CS451" s="1">
        <v>-8</v>
      </c>
      <c r="CT451" s="1">
        <v>34</v>
      </c>
      <c r="CU451" s="1">
        <v>58</v>
      </c>
      <c r="CV451" s="1">
        <v>61</v>
      </c>
      <c r="CW451" s="1">
        <v>0</v>
      </c>
      <c r="CX451" s="1">
        <v>0</v>
      </c>
      <c r="CY451" s="1">
        <v>0</v>
      </c>
      <c r="CZ451" s="1">
        <v>0</v>
      </c>
      <c r="DA451" s="1">
        <v>2</v>
      </c>
      <c r="DB451" s="1">
        <v>55</v>
      </c>
      <c r="DC451" s="1">
        <v>0.109</v>
      </c>
      <c r="DE451" s="2"/>
      <c r="DF451" s="1" t="s">
        <v>461</v>
      </c>
      <c r="DG451" s="1">
        <v>65</v>
      </c>
      <c r="DH451" s="1">
        <v>6</v>
      </c>
      <c r="DI451" s="1">
        <v>8</v>
      </c>
      <c r="DJ451" s="1">
        <v>14</v>
      </c>
      <c r="DK451" s="1">
        <v>-8</v>
      </c>
      <c r="DL451" s="1">
        <v>34</v>
      </c>
      <c r="DM451" s="1">
        <v>58</v>
      </c>
      <c r="DN451" s="1">
        <v>61</v>
      </c>
      <c r="DO451" s="1">
        <v>0</v>
      </c>
      <c r="DP451" s="1">
        <v>0</v>
      </c>
      <c r="DQ451" s="1">
        <v>0</v>
      </c>
      <c r="DR451" s="1">
        <v>0</v>
      </c>
      <c r="DS451" s="1">
        <v>2</v>
      </c>
      <c r="DT451" s="1">
        <v>55</v>
      </c>
      <c r="DU451" s="1">
        <v>0.109</v>
      </c>
    </row>
    <row r="452" spans="1:125" x14ac:dyDescent="0.2">
      <c r="A452" s="2" t="s">
        <v>1027</v>
      </c>
      <c r="B452" s="1" t="s">
        <v>796</v>
      </c>
      <c r="C452" s="1">
        <v>75</v>
      </c>
      <c r="D452" s="1">
        <v>2</v>
      </c>
      <c r="E452" s="1">
        <v>12</v>
      </c>
      <c r="F452" s="1">
        <v>14</v>
      </c>
      <c r="G452" s="1">
        <v>8</v>
      </c>
      <c r="H452" s="1">
        <v>27</v>
      </c>
      <c r="I452" s="1">
        <v>88</v>
      </c>
      <c r="J452" s="1">
        <v>75</v>
      </c>
      <c r="K452" s="1">
        <v>0</v>
      </c>
      <c r="L452" s="1">
        <v>1</v>
      </c>
      <c r="M452" s="1">
        <v>0</v>
      </c>
      <c r="N452" s="1">
        <v>0</v>
      </c>
      <c r="O452" s="1">
        <v>0</v>
      </c>
      <c r="P452" s="1">
        <v>66</v>
      </c>
      <c r="Q452" s="1">
        <v>0.03</v>
      </c>
      <c r="S452" s="1" t="s">
        <v>216</v>
      </c>
      <c r="T452" s="1" t="s">
        <v>813</v>
      </c>
      <c r="U452" s="1">
        <v>68</v>
      </c>
      <c r="V452" s="1">
        <v>5</v>
      </c>
      <c r="W452" s="1">
        <v>9</v>
      </c>
      <c r="X452" s="1">
        <v>14</v>
      </c>
      <c r="Y452" s="1">
        <v>-13</v>
      </c>
      <c r="Z452" s="1">
        <v>147</v>
      </c>
      <c r="AA452" s="1">
        <v>299</v>
      </c>
      <c r="AB452" s="1">
        <v>49</v>
      </c>
      <c r="AC452" s="1">
        <v>0</v>
      </c>
      <c r="AD452" s="1">
        <v>0</v>
      </c>
      <c r="AE452" s="1">
        <v>0</v>
      </c>
      <c r="AF452" s="1">
        <v>1</v>
      </c>
      <c r="AG452" s="1">
        <v>1</v>
      </c>
      <c r="AH452" s="1">
        <v>60</v>
      </c>
      <c r="AI452" s="1">
        <v>8.3000000000000004E-2</v>
      </c>
      <c r="AK452" s="2" t="s">
        <v>170</v>
      </c>
      <c r="AL452" s="1" t="s">
        <v>829</v>
      </c>
      <c r="AM452" s="1">
        <v>81</v>
      </c>
      <c r="AN452" s="1">
        <v>5</v>
      </c>
      <c r="AO452" s="1">
        <v>8</v>
      </c>
      <c r="AP452" s="1">
        <v>13</v>
      </c>
      <c r="AQ452" s="1">
        <v>-7</v>
      </c>
      <c r="AR452" s="1">
        <v>154</v>
      </c>
      <c r="AS452" s="1">
        <v>91</v>
      </c>
      <c r="AT452" s="1">
        <v>12</v>
      </c>
      <c r="AU452" s="1">
        <v>0</v>
      </c>
      <c r="AV452" s="1">
        <v>0</v>
      </c>
      <c r="AW452" s="1">
        <v>1</v>
      </c>
      <c r="AX452" s="1">
        <v>0</v>
      </c>
      <c r="AY452" s="1">
        <v>0</v>
      </c>
      <c r="AZ452" s="1">
        <v>114</v>
      </c>
      <c r="BA452" s="1">
        <v>4.3999999999999997E-2</v>
      </c>
      <c r="BC452" s="2" t="s">
        <v>759</v>
      </c>
      <c r="BD452" s="1" t="s">
        <v>802</v>
      </c>
      <c r="BE452" s="1">
        <v>48</v>
      </c>
      <c r="BF452" s="1">
        <v>3</v>
      </c>
      <c r="BG452" s="1">
        <v>5</v>
      </c>
      <c r="BH452" s="1">
        <v>8</v>
      </c>
      <c r="BI452" s="1">
        <v>1</v>
      </c>
      <c r="BJ452" s="1">
        <v>65</v>
      </c>
      <c r="BK452" s="1">
        <v>133</v>
      </c>
      <c r="BL452" s="1">
        <v>74</v>
      </c>
      <c r="BM452" s="1">
        <v>0</v>
      </c>
      <c r="BN452" s="1">
        <v>0</v>
      </c>
      <c r="BO452" s="1">
        <v>0</v>
      </c>
      <c r="BP452" s="1">
        <v>0</v>
      </c>
      <c r="BQ452" s="1">
        <v>1</v>
      </c>
      <c r="BR452" s="1">
        <v>75</v>
      </c>
      <c r="BS452" s="1">
        <v>0.04</v>
      </c>
      <c r="BU452" s="2" t="s">
        <v>971</v>
      </c>
      <c r="BV452" s="1" t="s">
        <v>816</v>
      </c>
      <c r="BW452" s="1">
        <v>79</v>
      </c>
      <c r="BX452" s="1">
        <v>3</v>
      </c>
      <c r="BY452" s="1">
        <v>11</v>
      </c>
      <c r="BZ452" s="1">
        <v>14</v>
      </c>
      <c r="CA452" s="1">
        <v>6</v>
      </c>
      <c r="CB452" s="1">
        <v>46</v>
      </c>
      <c r="CC452" s="1">
        <v>211</v>
      </c>
      <c r="CD452" s="1">
        <v>96</v>
      </c>
      <c r="CE452" s="1">
        <v>0</v>
      </c>
      <c r="CF452" s="1">
        <v>0</v>
      </c>
      <c r="CG452" s="1">
        <v>0</v>
      </c>
      <c r="CH452" s="1">
        <v>0</v>
      </c>
      <c r="CI452" s="1">
        <v>1</v>
      </c>
      <c r="CJ452" s="1">
        <v>73</v>
      </c>
      <c r="CK452" s="1">
        <v>4.1000000000000002E-2</v>
      </c>
      <c r="CL452" s="1" t="s">
        <v>797</v>
      </c>
      <c r="CM452" s="1" t="s">
        <v>1514</v>
      </c>
      <c r="CN452" s="1" t="s">
        <v>796</v>
      </c>
      <c r="CO452" s="1">
        <v>58</v>
      </c>
      <c r="CP452" s="1">
        <v>6</v>
      </c>
      <c r="CQ452" s="1">
        <v>8</v>
      </c>
      <c r="CR452" s="1">
        <v>14</v>
      </c>
      <c r="CS452" s="1">
        <v>-1</v>
      </c>
      <c r="CT452" s="1">
        <v>8</v>
      </c>
      <c r="CU452" s="1">
        <v>102</v>
      </c>
      <c r="CV452" s="1">
        <v>28</v>
      </c>
      <c r="CW452" s="1">
        <v>0</v>
      </c>
      <c r="CX452" s="1">
        <v>1</v>
      </c>
      <c r="CY452" s="1">
        <v>0</v>
      </c>
      <c r="CZ452" s="1">
        <v>0</v>
      </c>
      <c r="DA452" s="1">
        <v>0</v>
      </c>
      <c r="DB452" s="1">
        <v>52</v>
      </c>
      <c r="DC452" s="1">
        <v>0.115</v>
      </c>
      <c r="DE452" s="2"/>
      <c r="DF452" s="1" t="s">
        <v>1514</v>
      </c>
      <c r="DG452" s="1">
        <v>58</v>
      </c>
      <c r="DH452" s="1">
        <v>6</v>
      </c>
      <c r="DI452" s="1">
        <v>8</v>
      </c>
      <c r="DJ452" s="1">
        <v>14</v>
      </c>
      <c r="DK452" s="1">
        <v>-1</v>
      </c>
      <c r="DL452" s="1">
        <v>8</v>
      </c>
      <c r="DM452" s="1">
        <v>102</v>
      </c>
      <c r="DN452" s="1">
        <v>28</v>
      </c>
      <c r="DO452" s="1">
        <v>0</v>
      </c>
      <c r="DP452" s="1">
        <v>1</v>
      </c>
      <c r="DQ452" s="1">
        <v>0</v>
      </c>
      <c r="DR452" s="1">
        <v>0</v>
      </c>
      <c r="DS452" s="1">
        <v>0</v>
      </c>
      <c r="DT452" s="1">
        <v>52</v>
      </c>
      <c r="DU452" s="1">
        <v>0.115</v>
      </c>
    </row>
    <row r="453" spans="1:125" x14ac:dyDescent="0.2">
      <c r="A453" s="2" t="s">
        <v>638</v>
      </c>
      <c r="B453" s="1" t="s">
        <v>818</v>
      </c>
      <c r="C453" s="1">
        <v>76</v>
      </c>
      <c r="D453" s="1">
        <v>6</v>
      </c>
      <c r="E453" s="1">
        <v>8</v>
      </c>
      <c r="F453" s="1">
        <v>14</v>
      </c>
      <c r="G453" s="1">
        <v>-16</v>
      </c>
      <c r="H453" s="1">
        <v>32</v>
      </c>
      <c r="I453" s="1">
        <v>65</v>
      </c>
      <c r="J453" s="1">
        <v>65</v>
      </c>
      <c r="K453" s="1">
        <v>1</v>
      </c>
      <c r="L453" s="1">
        <v>0</v>
      </c>
      <c r="M453" s="1">
        <v>1</v>
      </c>
      <c r="N453" s="1">
        <v>0</v>
      </c>
      <c r="O453" s="1">
        <v>1</v>
      </c>
      <c r="P453" s="1">
        <v>60</v>
      </c>
      <c r="Q453" s="1">
        <v>0.1</v>
      </c>
      <c r="S453" s="1" t="s">
        <v>574</v>
      </c>
      <c r="T453" s="1" t="s">
        <v>802</v>
      </c>
      <c r="U453" s="1">
        <v>63</v>
      </c>
      <c r="V453" s="1">
        <v>8</v>
      </c>
      <c r="W453" s="1">
        <v>6</v>
      </c>
      <c r="X453" s="1">
        <v>14</v>
      </c>
      <c r="Y453" s="1">
        <v>2</v>
      </c>
      <c r="Z453" s="1">
        <v>91</v>
      </c>
      <c r="AA453" s="1">
        <v>77</v>
      </c>
      <c r="AB453" s="1">
        <v>70</v>
      </c>
      <c r="AC453" s="1">
        <v>0</v>
      </c>
      <c r="AD453" s="1">
        <v>0</v>
      </c>
      <c r="AE453" s="1">
        <v>0</v>
      </c>
      <c r="AF453" s="1">
        <v>0</v>
      </c>
      <c r="AG453" s="1">
        <v>1</v>
      </c>
      <c r="AH453" s="1">
        <v>89</v>
      </c>
      <c r="AI453" s="1">
        <v>0.09</v>
      </c>
      <c r="AK453" s="2" t="s">
        <v>918</v>
      </c>
      <c r="AL453" s="1" t="s">
        <v>812</v>
      </c>
      <c r="AM453" s="1">
        <v>55</v>
      </c>
      <c r="AN453" s="1">
        <v>1</v>
      </c>
      <c r="AO453" s="1">
        <v>12</v>
      </c>
      <c r="AP453" s="1">
        <v>13</v>
      </c>
      <c r="AQ453" s="1">
        <v>7</v>
      </c>
      <c r="AR453" s="1">
        <v>25</v>
      </c>
      <c r="AS453" s="1">
        <v>61</v>
      </c>
      <c r="AT453" s="1">
        <v>32</v>
      </c>
      <c r="AU453" s="1">
        <v>0</v>
      </c>
      <c r="AV453" s="1">
        <v>1</v>
      </c>
      <c r="AW453" s="1">
        <v>0</v>
      </c>
      <c r="AX453" s="1">
        <v>0</v>
      </c>
      <c r="AY453" s="1">
        <v>0</v>
      </c>
      <c r="AZ453" s="1">
        <v>69</v>
      </c>
      <c r="BA453" s="1">
        <v>1.4E-2</v>
      </c>
      <c r="BC453" s="2" t="s">
        <v>390</v>
      </c>
      <c r="BD453" s="1" t="s">
        <v>812</v>
      </c>
      <c r="BE453" s="1">
        <v>44</v>
      </c>
      <c r="BF453" s="1">
        <v>4</v>
      </c>
      <c r="BG453" s="1">
        <v>4</v>
      </c>
      <c r="BH453" s="1">
        <v>8</v>
      </c>
      <c r="BI453" s="1">
        <v>-8</v>
      </c>
      <c r="BJ453" s="1">
        <v>2</v>
      </c>
      <c r="BK453" s="1">
        <v>81</v>
      </c>
      <c r="BL453" s="1">
        <v>41</v>
      </c>
      <c r="BM453" s="1">
        <v>1</v>
      </c>
      <c r="BN453" s="1">
        <v>0</v>
      </c>
      <c r="BO453" s="1">
        <v>0</v>
      </c>
      <c r="BP453" s="1">
        <v>0</v>
      </c>
      <c r="BQ453" s="1">
        <v>2</v>
      </c>
      <c r="BR453" s="1">
        <v>54</v>
      </c>
      <c r="BS453" s="1">
        <v>7.3999999999999996E-2</v>
      </c>
      <c r="BU453" s="2" t="s">
        <v>227</v>
      </c>
      <c r="BV453" s="1" t="s">
        <v>814</v>
      </c>
      <c r="BW453" s="1">
        <v>76</v>
      </c>
      <c r="BX453" s="1">
        <v>8</v>
      </c>
      <c r="BY453" s="1">
        <v>6</v>
      </c>
      <c r="BZ453" s="1">
        <v>14</v>
      </c>
      <c r="CA453" s="1">
        <v>-10</v>
      </c>
      <c r="CB453" s="1">
        <v>211</v>
      </c>
      <c r="CC453" s="1">
        <v>253</v>
      </c>
      <c r="CD453" s="1">
        <v>18</v>
      </c>
      <c r="CE453" s="1">
        <v>0</v>
      </c>
      <c r="CF453" s="1">
        <v>1</v>
      </c>
      <c r="CG453" s="1">
        <v>0</v>
      </c>
      <c r="CH453" s="1">
        <v>0</v>
      </c>
      <c r="CI453" s="1">
        <v>0</v>
      </c>
      <c r="CJ453" s="1">
        <v>99</v>
      </c>
      <c r="CK453" s="1">
        <v>8.1000000000000003E-2</v>
      </c>
      <c r="CL453" s="1" t="s">
        <v>797</v>
      </c>
      <c r="CM453" s="1" t="s">
        <v>701</v>
      </c>
      <c r="CN453" s="1" t="s">
        <v>816</v>
      </c>
      <c r="CO453" s="1">
        <v>49</v>
      </c>
      <c r="CP453" s="1">
        <v>3</v>
      </c>
      <c r="CQ453" s="1">
        <v>11</v>
      </c>
      <c r="CR453" s="1">
        <v>14</v>
      </c>
      <c r="CS453" s="1">
        <v>8</v>
      </c>
      <c r="CT453" s="1">
        <v>26</v>
      </c>
      <c r="CU453" s="1">
        <v>73</v>
      </c>
      <c r="CV453" s="1">
        <v>49</v>
      </c>
      <c r="CW453" s="1">
        <v>0</v>
      </c>
      <c r="CX453" s="1">
        <v>2</v>
      </c>
      <c r="CY453" s="1">
        <v>0</v>
      </c>
      <c r="CZ453" s="1">
        <v>0</v>
      </c>
      <c r="DA453" s="1">
        <v>3</v>
      </c>
      <c r="DB453" s="1">
        <v>110</v>
      </c>
      <c r="DC453" s="1">
        <v>2.7E-2</v>
      </c>
      <c r="DE453" s="2"/>
      <c r="DF453" s="1" t="s">
        <v>701</v>
      </c>
      <c r="DG453" s="1">
        <v>49</v>
      </c>
      <c r="DH453" s="1">
        <v>3</v>
      </c>
      <c r="DI453" s="1">
        <v>11</v>
      </c>
      <c r="DJ453" s="1">
        <v>14</v>
      </c>
      <c r="DK453" s="1">
        <v>8</v>
      </c>
      <c r="DL453" s="1">
        <v>26</v>
      </c>
      <c r="DM453" s="1">
        <v>73</v>
      </c>
      <c r="DN453" s="1">
        <v>49</v>
      </c>
      <c r="DO453" s="1">
        <v>0</v>
      </c>
      <c r="DP453" s="1">
        <v>2</v>
      </c>
      <c r="DQ453" s="1">
        <v>0</v>
      </c>
      <c r="DR453" s="1">
        <v>0</v>
      </c>
      <c r="DS453" s="1">
        <v>3</v>
      </c>
      <c r="DT453" s="1">
        <v>110</v>
      </c>
      <c r="DU453" s="1">
        <v>2.7E-2</v>
      </c>
    </row>
    <row r="454" spans="1:125" x14ac:dyDescent="0.2">
      <c r="A454" s="2" t="s">
        <v>1028</v>
      </c>
      <c r="B454" s="1" t="s">
        <v>825</v>
      </c>
      <c r="C454" s="1">
        <v>35</v>
      </c>
      <c r="D454" s="1">
        <v>7</v>
      </c>
      <c r="E454" s="1">
        <v>7</v>
      </c>
      <c r="F454" s="1">
        <v>14</v>
      </c>
      <c r="G454" s="1">
        <v>-4</v>
      </c>
      <c r="H454" s="1">
        <v>21</v>
      </c>
      <c r="I454" s="1">
        <v>34</v>
      </c>
      <c r="J454" s="1">
        <v>3</v>
      </c>
      <c r="K454" s="1">
        <v>1</v>
      </c>
      <c r="L454" s="1">
        <v>0</v>
      </c>
      <c r="M454" s="1">
        <v>0</v>
      </c>
      <c r="N454" s="1">
        <v>0</v>
      </c>
      <c r="O454" s="1">
        <v>1</v>
      </c>
      <c r="P454" s="1">
        <v>60</v>
      </c>
      <c r="Q454" s="1">
        <v>0.11700000000000001</v>
      </c>
      <c r="S454" s="1" t="s">
        <v>387</v>
      </c>
      <c r="T454" s="1" t="s">
        <v>816</v>
      </c>
      <c r="U454" s="1">
        <v>72</v>
      </c>
      <c r="V454" s="1">
        <v>3</v>
      </c>
      <c r="W454" s="1">
        <v>10</v>
      </c>
      <c r="X454" s="1">
        <v>13</v>
      </c>
      <c r="Y454" s="1">
        <v>-11</v>
      </c>
      <c r="Z454" s="1">
        <v>6</v>
      </c>
      <c r="AA454" s="1">
        <v>102</v>
      </c>
      <c r="AB454" s="1">
        <v>25</v>
      </c>
      <c r="AC454" s="1">
        <v>0</v>
      </c>
      <c r="AD454" s="1">
        <v>0</v>
      </c>
      <c r="AE454" s="1">
        <v>0</v>
      </c>
      <c r="AF454" s="1">
        <v>0</v>
      </c>
      <c r="AG454" s="1">
        <v>2</v>
      </c>
      <c r="AH454" s="1">
        <v>105</v>
      </c>
      <c r="AI454" s="1">
        <v>2.9000000000000001E-2</v>
      </c>
      <c r="AK454" s="2" t="s">
        <v>521</v>
      </c>
      <c r="AL454" s="1" t="s">
        <v>798</v>
      </c>
      <c r="AM454" s="1">
        <v>76</v>
      </c>
      <c r="AN454" s="1">
        <v>8</v>
      </c>
      <c r="AO454" s="1">
        <v>5</v>
      </c>
      <c r="AP454" s="1">
        <v>13</v>
      </c>
      <c r="AQ454" s="1">
        <v>-14</v>
      </c>
      <c r="AR454" s="1">
        <v>10</v>
      </c>
      <c r="AS454" s="1">
        <v>170</v>
      </c>
      <c r="AT454" s="1">
        <v>66</v>
      </c>
      <c r="AU454" s="1">
        <v>1</v>
      </c>
      <c r="AV454" s="1">
        <v>0</v>
      </c>
      <c r="AW454" s="1">
        <v>2</v>
      </c>
      <c r="AX454" s="1">
        <v>0</v>
      </c>
      <c r="AY454" s="1">
        <v>0</v>
      </c>
      <c r="AZ454" s="1">
        <v>79</v>
      </c>
      <c r="BA454" s="1">
        <v>0.10100000000000001</v>
      </c>
      <c r="BC454" s="2" t="s">
        <v>72</v>
      </c>
      <c r="BD454" s="1" t="s">
        <v>796</v>
      </c>
      <c r="BE454" s="1">
        <v>15</v>
      </c>
      <c r="BF454" s="1">
        <v>3</v>
      </c>
      <c r="BG454" s="1">
        <v>5</v>
      </c>
      <c r="BH454" s="1">
        <v>8</v>
      </c>
      <c r="BI454" s="1">
        <v>10</v>
      </c>
      <c r="BJ454" s="1">
        <v>8</v>
      </c>
      <c r="BK454" s="1">
        <v>27</v>
      </c>
      <c r="BL454" s="1">
        <v>15</v>
      </c>
      <c r="BM454" s="1">
        <v>0</v>
      </c>
      <c r="BN454" s="1">
        <v>1</v>
      </c>
      <c r="BO454" s="1">
        <v>0</v>
      </c>
      <c r="BP454" s="1">
        <v>1</v>
      </c>
      <c r="BQ454" s="1">
        <v>0</v>
      </c>
      <c r="BR454" s="1">
        <v>27</v>
      </c>
      <c r="BS454" s="1">
        <v>0.111</v>
      </c>
      <c r="BU454" s="2" t="s">
        <v>977</v>
      </c>
      <c r="BV454" s="1" t="s">
        <v>817</v>
      </c>
      <c r="BW454" s="1">
        <v>66</v>
      </c>
      <c r="BX454" s="1">
        <v>1</v>
      </c>
      <c r="BY454" s="1">
        <v>13</v>
      </c>
      <c r="BZ454" s="1">
        <v>14</v>
      </c>
      <c r="CA454" s="1">
        <v>6</v>
      </c>
      <c r="CB454" s="1">
        <v>12</v>
      </c>
      <c r="CC454" s="1">
        <v>97</v>
      </c>
      <c r="CD454" s="1">
        <v>177</v>
      </c>
      <c r="CE454" s="1">
        <v>0</v>
      </c>
      <c r="CF454" s="1">
        <v>1</v>
      </c>
      <c r="CG454" s="1">
        <v>0</v>
      </c>
      <c r="CH454" s="1">
        <v>1</v>
      </c>
      <c r="CI454" s="1">
        <v>0</v>
      </c>
      <c r="CJ454" s="1">
        <v>35</v>
      </c>
      <c r="CK454" s="1">
        <v>2.9000000000000001E-2</v>
      </c>
      <c r="CL454" s="1" t="s">
        <v>797</v>
      </c>
      <c r="CM454" s="1" t="s">
        <v>1056</v>
      </c>
      <c r="CN454" s="1" t="s">
        <v>804</v>
      </c>
      <c r="CO454" s="1">
        <v>66</v>
      </c>
      <c r="CP454" s="1">
        <v>2</v>
      </c>
      <c r="CQ454" s="1">
        <v>12</v>
      </c>
      <c r="CR454" s="1">
        <v>14</v>
      </c>
      <c r="CS454" s="1">
        <v>-14</v>
      </c>
      <c r="CT454" s="1">
        <v>24</v>
      </c>
      <c r="CU454" s="1">
        <v>59</v>
      </c>
      <c r="CV454" s="1">
        <v>89</v>
      </c>
      <c r="CW454" s="1">
        <v>2</v>
      </c>
      <c r="CX454" s="1">
        <v>2</v>
      </c>
      <c r="CY454" s="1">
        <v>0</v>
      </c>
      <c r="CZ454" s="1">
        <v>1</v>
      </c>
      <c r="DA454" s="1">
        <v>0</v>
      </c>
      <c r="DB454" s="1">
        <v>47</v>
      </c>
      <c r="DC454" s="1">
        <v>4.2999999999999997E-2</v>
      </c>
      <c r="DE454" s="2"/>
      <c r="DF454" s="1" t="s">
        <v>1056</v>
      </c>
      <c r="DG454" s="1">
        <v>66</v>
      </c>
      <c r="DH454" s="1">
        <v>2</v>
      </c>
      <c r="DI454" s="1">
        <v>12</v>
      </c>
      <c r="DJ454" s="1">
        <v>14</v>
      </c>
      <c r="DK454" s="1">
        <v>-14</v>
      </c>
      <c r="DL454" s="1">
        <v>24</v>
      </c>
      <c r="DM454" s="1">
        <v>59</v>
      </c>
      <c r="DN454" s="1">
        <v>89</v>
      </c>
      <c r="DO454" s="1">
        <v>2</v>
      </c>
      <c r="DP454" s="1">
        <v>2</v>
      </c>
      <c r="DQ454" s="1">
        <v>0</v>
      </c>
      <c r="DR454" s="1">
        <v>1</v>
      </c>
      <c r="DS454" s="1">
        <v>0</v>
      </c>
      <c r="DT454" s="1">
        <v>47</v>
      </c>
      <c r="DU454" s="1">
        <v>4.2999999999999997E-2</v>
      </c>
    </row>
    <row r="455" spans="1:125" x14ac:dyDescent="0.2">
      <c r="A455" s="2" t="s">
        <v>1029</v>
      </c>
      <c r="B455" s="1" t="s">
        <v>829</v>
      </c>
      <c r="C455" s="1">
        <v>76</v>
      </c>
      <c r="D455" s="1">
        <v>5</v>
      </c>
      <c r="E455" s="1">
        <v>9</v>
      </c>
      <c r="F455" s="1">
        <v>14</v>
      </c>
      <c r="G455" s="1">
        <v>-7</v>
      </c>
      <c r="H455" s="1">
        <v>18</v>
      </c>
      <c r="I455" s="1">
        <v>80</v>
      </c>
      <c r="J455" s="1">
        <v>50</v>
      </c>
      <c r="K455" s="1">
        <v>1</v>
      </c>
      <c r="L455" s="1">
        <v>0</v>
      </c>
      <c r="M455" s="1">
        <v>0</v>
      </c>
      <c r="N455" s="1">
        <v>1</v>
      </c>
      <c r="O455" s="1">
        <v>1</v>
      </c>
      <c r="P455" s="1">
        <v>83</v>
      </c>
      <c r="Q455" s="1">
        <v>0.06</v>
      </c>
      <c r="S455" s="1" t="s">
        <v>638</v>
      </c>
      <c r="T455" s="1" t="s">
        <v>818</v>
      </c>
      <c r="U455" s="1">
        <v>73</v>
      </c>
      <c r="V455" s="1">
        <v>1</v>
      </c>
      <c r="W455" s="1">
        <v>12</v>
      </c>
      <c r="X455" s="1">
        <v>13</v>
      </c>
      <c r="Y455" s="1">
        <v>-15</v>
      </c>
      <c r="Z455" s="1">
        <v>25</v>
      </c>
      <c r="AA455" s="1">
        <v>65</v>
      </c>
      <c r="AB455" s="1">
        <v>71</v>
      </c>
      <c r="AC455" s="1">
        <v>0</v>
      </c>
      <c r="AD455" s="1">
        <v>3</v>
      </c>
      <c r="AE455" s="1">
        <v>0</v>
      </c>
      <c r="AF455" s="1">
        <v>0</v>
      </c>
      <c r="AG455" s="1">
        <v>0</v>
      </c>
      <c r="AH455" s="1">
        <v>100</v>
      </c>
      <c r="AI455" s="1">
        <v>0.01</v>
      </c>
      <c r="AK455" s="2" t="s">
        <v>1030</v>
      </c>
      <c r="AL455" s="1" t="s">
        <v>818</v>
      </c>
      <c r="AM455" s="1">
        <v>39</v>
      </c>
      <c r="AN455" s="1">
        <v>4</v>
      </c>
      <c r="AO455" s="1">
        <v>9</v>
      </c>
      <c r="AP455" s="1">
        <v>13</v>
      </c>
      <c r="AQ455" s="1">
        <v>2</v>
      </c>
      <c r="AR455" s="1">
        <v>8</v>
      </c>
      <c r="AS455" s="1">
        <v>3</v>
      </c>
      <c r="AT455" s="1">
        <v>31</v>
      </c>
      <c r="AU455" s="1">
        <v>0</v>
      </c>
      <c r="AV455" s="1">
        <v>2</v>
      </c>
      <c r="AW455" s="1">
        <v>0</v>
      </c>
      <c r="AX455" s="1">
        <v>0</v>
      </c>
      <c r="AY455" s="1">
        <v>1</v>
      </c>
      <c r="AZ455" s="1">
        <v>84</v>
      </c>
      <c r="BA455" s="1">
        <v>4.8000000000000001E-2</v>
      </c>
      <c r="BC455" s="2" t="s">
        <v>486</v>
      </c>
      <c r="BD455" s="1" t="s">
        <v>812</v>
      </c>
      <c r="BE455" s="1">
        <v>48</v>
      </c>
      <c r="BF455" s="1">
        <v>5</v>
      </c>
      <c r="BG455" s="1">
        <v>3</v>
      </c>
      <c r="BH455" s="1">
        <v>8</v>
      </c>
      <c r="BI455" s="1">
        <v>-1</v>
      </c>
      <c r="BJ455" s="1">
        <v>4</v>
      </c>
      <c r="BK455" s="1">
        <v>28</v>
      </c>
      <c r="BL455" s="1">
        <v>26</v>
      </c>
      <c r="BM455" s="1">
        <v>0</v>
      </c>
      <c r="BN455" s="1">
        <v>1</v>
      </c>
      <c r="BO455" s="1">
        <v>0</v>
      </c>
      <c r="BP455" s="1">
        <v>0</v>
      </c>
      <c r="BQ455" s="1">
        <v>0</v>
      </c>
      <c r="BR455" s="1">
        <v>55</v>
      </c>
      <c r="BS455" s="1">
        <v>9.0999999999999998E-2</v>
      </c>
      <c r="BU455" s="2" t="s">
        <v>776</v>
      </c>
      <c r="BV455" s="1" t="s">
        <v>799</v>
      </c>
      <c r="BW455" s="1">
        <v>72</v>
      </c>
      <c r="BX455" s="1">
        <v>2</v>
      </c>
      <c r="BY455" s="1">
        <v>11</v>
      </c>
      <c r="BZ455" s="1">
        <v>13</v>
      </c>
      <c r="CA455" s="1">
        <v>-3</v>
      </c>
      <c r="CB455" s="1">
        <v>46</v>
      </c>
      <c r="CC455" s="1">
        <v>221</v>
      </c>
      <c r="CD455" s="1">
        <v>143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50</v>
      </c>
      <c r="CK455" s="1">
        <v>0.04</v>
      </c>
      <c r="CL455" s="1" t="s">
        <v>797</v>
      </c>
      <c r="CM455" s="1" t="s">
        <v>763</v>
      </c>
      <c r="CN455" s="1" t="s">
        <v>795</v>
      </c>
      <c r="CO455" s="1">
        <v>48</v>
      </c>
      <c r="CP455" s="1">
        <v>1</v>
      </c>
      <c r="CQ455" s="1">
        <v>13</v>
      </c>
      <c r="CR455" s="1">
        <v>14</v>
      </c>
      <c r="CS455" s="1">
        <v>6</v>
      </c>
      <c r="CT455" s="1">
        <v>18</v>
      </c>
      <c r="CU455" s="1">
        <v>45</v>
      </c>
      <c r="CV455" s="1">
        <v>71</v>
      </c>
      <c r="CW455" s="1">
        <v>0</v>
      </c>
      <c r="CX455" s="1">
        <v>4</v>
      </c>
      <c r="CY455" s="1">
        <v>0</v>
      </c>
      <c r="CZ455" s="1">
        <v>0</v>
      </c>
      <c r="DA455" s="1">
        <v>0</v>
      </c>
      <c r="DB455" s="1">
        <v>46</v>
      </c>
      <c r="DC455" s="1">
        <v>2.1999999999999999E-2</v>
      </c>
      <c r="DE455" s="2"/>
      <c r="DF455" s="1" t="s">
        <v>763</v>
      </c>
      <c r="DG455" s="1">
        <v>48</v>
      </c>
      <c r="DH455" s="1">
        <v>1</v>
      </c>
      <c r="DI455" s="1">
        <v>13</v>
      </c>
      <c r="DJ455" s="1">
        <v>14</v>
      </c>
      <c r="DK455" s="1">
        <v>6</v>
      </c>
      <c r="DL455" s="1">
        <v>18</v>
      </c>
      <c r="DM455" s="1">
        <v>45</v>
      </c>
      <c r="DN455" s="1">
        <v>71</v>
      </c>
      <c r="DO455" s="1">
        <v>0</v>
      </c>
      <c r="DP455" s="1">
        <v>4</v>
      </c>
      <c r="DQ455" s="1">
        <v>0</v>
      </c>
      <c r="DR455" s="1">
        <v>0</v>
      </c>
      <c r="DS455" s="1">
        <v>0</v>
      </c>
      <c r="DT455" s="1">
        <v>46</v>
      </c>
      <c r="DU455" s="1">
        <v>2.1999999999999999E-2</v>
      </c>
    </row>
    <row r="456" spans="1:125" x14ac:dyDescent="0.2">
      <c r="A456" s="2" t="s">
        <v>1031</v>
      </c>
      <c r="B456" s="1" t="s">
        <v>820</v>
      </c>
      <c r="C456" s="1">
        <v>70</v>
      </c>
      <c r="D456" s="1">
        <v>2</v>
      </c>
      <c r="E456" s="1">
        <v>12</v>
      </c>
      <c r="F456" s="1">
        <v>14</v>
      </c>
      <c r="G456" s="1">
        <v>-6</v>
      </c>
      <c r="H456" s="1">
        <v>66</v>
      </c>
      <c r="I456" s="1">
        <v>36</v>
      </c>
      <c r="J456" s="1">
        <v>59</v>
      </c>
      <c r="K456" s="1">
        <v>0</v>
      </c>
      <c r="L456" s="1">
        <v>2</v>
      </c>
      <c r="M456" s="1">
        <v>0</v>
      </c>
      <c r="N456" s="1">
        <v>1</v>
      </c>
      <c r="O456" s="1">
        <v>0</v>
      </c>
      <c r="P456" s="1">
        <v>49</v>
      </c>
      <c r="Q456" s="1">
        <v>4.1000000000000002E-2</v>
      </c>
      <c r="S456" s="1" t="s">
        <v>1032</v>
      </c>
      <c r="T456" s="1" t="s">
        <v>809</v>
      </c>
      <c r="U456" s="1">
        <v>71</v>
      </c>
      <c r="V456" s="1">
        <v>3</v>
      </c>
      <c r="W456" s="1">
        <v>10</v>
      </c>
      <c r="X456" s="1">
        <v>13</v>
      </c>
      <c r="Y456" s="1">
        <v>-5</v>
      </c>
      <c r="Z456" s="1">
        <v>198</v>
      </c>
      <c r="AA456" s="1">
        <v>196</v>
      </c>
      <c r="AB456" s="1">
        <v>123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41</v>
      </c>
      <c r="AI456" s="1">
        <v>7.2999999999999995E-2</v>
      </c>
      <c r="AK456" s="2" t="s">
        <v>959</v>
      </c>
      <c r="AL456" s="1" t="s">
        <v>825</v>
      </c>
      <c r="AM456" s="1">
        <v>62</v>
      </c>
      <c r="AN456" s="1">
        <v>2</v>
      </c>
      <c r="AO456" s="1">
        <v>11</v>
      </c>
      <c r="AP456" s="1">
        <v>13</v>
      </c>
      <c r="AQ456" s="1">
        <v>0</v>
      </c>
      <c r="AR456" s="1">
        <v>24</v>
      </c>
      <c r="AS456" s="1">
        <v>47</v>
      </c>
      <c r="AT456" s="1">
        <v>144</v>
      </c>
      <c r="AU456" s="1">
        <v>0</v>
      </c>
      <c r="AV456" s="1">
        <v>1</v>
      </c>
      <c r="AW456" s="1">
        <v>0</v>
      </c>
      <c r="AX456" s="1">
        <v>1</v>
      </c>
      <c r="AY456" s="1">
        <v>0</v>
      </c>
      <c r="AZ456" s="1">
        <v>77</v>
      </c>
      <c r="BA456" s="1">
        <v>2.5999999999999999E-2</v>
      </c>
      <c r="BC456" s="2" t="s">
        <v>545</v>
      </c>
      <c r="BD456" s="1" t="s">
        <v>801</v>
      </c>
      <c r="BE456" s="1">
        <v>28</v>
      </c>
      <c r="BF456" s="1">
        <v>4</v>
      </c>
      <c r="BG456" s="1">
        <v>4</v>
      </c>
      <c r="BH456" s="1">
        <v>8</v>
      </c>
      <c r="BI456" s="1">
        <v>-4</v>
      </c>
      <c r="BJ456" s="1">
        <v>20</v>
      </c>
      <c r="BK456" s="1">
        <v>25</v>
      </c>
      <c r="BL456" s="1">
        <v>11</v>
      </c>
      <c r="BM456" s="1">
        <v>1</v>
      </c>
      <c r="BN456" s="1">
        <v>1</v>
      </c>
      <c r="BO456" s="1">
        <v>0</v>
      </c>
      <c r="BP456" s="1">
        <v>0</v>
      </c>
      <c r="BQ456" s="1">
        <v>1</v>
      </c>
      <c r="BR456" s="1">
        <v>31</v>
      </c>
      <c r="BS456" s="1">
        <v>0.129</v>
      </c>
      <c r="BU456" s="2" t="s">
        <v>1006</v>
      </c>
      <c r="BV456" s="1" t="s">
        <v>819</v>
      </c>
      <c r="BW456" s="1">
        <v>69</v>
      </c>
      <c r="BX456" s="1">
        <v>2</v>
      </c>
      <c r="BY456" s="1">
        <v>11</v>
      </c>
      <c r="BZ456" s="1">
        <v>13</v>
      </c>
      <c r="CA456" s="1">
        <v>11</v>
      </c>
      <c r="CB456" s="1">
        <v>101</v>
      </c>
      <c r="CC456" s="1">
        <v>229</v>
      </c>
      <c r="CD456" s="1">
        <v>160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73</v>
      </c>
      <c r="CK456" s="1">
        <v>2.7E-2</v>
      </c>
      <c r="CL456" s="1" t="s">
        <v>797</v>
      </c>
      <c r="CM456" s="1" t="s">
        <v>394</v>
      </c>
      <c r="CN456" s="1" t="s">
        <v>804</v>
      </c>
      <c r="CO456" s="1">
        <v>38</v>
      </c>
      <c r="CP456" s="1">
        <v>6</v>
      </c>
      <c r="CQ456" s="1">
        <v>8</v>
      </c>
      <c r="CR456" s="1">
        <v>14</v>
      </c>
      <c r="CS456" s="1">
        <v>-2</v>
      </c>
      <c r="CT456" s="1">
        <v>10</v>
      </c>
      <c r="CU456" s="1">
        <v>49</v>
      </c>
      <c r="CV456" s="1">
        <v>8</v>
      </c>
      <c r="CW456" s="1">
        <v>0</v>
      </c>
      <c r="CX456" s="1">
        <v>0</v>
      </c>
      <c r="CY456" s="1">
        <v>0</v>
      </c>
      <c r="CZ456" s="1">
        <v>0</v>
      </c>
      <c r="DA456" s="1">
        <v>2</v>
      </c>
      <c r="DB456" s="1">
        <v>79</v>
      </c>
      <c r="DC456" s="1">
        <v>7.5999999999999998E-2</v>
      </c>
      <c r="DE456" s="2"/>
      <c r="DF456" s="1" t="s">
        <v>394</v>
      </c>
      <c r="DG456" s="1">
        <v>38</v>
      </c>
      <c r="DH456" s="1">
        <v>6</v>
      </c>
      <c r="DI456" s="1">
        <v>8</v>
      </c>
      <c r="DJ456" s="1">
        <v>14</v>
      </c>
      <c r="DK456" s="1">
        <v>-2</v>
      </c>
      <c r="DL456" s="1">
        <v>10</v>
      </c>
      <c r="DM456" s="1">
        <v>49</v>
      </c>
      <c r="DN456" s="1">
        <v>8</v>
      </c>
      <c r="DO456" s="1">
        <v>0</v>
      </c>
      <c r="DP456" s="1">
        <v>0</v>
      </c>
      <c r="DQ456" s="1">
        <v>0</v>
      </c>
      <c r="DR456" s="1">
        <v>0</v>
      </c>
      <c r="DS456" s="1">
        <v>2</v>
      </c>
      <c r="DT456" s="1">
        <v>79</v>
      </c>
      <c r="DU456" s="1">
        <v>7.5999999999999998E-2</v>
      </c>
    </row>
    <row r="457" spans="1:125" x14ac:dyDescent="0.2">
      <c r="A457" s="2" t="s">
        <v>158</v>
      </c>
      <c r="B457" s="1" t="s">
        <v>823</v>
      </c>
      <c r="C457" s="1">
        <v>51</v>
      </c>
      <c r="D457" s="1">
        <v>4</v>
      </c>
      <c r="E457" s="1">
        <v>10</v>
      </c>
      <c r="F457" s="1">
        <v>14</v>
      </c>
      <c r="G457" s="1">
        <v>6</v>
      </c>
      <c r="H457" s="1">
        <v>105</v>
      </c>
      <c r="I457" s="1">
        <v>102</v>
      </c>
      <c r="J457" s="1">
        <v>24</v>
      </c>
      <c r="K457" s="1">
        <v>0</v>
      </c>
      <c r="L457" s="1">
        <v>1</v>
      </c>
      <c r="M457" s="1">
        <v>0</v>
      </c>
      <c r="N457" s="1">
        <v>0</v>
      </c>
      <c r="O457" s="1">
        <v>0</v>
      </c>
      <c r="P457" s="1">
        <v>57</v>
      </c>
      <c r="Q457" s="1">
        <v>7.0000000000000007E-2</v>
      </c>
      <c r="S457" s="1" t="s">
        <v>323</v>
      </c>
      <c r="T457" s="1" t="s">
        <v>814</v>
      </c>
      <c r="U457" s="1">
        <v>24</v>
      </c>
      <c r="V457" s="1">
        <v>6</v>
      </c>
      <c r="W457" s="1">
        <v>7</v>
      </c>
      <c r="X457" s="1">
        <v>13</v>
      </c>
      <c r="Y457" s="1">
        <v>2</v>
      </c>
      <c r="Z457" s="1">
        <v>10</v>
      </c>
      <c r="AA457" s="1">
        <v>56</v>
      </c>
      <c r="AB457" s="1">
        <v>9</v>
      </c>
      <c r="AC457" s="1">
        <v>0</v>
      </c>
      <c r="AD457" s="1">
        <v>0</v>
      </c>
      <c r="AE457" s="1">
        <v>0</v>
      </c>
      <c r="AF457" s="1">
        <v>0</v>
      </c>
      <c r="AG457" s="1">
        <v>2</v>
      </c>
      <c r="AH457" s="1">
        <v>57</v>
      </c>
      <c r="AI457" s="1">
        <v>0.105</v>
      </c>
      <c r="AK457" s="2" t="s">
        <v>1007</v>
      </c>
      <c r="AL457" s="1" t="s">
        <v>817</v>
      </c>
      <c r="AM457" s="1">
        <v>65</v>
      </c>
      <c r="AN457" s="1">
        <v>3</v>
      </c>
      <c r="AO457" s="1">
        <v>10</v>
      </c>
      <c r="AP457" s="1">
        <v>13</v>
      </c>
      <c r="AQ457" s="1">
        <v>13</v>
      </c>
      <c r="AR457" s="1">
        <v>54</v>
      </c>
      <c r="AS457" s="1">
        <v>112</v>
      </c>
      <c r="AT457" s="1">
        <v>150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87</v>
      </c>
      <c r="BA457" s="1">
        <v>3.4000000000000002E-2</v>
      </c>
      <c r="BC457" s="2" t="s">
        <v>1033</v>
      </c>
      <c r="BD457" s="1" t="s">
        <v>795</v>
      </c>
      <c r="BE457" s="1">
        <v>33</v>
      </c>
      <c r="BF457" s="1">
        <v>2</v>
      </c>
      <c r="BG457" s="1">
        <v>5</v>
      </c>
      <c r="BH457" s="1">
        <v>7</v>
      </c>
      <c r="BI457" s="1">
        <v>9</v>
      </c>
      <c r="BJ457" s="1">
        <v>20</v>
      </c>
      <c r="BK457" s="1">
        <v>48</v>
      </c>
      <c r="BL457" s="1">
        <v>31</v>
      </c>
      <c r="BM457" s="1">
        <v>0</v>
      </c>
      <c r="BN457" s="1">
        <v>1</v>
      </c>
      <c r="BO457" s="1">
        <v>0</v>
      </c>
      <c r="BP457" s="1">
        <v>0</v>
      </c>
      <c r="BQ457" s="1">
        <v>0</v>
      </c>
      <c r="BR457" s="1">
        <v>33</v>
      </c>
      <c r="BS457" s="1">
        <v>6.0999999999999999E-2</v>
      </c>
      <c r="BU457" s="2" t="s">
        <v>402</v>
      </c>
      <c r="BV457" s="1" t="s">
        <v>821</v>
      </c>
      <c r="BW457" s="1">
        <v>69</v>
      </c>
      <c r="BX457" s="1">
        <v>7</v>
      </c>
      <c r="BY457" s="1">
        <v>6</v>
      </c>
      <c r="BZ457" s="1">
        <v>13</v>
      </c>
      <c r="CA457" s="1">
        <v>0</v>
      </c>
      <c r="CB457" s="1">
        <v>18</v>
      </c>
      <c r="CC457" s="1">
        <v>82</v>
      </c>
      <c r="CD457" s="1">
        <v>56</v>
      </c>
      <c r="CE457" s="1">
        <v>0</v>
      </c>
      <c r="CF457" s="1">
        <v>0</v>
      </c>
      <c r="CG457" s="1">
        <v>0</v>
      </c>
      <c r="CH457" s="1">
        <v>1</v>
      </c>
      <c r="CI457" s="1">
        <v>1</v>
      </c>
      <c r="CJ457" s="1">
        <v>53</v>
      </c>
      <c r="CK457" s="1">
        <v>0.13200000000000001</v>
      </c>
      <c r="CL457" s="1" t="s">
        <v>797</v>
      </c>
      <c r="CM457" s="1" t="s">
        <v>320</v>
      </c>
      <c r="CN457" s="1" t="s">
        <v>829</v>
      </c>
      <c r="CO457" s="1">
        <v>40</v>
      </c>
      <c r="CP457" s="1">
        <v>5</v>
      </c>
      <c r="CQ457" s="1">
        <v>9</v>
      </c>
      <c r="CR457" s="1">
        <v>14</v>
      </c>
      <c r="CS457" s="1">
        <v>-11</v>
      </c>
      <c r="CT457" s="1">
        <v>10</v>
      </c>
      <c r="CU457" s="1">
        <v>11</v>
      </c>
      <c r="CV457" s="1">
        <v>11</v>
      </c>
      <c r="CW457" s="1">
        <v>3</v>
      </c>
      <c r="CX457" s="1">
        <v>3</v>
      </c>
      <c r="CY457" s="1">
        <v>0</v>
      </c>
      <c r="CZ457" s="1">
        <v>0</v>
      </c>
      <c r="DA457" s="1">
        <v>1</v>
      </c>
      <c r="DB457" s="1">
        <v>49</v>
      </c>
      <c r="DC457" s="1">
        <v>0.10199999999999999</v>
      </c>
      <c r="DE457" s="2"/>
      <c r="DF457" s="1" t="s">
        <v>320</v>
      </c>
      <c r="DG457" s="1">
        <v>40</v>
      </c>
      <c r="DH457" s="1">
        <v>5</v>
      </c>
      <c r="DI457" s="1">
        <v>9</v>
      </c>
      <c r="DJ457" s="1">
        <v>14</v>
      </c>
      <c r="DK457" s="1">
        <v>-11</v>
      </c>
      <c r="DL457" s="1">
        <v>10</v>
      </c>
      <c r="DM457" s="1">
        <v>11</v>
      </c>
      <c r="DN457" s="1">
        <v>11</v>
      </c>
      <c r="DO457" s="1">
        <v>3</v>
      </c>
      <c r="DP457" s="1">
        <v>3</v>
      </c>
      <c r="DQ457" s="1">
        <v>0</v>
      </c>
      <c r="DR457" s="1">
        <v>0</v>
      </c>
      <c r="DS457" s="1">
        <v>1</v>
      </c>
      <c r="DT457" s="1">
        <v>49</v>
      </c>
      <c r="DU457" s="1">
        <v>0.10199999999999999</v>
      </c>
    </row>
    <row r="458" spans="1:125" x14ac:dyDescent="0.2">
      <c r="A458" s="2" t="s">
        <v>626</v>
      </c>
      <c r="B458" s="1" t="s">
        <v>805</v>
      </c>
      <c r="C458" s="1">
        <v>71</v>
      </c>
      <c r="D458" s="1">
        <v>3</v>
      </c>
      <c r="E458" s="1">
        <v>11</v>
      </c>
      <c r="F458" s="1">
        <v>14</v>
      </c>
      <c r="G458" s="1">
        <v>-3</v>
      </c>
      <c r="H458" s="1">
        <v>131</v>
      </c>
      <c r="I458" s="1">
        <v>69</v>
      </c>
      <c r="J458" s="1">
        <v>30</v>
      </c>
      <c r="K458" s="1">
        <v>0</v>
      </c>
      <c r="L458" s="1">
        <v>0</v>
      </c>
      <c r="M458" s="1">
        <v>0</v>
      </c>
      <c r="N458" s="1">
        <v>0</v>
      </c>
      <c r="O458" s="1">
        <v>1</v>
      </c>
      <c r="P458" s="1">
        <v>75</v>
      </c>
      <c r="Q458" s="1">
        <v>0.04</v>
      </c>
      <c r="S458" s="1" t="s">
        <v>989</v>
      </c>
      <c r="T458" s="1" t="s">
        <v>829</v>
      </c>
      <c r="U458" s="1">
        <v>82</v>
      </c>
      <c r="V458" s="1">
        <v>2</v>
      </c>
      <c r="W458" s="1">
        <v>11</v>
      </c>
      <c r="X458" s="1">
        <v>13</v>
      </c>
      <c r="Y458" s="1">
        <v>1</v>
      </c>
      <c r="Z458" s="1">
        <v>34</v>
      </c>
      <c r="AA458" s="1">
        <v>98</v>
      </c>
      <c r="AB458" s="1">
        <v>132</v>
      </c>
      <c r="AC458" s="1">
        <v>0</v>
      </c>
      <c r="AD458" s="1">
        <v>1</v>
      </c>
      <c r="AE458" s="1">
        <v>0</v>
      </c>
      <c r="AF458" s="1">
        <v>0</v>
      </c>
      <c r="AG458" s="1">
        <v>1</v>
      </c>
      <c r="AH458" s="1">
        <v>53</v>
      </c>
      <c r="AI458" s="1">
        <v>3.7999999999999999E-2</v>
      </c>
      <c r="AK458" s="2" t="s">
        <v>217</v>
      </c>
      <c r="AL458" s="1" t="s">
        <v>798</v>
      </c>
      <c r="AM458" s="1">
        <v>49</v>
      </c>
      <c r="AN458" s="1">
        <v>7</v>
      </c>
      <c r="AO458" s="1">
        <v>6</v>
      </c>
      <c r="AP458" s="1">
        <v>13</v>
      </c>
      <c r="AQ458" s="1">
        <v>-7</v>
      </c>
      <c r="AR458" s="1">
        <v>16</v>
      </c>
      <c r="AS458" s="1">
        <v>104</v>
      </c>
      <c r="AT458" s="1">
        <v>9</v>
      </c>
      <c r="AU458" s="1">
        <v>1</v>
      </c>
      <c r="AV458" s="1">
        <v>1</v>
      </c>
      <c r="AW458" s="1">
        <v>1</v>
      </c>
      <c r="AX458" s="1">
        <v>0</v>
      </c>
      <c r="AY458" s="1">
        <v>1</v>
      </c>
      <c r="AZ458" s="1">
        <v>66</v>
      </c>
      <c r="BA458" s="1">
        <v>0.106</v>
      </c>
      <c r="BC458" s="2" t="s">
        <v>637</v>
      </c>
      <c r="BD458" s="1" t="s">
        <v>821</v>
      </c>
      <c r="BE458" s="1">
        <v>29</v>
      </c>
      <c r="BF458" s="1">
        <v>2</v>
      </c>
      <c r="BG458" s="1">
        <v>5</v>
      </c>
      <c r="BH458" s="1">
        <v>7</v>
      </c>
      <c r="BI458" s="1">
        <v>3</v>
      </c>
      <c r="BJ458" s="1">
        <v>14</v>
      </c>
      <c r="BK458" s="1">
        <v>21</v>
      </c>
      <c r="BL458" s="1">
        <v>35</v>
      </c>
      <c r="BM458" s="1">
        <v>1</v>
      </c>
      <c r="BN458" s="1">
        <v>0</v>
      </c>
      <c r="BO458" s="1">
        <v>0</v>
      </c>
      <c r="BP458" s="1">
        <v>0</v>
      </c>
      <c r="BQ458" s="1">
        <v>0</v>
      </c>
      <c r="BR458" s="1">
        <v>28</v>
      </c>
      <c r="BS458" s="1">
        <v>7.0999999999999994E-2</v>
      </c>
      <c r="BU458" s="2" t="s">
        <v>313</v>
      </c>
      <c r="BV458" s="1" t="s">
        <v>818</v>
      </c>
      <c r="BW458" s="1">
        <v>71</v>
      </c>
      <c r="BX458" s="1">
        <v>5</v>
      </c>
      <c r="BY458" s="1">
        <v>8</v>
      </c>
      <c r="BZ458" s="1">
        <v>13</v>
      </c>
      <c r="CA458" s="1">
        <v>2</v>
      </c>
      <c r="CB458" s="1">
        <v>122</v>
      </c>
      <c r="CC458" s="1">
        <v>148</v>
      </c>
      <c r="CD458" s="1">
        <v>33</v>
      </c>
      <c r="CE458" s="1">
        <v>0</v>
      </c>
      <c r="CF458" s="1">
        <v>0</v>
      </c>
      <c r="CG458" s="1">
        <v>1</v>
      </c>
      <c r="CH458" s="1">
        <v>0</v>
      </c>
      <c r="CI458" s="1">
        <v>0</v>
      </c>
      <c r="CJ458" s="1">
        <v>76</v>
      </c>
      <c r="CK458" s="1">
        <v>6.6000000000000003E-2</v>
      </c>
      <c r="CL458" s="1" t="s">
        <v>797</v>
      </c>
      <c r="CM458" s="1" t="s">
        <v>768</v>
      </c>
      <c r="CN458" s="1" t="s">
        <v>795</v>
      </c>
      <c r="CO458" s="1">
        <v>60</v>
      </c>
      <c r="CP458" s="1">
        <v>2</v>
      </c>
      <c r="CQ458" s="1">
        <v>12</v>
      </c>
      <c r="CR458" s="1">
        <v>14</v>
      </c>
      <c r="CS458" s="1">
        <v>-4</v>
      </c>
      <c r="CT458" s="1">
        <v>25</v>
      </c>
      <c r="CU458" s="1">
        <v>170</v>
      </c>
      <c r="CV458" s="1">
        <v>105</v>
      </c>
      <c r="CW458" s="1">
        <v>0</v>
      </c>
      <c r="CX458" s="1">
        <v>0</v>
      </c>
      <c r="CY458" s="1">
        <v>0</v>
      </c>
      <c r="CZ458" s="1">
        <v>2</v>
      </c>
      <c r="DA458" s="1">
        <v>0</v>
      </c>
      <c r="DB458" s="1">
        <v>86</v>
      </c>
      <c r="DC458" s="1">
        <v>2.3E-2</v>
      </c>
      <c r="DE458" s="2"/>
      <c r="DF458" s="1" t="s">
        <v>768</v>
      </c>
      <c r="DG458" s="1">
        <v>60</v>
      </c>
      <c r="DH458" s="1">
        <v>2</v>
      </c>
      <c r="DI458" s="1">
        <v>12</v>
      </c>
      <c r="DJ458" s="1">
        <v>14</v>
      </c>
      <c r="DK458" s="1">
        <v>-4</v>
      </c>
      <c r="DL458" s="1">
        <v>25</v>
      </c>
      <c r="DM458" s="1">
        <v>170</v>
      </c>
      <c r="DN458" s="1">
        <v>105</v>
      </c>
      <c r="DO458" s="1">
        <v>0</v>
      </c>
      <c r="DP458" s="1">
        <v>0</v>
      </c>
      <c r="DQ458" s="1">
        <v>0</v>
      </c>
      <c r="DR458" s="1">
        <v>2</v>
      </c>
      <c r="DS458" s="1">
        <v>0</v>
      </c>
      <c r="DT458" s="1">
        <v>86</v>
      </c>
      <c r="DU458" s="1">
        <v>2.3E-2</v>
      </c>
    </row>
    <row r="459" spans="1:125" x14ac:dyDescent="0.2">
      <c r="A459" s="2" t="s">
        <v>389</v>
      </c>
      <c r="B459" s="1" t="s">
        <v>794</v>
      </c>
      <c r="C459" s="1">
        <v>76</v>
      </c>
      <c r="D459" s="1">
        <v>7</v>
      </c>
      <c r="E459" s="1">
        <v>7</v>
      </c>
      <c r="F459" s="1">
        <v>14</v>
      </c>
      <c r="G459" s="1">
        <v>-14</v>
      </c>
      <c r="H459" s="1">
        <v>61</v>
      </c>
      <c r="I459" s="1">
        <v>164</v>
      </c>
      <c r="J459" s="1">
        <v>36</v>
      </c>
      <c r="K459" s="1">
        <v>0</v>
      </c>
      <c r="L459" s="1">
        <v>0</v>
      </c>
      <c r="M459" s="1">
        <v>0</v>
      </c>
      <c r="N459" s="1">
        <v>0</v>
      </c>
      <c r="O459" s="1">
        <v>1</v>
      </c>
      <c r="P459" s="1">
        <v>101</v>
      </c>
      <c r="Q459" s="1">
        <v>6.9000000000000006E-2</v>
      </c>
      <c r="S459" s="1" t="s">
        <v>776</v>
      </c>
      <c r="T459" s="1" t="s">
        <v>795</v>
      </c>
      <c r="U459" s="1">
        <v>63</v>
      </c>
      <c r="V459" s="1">
        <v>1</v>
      </c>
      <c r="W459" s="1">
        <v>12</v>
      </c>
      <c r="X459" s="1">
        <v>13</v>
      </c>
      <c r="Y459" s="1">
        <v>12</v>
      </c>
      <c r="Z459" s="1">
        <v>66</v>
      </c>
      <c r="AA459" s="1">
        <v>194</v>
      </c>
      <c r="AB459" s="1">
        <v>94</v>
      </c>
      <c r="AC459" s="1">
        <v>0</v>
      </c>
      <c r="AD459" s="1">
        <v>0</v>
      </c>
      <c r="AE459" s="1">
        <v>0</v>
      </c>
      <c r="AF459" s="1">
        <v>3</v>
      </c>
      <c r="AG459" s="1">
        <v>0</v>
      </c>
      <c r="AH459" s="1">
        <v>56</v>
      </c>
      <c r="AI459" s="1">
        <v>1.7999999999999999E-2</v>
      </c>
      <c r="AK459" s="2" t="s">
        <v>280</v>
      </c>
      <c r="AL459" s="1" t="s">
        <v>817</v>
      </c>
      <c r="AM459" s="1">
        <v>14</v>
      </c>
      <c r="AN459" s="1">
        <v>6</v>
      </c>
      <c r="AO459" s="1">
        <v>7</v>
      </c>
      <c r="AP459" s="1">
        <v>13</v>
      </c>
      <c r="AQ459" s="1">
        <v>6</v>
      </c>
      <c r="AR459" s="1">
        <v>9</v>
      </c>
      <c r="AS459" s="1">
        <v>44</v>
      </c>
      <c r="AT459" s="1">
        <v>11</v>
      </c>
      <c r="AU459" s="1">
        <v>2</v>
      </c>
      <c r="AV459" s="1">
        <v>1</v>
      </c>
      <c r="AW459" s="1">
        <v>0</v>
      </c>
      <c r="AX459" s="1">
        <v>0</v>
      </c>
      <c r="AY459" s="1">
        <v>1</v>
      </c>
      <c r="AZ459" s="1">
        <v>23</v>
      </c>
      <c r="BA459" s="1">
        <v>0.26100000000000001</v>
      </c>
      <c r="BC459" s="2" t="s">
        <v>166</v>
      </c>
      <c r="BD459" s="1" t="s">
        <v>809</v>
      </c>
      <c r="BE459" s="1">
        <v>27</v>
      </c>
      <c r="BF459" s="1">
        <v>2</v>
      </c>
      <c r="BG459" s="1">
        <v>5</v>
      </c>
      <c r="BH459" s="1">
        <v>7</v>
      </c>
      <c r="BI459" s="1">
        <v>0</v>
      </c>
      <c r="BJ459" s="1">
        <v>17</v>
      </c>
      <c r="BK459" s="1">
        <v>55</v>
      </c>
      <c r="BL459" s="1">
        <v>13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38</v>
      </c>
      <c r="BS459" s="1">
        <v>5.2999999999999999E-2</v>
      </c>
      <c r="BU459" s="2" t="s">
        <v>226</v>
      </c>
      <c r="BV459" s="1" t="s">
        <v>821</v>
      </c>
      <c r="BW459" s="1">
        <v>52</v>
      </c>
      <c r="BX459" s="1">
        <v>6</v>
      </c>
      <c r="BY459" s="1">
        <v>7</v>
      </c>
      <c r="BZ459" s="1">
        <v>13</v>
      </c>
      <c r="CA459" s="1">
        <v>-1</v>
      </c>
      <c r="CB459" s="1">
        <v>121</v>
      </c>
      <c r="CC459" s="1">
        <v>92</v>
      </c>
      <c r="CD459" s="1">
        <v>35</v>
      </c>
      <c r="CE459" s="1">
        <v>0</v>
      </c>
      <c r="CF459" s="1">
        <v>1</v>
      </c>
      <c r="CG459" s="1">
        <v>0</v>
      </c>
      <c r="CH459" s="1">
        <v>1</v>
      </c>
      <c r="CI459" s="1">
        <v>3</v>
      </c>
      <c r="CJ459" s="1">
        <v>49</v>
      </c>
      <c r="CK459" s="1">
        <v>0.122</v>
      </c>
      <c r="CL459" s="1" t="s">
        <v>797</v>
      </c>
      <c r="CM459" s="1" t="s">
        <v>760</v>
      </c>
      <c r="CN459" s="1" t="s">
        <v>814</v>
      </c>
      <c r="CO459" s="1">
        <v>56</v>
      </c>
      <c r="CP459" s="1">
        <v>3</v>
      </c>
      <c r="CQ459" s="1">
        <v>10</v>
      </c>
      <c r="CR459" s="1">
        <v>13</v>
      </c>
      <c r="CS459" s="1">
        <v>3</v>
      </c>
      <c r="CT459" s="1">
        <v>28</v>
      </c>
      <c r="CU459" s="1">
        <v>50</v>
      </c>
      <c r="CV459" s="1">
        <v>44</v>
      </c>
      <c r="CW459" s="1">
        <v>1</v>
      </c>
      <c r="CX459" s="1">
        <v>4</v>
      </c>
      <c r="CY459" s="1">
        <v>0</v>
      </c>
      <c r="CZ459" s="1">
        <v>0</v>
      </c>
      <c r="DA459" s="1">
        <v>2</v>
      </c>
      <c r="DB459" s="1">
        <v>79</v>
      </c>
      <c r="DC459" s="1">
        <v>3.7999999999999999E-2</v>
      </c>
      <c r="DE459" s="2"/>
      <c r="DF459" s="1" t="s">
        <v>760</v>
      </c>
      <c r="DG459" s="1">
        <v>56</v>
      </c>
      <c r="DH459" s="1">
        <v>3</v>
      </c>
      <c r="DI459" s="1">
        <v>10</v>
      </c>
      <c r="DJ459" s="1">
        <v>13</v>
      </c>
      <c r="DK459" s="1">
        <v>3</v>
      </c>
      <c r="DL459" s="1">
        <v>28</v>
      </c>
      <c r="DM459" s="1">
        <v>50</v>
      </c>
      <c r="DN459" s="1">
        <v>44</v>
      </c>
      <c r="DO459" s="1">
        <v>1</v>
      </c>
      <c r="DP459" s="1">
        <v>4</v>
      </c>
      <c r="DQ459" s="1">
        <v>0</v>
      </c>
      <c r="DR459" s="1">
        <v>0</v>
      </c>
      <c r="DS459" s="1">
        <v>2</v>
      </c>
      <c r="DT459" s="1">
        <v>79</v>
      </c>
      <c r="DU459" s="1">
        <v>3.7999999999999999E-2</v>
      </c>
    </row>
    <row r="460" spans="1:125" x14ac:dyDescent="0.2">
      <c r="A460" s="2" t="s">
        <v>1034</v>
      </c>
      <c r="B460" s="1" t="s">
        <v>804</v>
      </c>
      <c r="C460" s="1">
        <v>64</v>
      </c>
      <c r="D460" s="1">
        <v>4</v>
      </c>
      <c r="E460" s="1">
        <v>10</v>
      </c>
      <c r="F460" s="1">
        <v>14</v>
      </c>
      <c r="G460" s="1">
        <v>2</v>
      </c>
      <c r="H460" s="1">
        <v>38</v>
      </c>
      <c r="I460" s="1">
        <v>152</v>
      </c>
      <c r="J460" s="1">
        <v>172</v>
      </c>
      <c r="K460" s="1">
        <v>0</v>
      </c>
      <c r="L460" s="1">
        <v>0</v>
      </c>
      <c r="M460" s="1">
        <v>0</v>
      </c>
      <c r="N460" s="1">
        <v>1</v>
      </c>
      <c r="O460" s="1">
        <v>0</v>
      </c>
      <c r="P460" s="1">
        <v>69</v>
      </c>
      <c r="Q460" s="1">
        <v>5.8000000000000003E-2</v>
      </c>
      <c r="S460" s="1" t="s">
        <v>631</v>
      </c>
      <c r="T460" s="1" t="s">
        <v>810</v>
      </c>
      <c r="U460" s="1">
        <v>82</v>
      </c>
      <c r="V460" s="1">
        <v>5</v>
      </c>
      <c r="W460" s="1">
        <v>8</v>
      </c>
      <c r="X460" s="1">
        <v>13</v>
      </c>
      <c r="Y460" s="1">
        <v>-6</v>
      </c>
      <c r="Z460" s="1">
        <v>34</v>
      </c>
      <c r="AA460" s="1">
        <v>162</v>
      </c>
      <c r="AB460" s="1">
        <v>64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73</v>
      </c>
      <c r="AI460" s="1">
        <v>6.8000000000000005E-2</v>
      </c>
      <c r="AK460" s="2" t="s">
        <v>617</v>
      </c>
      <c r="AL460" s="1" t="s">
        <v>801</v>
      </c>
      <c r="AM460" s="1">
        <v>76</v>
      </c>
      <c r="AN460" s="1">
        <v>1</v>
      </c>
      <c r="AO460" s="1">
        <v>12</v>
      </c>
      <c r="AP460" s="1">
        <v>13</v>
      </c>
      <c r="AQ460" s="1">
        <v>-3</v>
      </c>
      <c r="AR460" s="1">
        <v>37</v>
      </c>
      <c r="AS460" s="1">
        <v>75</v>
      </c>
      <c r="AT460" s="1">
        <v>161</v>
      </c>
      <c r="AU460" s="1">
        <v>0</v>
      </c>
      <c r="AV460" s="1">
        <v>0</v>
      </c>
      <c r="AW460" s="1">
        <v>0</v>
      </c>
      <c r="AX460" s="1">
        <v>2</v>
      </c>
      <c r="AY460" s="1">
        <v>0</v>
      </c>
      <c r="AZ460" s="1">
        <v>49</v>
      </c>
      <c r="BA460" s="1">
        <v>0.02</v>
      </c>
      <c r="BC460" s="2" t="s">
        <v>428</v>
      </c>
      <c r="BD460" s="1" t="s">
        <v>824</v>
      </c>
      <c r="BE460" s="1">
        <v>34</v>
      </c>
      <c r="BF460" s="1">
        <v>2</v>
      </c>
      <c r="BG460" s="1">
        <v>5</v>
      </c>
      <c r="BH460" s="1">
        <v>7</v>
      </c>
      <c r="BI460" s="1">
        <v>-4</v>
      </c>
      <c r="BJ460" s="1">
        <v>25</v>
      </c>
      <c r="BK460" s="1">
        <v>71</v>
      </c>
      <c r="BL460" s="1">
        <v>11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19</v>
      </c>
      <c r="BS460" s="1">
        <v>0.105</v>
      </c>
      <c r="BU460" s="2" t="s">
        <v>396</v>
      </c>
      <c r="BV460" s="1" t="s">
        <v>800</v>
      </c>
      <c r="BW460" s="1">
        <v>50</v>
      </c>
      <c r="BX460" s="1">
        <v>3</v>
      </c>
      <c r="BY460" s="1">
        <v>10</v>
      </c>
      <c r="BZ460" s="1">
        <v>13</v>
      </c>
      <c r="CA460" s="1">
        <v>-9</v>
      </c>
      <c r="CB460" s="1">
        <v>21</v>
      </c>
      <c r="CC460" s="1">
        <v>70</v>
      </c>
      <c r="CD460" s="1">
        <v>16</v>
      </c>
      <c r="CE460" s="1">
        <v>0</v>
      </c>
      <c r="CF460" s="1">
        <v>4</v>
      </c>
      <c r="CG460" s="1">
        <v>0</v>
      </c>
      <c r="CH460" s="1">
        <v>0</v>
      </c>
      <c r="CI460" s="1">
        <v>0</v>
      </c>
      <c r="CJ460" s="1">
        <v>56</v>
      </c>
      <c r="CK460" s="1">
        <v>5.3999999999999999E-2</v>
      </c>
      <c r="CL460" s="1" t="s">
        <v>797</v>
      </c>
      <c r="CM460" s="1" t="s">
        <v>1128</v>
      </c>
      <c r="CN460" s="1" t="s">
        <v>800</v>
      </c>
      <c r="CO460" s="1">
        <v>72</v>
      </c>
      <c r="CP460" s="1">
        <v>0</v>
      </c>
      <c r="CQ460" s="1">
        <v>13</v>
      </c>
      <c r="CR460" s="1">
        <v>13</v>
      </c>
      <c r="CS460" s="1">
        <v>10</v>
      </c>
      <c r="CT460" s="1">
        <v>34</v>
      </c>
      <c r="CU460" s="1">
        <v>39</v>
      </c>
      <c r="CV460" s="1">
        <v>84</v>
      </c>
      <c r="CW460" s="1">
        <v>0</v>
      </c>
      <c r="CX460" s="1">
        <v>1</v>
      </c>
      <c r="CY460" s="1">
        <v>0</v>
      </c>
      <c r="CZ460" s="1">
        <v>0</v>
      </c>
      <c r="DA460" s="1">
        <v>0</v>
      </c>
      <c r="DB460" s="1">
        <v>55</v>
      </c>
      <c r="DC460" s="1">
        <v>0</v>
      </c>
      <c r="DE460" s="2"/>
      <c r="DF460" s="1" t="s">
        <v>1128</v>
      </c>
      <c r="DG460" s="1">
        <v>72</v>
      </c>
      <c r="DH460" s="1">
        <v>0</v>
      </c>
      <c r="DI460" s="1">
        <v>13</v>
      </c>
      <c r="DJ460" s="1">
        <v>13</v>
      </c>
      <c r="DK460" s="1">
        <v>10</v>
      </c>
      <c r="DL460" s="1">
        <v>34</v>
      </c>
      <c r="DM460" s="1">
        <v>39</v>
      </c>
      <c r="DN460" s="1">
        <v>84</v>
      </c>
      <c r="DO460" s="1">
        <v>0</v>
      </c>
      <c r="DP460" s="1">
        <v>1</v>
      </c>
      <c r="DQ460" s="1">
        <v>0</v>
      </c>
      <c r="DR460" s="1">
        <v>0</v>
      </c>
      <c r="DS460" s="1">
        <v>0</v>
      </c>
      <c r="DT460" s="1">
        <v>55</v>
      </c>
      <c r="DU460" s="1">
        <v>0</v>
      </c>
    </row>
    <row r="461" spans="1:125" x14ac:dyDescent="0.2">
      <c r="A461" s="2" t="s">
        <v>1035</v>
      </c>
      <c r="B461" s="1" t="s">
        <v>804</v>
      </c>
      <c r="C461" s="1">
        <v>79</v>
      </c>
      <c r="D461" s="1">
        <v>4</v>
      </c>
      <c r="E461" s="1">
        <v>10</v>
      </c>
      <c r="F461" s="1">
        <v>14</v>
      </c>
      <c r="G461" s="1">
        <v>8</v>
      </c>
      <c r="H461" s="1">
        <v>57</v>
      </c>
      <c r="I461" s="1">
        <v>95</v>
      </c>
      <c r="J461" s="1">
        <v>109</v>
      </c>
      <c r="K461" s="1">
        <v>0</v>
      </c>
      <c r="L461" s="1">
        <v>0</v>
      </c>
      <c r="M461" s="1">
        <v>0</v>
      </c>
      <c r="N461" s="1">
        <v>1</v>
      </c>
      <c r="O461" s="1">
        <v>2</v>
      </c>
      <c r="P461" s="1">
        <v>47</v>
      </c>
      <c r="Q461" s="1">
        <v>8.5000000000000006E-2</v>
      </c>
      <c r="S461" s="1" t="s">
        <v>405</v>
      </c>
      <c r="T461" s="1" t="s">
        <v>820</v>
      </c>
      <c r="U461" s="1">
        <v>43</v>
      </c>
      <c r="V461" s="1">
        <v>6</v>
      </c>
      <c r="W461" s="1">
        <v>7</v>
      </c>
      <c r="X461" s="1">
        <v>13</v>
      </c>
      <c r="Y461" s="1">
        <v>3</v>
      </c>
      <c r="Z461" s="1">
        <v>28</v>
      </c>
      <c r="AA461" s="1">
        <v>24</v>
      </c>
      <c r="AB461" s="1">
        <v>17</v>
      </c>
      <c r="AC461" s="1">
        <v>0</v>
      </c>
      <c r="AD461" s="1">
        <v>0</v>
      </c>
      <c r="AE461" s="1">
        <v>1</v>
      </c>
      <c r="AF461" s="1">
        <v>0</v>
      </c>
      <c r="AG461" s="1">
        <v>0</v>
      </c>
      <c r="AH461" s="1">
        <v>48</v>
      </c>
      <c r="AI461" s="1">
        <v>0.125</v>
      </c>
      <c r="AK461" s="2" t="s">
        <v>603</v>
      </c>
      <c r="AL461" s="1" t="s">
        <v>800</v>
      </c>
      <c r="AM461" s="1">
        <v>45</v>
      </c>
      <c r="AN461" s="1">
        <v>4</v>
      </c>
      <c r="AO461" s="1">
        <v>8</v>
      </c>
      <c r="AP461" s="1">
        <v>12</v>
      </c>
      <c r="AQ461" s="1">
        <v>-11</v>
      </c>
      <c r="AR461" s="1">
        <v>10</v>
      </c>
      <c r="AS461" s="1">
        <v>22</v>
      </c>
      <c r="AT461" s="1">
        <v>15</v>
      </c>
      <c r="AU461" s="1">
        <v>1</v>
      </c>
      <c r="AV461" s="1">
        <v>2</v>
      </c>
      <c r="AW461" s="1">
        <v>0</v>
      </c>
      <c r="AX461" s="1">
        <v>0</v>
      </c>
      <c r="AY461" s="1">
        <v>0</v>
      </c>
      <c r="AZ461" s="1">
        <v>46</v>
      </c>
      <c r="BA461" s="1">
        <v>8.6999999999999994E-2</v>
      </c>
      <c r="BC461" s="2" t="s">
        <v>170</v>
      </c>
      <c r="BD461" s="1" t="s">
        <v>829</v>
      </c>
      <c r="BE461" s="1">
        <v>45</v>
      </c>
      <c r="BF461" s="1">
        <v>3</v>
      </c>
      <c r="BG461" s="1">
        <v>4</v>
      </c>
      <c r="BH461" s="1">
        <v>7</v>
      </c>
      <c r="BI461" s="1">
        <v>1</v>
      </c>
      <c r="BJ461" s="1">
        <v>60</v>
      </c>
      <c r="BK461" s="1">
        <v>77</v>
      </c>
      <c r="BL461" s="1">
        <v>13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55</v>
      </c>
      <c r="BS461" s="1">
        <v>5.5E-2</v>
      </c>
      <c r="BU461" s="2" t="s">
        <v>435</v>
      </c>
      <c r="BV461" s="1" t="s">
        <v>817</v>
      </c>
      <c r="BW461" s="1">
        <v>79</v>
      </c>
      <c r="BX461" s="1">
        <v>6</v>
      </c>
      <c r="BY461" s="1">
        <v>7</v>
      </c>
      <c r="BZ461" s="1">
        <v>13</v>
      </c>
      <c r="CA461" s="1">
        <v>-10</v>
      </c>
      <c r="CB461" s="1">
        <v>14</v>
      </c>
      <c r="CC461" s="1">
        <v>51</v>
      </c>
      <c r="CD461" s="1">
        <v>55</v>
      </c>
      <c r="CE461" s="1">
        <v>0</v>
      </c>
      <c r="CF461" s="1">
        <v>0</v>
      </c>
      <c r="CG461" s="1">
        <v>1</v>
      </c>
      <c r="CH461" s="1">
        <v>0</v>
      </c>
      <c r="CI461" s="1">
        <v>0</v>
      </c>
      <c r="CJ461" s="1">
        <v>102</v>
      </c>
      <c r="CK461" s="1">
        <v>5.8999999999999997E-2</v>
      </c>
      <c r="CL461" s="1" t="s">
        <v>797</v>
      </c>
      <c r="CM461" s="1" t="s">
        <v>378</v>
      </c>
      <c r="CN461" s="1" t="s">
        <v>810</v>
      </c>
      <c r="CO461" s="1">
        <v>69</v>
      </c>
      <c r="CP461" s="1">
        <v>3</v>
      </c>
      <c r="CQ461" s="1">
        <v>10</v>
      </c>
      <c r="CR461" s="1">
        <v>13</v>
      </c>
      <c r="CS461" s="1">
        <v>-13</v>
      </c>
      <c r="CT461" s="1">
        <v>10</v>
      </c>
      <c r="CU461" s="1">
        <v>141</v>
      </c>
      <c r="CV461" s="1">
        <v>44</v>
      </c>
      <c r="CW461" s="1">
        <v>0</v>
      </c>
      <c r="CX461" s="1">
        <v>0</v>
      </c>
      <c r="CY461" s="1">
        <v>0</v>
      </c>
      <c r="CZ461" s="1">
        <v>0</v>
      </c>
      <c r="DA461" s="1">
        <v>0</v>
      </c>
      <c r="DB461" s="1">
        <v>76</v>
      </c>
      <c r="DC461" s="1">
        <v>3.9E-2</v>
      </c>
      <c r="DE461" s="2"/>
      <c r="DF461" s="1" t="s">
        <v>378</v>
      </c>
      <c r="DG461" s="1">
        <v>69</v>
      </c>
      <c r="DH461" s="1">
        <v>3</v>
      </c>
      <c r="DI461" s="1">
        <v>10</v>
      </c>
      <c r="DJ461" s="1">
        <v>13</v>
      </c>
      <c r="DK461" s="1">
        <v>-13</v>
      </c>
      <c r="DL461" s="1">
        <v>10</v>
      </c>
      <c r="DM461" s="1">
        <v>141</v>
      </c>
      <c r="DN461" s="1">
        <v>44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76</v>
      </c>
      <c r="DU461" s="1">
        <v>3.9E-2</v>
      </c>
    </row>
    <row r="462" spans="1:125" x14ac:dyDescent="0.2">
      <c r="A462" s="2" t="s">
        <v>101</v>
      </c>
      <c r="B462" s="1" t="s">
        <v>807</v>
      </c>
      <c r="C462" s="1">
        <v>23</v>
      </c>
      <c r="D462" s="1">
        <v>10</v>
      </c>
      <c r="E462" s="1">
        <v>4</v>
      </c>
      <c r="F462" s="1">
        <v>14</v>
      </c>
      <c r="G462" s="1">
        <v>3</v>
      </c>
      <c r="H462" s="1">
        <v>18</v>
      </c>
      <c r="I462" s="1">
        <v>31</v>
      </c>
      <c r="J462" s="1">
        <v>10</v>
      </c>
      <c r="K462" s="1">
        <v>0</v>
      </c>
      <c r="L462" s="1">
        <v>1</v>
      </c>
      <c r="M462" s="1">
        <v>0</v>
      </c>
      <c r="N462" s="1">
        <v>1</v>
      </c>
      <c r="O462" s="1">
        <v>0</v>
      </c>
      <c r="P462" s="1">
        <v>66</v>
      </c>
      <c r="Q462" s="1">
        <v>0.152</v>
      </c>
      <c r="S462" s="1" t="s">
        <v>636</v>
      </c>
      <c r="T462" s="1" t="s">
        <v>819</v>
      </c>
      <c r="U462" s="1">
        <v>35</v>
      </c>
      <c r="V462" s="1">
        <v>5</v>
      </c>
      <c r="W462" s="1">
        <v>8</v>
      </c>
      <c r="X462" s="1">
        <v>13</v>
      </c>
      <c r="Y462" s="1">
        <v>10</v>
      </c>
      <c r="Z462" s="1">
        <v>0</v>
      </c>
      <c r="AA462" s="1">
        <v>8</v>
      </c>
      <c r="AB462" s="1">
        <v>7</v>
      </c>
      <c r="AC462" s="1">
        <v>0</v>
      </c>
      <c r="AD462" s="1">
        <v>1</v>
      </c>
      <c r="AE462" s="1">
        <v>0</v>
      </c>
      <c r="AF462" s="1">
        <v>0</v>
      </c>
      <c r="AG462" s="1">
        <v>0</v>
      </c>
      <c r="AH462" s="1">
        <v>50</v>
      </c>
      <c r="AI462" s="1">
        <v>0.1</v>
      </c>
      <c r="AK462" s="2" t="s">
        <v>560</v>
      </c>
      <c r="AL462" s="1" t="s">
        <v>798</v>
      </c>
      <c r="AM462" s="1">
        <v>45</v>
      </c>
      <c r="AN462" s="1">
        <v>7</v>
      </c>
      <c r="AO462" s="1">
        <v>5</v>
      </c>
      <c r="AP462" s="1">
        <v>12</v>
      </c>
      <c r="AQ462" s="1">
        <v>-4</v>
      </c>
      <c r="AR462" s="1">
        <v>6</v>
      </c>
      <c r="AS462" s="1">
        <v>41</v>
      </c>
      <c r="AT462" s="1">
        <v>17</v>
      </c>
      <c r="AU462" s="1">
        <v>2</v>
      </c>
      <c r="AV462" s="1">
        <v>1</v>
      </c>
      <c r="AW462" s="1">
        <v>0</v>
      </c>
      <c r="AX462" s="1">
        <v>0</v>
      </c>
      <c r="AY462" s="1">
        <v>3</v>
      </c>
      <c r="AZ462" s="1">
        <v>109</v>
      </c>
      <c r="BA462" s="1">
        <v>6.4000000000000001E-2</v>
      </c>
      <c r="BC462" s="2" t="s">
        <v>536</v>
      </c>
      <c r="BD462" s="1" t="s">
        <v>810</v>
      </c>
      <c r="BE462" s="1">
        <v>16</v>
      </c>
      <c r="BF462" s="1">
        <v>3</v>
      </c>
      <c r="BG462" s="1">
        <v>4</v>
      </c>
      <c r="BH462" s="1">
        <v>7</v>
      </c>
      <c r="BI462" s="1">
        <v>0</v>
      </c>
      <c r="BJ462" s="1">
        <v>2</v>
      </c>
      <c r="BK462" s="1">
        <v>13</v>
      </c>
      <c r="BL462" s="1">
        <v>11</v>
      </c>
      <c r="BM462" s="1">
        <v>1</v>
      </c>
      <c r="BN462" s="1">
        <v>1</v>
      </c>
      <c r="BO462" s="1">
        <v>0</v>
      </c>
      <c r="BP462" s="1">
        <v>0</v>
      </c>
      <c r="BQ462" s="1">
        <v>0</v>
      </c>
      <c r="BR462" s="1">
        <v>39</v>
      </c>
      <c r="BS462" s="1">
        <v>7.6999999999999999E-2</v>
      </c>
      <c r="BU462" s="2" t="s">
        <v>867</v>
      </c>
      <c r="BV462" s="1" t="s">
        <v>800</v>
      </c>
      <c r="BW462" s="1">
        <v>81</v>
      </c>
      <c r="BX462" s="1">
        <v>1</v>
      </c>
      <c r="BY462" s="1">
        <v>12</v>
      </c>
      <c r="BZ462" s="1">
        <v>13</v>
      </c>
      <c r="CA462" s="1">
        <v>9</v>
      </c>
      <c r="CB462" s="1">
        <v>26</v>
      </c>
      <c r="CC462" s="1">
        <v>75</v>
      </c>
      <c r="CD462" s="1">
        <v>64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104</v>
      </c>
      <c r="CK462" s="1">
        <v>0.01</v>
      </c>
      <c r="CL462" s="1" t="s">
        <v>797</v>
      </c>
      <c r="CM462" s="1" t="s">
        <v>290</v>
      </c>
      <c r="CN462" s="1" t="s">
        <v>804</v>
      </c>
      <c r="CO462" s="1">
        <v>77</v>
      </c>
      <c r="CP462" s="1">
        <v>7</v>
      </c>
      <c r="CQ462" s="1">
        <v>6</v>
      </c>
      <c r="CR462" s="1">
        <v>13</v>
      </c>
      <c r="CS462" s="1">
        <v>-3</v>
      </c>
      <c r="CT462" s="1">
        <v>28</v>
      </c>
      <c r="CU462" s="1">
        <v>174</v>
      </c>
      <c r="CV462" s="1">
        <v>23</v>
      </c>
      <c r="CW462" s="1">
        <v>0</v>
      </c>
      <c r="CX462" s="1">
        <v>0</v>
      </c>
      <c r="CY462" s="1">
        <v>0</v>
      </c>
      <c r="CZ462" s="1">
        <v>0</v>
      </c>
      <c r="DA462" s="1">
        <v>0</v>
      </c>
      <c r="DB462" s="1">
        <v>74</v>
      </c>
      <c r="DC462" s="1">
        <v>9.5000000000000001E-2</v>
      </c>
      <c r="DE462" s="2"/>
      <c r="DF462" s="1" t="s">
        <v>290</v>
      </c>
      <c r="DG462" s="1">
        <v>77</v>
      </c>
      <c r="DH462" s="1">
        <v>7</v>
      </c>
      <c r="DI462" s="1">
        <v>6</v>
      </c>
      <c r="DJ462" s="1">
        <v>13</v>
      </c>
      <c r="DK462" s="1">
        <v>-3</v>
      </c>
      <c r="DL462" s="1">
        <v>28</v>
      </c>
      <c r="DM462" s="1">
        <v>174</v>
      </c>
      <c r="DN462" s="1">
        <v>23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74</v>
      </c>
      <c r="DU462" s="1">
        <v>9.5000000000000001E-2</v>
      </c>
    </row>
    <row r="463" spans="1:125" x14ac:dyDescent="0.2">
      <c r="A463" s="2" t="s">
        <v>983</v>
      </c>
      <c r="B463" s="1" t="s">
        <v>794</v>
      </c>
      <c r="C463" s="1">
        <v>36</v>
      </c>
      <c r="D463" s="1">
        <v>7</v>
      </c>
      <c r="E463" s="1">
        <v>7</v>
      </c>
      <c r="F463" s="1">
        <v>14</v>
      </c>
      <c r="G463" s="1">
        <v>-8</v>
      </c>
      <c r="H463" s="1">
        <v>14</v>
      </c>
      <c r="I463" s="1">
        <v>47</v>
      </c>
      <c r="J463" s="1">
        <v>12</v>
      </c>
      <c r="K463" s="1">
        <v>3</v>
      </c>
      <c r="L463" s="1">
        <v>3</v>
      </c>
      <c r="M463" s="1">
        <v>0</v>
      </c>
      <c r="N463" s="1">
        <v>0</v>
      </c>
      <c r="O463" s="1">
        <v>0</v>
      </c>
      <c r="P463" s="1">
        <v>55</v>
      </c>
      <c r="Q463" s="1">
        <v>0.127</v>
      </c>
      <c r="S463" s="1" t="s">
        <v>957</v>
      </c>
      <c r="T463" s="1" t="s">
        <v>798</v>
      </c>
      <c r="U463" s="1">
        <v>47</v>
      </c>
      <c r="V463" s="1">
        <v>4</v>
      </c>
      <c r="W463" s="1">
        <v>9</v>
      </c>
      <c r="X463" s="1">
        <v>13</v>
      </c>
      <c r="Y463" s="1">
        <v>-6</v>
      </c>
      <c r="Z463" s="1">
        <v>4</v>
      </c>
      <c r="AA463" s="1">
        <v>29</v>
      </c>
      <c r="AB463" s="1">
        <v>20</v>
      </c>
      <c r="AC463" s="1">
        <v>1</v>
      </c>
      <c r="AD463" s="1">
        <v>0</v>
      </c>
      <c r="AE463" s="1">
        <v>0</v>
      </c>
      <c r="AF463" s="1">
        <v>0</v>
      </c>
      <c r="AG463" s="1">
        <v>0</v>
      </c>
      <c r="AH463" s="1">
        <v>78</v>
      </c>
      <c r="AI463" s="1">
        <v>5.0999999999999997E-2</v>
      </c>
      <c r="AK463" s="2" t="s">
        <v>319</v>
      </c>
      <c r="AL463" s="1" t="s">
        <v>808</v>
      </c>
      <c r="AM463" s="1">
        <v>73</v>
      </c>
      <c r="AN463" s="1">
        <v>5</v>
      </c>
      <c r="AO463" s="1">
        <v>7</v>
      </c>
      <c r="AP463" s="1">
        <v>12</v>
      </c>
      <c r="AQ463" s="1">
        <v>0</v>
      </c>
      <c r="AR463" s="1">
        <v>23</v>
      </c>
      <c r="AS463" s="1">
        <v>129</v>
      </c>
      <c r="AT463" s="1">
        <v>62</v>
      </c>
      <c r="AU463" s="1">
        <v>0</v>
      </c>
      <c r="AV463" s="1">
        <v>1</v>
      </c>
      <c r="AW463" s="1">
        <v>2</v>
      </c>
      <c r="AX463" s="1">
        <v>0</v>
      </c>
      <c r="AY463" s="1">
        <v>0</v>
      </c>
      <c r="AZ463" s="1">
        <v>120</v>
      </c>
      <c r="BA463" s="1">
        <v>4.2000000000000003E-2</v>
      </c>
      <c r="BC463" s="2" t="s">
        <v>1036</v>
      </c>
      <c r="BD463" s="1" t="s">
        <v>823</v>
      </c>
      <c r="BE463" s="1">
        <v>28</v>
      </c>
      <c r="BF463" s="1">
        <v>1</v>
      </c>
      <c r="BG463" s="1">
        <v>6</v>
      </c>
      <c r="BH463" s="1">
        <v>7</v>
      </c>
      <c r="BI463" s="1">
        <v>15</v>
      </c>
      <c r="BJ463" s="1">
        <v>25</v>
      </c>
      <c r="BK463" s="1">
        <v>51</v>
      </c>
      <c r="BL463" s="1">
        <v>40</v>
      </c>
      <c r="BM463" s="1">
        <v>0</v>
      </c>
      <c r="BN463" s="1">
        <v>1</v>
      </c>
      <c r="BO463" s="1">
        <v>0</v>
      </c>
      <c r="BP463" s="1">
        <v>0</v>
      </c>
      <c r="BQ463" s="1">
        <v>0</v>
      </c>
      <c r="BR463" s="1">
        <v>16</v>
      </c>
      <c r="BS463" s="1">
        <v>6.3E-2</v>
      </c>
      <c r="BU463" s="2" t="s">
        <v>885</v>
      </c>
      <c r="BV463" s="1" t="s">
        <v>812</v>
      </c>
      <c r="BW463" s="1">
        <v>82</v>
      </c>
      <c r="BX463" s="1">
        <v>4</v>
      </c>
      <c r="BY463" s="1">
        <v>9</v>
      </c>
      <c r="BZ463" s="1">
        <v>13</v>
      </c>
      <c r="CA463" s="1">
        <v>-5</v>
      </c>
      <c r="CB463" s="1">
        <v>88</v>
      </c>
      <c r="CC463" s="1">
        <v>88</v>
      </c>
      <c r="CD463" s="1">
        <v>109</v>
      </c>
      <c r="CE463" s="1">
        <v>0</v>
      </c>
      <c r="CF463" s="1">
        <v>0</v>
      </c>
      <c r="CG463" s="1">
        <v>0</v>
      </c>
      <c r="CH463" s="1">
        <v>0</v>
      </c>
      <c r="CI463" s="1">
        <v>1</v>
      </c>
      <c r="CJ463" s="1">
        <v>106</v>
      </c>
      <c r="CK463" s="1">
        <v>3.7999999999999999E-2</v>
      </c>
      <c r="CL463" s="1" t="s">
        <v>797</v>
      </c>
      <c r="CM463" s="1" t="s">
        <v>943</v>
      </c>
      <c r="CN463" s="1" t="s">
        <v>805</v>
      </c>
      <c r="CO463" s="1">
        <v>81</v>
      </c>
      <c r="CP463" s="1">
        <v>1</v>
      </c>
      <c r="CQ463" s="1">
        <v>12</v>
      </c>
      <c r="CR463" s="1">
        <v>13</v>
      </c>
      <c r="CS463" s="1">
        <v>-12</v>
      </c>
      <c r="CT463" s="1">
        <v>42</v>
      </c>
      <c r="CU463" s="1">
        <v>170</v>
      </c>
      <c r="CV463" s="1">
        <v>140</v>
      </c>
      <c r="CW463" s="1">
        <v>0</v>
      </c>
      <c r="CX463" s="1">
        <v>0</v>
      </c>
      <c r="CY463" s="1">
        <v>0</v>
      </c>
      <c r="CZ463" s="1">
        <v>1</v>
      </c>
      <c r="DA463" s="1">
        <v>0</v>
      </c>
      <c r="DB463" s="1">
        <v>84</v>
      </c>
      <c r="DC463" s="1">
        <v>1.2E-2</v>
      </c>
      <c r="DE463" s="2"/>
      <c r="DF463" s="1" t="s">
        <v>943</v>
      </c>
      <c r="DG463" s="1">
        <v>81</v>
      </c>
      <c r="DH463" s="1">
        <v>1</v>
      </c>
      <c r="DI463" s="1">
        <v>12</v>
      </c>
      <c r="DJ463" s="1">
        <v>13</v>
      </c>
      <c r="DK463" s="1">
        <v>-12</v>
      </c>
      <c r="DL463" s="1">
        <v>42</v>
      </c>
      <c r="DM463" s="1">
        <v>170</v>
      </c>
      <c r="DN463" s="1">
        <v>140</v>
      </c>
      <c r="DO463" s="1">
        <v>0</v>
      </c>
      <c r="DP463" s="1">
        <v>0</v>
      </c>
      <c r="DQ463" s="1">
        <v>0</v>
      </c>
      <c r="DR463" s="1">
        <v>1</v>
      </c>
      <c r="DS463" s="1">
        <v>0</v>
      </c>
      <c r="DT463" s="1">
        <v>84</v>
      </c>
      <c r="DU463" s="1">
        <v>1.2E-2</v>
      </c>
    </row>
    <row r="464" spans="1:125" x14ac:dyDescent="0.2">
      <c r="A464" s="2" t="s">
        <v>1022</v>
      </c>
      <c r="B464" s="1" t="s">
        <v>794</v>
      </c>
      <c r="C464" s="1">
        <v>77</v>
      </c>
      <c r="D464" s="1">
        <v>5</v>
      </c>
      <c r="E464" s="1">
        <v>9</v>
      </c>
      <c r="F464" s="1">
        <v>14</v>
      </c>
      <c r="G464" s="1">
        <v>-7</v>
      </c>
      <c r="H464" s="1">
        <v>53</v>
      </c>
      <c r="I464" s="1">
        <v>184</v>
      </c>
      <c r="J464" s="1">
        <v>32</v>
      </c>
      <c r="K464" s="1">
        <v>0</v>
      </c>
      <c r="L464" s="1">
        <v>0</v>
      </c>
      <c r="M464" s="1">
        <v>1</v>
      </c>
      <c r="N464" s="1">
        <v>1</v>
      </c>
      <c r="O464" s="1">
        <v>2</v>
      </c>
      <c r="P464" s="1">
        <v>110</v>
      </c>
      <c r="Q464" s="1">
        <v>4.4999999999999998E-2</v>
      </c>
      <c r="S464" s="1" t="s">
        <v>302</v>
      </c>
      <c r="T464" s="1" t="s">
        <v>814</v>
      </c>
      <c r="U464" s="1">
        <v>72</v>
      </c>
      <c r="V464" s="1">
        <v>4</v>
      </c>
      <c r="W464" s="1">
        <v>9</v>
      </c>
      <c r="X464" s="1">
        <v>13</v>
      </c>
      <c r="Y464" s="1">
        <v>-9</v>
      </c>
      <c r="Z464" s="1">
        <v>42</v>
      </c>
      <c r="AA464" s="1">
        <v>101</v>
      </c>
      <c r="AB464" s="1">
        <v>27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118</v>
      </c>
      <c r="AI464" s="1">
        <v>3.4000000000000002E-2</v>
      </c>
      <c r="AK464" s="2" t="s">
        <v>602</v>
      </c>
      <c r="AL464" s="1" t="s">
        <v>815</v>
      </c>
      <c r="AM464" s="1">
        <v>49</v>
      </c>
      <c r="AN464" s="1">
        <v>7</v>
      </c>
      <c r="AO464" s="1">
        <v>5</v>
      </c>
      <c r="AP464" s="1">
        <v>12</v>
      </c>
      <c r="AQ464" s="1">
        <v>-13</v>
      </c>
      <c r="AR464" s="1">
        <v>8</v>
      </c>
      <c r="AS464" s="1">
        <v>26</v>
      </c>
      <c r="AT464" s="1">
        <v>4</v>
      </c>
      <c r="AU464" s="1">
        <v>3</v>
      </c>
      <c r="AV464" s="1">
        <v>1</v>
      </c>
      <c r="AW464" s="1">
        <v>0</v>
      </c>
      <c r="AX464" s="1">
        <v>0</v>
      </c>
      <c r="AY464" s="1">
        <v>1</v>
      </c>
      <c r="AZ464" s="1">
        <v>44</v>
      </c>
      <c r="BA464" s="1">
        <v>0.159</v>
      </c>
      <c r="BC464" s="2" t="s">
        <v>1037</v>
      </c>
      <c r="BD464" s="1" t="s">
        <v>810</v>
      </c>
      <c r="BE464" s="1">
        <v>24</v>
      </c>
      <c r="BF464" s="1">
        <v>0</v>
      </c>
      <c r="BG464" s="1">
        <v>7</v>
      </c>
      <c r="BH464" s="1">
        <v>7</v>
      </c>
      <c r="BI464" s="1">
        <v>2</v>
      </c>
      <c r="BJ464" s="1">
        <v>6</v>
      </c>
      <c r="BK464" s="1">
        <v>35</v>
      </c>
      <c r="BL464" s="1">
        <v>28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19</v>
      </c>
      <c r="BS464" s="1">
        <v>0</v>
      </c>
      <c r="BU464" s="2" t="s">
        <v>937</v>
      </c>
      <c r="BV464" s="1" t="s">
        <v>807</v>
      </c>
      <c r="BW464" s="1">
        <v>72</v>
      </c>
      <c r="BX464" s="1">
        <v>4</v>
      </c>
      <c r="BY464" s="1">
        <v>9</v>
      </c>
      <c r="BZ464" s="1">
        <v>13</v>
      </c>
      <c r="CA464" s="1">
        <v>3</v>
      </c>
      <c r="CB464" s="1">
        <v>71</v>
      </c>
      <c r="CC464" s="1">
        <v>151</v>
      </c>
      <c r="CD464" s="1">
        <v>131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83</v>
      </c>
      <c r="CK464" s="1">
        <v>4.8000000000000001E-2</v>
      </c>
      <c r="CL464" s="1" t="s">
        <v>797</v>
      </c>
      <c r="CM464" s="1" t="s">
        <v>403</v>
      </c>
      <c r="CN464" s="1" t="s">
        <v>804</v>
      </c>
      <c r="CO464" s="1">
        <v>61</v>
      </c>
      <c r="CP464" s="1">
        <v>5</v>
      </c>
      <c r="CQ464" s="1">
        <v>8</v>
      </c>
      <c r="CR464" s="1">
        <v>13</v>
      </c>
      <c r="CS464" s="1">
        <v>4</v>
      </c>
      <c r="CT464" s="1">
        <v>12</v>
      </c>
      <c r="CU464" s="1">
        <v>92</v>
      </c>
      <c r="CV464" s="1">
        <v>41</v>
      </c>
      <c r="CW464" s="1">
        <v>0</v>
      </c>
      <c r="CX464" s="1">
        <v>0</v>
      </c>
      <c r="CY464" s="1">
        <v>0</v>
      </c>
      <c r="CZ464" s="1">
        <v>2</v>
      </c>
      <c r="DA464" s="1">
        <v>1</v>
      </c>
      <c r="DB464" s="1">
        <v>84</v>
      </c>
      <c r="DC464" s="1">
        <v>0.06</v>
      </c>
      <c r="DE464" s="2"/>
      <c r="DF464" s="1" t="s">
        <v>403</v>
      </c>
      <c r="DG464" s="1">
        <v>61</v>
      </c>
      <c r="DH464" s="1">
        <v>5</v>
      </c>
      <c r="DI464" s="1">
        <v>8</v>
      </c>
      <c r="DJ464" s="1">
        <v>13</v>
      </c>
      <c r="DK464" s="1">
        <v>4</v>
      </c>
      <c r="DL464" s="1">
        <v>12</v>
      </c>
      <c r="DM464" s="1">
        <v>92</v>
      </c>
      <c r="DN464" s="1">
        <v>41</v>
      </c>
      <c r="DO464" s="1">
        <v>0</v>
      </c>
      <c r="DP464" s="1">
        <v>0</v>
      </c>
      <c r="DQ464" s="1">
        <v>0</v>
      </c>
      <c r="DR464" s="1">
        <v>2</v>
      </c>
      <c r="DS464" s="1">
        <v>1</v>
      </c>
      <c r="DT464" s="1">
        <v>84</v>
      </c>
      <c r="DU464" s="1">
        <v>0.06</v>
      </c>
    </row>
    <row r="465" spans="1:125" x14ac:dyDescent="0.2">
      <c r="A465" s="2" t="s">
        <v>1038</v>
      </c>
      <c r="B465" s="1" t="s">
        <v>825</v>
      </c>
      <c r="C465" s="1">
        <v>67</v>
      </c>
      <c r="D465" s="1">
        <v>5</v>
      </c>
      <c r="E465" s="1">
        <v>8</v>
      </c>
      <c r="F465" s="1">
        <v>13</v>
      </c>
      <c r="G465" s="1">
        <v>-9</v>
      </c>
      <c r="H465" s="1">
        <v>27</v>
      </c>
      <c r="I465" s="1">
        <v>80</v>
      </c>
      <c r="J465" s="1">
        <v>33</v>
      </c>
      <c r="K465" s="1">
        <v>0</v>
      </c>
      <c r="L465" s="1">
        <v>2</v>
      </c>
      <c r="M465" s="1">
        <v>0</v>
      </c>
      <c r="N465" s="1">
        <v>1</v>
      </c>
      <c r="O465" s="1">
        <v>0</v>
      </c>
      <c r="P465" s="1">
        <v>88</v>
      </c>
      <c r="Q465" s="1">
        <v>5.7000000000000002E-2</v>
      </c>
      <c r="S465" s="1" t="s">
        <v>945</v>
      </c>
      <c r="T465" s="1" t="s">
        <v>824</v>
      </c>
      <c r="U465" s="1">
        <v>60</v>
      </c>
      <c r="V465" s="1">
        <v>0</v>
      </c>
      <c r="W465" s="1">
        <v>13</v>
      </c>
      <c r="X465" s="1">
        <v>13</v>
      </c>
      <c r="Y465" s="1">
        <v>3</v>
      </c>
      <c r="Z465" s="1">
        <v>57</v>
      </c>
      <c r="AA465" s="1">
        <v>78</v>
      </c>
      <c r="AB465" s="1">
        <v>114</v>
      </c>
      <c r="AC465" s="1">
        <v>0</v>
      </c>
      <c r="AD465" s="1">
        <v>0</v>
      </c>
      <c r="AE465" s="1">
        <v>0</v>
      </c>
      <c r="AF465" s="1">
        <v>3</v>
      </c>
      <c r="AG465" s="1">
        <v>0</v>
      </c>
      <c r="AH465" s="1">
        <v>65</v>
      </c>
      <c r="AI465" s="1">
        <v>0</v>
      </c>
      <c r="AK465" s="2" t="s">
        <v>160</v>
      </c>
      <c r="AL465" s="1" t="s">
        <v>816</v>
      </c>
      <c r="AM465" s="1">
        <v>81</v>
      </c>
      <c r="AN465" s="1">
        <v>5</v>
      </c>
      <c r="AO465" s="1">
        <v>7</v>
      </c>
      <c r="AP465" s="1">
        <v>12</v>
      </c>
      <c r="AQ465" s="1">
        <v>-5</v>
      </c>
      <c r="AR465" s="1">
        <v>123</v>
      </c>
      <c r="AS465" s="1">
        <v>179</v>
      </c>
      <c r="AT465" s="1">
        <v>9</v>
      </c>
      <c r="AU465" s="1">
        <v>0</v>
      </c>
      <c r="AV465" s="1">
        <v>0</v>
      </c>
      <c r="AW465" s="1">
        <v>0</v>
      </c>
      <c r="AX465" s="1">
        <v>0</v>
      </c>
      <c r="AY465" s="1">
        <v>2</v>
      </c>
      <c r="AZ465" s="1">
        <v>88</v>
      </c>
      <c r="BA465" s="1">
        <v>5.7000000000000002E-2</v>
      </c>
      <c r="BC465" s="2" t="s">
        <v>1039</v>
      </c>
      <c r="BD465" s="1" t="s">
        <v>809</v>
      </c>
      <c r="BE465" s="1">
        <v>45</v>
      </c>
      <c r="BF465" s="1">
        <v>2</v>
      </c>
      <c r="BG465" s="1">
        <v>5</v>
      </c>
      <c r="BH465" s="1">
        <v>7</v>
      </c>
      <c r="BI465" s="1">
        <v>1</v>
      </c>
      <c r="BJ465" s="1">
        <v>60</v>
      </c>
      <c r="BK465" s="1">
        <v>91</v>
      </c>
      <c r="BL465" s="1">
        <v>42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37</v>
      </c>
      <c r="BS465" s="1">
        <v>5.3999999999999999E-2</v>
      </c>
      <c r="BU465" s="2" t="s">
        <v>989</v>
      </c>
      <c r="BV465" s="1" t="s">
        <v>821</v>
      </c>
      <c r="BW465" s="1">
        <v>72</v>
      </c>
      <c r="BX465" s="1">
        <v>1</v>
      </c>
      <c r="BY465" s="1">
        <v>12</v>
      </c>
      <c r="BZ465" s="1">
        <v>13</v>
      </c>
      <c r="CA465" s="1">
        <v>0</v>
      </c>
      <c r="CB465" s="1">
        <v>31</v>
      </c>
      <c r="CC465" s="1">
        <v>121</v>
      </c>
      <c r="CD465" s="1">
        <v>128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53</v>
      </c>
      <c r="CK465" s="1">
        <v>1.9E-2</v>
      </c>
      <c r="CL465" s="1" t="s">
        <v>797</v>
      </c>
      <c r="CM465" s="1" t="s">
        <v>310</v>
      </c>
      <c r="CN465" s="1" t="s">
        <v>809</v>
      </c>
      <c r="CO465" s="1">
        <v>54</v>
      </c>
      <c r="CP465" s="1">
        <v>7</v>
      </c>
      <c r="CQ465" s="1">
        <v>6</v>
      </c>
      <c r="CR465" s="1">
        <v>13</v>
      </c>
      <c r="CS465" s="1">
        <v>-9</v>
      </c>
      <c r="CT465" s="1">
        <v>0</v>
      </c>
      <c r="CU465" s="1">
        <v>51</v>
      </c>
      <c r="CV465" s="1">
        <v>24</v>
      </c>
      <c r="CW465" s="1">
        <v>0</v>
      </c>
      <c r="CX465" s="1">
        <v>1</v>
      </c>
      <c r="CY465" s="1">
        <v>1</v>
      </c>
      <c r="CZ465" s="1">
        <v>0</v>
      </c>
      <c r="DA465" s="1">
        <v>1</v>
      </c>
      <c r="DB465" s="1">
        <v>63</v>
      </c>
      <c r="DC465" s="1">
        <v>0.111</v>
      </c>
      <c r="DE465" s="2"/>
      <c r="DF465" s="1" t="s">
        <v>310</v>
      </c>
      <c r="DG465" s="1">
        <v>54</v>
      </c>
      <c r="DH465" s="1">
        <v>7</v>
      </c>
      <c r="DI465" s="1">
        <v>6</v>
      </c>
      <c r="DJ465" s="1">
        <v>13</v>
      </c>
      <c r="DK465" s="1">
        <v>-9</v>
      </c>
      <c r="DL465" s="1">
        <v>0</v>
      </c>
      <c r="DM465" s="1">
        <v>51</v>
      </c>
      <c r="DN465" s="1">
        <v>24</v>
      </c>
      <c r="DO465" s="1">
        <v>0</v>
      </c>
      <c r="DP465" s="1">
        <v>1</v>
      </c>
      <c r="DQ465" s="1">
        <v>1</v>
      </c>
      <c r="DR465" s="1">
        <v>0</v>
      </c>
      <c r="DS465" s="1">
        <v>1</v>
      </c>
      <c r="DT465" s="1">
        <v>63</v>
      </c>
      <c r="DU465" s="1">
        <v>0.111</v>
      </c>
    </row>
    <row r="466" spans="1:125" x14ac:dyDescent="0.2">
      <c r="A466" s="2" t="s">
        <v>463</v>
      </c>
      <c r="B466" s="1" t="s">
        <v>817</v>
      </c>
      <c r="C466" s="1">
        <v>72</v>
      </c>
      <c r="D466" s="1">
        <v>3</v>
      </c>
      <c r="E466" s="1">
        <v>10</v>
      </c>
      <c r="F466" s="1">
        <v>13</v>
      </c>
      <c r="G466" s="1">
        <v>-1</v>
      </c>
      <c r="H466" s="1">
        <v>12</v>
      </c>
      <c r="I466" s="1">
        <v>34</v>
      </c>
      <c r="J466" s="1">
        <v>20</v>
      </c>
      <c r="K466" s="1">
        <v>0</v>
      </c>
      <c r="L466" s="1">
        <v>0</v>
      </c>
      <c r="M466" s="1">
        <v>0</v>
      </c>
      <c r="N466" s="1">
        <v>0</v>
      </c>
      <c r="O466" s="1">
        <v>1</v>
      </c>
      <c r="P466" s="1">
        <v>112</v>
      </c>
      <c r="Q466" s="1">
        <v>2.7E-2</v>
      </c>
      <c r="S466" s="1" t="s">
        <v>622</v>
      </c>
      <c r="T466" s="1" t="s">
        <v>819</v>
      </c>
      <c r="U466" s="1">
        <v>61</v>
      </c>
      <c r="V466" s="1">
        <v>1</v>
      </c>
      <c r="W466" s="1">
        <v>12</v>
      </c>
      <c r="X466" s="1">
        <v>13</v>
      </c>
      <c r="Y466" s="1">
        <v>-4</v>
      </c>
      <c r="Z466" s="1">
        <v>15</v>
      </c>
      <c r="AA466" s="1">
        <v>42</v>
      </c>
      <c r="AB466" s="1">
        <v>104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52</v>
      </c>
      <c r="AI466" s="1">
        <v>1.9E-2</v>
      </c>
      <c r="AK466" s="2" t="s">
        <v>996</v>
      </c>
      <c r="AL466" s="1" t="s">
        <v>811</v>
      </c>
      <c r="AM466" s="1">
        <v>78</v>
      </c>
      <c r="AN466" s="1">
        <v>2</v>
      </c>
      <c r="AO466" s="1">
        <v>10</v>
      </c>
      <c r="AP466" s="1">
        <v>12</v>
      </c>
      <c r="AQ466" s="1">
        <v>-10</v>
      </c>
      <c r="AR466" s="1">
        <v>38</v>
      </c>
      <c r="AS466" s="1">
        <v>60</v>
      </c>
      <c r="AT466" s="1">
        <v>126</v>
      </c>
      <c r="AU466" s="1">
        <v>0</v>
      </c>
      <c r="AV466" s="1">
        <v>0</v>
      </c>
      <c r="AW466" s="1">
        <v>0</v>
      </c>
      <c r="AX466" s="1">
        <v>1</v>
      </c>
      <c r="AY466" s="1">
        <v>0</v>
      </c>
      <c r="AZ466" s="1">
        <v>49</v>
      </c>
      <c r="BA466" s="1">
        <v>4.1000000000000002E-2</v>
      </c>
      <c r="BC466" s="2" t="s">
        <v>665</v>
      </c>
      <c r="BD466" s="1" t="s">
        <v>809</v>
      </c>
      <c r="BE466" s="1">
        <v>20</v>
      </c>
      <c r="BF466" s="1">
        <v>2</v>
      </c>
      <c r="BG466" s="1">
        <v>5</v>
      </c>
      <c r="BH466" s="1">
        <v>7</v>
      </c>
      <c r="BI466" s="1">
        <v>-5</v>
      </c>
      <c r="BJ466" s="1">
        <v>2</v>
      </c>
      <c r="BK466" s="1">
        <v>18</v>
      </c>
      <c r="BL466" s="1">
        <v>13</v>
      </c>
      <c r="BM466" s="1">
        <v>0</v>
      </c>
      <c r="BN466" s="1">
        <v>0</v>
      </c>
      <c r="BO466" s="1">
        <v>0</v>
      </c>
      <c r="BP466" s="1">
        <v>1</v>
      </c>
      <c r="BQ466" s="1">
        <v>0</v>
      </c>
      <c r="BR466" s="1">
        <v>28</v>
      </c>
      <c r="BS466" s="1">
        <v>7.0999999999999994E-2</v>
      </c>
      <c r="BU466" s="2" t="s">
        <v>267</v>
      </c>
      <c r="BV466" s="1" t="s">
        <v>796</v>
      </c>
      <c r="BW466" s="1">
        <v>67</v>
      </c>
      <c r="BX466" s="1">
        <v>4</v>
      </c>
      <c r="BY466" s="1">
        <v>9</v>
      </c>
      <c r="BZ466" s="1">
        <v>13</v>
      </c>
      <c r="CA466" s="1">
        <v>-8</v>
      </c>
      <c r="CB466" s="1">
        <v>90</v>
      </c>
      <c r="CC466" s="1">
        <v>247</v>
      </c>
      <c r="CD466" s="1">
        <v>57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56</v>
      </c>
      <c r="CK466" s="1">
        <v>7.0999999999999994E-2</v>
      </c>
      <c r="CL466" s="1" t="s">
        <v>797</v>
      </c>
      <c r="CM466" s="1" t="s">
        <v>1097</v>
      </c>
      <c r="CN466" s="1" t="s">
        <v>829</v>
      </c>
      <c r="CO466" s="1">
        <v>76</v>
      </c>
      <c r="CP466" s="1">
        <v>4</v>
      </c>
      <c r="CQ466" s="1">
        <v>9</v>
      </c>
      <c r="CR466" s="1">
        <v>13</v>
      </c>
      <c r="CS466" s="1">
        <v>-4</v>
      </c>
      <c r="CT466" s="1">
        <v>58</v>
      </c>
      <c r="CU466" s="1">
        <v>212</v>
      </c>
      <c r="CV466" s="1">
        <v>75</v>
      </c>
      <c r="CW466" s="1">
        <v>0</v>
      </c>
      <c r="CX466" s="1">
        <v>4</v>
      </c>
      <c r="CY466" s="1">
        <v>0</v>
      </c>
      <c r="CZ466" s="1">
        <v>0</v>
      </c>
      <c r="DA466" s="1">
        <v>0</v>
      </c>
      <c r="DB466" s="1">
        <v>110</v>
      </c>
      <c r="DC466" s="1">
        <v>3.5999999999999997E-2</v>
      </c>
      <c r="DE466" s="2"/>
      <c r="DF466" s="1" t="s">
        <v>1097</v>
      </c>
      <c r="DG466" s="1">
        <v>76</v>
      </c>
      <c r="DH466" s="1">
        <v>4</v>
      </c>
      <c r="DI466" s="1">
        <v>9</v>
      </c>
      <c r="DJ466" s="1">
        <v>13</v>
      </c>
      <c r="DK466" s="1">
        <v>-4</v>
      </c>
      <c r="DL466" s="1">
        <v>58</v>
      </c>
      <c r="DM466" s="1">
        <v>212</v>
      </c>
      <c r="DN466" s="1">
        <v>75</v>
      </c>
      <c r="DO466" s="1">
        <v>0</v>
      </c>
      <c r="DP466" s="1">
        <v>4</v>
      </c>
      <c r="DQ466" s="1">
        <v>0</v>
      </c>
      <c r="DR466" s="1">
        <v>0</v>
      </c>
      <c r="DS466" s="1">
        <v>0</v>
      </c>
      <c r="DT466" s="1">
        <v>110</v>
      </c>
      <c r="DU466" s="1">
        <v>3.5999999999999997E-2</v>
      </c>
    </row>
    <row r="467" spans="1:125" x14ac:dyDescent="0.2">
      <c r="A467" s="2" t="s">
        <v>621</v>
      </c>
      <c r="B467" s="1" t="s">
        <v>810</v>
      </c>
      <c r="C467" s="1">
        <v>77</v>
      </c>
      <c r="D467" s="1">
        <v>4</v>
      </c>
      <c r="E467" s="1">
        <v>9</v>
      </c>
      <c r="F467" s="1">
        <v>13</v>
      </c>
      <c r="G467" s="1">
        <v>3</v>
      </c>
      <c r="H467" s="1">
        <v>155</v>
      </c>
      <c r="I467" s="1">
        <v>144</v>
      </c>
      <c r="J467" s="1">
        <v>30</v>
      </c>
      <c r="K467" s="1">
        <v>1</v>
      </c>
      <c r="L467" s="1">
        <v>0</v>
      </c>
      <c r="M467" s="1">
        <v>0</v>
      </c>
      <c r="N467" s="1">
        <v>0</v>
      </c>
      <c r="O467" s="1">
        <v>1</v>
      </c>
      <c r="P467" s="1">
        <v>46</v>
      </c>
      <c r="Q467" s="1">
        <v>8.6999999999999994E-2</v>
      </c>
      <c r="S467" s="1" t="s">
        <v>1040</v>
      </c>
      <c r="T467" s="1" t="s">
        <v>807</v>
      </c>
      <c r="U467" s="1">
        <v>46</v>
      </c>
      <c r="V467" s="1">
        <v>5</v>
      </c>
      <c r="W467" s="1">
        <v>8</v>
      </c>
      <c r="X467" s="1">
        <v>13</v>
      </c>
      <c r="Y467" s="1">
        <v>8</v>
      </c>
      <c r="Z467" s="1">
        <v>33</v>
      </c>
      <c r="AA467" s="1">
        <v>68</v>
      </c>
      <c r="AB467" s="1">
        <v>19</v>
      </c>
      <c r="AC467" s="1">
        <v>0</v>
      </c>
      <c r="AD467" s="1">
        <v>0</v>
      </c>
      <c r="AE467" s="1">
        <v>0</v>
      </c>
      <c r="AF467" s="1">
        <v>0</v>
      </c>
      <c r="AG467" s="1">
        <v>1</v>
      </c>
      <c r="AH467" s="1">
        <v>27</v>
      </c>
      <c r="AI467" s="1">
        <v>0.185</v>
      </c>
      <c r="AK467" s="2" t="s">
        <v>834</v>
      </c>
      <c r="AL467" s="1" t="s">
        <v>801</v>
      </c>
      <c r="AM467" s="1">
        <v>13</v>
      </c>
      <c r="AN467" s="1">
        <v>1</v>
      </c>
      <c r="AO467" s="1">
        <v>11</v>
      </c>
      <c r="AP467" s="1">
        <v>12</v>
      </c>
      <c r="AQ467" s="1">
        <v>1</v>
      </c>
      <c r="AR467" s="1">
        <v>10</v>
      </c>
      <c r="AS467" s="1">
        <v>15</v>
      </c>
      <c r="AT467" s="1">
        <v>27</v>
      </c>
      <c r="AU467" s="1">
        <v>1</v>
      </c>
      <c r="AV467" s="1">
        <v>7</v>
      </c>
      <c r="AW467" s="1">
        <v>0</v>
      </c>
      <c r="AX467" s="1">
        <v>0</v>
      </c>
      <c r="AY467" s="1">
        <v>0</v>
      </c>
      <c r="AZ467" s="1">
        <v>23</v>
      </c>
      <c r="BA467" s="1">
        <v>4.2999999999999997E-2</v>
      </c>
      <c r="BC467" s="2" t="s">
        <v>1004</v>
      </c>
      <c r="BD467" s="1" t="s">
        <v>796</v>
      </c>
      <c r="BE467" s="1">
        <v>30</v>
      </c>
      <c r="BF467" s="1">
        <v>1</v>
      </c>
      <c r="BG467" s="1">
        <v>6</v>
      </c>
      <c r="BH467" s="1">
        <v>7</v>
      </c>
      <c r="BI467" s="1">
        <v>4</v>
      </c>
      <c r="BJ467" s="1">
        <v>7</v>
      </c>
      <c r="BK467" s="1">
        <v>38</v>
      </c>
      <c r="BL467" s="1">
        <v>32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29</v>
      </c>
      <c r="BS467" s="1">
        <v>3.4000000000000002E-2</v>
      </c>
      <c r="BU467" s="2" t="s">
        <v>967</v>
      </c>
      <c r="BV467" s="1" t="s">
        <v>806</v>
      </c>
      <c r="BW467" s="1">
        <v>56</v>
      </c>
      <c r="BX467" s="1">
        <v>6</v>
      </c>
      <c r="BY467" s="1">
        <v>6</v>
      </c>
      <c r="BZ467" s="1">
        <v>12</v>
      </c>
      <c r="CA467" s="1">
        <v>-6</v>
      </c>
      <c r="CB467" s="1">
        <v>58</v>
      </c>
      <c r="CC467" s="1">
        <v>117</v>
      </c>
      <c r="CD467" s="1">
        <v>52</v>
      </c>
      <c r="CE467" s="1">
        <v>0</v>
      </c>
      <c r="CF467" s="1">
        <v>1</v>
      </c>
      <c r="CG467" s="1">
        <v>0</v>
      </c>
      <c r="CH467" s="1">
        <v>0</v>
      </c>
      <c r="CI467" s="1">
        <v>1</v>
      </c>
      <c r="CJ467" s="1">
        <v>59</v>
      </c>
      <c r="CK467" s="1">
        <v>0.10199999999999999</v>
      </c>
      <c r="CL467" s="1" t="s">
        <v>797</v>
      </c>
      <c r="CM467" s="1" t="s">
        <v>918</v>
      </c>
      <c r="CN467" s="1" t="s">
        <v>812</v>
      </c>
      <c r="CO467" s="1">
        <v>35</v>
      </c>
      <c r="CP467" s="1">
        <v>5</v>
      </c>
      <c r="CQ467" s="1">
        <v>8</v>
      </c>
      <c r="CR467" s="1">
        <v>13</v>
      </c>
      <c r="CS467" s="1">
        <v>2</v>
      </c>
      <c r="CT467" s="1">
        <v>22</v>
      </c>
      <c r="CU467" s="1">
        <v>31</v>
      </c>
      <c r="CV467" s="1">
        <v>25</v>
      </c>
      <c r="CW467" s="1">
        <v>2</v>
      </c>
      <c r="CX467" s="1">
        <v>5</v>
      </c>
      <c r="CY467" s="1">
        <v>0</v>
      </c>
      <c r="CZ467" s="1">
        <v>0</v>
      </c>
      <c r="DA467" s="1">
        <v>0</v>
      </c>
      <c r="DB467" s="1">
        <v>54</v>
      </c>
      <c r="DC467" s="1">
        <v>9.2999999999999999E-2</v>
      </c>
      <c r="DE467" s="2"/>
      <c r="DF467" s="1" t="s">
        <v>918</v>
      </c>
      <c r="DG467" s="1">
        <v>35</v>
      </c>
      <c r="DH467" s="1">
        <v>5</v>
      </c>
      <c r="DI467" s="1">
        <v>8</v>
      </c>
      <c r="DJ467" s="1">
        <v>13</v>
      </c>
      <c r="DK467" s="1">
        <v>2</v>
      </c>
      <c r="DL467" s="1">
        <v>22</v>
      </c>
      <c r="DM467" s="1">
        <v>31</v>
      </c>
      <c r="DN467" s="1">
        <v>25</v>
      </c>
      <c r="DO467" s="1">
        <v>2</v>
      </c>
      <c r="DP467" s="1">
        <v>5</v>
      </c>
      <c r="DQ467" s="1">
        <v>0</v>
      </c>
      <c r="DR467" s="1">
        <v>0</v>
      </c>
      <c r="DS467" s="1">
        <v>0</v>
      </c>
      <c r="DT467" s="1">
        <v>54</v>
      </c>
      <c r="DU467" s="1">
        <v>9.2999999999999999E-2</v>
      </c>
    </row>
    <row r="468" spans="1:125" x14ac:dyDescent="0.2">
      <c r="A468" s="2" t="s">
        <v>938</v>
      </c>
      <c r="B468" s="1" t="s">
        <v>819</v>
      </c>
      <c r="C468" s="1">
        <v>67</v>
      </c>
      <c r="D468" s="1">
        <v>3</v>
      </c>
      <c r="E468" s="1">
        <v>10</v>
      </c>
      <c r="F468" s="1">
        <v>13</v>
      </c>
      <c r="G468" s="1">
        <v>8</v>
      </c>
      <c r="H468" s="1">
        <v>30</v>
      </c>
      <c r="I468" s="1">
        <v>62</v>
      </c>
      <c r="J468" s="1">
        <v>124</v>
      </c>
      <c r="K468" s="1">
        <v>0</v>
      </c>
      <c r="L468" s="1">
        <v>1</v>
      </c>
      <c r="M468" s="1">
        <v>0</v>
      </c>
      <c r="N468" s="1">
        <v>0</v>
      </c>
      <c r="O468" s="1">
        <v>0</v>
      </c>
      <c r="P468" s="1">
        <v>68</v>
      </c>
      <c r="Q468" s="1">
        <v>4.3999999999999997E-2</v>
      </c>
      <c r="S468" s="1" t="s">
        <v>337</v>
      </c>
      <c r="T468" s="1" t="s">
        <v>815</v>
      </c>
      <c r="U468" s="1">
        <v>82</v>
      </c>
      <c r="V468" s="1">
        <v>4</v>
      </c>
      <c r="W468" s="1">
        <v>8</v>
      </c>
      <c r="X468" s="1">
        <v>12</v>
      </c>
      <c r="Y468" s="1">
        <v>-16</v>
      </c>
      <c r="Z468" s="1">
        <v>30</v>
      </c>
      <c r="AA468" s="1">
        <v>169</v>
      </c>
      <c r="AB468" s="1">
        <v>31</v>
      </c>
      <c r="AC468" s="1">
        <v>1</v>
      </c>
      <c r="AD468" s="1">
        <v>0</v>
      </c>
      <c r="AE468" s="1">
        <v>0</v>
      </c>
      <c r="AF468" s="1">
        <v>0</v>
      </c>
      <c r="AG468" s="1">
        <v>0</v>
      </c>
      <c r="AH468" s="1">
        <v>83</v>
      </c>
      <c r="AI468" s="1">
        <v>4.8000000000000001E-2</v>
      </c>
      <c r="AK468" s="2" t="s">
        <v>604</v>
      </c>
      <c r="AL468" s="1" t="s">
        <v>795</v>
      </c>
      <c r="AM468" s="1">
        <v>81</v>
      </c>
      <c r="AN468" s="1">
        <v>4</v>
      </c>
      <c r="AO468" s="1">
        <v>8</v>
      </c>
      <c r="AP468" s="1">
        <v>12</v>
      </c>
      <c r="AQ468" s="1">
        <v>-15</v>
      </c>
      <c r="AR468" s="1">
        <v>57</v>
      </c>
      <c r="AS468" s="1">
        <v>124</v>
      </c>
      <c r="AT468" s="1">
        <v>48</v>
      </c>
      <c r="AU468" s="1">
        <v>1</v>
      </c>
      <c r="AV468" s="1">
        <v>0</v>
      </c>
      <c r="AW468" s="1">
        <v>1</v>
      </c>
      <c r="AX468" s="1">
        <v>0</v>
      </c>
      <c r="AY468" s="1">
        <v>1</v>
      </c>
      <c r="AZ468" s="1">
        <v>91</v>
      </c>
      <c r="BA468" s="1">
        <v>4.3999999999999997E-2</v>
      </c>
      <c r="BC468" s="2" t="s">
        <v>724</v>
      </c>
      <c r="BD468" s="1" t="s">
        <v>806</v>
      </c>
      <c r="BE468" s="1">
        <v>33</v>
      </c>
      <c r="BF468" s="1">
        <v>1</v>
      </c>
      <c r="BG468" s="1">
        <v>6</v>
      </c>
      <c r="BH468" s="1">
        <v>7</v>
      </c>
      <c r="BI468" s="1">
        <v>6</v>
      </c>
      <c r="BJ468" s="1">
        <v>9</v>
      </c>
      <c r="BK468" s="1">
        <v>26</v>
      </c>
      <c r="BL468" s="1">
        <v>57</v>
      </c>
      <c r="BM468" s="1">
        <v>1</v>
      </c>
      <c r="BN468" s="1">
        <v>1</v>
      </c>
      <c r="BO468" s="1">
        <v>0</v>
      </c>
      <c r="BP468" s="1">
        <v>0</v>
      </c>
      <c r="BQ468" s="1">
        <v>0</v>
      </c>
      <c r="BR468" s="1">
        <v>41</v>
      </c>
      <c r="BS468" s="1">
        <v>2.4E-2</v>
      </c>
      <c r="BU468" s="2" t="s">
        <v>889</v>
      </c>
      <c r="BV468" s="1" t="s">
        <v>819</v>
      </c>
      <c r="BW468" s="1">
        <v>32</v>
      </c>
      <c r="BX468" s="1">
        <v>2</v>
      </c>
      <c r="BY468" s="1">
        <v>10</v>
      </c>
      <c r="BZ468" s="1">
        <v>12</v>
      </c>
      <c r="CA468" s="1">
        <v>-5</v>
      </c>
      <c r="CB468" s="1">
        <v>18</v>
      </c>
      <c r="CC468" s="1">
        <v>51</v>
      </c>
      <c r="CD468" s="1">
        <v>42</v>
      </c>
      <c r="CE468" s="1">
        <v>0</v>
      </c>
      <c r="CF468" s="1">
        <v>2</v>
      </c>
      <c r="CG468" s="1">
        <v>0</v>
      </c>
      <c r="CH468" s="1">
        <v>0</v>
      </c>
      <c r="CI468" s="1">
        <v>0</v>
      </c>
      <c r="CJ468" s="1">
        <v>42</v>
      </c>
      <c r="CK468" s="1">
        <v>4.8000000000000001E-2</v>
      </c>
      <c r="CL468" s="1" t="s">
        <v>797</v>
      </c>
      <c r="CM468" s="1" t="s">
        <v>971</v>
      </c>
      <c r="CN468" s="1" t="s">
        <v>816</v>
      </c>
      <c r="CO468" s="1">
        <v>67</v>
      </c>
      <c r="CP468" s="1">
        <v>3</v>
      </c>
      <c r="CQ468" s="1">
        <v>10</v>
      </c>
      <c r="CR468" s="1">
        <v>13</v>
      </c>
      <c r="CS468" s="1">
        <v>10</v>
      </c>
      <c r="CT468" s="1">
        <v>45</v>
      </c>
      <c r="CU468" s="1">
        <v>203</v>
      </c>
      <c r="CV468" s="1">
        <v>83</v>
      </c>
      <c r="CW468" s="1">
        <v>0</v>
      </c>
      <c r="CX468" s="1">
        <v>0</v>
      </c>
      <c r="CY468" s="1">
        <v>0</v>
      </c>
      <c r="CZ468" s="1">
        <v>1</v>
      </c>
      <c r="DA468" s="1">
        <v>0</v>
      </c>
      <c r="DB468" s="1">
        <v>63</v>
      </c>
      <c r="DC468" s="1">
        <v>4.8000000000000001E-2</v>
      </c>
      <c r="DE468" s="2"/>
      <c r="DF468" s="1" t="s">
        <v>971</v>
      </c>
      <c r="DG468" s="1">
        <v>67</v>
      </c>
      <c r="DH468" s="1">
        <v>3</v>
      </c>
      <c r="DI468" s="1">
        <v>10</v>
      </c>
      <c r="DJ468" s="1">
        <v>13</v>
      </c>
      <c r="DK468" s="1">
        <v>10</v>
      </c>
      <c r="DL468" s="1">
        <v>45</v>
      </c>
      <c r="DM468" s="1">
        <v>203</v>
      </c>
      <c r="DN468" s="1">
        <v>83</v>
      </c>
      <c r="DO468" s="1">
        <v>0</v>
      </c>
      <c r="DP468" s="1">
        <v>0</v>
      </c>
      <c r="DQ468" s="1">
        <v>0</v>
      </c>
      <c r="DR468" s="1">
        <v>1</v>
      </c>
      <c r="DS468" s="1">
        <v>0</v>
      </c>
      <c r="DT468" s="1">
        <v>63</v>
      </c>
      <c r="DU468" s="1">
        <v>4.8000000000000001E-2</v>
      </c>
    </row>
    <row r="469" spans="1:125" x14ac:dyDescent="0.2">
      <c r="A469" s="2" t="s">
        <v>212</v>
      </c>
      <c r="B469" s="1" t="s">
        <v>811</v>
      </c>
      <c r="C469" s="1">
        <v>59</v>
      </c>
      <c r="D469" s="1">
        <v>10</v>
      </c>
      <c r="E469" s="1">
        <v>3</v>
      </c>
      <c r="F469" s="1">
        <v>13</v>
      </c>
      <c r="G469" s="1">
        <v>-3</v>
      </c>
      <c r="H469" s="1">
        <v>38</v>
      </c>
      <c r="I469" s="1">
        <v>89</v>
      </c>
      <c r="J469" s="1">
        <v>18</v>
      </c>
      <c r="K469" s="1">
        <v>0</v>
      </c>
      <c r="L469" s="1">
        <v>0</v>
      </c>
      <c r="M469" s="1">
        <v>0</v>
      </c>
      <c r="N469" s="1">
        <v>0</v>
      </c>
      <c r="O469" s="1">
        <v>2</v>
      </c>
      <c r="P469" s="1">
        <v>76</v>
      </c>
      <c r="Q469" s="1">
        <v>0.13200000000000001</v>
      </c>
      <c r="S469" s="1" t="s">
        <v>472</v>
      </c>
      <c r="T469" s="1" t="s">
        <v>795</v>
      </c>
      <c r="U469" s="1">
        <v>25</v>
      </c>
      <c r="V469" s="1">
        <v>7</v>
      </c>
      <c r="W469" s="1">
        <v>5</v>
      </c>
      <c r="X469" s="1">
        <v>12</v>
      </c>
      <c r="Y469" s="1">
        <v>5</v>
      </c>
      <c r="Z469" s="1">
        <v>4</v>
      </c>
      <c r="AA469" s="1">
        <v>14</v>
      </c>
      <c r="AB469" s="1">
        <v>10</v>
      </c>
      <c r="AC469" s="1">
        <v>1</v>
      </c>
      <c r="AD469" s="1">
        <v>0</v>
      </c>
      <c r="AE469" s="1">
        <v>0</v>
      </c>
      <c r="AF469" s="1">
        <v>0</v>
      </c>
      <c r="AG469" s="1">
        <v>1</v>
      </c>
      <c r="AH469" s="1">
        <v>39</v>
      </c>
      <c r="AI469" s="1">
        <v>0.17899999999999999</v>
      </c>
      <c r="AK469" s="2" t="s">
        <v>724</v>
      </c>
      <c r="AL469" s="1" t="s">
        <v>806</v>
      </c>
      <c r="AM469" s="1">
        <v>55</v>
      </c>
      <c r="AN469" s="1">
        <v>6</v>
      </c>
      <c r="AO469" s="1">
        <v>6</v>
      </c>
      <c r="AP469" s="1">
        <v>12</v>
      </c>
      <c r="AQ469" s="1">
        <v>12</v>
      </c>
      <c r="AR469" s="1">
        <v>25</v>
      </c>
      <c r="AS469" s="1">
        <v>61</v>
      </c>
      <c r="AT469" s="1">
        <v>78</v>
      </c>
      <c r="AU469" s="1">
        <v>0</v>
      </c>
      <c r="AV469" s="1">
        <v>1</v>
      </c>
      <c r="AW469" s="1">
        <v>0</v>
      </c>
      <c r="AX469" s="1">
        <v>0</v>
      </c>
      <c r="AY469" s="1">
        <v>1</v>
      </c>
      <c r="AZ469" s="1">
        <v>56</v>
      </c>
      <c r="BA469" s="1">
        <v>0.107</v>
      </c>
      <c r="BC469" s="2" t="s">
        <v>974</v>
      </c>
      <c r="BD469" s="1" t="s">
        <v>794</v>
      </c>
      <c r="BE469" s="1">
        <v>38</v>
      </c>
      <c r="BF469" s="1">
        <v>2</v>
      </c>
      <c r="BG469" s="1">
        <v>5</v>
      </c>
      <c r="BH469" s="1">
        <v>7</v>
      </c>
      <c r="BI469" s="1">
        <v>4</v>
      </c>
      <c r="BJ469" s="1">
        <v>10</v>
      </c>
      <c r="BK469" s="1">
        <v>14</v>
      </c>
      <c r="BL469" s="1">
        <v>61</v>
      </c>
      <c r="BM469" s="1">
        <v>0</v>
      </c>
      <c r="BN469" s="1">
        <v>0</v>
      </c>
      <c r="BO469" s="1">
        <v>0</v>
      </c>
      <c r="BP469" s="1">
        <v>0</v>
      </c>
      <c r="BQ469" s="1">
        <v>1</v>
      </c>
      <c r="BR469" s="1">
        <v>20</v>
      </c>
      <c r="BS469" s="1">
        <v>0.1</v>
      </c>
      <c r="BU469" s="2" t="s">
        <v>462</v>
      </c>
      <c r="BV469" s="1" t="s">
        <v>821</v>
      </c>
      <c r="BW469" s="1">
        <v>70</v>
      </c>
      <c r="BX469" s="1">
        <v>4</v>
      </c>
      <c r="BY469" s="1">
        <v>8</v>
      </c>
      <c r="BZ469" s="1">
        <v>12</v>
      </c>
      <c r="CA469" s="1">
        <v>-2</v>
      </c>
      <c r="CB469" s="1">
        <v>16</v>
      </c>
      <c r="CC469" s="1">
        <v>45</v>
      </c>
      <c r="CD469" s="1">
        <v>18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80</v>
      </c>
      <c r="CK469" s="1">
        <v>0.05</v>
      </c>
      <c r="CL469" s="1" t="s">
        <v>797</v>
      </c>
      <c r="CM469" s="1" t="s">
        <v>358</v>
      </c>
      <c r="CN469" s="1" t="s">
        <v>829</v>
      </c>
      <c r="CO469" s="1">
        <v>59</v>
      </c>
      <c r="CP469" s="1">
        <v>7</v>
      </c>
      <c r="CQ469" s="1">
        <v>6</v>
      </c>
      <c r="CR469" s="1">
        <v>13</v>
      </c>
      <c r="CS469" s="1">
        <v>-8</v>
      </c>
      <c r="CT469" s="1">
        <v>25</v>
      </c>
      <c r="CU469" s="1">
        <v>87</v>
      </c>
      <c r="CV469" s="1">
        <v>8</v>
      </c>
      <c r="CW469" s="1">
        <v>0</v>
      </c>
      <c r="CX469" s="1">
        <v>0</v>
      </c>
      <c r="CY469" s="1">
        <v>0</v>
      </c>
      <c r="CZ469" s="1">
        <v>1</v>
      </c>
      <c r="DA469" s="1">
        <v>2</v>
      </c>
      <c r="DB469" s="1">
        <v>107</v>
      </c>
      <c r="DC469" s="1">
        <v>6.5000000000000002E-2</v>
      </c>
      <c r="DE469" s="2"/>
      <c r="DF469" s="1" t="s">
        <v>358</v>
      </c>
      <c r="DG469" s="1">
        <v>59</v>
      </c>
      <c r="DH469" s="1">
        <v>7</v>
      </c>
      <c r="DI469" s="1">
        <v>6</v>
      </c>
      <c r="DJ469" s="1">
        <v>13</v>
      </c>
      <c r="DK469" s="1">
        <v>-8</v>
      </c>
      <c r="DL469" s="1">
        <v>25</v>
      </c>
      <c r="DM469" s="1">
        <v>87</v>
      </c>
      <c r="DN469" s="1">
        <v>8</v>
      </c>
      <c r="DO469" s="1">
        <v>0</v>
      </c>
      <c r="DP469" s="1">
        <v>0</v>
      </c>
      <c r="DQ469" s="1">
        <v>0</v>
      </c>
      <c r="DR469" s="1">
        <v>1</v>
      </c>
      <c r="DS469" s="1">
        <v>2</v>
      </c>
      <c r="DT469" s="1">
        <v>107</v>
      </c>
      <c r="DU469" s="1">
        <v>6.5000000000000002E-2</v>
      </c>
    </row>
    <row r="470" spans="1:125" x14ac:dyDescent="0.2">
      <c r="A470" s="2" t="s">
        <v>1041</v>
      </c>
      <c r="B470" s="1" t="s">
        <v>815</v>
      </c>
      <c r="C470" s="1">
        <v>49</v>
      </c>
      <c r="D470" s="1">
        <v>3</v>
      </c>
      <c r="E470" s="1">
        <v>10</v>
      </c>
      <c r="F470" s="1">
        <v>13</v>
      </c>
      <c r="G470" s="1">
        <v>-4</v>
      </c>
      <c r="H470" s="1">
        <v>18</v>
      </c>
      <c r="I470" s="1">
        <v>20</v>
      </c>
      <c r="J470" s="1">
        <v>86</v>
      </c>
      <c r="K470" s="1">
        <v>0</v>
      </c>
      <c r="L470" s="1">
        <v>1</v>
      </c>
      <c r="M470" s="1">
        <v>0</v>
      </c>
      <c r="N470" s="1">
        <v>0</v>
      </c>
      <c r="O470" s="1">
        <v>0</v>
      </c>
      <c r="P470" s="1">
        <v>42</v>
      </c>
      <c r="Q470" s="1">
        <v>7.0999999999999994E-2</v>
      </c>
      <c r="S470" s="1" t="s">
        <v>961</v>
      </c>
      <c r="T470" s="1" t="s">
        <v>799</v>
      </c>
      <c r="U470" s="1">
        <v>82</v>
      </c>
      <c r="V470" s="1">
        <v>2</v>
      </c>
      <c r="W470" s="1">
        <v>10</v>
      </c>
      <c r="X470" s="1">
        <v>12</v>
      </c>
      <c r="Y470" s="1">
        <v>14</v>
      </c>
      <c r="Z470" s="1">
        <v>24</v>
      </c>
      <c r="AA470" s="1">
        <v>98</v>
      </c>
      <c r="AB470" s="1">
        <v>132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64</v>
      </c>
      <c r="AI470" s="1">
        <v>3.1E-2</v>
      </c>
      <c r="AK470" s="2" t="s">
        <v>1042</v>
      </c>
      <c r="AL470" s="1" t="s">
        <v>824</v>
      </c>
      <c r="AM470" s="1">
        <v>51</v>
      </c>
      <c r="AN470" s="1">
        <v>1</v>
      </c>
      <c r="AO470" s="1">
        <v>11</v>
      </c>
      <c r="AP470" s="1">
        <v>12</v>
      </c>
      <c r="AQ470" s="1">
        <v>-17</v>
      </c>
      <c r="AR470" s="1">
        <v>57</v>
      </c>
      <c r="AS470" s="1">
        <v>34</v>
      </c>
      <c r="AT470" s="1">
        <v>124</v>
      </c>
      <c r="AU470" s="1">
        <v>0</v>
      </c>
      <c r="AV470" s="1">
        <v>3</v>
      </c>
      <c r="AW470" s="1">
        <v>0</v>
      </c>
      <c r="AX470" s="1">
        <v>0</v>
      </c>
      <c r="AY470" s="1">
        <v>0</v>
      </c>
      <c r="AZ470" s="1">
        <v>32</v>
      </c>
      <c r="BA470" s="1">
        <v>3.1E-2</v>
      </c>
      <c r="BC470" s="2" t="s">
        <v>867</v>
      </c>
      <c r="BD470" s="1" t="s">
        <v>800</v>
      </c>
      <c r="BE470" s="1">
        <v>48</v>
      </c>
      <c r="BF470" s="1">
        <v>4</v>
      </c>
      <c r="BG470" s="1">
        <v>3</v>
      </c>
      <c r="BH470" s="1">
        <v>7</v>
      </c>
      <c r="BI470" s="1">
        <v>14</v>
      </c>
      <c r="BJ470" s="1">
        <v>16</v>
      </c>
      <c r="BK470" s="1">
        <v>75</v>
      </c>
      <c r="BL470" s="1">
        <v>42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66</v>
      </c>
      <c r="BS470" s="1">
        <v>6.0999999999999999E-2</v>
      </c>
      <c r="BU470" s="2" t="s">
        <v>372</v>
      </c>
      <c r="BV470" s="1" t="s">
        <v>817</v>
      </c>
      <c r="BW470" s="1">
        <v>57</v>
      </c>
      <c r="BX470" s="1">
        <v>5</v>
      </c>
      <c r="BY470" s="1">
        <v>7</v>
      </c>
      <c r="BZ470" s="1">
        <v>12</v>
      </c>
      <c r="CA470" s="1">
        <v>-15</v>
      </c>
      <c r="CB470" s="1">
        <v>26</v>
      </c>
      <c r="CC470" s="1">
        <v>55</v>
      </c>
      <c r="CD470" s="1">
        <v>40</v>
      </c>
      <c r="CE470" s="1">
        <v>2</v>
      </c>
      <c r="CF470" s="1">
        <v>0</v>
      </c>
      <c r="CG470" s="1">
        <v>0</v>
      </c>
      <c r="CH470" s="1">
        <v>0</v>
      </c>
      <c r="CI470" s="1">
        <v>2</v>
      </c>
      <c r="CJ470" s="1">
        <v>110</v>
      </c>
      <c r="CK470" s="1">
        <v>4.4999999999999998E-2</v>
      </c>
      <c r="CL470" s="1" t="s">
        <v>797</v>
      </c>
      <c r="CM470" s="1" t="s">
        <v>390</v>
      </c>
      <c r="CN470" s="1" t="s">
        <v>812</v>
      </c>
      <c r="CO470" s="1">
        <v>82</v>
      </c>
      <c r="CP470" s="1">
        <v>5</v>
      </c>
      <c r="CQ470" s="1">
        <v>8</v>
      </c>
      <c r="CR470" s="1">
        <v>13</v>
      </c>
      <c r="CS470" s="1">
        <v>-3</v>
      </c>
      <c r="CT470" s="1">
        <v>25</v>
      </c>
      <c r="CU470" s="1">
        <v>119</v>
      </c>
      <c r="CV470" s="1">
        <v>99</v>
      </c>
      <c r="CW470" s="1">
        <v>0</v>
      </c>
      <c r="CX470" s="1">
        <v>1</v>
      </c>
      <c r="CY470" s="1">
        <v>1</v>
      </c>
      <c r="CZ470" s="1">
        <v>0</v>
      </c>
      <c r="DA470" s="1">
        <v>0</v>
      </c>
      <c r="DB470" s="1">
        <v>98</v>
      </c>
      <c r="DC470" s="1">
        <v>5.0999999999999997E-2</v>
      </c>
      <c r="DE470" s="2"/>
      <c r="DF470" s="1" t="s">
        <v>390</v>
      </c>
      <c r="DG470" s="1">
        <v>82</v>
      </c>
      <c r="DH470" s="1">
        <v>5</v>
      </c>
      <c r="DI470" s="1">
        <v>8</v>
      </c>
      <c r="DJ470" s="1">
        <v>13</v>
      </c>
      <c r="DK470" s="1">
        <v>-3</v>
      </c>
      <c r="DL470" s="1">
        <v>25</v>
      </c>
      <c r="DM470" s="1">
        <v>119</v>
      </c>
      <c r="DN470" s="1">
        <v>99</v>
      </c>
      <c r="DO470" s="1">
        <v>0</v>
      </c>
      <c r="DP470" s="1">
        <v>1</v>
      </c>
      <c r="DQ470" s="1">
        <v>1</v>
      </c>
      <c r="DR470" s="1">
        <v>0</v>
      </c>
      <c r="DS470" s="1">
        <v>0</v>
      </c>
      <c r="DT470" s="1">
        <v>98</v>
      </c>
      <c r="DU470" s="1">
        <v>5.0999999999999997E-2</v>
      </c>
    </row>
    <row r="471" spans="1:125" x14ac:dyDescent="0.2">
      <c r="A471" s="2" t="s">
        <v>302</v>
      </c>
      <c r="B471" s="1" t="s">
        <v>814</v>
      </c>
      <c r="C471" s="1">
        <v>52</v>
      </c>
      <c r="D471" s="1">
        <v>2</v>
      </c>
      <c r="E471" s="1">
        <v>11</v>
      </c>
      <c r="F471" s="1">
        <v>13</v>
      </c>
      <c r="G471" s="1">
        <v>-1</v>
      </c>
      <c r="H471" s="1">
        <v>22</v>
      </c>
      <c r="I471" s="1">
        <v>90</v>
      </c>
      <c r="J471" s="1">
        <v>20</v>
      </c>
      <c r="K471" s="1">
        <v>0</v>
      </c>
      <c r="L471" s="1">
        <v>1</v>
      </c>
      <c r="M471" s="1">
        <v>1</v>
      </c>
      <c r="N471" s="1">
        <v>0</v>
      </c>
      <c r="O471" s="1">
        <v>0</v>
      </c>
      <c r="P471" s="1">
        <v>77</v>
      </c>
      <c r="Q471" s="1">
        <v>2.5999999999999999E-2</v>
      </c>
      <c r="S471" s="1" t="s">
        <v>432</v>
      </c>
      <c r="T471" s="1" t="s">
        <v>810</v>
      </c>
      <c r="U471" s="1">
        <v>27</v>
      </c>
      <c r="V471" s="1">
        <v>4</v>
      </c>
      <c r="W471" s="1">
        <v>8</v>
      </c>
      <c r="X471" s="1">
        <v>12</v>
      </c>
      <c r="Y471" s="1">
        <v>5</v>
      </c>
      <c r="Z471" s="1">
        <v>2</v>
      </c>
      <c r="AA471" s="1">
        <v>6</v>
      </c>
      <c r="AB471" s="1">
        <v>9</v>
      </c>
      <c r="AC471" s="1">
        <v>0</v>
      </c>
      <c r="AD471" s="1">
        <v>0</v>
      </c>
      <c r="AE471" s="1">
        <v>0</v>
      </c>
      <c r="AF471" s="1">
        <v>0</v>
      </c>
      <c r="AG471" s="1">
        <v>1</v>
      </c>
      <c r="AH471" s="1">
        <v>29</v>
      </c>
      <c r="AI471" s="1">
        <v>0.13800000000000001</v>
      </c>
      <c r="AK471" s="2" t="s">
        <v>587</v>
      </c>
      <c r="AL471" s="1" t="s">
        <v>799</v>
      </c>
      <c r="AM471" s="1">
        <v>31</v>
      </c>
      <c r="AN471" s="1">
        <v>4</v>
      </c>
      <c r="AO471" s="1">
        <v>8</v>
      </c>
      <c r="AP471" s="1">
        <v>12</v>
      </c>
      <c r="AQ471" s="1">
        <v>-5</v>
      </c>
      <c r="AR471" s="1">
        <v>2</v>
      </c>
      <c r="AS471" s="1">
        <v>34</v>
      </c>
      <c r="AT471" s="1">
        <v>5</v>
      </c>
      <c r="AU471" s="1">
        <v>0</v>
      </c>
      <c r="AV471" s="1">
        <v>1</v>
      </c>
      <c r="AW471" s="1">
        <v>0</v>
      </c>
      <c r="AX471" s="1">
        <v>0</v>
      </c>
      <c r="AY471" s="1">
        <v>0</v>
      </c>
      <c r="AZ471" s="1">
        <v>50</v>
      </c>
      <c r="BA471" s="1">
        <v>0.08</v>
      </c>
      <c r="BC471" s="2" t="s">
        <v>283</v>
      </c>
      <c r="BD471" s="1" t="s">
        <v>814</v>
      </c>
      <c r="BE471" s="1">
        <v>7</v>
      </c>
      <c r="BF471" s="1">
        <v>6</v>
      </c>
      <c r="BG471" s="1">
        <v>1</v>
      </c>
      <c r="BH471" s="1">
        <v>7</v>
      </c>
      <c r="BI471" s="1">
        <v>3</v>
      </c>
      <c r="BJ471" s="1">
        <v>0</v>
      </c>
      <c r="BK471" s="1">
        <v>10</v>
      </c>
      <c r="BL471" s="1">
        <v>2</v>
      </c>
      <c r="BM471" s="1">
        <v>1</v>
      </c>
      <c r="BN471" s="1">
        <v>0</v>
      </c>
      <c r="BO471" s="1">
        <v>0</v>
      </c>
      <c r="BP471" s="1">
        <v>0</v>
      </c>
      <c r="BQ471" s="1">
        <v>1</v>
      </c>
      <c r="BR471" s="1">
        <v>13</v>
      </c>
      <c r="BS471" s="1">
        <v>0.46200000000000002</v>
      </c>
      <c r="BU471" s="2" t="s">
        <v>1043</v>
      </c>
      <c r="BV471" s="1" t="s">
        <v>809</v>
      </c>
      <c r="BW471" s="1">
        <v>30</v>
      </c>
      <c r="BX471" s="1">
        <v>3</v>
      </c>
      <c r="BY471" s="1">
        <v>9</v>
      </c>
      <c r="BZ471" s="1">
        <v>12</v>
      </c>
      <c r="CA471" s="1">
        <v>-4</v>
      </c>
      <c r="CB471" s="1">
        <v>8</v>
      </c>
      <c r="CC471" s="1">
        <v>44</v>
      </c>
      <c r="CD471" s="1">
        <v>31</v>
      </c>
      <c r="CE471" s="1">
        <v>1</v>
      </c>
      <c r="CF471" s="1">
        <v>4</v>
      </c>
      <c r="CG471" s="1">
        <v>0</v>
      </c>
      <c r="CH471" s="1">
        <v>1</v>
      </c>
      <c r="CI471" s="1">
        <v>0</v>
      </c>
      <c r="CJ471" s="1">
        <v>47</v>
      </c>
      <c r="CK471" s="1">
        <v>6.4000000000000001E-2</v>
      </c>
      <c r="CL471" s="1" t="s">
        <v>797</v>
      </c>
      <c r="CM471" s="1" t="s">
        <v>219</v>
      </c>
      <c r="CN471" s="1" t="s">
        <v>810</v>
      </c>
      <c r="CO471" s="1">
        <v>78</v>
      </c>
      <c r="CP471" s="1">
        <v>6</v>
      </c>
      <c r="CQ471" s="1">
        <v>7</v>
      </c>
      <c r="CR471" s="1">
        <v>13</v>
      </c>
      <c r="CS471" s="1">
        <v>-28</v>
      </c>
      <c r="CT471" s="1">
        <v>12</v>
      </c>
      <c r="CU471" s="1">
        <v>40</v>
      </c>
      <c r="CV471" s="1">
        <v>21</v>
      </c>
      <c r="CW471" s="1">
        <v>0</v>
      </c>
      <c r="CX471" s="1">
        <v>1</v>
      </c>
      <c r="CY471" s="1">
        <v>0</v>
      </c>
      <c r="CZ471" s="1">
        <v>0</v>
      </c>
      <c r="DA471" s="1">
        <v>0</v>
      </c>
      <c r="DB471" s="1">
        <v>127</v>
      </c>
      <c r="DC471" s="1">
        <v>4.7E-2</v>
      </c>
      <c r="DE471" s="2"/>
      <c r="DF471" s="1" t="s">
        <v>219</v>
      </c>
      <c r="DG471" s="1">
        <v>78</v>
      </c>
      <c r="DH471" s="1">
        <v>6</v>
      </c>
      <c r="DI471" s="1">
        <v>7</v>
      </c>
      <c r="DJ471" s="1">
        <v>13</v>
      </c>
      <c r="DK471" s="1">
        <v>-28</v>
      </c>
      <c r="DL471" s="1">
        <v>12</v>
      </c>
      <c r="DM471" s="1">
        <v>40</v>
      </c>
      <c r="DN471" s="1">
        <v>21</v>
      </c>
      <c r="DO471" s="1">
        <v>0</v>
      </c>
      <c r="DP471" s="1">
        <v>1</v>
      </c>
      <c r="DQ471" s="1">
        <v>0</v>
      </c>
      <c r="DR471" s="1">
        <v>0</v>
      </c>
      <c r="DS471" s="1">
        <v>0</v>
      </c>
      <c r="DT471" s="1">
        <v>127</v>
      </c>
      <c r="DU471" s="1">
        <v>4.7E-2</v>
      </c>
    </row>
    <row r="472" spans="1:125" x14ac:dyDescent="0.2">
      <c r="A472" s="2" t="s">
        <v>1044</v>
      </c>
      <c r="B472" s="1" t="s">
        <v>798</v>
      </c>
      <c r="C472" s="1">
        <v>77</v>
      </c>
      <c r="D472" s="1">
        <v>1</v>
      </c>
      <c r="E472" s="1">
        <v>12</v>
      </c>
      <c r="F472" s="1">
        <v>13</v>
      </c>
      <c r="G472" s="1">
        <v>-15</v>
      </c>
      <c r="H472" s="1">
        <v>62</v>
      </c>
      <c r="I472" s="1">
        <v>177</v>
      </c>
      <c r="J472" s="1">
        <v>146</v>
      </c>
      <c r="K472" s="1">
        <v>0</v>
      </c>
      <c r="L472" s="1">
        <v>0</v>
      </c>
      <c r="M472" s="1">
        <v>0</v>
      </c>
      <c r="N472" s="1">
        <v>2</v>
      </c>
      <c r="O472" s="1">
        <v>0</v>
      </c>
      <c r="P472" s="1">
        <v>41</v>
      </c>
      <c r="Q472" s="1">
        <v>2.4E-2</v>
      </c>
      <c r="S472" s="1" t="s">
        <v>1041</v>
      </c>
      <c r="T472" s="1" t="s">
        <v>815</v>
      </c>
      <c r="U472" s="1">
        <v>69</v>
      </c>
      <c r="V472" s="1">
        <v>1</v>
      </c>
      <c r="W472" s="1">
        <v>11</v>
      </c>
      <c r="X472" s="1">
        <v>12</v>
      </c>
      <c r="Y472" s="1">
        <v>-3</v>
      </c>
      <c r="Z472" s="1">
        <v>12</v>
      </c>
      <c r="AA472" s="1">
        <v>25</v>
      </c>
      <c r="AB472" s="1">
        <v>108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55</v>
      </c>
      <c r="AI472" s="1">
        <v>1.7999999999999999E-2</v>
      </c>
      <c r="AK472" s="2" t="s">
        <v>731</v>
      </c>
      <c r="AL472" s="1" t="s">
        <v>816</v>
      </c>
      <c r="AM472" s="1">
        <v>51</v>
      </c>
      <c r="AN472" s="1">
        <v>6</v>
      </c>
      <c r="AO472" s="1">
        <v>6</v>
      </c>
      <c r="AP472" s="1">
        <v>12</v>
      </c>
      <c r="AQ472" s="1">
        <v>-1</v>
      </c>
      <c r="AR472" s="1">
        <v>8</v>
      </c>
      <c r="AS472" s="1">
        <v>51</v>
      </c>
      <c r="AT472" s="1">
        <v>48</v>
      </c>
      <c r="AU472" s="1">
        <v>3</v>
      </c>
      <c r="AV472" s="1">
        <v>4</v>
      </c>
      <c r="AW472" s="1">
        <v>0</v>
      </c>
      <c r="AX472" s="1">
        <v>0</v>
      </c>
      <c r="AY472" s="1">
        <v>0</v>
      </c>
      <c r="AZ472" s="1">
        <v>78</v>
      </c>
      <c r="BA472" s="1">
        <v>7.6999999999999999E-2</v>
      </c>
      <c r="BC472" s="2" t="s">
        <v>910</v>
      </c>
      <c r="BD472" s="1" t="s">
        <v>811</v>
      </c>
      <c r="BE472" s="1">
        <v>48</v>
      </c>
      <c r="BF472" s="1">
        <v>3</v>
      </c>
      <c r="BG472" s="1">
        <v>4</v>
      </c>
      <c r="BH472" s="1">
        <v>7</v>
      </c>
      <c r="BI472" s="1">
        <v>5</v>
      </c>
      <c r="BJ472" s="1">
        <v>29</v>
      </c>
      <c r="BK472" s="1">
        <v>27</v>
      </c>
      <c r="BL472" s="1">
        <v>81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59</v>
      </c>
      <c r="BS472" s="1">
        <v>5.0999999999999997E-2</v>
      </c>
      <c r="BU472" s="2" t="s">
        <v>1045</v>
      </c>
      <c r="BV472" s="1" t="s">
        <v>808</v>
      </c>
      <c r="BW472" s="1">
        <v>48</v>
      </c>
      <c r="BX472" s="1">
        <v>2</v>
      </c>
      <c r="BY472" s="1">
        <v>10</v>
      </c>
      <c r="BZ472" s="1">
        <v>12</v>
      </c>
      <c r="CA472" s="1">
        <v>-9</v>
      </c>
      <c r="CB472" s="1">
        <v>10</v>
      </c>
      <c r="CC472" s="1">
        <v>22</v>
      </c>
      <c r="CD472" s="1">
        <v>58</v>
      </c>
      <c r="CE472" s="1">
        <v>1</v>
      </c>
      <c r="CF472" s="1">
        <v>2</v>
      </c>
      <c r="CG472" s="1">
        <v>0</v>
      </c>
      <c r="CH472" s="1">
        <v>0</v>
      </c>
      <c r="CI472" s="1">
        <v>0</v>
      </c>
      <c r="CJ472" s="1">
        <v>81</v>
      </c>
      <c r="CK472" s="1">
        <v>2.5000000000000001E-2</v>
      </c>
      <c r="CL472" s="1" t="s">
        <v>797</v>
      </c>
      <c r="CM472" s="1" t="s">
        <v>366</v>
      </c>
      <c r="CN472" s="1" t="s">
        <v>1616</v>
      </c>
      <c r="CO472" s="1">
        <v>68</v>
      </c>
      <c r="CP472" s="1">
        <v>6</v>
      </c>
      <c r="CQ472" s="1">
        <v>7</v>
      </c>
      <c r="CR472" s="1">
        <v>13</v>
      </c>
      <c r="CS472" s="1">
        <v>-5</v>
      </c>
      <c r="CT472" s="1">
        <v>17</v>
      </c>
      <c r="CU472" s="1">
        <v>31</v>
      </c>
      <c r="CV472" s="1">
        <v>80</v>
      </c>
      <c r="CW472" s="1">
        <v>1</v>
      </c>
      <c r="CX472" s="1">
        <v>0</v>
      </c>
      <c r="CY472" s="1">
        <v>1</v>
      </c>
      <c r="CZ472" s="1">
        <v>1</v>
      </c>
      <c r="DA472" s="1">
        <v>1</v>
      </c>
      <c r="DB472" s="1">
        <v>65</v>
      </c>
      <c r="DC472" s="1">
        <v>9.1999999999999998E-2</v>
      </c>
      <c r="DE472" s="2"/>
      <c r="DF472" s="1" t="s">
        <v>366</v>
      </c>
      <c r="DG472" s="1">
        <v>68</v>
      </c>
      <c r="DH472" s="1">
        <v>6</v>
      </c>
      <c r="DI472" s="1">
        <v>7</v>
      </c>
      <c r="DJ472" s="1">
        <v>13</v>
      </c>
      <c r="DK472" s="1">
        <v>-5</v>
      </c>
      <c r="DL472" s="1">
        <v>17</v>
      </c>
      <c r="DM472" s="1">
        <v>31</v>
      </c>
      <c r="DN472" s="1">
        <v>80</v>
      </c>
      <c r="DO472" s="1">
        <v>1</v>
      </c>
      <c r="DP472" s="1">
        <v>0</v>
      </c>
      <c r="DQ472" s="1">
        <v>1</v>
      </c>
      <c r="DR472" s="1">
        <v>1</v>
      </c>
      <c r="DS472" s="1">
        <v>1</v>
      </c>
      <c r="DT472" s="1">
        <v>65</v>
      </c>
      <c r="DU472" s="1">
        <v>9.1999999999999998E-2</v>
      </c>
    </row>
    <row r="473" spans="1:125" x14ac:dyDescent="0.2">
      <c r="A473" s="2" t="s">
        <v>631</v>
      </c>
      <c r="B473" s="1" t="s">
        <v>810</v>
      </c>
      <c r="C473" s="1">
        <v>69</v>
      </c>
      <c r="D473" s="1">
        <v>9</v>
      </c>
      <c r="E473" s="1">
        <v>4</v>
      </c>
      <c r="F473" s="1">
        <v>13</v>
      </c>
      <c r="G473" s="1">
        <v>-4</v>
      </c>
      <c r="H473" s="1">
        <v>54</v>
      </c>
      <c r="I473" s="1">
        <v>84</v>
      </c>
      <c r="J473" s="1">
        <v>41</v>
      </c>
      <c r="K473" s="1">
        <v>0</v>
      </c>
      <c r="L473" s="1">
        <v>0</v>
      </c>
      <c r="M473" s="1">
        <v>2</v>
      </c>
      <c r="N473" s="1">
        <v>0</v>
      </c>
      <c r="O473" s="1">
        <v>1</v>
      </c>
      <c r="P473" s="1">
        <v>54</v>
      </c>
      <c r="Q473" s="1">
        <v>0.16700000000000001</v>
      </c>
      <c r="S473" s="1" t="s">
        <v>465</v>
      </c>
      <c r="T473" s="1" t="s">
        <v>819</v>
      </c>
      <c r="U473" s="1">
        <v>36</v>
      </c>
      <c r="V473" s="1">
        <v>5</v>
      </c>
      <c r="W473" s="1">
        <v>7</v>
      </c>
      <c r="X473" s="1">
        <v>12</v>
      </c>
      <c r="Y473" s="1">
        <v>4</v>
      </c>
      <c r="Z473" s="1">
        <v>19</v>
      </c>
      <c r="AA473" s="1">
        <v>59</v>
      </c>
      <c r="AB473" s="1">
        <v>16</v>
      </c>
      <c r="AC473" s="1">
        <v>0</v>
      </c>
      <c r="AD473" s="1">
        <v>0</v>
      </c>
      <c r="AE473" s="1">
        <v>0</v>
      </c>
      <c r="AF473" s="1">
        <v>0</v>
      </c>
      <c r="AG473" s="1">
        <v>1</v>
      </c>
      <c r="AH473" s="1">
        <v>53</v>
      </c>
      <c r="AI473" s="1">
        <v>9.4E-2</v>
      </c>
      <c r="AK473" s="2" t="s">
        <v>978</v>
      </c>
      <c r="AL473" s="1" t="s">
        <v>815</v>
      </c>
      <c r="AM473" s="1">
        <v>63</v>
      </c>
      <c r="AN473" s="1">
        <v>3</v>
      </c>
      <c r="AO473" s="1">
        <v>9</v>
      </c>
      <c r="AP473" s="1">
        <v>12</v>
      </c>
      <c r="AQ473" s="1">
        <v>-22</v>
      </c>
      <c r="AR473" s="1">
        <v>19</v>
      </c>
      <c r="AS473" s="1">
        <v>46</v>
      </c>
      <c r="AT473" s="1">
        <v>106</v>
      </c>
      <c r="AU473" s="1">
        <v>1</v>
      </c>
      <c r="AV473" s="1">
        <v>5</v>
      </c>
      <c r="AW473" s="1">
        <v>0</v>
      </c>
      <c r="AX473" s="1">
        <v>0</v>
      </c>
      <c r="AY473" s="1">
        <v>1</v>
      </c>
      <c r="AZ473" s="1">
        <v>77</v>
      </c>
      <c r="BA473" s="1">
        <v>3.9E-2</v>
      </c>
      <c r="BC473" s="2" t="s">
        <v>218</v>
      </c>
      <c r="BD473" s="1" t="s">
        <v>812</v>
      </c>
      <c r="BE473" s="1">
        <v>18</v>
      </c>
      <c r="BF473" s="1">
        <v>4</v>
      </c>
      <c r="BG473" s="1">
        <v>3</v>
      </c>
      <c r="BH473" s="1">
        <v>7</v>
      </c>
      <c r="BI473" s="1">
        <v>2</v>
      </c>
      <c r="BJ473" s="1">
        <v>4</v>
      </c>
      <c r="BK473" s="1">
        <v>9</v>
      </c>
      <c r="BL473" s="1">
        <v>5</v>
      </c>
      <c r="BM473" s="1">
        <v>1</v>
      </c>
      <c r="BN473" s="1">
        <v>0</v>
      </c>
      <c r="BO473" s="1">
        <v>0</v>
      </c>
      <c r="BP473" s="1">
        <v>0</v>
      </c>
      <c r="BQ473" s="1">
        <v>0</v>
      </c>
      <c r="BR473" s="1">
        <v>32</v>
      </c>
      <c r="BS473" s="1">
        <v>0.125</v>
      </c>
      <c r="BU473" s="2" t="s">
        <v>235</v>
      </c>
      <c r="BV473" s="1" t="s">
        <v>802</v>
      </c>
      <c r="BW473" s="1">
        <v>26</v>
      </c>
      <c r="BX473" s="1">
        <v>8</v>
      </c>
      <c r="BY473" s="1">
        <v>4</v>
      </c>
      <c r="BZ473" s="1">
        <v>12</v>
      </c>
      <c r="CA473" s="1">
        <v>-3</v>
      </c>
      <c r="CB473" s="1">
        <v>4</v>
      </c>
      <c r="CC473" s="1">
        <v>19</v>
      </c>
      <c r="CD473" s="1">
        <v>16</v>
      </c>
      <c r="CE473" s="1">
        <v>2</v>
      </c>
      <c r="CF473" s="1">
        <v>0</v>
      </c>
      <c r="CG473" s="1">
        <v>0</v>
      </c>
      <c r="CH473" s="1">
        <v>0</v>
      </c>
      <c r="CI473" s="1">
        <v>2</v>
      </c>
      <c r="CJ473" s="1">
        <v>69</v>
      </c>
      <c r="CK473" s="1">
        <v>0.11600000000000001</v>
      </c>
      <c r="CL473" s="1" t="s">
        <v>797</v>
      </c>
      <c r="CM473" s="1" t="s">
        <v>1045</v>
      </c>
      <c r="CN473" s="1" t="s">
        <v>808</v>
      </c>
      <c r="CO473" s="1">
        <v>37</v>
      </c>
      <c r="CP473" s="1">
        <v>4</v>
      </c>
      <c r="CQ473" s="1">
        <v>9</v>
      </c>
      <c r="CR473" s="1">
        <v>13</v>
      </c>
      <c r="CS473" s="1">
        <v>-11</v>
      </c>
      <c r="CT473" s="1">
        <v>8</v>
      </c>
      <c r="CU473" s="1">
        <v>20</v>
      </c>
      <c r="CV473" s="1">
        <v>37</v>
      </c>
      <c r="CW473" s="1">
        <v>3</v>
      </c>
      <c r="CX473" s="1">
        <v>2</v>
      </c>
      <c r="CY473" s="1">
        <v>0</v>
      </c>
      <c r="CZ473" s="1">
        <v>0</v>
      </c>
      <c r="DA473" s="1">
        <v>1</v>
      </c>
      <c r="DB473" s="1">
        <v>61</v>
      </c>
      <c r="DC473" s="1">
        <v>6.6000000000000003E-2</v>
      </c>
      <c r="DE473" s="2"/>
      <c r="DF473" s="1" t="s">
        <v>1045</v>
      </c>
      <c r="DG473" s="1">
        <v>37</v>
      </c>
      <c r="DH473" s="1">
        <v>4</v>
      </c>
      <c r="DI473" s="1">
        <v>9</v>
      </c>
      <c r="DJ473" s="1">
        <v>13</v>
      </c>
      <c r="DK473" s="1">
        <v>-11</v>
      </c>
      <c r="DL473" s="1">
        <v>8</v>
      </c>
      <c r="DM473" s="1">
        <v>20</v>
      </c>
      <c r="DN473" s="1">
        <v>37</v>
      </c>
      <c r="DO473" s="1">
        <v>3</v>
      </c>
      <c r="DP473" s="1">
        <v>2</v>
      </c>
      <c r="DQ473" s="1">
        <v>0</v>
      </c>
      <c r="DR473" s="1">
        <v>0</v>
      </c>
      <c r="DS473" s="1">
        <v>1</v>
      </c>
      <c r="DT473" s="1">
        <v>61</v>
      </c>
      <c r="DU473" s="1">
        <v>6.6000000000000003E-2</v>
      </c>
    </row>
    <row r="474" spans="1:125" x14ac:dyDescent="0.2">
      <c r="A474" s="2" t="s">
        <v>943</v>
      </c>
      <c r="B474" s="1" t="s">
        <v>818</v>
      </c>
      <c r="C474" s="1">
        <v>62</v>
      </c>
      <c r="D474" s="1">
        <v>3</v>
      </c>
      <c r="E474" s="1">
        <v>10</v>
      </c>
      <c r="F474" s="1">
        <v>13</v>
      </c>
      <c r="G474" s="1">
        <v>-14</v>
      </c>
      <c r="H474" s="1">
        <v>36</v>
      </c>
      <c r="I474" s="1">
        <v>111</v>
      </c>
      <c r="J474" s="1">
        <v>133</v>
      </c>
      <c r="K474" s="1">
        <v>1</v>
      </c>
      <c r="L474" s="1">
        <v>0</v>
      </c>
      <c r="M474" s="1">
        <v>0</v>
      </c>
      <c r="N474" s="1">
        <v>0</v>
      </c>
      <c r="O474" s="1">
        <v>0</v>
      </c>
      <c r="P474" s="1">
        <v>63</v>
      </c>
      <c r="Q474" s="1">
        <v>4.8000000000000001E-2</v>
      </c>
      <c r="S474" s="1" t="s">
        <v>900</v>
      </c>
      <c r="T474" s="1" t="s">
        <v>798</v>
      </c>
      <c r="U474" s="1">
        <v>73</v>
      </c>
      <c r="V474" s="1">
        <v>3</v>
      </c>
      <c r="W474" s="1">
        <v>9</v>
      </c>
      <c r="X474" s="1">
        <v>12</v>
      </c>
      <c r="Y474" s="1">
        <v>-2</v>
      </c>
      <c r="Z474" s="1">
        <v>97</v>
      </c>
      <c r="AA474" s="1">
        <v>131</v>
      </c>
      <c r="AB474" s="1">
        <v>29</v>
      </c>
      <c r="AC474" s="1">
        <v>0</v>
      </c>
      <c r="AD474" s="1">
        <v>0</v>
      </c>
      <c r="AE474" s="1">
        <v>0</v>
      </c>
      <c r="AF474" s="1">
        <v>1</v>
      </c>
      <c r="AG474" s="1">
        <v>1</v>
      </c>
      <c r="AH474" s="1">
        <v>66</v>
      </c>
      <c r="AI474" s="1">
        <v>4.4999999999999998E-2</v>
      </c>
      <c r="AK474" s="2" t="s">
        <v>576</v>
      </c>
      <c r="AL474" s="1" t="s">
        <v>804</v>
      </c>
      <c r="AM474" s="1">
        <v>61</v>
      </c>
      <c r="AN474" s="1">
        <v>5</v>
      </c>
      <c r="AO474" s="1">
        <v>7</v>
      </c>
      <c r="AP474" s="1">
        <v>12</v>
      </c>
      <c r="AQ474" s="1">
        <v>-4</v>
      </c>
      <c r="AR474" s="1">
        <v>18</v>
      </c>
      <c r="AS474" s="1">
        <v>79</v>
      </c>
      <c r="AT474" s="1">
        <v>45</v>
      </c>
      <c r="AU474" s="1">
        <v>0</v>
      </c>
      <c r="AV474" s="1">
        <v>0</v>
      </c>
      <c r="AW474" s="1">
        <v>2</v>
      </c>
      <c r="AX474" s="1">
        <v>2</v>
      </c>
      <c r="AY474" s="1">
        <v>0</v>
      </c>
      <c r="AZ474" s="1">
        <v>77</v>
      </c>
      <c r="BA474" s="1">
        <v>6.5000000000000002E-2</v>
      </c>
      <c r="BC474" s="2" t="s">
        <v>521</v>
      </c>
      <c r="BD474" s="1" t="s">
        <v>798</v>
      </c>
      <c r="BE474" s="1">
        <v>34</v>
      </c>
      <c r="BF474" s="1">
        <v>1</v>
      </c>
      <c r="BG474" s="1">
        <v>6</v>
      </c>
      <c r="BH474" s="1">
        <v>7</v>
      </c>
      <c r="BI474" s="1">
        <v>0</v>
      </c>
      <c r="BJ474" s="1">
        <v>4</v>
      </c>
      <c r="BK474" s="1">
        <v>41</v>
      </c>
      <c r="BL474" s="1">
        <v>21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23</v>
      </c>
      <c r="BS474" s="1">
        <v>4.2999999999999997E-2</v>
      </c>
      <c r="BU474" s="2" t="s">
        <v>1046</v>
      </c>
      <c r="BV474" s="1" t="s">
        <v>829</v>
      </c>
      <c r="BW474" s="1">
        <v>44</v>
      </c>
      <c r="BX474" s="1">
        <v>3</v>
      </c>
      <c r="BY474" s="1">
        <v>9</v>
      </c>
      <c r="BZ474" s="1">
        <v>12</v>
      </c>
      <c r="CA474" s="1">
        <v>-3</v>
      </c>
      <c r="CB474" s="1">
        <v>8</v>
      </c>
      <c r="CC474" s="1">
        <v>116</v>
      </c>
      <c r="CD474" s="1">
        <v>55</v>
      </c>
      <c r="CE474" s="1">
        <v>0</v>
      </c>
      <c r="CF474" s="1">
        <v>1</v>
      </c>
      <c r="CG474" s="1">
        <v>0</v>
      </c>
      <c r="CH474" s="1">
        <v>0</v>
      </c>
      <c r="CI474" s="1">
        <v>0</v>
      </c>
      <c r="CJ474" s="1">
        <v>60</v>
      </c>
      <c r="CK474" s="1">
        <v>0.05</v>
      </c>
      <c r="CL474" s="1" t="s">
        <v>797</v>
      </c>
      <c r="CM474" s="1" t="s">
        <v>919</v>
      </c>
      <c r="CN474" s="1" t="s">
        <v>805</v>
      </c>
      <c r="CO474" s="1">
        <v>65</v>
      </c>
      <c r="CP474" s="1">
        <v>1</v>
      </c>
      <c r="CQ474" s="1">
        <v>12</v>
      </c>
      <c r="CR474" s="1">
        <v>13</v>
      </c>
      <c r="CS474" s="1">
        <v>0</v>
      </c>
      <c r="CT474" s="1">
        <v>22</v>
      </c>
      <c r="CU474" s="1">
        <v>103</v>
      </c>
      <c r="CV474" s="1">
        <v>87</v>
      </c>
      <c r="CW474" s="1">
        <v>0</v>
      </c>
      <c r="CX474" s="1">
        <v>0</v>
      </c>
      <c r="CY474" s="1">
        <v>0</v>
      </c>
      <c r="CZ474" s="1">
        <v>0</v>
      </c>
      <c r="DA474" s="1">
        <v>0</v>
      </c>
      <c r="DB474" s="1">
        <v>56</v>
      </c>
      <c r="DC474" s="1">
        <v>1.7999999999999999E-2</v>
      </c>
      <c r="DE474" s="2"/>
      <c r="DF474" s="1" t="s">
        <v>919</v>
      </c>
      <c r="DG474" s="1">
        <v>65</v>
      </c>
      <c r="DH474" s="1">
        <v>1</v>
      </c>
      <c r="DI474" s="1">
        <v>12</v>
      </c>
      <c r="DJ474" s="1">
        <v>13</v>
      </c>
      <c r="DK474" s="1">
        <v>0</v>
      </c>
      <c r="DL474" s="1">
        <v>22</v>
      </c>
      <c r="DM474" s="1">
        <v>103</v>
      </c>
      <c r="DN474" s="1">
        <v>87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56</v>
      </c>
      <c r="DU474" s="1">
        <v>1.7999999999999999E-2</v>
      </c>
    </row>
    <row r="475" spans="1:125" x14ac:dyDescent="0.2">
      <c r="A475" s="2" t="s">
        <v>542</v>
      </c>
      <c r="B475" s="1" t="s">
        <v>809</v>
      </c>
      <c r="C475" s="1">
        <v>72</v>
      </c>
      <c r="D475" s="1">
        <v>5</v>
      </c>
      <c r="E475" s="1">
        <v>8</v>
      </c>
      <c r="F475" s="1">
        <v>13</v>
      </c>
      <c r="G475" s="1">
        <v>-10</v>
      </c>
      <c r="H475" s="1">
        <v>107</v>
      </c>
      <c r="I475" s="1">
        <v>197</v>
      </c>
      <c r="J475" s="1">
        <v>204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77</v>
      </c>
      <c r="Q475" s="1">
        <v>6.5000000000000002E-2</v>
      </c>
      <c r="S475" s="1" t="s">
        <v>764</v>
      </c>
      <c r="T475" s="1" t="s">
        <v>815</v>
      </c>
      <c r="U475" s="1">
        <v>53</v>
      </c>
      <c r="V475" s="1">
        <v>4</v>
      </c>
      <c r="W475" s="1">
        <v>8</v>
      </c>
      <c r="X475" s="1">
        <v>12</v>
      </c>
      <c r="Y475" s="1">
        <v>-1</v>
      </c>
      <c r="Z475" s="1">
        <v>2</v>
      </c>
      <c r="AA475" s="1">
        <v>37</v>
      </c>
      <c r="AB475" s="1">
        <v>45</v>
      </c>
      <c r="AC475" s="1">
        <v>2</v>
      </c>
      <c r="AD475" s="1">
        <v>4</v>
      </c>
      <c r="AE475" s="1">
        <v>0</v>
      </c>
      <c r="AF475" s="1">
        <v>0</v>
      </c>
      <c r="AG475" s="1">
        <v>1</v>
      </c>
      <c r="AH475" s="1">
        <v>38</v>
      </c>
      <c r="AI475" s="1">
        <v>0.105</v>
      </c>
      <c r="AK475" s="2" t="s">
        <v>313</v>
      </c>
      <c r="AL475" s="1" t="s">
        <v>818</v>
      </c>
      <c r="AM475" s="1">
        <v>75</v>
      </c>
      <c r="AN475" s="1">
        <v>6</v>
      </c>
      <c r="AO475" s="1">
        <v>5</v>
      </c>
      <c r="AP475" s="1">
        <v>11</v>
      </c>
      <c r="AQ475" s="1">
        <v>0</v>
      </c>
      <c r="AR475" s="1">
        <v>164</v>
      </c>
      <c r="AS475" s="1">
        <v>123</v>
      </c>
      <c r="AT475" s="1">
        <v>13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62</v>
      </c>
      <c r="BA475" s="1">
        <v>9.7000000000000003E-2</v>
      </c>
      <c r="BC475" s="2" t="s">
        <v>980</v>
      </c>
      <c r="BD475" s="1" t="s">
        <v>811</v>
      </c>
      <c r="BE475" s="1">
        <v>41</v>
      </c>
      <c r="BF475" s="1">
        <v>0</v>
      </c>
      <c r="BG475" s="1">
        <v>7</v>
      </c>
      <c r="BH475" s="1">
        <v>7</v>
      </c>
      <c r="BI475" s="1">
        <v>-5</v>
      </c>
      <c r="BJ475" s="1">
        <v>6</v>
      </c>
      <c r="BK475" s="1">
        <v>53</v>
      </c>
      <c r="BL475" s="1">
        <v>51</v>
      </c>
      <c r="BM475" s="1">
        <v>0</v>
      </c>
      <c r="BN475" s="1">
        <v>1</v>
      </c>
      <c r="BO475" s="1">
        <v>0</v>
      </c>
      <c r="BP475" s="1">
        <v>0</v>
      </c>
      <c r="BQ475" s="1">
        <v>0</v>
      </c>
      <c r="BR475" s="1">
        <v>48</v>
      </c>
      <c r="BS475" s="1">
        <v>0</v>
      </c>
      <c r="BU475" s="2" t="s">
        <v>434</v>
      </c>
      <c r="BV475" s="1" t="s">
        <v>804</v>
      </c>
      <c r="BW475" s="1">
        <v>46</v>
      </c>
      <c r="BX475" s="1">
        <v>2</v>
      </c>
      <c r="BY475" s="1">
        <v>10</v>
      </c>
      <c r="BZ475" s="1">
        <v>12</v>
      </c>
      <c r="CA475" s="1">
        <v>-11</v>
      </c>
      <c r="CB475" s="1">
        <v>24</v>
      </c>
      <c r="CC475" s="1">
        <v>16</v>
      </c>
      <c r="CD475" s="1">
        <v>16</v>
      </c>
      <c r="CE475" s="1">
        <v>0</v>
      </c>
      <c r="CF475" s="1">
        <v>2</v>
      </c>
      <c r="CG475" s="1">
        <v>0</v>
      </c>
      <c r="CH475" s="1">
        <v>0</v>
      </c>
      <c r="CI475" s="1">
        <v>0</v>
      </c>
      <c r="CJ475" s="1">
        <v>56</v>
      </c>
      <c r="CK475" s="1">
        <v>3.5999999999999997E-2</v>
      </c>
      <c r="CL475" s="1" t="s">
        <v>797</v>
      </c>
      <c r="CM475" s="1" t="s">
        <v>406</v>
      </c>
      <c r="CN475" s="1" t="s">
        <v>815</v>
      </c>
      <c r="CO475" s="1">
        <v>53</v>
      </c>
      <c r="CP475" s="1">
        <v>3</v>
      </c>
      <c r="CQ475" s="1">
        <v>10</v>
      </c>
      <c r="CR475" s="1">
        <v>13</v>
      </c>
      <c r="CS475" s="1">
        <v>3</v>
      </c>
      <c r="CT475" s="1">
        <v>55</v>
      </c>
      <c r="CU475" s="1">
        <v>77</v>
      </c>
      <c r="CV475" s="1">
        <v>30</v>
      </c>
      <c r="CW475" s="1">
        <v>0</v>
      </c>
      <c r="CX475" s="1">
        <v>0</v>
      </c>
      <c r="CY475" s="1">
        <v>1</v>
      </c>
      <c r="CZ475" s="1">
        <v>0</v>
      </c>
      <c r="DA475" s="1">
        <v>0</v>
      </c>
      <c r="DB475" s="1">
        <v>47</v>
      </c>
      <c r="DC475" s="1">
        <v>6.4000000000000001E-2</v>
      </c>
      <c r="DE475" s="2"/>
      <c r="DF475" s="1" t="s">
        <v>406</v>
      </c>
      <c r="DG475" s="1">
        <v>53</v>
      </c>
      <c r="DH475" s="1">
        <v>3</v>
      </c>
      <c r="DI475" s="1">
        <v>10</v>
      </c>
      <c r="DJ475" s="1">
        <v>13</v>
      </c>
      <c r="DK475" s="1">
        <v>3</v>
      </c>
      <c r="DL475" s="1">
        <v>55</v>
      </c>
      <c r="DM475" s="1">
        <v>77</v>
      </c>
      <c r="DN475" s="1">
        <v>30</v>
      </c>
      <c r="DO475" s="1">
        <v>0</v>
      </c>
      <c r="DP475" s="1">
        <v>0</v>
      </c>
      <c r="DQ475" s="1">
        <v>1</v>
      </c>
      <c r="DR475" s="1">
        <v>0</v>
      </c>
      <c r="DS475" s="1">
        <v>0</v>
      </c>
      <c r="DT475" s="1">
        <v>47</v>
      </c>
      <c r="DU475" s="1">
        <v>6.4000000000000001E-2</v>
      </c>
    </row>
    <row r="476" spans="1:125" x14ac:dyDescent="0.2">
      <c r="A476" s="2" t="s">
        <v>979</v>
      </c>
      <c r="B476" s="1" t="s">
        <v>808</v>
      </c>
      <c r="C476" s="1">
        <v>74</v>
      </c>
      <c r="D476" s="1">
        <v>4</v>
      </c>
      <c r="E476" s="1">
        <v>9</v>
      </c>
      <c r="F476" s="1">
        <v>13</v>
      </c>
      <c r="G476" s="1">
        <v>-8</v>
      </c>
      <c r="H476" s="1">
        <v>99</v>
      </c>
      <c r="I476" s="1">
        <v>120</v>
      </c>
      <c r="J476" s="1">
        <v>137</v>
      </c>
      <c r="K476" s="1">
        <v>0</v>
      </c>
      <c r="L476" s="1">
        <v>0</v>
      </c>
      <c r="M476" s="1">
        <v>1</v>
      </c>
      <c r="N476" s="1">
        <v>1</v>
      </c>
      <c r="O476" s="1">
        <v>2</v>
      </c>
      <c r="P476" s="1">
        <v>78</v>
      </c>
      <c r="Q476" s="1">
        <v>5.0999999999999997E-2</v>
      </c>
      <c r="S476" s="1" t="s">
        <v>169</v>
      </c>
      <c r="T476" s="1" t="s">
        <v>823</v>
      </c>
      <c r="U476" s="1">
        <v>73</v>
      </c>
      <c r="V476" s="1">
        <v>7</v>
      </c>
      <c r="W476" s="1">
        <v>5</v>
      </c>
      <c r="X476" s="1">
        <v>12</v>
      </c>
      <c r="Y476" s="1">
        <v>-2</v>
      </c>
      <c r="Z476" s="1">
        <v>182</v>
      </c>
      <c r="AA476" s="1">
        <v>144</v>
      </c>
      <c r="AB476" s="1">
        <v>18</v>
      </c>
      <c r="AC476" s="1">
        <v>0</v>
      </c>
      <c r="AD476" s="1">
        <v>0</v>
      </c>
      <c r="AE476" s="1">
        <v>0</v>
      </c>
      <c r="AF476" s="1">
        <v>0</v>
      </c>
      <c r="AG476" s="1">
        <v>2</v>
      </c>
      <c r="AH476" s="1">
        <v>66</v>
      </c>
      <c r="AI476" s="1">
        <v>0.106</v>
      </c>
      <c r="AK476" s="2" t="s">
        <v>890</v>
      </c>
      <c r="AL476" s="1" t="s">
        <v>825</v>
      </c>
      <c r="AM476" s="1">
        <v>59</v>
      </c>
      <c r="AN476" s="1">
        <v>2</v>
      </c>
      <c r="AO476" s="1">
        <v>9</v>
      </c>
      <c r="AP476" s="1">
        <v>11</v>
      </c>
      <c r="AQ476" s="1">
        <v>-12</v>
      </c>
      <c r="AR476" s="1">
        <v>38</v>
      </c>
      <c r="AS476" s="1">
        <v>95</v>
      </c>
      <c r="AT476" s="1">
        <v>78</v>
      </c>
      <c r="AU476" s="1">
        <v>0</v>
      </c>
      <c r="AV476" s="1">
        <v>1</v>
      </c>
      <c r="AW476" s="1">
        <v>0</v>
      </c>
      <c r="AX476" s="1">
        <v>0</v>
      </c>
      <c r="AY476" s="1">
        <v>0</v>
      </c>
      <c r="AZ476" s="1">
        <v>72</v>
      </c>
      <c r="BA476" s="1">
        <v>2.8000000000000001E-2</v>
      </c>
      <c r="BC476" s="2" t="s">
        <v>1027</v>
      </c>
      <c r="BD476" s="1" t="s">
        <v>820</v>
      </c>
      <c r="BE476" s="1">
        <v>29</v>
      </c>
      <c r="BF476" s="1">
        <v>3</v>
      </c>
      <c r="BG476" s="1">
        <v>4</v>
      </c>
      <c r="BH476" s="1">
        <v>7</v>
      </c>
      <c r="BI476" s="1">
        <v>-2</v>
      </c>
      <c r="BJ476" s="1">
        <v>11</v>
      </c>
      <c r="BK476" s="1">
        <v>16</v>
      </c>
      <c r="BL476" s="1">
        <v>30</v>
      </c>
      <c r="BM476" s="1">
        <v>0</v>
      </c>
      <c r="BN476" s="1">
        <v>1</v>
      </c>
      <c r="BO476" s="1">
        <v>0</v>
      </c>
      <c r="BP476" s="1">
        <v>0</v>
      </c>
      <c r="BQ476" s="1">
        <v>0</v>
      </c>
      <c r="BR476" s="1">
        <v>28</v>
      </c>
      <c r="BS476" s="1">
        <v>0.107</v>
      </c>
      <c r="BU476" s="2" t="s">
        <v>904</v>
      </c>
      <c r="BV476" s="1" t="s">
        <v>829</v>
      </c>
      <c r="BW476" s="1">
        <v>76</v>
      </c>
      <c r="BX476" s="1">
        <v>1</v>
      </c>
      <c r="BY476" s="1">
        <v>11</v>
      </c>
      <c r="BZ476" s="1">
        <v>12</v>
      </c>
      <c r="CA476" s="1">
        <v>14</v>
      </c>
      <c r="CB476" s="1">
        <v>58</v>
      </c>
      <c r="CC476" s="1">
        <v>102</v>
      </c>
      <c r="CD476" s="1">
        <v>128</v>
      </c>
      <c r="CE476" s="1">
        <v>0</v>
      </c>
      <c r="CF476" s="1">
        <v>2</v>
      </c>
      <c r="CG476" s="1">
        <v>0</v>
      </c>
      <c r="CH476" s="1">
        <v>0</v>
      </c>
      <c r="CI476" s="1">
        <v>0</v>
      </c>
      <c r="CJ476" s="1">
        <v>73</v>
      </c>
      <c r="CK476" s="1">
        <v>1.4E-2</v>
      </c>
      <c r="CL476" s="1" t="s">
        <v>797</v>
      </c>
      <c r="CM476" s="1" t="s">
        <v>296</v>
      </c>
      <c r="CN476" s="1" t="s">
        <v>807</v>
      </c>
      <c r="CO476" s="1">
        <v>34</v>
      </c>
      <c r="CP476" s="1">
        <v>8</v>
      </c>
      <c r="CQ476" s="1">
        <v>5</v>
      </c>
      <c r="CR476" s="1">
        <v>13</v>
      </c>
      <c r="CS476" s="1">
        <v>4</v>
      </c>
      <c r="CT476" s="1">
        <v>4</v>
      </c>
      <c r="CU476" s="1">
        <v>62</v>
      </c>
      <c r="CV476" s="1">
        <v>21</v>
      </c>
      <c r="CW476" s="1">
        <v>0</v>
      </c>
      <c r="CX476" s="1">
        <v>0</v>
      </c>
      <c r="CY476" s="1">
        <v>0</v>
      </c>
      <c r="CZ476" s="1">
        <v>0</v>
      </c>
      <c r="DA476" s="1">
        <v>0</v>
      </c>
      <c r="DB476" s="1">
        <v>63</v>
      </c>
      <c r="DC476" s="1">
        <v>0.127</v>
      </c>
      <c r="DE476" s="2"/>
      <c r="DF476" s="1" t="s">
        <v>296</v>
      </c>
      <c r="DG476" s="1">
        <v>34</v>
      </c>
      <c r="DH476" s="1">
        <v>8</v>
      </c>
      <c r="DI476" s="1">
        <v>5</v>
      </c>
      <c r="DJ476" s="1">
        <v>13</v>
      </c>
      <c r="DK476" s="1">
        <v>4</v>
      </c>
      <c r="DL476" s="1">
        <v>4</v>
      </c>
      <c r="DM476" s="1">
        <v>62</v>
      </c>
      <c r="DN476" s="1">
        <v>21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63</v>
      </c>
      <c r="DU476" s="1">
        <v>0.127</v>
      </c>
    </row>
    <row r="477" spans="1:125" x14ac:dyDescent="0.2">
      <c r="A477" s="2" t="s">
        <v>882</v>
      </c>
      <c r="B477" s="1" t="s">
        <v>802</v>
      </c>
      <c r="C477" s="1">
        <v>37</v>
      </c>
      <c r="D477" s="1">
        <v>4</v>
      </c>
      <c r="E477" s="1">
        <v>9</v>
      </c>
      <c r="F477" s="1">
        <v>13</v>
      </c>
      <c r="G477" s="1">
        <v>-19</v>
      </c>
      <c r="H477" s="1">
        <v>65</v>
      </c>
      <c r="I477" s="1">
        <v>50</v>
      </c>
      <c r="J477" s="1">
        <v>31</v>
      </c>
      <c r="K477" s="1">
        <v>0</v>
      </c>
      <c r="L477" s="1">
        <v>4</v>
      </c>
      <c r="M477" s="1">
        <v>0</v>
      </c>
      <c r="N477" s="1">
        <v>0</v>
      </c>
      <c r="O477" s="1">
        <v>0</v>
      </c>
      <c r="P477" s="1">
        <v>113</v>
      </c>
      <c r="Q477" s="1">
        <v>3.5000000000000003E-2</v>
      </c>
      <c r="S477" s="1" t="s">
        <v>521</v>
      </c>
      <c r="T477" s="1" t="s">
        <v>804</v>
      </c>
      <c r="U477" s="1">
        <v>75</v>
      </c>
      <c r="V477" s="1">
        <v>6</v>
      </c>
      <c r="W477" s="1">
        <v>6</v>
      </c>
      <c r="X477" s="1">
        <v>12</v>
      </c>
      <c r="Y477" s="1">
        <v>-6</v>
      </c>
      <c r="Z477" s="1">
        <v>26</v>
      </c>
      <c r="AA477" s="1">
        <v>104</v>
      </c>
      <c r="AB477" s="1">
        <v>50</v>
      </c>
      <c r="AC477" s="1">
        <v>0</v>
      </c>
      <c r="AD477" s="1">
        <v>0</v>
      </c>
      <c r="AE477" s="1">
        <v>1</v>
      </c>
      <c r="AF477" s="1">
        <v>0</v>
      </c>
      <c r="AG477" s="1">
        <v>1</v>
      </c>
      <c r="AH477" s="1">
        <v>79</v>
      </c>
      <c r="AI477" s="1">
        <v>7.5999999999999998E-2</v>
      </c>
      <c r="AK477" s="2" t="s">
        <v>1043</v>
      </c>
      <c r="AL477" s="1" t="s">
        <v>809</v>
      </c>
      <c r="AM477" s="1">
        <v>55</v>
      </c>
      <c r="AN477" s="1">
        <v>3</v>
      </c>
      <c r="AO477" s="1">
        <v>8</v>
      </c>
      <c r="AP477" s="1">
        <v>11</v>
      </c>
      <c r="AQ477" s="1">
        <v>11</v>
      </c>
      <c r="AR477" s="1">
        <v>16</v>
      </c>
      <c r="AS477" s="1">
        <v>89</v>
      </c>
      <c r="AT477" s="1">
        <v>73</v>
      </c>
      <c r="AU477" s="1">
        <v>1</v>
      </c>
      <c r="AV477" s="1">
        <v>0</v>
      </c>
      <c r="AW477" s="1">
        <v>0</v>
      </c>
      <c r="AX477" s="1">
        <v>0</v>
      </c>
      <c r="AY477" s="1">
        <v>0</v>
      </c>
      <c r="AZ477" s="1">
        <v>69</v>
      </c>
      <c r="BA477" s="1">
        <v>4.2999999999999997E-2</v>
      </c>
      <c r="BC477" s="2" t="s">
        <v>1047</v>
      </c>
      <c r="BD477" s="1" t="s">
        <v>799</v>
      </c>
      <c r="BE477" s="1">
        <v>25</v>
      </c>
      <c r="BF477" s="1">
        <v>1</v>
      </c>
      <c r="BG477" s="1">
        <v>6</v>
      </c>
      <c r="BH477" s="1">
        <v>7</v>
      </c>
      <c r="BI477" s="1">
        <v>-5</v>
      </c>
      <c r="BJ477" s="1">
        <v>8</v>
      </c>
      <c r="BK477" s="1">
        <v>21</v>
      </c>
      <c r="BL477" s="1">
        <v>23</v>
      </c>
      <c r="BM477" s="1">
        <v>0</v>
      </c>
      <c r="BN477" s="1">
        <v>3</v>
      </c>
      <c r="BO477" s="1">
        <v>0</v>
      </c>
      <c r="BP477" s="1">
        <v>0</v>
      </c>
      <c r="BQ477" s="1">
        <v>0</v>
      </c>
      <c r="BR477" s="1">
        <v>23</v>
      </c>
      <c r="BS477" s="1">
        <v>4.2999999999999997E-2</v>
      </c>
      <c r="BU477" s="2" t="s">
        <v>376</v>
      </c>
      <c r="BV477" s="1" t="s">
        <v>821</v>
      </c>
      <c r="BW477" s="1">
        <v>65</v>
      </c>
      <c r="BX477" s="1">
        <v>2</v>
      </c>
      <c r="BY477" s="1">
        <v>10</v>
      </c>
      <c r="BZ477" s="1">
        <v>12</v>
      </c>
      <c r="CA477" s="1">
        <v>2</v>
      </c>
      <c r="CB477" s="1">
        <v>49</v>
      </c>
      <c r="CC477" s="1">
        <v>92</v>
      </c>
      <c r="CD477" s="1">
        <v>54</v>
      </c>
      <c r="CE477" s="1">
        <v>0</v>
      </c>
      <c r="CF477" s="1">
        <v>0</v>
      </c>
      <c r="CG477" s="1">
        <v>0</v>
      </c>
      <c r="CH477" s="1">
        <v>1</v>
      </c>
      <c r="CI477" s="1">
        <v>0</v>
      </c>
      <c r="CJ477" s="1">
        <v>56</v>
      </c>
      <c r="CK477" s="1">
        <v>3.5999999999999997E-2</v>
      </c>
      <c r="CL477" s="1" t="s">
        <v>797</v>
      </c>
      <c r="CM477" s="1" t="s">
        <v>465</v>
      </c>
      <c r="CN477" s="1" t="s">
        <v>819</v>
      </c>
      <c r="CO477" s="1">
        <v>82</v>
      </c>
      <c r="CP477" s="1">
        <v>5</v>
      </c>
      <c r="CQ477" s="1">
        <v>8</v>
      </c>
      <c r="CR477" s="1">
        <v>13</v>
      </c>
      <c r="CS477" s="1">
        <v>-4</v>
      </c>
      <c r="CT477" s="1">
        <v>58</v>
      </c>
      <c r="CU477" s="1">
        <v>134</v>
      </c>
      <c r="CV477" s="1">
        <v>52</v>
      </c>
      <c r="CW477" s="1">
        <v>0</v>
      </c>
      <c r="CX477" s="1">
        <v>0</v>
      </c>
      <c r="CY477" s="1">
        <v>0</v>
      </c>
      <c r="CZ477" s="1">
        <v>1</v>
      </c>
      <c r="DA477" s="1">
        <v>1</v>
      </c>
      <c r="DB477" s="1">
        <v>51</v>
      </c>
      <c r="DC477" s="1">
        <v>9.8000000000000004E-2</v>
      </c>
      <c r="DE477" s="2"/>
      <c r="DF477" s="1" t="s">
        <v>465</v>
      </c>
      <c r="DG477" s="1">
        <v>82</v>
      </c>
      <c r="DH477" s="1">
        <v>5</v>
      </c>
      <c r="DI477" s="1">
        <v>8</v>
      </c>
      <c r="DJ477" s="1">
        <v>13</v>
      </c>
      <c r="DK477" s="1">
        <v>-4</v>
      </c>
      <c r="DL477" s="1">
        <v>58</v>
      </c>
      <c r="DM477" s="1">
        <v>134</v>
      </c>
      <c r="DN477" s="1">
        <v>52</v>
      </c>
      <c r="DO477" s="1">
        <v>0</v>
      </c>
      <c r="DP477" s="1">
        <v>0</v>
      </c>
      <c r="DQ477" s="1">
        <v>0</v>
      </c>
      <c r="DR477" s="1">
        <v>1</v>
      </c>
      <c r="DS477" s="1">
        <v>1</v>
      </c>
      <c r="DT477" s="1">
        <v>51</v>
      </c>
      <c r="DU477" s="1">
        <v>9.8000000000000004E-2</v>
      </c>
    </row>
    <row r="478" spans="1:125" x14ac:dyDescent="0.2">
      <c r="A478" s="2" t="s">
        <v>920</v>
      </c>
      <c r="B478" s="1" t="s">
        <v>812</v>
      </c>
      <c r="C478" s="1">
        <v>62</v>
      </c>
      <c r="D478" s="1">
        <v>4</v>
      </c>
      <c r="E478" s="1">
        <v>9</v>
      </c>
      <c r="F478" s="1">
        <v>13</v>
      </c>
      <c r="G478" s="1">
        <v>-15</v>
      </c>
      <c r="H478" s="1">
        <v>44</v>
      </c>
      <c r="I478" s="1">
        <v>93</v>
      </c>
      <c r="J478" s="1">
        <v>49</v>
      </c>
      <c r="K478" s="1">
        <v>0</v>
      </c>
      <c r="L478" s="1">
        <v>0</v>
      </c>
      <c r="M478" s="1">
        <v>1</v>
      </c>
      <c r="N478" s="1">
        <v>0</v>
      </c>
      <c r="O478" s="1">
        <v>1</v>
      </c>
      <c r="P478" s="1">
        <v>55</v>
      </c>
      <c r="Q478" s="1">
        <v>7.2999999999999995E-2</v>
      </c>
      <c r="S478" s="1" t="s">
        <v>93</v>
      </c>
      <c r="T478" s="1" t="s">
        <v>807</v>
      </c>
      <c r="U478" s="1">
        <v>29</v>
      </c>
      <c r="V478" s="1">
        <v>3</v>
      </c>
      <c r="W478" s="1">
        <v>9</v>
      </c>
      <c r="X478" s="1">
        <v>12</v>
      </c>
      <c r="Y478" s="1">
        <v>-3</v>
      </c>
      <c r="Z478" s="1">
        <v>8</v>
      </c>
      <c r="AA478" s="1">
        <v>16</v>
      </c>
      <c r="AB478" s="1">
        <v>6</v>
      </c>
      <c r="AC478" s="1">
        <v>0</v>
      </c>
      <c r="AD478" s="1">
        <v>2</v>
      </c>
      <c r="AE478" s="1">
        <v>0</v>
      </c>
      <c r="AF478" s="1">
        <v>0</v>
      </c>
      <c r="AG478" s="1">
        <v>0</v>
      </c>
      <c r="AH478" s="1">
        <v>51</v>
      </c>
      <c r="AI478" s="1">
        <v>5.8999999999999997E-2</v>
      </c>
      <c r="AK478" s="2" t="s">
        <v>744</v>
      </c>
      <c r="AL478" s="1" t="s">
        <v>810</v>
      </c>
      <c r="AM478" s="1">
        <v>32</v>
      </c>
      <c r="AN478" s="1">
        <v>3</v>
      </c>
      <c r="AO478" s="1">
        <v>8</v>
      </c>
      <c r="AP478" s="1">
        <v>11</v>
      </c>
      <c r="AQ478" s="1">
        <v>5</v>
      </c>
      <c r="AR478" s="1">
        <v>4</v>
      </c>
      <c r="AS478" s="1">
        <v>30</v>
      </c>
      <c r="AT478" s="1">
        <v>37</v>
      </c>
      <c r="AU478" s="1">
        <v>2</v>
      </c>
      <c r="AV478" s="1">
        <v>2</v>
      </c>
      <c r="AW478" s="1">
        <v>0</v>
      </c>
      <c r="AX478" s="1">
        <v>0</v>
      </c>
      <c r="AY478" s="1">
        <v>2</v>
      </c>
      <c r="AZ478" s="1">
        <v>34</v>
      </c>
      <c r="BA478" s="1">
        <v>8.7999999999999995E-2</v>
      </c>
      <c r="BC478" s="2" t="s">
        <v>598</v>
      </c>
      <c r="BD478" s="1" t="s">
        <v>815</v>
      </c>
      <c r="BE478" s="1">
        <v>35</v>
      </c>
      <c r="BF478" s="1">
        <v>1</v>
      </c>
      <c r="BG478" s="1">
        <v>6</v>
      </c>
      <c r="BH478" s="1">
        <v>7</v>
      </c>
      <c r="BI478" s="1">
        <v>-1</v>
      </c>
      <c r="BJ478" s="1">
        <v>6</v>
      </c>
      <c r="BK478" s="1">
        <v>32</v>
      </c>
      <c r="BL478" s="1">
        <v>44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26</v>
      </c>
      <c r="BS478" s="1">
        <v>3.7999999999999999E-2</v>
      </c>
      <c r="BU478" s="2" t="s">
        <v>391</v>
      </c>
      <c r="BV478" s="1" t="s">
        <v>829</v>
      </c>
      <c r="BW478" s="1">
        <v>49</v>
      </c>
      <c r="BX478" s="1">
        <v>4</v>
      </c>
      <c r="BY478" s="1">
        <v>8</v>
      </c>
      <c r="BZ478" s="1">
        <v>12</v>
      </c>
      <c r="CA478" s="1">
        <v>0</v>
      </c>
      <c r="CB478" s="1">
        <v>18</v>
      </c>
      <c r="CC478" s="1">
        <v>31</v>
      </c>
      <c r="CD478" s="1">
        <v>19</v>
      </c>
      <c r="CE478" s="1">
        <v>0</v>
      </c>
      <c r="CF478" s="1">
        <v>0</v>
      </c>
      <c r="CG478" s="1">
        <v>1</v>
      </c>
      <c r="CH478" s="1">
        <v>0</v>
      </c>
      <c r="CI478" s="1">
        <v>0</v>
      </c>
      <c r="CJ478" s="1">
        <v>95</v>
      </c>
      <c r="CK478" s="1">
        <v>4.2000000000000003E-2</v>
      </c>
      <c r="CL478" s="1" t="s">
        <v>797</v>
      </c>
      <c r="CM478" s="1" t="s">
        <v>932</v>
      </c>
      <c r="CN478" s="1" t="s">
        <v>818</v>
      </c>
      <c r="CO478" s="1">
        <v>65</v>
      </c>
      <c r="CP478" s="1">
        <v>3</v>
      </c>
      <c r="CQ478" s="1">
        <v>10</v>
      </c>
      <c r="CR478" s="1">
        <v>13</v>
      </c>
      <c r="CS478" s="1">
        <v>-4</v>
      </c>
      <c r="CT478" s="1">
        <v>16</v>
      </c>
      <c r="CU478" s="1">
        <v>177</v>
      </c>
      <c r="CV478" s="1">
        <v>134</v>
      </c>
      <c r="CW478" s="1">
        <v>0</v>
      </c>
      <c r="CX478" s="1">
        <v>1</v>
      </c>
      <c r="CY478" s="1">
        <v>0</v>
      </c>
      <c r="CZ478" s="1">
        <v>0</v>
      </c>
      <c r="DA478" s="1">
        <v>0</v>
      </c>
      <c r="DB478" s="1">
        <v>64</v>
      </c>
      <c r="DC478" s="1">
        <v>4.7E-2</v>
      </c>
      <c r="DE478" s="2"/>
      <c r="DF478" s="1" t="s">
        <v>932</v>
      </c>
      <c r="DG478" s="1">
        <v>65</v>
      </c>
      <c r="DH478" s="1">
        <v>3</v>
      </c>
      <c r="DI478" s="1">
        <v>10</v>
      </c>
      <c r="DJ478" s="1">
        <v>13</v>
      </c>
      <c r="DK478" s="1">
        <v>-4</v>
      </c>
      <c r="DL478" s="1">
        <v>16</v>
      </c>
      <c r="DM478" s="1">
        <v>177</v>
      </c>
      <c r="DN478" s="1">
        <v>134</v>
      </c>
      <c r="DO478" s="1">
        <v>0</v>
      </c>
      <c r="DP478" s="1">
        <v>1</v>
      </c>
      <c r="DQ478" s="1">
        <v>0</v>
      </c>
      <c r="DR478" s="1">
        <v>0</v>
      </c>
      <c r="DS478" s="1">
        <v>0</v>
      </c>
      <c r="DT478" s="1">
        <v>64</v>
      </c>
      <c r="DU478" s="1">
        <v>4.7E-2</v>
      </c>
    </row>
    <row r="479" spans="1:125" x14ac:dyDescent="0.2">
      <c r="A479" s="2" t="s">
        <v>1048</v>
      </c>
      <c r="B479" s="1" t="s">
        <v>802</v>
      </c>
      <c r="C479" s="1">
        <v>79</v>
      </c>
      <c r="D479" s="1">
        <v>2</v>
      </c>
      <c r="E479" s="1">
        <v>11</v>
      </c>
      <c r="F479" s="1">
        <v>13</v>
      </c>
      <c r="G479" s="1">
        <v>-4</v>
      </c>
      <c r="H479" s="1">
        <v>24</v>
      </c>
      <c r="I479" s="1">
        <v>52</v>
      </c>
      <c r="J479" s="1">
        <v>156</v>
      </c>
      <c r="K479" s="1">
        <v>0</v>
      </c>
      <c r="L479" s="1">
        <v>0</v>
      </c>
      <c r="M479" s="1">
        <v>0</v>
      </c>
      <c r="N479" s="1">
        <v>0</v>
      </c>
      <c r="O479" s="1">
        <v>1</v>
      </c>
      <c r="P479" s="1">
        <v>53</v>
      </c>
      <c r="Q479" s="1">
        <v>3.7999999999999999E-2</v>
      </c>
      <c r="S479" s="1" t="s">
        <v>1049</v>
      </c>
      <c r="T479" s="1" t="s">
        <v>829</v>
      </c>
      <c r="U479" s="1">
        <v>54</v>
      </c>
      <c r="V479" s="1">
        <v>2</v>
      </c>
      <c r="W479" s="1">
        <v>10</v>
      </c>
      <c r="X479" s="1">
        <v>12</v>
      </c>
      <c r="Y479" s="1">
        <v>-15</v>
      </c>
      <c r="Z479" s="1">
        <v>22</v>
      </c>
      <c r="AA479" s="1">
        <v>74</v>
      </c>
      <c r="AB479" s="1">
        <v>68</v>
      </c>
      <c r="AC479" s="1">
        <v>0</v>
      </c>
      <c r="AD479" s="1">
        <v>1</v>
      </c>
      <c r="AE479" s="1">
        <v>0</v>
      </c>
      <c r="AF479" s="1">
        <v>0</v>
      </c>
      <c r="AG479" s="1">
        <v>0</v>
      </c>
      <c r="AH479" s="1">
        <v>56</v>
      </c>
      <c r="AI479" s="1">
        <v>3.5999999999999997E-2</v>
      </c>
      <c r="AK479" s="2" t="s">
        <v>980</v>
      </c>
      <c r="AL479" s="1" t="s">
        <v>811</v>
      </c>
      <c r="AM479" s="1">
        <v>66</v>
      </c>
      <c r="AN479" s="1">
        <v>2</v>
      </c>
      <c r="AO479" s="1">
        <v>9</v>
      </c>
      <c r="AP479" s="1">
        <v>11</v>
      </c>
      <c r="AQ479" s="1">
        <v>-2</v>
      </c>
      <c r="AR479" s="1">
        <v>23</v>
      </c>
      <c r="AS479" s="1">
        <v>46</v>
      </c>
      <c r="AT479" s="1">
        <v>66</v>
      </c>
      <c r="AU479" s="1">
        <v>1</v>
      </c>
      <c r="AV479" s="1">
        <v>2</v>
      </c>
      <c r="AW479" s="1">
        <v>0</v>
      </c>
      <c r="AX479" s="1">
        <v>0</v>
      </c>
      <c r="AY479" s="1">
        <v>0</v>
      </c>
      <c r="AZ479" s="1">
        <v>113</v>
      </c>
      <c r="BA479" s="1">
        <v>1.7999999999999999E-2</v>
      </c>
      <c r="BC479" s="2" t="s">
        <v>972</v>
      </c>
      <c r="BD479" s="1" t="s">
        <v>817</v>
      </c>
      <c r="BE479" s="1">
        <v>42</v>
      </c>
      <c r="BF479" s="1">
        <v>1</v>
      </c>
      <c r="BG479" s="1">
        <v>6</v>
      </c>
      <c r="BH479" s="1">
        <v>7</v>
      </c>
      <c r="BI479" s="1">
        <v>3</v>
      </c>
      <c r="BJ479" s="1">
        <v>70</v>
      </c>
      <c r="BK479" s="1">
        <v>122</v>
      </c>
      <c r="BL479" s="1">
        <v>92</v>
      </c>
      <c r="BM479" s="1">
        <v>0</v>
      </c>
      <c r="BN479" s="1">
        <v>0</v>
      </c>
      <c r="BO479" s="1">
        <v>0</v>
      </c>
      <c r="BP479" s="1">
        <v>1</v>
      </c>
      <c r="BQ479" s="1">
        <v>0</v>
      </c>
      <c r="BR479" s="1">
        <v>25</v>
      </c>
      <c r="BS479" s="1">
        <v>0.04</v>
      </c>
      <c r="BU479" s="2" t="s">
        <v>452</v>
      </c>
      <c r="BV479" s="1" t="s">
        <v>825</v>
      </c>
      <c r="BW479" s="1">
        <v>69</v>
      </c>
      <c r="BX479" s="1">
        <v>5</v>
      </c>
      <c r="BY479" s="1">
        <v>7</v>
      </c>
      <c r="BZ479" s="1">
        <v>12</v>
      </c>
      <c r="CA479" s="1">
        <v>-8</v>
      </c>
      <c r="CB479" s="1">
        <v>24</v>
      </c>
      <c r="CC479" s="1">
        <v>65</v>
      </c>
      <c r="CD479" s="1">
        <v>33</v>
      </c>
      <c r="CE479" s="1">
        <v>0</v>
      </c>
      <c r="CF479" s="1">
        <v>0</v>
      </c>
      <c r="CG479" s="1">
        <v>0</v>
      </c>
      <c r="CH479" s="1">
        <v>0</v>
      </c>
      <c r="CI479" s="1">
        <v>1</v>
      </c>
      <c r="CJ479" s="1">
        <v>45</v>
      </c>
      <c r="CK479" s="1">
        <v>0.111</v>
      </c>
      <c r="CL479" s="1" t="s">
        <v>797</v>
      </c>
      <c r="CM479" s="1" t="s">
        <v>405</v>
      </c>
      <c r="CN479" s="1" t="s">
        <v>805</v>
      </c>
      <c r="CO479" s="1">
        <v>71</v>
      </c>
      <c r="CP479" s="1">
        <v>6</v>
      </c>
      <c r="CQ479" s="1">
        <v>7</v>
      </c>
      <c r="CR479" s="1">
        <v>13</v>
      </c>
      <c r="CS479" s="1">
        <v>-9</v>
      </c>
      <c r="CT479" s="1">
        <v>12</v>
      </c>
      <c r="CU479" s="1">
        <v>77</v>
      </c>
      <c r="CV479" s="1">
        <v>34</v>
      </c>
      <c r="CW479" s="1">
        <v>0</v>
      </c>
      <c r="CX479" s="1">
        <v>0</v>
      </c>
      <c r="CY479" s="1">
        <v>1</v>
      </c>
      <c r="CZ479" s="1">
        <v>1</v>
      </c>
      <c r="DA479" s="1">
        <v>1</v>
      </c>
      <c r="DB479" s="1">
        <v>66</v>
      </c>
      <c r="DC479" s="1">
        <v>9.0999999999999998E-2</v>
      </c>
      <c r="DE479" s="2"/>
      <c r="DF479" s="1" t="s">
        <v>405</v>
      </c>
      <c r="DG479" s="1">
        <v>71</v>
      </c>
      <c r="DH479" s="1">
        <v>6</v>
      </c>
      <c r="DI479" s="1">
        <v>7</v>
      </c>
      <c r="DJ479" s="1">
        <v>13</v>
      </c>
      <c r="DK479" s="1">
        <v>-9</v>
      </c>
      <c r="DL479" s="1">
        <v>12</v>
      </c>
      <c r="DM479" s="1">
        <v>77</v>
      </c>
      <c r="DN479" s="1">
        <v>34</v>
      </c>
      <c r="DO479" s="1">
        <v>0</v>
      </c>
      <c r="DP479" s="1">
        <v>0</v>
      </c>
      <c r="DQ479" s="1">
        <v>1</v>
      </c>
      <c r="DR479" s="1">
        <v>1</v>
      </c>
      <c r="DS479" s="1">
        <v>1</v>
      </c>
      <c r="DT479" s="1">
        <v>66</v>
      </c>
      <c r="DU479" s="1">
        <v>9.0999999999999998E-2</v>
      </c>
    </row>
    <row r="480" spans="1:125" x14ac:dyDescent="0.2">
      <c r="A480" s="2" t="s">
        <v>1050</v>
      </c>
      <c r="B480" s="1" t="s">
        <v>800</v>
      </c>
      <c r="C480" s="1">
        <v>67</v>
      </c>
      <c r="D480" s="1">
        <v>0</v>
      </c>
      <c r="E480" s="1">
        <v>13</v>
      </c>
      <c r="F480" s="1">
        <v>13</v>
      </c>
      <c r="G480" s="1">
        <v>-8</v>
      </c>
      <c r="H480" s="1">
        <v>59</v>
      </c>
      <c r="I480" s="1">
        <v>112</v>
      </c>
      <c r="J480" s="1">
        <v>116</v>
      </c>
      <c r="K480" s="1">
        <v>0</v>
      </c>
      <c r="L480" s="1">
        <v>1</v>
      </c>
      <c r="M480" s="1">
        <v>0</v>
      </c>
      <c r="N480" s="1">
        <v>0</v>
      </c>
      <c r="O480" s="1">
        <v>0</v>
      </c>
      <c r="P480" s="1">
        <v>71</v>
      </c>
      <c r="Q480" s="1">
        <v>0</v>
      </c>
      <c r="S480" s="1" t="s">
        <v>389</v>
      </c>
      <c r="T480" s="1" t="s">
        <v>794</v>
      </c>
      <c r="U480" s="1">
        <v>78</v>
      </c>
      <c r="V480" s="1">
        <v>6</v>
      </c>
      <c r="W480" s="1">
        <v>6</v>
      </c>
      <c r="X480" s="1">
        <v>12</v>
      </c>
      <c r="Y480" s="1">
        <v>-14</v>
      </c>
      <c r="Z480" s="1">
        <v>80</v>
      </c>
      <c r="AA480" s="1">
        <v>194</v>
      </c>
      <c r="AB480" s="1">
        <v>23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129</v>
      </c>
      <c r="AI480" s="1">
        <v>4.7E-2</v>
      </c>
      <c r="AK480" s="2" t="s">
        <v>665</v>
      </c>
      <c r="AL480" s="1" t="s">
        <v>809</v>
      </c>
      <c r="AM480" s="1">
        <v>61</v>
      </c>
      <c r="AN480" s="1">
        <v>3</v>
      </c>
      <c r="AO480" s="1">
        <v>8</v>
      </c>
      <c r="AP480" s="1">
        <v>11</v>
      </c>
      <c r="AQ480" s="1">
        <v>3</v>
      </c>
      <c r="AR480" s="1">
        <v>14</v>
      </c>
      <c r="AS480" s="1">
        <v>28</v>
      </c>
      <c r="AT480" s="1">
        <v>20</v>
      </c>
      <c r="AU480" s="1">
        <v>0</v>
      </c>
      <c r="AV480" s="1">
        <v>0</v>
      </c>
      <c r="AW480" s="1">
        <v>0</v>
      </c>
      <c r="AX480" s="1">
        <v>0</v>
      </c>
      <c r="AY480" s="1">
        <v>1</v>
      </c>
      <c r="AZ480" s="1">
        <v>53</v>
      </c>
      <c r="BA480" s="1">
        <v>5.7000000000000002E-2</v>
      </c>
      <c r="BC480" s="2" t="s">
        <v>122</v>
      </c>
      <c r="BD480" s="1" t="s">
        <v>800</v>
      </c>
      <c r="BE480" s="1">
        <v>14</v>
      </c>
      <c r="BF480" s="1">
        <v>3</v>
      </c>
      <c r="BG480" s="1">
        <v>3</v>
      </c>
      <c r="BH480" s="1">
        <v>6</v>
      </c>
      <c r="BI480" s="1">
        <v>3</v>
      </c>
      <c r="BJ480" s="1">
        <v>4</v>
      </c>
      <c r="BK480" s="1">
        <v>18</v>
      </c>
      <c r="BL480" s="1">
        <v>4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11</v>
      </c>
      <c r="BS480" s="1">
        <v>0.27300000000000002</v>
      </c>
      <c r="BU480" s="2" t="s">
        <v>421</v>
      </c>
      <c r="BV480" s="1" t="s">
        <v>804</v>
      </c>
      <c r="BW480" s="1">
        <v>78</v>
      </c>
      <c r="BX480" s="1">
        <v>3</v>
      </c>
      <c r="BY480" s="1">
        <v>9</v>
      </c>
      <c r="BZ480" s="1">
        <v>12</v>
      </c>
      <c r="CA480" s="1">
        <v>-15</v>
      </c>
      <c r="CB480" s="1">
        <v>33</v>
      </c>
      <c r="CC480" s="1">
        <v>118</v>
      </c>
      <c r="CD480" s="1">
        <v>23</v>
      </c>
      <c r="CE480" s="1">
        <v>0</v>
      </c>
      <c r="CF480" s="1">
        <v>1</v>
      </c>
      <c r="CG480" s="1">
        <v>0</v>
      </c>
      <c r="CH480" s="1">
        <v>0</v>
      </c>
      <c r="CI480" s="1">
        <v>1</v>
      </c>
      <c r="CJ480" s="1">
        <v>104</v>
      </c>
      <c r="CK480" s="1">
        <v>2.9000000000000001E-2</v>
      </c>
      <c r="CL480" s="1" t="s">
        <v>797</v>
      </c>
      <c r="CM480" s="1" t="s">
        <v>721</v>
      </c>
      <c r="CN480" s="1" t="s">
        <v>824</v>
      </c>
      <c r="CO480" s="1">
        <v>72</v>
      </c>
      <c r="CP480" s="1">
        <v>2</v>
      </c>
      <c r="CQ480" s="1">
        <v>11</v>
      </c>
      <c r="CR480" s="1">
        <v>13</v>
      </c>
      <c r="CS480" s="1">
        <v>7</v>
      </c>
      <c r="CT480" s="1">
        <v>24</v>
      </c>
      <c r="CU480" s="1">
        <v>42</v>
      </c>
      <c r="CV480" s="1">
        <v>99</v>
      </c>
      <c r="CW480" s="1">
        <v>0</v>
      </c>
      <c r="CX480" s="1">
        <v>4</v>
      </c>
      <c r="CY480" s="1">
        <v>0</v>
      </c>
      <c r="CZ480" s="1">
        <v>0</v>
      </c>
      <c r="DA480" s="1">
        <v>0</v>
      </c>
      <c r="DB480" s="1">
        <v>92</v>
      </c>
      <c r="DC480" s="1">
        <v>2.1999999999999999E-2</v>
      </c>
      <c r="DE480" s="2"/>
      <c r="DF480" s="1" t="s">
        <v>721</v>
      </c>
      <c r="DG480" s="1">
        <v>72</v>
      </c>
      <c r="DH480" s="1">
        <v>2</v>
      </c>
      <c r="DI480" s="1">
        <v>11</v>
      </c>
      <c r="DJ480" s="1">
        <v>13</v>
      </c>
      <c r="DK480" s="1">
        <v>7</v>
      </c>
      <c r="DL480" s="1">
        <v>24</v>
      </c>
      <c r="DM480" s="1">
        <v>42</v>
      </c>
      <c r="DN480" s="1">
        <v>99</v>
      </c>
      <c r="DO480" s="1">
        <v>0</v>
      </c>
      <c r="DP480" s="1">
        <v>4</v>
      </c>
      <c r="DQ480" s="1">
        <v>0</v>
      </c>
      <c r="DR480" s="1">
        <v>0</v>
      </c>
      <c r="DS480" s="1">
        <v>0</v>
      </c>
      <c r="DT480" s="1">
        <v>92</v>
      </c>
      <c r="DU480" s="1">
        <v>2.1999999999999999E-2</v>
      </c>
    </row>
    <row r="481" spans="1:125" x14ac:dyDescent="0.2">
      <c r="A481" s="2" t="s">
        <v>1051</v>
      </c>
      <c r="B481" s="1" t="s">
        <v>800</v>
      </c>
      <c r="C481" s="1">
        <v>28</v>
      </c>
      <c r="D481" s="1">
        <v>4</v>
      </c>
      <c r="E481" s="1">
        <v>9</v>
      </c>
      <c r="F481" s="1">
        <v>13</v>
      </c>
      <c r="G481" s="1">
        <v>-1</v>
      </c>
      <c r="H481" s="1">
        <v>2</v>
      </c>
      <c r="I481" s="1">
        <v>18</v>
      </c>
      <c r="J481" s="1">
        <v>10</v>
      </c>
      <c r="K481" s="1">
        <v>1</v>
      </c>
      <c r="L481" s="1">
        <v>3</v>
      </c>
      <c r="M481" s="1">
        <v>0</v>
      </c>
      <c r="N481" s="1">
        <v>0</v>
      </c>
      <c r="O481" s="1">
        <v>0</v>
      </c>
      <c r="P481" s="1">
        <v>43</v>
      </c>
      <c r="Q481" s="1">
        <v>9.2999999999999999E-2</v>
      </c>
      <c r="S481" s="1" t="s">
        <v>966</v>
      </c>
      <c r="T481" s="1" t="s">
        <v>801</v>
      </c>
      <c r="U481" s="1">
        <v>75</v>
      </c>
      <c r="V481" s="1">
        <v>5</v>
      </c>
      <c r="W481" s="1">
        <v>7</v>
      </c>
      <c r="X481" s="1">
        <v>12</v>
      </c>
      <c r="Y481" s="1">
        <v>-3</v>
      </c>
      <c r="Z481" s="1">
        <v>8</v>
      </c>
      <c r="AA481" s="1">
        <v>82</v>
      </c>
      <c r="AB481" s="1">
        <v>72</v>
      </c>
      <c r="AC481" s="1">
        <v>0</v>
      </c>
      <c r="AD481" s="1">
        <v>0</v>
      </c>
      <c r="AE481" s="1">
        <v>1</v>
      </c>
      <c r="AF481" s="1">
        <v>1</v>
      </c>
      <c r="AG481" s="1">
        <v>2</v>
      </c>
      <c r="AH481" s="1">
        <v>51</v>
      </c>
      <c r="AI481" s="1">
        <v>9.8000000000000004E-2</v>
      </c>
      <c r="AK481" s="2" t="s">
        <v>548</v>
      </c>
      <c r="AL481" s="1" t="s">
        <v>805</v>
      </c>
      <c r="AM481" s="1">
        <v>39</v>
      </c>
      <c r="AN481" s="1">
        <v>4</v>
      </c>
      <c r="AO481" s="1">
        <v>7</v>
      </c>
      <c r="AP481" s="1">
        <v>11</v>
      </c>
      <c r="AQ481" s="1">
        <v>-5</v>
      </c>
      <c r="AR481" s="1">
        <v>12</v>
      </c>
      <c r="AS481" s="1">
        <v>8</v>
      </c>
      <c r="AT481" s="1">
        <v>21</v>
      </c>
      <c r="AU481" s="1">
        <v>0</v>
      </c>
      <c r="AV481" s="1">
        <v>2</v>
      </c>
      <c r="AW481" s="1">
        <v>0</v>
      </c>
      <c r="AX481" s="1">
        <v>0</v>
      </c>
      <c r="AY481" s="1">
        <v>0</v>
      </c>
      <c r="AZ481" s="1">
        <v>43</v>
      </c>
      <c r="BA481" s="1">
        <v>9.2999999999999999E-2</v>
      </c>
      <c r="BC481" s="2" t="s">
        <v>753</v>
      </c>
      <c r="BD481" s="1" t="s">
        <v>820</v>
      </c>
      <c r="BE481" s="1">
        <v>44</v>
      </c>
      <c r="BF481" s="1">
        <v>1</v>
      </c>
      <c r="BG481" s="1">
        <v>5</v>
      </c>
      <c r="BH481" s="1">
        <v>6</v>
      </c>
      <c r="BI481" s="1">
        <v>5</v>
      </c>
      <c r="BJ481" s="1">
        <v>12</v>
      </c>
      <c r="BK481" s="1">
        <v>79</v>
      </c>
      <c r="BL481" s="1">
        <v>87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75</v>
      </c>
      <c r="BS481" s="1">
        <v>1.2999999999999999E-2</v>
      </c>
      <c r="BU481" s="2" t="s">
        <v>128</v>
      </c>
      <c r="BV481" s="1" t="s">
        <v>829</v>
      </c>
      <c r="BW481" s="1">
        <v>23</v>
      </c>
      <c r="BX481" s="1">
        <v>8</v>
      </c>
      <c r="BY481" s="1">
        <v>4</v>
      </c>
      <c r="BZ481" s="1">
        <v>12</v>
      </c>
      <c r="CA481" s="1">
        <v>-1</v>
      </c>
      <c r="CB481" s="1">
        <v>24</v>
      </c>
      <c r="CC481" s="1">
        <v>38</v>
      </c>
      <c r="CD481" s="1">
        <v>13</v>
      </c>
      <c r="CE481" s="1">
        <v>1</v>
      </c>
      <c r="CF481" s="1">
        <v>1</v>
      </c>
      <c r="CG481" s="1">
        <v>1</v>
      </c>
      <c r="CH481" s="1">
        <v>0</v>
      </c>
      <c r="CI481" s="1">
        <v>2</v>
      </c>
      <c r="CJ481" s="1">
        <v>33</v>
      </c>
      <c r="CK481" s="1">
        <v>0.24199999999999999</v>
      </c>
      <c r="CL481" s="1" t="s">
        <v>797</v>
      </c>
      <c r="CM481" s="1" t="s">
        <v>956</v>
      </c>
      <c r="CN481" s="1" t="s">
        <v>812</v>
      </c>
      <c r="CO481" s="1">
        <v>76</v>
      </c>
      <c r="CP481" s="1">
        <v>4</v>
      </c>
      <c r="CQ481" s="1">
        <v>9</v>
      </c>
      <c r="CR481" s="1">
        <v>13</v>
      </c>
      <c r="CS481" s="1">
        <v>-2</v>
      </c>
      <c r="CT481" s="1">
        <v>68</v>
      </c>
      <c r="CU481" s="1">
        <v>60</v>
      </c>
      <c r="CV481" s="1">
        <v>68</v>
      </c>
      <c r="CW481" s="1">
        <v>0</v>
      </c>
      <c r="CX481" s="1">
        <v>2</v>
      </c>
      <c r="CY481" s="1">
        <v>0</v>
      </c>
      <c r="CZ481" s="1">
        <v>0</v>
      </c>
      <c r="DA481" s="1">
        <v>1</v>
      </c>
      <c r="DB481" s="1">
        <v>88</v>
      </c>
      <c r="DC481" s="1">
        <v>4.4999999999999998E-2</v>
      </c>
      <c r="DE481" s="2"/>
      <c r="DF481" s="1" t="s">
        <v>956</v>
      </c>
      <c r="DG481" s="1">
        <v>76</v>
      </c>
      <c r="DH481" s="1">
        <v>4</v>
      </c>
      <c r="DI481" s="1">
        <v>9</v>
      </c>
      <c r="DJ481" s="1">
        <v>13</v>
      </c>
      <c r="DK481" s="1">
        <v>-2</v>
      </c>
      <c r="DL481" s="1">
        <v>68</v>
      </c>
      <c r="DM481" s="1">
        <v>60</v>
      </c>
      <c r="DN481" s="1">
        <v>68</v>
      </c>
      <c r="DO481" s="1">
        <v>0</v>
      </c>
      <c r="DP481" s="1">
        <v>2</v>
      </c>
      <c r="DQ481" s="1">
        <v>0</v>
      </c>
      <c r="DR481" s="1">
        <v>0</v>
      </c>
      <c r="DS481" s="1">
        <v>1</v>
      </c>
      <c r="DT481" s="1">
        <v>88</v>
      </c>
      <c r="DU481" s="1">
        <v>4.4999999999999998E-2</v>
      </c>
    </row>
    <row r="482" spans="1:125" x14ac:dyDescent="0.2">
      <c r="A482" s="2" t="s">
        <v>362</v>
      </c>
      <c r="B482" s="1" t="s">
        <v>819</v>
      </c>
      <c r="C482" s="1">
        <v>76</v>
      </c>
      <c r="D482" s="1">
        <v>4</v>
      </c>
      <c r="E482" s="1">
        <v>9</v>
      </c>
      <c r="F482" s="1">
        <v>13</v>
      </c>
      <c r="G482" s="1">
        <v>6</v>
      </c>
      <c r="H482" s="1">
        <v>89</v>
      </c>
      <c r="I482" s="1">
        <v>103</v>
      </c>
      <c r="J482" s="1">
        <v>37</v>
      </c>
      <c r="K482" s="1">
        <v>0</v>
      </c>
      <c r="L482" s="1">
        <v>0</v>
      </c>
      <c r="M482" s="1">
        <v>3</v>
      </c>
      <c r="N482" s="1">
        <v>0</v>
      </c>
      <c r="O482" s="1">
        <v>0</v>
      </c>
      <c r="P482" s="1">
        <v>63</v>
      </c>
      <c r="Q482" s="1">
        <v>6.3E-2</v>
      </c>
      <c r="S482" s="1" t="s">
        <v>117</v>
      </c>
      <c r="T482" s="1" t="s">
        <v>808</v>
      </c>
      <c r="U482" s="1">
        <v>57</v>
      </c>
      <c r="V482" s="1">
        <v>6</v>
      </c>
      <c r="W482" s="1">
        <v>6</v>
      </c>
      <c r="X482" s="1">
        <v>12</v>
      </c>
      <c r="Y482" s="1">
        <v>1</v>
      </c>
      <c r="Z482" s="1">
        <v>14</v>
      </c>
      <c r="AA482" s="1">
        <v>36</v>
      </c>
      <c r="AB482" s="1">
        <v>19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53</v>
      </c>
      <c r="AI482" s="1">
        <v>0.113</v>
      </c>
      <c r="AK482" s="2" t="s">
        <v>1052</v>
      </c>
      <c r="AL482" s="1" t="s">
        <v>818</v>
      </c>
      <c r="AM482" s="1">
        <v>40</v>
      </c>
      <c r="AN482" s="1">
        <v>2</v>
      </c>
      <c r="AO482" s="1">
        <v>9</v>
      </c>
      <c r="AP482" s="1">
        <v>11</v>
      </c>
      <c r="AQ482" s="1">
        <v>1</v>
      </c>
      <c r="AR482" s="1">
        <v>8</v>
      </c>
      <c r="AS482" s="1">
        <v>33</v>
      </c>
      <c r="AT482" s="1">
        <v>15</v>
      </c>
      <c r="AU482" s="1">
        <v>0</v>
      </c>
      <c r="AV482" s="1">
        <v>0</v>
      </c>
      <c r="AW482" s="1">
        <v>0</v>
      </c>
      <c r="AX482" s="1">
        <v>0</v>
      </c>
      <c r="AY482" s="1">
        <v>1</v>
      </c>
      <c r="AZ482" s="1">
        <v>31</v>
      </c>
      <c r="BA482" s="1">
        <v>6.5000000000000002E-2</v>
      </c>
      <c r="BC482" s="2" t="s">
        <v>1053</v>
      </c>
      <c r="BD482" s="1" t="s">
        <v>794</v>
      </c>
      <c r="BE482" s="1">
        <v>37</v>
      </c>
      <c r="BF482" s="1">
        <v>2</v>
      </c>
      <c r="BG482" s="1">
        <v>4</v>
      </c>
      <c r="BH482" s="1">
        <v>6</v>
      </c>
      <c r="BI482" s="1">
        <v>-6</v>
      </c>
      <c r="BJ482" s="1">
        <v>4</v>
      </c>
      <c r="BK482" s="1">
        <v>50</v>
      </c>
      <c r="BL482" s="1">
        <v>40</v>
      </c>
      <c r="BM482" s="1">
        <v>0</v>
      </c>
      <c r="BN482" s="1">
        <v>1</v>
      </c>
      <c r="BO482" s="1">
        <v>0</v>
      </c>
      <c r="BP482" s="1">
        <v>0</v>
      </c>
      <c r="BQ482" s="1">
        <v>1</v>
      </c>
      <c r="BR482" s="1">
        <v>48</v>
      </c>
      <c r="BS482" s="1">
        <v>4.2000000000000003E-2</v>
      </c>
      <c r="BU482" s="2" t="s">
        <v>921</v>
      </c>
      <c r="BV482" s="1" t="s">
        <v>801</v>
      </c>
      <c r="BW482" s="1">
        <v>79</v>
      </c>
      <c r="BX482" s="1">
        <v>4</v>
      </c>
      <c r="BY482" s="1">
        <v>8</v>
      </c>
      <c r="BZ482" s="1">
        <v>12</v>
      </c>
      <c r="CA482" s="1">
        <v>0</v>
      </c>
      <c r="CB482" s="1">
        <v>58</v>
      </c>
      <c r="CC482" s="1">
        <v>260</v>
      </c>
      <c r="CD482" s="1">
        <v>113</v>
      </c>
      <c r="CE482" s="1">
        <v>0</v>
      </c>
      <c r="CF482" s="1">
        <v>0</v>
      </c>
      <c r="CG482" s="1">
        <v>0</v>
      </c>
      <c r="CH482" s="1">
        <v>1</v>
      </c>
      <c r="CI482" s="1">
        <v>0</v>
      </c>
      <c r="CJ482" s="1">
        <v>78</v>
      </c>
      <c r="CK482" s="1">
        <v>5.0999999999999997E-2</v>
      </c>
      <c r="CL482" s="1" t="s">
        <v>797</v>
      </c>
      <c r="CM482" s="1" t="s">
        <v>1639</v>
      </c>
      <c r="CN482" s="1" t="s">
        <v>801</v>
      </c>
      <c r="CO482" s="1">
        <v>81</v>
      </c>
      <c r="CP482" s="1">
        <v>6</v>
      </c>
      <c r="CQ482" s="1">
        <v>6</v>
      </c>
      <c r="CR482" s="1">
        <v>12</v>
      </c>
      <c r="CS482" s="1">
        <v>-3</v>
      </c>
      <c r="CT482" s="1">
        <v>18</v>
      </c>
      <c r="CU482" s="1">
        <v>121</v>
      </c>
      <c r="CV482" s="1">
        <v>61</v>
      </c>
      <c r="CW482" s="1">
        <v>0</v>
      </c>
      <c r="CX482" s="1">
        <v>0</v>
      </c>
      <c r="CY482" s="1">
        <v>0</v>
      </c>
      <c r="CZ482" s="1">
        <v>0</v>
      </c>
      <c r="DA482" s="1">
        <v>1</v>
      </c>
      <c r="DB482" s="1">
        <v>113</v>
      </c>
      <c r="DC482" s="1">
        <v>5.2999999999999999E-2</v>
      </c>
      <c r="DE482" s="2"/>
      <c r="DF482" s="1" t="s">
        <v>1639</v>
      </c>
      <c r="DG482" s="1">
        <v>81</v>
      </c>
      <c r="DH482" s="1">
        <v>6</v>
      </c>
      <c r="DI482" s="1">
        <v>6</v>
      </c>
      <c r="DJ482" s="1">
        <v>12</v>
      </c>
      <c r="DK482" s="1">
        <v>-3</v>
      </c>
      <c r="DL482" s="1">
        <v>18</v>
      </c>
      <c r="DM482" s="1">
        <v>121</v>
      </c>
      <c r="DN482" s="1">
        <v>61</v>
      </c>
      <c r="DO482" s="1">
        <v>0</v>
      </c>
      <c r="DP482" s="1">
        <v>0</v>
      </c>
      <c r="DQ482" s="1">
        <v>0</v>
      </c>
      <c r="DR482" s="1">
        <v>0</v>
      </c>
      <c r="DS482" s="1">
        <v>1</v>
      </c>
      <c r="DT482" s="1">
        <v>113</v>
      </c>
      <c r="DU482" s="1">
        <v>5.2999999999999999E-2</v>
      </c>
    </row>
    <row r="483" spans="1:125" x14ac:dyDescent="0.2">
      <c r="A483" s="2" t="s">
        <v>629</v>
      </c>
      <c r="B483" s="1" t="s">
        <v>794</v>
      </c>
      <c r="C483" s="1">
        <v>76</v>
      </c>
      <c r="D483" s="1">
        <v>3</v>
      </c>
      <c r="E483" s="1">
        <v>9</v>
      </c>
      <c r="F483" s="1">
        <v>12</v>
      </c>
      <c r="G483" s="1">
        <v>6</v>
      </c>
      <c r="H483" s="1">
        <v>87</v>
      </c>
      <c r="I483" s="1">
        <v>222</v>
      </c>
      <c r="J483" s="1">
        <v>89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50</v>
      </c>
      <c r="Q483" s="1">
        <v>0.06</v>
      </c>
      <c r="S483" s="1" t="s">
        <v>937</v>
      </c>
      <c r="T483" s="1" t="s">
        <v>824</v>
      </c>
      <c r="U483" s="1">
        <v>55</v>
      </c>
      <c r="V483" s="1">
        <v>3</v>
      </c>
      <c r="W483" s="1">
        <v>9</v>
      </c>
      <c r="X483" s="1">
        <v>12</v>
      </c>
      <c r="Y483" s="1">
        <v>-4</v>
      </c>
      <c r="Z483" s="1">
        <v>33</v>
      </c>
      <c r="AA483" s="1">
        <v>110</v>
      </c>
      <c r="AB483" s="1">
        <v>78</v>
      </c>
      <c r="AC483" s="1">
        <v>0</v>
      </c>
      <c r="AD483" s="1">
        <v>0</v>
      </c>
      <c r="AE483" s="1">
        <v>0</v>
      </c>
      <c r="AF483" s="1">
        <v>0</v>
      </c>
      <c r="AG483" s="1">
        <v>1</v>
      </c>
      <c r="AH483" s="1">
        <v>54</v>
      </c>
      <c r="AI483" s="1">
        <v>5.6000000000000001E-2</v>
      </c>
      <c r="AK483" s="2" t="s">
        <v>1054</v>
      </c>
      <c r="AL483" s="1" t="s">
        <v>820</v>
      </c>
      <c r="AM483" s="1">
        <v>65</v>
      </c>
      <c r="AN483" s="1">
        <v>5</v>
      </c>
      <c r="AO483" s="1">
        <v>6</v>
      </c>
      <c r="AP483" s="1">
        <v>11</v>
      </c>
      <c r="AQ483" s="1">
        <v>-2</v>
      </c>
      <c r="AR483" s="1">
        <v>12</v>
      </c>
      <c r="AS483" s="1">
        <v>58</v>
      </c>
      <c r="AT483" s="1">
        <v>33</v>
      </c>
      <c r="AU483" s="1">
        <v>0</v>
      </c>
      <c r="AV483" s="1">
        <v>1</v>
      </c>
      <c r="AW483" s="1">
        <v>0</v>
      </c>
      <c r="AX483" s="1">
        <v>1</v>
      </c>
      <c r="AY483" s="1">
        <v>1</v>
      </c>
      <c r="AZ483" s="1">
        <v>77</v>
      </c>
      <c r="BA483" s="1">
        <v>6.5000000000000002E-2</v>
      </c>
      <c r="BC483" s="2" t="s">
        <v>1016</v>
      </c>
      <c r="BD483" s="1" t="s">
        <v>825</v>
      </c>
      <c r="BE483" s="1">
        <v>30</v>
      </c>
      <c r="BF483" s="1">
        <v>1</v>
      </c>
      <c r="BG483" s="1">
        <v>5</v>
      </c>
      <c r="BH483" s="1">
        <v>6</v>
      </c>
      <c r="BI483" s="1">
        <v>8</v>
      </c>
      <c r="BJ483" s="1">
        <v>12</v>
      </c>
      <c r="BK483" s="1">
        <v>38</v>
      </c>
      <c r="BL483" s="1">
        <v>57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35</v>
      </c>
      <c r="BS483" s="1">
        <v>2.9000000000000001E-2</v>
      </c>
      <c r="BU483" s="2" t="s">
        <v>996</v>
      </c>
      <c r="BV483" s="1" t="s">
        <v>811</v>
      </c>
      <c r="BW483" s="1">
        <v>56</v>
      </c>
      <c r="BX483" s="1">
        <v>3</v>
      </c>
      <c r="BY483" s="1">
        <v>9</v>
      </c>
      <c r="BZ483" s="1">
        <v>12</v>
      </c>
      <c r="CA483" s="1">
        <v>1</v>
      </c>
      <c r="CB483" s="1">
        <v>55</v>
      </c>
      <c r="CC483" s="1">
        <v>29</v>
      </c>
      <c r="CD483" s="1">
        <v>73</v>
      </c>
      <c r="CE483" s="1">
        <v>0</v>
      </c>
      <c r="CF483" s="1">
        <v>0</v>
      </c>
      <c r="CG483" s="1">
        <v>0</v>
      </c>
      <c r="CH483" s="1">
        <v>1</v>
      </c>
      <c r="CI483" s="1">
        <v>0</v>
      </c>
      <c r="CJ483" s="1">
        <v>52</v>
      </c>
      <c r="CK483" s="1">
        <v>5.8000000000000003E-2</v>
      </c>
      <c r="CL483" s="1" t="s">
        <v>797</v>
      </c>
      <c r="CM483" s="1" t="s">
        <v>1068</v>
      </c>
      <c r="CN483" s="1" t="s">
        <v>809</v>
      </c>
      <c r="CO483" s="1">
        <v>75</v>
      </c>
      <c r="CP483" s="1">
        <v>0</v>
      </c>
      <c r="CQ483" s="1">
        <v>12</v>
      </c>
      <c r="CR483" s="1">
        <v>12</v>
      </c>
      <c r="CS483" s="1">
        <v>11</v>
      </c>
      <c r="CT483" s="1">
        <v>97</v>
      </c>
      <c r="CU483" s="1">
        <v>171</v>
      </c>
      <c r="CV483" s="1">
        <v>58</v>
      </c>
      <c r="CW483" s="1">
        <v>0</v>
      </c>
      <c r="CX483" s="1">
        <v>0</v>
      </c>
      <c r="CY483" s="1">
        <v>0</v>
      </c>
      <c r="CZ483" s="1">
        <v>0</v>
      </c>
      <c r="DA483" s="1">
        <v>0</v>
      </c>
      <c r="DB483" s="1">
        <v>64</v>
      </c>
      <c r="DC483" s="1">
        <v>0</v>
      </c>
      <c r="DE483" s="2"/>
      <c r="DF483" s="1" t="s">
        <v>1068</v>
      </c>
      <c r="DG483" s="1">
        <v>75</v>
      </c>
      <c r="DH483" s="1">
        <v>0</v>
      </c>
      <c r="DI483" s="1">
        <v>12</v>
      </c>
      <c r="DJ483" s="1">
        <v>12</v>
      </c>
      <c r="DK483" s="1">
        <v>11</v>
      </c>
      <c r="DL483" s="1">
        <v>97</v>
      </c>
      <c r="DM483" s="1">
        <v>171</v>
      </c>
      <c r="DN483" s="1">
        <v>58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64</v>
      </c>
      <c r="DU483" s="1">
        <v>0</v>
      </c>
    </row>
    <row r="484" spans="1:125" x14ac:dyDescent="0.2">
      <c r="A484" s="2" t="s">
        <v>1055</v>
      </c>
      <c r="B484" s="1" t="s">
        <v>817</v>
      </c>
      <c r="C484" s="1">
        <v>68</v>
      </c>
      <c r="D484" s="1">
        <v>1</v>
      </c>
      <c r="E484" s="1">
        <v>11</v>
      </c>
      <c r="F484" s="1">
        <v>12</v>
      </c>
      <c r="G484" s="1">
        <v>8</v>
      </c>
      <c r="H484" s="1">
        <v>68</v>
      </c>
      <c r="I484" s="1">
        <v>163</v>
      </c>
      <c r="J484" s="1">
        <v>104</v>
      </c>
      <c r="K484" s="1">
        <v>0</v>
      </c>
      <c r="L484" s="1">
        <v>0</v>
      </c>
      <c r="M484" s="1">
        <v>0</v>
      </c>
      <c r="N484" s="1">
        <v>0</v>
      </c>
      <c r="O484" s="1">
        <v>1</v>
      </c>
      <c r="P484" s="1">
        <v>32</v>
      </c>
      <c r="Q484" s="1">
        <v>3.1E-2</v>
      </c>
      <c r="S484" s="1" t="s">
        <v>854</v>
      </c>
      <c r="T484" s="1" t="s">
        <v>796</v>
      </c>
      <c r="U484" s="1">
        <v>47</v>
      </c>
      <c r="V484" s="1">
        <v>2</v>
      </c>
      <c r="W484" s="1">
        <v>9</v>
      </c>
      <c r="X484" s="1">
        <v>11</v>
      </c>
      <c r="Y484" s="1">
        <v>-5</v>
      </c>
      <c r="Z484" s="1">
        <v>20</v>
      </c>
      <c r="AA484" s="1">
        <v>92</v>
      </c>
      <c r="AB484" s="1">
        <v>72</v>
      </c>
      <c r="AC484" s="1">
        <v>2</v>
      </c>
      <c r="AD484" s="1">
        <v>5</v>
      </c>
      <c r="AE484" s="1">
        <v>0</v>
      </c>
      <c r="AF484" s="1">
        <v>0</v>
      </c>
      <c r="AG484" s="1">
        <v>0</v>
      </c>
      <c r="AH484" s="1">
        <v>58</v>
      </c>
      <c r="AI484" s="1">
        <v>3.4000000000000002E-2</v>
      </c>
      <c r="AK484" s="2" t="s">
        <v>77</v>
      </c>
      <c r="AL484" s="1" t="s">
        <v>806</v>
      </c>
      <c r="AM484" s="1">
        <v>41</v>
      </c>
      <c r="AN484" s="1">
        <v>4</v>
      </c>
      <c r="AO484" s="1">
        <v>7</v>
      </c>
      <c r="AP484" s="1">
        <v>11</v>
      </c>
      <c r="AQ484" s="1">
        <v>-13</v>
      </c>
      <c r="AR484" s="1">
        <v>16</v>
      </c>
      <c r="AS484" s="1">
        <v>25</v>
      </c>
      <c r="AT484" s="1">
        <v>19</v>
      </c>
      <c r="AU484" s="1">
        <v>2</v>
      </c>
      <c r="AV484" s="1">
        <v>1</v>
      </c>
      <c r="AW484" s="1">
        <v>0</v>
      </c>
      <c r="AX484" s="1">
        <v>0</v>
      </c>
      <c r="AY484" s="1">
        <v>2</v>
      </c>
      <c r="AZ484" s="1">
        <v>85</v>
      </c>
      <c r="BA484" s="1">
        <v>4.7E-2</v>
      </c>
      <c r="BC484" s="2" t="s">
        <v>472</v>
      </c>
      <c r="BD484" s="1" t="s">
        <v>794</v>
      </c>
      <c r="BE484" s="1">
        <v>24</v>
      </c>
      <c r="BF484" s="1">
        <v>3</v>
      </c>
      <c r="BG484" s="1">
        <v>3</v>
      </c>
      <c r="BH484" s="1">
        <v>6</v>
      </c>
      <c r="BI484" s="1">
        <v>1</v>
      </c>
      <c r="BJ484" s="1">
        <v>2</v>
      </c>
      <c r="BK484" s="1">
        <v>6</v>
      </c>
      <c r="BL484" s="1">
        <v>5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26</v>
      </c>
      <c r="BS484" s="1">
        <v>0.115</v>
      </c>
      <c r="BU484" s="2" t="s">
        <v>451</v>
      </c>
      <c r="BV484" s="1" t="s">
        <v>824</v>
      </c>
      <c r="BW484" s="1">
        <v>55</v>
      </c>
      <c r="BX484" s="1">
        <v>6</v>
      </c>
      <c r="BY484" s="1">
        <v>6</v>
      </c>
      <c r="BZ484" s="1">
        <v>12</v>
      </c>
      <c r="CA484" s="1">
        <v>-6</v>
      </c>
      <c r="CB484" s="1">
        <v>6</v>
      </c>
      <c r="CC484" s="1">
        <v>26</v>
      </c>
      <c r="CD484" s="1">
        <v>24</v>
      </c>
      <c r="CE484" s="1">
        <v>0</v>
      </c>
      <c r="CF484" s="1">
        <v>0</v>
      </c>
      <c r="CG484" s="1">
        <v>0</v>
      </c>
      <c r="CH484" s="1">
        <v>0</v>
      </c>
      <c r="CI484" s="1">
        <v>1</v>
      </c>
      <c r="CJ484" s="1">
        <v>60</v>
      </c>
      <c r="CK484" s="1">
        <v>0.1</v>
      </c>
      <c r="CL484" s="1" t="s">
        <v>797</v>
      </c>
      <c r="CM484" s="1" t="s">
        <v>313</v>
      </c>
      <c r="CN484" s="1" t="s">
        <v>818</v>
      </c>
      <c r="CO484" s="1">
        <v>82</v>
      </c>
      <c r="CP484" s="1">
        <v>7</v>
      </c>
      <c r="CQ484" s="1">
        <v>5</v>
      </c>
      <c r="CR484" s="1">
        <v>12</v>
      </c>
      <c r="CS484" s="1">
        <v>-2</v>
      </c>
      <c r="CT484" s="1">
        <v>191</v>
      </c>
      <c r="CU484" s="1">
        <v>268</v>
      </c>
      <c r="CV484" s="1">
        <v>43</v>
      </c>
      <c r="CW484" s="1">
        <v>0</v>
      </c>
      <c r="CX484" s="1">
        <v>0</v>
      </c>
      <c r="CY484" s="1">
        <v>1</v>
      </c>
      <c r="CZ484" s="1">
        <v>0</v>
      </c>
      <c r="DA484" s="1">
        <v>2</v>
      </c>
      <c r="DB484" s="1">
        <v>94</v>
      </c>
      <c r="DC484" s="1">
        <v>7.3999999999999996E-2</v>
      </c>
      <c r="DE484" s="2"/>
      <c r="DF484" s="1" t="s">
        <v>313</v>
      </c>
      <c r="DG484" s="1">
        <v>82</v>
      </c>
      <c r="DH484" s="1">
        <v>7</v>
      </c>
      <c r="DI484" s="1">
        <v>5</v>
      </c>
      <c r="DJ484" s="1">
        <v>12</v>
      </c>
      <c r="DK484" s="1">
        <v>-2</v>
      </c>
      <c r="DL484" s="1">
        <v>191</v>
      </c>
      <c r="DM484" s="1">
        <v>268</v>
      </c>
      <c r="DN484" s="1">
        <v>43</v>
      </c>
      <c r="DO484" s="1">
        <v>0</v>
      </c>
      <c r="DP484" s="1">
        <v>0</v>
      </c>
      <c r="DQ484" s="1">
        <v>1</v>
      </c>
      <c r="DR484" s="1">
        <v>0</v>
      </c>
      <c r="DS484" s="1">
        <v>2</v>
      </c>
      <c r="DT484" s="1">
        <v>94</v>
      </c>
      <c r="DU484" s="1">
        <v>7.3999999999999996E-2</v>
      </c>
    </row>
    <row r="485" spans="1:125" x14ac:dyDescent="0.2">
      <c r="A485" s="2" t="s">
        <v>619</v>
      </c>
      <c r="B485" s="1" t="s">
        <v>811</v>
      </c>
      <c r="C485" s="1">
        <v>81</v>
      </c>
      <c r="D485" s="1">
        <v>2</v>
      </c>
      <c r="E485" s="1">
        <v>10</v>
      </c>
      <c r="F485" s="1">
        <v>12</v>
      </c>
      <c r="G485" s="1">
        <v>8</v>
      </c>
      <c r="H485" s="1">
        <v>46</v>
      </c>
      <c r="I485" s="1">
        <v>143</v>
      </c>
      <c r="J485" s="1">
        <v>126</v>
      </c>
      <c r="K485" s="1">
        <v>0</v>
      </c>
      <c r="L485" s="1">
        <v>0</v>
      </c>
      <c r="M485" s="1">
        <v>0</v>
      </c>
      <c r="N485" s="1">
        <v>1</v>
      </c>
      <c r="O485" s="1">
        <v>0</v>
      </c>
      <c r="P485" s="1">
        <v>47</v>
      </c>
      <c r="Q485" s="1">
        <v>4.2999999999999997E-2</v>
      </c>
      <c r="S485" s="1" t="s">
        <v>909</v>
      </c>
      <c r="T485" s="1" t="s">
        <v>798</v>
      </c>
      <c r="U485" s="1">
        <v>68</v>
      </c>
      <c r="V485" s="1">
        <v>2</v>
      </c>
      <c r="W485" s="1">
        <v>9</v>
      </c>
      <c r="X485" s="1">
        <v>11</v>
      </c>
      <c r="Y485" s="1">
        <v>-11</v>
      </c>
      <c r="Z485" s="1">
        <v>43</v>
      </c>
      <c r="AA485" s="1">
        <v>170</v>
      </c>
      <c r="AB485" s="1">
        <v>85</v>
      </c>
      <c r="AC485" s="1">
        <v>1</v>
      </c>
      <c r="AD485" s="1">
        <v>0</v>
      </c>
      <c r="AE485" s="1">
        <v>0</v>
      </c>
      <c r="AF485" s="1">
        <v>2</v>
      </c>
      <c r="AG485" s="1">
        <v>0</v>
      </c>
      <c r="AH485" s="1">
        <v>76</v>
      </c>
      <c r="AI485" s="1">
        <v>2.5999999999999999E-2</v>
      </c>
      <c r="AK485" s="2" t="s">
        <v>201</v>
      </c>
      <c r="AL485" s="1" t="s">
        <v>807</v>
      </c>
      <c r="AM485" s="1">
        <v>60</v>
      </c>
      <c r="AN485" s="1">
        <v>9</v>
      </c>
      <c r="AO485" s="1">
        <v>2</v>
      </c>
      <c r="AP485" s="1">
        <v>11</v>
      </c>
      <c r="AQ485" s="1">
        <v>-10</v>
      </c>
      <c r="AR485" s="1">
        <v>18</v>
      </c>
      <c r="AS485" s="1">
        <v>49</v>
      </c>
      <c r="AT485" s="1">
        <v>17</v>
      </c>
      <c r="AU485" s="1">
        <v>2</v>
      </c>
      <c r="AV485" s="1">
        <v>1</v>
      </c>
      <c r="AW485" s="1">
        <v>0</v>
      </c>
      <c r="AX485" s="1">
        <v>0</v>
      </c>
      <c r="AY485" s="1">
        <v>1</v>
      </c>
      <c r="AZ485" s="1">
        <v>117</v>
      </c>
      <c r="BA485" s="1">
        <v>7.6999999999999999E-2</v>
      </c>
      <c r="BC485" s="2" t="s">
        <v>360</v>
      </c>
      <c r="BD485" s="1" t="s">
        <v>821</v>
      </c>
      <c r="BE485" s="1">
        <v>40</v>
      </c>
      <c r="BF485" s="1">
        <v>3</v>
      </c>
      <c r="BG485" s="1">
        <v>3</v>
      </c>
      <c r="BH485" s="1">
        <v>6</v>
      </c>
      <c r="BI485" s="1">
        <v>-7</v>
      </c>
      <c r="BJ485" s="1">
        <v>43</v>
      </c>
      <c r="BK485" s="1">
        <v>84</v>
      </c>
      <c r="BL485" s="1">
        <v>13</v>
      </c>
      <c r="BM485" s="1">
        <v>0</v>
      </c>
      <c r="BN485" s="1">
        <v>0</v>
      </c>
      <c r="BO485" s="1">
        <v>0</v>
      </c>
      <c r="BP485" s="1">
        <v>0</v>
      </c>
      <c r="BQ485" s="1">
        <v>2</v>
      </c>
      <c r="BR485" s="1">
        <v>35</v>
      </c>
      <c r="BS485" s="1">
        <v>8.5999999999999993E-2</v>
      </c>
      <c r="BU485" s="2" t="s">
        <v>324</v>
      </c>
      <c r="BV485" s="1" t="s">
        <v>806</v>
      </c>
      <c r="BW485" s="1">
        <v>26</v>
      </c>
      <c r="BX485" s="1">
        <v>2</v>
      </c>
      <c r="BY485" s="1">
        <v>9</v>
      </c>
      <c r="BZ485" s="1">
        <v>11</v>
      </c>
      <c r="CA485" s="1">
        <v>-4</v>
      </c>
      <c r="CB485" s="1">
        <v>6</v>
      </c>
      <c r="CC485" s="1">
        <v>22</v>
      </c>
      <c r="CD485" s="1">
        <v>19</v>
      </c>
      <c r="CE485" s="1">
        <v>1</v>
      </c>
      <c r="CF485" s="1">
        <v>3</v>
      </c>
      <c r="CG485" s="1">
        <v>0</v>
      </c>
      <c r="CH485" s="1">
        <v>0</v>
      </c>
      <c r="CI485" s="1">
        <v>0</v>
      </c>
      <c r="CJ485" s="1">
        <v>30</v>
      </c>
      <c r="CK485" s="1">
        <v>6.7000000000000004E-2</v>
      </c>
      <c r="CL485" s="1" t="s">
        <v>797</v>
      </c>
      <c r="CM485" s="1" t="s">
        <v>1640</v>
      </c>
      <c r="CN485" s="1" t="s">
        <v>818</v>
      </c>
      <c r="CO485" s="1">
        <v>55</v>
      </c>
      <c r="CP485" s="1">
        <v>3</v>
      </c>
      <c r="CQ485" s="1">
        <v>9</v>
      </c>
      <c r="CR485" s="1">
        <v>12</v>
      </c>
      <c r="CS485" s="1">
        <v>-7</v>
      </c>
      <c r="CT485" s="1">
        <v>10</v>
      </c>
      <c r="CU485" s="1">
        <v>73</v>
      </c>
      <c r="CV485" s="1">
        <v>41</v>
      </c>
      <c r="CW485" s="1">
        <v>0</v>
      </c>
      <c r="CX485" s="1">
        <v>0</v>
      </c>
      <c r="CY485" s="1">
        <v>0</v>
      </c>
      <c r="CZ485" s="1">
        <v>0</v>
      </c>
      <c r="DA485" s="1">
        <v>0</v>
      </c>
      <c r="DB485" s="1">
        <v>62</v>
      </c>
      <c r="DC485" s="1">
        <v>4.8000000000000001E-2</v>
      </c>
      <c r="DE485" s="2"/>
      <c r="DF485" s="1" t="s">
        <v>1640</v>
      </c>
      <c r="DG485" s="1">
        <v>55</v>
      </c>
      <c r="DH485" s="1">
        <v>3</v>
      </c>
      <c r="DI485" s="1">
        <v>9</v>
      </c>
      <c r="DJ485" s="1">
        <v>12</v>
      </c>
      <c r="DK485" s="1">
        <v>-7</v>
      </c>
      <c r="DL485" s="1">
        <v>10</v>
      </c>
      <c r="DM485" s="1">
        <v>73</v>
      </c>
      <c r="DN485" s="1">
        <v>41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62</v>
      </c>
      <c r="DU485" s="1">
        <v>4.8000000000000001E-2</v>
      </c>
    </row>
    <row r="486" spans="1:125" x14ac:dyDescent="0.2">
      <c r="A486" s="2" t="s">
        <v>904</v>
      </c>
      <c r="B486" s="1" t="s">
        <v>816</v>
      </c>
      <c r="C486" s="1">
        <v>48</v>
      </c>
      <c r="D486" s="1">
        <v>4</v>
      </c>
      <c r="E486" s="1">
        <v>8</v>
      </c>
      <c r="F486" s="1">
        <v>12</v>
      </c>
      <c r="G486" s="1">
        <v>13</v>
      </c>
      <c r="H486" s="1">
        <v>48</v>
      </c>
      <c r="I486" s="1">
        <v>32</v>
      </c>
      <c r="J486" s="1">
        <v>79</v>
      </c>
      <c r="K486" s="1">
        <v>0</v>
      </c>
      <c r="L486" s="1">
        <v>0</v>
      </c>
      <c r="M486" s="1">
        <v>0</v>
      </c>
      <c r="N486" s="1">
        <v>1</v>
      </c>
      <c r="O486" s="1">
        <v>1</v>
      </c>
      <c r="P486" s="1">
        <v>47</v>
      </c>
      <c r="Q486" s="1">
        <v>8.5000000000000006E-2</v>
      </c>
      <c r="S486" s="1" t="s">
        <v>414</v>
      </c>
      <c r="T486" s="1" t="s">
        <v>814</v>
      </c>
      <c r="U486" s="1">
        <v>26</v>
      </c>
      <c r="V486" s="1">
        <v>6</v>
      </c>
      <c r="W486" s="1">
        <v>5</v>
      </c>
      <c r="X486" s="1">
        <v>11</v>
      </c>
      <c r="Y486" s="1">
        <v>-1</v>
      </c>
      <c r="Z486" s="1">
        <v>12</v>
      </c>
      <c r="AA486" s="1">
        <v>4</v>
      </c>
      <c r="AB486" s="1">
        <v>21</v>
      </c>
      <c r="AC486" s="1">
        <v>1</v>
      </c>
      <c r="AD486" s="1">
        <v>0</v>
      </c>
      <c r="AE486" s="1">
        <v>0</v>
      </c>
      <c r="AF486" s="1">
        <v>1</v>
      </c>
      <c r="AG486" s="1">
        <v>2</v>
      </c>
      <c r="AH486" s="1">
        <v>48</v>
      </c>
      <c r="AI486" s="1">
        <v>0.125</v>
      </c>
      <c r="AK486" s="2" t="s">
        <v>1016</v>
      </c>
      <c r="AL486" s="1" t="s">
        <v>825</v>
      </c>
      <c r="AM486" s="1">
        <v>46</v>
      </c>
      <c r="AN486" s="1">
        <v>1</v>
      </c>
      <c r="AO486" s="1">
        <v>10</v>
      </c>
      <c r="AP486" s="1">
        <v>11</v>
      </c>
      <c r="AQ486" s="1">
        <v>7</v>
      </c>
      <c r="AR486" s="1">
        <v>10</v>
      </c>
      <c r="AS486" s="1">
        <v>52</v>
      </c>
      <c r="AT486" s="1">
        <v>88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58</v>
      </c>
      <c r="BA486" s="1">
        <v>1.7000000000000001E-2</v>
      </c>
      <c r="BC486" s="2" t="s">
        <v>456</v>
      </c>
      <c r="BD486" s="1" t="s">
        <v>820</v>
      </c>
      <c r="BE486" s="1">
        <v>8</v>
      </c>
      <c r="BF486" s="1">
        <v>2</v>
      </c>
      <c r="BG486" s="1">
        <v>4</v>
      </c>
      <c r="BH486" s="1">
        <v>6</v>
      </c>
      <c r="BI486" s="1">
        <v>0</v>
      </c>
      <c r="BJ486" s="1">
        <v>6</v>
      </c>
      <c r="BK486" s="1">
        <v>5</v>
      </c>
      <c r="BL486" s="1">
        <v>2</v>
      </c>
      <c r="BM486" s="1">
        <v>1</v>
      </c>
      <c r="BN486" s="1">
        <v>1</v>
      </c>
      <c r="BO486" s="1">
        <v>0</v>
      </c>
      <c r="BP486" s="1">
        <v>0</v>
      </c>
      <c r="BQ486" s="1">
        <v>0</v>
      </c>
      <c r="BR486" s="1">
        <v>11</v>
      </c>
      <c r="BS486" s="1">
        <v>0.182</v>
      </c>
      <c r="BU486" s="2" t="s">
        <v>266</v>
      </c>
      <c r="BV486" s="1" t="s">
        <v>798</v>
      </c>
      <c r="BW486" s="1">
        <v>29</v>
      </c>
      <c r="BX486" s="1">
        <v>7</v>
      </c>
      <c r="BY486" s="1">
        <v>4</v>
      </c>
      <c r="BZ486" s="1">
        <v>11</v>
      </c>
      <c r="CA486" s="1">
        <v>3</v>
      </c>
      <c r="CB486" s="1">
        <v>4</v>
      </c>
      <c r="CC486" s="1">
        <v>50</v>
      </c>
      <c r="CD486" s="1">
        <v>13</v>
      </c>
      <c r="CE486" s="1">
        <v>1</v>
      </c>
      <c r="CF486" s="1">
        <v>0</v>
      </c>
      <c r="CG486" s="1">
        <v>1</v>
      </c>
      <c r="CH486" s="1">
        <v>0</v>
      </c>
      <c r="CI486" s="1">
        <v>2</v>
      </c>
      <c r="CJ486" s="1">
        <v>44</v>
      </c>
      <c r="CK486" s="1">
        <v>0.159</v>
      </c>
      <c r="CL486" s="1" t="s">
        <v>797</v>
      </c>
      <c r="CM486" s="1" t="s">
        <v>319</v>
      </c>
      <c r="CN486" s="1" t="s">
        <v>1616</v>
      </c>
      <c r="CO486" s="1">
        <v>71</v>
      </c>
      <c r="CP486" s="1">
        <v>5</v>
      </c>
      <c r="CQ486" s="1">
        <v>7</v>
      </c>
      <c r="CR486" s="1">
        <v>12</v>
      </c>
      <c r="CS486" s="1">
        <v>-12</v>
      </c>
      <c r="CT486" s="1">
        <v>10</v>
      </c>
      <c r="CU486" s="1">
        <v>145</v>
      </c>
      <c r="CV486" s="1">
        <v>38</v>
      </c>
      <c r="CW486" s="1">
        <v>0</v>
      </c>
      <c r="CX486" s="1">
        <v>0</v>
      </c>
      <c r="CY486" s="1">
        <v>0</v>
      </c>
      <c r="CZ486" s="1">
        <v>1</v>
      </c>
      <c r="DA486" s="1">
        <v>0</v>
      </c>
      <c r="DB486" s="1">
        <v>77</v>
      </c>
      <c r="DC486" s="1">
        <v>6.5000000000000002E-2</v>
      </c>
      <c r="DE486" s="2"/>
      <c r="DF486" s="1" t="s">
        <v>319</v>
      </c>
      <c r="DG486" s="1">
        <v>71</v>
      </c>
      <c r="DH486" s="1">
        <v>5</v>
      </c>
      <c r="DI486" s="1">
        <v>7</v>
      </c>
      <c r="DJ486" s="1">
        <v>12</v>
      </c>
      <c r="DK486" s="1">
        <v>-12</v>
      </c>
      <c r="DL486" s="1">
        <v>10</v>
      </c>
      <c r="DM486" s="1">
        <v>145</v>
      </c>
      <c r="DN486" s="1">
        <v>38</v>
      </c>
      <c r="DO486" s="1">
        <v>0</v>
      </c>
      <c r="DP486" s="1">
        <v>0</v>
      </c>
      <c r="DQ486" s="1">
        <v>0</v>
      </c>
      <c r="DR486" s="1">
        <v>1</v>
      </c>
      <c r="DS486" s="1">
        <v>0</v>
      </c>
      <c r="DT486" s="1">
        <v>77</v>
      </c>
      <c r="DU486" s="1">
        <v>6.5000000000000002E-2</v>
      </c>
    </row>
    <row r="487" spans="1:125" x14ac:dyDescent="0.2">
      <c r="A487" s="2" t="s">
        <v>166</v>
      </c>
      <c r="B487" s="1" t="s">
        <v>809</v>
      </c>
      <c r="C487" s="1">
        <v>49</v>
      </c>
      <c r="D487" s="1">
        <v>8</v>
      </c>
      <c r="E487" s="1">
        <v>4</v>
      </c>
      <c r="F487" s="1">
        <v>12</v>
      </c>
      <c r="G487" s="1">
        <v>0</v>
      </c>
      <c r="H487" s="1">
        <v>26</v>
      </c>
      <c r="I487" s="1">
        <v>71</v>
      </c>
      <c r="J487" s="1">
        <v>21</v>
      </c>
      <c r="K487" s="1">
        <v>2</v>
      </c>
      <c r="L487" s="1">
        <v>0</v>
      </c>
      <c r="M487" s="1">
        <v>0</v>
      </c>
      <c r="N487" s="1">
        <v>0</v>
      </c>
      <c r="O487" s="1">
        <v>0</v>
      </c>
      <c r="P487" s="1">
        <v>62</v>
      </c>
      <c r="Q487" s="1">
        <v>0.129</v>
      </c>
      <c r="S487" s="1" t="s">
        <v>980</v>
      </c>
      <c r="T487" s="1" t="s">
        <v>811</v>
      </c>
      <c r="U487" s="1">
        <v>28</v>
      </c>
      <c r="V487" s="1">
        <v>2</v>
      </c>
      <c r="W487" s="1">
        <v>9</v>
      </c>
      <c r="X487" s="1">
        <v>11</v>
      </c>
      <c r="Y487" s="1">
        <v>-1</v>
      </c>
      <c r="Z487" s="1">
        <v>2</v>
      </c>
      <c r="AA487" s="1">
        <v>27</v>
      </c>
      <c r="AB487" s="1">
        <v>21</v>
      </c>
      <c r="AC487" s="1">
        <v>2</v>
      </c>
      <c r="AD487" s="1">
        <v>0</v>
      </c>
      <c r="AE487" s="1">
        <v>0</v>
      </c>
      <c r="AF487" s="1">
        <v>0</v>
      </c>
      <c r="AG487" s="1">
        <v>0</v>
      </c>
      <c r="AH487" s="1">
        <v>44</v>
      </c>
      <c r="AI487" s="1">
        <v>4.4999999999999998E-2</v>
      </c>
      <c r="AK487" s="2" t="s">
        <v>1057</v>
      </c>
      <c r="AL487" s="1" t="s">
        <v>806</v>
      </c>
      <c r="AM487" s="1">
        <v>47</v>
      </c>
      <c r="AN487" s="1">
        <v>2</v>
      </c>
      <c r="AO487" s="1">
        <v>9</v>
      </c>
      <c r="AP487" s="1">
        <v>11</v>
      </c>
      <c r="AQ487" s="1">
        <v>-1</v>
      </c>
      <c r="AR487" s="1">
        <v>12</v>
      </c>
      <c r="AS487" s="1">
        <v>27</v>
      </c>
      <c r="AT487" s="1">
        <v>55</v>
      </c>
      <c r="AU487" s="1">
        <v>0</v>
      </c>
      <c r="AV487" s="1">
        <v>4</v>
      </c>
      <c r="AW487" s="1">
        <v>0</v>
      </c>
      <c r="AX487" s="1">
        <v>0</v>
      </c>
      <c r="AY487" s="1">
        <v>1</v>
      </c>
      <c r="AZ487" s="1">
        <v>44</v>
      </c>
      <c r="BA487" s="1">
        <v>4.4999999999999998E-2</v>
      </c>
      <c r="BC487" s="2" t="s">
        <v>952</v>
      </c>
      <c r="BD487" s="1" t="s">
        <v>802</v>
      </c>
      <c r="BE487" s="1">
        <v>26</v>
      </c>
      <c r="BF487" s="1">
        <v>1</v>
      </c>
      <c r="BG487" s="1">
        <v>5</v>
      </c>
      <c r="BH487" s="1">
        <v>6</v>
      </c>
      <c r="BI487" s="1">
        <v>-4</v>
      </c>
      <c r="BJ487" s="1">
        <v>10</v>
      </c>
      <c r="BK487" s="1">
        <v>25</v>
      </c>
      <c r="BL487" s="1">
        <v>31</v>
      </c>
      <c r="BM487" s="1">
        <v>1</v>
      </c>
      <c r="BN487" s="1">
        <v>0</v>
      </c>
      <c r="BO487" s="1">
        <v>0</v>
      </c>
      <c r="BP487" s="1">
        <v>0</v>
      </c>
      <c r="BQ487" s="1">
        <v>0</v>
      </c>
      <c r="BR487" s="1">
        <v>31</v>
      </c>
      <c r="BS487" s="1">
        <v>3.2000000000000001E-2</v>
      </c>
      <c r="BU487" s="2" t="s">
        <v>920</v>
      </c>
      <c r="BV487" s="1" t="s">
        <v>812</v>
      </c>
      <c r="BW487" s="1">
        <v>48</v>
      </c>
      <c r="BX487" s="1">
        <v>1</v>
      </c>
      <c r="BY487" s="1">
        <v>10</v>
      </c>
      <c r="BZ487" s="1">
        <v>11</v>
      </c>
      <c r="CA487" s="1">
        <v>2</v>
      </c>
      <c r="CB487" s="1">
        <v>34</v>
      </c>
      <c r="CC487" s="1">
        <v>91</v>
      </c>
      <c r="CD487" s="1">
        <v>46</v>
      </c>
      <c r="CE487" s="1">
        <v>0</v>
      </c>
      <c r="CF487" s="1">
        <v>0</v>
      </c>
      <c r="CG487" s="1">
        <v>0</v>
      </c>
      <c r="CH487" s="1">
        <v>1</v>
      </c>
      <c r="CI487" s="1">
        <v>0</v>
      </c>
      <c r="CJ487" s="1">
        <v>66</v>
      </c>
      <c r="CK487" s="1">
        <v>1.4999999999999999E-2</v>
      </c>
      <c r="CL487" s="1" t="s">
        <v>797</v>
      </c>
      <c r="CM487" s="1" t="s">
        <v>1641</v>
      </c>
      <c r="CN487" s="1" t="s">
        <v>794</v>
      </c>
      <c r="CO487" s="1">
        <v>30</v>
      </c>
      <c r="CP487" s="1">
        <v>4</v>
      </c>
      <c r="CQ487" s="1">
        <v>8</v>
      </c>
      <c r="CR487" s="1">
        <v>12</v>
      </c>
      <c r="CS487" s="1">
        <v>-2</v>
      </c>
      <c r="CT487" s="1">
        <v>8</v>
      </c>
      <c r="CU487" s="1">
        <v>71</v>
      </c>
      <c r="CV487" s="1">
        <v>7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1">
        <v>38</v>
      </c>
      <c r="DC487" s="1">
        <v>0.105</v>
      </c>
      <c r="DE487" s="2"/>
      <c r="DF487" s="1" t="s">
        <v>1641</v>
      </c>
      <c r="DG487" s="1">
        <v>30</v>
      </c>
      <c r="DH487" s="1">
        <v>4</v>
      </c>
      <c r="DI487" s="1">
        <v>8</v>
      </c>
      <c r="DJ487" s="1">
        <v>12</v>
      </c>
      <c r="DK487" s="1">
        <v>-2</v>
      </c>
      <c r="DL487" s="1">
        <v>8</v>
      </c>
      <c r="DM487" s="1">
        <v>71</v>
      </c>
      <c r="DN487" s="1">
        <v>7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38</v>
      </c>
      <c r="DU487" s="1">
        <v>0.105</v>
      </c>
    </row>
    <row r="488" spans="1:125" x14ac:dyDescent="0.2">
      <c r="A488" s="2" t="s">
        <v>579</v>
      </c>
      <c r="B488" s="1" t="s">
        <v>811</v>
      </c>
      <c r="C488" s="1">
        <v>62</v>
      </c>
      <c r="D488" s="1">
        <v>4</v>
      </c>
      <c r="E488" s="1">
        <v>8</v>
      </c>
      <c r="F488" s="1">
        <v>12</v>
      </c>
      <c r="G488" s="1">
        <v>3</v>
      </c>
      <c r="H488" s="1">
        <v>60</v>
      </c>
      <c r="I488" s="1">
        <v>158</v>
      </c>
      <c r="J488" s="1">
        <v>56</v>
      </c>
      <c r="K488" s="1">
        <v>0</v>
      </c>
      <c r="L488" s="1">
        <v>0</v>
      </c>
      <c r="M488" s="1">
        <v>0</v>
      </c>
      <c r="N488" s="1">
        <v>0</v>
      </c>
      <c r="O488" s="1">
        <v>1</v>
      </c>
      <c r="P488" s="1">
        <v>64</v>
      </c>
      <c r="Q488" s="1">
        <v>6.3E-2</v>
      </c>
      <c r="S488" s="1" t="s">
        <v>990</v>
      </c>
      <c r="T488" s="1" t="s">
        <v>816</v>
      </c>
      <c r="U488" s="1">
        <v>71</v>
      </c>
      <c r="V488" s="1">
        <v>2</v>
      </c>
      <c r="W488" s="1">
        <v>9</v>
      </c>
      <c r="X488" s="1">
        <v>11</v>
      </c>
      <c r="Y488" s="1">
        <v>3</v>
      </c>
      <c r="Z488" s="1">
        <v>70</v>
      </c>
      <c r="AA488" s="1">
        <v>243</v>
      </c>
      <c r="AB488" s="1">
        <v>105</v>
      </c>
      <c r="AC488" s="1">
        <v>0</v>
      </c>
      <c r="AD488" s="1">
        <v>0</v>
      </c>
      <c r="AE488" s="1">
        <v>0</v>
      </c>
      <c r="AF488" s="1">
        <v>0</v>
      </c>
      <c r="AG488" s="1">
        <v>1</v>
      </c>
      <c r="AH488" s="1">
        <v>50</v>
      </c>
      <c r="AI488" s="1">
        <v>0.04</v>
      </c>
      <c r="AK488" s="2" t="s">
        <v>434</v>
      </c>
      <c r="AL488" s="1" t="s">
        <v>804</v>
      </c>
      <c r="AM488" s="1">
        <v>38</v>
      </c>
      <c r="AN488" s="1">
        <v>2</v>
      </c>
      <c r="AO488" s="1">
        <v>9</v>
      </c>
      <c r="AP488" s="1">
        <v>11</v>
      </c>
      <c r="AQ488" s="1">
        <v>-9</v>
      </c>
      <c r="AR488" s="1">
        <v>14</v>
      </c>
      <c r="AS488" s="1">
        <v>11</v>
      </c>
      <c r="AT488" s="1">
        <v>12</v>
      </c>
      <c r="AU488" s="1">
        <v>2</v>
      </c>
      <c r="AV488" s="1">
        <v>1</v>
      </c>
      <c r="AW488" s="1">
        <v>0</v>
      </c>
      <c r="AX488" s="1">
        <v>0</v>
      </c>
      <c r="AY488" s="1">
        <v>1</v>
      </c>
      <c r="AZ488" s="1">
        <v>59</v>
      </c>
      <c r="BA488" s="1">
        <v>3.4000000000000002E-2</v>
      </c>
      <c r="BC488" s="2" t="s">
        <v>937</v>
      </c>
      <c r="BD488" s="1" t="s">
        <v>807</v>
      </c>
      <c r="BE488" s="1">
        <v>48</v>
      </c>
      <c r="BF488" s="1">
        <v>1</v>
      </c>
      <c r="BG488" s="1">
        <v>5</v>
      </c>
      <c r="BH488" s="1">
        <v>6</v>
      </c>
      <c r="BI488" s="1">
        <v>-2</v>
      </c>
      <c r="BJ488" s="1">
        <v>48</v>
      </c>
      <c r="BK488" s="1">
        <v>110</v>
      </c>
      <c r="BL488" s="1">
        <v>78</v>
      </c>
      <c r="BM488" s="1">
        <v>0</v>
      </c>
      <c r="BN488" s="1">
        <v>0</v>
      </c>
      <c r="BO488" s="1">
        <v>0</v>
      </c>
      <c r="BP488" s="1">
        <v>0</v>
      </c>
      <c r="BQ488" s="1">
        <v>1</v>
      </c>
      <c r="BR488" s="1">
        <v>39</v>
      </c>
      <c r="BS488" s="1">
        <v>2.5999999999999999E-2</v>
      </c>
      <c r="BU488" s="2" t="s">
        <v>387</v>
      </c>
      <c r="BV488" s="1" t="s">
        <v>816</v>
      </c>
      <c r="BW488" s="1">
        <v>73</v>
      </c>
      <c r="BX488" s="1">
        <v>6</v>
      </c>
      <c r="BY488" s="1">
        <v>5</v>
      </c>
      <c r="BZ488" s="1">
        <v>11</v>
      </c>
      <c r="CA488" s="1">
        <v>-1</v>
      </c>
      <c r="CB488" s="1">
        <v>6</v>
      </c>
      <c r="CC488" s="1">
        <v>145</v>
      </c>
      <c r="CD488" s="1">
        <v>36</v>
      </c>
      <c r="CE488" s="1">
        <v>0</v>
      </c>
      <c r="CF488" s="1">
        <v>0</v>
      </c>
      <c r="CG488" s="1">
        <v>1</v>
      </c>
      <c r="CH488" s="1">
        <v>0</v>
      </c>
      <c r="CI488" s="1">
        <v>2</v>
      </c>
      <c r="CJ488" s="1">
        <v>111</v>
      </c>
      <c r="CK488" s="1">
        <v>5.3999999999999999E-2</v>
      </c>
      <c r="CL488" s="1" t="s">
        <v>797</v>
      </c>
      <c r="CM488" s="1" t="s">
        <v>479</v>
      </c>
      <c r="CN488" s="1" t="s">
        <v>819</v>
      </c>
      <c r="CO488" s="1">
        <v>60</v>
      </c>
      <c r="CP488" s="1">
        <v>8</v>
      </c>
      <c r="CQ488" s="1">
        <v>4</v>
      </c>
      <c r="CR488" s="1">
        <v>12</v>
      </c>
      <c r="CS488" s="1">
        <v>-16</v>
      </c>
      <c r="CT488" s="1">
        <v>17</v>
      </c>
      <c r="CU488" s="1">
        <v>111</v>
      </c>
      <c r="CV488" s="1">
        <v>20</v>
      </c>
      <c r="CW488" s="1">
        <v>1</v>
      </c>
      <c r="CX488" s="1">
        <v>0</v>
      </c>
      <c r="CY488" s="1">
        <v>0</v>
      </c>
      <c r="CZ488" s="1">
        <v>0</v>
      </c>
      <c r="DA488" s="1">
        <v>1</v>
      </c>
      <c r="DB488" s="1">
        <v>92</v>
      </c>
      <c r="DC488" s="1">
        <v>8.6999999999999994E-2</v>
      </c>
      <c r="DE488" s="2"/>
      <c r="DF488" s="1" t="s">
        <v>479</v>
      </c>
      <c r="DG488" s="1">
        <v>60</v>
      </c>
      <c r="DH488" s="1">
        <v>8</v>
      </c>
      <c r="DI488" s="1">
        <v>4</v>
      </c>
      <c r="DJ488" s="1">
        <v>12</v>
      </c>
      <c r="DK488" s="1">
        <v>-16</v>
      </c>
      <c r="DL488" s="1">
        <v>17</v>
      </c>
      <c r="DM488" s="1">
        <v>111</v>
      </c>
      <c r="DN488" s="1">
        <v>20</v>
      </c>
      <c r="DO488" s="1">
        <v>1</v>
      </c>
      <c r="DP488" s="1">
        <v>0</v>
      </c>
      <c r="DQ488" s="1">
        <v>0</v>
      </c>
      <c r="DR488" s="1">
        <v>0</v>
      </c>
      <c r="DS488" s="1">
        <v>1</v>
      </c>
      <c r="DT488" s="1">
        <v>92</v>
      </c>
      <c r="DU488" s="1">
        <v>8.6999999999999994E-2</v>
      </c>
    </row>
    <row r="489" spans="1:125" x14ac:dyDescent="0.2">
      <c r="A489" s="2" t="s">
        <v>1058</v>
      </c>
      <c r="B489" s="1" t="s">
        <v>806</v>
      </c>
      <c r="C489" s="1">
        <v>54</v>
      </c>
      <c r="D489" s="1">
        <v>2</v>
      </c>
      <c r="E489" s="1">
        <v>10</v>
      </c>
      <c r="F489" s="1">
        <v>12</v>
      </c>
      <c r="G489" s="1">
        <v>5</v>
      </c>
      <c r="H489" s="1">
        <v>12</v>
      </c>
      <c r="I489" s="1">
        <v>77</v>
      </c>
      <c r="J489" s="1">
        <v>89</v>
      </c>
      <c r="K489" s="1">
        <v>0</v>
      </c>
      <c r="L489" s="1">
        <v>2</v>
      </c>
      <c r="M489" s="1">
        <v>0</v>
      </c>
      <c r="N489" s="1">
        <v>0</v>
      </c>
      <c r="O489" s="1">
        <v>0</v>
      </c>
      <c r="P489" s="1">
        <v>42</v>
      </c>
      <c r="Q489" s="1">
        <v>4.8000000000000001E-2</v>
      </c>
      <c r="S489" s="1" t="s">
        <v>610</v>
      </c>
      <c r="T489" s="1" t="s">
        <v>829</v>
      </c>
      <c r="U489" s="1">
        <v>61</v>
      </c>
      <c r="V489" s="1">
        <v>4</v>
      </c>
      <c r="W489" s="1">
        <v>7</v>
      </c>
      <c r="X489" s="1">
        <v>11</v>
      </c>
      <c r="Y489" s="1">
        <v>-3</v>
      </c>
      <c r="Z489" s="1">
        <v>68</v>
      </c>
      <c r="AA489" s="1">
        <v>161</v>
      </c>
      <c r="AB489" s="1">
        <v>15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58</v>
      </c>
      <c r="AI489" s="1">
        <v>6.9000000000000006E-2</v>
      </c>
      <c r="AK489" s="2" t="s">
        <v>1019</v>
      </c>
      <c r="AL489" s="1" t="s">
        <v>801</v>
      </c>
      <c r="AM489" s="1">
        <v>74</v>
      </c>
      <c r="AN489" s="1">
        <v>0</v>
      </c>
      <c r="AO489" s="1">
        <v>11</v>
      </c>
      <c r="AP489" s="1">
        <v>11</v>
      </c>
      <c r="AQ489" s="1">
        <v>5</v>
      </c>
      <c r="AR489" s="1">
        <v>36</v>
      </c>
      <c r="AS489" s="1">
        <v>164</v>
      </c>
      <c r="AT489" s="1">
        <v>152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56</v>
      </c>
      <c r="BA489" s="1">
        <v>0</v>
      </c>
      <c r="BC489" s="2" t="s">
        <v>458</v>
      </c>
      <c r="BD489" s="1" t="s">
        <v>816</v>
      </c>
      <c r="BE489" s="1">
        <v>20</v>
      </c>
      <c r="BF489" s="1">
        <v>2</v>
      </c>
      <c r="BG489" s="1">
        <v>4</v>
      </c>
      <c r="BH489" s="1">
        <v>6</v>
      </c>
      <c r="BI489" s="1">
        <v>3</v>
      </c>
      <c r="BJ489" s="1">
        <v>4</v>
      </c>
      <c r="BK489" s="1">
        <v>22</v>
      </c>
      <c r="BL489" s="1">
        <v>7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21</v>
      </c>
      <c r="BS489" s="1">
        <v>9.5000000000000001E-2</v>
      </c>
      <c r="BU489" s="2" t="s">
        <v>726</v>
      </c>
      <c r="BV489" s="1" t="s">
        <v>813</v>
      </c>
      <c r="BW489" s="1">
        <v>24</v>
      </c>
      <c r="BX489" s="1">
        <v>3</v>
      </c>
      <c r="BY489" s="1">
        <v>8</v>
      </c>
      <c r="BZ489" s="1">
        <v>11</v>
      </c>
      <c r="CA489" s="1">
        <v>-1</v>
      </c>
      <c r="CB489" s="1">
        <v>10</v>
      </c>
      <c r="CC489" s="1">
        <v>14</v>
      </c>
      <c r="CD489" s="1">
        <v>26</v>
      </c>
      <c r="CE489" s="1">
        <v>2</v>
      </c>
      <c r="CF489" s="1">
        <v>5</v>
      </c>
      <c r="CG489" s="1">
        <v>0</v>
      </c>
      <c r="CH489" s="1">
        <v>0</v>
      </c>
      <c r="CI489" s="1">
        <v>1</v>
      </c>
      <c r="CJ489" s="1">
        <v>34</v>
      </c>
      <c r="CK489" s="1">
        <v>8.7999999999999995E-2</v>
      </c>
      <c r="CL489" s="1" t="s">
        <v>797</v>
      </c>
      <c r="CM489" s="1" t="s">
        <v>333</v>
      </c>
      <c r="CN489" s="1" t="s">
        <v>1616</v>
      </c>
      <c r="CO489" s="1">
        <v>60</v>
      </c>
      <c r="CP489" s="1">
        <v>4</v>
      </c>
      <c r="CQ489" s="1">
        <v>8</v>
      </c>
      <c r="CR489" s="1">
        <v>12</v>
      </c>
      <c r="CS489" s="1">
        <v>-18</v>
      </c>
      <c r="CT489" s="1">
        <v>24</v>
      </c>
      <c r="CU489" s="1">
        <v>115</v>
      </c>
      <c r="CV489" s="1">
        <v>36</v>
      </c>
      <c r="CW489" s="1">
        <v>1</v>
      </c>
      <c r="CX489" s="1">
        <v>1</v>
      </c>
      <c r="CY489" s="1">
        <v>0</v>
      </c>
      <c r="CZ489" s="1">
        <v>1</v>
      </c>
      <c r="DA489" s="1">
        <v>0</v>
      </c>
      <c r="DB489" s="1">
        <v>96</v>
      </c>
      <c r="DC489" s="1">
        <v>4.2000000000000003E-2</v>
      </c>
      <c r="DE489" s="2"/>
      <c r="DF489" s="1" t="s">
        <v>333</v>
      </c>
      <c r="DG489" s="1">
        <v>60</v>
      </c>
      <c r="DH489" s="1">
        <v>4</v>
      </c>
      <c r="DI489" s="1">
        <v>8</v>
      </c>
      <c r="DJ489" s="1">
        <v>12</v>
      </c>
      <c r="DK489" s="1">
        <v>-18</v>
      </c>
      <c r="DL489" s="1">
        <v>24</v>
      </c>
      <c r="DM489" s="1">
        <v>115</v>
      </c>
      <c r="DN489" s="1">
        <v>36</v>
      </c>
      <c r="DO489" s="1">
        <v>1</v>
      </c>
      <c r="DP489" s="1">
        <v>1</v>
      </c>
      <c r="DQ489" s="1">
        <v>0</v>
      </c>
      <c r="DR489" s="1">
        <v>1</v>
      </c>
      <c r="DS489" s="1">
        <v>0</v>
      </c>
      <c r="DT489" s="1">
        <v>96</v>
      </c>
      <c r="DU489" s="1">
        <v>4.2000000000000003E-2</v>
      </c>
    </row>
    <row r="490" spans="1:125" x14ac:dyDescent="0.2">
      <c r="A490" s="2" t="s">
        <v>1059</v>
      </c>
      <c r="B490" s="1" t="s">
        <v>805</v>
      </c>
      <c r="C490" s="1">
        <v>44</v>
      </c>
      <c r="D490" s="1">
        <v>6</v>
      </c>
      <c r="E490" s="1">
        <v>6</v>
      </c>
      <c r="F490" s="1">
        <v>12</v>
      </c>
      <c r="G490" s="1">
        <v>3</v>
      </c>
      <c r="H490" s="1">
        <v>38</v>
      </c>
      <c r="I490" s="1">
        <v>94</v>
      </c>
      <c r="J490" s="1">
        <v>6</v>
      </c>
      <c r="K490" s="1">
        <v>0</v>
      </c>
      <c r="L490" s="1">
        <v>0</v>
      </c>
      <c r="M490" s="1">
        <v>0</v>
      </c>
      <c r="N490" s="1">
        <v>0</v>
      </c>
      <c r="O490" s="1">
        <v>2</v>
      </c>
      <c r="P490" s="1">
        <v>55</v>
      </c>
      <c r="Q490" s="1">
        <v>0.109</v>
      </c>
      <c r="S490" s="1" t="s">
        <v>692</v>
      </c>
      <c r="T490" s="1" t="s">
        <v>825</v>
      </c>
      <c r="U490" s="1">
        <v>48</v>
      </c>
      <c r="V490" s="1">
        <v>1</v>
      </c>
      <c r="W490" s="1">
        <v>10</v>
      </c>
      <c r="X490" s="1">
        <v>11</v>
      </c>
      <c r="Y490" s="1">
        <v>3</v>
      </c>
      <c r="Z490" s="1">
        <v>24</v>
      </c>
      <c r="AA490" s="1">
        <v>41</v>
      </c>
      <c r="AB490" s="1">
        <v>31</v>
      </c>
      <c r="AC490" s="1">
        <v>0</v>
      </c>
      <c r="AD490" s="1">
        <v>2</v>
      </c>
      <c r="AE490" s="1">
        <v>0</v>
      </c>
      <c r="AF490" s="1">
        <v>0</v>
      </c>
      <c r="AG490" s="1">
        <v>0</v>
      </c>
      <c r="AH490" s="1">
        <v>50</v>
      </c>
      <c r="AI490" s="1">
        <v>0.02</v>
      </c>
      <c r="AK490" s="2" t="s">
        <v>1034</v>
      </c>
      <c r="AL490" s="1" t="s">
        <v>810</v>
      </c>
      <c r="AM490" s="1">
        <v>72</v>
      </c>
      <c r="AN490" s="1">
        <v>2</v>
      </c>
      <c r="AO490" s="1">
        <v>9</v>
      </c>
      <c r="AP490" s="1">
        <v>11</v>
      </c>
      <c r="AQ490" s="1">
        <v>3</v>
      </c>
      <c r="AR490" s="1">
        <v>34</v>
      </c>
      <c r="AS490" s="1">
        <v>177</v>
      </c>
      <c r="AT490" s="1">
        <v>125</v>
      </c>
      <c r="AU490" s="1">
        <v>0</v>
      </c>
      <c r="AV490" s="1">
        <v>0</v>
      </c>
      <c r="AW490" s="1">
        <v>0</v>
      </c>
      <c r="AX490" s="1">
        <v>1</v>
      </c>
      <c r="AY490" s="1">
        <v>1</v>
      </c>
      <c r="AZ490" s="1">
        <v>63</v>
      </c>
      <c r="BA490" s="1">
        <v>3.2000000000000001E-2</v>
      </c>
      <c r="BC490" s="2" t="s">
        <v>372</v>
      </c>
      <c r="BD490" s="1" t="s">
        <v>817</v>
      </c>
      <c r="BE490" s="1">
        <v>29</v>
      </c>
      <c r="BF490" s="1">
        <v>3</v>
      </c>
      <c r="BG490" s="1">
        <v>3</v>
      </c>
      <c r="BH490" s="1">
        <v>6</v>
      </c>
      <c r="BI490" s="1">
        <v>-5</v>
      </c>
      <c r="BJ490" s="1">
        <v>8</v>
      </c>
      <c r="BK490" s="1">
        <v>21</v>
      </c>
      <c r="BL490" s="1">
        <v>12</v>
      </c>
      <c r="BM490" s="1">
        <v>0</v>
      </c>
      <c r="BN490" s="1">
        <v>1</v>
      </c>
      <c r="BO490" s="1">
        <v>0</v>
      </c>
      <c r="BP490" s="1">
        <v>0</v>
      </c>
      <c r="BQ490" s="1">
        <v>0</v>
      </c>
      <c r="BR490" s="1">
        <v>33</v>
      </c>
      <c r="BS490" s="1">
        <v>9.0999999999999998E-2</v>
      </c>
      <c r="BU490" s="2" t="s">
        <v>393</v>
      </c>
      <c r="BV490" s="1" t="s">
        <v>818</v>
      </c>
      <c r="BW490" s="1">
        <v>82</v>
      </c>
      <c r="BX490" s="1">
        <v>6</v>
      </c>
      <c r="BY490" s="1">
        <v>5</v>
      </c>
      <c r="BZ490" s="1">
        <v>11</v>
      </c>
      <c r="CA490" s="1">
        <v>-1</v>
      </c>
      <c r="CB490" s="1">
        <v>115</v>
      </c>
      <c r="CC490" s="1">
        <v>178</v>
      </c>
      <c r="CD490" s="1">
        <v>14</v>
      </c>
      <c r="CE490" s="1">
        <v>0</v>
      </c>
      <c r="CF490" s="1">
        <v>0</v>
      </c>
      <c r="CG490" s="1">
        <v>0</v>
      </c>
      <c r="CH490" s="1">
        <v>0</v>
      </c>
      <c r="CI490" s="1">
        <v>1</v>
      </c>
      <c r="CJ490" s="1">
        <v>37</v>
      </c>
      <c r="CK490" s="1">
        <v>0.16200000000000001</v>
      </c>
      <c r="CL490" s="1" t="s">
        <v>797</v>
      </c>
      <c r="CM490" s="1" t="s">
        <v>959</v>
      </c>
      <c r="CN490" s="1" t="s">
        <v>1616</v>
      </c>
      <c r="CO490" s="1">
        <v>68</v>
      </c>
      <c r="CP490" s="1">
        <v>4</v>
      </c>
      <c r="CQ490" s="1">
        <v>8</v>
      </c>
      <c r="CR490" s="1">
        <v>12</v>
      </c>
      <c r="CS490" s="1">
        <v>-3</v>
      </c>
      <c r="CT490" s="1">
        <v>18</v>
      </c>
      <c r="CU490" s="1">
        <v>85</v>
      </c>
      <c r="CV490" s="1">
        <v>160</v>
      </c>
      <c r="CW490" s="1">
        <v>0</v>
      </c>
      <c r="CX490" s="1">
        <v>0</v>
      </c>
      <c r="CY490" s="1">
        <v>0</v>
      </c>
      <c r="CZ490" s="1">
        <v>0</v>
      </c>
      <c r="DA490" s="1">
        <v>0</v>
      </c>
      <c r="DB490" s="1">
        <v>86</v>
      </c>
      <c r="DC490" s="1">
        <v>4.7E-2</v>
      </c>
      <c r="DE490" s="2"/>
      <c r="DF490" s="1" t="s">
        <v>959</v>
      </c>
      <c r="DG490" s="1">
        <v>68</v>
      </c>
      <c r="DH490" s="1">
        <v>4</v>
      </c>
      <c r="DI490" s="1">
        <v>8</v>
      </c>
      <c r="DJ490" s="1">
        <v>12</v>
      </c>
      <c r="DK490" s="1">
        <v>-3</v>
      </c>
      <c r="DL490" s="1">
        <v>18</v>
      </c>
      <c r="DM490" s="1">
        <v>85</v>
      </c>
      <c r="DN490" s="1">
        <v>160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86</v>
      </c>
      <c r="DU490" s="1">
        <v>4.7E-2</v>
      </c>
    </row>
    <row r="491" spans="1:125" x14ac:dyDescent="0.2">
      <c r="A491" s="2" t="s">
        <v>1060</v>
      </c>
      <c r="B491" s="1" t="s">
        <v>810</v>
      </c>
      <c r="C491" s="1">
        <v>36</v>
      </c>
      <c r="D491" s="1">
        <v>5</v>
      </c>
      <c r="E491" s="1">
        <v>7</v>
      </c>
      <c r="F491" s="1">
        <v>12</v>
      </c>
      <c r="G491" s="1">
        <v>-7</v>
      </c>
      <c r="H491" s="1">
        <v>20</v>
      </c>
      <c r="I491" s="1">
        <v>15</v>
      </c>
      <c r="J491" s="1">
        <v>12</v>
      </c>
      <c r="K491" s="1">
        <v>1</v>
      </c>
      <c r="L491" s="1">
        <v>1</v>
      </c>
      <c r="M491" s="1">
        <v>0</v>
      </c>
      <c r="N491" s="1">
        <v>0</v>
      </c>
      <c r="O491" s="1">
        <v>1</v>
      </c>
      <c r="P491" s="1">
        <v>52</v>
      </c>
      <c r="Q491" s="1">
        <v>9.6000000000000002E-2</v>
      </c>
      <c r="S491" s="1" t="s">
        <v>954</v>
      </c>
      <c r="T491" s="1" t="s">
        <v>821</v>
      </c>
      <c r="U491" s="1">
        <v>41</v>
      </c>
      <c r="V491" s="1">
        <v>1</v>
      </c>
      <c r="W491" s="1">
        <v>10</v>
      </c>
      <c r="X491" s="1">
        <v>11</v>
      </c>
      <c r="Y491" s="1">
        <v>0</v>
      </c>
      <c r="Z491" s="1">
        <v>14</v>
      </c>
      <c r="AA491" s="1">
        <v>44</v>
      </c>
      <c r="AB491" s="1">
        <v>33</v>
      </c>
      <c r="AC491" s="1">
        <v>0</v>
      </c>
      <c r="AD491" s="1">
        <v>5</v>
      </c>
      <c r="AE491" s="1">
        <v>0</v>
      </c>
      <c r="AF491" s="1">
        <v>0</v>
      </c>
      <c r="AG491" s="1">
        <v>0</v>
      </c>
      <c r="AH491" s="1">
        <v>63</v>
      </c>
      <c r="AI491" s="1">
        <v>1.6E-2</v>
      </c>
      <c r="AK491" s="2" t="s">
        <v>937</v>
      </c>
      <c r="AL491" s="1" t="s">
        <v>807</v>
      </c>
      <c r="AM491" s="1">
        <v>77</v>
      </c>
      <c r="AN491" s="1">
        <v>0</v>
      </c>
      <c r="AO491" s="1">
        <v>11</v>
      </c>
      <c r="AP491" s="1">
        <v>11</v>
      </c>
      <c r="AQ491" s="1">
        <v>6</v>
      </c>
      <c r="AR491" s="1">
        <v>57</v>
      </c>
      <c r="AS491" s="1">
        <v>173</v>
      </c>
      <c r="AT491" s="1">
        <v>141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88</v>
      </c>
      <c r="BA491" s="1">
        <v>0</v>
      </c>
      <c r="BC491" s="2" t="s">
        <v>955</v>
      </c>
      <c r="BD491" s="1" t="s">
        <v>804</v>
      </c>
      <c r="BE491" s="1">
        <v>37</v>
      </c>
      <c r="BF491" s="1">
        <v>0</v>
      </c>
      <c r="BG491" s="1">
        <v>6</v>
      </c>
      <c r="BH491" s="1">
        <v>6</v>
      </c>
      <c r="BI491" s="1">
        <v>4</v>
      </c>
      <c r="BJ491" s="1">
        <v>12</v>
      </c>
      <c r="BK491" s="1">
        <v>37</v>
      </c>
      <c r="BL491" s="1">
        <v>49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30</v>
      </c>
      <c r="BS491" s="1">
        <v>0</v>
      </c>
      <c r="BU491" s="2" t="s">
        <v>392</v>
      </c>
      <c r="BV491" s="1" t="s">
        <v>795</v>
      </c>
      <c r="BW491" s="1">
        <v>82</v>
      </c>
      <c r="BX491" s="1">
        <v>5</v>
      </c>
      <c r="BY491" s="1">
        <v>6</v>
      </c>
      <c r="BZ491" s="1">
        <v>11</v>
      </c>
      <c r="CA491" s="1">
        <v>-16</v>
      </c>
      <c r="CB491" s="1">
        <v>46</v>
      </c>
      <c r="CC491" s="1">
        <v>190</v>
      </c>
      <c r="CD491" s="1">
        <v>59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73</v>
      </c>
      <c r="CK491" s="1">
        <v>6.8000000000000005E-2</v>
      </c>
      <c r="CL491" s="1" t="s">
        <v>797</v>
      </c>
      <c r="CM491" s="1" t="s">
        <v>747</v>
      </c>
      <c r="CN491" s="1" t="s">
        <v>821</v>
      </c>
      <c r="CO491" s="1">
        <v>72</v>
      </c>
      <c r="CP491" s="1">
        <v>4</v>
      </c>
      <c r="CQ491" s="1">
        <v>8</v>
      </c>
      <c r="CR491" s="1">
        <v>12</v>
      </c>
      <c r="CS491" s="1">
        <v>10</v>
      </c>
      <c r="CT491" s="1">
        <v>30</v>
      </c>
      <c r="CU491" s="1">
        <v>55</v>
      </c>
      <c r="CV491" s="1">
        <v>164</v>
      </c>
      <c r="CW491" s="1">
        <v>0</v>
      </c>
      <c r="CX491" s="1">
        <v>0</v>
      </c>
      <c r="CY491" s="1">
        <v>0</v>
      </c>
      <c r="CZ491" s="1">
        <v>0</v>
      </c>
      <c r="DA491" s="1">
        <v>0</v>
      </c>
      <c r="DB491" s="1">
        <v>70</v>
      </c>
      <c r="DC491" s="1">
        <v>5.7000000000000002E-2</v>
      </c>
      <c r="DE491" s="2"/>
      <c r="DF491" s="1" t="s">
        <v>747</v>
      </c>
      <c r="DG491" s="1">
        <v>72</v>
      </c>
      <c r="DH491" s="1">
        <v>4</v>
      </c>
      <c r="DI491" s="1">
        <v>8</v>
      </c>
      <c r="DJ491" s="1">
        <v>12</v>
      </c>
      <c r="DK491" s="1">
        <v>10</v>
      </c>
      <c r="DL491" s="1">
        <v>30</v>
      </c>
      <c r="DM491" s="1">
        <v>55</v>
      </c>
      <c r="DN491" s="1">
        <v>164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70</v>
      </c>
      <c r="DU491" s="1">
        <v>5.7000000000000002E-2</v>
      </c>
    </row>
    <row r="492" spans="1:125" x14ac:dyDescent="0.2">
      <c r="A492" s="2" t="s">
        <v>599</v>
      </c>
      <c r="B492" s="1" t="s">
        <v>808</v>
      </c>
      <c r="C492" s="1">
        <v>58</v>
      </c>
      <c r="D492" s="1">
        <v>7</v>
      </c>
      <c r="E492" s="1">
        <v>5</v>
      </c>
      <c r="F492" s="1">
        <v>12</v>
      </c>
      <c r="G492" s="1">
        <v>-3</v>
      </c>
      <c r="H492" s="1">
        <v>6</v>
      </c>
      <c r="I492" s="1">
        <v>108</v>
      </c>
      <c r="J492" s="1">
        <v>29</v>
      </c>
      <c r="K492" s="1">
        <v>0</v>
      </c>
      <c r="L492" s="1">
        <v>0</v>
      </c>
      <c r="M492" s="1">
        <v>0</v>
      </c>
      <c r="N492" s="1">
        <v>1</v>
      </c>
      <c r="O492" s="1">
        <v>2</v>
      </c>
      <c r="P492" s="1">
        <v>80</v>
      </c>
      <c r="Q492" s="1">
        <v>8.7999999999999995E-2</v>
      </c>
      <c r="S492" s="1" t="s">
        <v>1007</v>
      </c>
      <c r="T492" s="1" t="s">
        <v>825</v>
      </c>
      <c r="U492" s="1">
        <v>61</v>
      </c>
      <c r="V492" s="1">
        <v>4</v>
      </c>
      <c r="W492" s="1">
        <v>7</v>
      </c>
      <c r="X492" s="1">
        <v>11</v>
      </c>
      <c r="Y492" s="1">
        <v>4</v>
      </c>
      <c r="Z492" s="1">
        <v>38</v>
      </c>
      <c r="AA492" s="1">
        <v>61</v>
      </c>
      <c r="AB492" s="1">
        <v>131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67</v>
      </c>
      <c r="AI492" s="1">
        <v>0.06</v>
      </c>
      <c r="AK492" s="2" t="s">
        <v>993</v>
      </c>
      <c r="AL492" s="1" t="s">
        <v>821</v>
      </c>
      <c r="AM492" s="1">
        <v>66</v>
      </c>
      <c r="AN492" s="1">
        <v>4</v>
      </c>
      <c r="AO492" s="1">
        <v>7</v>
      </c>
      <c r="AP492" s="1">
        <v>11</v>
      </c>
      <c r="AQ492" s="1">
        <v>-4</v>
      </c>
      <c r="AR492" s="1">
        <v>33</v>
      </c>
      <c r="AS492" s="1">
        <v>103</v>
      </c>
      <c r="AT492" s="1">
        <v>65</v>
      </c>
      <c r="AU492" s="1">
        <v>0</v>
      </c>
      <c r="AV492" s="1">
        <v>0</v>
      </c>
      <c r="AW492" s="1">
        <v>0</v>
      </c>
      <c r="AX492" s="1">
        <v>0</v>
      </c>
      <c r="AY492" s="1">
        <v>2</v>
      </c>
      <c r="AZ492" s="1">
        <v>38</v>
      </c>
      <c r="BA492" s="1">
        <v>0.105</v>
      </c>
      <c r="BC492" s="2" t="s">
        <v>979</v>
      </c>
      <c r="BD492" s="1" t="s">
        <v>798</v>
      </c>
      <c r="BE492" s="1">
        <v>41</v>
      </c>
      <c r="BF492" s="1">
        <v>0</v>
      </c>
      <c r="BG492" s="1">
        <v>6</v>
      </c>
      <c r="BH492" s="1">
        <v>6</v>
      </c>
      <c r="BI492" s="1">
        <v>1</v>
      </c>
      <c r="BJ492" s="1">
        <v>34</v>
      </c>
      <c r="BK492" s="1">
        <v>63</v>
      </c>
      <c r="BL492" s="1">
        <v>66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25</v>
      </c>
      <c r="BS492" s="1">
        <v>0</v>
      </c>
      <c r="BU492" s="2" t="s">
        <v>403</v>
      </c>
      <c r="BV492" s="1" t="s">
        <v>804</v>
      </c>
      <c r="BW492" s="1">
        <v>66</v>
      </c>
      <c r="BX492" s="1">
        <v>4</v>
      </c>
      <c r="BY492" s="1">
        <v>7</v>
      </c>
      <c r="BZ492" s="1">
        <v>11</v>
      </c>
      <c r="CA492" s="1">
        <v>-8</v>
      </c>
      <c r="CB492" s="1">
        <v>18</v>
      </c>
      <c r="CC492" s="1">
        <v>113</v>
      </c>
      <c r="CD492" s="1">
        <v>25</v>
      </c>
      <c r="CE492" s="1">
        <v>0</v>
      </c>
      <c r="CF492" s="1">
        <v>0</v>
      </c>
      <c r="CG492" s="1">
        <v>1</v>
      </c>
      <c r="CH492" s="1">
        <v>0</v>
      </c>
      <c r="CI492" s="1">
        <v>1</v>
      </c>
      <c r="CJ492" s="1">
        <v>89</v>
      </c>
      <c r="CK492" s="1">
        <v>4.4999999999999998E-2</v>
      </c>
      <c r="CL492" s="1" t="s">
        <v>797</v>
      </c>
      <c r="CM492" s="1" t="s">
        <v>340</v>
      </c>
      <c r="CN492" s="1" t="s">
        <v>823</v>
      </c>
      <c r="CO492" s="1">
        <v>70</v>
      </c>
      <c r="CP492" s="1">
        <v>6</v>
      </c>
      <c r="CQ492" s="1">
        <v>6</v>
      </c>
      <c r="CR492" s="1">
        <v>12</v>
      </c>
      <c r="CS492" s="1">
        <v>1</v>
      </c>
      <c r="CT492" s="1">
        <v>45</v>
      </c>
      <c r="CU492" s="1">
        <v>119</v>
      </c>
      <c r="CV492" s="1">
        <v>41</v>
      </c>
      <c r="CW492" s="1">
        <v>0</v>
      </c>
      <c r="CX492" s="1">
        <v>0</v>
      </c>
      <c r="CY492" s="1">
        <v>1</v>
      </c>
      <c r="CZ492" s="1">
        <v>0</v>
      </c>
      <c r="DA492" s="1">
        <v>2</v>
      </c>
      <c r="DB492" s="1">
        <v>64</v>
      </c>
      <c r="DC492" s="1">
        <v>9.4E-2</v>
      </c>
      <c r="DE492" s="2"/>
      <c r="DF492" s="1" t="s">
        <v>340</v>
      </c>
      <c r="DG492" s="1">
        <v>70</v>
      </c>
      <c r="DH492" s="1">
        <v>6</v>
      </c>
      <c r="DI492" s="1">
        <v>6</v>
      </c>
      <c r="DJ492" s="1">
        <v>12</v>
      </c>
      <c r="DK492" s="1">
        <v>1</v>
      </c>
      <c r="DL492" s="1">
        <v>45</v>
      </c>
      <c r="DM492" s="1">
        <v>119</v>
      </c>
      <c r="DN492" s="1">
        <v>41</v>
      </c>
      <c r="DO492" s="1">
        <v>0</v>
      </c>
      <c r="DP492" s="1">
        <v>0</v>
      </c>
      <c r="DQ492" s="1">
        <v>1</v>
      </c>
      <c r="DR492" s="1">
        <v>0</v>
      </c>
      <c r="DS492" s="1">
        <v>2</v>
      </c>
      <c r="DT492" s="1">
        <v>64</v>
      </c>
      <c r="DU492" s="1">
        <v>9.4E-2</v>
      </c>
    </row>
    <row r="493" spans="1:125" x14ac:dyDescent="0.2">
      <c r="A493" s="2" t="s">
        <v>419</v>
      </c>
      <c r="B493" s="1" t="s">
        <v>825</v>
      </c>
      <c r="C493" s="1">
        <v>74</v>
      </c>
      <c r="D493" s="1">
        <v>6</v>
      </c>
      <c r="E493" s="1">
        <v>6</v>
      </c>
      <c r="F493" s="1">
        <v>12</v>
      </c>
      <c r="G493" s="1">
        <v>-12</v>
      </c>
      <c r="H493" s="1">
        <v>72</v>
      </c>
      <c r="I493" s="1">
        <v>63</v>
      </c>
      <c r="J493" s="1">
        <v>28</v>
      </c>
      <c r="K493" s="1">
        <v>0</v>
      </c>
      <c r="L493" s="1">
        <v>0</v>
      </c>
      <c r="M493" s="1">
        <v>1</v>
      </c>
      <c r="N493" s="1">
        <v>1</v>
      </c>
      <c r="O493" s="1">
        <v>1</v>
      </c>
      <c r="P493" s="1">
        <v>54</v>
      </c>
      <c r="Q493" s="1">
        <v>0.111</v>
      </c>
      <c r="S493" s="1" t="s">
        <v>1061</v>
      </c>
      <c r="T493" s="1" t="s">
        <v>799</v>
      </c>
      <c r="U493" s="1">
        <v>73</v>
      </c>
      <c r="V493" s="1">
        <v>4</v>
      </c>
      <c r="W493" s="1">
        <v>7</v>
      </c>
      <c r="X493" s="1">
        <v>11</v>
      </c>
      <c r="Y493" s="1">
        <v>1</v>
      </c>
      <c r="Z493" s="1">
        <v>94</v>
      </c>
      <c r="AA493" s="1">
        <v>166</v>
      </c>
      <c r="AB493" s="1">
        <v>120</v>
      </c>
      <c r="AC493" s="1">
        <v>0</v>
      </c>
      <c r="AD493" s="1">
        <v>0</v>
      </c>
      <c r="AE493" s="1">
        <v>0</v>
      </c>
      <c r="AF493" s="1">
        <v>0</v>
      </c>
      <c r="AG493" s="1">
        <v>1</v>
      </c>
      <c r="AH493" s="1">
        <v>58</v>
      </c>
      <c r="AI493" s="1">
        <v>6.9000000000000006E-2</v>
      </c>
      <c r="AK493" s="2" t="s">
        <v>920</v>
      </c>
      <c r="AL493" s="1" t="s">
        <v>812</v>
      </c>
      <c r="AM493" s="1">
        <v>69</v>
      </c>
      <c r="AN493" s="1">
        <v>1</v>
      </c>
      <c r="AO493" s="1">
        <v>10</v>
      </c>
      <c r="AP493" s="1">
        <v>11</v>
      </c>
      <c r="AQ493" s="1">
        <v>16</v>
      </c>
      <c r="AR493" s="1">
        <v>47</v>
      </c>
      <c r="AS493" s="1">
        <v>128</v>
      </c>
      <c r="AT493" s="1">
        <v>43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63</v>
      </c>
      <c r="BA493" s="1">
        <v>1.6E-2</v>
      </c>
      <c r="BC493" s="2" t="s">
        <v>1062</v>
      </c>
      <c r="BD493" s="1" t="s">
        <v>798</v>
      </c>
      <c r="BE493" s="1">
        <v>25</v>
      </c>
      <c r="BF493" s="1">
        <v>0</v>
      </c>
      <c r="BG493" s="1">
        <v>6</v>
      </c>
      <c r="BH493" s="1">
        <v>6</v>
      </c>
      <c r="BI493" s="1">
        <v>6</v>
      </c>
      <c r="BJ493" s="1">
        <v>32</v>
      </c>
      <c r="BK493" s="1">
        <v>88</v>
      </c>
      <c r="BL493" s="1">
        <v>53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9</v>
      </c>
      <c r="BS493" s="1">
        <v>0</v>
      </c>
      <c r="BU493" s="2" t="s">
        <v>965</v>
      </c>
      <c r="BV493" s="1" t="s">
        <v>809</v>
      </c>
      <c r="BW493" s="1">
        <v>72</v>
      </c>
      <c r="BX493" s="1">
        <v>4</v>
      </c>
      <c r="BY493" s="1">
        <v>7</v>
      </c>
      <c r="BZ493" s="1">
        <v>11</v>
      </c>
      <c r="CA493" s="1">
        <v>-5</v>
      </c>
      <c r="CB493" s="1">
        <v>30</v>
      </c>
      <c r="CC493" s="1">
        <v>77</v>
      </c>
      <c r="CD493" s="1">
        <v>83</v>
      </c>
      <c r="CE493" s="1">
        <v>0</v>
      </c>
      <c r="CF493" s="1">
        <v>0</v>
      </c>
      <c r="CG493" s="1">
        <v>1</v>
      </c>
      <c r="CH493" s="1">
        <v>0</v>
      </c>
      <c r="CI493" s="1">
        <v>0</v>
      </c>
      <c r="CJ493" s="1">
        <v>88</v>
      </c>
      <c r="CK493" s="1">
        <v>4.4999999999999998E-2</v>
      </c>
      <c r="CL493" s="1" t="s">
        <v>797</v>
      </c>
      <c r="CM493" s="1" t="s">
        <v>157</v>
      </c>
      <c r="CN493" s="1" t="s">
        <v>795</v>
      </c>
      <c r="CO493" s="1">
        <v>49</v>
      </c>
      <c r="CP493" s="1">
        <v>4</v>
      </c>
      <c r="CQ493" s="1">
        <v>8</v>
      </c>
      <c r="CR493" s="1">
        <v>12</v>
      </c>
      <c r="CS493" s="1">
        <v>-1</v>
      </c>
      <c r="CT493" s="1">
        <v>16</v>
      </c>
      <c r="CU493" s="1">
        <v>68</v>
      </c>
      <c r="CV493" s="1">
        <v>13</v>
      </c>
      <c r="CW493" s="1">
        <v>0</v>
      </c>
      <c r="CX493" s="1">
        <v>0</v>
      </c>
      <c r="CY493" s="1">
        <v>0</v>
      </c>
      <c r="CZ493" s="1">
        <v>0</v>
      </c>
      <c r="DA493" s="1">
        <v>1</v>
      </c>
      <c r="DB493" s="1">
        <v>81</v>
      </c>
      <c r="DC493" s="1">
        <v>4.9000000000000002E-2</v>
      </c>
      <c r="DE493" s="2"/>
      <c r="DF493" s="1" t="s">
        <v>157</v>
      </c>
      <c r="DG493" s="1">
        <v>49</v>
      </c>
      <c r="DH493" s="1">
        <v>4</v>
      </c>
      <c r="DI493" s="1">
        <v>8</v>
      </c>
      <c r="DJ493" s="1">
        <v>12</v>
      </c>
      <c r="DK493" s="1">
        <v>-1</v>
      </c>
      <c r="DL493" s="1">
        <v>16</v>
      </c>
      <c r="DM493" s="1">
        <v>68</v>
      </c>
      <c r="DN493" s="1">
        <v>13</v>
      </c>
      <c r="DO493" s="1">
        <v>0</v>
      </c>
      <c r="DP493" s="1">
        <v>0</v>
      </c>
      <c r="DQ493" s="1">
        <v>0</v>
      </c>
      <c r="DR493" s="1">
        <v>0</v>
      </c>
      <c r="DS493" s="1">
        <v>1</v>
      </c>
      <c r="DT493" s="1">
        <v>81</v>
      </c>
      <c r="DU493" s="1">
        <v>4.9000000000000002E-2</v>
      </c>
    </row>
    <row r="494" spans="1:125" x14ac:dyDescent="0.2">
      <c r="A494" s="2" t="s">
        <v>597</v>
      </c>
      <c r="B494" s="1" t="s">
        <v>805</v>
      </c>
      <c r="C494" s="1">
        <v>66</v>
      </c>
      <c r="D494" s="1">
        <v>1</v>
      </c>
      <c r="E494" s="1">
        <v>10</v>
      </c>
      <c r="F494" s="1">
        <v>11</v>
      </c>
      <c r="G494" s="1">
        <v>14</v>
      </c>
      <c r="H494" s="1">
        <v>60</v>
      </c>
      <c r="I494" s="1">
        <v>62</v>
      </c>
      <c r="J494" s="1">
        <v>62</v>
      </c>
      <c r="K494" s="1">
        <v>0</v>
      </c>
      <c r="L494" s="1">
        <v>0</v>
      </c>
      <c r="M494" s="1">
        <v>0</v>
      </c>
      <c r="N494" s="1">
        <v>0</v>
      </c>
      <c r="O494" s="1">
        <v>1</v>
      </c>
      <c r="P494" s="1">
        <v>68</v>
      </c>
      <c r="Q494" s="1">
        <v>1.4999999999999999E-2</v>
      </c>
      <c r="S494" s="1" t="s">
        <v>614</v>
      </c>
      <c r="T494" s="1" t="s">
        <v>821</v>
      </c>
      <c r="U494" s="1">
        <v>63</v>
      </c>
      <c r="V494" s="1">
        <v>2</v>
      </c>
      <c r="W494" s="1">
        <v>9</v>
      </c>
      <c r="X494" s="1">
        <v>11</v>
      </c>
      <c r="Y494" s="1">
        <v>5</v>
      </c>
      <c r="Z494" s="1">
        <v>24</v>
      </c>
      <c r="AA494" s="1">
        <v>44</v>
      </c>
      <c r="AB494" s="1">
        <v>97</v>
      </c>
      <c r="AC494" s="1">
        <v>1</v>
      </c>
      <c r="AD494" s="1">
        <v>1</v>
      </c>
      <c r="AE494" s="1">
        <v>0</v>
      </c>
      <c r="AF494" s="1">
        <v>0</v>
      </c>
      <c r="AG494" s="1">
        <v>0</v>
      </c>
      <c r="AH494" s="1">
        <v>72</v>
      </c>
      <c r="AI494" s="1">
        <v>2.8000000000000001E-2</v>
      </c>
      <c r="AK494" s="2" t="s">
        <v>942</v>
      </c>
      <c r="AL494" s="1" t="s">
        <v>824</v>
      </c>
      <c r="AM494" s="1">
        <v>27</v>
      </c>
      <c r="AN494" s="1">
        <v>3</v>
      </c>
      <c r="AO494" s="1">
        <v>8</v>
      </c>
      <c r="AP494" s="1">
        <v>11</v>
      </c>
      <c r="AQ494" s="1">
        <v>4</v>
      </c>
      <c r="AR494" s="1">
        <v>0</v>
      </c>
      <c r="AS494" s="1">
        <v>10</v>
      </c>
      <c r="AT494" s="1">
        <v>7</v>
      </c>
      <c r="AU494" s="1">
        <v>0</v>
      </c>
      <c r="AV494" s="1">
        <v>0</v>
      </c>
      <c r="AW494" s="1">
        <v>0</v>
      </c>
      <c r="AX494" s="1">
        <v>0</v>
      </c>
      <c r="AY494" s="1">
        <v>1</v>
      </c>
      <c r="AZ494" s="1">
        <v>21</v>
      </c>
      <c r="BA494" s="1">
        <v>0.14299999999999999</v>
      </c>
      <c r="BC494" s="2" t="s">
        <v>322</v>
      </c>
      <c r="BD494" s="1" t="s">
        <v>794</v>
      </c>
      <c r="BE494" s="1">
        <v>16</v>
      </c>
      <c r="BF494" s="1">
        <v>1</v>
      </c>
      <c r="BG494" s="1">
        <v>5</v>
      </c>
      <c r="BH494" s="1">
        <v>6</v>
      </c>
      <c r="BI494" s="1">
        <v>2</v>
      </c>
      <c r="BJ494" s="1">
        <v>10</v>
      </c>
      <c r="BK494" s="1">
        <v>22</v>
      </c>
      <c r="BL494" s="1">
        <v>3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27</v>
      </c>
      <c r="BS494" s="1">
        <v>3.6999999999999998E-2</v>
      </c>
      <c r="BU494" s="2" t="s">
        <v>755</v>
      </c>
      <c r="BV494" s="1" t="s">
        <v>819</v>
      </c>
      <c r="BW494" s="1">
        <v>55</v>
      </c>
      <c r="BX494" s="1">
        <v>3</v>
      </c>
      <c r="BY494" s="1">
        <v>8</v>
      </c>
      <c r="BZ494" s="1">
        <v>11</v>
      </c>
      <c r="CA494" s="1">
        <v>3</v>
      </c>
      <c r="CB494" s="1">
        <v>48</v>
      </c>
      <c r="CC494" s="1">
        <v>94</v>
      </c>
      <c r="CD494" s="1">
        <v>75</v>
      </c>
      <c r="CE494" s="1">
        <v>0</v>
      </c>
      <c r="CF494" s="1">
        <v>1</v>
      </c>
      <c r="CG494" s="1">
        <v>0</v>
      </c>
      <c r="CH494" s="1">
        <v>0</v>
      </c>
      <c r="CI494" s="1">
        <v>0</v>
      </c>
      <c r="CJ494" s="1">
        <v>134</v>
      </c>
      <c r="CK494" s="1">
        <v>2.1999999999999999E-2</v>
      </c>
      <c r="CL494" s="1" t="s">
        <v>797</v>
      </c>
      <c r="CM494" s="1" t="s">
        <v>369</v>
      </c>
      <c r="CN494" s="1" t="s">
        <v>818</v>
      </c>
      <c r="CO494" s="1">
        <v>57</v>
      </c>
      <c r="CP494" s="1">
        <v>8</v>
      </c>
      <c r="CQ494" s="1">
        <v>4</v>
      </c>
      <c r="CR494" s="1">
        <v>12</v>
      </c>
      <c r="CS494" s="1">
        <v>-7</v>
      </c>
      <c r="CT494" s="1">
        <v>18</v>
      </c>
      <c r="CU494" s="1">
        <v>19</v>
      </c>
      <c r="CV494" s="1">
        <v>9</v>
      </c>
      <c r="CW494" s="1">
        <v>0</v>
      </c>
      <c r="CX494" s="1">
        <v>0</v>
      </c>
      <c r="CY494" s="1">
        <v>0</v>
      </c>
      <c r="CZ494" s="1">
        <v>0</v>
      </c>
      <c r="DA494" s="1">
        <v>3</v>
      </c>
      <c r="DB494" s="1">
        <v>69</v>
      </c>
      <c r="DC494" s="1">
        <v>0.11600000000000001</v>
      </c>
      <c r="DE494" s="2"/>
      <c r="DF494" s="1" t="s">
        <v>369</v>
      </c>
      <c r="DG494" s="1">
        <v>57</v>
      </c>
      <c r="DH494" s="1">
        <v>8</v>
      </c>
      <c r="DI494" s="1">
        <v>4</v>
      </c>
      <c r="DJ494" s="1">
        <v>12</v>
      </c>
      <c r="DK494" s="1">
        <v>-7</v>
      </c>
      <c r="DL494" s="1">
        <v>18</v>
      </c>
      <c r="DM494" s="1">
        <v>19</v>
      </c>
      <c r="DN494" s="1">
        <v>9</v>
      </c>
      <c r="DO494" s="1">
        <v>0</v>
      </c>
      <c r="DP494" s="1">
        <v>0</v>
      </c>
      <c r="DQ494" s="1">
        <v>0</v>
      </c>
      <c r="DR494" s="1">
        <v>0</v>
      </c>
      <c r="DS494" s="1">
        <v>3</v>
      </c>
      <c r="DT494" s="1">
        <v>69</v>
      </c>
      <c r="DU494" s="1">
        <v>0.11600000000000001</v>
      </c>
    </row>
    <row r="495" spans="1:125" x14ac:dyDescent="0.2">
      <c r="A495" s="2" t="s">
        <v>1063</v>
      </c>
      <c r="B495" s="1" t="s">
        <v>807</v>
      </c>
      <c r="C495" s="1">
        <v>65</v>
      </c>
      <c r="D495" s="1">
        <v>3</v>
      </c>
      <c r="E495" s="1">
        <v>8</v>
      </c>
      <c r="F495" s="1">
        <v>11</v>
      </c>
      <c r="G495" s="1">
        <v>-2</v>
      </c>
      <c r="H495" s="1">
        <v>12</v>
      </c>
      <c r="I495" s="1">
        <v>75</v>
      </c>
      <c r="J495" s="1">
        <v>35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64</v>
      </c>
      <c r="Q495" s="1">
        <v>4.7E-2</v>
      </c>
      <c r="S495" s="1" t="s">
        <v>926</v>
      </c>
      <c r="T495" s="1" t="s">
        <v>812</v>
      </c>
      <c r="U495" s="1">
        <v>47</v>
      </c>
      <c r="V495" s="1">
        <v>6</v>
      </c>
      <c r="W495" s="1">
        <v>5</v>
      </c>
      <c r="X495" s="1">
        <v>11</v>
      </c>
      <c r="Y495" s="1">
        <v>1</v>
      </c>
      <c r="Z495" s="1">
        <v>12</v>
      </c>
      <c r="AA495" s="1">
        <v>45</v>
      </c>
      <c r="AB495" s="1">
        <v>11</v>
      </c>
      <c r="AC495" s="1">
        <v>0</v>
      </c>
      <c r="AD495" s="1">
        <v>0</v>
      </c>
      <c r="AE495" s="1">
        <v>0</v>
      </c>
      <c r="AF495" s="1">
        <v>0</v>
      </c>
      <c r="AG495" s="1">
        <v>1</v>
      </c>
      <c r="AH495" s="1">
        <v>57</v>
      </c>
      <c r="AI495" s="1">
        <v>0.105</v>
      </c>
      <c r="AK495" s="2" t="s">
        <v>940</v>
      </c>
      <c r="AL495" s="1" t="s">
        <v>821</v>
      </c>
      <c r="AM495" s="1">
        <v>43</v>
      </c>
      <c r="AN495" s="1">
        <v>2</v>
      </c>
      <c r="AO495" s="1">
        <v>9</v>
      </c>
      <c r="AP495" s="1">
        <v>11</v>
      </c>
      <c r="AQ495" s="1">
        <v>-3</v>
      </c>
      <c r="AR495" s="1">
        <v>8</v>
      </c>
      <c r="AS495" s="1">
        <v>43</v>
      </c>
      <c r="AT495" s="1">
        <v>59</v>
      </c>
      <c r="AU495" s="1">
        <v>0</v>
      </c>
      <c r="AV495" s="1">
        <v>3</v>
      </c>
      <c r="AW495" s="1">
        <v>0</v>
      </c>
      <c r="AX495" s="1">
        <v>0</v>
      </c>
      <c r="AY495" s="1">
        <v>0</v>
      </c>
      <c r="AZ495" s="1">
        <v>43</v>
      </c>
      <c r="BA495" s="1">
        <v>4.7E-2</v>
      </c>
      <c r="BC495" s="2" t="s">
        <v>659</v>
      </c>
      <c r="BD495" s="1" t="s">
        <v>820</v>
      </c>
      <c r="BE495" s="1">
        <v>17</v>
      </c>
      <c r="BF495" s="1">
        <v>4</v>
      </c>
      <c r="BG495" s="1">
        <v>2</v>
      </c>
      <c r="BH495" s="1">
        <v>6</v>
      </c>
      <c r="BI495" s="1">
        <v>3</v>
      </c>
      <c r="BJ495" s="1">
        <v>0</v>
      </c>
      <c r="BK495" s="1">
        <v>13</v>
      </c>
      <c r="BL495" s="1">
        <v>1</v>
      </c>
      <c r="BM495" s="1">
        <v>1</v>
      </c>
      <c r="BN495" s="1">
        <v>0</v>
      </c>
      <c r="BO495" s="1">
        <v>0</v>
      </c>
      <c r="BP495" s="1">
        <v>0</v>
      </c>
      <c r="BQ495" s="1">
        <v>1</v>
      </c>
      <c r="BR495" s="1">
        <v>23</v>
      </c>
      <c r="BS495" s="1">
        <v>0.17399999999999999</v>
      </c>
      <c r="BU495" s="2" t="s">
        <v>1064</v>
      </c>
      <c r="BV495" s="1" t="s">
        <v>824</v>
      </c>
      <c r="BW495" s="1">
        <v>46</v>
      </c>
      <c r="BX495" s="1">
        <v>3</v>
      </c>
      <c r="BY495" s="1">
        <v>8</v>
      </c>
      <c r="BZ495" s="1">
        <v>11</v>
      </c>
      <c r="CA495" s="1">
        <v>15</v>
      </c>
      <c r="CB495" s="1">
        <v>31</v>
      </c>
      <c r="CC495" s="1">
        <v>24</v>
      </c>
      <c r="CD495" s="1">
        <v>68</v>
      </c>
      <c r="CE495" s="1">
        <v>0</v>
      </c>
      <c r="CF495" s="1">
        <v>2</v>
      </c>
      <c r="CG495" s="1">
        <v>0</v>
      </c>
      <c r="CH495" s="1">
        <v>0</v>
      </c>
      <c r="CI495" s="1">
        <v>0</v>
      </c>
      <c r="CJ495" s="1">
        <v>45</v>
      </c>
      <c r="CK495" s="1">
        <v>6.7000000000000004E-2</v>
      </c>
      <c r="CL495" s="1" t="s">
        <v>797</v>
      </c>
      <c r="CM495" s="1" t="s">
        <v>337</v>
      </c>
      <c r="CN495" s="1" t="s">
        <v>810</v>
      </c>
      <c r="CO495" s="1">
        <v>60</v>
      </c>
      <c r="CP495" s="1">
        <v>7</v>
      </c>
      <c r="CQ495" s="1">
        <v>5</v>
      </c>
      <c r="CR495" s="1">
        <v>12</v>
      </c>
      <c r="CS495" s="1">
        <v>0</v>
      </c>
      <c r="CT495" s="1">
        <v>15</v>
      </c>
      <c r="CU495" s="1">
        <v>104</v>
      </c>
      <c r="CV495" s="1">
        <v>29</v>
      </c>
      <c r="CW495" s="1">
        <v>0</v>
      </c>
      <c r="CX495" s="1">
        <v>0</v>
      </c>
      <c r="CY495" s="1">
        <v>1</v>
      </c>
      <c r="CZ495" s="1">
        <v>0</v>
      </c>
      <c r="DA495" s="1">
        <v>1</v>
      </c>
      <c r="DB495" s="1">
        <v>60</v>
      </c>
      <c r="DC495" s="1">
        <v>0.11700000000000001</v>
      </c>
      <c r="DE495" s="2"/>
      <c r="DF495" s="1" t="s">
        <v>337</v>
      </c>
      <c r="DG495" s="1">
        <v>60</v>
      </c>
      <c r="DH495" s="1">
        <v>7</v>
      </c>
      <c r="DI495" s="1">
        <v>5</v>
      </c>
      <c r="DJ495" s="1">
        <v>12</v>
      </c>
      <c r="DK495" s="1">
        <v>0</v>
      </c>
      <c r="DL495" s="1">
        <v>15</v>
      </c>
      <c r="DM495" s="1">
        <v>104</v>
      </c>
      <c r="DN495" s="1">
        <v>29</v>
      </c>
      <c r="DO495" s="1">
        <v>0</v>
      </c>
      <c r="DP495" s="1">
        <v>0</v>
      </c>
      <c r="DQ495" s="1">
        <v>1</v>
      </c>
      <c r="DR495" s="1">
        <v>0</v>
      </c>
      <c r="DS495" s="1">
        <v>1</v>
      </c>
      <c r="DT495" s="1">
        <v>60</v>
      </c>
      <c r="DU495" s="1">
        <v>0.11700000000000001</v>
      </c>
    </row>
    <row r="496" spans="1:125" x14ac:dyDescent="0.2">
      <c r="A496" s="2" t="s">
        <v>267</v>
      </c>
      <c r="B496" s="1" t="s">
        <v>819</v>
      </c>
      <c r="C496" s="1">
        <v>67</v>
      </c>
      <c r="D496" s="1">
        <v>4</v>
      </c>
      <c r="E496" s="1">
        <v>7</v>
      </c>
      <c r="F496" s="1">
        <v>11</v>
      </c>
      <c r="G496" s="1">
        <v>5</v>
      </c>
      <c r="H496" s="1">
        <v>115</v>
      </c>
      <c r="I496" s="1">
        <v>165</v>
      </c>
      <c r="J496" s="1">
        <v>19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52</v>
      </c>
      <c r="Q496" s="1">
        <v>7.6999999999999999E-2</v>
      </c>
      <c r="S496" s="1" t="s">
        <v>1065</v>
      </c>
      <c r="T496" s="1" t="s">
        <v>810</v>
      </c>
      <c r="U496" s="1">
        <v>32</v>
      </c>
      <c r="V496" s="1">
        <v>4</v>
      </c>
      <c r="W496" s="1">
        <v>7</v>
      </c>
      <c r="X496" s="1">
        <v>11</v>
      </c>
      <c r="Y496" s="1">
        <v>-3</v>
      </c>
      <c r="Z496" s="1">
        <v>12</v>
      </c>
      <c r="AA496" s="1">
        <v>21</v>
      </c>
      <c r="AB496" s="1">
        <v>8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38</v>
      </c>
      <c r="AI496" s="1">
        <v>0.105</v>
      </c>
      <c r="AK496" s="2" t="s">
        <v>976</v>
      </c>
      <c r="AL496" s="1" t="s">
        <v>813</v>
      </c>
      <c r="AM496" s="1">
        <v>65</v>
      </c>
      <c r="AN496" s="1">
        <v>3</v>
      </c>
      <c r="AO496" s="1">
        <v>8</v>
      </c>
      <c r="AP496" s="1">
        <v>11</v>
      </c>
      <c r="AQ496" s="1">
        <v>-34</v>
      </c>
      <c r="AR496" s="1">
        <v>30</v>
      </c>
      <c r="AS496" s="1">
        <v>173</v>
      </c>
      <c r="AT496" s="1">
        <v>116</v>
      </c>
      <c r="AU496" s="1">
        <v>2</v>
      </c>
      <c r="AV496" s="1">
        <v>1</v>
      </c>
      <c r="AW496" s="1">
        <v>0</v>
      </c>
      <c r="AX496" s="1">
        <v>0</v>
      </c>
      <c r="AY496" s="1">
        <v>0</v>
      </c>
      <c r="AZ496" s="1">
        <v>127</v>
      </c>
      <c r="BA496" s="1">
        <v>2.4E-2</v>
      </c>
      <c r="BC496" s="2" t="s">
        <v>75</v>
      </c>
      <c r="BD496" s="1" t="s">
        <v>812</v>
      </c>
      <c r="BE496" s="1">
        <v>22</v>
      </c>
      <c r="BF496" s="1">
        <v>3</v>
      </c>
      <c r="BG496" s="1">
        <v>3</v>
      </c>
      <c r="BH496" s="1">
        <v>6</v>
      </c>
      <c r="BI496" s="1">
        <v>0</v>
      </c>
      <c r="BJ496" s="1">
        <v>6</v>
      </c>
      <c r="BK496" s="1">
        <v>2</v>
      </c>
      <c r="BL496" s="1">
        <v>3</v>
      </c>
      <c r="BM496" s="1">
        <v>0</v>
      </c>
      <c r="BN496" s="1">
        <v>2</v>
      </c>
      <c r="BO496" s="1">
        <v>0</v>
      </c>
      <c r="BP496" s="1">
        <v>0</v>
      </c>
      <c r="BQ496" s="1">
        <v>0</v>
      </c>
      <c r="BR496" s="1">
        <v>46</v>
      </c>
      <c r="BS496" s="1">
        <v>6.5000000000000002E-2</v>
      </c>
      <c r="BU496" s="2" t="s">
        <v>1056</v>
      </c>
      <c r="BV496" s="1" t="s">
        <v>804</v>
      </c>
      <c r="BW496" s="1">
        <v>52</v>
      </c>
      <c r="BX496" s="1">
        <v>2</v>
      </c>
      <c r="BY496" s="1">
        <v>9</v>
      </c>
      <c r="BZ496" s="1">
        <v>11</v>
      </c>
      <c r="CA496" s="1">
        <v>-3</v>
      </c>
      <c r="CB496" s="1">
        <v>12</v>
      </c>
      <c r="CC496" s="1">
        <v>27</v>
      </c>
      <c r="CD496" s="1">
        <v>41</v>
      </c>
      <c r="CE496" s="1">
        <v>0</v>
      </c>
      <c r="CF496" s="1">
        <v>2</v>
      </c>
      <c r="CG496" s="1">
        <v>0</v>
      </c>
      <c r="CH496" s="1">
        <v>0</v>
      </c>
      <c r="CI496" s="1">
        <v>2</v>
      </c>
      <c r="CJ496" s="1">
        <v>45</v>
      </c>
      <c r="CK496" s="1">
        <v>4.3999999999999997E-2</v>
      </c>
      <c r="CL496" s="1" t="s">
        <v>797</v>
      </c>
      <c r="CM496" s="1" t="s">
        <v>145</v>
      </c>
      <c r="CN496" s="1" t="s">
        <v>801</v>
      </c>
      <c r="CO496" s="1">
        <v>34</v>
      </c>
      <c r="CP496" s="1">
        <v>6</v>
      </c>
      <c r="CQ496" s="1">
        <v>6</v>
      </c>
      <c r="CR496" s="1">
        <v>12</v>
      </c>
      <c r="CS496" s="1">
        <v>4</v>
      </c>
      <c r="CT496" s="1">
        <v>30</v>
      </c>
      <c r="CU496" s="1">
        <v>108</v>
      </c>
      <c r="CV496" s="1">
        <v>14</v>
      </c>
      <c r="CW496" s="1">
        <v>0</v>
      </c>
      <c r="CX496" s="1">
        <v>0</v>
      </c>
      <c r="CY496" s="1">
        <v>0</v>
      </c>
      <c r="CZ496" s="1">
        <v>1</v>
      </c>
      <c r="DA496" s="1">
        <v>1</v>
      </c>
      <c r="DB496" s="1">
        <v>45</v>
      </c>
      <c r="DC496" s="1">
        <v>0.13300000000000001</v>
      </c>
      <c r="DE496" s="2"/>
      <c r="DF496" s="1" t="s">
        <v>145</v>
      </c>
      <c r="DG496" s="1">
        <v>34</v>
      </c>
      <c r="DH496" s="1">
        <v>6</v>
      </c>
      <c r="DI496" s="1">
        <v>6</v>
      </c>
      <c r="DJ496" s="1">
        <v>12</v>
      </c>
      <c r="DK496" s="1">
        <v>4</v>
      </c>
      <c r="DL496" s="1">
        <v>30</v>
      </c>
      <c r="DM496" s="1">
        <v>108</v>
      </c>
      <c r="DN496" s="1">
        <v>14</v>
      </c>
      <c r="DO496" s="1">
        <v>0</v>
      </c>
      <c r="DP496" s="1">
        <v>0</v>
      </c>
      <c r="DQ496" s="1">
        <v>0</v>
      </c>
      <c r="DR496" s="1">
        <v>1</v>
      </c>
      <c r="DS496" s="1">
        <v>1</v>
      </c>
      <c r="DT496" s="1">
        <v>45</v>
      </c>
      <c r="DU496" s="1">
        <v>0.13300000000000001</v>
      </c>
    </row>
    <row r="497" spans="1:125" x14ac:dyDescent="0.2">
      <c r="A497" s="2" t="s">
        <v>1066</v>
      </c>
      <c r="B497" s="1" t="s">
        <v>814</v>
      </c>
      <c r="C497" s="1">
        <v>54</v>
      </c>
      <c r="D497" s="1">
        <v>7</v>
      </c>
      <c r="E497" s="1">
        <v>4</v>
      </c>
      <c r="F497" s="1">
        <v>11</v>
      </c>
      <c r="G497" s="1">
        <v>-13</v>
      </c>
      <c r="H497" s="1">
        <v>35</v>
      </c>
      <c r="I497" s="1">
        <v>22</v>
      </c>
      <c r="J497" s="1">
        <v>10</v>
      </c>
      <c r="K497" s="1">
        <v>3</v>
      </c>
      <c r="L497" s="1">
        <v>2</v>
      </c>
      <c r="M497" s="1">
        <v>0</v>
      </c>
      <c r="N497" s="1">
        <v>0</v>
      </c>
      <c r="O497" s="1">
        <v>1</v>
      </c>
      <c r="P497" s="1">
        <v>84</v>
      </c>
      <c r="Q497" s="1">
        <v>8.3000000000000004E-2</v>
      </c>
      <c r="S497" s="1" t="s">
        <v>514</v>
      </c>
      <c r="T497" s="1" t="s">
        <v>795</v>
      </c>
      <c r="U497" s="1">
        <v>44</v>
      </c>
      <c r="V497" s="1">
        <v>5</v>
      </c>
      <c r="W497" s="1">
        <v>6</v>
      </c>
      <c r="X497" s="1">
        <v>11</v>
      </c>
      <c r="Y497" s="1">
        <v>0</v>
      </c>
      <c r="Z497" s="1">
        <v>46</v>
      </c>
      <c r="AA497" s="1">
        <v>107</v>
      </c>
      <c r="AB497" s="1">
        <v>16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60</v>
      </c>
      <c r="AI497" s="1">
        <v>8.3000000000000004E-2</v>
      </c>
      <c r="AK497" s="2" t="s">
        <v>137</v>
      </c>
      <c r="AL497" s="1" t="s">
        <v>795</v>
      </c>
      <c r="AM497" s="1">
        <v>28</v>
      </c>
      <c r="AN497" s="1">
        <v>2</v>
      </c>
      <c r="AO497" s="1">
        <v>9</v>
      </c>
      <c r="AP497" s="1">
        <v>11</v>
      </c>
      <c r="AQ497" s="1">
        <v>10</v>
      </c>
      <c r="AR497" s="1">
        <v>82</v>
      </c>
      <c r="AS497" s="1">
        <v>76</v>
      </c>
      <c r="AT497" s="1">
        <v>9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27</v>
      </c>
      <c r="BA497" s="1">
        <v>7.3999999999999996E-2</v>
      </c>
      <c r="BC497" s="2" t="s">
        <v>408</v>
      </c>
      <c r="BD497" s="1" t="s">
        <v>816</v>
      </c>
      <c r="BE497" s="1">
        <v>44</v>
      </c>
      <c r="BF497" s="1">
        <v>2</v>
      </c>
      <c r="BG497" s="1">
        <v>4</v>
      </c>
      <c r="BH497" s="1">
        <v>6</v>
      </c>
      <c r="BI497" s="1">
        <v>-5</v>
      </c>
      <c r="BJ497" s="1">
        <v>46</v>
      </c>
      <c r="BK497" s="1">
        <v>72</v>
      </c>
      <c r="BL497" s="1">
        <v>5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23</v>
      </c>
      <c r="BS497" s="1">
        <v>8.6999999999999994E-2</v>
      </c>
      <c r="BU497" s="2" t="s">
        <v>362</v>
      </c>
      <c r="BV497" s="1" t="s">
        <v>819</v>
      </c>
      <c r="BW497" s="1">
        <v>55</v>
      </c>
      <c r="BX497" s="1">
        <v>2</v>
      </c>
      <c r="BY497" s="1">
        <v>9</v>
      </c>
      <c r="BZ497" s="1">
        <v>11</v>
      </c>
      <c r="CA497" s="1">
        <v>0</v>
      </c>
      <c r="CB497" s="1">
        <v>65</v>
      </c>
      <c r="CC497" s="1">
        <v>108</v>
      </c>
      <c r="CD497" s="1">
        <v>34</v>
      </c>
      <c r="CE497" s="1">
        <v>0</v>
      </c>
      <c r="CF497" s="1">
        <v>0</v>
      </c>
      <c r="CG497" s="1">
        <v>0</v>
      </c>
      <c r="CH497" s="1">
        <v>0</v>
      </c>
      <c r="CI497" s="1">
        <v>1</v>
      </c>
      <c r="CJ497" s="1">
        <v>26</v>
      </c>
      <c r="CK497" s="1">
        <v>7.6999999999999999E-2</v>
      </c>
      <c r="CL497" s="1" t="s">
        <v>797</v>
      </c>
      <c r="CM497" s="1" t="s">
        <v>1642</v>
      </c>
      <c r="CN497" s="1" t="s">
        <v>811</v>
      </c>
      <c r="CO497" s="1">
        <v>60</v>
      </c>
      <c r="CP497" s="1">
        <v>4</v>
      </c>
      <c r="CQ497" s="1">
        <v>8</v>
      </c>
      <c r="CR497" s="1">
        <v>12</v>
      </c>
      <c r="CS497" s="1">
        <v>-1</v>
      </c>
      <c r="CT497" s="1">
        <v>35</v>
      </c>
      <c r="CU497" s="1">
        <v>76</v>
      </c>
      <c r="CV497" s="1">
        <v>24</v>
      </c>
      <c r="CW497" s="1">
        <v>0</v>
      </c>
      <c r="CX497" s="1">
        <v>0</v>
      </c>
      <c r="CY497" s="1">
        <v>0</v>
      </c>
      <c r="CZ497" s="1">
        <v>1</v>
      </c>
      <c r="DA497" s="1">
        <v>2</v>
      </c>
      <c r="DB497" s="1">
        <v>68</v>
      </c>
      <c r="DC497" s="1">
        <v>5.8999999999999997E-2</v>
      </c>
      <c r="DE497" s="2"/>
      <c r="DF497" s="1" t="s">
        <v>1642</v>
      </c>
      <c r="DG497" s="1">
        <v>60</v>
      </c>
      <c r="DH497" s="1">
        <v>4</v>
      </c>
      <c r="DI497" s="1">
        <v>8</v>
      </c>
      <c r="DJ497" s="1">
        <v>12</v>
      </c>
      <c r="DK497" s="1">
        <v>-1</v>
      </c>
      <c r="DL497" s="1">
        <v>35</v>
      </c>
      <c r="DM497" s="1">
        <v>76</v>
      </c>
      <c r="DN497" s="1">
        <v>24</v>
      </c>
      <c r="DO497" s="1">
        <v>0</v>
      </c>
      <c r="DP497" s="1">
        <v>0</v>
      </c>
      <c r="DQ497" s="1">
        <v>0</v>
      </c>
      <c r="DR497" s="1">
        <v>1</v>
      </c>
      <c r="DS497" s="1">
        <v>2</v>
      </c>
      <c r="DT497" s="1">
        <v>68</v>
      </c>
      <c r="DU497" s="1">
        <v>5.8999999999999997E-2</v>
      </c>
    </row>
    <row r="498" spans="1:125" x14ac:dyDescent="0.2">
      <c r="A498" s="2" t="s">
        <v>993</v>
      </c>
      <c r="B498" s="1" t="s">
        <v>810</v>
      </c>
      <c r="C498" s="1">
        <v>81</v>
      </c>
      <c r="D498" s="1">
        <v>3</v>
      </c>
      <c r="E498" s="1">
        <v>8</v>
      </c>
      <c r="F498" s="1">
        <v>11</v>
      </c>
      <c r="G498" s="1">
        <v>5</v>
      </c>
      <c r="H498" s="1">
        <v>50</v>
      </c>
      <c r="I498" s="1">
        <v>162</v>
      </c>
      <c r="J498" s="1">
        <v>96</v>
      </c>
      <c r="K498" s="1">
        <v>1</v>
      </c>
      <c r="L498" s="1">
        <v>3</v>
      </c>
      <c r="M498" s="1">
        <v>0</v>
      </c>
      <c r="N498" s="1">
        <v>1</v>
      </c>
      <c r="O498" s="1">
        <v>1</v>
      </c>
      <c r="P498" s="1">
        <v>86</v>
      </c>
      <c r="Q498" s="1">
        <v>3.5000000000000003E-2</v>
      </c>
      <c r="S498" s="1" t="s">
        <v>941</v>
      </c>
      <c r="T498" s="1" t="s">
        <v>800</v>
      </c>
      <c r="U498" s="1">
        <v>58</v>
      </c>
      <c r="V498" s="1">
        <v>3</v>
      </c>
      <c r="W498" s="1">
        <v>8</v>
      </c>
      <c r="X498" s="1">
        <v>11</v>
      </c>
      <c r="Y498" s="1">
        <v>5</v>
      </c>
      <c r="Z498" s="1">
        <v>14</v>
      </c>
      <c r="AA498" s="1">
        <v>39</v>
      </c>
      <c r="AB498" s="1">
        <v>62</v>
      </c>
      <c r="AC498" s="1">
        <v>0</v>
      </c>
      <c r="AD498" s="1">
        <v>1</v>
      </c>
      <c r="AE498" s="1">
        <v>0</v>
      </c>
      <c r="AF498" s="1">
        <v>0</v>
      </c>
      <c r="AG498" s="1">
        <v>1</v>
      </c>
      <c r="AH498" s="1">
        <v>75</v>
      </c>
      <c r="AI498" s="1">
        <v>0.04</v>
      </c>
      <c r="AK498" s="2" t="s">
        <v>362</v>
      </c>
      <c r="AL498" s="1" t="s">
        <v>819</v>
      </c>
      <c r="AM498" s="1">
        <v>72</v>
      </c>
      <c r="AN498" s="1">
        <v>4</v>
      </c>
      <c r="AO498" s="1">
        <v>7</v>
      </c>
      <c r="AP498" s="1">
        <v>11</v>
      </c>
      <c r="AQ498" s="1">
        <v>-6</v>
      </c>
      <c r="AR498" s="1">
        <v>83</v>
      </c>
      <c r="AS498" s="1">
        <v>151</v>
      </c>
      <c r="AT498" s="1">
        <v>46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69</v>
      </c>
      <c r="BA498" s="1">
        <v>5.8000000000000003E-2</v>
      </c>
      <c r="BC498" s="2" t="s">
        <v>376</v>
      </c>
      <c r="BD498" s="1" t="s">
        <v>821</v>
      </c>
      <c r="BE498" s="1">
        <v>45</v>
      </c>
      <c r="BF498" s="1">
        <v>2</v>
      </c>
      <c r="BG498" s="1">
        <v>4</v>
      </c>
      <c r="BH498" s="1">
        <v>6</v>
      </c>
      <c r="BI498" s="1">
        <v>-4</v>
      </c>
      <c r="BJ498" s="1">
        <v>32</v>
      </c>
      <c r="BK498" s="1">
        <v>82</v>
      </c>
      <c r="BL498" s="1">
        <v>22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32</v>
      </c>
      <c r="BS498" s="1">
        <v>6.3E-2</v>
      </c>
      <c r="BU498" s="2" t="s">
        <v>436</v>
      </c>
      <c r="BV498" s="1" t="s">
        <v>805</v>
      </c>
      <c r="BW498" s="1">
        <v>61</v>
      </c>
      <c r="BX498" s="1">
        <v>4</v>
      </c>
      <c r="BY498" s="1">
        <v>7</v>
      </c>
      <c r="BZ498" s="1">
        <v>11</v>
      </c>
      <c r="CA498" s="1">
        <v>-5</v>
      </c>
      <c r="CB498" s="1">
        <v>20</v>
      </c>
      <c r="CC498" s="1">
        <v>43</v>
      </c>
      <c r="CD498" s="1">
        <v>19</v>
      </c>
      <c r="CE498" s="1">
        <v>0</v>
      </c>
      <c r="CF498" s="1">
        <v>1</v>
      </c>
      <c r="CG498" s="1">
        <v>0</v>
      </c>
      <c r="CH498" s="1">
        <v>2</v>
      </c>
      <c r="CI498" s="1">
        <v>0</v>
      </c>
      <c r="CJ498" s="1">
        <v>69</v>
      </c>
      <c r="CK498" s="1">
        <v>5.8000000000000003E-2</v>
      </c>
      <c r="CL498" s="1" t="s">
        <v>797</v>
      </c>
      <c r="CM498" s="1" t="s">
        <v>994</v>
      </c>
      <c r="CN498" s="1" t="s">
        <v>813</v>
      </c>
      <c r="CO498" s="1">
        <v>65</v>
      </c>
      <c r="CP498" s="1">
        <v>1</v>
      </c>
      <c r="CQ498" s="1">
        <v>11</v>
      </c>
      <c r="CR498" s="1">
        <v>12</v>
      </c>
      <c r="CS498" s="1">
        <v>3</v>
      </c>
      <c r="CT498" s="1">
        <v>24</v>
      </c>
      <c r="CU498" s="1">
        <v>140</v>
      </c>
      <c r="CV498" s="1">
        <v>130</v>
      </c>
      <c r="CW498" s="1">
        <v>0</v>
      </c>
      <c r="CX498" s="1">
        <v>1</v>
      </c>
      <c r="CY498" s="1">
        <v>1</v>
      </c>
      <c r="CZ498" s="1">
        <v>0</v>
      </c>
      <c r="DA498" s="1">
        <v>0</v>
      </c>
      <c r="DB498" s="1">
        <v>92</v>
      </c>
      <c r="DC498" s="1">
        <v>1.0999999999999999E-2</v>
      </c>
      <c r="DE498" s="2"/>
      <c r="DF498" s="1" t="s">
        <v>994</v>
      </c>
      <c r="DG498" s="1">
        <v>65</v>
      </c>
      <c r="DH498" s="1">
        <v>1</v>
      </c>
      <c r="DI498" s="1">
        <v>11</v>
      </c>
      <c r="DJ498" s="1">
        <v>12</v>
      </c>
      <c r="DK498" s="1">
        <v>3</v>
      </c>
      <c r="DL498" s="1">
        <v>24</v>
      </c>
      <c r="DM498" s="1">
        <v>140</v>
      </c>
      <c r="DN498" s="1">
        <v>130</v>
      </c>
      <c r="DO498" s="1">
        <v>0</v>
      </c>
      <c r="DP498" s="1">
        <v>1</v>
      </c>
      <c r="DQ498" s="1">
        <v>1</v>
      </c>
      <c r="DR498" s="1">
        <v>0</v>
      </c>
      <c r="DS498" s="1">
        <v>0</v>
      </c>
      <c r="DT498" s="1">
        <v>92</v>
      </c>
      <c r="DU498" s="1">
        <v>1.0999999999999999E-2</v>
      </c>
    </row>
    <row r="499" spans="1:125" x14ac:dyDescent="0.2">
      <c r="A499" s="2" t="s">
        <v>769</v>
      </c>
      <c r="B499" s="1" t="s">
        <v>795</v>
      </c>
      <c r="C499" s="1">
        <v>22</v>
      </c>
      <c r="D499" s="1">
        <v>2</v>
      </c>
      <c r="E499" s="1">
        <v>9</v>
      </c>
      <c r="F499" s="1">
        <v>11</v>
      </c>
      <c r="G499" s="1">
        <v>10</v>
      </c>
      <c r="H499" s="1">
        <v>2</v>
      </c>
      <c r="I499" s="1">
        <v>23</v>
      </c>
      <c r="J499" s="1">
        <v>22</v>
      </c>
      <c r="K499" s="1">
        <v>1</v>
      </c>
      <c r="L499" s="1">
        <v>1</v>
      </c>
      <c r="M499" s="1">
        <v>0</v>
      </c>
      <c r="N499" s="1">
        <v>0</v>
      </c>
      <c r="O499" s="1">
        <v>0</v>
      </c>
      <c r="P499" s="1">
        <v>21</v>
      </c>
      <c r="Q499" s="1">
        <v>9.5000000000000001E-2</v>
      </c>
      <c r="S499" s="1" t="s">
        <v>996</v>
      </c>
      <c r="T499" s="1" t="s">
        <v>806</v>
      </c>
      <c r="U499" s="1">
        <v>78</v>
      </c>
      <c r="V499" s="1">
        <v>1</v>
      </c>
      <c r="W499" s="1">
        <v>10</v>
      </c>
      <c r="X499" s="1">
        <v>11</v>
      </c>
      <c r="Y499" s="1">
        <v>4</v>
      </c>
      <c r="Z499" s="1">
        <v>34</v>
      </c>
      <c r="AA499" s="1">
        <v>84</v>
      </c>
      <c r="AB499" s="1">
        <v>122</v>
      </c>
      <c r="AC499" s="1">
        <v>0</v>
      </c>
      <c r="AD499" s="1">
        <v>0</v>
      </c>
      <c r="AE499" s="1">
        <v>0</v>
      </c>
      <c r="AF499" s="1">
        <v>1</v>
      </c>
      <c r="AG499" s="1">
        <v>0</v>
      </c>
      <c r="AH499" s="1">
        <v>56</v>
      </c>
      <c r="AI499" s="1">
        <v>1.7999999999999999E-2</v>
      </c>
      <c r="AK499" s="2" t="s">
        <v>530</v>
      </c>
      <c r="AL499" s="1" t="s">
        <v>817</v>
      </c>
      <c r="AM499" s="1">
        <v>63</v>
      </c>
      <c r="AN499" s="1">
        <v>5</v>
      </c>
      <c r="AO499" s="1">
        <v>5</v>
      </c>
      <c r="AP499" s="1">
        <v>10</v>
      </c>
      <c r="AQ499" s="1">
        <v>-5</v>
      </c>
      <c r="AR499" s="1">
        <v>116</v>
      </c>
      <c r="AS499" s="1">
        <v>139</v>
      </c>
      <c r="AT499" s="1">
        <v>46</v>
      </c>
      <c r="AU499" s="1">
        <v>0</v>
      </c>
      <c r="AV499" s="1">
        <v>0</v>
      </c>
      <c r="AW499" s="1">
        <v>0</v>
      </c>
      <c r="AX499" s="1">
        <v>0</v>
      </c>
      <c r="AY499" s="1">
        <v>1</v>
      </c>
      <c r="AZ499" s="1">
        <v>69</v>
      </c>
      <c r="BA499" s="1">
        <v>7.1999999999999995E-2</v>
      </c>
      <c r="BC499" s="2" t="s">
        <v>562</v>
      </c>
      <c r="BD499" s="1" t="s">
        <v>807</v>
      </c>
      <c r="BE499" s="1">
        <v>42</v>
      </c>
      <c r="BF499" s="1">
        <v>2</v>
      </c>
      <c r="BG499" s="1">
        <v>4</v>
      </c>
      <c r="BH499" s="1">
        <v>6</v>
      </c>
      <c r="BI499" s="1">
        <v>-4</v>
      </c>
      <c r="BJ499" s="1">
        <v>60</v>
      </c>
      <c r="BK499" s="1">
        <v>104</v>
      </c>
      <c r="BL499" s="1">
        <v>69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26</v>
      </c>
      <c r="BS499" s="1">
        <v>7.6999999999999999E-2</v>
      </c>
      <c r="BU499" s="2" t="s">
        <v>277</v>
      </c>
      <c r="BV499" s="1" t="s">
        <v>805</v>
      </c>
      <c r="BW499" s="1">
        <v>24</v>
      </c>
      <c r="BX499" s="1">
        <v>5</v>
      </c>
      <c r="BY499" s="1">
        <v>6</v>
      </c>
      <c r="BZ499" s="1">
        <v>11</v>
      </c>
      <c r="CA499" s="1">
        <v>5</v>
      </c>
      <c r="CB499" s="1">
        <v>32</v>
      </c>
      <c r="CC499" s="1">
        <v>20</v>
      </c>
      <c r="CD499" s="1">
        <v>2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46</v>
      </c>
      <c r="CK499" s="1">
        <v>0.109</v>
      </c>
      <c r="CL499" s="1" t="s">
        <v>797</v>
      </c>
      <c r="CM499" s="1" t="s">
        <v>161</v>
      </c>
      <c r="CN499" s="1" t="s">
        <v>824</v>
      </c>
      <c r="CO499" s="1">
        <v>81</v>
      </c>
      <c r="CP499" s="1">
        <v>6</v>
      </c>
      <c r="CQ499" s="1">
        <v>6</v>
      </c>
      <c r="CR499" s="1">
        <v>12</v>
      </c>
      <c r="CS499" s="1">
        <v>-3</v>
      </c>
      <c r="CT499" s="1">
        <v>116</v>
      </c>
      <c r="CU499" s="1">
        <v>276</v>
      </c>
      <c r="CV499" s="1">
        <v>14</v>
      </c>
      <c r="CW499" s="1">
        <v>0</v>
      </c>
      <c r="CX499" s="1">
        <v>0</v>
      </c>
      <c r="CY499" s="1">
        <v>0</v>
      </c>
      <c r="CZ499" s="1">
        <v>0</v>
      </c>
      <c r="DA499" s="1">
        <v>1</v>
      </c>
      <c r="DB499" s="1">
        <v>55</v>
      </c>
      <c r="DC499" s="1">
        <v>0.109</v>
      </c>
      <c r="DE499" s="2"/>
      <c r="DF499" s="1" t="s">
        <v>161</v>
      </c>
      <c r="DG499" s="1">
        <v>81</v>
      </c>
      <c r="DH499" s="1">
        <v>6</v>
      </c>
      <c r="DI499" s="1">
        <v>6</v>
      </c>
      <c r="DJ499" s="1">
        <v>12</v>
      </c>
      <c r="DK499" s="1">
        <v>-3</v>
      </c>
      <c r="DL499" s="1">
        <v>116</v>
      </c>
      <c r="DM499" s="1">
        <v>276</v>
      </c>
      <c r="DN499" s="1">
        <v>14</v>
      </c>
      <c r="DO499" s="1">
        <v>0</v>
      </c>
      <c r="DP499" s="1">
        <v>0</v>
      </c>
      <c r="DQ499" s="1">
        <v>0</v>
      </c>
      <c r="DR499" s="1">
        <v>0</v>
      </c>
      <c r="DS499" s="1">
        <v>1</v>
      </c>
      <c r="DT499" s="1">
        <v>55</v>
      </c>
      <c r="DU499" s="1">
        <v>0.109</v>
      </c>
    </row>
    <row r="500" spans="1:125" x14ac:dyDescent="0.2">
      <c r="A500" s="2" t="s">
        <v>1067</v>
      </c>
      <c r="B500" s="1" t="s">
        <v>812</v>
      </c>
      <c r="C500" s="1">
        <v>57</v>
      </c>
      <c r="D500" s="1">
        <v>2</v>
      </c>
      <c r="E500" s="1">
        <v>9</v>
      </c>
      <c r="F500" s="1">
        <v>11</v>
      </c>
      <c r="G500" s="1">
        <v>-9</v>
      </c>
      <c r="H500" s="1">
        <v>62</v>
      </c>
      <c r="I500" s="1">
        <v>128</v>
      </c>
      <c r="J500" s="1">
        <v>87</v>
      </c>
      <c r="K500" s="1">
        <v>0</v>
      </c>
      <c r="L500" s="1">
        <v>1</v>
      </c>
      <c r="M500" s="1">
        <v>0</v>
      </c>
      <c r="N500" s="1">
        <v>0</v>
      </c>
      <c r="O500" s="1">
        <v>1</v>
      </c>
      <c r="P500" s="1">
        <v>54</v>
      </c>
      <c r="Q500" s="1">
        <v>3.6999999999999998E-2</v>
      </c>
      <c r="S500" s="1" t="s">
        <v>870</v>
      </c>
      <c r="T500" s="1" t="s">
        <v>820</v>
      </c>
      <c r="U500" s="1">
        <v>25</v>
      </c>
      <c r="V500" s="1">
        <v>2</v>
      </c>
      <c r="W500" s="1">
        <v>8</v>
      </c>
      <c r="X500" s="1">
        <v>10</v>
      </c>
      <c r="Y500" s="1">
        <v>-7</v>
      </c>
      <c r="Z500" s="1">
        <v>29</v>
      </c>
      <c r="AA500" s="1">
        <v>5</v>
      </c>
      <c r="AB500" s="1">
        <v>4</v>
      </c>
      <c r="AC500" s="1">
        <v>0</v>
      </c>
      <c r="AD500" s="1">
        <v>4</v>
      </c>
      <c r="AE500" s="1">
        <v>0</v>
      </c>
      <c r="AF500" s="1">
        <v>0</v>
      </c>
      <c r="AG500" s="1">
        <v>1</v>
      </c>
      <c r="AH500" s="1">
        <v>50</v>
      </c>
      <c r="AI500" s="1">
        <v>0.04</v>
      </c>
      <c r="AK500" s="2" t="s">
        <v>905</v>
      </c>
      <c r="AL500" s="1" t="s">
        <v>808</v>
      </c>
      <c r="AM500" s="1">
        <v>56</v>
      </c>
      <c r="AN500" s="1">
        <v>0</v>
      </c>
      <c r="AO500" s="1">
        <v>10</v>
      </c>
      <c r="AP500" s="1">
        <v>10</v>
      </c>
      <c r="AQ500" s="1">
        <v>9</v>
      </c>
      <c r="AR500" s="1">
        <v>23</v>
      </c>
      <c r="AS500" s="1">
        <v>33</v>
      </c>
      <c r="AT500" s="1">
        <v>133</v>
      </c>
      <c r="AU500" s="1">
        <v>0</v>
      </c>
      <c r="AV500" s="1">
        <v>1</v>
      </c>
      <c r="AW500" s="1">
        <v>0</v>
      </c>
      <c r="AX500" s="1">
        <v>0</v>
      </c>
      <c r="AY500" s="1">
        <v>0</v>
      </c>
      <c r="AZ500" s="1">
        <v>57</v>
      </c>
      <c r="BA500" s="1">
        <v>0</v>
      </c>
      <c r="BC500" s="2" t="s">
        <v>967</v>
      </c>
      <c r="BD500" s="1" t="s">
        <v>806</v>
      </c>
      <c r="BE500" s="1">
        <v>42</v>
      </c>
      <c r="BF500" s="1">
        <v>0</v>
      </c>
      <c r="BG500" s="1">
        <v>6</v>
      </c>
      <c r="BH500" s="1">
        <v>6</v>
      </c>
      <c r="BI500" s="1">
        <v>5</v>
      </c>
      <c r="BJ500" s="1">
        <v>54</v>
      </c>
      <c r="BK500" s="1">
        <v>70</v>
      </c>
      <c r="BL500" s="1">
        <v>57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31</v>
      </c>
      <c r="BS500" s="1">
        <v>0</v>
      </c>
      <c r="BU500" s="2" t="s">
        <v>932</v>
      </c>
      <c r="BV500" s="1" t="s">
        <v>818</v>
      </c>
      <c r="BW500" s="1">
        <v>61</v>
      </c>
      <c r="BX500" s="1">
        <v>3</v>
      </c>
      <c r="BY500" s="1">
        <v>8</v>
      </c>
      <c r="BZ500" s="1">
        <v>11</v>
      </c>
      <c r="CA500" s="1">
        <v>4</v>
      </c>
      <c r="CB500" s="1">
        <v>35</v>
      </c>
      <c r="CC500" s="1">
        <v>122</v>
      </c>
      <c r="CD500" s="1">
        <v>114</v>
      </c>
      <c r="CE500" s="1">
        <v>0</v>
      </c>
      <c r="CF500" s="1">
        <v>0</v>
      </c>
      <c r="CG500" s="1">
        <v>0</v>
      </c>
      <c r="CH500" s="1">
        <v>0</v>
      </c>
      <c r="CI500" s="1">
        <v>3</v>
      </c>
      <c r="CJ500" s="1">
        <v>64</v>
      </c>
      <c r="CK500" s="1">
        <v>4.7E-2</v>
      </c>
      <c r="CL500" s="1" t="s">
        <v>797</v>
      </c>
      <c r="CM500" s="1" t="s">
        <v>741</v>
      </c>
      <c r="CN500" s="1" t="s">
        <v>801</v>
      </c>
      <c r="CO500" s="1">
        <v>58</v>
      </c>
      <c r="CP500" s="1">
        <v>2</v>
      </c>
      <c r="CQ500" s="1">
        <v>10</v>
      </c>
      <c r="CR500" s="1">
        <v>12</v>
      </c>
      <c r="CS500" s="1">
        <v>-5</v>
      </c>
      <c r="CT500" s="1">
        <v>41</v>
      </c>
      <c r="CU500" s="1">
        <v>35</v>
      </c>
      <c r="CV500" s="1">
        <v>86</v>
      </c>
      <c r="CW500" s="1">
        <v>1</v>
      </c>
      <c r="CX500" s="1">
        <v>4</v>
      </c>
      <c r="CY500" s="1">
        <v>0</v>
      </c>
      <c r="CZ500" s="1">
        <v>0</v>
      </c>
      <c r="DA500" s="1">
        <v>0</v>
      </c>
      <c r="DB500" s="1">
        <v>62</v>
      </c>
      <c r="DC500" s="1">
        <v>3.2000000000000001E-2</v>
      </c>
      <c r="DE500" s="2"/>
      <c r="DF500" s="1" t="s">
        <v>741</v>
      </c>
      <c r="DG500" s="1">
        <v>58</v>
      </c>
      <c r="DH500" s="1">
        <v>2</v>
      </c>
      <c r="DI500" s="1">
        <v>10</v>
      </c>
      <c r="DJ500" s="1">
        <v>12</v>
      </c>
      <c r="DK500" s="1">
        <v>-5</v>
      </c>
      <c r="DL500" s="1">
        <v>41</v>
      </c>
      <c r="DM500" s="1">
        <v>35</v>
      </c>
      <c r="DN500" s="1">
        <v>86</v>
      </c>
      <c r="DO500" s="1">
        <v>1</v>
      </c>
      <c r="DP500" s="1">
        <v>4</v>
      </c>
      <c r="DQ500" s="1">
        <v>0</v>
      </c>
      <c r="DR500" s="1">
        <v>0</v>
      </c>
      <c r="DS500" s="1">
        <v>0</v>
      </c>
      <c r="DT500" s="1">
        <v>62</v>
      </c>
      <c r="DU500" s="1">
        <v>3.2000000000000001E-2</v>
      </c>
    </row>
    <row r="501" spans="1:125" x14ac:dyDescent="0.2">
      <c r="A501" s="2" t="s">
        <v>730</v>
      </c>
      <c r="B501" s="1" t="s">
        <v>817</v>
      </c>
      <c r="C501" s="1">
        <v>49</v>
      </c>
      <c r="D501" s="1">
        <v>4</v>
      </c>
      <c r="E501" s="1">
        <v>7</v>
      </c>
      <c r="F501" s="1">
        <v>11</v>
      </c>
      <c r="G501" s="1">
        <v>-1</v>
      </c>
      <c r="H501" s="1">
        <v>6</v>
      </c>
      <c r="I501" s="1">
        <v>43</v>
      </c>
      <c r="J501" s="1">
        <v>47</v>
      </c>
      <c r="K501" s="1">
        <v>0</v>
      </c>
      <c r="L501" s="1">
        <v>1</v>
      </c>
      <c r="M501" s="1">
        <v>0</v>
      </c>
      <c r="N501" s="1">
        <v>0</v>
      </c>
      <c r="O501" s="1">
        <v>0</v>
      </c>
      <c r="P501" s="1">
        <v>59</v>
      </c>
      <c r="Q501" s="1">
        <v>6.8000000000000005E-2</v>
      </c>
      <c r="S501" s="1" t="s">
        <v>564</v>
      </c>
      <c r="T501" s="1" t="s">
        <v>820</v>
      </c>
      <c r="U501" s="1">
        <v>38</v>
      </c>
      <c r="V501" s="1">
        <v>5</v>
      </c>
      <c r="W501" s="1">
        <v>5</v>
      </c>
      <c r="X501" s="1">
        <v>10</v>
      </c>
      <c r="Y501" s="1">
        <v>9</v>
      </c>
      <c r="Z501" s="1">
        <v>12</v>
      </c>
      <c r="AA501" s="1">
        <v>41</v>
      </c>
      <c r="AB501" s="1">
        <v>56</v>
      </c>
      <c r="AC501" s="1">
        <v>0</v>
      </c>
      <c r="AD501" s="1">
        <v>3</v>
      </c>
      <c r="AE501" s="1">
        <v>0</v>
      </c>
      <c r="AF501" s="1">
        <v>0</v>
      </c>
      <c r="AG501" s="1">
        <v>1</v>
      </c>
      <c r="AH501" s="1">
        <v>57</v>
      </c>
      <c r="AI501" s="1">
        <v>8.7999999999999995E-2</v>
      </c>
      <c r="AK501" s="2" t="s">
        <v>486</v>
      </c>
      <c r="AL501" s="1" t="s">
        <v>812</v>
      </c>
      <c r="AM501" s="1">
        <v>71</v>
      </c>
      <c r="AN501" s="1">
        <v>6</v>
      </c>
      <c r="AO501" s="1">
        <v>4</v>
      </c>
      <c r="AP501" s="1">
        <v>10</v>
      </c>
      <c r="AQ501" s="1">
        <v>1</v>
      </c>
      <c r="AR501" s="1">
        <v>14</v>
      </c>
      <c r="AS501" s="1">
        <v>37</v>
      </c>
      <c r="AT501" s="1">
        <v>31</v>
      </c>
      <c r="AU501" s="1">
        <v>0</v>
      </c>
      <c r="AV501" s="1">
        <v>1</v>
      </c>
      <c r="AW501" s="1">
        <v>0</v>
      </c>
      <c r="AX501" s="1">
        <v>0</v>
      </c>
      <c r="AY501" s="1">
        <v>0</v>
      </c>
      <c r="AZ501" s="1">
        <v>63</v>
      </c>
      <c r="BA501" s="1">
        <v>9.5000000000000001E-2</v>
      </c>
      <c r="BC501" s="2" t="s">
        <v>908</v>
      </c>
      <c r="BD501" s="1" t="s">
        <v>798</v>
      </c>
      <c r="BE501" s="1">
        <v>35</v>
      </c>
      <c r="BF501" s="1">
        <v>0</v>
      </c>
      <c r="BG501" s="1">
        <v>6</v>
      </c>
      <c r="BH501" s="1">
        <v>6</v>
      </c>
      <c r="BI501" s="1">
        <v>-1</v>
      </c>
      <c r="BJ501" s="1">
        <v>12</v>
      </c>
      <c r="BK501" s="1">
        <v>83</v>
      </c>
      <c r="BL501" s="1">
        <v>76</v>
      </c>
      <c r="BM501" s="1">
        <v>0</v>
      </c>
      <c r="BN501" s="1">
        <v>0</v>
      </c>
      <c r="BO501" s="1">
        <v>0</v>
      </c>
      <c r="BP501" s="1">
        <v>1</v>
      </c>
      <c r="BQ501" s="1">
        <v>0</v>
      </c>
      <c r="BR501" s="1">
        <v>28</v>
      </c>
      <c r="BS501" s="1">
        <v>0</v>
      </c>
      <c r="BU501" s="2" t="s">
        <v>278</v>
      </c>
      <c r="BV501" s="1" t="s">
        <v>807</v>
      </c>
      <c r="BW501" s="1">
        <v>60</v>
      </c>
      <c r="BX501" s="1">
        <v>5</v>
      </c>
      <c r="BY501" s="1">
        <v>6</v>
      </c>
      <c r="BZ501" s="1">
        <v>11</v>
      </c>
      <c r="CA501" s="1">
        <v>-14</v>
      </c>
      <c r="CB501" s="1">
        <v>93</v>
      </c>
      <c r="CC501" s="1">
        <v>159</v>
      </c>
      <c r="CD501" s="1">
        <v>35</v>
      </c>
      <c r="CE501" s="1">
        <v>1</v>
      </c>
      <c r="CF501" s="1">
        <v>1</v>
      </c>
      <c r="CG501" s="1">
        <v>0</v>
      </c>
      <c r="CH501" s="1">
        <v>0</v>
      </c>
      <c r="CI501" s="1">
        <v>1</v>
      </c>
      <c r="CJ501" s="1">
        <v>102</v>
      </c>
      <c r="CK501" s="1">
        <v>4.9000000000000002E-2</v>
      </c>
      <c r="CL501" s="1" t="s">
        <v>797</v>
      </c>
      <c r="CM501" s="1" t="s">
        <v>275</v>
      </c>
      <c r="CN501" s="1" t="s">
        <v>824</v>
      </c>
      <c r="CO501" s="1">
        <v>78</v>
      </c>
      <c r="CP501" s="1">
        <v>3</v>
      </c>
      <c r="CQ501" s="1">
        <v>9</v>
      </c>
      <c r="CR501" s="1">
        <v>12</v>
      </c>
      <c r="CS501" s="1">
        <v>-8</v>
      </c>
      <c r="CT501" s="1">
        <v>86</v>
      </c>
      <c r="CU501" s="1">
        <v>184</v>
      </c>
      <c r="CV501" s="1">
        <v>14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49</v>
      </c>
      <c r="DC501" s="1">
        <v>6.0999999999999999E-2</v>
      </c>
      <c r="DE501" s="2"/>
      <c r="DF501" s="1" t="s">
        <v>275</v>
      </c>
      <c r="DG501" s="1">
        <v>78</v>
      </c>
      <c r="DH501" s="1">
        <v>3</v>
      </c>
      <c r="DI501" s="1">
        <v>9</v>
      </c>
      <c r="DJ501" s="1">
        <v>12</v>
      </c>
      <c r="DK501" s="1">
        <v>-8</v>
      </c>
      <c r="DL501" s="1">
        <v>86</v>
      </c>
      <c r="DM501" s="1">
        <v>184</v>
      </c>
      <c r="DN501" s="1">
        <v>14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49</v>
      </c>
      <c r="DU501" s="1">
        <v>6.0999999999999999E-2</v>
      </c>
    </row>
    <row r="502" spans="1:125" x14ac:dyDescent="0.2">
      <c r="A502" s="2" t="s">
        <v>1069</v>
      </c>
      <c r="B502" s="1" t="s">
        <v>806</v>
      </c>
      <c r="C502" s="1">
        <v>44</v>
      </c>
      <c r="D502" s="1">
        <v>5</v>
      </c>
      <c r="E502" s="1">
        <v>6</v>
      </c>
      <c r="F502" s="1">
        <v>11</v>
      </c>
      <c r="G502" s="1">
        <v>-8</v>
      </c>
      <c r="H502" s="1">
        <v>26</v>
      </c>
      <c r="I502" s="1">
        <v>28</v>
      </c>
      <c r="J502" s="1">
        <v>29</v>
      </c>
      <c r="K502" s="1">
        <v>2</v>
      </c>
      <c r="L502" s="1">
        <v>2</v>
      </c>
      <c r="M502" s="1">
        <v>0</v>
      </c>
      <c r="N502" s="1">
        <v>0</v>
      </c>
      <c r="O502" s="1">
        <v>2</v>
      </c>
      <c r="P502" s="1">
        <v>67</v>
      </c>
      <c r="Q502" s="1">
        <v>7.4999999999999997E-2</v>
      </c>
      <c r="S502" s="1" t="s">
        <v>914</v>
      </c>
      <c r="T502" s="1" t="s">
        <v>808</v>
      </c>
      <c r="U502" s="1">
        <v>72</v>
      </c>
      <c r="V502" s="1">
        <v>3</v>
      </c>
      <c r="W502" s="1">
        <v>7</v>
      </c>
      <c r="X502" s="1">
        <v>10</v>
      </c>
      <c r="Y502" s="1">
        <v>5</v>
      </c>
      <c r="Z502" s="1">
        <v>72</v>
      </c>
      <c r="AA502" s="1">
        <v>111</v>
      </c>
      <c r="AB502" s="1">
        <v>100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49</v>
      </c>
      <c r="AI502" s="1">
        <v>6.0999999999999999E-2</v>
      </c>
      <c r="AK502" s="2" t="s">
        <v>657</v>
      </c>
      <c r="AL502" s="1" t="s">
        <v>818</v>
      </c>
      <c r="AM502" s="1">
        <v>47</v>
      </c>
      <c r="AN502" s="1">
        <v>4</v>
      </c>
      <c r="AO502" s="1">
        <v>6</v>
      </c>
      <c r="AP502" s="1">
        <v>10</v>
      </c>
      <c r="AQ502" s="1">
        <v>-2</v>
      </c>
      <c r="AR502" s="1">
        <v>2</v>
      </c>
      <c r="AS502" s="1">
        <v>52</v>
      </c>
      <c r="AT502" s="1">
        <v>16</v>
      </c>
      <c r="AU502" s="1">
        <v>0</v>
      </c>
      <c r="AV502" s="1">
        <v>0</v>
      </c>
      <c r="AW502" s="1">
        <v>0</v>
      </c>
      <c r="AX502" s="1">
        <v>0</v>
      </c>
      <c r="AY502" s="1">
        <v>1</v>
      </c>
      <c r="AZ502" s="1">
        <v>65</v>
      </c>
      <c r="BA502" s="1">
        <v>6.2E-2</v>
      </c>
      <c r="BC502" s="2" t="s">
        <v>1068</v>
      </c>
      <c r="BD502" s="1" t="s">
        <v>814</v>
      </c>
      <c r="BE502" s="1">
        <v>33</v>
      </c>
      <c r="BF502" s="1">
        <v>2</v>
      </c>
      <c r="BG502" s="1">
        <v>4</v>
      </c>
      <c r="BH502" s="1">
        <v>6</v>
      </c>
      <c r="BI502" s="1">
        <v>-3</v>
      </c>
      <c r="BJ502" s="1">
        <v>26</v>
      </c>
      <c r="BK502" s="1">
        <v>89</v>
      </c>
      <c r="BL502" s="1">
        <v>37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51</v>
      </c>
      <c r="BS502" s="1">
        <v>3.9E-2</v>
      </c>
      <c r="BU502" s="2" t="s">
        <v>949</v>
      </c>
      <c r="BV502" s="1" t="s">
        <v>799</v>
      </c>
      <c r="BW502" s="1">
        <v>54</v>
      </c>
      <c r="BX502" s="1">
        <v>3</v>
      </c>
      <c r="BY502" s="1">
        <v>8</v>
      </c>
      <c r="BZ502" s="1">
        <v>11</v>
      </c>
      <c r="CA502" s="1">
        <v>-1</v>
      </c>
      <c r="CB502" s="1">
        <v>19</v>
      </c>
      <c r="CC502" s="1">
        <v>75</v>
      </c>
      <c r="CD502" s="1">
        <v>62</v>
      </c>
      <c r="CE502" s="1">
        <v>0</v>
      </c>
      <c r="CF502" s="1">
        <v>1</v>
      </c>
      <c r="CG502" s="1">
        <v>0</v>
      </c>
      <c r="CH502" s="1">
        <v>0</v>
      </c>
      <c r="CI502" s="1">
        <v>0</v>
      </c>
      <c r="CJ502" s="1">
        <v>59</v>
      </c>
      <c r="CK502" s="1">
        <v>5.0999999999999997E-2</v>
      </c>
      <c r="CL502" s="1" t="s">
        <v>797</v>
      </c>
      <c r="CM502" s="1" t="s">
        <v>894</v>
      </c>
      <c r="CN502" s="1" t="s">
        <v>824</v>
      </c>
      <c r="CO502" s="1">
        <v>61</v>
      </c>
      <c r="CP502" s="1">
        <v>2</v>
      </c>
      <c r="CQ502" s="1">
        <v>10</v>
      </c>
      <c r="CR502" s="1">
        <v>12</v>
      </c>
      <c r="CS502" s="1">
        <v>10</v>
      </c>
      <c r="CT502" s="1">
        <v>2</v>
      </c>
      <c r="CU502" s="1">
        <v>42</v>
      </c>
      <c r="CV502" s="1">
        <v>114</v>
      </c>
      <c r="CW502" s="1">
        <v>0</v>
      </c>
      <c r="CX502" s="1">
        <v>1</v>
      </c>
      <c r="CY502" s="1">
        <v>0</v>
      </c>
      <c r="CZ502" s="1">
        <v>0</v>
      </c>
      <c r="DA502" s="1">
        <v>0</v>
      </c>
      <c r="DB502" s="1">
        <v>54</v>
      </c>
      <c r="DC502" s="1">
        <v>3.6999999999999998E-2</v>
      </c>
      <c r="DE502" s="2"/>
      <c r="DF502" s="1" t="s">
        <v>894</v>
      </c>
      <c r="DG502" s="1">
        <v>61</v>
      </c>
      <c r="DH502" s="1">
        <v>2</v>
      </c>
      <c r="DI502" s="1">
        <v>10</v>
      </c>
      <c r="DJ502" s="1">
        <v>12</v>
      </c>
      <c r="DK502" s="1">
        <v>10</v>
      </c>
      <c r="DL502" s="1">
        <v>2</v>
      </c>
      <c r="DM502" s="1">
        <v>42</v>
      </c>
      <c r="DN502" s="1">
        <v>114</v>
      </c>
      <c r="DO502" s="1">
        <v>0</v>
      </c>
      <c r="DP502" s="1">
        <v>1</v>
      </c>
      <c r="DQ502" s="1">
        <v>0</v>
      </c>
      <c r="DR502" s="1">
        <v>0</v>
      </c>
      <c r="DS502" s="1">
        <v>0</v>
      </c>
      <c r="DT502" s="1">
        <v>54</v>
      </c>
      <c r="DU502" s="1">
        <v>3.6999999999999998E-2</v>
      </c>
    </row>
    <row r="503" spans="1:125" x14ac:dyDescent="0.2">
      <c r="A503" s="2" t="s">
        <v>617</v>
      </c>
      <c r="B503" s="1" t="s">
        <v>821</v>
      </c>
      <c r="C503" s="1">
        <v>68</v>
      </c>
      <c r="D503" s="1">
        <v>2</v>
      </c>
      <c r="E503" s="1">
        <v>9</v>
      </c>
      <c r="F503" s="1">
        <v>11</v>
      </c>
      <c r="G503" s="1">
        <v>-10</v>
      </c>
      <c r="H503" s="1">
        <v>68</v>
      </c>
      <c r="I503" s="1">
        <v>82</v>
      </c>
      <c r="J503" s="1">
        <v>150</v>
      </c>
      <c r="K503" s="1">
        <v>0</v>
      </c>
      <c r="L503" s="1">
        <v>0</v>
      </c>
      <c r="M503" s="1">
        <v>0</v>
      </c>
      <c r="N503" s="1">
        <v>1</v>
      </c>
      <c r="O503" s="1">
        <v>0</v>
      </c>
      <c r="P503" s="1">
        <v>41</v>
      </c>
      <c r="Q503" s="1">
        <v>4.9000000000000002E-2</v>
      </c>
      <c r="S503" s="1" t="s">
        <v>1070</v>
      </c>
      <c r="T503" s="1" t="s">
        <v>812</v>
      </c>
      <c r="U503" s="1">
        <v>75</v>
      </c>
      <c r="V503" s="1">
        <v>2</v>
      </c>
      <c r="W503" s="1">
        <v>8</v>
      </c>
      <c r="X503" s="1">
        <v>10</v>
      </c>
      <c r="Y503" s="1">
        <v>0</v>
      </c>
      <c r="Z503" s="1">
        <v>48</v>
      </c>
      <c r="AA503" s="1">
        <v>117</v>
      </c>
      <c r="AB503" s="1">
        <v>109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75</v>
      </c>
      <c r="AI503" s="1">
        <v>2.7E-2</v>
      </c>
      <c r="AK503" s="2" t="s">
        <v>291</v>
      </c>
      <c r="AL503" s="1" t="s">
        <v>794</v>
      </c>
      <c r="AM503" s="1">
        <v>44</v>
      </c>
      <c r="AN503" s="1">
        <v>4</v>
      </c>
      <c r="AO503" s="1">
        <v>6</v>
      </c>
      <c r="AP503" s="1">
        <v>10</v>
      </c>
      <c r="AQ503" s="1">
        <v>-2</v>
      </c>
      <c r="AR503" s="1">
        <v>51</v>
      </c>
      <c r="AS503" s="1">
        <v>79</v>
      </c>
      <c r="AT503" s="1">
        <v>2</v>
      </c>
      <c r="AU503" s="1">
        <v>0</v>
      </c>
      <c r="AV503" s="1">
        <v>1</v>
      </c>
      <c r="AW503" s="1">
        <v>0</v>
      </c>
      <c r="AX503" s="1">
        <v>0</v>
      </c>
      <c r="AY503" s="1">
        <v>0</v>
      </c>
      <c r="AZ503" s="1">
        <v>54</v>
      </c>
      <c r="BA503" s="1">
        <v>7.3999999999999996E-2</v>
      </c>
      <c r="BC503" s="2" t="s">
        <v>1071</v>
      </c>
      <c r="BD503" s="1" t="s">
        <v>818</v>
      </c>
      <c r="BE503" s="1">
        <v>32</v>
      </c>
      <c r="BF503" s="1">
        <v>4</v>
      </c>
      <c r="BG503" s="1">
        <v>2</v>
      </c>
      <c r="BH503" s="1">
        <v>6</v>
      </c>
      <c r="BI503" s="1">
        <v>-5</v>
      </c>
      <c r="BJ503" s="1">
        <v>6</v>
      </c>
      <c r="BK503" s="1">
        <v>28</v>
      </c>
      <c r="BL503" s="1">
        <v>17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33</v>
      </c>
      <c r="BS503" s="1">
        <v>0.121</v>
      </c>
      <c r="BU503" s="2" t="s">
        <v>398</v>
      </c>
      <c r="BV503" s="1" t="s">
        <v>807</v>
      </c>
      <c r="BW503" s="1">
        <v>43</v>
      </c>
      <c r="BX503" s="1">
        <v>6</v>
      </c>
      <c r="BY503" s="1">
        <v>5</v>
      </c>
      <c r="BZ503" s="1">
        <v>11</v>
      </c>
      <c r="CA503" s="1">
        <v>0</v>
      </c>
      <c r="CB503" s="1">
        <v>18</v>
      </c>
      <c r="CC503" s="1">
        <v>46</v>
      </c>
      <c r="CD503" s="1">
        <v>22</v>
      </c>
      <c r="CE503" s="1">
        <v>1</v>
      </c>
      <c r="CF503" s="1">
        <v>0</v>
      </c>
      <c r="CG503" s="1">
        <v>0</v>
      </c>
      <c r="CH503" s="1">
        <v>0</v>
      </c>
      <c r="CI503" s="1">
        <v>0</v>
      </c>
      <c r="CJ503" s="1">
        <v>43</v>
      </c>
      <c r="CK503" s="1">
        <v>0.14000000000000001</v>
      </c>
      <c r="CL503" s="1" t="s">
        <v>797</v>
      </c>
      <c r="CM503" s="1" t="s">
        <v>1331</v>
      </c>
      <c r="CN503" s="1" t="s">
        <v>814</v>
      </c>
      <c r="CO503" s="1">
        <v>63</v>
      </c>
      <c r="CP503" s="1">
        <v>1</v>
      </c>
      <c r="CQ503" s="1">
        <v>10</v>
      </c>
      <c r="CR503" s="1">
        <v>11</v>
      </c>
      <c r="CS503" s="1">
        <v>15</v>
      </c>
      <c r="CT503" s="1">
        <v>107</v>
      </c>
      <c r="CU503" s="1">
        <v>233</v>
      </c>
      <c r="CV503" s="1">
        <v>102</v>
      </c>
      <c r="CW503" s="1">
        <v>0</v>
      </c>
      <c r="CX503" s="1">
        <v>0</v>
      </c>
      <c r="CY503" s="1">
        <v>0</v>
      </c>
      <c r="CZ503" s="1">
        <v>0</v>
      </c>
      <c r="DA503" s="1">
        <v>0</v>
      </c>
      <c r="DB503" s="1">
        <v>30</v>
      </c>
      <c r="DC503" s="1">
        <v>3.3000000000000002E-2</v>
      </c>
      <c r="DE503" s="2"/>
      <c r="DF503" s="1" t="s">
        <v>1331</v>
      </c>
      <c r="DG503" s="1">
        <v>63</v>
      </c>
      <c r="DH503" s="1">
        <v>1</v>
      </c>
      <c r="DI503" s="1">
        <v>10</v>
      </c>
      <c r="DJ503" s="1">
        <v>11</v>
      </c>
      <c r="DK503" s="1">
        <v>15</v>
      </c>
      <c r="DL503" s="1">
        <v>107</v>
      </c>
      <c r="DM503" s="1">
        <v>233</v>
      </c>
      <c r="DN503" s="1">
        <v>102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30</v>
      </c>
      <c r="DU503" s="1">
        <v>3.3000000000000002E-2</v>
      </c>
    </row>
    <row r="504" spans="1:125" x14ac:dyDescent="0.2">
      <c r="A504" s="2" t="s">
        <v>1072</v>
      </c>
      <c r="B504" s="1" t="s">
        <v>814</v>
      </c>
      <c r="C504" s="1">
        <v>81</v>
      </c>
      <c r="D504" s="1">
        <v>2</v>
      </c>
      <c r="E504" s="1">
        <v>9</v>
      </c>
      <c r="F504" s="1">
        <v>11</v>
      </c>
      <c r="G504" s="1">
        <v>0</v>
      </c>
      <c r="H504" s="1">
        <v>190</v>
      </c>
      <c r="I504" s="1">
        <v>128</v>
      </c>
      <c r="J504" s="1">
        <v>125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87</v>
      </c>
      <c r="Q504" s="1">
        <v>2.3E-2</v>
      </c>
      <c r="S504" s="1" t="s">
        <v>562</v>
      </c>
      <c r="T504" s="1" t="s">
        <v>818</v>
      </c>
      <c r="U504" s="1">
        <v>67</v>
      </c>
      <c r="V504" s="1">
        <v>0</v>
      </c>
      <c r="W504" s="1">
        <v>10</v>
      </c>
      <c r="X504" s="1">
        <v>10</v>
      </c>
      <c r="Y504" s="1">
        <v>-7</v>
      </c>
      <c r="Z504" s="1">
        <v>75</v>
      </c>
      <c r="AA504" s="1">
        <v>179</v>
      </c>
      <c r="AB504" s="1">
        <v>131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45</v>
      </c>
      <c r="AI504" s="1">
        <v>0</v>
      </c>
      <c r="AK504" s="2" t="s">
        <v>589</v>
      </c>
      <c r="AL504" s="1" t="s">
        <v>798</v>
      </c>
      <c r="AM504" s="1">
        <v>67</v>
      </c>
      <c r="AN504" s="1">
        <v>6</v>
      </c>
      <c r="AO504" s="1">
        <v>4</v>
      </c>
      <c r="AP504" s="1">
        <v>10</v>
      </c>
      <c r="AQ504" s="1">
        <v>-5</v>
      </c>
      <c r="AR504" s="1">
        <v>88</v>
      </c>
      <c r="AS504" s="1">
        <v>78</v>
      </c>
      <c r="AT504" s="1">
        <v>13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72</v>
      </c>
      <c r="BA504" s="1">
        <v>8.3000000000000004E-2</v>
      </c>
      <c r="BC504" s="2" t="s">
        <v>982</v>
      </c>
      <c r="BD504" s="1" t="s">
        <v>821</v>
      </c>
      <c r="BE504" s="1">
        <v>43</v>
      </c>
      <c r="BF504" s="1">
        <v>1</v>
      </c>
      <c r="BG504" s="1">
        <v>5</v>
      </c>
      <c r="BH504" s="1">
        <v>6</v>
      </c>
      <c r="BI504" s="1">
        <v>-9</v>
      </c>
      <c r="BJ504" s="1">
        <v>35</v>
      </c>
      <c r="BK504" s="1">
        <v>89</v>
      </c>
      <c r="BL504" s="1">
        <v>98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27</v>
      </c>
      <c r="BS504" s="1">
        <v>3.6999999999999998E-2</v>
      </c>
      <c r="BU504" s="2" t="s">
        <v>1068</v>
      </c>
      <c r="BV504" s="1" t="s">
        <v>814</v>
      </c>
      <c r="BW504" s="1">
        <v>57</v>
      </c>
      <c r="BX504" s="1">
        <v>2</v>
      </c>
      <c r="BY504" s="1">
        <v>9</v>
      </c>
      <c r="BZ504" s="1">
        <v>11</v>
      </c>
      <c r="CA504" s="1">
        <v>9</v>
      </c>
      <c r="CB504" s="1">
        <v>64</v>
      </c>
      <c r="CC504" s="1">
        <v>161</v>
      </c>
      <c r="CD504" s="1">
        <v>60</v>
      </c>
      <c r="CE504" s="1">
        <v>0</v>
      </c>
      <c r="CF504" s="1">
        <v>0</v>
      </c>
      <c r="CG504" s="1">
        <v>0</v>
      </c>
      <c r="CH504" s="1">
        <v>1</v>
      </c>
      <c r="CI504" s="1">
        <v>0</v>
      </c>
      <c r="CJ504" s="1">
        <v>57</v>
      </c>
      <c r="CK504" s="1">
        <v>3.5000000000000003E-2</v>
      </c>
      <c r="CL504" s="1" t="s">
        <v>797</v>
      </c>
      <c r="CM504" s="1" t="s">
        <v>928</v>
      </c>
      <c r="CN504" s="1" t="s">
        <v>807</v>
      </c>
      <c r="CO504" s="1">
        <v>44</v>
      </c>
      <c r="CP504" s="1">
        <v>3</v>
      </c>
      <c r="CQ504" s="1">
        <v>8</v>
      </c>
      <c r="CR504" s="1">
        <v>11</v>
      </c>
      <c r="CS504" s="1">
        <v>-5</v>
      </c>
      <c r="CT504" s="1">
        <v>36</v>
      </c>
      <c r="CU504" s="1">
        <v>87</v>
      </c>
      <c r="CV504" s="1">
        <v>72</v>
      </c>
      <c r="CW504" s="1">
        <v>0</v>
      </c>
      <c r="CX504" s="1">
        <v>0</v>
      </c>
      <c r="CY504" s="1">
        <v>0</v>
      </c>
      <c r="CZ504" s="1">
        <v>1</v>
      </c>
      <c r="DA504" s="1">
        <v>1</v>
      </c>
      <c r="DB504" s="1">
        <v>33</v>
      </c>
      <c r="DC504" s="1">
        <v>9.0999999999999998E-2</v>
      </c>
      <c r="DE504" s="2"/>
      <c r="DF504" s="1" t="s">
        <v>928</v>
      </c>
      <c r="DG504" s="1">
        <v>44</v>
      </c>
      <c r="DH504" s="1">
        <v>3</v>
      </c>
      <c r="DI504" s="1">
        <v>8</v>
      </c>
      <c r="DJ504" s="1">
        <v>11</v>
      </c>
      <c r="DK504" s="1">
        <v>-5</v>
      </c>
      <c r="DL504" s="1">
        <v>36</v>
      </c>
      <c r="DM504" s="1">
        <v>87</v>
      </c>
      <c r="DN504" s="1">
        <v>72</v>
      </c>
      <c r="DO504" s="1">
        <v>0</v>
      </c>
      <c r="DP504" s="1">
        <v>0</v>
      </c>
      <c r="DQ504" s="1">
        <v>0</v>
      </c>
      <c r="DR504" s="1">
        <v>1</v>
      </c>
      <c r="DS504" s="1">
        <v>1</v>
      </c>
      <c r="DT504" s="1">
        <v>33</v>
      </c>
      <c r="DU504" s="1">
        <v>9.0999999999999998E-2</v>
      </c>
    </row>
    <row r="505" spans="1:125" x14ac:dyDescent="0.2">
      <c r="A505" s="2" t="s">
        <v>296</v>
      </c>
      <c r="B505" s="1" t="s">
        <v>813</v>
      </c>
      <c r="C505" s="1">
        <v>20</v>
      </c>
      <c r="D505" s="1">
        <v>5</v>
      </c>
      <c r="E505" s="1">
        <v>6</v>
      </c>
      <c r="F505" s="1">
        <v>11</v>
      </c>
      <c r="G505" s="1">
        <v>2</v>
      </c>
      <c r="H505" s="1">
        <v>8</v>
      </c>
      <c r="I505" s="1">
        <v>9</v>
      </c>
      <c r="J505" s="1">
        <v>1</v>
      </c>
      <c r="K505" s="1">
        <v>2</v>
      </c>
      <c r="L505" s="1">
        <v>3</v>
      </c>
      <c r="M505" s="1">
        <v>0</v>
      </c>
      <c r="N505" s="1">
        <v>0</v>
      </c>
      <c r="O505" s="1">
        <v>1</v>
      </c>
      <c r="P505" s="1">
        <v>63</v>
      </c>
      <c r="Q505" s="1">
        <v>7.9000000000000001E-2</v>
      </c>
      <c r="S505" s="1" t="s">
        <v>595</v>
      </c>
      <c r="T505" s="1" t="s">
        <v>813</v>
      </c>
      <c r="U505" s="1">
        <v>39</v>
      </c>
      <c r="V505" s="1">
        <v>3</v>
      </c>
      <c r="W505" s="1">
        <v>7</v>
      </c>
      <c r="X505" s="1">
        <v>10</v>
      </c>
      <c r="Y505" s="1">
        <v>6</v>
      </c>
      <c r="Z505" s="1">
        <v>24</v>
      </c>
      <c r="AA505" s="1">
        <v>42</v>
      </c>
      <c r="AB505" s="1">
        <v>48</v>
      </c>
      <c r="AC505" s="1">
        <v>0</v>
      </c>
      <c r="AD505" s="1">
        <v>0</v>
      </c>
      <c r="AE505" s="1">
        <v>1</v>
      </c>
      <c r="AF505" s="1">
        <v>0</v>
      </c>
      <c r="AG505" s="1">
        <v>0</v>
      </c>
      <c r="AH505" s="1">
        <v>23</v>
      </c>
      <c r="AI505" s="1">
        <v>0.13</v>
      </c>
      <c r="AK505" s="2" t="s">
        <v>518</v>
      </c>
      <c r="AL505" s="1" t="s">
        <v>798</v>
      </c>
      <c r="AM505" s="1">
        <v>42</v>
      </c>
      <c r="AN505" s="1">
        <v>5</v>
      </c>
      <c r="AO505" s="1">
        <v>5</v>
      </c>
      <c r="AP505" s="1">
        <v>10</v>
      </c>
      <c r="AQ505" s="1">
        <v>3</v>
      </c>
      <c r="AR505" s="1">
        <v>28</v>
      </c>
      <c r="AS505" s="1">
        <v>68</v>
      </c>
      <c r="AT505" s="1">
        <v>18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58</v>
      </c>
      <c r="BA505" s="1">
        <v>8.5999999999999993E-2</v>
      </c>
      <c r="BC505" s="2" t="s">
        <v>932</v>
      </c>
      <c r="BD505" s="1" t="s">
        <v>818</v>
      </c>
      <c r="BE505" s="1">
        <v>48</v>
      </c>
      <c r="BF505" s="1">
        <v>0</v>
      </c>
      <c r="BG505" s="1">
        <v>6</v>
      </c>
      <c r="BH505" s="1">
        <v>6</v>
      </c>
      <c r="BI505" s="1">
        <v>4</v>
      </c>
      <c r="BJ505" s="1">
        <v>25</v>
      </c>
      <c r="BK505" s="1">
        <v>87</v>
      </c>
      <c r="BL505" s="1">
        <v>89</v>
      </c>
      <c r="BM505" s="1">
        <v>0</v>
      </c>
      <c r="BN505" s="1">
        <v>0</v>
      </c>
      <c r="BO505" s="1">
        <v>0</v>
      </c>
      <c r="BP505" s="1">
        <v>1</v>
      </c>
      <c r="BQ505" s="1">
        <v>0</v>
      </c>
      <c r="BR505" s="1">
        <v>39</v>
      </c>
      <c r="BS505" s="1">
        <v>0</v>
      </c>
      <c r="BU505" s="2" t="s">
        <v>300</v>
      </c>
      <c r="BV505" s="1" t="s">
        <v>820</v>
      </c>
      <c r="BW505" s="1">
        <v>23</v>
      </c>
      <c r="BX505" s="1">
        <v>0</v>
      </c>
      <c r="BY505" s="1">
        <v>11</v>
      </c>
      <c r="BZ505" s="1">
        <v>11</v>
      </c>
      <c r="CA505" s="1">
        <v>0</v>
      </c>
      <c r="CB505" s="1">
        <v>6</v>
      </c>
      <c r="CC505" s="1">
        <v>10</v>
      </c>
      <c r="CD505" s="1">
        <v>6</v>
      </c>
      <c r="CE505" s="1">
        <v>0</v>
      </c>
      <c r="CF505" s="1">
        <v>6</v>
      </c>
      <c r="CG505" s="1">
        <v>0</v>
      </c>
      <c r="CH505" s="1">
        <v>0</v>
      </c>
      <c r="CI505" s="1">
        <v>0</v>
      </c>
      <c r="CJ505" s="1">
        <v>42</v>
      </c>
      <c r="CK505" s="1">
        <v>0</v>
      </c>
      <c r="CL505" s="1" t="s">
        <v>797</v>
      </c>
      <c r="CM505" s="1" t="s">
        <v>638</v>
      </c>
      <c r="CN505" s="1" t="s">
        <v>807</v>
      </c>
      <c r="CO505" s="1">
        <v>55</v>
      </c>
      <c r="CP505" s="1">
        <v>2</v>
      </c>
      <c r="CQ505" s="1">
        <v>9</v>
      </c>
      <c r="CR505" s="1">
        <v>11</v>
      </c>
      <c r="CS505" s="1">
        <v>17</v>
      </c>
      <c r="CT505" s="1">
        <v>16</v>
      </c>
      <c r="CU505" s="1">
        <v>55</v>
      </c>
      <c r="CV505" s="1">
        <v>43</v>
      </c>
      <c r="CW505" s="1">
        <v>0</v>
      </c>
      <c r="CX505" s="1">
        <v>2</v>
      </c>
      <c r="CY505" s="1">
        <v>0</v>
      </c>
      <c r="CZ505" s="1">
        <v>0</v>
      </c>
      <c r="DA505" s="1">
        <v>1</v>
      </c>
      <c r="DB505" s="1">
        <v>72</v>
      </c>
      <c r="DC505" s="1">
        <v>2.8000000000000001E-2</v>
      </c>
      <c r="DE505" s="2"/>
      <c r="DF505" s="1" t="s">
        <v>638</v>
      </c>
      <c r="DG505" s="1">
        <v>55</v>
      </c>
      <c r="DH505" s="1">
        <v>2</v>
      </c>
      <c r="DI505" s="1">
        <v>9</v>
      </c>
      <c r="DJ505" s="1">
        <v>11</v>
      </c>
      <c r="DK505" s="1">
        <v>17</v>
      </c>
      <c r="DL505" s="1">
        <v>16</v>
      </c>
      <c r="DM505" s="1">
        <v>55</v>
      </c>
      <c r="DN505" s="1">
        <v>43</v>
      </c>
      <c r="DO505" s="1">
        <v>0</v>
      </c>
      <c r="DP505" s="1">
        <v>2</v>
      </c>
      <c r="DQ505" s="1">
        <v>0</v>
      </c>
      <c r="DR505" s="1">
        <v>0</v>
      </c>
      <c r="DS505" s="1">
        <v>1</v>
      </c>
      <c r="DT505" s="1">
        <v>72</v>
      </c>
      <c r="DU505" s="1">
        <v>2.8000000000000001E-2</v>
      </c>
    </row>
    <row r="506" spans="1:125" x14ac:dyDescent="0.2">
      <c r="A506" s="2" t="s">
        <v>607</v>
      </c>
      <c r="B506" s="1" t="s">
        <v>810</v>
      </c>
      <c r="C506" s="1">
        <v>31</v>
      </c>
      <c r="D506" s="1">
        <v>2</v>
      </c>
      <c r="E506" s="1">
        <v>9</v>
      </c>
      <c r="F506" s="1">
        <v>11</v>
      </c>
      <c r="G506" s="1">
        <v>1</v>
      </c>
      <c r="H506" s="1">
        <v>4</v>
      </c>
      <c r="I506" s="1">
        <v>2</v>
      </c>
      <c r="J506" s="1">
        <v>7</v>
      </c>
      <c r="K506" s="1">
        <v>1</v>
      </c>
      <c r="L506" s="1">
        <v>1</v>
      </c>
      <c r="M506" s="1">
        <v>0</v>
      </c>
      <c r="N506" s="1">
        <v>0</v>
      </c>
      <c r="O506" s="1">
        <v>0</v>
      </c>
      <c r="P506" s="1">
        <v>23</v>
      </c>
      <c r="Q506" s="1">
        <v>8.6999999999999994E-2</v>
      </c>
      <c r="S506" s="1" t="s">
        <v>993</v>
      </c>
      <c r="T506" s="1" t="s">
        <v>810</v>
      </c>
      <c r="U506" s="1">
        <v>44</v>
      </c>
      <c r="V506" s="1">
        <v>1</v>
      </c>
      <c r="W506" s="1">
        <v>9</v>
      </c>
      <c r="X506" s="1">
        <v>10</v>
      </c>
      <c r="Y506" s="1">
        <v>-3</v>
      </c>
      <c r="Z506" s="1">
        <v>27</v>
      </c>
      <c r="AA506" s="1">
        <v>133</v>
      </c>
      <c r="AB506" s="1">
        <v>51</v>
      </c>
      <c r="AC506" s="1">
        <v>0</v>
      </c>
      <c r="AD506" s="1">
        <v>2</v>
      </c>
      <c r="AE506" s="1">
        <v>0</v>
      </c>
      <c r="AF506" s="1">
        <v>0</v>
      </c>
      <c r="AG506" s="1">
        <v>0</v>
      </c>
      <c r="AH506" s="1">
        <v>47</v>
      </c>
      <c r="AI506" s="1">
        <v>2.1000000000000001E-2</v>
      </c>
      <c r="AK506" s="2" t="s">
        <v>167</v>
      </c>
      <c r="AL506" s="1" t="s">
        <v>813</v>
      </c>
      <c r="AM506" s="1">
        <v>46</v>
      </c>
      <c r="AN506" s="1">
        <v>4</v>
      </c>
      <c r="AO506" s="1">
        <v>6</v>
      </c>
      <c r="AP506" s="1">
        <v>10</v>
      </c>
      <c r="AQ506" s="1">
        <v>-9</v>
      </c>
      <c r="AR506" s="1">
        <v>28</v>
      </c>
      <c r="AS506" s="1">
        <v>99</v>
      </c>
      <c r="AT506" s="1">
        <v>16</v>
      </c>
      <c r="AU506" s="1">
        <v>0</v>
      </c>
      <c r="AV506" s="1">
        <v>0</v>
      </c>
      <c r="AW506" s="1">
        <v>1</v>
      </c>
      <c r="AX506" s="1">
        <v>0</v>
      </c>
      <c r="AY506" s="1">
        <v>1</v>
      </c>
      <c r="AZ506" s="1">
        <v>76</v>
      </c>
      <c r="BA506" s="1">
        <v>5.2999999999999999E-2</v>
      </c>
      <c r="BC506" s="2" t="s">
        <v>570</v>
      </c>
      <c r="BD506" s="1" t="s">
        <v>829</v>
      </c>
      <c r="BE506" s="1">
        <v>44</v>
      </c>
      <c r="BF506" s="1">
        <v>0</v>
      </c>
      <c r="BG506" s="1">
        <v>6</v>
      </c>
      <c r="BH506" s="1">
        <v>6</v>
      </c>
      <c r="BI506" s="1">
        <v>-16</v>
      </c>
      <c r="BJ506" s="1">
        <v>28</v>
      </c>
      <c r="BK506" s="1">
        <v>65</v>
      </c>
      <c r="BL506" s="1">
        <v>124</v>
      </c>
      <c r="BM506" s="1">
        <v>0</v>
      </c>
      <c r="BN506" s="1">
        <v>0</v>
      </c>
      <c r="BO506" s="1">
        <v>0</v>
      </c>
      <c r="BP506" s="1">
        <v>1</v>
      </c>
      <c r="BQ506" s="1">
        <v>0</v>
      </c>
      <c r="BR506" s="1">
        <v>40</v>
      </c>
      <c r="BS506" s="1">
        <v>0</v>
      </c>
      <c r="BU506" s="2" t="s">
        <v>380</v>
      </c>
      <c r="BV506" s="1" t="s">
        <v>823</v>
      </c>
      <c r="BW506" s="1">
        <v>53</v>
      </c>
      <c r="BX506" s="1">
        <v>2</v>
      </c>
      <c r="BY506" s="1">
        <v>9</v>
      </c>
      <c r="BZ506" s="1">
        <v>11</v>
      </c>
      <c r="CA506" s="1">
        <v>3</v>
      </c>
      <c r="CB506" s="1">
        <v>37</v>
      </c>
      <c r="CC506" s="1">
        <v>112</v>
      </c>
      <c r="CD506" s="1">
        <v>28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35</v>
      </c>
      <c r="CK506" s="1">
        <v>5.7000000000000002E-2</v>
      </c>
      <c r="CL506" s="1" t="s">
        <v>797</v>
      </c>
      <c r="CM506" s="1" t="s">
        <v>389</v>
      </c>
      <c r="CN506" s="1" t="s">
        <v>795</v>
      </c>
      <c r="CO506" s="1">
        <v>80</v>
      </c>
      <c r="CP506" s="1">
        <v>2</v>
      </c>
      <c r="CQ506" s="1">
        <v>9</v>
      </c>
      <c r="CR506" s="1">
        <v>11</v>
      </c>
      <c r="CS506" s="1">
        <v>-15</v>
      </c>
      <c r="CT506" s="1">
        <v>32</v>
      </c>
      <c r="CU506" s="1">
        <v>153</v>
      </c>
      <c r="CV506" s="1">
        <v>36</v>
      </c>
      <c r="CW506" s="1">
        <v>0</v>
      </c>
      <c r="CX506" s="1">
        <v>0</v>
      </c>
      <c r="CY506" s="1">
        <v>0</v>
      </c>
      <c r="CZ506" s="1">
        <v>0</v>
      </c>
      <c r="DA506" s="1">
        <v>0</v>
      </c>
      <c r="DB506" s="1">
        <v>86</v>
      </c>
      <c r="DC506" s="1">
        <v>2.3E-2</v>
      </c>
      <c r="DE506" s="2"/>
      <c r="DF506" s="1" t="s">
        <v>389</v>
      </c>
      <c r="DG506" s="1">
        <v>80</v>
      </c>
      <c r="DH506" s="1">
        <v>2</v>
      </c>
      <c r="DI506" s="1">
        <v>9</v>
      </c>
      <c r="DJ506" s="1">
        <v>11</v>
      </c>
      <c r="DK506" s="1">
        <v>-15</v>
      </c>
      <c r="DL506" s="1">
        <v>32</v>
      </c>
      <c r="DM506" s="1">
        <v>153</v>
      </c>
      <c r="DN506" s="1">
        <v>36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86</v>
      </c>
      <c r="DU506" s="1">
        <v>2.3E-2</v>
      </c>
    </row>
    <row r="507" spans="1:125" x14ac:dyDescent="0.2">
      <c r="A507" s="2" t="s">
        <v>902</v>
      </c>
      <c r="B507" s="1" t="s">
        <v>810</v>
      </c>
      <c r="C507" s="1">
        <v>81</v>
      </c>
      <c r="D507" s="1">
        <v>1</v>
      </c>
      <c r="E507" s="1">
        <v>10</v>
      </c>
      <c r="F507" s="1">
        <v>11</v>
      </c>
      <c r="G507" s="1">
        <v>-13</v>
      </c>
      <c r="H507" s="1">
        <v>27</v>
      </c>
      <c r="I507" s="1">
        <v>101</v>
      </c>
      <c r="J507" s="1">
        <v>147</v>
      </c>
      <c r="K507" s="1">
        <v>0</v>
      </c>
      <c r="L507" s="1">
        <v>0</v>
      </c>
      <c r="M507" s="1">
        <v>0</v>
      </c>
      <c r="N507" s="1">
        <v>1</v>
      </c>
      <c r="O507" s="1">
        <v>0</v>
      </c>
      <c r="P507" s="1">
        <v>67</v>
      </c>
      <c r="Q507" s="1">
        <v>1.4999999999999999E-2</v>
      </c>
      <c r="S507" s="1" t="s">
        <v>1059</v>
      </c>
      <c r="T507" s="1" t="s">
        <v>805</v>
      </c>
      <c r="U507" s="1">
        <v>46</v>
      </c>
      <c r="V507" s="1">
        <v>5</v>
      </c>
      <c r="W507" s="1">
        <v>5</v>
      </c>
      <c r="X507" s="1">
        <v>10</v>
      </c>
      <c r="Y507" s="1">
        <v>0</v>
      </c>
      <c r="Z507" s="1">
        <v>41</v>
      </c>
      <c r="AA507" s="1">
        <v>90</v>
      </c>
      <c r="AB507" s="1">
        <v>8</v>
      </c>
      <c r="AC507" s="1">
        <v>0</v>
      </c>
      <c r="AD507" s="1">
        <v>0</v>
      </c>
      <c r="AE507" s="1">
        <v>0</v>
      </c>
      <c r="AF507" s="1">
        <v>0</v>
      </c>
      <c r="AG507" s="1">
        <v>1</v>
      </c>
      <c r="AH507" s="1">
        <v>40</v>
      </c>
      <c r="AI507" s="1">
        <v>0.125</v>
      </c>
      <c r="AK507" s="2" t="s">
        <v>1008</v>
      </c>
      <c r="AL507" s="1" t="s">
        <v>820</v>
      </c>
      <c r="AM507" s="1">
        <v>72</v>
      </c>
      <c r="AN507" s="1">
        <v>2</v>
      </c>
      <c r="AO507" s="1">
        <v>8</v>
      </c>
      <c r="AP507" s="1">
        <v>10</v>
      </c>
      <c r="AQ507" s="1">
        <v>16</v>
      </c>
      <c r="AR507" s="1">
        <v>99</v>
      </c>
      <c r="AS507" s="1">
        <v>104</v>
      </c>
      <c r="AT507" s="1">
        <v>101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63</v>
      </c>
      <c r="BA507" s="1">
        <v>3.2000000000000001E-2</v>
      </c>
      <c r="BC507" s="2" t="s">
        <v>161</v>
      </c>
      <c r="BD507" s="1" t="s">
        <v>824</v>
      </c>
      <c r="BE507" s="1">
        <v>43</v>
      </c>
      <c r="BF507" s="1">
        <v>4</v>
      </c>
      <c r="BG507" s="1">
        <v>2</v>
      </c>
      <c r="BH507" s="1">
        <v>6</v>
      </c>
      <c r="BI507" s="1">
        <v>3</v>
      </c>
      <c r="BJ507" s="1">
        <v>79</v>
      </c>
      <c r="BK507" s="1">
        <v>135</v>
      </c>
      <c r="BL507" s="1">
        <v>7</v>
      </c>
      <c r="BM507" s="1">
        <v>0</v>
      </c>
      <c r="BN507" s="1">
        <v>0</v>
      </c>
      <c r="BO507" s="1">
        <v>0</v>
      </c>
      <c r="BP507" s="1">
        <v>0</v>
      </c>
      <c r="BQ507" s="1">
        <v>1</v>
      </c>
      <c r="BR507" s="1">
        <v>24</v>
      </c>
      <c r="BS507" s="1">
        <v>0.16700000000000001</v>
      </c>
      <c r="BU507" s="2" t="s">
        <v>1009</v>
      </c>
      <c r="BV507" s="1" t="s">
        <v>796</v>
      </c>
      <c r="BW507" s="1">
        <v>28</v>
      </c>
      <c r="BX507" s="1">
        <v>4</v>
      </c>
      <c r="BY507" s="1">
        <v>7</v>
      </c>
      <c r="BZ507" s="1">
        <v>11</v>
      </c>
      <c r="CA507" s="1">
        <v>10</v>
      </c>
      <c r="CB507" s="1">
        <v>8</v>
      </c>
      <c r="CC507" s="1">
        <v>26</v>
      </c>
      <c r="CD507" s="1">
        <v>33</v>
      </c>
      <c r="CE507" s="1">
        <v>0</v>
      </c>
      <c r="CF507" s="1">
        <v>0</v>
      </c>
      <c r="CG507" s="1">
        <v>0</v>
      </c>
      <c r="CH507" s="1">
        <v>0</v>
      </c>
      <c r="CI507" s="1">
        <v>1</v>
      </c>
      <c r="CJ507" s="1">
        <v>49</v>
      </c>
      <c r="CK507" s="1">
        <v>8.2000000000000003E-2</v>
      </c>
      <c r="CL507" s="1" t="s">
        <v>797</v>
      </c>
      <c r="CM507" s="1" t="s">
        <v>967</v>
      </c>
      <c r="CN507" s="1" t="s">
        <v>806</v>
      </c>
      <c r="CO507" s="1">
        <v>76</v>
      </c>
      <c r="CP507" s="1">
        <v>2</v>
      </c>
      <c r="CQ507" s="1">
        <v>9</v>
      </c>
      <c r="CR507" s="1">
        <v>11</v>
      </c>
      <c r="CS507" s="1">
        <v>-16</v>
      </c>
      <c r="CT507" s="1">
        <v>53</v>
      </c>
      <c r="CU507" s="1">
        <v>132</v>
      </c>
      <c r="CV507" s="1">
        <v>141</v>
      </c>
      <c r="CW507" s="1">
        <v>0</v>
      </c>
      <c r="CX507" s="1">
        <v>0</v>
      </c>
      <c r="CY507" s="1">
        <v>0</v>
      </c>
      <c r="CZ507" s="1">
        <v>1</v>
      </c>
      <c r="DA507" s="1">
        <v>0</v>
      </c>
      <c r="DB507" s="1">
        <v>51</v>
      </c>
      <c r="DC507" s="1">
        <v>3.9E-2</v>
      </c>
      <c r="DE507" s="2"/>
      <c r="DF507" s="1" t="s">
        <v>967</v>
      </c>
      <c r="DG507" s="1">
        <v>76</v>
      </c>
      <c r="DH507" s="1">
        <v>2</v>
      </c>
      <c r="DI507" s="1">
        <v>9</v>
      </c>
      <c r="DJ507" s="1">
        <v>11</v>
      </c>
      <c r="DK507" s="1">
        <v>-16</v>
      </c>
      <c r="DL507" s="1">
        <v>53</v>
      </c>
      <c r="DM507" s="1">
        <v>132</v>
      </c>
      <c r="DN507" s="1">
        <v>141</v>
      </c>
      <c r="DO507" s="1">
        <v>0</v>
      </c>
      <c r="DP507" s="1">
        <v>0</v>
      </c>
      <c r="DQ507" s="1">
        <v>0</v>
      </c>
      <c r="DR507" s="1">
        <v>1</v>
      </c>
      <c r="DS507" s="1">
        <v>0</v>
      </c>
      <c r="DT507" s="1">
        <v>51</v>
      </c>
      <c r="DU507" s="1">
        <v>3.9E-2</v>
      </c>
    </row>
    <row r="508" spans="1:125" x14ac:dyDescent="0.2">
      <c r="A508" s="2" t="s">
        <v>947</v>
      </c>
      <c r="B508" s="1" t="s">
        <v>816</v>
      </c>
      <c r="C508" s="1">
        <v>73</v>
      </c>
      <c r="D508" s="1">
        <v>0</v>
      </c>
      <c r="E508" s="1">
        <v>11</v>
      </c>
      <c r="F508" s="1">
        <v>11</v>
      </c>
      <c r="G508" s="1">
        <v>16</v>
      </c>
      <c r="H508" s="1">
        <v>21</v>
      </c>
      <c r="I508" s="1">
        <v>69</v>
      </c>
      <c r="J508" s="1">
        <v>109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38</v>
      </c>
      <c r="Q508" s="1">
        <v>0</v>
      </c>
      <c r="S508" s="1" t="s">
        <v>1073</v>
      </c>
      <c r="T508" s="1" t="s">
        <v>809</v>
      </c>
      <c r="U508" s="1">
        <v>44</v>
      </c>
      <c r="V508" s="1">
        <v>1</v>
      </c>
      <c r="W508" s="1">
        <v>9</v>
      </c>
      <c r="X508" s="1">
        <v>10</v>
      </c>
      <c r="Y508" s="1">
        <v>-8</v>
      </c>
      <c r="Z508" s="1">
        <v>20</v>
      </c>
      <c r="AA508" s="1">
        <v>76</v>
      </c>
      <c r="AB508" s="1">
        <v>24</v>
      </c>
      <c r="AC508" s="1">
        <v>0</v>
      </c>
      <c r="AD508" s="1">
        <v>0</v>
      </c>
      <c r="AE508" s="1">
        <v>0</v>
      </c>
      <c r="AF508" s="1">
        <v>1</v>
      </c>
      <c r="AG508" s="1">
        <v>0</v>
      </c>
      <c r="AH508" s="1">
        <v>85</v>
      </c>
      <c r="AI508" s="1">
        <v>1.2E-2</v>
      </c>
      <c r="AK508" s="2" t="s">
        <v>1074</v>
      </c>
      <c r="AL508" s="1" t="s">
        <v>812</v>
      </c>
      <c r="AM508" s="1">
        <v>43</v>
      </c>
      <c r="AN508" s="1">
        <v>4</v>
      </c>
      <c r="AO508" s="1">
        <v>6</v>
      </c>
      <c r="AP508" s="1">
        <v>10</v>
      </c>
      <c r="AQ508" s="1">
        <v>-4</v>
      </c>
      <c r="AR508" s="1">
        <v>46</v>
      </c>
      <c r="AS508" s="1">
        <v>64</v>
      </c>
      <c r="AT508" s="1">
        <v>62</v>
      </c>
      <c r="AU508" s="1">
        <v>1</v>
      </c>
      <c r="AV508" s="1">
        <v>1</v>
      </c>
      <c r="AW508" s="1">
        <v>0</v>
      </c>
      <c r="AX508" s="1">
        <v>0</v>
      </c>
      <c r="AY508" s="1">
        <v>1</v>
      </c>
      <c r="AZ508" s="1">
        <v>42</v>
      </c>
      <c r="BA508" s="1">
        <v>9.5000000000000001E-2</v>
      </c>
      <c r="BC508" s="2" t="s">
        <v>1061</v>
      </c>
      <c r="BD508" s="1" t="s">
        <v>799</v>
      </c>
      <c r="BE508" s="1">
        <v>30</v>
      </c>
      <c r="BF508" s="1">
        <v>3</v>
      </c>
      <c r="BG508" s="1">
        <v>3</v>
      </c>
      <c r="BH508" s="1">
        <v>6</v>
      </c>
      <c r="BI508" s="1">
        <v>10</v>
      </c>
      <c r="BJ508" s="1">
        <v>34</v>
      </c>
      <c r="BK508" s="1">
        <v>91</v>
      </c>
      <c r="BL508" s="1">
        <v>62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32</v>
      </c>
      <c r="BS508" s="1">
        <v>9.4E-2</v>
      </c>
      <c r="BU508" s="2" t="s">
        <v>118</v>
      </c>
      <c r="BV508" s="1" t="s">
        <v>818</v>
      </c>
      <c r="BW508" s="1">
        <v>16</v>
      </c>
      <c r="BX508" s="1">
        <v>4</v>
      </c>
      <c r="BY508" s="1">
        <v>7</v>
      </c>
      <c r="BZ508" s="1">
        <v>11</v>
      </c>
      <c r="CA508" s="1">
        <v>7</v>
      </c>
      <c r="CB508" s="1">
        <v>4</v>
      </c>
      <c r="CC508" s="1">
        <v>8</v>
      </c>
      <c r="CD508" s="1">
        <v>8</v>
      </c>
      <c r="CE508" s="1">
        <v>0</v>
      </c>
      <c r="CF508" s="1">
        <v>2</v>
      </c>
      <c r="CG508" s="1">
        <v>1</v>
      </c>
      <c r="CH508" s="1">
        <v>0</v>
      </c>
      <c r="CI508" s="1">
        <v>2</v>
      </c>
      <c r="CJ508" s="1">
        <v>24</v>
      </c>
      <c r="CK508" s="1">
        <v>0.16700000000000001</v>
      </c>
      <c r="CL508" s="1" t="s">
        <v>797</v>
      </c>
      <c r="CM508" s="1" t="s">
        <v>1004</v>
      </c>
      <c r="CN508" s="1" t="s">
        <v>804</v>
      </c>
      <c r="CO508" s="1">
        <v>57</v>
      </c>
      <c r="CP508" s="1">
        <v>2</v>
      </c>
      <c r="CQ508" s="1">
        <v>9</v>
      </c>
      <c r="CR508" s="1">
        <v>11</v>
      </c>
      <c r="CS508" s="1">
        <v>-4</v>
      </c>
      <c r="CT508" s="1">
        <v>30</v>
      </c>
      <c r="CU508" s="1">
        <v>77</v>
      </c>
      <c r="CV508" s="1">
        <v>52</v>
      </c>
      <c r="CW508" s="1">
        <v>0</v>
      </c>
      <c r="CX508" s="1">
        <v>4</v>
      </c>
      <c r="CY508" s="1">
        <v>0</v>
      </c>
      <c r="CZ508" s="1">
        <v>0</v>
      </c>
      <c r="DA508" s="1">
        <v>0</v>
      </c>
      <c r="DB508" s="1">
        <v>77</v>
      </c>
      <c r="DC508" s="1">
        <v>2.5999999999999999E-2</v>
      </c>
      <c r="DE508" s="2"/>
      <c r="DF508" s="1" t="s">
        <v>1004</v>
      </c>
      <c r="DG508" s="1">
        <v>57</v>
      </c>
      <c r="DH508" s="1">
        <v>2</v>
      </c>
      <c r="DI508" s="1">
        <v>9</v>
      </c>
      <c r="DJ508" s="1">
        <v>11</v>
      </c>
      <c r="DK508" s="1">
        <v>-4</v>
      </c>
      <c r="DL508" s="1">
        <v>30</v>
      </c>
      <c r="DM508" s="1">
        <v>77</v>
      </c>
      <c r="DN508" s="1">
        <v>52</v>
      </c>
      <c r="DO508" s="1">
        <v>0</v>
      </c>
      <c r="DP508" s="1">
        <v>4</v>
      </c>
      <c r="DQ508" s="1">
        <v>0</v>
      </c>
      <c r="DR508" s="1">
        <v>0</v>
      </c>
      <c r="DS508" s="1">
        <v>0</v>
      </c>
      <c r="DT508" s="1">
        <v>77</v>
      </c>
      <c r="DU508" s="1">
        <v>2.5999999999999999E-2</v>
      </c>
    </row>
    <row r="509" spans="1:125" x14ac:dyDescent="0.2">
      <c r="A509" s="2" t="s">
        <v>461</v>
      </c>
      <c r="B509" s="1" t="s">
        <v>811</v>
      </c>
      <c r="C509" s="1">
        <v>56</v>
      </c>
      <c r="D509" s="1">
        <v>2</v>
      </c>
      <c r="E509" s="1">
        <v>9</v>
      </c>
      <c r="F509" s="1">
        <v>11</v>
      </c>
      <c r="G509" s="1">
        <v>6</v>
      </c>
      <c r="H509" s="1">
        <v>27</v>
      </c>
      <c r="I509" s="1">
        <v>59</v>
      </c>
      <c r="J509" s="1">
        <v>19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59</v>
      </c>
      <c r="Q509" s="1">
        <v>3.4000000000000002E-2</v>
      </c>
      <c r="S509" s="1" t="s">
        <v>267</v>
      </c>
      <c r="T509" s="1" t="s">
        <v>819</v>
      </c>
      <c r="U509" s="1">
        <v>73</v>
      </c>
      <c r="V509" s="1">
        <v>3</v>
      </c>
      <c r="W509" s="1">
        <v>7</v>
      </c>
      <c r="X509" s="1">
        <v>10</v>
      </c>
      <c r="Y509" s="1">
        <v>-5</v>
      </c>
      <c r="Z509" s="1">
        <v>72</v>
      </c>
      <c r="AA509" s="1">
        <v>130</v>
      </c>
      <c r="AB509" s="1">
        <v>29</v>
      </c>
      <c r="AC509" s="1">
        <v>0</v>
      </c>
      <c r="AD509" s="1">
        <v>0</v>
      </c>
      <c r="AE509" s="1">
        <v>0</v>
      </c>
      <c r="AF509" s="1">
        <v>0</v>
      </c>
      <c r="AG509" s="1">
        <v>1</v>
      </c>
      <c r="AH509" s="1">
        <v>45</v>
      </c>
      <c r="AI509" s="1">
        <v>6.7000000000000004E-2</v>
      </c>
      <c r="AK509" s="2" t="s">
        <v>1010</v>
      </c>
      <c r="AL509" s="1" t="s">
        <v>823</v>
      </c>
      <c r="AM509" s="1">
        <v>31</v>
      </c>
      <c r="AN509" s="1">
        <v>2</v>
      </c>
      <c r="AO509" s="1">
        <v>8</v>
      </c>
      <c r="AP509" s="1">
        <v>10</v>
      </c>
      <c r="AQ509" s="1">
        <v>0</v>
      </c>
      <c r="AR509" s="1">
        <v>16</v>
      </c>
      <c r="AS509" s="1">
        <v>30</v>
      </c>
      <c r="AT509" s="1">
        <v>15</v>
      </c>
      <c r="AU509" s="1">
        <v>1</v>
      </c>
      <c r="AV509" s="1">
        <v>3</v>
      </c>
      <c r="AW509" s="1">
        <v>0</v>
      </c>
      <c r="AX509" s="1">
        <v>0</v>
      </c>
      <c r="AY509" s="1">
        <v>0</v>
      </c>
      <c r="AZ509" s="1">
        <v>34</v>
      </c>
      <c r="BA509" s="1">
        <v>5.8999999999999997E-2</v>
      </c>
      <c r="BC509" s="2" t="s">
        <v>744</v>
      </c>
      <c r="BD509" s="1" t="s">
        <v>810</v>
      </c>
      <c r="BE509" s="1">
        <v>32</v>
      </c>
      <c r="BF509" s="1">
        <v>2</v>
      </c>
      <c r="BG509" s="1">
        <v>4</v>
      </c>
      <c r="BH509" s="1">
        <v>6</v>
      </c>
      <c r="BI509" s="1">
        <v>-2</v>
      </c>
      <c r="BJ509" s="1">
        <v>15</v>
      </c>
      <c r="BK509" s="1">
        <v>22</v>
      </c>
      <c r="BL509" s="1">
        <v>29</v>
      </c>
      <c r="BM509" s="1">
        <v>2</v>
      </c>
      <c r="BN509" s="1">
        <v>0</v>
      </c>
      <c r="BO509" s="1">
        <v>0</v>
      </c>
      <c r="BP509" s="1">
        <v>0</v>
      </c>
      <c r="BQ509" s="1">
        <v>0</v>
      </c>
      <c r="BR509" s="1">
        <v>48</v>
      </c>
      <c r="BS509" s="1">
        <v>4.2000000000000003E-2</v>
      </c>
      <c r="BU509" s="2" t="s">
        <v>1075</v>
      </c>
      <c r="BV509" s="1" t="s">
        <v>800</v>
      </c>
      <c r="BW509" s="1">
        <v>49</v>
      </c>
      <c r="BX509" s="1">
        <v>5</v>
      </c>
      <c r="BY509" s="1">
        <v>5</v>
      </c>
      <c r="BZ509" s="1">
        <v>10</v>
      </c>
      <c r="CA509" s="1">
        <v>10</v>
      </c>
      <c r="CB509" s="1">
        <v>28</v>
      </c>
      <c r="CC509" s="1">
        <v>28</v>
      </c>
      <c r="CD509" s="1">
        <v>38</v>
      </c>
      <c r="CE509" s="1">
        <v>1</v>
      </c>
      <c r="CF509" s="1">
        <v>0</v>
      </c>
      <c r="CG509" s="1">
        <v>0</v>
      </c>
      <c r="CH509" s="1">
        <v>0</v>
      </c>
      <c r="CI509" s="1">
        <v>0</v>
      </c>
      <c r="CJ509" s="1">
        <v>54</v>
      </c>
      <c r="CK509" s="1">
        <v>9.2999999999999999E-2</v>
      </c>
      <c r="CL509" s="1" t="s">
        <v>797</v>
      </c>
      <c r="CM509" s="1" t="s">
        <v>467</v>
      </c>
      <c r="CN509" s="1" t="s">
        <v>804</v>
      </c>
      <c r="CO509" s="1">
        <v>62</v>
      </c>
      <c r="CP509" s="1">
        <v>6</v>
      </c>
      <c r="CQ509" s="1">
        <v>5</v>
      </c>
      <c r="CR509" s="1">
        <v>11</v>
      </c>
      <c r="CS509" s="1">
        <v>0</v>
      </c>
      <c r="CT509" s="1">
        <v>24</v>
      </c>
      <c r="CU509" s="1">
        <v>55</v>
      </c>
      <c r="CV509" s="1">
        <v>30</v>
      </c>
      <c r="CW509" s="1">
        <v>0</v>
      </c>
      <c r="CX509" s="1">
        <v>2</v>
      </c>
      <c r="CY509" s="1">
        <v>3</v>
      </c>
      <c r="CZ509" s="1">
        <v>0</v>
      </c>
      <c r="DA509" s="1">
        <v>1</v>
      </c>
      <c r="DB509" s="1">
        <v>61</v>
      </c>
      <c r="DC509" s="1">
        <v>9.8000000000000004E-2</v>
      </c>
      <c r="DE509" s="2"/>
      <c r="DF509" s="1" t="s">
        <v>467</v>
      </c>
      <c r="DG509" s="1">
        <v>62</v>
      </c>
      <c r="DH509" s="1">
        <v>6</v>
      </c>
      <c r="DI509" s="1">
        <v>5</v>
      </c>
      <c r="DJ509" s="1">
        <v>11</v>
      </c>
      <c r="DK509" s="1">
        <v>0</v>
      </c>
      <c r="DL509" s="1">
        <v>24</v>
      </c>
      <c r="DM509" s="1">
        <v>55</v>
      </c>
      <c r="DN509" s="1">
        <v>30</v>
      </c>
      <c r="DO509" s="1">
        <v>0</v>
      </c>
      <c r="DP509" s="1">
        <v>2</v>
      </c>
      <c r="DQ509" s="1">
        <v>3</v>
      </c>
      <c r="DR509" s="1">
        <v>0</v>
      </c>
      <c r="DS509" s="1">
        <v>1</v>
      </c>
      <c r="DT509" s="1">
        <v>61</v>
      </c>
      <c r="DU509" s="1">
        <v>9.8000000000000004E-2</v>
      </c>
    </row>
    <row r="510" spans="1:125" x14ac:dyDescent="0.2">
      <c r="A510" s="2" t="s">
        <v>1076</v>
      </c>
      <c r="B510" s="1" t="s">
        <v>794</v>
      </c>
      <c r="C510" s="1">
        <v>52</v>
      </c>
      <c r="D510" s="1">
        <v>5</v>
      </c>
      <c r="E510" s="1">
        <v>6</v>
      </c>
      <c r="F510" s="1">
        <v>11</v>
      </c>
      <c r="G510" s="1">
        <v>-8</v>
      </c>
      <c r="H510" s="1">
        <v>33</v>
      </c>
      <c r="I510" s="1">
        <v>83</v>
      </c>
      <c r="J510" s="1">
        <v>20</v>
      </c>
      <c r="K510" s="1">
        <v>0</v>
      </c>
      <c r="L510" s="1">
        <v>0</v>
      </c>
      <c r="M510" s="1">
        <v>0</v>
      </c>
      <c r="N510" s="1">
        <v>0</v>
      </c>
      <c r="O510" s="1">
        <v>2</v>
      </c>
      <c r="P510" s="1">
        <v>58</v>
      </c>
      <c r="Q510" s="1">
        <v>8.5999999999999993E-2</v>
      </c>
      <c r="S510" s="1" t="s">
        <v>1069</v>
      </c>
      <c r="T510" s="1" t="s">
        <v>806</v>
      </c>
      <c r="U510" s="1">
        <v>40</v>
      </c>
      <c r="V510" s="1">
        <v>7</v>
      </c>
      <c r="W510" s="1">
        <v>3</v>
      </c>
      <c r="X510" s="1">
        <v>10</v>
      </c>
      <c r="Y510" s="1">
        <v>-14</v>
      </c>
      <c r="Z510" s="1">
        <v>14</v>
      </c>
      <c r="AA510" s="1">
        <v>19</v>
      </c>
      <c r="AB510" s="1">
        <v>22</v>
      </c>
      <c r="AC510" s="1">
        <v>0</v>
      </c>
      <c r="AD510" s="1">
        <v>0</v>
      </c>
      <c r="AE510" s="1">
        <v>1</v>
      </c>
      <c r="AF510" s="1">
        <v>0</v>
      </c>
      <c r="AG510" s="1">
        <v>0</v>
      </c>
      <c r="AH510" s="1">
        <v>54</v>
      </c>
      <c r="AI510" s="1">
        <v>0.13</v>
      </c>
      <c r="AK510" s="2" t="s">
        <v>542</v>
      </c>
      <c r="AL510" s="1" t="s">
        <v>809</v>
      </c>
      <c r="AM510" s="1">
        <v>52</v>
      </c>
      <c r="AN510" s="1">
        <v>3</v>
      </c>
      <c r="AO510" s="1">
        <v>7</v>
      </c>
      <c r="AP510" s="1">
        <v>10</v>
      </c>
      <c r="AQ510" s="1">
        <v>5</v>
      </c>
      <c r="AR510" s="1">
        <v>80</v>
      </c>
      <c r="AS510" s="1">
        <v>112</v>
      </c>
      <c r="AT510" s="1">
        <v>95</v>
      </c>
      <c r="AU510" s="1">
        <v>0</v>
      </c>
      <c r="AV510" s="1">
        <v>0</v>
      </c>
      <c r="AW510" s="1">
        <v>0</v>
      </c>
      <c r="AX510" s="1">
        <v>0</v>
      </c>
      <c r="AY510" s="1">
        <v>1</v>
      </c>
      <c r="AZ510" s="1">
        <v>41</v>
      </c>
      <c r="BA510" s="1">
        <v>7.2999999999999995E-2</v>
      </c>
      <c r="BC510" s="2" t="s">
        <v>645</v>
      </c>
      <c r="BD510" s="1" t="s">
        <v>818</v>
      </c>
      <c r="BE510" s="1">
        <v>37</v>
      </c>
      <c r="BF510" s="1">
        <v>1</v>
      </c>
      <c r="BG510" s="1">
        <v>5</v>
      </c>
      <c r="BH510" s="1">
        <v>6</v>
      </c>
      <c r="BI510" s="1">
        <v>-17</v>
      </c>
      <c r="BJ510" s="1">
        <v>10</v>
      </c>
      <c r="BK510" s="1">
        <v>25</v>
      </c>
      <c r="BL510" s="1">
        <v>41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49</v>
      </c>
      <c r="BS510" s="1">
        <v>0.02</v>
      </c>
      <c r="BU510" s="2" t="s">
        <v>386</v>
      </c>
      <c r="BV510" s="1" t="s">
        <v>825</v>
      </c>
      <c r="BW510" s="1">
        <v>55</v>
      </c>
      <c r="BX510" s="1">
        <v>3</v>
      </c>
      <c r="BY510" s="1">
        <v>7</v>
      </c>
      <c r="BZ510" s="1">
        <v>10</v>
      </c>
      <c r="CA510" s="1">
        <v>-2</v>
      </c>
      <c r="CB510" s="1">
        <v>79</v>
      </c>
      <c r="CC510" s="1">
        <v>57</v>
      </c>
      <c r="CD510" s="1">
        <v>15</v>
      </c>
      <c r="CE510" s="1">
        <v>0</v>
      </c>
      <c r="CF510" s="1">
        <v>0</v>
      </c>
      <c r="CG510" s="1">
        <v>0</v>
      </c>
      <c r="CH510" s="1">
        <v>1</v>
      </c>
      <c r="CI510" s="1">
        <v>1</v>
      </c>
      <c r="CJ510" s="1">
        <v>60</v>
      </c>
      <c r="CK510" s="1">
        <v>0.05</v>
      </c>
      <c r="CL510" s="1" t="s">
        <v>797</v>
      </c>
      <c r="CM510" s="1" t="s">
        <v>758</v>
      </c>
      <c r="CN510" s="1" t="s">
        <v>800</v>
      </c>
      <c r="CO510" s="1">
        <v>43</v>
      </c>
      <c r="CP510" s="1">
        <v>1</v>
      </c>
      <c r="CQ510" s="1">
        <v>10</v>
      </c>
      <c r="CR510" s="1">
        <v>11</v>
      </c>
      <c r="CS510" s="1">
        <v>2</v>
      </c>
      <c r="CT510" s="1">
        <v>25</v>
      </c>
      <c r="CU510" s="1">
        <v>62</v>
      </c>
      <c r="CV510" s="1">
        <v>66</v>
      </c>
      <c r="CW510" s="1">
        <v>0</v>
      </c>
      <c r="CX510" s="1">
        <v>0</v>
      </c>
      <c r="CY510" s="1">
        <v>0</v>
      </c>
      <c r="CZ510" s="1">
        <v>0</v>
      </c>
      <c r="DA510" s="1">
        <v>0</v>
      </c>
      <c r="DB510" s="1">
        <v>46</v>
      </c>
      <c r="DC510" s="1">
        <v>2.1999999999999999E-2</v>
      </c>
      <c r="DE510" s="2"/>
      <c r="DF510" s="1" t="s">
        <v>758</v>
      </c>
      <c r="DG510" s="1">
        <v>43</v>
      </c>
      <c r="DH510" s="1">
        <v>1</v>
      </c>
      <c r="DI510" s="1">
        <v>10</v>
      </c>
      <c r="DJ510" s="1">
        <v>11</v>
      </c>
      <c r="DK510" s="1">
        <v>2</v>
      </c>
      <c r="DL510" s="1">
        <v>25</v>
      </c>
      <c r="DM510" s="1">
        <v>62</v>
      </c>
      <c r="DN510" s="1">
        <v>66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46</v>
      </c>
      <c r="DU510" s="1">
        <v>2.1999999999999999E-2</v>
      </c>
    </row>
    <row r="511" spans="1:125" x14ac:dyDescent="0.2">
      <c r="A511" s="2" t="s">
        <v>1077</v>
      </c>
      <c r="B511" s="1" t="s">
        <v>798</v>
      </c>
      <c r="C511" s="1">
        <v>22</v>
      </c>
      <c r="D511" s="1">
        <v>1</v>
      </c>
      <c r="E511" s="1">
        <v>10</v>
      </c>
      <c r="F511" s="1">
        <v>11</v>
      </c>
      <c r="G511" s="1">
        <v>-4</v>
      </c>
      <c r="H511" s="1">
        <v>8</v>
      </c>
      <c r="I511" s="1">
        <v>24</v>
      </c>
      <c r="J511" s="1">
        <v>17</v>
      </c>
      <c r="K511" s="1">
        <v>0</v>
      </c>
      <c r="L511" s="1">
        <v>5</v>
      </c>
      <c r="M511" s="1">
        <v>0</v>
      </c>
      <c r="N511" s="1">
        <v>0</v>
      </c>
      <c r="O511" s="1">
        <v>0</v>
      </c>
      <c r="P511" s="1">
        <v>24</v>
      </c>
      <c r="Q511" s="1">
        <v>4.2000000000000003E-2</v>
      </c>
      <c r="S511" s="1" t="s">
        <v>1078</v>
      </c>
      <c r="T511" s="1" t="s">
        <v>818</v>
      </c>
      <c r="U511" s="1">
        <v>29</v>
      </c>
      <c r="V511" s="1">
        <v>5</v>
      </c>
      <c r="W511" s="1">
        <v>5</v>
      </c>
      <c r="X511" s="1">
        <v>10</v>
      </c>
      <c r="Y511" s="1">
        <v>5</v>
      </c>
      <c r="Z511" s="1">
        <v>8</v>
      </c>
      <c r="AA511" s="1">
        <v>56</v>
      </c>
      <c r="AB511" s="1">
        <v>11</v>
      </c>
      <c r="AC511" s="1">
        <v>0</v>
      </c>
      <c r="AD511" s="1">
        <v>0</v>
      </c>
      <c r="AE511" s="1">
        <v>2</v>
      </c>
      <c r="AF511" s="1">
        <v>0</v>
      </c>
      <c r="AG511" s="1">
        <v>1</v>
      </c>
      <c r="AH511" s="1">
        <v>46</v>
      </c>
      <c r="AI511" s="1">
        <v>0.109</v>
      </c>
      <c r="AK511" s="2" t="s">
        <v>541</v>
      </c>
      <c r="AL511" s="1" t="s">
        <v>806</v>
      </c>
      <c r="AM511" s="1">
        <v>32</v>
      </c>
      <c r="AN511" s="1">
        <v>2</v>
      </c>
      <c r="AO511" s="1">
        <v>8</v>
      </c>
      <c r="AP511" s="1">
        <v>10</v>
      </c>
      <c r="AQ511" s="1">
        <v>2</v>
      </c>
      <c r="AR511" s="1">
        <v>6</v>
      </c>
      <c r="AS511" s="1">
        <v>17</v>
      </c>
      <c r="AT511" s="1">
        <v>48</v>
      </c>
      <c r="AU511" s="1">
        <v>1</v>
      </c>
      <c r="AV511" s="1">
        <v>2</v>
      </c>
      <c r="AW511" s="1">
        <v>0</v>
      </c>
      <c r="AX511" s="1">
        <v>0</v>
      </c>
      <c r="AY511" s="1">
        <v>1</v>
      </c>
      <c r="AZ511" s="1">
        <v>48</v>
      </c>
      <c r="BA511" s="1">
        <v>4.2000000000000003E-2</v>
      </c>
      <c r="BC511" s="2" t="s">
        <v>638</v>
      </c>
      <c r="BD511" s="1" t="s">
        <v>796</v>
      </c>
      <c r="BE511" s="1">
        <v>43</v>
      </c>
      <c r="BF511" s="1">
        <v>0</v>
      </c>
      <c r="BG511" s="1">
        <v>6</v>
      </c>
      <c r="BH511" s="1">
        <v>6</v>
      </c>
      <c r="BI511" s="1">
        <v>4</v>
      </c>
      <c r="BJ511" s="1">
        <v>16</v>
      </c>
      <c r="BK511" s="1">
        <v>40</v>
      </c>
      <c r="BL511" s="1">
        <v>59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57</v>
      </c>
      <c r="BS511" s="1">
        <v>0</v>
      </c>
      <c r="BU511" s="2" t="s">
        <v>979</v>
      </c>
      <c r="BV511" s="1" t="s">
        <v>798</v>
      </c>
      <c r="BW511" s="1">
        <v>68</v>
      </c>
      <c r="BX511" s="1">
        <v>0</v>
      </c>
      <c r="BY511" s="1">
        <v>10</v>
      </c>
      <c r="BZ511" s="1">
        <v>10</v>
      </c>
      <c r="CA511" s="1">
        <v>20</v>
      </c>
      <c r="CB511" s="1">
        <v>75</v>
      </c>
      <c r="CC511" s="1">
        <v>121</v>
      </c>
      <c r="CD511" s="1">
        <v>118</v>
      </c>
      <c r="CE511" s="1">
        <v>0</v>
      </c>
      <c r="CF511" s="1">
        <v>0</v>
      </c>
      <c r="CG511" s="1">
        <v>0</v>
      </c>
      <c r="CH511" s="1">
        <v>1</v>
      </c>
      <c r="CI511" s="1">
        <v>0</v>
      </c>
      <c r="CJ511" s="1">
        <v>60</v>
      </c>
      <c r="CK511" s="1">
        <v>0</v>
      </c>
      <c r="CL511" s="1" t="s">
        <v>797</v>
      </c>
      <c r="CM511" s="1" t="s">
        <v>909</v>
      </c>
      <c r="CN511" s="1" t="s">
        <v>794</v>
      </c>
      <c r="CO511" s="1">
        <v>76</v>
      </c>
      <c r="CP511" s="1">
        <v>3</v>
      </c>
      <c r="CQ511" s="1">
        <v>8</v>
      </c>
      <c r="CR511" s="1">
        <v>11</v>
      </c>
      <c r="CS511" s="1">
        <v>-8</v>
      </c>
      <c r="CT511" s="1">
        <v>46</v>
      </c>
      <c r="CU511" s="1">
        <v>151</v>
      </c>
      <c r="CV511" s="1">
        <v>128</v>
      </c>
      <c r="CW511" s="1">
        <v>0</v>
      </c>
      <c r="CX511" s="1">
        <v>0</v>
      </c>
      <c r="CY511" s="1">
        <v>0</v>
      </c>
      <c r="CZ511" s="1">
        <v>0</v>
      </c>
      <c r="DA511" s="1">
        <v>2</v>
      </c>
      <c r="DB511" s="1">
        <v>79</v>
      </c>
      <c r="DC511" s="1">
        <v>3.7999999999999999E-2</v>
      </c>
      <c r="DE511" s="2"/>
      <c r="DF511" s="1" t="s">
        <v>909</v>
      </c>
      <c r="DG511" s="1">
        <v>76</v>
      </c>
      <c r="DH511" s="1">
        <v>3</v>
      </c>
      <c r="DI511" s="1">
        <v>8</v>
      </c>
      <c r="DJ511" s="1">
        <v>11</v>
      </c>
      <c r="DK511" s="1">
        <v>-8</v>
      </c>
      <c r="DL511" s="1">
        <v>46</v>
      </c>
      <c r="DM511" s="1">
        <v>151</v>
      </c>
      <c r="DN511" s="1">
        <v>128</v>
      </c>
      <c r="DO511" s="1">
        <v>0</v>
      </c>
      <c r="DP511" s="1">
        <v>0</v>
      </c>
      <c r="DQ511" s="1">
        <v>0</v>
      </c>
      <c r="DR511" s="1">
        <v>0</v>
      </c>
      <c r="DS511" s="1">
        <v>2</v>
      </c>
      <c r="DT511" s="1">
        <v>79</v>
      </c>
      <c r="DU511" s="1">
        <v>3.7999999999999999E-2</v>
      </c>
    </row>
    <row r="512" spans="1:125" x14ac:dyDescent="0.2">
      <c r="A512" s="2" t="s">
        <v>257</v>
      </c>
      <c r="B512" s="1" t="s">
        <v>825</v>
      </c>
      <c r="C512" s="1">
        <v>71</v>
      </c>
      <c r="D512" s="1">
        <v>5</v>
      </c>
      <c r="E512" s="1">
        <v>6</v>
      </c>
      <c r="F512" s="1">
        <v>11</v>
      </c>
      <c r="G512" s="1">
        <v>-10</v>
      </c>
      <c r="H512" s="1">
        <v>16</v>
      </c>
      <c r="I512" s="1">
        <v>92</v>
      </c>
      <c r="J512" s="1">
        <v>26</v>
      </c>
      <c r="K512" s="1">
        <v>0</v>
      </c>
      <c r="L512" s="1">
        <v>0</v>
      </c>
      <c r="M512" s="1">
        <v>0</v>
      </c>
      <c r="N512" s="1">
        <v>0</v>
      </c>
      <c r="O512" s="1">
        <v>1</v>
      </c>
      <c r="P512" s="1">
        <v>68</v>
      </c>
      <c r="Q512" s="1">
        <v>7.3999999999999996E-2</v>
      </c>
      <c r="S512" s="1" t="s">
        <v>618</v>
      </c>
      <c r="T512" s="1" t="s">
        <v>799</v>
      </c>
      <c r="U512" s="1">
        <v>72</v>
      </c>
      <c r="V512" s="1">
        <v>1</v>
      </c>
      <c r="W512" s="1">
        <v>9</v>
      </c>
      <c r="X512" s="1">
        <v>10</v>
      </c>
      <c r="Y512" s="1">
        <v>6</v>
      </c>
      <c r="Z512" s="1">
        <v>12</v>
      </c>
      <c r="AA512" s="1">
        <v>53</v>
      </c>
      <c r="AB512" s="1">
        <v>138</v>
      </c>
      <c r="AC512" s="1">
        <v>0</v>
      </c>
      <c r="AD512" s="1">
        <v>0</v>
      </c>
      <c r="AE512" s="1">
        <v>0</v>
      </c>
      <c r="AF512" s="1">
        <v>2</v>
      </c>
      <c r="AG512" s="1">
        <v>1</v>
      </c>
      <c r="AH512" s="1">
        <v>34</v>
      </c>
      <c r="AI512" s="1">
        <v>2.9000000000000001E-2</v>
      </c>
      <c r="AK512" s="2" t="s">
        <v>856</v>
      </c>
      <c r="AL512" s="1" t="s">
        <v>825</v>
      </c>
      <c r="AM512" s="1">
        <v>16</v>
      </c>
      <c r="AN512" s="1">
        <v>5</v>
      </c>
      <c r="AO512" s="1">
        <v>4</v>
      </c>
      <c r="AP512" s="1">
        <v>9</v>
      </c>
      <c r="AQ512" s="1">
        <v>6</v>
      </c>
      <c r="AR512" s="1">
        <v>20</v>
      </c>
      <c r="AS512" s="1">
        <v>37</v>
      </c>
      <c r="AT512" s="1">
        <v>3</v>
      </c>
      <c r="AU512" s="1">
        <v>1</v>
      </c>
      <c r="AV512" s="1">
        <v>0</v>
      </c>
      <c r="AW512" s="1">
        <v>0</v>
      </c>
      <c r="AX512" s="1">
        <v>0</v>
      </c>
      <c r="AY512" s="1">
        <v>1</v>
      </c>
      <c r="AZ512" s="1">
        <v>36</v>
      </c>
      <c r="BA512" s="1">
        <v>0.13900000000000001</v>
      </c>
      <c r="BC512" s="2" t="s">
        <v>497</v>
      </c>
      <c r="BD512" s="1" t="s">
        <v>795</v>
      </c>
      <c r="BE512" s="1">
        <v>28</v>
      </c>
      <c r="BF512" s="1">
        <v>1</v>
      </c>
      <c r="BG512" s="1">
        <v>5</v>
      </c>
      <c r="BH512" s="1">
        <v>6</v>
      </c>
      <c r="BI512" s="1">
        <v>-1</v>
      </c>
      <c r="BJ512" s="1">
        <v>4</v>
      </c>
      <c r="BK512" s="1">
        <v>17</v>
      </c>
      <c r="BL512" s="1">
        <v>15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23</v>
      </c>
      <c r="BS512" s="1">
        <v>4.2999999999999997E-2</v>
      </c>
      <c r="BU512" s="2" t="s">
        <v>364</v>
      </c>
      <c r="BV512" s="1" t="s">
        <v>799</v>
      </c>
      <c r="BW512" s="1">
        <v>82</v>
      </c>
      <c r="BX512" s="1">
        <v>3</v>
      </c>
      <c r="BY512" s="1">
        <v>7</v>
      </c>
      <c r="BZ512" s="1">
        <v>10</v>
      </c>
      <c r="CA512" s="1">
        <v>1</v>
      </c>
      <c r="CB512" s="1">
        <v>151</v>
      </c>
      <c r="CC512" s="1">
        <v>197</v>
      </c>
      <c r="CD512" s="1">
        <v>13</v>
      </c>
      <c r="CE512" s="1">
        <v>1</v>
      </c>
      <c r="CF512" s="1">
        <v>0</v>
      </c>
      <c r="CG512" s="1">
        <v>0</v>
      </c>
      <c r="CH512" s="1">
        <v>0</v>
      </c>
      <c r="CI512" s="1">
        <v>0</v>
      </c>
      <c r="CJ512" s="1">
        <v>63</v>
      </c>
      <c r="CK512" s="1">
        <v>4.8000000000000001E-2</v>
      </c>
      <c r="CL512" s="1" t="s">
        <v>797</v>
      </c>
      <c r="CM512" s="1" t="s">
        <v>205</v>
      </c>
      <c r="CN512" s="1" t="s">
        <v>795</v>
      </c>
      <c r="CO512" s="1">
        <v>16</v>
      </c>
      <c r="CP512" s="1">
        <v>6</v>
      </c>
      <c r="CQ512" s="1">
        <v>5</v>
      </c>
      <c r="CR512" s="1">
        <v>11</v>
      </c>
      <c r="CS512" s="1">
        <v>2</v>
      </c>
      <c r="CT512" s="1">
        <v>4</v>
      </c>
      <c r="CU512" s="1">
        <v>20</v>
      </c>
      <c r="CV512" s="1">
        <v>8</v>
      </c>
      <c r="CW512" s="1">
        <v>2</v>
      </c>
      <c r="CX512" s="1">
        <v>1</v>
      </c>
      <c r="CY512" s="1">
        <v>0</v>
      </c>
      <c r="CZ512" s="1">
        <v>1</v>
      </c>
      <c r="DA512" s="1">
        <v>1</v>
      </c>
      <c r="DB512" s="1">
        <v>44</v>
      </c>
      <c r="DC512" s="1">
        <v>0.13600000000000001</v>
      </c>
      <c r="DE512" s="2"/>
      <c r="DF512" s="1" t="s">
        <v>205</v>
      </c>
      <c r="DG512" s="1">
        <v>16</v>
      </c>
      <c r="DH512" s="1">
        <v>6</v>
      </c>
      <c r="DI512" s="1">
        <v>5</v>
      </c>
      <c r="DJ512" s="1">
        <v>11</v>
      </c>
      <c r="DK512" s="1">
        <v>2</v>
      </c>
      <c r="DL512" s="1">
        <v>4</v>
      </c>
      <c r="DM512" s="1">
        <v>20</v>
      </c>
      <c r="DN512" s="1">
        <v>8</v>
      </c>
      <c r="DO512" s="1">
        <v>2</v>
      </c>
      <c r="DP512" s="1">
        <v>1</v>
      </c>
      <c r="DQ512" s="1">
        <v>0</v>
      </c>
      <c r="DR512" s="1">
        <v>1</v>
      </c>
      <c r="DS512" s="1">
        <v>1</v>
      </c>
      <c r="DT512" s="1">
        <v>44</v>
      </c>
      <c r="DU512" s="1">
        <v>0.13600000000000001</v>
      </c>
    </row>
    <row r="513" spans="1:125" x14ac:dyDescent="0.2">
      <c r="A513" s="2" t="s">
        <v>1079</v>
      </c>
      <c r="B513" s="1" t="s">
        <v>804</v>
      </c>
      <c r="C513" s="1">
        <v>52</v>
      </c>
      <c r="D513" s="1">
        <v>3</v>
      </c>
      <c r="E513" s="1">
        <v>8</v>
      </c>
      <c r="F513" s="1">
        <v>11</v>
      </c>
      <c r="G513" s="1">
        <v>3</v>
      </c>
      <c r="H513" s="1">
        <v>10</v>
      </c>
      <c r="I513" s="1">
        <v>43</v>
      </c>
      <c r="J513" s="1">
        <v>73</v>
      </c>
      <c r="K513" s="1">
        <v>1</v>
      </c>
      <c r="L513" s="1">
        <v>0</v>
      </c>
      <c r="M513" s="1">
        <v>0</v>
      </c>
      <c r="N513" s="1">
        <v>0</v>
      </c>
      <c r="O513" s="1">
        <v>0</v>
      </c>
      <c r="P513" s="1">
        <v>34</v>
      </c>
      <c r="Q513" s="1">
        <v>8.7999999999999995E-2</v>
      </c>
      <c r="S513" s="1" t="s">
        <v>649</v>
      </c>
      <c r="T513" s="1" t="s">
        <v>804</v>
      </c>
      <c r="U513" s="1">
        <v>74</v>
      </c>
      <c r="V513" s="1">
        <v>3</v>
      </c>
      <c r="W513" s="1">
        <v>7</v>
      </c>
      <c r="X513" s="1">
        <v>10</v>
      </c>
      <c r="Y513" s="1">
        <v>-9</v>
      </c>
      <c r="Z513" s="1">
        <v>27</v>
      </c>
      <c r="AA513" s="1">
        <v>113</v>
      </c>
      <c r="AB513" s="1">
        <v>36</v>
      </c>
      <c r="AC513" s="1">
        <v>1</v>
      </c>
      <c r="AD513" s="1">
        <v>0</v>
      </c>
      <c r="AE513" s="1">
        <v>0</v>
      </c>
      <c r="AF513" s="1">
        <v>0</v>
      </c>
      <c r="AG513" s="1">
        <v>0</v>
      </c>
      <c r="AH513" s="1">
        <v>88</v>
      </c>
      <c r="AI513" s="1">
        <v>3.4000000000000002E-2</v>
      </c>
      <c r="AK513" s="2" t="s">
        <v>162</v>
      </c>
      <c r="AL513" s="1" t="s">
        <v>809</v>
      </c>
      <c r="AM513" s="1">
        <v>78</v>
      </c>
      <c r="AN513" s="1">
        <v>4</v>
      </c>
      <c r="AO513" s="1">
        <v>5</v>
      </c>
      <c r="AP513" s="1">
        <v>9</v>
      </c>
      <c r="AQ513" s="1">
        <v>-6</v>
      </c>
      <c r="AR513" s="1">
        <v>95</v>
      </c>
      <c r="AS513" s="1">
        <v>219</v>
      </c>
      <c r="AT513" s="1">
        <v>52</v>
      </c>
      <c r="AU513" s="1">
        <v>0</v>
      </c>
      <c r="AV513" s="1">
        <v>0</v>
      </c>
      <c r="AW513" s="1">
        <v>0</v>
      </c>
      <c r="AX513" s="1">
        <v>1</v>
      </c>
      <c r="AY513" s="1">
        <v>0</v>
      </c>
      <c r="AZ513" s="1">
        <v>97</v>
      </c>
      <c r="BA513" s="1">
        <v>4.1000000000000002E-2</v>
      </c>
      <c r="BC513" s="2" t="s">
        <v>172</v>
      </c>
      <c r="BD513" s="1" t="s">
        <v>824</v>
      </c>
      <c r="BE513" s="1">
        <v>28</v>
      </c>
      <c r="BF513" s="1">
        <v>0</v>
      </c>
      <c r="BG513" s="1">
        <v>6</v>
      </c>
      <c r="BH513" s="1">
        <v>6</v>
      </c>
      <c r="BI513" s="1">
        <v>2</v>
      </c>
      <c r="BJ513" s="1">
        <v>36</v>
      </c>
      <c r="BK513" s="1">
        <v>36</v>
      </c>
      <c r="BL513" s="1">
        <v>8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13</v>
      </c>
      <c r="BS513" s="1">
        <v>0</v>
      </c>
      <c r="BU513" s="2" t="s">
        <v>461</v>
      </c>
      <c r="BV513" s="1" t="s">
        <v>817</v>
      </c>
      <c r="BW513" s="1">
        <v>67</v>
      </c>
      <c r="BX513" s="1">
        <v>2</v>
      </c>
      <c r="BY513" s="1">
        <v>8</v>
      </c>
      <c r="BZ513" s="1">
        <v>10</v>
      </c>
      <c r="CA513" s="1">
        <v>-3</v>
      </c>
      <c r="CB513" s="1">
        <v>25</v>
      </c>
      <c r="CC513" s="1">
        <v>60</v>
      </c>
      <c r="CD513" s="1">
        <v>25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56</v>
      </c>
      <c r="CK513" s="1">
        <v>3.5999999999999997E-2</v>
      </c>
      <c r="CL513" s="1" t="s">
        <v>797</v>
      </c>
      <c r="CM513" s="1" t="s">
        <v>774</v>
      </c>
      <c r="CN513" s="1" t="s">
        <v>814</v>
      </c>
      <c r="CO513" s="1">
        <v>45</v>
      </c>
      <c r="CP513" s="1">
        <v>1</v>
      </c>
      <c r="CQ513" s="1">
        <v>10</v>
      </c>
      <c r="CR513" s="1">
        <v>11</v>
      </c>
      <c r="CS513" s="1">
        <v>22</v>
      </c>
      <c r="CT513" s="1">
        <v>18</v>
      </c>
      <c r="CU513" s="1">
        <v>94</v>
      </c>
      <c r="CV513" s="1">
        <v>70</v>
      </c>
      <c r="CW513" s="1">
        <v>0</v>
      </c>
      <c r="CX513" s="1">
        <v>0</v>
      </c>
      <c r="CY513" s="1">
        <v>0</v>
      </c>
      <c r="CZ513" s="1">
        <v>0</v>
      </c>
      <c r="DA513" s="1">
        <v>0</v>
      </c>
      <c r="DB513" s="1">
        <v>49</v>
      </c>
      <c r="DC513" s="1">
        <v>0.02</v>
      </c>
      <c r="DE513" s="2"/>
      <c r="DF513" s="1" t="s">
        <v>774</v>
      </c>
      <c r="DG513" s="1">
        <v>45</v>
      </c>
      <c r="DH513" s="1">
        <v>1</v>
      </c>
      <c r="DI513" s="1">
        <v>10</v>
      </c>
      <c r="DJ513" s="1">
        <v>11</v>
      </c>
      <c r="DK513" s="1">
        <v>22</v>
      </c>
      <c r="DL513" s="1">
        <v>18</v>
      </c>
      <c r="DM513" s="1">
        <v>94</v>
      </c>
      <c r="DN513" s="1">
        <v>70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49</v>
      </c>
      <c r="DU513" s="1">
        <v>0.02</v>
      </c>
    </row>
    <row r="514" spans="1:125" x14ac:dyDescent="0.2">
      <c r="A514" s="2" t="s">
        <v>1080</v>
      </c>
      <c r="B514" s="1" t="s">
        <v>812</v>
      </c>
      <c r="C514" s="1">
        <v>44</v>
      </c>
      <c r="D514" s="1">
        <v>2</v>
      </c>
      <c r="E514" s="1">
        <v>9</v>
      </c>
      <c r="F514" s="1">
        <v>11</v>
      </c>
      <c r="G514" s="1">
        <v>-3</v>
      </c>
      <c r="H514" s="1">
        <v>10</v>
      </c>
      <c r="I514" s="1">
        <v>44</v>
      </c>
      <c r="J514" s="1">
        <v>5</v>
      </c>
      <c r="K514" s="1">
        <v>0</v>
      </c>
      <c r="L514" s="1">
        <v>1</v>
      </c>
      <c r="M514" s="1">
        <v>0</v>
      </c>
      <c r="N514" s="1">
        <v>0</v>
      </c>
      <c r="O514" s="1">
        <v>0</v>
      </c>
      <c r="P514" s="1">
        <v>38</v>
      </c>
      <c r="Q514" s="1">
        <v>5.2999999999999999E-2</v>
      </c>
      <c r="S514" s="1" t="s">
        <v>861</v>
      </c>
      <c r="T514" s="1" t="s">
        <v>829</v>
      </c>
      <c r="U514" s="1">
        <v>29</v>
      </c>
      <c r="V514" s="1">
        <v>4</v>
      </c>
      <c r="W514" s="1">
        <v>6</v>
      </c>
      <c r="X514" s="1">
        <v>10</v>
      </c>
      <c r="Y514" s="1">
        <v>-2</v>
      </c>
      <c r="Z514" s="1">
        <v>6</v>
      </c>
      <c r="AA514" s="1">
        <v>20</v>
      </c>
      <c r="AB514" s="1">
        <v>14</v>
      </c>
      <c r="AC514" s="1">
        <v>1</v>
      </c>
      <c r="AD514" s="1">
        <v>0</v>
      </c>
      <c r="AE514" s="1">
        <v>0</v>
      </c>
      <c r="AF514" s="1">
        <v>0</v>
      </c>
      <c r="AG514" s="1">
        <v>1</v>
      </c>
      <c r="AH514" s="1">
        <v>31</v>
      </c>
      <c r="AI514" s="1">
        <v>0.129</v>
      </c>
      <c r="AK514" s="2" t="s">
        <v>947</v>
      </c>
      <c r="AL514" s="1" t="s">
        <v>795</v>
      </c>
      <c r="AM514" s="1">
        <v>82</v>
      </c>
      <c r="AN514" s="1">
        <v>1</v>
      </c>
      <c r="AO514" s="1">
        <v>8</v>
      </c>
      <c r="AP514" s="1">
        <v>9</v>
      </c>
      <c r="AQ514" s="1">
        <v>-7</v>
      </c>
      <c r="AR514" s="1">
        <v>16</v>
      </c>
      <c r="AS514" s="1">
        <v>61</v>
      </c>
      <c r="AT514" s="1">
        <v>116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63</v>
      </c>
      <c r="BA514" s="1">
        <v>1.6E-2</v>
      </c>
      <c r="BC514" s="2" t="s">
        <v>1081</v>
      </c>
      <c r="BD514" s="1" t="s">
        <v>814</v>
      </c>
      <c r="BE514" s="1">
        <v>29</v>
      </c>
      <c r="BF514" s="1">
        <v>5</v>
      </c>
      <c r="BG514" s="1">
        <v>1</v>
      </c>
      <c r="BH514" s="1">
        <v>6</v>
      </c>
      <c r="BI514" s="1">
        <v>-2</v>
      </c>
      <c r="BJ514" s="1">
        <v>8</v>
      </c>
      <c r="BK514" s="1">
        <v>30</v>
      </c>
      <c r="BL514" s="1">
        <v>13</v>
      </c>
      <c r="BM514" s="1">
        <v>1</v>
      </c>
      <c r="BN514" s="1">
        <v>0</v>
      </c>
      <c r="BO514" s="1">
        <v>0</v>
      </c>
      <c r="BP514" s="1">
        <v>0</v>
      </c>
      <c r="BQ514" s="1">
        <v>0</v>
      </c>
      <c r="BR514" s="1">
        <v>38</v>
      </c>
      <c r="BS514" s="1">
        <v>0.13200000000000001</v>
      </c>
      <c r="BU514" s="2" t="s">
        <v>873</v>
      </c>
      <c r="BV514" s="1" t="s">
        <v>820</v>
      </c>
      <c r="BW514" s="1">
        <v>34</v>
      </c>
      <c r="BX514" s="1">
        <v>1</v>
      </c>
      <c r="BY514" s="1">
        <v>9</v>
      </c>
      <c r="BZ514" s="1">
        <v>10</v>
      </c>
      <c r="CA514" s="1">
        <v>11</v>
      </c>
      <c r="CB514" s="1">
        <v>10</v>
      </c>
      <c r="CC514" s="1">
        <v>61</v>
      </c>
      <c r="CD514" s="1">
        <v>66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53</v>
      </c>
      <c r="CK514" s="1">
        <v>1.9E-2</v>
      </c>
      <c r="CL514" s="1" t="s">
        <v>797</v>
      </c>
      <c r="CM514" s="1" t="s">
        <v>279</v>
      </c>
      <c r="CN514" s="1" t="s">
        <v>829</v>
      </c>
      <c r="CO514" s="1">
        <v>82</v>
      </c>
      <c r="CP514" s="1">
        <v>5</v>
      </c>
      <c r="CQ514" s="1">
        <v>6</v>
      </c>
      <c r="CR514" s="1">
        <v>11</v>
      </c>
      <c r="CS514" s="1">
        <v>-17</v>
      </c>
      <c r="CT514" s="1">
        <v>45</v>
      </c>
      <c r="CU514" s="1">
        <v>273</v>
      </c>
      <c r="CV514" s="1">
        <v>51</v>
      </c>
      <c r="CW514" s="1">
        <v>1</v>
      </c>
      <c r="CX514" s="1">
        <v>0</v>
      </c>
      <c r="CY514" s="1">
        <v>0</v>
      </c>
      <c r="CZ514" s="1">
        <v>0</v>
      </c>
      <c r="DA514" s="1">
        <v>0</v>
      </c>
      <c r="DB514" s="1">
        <v>72</v>
      </c>
      <c r="DC514" s="1">
        <v>6.9000000000000006E-2</v>
      </c>
      <c r="DE514" s="2"/>
      <c r="DF514" s="1" t="s">
        <v>279</v>
      </c>
      <c r="DG514" s="1">
        <v>82</v>
      </c>
      <c r="DH514" s="1">
        <v>5</v>
      </c>
      <c r="DI514" s="1">
        <v>6</v>
      </c>
      <c r="DJ514" s="1">
        <v>11</v>
      </c>
      <c r="DK514" s="1">
        <v>-17</v>
      </c>
      <c r="DL514" s="1">
        <v>45</v>
      </c>
      <c r="DM514" s="1">
        <v>273</v>
      </c>
      <c r="DN514" s="1">
        <v>51</v>
      </c>
      <c r="DO514" s="1">
        <v>1</v>
      </c>
      <c r="DP514" s="1">
        <v>0</v>
      </c>
      <c r="DQ514" s="1">
        <v>0</v>
      </c>
      <c r="DR514" s="1">
        <v>0</v>
      </c>
      <c r="DS514" s="1">
        <v>0</v>
      </c>
      <c r="DT514" s="1">
        <v>72</v>
      </c>
      <c r="DU514" s="1">
        <v>6.9000000000000006E-2</v>
      </c>
    </row>
    <row r="515" spans="1:125" x14ac:dyDescent="0.2">
      <c r="A515" s="2" t="s">
        <v>456</v>
      </c>
      <c r="B515" s="1" t="s">
        <v>817</v>
      </c>
      <c r="C515" s="1">
        <v>55</v>
      </c>
      <c r="D515" s="1">
        <v>6</v>
      </c>
      <c r="E515" s="1">
        <v>5</v>
      </c>
      <c r="F515" s="1">
        <v>11</v>
      </c>
      <c r="G515" s="1">
        <v>-8</v>
      </c>
      <c r="H515" s="1">
        <v>10</v>
      </c>
      <c r="I515" s="1">
        <v>19</v>
      </c>
      <c r="J515" s="1">
        <v>17</v>
      </c>
      <c r="K515" s="1">
        <v>1</v>
      </c>
      <c r="L515" s="1">
        <v>1</v>
      </c>
      <c r="M515" s="1">
        <v>0</v>
      </c>
      <c r="N515" s="1">
        <v>0</v>
      </c>
      <c r="O515" s="1">
        <v>2</v>
      </c>
      <c r="P515" s="1">
        <v>77</v>
      </c>
      <c r="Q515" s="1">
        <v>7.8E-2</v>
      </c>
      <c r="S515" s="1" t="s">
        <v>581</v>
      </c>
      <c r="T515" s="1" t="s">
        <v>802</v>
      </c>
      <c r="U515" s="1">
        <v>59</v>
      </c>
      <c r="V515" s="1">
        <v>1</v>
      </c>
      <c r="W515" s="1">
        <v>9</v>
      </c>
      <c r="X515" s="1">
        <v>10</v>
      </c>
      <c r="Y515" s="1">
        <v>7</v>
      </c>
      <c r="Z515" s="1">
        <v>35</v>
      </c>
      <c r="AA515" s="1">
        <v>161</v>
      </c>
      <c r="AB515" s="1">
        <v>78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38</v>
      </c>
      <c r="AI515" s="1">
        <v>2.5999999999999999E-2</v>
      </c>
      <c r="AK515" s="2" t="s">
        <v>98</v>
      </c>
      <c r="AL515" s="1" t="s">
        <v>811</v>
      </c>
      <c r="AM515" s="1">
        <v>33</v>
      </c>
      <c r="AN515" s="1">
        <v>3</v>
      </c>
      <c r="AO515" s="1">
        <v>6</v>
      </c>
      <c r="AP515" s="1">
        <v>9</v>
      </c>
      <c r="AQ515" s="1">
        <v>-1</v>
      </c>
      <c r="AR515" s="1">
        <v>18</v>
      </c>
      <c r="AS515" s="1">
        <v>102</v>
      </c>
      <c r="AT515" s="1">
        <v>23</v>
      </c>
      <c r="AU515" s="1">
        <v>0</v>
      </c>
      <c r="AV515" s="1">
        <v>1</v>
      </c>
      <c r="AW515" s="1">
        <v>0</v>
      </c>
      <c r="AX515" s="1">
        <v>0</v>
      </c>
      <c r="AY515" s="1">
        <v>0</v>
      </c>
      <c r="AZ515" s="1">
        <v>71</v>
      </c>
      <c r="BA515" s="1">
        <v>4.2000000000000003E-2</v>
      </c>
      <c r="BC515" s="2" t="s">
        <v>169</v>
      </c>
      <c r="BD515" s="1" t="s">
        <v>823</v>
      </c>
      <c r="BE515" s="1">
        <v>43</v>
      </c>
      <c r="BF515" s="1">
        <v>2</v>
      </c>
      <c r="BG515" s="1">
        <v>4</v>
      </c>
      <c r="BH515" s="1">
        <v>6</v>
      </c>
      <c r="BI515" s="1">
        <v>1</v>
      </c>
      <c r="BJ515" s="1">
        <v>100</v>
      </c>
      <c r="BK515" s="1">
        <v>80</v>
      </c>
      <c r="BL515" s="1">
        <v>7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19</v>
      </c>
      <c r="BS515" s="1">
        <v>0.105</v>
      </c>
      <c r="BU515" s="2" t="s">
        <v>857</v>
      </c>
      <c r="BV515" s="1" t="s">
        <v>814</v>
      </c>
      <c r="BW515" s="1">
        <v>25</v>
      </c>
      <c r="BX515" s="1">
        <v>3</v>
      </c>
      <c r="BY515" s="1">
        <v>7</v>
      </c>
      <c r="BZ515" s="1">
        <v>10</v>
      </c>
      <c r="CA515" s="1">
        <v>-7</v>
      </c>
      <c r="CB515" s="1">
        <v>10</v>
      </c>
      <c r="CC515" s="1">
        <v>15</v>
      </c>
      <c r="CD515" s="1">
        <v>24</v>
      </c>
      <c r="CE515" s="1">
        <v>0</v>
      </c>
      <c r="CF515" s="1">
        <v>2</v>
      </c>
      <c r="CG515" s="1">
        <v>0</v>
      </c>
      <c r="CH515" s="1">
        <v>0</v>
      </c>
      <c r="CI515" s="1">
        <v>0</v>
      </c>
      <c r="CJ515" s="1">
        <v>54</v>
      </c>
      <c r="CK515" s="1">
        <v>5.6000000000000001E-2</v>
      </c>
      <c r="CL515" s="1" t="s">
        <v>797</v>
      </c>
      <c r="CM515" s="1" t="s">
        <v>1001</v>
      </c>
      <c r="CN515" s="1" t="s">
        <v>799</v>
      </c>
      <c r="CO515" s="1">
        <v>54</v>
      </c>
      <c r="CP515" s="1">
        <v>3</v>
      </c>
      <c r="CQ515" s="1">
        <v>8</v>
      </c>
      <c r="CR515" s="1">
        <v>11</v>
      </c>
      <c r="CS515" s="1">
        <v>9</v>
      </c>
      <c r="CT515" s="1">
        <v>35</v>
      </c>
      <c r="CU515" s="1">
        <v>93</v>
      </c>
      <c r="CV515" s="1">
        <v>113</v>
      </c>
      <c r="CW515" s="1">
        <v>0</v>
      </c>
      <c r="CX515" s="1">
        <v>0</v>
      </c>
      <c r="CY515" s="1">
        <v>0</v>
      </c>
      <c r="CZ515" s="1">
        <v>0</v>
      </c>
      <c r="DA515" s="1">
        <v>0</v>
      </c>
      <c r="DB515" s="1">
        <v>59</v>
      </c>
      <c r="DC515" s="1">
        <v>5.0999999999999997E-2</v>
      </c>
      <c r="DE515" s="2"/>
      <c r="DF515" s="1" t="s">
        <v>1001</v>
      </c>
      <c r="DG515" s="1">
        <v>54</v>
      </c>
      <c r="DH515" s="1">
        <v>3</v>
      </c>
      <c r="DI515" s="1">
        <v>8</v>
      </c>
      <c r="DJ515" s="1">
        <v>11</v>
      </c>
      <c r="DK515" s="1">
        <v>9</v>
      </c>
      <c r="DL515" s="1">
        <v>35</v>
      </c>
      <c r="DM515" s="1">
        <v>93</v>
      </c>
      <c r="DN515" s="1">
        <v>113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59</v>
      </c>
      <c r="DU515" s="1">
        <v>5.0999999999999997E-2</v>
      </c>
    </row>
    <row r="516" spans="1:125" x14ac:dyDescent="0.2">
      <c r="A516" s="2" t="s">
        <v>1083</v>
      </c>
      <c r="B516" s="1" t="s">
        <v>798</v>
      </c>
      <c r="C516" s="1">
        <v>49</v>
      </c>
      <c r="D516" s="1">
        <v>4</v>
      </c>
      <c r="E516" s="1">
        <v>7</v>
      </c>
      <c r="F516" s="1">
        <v>11</v>
      </c>
      <c r="G516" s="1">
        <v>-15</v>
      </c>
      <c r="H516" s="1">
        <v>78</v>
      </c>
      <c r="I516" s="1">
        <v>158</v>
      </c>
      <c r="J516" s="1">
        <v>17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49</v>
      </c>
      <c r="Q516" s="1">
        <v>8.2000000000000003E-2</v>
      </c>
      <c r="S516" s="1" t="s">
        <v>1084</v>
      </c>
      <c r="T516" s="1" t="s">
        <v>807</v>
      </c>
      <c r="U516" s="1">
        <v>75</v>
      </c>
      <c r="V516" s="1">
        <v>1</v>
      </c>
      <c r="W516" s="1">
        <v>9</v>
      </c>
      <c r="X516" s="1">
        <v>10</v>
      </c>
      <c r="Y516" s="1">
        <v>-8</v>
      </c>
      <c r="Z516" s="1">
        <v>86</v>
      </c>
      <c r="AA516" s="1">
        <v>146</v>
      </c>
      <c r="AB516" s="1">
        <v>117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48</v>
      </c>
      <c r="AI516" s="1">
        <v>2.1000000000000001E-2</v>
      </c>
      <c r="AK516" s="2" t="s">
        <v>1085</v>
      </c>
      <c r="AL516" s="1" t="s">
        <v>808</v>
      </c>
      <c r="AM516" s="1">
        <v>49</v>
      </c>
      <c r="AN516" s="1">
        <v>3</v>
      </c>
      <c r="AO516" s="1">
        <v>6</v>
      </c>
      <c r="AP516" s="1">
        <v>9</v>
      </c>
      <c r="AQ516" s="1">
        <v>-3</v>
      </c>
      <c r="AR516" s="1">
        <v>16</v>
      </c>
      <c r="AS516" s="1">
        <v>104</v>
      </c>
      <c r="AT516" s="1">
        <v>11</v>
      </c>
      <c r="AU516" s="1">
        <v>0</v>
      </c>
      <c r="AV516" s="1">
        <v>0</v>
      </c>
      <c r="AW516" s="1">
        <v>0</v>
      </c>
      <c r="AX516" s="1">
        <v>0</v>
      </c>
      <c r="AY516" s="1">
        <v>1</v>
      </c>
      <c r="AZ516" s="1">
        <v>26</v>
      </c>
      <c r="BA516" s="1">
        <v>0.115</v>
      </c>
      <c r="BC516" s="2" t="s">
        <v>965</v>
      </c>
      <c r="BD516" s="1" t="s">
        <v>809</v>
      </c>
      <c r="BE516" s="1">
        <v>31</v>
      </c>
      <c r="BF516" s="1">
        <v>1</v>
      </c>
      <c r="BG516" s="1">
        <v>5</v>
      </c>
      <c r="BH516" s="1">
        <v>6</v>
      </c>
      <c r="BI516" s="1">
        <v>6</v>
      </c>
      <c r="BJ516" s="1">
        <v>16</v>
      </c>
      <c r="BK516" s="1">
        <v>25</v>
      </c>
      <c r="BL516" s="1">
        <v>40</v>
      </c>
      <c r="BM516" s="1">
        <v>0</v>
      </c>
      <c r="BN516" s="1">
        <v>0</v>
      </c>
      <c r="BO516" s="1">
        <v>1</v>
      </c>
      <c r="BP516" s="1">
        <v>0</v>
      </c>
      <c r="BQ516" s="1">
        <v>0</v>
      </c>
      <c r="BR516" s="1">
        <v>34</v>
      </c>
      <c r="BS516" s="1">
        <v>2.9000000000000001E-2</v>
      </c>
      <c r="BU516" s="2" t="s">
        <v>406</v>
      </c>
      <c r="BV516" s="1" t="s">
        <v>804</v>
      </c>
      <c r="BW516" s="1">
        <v>62</v>
      </c>
      <c r="BX516" s="1">
        <v>7</v>
      </c>
      <c r="BY516" s="1">
        <v>3</v>
      </c>
      <c r="BZ516" s="1">
        <v>10</v>
      </c>
      <c r="CA516" s="1">
        <v>-6</v>
      </c>
      <c r="CB516" s="1">
        <v>35</v>
      </c>
      <c r="CC516" s="1">
        <v>72</v>
      </c>
      <c r="CD516" s="1">
        <v>24</v>
      </c>
      <c r="CE516" s="1">
        <v>0</v>
      </c>
      <c r="CF516" s="1">
        <v>0</v>
      </c>
      <c r="CG516" s="1">
        <v>0</v>
      </c>
      <c r="CH516" s="1">
        <v>1</v>
      </c>
      <c r="CI516" s="1">
        <v>2</v>
      </c>
      <c r="CJ516" s="1">
        <v>69</v>
      </c>
      <c r="CK516" s="1">
        <v>0.10100000000000001</v>
      </c>
      <c r="CL516" s="1" t="s">
        <v>797</v>
      </c>
      <c r="CM516" s="1" t="s">
        <v>1643</v>
      </c>
      <c r="CN516" s="1" t="s">
        <v>802</v>
      </c>
      <c r="CO516" s="1">
        <v>51</v>
      </c>
      <c r="CP516" s="1">
        <v>0</v>
      </c>
      <c r="CQ516" s="1">
        <v>10</v>
      </c>
      <c r="CR516" s="1">
        <v>10</v>
      </c>
      <c r="CS516" s="1">
        <v>-2</v>
      </c>
      <c r="CT516" s="1">
        <v>8</v>
      </c>
      <c r="CU516" s="1">
        <v>42</v>
      </c>
      <c r="CV516" s="1">
        <v>66</v>
      </c>
      <c r="CW516" s="1">
        <v>0</v>
      </c>
      <c r="CX516" s="1">
        <v>0</v>
      </c>
      <c r="CY516" s="1">
        <v>0</v>
      </c>
      <c r="CZ516" s="1">
        <v>0</v>
      </c>
      <c r="DA516" s="1">
        <v>0</v>
      </c>
      <c r="DB516" s="1">
        <v>40</v>
      </c>
      <c r="DC516" s="1">
        <v>0</v>
      </c>
      <c r="DE516" s="2"/>
      <c r="DF516" s="1" t="s">
        <v>1643</v>
      </c>
      <c r="DG516" s="1">
        <v>51</v>
      </c>
      <c r="DH516" s="1">
        <v>0</v>
      </c>
      <c r="DI516" s="1">
        <v>10</v>
      </c>
      <c r="DJ516" s="1">
        <v>10</v>
      </c>
      <c r="DK516" s="1">
        <v>-2</v>
      </c>
      <c r="DL516" s="1">
        <v>8</v>
      </c>
      <c r="DM516" s="1">
        <v>42</v>
      </c>
      <c r="DN516" s="1">
        <v>66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40</v>
      </c>
      <c r="DU516" s="1">
        <v>0</v>
      </c>
    </row>
    <row r="517" spans="1:125" x14ac:dyDescent="0.2">
      <c r="A517" s="2" t="s">
        <v>392</v>
      </c>
      <c r="B517" s="1" t="s">
        <v>795</v>
      </c>
      <c r="C517" s="1">
        <v>82</v>
      </c>
      <c r="D517" s="1">
        <v>0</v>
      </c>
      <c r="E517" s="1">
        <v>10</v>
      </c>
      <c r="F517" s="1">
        <v>10</v>
      </c>
      <c r="G517" s="1">
        <v>-5</v>
      </c>
      <c r="H517" s="1">
        <v>72</v>
      </c>
      <c r="I517" s="1">
        <v>197</v>
      </c>
      <c r="J517" s="1">
        <v>59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84</v>
      </c>
      <c r="Q517" s="1">
        <v>0</v>
      </c>
      <c r="S517" s="1" t="s">
        <v>696</v>
      </c>
      <c r="T517" s="1" t="s">
        <v>795</v>
      </c>
      <c r="U517" s="1">
        <v>63</v>
      </c>
      <c r="V517" s="1">
        <v>1</v>
      </c>
      <c r="W517" s="1">
        <v>9</v>
      </c>
      <c r="X517" s="1">
        <v>10</v>
      </c>
      <c r="Y517" s="1">
        <v>-3</v>
      </c>
      <c r="Z517" s="1">
        <v>50</v>
      </c>
      <c r="AA517" s="1">
        <v>122</v>
      </c>
      <c r="AB517" s="1">
        <v>66</v>
      </c>
      <c r="AC517" s="1">
        <v>0</v>
      </c>
      <c r="AD517" s="1">
        <v>5</v>
      </c>
      <c r="AE517" s="1">
        <v>0</v>
      </c>
      <c r="AF517" s="1">
        <v>0</v>
      </c>
      <c r="AG517" s="1">
        <v>0</v>
      </c>
      <c r="AH517" s="1">
        <v>77</v>
      </c>
      <c r="AI517" s="1">
        <v>1.2999999999999999E-2</v>
      </c>
      <c r="AK517" s="2" t="s">
        <v>329</v>
      </c>
      <c r="AL517" s="1" t="s">
        <v>829</v>
      </c>
      <c r="AM517" s="1">
        <v>31</v>
      </c>
      <c r="AN517" s="1">
        <v>5</v>
      </c>
      <c r="AO517" s="1">
        <v>4</v>
      </c>
      <c r="AP517" s="1">
        <v>9</v>
      </c>
      <c r="AQ517" s="1">
        <v>-3</v>
      </c>
      <c r="AR517" s="1">
        <v>16</v>
      </c>
      <c r="AS517" s="1">
        <v>50</v>
      </c>
      <c r="AT517" s="1">
        <v>6</v>
      </c>
      <c r="AU517" s="1">
        <v>1</v>
      </c>
      <c r="AV517" s="1">
        <v>1</v>
      </c>
      <c r="AW517" s="1">
        <v>0</v>
      </c>
      <c r="AX517" s="1">
        <v>0</v>
      </c>
      <c r="AY517" s="1">
        <v>0</v>
      </c>
      <c r="AZ517" s="1">
        <v>41</v>
      </c>
      <c r="BA517" s="1">
        <v>0.122</v>
      </c>
      <c r="BC517" s="2" t="s">
        <v>631</v>
      </c>
      <c r="BD517" s="1" t="s">
        <v>807</v>
      </c>
      <c r="BE517" s="1">
        <v>45</v>
      </c>
      <c r="BF517" s="1">
        <v>3</v>
      </c>
      <c r="BG517" s="1">
        <v>3</v>
      </c>
      <c r="BH517" s="1">
        <v>6</v>
      </c>
      <c r="BI517" s="1">
        <v>-4</v>
      </c>
      <c r="BJ517" s="1">
        <v>12</v>
      </c>
      <c r="BK517" s="1">
        <v>96</v>
      </c>
      <c r="BL517" s="1">
        <v>30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29</v>
      </c>
      <c r="BS517" s="1">
        <v>0.10299999999999999</v>
      </c>
      <c r="BU517" s="2" t="s">
        <v>986</v>
      </c>
      <c r="BV517" s="1" t="s">
        <v>818</v>
      </c>
      <c r="BW517" s="1">
        <v>54</v>
      </c>
      <c r="BX517" s="1">
        <v>1</v>
      </c>
      <c r="BY517" s="1">
        <v>9</v>
      </c>
      <c r="BZ517" s="1">
        <v>10</v>
      </c>
      <c r="CA517" s="1">
        <v>7</v>
      </c>
      <c r="CB517" s="1">
        <v>38</v>
      </c>
      <c r="CC517" s="1">
        <v>107</v>
      </c>
      <c r="CD517" s="1">
        <v>66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48</v>
      </c>
      <c r="CK517" s="1">
        <v>2.1000000000000001E-2</v>
      </c>
      <c r="CL517" s="1" t="s">
        <v>797</v>
      </c>
      <c r="CM517" s="1" t="s">
        <v>344</v>
      </c>
      <c r="CN517" s="1" t="s">
        <v>804</v>
      </c>
      <c r="CO517" s="1">
        <v>74</v>
      </c>
      <c r="CP517" s="1">
        <v>4</v>
      </c>
      <c r="CQ517" s="1">
        <v>6</v>
      </c>
      <c r="CR517" s="1">
        <v>10</v>
      </c>
      <c r="CS517" s="1">
        <v>-9</v>
      </c>
      <c r="CT517" s="1">
        <v>42</v>
      </c>
      <c r="CU517" s="1">
        <v>99</v>
      </c>
      <c r="CV517" s="1">
        <v>41</v>
      </c>
      <c r="CW517" s="1">
        <v>0</v>
      </c>
      <c r="CX517" s="1">
        <v>1</v>
      </c>
      <c r="CY517" s="1">
        <v>0</v>
      </c>
      <c r="CZ517" s="1">
        <v>1</v>
      </c>
      <c r="DA517" s="1">
        <v>1</v>
      </c>
      <c r="DB517" s="1">
        <v>72</v>
      </c>
      <c r="DC517" s="1">
        <v>5.6000000000000001E-2</v>
      </c>
      <c r="DE517" s="2"/>
      <c r="DF517" s="1" t="s">
        <v>344</v>
      </c>
      <c r="DG517" s="1">
        <v>74</v>
      </c>
      <c r="DH517" s="1">
        <v>4</v>
      </c>
      <c r="DI517" s="1">
        <v>6</v>
      </c>
      <c r="DJ517" s="1">
        <v>10</v>
      </c>
      <c r="DK517" s="1">
        <v>-9</v>
      </c>
      <c r="DL517" s="1">
        <v>42</v>
      </c>
      <c r="DM517" s="1">
        <v>99</v>
      </c>
      <c r="DN517" s="1">
        <v>41</v>
      </c>
      <c r="DO517" s="1">
        <v>0</v>
      </c>
      <c r="DP517" s="1">
        <v>1</v>
      </c>
      <c r="DQ517" s="1">
        <v>0</v>
      </c>
      <c r="DR517" s="1">
        <v>1</v>
      </c>
      <c r="DS517" s="1">
        <v>1</v>
      </c>
      <c r="DT517" s="1">
        <v>72</v>
      </c>
      <c r="DU517" s="1">
        <v>5.6000000000000001E-2</v>
      </c>
    </row>
    <row r="518" spans="1:125" x14ac:dyDescent="0.2">
      <c r="A518" s="2" t="s">
        <v>1086</v>
      </c>
      <c r="B518" s="1" t="s">
        <v>807</v>
      </c>
      <c r="C518" s="1">
        <v>39</v>
      </c>
      <c r="D518" s="1">
        <v>2</v>
      </c>
      <c r="E518" s="1">
        <v>8</v>
      </c>
      <c r="F518" s="1">
        <v>10</v>
      </c>
      <c r="G518" s="1">
        <v>-11</v>
      </c>
      <c r="H518" s="1">
        <v>20</v>
      </c>
      <c r="I518" s="1">
        <v>77</v>
      </c>
      <c r="J518" s="1">
        <v>84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29</v>
      </c>
      <c r="Q518" s="1">
        <v>6.9000000000000006E-2</v>
      </c>
      <c r="S518" s="1" t="s">
        <v>904</v>
      </c>
      <c r="T518" s="1" t="s">
        <v>816</v>
      </c>
      <c r="U518" s="1">
        <v>57</v>
      </c>
      <c r="V518" s="1">
        <v>5</v>
      </c>
      <c r="W518" s="1">
        <v>5</v>
      </c>
      <c r="X518" s="1">
        <v>10</v>
      </c>
      <c r="Y518" s="1">
        <v>4</v>
      </c>
      <c r="Z518" s="1">
        <v>21</v>
      </c>
      <c r="AA518" s="1">
        <v>35</v>
      </c>
      <c r="AB518" s="1">
        <v>85</v>
      </c>
      <c r="AC518" s="1">
        <v>0</v>
      </c>
      <c r="AD518" s="1">
        <v>0</v>
      </c>
      <c r="AE518" s="1">
        <v>1</v>
      </c>
      <c r="AF518" s="1">
        <v>0</v>
      </c>
      <c r="AG518" s="1">
        <v>1</v>
      </c>
      <c r="AH518" s="1">
        <v>59</v>
      </c>
      <c r="AI518" s="1">
        <v>8.5000000000000006E-2</v>
      </c>
      <c r="AK518" s="2" t="s">
        <v>1087</v>
      </c>
      <c r="AL518" s="1" t="s">
        <v>817</v>
      </c>
      <c r="AM518" s="1">
        <v>27</v>
      </c>
      <c r="AN518" s="1">
        <v>3</v>
      </c>
      <c r="AO518" s="1">
        <v>6</v>
      </c>
      <c r="AP518" s="1">
        <v>9</v>
      </c>
      <c r="AQ518" s="1">
        <v>8</v>
      </c>
      <c r="AR518" s="1">
        <v>8</v>
      </c>
      <c r="AS518" s="1">
        <v>17</v>
      </c>
      <c r="AT518" s="1">
        <v>38</v>
      </c>
      <c r="AU518" s="1">
        <v>0</v>
      </c>
      <c r="AV518" s="1">
        <v>1</v>
      </c>
      <c r="AW518" s="1">
        <v>0</v>
      </c>
      <c r="AX518" s="1">
        <v>0</v>
      </c>
      <c r="AY518" s="1">
        <v>0</v>
      </c>
      <c r="AZ518" s="1">
        <v>33</v>
      </c>
      <c r="BA518" s="1">
        <v>9.0999999999999998E-2</v>
      </c>
      <c r="BC518" s="2" t="s">
        <v>852</v>
      </c>
      <c r="BD518" s="1" t="s">
        <v>819</v>
      </c>
      <c r="BE518" s="1">
        <v>22</v>
      </c>
      <c r="BF518" s="1">
        <v>3</v>
      </c>
      <c r="BG518" s="1">
        <v>2</v>
      </c>
      <c r="BH518" s="1">
        <v>5</v>
      </c>
      <c r="BI518" s="1">
        <v>-3</v>
      </c>
      <c r="BJ518" s="1">
        <v>2</v>
      </c>
      <c r="BK518" s="1">
        <v>29</v>
      </c>
      <c r="BL518" s="1">
        <v>7</v>
      </c>
      <c r="BM518" s="1">
        <v>0</v>
      </c>
      <c r="BN518" s="1">
        <v>0</v>
      </c>
      <c r="BO518" s="1">
        <v>0</v>
      </c>
      <c r="BP518" s="1">
        <v>0</v>
      </c>
      <c r="BQ518" s="1">
        <v>2</v>
      </c>
      <c r="BR518" s="1">
        <v>26</v>
      </c>
      <c r="BS518" s="1">
        <v>0.115</v>
      </c>
      <c r="BU518" s="2" t="s">
        <v>217</v>
      </c>
      <c r="BV518" s="1" t="s">
        <v>798</v>
      </c>
      <c r="BW518" s="1">
        <v>19</v>
      </c>
      <c r="BX518" s="1">
        <v>2</v>
      </c>
      <c r="BY518" s="1">
        <v>8</v>
      </c>
      <c r="BZ518" s="1">
        <v>10</v>
      </c>
      <c r="CA518" s="1">
        <v>5</v>
      </c>
      <c r="CB518" s="1">
        <v>2</v>
      </c>
      <c r="CC518" s="1">
        <v>50</v>
      </c>
      <c r="CD518" s="1">
        <v>13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23</v>
      </c>
      <c r="CK518" s="1">
        <v>8.6999999999999994E-2</v>
      </c>
      <c r="CL518" s="1" t="s">
        <v>797</v>
      </c>
      <c r="CM518" s="1" t="s">
        <v>1037</v>
      </c>
      <c r="CN518" s="1" t="s">
        <v>810</v>
      </c>
      <c r="CO518" s="1">
        <v>37</v>
      </c>
      <c r="CP518" s="1">
        <v>0</v>
      </c>
      <c r="CQ518" s="1">
        <v>10</v>
      </c>
      <c r="CR518" s="1">
        <v>10</v>
      </c>
      <c r="CS518" s="1">
        <v>1</v>
      </c>
      <c r="CT518" s="1">
        <v>26</v>
      </c>
      <c r="CU518" s="1">
        <v>77</v>
      </c>
      <c r="CV518" s="1">
        <v>53</v>
      </c>
      <c r="CW518" s="1">
        <v>0</v>
      </c>
      <c r="CX518" s="1">
        <v>0</v>
      </c>
      <c r="CY518" s="1">
        <v>0</v>
      </c>
      <c r="CZ518" s="1">
        <v>0</v>
      </c>
      <c r="DA518" s="1">
        <v>0</v>
      </c>
      <c r="DB518" s="1">
        <v>28</v>
      </c>
      <c r="DC518" s="1">
        <v>0</v>
      </c>
      <c r="DE518" s="2"/>
      <c r="DF518" s="1" t="s">
        <v>1037</v>
      </c>
      <c r="DG518" s="1">
        <v>37</v>
      </c>
      <c r="DH518" s="1">
        <v>0</v>
      </c>
      <c r="DI518" s="1">
        <v>10</v>
      </c>
      <c r="DJ518" s="1">
        <v>10</v>
      </c>
      <c r="DK518" s="1">
        <v>1</v>
      </c>
      <c r="DL518" s="1">
        <v>26</v>
      </c>
      <c r="DM518" s="1">
        <v>77</v>
      </c>
      <c r="DN518" s="1">
        <v>53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28</v>
      </c>
      <c r="DU518" s="1">
        <v>0</v>
      </c>
    </row>
    <row r="519" spans="1:125" x14ac:dyDescent="0.2">
      <c r="A519" s="2" t="s">
        <v>1088</v>
      </c>
      <c r="B519" s="1" t="s">
        <v>795</v>
      </c>
      <c r="C519" s="1">
        <v>62</v>
      </c>
      <c r="D519" s="1">
        <v>1</v>
      </c>
      <c r="E519" s="1">
        <v>9</v>
      </c>
      <c r="F519" s="1">
        <v>10</v>
      </c>
      <c r="G519" s="1">
        <v>6</v>
      </c>
      <c r="H519" s="1">
        <v>54</v>
      </c>
      <c r="I519" s="1">
        <v>59</v>
      </c>
      <c r="J519" s="1">
        <v>137</v>
      </c>
      <c r="K519" s="1">
        <v>0</v>
      </c>
      <c r="L519" s="1">
        <v>0</v>
      </c>
      <c r="M519" s="1">
        <v>0</v>
      </c>
      <c r="N519" s="1">
        <v>2</v>
      </c>
      <c r="O519" s="1">
        <v>0</v>
      </c>
      <c r="P519" s="1">
        <v>42</v>
      </c>
      <c r="Q519" s="1">
        <v>2.4E-2</v>
      </c>
      <c r="S519" s="1" t="s">
        <v>997</v>
      </c>
      <c r="T519" s="1" t="s">
        <v>809</v>
      </c>
      <c r="U519" s="1">
        <v>78</v>
      </c>
      <c r="V519" s="1">
        <v>0</v>
      </c>
      <c r="W519" s="1">
        <v>10</v>
      </c>
      <c r="X519" s="1">
        <v>10</v>
      </c>
      <c r="Y519" s="1">
        <v>-10</v>
      </c>
      <c r="Z519" s="1">
        <v>85</v>
      </c>
      <c r="AA519" s="1">
        <v>145</v>
      </c>
      <c r="AB519" s="1">
        <v>118</v>
      </c>
      <c r="AC519" s="1">
        <v>0</v>
      </c>
      <c r="AD519" s="1">
        <v>1</v>
      </c>
      <c r="AE519" s="1">
        <v>0</v>
      </c>
      <c r="AF519" s="1">
        <v>0</v>
      </c>
      <c r="AG519" s="1">
        <v>0</v>
      </c>
      <c r="AH519" s="1">
        <v>48</v>
      </c>
      <c r="AI519" s="1">
        <v>0</v>
      </c>
      <c r="AK519" s="2" t="s">
        <v>1089</v>
      </c>
      <c r="AL519" s="1" t="s">
        <v>815</v>
      </c>
      <c r="AM519" s="1">
        <v>51</v>
      </c>
      <c r="AN519" s="1">
        <v>0</v>
      </c>
      <c r="AO519" s="1">
        <v>9</v>
      </c>
      <c r="AP519" s="1">
        <v>9</v>
      </c>
      <c r="AQ519" s="1">
        <v>2</v>
      </c>
      <c r="AR519" s="1">
        <v>108</v>
      </c>
      <c r="AS519" s="1">
        <v>68</v>
      </c>
      <c r="AT519" s="1">
        <v>52</v>
      </c>
      <c r="AU519" s="1">
        <v>0</v>
      </c>
      <c r="AV519" s="1">
        <v>0</v>
      </c>
      <c r="AW519" s="1">
        <v>0</v>
      </c>
      <c r="AX519" s="1">
        <v>1</v>
      </c>
      <c r="AY519" s="1">
        <v>0</v>
      </c>
      <c r="AZ519" s="1">
        <v>22</v>
      </c>
      <c r="BA519" s="1">
        <v>0</v>
      </c>
      <c r="BC519" s="2" t="s">
        <v>1090</v>
      </c>
      <c r="BD519" s="1" t="s">
        <v>817</v>
      </c>
      <c r="BE519" s="1">
        <v>19</v>
      </c>
      <c r="BF519" s="1">
        <v>1</v>
      </c>
      <c r="BG519" s="1">
        <v>4</v>
      </c>
      <c r="BH519" s="1">
        <v>5</v>
      </c>
      <c r="BI519" s="1">
        <v>-7</v>
      </c>
      <c r="BJ519" s="1">
        <v>0</v>
      </c>
      <c r="BK519" s="1">
        <v>6</v>
      </c>
      <c r="BL519" s="1">
        <v>9</v>
      </c>
      <c r="BM519" s="1">
        <v>1</v>
      </c>
      <c r="BN519" s="1">
        <v>0</v>
      </c>
      <c r="BO519" s="1">
        <v>0</v>
      </c>
      <c r="BP519" s="1">
        <v>0</v>
      </c>
      <c r="BQ519" s="1">
        <v>0</v>
      </c>
      <c r="BR519" s="1">
        <v>21</v>
      </c>
      <c r="BS519" s="1">
        <v>4.8000000000000001E-2</v>
      </c>
      <c r="BU519" s="2" t="s">
        <v>959</v>
      </c>
      <c r="BV519" s="1" t="s">
        <v>825</v>
      </c>
      <c r="BW519" s="1">
        <v>59</v>
      </c>
      <c r="BX519" s="1">
        <v>2</v>
      </c>
      <c r="BY519" s="1">
        <v>8</v>
      </c>
      <c r="BZ519" s="1">
        <v>10</v>
      </c>
      <c r="CA519" s="1">
        <v>6</v>
      </c>
      <c r="CB519" s="1">
        <v>24</v>
      </c>
      <c r="CC519" s="1">
        <v>55</v>
      </c>
      <c r="CD519" s="1">
        <v>165</v>
      </c>
      <c r="CE519" s="1">
        <v>0</v>
      </c>
      <c r="CF519" s="1">
        <v>0</v>
      </c>
      <c r="CG519" s="1">
        <v>0</v>
      </c>
      <c r="CH519" s="1">
        <v>0</v>
      </c>
      <c r="CI519" s="1">
        <v>1</v>
      </c>
      <c r="CJ519" s="1">
        <v>78</v>
      </c>
      <c r="CK519" s="1">
        <v>2.5999999999999999E-2</v>
      </c>
      <c r="CL519" s="1" t="s">
        <v>797</v>
      </c>
      <c r="CM519" s="1" t="s">
        <v>204</v>
      </c>
      <c r="CN519" s="1" t="s">
        <v>824</v>
      </c>
      <c r="CO519" s="1">
        <v>62</v>
      </c>
      <c r="CP519" s="1">
        <v>4</v>
      </c>
      <c r="CQ519" s="1">
        <v>6</v>
      </c>
      <c r="CR519" s="1">
        <v>10</v>
      </c>
      <c r="CS519" s="1">
        <v>6</v>
      </c>
      <c r="CT519" s="1">
        <v>28</v>
      </c>
      <c r="CU519" s="1">
        <v>64</v>
      </c>
      <c r="CV519" s="1">
        <v>19</v>
      </c>
      <c r="CW519" s="1">
        <v>0</v>
      </c>
      <c r="CX519" s="1">
        <v>0</v>
      </c>
      <c r="CY519" s="1">
        <v>0</v>
      </c>
      <c r="CZ519" s="1">
        <v>0</v>
      </c>
      <c r="DA519" s="1">
        <v>1</v>
      </c>
      <c r="DB519" s="1">
        <v>110</v>
      </c>
      <c r="DC519" s="1">
        <v>3.5999999999999997E-2</v>
      </c>
      <c r="DE519" s="2"/>
      <c r="DF519" s="1" t="s">
        <v>204</v>
      </c>
      <c r="DG519" s="1">
        <v>62</v>
      </c>
      <c r="DH519" s="1">
        <v>4</v>
      </c>
      <c r="DI519" s="1">
        <v>6</v>
      </c>
      <c r="DJ519" s="1">
        <v>10</v>
      </c>
      <c r="DK519" s="1">
        <v>6</v>
      </c>
      <c r="DL519" s="1">
        <v>28</v>
      </c>
      <c r="DM519" s="1">
        <v>64</v>
      </c>
      <c r="DN519" s="1">
        <v>19</v>
      </c>
      <c r="DO519" s="1">
        <v>0</v>
      </c>
      <c r="DP519" s="1">
        <v>0</v>
      </c>
      <c r="DQ519" s="1">
        <v>0</v>
      </c>
      <c r="DR519" s="1">
        <v>0</v>
      </c>
      <c r="DS519" s="1">
        <v>1</v>
      </c>
      <c r="DT519" s="1">
        <v>110</v>
      </c>
      <c r="DU519" s="1">
        <v>3.5999999999999997E-2</v>
      </c>
    </row>
    <row r="520" spans="1:125" x14ac:dyDescent="0.2">
      <c r="A520" s="2" t="s">
        <v>176</v>
      </c>
      <c r="B520" s="1" t="s">
        <v>824</v>
      </c>
      <c r="C520" s="1">
        <v>61</v>
      </c>
      <c r="D520" s="1">
        <v>4</v>
      </c>
      <c r="E520" s="1">
        <v>6</v>
      </c>
      <c r="F520" s="1">
        <v>10</v>
      </c>
      <c r="G520" s="1">
        <v>-7</v>
      </c>
      <c r="H520" s="1">
        <v>30</v>
      </c>
      <c r="I520" s="1">
        <v>136</v>
      </c>
      <c r="J520" s="1">
        <v>21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67</v>
      </c>
      <c r="Q520" s="1">
        <v>0.06</v>
      </c>
      <c r="S520" s="1" t="s">
        <v>126</v>
      </c>
      <c r="T520" s="1" t="s">
        <v>798</v>
      </c>
      <c r="U520" s="1">
        <v>35</v>
      </c>
      <c r="V520" s="1">
        <v>3</v>
      </c>
      <c r="W520" s="1">
        <v>7</v>
      </c>
      <c r="X520" s="1">
        <v>10</v>
      </c>
      <c r="Y520" s="1">
        <v>-10</v>
      </c>
      <c r="Z520" s="1">
        <v>36</v>
      </c>
      <c r="AA520" s="1">
        <v>64</v>
      </c>
      <c r="AB520" s="1">
        <v>20</v>
      </c>
      <c r="AC520" s="1">
        <v>0</v>
      </c>
      <c r="AD520" s="1">
        <v>0</v>
      </c>
      <c r="AE520" s="1">
        <v>0</v>
      </c>
      <c r="AF520" s="1">
        <v>1</v>
      </c>
      <c r="AG520" s="1">
        <v>0</v>
      </c>
      <c r="AH520" s="1">
        <v>58</v>
      </c>
      <c r="AI520" s="1">
        <v>5.1999999999999998E-2</v>
      </c>
      <c r="AK520" s="2" t="s">
        <v>998</v>
      </c>
      <c r="AL520" s="1" t="s">
        <v>809</v>
      </c>
      <c r="AM520" s="1">
        <v>60</v>
      </c>
      <c r="AN520" s="1">
        <v>4</v>
      </c>
      <c r="AO520" s="1">
        <v>5</v>
      </c>
      <c r="AP520" s="1">
        <v>9</v>
      </c>
      <c r="AQ520" s="1">
        <v>-10</v>
      </c>
      <c r="AR520" s="1">
        <v>45</v>
      </c>
      <c r="AS520" s="1">
        <v>122</v>
      </c>
      <c r="AT520" s="1">
        <v>47</v>
      </c>
      <c r="AU520" s="1">
        <v>0</v>
      </c>
      <c r="AV520" s="1">
        <v>0</v>
      </c>
      <c r="AW520" s="1">
        <v>1</v>
      </c>
      <c r="AX520" s="1">
        <v>1</v>
      </c>
      <c r="AY520" s="1">
        <v>0</v>
      </c>
      <c r="AZ520" s="1">
        <v>36</v>
      </c>
      <c r="BA520" s="1">
        <v>0.111</v>
      </c>
      <c r="BC520" s="2" t="s">
        <v>65</v>
      </c>
      <c r="BD520" s="1" t="s">
        <v>802</v>
      </c>
      <c r="BE520" s="1">
        <v>5</v>
      </c>
      <c r="BF520" s="1">
        <v>2</v>
      </c>
      <c r="BG520" s="1">
        <v>3</v>
      </c>
      <c r="BH520" s="1">
        <v>5</v>
      </c>
      <c r="BI520" s="1">
        <v>3</v>
      </c>
      <c r="BJ520" s="1">
        <v>2</v>
      </c>
      <c r="BK520" s="1">
        <v>0</v>
      </c>
      <c r="BL520" s="1">
        <v>2</v>
      </c>
      <c r="BM520" s="1">
        <v>1</v>
      </c>
      <c r="BN520" s="1">
        <v>1</v>
      </c>
      <c r="BO520" s="1">
        <v>0</v>
      </c>
      <c r="BP520" s="1">
        <v>0</v>
      </c>
      <c r="BQ520" s="1">
        <v>0</v>
      </c>
      <c r="BR520" s="1">
        <v>12</v>
      </c>
      <c r="BS520" s="1">
        <v>0.16700000000000001</v>
      </c>
      <c r="BU520" s="2" t="s">
        <v>855</v>
      </c>
      <c r="BV520" s="1" t="s">
        <v>807</v>
      </c>
      <c r="BW520" s="1">
        <v>38</v>
      </c>
      <c r="BX520" s="1">
        <v>5</v>
      </c>
      <c r="BY520" s="1">
        <v>5</v>
      </c>
      <c r="BZ520" s="1">
        <v>10</v>
      </c>
      <c r="CA520" s="1">
        <v>10</v>
      </c>
      <c r="CB520" s="1">
        <v>20</v>
      </c>
      <c r="CC520" s="1">
        <v>96</v>
      </c>
      <c r="CD520" s="1">
        <v>49</v>
      </c>
      <c r="CE520" s="1">
        <v>1</v>
      </c>
      <c r="CF520" s="1">
        <v>0</v>
      </c>
      <c r="CG520" s="1">
        <v>0</v>
      </c>
      <c r="CH520" s="1">
        <v>0</v>
      </c>
      <c r="CI520" s="1">
        <v>1</v>
      </c>
      <c r="CJ520" s="1">
        <v>56</v>
      </c>
      <c r="CK520" s="1">
        <v>8.8999999999999996E-2</v>
      </c>
      <c r="CL520" s="1" t="s">
        <v>797</v>
      </c>
      <c r="CM520" s="1" t="s">
        <v>1644</v>
      </c>
      <c r="CN520" s="1" t="s">
        <v>820</v>
      </c>
      <c r="CO520" s="1">
        <v>30</v>
      </c>
      <c r="CP520" s="1">
        <v>6</v>
      </c>
      <c r="CQ520" s="1">
        <v>4</v>
      </c>
      <c r="CR520" s="1">
        <v>10</v>
      </c>
      <c r="CS520" s="1">
        <v>-2</v>
      </c>
      <c r="CT520" s="1">
        <v>6</v>
      </c>
      <c r="CU520" s="1">
        <v>14</v>
      </c>
      <c r="CV520" s="1">
        <v>13</v>
      </c>
      <c r="CW520" s="1">
        <v>1</v>
      </c>
      <c r="CX520" s="1">
        <v>2</v>
      </c>
      <c r="CY520" s="1">
        <v>0</v>
      </c>
      <c r="CZ520" s="1">
        <v>0</v>
      </c>
      <c r="DA520" s="1">
        <v>1</v>
      </c>
      <c r="DB520" s="1">
        <v>33</v>
      </c>
      <c r="DC520" s="1">
        <v>0.182</v>
      </c>
      <c r="DE520" s="2"/>
      <c r="DF520" s="1" t="s">
        <v>1644</v>
      </c>
      <c r="DG520" s="1">
        <v>30</v>
      </c>
      <c r="DH520" s="1">
        <v>6</v>
      </c>
      <c r="DI520" s="1">
        <v>4</v>
      </c>
      <c r="DJ520" s="1">
        <v>10</v>
      </c>
      <c r="DK520" s="1">
        <v>-2</v>
      </c>
      <c r="DL520" s="1">
        <v>6</v>
      </c>
      <c r="DM520" s="1">
        <v>14</v>
      </c>
      <c r="DN520" s="1">
        <v>13</v>
      </c>
      <c r="DO520" s="1">
        <v>1</v>
      </c>
      <c r="DP520" s="1">
        <v>2</v>
      </c>
      <c r="DQ520" s="1">
        <v>0</v>
      </c>
      <c r="DR520" s="1">
        <v>0</v>
      </c>
      <c r="DS520" s="1">
        <v>1</v>
      </c>
      <c r="DT520" s="1">
        <v>33</v>
      </c>
      <c r="DU520" s="1">
        <v>0.182</v>
      </c>
    </row>
    <row r="521" spans="1:125" x14ac:dyDescent="0.2">
      <c r="A521" s="2" t="s">
        <v>649</v>
      </c>
      <c r="B521" s="1" t="s">
        <v>804</v>
      </c>
      <c r="C521" s="1">
        <v>63</v>
      </c>
      <c r="D521" s="1">
        <v>2</v>
      </c>
      <c r="E521" s="1">
        <v>8</v>
      </c>
      <c r="F521" s="1">
        <v>10</v>
      </c>
      <c r="G521" s="1">
        <v>-4</v>
      </c>
      <c r="H521" s="1">
        <v>40</v>
      </c>
      <c r="I521" s="1">
        <v>95</v>
      </c>
      <c r="J521" s="1">
        <v>11</v>
      </c>
      <c r="K521" s="1">
        <v>0</v>
      </c>
      <c r="L521" s="1">
        <v>1</v>
      </c>
      <c r="M521" s="1">
        <v>0</v>
      </c>
      <c r="N521" s="1">
        <v>0</v>
      </c>
      <c r="O521" s="1">
        <v>0</v>
      </c>
      <c r="P521" s="1">
        <v>74</v>
      </c>
      <c r="Q521" s="1">
        <v>2.7E-2</v>
      </c>
      <c r="S521" s="1" t="s">
        <v>467</v>
      </c>
      <c r="T521" s="1" t="s">
        <v>804</v>
      </c>
      <c r="U521" s="1">
        <v>28</v>
      </c>
      <c r="V521" s="1">
        <v>3</v>
      </c>
      <c r="W521" s="1">
        <v>7</v>
      </c>
      <c r="X521" s="1">
        <v>10</v>
      </c>
      <c r="Y521" s="1">
        <v>5</v>
      </c>
      <c r="Z521" s="1">
        <v>6</v>
      </c>
      <c r="AA521" s="1">
        <v>8</v>
      </c>
      <c r="AB521" s="1">
        <v>8</v>
      </c>
      <c r="AC521" s="1">
        <v>0</v>
      </c>
      <c r="AD521" s="1">
        <v>3</v>
      </c>
      <c r="AE521" s="1">
        <v>0</v>
      </c>
      <c r="AF521" s="1">
        <v>0</v>
      </c>
      <c r="AG521" s="1">
        <v>1</v>
      </c>
      <c r="AH521" s="1">
        <v>31</v>
      </c>
      <c r="AI521" s="1">
        <v>9.7000000000000003E-2</v>
      </c>
      <c r="AK521" s="2" t="s">
        <v>1091</v>
      </c>
      <c r="AL521" s="1" t="s">
        <v>815</v>
      </c>
      <c r="AM521" s="1">
        <v>47</v>
      </c>
      <c r="AN521" s="1">
        <v>1</v>
      </c>
      <c r="AO521" s="1">
        <v>8</v>
      </c>
      <c r="AP521" s="1">
        <v>9</v>
      </c>
      <c r="AQ521" s="1">
        <v>-13</v>
      </c>
      <c r="AR521" s="1">
        <v>54</v>
      </c>
      <c r="AS521" s="1">
        <v>78</v>
      </c>
      <c r="AT521" s="1">
        <v>78</v>
      </c>
      <c r="AU521" s="1">
        <v>1</v>
      </c>
      <c r="AV521" s="1">
        <v>0</v>
      </c>
      <c r="AW521" s="1">
        <v>0</v>
      </c>
      <c r="AX521" s="1">
        <v>0</v>
      </c>
      <c r="AY521" s="1">
        <v>0</v>
      </c>
      <c r="AZ521" s="1">
        <v>46</v>
      </c>
      <c r="BA521" s="1">
        <v>2.1999999999999999E-2</v>
      </c>
      <c r="BC521" s="2" t="s">
        <v>462</v>
      </c>
      <c r="BD521" s="1" t="s">
        <v>821</v>
      </c>
      <c r="BE521" s="1">
        <v>37</v>
      </c>
      <c r="BF521" s="1">
        <v>3</v>
      </c>
      <c r="BG521" s="1">
        <v>2</v>
      </c>
      <c r="BH521" s="1">
        <v>5</v>
      </c>
      <c r="BI521" s="1">
        <v>-7</v>
      </c>
      <c r="BJ521" s="1">
        <v>17</v>
      </c>
      <c r="BK521" s="1">
        <v>55</v>
      </c>
      <c r="BL521" s="1">
        <v>14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68</v>
      </c>
      <c r="BS521" s="1">
        <v>4.3999999999999997E-2</v>
      </c>
      <c r="BU521" s="2" t="s">
        <v>407</v>
      </c>
      <c r="BV521" s="1" t="s">
        <v>808</v>
      </c>
      <c r="BW521" s="1">
        <v>81</v>
      </c>
      <c r="BX521" s="1">
        <v>4</v>
      </c>
      <c r="BY521" s="1">
        <v>6</v>
      </c>
      <c r="BZ521" s="1">
        <v>10</v>
      </c>
      <c r="CA521" s="1">
        <v>-8</v>
      </c>
      <c r="CB521" s="1">
        <v>32</v>
      </c>
      <c r="CC521" s="1">
        <v>141</v>
      </c>
      <c r="CD521" s="1">
        <v>57</v>
      </c>
      <c r="CE521" s="1">
        <v>0</v>
      </c>
      <c r="CF521" s="1">
        <v>0</v>
      </c>
      <c r="CG521" s="1">
        <v>0</v>
      </c>
      <c r="CH521" s="1">
        <v>1</v>
      </c>
      <c r="CI521" s="1">
        <v>1</v>
      </c>
      <c r="CJ521" s="1">
        <v>67</v>
      </c>
      <c r="CK521" s="1">
        <v>0.06</v>
      </c>
      <c r="CL521" s="1" t="s">
        <v>797</v>
      </c>
      <c r="CM521" s="1" t="s">
        <v>1114</v>
      </c>
      <c r="CN521" s="1" t="s">
        <v>796</v>
      </c>
      <c r="CO521" s="1">
        <v>49</v>
      </c>
      <c r="CP521" s="1">
        <v>2</v>
      </c>
      <c r="CQ521" s="1">
        <v>8</v>
      </c>
      <c r="CR521" s="1">
        <v>10</v>
      </c>
      <c r="CS521" s="1">
        <v>1</v>
      </c>
      <c r="CT521" s="1">
        <v>27</v>
      </c>
      <c r="CU521" s="1">
        <v>148</v>
      </c>
      <c r="CV521" s="1">
        <v>54</v>
      </c>
      <c r="CW521" s="1">
        <v>0</v>
      </c>
      <c r="CX521" s="1">
        <v>0</v>
      </c>
      <c r="CY521" s="1">
        <v>0</v>
      </c>
      <c r="CZ521" s="1">
        <v>0</v>
      </c>
      <c r="DA521" s="1">
        <v>1</v>
      </c>
      <c r="DB521" s="1">
        <v>26</v>
      </c>
      <c r="DC521" s="1">
        <v>7.6999999999999999E-2</v>
      </c>
      <c r="DE521" s="2"/>
      <c r="DF521" s="1" t="s">
        <v>1114</v>
      </c>
      <c r="DG521" s="1">
        <v>49</v>
      </c>
      <c r="DH521" s="1">
        <v>2</v>
      </c>
      <c r="DI521" s="1">
        <v>8</v>
      </c>
      <c r="DJ521" s="1">
        <v>10</v>
      </c>
      <c r="DK521" s="1">
        <v>1</v>
      </c>
      <c r="DL521" s="1">
        <v>27</v>
      </c>
      <c r="DM521" s="1">
        <v>148</v>
      </c>
      <c r="DN521" s="1">
        <v>54</v>
      </c>
      <c r="DO521" s="1">
        <v>0</v>
      </c>
      <c r="DP521" s="1">
        <v>0</v>
      </c>
      <c r="DQ521" s="1">
        <v>0</v>
      </c>
      <c r="DR521" s="1">
        <v>0</v>
      </c>
      <c r="DS521" s="1">
        <v>1</v>
      </c>
      <c r="DT521" s="1">
        <v>26</v>
      </c>
      <c r="DU521" s="1">
        <v>7.6999999999999999E-2</v>
      </c>
    </row>
    <row r="522" spans="1:125" x14ac:dyDescent="0.2">
      <c r="A522" s="2" t="s">
        <v>881</v>
      </c>
      <c r="B522" s="1" t="s">
        <v>808</v>
      </c>
      <c r="C522" s="1">
        <v>14</v>
      </c>
      <c r="D522" s="1">
        <v>3</v>
      </c>
      <c r="E522" s="1">
        <v>7</v>
      </c>
      <c r="F522" s="1">
        <v>10</v>
      </c>
      <c r="G522" s="1">
        <v>6</v>
      </c>
      <c r="H522" s="1">
        <v>0</v>
      </c>
      <c r="I522" s="1">
        <v>6</v>
      </c>
      <c r="J522" s="1">
        <v>34</v>
      </c>
      <c r="K522" s="1">
        <v>1</v>
      </c>
      <c r="L522" s="1">
        <v>3</v>
      </c>
      <c r="M522" s="1">
        <v>0</v>
      </c>
      <c r="N522" s="1">
        <v>0</v>
      </c>
      <c r="O522" s="1">
        <v>1</v>
      </c>
      <c r="P522" s="1">
        <v>29</v>
      </c>
      <c r="Q522" s="1">
        <v>0.10299999999999999</v>
      </c>
      <c r="S522" s="1" t="s">
        <v>967</v>
      </c>
      <c r="T522" s="1" t="s">
        <v>795</v>
      </c>
      <c r="U522" s="1">
        <v>63</v>
      </c>
      <c r="V522" s="1">
        <v>3</v>
      </c>
      <c r="W522" s="1">
        <v>7</v>
      </c>
      <c r="X522" s="1">
        <v>10</v>
      </c>
      <c r="Y522" s="1">
        <v>-5</v>
      </c>
      <c r="Z522" s="1">
        <v>123</v>
      </c>
      <c r="AA522" s="1">
        <v>122</v>
      </c>
      <c r="AB522" s="1">
        <v>54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49</v>
      </c>
      <c r="AI522" s="1">
        <v>6.0999999999999999E-2</v>
      </c>
      <c r="AK522" s="2" t="s">
        <v>1035</v>
      </c>
      <c r="AL522" s="1" t="s">
        <v>804</v>
      </c>
      <c r="AM522" s="1">
        <v>82</v>
      </c>
      <c r="AN522" s="1">
        <v>0</v>
      </c>
      <c r="AO522" s="1">
        <v>9</v>
      </c>
      <c r="AP522" s="1">
        <v>9</v>
      </c>
      <c r="AQ522" s="1">
        <v>18</v>
      </c>
      <c r="AR522" s="1">
        <v>66</v>
      </c>
      <c r="AS522" s="1">
        <v>106</v>
      </c>
      <c r="AT522" s="1">
        <v>107</v>
      </c>
      <c r="AU522" s="1">
        <v>0</v>
      </c>
      <c r="AV522" s="1">
        <v>0</v>
      </c>
      <c r="AW522" s="1">
        <v>0</v>
      </c>
      <c r="AX522" s="1">
        <v>1</v>
      </c>
      <c r="AY522" s="1">
        <v>0</v>
      </c>
      <c r="AZ522" s="1">
        <v>52</v>
      </c>
      <c r="BA522" s="1">
        <v>0</v>
      </c>
      <c r="BC522" s="2" t="s">
        <v>168</v>
      </c>
      <c r="BD522" s="1" t="s">
        <v>798</v>
      </c>
      <c r="BE522" s="1">
        <v>42</v>
      </c>
      <c r="BF522" s="1">
        <v>1</v>
      </c>
      <c r="BG522" s="1">
        <v>4</v>
      </c>
      <c r="BH522" s="1">
        <v>5</v>
      </c>
      <c r="BI522" s="1">
        <v>-9</v>
      </c>
      <c r="BJ522" s="1">
        <v>76</v>
      </c>
      <c r="BK522" s="1">
        <v>98</v>
      </c>
      <c r="BL522" s="1">
        <v>17</v>
      </c>
      <c r="BM522" s="1">
        <v>0</v>
      </c>
      <c r="BN522" s="1">
        <v>1</v>
      </c>
      <c r="BO522" s="1">
        <v>0</v>
      </c>
      <c r="BP522" s="1">
        <v>0</v>
      </c>
      <c r="BQ522" s="1">
        <v>0</v>
      </c>
      <c r="BR522" s="1">
        <v>42</v>
      </c>
      <c r="BS522" s="1">
        <v>2.4E-2</v>
      </c>
      <c r="BU522" s="2" t="s">
        <v>432</v>
      </c>
      <c r="BV522" s="1" t="s">
        <v>819</v>
      </c>
      <c r="BW522" s="1">
        <v>46</v>
      </c>
      <c r="BX522" s="1">
        <v>5</v>
      </c>
      <c r="BY522" s="1">
        <v>5</v>
      </c>
      <c r="BZ522" s="1">
        <v>10</v>
      </c>
      <c r="CA522" s="1">
        <v>-3</v>
      </c>
      <c r="CB522" s="1">
        <v>6</v>
      </c>
      <c r="CC522" s="1">
        <v>19</v>
      </c>
      <c r="CD522" s="1">
        <v>27</v>
      </c>
      <c r="CE522" s="1">
        <v>0</v>
      </c>
      <c r="CF522" s="1">
        <v>0</v>
      </c>
      <c r="CG522" s="1">
        <v>0</v>
      </c>
      <c r="CH522" s="1">
        <v>0</v>
      </c>
      <c r="CI522" s="1">
        <v>1</v>
      </c>
      <c r="CJ522" s="1">
        <v>56</v>
      </c>
      <c r="CK522" s="1">
        <v>8.8999999999999996E-2</v>
      </c>
      <c r="CL522" s="1" t="s">
        <v>797</v>
      </c>
      <c r="CM522" s="1" t="s">
        <v>239</v>
      </c>
      <c r="CN522" s="1" t="s">
        <v>815</v>
      </c>
      <c r="CO522" s="1">
        <v>29</v>
      </c>
      <c r="CP522" s="1">
        <v>4</v>
      </c>
      <c r="CQ522" s="1">
        <v>6</v>
      </c>
      <c r="CR522" s="1">
        <v>10</v>
      </c>
      <c r="CS522" s="1">
        <v>0</v>
      </c>
      <c r="CT522" s="1">
        <v>13</v>
      </c>
      <c r="CU522" s="1">
        <v>39</v>
      </c>
      <c r="CV522" s="1">
        <v>22</v>
      </c>
      <c r="CW522" s="1">
        <v>0</v>
      </c>
      <c r="CX522" s="1">
        <v>0</v>
      </c>
      <c r="CY522" s="1">
        <v>0</v>
      </c>
      <c r="CZ522" s="1">
        <v>0</v>
      </c>
      <c r="DA522" s="1">
        <v>0</v>
      </c>
      <c r="DB522" s="1">
        <v>24</v>
      </c>
      <c r="DC522" s="1">
        <v>0.16700000000000001</v>
      </c>
      <c r="DE522" s="2"/>
      <c r="DF522" s="1" t="s">
        <v>239</v>
      </c>
      <c r="DG522" s="1">
        <v>29</v>
      </c>
      <c r="DH522" s="1">
        <v>4</v>
      </c>
      <c r="DI522" s="1">
        <v>6</v>
      </c>
      <c r="DJ522" s="1">
        <v>10</v>
      </c>
      <c r="DK522" s="1">
        <v>0</v>
      </c>
      <c r="DL522" s="1">
        <v>13</v>
      </c>
      <c r="DM522" s="1">
        <v>39</v>
      </c>
      <c r="DN522" s="1">
        <v>22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24</v>
      </c>
      <c r="DU522" s="1">
        <v>0.16700000000000001</v>
      </c>
    </row>
    <row r="523" spans="1:125" x14ac:dyDescent="0.2">
      <c r="A523" s="2" t="s">
        <v>989</v>
      </c>
      <c r="B523" s="1" t="s">
        <v>829</v>
      </c>
      <c r="C523" s="1">
        <v>77</v>
      </c>
      <c r="D523" s="1">
        <v>1</v>
      </c>
      <c r="E523" s="1">
        <v>9</v>
      </c>
      <c r="F523" s="1">
        <v>10</v>
      </c>
      <c r="G523" s="1">
        <v>10</v>
      </c>
      <c r="H523" s="1">
        <v>29</v>
      </c>
      <c r="I523" s="1">
        <v>48</v>
      </c>
      <c r="J523" s="1">
        <v>127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33</v>
      </c>
      <c r="Q523" s="1">
        <v>0.03</v>
      </c>
      <c r="S523" s="1" t="s">
        <v>896</v>
      </c>
      <c r="T523" s="1" t="s">
        <v>805</v>
      </c>
      <c r="U523" s="1">
        <v>80</v>
      </c>
      <c r="V523" s="1">
        <v>3</v>
      </c>
      <c r="W523" s="1">
        <v>7</v>
      </c>
      <c r="X523" s="1">
        <v>10</v>
      </c>
      <c r="Y523" s="1">
        <v>13</v>
      </c>
      <c r="Z523" s="1">
        <v>39</v>
      </c>
      <c r="AA523" s="1">
        <v>46</v>
      </c>
      <c r="AB523" s="1">
        <v>166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64</v>
      </c>
      <c r="AI523" s="1">
        <v>4.7E-2</v>
      </c>
      <c r="AK523" s="2" t="s">
        <v>333</v>
      </c>
      <c r="AL523" s="1" t="s">
        <v>825</v>
      </c>
      <c r="AM523" s="1">
        <v>32</v>
      </c>
      <c r="AN523" s="1">
        <v>2</v>
      </c>
      <c r="AO523" s="1">
        <v>7</v>
      </c>
      <c r="AP523" s="1">
        <v>9</v>
      </c>
      <c r="AQ523" s="1">
        <v>-3</v>
      </c>
      <c r="AR523" s="1">
        <v>12</v>
      </c>
      <c r="AS523" s="1">
        <v>43</v>
      </c>
      <c r="AT523" s="1">
        <v>24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82</v>
      </c>
      <c r="BA523" s="1">
        <v>2.4E-2</v>
      </c>
      <c r="BC523" s="2" t="s">
        <v>476</v>
      </c>
      <c r="BD523" s="1" t="s">
        <v>817</v>
      </c>
      <c r="BE523" s="1">
        <v>25</v>
      </c>
      <c r="BF523" s="1">
        <v>1</v>
      </c>
      <c r="BG523" s="1">
        <v>4</v>
      </c>
      <c r="BH523" s="1">
        <v>5</v>
      </c>
      <c r="BI523" s="1">
        <v>-1</v>
      </c>
      <c r="BJ523" s="1">
        <v>0</v>
      </c>
      <c r="BK523" s="1">
        <v>2</v>
      </c>
      <c r="BL523" s="1">
        <v>2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31</v>
      </c>
      <c r="BS523" s="1">
        <v>3.2000000000000001E-2</v>
      </c>
      <c r="BU523" s="2" t="s">
        <v>1017</v>
      </c>
      <c r="BV523" s="1" t="s">
        <v>801</v>
      </c>
      <c r="BW523" s="1">
        <v>31</v>
      </c>
      <c r="BX523" s="1">
        <v>2</v>
      </c>
      <c r="BY523" s="1">
        <v>8</v>
      </c>
      <c r="BZ523" s="1">
        <v>10</v>
      </c>
      <c r="CA523" s="1">
        <v>7</v>
      </c>
      <c r="CB523" s="1">
        <v>6</v>
      </c>
      <c r="CC523" s="1">
        <v>11</v>
      </c>
      <c r="CD523" s="1">
        <v>50</v>
      </c>
      <c r="CE523" s="1">
        <v>0</v>
      </c>
      <c r="CF523" s="1">
        <v>2</v>
      </c>
      <c r="CG523" s="1">
        <v>0</v>
      </c>
      <c r="CH523" s="1">
        <v>0</v>
      </c>
      <c r="CI523" s="1">
        <v>0</v>
      </c>
      <c r="CJ523" s="1">
        <v>30</v>
      </c>
      <c r="CK523" s="1">
        <v>6.7000000000000004E-2</v>
      </c>
      <c r="CL523" s="1" t="s">
        <v>797</v>
      </c>
      <c r="CM523" s="1" t="s">
        <v>938</v>
      </c>
      <c r="CN523" s="1" t="s">
        <v>802</v>
      </c>
      <c r="CO523" s="1">
        <v>76</v>
      </c>
      <c r="CP523" s="1">
        <v>2</v>
      </c>
      <c r="CQ523" s="1">
        <v>8</v>
      </c>
      <c r="CR523" s="1">
        <v>10</v>
      </c>
      <c r="CS523" s="1">
        <v>5</v>
      </c>
      <c r="CT523" s="1">
        <v>26</v>
      </c>
      <c r="CU523" s="1">
        <v>69</v>
      </c>
      <c r="CV523" s="1">
        <v>123</v>
      </c>
      <c r="CW523" s="1">
        <v>0</v>
      </c>
      <c r="CX523" s="1">
        <v>0</v>
      </c>
      <c r="CY523" s="1">
        <v>0</v>
      </c>
      <c r="CZ523" s="1">
        <v>0</v>
      </c>
      <c r="DA523" s="1">
        <v>0</v>
      </c>
      <c r="DB523" s="1">
        <v>76</v>
      </c>
      <c r="DC523" s="1">
        <v>2.5999999999999999E-2</v>
      </c>
      <c r="DE523" s="2"/>
      <c r="DF523" s="1" t="s">
        <v>938</v>
      </c>
      <c r="DG523" s="1">
        <v>76</v>
      </c>
      <c r="DH523" s="1">
        <v>2</v>
      </c>
      <c r="DI523" s="1">
        <v>8</v>
      </c>
      <c r="DJ523" s="1">
        <v>10</v>
      </c>
      <c r="DK523" s="1">
        <v>5</v>
      </c>
      <c r="DL523" s="1">
        <v>26</v>
      </c>
      <c r="DM523" s="1">
        <v>69</v>
      </c>
      <c r="DN523" s="1">
        <v>123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76</v>
      </c>
      <c r="DU523" s="1">
        <v>2.5999999999999999E-2</v>
      </c>
    </row>
    <row r="524" spans="1:125" x14ac:dyDescent="0.2">
      <c r="A524" s="2" t="s">
        <v>1093</v>
      </c>
      <c r="B524" s="1" t="s">
        <v>808</v>
      </c>
      <c r="C524" s="1">
        <v>31</v>
      </c>
      <c r="D524" s="1">
        <v>0</v>
      </c>
      <c r="E524" s="1">
        <v>10</v>
      </c>
      <c r="F524" s="1">
        <v>10</v>
      </c>
      <c r="G524" s="1">
        <v>-2</v>
      </c>
      <c r="H524" s="1">
        <v>17</v>
      </c>
      <c r="I524" s="1">
        <v>57</v>
      </c>
      <c r="J524" s="1">
        <v>65</v>
      </c>
      <c r="K524" s="1">
        <v>0</v>
      </c>
      <c r="L524" s="1">
        <v>0</v>
      </c>
      <c r="M524" s="1">
        <v>0</v>
      </c>
      <c r="N524" s="1">
        <v>2</v>
      </c>
      <c r="O524" s="1">
        <v>0</v>
      </c>
      <c r="P524" s="1">
        <v>32</v>
      </c>
      <c r="Q524" s="1">
        <v>0</v>
      </c>
      <c r="S524" s="1" t="s">
        <v>17</v>
      </c>
      <c r="T524" s="1" t="s">
        <v>804</v>
      </c>
      <c r="U524" s="1">
        <v>69</v>
      </c>
      <c r="V524" s="1">
        <v>6</v>
      </c>
      <c r="W524" s="1">
        <v>4</v>
      </c>
      <c r="X524" s="1">
        <v>10</v>
      </c>
      <c r="Y524" s="1">
        <v>1</v>
      </c>
      <c r="Z524" s="1">
        <v>87</v>
      </c>
      <c r="AA524" s="1">
        <v>93</v>
      </c>
      <c r="AB524" s="1">
        <v>20</v>
      </c>
      <c r="AC524" s="1">
        <v>0</v>
      </c>
      <c r="AD524" s="1">
        <v>0</v>
      </c>
      <c r="AE524" s="1">
        <v>0</v>
      </c>
      <c r="AF524" s="1">
        <v>0</v>
      </c>
      <c r="AG524" s="1">
        <v>1</v>
      </c>
      <c r="AH524" s="1">
        <v>51</v>
      </c>
      <c r="AI524" s="1">
        <v>0.11799999999999999</v>
      </c>
      <c r="AK524" s="2" t="s">
        <v>467</v>
      </c>
      <c r="AL524" s="1" t="s">
        <v>804</v>
      </c>
      <c r="AM524" s="1">
        <v>41</v>
      </c>
      <c r="AN524" s="1">
        <v>2</v>
      </c>
      <c r="AO524" s="1">
        <v>7</v>
      </c>
      <c r="AP524" s="1">
        <v>9</v>
      </c>
      <c r="AQ524" s="1">
        <v>10</v>
      </c>
      <c r="AR524" s="1">
        <v>6</v>
      </c>
      <c r="AS524" s="1">
        <v>16</v>
      </c>
      <c r="AT524" s="1">
        <v>13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37</v>
      </c>
      <c r="BA524" s="1">
        <v>5.3999999999999999E-2</v>
      </c>
      <c r="BC524" s="2" t="s">
        <v>471</v>
      </c>
      <c r="BD524" s="1" t="s">
        <v>819</v>
      </c>
      <c r="BE524" s="1">
        <v>38</v>
      </c>
      <c r="BF524" s="1">
        <v>2</v>
      </c>
      <c r="BG524" s="1">
        <v>3</v>
      </c>
      <c r="BH524" s="1">
        <v>5</v>
      </c>
      <c r="BI524" s="1">
        <v>-5</v>
      </c>
      <c r="BJ524" s="1">
        <v>31</v>
      </c>
      <c r="BK524" s="1">
        <v>43</v>
      </c>
      <c r="BL524" s="1">
        <v>17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32</v>
      </c>
      <c r="BS524" s="1">
        <v>6.3E-2</v>
      </c>
      <c r="BU524" s="2" t="s">
        <v>1092</v>
      </c>
      <c r="BV524" s="1" t="s">
        <v>807</v>
      </c>
      <c r="BW524" s="1">
        <v>47</v>
      </c>
      <c r="BX524" s="1">
        <v>3</v>
      </c>
      <c r="BY524" s="1">
        <v>7</v>
      </c>
      <c r="BZ524" s="1">
        <v>10</v>
      </c>
      <c r="CA524" s="1">
        <v>6</v>
      </c>
      <c r="CB524" s="1">
        <v>26</v>
      </c>
      <c r="CC524" s="1">
        <v>64</v>
      </c>
      <c r="CD524" s="1">
        <v>19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50</v>
      </c>
      <c r="CK524" s="1">
        <v>0.06</v>
      </c>
      <c r="CL524" s="1" t="s">
        <v>797</v>
      </c>
      <c r="CM524" s="1" t="s">
        <v>905</v>
      </c>
      <c r="CN524" s="1" t="s">
        <v>808</v>
      </c>
      <c r="CO524" s="1">
        <v>81</v>
      </c>
      <c r="CP524" s="1">
        <v>2</v>
      </c>
      <c r="CQ524" s="1">
        <v>8</v>
      </c>
      <c r="CR524" s="1">
        <v>10</v>
      </c>
      <c r="CS524" s="1">
        <v>-14</v>
      </c>
      <c r="CT524" s="1">
        <v>16</v>
      </c>
      <c r="CU524" s="1">
        <v>110</v>
      </c>
      <c r="CV524" s="1">
        <v>120</v>
      </c>
      <c r="CW524" s="1">
        <v>0</v>
      </c>
      <c r="CX524" s="1">
        <v>1</v>
      </c>
      <c r="CY524" s="1">
        <v>0</v>
      </c>
      <c r="CZ524" s="1">
        <v>0</v>
      </c>
      <c r="DA524" s="1">
        <v>0</v>
      </c>
      <c r="DB524" s="1">
        <v>83</v>
      </c>
      <c r="DC524" s="1">
        <v>2.4E-2</v>
      </c>
      <c r="DE524" s="2"/>
      <c r="DF524" s="1" t="s">
        <v>905</v>
      </c>
      <c r="DG524" s="1">
        <v>81</v>
      </c>
      <c r="DH524" s="1">
        <v>2</v>
      </c>
      <c r="DI524" s="1">
        <v>8</v>
      </c>
      <c r="DJ524" s="1">
        <v>10</v>
      </c>
      <c r="DK524" s="1">
        <v>-14</v>
      </c>
      <c r="DL524" s="1">
        <v>16</v>
      </c>
      <c r="DM524" s="1">
        <v>110</v>
      </c>
      <c r="DN524" s="1">
        <v>120</v>
      </c>
      <c r="DO524" s="1">
        <v>0</v>
      </c>
      <c r="DP524" s="1">
        <v>1</v>
      </c>
      <c r="DQ524" s="1">
        <v>0</v>
      </c>
      <c r="DR524" s="1">
        <v>0</v>
      </c>
      <c r="DS524" s="1">
        <v>0</v>
      </c>
      <c r="DT524" s="1">
        <v>83</v>
      </c>
      <c r="DU524" s="1">
        <v>2.4E-2</v>
      </c>
    </row>
    <row r="525" spans="1:125" x14ac:dyDescent="0.2">
      <c r="A525" s="2" t="s">
        <v>1094</v>
      </c>
      <c r="B525" s="1" t="s">
        <v>804</v>
      </c>
      <c r="C525" s="1">
        <v>40</v>
      </c>
      <c r="D525" s="1">
        <v>0</v>
      </c>
      <c r="E525" s="1">
        <v>10</v>
      </c>
      <c r="F525" s="1">
        <v>10</v>
      </c>
      <c r="G525" s="1">
        <v>2</v>
      </c>
      <c r="H525" s="1">
        <v>8</v>
      </c>
      <c r="I525" s="1">
        <v>22</v>
      </c>
      <c r="J525" s="1">
        <v>6</v>
      </c>
      <c r="K525" s="1">
        <v>0</v>
      </c>
      <c r="L525" s="1">
        <v>2</v>
      </c>
      <c r="M525" s="1">
        <v>0</v>
      </c>
      <c r="N525" s="1">
        <v>0</v>
      </c>
      <c r="O525" s="1">
        <v>0</v>
      </c>
      <c r="P525" s="1">
        <v>54</v>
      </c>
      <c r="Q525" s="1">
        <v>0</v>
      </c>
      <c r="S525" s="1" t="s">
        <v>643</v>
      </c>
      <c r="T525" s="1" t="s">
        <v>824</v>
      </c>
      <c r="U525" s="1">
        <v>50</v>
      </c>
      <c r="V525" s="1">
        <v>2</v>
      </c>
      <c r="W525" s="1">
        <v>8</v>
      </c>
      <c r="X525" s="1">
        <v>10</v>
      </c>
      <c r="Y525" s="1">
        <v>8</v>
      </c>
      <c r="Z525" s="1">
        <v>12</v>
      </c>
      <c r="AA525" s="1">
        <v>18</v>
      </c>
      <c r="AB525" s="1">
        <v>58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38</v>
      </c>
      <c r="AI525" s="1">
        <v>5.2999999999999999E-2</v>
      </c>
      <c r="AK525" s="2" t="s">
        <v>131</v>
      </c>
      <c r="AL525" s="1" t="s">
        <v>801</v>
      </c>
      <c r="AM525" s="1">
        <v>66</v>
      </c>
      <c r="AN525" s="1">
        <v>2</v>
      </c>
      <c r="AO525" s="1">
        <v>7</v>
      </c>
      <c r="AP525" s="1">
        <v>9</v>
      </c>
      <c r="AQ525" s="1">
        <v>-1</v>
      </c>
      <c r="AR525" s="1">
        <v>232</v>
      </c>
      <c r="AS525" s="1">
        <v>175</v>
      </c>
      <c r="AT525" s="1">
        <v>19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54</v>
      </c>
      <c r="BA525" s="1">
        <v>3.6999999999999998E-2</v>
      </c>
      <c r="BC525" s="2" t="s">
        <v>839</v>
      </c>
      <c r="BD525" s="1" t="s">
        <v>829</v>
      </c>
      <c r="BE525" s="1">
        <v>14</v>
      </c>
      <c r="BF525" s="1">
        <v>2</v>
      </c>
      <c r="BG525" s="1">
        <v>3</v>
      </c>
      <c r="BH525" s="1">
        <v>5</v>
      </c>
      <c r="BI525" s="1">
        <v>-1</v>
      </c>
      <c r="BJ525" s="1">
        <v>6</v>
      </c>
      <c r="BK525" s="1">
        <v>7</v>
      </c>
      <c r="BL525" s="1">
        <v>5</v>
      </c>
      <c r="BM525" s="1">
        <v>1</v>
      </c>
      <c r="BN525" s="1">
        <v>1</v>
      </c>
      <c r="BO525" s="1">
        <v>0</v>
      </c>
      <c r="BP525" s="1">
        <v>0</v>
      </c>
      <c r="BQ525" s="1">
        <v>1</v>
      </c>
      <c r="BR525" s="1">
        <v>21</v>
      </c>
      <c r="BS525" s="1">
        <v>9.5000000000000001E-2</v>
      </c>
      <c r="BU525" s="2" t="s">
        <v>954</v>
      </c>
      <c r="BV525" s="1" t="s">
        <v>794</v>
      </c>
      <c r="BW525" s="1">
        <v>49</v>
      </c>
      <c r="BX525" s="1">
        <v>6</v>
      </c>
      <c r="BY525" s="1">
        <v>4</v>
      </c>
      <c r="BZ525" s="1">
        <v>10</v>
      </c>
      <c r="CA525" s="1">
        <v>-7</v>
      </c>
      <c r="CB525" s="1">
        <v>16</v>
      </c>
      <c r="CC525" s="1">
        <v>39</v>
      </c>
      <c r="CD525" s="1">
        <v>37</v>
      </c>
      <c r="CE525" s="1">
        <v>3</v>
      </c>
      <c r="CF525" s="1">
        <v>2</v>
      </c>
      <c r="CG525" s="1">
        <v>0</v>
      </c>
      <c r="CH525" s="1">
        <v>0</v>
      </c>
      <c r="CI525" s="1">
        <v>2</v>
      </c>
      <c r="CJ525" s="1">
        <v>70</v>
      </c>
      <c r="CK525" s="1">
        <v>8.5999999999999993E-2</v>
      </c>
      <c r="CL525" s="1" t="s">
        <v>797</v>
      </c>
      <c r="CM525" s="1" t="s">
        <v>947</v>
      </c>
      <c r="CN525" s="1" t="s">
        <v>795</v>
      </c>
      <c r="CO525" s="1">
        <v>82</v>
      </c>
      <c r="CP525" s="1">
        <v>1</v>
      </c>
      <c r="CQ525" s="1">
        <v>9</v>
      </c>
      <c r="CR525" s="1">
        <v>10</v>
      </c>
      <c r="CS525" s="1">
        <v>9</v>
      </c>
      <c r="CT525" s="1">
        <v>17</v>
      </c>
      <c r="CU525" s="1">
        <v>41</v>
      </c>
      <c r="CV525" s="1">
        <v>110</v>
      </c>
      <c r="CW525" s="1">
        <v>0</v>
      </c>
      <c r="CX525" s="1">
        <v>0</v>
      </c>
      <c r="CY525" s="1">
        <v>0</v>
      </c>
      <c r="CZ525" s="1">
        <v>1</v>
      </c>
      <c r="DA525" s="1">
        <v>0</v>
      </c>
      <c r="DB525" s="1">
        <v>52</v>
      </c>
      <c r="DC525" s="1">
        <v>1.9E-2</v>
      </c>
      <c r="DE525" s="2"/>
      <c r="DF525" s="1" t="s">
        <v>947</v>
      </c>
      <c r="DG525" s="1">
        <v>82</v>
      </c>
      <c r="DH525" s="1">
        <v>1</v>
      </c>
      <c r="DI525" s="1">
        <v>9</v>
      </c>
      <c r="DJ525" s="1">
        <v>10</v>
      </c>
      <c r="DK525" s="1">
        <v>9</v>
      </c>
      <c r="DL525" s="1">
        <v>17</v>
      </c>
      <c r="DM525" s="1">
        <v>41</v>
      </c>
      <c r="DN525" s="1">
        <v>110</v>
      </c>
      <c r="DO525" s="1">
        <v>0</v>
      </c>
      <c r="DP525" s="1">
        <v>0</v>
      </c>
      <c r="DQ525" s="1">
        <v>0</v>
      </c>
      <c r="DR525" s="1">
        <v>1</v>
      </c>
      <c r="DS525" s="1">
        <v>0</v>
      </c>
      <c r="DT525" s="1">
        <v>52</v>
      </c>
      <c r="DU525" s="1">
        <v>1.9E-2</v>
      </c>
    </row>
    <row r="526" spans="1:125" x14ac:dyDescent="0.2">
      <c r="A526" s="2" t="s">
        <v>77</v>
      </c>
      <c r="B526" s="1" t="s">
        <v>806</v>
      </c>
      <c r="C526" s="1">
        <v>23</v>
      </c>
      <c r="D526" s="1">
        <v>1</v>
      </c>
      <c r="E526" s="1">
        <v>9</v>
      </c>
      <c r="F526" s="1">
        <v>10</v>
      </c>
      <c r="G526" s="1">
        <v>5</v>
      </c>
      <c r="H526" s="1">
        <v>6</v>
      </c>
      <c r="I526" s="1">
        <v>12</v>
      </c>
      <c r="J526" s="1">
        <v>4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47</v>
      </c>
      <c r="Q526" s="1">
        <v>2.1000000000000001E-2</v>
      </c>
      <c r="S526" s="1" t="s">
        <v>608</v>
      </c>
      <c r="T526" s="1" t="s">
        <v>808</v>
      </c>
      <c r="U526" s="1">
        <v>34</v>
      </c>
      <c r="V526" s="1">
        <v>2</v>
      </c>
      <c r="W526" s="1">
        <v>7</v>
      </c>
      <c r="X526" s="1">
        <v>9</v>
      </c>
      <c r="Y526" s="1">
        <v>5</v>
      </c>
      <c r="Z526" s="1">
        <v>10</v>
      </c>
      <c r="AA526" s="1">
        <v>40</v>
      </c>
      <c r="AB526" s="1">
        <v>28</v>
      </c>
      <c r="AC526" s="1">
        <v>1</v>
      </c>
      <c r="AD526" s="1">
        <v>0</v>
      </c>
      <c r="AE526" s="1">
        <v>0</v>
      </c>
      <c r="AF526" s="1">
        <v>0</v>
      </c>
      <c r="AG526" s="1">
        <v>1</v>
      </c>
      <c r="AH526" s="1">
        <v>34</v>
      </c>
      <c r="AI526" s="1">
        <v>5.8999999999999997E-2</v>
      </c>
      <c r="AK526" s="2" t="s">
        <v>1095</v>
      </c>
      <c r="AL526" s="1" t="s">
        <v>795</v>
      </c>
      <c r="AM526" s="1">
        <v>13</v>
      </c>
      <c r="AN526" s="1">
        <v>2</v>
      </c>
      <c r="AO526" s="1">
        <v>7</v>
      </c>
      <c r="AP526" s="1">
        <v>9</v>
      </c>
      <c r="AQ526" s="1">
        <v>8</v>
      </c>
      <c r="AR526" s="1">
        <v>7</v>
      </c>
      <c r="AS526" s="1">
        <v>24</v>
      </c>
      <c r="AT526" s="1">
        <v>1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12</v>
      </c>
      <c r="BA526" s="1">
        <v>0.16700000000000001</v>
      </c>
      <c r="BC526" s="2" t="s">
        <v>1034</v>
      </c>
      <c r="BD526" s="1" t="s">
        <v>810</v>
      </c>
      <c r="BE526" s="1">
        <v>37</v>
      </c>
      <c r="BF526" s="1">
        <v>1</v>
      </c>
      <c r="BG526" s="1">
        <v>4</v>
      </c>
      <c r="BH526" s="1">
        <v>5</v>
      </c>
      <c r="BI526" s="1">
        <v>-1</v>
      </c>
      <c r="BJ526" s="1">
        <v>37</v>
      </c>
      <c r="BK526" s="1">
        <v>51</v>
      </c>
      <c r="BL526" s="1">
        <v>50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38</v>
      </c>
      <c r="BS526" s="1">
        <v>2.5999999999999999E-2</v>
      </c>
      <c r="BU526" s="2" t="s">
        <v>408</v>
      </c>
      <c r="BV526" s="1" t="s">
        <v>816</v>
      </c>
      <c r="BW526" s="1">
        <v>64</v>
      </c>
      <c r="BX526" s="1">
        <v>6</v>
      </c>
      <c r="BY526" s="1">
        <v>4</v>
      </c>
      <c r="BZ526" s="1">
        <v>10</v>
      </c>
      <c r="CA526" s="1">
        <v>-1</v>
      </c>
      <c r="CB526" s="1">
        <v>54</v>
      </c>
      <c r="CC526" s="1">
        <v>100</v>
      </c>
      <c r="CD526" s="1">
        <v>11</v>
      </c>
      <c r="CE526" s="1">
        <v>0</v>
      </c>
      <c r="CF526" s="1">
        <v>0</v>
      </c>
      <c r="CG526" s="1">
        <v>0</v>
      </c>
      <c r="CH526" s="1">
        <v>0</v>
      </c>
      <c r="CI526" s="1">
        <v>1</v>
      </c>
      <c r="CJ526" s="1">
        <v>58</v>
      </c>
      <c r="CK526" s="1">
        <v>0.10299999999999999</v>
      </c>
      <c r="CL526" s="1" t="s">
        <v>797</v>
      </c>
      <c r="CM526" s="1" t="s">
        <v>759</v>
      </c>
      <c r="CN526" s="1" t="s">
        <v>811</v>
      </c>
      <c r="CO526" s="1">
        <v>80</v>
      </c>
      <c r="CP526" s="1">
        <v>2</v>
      </c>
      <c r="CQ526" s="1">
        <v>8</v>
      </c>
      <c r="CR526" s="1">
        <v>10</v>
      </c>
      <c r="CS526" s="1">
        <v>-13</v>
      </c>
      <c r="CT526" s="1">
        <v>77</v>
      </c>
      <c r="CU526" s="1">
        <v>154</v>
      </c>
      <c r="CV526" s="1">
        <v>139</v>
      </c>
      <c r="CW526" s="1">
        <v>0</v>
      </c>
      <c r="CX526" s="1">
        <v>0</v>
      </c>
      <c r="CY526" s="1">
        <v>1</v>
      </c>
      <c r="CZ526" s="1">
        <v>1</v>
      </c>
      <c r="DA526" s="1">
        <v>1</v>
      </c>
      <c r="DB526" s="1">
        <v>91</v>
      </c>
      <c r="DC526" s="1">
        <v>2.1999999999999999E-2</v>
      </c>
      <c r="DE526" s="2"/>
      <c r="DF526" s="1" t="s">
        <v>759</v>
      </c>
      <c r="DG526" s="1">
        <v>80</v>
      </c>
      <c r="DH526" s="1">
        <v>2</v>
      </c>
      <c r="DI526" s="1">
        <v>8</v>
      </c>
      <c r="DJ526" s="1">
        <v>10</v>
      </c>
      <c r="DK526" s="1">
        <v>-13</v>
      </c>
      <c r="DL526" s="1">
        <v>77</v>
      </c>
      <c r="DM526" s="1">
        <v>154</v>
      </c>
      <c r="DN526" s="1">
        <v>139</v>
      </c>
      <c r="DO526" s="1">
        <v>0</v>
      </c>
      <c r="DP526" s="1">
        <v>0</v>
      </c>
      <c r="DQ526" s="1">
        <v>1</v>
      </c>
      <c r="DR526" s="1">
        <v>1</v>
      </c>
      <c r="DS526" s="1">
        <v>1</v>
      </c>
      <c r="DT526" s="1">
        <v>91</v>
      </c>
      <c r="DU526" s="1">
        <v>2.1999999999999999E-2</v>
      </c>
    </row>
    <row r="527" spans="1:125" x14ac:dyDescent="0.2">
      <c r="A527" s="2" t="s">
        <v>984</v>
      </c>
      <c r="B527" s="1" t="s">
        <v>823</v>
      </c>
      <c r="C527" s="1">
        <v>41</v>
      </c>
      <c r="D527" s="1">
        <v>4</v>
      </c>
      <c r="E527" s="1">
        <v>6</v>
      </c>
      <c r="F527" s="1">
        <v>10</v>
      </c>
      <c r="G527" s="1">
        <v>-6</v>
      </c>
      <c r="H527" s="1">
        <v>35</v>
      </c>
      <c r="I527" s="1">
        <v>70</v>
      </c>
      <c r="J527" s="1">
        <v>41</v>
      </c>
      <c r="K527" s="1">
        <v>1</v>
      </c>
      <c r="L527" s="1">
        <v>1</v>
      </c>
      <c r="M527" s="1">
        <v>0</v>
      </c>
      <c r="N527" s="1">
        <v>0</v>
      </c>
      <c r="O527" s="1">
        <v>0</v>
      </c>
      <c r="P527" s="1">
        <v>36</v>
      </c>
      <c r="Q527" s="1">
        <v>0.111</v>
      </c>
      <c r="S527" s="1" t="s">
        <v>898</v>
      </c>
      <c r="T527" s="1" t="s">
        <v>814</v>
      </c>
      <c r="U527" s="1">
        <v>82</v>
      </c>
      <c r="V527" s="1">
        <v>1</v>
      </c>
      <c r="W527" s="1">
        <v>8</v>
      </c>
      <c r="X527" s="1">
        <v>9</v>
      </c>
      <c r="Y527" s="1">
        <v>-35</v>
      </c>
      <c r="Z527" s="1">
        <v>32</v>
      </c>
      <c r="AA527" s="1">
        <v>116</v>
      </c>
      <c r="AB527" s="1">
        <v>152</v>
      </c>
      <c r="AC527" s="1">
        <v>0</v>
      </c>
      <c r="AD527" s="1">
        <v>1</v>
      </c>
      <c r="AE527" s="1">
        <v>0</v>
      </c>
      <c r="AF527" s="1">
        <v>0</v>
      </c>
      <c r="AG527" s="1">
        <v>0</v>
      </c>
      <c r="AH527" s="1">
        <v>81</v>
      </c>
      <c r="AI527" s="1">
        <v>1.2E-2</v>
      </c>
      <c r="AK527" s="2" t="s">
        <v>573</v>
      </c>
      <c r="AL527" s="1" t="s">
        <v>823</v>
      </c>
      <c r="AM527" s="1">
        <v>64</v>
      </c>
      <c r="AN527" s="1">
        <v>2</v>
      </c>
      <c r="AO527" s="1">
        <v>7</v>
      </c>
      <c r="AP527" s="1">
        <v>9</v>
      </c>
      <c r="AQ527" s="1">
        <v>14</v>
      </c>
      <c r="AR527" s="1">
        <v>42</v>
      </c>
      <c r="AS527" s="1">
        <v>97</v>
      </c>
      <c r="AT527" s="1">
        <v>67</v>
      </c>
      <c r="AU527" s="1">
        <v>1</v>
      </c>
      <c r="AV527" s="1">
        <v>0</v>
      </c>
      <c r="AW527" s="1">
        <v>0</v>
      </c>
      <c r="AX527" s="1">
        <v>0</v>
      </c>
      <c r="AY527" s="1">
        <v>0</v>
      </c>
      <c r="AZ527" s="1">
        <v>92</v>
      </c>
      <c r="BA527" s="1">
        <v>2.1999999999999999E-2</v>
      </c>
      <c r="BC527" s="2" t="s">
        <v>553</v>
      </c>
      <c r="BD527" s="1" t="s">
        <v>801</v>
      </c>
      <c r="BE527" s="1">
        <v>23</v>
      </c>
      <c r="BF527" s="1">
        <v>1</v>
      </c>
      <c r="BG527" s="1">
        <v>4</v>
      </c>
      <c r="BH527" s="1">
        <v>5</v>
      </c>
      <c r="BI527" s="1">
        <v>0</v>
      </c>
      <c r="BJ527" s="1">
        <v>25</v>
      </c>
      <c r="BK527" s="1">
        <v>16</v>
      </c>
      <c r="BL527" s="1">
        <v>16</v>
      </c>
      <c r="BM527" s="1">
        <v>1</v>
      </c>
      <c r="BN527" s="1">
        <v>0</v>
      </c>
      <c r="BO527" s="1">
        <v>0</v>
      </c>
      <c r="BP527" s="1">
        <v>0</v>
      </c>
      <c r="BQ527" s="1">
        <v>0</v>
      </c>
      <c r="BR527" s="1">
        <v>21</v>
      </c>
      <c r="BS527" s="1">
        <v>4.8000000000000001E-2</v>
      </c>
      <c r="BU527" s="2" t="s">
        <v>981</v>
      </c>
      <c r="BV527" s="1" t="s">
        <v>799</v>
      </c>
      <c r="BW527" s="1">
        <v>33</v>
      </c>
      <c r="BX527" s="1">
        <v>2</v>
      </c>
      <c r="BY527" s="1">
        <v>8</v>
      </c>
      <c r="BZ527" s="1">
        <v>10</v>
      </c>
      <c r="CA527" s="1">
        <v>7</v>
      </c>
      <c r="CB527" s="1">
        <v>53</v>
      </c>
      <c r="CC527" s="1">
        <v>46</v>
      </c>
      <c r="CD527" s="1">
        <v>48</v>
      </c>
      <c r="CE527" s="1">
        <v>0</v>
      </c>
      <c r="CF527" s="1">
        <v>0</v>
      </c>
      <c r="CG527" s="1">
        <v>0</v>
      </c>
      <c r="CH527" s="1">
        <v>0</v>
      </c>
      <c r="CI527" s="1">
        <v>1</v>
      </c>
      <c r="CJ527" s="1">
        <v>27</v>
      </c>
      <c r="CK527" s="1">
        <v>7.3999999999999996E-2</v>
      </c>
      <c r="CL527" s="1" t="s">
        <v>797</v>
      </c>
      <c r="CM527" s="1" t="s">
        <v>266</v>
      </c>
      <c r="CN527" s="1" t="s">
        <v>796</v>
      </c>
      <c r="CO527" s="1">
        <v>45</v>
      </c>
      <c r="CP527" s="1">
        <v>5</v>
      </c>
      <c r="CQ527" s="1">
        <v>5</v>
      </c>
      <c r="CR527" s="1">
        <v>10</v>
      </c>
      <c r="CS527" s="1">
        <v>-6</v>
      </c>
      <c r="CT527" s="1">
        <v>4</v>
      </c>
      <c r="CU527" s="1">
        <v>63</v>
      </c>
      <c r="CV527" s="1">
        <v>20</v>
      </c>
      <c r="CW527" s="1">
        <v>0</v>
      </c>
      <c r="CX527" s="1">
        <v>0</v>
      </c>
      <c r="CY527" s="1">
        <v>0</v>
      </c>
      <c r="CZ527" s="1">
        <v>0</v>
      </c>
      <c r="DA527" s="1">
        <v>0</v>
      </c>
      <c r="DB527" s="1">
        <v>77</v>
      </c>
      <c r="DC527" s="1">
        <v>6.5000000000000002E-2</v>
      </c>
      <c r="DE527" s="2"/>
      <c r="DF527" s="1" t="s">
        <v>266</v>
      </c>
      <c r="DG527" s="1">
        <v>45</v>
      </c>
      <c r="DH527" s="1">
        <v>5</v>
      </c>
      <c r="DI527" s="1">
        <v>5</v>
      </c>
      <c r="DJ527" s="1">
        <v>10</v>
      </c>
      <c r="DK527" s="1">
        <v>-6</v>
      </c>
      <c r="DL527" s="1">
        <v>4</v>
      </c>
      <c r="DM527" s="1">
        <v>63</v>
      </c>
      <c r="DN527" s="1">
        <v>20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77</v>
      </c>
      <c r="DU527" s="1">
        <v>6.5000000000000002E-2</v>
      </c>
    </row>
    <row r="528" spans="1:125" x14ac:dyDescent="0.2">
      <c r="A528" s="2" t="s">
        <v>383</v>
      </c>
      <c r="B528" s="1" t="s">
        <v>800</v>
      </c>
      <c r="C528" s="1">
        <v>71</v>
      </c>
      <c r="D528" s="1">
        <v>2</v>
      </c>
      <c r="E528" s="1">
        <v>8</v>
      </c>
      <c r="F528" s="1">
        <v>10</v>
      </c>
      <c r="G528" s="1">
        <v>-17</v>
      </c>
      <c r="H528" s="1">
        <v>56</v>
      </c>
      <c r="I528" s="1">
        <v>120</v>
      </c>
      <c r="J528" s="1">
        <v>91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92</v>
      </c>
      <c r="Q528" s="1">
        <v>2.1999999999999999E-2</v>
      </c>
      <c r="S528" s="1" t="s">
        <v>406</v>
      </c>
      <c r="T528" s="1" t="s">
        <v>829</v>
      </c>
      <c r="U528" s="1">
        <v>62</v>
      </c>
      <c r="V528" s="1">
        <v>3</v>
      </c>
      <c r="W528" s="1">
        <v>6</v>
      </c>
      <c r="X528" s="1">
        <v>9</v>
      </c>
      <c r="Y528" s="1">
        <v>-1</v>
      </c>
      <c r="Z528" s="1">
        <v>66</v>
      </c>
      <c r="AA528" s="1">
        <v>133</v>
      </c>
      <c r="AB528" s="1">
        <v>22</v>
      </c>
      <c r="AC528" s="1">
        <v>0</v>
      </c>
      <c r="AD528" s="1">
        <v>0</v>
      </c>
      <c r="AE528" s="1">
        <v>0</v>
      </c>
      <c r="AF528" s="1">
        <v>1</v>
      </c>
      <c r="AG528" s="1">
        <v>0</v>
      </c>
      <c r="AH528" s="1">
        <v>63</v>
      </c>
      <c r="AI528" s="1">
        <v>4.8000000000000001E-2</v>
      </c>
      <c r="AK528" s="2" t="s">
        <v>567</v>
      </c>
      <c r="AL528" s="1" t="s">
        <v>801</v>
      </c>
      <c r="AM528" s="1">
        <v>24</v>
      </c>
      <c r="AN528" s="1">
        <v>5</v>
      </c>
      <c r="AO528" s="1">
        <v>4</v>
      </c>
      <c r="AP528" s="1">
        <v>9</v>
      </c>
      <c r="AQ528" s="1">
        <v>12</v>
      </c>
      <c r="AR528" s="1">
        <v>2</v>
      </c>
      <c r="AS528" s="1">
        <v>16</v>
      </c>
      <c r="AT528" s="1">
        <v>12</v>
      </c>
      <c r="AU528" s="1">
        <v>0</v>
      </c>
      <c r="AV528" s="1">
        <v>0</v>
      </c>
      <c r="AW528" s="1">
        <v>0</v>
      </c>
      <c r="AX528" s="1">
        <v>1</v>
      </c>
      <c r="AY528" s="1">
        <v>1</v>
      </c>
      <c r="AZ528" s="1">
        <v>36</v>
      </c>
      <c r="BA528" s="1">
        <v>0.13900000000000001</v>
      </c>
      <c r="BC528" s="2" t="s">
        <v>582</v>
      </c>
      <c r="BD528" s="1" t="s">
        <v>813</v>
      </c>
      <c r="BE528" s="1">
        <v>31</v>
      </c>
      <c r="BF528" s="1">
        <v>0</v>
      </c>
      <c r="BG528" s="1">
        <v>5</v>
      </c>
      <c r="BH528" s="1">
        <v>5</v>
      </c>
      <c r="BI528" s="1">
        <v>-3</v>
      </c>
      <c r="BJ528" s="1">
        <v>4</v>
      </c>
      <c r="BK528" s="1">
        <v>21</v>
      </c>
      <c r="BL528" s="1">
        <v>14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34</v>
      </c>
      <c r="BS528" s="1">
        <v>0</v>
      </c>
      <c r="BU528" s="2" t="s">
        <v>1082</v>
      </c>
      <c r="BV528" s="1" t="s">
        <v>795</v>
      </c>
      <c r="BW528" s="1">
        <v>54</v>
      </c>
      <c r="BX528" s="1">
        <v>0</v>
      </c>
      <c r="BY528" s="1">
        <v>10</v>
      </c>
      <c r="BZ528" s="1">
        <v>10</v>
      </c>
      <c r="CA528" s="1">
        <v>-3</v>
      </c>
      <c r="CB528" s="1">
        <v>74</v>
      </c>
      <c r="CC528" s="1">
        <v>137</v>
      </c>
      <c r="CD528" s="1">
        <v>73</v>
      </c>
      <c r="CE528" s="1">
        <v>0</v>
      </c>
      <c r="CF528" s="1">
        <v>0</v>
      </c>
      <c r="CG528" s="1">
        <v>0</v>
      </c>
      <c r="CH528" s="1">
        <v>1</v>
      </c>
      <c r="CI528" s="1">
        <v>0</v>
      </c>
      <c r="CJ528" s="1">
        <v>50</v>
      </c>
      <c r="CK528" s="1">
        <v>0</v>
      </c>
      <c r="CL528" s="1" t="s">
        <v>797</v>
      </c>
      <c r="CM528" s="1" t="s">
        <v>871</v>
      </c>
      <c r="CN528" s="1" t="s">
        <v>809</v>
      </c>
      <c r="CO528" s="1">
        <v>42</v>
      </c>
      <c r="CP528" s="1">
        <v>4</v>
      </c>
      <c r="CQ528" s="1">
        <v>6</v>
      </c>
      <c r="CR528" s="1">
        <v>10</v>
      </c>
      <c r="CS528" s="1">
        <v>-12</v>
      </c>
      <c r="CT528" s="1">
        <v>12</v>
      </c>
      <c r="CU528" s="1">
        <v>21</v>
      </c>
      <c r="CV528" s="1">
        <v>49</v>
      </c>
      <c r="CW528" s="1">
        <v>2</v>
      </c>
      <c r="CX528" s="1">
        <v>1</v>
      </c>
      <c r="CY528" s="1">
        <v>0</v>
      </c>
      <c r="CZ528" s="1">
        <v>0</v>
      </c>
      <c r="DA528" s="1">
        <v>1</v>
      </c>
      <c r="DB528" s="1">
        <v>80</v>
      </c>
      <c r="DC528" s="1">
        <v>0.05</v>
      </c>
      <c r="DE528" s="2"/>
      <c r="DF528" s="1" t="s">
        <v>871</v>
      </c>
      <c r="DG528" s="1">
        <v>42</v>
      </c>
      <c r="DH528" s="1">
        <v>4</v>
      </c>
      <c r="DI528" s="1">
        <v>6</v>
      </c>
      <c r="DJ528" s="1">
        <v>10</v>
      </c>
      <c r="DK528" s="1">
        <v>-12</v>
      </c>
      <c r="DL528" s="1">
        <v>12</v>
      </c>
      <c r="DM528" s="1">
        <v>21</v>
      </c>
      <c r="DN528" s="1">
        <v>49</v>
      </c>
      <c r="DO528" s="1">
        <v>2</v>
      </c>
      <c r="DP528" s="1">
        <v>1</v>
      </c>
      <c r="DQ528" s="1">
        <v>0</v>
      </c>
      <c r="DR528" s="1">
        <v>0</v>
      </c>
      <c r="DS528" s="1">
        <v>1</v>
      </c>
      <c r="DT528" s="1">
        <v>80</v>
      </c>
      <c r="DU528" s="1">
        <v>0.05</v>
      </c>
    </row>
    <row r="529" spans="1:125" x14ac:dyDescent="0.2">
      <c r="A529" s="2" t="s">
        <v>366</v>
      </c>
      <c r="B529" s="1" t="s">
        <v>825</v>
      </c>
      <c r="C529" s="1">
        <v>36</v>
      </c>
      <c r="D529" s="1">
        <v>4</v>
      </c>
      <c r="E529" s="1">
        <v>6</v>
      </c>
      <c r="F529" s="1">
        <v>10</v>
      </c>
      <c r="G529" s="1">
        <v>4</v>
      </c>
      <c r="H529" s="1">
        <v>12</v>
      </c>
      <c r="I529" s="1">
        <v>18</v>
      </c>
      <c r="J529" s="1">
        <v>20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40</v>
      </c>
      <c r="Q529" s="1">
        <v>0.1</v>
      </c>
      <c r="S529" s="1" t="s">
        <v>459</v>
      </c>
      <c r="T529" s="1" t="s">
        <v>814</v>
      </c>
      <c r="U529" s="1">
        <v>82</v>
      </c>
      <c r="V529" s="1">
        <v>2</v>
      </c>
      <c r="W529" s="1">
        <v>7</v>
      </c>
      <c r="X529" s="1">
        <v>9</v>
      </c>
      <c r="Y529" s="1">
        <v>-14</v>
      </c>
      <c r="Z529" s="1">
        <v>307</v>
      </c>
      <c r="AA529" s="1">
        <v>110</v>
      </c>
      <c r="AB529" s="1">
        <v>52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56</v>
      </c>
      <c r="AI529" s="1">
        <v>3.5999999999999997E-2</v>
      </c>
      <c r="AK529" s="2" t="s">
        <v>512</v>
      </c>
      <c r="AL529" s="1" t="s">
        <v>824</v>
      </c>
      <c r="AM529" s="1">
        <v>35</v>
      </c>
      <c r="AN529" s="1">
        <v>7</v>
      </c>
      <c r="AO529" s="1">
        <v>1</v>
      </c>
      <c r="AP529" s="1">
        <v>8</v>
      </c>
      <c r="AQ529" s="1">
        <v>0</v>
      </c>
      <c r="AR529" s="1">
        <v>8</v>
      </c>
      <c r="AS529" s="1">
        <v>43</v>
      </c>
      <c r="AT529" s="1">
        <v>13</v>
      </c>
      <c r="AU529" s="1">
        <v>0</v>
      </c>
      <c r="AV529" s="1">
        <v>0</v>
      </c>
      <c r="AW529" s="1">
        <v>0</v>
      </c>
      <c r="AX529" s="1">
        <v>0</v>
      </c>
      <c r="AY529" s="1">
        <v>4</v>
      </c>
      <c r="AZ529" s="1">
        <v>68</v>
      </c>
      <c r="BA529" s="1">
        <v>0.10299999999999999</v>
      </c>
      <c r="BC529" s="2" t="s">
        <v>1096</v>
      </c>
      <c r="BD529" s="1" t="s">
        <v>812</v>
      </c>
      <c r="BE529" s="1">
        <v>31</v>
      </c>
      <c r="BF529" s="1">
        <v>1</v>
      </c>
      <c r="BG529" s="1">
        <v>4</v>
      </c>
      <c r="BH529" s="1">
        <v>5</v>
      </c>
      <c r="BI529" s="1">
        <v>-10</v>
      </c>
      <c r="BJ529" s="1">
        <v>15</v>
      </c>
      <c r="BK529" s="1">
        <v>44</v>
      </c>
      <c r="BL529" s="1">
        <v>43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26</v>
      </c>
      <c r="BS529" s="1">
        <v>3.7999999999999999E-2</v>
      </c>
      <c r="BU529" s="2" t="s">
        <v>891</v>
      </c>
      <c r="BV529" s="1" t="s">
        <v>815</v>
      </c>
      <c r="BW529" s="1">
        <v>45</v>
      </c>
      <c r="BX529" s="1">
        <v>2</v>
      </c>
      <c r="BY529" s="1">
        <v>7</v>
      </c>
      <c r="BZ529" s="1">
        <v>9</v>
      </c>
      <c r="CA529" s="1">
        <v>-7</v>
      </c>
      <c r="CB529" s="1">
        <v>37</v>
      </c>
      <c r="CC529" s="1">
        <v>58</v>
      </c>
      <c r="CD529" s="1">
        <v>37</v>
      </c>
      <c r="CE529" s="1">
        <v>0</v>
      </c>
      <c r="CF529" s="1">
        <v>2</v>
      </c>
      <c r="CG529" s="1">
        <v>0</v>
      </c>
      <c r="CH529" s="1">
        <v>0</v>
      </c>
      <c r="CI529" s="1">
        <v>0</v>
      </c>
      <c r="CJ529" s="1">
        <v>29</v>
      </c>
      <c r="CK529" s="1">
        <v>6.9000000000000006E-2</v>
      </c>
      <c r="CL529" s="1" t="s">
        <v>797</v>
      </c>
      <c r="CM529" s="1" t="s">
        <v>1302</v>
      </c>
      <c r="CN529" s="1" t="s">
        <v>815</v>
      </c>
      <c r="CO529" s="1">
        <v>40</v>
      </c>
      <c r="CP529" s="1">
        <v>2</v>
      </c>
      <c r="CQ529" s="1">
        <v>8</v>
      </c>
      <c r="CR529" s="1">
        <v>10</v>
      </c>
      <c r="CS529" s="1">
        <v>3</v>
      </c>
      <c r="CT529" s="1">
        <v>13</v>
      </c>
      <c r="CU529" s="1">
        <v>46</v>
      </c>
      <c r="CV529" s="1">
        <v>42</v>
      </c>
      <c r="CW529" s="1">
        <v>0</v>
      </c>
      <c r="CX529" s="1">
        <v>1</v>
      </c>
      <c r="CY529" s="1">
        <v>0</v>
      </c>
      <c r="CZ529" s="1">
        <v>0</v>
      </c>
      <c r="DA529" s="1">
        <v>0</v>
      </c>
      <c r="DB529" s="1">
        <v>39</v>
      </c>
      <c r="DC529" s="1">
        <v>5.0999999999999997E-2</v>
      </c>
      <c r="DE529" s="2"/>
      <c r="DF529" s="1" t="s">
        <v>1302</v>
      </c>
      <c r="DG529" s="1">
        <v>40</v>
      </c>
      <c r="DH529" s="1">
        <v>2</v>
      </c>
      <c r="DI529" s="1">
        <v>8</v>
      </c>
      <c r="DJ529" s="1">
        <v>10</v>
      </c>
      <c r="DK529" s="1">
        <v>3</v>
      </c>
      <c r="DL529" s="1">
        <v>13</v>
      </c>
      <c r="DM529" s="1">
        <v>46</v>
      </c>
      <c r="DN529" s="1">
        <v>42</v>
      </c>
      <c r="DO529" s="1">
        <v>0</v>
      </c>
      <c r="DP529" s="1">
        <v>1</v>
      </c>
      <c r="DQ529" s="1">
        <v>0</v>
      </c>
      <c r="DR529" s="1">
        <v>0</v>
      </c>
      <c r="DS529" s="1">
        <v>0</v>
      </c>
      <c r="DT529" s="1">
        <v>39</v>
      </c>
      <c r="DU529" s="1">
        <v>5.0999999999999997E-2</v>
      </c>
    </row>
    <row r="530" spans="1:125" x14ac:dyDescent="0.2">
      <c r="A530" s="2" t="s">
        <v>977</v>
      </c>
      <c r="B530" s="1" t="s">
        <v>821</v>
      </c>
      <c r="C530" s="1">
        <v>82</v>
      </c>
      <c r="D530" s="1">
        <v>3</v>
      </c>
      <c r="E530" s="1">
        <v>7</v>
      </c>
      <c r="F530" s="1">
        <v>10</v>
      </c>
      <c r="G530" s="1">
        <v>2</v>
      </c>
      <c r="H530" s="1">
        <v>39</v>
      </c>
      <c r="I530" s="1">
        <v>85</v>
      </c>
      <c r="J530" s="1">
        <v>158</v>
      </c>
      <c r="K530" s="1">
        <v>0</v>
      </c>
      <c r="L530" s="1">
        <v>3</v>
      </c>
      <c r="M530" s="1">
        <v>0</v>
      </c>
      <c r="N530" s="1">
        <v>0</v>
      </c>
      <c r="O530" s="1">
        <v>1</v>
      </c>
      <c r="P530" s="1">
        <v>52</v>
      </c>
      <c r="Q530" s="1">
        <v>5.8000000000000003E-2</v>
      </c>
      <c r="S530" s="1" t="s">
        <v>512</v>
      </c>
      <c r="T530" s="1" t="s">
        <v>811</v>
      </c>
      <c r="U530" s="1">
        <v>33</v>
      </c>
      <c r="V530" s="1">
        <v>5</v>
      </c>
      <c r="W530" s="1">
        <v>4</v>
      </c>
      <c r="X530" s="1">
        <v>9</v>
      </c>
      <c r="Y530" s="1">
        <v>8</v>
      </c>
      <c r="Z530" s="1">
        <v>9</v>
      </c>
      <c r="AA530" s="1">
        <v>46</v>
      </c>
      <c r="AB530" s="1">
        <v>8</v>
      </c>
      <c r="AC530" s="1">
        <v>1</v>
      </c>
      <c r="AD530" s="1">
        <v>0</v>
      </c>
      <c r="AE530" s="1">
        <v>0</v>
      </c>
      <c r="AF530" s="1">
        <v>0</v>
      </c>
      <c r="AG530" s="1">
        <v>1</v>
      </c>
      <c r="AH530" s="1">
        <v>56</v>
      </c>
      <c r="AI530" s="1">
        <v>8.8999999999999996E-2</v>
      </c>
      <c r="AK530" s="2" t="s">
        <v>428</v>
      </c>
      <c r="AL530" s="1" t="s">
        <v>824</v>
      </c>
      <c r="AM530" s="1">
        <v>67</v>
      </c>
      <c r="AN530" s="1">
        <v>2</v>
      </c>
      <c r="AO530" s="1">
        <v>6</v>
      </c>
      <c r="AP530" s="1">
        <v>8</v>
      </c>
      <c r="AQ530" s="1">
        <v>-2</v>
      </c>
      <c r="AR530" s="1">
        <v>67</v>
      </c>
      <c r="AS530" s="1">
        <v>149</v>
      </c>
      <c r="AT530" s="1">
        <v>25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54</v>
      </c>
      <c r="BA530" s="1">
        <v>3.6999999999999998E-2</v>
      </c>
      <c r="BC530" s="2" t="s">
        <v>393</v>
      </c>
      <c r="BD530" s="1" t="s">
        <v>818</v>
      </c>
      <c r="BE530" s="1">
        <v>46</v>
      </c>
      <c r="BF530" s="1">
        <v>2</v>
      </c>
      <c r="BG530" s="1">
        <v>3</v>
      </c>
      <c r="BH530" s="1">
        <v>5</v>
      </c>
      <c r="BI530" s="1">
        <v>-7</v>
      </c>
      <c r="BJ530" s="1">
        <v>70</v>
      </c>
      <c r="BK530" s="1">
        <v>116</v>
      </c>
      <c r="BL530" s="1">
        <v>3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24</v>
      </c>
      <c r="BS530" s="1">
        <v>8.3000000000000004E-2</v>
      </c>
      <c r="BU530" s="2" t="s">
        <v>164</v>
      </c>
      <c r="BV530" s="1" t="s">
        <v>805</v>
      </c>
      <c r="BW530" s="1">
        <v>28</v>
      </c>
      <c r="BX530" s="1">
        <v>4</v>
      </c>
      <c r="BY530" s="1">
        <v>5</v>
      </c>
      <c r="BZ530" s="1">
        <v>9</v>
      </c>
      <c r="CA530" s="1">
        <v>-9</v>
      </c>
      <c r="CB530" s="1">
        <v>12</v>
      </c>
      <c r="CC530" s="1">
        <v>7</v>
      </c>
      <c r="CD530" s="1">
        <v>6</v>
      </c>
      <c r="CE530" s="1">
        <v>1</v>
      </c>
      <c r="CF530" s="1">
        <v>0</v>
      </c>
      <c r="CG530" s="1">
        <v>0</v>
      </c>
      <c r="CH530" s="1">
        <v>0</v>
      </c>
      <c r="CI530" s="1">
        <v>1</v>
      </c>
      <c r="CJ530" s="1">
        <v>51</v>
      </c>
      <c r="CK530" s="1">
        <v>7.8E-2</v>
      </c>
      <c r="CL530" s="1" t="s">
        <v>797</v>
      </c>
      <c r="CM530" s="1" t="s">
        <v>404</v>
      </c>
      <c r="CN530" s="1" t="s">
        <v>796</v>
      </c>
      <c r="CO530" s="1">
        <v>25</v>
      </c>
      <c r="CP530" s="1">
        <v>2</v>
      </c>
      <c r="CQ530" s="1">
        <v>8</v>
      </c>
      <c r="CR530" s="1">
        <v>10</v>
      </c>
      <c r="CS530" s="1">
        <v>0</v>
      </c>
      <c r="CT530" s="1">
        <v>18</v>
      </c>
      <c r="CU530" s="1">
        <v>54</v>
      </c>
      <c r="CV530" s="1">
        <v>10</v>
      </c>
      <c r="CW530" s="1">
        <v>0</v>
      </c>
      <c r="CX530" s="1">
        <v>0</v>
      </c>
      <c r="CY530" s="1">
        <v>0</v>
      </c>
      <c r="CZ530" s="1">
        <v>0</v>
      </c>
      <c r="DA530" s="1">
        <v>1</v>
      </c>
      <c r="DB530" s="1">
        <v>27</v>
      </c>
      <c r="DC530" s="1">
        <v>7.3999999999999996E-2</v>
      </c>
      <c r="DE530" s="2"/>
      <c r="DF530" s="1" t="s">
        <v>404</v>
      </c>
      <c r="DG530" s="1">
        <v>25</v>
      </c>
      <c r="DH530" s="1">
        <v>2</v>
      </c>
      <c r="DI530" s="1">
        <v>8</v>
      </c>
      <c r="DJ530" s="1">
        <v>10</v>
      </c>
      <c r="DK530" s="1">
        <v>0</v>
      </c>
      <c r="DL530" s="1">
        <v>18</v>
      </c>
      <c r="DM530" s="1">
        <v>54</v>
      </c>
      <c r="DN530" s="1">
        <v>10</v>
      </c>
      <c r="DO530" s="1">
        <v>0</v>
      </c>
      <c r="DP530" s="1">
        <v>0</v>
      </c>
      <c r="DQ530" s="1">
        <v>0</v>
      </c>
      <c r="DR530" s="1">
        <v>0</v>
      </c>
      <c r="DS530" s="1">
        <v>1</v>
      </c>
      <c r="DT530" s="1">
        <v>27</v>
      </c>
      <c r="DU530" s="1">
        <v>7.3999999999999996E-2</v>
      </c>
    </row>
    <row r="531" spans="1:125" x14ac:dyDescent="0.2">
      <c r="A531" s="2" t="s">
        <v>170</v>
      </c>
      <c r="B531" s="1" t="s">
        <v>820</v>
      </c>
      <c r="C531" s="1">
        <v>74</v>
      </c>
      <c r="D531" s="1">
        <v>1</v>
      </c>
      <c r="E531" s="1">
        <v>9</v>
      </c>
      <c r="F531" s="1">
        <v>10</v>
      </c>
      <c r="G531" s="1">
        <v>-9</v>
      </c>
      <c r="H531" s="1">
        <v>141</v>
      </c>
      <c r="I531" s="1">
        <v>110</v>
      </c>
      <c r="J531" s="1">
        <v>17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119</v>
      </c>
      <c r="Q531" s="1">
        <v>8.0000000000000002E-3</v>
      </c>
      <c r="S531" s="1" t="s">
        <v>871</v>
      </c>
      <c r="T531" s="1" t="s">
        <v>824</v>
      </c>
      <c r="U531" s="1">
        <v>41</v>
      </c>
      <c r="V531" s="1">
        <v>1</v>
      </c>
      <c r="W531" s="1">
        <v>8</v>
      </c>
      <c r="X531" s="1">
        <v>9</v>
      </c>
      <c r="Y531" s="1">
        <v>1</v>
      </c>
      <c r="Z531" s="1">
        <v>10</v>
      </c>
      <c r="AA531" s="1">
        <v>40</v>
      </c>
      <c r="AB531" s="1">
        <v>52</v>
      </c>
      <c r="AC531" s="1">
        <v>0</v>
      </c>
      <c r="AD531" s="1">
        <v>4</v>
      </c>
      <c r="AE531" s="1">
        <v>0</v>
      </c>
      <c r="AF531" s="1">
        <v>0</v>
      </c>
      <c r="AG531" s="1">
        <v>0</v>
      </c>
      <c r="AH531" s="1">
        <v>46</v>
      </c>
      <c r="AI531" s="1">
        <v>2.1999999999999999E-2</v>
      </c>
      <c r="AK531" s="2" t="s">
        <v>406</v>
      </c>
      <c r="AL531" s="1" t="s">
        <v>804</v>
      </c>
      <c r="AM531" s="1">
        <v>72</v>
      </c>
      <c r="AN531" s="1">
        <v>4</v>
      </c>
      <c r="AO531" s="1">
        <v>4</v>
      </c>
      <c r="AP531" s="1">
        <v>8</v>
      </c>
      <c r="AQ531" s="1">
        <v>-13</v>
      </c>
      <c r="AR531" s="1">
        <v>90</v>
      </c>
      <c r="AS531" s="1">
        <v>114</v>
      </c>
      <c r="AT531" s="1">
        <v>25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50</v>
      </c>
      <c r="BA531" s="1">
        <v>0.08</v>
      </c>
      <c r="BC531" s="2" t="s">
        <v>384</v>
      </c>
      <c r="BD531" s="1" t="s">
        <v>825</v>
      </c>
      <c r="BE531" s="1">
        <v>33</v>
      </c>
      <c r="BF531" s="1">
        <v>2</v>
      </c>
      <c r="BG531" s="1">
        <v>3</v>
      </c>
      <c r="BH531" s="1">
        <v>5</v>
      </c>
      <c r="BI531" s="1">
        <v>-7</v>
      </c>
      <c r="BJ531" s="1">
        <v>17</v>
      </c>
      <c r="BK531" s="1">
        <v>45</v>
      </c>
      <c r="BL531" s="1">
        <v>19</v>
      </c>
      <c r="BM531" s="1">
        <v>0</v>
      </c>
      <c r="BN531" s="1">
        <v>0</v>
      </c>
      <c r="BO531" s="1">
        <v>0</v>
      </c>
      <c r="BP531" s="1">
        <v>0</v>
      </c>
      <c r="BQ531" s="1">
        <v>1</v>
      </c>
      <c r="BR531" s="1">
        <v>26</v>
      </c>
      <c r="BS531" s="1">
        <v>7.6999999999999999E-2</v>
      </c>
      <c r="BU531" s="2" t="s">
        <v>672</v>
      </c>
      <c r="BV531" s="1" t="s">
        <v>799</v>
      </c>
      <c r="BW531" s="1">
        <v>17</v>
      </c>
      <c r="BX531" s="1">
        <v>3</v>
      </c>
      <c r="BY531" s="1">
        <v>6</v>
      </c>
      <c r="BZ531" s="1">
        <v>9</v>
      </c>
      <c r="CA531" s="1">
        <v>-2</v>
      </c>
      <c r="CB531" s="1">
        <v>6</v>
      </c>
      <c r="CC531" s="1">
        <v>7</v>
      </c>
      <c r="CD531" s="1">
        <v>2</v>
      </c>
      <c r="CE531" s="1">
        <v>0</v>
      </c>
      <c r="CF531" s="1">
        <v>2</v>
      </c>
      <c r="CG531" s="1">
        <v>1</v>
      </c>
      <c r="CH531" s="1">
        <v>0</v>
      </c>
      <c r="CI531" s="1">
        <v>0</v>
      </c>
      <c r="CJ531" s="1">
        <v>22</v>
      </c>
      <c r="CK531" s="1">
        <v>0.13600000000000001</v>
      </c>
      <c r="CL531" s="1" t="s">
        <v>797</v>
      </c>
      <c r="CM531" s="1" t="s">
        <v>1175</v>
      </c>
      <c r="CN531" s="1" t="s">
        <v>807</v>
      </c>
      <c r="CO531" s="1">
        <v>53</v>
      </c>
      <c r="CP531" s="1">
        <v>4</v>
      </c>
      <c r="CQ531" s="1">
        <v>6</v>
      </c>
      <c r="CR531" s="1">
        <v>10</v>
      </c>
      <c r="CS531" s="1">
        <v>-15</v>
      </c>
      <c r="CT531" s="1">
        <v>12</v>
      </c>
      <c r="CU531" s="1">
        <v>14</v>
      </c>
      <c r="CV531" s="1">
        <v>5</v>
      </c>
      <c r="CW531" s="1">
        <v>2</v>
      </c>
      <c r="CX531" s="1">
        <v>3</v>
      </c>
      <c r="CY531" s="1">
        <v>0</v>
      </c>
      <c r="CZ531" s="1">
        <v>0</v>
      </c>
      <c r="DA531" s="1">
        <v>0</v>
      </c>
      <c r="DB531" s="1">
        <v>61</v>
      </c>
      <c r="DC531" s="1">
        <v>6.6000000000000003E-2</v>
      </c>
      <c r="DE531" s="2"/>
      <c r="DF531" s="1" t="s">
        <v>1175</v>
      </c>
      <c r="DG531" s="1">
        <v>53</v>
      </c>
      <c r="DH531" s="1">
        <v>4</v>
      </c>
      <c r="DI531" s="1">
        <v>6</v>
      </c>
      <c r="DJ531" s="1">
        <v>10</v>
      </c>
      <c r="DK531" s="1">
        <v>-15</v>
      </c>
      <c r="DL531" s="1">
        <v>12</v>
      </c>
      <c r="DM531" s="1">
        <v>14</v>
      </c>
      <c r="DN531" s="1">
        <v>5</v>
      </c>
      <c r="DO531" s="1">
        <v>2</v>
      </c>
      <c r="DP531" s="1">
        <v>3</v>
      </c>
      <c r="DQ531" s="1">
        <v>0</v>
      </c>
      <c r="DR531" s="1">
        <v>0</v>
      </c>
      <c r="DS531" s="1">
        <v>0</v>
      </c>
      <c r="DT531" s="1">
        <v>61</v>
      </c>
      <c r="DU531" s="1">
        <v>6.6000000000000003E-2</v>
      </c>
    </row>
    <row r="532" spans="1:125" x14ac:dyDescent="0.2">
      <c r="A532" s="2" t="s">
        <v>576</v>
      </c>
      <c r="B532" s="1" t="s">
        <v>821</v>
      </c>
      <c r="C532" s="1">
        <v>29</v>
      </c>
      <c r="D532" s="1">
        <v>5</v>
      </c>
      <c r="E532" s="1">
        <v>5</v>
      </c>
      <c r="F532" s="1">
        <v>10</v>
      </c>
      <c r="G532" s="1">
        <v>2</v>
      </c>
      <c r="H532" s="1">
        <v>4</v>
      </c>
      <c r="I532" s="1">
        <v>39</v>
      </c>
      <c r="J532" s="1">
        <v>12</v>
      </c>
      <c r="K532" s="1">
        <v>0</v>
      </c>
      <c r="L532" s="1">
        <v>0</v>
      </c>
      <c r="M532" s="1">
        <v>0</v>
      </c>
      <c r="N532" s="1">
        <v>0</v>
      </c>
      <c r="O532" s="1">
        <v>3</v>
      </c>
      <c r="P532" s="1">
        <v>43</v>
      </c>
      <c r="Q532" s="1">
        <v>0.11600000000000001</v>
      </c>
      <c r="S532" s="1" t="s">
        <v>446</v>
      </c>
      <c r="T532" s="1" t="s">
        <v>813</v>
      </c>
      <c r="U532" s="1">
        <v>42</v>
      </c>
      <c r="V532" s="1">
        <v>6</v>
      </c>
      <c r="W532" s="1">
        <v>3</v>
      </c>
      <c r="X532" s="1">
        <v>9</v>
      </c>
      <c r="Y532" s="1">
        <v>-6</v>
      </c>
      <c r="Z532" s="1">
        <v>33</v>
      </c>
      <c r="AA532" s="1">
        <v>59</v>
      </c>
      <c r="AB532" s="1">
        <v>13</v>
      </c>
      <c r="AC532" s="1">
        <v>0</v>
      </c>
      <c r="AD532" s="1">
        <v>0</v>
      </c>
      <c r="AE532" s="1">
        <v>0</v>
      </c>
      <c r="AF532" s="1">
        <v>0</v>
      </c>
      <c r="AG532" s="1">
        <v>2</v>
      </c>
      <c r="AH532" s="1">
        <v>41</v>
      </c>
      <c r="AI532" s="1">
        <v>0.14599999999999999</v>
      </c>
      <c r="AK532" s="2" t="s">
        <v>130</v>
      </c>
      <c r="AL532" s="1" t="s">
        <v>801</v>
      </c>
      <c r="AM532" s="1">
        <v>43</v>
      </c>
      <c r="AN532" s="1">
        <v>3</v>
      </c>
      <c r="AO532" s="1">
        <v>5</v>
      </c>
      <c r="AP532" s="1">
        <v>8</v>
      </c>
      <c r="AQ532" s="1">
        <v>-1</v>
      </c>
      <c r="AR532" s="1">
        <v>18</v>
      </c>
      <c r="AS532" s="1">
        <v>49</v>
      </c>
      <c r="AT532" s="1">
        <v>29</v>
      </c>
      <c r="AU532" s="1">
        <v>0</v>
      </c>
      <c r="AV532" s="1">
        <v>1</v>
      </c>
      <c r="AW532" s="1">
        <v>0</v>
      </c>
      <c r="AX532" s="1">
        <v>0</v>
      </c>
      <c r="AY532" s="1">
        <v>1</v>
      </c>
      <c r="AZ532" s="1">
        <v>58</v>
      </c>
      <c r="BA532" s="1">
        <v>5.1999999999999998E-2</v>
      </c>
      <c r="BC532" s="2" t="s">
        <v>535</v>
      </c>
      <c r="BD532" s="1" t="s">
        <v>796</v>
      </c>
      <c r="BE532" s="1">
        <v>18</v>
      </c>
      <c r="BF532" s="1">
        <v>2</v>
      </c>
      <c r="BG532" s="1">
        <v>3</v>
      </c>
      <c r="BH532" s="1">
        <v>5</v>
      </c>
      <c r="BI532" s="1">
        <v>-4</v>
      </c>
      <c r="BJ532" s="1">
        <v>6</v>
      </c>
      <c r="BK532" s="1">
        <v>14</v>
      </c>
      <c r="BL532" s="1">
        <v>15</v>
      </c>
      <c r="BM532" s="1">
        <v>0</v>
      </c>
      <c r="BN532" s="1">
        <v>0</v>
      </c>
      <c r="BO532" s="1">
        <v>0</v>
      </c>
      <c r="BP532" s="1">
        <v>0</v>
      </c>
      <c r="BQ532" s="1">
        <v>1</v>
      </c>
      <c r="BR532" s="1">
        <v>22</v>
      </c>
      <c r="BS532" s="1">
        <v>9.0999999999999998E-2</v>
      </c>
      <c r="BU532" s="2" t="s">
        <v>460</v>
      </c>
      <c r="BV532" s="1" t="s">
        <v>801</v>
      </c>
      <c r="BW532" s="1">
        <v>80</v>
      </c>
      <c r="BX532" s="1">
        <v>4</v>
      </c>
      <c r="BY532" s="1">
        <v>5</v>
      </c>
      <c r="BZ532" s="1">
        <v>9</v>
      </c>
      <c r="CA532" s="1">
        <v>-15</v>
      </c>
      <c r="CB532" s="1">
        <v>23</v>
      </c>
      <c r="CC532" s="1">
        <v>77</v>
      </c>
      <c r="CD532" s="1">
        <v>46</v>
      </c>
      <c r="CE532" s="1">
        <v>0</v>
      </c>
      <c r="CF532" s="1">
        <v>0</v>
      </c>
      <c r="CG532" s="1">
        <v>2</v>
      </c>
      <c r="CH532" s="1">
        <v>0</v>
      </c>
      <c r="CI532" s="1">
        <v>0</v>
      </c>
      <c r="CJ532" s="1">
        <v>61</v>
      </c>
      <c r="CK532" s="1">
        <v>6.6000000000000003E-2</v>
      </c>
      <c r="CL532" s="1" t="s">
        <v>797</v>
      </c>
      <c r="CM532" s="1" t="s">
        <v>382</v>
      </c>
      <c r="CN532" s="1" t="s">
        <v>805</v>
      </c>
      <c r="CO532" s="1">
        <v>69</v>
      </c>
      <c r="CP532" s="1">
        <v>5</v>
      </c>
      <c r="CQ532" s="1">
        <v>5</v>
      </c>
      <c r="CR532" s="1">
        <v>10</v>
      </c>
      <c r="CS532" s="1">
        <v>-1</v>
      </c>
      <c r="CT532" s="1">
        <v>57</v>
      </c>
      <c r="CU532" s="1">
        <v>128</v>
      </c>
      <c r="CV532" s="1">
        <v>35</v>
      </c>
      <c r="CW532" s="1">
        <v>0</v>
      </c>
      <c r="CX532" s="1">
        <v>0</v>
      </c>
      <c r="CY532" s="1">
        <v>0</v>
      </c>
      <c r="CZ532" s="1">
        <v>0</v>
      </c>
      <c r="DA532" s="1">
        <v>1</v>
      </c>
      <c r="DB532" s="1">
        <v>59</v>
      </c>
      <c r="DC532" s="1">
        <v>8.5000000000000006E-2</v>
      </c>
      <c r="DE532" s="2"/>
      <c r="DF532" s="1" t="s">
        <v>382</v>
      </c>
      <c r="DG532" s="1">
        <v>69</v>
      </c>
      <c r="DH532" s="1">
        <v>5</v>
      </c>
      <c r="DI532" s="1">
        <v>5</v>
      </c>
      <c r="DJ532" s="1">
        <v>10</v>
      </c>
      <c r="DK532" s="1">
        <v>-1</v>
      </c>
      <c r="DL532" s="1">
        <v>57</v>
      </c>
      <c r="DM532" s="1">
        <v>128</v>
      </c>
      <c r="DN532" s="1">
        <v>35</v>
      </c>
      <c r="DO532" s="1">
        <v>0</v>
      </c>
      <c r="DP532" s="1">
        <v>0</v>
      </c>
      <c r="DQ532" s="1">
        <v>0</v>
      </c>
      <c r="DR532" s="1">
        <v>0</v>
      </c>
      <c r="DS532" s="1">
        <v>1</v>
      </c>
      <c r="DT532" s="1">
        <v>59</v>
      </c>
      <c r="DU532" s="1">
        <v>8.5000000000000006E-2</v>
      </c>
    </row>
    <row r="533" spans="1:125" x14ac:dyDescent="0.2">
      <c r="A533" s="2" t="s">
        <v>595</v>
      </c>
      <c r="B533" s="1" t="s">
        <v>813</v>
      </c>
      <c r="C533" s="1">
        <v>58</v>
      </c>
      <c r="D533" s="1">
        <v>1</v>
      </c>
      <c r="E533" s="1">
        <v>9</v>
      </c>
      <c r="F533" s="1">
        <v>10</v>
      </c>
      <c r="G533" s="1">
        <v>-27</v>
      </c>
      <c r="H533" s="1">
        <v>75</v>
      </c>
      <c r="I533" s="1">
        <v>54</v>
      </c>
      <c r="J533" s="1">
        <v>116</v>
      </c>
      <c r="K533" s="1">
        <v>1</v>
      </c>
      <c r="L533" s="1">
        <v>2</v>
      </c>
      <c r="M533" s="1">
        <v>0</v>
      </c>
      <c r="N533" s="1">
        <v>0</v>
      </c>
      <c r="O533" s="1">
        <v>0</v>
      </c>
      <c r="P533" s="1">
        <v>61</v>
      </c>
      <c r="Q533" s="1">
        <v>1.6E-2</v>
      </c>
      <c r="S533" s="1" t="s">
        <v>863</v>
      </c>
      <c r="T533" s="1" t="s">
        <v>809</v>
      </c>
      <c r="U533" s="1">
        <v>41</v>
      </c>
      <c r="V533" s="1">
        <v>7</v>
      </c>
      <c r="W533" s="1">
        <v>2</v>
      </c>
      <c r="X533" s="1">
        <v>9</v>
      </c>
      <c r="Y533" s="1">
        <v>-7</v>
      </c>
      <c r="Z533" s="1">
        <v>41</v>
      </c>
      <c r="AA533" s="1">
        <v>95</v>
      </c>
      <c r="AB533" s="1">
        <v>16</v>
      </c>
      <c r="AC533" s="1">
        <v>1</v>
      </c>
      <c r="AD533" s="1">
        <v>0</v>
      </c>
      <c r="AE533" s="1">
        <v>0</v>
      </c>
      <c r="AF533" s="1">
        <v>0</v>
      </c>
      <c r="AG533" s="1">
        <v>1</v>
      </c>
      <c r="AH533" s="1">
        <v>72</v>
      </c>
      <c r="AI533" s="1">
        <v>9.7000000000000003E-2</v>
      </c>
      <c r="AK533" s="2" t="s">
        <v>1097</v>
      </c>
      <c r="AL533" s="1" t="s">
        <v>829</v>
      </c>
      <c r="AM533" s="1">
        <v>72</v>
      </c>
      <c r="AN533" s="1">
        <v>2</v>
      </c>
      <c r="AO533" s="1">
        <v>6</v>
      </c>
      <c r="AP533" s="1">
        <v>8</v>
      </c>
      <c r="AQ533" s="1">
        <v>-19</v>
      </c>
      <c r="AR533" s="1">
        <v>78</v>
      </c>
      <c r="AS533" s="1">
        <v>154</v>
      </c>
      <c r="AT533" s="1">
        <v>73</v>
      </c>
      <c r="AU533" s="1">
        <v>0</v>
      </c>
      <c r="AV533" s="1">
        <v>1</v>
      </c>
      <c r="AW533" s="1">
        <v>0</v>
      </c>
      <c r="AX533" s="1">
        <v>0</v>
      </c>
      <c r="AY533" s="1">
        <v>0</v>
      </c>
      <c r="AZ533" s="1">
        <v>76</v>
      </c>
      <c r="BA533" s="1">
        <v>2.5999999999999999E-2</v>
      </c>
      <c r="BC533" s="2" t="s">
        <v>566</v>
      </c>
      <c r="BD533" s="1" t="s">
        <v>821</v>
      </c>
      <c r="BE533" s="1">
        <v>37</v>
      </c>
      <c r="BF533" s="1">
        <v>2</v>
      </c>
      <c r="BG533" s="1">
        <v>3</v>
      </c>
      <c r="BH533" s="1">
        <v>5</v>
      </c>
      <c r="BI533" s="1">
        <v>1</v>
      </c>
      <c r="BJ533" s="1">
        <v>12</v>
      </c>
      <c r="BK533" s="1">
        <v>36</v>
      </c>
      <c r="BL533" s="1">
        <v>21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33</v>
      </c>
      <c r="BS533" s="1">
        <v>6.0999999999999999E-2</v>
      </c>
      <c r="BU533" s="2" t="s">
        <v>1097</v>
      </c>
      <c r="BV533" s="1" t="s">
        <v>829</v>
      </c>
      <c r="BW533" s="1">
        <v>65</v>
      </c>
      <c r="BX533" s="1">
        <v>3</v>
      </c>
      <c r="BY533" s="1">
        <v>6</v>
      </c>
      <c r="BZ533" s="1">
        <v>9</v>
      </c>
      <c r="CA533" s="1">
        <v>-7</v>
      </c>
      <c r="CB533" s="1">
        <v>114</v>
      </c>
      <c r="CC533" s="1">
        <v>158</v>
      </c>
      <c r="CD533" s="1">
        <v>91</v>
      </c>
      <c r="CE533" s="1">
        <v>0</v>
      </c>
      <c r="CF533" s="1">
        <v>1</v>
      </c>
      <c r="CG533" s="1">
        <v>0</v>
      </c>
      <c r="CH533" s="1">
        <v>0</v>
      </c>
      <c r="CI533" s="1">
        <v>0</v>
      </c>
      <c r="CJ533" s="1">
        <v>92</v>
      </c>
      <c r="CK533" s="1">
        <v>3.3000000000000002E-2</v>
      </c>
      <c r="CL533" s="1" t="s">
        <v>797</v>
      </c>
      <c r="CM533" s="1" t="s">
        <v>314</v>
      </c>
      <c r="CN533" s="1" t="s">
        <v>824</v>
      </c>
      <c r="CO533" s="1">
        <v>74</v>
      </c>
      <c r="CP533" s="1">
        <v>3</v>
      </c>
      <c r="CQ533" s="1">
        <v>6</v>
      </c>
      <c r="CR533" s="1">
        <v>9</v>
      </c>
      <c r="CS533" s="1">
        <v>-3</v>
      </c>
      <c r="CT533" s="1">
        <v>8</v>
      </c>
      <c r="CU533" s="1">
        <v>87</v>
      </c>
      <c r="CV533" s="1">
        <v>35</v>
      </c>
      <c r="CW533" s="1">
        <v>0</v>
      </c>
      <c r="CX533" s="1">
        <v>0</v>
      </c>
      <c r="CY533" s="1">
        <v>0</v>
      </c>
      <c r="CZ533" s="1">
        <v>1</v>
      </c>
      <c r="DA533" s="1">
        <v>0</v>
      </c>
      <c r="DB533" s="1">
        <v>77</v>
      </c>
      <c r="DC533" s="1">
        <v>3.9E-2</v>
      </c>
      <c r="DE533" s="2"/>
      <c r="DF533" s="1" t="s">
        <v>314</v>
      </c>
      <c r="DG533" s="1">
        <v>74</v>
      </c>
      <c r="DH533" s="1">
        <v>3</v>
      </c>
      <c r="DI533" s="1">
        <v>6</v>
      </c>
      <c r="DJ533" s="1">
        <v>9</v>
      </c>
      <c r="DK533" s="1">
        <v>-3</v>
      </c>
      <c r="DL533" s="1">
        <v>8</v>
      </c>
      <c r="DM533" s="1">
        <v>87</v>
      </c>
      <c r="DN533" s="1">
        <v>35</v>
      </c>
      <c r="DO533" s="1">
        <v>0</v>
      </c>
      <c r="DP533" s="1">
        <v>0</v>
      </c>
      <c r="DQ533" s="1">
        <v>0</v>
      </c>
      <c r="DR533" s="1">
        <v>1</v>
      </c>
      <c r="DS533" s="1">
        <v>0</v>
      </c>
      <c r="DT533" s="1">
        <v>77</v>
      </c>
      <c r="DU533" s="1">
        <v>3.9E-2</v>
      </c>
    </row>
    <row r="534" spans="1:125" x14ac:dyDescent="0.2">
      <c r="A534" s="2" t="s">
        <v>1062</v>
      </c>
      <c r="B534" s="1" t="s">
        <v>802</v>
      </c>
      <c r="C534" s="1">
        <v>67</v>
      </c>
      <c r="D534" s="1">
        <v>1</v>
      </c>
      <c r="E534" s="1">
        <v>9</v>
      </c>
      <c r="F534" s="1">
        <v>10</v>
      </c>
      <c r="G534" s="1">
        <v>27</v>
      </c>
      <c r="H534" s="1">
        <v>69</v>
      </c>
      <c r="I534" s="1">
        <v>171</v>
      </c>
      <c r="J534" s="1">
        <v>79</v>
      </c>
      <c r="K534" s="1">
        <v>0</v>
      </c>
      <c r="L534" s="1">
        <v>0</v>
      </c>
      <c r="M534" s="1">
        <v>0</v>
      </c>
      <c r="N534" s="1">
        <v>1</v>
      </c>
      <c r="O534" s="1">
        <v>0</v>
      </c>
      <c r="P534" s="1">
        <v>46</v>
      </c>
      <c r="Q534" s="1">
        <v>2.1999999999999999E-2</v>
      </c>
      <c r="S534" s="1" t="s">
        <v>530</v>
      </c>
      <c r="T534" s="1" t="s">
        <v>817</v>
      </c>
      <c r="U534" s="1">
        <v>51</v>
      </c>
      <c r="V534" s="1">
        <v>4</v>
      </c>
      <c r="W534" s="1">
        <v>5</v>
      </c>
      <c r="X534" s="1">
        <v>9</v>
      </c>
      <c r="Y534" s="1">
        <v>-4</v>
      </c>
      <c r="Z534" s="1">
        <v>78</v>
      </c>
      <c r="AA534" s="1">
        <v>126</v>
      </c>
      <c r="AB534" s="1">
        <v>33</v>
      </c>
      <c r="AC534" s="1">
        <v>0</v>
      </c>
      <c r="AD534" s="1">
        <v>0</v>
      </c>
      <c r="AE534" s="1">
        <v>1</v>
      </c>
      <c r="AF534" s="1">
        <v>0</v>
      </c>
      <c r="AG534" s="1">
        <v>0</v>
      </c>
      <c r="AH534" s="1">
        <v>65</v>
      </c>
      <c r="AI534" s="1">
        <v>6.2E-2</v>
      </c>
      <c r="AK534" s="2" t="s">
        <v>570</v>
      </c>
      <c r="AL534" s="1" t="s">
        <v>829</v>
      </c>
      <c r="AM534" s="1">
        <v>56</v>
      </c>
      <c r="AN534" s="1">
        <v>3</v>
      </c>
      <c r="AO534" s="1">
        <v>5</v>
      </c>
      <c r="AP534" s="1">
        <v>8</v>
      </c>
      <c r="AQ534" s="1">
        <v>3</v>
      </c>
      <c r="AR534" s="1">
        <v>18</v>
      </c>
      <c r="AS534" s="1">
        <v>116</v>
      </c>
      <c r="AT534" s="1">
        <v>136</v>
      </c>
      <c r="AU534" s="1">
        <v>0</v>
      </c>
      <c r="AV534" s="1">
        <v>0</v>
      </c>
      <c r="AW534" s="1">
        <v>0</v>
      </c>
      <c r="AX534" s="1">
        <v>0</v>
      </c>
      <c r="AY534" s="1">
        <v>2</v>
      </c>
      <c r="AZ534" s="1">
        <v>41</v>
      </c>
      <c r="BA534" s="1">
        <v>7.2999999999999995E-2</v>
      </c>
      <c r="BC534" s="2" t="s">
        <v>398</v>
      </c>
      <c r="BD534" s="1" t="s">
        <v>807</v>
      </c>
      <c r="BE534" s="1">
        <v>21</v>
      </c>
      <c r="BF534" s="1">
        <v>3</v>
      </c>
      <c r="BG534" s="1">
        <v>2</v>
      </c>
      <c r="BH534" s="1">
        <v>5</v>
      </c>
      <c r="BI534" s="1">
        <v>4</v>
      </c>
      <c r="BJ534" s="1">
        <v>4</v>
      </c>
      <c r="BK534" s="1">
        <v>17</v>
      </c>
      <c r="BL534" s="1">
        <v>8</v>
      </c>
      <c r="BM534" s="1">
        <v>1</v>
      </c>
      <c r="BN534" s="1">
        <v>0</v>
      </c>
      <c r="BO534" s="1">
        <v>0</v>
      </c>
      <c r="BP534" s="1">
        <v>0</v>
      </c>
      <c r="BQ534" s="1">
        <v>0</v>
      </c>
      <c r="BR534" s="1">
        <v>26</v>
      </c>
      <c r="BS534" s="1">
        <v>0.115</v>
      </c>
      <c r="BU534" s="2" t="s">
        <v>766</v>
      </c>
      <c r="BV534" s="1" t="s">
        <v>814</v>
      </c>
      <c r="BW534" s="1">
        <v>49</v>
      </c>
      <c r="BX534" s="1">
        <v>3</v>
      </c>
      <c r="BY534" s="1">
        <v>6</v>
      </c>
      <c r="BZ534" s="1">
        <v>9</v>
      </c>
      <c r="CA534" s="1">
        <v>-5</v>
      </c>
      <c r="CB534" s="1">
        <v>14</v>
      </c>
      <c r="CC534" s="1">
        <v>45</v>
      </c>
      <c r="CD534" s="1">
        <v>49</v>
      </c>
      <c r="CE534" s="1">
        <v>0</v>
      </c>
      <c r="CF534" s="1">
        <v>0</v>
      </c>
      <c r="CG534" s="1">
        <v>0</v>
      </c>
      <c r="CH534" s="1">
        <v>0</v>
      </c>
      <c r="CI534" s="1">
        <v>2</v>
      </c>
      <c r="CJ534" s="1">
        <v>82</v>
      </c>
      <c r="CK534" s="1">
        <v>3.6999999999999998E-2</v>
      </c>
      <c r="CL534" s="1" t="s">
        <v>797</v>
      </c>
      <c r="CM534" s="1" t="s">
        <v>990</v>
      </c>
      <c r="CN534" s="1" t="s">
        <v>816</v>
      </c>
      <c r="CO534" s="1">
        <v>82</v>
      </c>
      <c r="CP534" s="1">
        <v>3</v>
      </c>
      <c r="CQ534" s="1">
        <v>6</v>
      </c>
      <c r="CR534" s="1">
        <v>9</v>
      </c>
      <c r="CS534" s="1">
        <v>1</v>
      </c>
      <c r="CT534" s="1">
        <v>54</v>
      </c>
      <c r="CU534" s="1">
        <v>209</v>
      </c>
      <c r="CV534" s="1">
        <v>129</v>
      </c>
      <c r="CW534" s="1">
        <v>0</v>
      </c>
      <c r="CX534" s="1">
        <v>0</v>
      </c>
      <c r="CY534" s="1">
        <v>0</v>
      </c>
      <c r="CZ534" s="1">
        <v>0</v>
      </c>
      <c r="DA534" s="1">
        <v>0</v>
      </c>
      <c r="DB534" s="1">
        <v>69</v>
      </c>
      <c r="DC534" s="1">
        <v>4.2999999999999997E-2</v>
      </c>
      <c r="DE534" s="2"/>
      <c r="DF534" s="1" t="s">
        <v>990</v>
      </c>
      <c r="DG534" s="1">
        <v>82</v>
      </c>
      <c r="DH534" s="1">
        <v>3</v>
      </c>
      <c r="DI534" s="1">
        <v>6</v>
      </c>
      <c r="DJ534" s="1">
        <v>9</v>
      </c>
      <c r="DK534" s="1">
        <v>1</v>
      </c>
      <c r="DL534" s="1">
        <v>54</v>
      </c>
      <c r="DM534" s="1">
        <v>209</v>
      </c>
      <c r="DN534" s="1">
        <v>129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69</v>
      </c>
      <c r="DU534" s="1">
        <v>4.2999999999999997E-2</v>
      </c>
    </row>
    <row r="535" spans="1:125" x14ac:dyDescent="0.2">
      <c r="A535" s="2" t="s">
        <v>474</v>
      </c>
      <c r="B535" s="1" t="s">
        <v>808</v>
      </c>
      <c r="C535" s="1">
        <v>31</v>
      </c>
      <c r="D535" s="1">
        <v>3</v>
      </c>
      <c r="E535" s="1">
        <v>6</v>
      </c>
      <c r="F535" s="1">
        <v>9</v>
      </c>
      <c r="G535" s="1">
        <v>1</v>
      </c>
      <c r="H535" s="1">
        <v>2</v>
      </c>
      <c r="I535" s="1">
        <v>23</v>
      </c>
      <c r="J535" s="1">
        <v>7</v>
      </c>
      <c r="K535" s="1">
        <v>0</v>
      </c>
      <c r="L535" s="1">
        <v>1</v>
      </c>
      <c r="M535" s="1">
        <v>0</v>
      </c>
      <c r="N535" s="1">
        <v>0</v>
      </c>
      <c r="O535" s="1">
        <v>0</v>
      </c>
      <c r="P535" s="1">
        <v>37</v>
      </c>
      <c r="Q535" s="1">
        <v>8.1000000000000003E-2</v>
      </c>
      <c r="S535" s="1" t="s">
        <v>695</v>
      </c>
      <c r="T535" s="1" t="s">
        <v>796</v>
      </c>
      <c r="U535" s="1">
        <v>40</v>
      </c>
      <c r="V535" s="1">
        <v>1</v>
      </c>
      <c r="W535" s="1">
        <v>8</v>
      </c>
      <c r="X535" s="1">
        <v>9</v>
      </c>
      <c r="Y535" s="1">
        <v>16</v>
      </c>
      <c r="Z535" s="1">
        <v>14</v>
      </c>
      <c r="AA535" s="1">
        <v>56</v>
      </c>
      <c r="AB535" s="1">
        <v>69</v>
      </c>
      <c r="AC535" s="1">
        <v>0</v>
      </c>
      <c r="AD535" s="1">
        <v>0</v>
      </c>
      <c r="AE535" s="1">
        <v>0</v>
      </c>
      <c r="AF535" s="1">
        <v>2</v>
      </c>
      <c r="AG535" s="1">
        <v>1</v>
      </c>
      <c r="AH535" s="1">
        <v>27</v>
      </c>
      <c r="AI535" s="1">
        <v>3.6999999999999998E-2</v>
      </c>
      <c r="AK535" s="2" t="s">
        <v>1098</v>
      </c>
      <c r="AL535" s="1" t="s">
        <v>813</v>
      </c>
      <c r="AM535" s="1">
        <v>29</v>
      </c>
      <c r="AN535" s="1">
        <v>4</v>
      </c>
      <c r="AO535" s="1">
        <v>4</v>
      </c>
      <c r="AP535" s="1">
        <v>8</v>
      </c>
      <c r="AQ535" s="1">
        <v>-2</v>
      </c>
      <c r="AR535" s="1">
        <v>6</v>
      </c>
      <c r="AS535" s="1">
        <v>32</v>
      </c>
      <c r="AT535" s="1">
        <v>8</v>
      </c>
      <c r="AU535" s="1">
        <v>1</v>
      </c>
      <c r="AV535" s="1">
        <v>0</v>
      </c>
      <c r="AW535" s="1">
        <v>0</v>
      </c>
      <c r="AX535" s="1">
        <v>0</v>
      </c>
      <c r="AY535" s="1">
        <v>1</v>
      </c>
      <c r="AZ535" s="1">
        <v>40</v>
      </c>
      <c r="BA535" s="1">
        <v>0.1</v>
      </c>
      <c r="BC535" s="2" t="s">
        <v>131</v>
      </c>
      <c r="BD535" s="1" t="s">
        <v>801</v>
      </c>
      <c r="BE535" s="1">
        <v>32</v>
      </c>
      <c r="BF535" s="1">
        <v>3</v>
      </c>
      <c r="BG535" s="1">
        <v>2</v>
      </c>
      <c r="BH535" s="1">
        <v>5</v>
      </c>
      <c r="BI535" s="1">
        <v>-7</v>
      </c>
      <c r="BJ535" s="1">
        <v>85</v>
      </c>
      <c r="BK535" s="1">
        <v>143</v>
      </c>
      <c r="BL535" s="1">
        <v>12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15</v>
      </c>
      <c r="BS535" s="1">
        <v>0.2</v>
      </c>
      <c r="BU535" s="2" t="s">
        <v>1099</v>
      </c>
      <c r="BV535" s="1" t="s">
        <v>813</v>
      </c>
      <c r="BW535" s="1">
        <v>47</v>
      </c>
      <c r="BX535" s="1">
        <v>3</v>
      </c>
      <c r="BY535" s="1">
        <v>6</v>
      </c>
      <c r="BZ535" s="1">
        <v>9</v>
      </c>
      <c r="CA535" s="1">
        <v>-14</v>
      </c>
      <c r="CB535" s="1">
        <v>14</v>
      </c>
      <c r="CC535" s="1">
        <v>65</v>
      </c>
      <c r="CD535" s="1">
        <v>86</v>
      </c>
      <c r="CE535" s="1">
        <v>0</v>
      </c>
      <c r="CF535" s="1">
        <v>0</v>
      </c>
      <c r="CG535" s="1">
        <v>0</v>
      </c>
      <c r="CH535" s="1">
        <v>1</v>
      </c>
      <c r="CI535" s="1">
        <v>0</v>
      </c>
      <c r="CJ535" s="1">
        <v>40</v>
      </c>
      <c r="CK535" s="1">
        <v>7.4999999999999997E-2</v>
      </c>
      <c r="CL535" s="1" t="s">
        <v>797</v>
      </c>
      <c r="CM535" s="1" t="s">
        <v>408</v>
      </c>
      <c r="CN535" s="1" t="s">
        <v>816</v>
      </c>
      <c r="CO535" s="1">
        <v>60</v>
      </c>
      <c r="CP535" s="1">
        <v>6</v>
      </c>
      <c r="CQ535" s="1">
        <v>3</v>
      </c>
      <c r="CR535" s="1">
        <v>9</v>
      </c>
      <c r="CS535" s="1">
        <v>-6</v>
      </c>
      <c r="CT535" s="1">
        <v>54</v>
      </c>
      <c r="CU535" s="1">
        <v>102</v>
      </c>
      <c r="CV535" s="1">
        <v>11</v>
      </c>
      <c r="CW535" s="1">
        <v>0</v>
      </c>
      <c r="CX535" s="1">
        <v>0</v>
      </c>
      <c r="CY535" s="1">
        <v>0</v>
      </c>
      <c r="CZ535" s="1">
        <v>0</v>
      </c>
      <c r="DA535" s="1">
        <v>1</v>
      </c>
      <c r="DB535" s="1">
        <v>44</v>
      </c>
      <c r="DC535" s="1">
        <v>0.13600000000000001</v>
      </c>
      <c r="DE535" s="2"/>
      <c r="DF535" s="1" t="s">
        <v>408</v>
      </c>
      <c r="DG535" s="1">
        <v>60</v>
      </c>
      <c r="DH535" s="1">
        <v>6</v>
      </c>
      <c r="DI535" s="1">
        <v>3</v>
      </c>
      <c r="DJ535" s="1">
        <v>9</v>
      </c>
      <c r="DK535" s="1">
        <v>-6</v>
      </c>
      <c r="DL535" s="1">
        <v>54</v>
      </c>
      <c r="DM535" s="1">
        <v>102</v>
      </c>
      <c r="DN535" s="1">
        <v>11</v>
      </c>
      <c r="DO535" s="1">
        <v>0</v>
      </c>
      <c r="DP535" s="1">
        <v>0</v>
      </c>
      <c r="DQ535" s="1">
        <v>0</v>
      </c>
      <c r="DR535" s="1">
        <v>0</v>
      </c>
      <c r="DS535" s="1">
        <v>1</v>
      </c>
      <c r="DT535" s="1">
        <v>44</v>
      </c>
      <c r="DU535" s="1">
        <v>0.13600000000000001</v>
      </c>
    </row>
    <row r="536" spans="1:125" x14ac:dyDescent="0.2">
      <c r="A536" s="2" t="s">
        <v>168</v>
      </c>
      <c r="B536" s="1" t="s">
        <v>806</v>
      </c>
      <c r="C536" s="1">
        <v>54</v>
      </c>
      <c r="D536" s="1">
        <v>4</v>
      </c>
      <c r="E536" s="1">
        <v>5</v>
      </c>
      <c r="F536" s="1">
        <v>9</v>
      </c>
      <c r="G536" s="1">
        <v>-4</v>
      </c>
      <c r="H536" s="1">
        <v>98</v>
      </c>
      <c r="I536" s="1">
        <v>114</v>
      </c>
      <c r="J536" s="1">
        <v>40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51</v>
      </c>
      <c r="Q536" s="1">
        <v>7.8E-2</v>
      </c>
      <c r="S536" s="1" t="s">
        <v>973</v>
      </c>
      <c r="T536" s="1" t="s">
        <v>813</v>
      </c>
      <c r="U536" s="1">
        <v>18</v>
      </c>
      <c r="V536" s="1">
        <v>2</v>
      </c>
      <c r="W536" s="1">
        <v>7</v>
      </c>
      <c r="X536" s="1">
        <v>9</v>
      </c>
      <c r="Y536" s="1">
        <v>-3</v>
      </c>
      <c r="Z536" s="1">
        <v>10</v>
      </c>
      <c r="AA536" s="1">
        <v>9</v>
      </c>
      <c r="AB536" s="1">
        <v>4</v>
      </c>
      <c r="AC536" s="1">
        <v>1</v>
      </c>
      <c r="AD536" s="1">
        <v>4</v>
      </c>
      <c r="AE536" s="1">
        <v>0</v>
      </c>
      <c r="AF536" s="1">
        <v>0</v>
      </c>
      <c r="AG536" s="1">
        <v>0</v>
      </c>
      <c r="AH536" s="1">
        <v>26</v>
      </c>
      <c r="AI536" s="1">
        <v>7.6999999999999999E-2</v>
      </c>
      <c r="AK536" s="2" t="s">
        <v>630</v>
      </c>
      <c r="AL536" s="1" t="s">
        <v>824</v>
      </c>
      <c r="AM536" s="1">
        <v>80</v>
      </c>
      <c r="AN536" s="1">
        <v>3</v>
      </c>
      <c r="AO536" s="1">
        <v>5</v>
      </c>
      <c r="AP536" s="1">
        <v>8</v>
      </c>
      <c r="AQ536" s="1">
        <v>-5</v>
      </c>
      <c r="AR536" s="1">
        <v>83</v>
      </c>
      <c r="AS536" s="1">
        <v>92</v>
      </c>
      <c r="AT536" s="1">
        <v>29</v>
      </c>
      <c r="AU536" s="1">
        <v>0</v>
      </c>
      <c r="AV536" s="1">
        <v>0</v>
      </c>
      <c r="AW536" s="1">
        <v>0</v>
      </c>
      <c r="AX536" s="1">
        <v>1</v>
      </c>
      <c r="AY536" s="1">
        <v>0</v>
      </c>
      <c r="AZ536" s="1">
        <v>67</v>
      </c>
      <c r="BA536" s="1">
        <v>4.4999999999999998E-2</v>
      </c>
      <c r="BC536" s="2" t="s">
        <v>135</v>
      </c>
      <c r="BD536" s="1" t="s">
        <v>815</v>
      </c>
      <c r="BE536" s="1">
        <v>20</v>
      </c>
      <c r="BF536" s="1">
        <v>4</v>
      </c>
      <c r="BG536" s="1">
        <v>1</v>
      </c>
      <c r="BH536" s="1">
        <v>5</v>
      </c>
      <c r="BI536" s="1">
        <v>4</v>
      </c>
      <c r="BJ536" s="1">
        <v>8</v>
      </c>
      <c r="BK536" s="1">
        <v>11</v>
      </c>
      <c r="BL536" s="1">
        <v>5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34</v>
      </c>
      <c r="BS536" s="1">
        <v>0.11799999999999999</v>
      </c>
      <c r="BU536" s="2" t="s">
        <v>676</v>
      </c>
      <c r="BV536" s="1" t="s">
        <v>810</v>
      </c>
      <c r="BW536" s="1">
        <v>12</v>
      </c>
      <c r="BX536" s="1">
        <v>2</v>
      </c>
      <c r="BY536" s="1">
        <v>7</v>
      </c>
      <c r="BZ536" s="1">
        <v>9</v>
      </c>
      <c r="CA536" s="1">
        <v>7</v>
      </c>
      <c r="CB536" s="1">
        <v>4</v>
      </c>
      <c r="CC536" s="1">
        <v>2</v>
      </c>
      <c r="CD536" s="1">
        <v>4</v>
      </c>
      <c r="CE536" s="1">
        <v>0</v>
      </c>
      <c r="CF536" s="1">
        <v>1</v>
      </c>
      <c r="CG536" s="1">
        <v>0</v>
      </c>
      <c r="CH536" s="1">
        <v>0</v>
      </c>
      <c r="CI536" s="1">
        <v>0</v>
      </c>
      <c r="CJ536" s="1">
        <v>13</v>
      </c>
      <c r="CK536" s="1">
        <v>0.154</v>
      </c>
      <c r="CL536" s="1" t="s">
        <v>797</v>
      </c>
      <c r="CM536" s="1" t="s">
        <v>1645</v>
      </c>
      <c r="CN536" s="1" t="s">
        <v>809</v>
      </c>
      <c r="CO536" s="1">
        <v>37</v>
      </c>
      <c r="CP536" s="1">
        <v>2</v>
      </c>
      <c r="CQ536" s="1">
        <v>7</v>
      </c>
      <c r="CR536" s="1">
        <v>9</v>
      </c>
      <c r="CS536" s="1">
        <v>-17</v>
      </c>
      <c r="CT536" s="1">
        <v>4</v>
      </c>
      <c r="CU536" s="1">
        <v>21</v>
      </c>
      <c r="CV536" s="1">
        <v>8</v>
      </c>
      <c r="CW536" s="1">
        <v>1</v>
      </c>
      <c r="CX536" s="1">
        <v>1</v>
      </c>
      <c r="CY536" s="1">
        <v>0</v>
      </c>
      <c r="CZ536" s="1">
        <v>0</v>
      </c>
      <c r="DA536" s="1">
        <v>1</v>
      </c>
      <c r="DB536" s="1">
        <v>49</v>
      </c>
      <c r="DC536" s="1">
        <v>4.1000000000000002E-2</v>
      </c>
      <c r="DE536" s="2"/>
      <c r="DF536" s="1" t="s">
        <v>1645</v>
      </c>
      <c r="DG536" s="1">
        <v>37</v>
      </c>
      <c r="DH536" s="1">
        <v>2</v>
      </c>
      <c r="DI536" s="1">
        <v>7</v>
      </c>
      <c r="DJ536" s="1">
        <v>9</v>
      </c>
      <c r="DK536" s="1">
        <v>-17</v>
      </c>
      <c r="DL536" s="1">
        <v>4</v>
      </c>
      <c r="DM536" s="1">
        <v>21</v>
      </c>
      <c r="DN536" s="1">
        <v>8</v>
      </c>
      <c r="DO536" s="1">
        <v>1</v>
      </c>
      <c r="DP536" s="1">
        <v>1</v>
      </c>
      <c r="DQ536" s="1">
        <v>0</v>
      </c>
      <c r="DR536" s="1">
        <v>0</v>
      </c>
      <c r="DS536" s="1">
        <v>1</v>
      </c>
      <c r="DT536" s="1">
        <v>49</v>
      </c>
      <c r="DU536" s="1">
        <v>4.1000000000000002E-2</v>
      </c>
    </row>
    <row r="537" spans="1:125" x14ac:dyDescent="0.2">
      <c r="A537" s="2" t="s">
        <v>1100</v>
      </c>
      <c r="B537" s="1" t="s">
        <v>802</v>
      </c>
      <c r="C537" s="1">
        <v>57</v>
      </c>
      <c r="D537" s="1">
        <v>2</v>
      </c>
      <c r="E537" s="1">
        <v>7</v>
      </c>
      <c r="F537" s="1">
        <v>9</v>
      </c>
      <c r="G537" s="1">
        <v>-3</v>
      </c>
      <c r="H537" s="1">
        <v>48</v>
      </c>
      <c r="I537" s="1">
        <v>54</v>
      </c>
      <c r="J537" s="1">
        <v>60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40</v>
      </c>
      <c r="Q537" s="1">
        <v>0.05</v>
      </c>
      <c r="S537" s="1" t="s">
        <v>939</v>
      </c>
      <c r="T537" s="1" t="s">
        <v>818</v>
      </c>
      <c r="U537" s="1">
        <v>80</v>
      </c>
      <c r="V537" s="1">
        <v>2</v>
      </c>
      <c r="W537" s="1">
        <v>7</v>
      </c>
      <c r="X537" s="1">
        <v>9</v>
      </c>
      <c r="Y537" s="1">
        <v>1</v>
      </c>
      <c r="Z537" s="1">
        <v>83</v>
      </c>
      <c r="AA537" s="1">
        <v>164</v>
      </c>
      <c r="AB537" s="1">
        <v>80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50</v>
      </c>
      <c r="AI537" s="1">
        <v>0.04</v>
      </c>
      <c r="AK537" s="2" t="s">
        <v>1101</v>
      </c>
      <c r="AL537" s="1" t="s">
        <v>816</v>
      </c>
      <c r="AM537" s="1">
        <v>25</v>
      </c>
      <c r="AN537" s="1">
        <v>1</v>
      </c>
      <c r="AO537" s="1">
        <v>7</v>
      </c>
      <c r="AP537" s="1">
        <v>8</v>
      </c>
      <c r="AQ537" s="1">
        <v>-1</v>
      </c>
      <c r="AR537" s="1">
        <v>15</v>
      </c>
      <c r="AS537" s="1">
        <v>49</v>
      </c>
      <c r="AT537" s="1">
        <v>30</v>
      </c>
      <c r="AU537" s="1">
        <v>1</v>
      </c>
      <c r="AV537" s="1">
        <v>0</v>
      </c>
      <c r="AW537" s="1">
        <v>0</v>
      </c>
      <c r="AX537" s="1">
        <v>0</v>
      </c>
      <c r="AY537" s="1">
        <v>0</v>
      </c>
      <c r="AZ537" s="1">
        <v>23</v>
      </c>
      <c r="BA537" s="1">
        <v>4.2999999999999997E-2</v>
      </c>
      <c r="BC537" s="2" t="s">
        <v>723</v>
      </c>
      <c r="BD537" s="1" t="s">
        <v>800</v>
      </c>
      <c r="BE537" s="1">
        <v>22</v>
      </c>
      <c r="BF537" s="1">
        <v>2</v>
      </c>
      <c r="BG537" s="1">
        <v>3</v>
      </c>
      <c r="BH537" s="1">
        <v>5</v>
      </c>
      <c r="BI537" s="1">
        <v>3</v>
      </c>
      <c r="BJ537" s="1">
        <v>38</v>
      </c>
      <c r="BK537" s="1">
        <v>87</v>
      </c>
      <c r="BL537" s="1">
        <v>28</v>
      </c>
      <c r="BM537" s="1">
        <v>0</v>
      </c>
      <c r="BN537" s="1">
        <v>0</v>
      </c>
      <c r="BO537" s="1">
        <v>0</v>
      </c>
      <c r="BP537" s="1">
        <v>0</v>
      </c>
      <c r="BQ537" s="1">
        <v>1</v>
      </c>
      <c r="BR537" s="1">
        <v>31</v>
      </c>
      <c r="BS537" s="1">
        <v>6.5000000000000002E-2</v>
      </c>
      <c r="BU537" s="2" t="s">
        <v>146</v>
      </c>
      <c r="BV537" s="1" t="s">
        <v>795</v>
      </c>
      <c r="BW537" s="1">
        <v>36</v>
      </c>
      <c r="BX537" s="1">
        <v>5</v>
      </c>
      <c r="BY537" s="1">
        <v>4</v>
      </c>
      <c r="BZ537" s="1">
        <v>9</v>
      </c>
      <c r="CA537" s="1">
        <v>1</v>
      </c>
      <c r="CB537" s="1">
        <v>6</v>
      </c>
      <c r="CC537" s="1">
        <v>47</v>
      </c>
      <c r="CD537" s="1">
        <v>13</v>
      </c>
      <c r="CE537" s="1">
        <v>0</v>
      </c>
      <c r="CF537" s="1">
        <v>0</v>
      </c>
      <c r="CG537" s="1">
        <v>0</v>
      </c>
      <c r="CH537" s="1">
        <v>0</v>
      </c>
      <c r="CI537" s="1">
        <v>2</v>
      </c>
      <c r="CJ537" s="1">
        <v>36</v>
      </c>
      <c r="CK537" s="1">
        <v>0.13900000000000001</v>
      </c>
      <c r="CL537" s="1" t="s">
        <v>797</v>
      </c>
      <c r="CM537" s="1" t="s">
        <v>374</v>
      </c>
      <c r="CN537" s="1" t="s">
        <v>800</v>
      </c>
      <c r="CO537" s="1">
        <v>52</v>
      </c>
      <c r="CP537" s="1">
        <v>3</v>
      </c>
      <c r="CQ537" s="1">
        <v>6</v>
      </c>
      <c r="CR537" s="1">
        <v>9</v>
      </c>
      <c r="CS537" s="1">
        <v>-2</v>
      </c>
      <c r="CT537" s="1">
        <v>30</v>
      </c>
      <c r="CU537" s="1">
        <v>43</v>
      </c>
      <c r="CV537" s="1">
        <v>20</v>
      </c>
      <c r="CW537" s="1">
        <v>0</v>
      </c>
      <c r="CX537" s="1">
        <v>0</v>
      </c>
      <c r="CY537" s="1">
        <v>0</v>
      </c>
      <c r="CZ537" s="1">
        <v>0</v>
      </c>
      <c r="DA537" s="1">
        <v>0</v>
      </c>
      <c r="DB537" s="1">
        <v>74</v>
      </c>
      <c r="DC537" s="1">
        <v>4.1000000000000002E-2</v>
      </c>
      <c r="DE537" s="2"/>
      <c r="DF537" s="1" t="s">
        <v>374</v>
      </c>
      <c r="DG537" s="1">
        <v>52</v>
      </c>
      <c r="DH537" s="1">
        <v>3</v>
      </c>
      <c r="DI537" s="1">
        <v>6</v>
      </c>
      <c r="DJ537" s="1">
        <v>9</v>
      </c>
      <c r="DK537" s="1">
        <v>-2</v>
      </c>
      <c r="DL537" s="1">
        <v>30</v>
      </c>
      <c r="DM537" s="1">
        <v>43</v>
      </c>
      <c r="DN537" s="1">
        <v>20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74</v>
      </c>
      <c r="DU537" s="1">
        <v>4.1000000000000002E-2</v>
      </c>
    </row>
    <row r="538" spans="1:125" x14ac:dyDescent="0.2">
      <c r="A538" s="2" t="s">
        <v>1102</v>
      </c>
      <c r="B538" s="1" t="s">
        <v>818</v>
      </c>
      <c r="C538" s="1">
        <v>67</v>
      </c>
      <c r="D538" s="1">
        <v>0</v>
      </c>
      <c r="E538" s="1">
        <v>9</v>
      </c>
      <c r="F538" s="1">
        <v>9</v>
      </c>
      <c r="G538" s="1">
        <v>8</v>
      </c>
      <c r="H538" s="1">
        <v>64</v>
      </c>
      <c r="I538" s="1">
        <v>111</v>
      </c>
      <c r="J538" s="1">
        <v>102</v>
      </c>
      <c r="K538" s="1">
        <v>0</v>
      </c>
      <c r="L538" s="1">
        <v>0</v>
      </c>
      <c r="M538" s="1">
        <v>0</v>
      </c>
      <c r="N538" s="1">
        <v>1</v>
      </c>
      <c r="O538" s="1">
        <v>0</v>
      </c>
      <c r="P538" s="1">
        <v>26</v>
      </c>
      <c r="Q538" s="1">
        <v>0</v>
      </c>
      <c r="S538" s="1" t="s">
        <v>1071</v>
      </c>
      <c r="T538" s="1" t="s">
        <v>818</v>
      </c>
      <c r="U538" s="1">
        <v>18</v>
      </c>
      <c r="V538" s="1">
        <v>2</v>
      </c>
      <c r="W538" s="1">
        <v>7</v>
      </c>
      <c r="X538" s="1">
        <v>9</v>
      </c>
      <c r="Y538" s="1">
        <v>-2</v>
      </c>
      <c r="Z538" s="1">
        <v>18</v>
      </c>
      <c r="AA538" s="1">
        <v>27</v>
      </c>
      <c r="AB538" s="1">
        <v>8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25</v>
      </c>
      <c r="AI538" s="1">
        <v>0.08</v>
      </c>
      <c r="AK538" s="2" t="s">
        <v>654</v>
      </c>
      <c r="AL538" s="1" t="s">
        <v>817</v>
      </c>
      <c r="AM538" s="1">
        <v>75</v>
      </c>
      <c r="AN538" s="1">
        <v>2</v>
      </c>
      <c r="AO538" s="1">
        <v>6</v>
      </c>
      <c r="AP538" s="1">
        <v>8</v>
      </c>
      <c r="AQ538" s="1">
        <v>-9</v>
      </c>
      <c r="AR538" s="1">
        <v>35</v>
      </c>
      <c r="AS538" s="1">
        <v>161</v>
      </c>
      <c r="AT538" s="1">
        <v>46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48</v>
      </c>
      <c r="BA538" s="1">
        <v>4.2000000000000003E-2</v>
      </c>
      <c r="BC538" s="2" t="s">
        <v>152</v>
      </c>
      <c r="BD538" s="1" t="s">
        <v>811</v>
      </c>
      <c r="BE538" s="1">
        <v>18</v>
      </c>
      <c r="BF538" s="1">
        <v>3</v>
      </c>
      <c r="BG538" s="1">
        <v>2</v>
      </c>
      <c r="BH538" s="1">
        <v>5</v>
      </c>
      <c r="BI538" s="1">
        <v>0</v>
      </c>
      <c r="BJ538" s="1">
        <v>19</v>
      </c>
      <c r="BK538" s="1">
        <v>19</v>
      </c>
      <c r="BL538" s="1">
        <v>1</v>
      </c>
      <c r="BM538" s="1">
        <v>0</v>
      </c>
      <c r="BN538" s="1">
        <v>0</v>
      </c>
      <c r="BO538" s="1">
        <v>0</v>
      </c>
      <c r="BP538" s="1">
        <v>0</v>
      </c>
      <c r="BQ538" s="1">
        <v>1</v>
      </c>
      <c r="BR538" s="1">
        <v>33</v>
      </c>
      <c r="BS538" s="1">
        <v>9.0999999999999998E-2</v>
      </c>
      <c r="BU538" s="2" t="s">
        <v>1103</v>
      </c>
      <c r="BV538" s="1" t="s">
        <v>818</v>
      </c>
      <c r="BW538" s="1">
        <v>68</v>
      </c>
      <c r="BX538" s="1">
        <v>1</v>
      </c>
      <c r="BY538" s="1">
        <v>8</v>
      </c>
      <c r="BZ538" s="1">
        <v>9</v>
      </c>
      <c r="CA538" s="1">
        <v>3</v>
      </c>
      <c r="CB538" s="1">
        <v>46</v>
      </c>
      <c r="CC538" s="1">
        <v>119</v>
      </c>
      <c r="CD538" s="1">
        <v>128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52</v>
      </c>
      <c r="CK538" s="1">
        <v>1.9E-2</v>
      </c>
      <c r="CL538" s="1" t="s">
        <v>797</v>
      </c>
      <c r="CM538" s="1" t="s">
        <v>963</v>
      </c>
      <c r="CN538" s="1" t="s">
        <v>799</v>
      </c>
      <c r="CO538" s="1">
        <v>72</v>
      </c>
      <c r="CP538" s="1">
        <v>1</v>
      </c>
      <c r="CQ538" s="1">
        <v>8</v>
      </c>
      <c r="CR538" s="1">
        <v>9</v>
      </c>
      <c r="CS538" s="1">
        <v>-13</v>
      </c>
      <c r="CT538" s="1">
        <v>55</v>
      </c>
      <c r="CU538" s="1">
        <v>167</v>
      </c>
      <c r="CV538" s="1">
        <v>108</v>
      </c>
      <c r="CW538" s="1">
        <v>0</v>
      </c>
      <c r="CX538" s="1">
        <v>0</v>
      </c>
      <c r="CY538" s="1">
        <v>0</v>
      </c>
      <c r="CZ538" s="1">
        <v>0</v>
      </c>
      <c r="DA538" s="1">
        <v>0</v>
      </c>
      <c r="DB538" s="1">
        <v>54</v>
      </c>
      <c r="DC538" s="1">
        <v>1.9E-2</v>
      </c>
      <c r="DE538" s="2"/>
      <c r="DF538" s="1" t="s">
        <v>963</v>
      </c>
      <c r="DG538" s="1">
        <v>72</v>
      </c>
      <c r="DH538" s="1">
        <v>1</v>
      </c>
      <c r="DI538" s="1">
        <v>8</v>
      </c>
      <c r="DJ538" s="1">
        <v>9</v>
      </c>
      <c r="DK538" s="1">
        <v>-13</v>
      </c>
      <c r="DL538" s="1">
        <v>55</v>
      </c>
      <c r="DM538" s="1">
        <v>167</v>
      </c>
      <c r="DN538" s="1">
        <v>108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54</v>
      </c>
      <c r="DU538" s="1">
        <v>1.9E-2</v>
      </c>
    </row>
    <row r="539" spans="1:125" x14ac:dyDescent="0.2">
      <c r="A539" s="2" t="s">
        <v>628</v>
      </c>
      <c r="B539" s="1" t="s">
        <v>801</v>
      </c>
      <c r="C539" s="1">
        <v>57</v>
      </c>
      <c r="D539" s="1">
        <v>2</v>
      </c>
      <c r="E539" s="1">
        <v>7</v>
      </c>
      <c r="F539" s="1">
        <v>9</v>
      </c>
      <c r="G539" s="1">
        <v>5</v>
      </c>
      <c r="H539" s="1">
        <v>115</v>
      </c>
      <c r="I539" s="1">
        <v>97</v>
      </c>
      <c r="J539" s="1">
        <v>9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49</v>
      </c>
      <c r="Q539" s="1">
        <v>4.1000000000000002E-2</v>
      </c>
      <c r="S539" s="1" t="s">
        <v>366</v>
      </c>
      <c r="T539" s="1" t="s">
        <v>825</v>
      </c>
      <c r="U539" s="1">
        <v>60</v>
      </c>
      <c r="V539" s="1">
        <v>3</v>
      </c>
      <c r="W539" s="1">
        <v>6</v>
      </c>
      <c r="X539" s="1">
        <v>9</v>
      </c>
      <c r="Y539" s="1">
        <v>-5</v>
      </c>
      <c r="Z539" s="1">
        <v>16</v>
      </c>
      <c r="AA539" s="1">
        <v>33</v>
      </c>
      <c r="AB539" s="1">
        <v>50</v>
      </c>
      <c r="AC539" s="1">
        <v>0</v>
      </c>
      <c r="AD539" s="1">
        <v>0</v>
      </c>
      <c r="AE539" s="1">
        <v>1</v>
      </c>
      <c r="AF539" s="1">
        <v>0</v>
      </c>
      <c r="AG539" s="1">
        <v>1</v>
      </c>
      <c r="AH539" s="1">
        <v>77</v>
      </c>
      <c r="AI539" s="1">
        <v>3.9E-2</v>
      </c>
      <c r="AK539" s="2" t="s">
        <v>610</v>
      </c>
      <c r="AL539" s="1" t="s">
        <v>829</v>
      </c>
      <c r="AM539" s="1">
        <v>45</v>
      </c>
      <c r="AN539" s="1">
        <v>3</v>
      </c>
      <c r="AO539" s="1">
        <v>5</v>
      </c>
      <c r="AP539" s="1">
        <v>8</v>
      </c>
      <c r="AQ539" s="1">
        <v>-3</v>
      </c>
      <c r="AR539" s="1">
        <v>31</v>
      </c>
      <c r="AS539" s="1">
        <v>134</v>
      </c>
      <c r="AT539" s="1">
        <v>11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35</v>
      </c>
      <c r="BA539" s="1">
        <v>8.5999999999999993E-2</v>
      </c>
      <c r="BC539" s="2" t="s">
        <v>1104</v>
      </c>
      <c r="BD539" s="1" t="s">
        <v>823</v>
      </c>
      <c r="BE539" s="1">
        <v>31</v>
      </c>
      <c r="BF539" s="1">
        <v>0</v>
      </c>
      <c r="BG539" s="1">
        <v>5</v>
      </c>
      <c r="BH539" s="1">
        <v>5</v>
      </c>
      <c r="BI539" s="1">
        <v>4</v>
      </c>
      <c r="BJ539" s="1">
        <v>14</v>
      </c>
      <c r="BK539" s="1">
        <v>20</v>
      </c>
      <c r="BL539" s="1">
        <v>35</v>
      </c>
      <c r="BM539" s="1">
        <v>0</v>
      </c>
      <c r="BN539" s="1">
        <v>2</v>
      </c>
      <c r="BO539" s="1">
        <v>0</v>
      </c>
      <c r="BP539" s="1">
        <v>0</v>
      </c>
      <c r="BQ539" s="1">
        <v>0</v>
      </c>
      <c r="BR539" s="1">
        <v>21</v>
      </c>
      <c r="BS539" s="1">
        <v>0</v>
      </c>
      <c r="BU539" s="2" t="s">
        <v>1105</v>
      </c>
      <c r="BV539" s="1" t="s">
        <v>810</v>
      </c>
      <c r="BW539" s="1">
        <v>62</v>
      </c>
      <c r="BX539" s="1">
        <v>1</v>
      </c>
      <c r="BY539" s="1">
        <v>8</v>
      </c>
      <c r="BZ539" s="1">
        <v>9</v>
      </c>
      <c r="CA539" s="1">
        <v>-8</v>
      </c>
      <c r="CB539" s="1">
        <v>10</v>
      </c>
      <c r="CC539" s="1">
        <v>42</v>
      </c>
      <c r="CD539" s="1">
        <v>55</v>
      </c>
      <c r="CE539" s="1">
        <v>0</v>
      </c>
      <c r="CF539" s="1">
        <v>0</v>
      </c>
      <c r="CG539" s="1">
        <v>0</v>
      </c>
      <c r="CH539" s="1">
        <v>1</v>
      </c>
      <c r="CI539" s="1">
        <v>0</v>
      </c>
      <c r="CJ539" s="1">
        <v>58</v>
      </c>
      <c r="CK539" s="1">
        <v>1.7000000000000001E-2</v>
      </c>
      <c r="CL539" s="1" t="s">
        <v>797</v>
      </c>
      <c r="CM539" s="1" t="s">
        <v>1203</v>
      </c>
      <c r="CN539" s="1" t="s">
        <v>821</v>
      </c>
      <c r="CO539" s="1">
        <v>64</v>
      </c>
      <c r="CP539" s="1">
        <v>1</v>
      </c>
      <c r="CQ539" s="1">
        <v>8</v>
      </c>
      <c r="CR539" s="1">
        <v>9</v>
      </c>
      <c r="CS539" s="1">
        <v>6</v>
      </c>
      <c r="CT539" s="1">
        <v>45</v>
      </c>
      <c r="CU539" s="1">
        <v>50</v>
      </c>
      <c r="CV539" s="1">
        <v>69</v>
      </c>
      <c r="CW539" s="1">
        <v>0</v>
      </c>
      <c r="CX539" s="1">
        <v>2</v>
      </c>
      <c r="CY539" s="1">
        <v>0</v>
      </c>
      <c r="CZ539" s="1">
        <v>0</v>
      </c>
      <c r="DA539" s="1">
        <v>0</v>
      </c>
      <c r="DB539" s="1">
        <v>62</v>
      </c>
      <c r="DC539" s="1">
        <v>1.6E-2</v>
      </c>
      <c r="DE539" s="2"/>
      <c r="DF539" s="1" t="s">
        <v>1203</v>
      </c>
      <c r="DG539" s="1">
        <v>64</v>
      </c>
      <c r="DH539" s="1">
        <v>1</v>
      </c>
      <c r="DI539" s="1">
        <v>8</v>
      </c>
      <c r="DJ539" s="1">
        <v>9</v>
      </c>
      <c r="DK539" s="1">
        <v>6</v>
      </c>
      <c r="DL539" s="1">
        <v>45</v>
      </c>
      <c r="DM539" s="1">
        <v>50</v>
      </c>
      <c r="DN539" s="1">
        <v>69</v>
      </c>
      <c r="DO539" s="1">
        <v>0</v>
      </c>
      <c r="DP539" s="1">
        <v>2</v>
      </c>
      <c r="DQ539" s="1">
        <v>0</v>
      </c>
      <c r="DR539" s="1">
        <v>0</v>
      </c>
      <c r="DS539" s="1">
        <v>0</v>
      </c>
      <c r="DT539" s="1">
        <v>62</v>
      </c>
      <c r="DU539" s="1">
        <v>1.6E-2</v>
      </c>
    </row>
    <row r="540" spans="1:125" x14ac:dyDescent="0.2">
      <c r="A540" s="2" t="s">
        <v>195</v>
      </c>
      <c r="B540" s="1" t="s">
        <v>817</v>
      </c>
      <c r="C540" s="1">
        <v>10</v>
      </c>
      <c r="D540" s="1">
        <v>3</v>
      </c>
      <c r="E540" s="1">
        <v>6</v>
      </c>
      <c r="F540" s="1">
        <v>9</v>
      </c>
      <c r="G540" s="1">
        <v>1</v>
      </c>
      <c r="H540" s="1">
        <v>6</v>
      </c>
      <c r="I540" s="1">
        <v>2</v>
      </c>
      <c r="J540" s="1">
        <v>5</v>
      </c>
      <c r="K540" s="1">
        <v>0</v>
      </c>
      <c r="L540" s="1">
        <v>3</v>
      </c>
      <c r="M540" s="1">
        <v>0</v>
      </c>
      <c r="N540" s="1">
        <v>0</v>
      </c>
      <c r="O540" s="1">
        <v>0</v>
      </c>
      <c r="P540" s="1">
        <v>23</v>
      </c>
      <c r="Q540" s="1">
        <v>0.13</v>
      </c>
      <c r="S540" s="1" t="s">
        <v>652</v>
      </c>
      <c r="T540" s="1" t="s">
        <v>802</v>
      </c>
      <c r="U540" s="1">
        <v>75</v>
      </c>
      <c r="V540" s="1">
        <v>7</v>
      </c>
      <c r="W540" s="1">
        <v>2</v>
      </c>
      <c r="X540" s="1">
        <v>9</v>
      </c>
      <c r="Y540" s="1">
        <v>-5</v>
      </c>
      <c r="Z540" s="1">
        <v>14</v>
      </c>
      <c r="AA540" s="1">
        <v>65</v>
      </c>
      <c r="AB540" s="1">
        <v>49</v>
      </c>
      <c r="AC540" s="1">
        <v>0</v>
      </c>
      <c r="AD540" s="1">
        <v>0</v>
      </c>
      <c r="AE540" s="1">
        <v>0</v>
      </c>
      <c r="AF540" s="1">
        <v>0</v>
      </c>
      <c r="AG540" s="1">
        <v>1</v>
      </c>
      <c r="AH540" s="1">
        <v>94</v>
      </c>
      <c r="AI540" s="1">
        <v>7.3999999999999996E-2</v>
      </c>
      <c r="AK540" s="2" t="s">
        <v>360</v>
      </c>
      <c r="AL540" s="1" t="s">
        <v>821</v>
      </c>
      <c r="AM540" s="1">
        <v>68</v>
      </c>
      <c r="AN540" s="1">
        <v>4</v>
      </c>
      <c r="AO540" s="1">
        <v>4</v>
      </c>
      <c r="AP540" s="1">
        <v>8</v>
      </c>
      <c r="AQ540" s="1">
        <v>-1</v>
      </c>
      <c r="AR540" s="1">
        <v>81</v>
      </c>
      <c r="AS540" s="1">
        <v>118</v>
      </c>
      <c r="AT540" s="1">
        <v>23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48</v>
      </c>
      <c r="BA540" s="1">
        <v>8.3000000000000004E-2</v>
      </c>
      <c r="BC540" s="2" t="s">
        <v>1098</v>
      </c>
      <c r="BD540" s="1" t="s">
        <v>813</v>
      </c>
      <c r="BE540" s="1">
        <v>20</v>
      </c>
      <c r="BF540" s="1">
        <v>2</v>
      </c>
      <c r="BG540" s="1">
        <v>3</v>
      </c>
      <c r="BH540" s="1">
        <v>5</v>
      </c>
      <c r="BI540" s="1">
        <v>-2</v>
      </c>
      <c r="BJ540" s="1">
        <v>6</v>
      </c>
      <c r="BK540" s="1">
        <v>23</v>
      </c>
      <c r="BL540" s="1">
        <v>1</v>
      </c>
      <c r="BM540" s="1">
        <v>0</v>
      </c>
      <c r="BN540" s="1">
        <v>0</v>
      </c>
      <c r="BO540" s="1">
        <v>0</v>
      </c>
      <c r="BP540" s="1">
        <v>0</v>
      </c>
      <c r="BQ540" s="1">
        <v>1</v>
      </c>
      <c r="BR540" s="1">
        <v>28</v>
      </c>
      <c r="BS540" s="1">
        <v>7.0999999999999994E-2</v>
      </c>
      <c r="BU540" s="2" t="s">
        <v>902</v>
      </c>
      <c r="BV540" s="1" t="s">
        <v>796</v>
      </c>
      <c r="BW540" s="1">
        <v>77</v>
      </c>
      <c r="BX540" s="1">
        <v>2</v>
      </c>
      <c r="BY540" s="1">
        <v>7</v>
      </c>
      <c r="BZ540" s="1">
        <v>9</v>
      </c>
      <c r="CA540" s="1">
        <v>-7</v>
      </c>
      <c r="CB540" s="1">
        <v>21</v>
      </c>
      <c r="CC540" s="1">
        <v>111</v>
      </c>
      <c r="CD540" s="1">
        <v>137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73</v>
      </c>
      <c r="CK540" s="1">
        <v>2.7E-2</v>
      </c>
      <c r="CL540" s="1" t="s">
        <v>797</v>
      </c>
      <c r="CM540" s="1" t="s">
        <v>681</v>
      </c>
      <c r="CN540" s="1" t="s">
        <v>805</v>
      </c>
      <c r="CO540" s="1">
        <v>34</v>
      </c>
      <c r="CP540" s="1">
        <v>4</v>
      </c>
      <c r="CQ540" s="1">
        <v>5</v>
      </c>
      <c r="CR540" s="1">
        <v>9</v>
      </c>
      <c r="CS540" s="1">
        <v>4</v>
      </c>
      <c r="CT540" s="1">
        <v>2</v>
      </c>
      <c r="CU540" s="1">
        <v>11</v>
      </c>
      <c r="CV540" s="1">
        <v>14</v>
      </c>
      <c r="CW540" s="1">
        <v>0</v>
      </c>
      <c r="CX540" s="1">
        <v>1</v>
      </c>
      <c r="CY540" s="1">
        <v>0</v>
      </c>
      <c r="CZ540" s="1">
        <v>0</v>
      </c>
      <c r="DA540" s="1">
        <v>1</v>
      </c>
      <c r="DB540" s="1">
        <v>66</v>
      </c>
      <c r="DC540" s="1">
        <v>6.0999999999999999E-2</v>
      </c>
      <c r="DE540" s="2"/>
      <c r="DF540" s="1" t="s">
        <v>681</v>
      </c>
      <c r="DG540" s="1">
        <v>34</v>
      </c>
      <c r="DH540" s="1">
        <v>4</v>
      </c>
      <c r="DI540" s="1">
        <v>5</v>
      </c>
      <c r="DJ540" s="1">
        <v>9</v>
      </c>
      <c r="DK540" s="1">
        <v>4</v>
      </c>
      <c r="DL540" s="1">
        <v>2</v>
      </c>
      <c r="DM540" s="1">
        <v>11</v>
      </c>
      <c r="DN540" s="1">
        <v>14</v>
      </c>
      <c r="DO540" s="1">
        <v>0</v>
      </c>
      <c r="DP540" s="1">
        <v>1</v>
      </c>
      <c r="DQ540" s="1">
        <v>0</v>
      </c>
      <c r="DR540" s="1">
        <v>0</v>
      </c>
      <c r="DS540" s="1">
        <v>1</v>
      </c>
      <c r="DT540" s="1">
        <v>66</v>
      </c>
      <c r="DU540" s="1">
        <v>6.0999999999999999E-2</v>
      </c>
    </row>
    <row r="541" spans="1:125" x14ac:dyDescent="0.2">
      <c r="A541" s="2" t="s">
        <v>406</v>
      </c>
      <c r="B541" s="1" t="s">
        <v>829</v>
      </c>
      <c r="C541" s="1">
        <v>38</v>
      </c>
      <c r="D541" s="1">
        <v>4</v>
      </c>
      <c r="E541" s="1">
        <v>5</v>
      </c>
      <c r="F541" s="1">
        <v>9</v>
      </c>
      <c r="G541" s="1">
        <v>0</v>
      </c>
      <c r="H541" s="1">
        <v>31</v>
      </c>
      <c r="I541" s="1">
        <v>51</v>
      </c>
      <c r="J541" s="1">
        <v>6</v>
      </c>
      <c r="K541" s="1">
        <v>0</v>
      </c>
      <c r="L541" s="1">
        <v>0</v>
      </c>
      <c r="M541" s="1">
        <v>0</v>
      </c>
      <c r="N541" s="1">
        <v>1</v>
      </c>
      <c r="O541" s="1">
        <v>1</v>
      </c>
      <c r="P541" s="1">
        <v>38</v>
      </c>
      <c r="Q541" s="1">
        <v>0.105</v>
      </c>
      <c r="S541" s="1" t="s">
        <v>936</v>
      </c>
      <c r="T541" s="1" t="s">
        <v>806</v>
      </c>
      <c r="U541" s="1">
        <v>49</v>
      </c>
      <c r="V541" s="1">
        <v>2</v>
      </c>
      <c r="W541" s="1">
        <v>7</v>
      </c>
      <c r="X541" s="1">
        <v>9</v>
      </c>
      <c r="Y541" s="1">
        <v>8</v>
      </c>
      <c r="Z541" s="1">
        <v>26</v>
      </c>
      <c r="AA541" s="1">
        <v>38</v>
      </c>
      <c r="AB541" s="1">
        <v>56</v>
      </c>
      <c r="AC541" s="1">
        <v>0</v>
      </c>
      <c r="AD541" s="1">
        <v>1</v>
      </c>
      <c r="AE541" s="1">
        <v>0</v>
      </c>
      <c r="AF541" s="1">
        <v>0</v>
      </c>
      <c r="AG541" s="1">
        <v>0</v>
      </c>
      <c r="AH541" s="1">
        <v>52</v>
      </c>
      <c r="AI541" s="1">
        <v>3.7999999999999999E-2</v>
      </c>
      <c r="AK541" s="2" t="s">
        <v>258</v>
      </c>
      <c r="AL541" s="1" t="s">
        <v>802</v>
      </c>
      <c r="AM541" s="1">
        <v>30</v>
      </c>
      <c r="AN541" s="1">
        <v>4</v>
      </c>
      <c r="AO541" s="1">
        <v>4</v>
      </c>
      <c r="AP541" s="1">
        <v>8</v>
      </c>
      <c r="AQ541" s="1">
        <v>2</v>
      </c>
      <c r="AR541" s="1">
        <v>4</v>
      </c>
      <c r="AS541" s="1">
        <v>15</v>
      </c>
      <c r="AT541" s="1">
        <v>7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31</v>
      </c>
      <c r="BA541" s="1">
        <v>0.129</v>
      </c>
      <c r="BC541" s="2" t="s">
        <v>265</v>
      </c>
      <c r="BD541" s="1" t="s">
        <v>816</v>
      </c>
      <c r="BE541" s="1">
        <v>10</v>
      </c>
      <c r="BF541" s="1">
        <v>2</v>
      </c>
      <c r="BG541" s="1">
        <v>3</v>
      </c>
      <c r="BH541" s="1">
        <v>5</v>
      </c>
      <c r="BI541" s="1">
        <v>3</v>
      </c>
      <c r="BJ541" s="1">
        <v>2</v>
      </c>
      <c r="BK541" s="1">
        <v>4</v>
      </c>
      <c r="BL541" s="1">
        <v>1</v>
      </c>
      <c r="BM541" s="1">
        <v>1</v>
      </c>
      <c r="BN541" s="1">
        <v>1</v>
      </c>
      <c r="BO541" s="1">
        <v>0</v>
      </c>
      <c r="BP541" s="1">
        <v>0</v>
      </c>
      <c r="BQ541" s="1">
        <v>0</v>
      </c>
      <c r="BR541" s="1">
        <v>20</v>
      </c>
      <c r="BS541" s="1">
        <v>0.1</v>
      </c>
      <c r="BU541" s="2" t="s">
        <v>972</v>
      </c>
      <c r="BV541" s="1" t="s">
        <v>817</v>
      </c>
      <c r="BW541" s="1">
        <v>68</v>
      </c>
      <c r="BX541" s="1">
        <v>1</v>
      </c>
      <c r="BY541" s="1">
        <v>8</v>
      </c>
      <c r="BZ541" s="1">
        <v>9</v>
      </c>
      <c r="CA541" s="1">
        <v>-29</v>
      </c>
      <c r="CB541" s="1">
        <v>73</v>
      </c>
      <c r="CC541" s="1">
        <v>208</v>
      </c>
      <c r="CD541" s="1">
        <v>161</v>
      </c>
      <c r="CE541" s="1">
        <v>0</v>
      </c>
      <c r="CF541" s="1">
        <v>0</v>
      </c>
      <c r="CG541" s="1">
        <v>0</v>
      </c>
      <c r="CH541" s="1">
        <v>1</v>
      </c>
      <c r="CI541" s="1">
        <v>0</v>
      </c>
      <c r="CJ541" s="1">
        <v>47</v>
      </c>
      <c r="CK541" s="1">
        <v>2.1000000000000001E-2</v>
      </c>
      <c r="CL541" s="1" t="s">
        <v>797</v>
      </c>
      <c r="CM541" s="1" t="s">
        <v>1100</v>
      </c>
      <c r="CN541" s="1" t="s">
        <v>819</v>
      </c>
      <c r="CO541" s="1">
        <v>55</v>
      </c>
      <c r="CP541" s="1">
        <v>0</v>
      </c>
      <c r="CQ541" s="1">
        <v>9</v>
      </c>
      <c r="CR541" s="1">
        <v>9</v>
      </c>
      <c r="CS541" s="1">
        <v>9</v>
      </c>
      <c r="CT541" s="1">
        <v>40</v>
      </c>
      <c r="CU541" s="1">
        <v>74</v>
      </c>
      <c r="CV541" s="1">
        <v>59</v>
      </c>
      <c r="CW541" s="1">
        <v>0</v>
      </c>
      <c r="CX541" s="1">
        <v>0</v>
      </c>
      <c r="CY541" s="1">
        <v>0</v>
      </c>
      <c r="CZ541" s="1">
        <v>1</v>
      </c>
      <c r="DA541" s="1">
        <v>0</v>
      </c>
      <c r="DB541" s="1">
        <v>29</v>
      </c>
      <c r="DC541" s="1">
        <v>0</v>
      </c>
      <c r="DE541" s="2"/>
      <c r="DF541" s="1" t="s">
        <v>1100</v>
      </c>
      <c r="DG541" s="1">
        <v>55</v>
      </c>
      <c r="DH541" s="1">
        <v>0</v>
      </c>
      <c r="DI541" s="1">
        <v>9</v>
      </c>
      <c r="DJ541" s="1">
        <v>9</v>
      </c>
      <c r="DK541" s="1">
        <v>9</v>
      </c>
      <c r="DL541" s="1">
        <v>40</v>
      </c>
      <c r="DM541" s="1">
        <v>74</v>
      </c>
      <c r="DN541" s="1">
        <v>59</v>
      </c>
      <c r="DO541" s="1">
        <v>0</v>
      </c>
      <c r="DP541" s="1">
        <v>0</v>
      </c>
      <c r="DQ541" s="1">
        <v>0</v>
      </c>
      <c r="DR541" s="1">
        <v>1</v>
      </c>
      <c r="DS541" s="1">
        <v>0</v>
      </c>
      <c r="DT541" s="1">
        <v>29</v>
      </c>
      <c r="DU541" s="1">
        <v>0</v>
      </c>
    </row>
    <row r="542" spans="1:125" x14ac:dyDescent="0.2">
      <c r="A542" s="2" t="s">
        <v>32</v>
      </c>
      <c r="B542" s="1" t="s">
        <v>811</v>
      </c>
      <c r="C542" s="1">
        <v>25</v>
      </c>
      <c r="D542" s="1">
        <v>5</v>
      </c>
      <c r="E542" s="1">
        <v>4</v>
      </c>
      <c r="F542" s="1">
        <v>9</v>
      </c>
      <c r="G542" s="1">
        <v>4</v>
      </c>
      <c r="H542" s="1">
        <v>6</v>
      </c>
      <c r="I542" s="1">
        <v>14</v>
      </c>
      <c r="J542" s="1">
        <v>11</v>
      </c>
      <c r="K542" s="1">
        <v>1</v>
      </c>
      <c r="L542" s="1">
        <v>0</v>
      </c>
      <c r="M542" s="1">
        <v>0</v>
      </c>
      <c r="N542" s="1">
        <v>0</v>
      </c>
      <c r="O542" s="1">
        <v>1</v>
      </c>
      <c r="P542" s="1">
        <v>42</v>
      </c>
      <c r="Q542" s="1">
        <v>0.11899999999999999</v>
      </c>
      <c r="S542" s="1" t="s">
        <v>601</v>
      </c>
      <c r="T542" s="1" t="s">
        <v>815</v>
      </c>
      <c r="U542" s="1">
        <v>71</v>
      </c>
      <c r="V542" s="1">
        <v>4</v>
      </c>
      <c r="W542" s="1">
        <v>5</v>
      </c>
      <c r="X542" s="1">
        <v>9</v>
      </c>
      <c r="Y542" s="1">
        <v>-5</v>
      </c>
      <c r="Z542" s="1">
        <v>173</v>
      </c>
      <c r="AA542" s="1">
        <v>133</v>
      </c>
      <c r="AB542" s="1">
        <v>18</v>
      </c>
      <c r="AC542" s="1">
        <v>0</v>
      </c>
      <c r="AD542" s="1">
        <v>0</v>
      </c>
      <c r="AE542" s="1">
        <v>0</v>
      </c>
      <c r="AF542" s="1">
        <v>0</v>
      </c>
      <c r="AG542" s="1">
        <v>1</v>
      </c>
      <c r="AH542" s="1">
        <v>29</v>
      </c>
      <c r="AI542" s="1">
        <v>0.13800000000000001</v>
      </c>
      <c r="AK542" s="2" t="s">
        <v>463</v>
      </c>
      <c r="AL542" s="1" t="s">
        <v>817</v>
      </c>
      <c r="AM542" s="1">
        <v>60</v>
      </c>
      <c r="AN542" s="1">
        <v>3</v>
      </c>
      <c r="AO542" s="1">
        <v>5</v>
      </c>
      <c r="AP542" s="1">
        <v>8</v>
      </c>
      <c r="AQ542" s="1">
        <v>-3</v>
      </c>
      <c r="AR542" s="1">
        <v>25</v>
      </c>
      <c r="AS542" s="1">
        <v>34</v>
      </c>
      <c r="AT542" s="1">
        <v>17</v>
      </c>
      <c r="AU542" s="1">
        <v>0</v>
      </c>
      <c r="AV542" s="1">
        <v>0</v>
      </c>
      <c r="AW542" s="1">
        <v>0</v>
      </c>
      <c r="AX542" s="1">
        <v>0</v>
      </c>
      <c r="AY542" s="1">
        <v>1</v>
      </c>
      <c r="AZ542" s="1">
        <v>85</v>
      </c>
      <c r="BA542" s="1">
        <v>3.5000000000000003E-2</v>
      </c>
      <c r="BC542" s="2" t="s">
        <v>1043</v>
      </c>
      <c r="BD542" s="1" t="s">
        <v>809</v>
      </c>
      <c r="BE542" s="1">
        <v>32</v>
      </c>
      <c r="BF542" s="1">
        <v>2</v>
      </c>
      <c r="BG542" s="1">
        <v>3</v>
      </c>
      <c r="BH542" s="1">
        <v>5</v>
      </c>
      <c r="BI542" s="1">
        <v>-10</v>
      </c>
      <c r="BJ542" s="1">
        <v>18</v>
      </c>
      <c r="BK542" s="1">
        <v>50</v>
      </c>
      <c r="BL542" s="1">
        <v>18</v>
      </c>
      <c r="BM542" s="1">
        <v>1</v>
      </c>
      <c r="BN542" s="1">
        <v>0</v>
      </c>
      <c r="BO542" s="1">
        <v>0</v>
      </c>
      <c r="BP542" s="1">
        <v>0</v>
      </c>
      <c r="BQ542" s="1">
        <v>0</v>
      </c>
      <c r="BR542" s="1">
        <v>30</v>
      </c>
      <c r="BS542" s="1">
        <v>6.7000000000000004E-2</v>
      </c>
      <c r="BU542" s="2" t="s">
        <v>1016</v>
      </c>
      <c r="BV542" s="1" t="s">
        <v>825</v>
      </c>
      <c r="BW542" s="1">
        <v>48</v>
      </c>
      <c r="BX542" s="1">
        <v>1</v>
      </c>
      <c r="BY542" s="1">
        <v>8</v>
      </c>
      <c r="BZ542" s="1">
        <v>9</v>
      </c>
      <c r="CA542" s="1">
        <v>2</v>
      </c>
      <c r="CB542" s="1">
        <v>18</v>
      </c>
      <c r="CC542" s="1">
        <v>61</v>
      </c>
      <c r="CD542" s="1">
        <v>79</v>
      </c>
      <c r="CE542" s="1">
        <v>0</v>
      </c>
      <c r="CF542" s="1">
        <v>3</v>
      </c>
      <c r="CG542" s="1">
        <v>0</v>
      </c>
      <c r="CH542" s="1">
        <v>0</v>
      </c>
      <c r="CI542" s="1">
        <v>0</v>
      </c>
      <c r="CJ542" s="1">
        <v>61</v>
      </c>
      <c r="CK542" s="1">
        <v>1.6E-2</v>
      </c>
      <c r="CL542" s="1" t="s">
        <v>797</v>
      </c>
      <c r="CM542" s="1" t="s">
        <v>936</v>
      </c>
      <c r="CN542" s="1" t="s">
        <v>824</v>
      </c>
      <c r="CO542" s="1">
        <v>33</v>
      </c>
      <c r="CP542" s="1">
        <v>3</v>
      </c>
      <c r="CQ542" s="1">
        <v>6</v>
      </c>
      <c r="CR542" s="1">
        <v>9</v>
      </c>
      <c r="CS542" s="1">
        <v>8</v>
      </c>
      <c r="CT542" s="1">
        <v>23</v>
      </c>
      <c r="CU542" s="1">
        <v>31</v>
      </c>
      <c r="CV542" s="1">
        <v>38</v>
      </c>
      <c r="CW542" s="1">
        <v>0</v>
      </c>
      <c r="CX542" s="1">
        <v>0</v>
      </c>
      <c r="CY542" s="1">
        <v>1</v>
      </c>
      <c r="CZ542" s="1">
        <v>0</v>
      </c>
      <c r="DA542" s="1">
        <v>0</v>
      </c>
      <c r="DB542" s="1">
        <v>54</v>
      </c>
      <c r="DC542" s="1">
        <v>5.6000000000000001E-2</v>
      </c>
      <c r="DE542" s="2"/>
      <c r="DF542" s="1" t="s">
        <v>936</v>
      </c>
      <c r="DG542" s="1">
        <v>33</v>
      </c>
      <c r="DH542" s="1">
        <v>3</v>
      </c>
      <c r="DI542" s="1">
        <v>6</v>
      </c>
      <c r="DJ542" s="1">
        <v>9</v>
      </c>
      <c r="DK542" s="1">
        <v>8</v>
      </c>
      <c r="DL542" s="1">
        <v>23</v>
      </c>
      <c r="DM542" s="1">
        <v>31</v>
      </c>
      <c r="DN542" s="1">
        <v>38</v>
      </c>
      <c r="DO542" s="1">
        <v>0</v>
      </c>
      <c r="DP542" s="1">
        <v>0</v>
      </c>
      <c r="DQ542" s="1">
        <v>1</v>
      </c>
      <c r="DR542" s="1">
        <v>0</v>
      </c>
      <c r="DS542" s="1">
        <v>0</v>
      </c>
      <c r="DT542" s="1">
        <v>54</v>
      </c>
      <c r="DU542" s="1">
        <v>5.6000000000000001E-2</v>
      </c>
    </row>
    <row r="543" spans="1:125" x14ac:dyDescent="0.2">
      <c r="A543" s="2" t="s">
        <v>207</v>
      </c>
      <c r="B543" s="1" t="s">
        <v>799</v>
      </c>
      <c r="C543" s="1">
        <v>21</v>
      </c>
      <c r="D543" s="1">
        <v>4</v>
      </c>
      <c r="E543" s="1">
        <v>5</v>
      </c>
      <c r="F543" s="1">
        <v>9</v>
      </c>
      <c r="G543" s="1">
        <v>4</v>
      </c>
      <c r="H543" s="1">
        <v>6</v>
      </c>
      <c r="I543" s="1">
        <v>7</v>
      </c>
      <c r="J543" s="1">
        <v>6</v>
      </c>
      <c r="K543" s="1">
        <v>1</v>
      </c>
      <c r="L543" s="1">
        <v>0</v>
      </c>
      <c r="M543" s="1">
        <v>0</v>
      </c>
      <c r="N543" s="1">
        <v>0</v>
      </c>
      <c r="O543" s="1">
        <v>0</v>
      </c>
      <c r="P543" s="1">
        <v>27</v>
      </c>
      <c r="Q543" s="1">
        <v>0.14799999999999999</v>
      </c>
      <c r="S543" s="1" t="s">
        <v>253</v>
      </c>
      <c r="T543" s="1" t="s">
        <v>814</v>
      </c>
      <c r="U543" s="1">
        <v>55</v>
      </c>
      <c r="V543" s="1">
        <v>4</v>
      </c>
      <c r="W543" s="1">
        <v>5</v>
      </c>
      <c r="X543" s="1">
        <v>9</v>
      </c>
      <c r="Y543" s="1">
        <v>-11</v>
      </c>
      <c r="Z543" s="1">
        <v>120</v>
      </c>
      <c r="AA543" s="1">
        <v>129</v>
      </c>
      <c r="AB543" s="1">
        <v>27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78</v>
      </c>
      <c r="AI543" s="1">
        <v>5.0999999999999997E-2</v>
      </c>
      <c r="AK543" s="2" t="s">
        <v>853</v>
      </c>
      <c r="AL543" s="1" t="s">
        <v>817</v>
      </c>
      <c r="AM543" s="1">
        <v>22</v>
      </c>
      <c r="AN543" s="1">
        <v>4</v>
      </c>
      <c r="AO543" s="1">
        <v>4</v>
      </c>
      <c r="AP543" s="1">
        <v>8</v>
      </c>
      <c r="AQ543" s="1">
        <v>1</v>
      </c>
      <c r="AR543" s="1">
        <v>6</v>
      </c>
      <c r="AS543" s="1">
        <v>14</v>
      </c>
      <c r="AT543" s="1">
        <v>9</v>
      </c>
      <c r="AU543" s="1">
        <v>0</v>
      </c>
      <c r="AV543" s="1">
        <v>0</v>
      </c>
      <c r="AW543" s="1">
        <v>1</v>
      </c>
      <c r="AX543" s="1">
        <v>0</v>
      </c>
      <c r="AY543" s="1">
        <v>0</v>
      </c>
      <c r="AZ543" s="1">
        <v>40</v>
      </c>
      <c r="BA543" s="1">
        <v>0.1</v>
      </c>
      <c r="BC543" s="2" t="s">
        <v>191</v>
      </c>
      <c r="BD543" s="1" t="s">
        <v>829</v>
      </c>
      <c r="BE543" s="1">
        <v>27</v>
      </c>
      <c r="BF543" s="1">
        <v>4</v>
      </c>
      <c r="BG543" s="1">
        <v>1</v>
      </c>
      <c r="BH543" s="1">
        <v>5</v>
      </c>
      <c r="BI543" s="1">
        <v>-8</v>
      </c>
      <c r="BJ543" s="1">
        <v>25</v>
      </c>
      <c r="BK543" s="1">
        <v>38</v>
      </c>
      <c r="BL543" s="1">
        <v>6</v>
      </c>
      <c r="BM543" s="1">
        <v>1</v>
      </c>
      <c r="BN543" s="1">
        <v>0</v>
      </c>
      <c r="BO543" s="1">
        <v>0</v>
      </c>
      <c r="BP543" s="1">
        <v>0</v>
      </c>
      <c r="BQ543" s="1">
        <v>1</v>
      </c>
      <c r="BR543" s="1">
        <v>54</v>
      </c>
      <c r="BS543" s="1">
        <v>7.3999999999999996E-2</v>
      </c>
      <c r="BU543" s="2" t="s">
        <v>134</v>
      </c>
      <c r="BV543" s="1" t="s">
        <v>807</v>
      </c>
      <c r="BW543" s="1">
        <v>28</v>
      </c>
      <c r="BX543" s="1">
        <v>4</v>
      </c>
      <c r="BY543" s="1">
        <v>5</v>
      </c>
      <c r="BZ543" s="1">
        <v>9</v>
      </c>
      <c r="CA543" s="1">
        <v>-3</v>
      </c>
      <c r="CB543" s="1">
        <v>4</v>
      </c>
      <c r="CC543" s="1">
        <v>45</v>
      </c>
      <c r="CD543" s="1">
        <v>16</v>
      </c>
      <c r="CE543" s="1">
        <v>0</v>
      </c>
      <c r="CF543" s="1">
        <v>1</v>
      </c>
      <c r="CG543" s="1">
        <v>0</v>
      </c>
      <c r="CH543" s="1">
        <v>0</v>
      </c>
      <c r="CI543" s="1">
        <v>2</v>
      </c>
      <c r="CJ543" s="1">
        <v>24</v>
      </c>
      <c r="CK543" s="1">
        <v>0.16700000000000001</v>
      </c>
      <c r="CL543" s="1" t="s">
        <v>797</v>
      </c>
      <c r="CM543" s="1" t="s">
        <v>754</v>
      </c>
      <c r="CN543" s="1" t="s">
        <v>795</v>
      </c>
      <c r="CO543" s="1">
        <v>20</v>
      </c>
      <c r="CP543" s="1">
        <v>1</v>
      </c>
      <c r="CQ543" s="1">
        <v>8</v>
      </c>
      <c r="CR543" s="1">
        <v>9</v>
      </c>
      <c r="CS543" s="1">
        <v>1</v>
      </c>
      <c r="CT543" s="1">
        <v>10</v>
      </c>
      <c r="CU543" s="1">
        <v>18</v>
      </c>
      <c r="CV543" s="1">
        <v>33</v>
      </c>
      <c r="CW543" s="1">
        <v>0</v>
      </c>
      <c r="CX543" s="1">
        <v>2</v>
      </c>
      <c r="CY543" s="1">
        <v>0</v>
      </c>
      <c r="CZ543" s="1">
        <v>0</v>
      </c>
      <c r="DA543" s="1">
        <v>0</v>
      </c>
      <c r="DB543" s="1">
        <v>27</v>
      </c>
      <c r="DC543" s="1">
        <v>3.6999999999999998E-2</v>
      </c>
      <c r="DE543" s="2"/>
      <c r="DF543" s="1" t="s">
        <v>754</v>
      </c>
      <c r="DG543" s="1">
        <v>20</v>
      </c>
      <c r="DH543" s="1">
        <v>1</v>
      </c>
      <c r="DI543" s="1">
        <v>8</v>
      </c>
      <c r="DJ543" s="1">
        <v>9</v>
      </c>
      <c r="DK543" s="1">
        <v>1</v>
      </c>
      <c r="DL543" s="1">
        <v>10</v>
      </c>
      <c r="DM543" s="1">
        <v>18</v>
      </c>
      <c r="DN543" s="1">
        <v>33</v>
      </c>
      <c r="DO543" s="1">
        <v>0</v>
      </c>
      <c r="DP543" s="1">
        <v>2</v>
      </c>
      <c r="DQ543" s="1">
        <v>0</v>
      </c>
      <c r="DR543" s="1">
        <v>0</v>
      </c>
      <c r="DS543" s="1">
        <v>0</v>
      </c>
      <c r="DT543" s="1">
        <v>27</v>
      </c>
      <c r="DU543" s="1">
        <v>3.6999999999999998E-2</v>
      </c>
    </row>
    <row r="544" spans="1:125" x14ac:dyDescent="0.2">
      <c r="A544" s="2" t="s">
        <v>1106</v>
      </c>
      <c r="B544" s="1" t="s">
        <v>802</v>
      </c>
      <c r="C544" s="1">
        <v>46</v>
      </c>
      <c r="D544" s="1">
        <v>5</v>
      </c>
      <c r="E544" s="1">
        <v>4</v>
      </c>
      <c r="F544" s="1">
        <v>9</v>
      </c>
      <c r="G544" s="1">
        <v>8</v>
      </c>
      <c r="H544" s="1">
        <v>66</v>
      </c>
      <c r="I544" s="1">
        <v>88</v>
      </c>
      <c r="J544" s="1">
        <v>11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49</v>
      </c>
      <c r="Q544" s="1">
        <v>0.10199999999999999</v>
      </c>
      <c r="S544" s="1" t="s">
        <v>617</v>
      </c>
      <c r="T544" s="1" t="s">
        <v>821</v>
      </c>
      <c r="U544" s="1">
        <v>75</v>
      </c>
      <c r="V544" s="1">
        <v>2</v>
      </c>
      <c r="W544" s="1">
        <v>7</v>
      </c>
      <c r="X544" s="1">
        <v>9</v>
      </c>
      <c r="Y544" s="1">
        <v>-9</v>
      </c>
      <c r="Z544" s="1">
        <v>43</v>
      </c>
      <c r="AA544" s="1">
        <v>75</v>
      </c>
      <c r="AB544" s="1">
        <v>151</v>
      </c>
      <c r="AC544" s="1">
        <v>0</v>
      </c>
      <c r="AD544" s="1">
        <v>0</v>
      </c>
      <c r="AE544" s="1">
        <v>0</v>
      </c>
      <c r="AF544" s="1">
        <v>1</v>
      </c>
      <c r="AG544" s="1">
        <v>1</v>
      </c>
      <c r="AH544" s="1">
        <v>62</v>
      </c>
      <c r="AI544" s="1">
        <v>3.2000000000000001E-2</v>
      </c>
      <c r="AK544" s="2" t="s">
        <v>302</v>
      </c>
      <c r="AL544" s="1" t="s">
        <v>818</v>
      </c>
      <c r="AM544" s="1">
        <v>32</v>
      </c>
      <c r="AN544" s="1">
        <v>2</v>
      </c>
      <c r="AO544" s="1">
        <v>6</v>
      </c>
      <c r="AP544" s="1">
        <v>8</v>
      </c>
      <c r="AQ544" s="1">
        <v>2</v>
      </c>
      <c r="AR544" s="1">
        <v>22</v>
      </c>
      <c r="AS544" s="1">
        <v>51</v>
      </c>
      <c r="AT544" s="1">
        <v>9</v>
      </c>
      <c r="AU544" s="1">
        <v>0</v>
      </c>
      <c r="AV544" s="1">
        <v>0</v>
      </c>
      <c r="AW544" s="1">
        <v>1</v>
      </c>
      <c r="AX544" s="1">
        <v>0</v>
      </c>
      <c r="AY544" s="1">
        <v>0</v>
      </c>
      <c r="AZ544" s="1">
        <v>52</v>
      </c>
      <c r="BA544" s="1">
        <v>3.7999999999999999E-2</v>
      </c>
      <c r="BC544" s="2" t="s">
        <v>758</v>
      </c>
      <c r="BD544" s="1" t="s">
        <v>801</v>
      </c>
      <c r="BE544" s="1">
        <v>33</v>
      </c>
      <c r="BF544" s="1">
        <v>1</v>
      </c>
      <c r="BG544" s="1">
        <v>4</v>
      </c>
      <c r="BH544" s="1">
        <v>5</v>
      </c>
      <c r="BI544" s="1">
        <v>-10</v>
      </c>
      <c r="BJ544" s="1">
        <v>41</v>
      </c>
      <c r="BK544" s="1">
        <v>76</v>
      </c>
      <c r="BL544" s="1">
        <v>61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38</v>
      </c>
      <c r="BS544" s="1">
        <v>2.5999999999999999E-2</v>
      </c>
      <c r="BU544" s="2" t="s">
        <v>139</v>
      </c>
      <c r="BV544" s="1" t="s">
        <v>794</v>
      </c>
      <c r="BW544" s="1">
        <v>77</v>
      </c>
      <c r="BX544" s="1">
        <v>5</v>
      </c>
      <c r="BY544" s="1">
        <v>4</v>
      </c>
      <c r="BZ544" s="1">
        <v>9</v>
      </c>
      <c r="CA544" s="1">
        <v>-14</v>
      </c>
      <c r="CB544" s="1">
        <v>213</v>
      </c>
      <c r="CC544" s="1">
        <v>121</v>
      </c>
      <c r="CD544" s="1">
        <v>12</v>
      </c>
      <c r="CE544" s="1">
        <v>1</v>
      </c>
      <c r="CF544" s="1">
        <v>0</v>
      </c>
      <c r="CG544" s="1">
        <v>0</v>
      </c>
      <c r="CH544" s="1">
        <v>0</v>
      </c>
      <c r="CI544" s="1">
        <v>0</v>
      </c>
      <c r="CJ544" s="1">
        <v>31</v>
      </c>
      <c r="CK544" s="1">
        <v>0.161</v>
      </c>
      <c r="CL544" s="1" t="s">
        <v>797</v>
      </c>
      <c r="CM544" s="1" t="s">
        <v>881</v>
      </c>
      <c r="CN544" s="1" t="s">
        <v>816</v>
      </c>
      <c r="CO544" s="1">
        <v>26</v>
      </c>
      <c r="CP544" s="1">
        <v>3</v>
      </c>
      <c r="CQ544" s="1">
        <v>6</v>
      </c>
      <c r="CR544" s="1">
        <v>9</v>
      </c>
      <c r="CS544" s="1">
        <v>4</v>
      </c>
      <c r="CT544" s="1">
        <v>4</v>
      </c>
      <c r="CU544" s="1">
        <v>21</v>
      </c>
      <c r="CV544" s="1">
        <v>28</v>
      </c>
      <c r="CW544" s="1">
        <v>1</v>
      </c>
      <c r="CX544" s="1">
        <v>2</v>
      </c>
      <c r="CY544" s="1">
        <v>0</v>
      </c>
      <c r="CZ544" s="1">
        <v>0</v>
      </c>
      <c r="DA544" s="1">
        <v>0</v>
      </c>
      <c r="DB544" s="1">
        <v>18</v>
      </c>
      <c r="DC544" s="1">
        <v>0.16700000000000001</v>
      </c>
      <c r="DE544" s="2"/>
      <c r="DF544" s="1" t="s">
        <v>881</v>
      </c>
      <c r="DG544" s="1">
        <v>26</v>
      </c>
      <c r="DH544" s="1">
        <v>3</v>
      </c>
      <c r="DI544" s="1">
        <v>6</v>
      </c>
      <c r="DJ544" s="1">
        <v>9</v>
      </c>
      <c r="DK544" s="1">
        <v>4</v>
      </c>
      <c r="DL544" s="1">
        <v>4</v>
      </c>
      <c r="DM544" s="1">
        <v>21</v>
      </c>
      <c r="DN544" s="1">
        <v>28</v>
      </c>
      <c r="DO544" s="1">
        <v>1</v>
      </c>
      <c r="DP544" s="1">
        <v>2</v>
      </c>
      <c r="DQ544" s="1">
        <v>0</v>
      </c>
      <c r="DR544" s="1">
        <v>0</v>
      </c>
      <c r="DS544" s="1">
        <v>0</v>
      </c>
      <c r="DT544" s="1">
        <v>18</v>
      </c>
      <c r="DU544" s="1">
        <v>0.16700000000000001</v>
      </c>
    </row>
    <row r="545" spans="1:125" x14ac:dyDescent="0.2">
      <c r="A545" s="2" t="s">
        <v>1107</v>
      </c>
      <c r="B545" s="1" t="s">
        <v>825</v>
      </c>
      <c r="C545" s="1">
        <v>25</v>
      </c>
      <c r="D545" s="1">
        <v>2</v>
      </c>
      <c r="E545" s="1">
        <v>7</v>
      </c>
      <c r="F545" s="1">
        <v>9</v>
      </c>
      <c r="G545" s="1">
        <v>5</v>
      </c>
      <c r="H545" s="1">
        <v>16</v>
      </c>
      <c r="I545" s="1">
        <v>27</v>
      </c>
      <c r="J545" s="1">
        <v>33</v>
      </c>
      <c r="K545" s="1">
        <v>1</v>
      </c>
      <c r="L545" s="1">
        <v>3</v>
      </c>
      <c r="M545" s="1">
        <v>0</v>
      </c>
      <c r="N545" s="1">
        <v>0</v>
      </c>
      <c r="O545" s="1">
        <v>0</v>
      </c>
      <c r="P545" s="1">
        <v>37</v>
      </c>
      <c r="Q545" s="1">
        <v>5.3999999999999999E-2</v>
      </c>
      <c r="S545" s="1" t="s">
        <v>970</v>
      </c>
      <c r="T545" s="1" t="s">
        <v>815</v>
      </c>
      <c r="U545" s="1">
        <v>57</v>
      </c>
      <c r="V545" s="1">
        <v>2</v>
      </c>
      <c r="W545" s="1">
        <v>7</v>
      </c>
      <c r="X545" s="1">
        <v>9</v>
      </c>
      <c r="Y545" s="1">
        <v>5</v>
      </c>
      <c r="Z545" s="1">
        <v>96</v>
      </c>
      <c r="AA545" s="1">
        <v>110</v>
      </c>
      <c r="AB545" s="1">
        <v>81</v>
      </c>
      <c r="AC545" s="1">
        <v>0</v>
      </c>
      <c r="AD545" s="1">
        <v>0</v>
      </c>
      <c r="AE545" s="1">
        <v>0</v>
      </c>
      <c r="AF545" s="1">
        <v>0</v>
      </c>
      <c r="AG545" s="1">
        <v>1</v>
      </c>
      <c r="AH545" s="1">
        <v>40</v>
      </c>
      <c r="AI545" s="1">
        <v>0.05</v>
      </c>
      <c r="AK545" s="2" t="s">
        <v>322</v>
      </c>
      <c r="AL545" s="1" t="s">
        <v>794</v>
      </c>
      <c r="AM545" s="1">
        <v>59</v>
      </c>
      <c r="AN545" s="1">
        <v>5</v>
      </c>
      <c r="AO545" s="1">
        <v>3</v>
      </c>
      <c r="AP545" s="1">
        <v>8</v>
      </c>
      <c r="AQ545" s="1">
        <v>-6</v>
      </c>
      <c r="AR545" s="1">
        <v>30</v>
      </c>
      <c r="AS545" s="1">
        <v>65</v>
      </c>
      <c r="AT545" s="1">
        <v>15</v>
      </c>
      <c r="AU545" s="1">
        <v>0</v>
      </c>
      <c r="AV545" s="1">
        <v>0</v>
      </c>
      <c r="AW545" s="1">
        <v>1</v>
      </c>
      <c r="AX545" s="1">
        <v>0</v>
      </c>
      <c r="AY545" s="1">
        <v>0</v>
      </c>
      <c r="AZ545" s="1">
        <v>98</v>
      </c>
      <c r="BA545" s="1">
        <v>5.0999999999999997E-2</v>
      </c>
      <c r="BC545" s="2" t="s">
        <v>345</v>
      </c>
      <c r="BD545" s="1" t="s">
        <v>810</v>
      </c>
      <c r="BE545" s="1">
        <v>23</v>
      </c>
      <c r="BF545" s="1">
        <v>2</v>
      </c>
      <c r="BG545" s="1">
        <v>3</v>
      </c>
      <c r="BH545" s="1">
        <v>5</v>
      </c>
      <c r="BI545" s="1">
        <v>-1</v>
      </c>
      <c r="BJ545" s="1">
        <v>20</v>
      </c>
      <c r="BK545" s="1">
        <v>40</v>
      </c>
      <c r="BL545" s="1">
        <v>19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35</v>
      </c>
      <c r="BS545" s="1">
        <v>5.7000000000000002E-2</v>
      </c>
      <c r="BU545" s="2" t="s">
        <v>440</v>
      </c>
      <c r="BV545" s="1" t="s">
        <v>808</v>
      </c>
      <c r="BW545" s="1">
        <v>60</v>
      </c>
      <c r="BX545" s="1">
        <v>4</v>
      </c>
      <c r="BY545" s="1">
        <v>5</v>
      </c>
      <c r="BZ545" s="1">
        <v>9</v>
      </c>
      <c r="CA545" s="1">
        <v>3</v>
      </c>
      <c r="CB545" s="1">
        <v>41</v>
      </c>
      <c r="CC545" s="1">
        <v>17</v>
      </c>
      <c r="CD545" s="1">
        <v>25</v>
      </c>
      <c r="CE545" s="1">
        <v>0</v>
      </c>
      <c r="CF545" s="1">
        <v>0</v>
      </c>
      <c r="CG545" s="1">
        <v>0</v>
      </c>
      <c r="CH545" s="1">
        <v>0</v>
      </c>
      <c r="CI545" s="1">
        <v>2</v>
      </c>
      <c r="CJ545" s="1">
        <v>52</v>
      </c>
      <c r="CK545" s="1">
        <v>7.6999999999999999E-2</v>
      </c>
      <c r="CL545" s="1" t="s">
        <v>797</v>
      </c>
      <c r="CM545" s="1" t="s">
        <v>376</v>
      </c>
      <c r="CN545" s="1" t="s">
        <v>802</v>
      </c>
      <c r="CO545" s="1">
        <v>44</v>
      </c>
      <c r="CP545" s="1">
        <v>3</v>
      </c>
      <c r="CQ545" s="1">
        <v>6</v>
      </c>
      <c r="CR545" s="1">
        <v>9</v>
      </c>
      <c r="CS545" s="1">
        <v>0</v>
      </c>
      <c r="CT545" s="1">
        <v>18</v>
      </c>
      <c r="CU545" s="1">
        <v>62</v>
      </c>
      <c r="CV545" s="1">
        <v>24</v>
      </c>
      <c r="CW545" s="1">
        <v>0</v>
      </c>
      <c r="CX545" s="1">
        <v>0</v>
      </c>
      <c r="CY545" s="1">
        <v>0</v>
      </c>
      <c r="CZ545" s="1">
        <v>0</v>
      </c>
      <c r="DA545" s="1">
        <v>0</v>
      </c>
      <c r="DB545" s="1">
        <v>34</v>
      </c>
      <c r="DC545" s="1">
        <v>8.7999999999999995E-2</v>
      </c>
      <c r="DE545" s="2"/>
      <c r="DF545" s="1" t="s">
        <v>376</v>
      </c>
      <c r="DG545" s="1">
        <v>44</v>
      </c>
      <c r="DH545" s="1">
        <v>3</v>
      </c>
      <c r="DI545" s="1">
        <v>6</v>
      </c>
      <c r="DJ545" s="1">
        <v>9</v>
      </c>
      <c r="DK545" s="1">
        <v>0</v>
      </c>
      <c r="DL545" s="1">
        <v>18</v>
      </c>
      <c r="DM545" s="1">
        <v>62</v>
      </c>
      <c r="DN545" s="1">
        <v>24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34</v>
      </c>
      <c r="DU545" s="1">
        <v>8.7999999999999995E-2</v>
      </c>
    </row>
    <row r="546" spans="1:125" x14ac:dyDescent="0.2">
      <c r="A546" s="2" t="s">
        <v>1012</v>
      </c>
      <c r="B546" s="1" t="s">
        <v>798</v>
      </c>
      <c r="C546" s="1">
        <v>66</v>
      </c>
      <c r="D546" s="1">
        <v>0</v>
      </c>
      <c r="E546" s="1">
        <v>9</v>
      </c>
      <c r="F546" s="1">
        <v>9</v>
      </c>
      <c r="G546" s="1">
        <v>10</v>
      </c>
      <c r="H546" s="1">
        <v>114</v>
      </c>
      <c r="I546" s="1">
        <v>89</v>
      </c>
      <c r="J546" s="1">
        <v>59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60</v>
      </c>
      <c r="Q546" s="1">
        <v>0</v>
      </c>
      <c r="S546" s="1" t="s">
        <v>1108</v>
      </c>
      <c r="T546" s="1" t="s">
        <v>794</v>
      </c>
      <c r="U546" s="1">
        <v>20</v>
      </c>
      <c r="V546" s="1">
        <v>1</v>
      </c>
      <c r="W546" s="1">
        <v>7</v>
      </c>
      <c r="X546" s="1">
        <v>8</v>
      </c>
      <c r="Y546" s="1">
        <v>-1</v>
      </c>
      <c r="Z546" s="1">
        <v>12</v>
      </c>
      <c r="AA546" s="1">
        <v>16</v>
      </c>
      <c r="AB546" s="1">
        <v>8</v>
      </c>
      <c r="AC546" s="1">
        <v>1</v>
      </c>
      <c r="AD546" s="1">
        <v>1</v>
      </c>
      <c r="AE546" s="1">
        <v>0</v>
      </c>
      <c r="AF546" s="1">
        <v>0</v>
      </c>
      <c r="AG546" s="1">
        <v>0</v>
      </c>
      <c r="AH546" s="1">
        <v>43</v>
      </c>
      <c r="AI546" s="1">
        <v>2.3E-2</v>
      </c>
      <c r="AK546" s="2" t="s">
        <v>380</v>
      </c>
      <c r="AL546" s="1" t="s">
        <v>823</v>
      </c>
      <c r="AM546" s="1">
        <v>34</v>
      </c>
      <c r="AN546" s="1">
        <v>3</v>
      </c>
      <c r="AO546" s="1">
        <v>5</v>
      </c>
      <c r="AP546" s="1">
        <v>8</v>
      </c>
      <c r="AQ546" s="1">
        <v>0</v>
      </c>
      <c r="AR546" s="1">
        <v>20</v>
      </c>
      <c r="AS546" s="1">
        <v>47</v>
      </c>
      <c r="AT546" s="1">
        <v>20</v>
      </c>
      <c r="AU546" s="1">
        <v>0</v>
      </c>
      <c r="AV546" s="1">
        <v>0</v>
      </c>
      <c r="AW546" s="1">
        <v>0</v>
      </c>
      <c r="AX546" s="1">
        <v>0</v>
      </c>
      <c r="AY546" s="1">
        <v>1</v>
      </c>
      <c r="AZ546" s="1">
        <v>32</v>
      </c>
      <c r="BA546" s="1">
        <v>9.4E-2</v>
      </c>
      <c r="BC546" s="2" t="s">
        <v>309</v>
      </c>
      <c r="BD546" s="1" t="s">
        <v>800</v>
      </c>
      <c r="BE546" s="1">
        <v>38</v>
      </c>
      <c r="BF546" s="1">
        <v>2</v>
      </c>
      <c r="BG546" s="1">
        <v>3</v>
      </c>
      <c r="BH546" s="1">
        <v>5</v>
      </c>
      <c r="BI546" s="1">
        <v>-13</v>
      </c>
      <c r="BJ546" s="1">
        <v>29</v>
      </c>
      <c r="BK546" s="1">
        <v>145</v>
      </c>
      <c r="BL546" s="1">
        <v>30</v>
      </c>
      <c r="BM546" s="1">
        <v>0</v>
      </c>
      <c r="BN546" s="1">
        <v>1</v>
      </c>
      <c r="BO546" s="1">
        <v>0</v>
      </c>
      <c r="BP546" s="1">
        <v>0</v>
      </c>
      <c r="BQ546" s="1">
        <v>1</v>
      </c>
      <c r="BR546" s="1">
        <v>56</v>
      </c>
      <c r="BS546" s="1">
        <v>3.5999999999999997E-2</v>
      </c>
      <c r="BU546" s="2" t="s">
        <v>429</v>
      </c>
      <c r="BV546" s="1" t="s">
        <v>799</v>
      </c>
      <c r="BW546" s="1">
        <v>62</v>
      </c>
      <c r="BX546" s="1">
        <v>4</v>
      </c>
      <c r="BY546" s="1">
        <v>5</v>
      </c>
      <c r="BZ546" s="1">
        <v>9</v>
      </c>
      <c r="CA546" s="1">
        <v>-9</v>
      </c>
      <c r="CB546" s="1">
        <v>28</v>
      </c>
      <c r="CC546" s="1">
        <v>93</v>
      </c>
      <c r="CD546" s="1">
        <v>32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60</v>
      </c>
      <c r="CK546" s="1">
        <v>6.7000000000000004E-2</v>
      </c>
      <c r="CL546" s="1" t="s">
        <v>797</v>
      </c>
      <c r="CM546" s="1" t="s">
        <v>1277</v>
      </c>
      <c r="CN546" s="1" t="s">
        <v>823</v>
      </c>
      <c r="CO546" s="1">
        <v>36</v>
      </c>
      <c r="CP546" s="1">
        <v>0</v>
      </c>
      <c r="CQ546" s="1">
        <v>9</v>
      </c>
      <c r="CR546" s="1">
        <v>9</v>
      </c>
      <c r="CS546" s="1">
        <v>12</v>
      </c>
      <c r="CT546" s="1">
        <v>19</v>
      </c>
      <c r="CU546" s="1">
        <v>44</v>
      </c>
      <c r="CV546" s="1">
        <v>32</v>
      </c>
      <c r="CW546" s="1">
        <v>0</v>
      </c>
      <c r="CX546" s="1">
        <v>0</v>
      </c>
      <c r="CY546" s="1">
        <v>0</v>
      </c>
      <c r="CZ546" s="1">
        <v>1</v>
      </c>
      <c r="DA546" s="1">
        <v>0</v>
      </c>
      <c r="DB546" s="1">
        <v>23</v>
      </c>
      <c r="DC546" s="1">
        <v>0</v>
      </c>
      <c r="DE546" s="2"/>
      <c r="DF546" s="1" t="s">
        <v>1277</v>
      </c>
      <c r="DG546" s="1">
        <v>36</v>
      </c>
      <c r="DH546" s="1">
        <v>0</v>
      </c>
      <c r="DI546" s="1">
        <v>9</v>
      </c>
      <c r="DJ546" s="1">
        <v>9</v>
      </c>
      <c r="DK546" s="1">
        <v>12</v>
      </c>
      <c r="DL546" s="1">
        <v>19</v>
      </c>
      <c r="DM546" s="1">
        <v>44</v>
      </c>
      <c r="DN546" s="1">
        <v>32</v>
      </c>
      <c r="DO546" s="1">
        <v>0</v>
      </c>
      <c r="DP546" s="1">
        <v>0</v>
      </c>
      <c r="DQ546" s="1">
        <v>0</v>
      </c>
      <c r="DR546" s="1">
        <v>1</v>
      </c>
      <c r="DS546" s="1">
        <v>0</v>
      </c>
      <c r="DT546" s="1">
        <v>23</v>
      </c>
      <c r="DU546" s="1">
        <v>0</v>
      </c>
    </row>
    <row r="547" spans="1:125" x14ac:dyDescent="0.2">
      <c r="A547" s="2" t="s">
        <v>1109</v>
      </c>
      <c r="B547" s="1" t="s">
        <v>807</v>
      </c>
      <c r="C547" s="1">
        <v>60</v>
      </c>
      <c r="D547" s="1">
        <v>2</v>
      </c>
      <c r="E547" s="1">
        <v>7</v>
      </c>
      <c r="F547" s="1">
        <v>9</v>
      </c>
      <c r="G547" s="1">
        <v>-7</v>
      </c>
      <c r="H547" s="1">
        <v>20</v>
      </c>
      <c r="I547" s="1">
        <v>35</v>
      </c>
      <c r="J547" s="1">
        <v>33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72</v>
      </c>
      <c r="Q547" s="1">
        <v>2.8000000000000001E-2</v>
      </c>
      <c r="S547" s="1" t="s">
        <v>953</v>
      </c>
      <c r="T547" s="1" t="s">
        <v>818</v>
      </c>
      <c r="U547" s="1">
        <v>18</v>
      </c>
      <c r="V547" s="1">
        <v>1</v>
      </c>
      <c r="W547" s="1">
        <v>7</v>
      </c>
      <c r="X547" s="1">
        <v>8</v>
      </c>
      <c r="Y547" s="1">
        <v>-3</v>
      </c>
      <c r="Z547" s="1">
        <v>10</v>
      </c>
      <c r="AA547" s="1">
        <v>9</v>
      </c>
      <c r="AB547" s="1">
        <v>27</v>
      </c>
      <c r="AC547" s="1">
        <v>0</v>
      </c>
      <c r="AD547" s="1">
        <v>1</v>
      </c>
      <c r="AE547" s="1">
        <v>0</v>
      </c>
      <c r="AF547" s="1">
        <v>0</v>
      </c>
      <c r="AG547" s="1">
        <v>0</v>
      </c>
      <c r="AH547" s="1">
        <v>21</v>
      </c>
      <c r="AI547" s="1">
        <v>4.8000000000000001E-2</v>
      </c>
      <c r="AK547" s="2" t="s">
        <v>595</v>
      </c>
      <c r="AL547" s="1" t="s">
        <v>813</v>
      </c>
      <c r="AM547" s="1">
        <v>65</v>
      </c>
      <c r="AN547" s="1">
        <v>0</v>
      </c>
      <c r="AO547" s="1">
        <v>8</v>
      </c>
      <c r="AP547" s="1">
        <v>8</v>
      </c>
      <c r="AQ547" s="1">
        <v>-19</v>
      </c>
      <c r="AR547" s="1">
        <v>53</v>
      </c>
      <c r="AS547" s="1">
        <v>55</v>
      </c>
      <c r="AT547" s="1">
        <v>140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67</v>
      </c>
      <c r="BA547" s="1">
        <v>0</v>
      </c>
      <c r="BC547" s="2" t="s">
        <v>1110</v>
      </c>
      <c r="BD547" s="1" t="s">
        <v>804</v>
      </c>
      <c r="BE547" s="1">
        <v>23</v>
      </c>
      <c r="BF547" s="1">
        <v>2</v>
      </c>
      <c r="BG547" s="1">
        <v>3</v>
      </c>
      <c r="BH547" s="1">
        <v>5</v>
      </c>
      <c r="BI547" s="1">
        <v>-8</v>
      </c>
      <c r="BJ547" s="1">
        <v>6</v>
      </c>
      <c r="BK547" s="1">
        <v>21</v>
      </c>
      <c r="BL547" s="1">
        <v>10</v>
      </c>
      <c r="BM547" s="1">
        <v>1</v>
      </c>
      <c r="BN547" s="1">
        <v>2</v>
      </c>
      <c r="BO547" s="1">
        <v>0</v>
      </c>
      <c r="BP547" s="1">
        <v>0</v>
      </c>
      <c r="BQ547" s="1">
        <v>0</v>
      </c>
      <c r="BR547" s="1">
        <v>36</v>
      </c>
      <c r="BS547" s="1">
        <v>5.6000000000000001E-2</v>
      </c>
      <c r="BU547" s="2" t="s">
        <v>843</v>
      </c>
      <c r="BV547" s="1" t="s">
        <v>808</v>
      </c>
      <c r="BW547" s="1">
        <v>41</v>
      </c>
      <c r="BX547" s="1">
        <v>2</v>
      </c>
      <c r="BY547" s="1">
        <v>7</v>
      </c>
      <c r="BZ547" s="1">
        <v>9</v>
      </c>
      <c r="CA547" s="1">
        <v>5</v>
      </c>
      <c r="CB547" s="1">
        <v>8</v>
      </c>
      <c r="CC547" s="1">
        <v>50</v>
      </c>
      <c r="CD547" s="1">
        <v>80</v>
      </c>
      <c r="CE547" s="1">
        <v>1</v>
      </c>
      <c r="CF547" s="1">
        <v>3</v>
      </c>
      <c r="CG547" s="1">
        <v>0</v>
      </c>
      <c r="CH547" s="1">
        <v>0</v>
      </c>
      <c r="CI547" s="1">
        <v>0</v>
      </c>
      <c r="CJ547" s="1">
        <v>56</v>
      </c>
      <c r="CK547" s="1">
        <v>3.5999999999999997E-2</v>
      </c>
      <c r="CL547" s="1" t="s">
        <v>797</v>
      </c>
      <c r="CM547" s="1" t="s">
        <v>1646</v>
      </c>
      <c r="CN547" s="1" t="s">
        <v>802</v>
      </c>
      <c r="CO547" s="1">
        <v>31</v>
      </c>
      <c r="CP547" s="1">
        <v>6</v>
      </c>
      <c r="CQ547" s="1">
        <v>3</v>
      </c>
      <c r="CR547" s="1">
        <v>9</v>
      </c>
      <c r="CS547" s="1">
        <v>-1</v>
      </c>
      <c r="CT547" s="1">
        <v>12</v>
      </c>
      <c r="CU547" s="1">
        <v>89</v>
      </c>
      <c r="CV547" s="1">
        <v>5</v>
      </c>
      <c r="CW547" s="1">
        <v>0</v>
      </c>
      <c r="CX547" s="1">
        <v>1</v>
      </c>
      <c r="CY547" s="1">
        <v>0</v>
      </c>
      <c r="CZ547" s="1">
        <v>0</v>
      </c>
      <c r="DA547" s="1">
        <v>1</v>
      </c>
      <c r="DB547" s="1">
        <v>78</v>
      </c>
      <c r="DC547" s="1">
        <v>7.6999999999999999E-2</v>
      </c>
      <c r="DE547" s="2"/>
      <c r="DF547" s="1" t="s">
        <v>1646</v>
      </c>
      <c r="DG547" s="1">
        <v>31</v>
      </c>
      <c r="DH547" s="1">
        <v>6</v>
      </c>
      <c r="DI547" s="1">
        <v>3</v>
      </c>
      <c r="DJ547" s="1">
        <v>9</v>
      </c>
      <c r="DK547" s="1">
        <v>-1</v>
      </c>
      <c r="DL547" s="1">
        <v>12</v>
      </c>
      <c r="DM547" s="1">
        <v>89</v>
      </c>
      <c r="DN547" s="1">
        <v>5</v>
      </c>
      <c r="DO547" s="1">
        <v>0</v>
      </c>
      <c r="DP547" s="1">
        <v>1</v>
      </c>
      <c r="DQ547" s="1">
        <v>0</v>
      </c>
      <c r="DR547" s="1">
        <v>0</v>
      </c>
      <c r="DS547" s="1">
        <v>1</v>
      </c>
      <c r="DT547" s="1">
        <v>78</v>
      </c>
      <c r="DU547" s="1">
        <v>7.6999999999999999E-2</v>
      </c>
    </row>
    <row r="548" spans="1:125" x14ac:dyDescent="0.2">
      <c r="A548" s="2" t="s">
        <v>1111</v>
      </c>
      <c r="B548" s="1" t="s">
        <v>813</v>
      </c>
      <c r="C548" s="1">
        <v>52</v>
      </c>
      <c r="D548" s="1">
        <v>4</v>
      </c>
      <c r="E548" s="1">
        <v>5</v>
      </c>
      <c r="F548" s="1">
        <v>9</v>
      </c>
      <c r="G548" s="1">
        <v>-10</v>
      </c>
      <c r="H548" s="1">
        <v>6</v>
      </c>
      <c r="I548" s="1">
        <v>32</v>
      </c>
      <c r="J548" s="1">
        <v>27</v>
      </c>
      <c r="K548" s="1">
        <v>0</v>
      </c>
      <c r="L548" s="1">
        <v>0</v>
      </c>
      <c r="M548" s="1">
        <v>0</v>
      </c>
      <c r="N548" s="1">
        <v>0</v>
      </c>
      <c r="O548" s="1">
        <v>3</v>
      </c>
      <c r="P548" s="1">
        <v>71</v>
      </c>
      <c r="Q548" s="1">
        <v>5.6000000000000001E-2</v>
      </c>
      <c r="S548" s="1" t="s">
        <v>1112</v>
      </c>
      <c r="T548" s="1" t="s">
        <v>801</v>
      </c>
      <c r="U548" s="1">
        <v>51</v>
      </c>
      <c r="V548" s="1">
        <v>1</v>
      </c>
      <c r="W548" s="1">
        <v>7</v>
      </c>
      <c r="X548" s="1">
        <v>8</v>
      </c>
      <c r="Y548" s="1">
        <v>-1</v>
      </c>
      <c r="Z548" s="1">
        <v>40</v>
      </c>
      <c r="AA548" s="1">
        <v>61</v>
      </c>
      <c r="AB548" s="1">
        <v>87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43</v>
      </c>
      <c r="AI548" s="1">
        <v>2.3E-2</v>
      </c>
      <c r="AK548" s="2" t="s">
        <v>583</v>
      </c>
      <c r="AL548" s="1" t="s">
        <v>808</v>
      </c>
      <c r="AM548" s="1">
        <v>60</v>
      </c>
      <c r="AN548" s="1">
        <v>3</v>
      </c>
      <c r="AO548" s="1">
        <v>5</v>
      </c>
      <c r="AP548" s="1">
        <v>8</v>
      </c>
      <c r="AQ548" s="1">
        <v>-5</v>
      </c>
      <c r="AR548" s="1">
        <v>8</v>
      </c>
      <c r="AS548" s="1">
        <v>68</v>
      </c>
      <c r="AT548" s="1">
        <v>17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66</v>
      </c>
      <c r="BA548" s="1">
        <v>4.4999999999999998E-2</v>
      </c>
      <c r="BC548" s="2" t="s">
        <v>731</v>
      </c>
      <c r="BD548" s="1" t="s">
        <v>816</v>
      </c>
      <c r="BE548" s="1">
        <v>27</v>
      </c>
      <c r="BF548" s="1">
        <v>1</v>
      </c>
      <c r="BG548" s="1">
        <v>4</v>
      </c>
      <c r="BH548" s="1">
        <v>5</v>
      </c>
      <c r="BI548" s="1">
        <v>-2</v>
      </c>
      <c r="BJ548" s="1">
        <v>10</v>
      </c>
      <c r="BK548" s="1">
        <v>31</v>
      </c>
      <c r="BL548" s="1">
        <v>31</v>
      </c>
      <c r="BM548" s="1">
        <v>0</v>
      </c>
      <c r="BN548" s="1">
        <v>1</v>
      </c>
      <c r="BO548" s="1">
        <v>0</v>
      </c>
      <c r="BP548" s="1">
        <v>0</v>
      </c>
      <c r="BQ548" s="1">
        <v>0</v>
      </c>
      <c r="BR548" s="1">
        <v>30</v>
      </c>
      <c r="BS548" s="1">
        <v>3.3000000000000002E-2</v>
      </c>
      <c r="BU548" s="2" t="s">
        <v>919</v>
      </c>
      <c r="BV548" s="1" t="s">
        <v>805</v>
      </c>
      <c r="BW548" s="1">
        <v>42</v>
      </c>
      <c r="BX548" s="1">
        <v>1</v>
      </c>
      <c r="BY548" s="1">
        <v>7</v>
      </c>
      <c r="BZ548" s="1">
        <v>8</v>
      </c>
      <c r="CA548" s="1">
        <v>7</v>
      </c>
      <c r="CB548" s="1">
        <v>32</v>
      </c>
      <c r="CC548" s="1">
        <v>67</v>
      </c>
      <c r="CD548" s="1">
        <v>43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39</v>
      </c>
      <c r="CK548" s="1">
        <v>2.5999999999999999E-2</v>
      </c>
      <c r="CL548" s="1" t="s">
        <v>797</v>
      </c>
      <c r="CM548" s="1" t="s">
        <v>761</v>
      </c>
      <c r="CN548" s="1" t="s">
        <v>824</v>
      </c>
      <c r="CO548" s="1">
        <v>59</v>
      </c>
      <c r="CP548" s="1">
        <v>1</v>
      </c>
      <c r="CQ548" s="1">
        <v>8</v>
      </c>
      <c r="CR548" s="1">
        <v>9</v>
      </c>
      <c r="CS548" s="1">
        <v>-19</v>
      </c>
      <c r="CT548" s="1">
        <v>20</v>
      </c>
      <c r="CU548" s="1">
        <v>38</v>
      </c>
      <c r="CV548" s="1">
        <v>98</v>
      </c>
      <c r="CW548" s="1">
        <v>0</v>
      </c>
      <c r="CX548" s="1">
        <v>1</v>
      </c>
      <c r="CY548" s="1">
        <v>1</v>
      </c>
      <c r="CZ548" s="1">
        <v>0</v>
      </c>
      <c r="DA548" s="1">
        <v>0</v>
      </c>
      <c r="DB548" s="1">
        <v>45</v>
      </c>
      <c r="DC548" s="1">
        <v>2.1999999999999999E-2</v>
      </c>
      <c r="DE548" s="2"/>
      <c r="DF548" s="1" t="s">
        <v>761</v>
      </c>
      <c r="DG548" s="1">
        <v>59</v>
      </c>
      <c r="DH548" s="1">
        <v>1</v>
      </c>
      <c r="DI548" s="1">
        <v>8</v>
      </c>
      <c r="DJ548" s="1">
        <v>9</v>
      </c>
      <c r="DK548" s="1">
        <v>-19</v>
      </c>
      <c r="DL548" s="1">
        <v>20</v>
      </c>
      <c r="DM548" s="1">
        <v>38</v>
      </c>
      <c r="DN548" s="1">
        <v>98</v>
      </c>
      <c r="DO548" s="1">
        <v>0</v>
      </c>
      <c r="DP548" s="1">
        <v>1</v>
      </c>
      <c r="DQ548" s="1">
        <v>1</v>
      </c>
      <c r="DR548" s="1">
        <v>0</v>
      </c>
      <c r="DS548" s="1">
        <v>0</v>
      </c>
      <c r="DT548" s="1">
        <v>45</v>
      </c>
      <c r="DU548" s="1">
        <v>2.1999999999999999E-2</v>
      </c>
    </row>
    <row r="549" spans="1:125" x14ac:dyDescent="0.2">
      <c r="A549" s="2" t="s">
        <v>1113</v>
      </c>
      <c r="B549" s="1" t="s">
        <v>801</v>
      </c>
      <c r="C549" s="1">
        <v>53</v>
      </c>
      <c r="D549" s="1">
        <v>1</v>
      </c>
      <c r="E549" s="1">
        <v>8</v>
      </c>
      <c r="F549" s="1">
        <v>9</v>
      </c>
      <c r="G549" s="1">
        <v>-12</v>
      </c>
      <c r="H549" s="1">
        <v>28</v>
      </c>
      <c r="I549" s="1">
        <v>44</v>
      </c>
      <c r="J549" s="1">
        <v>67</v>
      </c>
      <c r="K549" s="1">
        <v>0</v>
      </c>
      <c r="L549" s="1">
        <v>1</v>
      </c>
      <c r="M549" s="1">
        <v>0</v>
      </c>
      <c r="N549" s="1">
        <v>0</v>
      </c>
      <c r="O549" s="1">
        <v>0</v>
      </c>
      <c r="P549" s="1">
        <v>26</v>
      </c>
      <c r="Q549" s="1">
        <v>3.7999999999999999E-2</v>
      </c>
      <c r="S549" s="1" t="s">
        <v>140</v>
      </c>
      <c r="T549" s="1" t="s">
        <v>807</v>
      </c>
      <c r="U549" s="1">
        <v>50</v>
      </c>
      <c r="V549" s="1">
        <v>3</v>
      </c>
      <c r="W549" s="1">
        <v>5</v>
      </c>
      <c r="X549" s="1">
        <v>8</v>
      </c>
      <c r="Y549" s="1">
        <v>1</v>
      </c>
      <c r="Z549" s="1">
        <v>69</v>
      </c>
      <c r="AA549" s="1">
        <v>105</v>
      </c>
      <c r="AB549" s="1">
        <v>27</v>
      </c>
      <c r="AC549" s="1">
        <v>1</v>
      </c>
      <c r="AD549" s="1">
        <v>0</v>
      </c>
      <c r="AE549" s="1">
        <v>0</v>
      </c>
      <c r="AF549" s="1">
        <v>1</v>
      </c>
      <c r="AG549" s="1">
        <v>0</v>
      </c>
      <c r="AH549" s="1">
        <v>59</v>
      </c>
      <c r="AI549" s="1">
        <v>5.0999999999999997E-2</v>
      </c>
      <c r="AK549" s="2" t="s">
        <v>451</v>
      </c>
      <c r="AL549" s="1" t="s">
        <v>824</v>
      </c>
      <c r="AM549" s="1">
        <v>41</v>
      </c>
      <c r="AN549" s="1">
        <v>2</v>
      </c>
      <c r="AO549" s="1">
        <v>6</v>
      </c>
      <c r="AP549" s="1">
        <v>8</v>
      </c>
      <c r="AQ549" s="1">
        <v>-7</v>
      </c>
      <c r="AR549" s="1">
        <v>4</v>
      </c>
      <c r="AS549" s="1">
        <v>18</v>
      </c>
      <c r="AT549" s="1">
        <v>8</v>
      </c>
      <c r="AU549" s="1">
        <v>0</v>
      </c>
      <c r="AV549" s="1">
        <v>2</v>
      </c>
      <c r="AW549" s="1">
        <v>0</v>
      </c>
      <c r="AX549" s="1">
        <v>0</v>
      </c>
      <c r="AY549" s="1">
        <v>0</v>
      </c>
      <c r="AZ549" s="1">
        <v>79</v>
      </c>
      <c r="BA549" s="1">
        <v>2.5000000000000001E-2</v>
      </c>
      <c r="BC549" s="2" t="s">
        <v>540</v>
      </c>
      <c r="BD549" s="1" t="s">
        <v>807</v>
      </c>
      <c r="BE549" s="1">
        <v>36</v>
      </c>
      <c r="BF549" s="1">
        <v>3</v>
      </c>
      <c r="BG549" s="1">
        <v>2</v>
      </c>
      <c r="BH549" s="1">
        <v>5</v>
      </c>
      <c r="BI549" s="1">
        <v>0</v>
      </c>
      <c r="BJ549" s="1">
        <v>102</v>
      </c>
      <c r="BK549" s="1">
        <v>53</v>
      </c>
      <c r="BL549" s="1">
        <v>9</v>
      </c>
      <c r="BM549" s="1">
        <v>0</v>
      </c>
      <c r="BN549" s="1">
        <v>0</v>
      </c>
      <c r="BO549" s="1">
        <v>0</v>
      </c>
      <c r="BP549" s="1">
        <v>0</v>
      </c>
      <c r="BQ549" s="1">
        <v>2</v>
      </c>
      <c r="BR549" s="1">
        <v>20</v>
      </c>
      <c r="BS549" s="1">
        <v>0.15</v>
      </c>
      <c r="BU549" s="2" t="s">
        <v>1114</v>
      </c>
      <c r="BV549" s="1" t="s">
        <v>808</v>
      </c>
      <c r="BW549" s="1">
        <v>64</v>
      </c>
      <c r="BX549" s="1">
        <v>2</v>
      </c>
      <c r="BY549" s="1">
        <v>6</v>
      </c>
      <c r="BZ549" s="1">
        <v>8</v>
      </c>
      <c r="CA549" s="1">
        <v>-1</v>
      </c>
      <c r="CB549" s="1">
        <v>45</v>
      </c>
      <c r="CC549" s="1">
        <v>169</v>
      </c>
      <c r="CD549" s="1">
        <v>98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54</v>
      </c>
      <c r="CK549" s="1">
        <v>3.6999999999999998E-2</v>
      </c>
      <c r="CL549" s="1" t="s">
        <v>797</v>
      </c>
      <c r="CM549" s="1" t="s">
        <v>914</v>
      </c>
      <c r="CN549" s="1" t="s">
        <v>819</v>
      </c>
      <c r="CO549" s="1">
        <v>55</v>
      </c>
      <c r="CP549" s="1">
        <v>3</v>
      </c>
      <c r="CQ549" s="1">
        <v>6</v>
      </c>
      <c r="CR549" s="1">
        <v>9</v>
      </c>
      <c r="CS549" s="1">
        <v>-1</v>
      </c>
      <c r="CT549" s="1">
        <v>65</v>
      </c>
      <c r="CU549" s="1">
        <v>76</v>
      </c>
      <c r="CV549" s="1">
        <v>74</v>
      </c>
      <c r="CW549" s="1">
        <v>1</v>
      </c>
      <c r="CX549" s="1">
        <v>1</v>
      </c>
      <c r="CY549" s="1">
        <v>0</v>
      </c>
      <c r="CZ549" s="1">
        <v>0</v>
      </c>
      <c r="DA549" s="1">
        <v>0</v>
      </c>
      <c r="DB549" s="1">
        <v>50</v>
      </c>
      <c r="DC549" s="1">
        <v>0.06</v>
      </c>
      <c r="DE549" s="2"/>
      <c r="DF549" s="1" t="s">
        <v>914</v>
      </c>
      <c r="DG549" s="1">
        <v>55</v>
      </c>
      <c r="DH549" s="1">
        <v>3</v>
      </c>
      <c r="DI549" s="1">
        <v>6</v>
      </c>
      <c r="DJ549" s="1">
        <v>9</v>
      </c>
      <c r="DK549" s="1">
        <v>-1</v>
      </c>
      <c r="DL549" s="1">
        <v>65</v>
      </c>
      <c r="DM549" s="1">
        <v>76</v>
      </c>
      <c r="DN549" s="1">
        <v>74</v>
      </c>
      <c r="DO549" s="1">
        <v>1</v>
      </c>
      <c r="DP549" s="1">
        <v>1</v>
      </c>
      <c r="DQ549" s="1">
        <v>0</v>
      </c>
      <c r="DR549" s="1">
        <v>0</v>
      </c>
      <c r="DS549" s="1">
        <v>0</v>
      </c>
      <c r="DT549" s="1">
        <v>50</v>
      </c>
      <c r="DU549" s="1">
        <v>0.06</v>
      </c>
    </row>
    <row r="550" spans="1:125" x14ac:dyDescent="0.2">
      <c r="A550" s="2" t="s">
        <v>443</v>
      </c>
      <c r="B550" s="1" t="s">
        <v>804</v>
      </c>
      <c r="C550" s="1">
        <v>77</v>
      </c>
      <c r="D550" s="1">
        <v>3</v>
      </c>
      <c r="E550" s="1">
        <v>6</v>
      </c>
      <c r="F550" s="1">
        <v>9</v>
      </c>
      <c r="G550" s="1">
        <v>-14</v>
      </c>
      <c r="H550" s="1">
        <v>48</v>
      </c>
      <c r="I550" s="1">
        <v>88</v>
      </c>
      <c r="J550" s="1">
        <v>29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94</v>
      </c>
      <c r="Q550" s="1">
        <v>3.2000000000000001E-2</v>
      </c>
      <c r="S550" s="1" t="s">
        <v>1048</v>
      </c>
      <c r="T550" s="1" t="s">
        <v>802</v>
      </c>
      <c r="U550" s="1">
        <v>74</v>
      </c>
      <c r="V550" s="1">
        <v>3</v>
      </c>
      <c r="W550" s="1">
        <v>5</v>
      </c>
      <c r="X550" s="1">
        <v>8</v>
      </c>
      <c r="Y550" s="1">
        <v>-1</v>
      </c>
      <c r="Z550" s="1">
        <v>38</v>
      </c>
      <c r="AA550" s="1">
        <v>55</v>
      </c>
      <c r="AB550" s="1">
        <v>139</v>
      </c>
      <c r="AC550" s="1">
        <v>0</v>
      </c>
      <c r="AD550" s="1">
        <v>0</v>
      </c>
      <c r="AE550" s="1">
        <v>0</v>
      </c>
      <c r="AF550" s="1">
        <v>1</v>
      </c>
      <c r="AG550" s="1">
        <v>1</v>
      </c>
      <c r="AH550" s="1">
        <v>30</v>
      </c>
      <c r="AI550" s="1">
        <v>0.1</v>
      </c>
      <c r="AK550" s="2" t="s">
        <v>948</v>
      </c>
      <c r="AL550" s="1" t="s">
        <v>801</v>
      </c>
      <c r="AM550" s="1">
        <v>82</v>
      </c>
      <c r="AN550" s="1">
        <v>1</v>
      </c>
      <c r="AO550" s="1">
        <v>6</v>
      </c>
      <c r="AP550" s="1">
        <v>7</v>
      </c>
      <c r="AQ550" s="1">
        <v>-12</v>
      </c>
      <c r="AR550" s="1">
        <v>40</v>
      </c>
      <c r="AS550" s="1">
        <v>83</v>
      </c>
      <c r="AT550" s="1">
        <v>165</v>
      </c>
      <c r="AU550" s="1">
        <v>1</v>
      </c>
      <c r="AV550" s="1">
        <v>0</v>
      </c>
      <c r="AW550" s="1">
        <v>0</v>
      </c>
      <c r="AX550" s="1">
        <v>0</v>
      </c>
      <c r="AY550" s="1">
        <v>0</v>
      </c>
      <c r="AZ550" s="1">
        <v>51</v>
      </c>
      <c r="BA550" s="1">
        <v>0.02</v>
      </c>
      <c r="BC550" s="2" t="s">
        <v>1074</v>
      </c>
      <c r="BD550" s="1" t="s">
        <v>812</v>
      </c>
      <c r="BE550" s="1">
        <v>27</v>
      </c>
      <c r="BF550" s="1">
        <v>0</v>
      </c>
      <c r="BG550" s="1">
        <v>5</v>
      </c>
      <c r="BH550" s="1">
        <v>5</v>
      </c>
      <c r="BI550" s="1">
        <v>-2</v>
      </c>
      <c r="BJ550" s="1">
        <v>18</v>
      </c>
      <c r="BK550" s="1">
        <v>43</v>
      </c>
      <c r="BL550" s="1">
        <v>32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15</v>
      </c>
      <c r="BS550" s="1">
        <v>0</v>
      </c>
      <c r="BU550" s="2" t="s">
        <v>161</v>
      </c>
      <c r="BV550" s="1" t="s">
        <v>824</v>
      </c>
      <c r="BW550" s="1">
        <v>63</v>
      </c>
      <c r="BX550" s="1">
        <v>2</v>
      </c>
      <c r="BY550" s="1">
        <v>6</v>
      </c>
      <c r="BZ550" s="1">
        <v>8</v>
      </c>
      <c r="CA550" s="1">
        <v>-1</v>
      </c>
      <c r="CB550" s="1">
        <v>126</v>
      </c>
      <c r="CC550" s="1">
        <v>211</v>
      </c>
      <c r="CD550" s="1">
        <v>12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25</v>
      </c>
      <c r="CK550" s="1">
        <v>0.08</v>
      </c>
      <c r="CL550" s="1" t="s">
        <v>797</v>
      </c>
      <c r="CM550" s="1" t="s">
        <v>384</v>
      </c>
      <c r="CN550" s="1" t="s">
        <v>1616</v>
      </c>
      <c r="CO550" s="1">
        <v>70</v>
      </c>
      <c r="CP550" s="1">
        <v>3</v>
      </c>
      <c r="CQ550" s="1">
        <v>6</v>
      </c>
      <c r="CR550" s="1">
        <v>9</v>
      </c>
      <c r="CS550" s="1">
        <v>-11</v>
      </c>
      <c r="CT550" s="1">
        <v>36</v>
      </c>
      <c r="CU550" s="1">
        <v>104</v>
      </c>
      <c r="CV550" s="1">
        <v>65</v>
      </c>
      <c r="CW550" s="1">
        <v>0</v>
      </c>
      <c r="CX550" s="1">
        <v>0</v>
      </c>
      <c r="CY550" s="1">
        <v>0</v>
      </c>
      <c r="CZ550" s="1">
        <v>0</v>
      </c>
      <c r="DA550" s="1">
        <v>0</v>
      </c>
      <c r="DB550" s="1">
        <v>55</v>
      </c>
      <c r="DC550" s="1">
        <v>5.5E-2</v>
      </c>
      <c r="DE550" s="2"/>
      <c r="DF550" s="1" t="s">
        <v>384</v>
      </c>
      <c r="DG550" s="1">
        <v>70</v>
      </c>
      <c r="DH550" s="1">
        <v>3</v>
      </c>
      <c r="DI550" s="1">
        <v>6</v>
      </c>
      <c r="DJ550" s="1">
        <v>9</v>
      </c>
      <c r="DK550" s="1">
        <v>-11</v>
      </c>
      <c r="DL550" s="1">
        <v>36</v>
      </c>
      <c r="DM550" s="1">
        <v>104</v>
      </c>
      <c r="DN550" s="1">
        <v>65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55</v>
      </c>
      <c r="DU550" s="1">
        <v>5.5E-2</v>
      </c>
    </row>
    <row r="551" spans="1:125" x14ac:dyDescent="0.2">
      <c r="A551" s="2" t="s">
        <v>990</v>
      </c>
      <c r="B551" s="1" t="s">
        <v>816</v>
      </c>
      <c r="C551" s="1">
        <v>75</v>
      </c>
      <c r="D551" s="1">
        <v>2</v>
      </c>
      <c r="E551" s="1">
        <v>7</v>
      </c>
      <c r="F551" s="1">
        <v>9</v>
      </c>
      <c r="G551" s="1">
        <v>4</v>
      </c>
      <c r="H551" s="1">
        <v>83</v>
      </c>
      <c r="I551" s="1">
        <v>238</v>
      </c>
      <c r="J551" s="1">
        <v>126</v>
      </c>
      <c r="K551" s="1">
        <v>0</v>
      </c>
      <c r="L551" s="1">
        <v>0</v>
      </c>
      <c r="M551" s="1">
        <v>0</v>
      </c>
      <c r="N551" s="1">
        <v>0</v>
      </c>
      <c r="O551" s="1">
        <v>1</v>
      </c>
      <c r="P551" s="1">
        <v>57</v>
      </c>
      <c r="Q551" s="1">
        <v>3.5000000000000003E-2</v>
      </c>
      <c r="S551" s="1" t="s">
        <v>1115</v>
      </c>
      <c r="T551" s="1" t="s">
        <v>829</v>
      </c>
      <c r="U551" s="1">
        <v>31</v>
      </c>
      <c r="V551" s="1">
        <v>2</v>
      </c>
      <c r="W551" s="1">
        <v>6</v>
      </c>
      <c r="X551" s="1">
        <v>8</v>
      </c>
      <c r="Y551" s="1">
        <v>-6</v>
      </c>
      <c r="Z551" s="1">
        <v>22</v>
      </c>
      <c r="AA551" s="1">
        <v>47</v>
      </c>
      <c r="AB551" s="1">
        <v>8</v>
      </c>
      <c r="AC551" s="1">
        <v>0</v>
      </c>
      <c r="AD551" s="1">
        <v>1</v>
      </c>
      <c r="AE551" s="1">
        <v>0</v>
      </c>
      <c r="AF551" s="1">
        <v>0</v>
      </c>
      <c r="AG551" s="1">
        <v>0</v>
      </c>
      <c r="AH551" s="1">
        <v>54</v>
      </c>
      <c r="AI551" s="1">
        <v>3.6999999999999998E-2</v>
      </c>
      <c r="AK551" s="2" t="s">
        <v>585</v>
      </c>
      <c r="AL551" s="1" t="s">
        <v>816</v>
      </c>
      <c r="AM551" s="1">
        <v>38</v>
      </c>
      <c r="AN551" s="1">
        <v>2</v>
      </c>
      <c r="AO551" s="1">
        <v>5</v>
      </c>
      <c r="AP551" s="1">
        <v>7</v>
      </c>
      <c r="AQ551" s="1">
        <v>-4</v>
      </c>
      <c r="AR551" s="1">
        <v>8</v>
      </c>
      <c r="AS551" s="1">
        <v>72</v>
      </c>
      <c r="AT551" s="1">
        <v>6</v>
      </c>
      <c r="AU551" s="1">
        <v>0</v>
      </c>
      <c r="AV551" s="1">
        <v>1</v>
      </c>
      <c r="AW551" s="1">
        <v>0</v>
      </c>
      <c r="AX551" s="1">
        <v>0</v>
      </c>
      <c r="AY551" s="1">
        <v>1</v>
      </c>
      <c r="AZ551" s="1">
        <v>51</v>
      </c>
      <c r="BA551" s="1">
        <v>3.9E-2</v>
      </c>
      <c r="BC551" s="2" t="s">
        <v>961</v>
      </c>
      <c r="BD551" s="1" t="s">
        <v>799</v>
      </c>
      <c r="BE551" s="1">
        <v>48</v>
      </c>
      <c r="BF551" s="1">
        <v>1</v>
      </c>
      <c r="BG551" s="1">
        <v>4</v>
      </c>
      <c r="BH551" s="1">
        <v>5</v>
      </c>
      <c r="BI551" s="1">
        <v>-6</v>
      </c>
      <c r="BJ551" s="1">
        <v>14</v>
      </c>
      <c r="BK551" s="1">
        <v>45</v>
      </c>
      <c r="BL551" s="1">
        <v>85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39</v>
      </c>
      <c r="BS551" s="1">
        <v>2.5999999999999999E-2</v>
      </c>
      <c r="BU551" s="2" t="s">
        <v>170</v>
      </c>
      <c r="BV551" s="1" t="s">
        <v>829</v>
      </c>
      <c r="BW551" s="1">
        <v>64</v>
      </c>
      <c r="BX551" s="1">
        <v>5</v>
      </c>
      <c r="BY551" s="1">
        <v>3</v>
      </c>
      <c r="BZ551" s="1">
        <v>8</v>
      </c>
      <c r="CA551" s="1">
        <v>3</v>
      </c>
      <c r="CB551" s="1">
        <v>74</v>
      </c>
      <c r="CC551" s="1">
        <v>111</v>
      </c>
      <c r="CD551" s="1">
        <v>19</v>
      </c>
      <c r="CE551" s="1">
        <v>0</v>
      </c>
      <c r="CF551" s="1">
        <v>0</v>
      </c>
      <c r="CG551" s="1">
        <v>0</v>
      </c>
      <c r="CH551" s="1">
        <v>0</v>
      </c>
      <c r="CI551" s="1">
        <v>1</v>
      </c>
      <c r="CJ551" s="1">
        <v>93</v>
      </c>
      <c r="CK551" s="1">
        <v>5.3999999999999999E-2</v>
      </c>
      <c r="CL551" s="1" t="s">
        <v>797</v>
      </c>
      <c r="CM551" s="1" t="s">
        <v>937</v>
      </c>
      <c r="CN551" s="1" t="s">
        <v>807</v>
      </c>
      <c r="CO551" s="1">
        <v>56</v>
      </c>
      <c r="CP551" s="1">
        <v>5</v>
      </c>
      <c r="CQ551" s="1">
        <v>4</v>
      </c>
      <c r="CR551" s="1">
        <v>9</v>
      </c>
      <c r="CS551" s="1">
        <v>-22</v>
      </c>
      <c r="CT551" s="1">
        <v>48</v>
      </c>
      <c r="CU551" s="1">
        <v>225</v>
      </c>
      <c r="CV551" s="1">
        <v>128</v>
      </c>
      <c r="CW551" s="1">
        <v>0</v>
      </c>
      <c r="CX551" s="1">
        <v>0</v>
      </c>
      <c r="CY551" s="1">
        <v>0</v>
      </c>
      <c r="CZ551" s="1">
        <v>0</v>
      </c>
      <c r="DA551" s="1">
        <v>1</v>
      </c>
      <c r="DB551" s="1">
        <v>61</v>
      </c>
      <c r="DC551" s="1">
        <v>8.2000000000000003E-2</v>
      </c>
      <c r="DE551" s="2"/>
      <c r="DF551" s="1" t="s">
        <v>937</v>
      </c>
      <c r="DG551" s="1">
        <v>56</v>
      </c>
      <c r="DH551" s="1">
        <v>5</v>
      </c>
      <c r="DI551" s="1">
        <v>4</v>
      </c>
      <c r="DJ551" s="1">
        <v>9</v>
      </c>
      <c r="DK551" s="1">
        <v>-22</v>
      </c>
      <c r="DL551" s="1">
        <v>48</v>
      </c>
      <c r="DM551" s="1">
        <v>225</v>
      </c>
      <c r="DN551" s="1">
        <v>128</v>
      </c>
      <c r="DO551" s="1">
        <v>0</v>
      </c>
      <c r="DP551" s="1">
        <v>0</v>
      </c>
      <c r="DQ551" s="1">
        <v>0</v>
      </c>
      <c r="DR551" s="1">
        <v>0</v>
      </c>
      <c r="DS551" s="1">
        <v>1</v>
      </c>
      <c r="DT551" s="1">
        <v>61</v>
      </c>
      <c r="DU551" s="1">
        <v>8.2000000000000003E-2</v>
      </c>
    </row>
    <row r="552" spans="1:125" x14ac:dyDescent="0.2">
      <c r="A552" s="2" t="s">
        <v>997</v>
      </c>
      <c r="B552" s="1" t="s">
        <v>809</v>
      </c>
      <c r="C552" s="1">
        <v>51</v>
      </c>
      <c r="D552" s="1">
        <v>1</v>
      </c>
      <c r="E552" s="1">
        <v>8</v>
      </c>
      <c r="F552" s="1">
        <v>9</v>
      </c>
      <c r="G552" s="1">
        <v>5</v>
      </c>
      <c r="H552" s="1">
        <v>39</v>
      </c>
      <c r="I552" s="1">
        <v>80</v>
      </c>
      <c r="J552" s="1">
        <v>76</v>
      </c>
      <c r="K552" s="1">
        <v>0</v>
      </c>
      <c r="L552" s="1">
        <v>2</v>
      </c>
      <c r="M552" s="1">
        <v>0</v>
      </c>
      <c r="N552" s="1">
        <v>0</v>
      </c>
      <c r="O552" s="1">
        <v>0</v>
      </c>
      <c r="P552" s="1">
        <v>36</v>
      </c>
      <c r="Q552" s="1">
        <v>2.8000000000000001E-2</v>
      </c>
      <c r="S552" s="1" t="s">
        <v>648</v>
      </c>
      <c r="T552" s="1" t="s">
        <v>825</v>
      </c>
      <c r="U552" s="1">
        <v>31</v>
      </c>
      <c r="V552" s="1">
        <v>2</v>
      </c>
      <c r="W552" s="1">
        <v>6</v>
      </c>
      <c r="X552" s="1">
        <v>8</v>
      </c>
      <c r="Y552" s="1">
        <v>-2</v>
      </c>
      <c r="Z552" s="1">
        <v>4</v>
      </c>
      <c r="AA552" s="1">
        <v>15</v>
      </c>
      <c r="AB552" s="1">
        <v>4</v>
      </c>
      <c r="AC552" s="1">
        <v>0</v>
      </c>
      <c r="AD552" s="1">
        <v>3</v>
      </c>
      <c r="AE552" s="1">
        <v>0</v>
      </c>
      <c r="AF552" s="1">
        <v>0</v>
      </c>
      <c r="AG552" s="1">
        <v>0</v>
      </c>
      <c r="AH552" s="1">
        <v>50</v>
      </c>
      <c r="AI552" s="1">
        <v>0.04</v>
      </c>
      <c r="AK552" s="2" t="s">
        <v>475</v>
      </c>
      <c r="AL552" s="1" t="s">
        <v>799</v>
      </c>
      <c r="AM552" s="1">
        <v>14</v>
      </c>
      <c r="AN552" s="1">
        <v>2</v>
      </c>
      <c r="AO552" s="1">
        <v>5</v>
      </c>
      <c r="AP552" s="1">
        <v>7</v>
      </c>
      <c r="AQ552" s="1">
        <v>-4</v>
      </c>
      <c r="AR552" s="1">
        <v>0</v>
      </c>
      <c r="AS552" s="1">
        <v>6</v>
      </c>
      <c r="AT552" s="1">
        <v>7</v>
      </c>
      <c r="AU552" s="1">
        <v>0</v>
      </c>
      <c r="AV552" s="1">
        <v>1</v>
      </c>
      <c r="AW552" s="1">
        <v>0</v>
      </c>
      <c r="AX552" s="1">
        <v>0</v>
      </c>
      <c r="AY552" s="1">
        <v>1</v>
      </c>
      <c r="AZ552" s="1">
        <v>25</v>
      </c>
      <c r="BA552" s="1">
        <v>0.08</v>
      </c>
      <c r="BC552" s="2" t="s">
        <v>201</v>
      </c>
      <c r="BD552" s="1" t="s">
        <v>807</v>
      </c>
      <c r="BE552" s="1">
        <v>34</v>
      </c>
      <c r="BF552" s="1">
        <v>2</v>
      </c>
      <c r="BG552" s="1">
        <v>2</v>
      </c>
      <c r="BH552" s="1">
        <v>4</v>
      </c>
      <c r="BI552" s="1">
        <v>-12</v>
      </c>
      <c r="BJ552" s="1">
        <v>2</v>
      </c>
      <c r="BK552" s="1">
        <v>12</v>
      </c>
      <c r="BL552" s="1">
        <v>3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35</v>
      </c>
      <c r="BS552" s="1">
        <v>5.7000000000000002E-2</v>
      </c>
      <c r="BU552" s="2" t="s">
        <v>946</v>
      </c>
      <c r="BV552" s="1" t="s">
        <v>807</v>
      </c>
      <c r="BW552" s="1">
        <v>64</v>
      </c>
      <c r="BX552" s="1">
        <v>2</v>
      </c>
      <c r="BY552" s="1">
        <v>6</v>
      </c>
      <c r="BZ552" s="1">
        <v>8</v>
      </c>
      <c r="CA552" s="1">
        <v>-21</v>
      </c>
      <c r="CB552" s="1">
        <v>34</v>
      </c>
      <c r="CC552" s="1">
        <v>39</v>
      </c>
      <c r="CD552" s="1">
        <v>76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40</v>
      </c>
      <c r="CK552" s="1">
        <v>0.05</v>
      </c>
      <c r="CL552" s="1" t="s">
        <v>797</v>
      </c>
      <c r="CM552" s="1" t="s">
        <v>350</v>
      </c>
      <c r="CN552" s="1" t="s">
        <v>809</v>
      </c>
      <c r="CO552" s="1">
        <v>69</v>
      </c>
      <c r="CP552" s="1">
        <v>5</v>
      </c>
      <c r="CQ552" s="1">
        <v>4</v>
      </c>
      <c r="CR552" s="1">
        <v>9</v>
      </c>
      <c r="CS552" s="1">
        <v>-4</v>
      </c>
      <c r="CT552" s="1">
        <v>27</v>
      </c>
      <c r="CU552" s="1">
        <v>236</v>
      </c>
      <c r="CV552" s="1">
        <v>12</v>
      </c>
      <c r="CW552" s="1">
        <v>0</v>
      </c>
      <c r="CX552" s="1">
        <v>0</v>
      </c>
      <c r="CY552" s="1">
        <v>0</v>
      </c>
      <c r="CZ552" s="1">
        <v>0</v>
      </c>
      <c r="DA552" s="1">
        <v>0</v>
      </c>
      <c r="DB552" s="1">
        <v>64</v>
      </c>
      <c r="DC552" s="1">
        <v>7.8E-2</v>
      </c>
      <c r="DE552" s="2"/>
      <c r="DF552" s="1" t="s">
        <v>350</v>
      </c>
      <c r="DG552" s="1">
        <v>69</v>
      </c>
      <c r="DH552" s="1">
        <v>5</v>
      </c>
      <c r="DI552" s="1">
        <v>4</v>
      </c>
      <c r="DJ552" s="1">
        <v>9</v>
      </c>
      <c r="DK552" s="1">
        <v>-4</v>
      </c>
      <c r="DL552" s="1">
        <v>27</v>
      </c>
      <c r="DM552" s="1">
        <v>236</v>
      </c>
      <c r="DN552" s="1">
        <v>12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64</v>
      </c>
      <c r="DU552" s="1">
        <v>7.8E-2</v>
      </c>
    </row>
    <row r="553" spans="1:125" x14ac:dyDescent="0.2">
      <c r="A553" s="2" t="s">
        <v>1002</v>
      </c>
      <c r="B553" s="1" t="s">
        <v>805</v>
      </c>
      <c r="C553" s="1">
        <v>40</v>
      </c>
      <c r="D553" s="1">
        <v>4</v>
      </c>
      <c r="E553" s="1">
        <v>4</v>
      </c>
      <c r="F553" s="1">
        <v>8</v>
      </c>
      <c r="G553" s="1">
        <v>-16</v>
      </c>
      <c r="H553" s="1">
        <v>10</v>
      </c>
      <c r="I553" s="1">
        <v>58</v>
      </c>
      <c r="J553" s="1">
        <v>24</v>
      </c>
      <c r="K553" s="1">
        <v>0</v>
      </c>
      <c r="L553" s="1">
        <v>0</v>
      </c>
      <c r="M553" s="1">
        <v>0</v>
      </c>
      <c r="N553" s="1">
        <v>1</v>
      </c>
      <c r="O553" s="1">
        <v>0</v>
      </c>
      <c r="P553" s="1">
        <v>54</v>
      </c>
      <c r="Q553" s="1">
        <v>7.3999999999999996E-2</v>
      </c>
      <c r="S553" s="1" t="s">
        <v>930</v>
      </c>
      <c r="T553" s="1" t="s">
        <v>798</v>
      </c>
      <c r="U553" s="1">
        <v>79</v>
      </c>
      <c r="V553" s="1">
        <v>1</v>
      </c>
      <c r="W553" s="1">
        <v>7</v>
      </c>
      <c r="X553" s="1">
        <v>8</v>
      </c>
      <c r="Y553" s="1">
        <v>-18</v>
      </c>
      <c r="Z553" s="1">
        <v>26</v>
      </c>
      <c r="AA553" s="1">
        <v>114</v>
      </c>
      <c r="AB553" s="1">
        <v>62</v>
      </c>
      <c r="AC553" s="1">
        <v>0</v>
      </c>
      <c r="AD553" s="1">
        <v>1</v>
      </c>
      <c r="AE553" s="1">
        <v>0</v>
      </c>
      <c r="AF553" s="1">
        <v>1</v>
      </c>
      <c r="AG553" s="1">
        <v>0</v>
      </c>
      <c r="AH553" s="1">
        <v>63</v>
      </c>
      <c r="AI553" s="1">
        <v>1.6E-2</v>
      </c>
      <c r="AK553" s="2" t="s">
        <v>168</v>
      </c>
      <c r="AL553" s="1" t="s">
        <v>798</v>
      </c>
      <c r="AM553" s="1">
        <v>75</v>
      </c>
      <c r="AN553" s="1">
        <v>1</v>
      </c>
      <c r="AO553" s="1">
        <v>6</v>
      </c>
      <c r="AP553" s="1">
        <v>7</v>
      </c>
      <c r="AQ553" s="1">
        <v>-21</v>
      </c>
      <c r="AR553" s="1">
        <v>94</v>
      </c>
      <c r="AS553" s="1">
        <v>160</v>
      </c>
      <c r="AT553" s="1">
        <v>16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103</v>
      </c>
      <c r="BA553" s="1">
        <v>0.01</v>
      </c>
      <c r="BC553" s="2" t="s">
        <v>1054</v>
      </c>
      <c r="BD553" s="1" t="s">
        <v>820</v>
      </c>
      <c r="BE553" s="1">
        <v>25</v>
      </c>
      <c r="BF553" s="1">
        <v>1</v>
      </c>
      <c r="BG553" s="1">
        <v>3</v>
      </c>
      <c r="BH553" s="1">
        <v>4</v>
      </c>
      <c r="BI553" s="1">
        <v>-8</v>
      </c>
      <c r="BJ553" s="1">
        <v>9</v>
      </c>
      <c r="BK553" s="1">
        <v>23</v>
      </c>
      <c r="BL553" s="1">
        <v>10</v>
      </c>
      <c r="BM553" s="1">
        <v>0</v>
      </c>
      <c r="BN553" s="1">
        <v>1</v>
      </c>
      <c r="BO553" s="1">
        <v>0</v>
      </c>
      <c r="BP553" s="1">
        <v>0</v>
      </c>
      <c r="BQ553" s="1">
        <v>0</v>
      </c>
      <c r="BR553" s="1">
        <v>36</v>
      </c>
      <c r="BS553" s="1">
        <v>2.8000000000000001E-2</v>
      </c>
      <c r="BU553" s="2" t="s">
        <v>997</v>
      </c>
      <c r="BV553" s="1" t="s">
        <v>806</v>
      </c>
      <c r="BW553" s="1">
        <v>73</v>
      </c>
      <c r="BX553" s="1">
        <v>2</v>
      </c>
      <c r="BY553" s="1">
        <v>6</v>
      </c>
      <c r="BZ553" s="1">
        <v>8</v>
      </c>
      <c r="CA553" s="1">
        <v>-10</v>
      </c>
      <c r="CB553" s="1">
        <v>78</v>
      </c>
      <c r="CC553" s="1">
        <v>193</v>
      </c>
      <c r="CD553" s="1">
        <v>168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41</v>
      </c>
      <c r="CK553" s="1">
        <v>4.9000000000000002E-2</v>
      </c>
      <c r="CL553" s="1" t="s">
        <v>797</v>
      </c>
      <c r="CM553" s="1" t="s">
        <v>968</v>
      </c>
      <c r="CN553" s="1" t="s">
        <v>814</v>
      </c>
      <c r="CO553" s="1">
        <v>54</v>
      </c>
      <c r="CP553" s="1">
        <v>3</v>
      </c>
      <c r="CQ553" s="1">
        <v>6</v>
      </c>
      <c r="CR553" s="1">
        <v>9</v>
      </c>
      <c r="CS553" s="1">
        <v>-11</v>
      </c>
      <c r="CT553" s="1">
        <v>45</v>
      </c>
      <c r="CU553" s="1">
        <v>159</v>
      </c>
      <c r="CV553" s="1">
        <v>76</v>
      </c>
      <c r="CW553" s="1">
        <v>0</v>
      </c>
      <c r="CX553" s="1">
        <v>0</v>
      </c>
      <c r="CY553" s="1">
        <v>0</v>
      </c>
      <c r="CZ553" s="1">
        <v>0</v>
      </c>
      <c r="DA553" s="1">
        <v>1</v>
      </c>
      <c r="DB553" s="1">
        <v>47</v>
      </c>
      <c r="DC553" s="1">
        <v>6.4000000000000001E-2</v>
      </c>
      <c r="DE553" s="2"/>
      <c r="DF553" s="1" t="s">
        <v>968</v>
      </c>
      <c r="DG553" s="1">
        <v>54</v>
      </c>
      <c r="DH553" s="1">
        <v>3</v>
      </c>
      <c r="DI553" s="1">
        <v>6</v>
      </c>
      <c r="DJ553" s="1">
        <v>9</v>
      </c>
      <c r="DK553" s="1">
        <v>-11</v>
      </c>
      <c r="DL553" s="1">
        <v>45</v>
      </c>
      <c r="DM553" s="1">
        <v>159</v>
      </c>
      <c r="DN553" s="1">
        <v>76</v>
      </c>
      <c r="DO553" s="1">
        <v>0</v>
      </c>
      <c r="DP553" s="1">
        <v>0</v>
      </c>
      <c r="DQ553" s="1">
        <v>0</v>
      </c>
      <c r="DR553" s="1">
        <v>0</v>
      </c>
      <c r="DS553" s="1">
        <v>1</v>
      </c>
      <c r="DT553" s="1">
        <v>47</v>
      </c>
      <c r="DU553" s="1">
        <v>6.4000000000000001E-2</v>
      </c>
    </row>
    <row r="554" spans="1:125" x14ac:dyDescent="0.2">
      <c r="A554" s="2" t="s">
        <v>716</v>
      </c>
      <c r="B554" s="1" t="s">
        <v>829</v>
      </c>
      <c r="C554" s="1">
        <v>39</v>
      </c>
      <c r="D554" s="1">
        <v>2</v>
      </c>
      <c r="E554" s="1">
        <v>6</v>
      </c>
      <c r="F554" s="1">
        <v>8</v>
      </c>
      <c r="G554" s="1">
        <v>5</v>
      </c>
      <c r="H554" s="1">
        <v>23</v>
      </c>
      <c r="I554" s="1">
        <v>37</v>
      </c>
      <c r="J554" s="1">
        <v>52</v>
      </c>
      <c r="K554" s="1">
        <v>0</v>
      </c>
      <c r="L554" s="1">
        <v>1</v>
      </c>
      <c r="M554" s="1">
        <v>0</v>
      </c>
      <c r="N554" s="1">
        <v>0</v>
      </c>
      <c r="O554" s="1">
        <v>0</v>
      </c>
      <c r="P554" s="1">
        <v>24</v>
      </c>
      <c r="Q554" s="1">
        <v>8.3000000000000004E-2</v>
      </c>
      <c r="S554" s="1" t="s">
        <v>598</v>
      </c>
      <c r="T554" s="1" t="s">
        <v>810</v>
      </c>
      <c r="U554" s="1">
        <v>23</v>
      </c>
      <c r="V554" s="1">
        <v>3</v>
      </c>
      <c r="W554" s="1">
        <v>5</v>
      </c>
      <c r="X554" s="1">
        <v>8</v>
      </c>
      <c r="Y554" s="1">
        <v>8</v>
      </c>
      <c r="Z554" s="1">
        <v>8</v>
      </c>
      <c r="AA554" s="1">
        <v>20</v>
      </c>
      <c r="AB554" s="1">
        <v>36</v>
      </c>
      <c r="AC554" s="1">
        <v>1</v>
      </c>
      <c r="AD554" s="1">
        <v>0</v>
      </c>
      <c r="AE554" s="1">
        <v>0</v>
      </c>
      <c r="AF554" s="1">
        <v>0</v>
      </c>
      <c r="AG554" s="1">
        <v>1</v>
      </c>
      <c r="AH554" s="1">
        <v>18</v>
      </c>
      <c r="AI554" s="1">
        <v>0.16700000000000001</v>
      </c>
      <c r="AK554" s="2" t="s">
        <v>607</v>
      </c>
      <c r="AL554" s="1" t="s">
        <v>794</v>
      </c>
      <c r="AM554" s="1">
        <v>33</v>
      </c>
      <c r="AN554" s="1">
        <v>2</v>
      </c>
      <c r="AO554" s="1">
        <v>5</v>
      </c>
      <c r="AP554" s="1">
        <v>7</v>
      </c>
      <c r="AQ554" s="1">
        <v>-11</v>
      </c>
      <c r="AR554" s="1">
        <v>4</v>
      </c>
      <c r="AS554" s="1">
        <v>5</v>
      </c>
      <c r="AT554" s="1">
        <v>10</v>
      </c>
      <c r="AU554" s="1">
        <v>1</v>
      </c>
      <c r="AV554" s="1">
        <v>1</v>
      </c>
      <c r="AW554" s="1">
        <v>0</v>
      </c>
      <c r="AX554" s="1">
        <v>0</v>
      </c>
      <c r="AY554" s="1">
        <v>0</v>
      </c>
      <c r="AZ554" s="1">
        <v>17</v>
      </c>
      <c r="BA554" s="1">
        <v>0.11799999999999999</v>
      </c>
      <c r="BC554" s="2" t="s">
        <v>1087</v>
      </c>
      <c r="BD554" s="1" t="s">
        <v>817</v>
      </c>
      <c r="BE554" s="1">
        <v>17</v>
      </c>
      <c r="BF554" s="1">
        <v>3</v>
      </c>
      <c r="BG554" s="1">
        <v>1</v>
      </c>
      <c r="BH554" s="1">
        <v>4</v>
      </c>
      <c r="BI554" s="1">
        <v>3</v>
      </c>
      <c r="BJ554" s="1">
        <v>10</v>
      </c>
      <c r="BK554" s="1">
        <v>5</v>
      </c>
      <c r="BL554" s="1">
        <v>19</v>
      </c>
      <c r="BM554" s="1">
        <v>0</v>
      </c>
      <c r="BN554" s="1">
        <v>0</v>
      </c>
      <c r="BO554" s="1">
        <v>0</v>
      </c>
      <c r="BP554" s="1">
        <v>0</v>
      </c>
      <c r="BQ554" s="1">
        <v>1</v>
      </c>
      <c r="BR554" s="1">
        <v>15</v>
      </c>
      <c r="BS554" s="1">
        <v>0.2</v>
      </c>
      <c r="BU554" s="2" t="s">
        <v>160</v>
      </c>
      <c r="BV554" s="1" t="s">
        <v>816</v>
      </c>
      <c r="BW554" s="1">
        <v>71</v>
      </c>
      <c r="BX554" s="1">
        <v>3</v>
      </c>
      <c r="BY554" s="1">
        <v>5</v>
      </c>
      <c r="BZ554" s="1">
        <v>8</v>
      </c>
      <c r="CA554" s="1">
        <v>6</v>
      </c>
      <c r="CB554" s="1">
        <v>81</v>
      </c>
      <c r="CC554" s="1">
        <v>189</v>
      </c>
      <c r="CD554" s="1">
        <v>13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74</v>
      </c>
      <c r="CK554" s="1">
        <v>4.1000000000000002E-2</v>
      </c>
      <c r="CL554" s="1" t="s">
        <v>797</v>
      </c>
      <c r="CM554" s="1" t="s">
        <v>970</v>
      </c>
      <c r="CN554" s="1" t="s">
        <v>798</v>
      </c>
      <c r="CO554" s="1">
        <v>69</v>
      </c>
      <c r="CP554" s="1">
        <v>1</v>
      </c>
      <c r="CQ554" s="1">
        <v>7</v>
      </c>
      <c r="CR554" s="1">
        <v>8</v>
      </c>
      <c r="CS554" s="1">
        <v>-2</v>
      </c>
      <c r="CT554" s="1">
        <v>68</v>
      </c>
      <c r="CU554" s="1">
        <v>128</v>
      </c>
      <c r="CV554" s="1">
        <v>84</v>
      </c>
      <c r="CW554" s="1">
        <v>0</v>
      </c>
      <c r="CX554" s="1">
        <v>0</v>
      </c>
      <c r="CY554" s="1">
        <v>0</v>
      </c>
      <c r="CZ554" s="1">
        <v>0</v>
      </c>
      <c r="DA554" s="1">
        <v>1</v>
      </c>
      <c r="DB554" s="1">
        <v>68</v>
      </c>
      <c r="DC554" s="1">
        <v>1.4999999999999999E-2</v>
      </c>
      <c r="DE554" s="2"/>
      <c r="DF554" s="1" t="s">
        <v>970</v>
      </c>
      <c r="DG554" s="1">
        <v>69</v>
      </c>
      <c r="DH554" s="1">
        <v>1</v>
      </c>
      <c r="DI554" s="1">
        <v>7</v>
      </c>
      <c r="DJ554" s="1">
        <v>8</v>
      </c>
      <c r="DK554" s="1">
        <v>-2</v>
      </c>
      <c r="DL554" s="1">
        <v>68</v>
      </c>
      <c r="DM554" s="1">
        <v>128</v>
      </c>
      <c r="DN554" s="1">
        <v>84</v>
      </c>
      <c r="DO554" s="1">
        <v>0</v>
      </c>
      <c r="DP554" s="1">
        <v>0</v>
      </c>
      <c r="DQ554" s="1">
        <v>0</v>
      </c>
      <c r="DR554" s="1">
        <v>0</v>
      </c>
      <c r="DS554" s="1">
        <v>1</v>
      </c>
      <c r="DT554" s="1">
        <v>68</v>
      </c>
      <c r="DU554" s="1">
        <v>1.4999999999999999E-2</v>
      </c>
    </row>
    <row r="555" spans="1:125" x14ac:dyDescent="0.2">
      <c r="A555" s="2" t="s">
        <v>939</v>
      </c>
      <c r="B555" s="1" t="s">
        <v>818</v>
      </c>
      <c r="C555" s="1">
        <v>65</v>
      </c>
      <c r="D555" s="1">
        <v>2</v>
      </c>
      <c r="E555" s="1">
        <v>6</v>
      </c>
      <c r="F555" s="1">
        <v>8</v>
      </c>
      <c r="G555" s="1">
        <v>15</v>
      </c>
      <c r="H555" s="1">
        <v>79</v>
      </c>
      <c r="I555" s="1">
        <v>112</v>
      </c>
      <c r="J555" s="1">
        <v>52</v>
      </c>
      <c r="K555" s="1">
        <v>0</v>
      </c>
      <c r="L555" s="1">
        <v>0</v>
      </c>
      <c r="M555" s="1">
        <v>0</v>
      </c>
      <c r="N555" s="1">
        <v>1</v>
      </c>
      <c r="O555" s="1">
        <v>0</v>
      </c>
      <c r="P555" s="1">
        <v>37</v>
      </c>
      <c r="Q555" s="1">
        <v>5.3999999999999999E-2</v>
      </c>
      <c r="S555" s="1" t="s">
        <v>613</v>
      </c>
      <c r="T555" s="1" t="s">
        <v>810</v>
      </c>
      <c r="U555" s="1">
        <v>20</v>
      </c>
      <c r="V555" s="1">
        <v>6</v>
      </c>
      <c r="W555" s="1">
        <v>2</v>
      </c>
      <c r="X555" s="1">
        <v>8</v>
      </c>
      <c r="Y555" s="1">
        <v>3</v>
      </c>
      <c r="Z555" s="1">
        <v>7</v>
      </c>
      <c r="AA555" s="1">
        <v>8</v>
      </c>
      <c r="AB555" s="1">
        <v>4</v>
      </c>
      <c r="AC555" s="1">
        <v>0</v>
      </c>
      <c r="AD555" s="1">
        <v>0</v>
      </c>
      <c r="AE555" s="1">
        <v>0</v>
      </c>
      <c r="AF555" s="1">
        <v>0</v>
      </c>
      <c r="AG555" s="1">
        <v>1</v>
      </c>
      <c r="AH555" s="1">
        <v>24</v>
      </c>
      <c r="AI555" s="1">
        <v>0.25</v>
      </c>
      <c r="AK555" s="2" t="s">
        <v>729</v>
      </c>
      <c r="AL555" s="1" t="s">
        <v>821</v>
      </c>
      <c r="AM555" s="1">
        <v>67</v>
      </c>
      <c r="AN555" s="1">
        <v>3</v>
      </c>
      <c r="AO555" s="1">
        <v>4</v>
      </c>
      <c r="AP555" s="1">
        <v>7</v>
      </c>
      <c r="AQ555" s="1">
        <v>-18</v>
      </c>
      <c r="AR555" s="1">
        <v>30</v>
      </c>
      <c r="AS555" s="1">
        <v>236</v>
      </c>
      <c r="AT555" s="1">
        <v>88</v>
      </c>
      <c r="AU555" s="1">
        <v>0</v>
      </c>
      <c r="AV555" s="1">
        <v>0</v>
      </c>
      <c r="AW555" s="1">
        <v>1</v>
      </c>
      <c r="AX555" s="1">
        <v>1</v>
      </c>
      <c r="AY555" s="1">
        <v>0</v>
      </c>
      <c r="AZ555" s="1">
        <v>62</v>
      </c>
      <c r="BA555" s="1">
        <v>4.8000000000000001E-2</v>
      </c>
      <c r="BC555" s="2" t="s">
        <v>496</v>
      </c>
      <c r="BD555" s="1" t="s">
        <v>815</v>
      </c>
      <c r="BE555" s="1">
        <v>40</v>
      </c>
      <c r="BF555" s="1">
        <v>1</v>
      </c>
      <c r="BG555" s="1">
        <v>3</v>
      </c>
      <c r="BH555" s="1">
        <v>4</v>
      </c>
      <c r="BI555" s="1">
        <v>-2</v>
      </c>
      <c r="BJ555" s="1">
        <v>79</v>
      </c>
      <c r="BK555" s="1">
        <v>48</v>
      </c>
      <c r="BL555" s="1">
        <v>9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29</v>
      </c>
      <c r="BS555" s="1">
        <v>3.4000000000000002E-2</v>
      </c>
      <c r="BU555" s="2" t="s">
        <v>172</v>
      </c>
      <c r="BV555" s="1" t="s">
        <v>824</v>
      </c>
      <c r="BW555" s="1">
        <v>39</v>
      </c>
      <c r="BX555" s="1">
        <v>2</v>
      </c>
      <c r="BY555" s="1">
        <v>6</v>
      </c>
      <c r="BZ555" s="1">
        <v>8</v>
      </c>
      <c r="CA555" s="1">
        <v>6</v>
      </c>
      <c r="CB555" s="1">
        <v>53</v>
      </c>
      <c r="CC555" s="1">
        <v>51</v>
      </c>
      <c r="CD555" s="1">
        <v>4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25</v>
      </c>
      <c r="CK555" s="1">
        <v>0.08</v>
      </c>
      <c r="CL555" s="1" t="s">
        <v>797</v>
      </c>
      <c r="CM555" s="1" t="s">
        <v>148</v>
      </c>
      <c r="CN555" s="1" t="s">
        <v>817</v>
      </c>
      <c r="CO555" s="1">
        <v>33</v>
      </c>
      <c r="CP555" s="1">
        <v>2</v>
      </c>
      <c r="CQ555" s="1">
        <v>6</v>
      </c>
      <c r="CR555" s="1">
        <v>8</v>
      </c>
      <c r="CS555" s="1">
        <v>0</v>
      </c>
      <c r="CT555" s="1">
        <v>10</v>
      </c>
      <c r="CU555" s="1">
        <v>46</v>
      </c>
      <c r="CV555" s="1">
        <v>33</v>
      </c>
      <c r="CW555" s="1">
        <v>0</v>
      </c>
      <c r="CX555" s="1">
        <v>2</v>
      </c>
      <c r="CY555" s="1">
        <v>0</v>
      </c>
      <c r="CZ555" s="1">
        <v>0</v>
      </c>
      <c r="DA555" s="1">
        <v>0</v>
      </c>
      <c r="DB555" s="1">
        <v>42</v>
      </c>
      <c r="DC555" s="1">
        <v>4.8000000000000001E-2</v>
      </c>
      <c r="DE555" s="2"/>
      <c r="DF555" s="1" t="s">
        <v>148</v>
      </c>
      <c r="DG555" s="1">
        <v>33</v>
      </c>
      <c r="DH555" s="1">
        <v>2</v>
      </c>
      <c r="DI555" s="1">
        <v>6</v>
      </c>
      <c r="DJ555" s="1">
        <v>8</v>
      </c>
      <c r="DK555" s="1">
        <v>0</v>
      </c>
      <c r="DL555" s="1">
        <v>10</v>
      </c>
      <c r="DM555" s="1">
        <v>46</v>
      </c>
      <c r="DN555" s="1">
        <v>33</v>
      </c>
      <c r="DO555" s="1">
        <v>0</v>
      </c>
      <c r="DP555" s="1">
        <v>2</v>
      </c>
      <c r="DQ555" s="1">
        <v>0</v>
      </c>
      <c r="DR555" s="1">
        <v>0</v>
      </c>
      <c r="DS555" s="1">
        <v>0</v>
      </c>
      <c r="DT555" s="1">
        <v>42</v>
      </c>
      <c r="DU555" s="1">
        <v>4.8000000000000001E-2</v>
      </c>
    </row>
    <row r="556" spans="1:125" x14ac:dyDescent="0.2">
      <c r="A556" s="2" t="s">
        <v>1116</v>
      </c>
      <c r="B556" s="1" t="s">
        <v>818</v>
      </c>
      <c r="C556" s="1">
        <v>70</v>
      </c>
      <c r="D556" s="1">
        <v>4</v>
      </c>
      <c r="E556" s="1">
        <v>4</v>
      </c>
      <c r="F556" s="1">
        <v>8</v>
      </c>
      <c r="G556" s="1">
        <v>-6</v>
      </c>
      <c r="H556" s="1">
        <v>32</v>
      </c>
      <c r="I556" s="1">
        <v>90</v>
      </c>
      <c r="J556" s="1">
        <v>47</v>
      </c>
      <c r="K556" s="1">
        <v>0</v>
      </c>
      <c r="L556" s="1">
        <v>0</v>
      </c>
      <c r="M556" s="1">
        <v>1</v>
      </c>
      <c r="N556" s="1">
        <v>0</v>
      </c>
      <c r="O556" s="1">
        <v>0</v>
      </c>
      <c r="P556" s="1">
        <v>39</v>
      </c>
      <c r="Q556" s="1">
        <v>0.10299999999999999</v>
      </c>
      <c r="S556" s="1" t="s">
        <v>1034</v>
      </c>
      <c r="T556" s="1" t="s">
        <v>804</v>
      </c>
      <c r="U556" s="1">
        <v>57</v>
      </c>
      <c r="V556" s="1">
        <v>0</v>
      </c>
      <c r="W556" s="1">
        <v>8</v>
      </c>
      <c r="X556" s="1">
        <v>8</v>
      </c>
      <c r="Y556" s="1">
        <v>3</v>
      </c>
      <c r="Z556" s="1">
        <v>36</v>
      </c>
      <c r="AA556" s="1">
        <v>125</v>
      </c>
      <c r="AB556" s="1">
        <v>106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65</v>
      </c>
      <c r="AI556" s="1">
        <v>0</v>
      </c>
      <c r="AK556" s="2" t="s">
        <v>562</v>
      </c>
      <c r="AL556" s="1" t="s">
        <v>807</v>
      </c>
      <c r="AM556" s="1">
        <v>74</v>
      </c>
      <c r="AN556" s="1">
        <v>1</v>
      </c>
      <c r="AO556" s="1">
        <v>6</v>
      </c>
      <c r="AP556" s="1">
        <v>7</v>
      </c>
      <c r="AQ556" s="1">
        <v>-5</v>
      </c>
      <c r="AR556" s="1">
        <v>57</v>
      </c>
      <c r="AS556" s="1">
        <v>180</v>
      </c>
      <c r="AT556" s="1">
        <v>141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42</v>
      </c>
      <c r="BA556" s="1">
        <v>2.4E-2</v>
      </c>
      <c r="BC556" s="2" t="s">
        <v>555</v>
      </c>
      <c r="BD556" s="1" t="s">
        <v>819</v>
      </c>
      <c r="BE556" s="1">
        <v>25</v>
      </c>
      <c r="BF556" s="1">
        <v>2</v>
      </c>
      <c r="BG556" s="1">
        <v>2</v>
      </c>
      <c r="BH556" s="1">
        <v>4</v>
      </c>
      <c r="BI556" s="1">
        <v>5</v>
      </c>
      <c r="BJ556" s="1">
        <v>4</v>
      </c>
      <c r="BK556" s="1">
        <v>14</v>
      </c>
      <c r="BL556" s="1">
        <v>32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27</v>
      </c>
      <c r="BS556" s="1">
        <v>7.3999999999999996E-2</v>
      </c>
      <c r="BU556" s="2" t="s">
        <v>424</v>
      </c>
      <c r="BV556" s="1" t="s">
        <v>812</v>
      </c>
      <c r="BW556" s="1">
        <v>52</v>
      </c>
      <c r="BX556" s="1">
        <v>4</v>
      </c>
      <c r="BY556" s="1">
        <v>4</v>
      </c>
      <c r="BZ556" s="1">
        <v>8</v>
      </c>
      <c r="CA556" s="1">
        <v>-11</v>
      </c>
      <c r="CB556" s="1">
        <v>31</v>
      </c>
      <c r="CC556" s="1">
        <v>51</v>
      </c>
      <c r="CD556" s="1">
        <v>17</v>
      </c>
      <c r="CE556" s="1">
        <v>0</v>
      </c>
      <c r="CF556" s="1">
        <v>0</v>
      </c>
      <c r="CG556" s="1">
        <v>0</v>
      </c>
      <c r="CH556" s="1">
        <v>1</v>
      </c>
      <c r="CI556" s="1">
        <v>1</v>
      </c>
      <c r="CJ556" s="1">
        <v>64</v>
      </c>
      <c r="CK556" s="1">
        <v>6.3E-2</v>
      </c>
      <c r="CL556" s="1" t="s">
        <v>797</v>
      </c>
      <c r="CM556" s="1" t="s">
        <v>1202</v>
      </c>
      <c r="CN556" s="1" t="s">
        <v>802</v>
      </c>
      <c r="CO556" s="1">
        <v>36</v>
      </c>
      <c r="CP556" s="1">
        <v>1</v>
      </c>
      <c r="CQ556" s="1">
        <v>7</v>
      </c>
      <c r="CR556" s="1">
        <v>8</v>
      </c>
      <c r="CS556" s="1">
        <v>0</v>
      </c>
      <c r="CT556" s="1">
        <v>8</v>
      </c>
      <c r="CU556" s="1">
        <v>82</v>
      </c>
      <c r="CV556" s="1">
        <v>46</v>
      </c>
      <c r="CW556" s="1">
        <v>0</v>
      </c>
      <c r="CX556" s="1">
        <v>0</v>
      </c>
      <c r="CY556" s="1">
        <v>0</v>
      </c>
      <c r="CZ556" s="1">
        <v>0</v>
      </c>
      <c r="DA556" s="1">
        <v>0</v>
      </c>
      <c r="DB556" s="1">
        <v>36</v>
      </c>
      <c r="DC556" s="1">
        <v>2.8000000000000001E-2</v>
      </c>
      <c r="DE556" s="2"/>
      <c r="DF556" s="1" t="s">
        <v>1202</v>
      </c>
      <c r="DG556" s="1">
        <v>36</v>
      </c>
      <c r="DH556" s="1">
        <v>1</v>
      </c>
      <c r="DI556" s="1">
        <v>7</v>
      </c>
      <c r="DJ556" s="1">
        <v>8</v>
      </c>
      <c r="DK556" s="1">
        <v>0</v>
      </c>
      <c r="DL556" s="1">
        <v>8</v>
      </c>
      <c r="DM556" s="1">
        <v>82</v>
      </c>
      <c r="DN556" s="1">
        <v>46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36</v>
      </c>
      <c r="DU556" s="1">
        <v>2.8000000000000001E-2</v>
      </c>
    </row>
    <row r="557" spans="1:125" ht="30" x14ac:dyDescent="0.2">
      <c r="A557" s="2" t="s">
        <v>1631</v>
      </c>
      <c r="B557" s="1" t="s">
        <v>813</v>
      </c>
      <c r="C557" s="1">
        <v>22</v>
      </c>
      <c r="D557" s="1">
        <v>3</v>
      </c>
      <c r="E557" s="1">
        <v>5</v>
      </c>
      <c r="F557" s="1">
        <v>8</v>
      </c>
      <c r="G557" s="1">
        <v>-2</v>
      </c>
      <c r="H557" s="1">
        <v>4</v>
      </c>
      <c r="I557" s="1">
        <v>15</v>
      </c>
      <c r="J557" s="1">
        <v>4</v>
      </c>
      <c r="K557" s="1">
        <v>1</v>
      </c>
      <c r="L557" s="1">
        <v>2</v>
      </c>
      <c r="M557" s="1">
        <v>0</v>
      </c>
      <c r="N557" s="1">
        <v>0</v>
      </c>
      <c r="O557" s="1">
        <v>0</v>
      </c>
      <c r="P557" s="1">
        <v>38</v>
      </c>
      <c r="Q557" s="1">
        <v>7.9000000000000001E-2</v>
      </c>
      <c r="S557" s="1" t="s">
        <v>606</v>
      </c>
      <c r="T557" s="1" t="s">
        <v>800</v>
      </c>
      <c r="U557" s="1">
        <v>23</v>
      </c>
      <c r="V557" s="1">
        <v>2</v>
      </c>
      <c r="W557" s="1">
        <v>6</v>
      </c>
      <c r="X557" s="1">
        <v>8</v>
      </c>
      <c r="Y557" s="1">
        <v>-10</v>
      </c>
      <c r="Z557" s="1">
        <v>8</v>
      </c>
      <c r="AA557" s="1">
        <v>6</v>
      </c>
      <c r="AB557" s="1">
        <v>18</v>
      </c>
      <c r="AC557" s="1">
        <v>0</v>
      </c>
      <c r="AD557" s="1">
        <v>3</v>
      </c>
      <c r="AE557" s="1">
        <v>0</v>
      </c>
      <c r="AF557" s="1">
        <v>0</v>
      </c>
      <c r="AG557" s="1">
        <v>1</v>
      </c>
      <c r="AH557" s="1">
        <v>37</v>
      </c>
      <c r="AI557" s="1">
        <v>5.3999999999999999E-2</v>
      </c>
      <c r="AK557" s="2" t="s">
        <v>956</v>
      </c>
      <c r="AL557" s="1" t="s">
        <v>812</v>
      </c>
      <c r="AM557" s="1">
        <v>14</v>
      </c>
      <c r="AN557" s="1">
        <v>1</v>
      </c>
      <c r="AO557" s="1">
        <v>6</v>
      </c>
      <c r="AP557" s="1">
        <v>7</v>
      </c>
      <c r="AQ557" s="1">
        <v>3</v>
      </c>
      <c r="AR557" s="1">
        <v>13</v>
      </c>
      <c r="AS557" s="1">
        <v>17</v>
      </c>
      <c r="AT557" s="1">
        <v>8</v>
      </c>
      <c r="AU557" s="1">
        <v>0</v>
      </c>
      <c r="AV557" s="1">
        <v>1</v>
      </c>
      <c r="AW557" s="1">
        <v>0</v>
      </c>
      <c r="AX557" s="1">
        <v>0</v>
      </c>
      <c r="AY557" s="1">
        <v>0</v>
      </c>
      <c r="AZ557" s="1">
        <v>13</v>
      </c>
      <c r="BA557" s="1">
        <v>7.6999999999999999E-2</v>
      </c>
      <c r="BC557" s="2" t="s">
        <v>561</v>
      </c>
      <c r="BD557" s="1" t="s">
        <v>808</v>
      </c>
      <c r="BE557" s="1">
        <v>35</v>
      </c>
      <c r="BF557" s="1">
        <v>2</v>
      </c>
      <c r="BG557" s="1">
        <v>2</v>
      </c>
      <c r="BH557" s="1">
        <v>4</v>
      </c>
      <c r="BI557" s="1">
        <v>-8</v>
      </c>
      <c r="BJ557" s="1">
        <v>29</v>
      </c>
      <c r="BK557" s="1">
        <v>59</v>
      </c>
      <c r="BL557" s="1">
        <v>6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65</v>
      </c>
      <c r="BS557" s="1">
        <v>3.1E-2</v>
      </c>
      <c r="BU557" s="2" t="s">
        <v>1117</v>
      </c>
      <c r="BV557" s="1" t="s">
        <v>802</v>
      </c>
      <c r="BW557" s="1">
        <v>36</v>
      </c>
      <c r="BX557" s="1">
        <v>1</v>
      </c>
      <c r="BY557" s="1">
        <v>7</v>
      </c>
      <c r="BZ557" s="1">
        <v>8</v>
      </c>
      <c r="CA557" s="1">
        <v>-6</v>
      </c>
      <c r="CB557" s="1">
        <v>16</v>
      </c>
      <c r="CC557" s="1">
        <v>43</v>
      </c>
      <c r="CD557" s="1">
        <v>29</v>
      </c>
      <c r="CE557" s="1">
        <v>0</v>
      </c>
      <c r="CF557" s="1">
        <v>2</v>
      </c>
      <c r="CG557" s="1">
        <v>0</v>
      </c>
      <c r="CH557" s="1">
        <v>0</v>
      </c>
      <c r="CI557" s="1">
        <v>0</v>
      </c>
      <c r="CJ557" s="1">
        <v>56</v>
      </c>
      <c r="CK557" s="1">
        <v>1.7999999999999999E-2</v>
      </c>
      <c r="CL557" s="1" t="s">
        <v>797</v>
      </c>
      <c r="CM557" s="1" t="s">
        <v>380</v>
      </c>
      <c r="CN557" s="1" t="s">
        <v>805</v>
      </c>
      <c r="CO557" s="1">
        <v>61</v>
      </c>
      <c r="CP557" s="1">
        <v>1</v>
      </c>
      <c r="CQ557" s="1">
        <v>7</v>
      </c>
      <c r="CR557" s="1">
        <v>8</v>
      </c>
      <c r="CS557" s="1">
        <v>-14</v>
      </c>
      <c r="CT557" s="1">
        <v>76</v>
      </c>
      <c r="CU557" s="1">
        <v>80</v>
      </c>
      <c r="CV557" s="1">
        <v>28</v>
      </c>
      <c r="CW557" s="1">
        <v>0</v>
      </c>
      <c r="CX557" s="1">
        <v>0</v>
      </c>
      <c r="CY557" s="1">
        <v>0</v>
      </c>
      <c r="CZ557" s="1">
        <v>0</v>
      </c>
      <c r="DA557" s="1">
        <v>0</v>
      </c>
      <c r="DB557" s="1">
        <v>22</v>
      </c>
      <c r="DC557" s="1">
        <v>4.4999999999999998E-2</v>
      </c>
      <c r="DE557" s="2"/>
      <c r="DF557" s="1" t="s">
        <v>380</v>
      </c>
      <c r="DG557" s="1">
        <v>61</v>
      </c>
      <c r="DH557" s="1">
        <v>1</v>
      </c>
      <c r="DI557" s="1">
        <v>7</v>
      </c>
      <c r="DJ557" s="1">
        <v>8</v>
      </c>
      <c r="DK557" s="1">
        <v>-14</v>
      </c>
      <c r="DL557" s="1">
        <v>76</v>
      </c>
      <c r="DM557" s="1">
        <v>80</v>
      </c>
      <c r="DN557" s="1">
        <v>28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22</v>
      </c>
      <c r="DU557" s="1">
        <v>4.4999999999999998E-2</v>
      </c>
    </row>
    <row r="558" spans="1:125" x14ac:dyDescent="0.2">
      <c r="A558" s="2" t="s">
        <v>1118</v>
      </c>
      <c r="B558" s="1" t="s">
        <v>807</v>
      </c>
      <c r="C558" s="1">
        <v>23</v>
      </c>
      <c r="D558" s="1">
        <v>2</v>
      </c>
      <c r="E558" s="1">
        <v>6</v>
      </c>
      <c r="F558" s="1">
        <v>8</v>
      </c>
      <c r="G558" s="1">
        <v>-1</v>
      </c>
      <c r="H558" s="1">
        <v>12</v>
      </c>
      <c r="I558" s="1">
        <v>29</v>
      </c>
      <c r="J558" s="1">
        <v>5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36</v>
      </c>
      <c r="Q558" s="1">
        <v>5.6000000000000001E-2</v>
      </c>
      <c r="S558" s="1" t="s">
        <v>1102</v>
      </c>
      <c r="T558" s="1" t="s">
        <v>818</v>
      </c>
      <c r="U558" s="1">
        <v>47</v>
      </c>
      <c r="V558" s="1">
        <v>0</v>
      </c>
      <c r="W558" s="1">
        <v>8</v>
      </c>
      <c r="X558" s="1">
        <v>8</v>
      </c>
      <c r="Y558" s="1">
        <v>-9</v>
      </c>
      <c r="Z558" s="1">
        <v>33</v>
      </c>
      <c r="AA558" s="1">
        <v>55</v>
      </c>
      <c r="AB558" s="1">
        <v>67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23</v>
      </c>
      <c r="AI558" s="1">
        <v>0</v>
      </c>
      <c r="AK558" s="2" t="s">
        <v>400</v>
      </c>
      <c r="AL558" s="1" t="s">
        <v>808</v>
      </c>
      <c r="AM558" s="1">
        <v>39</v>
      </c>
      <c r="AN558" s="1">
        <v>3</v>
      </c>
      <c r="AO558" s="1">
        <v>4</v>
      </c>
      <c r="AP558" s="1">
        <v>7</v>
      </c>
      <c r="AQ558" s="1">
        <v>-4</v>
      </c>
      <c r="AR558" s="1">
        <v>2</v>
      </c>
      <c r="AS558" s="1">
        <v>7</v>
      </c>
      <c r="AT558" s="1">
        <v>6</v>
      </c>
      <c r="AU558" s="1">
        <v>1</v>
      </c>
      <c r="AV558" s="1">
        <v>0</v>
      </c>
      <c r="AW558" s="1">
        <v>0</v>
      </c>
      <c r="AX558" s="1">
        <v>0</v>
      </c>
      <c r="AY558" s="1">
        <v>0</v>
      </c>
      <c r="AZ558" s="1">
        <v>60</v>
      </c>
      <c r="BA558" s="1">
        <v>0.05</v>
      </c>
      <c r="BC558" s="2" t="s">
        <v>438</v>
      </c>
      <c r="BD558" s="1" t="s">
        <v>819</v>
      </c>
      <c r="BE558" s="1">
        <v>41</v>
      </c>
      <c r="BF558" s="1">
        <v>1</v>
      </c>
      <c r="BG558" s="1">
        <v>3</v>
      </c>
      <c r="BH558" s="1">
        <v>4</v>
      </c>
      <c r="BI558" s="1">
        <v>-2</v>
      </c>
      <c r="BJ558" s="1">
        <v>22</v>
      </c>
      <c r="BK558" s="1">
        <v>87</v>
      </c>
      <c r="BL558" s="1">
        <v>22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48</v>
      </c>
      <c r="BS558" s="1">
        <v>2.1000000000000001E-2</v>
      </c>
      <c r="BU558" s="2" t="s">
        <v>1119</v>
      </c>
      <c r="BV558" s="1" t="s">
        <v>825</v>
      </c>
      <c r="BW558" s="1">
        <v>30</v>
      </c>
      <c r="BX558" s="1">
        <v>1</v>
      </c>
      <c r="BY558" s="1">
        <v>7</v>
      </c>
      <c r="BZ558" s="1">
        <v>8</v>
      </c>
      <c r="CA558" s="1">
        <v>5</v>
      </c>
      <c r="CB558" s="1">
        <v>10</v>
      </c>
      <c r="CC558" s="1">
        <v>44</v>
      </c>
      <c r="CD558" s="1">
        <v>38</v>
      </c>
      <c r="CE558" s="1">
        <v>0</v>
      </c>
      <c r="CF558" s="1">
        <v>0</v>
      </c>
      <c r="CG558" s="1">
        <v>0</v>
      </c>
      <c r="CH558" s="1">
        <v>0</v>
      </c>
      <c r="CI558" s="1">
        <v>1</v>
      </c>
      <c r="CJ558" s="1">
        <v>30</v>
      </c>
      <c r="CK558" s="1">
        <v>3.3000000000000002E-2</v>
      </c>
      <c r="CL558" s="1" t="s">
        <v>797</v>
      </c>
      <c r="CM558" s="1" t="s">
        <v>167</v>
      </c>
      <c r="CN558" s="1" t="s">
        <v>818</v>
      </c>
      <c r="CO558" s="1">
        <v>45</v>
      </c>
      <c r="CP558" s="1">
        <v>6</v>
      </c>
      <c r="CQ558" s="1">
        <v>2</v>
      </c>
      <c r="CR558" s="1">
        <v>8</v>
      </c>
      <c r="CS558" s="1">
        <v>-18</v>
      </c>
      <c r="CT558" s="1">
        <v>16</v>
      </c>
      <c r="CU558" s="1">
        <v>96</v>
      </c>
      <c r="CV558" s="1">
        <v>15</v>
      </c>
      <c r="CW558" s="1">
        <v>0</v>
      </c>
      <c r="CX558" s="1">
        <v>0</v>
      </c>
      <c r="CY558" s="1">
        <v>0</v>
      </c>
      <c r="CZ558" s="1">
        <v>0</v>
      </c>
      <c r="DA558" s="1">
        <v>0</v>
      </c>
      <c r="DB558" s="1">
        <v>95</v>
      </c>
      <c r="DC558" s="1">
        <v>6.3E-2</v>
      </c>
      <c r="DE558" s="2"/>
      <c r="DF558" s="1" t="s">
        <v>167</v>
      </c>
      <c r="DG558" s="1">
        <v>45</v>
      </c>
      <c r="DH558" s="1">
        <v>6</v>
      </c>
      <c r="DI558" s="1">
        <v>2</v>
      </c>
      <c r="DJ558" s="1">
        <v>8</v>
      </c>
      <c r="DK558" s="1">
        <v>-18</v>
      </c>
      <c r="DL558" s="1">
        <v>16</v>
      </c>
      <c r="DM558" s="1">
        <v>96</v>
      </c>
      <c r="DN558" s="1">
        <v>15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95</v>
      </c>
      <c r="DU558" s="1">
        <v>6.3E-2</v>
      </c>
    </row>
    <row r="559" spans="1:125" x14ac:dyDescent="0.2">
      <c r="A559" s="2" t="s">
        <v>589</v>
      </c>
      <c r="B559" s="1" t="s">
        <v>811</v>
      </c>
      <c r="C559" s="1">
        <v>64</v>
      </c>
      <c r="D559" s="1">
        <v>3</v>
      </c>
      <c r="E559" s="1">
        <v>5</v>
      </c>
      <c r="F559" s="1">
        <v>8</v>
      </c>
      <c r="G559" s="1">
        <v>3</v>
      </c>
      <c r="H559" s="1">
        <v>108</v>
      </c>
      <c r="I559" s="1">
        <v>143</v>
      </c>
      <c r="J559" s="1">
        <v>12</v>
      </c>
      <c r="K559" s="1">
        <v>1</v>
      </c>
      <c r="L559" s="1">
        <v>1</v>
      </c>
      <c r="M559" s="1">
        <v>0</v>
      </c>
      <c r="N559" s="1">
        <v>0</v>
      </c>
      <c r="O559" s="1">
        <v>0</v>
      </c>
      <c r="P559" s="1">
        <v>69</v>
      </c>
      <c r="Q559" s="1">
        <v>4.2999999999999997E-2</v>
      </c>
      <c r="S559" s="1" t="s">
        <v>1120</v>
      </c>
      <c r="T559" s="1" t="s">
        <v>805</v>
      </c>
      <c r="U559" s="1">
        <v>36</v>
      </c>
      <c r="V559" s="1">
        <v>0</v>
      </c>
      <c r="W559" s="1">
        <v>8</v>
      </c>
      <c r="X559" s="1">
        <v>8</v>
      </c>
      <c r="Y559" s="1">
        <v>4</v>
      </c>
      <c r="Z559" s="1">
        <v>8</v>
      </c>
      <c r="AA559" s="1">
        <v>38</v>
      </c>
      <c r="AB559" s="1">
        <v>34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22</v>
      </c>
      <c r="AI559" s="1">
        <v>0</v>
      </c>
      <c r="AK559" s="2" t="s">
        <v>442</v>
      </c>
      <c r="AL559" s="1" t="s">
        <v>805</v>
      </c>
      <c r="AM559" s="1">
        <v>30</v>
      </c>
      <c r="AN559" s="1">
        <v>1</v>
      </c>
      <c r="AO559" s="1">
        <v>6</v>
      </c>
      <c r="AP559" s="1">
        <v>7</v>
      </c>
      <c r="AQ559" s="1">
        <v>-12</v>
      </c>
      <c r="AR559" s="1">
        <v>6</v>
      </c>
      <c r="AS559" s="1">
        <v>34</v>
      </c>
      <c r="AT559" s="1">
        <v>28</v>
      </c>
      <c r="AU559" s="1">
        <v>0</v>
      </c>
      <c r="AV559" s="1">
        <v>2</v>
      </c>
      <c r="AW559" s="1">
        <v>0</v>
      </c>
      <c r="AX559" s="1">
        <v>0</v>
      </c>
      <c r="AY559" s="1">
        <v>0</v>
      </c>
      <c r="AZ559" s="1">
        <v>34</v>
      </c>
      <c r="BA559" s="1">
        <v>2.9000000000000001E-2</v>
      </c>
      <c r="BC559" s="2" t="s">
        <v>946</v>
      </c>
      <c r="BD559" s="1" t="s">
        <v>807</v>
      </c>
      <c r="BE559" s="1">
        <v>25</v>
      </c>
      <c r="BF559" s="1">
        <v>1</v>
      </c>
      <c r="BG559" s="1">
        <v>3</v>
      </c>
      <c r="BH559" s="1">
        <v>4</v>
      </c>
      <c r="BI559" s="1">
        <v>0</v>
      </c>
      <c r="BJ559" s="1">
        <v>10</v>
      </c>
      <c r="BK559" s="1">
        <v>15</v>
      </c>
      <c r="BL559" s="1">
        <v>15</v>
      </c>
      <c r="BM559" s="1">
        <v>0</v>
      </c>
      <c r="BN559" s="1">
        <v>1</v>
      </c>
      <c r="BO559" s="1">
        <v>0</v>
      </c>
      <c r="BP559" s="1">
        <v>0</v>
      </c>
      <c r="BQ559" s="1">
        <v>0</v>
      </c>
      <c r="BR559" s="1">
        <v>22</v>
      </c>
      <c r="BS559" s="1">
        <v>4.4999999999999998E-2</v>
      </c>
      <c r="BU559" s="2" t="s">
        <v>132</v>
      </c>
      <c r="BV559" s="1" t="s">
        <v>814</v>
      </c>
      <c r="BW559" s="1">
        <v>19</v>
      </c>
      <c r="BX559" s="1">
        <v>4</v>
      </c>
      <c r="BY559" s="1">
        <v>4</v>
      </c>
      <c r="BZ559" s="1">
        <v>8</v>
      </c>
      <c r="CA559" s="1">
        <v>5</v>
      </c>
      <c r="CB559" s="1">
        <v>4</v>
      </c>
      <c r="CC559" s="1">
        <v>10</v>
      </c>
      <c r="CD559" s="1">
        <v>7</v>
      </c>
      <c r="CE559" s="1">
        <v>1</v>
      </c>
      <c r="CF559" s="1">
        <v>0</v>
      </c>
      <c r="CG559" s="1">
        <v>0</v>
      </c>
      <c r="CH559" s="1">
        <v>0</v>
      </c>
      <c r="CI559" s="1">
        <v>0</v>
      </c>
      <c r="CJ559" s="1">
        <v>36</v>
      </c>
      <c r="CK559" s="1">
        <v>0.111</v>
      </c>
      <c r="CL559" s="1" t="s">
        <v>797</v>
      </c>
      <c r="CM559" s="1" t="s">
        <v>1483</v>
      </c>
      <c r="CN559" s="1" t="s">
        <v>819</v>
      </c>
      <c r="CO559" s="1">
        <v>40</v>
      </c>
      <c r="CP559" s="1">
        <v>2</v>
      </c>
      <c r="CQ559" s="1">
        <v>6</v>
      </c>
      <c r="CR559" s="1">
        <v>8</v>
      </c>
      <c r="CS559" s="1">
        <v>5</v>
      </c>
      <c r="CT559" s="1">
        <v>22</v>
      </c>
      <c r="CU559" s="1">
        <v>70</v>
      </c>
      <c r="CV559" s="1">
        <v>51</v>
      </c>
      <c r="CW559" s="1">
        <v>0</v>
      </c>
      <c r="CX559" s="1">
        <v>0</v>
      </c>
      <c r="CY559" s="1">
        <v>0</v>
      </c>
      <c r="CZ559" s="1">
        <v>0</v>
      </c>
      <c r="DA559" s="1">
        <v>0</v>
      </c>
      <c r="DB559" s="1">
        <v>37</v>
      </c>
      <c r="DC559" s="1">
        <v>5.3999999999999999E-2</v>
      </c>
      <c r="DE559" s="2"/>
      <c r="DF559" s="1" t="s">
        <v>1483</v>
      </c>
      <c r="DG559" s="1">
        <v>40</v>
      </c>
      <c r="DH559" s="1">
        <v>2</v>
      </c>
      <c r="DI559" s="1">
        <v>6</v>
      </c>
      <c r="DJ559" s="1">
        <v>8</v>
      </c>
      <c r="DK559" s="1">
        <v>5</v>
      </c>
      <c r="DL559" s="1">
        <v>22</v>
      </c>
      <c r="DM559" s="1">
        <v>70</v>
      </c>
      <c r="DN559" s="1">
        <v>51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37</v>
      </c>
      <c r="DU559" s="1">
        <v>5.3999999999999999E-2</v>
      </c>
    </row>
    <row r="560" spans="1:125" x14ac:dyDescent="0.2">
      <c r="A560" s="2" t="s">
        <v>637</v>
      </c>
      <c r="B560" s="1" t="s">
        <v>816</v>
      </c>
      <c r="C560" s="1">
        <v>42</v>
      </c>
      <c r="D560" s="1">
        <v>1</v>
      </c>
      <c r="E560" s="1">
        <v>7</v>
      </c>
      <c r="F560" s="1">
        <v>8</v>
      </c>
      <c r="G560" s="1">
        <v>-4</v>
      </c>
      <c r="H560" s="1">
        <v>14</v>
      </c>
      <c r="I560" s="1">
        <v>30</v>
      </c>
      <c r="J560" s="1">
        <v>59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32</v>
      </c>
      <c r="Q560" s="1">
        <v>3.1E-2</v>
      </c>
      <c r="S560" s="1" t="s">
        <v>575</v>
      </c>
      <c r="T560" s="1" t="s">
        <v>811</v>
      </c>
      <c r="U560" s="1">
        <v>29</v>
      </c>
      <c r="V560" s="1">
        <v>4</v>
      </c>
      <c r="W560" s="1">
        <v>4</v>
      </c>
      <c r="X560" s="1">
        <v>8</v>
      </c>
      <c r="Y560" s="1">
        <v>2</v>
      </c>
      <c r="Z560" s="1">
        <v>4</v>
      </c>
      <c r="AA560" s="1">
        <v>77</v>
      </c>
      <c r="AB560" s="1">
        <v>14</v>
      </c>
      <c r="AC560" s="1">
        <v>0</v>
      </c>
      <c r="AD560" s="1">
        <v>0</v>
      </c>
      <c r="AE560" s="1">
        <v>0</v>
      </c>
      <c r="AF560" s="1">
        <v>1</v>
      </c>
      <c r="AG560" s="1">
        <v>1</v>
      </c>
      <c r="AH560" s="1">
        <v>48</v>
      </c>
      <c r="AI560" s="1">
        <v>8.3000000000000004E-2</v>
      </c>
      <c r="AK560" s="2" t="s">
        <v>75</v>
      </c>
      <c r="AL560" s="1" t="s">
        <v>812</v>
      </c>
      <c r="AM560" s="1">
        <v>18</v>
      </c>
      <c r="AN560" s="1">
        <v>1</v>
      </c>
      <c r="AO560" s="1">
        <v>6</v>
      </c>
      <c r="AP560" s="1">
        <v>7</v>
      </c>
      <c r="AQ560" s="1">
        <v>2</v>
      </c>
      <c r="AR560" s="1">
        <v>2</v>
      </c>
      <c r="AS560" s="1">
        <v>4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19</v>
      </c>
      <c r="BA560" s="1">
        <v>5.2999999999999999E-2</v>
      </c>
      <c r="BC560" s="2" t="s">
        <v>142</v>
      </c>
      <c r="BD560" s="1" t="s">
        <v>796</v>
      </c>
      <c r="BE560" s="1">
        <v>26</v>
      </c>
      <c r="BF560" s="1">
        <v>2</v>
      </c>
      <c r="BG560" s="1">
        <v>2</v>
      </c>
      <c r="BH560" s="1">
        <v>4</v>
      </c>
      <c r="BI560" s="1">
        <v>-7</v>
      </c>
      <c r="BJ560" s="1">
        <v>8</v>
      </c>
      <c r="BK560" s="1">
        <v>47</v>
      </c>
      <c r="BL560" s="1">
        <v>12</v>
      </c>
      <c r="BM560" s="1">
        <v>1</v>
      </c>
      <c r="BN560" s="1">
        <v>1</v>
      </c>
      <c r="BO560" s="1">
        <v>0</v>
      </c>
      <c r="BP560" s="1">
        <v>0</v>
      </c>
      <c r="BQ560" s="1">
        <v>0</v>
      </c>
      <c r="BR560" s="1">
        <v>43</v>
      </c>
      <c r="BS560" s="1">
        <v>4.7E-2</v>
      </c>
      <c r="BU560" s="2" t="s">
        <v>1121</v>
      </c>
      <c r="BV560" s="1" t="s">
        <v>829</v>
      </c>
      <c r="BW560" s="1">
        <v>20</v>
      </c>
      <c r="BX560" s="1">
        <v>5</v>
      </c>
      <c r="BY560" s="1">
        <v>3</v>
      </c>
      <c r="BZ560" s="1">
        <v>8</v>
      </c>
      <c r="CA560" s="1">
        <v>-11</v>
      </c>
      <c r="CB560" s="1">
        <v>6</v>
      </c>
      <c r="CC560" s="1">
        <v>39</v>
      </c>
      <c r="CD560" s="1">
        <v>11</v>
      </c>
      <c r="CE560" s="1">
        <v>1</v>
      </c>
      <c r="CF560" s="1">
        <v>0</v>
      </c>
      <c r="CG560" s="1">
        <v>1</v>
      </c>
      <c r="CH560" s="1">
        <v>0</v>
      </c>
      <c r="CI560" s="1">
        <v>0</v>
      </c>
      <c r="CJ560" s="1">
        <v>38</v>
      </c>
      <c r="CK560" s="1">
        <v>0.13200000000000001</v>
      </c>
      <c r="CL560" s="1" t="s">
        <v>797</v>
      </c>
      <c r="CM560" s="1" t="s">
        <v>1082</v>
      </c>
      <c r="CN560" s="1" t="s">
        <v>824</v>
      </c>
      <c r="CO560" s="1">
        <v>51</v>
      </c>
      <c r="CP560" s="1">
        <v>3</v>
      </c>
      <c r="CQ560" s="1">
        <v>5</v>
      </c>
      <c r="CR560" s="1">
        <v>8</v>
      </c>
      <c r="CS560" s="1">
        <v>-9</v>
      </c>
      <c r="CT560" s="1">
        <v>93</v>
      </c>
      <c r="CU560" s="1">
        <v>157</v>
      </c>
      <c r="CV560" s="1">
        <v>61</v>
      </c>
      <c r="CW560" s="1">
        <v>0</v>
      </c>
      <c r="CX560" s="1">
        <v>0</v>
      </c>
      <c r="CY560" s="1">
        <v>0</v>
      </c>
      <c r="CZ560" s="1">
        <v>0</v>
      </c>
      <c r="DA560" s="1">
        <v>0</v>
      </c>
      <c r="DB560" s="1">
        <v>56</v>
      </c>
      <c r="DC560" s="1">
        <v>5.3999999999999999E-2</v>
      </c>
      <c r="DE560" s="2"/>
      <c r="DF560" s="1" t="s">
        <v>1082</v>
      </c>
      <c r="DG560" s="1">
        <v>51</v>
      </c>
      <c r="DH560" s="1">
        <v>3</v>
      </c>
      <c r="DI560" s="1">
        <v>5</v>
      </c>
      <c r="DJ560" s="1">
        <v>8</v>
      </c>
      <c r="DK560" s="1">
        <v>-9</v>
      </c>
      <c r="DL560" s="1">
        <v>93</v>
      </c>
      <c r="DM560" s="1">
        <v>157</v>
      </c>
      <c r="DN560" s="1">
        <v>61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56</v>
      </c>
      <c r="DU560" s="1">
        <v>5.3999999999999999E-2</v>
      </c>
    </row>
    <row r="561" spans="1:125" x14ac:dyDescent="0.2">
      <c r="A561" s="2" t="s">
        <v>1122</v>
      </c>
      <c r="B561" s="1" t="s">
        <v>819</v>
      </c>
      <c r="C561" s="1">
        <v>69</v>
      </c>
      <c r="D561" s="1">
        <v>4</v>
      </c>
      <c r="E561" s="1">
        <v>4</v>
      </c>
      <c r="F561" s="1">
        <v>8</v>
      </c>
      <c r="G561" s="1">
        <v>-3</v>
      </c>
      <c r="H561" s="1">
        <v>126</v>
      </c>
      <c r="I561" s="1">
        <v>92</v>
      </c>
      <c r="J561" s="1">
        <v>25</v>
      </c>
      <c r="K561" s="1">
        <v>0</v>
      </c>
      <c r="L561" s="1">
        <v>0</v>
      </c>
      <c r="M561" s="1">
        <v>0</v>
      </c>
      <c r="N561" s="1">
        <v>0</v>
      </c>
      <c r="O561" s="1">
        <v>1</v>
      </c>
      <c r="P561" s="1">
        <v>61</v>
      </c>
      <c r="Q561" s="1">
        <v>6.6000000000000003E-2</v>
      </c>
      <c r="S561" s="1" t="s">
        <v>594</v>
      </c>
      <c r="T561" s="1" t="s">
        <v>795</v>
      </c>
      <c r="U561" s="1">
        <v>43</v>
      </c>
      <c r="V561" s="1">
        <v>3</v>
      </c>
      <c r="W561" s="1">
        <v>5</v>
      </c>
      <c r="X561" s="1">
        <v>8</v>
      </c>
      <c r="Y561" s="1">
        <v>0</v>
      </c>
      <c r="Z561" s="1">
        <v>17</v>
      </c>
      <c r="AA561" s="1">
        <v>55</v>
      </c>
      <c r="AB561" s="1">
        <v>59</v>
      </c>
      <c r="AC561" s="1">
        <v>2</v>
      </c>
      <c r="AD561" s="1">
        <v>0</v>
      </c>
      <c r="AE561" s="1">
        <v>0</v>
      </c>
      <c r="AF561" s="1">
        <v>0</v>
      </c>
      <c r="AG561" s="1">
        <v>1</v>
      </c>
      <c r="AH561" s="1">
        <v>49</v>
      </c>
      <c r="AI561" s="1">
        <v>6.0999999999999999E-2</v>
      </c>
      <c r="AK561" s="2" t="s">
        <v>513</v>
      </c>
      <c r="AL561" s="1" t="s">
        <v>798</v>
      </c>
      <c r="AM561" s="1">
        <v>35</v>
      </c>
      <c r="AN561" s="1">
        <v>3</v>
      </c>
      <c r="AO561" s="1">
        <v>4</v>
      </c>
      <c r="AP561" s="1">
        <v>7</v>
      </c>
      <c r="AQ561" s="1">
        <v>1</v>
      </c>
      <c r="AR561" s="1">
        <v>28</v>
      </c>
      <c r="AS561" s="1">
        <v>51</v>
      </c>
      <c r="AT561" s="1">
        <v>10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41</v>
      </c>
      <c r="BA561" s="1">
        <v>7.2999999999999995E-2</v>
      </c>
      <c r="BC561" s="2" t="s">
        <v>1123</v>
      </c>
      <c r="BD561" s="1" t="s">
        <v>796</v>
      </c>
      <c r="BE561" s="1">
        <v>18</v>
      </c>
      <c r="BF561" s="1">
        <v>1</v>
      </c>
      <c r="BG561" s="1">
        <v>3</v>
      </c>
      <c r="BH561" s="1">
        <v>4</v>
      </c>
      <c r="BI561" s="1">
        <v>-6</v>
      </c>
      <c r="BJ561" s="1">
        <v>6</v>
      </c>
      <c r="BK561" s="1">
        <v>25</v>
      </c>
      <c r="BL561" s="1">
        <v>7</v>
      </c>
      <c r="BM561" s="1">
        <v>0</v>
      </c>
      <c r="BN561" s="1">
        <v>3</v>
      </c>
      <c r="BO561" s="1">
        <v>0</v>
      </c>
      <c r="BP561" s="1">
        <v>0</v>
      </c>
      <c r="BQ561" s="1">
        <v>1</v>
      </c>
      <c r="BR561" s="1">
        <v>24</v>
      </c>
      <c r="BS561" s="1">
        <v>4.2000000000000003E-2</v>
      </c>
      <c r="BU561" s="2" t="s">
        <v>410</v>
      </c>
      <c r="BV561" s="1" t="s">
        <v>806</v>
      </c>
      <c r="BW561" s="1">
        <v>76</v>
      </c>
      <c r="BX561" s="1">
        <v>4</v>
      </c>
      <c r="BY561" s="1">
        <v>4</v>
      </c>
      <c r="BZ561" s="1">
        <v>8</v>
      </c>
      <c r="CA561" s="1">
        <v>-4</v>
      </c>
      <c r="CB561" s="1">
        <v>100</v>
      </c>
      <c r="CC561" s="1">
        <v>82</v>
      </c>
      <c r="CD561" s="1">
        <v>23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79</v>
      </c>
      <c r="CK561" s="1">
        <v>5.0999999999999997E-2</v>
      </c>
      <c r="CL561" s="1" t="s">
        <v>797</v>
      </c>
      <c r="CM561" s="1" t="s">
        <v>1036</v>
      </c>
      <c r="CN561" s="1" t="s">
        <v>823</v>
      </c>
      <c r="CO561" s="1">
        <v>63</v>
      </c>
      <c r="CP561" s="1">
        <v>0</v>
      </c>
      <c r="CQ561" s="1">
        <v>8</v>
      </c>
      <c r="CR561" s="1">
        <v>8</v>
      </c>
      <c r="CS561" s="1">
        <v>-14</v>
      </c>
      <c r="CT561" s="1">
        <v>85</v>
      </c>
      <c r="CU561" s="1">
        <v>166</v>
      </c>
      <c r="CV561" s="1">
        <v>84</v>
      </c>
      <c r="CW561" s="1">
        <v>0</v>
      </c>
      <c r="CX561" s="1">
        <v>0</v>
      </c>
      <c r="CY561" s="1">
        <v>0</v>
      </c>
      <c r="CZ561" s="1">
        <v>0</v>
      </c>
      <c r="DA561" s="1">
        <v>0</v>
      </c>
      <c r="DB561" s="1">
        <v>64</v>
      </c>
      <c r="DC561" s="1">
        <v>0</v>
      </c>
      <c r="DE561" s="2"/>
      <c r="DF561" s="1" t="s">
        <v>1036</v>
      </c>
      <c r="DG561" s="1">
        <v>63</v>
      </c>
      <c r="DH561" s="1">
        <v>0</v>
      </c>
      <c r="DI561" s="1">
        <v>8</v>
      </c>
      <c r="DJ561" s="1">
        <v>8</v>
      </c>
      <c r="DK561" s="1">
        <v>-14</v>
      </c>
      <c r="DL561" s="1">
        <v>85</v>
      </c>
      <c r="DM561" s="1">
        <v>166</v>
      </c>
      <c r="DN561" s="1">
        <v>84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64</v>
      </c>
      <c r="DU561" s="1">
        <v>0</v>
      </c>
    </row>
    <row r="562" spans="1:125" x14ac:dyDescent="0.2">
      <c r="A562" s="2" t="s">
        <v>1124</v>
      </c>
      <c r="B562" s="1" t="s">
        <v>799</v>
      </c>
      <c r="C562" s="1">
        <v>42</v>
      </c>
      <c r="D562" s="1">
        <v>5</v>
      </c>
      <c r="E562" s="1">
        <v>3</v>
      </c>
      <c r="F562" s="1">
        <v>8</v>
      </c>
      <c r="G562" s="1">
        <v>-3</v>
      </c>
      <c r="H562" s="1">
        <v>32</v>
      </c>
      <c r="I562" s="1">
        <v>82</v>
      </c>
      <c r="J562" s="1">
        <v>8</v>
      </c>
      <c r="K562" s="1">
        <v>1</v>
      </c>
      <c r="L562" s="1">
        <v>0</v>
      </c>
      <c r="M562" s="1">
        <v>0</v>
      </c>
      <c r="N562" s="1">
        <v>0</v>
      </c>
      <c r="O562" s="1">
        <v>1</v>
      </c>
      <c r="P562" s="1">
        <v>63</v>
      </c>
      <c r="Q562" s="1">
        <v>7.9000000000000001E-2</v>
      </c>
      <c r="S562" s="1" t="s">
        <v>1066</v>
      </c>
      <c r="T562" s="1" t="s">
        <v>814</v>
      </c>
      <c r="U562" s="1">
        <v>28</v>
      </c>
      <c r="V562" s="1">
        <v>4</v>
      </c>
      <c r="W562" s="1">
        <v>4</v>
      </c>
      <c r="X562" s="1">
        <v>8</v>
      </c>
      <c r="Y562" s="1">
        <v>0</v>
      </c>
      <c r="Z562" s="1">
        <v>10</v>
      </c>
      <c r="AA562" s="1">
        <v>12</v>
      </c>
      <c r="AB562" s="1">
        <v>10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50</v>
      </c>
      <c r="AI562" s="1">
        <v>0.08</v>
      </c>
      <c r="AK562" s="2" t="s">
        <v>598</v>
      </c>
      <c r="AL562" s="1" t="s">
        <v>815</v>
      </c>
      <c r="AM562" s="1">
        <v>33</v>
      </c>
      <c r="AN562" s="1">
        <v>3</v>
      </c>
      <c r="AO562" s="1">
        <v>4</v>
      </c>
      <c r="AP562" s="1">
        <v>7</v>
      </c>
      <c r="AQ562" s="1">
        <v>-14</v>
      </c>
      <c r="AR562" s="1">
        <v>6</v>
      </c>
      <c r="AS562" s="1">
        <v>17</v>
      </c>
      <c r="AT562" s="1">
        <v>71</v>
      </c>
      <c r="AU562" s="1">
        <v>0</v>
      </c>
      <c r="AV562" s="1">
        <v>0</v>
      </c>
      <c r="AW562" s="1">
        <v>0</v>
      </c>
      <c r="AX562" s="1">
        <v>0</v>
      </c>
      <c r="AY562" s="1">
        <v>1</v>
      </c>
      <c r="AZ562" s="1">
        <v>25</v>
      </c>
      <c r="BA562" s="1">
        <v>0.12</v>
      </c>
      <c r="BC562" s="2" t="s">
        <v>53</v>
      </c>
      <c r="BD562" s="1" t="s">
        <v>800</v>
      </c>
      <c r="BE562" s="1">
        <v>14</v>
      </c>
      <c r="BF562" s="1">
        <v>2</v>
      </c>
      <c r="BG562" s="1">
        <v>2</v>
      </c>
      <c r="BH562" s="1">
        <v>4</v>
      </c>
      <c r="BI562" s="1">
        <v>5</v>
      </c>
      <c r="BJ562" s="1">
        <v>0</v>
      </c>
      <c r="BK562" s="1">
        <v>28</v>
      </c>
      <c r="BL562" s="1">
        <v>1</v>
      </c>
      <c r="BM562" s="1">
        <v>0</v>
      </c>
      <c r="BN562" s="1">
        <v>0</v>
      </c>
      <c r="BO562" s="1">
        <v>0</v>
      </c>
      <c r="BP562" s="1">
        <v>0</v>
      </c>
      <c r="BQ562" s="1">
        <v>1</v>
      </c>
      <c r="BR562" s="1">
        <v>16</v>
      </c>
      <c r="BS562" s="1">
        <v>0.125</v>
      </c>
      <c r="BU562" s="2" t="s">
        <v>1034</v>
      </c>
      <c r="BV562" s="1" t="s">
        <v>810</v>
      </c>
      <c r="BW562" s="1">
        <v>56</v>
      </c>
      <c r="BX562" s="1">
        <v>0</v>
      </c>
      <c r="BY562" s="1">
        <v>8</v>
      </c>
      <c r="BZ562" s="1">
        <v>8</v>
      </c>
      <c r="CA562" s="1">
        <v>3</v>
      </c>
      <c r="CB562" s="1">
        <v>20</v>
      </c>
      <c r="CC562" s="1">
        <v>129</v>
      </c>
      <c r="CD562" s="1">
        <v>91</v>
      </c>
      <c r="CE562" s="1">
        <v>0</v>
      </c>
      <c r="CF562" s="1">
        <v>0</v>
      </c>
      <c r="CG562" s="1">
        <v>0</v>
      </c>
      <c r="CH562" s="1">
        <v>1</v>
      </c>
      <c r="CI562" s="1">
        <v>0</v>
      </c>
      <c r="CJ562" s="1">
        <v>42</v>
      </c>
      <c r="CK562" s="1">
        <v>0</v>
      </c>
      <c r="CL562" s="1" t="s">
        <v>797</v>
      </c>
      <c r="CM562" s="1" t="s">
        <v>432</v>
      </c>
      <c r="CN562" s="1" t="s">
        <v>819</v>
      </c>
      <c r="CO562" s="1">
        <v>47</v>
      </c>
      <c r="CP562" s="1">
        <v>3</v>
      </c>
      <c r="CQ562" s="1">
        <v>5</v>
      </c>
      <c r="CR562" s="1">
        <v>8</v>
      </c>
      <c r="CS562" s="1">
        <v>5</v>
      </c>
      <c r="CT562" s="1">
        <v>6</v>
      </c>
      <c r="CU562" s="1">
        <v>55</v>
      </c>
      <c r="CV562" s="1">
        <v>24</v>
      </c>
      <c r="CW562" s="1">
        <v>0</v>
      </c>
      <c r="CX562" s="1">
        <v>0</v>
      </c>
      <c r="CY562" s="1">
        <v>0</v>
      </c>
      <c r="CZ562" s="1">
        <v>0</v>
      </c>
      <c r="DA562" s="1">
        <v>1</v>
      </c>
      <c r="DB562" s="1">
        <v>59</v>
      </c>
      <c r="DC562" s="1">
        <v>5.0999999999999997E-2</v>
      </c>
      <c r="DE562" s="2"/>
      <c r="DF562" s="1" t="s">
        <v>432</v>
      </c>
      <c r="DG562" s="1">
        <v>47</v>
      </c>
      <c r="DH562" s="1">
        <v>3</v>
      </c>
      <c r="DI562" s="1">
        <v>5</v>
      </c>
      <c r="DJ562" s="1">
        <v>8</v>
      </c>
      <c r="DK562" s="1">
        <v>5</v>
      </c>
      <c r="DL562" s="1">
        <v>6</v>
      </c>
      <c r="DM562" s="1">
        <v>55</v>
      </c>
      <c r="DN562" s="1">
        <v>24</v>
      </c>
      <c r="DO562" s="1">
        <v>0</v>
      </c>
      <c r="DP562" s="1">
        <v>0</v>
      </c>
      <c r="DQ562" s="1">
        <v>0</v>
      </c>
      <c r="DR562" s="1">
        <v>0</v>
      </c>
      <c r="DS562" s="1">
        <v>1</v>
      </c>
      <c r="DT562" s="1">
        <v>59</v>
      </c>
      <c r="DU562" s="1">
        <v>5.0999999999999997E-2</v>
      </c>
    </row>
    <row r="563" spans="1:125" x14ac:dyDescent="0.2">
      <c r="A563" s="2" t="s">
        <v>1125</v>
      </c>
      <c r="B563" s="1" t="s">
        <v>824</v>
      </c>
      <c r="C563" s="1">
        <v>47</v>
      </c>
      <c r="D563" s="1">
        <v>0</v>
      </c>
      <c r="E563" s="1">
        <v>8</v>
      </c>
      <c r="F563" s="1">
        <v>8</v>
      </c>
      <c r="G563" s="1">
        <v>-6</v>
      </c>
      <c r="H563" s="1">
        <v>15</v>
      </c>
      <c r="I563" s="1">
        <v>18</v>
      </c>
      <c r="J563" s="1">
        <v>85</v>
      </c>
      <c r="K563" s="1">
        <v>0</v>
      </c>
      <c r="L563" s="1">
        <v>1</v>
      </c>
      <c r="M563" s="1">
        <v>0</v>
      </c>
      <c r="N563" s="1">
        <v>0</v>
      </c>
      <c r="O563" s="1">
        <v>0</v>
      </c>
      <c r="P563" s="1">
        <v>26</v>
      </c>
      <c r="Q563" s="1">
        <v>0</v>
      </c>
      <c r="S563" s="1" t="s">
        <v>639</v>
      </c>
      <c r="T563" s="1" t="s">
        <v>800</v>
      </c>
      <c r="U563" s="1">
        <v>31</v>
      </c>
      <c r="V563" s="1">
        <v>4</v>
      </c>
      <c r="W563" s="1">
        <v>4</v>
      </c>
      <c r="X563" s="1">
        <v>8</v>
      </c>
      <c r="Y563" s="1">
        <v>-5</v>
      </c>
      <c r="Z563" s="1">
        <v>11</v>
      </c>
      <c r="AA563" s="1">
        <v>24</v>
      </c>
      <c r="AB563" s="1">
        <v>7</v>
      </c>
      <c r="AC563" s="1">
        <v>0</v>
      </c>
      <c r="AD563" s="1">
        <v>0</v>
      </c>
      <c r="AE563" s="1">
        <v>0</v>
      </c>
      <c r="AF563" s="1">
        <v>0</v>
      </c>
      <c r="AG563" s="1">
        <v>2</v>
      </c>
      <c r="AH563" s="1">
        <v>42</v>
      </c>
      <c r="AI563" s="1">
        <v>9.5000000000000001E-2</v>
      </c>
      <c r="AK563" s="2" t="s">
        <v>1004</v>
      </c>
      <c r="AL563" s="1" t="s">
        <v>796</v>
      </c>
      <c r="AM563" s="1">
        <v>67</v>
      </c>
      <c r="AN563" s="1">
        <v>2</v>
      </c>
      <c r="AO563" s="1">
        <v>5</v>
      </c>
      <c r="AP563" s="1">
        <v>7</v>
      </c>
      <c r="AQ563" s="1">
        <v>-23</v>
      </c>
      <c r="AR563" s="1">
        <v>8</v>
      </c>
      <c r="AS563" s="1">
        <v>47</v>
      </c>
      <c r="AT563" s="1">
        <v>70</v>
      </c>
      <c r="AU563" s="1">
        <v>0</v>
      </c>
      <c r="AV563" s="1">
        <v>0</v>
      </c>
      <c r="AW563" s="1">
        <v>0</v>
      </c>
      <c r="AX563" s="1">
        <v>1</v>
      </c>
      <c r="AY563" s="1">
        <v>0</v>
      </c>
      <c r="AZ563" s="1">
        <v>64</v>
      </c>
      <c r="BA563" s="1">
        <v>3.1E-2</v>
      </c>
      <c r="BC563" s="2" t="s">
        <v>362</v>
      </c>
      <c r="BD563" s="1" t="s">
        <v>819</v>
      </c>
      <c r="BE563" s="1">
        <v>42</v>
      </c>
      <c r="BF563" s="1">
        <v>2</v>
      </c>
      <c r="BG563" s="1">
        <v>2</v>
      </c>
      <c r="BH563" s="1">
        <v>4</v>
      </c>
      <c r="BI563" s="1">
        <v>-5</v>
      </c>
      <c r="BJ563" s="1">
        <v>70</v>
      </c>
      <c r="BK563" s="1">
        <v>65</v>
      </c>
      <c r="BL563" s="1">
        <v>19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13</v>
      </c>
      <c r="BS563" s="1">
        <v>0.154</v>
      </c>
      <c r="BU563" s="2" t="s">
        <v>151</v>
      </c>
      <c r="BV563" s="1" t="s">
        <v>799</v>
      </c>
      <c r="BW563" s="1">
        <v>37</v>
      </c>
      <c r="BX563" s="1">
        <v>2</v>
      </c>
      <c r="BY563" s="1">
        <v>6</v>
      </c>
      <c r="BZ563" s="1">
        <v>8</v>
      </c>
      <c r="CA563" s="1">
        <v>0</v>
      </c>
      <c r="CB563" s="1">
        <v>4</v>
      </c>
      <c r="CC563" s="1">
        <v>62</v>
      </c>
      <c r="CD563" s="1">
        <v>21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42</v>
      </c>
      <c r="CK563" s="1">
        <v>4.8000000000000001E-2</v>
      </c>
      <c r="CL563" s="1" t="s">
        <v>797</v>
      </c>
      <c r="CM563" s="1" t="s">
        <v>455</v>
      </c>
      <c r="CN563" s="1" t="s">
        <v>815</v>
      </c>
      <c r="CO563" s="1">
        <v>25</v>
      </c>
      <c r="CP563" s="1">
        <v>3</v>
      </c>
      <c r="CQ563" s="1">
        <v>5</v>
      </c>
      <c r="CR563" s="1">
        <v>8</v>
      </c>
      <c r="CS563" s="1">
        <v>9</v>
      </c>
      <c r="CT563" s="1">
        <v>2</v>
      </c>
      <c r="CU563" s="1">
        <v>24</v>
      </c>
      <c r="CV563" s="1">
        <v>6</v>
      </c>
      <c r="CW563" s="1">
        <v>0</v>
      </c>
      <c r="CX563" s="1">
        <v>0</v>
      </c>
      <c r="CY563" s="1">
        <v>0</v>
      </c>
      <c r="CZ563" s="1">
        <v>0</v>
      </c>
      <c r="DA563" s="1">
        <v>0</v>
      </c>
      <c r="DB563" s="1">
        <v>48</v>
      </c>
      <c r="DC563" s="1">
        <v>6.3E-2</v>
      </c>
      <c r="DE563" s="2"/>
      <c r="DF563" s="1" t="s">
        <v>455</v>
      </c>
      <c r="DG563" s="1">
        <v>25</v>
      </c>
      <c r="DH563" s="1">
        <v>3</v>
      </c>
      <c r="DI563" s="1">
        <v>5</v>
      </c>
      <c r="DJ563" s="1">
        <v>8</v>
      </c>
      <c r="DK563" s="1">
        <v>9</v>
      </c>
      <c r="DL563" s="1">
        <v>2</v>
      </c>
      <c r="DM563" s="1">
        <v>24</v>
      </c>
      <c r="DN563" s="1">
        <v>6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48</v>
      </c>
      <c r="DU563" s="1">
        <v>6.3E-2</v>
      </c>
    </row>
    <row r="564" spans="1:125" x14ac:dyDescent="0.2">
      <c r="A564" s="2" t="s">
        <v>1126</v>
      </c>
      <c r="B564" s="1" t="s">
        <v>808</v>
      </c>
      <c r="C564" s="1">
        <v>41</v>
      </c>
      <c r="D564" s="1">
        <v>4</v>
      </c>
      <c r="E564" s="1">
        <v>4</v>
      </c>
      <c r="F564" s="1">
        <v>8</v>
      </c>
      <c r="G564" s="1">
        <v>3</v>
      </c>
      <c r="H564" s="1">
        <v>47</v>
      </c>
      <c r="I564" s="1">
        <v>56</v>
      </c>
      <c r="J564" s="1">
        <v>10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27</v>
      </c>
      <c r="Q564" s="1">
        <v>0.14799999999999999</v>
      </c>
      <c r="S564" s="1" t="s">
        <v>1127</v>
      </c>
      <c r="T564" s="1" t="s">
        <v>811</v>
      </c>
      <c r="U564" s="1">
        <v>74</v>
      </c>
      <c r="V564" s="1">
        <v>3</v>
      </c>
      <c r="W564" s="1">
        <v>5</v>
      </c>
      <c r="X564" s="1">
        <v>8</v>
      </c>
      <c r="Y564" s="1">
        <v>0</v>
      </c>
      <c r="Z564" s="1">
        <v>46</v>
      </c>
      <c r="AA564" s="1">
        <v>99</v>
      </c>
      <c r="AB564" s="1">
        <v>84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86</v>
      </c>
      <c r="AI564" s="1">
        <v>3.5000000000000003E-2</v>
      </c>
      <c r="AK564" s="2" t="s">
        <v>93</v>
      </c>
      <c r="AL564" s="1" t="s">
        <v>807</v>
      </c>
      <c r="AM564" s="1">
        <v>21</v>
      </c>
      <c r="AN564" s="1">
        <v>5</v>
      </c>
      <c r="AO564" s="1">
        <v>2</v>
      </c>
      <c r="AP564" s="1">
        <v>7</v>
      </c>
      <c r="AQ564" s="1">
        <v>2</v>
      </c>
      <c r="AR564" s="1">
        <v>8</v>
      </c>
      <c r="AS564" s="1">
        <v>25</v>
      </c>
      <c r="AT564" s="1">
        <v>5</v>
      </c>
      <c r="AU564" s="1">
        <v>1</v>
      </c>
      <c r="AV564" s="1">
        <v>0</v>
      </c>
      <c r="AW564" s="1">
        <v>0</v>
      </c>
      <c r="AX564" s="1">
        <v>0</v>
      </c>
      <c r="AY564" s="1">
        <v>1</v>
      </c>
      <c r="AZ564" s="1">
        <v>28</v>
      </c>
      <c r="BA564" s="1">
        <v>0.17899999999999999</v>
      </c>
      <c r="BC564" s="2" t="s">
        <v>1008</v>
      </c>
      <c r="BD564" s="1" t="s">
        <v>820</v>
      </c>
      <c r="BE564" s="1">
        <v>32</v>
      </c>
      <c r="BF564" s="1">
        <v>1</v>
      </c>
      <c r="BG564" s="1">
        <v>3</v>
      </c>
      <c r="BH564" s="1">
        <v>4</v>
      </c>
      <c r="BI564" s="1">
        <v>0</v>
      </c>
      <c r="BJ564" s="1">
        <v>60</v>
      </c>
      <c r="BK564" s="1">
        <v>62</v>
      </c>
      <c r="BL564" s="1">
        <v>43</v>
      </c>
      <c r="BM564" s="1">
        <v>0</v>
      </c>
      <c r="BN564" s="1">
        <v>0</v>
      </c>
      <c r="BO564" s="1">
        <v>0</v>
      </c>
      <c r="BP564" s="1">
        <v>1</v>
      </c>
      <c r="BQ564" s="1">
        <v>0</v>
      </c>
      <c r="BR564" s="1">
        <v>26</v>
      </c>
      <c r="BS564" s="1">
        <v>3.7999999999999999E-2</v>
      </c>
      <c r="BU564" s="2" t="s">
        <v>1128</v>
      </c>
      <c r="BV564" s="1" t="s">
        <v>800</v>
      </c>
      <c r="BW564" s="1">
        <v>43</v>
      </c>
      <c r="BX564" s="1">
        <v>1</v>
      </c>
      <c r="BY564" s="1">
        <v>7</v>
      </c>
      <c r="BZ564" s="1">
        <v>8</v>
      </c>
      <c r="CA564" s="1">
        <v>3</v>
      </c>
      <c r="CB564" s="1">
        <v>16</v>
      </c>
      <c r="CC564" s="1">
        <v>26</v>
      </c>
      <c r="CD564" s="1">
        <v>36</v>
      </c>
      <c r="CE564" s="1">
        <v>0</v>
      </c>
      <c r="CF564" s="1">
        <v>0</v>
      </c>
      <c r="CG564" s="1">
        <v>0</v>
      </c>
      <c r="CH564" s="1">
        <v>2</v>
      </c>
      <c r="CI564" s="1">
        <v>0</v>
      </c>
      <c r="CJ564" s="1">
        <v>39</v>
      </c>
      <c r="CK564" s="1">
        <v>2.5999999999999999E-2</v>
      </c>
      <c r="CL564" s="1" t="s">
        <v>797</v>
      </c>
      <c r="CM564" s="1" t="s">
        <v>904</v>
      </c>
      <c r="CN564" s="1" t="s">
        <v>829</v>
      </c>
      <c r="CO564" s="1">
        <v>66</v>
      </c>
      <c r="CP564" s="1">
        <v>3</v>
      </c>
      <c r="CQ564" s="1">
        <v>5</v>
      </c>
      <c r="CR564" s="1">
        <v>8</v>
      </c>
      <c r="CS564" s="1">
        <v>1</v>
      </c>
      <c r="CT564" s="1">
        <v>25</v>
      </c>
      <c r="CU564" s="1">
        <v>99</v>
      </c>
      <c r="CV564" s="1">
        <v>144</v>
      </c>
      <c r="CW564" s="1">
        <v>0</v>
      </c>
      <c r="CX564" s="1">
        <v>0</v>
      </c>
      <c r="CY564" s="1">
        <v>0</v>
      </c>
      <c r="CZ564" s="1">
        <v>1</v>
      </c>
      <c r="DA564" s="1">
        <v>0</v>
      </c>
      <c r="DB564" s="1">
        <v>78</v>
      </c>
      <c r="DC564" s="1">
        <v>3.7999999999999999E-2</v>
      </c>
      <c r="DE564" s="2"/>
      <c r="DF564" s="1" t="s">
        <v>904</v>
      </c>
      <c r="DG564" s="1">
        <v>66</v>
      </c>
      <c r="DH564" s="1">
        <v>3</v>
      </c>
      <c r="DI564" s="1">
        <v>5</v>
      </c>
      <c r="DJ564" s="1">
        <v>8</v>
      </c>
      <c r="DK564" s="1">
        <v>1</v>
      </c>
      <c r="DL564" s="1">
        <v>25</v>
      </c>
      <c r="DM564" s="1">
        <v>99</v>
      </c>
      <c r="DN564" s="1">
        <v>144</v>
      </c>
      <c r="DO564" s="1">
        <v>0</v>
      </c>
      <c r="DP564" s="1">
        <v>0</v>
      </c>
      <c r="DQ564" s="1">
        <v>0</v>
      </c>
      <c r="DR564" s="1">
        <v>1</v>
      </c>
      <c r="DS564" s="1">
        <v>0</v>
      </c>
      <c r="DT564" s="1">
        <v>78</v>
      </c>
      <c r="DU564" s="1">
        <v>3.7999999999999999E-2</v>
      </c>
    </row>
    <row r="565" spans="1:125" x14ac:dyDescent="0.2">
      <c r="A565" s="2" t="s">
        <v>1129</v>
      </c>
      <c r="B565" s="1" t="s">
        <v>807</v>
      </c>
      <c r="C565" s="1">
        <v>59</v>
      </c>
      <c r="D565" s="1">
        <v>3</v>
      </c>
      <c r="E565" s="1">
        <v>5</v>
      </c>
      <c r="F565" s="1">
        <v>8</v>
      </c>
      <c r="G565" s="1">
        <v>-1</v>
      </c>
      <c r="H565" s="1">
        <v>35</v>
      </c>
      <c r="I565" s="1">
        <v>58</v>
      </c>
      <c r="J565" s="1">
        <v>29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47</v>
      </c>
      <c r="Q565" s="1">
        <v>6.4000000000000001E-2</v>
      </c>
      <c r="S565" s="1" t="s">
        <v>313</v>
      </c>
      <c r="T565" s="1" t="s">
        <v>818</v>
      </c>
      <c r="U565" s="1">
        <v>71</v>
      </c>
      <c r="V565" s="1">
        <v>5</v>
      </c>
      <c r="W565" s="1">
        <v>3</v>
      </c>
      <c r="X565" s="1">
        <v>8</v>
      </c>
      <c r="Y565" s="1">
        <v>-7</v>
      </c>
      <c r="Z565" s="1">
        <v>189</v>
      </c>
      <c r="AA565" s="1">
        <v>147</v>
      </c>
      <c r="AB565" s="1">
        <v>20</v>
      </c>
      <c r="AC565" s="1">
        <v>2</v>
      </c>
      <c r="AD565" s="1">
        <v>0</v>
      </c>
      <c r="AE565" s="1">
        <v>0</v>
      </c>
      <c r="AF565" s="1">
        <v>0</v>
      </c>
      <c r="AG565" s="1">
        <v>0</v>
      </c>
      <c r="AH565" s="1">
        <v>73</v>
      </c>
      <c r="AI565" s="1">
        <v>6.8000000000000005E-2</v>
      </c>
      <c r="AK565" s="2" t="s">
        <v>891</v>
      </c>
      <c r="AL565" s="1" t="s">
        <v>815</v>
      </c>
      <c r="AM565" s="1">
        <v>47</v>
      </c>
      <c r="AN565" s="1">
        <v>1</v>
      </c>
      <c r="AO565" s="1">
        <v>6</v>
      </c>
      <c r="AP565" s="1">
        <v>7</v>
      </c>
      <c r="AQ565" s="1">
        <v>0</v>
      </c>
      <c r="AR565" s="1">
        <v>64</v>
      </c>
      <c r="AS565" s="1">
        <v>61</v>
      </c>
      <c r="AT565" s="1">
        <v>63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41</v>
      </c>
      <c r="BA565" s="1">
        <v>2.4E-2</v>
      </c>
      <c r="BC565" s="2" t="s">
        <v>1019</v>
      </c>
      <c r="BD565" s="1" t="s">
        <v>801</v>
      </c>
      <c r="BE565" s="1">
        <v>30</v>
      </c>
      <c r="BF565" s="1">
        <v>1</v>
      </c>
      <c r="BG565" s="1">
        <v>3</v>
      </c>
      <c r="BH565" s="1">
        <v>4</v>
      </c>
      <c r="BI565" s="1">
        <v>-1</v>
      </c>
      <c r="BJ565" s="1">
        <v>21</v>
      </c>
      <c r="BK565" s="1">
        <v>81</v>
      </c>
      <c r="BL565" s="1">
        <v>82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21</v>
      </c>
      <c r="BS565" s="1">
        <v>4.8000000000000001E-2</v>
      </c>
      <c r="BU565" s="2" t="s">
        <v>1042</v>
      </c>
      <c r="BV565" s="1" t="s">
        <v>824</v>
      </c>
      <c r="BW565" s="1">
        <v>53</v>
      </c>
      <c r="BX565" s="1">
        <v>2</v>
      </c>
      <c r="BY565" s="1">
        <v>6</v>
      </c>
      <c r="BZ565" s="1">
        <v>8</v>
      </c>
      <c r="CA565" s="1">
        <v>2</v>
      </c>
      <c r="CB565" s="1">
        <v>58</v>
      </c>
      <c r="CC565" s="1">
        <v>22</v>
      </c>
      <c r="CD565" s="1">
        <v>83</v>
      </c>
      <c r="CE565" s="1">
        <v>0</v>
      </c>
      <c r="CF565" s="1">
        <v>1</v>
      </c>
      <c r="CG565" s="1">
        <v>0</v>
      </c>
      <c r="CH565" s="1">
        <v>1</v>
      </c>
      <c r="CI565" s="1">
        <v>2</v>
      </c>
      <c r="CJ565" s="1">
        <v>30</v>
      </c>
      <c r="CK565" s="1">
        <v>6.7000000000000004E-2</v>
      </c>
      <c r="CL565" s="1" t="s">
        <v>797</v>
      </c>
      <c r="CM565" s="1" t="s">
        <v>965</v>
      </c>
      <c r="CN565" s="1" t="s">
        <v>809</v>
      </c>
      <c r="CO565" s="1">
        <v>74</v>
      </c>
      <c r="CP565" s="1">
        <v>2</v>
      </c>
      <c r="CQ565" s="1">
        <v>6</v>
      </c>
      <c r="CR565" s="1">
        <v>8</v>
      </c>
      <c r="CS565" s="1">
        <v>-21</v>
      </c>
      <c r="CT565" s="1">
        <v>14</v>
      </c>
      <c r="CU565" s="1">
        <v>81</v>
      </c>
      <c r="CV565" s="1">
        <v>125</v>
      </c>
      <c r="CW565" s="1">
        <v>0</v>
      </c>
      <c r="CX565" s="1">
        <v>0</v>
      </c>
      <c r="CY565" s="1">
        <v>0</v>
      </c>
      <c r="CZ565" s="1">
        <v>2</v>
      </c>
      <c r="DA565" s="1">
        <v>0</v>
      </c>
      <c r="DB565" s="1">
        <v>78</v>
      </c>
      <c r="DC565" s="1">
        <v>2.5999999999999999E-2</v>
      </c>
      <c r="DE565" s="2"/>
      <c r="DF565" s="1" t="s">
        <v>965</v>
      </c>
      <c r="DG565" s="1">
        <v>74</v>
      </c>
      <c r="DH565" s="1">
        <v>2</v>
      </c>
      <c r="DI565" s="1">
        <v>6</v>
      </c>
      <c r="DJ565" s="1">
        <v>8</v>
      </c>
      <c r="DK565" s="1">
        <v>-21</v>
      </c>
      <c r="DL565" s="1">
        <v>14</v>
      </c>
      <c r="DM565" s="1">
        <v>81</v>
      </c>
      <c r="DN565" s="1">
        <v>125</v>
      </c>
      <c r="DO565" s="1">
        <v>0</v>
      </c>
      <c r="DP565" s="1">
        <v>0</v>
      </c>
      <c r="DQ565" s="1">
        <v>0</v>
      </c>
      <c r="DR565" s="1">
        <v>2</v>
      </c>
      <c r="DS565" s="1">
        <v>0</v>
      </c>
      <c r="DT565" s="1">
        <v>78</v>
      </c>
      <c r="DU565" s="1">
        <v>2.5999999999999999E-2</v>
      </c>
    </row>
    <row r="566" spans="1:125" x14ac:dyDescent="0.2">
      <c r="A566" s="2" t="s">
        <v>1130</v>
      </c>
      <c r="B566" s="1" t="s">
        <v>804</v>
      </c>
      <c r="C566" s="1">
        <v>38</v>
      </c>
      <c r="D566" s="1">
        <v>2</v>
      </c>
      <c r="E566" s="1">
        <v>6</v>
      </c>
      <c r="F566" s="1">
        <v>8</v>
      </c>
      <c r="G566" s="1">
        <v>-1</v>
      </c>
      <c r="H566" s="1">
        <v>22</v>
      </c>
      <c r="I566" s="1">
        <v>48</v>
      </c>
      <c r="J566" s="1">
        <v>30</v>
      </c>
      <c r="K566" s="1">
        <v>0</v>
      </c>
      <c r="L566" s="1">
        <v>0</v>
      </c>
      <c r="M566" s="1">
        <v>1</v>
      </c>
      <c r="N566" s="1">
        <v>0</v>
      </c>
      <c r="O566" s="1">
        <v>0</v>
      </c>
      <c r="P566" s="1">
        <v>41</v>
      </c>
      <c r="Q566" s="1">
        <v>4.9000000000000002E-2</v>
      </c>
      <c r="S566" s="1" t="s">
        <v>629</v>
      </c>
      <c r="T566" s="1" t="s">
        <v>794</v>
      </c>
      <c r="U566" s="1">
        <v>42</v>
      </c>
      <c r="V566" s="1">
        <v>1</v>
      </c>
      <c r="W566" s="1">
        <v>6</v>
      </c>
      <c r="X566" s="1">
        <v>7</v>
      </c>
      <c r="Y566" s="1">
        <v>0</v>
      </c>
      <c r="Z566" s="1">
        <v>41</v>
      </c>
      <c r="AA566" s="1">
        <v>113</v>
      </c>
      <c r="AB566" s="1">
        <v>49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21</v>
      </c>
      <c r="AI566" s="1">
        <v>4.8000000000000001E-2</v>
      </c>
      <c r="AK566" s="2" t="s">
        <v>1131</v>
      </c>
      <c r="AL566" s="1" t="s">
        <v>801</v>
      </c>
      <c r="AM566" s="1">
        <v>45</v>
      </c>
      <c r="AN566" s="1">
        <v>4</v>
      </c>
      <c r="AO566" s="1">
        <v>3</v>
      </c>
      <c r="AP566" s="1">
        <v>7</v>
      </c>
      <c r="AQ566" s="1">
        <v>4</v>
      </c>
      <c r="AR566" s="1">
        <v>52</v>
      </c>
      <c r="AS566" s="1">
        <v>73</v>
      </c>
      <c r="AT566" s="1">
        <v>77</v>
      </c>
      <c r="AU566" s="1">
        <v>0</v>
      </c>
      <c r="AV566" s="1">
        <v>0</v>
      </c>
      <c r="AW566" s="1">
        <v>0</v>
      </c>
      <c r="AX566" s="1">
        <v>0</v>
      </c>
      <c r="AY566" s="1">
        <v>2</v>
      </c>
      <c r="AZ566" s="1">
        <v>45</v>
      </c>
      <c r="BA566" s="1">
        <v>8.8999999999999996E-2</v>
      </c>
      <c r="BC566" s="2" t="s">
        <v>454</v>
      </c>
      <c r="BD566" s="1" t="s">
        <v>814</v>
      </c>
      <c r="BE566" s="1">
        <v>9</v>
      </c>
      <c r="BF566" s="1">
        <v>2</v>
      </c>
      <c r="BG566" s="1">
        <v>2</v>
      </c>
      <c r="BH566" s="1">
        <v>4</v>
      </c>
      <c r="BI566" s="1">
        <v>3</v>
      </c>
      <c r="BJ566" s="1">
        <v>0</v>
      </c>
      <c r="BK566" s="1">
        <v>11</v>
      </c>
      <c r="BL566" s="1">
        <v>3</v>
      </c>
      <c r="BM566" s="1">
        <v>0</v>
      </c>
      <c r="BN566" s="1">
        <v>0</v>
      </c>
      <c r="BO566" s="1">
        <v>0</v>
      </c>
      <c r="BP566" s="1">
        <v>0</v>
      </c>
      <c r="BQ566" s="1">
        <v>2</v>
      </c>
      <c r="BR566" s="1">
        <v>14</v>
      </c>
      <c r="BS566" s="1">
        <v>0.14299999999999999</v>
      </c>
      <c r="BU566" s="2" t="s">
        <v>158</v>
      </c>
      <c r="BV566" s="1" t="s">
        <v>794</v>
      </c>
      <c r="BW566" s="1">
        <v>51</v>
      </c>
      <c r="BX566" s="1">
        <v>4</v>
      </c>
      <c r="BY566" s="1">
        <v>4</v>
      </c>
      <c r="BZ566" s="1">
        <v>8</v>
      </c>
      <c r="CA566" s="1">
        <v>-1</v>
      </c>
      <c r="CB566" s="1">
        <v>128</v>
      </c>
      <c r="CC566" s="1">
        <v>102</v>
      </c>
      <c r="CD566" s="1">
        <v>27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67</v>
      </c>
      <c r="CK566" s="1">
        <v>0.06</v>
      </c>
      <c r="CL566" s="1" t="s">
        <v>797</v>
      </c>
      <c r="CM566" s="1" t="s">
        <v>301</v>
      </c>
      <c r="CN566" s="1" t="s">
        <v>800</v>
      </c>
      <c r="CO566" s="1">
        <v>70</v>
      </c>
      <c r="CP566" s="1">
        <v>3</v>
      </c>
      <c r="CQ566" s="1">
        <v>5</v>
      </c>
      <c r="CR566" s="1">
        <v>8</v>
      </c>
      <c r="CS566" s="1">
        <v>-1</v>
      </c>
      <c r="CT566" s="1">
        <v>64</v>
      </c>
      <c r="CU566" s="1">
        <v>112</v>
      </c>
      <c r="CV566" s="1">
        <v>16</v>
      </c>
      <c r="CW566" s="1">
        <v>0</v>
      </c>
      <c r="CX566" s="1">
        <v>0</v>
      </c>
      <c r="CY566" s="1">
        <v>0</v>
      </c>
      <c r="CZ566" s="1">
        <v>0</v>
      </c>
      <c r="DA566" s="1">
        <v>0</v>
      </c>
      <c r="DB566" s="1">
        <v>28</v>
      </c>
      <c r="DC566" s="1">
        <v>0.107</v>
      </c>
      <c r="DE566" s="2"/>
      <c r="DF566" s="1" t="s">
        <v>301</v>
      </c>
      <c r="DG566" s="1">
        <v>70</v>
      </c>
      <c r="DH566" s="1">
        <v>3</v>
      </c>
      <c r="DI566" s="1">
        <v>5</v>
      </c>
      <c r="DJ566" s="1">
        <v>8</v>
      </c>
      <c r="DK566" s="1">
        <v>-1</v>
      </c>
      <c r="DL566" s="1">
        <v>64</v>
      </c>
      <c r="DM566" s="1">
        <v>112</v>
      </c>
      <c r="DN566" s="1">
        <v>16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28</v>
      </c>
      <c r="DU566" s="1">
        <v>0.107</v>
      </c>
    </row>
    <row r="567" spans="1:125" x14ac:dyDescent="0.2">
      <c r="A567" s="2" t="s">
        <v>1132</v>
      </c>
      <c r="B567" s="1" t="s">
        <v>815</v>
      </c>
      <c r="C567" s="1">
        <v>43</v>
      </c>
      <c r="D567" s="1">
        <v>2</v>
      </c>
      <c r="E567" s="1">
        <v>6</v>
      </c>
      <c r="F567" s="1">
        <v>8</v>
      </c>
      <c r="G567" s="1">
        <v>5</v>
      </c>
      <c r="H567" s="1">
        <v>10</v>
      </c>
      <c r="I567" s="1">
        <v>44</v>
      </c>
      <c r="J567" s="1">
        <v>21</v>
      </c>
      <c r="K567" s="1">
        <v>0</v>
      </c>
      <c r="L567" s="1">
        <v>0</v>
      </c>
      <c r="M567" s="1">
        <v>0</v>
      </c>
      <c r="N567" s="1">
        <v>0</v>
      </c>
      <c r="O567" s="1">
        <v>1</v>
      </c>
      <c r="P567" s="1">
        <v>42</v>
      </c>
      <c r="Q567" s="1">
        <v>4.8000000000000001E-2</v>
      </c>
      <c r="S567" s="1" t="s">
        <v>891</v>
      </c>
      <c r="T567" s="1" t="s">
        <v>794</v>
      </c>
      <c r="U567" s="1">
        <v>65</v>
      </c>
      <c r="V567" s="1">
        <v>2</v>
      </c>
      <c r="W567" s="1">
        <v>5</v>
      </c>
      <c r="X567" s="1">
        <v>7</v>
      </c>
      <c r="Y567" s="1">
        <v>10</v>
      </c>
      <c r="Z567" s="1">
        <v>53</v>
      </c>
      <c r="AA567" s="1">
        <v>99</v>
      </c>
      <c r="AB567" s="1">
        <v>111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53</v>
      </c>
      <c r="AI567" s="1">
        <v>3.7999999999999999E-2</v>
      </c>
      <c r="AK567" s="2" t="s">
        <v>488</v>
      </c>
      <c r="AL567" s="1" t="s">
        <v>812</v>
      </c>
      <c r="AM567" s="1">
        <v>35</v>
      </c>
      <c r="AN567" s="1">
        <v>4</v>
      </c>
      <c r="AO567" s="1">
        <v>3</v>
      </c>
      <c r="AP567" s="1">
        <v>7</v>
      </c>
      <c r="AQ567" s="1">
        <v>-2</v>
      </c>
      <c r="AR567" s="1">
        <v>17</v>
      </c>
      <c r="AS567" s="1">
        <v>36</v>
      </c>
      <c r="AT567" s="1">
        <v>8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32</v>
      </c>
      <c r="BA567" s="1">
        <v>0.125</v>
      </c>
      <c r="BC567" s="2" t="s">
        <v>1099</v>
      </c>
      <c r="BD567" s="1" t="s">
        <v>813</v>
      </c>
      <c r="BE567" s="1">
        <v>19</v>
      </c>
      <c r="BF567" s="1">
        <v>0</v>
      </c>
      <c r="BG567" s="1">
        <v>4</v>
      </c>
      <c r="BH567" s="1">
        <v>4</v>
      </c>
      <c r="BI567" s="1">
        <v>4</v>
      </c>
      <c r="BJ567" s="1">
        <v>10</v>
      </c>
      <c r="BK567" s="1">
        <v>33</v>
      </c>
      <c r="BL567" s="1">
        <v>21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13</v>
      </c>
      <c r="BS567" s="1">
        <v>0</v>
      </c>
      <c r="BU567" s="2" t="s">
        <v>157</v>
      </c>
      <c r="BV567" s="1" t="s">
        <v>795</v>
      </c>
      <c r="BW567" s="1">
        <v>21</v>
      </c>
      <c r="BX567" s="1">
        <v>3</v>
      </c>
      <c r="BY567" s="1">
        <v>4</v>
      </c>
      <c r="BZ567" s="1">
        <v>7</v>
      </c>
      <c r="CA567" s="1">
        <v>-2</v>
      </c>
      <c r="CB567" s="1">
        <v>0</v>
      </c>
      <c r="CC567" s="1">
        <v>32</v>
      </c>
      <c r="CD567" s="1">
        <v>7</v>
      </c>
      <c r="CE567" s="1">
        <v>0</v>
      </c>
      <c r="CF567" s="1">
        <v>0</v>
      </c>
      <c r="CG567" s="1">
        <v>0</v>
      </c>
      <c r="CH567" s="1">
        <v>0</v>
      </c>
      <c r="CI567" s="1">
        <v>1</v>
      </c>
      <c r="CJ567" s="1">
        <v>27</v>
      </c>
      <c r="CK567" s="1">
        <v>0.111</v>
      </c>
      <c r="CL567" s="1" t="s">
        <v>797</v>
      </c>
      <c r="CM567" s="1" t="s">
        <v>1518</v>
      </c>
      <c r="CN567" s="1" t="s">
        <v>812</v>
      </c>
      <c r="CO567" s="1">
        <v>31</v>
      </c>
      <c r="CP567" s="1">
        <v>5</v>
      </c>
      <c r="CQ567" s="1">
        <v>3</v>
      </c>
      <c r="CR567" s="1">
        <v>8</v>
      </c>
      <c r="CS567" s="1">
        <v>5</v>
      </c>
      <c r="CT567" s="1">
        <v>10</v>
      </c>
      <c r="CU567" s="1">
        <v>3</v>
      </c>
      <c r="CV567" s="1">
        <v>4</v>
      </c>
      <c r="CW567" s="1">
        <v>1</v>
      </c>
      <c r="CX567" s="1">
        <v>1</v>
      </c>
      <c r="CY567" s="1">
        <v>0</v>
      </c>
      <c r="CZ567" s="1">
        <v>0</v>
      </c>
      <c r="DA567" s="1">
        <v>2</v>
      </c>
      <c r="DB567" s="1">
        <v>67</v>
      </c>
      <c r="DC567" s="1">
        <v>7.4999999999999997E-2</v>
      </c>
      <c r="DE567" s="2"/>
      <c r="DF567" s="1" t="s">
        <v>1518</v>
      </c>
      <c r="DG567" s="1">
        <v>31</v>
      </c>
      <c r="DH567" s="1">
        <v>5</v>
      </c>
      <c r="DI567" s="1">
        <v>3</v>
      </c>
      <c r="DJ567" s="1">
        <v>8</v>
      </c>
      <c r="DK567" s="1">
        <v>5</v>
      </c>
      <c r="DL567" s="1">
        <v>10</v>
      </c>
      <c r="DM567" s="1">
        <v>3</v>
      </c>
      <c r="DN567" s="1">
        <v>4</v>
      </c>
      <c r="DO567" s="1">
        <v>1</v>
      </c>
      <c r="DP567" s="1">
        <v>1</v>
      </c>
      <c r="DQ567" s="1">
        <v>0</v>
      </c>
      <c r="DR567" s="1">
        <v>0</v>
      </c>
      <c r="DS567" s="1">
        <v>2</v>
      </c>
      <c r="DT567" s="1">
        <v>67</v>
      </c>
      <c r="DU567" s="1">
        <v>7.4999999999999997E-2</v>
      </c>
    </row>
    <row r="568" spans="1:125" x14ac:dyDescent="0.2">
      <c r="A568" s="2" t="s">
        <v>1007</v>
      </c>
      <c r="B568" s="1" t="s">
        <v>825</v>
      </c>
      <c r="C568" s="1">
        <v>26</v>
      </c>
      <c r="D568" s="1">
        <v>2</v>
      </c>
      <c r="E568" s="1">
        <v>6</v>
      </c>
      <c r="F568" s="1">
        <v>8</v>
      </c>
      <c r="G568" s="1">
        <v>-7</v>
      </c>
      <c r="H568" s="1">
        <v>26</v>
      </c>
      <c r="I568" s="1">
        <v>39</v>
      </c>
      <c r="J568" s="1">
        <v>49</v>
      </c>
      <c r="K568" s="1">
        <v>0</v>
      </c>
      <c r="L568" s="1">
        <v>1</v>
      </c>
      <c r="M568" s="1">
        <v>0</v>
      </c>
      <c r="N568" s="1">
        <v>0</v>
      </c>
      <c r="O568" s="1">
        <v>1</v>
      </c>
      <c r="P568" s="1">
        <v>24</v>
      </c>
      <c r="Q568" s="1">
        <v>8.3000000000000004E-2</v>
      </c>
      <c r="S568" s="1" t="s">
        <v>1130</v>
      </c>
      <c r="T568" s="1" t="s">
        <v>804</v>
      </c>
      <c r="U568" s="1">
        <v>48</v>
      </c>
      <c r="V568" s="1">
        <v>1</v>
      </c>
      <c r="W568" s="1">
        <v>6</v>
      </c>
      <c r="X568" s="1">
        <v>7</v>
      </c>
      <c r="Y568" s="1">
        <v>-11</v>
      </c>
      <c r="Z568" s="1">
        <v>14</v>
      </c>
      <c r="AA568" s="1">
        <v>48</v>
      </c>
      <c r="AB568" s="1">
        <v>36</v>
      </c>
      <c r="AC568" s="1">
        <v>0</v>
      </c>
      <c r="AD568" s="1">
        <v>0</v>
      </c>
      <c r="AE568" s="1">
        <v>0</v>
      </c>
      <c r="AF568" s="1">
        <v>0</v>
      </c>
      <c r="AG568" s="1">
        <v>1</v>
      </c>
      <c r="AH568" s="1">
        <v>57</v>
      </c>
      <c r="AI568" s="1">
        <v>1.7999999999999999E-2</v>
      </c>
      <c r="AK568" s="2" t="s">
        <v>623</v>
      </c>
      <c r="AL568" s="1" t="s">
        <v>805</v>
      </c>
      <c r="AM568" s="1">
        <v>51</v>
      </c>
      <c r="AN568" s="1">
        <v>0</v>
      </c>
      <c r="AO568" s="1">
        <v>7</v>
      </c>
      <c r="AP568" s="1">
        <v>7</v>
      </c>
      <c r="AQ568" s="1">
        <v>-6</v>
      </c>
      <c r="AR568" s="1">
        <v>23</v>
      </c>
      <c r="AS568" s="1">
        <v>46</v>
      </c>
      <c r="AT568" s="1">
        <v>44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30</v>
      </c>
      <c r="BA568" s="1">
        <v>0</v>
      </c>
      <c r="BC568" s="2" t="s">
        <v>321</v>
      </c>
      <c r="BD568" s="1" t="s">
        <v>799</v>
      </c>
      <c r="BE568" s="1">
        <v>9</v>
      </c>
      <c r="BF568" s="1">
        <v>1</v>
      </c>
      <c r="BG568" s="1">
        <v>3</v>
      </c>
      <c r="BH568" s="1">
        <v>4</v>
      </c>
      <c r="BI568" s="1">
        <v>2</v>
      </c>
      <c r="BJ568" s="1">
        <v>6</v>
      </c>
      <c r="BK568" s="1">
        <v>14</v>
      </c>
      <c r="BL568" s="1">
        <v>6</v>
      </c>
      <c r="BM568" s="1">
        <v>0</v>
      </c>
      <c r="BN568" s="1">
        <v>1</v>
      </c>
      <c r="BO568" s="1">
        <v>0</v>
      </c>
      <c r="BP568" s="1">
        <v>0</v>
      </c>
      <c r="BQ568" s="1">
        <v>0</v>
      </c>
      <c r="BR568" s="1">
        <v>10</v>
      </c>
      <c r="BS568" s="1">
        <v>0.1</v>
      </c>
      <c r="BU568" s="2" t="s">
        <v>165</v>
      </c>
      <c r="BV568" s="1" t="s">
        <v>829</v>
      </c>
      <c r="BW568" s="1">
        <v>24</v>
      </c>
      <c r="BX568" s="1">
        <v>5</v>
      </c>
      <c r="BY568" s="1">
        <v>2</v>
      </c>
      <c r="BZ568" s="1">
        <v>7</v>
      </c>
      <c r="CA568" s="1">
        <v>-1</v>
      </c>
      <c r="CB568" s="1">
        <v>8</v>
      </c>
      <c r="CC568" s="1">
        <v>23</v>
      </c>
      <c r="CD568" s="1">
        <v>5</v>
      </c>
      <c r="CE568" s="1">
        <v>1</v>
      </c>
      <c r="CF568" s="1">
        <v>0</v>
      </c>
      <c r="CG568" s="1">
        <v>1</v>
      </c>
      <c r="CH568" s="1">
        <v>0</v>
      </c>
      <c r="CI568" s="1">
        <v>1</v>
      </c>
      <c r="CJ568" s="1">
        <v>23</v>
      </c>
      <c r="CK568" s="1">
        <v>0.217</v>
      </c>
      <c r="CL568" s="1" t="s">
        <v>797</v>
      </c>
      <c r="CM568" s="1" t="s">
        <v>348</v>
      </c>
      <c r="CN568" s="1" t="s">
        <v>801</v>
      </c>
      <c r="CO568" s="1">
        <v>18</v>
      </c>
      <c r="CP568" s="1">
        <v>2</v>
      </c>
      <c r="CQ568" s="1">
        <v>6</v>
      </c>
      <c r="CR568" s="1">
        <v>8</v>
      </c>
      <c r="CS568" s="1">
        <v>-3</v>
      </c>
      <c r="CT568" s="1">
        <v>0</v>
      </c>
      <c r="CU568" s="1">
        <v>72</v>
      </c>
      <c r="CV568" s="1">
        <v>6</v>
      </c>
      <c r="CW568" s="1">
        <v>0</v>
      </c>
      <c r="CX568" s="1">
        <v>0</v>
      </c>
      <c r="CY568" s="1">
        <v>0</v>
      </c>
      <c r="CZ568" s="1">
        <v>0</v>
      </c>
      <c r="DA568" s="1">
        <v>0</v>
      </c>
      <c r="DB568" s="1">
        <v>29</v>
      </c>
      <c r="DC568" s="1">
        <v>6.9000000000000006E-2</v>
      </c>
      <c r="DE568" s="2"/>
      <c r="DF568" s="1" t="s">
        <v>348</v>
      </c>
      <c r="DG568" s="1">
        <v>18</v>
      </c>
      <c r="DH568" s="1">
        <v>2</v>
      </c>
      <c r="DI568" s="1">
        <v>6</v>
      </c>
      <c r="DJ568" s="1">
        <v>8</v>
      </c>
      <c r="DK568" s="1">
        <v>-3</v>
      </c>
      <c r="DL568" s="1">
        <v>0</v>
      </c>
      <c r="DM568" s="1">
        <v>72</v>
      </c>
      <c r="DN568" s="1">
        <v>6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29</v>
      </c>
      <c r="DU568" s="1">
        <v>6.9000000000000006E-2</v>
      </c>
    </row>
    <row r="569" spans="1:125" x14ac:dyDescent="0.2">
      <c r="A569" s="2" t="s">
        <v>1133</v>
      </c>
      <c r="B569" s="1" t="s">
        <v>821</v>
      </c>
      <c r="C569" s="1">
        <v>73</v>
      </c>
      <c r="D569" s="1">
        <v>1</v>
      </c>
      <c r="E569" s="1">
        <v>7</v>
      </c>
      <c r="F569" s="1">
        <v>8</v>
      </c>
      <c r="G569" s="1">
        <v>3</v>
      </c>
      <c r="H569" s="1">
        <v>34</v>
      </c>
      <c r="I569" s="1">
        <v>50</v>
      </c>
      <c r="J569" s="1">
        <v>120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48</v>
      </c>
      <c r="Q569" s="1">
        <v>2.1000000000000001E-2</v>
      </c>
      <c r="S569" s="1" t="s">
        <v>630</v>
      </c>
      <c r="T569" s="1" t="s">
        <v>824</v>
      </c>
      <c r="U569" s="1">
        <v>56</v>
      </c>
      <c r="V569" s="1">
        <v>4</v>
      </c>
      <c r="W569" s="1">
        <v>3</v>
      </c>
      <c r="X569" s="1">
        <v>7</v>
      </c>
      <c r="Y569" s="1">
        <v>-3</v>
      </c>
      <c r="Z569" s="1">
        <v>50</v>
      </c>
      <c r="AA569" s="1">
        <v>114</v>
      </c>
      <c r="AB569" s="1">
        <v>24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61</v>
      </c>
      <c r="AI569" s="1">
        <v>6.6000000000000003E-2</v>
      </c>
      <c r="AK569" s="2" t="s">
        <v>445</v>
      </c>
      <c r="AL569" s="1" t="s">
        <v>824</v>
      </c>
      <c r="AM569" s="1">
        <v>47</v>
      </c>
      <c r="AN569" s="1">
        <v>4</v>
      </c>
      <c r="AO569" s="1">
        <v>3</v>
      </c>
      <c r="AP569" s="1">
        <v>7</v>
      </c>
      <c r="AQ569" s="1">
        <v>-1</v>
      </c>
      <c r="AR569" s="1">
        <v>11</v>
      </c>
      <c r="AS569" s="1">
        <v>124</v>
      </c>
      <c r="AT569" s="1">
        <v>4</v>
      </c>
      <c r="AU569" s="1">
        <v>0</v>
      </c>
      <c r="AV569" s="1">
        <v>0</v>
      </c>
      <c r="AW569" s="1">
        <v>0</v>
      </c>
      <c r="AX569" s="1">
        <v>0</v>
      </c>
      <c r="AY569" s="1">
        <v>1</v>
      </c>
      <c r="AZ569" s="1">
        <v>61</v>
      </c>
      <c r="BA569" s="1">
        <v>6.6000000000000003E-2</v>
      </c>
      <c r="BC569" s="2" t="s">
        <v>773</v>
      </c>
      <c r="BD569" s="1" t="s">
        <v>813</v>
      </c>
      <c r="BE569" s="1">
        <v>39</v>
      </c>
      <c r="BF569" s="1">
        <v>1</v>
      </c>
      <c r="BG569" s="1">
        <v>3</v>
      </c>
      <c r="BH569" s="1">
        <v>4</v>
      </c>
      <c r="BI569" s="1">
        <v>9</v>
      </c>
      <c r="BJ569" s="1">
        <v>8</v>
      </c>
      <c r="BK569" s="1">
        <v>27</v>
      </c>
      <c r="BL569" s="1">
        <v>47</v>
      </c>
      <c r="BM569" s="1">
        <v>0</v>
      </c>
      <c r="BN569" s="1">
        <v>0</v>
      </c>
      <c r="BO569" s="1">
        <v>0</v>
      </c>
      <c r="BP569" s="1">
        <v>0</v>
      </c>
      <c r="BQ569" s="1">
        <v>1</v>
      </c>
      <c r="BR569" s="1">
        <v>40</v>
      </c>
      <c r="BS569" s="1">
        <v>2.5000000000000001E-2</v>
      </c>
      <c r="BU569" s="2" t="s">
        <v>412</v>
      </c>
      <c r="BV569" s="1" t="s">
        <v>804</v>
      </c>
      <c r="BW569" s="1">
        <v>23</v>
      </c>
      <c r="BX569" s="1">
        <v>2</v>
      </c>
      <c r="BY569" s="1">
        <v>5</v>
      </c>
      <c r="BZ569" s="1">
        <v>7</v>
      </c>
      <c r="CA569" s="1">
        <v>2</v>
      </c>
      <c r="CB569" s="1">
        <v>4</v>
      </c>
      <c r="CC569" s="1">
        <v>17</v>
      </c>
      <c r="CD569" s="1">
        <v>5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27</v>
      </c>
      <c r="CK569" s="1">
        <v>7.3999999999999996E-2</v>
      </c>
      <c r="CL569" s="1" t="s">
        <v>797</v>
      </c>
      <c r="CM569" s="1" t="s">
        <v>391</v>
      </c>
      <c r="CN569" s="1" t="s">
        <v>805</v>
      </c>
      <c r="CO569" s="1">
        <v>64</v>
      </c>
      <c r="CP569" s="1">
        <v>2</v>
      </c>
      <c r="CQ569" s="1">
        <v>6</v>
      </c>
      <c r="CR569" s="1">
        <v>8</v>
      </c>
      <c r="CS569" s="1">
        <v>-19</v>
      </c>
      <c r="CT569" s="1">
        <v>28</v>
      </c>
      <c r="CU569" s="1">
        <v>88</v>
      </c>
      <c r="CV569" s="1">
        <v>22</v>
      </c>
      <c r="CW569" s="1">
        <v>0</v>
      </c>
      <c r="CX569" s="1">
        <v>0</v>
      </c>
      <c r="CY569" s="1">
        <v>0</v>
      </c>
      <c r="CZ569" s="1">
        <v>0</v>
      </c>
      <c r="DA569" s="1">
        <v>1</v>
      </c>
      <c r="DB569" s="1">
        <v>106</v>
      </c>
      <c r="DC569" s="1">
        <v>1.9E-2</v>
      </c>
      <c r="DE569" s="2"/>
      <c r="DF569" s="1" t="s">
        <v>391</v>
      </c>
      <c r="DG569" s="1">
        <v>64</v>
      </c>
      <c r="DH569" s="1">
        <v>2</v>
      </c>
      <c r="DI569" s="1">
        <v>6</v>
      </c>
      <c r="DJ569" s="1">
        <v>8</v>
      </c>
      <c r="DK569" s="1">
        <v>-19</v>
      </c>
      <c r="DL569" s="1">
        <v>28</v>
      </c>
      <c r="DM569" s="1">
        <v>88</v>
      </c>
      <c r="DN569" s="1">
        <v>22</v>
      </c>
      <c r="DO569" s="1">
        <v>0</v>
      </c>
      <c r="DP569" s="1">
        <v>0</v>
      </c>
      <c r="DQ569" s="1">
        <v>0</v>
      </c>
      <c r="DR569" s="1">
        <v>0</v>
      </c>
      <c r="DS569" s="1">
        <v>1</v>
      </c>
      <c r="DT569" s="1">
        <v>106</v>
      </c>
      <c r="DU569" s="1">
        <v>1.9E-2</v>
      </c>
    </row>
    <row r="570" spans="1:125" x14ac:dyDescent="0.2">
      <c r="A570" s="2" t="s">
        <v>774</v>
      </c>
      <c r="B570" s="1" t="s">
        <v>823</v>
      </c>
      <c r="C570" s="1">
        <v>60</v>
      </c>
      <c r="D570" s="1">
        <v>2</v>
      </c>
      <c r="E570" s="1">
        <v>6</v>
      </c>
      <c r="F570" s="1">
        <v>8</v>
      </c>
      <c r="G570" s="1">
        <v>-8</v>
      </c>
      <c r="H570" s="1">
        <v>51</v>
      </c>
      <c r="I570" s="1">
        <v>150</v>
      </c>
      <c r="J570" s="1">
        <v>71</v>
      </c>
      <c r="K570" s="1">
        <v>0</v>
      </c>
      <c r="L570" s="1">
        <v>0</v>
      </c>
      <c r="M570" s="1">
        <v>0</v>
      </c>
      <c r="N570" s="1">
        <v>1</v>
      </c>
      <c r="O570" s="1">
        <v>0</v>
      </c>
      <c r="P570" s="1">
        <v>42</v>
      </c>
      <c r="Q570" s="1">
        <v>4.8000000000000001E-2</v>
      </c>
      <c r="S570" s="1" t="s">
        <v>570</v>
      </c>
      <c r="T570" s="1" t="s">
        <v>815</v>
      </c>
      <c r="U570" s="1">
        <v>82</v>
      </c>
      <c r="V570" s="1">
        <v>0</v>
      </c>
      <c r="W570" s="1">
        <v>7</v>
      </c>
      <c r="X570" s="1">
        <v>7</v>
      </c>
      <c r="Y570" s="1">
        <v>-5</v>
      </c>
      <c r="Z570" s="1">
        <v>48</v>
      </c>
      <c r="AA570" s="1">
        <v>169</v>
      </c>
      <c r="AB570" s="1">
        <v>212</v>
      </c>
      <c r="AC570" s="1">
        <v>0</v>
      </c>
      <c r="AD570" s="1">
        <v>1</v>
      </c>
      <c r="AE570" s="1">
        <v>0</v>
      </c>
      <c r="AF570" s="1">
        <v>1</v>
      </c>
      <c r="AG570" s="1">
        <v>0</v>
      </c>
      <c r="AH570" s="1">
        <v>55</v>
      </c>
      <c r="AI570" s="1">
        <v>0</v>
      </c>
      <c r="AK570" s="2" t="s">
        <v>1134</v>
      </c>
      <c r="AL570" s="1" t="s">
        <v>808</v>
      </c>
      <c r="AM570" s="1">
        <v>33</v>
      </c>
      <c r="AN570" s="1">
        <v>3</v>
      </c>
      <c r="AO570" s="1">
        <v>4</v>
      </c>
      <c r="AP570" s="1">
        <v>7</v>
      </c>
      <c r="AQ570" s="1">
        <v>-1</v>
      </c>
      <c r="AR570" s="1">
        <v>10</v>
      </c>
      <c r="AS570" s="1">
        <v>10</v>
      </c>
      <c r="AT570" s="1">
        <v>43</v>
      </c>
      <c r="AU570" s="1">
        <v>1</v>
      </c>
      <c r="AV570" s="1">
        <v>1</v>
      </c>
      <c r="AW570" s="1">
        <v>0</v>
      </c>
      <c r="AX570" s="1">
        <v>0</v>
      </c>
      <c r="AY570" s="1">
        <v>1</v>
      </c>
      <c r="AZ570" s="1">
        <v>30</v>
      </c>
      <c r="BA570" s="1">
        <v>0.1</v>
      </c>
      <c r="BC570" s="2" t="s">
        <v>460</v>
      </c>
      <c r="BD570" s="1" t="s">
        <v>801</v>
      </c>
      <c r="BE570" s="1">
        <v>37</v>
      </c>
      <c r="BF570" s="1">
        <v>0</v>
      </c>
      <c r="BG570" s="1">
        <v>4</v>
      </c>
      <c r="BH570" s="1">
        <v>4</v>
      </c>
      <c r="BI570" s="1">
        <v>0</v>
      </c>
      <c r="BJ570" s="1">
        <v>23</v>
      </c>
      <c r="BK570" s="1">
        <v>59</v>
      </c>
      <c r="BL570" s="1">
        <v>26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34</v>
      </c>
      <c r="BS570" s="1">
        <v>0</v>
      </c>
      <c r="BU570" s="2" t="s">
        <v>162</v>
      </c>
      <c r="BV570" s="1" t="s">
        <v>809</v>
      </c>
      <c r="BW570" s="1">
        <v>77</v>
      </c>
      <c r="BX570" s="1">
        <v>5</v>
      </c>
      <c r="BY570" s="1">
        <v>2</v>
      </c>
      <c r="BZ570" s="1">
        <v>7</v>
      </c>
      <c r="CA570" s="1">
        <v>-11</v>
      </c>
      <c r="CB570" s="1">
        <v>112</v>
      </c>
      <c r="CC570" s="1">
        <v>180</v>
      </c>
      <c r="CD570" s="1">
        <v>59</v>
      </c>
      <c r="CE570" s="1">
        <v>0</v>
      </c>
      <c r="CF570" s="1">
        <v>0</v>
      </c>
      <c r="CG570" s="1">
        <v>1</v>
      </c>
      <c r="CH570" s="1">
        <v>0</v>
      </c>
      <c r="CI570" s="1">
        <v>1</v>
      </c>
      <c r="CJ570" s="1">
        <v>102</v>
      </c>
      <c r="CK570" s="1">
        <v>4.9000000000000002E-2</v>
      </c>
      <c r="CL570" s="1" t="s">
        <v>797</v>
      </c>
      <c r="CM570" s="1" t="s">
        <v>433</v>
      </c>
      <c r="CN570" s="1" t="s">
        <v>812</v>
      </c>
      <c r="CO570" s="1">
        <v>68</v>
      </c>
      <c r="CP570" s="1">
        <v>3</v>
      </c>
      <c r="CQ570" s="1">
        <v>5</v>
      </c>
      <c r="CR570" s="1">
        <v>8</v>
      </c>
      <c r="CS570" s="1">
        <v>-4</v>
      </c>
      <c r="CT570" s="1">
        <v>22</v>
      </c>
      <c r="CU570" s="1">
        <v>27</v>
      </c>
      <c r="CV570" s="1">
        <v>24</v>
      </c>
      <c r="CW570" s="1">
        <v>0</v>
      </c>
      <c r="CX570" s="1">
        <v>0</v>
      </c>
      <c r="CY570" s="1">
        <v>0</v>
      </c>
      <c r="CZ570" s="1">
        <v>0</v>
      </c>
      <c r="DA570" s="1">
        <v>1</v>
      </c>
      <c r="DB570" s="1">
        <v>74</v>
      </c>
      <c r="DC570" s="1">
        <v>4.1000000000000002E-2</v>
      </c>
      <c r="DE570" s="2"/>
      <c r="DF570" s="1" t="s">
        <v>433</v>
      </c>
      <c r="DG570" s="1">
        <v>68</v>
      </c>
      <c r="DH570" s="1">
        <v>3</v>
      </c>
      <c r="DI570" s="1">
        <v>5</v>
      </c>
      <c r="DJ570" s="1">
        <v>8</v>
      </c>
      <c r="DK570" s="1">
        <v>-4</v>
      </c>
      <c r="DL570" s="1">
        <v>22</v>
      </c>
      <c r="DM570" s="1">
        <v>27</v>
      </c>
      <c r="DN570" s="1">
        <v>24</v>
      </c>
      <c r="DO570" s="1">
        <v>0</v>
      </c>
      <c r="DP570" s="1">
        <v>0</v>
      </c>
      <c r="DQ570" s="1">
        <v>0</v>
      </c>
      <c r="DR570" s="1">
        <v>0</v>
      </c>
      <c r="DS570" s="1">
        <v>1</v>
      </c>
      <c r="DT570" s="1">
        <v>74</v>
      </c>
      <c r="DU570" s="1">
        <v>4.1000000000000002E-2</v>
      </c>
    </row>
    <row r="571" spans="1:125" x14ac:dyDescent="0.2">
      <c r="A571" s="2" t="s">
        <v>767</v>
      </c>
      <c r="B571" s="1" t="s">
        <v>820</v>
      </c>
      <c r="C571" s="1">
        <v>51</v>
      </c>
      <c r="D571" s="1">
        <v>0</v>
      </c>
      <c r="E571" s="1">
        <v>8</v>
      </c>
      <c r="F571" s="1">
        <v>8</v>
      </c>
      <c r="G571" s="1">
        <v>-7</v>
      </c>
      <c r="H571" s="1">
        <v>16</v>
      </c>
      <c r="I571" s="1">
        <v>58</v>
      </c>
      <c r="J571" s="1">
        <v>66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60</v>
      </c>
      <c r="Q571" s="1">
        <v>0</v>
      </c>
      <c r="S571" s="1" t="s">
        <v>76</v>
      </c>
      <c r="T571" s="1" t="s">
        <v>824</v>
      </c>
      <c r="U571" s="1">
        <v>10</v>
      </c>
      <c r="V571" s="1">
        <v>5</v>
      </c>
      <c r="W571" s="1">
        <v>2</v>
      </c>
      <c r="X571" s="1">
        <v>7</v>
      </c>
      <c r="Y571" s="1">
        <v>7</v>
      </c>
      <c r="Z571" s="1">
        <v>12</v>
      </c>
      <c r="AA571" s="1">
        <v>6</v>
      </c>
      <c r="AB571" s="1">
        <v>1</v>
      </c>
      <c r="AC571" s="1">
        <v>0</v>
      </c>
      <c r="AD571" s="1">
        <v>0</v>
      </c>
      <c r="AE571" s="1">
        <v>0</v>
      </c>
      <c r="AF571" s="1">
        <v>1</v>
      </c>
      <c r="AG571" s="1">
        <v>0</v>
      </c>
      <c r="AH571" s="1">
        <v>29</v>
      </c>
      <c r="AI571" s="1">
        <v>0.17199999999999999</v>
      </c>
      <c r="AK571" s="2" t="s">
        <v>643</v>
      </c>
      <c r="AL571" s="1" t="s">
        <v>794</v>
      </c>
      <c r="AM571" s="1">
        <v>25</v>
      </c>
      <c r="AN571" s="1">
        <v>2</v>
      </c>
      <c r="AO571" s="1">
        <v>5</v>
      </c>
      <c r="AP571" s="1">
        <v>7</v>
      </c>
      <c r="AQ571" s="1">
        <v>9</v>
      </c>
      <c r="AR571" s="1">
        <v>10</v>
      </c>
      <c r="AS571" s="1">
        <v>6</v>
      </c>
      <c r="AT571" s="1">
        <v>35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16</v>
      </c>
      <c r="BA571" s="1">
        <v>0.125</v>
      </c>
      <c r="BC571" s="2" t="s">
        <v>329</v>
      </c>
      <c r="BD571" s="1" t="s">
        <v>829</v>
      </c>
      <c r="BE571" s="1">
        <v>10</v>
      </c>
      <c r="BF571" s="1">
        <v>1</v>
      </c>
      <c r="BG571" s="1">
        <v>3</v>
      </c>
      <c r="BH571" s="1">
        <v>4</v>
      </c>
      <c r="BI571" s="1">
        <v>0</v>
      </c>
      <c r="BJ571" s="1">
        <v>0</v>
      </c>
      <c r="BK571" s="1">
        <v>11</v>
      </c>
      <c r="BL571" s="1">
        <v>9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13</v>
      </c>
      <c r="BS571" s="1">
        <v>7.6999999999999999E-2</v>
      </c>
      <c r="BU571" s="2" t="s">
        <v>1090</v>
      </c>
      <c r="BV571" s="1" t="s">
        <v>817</v>
      </c>
      <c r="BW571" s="1">
        <v>44</v>
      </c>
      <c r="BX571" s="1">
        <v>1</v>
      </c>
      <c r="BY571" s="1">
        <v>6</v>
      </c>
      <c r="BZ571" s="1">
        <v>7</v>
      </c>
      <c r="CA571" s="1">
        <v>-11</v>
      </c>
      <c r="CB571" s="1">
        <v>16</v>
      </c>
      <c r="CC571" s="1">
        <v>37</v>
      </c>
      <c r="CD571" s="1">
        <v>57</v>
      </c>
      <c r="CE571" s="1">
        <v>0</v>
      </c>
      <c r="CF571" s="1">
        <v>2</v>
      </c>
      <c r="CG571" s="1">
        <v>0</v>
      </c>
      <c r="CH571" s="1">
        <v>0</v>
      </c>
      <c r="CI571" s="1">
        <v>1</v>
      </c>
      <c r="CJ571" s="1">
        <v>51</v>
      </c>
      <c r="CK571" s="1">
        <v>0.02</v>
      </c>
      <c r="CL571" s="1" t="s">
        <v>797</v>
      </c>
      <c r="CM571" s="1" t="s">
        <v>1219</v>
      </c>
      <c r="CN571" s="1" t="s">
        <v>811</v>
      </c>
      <c r="CO571" s="1">
        <v>27</v>
      </c>
      <c r="CP571" s="1">
        <v>2</v>
      </c>
      <c r="CQ571" s="1">
        <v>6</v>
      </c>
      <c r="CR571" s="1">
        <v>8</v>
      </c>
      <c r="CS571" s="1">
        <v>0</v>
      </c>
      <c r="CT571" s="1">
        <v>16</v>
      </c>
      <c r="CU571" s="1">
        <v>48</v>
      </c>
      <c r="CV571" s="1">
        <v>34</v>
      </c>
      <c r="CW571" s="1">
        <v>1</v>
      </c>
      <c r="CX571" s="1">
        <v>1</v>
      </c>
      <c r="CY571" s="1">
        <v>0</v>
      </c>
      <c r="CZ571" s="1">
        <v>1</v>
      </c>
      <c r="DA571" s="1">
        <v>0</v>
      </c>
      <c r="DB571" s="1">
        <v>37</v>
      </c>
      <c r="DC571" s="1">
        <v>5.3999999999999999E-2</v>
      </c>
      <c r="DE571" s="2"/>
      <c r="DF571" s="1" t="s">
        <v>1219</v>
      </c>
      <c r="DG571" s="1">
        <v>27</v>
      </c>
      <c r="DH571" s="1">
        <v>2</v>
      </c>
      <c r="DI571" s="1">
        <v>6</v>
      </c>
      <c r="DJ571" s="1">
        <v>8</v>
      </c>
      <c r="DK571" s="1">
        <v>0</v>
      </c>
      <c r="DL571" s="1">
        <v>16</v>
      </c>
      <c r="DM571" s="1">
        <v>48</v>
      </c>
      <c r="DN571" s="1">
        <v>34</v>
      </c>
      <c r="DO571" s="1">
        <v>1</v>
      </c>
      <c r="DP571" s="1">
        <v>1</v>
      </c>
      <c r="DQ571" s="1">
        <v>0</v>
      </c>
      <c r="DR571" s="1">
        <v>1</v>
      </c>
      <c r="DS571" s="1">
        <v>0</v>
      </c>
      <c r="DT571" s="1">
        <v>37</v>
      </c>
      <c r="DU571" s="1">
        <v>5.3999999999999999E-2</v>
      </c>
    </row>
    <row r="572" spans="1:125" x14ac:dyDescent="0.2">
      <c r="A572" s="2" t="s">
        <v>1135</v>
      </c>
      <c r="B572" s="1" t="s">
        <v>821</v>
      </c>
      <c r="C572" s="1">
        <v>42</v>
      </c>
      <c r="D572" s="1">
        <v>0</v>
      </c>
      <c r="E572" s="1">
        <v>8</v>
      </c>
      <c r="F572" s="1">
        <v>8</v>
      </c>
      <c r="G572" s="1">
        <v>-16</v>
      </c>
      <c r="H572" s="1">
        <v>48</v>
      </c>
      <c r="I572" s="1">
        <v>50</v>
      </c>
      <c r="J572" s="1">
        <v>68</v>
      </c>
      <c r="K572" s="1">
        <v>0</v>
      </c>
      <c r="L572" s="1">
        <v>4</v>
      </c>
      <c r="M572" s="1">
        <v>0</v>
      </c>
      <c r="N572" s="1">
        <v>0</v>
      </c>
      <c r="O572" s="1">
        <v>0</v>
      </c>
      <c r="P572" s="1">
        <v>30</v>
      </c>
      <c r="Q572" s="1">
        <v>0</v>
      </c>
      <c r="S572" s="1" t="s">
        <v>658</v>
      </c>
      <c r="T572" s="1" t="s">
        <v>819</v>
      </c>
      <c r="U572" s="1">
        <v>45</v>
      </c>
      <c r="V572" s="1">
        <v>5</v>
      </c>
      <c r="W572" s="1">
        <v>2</v>
      </c>
      <c r="X572" s="1">
        <v>7</v>
      </c>
      <c r="Y572" s="1">
        <v>-10</v>
      </c>
      <c r="Z572" s="1">
        <v>12</v>
      </c>
      <c r="AA572" s="1">
        <v>18</v>
      </c>
      <c r="AB572" s="1">
        <v>19</v>
      </c>
      <c r="AC572" s="1">
        <v>1</v>
      </c>
      <c r="AD572" s="1">
        <v>0</v>
      </c>
      <c r="AE572" s="1">
        <v>0</v>
      </c>
      <c r="AF572" s="1">
        <v>0</v>
      </c>
      <c r="AG572" s="1">
        <v>1</v>
      </c>
      <c r="AH572" s="1">
        <v>44</v>
      </c>
      <c r="AI572" s="1">
        <v>0.114</v>
      </c>
      <c r="AK572" s="2" t="s">
        <v>593</v>
      </c>
      <c r="AL572" s="1" t="s">
        <v>796</v>
      </c>
      <c r="AM572" s="1">
        <v>38</v>
      </c>
      <c r="AN572" s="1">
        <v>4</v>
      </c>
      <c r="AO572" s="1">
        <v>3</v>
      </c>
      <c r="AP572" s="1">
        <v>7</v>
      </c>
      <c r="AQ572" s="1">
        <v>-10</v>
      </c>
      <c r="AR572" s="1">
        <v>14</v>
      </c>
      <c r="AS572" s="1">
        <v>39</v>
      </c>
      <c r="AT572" s="1">
        <v>7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55</v>
      </c>
      <c r="BA572" s="1">
        <v>7.2999999999999995E-2</v>
      </c>
      <c r="BC572" s="2" t="s">
        <v>1136</v>
      </c>
      <c r="BD572" s="1" t="s">
        <v>817</v>
      </c>
      <c r="BE572" s="1">
        <v>38</v>
      </c>
      <c r="BF572" s="1">
        <v>0</v>
      </c>
      <c r="BG572" s="1">
        <v>4</v>
      </c>
      <c r="BH572" s="1">
        <v>4</v>
      </c>
      <c r="BI572" s="1">
        <v>-13</v>
      </c>
      <c r="BJ572" s="1">
        <v>40</v>
      </c>
      <c r="BK572" s="1">
        <v>110</v>
      </c>
      <c r="BL572" s="1">
        <v>62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42</v>
      </c>
      <c r="BS572" s="1">
        <v>0</v>
      </c>
      <c r="BU572" s="2" t="s">
        <v>413</v>
      </c>
      <c r="BV572" s="1" t="s">
        <v>809</v>
      </c>
      <c r="BW572" s="1">
        <v>48</v>
      </c>
      <c r="BX572" s="1">
        <v>4</v>
      </c>
      <c r="BY572" s="1">
        <v>3</v>
      </c>
      <c r="BZ572" s="1">
        <v>7</v>
      </c>
      <c r="CA572" s="1">
        <v>-4</v>
      </c>
      <c r="CB572" s="1">
        <v>68</v>
      </c>
      <c r="CC572" s="1">
        <v>45</v>
      </c>
      <c r="CD572" s="1">
        <v>10</v>
      </c>
      <c r="CE572" s="1">
        <v>0</v>
      </c>
      <c r="CF572" s="1">
        <v>0</v>
      </c>
      <c r="CG572" s="1">
        <v>0</v>
      </c>
      <c r="CH572" s="1">
        <v>0</v>
      </c>
      <c r="CI572" s="1">
        <v>1</v>
      </c>
      <c r="CJ572" s="1">
        <v>31</v>
      </c>
      <c r="CK572" s="1">
        <v>0.129</v>
      </c>
      <c r="CL572" s="1" t="s">
        <v>797</v>
      </c>
      <c r="CM572" s="1" t="s">
        <v>1647</v>
      </c>
      <c r="CN572" s="1" t="s">
        <v>805</v>
      </c>
      <c r="CO572" s="1">
        <v>39</v>
      </c>
      <c r="CP572" s="1">
        <v>4</v>
      </c>
      <c r="CQ572" s="1">
        <v>4</v>
      </c>
      <c r="CR572" s="1">
        <v>8</v>
      </c>
      <c r="CS572" s="1">
        <v>3</v>
      </c>
      <c r="CT572" s="1">
        <v>54</v>
      </c>
      <c r="CU572" s="1">
        <v>36</v>
      </c>
      <c r="CV572" s="1">
        <v>7</v>
      </c>
      <c r="CW572" s="1">
        <v>0</v>
      </c>
      <c r="CX572" s="1">
        <v>0</v>
      </c>
      <c r="CY572" s="1">
        <v>0</v>
      </c>
      <c r="CZ572" s="1">
        <v>0</v>
      </c>
      <c r="DA572" s="1">
        <v>0</v>
      </c>
      <c r="DB572" s="1">
        <v>42</v>
      </c>
      <c r="DC572" s="1">
        <v>9.5000000000000001E-2</v>
      </c>
      <c r="DE572" s="2"/>
      <c r="DF572" s="1" t="s">
        <v>1647</v>
      </c>
      <c r="DG572" s="1">
        <v>39</v>
      </c>
      <c r="DH572" s="1">
        <v>4</v>
      </c>
      <c r="DI572" s="1">
        <v>4</v>
      </c>
      <c r="DJ572" s="1">
        <v>8</v>
      </c>
      <c r="DK572" s="1">
        <v>3</v>
      </c>
      <c r="DL572" s="1">
        <v>54</v>
      </c>
      <c r="DM572" s="1">
        <v>36</v>
      </c>
      <c r="DN572" s="1">
        <v>7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42</v>
      </c>
      <c r="DU572" s="1">
        <v>9.5000000000000001E-2</v>
      </c>
    </row>
    <row r="573" spans="1:125" x14ac:dyDescent="0.2">
      <c r="A573" s="2" t="s">
        <v>17</v>
      </c>
      <c r="B573" s="1" t="s">
        <v>804</v>
      </c>
      <c r="C573" s="1">
        <v>62</v>
      </c>
      <c r="D573" s="1">
        <v>2</v>
      </c>
      <c r="E573" s="1">
        <v>6</v>
      </c>
      <c r="F573" s="1">
        <v>8</v>
      </c>
      <c r="G573" s="1">
        <v>-1</v>
      </c>
      <c r="H573" s="1">
        <v>113</v>
      </c>
      <c r="I573" s="1">
        <v>96</v>
      </c>
      <c r="J573" s="1">
        <v>10</v>
      </c>
      <c r="K573" s="1">
        <v>1</v>
      </c>
      <c r="L573" s="1">
        <v>0</v>
      </c>
      <c r="M573" s="1">
        <v>0</v>
      </c>
      <c r="N573" s="1">
        <v>0</v>
      </c>
      <c r="O573" s="1">
        <v>0</v>
      </c>
      <c r="P573" s="1">
        <v>39</v>
      </c>
      <c r="Q573" s="1">
        <v>5.0999999999999997E-2</v>
      </c>
      <c r="S573" s="1" t="s">
        <v>977</v>
      </c>
      <c r="T573" s="1" t="s">
        <v>821</v>
      </c>
      <c r="U573" s="1">
        <v>36</v>
      </c>
      <c r="V573" s="1">
        <v>1</v>
      </c>
      <c r="W573" s="1">
        <v>6</v>
      </c>
      <c r="X573" s="1">
        <v>7</v>
      </c>
      <c r="Y573" s="1">
        <v>-3</v>
      </c>
      <c r="Z573" s="1">
        <v>18</v>
      </c>
      <c r="AA573" s="1">
        <v>55</v>
      </c>
      <c r="AB573" s="1">
        <v>79</v>
      </c>
      <c r="AC573" s="1">
        <v>1</v>
      </c>
      <c r="AD573" s="1">
        <v>0</v>
      </c>
      <c r="AE573" s="1">
        <v>0</v>
      </c>
      <c r="AF573" s="1">
        <v>0</v>
      </c>
      <c r="AG573" s="1">
        <v>1</v>
      </c>
      <c r="AH573" s="1">
        <v>20</v>
      </c>
      <c r="AI573" s="1">
        <v>0.05</v>
      </c>
      <c r="AK573" s="2" t="s">
        <v>250</v>
      </c>
      <c r="AL573" s="1" t="s">
        <v>798</v>
      </c>
      <c r="AM573" s="1">
        <v>18</v>
      </c>
      <c r="AN573" s="1">
        <v>4</v>
      </c>
      <c r="AO573" s="1">
        <v>3</v>
      </c>
      <c r="AP573" s="1">
        <v>7</v>
      </c>
      <c r="AQ573" s="1">
        <v>3</v>
      </c>
      <c r="AR573" s="1">
        <v>6</v>
      </c>
      <c r="AS573" s="1">
        <v>20</v>
      </c>
      <c r="AT573" s="1">
        <v>6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34</v>
      </c>
      <c r="BA573" s="1">
        <v>0.11799999999999999</v>
      </c>
      <c r="BC573" s="2" t="s">
        <v>939</v>
      </c>
      <c r="BD573" s="1" t="s">
        <v>829</v>
      </c>
      <c r="BE573" s="1">
        <v>28</v>
      </c>
      <c r="BF573" s="1">
        <v>0</v>
      </c>
      <c r="BG573" s="1">
        <v>4</v>
      </c>
      <c r="BH573" s="1">
        <v>4</v>
      </c>
      <c r="BI573" s="1">
        <v>0</v>
      </c>
      <c r="BJ573" s="1">
        <v>60</v>
      </c>
      <c r="BK573" s="1">
        <v>42</v>
      </c>
      <c r="BL573" s="1">
        <v>36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28</v>
      </c>
      <c r="BS573" s="1">
        <v>0</v>
      </c>
      <c r="BU573" s="2" t="s">
        <v>163</v>
      </c>
      <c r="BV573" s="1" t="s">
        <v>800</v>
      </c>
      <c r="BW573" s="1">
        <v>27</v>
      </c>
      <c r="BX573" s="1">
        <v>3</v>
      </c>
      <c r="BY573" s="1">
        <v>4</v>
      </c>
      <c r="BZ573" s="1">
        <v>7</v>
      </c>
      <c r="CA573" s="1">
        <v>-2</v>
      </c>
      <c r="CB573" s="1">
        <v>4</v>
      </c>
      <c r="CC573" s="1">
        <v>11</v>
      </c>
      <c r="CD573" s="1">
        <v>20</v>
      </c>
      <c r="CE573" s="1">
        <v>0</v>
      </c>
      <c r="CF573" s="1">
        <v>0</v>
      </c>
      <c r="CG573" s="1">
        <v>0</v>
      </c>
      <c r="CH573" s="1">
        <v>0</v>
      </c>
      <c r="CI573" s="1">
        <v>1</v>
      </c>
      <c r="CJ573" s="1">
        <v>27</v>
      </c>
      <c r="CK573" s="1">
        <v>0.111</v>
      </c>
      <c r="CL573" s="1" t="s">
        <v>797</v>
      </c>
      <c r="CM573" s="1" t="s">
        <v>1046</v>
      </c>
      <c r="CN573" s="1" t="s">
        <v>829</v>
      </c>
      <c r="CO573" s="1">
        <v>44</v>
      </c>
      <c r="CP573" s="1">
        <v>2</v>
      </c>
      <c r="CQ573" s="1">
        <v>6</v>
      </c>
      <c r="CR573" s="1">
        <v>8</v>
      </c>
      <c r="CS573" s="1">
        <v>-7</v>
      </c>
      <c r="CT573" s="1">
        <v>20</v>
      </c>
      <c r="CU573" s="1">
        <v>77</v>
      </c>
      <c r="CV573" s="1">
        <v>52</v>
      </c>
      <c r="CW573" s="1">
        <v>0</v>
      </c>
      <c r="CX573" s="1">
        <v>1</v>
      </c>
      <c r="CY573" s="1">
        <v>0</v>
      </c>
      <c r="CZ573" s="1">
        <v>0</v>
      </c>
      <c r="DA573" s="1">
        <v>0</v>
      </c>
      <c r="DB573" s="1">
        <v>44</v>
      </c>
      <c r="DC573" s="1">
        <v>4.4999999999999998E-2</v>
      </c>
      <c r="DE573" s="2"/>
      <c r="DF573" s="1" t="s">
        <v>1046</v>
      </c>
      <c r="DG573" s="1">
        <v>44</v>
      </c>
      <c r="DH573" s="1">
        <v>2</v>
      </c>
      <c r="DI573" s="1">
        <v>6</v>
      </c>
      <c r="DJ573" s="1">
        <v>8</v>
      </c>
      <c r="DK573" s="1">
        <v>-7</v>
      </c>
      <c r="DL573" s="1">
        <v>20</v>
      </c>
      <c r="DM573" s="1">
        <v>77</v>
      </c>
      <c r="DN573" s="1">
        <v>52</v>
      </c>
      <c r="DO573" s="1">
        <v>0</v>
      </c>
      <c r="DP573" s="1">
        <v>1</v>
      </c>
      <c r="DQ573" s="1">
        <v>0</v>
      </c>
      <c r="DR573" s="1">
        <v>0</v>
      </c>
      <c r="DS573" s="1">
        <v>0</v>
      </c>
      <c r="DT573" s="1">
        <v>44</v>
      </c>
      <c r="DU573" s="1">
        <v>4.4999999999999998E-2</v>
      </c>
    </row>
    <row r="574" spans="1:125" x14ac:dyDescent="0.2">
      <c r="A574" s="2" t="s">
        <v>1112</v>
      </c>
      <c r="B574" s="1" t="s">
        <v>801</v>
      </c>
      <c r="C574" s="1">
        <v>49</v>
      </c>
      <c r="D574" s="1">
        <v>1</v>
      </c>
      <c r="E574" s="1">
        <v>7</v>
      </c>
      <c r="F574" s="1">
        <v>8</v>
      </c>
      <c r="G574" s="1">
        <v>5</v>
      </c>
      <c r="H574" s="1">
        <v>71</v>
      </c>
      <c r="I574" s="1">
        <v>64</v>
      </c>
      <c r="J574" s="1">
        <v>59</v>
      </c>
      <c r="K574" s="1">
        <v>1</v>
      </c>
      <c r="L574" s="1">
        <v>1</v>
      </c>
      <c r="M574" s="1">
        <v>0</v>
      </c>
      <c r="N574" s="1">
        <v>0</v>
      </c>
      <c r="O574" s="1">
        <v>0</v>
      </c>
      <c r="P574" s="1">
        <v>50</v>
      </c>
      <c r="Q574" s="1">
        <v>0.02</v>
      </c>
      <c r="S574" s="1" t="s">
        <v>879</v>
      </c>
      <c r="T574" s="1" t="s">
        <v>794</v>
      </c>
      <c r="U574" s="1">
        <v>27</v>
      </c>
      <c r="V574" s="1">
        <v>3</v>
      </c>
      <c r="W574" s="1">
        <v>4</v>
      </c>
      <c r="X574" s="1">
        <v>7</v>
      </c>
      <c r="Y574" s="1">
        <v>-3</v>
      </c>
      <c r="Z574" s="1">
        <v>14</v>
      </c>
      <c r="AA574" s="1">
        <v>6</v>
      </c>
      <c r="AB574" s="1">
        <v>28</v>
      </c>
      <c r="AC574" s="1">
        <v>1</v>
      </c>
      <c r="AD574" s="1">
        <v>2</v>
      </c>
      <c r="AE574" s="1">
        <v>0</v>
      </c>
      <c r="AF574" s="1">
        <v>0</v>
      </c>
      <c r="AG574" s="1">
        <v>0</v>
      </c>
      <c r="AH574" s="1">
        <v>39</v>
      </c>
      <c r="AI574" s="1">
        <v>7.6999999999999999E-2</v>
      </c>
      <c r="AK574" s="2" t="s">
        <v>600</v>
      </c>
      <c r="AL574" s="1" t="s">
        <v>821</v>
      </c>
      <c r="AM574" s="1">
        <v>52</v>
      </c>
      <c r="AN574" s="1">
        <v>2</v>
      </c>
      <c r="AO574" s="1">
        <v>5</v>
      </c>
      <c r="AP574" s="1">
        <v>7</v>
      </c>
      <c r="AQ574" s="1">
        <v>-3</v>
      </c>
      <c r="AR574" s="1">
        <v>53</v>
      </c>
      <c r="AS574" s="1">
        <v>80</v>
      </c>
      <c r="AT574" s="1">
        <v>11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39</v>
      </c>
      <c r="BA574" s="1">
        <v>5.0999999999999997E-2</v>
      </c>
      <c r="BC574" s="2" t="s">
        <v>573</v>
      </c>
      <c r="BD574" s="1" t="s">
        <v>823</v>
      </c>
      <c r="BE574" s="1">
        <v>36</v>
      </c>
      <c r="BF574" s="1">
        <v>0</v>
      </c>
      <c r="BG574" s="1">
        <v>4</v>
      </c>
      <c r="BH574" s="1">
        <v>4</v>
      </c>
      <c r="BI574" s="1">
        <v>-8</v>
      </c>
      <c r="BJ574" s="1">
        <v>16</v>
      </c>
      <c r="BK574" s="1">
        <v>43</v>
      </c>
      <c r="BL574" s="1">
        <v>13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26</v>
      </c>
      <c r="BS574" s="1">
        <v>0</v>
      </c>
      <c r="BU574" s="2" t="s">
        <v>427</v>
      </c>
      <c r="BV574" s="1" t="s">
        <v>819</v>
      </c>
      <c r="BW574" s="1">
        <v>30</v>
      </c>
      <c r="BX574" s="1">
        <v>3</v>
      </c>
      <c r="BY574" s="1">
        <v>4</v>
      </c>
      <c r="BZ574" s="1">
        <v>7</v>
      </c>
      <c r="CA574" s="1">
        <v>-2</v>
      </c>
      <c r="CB574" s="1">
        <v>10</v>
      </c>
      <c r="CC574" s="1">
        <v>31</v>
      </c>
      <c r="CD574" s="1">
        <v>12</v>
      </c>
      <c r="CE574" s="1">
        <v>0</v>
      </c>
      <c r="CF574" s="1">
        <v>0</v>
      </c>
      <c r="CG574" s="1">
        <v>0</v>
      </c>
      <c r="CH574" s="1">
        <v>0</v>
      </c>
      <c r="CI574" s="1">
        <v>1</v>
      </c>
      <c r="CJ574" s="1">
        <v>17</v>
      </c>
      <c r="CK574" s="1">
        <v>0.17599999999999999</v>
      </c>
      <c r="CL574" s="1" t="s">
        <v>797</v>
      </c>
      <c r="CM574" s="1" t="s">
        <v>1510</v>
      </c>
      <c r="CN574" s="1" t="s">
        <v>1616</v>
      </c>
      <c r="CO574" s="1">
        <v>51</v>
      </c>
      <c r="CP574" s="1">
        <v>3</v>
      </c>
      <c r="CQ574" s="1">
        <v>4</v>
      </c>
      <c r="CR574" s="1">
        <v>7</v>
      </c>
      <c r="CS574" s="1">
        <v>-7</v>
      </c>
      <c r="CT574" s="1">
        <v>4</v>
      </c>
      <c r="CU574" s="1">
        <v>107</v>
      </c>
      <c r="CV574" s="1">
        <v>31</v>
      </c>
      <c r="CW574" s="1">
        <v>0</v>
      </c>
      <c r="CX574" s="1">
        <v>0</v>
      </c>
      <c r="CY574" s="1">
        <v>1</v>
      </c>
      <c r="CZ574" s="1">
        <v>0</v>
      </c>
      <c r="DA574" s="1">
        <v>0</v>
      </c>
      <c r="DB574" s="1">
        <v>54</v>
      </c>
      <c r="DC574" s="1">
        <v>5.6000000000000001E-2</v>
      </c>
      <c r="DE574" s="2"/>
      <c r="DF574" s="1" t="s">
        <v>1510</v>
      </c>
      <c r="DG574" s="1">
        <v>51</v>
      </c>
      <c r="DH574" s="1">
        <v>3</v>
      </c>
      <c r="DI574" s="1">
        <v>4</v>
      </c>
      <c r="DJ574" s="1">
        <v>7</v>
      </c>
      <c r="DK574" s="1">
        <v>-7</v>
      </c>
      <c r="DL574" s="1">
        <v>4</v>
      </c>
      <c r="DM574" s="1">
        <v>107</v>
      </c>
      <c r="DN574" s="1">
        <v>31</v>
      </c>
      <c r="DO574" s="1">
        <v>0</v>
      </c>
      <c r="DP574" s="1">
        <v>0</v>
      </c>
      <c r="DQ574" s="1">
        <v>1</v>
      </c>
      <c r="DR574" s="1">
        <v>0</v>
      </c>
      <c r="DS574" s="1">
        <v>0</v>
      </c>
      <c r="DT574" s="1">
        <v>54</v>
      </c>
      <c r="DU574" s="1">
        <v>5.6000000000000001E-2</v>
      </c>
    </row>
    <row r="575" spans="1:125" x14ac:dyDescent="0.2">
      <c r="A575" s="2" t="s">
        <v>1137</v>
      </c>
      <c r="B575" s="1" t="s">
        <v>810</v>
      </c>
      <c r="C575" s="1">
        <v>63</v>
      </c>
      <c r="D575" s="1">
        <v>1</v>
      </c>
      <c r="E575" s="1">
        <v>7</v>
      </c>
      <c r="F575" s="1">
        <v>8</v>
      </c>
      <c r="G575" s="1">
        <v>-2</v>
      </c>
      <c r="H575" s="1">
        <v>24</v>
      </c>
      <c r="I575" s="1">
        <v>39</v>
      </c>
      <c r="J575" s="1">
        <v>41</v>
      </c>
      <c r="K575" s="1">
        <v>0</v>
      </c>
      <c r="L575" s="1">
        <v>1</v>
      </c>
      <c r="M575" s="1">
        <v>0</v>
      </c>
      <c r="N575" s="1">
        <v>0</v>
      </c>
      <c r="O575" s="1">
        <v>0</v>
      </c>
      <c r="P575" s="1">
        <v>61</v>
      </c>
      <c r="Q575" s="1">
        <v>1.6E-2</v>
      </c>
      <c r="S575" s="1" t="s">
        <v>913</v>
      </c>
      <c r="T575" s="1" t="s">
        <v>799</v>
      </c>
      <c r="U575" s="1">
        <v>21</v>
      </c>
      <c r="V575" s="1">
        <v>2</v>
      </c>
      <c r="W575" s="1">
        <v>5</v>
      </c>
      <c r="X575" s="1">
        <v>7</v>
      </c>
      <c r="Y575" s="1">
        <v>-4</v>
      </c>
      <c r="Z575" s="1">
        <v>8</v>
      </c>
      <c r="AA575" s="1">
        <v>7</v>
      </c>
      <c r="AB575" s="1">
        <v>27</v>
      </c>
      <c r="AC575" s="1">
        <v>0</v>
      </c>
      <c r="AD575" s="1">
        <v>1</v>
      </c>
      <c r="AE575" s="1">
        <v>0</v>
      </c>
      <c r="AF575" s="1">
        <v>0</v>
      </c>
      <c r="AG575" s="1">
        <v>0</v>
      </c>
      <c r="AH575" s="1">
        <v>20</v>
      </c>
      <c r="AI575" s="1">
        <v>0.1</v>
      </c>
      <c r="AK575" s="2" t="s">
        <v>460</v>
      </c>
      <c r="AL575" s="1" t="s">
        <v>801</v>
      </c>
      <c r="AM575" s="1">
        <v>57</v>
      </c>
      <c r="AN575" s="1">
        <v>2</v>
      </c>
      <c r="AO575" s="1">
        <v>5</v>
      </c>
      <c r="AP575" s="1">
        <v>7</v>
      </c>
      <c r="AQ575" s="1">
        <v>-11</v>
      </c>
      <c r="AR575" s="1">
        <v>17</v>
      </c>
      <c r="AS575" s="1">
        <v>89</v>
      </c>
      <c r="AT575" s="1">
        <v>30</v>
      </c>
      <c r="AU575" s="1">
        <v>0</v>
      </c>
      <c r="AV575" s="1">
        <v>0</v>
      </c>
      <c r="AW575" s="1">
        <v>0</v>
      </c>
      <c r="AX575" s="1">
        <v>0</v>
      </c>
      <c r="AY575" s="1">
        <v>1</v>
      </c>
      <c r="AZ575" s="1">
        <v>63</v>
      </c>
      <c r="BA575" s="1">
        <v>3.2000000000000001E-2</v>
      </c>
      <c r="BC575" s="2" t="s">
        <v>1097</v>
      </c>
      <c r="BD575" s="1" t="s">
        <v>829</v>
      </c>
      <c r="BE575" s="1">
        <v>32</v>
      </c>
      <c r="BF575" s="1">
        <v>0</v>
      </c>
      <c r="BG575" s="1">
        <v>4</v>
      </c>
      <c r="BH575" s="1">
        <v>4</v>
      </c>
      <c r="BI575" s="1">
        <v>-22</v>
      </c>
      <c r="BJ575" s="1">
        <v>47</v>
      </c>
      <c r="BK575" s="1">
        <v>80</v>
      </c>
      <c r="BL575" s="1">
        <v>32</v>
      </c>
      <c r="BM575" s="1">
        <v>0</v>
      </c>
      <c r="BN575" s="1">
        <v>1</v>
      </c>
      <c r="BO575" s="1">
        <v>0</v>
      </c>
      <c r="BP575" s="1">
        <v>0</v>
      </c>
      <c r="BQ575" s="1">
        <v>0</v>
      </c>
      <c r="BR575" s="1">
        <v>49</v>
      </c>
      <c r="BS575" s="1">
        <v>0</v>
      </c>
      <c r="BU575" s="2" t="s">
        <v>1012</v>
      </c>
      <c r="BV575" s="1" t="s">
        <v>806</v>
      </c>
      <c r="BW575" s="1">
        <v>48</v>
      </c>
      <c r="BX575" s="1">
        <v>2</v>
      </c>
      <c r="BY575" s="1">
        <v>5</v>
      </c>
      <c r="BZ575" s="1">
        <v>7</v>
      </c>
      <c r="CA575" s="1">
        <v>2</v>
      </c>
      <c r="CB575" s="1">
        <v>52</v>
      </c>
      <c r="CC575" s="1">
        <v>64</v>
      </c>
      <c r="CD575" s="1">
        <v>38</v>
      </c>
      <c r="CE575" s="1">
        <v>0</v>
      </c>
      <c r="CF575" s="1">
        <v>0</v>
      </c>
      <c r="CG575" s="1">
        <v>0</v>
      </c>
      <c r="CH575" s="1">
        <v>0</v>
      </c>
      <c r="CI575" s="1">
        <v>1</v>
      </c>
      <c r="CJ575" s="1">
        <v>43</v>
      </c>
      <c r="CK575" s="1">
        <v>4.7E-2</v>
      </c>
      <c r="CL575" s="1" t="s">
        <v>797</v>
      </c>
      <c r="CM575" s="1" t="s">
        <v>152</v>
      </c>
      <c r="CN575" s="1" t="s">
        <v>800</v>
      </c>
      <c r="CO575" s="1">
        <v>51</v>
      </c>
      <c r="CP575" s="1">
        <v>2</v>
      </c>
      <c r="CQ575" s="1">
        <v>5</v>
      </c>
      <c r="CR575" s="1">
        <v>7</v>
      </c>
      <c r="CS575" s="1">
        <v>0</v>
      </c>
      <c r="CT575" s="1">
        <v>21</v>
      </c>
      <c r="CU575" s="1">
        <v>71</v>
      </c>
      <c r="CV575" s="1">
        <v>17</v>
      </c>
      <c r="CW575" s="1">
        <v>0</v>
      </c>
      <c r="CX575" s="1">
        <v>0</v>
      </c>
      <c r="CY575" s="1">
        <v>0</v>
      </c>
      <c r="CZ575" s="1">
        <v>0</v>
      </c>
      <c r="DA575" s="1">
        <v>0</v>
      </c>
      <c r="DB575" s="1">
        <v>60</v>
      </c>
      <c r="DC575" s="1">
        <v>3.3000000000000002E-2</v>
      </c>
      <c r="DE575" s="2"/>
      <c r="DF575" s="1" t="s">
        <v>152</v>
      </c>
      <c r="DG575" s="1">
        <v>51</v>
      </c>
      <c r="DH575" s="1">
        <v>2</v>
      </c>
      <c r="DI575" s="1">
        <v>5</v>
      </c>
      <c r="DJ575" s="1">
        <v>7</v>
      </c>
      <c r="DK575" s="1">
        <v>0</v>
      </c>
      <c r="DL575" s="1">
        <v>21</v>
      </c>
      <c r="DM575" s="1">
        <v>71</v>
      </c>
      <c r="DN575" s="1">
        <v>17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60</v>
      </c>
      <c r="DU575" s="1">
        <v>3.3000000000000002E-2</v>
      </c>
    </row>
    <row r="576" spans="1:125" x14ac:dyDescent="0.2">
      <c r="A576" s="2" t="s">
        <v>169</v>
      </c>
      <c r="B576" s="1" t="s">
        <v>823</v>
      </c>
      <c r="C576" s="1">
        <v>68</v>
      </c>
      <c r="D576" s="1">
        <v>4</v>
      </c>
      <c r="E576" s="1">
        <v>3</v>
      </c>
      <c r="F576" s="1">
        <v>7</v>
      </c>
      <c r="G576" s="1">
        <v>-8</v>
      </c>
      <c r="H576" s="1">
        <v>149</v>
      </c>
      <c r="I576" s="1">
        <v>123</v>
      </c>
      <c r="J576" s="1">
        <v>12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56</v>
      </c>
      <c r="Q576" s="1">
        <v>7.0999999999999994E-2</v>
      </c>
      <c r="S576" s="1" t="s">
        <v>400</v>
      </c>
      <c r="T576" s="1" t="s">
        <v>816</v>
      </c>
      <c r="U576" s="1">
        <v>19</v>
      </c>
      <c r="V576" s="1">
        <v>4</v>
      </c>
      <c r="W576" s="1">
        <v>3</v>
      </c>
      <c r="X576" s="1">
        <v>7</v>
      </c>
      <c r="Y576" s="1">
        <v>2</v>
      </c>
      <c r="Z576" s="1">
        <v>2</v>
      </c>
      <c r="AA576" s="1">
        <v>6</v>
      </c>
      <c r="AB576" s="1">
        <v>8</v>
      </c>
      <c r="AC576" s="1">
        <v>0</v>
      </c>
      <c r="AD576" s="1">
        <v>1</v>
      </c>
      <c r="AE576" s="1">
        <v>0</v>
      </c>
      <c r="AF576" s="1">
        <v>0</v>
      </c>
      <c r="AG576" s="1">
        <v>2</v>
      </c>
      <c r="AH576" s="1">
        <v>26</v>
      </c>
      <c r="AI576" s="1">
        <v>0.154</v>
      </c>
      <c r="AK576" s="2" t="s">
        <v>774</v>
      </c>
      <c r="AL576" s="1" t="s">
        <v>814</v>
      </c>
      <c r="AM576" s="1">
        <v>46</v>
      </c>
      <c r="AN576" s="1">
        <v>1</v>
      </c>
      <c r="AO576" s="1">
        <v>6</v>
      </c>
      <c r="AP576" s="1">
        <v>7</v>
      </c>
      <c r="AQ576" s="1">
        <v>-11</v>
      </c>
      <c r="AR576" s="1">
        <v>24</v>
      </c>
      <c r="AS576" s="1">
        <v>106</v>
      </c>
      <c r="AT576" s="1">
        <v>52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42</v>
      </c>
      <c r="BA576" s="1">
        <v>2.4E-2</v>
      </c>
      <c r="BC576" s="2" t="s">
        <v>413</v>
      </c>
      <c r="BD576" s="1" t="s">
        <v>809</v>
      </c>
      <c r="BE576" s="1">
        <v>31</v>
      </c>
      <c r="BF576" s="1">
        <v>2</v>
      </c>
      <c r="BG576" s="1">
        <v>2</v>
      </c>
      <c r="BH576" s="1">
        <v>4</v>
      </c>
      <c r="BI576" s="1">
        <v>1</v>
      </c>
      <c r="BJ576" s="1">
        <v>45</v>
      </c>
      <c r="BK576" s="1">
        <v>28</v>
      </c>
      <c r="BL576" s="1">
        <v>1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16</v>
      </c>
      <c r="BS576" s="1">
        <v>0.125</v>
      </c>
      <c r="BU576" s="2" t="s">
        <v>159</v>
      </c>
      <c r="BV576" s="1" t="s">
        <v>810</v>
      </c>
      <c r="BW576" s="1">
        <v>58</v>
      </c>
      <c r="BX576" s="1">
        <v>3</v>
      </c>
      <c r="BY576" s="1">
        <v>4</v>
      </c>
      <c r="BZ576" s="1">
        <v>7</v>
      </c>
      <c r="CA576" s="1">
        <v>-7</v>
      </c>
      <c r="CB576" s="1">
        <v>166</v>
      </c>
      <c r="CC576" s="1">
        <v>132</v>
      </c>
      <c r="CD576" s="1">
        <v>9</v>
      </c>
      <c r="CE576" s="1">
        <v>0</v>
      </c>
      <c r="CF576" s="1">
        <v>0</v>
      </c>
      <c r="CG576" s="1">
        <v>0</v>
      </c>
      <c r="CH576" s="1">
        <v>0</v>
      </c>
      <c r="CI576" s="1">
        <v>1</v>
      </c>
      <c r="CJ576" s="1">
        <v>29</v>
      </c>
      <c r="CK576" s="1">
        <v>0.10299999999999999</v>
      </c>
      <c r="CL576" s="1" t="s">
        <v>797</v>
      </c>
      <c r="CM576" s="1" t="s">
        <v>168</v>
      </c>
      <c r="CN576" s="1" t="s">
        <v>798</v>
      </c>
      <c r="CO576" s="1">
        <v>55</v>
      </c>
      <c r="CP576" s="1">
        <v>5</v>
      </c>
      <c r="CQ576" s="1">
        <v>2</v>
      </c>
      <c r="CR576" s="1">
        <v>7</v>
      </c>
      <c r="CS576" s="1">
        <v>-4</v>
      </c>
      <c r="CT576" s="1">
        <v>86</v>
      </c>
      <c r="CU576" s="1">
        <v>110</v>
      </c>
      <c r="CV576" s="1">
        <v>19</v>
      </c>
      <c r="CW576" s="1">
        <v>0</v>
      </c>
      <c r="CX576" s="1">
        <v>0</v>
      </c>
      <c r="CY576" s="1">
        <v>0</v>
      </c>
      <c r="CZ576" s="1">
        <v>0</v>
      </c>
      <c r="DA576" s="1">
        <v>1</v>
      </c>
      <c r="DB576" s="1">
        <v>55</v>
      </c>
      <c r="DC576" s="1">
        <v>9.0999999999999998E-2</v>
      </c>
      <c r="DE576" s="2"/>
      <c r="DF576" s="1" t="s">
        <v>168</v>
      </c>
      <c r="DG576" s="1">
        <v>55</v>
      </c>
      <c r="DH576" s="1">
        <v>5</v>
      </c>
      <c r="DI576" s="1">
        <v>2</v>
      </c>
      <c r="DJ576" s="1">
        <v>7</v>
      </c>
      <c r="DK576" s="1">
        <v>-4</v>
      </c>
      <c r="DL576" s="1">
        <v>86</v>
      </c>
      <c r="DM576" s="1">
        <v>110</v>
      </c>
      <c r="DN576" s="1">
        <v>19</v>
      </c>
      <c r="DO576" s="1">
        <v>0</v>
      </c>
      <c r="DP576" s="1">
        <v>0</v>
      </c>
      <c r="DQ576" s="1">
        <v>0</v>
      </c>
      <c r="DR576" s="1">
        <v>0</v>
      </c>
      <c r="DS576" s="1">
        <v>1</v>
      </c>
      <c r="DT576" s="1">
        <v>55</v>
      </c>
      <c r="DU576" s="1">
        <v>9.0999999999999998E-2</v>
      </c>
    </row>
    <row r="577" spans="1:125" x14ac:dyDescent="0.2">
      <c r="A577" s="2" t="s">
        <v>741</v>
      </c>
      <c r="B577" s="1" t="s">
        <v>813</v>
      </c>
      <c r="C577" s="1">
        <v>46</v>
      </c>
      <c r="D577" s="1">
        <v>1</v>
      </c>
      <c r="E577" s="1">
        <v>6</v>
      </c>
      <c r="F577" s="1">
        <v>7</v>
      </c>
      <c r="G577" s="1">
        <v>4</v>
      </c>
      <c r="H577" s="1">
        <v>20</v>
      </c>
      <c r="I577" s="1">
        <v>36</v>
      </c>
      <c r="J577" s="1">
        <v>94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43</v>
      </c>
      <c r="Q577" s="1">
        <v>2.3E-2</v>
      </c>
      <c r="S577" s="1" t="s">
        <v>1138</v>
      </c>
      <c r="T577" s="1" t="s">
        <v>829</v>
      </c>
      <c r="U577" s="1">
        <v>24</v>
      </c>
      <c r="V577" s="1">
        <v>4</v>
      </c>
      <c r="W577" s="1">
        <v>3</v>
      </c>
      <c r="X577" s="1">
        <v>7</v>
      </c>
      <c r="Y577" s="1">
        <v>1</v>
      </c>
      <c r="Z577" s="1">
        <v>6</v>
      </c>
      <c r="AA577" s="1">
        <v>19</v>
      </c>
      <c r="AB577" s="1">
        <v>10</v>
      </c>
      <c r="AC577" s="1">
        <v>0</v>
      </c>
      <c r="AD577" s="1">
        <v>0</v>
      </c>
      <c r="AE577" s="1">
        <v>0</v>
      </c>
      <c r="AF577" s="1">
        <v>0</v>
      </c>
      <c r="AG577" s="1">
        <v>2</v>
      </c>
      <c r="AH577" s="1">
        <v>33</v>
      </c>
      <c r="AI577" s="1">
        <v>0.121</v>
      </c>
      <c r="AK577" s="2" t="s">
        <v>704</v>
      </c>
      <c r="AL577" s="1" t="s">
        <v>799</v>
      </c>
      <c r="AM577" s="1">
        <v>32</v>
      </c>
      <c r="AN577" s="1">
        <v>3</v>
      </c>
      <c r="AO577" s="1">
        <v>4</v>
      </c>
      <c r="AP577" s="1">
        <v>7</v>
      </c>
      <c r="AQ577" s="1">
        <v>5</v>
      </c>
      <c r="AR577" s="1">
        <v>12</v>
      </c>
      <c r="AS577" s="1">
        <v>27</v>
      </c>
      <c r="AT577" s="1">
        <v>44</v>
      </c>
      <c r="AU577" s="1">
        <v>3</v>
      </c>
      <c r="AV577" s="1">
        <v>1</v>
      </c>
      <c r="AW577" s="1">
        <v>0</v>
      </c>
      <c r="AX577" s="1">
        <v>0</v>
      </c>
      <c r="AY577" s="1">
        <v>1</v>
      </c>
      <c r="AZ577" s="1">
        <v>64</v>
      </c>
      <c r="BA577" s="1">
        <v>4.7E-2</v>
      </c>
      <c r="BC577" s="2" t="s">
        <v>971</v>
      </c>
      <c r="BD577" s="1" t="s">
        <v>816</v>
      </c>
      <c r="BE577" s="1">
        <v>41</v>
      </c>
      <c r="BF577" s="1">
        <v>0</v>
      </c>
      <c r="BG577" s="1">
        <v>4</v>
      </c>
      <c r="BH577" s="1">
        <v>4</v>
      </c>
      <c r="BI577" s="1">
        <v>-4</v>
      </c>
      <c r="BJ577" s="1">
        <v>23</v>
      </c>
      <c r="BK577" s="1">
        <v>100</v>
      </c>
      <c r="BL577" s="1">
        <v>69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27</v>
      </c>
      <c r="BS577" s="1">
        <v>0</v>
      </c>
      <c r="BU577" s="2" t="s">
        <v>1139</v>
      </c>
      <c r="BV577" s="1" t="s">
        <v>809</v>
      </c>
      <c r="BW577" s="1">
        <v>57</v>
      </c>
      <c r="BX577" s="1">
        <v>1</v>
      </c>
      <c r="BY577" s="1">
        <v>6</v>
      </c>
      <c r="BZ577" s="1">
        <v>7</v>
      </c>
      <c r="CA577" s="1">
        <v>-12</v>
      </c>
      <c r="CB577" s="1">
        <v>34</v>
      </c>
      <c r="CC577" s="1">
        <v>103</v>
      </c>
      <c r="CD577" s="1">
        <v>75</v>
      </c>
      <c r="CE577" s="1">
        <v>0</v>
      </c>
      <c r="CF577" s="1">
        <v>2</v>
      </c>
      <c r="CG577" s="1">
        <v>0</v>
      </c>
      <c r="CH577" s="1">
        <v>0</v>
      </c>
      <c r="CI577" s="1">
        <v>0</v>
      </c>
      <c r="CJ577" s="1">
        <v>54</v>
      </c>
      <c r="CK577" s="1">
        <v>1.9E-2</v>
      </c>
      <c r="CL577" s="1" t="s">
        <v>797</v>
      </c>
      <c r="CM577" s="1" t="s">
        <v>1648</v>
      </c>
      <c r="CN577" s="1" t="s">
        <v>795</v>
      </c>
      <c r="CO577" s="1">
        <v>34</v>
      </c>
      <c r="CP577" s="1">
        <v>2</v>
      </c>
      <c r="CQ577" s="1">
        <v>5</v>
      </c>
      <c r="CR577" s="1">
        <v>7</v>
      </c>
      <c r="CS577" s="1">
        <v>-11</v>
      </c>
      <c r="CT577" s="1">
        <v>4</v>
      </c>
      <c r="CU577" s="1">
        <v>15</v>
      </c>
      <c r="CV577" s="1">
        <v>20</v>
      </c>
      <c r="CW577" s="1">
        <v>1</v>
      </c>
      <c r="CX577" s="1">
        <v>3</v>
      </c>
      <c r="CY577" s="1">
        <v>0</v>
      </c>
      <c r="CZ577" s="1">
        <v>0</v>
      </c>
      <c r="DA577" s="1">
        <v>2</v>
      </c>
      <c r="DB577" s="1">
        <v>56</v>
      </c>
      <c r="DC577" s="1">
        <v>3.5999999999999997E-2</v>
      </c>
      <c r="DE577" s="2"/>
      <c r="DF577" s="1" t="s">
        <v>1648</v>
      </c>
      <c r="DG577" s="1">
        <v>34</v>
      </c>
      <c r="DH577" s="1">
        <v>2</v>
      </c>
      <c r="DI577" s="1">
        <v>5</v>
      </c>
      <c r="DJ577" s="1">
        <v>7</v>
      </c>
      <c r="DK577" s="1">
        <v>-11</v>
      </c>
      <c r="DL577" s="1">
        <v>4</v>
      </c>
      <c r="DM577" s="1">
        <v>15</v>
      </c>
      <c r="DN577" s="1">
        <v>20</v>
      </c>
      <c r="DO577" s="1">
        <v>1</v>
      </c>
      <c r="DP577" s="1">
        <v>3</v>
      </c>
      <c r="DQ577" s="1">
        <v>0</v>
      </c>
      <c r="DR577" s="1">
        <v>0</v>
      </c>
      <c r="DS577" s="1">
        <v>2</v>
      </c>
      <c r="DT577" s="1">
        <v>56</v>
      </c>
      <c r="DU577" s="1">
        <v>3.5999999999999997E-2</v>
      </c>
    </row>
    <row r="578" spans="1:125" x14ac:dyDescent="0.2">
      <c r="A578" s="2" t="s">
        <v>140</v>
      </c>
      <c r="B578" s="1" t="s">
        <v>807</v>
      </c>
      <c r="C578" s="1">
        <v>75</v>
      </c>
      <c r="D578" s="1">
        <v>6</v>
      </c>
      <c r="E578" s="1">
        <v>1</v>
      </c>
      <c r="F578" s="1">
        <v>7</v>
      </c>
      <c r="G578" s="1">
        <v>1</v>
      </c>
      <c r="H578" s="1">
        <v>106</v>
      </c>
      <c r="I578" s="1">
        <v>124</v>
      </c>
      <c r="J578" s="1">
        <v>17</v>
      </c>
      <c r="K578" s="1">
        <v>0</v>
      </c>
      <c r="L578" s="1">
        <v>0</v>
      </c>
      <c r="M578" s="1">
        <v>1</v>
      </c>
      <c r="N578" s="1">
        <v>0</v>
      </c>
      <c r="O578" s="1">
        <v>2</v>
      </c>
      <c r="P578" s="1">
        <v>82</v>
      </c>
      <c r="Q578" s="1">
        <v>7.2999999999999995E-2</v>
      </c>
      <c r="S578" s="1" t="s">
        <v>474</v>
      </c>
      <c r="T578" s="1" t="s">
        <v>808</v>
      </c>
      <c r="U578" s="1">
        <v>23</v>
      </c>
      <c r="V578" s="1">
        <v>4</v>
      </c>
      <c r="W578" s="1">
        <v>3</v>
      </c>
      <c r="X578" s="1">
        <v>7</v>
      </c>
      <c r="Y578" s="1">
        <v>-2</v>
      </c>
      <c r="Z578" s="1">
        <v>4</v>
      </c>
      <c r="AA578" s="1">
        <v>50</v>
      </c>
      <c r="AB578" s="1">
        <v>6</v>
      </c>
      <c r="AC578" s="1">
        <v>1</v>
      </c>
      <c r="AD578" s="1">
        <v>0</v>
      </c>
      <c r="AE578" s="1">
        <v>0</v>
      </c>
      <c r="AF578" s="1">
        <v>0</v>
      </c>
      <c r="AG578" s="1">
        <v>1</v>
      </c>
      <c r="AH578" s="1">
        <v>44</v>
      </c>
      <c r="AI578" s="1">
        <v>9.0999999999999998E-2</v>
      </c>
      <c r="AK578" s="2" t="s">
        <v>1140</v>
      </c>
      <c r="AL578" s="1" t="s">
        <v>825</v>
      </c>
      <c r="AM578" s="1">
        <v>28</v>
      </c>
      <c r="AN578" s="1">
        <v>1</v>
      </c>
      <c r="AO578" s="1">
        <v>6</v>
      </c>
      <c r="AP578" s="1">
        <v>7</v>
      </c>
      <c r="AQ578" s="1">
        <v>0</v>
      </c>
      <c r="AR578" s="1">
        <v>11</v>
      </c>
      <c r="AS578" s="1">
        <v>22</v>
      </c>
      <c r="AT578" s="1">
        <v>25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26</v>
      </c>
      <c r="BA578" s="1">
        <v>3.7999999999999999E-2</v>
      </c>
      <c r="BC578" s="2" t="s">
        <v>1082</v>
      </c>
      <c r="BD578" s="1" t="s">
        <v>795</v>
      </c>
      <c r="BE578" s="1">
        <v>15</v>
      </c>
      <c r="BF578" s="1">
        <v>2</v>
      </c>
      <c r="BG578" s="1">
        <v>2</v>
      </c>
      <c r="BH578" s="1">
        <v>4</v>
      </c>
      <c r="BI578" s="1">
        <v>3</v>
      </c>
      <c r="BJ578" s="1">
        <v>27</v>
      </c>
      <c r="BK578" s="1">
        <v>18</v>
      </c>
      <c r="BL578" s="1">
        <v>14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10</v>
      </c>
      <c r="BS578" s="1">
        <v>0.2</v>
      </c>
      <c r="BU578" s="2" t="s">
        <v>138</v>
      </c>
      <c r="BV578" s="1" t="s">
        <v>816</v>
      </c>
      <c r="BW578" s="1">
        <v>25</v>
      </c>
      <c r="BX578" s="1">
        <v>3</v>
      </c>
      <c r="BY578" s="1">
        <v>4</v>
      </c>
      <c r="BZ578" s="1">
        <v>7</v>
      </c>
      <c r="CA578" s="1">
        <v>2</v>
      </c>
      <c r="CB578" s="1">
        <v>8</v>
      </c>
      <c r="CC578" s="1">
        <v>35</v>
      </c>
      <c r="CD578" s="1">
        <v>9</v>
      </c>
      <c r="CE578" s="1">
        <v>1</v>
      </c>
      <c r="CF578" s="1">
        <v>0</v>
      </c>
      <c r="CG578" s="1">
        <v>0</v>
      </c>
      <c r="CH578" s="1">
        <v>0</v>
      </c>
      <c r="CI578" s="1">
        <v>1</v>
      </c>
      <c r="CJ578" s="1">
        <v>31</v>
      </c>
      <c r="CK578" s="1">
        <v>9.7000000000000003E-2</v>
      </c>
      <c r="CL578" s="1" t="s">
        <v>797</v>
      </c>
      <c r="CM578" s="1" t="s">
        <v>227</v>
      </c>
      <c r="CN578" s="1" t="s">
        <v>814</v>
      </c>
      <c r="CO578" s="1">
        <v>38</v>
      </c>
      <c r="CP578" s="1">
        <v>4</v>
      </c>
      <c r="CQ578" s="1">
        <v>3</v>
      </c>
      <c r="CR578" s="1">
        <v>7</v>
      </c>
      <c r="CS578" s="1">
        <v>5</v>
      </c>
      <c r="CT578" s="1">
        <v>78</v>
      </c>
      <c r="CU578" s="1">
        <v>136</v>
      </c>
      <c r="CV578" s="1">
        <v>11</v>
      </c>
      <c r="CW578" s="1">
        <v>1</v>
      </c>
      <c r="CX578" s="1">
        <v>0</v>
      </c>
      <c r="CY578" s="1">
        <v>0</v>
      </c>
      <c r="CZ578" s="1">
        <v>0</v>
      </c>
      <c r="DA578" s="1">
        <v>0</v>
      </c>
      <c r="DB578" s="1">
        <v>23</v>
      </c>
      <c r="DC578" s="1">
        <v>0.17399999999999999</v>
      </c>
      <c r="DE578" s="2"/>
      <c r="DF578" s="1" t="s">
        <v>227</v>
      </c>
      <c r="DG578" s="1">
        <v>38</v>
      </c>
      <c r="DH578" s="1">
        <v>4</v>
      </c>
      <c r="DI578" s="1">
        <v>3</v>
      </c>
      <c r="DJ578" s="1">
        <v>7</v>
      </c>
      <c r="DK578" s="1">
        <v>5</v>
      </c>
      <c r="DL578" s="1">
        <v>78</v>
      </c>
      <c r="DM578" s="1">
        <v>136</v>
      </c>
      <c r="DN578" s="1">
        <v>11</v>
      </c>
      <c r="DO578" s="1">
        <v>1</v>
      </c>
      <c r="DP578" s="1">
        <v>0</v>
      </c>
      <c r="DQ578" s="1">
        <v>0</v>
      </c>
      <c r="DR578" s="1">
        <v>0</v>
      </c>
      <c r="DS578" s="1">
        <v>0</v>
      </c>
      <c r="DT578" s="1">
        <v>23</v>
      </c>
      <c r="DU578" s="1">
        <v>0.17399999999999999</v>
      </c>
    </row>
    <row r="579" spans="1:125" x14ac:dyDescent="0.2">
      <c r="A579" s="2" t="s">
        <v>311</v>
      </c>
      <c r="B579" s="1" t="s">
        <v>801</v>
      </c>
      <c r="C579" s="1">
        <v>45</v>
      </c>
      <c r="D579" s="1">
        <v>2</v>
      </c>
      <c r="E579" s="1">
        <v>5</v>
      </c>
      <c r="F579" s="1">
        <v>7</v>
      </c>
      <c r="G579" s="1">
        <v>-9</v>
      </c>
      <c r="H579" s="1">
        <v>30</v>
      </c>
      <c r="I579" s="1">
        <v>77</v>
      </c>
      <c r="J579" s="1">
        <v>14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49</v>
      </c>
      <c r="Q579" s="1">
        <v>4.1000000000000002E-2</v>
      </c>
      <c r="S579" s="1" t="s">
        <v>458</v>
      </c>
      <c r="T579" s="1" t="s">
        <v>824</v>
      </c>
      <c r="U579" s="1">
        <v>24</v>
      </c>
      <c r="V579" s="1">
        <v>3</v>
      </c>
      <c r="W579" s="1">
        <v>4</v>
      </c>
      <c r="X579" s="1">
        <v>7</v>
      </c>
      <c r="Y579" s="1">
        <v>1</v>
      </c>
      <c r="Z579" s="1">
        <v>8</v>
      </c>
      <c r="AA579" s="1">
        <v>29</v>
      </c>
      <c r="AB579" s="1">
        <v>7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26</v>
      </c>
      <c r="AI579" s="1">
        <v>0.115</v>
      </c>
      <c r="AK579" s="2" t="s">
        <v>1141</v>
      </c>
      <c r="AL579" s="1" t="s">
        <v>823</v>
      </c>
      <c r="AM579" s="1">
        <v>30</v>
      </c>
      <c r="AN579" s="1">
        <v>1</v>
      </c>
      <c r="AO579" s="1">
        <v>6</v>
      </c>
      <c r="AP579" s="1">
        <v>7</v>
      </c>
      <c r="AQ579" s="1">
        <v>6</v>
      </c>
      <c r="AR579" s="1">
        <v>4</v>
      </c>
      <c r="AS579" s="1">
        <v>18</v>
      </c>
      <c r="AT579" s="1">
        <v>36</v>
      </c>
      <c r="AU579" s="1">
        <v>0</v>
      </c>
      <c r="AV579" s="1">
        <v>1</v>
      </c>
      <c r="AW579" s="1">
        <v>0</v>
      </c>
      <c r="AX579" s="1">
        <v>0</v>
      </c>
      <c r="AY579" s="1">
        <v>0</v>
      </c>
      <c r="AZ579" s="1">
        <v>33</v>
      </c>
      <c r="BA579" s="1">
        <v>0.03</v>
      </c>
      <c r="BC579" s="2" t="s">
        <v>657</v>
      </c>
      <c r="BD579" s="1" t="s">
        <v>818</v>
      </c>
      <c r="BE579" s="1">
        <v>17</v>
      </c>
      <c r="BF579" s="1">
        <v>2</v>
      </c>
      <c r="BG579" s="1">
        <v>2</v>
      </c>
      <c r="BH579" s="1">
        <v>4</v>
      </c>
      <c r="BI579" s="1">
        <v>-1</v>
      </c>
      <c r="BJ579" s="1">
        <v>4</v>
      </c>
      <c r="BK579" s="1">
        <v>24</v>
      </c>
      <c r="BL579" s="1">
        <v>2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12</v>
      </c>
      <c r="BS579" s="1">
        <v>0.16700000000000001</v>
      </c>
      <c r="BU579" s="2" t="s">
        <v>156</v>
      </c>
      <c r="BV579" s="1" t="s">
        <v>807</v>
      </c>
      <c r="BW579" s="1">
        <v>44</v>
      </c>
      <c r="BX579" s="1">
        <v>2</v>
      </c>
      <c r="BY579" s="1">
        <v>5</v>
      </c>
      <c r="BZ579" s="1">
        <v>7</v>
      </c>
      <c r="CA579" s="1">
        <v>-4</v>
      </c>
      <c r="CB579" s="1">
        <v>11</v>
      </c>
      <c r="CC579" s="1">
        <v>85</v>
      </c>
      <c r="CD579" s="1">
        <v>11</v>
      </c>
      <c r="CE579" s="1">
        <v>1</v>
      </c>
      <c r="CF579" s="1">
        <v>1</v>
      </c>
      <c r="CG579" s="1">
        <v>0</v>
      </c>
      <c r="CH579" s="1">
        <v>0</v>
      </c>
      <c r="CI579" s="1">
        <v>0</v>
      </c>
      <c r="CJ579" s="1">
        <v>61</v>
      </c>
      <c r="CK579" s="1">
        <v>3.3000000000000002E-2</v>
      </c>
      <c r="CL579" s="1" t="s">
        <v>797</v>
      </c>
      <c r="CM579" s="1" t="s">
        <v>1649</v>
      </c>
      <c r="CN579" s="1" t="s">
        <v>816</v>
      </c>
      <c r="CO579" s="1">
        <v>34</v>
      </c>
      <c r="CP579" s="1">
        <v>1</v>
      </c>
      <c r="CQ579" s="1">
        <v>6</v>
      </c>
      <c r="CR579" s="1">
        <v>7</v>
      </c>
      <c r="CS579" s="1">
        <v>0</v>
      </c>
      <c r="CT579" s="1">
        <v>10</v>
      </c>
      <c r="CU579" s="1">
        <v>51</v>
      </c>
      <c r="CV579" s="1">
        <v>14</v>
      </c>
      <c r="CW579" s="1">
        <v>0</v>
      </c>
      <c r="CX579" s="1">
        <v>1</v>
      </c>
      <c r="CY579" s="1">
        <v>0</v>
      </c>
      <c r="CZ579" s="1">
        <v>0</v>
      </c>
      <c r="DA579" s="1">
        <v>0</v>
      </c>
      <c r="DB579" s="1">
        <v>33</v>
      </c>
      <c r="DC579" s="1">
        <v>0.03</v>
      </c>
      <c r="DE579" s="2"/>
      <c r="DF579" s="1" t="s">
        <v>1649</v>
      </c>
      <c r="DG579" s="1">
        <v>34</v>
      </c>
      <c r="DH579" s="1">
        <v>1</v>
      </c>
      <c r="DI579" s="1">
        <v>6</v>
      </c>
      <c r="DJ579" s="1">
        <v>7</v>
      </c>
      <c r="DK579" s="1">
        <v>0</v>
      </c>
      <c r="DL579" s="1">
        <v>10</v>
      </c>
      <c r="DM579" s="1">
        <v>51</v>
      </c>
      <c r="DN579" s="1">
        <v>14</v>
      </c>
      <c r="DO579" s="1">
        <v>0</v>
      </c>
      <c r="DP579" s="1">
        <v>1</v>
      </c>
      <c r="DQ579" s="1">
        <v>0</v>
      </c>
      <c r="DR579" s="1">
        <v>0</v>
      </c>
      <c r="DS579" s="1">
        <v>0</v>
      </c>
      <c r="DT579" s="1">
        <v>33</v>
      </c>
      <c r="DU579" s="1">
        <v>0.03</v>
      </c>
    </row>
    <row r="580" spans="1:125" x14ac:dyDescent="0.2">
      <c r="A580" s="2" t="s">
        <v>1142</v>
      </c>
      <c r="B580" s="1" t="s">
        <v>819</v>
      </c>
      <c r="C580" s="1">
        <v>47</v>
      </c>
      <c r="D580" s="1">
        <v>2</v>
      </c>
      <c r="E580" s="1">
        <v>5</v>
      </c>
      <c r="F580" s="1">
        <v>7</v>
      </c>
      <c r="G580" s="1">
        <v>-6</v>
      </c>
      <c r="H580" s="1">
        <v>69</v>
      </c>
      <c r="I580" s="1">
        <v>150</v>
      </c>
      <c r="J580" s="1">
        <v>51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73</v>
      </c>
      <c r="Q580" s="1">
        <v>2.7E-2</v>
      </c>
      <c r="S580" s="1" t="s">
        <v>1100</v>
      </c>
      <c r="T580" s="1" t="s">
        <v>802</v>
      </c>
      <c r="U580" s="1">
        <v>30</v>
      </c>
      <c r="V580" s="1">
        <v>1</v>
      </c>
      <c r="W580" s="1">
        <v>6</v>
      </c>
      <c r="X580" s="1">
        <v>7</v>
      </c>
      <c r="Y580" s="1">
        <v>3</v>
      </c>
      <c r="Z580" s="1">
        <v>24</v>
      </c>
      <c r="AA580" s="1">
        <v>42</v>
      </c>
      <c r="AB580" s="1">
        <v>44</v>
      </c>
      <c r="AC580" s="1">
        <v>0</v>
      </c>
      <c r="AD580" s="1">
        <v>1</v>
      </c>
      <c r="AE580" s="1">
        <v>0</v>
      </c>
      <c r="AF580" s="1">
        <v>0</v>
      </c>
      <c r="AG580" s="1">
        <v>0</v>
      </c>
      <c r="AH580" s="1">
        <v>36</v>
      </c>
      <c r="AI580" s="1">
        <v>2.8000000000000001E-2</v>
      </c>
      <c r="AK580" s="2" t="s">
        <v>387</v>
      </c>
      <c r="AL580" s="1" t="s">
        <v>816</v>
      </c>
      <c r="AM580" s="1">
        <v>72</v>
      </c>
      <c r="AN580" s="1">
        <v>3</v>
      </c>
      <c r="AO580" s="1">
        <v>4</v>
      </c>
      <c r="AP580" s="1">
        <v>7</v>
      </c>
      <c r="AQ580" s="1">
        <v>-3</v>
      </c>
      <c r="AR580" s="1">
        <v>26</v>
      </c>
      <c r="AS580" s="1">
        <v>117</v>
      </c>
      <c r="AT580" s="1">
        <v>25</v>
      </c>
      <c r="AU580" s="1">
        <v>0</v>
      </c>
      <c r="AV580" s="1">
        <v>0</v>
      </c>
      <c r="AW580" s="1">
        <v>0</v>
      </c>
      <c r="AX580" s="1">
        <v>0</v>
      </c>
      <c r="AY580" s="1">
        <v>1</v>
      </c>
      <c r="AZ580" s="1">
        <v>103</v>
      </c>
      <c r="BA580" s="1">
        <v>2.9000000000000001E-2</v>
      </c>
      <c r="BC580" s="2" t="s">
        <v>718</v>
      </c>
      <c r="BD580" s="1" t="s">
        <v>807</v>
      </c>
      <c r="BE580" s="1">
        <v>12</v>
      </c>
      <c r="BF580" s="1">
        <v>0</v>
      </c>
      <c r="BG580" s="1">
        <v>4</v>
      </c>
      <c r="BH580" s="1">
        <v>4</v>
      </c>
      <c r="BI580" s="1">
        <v>0</v>
      </c>
      <c r="BJ580" s="1">
        <v>0</v>
      </c>
      <c r="BK580" s="1">
        <v>13</v>
      </c>
      <c r="BL580" s="1">
        <v>15</v>
      </c>
      <c r="BM580" s="1">
        <v>0</v>
      </c>
      <c r="BN580" s="1">
        <v>2</v>
      </c>
      <c r="BO580" s="1">
        <v>0</v>
      </c>
      <c r="BP580" s="1">
        <v>0</v>
      </c>
      <c r="BQ580" s="1">
        <v>0</v>
      </c>
      <c r="BR580" s="1">
        <v>12</v>
      </c>
      <c r="BS580" s="1">
        <v>0</v>
      </c>
      <c r="BU580" s="2" t="s">
        <v>422</v>
      </c>
      <c r="BV580" s="1" t="s">
        <v>812</v>
      </c>
      <c r="BW580" s="1">
        <v>56</v>
      </c>
      <c r="BX580" s="1">
        <v>1</v>
      </c>
      <c r="BY580" s="1">
        <v>6</v>
      </c>
      <c r="BZ580" s="1">
        <v>7</v>
      </c>
      <c r="CA580" s="1">
        <v>-8</v>
      </c>
      <c r="CB580" s="1">
        <v>22</v>
      </c>
      <c r="CC580" s="1">
        <v>92</v>
      </c>
      <c r="CD580" s="1">
        <v>38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54</v>
      </c>
      <c r="CK580" s="1">
        <v>1.9E-2</v>
      </c>
      <c r="CL580" s="1" t="s">
        <v>797</v>
      </c>
      <c r="CM580" s="1" t="s">
        <v>1650</v>
      </c>
      <c r="CN580" s="1" t="s">
        <v>800</v>
      </c>
      <c r="CO580" s="1">
        <v>27</v>
      </c>
      <c r="CP580" s="1">
        <v>2</v>
      </c>
      <c r="CQ580" s="1">
        <v>5</v>
      </c>
      <c r="CR580" s="1">
        <v>7</v>
      </c>
      <c r="CS580" s="1">
        <v>6</v>
      </c>
      <c r="CT580" s="1">
        <v>16</v>
      </c>
      <c r="CU580" s="1">
        <v>42</v>
      </c>
      <c r="CV580" s="1">
        <v>17</v>
      </c>
      <c r="CW580" s="1">
        <v>1</v>
      </c>
      <c r="CX580" s="1">
        <v>1</v>
      </c>
      <c r="CY580" s="1">
        <v>0</v>
      </c>
      <c r="CZ580" s="1">
        <v>0</v>
      </c>
      <c r="DA580" s="1">
        <v>0</v>
      </c>
      <c r="DB580" s="1">
        <v>44</v>
      </c>
      <c r="DC580" s="1">
        <v>4.4999999999999998E-2</v>
      </c>
      <c r="DE580" s="2"/>
      <c r="DF580" s="1" t="s">
        <v>1650</v>
      </c>
      <c r="DG580" s="1">
        <v>27</v>
      </c>
      <c r="DH580" s="1">
        <v>2</v>
      </c>
      <c r="DI580" s="1">
        <v>5</v>
      </c>
      <c r="DJ580" s="1">
        <v>7</v>
      </c>
      <c r="DK580" s="1">
        <v>6</v>
      </c>
      <c r="DL580" s="1">
        <v>16</v>
      </c>
      <c r="DM580" s="1">
        <v>42</v>
      </c>
      <c r="DN580" s="1">
        <v>17</v>
      </c>
      <c r="DO580" s="1">
        <v>1</v>
      </c>
      <c r="DP580" s="1">
        <v>1</v>
      </c>
      <c r="DQ580" s="1">
        <v>0</v>
      </c>
      <c r="DR580" s="1">
        <v>0</v>
      </c>
      <c r="DS580" s="1">
        <v>0</v>
      </c>
      <c r="DT580" s="1">
        <v>44</v>
      </c>
      <c r="DU580" s="1">
        <v>4.4999999999999998E-2</v>
      </c>
    </row>
    <row r="581" spans="1:125" x14ac:dyDescent="0.2">
      <c r="A581" s="2" t="s">
        <v>1143</v>
      </c>
      <c r="B581" s="1" t="s">
        <v>807</v>
      </c>
      <c r="C581" s="1">
        <v>41</v>
      </c>
      <c r="D581" s="1">
        <v>3</v>
      </c>
      <c r="E581" s="1">
        <v>4</v>
      </c>
      <c r="F581" s="1">
        <v>7</v>
      </c>
      <c r="G581" s="1">
        <v>-2</v>
      </c>
      <c r="H581" s="1">
        <v>89</v>
      </c>
      <c r="I581" s="1">
        <v>56</v>
      </c>
      <c r="J581" s="1">
        <v>11</v>
      </c>
      <c r="K581" s="1">
        <v>1</v>
      </c>
      <c r="L581" s="1">
        <v>0</v>
      </c>
      <c r="M581" s="1">
        <v>0</v>
      </c>
      <c r="N581" s="1">
        <v>0</v>
      </c>
      <c r="O581" s="1">
        <v>0</v>
      </c>
      <c r="P581" s="1">
        <v>22</v>
      </c>
      <c r="Q581" s="1">
        <v>0.13600000000000001</v>
      </c>
      <c r="S581" s="1" t="s">
        <v>756</v>
      </c>
      <c r="T581" s="1" t="s">
        <v>805</v>
      </c>
      <c r="U581" s="1">
        <v>46</v>
      </c>
      <c r="V581" s="1">
        <v>4</v>
      </c>
      <c r="W581" s="1">
        <v>3</v>
      </c>
      <c r="X581" s="1">
        <v>7</v>
      </c>
      <c r="Y581" s="1">
        <v>-3</v>
      </c>
      <c r="Z581" s="1">
        <v>4</v>
      </c>
      <c r="AA581" s="1">
        <v>26</v>
      </c>
      <c r="AB581" s="1">
        <v>46</v>
      </c>
      <c r="AC581" s="1">
        <v>0</v>
      </c>
      <c r="AD581" s="1">
        <v>1</v>
      </c>
      <c r="AE581" s="1">
        <v>0</v>
      </c>
      <c r="AF581" s="1">
        <v>0</v>
      </c>
      <c r="AG581" s="1">
        <v>0</v>
      </c>
      <c r="AH581" s="1">
        <v>37</v>
      </c>
      <c r="AI581" s="1">
        <v>0.108</v>
      </c>
      <c r="AK581" s="2" t="s">
        <v>1144</v>
      </c>
      <c r="AL581" s="1" t="s">
        <v>810</v>
      </c>
      <c r="AM581" s="1">
        <v>9</v>
      </c>
      <c r="AN581" s="1">
        <v>3</v>
      </c>
      <c r="AO581" s="1">
        <v>4</v>
      </c>
      <c r="AP581" s="1">
        <v>7</v>
      </c>
      <c r="AQ581" s="1">
        <v>3</v>
      </c>
      <c r="AR581" s="1">
        <v>4</v>
      </c>
      <c r="AS581" s="1">
        <v>5</v>
      </c>
      <c r="AT581" s="1">
        <v>5</v>
      </c>
      <c r="AU581" s="1">
        <v>0</v>
      </c>
      <c r="AV581" s="1">
        <v>1</v>
      </c>
      <c r="AW581" s="1">
        <v>0</v>
      </c>
      <c r="AX581" s="1">
        <v>0</v>
      </c>
      <c r="AY581" s="1">
        <v>0</v>
      </c>
      <c r="AZ581" s="1">
        <v>21</v>
      </c>
      <c r="BA581" s="1">
        <v>0.14299999999999999</v>
      </c>
      <c r="BC581" s="2" t="s">
        <v>1145</v>
      </c>
      <c r="BD581" s="1" t="s">
        <v>818</v>
      </c>
      <c r="BE581" s="1">
        <v>8</v>
      </c>
      <c r="BF581" s="1">
        <v>1</v>
      </c>
      <c r="BG581" s="1">
        <v>3</v>
      </c>
      <c r="BH581" s="1">
        <v>4</v>
      </c>
      <c r="BI581" s="1">
        <v>0</v>
      </c>
      <c r="BJ581" s="1">
        <v>12</v>
      </c>
      <c r="BK581" s="1">
        <v>12</v>
      </c>
      <c r="BL581" s="1">
        <v>8</v>
      </c>
      <c r="BM581" s="1">
        <v>0</v>
      </c>
      <c r="BN581" s="1">
        <v>1</v>
      </c>
      <c r="BO581" s="1">
        <v>1</v>
      </c>
      <c r="BP581" s="1">
        <v>0</v>
      </c>
      <c r="BQ581" s="1">
        <v>0</v>
      </c>
      <c r="BR581" s="1">
        <v>13</v>
      </c>
      <c r="BS581" s="1">
        <v>7.6999999999999999E-2</v>
      </c>
      <c r="BU581" s="2" t="s">
        <v>468</v>
      </c>
      <c r="BV581" s="1" t="s">
        <v>818</v>
      </c>
      <c r="BW581" s="1">
        <v>76</v>
      </c>
      <c r="BX581" s="1">
        <v>1</v>
      </c>
      <c r="BY581" s="1">
        <v>6</v>
      </c>
      <c r="BZ581" s="1">
        <v>7</v>
      </c>
      <c r="CA581" s="1">
        <v>-11</v>
      </c>
      <c r="CB581" s="1">
        <v>17</v>
      </c>
      <c r="CC581" s="1">
        <v>25</v>
      </c>
      <c r="CD581" s="1">
        <v>42</v>
      </c>
      <c r="CE581" s="1">
        <v>0</v>
      </c>
      <c r="CF581" s="1">
        <v>0</v>
      </c>
      <c r="CG581" s="1">
        <v>0</v>
      </c>
      <c r="CH581" s="1">
        <v>1</v>
      </c>
      <c r="CI581" s="1">
        <v>0</v>
      </c>
      <c r="CJ581" s="1">
        <v>69</v>
      </c>
      <c r="CK581" s="1">
        <v>1.4E-2</v>
      </c>
      <c r="CL581" s="1" t="s">
        <v>797</v>
      </c>
      <c r="CM581" s="1" t="s">
        <v>392</v>
      </c>
      <c r="CN581" s="1" t="s">
        <v>795</v>
      </c>
      <c r="CO581" s="1">
        <v>70</v>
      </c>
      <c r="CP581" s="1">
        <v>1</v>
      </c>
      <c r="CQ581" s="1">
        <v>6</v>
      </c>
      <c r="CR581" s="1">
        <v>7</v>
      </c>
      <c r="CS581" s="1">
        <v>-1</v>
      </c>
      <c r="CT581" s="1">
        <v>44</v>
      </c>
      <c r="CU581" s="1">
        <v>183</v>
      </c>
      <c r="CV581" s="1">
        <v>29</v>
      </c>
      <c r="CW581" s="1">
        <v>0</v>
      </c>
      <c r="CX581" s="1">
        <v>0</v>
      </c>
      <c r="CY581" s="1">
        <v>0</v>
      </c>
      <c r="CZ581" s="1">
        <v>1</v>
      </c>
      <c r="DA581" s="1">
        <v>1</v>
      </c>
      <c r="DB581" s="1">
        <v>51</v>
      </c>
      <c r="DC581" s="1">
        <v>0.02</v>
      </c>
      <c r="DE581" s="2"/>
      <c r="DF581" s="1" t="s">
        <v>392</v>
      </c>
      <c r="DG581" s="1">
        <v>70</v>
      </c>
      <c r="DH581" s="1">
        <v>1</v>
      </c>
      <c r="DI581" s="1">
        <v>6</v>
      </c>
      <c r="DJ581" s="1">
        <v>7</v>
      </c>
      <c r="DK581" s="1">
        <v>-1</v>
      </c>
      <c r="DL581" s="1">
        <v>44</v>
      </c>
      <c r="DM581" s="1">
        <v>183</v>
      </c>
      <c r="DN581" s="1">
        <v>29</v>
      </c>
      <c r="DO581" s="1">
        <v>0</v>
      </c>
      <c r="DP581" s="1">
        <v>0</v>
      </c>
      <c r="DQ581" s="1">
        <v>0</v>
      </c>
      <c r="DR581" s="1">
        <v>1</v>
      </c>
      <c r="DS581" s="1">
        <v>1</v>
      </c>
      <c r="DT581" s="1">
        <v>51</v>
      </c>
      <c r="DU581" s="1">
        <v>0.02</v>
      </c>
    </row>
    <row r="582" spans="1:125" x14ac:dyDescent="0.2">
      <c r="A582" s="2" t="s">
        <v>1006</v>
      </c>
      <c r="B582" s="1" t="s">
        <v>819</v>
      </c>
      <c r="C582" s="1">
        <v>56</v>
      </c>
      <c r="D582" s="1">
        <v>2</v>
      </c>
      <c r="E582" s="1">
        <v>5</v>
      </c>
      <c r="F582" s="1">
        <v>7</v>
      </c>
      <c r="G582" s="1">
        <v>1</v>
      </c>
      <c r="H582" s="1">
        <v>80</v>
      </c>
      <c r="I582" s="1">
        <v>103</v>
      </c>
      <c r="J582" s="1">
        <v>82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53</v>
      </c>
      <c r="Q582" s="1">
        <v>3.7999999999999999E-2</v>
      </c>
      <c r="S582" s="1" t="s">
        <v>633</v>
      </c>
      <c r="T582" s="1" t="s">
        <v>814</v>
      </c>
      <c r="U582" s="1">
        <v>23</v>
      </c>
      <c r="V582" s="1">
        <v>0</v>
      </c>
      <c r="W582" s="1">
        <v>7</v>
      </c>
      <c r="X582" s="1">
        <v>7</v>
      </c>
      <c r="Y582" s="1">
        <v>3</v>
      </c>
      <c r="Z582" s="1">
        <v>8</v>
      </c>
      <c r="AA582" s="1">
        <v>10</v>
      </c>
      <c r="AB582" s="1">
        <v>4</v>
      </c>
      <c r="AC582" s="1">
        <v>0</v>
      </c>
      <c r="AD582" s="1">
        <v>3</v>
      </c>
      <c r="AE582" s="1">
        <v>0</v>
      </c>
      <c r="AF582" s="1">
        <v>0</v>
      </c>
      <c r="AG582" s="1">
        <v>0</v>
      </c>
      <c r="AH582" s="1">
        <v>31</v>
      </c>
      <c r="AI582" s="1">
        <v>0</v>
      </c>
      <c r="AK582" s="2" t="s">
        <v>1071</v>
      </c>
      <c r="AL582" s="1" t="s">
        <v>818</v>
      </c>
      <c r="AM582" s="1">
        <v>24</v>
      </c>
      <c r="AN582" s="1">
        <v>4</v>
      </c>
      <c r="AO582" s="1">
        <v>3</v>
      </c>
      <c r="AP582" s="1">
        <v>7</v>
      </c>
      <c r="AQ582" s="1">
        <v>0</v>
      </c>
      <c r="AR582" s="1">
        <v>15</v>
      </c>
      <c r="AS582" s="1">
        <v>43</v>
      </c>
      <c r="AT582" s="1">
        <v>9</v>
      </c>
      <c r="AU582" s="1">
        <v>0</v>
      </c>
      <c r="AV582" s="1">
        <v>0</v>
      </c>
      <c r="AW582" s="1">
        <v>0</v>
      </c>
      <c r="AX582" s="1">
        <v>0</v>
      </c>
      <c r="AY582" s="1">
        <v>1</v>
      </c>
      <c r="AZ582" s="1">
        <v>25</v>
      </c>
      <c r="BA582" s="1">
        <v>0.16</v>
      </c>
      <c r="BC582" s="2" t="s">
        <v>725</v>
      </c>
      <c r="BD582" s="1" t="s">
        <v>818</v>
      </c>
      <c r="BE582" s="1">
        <v>31</v>
      </c>
      <c r="BF582" s="1">
        <v>0</v>
      </c>
      <c r="BG582" s="1">
        <v>4</v>
      </c>
      <c r="BH582" s="1">
        <v>4</v>
      </c>
      <c r="BI582" s="1">
        <v>-3</v>
      </c>
      <c r="BJ582" s="1">
        <v>18</v>
      </c>
      <c r="BK582" s="1">
        <v>44</v>
      </c>
      <c r="BL582" s="1">
        <v>58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64</v>
      </c>
      <c r="BS582" s="1">
        <v>0</v>
      </c>
      <c r="BU582" s="2" t="s">
        <v>469</v>
      </c>
      <c r="BV582" s="1" t="s">
        <v>817</v>
      </c>
      <c r="BW582" s="1">
        <v>55</v>
      </c>
      <c r="BX582" s="1">
        <v>4</v>
      </c>
      <c r="BY582" s="1">
        <v>3</v>
      </c>
      <c r="BZ582" s="1">
        <v>7</v>
      </c>
      <c r="CA582" s="1">
        <v>-7</v>
      </c>
      <c r="CB582" s="1">
        <v>6</v>
      </c>
      <c r="CC582" s="1">
        <v>36</v>
      </c>
      <c r="CD582" s="1">
        <v>9</v>
      </c>
      <c r="CE582" s="1">
        <v>1</v>
      </c>
      <c r="CF582" s="1">
        <v>0</v>
      </c>
      <c r="CG582" s="1">
        <v>0</v>
      </c>
      <c r="CH582" s="1">
        <v>0</v>
      </c>
      <c r="CI582" s="1">
        <v>0</v>
      </c>
      <c r="CJ582" s="1">
        <v>52</v>
      </c>
      <c r="CK582" s="1">
        <v>7.6999999999999999E-2</v>
      </c>
      <c r="CL582" s="1" t="s">
        <v>797</v>
      </c>
      <c r="CM582" s="1" t="s">
        <v>1075</v>
      </c>
      <c r="CN582" s="1" t="s">
        <v>821</v>
      </c>
      <c r="CO582" s="1">
        <v>52</v>
      </c>
      <c r="CP582" s="1">
        <v>1</v>
      </c>
      <c r="CQ582" s="1">
        <v>6</v>
      </c>
      <c r="CR582" s="1">
        <v>7</v>
      </c>
      <c r="CS582" s="1">
        <v>-4</v>
      </c>
      <c r="CT582" s="1">
        <v>16</v>
      </c>
      <c r="CU582" s="1">
        <v>35</v>
      </c>
      <c r="CV582" s="1">
        <v>46</v>
      </c>
      <c r="CW582" s="1">
        <v>0</v>
      </c>
      <c r="CX582" s="1">
        <v>0</v>
      </c>
      <c r="CY582" s="1">
        <v>0</v>
      </c>
      <c r="CZ582" s="1">
        <v>0</v>
      </c>
      <c r="DA582" s="1">
        <v>0</v>
      </c>
      <c r="DB582" s="1">
        <v>53</v>
      </c>
      <c r="DC582" s="1">
        <v>1.9E-2</v>
      </c>
      <c r="DE582" s="2"/>
      <c r="DF582" s="1" t="s">
        <v>1075</v>
      </c>
      <c r="DG582" s="1">
        <v>52</v>
      </c>
      <c r="DH582" s="1">
        <v>1</v>
      </c>
      <c r="DI582" s="1">
        <v>6</v>
      </c>
      <c r="DJ582" s="1">
        <v>7</v>
      </c>
      <c r="DK582" s="1">
        <v>-4</v>
      </c>
      <c r="DL582" s="1">
        <v>16</v>
      </c>
      <c r="DM582" s="1">
        <v>35</v>
      </c>
      <c r="DN582" s="1">
        <v>46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53</v>
      </c>
      <c r="DU582" s="1">
        <v>1.9E-2</v>
      </c>
    </row>
    <row r="583" spans="1:125" x14ac:dyDescent="0.2">
      <c r="A583" s="2" t="s">
        <v>1146</v>
      </c>
      <c r="B583" s="1" t="s">
        <v>817</v>
      </c>
      <c r="C583" s="1">
        <v>52</v>
      </c>
      <c r="D583" s="1">
        <v>5</v>
      </c>
      <c r="E583" s="1">
        <v>2</v>
      </c>
      <c r="F583" s="1">
        <v>7</v>
      </c>
      <c r="G583" s="1">
        <v>-15</v>
      </c>
      <c r="H583" s="1">
        <v>18</v>
      </c>
      <c r="I583" s="1">
        <v>45</v>
      </c>
      <c r="J583" s="1">
        <v>30</v>
      </c>
      <c r="K583" s="1">
        <v>1</v>
      </c>
      <c r="L583" s="1">
        <v>0</v>
      </c>
      <c r="M583" s="1">
        <v>0</v>
      </c>
      <c r="N583" s="1">
        <v>0</v>
      </c>
      <c r="O583" s="1">
        <v>1</v>
      </c>
      <c r="P583" s="1">
        <v>83</v>
      </c>
      <c r="Q583" s="1">
        <v>0.06</v>
      </c>
      <c r="S583" s="1" t="s">
        <v>445</v>
      </c>
      <c r="T583" s="1" t="s">
        <v>824</v>
      </c>
      <c r="U583" s="1">
        <v>45</v>
      </c>
      <c r="V583" s="1">
        <v>3</v>
      </c>
      <c r="W583" s="1">
        <v>4</v>
      </c>
      <c r="X583" s="1">
        <v>7</v>
      </c>
      <c r="Y583" s="1">
        <v>-4</v>
      </c>
      <c r="Z583" s="1">
        <v>16</v>
      </c>
      <c r="AA583" s="1">
        <v>91</v>
      </c>
      <c r="AB583" s="1">
        <v>5</v>
      </c>
      <c r="AC583" s="1">
        <v>0</v>
      </c>
      <c r="AD583" s="1">
        <v>0</v>
      </c>
      <c r="AE583" s="1">
        <v>0</v>
      </c>
      <c r="AF583" s="1">
        <v>0</v>
      </c>
      <c r="AG583" s="1">
        <v>1</v>
      </c>
      <c r="AH583" s="1">
        <v>55</v>
      </c>
      <c r="AI583" s="1">
        <v>5.5E-2</v>
      </c>
      <c r="AK583" s="2" t="s">
        <v>1038</v>
      </c>
      <c r="AL583" s="1" t="s">
        <v>821</v>
      </c>
      <c r="AM583" s="1">
        <v>56</v>
      </c>
      <c r="AN583" s="1">
        <v>3</v>
      </c>
      <c r="AO583" s="1">
        <v>4</v>
      </c>
      <c r="AP583" s="1">
        <v>7</v>
      </c>
      <c r="AQ583" s="1">
        <v>-6</v>
      </c>
      <c r="AR583" s="1">
        <v>37</v>
      </c>
      <c r="AS583" s="1">
        <v>46</v>
      </c>
      <c r="AT583" s="1">
        <v>10</v>
      </c>
      <c r="AU583" s="1">
        <v>0</v>
      </c>
      <c r="AV583" s="1">
        <v>0</v>
      </c>
      <c r="AW583" s="1">
        <v>0</v>
      </c>
      <c r="AX583" s="1">
        <v>0</v>
      </c>
      <c r="AY583" s="1">
        <v>1</v>
      </c>
      <c r="AZ583" s="1">
        <v>37</v>
      </c>
      <c r="BA583" s="1">
        <v>8.1000000000000003E-2</v>
      </c>
      <c r="BC583" s="2" t="s">
        <v>1030</v>
      </c>
      <c r="BD583" s="1" t="s">
        <v>818</v>
      </c>
      <c r="BE583" s="1">
        <v>18</v>
      </c>
      <c r="BF583" s="1">
        <v>1</v>
      </c>
      <c r="BG583" s="1">
        <v>3</v>
      </c>
      <c r="BH583" s="1">
        <v>4</v>
      </c>
      <c r="BI583" s="1">
        <v>-3</v>
      </c>
      <c r="BJ583" s="1">
        <v>2</v>
      </c>
      <c r="BK583" s="1">
        <v>10</v>
      </c>
      <c r="BL583" s="1">
        <v>18</v>
      </c>
      <c r="BM583" s="1">
        <v>0</v>
      </c>
      <c r="BN583" s="1">
        <v>1</v>
      </c>
      <c r="BO583" s="1">
        <v>0</v>
      </c>
      <c r="BP583" s="1">
        <v>0</v>
      </c>
      <c r="BQ583" s="1">
        <v>0</v>
      </c>
      <c r="BR583" s="1">
        <v>35</v>
      </c>
      <c r="BS583" s="1">
        <v>2.9000000000000001E-2</v>
      </c>
      <c r="BU583" s="2" t="s">
        <v>147</v>
      </c>
      <c r="BV583" s="1" t="s">
        <v>817</v>
      </c>
      <c r="BW583" s="1">
        <v>43</v>
      </c>
      <c r="BX583" s="1">
        <v>2</v>
      </c>
      <c r="BY583" s="1">
        <v>5</v>
      </c>
      <c r="BZ583" s="1">
        <v>7</v>
      </c>
      <c r="CA583" s="1">
        <v>-6</v>
      </c>
      <c r="CB583" s="1">
        <v>52</v>
      </c>
      <c r="CC583" s="1">
        <v>76</v>
      </c>
      <c r="CD583" s="1">
        <v>21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26</v>
      </c>
      <c r="CK583" s="1">
        <v>7.6999999999999999E-2</v>
      </c>
      <c r="CL583" s="1" t="s">
        <v>797</v>
      </c>
      <c r="CM583" s="1" t="s">
        <v>1104</v>
      </c>
      <c r="CN583" s="1" t="s">
        <v>795</v>
      </c>
      <c r="CO583" s="1">
        <v>42</v>
      </c>
      <c r="CP583" s="1">
        <v>2</v>
      </c>
      <c r="CQ583" s="1">
        <v>5</v>
      </c>
      <c r="CR583" s="1">
        <v>7</v>
      </c>
      <c r="CS583" s="1">
        <v>-7</v>
      </c>
      <c r="CT583" s="1">
        <v>14</v>
      </c>
      <c r="CU583" s="1">
        <v>34</v>
      </c>
      <c r="CV583" s="1">
        <v>32</v>
      </c>
      <c r="CW583" s="1">
        <v>1</v>
      </c>
      <c r="CX583" s="1">
        <v>4</v>
      </c>
      <c r="CY583" s="1">
        <v>0</v>
      </c>
      <c r="CZ583" s="1">
        <v>0</v>
      </c>
      <c r="DA583" s="1">
        <v>0</v>
      </c>
      <c r="DB583" s="1">
        <v>36</v>
      </c>
      <c r="DC583" s="1">
        <v>5.6000000000000001E-2</v>
      </c>
      <c r="DE583" s="2"/>
      <c r="DF583" s="1" t="s">
        <v>1104</v>
      </c>
      <c r="DG583" s="1">
        <v>42</v>
      </c>
      <c r="DH583" s="1">
        <v>2</v>
      </c>
      <c r="DI583" s="1">
        <v>5</v>
      </c>
      <c r="DJ583" s="1">
        <v>7</v>
      </c>
      <c r="DK583" s="1">
        <v>-7</v>
      </c>
      <c r="DL583" s="1">
        <v>14</v>
      </c>
      <c r="DM583" s="1">
        <v>34</v>
      </c>
      <c r="DN583" s="1">
        <v>32</v>
      </c>
      <c r="DO583" s="1">
        <v>1</v>
      </c>
      <c r="DP583" s="1">
        <v>4</v>
      </c>
      <c r="DQ583" s="1">
        <v>0</v>
      </c>
      <c r="DR583" s="1">
        <v>0</v>
      </c>
      <c r="DS583" s="1">
        <v>0</v>
      </c>
      <c r="DT583" s="1">
        <v>36</v>
      </c>
      <c r="DU583" s="1">
        <v>5.6000000000000001E-2</v>
      </c>
    </row>
    <row r="584" spans="1:125" x14ac:dyDescent="0.2">
      <c r="A584" s="2" t="s">
        <v>1147</v>
      </c>
      <c r="B584" s="1" t="s">
        <v>799</v>
      </c>
      <c r="C584" s="1">
        <v>31</v>
      </c>
      <c r="D584" s="1">
        <v>2</v>
      </c>
      <c r="E584" s="1">
        <v>5</v>
      </c>
      <c r="F584" s="1">
        <v>7</v>
      </c>
      <c r="G584" s="1">
        <v>-2</v>
      </c>
      <c r="H584" s="1">
        <v>16</v>
      </c>
      <c r="I584" s="1">
        <v>46</v>
      </c>
      <c r="J584" s="1">
        <v>10</v>
      </c>
      <c r="K584" s="1">
        <v>0</v>
      </c>
      <c r="L584" s="1">
        <v>0</v>
      </c>
      <c r="M584" s="1">
        <v>1</v>
      </c>
      <c r="N584" s="1">
        <v>0</v>
      </c>
      <c r="O584" s="1">
        <v>0</v>
      </c>
      <c r="P584" s="1">
        <v>45</v>
      </c>
      <c r="Q584" s="1">
        <v>4.3999999999999997E-2</v>
      </c>
      <c r="S584" s="1" t="s">
        <v>1133</v>
      </c>
      <c r="T584" s="1" t="s">
        <v>821</v>
      </c>
      <c r="U584" s="1">
        <v>71</v>
      </c>
      <c r="V584" s="1">
        <v>2</v>
      </c>
      <c r="W584" s="1">
        <v>5</v>
      </c>
      <c r="X584" s="1">
        <v>7</v>
      </c>
      <c r="Y584" s="1">
        <v>6</v>
      </c>
      <c r="Z584" s="1">
        <v>16</v>
      </c>
      <c r="AA584" s="1">
        <v>36</v>
      </c>
      <c r="AB584" s="1">
        <v>152</v>
      </c>
      <c r="AC584" s="1">
        <v>0</v>
      </c>
      <c r="AD584" s="1">
        <v>1</v>
      </c>
      <c r="AE584" s="1">
        <v>0</v>
      </c>
      <c r="AF584" s="1">
        <v>0</v>
      </c>
      <c r="AG584" s="1">
        <v>0</v>
      </c>
      <c r="AH584" s="1">
        <v>44</v>
      </c>
      <c r="AI584" s="1">
        <v>4.4999999999999998E-2</v>
      </c>
      <c r="AK584" s="2" t="s">
        <v>986</v>
      </c>
      <c r="AL584" s="1" t="s">
        <v>818</v>
      </c>
      <c r="AM584" s="1">
        <v>62</v>
      </c>
      <c r="AN584" s="1">
        <v>1</v>
      </c>
      <c r="AO584" s="1">
        <v>6</v>
      </c>
      <c r="AP584" s="1">
        <v>7</v>
      </c>
      <c r="AQ584" s="1">
        <v>1</v>
      </c>
      <c r="AR584" s="1">
        <v>66</v>
      </c>
      <c r="AS584" s="1">
        <v>144</v>
      </c>
      <c r="AT584" s="1">
        <v>60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36</v>
      </c>
      <c r="BA584" s="1">
        <v>2.8000000000000001E-2</v>
      </c>
      <c r="BC584" s="2" t="s">
        <v>440</v>
      </c>
      <c r="BD584" s="1" t="s">
        <v>808</v>
      </c>
      <c r="BE584" s="1">
        <v>9</v>
      </c>
      <c r="BF584" s="1">
        <v>4</v>
      </c>
      <c r="BG584" s="1">
        <v>0</v>
      </c>
      <c r="BH584" s="1">
        <v>4</v>
      </c>
      <c r="BI584" s="1">
        <v>2</v>
      </c>
      <c r="BJ584" s="1">
        <v>2</v>
      </c>
      <c r="BK584" s="1">
        <v>2</v>
      </c>
      <c r="BL584" s="1">
        <v>1</v>
      </c>
      <c r="BM584" s="1">
        <v>0</v>
      </c>
      <c r="BN584" s="1">
        <v>0</v>
      </c>
      <c r="BO584" s="1">
        <v>0</v>
      </c>
      <c r="BP584" s="1">
        <v>0</v>
      </c>
      <c r="BQ584" s="1">
        <v>1</v>
      </c>
      <c r="BR584" s="1">
        <v>17</v>
      </c>
      <c r="BS584" s="1">
        <v>0.23499999999999999</v>
      </c>
      <c r="BU584" s="2" t="s">
        <v>925</v>
      </c>
      <c r="BV584" s="1" t="s">
        <v>818</v>
      </c>
      <c r="BW584" s="1">
        <v>28</v>
      </c>
      <c r="BX584" s="1">
        <v>0</v>
      </c>
      <c r="BY584" s="1">
        <v>6</v>
      </c>
      <c r="BZ584" s="1">
        <v>6</v>
      </c>
      <c r="CA584" s="1">
        <v>1</v>
      </c>
      <c r="CB584" s="1">
        <v>12</v>
      </c>
      <c r="CC584" s="1">
        <v>53</v>
      </c>
      <c r="CD584" s="1">
        <v>17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23</v>
      </c>
      <c r="CK584" s="1">
        <v>0</v>
      </c>
      <c r="CL584" s="1" t="s">
        <v>797</v>
      </c>
      <c r="CM584" s="1" t="s">
        <v>1042</v>
      </c>
      <c r="CN584" s="1" t="s">
        <v>815</v>
      </c>
      <c r="CO584" s="1">
        <v>63</v>
      </c>
      <c r="CP584" s="1">
        <v>2</v>
      </c>
      <c r="CQ584" s="1">
        <v>5</v>
      </c>
      <c r="CR584" s="1">
        <v>7</v>
      </c>
      <c r="CS584" s="1">
        <v>-1</v>
      </c>
      <c r="CT584" s="1">
        <v>32</v>
      </c>
      <c r="CU584" s="1">
        <v>34</v>
      </c>
      <c r="CV584" s="1">
        <v>102</v>
      </c>
      <c r="CW584" s="1">
        <v>0</v>
      </c>
      <c r="CX584" s="1">
        <v>0</v>
      </c>
      <c r="CY584" s="1">
        <v>0</v>
      </c>
      <c r="CZ584" s="1">
        <v>0</v>
      </c>
      <c r="DA584" s="1">
        <v>1</v>
      </c>
      <c r="DB584" s="1">
        <v>38</v>
      </c>
      <c r="DC584" s="1">
        <v>5.2999999999999999E-2</v>
      </c>
      <c r="DE584" s="2"/>
      <c r="DF584" s="1" t="s">
        <v>1042</v>
      </c>
      <c r="DG584" s="1">
        <v>63</v>
      </c>
      <c r="DH584" s="1">
        <v>2</v>
      </c>
      <c r="DI584" s="1">
        <v>5</v>
      </c>
      <c r="DJ584" s="1">
        <v>7</v>
      </c>
      <c r="DK584" s="1">
        <v>-1</v>
      </c>
      <c r="DL584" s="1">
        <v>32</v>
      </c>
      <c r="DM584" s="1">
        <v>34</v>
      </c>
      <c r="DN584" s="1">
        <v>102</v>
      </c>
      <c r="DO584" s="1">
        <v>0</v>
      </c>
      <c r="DP584" s="1">
        <v>0</v>
      </c>
      <c r="DQ584" s="1">
        <v>0</v>
      </c>
      <c r="DR584" s="1">
        <v>0</v>
      </c>
      <c r="DS584" s="1">
        <v>1</v>
      </c>
      <c r="DT584" s="1">
        <v>38</v>
      </c>
      <c r="DU584" s="1">
        <v>5.2999999999999999E-2</v>
      </c>
    </row>
    <row r="585" spans="1:125" x14ac:dyDescent="0.2">
      <c r="A585" s="2" t="s">
        <v>1148</v>
      </c>
      <c r="B585" s="1" t="s">
        <v>816</v>
      </c>
      <c r="C585" s="1">
        <v>34</v>
      </c>
      <c r="D585" s="1">
        <v>4</v>
      </c>
      <c r="E585" s="1">
        <v>3</v>
      </c>
      <c r="F585" s="1">
        <v>7</v>
      </c>
      <c r="G585" s="1">
        <v>-6</v>
      </c>
      <c r="H585" s="1">
        <v>4</v>
      </c>
      <c r="I585" s="1">
        <v>37</v>
      </c>
      <c r="J585" s="1">
        <v>7</v>
      </c>
      <c r="K585" s="1">
        <v>1</v>
      </c>
      <c r="L585" s="1">
        <v>1</v>
      </c>
      <c r="M585" s="1">
        <v>0</v>
      </c>
      <c r="N585" s="1">
        <v>0</v>
      </c>
      <c r="O585" s="1">
        <v>0</v>
      </c>
      <c r="P585" s="1">
        <v>42</v>
      </c>
      <c r="Q585" s="1">
        <v>9.5000000000000001E-2</v>
      </c>
      <c r="S585" s="1" t="s">
        <v>425</v>
      </c>
      <c r="T585" s="1" t="s">
        <v>820</v>
      </c>
      <c r="U585" s="1">
        <v>23</v>
      </c>
      <c r="V585" s="1">
        <v>3</v>
      </c>
      <c r="W585" s="1">
        <v>4</v>
      </c>
      <c r="X585" s="1">
        <v>7</v>
      </c>
      <c r="Y585" s="1">
        <v>3</v>
      </c>
      <c r="Z585" s="1">
        <v>6</v>
      </c>
      <c r="AA585" s="1">
        <v>19</v>
      </c>
      <c r="AB585" s="1">
        <v>11</v>
      </c>
      <c r="AC585" s="1">
        <v>0</v>
      </c>
      <c r="AD585" s="1">
        <v>0</v>
      </c>
      <c r="AE585" s="1">
        <v>0</v>
      </c>
      <c r="AF585" s="1">
        <v>0</v>
      </c>
      <c r="AG585" s="1">
        <v>1</v>
      </c>
      <c r="AH585" s="1">
        <v>27</v>
      </c>
      <c r="AI585" s="1">
        <v>0.111</v>
      </c>
      <c r="AK585" s="2" t="s">
        <v>582</v>
      </c>
      <c r="AL585" s="1" t="s">
        <v>813</v>
      </c>
      <c r="AM585" s="1">
        <v>61</v>
      </c>
      <c r="AN585" s="1">
        <v>1</v>
      </c>
      <c r="AO585" s="1">
        <v>5</v>
      </c>
      <c r="AP585" s="1">
        <v>6</v>
      </c>
      <c r="AQ585" s="1">
        <v>-25</v>
      </c>
      <c r="AR585" s="1">
        <v>34</v>
      </c>
      <c r="AS585" s="1">
        <v>43</v>
      </c>
      <c r="AT585" s="1">
        <v>31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69</v>
      </c>
      <c r="BA585" s="1">
        <v>1.4E-2</v>
      </c>
      <c r="BC585" s="2" t="s">
        <v>441</v>
      </c>
      <c r="BD585" s="1" t="s">
        <v>812</v>
      </c>
      <c r="BE585" s="1">
        <v>17</v>
      </c>
      <c r="BF585" s="1">
        <v>1</v>
      </c>
      <c r="BG585" s="1">
        <v>3</v>
      </c>
      <c r="BH585" s="1">
        <v>4</v>
      </c>
      <c r="BI585" s="1">
        <v>-13</v>
      </c>
      <c r="BJ585" s="1">
        <v>25</v>
      </c>
      <c r="BK585" s="1">
        <v>6</v>
      </c>
      <c r="BL585" s="1">
        <v>10</v>
      </c>
      <c r="BM585" s="1">
        <v>1</v>
      </c>
      <c r="BN585" s="1">
        <v>1</v>
      </c>
      <c r="BO585" s="1">
        <v>0</v>
      </c>
      <c r="BP585" s="1">
        <v>0</v>
      </c>
      <c r="BQ585" s="1">
        <v>0</v>
      </c>
      <c r="BR585" s="1">
        <v>19</v>
      </c>
      <c r="BS585" s="1">
        <v>5.2999999999999999E-2</v>
      </c>
      <c r="BU585" s="2" t="s">
        <v>1149</v>
      </c>
      <c r="BV585" s="1" t="s">
        <v>820</v>
      </c>
      <c r="BW585" s="1">
        <v>47</v>
      </c>
      <c r="BX585" s="1">
        <v>1</v>
      </c>
      <c r="BY585" s="1">
        <v>5</v>
      </c>
      <c r="BZ585" s="1">
        <v>6</v>
      </c>
      <c r="CA585" s="1">
        <v>20</v>
      </c>
      <c r="CB585" s="1">
        <v>38</v>
      </c>
      <c r="CC585" s="1">
        <v>103</v>
      </c>
      <c r="CD585" s="1">
        <v>85</v>
      </c>
      <c r="CE585" s="1">
        <v>0</v>
      </c>
      <c r="CF585" s="1">
        <v>0</v>
      </c>
      <c r="CG585" s="1">
        <v>0</v>
      </c>
      <c r="CH585" s="1">
        <v>0</v>
      </c>
      <c r="CI585" s="1">
        <v>1</v>
      </c>
      <c r="CJ585" s="1">
        <v>41</v>
      </c>
      <c r="CK585" s="1">
        <v>2.4E-2</v>
      </c>
      <c r="CL585" s="1" t="s">
        <v>797</v>
      </c>
      <c r="CM585" s="1" t="s">
        <v>996</v>
      </c>
      <c r="CN585" s="1" t="s">
        <v>811</v>
      </c>
      <c r="CO585" s="1">
        <v>58</v>
      </c>
      <c r="CP585" s="1">
        <v>2</v>
      </c>
      <c r="CQ585" s="1">
        <v>5</v>
      </c>
      <c r="CR585" s="1">
        <v>7</v>
      </c>
      <c r="CS585" s="1">
        <v>0</v>
      </c>
      <c r="CT585" s="1">
        <v>26</v>
      </c>
      <c r="CU585" s="1">
        <v>32</v>
      </c>
      <c r="CV585" s="1">
        <v>69</v>
      </c>
      <c r="CW585" s="1">
        <v>0</v>
      </c>
      <c r="CX585" s="1">
        <v>0</v>
      </c>
      <c r="CY585" s="1">
        <v>0</v>
      </c>
      <c r="CZ585" s="1">
        <v>0</v>
      </c>
      <c r="DA585" s="1">
        <v>0</v>
      </c>
      <c r="DB585" s="1">
        <v>53</v>
      </c>
      <c r="DC585" s="1">
        <v>3.7999999999999999E-2</v>
      </c>
      <c r="DE585" s="2"/>
      <c r="DF585" s="1" t="s">
        <v>996</v>
      </c>
      <c r="DG585" s="1">
        <v>58</v>
      </c>
      <c r="DH585" s="1">
        <v>2</v>
      </c>
      <c r="DI585" s="1">
        <v>5</v>
      </c>
      <c r="DJ585" s="1">
        <v>7</v>
      </c>
      <c r="DK585" s="1">
        <v>0</v>
      </c>
      <c r="DL585" s="1">
        <v>26</v>
      </c>
      <c r="DM585" s="1">
        <v>32</v>
      </c>
      <c r="DN585" s="1">
        <v>69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53</v>
      </c>
      <c r="DU585" s="1">
        <v>3.7999999999999999E-2</v>
      </c>
    </row>
    <row r="586" spans="1:125" x14ac:dyDescent="0.2">
      <c r="A586" s="2" t="s">
        <v>1092</v>
      </c>
      <c r="B586" s="1" t="s">
        <v>819</v>
      </c>
      <c r="C586" s="1">
        <v>44</v>
      </c>
      <c r="D586" s="1">
        <v>5</v>
      </c>
      <c r="E586" s="1">
        <v>2</v>
      </c>
      <c r="F586" s="1">
        <v>7</v>
      </c>
      <c r="G586" s="1">
        <v>-8</v>
      </c>
      <c r="H586" s="1">
        <v>80</v>
      </c>
      <c r="I586" s="1">
        <v>62</v>
      </c>
      <c r="J586" s="1">
        <v>8</v>
      </c>
      <c r="K586" s="1">
        <v>0</v>
      </c>
      <c r="L586" s="1">
        <v>0</v>
      </c>
      <c r="M586" s="1">
        <v>1</v>
      </c>
      <c r="N586" s="1">
        <v>0</v>
      </c>
      <c r="O586" s="1">
        <v>1</v>
      </c>
      <c r="P586" s="1">
        <v>58</v>
      </c>
      <c r="Q586" s="1">
        <v>8.5999999999999993E-2</v>
      </c>
      <c r="S586" s="1" t="s">
        <v>596</v>
      </c>
      <c r="T586" s="1" t="s">
        <v>801</v>
      </c>
      <c r="U586" s="1">
        <v>52</v>
      </c>
      <c r="V586" s="1">
        <v>1</v>
      </c>
      <c r="W586" s="1">
        <v>6</v>
      </c>
      <c r="X586" s="1">
        <v>7</v>
      </c>
      <c r="Y586" s="1">
        <v>-15</v>
      </c>
      <c r="Z586" s="1">
        <v>28</v>
      </c>
      <c r="AA586" s="1">
        <v>92</v>
      </c>
      <c r="AB586" s="1">
        <v>113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31</v>
      </c>
      <c r="AI586" s="1">
        <v>3.2000000000000001E-2</v>
      </c>
      <c r="AK586" s="2" t="s">
        <v>946</v>
      </c>
      <c r="AL586" s="1" t="s">
        <v>807</v>
      </c>
      <c r="AM586" s="1">
        <v>39</v>
      </c>
      <c r="AN586" s="1">
        <v>0</v>
      </c>
      <c r="AO586" s="1">
        <v>6</v>
      </c>
      <c r="AP586" s="1">
        <v>6</v>
      </c>
      <c r="AQ586" s="1">
        <v>-11</v>
      </c>
      <c r="AR586" s="1">
        <v>16</v>
      </c>
      <c r="AS586" s="1">
        <v>32</v>
      </c>
      <c r="AT586" s="1">
        <v>41</v>
      </c>
      <c r="AU586" s="1">
        <v>0</v>
      </c>
      <c r="AV586" s="1">
        <v>1</v>
      </c>
      <c r="AW586" s="1">
        <v>0</v>
      </c>
      <c r="AX586" s="1">
        <v>0</v>
      </c>
      <c r="AY586" s="1">
        <v>0</v>
      </c>
      <c r="AZ586" s="1">
        <v>43</v>
      </c>
      <c r="BA586" s="1">
        <v>0</v>
      </c>
      <c r="BC586" s="2" t="s">
        <v>1013</v>
      </c>
      <c r="BD586" s="1" t="s">
        <v>823</v>
      </c>
      <c r="BE586" s="1">
        <v>21</v>
      </c>
      <c r="BF586" s="1">
        <v>1</v>
      </c>
      <c r="BG586" s="1">
        <v>3</v>
      </c>
      <c r="BH586" s="1">
        <v>4</v>
      </c>
      <c r="BI586" s="1">
        <v>-3</v>
      </c>
      <c r="BJ586" s="1">
        <v>4</v>
      </c>
      <c r="BK586" s="1">
        <v>24</v>
      </c>
      <c r="BL586" s="1">
        <v>2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19</v>
      </c>
      <c r="BS586" s="1">
        <v>5.2999999999999999E-2</v>
      </c>
      <c r="BU586" s="2" t="s">
        <v>463</v>
      </c>
      <c r="BV586" s="1" t="s">
        <v>817</v>
      </c>
      <c r="BW586" s="1">
        <v>50</v>
      </c>
      <c r="BX586" s="1">
        <v>4</v>
      </c>
      <c r="BY586" s="1">
        <v>2</v>
      </c>
      <c r="BZ586" s="1">
        <v>6</v>
      </c>
      <c r="CA586" s="1">
        <v>-6</v>
      </c>
      <c r="CB586" s="1">
        <v>4</v>
      </c>
      <c r="CC586" s="1">
        <v>37</v>
      </c>
      <c r="CD586" s="1">
        <v>24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70</v>
      </c>
      <c r="CK586" s="1">
        <v>5.7000000000000002E-2</v>
      </c>
      <c r="CL586" s="1" t="s">
        <v>797</v>
      </c>
      <c r="CM586" s="1" t="s">
        <v>1099</v>
      </c>
      <c r="CN586" s="1" t="s">
        <v>813</v>
      </c>
      <c r="CO586" s="1">
        <v>52</v>
      </c>
      <c r="CP586" s="1">
        <v>2</v>
      </c>
      <c r="CQ586" s="1">
        <v>5</v>
      </c>
      <c r="CR586" s="1">
        <v>7</v>
      </c>
      <c r="CS586" s="1">
        <v>-1</v>
      </c>
      <c r="CT586" s="1">
        <v>32</v>
      </c>
      <c r="CU586" s="1">
        <v>124</v>
      </c>
      <c r="CV586" s="1">
        <v>85</v>
      </c>
      <c r="CW586" s="1">
        <v>0</v>
      </c>
      <c r="CX586" s="1">
        <v>0</v>
      </c>
      <c r="CY586" s="1">
        <v>0</v>
      </c>
      <c r="CZ586" s="1">
        <v>1</v>
      </c>
      <c r="DA586" s="1">
        <v>0</v>
      </c>
      <c r="DB586" s="1">
        <v>59</v>
      </c>
      <c r="DC586" s="1">
        <v>3.4000000000000002E-2</v>
      </c>
      <c r="DE586" s="2"/>
      <c r="DF586" s="1" t="s">
        <v>1099</v>
      </c>
      <c r="DG586" s="1">
        <v>52</v>
      </c>
      <c r="DH586" s="1">
        <v>2</v>
      </c>
      <c r="DI586" s="1">
        <v>5</v>
      </c>
      <c r="DJ586" s="1">
        <v>7</v>
      </c>
      <c r="DK586" s="1">
        <v>-1</v>
      </c>
      <c r="DL586" s="1">
        <v>32</v>
      </c>
      <c r="DM586" s="1">
        <v>124</v>
      </c>
      <c r="DN586" s="1">
        <v>85</v>
      </c>
      <c r="DO586" s="1">
        <v>0</v>
      </c>
      <c r="DP586" s="1">
        <v>0</v>
      </c>
      <c r="DQ586" s="1">
        <v>0</v>
      </c>
      <c r="DR586" s="1">
        <v>1</v>
      </c>
      <c r="DS586" s="1">
        <v>0</v>
      </c>
      <c r="DT586" s="1">
        <v>59</v>
      </c>
      <c r="DU586" s="1">
        <v>3.4000000000000002E-2</v>
      </c>
    </row>
    <row r="587" spans="1:125" x14ac:dyDescent="0.2">
      <c r="A587" s="2" t="s">
        <v>581</v>
      </c>
      <c r="B587" s="1" t="s">
        <v>802</v>
      </c>
      <c r="C587" s="1">
        <v>71</v>
      </c>
      <c r="D587" s="1">
        <v>0</v>
      </c>
      <c r="E587" s="1">
        <v>7</v>
      </c>
      <c r="F587" s="1">
        <v>7</v>
      </c>
      <c r="G587" s="1">
        <v>-3</v>
      </c>
      <c r="H587" s="1">
        <v>32</v>
      </c>
      <c r="I587" s="1">
        <v>150</v>
      </c>
      <c r="J587" s="1">
        <v>100</v>
      </c>
      <c r="K587" s="1">
        <v>0</v>
      </c>
      <c r="L587" s="1">
        <v>1</v>
      </c>
      <c r="M587" s="1">
        <v>0</v>
      </c>
      <c r="N587" s="1">
        <v>0</v>
      </c>
      <c r="O587" s="1">
        <v>0</v>
      </c>
      <c r="P587" s="1">
        <v>58</v>
      </c>
      <c r="Q587" s="1">
        <v>0</v>
      </c>
      <c r="S587" s="1" t="s">
        <v>1072</v>
      </c>
      <c r="T587" s="1" t="s">
        <v>814</v>
      </c>
      <c r="U587" s="1">
        <v>50</v>
      </c>
      <c r="V587" s="1">
        <v>1</v>
      </c>
      <c r="W587" s="1">
        <v>6</v>
      </c>
      <c r="X587" s="1">
        <v>7</v>
      </c>
      <c r="Y587" s="1">
        <v>0</v>
      </c>
      <c r="Z587" s="1">
        <v>136</v>
      </c>
      <c r="AA587" s="1">
        <v>71</v>
      </c>
      <c r="AB587" s="1">
        <v>59</v>
      </c>
      <c r="AC587" s="1">
        <v>0</v>
      </c>
      <c r="AD587" s="1">
        <v>0</v>
      </c>
      <c r="AE587" s="1">
        <v>0</v>
      </c>
      <c r="AF587" s="1">
        <v>1</v>
      </c>
      <c r="AG587" s="1">
        <v>0</v>
      </c>
      <c r="AH587" s="1">
        <v>40</v>
      </c>
      <c r="AI587" s="1">
        <v>2.5000000000000001E-2</v>
      </c>
      <c r="AK587" s="2" t="s">
        <v>497</v>
      </c>
      <c r="AL587" s="1" t="s">
        <v>795</v>
      </c>
      <c r="AM587" s="1">
        <v>18</v>
      </c>
      <c r="AN587" s="1">
        <v>5</v>
      </c>
      <c r="AO587" s="1">
        <v>1</v>
      </c>
      <c r="AP587" s="1">
        <v>6</v>
      </c>
      <c r="AQ587" s="1">
        <v>2</v>
      </c>
      <c r="AR587" s="1">
        <v>6</v>
      </c>
      <c r="AS587" s="1">
        <v>15</v>
      </c>
      <c r="AT587" s="1">
        <v>9</v>
      </c>
      <c r="AU587" s="1">
        <v>1</v>
      </c>
      <c r="AV587" s="1">
        <v>0</v>
      </c>
      <c r="AW587" s="1">
        <v>0</v>
      </c>
      <c r="AX587" s="1">
        <v>0</v>
      </c>
      <c r="AY587" s="1">
        <v>2</v>
      </c>
      <c r="AZ587" s="1">
        <v>27</v>
      </c>
      <c r="BA587" s="1">
        <v>0.185</v>
      </c>
      <c r="BC587" s="2" t="s">
        <v>1006</v>
      </c>
      <c r="BD587" s="1" t="s">
        <v>819</v>
      </c>
      <c r="BE587" s="1">
        <v>42</v>
      </c>
      <c r="BF587" s="1">
        <v>2</v>
      </c>
      <c r="BG587" s="1">
        <v>2</v>
      </c>
      <c r="BH587" s="1">
        <v>4</v>
      </c>
      <c r="BI587" s="1">
        <v>5</v>
      </c>
      <c r="BJ587" s="1">
        <v>53</v>
      </c>
      <c r="BK587" s="1">
        <v>111</v>
      </c>
      <c r="BL587" s="1">
        <v>81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40</v>
      </c>
      <c r="BS587" s="1">
        <v>0.05</v>
      </c>
      <c r="BU587" s="2" t="s">
        <v>145</v>
      </c>
      <c r="BV587" s="1" t="s">
        <v>801</v>
      </c>
      <c r="BW587" s="1">
        <v>52</v>
      </c>
      <c r="BX587" s="1">
        <v>2</v>
      </c>
      <c r="BY587" s="1">
        <v>4</v>
      </c>
      <c r="BZ587" s="1">
        <v>6</v>
      </c>
      <c r="CA587" s="1">
        <v>-8</v>
      </c>
      <c r="CB587" s="1">
        <v>50</v>
      </c>
      <c r="CC587" s="1">
        <v>88</v>
      </c>
      <c r="CD587" s="1">
        <v>37</v>
      </c>
      <c r="CE587" s="1">
        <v>0</v>
      </c>
      <c r="CF587" s="1">
        <v>0</v>
      </c>
      <c r="CG587" s="1">
        <v>0</v>
      </c>
      <c r="CH587" s="1">
        <v>0</v>
      </c>
      <c r="CI587" s="1">
        <v>1</v>
      </c>
      <c r="CJ587" s="1">
        <v>51</v>
      </c>
      <c r="CK587" s="1">
        <v>3.9E-2</v>
      </c>
      <c r="CL587" s="1" t="s">
        <v>797</v>
      </c>
      <c r="CM587" s="1" t="s">
        <v>1119</v>
      </c>
      <c r="CN587" s="1" t="s">
        <v>1616</v>
      </c>
      <c r="CO587" s="1">
        <v>73</v>
      </c>
      <c r="CP587" s="1">
        <v>4</v>
      </c>
      <c r="CQ587" s="1">
        <v>3</v>
      </c>
      <c r="CR587" s="1">
        <v>7</v>
      </c>
      <c r="CS587" s="1">
        <v>-27</v>
      </c>
      <c r="CT587" s="1">
        <v>42</v>
      </c>
      <c r="CU587" s="1">
        <v>137</v>
      </c>
      <c r="CV587" s="1">
        <v>142</v>
      </c>
      <c r="CW587" s="1">
        <v>0</v>
      </c>
      <c r="CX587" s="1">
        <v>0</v>
      </c>
      <c r="CY587" s="1">
        <v>0</v>
      </c>
      <c r="CZ587" s="1">
        <v>0</v>
      </c>
      <c r="DA587" s="1">
        <v>0</v>
      </c>
      <c r="DB587" s="1">
        <v>72</v>
      </c>
      <c r="DC587" s="1">
        <v>5.6000000000000001E-2</v>
      </c>
      <c r="DE587" s="2"/>
      <c r="DF587" s="1" t="s">
        <v>1119</v>
      </c>
      <c r="DG587" s="1">
        <v>73</v>
      </c>
      <c r="DH587" s="1">
        <v>4</v>
      </c>
      <c r="DI587" s="1">
        <v>3</v>
      </c>
      <c r="DJ587" s="1">
        <v>7</v>
      </c>
      <c r="DK587" s="1">
        <v>-27</v>
      </c>
      <c r="DL587" s="1">
        <v>42</v>
      </c>
      <c r="DM587" s="1">
        <v>137</v>
      </c>
      <c r="DN587" s="1">
        <v>142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72</v>
      </c>
      <c r="DU587" s="1">
        <v>5.6000000000000001E-2</v>
      </c>
    </row>
    <row r="588" spans="1:125" x14ac:dyDescent="0.2">
      <c r="A588" s="2" t="s">
        <v>575</v>
      </c>
      <c r="B588" s="1" t="s">
        <v>811</v>
      </c>
      <c r="C588" s="1">
        <v>46</v>
      </c>
      <c r="D588" s="1">
        <v>5</v>
      </c>
      <c r="E588" s="1">
        <v>2</v>
      </c>
      <c r="F588" s="1">
        <v>7</v>
      </c>
      <c r="G588" s="1">
        <v>-6</v>
      </c>
      <c r="H588" s="1">
        <v>6</v>
      </c>
      <c r="I588" s="1">
        <v>75</v>
      </c>
      <c r="J588" s="1">
        <v>11</v>
      </c>
      <c r="K588" s="1">
        <v>0</v>
      </c>
      <c r="L588" s="1">
        <v>0</v>
      </c>
      <c r="M588" s="1">
        <v>0</v>
      </c>
      <c r="N588" s="1">
        <v>1</v>
      </c>
      <c r="O588" s="1">
        <v>0</v>
      </c>
      <c r="P588" s="1">
        <v>73</v>
      </c>
      <c r="Q588" s="1">
        <v>6.8000000000000005E-2</v>
      </c>
      <c r="S588" s="1" t="s">
        <v>163</v>
      </c>
      <c r="T588" s="1" t="s">
        <v>800</v>
      </c>
      <c r="U588" s="1">
        <v>61</v>
      </c>
      <c r="V588" s="1">
        <v>2</v>
      </c>
      <c r="W588" s="1">
        <v>5</v>
      </c>
      <c r="X588" s="1">
        <v>7</v>
      </c>
      <c r="Y588" s="1">
        <v>-1</v>
      </c>
      <c r="Z588" s="1">
        <v>9</v>
      </c>
      <c r="AA588" s="1">
        <v>39</v>
      </c>
      <c r="AB588" s="1">
        <v>34</v>
      </c>
      <c r="AC588" s="1">
        <v>0</v>
      </c>
      <c r="AD588" s="1">
        <v>0</v>
      </c>
      <c r="AE588" s="1">
        <v>0</v>
      </c>
      <c r="AF588" s="1">
        <v>2</v>
      </c>
      <c r="AG588" s="1">
        <v>0</v>
      </c>
      <c r="AH588" s="1">
        <v>65</v>
      </c>
      <c r="AI588" s="1">
        <v>3.1E-2</v>
      </c>
      <c r="AK588" s="2" t="s">
        <v>472</v>
      </c>
      <c r="AL588" s="1" t="s">
        <v>794</v>
      </c>
      <c r="AM588" s="1">
        <v>26</v>
      </c>
      <c r="AN588" s="1">
        <v>4</v>
      </c>
      <c r="AO588" s="1">
        <v>2</v>
      </c>
      <c r="AP588" s="1">
        <v>6</v>
      </c>
      <c r="AQ588" s="1">
        <v>-4</v>
      </c>
      <c r="AR588" s="1">
        <v>2</v>
      </c>
      <c r="AS588" s="1">
        <v>19</v>
      </c>
      <c r="AT588" s="1">
        <v>8</v>
      </c>
      <c r="AU588" s="1">
        <v>0</v>
      </c>
      <c r="AV588" s="1">
        <v>0</v>
      </c>
      <c r="AW588" s="1">
        <v>1</v>
      </c>
      <c r="AX588" s="1">
        <v>0</v>
      </c>
      <c r="AY588" s="1">
        <v>0</v>
      </c>
      <c r="AZ588" s="1">
        <v>33</v>
      </c>
      <c r="BA588" s="1">
        <v>0.121</v>
      </c>
      <c r="BC588" s="2" t="s">
        <v>315</v>
      </c>
      <c r="BD588" s="1" t="s">
        <v>805</v>
      </c>
      <c r="BE588" s="1">
        <v>10</v>
      </c>
      <c r="BF588" s="1">
        <v>2</v>
      </c>
      <c r="BG588" s="1">
        <v>2</v>
      </c>
      <c r="BH588" s="1">
        <v>4</v>
      </c>
      <c r="BI588" s="1">
        <v>-8</v>
      </c>
      <c r="BJ588" s="1">
        <v>8</v>
      </c>
      <c r="BK588" s="1">
        <v>5</v>
      </c>
      <c r="BL588" s="1">
        <v>3</v>
      </c>
      <c r="BM588" s="1">
        <v>0</v>
      </c>
      <c r="BN588" s="1">
        <v>1</v>
      </c>
      <c r="BO588" s="1">
        <v>0</v>
      </c>
      <c r="BP588" s="1">
        <v>0</v>
      </c>
      <c r="BQ588" s="1">
        <v>0</v>
      </c>
      <c r="BR588" s="1">
        <v>20</v>
      </c>
      <c r="BS588" s="1">
        <v>0.1</v>
      </c>
      <c r="BU588" s="2" t="s">
        <v>166</v>
      </c>
      <c r="BV588" s="1" t="s">
        <v>809</v>
      </c>
      <c r="BW588" s="1">
        <v>52</v>
      </c>
      <c r="BX588" s="1">
        <v>2</v>
      </c>
      <c r="BY588" s="1">
        <v>4</v>
      </c>
      <c r="BZ588" s="1">
        <v>6</v>
      </c>
      <c r="CA588" s="1">
        <v>0</v>
      </c>
      <c r="CB588" s="1">
        <v>40</v>
      </c>
      <c r="CC588" s="1">
        <v>74</v>
      </c>
      <c r="CD588" s="1">
        <v>21</v>
      </c>
      <c r="CE588" s="1">
        <v>0</v>
      </c>
      <c r="CF588" s="1">
        <v>0</v>
      </c>
      <c r="CG588" s="1">
        <v>0</v>
      </c>
      <c r="CH588" s="1">
        <v>0</v>
      </c>
      <c r="CI588" s="1">
        <v>1</v>
      </c>
      <c r="CJ588" s="1">
        <v>59</v>
      </c>
      <c r="CK588" s="1">
        <v>3.4000000000000002E-2</v>
      </c>
      <c r="CL588" s="1" t="s">
        <v>797</v>
      </c>
      <c r="CM588" s="1" t="s">
        <v>1008</v>
      </c>
      <c r="CN588" s="1" t="s">
        <v>820</v>
      </c>
      <c r="CO588" s="1">
        <v>63</v>
      </c>
      <c r="CP588" s="1">
        <v>1</v>
      </c>
      <c r="CQ588" s="1">
        <v>6</v>
      </c>
      <c r="CR588" s="1">
        <v>7</v>
      </c>
      <c r="CS588" s="1">
        <v>-2</v>
      </c>
      <c r="CT588" s="1">
        <v>85</v>
      </c>
      <c r="CU588" s="1">
        <v>141</v>
      </c>
      <c r="CV588" s="1">
        <v>91</v>
      </c>
      <c r="CW588" s="1">
        <v>0</v>
      </c>
      <c r="CX588" s="1">
        <v>0</v>
      </c>
      <c r="CY588" s="1">
        <v>0</v>
      </c>
      <c r="CZ588" s="1">
        <v>0</v>
      </c>
      <c r="DA588" s="1">
        <v>0</v>
      </c>
      <c r="DB588" s="1">
        <v>60</v>
      </c>
      <c r="DC588" s="1">
        <v>1.7000000000000001E-2</v>
      </c>
      <c r="DE588" s="2"/>
      <c r="DF588" s="1" t="s">
        <v>1008</v>
      </c>
      <c r="DG588" s="1">
        <v>63</v>
      </c>
      <c r="DH588" s="1">
        <v>1</v>
      </c>
      <c r="DI588" s="1">
        <v>6</v>
      </c>
      <c r="DJ588" s="1">
        <v>7</v>
      </c>
      <c r="DK588" s="1">
        <v>-2</v>
      </c>
      <c r="DL588" s="1">
        <v>85</v>
      </c>
      <c r="DM588" s="1">
        <v>141</v>
      </c>
      <c r="DN588" s="1">
        <v>91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60</v>
      </c>
      <c r="DU588" s="1">
        <v>1.7000000000000001E-2</v>
      </c>
    </row>
    <row r="589" spans="1:125" x14ac:dyDescent="0.2">
      <c r="A589" s="2" t="s">
        <v>1127</v>
      </c>
      <c r="B589" s="1" t="s">
        <v>811</v>
      </c>
      <c r="C589" s="1">
        <v>70</v>
      </c>
      <c r="D589" s="1">
        <v>0</v>
      </c>
      <c r="E589" s="1">
        <v>7</v>
      </c>
      <c r="F589" s="1">
        <v>7</v>
      </c>
      <c r="G589" s="1">
        <v>-5</v>
      </c>
      <c r="H589" s="1">
        <v>49</v>
      </c>
      <c r="I589" s="1">
        <v>175</v>
      </c>
      <c r="J589" s="1">
        <v>88</v>
      </c>
      <c r="K589" s="1">
        <v>0</v>
      </c>
      <c r="L589" s="1">
        <v>1</v>
      </c>
      <c r="M589" s="1">
        <v>0</v>
      </c>
      <c r="N589" s="1">
        <v>0</v>
      </c>
      <c r="O589" s="1">
        <v>0</v>
      </c>
      <c r="P589" s="1">
        <v>72</v>
      </c>
      <c r="Q589" s="1">
        <v>0</v>
      </c>
      <c r="S589" s="1" t="s">
        <v>619</v>
      </c>
      <c r="T589" s="1" t="s">
        <v>811</v>
      </c>
      <c r="U589" s="1">
        <v>69</v>
      </c>
      <c r="V589" s="1">
        <v>0</v>
      </c>
      <c r="W589" s="1">
        <v>6</v>
      </c>
      <c r="X589" s="1">
        <v>6</v>
      </c>
      <c r="Y589" s="1">
        <v>-2</v>
      </c>
      <c r="Z589" s="1">
        <v>48</v>
      </c>
      <c r="AA589" s="1">
        <v>109</v>
      </c>
      <c r="AB589" s="1">
        <v>100</v>
      </c>
      <c r="AC589" s="1">
        <v>0</v>
      </c>
      <c r="AD589" s="1">
        <v>0</v>
      </c>
      <c r="AE589" s="1">
        <v>0</v>
      </c>
      <c r="AF589" s="1">
        <v>1</v>
      </c>
      <c r="AG589" s="1">
        <v>0</v>
      </c>
      <c r="AH589" s="1">
        <v>50</v>
      </c>
      <c r="AI589" s="1">
        <v>0</v>
      </c>
      <c r="AK589" s="2" t="s">
        <v>477</v>
      </c>
      <c r="AL589" s="1" t="s">
        <v>813</v>
      </c>
      <c r="AM589" s="1">
        <v>37</v>
      </c>
      <c r="AN589" s="1">
        <v>3</v>
      </c>
      <c r="AO589" s="1">
        <v>3</v>
      </c>
      <c r="AP589" s="1">
        <v>6</v>
      </c>
      <c r="AQ589" s="1">
        <v>-11</v>
      </c>
      <c r="AR589" s="1">
        <v>35</v>
      </c>
      <c r="AS589" s="1">
        <v>67</v>
      </c>
      <c r="AT589" s="1">
        <v>14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49</v>
      </c>
      <c r="BA589" s="1">
        <v>6.0999999999999999E-2</v>
      </c>
      <c r="BC589" s="2" t="s">
        <v>997</v>
      </c>
      <c r="BD589" s="1" t="s">
        <v>806</v>
      </c>
      <c r="BE589" s="1">
        <v>48</v>
      </c>
      <c r="BF589" s="1">
        <v>1</v>
      </c>
      <c r="BG589" s="1">
        <v>3</v>
      </c>
      <c r="BH589" s="1">
        <v>4</v>
      </c>
      <c r="BI589" s="1">
        <v>-1</v>
      </c>
      <c r="BJ589" s="1">
        <v>55</v>
      </c>
      <c r="BK589" s="1">
        <v>151</v>
      </c>
      <c r="BL589" s="1">
        <v>119</v>
      </c>
      <c r="BM589" s="1">
        <v>0</v>
      </c>
      <c r="BN589" s="1">
        <v>0</v>
      </c>
      <c r="BO589" s="1">
        <v>0</v>
      </c>
      <c r="BP589" s="1">
        <v>1</v>
      </c>
      <c r="BQ589" s="1">
        <v>0</v>
      </c>
      <c r="BR589" s="1">
        <v>30</v>
      </c>
      <c r="BS589" s="1">
        <v>3.3000000000000002E-2</v>
      </c>
      <c r="BU589" s="2" t="s">
        <v>438</v>
      </c>
      <c r="BV589" s="1" t="s">
        <v>819</v>
      </c>
      <c r="BW589" s="1">
        <v>55</v>
      </c>
      <c r="BX589" s="1">
        <v>3</v>
      </c>
      <c r="BY589" s="1">
        <v>3</v>
      </c>
      <c r="BZ589" s="1">
        <v>6</v>
      </c>
      <c r="CA589" s="1">
        <v>-6</v>
      </c>
      <c r="CB589" s="1">
        <v>21</v>
      </c>
      <c r="CC589" s="1">
        <v>105</v>
      </c>
      <c r="CD589" s="1">
        <v>17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52</v>
      </c>
      <c r="CK589" s="1">
        <v>5.8000000000000003E-2</v>
      </c>
      <c r="CL589" s="1" t="s">
        <v>797</v>
      </c>
      <c r="CM589" s="1" t="s">
        <v>1149</v>
      </c>
      <c r="CN589" s="1" t="s">
        <v>820</v>
      </c>
      <c r="CO589" s="1">
        <v>41</v>
      </c>
      <c r="CP589" s="1">
        <v>2</v>
      </c>
      <c r="CQ589" s="1">
        <v>5</v>
      </c>
      <c r="CR589" s="1">
        <v>7</v>
      </c>
      <c r="CS589" s="1">
        <v>20</v>
      </c>
      <c r="CT589" s="1">
        <v>15</v>
      </c>
      <c r="CU589" s="1">
        <v>87</v>
      </c>
      <c r="CV589" s="1">
        <v>60</v>
      </c>
      <c r="CW589" s="1">
        <v>0</v>
      </c>
      <c r="CX589" s="1">
        <v>0</v>
      </c>
      <c r="CY589" s="1">
        <v>0</v>
      </c>
      <c r="CZ589" s="1">
        <v>0</v>
      </c>
      <c r="DA589" s="1">
        <v>1</v>
      </c>
      <c r="DB589" s="1">
        <v>37</v>
      </c>
      <c r="DC589" s="1">
        <v>5.3999999999999999E-2</v>
      </c>
      <c r="DE589" s="2"/>
      <c r="DF589" s="1" t="s">
        <v>1149</v>
      </c>
      <c r="DG589" s="1">
        <v>41</v>
      </c>
      <c r="DH589" s="1">
        <v>2</v>
      </c>
      <c r="DI589" s="1">
        <v>5</v>
      </c>
      <c r="DJ589" s="1">
        <v>7</v>
      </c>
      <c r="DK589" s="1">
        <v>20</v>
      </c>
      <c r="DL589" s="1">
        <v>15</v>
      </c>
      <c r="DM589" s="1">
        <v>87</v>
      </c>
      <c r="DN589" s="1">
        <v>60</v>
      </c>
      <c r="DO589" s="1">
        <v>0</v>
      </c>
      <c r="DP589" s="1">
        <v>0</v>
      </c>
      <c r="DQ589" s="1">
        <v>0</v>
      </c>
      <c r="DR589" s="1">
        <v>0</v>
      </c>
      <c r="DS589" s="1">
        <v>1</v>
      </c>
      <c r="DT589" s="1">
        <v>37</v>
      </c>
      <c r="DU589" s="1">
        <v>5.3999999999999999E-2</v>
      </c>
    </row>
    <row r="590" spans="1:125" x14ac:dyDescent="0.2">
      <c r="A590" s="2" t="s">
        <v>976</v>
      </c>
      <c r="B590" s="1" t="s">
        <v>813</v>
      </c>
      <c r="C590" s="1">
        <v>44</v>
      </c>
      <c r="D590" s="1">
        <v>1</v>
      </c>
      <c r="E590" s="1">
        <v>6</v>
      </c>
      <c r="F590" s="1">
        <v>7</v>
      </c>
      <c r="G590" s="1">
        <v>2</v>
      </c>
      <c r="H590" s="1">
        <v>24</v>
      </c>
      <c r="I590" s="1">
        <v>88</v>
      </c>
      <c r="J590" s="1">
        <v>59</v>
      </c>
      <c r="K590" s="1">
        <v>0</v>
      </c>
      <c r="L590" s="1">
        <v>0</v>
      </c>
      <c r="M590" s="1">
        <v>0</v>
      </c>
      <c r="N590" s="1">
        <v>0</v>
      </c>
      <c r="O590" s="1">
        <v>1</v>
      </c>
      <c r="P590" s="1">
        <v>49</v>
      </c>
      <c r="Q590" s="1">
        <v>0.02</v>
      </c>
      <c r="S590" s="1" t="s">
        <v>1135</v>
      </c>
      <c r="T590" s="1" t="s">
        <v>821</v>
      </c>
      <c r="U590" s="1">
        <v>53</v>
      </c>
      <c r="V590" s="1">
        <v>1</v>
      </c>
      <c r="W590" s="1">
        <v>5</v>
      </c>
      <c r="X590" s="1">
        <v>6</v>
      </c>
      <c r="Y590" s="1">
        <v>1</v>
      </c>
      <c r="Z590" s="1">
        <v>88</v>
      </c>
      <c r="AA590" s="1">
        <v>88</v>
      </c>
      <c r="AB590" s="1">
        <v>85</v>
      </c>
      <c r="AC590" s="1">
        <v>0</v>
      </c>
      <c r="AD590" s="1">
        <v>0</v>
      </c>
      <c r="AE590" s="1">
        <v>0</v>
      </c>
      <c r="AF590" s="1">
        <v>0</v>
      </c>
      <c r="AG590" s="1">
        <v>1</v>
      </c>
      <c r="AH590" s="1">
        <v>50</v>
      </c>
      <c r="AI590" s="1">
        <v>0.02</v>
      </c>
      <c r="AK590" s="2" t="s">
        <v>1150</v>
      </c>
      <c r="AL590" s="1" t="s">
        <v>816</v>
      </c>
      <c r="AM590" s="1">
        <v>25</v>
      </c>
      <c r="AN590" s="1">
        <v>1</v>
      </c>
      <c r="AO590" s="1">
        <v>5</v>
      </c>
      <c r="AP590" s="1">
        <v>6</v>
      </c>
      <c r="AQ590" s="1">
        <v>3</v>
      </c>
      <c r="AR590" s="1">
        <v>2</v>
      </c>
      <c r="AS590" s="1">
        <v>32</v>
      </c>
      <c r="AT590" s="1">
        <v>11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20</v>
      </c>
      <c r="BA590" s="1">
        <v>0.05</v>
      </c>
      <c r="BC590" s="2" t="s">
        <v>357</v>
      </c>
      <c r="BD590" s="1" t="s">
        <v>811</v>
      </c>
      <c r="BE590" s="1">
        <v>32</v>
      </c>
      <c r="BF590" s="1">
        <v>1</v>
      </c>
      <c r="BG590" s="1">
        <v>3</v>
      </c>
      <c r="BH590" s="1">
        <v>4</v>
      </c>
      <c r="BI590" s="1">
        <v>-9</v>
      </c>
      <c r="BJ590" s="1">
        <v>12</v>
      </c>
      <c r="BK590" s="1">
        <v>63</v>
      </c>
      <c r="BL590" s="1">
        <v>17</v>
      </c>
      <c r="BM590" s="1">
        <v>0</v>
      </c>
      <c r="BN590" s="1">
        <v>0</v>
      </c>
      <c r="BO590" s="1">
        <v>0</v>
      </c>
      <c r="BP590" s="1">
        <v>0</v>
      </c>
      <c r="BQ590" s="1">
        <v>1</v>
      </c>
      <c r="BR590" s="1">
        <v>40</v>
      </c>
      <c r="BS590" s="1">
        <v>2.5000000000000001E-2</v>
      </c>
      <c r="BU590" s="2" t="s">
        <v>1008</v>
      </c>
      <c r="BV590" s="1" t="s">
        <v>820</v>
      </c>
      <c r="BW590" s="1">
        <v>30</v>
      </c>
      <c r="BX590" s="1">
        <v>1</v>
      </c>
      <c r="BY590" s="1">
        <v>5</v>
      </c>
      <c r="BZ590" s="1">
        <v>6</v>
      </c>
      <c r="CA590" s="1">
        <v>12</v>
      </c>
      <c r="CB590" s="1">
        <v>69</v>
      </c>
      <c r="CC590" s="1">
        <v>54</v>
      </c>
      <c r="CD590" s="1">
        <v>42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25</v>
      </c>
      <c r="CK590" s="1">
        <v>0.04</v>
      </c>
      <c r="CL590" s="1" t="s">
        <v>797</v>
      </c>
      <c r="CM590" s="1" t="s">
        <v>468</v>
      </c>
      <c r="CN590" s="1" t="s">
        <v>818</v>
      </c>
      <c r="CO590" s="1">
        <v>74</v>
      </c>
      <c r="CP590" s="1">
        <v>2</v>
      </c>
      <c r="CQ590" s="1">
        <v>5</v>
      </c>
      <c r="CR590" s="1">
        <v>7</v>
      </c>
      <c r="CS590" s="1">
        <v>-2</v>
      </c>
      <c r="CT590" s="1">
        <v>17</v>
      </c>
      <c r="CU590" s="1">
        <v>27</v>
      </c>
      <c r="CV590" s="1">
        <v>28</v>
      </c>
      <c r="CW590" s="1">
        <v>0</v>
      </c>
      <c r="CX590" s="1">
        <v>0</v>
      </c>
      <c r="CY590" s="1">
        <v>0</v>
      </c>
      <c r="CZ590" s="1">
        <v>0</v>
      </c>
      <c r="DA590" s="1">
        <v>0</v>
      </c>
      <c r="DB590" s="1">
        <v>68</v>
      </c>
      <c r="DC590" s="1">
        <v>2.9000000000000001E-2</v>
      </c>
      <c r="DE590" s="2"/>
      <c r="DF590" s="1" t="s">
        <v>468</v>
      </c>
      <c r="DG590" s="1">
        <v>74</v>
      </c>
      <c r="DH590" s="1">
        <v>2</v>
      </c>
      <c r="DI590" s="1">
        <v>5</v>
      </c>
      <c r="DJ590" s="1">
        <v>7</v>
      </c>
      <c r="DK590" s="1">
        <v>-2</v>
      </c>
      <c r="DL590" s="1">
        <v>17</v>
      </c>
      <c r="DM590" s="1">
        <v>27</v>
      </c>
      <c r="DN590" s="1">
        <v>28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68</v>
      </c>
      <c r="DU590" s="1">
        <v>2.9000000000000001E-2</v>
      </c>
    </row>
    <row r="591" spans="1:125" x14ac:dyDescent="0.2">
      <c r="A591" s="2" t="s">
        <v>519</v>
      </c>
      <c r="B591" s="1" t="s">
        <v>807</v>
      </c>
      <c r="C591" s="1">
        <v>82</v>
      </c>
      <c r="D591" s="1">
        <v>4</v>
      </c>
      <c r="E591" s="1">
        <v>2</v>
      </c>
      <c r="F591" s="1">
        <v>6</v>
      </c>
      <c r="G591" s="1">
        <v>-4</v>
      </c>
      <c r="H591" s="1">
        <v>239</v>
      </c>
      <c r="I591" s="1">
        <v>119</v>
      </c>
      <c r="J591" s="1">
        <v>26</v>
      </c>
      <c r="K591" s="1">
        <v>0</v>
      </c>
      <c r="L591" s="1">
        <v>0</v>
      </c>
      <c r="M591" s="1">
        <v>0</v>
      </c>
      <c r="N591" s="1">
        <v>0</v>
      </c>
      <c r="O591" s="1">
        <v>1</v>
      </c>
      <c r="P591" s="1">
        <v>43</v>
      </c>
      <c r="Q591" s="1">
        <v>9.2999999999999999E-2</v>
      </c>
      <c r="S591" s="1" t="s">
        <v>212</v>
      </c>
      <c r="T591" s="1" t="s">
        <v>811</v>
      </c>
      <c r="U591" s="1">
        <v>49</v>
      </c>
      <c r="V591" s="1">
        <v>1</v>
      </c>
      <c r="W591" s="1">
        <v>5</v>
      </c>
      <c r="X591" s="1">
        <v>6</v>
      </c>
      <c r="Y591" s="1">
        <v>-6</v>
      </c>
      <c r="Z591" s="1">
        <v>33</v>
      </c>
      <c r="AA591" s="1">
        <v>101</v>
      </c>
      <c r="AB591" s="1">
        <v>17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63</v>
      </c>
      <c r="AI591" s="1">
        <v>1.6E-2</v>
      </c>
      <c r="AK591" s="2" t="s">
        <v>618</v>
      </c>
      <c r="AL591" s="1" t="s">
        <v>816</v>
      </c>
      <c r="AM591" s="1">
        <v>54</v>
      </c>
      <c r="AN591" s="1">
        <v>1</v>
      </c>
      <c r="AO591" s="1">
        <v>5</v>
      </c>
      <c r="AP591" s="1">
        <v>6</v>
      </c>
      <c r="AQ591" s="1">
        <v>-2</v>
      </c>
      <c r="AR591" s="1">
        <v>12</v>
      </c>
      <c r="AS591" s="1">
        <v>49</v>
      </c>
      <c r="AT591" s="1">
        <v>58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22</v>
      </c>
      <c r="BA591" s="1">
        <v>4.4999999999999998E-2</v>
      </c>
      <c r="BC591" s="2" t="s">
        <v>1100</v>
      </c>
      <c r="BD591" s="1" t="s">
        <v>819</v>
      </c>
      <c r="BE591" s="1">
        <v>17</v>
      </c>
      <c r="BF591" s="1">
        <v>0</v>
      </c>
      <c r="BG591" s="1">
        <v>4</v>
      </c>
      <c r="BH591" s="1">
        <v>4</v>
      </c>
      <c r="BI591" s="1">
        <v>4</v>
      </c>
      <c r="BJ591" s="1">
        <v>14</v>
      </c>
      <c r="BK591" s="1">
        <v>24</v>
      </c>
      <c r="BL591" s="1">
        <v>16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6</v>
      </c>
      <c r="BS591" s="1">
        <v>0</v>
      </c>
      <c r="BU591" s="2" t="s">
        <v>1151</v>
      </c>
      <c r="BV591" s="1" t="s">
        <v>799</v>
      </c>
      <c r="BW591" s="1">
        <v>34</v>
      </c>
      <c r="BX591" s="1">
        <v>1</v>
      </c>
      <c r="BY591" s="1">
        <v>5</v>
      </c>
      <c r="BZ591" s="1">
        <v>6</v>
      </c>
      <c r="CA591" s="1">
        <v>-9</v>
      </c>
      <c r="CB591" s="1">
        <v>23</v>
      </c>
      <c r="CC591" s="1">
        <v>25</v>
      </c>
      <c r="CD591" s="1">
        <v>56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26</v>
      </c>
      <c r="CK591" s="1">
        <v>3.7999999999999999E-2</v>
      </c>
      <c r="CL591" s="1" t="s">
        <v>797</v>
      </c>
      <c r="CM591" s="1" t="s">
        <v>972</v>
      </c>
      <c r="CN591" s="1" t="s">
        <v>817</v>
      </c>
      <c r="CO591" s="1">
        <v>64</v>
      </c>
      <c r="CP591" s="1">
        <v>1</v>
      </c>
      <c r="CQ591" s="1">
        <v>6</v>
      </c>
      <c r="CR591" s="1">
        <v>7</v>
      </c>
      <c r="CS591" s="1">
        <v>-22</v>
      </c>
      <c r="CT591" s="1">
        <v>68</v>
      </c>
      <c r="CU591" s="1">
        <v>172</v>
      </c>
      <c r="CV591" s="1">
        <v>168</v>
      </c>
      <c r="CW591" s="1">
        <v>0</v>
      </c>
      <c r="CX591" s="1">
        <v>0</v>
      </c>
      <c r="CY591" s="1">
        <v>0</v>
      </c>
      <c r="CZ591" s="1">
        <v>1</v>
      </c>
      <c r="DA591" s="1">
        <v>0</v>
      </c>
      <c r="DB591" s="1">
        <v>41</v>
      </c>
      <c r="DC591" s="1">
        <v>2.4E-2</v>
      </c>
      <c r="DE591" s="2"/>
      <c r="DF591" s="1" t="s">
        <v>972</v>
      </c>
      <c r="DG591" s="1">
        <v>64</v>
      </c>
      <c r="DH591" s="1">
        <v>1</v>
      </c>
      <c r="DI591" s="1">
        <v>6</v>
      </c>
      <c r="DJ591" s="1">
        <v>7</v>
      </c>
      <c r="DK591" s="1">
        <v>-22</v>
      </c>
      <c r="DL591" s="1">
        <v>68</v>
      </c>
      <c r="DM591" s="1">
        <v>172</v>
      </c>
      <c r="DN591" s="1">
        <v>168</v>
      </c>
      <c r="DO591" s="1">
        <v>0</v>
      </c>
      <c r="DP591" s="1">
        <v>0</v>
      </c>
      <c r="DQ591" s="1">
        <v>0</v>
      </c>
      <c r="DR591" s="1">
        <v>1</v>
      </c>
      <c r="DS591" s="1">
        <v>0</v>
      </c>
      <c r="DT591" s="1">
        <v>41</v>
      </c>
      <c r="DU591" s="1">
        <v>2.4E-2</v>
      </c>
    </row>
    <row r="592" spans="1:125" x14ac:dyDescent="0.2">
      <c r="A592" s="2" t="s">
        <v>1026</v>
      </c>
      <c r="B592" s="1" t="s">
        <v>804</v>
      </c>
      <c r="C592" s="1">
        <v>61</v>
      </c>
      <c r="D592" s="1">
        <v>3</v>
      </c>
      <c r="E592" s="1">
        <v>3</v>
      </c>
      <c r="F592" s="1">
        <v>6</v>
      </c>
      <c r="G592" s="1">
        <v>3</v>
      </c>
      <c r="H592" s="1">
        <v>36</v>
      </c>
      <c r="I592" s="1">
        <v>118</v>
      </c>
      <c r="J592" s="1">
        <v>46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24</v>
      </c>
      <c r="Q592" s="1">
        <v>0.125</v>
      </c>
      <c r="S592" s="1" t="s">
        <v>895</v>
      </c>
      <c r="T592" s="1" t="s">
        <v>817</v>
      </c>
      <c r="U592" s="1">
        <v>26</v>
      </c>
      <c r="V592" s="1">
        <v>4</v>
      </c>
      <c r="W592" s="1">
        <v>2</v>
      </c>
      <c r="X592" s="1">
        <v>6</v>
      </c>
      <c r="Y592" s="1">
        <v>-7</v>
      </c>
      <c r="Z592" s="1">
        <v>8</v>
      </c>
      <c r="AA592" s="1">
        <v>38</v>
      </c>
      <c r="AB592" s="1">
        <v>4</v>
      </c>
      <c r="AC592" s="1">
        <v>1</v>
      </c>
      <c r="AD592" s="1">
        <v>1</v>
      </c>
      <c r="AE592" s="1">
        <v>0</v>
      </c>
      <c r="AF592" s="1">
        <v>0</v>
      </c>
      <c r="AG592" s="1">
        <v>2</v>
      </c>
      <c r="AH592" s="1">
        <v>62</v>
      </c>
      <c r="AI592" s="1">
        <v>6.5000000000000002E-2</v>
      </c>
      <c r="AK592" s="2" t="s">
        <v>1152</v>
      </c>
      <c r="AL592" s="1" t="s">
        <v>819</v>
      </c>
      <c r="AM592" s="1">
        <v>15</v>
      </c>
      <c r="AN592" s="1">
        <v>1</v>
      </c>
      <c r="AO592" s="1">
        <v>5</v>
      </c>
      <c r="AP592" s="1">
        <v>6</v>
      </c>
      <c r="AQ592" s="1">
        <v>4</v>
      </c>
      <c r="AR592" s="1">
        <v>2</v>
      </c>
      <c r="AS592" s="1">
        <v>11</v>
      </c>
      <c r="AT592" s="1">
        <v>6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10</v>
      </c>
      <c r="BA592" s="1">
        <v>0.1</v>
      </c>
      <c r="BC592" s="2" t="s">
        <v>931</v>
      </c>
      <c r="BD592" s="1" t="s">
        <v>806</v>
      </c>
      <c r="BE592" s="1">
        <v>33</v>
      </c>
      <c r="BF592" s="1">
        <v>3</v>
      </c>
      <c r="BG592" s="1">
        <v>1</v>
      </c>
      <c r="BH592" s="1">
        <v>4</v>
      </c>
      <c r="BI592" s="1">
        <v>8</v>
      </c>
      <c r="BJ592" s="1">
        <v>6</v>
      </c>
      <c r="BK592" s="1">
        <v>50</v>
      </c>
      <c r="BL592" s="1">
        <v>36</v>
      </c>
      <c r="BM592" s="1">
        <v>0</v>
      </c>
      <c r="BN592" s="1">
        <v>1</v>
      </c>
      <c r="BO592" s="1">
        <v>0</v>
      </c>
      <c r="BP592" s="1">
        <v>0</v>
      </c>
      <c r="BQ592" s="1">
        <v>0</v>
      </c>
      <c r="BR592" s="1">
        <v>36</v>
      </c>
      <c r="BS592" s="1">
        <v>8.3000000000000004E-2</v>
      </c>
      <c r="BU592" s="2" t="s">
        <v>1049</v>
      </c>
      <c r="BV592" s="1" t="s">
        <v>819</v>
      </c>
      <c r="BW592" s="1">
        <v>51</v>
      </c>
      <c r="BX592" s="1">
        <v>2</v>
      </c>
      <c r="BY592" s="1">
        <v>4</v>
      </c>
      <c r="BZ592" s="1">
        <v>6</v>
      </c>
      <c r="CA592" s="1">
        <v>4</v>
      </c>
      <c r="CB592" s="1">
        <v>2</v>
      </c>
      <c r="CC592" s="1">
        <v>76</v>
      </c>
      <c r="CD592" s="1">
        <v>46</v>
      </c>
      <c r="CE592" s="1">
        <v>1</v>
      </c>
      <c r="CF592" s="1">
        <v>0</v>
      </c>
      <c r="CG592" s="1">
        <v>0</v>
      </c>
      <c r="CH592" s="1">
        <v>0</v>
      </c>
      <c r="CI592" s="1">
        <v>1</v>
      </c>
      <c r="CJ592" s="1">
        <v>33</v>
      </c>
      <c r="CK592" s="1">
        <v>6.0999999999999999E-2</v>
      </c>
      <c r="CL592" s="1" t="s">
        <v>797</v>
      </c>
      <c r="CM592" s="1" t="s">
        <v>1651</v>
      </c>
      <c r="CN592" s="1" t="s">
        <v>1616</v>
      </c>
      <c r="CO592" s="1">
        <v>18</v>
      </c>
      <c r="CP592" s="1">
        <v>1</v>
      </c>
      <c r="CQ592" s="1">
        <v>6</v>
      </c>
      <c r="CR592" s="1">
        <v>7</v>
      </c>
      <c r="CS592" s="1">
        <v>4</v>
      </c>
      <c r="CT592" s="1">
        <v>4</v>
      </c>
      <c r="CU592" s="1">
        <v>6</v>
      </c>
      <c r="CV592" s="1">
        <v>5</v>
      </c>
      <c r="CW592" s="1">
        <v>0</v>
      </c>
      <c r="CX592" s="1">
        <v>1</v>
      </c>
      <c r="CY592" s="1">
        <v>0</v>
      </c>
      <c r="CZ592" s="1">
        <v>0</v>
      </c>
      <c r="DA592" s="1">
        <v>0</v>
      </c>
      <c r="DB592" s="1">
        <v>18</v>
      </c>
      <c r="DC592" s="1">
        <v>5.6000000000000001E-2</v>
      </c>
      <c r="DE592" s="2"/>
      <c r="DF592" s="1" t="s">
        <v>1651</v>
      </c>
      <c r="DG592" s="1">
        <v>18</v>
      </c>
      <c r="DH592" s="1">
        <v>1</v>
      </c>
      <c r="DI592" s="1">
        <v>6</v>
      </c>
      <c r="DJ592" s="1">
        <v>7</v>
      </c>
      <c r="DK592" s="1">
        <v>4</v>
      </c>
      <c r="DL592" s="1">
        <v>4</v>
      </c>
      <c r="DM592" s="1">
        <v>6</v>
      </c>
      <c r="DN592" s="1">
        <v>5</v>
      </c>
      <c r="DO592" s="1">
        <v>0</v>
      </c>
      <c r="DP592" s="1">
        <v>1</v>
      </c>
      <c r="DQ592" s="1">
        <v>0</v>
      </c>
      <c r="DR592" s="1">
        <v>0</v>
      </c>
      <c r="DS592" s="1">
        <v>0</v>
      </c>
      <c r="DT592" s="1">
        <v>18</v>
      </c>
      <c r="DU592" s="1">
        <v>5.6000000000000001E-2</v>
      </c>
    </row>
    <row r="593" spans="1:125" x14ac:dyDescent="0.2">
      <c r="A593" s="2" t="s">
        <v>1153</v>
      </c>
      <c r="B593" s="1" t="s">
        <v>810</v>
      </c>
      <c r="C593" s="1">
        <v>40</v>
      </c>
      <c r="D593" s="1">
        <v>2</v>
      </c>
      <c r="E593" s="1">
        <v>4</v>
      </c>
      <c r="F593" s="1">
        <v>6</v>
      </c>
      <c r="G593" s="1">
        <v>-1</v>
      </c>
      <c r="H593" s="1">
        <v>22</v>
      </c>
      <c r="I593" s="1">
        <v>56</v>
      </c>
      <c r="J593" s="1">
        <v>52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34</v>
      </c>
      <c r="Q593" s="1">
        <v>5.8999999999999997E-2</v>
      </c>
      <c r="S593" s="1" t="s">
        <v>1006</v>
      </c>
      <c r="T593" s="1" t="s">
        <v>819</v>
      </c>
      <c r="U593" s="1">
        <v>54</v>
      </c>
      <c r="V593" s="1">
        <v>2</v>
      </c>
      <c r="W593" s="1">
        <v>4</v>
      </c>
      <c r="X593" s="1">
        <v>6</v>
      </c>
      <c r="Y593" s="1">
        <v>0</v>
      </c>
      <c r="Z593" s="1">
        <v>47</v>
      </c>
      <c r="AA593" s="1">
        <v>107</v>
      </c>
      <c r="AB593" s="1">
        <v>96</v>
      </c>
      <c r="AC593" s="1">
        <v>0</v>
      </c>
      <c r="AD593" s="1">
        <v>0</v>
      </c>
      <c r="AE593" s="1">
        <v>0</v>
      </c>
      <c r="AF593" s="1">
        <v>0</v>
      </c>
      <c r="AG593" s="1">
        <v>1</v>
      </c>
      <c r="AH593" s="1">
        <v>41</v>
      </c>
      <c r="AI593" s="1">
        <v>4.9000000000000002E-2</v>
      </c>
      <c r="AK593" s="2" t="s">
        <v>631</v>
      </c>
      <c r="AL593" s="1" t="s">
        <v>807</v>
      </c>
      <c r="AM593" s="1">
        <v>69</v>
      </c>
      <c r="AN593" s="1">
        <v>1</v>
      </c>
      <c r="AO593" s="1">
        <v>5</v>
      </c>
      <c r="AP593" s="1">
        <v>6</v>
      </c>
      <c r="AQ593" s="1">
        <v>-5</v>
      </c>
      <c r="AR593" s="1">
        <v>34</v>
      </c>
      <c r="AS593" s="1">
        <v>128</v>
      </c>
      <c r="AT593" s="1">
        <v>43</v>
      </c>
      <c r="AU593" s="1">
        <v>0</v>
      </c>
      <c r="AV593" s="1">
        <v>0</v>
      </c>
      <c r="AW593" s="1">
        <v>0</v>
      </c>
      <c r="AX593" s="1">
        <v>1</v>
      </c>
      <c r="AY593" s="1">
        <v>0</v>
      </c>
      <c r="AZ593" s="1">
        <v>37</v>
      </c>
      <c r="BA593" s="1">
        <v>2.7E-2</v>
      </c>
      <c r="BC593" s="2" t="s">
        <v>519</v>
      </c>
      <c r="BD593" s="1" t="s">
        <v>807</v>
      </c>
      <c r="BE593" s="1">
        <v>44</v>
      </c>
      <c r="BF593" s="1">
        <v>1</v>
      </c>
      <c r="BG593" s="1">
        <v>3</v>
      </c>
      <c r="BH593" s="1">
        <v>4</v>
      </c>
      <c r="BI593" s="1">
        <v>4</v>
      </c>
      <c r="BJ593" s="1">
        <v>155</v>
      </c>
      <c r="BK593" s="1">
        <v>78</v>
      </c>
      <c r="BL593" s="1">
        <v>17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13</v>
      </c>
      <c r="BS593" s="1">
        <v>7.6999999999999999E-2</v>
      </c>
      <c r="BU593" s="2" t="s">
        <v>1154</v>
      </c>
      <c r="BV593" s="1" t="s">
        <v>809</v>
      </c>
      <c r="BW593" s="1">
        <v>44</v>
      </c>
      <c r="BX593" s="1">
        <v>0</v>
      </c>
      <c r="BY593" s="1">
        <v>6</v>
      </c>
      <c r="BZ593" s="1">
        <v>6</v>
      </c>
      <c r="CA593" s="1">
        <v>-2</v>
      </c>
      <c r="CB593" s="1">
        <v>16</v>
      </c>
      <c r="CC593" s="1">
        <v>17</v>
      </c>
      <c r="CD593" s="1">
        <v>60</v>
      </c>
      <c r="CE593" s="1">
        <v>0</v>
      </c>
      <c r="CF593" s="1">
        <v>1</v>
      </c>
      <c r="CG593" s="1">
        <v>0</v>
      </c>
      <c r="CH593" s="1">
        <v>1</v>
      </c>
      <c r="CI593" s="1">
        <v>0</v>
      </c>
      <c r="CJ593" s="1">
        <v>28</v>
      </c>
      <c r="CK593" s="1">
        <v>0</v>
      </c>
      <c r="CL593" s="1" t="s">
        <v>797</v>
      </c>
      <c r="CM593" s="1" t="s">
        <v>338</v>
      </c>
      <c r="CN593" s="1" t="s">
        <v>804</v>
      </c>
      <c r="CO593" s="1">
        <v>17</v>
      </c>
      <c r="CP593" s="1">
        <v>2</v>
      </c>
      <c r="CQ593" s="1">
        <v>5</v>
      </c>
      <c r="CR593" s="1">
        <v>7</v>
      </c>
      <c r="CS593" s="1">
        <v>-1</v>
      </c>
      <c r="CT593" s="1">
        <v>8</v>
      </c>
      <c r="CU593" s="1">
        <v>7</v>
      </c>
      <c r="CV593" s="1">
        <v>3</v>
      </c>
      <c r="CW593" s="1">
        <v>0</v>
      </c>
      <c r="CX593" s="1">
        <v>4</v>
      </c>
      <c r="CY593" s="1">
        <v>0</v>
      </c>
      <c r="CZ593" s="1">
        <v>0</v>
      </c>
      <c r="DA593" s="1">
        <v>0</v>
      </c>
      <c r="DB593" s="1">
        <v>29</v>
      </c>
      <c r="DC593" s="1">
        <v>6.9000000000000006E-2</v>
      </c>
      <c r="DE593" s="2"/>
      <c r="DF593" s="1" t="s">
        <v>338</v>
      </c>
      <c r="DG593" s="1">
        <v>17</v>
      </c>
      <c r="DH593" s="1">
        <v>2</v>
      </c>
      <c r="DI593" s="1">
        <v>5</v>
      </c>
      <c r="DJ593" s="1">
        <v>7</v>
      </c>
      <c r="DK593" s="1">
        <v>-1</v>
      </c>
      <c r="DL593" s="1">
        <v>8</v>
      </c>
      <c r="DM593" s="1">
        <v>7</v>
      </c>
      <c r="DN593" s="1">
        <v>3</v>
      </c>
      <c r="DO593" s="1">
        <v>0</v>
      </c>
      <c r="DP593" s="1">
        <v>4</v>
      </c>
      <c r="DQ593" s="1">
        <v>0</v>
      </c>
      <c r="DR593" s="1">
        <v>0</v>
      </c>
      <c r="DS593" s="1">
        <v>0</v>
      </c>
      <c r="DT593" s="1">
        <v>29</v>
      </c>
      <c r="DU593" s="1">
        <v>6.9000000000000006E-2</v>
      </c>
    </row>
    <row r="594" spans="1:125" x14ac:dyDescent="0.2">
      <c r="A594" s="2" t="s">
        <v>117</v>
      </c>
      <c r="B594" s="1" t="s">
        <v>808</v>
      </c>
      <c r="C594" s="1">
        <v>20</v>
      </c>
      <c r="D594" s="1">
        <v>1</v>
      </c>
      <c r="E594" s="1">
        <v>5</v>
      </c>
      <c r="F594" s="1">
        <v>6</v>
      </c>
      <c r="G594" s="1">
        <v>0</v>
      </c>
      <c r="H594" s="1">
        <v>6</v>
      </c>
      <c r="I594" s="1">
        <v>10</v>
      </c>
      <c r="J594" s="1">
        <v>9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17</v>
      </c>
      <c r="Q594" s="1">
        <v>5.8999999999999997E-2</v>
      </c>
      <c r="S594" s="1" t="s">
        <v>38</v>
      </c>
      <c r="T594" s="1" t="s">
        <v>804</v>
      </c>
      <c r="U594" s="1">
        <v>13</v>
      </c>
      <c r="V594" s="1">
        <v>3</v>
      </c>
      <c r="W594" s="1">
        <v>3</v>
      </c>
      <c r="X594" s="1">
        <v>6</v>
      </c>
      <c r="Y594" s="1">
        <v>-1</v>
      </c>
      <c r="Z594" s="1">
        <v>6</v>
      </c>
      <c r="AA594" s="1">
        <v>13</v>
      </c>
      <c r="AB594" s="1">
        <v>6</v>
      </c>
      <c r="AC594" s="1">
        <v>0</v>
      </c>
      <c r="AD594" s="1">
        <v>1</v>
      </c>
      <c r="AE594" s="1">
        <v>0</v>
      </c>
      <c r="AF594" s="1">
        <v>0</v>
      </c>
      <c r="AG594" s="1">
        <v>1</v>
      </c>
      <c r="AH594" s="1">
        <v>49</v>
      </c>
      <c r="AI594" s="1">
        <v>6.0999999999999999E-2</v>
      </c>
      <c r="AK594" s="2" t="s">
        <v>638</v>
      </c>
      <c r="AL594" s="1" t="s">
        <v>796</v>
      </c>
      <c r="AM594" s="1">
        <v>33</v>
      </c>
      <c r="AN594" s="1">
        <v>3</v>
      </c>
      <c r="AO594" s="1">
        <v>3</v>
      </c>
      <c r="AP594" s="1">
        <v>6</v>
      </c>
      <c r="AQ594" s="1">
        <v>-3</v>
      </c>
      <c r="AR594" s="1">
        <v>8</v>
      </c>
      <c r="AS594" s="1">
        <v>24</v>
      </c>
      <c r="AT594" s="1">
        <v>30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40</v>
      </c>
      <c r="BA594" s="1">
        <v>7.4999999999999997E-2</v>
      </c>
      <c r="BC594" s="2" t="s">
        <v>479</v>
      </c>
      <c r="BD594" s="1" t="s">
        <v>820</v>
      </c>
      <c r="BE594" s="1">
        <v>12</v>
      </c>
      <c r="BF594" s="1">
        <v>1</v>
      </c>
      <c r="BG594" s="1">
        <v>2</v>
      </c>
      <c r="BH594" s="1">
        <v>3</v>
      </c>
      <c r="BI594" s="1">
        <v>0</v>
      </c>
      <c r="BJ594" s="1">
        <v>0</v>
      </c>
      <c r="BK594" s="1">
        <v>13</v>
      </c>
      <c r="BL594" s="1">
        <v>8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17</v>
      </c>
      <c r="BS594" s="1">
        <v>5.8999999999999997E-2</v>
      </c>
      <c r="BU594" s="2" t="s">
        <v>1155</v>
      </c>
      <c r="BV594" s="1" t="s">
        <v>829</v>
      </c>
      <c r="BW594" s="1">
        <v>16</v>
      </c>
      <c r="BX594" s="1">
        <v>4</v>
      </c>
      <c r="BY594" s="1">
        <v>2</v>
      </c>
      <c r="BZ594" s="1">
        <v>6</v>
      </c>
      <c r="CA594" s="1">
        <v>0</v>
      </c>
      <c r="CB594" s="1">
        <v>10</v>
      </c>
      <c r="CC594" s="1">
        <v>32</v>
      </c>
      <c r="CD594" s="1">
        <v>11</v>
      </c>
      <c r="CE594" s="1">
        <v>0</v>
      </c>
      <c r="CF594" s="1">
        <v>0</v>
      </c>
      <c r="CG594" s="1">
        <v>1</v>
      </c>
      <c r="CH594" s="1">
        <v>0</v>
      </c>
      <c r="CI594" s="1">
        <v>0</v>
      </c>
      <c r="CJ594" s="1">
        <v>23</v>
      </c>
      <c r="CK594" s="1">
        <v>0.17399999999999999</v>
      </c>
      <c r="CL594" s="1" t="s">
        <v>797</v>
      </c>
      <c r="CM594" s="1" t="s">
        <v>855</v>
      </c>
      <c r="CN594" s="1" t="s">
        <v>807</v>
      </c>
      <c r="CO594" s="1">
        <v>52</v>
      </c>
      <c r="CP594" s="1">
        <v>1</v>
      </c>
      <c r="CQ594" s="1">
        <v>6</v>
      </c>
      <c r="CR594" s="1">
        <v>7</v>
      </c>
      <c r="CS594" s="1">
        <v>8</v>
      </c>
      <c r="CT594" s="1">
        <v>34</v>
      </c>
      <c r="CU594" s="1">
        <v>141</v>
      </c>
      <c r="CV594" s="1">
        <v>75</v>
      </c>
      <c r="CW594" s="1">
        <v>0</v>
      </c>
      <c r="CX594" s="1">
        <v>0</v>
      </c>
      <c r="CY594" s="1">
        <v>0</v>
      </c>
      <c r="CZ594" s="1">
        <v>1</v>
      </c>
      <c r="DA594" s="1">
        <v>0</v>
      </c>
      <c r="DB594" s="1">
        <v>34</v>
      </c>
      <c r="DC594" s="1">
        <v>2.9000000000000001E-2</v>
      </c>
      <c r="DE594" s="2"/>
      <c r="DF594" s="1" t="s">
        <v>855</v>
      </c>
      <c r="DG594" s="1">
        <v>52</v>
      </c>
      <c r="DH594" s="1">
        <v>1</v>
      </c>
      <c r="DI594" s="1">
        <v>6</v>
      </c>
      <c r="DJ594" s="1">
        <v>7</v>
      </c>
      <c r="DK594" s="1">
        <v>8</v>
      </c>
      <c r="DL594" s="1">
        <v>34</v>
      </c>
      <c r="DM594" s="1">
        <v>141</v>
      </c>
      <c r="DN594" s="1">
        <v>75</v>
      </c>
      <c r="DO594" s="1">
        <v>0</v>
      </c>
      <c r="DP594" s="1">
        <v>0</v>
      </c>
      <c r="DQ594" s="1">
        <v>0</v>
      </c>
      <c r="DR594" s="1">
        <v>1</v>
      </c>
      <c r="DS594" s="1">
        <v>0</v>
      </c>
      <c r="DT594" s="1">
        <v>34</v>
      </c>
      <c r="DU594" s="1">
        <v>2.9000000000000001E-2</v>
      </c>
    </row>
    <row r="595" spans="1:125" x14ac:dyDescent="0.2">
      <c r="A595" s="2" t="s">
        <v>309</v>
      </c>
      <c r="B595" s="1" t="s">
        <v>796</v>
      </c>
      <c r="C595" s="1">
        <v>71</v>
      </c>
      <c r="D595" s="1">
        <v>4</v>
      </c>
      <c r="E595" s="1">
        <v>2</v>
      </c>
      <c r="F595" s="1">
        <v>6</v>
      </c>
      <c r="G595" s="1">
        <v>-6</v>
      </c>
      <c r="H595" s="1">
        <v>47</v>
      </c>
      <c r="I595" s="1">
        <v>143</v>
      </c>
      <c r="J595" s="1">
        <v>41</v>
      </c>
      <c r="K595" s="1">
        <v>0</v>
      </c>
      <c r="L595" s="1">
        <v>1</v>
      </c>
      <c r="M595" s="1">
        <v>0</v>
      </c>
      <c r="N595" s="1">
        <v>0</v>
      </c>
      <c r="O595" s="1">
        <v>1</v>
      </c>
      <c r="P595" s="1">
        <v>73</v>
      </c>
      <c r="Q595" s="1">
        <v>5.5E-2</v>
      </c>
      <c r="S595" s="1" t="s">
        <v>1140</v>
      </c>
      <c r="T595" s="1" t="s">
        <v>813</v>
      </c>
      <c r="U595" s="1">
        <v>27</v>
      </c>
      <c r="V595" s="1">
        <v>0</v>
      </c>
      <c r="W595" s="1">
        <v>6</v>
      </c>
      <c r="X595" s="1">
        <v>6</v>
      </c>
      <c r="Y595" s="1">
        <v>-12</v>
      </c>
      <c r="Z595" s="1">
        <v>15</v>
      </c>
      <c r="AA595" s="1">
        <v>17</v>
      </c>
      <c r="AB595" s="1">
        <v>22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23</v>
      </c>
      <c r="AI595" s="1">
        <v>0</v>
      </c>
      <c r="AK595" s="2" t="s">
        <v>1081</v>
      </c>
      <c r="AL595" s="1" t="s">
        <v>814</v>
      </c>
      <c r="AM595" s="1">
        <v>28</v>
      </c>
      <c r="AN595" s="1">
        <v>3</v>
      </c>
      <c r="AO595" s="1">
        <v>3</v>
      </c>
      <c r="AP595" s="1">
        <v>6</v>
      </c>
      <c r="AQ595" s="1">
        <v>6</v>
      </c>
      <c r="AR595" s="1">
        <v>4</v>
      </c>
      <c r="AS595" s="1">
        <v>28</v>
      </c>
      <c r="AT595" s="1">
        <v>9</v>
      </c>
      <c r="AU595" s="1">
        <v>0</v>
      </c>
      <c r="AV595" s="1">
        <v>0</v>
      </c>
      <c r="AW595" s="1">
        <v>0</v>
      </c>
      <c r="AX595" s="1">
        <v>0</v>
      </c>
      <c r="AY595" s="1">
        <v>1</v>
      </c>
      <c r="AZ595" s="1">
        <v>37</v>
      </c>
      <c r="BA595" s="1">
        <v>8.1000000000000003E-2</v>
      </c>
      <c r="BC595" s="2" t="s">
        <v>139</v>
      </c>
      <c r="BD595" s="1" t="s">
        <v>794</v>
      </c>
      <c r="BE595" s="1">
        <v>30</v>
      </c>
      <c r="BF595" s="1">
        <v>3</v>
      </c>
      <c r="BG595" s="1">
        <v>0</v>
      </c>
      <c r="BH595" s="1">
        <v>3</v>
      </c>
      <c r="BI595" s="1">
        <v>-2</v>
      </c>
      <c r="BJ595" s="1">
        <v>65</v>
      </c>
      <c r="BK595" s="1">
        <v>39</v>
      </c>
      <c r="BL595" s="1">
        <v>2</v>
      </c>
      <c r="BM595" s="1">
        <v>0</v>
      </c>
      <c r="BN595" s="1">
        <v>0</v>
      </c>
      <c r="BO595" s="1">
        <v>0</v>
      </c>
      <c r="BP595" s="1">
        <v>0</v>
      </c>
      <c r="BQ595" s="1">
        <v>1</v>
      </c>
      <c r="BR595" s="1">
        <v>14</v>
      </c>
      <c r="BS595" s="1">
        <v>0.214</v>
      </c>
      <c r="BU595" s="2" t="s">
        <v>993</v>
      </c>
      <c r="BV595" s="1" t="s">
        <v>821</v>
      </c>
      <c r="BW595" s="1">
        <v>52</v>
      </c>
      <c r="BX595" s="1">
        <v>2</v>
      </c>
      <c r="BY595" s="1">
        <v>4</v>
      </c>
      <c r="BZ595" s="1">
        <v>6</v>
      </c>
      <c r="CA595" s="1">
        <v>-5</v>
      </c>
      <c r="CB595" s="1">
        <v>34</v>
      </c>
      <c r="CC595" s="1">
        <v>80</v>
      </c>
      <c r="CD595" s="1">
        <v>70</v>
      </c>
      <c r="CE595" s="1">
        <v>0</v>
      </c>
      <c r="CF595" s="1">
        <v>1</v>
      </c>
      <c r="CG595" s="1">
        <v>0</v>
      </c>
      <c r="CH595" s="1">
        <v>0</v>
      </c>
      <c r="CI595" s="1">
        <v>1</v>
      </c>
      <c r="CJ595" s="1">
        <v>34</v>
      </c>
      <c r="CK595" s="1">
        <v>5.8999999999999997E-2</v>
      </c>
      <c r="CL595" s="1" t="s">
        <v>797</v>
      </c>
      <c r="CM595" s="1" t="s">
        <v>1034</v>
      </c>
      <c r="CN595" s="1" t="s">
        <v>810</v>
      </c>
      <c r="CO595" s="1">
        <v>46</v>
      </c>
      <c r="CP595" s="1">
        <v>0</v>
      </c>
      <c r="CQ595" s="1">
        <v>7</v>
      </c>
      <c r="CR595" s="1">
        <v>7</v>
      </c>
      <c r="CS595" s="1">
        <v>4</v>
      </c>
      <c r="CT595" s="1">
        <v>14</v>
      </c>
      <c r="CU595" s="1">
        <v>93</v>
      </c>
      <c r="CV595" s="1">
        <v>48</v>
      </c>
      <c r="CW595" s="1">
        <v>0</v>
      </c>
      <c r="CX595" s="1">
        <v>0</v>
      </c>
      <c r="CY595" s="1">
        <v>0</v>
      </c>
      <c r="CZ595" s="1">
        <v>0</v>
      </c>
      <c r="DA595" s="1">
        <v>0</v>
      </c>
      <c r="DB595" s="1">
        <v>35</v>
      </c>
      <c r="DC595" s="1">
        <v>0</v>
      </c>
      <c r="DE595" s="2"/>
      <c r="DF595" s="1" t="s">
        <v>1034</v>
      </c>
      <c r="DG595" s="1">
        <v>46</v>
      </c>
      <c r="DH595" s="1">
        <v>0</v>
      </c>
      <c r="DI595" s="1">
        <v>7</v>
      </c>
      <c r="DJ595" s="1">
        <v>7</v>
      </c>
      <c r="DK595" s="1">
        <v>4</v>
      </c>
      <c r="DL595" s="1">
        <v>14</v>
      </c>
      <c r="DM595" s="1">
        <v>93</v>
      </c>
      <c r="DN595" s="1">
        <v>48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35</v>
      </c>
      <c r="DU595" s="1">
        <v>0</v>
      </c>
    </row>
    <row r="596" spans="1:125" x14ac:dyDescent="0.2">
      <c r="A596" s="2" t="s">
        <v>914</v>
      </c>
      <c r="B596" s="1" t="s">
        <v>808</v>
      </c>
      <c r="C596" s="1">
        <v>38</v>
      </c>
      <c r="D596" s="1">
        <v>1</v>
      </c>
      <c r="E596" s="1">
        <v>5</v>
      </c>
      <c r="F596" s="1">
        <v>6</v>
      </c>
      <c r="G596" s="1">
        <v>-8</v>
      </c>
      <c r="H596" s="1">
        <v>50</v>
      </c>
      <c r="I596" s="1">
        <v>67</v>
      </c>
      <c r="J596" s="1">
        <v>46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30</v>
      </c>
      <c r="Q596" s="1">
        <v>3.3000000000000002E-2</v>
      </c>
      <c r="S596" s="1" t="s">
        <v>1067</v>
      </c>
      <c r="T596" s="1" t="s">
        <v>812</v>
      </c>
      <c r="U596" s="1">
        <v>20</v>
      </c>
      <c r="V596" s="1">
        <v>2</v>
      </c>
      <c r="W596" s="1">
        <v>4</v>
      </c>
      <c r="X596" s="1">
        <v>6</v>
      </c>
      <c r="Y596" s="1">
        <v>-8</v>
      </c>
      <c r="Z596" s="1">
        <v>44</v>
      </c>
      <c r="AA596" s="1">
        <v>38</v>
      </c>
      <c r="AB596" s="1">
        <v>25</v>
      </c>
      <c r="AC596" s="1">
        <v>0</v>
      </c>
      <c r="AD596" s="1">
        <v>2</v>
      </c>
      <c r="AE596" s="1">
        <v>0</v>
      </c>
      <c r="AF596" s="1">
        <v>1</v>
      </c>
      <c r="AG596" s="1">
        <v>2</v>
      </c>
      <c r="AH596" s="1">
        <v>32</v>
      </c>
      <c r="AI596" s="1">
        <v>6.3E-2</v>
      </c>
      <c r="AK596" s="2" t="s">
        <v>1064</v>
      </c>
      <c r="AL596" s="1" t="s">
        <v>824</v>
      </c>
      <c r="AM596" s="1">
        <v>26</v>
      </c>
      <c r="AN596" s="1">
        <v>1</v>
      </c>
      <c r="AO596" s="1">
        <v>5</v>
      </c>
      <c r="AP596" s="1">
        <v>6</v>
      </c>
      <c r="AQ596" s="1">
        <v>7</v>
      </c>
      <c r="AR596" s="1">
        <v>22</v>
      </c>
      <c r="AS596" s="1">
        <v>16</v>
      </c>
      <c r="AT596" s="1">
        <v>27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18</v>
      </c>
      <c r="BA596" s="1">
        <v>5.6000000000000001E-2</v>
      </c>
      <c r="BC596" s="2" t="s">
        <v>436</v>
      </c>
      <c r="BD596" s="1" t="s">
        <v>805</v>
      </c>
      <c r="BE596" s="1">
        <v>27</v>
      </c>
      <c r="BF596" s="1">
        <v>0</v>
      </c>
      <c r="BG596" s="1">
        <v>3</v>
      </c>
      <c r="BH596" s="1">
        <v>3</v>
      </c>
      <c r="BI596" s="1">
        <v>-4</v>
      </c>
      <c r="BJ596" s="1">
        <v>8</v>
      </c>
      <c r="BK596" s="1">
        <v>12</v>
      </c>
      <c r="BL596" s="1">
        <v>8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37</v>
      </c>
      <c r="BS596" s="1">
        <v>0</v>
      </c>
      <c r="BU596" s="2" t="s">
        <v>1156</v>
      </c>
      <c r="BV596" s="1" t="s">
        <v>799</v>
      </c>
      <c r="BW596" s="1">
        <v>29</v>
      </c>
      <c r="BX596" s="1">
        <v>2</v>
      </c>
      <c r="BY596" s="1">
        <v>4</v>
      </c>
      <c r="BZ596" s="1">
        <v>6</v>
      </c>
      <c r="CA596" s="1">
        <v>4</v>
      </c>
      <c r="CB596" s="1">
        <v>6</v>
      </c>
      <c r="CC596" s="1">
        <v>18</v>
      </c>
      <c r="CD596" s="1">
        <v>35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41</v>
      </c>
      <c r="CK596" s="1">
        <v>4.9000000000000002E-2</v>
      </c>
      <c r="CL596" s="1" t="s">
        <v>797</v>
      </c>
      <c r="CM596" s="1" t="s">
        <v>324</v>
      </c>
      <c r="CN596" s="1" t="s">
        <v>794</v>
      </c>
      <c r="CO596" s="1">
        <v>18</v>
      </c>
      <c r="CP596" s="1">
        <v>2</v>
      </c>
      <c r="CQ596" s="1">
        <v>4</v>
      </c>
      <c r="CR596" s="1">
        <v>6</v>
      </c>
      <c r="CS596" s="1">
        <v>-3</v>
      </c>
      <c r="CT596" s="1">
        <v>10</v>
      </c>
      <c r="CU596" s="1">
        <v>8</v>
      </c>
      <c r="CV596" s="1">
        <v>7</v>
      </c>
      <c r="CW596" s="1">
        <v>0</v>
      </c>
      <c r="CX596" s="1">
        <v>0</v>
      </c>
      <c r="CY596" s="1">
        <v>0</v>
      </c>
      <c r="CZ596" s="1">
        <v>0</v>
      </c>
      <c r="DA596" s="1">
        <v>0</v>
      </c>
      <c r="DB596" s="1">
        <v>15</v>
      </c>
      <c r="DC596" s="1">
        <v>0.13300000000000001</v>
      </c>
      <c r="DE596" s="2"/>
      <c r="DF596" s="1" t="s">
        <v>324</v>
      </c>
      <c r="DG596" s="1">
        <v>18</v>
      </c>
      <c r="DH596" s="1">
        <v>2</v>
      </c>
      <c r="DI596" s="1">
        <v>4</v>
      </c>
      <c r="DJ596" s="1">
        <v>6</v>
      </c>
      <c r="DK596" s="1">
        <v>-3</v>
      </c>
      <c r="DL596" s="1">
        <v>10</v>
      </c>
      <c r="DM596" s="1">
        <v>8</v>
      </c>
      <c r="DN596" s="1">
        <v>7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15</v>
      </c>
      <c r="DU596" s="1">
        <v>0.13300000000000001</v>
      </c>
    </row>
    <row r="597" spans="1:125" x14ac:dyDescent="0.2">
      <c r="A597" s="2" t="s">
        <v>1070</v>
      </c>
      <c r="B597" s="1" t="s">
        <v>812</v>
      </c>
      <c r="C597" s="1">
        <v>14</v>
      </c>
      <c r="D597" s="1">
        <v>1</v>
      </c>
      <c r="E597" s="1">
        <v>5</v>
      </c>
      <c r="F597" s="1">
        <v>6</v>
      </c>
      <c r="G597" s="1">
        <v>-1</v>
      </c>
      <c r="H597" s="1">
        <v>10</v>
      </c>
      <c r="I597" s="1">
        <v>21</v>
      </c>
      <c r="J597" s="1">
        <v>20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22</v>
      </c>
      <c r="Q597" s="1">
        <v>4.4999999999999998E-2</v>
      </c>
      <c r="S597" s="1" t="s">
        <v>1153</v>
      </c>
      <c r="T597" s="1" t="s">
        <v>810</v>
      </c>
      <c r="U597" s="1">
        <v>33</v>
      </c>
      <c r="V597" s="1">
        <v>1</v>
      </c>
      <c r="W597" s="1">
        <v>5</v>
      </c>
      <c r="X597" s="1">
        <v>6</v>
      </c>
      <c r="Y597" s="1">
        <v>-6</v>
      </c>
      <c r="Z597" s="1">
        <v>14</v>
      </c>
      <c r="AA597" s="1">
        <v>30</v>
      </c>
      <c r="AB597" s="1">
        <v>32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12</v>
      </c>
      <c r="AI597" s="1">
        <v>8.3000000000000004E-2</v>
      </c>
      <c r="AK597" s="2" t="s">
        <v>504</v>
      </c>
      <c r="AL597" s="1" t="s">
        <v>804</v>
      </c>
      <c r="AM597" s="1">
        <v>43</v>
      </c>
      <c r="AN597" s="1">
        <v>1</v>
      </c>
      <c r="AO597" s="1">
        <v>5</v>
      </c>
      <c r="AP597" s="1">
        <v>6</v>
      </c>
      <c r="AQ597" s="1">
        <v>-15</v>
      </c>
      <c r="AR597" s="1">
        <v>16</v>
      </c>
      <c r="AS597" s="1">
        <v>25</v>
      </c>
      <c r="AT597" s="1">
        <v>1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46</v>
      </c>
      <c r="BA597" s="1">
        <v>2.1999999999999999E-2</v>
      </c>
      <c r="BC597" s="2" t="s">
        <v>467</v>
      </c>
      <c r="BD597" s="1" t="s">
        <v>804</v>
      </c>
      <c r="BE597" s="1">
        <v>22</v>
      </c>
      <c r="BF597" s="1">
        <v>1</v>
      </c>
      <c r="BG597" s="1">
        <v>2</v>
      </c>
      <c r="BH597" s="1">
        <v>3</v>
      </c>
      <c r="BI597" s="1">
        <v>-10</v>
      </c>
      <c r="BJ597" s="1">
        <v>2</v>
      </c>
      <c r="BK597" s="1">
        <v>12</v>
      </c>
      <c r="BL597" s="1">
        <v>7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20</v>
      </c>
      <c r="BS597" s="1">
        <v>0.05</v>
      </c>
      <c r="BU597" s="2" t="s">
        <v>866</v>
      </c>
      <c r="BV597" s="1" t="s">
        <v>824</v>
      </c>
      <c r="BW597" s="1">
        <v>27</v>
      </c>
      <c r="BX597" s="1">
        <v>1</v>
      </c>
      <c r="BY597" s="1">
        <v>5</v>
      </c>
      <c r="BZ597" s="1">
        <v>6</v>
      </c>
      <c r="CA597" s="1">
        <v>1</v>
      </c>
      <c r="CB597" s="1">
        <v>6</v>
      </c>
      <c r="CC597" s="1">
        <v>8</v>
      </c>
      <c r="CD597" s="1">
        <v>24</v>
      </c>
      <c r="CE597" s="1">
        <v>0</v>
      </c>
      <c r="CF597" s="1">
        <v>2</v>
      </c>
      <c r="CG597" s="1">
        <v>0</v>
      </c>
      <c r="CH597" s="1">
        <v>0</v>
      </c>
      <c r="CI597" s="1">
        <v>0</v>
      </c>
      <c r="CJ597" s="1">
        <v>40</v>
      </c>
      <c r="CK597" s="1">
        <v>2.5000000000000001E-2</v>
      </c>
      <c r="CL597" s="1" t="s">
        <v>797</v>
      </c>
      <c r="CM597" s="1" t="s">
        <v>1652</v>
      </c>
      <c r="CN597" s="1" t="s">
        <v>809</v>
      </c>
      <c r="CO597" s="1">
        <v>9</v>
      </c>
      <c r="CP597" s="1">
        <v>1</v>
      </c>
      <c r="CQ597" s="1">
        <v>5</v>
      </c>
      <c r="CR597" s="1">
        <v>6</v>
      </c>
      <c r="CS597" s="1">
        <v>-2</v>
      </c>
      <c r="CT597" s="1">
        <v>0</v>
      </c>
      <c r="CU597" s="1">
        <v>7</v>
      </c>
      <c r="CV597" s="1">
        <v>6</v>
      </c>
      <c r="CW597" s="1">
        <v>0</v>
      </c>
      <c r="CX597" s="1">
        <v>0</v>
      </c>
      <c r="CY597" s="1">
        <v>0</v>
      </c>
      <c r="CZ597" s="1">
        <v>0</v>
      </c>
      <c r="DA597" s="1">
        <v>0</v>
      </c>
      <c r="DB597" s="1">
        <v>14</v>
      </c>
      <c r="DC597" s="1">
        <v>7.0999999999999994E-2</v>
      </c>
      <c r="DE597" s="2"/>
      <c r="DF597" s="1" t="s">
        <v>1652</v>
      </c>
      <c r="DG597" s="1">
        <v>9</v>
      </c>
      <c r="DH597" s="1">
        <v>1</v>
      </c>
      <c r="DI597" s="1">
        <v>5</v>
      </c>
      <c r="DJ597" s="1">
        <v>6</v>
      </c>
      <c r="DK597" s="1">
        <v>-2</v>
      </c>
      <c r="DL597" s="1">
        <v>0</v>
      </c>
      <c r="DM597" s="1">
        <v>7</v>
      </c>
      <c r="DN597" s="1">
        <v>6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14</v>
      </c>
      <c r="DU597" s="1">
        <v>7.0999999999999994E-2</v>
      </c>
    </row>
    <row r="598" spans="1:125" x14ac:dyDescent="0.2">
      <c r="A598" s="2" t="s">
        <v>712</v>
      </c>
      <c r="B598" s="1" t="s">
        <v>799</v>
      </c>
      <c r="C598" s="1">
        <v>22</v>
      </c>
      <c r="D598" s="1">
        <v>1</v>
      </c>
      <c r="E598" s="1">
        <v>5</v>
      </c>
      <c r="F598" s="1">
        <v>6</v>
      </c>
      <c r="G598" s="1">
        <v>11</v>
      </c>
      <c r="H598" s="1">
        <v>8</v>
      </c>
      <c r="I598" s="1">
        <v>29</v>
      </c>
      <c r="J598" s="1">
        <v>32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21</v>
      </c>
      <c r="Q598" s="1">
        <v>4.8000000000000001E-2</v>
      </c>
      <c r="S598" s="1" t="s">
        <v>645</v>
      </c>
      <c r="T598" s="1" t="s">
        <v>800</v>
      </c>
      <c r="U598" s="1">
        <v>53</v>
      </c>
      <c r="V598" s="1">
        <v>0</v>
      </c>
      <c r="W598" s="1">
        <v>6</v>
      </c>
      <c r="X598" s="1">
        <v>6</v>
      </c>
      <c r="Y598" s="1">
        <v>-14</v>
      </c>
      <c r="Z598" s="1">
        <v>30</v>
      </c>
      <c r="AA598" s="1">
        <v>40</v>
      </c>
      <c r="AB598" s="1">
        <v>79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43</v>
      </c>
      <c r="AI598" s="1">
        <v>0</v>
      </c>
      <c r="AK598" s="2" t="s">
        <v>557</v>
      </c>
      <c r="AL598" s="1" t="s">
        <v>799</v>
      </c>
      <c r="AM598" s="1">
        <v>55</v>
      </c>
      <c r="AN598" s="1">
        <v>2</v>
      </c>
      <c r="AO598" s="1">
        <v>4</v>
      </c>
      <c r="AP598" s="1">
        <v>6</v>
      </c>
      <c r="AQ598" s="1">
        <v>6</v>
      </c>
      <c r="AR598" s="1">
        <v>20</v>
      </c>
      <c r="AS598" s="1">
        <v>42</v>
      </c>
      <c r="AT598" s="1">
        <v>65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51</v>
      </c>
      <c r="BA598" s="1">
        <v>3.9E-2</v>
      </c>
      <c r="BC598" s="2" t="s">
        <v>425</v>
      </c>
      <c r="BD598" s="1" t="s">
        <v>820</v>
      </c>
      <c r="BE598" s="1">
        <v>17</v>
      </c>
      <c r="BF598" s="1">
        <v>1</v>
      </c>
      <c r="BG598" s="1">
        <v>2</v>
      </c>
      <c r="BH598" s="1">
        <v>3</v>
      </c>
      <c r="BI598" s="1">
        <v>1</v>
      </c>
      <c r="BJ598" s="1">
        <v>4</v>
      </c>
      <c r="BK598" s="1">
        <v>18</v>
      </c>
      <c r="BL598" s="1">
        <v>4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20</v>
      </c>
      <c r="BS598" s="1">
        <v>0.05</v>
      </c>
      <c r="BU598" s="2" t="s">
        <v>1037</v>
      </c>
      <c r="BV598" s="1" t="s">
        <v>810</v>
      </c>
      <c r="BW598" s="1">
        <v>50</v>
      </c>
      <c r="BX598" s="1">
        <v>1</v>
      </c>
      <c r="BY598" s="1">
        <v>5</v>
      </c>
      <c r="BZ598" s="1">
        <v>6</v>
      </c>
      <c r="CA598" s="1">
        <v>0</v>
      </c>
      <c r="CB598" s="1">
        <v>23</v>
      </c>
      <c r="CC598" s="1">
        <v>81</v>
      </c>
      <c r="CD598" s="1">
        <v>79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21</v>
      </c>
      <c r="CK598" s="1">
        <v>4.8000000000000001E-2</v>
      </c>
      <c r="CL598" s="1" t="s">
        <v>797</v>
      </c>
      <c r="CM598" s="1" t="s">
        <v>1653</v>
      </c>
      <c r="CN598" s="1" t="s">
        <v>821</v>
      </c>
      <c r="CO598" s="1">
        <v>33</v>
      </c>
      <c r="CP598" s="1">
        <v>4</v>
      </c>
      <c r="CQ598" s="1">
        <v>2</v>
      </c>
      <c r="CR598" s="1">
        <v>6</v>
      </c>
      <c r="CS598" s="1">
        <v>-5</v>
      </c>
      <c r="CT598" s="1">
        <v>12</v>
      </c>
      <c r="CU598" s="1">
        <v>71</v>
      </c>
      <c r="CV598" s="1">
        <v>24</v>
      </c>
      <c r="CW598" s="1">
        <v>0</v>
      </c>
      <c r="CX598" s="1">
        <v>0</v>
      </c>
      <c r="CY598" s="1">
        <v>1</v>
      </c>
      <c r="CZ598" s="1">
        <v>0</v>
      </c>
      <c r="DA598" s="1">
        <v>0</v>
      </c>
      <c r="DB598" s="1">
        <v>38</v>
      </c>
      <c r="DC598" s="1">
        <v>0.105</v>
      </c>
      <c r="DE598" s="2"/>
      <c r="DF598" s="1" t="s">
        <v>1653</v>
      </c>
      <c r="DG598" s="1">
        <v>33</v>
      </c>
      <c r="DH598" s="1">
        <v>4</v>
      </c>
      <c r="DI598" s="1">
        <v>2</v>
      </c>
      <c r="DJ598" s="1">
        <v>6</v>
      </c>
      <c r="DK598" s="1">
        <v>-5</v>
      </c>
      <c r="DL598" s="1">
        <v>12</v>
      </c>
      <c r="DM598" s="1">
        <v>71</v>
      </c>
      <c r="DN598" s="1">
        <v>24</v>
      </c>
      <c r="DO598" s="1">
        <v>0</v>
      </c>
      <c r="DP598" s="1">
        <v>0</v>
      </c>
      <c r="DQ598" s="1">
        <v>1</v>
      </c>
      <c r="DR598" s="1">
        <v>0</v>
      </c>
      <c r="DS598" s="1">
        <v>0</v>
      </c>
      <c r="DT598" s="1">
        <v>38</v>
      </c>
      <c r="DU598" s="1">
        <v>0.105</v>
      </c>
    </row>
    <row r="599" spans="1:125" x14ac:dyDescent="0.2">
      <c r="A599" s="2" t="s">
        <v>601</v>
      </c>
      <c r="B599" s="1" t="s">
        <v>815</v>
      </c>
      <c r="C599" s="1">
        <v>47</v>
      </c>
      <c r="D599" s="1">
        <v>3</v>
      </c>
      <c r="E599" s="1">
        <v>3</v>
      </c>
      <c r="F599" s="1">
        <v>6</v>
      </c>
      <c r="G599" s="1">
        <v>0</v>
      </c>
      <c r="H599" s="1">
        <v>110</v>
      </c>
      <c r="I599" s="1">
        <v>67</v>
      </c>
      <c r="J599" s="1">
        <v>2</v>
      </c>
      <c r="K599" s="1">
        <v>0</v>
      </c>
      <c r="L599" s="1">
        <v>1</v>
      </c>
      <c r="M599" s="1">
        <v>0</v>
      </c>
      <c r="N599" s="1">
        <v>0</v>
      </c>
      <c r="O599" s="1">
        <v>1</v>
      </c>
      <c r="P599" s="1">
        <v>24</v>
      </c>
      <c r="Q599" s="1">
        <v>0.125</v>
      </c>
      <c r="S599" s="1" t="s">
        <v>856</v>
      </c>
      <c r="T599" s="1" t="s">
        <v>815</v>
      </c>
      <c r="U599" s="1">
        <v>11</v>
      </c>
      <c r="V599" s="1">
        <v>3</v>
      </c>
      <c r="W599" s="1">
        <v>3</v>
      </c>
      <c r="X599" s="1">
        <v>6</v>
      </c>
      <c r="Y599" s="1">
        <v>2</v>
      </c>
      <c r="Z599" s="1">
        <v>8</v>
      </c>
      <c r="AA599" s="1">
        <v>18</v>
      </c>
      <c r="AB599" s="1">
        <v>2</v>
      </c>
      <c r="AC599" s="1">
        <v>1</v>
      </c>
      <c r="AD599" s="1">
        <v>1</v>
      </c>
      <c r="AE599" s="1">
        <v>0</v>
      </c>
      <c r="AF599" s="1">
        <v>0</v>
      </c>
      <c r="AG599" s="1">
        <v>1</v>
      </c>
      <c r="AH599" s="1">
        <v>18</v>
      </c>
      <c r="AI599" s="1">
        <v>0.16700000000000001</v>
      </c>
      <c r="AK599" s="2" t="s">
        <v>664</v>
      </c>
      <c r="AL599" s="1" t="s">
        <v>809</v>
      </c>
      <c r="AM599" s="1">
        <v>56</v>
      </c>
      <c r="AN599" s="1">
        <v>2</v>
      </c>
      <c r="AO599" s="1">
        <v>4</v>
      </c>
      <c r="AP599" s="1">
        <v>6</v>
      </c>
      <c r="AQ599" s="1">
        <v>-8</v>
      </c>
      <c r="AR599" s="1">
        <v>12</v>
      </c>
      <c r="AS599" s="1">
        <v>32</v>
      </c>
      <c r="AT599" s="1">
        <v>12</v>
      </c>
      <c r="AU599" s="1">
        <v>0</v>
      </c>
      <c r="AV599" s="1">
        <v>0</v>
      </c>
      <c r="AW599" s="1">
        <v>1</v>
      </c>
      <c r="AX599" s="1">
        <v>0</v>
      </c>
      <c r="AY599" s="1">
        <v>0</v>
      </c>
      <c r="AZ599" s="1">
        <v>54</v>
      </c>
      <c r="BA599" s="1">
        <v>3.6999999999999998E-2</v>
      </c>
      <c r="BC599" s="2" t="s">
        <v>1157</v>
      </c>
      <c r="BD599" s="1" t="s">
        <v>807</v>
      </c>
      <c r="BE599" s="1">
        <v>23</v>
      </c>
      <c r="BF599" s="1">
        <v>1</v>
      </c>
      <c r="BG599" s="1">
        <v>2</v>
      </c>
      <c r="BH599" s="1">
        <v>3</v>
      </c>
      <c r="BI599" s="1">
        <v>-8</v>
      </c>
      <c r="BJ599" s="1">
        <v>6</v>
      </c>
      <c r="BK599" s="1">
        <v>22</v>
      </c>
      <c r="BL599" s="1">
        <v>3</v>
      </c>
      <c r="BM599" s="1">
        <v>1</v>
      </c>
      <c r="BN599" s="1">
        <v>2</v>
      </c>
      <c r="BO599" s="1">
        <v>0</v>
      </c>
      <c r="BP599" s="1">
        <v>0</v>
      </c>
      <c r="BQ599" s="1">
        <v>0</v>
      </c>
      <c r="BR599" s="1">
        <v>21</v>
      </c>
      <c r="BS599" s="1">
        <v>4.8000000000000001E-2</v>
      </c>
      <c r="BU599" s="2" t="s">
        <v>455</v>
      </c>
      <c r="BV599" s="1" t="s">
        <v>815</v>
      </c>
      <c r="BW599" s="1">
        <v>25</v>
      </c>
      <c r="BX599" s="1">
        <v>3</v>
      </c>
      <c r="BY599" s="1">
        <v>3</v>
      </c>
      <c r="BZ599" s="1">
        <v>6</v>
      </c>
      <c r="CA599" s="1">
        <v>-7</v>
      </c>
      <c r="CB599" s="1">
        <v>2</v>
      </c>
      <c r="CC599" s="1">
        <v>20</v>
      </c>
      <c r="CD599" s="1">
        <v>8</v>
      </c>
      <c r="CE599" s="1">
        <v>0</v>
      </c>
      <c r="CF599" s="1">
        <v>1</v>
      </c>
      <c r="CG599" s="1">
        <v>0</v>
      </c>
      <c r="CH599" s="1">
        <v>0</v>
      </c>
      <c r="CI599" s="1">
        <v>0</v>
      </c>
      <c r="CJ599" s="1">
        <v>25</v>
      </c>
      <c r="CK599" s="1">
        <v>0.12</v>
      </c>
      <c r="CL599" s="1" t="s">
        <v>797</v>
      </c>
      <c r="CM599" s="1" t="s">
        <v>476</v>
      </c>
      <c r="CN599" s="1" t="s">
        <v>818</v>
      </c>
      <c r="CO599" s="1">
        <v>25</v>
      </c>
      <c r="CP599" s="1">
        <v>3</v>
      </c>
      <c r="CQ599" s="1">
        <v>3</v>
      </c>
      <c r="CR599" s="1">
        <v>6</v>
      </c>
      <c r="CS599" s="1">
        <v>-10</v>
      </c>
      <c r="CT599" s="1">
        <v>2</v>
      </c>
      <c r="CU599" s="1">
        <v>28</v>
      </c>
      <c r="CV599" s="1">
        <v>15</v>
      </c>
      <c r="CW599" s="1">
        <v>1</v>
      </c>
      <c r="CX599" s="1">
        <v>1</v>
      </c>
      <c r="CY599" s="1">
        <v>0</v>
      </c>
      <c r="CZ599" s="1">
        <v>0</v>
      </c>
      <c r="DA599" s="1">
        <v>0</v>
      </c>
      <c r="DB599" s="1">
        <v>35</v>
      </c>
      <c r="DC599" s="1">
        <v>8.5999999999999993E-2</v>
      </c>
      <c r="DE599" s="2"/>
      <c r="DF599" s="1" t="s">
        <v>476</v>
      </c>
      <c r="DG599" s="1">
        <v>25</v>
      </c>
      <c r="DH599" s="1">
        <v>3</v>
      </c>
      <c r="DI599" s="1">
        <v>3</v>
      </c>
      <c r="DJ599" s="1">
        <v>6</v>
      </c>
      <c r="DK599" s="1">
        <v>-10</v>
      </c>
      <c r="DL599" s="1">
        <v>2</v>
      </c>
      <c r="DM599" s="1">
        <v>28</v>
      </c>
      <c r="DN599" s="1">
        <v>15</v>
      </c>
      <c r="DO599" s="1">
        <v>1</v>
      </c>
      <c r="DP599" s="1">
        <v>1</v>
      </c>
      <c r="DQ599" s="1">
        <v>0</v>
      </c>
      <c r="DR599" s="1">
        <v>0</v>
      </c>
      <c r="DS599" s="1">
        <v>0</v>
      </c>
      <c r="DT599" s="1">
        <v>35</v>
      </c>
      <c r="DU599" s="1">
        <v>8.5999999999999993E-2</v>
      </c>
    </row>
    <row r="600" spans="1:125" x14ac:dyDescent="0.2">
      <c r="A600" s="2" t="s">
        <v>450</v>
      </c>
      <c r="B600" s="1" t="s">
        <v>802</v>
      </c>
      <c r="C600" s="1">
        <v>63</v>
      </c>
      <c r="D600" s="1">
        <v>0</v>
      </c>
      <c r="E600" s="1">
        <v>6</v>
      </c>
      <c r="F600" s="1">
        <v>6</v>
      </c>
      <c r="G600" s="1">
        <v>0</v>
      </c>
      <c r="H600" s="1">
        <v>130</v>
      </c>
      <c r="I600" s="1">
        <v>120</v>
      </c>
      <c r="J600" s="1">
        <v>13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29</v>
      </c>
      <c r="Q600" s="1">
        <v>0</v>
      </c>
      <c r="S600" s="1" t="s">
        <v>934</v>
      </c>
      <c r="T600" s="1" t="s">
        <v>795</v>
      </c>
      <c r="U600" s="1">
        <v>21</v>
      </c>
      <c r="V600" s="1">
        <v>1</v>
      </c>
      <c r="W600" s="1">
        <v>5</v>
      </c>
      <c r="X600" s="1">
        <v>6</v>
      </c>
      <c r="Y600" s="1">
        <v>-4</v>
      </c>
      <c r="Z600" s="1">
        <v>18</v>
      </c>
      <c r="AA600" s="1">
        <v>10</v>
      </c>
      <c r="AB600" s="1">
        <v>5</v>
      </c>
      <c r="AC600" s="1">
        <v>0</v>
      </c>
      <c r="AD600" s="1">
        <v>2</v>
      </c>
      <c r="AE600" s="1">
        <v>0</v>
      </c>
      <c r="AF600" s="1">
        <v>0</v>
      </c>
      <c r="AG600" s="1">
        <v>0</v>
      </c>
      <c r="AH600" s="1">
        <v>25</v>
      </c>
      <c r="AI600" s="1">
        <v>0.04</v>
      </c>
      <c r="AK600" s="2" t="s">
        <v>421</v>
      </c>
      <c r="AL600" s="1" t="s">
        <v>804</v>
      </c>
      <c r="AM600" s="1">
        <v>32</v>
      </c>
      <c r="AN600" s="1">
        <v>1</v>
      </c>
      <c r="AO600" s="1">
        <v>5</v>
      </c>
      <c r="AP600" s="1">
        <v>6</v>
      </c>
      <c r="AQ600" s="1">
        <v>6</v>
      </c>
      <c r="AR600" s="1">
        <v>16</v>
      </c>
      <c r="AS600" s="1">
        <v>61</v>
      </c>
      <c r="AT600" s="1">
        <v>13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23</v>
      </c>
      <c r="BA600" s="1">
        <v>4.2999999999999997E-2</v>
      </c>
      <c r="BC600" s="2" t="s">
        <v>469</v>
      </c>
      <c r="BD600" s="1" t="s">
        <v>817</v>
      </c>
      <c r="BE600" s="1">
        <v>10</v>
      </c>
      <c r="BF600" s="1">
        <v>1</v>
      </c>
      <c r="BG600" s="1">
        <v>2</v>
      </c>
      <c r="BH600" s="1">
        <v>3</v>
      </c>
      <c r="BI600" s="1">
        <v>-7</v>
      </c>
      <c r="BJ600" s="1">
        <v>0</v>
      </c>
      <c r="BK600" s="1">
        <v>14</v>
      </c>
      <c r="BL600" s="1">
        <v>4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18</v>
      </c>
      <c r="BS600" s="1">
        <v>5.6000000000000001E-2</v>
      </c>
      <c r="BU600" s="2" t="s">
        <v>1096</v>
      </c>
      <c r="BV600" s="1" t="s">
        <v>812</v>
      </c>
      <c r="BW600" s="1">
        <v>75</v>
      </c>
      <c r="BX600" s="1">
        <v>1</v>
      </c>
      <c r="BY600" s="1">
        <v>5</v>
      </c>
      <c r="BZ600" s="1">
        <v>6</v>
      </c>
      <c r="CA600" s="1">
        <v>-2</v>
      </c>
      <c r="CB600" s="1">
        <v>36</v>
      </c>
      <c r="CC600" s="1">
        <v>65</v>
      </c>
      <c r="CD600" s="1">
        <v>93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38</v>
      </c>
      <c r="CK600" s="1">
        <v>2.5999999999999999E-2</v>
      </c>
      <c r="CL600" s="1" t="s">
        <v>797</v>
      </c>
      <c r="CM600" s="1" t="s">
        <v>675</v>
      </c>
      <c r="CN600" s="1" t="s">
        <v>801</v>
      </c>
      <c r="CO600" s="1">
        <v>31</v>
      </c>
      <c r="CP600" s="1">
        <v>2</v>
      </c>
      <c r="CQ600" s="1">
        <v>4</v>
      </c>
      <c r="CR600" s="1">
        <v>6</v>
      </c>
      <c r="CS600" s="1">
        <v>-1</v>
      </c>
      <c r="CT600" s="1">
        <v>17</v>
      </c>
      <c r="CU600" s="1">
        <v>58</v>
      </c>
      <c r="CV600" s="1">
        <v>11</v>
      </c>
      <c r="CW600" s="1">
        <v>0</v>
      </c>
      <c r="CX600" s="1">
        <v>1</v>
      </c>
      <c r="CY600" s="1">
        <v>0</v>
      </c>
      <c r="CZ600" s="1">
        <v>0</v>
      </c>
      <c r="DA600" s="1">
        <v>0</v>
      </c>
      <c r="DB600" s="1">
        <v>51</v>
      </c>
      <c r="DC600" s="1">
        <v>3.9E-2</v>
      </c>
      <c r="DE600" s="2"/>
      <c r="DF600" s="1" t="s">
        <v>675</v>
      </c>
      <c r="DG600" s="1">
        <v>31</v>
      </c>
      <c r="DH600" s="1">
        <v>2</v>
      </c>
      <c r="DI600" s="1">
        <v>4</v>
      </c>
      <c r="DJ600" s="1">
        <v>6</v>
      </c>
      <c r="DK600" s="1">
        <v>-1</v>
      </c>
      <c r="DL600" s="1">
        <v>17</v>
      </c>
      <c r="DM600" s="1">
        <v>58</v>
      </c>
      <c r="DN600" s="1">
        <v>11</v>
      </c>
      <c r="DO600" s="1">
        <v>0</v>
      </c>
      <c r="DP600" s="1">
        <v>1</v>
      </c>
      <c r="DQ600" s="1">
        <v>0</v>
      </c>
      <c r="DR600" s="1">
        <v>0</v>
      </c>
      <c r="DS600" s="1">
        <v>0</v>
      </c>
      <c r="DT600" s="1">
        <v>51</v>
      </c>
      <c r="DU600" s="1">
        <v>3.9E-2</v>
      </c>
    </row>
    <row r="601" spans="1:125" x14ac:dyDescent="0.2">
      <c r="A601" s="2" t="s">
        <v>1158</v>
      </c>
      <c r="B601" s="1" t="s">
        <v>812</v>
      </c>
      <c r="C601" s="1">
        <v>52</v>
      </c>
      <c r="D601" s="1">
        <v>4</v>
      </c>
      <c r="E601" s="1">
        <v>2</v>
      </c>
      <c r="F601" s="1">
        <v>6</v>
      </c>
      <c r="G601" s="1">
        <v>1</v>
      </c>
      <c r="H601" s="1">
        <v>32</v>
      </c>
      <c r="I601" s="1">
        <v>83</v>
      </c>
      <c r="J601" s="1">
        <v>25</v>
      </c>
      <c r="K601" s="1">
        <v>0</v>
      </c>
      <c r="L601" s="1">
        <v>0</v>
      </c>
      <c r="M601" s="1">
        <v>1</v>
      </c>
      <c r="N601" s="1">
        <v>0</v>
      </c>
      <c r="O601" s="1">
        <v>0</v>
      </c>
      <c r="P601" s="1">
        <v>43</v>
      </c>
      <c r="Q601" s="1">
        <v>9.2999999999999999E-2</v>
      </c>
      <c r="S601" s="1" t="s">
        <v>969</v>
      </c>
      <c r="T601" s="1" t="s">
        <v>816</v>
      </c>
      <c r="U601" s="1">
        <v>37</v>
      </c>
      <c r="V601" s="1">
        <v>1</v>
      </c>
      <c r="W601" s="1">
        <v>5</v>
      </c>
      <c r="X601" s="1">
        <v>6</v>
      </c>
      <c r="Y601" s="1">
        <v>-9</v>
      </c>
      <c r="Z601" s="1">
        <v>24</v>
      </c>
      <c r="AA601" s="1">
        <v>73</v>
      </c>
      <c r="AB601" s="1">
        <v>23</v>
      </c>
      <c r="AC601" s="1">
        <v>0</v>
      </c>
      <c r="AD601" s="1">
        <v>1</v>
      </c>
      <c r="AE601" s="1">
        <v>0</v>
      </c>
      <c r="AF601" s="1">
        <v>0</v>
      </c>
      <c r="AG601" s="1">
        <v>1</v>
      </c>
      <c r="AH601" s="1">
        <v>56</v>
      </c>
      <c r="AI601" s="1">
        <v>1.7999999999999999E-2</v>
      </c>
      <c r="AK601" s="2" t="s">
        <v>596</v>
      </c>
      <c r="AL601" s="1" t="s">
        <v>801</v>
      </c>
      <c r="AM601" s="1">
        <v>46</v>
      </c>
      <c r="AN601" s="1">
        <v>0</v>
      </c>
      <c r="AO601" s="1">
        <v>6</v>
      </c>
      <c r="AP601" s="1">
        <v>6</v>
      </c>
      <c r="AQ601" s="1">
        <v>9</v>
      </c>
      <c r="AR601" s="1">
        <v>34</v>
      </c>
      <c r="AS601" s="1">
        <v>61</v>
      </c>
      <c r="AT601" s="1">
        <v>72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35</v>
      </c>
      <c r="BA601" s="1">
        <v>0</v>
      </c>
      <c r="BC601" s="2" t="s">
        <v>925</v>
      </c>
      <c r="BD601" s="1" t="s">
        <v>818</v>
      </c>
      <c r="BE601" s="1">
        <v>12</v>
      </c>
      <c r="BF601" s="1">
        <v>0</v>
      </c>
      <c r="BG601" s="1">
        <v>3</v>
      </c>
      <c r="BH601" s="1">
        <v>3</v>
      </c>
      <c r="BI601" s="1">
        <v>4</v>
      </c>
      <c r="BJ601" s="1">
        <v>8</v>
      </c>
      <c r="BK601" s="1">
        <v>17</v>
      </c>
      <c r="BL601" s="1">
        <v>12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23</v>
      </c>
      <c r="BS601" s="1">
        <v>0</v>
      </c>
      <c r="BU601" s="2" t="s">
        <v>1036</v>
      </c>
      <c r="BV601" s="1" t="s">
        <v>823</v>
      </c>
      <c r="BW601" s="1">
        <v>49</v>
      </c>
      <c r="BX601" s="1">
        <v>2</v>
      </c>
      <c r="BY601" s="1">
        <v>4</v>
      </c>
      <c r="BZ601" s="1">
        <v>6</v>
      </c>
      <c r="CA601" s="1">
        <v>-7</v>
      </c>
      <c r="CB601" s="1">
        <v>37</v>
      </c>
      <c r="CC601" s="1">
        <v>99</v>
      </c>
      <c r="CD601" s="1">
        <v>65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56</v>
      </c>
      <c r="CK601" s="1">
        <v>3.5999999999999997E-2</v>
      </c>
      <c r="CL601" s="1" t="s">
        <v>797</v>
      </c>
      <c r="CM601" s="1" t="s">
        <v>173</v>
      </c>
      <c r="CN601" s="1" t="s">
        <v>819</v>
      </c>
      <c r="CO601" s="1">
        <v>42</v>
      </c>
      <c r="CP601" s="1">
        <v>2</v>
      </c>
      <c r="CQ601" s="1">
        <v>4</v>
      </c>
      <c r="CR601" s="1">
        <v>6</v>
      </c>
      <c r="CS601" s="1">
        <v>1</v>
      </c>
      <c r="CT601" s="1">
        <v>16</v>
      </c>
      <c r="CU601" s="1">
        <v>17</v>
      </c>
      <c r="CV601" s="1">
        <v>28</v>
      </c>
      <c r="CW601" s="1">
        <v>2</v>
      </c>
      <c r="CX601" s="1">
        <v>0</v>
      </c>
      <c r="CY601" s="1">
        <v>0</v>
      </c>
      <c r="CZ601" s="1">
        <v>0</v>
      </c>
      <c r="DA601" s="1">
        <v>0</v>
      </c>
      <c r="DB601" s="1">
        <v>40</v>
      </c>
      <c r="DC601" s="1">
        <v>0.05</v>
      </c>
      <c r="DE601" s="2"/>
      <c r="DF601" s="1" t="s">
        <v>173</v>
      </c>
      <c r="DG601" s="1">
        <v>42</v>
      </c>
      <c r="DH601" s="1">
        <v>2</v>
      </c>
      <c r="DI601" s="1">
        <v>4</v>
      </c>
      <c r="DJ601" s="1">
        <v>6</v>
      </c>
      <c r="DK601" s="1">
        <v>1</v>
      </c>
      <c r="DL601" s="1">
        <v>16</v>
      </c>
      <c r="DM601" s="1">
        <v>17</v>
      </c>
      <c r="DN601" s="1">
        <v>28</v>
      </c>
      <c r="DO601" s="1">
        <v>2</v>
      </c>
      <c r="DP601" s="1">
        <v>0</v>
      </c>
      <c r="DQ601" s="1">
        <v>0</v>
      </c>
      <c r="DR601" s="1">
        <v>0</v>
      </c>
      <c r="DS601" s="1">
        <v>0</v>
      </c>
      <c r="DT601" s="1">
        <v>40</v>
      </c>
      <c r="DU601" s="1">
        <v>0.05</v>
      </c>
    </row>
    <row r="602" spans="1:125" x14ac:dyDescent="0.2">
      <c r="A602" s="2" t="s">
        <v>1159</v>
      </c>
      <c r="B602" s="1" t="s">
        <v>806</v>
      </c>
      <c r="C602" s="1">
        <v>27</v>
      </c>
      <c r="D602" s="1">
        <v>0</v>
      </c>
      <c r="E602" s="1">
        <v>6</v>
      </c>
      <c r="F602" s="1">
        <v>6</v>
      </c>
      <c r="G602" s="1">
        <v>2</v>
      </c>
      <c r="H602" s="1">
        <v>48</v>
      </c>
      <c r="I602" s="1">
        <v>54</v>
      </c>
      <c r="J602" s="1">
        <v>10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25</v>
      </c>
      <c r="Q602" s="1">
        <v>0</v>
      </c>
      <c r="S602" s="1" t="s">
        <v>1160</v>
      </c>
      <c r="T602" s="1" t="s">
        <v>818</v>
      </c>
      <c r="U602" s="1">
        <v>39</v>
      </c>
      <c r="V602" s="1">
        <v>0</v>
      </c>
      <c r="W602" s="1">
        <v>6</v>
      </c>
      <c r="X602" s="1">
        <v>6</v>
      </c>
      <c r="Y602" s="1">
        <v>-3</v>
      </c>
      <c r="Z602" s="1">
        <v>10</v>
      </c>
      <c r="AA602" s="1">
        <v>19</v>
      </c>
      <c r="AB602" s="1">
        <v>32</v>
      </c>
      <c r="AC602" s="1">
        <v>0</v>
      </c>
      <c r="AD602" s="1">
        <v>1</v>
      </c>
      <c r="AE602" s="1">
        <v>0</v>
      </c>
      <c r="AF602" s="1">
        <v>1</v>
      </c>
      <c r="AG602" s="1">
        <v>0</v>
      </c>
      <c r="AH602" s="1">
        <v>36</v>
      </c>
      <c r="AI602" s="1">
        <v>0</v>
      </c>
      <c r="AK602" s="2" t="s">
        <v>120</v>
      </c>
      <c r="AL602" s="1" t="s">
        <v>804</v>
      </c>
      <c r="AM602" s="1">
        <v>15</v>
      </c>
      <c r="AN602" s="1">
        <v>2</v>
      </c>
      <c r="AO602" s="1">
        <v>4</v>
      </c>
      <c r="AP602" s="1">
        <v>6</v>
      </c>
      <c r="AQ602" s="1">
        <v>-3</v>
      </c>
      <c r="AR602" s="1">
        <v>4</v>
      </c>
      <c r="AS602" s="1">
        <v>11</v>
      </c>
      <c r="AT602" s="1">
        <v>3</v>
      </c>
      <c r="AU602" s="1">
        <v>1</v>
      </c>
      <c r="AV602" s="1">
        <v>0</v>
      </c>
      <c r="AW602" s="1">
        <v>0</v>
      </c>
      <c r="AX602" s="1">
        <v>0</v>
      </c>
      <c r="AY602" s="1">
        <v>1</v>
      </c>
      <c r="AZ602" s="1">
        <v>25</v>
      </c>
      <c r="BA602" s="1">
        <v>0.08</v>
      </c>
      <c r="BC602" s="2" t="s">
        <v>1161</v>
      </c>
      <c r="BD602" s="1" t="s">
        <v>807</v>
      </c>
      <c r="BE602" s="1">
        <v>22</v>
      </c>
      <c r="BF602" s="1">
        <v>2</v>
      </c>
      <c r="BG602" s="1">
        <v>1</v>
      </c>
      <c r="BH602" s="1">
        <v>3</v>
      </c>
      <c r="BI602" s="1">
        <v>-12</v>
      </c>
      <c r="BJ602" s="1">
        <v>28</v>
      </c>
      <c r="BK602" s="1">
        <v>61</v>
      </c>
      <c r="BL602" s="1">
        <v>54</v>
      </c>
      <c r="BM602" s="1">
        <v>0</v>
      </c>
      <c r="BN602" s="1">
        <v>0</v>
      </c>
      <c r="BO602" s="1">
        <v>0</v>
      </c>
      <c r="BP602" s="1">
        <v>0</v>
      </c>
      <c r="BQ602" s="1">
        <v>1</v>
      </c>
      <c r="BR602" s="1">
        <v>16</v>
      </c>
      <c r="BS602" s="1">
        <v>0.125</v>
      </c>
      <c r="BU602" s="2" t="s">
        <v>963</v>
      </c>
      <c r="BV602" s="1" t="s">
        <v>808</v>
      </c>
      <c r="BW602" s="1">
        <v>56</v>
      </c>
      <c r="BX602" s="1">
        <v>1</v>
      </c>
      <c r="BY602" s="1">
        <v>5</v>
      </c>
      <c r="BZ602" s="1">
        <v>6</v>
      </c>
      <c r="CA602" s="1">
        <v>-21</v>
      </c>
      <c r="CB602" s="1">
        <v>65</v>
      </c>
      <c r="CC602" s="1">
        <v>156</v>
      </c>
      <c r="CD602" s="1">
        <v>88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43</v>
      </c>
      <c r="CK602" s="1">
        <v>2.3E-2</v>
      </c>
      <c r="CL602" s="1" t="s">
        <v>797</v>
      </c>
      <c r="CM602" s="1" t="s">
        <v>497</v>
      </c>
      <c r="CN602" s="1" t="s">
        <v>795</v>
      </c>
      <c r="CO602" s="1">
        <v>24</v>
      </c>
      <c r="CP602" s="1">
        <v>1</v>
      </c>
      <c r="CQ602" s="1">
        <v>5</v>
      </c>
      <c r="CR602" s="1">
        <v>6</v>
      </c>
      <c r="CS602" s="1">
        <v>1</v>
      </c>
      <c r="CT602" s="1">
        <v>2</v>
      </c>
      <c r="CU602" s="1">
        <v>10</v>
      </c>
      <c r="CV602" s="1">
        <v>12</v>
      </c>
      <c r="CW602" s="1">
        <v>0</v>
      </c>
      <c r="CX602" s="1">
        <v>0</v>
      </c>
      <c r="CY602" s="1">
        <v>0</v>
      </c>
      <c r="CZ602" s="1">
        <v>0</v>
      </c>
      <c r="DA602" s="1">
        <v>0</v>
      </c>
      <c r="DB602" s="1">
        <v>21</v>
      </c>
      <c r="DC602" s="1">
        <v>4.8000000000000001E-2</v>
      </c>
      <c r="DE602" s="2"/>
      <c r="DF602" s="1" t="s">
        <v>497</v>
      </c>
      <c r="DG602" s="1">
        <v>24</v>
      </c>
      <c r="DH602" s="1">
        <v>1</v>
      </c>
      <c r="DI602" s="1">
        <v>5</v>
      </c>
      <c r="DJ602" s="1">
        <v>6</v>
      </c>
      <c r="DK602" s="1">
        <v>1</v>
      </c>
      <c r="DL602" s="1">
        <v>2</v>
      </c>
      <c r="DM602" s="1">
        <v>10</v>
      </c>
      <c r="DN602" s="1">
        <v>12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21</v>
      </c>
      <c r="DU602" s="1">
        <v>4.8000000000000001E-2</v>
      </c>
    </row>
    <row r="603" spans="1:125" x14ac:dyDescent="0.2">
      <c r="A603" s="2" t="s">
        <v>540</v>
      </c>
      <c r="B603" s="1" t="s">
        <v>811</v>
      </c>
      <c r="C603" s="1">
        <v>23</v>
      </c>
      <c r="D603" s="1">
        <v>1</v>
      </c>
      <c r="E603" s="1">
        <v>5</v>
      </c>
      <c r="F603" s="1">
        <v>6</v>
      </c>
      <c r="G603" s="1">
        <v>6</v>
      </c>
      <c r="H603" s="1">
        <v>54</v>
      </c>
      <c r="I603" s="1">
        <v>27</v>
      </c>
      <c r="J603" s="1">
        <v>2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13</v>
      </c>
      <c r="Q603" s="1">
        <v>7.6999999999999999E-2</v>
      </c>
      <c r="S603" s="1" t="s">
        <v>655</v>
      </c>
      <c r="T603" s="1" t="s">
        <v>802</v>
      </c>
      <c r="U603" s="1">
        <v>60</v>
      </c>
      <c r="V603" s="1">
        <v>2</v>
      </c>
      <c r="W603" s="1">
        <v>4</v>
      </c>
      <c r="X603" s="1">
        <v>6</v>
      </c>
      <c r="Y603" s="1">
        <v>-7</v>
      </c>
      <c r="Z603" s="1">
        <v>8</v>
      </c>
      <c r="AA603" s="1">
        <v>56</v>
      </c>
      <c r="AB603" s="1">
        <v>36</v>
      </c>
      <c r="AC603" s="1">
        <v>0</v>
      </c>
      <c r="AD603" s="1">
        <v>0</v>
      </c>
      <c r="AE603" s="1">
        <v>2</v>
      </c>
      <c r="AF603" s="1">
        <v>0</v>
      </c>
      <c r="AG603" s="1">
        <v>0</v>
      </c>
      <c r="AH603" s="1">
        <v>58</v>
      </c>
      <c r="AI603" s="1">
        <v>3.4000000000000002E-2</v>
      </c>
      <c r="AK603" s="2" t="s">
        <v>614</v>
      </c>
      <c r="AL603" s="1" t="s">
        <v>824</v>
      </c>
      <c r="AM603" s="1">
        <v>27</v>
      </c>
      <c r="AN603" s="1">
        <v>1</v>
      </c>
      <c r="AO603" s="1">
        <v>5</v>
      </c>
      <c r="AP603" s="1">
        <v>6</v>
      </c>
      <c r="AQ603" s="1">
        <v>2</v>
      </c>
      <c r="AR603" s="1">
        <v>8</v>
      </c>
      <c r="AS603" s="1">
        <v>18</v>
      </c>
      <c r="AT603" s="1">
        <v>22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13</v>
      </c>
      <c r="BA603" s="1">
        <v>7.6999999999999999E-2</v>
      </c>
      <c r="BC603" s="2" t="s">
        <v>1162</v>
      </c>
      <c r="BD603" s="1" t="s">
        <v>801</v>
      </c>
      <c r="BE603" s="1">
        <v>15</v>
      </c>
      <c r="BF603" s="1">
        <v>2</v>
      </c>
      <c r="BG603" s="1">
        <v>1</v>
      </c>
      <c r="BH603" s="1">
        <v>3</v>
      </c>
      <c r="BI603" s="1">
        <v>0</v>
      </c>
      <c r="BJ603" s="1">
        <v>34</v>
      </c>
      <c r="BK603" s="1">
        <v>36</v>
      </c>
      <c r="BL603" s="1">
        <v>24</v>
      </c>
      <c r="BM603" s="1">
        <v>0</v>
      </c>
      <c r="BN603" s="1">
        <v>0</v>
      </c>
      <c r="BO603" s="1">
        <v>0</v>
      </c>
      <c r="BP603" s="1">
        <v>0</v>
      </c>
      <c r="BQ603" s="1">
        <v>2</v>
      </c>
      <c r="BR603" s="1">
        <v>14</v>
      </c>
      <c r="BS603" s="1">
        <v>0.14299999999999999</v>
      </c>
      <c r="BU603" s="2" t="s">
        <v>909</v>
      </c>
      <c r="BV603" s="1" t="s">
        <v>794</v>
      </c>
      <c r="BW603" s="1">
        <v>30</v>
      </c>
      <c r="BX603" s="1">
        <v>1</v>
      </c>
      <c r="BY603" s="1">
        <v>5</v>
      </c>
      <c r="BZ603" s="1">
        <v>6</v>
      </c>
      <c r="CA603" s="1">
        <v>0</v>
      </c>
      <c r="CB603" s="1">
        <v>43</v>
      </c>
      <c r="CC603" s="1">
        <v>83</v>
      </c>
      <c r="CD603" s="1">
        <v>38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30</v>
      </c>
      <c r="CK603" s="1">
        <v>3.3000000000000002E-2</v>
      </c>
      <c r="CL603" s="1" t="s">
        <v>797</v>
      </c>
      <c r="CM603" s="1" t="s">
        <v>267</v>
      </c>
      <c r="CN603" s="1" t="s">
        <v>796</v>
      </c>
      <c r="CO603" s="1">
        <v>66</v>
      </c>
      <c r="CP603" s="1">
        <v>1</v>
      </c>
      <c r="CQ603" s="1">
        <v>5</v>
      </c>
      <c r="CR603" s="1">
        <v>6</v>
      </c>
      <c r="CS603" s="1">
        <v>-12</v>
      </c>
      <c r="CT603" s="1">
        <v>98</v>
      </c>
      <c r="CU603" s="1">
        <v>213</v>
      </c>
      <c r="CV603" s="1">
        <v>32</v>
      </c>
      <c r="CW603" s="1">
        <v>0</v>
      </c>
      <c r="CX603" s="1">
        <v>0</v>
      </c>
      <c r="CY603" s="1">
        <v>0</v>
      </c>
      <c r="CZ603" s="1">
        <v>0</v>
      </c>
      <c r="DA603" s="1">
        <v>0</v>
      </c>
      <c r="DB603" s="1">
        <v>53</v>
      </c>
      <c r="DC603" s="1">
        <v>1.9E-2</v>
      </c>
      <c r="DE603" s="2"/>
      <c r="DF603" s="1" t="s">
        <v>267</v>
      </c>
      <c r="DG603" s="1">
        <v>66</v>
      </c>
      <c r="DH603" s="1">
        <v>1</v>
      </c>
      <c r="DI603" s="1">
        <v>5</v>
      </c>
      <c r="DJ603" s="1">
        <v>6</v>
      </c>
      <c r="DK603" s="1">
        <v>-12</v>
      </c>
      <c r="DL603" s="1">
        <v>98</v>
      </c>
      <c r="DM603" s="1">
        <v>213</v>
      </c>
      <c r="DN603" s="1">
        <v>32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53</v>
      </c>
      <c r="DU603" s="1">
        <v>1.9E-2</v>
      </c>
    </row>
    <row r="604" spans="1:125" x14ac:dyDescent="0.2">
      <c r="A604" s="2" t="s">
        <v>1163</v>
      </c>
      <c r="B604" s="1" t="s">
        <v>809</v>
      </c>
      <c r="C604" s="1">
        <v>72</v>
      </c>
      <c r="D604" s="1">
        <v>0</v>
      </c>
      <c r="E604" s="1">
        <v>6</v>
      </c>
      <c r="F604" s="1">
        <v>6</v>
      </c>
      <c r="G604" s="1">
        <v>-18</v>
      </c>
      <c r="H604" s="1">
        <v>50</v>
      </c>
      <c r="I604" s="1">
        <v>58</v>
      </c>
      <c r="J604" s="1">
        <v>139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19</v>
      </c>
      <c r="Q604" s="1">
        <v>0</v>
      </c>
      <c r="S604" s="1" t="s">
        <v>1164</v>
      </c>
      <c r="T604" s="1" t="s">
        <v>804</v>
      </c>
      <c r="U604" s="1">
        <v>22</v>
      </c>
      <c r="V604" s="1">
        <v>0</v>
      </c>
      <c r="W604" s="1">
        <v>6</v>
      </c>
      <c r="X604" s="1">
        <v>6</v>
      </c>
      <c r="Y604" s="1">
        <v>-5</v>
      </c>
      <c r="Z604" s="1">
        <v>44</v>
      </c>
      <c r="AA604" s="1">
        <v>30</v>
      </c>
      <c r="AB604" s="1">
        <v>15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21</v>
      </c>
      <c r="AI604" s="1">
        <v>0</v>
      </c>
      <c r="AK604" s="2" t="s">
        <v>191</v>
      </c>
      <c r="AL604" s="1" t="s">
        <v>829</v>
      </c>
      <c r="AM604" s="1">
        <v>26</v>
      </c>
      <c r="AN604" s="1">
        <v>2</v>
      </c>
      <c r="AO604" s="1">
        <v>3</v>
      </c>
      <c r="AP604" s="1">
        <v>5</v>
      </c>
      <c r="AQ604" s="1">
        <v>-3</v>
      </c>
      <c r="AR604" s="1">
        <v>29</v>
      </c>
      <c r="AS604" s="1">
        <v>44</v>
      </c>
      <c r="AT604" s="1">
        <v>2</v>
      </c>
      <c r="AU604" s="1">
        <v>1</v>
      </c>
      <c r="AV604" s="1">
        <v>0</v>
      </c>
      <c r="AW604" s="1">
        <v>0</v>
      </c>
      <c r="AX604" s="1">
        <v>0</v>
      </c>
      <c r="AY604" s="1">
        <v>1</v>
      </c>
      <c r="AZ604" s="1">
        <v>53</v>
      </c>
      <c r="BA604" s="1">
        <v>3.7999999999999999E-2</v>
      </c>
      <c r="BC604" s="2" t="s">
        <v>112</v>
      </c>
      <c r="BD604" s="1" t="s">
        <v>796</v>
      </c>
      <c r="BE604" s="1">
        <v>23</v>
      </c>
      <c r="BF604" s="1">
        <v>2</v>
      </c>
      <c r="BG604" s="1">
        <v>1</v>
      </c>
      <c r="BH604" s="1">
        <v>3</v>
      </c>
      <c r="BI604" s="1">
        <v>-1</v>
      </c>
      <c r="BJ604" s="1">
        <v>6</v>
      </c>
      <c r="BK604" s="1">
        <v>36</v>
      </c>
      <c r="BL604" s="1">
        <v>6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19</v>
      </c>
      <c r="BS604" s="1">
        <v>0.105</v>
      </c>
      <c r="BU604" s="2" t="s">
        <v>1165</v>
      </c>
      <c r="BV604" s="1" t="s">
        <v>794</v>
      </c>
      <c r="BW604" s="1">
        <v>17</v>
      </c>
      <c r="BX604" s="1">
        <v>3</v>
      </c>
      <c r="BY604" s="1">
        <v>3</v>
      </c>
      <c r="BZ604" s="1">
        <v>6</v>
      </c>
      <c r="CA604" s="1">
        <v>-1</v>
      </c>
      <c r="CB604" s="1">
        <v>10</v>
      </c>
      <c r="CC604" s="1">
        <v>7</v>
      </c>
      <c r="CD604" s="1">
        <v>6</v>
      </c>
      <c r="CE604" s="1">
        <v>0</v>
      </c>
      <c r="CF604" s="1">
        <v>1</v>
      </c>
      <c r="CG604" s="1">
        <v>0</v>
      </c>
      <c r="CH604" s="1">
        <v>0</v>
      </c>
      <c r="CI604" s="1">
        <v>1</v>
      </c>
      <c r="CJ604" s="1">
        <v>30</v>
      </c>
      <c r="CK604" s="1">
        <v>0.1</v>
      </c>
      <c r="CL604" s="1" t="s">
        <v>797</v>
      </c>
      <c r="CM604" s="1" t="s">
        <v>386</v>
      </c>
      <c r="CN604" s="1" t="s">
        <v>1616</v>
      </c>
      <c r="CO604" s="1">
        <v>58</v>
      </c>
      <c r="CP604" s="1">
        <v>3</v>
      </c>
      <c r="CQ604" s="1">
        <v>3</v>
      </c>
      <c r="CR604" s="1">
        <v>6</v>
      </c>
      <c r="CS604" s="1">
        <v>-6</v>
      </c>
      <c r="CT604" s="1">
        <v>79</v>
      </c>
      <c r="CU604" s="1">
        <v>68</v>
      </c>
      <c r="CV604" s="1">
        <v>12</v>
      </c>
      <c r="CW604" s="1">
        <v>0</v>
      </c>
      <c r="CX604" s="1">
        <v>0</v>
      </c>
      <c r="CY604" s="1">
        <v>0</v>
      </c>
      <c r="CZ604" s="1">
        <v>0</v>
      </c>
      <c r="DA604" s="1">
        <v>0</v>
      </c>
      <c r="DB604" s="1">
        <v>43</v>
      </c>
      <c r="DC604" s="1">
        <v>7.0000000000000007E-2</v>
      </c>
      <c r="DE604" s="2"/>
      <c r="DF604" s="1" t="s">
        <v>386</v>
      </c>
      <c r="DG604" s="1">
        <v>58</v>
      </c>
      <c r="DH604" s="1">
        <v>3</v>
      </c>
      <c r="DI604" s="1">
        <v>3</v>
      </c>
      <c r="DJ604" s="1">
        <v>6</v>
      </c>
      <c r="DK604" s="1">
        <v>-6</v>
      </c>
      <c r="DL604" s="1">
        <v>79</v>
      </c>
      <c r="DM604" s="1">
        <v>68</v>
      </c>
      <c r="DN604" s="1">
        <v>12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43</v>
      </c>
      <c r="DU604" s="1">
        <v>7.0000000000000007E-2</v>
      </c>
    </row>
    <row r="605" spans="1:125" x14ac:dyDescent="0.2">
      <c r="A605" s="2" t="s">
        <v>1166</v>
      </c>
      <c r="B605" s="1" t="s">
        <v>794</v>
      </c>
      <c r="C605" s="1">
        <v>50</v>
      </c>
      <c r="D605" s="1">
        <v>3</v>
      </c>
      <c r="E605" s="1">
        <v>3</v>
      </c>
      <c r="F605" s="1">
        <v>6</v>
      </c>
      <c r="G605" s="1">
        <v>-12</v>
      </c>
      <c r="H605" s="1">
        <v>54</v>
      </c>
      <c r="I605" s="1">
        <v>58</v>
      </c>
      <c r="J605" s="1">
        <v>14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22</v>
      </c>
      <c r="Q605" s="1">
        <v>0.13600000000000001</v>
      </c>
      <c r="S605" s="1" t="s">
        <v>620</v>
      </c>
      <c r="T605" s="1" t="s">
        <v>796</v>
      </c>
      <c r="U605" s="1">
        <v>65</v>
      </c>
      <c r="V605" s="1">
        <v>2</v>
      </c>
      <c r="W605" s="1">
        <v>4</v>
      </c>
      <c r="X605" s="1">
        <v>6</v>
      </c>
      <c r="Y605" s="1">
        <v>-5</v>
      </c>
      <c r="Z605" s="1">
        <v>22</v>
      </c>
      <c r="AA605" s="1">
        <v>143</v>
      </c>
      <c r="AB605" s="1">
        <v>103</v>
      </c>
      <c r="AC605" s="1">
        <v>0</v>
      </c>
      <c r="AD605" s="1">
        <v>1</v>
      </c>
      <c r="AE605" s="1">
        <v>0</v>
      </c>
      <c r="AF605" s="1">
        <v>0</v>
      </c>
      <c r="AG605" s="1">
        <v>1</v>
      </c>
      <c r="AH605" s="1">
        <v>23</v>
      </c>
      <c r="AI605" s="1">
        <v>8.6999999999999994E-2</v>
      </c>
      <c r="AK605" s="2" t="s">
        <v>134</v>
      </c>
      <c r="AL605" s="1" t="s">
        <v>807</v>
      </c>
      <c r="AM605" s="1">
        <v>16</v>
      </c>
      <c r="AN605" s="1">
        <v>2</v>
      </c>
      <c r="AO605" s="1">
        <v>3</v>
      </c>
      <c r="AP605" s="1">
        <v>5</v>
      </c>
      <c r="AQ605" s="1">
        <v>2</v>
      </c>
      <c r="AR605" s="1">
        <v>4</v>
      </c>
      <c r="AS605" s="1">
        <v>19</v>
      </c>
      <c r="AT605" s="1">
        <v>7</v>
      </c>
      <c r="AU605" s="1">
        <v>0</v>
      </c>
      <c r="AV605" s="1">
        <v>0</v>
      </c>
      <c r="AW605" s="1">
        <v>0</v>
      </c>
      <c r="AX605" s="1">
        <v>1</v>
      </c>
      <c r="AY605" s="1">
        <v>0</v>
      </c>
      <c r="AZ605" s="1">
        <v>17</v>
      </c>
      <c r="BA605" s="1">
        <v>0.11799999999999999</v>
      </c>
      <c r="BC605" s="2" t="s">
        <v>838</v>
      </c>
      <c r="BD605" s="1" t="s">
        <v>804</v>
      </c>
      <c r="BE605" s="1">
        <v>10</v>
      </c>
      <c r="BF605" s="1">
        <v>0</v>
      </c>
      <c r="BG605" s="1">
        <v>3</v>
      </c>
      <c r="BH605" s="1">
        <v>3</v>
      </c>
      <c r="BI605" s="1">
        <v>4</v>
      </c>
      <c r="BJ605" s="1">
        <v>0</v>
      </c>
      <c r="BK605" s="1">
        <v>2</v>
      </c>
      <c r="BL605" s="1">
        <v>11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11</v>
      </c>
      <c r="BS605" s="1">
        <v>0</v>
      </c>
      <c r="BU605" s="2" t="s">
        <v>990</v>
      </c>
      <c r="BV605" s="1" t="s">
        <v>816</v>
      </c>
      <c r="BW605" s="1">
        <v>38</v>
      </c>
      <c r="BX605" s="1">
        <v>2</v>
      </c>
      <c r="BY605" s="1">
        <v>4</v>
      </c>
      <c r="BZ605" s="1">
        <v>6</v>
      </c>
      <c r="CA605" s="1">
        <v>6</v>
      </c>
      <c r="CB605" s="1">
        <v>47</v>
      </c>
      <c r="CC605" s="1">
        <v>118</v>
      </c>
      <c r="CD605" s="1">
        <v>59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38</v>
      </c>
      <c r="CK605" s="1">
        <v>5.2999999999999999E-2</v>
      </c>
      <c r="CL605" s="1" t="s">
        <v>797</v>
      </c>
      <c r="CM605" s="1" t="s">
        <v>977</v>
      </c>
      <c r="CN605" s="1" t="s">
        <v>817</v>
      </c>
      <c r="CO605" s="1">
        <v>46</v>
      </c>
      <c r="CP605" s="1">
        <v>0</v>
      </c>
      <c r="CQ605" s="1">
        <v>6</v>
      </c>
      <c r="CR605" s="1">
        <v>6</v>
      </c>
      <c r="CS605" s="1">
        <v>-28</v>
      </c>
      <c r="CT605" s="1">
        <v>16</v>
      </c>
      <c r="CU605" s="1">
        <v>75</v>
      </c>
      <c r="CV605" s="1">
        <v>148</v>
      </c>
      <c r="CW605" s="1">
        <v>0</v>
      </c>
      <c r="CX605" s="1">
        <v>0</v>
      </c>
      <c r="CY605" s="1">
        <v>0</v>
      </c>
      <c r="CZ605" s="1">
        <v>1</v>
      </c>
      <c r="DA605" s="1">
        <v>0</v>
      </c>
      <c r="DB605" s="1">
        <v>28</v>
      </c>
      <c r="DC605" s="1">
        <v>0</v>
      </c>
      <c r="DE605" s="2"/>
      <c r="DF605" s="1" t="s">
        <v>977</v>
      </c>
      <c r="DG605" s="1">
        <v>46</v>
      </c>
      <c r="DH605" s="1">
        <v>0</v>
      </c>
      <c r="DI605" s="1">
        <v>6</v>
      </c>
      <c r="DJ605" s="1">
        <v>6</v>
      </c>
      <c r="DK605" s="1">
        <v>-28</v>
      </c>
      <c r="DL605" s="1">
        <v>16</v>
      </c>
      <c r="DM605" s="1">
        <v>75</v>
      </c>
      <c r="DN605" s="1">
        <v>148</v>
      </c>
      <c r="DO605" s="1">
        <v>0</v>
      </c>
      <c r="DP605" s="1">
        <v>0</v>
      </c>
      <c r="DQ605" s="1">
        <v>0</v>
      </c>
      <c r="DR605" s="1">
        <v>1</v>
      </c>
      <c r="DS605" s="1">
        <v>0</v>
      </c>
      <c r="DT605" s="1">
        <v>28</v>
      </c>
      <c r="DU605" s="1">
        <v>0</v>
      </c>
    </row>
    <row r="606" spans="1:125" x14ac:dyDescent="0.2">
      <c r="A606" s="2" t="s">
        <v>986</v>
      </c>
      <c r="B606" s="1" t="s">
        <v>806</v>
      </c>
      <c r="C606" s="1">
        <v>57</v>
      </c>
      <c r="D606" s="1">
        <v>1</v>
      </c>
      <c r="E606" s="1">
        <v>5</v>
      </c>
      <c r="F606" s="1">
        <v>6</v>
      </c>
      <c r="G606" s="1">
        <v>4</v>
      </c>
      <c r="H606" s="1">
        <v>58</v>
      </c>
      <c r="I606" s="1">
        <v>116</v>
      </c>
      <c r="J606" s="1">
        <v>57</v>
      </c>
      <c r="K606" s="1">
        <v>0</v>
      </c>
      <c r="L606" s="1">
        <v>1</v>
      </c>
      <c r="M606" s="1">
        <v>0</v>
      </c>
      <c r="N606" s="1">
        <v>0</v>
      </c>
      <c r="O606" s="1">
        <v>1</v>
      </c>
      <c r="P606" s="1">
        <v>46</v>
      </c>
      <c r="Q606" s="1">
        <v>2.1999999999999999E-2</v>
      </c>
      <c r="S606" s="1" t="s">
        <v>1167</v>
      </c>
      <c r="T606" s="1" t="s">
        <v>812</v>
      </c>
      <c r="U606" s="1">
        <v>34</v>
      </c>
      <c r="V606" s="1">
        <v>1</v>
      </c>
      <c r="W606" s="1">
        <v>5</v>
      </c>
      <c r="X606" s="1">
        <v>6</v>
      </c>
      <c r="Y606" s="1">
        <v>-2</v>
      </c>
      <c r="Z606" s="1">
        <v>8</v>
      </c>
      <c r="AA606" s="1">
        <v>31</v>
      </c>
      <c r="AB606" s="1">
        <v>34</v>
      </c>
      <c r="AC606" s="1">
        <v>0</v>
      </c>
      <c r="AD606" s="1">
        <v>0</v>
      </c>
      <c r="AE606" s="1">
        <v>0</v>
      </c>
      <c r="AF606" s="1">
        <v>0</v>
      </c>
      <c r="AG606" s="1">
        <v>1</v>
      </c>
      <c r="AH606" s="1">
        <v>25</v>
      </c>
      <c r="AI606" s="1">
        <v>0.04</v>
      </c>
      <c r="AK606" s="2" t="s">
        <v>971</v>
      </c>
      <c r="AL606" s="1" t="s">
        <v>816</v>
      </c>
      <c r="AM606" s="1">
        <v>76</v>
      </c>
      <c r="AN606" s="1">
        <v>1</v>
      </c>
      <c r="AO606" s="1">
        <v>4</v>
      </c>
      <c r="AP606" s="1">
        <v>5</v>
      </c>
      <c r="AQ606" s="1">
        <v>-12</v>
      </c>
      <c r="AR606" s="1">
        <v>56</v>
      </c>
      <c r="AS606" s="1">
        <v>172</v>
      </c>
      <c r="AT606" s="1">
        <v>112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49</v>
      </c>
      <c r="BA606" s="1">
        <v>0.02</v>
      </c>
      <c r="BC606" s="2" t="s">
        <v>1049</v>
      </c>
      <c r="BD606" s="1" t="s">
        <v>819</v>
      </c>
      <c r="BE606" s="1">
        <v>44</v>
      </c>
      <c r="BF606" s="1">
        <v>0</v>
      </c>
      <c r="BG606" s="1">
        <v>3</v>
      </c>
      <c r="BH606" s="1">
        <v>3</v>
      </c>
      <c r="BI606" s="1">
        <v>3</v>
      </c>
      <c r="BJ606" s="1">
        <v>52</v>
      </c>
      <c r="BK606" s="1">
        <v>74</v>
      </c>
      <c r="BL606" s="1">
        <v>43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23</v>
      </c>
      <c r="BS606" s="1">
        <v>0</v>
      </c>
      <c r="BU606" s="2" t="s">
        <v>1100</v>
      </c>
      <c r="BV606" s="1" t="s">
        <v>819</v>
      </c>
      <c r="BW606" s="1">
        <v>60</v>
      </c>
      <c r="BX606" s="1">
        <v>0</v>
      </c>
      <c r="BY606" s="1">
        <v>6</v>
      </c>
      <c r="BZ606" s="1">
        <v>6</v>
      </c>
      <c r="CA606" s="1">
        <v>4</v>
      </c>
      <c r="CB606" s="1">
        <v>38</v>
      </c>
      <c r="CC606" s="1">
        <v>77</v>
      </c>
      <c r="CD606" s="1">
        <v>55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47</v>
      </c>
      <c r="CK606" s="1">
        <v>0</v>
      </c>
      <c r="CL606" s="1" t="s">
        <v>797</v>
      </c>
      <c r="CM606" s="1" t="s">
        <v>474</v>
      </c>
      <c r="CN606" s="1" t="s">
        <v>808</v>
      </c>
      <c r="CO606" s="1">
        <v>31</v>
      </c>
      <c r="CP606" s="1">
        <v>3</v>
      </c>
      <c r="CQ606" s="1">
        <v>3</v>
      </c>
      <c r="CR606" s="1">
        <v>6</v>
      </c>
      <c r="CS606" s="1">
        <v>0</v>
      </c>
      <c r="CT606" s="1">
        <v>4</v>
      </c>
      <c r="CU606" s="1">
        <v>40</v>
      </c>
      <c r="CV606" s="1">
        <v>9</v>
      </c>
      <c r="CW606" s="1">
        <v>0</v>
      </c>
      <c r="CX606" s="1">
        <v>0</v>
      </c>
      <c r="CY606" s="1">
        <v>0</v>
      </c>
      <c r="CZ606" s="1">
        <v>0</v>
      </c>
      <c r="DA606" s="1">
        <v>0</v>
      </c>
      <c r="DB606" s="1">
        <v>35</v>
      </c>
      <c r="DC606" s="1">
        <v>8.5999999999999993E-2</v>
      </c>
      <c r="DE606" s="2"/>
      <c r="DF606" s="1" t="s">
        <v>474</v>
      </c>
      <c r="DG606" s="1">
        <v>31</v>
      </c>
      <c r="DH606" s="1">
        <v>3</v>
      </c>
      <c r="DI606" s="1">
        <v>3</v>
      </c>
      <c r="DJ606" s="1">
        <v>6</v>
      </c>
      <c r="DK606" s="1">
        <v>0</v>
      </c>
      <c r="DL606" s="1">
        <v>4</v>
      </c>
      <c r="DM606" s="1">
        <v>40</v>
      </c>
      <c r="DN606" s="1">
        <v>9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35</v>
      </c>
      <c r="DU606" s="1">
        <v>8.5999999999999993E-2</v>
      </c>
    </row>
    <row r="607" spans="1:125" x14ac:dyDescent="0.2">
      <c r="A607" s="2" t="s">
        <v>1061</v>
      </c>
      <c r="B607" s="1" t="s">
        <v>799</v>
      </c>
      <c r="C607" s="1">
        <v>50</v>
      </c>
      <c r="D607" s="1">
        <v>1</v>
      </c>
      <c r="E607" s="1">
        <v>5</v>
      </c>
      <c r="F607" s="1">
        <v>6</v>
      </c>
      <c r="G607" s="1">
        <v>16</v>
      </c>
      <c r="H607" s="1">
        <v>66</v>
      </c>
      <c r="I607" s="1">
        <v>109</v>
      </c>
      <c r="J607" s="1">
        <v>80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50</v>
      </c>
      <c r="Q607" s="1">
        <v>0.02</v>
      </c>
      <c r="S607" s="1" t="s">
        <v>137</v>
      </c>
      <c r="T607" s="1" t="s">
        <v>805</v>
      </c>
      <c r="U607" s="1">
        <v>57</v>
      </c>
      <c r="V607" s="1">
        <v>4</v>
      </c>
      <c r="W607" s="1">
        <v>2</v>
      </c>
      <c r="X607" s="1">
        <v>6</v>
      </c>
      <c r="Y607" s="1">
        <v>-14</v>
      </c>
      <c r="Z607" s="1">
        <v>127</v>
      </c>
      <c r="AA607" s="1">
        <v>80</v>
      </c>
      <c r="AB607" s="1">
        <v>14</v>
      </c>
      <c r="AC607" s="1">
        <v>0</v>
      </c>
      <c r="AD607" s="1">
        <v>0</v>
      </c>
      <c r="AE607" s="1">
        <v>0</v>
      </c>
      <c r="AF607" s="1">
        <v>0</v>
      </c>
      <c r="AG607" s="1">
        <v>2</v>
      </c>
      <c r="AH607" s="1">
        <v>56</v>
      </c>
      <c r="AI607" s="1">
        <v>7.0999999999999994E-2</v>
      </c>
      <c r="AK607" s="2" t="s">
        <v>620</v>
      </c>
      <c r="AL607" s="1" t="s">
        <v>796</v>
      </c>
      <c r="AM607" s="1">
        <v>42</v>
      </c>
      <c r="AN607" s="1">
        <v>2</v>
      </c>
      <c r="AO607" s="1">
        <v>3</v>
      </c>
      <c r="AP607" s="1">
        <v>5</v>
      </c>
      <c r="AQ607" s="1">
        <v>0</v>
      </c>
      <c r="AR607" s="1">
        <v>28</v>
      </c>
      <c r="AS607" s="1">
        <v>63</v>
      </c>
      <c r="AT607" s="1">
        <v>53</v>
      </c>
      <c r="AU607" s="1">
        <v>0</v>
      </c>
      <c r="AV607" s="1">
        <v>1</v>
      </c>
      <c r="AW607" s="1">
        <v>0</v>
      </c>
      <c r="AX607" s="1">
        <v>1</v>
      </c>
      <c r="AY607" s="1">
        <v>0</v>
      </c>
      <c r="AZ607" s="1">
        <v>19</v>
      </c>
      <c r="BA607" s="1">
        <v>0.105</v>
      </c>
      <c r="BC607" s="2" t="s">
        <v>615</v>
      </c>
      <c r="BD607" s="1" t="s">
        <v>808</v>
      </c>
      <c r="BE607" s="1">
        <v>30</v>
      </c>
      <c r="BF607" s="1">
        <v>0</v>
      </c>
      <c r="BG607" s="1">
        <v>3</v>
      </c>
      <c r="BH607" s="1">
        <v>3</v>
      </c>
      <c r="BI607" s="1">
        <v>-3</v>
      </c>
      <c r="BJ607" s="1">
        <v>8</v>
      </c>
      <c r="BK607" s="1">
        <v>31</v>
      </c>
      <c r="BL607" s="1">
        <v>15</v>
      </c>
      <c r="BM607" s="1">
        <v>0</v>
      </c>
      <c r="BN607" s="1">
        <v>2</v>
      </c>
      <c r="BO607" s="1">
        <v>0</v>
      </c>
      <c r="BP607" s="1">
        <v>0</v>
      </c>
      <c r="BQ607" s="1">
        <v>0</v>
      </c>
      <c r="BR607" s="1">
        <v>23</v>
      </c>
      <c r="BS607" s="1">
        <v>0</v>
      </c>
      <c r="BU607" s="2" t="s">
        <v>142</v>
      </c>
      <c r="BV607" s="1" t="s">
        <v>796</v>
      </c>
      <c r="BW607" s="1">
        <v>30</v>
      </c>
      <c r="BX607" s="1">
        <v>3</v>
      </c>
      <c r="BY607" s="1">
        <v>3</v>
      </c>
      <c r="BZ607" s="1">
        <v>6</v>
      </c>
      <c r="CA607" s="1">
        <v>-6</v>
      </c>
      <c r="CB607" s="1">
        <v>18</v>
      </c>
      <c r="CC607" s="1">
        <v>44</v>
      </c>
      <c r="CD607" s="1">
        <v>17</v>
      </c>
      <c r="CE607" s="1">
        <v>0</v>
      </c>
      <c r="CF607" s="1">
        <v>2</v>
      </c>
      <c r="CG607" s="1">
        <v>0</v>
      </c>
      <c r="CH607" s="1">
        <v>0</v>
      </c>
      <c r="CI607" s="1">
        <v>0</v>
      </c>
      <c r="CJ607" s="1">
        <v>46</v>
      </c>
      <c r="CK607" s="1">
        <v>6.5000000000000002E-2</v>
      </c>
      <c r="CL607" s="1" t="s">
        <v>797</v>
      </c>
      <c r="CM607" s="1" t="s">
        <v>212</v>
      </c>
      <c r="CN607" s="1" t="s">
        <v>817</v>
      </c>
      <c r="CO607" s="1">
        <v>19</v>
      </c>
      <c r="CP607" s="1">
        <v>4</v>
      </c>
      <c r="CQ607" s="1">
        <v>2</v>
      </c>
      <c r="CR607" s="1">
        <v>6</v>
      </c>
      <c r="CS607" s="1">
        <v>-9</v>
      </c>
      <c r="CT607" s="1">
        <v>6</v>
      </c>
      <c r="CU607" s="1">
        <v>29</v>
      </c>
      <c r="CV607" s="1">
        <v>7</v>
      </c>
      <c r="CW607" s="1">
        <v>1</v>
      </c>
      <c r="CX607" s="1">
        <v>0</v>
      </c>
      <c r="CY607" s="1">
        <v>0</v>
      </c>
      <c r="CZ607" s="1">
        <v>0</v>
      </c>
      <c r="DA607" s="1">
        <v>0</v>
      </c>
      <c r="DB607" s="1">
        <v>36</v>
      </c>
      <c r="DC607" s="1">
        <v>0.111</v>
      </c>
      <c r="DE607" s="2"/>
      <c r="DF607" s="1" t="s">
        <v>212</v>
      </c>
      <c r="DG607" s="1">
        <v>19</v>
      </c>
      <c r="DH607" s="1">
        <v>4</v>
      </c>
      <c r="DI607" s="1">
        <v>2</v>
      </c>
      <c r="DJ607" s="1">
        <v>6</v>
      </c>
      <c r="DK607" s="1">
        <v>-9</v>
      </c>
      <c r="DL607" s="1">
        <v>6</v>
      </c>
      <c r="DM607" s="1">
        <v>29</v>
      </c>
      <c r="DN607" s="1">
        <v>7</v>
      </c>
      <c r="DO607" s="1">
        <v>1</v>
      </c>
      <c r="DP607" s="1">
        <v>0</v>
      </c>
      <c r="DQ607" s="1">
        <v>0</v>
      </c>
      <c r="DR607" s="1">
        <v>0</v>
      </c>
      <c r="DS607" s="1">
        <v>0</v>
      </c>
      <c r="DT607" s="1">
        <v>36</v>
      </c>
      <c r="DU607" s="1">
        <v>0.111</v>
      </c>
    </row>
    <row r="608" spans="1:125" x14ac:dyDescent="0.2">
      <c r="A608" s="2" t="s">
        <v>1168</v>
      </c>
      <c r="B608" s="1" t="s">
        <v>815</v>
      </c>
      <c r="C608" s="1">
        <v>32</v>
      </c>
      <c r="D608" s="1">
        <v>6</v>
      </c>
      <c r="E608" s="1">
        <v>0</v>
      </c>
      <c r="F608" s="1">
        <v>6</v>
      </c>
      <c r="G608" s="1">
        <v>1</v>
      </c>
      <c r="H608" s="1">
        <v>6</v>
      </c>
      <c r="I608" s="1">
        <v>56</v>
      </c>
      <c r="J608" s="1">
        <v>6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29</v>
      </c>
      <c r="Q608" s="1">
        <v>0.20699999999999999</v>
      </c>
      <c r="S608" s="1" t="s">
        <v>1169</v>
      </c>
      <c r="T608" s="1" t="s">
        <v>824</v>
      </c>
      <c r="U608" s="1">
        <v>7</v>
      </c>
      <c r="V608" s="1">
        <v>3</v>
      </c>
      <c r="W608" s="1">
        <v>2</v>
      </c>
      <c r="X608" s="1">
        <v>5</v>
      </c>
      <c r="Y608" s="1">
        <v>1</v>
      </c>
      <c r="Z608" s="1">
        <v>16</v>
      </c>
      <c r="AA608" s="1">
        <v>7</v>
      </c>
      <c r="AB608" s="1">
        <v>0</v>
      </c>
      <c r="AC608" s="1">
        <v>1</v>
      </c>
      <c r="AD608" s="1">
        <v>1</v>
      </c>
      <c r="AE608" s="1">
        <v>0</v>
      </c>
      <c r="AF608" s="1">
        <v>0</v>
      </c>
      <c r="AG608" s="1">
        <v>0</v>
      </c>
      <c r="AH608" s="1">
        <v>14</v>
      </c>
      <c r="AI608" s="1">
        <v>0.214</v>
      </c>
      <c r="AK608" s="2" t="s">
        <v>569</v>
      </c>
      <c r="AL608" s="1" t="s">
        <v>829</v>
      </c>
      <c r="AM608" s="1">
        <v>48</v>
      </c>
      <c r="AN608" s="1">
        <v>3</v>
      </c>
      <c r="AO608" s="1">
        <v>2</v>
      </c>
      <c r="AP608" s="1">
        <v>5</v>
      </c>
      <c r="AQ608" s="1">
        <v>-13</v>
      </c>
      <c r="AR608" s="1">
        <v>25</v>
      </c>
      <c r="AS608" s="1">
        <v>49</v>
      </c>
      <c r="AT608" s="1">
        <v>14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65</v>
      </c>
      <c r="BA608" s="1">
        <v>4.5999999999999999E-2</v>
      </c>
      <c r="BC608" s="2" t="s">
        <v>1170</v>
      </c>
      <c r="BD608" s="1" t="s">
        <v>819</v>
      </c>
      <c r="BE608" s="1">
        <v>10</v>
      </c>
      <c r="BF608" s="1">
        <v>3</v>
      </c>
      <c r="BG608" s="1">
        <v>0</v>
      </c>
      <c r="BH608" s="1">
        <v>3</v>
      </c>
      <c r="BI608" s="1">
        <v>2</v>
      </c>
      <c r="BJ608" s="1">
        <v>2</v>
      </c>
      <c r="BK608" s="1">
        <v>7</v>
      </c>
      <c r="BL608" s="1">
        <v>4</v>
      </c>
      <c r="BM608" s="1">
        <v>0</v>
      </c>
      <c r="BN608" s="1">
        <v>0</v>
      </c>
      <c r="BO608" s="1">
        <v>0</v>
      </c>
      <c r="BP608" s="1">
        <v>0</v>
      </c>
      <c r="BQ608" s="1">
        <v>1</v>
      </c>
      <c r="BR608" s="1">
        <v>11</v>
      </c>
      <c r="BS608" s="1">
        <v>0.27300000000000002</v>
      </c>
      <c r="BU608" s="2" t="s">
        <v>136</v>
      </c>
      <c r="BV608" s="1" t="s">
        <v>825</v>
      </c>
      <c r="BW608" s="1">
        <v>22</v>
      </c>
      <c r="BX608" s="1">
        <v>2</v>
      </c>
      <c r="BY608" s="1">
        <v>4</v>
      </c>
      <c r="BZ608" s="1">
        <v>6</v>
      </c>
      <c r="CA608" s="1">
        <v>0</v>
      </c>
      <c r="CB608" s="1">
        <v>4</v>
      </c>
      <c r="CC608" s="1">
        <v>50</v>
      </c>
      <c r="CD608" s="1">
        <v>7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35</v>
      </c>
      <c r="CK608" s="1">
        <v>5.7000000000000002E-2</v>
      </c>
      <c r="CL608" s="1" t="s">
        <v>797</v>
      </c>
      <c r="CM608" s="1" t="s">
        <v>131</v>
      </c>
      <c r="CN608" s="1" t="s">
        <v>820</v>
      </c>
      <c r="CO608" s="1">
        <v>58</v>
      </c>
      <c r="CP608" s="1">
        <v>1</v>
      </c>
      <c r="CQ608" s="1">
        <v>5</v>
      </c>
      <c r="CR608" s="1">
        <v>6</v>
      </c>
      <c r="CS608" s="1">
        <v>-9</v>
      </c>
      <c r="CT608" s="1">
        <v>102</v>
      </c>
      <c r="CU608" s="1">
        <v>216</v>
      </c>
      <c r="CV608" s="1">
        <v>20</v>
      </c>
      <c r="CW608" s="1">
        <v>0</v>
      </c>
      <c r="CX608" s="1">
        <v>0</v>
      </c>
      <c r="CY608" s="1">
        <v>0</v>
      </c>
      <c r="CZ608" s="1">
        <v>0</v>
      </c>
      <c r="DA608" s="1">
        <v>0</v>
      </c>
      <c r="DB608" s="1">
        <v>45</v>
      </c>
      <c r="DC608" s="1">
        <v>2.1999999999999999E-2</v>
      </c>
      <c r="DE608" s="2"/>
      <c r="DF608" s="1" t="s">
        <v>131</v>
      </c>
      <c r="DG608" s="1">
        <v>58</v>
      </c>
      <c r="DH608" s="1">
        <v>1</v>
      </c>
      <c r="DI608" s="1">
        <v>5</v>
      </c>
      <c r="DJ608" s="1">
        <v>6</v>
      </c>
      <c r="DK608" s="1">
        <v>-9</v>
      </c>
      <c r="DL608" s="1">
        <v>102</v>
      </c>
      <c r="DM608" s="1">
        <v>216</v>
      </c>
      <c r="DN608" s="1">
        <v>20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45</v>
      </c>
      <c r="DU608" s="1">
        <v>2.1999999999999999E-2</v>
      </c>
    </row>
    <row r="609" spans="1:125" x14ac:dyDescent="0.2">
      <c r="A609" s="2" t="s">
        <v>1171</v>
      </c>
      <c r="B609" s="1" t="s">
        <v>819</v>
      </c>
      <c r="C609" s="1">
        <v>49</v>
      </c>
      <c r="D609" s="1">
        <v>2</v>
      </c>
      <c r="E609" s="1">
        <v>4</v>
      </c>
      <c r="F609" s="1">
        <v>6</v>
      </c>
      <c r="G609" s="1">
        <v>-12</v>
      </c>
      <c r="H609" s="1">
        <v>19</v>
      </c>
      <c r="I609" s="1">
        <v>36</v>
      </c>
      <c r="J609" s="1">
        <v>25</v>
      </c>
      <c r="K609" s="1">
        <v>1</v>
      </c>
      <c r="L609" s="1">
        <v>0</v>
      </c>
      <c r="M609" s="1">
        <v>0</v>
      </c>
      <c r="N609" s="1">
        <v>0</v>
      </c>
      <c r="O609" s="1">
        <v>2</v>
      </c>
      <c r="P609" s="1">
        <v>57</v>
      </c>
      <c r="Q609" s="1">
        <v>3.5000000000000003E-2</v>
      </c>
      <c r="S609" s="1" t="s">
        <v>1087</v>
      </c>
      <c r="T609" s="1" t="s">
        <v>794</v>
      </c>
      <c r="U609" s="1">
        <v>40</v>
      </c>
      <c r="V609" s="1">
        <v>1</v>
      </c>
      <c r="W609" s="1">
        <v>4</v>
      </c>
      <c r="X609" s="1">
        <v>5</v>
      </c>
      <c r="Y609" s="1">
        <v>-8</v>
      </c>
      <c r="Z609" s="1">
        <v>14</v>
      </c>
      <c r="AA609" s="1">
        <v>38</v>
      </c>
      <c r="AB609" s="1">
        <v>52</v>
      </c>
      <c r="AC609" s="1">
        <v>0</v>
      </c>
      <c r="AD609" s="1">
        <v>2</v>
      </c>
      <c r="AE609" s="1">
        <v>0</v>
      </c>
      <c r="AF609" s="1">
        <v>0</v>
      </c>
      <c r="AG609" s="1">
        <v>0</v>
      </c>
      <c r="AH609" s="1">
        <v>37</v>
      </c>
      <c r="AI609" s="1">
        <v>2.7E-2</v>
      </c>
      <c r="AK609" s="2" t="s">
        <v>520</v>
      </c>
      <c r="AL609" s="1" t="s">
        <v>808</v>
      </c>
      <c r="AM609" s="1">
        <v>38</v>
      </c>
      <c r="AN609" s="1">
        <v>1</v>
      </c>
      <c r="AO609" s="1">
        <v>4</v>
      </c>
      <c r="AP609" s="1">
        <v>5</v>
      </c>
      <c r="AQ609" s="1">
        <v>1</v>
      </c>
      <c r="AR609" s="1">
        <v>8</v>
      </c>
      <c r="AS609" s="1">
        <v>28</v>
      </c>
      <c r="AT609" s="1">
        <v>11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37</v>
      </c>
      <c r="BA609" s="1">
        <v>2.7E-2</v>
      </c>
      <c r="BC609" s="2" t="s">
        <v>1172</v>
      </c>
      <c r="BD609" s="1" t="s">
        <v>805</v>
      </c>
      <c r="BE609" s="1">
        <v>19</v>
      </c>
      <c r="BF609" s="1">
        <v>2</v>
      </c>
      <c r="BG609" s="1">
        <v>1</v>
      </c>
      <c r="BH609" s="1">
        <v>3</v>
      </c>
      <c r="BI609" s="1">
        <v>2</v>
      </c>
      <c r="BJ609" s="1">
        <v>30</v>
      </c>
      <c r="BK609" s="1">
        <v>40</v>
      </c>
      <c r="BL609" s="1">
        <v>6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16</v>
      </c>
      <c r="BS609" s="1">
        <v>0.125</v>
      </c>
      <c r="BU609" s="2" t="s">
        <v>143</v>
      </c>
      <c r="BV609" s="1" t="s">
        <v>814</v>
      </c>
      <c r="BW609" s="1">
        <v>25</v>
      </c>
      <c r="BX609" s="1">
        <v>3</v>
      </c>
      <c r="BY609" s="1">
        <v>3</v>
      </c>
      <c r="BZ609" s="1">
        <v>6</v>
      </c>
      <c r="CA609" s="1">
        <v>-2</v>
      </c>
      <c r="CB609" s="1">
        <v>2</v>
      </c>
      <c r="CC609" s="1">
        <v>18</v>
      </c>
      <c r="CD609" s="1">
        <v>7</v>
      </c>
      <c r="CE609" s="1">
        <v>1</v>
      </c>
      <c r="CF609" s="1">
        <v>2</v>
      </c>
      <c r="CG609" s="1">
        <v>0</v>
      </c>
      <c r="CH609" s="1">
        <v>0</v>
      </c>
      <c r="CI609" s="1">
        <v>0</v>
      </c>
      <c r="CJ609" s="1">
        <v>61</v>
      </c>
      <c r="CK609" s="1">
        <v>4.9000000000000002E-2</v>
      </c>
      <c r="CL609" s="1" t="s">
        <v>797</v>
      </c>
      <c r="CM609" s="1" t="s">
        <v>1449</v>
      </c>
      <c r="CN609" s="1" t="s">
        <v>808</v>
      </c>
      <c r="CO609" s="1">
        <v>38</v>
      </c>
      <c r="CP609" s="1">
        <v>2</v>
      </c>
      <c r="CQ609" s="1">
        <v>4</v>
      </c>
      <c r="CR609" s="1">
        <v>6</v>
      </c>
      <c r="CS609" s="1">
        <v>-7</v>
      </c>
      <c r="CT609" s="1">
        <v>4</v>
      </c>
      <c r="CU609" s="1">
        <v>35</v>
      </c>
      <c r="CV609" s="1">
        <v>61</v>
      </c>
      <c r="CW609" s="1">
        <v>2</v>
      </c>
      <c r="CX609" s="1">
        <v>0</v>
      </c>
      <c r="CY609" s="1">
        <v>0</v>
      </c>
      <c r="CZ609" s="1">
        <v>0</v>
      </c>
      <c r="DA609" s="1">
        <v>0</v>
      </c>
      <c r="DB609" s="1">
        <v>44</v>
      </c>
      <c r="DC609" s="1">
        <v>4.4999999999999998E-2</v>
      </c>
      <c r="DE609" s="2"/>
      <c r="DF609" s="1" t="s">
        <v>1449</v>
      </c>
      <c r="DG609" s="1">
        <v>38</v>
      </c>
      <c r="DH609" s="1">
        <v>2</v>
      </c>
      <c r="DI609" s="1">
        <v>4</v>
      </c>
      <c r="DJ609" s="1">
        <v>6</v>
      </c>
      <c r="DK609" s="1">
        <v>-7</v>
      </c>
      <c r="DL609" s="1">
        <v>4</v>
      </c>
      <c r="DM609" s="1">
        <v>35</v>
      </c>
      <c r="DN609" s="1">
        <v>61</v>
      </c>
      <c r="DO609" s="1">
        <v>2</v>
      </c>
      <c r="DP609" s="1">
        <v>0</v>
      </c>
      <c r="DQ609" s="1">
        <v>0</v>
      </c>
      <c r="DR609" s="1">
        <v>0</v>
      </c>
      <c r="DS609" s="1">
        <v>0</v>
      </c>
      <c r="DT609" s="1">
        <v>44</v>
      </c>
      <c r="DU609" s="1">
        <v>4.4999999999999998E-2</v>
      </c>
    </row>
    <row r="610" spans="1:125" x14ac:dyDescent="0.2">
      <c r="A610" s="2" t="s">
        <v>357</v>
      </c>
      <c r="B610" s="1" t="s">
        <v>811</v>
      </c>
      <c r="C610" s="1">
        <v>64</v>
      </c>
      <c r="D610" s="1">
        <v>2</v>
      </c>
      <c r="E610" s="1">
        <v>4</v>
      </c>
      <c r="F610" s="1">
        <v>6</v>
      </c>
      <c r="G610" s="1">
        <v>-14</v>
      </c>
      <c r="H610" s="1">
        <v>38</v>
      </c>
      <c r="I610" s="1">
        <v>87</v>
      </c>
      <c r="J610" s="1">
        <v>31</v>
      </c>
      <c r="K610" s="1">
        <v>0</v>
      </c>
      <c r="L610" s="1">
        <v>1</v>
      </c>
      <c r="M610" s="1">
        <v>0</v>
      </c>
      <c r="N610" s="1">
        <v>0</v>
      </c>
      <c r="O610" s="1">
        <v>0</v>
      </c>
      <c r="P610" s="1">
        <v>64</v>
      </c>
      <c r="Q610" s="1">
        <v>3.1E-2</v>
      </c>
      <c r="S610" s="1" t="s">
        <v>634</v>
      </c>
      <c r="T610" s="1" t="s">
        <v>809</v>
      </c>
      <c r="U610" s="1">
        <v>52</v>
      </c>
      <c r="V610" s="1">
        <v>1</v>
      </c>
      <c r="W610" s="1">
        <v>4</v>
      </c>
      <c r="X610" s="1">
        <v>5</v>
      </c>
      <c r="Y610" s="1">
        <v>-10</v>
      </c>
      <c r="Z610" s="1">
        <v>34</v>
      </c>
      <c r="AA610" s="1">
        <v>68</v>
      </c>
      <c r="AB610" s="1">
        <v>61</v>
      </c>
      <c r="AC610" s="1">
        <v>0</v>
      </c>
      <c r="AD610" s="1">
        <v>2</v>
      </c>
      <c r="AE610" s="1">
        <v>0</v>
      </c>
      <c r="AF610" s="1">
        <v>0</v>
      </c>
      <c r="AG610" s="1">
        <v>1</v>
      </c>
      <c r="AH610" s="1">
        <v>44</v>
      </c>
      <c r="AI610" s="1">
        <v>2.3E-2</v>
      </c>
      <c r="AK610" s="2" t="s">
        <v>646</v>
      </c>
      <c r="AL610" s="1" t="s">
        <v>795</v>
      </c>
      <c r="AM610" s="1">
        <v>58</v>
      </c>
      <c r="AN610" s="1">
        <v>1</v>
      </c>
      <c r="AO610" s="1">
        <v>4</v>
      </c>
      <c r="AP610" s="1">
        <v>5</v>
      </c>
      <c r="AQ610" s="1">
        <v>-15</v>
      </c>
      <c r="AR610" s="1">
        <v>54</v>
      </c>
      <c r="AS610" s="1">
        <v>70</v>
      </c>
      <c r="AT610" s="1">
        <v>34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54</v>
      </c>
      <c r="BA610" s="1">
        <v>1.9E-2</v>
      </c>
      <c r="BC610" s="2" t="s">
        <v>1173</v>
      </c>
      <c r="BD610" s="1" t="s">
        <v>806</v>
      </c>
      <c r="BE610" s="1">
        <v>4</v>
      </c>
      <c r="BF610" s="1">
        <v>1</v>
      </c>
      <c r="BG610" s="1">
        <v>2</v>
      </c>
      <c r="BH610" s="1">
        <v>3</v>
      </c>
      <c r="BI610" s="1">
        <v>-2</v>
      </c>
      <c r="BJ610" s="1">
        <v>2</v>
      </c>
      <c r="BK610" s="1">
        <v>15</v>
      </c>
      <c r="BL610" s="1">
        <v>4</v>
      </c>
      <c r="BM610" s="1">
        <v>1</v>
      </c>
      <c r="BN610" s="1">
        <v>1</v>
      </c>
      <c r="BO610" s="1">
        <v>0</v>
      </c>
      <c r="BP610" s="1">
        <v>0</v>
      </c>
      <c r="BQ610" s="1">
        <v>0</v>
      </c>
      <c r="BR610" s="1">
        <v>8</v>
      </c>
      <c r="BS610" s="1">
        <v>0.125</v>
      </c>
      <c r="BU610" s="2" t="s">
        <v>141</v>
      </c>
      <c r="BV610" s="1" t="s">
        <v>811</v>
      </c>
      <c r="BW610" s="1">
        <v>25</v>
      </c>
      <c r="BX610" s="1">
        <v>3</v>
      </c>
      <c r="BY610" s="1">
        <v>2</v>
      </c>
      <c r="BZ610" s="1">
        <v>5</v>
      </c>
      <c r="CA610" s="1">
        <v>-2</v>
      </c>
      <c r="CB610" s="1">
        <v>6</v>
      </c>
      <c r="CC610" s="1">
        <v>45</v>
      </c>
      <c r="CD610" s="1">
        <v>16</v>
      </c>
      <c r="CE610" s="1">
        <v>1</v>
      </c>
      <c r="CF610" s="1">
        <v>0</v>
      </c>
      <c r="CG610" s="1">
        <v>0</v>
      </c>
      <c r="CH610" s="1">
        <v>0</v>
      </c>
      <c r="CI610" s="1">
        <v>0</v>
      </c>
      <c r="CJ610" s="1">
        <v>37</v>
      </c>
      <c r="CK610" s="1">
        <v>8.1000000000000003E-2</v>
      </c>
      <c r="CL610" s="1" t="s">
        <v>797</v>
      </c>
      <c r="CM610" s="1" t="s">
        <v>1161</v>
      </c>
      <c r="CN610" s="1" t="s">
        <v>798</v>
      </c>
      <c r="CO610" s="1">
        <v>34</v>
      </c>
      <c r="CP610" s="1">
        <v>0</v>
      </c>
      <c r="CQ610" s="1">
        <v>6</v>
      </c>
      <c r="CR610" s="1">
        <v>6</v>
      </c>
      <c r="CS610" s="1">
        <v>3</v>
      </c>
      <c r="CT610" s="1">
        <v>25</v>
      </c>
      <c r="CU610" s="1">
        <v>117</v>
      </c>
      <c r="CV610" s="1">
        <v>53</v>
      </c>
      <c r="CW610" s="1">
        <v>0</v>
      </c>
      <c r="CX610" s="1">
        <v>0</v>
      </c>
      <c r="CY610" s="1">
        <v>0</v>
      </c>
      <c r="CZ610" s="1">
        <v>0</v>
      </c>
      <c r="DA610" s="1">
        <v>0</v>
      </c>
      <c r="DB610" s="1">
        <v>32</v>
      </c>
      <c r="DC610" s="1">
        <v>0</v>
      </c>
      <c r="DE610" s="2"/>
      <c r="DF610" s="1" t="s">
        <v>1161</v>
      </c>
      <c r="DG610" s="1">
        <v>34</v>
      </c>
      <c r="DH610" s="1">
        <v>0</v>
      </c>
      <c r="DI610" s="1">
        <v>6</v>
      </c>
      <c r="DJ610" s="1">
        <v>6</v>
      </c>
      <c r="DK610" s="1">
        <v>3</v>
      </c>
      <c r="DL610" s="1">
        <v>25</v>
      </c>
      <c r="DM610" s="1">
        <v>117</v>
      </c>
      <c r="DN610" s="1">
        <v>53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32</v>
      </c>
      <c r="DU610" s="1">
        <v>0</v>
      </c>
    </row>
    <row r="611" spans="1:125" x14ac:dyDescent="0.2">
      <c r="A611" s="2" t="s">
        <v>1174</v>
      </c>
      <c r="B611" s="1" t="s">
        <v>794</v>
      </c>
      <c r="C611" s="1">
        <v>50</v>
      </c>
      <c r="D611" s="1">
        <v>2</v>
      </c>
      <c r="E611" s="1">
        <v>4</v>
      </c>
      <c r="F611" s="1">
        <v>6</v>
      </c>
      <c r="G611" s="1">
        <v>-8</v>
      </c>
      <c r="H611" s="1">
        <v>26</v>
      </c>
      <c r="I611" s="1">
        <v>99</v>
      </c>
      <c r="J611" s="1">
        <v>21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55</v>
      </c>
      <c r="Q611" s="1">
        <v>3.5999999999999997E-2</v>
      </c>
      <c r="S611" s="1" t="s">
        <v>653</v>
      </c>
      <c r="T611" s="1" t="s">
        <v>809</v>
      </c>
      <c r="U611" s="1">
        <v>64</v>
      </c>
      <c r="V611" s="1">
        <v>1</v>
      </c>
      <c r="W611" s="1">
        <v>4</v>
      </c>
      <c r="X611" s="1">
        <v>5</v>
      </c>
      <c r="Y611" s="1">
        <v>-1</v>
      </c>
      <c r="Z611" s="1">
        <v>76</v>
      </c>
      <c r="AA611" s="1">
        <v>116</v>
      </c>
      <c r="AB611" s="1">
        <v>4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32</v>
      </c>
      <c r="AI611" s="1">
        <v>3.1E-2</v>
      </c>
      <c r="AK611" s="2" t="s">
        <v>496</v>
      </c>
      <c r="AL611" s="1" t="s">
        <v>815</v>
      </c>
      <c r="AM611" s="1">
        <v>60</v>
      </c>
      <c r="AN611" s="1">
        <v>4</v>
      </c>
      <c r="AO611" s="1">
        <v>1</v>
      </c>
      <c r="AP611" s="1">
        <v>5</v>
      </c>
      <c r="AQ611" s="1">
        <v>-1</v>
      </c>
      <c r="AR611" s="1">
        <v>97</v>
      </c>
      <c r="AS611" s="1">
        <v>103</v>
      </c>
      <c r="AT611" s="1">
        <v>13</v>
      </c>
      <c r="AU611" s="1">
        <v>0</v>
      </c>
      <c r="AV611" s="1">
        <v>0</v>
      </c>
      <c r="AW611" s="1">
        <v>0</v>
      </c>
      <c r="AX611" s="1">
        <v>0</v>
      </c>
      <c r="AY611" s="1">
        <v>2</v>
      </c>
      <c r="AZ611" s="1">
        <v>31</v>
      </c>
      <c r="BA611" s="1">
        <v>0.129</v>
      </c>
      <c r="BC611" s="2" t="s">
        <v>382</v>
      </c>
      <c r="BD611" s="1" t="s">
        <v>811</v>
      </c>
      <c r="BE611" s="1">
        <v>42</v>
      </c>
      <c r="BF611" s="1">
        <v>2</v>
      </c>
      <c r="BG611" s="1">
        <v>1</v>
      </c>
      <c r="BH611" s="1">
        <v>3</v>
      </c>
      <c r="BI611" s="1">
        <v>-6</v>
      </c>
      <c r="BJ611" s="1">
        <v>61</v>
      </c>
      <c r="BK611" s="1">
        <v>53</v>
      </c>
      <c r="BL611" s="1">
        <v>27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51</v>
      </c>
      <c r="BS611" s="1">
        <v>3.9E-2</v>
      </c>
      <c r="BU611" s="2" t="s">
        <v>144</v>
      </c>
      <c r="BV611" s="1" t="s">
        <v>810</v>
      </c>
      <c r="BW611" s="1">
        <v>13</v>
      </c>
      <c r="BX611" s="1">
        <v>1</v>
      </c>
      <c r="BY611" s="1">
        <v>4</v>
      </c>
      <c r="BZ611" s="1">
        <v>5</v>
      </c>
      <c r="CA611" s="1">
        <v>-8</v>
      </c>
      <c r="CB611" s="1">
        <v>4</v>
      </c>
      <c r="CC611" s="1">
        <v>6</v>
      </c>
      <c r="CD611" s="1">
        <v>2</v>
      </c>
      <c r="CE611" s="1">
        <v>1</v>
      </c>
      <c r="CF611" s="1">
        <v>3</v>
      </c>
      <c r="CG611" s="1">
        <v>0</v>
      </c>
      <c r="CH611" s="1">
        <v>0</v>
      </c>
      <c r="CI611" s="1">
        <v>0</v>
      </c>
      <c r="CJ611" s="1">
        <v>20</v>
      </c>
      <c r="CK611" s="1">
        <v>0.05</v>
      </c>
      <c r="CL611" s="1" t="s">
        <v>797</v>
      </c>
      <c r="CM611" s="1" t="s">
        <v>453</v>
      </c>
      <c r="CN611" s="1" t="s">
        <v>799</v>
      </c>
      <c r="CO611" s="1">
        <v>53</v>
      </c>
      <c r="CP611" s="1">
        <v>0</v>
      </c>
      <c r="CQ611" s="1">
        <v>6</v>
      </c>
      <c r="CR611" s="1">
        <v>6</v>
      </c>
      <c r="CS611" s="1">
        <v>4</v>
      </c>
      <c r="CT611" s="1">
        <v>68</v>
      </c>
      <c r="CU611" s="1">
        <v>91</v>
      </c>
      <c r="CV611" s="1">
        <v>14</v>
      </c>
      <c r="CW611" s="1">
        <v>0</v>
      </c>
      <c r="CX611" s="1">
        <v>0</v>
      </c>
      <c r="CY611" s="1">
        <v>0</v>
      </c>
      <c r="CZ611" s="1">
        <v>0</v>
      </c>
      <c r="DA611" s="1">
        <v>0</v>
      </c>
      <c r="DB611" s="1">
        <v>24</v>
      </c>
      <c r="DC611" s="1">
        <v>0</v>
      </c>
      <c r="DE611" s="2"/>
      <c r="DF611" s="1" t="s">
        <v>453</v>
      </c>
      <c r="DG611" s="1">
        <v>53</v>
      </c>
      <c r="DH611" s="1">
        <v>0</v>
      </c>
      <c r="DI611" s="1">
        <v>6</v>
      </c>
      <c r="DJ611" s="1">
        <v>6</v>
      </c>
      <c r="DK611" s="1">
        <v>4</v>
      </c>
      <c r="DL611" s="1">
        <v>68</v>
      </c>
      <c r="DM611" s="1">
        <v>91</v>
      </c>
      <c r="DN611" s="1">
        <v>14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24</v>
      </c>
      <c r="DU611" s="1">
        <v>0</v>
      </c>
    </row>
    <row r="612" spans="1:125" x14ac:dyDescent="0.2">
      <c r="A612" s="2" t="s">
        <v>221</v>
      </c>
      <c r="B612" s="1" t="s">
        <v>812</v>
      </c>
      <c r="C612" s="1">
        <v>50</v>
      </c>
      <c r="D612" s="1">
        <v>3</v>
      </c>
      <c r="E612" s="1">
        <v>3</v>
      </c>
      <c r="F612" s="1">
        <v>6</v>
      </c>
      <c r="G612" s="1">
        <v>-11</v>
      </c>
      <c r="H612" s="1">
        <v>35</v>
      </c>
      <c r="I612" s="1">
        <v>152</v>
      </c>
      <c r="J612" s="1">
        <v>20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79</v>
      </c>
      <c r="Q612" s="1">
        <v>3.7999999999999999E-2</v>
      </c>
      <c r="S612" s="1" t="s">
        <v>145</v>
      </c>
      <c r="T612" s="1" t="s">
        <v>821</v>
      </c>
      <c r="U612" s="1">
        <v>27</v>
      </c>
      <c r="V612" s="1">
        <v>2</v>
      </c>
      <c r="W612" s="1">
        <v>3</v>
      </c>
      <c r="X612" s="1">
        <v>5</v>
      </c>
      <c r="Y612" s="1">
        <v>5</v>
      </c>
      <c r="Z612" s="1">
        <v>38</v>
      </c>
      <c r="AA612" s="1">
        <v>70</v>
      </c>
      <c r="AB612" s="1">
        <v>8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30</v>
      </c>
      <c r="AI612" s="1">
        <v>6.7000000000000004E-2</v>
      </c>
      <c r="AK612" s="2" t="s">
        <v>655</v>
      </c>
      <c r="AL612" s="1" t="s">
        <v>802</v>
      </c>
      <c r="AM612" s="1">
        <v>39</v>
      </c>
      <c r="AN612" s="1">
        <v>2</v>
      </c>
      <c r="AO612" s="1">
        <v>3</v>
      </c>
      <c r="AP612" s="1">
        <v>5</v>
      </c>
      <c r="AQ612" s="1">
        <v>-7</v>
      </c>
      <c r="AR612" s="1">
        <v>6</v>
      </c>
      <c r="AS612" s="1">
        <v>34</v>
      </c>
      <c r="AT612" s="1">
        <v>14</v>
      </c>
      <c r="AU612" s="1">
        <v>0</v>
      </c>
      <c r="AV612" s="1">
        <v>1</v>
      </c>
      <c r="AW612" s="1">
        <v>0</v>
      </c>
      <c r="AX612" s="1">
        <v>0</v>
      </c>
      <c r="AY612" s="1">
        <v>0</v>
      </c>
      <c r="AZ612" s="1">
        <v>44</v>
      </c>
      <c r="BA612" s="1">
        <v>4.4999999999999998E-2</v>
      </c>
      <c r="BC612" s="2" t="s">
        <v>370</v>
      </c>
      <c r="BD612" s="1" t="s">
        <v>812</v>
      </c>
      <c r="BE612" s="1">
        <v>7</v>
      </c>
      <c r="BF612" s="1">
        <v>2</v>
      </c>
      <c r="BG612" s="1">
        <v>1</v>
      </c>
      <c r="BH612" s="1">
        <v>3</v>
      </c>
      <c r="BI612" s="1">
        <v>3</v>
      </c>
      <c r="BJ612" s="1">
        <v>2</v>
      </c>
      <c r="BK612" s="1">
        <v>6</v>
      </c>
      <c r="BL612" s="1">
        <v>1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10</v>
      </c>
      <c r="BS612" s="1">
        <v>0.2</v>
      </c>
      <c r="BU612" s="2" t="s">
        <v>446</v>
      </c>
      <c r="BV612" s="1" t="s">
        <v>809</v>
      </c>
      <c r="BW612" s="1">
        <v>42</v>
      </c>
      <c r="BX612" s="1">
        <v>3</v>
      </c>
      <c r="BY612" s="1">
        <v>2</v>
      </c>
      <c r="BZ612" s="1">
        <v>5</v>
      </c>
      <c r="CA612" s="1">
        <v>-16</v>
      </c>
      <c r="CB612" s="1">
        <v>16</v>
      </c>
      <c r="CC612" s="1">
        <v>63</v>
      </c>
      <c r="CD612" s="1">
        <v>18</v>
      </c>
      <c r="CE612" s="1">
        <v>1</v>
      </c>
      <c r="CF612" s="1">
        <v>0</v>
      </c>
      <c r="CG612" s="1">
        <v>0</v>
      </c>
      <c r="CH612" s="1">
        <v>0</v>
      </c>
      <c r="CI612" s="1">
        <v>1</v>
      </c>
      <c r="CJ612" s="1">
        <v>41</v>
      </c>
      <c r="CK612" s="1">
        <v>7.2999999999999995E-2</v>
      </c>
      <c r="CL612" s="1" t="s">
        <v>797</v>
      </c>
      <c r="CM612" s="1" t="s">
        <v>277</v>
      </c>
      <c r="CN612" s="1" t="s">
        <v>805</v>
      </c>
      <c r="CO612" s="1">
        <v>43</v>
      </c>
      <c r="CP612" s="1">
        <v>2</v>
      </c>
      <c r="CQ612" s="1">
        <v>4</v>
      </c>
      <c r="CR612" s="1">
        <v>6</v>
      </c>
      <c r="CS612" s="1">
        <v>1</v>
      </c>
      <c r="CT612" s="1">
        <v>28</v>
      </c>
      <c r="CU612" s="1">
        <v>45</v>
      </c>
      <c r="CV612" s="1">
        <v>5</v>
      </c>
      <c r="CW612" s="1">
        <v>0</v>
      </c>
      <c r="CX612" s="1">
        <v>0</v>
      </c>
      <c r="CY612" s="1">
        <v>0</v>
      </c>
      <c r="CZ612" s="1">
        <v>0</v>
      </c>
      <c r="DA612" s="1">
        <v>0</v>
      </c>
      <c r="DB612" s="1">
        <v>73</v>
      </c>
      <c r="DC612" s="1">
        <v>2.7E-2</v>
      </c>
      <c r="DE612" s="2"/>
      <c r="DF612" s="1" t="s">
        <v>277</v>
      </c>
      <c r="DG612" s="1">
        <v>43</v>
      </c>
      <c r="DH612" s="1">
        <v>2</v>
      </c>
      <c r="DI612" s="1">
        <v>4</v>
      </c>
      <c r="DJ612" s="1">
        <v>6</v>
      </c>
      <c r="DK612" s="1">
        <v>1</v>
      </c>
      <c r="DL612" s="1">
        <v>28</v>
      </c>
      <c r="DM612" s="1">
        <v>45</v>
      </c>
      <c r="DN612" s="1">
        <v>5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73</v>
      </c>
      <c r="DU612" s="1">
        <v>2.7E-2</v>
      </c>
    </row>
    <row r="613" spans="1:125" x14ac:dyDescent="0.2">
      <c r="A613" s="2" t="s">
        <v>1115</v>
      </c>
      <c r="B613" s="1" t="s">
        <v>829</v>
      </c>
      <c r="C613" s="1">
        <v>19</v>
      </c>
      <c r="D613" s="1">
        <v>3</v>
      </c>
      <c r="E613" s="1">
        <v>2</v>
      </c>
      <c r="F613" s="1">
        <v>5</v>
      </c>
      <c r="G613" s="1">
        <v>1</v>
      </c>
      <c r="H613" s="1">
        <v>6</v>
      </c>
      <c r="I613" s="1">
        <v>28</v>
      </c>
      <c r="J613" s="1">
        <v>5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23</v>
      </c>
      <c r="Q613" s="1">
        <v>0.13</v>
      </c>
      <c r="S613" s="1" t="s">
        <v>1074</v>
      </c>
      <c r="T613" s="1" t="s">
        <v>794</v>
      </c>
      <c r="U613" s="1">
        <v>56</v>
      </c>
      <c r="V613" s="1">
        <v>1</v>
      </c>
      <c r="W613" s="1">
        <v>4</v>
      </c>
      <c r="X613" s="1">
        <v>5</v>
      </c>
      <c r="Y613" s="1">
        <v>1</v>
      </c>
      <c r="Z613" s="1">
        <v>53</v>
      </c>
      <c r="AA613" s="1">
        <v>78</v>
      </c>
      <c r="AB613" s="1">
        <v>59</v>
      </c>
      <c r="AC613" s="1">
        <v>0</v>
      </c>
      <c r="AD613" s="1">
        <v>2</v>
      </c>
      <c r="AE613" s="1">
        <v>0</v>
      </c>
      <c r="AF613" s="1">
        <v>0</v>
      </c>
      <c r="AG613" s="1">
        <v>0</v>
      </c>
      <c r="AH613" s="1">
        <v>50</v>
      </c>
      <c r="AI613" s="1">
        <v>0.02</v>
      </c>
      <c r="AK613" s="2" t="s">
        <v>888</v>
      </c>
      <c r="AL613" s="1" t="s">
        <v>796</v>
      </c>
      <c r="AM613" s="1">
        <v>46</v>
      </c>
      <c r="AN613" s="1">
        <v>2</v>
      </c>
      <c r="AO613" s="1">
        <v>3</v>
      </c>
      <c r="AP613" s="1">
        <v>5</v>
      </c>
      <c r="AQ613" s="1">
        <v>-7</v>
      </c>
      <c r="AR613" s="1">
        <v>16</v>
      </c>
      <c r="AS613" s="1">
        <v>55</v>
      </c>
      <c r="AT613" s="1">
        <v>68</v>
      </c>
      <c r="AU613" s="1">
        <v>1</v>
      </c>
      <c r="AV613" s="1">
        <v>1</v>
      </c>
      <c r="AW613" s="1">
        <v>0</v>
      </c>
      <c r="AX613" s="1">
        <v>1</v>
      </c>
      <c r="AY613" s="1">
        <v>0</v>
      </c>
      <c r="AZ613" s="1">
        <v>61</v>
      </c>
      <c r="BA613" s="1">
        <v>3.3000000000000002E-2</v>
      </c>
      <c r="BC613" s="2" t="s">
        <v>885</v>
      </c>
      <c r="BD613" s="1" t="s">
        <v>812</v>
      </c>
      <c r="BE613" s="1">
        <v>36</v>
      </c>
      <c r="BF613" s="1">
        <v>1</v>
      </c>
      <c r="BG613" s="1">
        <v>2</v>
      </c>
      <c r="BH613" s="1">
        <v>3</v>
      </c>
      <c r="BI613" s="1">
        <v>7</v>
      </c>
      <c r="BJ613" s="1">
        <v>18</v>
      </c>
      <c r="BK613" s="1">
        <v>29</v>
      </c>
      <c r="BL613" s="1">
        <v>46</v>
      </c>
      <c r="BM613" s="1">
        <v>0</v>
      </c>
      <c r="BN613" s="1">
        <v>1</v>
      </c>
      <c r="BO613" s="1">
        <v>0</v>
      </c>
      <c r="BP613" s="1">
        <v>0</v>
      </c>
      <c r="BQ613" s="1">
        <v>0</v>
      </c>
      <c r="BR613" s="1">
        <v>36</v>
      </c>
      <c r="BS613" s="1">
        <v>2.8000000000000001E-2</v>
      </c>
      <c r="BU613" s="2" t="s">
        <v>168</v>
      </c>
      <c r="BV613" s="1" t="s">
        <v>798</v>
      </c>
      <c r="BW613" s="1">
        <v>36</v>
      </c>
      <c r="BX613" s="1">
        <v>4</v>
      </c>
      <c r="BY613" s="1">
        <v>1</v>
      </c>
      <c r="BZ613" s="1">
        <v>5</v>
      </c>
      <c r="CA613" s="1">
        <v>-3</v>
      </c>
      <c r="CB613" s="1">
        <v>103</v>
      </c>
      <c r="CC613" s="1">
        <v>69</v>
      </c>
      <c r="CD613" s="1">
        <v>4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46</v>
      </c>
      <c r="CK613" s="1">
        <v>8.6999999999999994E-2</v>
      </c>
      <c r="CL613" s="1" t="s">
        <v>797</v>
      </c>
      <c r="CM613" s="1" t="s">
        <v>1654</v>
      </c>
      <c r="CN613" s="1" t="s">
        <v>817</v>
      </c>
      <c r="CO613" s="1">
        <v>28</v>
      </c>
      <c r="CP613" s="1">
        <v>3</v>
      </c>
      <c r="CQ613" s="1">
        <v>2</v>
      </c>
      <c r="CR613" s="1">
        <v>5</v>
      </c>
      <c r="CS613" s="1">
        <v>-14</v>
      </c>
      <c r="CT613" s="1">
        <v>10</v>
      </c>
      <c r="CU613" s="1">
        <v>30</v>
      </c>
      <c r="CV613" s="1">
        <v>22</v>
      </c>
      <c r="CW613" s="1">
        <v>0</v>
      </c>
      <c r="CX613" s="1">
        <v>0</v>
      </c>
      <c r="CY613" s="1">
        <v>0</v>
      </c>
      <c r="CZ613" s="1">
        <v>0</v>
      </c>
      <c r="DA613" s="1">
        <v>0</v>
      </c>
      <c r="DB613" s="1">
        <v>28</v>
      </c>
      <c r="DC613" s="1">
        <v>0.107</v>
      </c>
      <c r="DE613" s="2"/>
      <c r="DF613" s="1" t="s">
        <v>1654</v>
      </c>
      <c r="DG613" s="1">
        <v>28</v>
      </c>
      <c r="DH613" s="1">
        <v>3</v>
      </c>
      <c r="DI613" s="1">
        <v>2</v>
      </c>
      <c r="DJ613" s="1">
        <v>5</v>
      </c>
      <c r="DK613" s="1">
        <v>-14</v>
      </c>
      <c r="DL613" s="1">
        <v>10</v>
      </c>
      <c r="DM613" s="1">
        <v>30</v>
      </c>
      <c r="DN613" s="1">
        <v>22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28</v>
      </c>
      <c r="DU613" s="1">
        <v>0.107</v>
      </c>
    </row>
    <row r="614" spans="1:125" x14ac:dyDescent="0.2">
      <c r="A614" s="2" t="s">
        <v>641</v>
      </c>
      <c r="B614" s="1" t="s">
        <v>801</v>
      </c>
      <c r="C614" s="1">
        <v>66</v>
      </c>
      <c r="D614" s="1">
        <v>2</v>
      </c>
      <c r="E614" s="1">
        <v>3</v>
      </c>
      <c r="F614" s="1">
        <v>5</v>
      </c>
      <c r="G614" s="1">
        <v>-11</v>
      </c>
      <c r="H614" s="1">
        <v>90</v>
      </c>
      <c r="I614" s="1">
        <v>82</v>
      </c>
      <c r="J614" s="1">
        <v>116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54</v>
      </c>
      <c r="Q614" s="1">
        <v>3.6999999999999998E-2</v>
      </c>
      <c r="S614" s="1" t="s">
        <v>1050</v>
      </c>
      <c r="T614" s="1" t="s">
        <v>800</v>
      </c>
      <c r="U614" s="1">
        <v>72</v>
      </c>
      <c r="V614" s="1">
        <v>0</v>
      </c>
      <c r="W614" s="1">
        <v>5</v>
      </c>
      <c r="X614" s="1">
        <v>5</v>
      </c>
      <c r="Y614" s="1">
        <v>-7</v>
      </c>
      <c r="Z614" s="1">
        <v>70</v>
      </c>
      <c r="AA614" s="1">
        <v>135</v>
      </c>
      <c r="AB614" s="1">
        <v>136</v>
      </c>
      <c r="AC614" s="1">
        <v>0</v>
      </c>
      <c r="AD614" s="1">
        <v>1</v>
      </c>
      <c r="AE614" s="1">
        <v>0</v>
      </c>
      <c r="AF614" s="1">
        <v>0</v>
      </c>
      <c r="AG614" s="1">
        <v>0</v>
      </c>
      <c r="AH614" s="1">
        <v>39</v>
      </c>
      <c r="AI614" s="1">
        <v>0</v>
      </c>
      <c r="AK614" s="2" t="s">
        <v>1175</v>
      </c>
      <c r="AL614" s="1" t="s">
        <v>824</v>
      </c>
      <c r="AM614" s="1">
        <v>16</v>
      </c>
      <c r="AN614" s="1">
        <v>2</v>
      </c>
      <c r="AO614" s="1">
        <v>3</v>
      </c>
      <c r="AP614" s="1">
        <v>5</v>
      </c>
      <c r="AQ614" s="1">
        <v>-9</v>
      </c>
      <c r="AR614" s="1">
        <v>0</v>
      </c>
      <c r="AS614" s="1">
        <v>1</v>
      </c>
      <c r="AT614" s="1">
        <v>6</v>
      </c>
      <c r="AU614" s="1">
        <v>1</v>
      </c>
      <c r="AV614" s="1">
        <v>0</v>
      </c>
      <c r="AW614" s="1">
        <v>0</v>
      </c>
      <c r="AX614" s="1">
        <v>0</v>
      </c>
      <c r="AY614" s="1">
        <v>0</v>
      </c>
      <c r="AZ614" s="1">
        <v>22</v>
      </c>
      <c r="BA614" s="1">
        <v>9.0999999999999998E-2</v>
      </c>
      <c r="BC614" s="2" t="s">
        <v>1176</v>
      </c>
      <c r="BD614" s="1" t="s">
        <v>804</v>
      </c>
      <c r="BE614" s="1">
        <v>17</v>
      </c>
      <c r="BF614" s="1">
        <v>1</v>
      </c>
      <c r="BG614" s="1">
        <v>2</v>
      </c>
      <c r="BH614" s="1">
        <v>3</v>
      </c>
      <c r="BI614" s="1">
        <v>-1</v>
      </c>
      <c r="BJ614" s="1">
        <v>6</v>
      </c>
      <c r="BK614" s="1">
        <v>25</v>
      </c>
      <c r="BL614" s="1">
        <v>1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22</v>
      </c>
      <c r="BS614" s="1">
        <v>4.4999999999999998E-2</v>
      </c>
      <c r="BU614" s="2" t="s">
        <v>420</v>
      </c>
      <c r="BV614" s="1" t="s">
        <v>799</v>
      </c>
      <c r="BW614" s="1">
        <v>19</v>
      </c>
      <c r="BX614" s="1">
        <v>4</v>
      </c>
      <c r="BY614" s="1">
        <v>1</v>
      </c>
      <c r="BZ614" s="1">
        <v>5</v>
      </c>
      <c r="CA614" s="1">
        <v>-3</v>
      </c>
      <c r="CB614" s="1">
        <v>2</v>
      </c>
      <c r="CC614" s="1">
        <v>21</v>
      </c>
      <c r="CD614" s="1">
        <v>10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17</v>
      </c>
      <c r="CK614" s="1">
        <v>0.23499999999999999</v>
      </c>
      <c r="CL614" s="1" t="s">
        <v>797</v>
      </c>
      <c r="CM614" s="1" t="s">
        <v>134</v>
      </c>
      <c r="CN614" s="1" t="s">
        <v>807</v>
      </c>
      <c r="CO614" s="1">
        <v>54</v>
      </c>
      <c r="CP614" s="1">
        <v>2</v>
      </c>
      <c r="CQ614" s="1">
        <v>3</v>
      </c>
      <c r="CR614" s="1">
        <v>5</v>
      </c>
      <c r="CS614" s="1">
        <v>-9</v>
      </c>
      <c r="CT614" s="1">
        <v>12</v>
      </c>
      <c r="CU614" s="1">
        <v>75</v>
      </c>
      <c r="CV614" s="1">
        <v>25</v>
      </c>
      <c r="CW614" s="1">
        <v>0</v>
      </c>
      <c r="CX614" s="1">
        <v>0</v>
      </c>
      <c r="CY614" s="1">
        <v>0</v>
      </c>
      <c r="CZ614" s="1">
        <v>0</v>
      </c>
      <c r="DA614" s="1">
        <v>0</v>
      </c>
      <c r="DB614" s="1">
        <v>46</v>
      </c>
      <c r="DC614" s="1">
        <v>4.2999999999999997E-2</v>
      </c>
      <c r="DE614" s="2"/>
      <c r="DF614" s="1" t="s">
        <v>134</v>
      </c>
      <c r="DG614" s="1">
        <v>54</v>
      </c>
      <c r="DH614" s="1">
        <v>2</v>
      </c>
      <c r="DI614" s="1">
        <v>3</v>
      </c>
      <c r="DJ614" s="1">
        <v>5</v>
      </c>
      <c r="DK614" s="1">
        <v>-9</v>
      </c>
      <c r="DL614" s="1">
        <v>12</v>
      </c>
      <c r="DM614" s="1">
        <v>75</v>
      </c>
      <c r="DN614" s="1">
        <v>25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46</v>
      </c>
      <c r="DU614" s="1">
        <v>4.2999999999999997E-2</v>
      </c>
    </row>
    <row r="615" spans="1:125" x14ac:dyDescent="0.2">
      <c r="A615" s="2" t="s">
        <v>1177</v>
      </c>
      <c r="B615" s="1" t="s">
        <v>811</v>
      </c>
      <c r="C615" s="1">
        <v>9</v>
      </c>
      <c r="D615" s="1">
        <v>3</v>
      </c>
      <c r="E615" s="1">
        <v>2</v>
      </c>
      <c r="F615" s="1">
        <v>5</v>
      </c>
      <c r="G615" s="1">
        <v>-1</v>
      </c>
      <c r="H615" s="1">
        <v>0</v>
      </c>
      <c r="I615" s="1">
        <v>13</v>
      </c>
      <c r="J615" s="1">
        <v>2</v>
      </c>
      <c r="K615" s="1">
        <v>0</v>
      </c>
      <c r="L615" s="1">
        <v>0</v>
      </c>
      <c r="M615" s="1">
        <v>0</v>
      </c>
      <c r="N615" s="1">
        <v>0</v>
      </c>
      <c r="O615" s="1">
        <v>1</v>
      </c>
      <c r="P615" s="1">
        <v>20</v>
      </c>
      <c r="Q615" s="1">
        <v>0.15</v>
      </c>
      <c r="S615" s="1" t="s">
        <v>1141</v>
      </c>
      <c r="T615" s="1" t="s">
        <v>804</v>
      </c>
      <c r="U615" s="1">
        <v>17</v>
      </c>
      <c r="V615" s="1">
        <v>3</v>
      </c>
      <c r="W615" s="1">
        <v>2</v>
      </c>
      <c r="X615" s="1">
        <v>5</v>
      </c>
      <c r="Y615" s="1">
        <v>-2</v>
      </c>
      <c r="Z615" s="1">
        <v>2</v>
      </c>
      <c r="AA615" s="1">
        <v>12</v>
      </c>
      <c r="AB615" s="1">
        <v>22</v>
      </c>
      <c r="AC615" s="1">
        <v>1</v>
      </c>
      <c r="AD615" s="1">
        <v>0</v>
      </c>
      <c r="AE615" s="1">
        <v>0</v>
      </c>
      <c r="AF615" s="1">
        <v>0</v>
      </c>
      <c r="AG615" s="1">
        <v>0</v>
      </c>
      <c r="AH615" s="1">
        <v>38</v>
      </c>
      <c r="AI615" s="1">
        <v>7.9000000000000001E-2</v>
      </c>
      <c r="AK615" s="2" t="s">
        <v>660</v>
      </c>
      <c r="AL615" s="1" t="s">
        <v>801</v>
      </c>
      <c r="AM615" s="1">
        <v>37</v>
      </c>
      <c r="AN615" s="1">
        <v>2</v>
      </c>
      <c r="AO615" s="1">
        <v>3</v>
      </c>
      <c r="AP615" s="1">
        <v>5</v>
      </c>
      <c r="AQ615" s="1">
        <v>-10</v>
      </c>
      <c r="AR615" s="1">
        <v>6</v>
      </c>
      <c r="AS615" s="1">
        <v>49</v>
      </c>
      <c r="AT615" s="1">
        <v>17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38</v>
      </c>
      <c r="BA615" s="1">
        <v>5.2999999999999999E-2</v>
      </c>
      <c r="BC615" s="2" t="s">
        <v>720</v>
      </c>
      <c r="BD615" s="1" t="s">
        <v>811</v>
      </c>
      <c r="BE615" s="1">
        <v>22</v>
      </c>
      <c r="BF615" s="1">
        <v>1</v>
      </c>
      <c r="BG615" s="1">
        <v>2</v>
      </c>
      <c r="BH615" s="1">
        <v>3</v>
      </c>
      <c r="BI615" s="1">
        <v>-4</v>
      </c>
      <c r="BJ615" s="1">
        <v>10</v>
      </c>
      <c r="BK615" s="1">
        <v>32</v>
      </c>
      <c r="BL615" s="1">
        <v>24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27</v>
      </c>
      <c r="BS615" s="1">
        <v>3.6999999999999998E-2</v>
      </c>
      <c r="BU615" s="2" t="s">
        <v>140</v>
      </c>
      <c r="BV615" s="1" t="s">
        <v>811</v>
      </c>
      <c r="BW615" s="1">
        <v>56</v>
      </c>
      <c r="BX615" s="1">
        <v>2</v>
      </c>
      <c r="BY615" s="1">
        <v>3</v>
      </c>
      <c r="BZ615" s="1">
        <v>5</v>
      </c>
      <c r="CA615" s="1">
        <v>-9</v>
      </c>
      <c r="CB615" s="1">
        <v>94</v>
      </c>
      <c r="CC615" s="1">
        <v>146</v>
      </c>
      <c r="CD615" s="1">
        <v>15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45</v>
      </c>
      <c r="CK615" s="1">
        <v>4.3999999999999997E-2</v>
      </c>
      <c r="CL615" s="1" t="s">
        <v>797</v>
      </c>
      <c r="CM615" s="1" t="s">
        <v>1154</v>
      </c>
      <c r="CN615" s="1" t="s">
        <v>807</v>
      </c>
      <c r="CO615" s="1">
        <v>41</v>
      </c>
      <c r="CP615" s="1">
        <v>1</v>
      </c>
      <c r="CQ615" s="1">
        <v>4</v>
      </c>
      <c r="CR615" s="1">
        <v>5</v>
      </c>
      <c r="CS615" s="1">
        <v>-4</v>
      </c>
      <c r="CT615" s="1">
        <v>16</v>
      </c>
      <c r="CU615" s="1">
        <v>17</v>
      </c>
      <c r="CV615" s="1">
        <v>59</v>
      </c>
      <c r="CW615" s="1">
        <v>0</v>
      </c>
      <c r="CX615" s="1">
        <v>0</v>
      </c>
      <c r="CY615" s="1">
        <v>0</v>
      </c>
      <c r="CZ615" s="1">
        <v>0</v>
      </c>
      <c r="DA615" s="1">
        <v>0</v>
      </c>
      <c r="DB615" s="1">
        <v>38</v>
      </c>
      <c r="DC615" s="1">
        <v>2.5999999999999999E-2</v>
      </c>
      <c r="DE615" s="2"/>
      <c r="DF615" s="1" t="s">
        <v>1154</v>
      </c>
      <c r="DG615" s="1">
        <v>41</v>
      </c>
      <c r="DH615" s="1">
        <v>1</v>
      </c>
      <c r="DI615" s="1">
        <v>4</v>
      </c>
      <c r="DJ615" s="1">
        <v>5</v>
      </c>
      <c r="DK615" s="1">
        <v>-4</v>
      </c>
      <c r="DL615" s="1">
        <v>16</v>
      </c>
      <c r="DM615" s="1">
        <v>17</v>
      </c>
      <c r="DN615" s="1">
        <v>59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38</v>
      </c>
      <c r="DU615" s="1">
        <v>2.5999999999999999E-2</v>
      </c>
    </row>
    <row r="616" spans="1:125" x14ac:dyDescent="0.2">
      <c r="A616" s="2" t="s">
        <v>297</v>
      </c>
      <c r="B616" s="1" t="s">
        <v>817</v>
      </c>
      <c r="C616" s="1">
        <v>10</v>
      </c>
      <c r="D616" s="1">
        <v>2</v>
      </c>
      <c r="E616" s="1">
        <v>3</v>
      </c>
      <c r="F616" s="1">
        <v>5</v>
      </c>
      <c r="G616" s="1">
        <v>1</v>
      </c>
      <c r="H616" s="1">
        <v>4</v>
      </c>
      <c r="I616" s="1">
        <v>5</v>
      </c>
      <c r="J616" s="1">
        <v>7</v>
      </c>
      <c r="K616" s="1">
        <v>2</v>
      </c>
      <c r="L616" s="1">
        <v>0</v>
      </c>
      <c r="M616" s="1">
        <v>0</v>
      </c>
      <c r="N616" s="1">
        <v>0</v>
      </c>
      <c r="O616" s="1">
        <v>1</v>
      </c>
      <c r="P616" s="1">
        <v>29</v>
      </c>
      <c r="Q616" s="1">
        <v>6.9000000000000006E-2</v>
      </c>
      <c r="S616" s="1" t="s">
        <v>1005</v>
      </c>
      <c r="T616" s="1" t="s">
        <v>795</v>
      </c>
      <c r="U616" s="1">
        <v>27</v>
      </c>
      <c r="V616" s="1">
        <v>2</v>
      </c>
      <c r="W616" s="1">
        <v>3</v>
      </c>
      <c r="X616" s="1">
        <v>5</v>
      </c>
      <c r="Y616" s="1">
        <v>-2</v>
      </c>
      <c r="Z616" s="1">
        <v>6</v>
      </c>
      <c r="AA616" s="1">
        <v>14</v>
      </c>
      <c r="AB616" s="1">
        <v>5</v>
      </c>
      <c r="AC616" s="1">
        <v>0</v>
      </c>
      <c r="AD616" s="1">
        <v>1</v>
      </c>
      <c r="AE616" s="1">
        <v>0</v>
      </c>
      <c r="AF616" s="1">
        <v>0</v>
      </c>
      <c r="AG616" s="1">
        <v>1</v>
      </c>
      <c r="AH616" s="1">
        <v>18</v>
      </c>
      <c r="AI616" s="1">
        <v>0.111</v>
      </c>
      <c r="AK616" s="2" t="s">
        <v>1040</v>
      </c>
      <c r="AL616" s="1" t="s">
        <v>823</v>
      </c>
      <c r="AM616" s="1">
        <v>37</v>
      </c>
      <c r="AN616" s="1">
        <v>1</v>
      </c>
      <c r="AO616" s="1">
        <v>4</v>
      </c>
      <c r="AP616" s="1">
        <v>5</v>
      </c>
      <c r="AQ616" s="1">
        <v>-8</v>
      </c>
      <c r="AR616" s="1">
        <v>35</v>
      </c>
      <c r="AS616" s="1">
        <v>46</v>
      </c>
      <c r="AT616" s="1">
        <v>14</v>
      </c>
      <c r="AU616" s="1">
        <v>0</v>
      </c>
      <c r="AV616" s="1">
        <v>0</v>
      </c>
      <c r="AW616" s="1">
        <v>0</v>
      </c>
      <c r="AX616" s="1">
        <v>0</v>
      </c>
      <c r="AY616" s="1">
        <v>1</v>
      </c>
      <c r="AZ616" s="1">
        <v>25</v>
      </c>
      <c r="BA616" s="1">
        <v>0.04</v>
      </c>
      <c r="BC616" s="2" t="s">
        <v>528</v>
      </c>
      <c r="BD616" s="1" t="s">
        <v>806</v>
      </c>
      <c r="BE616" s="1">
        <v>11</v>
      </c>
      <c r="BF616" s="1">
        <v>1</v>
      </c>
      <c r="BG616" s="1">
        <v>2</v>
      </c>
      <c r="BH616" s="1">
        <v>3</v>
      </c>
      <c r="BI616" s="1">
        <v>-3</v>
      </c>
      <c r="BJ616" s="1">
        <v>4</v>
      </c>
      <c r="BK616" s="1">
        <v>8</v>
      </c>
      <c r="BL616" s="1">
        <v>2</v>
      </c>
      <c r="BM616" s="1">
        <v>0</v>
      </c>
      <c r="BN616" s="1">
        <v>1</v>
      </c>
      <c r="BO616" s="1">
        <v>0</v>
      </c>
      <c r="BP616" s="1">
        <v>0</v>
      </c>
      <c r="BQ616" s="1">
        <v>0</v>
      </c>
      <c r="BR616" s="1">
        <v>26</v>
      </c>
      <c r="BS616" s="1">
        <v>3.7999999999999999E-2</v>
      </c>
      <c r="BU616" s="2" t="s">
        <v>135</v>
      </c>
      <c r="BV616" s="1" t="s">
        <v>815</v>
      </c>
      <c r="BW616" s="1">
        <v>21</v>
      </c>
      <c r="BX616" s="1">
        <v>4</v>
      </c>
      <c r="BY616" s="1">
        <v>1</v>
      </c>
      <c r="BZ616" s="1">
        <v>5</v>
      </c>
      <c r="CA616" s="1">
        <v>2</v>
      </c>
      <c r="CB616" s="1">
        <v>2</v>
      </c>
      <c r="CC616" s="1">
        <v>16</v>
      </c>
      <c r="CD616" s="1">
        <v>11</v>
      </c>
      <c r="CE616" s="1">
        <v>1</v>
      </c>
      <c r="CF616" s="1">
        <v>1</v>
      </c>
      <c r="CG616" s="1">
        <v>0</v>
      </c>
      <c r="CH616" s="1">
        <v>0</v>
      </c>
      <c r="CI616" s="1">
        <v>1</v>
      </c>
      <c r="CJ616" s="1">
        <v>40</v>
      </c>
      <c r="CK616" s="1">
        <v>0.1</v>
      </c>
      <c r="CL616" s="1" t="s">
        <v>797</v>
      </c>
      <c r="CM616" s="1" t="s">
        <v>1492</v>
      </c>
      <c r="CN616" s="1" t="s">
        <v>1616</v>
      </c>
      <c r="CO616" s="1">
        <v>26</v>
      </c>
      <c r="CP616" s="1">
        <v>2</v>
      </c>
      <c r="CQ616" s="1">
        <v>3</v>
      </c>
      <c r="CR616" s="1">
        <v>5</v>
      </c>
      <c r="CS616" s="1">
        <v>-10</v>
      </c>
      <c r="CT616" s="1">
        <v>8</v>
      </c>
      <c r="CU616" s="1">
        <v>59</v>
      </c>
      <c r="CV616" s="1">
        <v>6</v>
      </c>
      <c r="CW616" s="1">
        <v>0</v>
      </c>
      <c r="CX616" s="1">
        <v>0</v>
      </c>
      <c r="CY616" s="1">
        <v>0</v>
      </c>
      <c r="CZ616" s="1">
        <v>0</v>
      </c>
      <c r="DA616" s="1">
        <v>0</v>
      </c>
      <c r="DB616" s="1">
        <v>44</v>
      </c>
      <c r="DC616" s="1">
        <v>4.4999999999999998E-2</v>
      </c>
      <c r="DE616" s="2"/>
      <c r="DF616" s="1" t="s">
        <v>1492</v>
      </c>
      <c r="DG616" s="1">
        <v>26</v>
      </c>
      <c r="DH616" s="1">
        <v>2</v>
      </c>
      <c r="DI616" s="1">
        <v>3</v>
      </c>
      <c r="DJ616" s="1">
        <v>5</v>
      </c>
      <c r="DK616" s="1">
        <v>-10</v>
      </c>
      <c r="DL616" s="1">
        <v>8</v>
      </c>
      <c r="DM616" s="1">
        <v>59</v>
      </c>
      <c r="DN616" s="1">
        <v>6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44</v>
      </c>
      <c r="DU616" s="1">
        <v>4.4999999999999998E-2</v>
      </c>
    </row>
    <row r="617" spans="1:125" x14ac:dyDescent="0.2">
      <c r="A617" s="2" t="s">
        <v>1016</v>
      </c>
      <c r="B617" s="1" t="s">
        <v>825</v>
      </c>
      <c r="C617" s="1">
        <v>17</v>
      </c>
      <c r="D617" s="1">
        <v>1</v>
      </c>
      <c r="E617" s="1">
        <v>4</v>
      </c>
      <c r="F617" s="1">
        <v>5</v>
      </c>
      <c r="G617" s="1">
        <v>1</v>
      </c>
      <c r="H617" s="1">
        <v>8</v>
      </c>
      <c r="I617" s="1">
        <v>10</v>
      </c>
      <c r="J617" s="1">
        <v>20</v>
      </c>
      <c r="K617" s="1">
        <v>0</v>
      </c>
      <c r="L617" s="1">
        <v>2</v>
      </c>
      <c r="M617" s="1">
        <v>0</v>
      </c>
      <c r="N617" s="1">
        <v>0</v>
      </c>
      <c r="O617" s="1">
        <v>0</v>
      </c>
      <c r="P617" s="1">
        <v>19</v>
      </c>
      <c r="Q617" s="1">
        <v>5.2999999999999999E-2</v>
      </c>
      <c r="S617" s="1" t="s">
        <v>1157</v>
      </c>
      <c r="T617" s="1" t="s">
        <v>809</v>
      </c>
      <c r="U617" s="1">
        <v>12</v>
      </c>
      <c r="V617" s="1">
        <v>3</v>
      </c>
      <c r="W617" s="1">
        <v>2</v>
      </c>
      <c r="X617" s="1">
        <v>5</v>
      </c>
      <c r="Y617" s="1">
        <v>-3</v>
      </c>
      <c r="Z617" s="1">
        <v>4</v>
      </c>
      <c r="AA617" s="1">
        <v>19</v>
      </c>
      <c r="AB617" s="1">
        <v>6</v>
      </c>
      <c r="AC617" s="1">
        <v>1</v>
      </c>
      <c r="AD617" s="1">
        <v>1</v>
      </c>
      <c r="AE617" s="1">
        <v>0</v>
      </c>
      <c r="AF617" s="1">
        <v>0</v>
      </c>
      <c r="AG617" s="1">
        <v>0</v>
      </c>
      <c r="AH617" s="1">
        <v>21</v>
      </c>
      <c r="AI617" s="1">
        <v>0.14299999999999999</v>
      </c>
      <c r="AK617" s="2" t="s">
        <v>768</v>
      </c>
      <c r="AL617" s="1" t="s">
        <v>798</v>
      </c>
      <c r="AM617" s="1">
        <v>34</v>
      </c>
      <c r="AN617" s="1">
        <v>1</v>
      </c>
      <c r="AO617" s="1">
        <v>4</v>
      </c>
      <c r="AP617" s="1">
        <v>5</v>
      </c>
      <c r="AQ617" s="1">
        <v>3</v>
      </c>
      <c r="AR617" s="1">
        <v>13</v>
      </c>
      <c r="AS617" s="1">
        <v>30</v>
      </c>
      <c r="AT617" s="1">
        <v>37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48</v>
      </c>
      <c r="BA617" s="1">
        <v>2.1000000000000001E-2</v>
      </c>
      <c r="BC617" s="2" t="s">
        <v>1091</v>
      </c>
      <c r="BD617" s="1" t="s">
        <v>815</v>
      </c>
      <c r="BE617" s="1">
        <v>36</v>
      </c>
      <c r="BF617" s="1">
        <v>0</v>
      </c>
      <c r="BG617" s="1">
        <v>3</v>
      </c>
      <c r="BH617" s="1">
        <v>3</v>
      </c>
      <c r="BI617" s="1">
        <v>-9</v>
      </c>
      <c r="BJ617" s="1">
        <v>40</v>
      </c>
      <c r="BK617" s="1">
        <v>53</v>
      </c>
      <c r="BL617" s="1">
        <v>39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27</v>
      </c>
      <c r="BS617" s="1">
        <v>0</v>
      </c>
      <c r="BU617" s="2" t="s">
        <v>464</v>
      </c>
      <c r="BV617" s="1" t="s">
        <v>795</v>
      </c>
      <c r="BW617" s="1">
        <v>56</v>
      </c>
      <c r="BX617" s="1">
        <v>4</v>
      </c>
      <c r="BY617" s="1">
        <v>1</v>
      </c>
      <c r="BZ617" s="1">
        <v>5</v>
      </c>
      <c r="CA617" s="1">
        <v>-24</v>
      </c>
      <c r="CB617" s="1">
        <v>20</v>
      </c>
      <c r="CC617" s="1">
        <v>70</v>
      </c>
      <c r="CD617" s="1">
        <v>28</v>
      </c>
      <c r="CE617" s="1">
        <v>1</v>
      </c>
      <c r="CF617" s="1">
        <v>0</v>
      </c>
      <c r="CG617" s="1">
        <v>0</v>
      </c>
      <c r="CH617" s="1">
        <v>0</v>
      </c>
      <c r="CI617" s="1">
        <v>1</v>
      </c>
      <c r="CJ617" s="1">
        <v>52</v>
      </c>
      <c r="CK617" s="1">
        <v>7.6999999999999999E-2</v>
      </c>
      <c r="CL617" s="1" t="s">
        <v>797</v>
      </c>
      <c r="CM617" s="1" t="s">
        <v>375</v>
      </c>
      <c r="CN617" s="1" t="s">
        <v>796</v>
      </c>
      <c r="CO617" s="1">
        <v>25</v>
      </c>
      <c r="CP617" s="1">
        <v>0</v>
      </c>
      <c r="CQ617" s="1">
        <v>5</v>
      </c>
      <c r="CR617" s="1">
        <v>5</v>
      </c>
      <c r="CS617" s="1">
        <v>2</v>
      </c>
      <c r="CT617" s="1">
        <v>8</v>
      </c>
      <c r="CU617" s="1">
        <v>14</v>
      </c>
      <c r="CV617" s="1">
        <v>17</v>
      </c>
      <c r="CW617" s="1">
        <v>0</v>
      </c>
      <c r="CX617" s="1">
        <v>1</v>
      </c>
      <c r="CY617" s="1">
        <v>0</v>
      </c>
      <c r="CZ617" s="1">
        <v>0</v>
      </c>
      <c r="DA617" s="1">
        <v>0</v>
      </c>
      <c r="DB617" s="1">
        <v>21</v>
      </c>
      <c r="DC617" s="1">
        <v>0</v>
      </c>
      <c r="DE617" s="2"/>
      <c r="DF617" s="1" t="s">
        <v>375</v>
      </c>
      <c r="DG617" s="1">
        <v>25</v>
      </c>
      <c r="DH617" s="1">
        <v>0</v>
      </c>
      <c r="DI617" s="1">
        <v>5</v>
      </c>
      <c r="DJ617" s="1">
        <v>5</v>
      </c>
      <c r="DK617" s="1">
        <v>2</v>
      </c>
      <c r="DL617" s="1">
        <v>8</v>
      </c>
      <c r="DM617" s="1">
        <v>14</v>
      </c>
      <c r="DN617" s="1">
        <v>17</v>
      </c>
      <c r="DO617" s="1">
        <v>0</v>
      </c>
      <c r="DP617" s="1">
        <v>1</v>
      </c>
      <c r="DQ617" s="1">
        <v>0</v>
      </c>
      <c r="DR617" s="1">
        <v>0</v>
      </c>
      <c r="DS617" s="1">
        <v>0</v>
      </c>
      <c r="DT617" s="1">
        <v>21</v>
      </c>
      <c r="DU617" s="1">
        <v>0</v>
      </c>
    </row>
    <row r="618" spans="1:125" x14ac:dyDescent="0.2">
      <c r="A618" s="2" t="s">
        <v>1178</v>
      </c>
      <c r="B618" s="1" t="s">
        <v>813</v>
      </c>
      <c r="C618" s="1">
        <v>42</v>
      </c>
      <c r="D618" s="1">
        <v>2</v>
      </c>
      <c r="E618" s="1">
        <v>3</v>
      </c>
      <c r="F618" s="1">
        <v>5</v>
      </c>
      <c r="G618" s="1">
        <v>-18</v>
      </c>
      <c r="H618" s="1">
        <v>45</v>
      </c>
      <c r="I618" s="1">
        <v>81</v>
      </c>
      <c r="J618" s="1">
        <v>74</v>
      </c>
      <c r="K618" s="1">
        <v>0</v>
      </c>
      <c r="L618" s="1">
        <v>0</v>
      </c>
      <c r="M618" s="1">
        <v>0</v>
      </c>
      <c r="N618" s="1">
        <v>0</v>
      </c>
      <c r="O618" s="1">
        <v>1</v>
      </c>
      <c r="P618" s="1">
        <v>25</v>
      </c>
      <c r="Q618" s="1">
        <v>0.08</v>
      </c>
      <c r="S618" s="1" t="s">
        <v>762</v>
      </c>
      <c r="T618" s="1" t="s">
        <v>809</v>
      </c>
      <c r="U618" s="1">
        <v>35</v>
      </c>
      <c r="V618" s="1">
        <v>1</v>
      </c>
      <c r="W618" s="1">
        <v>4</v>
      </c>
      <c r="X618" s="1">
        <v>5</v>
      </c>
      <c r="Y618" s="1">
        <v>-12</v>
      </c>
      <c r="Z618" s="1">
        <v>10</v>
      </c>
      <c r="AA618" s="1">
        <v>48</v>
      </c>
      <c r="AB618" s="1">
        <v>49</v>
      </c>
      <c r="AC618" s="1">
        <v>0</v>
      </c>
      <c r="AD618" s="1">
        <v>3</v>
      </c>
      <c r="AE618" s="1">
        <v>0</v>
      </c>
      <c r="AF618" s="1">
        <v>0</v>
      </c>
      <c r="AG618" s="1">
        <v>0</v>
      </c>
      <c r="AH618" s="1">
        <v>41</v>
      </c>
      <c r="AI618" s="1">
        <v>2.4E-2</v>
      </c>
      <c r="AK618" s="2" t="s">
        <v>264</v>
      </c>
      <c r="AL618" s="1" t="s">
        <v>806</v>
      </c>
      <c r="AM618" s="1">
        <v>22</v>
      </c>
      <c r="AN618" s="1">
        <v>3</v>
      </c>
      <c r="AO618" s="1">
        <v>2</v>
      </c>
      <c r="AP618" s="1">
        <v>5</v>
      </c>
      <c r="AQ618" s="1">
        <v>3</v>
      </c>
      <c r="AR618" s="1">
        <v>2</v>
      </c>
      <c r="AS618" s="1">
        <v>26</v>
      </c>
      <c r="AT618" s="1">
        <v>2</v>
      </c>
      <c r="AU618" s="1">
        <v>0</v>
      </c>
      <c r="AV618" s="1">
        <v>0</v>
      </c>
      <c r="AW618" s="1">
        <v>0</v>
      </c>
      <c r="AX618" s="1">
        <v>0</v>
      </c>
      <c r="AY618" s="1">
        <v>1</v>
      </c>
      <c r="AZ618" s="1">
        <v>13</v>
      </c>
      <c r="BA618" s="1">
        <v>0.23100000000000001</v>
      </c>
      <c r="BC618" s="2" t="s">
        <v>137</v>
      </c>
      <c r="BD618" s="1" t="s">
        <v>795</v>
      </c>
      <c r="BE618" s="1">
        <v>23</v>
      </c>
      <c r="BF618" s="1">
        <v>2</v>
      </c>
      <c r="BG618" s="1">
        <v>1</v>
      </c>
      <c r="BH618" s="1">
        <v>3</v>
      </c>
      <c r="BI618" s="1">
        <v>1</v>
      </c>
      <c r="BJ618" s="1">
        <v>11</v>
      </c>
      <c r="BK618" s="1">
        <v>37</v>
      </c>
      <c r="BL618" s="1">
        <v>6</v>
      </c>
      <c r="BM618" s="1">
        <v>0</v>
      </c>
      <c r="BN618" s="1">
        <v>0</v>
      </c>
      <c r="BO618" s="1">
        <v>0</v>
      </c>
      <c r="BP618" s="1">
        <v>0</v>
      </c>
      <c r="BQ618" s="1">
        <v>1</v>
      </c>
      <c r="BR618" s="1">
        <v>23</v>
      </c>
      <c r="BS618" s="1">
        <v>8.6999999999999994E-2</v>
      </c>
      <c r="BU618" s="2" t="s">
        <v>152</v>
      </c>
      <c r="BV618" s="1" t="s">
        <v>811</v>
      </c>
      <c r="BW618" s="1">
        <v>18</v>
      </c>
      <c r="BX618" s="1">
        <v>4</v>
      </c>
      <c r="BY618" s="1">
        <v>1</v>
      </c>
      <c r="BZ618" s="1">
        <v>5</v>
      </c>
      <c r="CA618" s="1">
        <v>-1</v>
      </c>
      <c r="CB618" s="1">
        <v>4</v>
      </c>
      <c r="CC618" s="1">
        <v>26</v>
      </c>
      <c r="CD618" s="1">
        <v>7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16</v>
      </c>
      <c r="CK618" s="1">
        <v>0.25</v>
      </c>
      <c r="CL618" s="1" t="s">
        <v>797</v>
      </c>
      <c r="CM618" s="1" t="s">
        <v>341</v>
      </c>
      <c r="CN618" s="1" t="s">
        <v>806</v>
      </c>
      <c r="CO618" s="1">
        <v>62</v>
      </c>
      <c r="CP618" s="1">
        <v>1</v>
      </c>
      <c r="CQ618" s="1">
        <v>4</v>
      </c>
      <c r="CR618" s="1">
        <v>5</v>
      </c>
      <c r="CS618" s="1">
        <v>-9</v>
      </c>
      <c r="CT618" s="1">
        <v>88</v>
      </c>
      <c r="CU618" s="1">
        <v>137</v>
      </c>
      <c r="CV618" s="1">
        <v>23</v>
      </c>
      <c r="CW618" s="1">
        <v>0</v>
      </c>
      <c r="CX618" s="1">
        <v>0</v>
      </c>
      <c r="CY618" s="1">
        <v>0</v>
      </c>
      <c r="CZ618" s="1">
        <v>0</v>
      </c>
      <c r="DA618" s="1">
        <v>0</v>
      </c>
      <c r="DB618" s="1">
        <v>67</v>
      </c>
      <c r="DC618" s="1">
        <v>1.4999999999999999E-2</v>
      </c>
      <c r="DE618" s="2"/>
      <c r="DF618" s="1" t="s">
        <v>341</v>
      </c>
      <c r="DG618" s="1">
        <v>62</v>
      </c>
      <c r="DH618" s="1">
        <v>1</v>
      </c>
      <c r="DI618" s="1">
        <v>4</v>
      </c>
      <c r="DJ618" s="1">
        <v>5</v>
      </c>
      <c r="DK618" s="1">
        <v>-9</v>
      </c>
      <c r="DL618" s="1">
        <v>88</v>
      </c>
      <c r="DM618" s="1">
        <v>137</v>
      </c>
      <c r="DN618" s="1">
        <v>23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67</v>
      </c>
      <c r="DU618" s="1">
        <v>1.4999999999999999E-2</v>
      </c>
    </row>
    <row r="619" spans="1:125" x14ac:dyDescent="0.2">
      <c r="A619" s="2" t="s">
        <v>1167</v>
      </c>
      <c r="B619" s="1" t="s">
        <v>812</v>
      </c>
      <c r="C619" s="1">
        <v>58</v>
      </c>
      <c r="D619" s="1">
        <v>1</v>
      </c>
      <c r="E619" s="1">
        <v>4</v>
      </c>
      <c r="F619" s="1">
        <v>5</v>
      </c>
      <c r="G619" s="1">
        <v>-4</v>
      </c>
      <c r="H619" s="1">
        <v>12</v>
      </c>
      <c r="I619" s="1">
        <v>31</v>
      </c>
      <c r="J619" s="1">
        <v>85</v>
      </c>
      <c r="K619" s="1">
        <v>0</v>
      </c>
      <c r="L619" s="1">
        <v>0</v>
      </c>
      <c r="M619" s="1">
        <v>0</v>
      </c>
      <c r="N619" s="1">
        <v>0</v>
      </c>
      <c r="O619" s="1">
        <v>1</v>
      </c>
      <c r="P619" s="1">
        <v>19</v>
      </c>
      <c r="Q619" s="1">
        <v>5.2999999999999999E-2</v>
      </c>
      <c r="S619" s="1" t="s">
        <v>1083</v>
      </c>
      <c r="T619" s="1" t="s">
        <v>798</v>
      </c>
      <c r="U619" s="1">
        <v>51</v>
      </c>
      <c r="V619" s="1">
        <v>4</v>
      </c>
      <c r="W619" s="1">
        <v>1</v>
      </c>
      <c r="X619" s="1">
        <v>5</v>
      </c>
      <c r="Y619" s="1">
        <v>-6</v>
      </c>
      <c r="Z619" s="1">
        <v>63</v>
      </c>
      <c r="AA619" s="1">
        <v>111</v>
      </c>
      <c r="AB619" s="1">
        <v>17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28</v>
      </c>
      <c r="AI619" s="1">
        <v>0.14299999999999999</v>
      </c>
      <c r="AK619" s="2" t="s">
        <v>970</v>
      </c>
      <c r="AL619" s="1" t="s">
        <v>798</v>
      </c>
      <c r="AM619" s="1">
        <v>51</v>
      </c>
      <c r="AN619" s="1">
        <v>1</v>
      </c>
      <c r="AO619" s="1">
        <v>4</v>
      </c>
      <c r="AP619" s="1">
        <v>5</v>
      </c>
      <c r="AQ619" s="1">
        <v>3</v>
      </c>
      <c r="AR619" s="1">
        <v>62</v>
      </c>
      <c r="AS619" s="1">
        <v>72</v>
      </c>
      <c r="AT619" s="1">
        <v>80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47</v>
      </c>
      <c r="BA619" s="1">
        <v>2.1000000000000001E-2</v>
      </c>
      <c r="BC619" s="2" t="s">
        <v>620</v>
      </c>
      <c r="BD619" s="1" t="s">
        <v>796</v>
      </c>
      <c r="BE619" s="1">
        <v>35</v>
      </c>
      <c r="BF619" s="1">
        <v>0</v>
      </c>
      <c r="BG619" s="1">
        <v>3</v>
      </c>
      <c r="BH619" s="1">
        <v>3</v>
      </c>
      <c r="BI619" s="1">
        <v>9</v>
      </c>
      <c r="BJ619" s="1">
        <v>8</v>
      </c>
      <c r="BK619" s="1">
        <v>53</v>
      </c>
      <c r="BL619" s="1">
        <v>41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22</v>
      </c>
      <c r="BS619" s="1">
        <v>0</v>
      </c>
      <c r="BU619" s="2" t="s">
        <v>931</v>
      </c>
      <c r="BV619" s="1" t="s">
        <v>806</v>
      </c>
      <c r="BW619" s="1">
        <v>19</v>
      </c>
      <c r="BX619" s="1">
        <v>0</v>
      </c>
      <c r="BY619" s="1">
        <v>5</v>
      </c>
      <c r="BZ619" s="1">
        <v>5</v>
      </c>
      <c r="CA619" s="1">
        <v>-1</v>
      </c>
      <c r="CB619" s="1">
        <v>21</v>
      </c>
      <c r="CC619" s="1">
        <v>20</v>
      </c>
      <c r="CD619" s="1">
        <v>18</v>
      </c>
      <c r="CE619" s="1">
        <v>0</v>
      </c>
      <c r="CF619" s="1">
        <v>2</v>
      </c>
      <c r="CG619" s="1">
        <v>0</v>
      </c>
      <c r="CH619" s="1">
        <v>0</v>
      </c>
      <c r="CI619" s="1">
        <v>0</v>
      </c>
      <c r="CJ619" s="1">
        <v>17</v>
      </c>
      <c r="CK619" s="1">
        <v>0</v>
      </c>
      <c r="CL619" s="1" t="s">
        <v>797</v>
      </c>
      <c r="CM619" s="1" t="s">
        <v>1136</v>
      </c>
      <c r="CN619" s="1" t="s">
        <v>815</v>
      </c>
      <c r="CO619" s="1">
        <v>46</v>
      </c>
      <c r="CP619" s="1">
        <v>0</v>
      </c>
      <c r="CQ619" s="1">
        <v>5</v>
      </c>
      <c r="CR619" s="1">
        <v>5</v>
      </c>
      <c r="CS619" s="1">
        <v>-30</v>
      </c>
      <c r="CT619" s="1">
        <v>44</v>
      </c>
      <c r="CU619" s="1">
        <v>67</v>
      </c>
      <c r="CV619" s="1">
        <v>105</v>
      </c>
      <c r="CW619" s="1">
        <v>0</v>
      </c>
      <c r="CX619" s="1">
        <v>0</v>
      </c>
      <c r="CY619" s="1">
        <v>0</v>
      </c>
      <c r="CZ619" s="1">
        <v>1</v>
      </c>
      <c r="DA619" s="1">
        <v>0</v>
      </c>
      <c r="DB619" s="1">
        <v>38</v>
      </c>
      <c r="DC619" s="1">
        <v>0</v>
      </c>
      <c r="DE619" s="2"/>
      <c r="DF619" s="1" t="s">
        <v>1136</v>
      </c>
      <c r="DG619" s="1">
        <v>46</v>
      </c>
      <c r="DH619" s="1">
        <v>0</v>
      </c>
      <c r="DI619" s="1">
        <v>5</v>
      </c>
      <c r="DJ619" s="1">
        <v>5</v>
      </c>
      <c r="DK619" s="1">
        <v>-30</v>
      </c>
      <c r="DL619" s="1">
        <v>44</v>
      </c>
      <c r="DM619" s="1">
        <v>67</v>
      </c>
      <c r="DN619" s="1">
        <v>105</v>
      </c>
      <c r="DO619" s="1">
        <v>0</v>
      </c>
      <c r="DP619" s="1">
        <v>0</v>
      </c>
      <c r="DQ619" s="1">
        <v>0</v>
      </c>
      <c r="DR619" s="1">
        <v>1</v>
      </c>
      <c r="DS619" s="1">
        <v>0</v>
      </c>
      <c r="DT619" s="1">
        <v>38</v>
      </c>
      <c r="DU619" s="1">
        <v>0</v>
      </c>
    </row>
    <row r="620" spans="1:125" x14ac:dyDescent="0.2">
      <c r="A620" s="2" t="s">
        <v>1179</v>
      </c>
      <c r="B620" s="1" t="s">
        <v>814</v>
      </c>
      <c r="C620" s="1">
        <v>30</v>
      </c>
      <c r="D620" s="1">
        <v>2</v>
      </c>
      <c r="E620" s="1">
        <v>3</v>
      </c>
      <c r="F620" s="1">
        <v>5</v>
      </c>
      <c r="G620" s="1">
        <v>-4</v>
      </c>
      <c r="H620" s="1">
        <v>40</v>
      </c>
      <c r="I620" s="1">
        <v>21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24</v>
      </c>
      <c r="Q620" s="1">
        <v>8.3000000000000004E-2</v>
      </c>
      <c r="S620" s="1" t="s">
        <v>428</v>
      </c>
      <c r="T620" s="1" t="s">
        <v>816</v>
      </c>
      <c r="U620" s="1">
        <v>67</v>
      </c>
      <c r="V620" s="1">
        <v>3</v>
      </c>
      <c r="W620" s="1">
        <v>2</v>
      </c>
      <c r="X620" s="1">
        <v>5</v>
      </c>
      <c r="Y620" s="1">
        <v>-2</v>
      </c>
      <c r="Z620" s="1">
        <v>60</v>
      </c>
      <c r="AA620" s="1">
        <v>79</v>
      </c>
      <c r="AB620" s="1">
        <v>54</v>
      </c>
      <c r="AC620" s="1">
        <v>0</v>
      </c>
      <c r="AD620" s="1">
        <v>0</v>
      </c>
      <c r="AE620" s="1">
        <v>1</v>
      </c>
      <c r="AF620" s="1">
        <v>0</v>
      </c>
      <c r="AG620" s="1">
        <v>0</v>
      </c>
      <c r="AH620" s="1">
        <v>57</v>
      </c>
      <c r="AI620" s="1">
        <v>5.2999999999999999E-2</v>
      </c>
      <c r="AK620" s="2" t="s">
        <v>450</v>
      </c>
      <c r="AL620" s="1" t="s">
        <v>825</v>
      </c>
      <c r="AM620" s="1">
        <v>51</v>
      </c>
      <c r="AN620" s="1">
        <v>2</v>
      </c>
      <c r="AO620" s="1">
        <v>3</v>
      </c>
      <c r="AP620" s="1">
        <v>5</v>
      </c>
      <c r="AQ620" s="1">
        <v>0</v>
      </c>
      <c r="AR620" s="1">
        <v>114</v>
      </c>
      <c r="AS620" s="1">
        <v>67</v>
      </c>
      <c r="AT620" s="1">
        <v>10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24</v>
      </c>
      <c r="BA620" s="1">
        <v>8.3000000000000004E-2</v>
      </c>
      <c r="BC620" s="2" t="s">
        <v>187</v>
      </c>
      <c r="BD620" s="1" t="s">
        <v>798</v>
      </c>
      <c r="BE620" s="1">
        <v>13</v>
      </c>
      <c r="BF620" s="1">
        <v>2</v>
      </c>
      <c r="BG620" s="1">
        <v>1</v>
      </c>
      <c r="BH620" s="1">
        <v>3</v>
      </c>
      <c r="BI620" s="1">
        <v>-1</v>
      </c>
      <c r="BJ620" s="1">
        <v>10</v>
      </c>
      <c r="BK620" s="1">
        <v>22</v>
      </c>
      <c r="BL620" s="1">
        <v>7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21</v>
      </c>
      <c r="BS620" s="1">
        <v>9.5000000000000001E-2</v>
      </c>
      <c r="BU620" s="2" t="s">
        <v>948</v>
      </c>
      <c r="BV620" s="1" t="s">
        <v>801</v>
      </c>
      <c r="BW620" s="1">
        <v>69</v>
      </c>
      <c r="BX620" s="1">
        <v>0</v>
      </c>
      <c r="BY620" s="1">
        <v>5</v>
      </c>
      <c r="BZ620" s="1">
        <v>5</v>
      </c>
      <c r="CA620" s="1">
        <v>-13</v>
      </c>
      <c r="CB620" s="1">
        <v>28</v>
      </c>
      <c r="CC620" s="1">
        <v>73</v>
      </c>
      <c r="CD620" s="1">
        <v>132</v>
      </c>
      <c r="CE620" s="1">
        <v>0</v>
      </c>
      <c r="CF620" s="1">
        <v>0</v>
      </c>
      <c r="CG620" s="1">
        <v>0</v>
      </c>
      <c r="CH620" s="1">
        <v>1</v>
      </c>
      <c r="CI620" s="1">
        <v>0</v>
      </c>
      <c r="CJ620" s="1">
        <v>35</v>
      </c>
      <c r="CK620" s="1">
        <v>0</v>
      </c>
      <c r="CL620" s="1" t="s">
        <v>797</v>
      </c>
      <c r="CM620" s="1" t="s">
        <v>1655</v>
      </c>
      <c r="CN620" s="1" t="s">
        <v>823</v>
      </c>
      <c r="CO620" s="1">
        <v>21</v>
      </c>
      <c r="CP620" s="1">
        <v>3</v>
      </c>
      <c r="CQ620" s="1">
        <v>2</v>
      </c>
      <c r="CR620" s="1">
        <v>5</v>
      </c>
      <c r="CS620" s="1">
        <v>3</v>
      </c>
      <c r="CT620" s="1">
        <v>2</v>
      </c>
      <c r="CU620" s="1">
        <v>18</v>
      </c>
      <c r="CV620" s="1">
        <v>7</v>
      </c>
      <c r="CW620" s="1">
        <v>0</v>
      </c>
      <c r="CX620" s="1">
        <v>1</v>
      </c>
      <c r="CY620" s="1">
        <v>0</v>
      </c>
      <c r="CZ620" s="1">
        <v>0</v>
      </c>
      <c r="DA620" s="1">
        <v>1</v>
      </c>
      <c r="DB620" s="1">
        <v>29</v>
      </c>
      <c r="DC620" s="1">
        <v>0.10299999999999999</v>
      </c>
      <c r="DE620" s="2"/>
      <c r="DF620" s="1" t="s">
        <v>1655</v>
      </c>
      <c r="DG620" s="1">
        <v>21</v>
      </c>
      <c r="DH620" s="1">
        <v>3</v>
      </c>
      <c r="DI620" s="1">
        <v>2</v>
      </c>
      <c r="DJ620" s="1">
        <v>5</v>
      </c>
      <c r="DK620" s="1">
        <v>3</v>
      </c>
      <c r="DL620" s="1">
        <v>2</v>
      </c>
      <c r="DM620" s="1">
        <v>18</v>
      </c>
      <c r="DN620" s="1">
        <v>7</v>
      </c>
      <c r="DO620" s="1">
        <v>0</v>
      </c>
      <c r="DP620" s="1">
        <v>1</v>
      </c>
      <c r="DQ620" s="1">
        <v>0</v>
      </c>
      <c r="DR620" s="1">
        <v>0</v>
      </c>
      <c r="DS620" s="1">
        <v>1</v>
      </c>
      <c r="DT620" s="1">
        <v>29</v>
      </c>
      <c r="DU620" s="1">
        <v>0.10299999999999999</v>
      </c>
    </row>
    <row r="621" spans="1:125" x14ac:dyDescent="0.2">
      <c r="A621" s="2" t="s">
        <v>459</v>
      </c>
      <c r="B621" s="1" t="s">
        <v>814</v>
      </c>
      <c r="C621" s="1">
        <v>74</v>
      </c>
      <c r="D621" s="1">
        <v>2</v>
      </c>
      <c r="E621" s="1">
        <v>3</v>
      </c>
      <c r="F621" s="1">
        <v>5</v>
      </c>
      <c r="G621" s="1">
        <v>-11</v>
      </c>
      <c r="H621" s="1">
        <v>265</v>
      </c>
      <c r="I621" s="1">
        <v>109</v>
      </c>
      <c r="J621" s="1">
        <v>23</v>
      </c>
      <c r="K621" s="1">
        <v>0</v>
      </c>
      <c r="L621" s="1">
        <v>1</v>
      </c>
      <c r="M621" s="1">
        <v>0</v>
      </c>
      <c r="N621" s="1">
        <v>0</v>
      </c>
      <c r="O621" s="1">
        <v>1</v>
      </c>
      <c r="P621" s="1">
        <v>41</v>
      </c>
      <c r="Q621" s="1">
        <v>4.9000000000000002E-2</v>
      </c>
      <c r="S621" s="1" t="s">
        <v>1062</v>
      </c>
      <c r="T621" s="1" t="s">
        <v>802</v>
      </c>
      <c r="U621" s="1">
        <v>57</v>
      </c>
      <c r="V621" s="1">
        <v>2</v>
      </c>
      <c r="W621" s="1">
        <v>3</v>
      </c>
      <c r="X621" s="1">
        <v>5</v>
      </c>
      <c r="Y621" s="1">
        <v>-10</v>
      </c>
      <c r="Z621" s="1">
        <v>44</v>
      </c>
      <c r="AA621" s="1">
        <v>173</v>
      </c>
      <c r="AB621" s="1">
        <v>78</v>
      </c>
      <c r="AC621" s="1">
        <v>0</v>
      </c>
      <c r="AD621" s="1">
        <v>0</v>
      </c>
      <c r="AE621" s="1">
        <v>0</v>
      </c>
      <c r="AF621" s="1">
        <v>1</v>
      </c>
      <c r="AG621" s="1">
        <v>1</v>
      </c>
      <c r="AH621" s="1">
        <v>26</v>
      </c>
      <c r="AI621" s="1">
        <v>7.6999999999999999E-2</v>
      </c>
      <c r="AK621" s="2" t="s">
        <v>1049</v>
      </c>
      <c r="AL621" s="1" t="s">
        <v>819</v>
      </c>
      <c r="AM621" s="1">
        <v>40</v>
      </c>
      <c r="AN621" s="1">
        <v>0</v>
      </c>
      <c r="AO621" s="1">
        <v>5</v>
      </c>
      <c r="AP621" s="1">
        <v>5</v>
      </c>
      <c r="AQ621" s="1">
        <v>-3</v>
      </c>
      <c r="AR621" s="1">
        <v>10</v>
      </c>
      <c r="AS621" s="1">
        <v>80</v>
      </c>
      <c r="AT621" s="1">
        <v>75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45</v>
      </c>
      <c r="BA621" s="1">
        <v>0</v>
      </c>
      <c r="BC621" s="2" t="s">
        <v>410</v>
      </c>
      <c r="BD621" s="1" t="s">
        <v>806</v>
      </c>
      <c r="BE621" s="1">
        <v>21</v>
      </c>
      <c r="BF621" s="1">
        <v>3</v>
      </c>
      <c r="BG621" s="1">
        <v>0</v>
      </c>
      <c r="BH621" s="1">
        <v>3</v>
      </c>
      <c r="BI621" s="1">
        <v>-4</v>
      </c>
      <c r="BJ621" s="1">
        <v>49</v>
      </c>
      <c r="BK621" s="1">
        <v>32</v>
      </c>
      <c r="BL621" s="1">
        <v>6</v>
      </c>
      <c r="BM621" s="1">
        <v>0</v>
      </c>
      <c r="BN621" s="1">
        <v>0</v>
      </c>
      <c r="BO621" s="1">
        <v>0</v>
      </c>
      <c r="BP621" s="1">
        <v>0</v>
      </c>
      <c r="BQ621" s="1">
        <v>1</v>
      </c>
      <c r="BR621" s="1">
        <v>18</v>
      </c>
      <c r="BS621" s="1">
        <v>0.16700000000000001</v>
      </c>
      <c r="BU621" s="2" t="s">
        <v>473</v>
      </c>
      <c r="BV621" s="1" t="s">
        <v>794</v>
      </c>
      <c r="BW621" s="1">
        <v>18</v>
      </c>
      <c r="BX621" s="1">
        <v>0</v>
      </c>
      <c r="BY621" s="1">
        <v>5</v>
      </c>
      <c r="BZ621" s="1">
        <v>5</v>
      </c>
      <c r="CA621" s="1">
        <v>0</v>
      </c>
      <c r="CB621" s="1">
        <v>0</v>
      </c>
      <c r="CC621" s="1">
        <v>2</v>
      </c>
      <c r="CD621" s="1">
        <v>1</v>
      </c>
      <c r="CE621" s="1">
        <v>0</v>
      </c>
      <c r="CF621" s="1">
        <v>1</v>
      </c>
      <c r="CG621" s="1">
        <v>0</v>
      </c>
      <c r="CH621" s="1">
        <v>1</v>
      </c>
      <c r="CI621" s="1">
        <v>0</v>
      </c>
      <c r="CJ621" s="1">
        <v>8</v>
      </c>
      <c r="CK621" s="1">
        <v>0</v>
      </c>
      <c r="CL621" s="1" t="s">
        <v>797</v>
      </c>
      <c r="CM621" s="1" t="s">
        <v>557</v>
      </c>
      <c r="CN621" s="1" t="s">
        <v>808</v>
      </c>
      <c r="CO621" s="1">
        <v>38</v>
      </c>
      <c r="CP621" s="1">
        <v>0</v>
      </c>
      <c r="CQ621" s="1">
        <v>5</v>
      </c>
      <c r="CR621" s="1">
        <v>5</v>
      </c>
      <c r="CS621" s="1">
        <v>-1</v>
      </c>
      <c r="CT621" s="1">
        <v>10</v>
      </c>
      <c r="CU621" s="1">
        <v>38</v>
      </c>
      <c r="CV621" s="1">
        <v>53</v>
      </c>
      <c r="CW621" s="1">
        <v>0</v>
      </c>
      <c r="CX621" s="1">
        <v>0</v>
      </c>
      <c r="CY621" s="1">
        <v>0</v>
      </c>
      <c r="CZ621" s="1">
        <v>0</v>
      </c>
      <c r="DA621" s="1">
        <v>0</v>
      </c>
      <c r="DB621" s="1">
        <v>24</v>
      </c>
      <c r="DC621" s="1">
        <v>0</v>
      </c>
      <c r="DE621" s="2"/>
      <c r="DF621" s="1" t="s">
        <v>557</v>
      </c>
      <c r="DG621" s="1">
        <v>38</v>
      </c>
      <c r="DH621" s="1">
        <v>0</v>
      </c>
      <c r="DI621" s="1">
        <v>5</v>
      </c>
      <c r="DJ621" s="1">
        <v>5</v>
      </c>
      <c r="DK621" s="1">
        <v>-1</v>
      </c>
      <c r="DL621" s="1">
        <v>10</v>
      </c>
      <c r="DM621" s="1">
        <v>38</v>
      </c>
      <c r="DN621" s="1">
        <v>53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24</v>
      </c>
      <c r="DU621" s="1">
        <v>0</v>
      </c>
    </row>
    <row r="622" spans="1:125" x14ac:dyDescent="0.2">
      <c r="A622" s="2" t="s">
        <v>512</v>
      </c>
      <c r="B622" s="1" t="s">
        <v>811</v>
      </c>
      <c r="C622" s="1">
        <v>24</v>
      </c>
      <c r="D622" s="1">
        <v>2</v>
      </c>
      <c r="E622" s="1">
        <v>3</v>
      </c>
      <c r="F622" s="1">
        <v>5</v>
      </c>
      <c r="G622" s="1">
        <v>4</v>
      </c>
      <c r="H622" s="1">
        <v>8</v>
      </c>
      <c r="I622" s="1">
        <v>17</v>
      </c>
      <c r="J622" s="1">
        <v>3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42</v>
      </c>
      <c r="Q622" s="1">
        <v>4.8000000000000001E-2</v>
      </c>
      <c r="S622" s="1" t="s">
        <v>637</v>
      </c>
      <c r="T622" s="1" t="s">
        <v>816</v>
      </c>
      <c r="U622" s="1">
        <v>38</v>
      </c>
      <c r="V622" s="1">
        <v>0</v>
      </c>
      <c r="W622" s="1">
        <v>5</v>
      </c>
      <c r="X622" s="1">
        <v>5</v>
      </c>
      <c r="Y622" s="1">
        <v>-1</v>
      </c>
      <c r="Z622" s="1">
        <v>19</v>
      </c>
      <c r="AA622" s="1">
        <v>23</v>
      </c>
      <c r="AB622" s="1">
        <v>61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27</v>
      </c>
      <c r="AI622" s="1">
        <v>0</v>
      </c>
      <c r="AK622" s="2" t="s">
        <v>1180</v>
      </c>
      <c r="AL622" s="1" t="s">
        <v>800</v>
      </c>
      <c r="AM622" s="1">
        <v>16</v>
      </c>
      <c r="AN622" s="1">
        <v>2</v>
      </c>
      <c r="AO622" s="1">
        <v>3</v>
      </c>
      <c r="AP622" s="1">
        <v>5</v>
      </c>
      <c r="AQ622" s="1">
        <v>-3</v>
      </c>
      <c r="AR622" s="1">
        <v>8</v>
      </c>
      <c r="AS622" s="1">
        <v>10</v>
      </c>
      <c r="AT622" s="1">
        <v>5</v>
      </c>
      <c r="AU622" s="1">
        <v>1</v>
      </c>
      <c r="AV622" s="1">
        <v>1</v>
      </c>
      <c r="AW622" s="1">
        <v>0</v>
      </c>
      <c r="AX622" s="1">
        <v>0</v>
      </c>
      <c r="AY622" s="1">
        <v>0</v>
      </c>
      <c r="AZ622" s="1">
        <v>31</v>
      </c>
      <c r="BA622" s="1">
        <v>6.5000000000000002E-2</v>
      </c>
      <c r="BC622" s="2" t="s">
        <v>452</v>
      </c>
      <c r="BD622" s="1" t="s">
        <v>825</v>
      </c>
      <c r="BE622" s="1">
        <v>46</v>
      </c>
      <c r="BF622" s="1">
        <v>1</v>
      </c>
      <c r="BG622" s="1">
        <v>2</v>
      </c>
      <c r="BH622" s="1">
        <v>3</v>
      </c>
      <c r="BI622" s="1">
        <v>-8</v>
      </c>
      <c r="BJ622" s="1">
        <v>10</v>
      </c>
      <c r="BK622" s="1">
        <v>56</v>
      </c>
      <c r="BL622" s="1">
        <v>22</v>
      </c>
      <c r="BM622" s="1">
        <v>0</v>
      </c>
      <c r="BN622" s="1">
        <v>0</v>
      </c>
      <c r="BO622" s="1">
        <v>0</v>
      </c>
      <c r="BP622" s="1">
        <v>0</v>
      </c>
      <c r="BQ622" s="1">
        <v>1</v>
      </c>
      <c r="BR622" s="1">
        <v>26</v>
      </c>
      <c r="BS622" s="1">
        <v>3.7999999999999999E-2</v>
      </c>
      <c r="BU622" s="2" t="s">
        <v>411</v>
      </c>
      <c r="BV622" s="1" t="s">
        <v>808</v>
      </c>
      <c r="BW622" s="1">
        <v>32</v>
      </c>
      <c r="BX622" s="1">
        <v>3</v>
      </c>
      <c r="BY622" s="1">
        <v>2</v>
      </c>
      <c r="BZ622" s="1">
        <v>5</v>
      </c>
      <c r="CA622" s="1">
        <v>-4</v>
      </c>
      <c r="CB622" s="1">
        <v>23</v>
      </c>
      <c r="CC622" s="1">
        <v>79</v>
      </c>
      <c r="CD622" s="1">
        <v>5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16</v>
      </c>
      <c r="CK622" s="1">
        <v>0.188</v>
      </c>
      <c r="CL622" s="1" t="s">
        <v>797</v>
      </c>
      <c r="CM622" s="1" t="s">
        <v>169</v>
      </c>
      <c r="CN622" s="1" t="s">
        <v>823</v>
      </c>
      <c r="CO622" s="1">
        <v>72</v>
      </c>
      <c r="CP622" s="1">
        <v>1</v>
      </c>
      <c r="CQ622" s="1">
        <v>4</v>
      </c>
      <c r="CR622" s="1">
        <v>5</v>
      </c>
      <c r="CS622" s="1">
        <v>-13</v>
      </c>
      <c r="CT622" s="1">
        <v>109</v>
      </c>
      <c r="CU622" s="1">
        <v>131</v>
      </c>
      <c r="CV622" s="1">
        <v>17</v>
      </c>
      <c r="CW622" s="1">
        <v>0</v>
      </c>
      <c r="CX622" s="1">
        <v>0</v>
      </c>
      <c r="CY622" s="1">
        <v>0</v>
      </c>
      <c r="CZ622" s="1">
        <v>0</v>
      </c>
      <c r="DA622" s="1">
        <v>0</v>
      </c>
      <c r="DB622" s="1">
        <v>28</v>
      </c>
      <c r="DC622" s="1">
        <v>3.5999999999999997E-2</v>
      </c>
      <c r="DE622" s="2"/>
      <c r="DF622" s="1" t="s">
        <v>169</v>
      </c>
      <c r="DG622" s="1">
        <v>72</v>
      </c>
      <c r="DH622" s="1">
        <v>1</v>
      </c>
      <c r="DI622" s="1">
        <v>4</v>
      </c>
      <c r="DJ622" s="1">
        <v>5</v>
      </c>
      <c r="DK622" s="1">
        <v>-13</v>
      </c>
      <c r="DL622" s="1">
        <v>109</v>
      </c>
      <c r="DM622" s="1">
        <v>131</v>
      </c>
      <c r="DN622" s="1">
        <v>17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28</v>
      </c>
      <c r="DU622" s="1">
        <v>3.5999999999999997E-2</v>
      </c>
    </row>
    <row r="623" spans="1:125" x14ac:dyDescent="0.2">
      <c r="A623" s="2" t="s">
        <v>1181</v>
      </c>
      <c r="B623" s="1" t="s">
        <v>794</v>
      </c>
      <c r="C623" s="1">
        <v>20</v>
      </c>
      <c r="D623" s="1">
        <v>0</v>
      </c>
      <c r="E623" s="1">
        <v>5</v>
      </c>
      <c r="F623" s="1">
        <v>5</v>
      </c>
      <c r="G623" s="1">
        <v>2</v>
      </c>
      <c r="H623" s="1">
        <v>2</v>
      </c>
      <c r="I623" s="1">
        <v>19</v>
      </c>
      <c r="J623" s="1">
        <v>24</v>
      </c>
      <c r="K623" s="1">
        <v>0</v>
      </c>
      <c r="L623" s="1">
        <v>1</v>
      </c>
      <c r="M623" s="1">
        <v>0</v>
      </c>
      <c r="N623" s="1">
        <v>0</v>
      </c>
      <c r="O623" s="1">
        <v>0</v>
      </c>
      <c r="P623" s="1">
        <v>6</v>
      </c>
      <c r="Q623" s="1">
        <v>0</v>
      </c>
      <c r="S623" s="1" t="s">
        <v>1182</v>
      </c>
      <c r="T623" s="1" t="s">
        <v>804</v>
      </c>
      <c r="U623" s="1">
        <v>18</v>
      </c>
      <c r="V623" s="1">
        <v>1</v>
      </c>
      <c r="W623" s="1">
        <v>4</v>
      </c>
      <c r="X623" s="1">
        <v>5</v>
      </c>
      <c r="Y623" s="1">
        <v>0</v>
      </c>
      <c r="Z623" s="1">
        <v>0</v>
      </c>
      <c r="AA623" s="1">
        <v>6</v>
      </c>
      <c r="AB623" s="1">
        <v>2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18</v>
      </c>
      <c r="AI623" s="1">
        <v>5.6000000000000001E-2</v>
      </c>
      <c r="AK623" s="2" t="s">
        <v>459</v>
      </c>
      <c r="AL623" s="1" t="s">
        <v>817</v>
      </c>
      <c r="AM623" s="1">
        <v>55</v>
      </c>
      <c r="AN623" s="1">
        <v>3</v>
      </c>
      <c r="AO623" s="1">
        <v>2</v>
      </c>
      <c r="AP623" s="1">
        <v>5</v>
      </c>
      <c r="AQ623" s="1">
        <v>-4</v>
      </c>
      <c r="AR623" s="1">
        <v>193</v>
      </c>
      <c r="AS623" s="1">
        <v>54</v>
      </c>
      <c r="AT623" s="1">
        <v>18</v>
      </c>
      <c r="AU623" s="1">
        <v>1</v>
      </c>
      <c r="AV623" s="1">
        <v>0</v>
      </c>
      <c r="AW623" s="1">
        <v>0</v>
      </c>
      <c r="AX623" s="1">
        <v>0</v>
      </c>
      <c r="AY623" s="1">
        <v>1</v>
      </c>
      <c r="AZ623" s="1">
        <v>34</v>
      </c>
      <c r="BA623" s="1">
        <v>8.7999999999999995E-2</v>
      </c>
      <c r="BC623" s="2" t="s">
        <v>563</v>
      </c>
      <c r="BD623" s="1" t="s">
        <v>809</v>
      </c>
      <c r="BE623" s="1">
        <v>26</v>
      </c>
      <c r="BF623" s="1">
        <v>0</v>
      </c>
      <c r="BG623" s="1">
        <v>3</v>
      </c>
      <c r="BH623" s="1">
        <v>3</v>
      </c>
      <c r="BI623" s="1">
        <v>-1</v>
      </c>
      <c r="BJ623" s="1">
        <v>10</v>
      </c>
      <c r="BK623" s="1">
        <v>19</v>
      </c>
      <c r="BL623" s="1">
        <v>15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31</v>
      </c>
      <c r="BS623" s="1">
        <v>0</v>
      </c>
      <c r="BU623" s="2" t="s">
        <v>1033</v>
      </c>
      <c r="BV623" s="1" t="s">
        <v>795</v>
      </c>
      <c r="BW623" s="1">
        <v>34</v>
      </c>
      <c r="BX623" s="1">
        <v>0</v>
      </c>
      <c r="BY623" s="1">
        <v>5</v>
      </c>
      <c r="BZ623" s="1">
        <v>5</v>
      </c>
      <c r="CA623" s="1">
        <v>4</v>
      </c>
      <c r="CB623" s="1">
        <v>26</v>
      </c>
      <c r="CC623" s="1">
        <v>72</v>
      </c>
      <c r="CD623" s="1">
        <v>46</v>
      </c>
      <c r="CE623" s="1">
        <v>0</v>
      </c>
      <c r="CF623" s="1">
        <v>1</v>
      </c>
      <c r="CG623" s="1">
        <v>0</v>
      </c>
      <c r="CH623" s="1">
        <v>0</v>
      </c>
      <c r="CI623" s="1">
        <v>0</v>
      </c>
      <c r="CJ623" s="1">
        <v>41</v>
      </c>
      <c r="CK623" s="1">
        <v>0</v>
      </c>
      <c r="CL623" s="1" t="s">
        <v>797</v>
      </c>
      <c r="CM623" s="1" t="s">
        <v>1512</v>
      </c>
      <c r="CN623" s="1" t="s">
        <v>820</v>
      </c>
      <c r="CO623" s="1">
        <v>27</v>
      </c>
      <c r="CP623" s="1">
        <v>1</v>
      </c>
      <c r="CQ623" s="1">
        <v>4</v>
      </c>
      <c r="CR623" s="1">
        <v>5</v>
      </c>
      <c r="CS623" s="1">
        <v>-2</v>
      </c>
      <c r="CT623" s="1">
        <v>0</v>
      </c>
      <c r="CU623" s="1">
        <v>44</v>
      </c>
      <c r="CV623" s="1">
        <v>33</v>
      </c>
      <c r="CW623" s="1">
        <v>0</v>
      </c>
      <c r="CX623" s="1">
        <v>0</v>
      </c>
      <c r="CY623" s="1">
        <v>0</v>
      </c>
      <c r="CZ623" s="1">
        <v>0</v>
      </c>
      <c r="DA623" s="1">
        <v>1</v>
      </c>
      <c r="DB623" s="1">
        <v>46</v>
      </c>
      <c r="DC623" s="1">
        <v>2.1999999999999999E-2</v>
      </c>
      <c r="DE623" s="2"/>
      <c r="DF623" s="1" t="s">
        <v>1512</v>
      </c>
      <c r="DG623" s="1">
        <v>27</v>
      </c>
      <c r="DH623" s="1">
        <v>1</v>
      </c>
      <c r="DI623" s="1">
        <v>4</v>
      </c>
      <c r="DJ623" s="1">
        <v>5</v>
      </c>
      <c r="DK623" s="1">
        <v>-2</v>
      </c>
      <c r="DL623" s="1">
        <v>0</v>
      </c>
      <c r="DM623" s="1">
        <v>44</v>
      </c>
      <c r="DN623" s="1">
        <v>33</v>
      </c>
      <c r="DO623" s="1">
        <v>0</v>
      </c>
      <c r="DP623" s="1">
        <v>0</v>
      </c>
      <c r="DQ623" s="1">
        <v>0</v>
      </c>
      <c r="DR623" s="1">
        <v>0</v>
      </c>
      <c r="DS623" s="1">
        <v>1</v>
      </c>
      <c r="DT623" s="1">
        <v>46</v>
      </c>
      <c r="DU623" s="1">
        <v>2.1999999999999999E-2</v>
      </c>
    </row>
    <row r="624" spans="1:125" x14ac:dyDescent="0.2">
      <c r="A624" s="2" t="s">
        <v>1183</v>
      </c>
      <c r="B624" s="1" t="s">
        <v>824</v>
      </c>
      <c r="C624" s="1">
        <v>16</v>
      </c>
      <c r="D624" s="1">
        <v>3</v>
      </c>
      <c r="E624" s="1">
        <v>2</v>
      </c>
      <c r="F624" s="1">
        <v>5</v>
      </c>
      <c r="G624" s="1">
        <v>3</v>
      </c>
      <c r="H624" s="1">
        <v>17</v>
      </c>
      <c r="I624" s="1">
        <v>18</v>
      </c>
      <c r="J624" s="1">
        <v>3</v>
      </c>
      <c r="K624" s="1">
        <v>0</v>
      </c>
      <c r="L624" s="1">
        <v>0</v>
      </c>
      <c r="M624" s="1">
        <v>0</v>
      </c>
      <c r="N624" s="1">
        <v>1</v>
      </c>
      <c r="O624" s="1">
        <v>0</v>
      </c>
      <c r="P624" s="1">
        <v>25</v>
      </c>
      <c r="Q624" s="1">
        <v>0.12</v>
      </c>
      <c r="S624" s="1" t="s">
        <v>1184</v>
      </c>
      <c r="T624" s="1" t="s">
        <v>814</v>
      </c>
      <c r="U624" s="1">
        <v>25</v>
      </c>
      <c r="V624" s="1">
        <v>1</v>
      </c>
      <c r="W624" s="1">
        <v>4</v>
      </c>
      <c r="X624" s="1">
        <v>5</v>
      </c>
      <c r="Y624" s="1">
        <v>7</v>
      </c>
      <c r="Z624" s="1">
        <v>6</v>
      </c>
      <c r="AA624" s="1">
        <v>29</v>
      </c>
      <c r="AB624" s="1">
        <v>22</v>
      </c>
      <c r="AC624" s="1">
        <v>0</v>
      </c>
      <c r="AD624" s="1">
        <v>0</v>
      </c>
      <c r="AE624" s="1">
        <v>0</v>
      </c>
      <c r="AF624" s="1">
        <v>0</v>
      </c>
      <c r="AG624" s="1">
        <v>1</v>
      </c>
      <c r="AH624" s="1">
        <v>20</v>
      </c>
      <c r="AI624" s="1">
        <v>0.05</v>
      </c>
      <c r="AK624" s="2" t="s">
        <v>1185</v>
      </c>
      <c r="AL624" s="1" t="s">
        <v>796</v>
      </c>
      <c r="AM624" s="1">
        <v>23</v>
      </c>
      <c r="AN624" s="1">
        <v>2</v>
      </c>
      <c r="AO624" s="1">
        <v>3</v>
      </c>
      <c r="AP624" s="1">
        <v>5</v>
      </c>
      <c r="AQ624" s="1">
        <v>-1</v>
      </c>
      <c r="AR624" s="1">
        <v>6</v>
      </c>
      <c r="AS624" s="1">
        <v>19</v>
      </c>
      <c r="AT624" s="1">
        <v>31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20</v>
      </c>
      <c r="BA624" s="1">
        <v>0.1</v>
      </c>
      <c r="BC624" s="2" t="s">
        <v>525</v>
      </c>
      <c r="BD624" s="1" t="s">
        <v>821</v>
      </c>
      <c r="BE624" s="1">
        <v>10</v>
      </c>
      <c r="BF624" s="1">
        <v>1</v>
      </c>
      <c r="BG624" s="1">
        <v>2</v>
      </c>
      <c r="BH624" s="1">
        <v>3</v>
      </c>
      <c r="BI624" s="1">
        <v>1</v>
      </c>
      <c r="BJ624" s="1">
        <v>13</v>
      </c>
      <c r="BK624" s="1">
        <v>21</v>
      </c>
      <c r="BL624" s="1">
        <v>6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20</v>
      </c>
      <c r="BS624" s="1">
        <v>0.05</v>
      </c>
      <c r="BU624" s="2" t="s">
        <v>409</v>
      </c>
      <c r="BV624" s="1" t="s">
        <v>809</v>
      </c>
      <c r="BW624" s="1">
        <v>30</v>
      </c>
      <c r="BX624" s="1">
        <v>3</v>
      </c>
      <c r="BY624" s="1">
        <v>2</v>
      </c>
      <c r="BZ624" s="1">
        <v>5</v>
      </c>
      <c r="CA624" s="1">
        <v>-2</v>
      </c>
      <c r="CB624" s="1">
        <v>21</v>
      </c>
      <c r="CC624" s="1">
        <v>37</v>
      </c>
      <c r="CD624" s="1">
        <v>14</v>
      </c>
      <c r="CE624" s="1">
        <v>0</v>
      </c>
      <c r="CF624" s="1">
        <v>0</v>
      </c>
      <c r="CG624" s="1">
        <v>0</v>
      </c>
      <c r="CH624" s="1">
        <v>0</v>
      </c>
      <c r="CI624" s="1">
        <v>1</v>
      </c>
      <c r="CJ624" s="1">
        <v>18</v>
      </c>
      <c r="CK624" s="1">
        <v>0.16700000000000001</v>
      </c>
      <c r="CL624" s="1" t="s">
        <v>797</v>
      </c>
      <c r="CM624" s="1" t="s">
        <v>1656</v>
      </c>
      <c r="CN624" s="1" t="s">
        <v>802</v>
      </c>
      <c r="CO624" s="1">
        <v>36</v>
      </c>
      <c r="CP624" s="1">
        <v>4</v>
      </c>
      <c r="CQ624" s="1">
        <v>1</v>
      </c>
      <c r="CR624" s="1">
        <v>5</v>
      </c>
      <c r="CS624" s="1">
        <v>-8</v>
      </c>
      <c r="CT624" s="1">
        <v>48</v>
      </c>
      <c r="CU624" s="1">
        <v>85</v>
      </c>
      <c r="CV624" s="1">
        <v>13</v>
      </c>
      <c r="CW624" s="1">
        <v>0</v>
      </c>
      <c r="CX624" s="1">
        <v>0</v>
      </c>
      <c r="CY624" s="1">
        <v>0</v>
      </c>
      <c r="CZ624" s="1">
        <v>0</v>
      </c>
      <c r="DA624" s="1">
        <v>0</v>
      </c>
      <c r="DB624" s="1">
        <v>41</v>
      </c>
      <c r="DC624" s="1">
        <v>9.8000000000000004E-2</v>
      </c>
      <c r="DE624" s="2"/>
      <c r="DF624" s="1" t="s">
        <v>1656</v>
      </c>
      <c r="DG624" s="1">
        <v>36</v>
      </c>
      <c r="DH624" s="1">
        <v>4</v>
      </c>
      <c r="DI624" s="1">
        <v>1</v>
      </c>
      <c r="DJ624" s="1">
        <v>5</v>
      </c>
      <c r="DK624" s="1">
        <v>-8</v>
      </c>
      <c r="DL624" s="1">
        <v>48</v>
      </c>
      <c r="DM624" s="1">
        <v>85</v>
      </c>
      <c r="DN624" s="1">
        <v>13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41</v>
      </c>
      <c r="DU624" s="1">
        <v>9.8000000000000004E-2</v>
      </c>
    </row>
    <row r="625" spans="1:125" x14ac:dyDescent="0.2">
      <c r="A625" s="2" t="s">
        <v>961</v>
      </c>
      <c r="B625" s="1" t="s">
        <v>799</v>
      </c>
      <c r="C625" s="1">
        <v>21</v>
      </c>
      <c r="D625" s="1">
        <v>0</v>
      </c>
      <c r="E625" s="1">
        <v>5</v>
      </c>
      <c r="F625" s="1">
        <v>5</v>
      </c>
      <c r="G625" s="1">
        <v>-2</v>
      </c>
      <c r="H625" s="1">
        <v>8</v>
      </c>
      <c r="I625" s="1">
        <v>15</v>
      </c>
      <c r="J625" s="1">
        <v>21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16</v>
      </c>
      <c r="Q625" s="1">
        <v>0</v>
      </c>
      <c r="S625" s="1" t="s">
        <v>1186</v>
      </c>
      <c r="T625" s="1" t="s">
        <v>809</v>
      </c>
      <c r="U625" s="1">
        <v>21</v>
      </c>
      <c r="V625" s="1">
        <v>1</v>
      </c>
      <c r="W625" s="1">
        <v>4</v>
      </c>
      <c r="X625" s="1">
        <v>5</v>
      </c>
      <c r="Y625" s="1">
        <v>-2</v>
      </c>
      <c r="Z625" s="1">
        <v>13</v>
      </c>
      <c r="AA625" s="1">
        <v>41</v>
      </c>
      <c r="AB625" s="1">
        <v>9</v>
      </c>
      <c r="AC625" s="1">
        <v>0</v>
      </c>
      <c r="AD625" s="1">
        <v>1</v>
      </c>
      <c r="AE625" s="1">
        <v>0</v>
      </c>
      <c r="AF625" s="1">
        <v>0</v>
      </c>
      <c r="AG625" s="1">
        <v>0</v>
      </c>
      <c r="AH625" s="1">
        <v>13</v>
      </c>
      <c r="AI625" s="1">
        <v>7.6999999999999999E-2</v>
      </c>
      <c r="AK625" s="2" t="s">
        <v>1017</v>
      </c>
      <c r="AL625" s="1" t="s">
        <v>801</v>
      </c>
      <c r="AM625" s="1">
        <v>30</v>
      </c>
      <c r="AN625" s="1">
        <v>1</v>
      </c>
      <c r="AO625" s="1">
        <v>4</v>
      </c>
      <c r="AP625" s="1">
        <v>5</v>
      </c>
      <c r="AQ625" s="1">
        <v>12</v>
      </c>
      <c r="AR625" s="1">
        <v>2</v>
      </c>
      <c r="AS625" s="1">
        <v>9</v>
      </c>
      <c r="AT625" s="1">
        <v>35</v>
      </c>
      <c r="AU625" s="1">
        <v>0</v>
      </c>
      <c r="AV625" s="1">
        <v>0</v>
      </c>
      <c r="AW625" s="1">
        <v>0</v>
      </c>
      <c r="AX625" s="1">
        <v>1</v>
      </c>
      <c r="AY625" s="1">
        <v>0</v>
      </c>
      <c r="AZ625" s="1">
        <v>18</v>
      </c>
      <c r="BA625" s="1">
        <v>5.6000000000000001E-2</v>
      </c>
      <c r="BC625" s="2" t="s">
        <v>574</v>
      </c>
      <c r="BD625" s="1" t="s">
        <v>811</v>
      </c>
      <c r="BE625" s="1">
        <v>46</v>
      </c>
      <c r="BF625" s="1">
        <v>1</v>
      </c>
      <c r="BG625" s="1">
        <v>2</v>
      </c>
      <c r="BH625" s="1">
        <v>3</v>
      </c>
      <c r="BI625" s="1">
        <v>-7</v>
      </c>
      <c r="BJ625" s="1">
        <v>25</v>
      </c>
      <c r="BK625" s="1">
        <v>65</v>
      </c>
      <c r="BL625" s="1">
        <v>33</v>
      </c>
      <c r="BM625" s="1">
        <v>0</v>
      </c>
      <c r="BN625" s="1">
        <v>0</v>
      </c>
      <c r="BO625" s="1">
        <v>1</v>
      </c>
      <c r="BP625" s="1">
        <v>0</v>
      </c>
      <c r="BQ625" s="1">
        <v>0</v>
      </c>
      <c r="BR625" s="1">
        <v>39</v>
      </c>
      <c r="BS625" s="1">
        <v>2.5999999999999999E-2</v>
      </c>
      <c r="BU625" s="2" t="s">
        <v>447</v>
      </c>
      <c r="BV625" s="1" t="s">
        <v>819</v>
      </c>
      <c r="BW625" s="1">
        <v>53</v>
      </c>
      <c r="BX625" s="1">
        <v>2</v>
      </c>
      <c r="BY625" s="1">
        <v>3</v>
      </c>
      <c r="BZ625" s="1">
        <v>5</v>
      </c>
      <c r="CA625" s="1">
        <v>-5</v>
      </c>
      <c r="CB625" s="1">
        <v>65</v>
      </c>
      <c r="CC625" s="1">
        <v>85</v>
      </c>
      <c r="CD625" s="1">
        <v>3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24</v>
      </c>
      <c r="CK625" s="1">
        <v>8.3000000000000004E-2</v>
      </c>
      <c r="CL625" s="1" t="s">
        <v>797</v>
      </c>
      <c r="CM625" s="1" t="s">
        <v>1657</v>
      </c>
      <c r="CN625" s="1" t="s">
        <v>806</v>
      </c>
      <c r="CO625" s="1">
        <v>26</v>
      </c>
      <c r="CP625" s="1">
        <v>2</v>
      </c>
      <c r="CQ625" s="1">
        <v>3</v>
      </c>
      <c r="CR625" s="1">
        <v>5</v>
      </c>
      <c r="CS625" s="1">
        <v>1</v>
      </c>
      <c r="CT625" s="1">
        <v>16</v>
      </c>
      <c r="CU625" s="1">
        <v>67</v>
      </c>
      <c r="CV625" s="1">
        <v>10</v>
      </c>
      <c r="CW625" s="1">
        <v>0</v>
      </c>
      <c r="CX625" s="1">
        <v>1</v>
      </c>
      <c r="CY625" s="1">
        <v>0</v>
      </c>
      <c r="CZ625" s="1">
        <v>0</v>
      </c>
      <c r="DA625" s="1">
        <v>1</v>
      </c>
      <c r="DB625" s="1">
        <v>34</v>
      </c>
      <c r="DC625" s="1">
        <v>5.8999999999999997E-2</v>
      </c>
      <c r="DE625" s="2"/>
      <c r="DF625" s="1" t="s">
        <v>1657</v>
      </c>
      <c r="DG625" s="1">
        <v>26</v>
      </c>
      <c r="DH625" s="1">
        <v>2</v>
      </c>
      <c r="DI625" s="1">
        <v>3</v>
      </c>
      <c r="DJ625" s="1">
        <v>5</v>
      </c>
      <c r="DK625" s="1">
        <v>1</v>
      </c>
      <c r="DL625" s="1">
        <v>16</v>
      </c>
      <c r="DM625" s="1">
        <v>67</v>
      </c>
      <c r="DN625" s="1">
        <v>10</v>
      </c>
      <c r="DO625" s="1">
        <v>0</v>
      </c>
      <c r="DP625" s="1">
        <v>1</v>
      </c>
      <c r="DQ625" s="1">
        <v>0</v>
      </c>
      <c r="DR625" s="1">
        <v>0</v>
      </c>
      <c r="DS625" s="1">
        <v>1</v>
      </c>
      <c r="DT625" s="1">
        <v>34</v>
      </c>
      <c r="DU625" s="1">
        <v>5.8999999999999997E-2</v>
      </c>
    </row>
    <row r="626" spans="1:125" x14ac:dyDescent="0.2">
      <c r="A626" s="2" t="s">
        <v>471</v>
      </c>
      <c r="B626" s="1" t="s">
        <v>800</v>
      </c>
      <c r="C626" s="1">
        <v>48</v>
      </c>
      <c r="D626" s="1">
        <v>2</v>
      </c>
      <c r="E626" s="1">
        <v>3</v>
      </c>
      <c r="F626" s="1">
        <v>5</v>
      </c>
      <c r="G626" s="1">
        <v>-9</v>
      </c>
      <c r="H626" s="1">
        <v>18</v>
      </c>
      <c r="I626" s="1">
        <v>51</v>
      </c>
      <c r="J626" s="1">
        <v>14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25</v>
      </c>
      <c r="Q626" s="1">
        <v>0.08</v>
      </c>
      <c r="S626" s="1" t="s">
        <v>876</v>
      </c>
      <c r="T626" s="1" t="s">
        <v>796</v>
      </c>
      <c r="U626" s="1">
        <v>24</v>
      </c>
      <c r="V626" s="1">
        <v>1</v>
      </c>
      <c r="W626" s="1">
        <v>4</v>
      </c>
      <c r="X626" s="1">
        <v>5</v>
      </c>
      <c r="Y626" s="1">
        <v>2</v>
      </c>
      <c r="Z626" s="1">
        <v>8</v>
      </c>
      <c r="AA626" s="1">
        <v>19</v>
      </c>
      <c r="AB626" s="1">
        <v>12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26</v>
      </c>
      <c r="AI626" s="1">
        <v>3.7999999999999999E-2</v>
      </c>
      <c r="AK626" s="2" t="s">
        <v>1013</v>
      </c>
      <c r="AL626" s="1" t="s">
        <v>823</v>
      </c>
      <c r="AM626" s="1">
        <v>26</v>
      </c>
      <c r="AN626" s="1">
        <v>0</v>
      </c>
      <c r="AO626" s="1">
        <v>5</v>
      </c>
      <c r="AP626" s="1">
        <v>5</v>
      </c>
      <c r="AQ626" s="1">
        <v>-5</v>
      </c>
      <c r="AR626" s="1">
        <v>6</v>
      </c>
      <c r="AS626" s="1">
        <v>20</v>
      </c>
      <c r="AT626" s="1">
        <v>15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23</v>
      </c>
      <c r="BA626" s="1">
        <v>0</v>
      </c>
      <c r="BC626" s="2" t="s">
        <v>358</v>
      </c>
      <c r="BD626" s="1" t="s">
        <v>807</v>
      </c>
      <c r="BE626" s="1">
        <v>12</v>
      </c>
      <c r="BF626" s="1">
        <v>1</v>
      </c>
      <c r="BG626" s="1">
        <v>2</v>
      </c>
      <c r="BH626" s="1">
        <v>3</v>
      </c>
      <c r="BI626" s="1">
        <v>-3</v>
      </c>
      <c r="BJ626" s="1">
        <v>4</v>
      </c>
      <c r="BK626" s="1">
        <v>24</v>
      </c>
      <c r="BL626" s="1">
        <v>1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27</v>
      </c>
      <c r="BS626" s="1">
        <v>3.6999999999999998E-2</v>
      </c>
      <c r="BU626" s="2" t="s">
        <v>970</v>
      </c>
      <c r="BV626" s="1" t="s">
        <v>798</v>
      </c>
      <c r="BW626" s="1">
        <v>63</v>
      </c>
      <c r="BX626" s="1">
        <v>1</v>
      </c>
      <c r="BY626" s="1">
        <v>4</v>
      </c>
      <c r="BZ626" s="1">
        <v>5</v>
      </c>
      <c r="CA626" s="1">
        <v>-6</v>
      </c>
      <c r="CB626" s="1">
        <v>84</v>
      </c>
      <c r="CC626" s="1">
        <v>99</v>
      </c>
      <c r="CD626" s="1">
        <v>65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48</v>
      </c>
      <c r="CK626" s="1">
        <v>2.1000000000000001E-2</v>
      </c>
      <c r="CL626" s="1" t="s">
        <v>797</v>
      </c>
      <c r="CM626" s="1" t="s">
        <v>170</v>
      </c>
      <c r="CN626" s="1" t="s">
        <v>829</v>
      </c>
      <c r="CO626" s="1">
        <v>46</v>
      </c>
      <c r="CP626" s="1">
        <v>1</v>
      </c>
      <c r="CQ626" s="1">
        <v>4</v>
      </c>
      <c r="CR626" s="1">
        <v>5</v>
      </c>
      <c r="CS626" s="1">
        <v>-13</v>
      </c>
      <c r="CT626" s="1">
        <v>50</v>
      </c>
      <c r="CU626" s="1">
        <v>93</v>
      </c>
      <c r="CV626" s="1">
        <v>5</v>
      </c>
      <c r="CW626" s="1">
        <v>0</v>
      </c>
      <c r="CX626" s="1">
        <v>0</v>
      </c>
      <c r="CY626" s="1">
        <v>0</v>
      </c>
      <c r="CZ626" s="1">
        <v>0</v>
      </c>
      <c r="DA626" s="1">
        <v>0</v>
      </c>
      <c r="DB626" s="1">
        <v>53</v>
      </c>
      <c r="DC626" s="1">
        <v>1.9E-2</v>
      </c>
      <c r="DE626" s="2"/>
      <c r="DF626" s="1" t="s">
        <v>170</v>
      </c>
      <c r="DG626" s="1">
        <v>46</v>
      </c>
      <c r="DH626" s="1">
        <v>1</v>
      </c>
      <c r="DI626" s="1">
        <v>4</v>
      </c>
      <c r="DJ626" s="1">
        <v>5</v>
      </c>
      <c r="DK626" s="1">
        <v>-13</v>
      </c>
      <c r="DL626" s="1">
        <v>50</v>
      </c>
      <c r="DM626" s="1">
        <v>93</v>
      </c>
      <c r="DN626" s="1">
        <v>5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53</v>
      </c>
      <c r="DU626" s="1">
        <v>1.9E-2</v>
      </c>
    </row>
    <row r="627" spans="1:125" x14ac:dyDescent="0.2">
      <c r="A627" s="2" t="s">
        <v>163</v>
      </c>
      <c r="B627" s="1" t="s">
        <v>800</v>
      </c>
      <c r="C627" s="1">
        <v>40</v>
      </c>
      <c r="D627" s="1">
        <v>2</v>
      </c>
      <c r="E627" s="1">
        <v>3</v>
      </c>
      <c r="F627" s="1">
        <v>5</v>
      </c>
      <c r="G627" s="1">
        <v>-5</v>
      </c>
      <c r="H627" s="1">
        <v>10</v>
      </c>
      <c r="I627" s="1">
        <v>27</v>
      </c>
      <c r="J627" s="1">
        <v>23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48</v>
      </c>
      <c r="Q627" s="1">
        <v>4.2000000000000003E-2</v>
      </c>
      <c r="S627" s="1" t="s">
        <v>1055</v>
      </c>
      <c r="T627" s="1" t="s">
        <v>817</v>
      </c>
      <c r="U627" s="1">
        <v>62</v>
      </c>
      <c r="V627" s="1">
        <v>1</v>
      </c>
      <c r="W627" s="1">
        <v>4</v>
      </c>
      <c r="X627" s="1">
        <v>5</v>
      </c>
      <c r="Y627" s="1">
        <v>-2</v>
      </c>
      <c r="Z627" s="1">
        <v>32</v>
      </c>
      <c r="AA627" s="1">
        <v>110</v>
      </c>
      <c r="AB627" s="1">
        <v>86</v>
      </c>
      <c r="AC627" s="1">
        <v>0</v>
      </c>
      <c r="AD627" s="1">
        <v>0</v>
      </c>
      <c r="AE627" s="1">
        <v>0</v>
      </c>
      <c r="AF627" s="1">
        <v>0</v>
      </c>
      <c r="AG627" s="1">
        <v>1</v>
      </c>
      <c r="AH627" s="1">
        <v>44</v>
      </c>
      <c r="AI627" s="1">
        <v>2.3E-2</v>
      </c>
      <c r="AK627" s="2" t="s">
        <v>1115</v>
      </c>
      <c r="AL627" s="1" t="s">
        <v>829</v>
      </c>
      <c r="AM627" s="1">
        <v>17</v>
      </c>
      <c r="AN627" s="1">
        <v>2</v>
      </c>
      <c r="AO627" s="1">
        <v>3</v>
      </c>
      <c r="AP627" s="1">
        <v>5</v>
      </c>
      <c r="AQ627" s="1">
        <v>-3</v>
      </c>
      <c r="AR627" s="1">
        <v>6</v>
      </c>
      <c r="AS627" s="1">
        <v>24</v>
      </c>
      <c r="AT627" s="1">
        <v>1</v>
      </c>
      <c r="AU627" s="1">
        <v>1</v>
      </c>
      <c r="AV627" s="1">
        <v>2</v>
      </c>
      <c r="AW627" s="1">
        <v>0</v>
      </c>
      <c r="AX627" s="1">
        <v>0</v>
      </c>
      <c r="AY627" s="1">
        <v>0</v>
      </c>
      <c r="AZ627" s="1">
        <v>35</v>
      </c>
      <c r="BA627" s="1">
        <v>5.7000000000000002E-2</v>
      </c>
      <c r="BC627" s="2" t="s">
        <v>992</v>
      </c>
      <c r="BD627" s="1" t="s">
        <v>813</v>
      </c>
      <c r="BE627" s="1">
        <v>13</v>
      </c>
      <c r="BF627" s="1">
        <v>3</v>
      </c>
      <c r="BG627" s="1">
        <v>0</v>
      </c>
      <c r="BH627" s="1">
        <v>3</v>
      </c>
      <c r="BI627" s="1">
        <v>-2</v>
      </c>
      <c r="BJ627" s="1">
        <v>4</v>
      </c>
      <c r="BK627" s="1">
        <v>15</v>
      </c>
      <c r="BL627" s="1">
        <v>19</v>
      </c>
      <c r="BM627" s="1">
        <v>0</v>
      </c>
      <c r="BN627" s="1">
        <v>0</v>
      </c>
      <c r="BO627" s="1">
        <v>0</v>
      </c>
      <c r="BP627" s="1">
        <v>0</v>
      </c>
      <c r="BQ627" s="1">
        <v>1</v>
      </c>
      <c r="BR627" s="1">
        <v>12</v>
      </c>
      <c r="BS627" s="1">
        <v>0.25</v>
      </c>
      <c r="BU627" s="2" t="s">
        <v>418</v>
      </c>
      <c r="BV627" s="1" t="s">
        <v>802</v>
      </c>
      <c r="BW627" s="1">
        <v>30</v>
      </c>
      <c r="BX627" s="1">
        <v>2</v>
      </c>
      <c r="BY627" s="1">
        <v>3</v>
      </c>
      <c r="BZ627" s="1">
        <v>5</v>
      </c>
      <c r="CA627" s="1">
        <v>-7</v>
      </c>
      <c r="CB627" s="1">
        <v>2</v>
      </c>
      <c r="CC627" s="1">
        <v>43</v>
      </c>
      <c r="CD627" s="1">
        <v>5</v>
      </c>
      <c r="CE627" s="1">
        <v>1</v>
      </c>
      <c r="CF627" s="1">
        <v>2</v>
      </c>
      <c r="CG627" s="1">
        <v>0</v>
      </c>
      <c r="CH627" s="1">
        <v>0</v>
      </c>
      <c r="CI627" s="1">
        <v>0</v>
      </c>
      <c r="CJ627" s="1">
        <v>53</v>
      </c>
      <c r="CK627" s="1">
        <v>3.7999999999999999E-2</v>
      </c>
      <c r="CL627" s="1" t="s">
        <v>797</v>
      </c>
      <c r="CM627" s="1" t="s">
        <v>385</v>
      </c>
      <c r="CN627" s="1" t="s">
        <v>821</v>
      </c>
      <c r="CO627" s="1">
        <v>29</v>
      </c>
      <c r="CP627" s="1">
        <v>3</v>
      </c>
      <c r="CQ627" s="1">
        <v>2</v>
      </c>
      <c r="CR627" s="1">
        <v>5</v>
      </c>
      <c r="CS627" s="1">
        <v>3</v>
      </c>
      <c r="CT627" s="1">
        <v>4</v>
      </c>
      <c r="CU627" s="1">
        <v>26</v>
      </c>
      <c r="CV627" s="1">
        <v>10</v>
      </c>
      <c r="CW627" s="1">
        <v>0</v>
      </c>
      <c r="CX627" s="1">
        <v>0</v>
      </c>
      <c r="CY627" s="1">
        <v>0</v>
      </c>
      <c r="CZ627" s="1">
        <v>0</v>
      </c>
      <c r="DA627" s="1">
        <v>1</v>
      </c>
      <c r="DB627" s="1">
        <v>27</v>
      </c>
      <c r="DC627" s="1">
        <v>0.111</v>
      </c>
      <c r="DE627" s="2"/>
      <c r="DF627" s="1" t="s">
        <v>385</v>
      </c>
      <c r="DG627" s="1">
        <v>29</v>
      </c>
      <c r="DH627" s="1">
        <v>3</v>
      </c>
      <c r="DI627" s="1">
        <v>2</v>
      </c>
      <c r="DJ627" s="1">
        <v>5</v>
      </c>
      <c r="DK627" s="1">
        <v>3</v>
      </c>
      <c r="DL627" s="1">
        <v>4</v>
      </c>
      <c r="DM627" s="1">
        <v>26</v>
      </c>
      <c r="DN627" s="1">
        <v>10</v>
      </c>
      <c r="DO627" s="1">
        <v>0</v>
      </c>
      <c r="DP627" s="1">
        <v>0</v>
      </c>
      <c r="DQ627" s="1">
        <v>0</v>
      </c>
      <c r="DR627" s="1">
        <v>0</v>
      </c>
      <c r="DS627" s="1">
        <v>1</v>
      </c>
      <c r="DT627" s="1">
        <v>27</v>
      </c>
      <c r="DU627" s="1">
        <v>0.111</v>
      </c>
    </row>
    <row r="628" spans="1:125" x14ac:dyDescent="0.2">
      <c r="A628" s="2" t="s">
        <v>942</v>
      </c>
      <c r="B628" s="1" t="s">
        <v>799</v>
      </c>
      <c r="C628" s="1">
        <v>9</v>
      </c>
      <c r="D628" s="1">
        <v>1</v>
      </c>
      <c r="E628" s="1">
        <v>4</v>
      </c>
      <c r="F628" s="1">
        <v>5</v>
      </c>
      <c r="G628" s="1">
        <v>-2</v>
      </c>
      <c r="H628" s="1">
        <v>0</v>
      </c>
      <c r="I628" s="1">
        <v>2</v>
      </c>
      <c r="J628" s="1">
        <v>0</v>
      </c>
      <c r="K628" s="1">
        <v>0</v>
      </c>
      <c r="L628" s="1">
        <v>2</v>
      </c>
      <c r="M628" s="1">
        <v>0</v>
      </c>
      <c r="N628" s="1">
        <v>0</v>
      </c>
      <c r="O628" s="1">
        <v>0</v>
      </c>
      <c r="P628" s="1">
        <v>4</v>
      </c>
      <c r="Q628" s="1">
        <v>0.25</v>
      </c>
      <c r="S628" s="1" t="s">
        <v>1187</v>
      </c>
      <c r="T628" s="1" t="s">
        <v>806</v>
      </c>
      <c r="U628" s="1">
        <v>15</v>
      </c>
      <c r="V628" s="1">
        <v>3</v>
      </c>
      <c r="W628" s="1">
        <v>2</v>
      </c>
      <c r="X628" s="1">
        <v>5</v>
      </c>
      <c r="Y628" s="1">
        <v>4</v>
      </c>
      <c r="Z628" s="1">
        <v>6</v>
      </c>
      <c r="AA628" s="1">
        <v>16</v>
      </c>
      <c r="AB628" s="1">
        <v>11</v>
      </c>
      <c r="AC628" s="1">
        <v>0</v>
      </c>
      <c r="AD628" s="1">
        <v>1</v>
      </c>
      <c r="AE628" s="1">
        <v>0</v>
      </c>
      <c r="AF628" s="1">
        <v>0</v>
      </c>
      <c r="AG628" s="1">
        <v>0</v>
      </c>
      <c r="AH628" s="1">
        <v>22</v>
      </c>
      <c r="AI628" s="1">
        <v>0.13600000000000001</v>
      </c>
      <c r="AK628" s="2" t="s">
        <v>133</v>
      </c>
      <c r="AL628" s="1" t="s">
        <v>814</v>
      </c>
      <c r="AM628" s="1">
        <v>22</v>
      </c>
      <c r="AN628" s="1">
        <v>3</v>
      </c>
      <c r="AO628" s="1">
        <v>2</v>
      </c>
      <c r="AP628" s="1">
        <v>5</v>
      </c>
      <c r="AQ628" s="1">
        <v>-9</v>
      </c>
      <c r="AR628" s="1">
        <v>8</v>
      </c>
      <c r="AS628" s="1">
        <v>14</v>
      </c>
      <c r="AT628" s="1">
        <v>13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31</v>
      </c>
      <c r="BA628" s="1">
        <v>9.7000000000000003E-2</v>
      </c>
      <c r="BC628" s="2" t="s">
        <v>618</v>
      </c>
      <c r="BD628" s="1" t="s">
        <v>816</v>
      </c>
      <c r="BE628" s="1">
        <v>26</v>
      </c>
      <c r="BF628" s="1">
        <v>0</v>
      </c>
      <c r="BG628" s="1">
        <v>3</v>
      </c>
      <c r="BH628" s="1">
        <v>3</v>
      </c>
      <c r="BI628" s="1">
        <v>-6</v>
      </c>
      <c r="BJ628" s="1">
        <v>12</v>
      </c>
      <c r="BK628" s="1">
        <v>17</v>
      </c>
      <c r="BL628" s="1">
        <v>25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12</v>
      </c>
      <c r="BS628" s="1">
        <v>0</v>
      </c>
      <c r="BU628" s="2" t="s">
        <v>1062</v>
      </c>
      <c r="BV628" s="1" t="s">
        <v>798</v>
      </c>
      <c r="BW628" s="1">
        <v>34</v>
      </c>
      <c r="BX628" s="1">
        <v>1</v>
      </c>
      <c r="BY628" s="1">
        <v>4</v>
      </c>
      <c r="BZ628" s="1">
        <v>5</v>
      </c>
      <c r="CA628" s="1">
        <v>9</v>
      </c>
      <c r="CB628" s="1">
        <v>28</v>
      </c>
      <c r="CC628" s="1">
        <v>145</v>
      </c>
      <c r="CD628" s="1">
        <v>46</v>
      </c>
      <c r="CE628" s="1">
        <v>0</v>
      </c>
      <c r="CF628" s="1">
        <v>1</v>
      </c>
      <c r="CG628" s="1">
        <v>0</v>
      </c>
      <c r="CH628" s="1">
        <v>0</v>
      </c>
      <c r="CI628" s="1">
        <v>0</v>
      </c>
      <c r="CJ628" s="1">
        <v>22</v>
      </c>
      <c r="CK628" s="1">
        <v>4.4999999999999998E-2</v>
      </c>
      <c r="CL628" s="1" t="s">
        <v>797</v>
      </c>
      <c r="CM628" s="1" t="s">
        <v>498</v>
      </c>
      <c r="CN628" s="1" t="s">
        <v>823</v>
      </c>
      <c r="CO628" s="1">
        <v>33</v>
      </c>
      <c r="CP628" s="1">
        <v>1</v>
      </c>
      <c r="CQ628" s="1">
        <v>4</v>
      </c>
      <c r="CR628" s="1">
        <v>5</v>
      </c>
      <c r="CS628" s="1">
        <v>-8</v>
      </c>
      <c r="CT628" s="1">
        <v>21</v>
      </c>
      <c r="CU628" s="1">
        <v>59</v>
      </c>
      <c r="CV628" s="1">
        <v>20</v>
      </c>
      <c r="CW628" s="1">
        <v>0</v>
      </c>
      <c r="CX628" s="1">
        <v>0</v>
      </c>
      <c r="CY628" s="1">
        <v>0</v>
      </c>
      <c r="CZ628" s="1">
        <v>0</v>
      </c>
      <c r="DA628" s="1">
        <v>0</v>
      </c>
      <c r="DB628" s="1">
        <v>23</v>
      </c>
      <c r="DC628" s="1">
        <v>4.2999999999999997E-2</v>
      </c>
      <c r="DE628" s="2"/>
      <c r="DF628" s="1" t="s">
        <v>498</v>
      </c>
      <c r="DG628" s="1">
        <v>33</v>
      </c>
      <c r="DH628" s="1">
        <v>1</v>
      </c>
      <c r="DI628" s="1">
        <v>4</v>
      </c>
      <c r="DJ628" s="1">
        <v>5</v>
      </c>
      <c r="DK628" s="1">
        <v>-8</v>
      </c>
      <c r="DL628" s="1">
        <v>21</v>
      </c>
      <c r="DM628" s="1">
        <v>59</v>
      </c>
      <c r="DN628" s="1">
        <v>20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23</v>
      </c>
      <c r="DU628" s="1">
        <v>4.2999999999999997E-2</v>
      </c>
    </row>
    <row r="629" spans="1:125" x14ac:dyDescent="0.2">
      <c r="A629" s="2" t="s">
        <v>172</v>
      </c>
      <c r="B629" s="1" t="s">
        <v>825</v>
      </c>
      <c r="C629" s="1">
        <v>41</v>
      </c>
      <c r="D629" s="1">
        <v>3</v>
      </c>
      <c r="E629" s="1">
        <v>2</v>
      </c>
      <c r="F629" s="1">
        <v>5</v>
      </c>
      <c r="G629" s="1">
        <v>-2</v>
      </c>
      <c r="H629" s="1">
        <v>117</v>
      </c>
      <c r="I629" s="1">
        <v>78</v>
      </c>
      <c r="J629" s="1">
        <v>3</v>
      </c>
      <c r="K629" s="1">
        <v>0</v>
      </c>
      <c r="L629" s="1">
        <v>0</v>
      </c>
      <c r="M629" s="1">
        <v>0</v>
      </c>
      <c r="N629" s="1">
        <v>0</v>
      </c>
      <c r="O629" s="1">
        <v>1</v>
      </c>
      <c r="P629" s="1">
        <v>25</v>
      </c>
      <c r="Q629" s="1">
        <v>0.12</v>
      </c>
      <c r="S629" s="1" t="s">
        <v>1063</v>
      </c>
      <c r="T629" s="1" t="s">
        <v>807</v>
      </c>
      <c r="U629" s="1">
        <v>66</v>
      </c>
      <c r="V629" s="1">
        <v>2</v>
      </c>
      <c r="W629" s="1">
        <v>3</v>
      </c>
      <c r="X629" s="1">
        <v>5</v>
      </c>
      <c r="Y629" s="1">
        <v>-5</v>
      </c>
      <c r="Z629" s="1">
        <v>14</v>
      </c>
      <c r="AA629" s="1">
        <v>108</v>
      </c>
      <c r="AB629" s="1">
        <v>33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62</v>
      </c>
      <c r="AI629" s="1">
        <v>3.2000000000000001E-2</v>
      </c>
      <c r="AK629" s="2" t="s">
        <v>361</v>
      </c>
      <c r="AL629" s="1" t="s">
        <v>806</v>
      </c>
      <c r="AM629" s="1">
        <v>10</v>
      </c>
      <c r="AN629" s="1">
        <v>1</v>
      </c>
      <c r="AO629" s="1">
        <v>4</v>
      </c>
      <c r="AP629" s="1">
        <v>5</v>
      </c>
      <c r="AQ629" s="1">
        <v>2</v>
      </c>
      <c r="AR629" s="1">
        <v>4</v>
      </c>
      <c r="AS629" s="1">
        <v>20</v>
      </c>
      <c r="AT629" s="1">
        <v>8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7</v>
      </c>
      <c r="BA629" s="1">
        <v>0.14299999999999999</v>
      </c>
      <c r="BC629" s="2" t="s">
        <v>437</v>
      </c>
      <c r="BD629" s="1" t="s">
        <v>799</v>
      </c>
      <c r="BE629" s="1">
        <v>33</v>
      </c>
      <c r="BF629" s="1">
        <v>1</v>
      </c>
      <c r="BG629" s="1">
        <v>1</v>
      </c>
      <c r="BH629" s="1">
        <v>2</v>
      </c>
      <c r="BI629" s="1">
        <v>-2</v>
      </c>
      <c r="BJ629" s="1">
        <v>35</v>
      </c>
      <c r="BK629" s="1">
        <v>80</v>
      </c>
      <c r="BL629" s="1">
        <v>10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21</v>
      </c>
      <c r="BS629" s="1">
        <v>4.8000000000000001E-2</v>
      </c>
      <c r="BU629" s="2" t="s">
        <v>137</v>
      </c>
      <c r="BV629" s="1" t="s">
        <v>795</v>
      </c>
      <c r="BW629" s="1">
        <v>57</v>
      </c>
      <c r="BX629" s="1">
        <v>4</v>
      </c>
      <c r="BY629" s="1">
        <v>1</v>
      </c>
      <c r="BZ629" s="1">
        <v>5</v>
      </c>
      <c r="CA629" s="1">
        <v>-1</v>
      </c>
      <c r="CB629" s="1">
        <v>100</v>
      </c>
      <c r="CC629" s="1">
        <v>112</v>
      </c>
      <c r="CD629" s="1">
        <v>21</v>
      </c>
      <c r="CE629" s="1">
        <v>0</v>
      </c>
      <c r="CF629" s="1">
        <v>0</v>
      </c>
      <c r="CG629" s="1">
        <v>0</v>
      </c>
      <c r="CH629" s="1">
        <v>0</v>
      </c>
      <c r="CI629" s="1">
        <v>2</v>
      </c>
      <c r="CJ629" s="1">
        <v>44</v>
      </c>
      <c r="CK629" s="1">
        <v>9.0999999999999998E-2</v>
      </c>
      <c r="CL629" s="1" t="s">
        <v>797</v>
      </c>
      <c r="CM629" s="1" t="s">
        <v>723</v>
      </c>
      <c r="CN629" s="1" t="s">
        <v>801</v>
      </c>
      <c r="CO629" s="1">
        <v>31</v>
      </c>
      <c r="CP629" s="1">
        <v>2</v>
      </c>
      <c r="CQ629" s="1">
        <v>3</v>
      </c>
      <c r="CR629" s="1">
        <v>5</v>
      </c>
      <c r="CS629" s="1">
        <v>-5</v>
      </c>
      <c r="CT629" s="1">
        <v>34</v>
      </c>
      <c r="CU629" s="1">
        <v>115</v>
      </c>
      <c r="CV629" s="1">
        <v>63</v>
      </c>
      <c r="CW629" s="1">
        <v>0</v>
      </c>
      <c r="CX629" s="1">
        <v>0</v>
      </c>
      <c r="CY629" s="1">
        <v>0</v>
      </c>
      <c r="CZ629" s="1">
        <v>0</v>
      </c>
      <c r="DA629" s="1">
        <v>1</v>
      </c>
      <c r="DB629" s="1">
        <v>63</v>
      </c>
      <c r="DC629" s="1">
        <v>3.2000000000000001E-2</v>
      </c>
      <c r="DE629" s="2"/>
      <c r="DF629" s="1" t="s">
        <v>723</v>
      </c>
      <c r="DG629" s="1">
        <v>31</v>
      </c>
      <c r="DH629" s="1">
        <v>2</v>
      </c>
      <c r="DI629" s="1">
        <v>3</v>
      </c>
      <c r="DJ629" s="1">
        <v>5</v>
      </c>
      <c r="DK629" s="1">
        <v>-5</v>
      </c>
      <c r="DL629" s="1">
        <v>34</v>
      </c>
      <c r="DM629" s="1">
        <v>115</v>
      </c>
      <c r="DN629" s="1">
        <v>63</v>
      </c>
      <c r="DO629" s="1">
        <v>0</v>
      </c>
      <c r="DP629" s="1">
        <v>0</v>
      </c>
      <c r="DQ629" s="1">
        <v>0</v>
      </c>
      <c r="DR629" s="1">
        <v>0</v>
      </c>
      <c r="DS629" s="1">
        <v>1</v>
      </c>
      <c r="DT629" s="1">
        <v>63</v>
      </c>
      <c r="DU629" s="1">
        <v>3.2000000000000001E-2</v>
      </c>
    </row>
    <row r="630" spans="1:125" x14ac:dyDescent="0.2">
      <c r="A630" s="2" t="s">
        <v>410</v>
      </c>
      <c r="B630" s="1" t="s">
        <v>798</v>
      </c>
      <c r="C630" s="1">
        <v>34</v>
      </c>
      <c r="D630" s="1">
        <v>1</v>
      </c>
      <c r="E630" s="1">
        <v>3</v>
      </c>
      <c r="F630" s="1">
        <v>4</v>
      </c>
      <c r="G630" s="1">
        <v>3</v>
      </c>
      <c r="H630" s="1">
        <v>86</v>
      </c>
      <c r="I630" s="1">
        <v>16</v>
      </c>
      <c r="J630" s="1">
        <v>2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19</v>
      </c>
      <c r="Q630" s="1">
        <v>5.2999999999999999E-2</v>
      </c>
      <c r="S630" s="1" t="s">
        <v>497</v>
      </c>
      <c r="T630" s="1" t="s">
        <v>794</v>
      </c>
      <c r="U630" s="1">
        <v>33</v>
      </c>
      <c r="V630" s="1">
        <v>2</v>
      </c>
      <c r="W630" s="1">
        <v>3</v>
      </c>
      <c r="X630" s="1">
        <v>5</v>
      </c>
      <c r="Y630" s="1">
        <v>-1</v>
      </c>
      <c r="Z630" s="1">
        <v>4</v>
      </c>
      <c r="AA630" s="1">
        <v>13</v>
      </c>
      <c r="AB630" s="1">
        <v>12</v>
      </c>
      <c r="AC630" s="1">
        <v>0</v>
      </c>
      <c r="AD630" s="1">
        <v>0</v>
      </c>
      <c r="AE630" s="1">
        <v>1</v>
      </c>
      <c r="AF630" s="1">
        <v>0</v>
      </c>
      <c r="AG630" s="1">
        <v>1</v>
      </c>
      <c r="AH630" s="1">
        <v>23</v>
      </c>
      <c r="AI630" s="1">
        <v>8.6999999999999994E-2</v>
      </c>
      <c r="AK630" s="2" t="s">
        <v>429</v>
      </c>
      <c r="AL630" s="1" t="s">
        <v>799</v>
      </c>
      <c r="AM630" s="1">
        <v>41</v>
      </c>
      <c r="AN630" s="1">
        <v>4</v>
      </c>
      <c r="AO630" s="1">
        <v>1</v>
      </c>
      <c r="AP630" s="1">
        <v>5</v>
      </c>
      <c r="AQ630" s="1">
        <v>-2</v>
      </c>
      <c r="AR630" s="1">
        <v>23</v>
      </c>
      <c r="AS630" s="1">
        <v>66</v>
      </c>
      <c r="AT630" s="1">
        <v>23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49</v>
      </c>
      <c r="BA630" s="1">
        <v>8.2000000000000003E-2</v>
      </c>
      <c r="BC630" s="2" t="s">
        <v>1188</v>
      </c>
      <c r="BD630" s="1" t="s">
        <v>814</v>
      </c>
      <c r="BE630" s="1">
        <v>12</v>
      </c>
      <c r="BF630" s="1">
        <v>2</v>
      </c>
      <c r="BG630" s="1">
        <v>0</v>
      </c>
      <c r="BH630" s="1">
        <v>2</v>
      </c>
      <c r="BI630" s="1">
        <v>-1</v>
      </c>
      <c r="BJ630" s="1">
        <v>13</v>
      </c>
      <c r="BK630" s="1">
        <v>29</v>
      </c>
      <c r="BL630" s="1">
        <v>3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20</v>
      </c>
      <c r="BS630" s="1">
        <v>0.1</v>
      </c>
      <c r="BU630" s="2" t="s">
        <v>682</v>
      </c>
      <c r="BV630" s="1" t="s">
        <v>811</v>
      </c>
      <c r="BW630" s="1">
        <v>5</v>
      </c>
      <c r="BX630" s="1">
        <v>3</v>
      </c>
      <c r="BY630" s="1">
        <v>2</v>
      </c>
      <c r="BZ630" s="1">
        <v>5</v>
      </c>
      <c r="CA630" s="1">
        <v>4</v>
      </c>
      <c r="CB630" s="1">
        <v>7</v>
      </c>
      <c r="CC630" s="1">
        <v>9</v>
      </c>
      <c r="CD630" s="1">
        <v>2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9</v>
      </c>
      <c r="CK630" s="1">
        <v>0.33300000000000002</v>
      </c>
      <c r="CL630" s="1" t="s">
        <v>797</v>
      </c>
      <c r="CM630" s="1" t="s">
        <v>1110</v>
      </c>
      <c r="CN630" s="1" t="s">
        <v>824</v>
      </c>
      <c r="CO630" s="1">
        <v>43</v>
      </c>
      <c r="CP630" s="1">
        <v>3</v>
      </c>
      <c r="CQ630" s="1">
        <v>2</v>
      </c>
      <c r="CR630" s="1">
        <v>5</v>
      </c>
      <c r="CS630" s="1">
        <v>-10</v>
      </c>
      <c r="CT630" s="1">
        <v>4</v>
      </c>
      <c r="CU630" s="1">
        <v>40</v>
      </c>
      <c r="CV630" s="1">
        <v>39</v>
      </c>
      <c r="CW630" s="1">
        <v>0</v>
      </c>
      <c r="CX630" s="1">
        <v>0</v>
      </c>
      <c r="CY630" s="1">
        <v>0</v>
      </c>
      <c r="CZ630" s="1">
        <v>0</v>
      </c>
      <c r="DA630" s="1">
        <v>0</v>
      </c>
      <c r="DB630" s="1">
        <v>31</v>
      </c>
      <c r="DC630" s="1">
        <v>9.7000000000000003E-2</v>
      </c>
      <c r="DE630" s="2"/>
      <c r="DF630" s="1" t="s">
        <v>1110</v>
      </c>
      <c r="DG630" s="1">
        <v>43</v>
      </c>
      <c r="DH630" s="1">
        <v>3</v>
      </c>
      <c r="DI630" s="1">
        <v>2</v>
      </c>
      <c r="DJ630" s="1">
        <v>5</v>
      </c>
      <c r="DK630" s="1">
        <v>-10</v>
      </c>
      <c r="DL630" s="1">
        <v>4</v>
      </c>
      <c r="DM630" s="1">
        <v>40</v>
      </c>
      <c r="DN630" s="1">
        <v>39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31</v>
      </c>
      <c r="DU630" s="1">
        <v>9.7000000000000003E-2</v>
      </c>
    </row>
    <row r="631" spans="1:125" x14ac:dyDescent="0.2">
      <c r="A631" s="2" t="s">
        <v>1084</v>
      </c>
      <c r="B631" s="1" t="s">
        <v>807</v>
      </c>
      <c r="C631" s="1">
        <v>34</v>
      </c>
      <c r="D631" s="1">
        <v>0</v>
      </c>
      <c r="E631" s="1">
        <v>4</v>
      </c>
      <c r="F631" s="1">
        <v>4</v>
      </c>
      <c r="G631" s="1">
        <v>-9</v>
      </c>
      <c r="H631" s="1">
        <v>40</v>
      </c>
      <c r="I631" s="1">
        <v>85</v>
      </c>
      <c r="J631" s="1">
        <v>62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35</v>
      </c>
      <c r="Q631" s="1">
        <v>0</v>
      </c>
      <c r="S631" s="1" t="s">
        <v>1189</v>
      </c>
      <c r="T631" s="1" t="s">
        <v>813</v>
      </c>
      <c r="U631" s="1">
        <v>20</v>
      </c>
      <c r="V631" s="1">
        <v>1</v>
      </c>
      <c r="W631" s="1">
        <v>4</v>
      </c>
      <c r="X631" s="1">
        <v>5</v>
      </c>
      <c r="Y631" s="1">
        <v>5</v>
      </c>
      <c r="Z631" s="1">
        <v>10</v>
      </c>
      <c r="AA631" s="1">
        <v>26</v>
      </c>
      <c r="AB631" s="1">
        <v>29</v>
      </c>
      <c r="AC631" s="1">
        <v>1</v>
      </c>
      <c r="AD631" s="1">
        <v>0</v>
      </c>
      <c r="AE631" s="1">
        <v>0</v>
      </c>
      <c r="AF631" s="1">
        <v>1</v>
      </c>
      <c r="AG631" s="1">
        <v>0</v>
      </c>
      <c r="AH631" s="1">
        <v>23</v>
      </c>
      <c r="AI631" s="1">
        <v>4.2999999999999997E-2</v>
      </c>
      <c r="AK631" s="2" t="s">
        <v>972</v>
      </c>
      <c r="AL631" s="1" t="s">
        <v>817</v>
      </c>
      <c r="AM631" s="1">
        <v>51</v>
      </c>
      <c r="AN631" s="1">
        <v>1</v>
      </c>
      <c r="AO631" s="1">
        <v>4</v>
      </c>
      <c r="AP631" s="1">
        <v>5</v>
      </c>
      <c r="AQ631" s="1">
        <v>-19</v>
      </c>
      <c r="AR631" s="1">
        <v>64</v>
      </c>
      <c r="AS631" s="1">
        <v>123</v>
      </c>
      <c r="AT631" s="1">
        <v>90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51</v>
      </c>
      <c r="BA631" s="1">
        <v>0.02</v>
      </c>
      <c r="BC631" s="2" t="s">
        <v>960</v>
      </c>
      <c r="BD631" s="1" t="s">
        <v>820</v>
      </c>
      <c r="BE631" s="1">
        <v>11</v>
      </c>
      <c r="BF631" s="1">
        <v>0</v>
      </c>
      <c r="BG631" s="1">
        <v>2</v>
      </c>
      <c r="BH631" s="1">
        <v>2</v>
      </c>
      <c r="BI631" s="1">
        <v>0</v>
      </c>
      <c r="BJ631" s="1">
        <v>6</v>
      </c>
      <c r="BK631" s="1">
        <v>11</v>
      </c>
      <c r="BL631" s="1">
        <v>3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9</v>
      </c>
      <c r="BS631" s="1">
        <v>0</v>
      </c>
      <c r="BU631" s="2" t="s">
        <v>865</v>
      </c>
      <c r="BV631" s="1" t="s">
        <v>829</v>
      </c>
      <c r="BW631" s="1">
        <v>37</v>
      </c>
      <c r="BX631" s="1">
        <v>1</v>
      </c>
      <c r="BY631" s="1">
        <v>4</v>
      </c>
      <c r="BZ631" s="1">
        <v>5</v>
      </c>
      <c r="CA631" s="1">
        <v>-6</v>
      </c>
      <c r="CB631" s="1">
        <v>39</v>
      </c>
      <c r="CC631" s="1">
        <v>34</v>
      </c>
      <c r="CD631" s="1">
        <v>42</v>
      </c>
      <c r="CE631" s="1">
        <v>0</v>
      </c>
      <c r="CF631" s="1">
        <v>1</v>
      </c>
      <c r="CG631" s="1">
        <v>0</v>
      </c>
      <c r="CH631" s="1">
        <v>1</v>
      </c>
      <c r="CI631" s="1">
        <v>0</v>
      </c>
      <c r="CJ631" s="1">
        <v>44</v>
      </c>
      <c r="CK631" s="1">
        <v>2.3E-2</v>
      </c>
      <c r="CL631" s="1" t="s">
        <v>797</v>
      </c>
      <c r="CM631" s="1" t="s">
        <v>1260</v>
      </c>
      <c r="CN631" s="1" t="s">
        <v>809</v>
      </c>
      <c r="CO631" s="1">
        <v>18</v>
      </c>
      <c r="CP631" s="1">
        <v>2</v>
      </c>
      <c r="CQ631" s="1">
        <v>2</v>
      </c>
      <c r="CR631" s="1">
        <v>4</v>
      </c>
      <c r="CS631" s="1">
        <v>1</v>
      </c>
      <c r="CT631" s="1">
        <v>30</v>
      </c>
      <c r="CU631" s="1">
        <v>32</v>
      </c>
      <c r="CV631" s="1">
        <v>2</v>
      </c>
      <c r="CW631" s="1">
        <v>0</v>
      </c>
      <c r="CX631" s="1">
        <v>0</v>
      </c>
      <c r="CY631" s="1">
        <v>0</v>
      </c>
      <c r="CZ631" s="1">
        <v>0</v>
      </c>
      <c r="DA631" s="1">
        <v>0</v>
      </c>
      <c r="DB631" s="1">
        <v>15</v>
      </c>
      <c r="DC631" s="1">
        <v>0.13300000000000001</v>
      </c>
      <c r="DE631" s="2"/>
      <c r="DF631" s="1" t="s">
        <v>1260</v>
      </c>
      <c r="DG631" s="1">
        <v>18</v>
      </c>
      <c r="DH631" s="1">
        <v>2</v>
      </c>
      <c r="DI631" s="1">
        <v>2</v>
      </c>
      <c r="DJ631" s="1">
        <v>4</v>
      </c>
      <c r="DK631" s="1">
        <v>1</v>
      </c>
      <c r="DL631" s="1">
        <v>30</v>
      </c>
      <c r="DM631" s="1">
        <v>32</v>
      </c>
      <c r="DN631" s="1">
        <v>2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15</v>
      </c>
      <c r="DU631" s="1">
        <v>0.13300000000000001</v>
      </c>
    </row>
    <row r="632" spans="1:125" x14ac:dyDescent="0.2">
      <c r="A632" s="2" t="s">
        <v>1190</v>
      </c>
      <c r="B632" s="1" t="s">
        <v>824</v>
      </c>
      <c r="C632" s="1">
        <v>21</v>
      </c>
      <c r="D632" s="1">
        <v>2</v>
      </c>
      <c r="E632" s="1">
        <v>2</v>
      </c>
      <c r="F632" s="1">
        <v>4</v>
      </c>
      <c r="G632" s="1">
        <v>1</v>
      </c>
      <c r="H632" s="1">
        <v>12</v>
      </c>
      <c r="I632" s="1">
        <v>6</v>
      </c>
      <c r="J632" s="1">
        <v>20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14</v>
      </c>
      <c r="Q632" s="1">
        <v>0.14299999999999999</v>
      </c>
      <c r="S632" s="1" t="s">
        <v>585</v>
      </c>
      <c r="T632" s="1" t="s">
        <v>816</v>
      </c>
      <c r="U632" s="1">
        <v>17</v>
      </c>
      <c r="V632" s="1">
        <v>1</v>
      </c>
      <c r="W632" s="1">
        <v>3</v>
      </c>
      <c r="X632" s="1">
        <v>4</v>
      </c>
      <c r="Y632" s="1">
        <v>-3</v>
      </c>
      <c r="Z632" s="1">
        <v>23</v>
      </c>
      <c r="AA632" s="1">
        <v>36</v>
      </c>
      <c r="AB632" s="1">
        <v>5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30</v>
      </c>
      <c r="AI632" s="1">
        <v>3.3000000000000002E-2</v>
      </c>
      <c r="AK632" s="2" t="s">
        <v>1084</v>
      </c>
      <c r="AL632" s="1" t="s">
        <v>804</v>
      </c>
      <c r="AM632" s="1">
        <v>45</v>
      </c>
      <c r="AN632" s="1">
        <v>1</v>
      </c>
      <c r="AO632" s="1">
        <v>4</v>
      </c>
      <c r="AP632" s="1">
        <v>5</v>
      </c>
      <c r="AQ632" s="1">
        <v>-13</v>
      </c>
      <c r="AR632" s="1">
        <v>41</v>
      </c>
      <c r="AS632" s="1">
        <v>104</v>
      </c>
      <c r="AT632" s="1">
        <v>80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34</v>
      </c>
      <c r="BA632" s="1">
        <v>2.9000000000000001E-2</v>
      </c>
      <c r="BC632" s="2" t="s">
        <v>1191</v>
      </c>
      <c r="BD632" s="1" t="s">
        <v>821</v>
      </c>
      <c r="BE632" s="1">
        <v>8</v>
      </c>
      <c r="BF632" s="1">
        <v>0</v>
      </c>
      <c r="BG632" s="1">
        <v>2</v>
      </c>
      <c r="BH632" s="1">
        <v>2</v>
      </c>
      <c r="BI632" s="1">
        <v>5</v>
      </c>
      <c r="BJ632" s="1">
        <v>2</v>
      </c>
      <c r="BK632" s="1">
        <v>14</v>
      </c>
      <c r="BL632" s="1">
        <v>6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5</v>
      </c>
      <c r="BS632" s="1">
        <v>0</v>
      </c>
      <c r="BU632" s="2" t="s">
        <v>167</v>
      </c>
      <c r="BV632" s="1" t="s">
        <v>813</v>
      </c>
      <c r="BW632" s="1">
        <v>16</v>
      </c>
      <c r="BX632" s="1">
        <v>4</v>
      </c>
      <c r="BY632" s="1">
        <v>0</v>
      </c>
      <c r="BZ632" s="1">
        <v>4</v>
      </c>
      <c r="CA632" s="1">
        <v>2</v>
      </c>
      <c r="CB632" s="1">
        <v>6</v>
      </c>
      <c r="CC632" s="1">
        <v>19</v>
      </c>
      <c r="CD632" s="1">
        <v>6</v>
      </c>
      <c r="CE632" s="1">
        <v>0</v>
      </c>
      <c r="CF632" s="1">
        <v>0</v>
      </c>
      <c r="CG632" s="1">
        <v>0</v>
      </c>
      <c r="CH632" s="1">
        <v>0</v>
      </c>
      <c r="CI632" s="1">
        <v>1</v>
      </c>
      <c r="CJ632" s="1">
        <v>23</v>
      </c>
      <c r="CK632" s="1">
        <v>0.17399999999999999</v>
      </c>
      <c r="CL632" s="1" t="s">
        <v>797</v>
      </c>
      <c r="CM632" s="1" t="s">
        <v>1658</v>
      </c>
      <c r="CN632" s="1" t="s">
        <v>807</v>
      </c>
      <c r="CO632" s="1">
        <v>20</v>
      </c>
      <c r="CP632" s="1">
        <v>2</v>
      </c>
      <c r="CQ632" s="1">
        <v>2</v>
      </c>
      <c r="CR632" s="1">
        <v>4</v>
      </c>
      <c r="CS632" s="1">
        <v>-3</v>
      </c>
      <c r="CT632" s="1">
        <v>6</v>
      </c>
      <c r="CU632" s="1">
        <v>21</v>
      </c>
      <c r="CV632" s="1">
        <v>4</v>
      </c>
      <c r="CW632" s="1">
        <v>0</v>
      </c>
      <c r="CX632" s="1">
        <v>0</v>
      </c>
      <c r="CY632" s="1">
        <v>0</v>
      </c>
      <c r="CZ632" s="1">
        <v>0</v>
      </c>
      <c r="DA632" s="1">
        <v>0</v>
      </c>
      <c r="DB632" s="1">
        <v>8</v>
      </c>
      <c r="DC632" s="1">
        <v>0.25</v>
      </c>
      <c r="DE632" s="2"/>
      <c r="DF632" s="1" t="s">
        <v>1658</v>
      </c>
      <c r="DG632" s="1">
        <v>20</v>
      </c>
      <c r="DH632" s="1">
        <v>2</v>
      </c>
      <c r="DI632" s="1">
        <v>2</v>
      </c>
      <c r="DJ632" s="1">
        <v>4</v>
      </c>
      <c r="DK632" s="1">
        <v>-3</v>
      </c>
      <c r="DL632" s="1">
        <v>6</v>
      </c>
      <c r="DM632" s="1">
        <v>21</v>
      </c>
      <c r="DN632" s="1">
        <v>4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8</v>
      </c>
      <c r="DU632" s="1">
        <v>0.25</v>
      </c>
    </row>
    <row r="633" spans="1:125" x14ac:dyDescent="0.2">
      <c r="A633" s="2" t="s">
        <v>279</v>
      </c>
      <c r="B633" s="1" t="s">
        <v>823</v>
      </c>
      <c r="C633" s="1">
        <v>18</v>
      </c>
      <c r="D633" s="1">
        <v>1</v>
      </c>
      <c r="E633" s="1">
        <v>3</v>
      </c>
      <c r="F633" s="1">
        <v>4</v>
      </c>
      <c r="G633" s="1">
        <v>3</v>
      </c>
      <c r="H633" s="1">
        <v>0</v>
      </c>
      <c r="I633" s="1">
        <v>17</v>
      </c>
      <c r="J633" s="1">
        <v>1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14</v>
      </c>
      <c r="Q633" s="1">
        <v>7.0999999999999994E-2</v>
      </c>
      <c r="S633" s="1" t="s">
        <v>1148</v>
      </c>
      <c r="T633" s="1" t="s">
        <v>816</v>
      </c>
      <c r="U633" s="1">
        <v>13</v>
      </c>
      <c r="V633" s="1">
        <v>1</v>
      </c>
      <c r="W633" s="1">
        <v>3</v>
      </c>
      <c r="X633" s="1">
        <v>4</v>
      </c>
      <c r="Y633" s="1">
        <v>-1</v>
      </c>
      <c r="Z633" s="1">
        <v>2</v>
      </c>
      <c r="AA633" s="1">
        <v>10</v>
      </c>
      <c r="AB633" s="1">
        <v>5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27</v>
      </c>
      <c r="AI633" s="1">
        <v>3.6999999999999998E-2</v>
      </c>
      <c r="AK633" s="2" t="s">
        <v>613</v>
      </c>
      <c r="AL633" s="1" t="s">
        <v>821</v>
      </c>
      <c r="AM633" s="1">
        <v>35</v>
      </c>
      <c r="AN633" s="1">
        <v>2</v>
      </c>
      <c r="AO633" s="1">
        <v>3</v>
      </c>
      <c r="AP633" s="1">
        <v>5</v>
      </c>
      <c r="AQ633" s="1">
        <v>0</v>
      </c>
      <c r="AR633" s="1">
        <v>27</v>
      </c>
      <c r="AS633" s="1">
        <v>40</v>
      </c>
      <c r="AT633" s="1">
        <v>13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29</v>
      </c>
      <c r="BA633" s="1">
        <v>6.9000000000000006E-2</v>
      </c>
      <c r="BC633" s="2" t="s">
        <v>411</v>
      </c>
      <c r="BD633" s="1" t="s">
        <v>808</v>
      </c>
      <c r="BE633" s="1">
        <v>13</v>
      </c>
      <c r="BF633" s="1">
        <v>1</v>
      </c>
      <c r="BG633" s="1">
        <v>1</v>
      </c>
      <c r="BH633" s="1">
        <v>2</v>
      </c>
      <c r="BI633" s="1">
        <v>-7</v>
      </c>
      <c r="BJ633" s="1">
        <v>16</v>
      </c>
      <c r="BK633" s="1">
        <v>39</v>
      </c>
      <c r="BL633" s="1">
        <v>3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10</v>
      </c>
      <c r="BS633" s="1">
        <v>0.1</v>
      </c>
      <c r="BU633" s="2" t="s">
        <v>148</v>
      </c>
      <c r="BV633" s="1" t="s">
        <v>824</v>
      </c>
      <c r="BW633" s="1">
        <v>25</v>
      </c>
      <c r="BX633" s="1">
        <v>1</v>
      </c>
      <c r="BY633" s="1">
        <v>3</v>
      </c>
      <c r="BZ633" s="1">
        <v>4</v>
      </c>
      <c r="CA633" s="1">
        <v>-4</v>
      </c>
      <c r="CB633" s="1">
        <v>18</v>
      </c>
      <c r="CC633" s="1">
        <v>29</v>
      </c>
      <c r="CD633" s="1">
        <v>26</v>
      </c>
      <c r="CE633" s="1">
        <v>0</v>
      </c>
      <c r="CF633" s="1">
        <v>1</v>
      </c>
      <c r="CG633" s="1">
        <v>0</v>
      </c>
      <c r="CH633" s="1">
        <v>0</v>
      </c>
      <c r="CI633" s="1">
        <v>0</v>
      </c>
      <c r="CJ633" s="1">
        <v>18</v>
      </c>
      <c r="CK633" s="1">
        <v>5.6000000000000001E-2</v>
      </c>
      <c r="CL633" s="1" t="s">
        <v>797</v>
      </c>
      <c r="CM633" s="1" t="s">
        <v>1185</v>
      </c>
      <c r="CN633" s="1" t="s">
        <v>829</v>
      </c>
      <c r="CO633" s="1">
        <v>25</v>
      </c>
      <c r="CP633" s="1">
        <v>2</v>
      </c>
      <c r="CQ633" s="1">
        <v>2</v>
      </c>
      <c r="CR633" s="1">
        <v>4</v>
      </c>
      <c r="CS633" s="1">
        <v>-4</v>
      </c>
      <c r="CT633" s="1">
        <v>12</v>
      </c>
      <c r="CU633" s="1">
        <v>49</v>
      </c>
      <c r="CV633" s="1">
        <v>33</v>
      </c>
      <c r="CW633" s="1">
        <v>0</v>
      </c>
      <c r="CX633" s="1">
        <v>1</v>
      </c>
      <c r="CY633" s="1">
        <v>0</v>
      </c>
      <c r="CZ633" s="1">
        <v>0</v>
      </c>
      <c r="DA633" s="1">
        <v>1</v>
      </c>
      <c r="DB633" s="1">
        <v>28</v>
      </c>
      <c r="DC633" s="1">
        <v>7.0999999999999994E-2</v>
      </c>
      <c r="DE633" s="2"/>
      <c r="DF633" s="1" t="s">
        <v>1185</v>
      </c>
      <c r="DG633" s="1">
        <v>25</v>
      </c>
      <c r="DH633" s="1">
        <v>2</v>
      </c>
      <c r="DI633" s="1">
        <v>2</v>
      </c>
      <c r="DJ633" s="1">
        <v>4</v>
      </c>
      <c r="DK633" s="1">
        <v>-4</v>
      </c>
      <c r="DL633" s="1">
        <v>12</v>
      </c>
      <c r="DM633" s="1">
        <v>49</v>
      </c>
      <c r="DN633" s="1">
        <v>33</v>
      </c>
      <c r="DO633" s="1">
        <v>0</v>
      </c>
      <c r="DP633" s="1">
        <v>1</v>
      </c>
      <c r="DQ633" s="1">
        <v>0</v>
      </c>
      <c r="DR633" s="1">
        <v>0</v>
      </c>
      <c r="DS633" s="1">
        <v>1</v>
      </c>
      <c r="DT633" s="1">
        <v>28</v>
      </c>
      <c r="DU633" s="1">
        <v>7.0999999999999994E-2</v>
      </c>
    </row>
    <row r="634" spans="1:125" x14ac:dyDescent="0.2">
      <c r="A634" s="2" t="s">
        <v>574</v>
      </c>
      <c r="B634" s="1" t="s">
        <v>802</v>
      </c>
      <c r="C634" s="1">
        <v>13</v>
      </c>
      <c r="D634" s="1">
        <v>1</v>
      </c>
      <c r="E634" s="1">
        <v>3</v>
      </c>
      <c r="F634" s="1">
        <v>4</v>
      </c>
      <c r="G634" s="1">
        <v>2</v>
      </c>
      <c r="H634" s="1">
        <v>14</v>
      </c>
      <c r="I634" s="1">
        <v>9</v>
      </c>
      <c r="J634" s="1">
        <v>9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9</v>
      </c>
      <c r="Q634" s="1">
        <v>0.111</v>
      </c>
      <c r="S634" s="1" t="s">
        <v>927</v>
      </c>
      <c r="T634" s="1" t="s">
        <v>813</v>
      </c>
      <c r="U634" s="1">
        <v>34</v>
      </c>
      <c r="V634" s="1">
        <v>1</v>
      </c>
      <c r="W634" s="1">
        <v>3</v>
      </c>
      <c r="X634" s="1">
        <v>4</v>
      </c>
      <c r="Y634" s="1">
        <v>-10</v>
      </c>
      <c r="Z634" s="1">
        <v>22</v>
      </c>
      <c r="AA634" s="1">
        <v>53</v>
      </c>
      <c r="AB634" s="1">
        <v>12</v>
      </c>
      <c r="AC634" s="1">
        <v>0</v>
      </c>
      <c r="AD634" s="1">
        <v>1</v>
      </c>
      <c r="AE634" s="1">
        <v>0</v>
      </c>
      <c r="AF634" s="1">
        <v>0</v>
      </c>
      <c r="AG634" s="1">
        <v>0</v>
      </c>
      <c r="AH634" s="1">
        <v>38</v>
      </c>
      <c r="AI634" s="1">
        <v>2.5999999999999999E-2</v>
      </c>
      <c r="AK634" s="2" t="s">
        <v>1157</v>
      </c>
      <c r="AL634" s="1" t="s">
        <v>807</v>
      </c>
      <c r="AM634" s="1">
        <v>17</v>
      </c>
      <c r="AN634" s="1">
        <v>2</v>
      </c>
      <c r="AO634" s="1">
        <v>3</v>
      </c>
      <c r="AP634" s="1">
        <v>5</v>
      </c>
      <c r="AQ634" s="1">
        <v>1</v>
      </c>
      <c r="AR634" s="1">
        <v>6</v>
      </c>
      <c r="AS634" s="1">
        <v>36</v>
      </c>
      <c r="AT634" s="1">
        <v>11</v>
      </c>
      <c r="AU634" s="1">
        <v>0</v>
      </c>
      <c r="AV634" s="1">
        <v>0</v>
      </c>
      <c r="AW634" s="1">
        <v>0</v>
      </c>
      <c r="AX634" s="1">
        <v>0</v>
      </c>
      <c r="AY634" s="1">
        <v>1</v>
      </c>
      <c r="AZ634" s="1">
        <v>24</v>
      </c>
      <c r="BA634" s="1">
        <v>8.3000000000000004E-2</v>
      </c>
      <c r="BC634" s="2" t="s">
        <v>732</v>
      </c>
      <c r="BD634" s="1" t="s">
        <v>798</v>
      </c>
      <c r="BE634" s="1">
        <v>8</v>
      </c>
      <c r="BF634" s="1">
        <v>2</v>
      </c>
      <c r="BG634" s="1">
        <v>0</v>
      </c>
      <c r="BH634" s="1">
        <v>2</v>
      </c>
      <c r="BI634" s="1">
        <v>3</v>
      </c>
      <c r="BJ634" s="1">
        <v>0</v>
      </c>
      <c r="BK634" s="1">
        <v>2</v>
      </c>
      <c r="BL634" s="1">
        <v>13</v>
      </c>
      <c r="BM634" s="1">
        <v>1</v>
      </c>
      <c r="BN634" s="1">
        <v>0</v>
      </c>
      <c r="BO634" s="1">
        <v>0</v>
      </c>
      <c r="BP634" s="1">
        <v>0</v>
      </c>
      <c r="BQ634" s="1">
        <v>0</v>
      </c>
      <c r="BR634" s="1">
        <v>6</v>
      </c>
      <c r="BS634" s="1">
        <v>0.33300000000000002</v>
      </c>
      <c r="BU634" s="2" t="s">
        <v>474</v>
      </c>
      <c r="BV634" s="1" t="s">
        <v>808</v>
      </c>
      <c r="BW634" s="1">
        <v>11</v>
      </c>
      <c r="BX634" s="1">
        <v>1</v>
      </c>
      <c r="BY634" s="1">
        <v>3</v>
      </c>
      <c r="BZ634" s="1">
        <v>4</v>
      </c>
      <c r="CA634" s="1">
        <v>2</v>
      </c>
      <c r="CB634" s="1">
        <v>0</v>
      </c>
      <c r="CC634" s="1">
        <v>17</v>
      </c>
      <c r="CD634" s="1">
        <v>2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15</v>
      </c>
      <c r="CK634" s="1">
        <v>6.7000000000000004E-2</v>
      </c>
      <c r="CL634" s="1" t="s">
        <v>797</v>
      </c>
      <c r="CM634" s="1" t="s">
        <v>866</v>
      </c>
      <c r="CN634" s="1" t="s">
        <v>815</v>
      </c>
      <c r="CO634" s="1">
        <v>43</v>
      </c>
      <c r="CP634" s="1">
        <v>1</v>
      </c>
      <c r="CQ634" s="1">
        <v>3</v>
      </c>
      <c r="CR634" s="1">
        <v>4</v>
      </c>
      <c r="CS634" s="1">
        <v>-6</v>
      </c>
      <c r="CT634" s="1">
        <v>19</v>
      </c>
      <c r="CU634" s="1">
        <v>33</v>
      </c>
      <c r="CV634" s="1">
        <v>50</v>
      </c>
      <c r="CW634" s="1">
        <v>1</v>
      </c>
      <c r="CX634" s="1">
        <v>0</v>
      </c>
      <c r="CY634" s="1">
        <v>0</v>
      </c>
      <c r="CZ634" s="1">
        <v>0</v>
      </c>
      <c r="DA634" s="1">
        <v>0</v>
      </c>
      <c r="DB634" s="1">
        <v>39</v>
      </c>
      <c r="DC634" s="1">
        <v>2.5999999999999999E-2</v>
      </c>
      <c r="DE634" s="2"/>
      <c r="DF634" s="1" t="s">
        <v>866</v>
      </c>
      <c r="DG634" s="1">
        <v>43</v>
      </c>
      <c r="DH634" s="1">
        <v>1</v>
      </c>
      <c r="DI634" s="1">
        <v>3</v>
      </c>
      <c r="DJ634" s="1">
        <v>4</v>
      </c>
      <c r="DK634" s="1">
        <v>-6</v>
      </c>
      <c r="DL634" s="1">
        <v>19</v>
      </c>
      <c r="DM634" s="1">
        <v>33</v>
      </c>
      <c r="DN634" s="1">
        <v>50</v>
      </c>
      <c r="DO634" s="1">
        <v>1</v>
      </c>
      <c r="DP634" s="1">
        <v>0</v>
      </c>
      <c r="DQ634" s="1">
        <v>0</v>
      </c>
      <c r="DR634" s="1">
        <v>0</v>
      </c>
      <c r="DS634" s="1">
        <v>0</v>
      </c>
      <c r="DT634" s="1">
        <v>39</v>
      </c>
      <c r="DU634" s="1">
        <v>2.5999999999999999E-2</v>
      </c>
    </row>
    <row r="635" spans="1:125" x14ac:dyDescent="0.2">
      <c r="A635" s="2" t="s">
        <v>562</v>
      </c>
      <c r="B635" s="1" t="s">
        <v>818</v>
      </c>
      <c r="C635" s="1">
        <v>55</v>
      </c>
      <c r="D635" s="1">
        <v>1</v>
      </c>
      <c r="E635" s="1">
        <v>3</v>
      </c>
      <c r="F635" s="1">
        <v>4</v>
      </c>
      <c r="G635" s="1">
        <v>-3</v>
      </c>
      <c r="H635" s="1">
        <v>74</v>
      </c>
      <c r="I635" s="1">
        <v>119</v>
      </c>
      <c r="J635" s="1">
        <v>111</v>
      </c>
      <c r="K635" s="1">
        <v>0</v>
      </c>
      <c r="L635" s="1">
        <v>0</v>
      </c>
      <c r="M635" s="1">
        <v>0</v>
      </c>
      <c r="N635" s="1">
        <v>1</v>
      </c>
      <c r="O635" s="1">
        <v>1</v>
      </c>
      <c r="P635" s="1">
        <v>27</v>
      </c>
      <c r="Q635" s="1">
        <v>3.6999999999999998E-2</v>
      </c>
      <c r="S635" s="1" t="s">
        <v>1110</v>
      </c>
      <c r="T635" s="1" t="s">
        <v>804</v>
      </c>
      <c r="U635" s="1">
        <v>19</v>
      </c>
      <c r="V635" s="1">
        <v>1</v>
      </c>
      <c r="W635" s="1">
        <v>3</v>
      </c>
      <c r="X635" s="1">
        <v>4</v>
      </c>
      <c r="Y635" s="1">
        <v>3</v>
      </c>
      <c r="Z635" s="1">
        <v>4</v>
      </c>
      <c r="AA635" s="1">
        <v>5</v>
      </c>
      <c r="AB635" s="1">
        <v>6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12</v>
      </c>
      <c r="AI635" s="1">
        <v>8.3000000000000004E-2</v>
      </c>
      <c r="AK635" s="2" t="s">
        <v>594</v>
      </c>
      <c r="AL635" s="1" t="s">
        <v>795</v>
      </c>
      <c r="AM635" s="1">
        <v>17</v>
      </c>
      <c r="AN635" s="1">
        <v>0</v>
      </c>
      <c r="AO635" s="1">
        <v>4</v>
      </c>
      <c r="AP635" s="1">
        <v>4</v>
      </c>
      <c r="AQ635" s="1">
        <v>4</v>
      </c>
      <c r="AR635" s="1">
        <v>4</v>
      </c>
      <c r="AS635" s="1">
        <v>12</v>
      </c>
      <c r="AT635" s="1">
        <v>14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10</v>
      </c>
      <c r="BA635" s="1">
        <v>0</v>
      </c>
      <c r="BC635" s="2" t="s">
        <v>1035</v>
      </c>
      <c r="BD635" s="1" t="s">
        <v>804</v>
      </c>
      <c r="BE635" s="1">
        <v>39</v>
      </c>
      <c r="BF635" s="1">
        <v>0</v>
      </c>
      <c r="BG635" s="1">
        <v>2</v>
      </c>
      <c r="BH635" s="1">
        <v>2</v>
      </c>
      <c r="BI635" s="1">
        <v>-12</v>
      </c>
      <c r="BJ635" s="1">
        <v>22</v>
      </c>
      <c r="BK635" s="1">
        <v>36</v>
      </c>
      <c r="BL635" s="1">
        <v>79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29</v>
      </c>
      <c r="BS635" s="1">
        <v>0</v>
      </c>
      <c r="BU635" s="2" t="s">
        <v>149</v>
      </c>
      <c r="BV635" s="1" t="s">
        <v>817</v>
      </c>
      <c r="BW635" s="1">
        <v>28</v>
      </c>
      <c r="BX635" s="1">
        <v>0</v>
      </c>
      <c r="BY635" s="1">
        <v>4</v>
      </c>
      <c r="BZ635" s="1">
        <v>4</v>
      </c>
      <c r="CA635" s="1">
        <v>0</v>
      </c>
      <c r="CB635" s="1">
        <v>19</v>
      </c>
      <c r="CC635" s="1">
        <v>52</v>
      </c>
      <c r="CD635" s="1">
        <v>19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21</v>
      </c>
      <c r="CK635" s="1">
        <v>0</v>
      </c>
      <c r="CL635" s="1" t="s">
        <v>797</v>
      </c>
      <c r="CM635" s="1" t="s">
        <v>1026</v>
      </c>
      <c r="CN635" s="1" t="s">
        <v>814</v>
      </c>
      <c r="CO635" s="1">
        <v>34</v>
      </c>
      <c r="CP635" s="1">
        <v>0</v>
      </c>
      <c r="CQ635" s="1">
        <v>4</v>
      </c>
      <c r="CR635" s="1">
        <v>4</v>
      </c>
      <c r="CS635" s="1">
        <v>2</v>
      </c>
      <c r="CT635" s="1">
        <v>55</v>
      </c>
      <c r="CU635" s="1">
        <v>85</v>
      </c>
      <c r="CV635" s="1">
        <v>49</v>
      </c>
      <c r="CW635" s="1">
        <v>0</v>
      </c>
      <c r="CX635" s="1">
        <v>0</v>
      </c>
      <c r="CY635" s="1">
        <v>0</v>
      </c>
      <c r="CZ635" s="1">
        <v>1</v>
      </c>
      <c r="DA635" s="1">
        <v>0</v>
      </c>
      <c r="DB635" s="1">
        <v>19</v>
      </c>
      <c r="DC635" s="1">
        <v>0</v>
      </c>
      <c r="DE635" s="2"/>
      <c r="DF635" s="1" t="s">
        <v>1026</v>
      </c>
      <c r="DG635" s="1">
        <v>34</v>
      </c>
      <c r="DH635" s="1">
        <v>0</v>
      </c>
      <c r="DI635" s="1">
        <v>4</v>
      </c>
      <c r="DJ635" s="1">
        <v>4</v>
      </c>
      <c r="DK635" s="1">
        <v>2</v>
      </c>
      <c r="DL635" s="1">
        <v>55</v>
      </c>
      <c r="DM635" s="1">
        <v>85</v>
      </c>
      <c r="DN635" s="1">
        <v>49</v>
      </c>
      <c r="DO635" s="1">
        <v>0</v>
      </c>
      <c r="DP635" s="1">
        <v>0</v>
      </c>
      <c r="DQ635" s="1">
        <v>0</v>
      </c>
      <c r="DR635" s="1">
        <v>1</v>
      </c>
      <c r="DS635" s="1">
        <v>0</v>
      </c>
      <c r="DT635" s="1">
        <v>19</v>
      </c>
      <c r="DU635" s="1">
        <v>0</v>
      </c>
    </row>
    <row r="636" spans="1:125" x14ac:dyDescent="0.2">
      <c r="A636" s="2" t="s">
        <v>1192</v>
      </c>
      <c r="B636" s="1" t="s">
        <v>812</v>
      </c>
      <c r="C636" s="1">
        <v>51</v>
      </c>
      <c r="D636" s="1">
        <v>1</v>
      </c>
      <c r="E636" s="1">
        <v>3</v>
      </c>
      <c r="F636" s="1">
        <v>4</v>
      </c>
      <c r="G636" s="1">
        <v>-8</v>
      </c>
      <c r="H636" s="1">
        <v>73</v>
      </c>
      <c r="I636" s="1">
        <v>87</v>
      </c>
      <c r="J636" s="1">
        <v>54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14</v>
      </c>
      <c r="Q636" s="1">
        <v>7.0999999999999994E-2</v>
      </c>
      <c r="S636" s="1" t="s">
        <v>500</v>
      </c>
      <c r="T636" s="1" t="s">
        <v>817</v>
      </c>
      <c r="U636" s="1">
        <v>19</v>
      </c>
      <c r="V636" s="1">
        <v>3</v>
      </c>
      <c r="W636" s="1">
        <v>1</v>
      </c>
      <c r="X636" s="1">
        <v>4</v>
      </c>
      <c r="Y636" s="1">
        <v>-6</v>
      </c>
      <c r="Z636" s="1">
        <v>12</v>
      </c>
      <c r="AA636" s="1">
        <v>17</v>
      </c>
      <c r="AB636" s="1">
        <v>5</v>
      </c>
      <c r="AC636" s="1">
        <v>0</v>
      </c>
      <c r="AD636" s="1">
        <v>1</v>
      </c>
      <c r="AE636" s="1">
        <v>0</v>
      </c>
      <c r="AF636" s="1">
        <v>0</v>
      </c>
      <c r="AG636" s="1">
        <v>1</v>
      </c>
      <c r="AH636" s="1">
        <v>31</v>
      </c>
      <c r="AI636" s="1">
        <v>9.7000000000000003E-2</v>
      </c>
      <c r="AK636" s="2" t="s">
        <v>1193</v>
      </c>
      <c r="AL636" s="1" t="s">
        <v>821</v>
      </c>
      <c r="AM636" s="1">
        <v>46</v>
      </c>
      <c r="AN636" s="1">
        <v>1</v>
      </c>
      <c r="AO636" s="1">
        <v>3</v>
      </c>
      <c r="AP636" s="1">
        <v>4</v>
      </c>
      <c r="AQ636" s="1">
        <v>1</v>
      </c>
      <c r="AR636" s="1">
        <v>85</v>
      </c>
      <c r="AS636" s="1">
        <v>57</v>
      </c>
      <c r="AT636" s="1">
        <v>16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17</v>
      </c>
      <c r="BA636" s="1">
        <v>5.8999999999999997E-2</v>
      </c>
      <c r="BC636" s="2" t="s">
        <v>514</v>
      </c>
      <c r="BD636" s="1" t="s">
        <v>796</v>
      </c>
      <c r="BE636" s="1">
        <v>27</v>
      </c>
      <c r="BF636" s="1">
        <v>2</v>
      </c>
      <c r="BG636" s="1">
        <v>0</v>
      </c>
      <c r="BH636" s="1">
        <v>2</v>
      </c>
      <c r="BI636" s="1">
        <v>2</v>
      </c>
      <c r="BJ636" s="1">
        <v>50</v>
      </c>
      <c r="BK636" s="1">
        <v>39</v>
      </c>
      <c r="BL636" s="1">
        <v>4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14</v>
      </c>
      <c r="BS636" s="1">
        <v>0.14299999999999999</v>
      </c>
      <c r="BU636" s="2" t="s">
        <v>17</v>
      </c>
      <c r="BV636" s="1" t="s">
        <v>813</v>
      </c>
      <c r="BW636" s="1">
        <v>23</v>
      </c>
      <c r="BX636" s="1">
        <v>2</v>
      </c>
      <c r="BY636" s="1">
        <v>2</v>
      </c>
      <c r="BZ636" s="1">
        <v>4</v>
      </c>
      <c r="CA636" s="1">
        <v>0</v>
      </c>
      <c r="CB636" s="1">
        <v>88</v>
      </c>
      <c r="CC636" s="1">
        <v>32</v>
      </c>
      <c r="CD636" s="1">
        <v>6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21</v>
      </c>
      <c r="CK636" s="1">
        <v>9.5000000000000001E-2</v>
      </c>
      <c r="CL636" s="1" t="s">
        <v>797</v>
      </c>
      <c r="CM636" s="1" t="s">
        <v>960</v>
      </c>
      <c r="CN636" s="1" t="s">
        <v>794</v>
      </c>
      <c r="CO636" s="1">
        <v>47</v>
      </c>
      <c r="CP636" s="1">
        <v>0</v>
      </c>
      <c r="CQ636" s="1">
        <v>4</v>
      </c>
      <c r="CR636" s="1">
        <v>4</v>
      </c>
      <c r="CS636" s="1">
        <v>-6</v>
      </c>
      <c r="CT636" s="1">
        <v>37</v>
      </c>
      <c r="CU636" s="1">
        <v>88</v>
      </c>
      <c r="CV636" s="1">
        <v>24</v>
      </c>
      <c r="CW636" s="1">
        <v>0</v>
      </c>
      <c r="CX636" s="1">
        <v>0</v>
      </c>
      <c r="CY636" s="1">
        <v>0</v>
      </c>
      <c r="CZ636" s="1">
        <v>0</v>
      </c>
      <c r="DA636" s="1">
        <v>0</v>
      </c>
      <c r="DB636" s="1">
        <v>67</v>
      </c>
      <c r="DC636" s="1">
        <v>0</v>
      </c>
      <c r="DE636" s="2"/>
      <c r="DF636" s="1" t="s">
        <v>960</v>
      </c>
      <c r="DG636" s="1">
        <v>47</v>
      </c>
      <c r="DH636" s="1">
        <v>0</v>
      </c>
      <c r="DI636" s="1">
        <v>4</v>
      </c>
      <c r="DJ636" s="1">
        <v>4</v>
      </c>
      <c r="DK636" s="1">
        <v>-6</v>
      </c>
      <c r="DL636" s="1">
        <v>37</v>
      </c>
      <c r="DM636" s="1">
        <v>88</v>
      </c>
      <c r="DN636" s="1">
        <v>24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67</v>
      </c>
      <c r="DU636" s="1">
        <v>0</v>
      </c>
    </row>
    <row r="637" spans="1:125" x14ac:dyDescent="0.2">
      <c r="A637" s="2" t="s">
        <v>1194</v>
      </c>
      <c r="B637" s="1" t="s">
        <v>804</v>
      </c>
      <c r="C637" s="1">
        <v>31</v>
      </c>
      <c r="D637" s="1">
        <v>1</v>
      </c>
      <c r="E637" s="1">
        <v>3</v>
      </c>
      <c r="F637" s="1">
        <v>4</v>
      </c>
      <c r="G637" s="1">
        <v>-3</v>
      </c>
      <c r="H637" s="1">
        <v>10</v>
      </c>
      <c r="I637" s="1">
        <v>50</v>
      </c>
      <c r="J637" s="1">
        <v>1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26</v>
      </c>
      <c r="Q637" s="1">
        <v>3.7999999999999999E-2</v>
      </c>
      <c r="S637" s="1" t="s">
        <v>911</v>
      </c>
      <c r="T637" s="1" t="s">
        <v>816</v>
      </c>
      <c r="U637" s="1">
        <v>5</v>
      </c>
      <c r="V637" s="1">
        <v>1</v>
      </c>
      <c r="W637" s="1">
        <v>3</v>
      </c>
      <c r="X637" s="1">
        <v>4</v>
      </c>
      <c r="Y637" s="1">
        <v>5</v>
      </c>
      <c r="Z637" s="1">
        <v>0</v>
      </c>
      <c r="AA637" s="1">
        <v>2</v>
      </c>
      <c r="AB637" s="1">
        <v>4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6</v>
      </c>
      <c r="AI637" s="1">
        <v>0.16700000000000001</v>
      </c>
      <c r="AK637" s="2" t="s">
        <v>667</v>
      </c>
      <c r="AL637" s="1" t="s">
        <v>824</v>
      </c>
      <c r="AM637" s="1">
        <v>26</v>
      </c>
      <c r="AN637" s="1">
        <v>1</v>
      </c>
      <c r="AO637" s="1">
        <v>3</v>
      </c>
      <c r="AP637" s="1">
        <v>4</v>
      </c>
      <c r="AQ637" s="1">
        <v>-4</v>
      </c>
      <c r="AR637" s="1">
        <v>2</v>
      </c>
      <c r="AS637" s="1">
        <v>23</v>
      </c>
      <c r="AT637" s="1">
        <v>10</v>
      </c>
      <c r="AU637" s="1">
        <v>0</v>
      </c>
      <c r="AV637" s="1">
        <v>0</v>
      </c>
      <c r="AW637" s="1">
        <v>0</v>
      </c>
      <c r="AX637" s="1">
        <v>0</v>
      </c>
      <c r="AY637" s="1">
        <v>1</v>
      </c>
      <c r="AZ637" s="1">
        <v>14</v>
      </c>
      <c r="BA637" s="1">
        <v>7.0999999999999994E-2</v>
      </c>
      <c r="BC637" s="2" t="s">
        <v>481</v>
      </c>
      <c r="BD637" s="1" t="s">
        <v>806</v>
      </c>
      <c r="BE637" s="1">
        <v>9</v>
      </c>
      <c r="BF637" s="1">
        <v>2</v>
      </c>
      <c r="BG637" s="1">
        <v>0</v>
      </c>
      <c r="BH637" s="1">
        <v>2</v>
      </c>
      <c r="BI637" s="1">
        <v>1</v>
      </c>
      <c r="BJ637" s="1">
        <v>19</v>
      </c>
      <c r="BK637" s="1">
        <v>13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4</v>
      </c>
      <c r="BS637" s="1">
        <v>0.5</v>
      </c>
      <c r="BU637" s="2" t="s">
        <v>1195</v>
      </c>
      <c r="BV637" s="1" t="s">
        <v>800</v>
      </c>
      <c r="BW637" s="1">
        <v>19</v>
      </c>
      <c r="BX637" s="1">
        <v>0</v>
      </c>
      <c r="BY637" s="1">
        <v>4</v>
      </c>
      <c r="BZ637" s="1">
        <v>4</v>
      </c>
      <c r="CA637" s="1">
        <v>0</v>
      </c>
      <c r="CB637" s="1">
        <v>22</v>
      </c>
      <c r="CC637" s="1">
        <v>40</v>
      </c>
      <c r="CD637" s="1">
        <v>22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12</v>
      </c>
      <c r="CK637" s="1">
        <v>0</v>
      </c>
      <c r="CL637" s="1" t="s">
        <v>797</v>
      </c>
      <c r="CM637" s="1" t="s">
        <v>916</v>
      </c>
      <c r="CN637" s="1" t="s">
        <v>796</v>
      </c>
      <c r="CO637" s="1">
        <v>56</v>
      </c>
      <c r="CP637" s="1">
        <v>2</v>
      </c>
      <c r="CQ637" s="1">
        <v>2</v>
      </c>
      <c r="CR637" s="1">
        <v>4</v>
      </c>
      <c r="CS637" s="1">
        <v>-3</v>
      </c>
      <c r="CT637" s="1">
        <v>10</v>
      </c>
      <c r="CU637" s="1">
        <v>24</v>
      </c>
      <c r="CV637" s="1">
        <v>67</v>
      </c>
      <c r="CW637" s="1">
        <v>1</v>
      </c>
      <c r="CX637" s="1">
        <v>0</v>
      </c>
      <c r="CY637" s="1">
        <v>0</v>
      </c>
      <c r="CZ637" s="1">
        <v>0</v>
      </c>
      <c r="DA637" s="1">
        <v>1</v>
      </c>
      <c r="DB637" s="1">
        <v>52</v>
      </c>
      <c r="DC637" s="1">
        <v>3.7999999999999999E-2</v>
      </c>
      <c r="DE637" s="2"/>
      <c r="DF637" s="1" t="s">
        <v>916</v>
      </c>
      <c r="DG637" s="1">
        <v>56</v>
      </c>
      <c r="DH637" s="1">
        <v>2</v>
      </c>
      <c r="DI637" s="1">
        <v>2</v>
      </c>
      <c r="DJ637" s="1">
        <v>4</v>
      </c>
      <c r="DK637" s="1">
        <v>-3</v>
      </c>
      <c r="DL637" s="1">
        <v>10</v>
      </c>
      <c r="DM637" s="1">
        <v>24</v>
      </c>
      <c r="DN637" s="1">
        <v>67</v>
      </c>
      <c r="DO637" s="1">
        <v>1</v>
      </c>
      <c r="DP637" s="1">
        <v>0</v>
      </c>
      <c r="DQ637" s="1">
        <v>0</v>
      </c>
      <c r="DR637" s="1">
        <v>0</v>
      </c>
      <c r="DS637" s="1">
        <v>1</v>
      </c>
      <c r="DT637" s="1">
        <v>52</v>
      </c>
      <c r="DU637" s="1">
        <v>3.7999999999999999E-2</v>
      </c>
    </row>
    <row r="638" spans="1:125" x14ac:dyDescent="0.2">
      <c r="A638" s="2" t="s">
        <v>1193</v>
      </c>
      <c r="B638" s="1" t="s">
        <v>798</v>
      </c>
      <c r="C638" s="1">
        <v>57</v>
      </c>
      <c r="D638" s="1">
        <v>4</v>
      </c>
      <c r="E638" s="1">
        <v>0</v>
      </c>
      <c r="F638" s="1">
        <v>4</v>
      </c>
      <c r="G638" s="1">
        <v>4</v>
      </c>
      <c r="H638" s="1">
        <v>136</v>
      </c>
      <c r="I638" s="1">
        <v>71</v>
      </c>
      <c r="J638" s="1">
        <v>14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25</v>
      </c>
      <c r="Q638" s="1">
        <v>0.16</v>
      </c>
      <c r="S638" s="1" t="s">
        <v>1106</v>
      </c>
      <c r="T638" s="1" t="s">
        <v>802</v>
      </c>
      <c r="U638" s="1">
        <v>51</v>
      </c>
      <c r="V638" s="1">
        <v>2</v>
      </c>
      <c r="W638" s="1">
        <v>2</v>
      </c>
      <c r="X638" s="1">
        <v>4</v>
      </c>
      <c r="Y638" s="1">
        <v>-10</v>
      </c>
      <c r="Z638" s="1">
        <v>58</v>
      </c>
      <c r="AA638" s="1">
        <v>70</v>
      </c>
      <c r="AB638" s="1">
        <v>9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32</v>
      </c>
      <c r="AI638" s="1">
        <v>6.3E-2</v>
      </c>
      <c r="AK638" s="2" t="s">
        <v>648</v>
      </c>
      <c r="AL638" s="1" t="s">
        <v>825</v>
      </c>
      <c r="AM638" s="1">
        <v>23</v>
      </c>
      <c r="AN638" s="1">
        <v>2</v>
      </c>
      <c r="AO638" s="1">
        <v>2</v>
      </c>
      <c r="AP638" s="1">
        <v>4</v>
      </c>
      <c r="AQ638" s="1">
        <v>-4</v>
      </c>
      <c r="AR638" s="1">
        <v>2</v>
      </c>
      <c r="AS638" s="1">
        <v>7</v>
      </c>
      <c r="AT638" s="1">
        <v>4</v>
      </c>
      <c r="AU638" s="1">
        <v>0</v>
      </c>
      <c r="AV638" s="1">
        <v>1</v>
      </c>
      <c r="AW638" s="1">
        <v>0</v>
      </c>
      <c r="AX638" s="1">
        <v>0</v>
      </c>
      <c r="AY638" s="1">
        <v>0</v>
      </c>
      <c r="AZ638" s="1">
        <v>34</v>
      </c>
      <c r="BA638" s="1">
        <v>5.8999999999999997E-2</v>
      </c>
      <c r="BC638" s="2" t="s">
        <v>601</v>
      </c>
      <c r="BD638" s="1" t="s">
        <v>807</v>
      </c>
      <c r="BE638" s="1">
        <v>15</v>
      </c>
      <c r="BF638" s="1">
        <v>1</v>
      </c>
      <c r="BG638" s="1">
        <v>1</v>
      </c>
      <c r="BH638" s="1">
        <v>2</v>
      </c>
      <c r="BI638" s="1">
        <v>0</v>
      </c>
      <c r="BJ638" s="1">
        <v>41</v>
      </c>
      <c r="BK638" s="1">
        <v>31</v>
      </c>
      <c r="BL638" s="1">
        <v>7</v>
      </c>
      <c r="BM638" s="1">
        <v>0</v>
      </c>
      <c r="BN638" s="1">
        <v>0</v>
      </c>
      <c r="BO638" s="1">
        <v>0</v>
      </c>
      <c r="BP638" s="1">
        <v>0</v>
      </c>
      <c r="BQ638" s="1">
        <v>1</v>
      </c>
      <c r="BR638" s="1">
        <v>5</v>
      </c>
      <c r="BS638" s="1">
        <v>0.2</v>
      </c>
      <c r="BU638" s="2" t="s">
        <v>444</v>
      </c>
      <c r="BV638" s="1" t="s">
        <v>810</v>
      </c>
      <c r="BW638" s="1">
        <v>17</v>
      </c>
      <c r="BX638" s="1">
        <v>1</v>
      </c>
      <c r="BY638" s="1">
        <v>3</v>
      </c>
      <c r="BZ638" s="1">
        <v>4</v>
      </c>
      <c r="CA638" s="1">
        <v>0</v>
      </c>
      <c r="CB638" s="1">
        <v>4</v>
      </c>
      <c r="CC638" s="1">
        <v>9</v>
      </c>
      <c r="CD638" s="1">
        <v>9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13</v>
      </c>
      <c r="CK638" s="1">
        <v>7.6999999999999999E-2</v>
      </c>
      <c r="CL638" s="1" t="s">
        <v>797</v>
      </c>
      <c r="CM638" s="1" t="s">
        <v>402</v>
      </c>
      <c r="CN638" s="1" t="s">
        <v>821</v>
      </c>
      <c r="CO638" s="1">
        <v>58</v>
      </c>
      <c r="CP638" s="1">
        <v>1</v>
      </c>
      <c r="CQ638" s="1">
        <v>3</v>
      </c>
      <c r="CR638" s="1">
        <v>4</v>
      </c>
      <c r="CS638" s="1">
        <v>-6</v>
      </c>
      <c r="CT638" s="1">
        <v>12</v>
      </c>
      <c r="CU638" s="1">
        <v>37</v>
      </c>
      <c r="CV638" s="1">
        <v>62</v>
      </c>
      <c r="CW638" s="1">
        <v>0</v>
      </c>
      <c r="CX638" s="1">
        <v>0</v>
      </c>
      <c r="CY638" s="1">
        <v>0</v>
      </c>
      <c r="CZ638" s="1">
        <v>0</v>
      </c>
      <c r="DA638" s="1">
        <v>1</v>
      </c>
      <c r="DB638" s="1">
        <v>46</v>
      </c>
      <c r="DC638" s="1">
        <v>2.1999999999999999E-2</v>
      </c>
      <c r="DE638" s="2"/>
      <c r="DF638" s="1" t="s">
        <v>402</v>
      </c>
      <c r="DG638" s="1">
        <v>58</v>
      </c>
      <c r="DH638" s="1">
        <v>1</v>
      </c>
      <c r="DI638" s="1">
        <v>3</v>
      </c>
      <c r="DJ638" s="1">
        <v>4</v>
      </c>
      <c r="DK638" s="1">
        <v>-6</v>
      </c>
      <c r="DL638" s="1">
        <v>12</v>
      </c>
      <c r="DM638" s="1">
        <v>37</v>
      </c>
      <c r="DN638" s="1">
        <v>62</v>
      </c>
      <c r="DO638" s="1">
        <v>0</v>
      </c>
      <c r="DP638" s="1">
        <v>0</v>
      </c>
      <c r="DQ638" s="1">
        <v>0</v>
      </c>
      <c r="DR638" s="1">
        <v>0</v>
      </c>
      <c r="DS638" s="1">
        <v>1</v>
      </c>
      <c r="DT638" s="1">
        <v>46</v>
      </c>
      <c r="DU638" s="1">
        <v>2.1999999999999999E-2</v>
      </c>
    </row>
    <row r="639" spans="1:125" x14ac:dyDescent="0.2">
      <c r="A639" s="2" t="s">
        <v>1196</v>
      </c>
      <c r="B639" s="1" t="s">
        <v>819</v>
      </c>
      <c r="C639" s="1">
        <v>37</v>
      </c>
      <c r="D639" s="1">
        <v>2</v>
      </c>
      <c r="E639" s="1">
        <v>2</v>
      </c>
      <c r="F639" s="1">
        <v>4</v>
      </c>
      <c r="G639" s="1">
        <v>0</v>
      </c>
      <c r="H639" s="1">
        <v>10</v>
      </c>
      <c r="I639" s="1">
        <v>60</v>
      </c>
      <c r="J639" s="1">
        <v>61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24</v>
      </c>
      <c r="Q639" s="1">
        <v>8.3000000000000004E-2</v>
      </c>
      <c r="S639" s="1" t="s">
        <v>161</v>
      </c>
      <c r="T639" s="1" t="s">
        <v>824</v>
      </c>
      <c r="U639" s="1">
        <v>28</v>
      </c>
      <c r="V639" s="1">
        <v>2</v>
      </c>
      <c r="W639" s="1">
        <v>2</v>
      </c>
      <c r="X639" s="1">
        <v>4</v>
      </c>
      <c r="Y639" s="1">
        <v>-1</v>
      </c>
      <c r="Z639" s="1">
        <v>78</v>
      </c>
      <c r="AA639" s="1">
        <v>86</v>
      </c>
      <c r="AB639" s="1">
        <v>9</v>
      </c>
      <c r="AC639" s="1">
        <v>0</v>
      </c>
      <c r="AD639" s="1">
        <v>0</v>
      </c>
      <c r="AE639" s="1">
        <v>0</v>
      </c>
      <c r="AF639" s="1">
        <v>0</v>
      </c>
      <c r="AG639" s="1">
        <v>1</v>
      </c>
      <c r="AH639" s="1">
        <v>16</v>
      </c>
      <c r="AI639" s="1">
        <v>0.125</v>
      </c>
      <c r="AK639" s="2" t="s">
        <v>136</v>
      </c>
      <c r="AL639" s="1" t="s">
        <v>825</v>
      </c>
      <c r="AM639" s="1">
        <v>25</v>
      </c>
      <c r="AN639" s="1">
        <v>0</v>
      </c>
      <c r="AO639" s="1">
        <v>4</v>
      </c>
      <c r="AP639" s="1">
        <v>4</v>
      </c>
      <c r="AQ639" s="1">
        <v>-10</v>
      </c>
      <c r="AR639" s="1">
        <v>20</v>
      </c>
      <c r="AS639" s="1">
        <v>21</v>
      </c>
      <c r="AT639" s="1">
        <v>13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26</v>
      </c>
      <c r="BA639" s="1">
        <v>0</v>
      </c>
      <c r="BC639" s="2" t="s">
        <v>133</v>
      </c>
      <c r="BD639" s="1" t="s">
        <v>814</v>
      </c>
      <c r="BE639" s="1">
        <v>9</v>
      </c>
      <c r="BF639" s="1">
        <v>1</v>
      </c>
      <c r="BG639" s="1">
        <v>1</v>
      </c>
      <c r="BH639" s="1">
        <v>2</v>
      </c>
      <c r="BI639" s="1">
        <v>-3</v>
      </c>
      <c r="BJ639" s="1">
        <v>0</v>
      </c>
      <c r="BK639" s="1">
        <v>8</v>
      </c>
      <c r="BL639" s="1">
        <v>1</v>
      </c>
      <c r="BM639" s="1">
        <v>0</v>
      </c>
      <c r="BN639" s="1">
        <v>1</v>
      </c>
      <c r="BO639" s="1">
        <v>0</v>
      </c>
      <c r="BP639" s="1">
        <v>0</v>
      </c>
      <c r="BQ639" s="1">
        <v>0</v>
      </c>
      <c r="BR639" s="1">
        <v>15</v>
      </c>
      <c r="BS639" s="1">
        <v>6.7000000000000004E-2</v>
      </c>
      <c r="BU639" s="2" t="s">
        <v>1035</v>
      </c>
      <c r="BV639" s="1" t="s">
        <v>804</v>
      </c>
      <c r="BW639" s="1">
        <v>40</v>
      </c>
      <c r="BX639" s="1">
        <v>1</v>
      </c>
      <c r="BY639" s="1">
        <v>3</v>
      </c>
      <c r="BZ639" s="1">
        <v>4</v>
      </c>
      <c r="CA639" s="1">
        <v>-2</v>
      </c>
      <c r="CB639" s="1">
        <v>29</v>
      </c>
      <c r="CC639" s="1">
        <v>47</v>
      </c>
      <c r="CD639" s="1">
        <v>50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24</v>
      </c>
      <c r="CK639" s="1">
        <v>4.2000000000000003E-2</v>
      </c>
      <c r="CL639" s="1" t="s">
        <v>797</v>
      </c>
      <c r="CM639" s="1" t="s">
        <v>136</v>
      </c>
      <c r="CN639" s="1" t="s">
        <v>794</v>
      </c>
      <c r="CO639" s="1">
        <v>58</v>
      </c>
      <c r="CP639" s="1">
        <v>1</v>
      </c>
      <c r="CQ639" s="1">
        <v>3</v>
      </c>
      <c r="CR639" s="1">
        <v>4</v>
      </c>
      <c r="CS639" s="1">
        <v>-19</v>
      </c>
      <c r="CT639" s="1">
        <v>16</v>
      </c>
      <c r="CU639" s="1">
        <v>91</v>
      </c>
      <c r="CV639" s="1">
        <v>23</v>
      </c>
      <c r="CW639" s="1">
        <v>0</v>
      </c>
      <c r="CX639" s="1">
        <v>0</v>
      </c>
      <c r="CY639" s="1">
        <v>0</v>
      </c>
      <c r="CZ639" s="1">
        <v>0</v>
      </c>
      <c r="DA639" s="1">
        <v>0</v>
      </c>
      <c r="DB639" s="1">
        <v>51</v>
      </c>
      <c r="DC639" s="1">
        <v>0.02</v>
      </c>
      <c r="DE639" s="2"/>
      <c r="DF639" s="1" t="s">
        <v>136</v>
      </c>
      <c r="DG639" s="1">
        <v>58</v>
      </c>
      <c r="DH639" s="1">
        <v>1</v>
      </c>
      <c r="DI639" s="1">
        <v>3</v>
      </c>
      <c r="DJ639" s="1">
        <v>4</v>
      </c>
      <c r="DK639" s="1">
        <v>-19</v>
      </c>
      <c r="DL639" s="1">
        <v>16</v>
      </c>
      <c r="DM639" s="1">
        <v>91</v>
      </c>
      <c r="DN639" s="1">
        <v>23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51</v>
      </c>
      <c r="DU639" s="1">
        <v>0.02</v>
      </c>
    </row>
    <row r="640" spans="1:125" x14ac:dyDescent="0.2">
      <c r="A640" s="2" t="s">
        <v>372</v>
      </c>
      <c r="B640" s="1" t="s">
        <v>824</v>
      </c>
      <c r="C640" s="1">
        <v>47</v>
      </c>
      <c r="D640" s="1">
        <v>2</v>
      </c>
      <c r="E640" s="1">
        <v>2</v>
      </c>
      <c r="F640" s="1">
        <v>4</v>
      </c>
      <c r="G640" s="1">
        <v>-15</v>
      </c>
      <c r="H640" s="1">
        <v>28</v>
      </c>
      <c r="I640" s="1">
        <v>33</v>
      </c>
      <c r="J640" s="1">
        <v>17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54</v>
      </c>
      <c r="Q640" s="1">
        <v>3.6999999999999998E-2</v>
      </c>
      <c r="S640" s="1" t="s">
        <v>542</v>
      </c>
      <c r="T640" s="1" t="s">
        <v>809</v>
      </c>
      <c r="U640" s="1">
        <v>39</v>
      </c>
      <c r="V640" s="1">
        <v>0</v>
      </c>
      <c r="W640" s="1">
        <v>4</v>
      </c>
      <c r="X640" s="1">
        <v>4</v>
      </c>
      <c r="Y640" s="1">
        <v>1</v>
      </c>
      <c r="Z640" s="1">
        <v>87</v>
      </c>
      <c r="AA640" s="1">
        <v>62</v>
      </c>
      <c r="AB640" s="1">
        <v>87</v>
      </c>
      <c r="AC640" s="1">
        <v>0</v>
      </c>
      <c r="AD640" s="1">
        <v>1</v>
      </c>
      <c r="AE640" s="1">
        <v>0</v>
      </c>
      <c r="AF640" s="1">
        <v>2</v>
      </c>
      <c r="AG640" s="1">
        <v>0</v>
      </c>
      <c r="AH640" s="1">
        <v>31</v>
      </c>
      <c r="AI640" s="1">
        <v>0</v>
      </c>
      <c r="AK640" s="2" t="s">
        <v>619</v>
      </c>
      <c r="AL640" s="1" t="s">
        <v>824</v>
      </c>
      <c r="AM640" s="1">
        <v>54</v>
      </c>
      <c r="AN640" s="1">
        <v>1</v>
      </c>
      <c r="AO640" s="1">
        <v>3</v>
      </c>
      <c r="AP640" s="1">
        <v>4</v>
      </c>
      <c r="AQ640" s="1">
        <v>-5</v>
      </c>
      <c r="AR640" s="1">
        <v>21</v>
      </c>
      <c r="AS640" s="1">
        <v>65</v>
      </c>
      <c r="AT640" s="1">
        <v>94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33</v>
      </c>
      <c r="BA640" s="1">
        <v>0.03</v>
      </c>
      <c r="BC640" s="2" t="s">
        <v>771</v>
      </c>
      <c r="BD640" s="1" t="s">
        <v>817</v>
      </c>
      <c r="BE640" s="1">
        <v>11</v>
      </c>
      <c r="BF640" s="1">
        <v>0</v>
      </c>
      <c r="BG640" s="1">
        <v>2</v>
      </c>
      <c r="BH640" s="1">
        <v>2</v>
      </c>
      <c r="BI640" s="1">
        <v>-9</v>
      </c>
      <c r="BJ640" s="1">
        <v>2</v>
      </c>
      <c r="BK640" s="1">
        <v>18</v>
      </c>
      <c r="BL640" s="1">
        <v>24</v>
      </c>
      <c r="BM640" s="1">
        <v>0</v>
      </c>
      <c r="BN640" s="1">
        <v>1</v>
      </c>
      <c r="BO640" s="1">
        <v>0</v>
      </c>
      <c r="BP640" s="1">
        <v>0</v>
      </c>
      <c r="BQ640" s="1">
        <v>0</v>
      </c>
      <c r="BR640" s="1">
        <v>18</v>
      </c>
      <c r="BS640" s="1">
        <v>0</v>
      </c>
      <c r="BU640" s="2" t="s">
        <v>131</v>
      </c>
      <c r="BV640" s="1" t="s">
        <v>801</v>
      </c>
      <c r="BW640" s="1">
        <v>67</v>
      </c>
      <c r="BX640" s="1">
        <v>2</v>
      </c>
      <c r="BY640" s="1">
        <v>2</v>
      </c>
      <c r="BZ640" s="1">
        <v>4</v>
      </c>
      <c r="CA640" s="1">
        <v>-13</v>
      </c>
      <c r="CB640" s="1">
        <v>153</v>
      </c>
      <c r="CC640" s="1">
        <v>231</v>
      </c>
      <c r="CD640" s="1">
        <v>12</v>
      </c>
      <c r="CE640" s="1">
        <v>0</v>
      </c>
      <c r="CF640" s="1">
        <v>0</v>
      </c>
      <c r="CG640" s="1">
        <v>0</v>
      </c>
      <c r="CH640" s="1">
        <v>0</v>
      </c>
      <c r="CI640" s="1">
        <v>1</v>
      </c>
      <c r="CJ640" s="1">
        <v>54</v>
      </c>
      <c r="CK640" s="1">
        <v>3.6999999999999998E-2</v>
      </c>
      <c r="CL640" s="1" t="s">
        <v>797</v>
      </c>
      <c r="CM640" s="1" t="s">
        <v>543</v>
      </c>
      <c r="CN640" s="1" t="s">
        <v>820</v>
      </c>
      <c r="CO640" s="1">
        <v>23</v>
      </c>
      <c r="CP640" s="1">
        <v>3</v>
      </c>
      <c r="CQ640" s="1">
        <v>1</v>
      </c>
      <c r="CR640" s="1">
        <v>4</v>
      </c>
      <c r="CS640" s="1">
        <v>0</v>
      </c>
      <c r="CT640" s="1">
        <v>4</v>
      </c>
      <c r="CU640" s="1">
        <v>20</v>
      </c>
      <c r="CV640" s="1">
        <v>7</v>
      </c>
      <c r="CW640" s="1">
        <v>0</v>
      </c>
      <c r="CX640" s="1">
        <v>0</v>
      </c>
      <c r="CY640" s="1">
        <v>0</v>
      </c>
      <c r="CZ640" s="1">
        <v>0</v>
      </c>
      <c r="DA640" s="1">
        <v>1</v>
      </c>
      <c r="DB640" s="1">
        <v>27</v>
      </c>
      <c r="DC640" s="1">
        <v>0.111</v>
      </c>
      <c r="DE640" s="2"/>
      <c r="DF640" s="1" t="s">
        <v>543</v>
      </c>
      <c r="DG640" s="1">
        <v>23</v>
      </c>
      <c r="DH640" s="1">
        <v>3</v>
      </c>
      <c r="DI640" s="1">
        <v>1</v>
      </c>
      <c r="DJ640" s="1">
        <v>4</v>
      </c>
      <c r="DK640" s="1">
        <v>0</v>
      </c>
      <c r="DL640" s="1">
        <v>4</v>
      </c>
      <c r="DM640" s="1">
        <v>20</v>
      </c>
      <c r="DN640" s="1">
        <v>7</v>
      </c>
      <c r="DO640" s="1">
        <v>0</v>
      </c>
      <c r="DP640" s="1">
        <v>0</v>
      </c>
      <c r="DQ640" s="1">
        <v>0</v>
      </c>
      <c r="DR640" s="1">
        <v>0</v>
      </c>
      <c r="DS640" s="1">
        <v>1</v>
      </c>
      <c r="DT640" s="1">
        <v>27</v>
      </c>
      <c r="DU640" s="1">
        <v>0.111</v>
      </c>
    </row>
    <row r="641" spans="1:125" x14ac:dyDescent="0.2">
      <c r="A641" s="2" t="s">
        <v>1074</v>
      </c>
      <c r="B641" s="1" t="s">
        <v>794</v>
      </c>
      <c r="C641" s="1">
        <v>49</v>
      </c>
      <c r="D641" s="1">
        <v>0</v>
      </c>
      <c r="E641" s="1">
        <v>4</v>
      </c>
      <c r="F641" s="1">
        <v>4</v>
      </c>
      <c r="G641" s="1">
        <v>-2</v>
      </c>
      <c r="H641" s="1">
        <v>24</v>
      </c>
      <c r="I641" s="1">
        <v>58</v>
      </c>
      <c r="J641" s="1">
        <v>49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49</v>
      </c>
      <c r="Q641" s="1">
        <v>0</v>
      </c>
      <c r="S641" s="1" t="s">
        <v>139</v>
      </c>
      <c r="T641" s="1" t="s">
        <v>801</v>
      </c>
      <c r="U641" s="1">
        <v>9</v>
      </c>
      <c r="V641" s="1">
        <v>2</v>
      </c>
      <c r="W641" s="1">
        <v>2</v>
      </c>
      <c r="X641" s="1">
        <v>4</v>
      </c>
      <c r="Y641" s="1">
        <v>-4</v>
      </c>
      <c r="Z641" s="1">
        <v>40</v>
      </c>
      <c r="AA641" s="1">
        <v>31</v>
      </c>
      <c r="AB641" s="1">
        <v>3</v>
      </c>
      <c r="AC641" s="1">
        <v>1</v>
      </c>
      <c r="AD641" s="1">
        <v>1</v>
      </c>
      <c r="AE641" s="1">
        <v>0</v>
      </c>
      <c r="AF641" s="1">
        <v>0</v>
      </c>
      <c r="AG641" s="1">
        <v>0</v>
      </c>
      <c r="AH641" s="1">
        <v>7</v>
      </c>
      <c r="AI641" s="1">
        <v>0.28599999999999998</v>
      </c>
      <c r="AK641" s="2" t="s">
        <v>408</v>
      </c>
      <c r="AL641" s="1" t="s">
        <v>816</v>
      </c>
      <c r="AM641" s="1">
        <v>26</v>
      </c>
      <c r="AN641" s="1">
        <v>2</v>
      </c>
      <c r="AO641" s="1">
        <v>2</v>
      </c>
      <c r="AP641" s="1">
        <v>4</v>
      </c>
      <c r="AQ641" s="1">
        <v>2</v>
      </c>
      <c r="AR641" s="1">
        <v>28</v>
      </c>
      <c r="AS641" s="1">
        <v>59</v>
      </c>
      <c r="AT641" s="1">
        <v>4</v>
      </c>
      <c r="AU641" s="1">
        <v>0</v>
      </c>
      <c r="AV641" s="1">
        <v>0</v>
      </c>
      <c r="AW641" s="1">
        <v>0</v>
      </c>
      <c r="AX641" s="1">
        <v>0</v>
      </c>
      <c r="AY641" s="1">
        <v>1</v>
      </c>
      <c r="AZ641" s="1">
        <v>19</v>
      </c>
      <c r="BA641" s="1">
        <v>0.105</v>
      </c>
      <c r="BC641" s="2" t="s">
        <v>913</v>
      </c>
      <c r="BD641" s="1" t="s">
        <v>799</v>
      </c>
      <c r="BE641" s="1">
        <v>16</v>
      </c>
      <c r="BF641" s="1">
        <v>0</v>
      </c>
      <c r="BG641" s="1">
        <v>2</v>
      </c>
      <c r="BH641" s="1">
        <v>2</v>
      </c>
      <c r="BI641" s="1">
        <v>-2</v>
      </c>
      <c r="BJ641" s="1">
        <v>2</v>
      </c>
      <c r="BK641" s="1">
        <v>5</v>
      </c>
      <c r="BL641" s="1">
        <v>15</v>
      </c>
      <c r="BM641" s="1">
        <v>0</v>
      </c>
      <c r="BN641" s="1">
        <v>1</v>
      </c>
      <c r="BO641" s="1">
        <v>0</v>
      </c>
      <c r="BP641" s="1">
        <v>0</v>
      </c>
      <c r="BQ641" s="1">
        <v>0</v>
      </c>
      <c r="BR641" s="1">
        <v>8</v>
      </c>
      <c r="BS641" s="1">
        <v>0</v>
      </c>
      <c r="BU641" s="2" t="s">
        <v>1197</v>
      </c>
      <c r="BV641" s="1" t="s">
        <v>806</v>
      </c>
      <c r="BW641" s="1">
        <v>14</v>
      </c>
      <c r="BX641" s="1">
        <v>0</v>
      </c>
      <c r="BY641" s="1">
        <v>4</v>
      </c>
      <c r="BZ641" s="1">
        <v>4</v>
      </c>
      <c r="CA641" s="1">
        <v>-3</v>
      </c>
      <c r="CB641" s="1">
        <v>4</v>
      </c>
      <c r="CC641" s="1">
        <v>8</v>
      </c>
      <c r="CD641" s="1">
        <v>17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3</v>
      </c>
      <c r="CK641" s="1">
        <v>0</v>
      </c>
      <c r="CL641" s="1" t="s">
        <v>797</v>
      </c>
      <c r="CM641" s="1" t="s">
        <v>989</v>
      </c>
      <c r="CN641" s="1" t="s">
        <v>821</v>
      </c>
      <c r="CO641" s="1">
        <v>31</v>
      </c>
      <c r="CP641" s="1">
        <v>0</v>
      </c>
      <c r="CQ641" s="1">
        <v>4</v>
      </c>
      <c r="CR641" s="1">
        <v>4</v>
      </c>
      <c r="CS641" s="1">
        <v>0</v>
      </c>
      <c r="CT641" s="1">
        <v>6</v>
      </c>
      <c r="CU641" s="1">
        <v>35</v>
      </c>
      <c r="CV641" s="1">
        <v>61</v>
      </c>
      <c r="CW641" s="1">
        <v>0</v>
      </c>
      <c r="CX641" s="1">
        <v>0</v>
      </c>
      <c r="CY641" s="1">
        <v>0</v>
      </c>
      <c r="CZ641" s="1">
        <v>0</v>
      </c>
      <c r="DA641" s="1">
        <v>0</v>
      </c>
      <c r="DB641" s="1">
        <v>8</v>
      </c>
      <c r="DC641" s="1">
        <v>0</v>
      </c>
      <c r="DE641" s="2"/>
      <c r="DF641" s="1" t="s">
        <v>989</v>
      </c>
      <c r="DG641" s="1">
        <v>31</v>
      </c>
      <c r="DH641" s="1">
        <v>0</v>
      </c>
      <c r="DI641" s="1">
        <v>4</v>
      </c>
      <c r="DJ641" s="1">
        <v>4</v>
      </c>
      <c r="DK641" s="1">
        <v>0</v>
      </c>
      <c r="DL641" s="1">
        <v>6</v>
      </c>
      <c r="DM641" s="1">
        <v>35</v>
      </c>
      <c r="DN641" s="1">
        <v>61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8</v>
      </c>
      <c r="DU641" s="1">
        <v>0</v>
      </c>
    </row>
    <row r="642" spans="1:125" x14ac:dyDescent="0.2">
      <c r="A642" s="2" t="s">
        <v>1198</v>
      </c>
      <c r="B642" s="1" t="s">
        <v>806</v>
      </c>
      <c r="C642" s="1">
        <v>36</v>
      </c>
      <c r="D642" s="1">
        <v>2</v>
      </c>
      <c r="E642" s="1">
        <v>2</v>
      </c>
      <c r="F642" s="1">
        <v>4</v>
      </c>
      <c r="G642" s="1">
        <v>2</v>
      </c>
      <c r="H642" s="1">
        <v>21</v>
      </c>
      <c r="I642" s="1">
        <v>52</v>
      </c>
      <c r="J642" s="1">
        <v>20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38</v>
      </c>
      <c r="Q642" s="1">
        <v>5.2999999999999999E-2</v>
      </c>
      <c r="S642" s="1" t="s">
        <v>1094</v>
      </c>
      <c r="T642" s="1" t="s">
        <v>804</v>
      </c>
      <c r="U642" s="1">
        <v>38</v>
      </c>
      <c r="V642" s="1">
        <v>2</v>
      </c>
      <c r="W642" s="1">
        <v>2</v>
      </c>
      <c r="X642" s="1">
        <v>4</v>
      </c>
      <c r="Y642" s="1">
        <v>3</v>
      </c>
      <c r="Z642" s="1">
        <v>2</v>
      </c>
      <c r="AA642" s="1">
        <v>14</v>
      </c>
      <c r="AB642" s="1">
        <v>10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40</v>
      </c>
      <c r="AI642" s="1">
        <v>0.05</v>
      </c>
      <c r="AK642" s="2" t="s">
        <v>140</v>
      </c>
      <c r="AL642" s="1" t="s">
        <v>811</v>
      </c>
      <c r="AM642" s="1">
        <v>50</v>
      </c>
      <c r="AN642" s="1">
        <v>2</v>
      </c>
      <c r="AO642" s="1">
        <v>2</v>
      </c>
      <c r="AP642" s="1">
        <v>4</v>
      </c>
      <c r="AQ642" s="1">
        <v>-8</v>
      </c>
      <c r="AR642" s="1">
        <v>74</v>
      </c>
      <c r="AS642" s="1">
        <v>120</v>
      </c>
      <c r="AT642" s="1">
        <v>24</v>
      </c>
      <c r="AU642" s="1">
        <v>0</v>
      </c>
      <c r="AV642" s="1">
        <v>0</v>
      </c>
      <c r="AW642" s="1">
        <v>0</v>
      </c>
      <c r="AX642" s="1">
        <v>1</v>
      </c>
      <c r="AY642" s="1">
        <v>0</v>
      </c>
      <c r="AZ642" s="1">
        <v>56</v>
      </c>
      <c r="BA642" s="1">
        <v>3.5999999999999997E-2</v>
      </c>
      <c r="BC642" s="2" t="s">
        <v>634</v>
      </c>
      <c r="BD642" s="1" t="s">
        <v>805</v>
      </c>
      <c r="BE642" s="1">
        <v>14</v>
      </c>
      <c r="BF642" s="1">
        <v>0</v>
      </c>
      <c r="BG642" s="1">
        <v>2</v>
      </c>
      <c r="BH642" s="1">
        <v>2</v>
      </c>
      <c r="BI642" s="1">
        <v>-3</v>
      </c>
      <c r="BJ642" s="1">
        <v>4</v>
      </c>
      <c r="BK642" s="1">
        <v>16</v>
      </c>
      <c r="BL642" s="1">
        <v>16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19</v>
      </c>
      <c r="BS642" s="1">
        <v>0</v>
      </c>
      <c r="BU642" s="2" t="s">
        <v>1007</v>
      </c>
      <c r="BV642" s="1" t="s">
        <v>817</v>
      </c>
      <c r="BW642" s="1">
        <v>25</v>
      </c>
      <c r="BX642" s="1">
        <v>1</v>
      </c>
      <c r="BY642" s="1">
        <v>3</v>
      </c>
      <c r="BZ642" s="1">
        <v>4</v>
      </c>
      <c r="CA642" s="1">
        <v>-3</v>
      </c>
      <c r="CB642" s="1">
        <v>24</v>
      </c>
      <c r="CC642" s="1">
        <v>41</v>
      </c>
      <c r="CD642" s="1">
        <v>25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22</v>
      </c>
      <c r="CK642" s="1">
        <v>4.4999999999999998E-2</v>
      </c>
      <c r="CL642" s="1" t="s">
        <v>797</v>
      </c>
      <c r="CM642" s="1" t="s">
        <v>1659</v>
      </c>
      <c r="CN642" s="1" t="s">
        <v>1616</v>
      </c>
      <c r="CO642" s="1">
        <v>23</v>
      </c>
      <c r="CP642" s="1">
        <v>1</v>
      </c>
      <c r="CQ642" s="1">
        <v>3</v>
      </c>
      <c r="CR642" s="1">
        <v>4</v>
      </c>
      <c r="CS642" s="1">
        <v>-8</v>
      </c>
      <c r="CT642" s="1">
        <v>8</v>
      </c>
      <c r="CU642" s="1">
        <v>64</v>
      </c>
      <c r="CV642" s="1">
        <v>46</v>
      </c>
      <c r="CW642" s="1">
        <v>0</v>
      </c>
      <c r="CX642" s="1">
        <v>0</v>
      </c>
      <c r="CY642" s="1">
        <v>0</v>
      </c>
      <c r="CZ642" s="1">
        <v>0</v>
      </c>
      <c r="DA642" s="1">
        <v>0</v>
      </c>
      <c r="DB642" s="1">
        <v>20</v>
      </c>
      <c r="DC642" s="1">
        <v>0.05</v>
      </c>
      <c r="DE642" s="2"/>
      <c r="DF642" s="1" t="s">
        <v>1659</v>
      </c>
      <c r="DG642" s="1">
        <v>23</v>
      </c>
      <c r="DH642" s="1">
        <v>1</v>
      </c>
      <c r="DI642" s="1">
        <v>3</v>
      </c>
      <c r="DJ642" s="1">
        <v>4</v>
      </c>
      <c r="DK642" s="1">
        <v>-8</v>
      </c>
      <c r="DL642" s="1">
        <v>8</v>
      </c>
      <c r="DM642" s="1">
        <v>64</v>
      </c>
      <c r="DN642" s="1">
        <v>46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20</v>
      </c>
      <c r="DU642" s="1">
        <v>0.05</v>
      </c>
    </row>
    <row r="643" spans="1:125" x14ac:dyDescent="0.2">
      <c r="A643" s="2" t="s">
        <v>1140</v>
      </c>
      <c r="B643" s="1" t="s">
        <v>813</v>
      </c>
      <c r="C643" s="1">
        <v>19</v>
      </c>
      <c r="D643" s="1">
        <v>2</v>
      </c>
      <c r="E643" s="1">
        <v>2</v>
      </c>
      <c r="F643" s="1">
        <v>4</v>
      </c>
      <c r="G643" s="1">
        <v>4</v>
      </c>
      <c r="H643" s="1">
        <v>14</v>
      </c>
      <c r="I643" s="1">
        <v>7</v>
      </c>
      <c r="J643" s="1">
        <v>25</v>
      </c>
      <c r="K643" s="1">
        <v>0</v>
      </c>
      <c r="L643" s="1">
        <v>0</v>
      </c>
      <c r="M643" s="1">
        <v>0</v>
      </c>
      <c r="N643" s="1">
        <v>0</v>
      </c>
      <c r="O643" s="1">
        <v>1</v>
      </c>
      <c r="P643" s="1">
        <v>16</v>
      </c>
      <c r="Q643" s="1">
        <v>0.125</v>
      </c>
      <c r="S643" s="1" t="s">
        <v>1064</v>
      </c>
      <c r="T643" s="1" t="s">
        <v>824</v>
      </c>
      <c r="U643" s="1">
        <v>26</v>
      </c>
      <c r="V643" s="1">
        <v>1</v>
      </c>
      <c r="W643" s="1">
        <v>3</v>
      </c>
      <c r="X643" s="1">
        <v>4</v>
      </c>
      <c r="Y643" s="1">
        <v>6</v>
      </c>
      <c r="Z643" s="1">
        <v>35</v>
      </c>
      <c r="AA643" s="1">
        <v>36</v>
      </c>
      <c r="AB643" s="1">
        <v>37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22</v>
      </c>
      <c r="AI643" s="1">
        <v>4.4999999999999998E-2</v>
      </c>
      <c r="AK643" s="2" t="s">
        <v>579</v>
      </c>
      <c r="AL643" s="1" t="s">
        <v>794</v>
      </c>
      <c r="AM643" s="1">
        <v>25</v>
      </c>
      <c r="AN643" s="1">
        <v>1</v>
      </c>
      <c r="AO643" s="1">
        <v>3</v>
      </c>
      <c r="AP643" s="1">
        <v>4</v>
      </c>
      <c r="AQ643" s="1">
        <v>3</v>
      </c>
      <c r="AR643" s="1">
        <v>33</v>
      </c>
      <c r="AS643" s="1">
        <v>14</v>
      </c>
      <c r="AT643" s="1">
        <v>10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19</v>
      </c>
      <c r="BA643" s="1">
        <v>5.2999999999999999E-2</v>
      </c>
      <c r="BC643" s="2" t="s">
        <v>140</v>
      </c>
      <c r="BD643" s="1" t="s">
        <v>811</v>
      </c>
      <c r="BE643" s="1">
        <v>39</v>
      </c>
      <c r="BF643" s="1">
        <v>1</v>
      </c>
      <c r="BG643" s="1">
        <v>1</v>
      </c>
      <c r="BH643" s="1">
        <v>2</v>
      </c>
      <c r="BI643" s="1">
        <v>-7</v>
      </c>
      <c r="BJ643" s="1">
        <v>123</v>
      </c>
      <c r="BK643" s="1">
        <v>87</v>
      </c>
      <c r="BL643" s="1">
        <v>13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18</v>
      </c>
      <c r="BS643" s="1">
        <v>5.6000000000000001E-2</v>
      </c>
      <c r="BU643" s="2" t="s">
        <v>1110</v>
      </c>
      <c r="BV643" s="1" t="s">
        <v>804</v>
      </c>
      <c r="BW643" s="1">
        <v>33</v>
      </c>
      <c r="BX643" s="1">
        <v>0</v>
      </c>
      <c r="BY643" s="1">
        <v>4</v>
      </c>
      <c r="BZ643" s="1">
        <v>4</v>
      </c>
      <c r="CA643" s="1">
        <v>-2</v>
      </c>
      <c r="CB643" s="1">
        <v>14</v>
      </c>
      <c r="CC643" s="1">
        <v>17</v>
      </c>
      <c r="CD643" s="1">
        <v>29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32</v>
      </c>
      <c r="CK643" s="1">
        <v>0</v>
      </c>
      <c r="CL643" s="1" t="s">
        <v>797</v>
      </c>
      <c r="CM643" s="1" t="s">
        <v>183</v>
      </c>
      <c r="CN643" s="1" t="s">
        <v>804</v>
      </c>
      <c r="CO643" s="1">
        <v>13</v>
      </c>
      <c r="CP643" s="1">
        <v>1</v>
      </c>
      <c r="CQ643" s="1">
        <v>3</v>
      </c>
      <c r="CR643" s="1">
        <v>4</v>
      </c>
      <c r="CS643" s="1">
        <v>-1</v>
      </c>
      <c r="CT643" s="1">
        <v>4</v>
      </c>
      <c r="CU643" s="1">
        <v>21</v>
      </c>
      <c r="CV643" s="1">
        <v>1</v>
      </c>
      <c r="CW643" s="1">
        <v>0</v>
      </c>
      <c r="CX643" s="1">
        <v>0</v>
      </c>
      <c r="CY643" s="1">
        <v>0</v>
      </c>
      <c r="CZ643" s="1">
        <v>0</v>
      </c>
      <c r="DA643" s="1">
        <v>0</v>
      </c>
      <c r="DB643" s="1">
        <v>15</v>
      </c>
      <c r="DC643" s="1">
        <v>6.7000000000000004E-2</v>
      </c>
      <c r="DE643" s="2"/>
      <c r="DF643" s="1" t="s">
        <v>183</v>
      </c>
      <c r="DG643" s="1">
        <v>13</v>
      </c>
      <c r="DH643" s="1">
        <v>1</v>
      </c>
      <c r="DI643" s="1">
        <v>3</v>
      </c>
      <c r="DJ643" s="1">
        <v>4</v>
      </c>
      <c r="DK643" s="1">
        <v>-1</v>
      </c>
      <c r="DL643" s="1">
        <v>4</v>
      </c>
      <c r="DM643" s="1">
        <v>21</v>
      </c>
      <c r="DN643" s="1">
        <v>1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15</v>
      </c>
      <c r="DU643" s="1">
        <v>6.7000000000000004E-2</v>
      </c>
    </row>
    <row r="644" spans="1:125" x14ac:dyDescent="0.2">
      <c r="A644" s="2" t="s">
        <v>1199</v>
      </c>
      <c r="B644" s="1" t="s">
        <v>801</v>
      </c>
      <c r="C644" s="1">
        <v>36</v>
      </c>
      <c r="D644" s="1">
        <v>2</v>
      </c>
      <c r="E644" s="1">
        <v>2</v>
      </c>
      <c r="F644" s="1">
        <v>4</v>
      </c>
      <c r="G644" s="1">
        <v>-3</v>
      </c>
      <c r="H644" s="1">
        <v>10</v>
      </c>
      <c r="I644" s="1">
        <v>12</v>
      </c>
      <c r="J644" s="1">
        <v>14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41</v>
      </c>
      <c r="Q644" s="1">
        <v>4.9000000000000002E-2</v>
      </c>
      <c r="S644" s="1" t="s">
        <v>628</v>
      </c>
      <c r="T644" s="1" t="s">
        <v>801</v>
      </c>
      <c r="U644" s="1">
        <v>58</v>
      </c>
      <c r="V644" s="1">
        <v>2</v>
      </c>
      <c r="W644" s="1">
        <v>2</v>
      </c>
      <c r="X644" s="1">
        <v>4</v>
      </c>
      <c r="Y644" s="1">
        <v>0</v>
      </c>
      <c r="Z644" s="1">
        <v>127</v>
      </c>
      <c r="AA644" s="1">
        <v>96</v>
      </c>
      <c r="AB644" s="1">
        <v>15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31</v>
      </c>
      <c r="AI644" s="1">
        <v>6.5000000000000002E-2</v>
      </c>
      <c r="AK644" s="2" t="s">
        <v>982</v>
      </c>
      <c r="AL644" s="1" t="s">
        <v>821</v>
      </c>
      <c r="AM644" s="1">
        <v>60</v>
      </c>
      <c r="AN644" s="1">
        <v>0</v>
      </c>
      <c r="AO644" s="1">
        <v>4</v>
      </c>
      <c r="AP644" s="1">
        <v>4</v>
      </c>
      <c r="AQ644" s="1">
        <v>3</v>
      </c>
      <c r="AR644" s="1">
        <v>31</v>
      </c>
      <c r="AS644" s="1">
        <v>126</v>
      </c>
      <c r="AT644" s="1">
        <v>143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71</v>
      </c>
      <c r="BA644" s="1">
        <v>0</v>
      </c>
      <c r="BC644" s="2" t="s">
        <v>420</v>
      </c>
      <c r="BD644" s="1" t="s">
        <v>799</v>
      </c>
      <c r="BE644" s="1">
        <v>12</v>
      </c>
      <c r="BF644" s="1">
        <v>1</v>
      </c>
      <c r="BG644" s="1">
        <v>1</v>
      </c>
      <c r="BH644" s="1">
        <v>2</v>
      </c>
      <c r="BI644" s="1">
        <v>3</v>
      </c>
      <c r="BJ644" s="1">
        <v>2</v>
      </c>
      <c r="BK644" s="1">
        <v>15</v>
      </c>
      <c r="BL644" s="1">
        <v>5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15</v>
      </c>
      <c r="BS644" s="1">
        <v>6.7000000000000004E-2</v>
      </c>
      <c r="BU644" s="2" t="s">
        <v>453</v>
      </c>
      <c r="BV644" s="1" t="s">
        <v>799</v>
      </c>
      <c r="BW644" s="1">
        <v>17</v>
      </c>
      <c r="BX644" s="1">
        <v>1</v>
      </c>
      <c r="BY644" s="1">
        <v>3</v>
      </c>
      <c r="BZ644" s="1">
        <v>4</v>
      </c>
      <c r="CA644" s="1">
        <v>0</v>
      </c>
      <c r="CB644" s="1">
        <v>12</v>
      </c>
      <c r="CC644" s="1">
        <v>14</v>
      </c>
      <c r="CD644" s="1">
        <v>2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6</v>
      </c>
      <c r="CK644" s="1">
        <v>0.16700000000000001</v>
      </c>
      <c r="CL644" s="1" t="s">
        <v>797</v>
      </c>
      <c r="CM644" s="1" t="s">
        <v>446</v>
      </c>
      <c r="CN644" s="1" t="s">
        <v>809</v>
      </c>
      <c r="CO644" s="1">
        <v>20</v>
      </c>
      <c r="CP644" s="1">
        <v>2</v>
      </c>
      <c r="CQ644" s="1">
        <v>2</v>
      </c>
      <c r="CR644" s="1">
        <v>4</v>
      </c>
      <c r="CS644" s="1">
        <v>-8</v>
      </c>
      <c r="CT644" s="1">
        <v>14</v>
      </c>
      <c r="CU644" s="1">
        <v>37</v>
      </c>
      <c r="CV644" s="1">
        <v>9</v>
      </c>
      <c r="CW644" s="1">
        <v>0</v>
      </c>
      <c r="CX644" s="1">
        <v>0</v>
      </c>
      <c r="CY644" s="1">
        <v>1</v>
      </c>
      <c r="CZ644" s="1">
        <v>0</v>
      </c>
      <c r="DA644" s="1">
        <v>0</v>
      </c>
      <c r="DB644" s="1">
        <v>18</v>
      </c>
      <c r="DC644" s="1">
        <v>0.111</v>
      </c>
      <c r="DE644" s="2"/>
      <c r="DF644" s="1" t="s">
        <v>446</v>
      </c>
      <c r="DG644" s="1">
        <v>20</v>
      </c>
      <c r="DH644" s="1">
        <v>2</v>
      </c>
      <c r="DI644" s="1">
        <v>2</v>
      </c>
      <c r="DJ644" s="1">
        <v>4</v>
      </c>
      <c r="DK644" s="1">
        <v>-8</v>
      </c>
      <c r="DL644" s="1">
        <v>14</v>
      </c>
      <c r="DM644" s="1">
        <v>37</v>
      </c>
      <c r="DN644" s="1">
        <v>9</v>
      </c>
      <c r="DO644" s="1">
        <v>0</v>
      </c>
      <c r="DP644" s="1">
        <v>0</v>
      </c>
      <c r="DQ644" s="1">
        <v>1</v>
      </c>
      <c r="DR644" s="1">
        <v>0</v>
      </c>
      <c r="DS644" s="1">
        <v>0</v>
      </c>
      <c r="DT644" s="1">
        <v>18</v>
      </c>
      <c r="DU644" s="1">
        <v>0.111</v>
      </c>
    </row>
    <row r="645" spans="1:125" x14ac:dyDescent="0.2">
      <c r="A645" s="2" t="s">
        <v>1200</v>
      </c>
      <c r="B645" s="1" t="s">
        <v>796</v>
      </c>
      <c r="C645" s="1">
        <v>57</v>
      </c>
      <c r="D645" s="1">
        <v>0</v>
      </c>
      <c r="E645" s="1">
        <v>4</v>
      </c>
      <c r="F645" s="1">
        <v>4</v>
      </c>
      <c r="G645" s="1">
        <v>-12</v>
      </c>
      <c r="H645" s="1">
        <v>105</v>
      </c>
      <c r="I645" s="1">
        <v>83</v>
      </c>
      <c r="J645" s="1">
        <v>8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26</v>
      </c>
      <c r="Q645" s="1">
        <v>0</v>
      </c>
      <c r="S645" s="1" t="s">
        <v>1011</v>
      </c>
      <c r="T645" s="1" t="s">
        <v>823</v>
      </c>
      <c r="U645" s="1">
        <v>37</v>
      </c>
      <c r="V645" s="1">
        <v>2</v>
      </c>
      <c r="W645" s="1">
        <v>2</v>
      </c>
      <c r="X645" s="1">
        <v>4</v>
      </c>
      <c r="Y645" s="1">
        <v>-12</v>
      </c>
      <c r="Z645" s="1">
        <v>35</v>
      </c>
      <c r="AA645" s="1">
        <v>31</v>
      </c>
      <c r="AB645" s="1">
        <v>36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33</v>
      </c>
      <c r="AI645" s="1">
        <v>6.0999999999999999E-2</v>
      </c>
      <c r="AK645" s="2" t="s">
        <v>1201</v>
      </c>
      <c r="AL645" s="1" t="s">
        <v>800</v>
      </c>
      <c r="AM645" s="1">
        <v>39</v>
      </c>
      <c r="AN645" s="1">
        <v>2</v>
      </c>
      <c r="AO645" s="1">
        <v>2</v>
      </c>
      <c r="AP645" s="1">
        <v>4</v>
      </c>
      <c r="AQ645" s="1">
        <v>-1</v>
      </c>
      <c r="AR645" s="1">
        <v>27</v>
      </c>
      <c r="AS645" s="1">
        <v>104</v>
      </c>
      <c r="AT645" s="1">
        <v>15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34</v>
      </c>
      <c r="BA645" s="1">
        <v>5.8999999999999997E-2</v>
      </c>
      <c r="BC645" s="2" t="s">
        <v>1202</v>
      </c>
      <c r="BD645" s="1" t="s">
        <v>802</v>
      </c>
      <c r="BE645" s="1">
        <v>16</v>
      </c>
      <c r="BF645" s="1">
        <v>0</v>
      </c>
      <c r="BG645" s="1">
        <v>2</v>
      </c>
      <c r="BH645" s="1">
        <v>2</v>
      </c>
      <c r="BI645" s="1">
        <v>-5</v>
      </c>
      <c r="BJ645" s="1">
        <v>14</v>
      </c>
      <c r="BK645" s="1">
        <v>32</v>
      </c>
      <c r="BL645" s="1">
        <v>18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11</v>
      </c>
      <c r="BS645" s="1">
        <v>0</v>
      </c>
      <c r="BU645" s="2" t="s">
        <v>441</v>
      </c>
      <c r="BV645" s="1" t="s">
        <v>812</v>
      </c>
      <c r="BW645" s="1">
        <v>26</v>
      </c>
      <c r="BX645" s="1">
        <v>2</v>
      </c>
      <c r="BY645" s="1">
        <v>2</v>
      </c>
      <c r="BZ645" s="1">
        <v>4</v>
      </c>
      <c r="CA645" s="1">
        <v>-4</v>
      </c>
      <c r="CB645" s="1">
        <v>12</v>
      </c>
      <c r="CC645" s="1">
        <v>4</v>
      </c>
      <c r="CD645" s="1">
        <v>10</v>
      </c>
      <c r="CE645" s="1">
        <v>0</v>
      </c>
      <c r="CF645" s="1">
        <v>0</v>
      </c>
      <c r="CG645" s="1">
        <v>0</v>
      </c>
      <c r="CH645" s="1">
        <v>1</v>
      </c>
      <c r="CI645" s="1">
        <v>1</v>
      </c>
      <c r="CJ645" s="1">
        <v>28</v>
      </c>
      <c r="CK645" s="1">
        <v>7.0999999999999994E-2</v>
      </c>
      <c r="CL645" s="1" t="s">
        <v>797</v>
      </c>
      <c r="CM645" s="1" t="s">
        <v>1156</v>
      </c>
      <c r="CN645" s="1" t="s">
        <v>799</v>
      </c>
      <c r="CO645" s="1">
        <v>39</v>
      </c>
      <c r="CP645" s="1">
        <v>1</v>
      </c>
      <c r="CQ645" s="1">
        <v>3</v>
      </c>
      <c r="CR645" s="1">
        <v>4</v>
      </c>
      <c r="CS645" s="1">
        <v>-2</v>
      </c>
      <c r="CT645" s="1">
        <v>10</v>
      </c>
      <c r="CU645" s="1">
        <v>34</v>
      </c>
      <c r="CV645" s="1">
        <v>33</v>
      </c>
      <c r="CW645" s="1">
        <v>0</v>
      </c>
      <c r="CX645" s="1">
        <v>0</v>
      </c>
      <c r="CY645" s="1">
        <v>0</v>
      </c>
      <c r="CZ645" s="1">
        <v>0</v>
      </c>
      <c r="DA645" s="1">
        <v>0</v>
      </c>
      <c r="DB645" s="1">
        <v>40</v>
      </c>
      <c r="DC645" s="1">
        <v>2.5000000000000001E-2</v>
      </c>
      <c r="DE645" s="2"/>
      <c r="DF645" s="1" t="s">
        <v>1156</v>
      </c>
      <c r="DG645" s="1">
        <v>39</v>
      </c>
      <c r="DH645" s="1">
        <v>1</v>
      </c>
      <c r="DI645" s="1">
        <v>3</v>
      </c>
      <c r="DJ645" s="1">
        <v>4</v>
      </c>
      <c r="DK645" s="1">
        <v>-2</v>
      </c>
      <c r="DL645" s="1">
        <v>10</v>
      </c>
      <c r="DM645" s="1">
        <v>34</v>
      </c>
      <c r="DN645" s="1">
        <v>33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40</v>
      </c>
      <c r="DU645" s="1">
        <v>2.5000000000000001E-2</v>
      </c>
    </row>
    <row r="646" spans="1:125" x14ac:dyDescent="0.2">
      <c r="A646" s="2" t="s">
        <v>1184</v>
      </c>
      <c r="B646" s="1" t="s">
        <v>814</v>
      </c>
      <c r="C646" s="1">
        <v>39</v>
      </c>
      <c r="D646" s="1">
        <v>0</v>
      </c>
      <c r="E646" s="1">
        <v>4</v>
      </c>
      <c r="F646" s="1">
        <v>4</v>
      </c>
      <c r="G646" s="1">
        <v>-2</v>
      </c>
      <c r="H646" s="1">
        <v>25</v>
      </c>
      <c r="I646" s="1">
        <v>56</v>
      </c>
      <c r="J646" s="1">
        <v>23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25</v>
      </c>
      <c r="Q646" s="1">
        <v>0</v>
      </c>
      <c r="S646" s="1" t="s">
        <v>470</v>
      </c>
      <c r="T646" s="1" t="s">
        <v>811</v>
      </c>
      <c r="U646" s="1">
        <v>37</v>
      </c>
      <c r="V646" s="1">
        <v>2</v>
      </c>
      <c r="W646" s="1">
        <v>2</v>
      </c>
      <c r="X646" s="1">
        <v>4</v>
      </c>
      <c r="Y646" s="1">
        <v>-8</v>
      </c>
      <c r="Z646" s="1">
        <v>8</v>
      </c>
      <c r="AA646" s="1">
        <v>28</v>
      </c>
      <c r="AB646" s="1">
        <v>9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41</v>
      </c>
      <c r="AI646" s="1">
        <v>4.9000000000000002E-2</v>
      </c>
      <c r="AK646" s="2" t="s">
        <v>1137</v>
      </c>
      <c r="AL646" s="1" t="s">
        <v>823</v>
      </c>
      <c r="AM646" s="1">
        <v>30</v>
      </c>
      <c r="AN646" s="1">
        <v>1</v>
      </c>
      <c r="AO646" s="1">
        <v>3</v>
      </c>
      <c r="AP646" s="1">
        <v>4</v>
      </c>
      <c r="AQ646" s="1">
        <v>-1</v>
      </c>
      <c r="AR646" s="1">
        <v>14</v>
      </c>
      <c r="AS646" s="1">
        <v>21</v>
      </c>
      <c r="AT646" s="1">
        <v>21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36</v>
      </c>
      <c r="BA646" s="1">
        <v>2.8000000000000001E-2</v>
      </c>
      <c r="BC646" s="2" t="s">
        <v>1203</v>
      </c>
      <c r="BD646" s="1" t="s">
        <v>821</v>
      </c>
      <c r="BE646" s="1">
        <v>6</v>
      </c>
      <c r="BF646" s="1">
        <v>0</v>
      </c>
      <c r="BG646" s="1">
        <v>2</v>
      </c>
      <c r="BH646" s="1">
        <v>2</v>
      </c>
      <c r="BI646" s="1">
        <v>5</v>
      </c>
      <c r="BJ646" s="1">
        <v>0</v>
      </c>
      <c r="BK646" s="1">
        <v>3</v>
      </c>
      <c r="BL646" s="1">
        <v>4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8</v>
      </c>
      <c r="BS646" s="1">
        <v>0</v>
      </c>
      <c r="BU646" s="2" t="s">
        <v>1204</v>
      </c>
      <c r="BV646" s="1" t="s">
        <v>817</v>
      </c>
      <c r="BW646" s="1">
        <v>34</v>
      </c>
      <c r="BX646" s="1">
        <v>2</v>
      </c>
      <c r="BY646" s="1">
        <v>2</v>
      </c>
      <c r="BZ646" s="1">
        <v>4</v>
      </c>
      <c r="CA646" s="1">
        <v>-15</v>
      </c>
      <c r="CB646" s="1">
        <v>6</v>
      </c>
      <c r="CC646" s="1">
        <v>66</v>
      </c>
      <c r="CD646" s="1">
        <v>32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52</v>
      </c>
      <c r="CK646" s="1">
        <v>3.7999999999999999E-2</v>
      </c>
      <c r="CL646" s="1" t="s">
        <v>797</v>
      </c>
      <c r="CM646" s="1" t="s">
        <v>147</v>
      </c>
      <c r="CN646" s="1" t="s">
        <v>817</v>
      </c>
      <c r="CO646" s="1">
        <v>33</v>
      </c>
      <c r="CP646" s="1">
        <v>1</v>
      </c>
      <c r="CQ646" s="1">
        <v>3</v>
      </c>
      <c r="CR646" s="1">
        <v>4</v>
      </c>
      <c r="CS646" s="1">
        <v>-9</v>
      </c>
      <c r="CT646" s="1">
        <v>40</v>
      </c>
      <c r="CU646" s="1">
        <v>77</v>
      </c>
      <c r="CV646" s="1">
        <v>29</v>
      </c>
      <c r="CW646" s="1">
        <v>0</v>
      </c>
      <c r="CX646" s="1">
        <v>0</v>
      </c>
      <c r="CY646" s="1">
        <v>1</v>
      </c>
      <c r="CZ646" s="1">
        <v>0</v>
      </c>
      <c r="DA646" s="1">
        <v>0</v>
      </c>
      <c r="DB646" s="1">
        <v>31</v>
      </c>
      <c r="DC646" s="1">
        <v>3.2000000000000001E-2</v>
      </c>
      <c r="DE646" s="2"/>
      <c r="DF646" s="1" t="s">
        <v>147</v>
      </c>
      <c r="DG646" s="1">
        <v>33</v>
      </c>
      <c r="DH646" s="1">
        <v>1</v>
      </c>
      <c r="DI646" s="1">
        <v>3</v>
      </c>
      <c r="DJ646" s="1">
        <v>4</v>
      </c>
      <c r="DK646" s="1">
        <v>-9</v>
      </c>
      <c r="DL646" s="1">
        <v>40</v>
      </c>
      <c r="DM646" s="1">
        <v>77</v>
      </c>
      <c r="DN646" s="1">
        <v>29</v>
      </c>
      <c r="DO646" s="1">
        <v>0</v>
      </c>
      <c r="DP646" s="1">
        <v>0</v>
      </c>
      <c r="DQ646" s="1">
        <v>1</v>
      </c>
      <c r="DR646" s="1">
        <v>0</v>
      </c>
      <c r="DS646" s="1">
        <v>0</v>
      </c>
      <c r="DT646" s="1">
        <v>31</v>
      </c>
      <c r="DU646" s="1">
        <v>3.2000000000000001E-2</v>
      </c>
    </row>
    <row r="647" spans="1:125" x14ac:dyDescent="0.2">
      <c r="A647" s="2" t="s">
        <v>475</v>
      </c>
      <c r="B647" s="1" t="s">
        <v>815</v>
      </c>
      <c r="C647" s="1">
        <v>12</v>
      </c>
      <c r="D647" s="1">
        <v>1</v>
      </c>
      <c r="E647" s="1">
        <v>3</v>
      </c>
      <c r="F647" s="1">
        <v>4</v>
      </c>
      <c r="G647" s="1">
        <v>-2</v>
      </c>
      <c r="H647" s="1">
        <v>0</v>
      </c>
      <c r="I647" s="1">
        <v>5</v>
      </c>
      <c r="J647" s="1">
        <v>7</v>
      </c>
      <c r="K647" s="1">
        <v>0</v>
      </c>
      <c r="L647" s="1">
        <v>1</v>
      </c>
      <c r="M647" s="1">
        <v>0</v>
      </c>
      <c r="N647" s="1">
        <v>0</v>
      </c>
      <c r="O647" s="1">
        <v>0</v>
      </c>
      <c r="P647" s="1">
        <v>18</v>
      </c>
      <c r="Q647" s="1">
        <v>5.6000000000000001E-2</v>
      </c>
      <c r="S647" s="1" t="s">
        <v>1205</v>
      </c>
      <c r="T647" s="1" t="s">
        <v>825</v>
      </c>
      <c r="U647" s="1">
        <v>24</v>
      </c>
      <c r="V647" s="1">
        <v>2</v>
      </c>
      <c r="W647" s="1">
        <v>2</v>
      </c>
      <c r="X647" s="1">
        <v>4</v>
      </c>
      <c r="Y647" s="1">
        <v>1</v>
      </c>
      <c r="Z647" s="1">
        <v>21</v>
      </c>
      <c r="AA647" s="1">
        <v>29</v>
      </c>
      <c r="AB647" s="1">
        <v>14</v>
      </c>
      <c r="AC647" s="1">
        <v>0</v>
      </c>
      <c r="AD647" s="1">
        <v>0</v>
      </c>
      <c r="AE647" s="1">
        <v>0</v>
      </c>
      <c r="AF647" s="1">
        <v>0</v>
      </c>
      <c r="AG647" s="1">
        <v>1</v>
      </c>
      <c r="AH647" s="1">
        <v>21</v>
      </c>
      <c r="AI647" s="1">
        <v>9.5000000000000001E-2</v>
      </c>
      <c r="AK647" s="2" t="s">
        <v>161</v>
      </c>
      <c r="AL647" s="1" t="s">
        <v>824</v>
      </c>
      <c r="AM647" s="1">
        <v>60</v>
      </c>
      <c r="AN647" s="1">
        <v>3</v>
      </c>
      <c r="AO647" s="1">
        <v>1</v>
      </c>
      <c r="AP647" s="1">
        <v>4</v>
      </c>
      <c r="AQ647" s="1">
        <v>0</v>
      </c>
      <c r="AR647" s="1">
        <v>124</v>
      </c>
      <c r="AS647" s="1">
        <v>171</v>
      </c>
      <c r="AT647" s="1">
        <v>7</v>
      </c>
      <c r="AU647" s="1">
        <v>0</v>
      </c>
      <c r="AV647" s="1">
        <v>0</v>
      </c>
      <c r="AW647" s="1">
        <v>0</v>
      </c>
      <c r="AX647" s="1">
        <v>0</v>
      </c>
      <c r="AY647" s="1">
        <v>1</v>
      </c>
      <c r="AZ647" s="1">
        <v>32</v>
      </c>
      <c r="BA647" s="1">
        <v>9.4E-2</v>
      </c>
      <c r="BC647" s="2" t="s">
        <v>1193</v>
      </c>
      <c r="BD647" s="1" t="s">
        <v>821</v>
      </c>
      <c r="BE647" s="1">
        <v>39</v>
      </c>
      <c r="BF647" s="1">
        <v>1</v>
      </c>
      <c r="BG647" s="1">
        <v>1</v>
      </c>
      <c r="BH647" s="1">
        <v>2</v>
      </c>
      <c r="BI647" s="1">
        <v>-15</v>
      </c>
      <c r="BJ647" s="1">
        <v>57</v>
      </c>
      <c r="BK647" s="1">
        <v>53</v>
      </c>
      <c r="BL647" s="1">
        <v>13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16</v>
      </c>
      <c r="BS647" s="1">
        <v>6.3E-2</v>
      </c>
      <c r="BU647" s="2" t="s">
        <v>155</v>
      </c>
      <c r="BV647" s="1" t="s">
        <v>809</v>
      </c>
      <c r="BW647" s="1">
        <v>67</v>
      </c>
      <c r="BX647" s="1">
        <v>2</v>
      </c>
      <c r="BY647" s="1">
        <v>2</v>
      </c>
      <c r="BZ647" s="1">
        <v>4</v>
      </c>
      <c r="CA647" s="1">
        <v>-8</v>
      </c>
      <c r="CB647" s="1">
        <v>127</v>
      </c>
      <c r="CC647" s="1">
        <v>103</v>
      </c>
      <c r="CD647" s="1">
        <v>22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30</v>
      </c>
      <c r="CK647" s="1">
        <v>6.7000000000000004E-2</v>
      </c>
      <c r="CL647" s="1" t="s">
        <v>797</v>
      </c>
      <c r="CM647" s="1" t="s">
        <v>154</v>
      </c>
      <c r="CN647" s="1" t="s">
        <v>1616</v>
      </c>
      <c r="CO647" s="1">
        <v>38</v>
      </c>
      <c r="CP647" s="1">
        <v>3</v>
      </c>
      <c r="CQ647" s="1">
        <v>1</v>
      </c>
      <c r="CR647" s="1">
        <v>4</v>
      </c>
      <c r="CS647" s="1">
        <v>0</v>
      </c>
      <c r="CT647" s="1">
        <v>87</v>
      </c>
      <c r="CU647" s="1">
        <v>94</v>
      </c>
      <c r="CV647" s="1">
        <v>14</v>
      </c>
      <c r="CW647" s="1">
        <v>0</v>
      </c>
      <c r="CX647" s="1">
        <v>0</v>
      </c>
      <c r="CY647" s="1">
        <v>0</v>
      </c>
      <c r="CZ647" s="1">
        <v>0</v>
      </c>
      <c r="DA647" s="1">
        <v>0</v>
      </c>
      <c r="DB647" s="1">
        <v>19</v>
      </c>
      <c r="DC647" s="1">
        <v>0.158</v>
      </c>
      <c r="DE647" s="2"/>
      <c r="DF647" s="1" t="s">
        <v>154</v>
      </c>
      <c r="DG647" s="1">
        <v>38</v>
      </c>
      <c r="DH647" s="1">
        <v>3</v>
      </c>
      <c r="DI647" s="1">
        <v>1</v>
      </c>
      <c r="DJ647" s="1">
        <v>4</v>
      </c>
      <c r="DK647" s="1">
        <v>0</v>
      </c>
      <c r="DL647" s="1">
        <v>87</v>
      </c>
      <c r="DM647" s="1">
        <v>94</v>
      </c>
      <c r="DN647" s="1">
        <v>14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19</v>
      </c>
      <c r="DU647" s="1">
        <v>0.158</v>
      </c>
    </row>
    <row r="648" spans="1:125" x14ac:dyDescent="0.2">
      <c r="A648" s="2" t="s">
        <v>1201</v>
      </c>
      <c r="B648" s="1" t="s">
        <v>821</v>
      </c>
      <c r="C648" s="1">
        <v>40</v>
      </c>
      <c r="D648" s="1">
        <v>2</v>
      </c>
      <c r="E648" s="1">
        <v>2</v>
      </c>
      <c r="F648" s="1">
        <v>4</v>
      </c>
      <c r="G648" s="1">
        <v>3</v>
      </c>
      <c r="H648" s="1">
        <v>59</v>
      </c>
      <c r="I648" s="1">
        <v>83</v>
      </c>
      <c r="J648" s="1">
        <v>7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40</v>
      </c>
      <c r="Q648" s="1">
        <v>0.05</v>
      </c>
      <c r="S648" s="1" t="s">
        <v>1137</v>
      </c>
      <c r="T648" s="1" t="s">
        <v>810</v>
      </c>
      <c r="U648" s="1">
        <v>41</v>
      </c>
      <c r="V648" s="1">
        <v>1</v>
      </c>
      <c r="W648" s="1">
        <v>3</v>
      </c>
      <c r="X648" s="1">
        <v>4</v>
      </c>
      <c r="Y648" s="1">
        <v>-14</v>
      </c>
      <c r="Z648" s="1">
        <v>14</v>
      </c>
      <c r="AA648" s="1">
        <v>33</v>
      </c>
      <c r="AB648" s="1">
        <v>31</v>
      </c>
      <c r="AC648" s="1">
        <v>0</v>
      </c>
      <c r="AD648" s="1">
        <v>1</v>
      </c>
      <c r="AE648" s="1">
        <v>0</v>
      </c>
      <c r="AF648" s="1">
        <v>0</v>
      </c>
      <c r="AG648" s="1">
        <v>0</v>
      </c>
      <c r="AH648" s="1">
        <v>34</v>
      </c>
      <c r="AI648" s="1">
        <v>2.9000000000000001E-2</v>
      </c>
      <c r="AK648" s="2" t="s">
        <v>969</v>
      </c>
      <c r="AL648" s="1" t="s">
        <v>816</v>
      </c>
      <c r="AM648" s="1">
        <v>28</v>
      </c>
      <c r="AN648" s="1">
        <v>1</v>
      </c>
      <c r="AO648" s="1">
        <v>3</v>
      </c>
      <c r="AP648" s="1">
        <v>4</v>
      </c>
      <c r="AQ648" s="1">
        <v>-3</v>
      </c>
      <c r="AR648" s="1">
        <v>20</v>
      </c>
      <c r="AS648" s="1">
        <v>53</v>
      </c>
      <c r="AT648" s="1">
        <v>6</v>
      </c>
      <c r="AU648" s="1">
        <v>0</v>
      </c>
      <c r="AV648" s="1">
        <v>0</v>
      </c>
      <c r="AW648" s="1">
        <v>0</v>
      </c>
      <c r="AX648" s="1">
        <v>0</v>
      </c>
      <c r="AY648" s="1">
        <v>1</v>
      </c>
      <c r="AZ648" s="1">
        <v>29</v>
      </c>
      <c r="BA648" s="1">
        <v>3.4000000000000002E-2</v>
      </c>
      <c r="BC648" s="2" t="s">
        <v>277</v>
      </c>
      <c r="BD648" s="1" t="s">
        <v>805</v>
      </c>
      <c r="BE648" s="1">
        <v>3</v>
      </c>
      <c r="BF648" s="1">
        <v>1</v>
      </c>
      <c r="BG648" s="1">
        <v>1</v>
      </c>
      <c r="BH648" s="1">
        <v>2</v>
      </c>
      <c r="BI648" s="1">
        <v>1</v>
      </c>
      <c r="BJ648" s="1">
        <v>0</v>
      </c>
      <c r="BK648" s="1">
        <v>3</v>
      </c>
      <c r="BL648" s="1">
        <v>1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7</v>
      </c>
      <c r="BS648" s="1">
        <v>0.14299999999999999</v>
      </c>
      <c r="BU648" s="2" t="s">
        <v>133</v>
      </c>
      <c r="BV648" s="1" t="s">
        <v>814</v>
      </c>
      <c r="BW648" s="1">
        <v>12</v>
      </c>
      <c r="BX648" s="1">
        <v>3</v>
      </c>
      <c r="BY648" s="1">
        <v>1</v>
      </c>
      <c r="BZ648" s="1">
        <v>4</v>
      </c>
      <c r="CA648" s="1">
        <v>2</v>
      </c>
      <c r="CB648" s="1">
        <v>2</v>
      </c>
      <c r="CC648" s="1">
        <v>14</v>
      </c>
      <c r="CD648" s="1">
        <v>3</v>
      </c>
      <c r="CE648" s="1">
        <v>1</v>
      </c>
      <c r="CF648" s="1">
        <v>0</v>
      </c>
      <c r="CG648" s="1">
        <v>0</v>
      </c>
      <c r="CH648" s="1">
        <v>0</v>
      </c>
      <c r="CI648" s="1">
        <v>0</v>
      </c>
      <c r="CJ648" s="1">
        <v>20</v>
      </c>
      <c r="CK648" s="1">
        <v>0.15</v>
      </c>
      <c r="CL648" s="1" t="s">
        <v>797</v>
      </c>
      <c r="CM648" s="1" t="s">
        <v>1016</v>
      </c>
      <c r="CN648" s="1" t="s">
        <v>804</v>
      </c>
      <c r="CO648" s="1">
        <v>44</v>
      </c>
      <c r="CP648" s="1">
        <v>1</v>
      </c>
      <c r="CQ648" s="1">
        <v>3</v>
      </c>
      <c r="CR648" s="1">
        <v>4</v>
      </c>
      <c r="CS648" s="1">
        <v>1</v>
      </c>
      <c r="CT648" s="1">
        <v>12</v>
      </c>
      <c r="CU648" s="1">
        <v>45</v>
      </c>
      <c r="CV648" s="1">
        <v>84</v>
      </c>
      <c r="CW648" s="1">
        <v>0</v>
      </c>
      <c r="CX648" s="1">
        <v>2</v>
      </c>
      <c r="CY648" s="1">
        <v>0</v>
      </c>
      <c r="CZ648" s="1">
        <v>0</v>
      </c>
      <c r="DA648" s="1">
        <v>0</v>
      </c>
      <c r="DB648" s="1">
        <v>45</v>
      </c>
      <c r="DC648" s="1">
        <v>2.1999999999999999E-2</v>
      </c>
      <c r="DE648" s="2"/>
      <c r="DF648" s="1" t="s">
        <v>1016</v>
      </c>
      <c r="DG648" s="1">
        <v>44</v>
      </c>
      <c r="DH648" s="1">
        <v>1</v>
      </c>
      <c r="DI648" s="1">
        <v>3</v>
      </c>
      <c r="DJ648" s="1">
        <v>4</v>
      </c>
      <c r="DK648" s="1">
        <v>1</v>
      </c>
      <c r="DL648" s="1">
        <v>12</v>
      </c>
      <c r="DM648" s="1">
        <v>45</v>
      </c>
      <c r="DN648" s="1">
        <v>84</v>
      </c>
      <c r="DO648" s="1">
        <v>0</v>
      </c>
      <c r="DP648" s="1">
        <v>2</v>
      </c>
      <c r="DQ648" s="1">
        <v>0</v>
      </c>
      <c r="DR648" s="1">
        <v>0</v>
      </c>
      <c r="DS648" s="1">
        <v>0</v>
      </c>
      <c r="DT648" s="1">
        <v>45</v>
      </c>
      <c r="DU648" s="1">
        <v>2.1999999999999999E-2</v>
      </c>
    </row>
    <row r="649" spans="1:125" x14ac:dyDescent="0.2">
      <c r="A649" s="2" t="s">
        <v>1206</v>
      </c>
      <c r="B649" s="1" t="s">
        <v>813</v>
      </c>
      <c r="C649" s="1">
        <v>22</v>
      </c>
      <c r="D649" s="1">
        <v>0</v>
      </c>
      <c r="E649" s="1">
        <v>4</v>
      </c>
      <c r="F649" s="1">
        <v>4</v>
      </c>
      <c r="G649" s="1">
        <v>-2</v>
      </c>
      <c r="H649" s="1">
        <v>4</v>
      </c>
      <c r="I649" s="1">
        <v>23</v>
      </c>
      <c r="J649" s="1">
        <v>13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7</v>
      </c>
      <c r="Q649" s="1">
        <v>0</v>
      </c>
      <c r="S649" s="1" t="s">
        <v>621</v>
      </c>
      <c r="T649" s="1" t="s">
        <v>810</v>
      </c>
      <c r="U649" s="1">
        <v>32</v>
      </c>
      <c r="V649" s="1">
        <v>0</v>
      </c>
      <c r="W649" s="1">
        <v>4</v>
      </c>
      <c r="X649" s="1">
        <v>4</v>
      </c>
      <c r="Y649" s="1">
        <v>-2</v>
      </c>
      <c r="Z649" s="1">
        <v>76</v>
      </c>
      <c r="AA649" s="1">
        <v>46</v>
      </c>
      <c r="AB649" s="1">
        <v>8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16</v>
      </c>
      <c r="AI649" s="1">
        <v>0</v>
      </c>
      <c r="AK649" s="2" t="s">
        <v>436</v>
      </c>
      <c r="AL649" s="1" t="s">
        <v>805</v>
      </c>
      <c r="AM649" s="1">
        <v>10</v>
      </c>
      <c r="AN649" s="1">
        <v>2</v>
      </c>
      <c r="AO649" s="1">
        <v>2</v>
      </c>
      <c r="AP649" s="1">
        <v>4</v>
      </c>
      <c r="AQ649" s="1">
        <v>3</v>
      </c>
      <c r="AR649" s="1">
        <v>2</v>
      </c>
      <c r="AS649" s="1">
        <v>6</v>
      </c>
      <c r="AT649" s="1">
        <v>3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15</v>
      </c>
      <c r="BA649" s="1">
        <v>0.13300000000000001</v>
      </c>
      <c r="BC649" s="2" t="s">
        <v>1207</v>
      </c>
      <c r="BD649" s="1" t="s">
        <v>801</v>
      </c>
      <c r="BE649" s="1">
        <v>6</v>
      </c>
      <c r="BF649" s="1">
        <v>0</v>
      </c>
      <c r="BG649" s="1">
        <v>2</v>
      </c>
      <c r="BH649" s="1">
        <v>2</v>
      </c>
      <c r="BI649" s="1">
        <v>4</v>
      </c>
      <c r="BJ649" s="1">
        <v>0</v>
      </c>
      <c r="BK649" s="1">
        <v>15</v>
      </c>
      <c r="BL649" s="1">
        <v>4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5</v>
      </c>
      <c r="BS649" s="1">
        <v>0</v>
      </c>
      <c r="BU649" s="2" t="s">
        <v>472</v>
      </c>
      <c r="BV649" s="1" t="s">
        <v>794</v>
      </c>
      <c r="BW649" s="1">
        <v>34</v>
      </c>
      <c r="BX649" s="1">
        <v>2</v>
      </c>
      <c r="BY649" s="1">
        <v>2</v>
      </c>
      <c r="BZ649" s="1">
        <v>4</v>
      </c>
      <c r="CA649" s="1">
        <v>-4</v>
      </c>
      <c r="CB649" s="1">
        <v>2</v>
      </c>
      <c r="CC649" s="1">
        <v>6</v>
      </c>
      <c r="CD649" s="1">
        <v>5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30</v>
      </c>
      <c r="CK649" s="1">
        <v>6.7000000000000004E-2</v>
      </c>
      <c r="CL649" s="1" t="s">
        <v>797</v>
      </c>
      <c r="CM649" s="1" t="s">
        <v>1660</v>
      </c>
      <c r="CN649" s="1" t="s">
        <v>795</v>
      </c>
      <c r="CO649" s="1">
        <v>21</v>
      </c>
      <c r="CP649" s="1">
        <v>1</v>
      </c>
      <c r="CQ649" s="1">
        <v>3</v>
      </c>
      <c r="CR649" s="1">
        <v>4</v>
      </c>
      <c r="CS649" s="1">
        <v>2</v>
      </c>
      <c r="CT649" s="1">
        <v>10</v>
      </c>
      <c r="CU649" s="1">
        <v>9</v>
      </c>
      <c r="CV649" s="1">
        <v>22</v>
      </c>
      <c r="CW649" s="1">
        <v>1</v>
      </c>
      <c r="CX649" s="1">
        <v>2</v>
      </c>
      <c r="CY649" s="1">
        <v>0</v>
      </c>
      <c r="CZ649" s="1">
        <v>0</v>
      </c>
      <c r="DA649" s="1">
        <v>0</v>
      </c>
      <c r="DB649" s="1">
        <v>17</v>
      </c>
      <c r="DC649" s="1">
        <v>5.8999999999999997E-2</v>
      </c>
      <c r="DE649" s="2"/>
      <c r="DF649" s="1" t="s">
        <v>1660</v>
      </c>
      <c r="DG649" s="1">
        <v>21</v>
      </c>
      <c r="DH649" s="1">
        <v>1</v>
      </c>
      <c r="DI649" s="1">
        <v>3</v>
      </c>
      <c r="DJ649" s="1">
        <v>4</v>
      </c>
      <c r="DK649" s="1">
        <v>2</v>
      </c>
      <c r="DL649" s="1">
        <v>10</v>
      </c>
      <c r="DM649" s="1">
        <v>9</v>
      </c>
      <c r="DN649" s="1">
        <v>22</v>
      </c>
      <c r="DO649" s="1">
        <v>1</v>
      </c>
      <c r="DP649" s="1">
        <v>2</v>
      </c>
      <c r="DQ649" s="1">
        <v>0</v>
      </c>
      <c r="DR649" s="1">
        <v>0</v>
      </c>
      <c r="DS649" s="1">
        <v>0</v>
      </c>
      <c r="DT649" s="1">
        <v>17</v>
      </c>
      <c r="DU649" s="1">
        <v>5.8999999999999997E-2</v>
      </c>
    </row>
    <row r="650" spans="1:125" x14ac:dyDescent="0.2">
      <c r="A650" s="2" t="s">
        <v>1208</v>
      </c>
      <c r="B650" s="1" t="s">
        <v>829</v>
      </c>
      <c r="C650" s="1">
        <v>17</v>
      </c>
      <c r="D650" s="1">
        <v>1</v>
      </c>
      <c r="E650" s="1">
        <v>3</v>
      </c>
      <c r="F650" s="1">
        <v>4</v>
      </c>
      <c r="G650" s="1">
        <v>1</v>
      </c>
      <c r="H650" s="1">
        <v>8</v>
      </c>
      <c r="I650" s="1">
        <v>8</v>
      </c>
      <c r="J650" s="1">
        <v>1</v>
      </c>
      <c r="K650" s="1">
        <v>0</v>
      </c>
      <c r="L650" s="1">
        <v>1</v>
      </c>
      <c r="M650" s="1">
        <v>0</v>
      </c>
      <c r="N650" s="1">
        <v>0</v>
      </c>
      <c r="O650" s="1">
        <v>0</v>
      </c>
      <c r="P650" s="1">
        <v>12</v>
      </c>
      <c r="Q650" s="1">
        <v>8.3000000000000004E-2</v>
      </c>
      <c r="S650" s="1" t="s">
        <v>1209</v>
      </c>
      <c r="T650" s="1" t="s">
        <v>818</v>
      </c>
      <c r="U650" s="1">
        <v>25</v>
      </c>
      <c r="V650" s="1">
        <v>2</v>
      </c>
      <c r="W650" s="1">
        <v>2</v>
      </c>
      <c r="X650" s="1">
        <v>4</v>
      </c>
      <c r="Y650" s="1">
        <v>-4</v>
      </c>
      <c r="Z650" s="1">
        <v>20</v>
      </c>
      <c r="AA650" s="1">
        <v>30</v>
      </c>
      <c r="AB650" s="1">
        <v>6</v>
      </c>
      <c r="AC650" s="1">
        <v>0</v>
      </c>
      <c r="AD650" s="1">
        <v>2</v>
      </c>
      <c r="AE650" s="1">
        <v>0</v>
      </c>
      <c r="AF650" s="1">
        <v>0</v>
      </c>
      <c r="AG650" s="1">
        <v>1</v>
      </c>
      <c r="AH650" s="1">
        <v>45</v>
      </c>
      <c r="AI650" s="1">
        <v>4.3999999999999997E-2</v>
      </c>
      <c r="AK650" s="2" t="s">
        <v>1076</v>
      </c>
      <c r="AL650" s="1" t="s">
        <v>794</v>
      </c>
      <c r="AM650" s="1">
        <v>10</v>
      </c>
      <c r="AN650" s="1">
        <v>1</v>
      </c>
      <c r="AO650" s="1">
        <v>3</v>
      </c>
      <c r="AP650" s="1">
        <v>4</v>
      </c>
      <c r="AQ650" s="1">
        <v>2</v>
      </c>
      <c r="AR650" s="1">
        <v>14</v>
      </c>
      <c r="AS650" s="1">
        <v>20</v>
      </c>
      <c r="AT650" s="1">
        <v>7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6</v>
      </c>
      <c r="BA650" s="1">
        <v>0.16700000000000001</v>
      </c>
      <c r="BC650" s="2" t="s">
        <v>538</v>
      </c>
      <c r="BD650" s="1" t="s">
        <v>829</v>
      </c>
      <c r="BE650" s="1">
        <v>26</v>
      </c>
      <c r="BF650" s="1">
        <v>2</v>
      </c>
      <c r="BG650" s="1">
        <v>0</v>
      </c>
      <c r="BH650" s="1">
        <v>2</v>
      </c>
      <c r="BI650" s="1">
        <v>-1</v>
      </c>
      <c r="BJ650" s="1">
        <v>8</v>
      </c>
      <c r="BK650" s="1">
        <v>24</v>
      </c>
      <c r="BL650" s="1">
        <v>17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20</v>
      </c>
      <c r="BS650" s="1">
        <v>0.1</v>
      </c>
      <c r="BU650" s="2" t="s">
        <v>449</v>
      </c>
      <c r="BV650" s="1" t="s">
        <v>798</v>
      </c>
      <c r="BW650" s="1">
        <v>18</v>
      </c>
      <c r="BX650" s="1">
        <v>0</v>
      </c>
      <c r="BY650" s="1">
        <v>4</v>
      </c>
      <c r="BZ650" s="1">
        <v>4</v>
      </c>
      <c r="CA650" s="1">
        <v>-3</v>
      </c>
      <c r="CB650" s="1">
        <v>2</v>
      </c>
      <c r="CC650" s="1">
        <v>21</v>
      </c>
      <c r="CD650" s="1">
        <v>4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22</v>
      </c>
      <c r="CK650" s="1">
        <v>0</v>
      </c>
      <c r="CL650" s="1" t="s">
        <v>797</v>
      </c>
      <c r="CM650" s="1" t="s">
        <v>1661</v>
      </c>
      <c r="CN650" s="1" t="s">
        <v>811</v>
      </c>
      <c r="CO650" s="1">
        <v>39</v>
      </c>
      <c r="CP650" s="1">
        <v>1</v>
      </c>
      <c r="CQ650" s="1">
        <v>3</v>
      </c>
      <c r="CR650" s="1">
        <v>4</v>
      </c>
      <c r="CS650" s="1">
        <v>-8</v>
      </c>
      <c r="CT650" s="1">
        <v>10</v>
      </c>
      <c r="CU650" s="1">
        <v>49</v>
      </c>
      <c r="CV650" s="1">
        <v>58</v>
      </c>
      <c r="CW650" s="1">
        <v>0</v>
      </c>
      <c r="CX650" s="1">
        <v>0</v>
      </c>
      <c r="CY650" s="1">
        <v>0</v>
      </c>
      <c r="CZ650" s="1">
        <v>0</v>
      </c>
      <c r="DA650" s="1">
        <v>0</v>
      </c>
      <c r="DB650" s="1">
        <v>31</v>
      </c>
      <c r="DC650" s="1">
        <v>3.2000000000000001E-2</v>
      </c>
      <c r="DE650" s="2"/>
      <c r="DF650" s="1" t="s">
        <v>1661</v>
      </c>
      <c r="DG650" s="1">
        <v>39</v>
      </c>
      <c r="DH650" s="1">
        <v>1</v>
      </c>
      <c r="DI650" s="1">
        <v>3</v>
      </c>
      <c r="DJ650" s="1">
        <v>4</v>
      </c>
      <c r="DK650" s="1">
        <v>-8</v>
      </c>
      <c r="DL650" s="1">
        <v>10</v>
      </c>
      <c r="DM650" s="1">
        <v>49</v>
      </c>
      <c r="DN650" s="1">
        <v>58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31</v>
      </c>
      <c r="DU650" s="1">
        <v>3.2000000000000001E-2</v>
      </c>
    </row>
    <row r="651" spans="1:125" x14ac:dyDescent="0.2">
      <c r="A651" s="2" t="s">
        <v>367</v>
      </c>
      <c r="B651" s="1" t="s">
        <v>805</v>
      </c>
      <c r="C651" s="1">
        <v>16</v>
      </c>
      <c r="D651" s="1">
        <v>3</v>
      </c>
      <c r="E651" s="1">
        <v>1</v>
      </c>
      <c r="F651" s="1">
        <v>4</v>
      </c>
      <c r="G651" s="1">
        <v>4</v>
      </c>
      <c r="H651" s="1">
        <v>5</v>
      </c>
      <c r="I651" s="1">
        <v>22</v>
      </c>
      <c r="J651" s="1">
        <v>2</v>
      </c>
      <c r="K651" s="1">
        <v>0</v>
      </c>
      <c r="L651" s="1">
        <v>0</v>
      </c>
      <c r="M651" s="1">
        <v>0</v>
      </c>
      <c r="N651" s="1">
        <v>0</v>
      </c>
      <c r="O651" s="1">
        <v>1</v>
      </c>
      <c r="P651" s="1">
        <v>20</v>
      </c>
      <c r="Q651" s="1">
        <v>0.15</v>
      </c>
      <c r="S651" s="1" t="s">
        <v>918</v>
      </c>
      <c r="T651" s="1" t="s">
        <v>812</v>
      </c>
      <c r="U651" s="1">
        <v>48</v>
      </c>
      <c r="V651" s="1">
        <v>2</v>
      </c>
      <c r="W651" s="1">
        <v>2</v>
      </c>
      <c r="X651" s="1">
        <v>4</v>
      </c>
      <c r="Y651" s="1">
        <v>-6</v>
      </c>
      <c r="Z651" s="1">
        <v>36</v>
      </c>
      <c r="AA651" s="1">
        <v>44</v>
      </c>
      <c r="AB651" s="1">
        <v>36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62</v>
      </c>
      <c r="AI651" s="1">
        <v>3.2000000000000001E-2</v>
      </c>
      <c r="AK651" s="2" t="s">
        <v>611</v>
      </c>
      <c r="AL651" s="1" t="s">
        <v>795</v>
      </c>
      <c r="AM651" s="1">
        <v>62</v>
      </c>
      <c r="AN651" s="1">
        <v>1</v>
      </c>
      <c r="AO651" s="1">
        <v>3</v>
      </c>
      <c r="AP651" s="1">
        <v>4</v>
      </c>
      <c r="AQ651" s="1">
        <v>-17</v>
      </c>
      <c r="AR651" s="1">
        <v>10</v>
      </c>
      <c r="AS651" s="1">
        <v>53</v>
      </c>
      <c r="AT651" s="1">
        <v>114</v>
      </c>
      <c r="AU651" s="1">
        <v>0</v>
      </c>
      <c r="AV651" s="1">
        <v>0</v>
      </c>
      <c r="AW651" s="1">
        <v>0</v>
      </c>
      <c r="AX651" s="1">
        <v>0</v>
      </c>
      <c r="AY651" s="1">
        <v>1</v>
      </c>
      <c r="AZ651" s="1">
        <v>44</v>
      </c>
      <c r="BA651" s="1">
        <v>2.3E-2</v>
      </c>
      <c r="BC651" s="2" t="s">
        <v>986</v>
      </c>
      <c r="BD651" s="1" t="s">
        <v>818</v>
      </c>
      <c r="BE651" s="1">
        <v>28</v>
      </c>
      <c r="BF651" s="1">
        <v>0</v>
      </c>
      <c r="BG651" s="1">
        <v>2</v>
      </c>
      <c r="BH651" s="1">
        <v>2</v>
      </c>
      <c r="BI651" s="1">
        <v>-8</v>
      </c>
      <c r="BJ651" s="1">
        <v>16</v>
      </c>
      <c r="BK651" s="1">
        <v>43</v>
      </c>
      <c r="BL651" s="1">
        <v>33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14</v>
      </c>
      <c r="BS651" s="1">
        <v>0</v>
      </c>
      <c r="BU651" s="2" t="s">
        <v>947</v>
      </c>
      <c r="BV651" s="1" t="s">
        <v>795</v>
      </c>
      <c r="BW651" s="1">
        <v>53</v>
      </c>
      <c r="BX651" s="1">
        <v>0</v>
      </c>
      <c r="BY651" s="1">
        <v>4</v>
      </c>
      <c r="BZ651" s="1">
        <v>4</v>
      </c>
      <c r="CA651" s="1">
        <v>-8</v>
      </c>
      <c r="CB651" s="1">
        <v>2</v>
      </c>
      <c r="CC651" s="1">
        <v>18</v>
      </c>
      <c r="CD651" s="1">
        <v>90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28</v>
      </c>
      <c r="CK651" s="1">
        <v>0</v>
      </c>
      <c r="CL651" s="1" t="s">
        <v>797</v>
      </c>
      <c r="CM651" s="1" t="s">
        <v>517</v>
      </c>
      <c r="CN651" s="1" t="s">
        <v>799</v>
      </c>
      <c r="CO651" s="1">
        <v>63</v>
      </c>
      <c r="CP651" s="1">
        <v>1</v>
      </c>
      <c r="CQ651" s="1">
        <v>3</v>
      </c>
      <c r="CR651" s="1">
        <v>4</v>
      </c>
      <c r="CS651" s="1">
        <v>-5</v>
      </c>
      <c r="CT651" s="1">
        <v>84</v>
      </c>
      <c r="CU651" s="1">
        <v>173</v>
      </c>
      <c r="CV651" s="1">
        <v>27</v>
      </c>
      <c r="CW651" s="1">
        <v>0</v>
      </c>
      <c r="CX651" s="1">
        <v>0</v>
      </c>
      <c r="CY651" s="1">
        <v>0</v>
      </c>
      <c r="CZ651" s="1">
        <v>0</v>
      </c>
      <c r="DA651" s="1">
        <v>0</v>
      </c>
      <c r="DB651" s="1">
        <v>43</v>
      </c>
      <c r="DC651" s="1">
        <v>2.3E-2</v>
      </c>
      <c r="DE651" s="2"/>
      <c r="DF651" s="1" t="s">
        <v>517</v>
      </c>
      <c r="DG651" s="1">
        <v>63</v>
      </c>
      <c r="DH651" s="1">
        <v>1</v>
      </c>
      <c r="DI651" s="1">
        <v>3</v>
      </c>
      <c r="DJ651" s="1">
        <v>4</v>
      </c>
      <c r="DK651" s="1">
        <v>-5</v>
      </c>
      <c r="DL651" s="1">
        <v>84</v>
      </c>
      <c r="DM651" s="1">
        <v>173</v>
      </c>
      <c r="DN651" s="1">
        <v>27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43</v>
      </c>
      <c r="DU651" s="1">
        <v>2.3E-2</v>
      </c>
    </row>
    <row r="652" spans="1:125" x14ac:dyDescent="0.2">
      <c r="A652" s="2" t="s">
        <v>1209</v>
      </c>
      <c r="B652" s="1" t="s">
        <v>818</v>
      </c>
      <c r="C652" s="1">
        <v>12</v>
      </c>
      <c r="D652" s="1">
        <v>2</v>
      </c>
      <c r="E652" s="1">
        <v>1</v>
      </c>
      <c r="F652" s="1">
        <v>3</v>
      </c>
      <c r="G652" s="1">
        <v>-3</v>
      </c>
      <c r="H652" s="1">
        <v>0</v>
      </c>
      <c r="I652" s="1">
        <v>13</v>
      </c>
      <c r="J652" s="1">
        <v>2</v>
      </c>
      <c r="K652" s="1">
        <v>0</v>
      </c>
      <c r="L652" s="1">
        <v>1</v>
      </c>
      <c r="M652" s="1">
        <v>0</v>
      </c>
      <c r="N652" s="1">
        <v>0</v>
      </c>
      <c r="O652" s="1">
        <v>0</v>
      </c>
      <c r="P652" s="1">
        <v>26</v>
      </c>
      <c r="Q652" s="1">
        <v>7.6999999999999999E-2</v>
      </c>
      <c r="S652" s="1" t="s">
        <v>1092</v>
      </c>
      <c r="T652" s="1" t="s">
        <v>819</v>
      </c>
      <c r="U652" s="1">
        <v>59</v>
      </c>
      <c r="V652" s="1">
        <v>1</v>
      </c>
      <c r="W652" s="1">
        <v>3</v>
      </c>
      <c r="X652" s="1">
        <v>4</v>
      </c>
      <c r="Y652" s="1">
        <v>-7</v>
      </c>
      <c r="Z652" s="1">
        <v>61</v>
      </c>
      <c r="AA652" s="1">
        <v>86</v>
      </c>
      <c r="AB652" s="1">
        <v>13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44</v>
      </c>
      <c r="AI652" s="1">
        <v>2.3E-2</v>
      </c>
      <c r="AK652" s="2" t="s">
        <v>388</v>
      </c>
      <c r="AL652" s="1" t="s">
        <v>813</v>
      </c>
      <c r="AM652" s="1">
        <v>15</v>
      </c>
      <c r="AN652" s="1">
        <v>0</v>
      </c>
      <c r="AO652" s="1">
        <v>4</v>
      </c>
      <c r="AP652" s="1">
        <v>4</v>
      </c>
      <c r="AQ652" s="1">
        <v>1</v>
      </c>
      <c r="AR652" s="1">
        <v>6</v>
      </c>
      <c r="AS652" s="1">
        <v>26</v>
      </c>
      <c r="AT652" s="1">
        <v>9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12</v>
      </c>
      <c r="BA652" s="1">
        <v>0</v>
      </c>
      <c r="BC652" s="2" t="s">
        <v>151</v>
      </c>
      <c r="BD652" s="1" t="s">
        <v>799</v>
      </c>
      <c r="BE652" s="1">
        <v>13</v>
      </c>
      <c r="BF652" s="1">
        <v>2</v>
      </c>
      <c r="BG652" s="1">
        <v>0</v>
      </c>
      <c r="BH652" s="1">
        <v>2</v>
      </c>
      <c r="BI652" s="1">
        <v>-3</v>
      </c>
      <c r="BJ652" s="1">
        <v>2</v>
      </c>
      <c r="BK652" s="1">
        <v>22</v>
      </c>
      <c r="BL652" s="1">
        <v>4</v>
      </c>
      <c r="BM652" s="1">
        <v>0</v>
      </c>
      <c r="BN652" s="1">
        <v>0</v>
      </c>
      <c r="BO652" s="1">
        <v>0</v>
      </c>
      <c r="BP652" s="1">
        <v>0</v>
      </c>
      <c r="BQ652" s="1">
        <v>1</v>
      </c>
      <c r="BR652" s="1">
        <v>24</v>
      </c>
      <c r="BS652" s="1">
        <v>8.3000000000000004E-2</v>
      </c>
      <c r="BU652" s="2" t="s">
        <v>1084</v>
      </c>
      <c r="BV652" s="1" t="s">
        <v>804</v>
      </c>
      <c r="BW652" s="1">
        <v>32</v>
      </c>
      <c r="BX652" s="1">
        <v>0</v>
      </c>
      <c r="BY652" s="1">
        <v>4</v>
      </c>
      <c r="BZ652" s="1">
        <v>4</v>
      </c>
      <c r="CA652" s="1">
        <v>-4</v>
      </c>
      <c r="CB652" s="1">
        <v>14</v>
      </c>
      <c r="CC652" s="1">
        <v>70</v>
      </c>
      <c r="CD652" s="1">
        <v>27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20</v>
      </c>
      <c r="CK652" s="1">
        <v>0</v>
      </c>
      <c r="CL652" s="1" t="s">
        <v>797</v>
      </c>
      <c r="CM652" s="1" t="s">
        <v>889</v>
      </c>
      <c r="CN652" s="1" t="s">
        <v>819</v>
      </c>
      <c r="CO652" s="1">
        <v>24</v>
      </c>
      <c r="CP652" s="1">
        <v>0</v>
      </c>
      <c r="CQ652" s="1">
        <v>4</v>
      </c>
      <c r="CR652" s="1">
        <v>4</v>
      </c>
      <c r="CS652" s="1">
        <v>4</v>
      </c>
      <c r="CT652" s="1">
        <v>8</v>
      </c>
      <c r="CU652" s="1">
        <v>46</v>
      </c>
      <c r="CV652" s="1">
        <v>20</v>
      </c>
      <c r="CW652" s="1">
        <v>0</v>
      </c>
      <c r="CX652" s="1">
        <v>0</v>
      </c>
      <c r="CY652" s="1">
        <v>0</v>
      </c>
      <c r="CZ652" s="1">
        <v>0</v>
      </c>
      <c r="DA652" s="1">
        <v>0</v>
      </c>
      <c r="DB652" s="1">
        <v>22</v>
      </c>
      <c r="DC652" s="1">
        <v>0</v>
      </c>
      <c r="DE652" s="2"/>
      <c r="DF652" s="1" t="s">
        <v>889</v>
      </c>
      <c r="DG652" s="1">
        <v>24</v>
      </c>
      <c r="DH652" s="1">
        <v>0</v>
      </c>
      <c r="DI652" s="1">
        <v>4</v>
      </c>
      <c r="DJ652" s="1">
        <v>4</v>
      </c>
      <c r="DK652" s="1">
        <v>4</v>
      </c>
      <c r="DL652" s="1">
        <v>8</v>
      </c>
      <c r="DM652" s="1">
        <v>46</v>
      </c>
      <c r="DN652" s="1">
        <v>20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22</v>
      </c>
      <c r="DU652" s="1">
        <v>0</v>
      </c>
    </row>
    <row r="653" spans="1:125" x14ac:dyDescent="0.2">
      <c r="A653" s="2" t="s">
        <v>1110</v>
      </c>
      <c r="B653" s="1" t="s">
        <v>804</v>
      </c>
      <c r="C653" s="1">
        <v>39</v>
      </c>
      <c r="D653" s="1">
        <v>1</v>
      </c>
      <c r="E653" s="1">
        <v>2</v>
      </c>
      <c r="F653" s="1">
        <v>3</v>
      </c>
      <c r="G653" s="1">
        <v>-2</v>
      </c>
      <c r="H653" s="1">
        <v>8</v>
      </c>
      <c r="I653" s="1">
        <v>22</v>
      </c>
      <c r="J653" s="1">
        <v>18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23</v>
      </c>
      <c r="Q653" s="1">
        <v>4.2999999999999997E-2</v>
      </c>
      <c r="S653" s="1" t="s">
        <v>1023</v>
      </c>
      <c r="T653" s="1" t="s">
        <v>801</v>
      </c>
      <c r="U653" s="1">
        <v>65</v>
      </c>
      <c r="V653" s="1">
        <v>1</v>
      </c>
      <c r="W653" s="1">
        <v>3</v>
      </c>
      <c r="X653" s="1">
        <v>4</v>
      </c>
      <c r="Y653" s="1">
        <v>-16</v>
      </c>
      <c r="Z653" s="1">
        <v>45</v>
      </c>
      <c r="AA653" s="1">
        <v>63</v>
      </c>
      <c r="AB653" s="1">
        <v>16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58</v>
      </c>
      <c r="AI653" s="1">
        <v>1.7000000000000001E-2</v>
      </c>
      <c r="AK653" s="2" t="s">
        <v>1033</v>
      </c>
      <c r="AL653" s="1" t="s">
        <v>795</v>
      </c>
      <c r="AM653" s="1">
        <v>18</v>
      </c>
      <c r="AN653" s="1">
        <v>1</v>
      </c>
      <c r="AO653" s="1">
        <v>3</v>
      </c>
      <c r="AP653" s="1">
        <v>4</v>
      </c>
      <c r="AQ653" s="1">
        <v>5</v>
      </c>
      <c r="AR653" s="1">
        <v>10</v>
      </c>
      <c r="AS653" s="1">
        <v>19</v>
      </c>
      <c r="AT653" s="1">
        <v>17</v>
      </c>
      <c r="AU653" s="1">
        <v>1</v>
      </c>
      <c r="AV653" s="1">
        <v>0</v>
      </c>
      <c r="AW653" s="1">
        <v>0</v>
      </c>
      <c r="AX653" s="1">
        <v>0</v>
      </c>
      <c r="AY653" s="1">
        <v>0</v>
      </c>
      <c r="AZ653" s="1">
        <v>22</v>
      </c>
      <c r="BA653" s="1">
        <v>4.4999999999999998E-2</v>
      </c>
      <c r="BC653" s="2" t="s">
        <v>526</v>
      </c>
      <c r="BD653" s="1" t="s">
        <v>809</v>
      </c>
      <c r="BE653" s="1">
        <v>10</v>
      </c>
      <c r="BF653" s="1">
        <v>0</v>
      </c>
      <c r="BG653" s="1">
        <v>2</v>
      </c>
      <c r="BH653" s="1">
        <v>2</v>
      </c>
      <c r="BI653" s="1">
        <v>1</v>
      </c>
      <c r="BJ653" s="1">
        <v>0</v>
      </c>
      <c r="BK653" s="1">
        <v>22</v>
      </c>
      <c r="BL653" s="1">
        <v>7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6</v>
      </c>
      <c r="BS653" s="1">
        <v>0</v>
      </c>
      <c r="BU653" s="2" t="s">
        <v>450</v>
      </c>
      <c r="BV653" s="1" t="s">
        <v>825</v>
      </c>
      <c r="BW653" s="1">
        <v>55</v>
      </c>
      <c r="BX653" s="1">
        <v>0</v>
      </c>
      <c r="BY653" s="1">
        <v>4</v>
      </c>
      <c r="BZ653" s="1">
        <v>4</v>
      </c>
      <c r="CA653" s="1">
        <v>-10</v>
      </c>
      <c r="CB653" s="1">
        <v>99</v>
      </c>
      <c r="CC653" s="1">
        <v>64</v>
      </c>
      <c r="CD653" s="1">
        <v>6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19</v>
      </c>
      <c r="CK653" s="1">
        <v>0</v>
      </c>
      <c r="CL653" s="1" t="s">
        <v>797</v>
      </c>
      <c r="CM653" s="1" t="s">
        <v>1242</v>
      </c>
      <c r="CN653" s="1" t="s">
        <v>794</v>
      </c>
      <c r="CO653" s="1">
        <v>7</v>
      </c>
      <c r="CP653" s="1">
        <v>0</v>
      </c>
      <c r="CQ653" s="1">
        <v>4</v>
      </c>
      <c r="CR653" s="1">
        <v>4</v>
      </c>
      <c r="CS653" s="1">
        <v>0</v>
      </c>
      <c r="CT653" s="1">
        <v>4</v>
      </c>
      <c r="CU653" s="1">
        <v>0</v>
      </c>
      <c r="CV653" s="1">
        <v>8</v>
      </c>
      <c r="CW653" s="1">
        <v>0</v>
      </c>
      <c r="CX653" s="1">
        <v>2</v>
      </c>
      <c r="CY653" s="1">
        <v>0</v>
      </c>
      <c r="CZ653" s="1">
        <v>0</v>
      </c>
      <c r="DA653" s="1">
        <v>0</v>
      </c>
      <c r="DB653" s="1">
        <v>12</v>
      </c>
      <c r="DC653" s="1">
        <v>0</v>
      </c>
      <c r="DE653" s="2"/>
      <c r="DF653" s="1" t="s">
        <v>1242</v>
      </c>
      <c r="DG653" s="1">
        <v>7</v>
      </c>
      <c r="DH653" s="1">
        <v>0</v>
      </c>
      <c r="DI653" s="1">
        <v>4</v>
      </c>
      <c r="DJ653" s="1">
        <v>4</v>
      </c>
      <c r="DK653" s="1">
        <v>0</v>
      </c>
      <c r="DL653" s="1">
        <v>4</v>
      </c>
      <c r="DM653" s="1">
        <v>0</v>
      </c>
      <c r="DN653" s="1">
        <v>8</v>
      </c>
      <c r="DO653" s="1">
        <v>0</v>
      </c>
      <c r="DP653" s="1">
        <v>2</v>
      </c>
      <c r="DQ653" s="1">
        <v>0</v>
      </c>
      <c r="DR653" s="1">
        <v>0</v>
      </c>
      <c r="DS653" s="1">
        <v>0</v>
      </c>
      <c r="DT653" s="1">
        <v>12</v>
      </c>
      <c r="DU653" s="1">
        <v>0</v>
      </c>
    </row>
    <row r="654" spans="1:125" x14ac:dyDescent="0.2">
      <c r="A654" s="2" t="s">
        <v>614</v>
      </c>
      <c r="B654" s="1" t="s">
        <v>821</v>
      </c>
      <c r="C654" s="1">
        <v>36</v>
      </c>
      <c r="D654" s="1">
        <v>0</v>
      </c>
      <c r="E654" s="1">
        <v>3</v>
      </c>
      <c r="F654" s="1">
        <v>3</v>
      </c>
      <c r="G654" s="1">
        <v>-6</v>
      </c>
      <c r="H654" s="1">
        <v>11</v>
      </c>
      <c r="I654" s="1">
        <v>28</v>
      </c>
      <c r="J654" s="1">
        <v>42</v>
      </c>
      <c r="K654" s="1">
        <v>0</v>
      </c>
      <c r="L654" s="1">
        <v>1</v>
      </c>
      <c r="M654" s="1">
        <v>0</v>
      </c>
      <c r="N654" s="1">
        <v>0</v>
      </c>
      <c r="O654" s="1">
        <v>0</v>
      </c>
      <c r="P654" s="1">
        <v>44</v>
      </c>
      <c r="Q654" s="1">
        <v>0</v>
      </c>
      <c r="S654" s="1" t="s">
        <v>469</v>
      </c>
      <c r="T654" s="1" t="s">
        <v>808</v>
      </c>
      <c r="U654" s="1">
        <v>15</v>
      </c>
      <c r="V654" s="1">
        <v>3</v>
      </c>
      <c r="W654" s="1">
        <v>1</v>
      </c>
      <c r="X654" s="1">
        <v>4</v>
      </c>
      <c r="Y654" s="1">
        <v>0</v>
      </c>
      <c r="Z654" s="1">
        <v>0</v>
      </c>
      <c r="AA654" s="1">
        <v>10</v>
      </c>
      <c r="AB654" s="1">
        <v>5</v>
      </c>
      <c r="AC654" s="1">
        <v>0</v>
      </c>
      <c r="AD654" s="1">
        <v>0</v>
      </c>
      <c r="AE654" s="1">
        <v>0</v>
      </c>
      <c r="AF654" s="1">
        <v>0</v>
      </c>
      <c r="AG654" s="1">
        <v>1</v>
      </c>
      <c r="AH654" s="1">
        <v>16</v>
      </c>
      <c r="AI654" s="1">
        <v>0.188</v>
      </c>
      <c r="AK654" s="2" t="s">
        <v>1146</v>
      </c>
      <c r="AL654" s="1" t="s">
        <v>817</v>
      </c>
      <c r="AM654" s="1">
        <v>9</v>
      </c>
      <c r="AN654" s="1">
        <v>1</v>
      </c>
      <c r="AO654" s="1">
        <v>3</v>
      </c>
      <c r="AP654" s="1">
        <v>4</v>
      </c>
      <c r="AQ654" s="1">
        <v>0</v>
      </c>
      <c r="AR654" s="1">
        <v>4</v>
      </c>
      <c r="AS654" s="1">
        <v>7</v>
      </c>
      <c r="AT654" s="1">
        <v>3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11</v>
      </c>
      <c r="BA654" s="1">
        <v>9.0999999999999998E-2</v>
      </c>
      <c r="BC654" s="2" t="s">
        <v>626</v>
      </c>
      <c r="BD654" s="1" t="s">
        <v>805</v>
      </c>
      <c r="BE654" s="1">
        <v>19</v>
      </c>
      <c r="BF654" s="1">
        <v>0</v>
      </c>
      <c r="BG654" s="1">
        <v>2</v>
      </c>
      <c r="BH654" s="1">
        <v>2</v>
      </c>
      <c r="BI654" s="1">
        <v>2</v>
      </c>
      <c r="BJ654" s="1">
        <v>16</v>
      </c>
      <c r="BK654" s="1">
        <v>26</v>
      </c>
      <c r="BL654" s="1">
        <v>4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10</v>
      </c>
      <c r="BS654" s="1">
        <v>0</v>
      </c>
      <c r="BU654" s="2" t="s">
        <v>1061</v>
      </c>
      <c r="BV654" s="1" t="s">
        <v>799</v>
      </c>
      <c r="BW654" s="1">
        <v>37</v>
      </c>
      <c r="BX654" s="1">
        <v>1</v>
      </c>
      <c r="BY654" s="1">
        <v>3</v>
      </c>
      <c r="BZ654" s="1">
        <v>4</v>
      </c>
      <c r="CA654" s="1">
        <v>-5</v>
      </c>
      <c r="CB654" s="1">
        <v>56</v>
      </c>
      <c r="CC654" s="1">
        <v>64</v>
      </c>
      <c r="CD654" s="1">
        <v>66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38</v>
      </c>
      <c r="CK654" s="1">
        <v>2.5999999999999999E-2</v>
      </c>
      <c r="CL654" s="1" t="s">
        <v>797</v>
      </c>
      <c r="CM654" s="1" t="s">
        <v>778</v>
      </c>
      <c r="CN654" s="1" t="s">
        <v>818</v>
      </c>
      <c r="CO654" s="1">
        <v>27</v>
      </c>
      <c r="CP654" s="1">
        <v>2</v>
      </c>
      <c r="CQ654" s="1">
        <v>2</v>
      </c>
      <c r="CR654" s="1">
        <v>4</v>
      </c>
      <c r="CS654" s="1">
        <v>-7</v>
      </c>
      <c r="CT654" s="1">
        <v>10</v>
      </c>
      <c r="CU654" s="1">
        <v>26</v>
      </c>
      <c r="CV654" s="1">
        <v>32</v>
      </c>
      <c r="CW654" s="1">
        <v>1</v>
      </c>
      <c r="CX654" s="1">
        <v>0</v>
      </c>
      <c r="CY654" s="1">
        <v>0</v>
      </c>
      <c r="CZ654" s="1">
        <v>0</v>
      </c>
      <c r="DA654" s="1">
        <v>0</v>
      </c>
      <c r="DB654" s="1">
        <v>39</v>
      </c>
      <c r="DC654" s="1">
        <v>5.0999999999999997E-2</v>
      </c>
      <c r="DE654" s="2"/>
      <c r="DF654" s="1" t="s">
        <v>778</v>
      </c>
      <c r="DG654" s="1">
        <v>27</v>
      </c>
      <c r="DH654" s="1">
        <v>2</v>
      </c>
      <c r="DI654" s="1">
        <v>2</v>
      </c>
      <c r="DJ654" s="1">
        <v>4</v>
      </c>
      <c r="DK654" s="1">
        <v>-7</v>
      </c>
      <c r="DL654" s="1">
        <v>10</v>
      </c>
      <c r="DM654" s="1">
        <v>26</v>
      </c>
      <c r="DN654" s="1">
        <v>32</v>
      </c>
      <c r="DO654" s="1">
        <v>1</v>
      </c>
      <c r="DP654" s="1">
        <v>0</v>
      </c>
      <c r="DQ654" s="1">
        <v>0</v>
      </c>
      <c r="DR654" s="1">
        <v>0</v>
      </c>
      <c r="DS654" s="1">
        <v>0</v>
      </c>
      <c r="DT654" s="1">
        <v>39</v>
      </c>
      <c r="DU654" s="1">
        <v>5.0999999999999997E-2</v>
      </c>
    </row>
    <row r="655" spans="1:125" x14ac:dyDescent="0.2">
      <c r="A655" s="2" t="s">
        <v>992</v>
      </c>
      <c r="B655" s="1" t="s">
        <v>823</v>
      </c>
      <c r="C655" s="1">
        <v>16</v>
      </c>
      <c r="D655" s="1">
        <v>2</v>
      </c>
      <c r="E655" s="1">
        <v>1</v>
      </c>
      <c r="F655" s="1">
        <v>3</v>
      </c>
      <c r="G655" s="1">
        <v>-1</v>
      </c>
      <c r="H655" s="1">
        <v>12</v>
      </c>
      <c r="I655" s="1">
        <v>19</v>
      </c>
      <c r="J655" s="1">
        <v>39</v>
      </c>
      <c r="K655" s="1">
        <v>0</v>
      </c>
      <c r="L655" s="1">
        <v>0</v>
      </c>
      <c r="M655" s="1">
        <v>1</v>
      </c>
      <c r="N655" s="1">
        <v>0</v>
      </c>
      <c r="O655" s="1">
        <v>0</v>
      </c>
      <c r="P655" s="1">
        <v>24</v>
      </c>
      <c r="Q655" s="1">
        <v>8.3000000000000004E-2</v>
      </c>
      <c r="S655" s="1" t="s">
        <v>439</v>
      </c>
      <c r="T655" s="1" t="s">
        <v>804</v>
      </c>
      <c r="U655" s="1">
        <v>54</v>
      </c>
      <c r="V655" s="1">
        <v>1</v>
      </c>
      <c r="W655" s="1">
        <v>3</v>
      </c>
      <c r="X655" s="1">
        <v>4</v>
      </c>
      <c r="Y655" s="1">
        <v>-6</v>
      </c>
      <c r="Z655" s="1">
        <v>131</v>
      </c>
      <c r="AA655" s="1">
        <v>95</v>
      </c>
      <c r="AB655" s="1">
        <v>7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16</v>
      </c>
      <c r="AI655" s="1">
        <v>6.3E-2</v>
      </c>
      <c r="AK655" s="2" t="s">
        <v>575</v>
      </c>
      <c r="AL655" s="1" t="s">
        <v>824</v>
      </c>
      <c r="AM655" s="1">
        <v>39</v>
      </c>
      <c r="AN655" s="1">
        <v>1</v>
      </c>
      <c r="AO655" s="1">
        <v>3</v>
      </c>
      <c r="AP655" s="1">
        <v>4</v>
      </c>
      <c r="AQ655" s="1">
        <v>3</v>
      </c>
      <c r="AR655" s="1">
        <v>4</v>
      </c>
      <c r="AS655" s="1">
        <v>66</v>
      </c>
      <c r="AT655" s="1">
        <v>8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33</v>
      </c>
      <c r="BA655" s="1">
        <v>0.03</v>
      </c>
      <c r="BC655" s="2" t="s">
        <v>184</v>
      </c>
      <c r="BD655" s="1" t="s">
        <v>820</v>
      </c>
      <c r="BE655" s="1">
        <v>6</v>
      </c>
      <c r="BF655" s="1">
        <v>0</v>
      </c>
      <c r="BG655" s="1">
        <v>2</v>
      </c>
      <c r="BH655" s="1">
        <v>2</v>
      </c>
      <c r="BI655" s="1">
        <v>-2</v>
      </c>
      <c r="BJ655" s="1">
        <v>6</v>
      </c>
      <c r="BK655" s="1">
        <v>3</v>
      </c>
      <c r="BL655" s="1">
        <v>3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6</v>
      </c>
      <c r="BS655" s="1">
        <v>0</v>
      </c>
      <c r="BU655" s="2" t="s">
        <v>173</v>
      </c>
      <c r="BV655" s="1" t="s">
        <v>819</v>
      </c>
      <c r="BW655" s="1">
        <v>20</v>
      </c>
      <c r="BX655" s="1">
        <v>1</v>
      </c>
      <c r="BY655" s="1">
        <v>2</v>
      </c>
      <c r="BZ655" s="1">
        <v>3</v>
      </c>
      <c r="CA655" s="1">
        <v>1</v>
      </c>
      <c r="CB655" s="1">
        <v>8</v>
      </c>
      <c r="CC655" s="1">
        <v>20</v>
      </c>
      <c r="CD655" s="1">
        <v>29</v>
      </c>
      <c r="CE655" s="1">
        <v>0</v>
      </c>
      <c r="CF655" s="1">
        <v>0</v>
      </c>
      <c r="CG655" s="1">
        <v>0</v>
      </c>
      <c r="CH655" s="1">
        <v>0</v>
      </c>
      <c r="CI655" s="1">
        <v>1</v>
      </c>
      <c r="CJ655" s="1">
        <v>19</v>
      </c>
      <c r="CK655" s="1">
        <v>5.2999999999999999E-2</v>
      </c>
      <c r="CL655" s="1" t="s">
        <v>797</v>
      </c>
      <c r="CM655" s="1" t="s">
        <v>1662</v>
      </c>
      <c r="CN655" s="1" t="s">
        <v>814</v>
      </c>
      <c r="CO655" s="1">
        <v>13</v>
      </c>
      <c r="CP655" s="1">
        <v>2</v>
      </c>
      <c r="CQ655" s="1">
        <v>1</v>
      </c>
      <c r="CR655" s="1">
        <v>3</v>
      </c>
      <c r="CS655" s="1">
        <v>6</v>
      </c>
      <c r="CT655" s="1">
        <v>8</v>
      </c>
      <c r="CU655" s="1">
        <v>9</v>
      </c>
      <c r="CV655" s="1">
        <v>1</v>
      </c>
      <c r="CW655" s="1">
        <v>0</v>
      </c>
      <c r="CX655" s="1">
        <v>0</v>
      </c>
      <c r="CY655" s="1">
        <v>0</v>
      </c>
      <c r="CZ655" s="1">
        <v>0</v>
      </c>
      <c r="DA655" s="1">
        <v>0</v>
      </c>
      <c r="DB655" s="1">
        <v>14</v>
      </c>
      <c r="DC655" s="1">
        <v>0.14299999999999999</v>
      </c>
      <c r="DE655" s="2"/>
      <c r="DF655" s="1" t="s">
        <v>1662</v>
      </c>
      <c r="DG655" s="1">
        <v>13</v>
      </c>
      <c r="DH655" s="1">
        <v>2</v>
      </c>
      <c r="DI655" s="1">
        <v>1</v>
      </c>
      <c r="DJ655" s="1">
        <v>3</v>
      </c>
      <c r="DK655" s="1">
        <v>6</v>
      </c>
      <c r="DL655" s="1">
        <v>8</v>
      </c>
      <c r="DM655" s="1">
        <v>9</v>
      </c>
      <c r="DN655" s="1">
        <v>1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14</v>
      </c>
      <c r="DU655" s="1">
        <v>0.14299999999999999</v>
      </c>
    </row>
    <row r="656" spans="1:125" x14ac:dyDescent="0.2">
      <c r="A656" s="2" t="s">
        <v>1210</v>
      </c>
      <c r="B656" s="1" t="s">
        <v>824</v>
      </c>
      <c r="C656" s="1">
        <v>7</v>
      </c>
      <c r="D656" s="1">
        <v>1</v>
      </c>
      <c r="E656" s="1">
        <v>2</v>
      </c>
      <c r="F656" s="1">
        <v>3</v>
      </c>
      <c r="G656" s="1">
        <v>0</v>
      </c>
      <c r="H656" s="1">
        <v>0</v>
      </c>
      <c r="I656" s="1">
        <v>2</v>
      </c>
      <c r="J656" s="1">
        <v>1</v>
      </c>
      <c r="K656" s="1">
        <v>0</v>
      </c>
      <c r="L656" s="1">
        <v>1</v>
      </c>
      <c r="M656" s="1">
        <v>0</v>
      </c>
      <c r="N656" s="1">
        <v>0</v>
      </c>
      <c r="O656" s="1">
        <v>0</v>
      </c>
      <c r="P656" s="1">
        <v>13</v>
      </c>
      <c r="Q656" s="1">
        <v>7.6999999999999999E-2</v>
      </c>
      <c r="S656" s="1" t="s">
        <v>1193</v>
      </c>
      <c r="T656" s="1" t="s">
        <v>798</v>
      </c>
      <c r="U656" s="1">
        <v>78</v>
      </c>
      <c r="V656" s="1">
        <v>3</v>
      </c>
      <c r="W656" s="1">
        <v>1</v>
      </c>
      <c r="X656" s="1">
        <v>4</v>
      </c>
      <c r="Y656" s="1">
        <v>-4</v>
      </c>
      <c r="Z656" s="1">
        <v>171</v>
      </c>
      <c r="AA656" s="1">
        <v>97</v>
      </c>
      <c r="AB656" s="1">
        <v>26</v>
      </c>
      <c r="AC656" s="1">
        <v>0</v>
      </c>
      <c r="AD656" s="1">
        <v>0</v>
      </c>
      <c r="AE656" s="1">
        <v>0</v>
      </c>
      <c r="AF656" s="1">
        <v>0</v>
      </c>
      <c r="AG656" s="1">
        <v>1</v>
      </c>
      <c r="AH656" s="1">
        <v>33</v>
      </c>
      <c r="AI656" s="1">
        <v>9.0999999999999998E-2</v>
      </c>
      <c r="AK656" s="2" t="s">
        <v>147</v>
      </c>
      <c r="AL656" s="1" t="s">
        <v>817</v>
      </c>
      <c r="AM656" s="1">
        <v>50</v>
      </c>
      <c r="AN656" s="1">
        <v>1</v>
      </c>
      <c r="AO656" s="1">
        <v>3</v>
      </c>
      <c r="AP656" s="1">
        <v>4</v>
      </c>
      <c r="AQ656" s="1">
        <v>-7</v>
      </c>
      <c r="AR656" s="1">
        <v>56</v>
      </c>
      <c r="AS656" s="1">
        <v>67</v>
      </c>
      <c r="AT656" s="1">
        <v>11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43</v>
      </c>
      <c r="BA656" s="1">
        <v>2.3E-2</v>
      </c>
      <c r="BC656" s="2" t="s">
        <v>954</v>
      </c>
      <c r="BD656" s="1" t="s">
        <v>794</v>
      </c>
      <c r="BE656" s="1">
        <v>6</v>
      </c>
      <c r="BF656" s="1">
        <v>0</v>
      </c>
      <c r="BG656" s="1">
        <v>2</v>
      </c>
      <c r="BH656" s="1">
        <v>2</v>
      </c>
      <c r="BI656" s="1">
        <v>-1</v>
      </c>
      <c r="BJ656" s="1">
        <v>2</v>
      </c>
      <c r="BK656" s="1">
        <v>3</v>
      </c>
      <c r="BL656" s="1">
        <v>4</v>
      </c>
      <c r="BM656" s="1">
        <v>0</v>
      </c>
      <c r="BN656" s="1">
        <v>1</v>
      </c>
      <c r="BO656" s="1">
        <v>0</v>
      </c>
      <c r="BP656" s="1">
        <v>0</v>
      </c>
      <c r="BQ656" s="1">
        <v>0</v>
      </c>
      <c r="BR656" s="1">
        <v>3</v>
      </c>
      <c r="BS656" s="1">
        <v>0</v>
      </c>
      <c r="BU656" s="2" t="s">
        <v>478</v>
      </c>
      <c r="BV656" s="1" t="s">
        <v>823</v>
      </c>
      <c r="BW656" s="1">
        <v>22</v>
      </c>
      <c r="BX656" s="1">
        <v>1</v>
      </c>
      <c r="BY656" s="1">
        <v>2</v>
      </c>
      <c r="BZ656" s="1">
        <v>3</v>
      </c>
      <c r="CA656" s="1">
        <v>-1</v>
      </c>
      <c r="CB656" s="1">
        <v>0</v>
      </c>
      <c r="CC656" s="1">
        <v>23</v>
      </c>
      <c r="CD656" s="1">
        <v>4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12</v>
      </c>
      <c r="CK656" s="1">
        <v>8.3000000000000004E-2</v>
      </c>
      <c r="CL656" s="1" t="s">
        <v>797</v>
      </c>
      <c r="CM656" s="1" t="s">
        <v>165</v>
      </c>
      <c r="CN656" s="1" t="s">
        <v>806</v>
      </c>
      <c r="CO656" s="1">
        <v>11</v>
      </c>
      <c r="CP656" s="1">
        <v>1</v>
      </c>
      <c r="CQ656" s="1">
        <v>2</v>
      </c>
      <c r="CR656" s="1">
        <v>3</v>
      </c>
      <c r="CS656" s="1">
        <v>-5</v>
      </c>
      <c r="CT656" s="1">
        <v>0</v>
      </c>
      <c r="CU656" s="1">
        <v>10</v>
      </c>
      <c r="CV656" s="1">
        <v>4</v>
      </c>
      <c r="CW656" s="1">
        <v>0</v>
      </c>
      <c r="CX656" s="1">
        <v>0</v>
      </c>
      <c r="CY656" s="1">
        <v>0</v>
      </c>
      <c r="CZ656" s="1">
        <v>0</v>
      </c>
      <c r="DA656" s="1">
        <v>0</v>
      </c>
      <c r="DB656" s="1">
        <v>13</v>
      </c>
      <c r="DC656" s="1">
        <v>7.6999999999999999E-2</v>
      </c>
      <c r="DE656" s="2"/>
      <c r="DF656" s="1" t="s">
        <v>165</v>
      </c>
      <c r="DG656" s="1">
        <v>11</v>
      </c>
      <c r="DH656" s="1">
        <v>1</v>
      </c>
      <c r="DI656" s="1">
        <v>2</v>
      </c>
      <c r="DJ656" s="1">
        <v>3</v>
      </c>
      <c r="DK656" s="1">
        <v>-5</v>
      </c>
      <c r="DL656" s="1">
        <v>0</v>
      </c>
      <c r="DM656" s="1">
        <v>10</v>
      </c>
      <c r="DN656" s="1">
        <v>4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13</v>
      </c>
      <c r="DU656" s="1">
        <v>7.6999999999999999E-2</v>
      </c>
    </row>
    <row r="657" spans="1:125" x14ac:dyDescent="0.2">
      <c r="A657" s="2" t="s">
        <v>1211</v>
      </c>
      <c r="B657" s="1" t="s">
        <v>804</v>
      </c>
      <c r="C657" s="1">
        <v>12</v>
      </c>
      <c r="D657" s="1">
        <v>2</v>
      </c>
      <c r="E657" s="1">
        <v>1</v>
      </c>
      <c r="F657" s="1">
        <v>3</v>
      </c>
      <c r="G657" s="1">
        <v>-2</v>
      </c>
      <c r="H657" s="1">
        <v>2</v>
      </c>
      <c r="I657" s="1">
        <v>3</v>
      </c>
      <c r="J657" s="1">
        <v>16</v>
      </c>
      <c r="K657" s="1">
        <v>0</v>
      </c>
      <c r="L657" s="1">
        <v>1</v>
      </c>
      <c r="M657" s="1">
        <v>0</v>
      </c>
      <c r="N657" s="1">
        <v>0</v>
      </c>
      <c r="O657" s="1">
        <v>0</v>
      </c>
      <c r="P657" s="1">
        <v>9</v>
      </c>
      <c r="Q657" s="1">
        <v>0.222</v>
      </c>
      <c r="S657" s="1" t="s">
        <v>559</v>
      </c>
      <c r="T657" s="1" t="s">
        <v>809</v>
      </c>
      <c r="U657" s="1">
        <v>12</v>
      </c>
      <c r="V657" s="1">
        <v>1</v>
      </c>
      <c r="W657" s="1">
        <v>3</v>
      </c>
      <c r="X657" s="1">
        <v>4</v>
      </c>
      <c r="Y657" s="1">
        <v>-5</v>
      </c>
      <c r="Z657" s="1">
        <v>4</v>
      </c>
      <c r="AA657" s="1">
        <v>13</v>
      </c>
      <c r="AB657" s="1">
        <v>17</v>
      </c>
      <c r="AC657" s="1">
        <v>1</v>
      </c>
      <c r="AD657" s="1">
        <v>2</v>
      </c>
      <c r="AE657" s="1">
        <v>0</v>
      </c>
      <c r="AF657" s="1">
        <v>0</v>
      </c>
      <c r="AG657" s="1">
        <v>1</v>
      </c>
      <c r="AH657" s="1">
        <v>13</v>
      </c>
      <c r="AI657" s="1">
        <v>7.6999999999999999E-2</v>
      </c>
      <c r="AK657" s="2" t="s">
        <v>1212</v>
      </c>
      <c r="AL657" s="1" t="s">
        <v>819</v>
      </c>
      <c r="AM657" s="1">
        <v>29</v>
      </c>
      <c r="AN657" s="1">
        <v>1</v>
      </c>
      <c r="AO657" s="1">
        <v>3</v>
      </c>
      <c r="AP657" s="1">
        <v>4</v>
      </c>
      <c r="AQ657" s="1">
        <v>-4</v>
      </c>
      <c r="AR657" s="1">
        <v>18</v>
      </c>
      <c r="AS657" s="1">
        <v>17</v>
      </c>
      <c r="AT657" s="1">
        <v>4</v>
      </c>
      <c r="AU657" s="1">
        <v>0</v>
      </c>
      <c r="AV657" s="1">
        <v>0</v>
      </c>
      <c r="AW657" s="1">
        <v>0</v>
      </c>
      <c r="AX657" s="1">
        <v>0</v>
      </c>
      <c r="AY657" s="1">
        <v>1</v>
      </c>
      <c r="AZ657" s="1">
        <v>14</v>
      </c>
      <c r="BA657" s="1">
        <v>7.0999999999999994E-2</v>
      </c>
      <c r="BC657" s="2" t="s">
        <v>959</v>
      </c>
      <c r="BD657" s="1" t="s">
        <v>825</v>
      </c>
      <c r="BE657" s="1">
        <v>34</v>
      </c>
      <c r="BF657" s="1">
        <v>0</v>
      </c>
      <c r="BG657" s="1">
        <v>2</v>
      </c>
      <c r="BH657" s="1">
        <v>2</v>
      </c>
      <c r="BI657" s="1">
        <v>4</v>
      </c>
      <c r="BJ657" s="1">
        <v>14</v>
      </c>
      <c r="BK657" s="1">
        <v>42</v>
      </c>
      <c r="BL657" s="1">
        <v>87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42</v>
      </c>
      <c r="BS657" s="1">
        <v>0</v>
      </c>
      <c r="BU657" s="2" t="s">
        <v>439</v>
      </c>
      <c r="BV657" s="1" t="s">
        <v>804</v>
      </c>
      <c r="BW657" s="1">
        <v>24</v>
      </c>
      <c r="BX657" s="1">
        <v>3</v>
      </c>
      <c r="BY657" s="1">
        <v>0</v>
      </c>
      <c r="BZ657" s="1">
        <v>3</v>
      </c>
      <c r="CA657" s="1">
        <v>3</v>
      </c>
      <c r="CB657" s="1">
        <v>22</v>
      </c>
      <c r="CC657" s="1">
        <v>32</v>
      </c>
      <c r="CD657" s="1">
        <v>3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11</v>
      </c>
      <c r="CK657" s="1">
        <v>0.27300000000000002</v>
      </c>
      <c r="CL657" s="1" t="s">
        <v>797</v>
      </c>
      <c r="CM657" s="1" t="s">
        <v>1663</v>
      </c>
      <c r="CN657" s="1" t="s">
        <v>807</v>
      </c>
      <c r="CO657" s="1">
        <v>9</v>
      </c>
      <c r="CP657" s="1">
        <v>0</v>
      </c>
      <c r="CQ657" s="1">
        <v>3</v>
      </c>
      <c r="CR657" s="1">
        <v>3</v>
      </c>
      <c r="CS657" s="1">
        <v>-4</v>
      </c>
      <c r="CT657" s="1">
        <v>2</v>
      </c>
      <c r="CU657" s="1">
        <v>14</v>
      </c>
      <c r="CV657" s="1">
        <v>13</v>
      </c>
      <c r="CW657" s="1">
        <v>0</v>
      </c>
      <c r="CX657" s="1">
        <v>2</v>
      </c>
      <c r="CY657" s="1">
        <v>0</v>
      </c>
      <c r="CZ657" s="1">
        <v>0</v>
      </c>
      <c r="DA657" s="1">
        <v>0</v>
      </c>
      <c r="DB657" s="1">
        <v>13</v>
      </c>
      <c r="DC657" s="1">
        <v>0</v>
      </c>
      <c r="DE657" s="2"/>
      <c r="DF657" s="1" t="s">
        <v>1663</v>
      </c>
      <c r="DG657" s="1">
        <v>9</v>
      </c>
      <c r="DH657" s="1">
        <v>0</v>
      </c>
      <c r="DI657" s="1">
        <v>3</v>
      </c>
      <c r="DJ657" s="1">
        <v>3</v>
      </c>
      <c r="DK657" s="1">
        <v>-4</v>
      </c>
      <c r="DL657" s="1">
        <v>2</v>
      </c>
      <c r="DM657" s="1">
        <v>14</v>
      </c>
      <c r="DN657" s="1">
        <v>13</v>
      </c>
      <c r="DO657" s="1">
        <v>0</v>
      </c>
      <c r="DP657" s="1">
        <v>2</v>
      </c>
      <c r="DQ657" s="1">
        <v>0</v>
      </c>
      <c r="DR657" s="1">
        <v>0</v>
      </c>
      <c r="DS657" s="1">
        <v>0</v>
      </c>
      <c r="DT657" s="1">
        <v>13</v>
      </c>
      <c r="DU657" s="1">
        <v>0</v>
      </c>
    </row>
    <row r="658" spans="1:125" x14ac:dyDescent="0.2">
      <c r="A658" s="2" t="s">
        <v>253</v>
      </c>
      <c r="B658" s="1" t="s">
        <v>814</v>
      </c>
      <c r="C658" s="1">
        <v>15</v>
      </c>
      <c r="D658" s="1">
        <v>2</v>
      </c>
      <c r="E658" s="1">
        <v>1</v>
      </c>
      <c r="F658" s="1">
        <v>3</v>
      </c>
      <c r="G658" s="1">
        <v>1</v>
      </c>
      <c r="H658" s="1">
        <v>14</v>
      </c>
      <c r="I658" s="1">
        <v>31</v>
      </c>
      <c r="J658" s="1">
        <v>2</v>
      </c>
      <c r="K658" s="1">
        <v>0</v>
      </c>
      <c r="L658" s="1">
        <v>0</v>
      </c>
      <c r="M658" s="1">
        <v>1</v>
      </c>
      <c r="N658" s="1">
        <v>0</v>
      </c>
      <c r="O658" s="1">
        <v>0</v>
      </c>
      <c r="P658" s="1">
        <v>11</v>
      </c>
      <c r="Q658" s="1">
        <v>0.182</v>
      </c>
      <c r="S658" s="1" t="s">
        <v>659</v>
      </c>
      <c r="T658" s="1" t="s">
        <v>815</v>
      </c>
      <c r="U658" s="1">
        <v>4</v>
      </c>
      <c r="V658" s="1">
        <v>1</v>
      </c>
      <c r="W658" s="1">
        <v>2</v>
      </c>
      <c r="X658" s="1">
        <v>3</v>
      </c>
      <c r="Y658" s="1">
        <v>1</v>
      </c>
      <c r="Z658" s="1">
        <v>5</v>
      </c>
      <c r="AA658" s="1">
        <v>4</v>
      </c>
      <c r="AB658" s="1">
        <v>2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10</v>
      </c>
      <c r="AI658" s="1">
        <v>0.1</v>
      </c>
      <c r="AK658" s="2" t="s">
        <v>608</v>
      </c>
      <c r="AL658" s="1" t="s">
        <v>794</v>
      </c>
      <c r="AM658" s="1">
        <v>44</v>
      </c>
      <c r="AN658" s="1">
        <v>2</v>
      </c>
      <c r="AO658" s="1">
        <v>2</v>
      </c>
      <c r="AP658" s="1">
        <v>4</v>
      </c>
      <c r="AQ658" s="1">
        <v>-15</v>
      </c>
      <c r="AR658" s="1">
        <v>35</v>
      </c>
      <c r="AS658" s="1">
        <v>47</v>
      </c>
      <c r="AT658" s="1">
        <v>30</v>
      </c>
      <c r="AU658" s="1">
        <v>0</v>
      </c>
      <c r="AV658" s="1">
        <v>1</v>
      </c>
      <c r="AW658" s="1">
        <v>0</v>
      </c>
      <c r="AX658" s="1">
        <v>0</v>
      </c>
      <c r="AY658" s="1">
        <v>0</v>
      </c>
      <c r="AZ658" s="1">
        <v>36</v>
      </c>
      <c r="BA658" s="1">
        <v>5.6000000000000001E-2</v>
      </c>
      <c r="BC658" s="2" t="s">
        <v>1114</v>
      </c>
      <c r="BD658" s="1" t="s">
        <v>808</v>
      </c>
      <c r="BE658" s="1">
        <v>8</v>
      </c>
      <c r="BF658" s="1">
        <v>0</v>
      </c>
      <c r="BG658" s="1">
        <v>2</v>
      </c>
      <c r="BH658" s="1">
        <v>2</v>
      </c>
      <c r="BI658" s="1">
        <v>-2</v>
      </c>
      <c r="BJ658" s="1">
        <v>7</v>
      </c>
      <c r="BK658" s="1">
        <v>14</v>
      </c>
      <c r="BL658" s="1">
        <v>13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3</v>
      </c>
      <c r="BS658" s="1">
        <v>0</v>
      </c>
      <c r="BU658" s="2" t="s">
        <v>955</v>
      </c>
      <c r="BV658" s="1" t="s">
        <v>804</v>
      </c>
      <c r="BW658" s="1">
        <v>26</v>
      </c>
      <c r="BX658" s="1">
        <v>1</v>
      </c>
      <c r="BY658" s="1">
        <v>2</v>
      </c>
      <c r="BZ658" s="1">
        <v>3</v>
      </c>
      <c r="CA658" s="1">
        <v>-1</v>
      </c>
      <c r="CB658" s="1">
        <v>12</v>
      </c>
      <c r="CC658" s="1">
        <v>41</v>
      </c>
      <c r="CD658" s="1">
        <v>37</v>
      </c>
      <c r="CE658" s="1">
        <v>0</v>
      </c>
      <c r="CF658" s="1">
        <v>0</v>
      </c>
      <c r="CG658" s="1">
        <v>0</v>
      </c>
      <c r="CH658" s="1">
        <v>0</v>
      </c>
      <c r="CI658" s="1">
        <v>1</v>
      </c>
      <c r="CJ658" s="1">
        <v>20</v>
      </c>
      <c r="CK658" s="1">
        <v>0.05</v>
      </c>
      <c r="CL658" s="1" t="s">
        <v>797</v>
      </c>
      <c r="CM658" s="1" t="s">
        <v>417</v>
      </c>
      <c r="CN658" s="1" t="s">
        <v>815</v>
      </c>
      <c r="CO658" s="1">
        <v>6</v>
      </c>
      <c r="CP658" s="1">
        <v>0</v>
      </c>
      <c r="CQ658" s="1">
        <v>3</v>
      </c>
      <c r="CR658" s="1">
        <v>3</v>
      </c>
      <c r="CS658" s="1">
        <v>1</v>
      </c>
      <c r="CT658" s="1">
        <v>4</v>
      </c>
      <c r="CU658" s="1">
        <v>16</v>
      </c>
      <c r="CV658" s="1">
        <v>1</v>
      </c>
      <c r="CW658" s="1">
        <v>0</v>
      </c>
      <c r="CX658" s="1">
        <v>0</v>
      </c>
      <c r="CY658" s="1">
        <v>0</v>
      </c>
      <c r="CZ658" s="1">
        <v>0</v>
      </c>
      <c r="DA658" s="1">
        <v>0</v>
      </c>
      <c r="DB658" s="1">
        <v>6</v>
      </c>
      <c r="DC658" s="1">
        <v>0</v>
      </c>
      <c r="DE658" s="2"/>
      <c r="DF658" s="1" t="s">
        <v>417</v>
      </c>
      <c r="DG658" s="1">
        <v>6</v>
      </c>
      <c r="DH658" s="1">
        <v>0</v>
      </c>
      <c r="DI658" s="1">
        <v>3</v>
      </c>
      <c r="DJ658" s="1">
        <v>3</v>
      </c>
      <c r="DK658" s="1">
        <v>1</v>
      </c>
      <c r="DL658" s="1">
        <v>4</v>
      </c>
      <c r="DM658" s="1">
        <v>16</v>
      </c>
      <c r="DN658" s="1">
        <v>1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6</v>
      </c>
      <c r="DU658" s="1">
        <v>0</v>
      </c>
    </row>
    <row r="659" spans="1:125" x14ac:dyDescent="0.2">
      <c r="A659" s="2" t="s">
        <v>635</v>
      </c>
      <c r="B659" s="1" t="s">
        <v>814</v>
      </c>
      <c r="C659" s="1">
        <v>23</v>
      </c>
      <c r="D659" s="1">
        <v>2</v>
      </c>
      <c r="E659" s="1">
        <v>1</v>
      </c>
      <c r="F659" s="1">
        <v>3</v>
      </c>
      <c r="G659" s="1">
        <v>-5</v>
      </c>
      <c r="H659" s="1">
        <v>12</v>
      </c>
      <c r="I659" s="1">
        <v>33</v>
      </c>
      <c r="J659" s="1">
        <v>27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22</v>
      </c>
      <c r="Q659" s="1">
        <v>9.0999999999999998E-2</v>
      </c>
      <c r="S659" s="1" t="s">
        <v>1213</v>
      </c>
      <c r="T659" s="1" t="s">
        <v>824</v>
      </c>
      <c r="U659" s="1">
        <v>15</v>
      </c>
      <c r="V659" s="1">
        <v>1</v>
      </c>
      <c r="W659" s="1">
        <v>2</v>
      </c>
      <c r="X659" s="1">
        <v>3</v>
      </c>
      <c r="Y659" s="1">
        <v>-10</v>
      </c>
      <c r="Z659" s="1">
        <v>2</v>
      </c>
      <c r="AA659" s="1">
        <v>8</v>
      </c>
      <c r="AB659" s="1">
        <v>5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13</v>
      </c>
      <c r="AI659" s="1">
        <v>7.6999999999999999E-2</v>
      </c>
      <c r="AK659" s="2" t="s">
        <v>1028</v>
      </c>
      <c r="AL659" s="1" t="s">
        <v>825</v>
      </c>
      <c r="AM659" s="1">
        <v>13</v>
      </c>
      <c r="AN659" s="1">
        <v>0</v>
      </c>
      <c r="AO659" s="1">
        <v>4</v>
      </c>
      <c r="AP659" s="1">
        <v>4</v>
      </c>
      <c r="AQ659" s="1">
        <v>-2</v>
      </c>
      <c r="AR659" s="1">
        <v>2</v>
      </c>
      <c r="AS659" s="1">
        <v>10</v>
      </c>
      <c r="AT659" s="1">
        <v>1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19</v>
      </c>
      <c r="BA659" s="1">
        <v>0</v>
      </c>
      <c r="BC659" s="2" t="s">
        <v>1018</v>
      </c>
      <c r="BD659" s="1" t="s">
        <v>813</v>
      </c>
      <c r="BE659" s="1">
        <v>2</v>
      </c>
      <c r="BF659" s="1">
        <v>1</v>
      </c>
      <c r="BG659" s="1">
        <v>1</v>
      </c>
      <c r="BH659" s="1">
        <v>2</v>
      </c>
      <c r="BI659" s="1">
        <v>-3</v>
      </c>
      <c r="BJ659" s="1">
        <v>0</v>
      </c>
      <c r="BK659" s="1">
        <v>0</v>
      </c>
      <c r="BL659" s="1">
        <v>2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2</v>
      </c>
      <c r="BS659" s="1">
        <v>0.5</v>
      </c>
      <c r="BU659" s="2" t="s">
        <v>466</v>
      </c>
      <c r="BV659" s="1" t="s">
        <v>812</v>
      </c>
      <c r="BW659" s="1">
        <v>26</v>
      </c>
      <c r="BX659" s="1">
        <v>1</v>
      </c>
      <c r="BY659" s="1">
        <v>2</v>
      </c>
      <c r="BZ659" s="1">
        <v>3</v>
      </c>
      <c r="CA659" s="1">
        <v>-4</v>
      </c>
      <c r="CB659" s="1">
        <v>6</v>
      </c>
      <c r="CC659" s="1">
        <v>13</v>
      </c>
      <c r="CD659" s="1">
        <v>3</v>
      </c>
      <c r="CE659" s="1">
        <v>0</v>
      </c>
      <c r="CF659" s="1">
        <v>2</v>
      </c>
      <c r="CG659" s="1">
        <v>0</v>
      </c>
      <c r="CH659" s="1">
        <v>0</v>
      </c>
      <c r="CI659" s="1">
        <v>0</v>
      </c>
      <c r="CJ659" s="1">
        <v>36</v>
      </c>
      <c r="CK659" s="1">
        <v>2.8000000000000001E-2</v>
      </c>
      <c r="CL659" s="1" t="s">
        <v>797</v>
      </c>
      <c r="CM659" s="1" t="s">
        <v>740</v>
      </c>
      <c r="CN659" s="1" t="s">
        <v>823</v>
      </c>
      <c r="CO659" s="1">
        <v>12</v>
      </c>
      <c r="CP659" s="1">
        <v>1</v>
      </c>
      <c r="CQ659" s="1">
        <v>2</v>
      </c>
      <c r="CR659" s="1">
        <v>3</v>
      </c>
      <c r="CS659" s="1">
        <v>1</v>
      </c>
      <c r="CT659" s="1">
        <v>8</v>
      </c>
      <c r="CU659" s="1">
        <v>5</v>
      </c>
      <c r="CV659" s="1">
        <v>11</v>
      </c>
      <c r="CW659" s="1">
        <v>1</v>
      </c>
      <c r="CX659" s="1">
        <v>0</v>
      </c>
      <c r="CY659" s="1">
        <v>0</v>
      </c>
      <c r="CZ659" s="1">
        <v>0</v>
      </c>
      <c r="DA659" s="1">
        <v>0</v>
      </c>
      <c r="DB659" s="1">
        <v>8</v>
      </c>
      <c r="DC659" s="1">
        <v>0.125</v>
      </c>
      <c r="DE659" s="2"/>
      <c r="DF659" s="1" t="s">
        <v>740</v>
      </c>
      <c r="DG659" s="1">
        <v>12</v>
      </c>
      <c r="DH659" s="1">
        <v>1</v>
      </c>
      <c r="DI659" s="1">
        <v>2</v>
      </c>
      <c r="DJ659" s="1">
        <v>3</v>
      </c>
      <c r="DK659" s="1">
        <v>1</v>
      </c>
      <c r="DL659" s="1">
        <v>8</v>
      </c>
      <c r="DM659" s="1">
        <v>5</v>
      </c>
      <c r="DN659" s="1">
        <v>11</v>
      </c>
      <c r="DO659" s="1">
        <v>1</v>
      </c>
      <c r="DP659" s="1">
        <v>0</v>
      </c>
      <c r="DQ659" s="1">
        <v>0</v>
      </c>
      <c r="DR659" s="1">
        <v>0</v>
      </c>
      <c r="DS659" s="1">
        <v>0</v>
      </c>
      <c r="DT659" s="1">
        <v>8</v>
      </c>
      <c r="DU659" s="1">
        <v>0.125</v>
      </c>
    </row>
    <row r="660" spans="1:125" x14ac:dyDescent="0.2">
      <c r="A660" s="2" t="s">
        <v>213</v>
      </c>
      <c r="B660" s="1" t="s">
        <v>825</v>
      </c>
      <c r="C660" s="1">
        <v>14</v>
      </c>
      <c r="D660" s="1">
        <v>1</v>
      </c>
      <c r="E660" s="1">
        <v>2</v>
      </c>
      <c r="F660" s="1">
        <v>3</v>
      </c>
      <c r="G660" s="1">
        <v>2</v>
      </c>
      <c r="H660" s="1">
        <v>0</v>
      </c>
      <c r="I660" s="1">
        <v>17</v>
      </c>
      <c r="J660" s="1">
        <v>1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7</v>
      </c>
      <c r="Q660" s="1">
        <v>0.14299999999999999</v>
      </c>
      <c r="S660" s="1" t="s">
        <v>429</v>
      </c>
      <c r="T660" s="1" t="s">
        <v>799</v>
      </c>
      <c r="U660" s="1">
        <v>31</v>
      </c>
      <c r="V660" s="1">
        <v>2</v>
      </c>
      <c r="W660" s="1">
        <v>1</v>
      </c>
      <c r="X660" s="1">
        <v>3</v>
      </c>
      <c r="Y660" s="1">
        <v>-2</v>
      </c>
      <c r="Z660" s="1">
        <v>8</v>
      </c>
      <c r="AA660" s="1">
        <v>45</v>
      </c>
      <c r="AB660" s="1">
        <v>8</v>
      </c>
      <c r="AC660" s="1">
        <v>0</v>
      </c>
      <c r="AD660" s="1">
        <v>0</v>
      </c>
      <c r="AE660" s="1">
        <v>0</v>
      </c>
      <c r="AF660" s="1">
        <v>0</v>
      </c>
      <c r="AG660" s="1">
        <v>2</v>
      </c>
      <c r="AH660" s="1">
        <v>27</v>
      </c>
      <c r="AI660" s="1">
        <v>7.3999999999999996E-2</v>
      </c>
      <c r="AK660" s="2" t="s">
        <v>1111</v>
      </c>
      <c r="AL660" s="1" t="s">
        <v>820</v>
      </c>
      <c r="AM660" s="1">
        <v>62</v>
      </c>
      <c r="AN660" s="1">
        <v>1</v>
      </c>
      <c r="AO660" s="1">
        <v>2</v>
      </c>
      <c r="AP660" s="1">
        <v>3</v>
      </c>
      <c r="AQ660" s="1">
        <v>-14</v>
      </c>
      <c r="AR660" s="1">
        <v>8</v>
      </c>
      <c r="AS660" s="1">
        <v>48</v>
      </c>
      <c r="AT660" s="1">
        <v>69</v>
      </c>
      <c r="AU660" s="1">
        <v>0</v>
      </c>
      <c r="AV660" s="1">
        <v>0</v>
      </c>
      <c r="AW660" s="1">
        <v>0</v>
      </c>
      <c r="AX660" s="1">
        <v>1</v>
      </c>
      <c r="AY660" s="1">
        <v>0</v>
      </c>
      <c r="AZ660" s="1">
        <v>44</v>
      </c>
      <c r="BA660" s="1">
        <v>2.3E-2</v>
      </c>
      <c r="BC660" s="2" t="s">
        <v>267</v>
      </c>
      <c r="BD660" s="1" t="s">
        <v>796</v>
      </c>
      <c r="BE660" s="1">
        <v>48</v>
      </c>
      <c r="BF660" s="1">
        <v>1</v>
      </c>
      <c r="BG660" s="1">
        <v>1</v>
      </c>
      <c r="BH660" s="1">
        <v>2</v>
      </c>
      <c r="BI660" s="1">
        <v>-11</v>
      </c>
      <c r="BJ660" s="1">
        <v>62</v>
      </c>
      <c r="BK660" s="1">
        <v>125</v>
      </c>
      <c r="BL660" s="1">
        <v>21</v>
      </c>
      <c r="BM660" s="1">
        <v>1</v>
      </c>
      <c r="BN660" s="1">
        <v>0</v>
      </c>
      <c r="BO660" s="1">
        <v>0</v>
      </c>
      <c r="BP660" s="1">
        <v>0</v>
      </c>
      <c r="BQ660" s="1">
        <v>0</v>
      </c>
      <c r="BR660" s="1">
        <v>38</v>
      </c>
      <c r="BS660" s="1">
        <v>2.5999999999999999E-2</v>
      </c>
      <c r="BU660" s="2" t="s">
        <v>1214</v>
      </c>
      <c r="BV660" s="1" t="s">
        <v>806</v>
      </c>
      <c r="BW660" s="1">
        <v>10</v>
      </c>
      <c r="BX660" s="1">
        <v>0</v>
      </c>
      <c r="BY660" s="1">
        <v>3</v>
      </c>
      <c r="BZ660" s="1">
        <v>3</v>
      </c>
      <c r="CA660" s="1">
        <v>-3</v>
      </c>
      <c r="CB660" s="1">
        <v>0</v>
      </c>
      <c r="CC660" s="1">
        <v>0</v>
      </c>
      <c r="CD660" s="1">
        <v>9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3</v>
      </c>
      <c r="CK660" s="1">
        <v>0</v>
      </c>
      <c r="CL660" s="1" t="s">
        <v>797</v>
      </c>
      <c r="CM660" s="1" t="s">
        <v>574</v>
      </c>
      <c r="CN660" s="1" t="s">
        <v>811</v>
      </c>
      <c r="CO660" s="1">
        <v>20</v>
      </c>
      <c r="CP660" s="1">
        <v>1</v>
      </c>
      <c r="CQ660" s="1">
        <v>2</v>
      </c>
      <c r="CR660" s="1">
        <v>3</v>
      </c>
      <c r="CS660" s="1">
        <v>-6</v>
      </c>
      <c r="CT660" s="1">
        <v>33</v>
      </c>
      <c r="CU660" s="1">
        <v>11</v>
      </c>
      <c r="CV660" s="1">
        <v>19</v>
      </c>
      <c r="CW660" s="1">
        <v>0</v>
      </c>
      <c r="CX660" s="1">
        <v>0</v>
      </c>
      <c r="CY660" s="1">
        <v>0</v>
      </c>
      <c r="CZ660" s="1">
        <v>0</v>
      </c>
      <c r="DA660" s="1">
        <v>0</v>
      </c>
      <c r="DB660" s="1">
        <v>22</v>
      </c>
      <c r="DC660" s="1">
        <v>4.4999999999999998E-2</v>
      </c>
      <c r="DE660" s="2"/>
      <c r="DF660" s="1" t="s">
        <v>574</v>
      </c>
      <c r="DG660" s="1">
        <v>20</v>
      </c>
      <c r="DH660" s="1">
        <v>1</v>
      </c>
      <c r="DI660" s="1">
        <v>2</v>
      </c>
      <c r="DJ660" s="1">
        <v>3</v>
      </c>
      <c r="DK660" s="1">
        <v>-6</v>
      </c>
      <c r="DL660" s="1">
        <v>33</v>
      </c>
      <c r="DM660" s="1">
        <v>11</v>
      </c>
      <c r="DN660" s="1">
        <v>19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22</v>
      </c>
      <c r="DU660" s="1">
        <v>4.4999999999999998E-2</v>
      </c>
    </row>
    <row r="661" spans="1:125" x14ac:dyDescent="0.2">
      <c r="A661" s="2" t="s">
        <v>1215</v>
      </c>
      <c r="B661" s="1" t="s">
        <v>820</v>
      </c>
      <c r="C661" s="1">
        <v>11</v>
      </c>
      <c r="D661" s="1">
        <v>2</v>
      </c>
      <c r="E661" s="1">
        <v>1</v>
      </c>
      <c r="F661" s="1">
        <v>3</v>
      </c>
      <c r="G661" s="1">
        <v>1</v>
      </c>
      <c r="H661" s="1">
        <v>6</v>
      </c>
      <c r="I661" s="1">
        <v>13</v>
      </c>
      <c r="J661" s="1">
        <v>2</v>
      </c>
      <c r="K661" s="1">
        <v>0</v>
      </c>
      <c r="L661" s="1">
        <v>0</v>
      </c>
      <c r="M661" s="1">
        <v>0</v>
      </c>
      <c r="N661" s="1">
        <v>0</v>
      </c>
      <c r="O661" s="1">
        <v>1</v>
      </c>
      <c r="P661" s="1">
        <v>8</v>
      </c>
      <c r="Q661" s="1">
        <v>0.25</v>
      </c>
      <c r="S661" s="1" t="s">
        <v>535</v>
      </c>
      <c r="T661" s="1" t="s">
        <v>810</v>
      </c>
      <c r="U661" s="1">
        <v>15</v>
      </c>
      <c r="V661" s="1">
        <v>0</v>
      </c>
      <c r="W661" s="1">
        <v>3</v>
      </c>
      <c r="X661" s="1">
        <v>3</v>
      </c>
      <c r="Y661" s="1">
        <v>0</v>
      </c>
      <c r="Z661" s="1">
        <v>2</v>
      </c>
      <c r="AA661" s="1">
        <v>19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7</v>
      </c>
      <c r="AI661" s="1">
        <v>0</v>
      </c>
      <c r="AK661" s="2" t="s">
        <v>757</v>
      </c>
      <c r="AL661" s="1" t="s">
        <v>825</v>
      </c>
      <c r="AM661" s="1">
        <v>13</v>
      </c>
      <c r="AN661" s="1">
        <v>1</v>
      </c>
      <c r="AO661" s="1">
        <v>2</v>
      </c>
      <c r="AP661" s="1">
        <v>3</v>
      </c>
      <c r="AQ661" s="1">
        <v>7</v>
      </c>
      <c r="AR661" s="1">
        <v>2</v>
      </c>
      <c r="AS661" s="1">
        <v>16</v>
      </c>
      <c r="AT661" s="1">
        <v>18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13</v>
      </c>
      <c r="BA661" s="1">
        <v>7.6999999999999999E-2</v>
      </c>
      <c r="BC661" s="2" t="s">
        <v>447</v>
      </c>
      <c r="BD661" s="1" t="s">
        <v>819</v>
      </c>
      <c r="BE661" s="1">
        <v>5</v>
      </c>
      <c r="BF661" s="1">
        <v>0</v>
      </c>
      <c r="BG661" s="1">
        <v>2</v>
      </c>
      <c r="BH661" s="1">
        <v>2</v>
      </c>
      <c r="BI661" s="1">
        <v>1</v>
      </c>
      <c r="BJ661" s="1">
        <v>14</v>
      </c>
      <c r="BK661" s="1">
        <v>7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4</v>
      </c>
      <c r="BS661" s="1">
        <v>0</v>
      </c>
      <c r="BU661" s="2" t="s">
        <v>457</v>
      </c>
      <c r="BV661" s="1" t="s">
        <v>807</v>
      </c>
      <c r="BW661" s="1">
        <v>32</v>
      </c>
      <c r="BX661" s="1">
        <v>0</v>
      </c>
      <c r="BY661" s="1">
        <v>3</v>
      </c>
      <c r="BZ661" s="1">
        <v>3</v>
      </c>
      <c r="CA661" s="1">
        <v>1</v>
      </c>
      <c r="CB661" s="1">
        <v>19</v>
      </c>
      <c r="CC661" s="1">
        <v>46</v>
      </c>
      <c r="CD661" s="1">
        <v>7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23</v>
      </c>
      <c r="CK661" s="1">
        <v>0</v>
      </c>
      <c r="CL661" s="1" t="s">
        <v>797</v>
      </c>
      <c r="CM661" s="1" t="s">
        <v>530</v>
      </c>
      <c r="CN661" s="1" t="s">
        <v>817</v>
      </c>
      <c r="CO661" s="1">
        <v>42</v>
      </c>
      <c r="CP661" s="1">
        <v>0</v>
      </c>
      <c r="CQ661" s="1">
        <v>3</v>
      </c>
      <c r="CR661" s="1">
        <v>3</v>
      </c>
      <c r="CS661" s="1">
        <v>-11</v>
      </c>
      <c r="CT661" s="1">
        <v>36</v>
      </c>
      <c r="CU661" s="1">
        <v>88</v>
      </c>
      <c r="CV661" s="1">
        <v>25</v>
      </c>
      <c r="CW661" s="1">
        <v>0</v>
      </c>
      <c r="CX661" s="1">
        <v>0</v>
      </c>
      <c r="CY661" s="1">
        <v>0</v>
      </c>
      <c r="CZ661" s="1">
        <v>1</v>
      </c>
      <c r="DA661" s="1">
        <v>0</v>
      </c>
      <c r="DB661" s="1">
        <v>25</v>
      </c>
      <c r="DC661" s="1">
        <v>0</v>
      </c>
      <c r="DE661" s="2"/>
      <c r="DF661" s="1" t="s">
        <v>530</v>
      </c>
      <c r="DG661" s="1">
        <v>42</v>
      </c>
      <c r="DH661" s="1">
        <v>0</v>
      </c>
      <c r="DI661" s="1">
        <v>3</v>
      </c>
      <c r="DJ661" s="1">
        <v>3</v>
      </c>
      <c r="DK661" s="1">
        <v>-11</v>
      </c>
      <c r="DL661" s="1">
        <v>36</v>
      </c>
      <c r="DM661" s="1">
        <v>88</v>
      </c>
      <c r="DN661" s="1">
        <v>25</v>
      </c>
      <c r="DO661" s="1">
        <v>0</v>
      </c>
      <c r="DP661" s="1">
        <v>0</v>
      </c>
      <c r="DQ661" s="1">
        <v>0</v>
      </c>
      <c r="DR661" s="1">
        <v>1</v>
      </c>
      <c r="DS661" s="1">
        <v>0</v>
      </c>
      <c r="DT661" s="1">
        <v>25</v>
      </c>
      <c r="DU661" s="1">
        <v>0</v>
      </c>
    </row>
    <row r="662" spans="1:125" x14ac:dyDescent="0.2">
      <c r="A662" s="2" t="s">
        <v>1216</v>
      </c>
      <c r="B662" s="1" t="s">
        <v>794</v>
      </c>
      <c r="C662" s="1">
        <v>9</v>
      </c>
      <c r="D662" s="1">
        <v>1</v>
      </c>
      <c r="E662" s="1">
        <v>2</v>
      </c>
      <c r="F662" s="1">
        <v>3</v>
      </c>
      <c r="G662" s="1">
        <v>3</v>
      </c>
      <c r="H662" s="1">
        <v>6</v>
      </c>
      <c r="I662" s="1">
        <v>14</v>
      </c>
      <c r="J662" s="1">
        <v>5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8</v>
      </c>
      <c r="Q662" s="1">
        <v>0.125</v>
      </c>
      <c r="S662" s="1" t="s">
        <v>382</v>
      </c>
      <c r="T662" s="1" t="s">
        <v>811</v>
      </c>
      <c r="U662" s="1">
        <v>17</v>
      </c>
      <c r="V662" s="1">
        <v>1</v>
      </c>
      <c r="W662" s="1">
        <v>2</v>
      </c>
      <c r="X662" s="1">
        <v>3</v>
      </c>
      <c r="Y662" s="1">
        <v>-1</v>
      </c>
      <c r="Z662" s="1">
        <v>4</v>
      </c>
      <c r="AA662" s="1">
        <v>34</v>
      </c>
      <c r="AB662" s="1">
        <v>5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12</v>
      </c>
      <c r="AI662" s="1">
        <v>8.3000000000000004E-2</v>
      </c>
      <c r="AK662" s="2" t="s">
        <v>1039</v>
      </c>
      <c r="AL662" s="1" t="s">
        <v>809</v>
      </c>
      <c r="AM662" s="1">
        <v>36</v>
      </c>
      <c r="AN662" s="1">
        <v>0</v>
      </c>
      <c r="AO662" s="1">
        <v>3</v>
      </c>
      <c r="AP662" s="1">
        <v>3</v>
      </c>
      <c r="AQ662" s="1">
        <v>-7</v>
      </c>
      <c r="AR662" s="1">
        <v>29</v>
      </c>
      <c r="AS662" s="1">
        <v>78</v>
      </c>
      <c r="AT662" s="1">
        <v>38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18</v>
      </c>
      <c r="BA662" s="1">
        <v>0</v>
      </c>
      <c r="BC662" s="2" t="s">
        <v>1150</v>
      </c>
      <c r="BD662" s="1" t="s">
        <v>816</v>
      </c>
      <c r="BE662" s="1">
        <v>9</v>
      </c>
      <c r="BF662" s="1">
        <v>0</v>
      </c>
      <c r="BG662" s="1">
        <v>2</v>
      </c>
      <c r="BH662" s="1">
        <v>2</v>
      </c>
      <c r="BI662" s="1">
        <v>2</v>
      </c>
      <c r="BJ662" s="1">
        <v>6</v>
      </c>
      <c r="BK662" s="1">
        <v>10</v>
      </c>
      <c r="BL662" s="1">
        <v>5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10</v>
      </c>
      <c r="BS662" s="1">
        <v>0</v>
      </c>
      <c r="BU662" s="2" t="s">
        <v>939</v>
      </c>
      <c r="BV662" s="1" t="s">
        <v>829</v>
      </c>
      <c r="BW662" s="1">
        <v>45</v>
      </c>
      <c r="BX662" s="1">
        <v>0</v>
      </c>
      <c r="BY662" s="1">
        <v>3</v>
      </c>
      <c r="BZ662" s="1">
        <v>3</v>
      </c>
      <c r="CA662" s="1">
        <v>-8</v>
      </c>
      <c r="CB662" s="1">
        <v>58</v>
      </c>
      <c r="CC662" s="1">
        <v>56</v>
      </c>
      <c r="CD662" s="1">
        <v>38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16</v>
      </c>
      <c r="CK662" s="1">
        <v>0</v>
      </c>
      <c r="CL662" s="1" t="s">
        <v>797</v>
      </c>
      <c r="CM662" s="1" t="s">
        <v>1226</v>
      </c>
      <c r="CN662" s="1" t="s">
        <v>796</v>
      </c>
      <c r="CO662" s="1">
        <v>20</v>
      </c>
      <c r="CP662" s="1">
        <v>0</v>
      </c>
      <c r="CQ662" s="1">
        <v>3</v>
      </c>
      <c r="CR662" s="1">
        <v>3</v>
      </c>
      <c r="CS662" s="1">
        <v>-12</v>
      </c>
      <c r="CT662" s="1">
        <v>8</v>
      </c>
      <c r="CU662" s="1">
        <v>49</v>
      </c>
      <c r="CV662" s="1">
        <v>26</v>
      </c>
      <c r="CW662" s="1">
        <v>0</v>
      </c>
      <c r="CX662" s="1">
        <v>0</v>
      </c>
      <c r="CY662" s="1">
        <v>0</v>
      </c>
      <c r="CZ662" s="1">
        <v>0</v>
      </c>
      <c r="DA662" s="1">
        <v>0</v>
      </c>
      <c r="DB662" s="1">
        <v>15</v>
      </c>
      <c r="DC662" s="1">
        <v>0</v>
      </c>
      <c r="DE662" s="2"/>
      <c r="DF662" s="1" t="s">
        <v>1226</v>
      </c>
      <c r="DG662" s="1">
        <v>20</v>
      </c>
      <c r="DH662" s="1">
        <v>0</v>
      </c>
      <c r="DI662" s="1">
        <v>3</v>
      </c>
      <c r="DJ662" s="1">
        <v>3</v>
      </c>
      <c r="DK662" s="1">
        <v>-12</v>
      </c>
      <c r="DL662" s="1">
        <v>8</v>
      </c>
      <c r="DM662" s="1">
        <v>49</v>
      </c>
      <c r="DN662" s="1">
        <v>26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15</v>
      </c>
      <c r="DU662" s="1">
        <v>0</v>
      </c>
    </row>
    <row r="663" spans="1:125" x14ac:dyDescent="0.2">
      <c r="A663" s="2" t="s">
        <v>889</v>
      </c>
      <c r="B663" s="1" t="s">
        <v>823</v>
      </c>
      <c r="C663" s="1">
        <v>11</v>
      </c>
      <c r="D663" s="1">
        <v>1</v>
      </c>
      <c r="E663" s="1">
        <v>2</v>
      </c>
      <c r="F663" s="1">
        <v>3</v>
      </c>
      <c r="G663" s="1">
        <v>0</v>
      </c>
      <c r="H663" s="1">
        <v>6</v>
      </c>
      <c r="I663" s="1">
        <v>30</v>
      </c>
      <c r="J663" s="1">
        <v>7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7</v>
      </c>
      <c r="Q663" s="1">
        <v>0.14299999999999999</v>
      </c>
      <c r="S663" s="1" t="s">
        <v>1217</v>
      </c>
      <c r="T663" s="1" t="s">
        <v>800</v>
      </c>
      <c r="U663" s="1">
        <v>10</v>
      </c>
      <c r="V663" s="1">
        <v>1</v>
      </c>
      <c r="W663" s="1">
        <v>2</v>
      </c>
      <c r="X663" s="1">
        <v>3</v>
      </c>
      <c r="Y663" s="1">
        <v>-2</v>
      </c>
      <c r="Z663" s="1">
        <v>2</v>
      </c>
      <c r="AA663" s="1">
        <v>9</v>
      </c>
      <c r="AB663" s="1">
        <v>2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14</v>
      </c>
      <c r="AI663" s="1">
        <v>7.0999999999999994E-2</v>
      </c>
      <c r="AK663" s="2" t="s">
        <v>653</v>
      </c>
      <c r="AL663" s="1" t="s">
        <v>809</v>
      </c>
      <c r="AM663" s="1">
        <v>43</v>
      </c>
      <c r="AN663" s="1">
        <v>1</v>
      </c>
      <c r="AO663" s="1">
        <v>2</v>
      </c>
      <c r="AP663" s="1">
        <v>3</v>
      </c>
      <c r="AQ663" s="1">
        <v>-3</v>
      </c>
      <c r="AR663" s="1">
        <v>64</v>
      </c>
      <c r="AS663" s="1">
        <v>67</v>
      </c>
      <c r="AT663" s="1">
        <v>2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27</v>
      </c>
      <c r="BA663" s="1">
        <v>3.6999999999999998E-2</v>
      </c>
      <c r="BC663" s="2" t="s">
        <v>446</v>
      </c>
      <c r="BD663" s="1" t="s">
        <v>809</v>
      </c>
      <c r="BE663" s="1">
        <v>7</v>
      </c>
      <c r="BF663" s="1">
        <v>0</v>
      </c>
      <c r="BG663" s="1">
        <v>2</v>
      </c>
      <c r="BH663" s="1">
        <v>2</v>
      </c>
      <c r="BI663" s="1">
        <v>2</v>
      </c>
      <c r="BJ663" s="1">
        <v>6</v>
      </c>
      <c r="BK663" s="1">
        <v>12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15</v>
      </c>
      <c r="BS663" s="1">
        <v>0</v>
      </c>
      <c r="BU663" s="2" t="s">
        <v>425</v>
      </c>
      <c r="BV663" s="1" t="s">
        <v>820</v>
      </c>
      <c r="BW663" s="1">
        <v>35</v>
      </c>
      <c r="BX663" s="1">
        <v>1</v>
      </c>
      <c r="BY663" s="1">
        <v>2</v>
      </c>
      <c r="BZ663" s="1">
        <v>3</v>
      </c>
      <c r="CA663" s="1">
        <v>-8</v>
      </c>
      <c r="CB663" s="1">
        <v>36</v>
      </c>
      <c r="CC663" s="1">
        <v>47</v>
      </c>
      <c r="CD663" s="1">
        <v>9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52</v>
      </c>
      <c r="CK663" s="1">
        <v>1.9E-2</v>
      </c>
      <c r="CL663" s="1" t="s">
        <v>797</v>
      </c>
      <c r="CM663" s="1" t="s">
        <v>1207</v>
      </c>
      <c r="CN663" s="1" t="s">
        <v>801</v>
      </c>
      <c r="CO663" s="1">
        <v>11</v>
      </c>
      <c r="CP663" s="1">
        <v>0</v>
      </c>
      <c r="CQ663" s="1">
        <v>3</v>
      </c>
      <c r="CR663" s="1">
        <v>3</v>
      </c>
      <c r="CS663" s="1">
        <v>3</v>
      </c>
      <c r="CT663" s="1">
        <v>7</v>
      </c>
      <c r="CU663" s="1">
        <v>19</v>
      </c>
      <c r="CV663" s="1">
        <v>13</v>
      </c>
      <c r="CW663" s="1">
        <v>0</v>
      </c>
      <c r="CX663" s="1">
        <v>0</v>
      </c>
      <c r="CY663" s="1">
        <v>0</v>
      </c>
      <c r="CZ663" s="1">
        <v>0</v>
      </c>
      <c r="DA663" s="1">
        <v>0</v>
      </c>
      <c r="DB663" s="1">
        <v>10</v>
      </c>
      <c r="DC663" s="1">
        <v>0</v>
      </c>
      <c r="DE663" s="2"/>
      <c r="DF663" s="1" t="s">
        <v>1207</v>
      </c>
      <c r="DG663" s="1">
        <v>11</v>
      </c>
      <c r="DH663" s="1">
        <v>0</v>
      </c>
      <c r="DI663" s="1">
        <v>3</v>
      </c>
      <c r="DJ663" s="1">
        <v>3</v>
      </c>
      <c r="DK663" s="1">
        <v>3</v>
      </c>
      <c r="DL663" s="1">
        <v>7</v>
      </c>
      <c r="DM663" s="1">
        <v>19</v>
      </c>
      <c r="DN663" s="1">
        <v>13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10</v>
      </c>
      <c r="DU663" s="1">
        <v>0</v>
      </c>
    </row>
    <row r="664" spans="1:125" x14ac:dyDescent="0.2">
      <c r="A664" s="2" t="s">
        <v>1218</v>
      </c>
      <c r="B664" s="1" t="s">
        <v>796</v>
      </c>
      <c r="C664" s="1">
        <v>22</v>
      </c>
      <c r="D664" s="1">
        <v>1</v>
      </c>
      <c r="E664" s="1">
        <v>2</v>
      </c>
      <c r="F664" s="1">
        <v>3</v>
      </c>
      <c r="G664" s="1">
        <v>-5</v>
      </c>
      <c r="H664" s="1">
        <v>4</v>
      </c>
      <c r="I664" s="1">
        <v>42</v>
      </c>
      <c r="J664" s="1">
        <v>6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30</v>
      </c>
      <c r="Q664" s="1">
        <v>3.3000000000000002E-2</v>
      </c>
      <c r="S664" s="1" t="s">
        <v>438</v>
      </c>
      <c r="T664" s="1" t="s">
        <v>795</v>
      </c>
      <c r="U664" s="1">
        <v>15</v>
      </c>
      <c r="V664" s="1">
        <v>1</v>
      </c>
      <c r="W664" s="1">
        <v>2</v>
      </c>
      <c r="X664" s="1">
        <v>3</v>
      </c>
      <c r="Y664" s="1">
        <v>-4</v>
      </c>
      <c r="Z664" s="1">
        <v>10</v>
      </c>
      <c r="AA664" s="1">
        <v>25</v>
      </c>
      <c r="AB664" s="1">
        <v>5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18</v>
      </c>
      <c r="AI664" s="1">
        <v>5.6000000000000001E-2</v>
      </c>
      <c r="AK664" s="2" t="s">
        <v>469</v>
      </c>
      <c r="AL664" s="1" t="s">
        <v>817</v>
      </c>
      <c r="AM664" s="1">
        <v>16</v>
      </c>
      <c r="AN664" s="1">
        <v>1</v>
      </c>
      <c r="AO664" s="1">
        <v>2</v>
      </c>
      <c r="AP664" s="1">
        <v>3</v>
      </c>
      <c r="AQ664" s="1">
        <v>-3</v>
      </c>
      <c r="AR664" s="1">
        <v>4</v>
      </c>
      <c r="AS664" s="1">
        <v>16</v>
      </c>
      <c r="AT664" s="1">
        <v>4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20</v>
      </c>
      <c r="BA664" s="1">
        <v>0.05</v>
      </c>
      <c r="BC664" s="2" t="s">
        <v>1219</v>
      </c>
      <c r="BD664" s="1" t="s">
        <v>811</v>
      </c>
      <c r="BE664" s="1">
        <v>4</v>
      </c>
      <c r="BF664" s="1">
        <v>0</v>
      </c>
      <c r="BG664" s="1">
        <v>2</v>
      </c>
      <c r="BH664" s="1">
        <v>2</v>
      </c>
      <c r="BI664" s="1">
        <v>2</v>
      </c>
      <c r="BJ664" s="1">
        <v>2</v>
      </c>
      <c r="BK664" s="1">
        <v>4</v>
      </c>
      <c r="BL664" s="1">
        <v>2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8</v>
      </c>
      <c r="BS664" s="1">
        <v>0</v>
      </c>
      <c r="BU664" s="2" t="s">
        <v>426</v>
      </c>
      <c r="BV664" s="1" t="s">
        <v>805</v>
      </c>
      <c r="BW664" s="1">
        <v>16</v>
      </c>
      <c r="BX664" s="1">
        <v>1</v>
      </c>
      <c r="BY664" s="1">
        <v>2</v>
      </c>
      <c r="BZ664" s="1">
        <v>3</v>
      </c>
      <c r="CA664" s="1">
        <v>-2</v>
      </c>
      <c r="CB664" s="1">
        <v>2</v>
      </c>
      <c r="CC664" s="1">
        <v>17</v>
      </c>
      <c r="CD664" s="1">
        <v>7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26</v>
      </c>
      <c r="CK664" s="1">
        <v>3.7999999999999999E-2</v>
      </c>
      <c r="CL664" s="1" t="s">
        <v>797</v>
      </c>
      <c r="CM664" s="1" t="s">
        <v>155</v>
      </c>
      <c r="CN664" s="1" t="s">
        <v>809</v>
      </c>
      <c r="CO664" s="1">
        <v>40</v>
      </c>
      <c r="CP664" s="1">
        <v>2</v>
      </c>
      <c r="CQ664" s="1">
        <v>1</v>
      </c>
      <c r="CR664" s="1">
        <v>3</v>
      </c>
      <c r="CS664" s="1">
        <v>-4</v>
      </c>
      <c r="CT664" s="1">
        <v>43</v>
      </c>
      <c r="CU664" s="1">
        <v>76</v>
      </c>
      <c r="CV664" s="1">
        <v>15</v>
      </c>
      <c r="CW664" s="1">
        <v>0</v>
      </c>
      <c r="CX664" s="1">
        <v>0</v>
      </c>
      <c r="CY664" s="1">
        <v>0</v>
      </c>
      <c r="CZ664" s="1">
        <v>0</v>
      </c>
      <c r="DA664" s="1">
        <v>0</v>
      </c>
      <c r="DB664" s="1">
        <v>26</v>
      </c>
      <c r="DC664" s="1">
        <v>7.6999999999999999E-2</v>
      </c>
      <c r="DE664" s="2"/>
      <c r="DF664" s="1" t="s">
        <v>155</v>
      </c>
      <c r="DG664" s="1">
        <v>40</v>
      </c>
      <c r="DH664" s="1">
        <v>2</v>
      </c>
      <c r="DI664" s="1">
        <v>1</v>
      </c>
      <c r="DJ664" s="1">
        <v>3</v>
      </c>
      <c r="DK664" s="1">
        <v>-4</v>
      </c>
      <c r="DL664" s="1">
        <v>43</v>
      </c>
      <c r="DM664" s="1">
        <v>76</v>
      </c>
      <c r="DN664" s="1">
        <v>15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26</v>
      </c>
      <c r="DU664" s="1">
        <v>7.6999999999999999E-2</v>
      </c>
    </row>
    <row r="665" spans="1:125" x14ac:dyDescent="0.2">
      <c r="A665" s="2" t="s">
        <v>1220</v>
      </c>
      <c r="B665" s="1" t="s">
        <v>805</v>
      </c>
      <c r="C665" s="1">
        <v>31</v>
      </c>
      <c r="D665" s="1">
        <v>1</v>
      </c>
      <c r="E665" s="1">
        <v>2</v>
      </c>
      <c r="F665" s="1">
        <v>3</v>
      </c>
      <c r="G665" s="1">
        <v>-5</v>
      </c>
      <c r="H665" s="1">
        <v>85</v>
      </c>
      <c r="I665" s="1">
        <v>77</v>
      </c>
      <c r="J665" s="1">
        <v>11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19</v>
      </c>
      <c r="Q665" s="1">
        <v>5.2999999999999999E-2</v>
      </c>
      <c r="S665" s="1" t="s">
        <v>625</v>
      </c>
      <c r="T665" s="1" t="s">
        <v>825</v>
      </c>
      <c r="U665" s="1">
        <v>13</v>
      </c>
      <c r="V665" s="1">
        <v>2</v>
      </c>
      <c r="W665" s="1">
        <v>1</v>
      </c>
      <c r="X665" s="1">
        <v>3</v>
      </c>
      <c r="Y665" s="1">
        <v>0</v>
      </c>
      <c r="Z665" s="1">
        <v>2</v>
      </c>
      <c r="AA665" s="1">
        <v>8</v>
      </c>
      <c r="AB665" s="1">
        <v>0</v>
      </c>
      <c r="AC665" s="1">
        <v>1</v>
      </c>
      <c r="AD665" s="1">
        <v>0</v>
      </c>
      <c r="AE665" s="1">
        <v>0</v>
      </c>
      <c r="AF665" s="1">
        <v>0</v>
      </c>
      <c r="AG665" s="1">
        <v>2</v>
      </c>
      <c r="AH665" s="1">
        <v>16</v>
      </c>
      <c r="AI665" s="1">
        <v>0.125</v>
      </c>
      <c r="AK665" s="2" t="s">
        <v>533</v>
      </c>
      <c r="AL665" s="1" t="s">
        <v>815</v>
      </c>
      <c r="AM665" s="1">
        <v>9</v>
      </c>
      <c r="AN665" s="1">
        <v>0</v>
      </c>
      <c r="AO665" s="1">
        <v>3</v>
      </c>
      <c r="AP665" s="1">
        <v>3</v>
      </c>
      <c r="AQ665" s="1">
        <v>1</v>
      </c>
      <c r="AR665" s="1">
        <v>6</v>
      </c>
      <c r="AS665" s="1">
        <v>17</v>
      </c>
      <c r="AT665" s="1">
        <v>2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7</v>
      </c>
      <c r="BA665" s="1">
        <v>0</v>
      </c>
      <c r="BC665" s="2" t="s">
        <v>1085</v>
      </c>
      <c r="BD665" s="1" t="s">
        <v>808</v>
      </c>
      <c r="BE665" s="1">
        <v>28</v>
      </c>
      <c r="BF665" s="1">
        <v>1</v>
      </c>
      <c r="BG665" s="1">
        <v>1</v>
      </c>
      <c r="BH665" s="1">
        <v>2</v>
      </c>
      <c r="BI665" s="1">
        <v>-9</v>
      </c>
      <c r="BJ665" s="1">
        <v>17</v>
      </c>
      <c r="BK665" s="1">
        <v>69</v>
      </c>
      <c r="BL665" s="1">
        <v>4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20</v>
      </c>
      <c r="BS665" s="1">
        <v>0.05</v>
      </c>
      <c r="BU665" s="2" t="s">
        <v>476</v>
      </c>
      <c r="BV665" s="1" t="s">
        <v>817</v>
      </c>
      <c r="BW665" s="1">
        <v>18</v>
      </c>
      <c r="BX665" s="1">
        <v>2</v>
      </c>
      <c r="BY665" s="1">
        <v>1</v>
      </c>
      <c r="BZ665" s="1">
        <v>3</v>
      </c>
      <c r="CA665" s="1">
        <v>-3</v>
      </c>
      <c r="CB665" s="1">
        <v>2</v>
      </c>
      <c r="CC665" s="1">
        <v>6</v>
      </c>
      <c r="CD665" s="1">
        <v>5</v>
      </c>
      <c r="CE665" s="1">
        <v>0</v>
      </c>
      <c r="CF665" s="1">
        <v>1</v>
      </c>
      <c r="CG665" s="1">
        <v>0</v>
      </c>
      <c r="CH665" s="1">
        <v>0</v>
      </c>
      <c r="CI665" s="1">
        <v>0</v>
      </c>
      <c r="CJ665" s="1">
        <v>20</v>
      </c>
      <c r="CK665" s="1">
        <v>0.1</v>
      </c>
      <c r="CL665" s="1" t="s">
        <v>797</v>
      </c>
      <c r="CM665" s="1" t="s">
        <v>253</v>
      </c>
      <c r="CN665" s="1" t="s">
        <v>814</v>
      </c>
      <c r="CO665" s="1">
        <v>37</v>
      </c>
      <c r="CP665" s="1">
        <v>2</v>
      </c>
      <c r="CQ665" s="1">
        <v>1</v>
      </c>
      <c r="CR665" s="1">
        <v>3</v>
      </c>
      <c r="CS665" s="1">
        <v>-8</v>
      </c>
      <c r="CT665" s="1">
        <v>18</v>
      </c>
      <c r="CU665" s="1">
        <v>64</v>
      </c>
      <c r="CV665" s="1">
        <v>13</v>
      </c>
      <c r="CW665" s="1">
        <v>0</v>
      </c>
      <c r="CX665" s="1">
        <v>0</v>
      </c>
      <c r="CY665" s="1">
        <v>0</v>
      </c>
      <c r="CZ665" s="1">
        <v>0</v>
      </c>
      <c r="DA665" s="1">
        <v>0</v>
      </c>
      <c r="DB665" s="1">
        <v>38</v>
      </c>
      <c r="DC665" s="1">
        <v>5.2999999999999999E-2</v>
      </c>
      <c r="DE665" s="2"/>
      <c r="DF665" s="1" t="s">
        <v>253</v>
      </c>
      <c r="DG665" s="1">
        <v>37</v>
      </c>
      <c r="DH665" s="1">
        <v>2</v>
      </c>
      <c r="DI665" s="1">
        <v>1</v>
      </c>
      <c r="DJ665" s="1">
        <v>3</v>
      </c>
      <c r="DK665" s="1">
        <v>-8</v>
      </c>
      <c r="DL665" s="1">
        <v>18</v>
      </c>
      <c r="DM665" s="1">
        <v>64</v>
      </c>
      <c r="DN665" s="1">
        <v>13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38</v>
      </c>
      <c r="DU665" s="1">
        <v>5.2999999999999999E-2</v>
      </c>
    </row>
    <row r="666" spans="1:125" x14ac:dyDescent="0.2">
      <c r="A666" s="2" t="s">
        <v>1221</v>
      </c>
      <c r="B666" s="1" t="s">
        <v>801</v>
      </c>
      <c r="C666" s="1">
        <v>50</v>
      </c>
      <c r="D666" s="1">
        <v>1</v>
      </c>
      <c r="E666" s="1">
        <v>2</v>
      </c>
      <c r="F666" s="1">
        <v>3</v>
      </c>
      <c r="G666" s="1">
        <v>-14</v>
      </c>
      <c r="H666" s="1">
        <v>35</v>
      </c>
      <c r="I666" s="1">
        <v>33</v>
      </c>
      <c r="J666" s="1">
        <v>72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42</v>
      </c>
      <c r="Q666" s="1">
        <v>2.4E-2</v>
      </c>
      <c r="S666" s="1" t="s">
        <v>277</v>
      </c>
      <c r="T666" s="1" t="s">
        <v>805</v>
      </c>
      <c r="U666" s="1">
        <v>9</v>
      </c>
      <c r="V666" s="1">
        <v>2</v>
      </c>
      <c r="W666" s="1">
        <v>1</v>
      </c>
      <c r="X666" s="1">
        <v>3</v>
      </c>
      <c r="Y666" s="1">
        <v>2</v>
      </c>
      <c r="Z666" s="1">
        <v>9</v>
      </c>
      <c r="AA666" s="1">
        <v>12</v>
      </c>
      <c r="AB666" s="1">
        <v>2</v>
      </c>
      <c r="AC666" s="1">
        <v>0</v>
      </c>
      <c r="AD666" s="1">
        <v>1</v>
      </c>
      <c r="AE666" s="1">
        <v>0</v>
      </c>
      <c r="AF666" s="1">
        <v>0</v>
      </c>
      <c r="AG666" s="1">
        <v>0</v>
      </c>
      <c r="AH666" s="1">
        <v>13</v>
      </c>
      <c r="AI666" s="1">
        <v>0.154</v>
      </c>
      <c r="AK666" s="2" t="s">
        <v>1222</v>
      </c>
      <c r="AL666" s="1" t="s">
        <v>823</v>
      </c>
      <c r="AM666" s="1">
        <v>17</v>
      </c>
      <c r="AN666" s="1">
        <v>1</v>
      </c>
      <c r="AO666" s="1">
        <v>2</v>
      </c>
      <c r="AP666" s="1">
        <v>3</v>
      </c>
      <c r="AQ666" s="1">
        <v>3</v>
      </c>
      <c r="AR666" s="1">
        <v>10</v>
      </c>
      <c r="AS666" s="1">
        <v>7</v>
      </c>
      <c r="AT666" s="1">
        <v>21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11</v>
      </c>
      <c r="BA666" s="1">
        <v>9.0999999999999998E-2</v>
      </c>
      <c r="BC666" s="2" t="s">
        <v>654</v>
      </c>
      <c r="BD666" s="1" t="s">
        <v>817</v>
      </c>
      <c r="BE666" s="1">
        <v>27</v>
      </c>
      <c r="BF666" s="1">
        <v>1</v>
      </c>
      <c r="BG666" s="1">
        <v>1</v>
      </c>
      <c r="BH666" s="1">
        <v>2</v>
      </c>
      <c r="BI666" s="1">
        <v>1</v>
      </c>
      <c r="BJ666" s="1">
        <v>17</v>
      </c>
      <c r="BK666" s="1">
        <v>61</v>
      </c>
      <c r="BL666" s="1">
        <v>10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17</v>
      </c>
      <c r="BS666" s="1">
        <v>5.8999999999999997E-2</v>
      </c>
      <c r="BU666" s="2" t="s">
        <v>467</v>
      </c>
      <c r="BV666" s="1" t="s">
        <v>804</v>
      </c>
      <c r="BW666" s="1">
        <v>27</v>
      </c>
      <c r="BX666" s="1">
        <v>1</v>
      </c>
      <c r="BY666" s="1">
        <v>2</v>
      </c>
      <c r="BZ666" s="1">
        <v>3</v>
      </c>
      <c r="CA666" s="1">
        <v>0</v>
      </c>
      <c r="CB666" s="1">
        <v>4</v>
      </c>
      <c r="CC666" s="1">
        <v>15</v>
      </c>
      <c r="CD666" s="1">
        <v>4</v>
      </c>
      <c r="CE666" s="1">
        <v>0</v>
      </c>
      <c r="CF666" s="1">
        <v>0</v>
      </c>
      <c r="CG666" s="1">
        <v>1</v>
      </c>
      <c r="CH666" s="1">
        <v>0</v>
      </c>
      <c r="CI666" s="1">
        <v>0</v>
      </c>
      <c r="CJ666" s="1">
        <v>21</v>
      </c>
      <c r="CK666" s="1">
        <v>4.8000000000000001E-2</v>
      </c>
      <c r="CL666" s="1" t="s">
        <v>797</v>
      </c>
      <c r="CM666" s="1" t="s">
        <v>1497</v>
      </c>
      <c r="CN666" s="1" t="s">
        <v>812</v>
      </c>
      <c r="CO666" s="1">
        <v>21</v>
      </c>
      <c r="CP666" s="1">
        <v>2</v>
      </c>
      <c r="CQ666" s="1">
        <v>1</v>
      </c>
      <c r="CR666" s="1">
        <v>3</v>
      </c>
      <c r="CS666" s="1">
        <v>4</v>
      </c>
      <c r="CT666" s="1">
        <v>2</v>
      </c>
      <c r="CU666" s="1">
        <v>11</v>
      </c>
      <c r="CV666" s="1">
        <v>13</v>
      </c>
      <c r="CW666" s="1">
        <v>0</v>
      </c>
      <c r="CX666" s="1">
        <v>0</v>
      </c>
      <c r="CY666" s="1">
        <v>0</v>
      </c>
      <c r="CZ666" s="1">
        <v>0</v>
      </c>
      <c r="DA666" s="1">
        <v>0</v>
      </c>
      <c r="DB666" s="1">
        <v>27</v>
      </c>
      <c r="DC666" s="1">
        <v>7.3999999999999996E-2</v>
      </c>
      <c r="DE666" s="2"/>
      <c r="DF666" s="1" t="s">
        <v>1497</v>
      </c>
      <c r="DG666" s="1">
        <v>21</v>
      </c>
      <c r="DH666" s="1">
        <v>2</v>
      </c>
      <c r="DI666" s="1">
        <v>1</v>
      </c>
      <c r="DJ666" s="1">
        <v>3</v>
      </c>
      <c r="DK666" s="1">
        <v>4</v>
      </c>
      <c r="DL666" s="1">
        <v>2</v>
      </c>
      <c r="DM666" s="1">
        <v>11</v>
      </c>
      <c r="DN666" s="1">
        <v>13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27</v>
      </c>
      <c r="DU666" s="1">
        <v>7.3999999999999996E-2</v>
      </c>
    </row>
    <row r="667" spans="1:125" x14ac:dyDescent="0.2">
      <c r="A667" s="2" t="s">
        <v>488</v>
      </c>
      <c r="B667" s="1" t="s">
        <v>818</v>
      </c>
      <c r="C667" s="1">
        <v>20</v>
      </c>
      <c r="D667" s="1">
        <v>2</v>
      </c>
      <c r="E667" s="1">
        <v>1</v>
      </c>
      <c r="F667" s="1">
        <v>3</v>
      </c>
      <c r="G667" s="1">
        <v>-3</v>
      </c>
      <c r="H667" s="1">
        <v>0</v>
      </c>
      <c r="I667" s="1">
        <v>14</v>
      </c>
      <c r="J667" s="1">
        <v>10</v>
      </c>
      <c r="K667" s="1">
        <v>0</v>
      </c>
      <c r="L667" s="1">
        <v>0</v>
      </c>
      <c r="M667" s="1">
        <v>1</v>
      </c>
      <c r="N667" s="1">
        <v>0</v>
      </c>
      <c r="O667" s="1">
        <v>0</v>
      </c>
      <c r="P667" s="1">
        <v>21</v>
      </c>
      <c r="Q667" s="1">
        <v>9.5000000000000001E-2</v>
      </c>
      <c r="S667" s="1" t="s">
        <v>1223</v>
      </c>
      <c r="T667" s="1" t="s">
        <v>813</v>
      </c>
      <c r="U667" s="1">
        <v>27</v>
      </c>
      <c r="V667" s="1">
        <v>2</v>
      </c>
      <c r="W667" s="1">
        <v>1</v>
      </c>
      <c r="X667" s="1">
        <v>3</v>
      </c>
      <c r="Y667" s="1">
        <v>-4</v>
      </c>
      <c r="Z667" s="1">
        <v>85</v>
      </c>
      <c r="AA667" s="1">
        <v>55</v>
      </c>
      <c r="AB667" s="1">
        <v>3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13</v>
      </c>
      <c r="AI667" s="1">
        <v>0.154</v>
      </c>
      <c r="AK667" s="2" t="s">
        <v>114</v>
      </c>
      <c r="AL667" s="1" t="s">
        <v>824</v>
      </c>
      <c r="AM667" s="1">
        <v>7</v>
      </c>
      <c r="AN667" s="1">
        <v>2</v>
      </c>
      <c r="AO667" s="1">
        <v>1</v>
      </c>
      <c r="AP667" s="1">
        <v>3</v>
      </c>
      <c r="AQ667" s="1">
        <v>1</v>
      </c>
      <c r="AR667" s="1">
        <v>0</v>
      </c>
      <c r="AS667" s="1">
        <v>1</v>
      </c>
      <c r="AT667" s="1">
        <v>5</v>
      </c>
      <c r="AU667" s="1">
        <v>1</v>
      </c>
      <c r="AV667" s="1">
        <v>0</v>
      </c>
      <c r="AW667" s="1">
        <v>0</v>
      </c>
      <c r="AX667" s="1">
        <v>0</v>
      </c>
      <c r="AY667" s="1">
        <v>1</v>
      </c>
      <c r="AZ667" s="1">
        <v>6</v>
      </c>
      <c r="BA667" s="1">
        <v>0.33300000000000002</v>
      </c>
      <c r="BC667" s="2" t="s">
        <v>1072</v>
      </c>
      <c r="BD667" s="1" t="s">
        <v>813</v>
      </c>
      <c r="BE667" s="1">
        <v>22</v>
      </c>
      <c r="BF667" s="1">
        <v>0</v>
      </c>
      <c r="BG667" s="1">
        <v>2</v>
      </c>
      <c r="BH667" s="1">
        <v>2</v>
      </c>
      <c r="BI667" s="1">
        <v>-2</v>
      </c>
      <c r="BJ667" s="1">
        <v>46</v>
      </c>
      <c r="BK667" s="1">
        <v>27</v>
      </c>
      <c r="BL667" s="1">
        <v>19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19</v>
      </c>
      <c r="BS667" s="1">
        <v>0</v>
      </c>
      <c r="BU667" s="2" t="s">
        <v>1224</v>
      </c>
      <c r="BV667" s="1" t="s">
        <v>799</v>
      </c>
      <c r="BW667" s="1">
        <v>9</v>
      </c>
      <c r="BX667" s="1">
        <v>0</v>
      </c>
      <c r="BY667" s="1">
        <v>3</v>
      </c>
      <c r="BZ667" s="1">
        <v>3</v>
      </c>
      <c r="CA667" s="1">
        <v>0</v>
      </c>
      <c r="CB667" s="1">
        <v>5</v>
      </c>
      <c r="CC667" s="1">
        <v>11</v>
      </c>
      <c r="CD667" s="1">
        <v>4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5</v>
      </c>
      <c r="CK667" s="1">
        <v>0</v>
      </c>
      <c r="CL667" s="1" t="s">
        <v>797</v>
      </c>
      <c r="CM667" s="1" t="s">
        <v>1355</v>
      </c>
      <c r="CN667" s="1" t="s">
        <v>829</v>
      </c>
      <c r="CO667" s="1">
        <v>33</v>
      </c>
      <c r="CP667" s="1">
        <v>0</v>
      </c>
      <c r="CQ667" s="1">
        <v>3</v>
      </c>
      <c r="CR667" s="1">
        <v>3</v>
      </c>
      <c r="CS667" s="1">
        <v>-4</v>
      </c>
      <c r="CT667" s="1">
        <v>34</v>
      </c>
      <c r="CU667" s="1">
        <v>76</v>
      </c>
      <c r="CV667" s="1">
        <v>34</v>
      </c>
      <c r="CW667" s="1">
        <v>0</v>
      </c>
      <c r="CX667" s="1">
        <v>0</v>
      </c>
      <c r="CY667" s="1">
        <v>0</v>
      </c>
      <c r="CZ667" s="1">
        <v>0</v>
      </c>
      <c r="DA667" s="1">
        <v>0</v>
      </c>
      <c r="DB667" s="1">
        <v>29</v>
      </c>
      <c r="DC667" s="1">
        <v>0</v>
      </c>
      <c r="DE667" s="2"/>
      <c r="DF667" s="1" t="s">
        <v>1355</v>
      </c>
      <c r="DG667" s="1">
        <v>33</v>
      </c>
      <c r="DH667" s="1">
        <v>0</v>
      </c>
      <c r="DI667" s="1">
        <v>3</v>
      </c>
      <c r="DJ667" s="1">
        <v>3</v>
      </c>
      <c r="DK667" s="1">
        <v>-4</v>
      </c>
      <c r="DL667" s="1">
        <v>34</v>
      </c>
      <c r="DM667" s="1">
        <v>76</v>
      </c>
      <c r="DN667" s="1">
        <v>34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29</v>
      </c>
      <c r="DU667" s="1">
        <v>0</v>
      </c>
    </row>
    <row r="668" spans="1:125" x14ac:dyDescent="0.2">
      <c r="A668" s="2" t="s">
        <v>768</v>
      </c>
      <c r="B668" s="1" t="s">
        <v>795</v>
      </c>
      <c r="C668" s="1">
        <v>12</v>
      </c>
      <c r="D668" s="1">
        <v>0</v>
      </c>
      <c r="E668" s="1">
        <v>3</v>
      </c>
      <c r="F668" s="1">
        <v>3</v>
      </c>
      <c r="G668" s="1">
        <v>8</v>
      </c>
      <c r="H668" s="1">
        <v>2</v>
      </c>
      <c r="I668" s="1">
        <v>14</v>
      </c>
      <c r="J668" s="1">
        <v>14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14</v>
      </c>
      <c r="Q668" s="1">
        <v>0</v>
      </c>
      <c r="S668" s="1" t="s">
        <v>1091</v>
      </c>
      <c r="T668" s="1" t="s">
        <v>815</v>
      </c>
      <c r="U668" s="1">
        <v>22</v>
      </c>
      <c r="V668" s="1">
        <v>0</v>
      </c>
      <c r="W668" s="1">
        <v>3</v>
      </c>
      <c r="X668" s="1">
        <v>3</v>
      </c>
      <c r="Y668" s="1">
        <v>-4</v>
      </c>
      <c r="Z668" s="1">
        <v>6</v>
      </c>
      <c r="AA668" s="1">
        <v>22</v>
      </c>
      <c r="AB668" s="1">
        <v>17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7</v>
      </c>
      <c r="AI668" s="1">
        <v>0</v>
      </c>
      <c r="AK668" s="2" t="s">
        <v>629</v>
      </c>
      <c r="AL668" s="1" t="s">
        <v>794</v>
      </c>
      <c r="AM668" s="1">
        <v>44</v>
      </c>
      <c r="AN668" s="1">
        <v>2</v>
      </c>
      <c r="AO668" s="1">
        <v>1</v>
      </c>
      <c r="AP668" s="1">
        <v>3</v>
      </c>
      <c r="AQ668" s="1">
        <v>4</v>
      </c>
      <c r="AR668" s="1">
        <v>40</v>
      </c>
      <c r="AS668" s="1">
        <v>91</v>
      </c>
      <c r="AT668" s="1">
        <v>39</v>
      </c>
      <c r="AU668" s="1">
        <v>0</v>
      </c>
      <c r="AV668" s="1">
        <v>0</v>
      </c>
      <c r="AW668" s="1">
        <v>0</v>
      </c>
      <c r="AX668" s="1">
        <v>0</v>
      </c>
      <c r="AY668" s="1">
        <v>2</v>
      </c>
      <c r="AZ668" s="1">
        <v>19</v>
      </c>
      <c r="BA668" s="1">
        <v>0.105</v>
      </c>
      <c r="BC668" s="2" t="s">
        <v>1225</v>
      </c>
      <c r="BD668" s="1" t="s">
        <v>810</v>
      </c>
      <c r="BE668" s="1">
        <v>8</v>
      </c>
      <c r="BF668" s="1">
        <v>0</v>
      </c>
      <c r="BG668" s="1">
        <v>2</v>
      </c>
      <c r="BH668" s="1">
        <v>2</v>
      </c>
      <c r="BI668" s="1">
        <v>-2</v>
      </c>
      <c r="BJ668" s="1">
        <v>0</v>
      </c>
      <c r="BK668" s="1">
        <v>12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13</v>
      </c>
      <c r="BS668" s="1">
        <v>0</v>
      </c>
      <c r="BU668" s="2" t="s">
        <v>423</v>
      </c>
      <c r="BV668" s="1" t="s">
        <v>804</v>
      </c>
      <c r="BW668" s="1">
        <v>16</v>
      </c>
      <c r="BX668" s="1">
        <v>0</v>
      </c>
      <c r="BY668" s="1">
        <v>3</v>
      </c>
      <c r="BZ668" s="1">
        <v>3</v>
      </c>
      <c r="CA668" s="1">
        <v>1</v>
      </c>
      <c r="CB668" s="1">
        <v>2</v>
      </c>
      <c r="CC668" s="1">
        <v>24</v>
      </c>
      <c r="CD668" s="1">
        <v>9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13</v>
      </c>
      <c r="CK668" s="1">
        <v>0</v>
      </c>
      <c r="CL668" s="1" t="s">
        <v>797</v>
      </c>
      <c r="CM668" s="1" t="s">
        <v>1664</v>
      </c>
      <c r="CN668" s="1" t="s">
        <v>816</v>
      </c>
      <c r="CO668" s="1">
        <v>18</v>
      </c>
      <c r="CP668" s="1">
        <v>2</v>
      </c>
      <c r="CQ668" s="1">
        <v>1</v>
      </c>
      <c r="CR668" s="1">
        <v>3</v>
      </c>
      <c r="CS668" s="1">
        <v>1</v>
      </c>
      <c r="CT668" s="1">
        <v>18</v>
      </c>
      <c r="CU668" s="1">
        <v>33</v>
      </c>
      <c r="CV668" s="1">
        <v>0</v>
      </c>
      <c r="CW668" s="1">
        <v>0</v>
      </c>
      <c r="CX668" s="1">
        <v>0</v>
      </c>
      <c r="CY668" s="1">
        <v>0</v>
      </c>
      <c r="CZ668" s="1">
        <v>0</v>
      </c>
      <c r="DA668" s="1">
        <v>1</v>
      </c>
      <c r="DB668" s="1">
        <v>14</v>
      </c>
      <c r="DC668" s="1">
        <v>0.14299999999999999</v>
      </c>
      <c r="DE668" s="2"/>
      <c r="DF668" s="1" t="s">
        <v>1664</v>
      </c>
      <c r="DG668" s="1">
        <v>18</v>
      </c>
      <c r="DH668" s="1">
        <v>2</v>
      </c>
      <c r="DI668" s="1">
        <v>1</v>
      </c>
      <c r="DJ668" s="1">
        <v>3</v>
      </c>
      <c r="DK668" s="1">
        <v>1</v>
      </c>
      <c r="DL668" s="1">
        <v>18</v>
      </c>
      <c r="DM668" s="1">
        <v>33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1</v>
      </c>
      <c r="DT668" s="1">
        <v>14</v>
      </c>
      <c r="DU668" s="1">
        <v>0.14299999999999999</v>
      </c>
    </row>
    <row r="669" spans="1:125" x14ac:dyDescent="0.2">
      <c r="A669" s="2" t="s">
        <v>1123</v>
      </c>
      <c r="B669" s="1" t="s">
        <v>799</v>
      </c>
      <c r="C669" s="1">
        <v>21</v>
      </c>
      <c r="D669" s="1">
        <v>0</v>
      </c>
      <c r="E669" s="1">
        <v>3</v>
      </c>
      <c r="F669" s="1">
        <v>3</v>
      </c>
      <c r="G669" s="1">
        <v>-6</v>
      </c>
      <c r="H669" s="1">
        <v>10</v>
      </c>
      <c r="I669" s="1">
        <v>26</v>
      </c>
      <c r="J669" s="1">
        <v>5</v>
      </c>
      <c r="K669" s="1">
        <v>0</v>
      </c>
      <c r="L669" s="1">
        <v>2</v>
      </c>
      <c r="M669" s="1">
        <v>0</v>
      </c>
      <c r="N669" s="1">
        <v>0</v>
      </c>
      <c r="O669" s="1">
        <v>0</v>
      </c>
      <c r="P669" s="1">
        <v>21</v>
      </c>
      <c r="Q669" s="1">
        <v>0</v>
      </c>
      <c r="S669" s="1" t="s">
        <v>1174</v>
      </c>
      <c r="T669" s="1" t="s">
        <v>794</v>
      </c>
      <c r="U669" s="1">
        <v>16</v>
      </c>
      <c r="V669" s="1">
        <v>0</v>
      </c>
      <c r="W669" s="1">
        <v>3</v>
      </c>
      <c r="X669" s="1">
        <v>3</v>
      </c>
      <c r="Y669" s="1">
        <v>1</v>
      </c>
      <c r="Z669" s="1">
        <v>8</v>
      </c>
      <c r="AA669" s="1">
        <v>28</v>
      </c>
      <c r="AB669" s="1">
        <v>7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19</v>
      </c>
      <c r="AI669" s="1">
        <v>0</v>
      </c>
      <c r="AK669" s="2" t="s">
        <v>317</v>
      </c>
      <c r="AL669" s="1" t="s">
        <v>806</v>
      </c>
      <c r="AM669" s="1">
        <v>27</v>
      </c>
      <c r="AN669" s="1">
        <v>1</v>
      </c>
      <c r="AO669" s="1">
        <v>2</v>
      </c>
      <c r="AP669" s="1">
        <v>3</v>
      </c>
      <c r="AQ669" s="1">
        <v>-5</v>
      </c>
      <c r="AR669" s="1">
        <v>11</v>
      </c>
      <c r="AS669" s="1">
        <v>45</v>
      </c>
      <c r="AT669" s="1">
        <v>26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26</v>
      </c>
      <c r="BA669" s="1">
        <v>3.7999999999999999E-2</v>
      </c>
      <c r="BC669" s="2" t="s">
        <v>891</v>
      </c>
      <c r="BD669" s="1" t="s">
        <v>815</v>
      </c>
      <c r="BE669" s="1">
        <v>36</v>
      </c>
      <c r="BF669" s="1">
        <v>0</v>
      </c>
      <c r="BG669" s="1">
        <v>2</v>
      </c>
      <c r="BH669" s="1">
        <v>2</v>
      </c>
      <c r="BI669" s="1">
        <v>-2</v>
      </c>
      <c r="BJ669" s="1">
        <v>29</v>
      </c>
      <c r="BK669" s="1">
        <v>45</v>
      </c>
      <c r="BL669" s="1">
        <v>34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35</v>
      </c>
      <c r="BS669" s="1">
        <v>0</v>
      </c>
      <c r="BU669" s="2" t="s">
        <v>1226</v>
      </c>
      <c r="BV669" s="1" t="s">
        <v>825</v>
      </c>
      <c r="BW669" s="1">
        <v>18</v>
      </c>
      <c r="BX669" s="1">
        <v>2</v>
      </c>
      <c r="BY669" s="1">
        <v>1</v>
      </c>
      <c r="BZ669" s="1">
        <v>3</v>
      </c>
      <c r="CA669" s="1">
        <v>0</v>
      </c>
      <c r="CB669" s="1">
        <v>15</v>
      </c>
      <c r="CC669" s="1">
        <v>33</v>
      </c>
      <c r="CD669" s="1">
        <v>25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17</v>
      </c>
      <c r="CK669" s="1">
        <v>0.11799999999999999</v>
      </c>
      <c r="CL669" s="1" t="s">
        <v>797</v>
      </c>
      <c r="CM669" s="1" t="s">
        <v>1501</v>
      </c>
      <c r="CN669" s="1" t="s">
        <v>802</v>
      </c>
      <c r="CO669" s="1">
        <v>22</v>
      </c>
      <c r="CP669" s="1">
        <v>0</v>
      </c>
      <c r="CQ669" s="1">
        <v>3</v>
      </c>
      <c r="CR669" s="1">
        <v>3</v>
      </c>
      <c r="CS669" s="1">
        <v>0</v>
      </c>
      <c r="CT669" s="1">
        <v>6</v>
      </c>
      <c r="CU669" s="1">
        <v>28</v>
      </c>
      <c r="CV669" s="1">
        <v>21</v>
      </c>
      <c r="CW669" s="1">
        <v>0</v>
      </c>
      <c r="CX669" s="1">
        <v>0</v>
      </c>
      <c r="CY669" s="1">
        <v>0</v>
      </c>
      <c r="CZ669" s="1">
        <v>0</v>
      </c>
      <c r="DA669" s="1">
        <v>0</v>
      </c>
      <c r="DB669" s="1">
        <v>16</v>
      </c>
      <c r="DC669" s="1">
        <v>0</v>
      </c>
      <c r="DE669" s="2"/>
      <c r="DF669" s="1" t="s">
        <v>1501</v>
      </c>
      <c r="DG669" s="1">
        <v>22</v>
      </c>
      <c r="DH669" s="1">
        <v>0</v>
      </c>
      <c r="DI669" s="1">
        <v>3</v>
      </c>
      <c r="DJ669" s="1">
        <v>3</v>
      </c>
      <c r="DK669" s="1">
        <v>0</v>
      </c>
      <c r="DL669" s="1">
        <v>6</v>
      </c>
      <c r="DM669" s="1">
        <v>28</v>
      </c>
      <c r="DN669" s="1">
        <v>21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16</v>
      </c>
      <c r="DU669" s="1">
        <v>0</v>
      </c>
    </row>
    <row r="670" spans="1:125" x14ac:dyDescent="0.2">
      <c r="A670" s="2" t="s">
        <v>559</v>
      </c>
      <c r="B670" s="1" t="s">
        <v>809</v>
      </c>
      <c r="C670" s="1">
        <v>42</v>
      </c>
      <c r="D670" s="1">
        <v>0</v>
      </c>
      <c r="E670" s="1">
        <v>3</v>
      </c>
      <c r="F670" s="1">
        <v>3</v>
      </c>
      <c r="G670" s="1">
        <v>-21</v>
      </c>
      <c r="H670" s="1">
        <v>12</v>
      </c>
      <c r="I670" s="1">
        <v>36</v>
      </c>
      <c r="J670" s="1">
        <v>72</v>
      </c>
      <c r="K670" s="1">
        <v>0</v>
      </c>
      <c r="L670" s="1">
        <v>1</v>
      </c>
      <c r="M670" s="1">
        <v>0</v>
      </c>
      <c r="N670" s="1">
        <v>0</v>
      </c>
      <c r="O670" s="1">
        <v>0</v>
      </c>
      <c r="P670" s="1">
        <v>35</v>
      </c>
      <c r="Q670" s="1">
        <v>0</v>
      </c>
      <c r="S670" s="1" t="s">
        <v>254</v>
      </c>
      <c r="T670" s="1" t="s">
        <v>796</v>
      </c>
      <c r="U670" s="1">
        <v>23</v>
      </c>
      <c r="V670" s="1">
        <v>2</v>
      </c>
      <c r="W670" s="1">
        <v>1</v>
      </c>
      <c r="X670" s="1">
        <v>3</v>
      </c>
      <c r="Y670" s="1">
        <v>-7</v>
      </c>
      <c r="Z670" s="1">
        <v>12</v>
      </c>
      <c r="AA670" s="1">
        <v>31</v>
      </c>
      <c r="AB670" s="1">
        <v>17</v>
      </c>
      <c r="AC670" s="1">
        <v>1</v>
      </c>
      <c r="AD670" s="1">
        <v>0</v>
      </c>
      <c r="AE670" s="1">
        <v>0</v>
      </c>
      <c r="AF670" s="1">
        <v>0</v>
      </c>
      <c r="AG670" s="1">
        <v>1</v>
      </c>
      <c r="AH670" s="1">
        <v>28</v>
      </c>
      <c r="AI670" s="1">
        <v>7.0999999999999994E-2</v>
      </c>
      <c r="AK670" s="2" t="s">
        <v>181</v>
      </c>
      <c r="AL670" s="1" t="s">
        <v>802</v>
      </c>
      <c r="AM670" s="1">
        <v>20</v>
      </c>
      <c r="AN670" s="1">
        <v>2</v>
      </c>
      <c r="AO670" s="1">
        <v>1</v>
      </c>
      <c r="AP670" s="1">
        <v>3</v>
      </c>
      <c r="AQ670" s="1">
        <v>-1</v>
      </c>
      <c r="AR670" s="1">
        <v>22</v>
      </c>
      <c r="AS670" s="1">
        <v>48</v>
      </c>
      <c r="AT670" s="1">
        <v>3</v>
      </c>
      <c r="AU670" s="1">
        <v>0</v>
      </c>
      <c r="AV670" s="1">
        <v>0</v>
      </c>
      <c r="AW670" s="1">
        <v>0</v>
      </c>
      <c r="AX670" s="1">
        <v>0</v>
      </c>
      <c r="AY670" s="1">
        <v>1</v>
      </c>
      <c r="AZ670" s="1">
        <v>28</v>
      </c>
      <c r="BA670" s="1">
        <v>7.0999999999999994E-2</v>
      </c>
      <c r="BC670" s="2" t="s">
        <v>507</v>
      </c>
      <c r="BD670" s="1" t="s">
        <v>809</v>
      </c>
      <c r="BE670" s="1">
        <v>14</v>
      </c>
      <c r="BF670" s="1">
        <v>1</v>
      </c>
      <c r="BG670" s="1">
        <v>1</v>
      </c>
      <c r="BH670" s="1">
        <v>2</v>
      </c>
      <c r="BI670" s="1">
        <v>-4</v>
      </c>
      <c r="BJ670" s="1">
        <v>25</v>
      </c>
      <c r="BK670" s="1">
        <v>40</v>
      </c>
      <c r="BL670" s="1">
        <v>6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14</v>
      </c>
      <c r="BS670" s="1">
        <v>7.0999999999999994E-2</v>
      </c>
      <c r="BU670" s="2" t="s">
        <v>1145</v>
      </c>
      <c r="BV670" s="1" t="s">
        <v>818</v>
      </c>
      <c r="BW670" s="1">
        <v>10</v>
      </c>
      <c r="BX670" s="1">
        <v>1</v>
      </c>
      <c r="BY670" s="1">
        <v>2</v>
      </c>
      <c r="BZ670" s="1">
        <v>3</v>
      </c>
      <c r="CA670" s="1">
        <v>1</v>
      </c>
      <c r="CB670" s="1">
        <v>0</v>
      </c>
      <c r="CC670" s="1">
        <v>7</v>
      </c>
      <c r="CD670" s="1">
        <v>11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10</v>
      </c>
      <c r="CK670" s="1">
        <v>0.1</v>
      </c>
      <c r="CL670" s="1" t="s">
        <v>797</v>
      </c>
      <c r="CM670" s="1" t="s">
        <v>1402</v>
      </c>
      <c r="CN670" s="1" t="s">
        <v>809</v>
      </c>
      <c r="CO670" s="1">
        <v>11</v>
      </c>
      <c r="CP670" s="1">
        <v>1</v>
      </c>
      <c r="CQ670" s="1">
        <v>2</v>
      </c>
      <c r="CR670" s="1">
        <v>3</v>
      </c>
      <c r="CS670" s="1">
        <v>-6</v>
      </c>
      <c r="CT670" s="1">
        <v>0</v>
      </c>
      <c r="CU670" s="1">
        <v>8</v>
      </c>
      <c r="CV670" s="1">
        <v>10</v>
      </c>
      <c r="CW670" s="1">
        <v>1</v>
      </c>
      <c r="CX670" s="1">
        <v>0</v>
      </c>
      <c r="CY670" s="1">
        <v>0</v>
      </c>
      <c r="CZ670" s="1">
        <v>0</v>
      </c>
      <c r="DA670" s="1">
        <v>0</v>
      </c>
      <c r="DB670" s="1">
        <v>20</v>
      </c>
      <c r="DC670" s="1">
        <v>0.05</v>
      </c>
      <c r="DE670" s="2"/>
      <c r="DF670" s="1" t="s">
        <v>1402</v>
      </c>
      <c r="DG670" s="1">
        <v>11</v>
      </c>
      <c r="DH670" s="1">
        <v>1</v>
      </c>
      <c r="DI670" s="1">
        <v>2</v>
      </c>
      <c r="DJ670" s="1">
        <v>3</v>
      </c>
      <c r="DK670" s="1">
        <v>-6</v>
      </c>
      <c r="DL670" s="1">
        <v>0</v>
      </c>
      <c r="DM670" s="1">
        <v>8</v>
      </c>
      <c r="DN670" s="1">
        <v>10</v>
      </c>
      <c r="DO670" s="1">
        <v>1</v>
      </c>
      <c r="DP670" s="1">
        <v>0</v>
      </c>
      <c r="DQ670" s="1">
        <v>0</v>
      </c>
      <c r="DR670" s="1">
        <v>0</v>
      </c>
      <c r="DS670" s="1">
        <v>0</v>
      </c>
      <c r="DT670" s="1">
        <v>20</v>
      </c>
      <c r="DU670" s="1">
        <v>0.05</v>
      </c>
    </row>
    <row r="671" spans="1:125" x14ac:dyDescent="0.2">
      <c r="A671" s="2" t="s">
        <v>325</v>
      </c>
      <c r="B671" s="1" t="s">
        <v>810</v>
      </c>
      <c r="C671" s="1">
        <v>28</v>
      </c>
      <c r="D671" s="1">
        <v>0</v>
      </c>
      <c r="E671" s="1">
        <v>3</v>
      </c>
      <c r="F671" s="1">
        <v>3</v>
      </c>
      <c r="G671" s="1">
        <v>3</v>
      </c>
      <c r="H671" s="1">
        <v>0</v>
      </c>
      <c r="I671" s="1">
        <v>13</v>
      </c>
      <c r="J671" s="1">
        <v>9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26</v>
      </c>
      <c r="Q671" s="1">
        <v>0</v>
      </c>
      <c r="S671" s="1" t="s">
        <v>1227</v>
      </c>
      <c r="T671" s="1" t="s">
        <v>813</v>
      </c>
      <c r="U671" s="1">
        <v>15</v>
      </c>
      <c r="V671" s="1">
        <v>2</v>
      </c>
      <c r="W671" s="1">
        <v>1</v>
      </c>
      <c r="X671" s="1">
        <v>3</v>
      </c>
      <c r="Y671" s="1">
        <v>-7</v>
      </c>
      <c r="Z671" s="1">
        <v>10</v>
      </c>
      <c r="AA671" s="1">
        <v>23</v>
      </c>
      <c r="AB671" s="1">
        <v>9</v>
      </c>
      <c r="AC671" s="1">
        <v>2</v>
      </c>
      <c r="AD671" s="1">
        <v>0</v>
      </c>
      <c r="AE671" s="1">
        <v>0</v>
      </c>
      <c r="AF671" s="1">
        <v>0</v>
      </c>
      <c r="AG671" s="1">
        <v>0</v>
      </c>
      <c r="AH671" s="1">
        <v>7</v>
      </c>
      <c r="AI671" s="1">
        <v>0.28599999999999998</v>
      </c>
      <c r="AK671" s="2" t="s">
        <v>324</v>
      </c>
      <c r="AL671" s="1" t="s">
        <v>806</v>
      </c>
      <c r="AM671" s="1">
        <v>5</v>
      </c>
      <c r="AN671" s="1">
        <v>3</v>
      </c>
      <c r="AO671" s="1">
        <v>0</v>
      </c>
      <c r="AP671" s="1">
        <v>3</v>
      </c>
      <c r="AQ671" s="1">
        <v>2</v>
      </c>
      <c r="AR671" s="1">
        <v>4</v>
      </c>
      <c r="AS671" s="1">
        <v>5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10</v>
      </c>
      <c r="BA671" s="1">
        <v>0.3</v>
      </c>
      <c r="BC671" s="2" t="s">
        <v>465</v>
      </c>
      <c r="BD671" s="1" t="s">
        <v>819</v>
      </c>
      <c r="BE671" s="1">
        <v>26</v>
      </c>
      <c r="BF671" s="1">
        <v>1</v>
      </c>
      <c r="BG671" s="1">
        <v>1</v>
      </c>
      <c r="BH671" s="1">
        <v>2</v>
      </c>
      <c r="BI671" s="1">
        <v>-3</v>
      </c>
      <c r="BJ671" s="1">
        <v>19</v>
      </c>
      <c r="BK671" s="1">
        <v>41</v>
      </c>
      <c r="BL671" s="1">
        <v>12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22</v>
      </c>
      <c r="BS671" s="1">
        <v>4.4999999999999998E-2</v>
      </c>
      <c r="BU671" s="2" t="s">
        <v>415</v>
      </c>
      <c r="BV671" s="1" t="s">
        <v>794</v>
      </c>
      <c r="BW671" s="1">
        <v>16</v>
      </c>
      <c r="BX671" s="1">
        <v>1</v>
      </c>
      <c r="BY671" s="1">
        <v>2</v>
      </c>
      <c r="BZ671" s="1">
        <v>3</v>
      </c>
      <c r="CA671" s="1">
        <v>1</v>
      </c>
      <c r="CB671" s="1">
        <v>0</v>
      </c>
      <c r="CC671" s="1">
        <v>30</v>
      </c>
      <c r="CD671" s="1">
        <v>9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11</v>
      </c>
      <c r="CK671" s="1">
        <v>9.0999999999999998E-2</v>
      </c>
      <c r="CL671" s="1" t="s">
        <v>797</v>
      </c>
      <c r="CM671" s="1" t="s">
        <v>1665</v>
      </c>
      <c r="CN671" s="1" t="s">
        <v>809</v>
      </c>
      <c r="CO671" s="1">
        <v>17</v>
      </c>
      <c r="CP671" s="1">
        <v>1</v>
      </c>
      <c r="CQ671" s="1">
        <v>2</v>
      </c>
      <c r="CR671" s="1">
        <v>3</v>
      </c>
      <c r="CS671" s="1">
        <v>-4</v>
      </c>
      <c r="CT671" s="1">
        <v>2</v>
      </c>
      <c r="CU671" s="1">
        <v>51</v>
      </c>
      <c r="CV671" s="1">
        <v>3</v>
      </c>
      <c r="CW671" s="1">
        <v>0</v>
      </c>
      <c r="CX671" s="1">
        <v>2</v>
      </c>
      <c r="CY671" s="1">
        <v>0</v>
      </c>
      <c r="CZ671" s="1">
        <v>0</v>
      </c>
      <c r="DA671" s="1">
        <v>0</v>
      </c>
      <c r="DB671" s="1">
        <v>34</v>
      </c>
      <c r="DC671" s="1">
        <v>2.9000000000000001E-2</v>
      </c>
      <c r="DE671" s="2"/>
      <c r="DF671" s="1" t="s">
        <v>1665</v>
      </c>
      <c r="DG671" s="1">
        <v>17</v>
      </c>
      <c r="DH671" s="1">
        <v>1</v>
      </c>
      <c r="DI671" s="1">
        <v>2</v>
      </c>
      <c r="DJ671" s="1">
        <v>3</v>
      </c>
      <c r="DK671" s="1">
        <v>-4</v>
      </c>
      <c r="DL671" s="1">
        <v>2</v>
      </c>
      <c r="DM671" s="1">
        <v>51</v>
      </c>
      <c r="DN671" s="1">
        <v>3</v>
      </c>
      <c r="DO671" s="1">
        <v>0</v>
      </c>
      <c r="DP671" s="1">
        <v>2</v>
      </c>
      <c r="DQ671" s="1">
        <v>0</v>
      </c>
      <c r="DR671" s="1">
        <v>0</v>
      </c>
      <c r="DS671" s="1">
        <v>0</v>
      </c>
      <c r="DT671" s="1">
        <v>34</v>
      </c>
      <c r="DU671" s="1">
        <v>2.9000000000000001E-2</v>
      </c>
    </row>
    <row r="672" spans="1:125" x14ac:dyDescent="0.2">
      <c r="A672" s="2" t="s">
        <v>201</v>
      </c>
      <c r="B672" s="1" t="s">
        <v>829</v>
      </c>
      <c r="C672" s="1">
        <v>25</v>
      </c>
      <c r="D672" s="1">
        <v>2</v>
      </c>
      <c r="E672" s="1">
        <v>1</v>
      </c>
      <c r="F672" s="1">
        <v>3</v>
      </c>
      <c r="G672" s="1">
        <v>-8</v>
      </c>
      <c r="H672" s="1">
        <v>8</v>
      </c>
      <c r="I672" s="1">
        <v>9</v>
      </c>
      <c r="J672" s="1">
        <v>6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36</v>
      </c>
      <c r="Q672" s="1">
        <v>5.6000000000000001E-2</v>
      </c>
      <c r="S672" s="1" t="s">
        <v>1210</v>
      </c>
      <c r="T672" s="1" t="s">
        <v>824</v>
      </c>
      <c r="U672" s="1">
        <v>13</v>
      </c>
      <c r="V672" s="1">
        <v>1</v>
      </c>
      <c r="W672" s="1">
        <v>2</v>
      </c>
      <c r="X672" s="1">
        <v>3</v>
      </c>
      <c r="Y672" s="1">
        <v>-5</v>
      </c>
      <c r="Z672" s="1">
        <v>2</v>
      </c>
      <c r="AA672" s="1">
        <v>1</v>
      </c>
      <c r="AB672" s="1">
        <v>1</v>
      </c>
      <c r="AC672" s="1">
        <v>0</v>
      </c>
      <c r="AD672" s="1">
        <v>1</v>
      </c>
      <c r="AE672" s="1">
        <v>0</v>
      </c>
      <c r="AF672" s="1">
        <v>0</v>
      </c>
      <c r="AG672" s="1">
        <v>0</v>
      </c>
      <c r="AH672" s="1">
        <v>12</v>
      </c>
      <c r="AI672" s="1">
        <v>8.3000000000000004E-2</v>
      </c>
      <c r="AK672" s="2" t="s">
        <v>566</v>
      </c>
      <c r="AL672" s="1" t="s">
        <v>821</v>
      </c>
      <c r="AM672" s="1">
        <v>29</v>
      </c>
      <c r="AN672" s="1">
        <v>1</v>
      </c>
      <c r="AO672" s="1">
        <v>2</v>
      </c>
      <c r="AP672" s="1">
        <v>3</v>
      </c>
      <c r="AQ672" s="1">
        <v>-8</v>
      </c>
      <c r="AR672" s="1">
        <v>9</v>
      </c>
      <c r="AS672" s="1">
        <v>37</v>
      </c>
      <c r="AT672" s="1">
        <v>5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14</v>
      </c>
      <c r="BA672" s="1">
        <v>7.0999999999999994E-2</v>
      </c>
      <c r="BC672" s="2" t="s">
        <v>474</v>
      </c>
      <c r="BD672" s="1" t="s">
        <v>808</v>
      </c>
      <c r="BE672" s="1">
        <v>13</v>
      </c>
      <c r="BF672" s="1">
        <v>1</v>
      </c>
      <c r="BG672" s="1">
        <v>1</v>
      </c>
      <c r="BH672" s="1">
        <v>2</v>
      </c>
      <c r="BI672" s="1">
        <v>-1</v>
      </c>
      <c r="BJ672" s="1">
        <v>6</v>
      </c>
      <c r="BK672" s="1">
        <v>10</v>
      </c>
      <c r="BL672" s="1">
        <v>2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14</v>
      </c>
      <c r="BS672" s="1">
        <v>7.0999999999999994E-2</v>
      </c>
      <c r="BU672" s="2" t="s">
        <v>1228</v>
      </c>
      <c r="BV672" s="1" t="s">
        <v>806</v>
      </c>
      <c r="BW672" s="1">
        <v>7</v>
      </c>
      <c r="BX672" s="1">
        <v>2</v>
      </c>
      <c r="BY672" s="1">
        <v>1</v>
      </c>
      <c r="BZ672" s="1">
        <v>3</v>
      </c>
      <c r="CA672" s="1">
        <v>2</v>
      </c>
      <c r="CB672" s="1">
        <v>0</v>
      </c>
      <c r="CC672" s="1">
        <v>3</v>
      </c>
      <c r="CD672" s="1">
        <v>1</v>
      </c>
      <c r="CE672" s="1">
        <v>0</v>
      </c>
      <c r="CF672" s="1">
        <v>0</v>
      </c>
      <c r="CG672" s="1">
        <v>1</v>
      </c>
      <c r="CH672" s="1">
        <v>0</v>
      </c>
      <c r="CI672" s="1">
        <v>0</v>
      </c>
      <c r="CJ672" s="1">
        <v>9</v>
      </c>
      <c r="CK672" s="1">
        <v>0.222</v>
      </c>
      <c r="CL672" s="1" t="s">
        <v>797</v>
      </c>
      <c r="CM672" s="1" t="s">
        <v>1666</v>
      </c>
      <c r="CN672" s="1" t="s">
        <v>798</v>
      </c>
      <c r="CO672" s="1">
        <v>28</v>
      </c>
      <c r="CP672" s="1">
        <v>0</v>
      </c>
      <c r="CQ672" s="1">
        <v>3</v>
      </c>
      <c r="CR672" s="1">
        <v>3</v>
      </c>
      <c r="CS672" s="1">
        <v>1</v>
      </c>
      <c r="CT672" s="1">
        <v>31</v>
      </c>
      <c r="CU672" s="1">
        <v>44</v>
      </c>
      <c r="CV672" s="1">
        <v>24</v>
      </c>
      <c r="CW672" s="1">
        <v>0</v>
      </c>
      <c r="CX672" s="1">
        <v>0</v>
      </c>
      <c r="CY672" s="1">
        <v>0</v>
      </c>
      <c r="CZ672" s="1">
        <v>0</v>
      </c>
      <c r="DA672" s="1">
        <v>0</v>
      </c>
      <c r="DB672" s="1">
        <v>26</v>
      </c>
      <c r="DC672" s="1">
        <v>0</v>
      </c>
      <c r="DE672" s="2"/>
      <c r="DF672" s="1" t="s">
        <v>1666</v>
      </c>
      <c r="DG672" s="1">
        <v>28</v>
      </c>
      <c r="DH672" s="1">
        <v>0</v>
      </c>
      <c r="DI672" s="1">
        <v>3</v>
      </c>
      <c r="DJ672" s="1">
        <v>3</v>
      </c>
      <c r="DK672" s="1">
        <v>1</v>
      </c>
      <c r="DL672" s="1">
        <v>31</v>
      </c>
      <c r="DM672" s="1">
        <v>44</v>
      </c>
      <c r="DN672" s="1">
        <v>24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26</v>
      </c>
      <c r="DU672" s="1">
        <v>0</v>
      </c>
    </row>
    <row r="673" spans="1:125" x14ac:dyDescent="0.2">
      <c r="A673" s="2" t="s">
        <v>627</v>
      </c>
      <c r="B673" s="1" t="s">
        <v>823</v>
      </c>
      <c r="C673" s="1">
        <v>9</v>
      </c>
      <c r="D673" s="1">
        <v>1</v>
      </c>
      <c r="E673" s="1">
        <v>2</v>
      </c>
      <c r="F673" s="1">
        <v>3</v>
      </c>
      <c r="G673" s="1">
        <v>3</v>
      </c>
      <c r="H673" s="1">
        <v>4</v>
      </c>
      <c r="I673" s="1">
        <v>14</v>
      </c>
      <c r="J673" s="1">
        <v>1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17</v>
      </c>
      <c r="Q673" s="1">
        <v>5.8999999999999997E-2</v>
      </c>
      <c r="S673" s="1" t="s">
        <v>656</v>
      </c>
      <c r="T673" s="1" t="s">
        <v>813</v>
      </c>
      <c r="U673" s="1">
        <v>20</v>
      </c>
      <c r="V673" s="1">
        <v>0</v>
      </c>
      <c r="W673" s="1">
        <v>3</v>
      </c>
      <c r="X673" s="1">
        <v>3</v>
      </c>
      <c r="Y673" s="1">
        <v>-12</v>
      </c>
      <c r="Z673" s="1">
        <v>8</v>
      </c>
      <c r="AA673" s="1">
        <v>17</v>
      </c>
      <c r="AB673" s="1">
        <v>33</v>
      </c>
      <c r="AC673" s="1">
        <v>0</v>
      </c>
      <c r="AD673" s="1">
        <v>1</v>
      </c>
      <c r="AE673" s="1">
        <v>0</v>
      </c>
      <c r="AF673" s="1">
        <v>0</v>
      </c>
      <c r="AG673" s="1">
        <v>0</v>
      </c>
      <c r="AH673" s="1">
        <v>21</v>
      </c>
      <c r="AI673" s="1">
        <v>0</v>
      </c>
      <c r="AK673" s="2" t="s">
        <v>72</v>
      </c>
      <c r="AL673" s="1" t="s">
        <v>796</v>
      </c>
      <c r="AM673" s="1">
        <v>10</v>
      </c>
      <c r="AN673" s="1">
        <v>2</v>
      </c>
      <c r="AO673" s="1">
        <v>1</v>
      </c>
      <c r="AP673" s="1">
        <v>3</v>
      </c>
      <c r="AQ673" s="1">
        <v>0</v>
      </c>
      <c r="AR673" s="1">
        <v>6</v>
      </c>
      <c r="AS673" s="1">
        <v>8</v>
      </c>
      <c r="AT673" s="1">
        <v>3</v>
      </c>
      <c r="AU673" s="1">
        <v>1</v>
      </c>
      <c r="AV673" s="1">
        <v>1</v>
      </c>
      <c r="AW673" s="1">
        <v>0</v>
      </c>
      <c r="AX673" s="1">
        <v>0</v>
      </c>
      <c r="AY673" s="1">
        <v>1</v>
      </c>
      <c r="AZ673" s="1">
        <v>10</v>
      </c>
      <c r="BA673" s="1">
        <v>0.2</v>
      </c>
      <c r="BC673" s="2" t="s">
        <v>130</v>
      </c>
      <c r="BD673" s="1" t="s">
        <v>801</v>
      </c>
      <c r="BE673" s="1">
        <v>15</v>
      </c>
      <c r="BF673" s="1">
        <v>0</v>
      </c>
      <c r="BG673" s="1">
        <v>1</v>
      </c>
      <c r="BH673" s="1">
        <v>1</v>
      </c>
      <c r="BI673" s="1">
        <v>-6</v>
      </c>
      <c r="BJ673" s="1">
        <v>10</v>
      </c>
      <c r="BK673" s="1">
        <v>22</v>
      </c>
      <c r="BL673" s="1">
        <v>9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22</v>
      </c>
      <c r="BS673" s="1">
        <v>0</v>
      </c>
      <c r="BU673" s="2" t="s">
        <v>448</v>
      </c>
      <c r="BV673" s="1" t="s">
        <v>825</v>
      </c>
      <c r="BW673" s="1">
        <v>26</v>
      </c>
      <c r="BX673" s="1">
        <v>3</v>
      </c>
      <c r="BY673" s="1">
        <v>0</v>
      </c>
      <c r="BZ673" s="1">
        <v>3</v>
      </c>
      <c r="CA673" s="1">
        <v>-6</v>
      </c>
      <c r="CB673" s="1">
        <v>19</v>
      </c>
      <c r="CC673" s="1">
        <v>23</v>
      </c>
      <c r="CD673" s="1">
        <v>7</v>
      </c>
      <c r="CE673" s="1">
        <v>0</v>
      </c>
      <c r="CF673" s="1">
        <v>0</v>
      </c>
      <c r="CG673" s="1">
        <v>0</v>
      </c>
      <c r="CH673" s="1">
        <v>0</v>
      </c>
      <c r="CI673" s="1">
        <v>1</v>
      </c>
      <c r="CJ673" s="1">
        <v>25</v>
      </c>
      <c r="CK673" s="1">
        <v>0.12</v>
      </c>
      <c r="CL673" s="1" t="s">
        <v>797</v>
      </c>
      <c r="CM673" s="1" t="s">
        <v>379</v>
      </c>
      <c r="CN673" s="1" t="s">
        <v>794</v>
      </c>
      <c r="CO673" s="1">
        <v>15</v>
      </c>
      <c r="CP673" s="1">
        <v>1</v>
      </c>
      <c r="CQ673" s="1">
        <v>2</v>
      </c>
      <c r="CR673" s="1">
        <v>3</v>
      </c>
      <c r="CS673" s="1">
        <v>-3</v>
      </c>
      <c r="CT673" s="1">
        <v>14</v>
      </c>
      <c r="CU673" s="1">
        <v>19</v>
      </c>
      <c r="CV673" s="1">
        <v>7</v>
      </c>
      <c r="CW673" s="1">
        <v>0</v>
      </c>
      <c r="CX673" s="1">
        <v>0</v>
      </c>
      <c r="CY673" s="1">
        <v>0</v>
      </c>
      <c r="CZ673" s="1">
        <v>0</v>
      </c>
      <c r="DA673" s="1">
        <v>0</v>
      </c>
      <c r="DB673" s="1">
        <v>23</v>
      </c>
      <c r="DC673" s="1">
        <v>4.2999999999999997E-2</v>
      </c>
      <c r="DE673" s="2"/>
      <c r="DF673" s="1" t="s">
        <v>379</v>
      </c>
      <c r="DG673" s="1">
        <v>15</v>
      </c>
      <c r="DH673" s="1">
        <v>1</v>
      </c>
      <c r="DI673" s="1">
        <v>2</v>
      </c>
      <c r="DJ673" s="1">
        <v>3</v>
      </c>
      <c r="DK673" s="1">
        <v>-3</v>
      </c>
      <c r="DL673" s="1">
        <v>14</v>
      </c>
      <c r="DM673" s="1">
        <v>19</v>
      </c>
      <c r="DN673" s="1">
        <v>7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23</v>
      </c>
      <c r="DU673" s="1">
        <v>4.2999999999999997E-2</v>
      </c>
    </row>
    <row r="674" spans="1:125" x14ac:dyDescent="0.2">
      <c r="A674" s="2" t="s">
        <v>647</v>
      </c>
      <c r="B674" s="1" t="s">
        <v>819</v>
      </c>
      <c r="C674" s="1">
        <v>42</v>
      </c>
      <c r="D674" s="1">
        <v>0</v>
      </c>
      <c r="E674" s="1">
        <v>3</v>
      </c>
      <c r="F674" s="1">
        <v>3</v>
      </c>
      <c r="G674" s="1">
        <v>1</v>
      </c>
      <c r="H674" s="1">
        <v>15</v>
      </c>
      <c r="I674" s="1">
        <v>127</v>
      </c>
      <c r="J674" s="1">
        <v>27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25</v>
      </c>
      <c r="Q674" s="1">
        <v>0</v>
      </c>
      <c r="S674" s="1" t="s">
        <v>103</v>
      </c>
      <c r="T674" s="1" t="s">
        <v>821</v>
      </c>
      <c r="U674" s="1">
        <v>7</v>
      </c>
      <c r="V674" s="1">
        <v>1</v>
      </c>
      <c r="W674" s="1">
        <v>2</v>
      </c>
      <c r="X674" s="1">
        <v>3</v>
      </c>
      <c r="Y674" s="1">
        <v>2</v>
      </c>
      <c r="Z674" s="1">
        <v>4</v>
      </c>
      <c r="AA674" s="1">
        <v>2</v>
      </c>
      <c r="AB674" s="1">
        <v>5</v>
      </c>
      <c r="AC674" s="1">
        <v>0</v>
      </c>
      <c r="AD674" s="1">
        <v>1</v>
      </c>
      <c r="AE674" s="1">
        <v>0</v>
      </c>
      <c r="AF674" s="1">
        <v>0</v>
      </c>
      <c r="AG674" s="1">
        <v>1</v>
      </c>
      <c r="AH674" s="1">
        <v>20</v>
      </c>
      <c r="AI674" s="1">
        <v>0.05</v>
      </c>
      <c r="AK674" s="2" t="s">
        <v>551</v>
      </c>
      <c r="AL674" s="1" t="s">
        <v>796</v>
      </c>
      <c r="AM674" s="1">
        <v>15</v>
      </c>
      <c r="AN674" s="1">
        <v>3</v>
      </c>
      <c r="AO674" s="1">
        <v>0</v>
      </c>
      <c r="AP674" s="1">
        <v>3</v>
      </c>
      <c r="AQ674" s="1">
        <v>2</v>
      </c>
      <c r="AR674" s="1">
        <v>21</v>
      </c>
      <c r="AS674" s="1">
        <v>10</v>
      </c>
      <c r="AT674" s="1">
        <v>1</v>
      </c>
      <c r="AU674" s="1">
        <v>0</v>
      </c>
      <c r="AV674" s="1">
        <v>0</v>
      </c>
      <c r="AW674" s="1">
        <v>0</v>
      </c>
      <c r="AX674" s="1">
        <v>0</v>
      </c>
      <c r="AY674" s="1">
        <v>1</v>
      </c>
      <c r="AZ674" s="1">
        <v>15</v>
      </c>
      <c r="BA674" s="1">
        <v>0.2</v>
      </c>
      <c r="BC674" s="2" t="s">
        <v>546</v>
      </c>
      <c r="BD674" s="1" t="s">
        <v>829</v>
      </c>
      <c r="BE674" s="1">
        <v>8</v>
      </c>
      <c r="BF674" s="1">
        <v>0</v>
      </c>
      <c r="BG674" s="1">
        <v>1</v>
      </c>
      <c r="BH674" s="1">
        <v>1</v>
      </c>
      <c r="BI674" s="1">
        <v>-9</v>
      </c>
      <c r="BJ674" s="1">
        <v>0</v>
      </c>
      <c r="BK674" s="1">
        <v>5</v>
      </c>
      <c r="BL674" s="1">
        <v>11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6</v>
      </c>
      <c r="BS674" s="1">
        <v>0</v>
      </c>
      <c r="BU674" s="2" t="s">
        <v>1229</v>
      </c>
      <c r="BV674" s="1" t="s">
        <v>813</v>
      </c>
      <c r="BW674" s="1">
        <v>20</v>
      </c>
      <c r="BX674" s="1">
        <v>1</v>
      </c>
      <c r="BY674" s="1">
        <v>2</v>
      </c>
      <c r="BZ674" s="1">
        <v>3</v>
      </c>
      <c r="CA674" s="1">
        <v>-13</v>
      </c>
      <c r="CB674" s="1">
        <v>10</v>
      </c>
      <c r="CC674" s="1">
        <v>14</v>
      </c>
      <c r="CD674" s="1">
        <v>26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23</v>
      </c>
      <c r="CK674" s="1">
        <v>4.2999999999999997E-2</v>
      </c>
      <c r="CL674" s="1" t="s">
        <v>797</v>
      </c>
      <c r="CM674" s="1" t="s">
        <v>1667</v>
      </c>
      <c r="CN674" s="1" t="s">
        <v>824</v>
      </c>
      <c r="CO674" s="1">
        <v>23</v>
      </c>
      <c r="CP674" s="1">
        <v>2</v>
      </c>
      <c r="CQ674" s="1">
        <v>1</v>
      </c>
      <c r="CR674" s="1">
        <v>3</v>
      </c>
      <c r="CS674" s="1">
        <v>-1</v>
      </c>
      <c r="CT674" s="1">
        <v>26</v>
      </c>
      <c r="CU674" s="1">
        <v>26</v>
      </c>
      <c r="CV674" s="1">
        <v>22</v>
      </c>
      <c r="CW674" s="1">
        <v>0</v>
      </c>
      <c r="CX674" s="1">
        <v>0</v>
      </c>
      <c r="CY674" s="1">
        <v>0</v>
      </c>
      <c r="CZ674" s="1">
        <v>0</v>
      </c>
      <c r="DA674" s="1">
        <v>0</v>
      </c>
      <c r="DB674" s="1">
        <v>32</v>
      </c>
      <c r="DC674" s="1">
        <v>6.3E-2</v>
      </c>
      <c r="DE674" s="2"/>
      <c r="DF674" s="1" t="s">
        <v>1667</v>
      </c>
      <c r="DG674" s="1">
        <v>23</v>
      </c>
      <c r="DH674" s="1">
        <v>2</v>
      </c>
      <c r="DI674" s="1">
        <v>1</v>
      </c>
      <c r="DJ674" s="1">
        <v>3</v>
      </c>
      <c r="DK674" s="1">
        <v>-1</v>
      </c>
      <c r="DL674" s="1">
        <v>26</v>
      </c>
      <c r="DM674" s="1">
        <v>26</v>
      </c>
      <c r="DN674" s="1">
        <v>22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32</v>
      </c>
      <c r="DU674" s="1">
        <v>6.3E-2</v>
      </c>
    </row>
    <row r="675" spans="1:125" x14ac:dyDescent="0.2">
      <c r="A675" s="2" t="s">
        <v>640</v>
      </c>
      <c r="B675" s="1" t="s">
        <v>819</v>
      </c>
      <c r="C675" s="1">
        <v>19</v>
      </c>
      <c r="D675" s="1">
        <v>1</v>
      </c>
      <c r="E675" s="1">
        <v>2</v>
      </c>
      <c r="F675" s="1">
        <v>3</v>
      </c>
      <c r="G675" s="1">
        <v>-4</v>
      </c>
      <c r="H675" s="1">
        <v>29</v>
      </c>
      <c r="I675" s="1">
        <v>40</v>
      </c>
      <c r="J675" s="1">
        <v>11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10</v>
      </c>
      <c r="Q675" s="1">
        <v>0.1</v>
      </c>
      <c r="S675" s="1" t="s">
        <v>611</v>
      </c>
      <c r="T675" s="1" t="s">
        <v>813</v>
      </c>
      <c r="U675" s="1">
        <v>34</v>
      </c>
      <c r="V675" s="1">
        <v>0</v>
      </c>
      <c r="W675" s="1">
        <v>3</v>
      </c>
      <c r="X675" s="1">
        <v>3</v>
      </c>
      <c r="Y675" s="1">
        <v>-2</v>
      </c>
      <c r="Z675" s="1">
        <v>8</v>
      </c>
      <c r="AA675" s="1">
        <v>30</v>
      </c>
      <c r="AB675" s="1">
        <v>82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29</v>
      </c>
      <c r="AI675" s="1">
        <v>0</v>
      </c>
      <c r="AK675" s="2" t="s">
        <v>1230</v>
      </c>
      <c r="AL675" s="1" t="s">
        <v>808</v>
      </c>
      <c r="AM675" s="1">
        <v>15</v>
      </c>
      <c r="AN675" s="1">
        <v>2</v>
      </c>
      <c r="AO675" s="1">
        <v>1</v>
      </c>
      <c r="AP675" s="1">
        <v>3</v>
      </c>
      <c r="AQ675" s="1">
        <v>-4</v>
      </c>
      <c r="AR675" s="1">
        <v>2</v>
      </c>
      <c r="AS675" s="1">
        <v>13</v>
      </c>
      <c r="AT675" s="1">
        <v>1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21</v>
      </c>
      <c r="BA675" s="1">
        <v>9.5000000000000001E-2</v>
      </c>
      <c r="BC675" s="2" t="s">
        <v>235</v>
      </c>
      <c r="BD675" s="1" t="s">
        <v>802</v>
      </c>
      <c r="BE675" s="1">
        <v>1</v>
      </c>
      <c r="BF675" s="1">
        <v>0</v>
      </c>
      <c r="BG675" s="1">
        <v>1</v>
      </c>
      <c r="BH675" s="1">
        <v>1</v>
      </c>
      <c r="BI675" s="1">
        <v>-1</v>
      </c>
      <c r="BJ675" s="1">
        <v>0</v>
      </c>
      <c r="BK675" s="1">
        <v>1</v>
      </c>
      <c r="BL675" s="1">
        <v>1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 t="s">
        <v>1231</v>
      </c>
      <c r="BU675" s="2" t="s">
        <v>1232</v>
      </c>
      <c r="BV675" s="1" t="s">
        <v>809</v>
      </c>
      <c r="BW675" s="1">
        <v>17</v>
      </c>
      <c r="BX675" s="1">
        <v>1</v>
      </c>
      <c r="BY675" s="1">
        <v>2</v>
      </c>
      <c r="BZ675" s="1">
        <v>3</v>
      </c>
      <c r="CA675" s="1">
        <v>-6</v>
      </c>
      <c r="CB675" s="1">
        <v>0</v>
      </c>
      <c r="CC675" s="1">
        <v>6</v>
      </c>
      <c r="CD675" s="1">
        <v>25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14</v>
      </c>
      <c r="CK675" s="1">
        <v>7.0999999999999994E-2</v>
      </c>
      <c r="CL675" s="1" t="s">
        <v>797</v>
      </c>
      <c r="CM675" s="1" t="s">
        <v>995</v>
      </c>
      <c r="CN675" s="1" t="s">
        <v>817</v>
      </c>
      <c r="CO675" s="1">
        <v>12</v>
      </c>
      <c r="CP675" s="1">
        <v>0</v>
      </c>
      <c r="CQ675" s="1">
        <v>3</v>
      </c>
      <c r="CR675" s="1">
        <v>3</v>
      </c>
      <c r="CS675" s="1">
        <v>4</v>
      </c>
      <c r="CT675" s="1">
        <v>0</v>
      </c>
      <c r="CU675" s="1">
        <v>22</v>
      </c>
      <c r="CV675" s="1">
        <v>16</v>
      </c>
      <c r="CW675" s="1">
        <v>0</v>
      </c>
      <c r="CX675" s="1">
        <v>0</v>
      </c>
      <c r="CY675" s="1">
        <v>0</v>
      </c>
      <c r="CZ675" s="1">
        <v>0</v>
      </c>
      <c r="DA675" s="1">
        <v>0</v>
      </c>
      <c r="DB675" s="1">
        <v>12</v>
      </c>
      <c r="DC675" s="1">
        <v>0</v>
      </c>
      <c r="DE675" s="2"/>
      <c r="DF675" s="1" t="s">
        <v>995</v>
      </c>
      <c r="DG675" s="1">
        <v>12</v>
      </c>
      <c r="DH675" s="1">
        <v>0</v>
      </c>
      <c r="DI675" s="1">
        <v>3</v>
      </c>
      <c r="DJ675" s="1">
        <v>3</v>
      </c>
      <c r="DK675" s="1">
        <v>4</v>
      </c>
      <c r="DL675" s="1">
        <v>0</v>
      </c>
      <c r="DM675" s="1">
        <v>22</v>
      </c>
      <c r="DN675" s="1">
        <v>16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12</v>
      </c>
      <c r="DU675" s="1">
        <v>0</v>
      </c>
    </row>
    <row r="676" spans="1:125" x14ac:dyDescent="0.2">
      <c r="A676" s="2" t="s">
        <v>1233</v>
      </c>
      <c r="B676" s="1" t="s">
        <v>806</v>
      </c>
      <c r="C676" s="1">
        <v>11</v>
      </c>
      <c r="D676" s="1">
        <v>1</v>
      </c>
      <c r="E676" s="1">
        <v>2</v>
      </c>
      <c r="F676" s="1">
        <v>3</v>
      </c>
      <c r="G676" s="1">
        <v>-1</v>
      </c>
      <c r="H676" s="1">
        <v>2</v>
      </c>
      <c r="I676" s="1">
        <v>12</v>
      </c>
      <c r="J676" s="1">
        <v>9</v>
      </c>
      <c r="K676" s="1">
        <v>0</v>
      </c>
      <c r="L676" s="1">
        <v>0</v>
      </c>
      <c r="M676" s="1">
        <v>0</v>
      </c>
      <c r="N676" s="1">
        <v>0</v>
      </c>
      <c r="O676" s="1">
        <v>1</v>
      </c>
      <c r="P676" s="1">
        <v>6</v>
      </c>
      <c r="Q676" s="1">
        <v>0.16700000000000001</v>
      </c>
      <c r="S676" s="1" t="s">
        <v>130</v>
      </c>
      <c r="T676" s="1" t="s">
        <v>800</v>
      </c>
      <c r="U676" s="1">
        <v>18</v>
      </c>
      <c r="V676" s="1">
        <v>1</v>
      </c>
      <c r="W676" s="1">
        <v>2</v>
      </c>
      <c r="X676" s="1">
        <v>3</v>
      </c>
      <c r="Y676" s="1">
        <v>-2</v>
      </c>
      <c r="Z676" s="1">
        <v>2</v>
      </c>
      <c r="AA676" s="1">
        <v>12</v>
      </c>
      <c r="AB676" s="1">
        <v>6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20</v>
      </c>
      <c r="AI676" s="1">
        <v>0.05</v>
      </c>
      <c r="AK676" s="2" t="s">
        <v>386</v>
      </c>
      <c r="AL676" s="1" t="s">
        <v>825</v>
      </c>
      <c r="AM676" s="1">
        <v>40</v>
      </c>
      <c r="AN676" s="1">
        <v>1</v>
      </c>
      <c r="AO676" s="1">
        <v>2</v>
      </c>
      <c r="AP676" s="1">
        <v>3</v>
      </c>
      <c r="AQ676" s="1">
        <v>-2</v>
      </c>
      <c r="AR676" s="1">
        <v>71</v>
      </c>
      <c r="AS676" s="1">
        <v>22</v>
      </c>
      <c r="AT676" s="1">
        <v>2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50</v>
      </c>
      <c r="BA676" s="1">
        <v>0.02</v>
      </c>
      <c r="BC676" s="2" t="s">
        <v>1041</v>
      </c>
      <c r="BD676" s="1" t="s">
        <v>814</v>
      </c>
      <c r="BE676" s="1">
        <v>11</v>
      </c>
      <c r="BF676" s="1">
        <v>0</v>
      </c>
      <c r="BG676" s="1">
        <v>1</v>
      </c>
      <c r="BH676" s="1">
        <v>1</v>
      </c>
      <c r="BI676" s="1">
        <v>-2</v>
      </c>
      <c r="BJ676" s="1">
        <v>0</v>
      </c>
      <c r="BK676" s="1">
        <v>2</v>
      </c>
      <c r="BL676" s="1">
        <v>7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13</v>
      </c>
      <c r="BS676" s="1">
        <v>0</v>
      </c>
      <c r="BU676" s="2" t="s">
        <v>475</v>
      </c>
      <c r="BV676" s="1" t="s">
        <v>799</v>
      </c>
      <c r="BW676" s="1">
        <v>13</v>
      </c>
      <c r="BX676" s="1">
        <v>2</v>
      </c>
      <c r="BY676" s="1">
        <v>1</v>
      </c>
      <c r="BZ676" s="1">
        <v>3</v>
      </c>
      <c r="CA676" s="1">
        <v>3</v>
      </c>
      <c r="CB676" s="1">
        <v>0</v>
      </c>
      <c r="CC676" s="1">
        <v>9</v>
      </c>
      <c r="CD676" s="1">
        <v>5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15</v>
      </c>
      <c r="CK676" s="1">
        <v>0.13300000000000001</v>
      </c>
      <c r="CL676" s="1" t="s">
        <v>797</v>
      </c>
      <c r="CM676" s="1" t="s">
        <v>426</v>
      </c>
      <c r="CN676" s="1" t="s">
        <v>808</v>
      </c>
      <c r="CO676" s="1">
        <v>38</v>
      </c>
      <c r="CP676" s="1">
        <v>0</v>
      </c>
      <c r="CQ676" s="1">
        <v>3</v>
      </c>
      <c r="CR676" s="1">
        <v>3</v>
      </c>
      <c r="CS676" s="1">
        <v>-5</v>
      </c>
      <c r="CT676" s="1">
        <v>4</v>
      </c>
      <c r="CU676" s="1">
        <v>73</v>
      </c>
      <c r="CV676" s="1">
        <v>17</v>
      </c>
      <c r="CW676" s="1">
        <v>0</v>
      </c>
      <c r="CX676" s="1">
        <v>0</v>
      </c>
      <c r="CY676" s="1">
        <v>0</v>
      </c>
      <c r="CZ676" s="1">
        <v>0</v>
      </c>
      <c r="DA676" s="1">
        <v>0</v>
      </c>
      <c r="DB676" s="1">
        <v>42</v>
      </c>
      <c r="DC676" s="1">
        <v>0</v>
      </c>
      <c r="DE676" s="2"/>
      <c r="DF676" s="1" t="s">
        <v>426</v>
      </c>
      <c r="DG676" s="1">
        <v>38</v>
      </c>
      <c r="DH676" s="1">
        <v>0</v>
      </c>
      <c r="DI676" s="1">
        <v>3</v>
      </c>
      <c r="DJ676" s="1">
        <v>3</v>
      </c>
      <c r="DK676" s="1">
        <v>-5</v>
      </c>
      <c r="DL676" s="1">
        <v>4</v>
      </c>
      <c r="DM676" s="1">
        <v>73</v>
      </c>
      <c r="DN676" s="1">
        <v>17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42</v>
      </c>
      <c r="DU676" s="1">
        <v>0</v>
      </c>
    </row>
    <row r="677" spans="1:125" x14ac:dyDescent="0.2">
      <c r="A677" s="2" t="s">
        <v>1234</v>
      </c>
      <c r="B677" s="1" t="s">
        <v>821</v>
      </c>
      <c r="C677" s="1">
        <v>28</v>
      </c>
      <c r="D677" s="1">
        <v>1</v>
      </c>
      <c r="E677" s="1">
        <v>2</v>
      </c>
      <c r="F677" s="1">
        <v>3</v>
      </c>
      <c r="G677" s="1">
        <v>-6</v>
      </c>
      <c r="H677" s="1">
        <v>28</v>
      </c>
      <c r="I677" s="1">
        <v>21</v>
      </c>
      <c r="J677" s="1">
        <v>5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2</v>
      </c>
      <c r="Q677" s="1">
        <v>0.5</v>
      </c>
      <c r="S677" s="1" t="s">
        <v>635</v>
      </c>
      <c r="T677" s="1" t="s">
        <v>814</v>
      </c>
      <c r="U677" s="1">
        <v>50</v>
      </c>
      <c r="V677" s="1">
        <v>0</v>
      </c>
      <c r="W677" s="1">
        <v>3</v>
      </c>
      <c r="X677" s="1">
        <v>3</v>
      </c>
      <c r="Y677" s="1">
        <v>-10</v>
      </c>
      <c r="Z677" s="1">
        <v>24</v>
      </c>
      <c r="AA677" s="1">
        <v>88</v>
      </c>
      <c r="AB677" s="1">
        <v>77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35</v>
      </c>
      <c r="AI677" s="1">
        <v>0</v>
      </c>
      <c r="AK677" s="2" t="s">
        <v>230</v>
      </c>
      <c r="AL677" s="1" t="s">
        <v>823</v>
      </c>
      <c r="AM677" s="1">
        <v>13</v>
      </c>
      <c r="AN677" s="1">
        <v>0</v>
      </c>
      <c r="AO677" s="1">
        <v>3</v>
      </c>
      <c r="AP677" s="1">
        <v>3</v>
      </c>
      <c r="AQ677" s="1">
        <v>-5</v>
      </c>
      <c r="AR677" s="1">
        <v>16</v>
      </c>
      <c r="AS677" s="1">
        <v>8</v>
      </c>
      <c r="AT677" s="1">
        <v>1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4</v>
      </c>
      <c r="BA677" s="1">
        <v>0</v>
      </c>
      <c r="BC677" s="2" t="s">
        <v>145</v>
      </c>
      <c r="BD677" s="1" t="s">
        <v>801</v>
      </c>
      <c r="BE677" s="1">
        <v>26</v>
      </c>
      <c r="BF677" s="1">
        <v>1</v>
      </c>
      <c r="BG677" s="1">
        <v>0</v>
      </c>
      <c r="BH677" s="1">
        <v>1</v>
      </c>
      <c r="BI677" s="1">
        <v>1</v>
      </c>
      <c r="BJ677" s="1">
        <v>67</v>
      </c>
      <c r="BK677" s="1">
        <v>50</v>
      </c>
      <c r="BL677" s="1">
        <v>15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16</v>
      </c>
      <c r="BS677" s="1">
        <v>6.3E-2</v>
      </c>
      <c r="BU677" s="2" t="s">
        <v>443</v>
      </c>
      <c r="BV677" s="1" t="s">
        <v>815</v>
      </c>
      <c r="BW677" s="1">
        <v>34</v>
      </c>
      <c r="BX677" s="1">
        <v>3</v>
      </c>
      <c r="BY677" s="1">
        <v>0</v>
      </c>
      <c r="BZ677" s="1">
        <v>3</v>
      </c>
      <c r="CA677" s="1">
        <v>-2</v>
      </c>
      <c r="CB677" s="1">
        <v>21</v>
      </c>
      <c r="CC677" s="1">
        <v>41</v>
      </c>
      <c r="CD677" s="1">
        <v>20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26</v>
      </c>
      <c r="CK677" s="1">
        <v>0.115</v>
      </c>
      <c r="CL677" s="1" t="s">
        <v>797</v>
      </c>
      <c r="CM677" s="1" t="s">
        <v>1668</v>
      </c>
      <c r="CN677" s="1" t="s">
        <v>821</v>
      </c>
      <c r="CO677" s="1">
        <v>12</v>
      </c>
      <c r="CP677" s="1">
        <v>2</v>
      </c>
      <c r="CQ677" s="1">
        <v>1</v>
      </c>
      <c r="CR677" s="1">
        <v>3</v>
      </c>
      <c r="CS677" s="1">
        <v>0</v>
      </c>
      <c r="CT677" s="1">
        <v>0</v>
      </c>
      <c r="CU677" s="1">
        <v>5</v>
      </c>
      <c r="CV677" s="1">
        <v>4</v>
      </c>
      <c r="CW677" s="1">
        <v>0</v>
      </c>
      <c r="CX677" s="1">
        <v>0</v>
      </c>
      <c r="CY677" s="1">
        <v>0</v>
      </c>
      <c r="CZ677" s="1">
        <v>0</v>
      </c>
      <c r="DA677" s="1">
        <v>0</v>
      </c>
      <c r="DB677" s="1">
        <v>12</v>
      </c>
      <c r="DC677" s="1">
        <v>0.16700000000000001</v>
      </c>
      <c r="DE677" s="2"/>
      <c r="DF677" s="1" t="s">
        <v>1668</v>
      </c>
      <c r="DG677" s="1">
        <v>12</v>
      </c>
      <c r="DH677" s="1">
        <v>2</v>
      </c>
      <c r="DI677" s="1">
        <v>1</v>
      </c>
      <c r="DJ677" s="1">
        <v>3</v>
      </c>
      <c r="DK677" s="1">
        <v>0</v>
      </c>
      <c r="DL677" s="1">
        <v>0</v>
      </c>
      <c r="DM677" s="1">
        <v>5</v>
      </c>
      <c r="DN677" s="1">
        <v>4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12</v>
      </c>
      <c r="DU677" s="1">
        <v>0.16700000000000001</v>
      </c>
    </row>
    <row r="678" spans="1:125" x14ac:dyDescent="0.2">
      <c r="A678" s="2" t="s">
        <v>1235</v>
      </c>
      <c r="B678" s="1" t="s">
        <v>794</v>
      </c>
      <c r="C678" s="1">
        <v>48</v>
      </c>
      <c r="D678" s="1">
        <v>1</v>
      </c>
      <c r="E678" s="1">
        <v>2</v>
      </c>
      <c r="F678" s="1">
        <v>3</v>
      </c>
      <c r="G678" s="1">
        <v>-14</v>
      </c>
      <c r="H678" s="1">
        <v>20</v>
      </c>
      <c r="I678" s="1">
        <v>46</v>
      </c>
      <c r="J678" s="1">
        <v>42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27</v>
      </c>
      <c r="Q678" s="1">
        <v>3.6999999999999998E-2</v>
      </c>
      <c r="S678" s="1" t="s">
        <v>150</v>
      </c>
      <c r="T678" s="1" t="s">
        <v>807</v>
      </c>
      <c r="U678" s="1">
        <v>26</v>
      </c>
      <c r="V678" s="1">
        <v>1</v>
      </c>
      <c r="W678" s="1">
        <v>2</v>
      </c>
      <c r="X678" s="1">
        <v>3</v>
      </c>
      <c r="Y678" s="1">
        <v>-6</v>
      </c>
      <c r="Z678" s="1">
        <v>71</v>
      </c>
      <c r="AA678" s="1">
        <v>36</v>
      </c>
      <c r="AB678" s="1">
        <v>4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12</v>
      </c>
      <c r="AI678" s="1">
        <v>8.3000000000000004E-2</v>
      </c>
      <c r="AK678" s="2" t="s">
        <v>286</v>
      </c>
      <c r="AL678" s="1" t="s">
        <v>799</v>
      </c>
      <c r="AM678" s="1">
        <v>35</v>
      </c>
      <c r="AN678" s="1">
        <v>2</v>
      </c>
      <c r="AO678" s="1">
        <v>1</v>
      </c>
      <c r="AP678" s="1">
        <v>3</v>
      </c>
      <c r="AQ678" s="1">
        <v>-6</v>
      </c>
      <c r="AR678" s="1">
        <v>12</v>
      </c>
      <c r="AS678" s="1">
        <v>22</v>
      </c>
      <c r="AT678" s="1">
        <v>13</v>
      </c>
      <c r="AU678" s="1">
        <v>0</v>
      </c>
      <c r="AV678" s="1">
        <v>0</v>
      </c>
      <c r="AW678" s="1">
        <v>0</v>
      </c>
      <c r="AX678" s="1">
        <v>0</v>
      </c>
      <c r="AY678" s="1">
        <v>1</v>
      </c>
      <c r="AZ678" s="1">
        <v>54</v>
      </c>
      <c r="BA678" s="1">
        <v>3.6999999999999998E-2</v>
      </c>
      <c r="BC678" s="2" t="s">
        <v>700</v>
      </c>
      <c r="BD678" s="1" t="s">
        <v>820</v>
      </c>
      <c r="BE678" s="1">
        <v>1</v>
      </c>
      <c r="BF678" s="1">
        <v>0</v>
      </c>
      <c r="BG678" s="1">
        <v>1</v>
      </c>
      <c r="BH678" s="1">
        <v>1</v>
      </c>
      <c r="BI678" s="1">
        <v>-1</v>
      </c>
      <c r="BJ678" s="1">
        <v>0</v>
      </c>
      <c r="BK678" s="1">
        <v>0</v>
      </c>
      <c r="BL678" s="1">
        <v>1</v>
      </c>
      <c r="BM678" s="1">
        <v>0</v>
      </c>
      <c r="BN678" s="1">
        <v>1</v>
      </c>
      <c r="BO678" s="1">
        <v>0</v>
      </c>
      <c r="BP678" s="1">
        <v>0</v>
      </c>
      <c r="BQ678" s="1">
        <v>0</v>
      </c>
      <c r="BR678" s="1">
        <v>0</v>
      </c>
      <c r="BS678" s="1" t="s">
        <v>1231</v>
      </c>
      <c r="BU678" s="2" t="s">
        <v>523</v>
      </c>
      <c r="BV678" s="1" t="s">
        <v>819</v>
      </c>
      <c r="BW678" s="1">
        <v>9</v>
      </c>
      <c r="BX678" s="1">
        <v>0</v>
      </c>
      <c r="BY678" s="1">
        <v>3</v>
      </c>
      <c r="BZ678" s="1">
        <v>3</v>
      </c>
      <c r="CA678" s="1">
        <v>2</v>
      </c>
      <c r="CB678" s="1">
        <v>7</v>
      </c>
      <c r="CC678" s="1">
        <v>20</v>
      </c>
      <c r="CD678" s="1">
        <v>3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4</v>
      </c>
      <c r="CK678" s="1">
        <v>0</v>
      </c>
      <c r="CL678" s="1" t="s">
        <v>797</v>
      </c>
      <c r="CM678" s="1" t="s">
        <v>898</v>
      </c>
      <c r="CN678" s="1" t="s">
        <v>814</v>
      </c>
      <c r="CO678" s="1">
        <v>36</v>
      </c>
      <c r="CP678" s="1">
        <v>0</v>
      </c>
      <c r="CQ678" s="1">
        <v>3</v>
      </c>
      <c r="CR678" s="1">
        <v>3</v>
      </c>
      <c r="CS678" s="1">
        <v>0</v>
      </c>
      <c r="CT678" s="1">
        <v>14</v>
      </c>
      <c r="CU678" s="1">
        <v>70</v>
      </c>
      <c r="CV678" s="1">
        <v>54</v>
      </c>
      <c r="CW678" s="1">
        <v>0</v>
      </c>
      <c r="CX678" s="1">
        <v>1</v>
      </c>
      <c r="CY678" s="1">
        <v>0</v>
      </c>
      <c r="CZ678" s="1">
        <v>0</v>
      </c>
      <c r="DA678" s="1">
        <v>0</v>
      </c>
      <c r="DB678" s="1">
        <v>29</v>
      </c>
      <c r="DC678" s="1">
        <v>0</v>
      </c>
      <c r="DE678" s="2"/>
      <c r="DF678" s="1" t="s">
        <v>898</v>
      </c>
      <c r="DG678" s="1">
        <v>36</v>
      </c>
      <c r="DH678" s="1">
        <v>0</v>
      </c>
      <c r="DI678" s="1">
        <v>3</v>
      </c>
      <c r="DJ678" s="1">
        <v>3</v>
      </c>
      <c r="DK678" s="1">
        <v>0</v>
      </c>
      <c r="DL678" s="1">
        <v>14</v>
      </c>
      <c r="DM678" s="1">
        <v>70</v>
      </c>
      <c r="DN678" s="1">
        <v>54</v>
      </c>
      <c r="DO678" s="1">
        <v>0</v>
      </c>
      <c r="DP678" s="1">
        <v>1</v>
      </c>
      <c r="DQ678" s="1">
        <v>0</v>
      </c>
      <c r="DR678" s="1">
        <v>0</v>
      </c>
      <c r="DS678" s="1">
        <v>0</v>
      </c>
      <c r="DT678" s="1">
        <v>29</v>
      </c>
      <c r="DU678" s="1">
        <v>0</v>
      </c>
    </row>
    <row r="679" spans="1:125" x14ac:dyDescent="0.2">
      <c r="A679" s="2" t="s">
        <v>420</v>
      </c>
      <c r="B679" s="1" t="s">
        <v>812</v>
      </c>
      <c r="C679" s="1">
        <v>8</v>
      </c>
      <c r="D679" s="1">
        <v>2</v>
      </c>
      <c r="E679" s="1">
        <v>1</v>
      </c>
      <c r="F679" s="1">
        <v>3</v>
      </c>
      <c r="G679" s="1">
        <v>-1</v>
      </c>
      <c r="H679" s="1">
        <v>0</v>
      </c>
      <c r="I679" s="1">
        <v>6</v>
      </c>
      <c r="J679" s="1">
        <v>4</v>
      </c>
      <c r="K679" s="1">
        <v>0</v>
      </c>
      <c r="L679" s="1">
        <v>0</v>
      </c>
      <c r="M679" s="1">
        <v>0</v>
      </c>
      <c r="N679" s="1">
        <v>0</v>
      </c>
      <c r="O679" s="1">
        <v>1</v>
      </c>
      <c r="P679" s="1">
        <v>11</v>
      </c>
      <c r="Q679" s="1">
        <v>0.182</v>
      </c>
      <c r="S679" s="1" t="s">
        <v>1236</v>
      </c>
      <c r="T679" s="1" t="s">
        <v>825</v>
      </c>
      <c r="U679" s="1">
        <v>9</v>
      </c>
      <c r="V679" s="1">
        <v>1</v>
      </c>
      <c r="W679" s="1">
        <v>2</v>
      </c>
      <c r="X679" s="1">
        <v>3</v>
      </c>
      <c r="Y679" s="1">
        <v>1</v>
      </c>
      <c r="Z679" s="1">
        <v>9</v>
      </c>
      <c r="AA679" s="1">
        <v>6</v>
      </c>
      <c r="AB679" s="1">
        <v>5</v>
      </c>
      <c r="AC679" s="1">
        <v>1</v>
      </c>
      <c r="AD679" s="1">
        <v>0</v>
      </c>
      <c r="AE679" s="1">
        <v>0</v>
      </c>
      <c r="AF679" s="1">
        <v>0</v>
      </c>
      <c r="AG679" s="1">
        <v>0</v>
      </c>
      <c r="AH679" s="1">
        <v>11</v>
      </c>
      <c r="AI679" s="1">
        <v>9.0999999999999998E-2</v>
      </c>
      <c r="AK679" s="2" t="s">
        <v>1072</v>
      </c>
      <c r="AL679" s="1" t="s">
        <v>813</v>
      </c>
      <c r="AM679" s="1">
        <v>29</v>
      </c>
      <c r="AN679" s="1">
        <v>1</v>
      </c>
      <c r="AO679" s="1">
        <v>2</v>
      </c>
      <c r="AP679" s="1">
        <v>3</v>
      </c>
      <c r="AQ679" s="1">
        <v>0</v>
      </c>
      <c r="AR679" s="1">
        <v>33</v>
      </c>
      <c r="AS679" s="1">
        <v>58</v>
      </c>
      <c r="AT679" s="1">
        <v>26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17</v>
      </c>
      <c r="BA679" s="1">
        <v>5.8999999999999997E-2</v>
      </c>
      <c r="BC679" s="2" t="s">
        <v>268</v>
      </c>
      <c r="BD679" s="1" t="s">
        <v>795</v>
      </c>
      <c r="BE679" s="1">
        <v>2</v>
      </c>
      <c r="BF679" s="1">
        <v>0</v>
      </c>
      <c r="BG679" s="1">
        <v>1</v>
      </c>
      <c r="BH679" s="1">
        <v>1</v>
      </c>
      <c r="BI679" s="1">
        <v>1</v>
      </c>
      <c r="BJ679" s="1">
        <v>6</v>
      </c>
      <c r="BK679" s="1">
        <v>5</v>
      </c>
      <c r="BL679" s="1">
        <v>1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2</v>
      </c>
      <c r="BS679" s="1">
        <v>0</v>
      </c>
      <c r="BU679" s="2" t="s">
        <v>992</v>
      </c>
      <c r="BV679" s="1" t="s">
        <v>813</v>
      </c>
      <c r="BW679" s="1">
        <v>13</v>
      </c>
      <c r="BX679" s="1">
        <v>0</v>
      </c>
      <c r="BY679" s="1">
        <v>3</v>
      </c>
      <c r="BZ679" s="1">
        <v>3</v>
      </c>
      <c r="CA679" s="1">
        <v>4</v>
      </c>
      <c r="CB679" s="1">
        <v>4</v>
      </c>
      <c r="CC679" s="1">
        <v>9</v>
      </c>
      <c r="CD679" s="1">
        <v>9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12</v>
      </c>
      <c r="CK679" s="1">
        <v>0</v>
      </c>
      <c r="CL679" s="1" t="s">
        <v>797</v>
      </c>
      <c r="CM679" s="1" t="s">
        <v>1090</v>
      </c>
      <c r="CN679" s="1" t="s">
        <v>817</v>
      </c>
      <c r="CO679" s="1">
        <v>7</v>
      </c>
      <c r="CP679" s="1">
        <v>2</v>
      </c>
      <c r="CQ679" s="1">
        <v>1</v>
      </c>
      <c r="CR679" s="1">
        <v>3</v>
      </c>
      <c r="CS679" s="1">
        <v>4</v>
      </c>
      <c r="CT679" s="1">
        <v>2</v>
      </c>
      <c r="CU679" s="1">
        <v>1</v>
      </c>
      <c r="CV679" s="1">
        <v>11</v>
      </c>
      <c r="CW679" s="1">
        <v>0</v>
      </c>
      <c r="CX679" s="1">
        <v>0</v>
      </c>
      <c r="CY679" s="1">
        <v>0</v>
      </c>
      <c r="CZ679" s="1">
        <v>0</v>
      </c>
      <c r="DA679" s="1">
        <v>1</v>
      </c>
      <c r="DB679" s="1">
        <v>4</v>
      </c>
      <c r="DC679" s="1">
        <v>0.5</v>
      </c>
      <c r="DE679" s="2"/>
      <c r="DF679" s="1" t="s">
        <v>1090</v>
      </c>
      <c r="DG679" s="1">
        <v>7</v>
      </c>
      <c r="DH679" s="1">
        <v>2</v>
      </c>
      <c r="DI679" s="1">
        <v>1</v>
      </c>
      <c r="DJ679" s="1">
        <v>3</v>
      </c>
      <c r="DK679" s="1">
        <v>4</v>
      </c>
      <c r="DL679" s="1">
        <v>2</v>
      </c>
      <c r="DM679" s="1">
        <v>1</v>
      </c>
      <c r="DN679" s="1">
        <v>11</v>
      </c>
      <c r="DO679" s="1">
        <v>0</v>
      </c>
      <c r="DP679" s="1">
        <v>0</v>
      </c>
      <c r="DQ679" s="1">
        <v>0</v>
      </c>
      <c r="DR679" s="1">
        <v>0</v>
      </c>
      <c r="DS679" s="1">
        <v>1</v>
      </c>
      <c r="DT679" s="1">
        <v>4</v>
      </c>
      <c r="DU679" s="1">
        <v>0.5</v>
      </c>
    </row>
    <row r="680" spans="1:125" x14ac:dyDescent="0.2">
      <c r="A680" s="2" t="s">
        <v>608</v>
      </c>
      <c r="B680" s="1" t="s">
        <v>808</v>
      </c>
      <c r="C680" s="1">
        <v>24</v>
      </c>
      <c r="D680" s="1">
        <v>0</v>
      </c>
      <c r="E680" s="1">
        <v>3</v>
      </c>
      <c r="F680" s="1">
        <v>3</v>
      </c>
      <c r="G680" s="1">
        <v>1</v>
      </c>
      <c r="H680" s="1">
        <v>12</v>
      </c>
      <c r="I680" s="1">
        <v>9</v>
      </c>
      <c r="J680" s="1">
        <v>23</v>
      </c>
      <c r="K680" s="1">
        <v>0</v>
      </c>
      <c r="L680" s="1">
        <v>0</v>
      </c>
      <c r="M680" s="1">
        <v>0</v>
      </c>
      <c r="N680" s="1">
        <v>2</v>
      </c>
      <c r="O680" s="1">
        <v>0</v>
      </c>
      <c r="P680" s="1">
        <v>19</v>
      </c>
      <c r="Q680" s="1">
        <v>0</v>
      </c>
      <c r="S680" s="1" t="s">
        <v>1237</v>
      </c>
      <c r="T680" s="1" t="s">
        <v>802</v>
      </c>
      <c r="U680" s="1">
        <v>19</v>
      </c>
      <c r="V680" s="1">
        <v>0</v>
      </c>
      <c r="W680" s="1">
        <v>3</v>
      </c>
      <c r="X680" s="1">
        <v>3</v>
      </c>
      <c r="Y680" s="1">
        <v>4</v>
      </c>
      <c r="Z680" s="1">
        <v>105</v>
      </c>
      <c r="AA680" s="1">
        <v>19</v>
      </c>
      <c r="AB680" s="1">
        <v>2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1</v>
      </c>
      <c r="AI680" s="1">
        <v>0</v>
      </c>
      <c r="AK680" s="2" t="s">
        <v>485</v>
      </c>
      <c r="AL680" s="1" t="s">
        <v>817</v>
      </c>
      <c r="AM680" s="1">
        <v>14</v>
      </c>
      <c r="AN680" s="1">
        <v>3</v>
      </c>
      <c r="AO680" s="1">
        <v>0</v>
      </c>
      <c r="AP680" s="1">
        <v>3</v>
      </c>
      <c r="AQ680" s="1">
        <v>-5</v>
      </c>
      <c r="AR680" s="1">
        <v>8</v>
      </c>
      <c r="AS680" s="1">
        <v>7</v>
      </c>
      <c r="AT680" s="1">
        <v>6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24</v>
      </c>
      <c r="BA680" s="1">
        <v>0.125</v>
      </c>
      <c r="BC680" s="2" t="s">
        <v>229</v>
      </c>
      <c r="BD680" s="1" t="s">
        <v>829</v>
      </c>
      <c r="BE680" s="1">
        <v>11</v>
      </c>
      <c r="BF680" s="1">
        <v>1</v>
      </c>
      <c r="BG680" s="1">
        <v>0</v>
      </c>
      <c r="BH680" s="1">
        <v>1</v>
      </c>
      <c r="BI680" s="1">
        <v>-8</v>
      </c>
      <c r="BJ680" s="1">
        <v>2</v>
      </c>
      <c r="BK680" s="1">
        <v>17</v>
      </c>
      <c r="BL680" s="1">
        <v>2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17</v>
      </c>
      <c r="BS680" s="1">
        <v>5.8999999999999997E-2</v>
      </c>
      <c r="BU680" s="2" t="s">
        <v>1072</v>
      </c>
      <c r="BV680" s="1" t="s">
        <v>813</v>
      </c>
      <c r="BW680" s="1">
        <v>53</v>
      </c>
      <c r="BX680" s="1">
        <v>0</v>
      </c>
      <c r="BY680" s="1">
        <v>3</v>
      </c>
      <c r="BZ680" s="1">
        <v>3</v>
      </c>
      <c r="CA680" s="1">
        <v>-10</v>
      </c>
      <c r="CB680" s="1">
        <v>149</v>
      </c>
      <c r="CC680" s="1">
        <v>58</v>
      </c>
      <c r="CD680" s="1">
        <v>59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50</v>
      </c>
      <c r="CK680" s="1">
        <v>0</v>
      </c>
      <c r="CL680" s="1" t="s">
        <v>797</v>
      </c>
      <c r="CM680" s="1" t="s">
        <v>1669</v>
      </c>
      <c r="CN680" s="1" t="s">
        <v>823</v>
      </c>
      <c r="CO680" s="1">
        <v>5</v>
      </c>
      <c r="CP680" s="1">
        <v>0</v>
      </c>
      <c r="CQ680" s="1">
        <v>3</v>
      </c>
      <c r="CR680" s="1">
        <v>3</v>
      </c>
      <c r="CS680" s="1">
        <v>3</v>
      </c>
      <c r="CT680" s="1">
        <v>2</v>
      </c>
      <c r="CU680" s="1">
        <v>11</v>
      </c>
      <c r="CV680" s="1">
        <v>3</v>
      </c>
      <c r="CW680" s="1">
        <v>0</v>
      </c>
      <c r="CX680" s="1">
        <v>0</v>
      </c>
      <c r="CY680" s="1">
        <v>0</v>
      </c>
      <c r="CZ680" s="1">
        <v>0</v>
      </c>
      <c r="DA680" s="1">
        <v>0</v>
      </c>
      <c r="DB680" s="1">
        <v>4</v>
      </c>
      <c r="DC680" s="1">
        <v>0</v>
      </c>
      <c r="DE680" s="2"/>
      <c r="DF680" s="1" t="s">
        <v>1669</v>
      </c>
      <c r="DG680" s="1">
        <v>5</v>
      </c>
      <c r="DH680" s="1">
        <v>0</v>
      </c>
      <c r="DI680" s="1">
        <v>3</v>
      </c>
      <c r="DJ680" s="1">
        <v>3</v>
      </c>
      <c r="DK680" s="1">
        <v>3</v>
      </c>
      <c r="DL680" s="1">
        <v>2</v>
      </c>
      <c r="DM680" s="1">
        <v>11</v>
      </c>
      <c r="DN680" s="1">
        <v>3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4</v>
      </c>
      <c r="DU680" s="1">
        <v>0</v>
      </c>
    </row>
    <row r="681" spans="1:125" x14ac:dyDescent="0.2">
      <c r="A681" s="2" t="s">
        <v>1237</v>
      </c>
      <c r="B681" s="1" t="s">
        <v>802</v>
      </c>
      <c r="C681" s="1">
        <v>45</v>
      </c>
      <c r="D681" s="1">
        <v>1</v>
      </c>
      <c r="E681" s="1">
        <v>2</v>
      </c>
      <c r="F681" s="1">
        <v>3</v>
      </c>
      <c r="G681" s="1">
        <v>2</v>
      </c>
      <c r="H681" s="1">
        <v>76</v>
      </c>
      <c r="I681" s="1">
        <v>30</v>
      </c>
      <c r="J681" s="1">
        <v>4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17</v>
      </c>
      <c r="Q681" s="1">
        <v>5.8999999999999997E-2</v>
      </c>
      <c r="S681" s="1" t="s">
        <v>413</v>
      </c>
      <c r="T681" s="1" t="s">
        <v>816</v>
      </c>
      <c r="U681" s="1">
        <v>56</v>
      </c>
      <c r="V681" s="1">
        <v>0</v>
      </c>
      <c r="W681" s="1">
        <v>3</v>
      </c>
      <c r="X681" s="1">
        <v>3</v>
      </c>
      <c r="Y681" s="1">
        <v>-6</v>
      </c>
      <c r="Z681" s="1">
        <v>105</v>
      </c>
      <c r="AA681" s="1">
        <v>59</v>
      </c>
      <c r="AB681" s="1">
        <v>5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20</v>
      </c>
      <c r="AI681" s="1">
        <v>0</v>
      </c>
      <c r="AK681" s="2" t="s">
        <v>510</v>
      </c>
      <c r="AL681" s="1" t="s">
        <v>815</v>
      </c>
      <c r="AM681" s="1">
        <v>11</v>
      </c>
      <c r="AN681" s="1">
        <v>1</v>
      </c>
      <c r="AO681" s="1">
        <v>2</v>
      </c>
      <c r="AP681" s="1">
        <v>3</v>
      </c>
      <c r="AQ681" s="1">
        <v>1</v>
      </c>
      <c r="AR681" s="1">
        <v>11</v>
      </c>
      <c r="AS681" s="1">
        <v>19</v>
      </c>
      <c r="AT681" s="1">
        <v>9</v>
      </c>
      <c r="AU681" s="1">
        <v>0</v>
      </c>
      <c r="AV681" s="1">
        <v>0</v>
      </c>
      <c r="AW681" s="1">
        <v>0</v>
      </c>
      <c r="AX681" s="1">
        <v>0</v>
      </c>
      <c r="AY681" s="1">
        <v>1</v>
      </c>
      <c r="AZ681" s="1">
        <v>8</v>
      </c>
      <c r="BA681" s="1">
        <v>0.125</v>
      </c>
      <c r="BC681" s="2" t="s">
        <v>144</v>
      </c>
      <c r="BD681" s="1" t="s">
        <v>810</v>
      </c>
      <c r="BE681" s="1">
        <v>5</v>
      </c>
      <c r="BF681" s="1">
        <v>0</v>
      </c>
      <c r="BG681" s="1">
        <v>1</v>
      </c>
      <c r="BH681" s="1">
        <v>1</v>
      </c>
      <c r="BI681" s="1">
        <v>-5</v>
      </c>
      <c r="BJ681" s="1">
        <v>0</v>
      </c>
      <c r="BK681" s="1">
        <v>3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14</v>
      </c>
      <c r="BS681" s="1">
        <v>0</v>
      </c>
      <c r="BU681" s="2" t="s">
        <v>459</v>
      </c>
      <c r="BV681" s="1" t="s">
        <v>817</v>
      </c>
      <c r="BW681" s="1">
        <v>59</v>
      </c>
      <c r="BX681" s="1">
        <v>1</v>
      </c>
      <c r="BY681" s="1">
        <v>2</v>
      </c>
      <c r="BZ681" s="1">
        <v>3</v>
      </c>
      <c r="CA681" s="1">
        <v>-9</v>
      </c>
      <c r="CB681" s="1">
        <v>88</v>
      </c>
      <c r="CC681" s="1">
        <v>46</v>
      </c>
      <c r="CD681" s="1">
        <v>26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21</v>
      </c>
      <c r="CK681" s="1">
        <v>4.8000000000000001E-2</v>
      </c>
      <c r="CL681" s="1" t="s">
        <v>797</v>
      </c>
      <c r="CM681" s="1" t="s">
        <v>469</v>
      </c>
      <c r="CN681" s="1" t="s">
        <v>815</v>
      </c>
      <c r="CO681" s="1">
        <v>21</v>
      </c>
      <c r="CP681" s="1">
        <v>1</v>
      </c>
      <c r="CQ681" s="1">
        <v>2</v>
      </c>
      <c r="CR681" s="1">
        <v>3</v>
      </c>
      <c r="CS681" s="1">
        <v>-11</v>
      </c>
      <c r="CT681" s="1">
        <v>4</v>
      </c>
      <c r="CU681" s="1">
        <v>15</v>
      </c>
      <c r="CV681" s="1">
        <v>8</v>
      </c>
      <c r="CW681" s="1">
        <v>0</v>
      </c>
      <c r="CX681" s="1">
        <v>0</v>
      </c>
      <c r="CY681" s="1">
        <v>0</v>
      </c>
      <c r="CZ681" s="1">
        <v>0</v>
      </c>
      <c r="DA681" s="1">
        <v>0</v>
      </c>
      <c r="DB681" s="1">
        <v>29</v>
      </c>
      <c r="DC681" s="1">
        <v>3.4000000000000002E-2</v>
      </c>
      <c r="DE681" s="2"/>
      <c r="DF681" s="1" t="s">
        <v>469</v>
      </c>
      <c r="DG681" s="1">
        <v>21</v>
      </c>
      <c r="DH681" s="1">
        <v>1</v>
      </c>
      <c r="DI681" s="1">
        <v>2</v>
      </c>
      <c r="DJ681" s="1">
        <v>3</v>
      </c>
      <c r="DK681" s="1">
        <v>-11</v>
      </c>
      <c r="DL681" s="1">
        <v>4</v>
      </c>
      <c r="DM681" s="1">
        <v>15</v>
      </c>
      <c r="DN681" s="1">
        <v>8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29</v>
      </c>
      <c r="DU681" s="1">
        <v>3.4000000000000002E-2</v>
      </c>
    </row>
    <row r="682" spans="1:125" x14ac:dyDescent="0.2">
      <c r="A682" s="2" t="s">
        <v>849</v>
      </c>
      <c r="B682" s="1" t="s">
        <v>804</v>
      </c>
      <c r="C682" s="1">
        <v>14</v>
      </c>
      <c r="D682" s="1">
        <v>2</v>
      </c>
      <c r="E682" s="1">
        <v>1</v>
      </c>
      <c r="F682" s="1">
        <v>3</v>
      </c>
      <c r="G682" s="1">
        <v>-7</v>
      </c>
      <c r="H682" s="1">
        <v>8</v>
      </c>
      <c r="I682" s="1">
        <v>2</v>
      </c>
      <c r="J682" s="1">
        <v>1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13</v>
      </c>
      <c r="Q682" s="1">
        <v>0.154</v>
      </c>
      <c r="S682" s="1" t="s">
        <v>577</v>
      </c>
      <c r="T682" s="1" t="s">
        <v>817</v>
      </c>
      <c r="U682" s="1">
        <v>9</v>
      </c>
      <c r="V682" s="1">
        <v>1</v>
      </c>
      <c r="W682" s="1">
        <v>2</v>
      </c>
      <c r="X682" s="1">
        <v>3</v>
      </c>
      <c r="Y682" s="1">
        <v>0</v>
      </c>
      <c r="Z682" s="1">
        <v>2</v>
      </c>
      <c r="AA682" s="1">
        <v>6</v>
      </c>
      <c r="AB682" s="1">
        <v>6</v>
      </c>
      <c r="AC682" s="1">
        <v>0</v>
      </c>
      <c r="AD682" s="1">
        <v>2</v>
      </c>
      <c r="AE682" s="1">
        <v>0</v>
      </c>
      <c r="AF682" s="1">
        <v>0</v>
      </c>
      <c r="AG682" s="1">
        <v>1</v>
      </c>
      <c r="AH682" s="1">
        <v>11</v>
      </c>
      <c r="AI682" s="1">
        <v>9.0999999999999998E-2</v>
      </c>
      <c r="AK682" s="2" t="s">
        <v>1136</v>
      </c>
      <c r="AL682" s="1" t="s">
        <v>817</v>
      </c>
      <c r="AM682" s="1">
        <v>15</v>
      </c>
      <c r="AN682" s="1">
        <v>1</v>
      </c>
      <c r="AO682" s="1">
        <v>2</v>
      </c>
      <c r="AP682" s="1">
        <v>3</v>
      </c>
      <c r="AQ682" s="1">
        <v>1</v>
      </c>
      <c r="AR682" s="1">
        <v>5</v>
      </c>
      <c r="AS682" s="1">
        <v>31</v>
      </c>
      <c r="AT682" s="1">
        <v>21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14</v>
      </c>
      <c r="BA682" s="1">
        <v>7.0999999999999994E-2</v>
      </c>
      <c r="BC682" s="2" t="s">
        <v>1238</v>
      </c>
      <c r="BD682" s="1" t="s">
        <v>810</v>
      </c>
      <c r="BE682" s="1">
        <v>4</v>
      </c>
      <c r="BF682" s="1">
        <v>1</v>
      </c>
      <c r="BG682" s="1">
        <v>0</v>
      </c>
      <c r="BH682" s="1">
        <v>1</v>
      </c>
      <c r="BI682" s="1">
        <v>-1</v>
      </c>
      <c r="BJ682" s="1">
        <v>0</v>
      </c>
      <c r="BK682" s="1">
        <v>3</v>
      </c>
      <c r="BL682" s="1">
        <v>1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3</v>
      </c>
      <c r="BS682" s="1">
        <v>0.33300000000000002</v>
      </c>
      <c r="BU682" s="2" t="s">
        <v>477</v>
      </c>
      <c r="BV682" s="1" t="s">
        <v>813</v>
      </c>
      <c r="BW682" s="1">
        <v>13</v>
      </c>
      <c r="BX682" s="1">
        <v>2</v>
      </c>
      <c r="BY682" s="1">
        <v>0</v>
      </c>
      <c r="BZ682" s="1">
        <v>2</v>
      </c>
      <c r="CA682" s="1">
        <v>0</v>
      </c>
      <c r="CB682" s="1">
        <v>12</v>
      </c>
      <c r="CC682" s="1">
        <v>14</v>
      </c>
      <c r="CD682" s="1">
        <v>5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12</v>
      </c>
      <c r="CK682" s="1">
        <v>0.16700000000000001</v>
      </c>
      <c r="CL682" s="1" t="s">
        <v>797</v>
      </c>
      <c r="CM682" s="1" t="s">
        <v>17</v>
      </c>
      <c r="CN682" s="1" t="s">
        <v>813</v>
      </c>
      <c r="CO682" s="1">
        <v>10</v>
      </c>
      <c r="CP682" s="1">
        <v>2</v>
      </c>
      <c r="CQ682" s="1">
        <v>0</v>
      </c>
      <c r="CR682" s="1">
        <v>2</v>
      </c>
      <c r="CS682" s="1">
        <v>-1</v>
      </c>
      <c r="CT682" s="1">
        <v>30</v>
      </c>
      <c r="CU682" s="1">
        <v>10</v>
      </c>
      <c r="CV682" s="1">
        <v>4</v>
      </c>
      <c r="CW682" s="1">
        <v>0</v>
      </c>
      <c r="CX682" s="1">
        <v>0</v>
      </c>
      <c r="CY682" s="1">
        <v>0</v>
      </c>
      <c r="CZ682" s="1">
        <v>0</v>
      </c>
      <c r="DA682" s="1">
        <v>0</v>
      </c>
      <c r="DB682" s="1">
        <v>9</v>
      </c>
      <c r="DC682" s="1">
        <v>0.222</v>
      </c>
      <c r="DE682" s="2"/>
      <c r="DF682" s="1" t="s">
        <v>17</v>
      </c>
      <c r="DG682" s="1">
        <v>10</v>
      </c>
      <c r="DH682" s="1">
        <v>2</v>
      </c>
      <c r="DI682" s="1">
        <v>0</v>
      </c>
      <c r="DJ682" s="1">
        <v>2</v>
      </c>
      <c r="DK682" s="1">
        <v>-1</v>
      </c>
      <c r="DL682" s="1">
        <v>30</v>
      </c>
      <c r="DM682" s="1">
        <v>10</v>
      </c>
      <c r="DN682" s="1">
        <v>4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9</v>
      </c>
      <c r="DU682" s="1">
        <v>0.222</v>
      </c>
    </row>
    <row r="683" spans="1:125" x14ac:dyDescent="0.2">
      <c r="A683" s="2" t="s">
        <v>689</v>
      </c>
      <c r="B683" s="1" t="s">
        <v>824</v>
      </c>
      <c r="C683" s="1">
        <v>9</v>
      </c>
      <c r="D683" s="1">
        <v>1</v>
      </c>
      <c r="E683" s="1">
        <v>1</v>
      </c>
      <c r="F683" s="1">
        <v>2</v>
      </c>
      <c r="G683" s="1">
        <v>-9</v>
      </c>
      <c r="H683" s="1">
        <v>6</v>
      </c>
      <c r="I683" s="1">
        <v>4</v>
      </c>
      <c r="J683" s="1">
        <v>7</v>
      </c>
      <c r="K683" s="1">
        <v>0</v>
      </c>
      <c r="L683" s="1">
        <v>1</v>
      </c>
      <c r="M683" s="1">
        <v>0</v>
      </c>
      <c r="N683" s="1">
        <v>0</v>
      </c>
      <c r="O683" s="1">
        <v>0</v>
      </c>
      <c r="P683" s="1">
        <v>7</v>
      </c>
      <c r="Q683" s="1">
        <v>0.14299999999999999</v>
      </c>
      <c r="S683" s="1" t="s">
        <v>450</v>
      </c>
      <c r="T683" s="1" t="s">
        <v>802</v>
      </c>
      <c r="U683" s="1">
        <v>44</v>
      </c>
      <c r="V683" s="1">
        <v>2</v>
      </c>
      <c r="W683" s="1">
        <v>1</v>
      </c>
      <c r="X683" s="1">
        <v>3</v>
      </c>
      <c r="Y683" s="1">
        <v>-7</v>
      </c>
      <c r="Z683" s="1">
        <v>80</v>
      </c>
      <c r="AA683" s="1">
        <v>53</v>
      </c>
      <c r="AB683" s="1">
        <v>2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16</v>
      </c>
      <c r="AI683" s="1">
        <v>0.125</v>
      </c>
      <c r="AK683" s="2" t="s">
        <v>420</v>
      </c>
      <c r="AL683" s="1" t="s">
        <v>799</v>
      </c>
      <c r="AM683" s="1">
        <v>8</v>
      </c>
      <c r="AN683" s="1">
        <v>1</v>
      </c>
      <c r="AO683" s="1">
        <v>2</v>
      </c>
      <c r="AP683" s="1">
        <v>3</v>
      </c>
      <c r="AQ683" s="1">
        <v>2</v>
      </c>
      <c r="AR683" s="1">
        <v>0</v>
      </c>
      <c r="AS683" s="1">
        <v>4</v>
      </c>
      <c r="AT683" s="1">
        <v>3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10</v>
      </c>
      <c r="BA683" s="1">
        <v>0.1</v>
      </c>
      <c r="BC683" s="2" t="s">
        <v>1239</v>
      </c>
      <c r="BD683" s="1" t="s">
        <v>810</v>
      </c>
      <c r="BE683" s="1">
        <v>6</v>
      </c>
      <c r="BF683" s="1">
        <v>1</v>
      </c>
      <c r="BG683" s="1">
        <v>0</v>
      </c>
      <c r="BH683" s="1">
        <v>1</v>
      </c>
      <c r="BI683" s="1">
        <v>-2</v>
      </c>
      <c r="BJ683" s="1">
        <v>0</v>
      </c>
      <c r="BK683" s="1">
        <v>2</v>
      </c>
      <c r="BL683" s="1">
        <v>2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4</v>
      </c>
      <c r="BS683" s="1">
        <v>0.25</v>
      </c>
      <c r="BU683" s="2" t="s">
        <v>431</v>
      </c>
      <c r="BV683" s="1" t="s">
        <v>824</v>
      </c>
      <c r="BW683" s="1">
        <v>18</v>
      </c>
      <c r="BX683" s="1">
        <v>1</v>
      </c>
      <c r="BY683" s="1">
        <v>1</v>
      </c>
      <c r="BZ683" s="1">
        <v>2</v>
      </c>
      <c r="CA683" s="1">
        <v>-3</v>
      </c>
      <c r="CB683" s="1">
        <v>8</v>
      </c>
      <c r="CC683" s="1">
        <v>40</v>
      </c>
      <c r="CD683" s="1">
        <v>5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18</v>
      </c>
      <c r="CK683" s="1">
        <v>5.6000000000000001E-2</v>
      </c>
      <c r="CL683" s="1" t="s">
        <v>797</v>
      </c>
      <c r="CM683" s="1" t="s">
        <v>1670</v>
      </c>
      <c r="CN683" s="1" t="s">
        <v>818</v>
      </c>
      <c r="CO683" s="1">
        <v>11</v>
      </c>
      <c r="CP683" s="1">
        <v>1</v>
      </c>
      <c r="CQ683" s="1">
        <v>1</v>
      </c>
      <c r="CR683" s="1">
        <v>2</v>
      </c>
      <c r="CS683" s="1">
        <v>1</v>
      </c>
      <c r="CT683" s="1">
        <v>6</v>
      </c>
      <c r="CU683" s="1">
        <v>22</v>
      </c>
      <c r="CV683" s="1">
        <v>3</v>
      </c>
      <c r="CW683" s="1">
        <v>0</v>
      </c>
      <c r="CX683" s="1">
        <v>0</v>
      </c>
      <c r="CY683" s="1">
        <v>0</v>
      </c>
      <c r="CZ683" s="1">
        <v>0</v>
      </c>
      <c r="DA683" s="1">
        <v>0</v>
      </c>
      <c r="DB683" s="1">
        <v>6</v>
      </c>
      <c r="DC683" s="1">
        <v>0.16700000000000001</v>
      </c>
      <c r="DE683" s="2"/>
      <c r="DF683" s="1" t="s">
        <v>1670</v>
      </c>
      <c r="DG683" s="1">
        <v>11</v>
      </c>
      <c r="DH683" s="1">
        <v>1</v>
      </c>
      <c r="DI683" s="1">
        <v>1</v>
      </c>
      <c r="DJ683" s="1">
        <v>2</v>
      </c>
      <c r="DK683" s="1">
        <v>1</v>
      </c>
      <c r="DL683" s="1">
        <v>6</v>
      </c>
      <c r="DM683" s="1">
        <v>22</v>
      </c>
      <c r="DN683" s="1">
        <v>3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6</v>
      </c>
      <c r="DU683" s="1">
        <v>0.16700000000000001</v>
      </c>
    </row>
    <row r="684" spans="1:125" x14ac:dyDescent="0.2">
      <c r="A684" s="2" t="s">
        <v>1108</v>
      </c>
      <c r="B684" s="1" t="s">
        <v>794</v>
      </c>
      <c r="C684" s="1">
        <v>6</v>
      </c>
      <c r="D684" s="1">
        <v>1</v>
      </c>
      <c r="E684" s="1">
        <v>1</v>
      </c>
      <c r="F684" s="1">
        <v>2</v>
      </c>
      <c r="G684" s="1">
        <v>3</v>
      </c>
      <c r="H684" s="1">
        <v>4</v>
      </c>
      <c r="I684" s="1">
        <v>8</v>
      </c>
      <c r="J684" s="1">
        <v>2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19</v>
      </c>
      <c r="Q684" s="1">
        <v>5.2999999999999999E-2</v>
      </c>
      <c r="S684" s="1" t="s">
        <v>384</v>
      </c>
      <c r="T684" s="1" t="s">
        <v>795</v>
      </c>
      <c r="U684" s="1">
        <v>9</v>
      </c>
      <c r="V684" s="1">
        <v>1</v>
      </c>
      <c r="W684" s="1">
        <v>1</v>
      </c>
      <c r="X684" s="1">
        <v>2</v>
      </c>
      <c r="Y684" s="1">
        <v>-1</v>
      </c>
      <c r="Z684" s="1">
        <v>13</v>
      </c>
      <c r="AA684" s="1">
        <v>18</v>
      </c>
      <c r="AB684" s="1">
        <v>2</v>
      </c>
      <c r="AC684" s="1">
        <v>0</v>
      </c>
      <c r="AD684" s="1">
        <v>1</v>
      </c>
      <c r="AE684" s="1">
        <v>0</v>
      </c>
      <c r="AF684" s="1">
        <v>0</v>
      </c>
      <c r="AG684" s="1">
        <v>0</v>
      </c>
      <c r="AH684" s="1">
        <v>13</v>
      </c>
      <c r="AI684" s="1">
        <v>7.6999999999999999E-2</v>
      </c>
      <c r="AK684" s="2" t="s">
        <v>915</v>
      </c>
      <c r="AL684" s="1" t="s">
        <v>829</v>
      </c>
      <c r="AM684" s="1">
        <v>31</v>
      </c>
      <c r="AN684" s="1">
        <v>3</v>
      </c>
      <c r="AO684" s="1">
        <v>0</v>
      </c>
      <c r="AP684" s="1">
        <v>3</v>
      </c>
      <c r="AQ684" s="1">
        <v>-4</v>
      </c>
      <c r="AR684" s="1">
        <v>4</v>
      </c>
      <c r="AS684" s="1">
        <v>23</v>
      </c>
      <c r="AT684" s="1">
        <v>12</v>
      </c>
      <c r="AU684" s="1">
        <v>0</v>
      </c>
      <c r="AV684" s="1">
        <v>0</v>
      </c>
      <c r="AW684" s="1">
        <v>0</v>
      </c>
      <c r="AX684" s="1">
        <v>0</v>
      </c>
      <c r="AY684" s="1">
        <v>1</v>
      </c>
      <c r="AZ684" s="1">
        <v>33</v>
      </c>
      <c r="BA684" s="1">
        <v>9.0999999999999998E-2</v>
      </c>
      <c r="BC684" s="2" t="s">
        <v>978</v>
      </c>
      <c r="BD684" s="1" t="s">
        <v>815</v>
      </c>
      <c r="BE684" s="1">
        <v>6</v>
      </c>
      <c r="BF684" s="1">
        <v>1</v>
      </c>
      <c r="BG684" s="1">
        <v>0</v>
      </c>
      <c r="BH684" s="1">
        <v>1</v>
      </c>
      <c r="BI684" s="1">
        <v>-1</v>
      </c>
      <c r="BJ684" s="1">
        <v>4</v>
      </c>
      <c r="BK684" s="1">
        <v>8</v>
      </c>
      <c r="BL684" s="1">
        <v>4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7</v>
      </c>
      <c r="BS684" s="1">
        <v>0.14299999999999999</v>
      </c>
      <c r="BU684" s="2" t="s">
        <v>430</v>
      </c>
      <c r="BV684" s="1" t="s">
        <v>814</v>
      </c>
      <c r="BW684" s="1">
        <v>20</v>
      </c>
      <c r="BX684" s="1">
        <v>0</v>
      </c>
      <c r="BY684" s="1">
        <v>2</v>
      </c>
      <c r="BZ684" s="1">
        <v>2</v>
      </c>
      <c r="CA684" s="1">
        <v>-3</v>
      </c>
      <c r="CB684" s="1">
        <v>4</v>
      </c>
      <c r="CC684" s="1">
        <v>32</v>
      </c>
      <c r="CD684" s="1">
        <v>11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31</v>
      </c>
      <c r="CK684" s="1">
        <v>0</v>
      </c>
      <c r="CL684" s="1" t="s">
        <v>797</v>
      </c>
      <c r="CM684" s="1" t="s">
        <v>1671</v>
      </c>
      <c r="CN684" s="1" t="s">
        <v>804</v>
      </c>
      <c r="CO684" s="1">
        <v>22</v>
      </c>
      <c r="CP684" s="1">
        <v>0</v>
      </c>
      <c r="CQ684" s="1">
        <v>2</v>
      </c>
      <c r="CR684" s="1">
        <v>2</v>
      </c>
      <c r="CS684" s="1">
        <v>4</v>
      </c>
      <c r="CT684" s="1">
        <v>18</v>
      </c>
      <c r="CU684" s="1">
        <v>42</v>
      </c>
      <c r="CV684" s="1">
        <v>18</v>
      </c>
      <c r="CW684" s="1">
        <v>0</v>
      </c>
      <c r="CX684" s="1">
        <v>0</v>
      </c>
      <c r="CY684" s="1">
        <v>0</v>
      </c>
      <c r="CZ684" s="1">
        <v>0</v>
      </c>
      <c r="DA684" s="1">
        <v>0</v>
      </c>
      <c r="DB684" s="1">
        <v>11</v>
      </c>
      <c r="DC684" s="1">
        <v>0</v>
      </c>
      <c r="DE684" s="2"/>
      <c r="DF684" s="1" t="s">
        <v>1671</v>
      </c>
      <c r="DG684" s="1">
        <v>22</v>
      </c>
      <c r="DH684" s="1">
        <v>0</v>
      </c>
      <c r="DI684" s="1">
        <v>2</v>
      </c>
      <c r="DJ684" s="1">
        <v>2</v>
      </c>
      <c r="DK684" s="1">
        <v>4</v>
      </c>
      <c r="DL684" s="1">
        <v>18</v>
      </c>
      <c r="DM684" s="1">
        <v>42</v>
      </c>
      <c r="DN684" s="1">
        <v>18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11</v>
      </c>
      <c r="DU684" s="1">
        <v>0</v>
      </c>
    </row>
    <row r="685" spans="1:125" x14ac:dyDescent="0.2">
      <c r="A685" s="2" t="s">
        <v>145</v>
      </c>
      <c r="B685" s="1" t="s">
        <v>821</v>
      </c>
      <c r="C685" s="1">
        <v>16</v>
      </c>
      <c r="D685" s="1">
        <v>0</v>
      </c>
      <c r="E685" s="1">
        <v>2</v>
      </c>
      <c r="F685" s="1">
        <v>2</v>
      </c>
      <c r="G685" s="1">
        <v>-6</v>
      </c>
      <c r="H685" s="1">
        <v>16</v>
      </c>
      <c r="I685" s="1">
        <v>47</v>
      </c>
      <c r="J685" s="1">
        <v>13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5</v>
      </c>
      <c r="Q685" s="1">
        <v>0</v>
      </c>
      <c r="S685" s="1" t="s">
        <v>423</v>
      </c>
      <c r="T685" s="1" t="s">
        <v>804</v>
      </c>
      <c r="U685" s="1">
        <v>36</v>
      </c>
      <c r="V685" s="1">
        <v>0</v>
      </c>
      <c r="W685" s="1">
        <v>2</v>
      </c>
      <c r="X685" s="1">
        <v>2</v>
      </c>
      <c r="Y685" s="1">
        <v>-5</v>
      </c>
      <c r="Z685" s="1">
        <v>9</v>
      </c>
      <c r="AA685" s="1">
        <v>79</v>
      </c>
      <c r="AB685" s="1">
        <v>14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22</v>
      </c>
      <c r="AI685" s="1">
        <v>0</v>
      </c>
      <c r="AK685" s="2" t="s">
        <v>1226</v>
      </c>
      <c r="AL685" s="1" t="s">
        <v>825</v>
      </c>
      <c r="AM685" s="1">
        <v>21</v>
      </c>
      <c r="AN685" s="1">
        <v>0</v>
      </c>
      <c r="AO685" s="1">
        <v>3</v>
      </c>
      <c r="AP685" s="1">
        <v>3</v>
      </c>
      <c r="AQ685" s="1">
        <v>-4</v>
      </c>
      <c r="AR685" s="1">
        <v>11</v>
      </c>
      <c r="AS685" s="1">
        <v>50</v>
      </c>
      <c r="AT685" s="1">
        <v>19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10</v>
      </c>
      <c r="BA685" s="1">
        <v>0</v>
      </c>
      <c r="BC685" s="2" t="s">
        <v>1240</v>
      </c>
      <c r="BD685" s="1" t="s">
        <v>810</v>
      </c>
      <c r="BE685" s="1">
        <v>2</v>
      </c>
      <c r="BF685" s="1">
        <v>0</v>
      </c>
      <c r="BG685" s="1">
        <v>1</v>
      </c>
      <c r="BH685" s="1">
        <v>1</v>
      </c>
      <c r="BI685" s="1">
        <v>-1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 t="s">
        <v>1231</v>
      </c>
      <c r="BU685" s="2" t="s">
        <v>524</v>
      </c>
      <c r="BV685" s="1" t="s">
        <v>799</v>
      </c>
      <c r="BW685" s="1">
        <v>12</v>
      </c>
      <c r="BX685" s="1">
        <v>1</v>
      </c>
      <c r="BY685" s="1">
        <v>1</v>
      </c>
      <c r="BZ685" s="1">
        <v>2</v>
      </c>
      <c r="CA685" s="1">
        <v>0</v>
      </c>
      <c r="CB685" s="1">
        <v>17</v>
      </c>
      <c r="CC685" s="1">
        <v>22</v>
      </c>
      <c r="CD685" s="1">
        <v>1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8</v>
      </c>
      <c r="CK685" s="1">
        <v>0.125</v>
      </c>
      <c r="CL685" s="1" t="s">
        <v>797</v>
      </c>
      <c r="CM685" s="1" t="s">
        <v>1488</v>
      </c>
      <c r="CN685" s="1" t="s">
        <v>812</v>
      </c>
      <c r="CO685" s="1">
        <v>13</v>
      </c>
      <c r="CP685" s="1">
        <v>1</v>
      </c>
      <c r="CQ685" s="1">
        <v>1</v>
      </c>
      <c r="CR685" s="1">
        <v>2</v>
      </c>
      <c r="CS685" s="1">
        <v>1</v>
      </c>
      <c r="CT685" s="1">
        <v>2</v>
      </c>
      <c r="CU685" s="1">
        <v>9</v>
      </c>
      <c r="CV685" s="1">
        <v>10</v>
      </c>
      <c r="CW685" s="1">
        <v>0</v>
      </c>
      <c r="CX685" s="1">
        <v>0</v>
      </c>
      <c r="CY685" s="1">
        <v>0</v>
      </c>
      <c r="CZ685" s="1">
        <v>0</v>
      </c>
      <c r="DA685" s="1">
        <v>0</v>
      </c>
      <c r="DB685" s="1">
        <v>7</v>
      </c>
      <c r="DC685" s="1">
        <v>0.14299999999999999</v>
      </c>
      <c r="DE685" s="2"/>
      <c r="DF685" s="1" t="s">
        <v>1488</v>
      </c>
      <c r="DG685" s="1">
        <v>13</v>
      </c>
      <c r="DH685" s="1">
        <v>1</v>
      </c>
      <c r="DI685" s="1">
        <v>1</v>
      </c>
      <c r="DJ685" s="1">
        <v>2</v>
      </c>
      <c r="DK685" s="1">
        <v>1</v>
      </c>
      <c r="DL685" s="1">
        <v>2</v>
      </c>
      <c r="DM685" s="1">
        <v>9</v>
      </c>
      <c r="DN685" s="1">
        <v>10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7</v>
      </c>
      <c r="DU685" s="1">
        <v>0.14299999999999999</v>
      </c>
    </row>
    <row r="686" spans="1:125" x14ac:dyDescent="0.2">
      <c r="A686" s="2" t="s">
        <v>596</v>
      </c>
      <c r="B686" s="1" t="s">
        <v>801</v>
      </c>
      <c r="C686" s="1">
        <v>20</v>
      </c>
      <c r="D686" s="1">
        <v>1</v>
      </c>
      <c r="E686" s="1">
        <v>1</v>
      </c>
      <c r="F686" s="1">
        <v>2</v>
      </c>
      <c r="G686" s="1">
        <v>-2</v>
      </c>
      <c r="H686" s="1">
        <v>4</v>
      </c>
      <c r="I686" s="1">
        <v>38</v>
      </c>
      <c r="J686" s="1">
        <v>21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19</v>
      </c>
      <c r="Q686" s="1">
        <v>5.2999999999999999E-2</v>
      </c>
      <c r="S686" s="1" t="s">
        <v>760</v>
      </c>
      <c r="T686" s="1" t="s">
        <v>814</v>
      </c>
      <c r="U686" s="1">
        <v>8</v>
      </c>
      <c r="V686" s="1">
        <v>0</v>
      </c>
      <c r="W686" s="1">
        <v>2</v>
      </c>
      <c r="X686" s="1">
        <v>2</v>
      </c>
      <c r="Y686" s="1">
        <v>0</v>
      </c>
      <c r="Z686" s="1">
        <v>4</v>
      </c>
      <c r="AA686" s="1">
        <v>4</v>
      </c>
      <c r="AB686" s="1">
        <v>2</v>
      </c>
      <c r="AC686" s="1">
        <v>0</v>
      </c>
      <c r="AD686" s="1">
        <v>1</v>
      </c>
      <c r="AE686" s="1">
        <v>0</v>
      </c>
      <c r="AF686" s="1">
        <v>0</v>
      </c>
      <c r="AG686" s="1">
        <v>0</v>
      </c>
      <c r="AH686" s="1">
        <v>3</v>
      </c>
      <c r="AI686" s="1">
        <v>0</v>
      </c>
      <c r="AK686" s="2" t="s">
        <v>1100</v>
      </c>
      <c r="AL686" s="1" t="s">
        <v>819</v>
      </c>
      <c r="AM686" s="1">
        <v>36</v>
      </c>
      <c r="AN686" s="1">
        <v>0</v>
      </c>
      <c r="AO686" s="1">
        <v>3</v>
      </c>
      <c r="AP686" s="1">
        <v>3</v>
      </c>
      <c r="AQ686" s="1">
        <v>-5</v>
      </c>
      <c r="AR686" s="1">
        <v>16</v>
      </c>
      <c r="AS686" s="1">
        <v>39</v>
      </c>
      <c r="AT686" s="1">
        <v>49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29</v>
      </c>
      <c r="BA686" s="1">
        <v>0</v>
      </c>
      <c r="BC686" s="2" t="s">
        <v>1241</v>
      </c>
      <c r="BD686" s="1" t="s">
        <v>801</v>
      </c>
      <c r="BE686" s="1">
        <v>1</v>
      </c>
      <c r="BF686" s="1">
        <v>1</v>
      </c>
      <c r="BG686" s="1">
        <v>0</v>
      </c>
      <c r="BH686" s="1">
        <v>1</v>
      </c>
      <c r="BI686" s="1">
        <v>2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2</v>
      </c>
      <c r="BS686" s="1">
        <v>0.5</v>
      </c>
      <c r="BU686" s="2" t="s">
        <v>1242</v>
      </c>
      <c r="BV686" s="1" t="s">
        <v>811</v>
      </c>
      <c r="BW686" s="1">
        <v>4</v>
      </c>
      <c r="BX686" s="1">
        <v>2</v>
      </c>
      <c r="BY686" s="1">
        <v>0</v>
      </c>
      <c r="BZ686" s="1">
        <v>2</v>
      </c>
      <c r="CA686" s="1">
        <v>-1</v>
      </c>
      <c r="CB686" s="1">
        <v>0</v>
      </c>
      <c r="CC686" s="1">
        <v>1</v>
      </c>
      <c r="CD686" s="1">
        <v>3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6</v>
      </c>
      <c r="CK686" s="1">
        <v>0.33300000000000002</v>
      </c>
      <c r="CL686" s="1" t="s">
        <v>797</v>
      </c>
      <c r="CM686" s="1" t="s">
        <v>979</v>
      </c>
      <c r="CN686" s="1" t="s">
        <v>821</v>
      </c>
      <c r="CO686" s="1">
        <v>11</v>
      </c>
      <c r="CP686" s="1">
        <v>0</v>
      </c>
      <c r="CQ686" s="1">
        <v>2</v>
      </c>
      <c r="CR686" s="1">
        <v>2</v>
      </c>
      <c r="CS686" s="1">
        <v>-2</v>
      </c>
      <c r="CT686" s="1">
        <v>6</v>
      </c>
      <c r="CU686" s="1">
        <v>20</v>
      </c>
      <c r="CV686" s="1">
        <v>15</v>
      </c>
      <c r="CW686" s="1">
        <v>0</v>
      </c>
      <c r="CX686" s="1">
        <v>0</v>
      </c>
      <c r="CY686" s="1">
        <v>0</v>
      </c>
      <c r="CZ686" s="1">
        <v>0</v>
      </c>
      <c r="DA686" s="1">
        <v>0</v>
      </c>
      <c r="DB686" s="1">
        <v>6</v>
      </c>
      <c r="DC686" s="1">
        <v>0</v>
      </c>
      <c r="DE686" s="2"/>
      <c r="DF686" s="1" t="s">
        <v>979</v>
      </c>
      <c r="DG686" s="1">
        <v>11</v>
      </c>
      <c r="DH686" s="1">
        <v>0</v>
      </c>
      <c r="DI686" s="1">
        <v>2</v>
      </c>
      <c r="DJ686" s="1">
        <v>2</v>
      </c>
      <c r="DK686" s="1">
        <v>-2</v>
      </c>
      <c r="DL686" s="1">
        <v>6</v>
      </c>
      <c r="DM686" s="1">
        <v>20</v>
      </c>
      <c r="DN686" s="1">
        <v>15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6</v>
      </c>
      <c r="DU686" s="1">
        <v>0</v>
      </c>
    </row>
    <row r="687" spans="1:125" x14ac:dyDescent="0.2">
      <c r="A687" s="2" t="s">
        <v>432</v>
      </c>
      <c r="B687" s="1" t="s">
        <v>810</v>
      </c>
      <c r="C687" s="1">
        <v>20</v>
      </c>
      <c r="D687" s="1">
        <v>1</v>
      </c>
      <c r="E687" s="1">
        <v>1</v>
      </c>
      <c r="F687" s="1">
        <v>2</v>
      </c>
      <c r="G687" s="1">
        <v>-4</v>
      </c>
      <c r="H687" s="1">
        <v>2</v>
      </c>
      <c r="I687" s="1">
        <v>10</v>
      </c>
      <c r="J687" s="1">
        <v>5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22</v>
      </c>
      <c r="Q687" s="1">
        <v>4.4999999999999998E-2</v>
      </c>
      <c r="S687" s="1" t="s">
        <v>651</v>
      </c>
      <c r="T687" s="1" t="s">
        <v>799</v>
      </c>
      <c r="U687" s="1">
        <v>16</v>
      </c>
      <c r="V687" s="1">
        <v>0</v>
      </c>
      <c r="W687" s="1">
        <v>2</v>
      </c>
      <c r="X687" s="1">
        <v>2</v>
      </c>
      <c r="Y687" s="1">
        <v>-3</v>
      </c>
      <c r="Z687" s="1">
        <v>30</v>
      </c>
      <c r="AA687" s="1">
        <v>20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6</v>
      </c>
      <c r="AI687" s="1">
        <v>0</v>
      </c>
      <c r="AK687" s="2" t="s">
        <v>586</v>
      </c>
      <c r="AL687" s="1" t="s">
        <v>796</v>
      </c>
      <c r="AM687" s="1">
        <v>19</v>
      </c>
      <c r="AN687" s="1">
        <v>1</v>
      </c>
      <c r="AO687" s="1">
        <v>2</v>
      </c>
      <c r="AP687" s="1">
        <v>3</v>
      </c>
      <c r="AQ687" s="1">
        <v>9</v>
      </c>
      <c r="AR687" s="1">
        <v>21</v>
      </c>
      <c r="AS687" s="1">
        <v>21</v>
      </c>
      <c r="AT687" s="1">
        <v>31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14</v>
      </c>
      <c r="BA687" s="1">
        <v>7.0999999999999994E-2</v>
      </c>
      <c r="BC687" s="2" t="s">
        <v>1171</v>
      </c>
      <c r="BD687" s="1" t="s">
        <v>802</v>
      </c>
      <c r="BE687" s="1">
        <v>16</v>
      </c>
      <c r="BF687" s="1">
        <v>0</v>
      </c>
      <c r="BG687" s="1">
        <v>1</v>
      </c>
      <c r="BH687" s="1">
        <v>1</v>
      </c>
      <c r="BI687" s="1">
        <v>0</v>
      </c>
      <c r="BJ687" s="1">
        <v>2</v>
      </c>
      <c r="BK687" s="1">
        <v>24</v>
      </c>
      <c r="BL687" s="1">
        <v>12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5</v>
      </c>
      <c r="BS687" s="1">
        <v>0</v>
      </c>
      <c r="BU687" s="2" t="s">
        <v>482</v>
      </c>
      <c r="BV687" s="1" t="s">
        <v>812</v>
      </c>
      <c r="BW687" s="1">
        <v>7</v>
      </c>
      <c r="BX687" s="1">
        <v>0</v>
      </c>
      <c r="BY687" s="1">
        <v>2</v>
      </c>
      <c r="BZ687" s="1">
        <v>2</v>
      </c>
      <c r="CA687" s="1">
        <v>4</v>
      </c>
      <c r="CB687" s="1">
        <v>5</v>
      </c>
      <c r="CC687" s="1">
        <v>4</v>
      </c>
      <c r="CD687" s="1">
        <v>2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6</v>
      </c>
      <c r="CK687" s="1">
        <v>0</v>
      </c>
      <c r="CL687" s="1" t="s">
        <v>797</v>
      </c>
      <c r="CM687" s="1" t="s">
        <v>424</v>
      </c>
      <c r="CN687" s="1" t="s">
        <v>812</v>
      </c>
      <c r="CO687" s="1">
        <v>17</v>
      </c>
      <c r="CP687" s="1">
        <v>1</v>
      </c>
      <c r="CQ687" s="1">
        <v>1</v>
      </c>
      <c r="CR687" s="1">
        <v>2</v>
      </c>
      <c r="CS687" s="1">
        <v>-4</v>
      </c>
      <c r="CT687" s="1">
        <v>6</v>
      </c>
      <c r="CU687" s="1">
        <v>21</v>
      </c>
      <c r="CV687" s="1">
        <v>9</v>
      </c>
      <c r="CW687" s="1">
        <v>0</v>
      </c>
      <c r="CX687" s="1">
        <v>0</v>
      </c>
      <c r="CY687" s="1">
        <v>0</v>
      </c>
      <c r="CZ687" s="1">
        <v>0</v>
      </c>
      <c r="DA687" s="1">
        <v>0</v>
      </c>
      <c r="DB687" s="1">
        <v>17</v>
      </c>
      <c r="DC687" s="1">
        <v>5.8999999999999997E-2</v>
      </c>
      <c r="DE687" s="2"/>
      <c r="DF687" s="1" t="s">
        <v>424</v>
      </c>
      <c r="DG687" s="1">
        <v>17</v>
      </c>
      <c r="DH687" s="1">
        <v>1</v>
      </c>
      <c r="DI687" s="1">
        <v>1</v>
      </c>
      <c r="DJ687" s="1">
        <v>2</v>
      </c>
      <c r="DK687" s="1">
        <v>-4</v>
      </c>
      <c r="DL687" s="1">
        <v>6</v>
      </c>
      <c r="DM687" s="1">
        <v>21</v>
      </c>
      <c r="DN687" s="1">
        <v>9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17</v>
      </c>
      <c r="DU687" s="1">
        <v>5.8999999999999997E-2</v>
      </c>
    </row>
    <row r="688" spans="1:125" x14ac:dyDescent="0.2">
      <c r="A688" s="2" t="s">
        <v>1087</v>
      </c>
      <c r="B688" s="1" t="s">
        <v>794</v>
      </c>
      <c r="C688" s="1">
        <v>20</v>
      </c>
      <c r="D688" s="1">
        <v>0</v>
      </c>
      <c r="E688" s="1">
        <v>2</v>
      </c>
      <c r="F688" s="1">
        <v>2</v>
      </c>
      <c r="G688" s="1">
        <v>4</v>
      </c>
      <c r="H688" s="1">
        <v>4</v>
      </c>
      <c r="I688" s="1">
        <v>11</v>
      </c>
      <c r="J688" s="1">
        <v>18</v>
      </c>
      <c r="K688" s="1">
        <v>0</v>
      </c>
      <c r="L688" s="1">
        <v>0</v>
      </c>
      <c r="M688" s="1">
        <v>0</v>
      </c>
      <c r="N688" s="1">
        <v>1</v>
      </c>
      <c r="O688" s="1">
        <v>0</v>
      </c>
      <c r="P688" s="1">
        <v>15</v>
      </c>
      <c r="Q688" s="1">
        <v>0</v>
      </c>
      <c r="S688" s="1" t="s">
        <v>1170</v>
      </c>
      <c r="T688" s="1" t="s">
        <v>819</v>
      </c>
      <c r="U688" s="1">
        <v>19</v>
      </c>
      <c r="V688" s="1">
        <v>0</v>
      </c>
      <c r="W688" s="1">
        <v>2</v>
      </c>
      <c r="X688" s="1">
        <v>2</v>
      </c>
      <c r="Y688" s="1">
        <v>-3</v>
      </c>
      <c r="Z688" s="1">
        <v>0</v>
      </c>
      <c r="AA688" s="1">
        <v>12</v>
      </c>
      <c r="AB688" s="1">
        <v>5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9</v>
      </c>
      <c r="AI688" s="1">
        <v>0</v>
      </c>
      <c r="AK688" s="2" t="s">
        <v>1243</v>
      </c>
      <c r="AL688" s="1" t="s">
        <v>807</v>
      </c>
      <c r="AM688" s="1">
        <v>41</v>
      </c>
      <c r="AN688" s="1">
        <v>1</v>
      </c>
      <c r="AO688" s="1">
        <v>2</v>
      </c>
      <c r="AP688" s="1">
        <v>3</v>
      </c>
      <c r="AQ688" s="1">
        <v>-4</v>
      </c>
      <c r="AR688" s="1">
        <v>13</v>
      </c>
      <c r="AS688" s="1">
        <v>42</v>
      </c>
      <c r="AT688" s="1">
        <v>44</v>
      </c>
      <c r="AU688" s="1">
        <v>0</v>
      </c>
      <c r="AV688" s="1">
        <v>1</v>
      </c>
      <c r="AW688" s="1">
        <v>0</v>
      </c>
      <c r="AX688" s="1">
        <v>0</v>
      </c>
      <c r="AY688" s="1">
        <v>0</v>
      </c>
      <c r="AZ688" s="1">
        <v>45</v>
      </c>
      <c r="BA688" s="1">
        <v>2.1999999999999999E-2</v>
      </c>
      <c r="BC688" s="2" t="s">
        <v>922</v>
      </c>
      <c r="BD688" s="1" t="s">
        <v>812</v>
      </c>
      <c r="BE688" s="1">
        <v>11</v>
      </c>
      <c r="BF688" s="1">
        <v>0</v>
      </c>
      <c r="BG688" s="1">
        <v>1</v>
      </c>
      <c r="BH688" s="1">
        <v>1</v>
      </c>
      <c r="BI688" s="1">
        <v>4</v>
      </c>
      <c r="BJ688" s="1">
        <v>2</v>
      </c>
      <c r="BK688" s="1">
        <v>9</v>
      </c>
      <c r="BL688" s="1">
        <v>9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15</v>
      </c>
      <c r="BS688" s="1">
        <v>0</v>
      </c>
      <c r="BU688" s="2" t="s">
        <v>454</v>
      </c>
      <c r="BV688" s="1" t="s">
        <v>814</v>
      </c>
      <c r="BW688" s="1">
        <v>28</v>
      </c>
      <c r="BX688" s="1">
        <v>2</v>
      </c>
      <c r="BY688" s="1">
        <v>0</v>
      </c>
      <c r="BZ688" s="1">
        <v>2</v>
      </c>
      <c r="CA688" s="1">
        <v>-5</v>
      </c>
      <c r="CB688" s="1">
        <v>12</v>
      </c>
      <c r="CC688" s="1">
        <v>41</v>
      </c>
      <c r="CD688" s="1">
        <v>12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31</v>
      </c>
      <c r="CK688" s="1">
        <v>6.5000000000000002E-2</v>
      </c>
      <c r="CL688" s="1" t="s">
        <v>797</v>
      </c>
      <c r="CM688" s="1" t="s">
        <v>1672</v>
      </c>
      <c r="CN688" s="1" t="s">
        <v>799</v>
      </c>
      <c r="CO688" s="1">
        <v>13</v>
      </c>
      <c r="CP688" s="1">
        <v>1</v>
      </c>
      <c r="CQ688" s="1">
        <v>1</v>
      </c>
      <c r="CR688" s="1">
        <v>2</v>
      </c>
      <c r="CS688" s="1">
        <v>4</v>
      </c>
      <c r="CT688" s="1">
        <v>23</v>
      </c>
      <c r="CU688" s="1">
        <v>35</v>
      </c>
      <c r="CV688" s="1">
        <v>0</v>
      </c>
      <c r="CW688" s="1">
        <v>0</v>
      </c>
      <c r="CX688" s="1">
        <v>0</v>
      </c>
      <c r="CY688" s="1">
        <v>0</v>
      </c>
      <c r="CZ688" s="1">
        <v>0</v>
      </c>
      <c r="DA688" s="1">
        <v>0</v>
      </c>
      <c r="DB688" s="1">
        <v>16</v>
      </c>
      <c r="DC688" s="1">
        <v>6.3E-2</v>
      </c>
      <c r="DE688" s="2"/>
      <c r="DF688" s="1" t="s">
        <v>1672</v>
      </c>
      <c r="DG688" s="1">
        <v>13</v>
      </c>
      <c r="DH688" s="1">
        <v>1</v>
      </c>
      <c r="DI688" s="1">
        <v>1</v>
      </c>
      <c r="DJ688" s="1">
        <v>2</v>
      </c>
      <c r="DK688" s="1">
        <v>4</v>
      </c>
      <c r="DL688" s="1">
        <v>23</v>
      </c>
      <c r="DM688" s="1">
        <v>35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16</v>
      </c>
      <c r="DU688" s="1">
        <v>6.3E-2</v>
      </c>
    </row>
    <row r="689" spans="1:125" x14ac:dyDescent="0.2">
      <c r="A689" s="2" t="s">
        <v>1244</v>
      </c>
      <c r="B689" s="1" t="s">
        <v>812</v>
      </c>
      <c r="C689" s="1">
        <v>18</v>
      </c>
      <c r="D689" s="1">
        <v>0</v>
      </c>
      <c r="E689" s="1">
        <v>2</v>
      </c>
      <c r="F689" s="1">
        <v>2</v>
      </c>
      <c r="G689" s="1">
        <v>1</v>
      </c>
      <c r="H689" s="1">
        <v>23</v>
      </c>
      <c r="I689" s="1">
        <v>17</v>
      </c>
      <c r="J689" s="1">
        <v>9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12</v>
      </c>
      <c r="Q689" s="1">
        <v>0</v>
      </c>
      <c r="S689" s="1" t="s">
        <v>978</v>
      </c>
      <c r="T689" s="1" t="s">
        <v>815</v>
      </c>
      <c r="U689" s="1">
        <v>20</v>
      </c>
      <c r="V689" s="1">
        <v>0</v>
      </c>
      <c r="W689" s="1">
        <v>2</v>
      </c>
      <c r="X689" s="1">
        <v>2</v>
      </c>
      <c r="Y689" s="1">
        <v>-9</v>
      </c>
      <c r="Z689" s="1">
        <v>2</v>
      </c>
      <c r="AA689" s="1">
        <v>20</v>
      </c>
      <c r="AB689" s="1">
        <v>22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13</v>
      </c>
      <c r="AI689" s="1">
        <v>0</v>
      </c>
      <c r="AK689" s="2" t="s">
        <v>103</v>
      </c>
      <c r="AL689" s="1" t="s">
        <v>821</v>
      </c>
      <c r="AM689" s="1">
        <v>13</v>
      </c>
      <c r="AN689" s="1">
        <v>0</v>
      </c>
      <c r="AO689" s="1">
        <v>3</v>
      </c>
      <c r="AP689" s="1">
        <v>3</v>
      </c>
      <c r="AQ689" s="1">
        <v>-4</v>
      </c>
      <c r="AR689" s="1">
        <v>4</v>
      </c>
      <c r="AS689" s="1">
        <v>7</v>
      </c>
      <c r="AT689" s="1">
        <v>7</v>
      </c>
      <c r="AU689" s="1">
        <v>0</v>
      </c>
      <c r="AV689" s="1">
        <v>2</v>
      </c>
      <c r="AW689" s="1">
        <v>0</v>
      </c>
      <c r="AX689" s="1">
        <v>0</v>
      </c>
      <c r="AY689" s="1">
        <v>0</v>
      </c>
      <c r="AZ689" s="1">
        <v>17</v>
      </c>
      <c r="BA689" s="1">
        <v>0</v>
      </c>
      <c r="BC689" s="2" t="s">
        <v>949</v>
      </c>
      <c r="BD689" s="1" t="s">
        <v>799</v>
      </c>
      <c r="BE689" s="1">
        <v>5</v>
      </c>
      <c r="BF689" s="1">
        <v>0</v>
      </c>
      <c r="BG689" s="1">
        <v>1</v>
      </c>
      <c r="BH689" s="1">
        <v>1</v>
      </c>
      <c r="BI689" s="1">
        <v>5</v>
      </c>
      <c r="BJ689" s="1">
        <v>0</v>
      </c>
      <c r="BK689" s="1">
        <v>2</v>
      </c>
      <c r="BL689" s="1">
        <v>4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1</v>
      </c>
      <c r="BS689" s="1">
        <v>0</v>
      </c>
      <c r="BU689" s="2" t="s">
        <v>1245</v>
      </c>
      <c r="BV689" s="1" t="s">
        <v>819</v>
      </c>
      <c r="BW689" s="1">
        <v>10</v>
      </c>
      <c r="BX689" s="1">
        <v>1</v>
      </c>
      <c r="BY689" s="1">
        <v>1</v>
      </c>
      <c r="BZ689" s="1">
        <v>2</v>
      </c>
      <c r="CA689" s="1">
        <v>3</v>
      </c>
      <c r="CB689" s="1">
        <v>0</v>
      </c>
      <c r="CC689" s="1">
        <v>10</v>
      </c>
      <c r="CD689" s="1">
        <v>11</v>
      </c>
      <c r="CE689" s="1">
        <v>0</v>
      </c>
      <c r="CF689" s="1">
        <v>0</v>
      </c>
      <c r="CG689" s="1">
        <v>0</v>
      </c>
      <c r="CH689" s="1">
        <v>0</v>
      </c>
      <c r="CI689" s="1">
        <v>1</v>
      </c>
      <c r="CJ689" s="1">
        <v>4</v>
      </c>
      <c r="CK689" s="1">
        <v>0.25</v>
      </c>
      <c r="CL689" s="1" t="s">
        <v>797</v>
      </c>
      <c r="CM689" s="1" t="s">
        <v>1673</v>
      </c>
      <c r="CN689" s="1" t="s">
        <v>817</v>
      </c>
      <c r="CO689" s="1">
        <v>18</v>
      </c>
      <c r="CP689" s="1">
        <v>1</v>
      </c>
      <c r="CQ689" s="1">
        <v>1</v>
      </c>
      <c r="CR689" s="1">
        <v>2</v>
      </c>
      <c r="CS689" s="1">
        <v>-5</v>
      </c>
      <c r="CT689" s="1">
        <v>2</v>
      </c>
      <c r="CU689" s="1">
        <v>44</v>
      </c>
      <c r="CV689" s="1">
        <v>14</v>
      </c>
      <c r="CW689" s="1">
        <v>0</v>
      </c>
      <c r="CX689" s="1">
        <v>0</v>
      </c>
      <c r="CY689" s="1">
        <v>0</v>
      </c>
      <c r="CZ689" s="1">
        <v>0</v>
      </c>
      <c r="DA689" s="1">
        <v>0</v>
      </c>
      <c r="DB689" s="1">
        <v>19</v>
      </c>
      <c r="DC689" s="1">
        <v>5.2999999999999999E-2</v>
      </c>
      <c r="DE689" s="2"/>
      <c r="DF689" s="1" t="s">
        <v>1673</v>
      </c>
      <c r="DG689" s="1">
        <v>18</v>
      </c>
      <c r="DH689" s="1">
        <v>1</v>
      </c>
      <c r="DI689" s="1">
        <v>1</v>
      </c>
      <c r="DJ689" s="1">
        <v>2</v>
      </c>
      <c r="DK689" s="1">
        <v>-5</v>
      </c>
      <c r="DL689" s="1">
        <v>2</v>
      </c>
      <c r="DM689" s="1">
        <v>44</v>
      </c>
      <c r="DN689" s="1">
        <v>14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19</v>
      </c>
      <c r="DU689" s="1">
        <v>5.2999999999999999E-2</v>
      </c>
    </row>
    <row r="690" spans="1:125" x14ac:dyDescent="0.2">
      <c r="A690" s="2" t="s">
        <v>1246</v>
      </c>
      <c r="B690" s="1" t="s">
        <v>814</v>
      </c>
      <c r="C690" s="1">
        <v>16</v>
      </c>
      <c r="D690" s="1">
        <v>0</v>
      </c>
      <c r="E690" s="1">
        <v>2</v>
      </c>
      <c r="F690" s="1">
        <v>2</v>
      </c>
      <c r="G690" s="1">
        <v>-5</v>
      </c>
      <c r="H690" s="1">
        <v>4</v>
      </c>
      <c r="I690" s="1">
        <v>11</v>
      </c>
      <c r="J690" s="1">
        <v>13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10</v>
      </c>
      <c r="Q690" s="1">
        <v>0</v>
      </c>
      <c r="S690" s="1" t="s">
        <v>238</v>
      </c>
      <c r="T690" s="1" t="s">
        <v>813</v>
      </c>
      <c r="U690" s="1">
        <v>9</v>
      </c>
      <c r="V690" s="1">
        <v>1</v>
      </c>
      <c r="W690" s="1">
        <v>1</v>
      </c>
      <c r="X690" s="1">
        <v>2</v>
      </c>
      <c r="Y690" s="1">
        <v>-1</v>
      </c>
      <c r="Z690" s="1">
        <v>8</v>
      </c>
      <c r="AA690" s="1">
        <v>16</v>
      </c>
      <c r="AB690" s="1">
        <v>1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12</v>
      </c>
      <c r="AI690" s="1">
        <v>8.3000000000000004E-2</v>
      </c>
      <c r="AK690" s="2" t="s">
        <v>417</v>
      </c>
      <c r="AL690" s="1" t="s">
        <v>815</v>
      </c>
      <c r="AM690" s="1">
        <v>15</v>
      </c>
      <c r="AN690" s="1">
        <v>0</v>
      </c>
      <c r="AO690" s="1">
        <v>3</v>
      </c>
      <c r="AP690" s="1">
        <v>3</v>
      </c>
      <c r="AQ690" s="1">
        <v>-1</v>
      </c>
      <c r="AR690" s="1">
        <v>11</v>
      </c>
      <c r="AS690" s="1">
        <v>23</v>
      </c>
      <c r="AT690" s="1">
        <v>1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11</v>
      </c>
      <c r="BA690" s="1">
        <v>0</v>
      </c>
      <c r="BC690" s="2" t="s">
        <v>643</v>
      </c>
      <c r="BD690" s="1" t="s">
        <v>794</v>
      </c>
      <c r="BE690" s="1">
        <v>19</v>
      </c>
      <c r="BF690" s="1">
        <v>0</v>
      </c>
      <c r="BG690" s="1">
        <v>1</v>
      </c>
      <c r="BH690" s="1">
        <v>1</v>
      </c>
      <c r="BI690" s="1">
        <v>-3</v>
      </c>
      <c r="BJ690" s="1">
        <v>4</v>
      </c>
      <c r="BK690" s="1">
        <v>18</v>
      </c>
      <c r="BL690" s="1">
        <v>37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4</v>
      </c>
      <c r="BS690" s="1">
        <v>0</v>
      </c>
      <c r="BU690" s="2" t="s">
        <v>483</v>
      </c>
      <c r="BV690" s="1" t="s">
        <v>807</v>
      </c>
      <c r="BW690" s="1">
        <v>7</v>
      </c>
      <c r="BX690" s="1">
        <v>1</v>
      </c>
      <c r="BY690" s="1">
        <v>1</v>
      </c>
      <c r="BZ690" s="1">
        <v>2</v>
      </c>
      <c r="CA690" s="1">
        <v>0</v>
      </c>
      <c r="CB690" s="1">
        <v>0</v>
      </c>
      <c r="CC690" s="1">
        <v>5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4</v>
      </c>
      <c r="CK690" s="1">
        <v>0.25</v>
      </c>
      <c r="CL690" s="1" t="s">
        <v>797</v>
      </c>
      <c r="CM690" s="1" t="s">
        <v>734</v>
      </c>
      <c r="CN690" s="1" t="s">
        <v>816</v>
      </c>
      <c r="CO690" s="1">
        <v>6</v>
      </c>
      <c r="CP690" s="1">
        <v>0</v>
      </c>
      <c r="CQ690" s="1">
        <v>2</v>
      </c>
      <c r="CR690" s="1">
        <v>2</v>
      </c>
      <c r="CS690" s="1">
        <v>0</v>
      </c>
      <c r="CT690" s="1">
        <v>2</v>
      </c>
      <c r="CU690" s="1">
        <v>11</v>
      </c>
      <c r="CV690" s="1">
        <v>8</v>
      </c>
      <c r="CW690" s="1">
        <v>0</v>
      </c>
      <c r="CX690" s="1">
        <v>1</v>
      </c>
      <c r="CY690" s="1">
        <v>0</v>
      </c>
      <c r="CZ690" s="1">
        <v>1</v>
      </c>
      <c r="DA690" s="1">
        <v>0</v>
      </c>
      <c r="DB690" s="1">
        <v>5</v>
      </c>
      <c r="DC690" s="1">
        <v>0</v>
      </c>
      <c r="DE690" s="2"/>
      <c r="DF690" s="1" t="s">
        <v>734</v>
      </c>
      <c r="DG690" s="1">
        <v>6</v>
      </c>
      <c r="DH690" s="1">
        <v>0</v>
      </c>
      <c r="DI690" s="1">
        <v>2</v>
      </c>
      <c r="DJ690" s="1">
        <v>2</v>
      </c>
      <c r="DK690" s="1">
        <v>0</v>
      </c>
      <c r="DL690" s="1">
        <v>2</v>
      </c>
      <c r="DM690" s="1">
        <v>11</v>
      </c>
      <c r="DN690" s="1">
        <v>8</v>
      </c>
      <c r="DO690" s="1">
        <v>0</v>
      </c>
      <c r="DP690" s="1">
        <v>1</v>
      </c>
      <c r="DQ690" s="1">
        <v>0</v>
      </c>
      <c r="DR690" s="1">
        <v>1</v>
      </c>
      <c r="DS690" s="1">
        <v>0</v>
      </c>
      <c r="DT690" s="1">
        <v>5</v>
      </c>
      <c r="DU690" s="1">
        <v>0</v>
      </c>
    </row>
    <row r="691" spans="1:125" x14ac:dyDescent="0.2">
      <c r="A691" s="2" t="s">
        <v>1247</v>
      </c>
      <c r="B691" s="1" t="s">
        <v>824</v>
      </c>
      <c r="C691" s="1">
        <v>3</v>
      </c>
      <c r="D691" s="1">
        <v>0</v>
      </c>
      <c r="E691" s="1">
        <v>2</v>
      </c>
      <c r="F691" s="1">
        <v>2</v>
      </c>
      <c r="G691" s="1">
        <v>-3</v>
      </c>
      <c r="H691" s="1">
        <v>0</v>
      </c>
      <c r="I691" s="1">
        <v>2</v>
      </c>
      <c r="J691" s="1">
        <v>0</v>
      </c>
      <c r="K691" s="1">
        <v>0</v>
      </c>
      <c r="L691" s="1">
        <v>1</v>
      </c>
      <c r="M691" s="1">
        <v>0</v>
      </c>
      <c r="N691" s="1">
        <v>0</v>
      </c>
      <c r="O691" s="1">
        <v>0</v>
      </c>
      <c r="P691" s="1">
        <v>7</v>
      </c>
      <c r="Q691" s="1">
        <v>0</v>
      </c>
      <c r="S691" s="1" t="s">
        <v>627</v>
      </c>
      <c r="T691" s="1" t="s">
        <v>823</v>
      </c>
      <c r="U691" s="1">
        <v>8</v>
      </c>
      <c r="V691" s="1">
        <v>1</v>
      </c>
      <c r="W691" s="1">
        <v>1</v>
      </c>
      <c r="X691" s="1">
        <v>2</v>
      </c>
      <c r="Y691" s="1">
        <v>-2</v>
      </c>
      <c r="Z691" s="1">
        <v>2</v>
      </c>
      <c r="AA691" s="1">
        <v>16</v>
      </c>
      <c r="AB691" s="1">
        <v>3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13</v>
      </c>
      <c r="AI691" s="1">
        <v>7.6999999999999999E-2</v>
      </c>
      <c r="AK691" s="2" t="s">
        <v>1032</v>
      </c>
      <c r="AL691" s="1" t="s">
        <v>805</v>
      </c>
      <c r="AM691" s="1">
        <v>54</v>
      </c>
      <c r="AN691" s="1">
        <v>1</v>
      </c>
      <c r="AO691" s="1">
        <v>2</v>
      </c>
      <c r="AP691" s="1">
        <v>3</v>
      </c>
      <c r="AQ691" s="1">
        <v>0</v>
      </c>
      <c r="AR691" s="1">
        <v>80</v>
      </c>
      <c r="AS691" s="1">
        <v>94</v>
      </c>
      <c r="AT691" s="1">
        <v>72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25</v>
      </c>
      <c r="BA691" s="1">
        <v>0.04</v>
      </c>
      <c r="BC691" s="2" t="s">
        <v>996</v>
      </c>
      <c r="BD691" s="1" t="s">
        <v>811</v>
      </c>
      <c r="BE691" s="1">
        <v>33</v>
      </c>
      <c r="BF691" s="1">
        <v>0</v>
      </c>
      <c r="BG691" s="1">
        <v>1</v>
      </c>
      <c r="BH691" s="1">
        <v>1</v>
      </c>
      <c r="BI691" s="1">
        <v>-14</v>
      </c>
      <c r="BJ691" s="1">
        <v>22</v>
      </c>
      <c r="BK691" s="1">
        <v>35</v>
      </c>
      <c r="BL691" s="1">
        <v>54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25</v>
      </c>
      <c r="BS691" s="1">
        <v>0</v>
      </c>
      <c r="BU691" s="2" t="s">
        <v>479</v>
      </c>
      <c r="BV691" s="1" t="s">
        <v>820</v>
      </c>
      <c r="BW691" s="1">
        <v>14</v>
      </c>
      <c r="BX691" s="1">
        <v>2</v>
      </c>
      <c r="BY691" s="1">
        <v>0</v>
      </c>
      <c r="BZ691" s="1">
        <v>2</v>
      </c>
      <c r="CA691" s="1">
        <v>0</v>
      </c>
      <c r="CB691" s="1">
        <v>10</v>
      </c>
      <c r="CC691" s="1">
        <v>10</v>
      </c>
      <c r="CD691" s="1">
        <v>5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13</v>
      </c>
      <c r="CK691" s="1">
        <v>0.154</v>
      </c>
      <c r="CL691" s="1" t="s">
        <v>797</v>
      </c>
      <c r="CM691" s="1" t="s">
        <v>1674</v>
      </c>
      <c r="CN691" s="1" t="s">
        <v>795</v>
      </c>
      <c r="CO691" s="1">
        <v>6</v>
      </c>
      <c r="CP691" s="1">
        <v>1</v>
      </c>
      <c r="CQ691" s="1">
        <v>1</v>
      </c>
      <c r="CR691" s="1">
        <v>2</v>
      </c>
      <c r="CS691" s="1">
        <v>-3</v>
      </c>
      <c r="CT691" s="1">
        <v>8</v>
      </c>
      <c r="CU691" s="1">
        <v>8</v>
      </c>
      <c r="CV691" s="1">
        <v>3</v>
      </c>
      <c r="CW691" s="1">
        <v>0</v>
      </c>
      <c r="CX691" s="1">
        <v>0</v>
      </c>
      <c r="CY691" s="1">
        <v>0</v>
      </c>
      <c r="CZ691" s="1">
        <v>0</v>
      </c>
      <c r="DA691" s="1">
        <v>0</v>
      </c>
      <c r="DB691" s="1">
        <v>1</v>
      </c>
      <c r="DC691" s="1">
        <v>1</v>
      </c>
      <c r="DE691" s="2"/>
      <c r="DF691" s="1" t="s">
        <v>1674</v>
      </c>
      <c r="DG691" s="1">
        <v>6</v>
      </c>
      <c r="DH691" s="1">
        <v>1</v>
      </c>
      <c r="DI691" s="1">
        <v>1</v>
      </c>
      <c r="DJ691" s="1">
        <v>2</v>
      </c>
      <c r="DK691" s="1">
        <v>-3</v>
      </c>
      <c r="DL691" s="1">
        <v>8</v>
      </c>
      <c r="DM691" s="1">
        <v>8</v>
      </c>
      <c r="DN691" s="1">
        <v>3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1</v>
      </c>
      <c r="DU691" s="1">
        <v>1</v>
      </c>
    </row>
    <row r="692" spans="1:125" x14ac:dyDescent="0.2">
      <c r="A692" s="2" t="s">
        <v>633</v>
      </c>
      <c r="B692" s="1" t="s">
        <v>814</v>
      </c>
      <c r="C692" s="1">
        <v>13</v>
      </c>
      <c r="D692" s="1">
        <v>2</v>
      </c>
      <c r="E692" s="1">
        <v>0</v>
      </c>
      <c r="F692" s="1">
        <v>2</v>
      </c>
      <c r="G692" s="1">
        <v>0</v>
      </c>
      <c r="H692" s="1">
        <v>8</v>
      </c>
      <c r="I692" s="1">
        <v>5</v>
      </c>
      <c r="J692" s="1">
        <v>2</v>
      </c>
      <c r="K692" s="1">
        <v>0</v>
      </c>
      <c r="L692" s="1">
        <v>0</v>
      </c>
      <c r="M692" s="1">
        <v>0</v>
      </c>
      <c r="N692" s="1">
        <v>0</v>
      </c>
      <c r="O692" s="1">
        <v>1</v>
      </c>
      <c r="P692" s="1">
        <v>11</v>
      </c>
      <c r="Q692" s="1">
        <v>0.182</v>
      </c>
      <c r="S692" s="1" t="s">
        <v>1152</v>
      </c>
      <c r="T692" s="1" t="s">
        <v>819</v>
      </c>
      <c r="U692" s="1">
        <v>12</v>
      </c>
      <c r="V692" s="1">
        <v>1</v>
      </c>
      <c r="W692" s="1">
        <v>1</v>
      </c>
      <c r="X692" s="1">
        <v>2</v>
      </c>
      <c r="Y692" s="1">
        <v>-7</v>
      </c>
      <c r="Z692" s="1">
        <v>9</v>
      </c>
      <c r="AA692" s="1">
        <v>1</v>
      </c>
      <c r="AB692" s="1">
        <v>2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13</v>
      </c>
      <c r="AI692" s="1">
        <v>7.6999999999999999E-2</v>
      </c>
      <c r="AK692" s="2" t="s">
        <v>1248</v>
      </c>
      <c r="AL692" s="1" t="s">
        <v>812</v>
      </c>
      <c r="AM692" s="1">
        <v>25</v>
      </c>
      <c r="AN692" s="1">
        <v>1</v>
      </c>
      <c r="AO692" s="1">
        <v>2</v>
      </c>
      <c r="AP692" s="1">
        <v>3</v>
      </c>
      <c r="AQ692" s="1">
        <v>2</v>
      </c>
      <c r="AR692" s="1">
        <v>0</v>
      </c>
      <c r="AS692" s="1">
        <v>21</v>
      </c>
      <c r="AT692" s="1">
        <v>11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22</v>
      </c>
      <c r="BA692" s="1">
        <v>4.4999999999999998E-2</v>
      </c>
      <c r="BC692" s="2" t="s">
        <v>504</v>
      </c>
      <c r="BD692" s="1" t="s">
        <v>804</v>
      </c>
      <c r="BE692" s="1">
        <v>4</v>
      </c>
      <c r="BF692" s="1">
        <v>0</v>
      </c>
      <c r="BG692" s="1">
        <v>1</v>
      </c>
      <c r="BH692" s="1">
        <v>1</v>
      </c>
      <c r="BI692" s="1">
        <v>0</v>
      </c>
      <c r="BJ692" s="1">
        <v>2</v>
      </c>
      <c r="BK692" s="1">
        <v>1</v>
      </c>
      <c r="BL692" s="1">
        <v>1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2</v>
      </c>
      <c r="BS692" s="1">
        <v>0</v>
      </c>
      <c r="BU692" s="2" t="s">
        <v>1249</v>
      </c>
      <c r="BV692" s="1" t="s">
        <v>815</v>
      </c>
      <c r="BW692" s="1">
        <v>13</v>
      </c>
      <c r="BX692" s="1">
        <v>1</v>
      </c>
      <c r="BY692" s="1">
        <v>1</v>
      </c>
      <c r="BZ692" s="1">
        <v>2</v>
      </c>
      <c r="CA692" s="1">
        <v>-5</v>
      </c>
      <c r="CB692" s="1">
        <v>2</v>
      </c>
      <c r="CC692" s="1">
        <v>9</v>
      </c>
      <c r="CD692" s="1">
        <v>3</v>
      </c>
      <c r="CE692" s="1">
        <v>1</v>
      </c>
      <c r="CF692" s="1">
        <v>1</v>
      </c>
      <c r="CG692" s="1">
        <v>0</v>
      </c>
      <c r="CH692" s="1">
        <v>0</v>
      </c>
      <c r="CI692" s="1">
        <v>0</v>
      </c>
      <c r="CJ692" s="1">
        <v>12</v>
      </c>
      <c r="CK692" s="1">
        <v>8.3000000000000004E-2</v>
      </c>
      <c r="CL692" s="1" t="s">
        <v>797</v>
      </c>
      <c r="CM692" s="1" t="s">
        <v>1035</v>
      </c>
      <c r="CN692" s="1" t="s">
        <v>804</v>
      </c>
      <c r="CO692" s="1">
        <v>15</v>
      </c>
      <c r="CP692" s="1">
        <v>0</v>
      </c>
      <c r="CQ692" s="1">
        <v>2</v>
      </c>
      <c r="CR692" s="1">
        <v>2</v>
      </c>
      <c r="CS692" s="1">
        <v>-5</v>
      </c>
      <c r="CT692" s="1">
        <v>20</v>
      </c>
      <c r="CU692" s="1">
        <v>22</v>
      </c>
      <c r="CV692" s="1">
        <v>19</v>
      </c>
      <c r="CW692" s="1">
        <v>0</v>
      </c>
      <c r="CX692" s="1">
        <v>0</v>
      </c>
      <c r="CY692" s="1">
        <v>0</v>
      </c>
      <c r="CZ692" s="1">
        <v>0</v>
      </c>
      <c r="DA692" s="1">
        <v>0</v>
      </c>
      <c r="DB692" s="1">
        <v>13</v>
      </c>
      <c r="DC692" s="1">
        <v>0</v>
      </c>
      <c r="DE692" s="2"/>
      <c r="DF692" s="1" t="s">
        <v>1035</v>
      </c>
      <c r="DG692" s="1">
        <v>15</v>
      </c>
      <c r="DH692" s="1">
        <v>0</v>
      </c>
      <c r="DI692" s="1">
        <v>2</v>
      </c>
      <c r="DJ692" s="1">
        <v>2</v>
      </c>
      <c r="DK692" s="1">
        <v>-5</v>
      </c>
      <c r="DL692" s="1">
        <v>20</v>
      </c>
      <c r="DM692" s="1">
        <v>22</v>
      </c>
      <c r="DN692" s="1">
        <v>19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13</v>
      </c>
      <c r="DU692" s="1">
        <v>0</v>
      </c>
    </row>
    <row r="693" spans="1:125" x14ac:dyDescent="0.2">
      <c r="A693" s="2" t="s">
        <v>251</v>
      </c>
      <c r="B693" s="1" t="s">
        <v>821</v>
      </c>
      <c r="C693" s="1">
        <v>7</v>
      </c>
      <c r="D693" s="1">
        <v>2</v>
      </c>
      <c r="E693" s="1">
        <v>0</v>
      </c>
      <c r="F693" s="1">
        <v>2</v>
      </c>
      <c r="G693" s="1">
        <v>2</v>
      </c>
      <c r="H693" s="1">
        <v>4</v>
      </c>
      <c r="I693" s="1">
        <v>8</v>
      </c>
      <c r="J693" s="1">
        <v>1</v>
      </c>
      <c r="K693" s="1">
        <v>1</v>
      </c>
      <c r="L693" s="1">
        <v>0</v>
      </c>
      <c r="M693" s="1">
        <v>0</v>
      </c>
      <c r="N693" s="1">
        <v>0</v>
      </c>
      <c r="O693" s="1">
        <v>0</v>
      </c>
      <c r="P693" s="1">
        <v>8</v>
      </c>
      <c r="Q693" s="1">
        <v>0.25</v>
      </c>
      <c r="S693" s="1" t="s">
        <v>1026</v>
      </c>
      <c r="T693" s="1" t="s">
        <v>804</v>
      </c>
      <c r="U693" s="1">
        <v>26</v>
      </c>
      <c r="V693" s="1">
        <v>0</v>
      </c>
      <c r="W693" s="1">
        <v>2</v>
      </c>
      <c r="X693" s="1">
        <v>2</v>
      </c>
      <c r="Y693" s="1">
        <v>2</v>
      </c>
      <c r="Z693" s="1">
        <v>29</v>
      </c>
      <c r="AA693" s="1">
        <v>58</v>
      </c>
      <c r="AB693" s="1">
        <v>19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16</v>
      </c>
      <c r="AI693" s="1">
        <v>0</v>
      </c>
      <c r="AK693" s="2" t="s">
        <v>597</v>
      </c>
      <c r="AL693" s="1" t="s">
        <v>805</v>
      </c>
      <c r="AM693" s="1">
        <v>26</v>
      </c>
      <c r="AN693" s="1">
        <v>1</v>
      </c>
      <c r="AO693" s="1">
        <v>2</v>
      </c>
      <c r="AP693" s="1">
        <v>3</v>
      </c>
      <c r="AQ693" s="1">
        <v>3</v>
      </c>
      <c r="AR693" s="1">
        <v>4</v>
      </c>
      <c r="AS693" s="1">
        <v>24</v>
      </c>
      <c r="AT693" s="1">
        <v>9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19</v>
      </c>
      <c r="BA693" s="1">
        <v>5.2999999999999999E-2</v>
      </c>
      <c r="BC693" s="2" t="s">
        <v>477</v>
      </c>
      <c r="BD693" s="1" t="s">
        <v>813</v>
      </c>
      <c r="BE693" s="1">
        <v>7</v>
      </c>
      <c r="BF693" s="1">
        <v>0</v>
      </c>
      <c r="BG693" s="1">
        <v>1</v>
      </c>
      <c r="BH693" s="1">
        <v>1</v>
      </c>
      <c r="BI693" s="1">
        <v>0</v>
      </c>
      <c r="BJ693" s="1">
        <v>36</v>
      </c>
      <c r="BK693" s="1">
        <v>7</v>
      </c>
      <c r="BL693" s="1">
        <v>3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4</v>
      </c>
      <c r="BS693" s="1">
        <v>0</v>
      </c>
      <c r="BU693" s="2" t="s">
        <v>481</v>
      </c>
      <c r="BV693" s="1" t="s">
        <v>806</v>
      </c>
      <c r="BW693" s="1">
        <v>7</v>
      </c>
      <c r="BX693" s="1">
        <v>0</v>
      </c>
      <c r="BY693" s="1">
        <v>2</v>
      </c>
      <c r="BZ693" s="1">
        <v>2</v>
      </c>
      <c r="CA693" s="1">
        <v>1</v>
      </c>
      <c r="CB693" s="1">
        <v>12</v>
      </c>
      <c r="CC693" s="1">
        <v>10</v>
      </c>
      <c r="CD693" s="1">
        <v>3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1</v>
      </c>
      <c r="CK693" s="1">
        <v>0</v>
      </c>
      <c r="CL693" s="1" t="s">
        <v>797</v>
      </c>
      <c r="CM693" s="1" t="s">
        <v>1675</v>
      </c>
      <c r="CN693" s="1" t="s">
        <v>808</v>
      </c>
      <c r="CO693" s="1">
        <v>10</v>
      </c>
      <c r="CP693" s="1">
        <v>0</v>
      </c>
      <c r="CQ693" s="1">
        <v>2</v>
      </c>
      <c r="CR693" s="1">
        <v>2</v>
      </c>
      <c r="CS693" s="1">
        <v>-5</v>
      </c>
      <c r="CT693" s="1">
        <v>0</v>
      </c>
      <c r="CU693" s="1">
        <v>27</v>
      </c>
      <c r="CV693" s="1">
        <v>7</v>
      </c>
      <c r="CW693" s="1">
        <v>0</v>
      </c>
      <c r="CX693" s="1">
        <v>0</v>
      </c>
      <c r="CY693" s="1">
        <v>0</v>
      </c>
      <c r="CZ693" s="1">
        <v>0</v>
      </c>
      <c r="DA693" s="1">
        <v>0</v>
      </c>
      <c r="DB693" s="1">
        <v>7</v>
      </c>
      <c r="DC693" s="1">
        <v>0</v>
      </c>
      <c r="DE693" s="2"/>
      <c r="DF693" s="1" t="s">
        <v>1675</v>
      </c>
      <c r="DG693" s="1">
        <v>10</v>
      </c>
      <c r="DH693" s="1">
        <v>0</v>
      </c>
      <c r="DI693" s="1">
        <v>2</v>
      </c>
      <c r="DJ693" s="1">
        <v>2</v>
      </c>
      <c r="DK693" s="1">
        <v>-5</v>
      </c>
      <c r="DL693" s="1">
        <v>0</v>
      </c>
      <c r="DM693" s="1">
        <v>27</v>
      </c>
      <c r="DN693" s="1">
        <v>7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7</v>
      </c>
      <c r="DU693" s="1">
        <v>0</v>
      </c>
    </row>
    <row r="694" spans="1:125" x14ac:dyDescent="0.2">
      <c r="A694" s="2" t="s">
        <v>1250</v>
      </c>
      <c r="B694" s="1" t="s">
        <v>801</v>
      </c>
      <c r="C694" s="1">
        <v>10</v>
      </c>
      <c r="D694" s="1">
        <v>0</v>
      </c>
      <c r="E694" s="1">
        <v>2</v>
      </c>
      <c r="F694" s="1">
        <v>2</v>
      </c>
      <c r="G694" s="1">
        <v>-2</v>
      </c>
      <c r="H694" s="1">
        <v>0</v>
      </c>
      <c r="I694" s="1">
        <v>11</v>
      </c>
      <c r="J694" s="1">
        <v>3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9</v>
      </c>
      <c r="Q694" s="1">
        <v>0</v>
      </c>
      <c r="S694" s="1" t="s">
        <v>437</v>
      </c>
      <c r="T694" s="1" t="s">
        <v>794</v>
      </c>
      <c r="U694" s="1">
        <v>15</v>
      </c>
      <c r="V694" s="1">
        <v>1</v>
      </c>
      <c r="W694" s="1">
        <v>1</v>
      </c>
      <c r="X694" s="1">
        <v>2</v>
      </c>
      <c r="Y694" s="1">
        <v>-1</v>
      </c>
      <c r="Z694" s="1">
        <v>16</v>
      </c>
      <c r="AA694" s="1">
        <v>36</v>
      </c>
      <c r="AB694" s="1">
        <v>3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6</v>
      </c>
      <c r="AI694" s="1">
        <v>0.16700000000000001</v>
      </c>
      <c r="AK694" s="2" t="s">
        <v>169</v>
      </c>
      <c r="AL694" s="1" t="s">
        <v>823</v>
      </c>
      <c r="AM694" s="1">
        <v>54</v>
      </c>
      <c r="AN694" s="1">
        <v>2</v>
      </c>
      <c r="AO694" s="1">
        <v>1</v>
      </c>
      <c r="AP694" s="1">
        <v>3</v>
      </c>
      <c r="AQ694" s="1">
        <v>-8</v>
      </c>
      <c r="AR694" s="1">
        <v>126</v>
      </c>
      <c r="AS694" s="1">
        <v>96</v>
      </c>
      <c r="AT694" s="1">
        <v>10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35</v>
      </c>
      <c r="BA694" s="1">
        <v>5.7000000000000002E-2</v>
      </c>
      <c r="BC694" s="2" t="s">
        <v>541</v>
      </c>
      <c r="BD694" s="1" t="s">
        <v>806</v>
      </c>
      <c r="BE694" s="1">
        <v>7</v>
      </c>
      <c r="BF694" s="1">
        <v>0</v>
      </c>
      <c r="BG694" s="1">
        <v>1</v>
      </c>
      <c r="BH694" s="1">
        <v>1</v>
      </c>
      <c r="BI694" s="1">
        <v>-1</v>
      </c>
      <c r="BJ694" s="1">
        <v>0</v>
      </c>
      <c r="BK694" s="1">
        <v>1</v>
      </c>
      <c r="BL694" s="1">
        <v>9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5</v>
      </c>
      <c r="BS694" s="1">
        <v>0</v>
      </c>
      <c r="BU694" s="2" t="s">
        <v>1203</v>
      </c>
      <c r="BV694" s="1" t="s">
        <v>821</v>
      </c>
      <c r="BW694" s="1">
        <v>17</v>
      </c>
      <c r="BX694" s="1">
        <v>0</v>
      </c>
      <c r="BY694" s="1">
        <v>2</v>
      </c>
      <c r="BZ694" s="1">
        <v>2</v>
      </c>
      <c r="CA694" s="1">
        <v>6</v>
      </c>
      <c r="CB694" s="1">
        <v>8</v>
      </c>
      <c r="CC694" s="1">
        <v>7</v>
      </c>
      <c r="CD694" s="1">
        <v>20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15</v>
      </c>
      <c r="CK694" s="1">
        <v>0</v>
      </c>
      <c r="CL694" s="1" t="s">
        <v>797</v>
      </c>
      <c r="CM694" s="1" t="s">
        <v>493</v>
      </c>
      <c r="CN694" s="1" t="s">
        <v>799</v>
      </c>
      <c r="CO694" s="1">
        <v>8</v>
      </c>
      <c r="CP694" s="1">
        <v>0</v>
      </c>
      <c r="CQ694" s="1">
        <v>2</v>
      </c>
      <c r="CR694" s="1">
        <v>2</v>
      </c>
      <c r="CS694" s="1">
        <v>0</v>
      </c>
      <c r="CT694" s="1">
        <v>2</v>
      </c>
      <c r="CU694" s="1">
        <v>18</v>
      </c>
      <c r="CV694" s="1">
        <v>0</v>
      </c>
      <c r="CW694" s="1">
        <v>0</v>
      </c>
      <c r="CX694" s="1">
        <v>0</v>
      </c>
      <c r="CY694" s="1">
        <v>0</v>
      </c>
      <c r="CZ694" s="1">
        <v>0</v>
      </c>
      <c r="DA694" s="1">
        <v>0</v>
      </c>
      <c r="DB694" s="1">
        <v>4</v>
      </c>
      <c r="DC694" s="1">
        <v>0</v>
      </c>
      <c r="DE694" s="2"/>
      <c r="DF694" s="1" t="s">
        <v>493</v>
      </c>
      <c r="DG694" s="1">
        <v>8</v>
      </c>
      <c r="DH694" s="1">
        <v>0</v>
      </c>
      <c r="DI694" s="1">
        <v>2</v>
      </c>
      <c r="DJ694" s="1">
        <v>2</v>
      </c>
      <c r="DK694" s="1">
        <v>0</v>
      </c>
      <c r="DL694" s="1">
        <v>2</v>
      </c>
      <c r="DM694" s="1">
        <v>18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4</v>
      </c>
      <c r="DU694" s="1">
        <v>0</v>
      </c>
    </row>
    <row r="695" spans="1:125" x14ac:dyDescent="0.2">
      <c r="A695" s="2" t="s">
        <v>1251</v>
      </c>
      <c r="B695" s="1" t="s">
        <v>794</v>
      </c>
      <c r="C695" s="1">
        <v>12</v>
      </c>
      <c r="D695" s="1">
        <v>1</v>
      </c>
      <c r="E695" s="1">
        <v>1</v>
      </c>
      <c r="F695" s="1">
        <v>2</v>
      </c>
      <c r="G695" s="1">
        <v>7</v>
      </c>
      <c r="H695" s="1">
        <v>2</v>
      </c>
      <c r="I695" s="1">
        <v>10</v>
      </c>
      <c r="J695" s="1">
        <v>26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12</v>
      </c>
      <c r="Q695" s="1">
        <v>8.3000000000000004E-2</v>
      </c>
      <c r="S695" s="1" t="s">
        <v>503</v>
      </c>
      <c r="T695" s="1" t="s">
        <v>809</v>
      </c>
      <c r="U695" s="1">
        <v>12</v>
      </c>
      <c r="V695" s="1">
        <v>0</v>
      </c>
      <c r="W695" s="1">
        <v>2</v>
      </c>
      <c r="X695" s="1">
        <v>2</v>
      </c>
      <c r="Y695" s="1">
        <v>-6</v>
      </c>
      <c r="Z695" s="1">
        <v>12</v>
      </c>
      <c r="AA695" s="1">
        <v>19</v>
      </c>
      <c r="AB695" s="1">
        <v>12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16</v>
      </c>
      <c r="AI695" s="1">
        <v>0</v>
      </c>
      <c r="AK695" s="2" t="s">
        <v>649</v>
      </c>
      <c r="AL695" s="1" t="s">
        <v>804</v>
      </c>
      <c r="AM695" s="1">
        <v>52</v>
      </c>
      <c r="AN695" s="1">
        <v>2</v>
      </c>
      <c r="AO695" s="1">
        <v>1</v>
      </c>
      <c r="AP695" s="1">
        <v>3</v>
      </c>
      <c r="AQ695" s="1">
        <v>-3</v>
      </c>
      <c r="AR695" s="1">
        <v>16</v>
      </c>
      <c r="AS695" s="1">
        <v>80</v>
      </c>
      <c r="AT695" s="1">
        <v>25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44</v>
      </c>
      <c r="BA695" s="1">
        <v>4.4999999999999998E-2</v>
      </c>
      <c r="BC695" s="2" t="s">
        <v>1252</v>
      </c>
      <c r="BD695" s="1" t="s">
        <v>806</v>
      </c>
      <c r="BE695" s="1">
        <v>5</v>
      </c>
      <c r="BF695" s="1">
        <v>1</v>
      </c>
      <c r="BG695" s="1">
        <v>0</v>
      </c>
      <c r="BH695" s="1">
        <v>1</v>
      </c>
      <c r="BI695" s="1">
        <v>0</v>
      </c>
      <c r="BJ695" s="1">
        <v>0</v>
      </c>
      <c r="BK695" s="1">
        <v>8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4</v>
      </c>
      <c r="BS695" s="1">
        <v>0.25</v>
      </c>
      <c r="BU695" s="2" t="s">
        <v>480</v>
      </c>
      <c r="BV695" s="1" t="s">
        <v>817</v>
      </c>
      <c r="BW695" s="1">
        <v>9</v>
      </c>
      <c r="BX695" s="1">
        <v>1</v>
      </c>
      <c r="BY695" s="1">
        <v>1</v>
      </c>
      <c r="BZ695" s="1">
        <v>2</v>
      </c>
      <c r="CA695" s="1">
        <v>-3</v>
      </c>
      <c r="CB695" s="1">
        <v>4</v>
      </c>
      <c r="CC695" s="1">
        <v>7</v>
      </c>
      <c r="CD695" s="1">
        <v>2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15</v>
      </c>
      <c r="CK695" s="1">
        <v>6.7000000000000004E-2</v>
      </c>
      <c r="CL695" s="1" t="s">
        <v>797</v>
      </c>
      <c r="CM695" s="1" t="s">
        <v>463</v>
      </c>
      <c r="CN695" s="1" t="s">
        <v>817</v>
      </c>
      <c r="CO695" s="1">
        <v>39</v>
      </c>
      <c r="CP695" s="1">
        <v>1</v>
      </c>
      <c r="CQ695" s="1">
        <v>1</v>
      </c>
      <c r="CR695" s="1">
        <v>2</v>
      </c>
      <c r="CS695" s="1">
        <v>-12</v>
      </c>
      <c r="CT695" s="1">
        <v>4</v>
      </c>
      <c r="CU695" s="1">
        <v>10</v>
      </c>
      <c r="CV695" s="1">
        <v>16</v>
      </c>
      <c r="CW695" s="1">
        <v>0</v>
      </c>
      <c r="CX695" s="1">
        <v>0</v>
      </c>
      <c r="CY695" s="1">
        <v>0</v>
      </c>
      <c r="CZ695" s="1">
        <v>0</v>
      </c>
      <c r="DA695" s="1">
        <v>1</v>
      </c>
      <c r="DB695" s="1">
        <v>29</v>
      </c>
      <c r="DC695" s="1">
        <v>3.4000000000000002E-2</v>
      </c>
      <c r="DE695" s="2"/>
      <c r="DF695" s="1" t="s">
        <v>463</v>
      </c>
      <c r="DG695" s="1">
        <v>39</v>
      </c>
      <c r="DH695" s="1">
        <v>1</v>
      </c>
      <c r="DI695" s="1">
        <v>1</v>
      </c>
      <c r="DJ695" s="1">
        <v>2</v>
      </c>
      <c r="DK695" s="1">
        <v>-12</v>
      </c>
      <c r="DL695" s="1">
        <v>4</v>
      </c>
      <c r="DM695" s="1">
        <v>10</v>
      </c>
      <c r="DN695" s="1">
        <v>16</v>
      </c>
      <c r="DO695" s="1">
        <v>0</v>
      </c>
      <c r="DP695" s="1">
        <v>0</v>
      </c>
      <c r="DQ695" s="1">
        <v>0</v>
      </c>
      <c r="DR695" s="1">
        <v>0</v>
      </c>
      <c r="DS695" s="1">
        <v>1</v>
      </c>
      <c r="DT695" s="1">
        <v>29</v>
      </c>
      <c r="DU695" s="1">
        <v>3.4000000000000002E-2</v>
      </c>
    </row>
    <row r="696" spans="1:125" x14ac:dyDescent="0.2">
      <c r="A696" s="2" t="s">
        <v>1253</v>
      </c>
      <c r="B696" s="1" t="s">
        <v>816</v>
      </c>
      <c r="C696" s="1">
        <v>8</v>
      </c>
      <c r="D696" s="1">
        <v>0</v>
      </c>
      <c r="E696" s="1">
        <v>2</v>
      </c>
      <c r="F696" s="1">
        <v>2</v>
      </c>
      <c r="G696" s="1">
        <v>0</v>
      </c>
      <c r="H696" s="1">
        <v>4</v>
      </c>
      <c r="I696" s="1">
        <v>6</v>
      </c>
      <c r="J696" s="1">
        <v>7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3</v>
      </c>
      <c r="Q696" s="1">
        <v>0</v>
      </c>
      <c r="S696" s="1" t="s">
        <v>1014</v>
      </c>
      <c r="T696" s="1" t="s">
        <v>806</v>
      </c>
      <c r="U696" s="1">
        <v>18</v>
      </c>
      <c r="V696" s="1">
        <v>2</v>
      </c>
      <c r="W696" s="1">
        <v>0</v>
      </c>
      <c r="X696" s="1">
        <v>2</v>
      </c>
      <c r="Y696" s="1">
        <v>-1</v>
      </c>
      <c r="Z696" s="1">
        <v>8</v>
      </c>
      <c r="AA696" s="1">
        <v>21</v>
      </c>
      <c r="AB696" s="1">
        <v>10</v>
      </c>
      <c r="AC696" s="1">
        <v>0</v>
      </c>
      <c r="AD696" s="1">
        <v>0</v>
      </c>
      <c r="AE696" s="1">
        <v>0</v>
      </c>
      <c r="AF696" s="1">
        <v>0</v>
      </c>
      <c r="AG696" s="1">
        <v>1</v>
      </c>
      <c r="AH696" s="1">
        <v>11</v>
      </c>
      <c r="AI696" s="1">
        <v>0.182</v>
      </c>
      <c r="AK696" s="2" t="s">
        <v>145</v>
      </c>
      <c r="AL696" s="1" t="s">
        <v>801</v>
      </c>
      <c r="AM696" s="1">
        <v>20</v>
      </c>
      <c r="AN696" s="1">
        <v>0</v>
      </c>
      <c r="AO696" s="1">
        <v>3</v>
      </c>
      <c r="AP696" s="1">
        <v>3</v>
      </c>
      <c r="AQ696" s="1">
        <v>-7</v>
      </c>
      <c r="AR696" s="1">
        <v>61</v>
      </c>
      <c r="AS696" s="1">
        <v>61</v>
      </c>
      <c r="AT696" s="1">
        <v>17</v>
      </c>
      <c r="AU696" s="1">
        <v>0</v>
      </c>
      <c r="AV696" s="1">
        <v>0</v>
      </c>
      <c r="AW696" s="1">
        <v>0</v>
      </c>
      <c r="AX696" s="1">
        <v>1</v>
      </c>
      <c r="AY696" s="1">
        <v>0</v>
      </c>
      <c r="AZ696" s="1">
        <v>12</v>
      </c>
      <c r="BA696" s="1">
        <v>0</v>
      </c>
      <c r="BC696" s="2" t="s">
        <v>264</v>
      </c>
      <c r="BD696" s="1" t="s">
        <v>806</v>
      </c>
      <c r="BE696" s="1">
        <v>4</v>
      </c>
      <c r="BF696" s="1">
        <v>0</v>
      </c>
      <c r="BG696" s="1">
        <v>1</v>
      </c>
      <c r="BH696" s="1">
        <v>1</v>
      </c>
      <c r="BI696" s="1">
        <v>-2</v>
      </c>
      <c r="BJ696" s="1">
        <v>2</v>
      </c>
      <c r="BK696" s="1">
        <v>3</v>
      </c>
      <c r="BL696" s="1">
        <v>1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1</v>
      </c>
      <c r="BS696" s="1">
        <v>0</v>
      </c>
      <c r="BU696" s="2" t="s">
        <v>437</v>
      </c>
      <c r="BV696" s="1" t="s">
        <v>799</v>
      </c>
      <c r="BW696" s="1">
        <v>41</v>
      </c>
      <c r="BX696" s="1">
        <v>2</v>
      </c>
      <c r="BY696" s="1">
        <v>0</v>
      </c>
      <c r="BZ696" s="1">
        <v>2</v>
      </c>
      <c r="CA696" s="1">
        <v>-3</v>
      </c>
      <c r="CB696" s="1">
        <v>49</v>
      </c>
      <c r="CC696" s="1">
        <v>77</v>
      </c>
      <c r="CD696" s="1">
        <v>10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18</v>
      </c>
      <c r="CK696" s="1">
        <v>0.111</v>
      </c>
      <c r="CL696" s="1" t="s">
        <v>797</v>
      </c>
      <c r="CM696" s="1" t="s">
        <v>423</v>
      </c>
      <c r="CN696" s="1" t="s">
        <v>804</v>
      </c>
      <c r="CO696" s="1">
        <v>15</v>
      </c>
      <c r="CP696" s="1">
        <v>0</v>
      </c>
      <c r="CQ696" s="1">
        <v>2</v>
      </c>
      <c r="CR696" s="1">
        <v>2</v>
      </c>
      <c r="CS696" s="1">
        <v>-1</v>
      </c>
      <c r="CT696" s="1">
        <v>33</v>
      </c>
      <c r="CU696" s="1">
        <v>22</v>
      </c>
      <c r="CV696" s="1">
        <v>3</v>
      </c>
      <c r="CW696" s="1">
        <v>0</v>
      </c>
      <c r="CX696" s="1">
        <v>0</v>
      </c>
      <c r="CY696" s="1">
        <v>0</v>
      </c>
      <c r="CZ696" s="1">
        <v>0</v>
      </c>
      <c r="DA696" s="1">
        <v>0</v>
      </c>
      <c r="DB696" s="1">
        <v>10</v>
      </c>
      <c r="DC696" s="1">
        <v>0</v>
      </c>
      <c r="DE696" s="2"/>
      <c r="DF696" s="1" t="s">
        <v>423</v>
      </c>
      <c r="DG696" s="1">
        <v>15</v>
      </c>
      <c r="DH696" s="1">
        <v>0</v>
      </c>
      <c r="DI696" s="1">
        <v>2</v>
      </c>
      <c r="DJ696" s="1">
        <v>2</v>
      </c>
      <c r="DK696" s="1">
        <v>-1</v>
      </c>
      <c r="DL696" s="1">
        <v>33</v>
      </c>
      <c r="DM696" s="1">
        <v>22</v>
      </c>
      <c r="DN696" s="1">
        <v>3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10</v>
      </c>
      <c r="DU696" s="1">
        <v>0</v>
      </c>
    </row>
    <row r="697" spans="1:125" x14ac:dyDescent="0.2">
      <c r="A697" s="2" t="s">
        <v>659</v>
      </c>
      <c r="B697" s="1" t="s">
        <v>815</v>
      </c>
      <c r="C697" s="1">
        <v>6</v>
      </c>
      <c r="D697" s="1">
        <v>1</v>
      </c>
      <c r="E697" s="1">
        <v>1</v>
      </c>
      <c r="F697" s="1">
        <v>2</v>
      </c>
      <c r="G697" s="1">
        <v>-2</v>
      </c>
      <c r="H697" s="1">
        <v>2</v>
      </c>
      <c r="I697" s="1">
        <v>5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7</v>
      </c>
      <c r="Q697" s="1">
        <v>0.14299999999999999</v>
      </c>
      <c r="S697" s="1" t="s">
        <v>1190</v>
      </c>
      <c r="T697" s="1" t="s">
        <v>824</v>
      </c>
      <c r="U697" s="1">
        <v>10</v>
      </c>
      <c r="V697" s="1">
        <v>1</v>
      </c>
      <c r="W697" s="1">
        <v>1</v>
      </c>
      <c r="X697" s="1">
        <v>2</v>
      </c>
      <c r="Y697" s="1">
        <v>-3</v>
      </c>
      <c r="Z697" s="1">
        <v>6</v>
      </c>
      <c r="AA697" s="1">
        <v>4</v>
      </c>
      <c r="AB697" s="1">
        <v>7</v>
      </c>
      <c r="AC697" s="1">
        <v>0</v>
      </c>
      <c r="AD697" s="1">
        <v>1</v>
      </c>
      <c r="AE697" s="1">
        <v>0</v>
      </c>
      <c r="AF697" s="1">
        <v>0</v>
      </c>
      <c r="AG697" s="1">
        <v>0</v>
      </c>
      <c r="AH697" s="1">
        <v>11</v>
      </c>
      <c r="AI697" s="1">
        <v>9.0999999999999998E-2</v>
      </c>
      <c r="AK697" s="2" t="s">
        <v>1254</v>
      </c>
      <c r="AL697" s="1" t="s">
        <v>806</v>
      </c>
      <c r="AM697" s="1">
        <v>2</v>
      </c>
      <c r="AN697" s="1">
        <v>2</v>
      </c>
      <c r="AO697" s="1">
        <v>1</v>
      </c>
      <c r="AP697" s="1">
        <v>3</v>
      </c>
      <c r="AQ697" s="1">
        <v>3</v>
      </c>
      <c r="AR697" s="1">
        <v>12</v>
      </c>
      <c r="AS697" s="1">
        <v>6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3</v>
      </c>
      <c r="BA697" s="1">
        <v>0.66700000000000004</v>
      </c>
      <c r="BC697" s="2" t="s">
        <v>148</v>
      </c>
      <c r="BD697" s="1" t="s">
        <v>824</v>
      </c>
      <c r="BE697" s="1">
        <v>6</v>
      </c>
      <c r="BF697" s="1">
        <v>0</v>
      </c>
      <c r="BG697" s="1">
        <v>1</v>
      </c>
      <c r="BH697" s="1">
        <v>1</v>
      </c>
      <c r="BI697" s="1">
        <v>-4</v>
      </c>
      <c r="BJ697" s="1">
        <v>2</v>
      </c>
      <c r="BK697" s="1">
        <v>12</v>
      </c>
      <c r="BL697" s="1">
        <v>10</v>
      </c>
      <c r="BM697" s="1">
        <v>0</v>
      </c>
      <c r="BN697" s="1">
        <v>1</v>
      </c>
      <c r="BO697" s="1">
        <v>0</v>
      </c>
      <c r="BP697" s="1">
        <v>0</v>
      </c>
      <c r="BQ697" s="1">
        <v>0</v>
      </c>
      <c r="BR697" s="1">
        <v>12</v>
      </c>
      <c r="BS697" s="1">
        <v>0</v>
      </c>
      <c r="BU697" s="2" t="s">
        <v>458</v>
      </c>
      <c r="BV697" s="1" t="s">
        <v>816</v>
      </c>
      <c r="BW697" s="1">
        <v>19</v>
      </c>
      <c r="BX697" s="1">
        <v>0</v>
      </c>
      <c r="BY697" s="1">
        <v>2</v>
      </c>
      <c r="BZ697" s="1">
        <v>2</v>
      </c>
      <c r="CA697" s="1">
        <v>0</v>
      </c>
      <c r="CB697" s="1">
        <v>0</v>
      </c>
      <c r="CC697" s="1">
        <v>33</v>
      </c>
      <c r="CD697" s="1">
        <v>8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16</v>
      </c>
      <c r="CK697" s="1">
        <v>0</v>
      </c>
      <c r="CL697" s="1" t="s">
        <v>797</v>
      </c>
      <c r="CM697" s="1" t="s">
        <v>1676</v>
      </c>
      <c r="CN697" s="1" t="s">
        <v>795</v>
      </c>
      <c r="CO697" s="1">
        <v>14</v>
      </c>
      <c r="CP697" s="1">
        <v>1</v>
      </c>
      <c r="CQ697" s="1">
        <v>1</v>
      </c>
      <c r="CR697" s="1">
        <v>2</v>
      </c>
      <c r="CS697" s="1">
        <v>-3</v>
      </c>
      <c r="CT697" s="1">
        <v>4</v>
      </c>
      <c r="CU697" s="1">
        <v>21</v>
      </c>
      <c r="CV697" s="1">
        <v>3</v>
      </c>
      <c r="CW697" s="1">
        <v>0</v>
      </c>
      <c r="CX697" s="1">
        <v>0</v>
      </c>
      <c r="CY697" s="1">
        <v>0</v>
      </c>
      <c r="CZ697" s="1">
        <v>0</v>
      </c>
      <c r="DA697" s="1">
        <v>0</v>
      </c>
      <c r="DB697" s="1">
        <v>34</v>
      </c>
      <c r="DC697" s="1">
        <v>2.9000000000000001E-2</v>
      </c>
      <c r="DE697" s="2"/>
      <c r="DF697" s="1" t="s">
        <v>1676</v>
      </c>
      <c r="DG697" s="1">
        <v>14</v>
      </c>
      <c r="DH697" s="1">
        <v>1</v>
      </c>
      <c r="DI697" s="1">
        <v>1</v>
      </c>
      <c r="DJ697" s="1">
        <v>2</v>
      </c>
      <c r="DK697" s="1">
        <v>-3</v>
      </c>
      <c r="DL697" s="1">
        <v>4</v>
      </c>
      <c r="DM697" s="1">
        <v>21</v>
      </c>
      <c r="DN697" s="1">
        <v>3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34</v>
      </c>
      <c r="DU697" s="1">
        <v>2.9000000000000001E-2</v>
      </c>
    </row>
    <row r="698" spans="1:125" x14ac:dyDescent="0.2">
      <c r="A698" s="2" t="s">
        <v>1255</v>
      </c>
      <c r="B698" s="1" t="s">
        <v>804</v>
      </c>
      <c r="C698" s="1">
        <v>35</v>
      </c>
      <c r="D698" s="1">
        <v>1</v>
      </c>
      <c r="E698" s="1">
        <v>1</v>
      </c>
      <c r="F698" s="1">
        <v>2</v>
      </c>
      <c r="G698" s="1">
        <v>3</v>
      </c>
      <c r="H698" s="1">
        <v>25</v>
      </c>
      <c r="I698" s="1">
        <v>20</v>
      </c>
      <c r="J698" s="1">
        <v>40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30</v>
      </c>
      <c r="Q698" s="1">
        <v>3.3000000000000002E-2</v>
      </c>
      <c r="S698" s="1" t="s">
        <v>1015</v>
      </c>
      <c r="T698" s="1" t="s">
        <v>819</v>
      </c>
      <c r="U698" s="1">
        <v>15</v>
      </c>
      <c r="V698" s="1">
        <v>1</v>
      </c>
      <c r="W698" s="1">
        <v>1</v>
      </c>
      <c r="X698" s="1">
        <v>2</v>
      </c>
      <c r="Y698" s="1">
        <v>-7</v>
      </c>
      <c r="Z698" s="1">
        <v>8</v>
      </c>
      <c r="AA698" s="1">
        <v>29</v>
      </c>
      <c r="AB698" s="1">
        <v>33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11</v>
      </c>
      <c r="AI698" s="1">
        <v>9.0999999999999998E-2</v>
      </c>
      <c r="AK698" s="2" t="s">
        <v>911</v>
      </c>
      <c r="AL698" s="1" t="s">
        <v>816</v>
      </c>
      <c r="AM698" s="1">
        <v>9</v>
      </c>
      <c r="AN698" s="1">
        <v>2</v>
      </c>
      <c r="AO698" s="1">
        <v>0</v>
      </c>
      <c r="AP698" s="1">
        <v>2</v>
      </c>
      <c r="AQ698" s="1">
        <v>1</v>
      </c>
      <c r="AR698" s="1">
        <v>14</v>
      </c>
      <c r="AS698" s="1">
        <v>7</v>
      </c>
      <c r="AT698" s="1">
        <v>4</v>
      </c>
      <c r="AU698" s="1">
        <v>1</v>
      </c>
      <c r="AV698" s="1">
        <v>0</v>
      </c>
      <c r="AW698" s="1">
        <v>0</v>
      </c>
      <c r="AX698" s="1">
        <v>0</v>
      </c>
      <c r="AY698" s="1">
        <v>0</v>
      </c>
      <c r="AZ698" s="1">
        <v>9</v>
      </c>
      <c r="BA698" s="1">
        <v>0.222</v>
      </c>
      <c r="BC698" s="2" t="s">
        <v>495</v>
      </c>
      <c r="BD698" s="1" t="s">
        <v>818</v>
      </c>
      <c r="BE698" s="1">
        <v>6</v>
      </c>
      <c r="BF698" s="1">
        <v>0</v>
      </c>
      <c r="BG698" s="1">
        <v>1</v>
      </c>
      <c r="BH698" s="1">
        <v>1</v>
      </c>
      <c r="BI698" s="1">
        <v>-1</v>
      </c>
      <c r="BJ698" s="1">
        <v>0</v>
      </c>
      <c r="BK698" s="1">
        <v>8</v>
      </c>
      <c r="BL698" s="1">
        <v>2</v>
      </c>
      <c r="BM698" s="1">
        <v>0</v>
      </c>
      <c r="BN698" s="1">
        <v>0</v>
      </c>
      <c r="BO698" s="1">
        <v>0</v>
      </c>
      <c r="BP698" s="1">
        <v>1</v>
      </c>
      <c r="BQ698" s="1">
        <v>0</v>
      </c>
      <c r="BR698" s="1">
        <v>13</v>
      </c>
      <c r="BS698" s="1">
        <v>0</v>
      </c>
      <c r="BU698" s="2" t="s">
        <v>1256</v>
      </c>
      <c r="BV698" s="1" t="s">
        <v>804</v>
      </c>
      <c r="BW698" s="1">
        <v>20</v>
      </c>
      <c r="BX698" s="1">
        <v>1</v>
      </c>
      <c r="BY698" s="1">
        <v>1</v>
      </c>
      <c r="BZ698" s="1">
        <v>2</v>
      </c>
      <c r="CA698" s="1">
        <v>1</v>
      </c>
      <c r="CB698" s="1">
        <v>19</v>
      </c>
      <c r="CC698" s="1">
        <v>25</v>
      </c>
      <c r="CD698" s="1">
        <v>13</v>
      </c>
      <c r="CE698" s="1">
        <v>0</v>
      </c>
      <c r="CF698" s="1">
        <v>0</v>
      </c>
      <c r="CG698" s="1">
        <v>0</v>
      </c>
      <c r="CH698" s="1">
        <v>1</v>
      </c>
      <c r="CI698" s="1">
        <v>0</v>
      </c>
      <c r="CJ698" s="1">
        <v>16</v>
      </c>
      <c r="CK698" s="1">
        <v>6.3E-2</v>
      </c>
      <c r="CL698" s="1" t="s">
        <v>797</v>
      </c>
      <c r="CM698" s="1" t="s">
        <v>445</v>
      </c>
      <c r="CN698" s="1" t="s">
        <v>815</v>
      </c>
      <c r="CO698" s="1">
        <v>24</v>
      </c>
      <c r="CP698" s="1">
        <v>1</v>
      </c>
      <c r="CQ698" s="1">
        <v>1</v>
      </c>
      <c r="CR698" s="1">
        <v>2</v>
      </c>
      <c r="CS698" s="1">
        <v>-3</v>
      </c>
      <c r="CT698" s="1">
        <v>6</v>
      </c>
      <c r="CU698" s="1">
        <v>63</v>
      </c>
      <c r="CV698" s="1">
        <v>1</v>
      </c>
      <c r="CW698" s="1">
        <v>0</v>
      </c>
      <c r="CX698" s="1">
        <v>0</v>
      </c>
      <c r="CY698" s="1">
        <v>0</v>
      </c>
      <c r="CZ698" s="1">
        <v>0</v>
      </c>
      <c r="DA698" s="1">
        <v>1</v>
      </c>
      <c r="DB698" s="1">
        <v>24</v>
      </c>
      <c r="DC698" s="1">
        <v>4.2000000000000003E-2</v>
      </c>
      <c r="DE698" s="2"/>
      <c r="DF698" s="1" t="s">
        <v>445</v>
      </c>
      <c r="DG698" s="1">
        <v>24</v>
      </c>
      <c r="DH698" s="1">
        <v>1</v>
      </c>
      <c r="DI698" s="1">
        <v>1</v>
      </c>
      <c r="DJ698" s="1">
        <v>2</v>
      </c>
      <c r="DK698" s="1">
        <v>-3</v>
      </c>
      <c r="DL698" s="1">
        <v>6</v>
      </c>
      <c r="DM698" s="1">
        <v>63</v>
      </c>
      <c r="DN698" s="1">
        <v>1</v>
      </c>
      <c r="DO698" s="1">
        <v>0</v>
      </c>
      <c r="DP698" s="1">
        <v>0</v>
      </c>
      <c r="DQ698" s="1">
        <v>0</v>
      </c>
      <c r="DR698" s="1">
        <v>0</v>
      </c>
      <c r="DS698" s="1">
        <v>1</v>
      </c>
      <c r="DT698" s="1">
        <v>24</v>
      </c>
      <c r="DU698" s="1">
        <v>4.2000000000000003E-2</v>
      </c>
    </row>
    <row r="699" spans="1:125" x14ac:dyDescent="0.2">
      <c r="A699" s="2" t="s">
        <v>429</v>
      </c>
      <c r="B699" s="1" t="s">
        <v>799</v>
      </c>
      <c r="C699" s="1">
        <v>7</v>
      </c>
      <c r="D699" s="1">
        <v>1</v>
      </c>
      <c r="E699" s="1">
        <v>1</v>
      </c>
      <c r="F699" s="1">
        <v>2</v>
      </c>
      <c r="G699" s="1">
        <v>-1</v>
      </c>
      <c r="H699" s="1">
        <v>2</v>
      </c>
      <c r="I699" s="1">
        <v>11</v>
      </c>
      <c r="J699" s="1">
        <v>5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10</v>
      </c>
      <c r="Q699" s="1">
        <v>0.1</v>
      </c>
      <c r="S699" s="1" t="s">
        <v>1257</v>
      </c>
      <c r="T699" s="1" t="s">
        <v>823</v>
      </c>
      <c r="U699" s="1">
        <v>4</v>
      </c>
      <c r="V699" s="1">
        <v>0</v>
      </c>
      <c r="W699" s="1">
        <v>2</v>
      </c>
      <c r="X699" s="1">
        <v>2</v>
      </c>
      <c r="Y699" s="1">
        <v>-3</v>
      </c>
      <c r="Z699" s="1">
        <v>0</v>
      </c>
      <c r="AA699" s="1">
        <v>14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5</v>
      </c>
      <c r="AI699" s="1">
        <v>0</v>
      </c>
      <c r="AK699" s="2" t="s">
        <v>634</v>
      </c>
      <c r="AL699" s="1" t="s">
        <v>805</v>
      </c>
      <c r="AM699" s="1">
        <v>25</v>
      </c>
      <c r="AN699" s="1">
        <v>2</v>
      </c>
      <c r="AO699" s="1">
        <v>0</v>
      </c>
      <c r="AP699" s="1">
        <v>2</v>
      </c>
      <c r="AQ699" s="1">
        <v>0</v>
      </c>
      <c r="AR699" s="1">
        <v>23</v>
      </c>
      <c r="AS699" s="1">
        <v>36</v>
      </c>
      <c r="AT699" s="1">
        <v>19</v>
      </c>
      <c r="AU699" s="1">
        <v>1</v>
      </c>
      <c r="AV699" s="1">
        <v>0</v>
      </c>
      <c r="AW699" s="1">
        <v>0</v>
      </c>
      <c r="AX699" s="1">
        <v>0</v>
      </c>
      <c r="AY699" s="1">
        <v>1</v>
      </c>
      <c r="AZ699" s="1">
        <v>35</v>
      </c>
      <c r="BA699" s="1">
        <v>5.7000000000000002E-2</v>
      </c>
      <c r="BC699" s="2" t="s">
        <v>1258</v>
      </c>
      <c r="BD699" s="1" t="s">
        <v>821</v>
      </c>
      <c r="BE699" s="1">
        <v>16</v>
      </c>
      <c r="BF699" s="1">
        <v>0</v>
      </c>
      <c r="BG699" s="1">
        <v>1</v>
      </c>
      <c r="BH699" s="1">
        <v>1</v>
      </c>
      <c r="BI699" s="1">
        <v>-5</v>
      </c>
      <c r="BJ699" s="1">
        <v>20</v>
      </c>
      <c r="BK699" s="1">
        <v>24</v>
      </c>
      <c r="BL699" s="1">
        <v>15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2</v>
      </c>
      <c r="BS699" s="1">
        <v>0</v>
      </c>
      <c r="BU699" s="2" t="s">
        <v>416</v>
      </c>
      <c r="BV699" s="1" t="s">
        <v>825</v>
      </c>
      <c r="BW699" s="1">
        <v>33</v>
      </c>
      <c r="BX699" s="1">
        <v>1</v>
      </c>
      <c r="BY699" s="1">
        <v>1</v>
      </c>
      <c r="BZ699" s="1">
        <v>2</v>
      </c>
      <c r="CA699" s="1">
        <v>-1</v>
      </c>
      <c r="CB699" s="1">
        <v>63</v>
      </c>
      <c r="CC699" s="1">
        <v>52</v>
      </c>
      <c r="CD699" s="1">
        <v>3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12</v>
      </c>
      <c r="CK699" s="1">
        <v>8.3000000000000004E-2</v>
      </c>
      <c r="CL699" s="1" t="s">
        <v>797</v>
      </c>
      <c r="CM699" s="1" t="s">
        <v>1096</v>
      </c>
      <c r="CN699" s="1" t="s">
        <v>812</v>
      </c>
      <c r="CO699" s="1">
        <v>11</v>
      </c>
      <c r="CP699" s="1">
        <v>0</v>
      </c>
      <c r="CQ699" s="1">
        <v>2</v>
      </c>
      <c r="CR699" s="1">
        <v>2</v>
      </c>
      <c r="CS699" s="1">
        <v>4</v>
      </c>
      <c r="CT699" s="1">
        <v>6</v>
      </c>
      <c r="CU699" s="1">
        <v>7</v>
      </c>
      <c r="CV699" s="1">
        <v>14</v>
      </c>
      <c r="CW699" s="1">
        <v>0</v>
      </c>
      <c r="CX699" s="1">
        <v>0</v>
      </c>
      <c r="CY699" s="1">
        <v>0</v>
      </c>
      <c r="CZ699" s="1">
        <v>0</v>
      </c>
      <c r="DA699" s="1">
        <v>0</v>
      </c>
      <c r="DB699" s="1">
        <v>7</v>
      </c>
      <c r="DC699" s="1">
        <v>0</v>
      </c>
      <c r="DE699" s="2"/>
      <c r="DF699" s="1" t="s">
        <v>1096</v>
      </c>
      <c r="DG699" s="1">
        <v>11</v>
      </c>
      <c r="DH699" s="1">
        <v>0</v>
      </c>
      <c r="DI699" s="1">
        <v>2</v>
      </c>
      <c r="DJ699" s="1">
        <v>2</v>
      </c>
      <c r="DK699" s="1">
        <v>4</v>
      </c>
      <c r="DL699" s="1">
        <v>6</v>
      </c>
      <c r="DM699" s="1">
        <v>7</v>
      </c>
      <c r="DN699" s="1">
        <v>14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7</v>
      </c>
      <c r="DU699" s="1">
        <v>0</v>
      </c>
    </row>
    <row r="700" spans="1:125" x14ac:dyDescent="0.2">
      <c r="A700" s="2" t="s">
        <v>1065</v>
      </c>
      <c r="B700" s="1" t="s">
        <v>810</v>
      </c>
      <c r="C700" s="1">
        <v>2</v>
      </c>
      <c r="D700" s="1">
        <v>0</v>
      </c>
      <c r="E700" s="1">
        <v>2</v>
      </c>
      <c r="F700" s="1">
        <v>2</v>
      </c>
      <c r="G700" s="1">
        <v>1</v>
      </c>
      <c r="H700" s="1">
        <v>0</v>
      </c>
      <c r="I700" s="1">
        <v>1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1</v>
      </c>
      <c r="Q700" s="1">
        <v>0</v>
      </c>
      <c r="S700" s="1" t="s">
        <v>1180</v>
      </c>
      <c r="T700" s="1" t="s">
        <v>808</v>
      </c>
      <c r="U700" s="1">
        <v>23</v>
      </c>
      <c r="V700" s="1">
        <v>0</v>
      </c>
      <c r="W700" s="1">
        <v>2</v>
      </c>
      <c r="X700" s="1">
        <v>2</v>
      </c>
      <c r="Y700" s="1">
        <v>0</v>
      </c>
      <c r="Z700" s="1">
        <v>0</v>
      </c>
      <c r="AA700" s="1">
        <v>13</v>
      </c>
      <c r="AB700" s="1">
        <v>3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28</v>
      </c>
      <c r="AI700" s="1">
        <v>0</v>
      </c>
      <c r="AK700" s="2" t="s">
        <v>413</v>
      </c>
      <c r="AL700" s="1" t="s">
        <v>809</v>
      </c>
      <c r="AM700" s="1">
        <v>25</v>
      </c>
      <c r="AN700" s="1">
        <v>1</v>
      </c>
      <c r="AO700" s="1">
        <v>1</v>
      </c>
      <c r="AP700" s="1">
        <v>2</v>
      </c>
      <c r="AQ700" s="1">
        <v>-3</v>
      </c>
      <c r="AR700" s="1">
        <v>39</v>
      </c>
      <c r="AS700" s="1">
        <v>31</v>
      </c>
      <c r="AT700" s="1">
        <v>6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13</v>
      </c>
      <c r="BA700" s="1">
        <v>7.6999999999999999E-2</v>
      </c>
      <c r="BC700" s="2" t="s">
        <v>583</v>
      </c>
      <c r="BD700" s="1" t="s">
        <v>808</v>
      </c>
      <c r="BE700" s="1">
        <v>8</v>
      </c>
      <c r="BF700" s="1">
        <v>0</v>
      </c>
      <c r="BG700" s="1">
        <v>1</v>
      </c>
      <c r="BH700" s="1">
        <v>1</v>
      </c>
      <c r="BI700" s="1">
        <v>-1</v>
      </c>
      <c r="BJ700" s="1">
        <v>2</v>
      </c>
      <c r="BK700" s="1">
        <v>13</v>
      </c>
      <c r="BL700" s="1">
        <v>3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6</v>
      </c>
      <c r="BS700" s="1">
        <v>0</v>
      </c>
      <c r="BU700" s="2" t="s">
        <v>982</v>
      </c>
      <c r="BV700" s="1" t="s">
        <v>821</v>
      </c>
      <c r="BW700" s="1">
        <v>53</v>
      </c>
      <c r="BX700" s="1">
        <v>0</v>
      </c>
      <c r="BY700" s="1">
        <v>2</v>
      </c>
      <c r="BZ700" s="1">
        <v>2</v>
      </c>
      <c r="CA700" s="1">
        <v>-12</v>
      </c>
      <c r="CB700" s="1">
        <v>42</v>
      </c>
      <c r="CC700" s="1">
        <v>144</v>
      </c>
      <c r="CD700" s="1">
        <v>115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26</v>
      </c>
      <c r="CK700" s="1">
        <v>0</v>
      </c>
      <c r="CL700" s="1" t="s">
        <v>797</v>
      </c>
      <c r="CM700" s="1" t="s">
        <v>526</v>
      </c>
      <c r="CN700" s="1" t="s">
        <v>809</v>
      </c>
      <c r="CO700" s="1">
        <v>16</v>
      </c>
      <c r="CP700" s="1">
        <v>1</v>
      </c>
      <c r="CQ700" s="1">
        <v>1</v>
      </c>
      <c r="CR700" s="1">
        <v>2</v>
      </c>
      <c r="CS700" s="1">
        <v>-8</v>
      </c>
      <c r="CT700" s="1">
        <v>6</v>
      </c>
      <c r="CU700" s="1">
        <v>27</v>
      </c>
      <c r="CV700" s="1">
        <v>13</v>
      </c>
      <c r="CW700" s="1">
        <v>1</v>
      </c>
      <c r="CX700" s="1">
        <v>0</v>
      </c>
      <c r="CY700" s="1">
        <v>0</v>
      </c>
      <c r="CZ700" s="1">
        <v>0</v>
      </c>
      <c r="DA700" s="1">
        <v>0</v>
      </c>
      <c r="DB700" s="1">
        <v>12</v>
      </c>
      <c r="DC700" s="1">
        <v>8.3000000000000004E-2</v>
      </c>
      <c r="DE700" s="2"/>
      <c r="DF700" s="1" t="s">
        <v>526</v>
      </c>
      <c r="DG700" s="1">
        <v>16</v>
      </c>
      <c r="DH700" s="1">
        <v>1</v>
      </c>
      <c r="DI700" s="1">
        <v>1</v>
      </c>
      <c r="DJ700" s="1">
        <v>2</v>
      </c>
      <c r="DK700" s="1">
        <v>-8</v>
      </c>
      <c r="DL700" s="1">
        <v>6</v>
      </c>
      <c r="DM700" s="1">
        <v>27</v>
      </c>
      <c r="DN700" s="1">
        <v>13</v>
      </c>
      <c r="DO700" s="1">
        <v>1</v>
      </c>
      <c r="DP700" s="1">
        <v>0</v>
      </c>
      <c r="DQ700" s="1">
        <v>0</v>
      </c>
      <c r="DR700" s="1">
        <v>0</v>
      </c>
      <c r="DS700" s="1">
        <v>0</v>
      </c>
      <c r="DT700" s="1">
        <v>12</v>
      </c>
      <c r="DU700" s="1">
        <v>8.3000000000000004E-2</v>
      </c>
    </row>
    <row r="701" spans="1:125" x14ac:dyDescent="0.2">
      <c r="A701" s="2" t="s">
        <v>970</v>
      </c>
      <c r="B701" s="1" t="s">
        <v>815</v>
      </c>
      <c r="C701" s="1">
        <v>8</v>
      </c>
      <c r="D701" s="1">
        <v>0</v>
      </c>
      <c r="E701" s="1">
        <v>2</v>
      </c>
      <c r="F701" s="1">
        <v>2</v>
      </c>
      <c r="G701" s="1">
        <v>1</v>
      </c>
      <c r="H701" s="1">
        <v>12</v>
      </c>
      <c r="I701" s="1">
        <v>5</v>
      </c>
      <c r="J701" s="1">
        <v>9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5</v>
      </c>
      <c r="Q701" s="1">
        <v>0</v>
      </c>
      <c r="S701" s="1" t="s">
        <v>1259</v>
      </c>
      <c r="T701" s="1" t="s">
        <v>814</v>
      </c>
      <c r="U701" s="1">
        <v>3</v>
      </c>
      <c r="V701" s="1">
        <v>1</v>
      </c>
      <c r="W701" s="1">
        <v>1</v>
      </c>
      <c r="X701" s="1">
        <v>2</v>
      </c>
      <c r="Y701" s="1">
        <v>4</v>
      </c>
      <c r="Z701" s="1">
        <v>2</v>
      </c>
      <c r="AA701" s="1">
        <v>4</v>
      </c>
      <c r="AB701" s="1">
        <v>6</v>
      </c>
      <c r="AC701" s="1">
        <v>0</v>
      </c>
      <c r="AD701" s="1">
        <v>0</v>
      </c>
      <c r="AE701" s="1">
        <v>0</v>
      </c>
      <c r="AF701" s="1">
        <v>0</v>
      </c>
      <c r="AG701" s="1">
        <v>1</v>
      </c>
      <c r="AH701" s="1">
        <v>4</v>
      </c>
      <c r="AI701" s="1">
        <v>0.25</v>
      </c>
      <c r="AK701" s="2" t="s">
        <v>410</v>
      </c>
      <c r="AL701" s="1" t="s">
        <v>806</v>
      </c>
      <c r="AM701" s="1">
        <v>30</v>
      </c>
      <c r="AN701" s="1">
        <v>0</v>
      </c>
      <c r="AO701" s="1">
        <v>2</v>
      </c>
      <c r="AP701" s="1">
        <v>2</v>
      </c>
      <c r="AQ701" s="1">
        <v>-1</v>
      </c>
      <c r="AR701" s="1">
        <v>61</v>
      </c>
      <c r="AS701" s="1">
        <v>29</v>
      </c>
      <c r="AT701" s="1">
        <v>3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10</v>
      </c>
      <c r="BA701" s="1">
        <v>0</v>
      </c>
      <c r="BC701" s="2" t="s">
        <v>664</v>
      </c>
      <c r="BD701" s="1" t="s">
        <v>809</v>
      </c>
      <c r="BE701" s="1">
        <v>11</v>
      </c>
      <c r="BF701" s="1">
        <v>0</v>
      </c>
      <c r="BG701" s="1">
        <v>1</v>
      </c>
      <c r="BH701" s="1">
        <v>1</v>
      </c>
      <c r="BI701" s="1">
        <v>-4</v>
      </c>
      <c r="BJ701" s="1">
        <v>2</v>
      </c>
      <c r="BK701" s="1">
        <v>7</v>
      </c>
      <c r="BL701" s="1">
        <v>2</v>
      </c>
      <c r="BM701" s="1">
        <v>0</v>
      </c>
      <c r="BN701" s="1">
        <v>0</v>
      </c>
      <c r="BO701" s="1">
        <v>0</v>
      </c>
      <c r="BP701" s="1">
        <v>1</v>
      </c>
      <c r="BQ701" s="1">
        <v>0</v>
      </c>
      <c r="BR701" s="1">
        <v>11</v>
      </c>
      <c r="BS701" s="1">
        <v>0</v>
      </c>
      <c r="BU701" s="2" t="s">
        <v>1260</v>
      </c>
      <c r="BV701" s="1" t="s">
        <v>809</v>
      </c>
      <c r="BW701" s="1">
        <v>6</v>
      </c>
      <c r="BX701" s="1">
        <v>0</v>
      </c>
      <c r="BY701" s="1">
        <v>2</v>
      </c>
      <c r="BZ701" s="1">
        <v>2</v>
      </c>
      <c r="CA701" s="1">
        <v>-1</v>
      </c>
      <c r="CB701" s="1">
        <v>15</v>
      </c>
      <c r="CC701" s="1">
        <v>10</v>
      </c>
      <c r="CD701" s="1">
        <v>1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2</v>
      </c>
      <c r="CK701" s="1">
        <v>0</v>
      </c>
      <c r="CL701" s="1" t="s">
        <v>797</v>
      </c>
      <c r="CM701" s="1" t="s">
        <v>535</v>
      </c>
      <c r="CN701" s="1" t="s">
        <v>798</v>
      </c>
      <c r="CO701" s="1">
        <v>7</v>
      </c>
      <c r="CP701" s="1">
        <v>1</v>
      </c>
      <c r="CQ701" s="1">
        <v>1</v>
      </c>
      <c r="CR701" s="1">
        <v>2</v>
      </c>
      <c r="CS701" s="1">
        <v>-1</v>
      </c>
      <c r="CT701" s="1">
        <v>0</v>
      </c>
      <c r="CU701" s="1">
        <v>3</v>
      </c>
      <c r="CV701" s="1">
        <v>1</v>
      </c>
      <c r="CW701" s="1">
        <v>1</v>
      </c>
      <c r="CX701" s="1">
        <v>0</v>
      </c>
      <c r="CY701" s="1">
        <v>0</v>
      </c>
      <c r="CZ701" s="1">
        <v>0</v>
      </c>
      <c r="DA701" s="1">
        <v>0</v>
      </c>
      <c r="DB701" s="1">
        <v>10</v>
      </c>
      <c r="DC701" s="1">
        <v>0.1</v>
      </c>
      <c r="DE701" s="2"/>
      <c r="DF701" s="1" t="s">
        <v>535</v>
      </c>
      <c r="DG701" s="1">
        <v>7</v>
      </c>
      <c r="DH701" s="1">
        <v>1</v>
      </c>
      <c r="DI701" s="1">
        <v>1</v>
      </c>
      <c r="DJ701" s="1">
        <v>2</v>
      </c>
      <c r="DK701" s="1">
        <v>-1</v>
      </c>
      <c r="DL701" s="1">
        <v>0</v>
      </c>
      <c r="DM701" s="1">
        <v>3</v>
      </c>
      <c r="DN701" s="1">
        <v>1</v>
      </c>
      <c r="DO701" s="1">
        <v>1</v>
      </c>
      <c r="DP701" s="1">
        <v>0</v>
      </c>
      <c r="DQ701" s="1">
        <v>0</v>
      </c>
      <c r="DR701" s="1">
        <v>0</v>
      </c>
      <c r="DS701" s="1">
        <v>0</v>
      </c>
      <c r="DT701" s="1">
        <v>10</v>
      </c>
      <c r="DU701" s="1">
        <v>0.1</v>
      </c>
    </row>
    <row r="702" spans="1:125" x14ac:dyDescent="0.2">
      <c r="A702" s="2" t="s">
        <v>1261</v>
      </c>
      <c r="B702" s="1" t="s">
        <v>819</v>
      </c>
      <c r="C702" s="1">
        <v>4</v>
      </c>
      <c r="D702" s="1">
        <v>0</v>
      </c>
      <c r="E702" s="1">
        <v>2</v>
      </c>
      <c r="F702" s="1">
        <v>2</v>
      </c>
      <c r="G702" s="1">
        <v>2</v>
      </c>
      <c r="H702" s="1">
        <v>2</v>
      </c>
      <c r="I702" s="1">
        <v>9</v>
      </c>
      <c r="J702" s="1">
        <v>8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5</v>
      </c>
      <c r="Q702" s="1">
        <v>0</v>
      </c>
      <c r="S702" s="1" t="s">
        <v>219</v>
      </c>
      <c r="T702" s="1" t="s">
        <v>794</v>
      </c>
      <c r="U702" s="1">
        <v>8</v>
      </c>
      <c r="V702" s="1">
        <v>1</v>
      </c>
      <c r="W702" s="1">
        <v>1</v>
      </c>
      <c r="X702" s="1">
        <v>2</v>
      </c>
      <c r="Y702" s="1">
        <v>1</v>
      </c>
      <c r="Z702" s="1">
        <v>0</v>
      </c>
      <c r="AA702" s="1">
        <v>4</v>
      </c>
      <c r="AB702" s="1">
        <v>2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9</v>
      </c>
      <c r="AI702" s="1">
        <v>0.111</v>
      </c>
      <c r="AK702" s="2" t="s">
        <v>1262</v>
      </c>
      <c r="AL702" s="1" t="s">
        <v>799</v>
      </c>
      <c r="AM702" s="1">
        <v>5</v>
      </c>
      <c r="AN702" s="1">
        <v>0</v>
      </c>
      <c r="AO702" s="1">
        <v>2</v>
      </c>
      <c r="AP702" s="1">
        <v>2</v>
      </c>
      <c r="AQ702" s="1">
        <v>2</v>
      </c>
      <c r="AR702" s="1">
        <v>0</v>
      </c>
      <c r="AS702" s="1">
        <v>7</v>
      </c>
      <c r="AT702" s="1">
        <v>2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7</v>
      </c>
      <c r="BA702" s="1">
        <v>0</v>
      </c>
      <c r="BC702" s="2" t="s">
        <v>1263</v>
      </c>
      <c r="BD702" s="1" t="s">
        <v>829</v>
      </c>
      <c r="BE702" s="1">
        <v>10</v>
      </c>
      <c r="BF702" s="1">
        <v>1</v>
      </c>
      <c r="BG702" s="1">
        <v>0</v>
      </c>
      <c r="BH702" s="1">
        <v>1</v>
      </c>
      <c r="BI702" s="1">
        <v>-5</v>
      </c>
      <c r="BJ702" s="1">
        <v>2</v>
      </c>
      <c r="BK702" s="1">
        <v>20</v>
      </c>
      <c r="BL702" s="1">
        <v>1</v>
      </c>
      <c r="BM702" s="1">
        <v>1</v>
      </c>
      <c r="BN702" s="1">
        <v>0</v>
      </c>
      <c r="BO702" s="1">
        <v>0</v>
      </c>
      <c r="BP702" s="1">
        <v>0</v>
      </c>
      <c r="BQ702" s="1">
        <v>0</v>
      </c>
      <c r="BR702" s="1">
        <v>10</v>
      </c>
      <c r="BS702" s="1">
        <v>0.1</v>
      </c>
      <c r="BU702" s="2" t="s">
        <v>1264</v>
      </c>
      <c r="BV702" s="1" t="s">
        <v>829</v>
      </c>
      <c r="BW702" s="1">
        <v>16</v>
      </c>
      <c r="BX702" s="1">
        <v>0</v>
      </c>
      <c r="BY702" s="1">
        <v>2</v>
      </c>
      <c r="BZ702" s="1">
        <v>2</v>
      </c>
      <c r="CA702" s="1">
        <v>-4</v>
      </c>
      <c r="CB702" s="1">
        <v>6</v>
      </c>
      <c r="CC702" s="1">
        <v>17</v>
      </c>
      <c r="CD702" s="1">
        <v>19</v>
      </c>
      <c r="CE702" s="1">
        <v>0</v>
      </c>
      <c r="CF702" s="1">
        <v>0</v>
      </c>
      <c r="CG702" s="1">
        <v>0</v>
      </c>
      <c r="CH702" s="1">
        <v>1</v>
      </c>
      <c r="CI702" s="1">
        <v>0</v>
      </c>
      <c r="CJ702" s="1">
        <v>15</v>
      </c>
      <c r="CK702" s="1">
        <v>0</v>
      </c>
      <c r="CL702" s="1" t="s">
        <v>797</v>
      </c>
      <c r="CM702" s="1" t="s">
        <v>1677</v>
      </c>
      <c r="CN702" s="1" t="s">
        <v>807</v>
      </c>
      <c r="CO702" s="1">
        <v>16</v>
      </c>
      <c r="CP702" s="1">
        <v>1</v>
      </c>
      <c r="CQ702" s="1">
        <v>1</v>
      </c>
      <c r="CR702" s="1">
        <v>2</v>
      </c>
      <c r="CS702" s="1">
        <v>1</v>
      </c>
      <c r="CT702" s="1">
        <v>9</v>
      </c>
      <c r="CU702" s="1">
        <v>30</v>
      </c>
      <c r="CV702" s="1">
        <v>1</v>
      </c>
      <c r="CW702" s="1">
        <v>0</v>
      </c>
      <c r="CX702" s="1">
        <v>0</v>
      </c>
      <c r="CY702" s="1">
        <v>0</v>
      </c>
      <c r="CZ702" s="1">
        <v>0</v>
      </c>
      <c r="DA702" s="1">
        <v>0</v>
      </c>
      <c r="DB702" s="1">
        <v>17</v>
      </c>
      <c r="DC702" s="1">
        <v>5.8999999999999997E-2</v>
      </c>
      <c r="DE702" s="2"/>
      <c r="DF702" s="1" t="s">
        <v>1677</v>
      </c>
      <c r="DG702" s="1">
        <v>16</v>
      </c>
      <c r="DH702" s="1">
        <v>1</v>
      </c>
      <c r="DI702" s="1">
        <v>1</v>
      </c>
      <c r="DJ702" s="1">
        <v>2</v>
      </c>
      <c r="DK702" s="1">
        <v>1</v>
      </c>
      <c r="DL702" s="1">
        <v>9</v>
      </c>
      <c r="DM702" s="1">
        <v>30</v>
      </c>
      <c r="DN702" s="1">
        <v>1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17</v>
      </c>
      <c r="DU702" s="1">
        <v>5.8999999999999997E-2</v>
      </c>
    </row>
    <row r="703" spans="1:125" x14ac:dyDescent="0.2">
      <c r="A703" s="2" t="s">
        <v>658</v>
      </c>
      <c r="B703" s="1" t="s">
        <v>819</v>
      </c>
      <c r="C703" s="1">
        <v>6</v>
      </c>
      <c r="D703" s="1">
        <v>2</v>
      </c>
      <c r="E703" s="1">
        <v>0</v>
      </c>
      <c r="F703" s="1">
        <v>2</v>
      </c>
      <c r="G703" s="1">
        <v>1</v>
      </c>
      <c r="H703" s="1">
        <v>2</v>
      </c>
      <c r="I703" s="1">
        <v>1</v>
      </c>
      <c r="J703" s="1">
        <v>2</v>
      </c>
      <c r="K703" s="1">
        <v>1</v>
      </c>
      <c r="L703" s="1">
        <v>0</v>
      </c>
      <c r="M703" s="1">
        <v>0</v>
      </c>
      <c r="N703" s="1">
        <v>0</v>
      </c>
      <c r="O703" s="1">
        <v>0</v>
      </c>
      <c r="P703" s="1">
        <v>6</v>
      </c>
      <c r="Q703" s="1">
        <v>0.33300000000000002</v>
      </c>
      <c r="S703" s="1" t="s">
        <v>1163</v>
      </c>
      <c r="T703" s="1" t="s">
        <v>809</v>
      </c>
      <c r="U703" s="1">
        <v>43</v>
      </c>
      <c r="V703" s="1">
        <v>0</v>
      </c>
      <c r="W703" s="1">
        <v>2</v>
      </c>
      <c r="X703" s="1">
        <v>2</v>
      </c>
      <c r="Y703" s="1">
        <v>-16</v>
      </c>
      <c r="Z703" s="1">
        <v>23</v>
      </c>
      <c r="AA703" s="1">
        <v>43</v>
      </c>
      <c r="AB703" s="1">
        <v>63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9</v>
      </c>
      <c r="AI703" s="1">
        <v>0</v>
      </c>
      <c r="AK703" s="2" t="s">
        <v>1041</v>
      </c>
      <c r="AL703" s="1" t="s">
        <v>814</v>
      </c>
      <c r="AM703" s="1">
        <v>17</v>
      </c>
      <c r="AN703" s="1">
        <v>0</v>
      </c>
      <c r="AO703" s="1">
        <v>2</v>
      </c>
      <c r="AP703" s="1">
        <v>2</v>
      </c>
      <c r="AQ703" s="1">
        <v>-1</v>
      </c>
      <c r="AR703" s="1">
        <v>4</v>
      </c>
      <c r="AS703" s="1">
        <v>3</v>
      </c>
      <c r="AT703" s="1">
        <v>35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9</v>
      </c>
      <c r="BA703" s="1">
        <v>0</v>
      </c>
      <c r="BC703" s="2" t="s">
        <v>868</v>
      </c>
      <c r="BD703" s="1" t="s">
        <v>796</v>
      </c>
      <c r="BE703" s="1">
        <v>16</v>
      </c>
      <c r="BF703" s="1">
        <v>0</v>
      </c>
      <c r="BG703" s="1">
        <v>1</v>
      </c>
      <c r="BH703" s="1">
        <v>1</v>
      </c>
      <c r="BI703" s="1">
        <v>-4</v>
      </c>
      <c r="BJ703" s="1">
        <v>8</v>
      </c>
      <c r="BK703" s="1">
        <v>8</v>
      </c>
      <c r="BL703" s="1">
        <v>14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7</v>
      </c>
      <c r="BS703" s="1">
        <v>0</v>
      </c>
      <c r="BU703" s="2" t="s">
        <v>1252</v>
      </c>
      <c r="BV703" s="1" t="s">
        <v>806</v>
      </c>
      <c r="BW703" s="1">
        <v>11</v>
      </c>
      <c r="BX703" s="1">
        <v>0</v>
      </c>
      <c r="BY703" s="1">
        <v>2</v>
      </c>
      <c r="BZ703" s="1">
        <v>2</v>
      </c>
      <c r="CA703" s="1">
        <v>-2</v>
      </c>
      <c r="CB703" s="1">
        <v>2</v>
      </c>
      <c r="CC703" s="1">
        <v>13</v>
      </c>
      <c r="CD703" s="1">
        <v>1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10</v>
      </c>
      <c r="CK703" s="1">
        <v>0</v>
      </c>
      <c r="CL703" s="1" t="s">
        <v>797</v>
      </c>
      <c r="CM703" s="1" t="s">
        <v>1678</v>
      </c>
      <c r="CN703" s="1" t="s">
        <v>819</v>
      </c>
      <c r="CO703" s="1">
        <v>12</v>
      </c>
      <c r="CP703" s="1">
        <v>0</v>
      </c>
      <c r="CQ703" s="1">
        <v>2</v>
      </c>
      <c r="CR703" s="1">
        <v>2</v>
      </c>
      <c r="CS703" s="1">
        <v>-6</v>
      </c>
      <c r="CT703" s="1">
        <v>12</v>
      </c>
      <c r="CU703" s="1">
        <v>35</v>
      </c>
      <c r="CV703" s="1">
        <v>20</v>
      </c>
      <c r="CW703" s="1">
        <v>0</v>
      </c>
      <c r="CX703" s="1">
        <v>0</v>
      </c>
      <c r="CY703" s="1">
        <v>0</v>
      </c>
      <c r="CZ703" s="1">
        <v>0</v>
      </c>
      <c r="DA703" s="1">
        <v>0</v>
      </c>
      <c r="DB703" s="1">
        <v>5</v>
      </c>
      <c r="DC703" s="1">
        <v>0</v>
      </c>
      <c r="DE703" s="2"/>
      <c r="DF703" s="1" t="s">
        <v>1678</v>
      </c>
      <c r="DG703" s="1">
        <v>12</v>
      </c>
      <c r="DH703" s="1">
        <v>0</v>
      </c>
      <c r="DI703" s="1">
        <v>2</v>
      </c>
      <c r="DJ703" s="1">
        <v>2</v>
      </c>
      <c r="DK703" s="1">
        <v>-6</v>
      </c>
      <c r="DL703" s="1">
        <v>12</v>
      </c>
      <c r="DM703" s="1">
        <v>35</v>
      </c>
      <c r="DN703" s="1">
        <v>20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5</v>
      </c>
      <c r="DU703" s="1">
        <v>0</v>
      </c>
    </row>
    <row r="704" spans="1:125" x14ac:dyDescent="0.2">
      <c r="A704" s="2" t="s">
        <v>600</v>
      </c>
      <c r="B704" s="1" t="s">
        <v>802</v>
      </c>
      <c r="C704" s="1">
        <v>3</v>
      </c>
      <c r="D704" s="1">
        <v>1</v>
      </c>
      <c r="E704" s="1">
        <v>1</v>
      </c>
      <c r="F704" s="1">
        <v>2</v>
      </c>
      <c r="G704" s="1">
        <v>1</v>
      </c>
      <c r="H704" s="1">
        <v>5</v>
      </c>
      <c r="I704" s="1">
        <v>5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4</v>
      </c>
      <c r="Q704" s="1">
        <v>0.25</v>
      </c>
      <c r="S704" s="1" t="s">
        <v>1039</v>
      </c>
      <c r="T704" s="1" t="s">
        <v>807</v>
      </c>
      <c r="U704" s="1">
        <v>40</v>
      </c>
      <c r="V704" s="1">
        <v>2</v>
      </c>
      <c r="W704" s="1">
        <v>0</v>
      </c>
      <c r="X704" s="1">
        <v>2</v>
      </c>
      <c r="Y704" s="1">
        <v>-1</v>
      </c>
      <c r="Z704" s="1">
        <v>32</v>
      </c>
      <c r="AA704" s="1">
        <v>98</v>
      </c>
      <c r="AB704" s="1">
        <v>74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32</v>
      </c>
      <c r="AI704" s="1">
        <v>6.3E-2</v>
      </c>
      <c r="AK704" s="2" t="s">
        <v>1067</v>
      </c>
      <c r="AL704" s="1" t="s">
        <v>821</v>
      </c>
      <c r="AM704" s="1">
        <v>30</v>
      </c>
      <c r="AN704" s="1">
        <v>0</v>
      </c>
      <c r="AO704" s="1">
        <v>2</v>
      </c>
      <c r="AP704" s="1">
        <v>2</v>
      </c>
      <c r="AQ704" s="1">
        <v>7</v>
      </c>
      <c r="AR704" s="1">
        <v>38</v>
      </c>
      <c r="AS704" s="1">
        <v>53</v>
      </c>
      <c r="AT704" s="1">
        <v>32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23</v>
      </c>
      <c r="BA704" s="1">
        <v>0</v>
      </c>
      <c r="BC704" s="2" t="s">
        <v>522</v>
      </c>
      <c r="BD704" s="1" t="s">
        <v>808</v>
      </c>
      <c r="BE704" s="1">
        <v>3</v>
      </c>
      <c r="BF704" s="1">
        <v>1</v>
      </c>
      <c r="BG704" s="1">
        <v>0</v>
      </c>
      <c r="BH704" s="1">
        <v>1</v>
      </c>
      <c r="BI704" s="1">
        <v>0</v>
      </c>
      <c r="BJ704" s="1">
        <v>0</v>
      </c>
      <c r="BK704" s="1">
        <v>1</v>
      </c>
      <c r="BL704" s="1">
        <v>1</v>
      </c>
      <c r="BM704" s="1">
        <v>0</v>
      </c>
      <c r="BN704" s="1">
        <v>0</v>
      </c>
      <c r="BO704" s="1">
        <v>0</v>
      </c>
      <c r="BP704" s="1">
        <v>0</v>
      </c>
      <c r="BQ704" s="1">
        <v>1</v>
      </c>
      <c r="BR704" s="1">
        <v>1</v>
      </c>
      <c r="BS704" s="1">
        <v>1</v>
      </c>
      <c r="BU704" s="2" t="s">
        <v>485</v>
      </c>
      <c r="BV704" s="1" t="s">
        <v>817</v>
      </c>
      <c r="BW704" s="1">
        <v>14</v>
      </c>
      <c r="BX704" s="1">
        <v>0</v>
      </c>
      <c r="BY704" s="1">
        <v>2</v>
      </c>
      <c r="BZ704" s="1">
        <v>2</v>
      </c>
      <c r="CA704" s="1">
        <v>-6</v>
      </c>
      <c r="CB704" s="1">
        <v>6</v>
      </c>
      <c r="CC704" s="1">
        <v>4</v>
      </c>
      <c r="CD704" s="1">
        <v>3</v>
      </c>
      <c r="CE704" s="1">
        <v>0</v>
      </c>
      <c r="CF704" s="1">
        <v>2</v>
      </c>
      <c r="CG704" s="1">
        <v>0</v>
      </c>
      <c r="CH704" s="1">
        <v>0</v>
      </c>
      <c r="CI704" s="1">
        <v>0</v>
      </c>
      <c r="CJ704" s="1">
        <v>10</v>
      </c>
      <c r="CK704" s="1">
        <v>0</v>
      </c>
      <c r="CL704" s="1" t="s">
        <v>797</v>
      </c>
      <c r="CM704" s="1" t="s">
        <v>443</v>
      </c>
      <c r="CN704" s="1" t="s">
        <v>815</v>
      </c>
      <c r="CO704" s="1">
        <v>12</v>
      </c>
      <c r="CP704" s="1">
        <v>1</v>
      </c>
      <c r="CQ704" s="1">
        <v>1</v>
      </c>
      <c r="CR704" s="1">
        <v>2</v>
      </c>
      <c r="CS704" s="1">
        <v>0</v>
      </c>
      <c r="CT704" s="1">
        <v>10</v>
      </c>
      <c r="CU704" s="1">
        <v>9</v>
      </c>
      <c r="CV704" s="1">
        <v>8</v>
      </c>
      <c r="CW704" s="1">
        <v>0</v>
      </c>
      <c r="CX704" s="1">
        <v>0</v>
      </c>
      <c r="CY704" s="1">
        <v>0</v>
      </c>
      <c r="CZ704" s="1">
        <v>0</v>
      </c>
      <c r="DA704" s="1">
        <v>1</v>
      </c>
      <c r="DB704" s="1">
        <v>9</v>
      </c>
      <c r="DC704" s="1">
        <v>0.111</v>
      </c>
      <c r="DE704" s="2"/>
      <c r="DF704" s="1" t="s">
        <v>443</v>
      </c>
      <c r="DG704" s="1">
        <v>12</v>
      </c>
      <c r="DH704" s="1">
        <v>1</v>
      </c>
      <c r="DI704" s="1">
        <v>1</v>
      </c>
      <c r="DJ704" s="1">
        <v>2</v>
      </c>
      <c r="DK704" s="1">
        <v>0</v>
      </c>
      <c r="DL704" s="1">
        <v>10</v>
      </c>
      <c r="DM704" s="1">
        <v>9</v>
      </c>
      <c r="DN704" s="1">
        <v>8</v>
      </c>
      <c r="DO704" s="1">
        <v>0</v>
      </c>
      <c r="DP704" s="1">
        <v>0</v>
      </c>
      <c r="DQ704" s="1">
        <v>0</v>
      </c>
      <c r="DR704" s="1">
        <v>0</v>
      </c>
      <c r="DS704" s="1">
        <v>1</v>
      </c>
      <c r="DT704" s="1">
        <v>9</v>
      </c>
      <c r="DU704" s="1">
        <v>0.111</v>
      </c>
    </row>
    <row r="705" spans="1:125" x14ac:dyDescent="0.2">
      <c r="A705" s="2" t="s">
        <v>1180</v>
      </c>
      <c r="B705" s="1" t="s">
        <v>808</v>
      </c>
      <c r="C705" s="1">
        <v>7</v>
      </c>
      <c r="D705" s="1">
        <v>0</v>
      </c>
      <c r="E705" s="1">
        <v>2</v>
      </c>
      <c r="F705" s="1">
        <v>2</v>
      </c>
      <c r="G705" s="1">
        <v>-1</v>
      </c>
      <c r="H705" s="1">
        <v>10</v>
      </c>
      <c r="I705" s="1">
        <v>2</v>
      </c>
      <c r="J705" s="1">
        <v>2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17</v>
      </c>
      <c r="Q705" s="1">
        <v>0</v>
      </c>
      <c r="S705" s="1" t="s">
        <v>1200</v>
      </c>
      <c r="T705" s="1" t="s">
        <v>796</v>
      </c>
      <c r="U705" s="1">
        <v>22</v>
      </c>
      <c r="V705" s="1">
        <v>1</v>
      </c>
      <c r="W705" s="1">
        <v>1</v>
      </c>
      <c r="X705" s="1">
        <v>2</v>
      </c>
      <c r="Y705" s="1">
        <v>0</v>
      </c>
      <c r="Z705" s="1">
        <v>45</v>
      </c>
      <c r="AA705" s="1">
        <v>27</v>
      </c>
      <c r="AB705" s="1">
        <v>3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4</v>
      </c>
      <c r="AI705" s="1">
        <v>0.25</v>
      </c>
      <c r="AK705" s="2" t="s">
        <v>438</v>
      </c>
      <c r="AL705" s="1" t="s">
        <v>819</v>
      </c>
      <c r="AM705" s="1">
        <v>24</v>
      </c>
      <c r="AN705" s="1">
        <v>0</v>
      </c>
      <c r="AO705" s="1">
        <v>2</v>
      </c>
      <c r="AP705" s="1">
        <v>2</v>
      </c>
      <c r="AQ705" s="1">
        <v>-4</v>
      </c>
      <c r="AR705" s="1">
        <v>16</v>
      </c>
      <c r="AS705" s="1">
        <v>42</v>
      </c>
      <c r="AT705" s="1">
        <v>7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20</v>
      </c>
      <c r="BA705" s="1">
        <v>0</v>
      </c>
      <c r="BC705" s="2" t="s">
        <v>136</v>
      </c>
      <c r="BD705" s="1" t="s">
        <v>825</v>
      </c>
      <c r="BE705" s="1">
        <v>6</v>
      </c>
      <c r="BF705" s="1">
        <v>0</v>
      </c>
      <c r="BG705" s="1">
        <v>1</v>
      </c>
      <c r="BH705" s="1">
        <v>1</v>
      </c>
      <c r="BI705" s="1">
        <v>-1</v>
      </c>
      <c r="BJ705" s="1">
        <v>2</v>
      </c>
      <c r="BK705" s="1">
        <v>4</v>
      </c>
      <c r="BL705" s="1">
        <v>1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2</v>
      </c>
      <c r="BS705" s="1">
        <v>0</v>
      </c>
      <c r="BU705" s="2" t="s">
        <v>471</v>
      </c>
      <c r="BV705" s="1" t="s">
        <v>819</v>
      </c>
      <c r="BW705" s="1">
        <v>59</v>
      </c>
      <c r="BX705" s="1">
        <v>0</v>
      </c>
      <c r="BY705" s="1">
        <v>2</v>
      </c>
      <c r="BZ705" s="1">
        <v>2</v>
      </c>
      <c r="CA705" s="1">
        <v>-3</v>
      </c>
      <c r="CB705" s="1">
        <v>15</v>
      </c>
      <c r="CC705" s="1">
        <v>63</v>
      </c>
      <c r="CD705" s="1">
        <v>20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41</v>
      </c>
      <c r="CK705" s="1">
        <v>0</v>
      </c>
      <c r="CL705" s="1" t="s">
        <v>797</v>
      </c>
      <c r="CM705" s="1" t="s">
        <v>1679</v>
      </c>
      <c r="CN705" s="1" t="s">
        <v>801</v>
      </c>
      <c r="CO705" s="1">
        <v>3</v>
      </c>
      <c r="CP705" s="1">
        <v>0</v>
      </c>
      <c r="CQ705" s="1">
        <v>2</v>
      </c>
      <c r="CR705" s="1">
        <v>2</v>
      </c>
      <c r="CS705" s="1">
        <v>1</v>
      </c>
      <c r="CT705" s="1">
        <v>0</v>
      </c>
      <c r="CU705" s="1">
        <v>4</v>
      </c>
      <c r="CV705" s="1">
        <v>1</v>
      </c>
      <c r="CW705" s="1">
        <v>0</v>
      </c>
      <c r="CX705" s="1">
        <v>0</v>
      </c>
      <c r="CY705" s="1">
        <v>0</v>
      </c>
      <c r="CZ705" s="1">
        <v>0</v>
      </c>
      <c r="DA705" s="1">
        <v>0</v>
      </c>
      <c r="DB705" s="1">
        <v>2</v>
      </c>
      <c r="DC705" s="1">
        <v>0</v>
      </c>
      <c r="DE705" s="2"/>
      <c r="DF705" s="1" t="s">
        <v>1679</v>
      </c>
      <c r="DG705" s="1">
        <v>3</v>
      </c>
      <c r="DH705" s="1">
        <v>0</v>
      </c>
      <c r="DI705" s="1">
        <v>2</v>
      </c>
      <c r="DJ705" s="1">
        <v>2</v>
      </c>
      <c r="DK705" s="1">
        <v>1</v>
      </c>
      <c r="DL705" s="1">
        <v>0</v>
      </c>
      <c r="DM705" s="1">
        <v>4</v>
      </c>
      <c r="DN705" s="1">
        <v>1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2</v>
      </c>
      <c r="DU705" s="1">
        <v>0</v>
      </c>
    </row>
    <row r="706" spans="1:125" x14ac:dyDescent="0.2">
      <c r="A706" s="2" t="s">
        <v>1243</v>
      </c>
      <c r="B706" s="1" t="s">
        <v>806</v>
      </c>
      <c r="C706" s="1">
        <v>28</v>
      </c>
      <c r="D706" s="1">
        <v>0</v>
      </c>
      <c r="E706" s="1">
        <v>2</v>
      </c>
      <c r="F706" s="1">
        <v>2</v>
      </c>
      <c r="G706" s="1">
        <v>-5</v>
      </c>
      <c r="H706" s="1">
        <v>14</v>
      </c>
      <c r="I706" s="1">
        <v>28</v>
      </c>
      <c r="J706" s="1">
        <v>14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21</v>
      </c>
      <c r="Q706" s="1">
        <v>0</v>
      </c>
      <c r="S706" s="1" t="s">
        <v>1265</v>
      </c>
      <c r="T706" s="1" t="s">
        <v>808</v>
      </c>
      <c r="U706" s="1">
        <v>13</v>
      </c>
      <c r="V706" s="1">
        <v>2</v>
      </c>
      <c r="W706" s="1">
        <v>0</v>
      </c>
      <c r="X706" s="1">
        <v>2</v>
      </c>
      <c r="Y706" s="1">
        <v>-4</v>
      </c>
      <c r="Z706" s="1">
        <v>4</v>
      </c>
      <c r="AA706" s="1">
        <v>13</v>
      </c>
      <c r="AB706" s="1">
        <v>4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11</v>
      </c>
      <c r="AI706" s="1">
        <v>0.182</v>
      </c>
      <c r="AK706" s="2" t="s">
        <v>151</v>
      </c>
      <c r="AL706" s="1" t="s">
        <v>799</v>
      </c>
      <c r="AM706" s="1">
        <v>27</v>
      </c>
      <c r="AN706" s="1">
        <v>1</v>
      </c>
      <c r="AO706" s="1">
        <v>1</v>
      </c>
      <c r="AP706" s="1">
        <v>2</v>
      </c>
      <c r="AQ706" s="1">
        <v>-11</v>
      </c>
      <c r="AR706" s="1">
        <v>4</v>
      </c>
      <c r="AS706" s="1">
        <v>48</v>
      </c>
      <c r="AT706" s="1">
        <v>11</v>
      </c>
      <c r="AU706" s="1">
        <v>0</v>
      </c>
      <c r="AV706" s="1">
        <v>0</v>
      </c>
      <c r="AW706" s="1">
        <v>0</v>
      </c>
      <c r="AX706" s="1">
        <v>0</v>
      </c>
      <c r="AY706" s="1">
        <v>1</v>
      </c>
      <c r="AZ706" s="1">
        <v>22</v>
      </c>
      <c r="BA706" s="1">
        <v>4.4999999999999998E-2</v>
      </c>
      <c r="BC706" s="2" t="s">
        <v>466</v>
      </c>
      <c r="BD706" s="1" t="s">
        <v>812</v>
      </c>
      <c r="BE706" s="1">
        <v>4</v>
      </c>
      <c r="BF706" s="1">
        <v>0</v>
      </c>
      <c r="BG706" s="1">
        <v>1</v>
      </c>
      <c r="BH706" s="1">
        <v>1</v>
      </c>
      <c r="BI706" s="1">
        <v>-3</v>
      </c>
      <c r="BJ706" s="1">
        <v>0</v>
      </c>
      <c r="BK706" s="1">
        <v>6</v>
      </c>
      <c r="BL706" s="1">
        <v>1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4</v>
      </c>
      <c r="BS706" s="1">
        <v>0</v>
      </c>
      <c r="BU706" s="2" t="s">
        <v>150</v>
      </c>
      <c r="BV706" s="1" t="s">
        <v>801</v>
      </c>
      <c r="BW706" s="1">
        <v>34</v>
      </c>
      <c r="BX706" s="1">
        <v>2</v>
      </c>
      <c r="BY706" s="1">
        <v>0</v>
      </c>
      <c r="BZ706" s="1">
        <v>2</v>
      </c>
      <c r="CA706" s="1">
        <v>-8</v>
      </c>
      <c r="CB706" s="1">
        <v>90</v>
      </c>
      <c r="CC706" s="1">
        <v>48</v>
      </c>
      <c r="CD706" s="1">
        <v>4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14</v>
      </c>
      <c r="CK706" s="1">
        <v>0.14299999999999999</v>
      </c>
      <c r="CL706" s="1" t="s">
        <v>797</v>
      </c>
      <c r="CM706" s="1" t="s">
        <v>1191</v>
      </c>
      <c r="CN706" s="1" t="s">
        <v>821</v>
      </c>
      <c r="CO706" s="1">
        <v>13</v>
      </c>
      <c r="CP706" s="1">
        <v>0</v>
      </c>
      <c r="CQ706" s="1">
        <v>2</v>
      </c>
      <c r="CR706" s="1">
        <v>2</v>
      </c>
      <c r="CS706" s="1">
        <v>-5</v>
      </c>
      <c r="CT706" s="1">
        <v>19</v>
      </c>
      <c r="CU706" s="1">
        <v>20</v>
      </c>
      <c r="CV706" s="1">
        <v>18</v>
      </c>
      <c r="CW706" s="1">
        <v>0</v>
      </c>
      <c r="CX706" s="1">
        <v>0</v>
      </c>
      <c r="CY706" s="1">
        <v>0</v>
      </c>
      <c r="CZ706" s="1">
        <v>0</v>
      </c>
      <c r="DA706" s="1">
        <v>0</v>
      </c>
      <c r="DB706" s="1">
        <v>5</v>
      </c>
      <c r="DC706" s="1">
        <v>0</v>
      </c>
      <c r="DE706" s="2"/>
      <c r="DF706" s="1" t="s">
        <v>1191</v>
      </c>
      <c r="DG706" s="1">
        <v>13</v>
      </c>
      <c r="DH706" s="1">
        <v>0</v>
      </c>
      <c r="DI706" s="1">
        <v>2</v>
      </c>
      <c r="DJ706" s="1">
        <v>2</v>
      </c>
      <c r="DK706" s="1">
        <v>-5</v>
      </c>
      <c r="DL706" s="1">
        <v>19</v>
      </c>
      <c r="DM706" s="1">
        <v>20</v>
      </c>
      <c r="DN706" s="1">
        <v>18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5</v>
      </c>
      <c r="DU706" s="1">
        <v>0</v>
      </c>
    </row>
    <row r="707" spans="1:125" x14ac:dyDescent="0.2">
      <c r="A707" s="2" t="s">
        <v>150</v>
      </c>
      <c r="B707" s="1" t="s">
        <v>807</v>
      </c>
      <c r="C707" s="1">
        <v>15</v>
      </c>
      <c r="D707" s="1">
        <v>1</v>
      </c>
      <c r="E707" s="1">
        <v>1</v>
      </c>
      <c r="F707" s="1">
        <v>2</v>
      </c>
      <c r="G707" s="1">
        <v>-2</v>
      </c>
      <c r="H707" s="1">
        <v>67</v>
      </c>
      <c r="I707" s="1">
        <v>31</v>
      </c>
      <c r="J707" s="1">
        <v>6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6</v>
      </c>
      <c r="Q707" s="1">
        <v>0.16700000000000001</v>
      </c>
      <c r="S707" s="1" t="s">
        <v>519</v>
      </c>
      <c r="T707" s="1" t="s">
        <v>807</v>
      </c>
      <c r="U707" s="1">
        <v>46</v>
      </c>
      <c r="V707" s="1">
        <v>2</v>
      </c>
      <c r="W707" s="1">
        <v>0</v>
      </c>
      <c r="X707" s="1">
        <v>2</v>
      </c>
      <c r="Y707" s="1">
        <v>-1</v>
      </c>
      <c r="Z707" s="1">
        <v>128</v>
      </c>
      <c r="AA707" s="1">
        <v>46</v>
      </c>
      <c r="AB707" s="1">
        <v>9</v>
      </c>
      <c r="AC707" s="1">
        <v>0</v>
      </c>
      <c r="AD707" s="1">
        <v>0</v>
      </c>
      <c r="AE707" s="1">
        <v>0</v>
      </c>
      <c r="AF707" s="1">
        <v>0</v>
      </c>
      <c r="AG707" s="1">
        <v>1</v>
      </c>
      <c r="AH707" s="1">
        <v>14</v>
      </c>
      <c r="AI707" s="1">
        <v>0.14299999999999999</v>
      </c>
      <c r="AK707" s="2" t="s">
        <v>625</v>
      </c>
      <c r="AL707" s="1" t="s">
        <v>825</v>
      </c>
      <c r="AM707" s="1">
        <v>5</v>
      </c>
      <c r="AN707" s="1">
        <v>0</v>
      </c>
      <c r="AO707" s="1">
        <v>2</v>
      </c>
      <c r="AP707" s="1">
        <v>2</v>
      </c>
      <c r="AQ707" s="1">
        <v>1</v>
      </c>
      <c r="AR707" s="1">
        <v>2</v>
      </c>
      <c r="AS707" s="1">
        <v>3</v>
      </c>
      <c r="AT707" s="1">
        <v>1</v>
      </c>
      <c r="AU707" s="1">
        <v>0</v>
      </c>
      <c r="AV707" s="1">
        <v>1</v>
      </c>
      <c r="AW707" s="1">
        <v>0</v>
      </c>
      <c r="AX707" s="1">
        <v>0</v>
      </c>
      <c r="AY707" s="1">
        <v>0</v>
      </c>
      <c r="AZ707" s="1">
        <v>6</v>
      </c>
      <c r="BA707" s="1">
        <v>0</v>
      </c>
      <c r="BC707" s="2" t="s">
        <v>512</v>
      </c>
      <c r="BD707" s="1" t="s">
        <v>824</v>
      </c>
      <c r="BE707" s="1">
        <v>4</v>
      </c>
      <c r="BF707" s="1">
        <v>0</v>
      </c>
      <c r="BG707" s="1">
        <v>1</v>
      </c>
      <c r="BH707" s="1">
        <v>1</v>
      </c>
      <c r="BI707" s="1">
        <v>0</v>
      </c>
      <c r="BJ707" s="1">
        <v>0</v>
      </c>
      <c r="BK707" s="1">
        <v>4</v>
      </c>
      <c r="BL707" s="1">
        <v>2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4</v>
      </c>
      <c r="BS707" s="1">
        <v>0</v>
      </c>
      <c r="BU707" s="2" t="s">
        <v>484</v>
      </c>
      <c r="BV707" s="1" t="s">
        <v>804</v>
      </c>
      <c r="BW707" s="1">
        <v>10</v>
      </c>
      <c r="BX707" s="1">
        <v>0</v>
      </c>
      <c r="BY707" s="1">
        <v>2</v>
      </c>
      <c r="BZ707" s="1">
        <v>2</v>
      </c>
      <c r="CA707" s="1">
        <v>-1</v>
      </c>
      <c r="CB707" s="1">
        <v>0</v>
      </c>
      <c r="CC707" s="1">
        <v>11</v>
      </c>
      <c r="CD707" s="1">
        <v>1</v>
      </c>
      <c r="CE707" s="1">
        <v>0</v>
      </c>
      <c r="CF707" s="1">
        <v>1</v>
      </c>
      <c r="CG707" s="1">
        <v>0</v>
      </c>
      <c r="CH707" s="1">
        <v>0</v>
      </c>
      <c r="CI707" s="1">
        <v>0</v>
      </c>
      <c r="CJ707" s="1">
        <v>9</v>
      </c>
      <c r="CK707" s="1">
        <v>0</v>
      </c>
      <c r="CL707" s="1" t="s">
        <v>797</v>
      </c>
      <c r="CM707" s="1" t="s">
        <v>506</v>
      </c>
      <c r="CN707" s="1" t="s">
        <v>809</v>
      </c>
      <c r="CO707" s="1">
        <v>17</v>
      </c>
      <c r="CP707" s="1">
        <v>2</v>
      </c>
      <c r="CQ707" s="1">
        <v>0</v>
      </c>
      <c r="CR707" s="1">
        <v>2</v>
      </c>
      <c r="CS707" s="1">
        <v>-3</v>
      </c>
      <c r="CT707" s="1">
        <v>4</v>
      </c>
      <c r="CU707" s="1">
        <v>55</v>
      </c>
      <c r="CV707" s="1">
        <v>17</v>
      </c>
      <c r="CW707" s="1">
        <v>0</v>
      </c>
      <c r="CX707" s="1">
        <v>0</v>
      </c>
      <c r="CY707" s="1">
        <v>0</v>
      </c>
      <c r="CZ707" s="1">
        <v>0</v>
      </c>
      <c r="DA707" s="1">
        <v>1</v>
      </c>
      <c r="DB707" s="1">
        <v>18</v>
      </c>
      <c r="DC707" s="1">
        <v>0.111</v>
      </c>
      <c r="DE707" s="2"/>
      <c r="DF707" s="1" t="s">
        <v>506</v>
      </c>
      <c r="DG707" s="1">
        <v>17</v>
      </c>
      <c r="DH707" s="1">
        <v>2</v>
      </c>
      <c r="DI707" s="1">
        <v>0</v>
      </c>
      <c r="DJ707" s="1">
        <v>2</v>
      </c>
      <c r="DK707" s="1">
        <v>-3</v>
      </c>
      <c r="DL707" s="1">
        <v>4</v>
      </c>
      <c r="DM707" s="1">
        <v>55</v>
      </c>
      <c r="DN707" s="1">
        <v>17</v>
      </c>
      <c r="DO707" s="1">
        <v>0</v>
      </c>
      <c r="DP707" s="1">
        <v>0</v>
      </c>
      <c r="DQ707" s="1">
        <v>0</v>
      </c>
      <c r="DR707" s="1">
        <v>0</v>
      </c>
      <c r="DS707" s="1">
        <v>1</v>
      </c>
      <c r="DT707" s="1">
        <v>18</v>
      </c>
      <c r="DU707" s="1">
        <v>0.111</v>
      </c>
    </row>
    <row r="708" spans="1:125" x14ac:dyDescent="0.2">
      <c r="A708" s="2" t="s">
        <v>1266</v>
      </c>
      <c r="B708" s="1" t="s">
        <v>812</v>
      </c>
      <c r="C708" s="1">
        <v>13</v>
      </c>
      <c r="D708" s="1">
        <v>0</v>
      </c>
      <c r="E708" s="1">
        <v>2</v>
      </c>
      <c r="F708" s="1">
        <v>2</v>
      </c>
      <c r="G708" s="1">
        <v>-3</v>
      </c>
      <c r="H708" s="1">
        <v>18</v>
      </c>
      <c r="I708" s="1">
        <v>4</v>
      </c>
      <c r="J708" s="1">
        <v>15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5</v>
      </c>
      <c r="Q708" s="1">
        <v>0</v>
      </c>
      <c r="S708" s="1" t="s">
        <v>588</v>
      </c>
      <c r="T708" s="1" t="s">
        <v>813</v>
      </c>
      <c r="U708" s="1">
        <v>39</v>
      </c>
      <c r="V708" s="1">
        <v>2</v>
      </c>
      <c r="W708" s="1">
        <v>0</v>
      </c>
      <c r="X708" s="1">
        <v>2</v>
      </c>
      <c r="Y708" s="1">
        <v>-3</v>
      </c>
      <c r="Z708" s="1">
        <v>165</v>
      </c>
      <c r="AA708" s="1">
        <v>44</v>
      </c>
      <c r="AB708" s="1">
        <v>6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9</v>
      </c>
      <c r="AI708" s="1">
        <v>0.222</v>
      </c>
      <c r="AK708" s="2" t="s">
        <v>1104</v>
      </c>
      <c r="AL708" s="1" t="s">
        <v>823</v>
      </c>
      <c r="AM708" s="1">
        <v>18</v>
      </c>
      <c r="AN708" s="1">
        <v>0</v>
      </c>
      <c r="AO708" s="1">
        <v>2</v>
      </c>
      <c r="AP708" s="1">
        <v>2</v>
      </c>
      <c r="AQ708" s="1">
        <v>-2</v>
      </c>
      <c r="AR708" s="1">
        <v>8</v>
      </c>
      <c r="AS708" s="1">
        <v>15</v>
      </c>
      <c r="AT708" s="1">
        <v>15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9</v>
      </c>
      <c r="BA708" s="1">
        <v>0</v>
      </c>
      <c r="BC708" s="2" t="s">
        <v>494</v>
      </c>
      <c r="BD708" s="1" t="s">
        <v>824</v>
      </c>
      <c r="BE708" s="1">
        <v>5</v>
      </c>
      <c r="BF708" s="1">
        <v>0</v>
      </c>
      <c r="BG708" s="1">
        <v>1</v>
      </c>
      <c r="BH708" s="1">
        <v>1</v>
      </c>
      <c r="BI708" s="1">
        <v>1</v>
      </c>
      <c r="BJ708" s="1">
        <v>0</v>
      </c>
      <c r="BK708" s="1">
        <v>6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4</v>
      </c>
      <c r="BS708" s="1">
        <v>0</v>
      </c>
      <c r="BU708" s="2" t="s">
        <v>1267</v>
      </c>
      <c r="BV708" s="1" t="s">
        <v>806</v>
      </c>
      <c r="BW708" s="1">
        <v>8</v>
      </c>
      <c r="BX708" s="1">
        <v>1</v>
      </c>
      <c r="BY708" s="1">
        <v>1</v>
      </c>
      <c r="BZ708" s="1">
        <v>2</v>
      </c>
      <c r="CA708" s="1">
        <v>-2</v>
      </c>
      <c r="CB708" s="1">
        <v>0</v>
      </c>
      <c r="CC708" s="1">
        <v>9</v>
      </c>
      <c r="CD708" s="1">
        <v>3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12</v>
      </c>
      <c r="CK708" s="1">
        <v>8.3000000000000004E-2</v>
      </c>
      <c r="CL708" s="1" t="s">
        <v>797</v>
      </c>
      <c r="CM708" s="1" t="s">
        <v>447</v>
      </c>
      <c r="CN708" s="1" t="s">
        <v>819</v>
      </c>
      <c r="CO708" s="1">
        <v>49</v>
      </c>
      <c r="CP708" s="1">
        <v>1</v>
      </c>
      <c r="CQ708" s="1">
        <v>1</v>
      </c>
      <c r="CR708" s="1">
        <v>2</v>
      </c>
      <c r="CS708" s="1">
        <v>-3</v>
      </c>
      <c r="CT708" s="1">
        <v>86</v>
      </c>
      <c r="CU708" s="1">
        <v>100</v>
      </c>
      <c r="CV708" s="1">
        <v>5</v>
      </c>
      <c r="CW708" s="1">
        <v>0</v>
      </c>
      <c r="CX708" s="1">
        <v>0</v>
      </c>
      <c r="CY708" s="1">
        <v>0</v>
      </c>
      <c r="CZ708" s="1">
        <v>0</v>
      </c>
      <c r="DA708" s="1">
        <v>0</v>
      </c>
      <c r="DB708" s="1">
        <v>23</v>
      </c>
      <c r="DC708" s="1">
        <v>4.2999999999999997E-2</v>
      </c>
      <c r="DE708" s="2"/>
      <c r="DF708" s="1" t="s">
        <v>447</v>
      </c>
      <c r="DG708" s="1">
        <v>49</v>
      </c>
      <c r="DH708" s="1">
        <v>1</v>
      </c>
      <c r="DI708" s="1">
        <v>1</v>
      </c>
      <c r="DJ708" s="1">
        <v>2</v>
      </c>
      <c r="DK708" s="1">
        <v>-3</v>
      </c>
      <c r="DL708" s="1">
        <v>86</v>
      </c>
      <c r="DM708" s="1">
        <v>100</v>
      </c>
      <c r="DN708" s="1">
        <v>5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23</v>
      </c>
      <c r="DU708" s="1">
        <v>4.2999999999999997E-2</v>
      </c>
    </row>
    <row r="709" spans="1:125" x14ac:dyDescent="0.2">
      <c r="A709" s="2" t="s">
        <v>1073</v>
      </c>
      <c r="B709" s="1" t="s">
        <v>809</v>
      </c>
      <c r="C709" s="1">
        <v>9</v>
      </c>
      <c r="D709" s="1">
        <v>0</v>
      </c>
      <c r="E709" s="1">
        <v>2</v>
      </c>
      <c r="F709" s="1">
        <v>2</v>
      </c>
      <c r="G709" s="1">
        <v>-2</v>
      </c>
      <c r="H709" s="1">
        <v>4</v>
      </c>
      <c r="I709" s="1">
        <v>24</v>
      </c>
      <c r="J709" s="1">
        <v>5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11</v>
      </c>
      <c r="Q709" s="1">
        <v>0</v>
      </c>
      <c r="S709" s="1" t="s">
        <v>899</v>
      </c>
      <c r="T709" s="1" t="s">
        <v>796</v>
      </c>
      <c r="U709" s="1">
        <v>18</v>
      </c>
      <c r="V709" s="1">
        <v>1</v>
      </c>
      <c r="W709" s="1">
        <v>1</v>
      </c>
      <c r="X709" s="1">
        <v>2</v>
      </c>
      <c r="Y709" s="1">
        <v>-2</v>
      </c>
      <c r="Z709" s="1">
        <v>2</v>
      </c>
      <c r="AA709" s="1">
        <v>1</v>
      </c>
      <c r="AB709" s="1">
        <v>4</v>
      </c>
      <c r="AC709" s="1">
        <v>0</v>
      </c>
      <c r="AD709" s="1">
        <v>0</v>
      </c>
      <c r="AE709" s="1">
        <v>0</v>
      </c>
      <c r="AF709" s="1">
        <v>1</v>
      </c>
      <c r="AG709" s="1">
        <v>0</v>
      </c>
      <c r="AH709" s="1">
        <v>11</v>
      </c>
      <c r="AI709" s="1">
        <v>9.0999999999999998E-2</v>
      </c>
      <c r="AK709" s="2" t="s">
        <v>637</v>
      </c>
      <c r="AL709" s="1" t="s">
        <v>821</v>
      </c>
      <c r="AM709" s="1">
        <v>9</v>
      </c>
      <c r="AN709" s="1">
        <v>2</v>
      </c>
      <c r="AO709" s="1">
        <v>0</v>
      </c>
      <c r="AP709" s="1">
        <v>2</v>
      </c>
      <c r="AQ709" s="1">
        <v>0</v>
      </c>
      <c r="AR709" s="1">
        <v>2</v>
      </c>
      <c r="AS709" s="1">
        <v>5</v>
      </c>
      <c r="AT709" s="1">
        <v>5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11</v>
      </c>
      <c r="BA709" s="1">
        <v>0.182</v>
      </c>
      <c r="BC709" s="2" t="s">
        <v>1264</v>
      </c>
      <c r="BD709" s="1" t="s">
        <v>829</v>
      </c>
      <c r="BE709" s="1">
        <v>16</v>
      </c>
      <c r="BF709" s="1">
        <v>0</v>
      </c>
      <c r="BG709" s="1">
        <v>1</v>
      </c>
      <c r="BH709" s="1">
        <v>1</v>
      </c>
      <c r="BI709" s="1">
        <v>-1</v>
      </c>
      <c r="BJ709" s="1">
        <v>17</v>
      </c>
      <c r="BK709" s="1">
        <v>4</v>
      </c>
      <c r="BL709" s="1">
        <v>13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15</v>
      </c>
      <c r="BS709" s="1">
        <v>0</v>
      </c>
      <c r="BU709" s="2" t="s">
        <v>1091</v>
      </c>
      <c r="BV709" s="1" t="s">
        <v>815</v>
      </c>
      <c r="BW709" s="1">
        <v>21</v>
      </c>
      <c r="BX709" s="1">
        <v>0</v>
      </c>
      <c r="BY709" s="1">
        <v>2</v>
      </c>
      <c r="BZ709" s="1">
        <v>2</v>
      </c>
      <c r="CA709" s="1">
        <v>-5</v>
      </c>
      <c r="CB709" s="1">
        <v>20</v>
      </c>
      <c r="CC709" s="1">
        <v>39</v>
      </c>
      <c r="CD709" s="1">
        <v>28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10</v>
      </c>
      <c r="CK709" s="1">
        <v>0</v>
      </c>
      <c r="CL709" s="1" t="s">
        <v>797</v>
      </c>
      <c r="CM709" s="1" t="s">
        <v>1091</v>
      </c>
      <c r="CN709" s="1" t="s">
        <v>823</v>
      </c>
      <c r="CO709" s="1">
        <v>18</v>
      </c>
      <c r="CP709" s="1">
        <v>1</v>
      </c>
      <c r="CQ709" s="1">
        <v>1</v>
      </c>
      <c r="CR709" s="1">
        <v>2</v>
      </c>
      <c r="CS709" s="1">
        <v>-9</v>
      </c>
      <c r="CT709" s="1">
        <v>14</v>
      </c>
      <c r="CU709" s="1">
        <v>12</v>
      </c>
      <c r="CV709" s="1">
        <v>19</v>
      </c>
      <c r="CW709" s="1">
        <v>0</v>
      </c>
      <c r="CX709" s="1">
        <v>0</v>
      </c>
      <c r="CY709" s="1">
        <v>0</v>
      </c>
      <c r="CZ709" s="1">
        <v>0</v>
      </c>
      <c r="DA709" s="1">
        <v>0</v>
      </c>
      <c r="DB709" s="1">
        <v>18</v>
      </c>
      <c r="DC709" s="1">
        <v>5.6000000000000001E-2</v>
      </c>
      <c r="DE709" s="2"/>
      <c r="DF709" s="1" t="s">
        <v>1091</v>
      </c>
      <c r="DG709" s="1">
        <v>18</v>
      </c>
      <c r="DH709" s="1">
        <v>1</v>
      </c>
      <c r="DI709" s="1">
        <v>1</v>
      </c>
      <c r="DJ709" s="1">
        <v>2</v>
      </c>
      <c r="DK709" s="1">
        <v>-9</v>
      </c>
      <c r="DL709" s="1">
        <v>14</v>
      </c>
      <c r="DM709" s="1">
        <v>12</v>
      </c>
      <c r="DN709" s="1">
        <v>19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18</v>
      </c>
      <c r="DU709" s="1">
        <v>5.6000000000000001E-2</v>
      </c>
    </row>
    <row r="710" spans="1:125" x14ac:dyDescent="0.2">
      <c r="A710" s="2" t="s">
        <v>216</v>
      </c>
      <c r="B710" s="1" t="s">
        <v>813</v>
      </c>
      <c r="C710" s="1">
        <v>5</v>
      </c>
      <c r="D710" s="1">
        <v>0</v>
      </c>
      <c r="E710" s="1">
        <v>2</v>
      </c>
      <c r="F710" s="1">
        <v>2</v>
      </c>
      <c r="G710" s="1">
        <v>-1</v>
      </c>
      <c r="H710" s="1">
        <v>26</v>
      </c>
      <c r="I710" s="1">
        <v>15</v>
      </c>
      <c r="J710" s="1">
        <v>3</v>
      </c>
      <c r="K710" s="1">
        <v>0</v>
      </c>
      <c r="L710" s="1">
        <v>2</v>
      </c>
      <c r="M710" s="1">
        <v>0</v>
      </c>
      <c r="N710" s="1">
        <v>0</v>
      </c>
      <c r="O710" s="1">
        <v>0</v>
      </c>
      <c r="P710" s="1">
        <v>10</v>
      </c>
      <c r="Q710" s="1">
        <v>0</v>
      </c>
      <c r="S710" s="1" t="s">
        <v>125</v>
      </c>
      <c r="T710" s="1" t="s">
        <v>801</v>
      </c>
      <c r="U710" s="1">
        <v>8</v>
      </c>
      <c r="V710" s="1">
        <v>0</v>
      </c>
      <c r="W710" s="1">
        <v>2</v>
      </c>
      <c r="X710" s="1">
        <v>2</v>
      </c>
      <c r="Y710" s="1">
        <v>-1</v>
      </c>
      <c r="Z710" s="1">
        <v>0</v>
      </c>
      <c r="AA710" s="1">
        <v>12</v>
      </c>
      <c r="AB710" s="1">
        <v>1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11</v>
      </c>
      <c r="AI710" s="1">
        <v>0</v>
      </c>
      <c r="AK710" s="2" t="s">
        <v>661</v>
      </c>
      <c r="AL710" s="1" t="s">
        <v>823</v>
      </c>
      <c r="AM710" s="1">
        <v>10</v>
      </c>
      <c r="AN710" s="1">
        <v>1</v>
      </c>
      <c r="AO710" s="1">
        <v>1</v>
      </c>
      <c r="AP710" s="1">
        <v>2</v>
      </c>
      <c r="AQ710" s="1">
        <v>-3</v>
      </c>
      <c r="AR710" s="1">
        <v>2</v>
      </c>
      <c r="AS710" s="1">
        <v>11</v>
      </c>
      <c r="AT710" s="1">
        <v>3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9</v>
      </c>
      <c r="BA710" s="1">
        <v>0.111</v>
      </c>
      <c r="BC710" s="2" t="s">
        <v>368</v>
      </c>
      <c r="BD710" s="1" t="s">
        <v>805</v>
      </c>
      <c r="BE710" s="1">
        <v>1</v>
      </c>
      <c r="BF710" s="1">
        <v>1</v>
      </c>
      <c r="BG710" s="1">
        <v>0</v>
      </c>
      <c r="BH710" s="1">
        <v>1</v>
      </c>
      <c r="BI710" s="1">
        <v>1</v>
      </c>
      <c r="BJ710" s="1">
        <v>0</v>
      </c>
      <c r="BK710" s="1">
        <v>1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1</v>
      </c>
      <c r="BS710" s="1">
        <v>1</v>
      </c>
      <c r="BU710" s="2" t="s">
        <v>941</v>
      </c>
      <c r="BV710" s="1" t="s">
        <v>829</v>
      </c>
      <c r="BW710" s="1">
        <v>16</v>
      </c>
      <c r="BX710" s="1">
        <v>1</v>
      </c>
      <c r="BY710" s="1">
        <v>1</v>
      </c>
      <c r="BZ710" s="1">
        <v>2</v>
      </c>
      <c r="CA710" s="1">
        <v>-2</v>
      </c>
      <c r="CB710" s="1">
        <v>6</v>
      </c>
      <c r="CC710" s="1">
        <v>5</v>
      </c>
      <c r="CD710" s="1">
        <v>18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27</v>
      </c>
      <c r="CK710" s="1">
        <v>3.6999999999999998E-2</v>
      </c>
      <c r="CL710" s="1" t="s">
        <v>797</v>
      </c>
      <c r="CM710" s="1" t="s">
        <v>1680</v>
      </c>
      <c r="CN710" s="1" t="s">
        <v>809</v>
      </c>
      <c r="CO710" s="1">
        <v>4</v>
      </c>
      <c r="CP710" s="1">
        <v>0</v>
      </c>
      <c r="CQ710" s="1">
        <v>2</v>
      </c>
      <c r="CR710" s="1">
        <v>2</v>
      </c>
      <c r="CS710" s="1">
        <v>-2</v>
      </c>
      <c r="CT710" s="1">
        <v>2</v>
      </c>
      <c r="CU710" s="1">
        <v>5</v>
      </c>
      <c r="CV710" s="1">
        <v>8</v>
      </c>
      <c r="CW710" s="1">
        <v>0</v>
      </c>
      <c r="CX710" s="1">
        <v>0</v>
      </c>
      <c r="CY710" s="1">
        <v>0</v>
      </c>
      <c r="CZ710" s="1">
        <v>0</v>
      </c>
      <c r="DA710" s="1">
        <v>0</v>
      </c>
      <c r="DB710" s="1">
        <v>3</v>
      </c>
      <c r="DC710" s="1">
        <v>0</v>
      </c>
      <c r="DE710" s="2"/>
      <c r="DF710" s="1" t="s">
        <v>1680</v>
      </c>
      <c r="DG710" s="1">
        <v>4</v>
      </c>
      <c r="DH710" s="1">
        <v>0</v>
      </c>
      <c r="DI710" s="1">
        <v>2</v>
      </c>
      <c r="DJ710" s="1">
        <v>2</v>
      </c>
      <c r="DK710" s="1">
        <v>-2</v>
      </c>
      <c r="DL710" s="1">
        <v>2</v>
      </c>
      <c r="DM710" s="1">
        <v>5</v>
      </c>
      <c r="DN710" s="1">
        <v>8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3</v>
      </c>
      <c r="DU710" s="1">
        <v>0</v>
      </c>
    </row>
    <row r="711" spans="1:125" x14ac:dyDescent="0.2">
      <c r="A711" s="2" t="s">
        <v>174</v>
      </c>
      <c r="B711" s="1" t="s">
        <v>798</v>
      </c>
      <c r="C711" s="1">
        <v>9</v>
      </c>
      <c r="D711" s="1">
        <v>1</v>
      </c>
      <c r="E711" s="1">
        <v>1</v>
      </c>
      <c r="F711" s="1">
        <v>2</v>
      </c>
      <c r="G711" s="1">
        <v>0</v>
      </c>
      <c r="H711" s="1">
        <v>6</v>
      </c>
      <c r="I711" s="1">
        <v>4</v>
      </c>
      <c r="J711" s="1">
        <v>3</v>
      </c>
      <c r="K711" s="1">
        <v>1</v>
      </c>
      <c r="L711" s="1">
        <v>0</v>
      </c>
      <c r="M711" s="1">
        <v>0</v>
      </c>
      <c r="N711" s="1">
        <v>0</v>
      </c>
      <c r="O711" s="1">
        <v>0</v>
      </c>
      <c r="P711" s="1">
        <v>14</v>
      </c>
      <c r="Q711" s="1">
        <v>7.0999999999999994E-2</v>
      </c>
      <c r="S711" s="1" t="s">
        <v>419</v>
      </c>
      <c r="T711" s="1" t="s">
        <v>825</v>
      </c>
      <c r="U711" s="1">
        <v>40</v>
      </c>
      <c r="V711" s="1">
        <v>0</v>
      </c>
      <c r="W711" s="1">
        <v>2</v>
      </c>
      <c r="X711" s="1">
        <v>2</v>
      </c>
      <c r="Y711" s="1">
        <v>1</v>
      </c>
      <c r="Z711" s="1">
        <v>32</v>
      </c>
      <c r="AA711" s="1">
        <v>30</v>
      </c>
      <c r="AB711" s="1">
        <v>10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23</v>
      </c>
      <c r="AI711" s="1">
        <v>0</v>
      </c>
      <c r="AK711" s="2" t="s">
        <v>1268</v>
      </c>
      <c r="AL711" s="1" t="s">
        <v>812</v>
      </c>
      <c r="AM711" s="1">
        <v>7</v>
      </c>
      <c r="AN711" s="1">
        <v>1</v>
      </c>
      <c r="AO711" s="1">
        <v>1</v>
      </c>
      <c r="AP711" s="1">
        <v>2</v>
      </c>
      <c r="AQ711" s="1">
        <v>-1</v>
      </c>
      <c r="AR711" s="1">
        <v>2</v>
      </c>
      <c r="AS711" s="1">
        <v>8</v>
      </c>
      <c r="AT711" s="1">
        <v>3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6</v>
      </c>
      <c r="BA711" s="1">
        <v>0.16700000000000001</v>
      </c>
      <c r="BC711" s="2" t="s">
        <v>150</v>
      </c>
      <c r="BD711" s="1" t="s">
        <v>801</v>
      </c>
      <c r="BE711" s="1">
        <v>11</v>
      </c>
      <c r="BF711" s="1">
        <v>1</v>
      </c>
      <c r="BG711" s="1">
        <v>0</v>
      </c>
      <c r="BH711" s="1">
        <v>1</v>
      </c>
      <c r="BI711" s="1">
        <v>-4</v>
      </c>
      <c r="BJ711" s="1">
        <v>64</v>
      </c>
      <c r="BK711" s="1">
        <v>18</v>
      </c>
      <c r="BL711" s="1">
        <v>5</v>
      </c>
      <c r="BM711" s="1">
        <v>0</v>
      </c>
      <c r="BN711" s="1">
        <v>0</v>
      </c>
      <c r="BO711" s="1">
        <v>0</v>
      </c>
      <c r="BP711" s="1">
        <v>0</v>
      </c>
      <c r="BQ711" s="1">
        <v>1</v>
      </c>
      <c r="BR711" s="1">
        <v>7</v>
      </c>
      <c r="BS711" s="1">
        <v>0.14299999999999999</v>
      </c>
      <c r="BU711" s="2" t="s">
        <v>1269</v>
      </c>
      <c r="BV711" s="1" t="s">
        <v>814</v>
      </c>
      <c r="BW711" s="1">
        <v>2</v>
      </c>
      <c r="BX711" s="1">
        <v>2</v>
      </c>
      <c r="BY711" s="1">
        <v>0</v>
      </c>
      <c r="BZ711" s="1">
        <v>2</v>
      </c>
      <c r="CA711" s="1">
        <v>3</v>
      </c>
      <c r="CB711" s="1">
        <v>2</v>
      </c>
      <c r="CC711" s="1">
        <v>1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2</v>
      </c>
      <c r="CK711" s="1">
        <v>1</v>
      </c>
      <c r="CL711" s="1" t="s">
        <v>797</v>
      </c>
      <c r="CM711" s="1" t="s">
        <v>1484</v>
      </c>
      <c r="CN711" s="1" t="s">
        <v>824</v>
      </c>
      <c r="CO711" s="1">
        <v>11</v>
      </c>
      <c r="CP711" s="1">
        <v>0</v>
      </c>
      <c r="CQ711" s="1">
        <v>2</v>
      </c>
      <c r="CR711" s="1">
        <v>2</v>
      </c>
      <c r="CS711" s="1">
        <v>0</v>
      </c>
      <c r="CT711" s="1">
        <v>2</v>
      </c>
      <c r="CU711" s="1">
        <v>15</v>
      </c>
      <c r="CV711" s="1">
        <v>4</v>
      </c>
      <c r="CW711" s="1">
        <v>0</v>
      </c>
      <c r="CX711" s="1">
        <v>0</v>
      </c>
      <c r="CY711" s="1">
        <v>0</v>
      </c>
      <c r="CZ711" s="1">
        <v>0</v>
      </c>
      <c r="DA711" s="1">
        <v>0</v>
      </c>
      <c r="DB711" s="1">
        <v>8</v>
      </c>
      <c r="DC711" s="1">
        <v>0</v>
      </c>
      <c r="DE711" s="2"/>
      <c r="DF711" s="1" t="s">
        <v>1484</v>
      </c>
      <c r="DG711" s="1">
        <v>11</v>
      </c>
      <c r="DH711" s="1">
        <v>0</v>
      </c>
      <c r="DI711" s="1">
        <v>2</v>
      </c>
      <c r="DJ711" s="1">
        <v>2</v>
      </c>
      <c r="DK711" s="1">
        <v>0</v>
      </c>
      <c r="DL711" s="1">
        <v>2</v>
      </c>
      <c r="DM711" s="1">
        <v>15</v>
      </c>
      <c r="DN711" s="1">
        <v>4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8</v>
      </c>
      <c r="DU711" s="1">
        <v>0</v>
      </c>
    </row>
    <row r="712" spans="1:125" x14ac:dyDescent="0.2">
      <c r="A712" s="2" t="s">
        <v>967</v>
      </c>
      <c r="B712" s="1" t="s">
        <v>795</v>
      </c>
      <c r="C712" s="1">
        <v>9</v>
      </c>
      <c r="D712" s="1">
        <v>0</v>
      </c>
      <c r="E712" s="1">
        <v>2</v>
      </c>
      <c r="F712" s="1">
        <v>2</v>
      </c>
      <c r="G712" s="1">
        <v>-2</v>
      </c>
      <c r="H712" s="1">
        <v>17</v>
      </c>
      <c r="I712" s="1">
        <v>25</v>
      </c>
      <c r="J712" s="1">
        <v>13</v>
      </c>
      <c r="K712" s="1">
        <v>0</v>
      </c>
      <c r="L712" s="1">
        <v>0</v>
      </c>
      <c r="M712" s="1">
        <v>0</v>
      </c>
      <c r="N712" s="1">
        <v>1</v>
      </c>
      <c r="O712" s="1">
        <v>0</v>
      </c>
      <c r="P712" s="1">
        <v>4</v>
      </c>
      <c r="Q712" s="1">
        <v>0</v>
      </c>
      <c r="S712" s="1" t="s">
        <v>1243</v>
      </c>
      <c r="T712" s="1" t="s">
        <v>806</v>
      </c>
      <c r="U712" s="1">
        <v>24</v>
      </c>
      <c r="V712" s="1">
        <v>0</v>
      </c>
      <c r="W712" s="1">
        <v>2</v>
      </c>
      <c r="X712" s="1">
        <v>2</v>
      </c>
      <c r="Y712" s="1">
        <v>-6</v>
      </c>
      <c r="Z712" s="1">
        <v>9</v>
      </c>
      <c r="AA712" s="1">
        <v>21</v>
      </c>
      <c r="AB712" s="1">
        <v>18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14</v>
      </c>
      <c r="AI712" s="1">
        <v>0</v>
      </c>
      <c r="AK712" s="2" t="s">
        <v>592</v>
      </c>
      <c r="AL712" s="1" t="s">
        <v>810</v>
      </c>
      <c r="AM712" s="1">
        <v>11</v>
      </c>
      <c r="AN712" s="1">
        <v>1</v>
      </c>
      <c r="AO712" s="1">
        <v>1</v>
      </c>
      <c r="AP712" s="1">
        <v>2</v>
      </c>
      <c r="AQ712" s="1">
        <v>-2</v>
      </c>
      <c r="AR712" s="1">
        <v>2</v>
      </c>
      <c r="AS712" s="1">
        <v>0</v>
      </c>
      <c r="AT712" s="1">
        <v>5</v>
      </c>
      <c r="AU712" s="1">
        <v>0</v>
      </c>
      <c r="AV712" s="1">
        <v>0</v>
      </c>
      <c r="AW712" s="1">
        <v>0</v>
      </c>
      <c r="AX712" s="1">
        <v>0</v>
      </c>
      <c r="AY712" s="1">
        <v>1</v>
      </c>
      <c r="AZ712" s="1">
        <v>11</v>
      </c>
      <c r="BA712" s="1">
        <v>9.0999999999999998E-2</v>
      </c>
      <c r="BC712" s="2" t="s">
        <v>500</v>
      </c>
      <c r="BD712" s="1" t="s">
        <v>817</v>
      </c>
      <c r="BE712" s="1">
        <v>4</v>
      </c>
      <c r="BF712" s="1">
        <v>1</v>
      </c>
      <c r="BG712" s="1">
        <v>0</v>
      </c>
      <c r="BH712" s="1">
        <v>1</v>
      </c>
      <c r="BI712" s="1">
        <v>1</v>
      </c>
      <c r="BJ712" s="1">
        <v>2</v>
      </c>
      <c r="BK712" s="1">
        <v>3</v>
      </c>
      <c r="BL712" s="1">
        <v>2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2</v>
      </c>
      <c r="BS712" s="1">
        <v>0.5</v>
      </c>
      <c r="BU712" s="2" t="s">
        <v>470</v>
      </c>
      <c r="BV712" s="1" t="s">
        <v>824</v>
      </c>
      <c r="BW712" s="1">
        <v>36</v>
      </c>
      <c r="BX712" s="1">
        <v>1</v>
      </c>
      <c r="BY712" s="1">
        <v>1</v>
      </c>
      <c r="BZ712" s="1">
        <v>2</v>
      </c>
      <c r="CA712" s="1">
        <v>-11</v>
      </c>
      <c r="CB712" s="1">
        <v>4</v>
      </c>
      <c r="CC712" s="1">
        <v>25</v>
      </c>
      <c r="CD712" s="1">
        <v>17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49</v>
      </c>
      <c r="CK712" s="1">
        <v>0.02</v>
      </c>
      <c r="CL712" s="1" t="s">
        <v>797</v>
      </c>
      <c r="CM712" s="1" t="s">
        <v>1504</v>
      </c>
      <c r="CN712" s="1" t="s">
        <v>818</v>
      </c>
      <c r="CO712" s="1">
        <v>13</v>
      </c>
      <c r="CP712" s="1">
        <v>1</v>
      </c>
      <c r="CQ712" s="1">
        <v>1</v>
      </c>
      <c r="CR712" s="1">
        <v>2</v>
      </c>
      <c r="CS712" s="1">
        <v>-1</v>
      </c>
      <c r="CT712" s="1">
        <v>0</v>
      </c>
      <c r="CU712" s="1">
        <v>3</v>
      </c>
      <c r="CV712" s="1">
        <v>7</v>
      </c>
      <c r="CW712" s="1">
        <v>0</v>
      </c>
      <c r="CX712" s="1">
        <v>0</v>
      </c>
      <c r="CY712" s="1">
        <v>0</v>
      </c>
      <c r="CZ712" s="1">
        <v>0</v>
      </c>
      <c r="DA712" s="1">
        <v>1</v>
      </c>
      <c r="DB712" s="1">
        <v>19</v>
      </c>
      <c r="DC712" s="1">
        <v>5.2999999999999999E-2</v>
      </c>
      <c r="DE712" s="2"/>
      <c r="DF712" s="1" t="s">
        <v>1504</v>
      </c>
      <c r="DG712" s="1">
        <v>13</v>
      </c>
      <c r="DH712" s="1">
        <v>1</v>
      </c>
      <c r="DI712" s="1">
        <v>1</v>
      </c>
      <c r="DJ712" s="1">
        <v>2</v>
      </c>
      <c r="DK712" s="1">
        <v>-1</v>
      </c>
      <c r="DL712" s="1">
        <v>0</v>
      </c>
      <c r="DM712" s="1">
        <v>3</v>
      </c>
      <c r="DN712" s="1">
        <v>7</v>
      </c>
      <c r="DO712" s="1">
        <v>0</v>
      </c>
      <c r="DP712" s="1">
        <v>0</v>
      </c>
      <c r="DQ712" s="1">
        <v>0</v>
      </c>
      <c r="DR712" s="1">
        <v>0</v>
      </c>
      <c r="DS712" s="1">
        <v>1</v>
      </c>
      <c r="DT712" s="1">
        <v>19</v>
      </c>
      <c r="DU712" s="1">
        <v>5.2999999999999999E-2</v>
      </c>
    </row>
    <row r="713" spans="1:125" ht="30" x14ac:dyDescent="0.2">
      <c r="A713" s="2" t="s">
        <v>534</v>
      </c>
      <c r="B713" s="1" t="s">
        <v>806</v>
      </c>
      <c r="C713" s="1">
        <v>27</v>
      </c>
      <c r="D713" s="1">
        <v>0</v>
      </c>
      <c r="E713" s="1">
        <v>2</v>
      </c>
      <c r="F713" s="1">
        <v>2</v>
      </c>
      <c r="G713" s="1">
        <v>-4</v>
      </c>
      <c r="H713" s="1">
        <v>48</v>
      </c>
      <c r="I713" s="1">
        <v>46</v>
      </c>
      <c r="J713" s="1">
        <v>4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9</v>
      </c>
      <c r="Q713" s="1">
        <v>0</v>
      </c>
      <c r="S713" s="1" t="s">
        <v>1270</v>
      </c>
      <c r="T713" s="1" t="s">
        <v>794</v>
      </c>
      <c r="U713" s="1">
        <v>16</v>
      </c>
      <c r="V713" s="1">
        <v>1</v>
      </c>
      <c r="W713" s="1">
        <v>1</v>
      </c>
      <c r="X713" s="1">
        <v>2</v>
      </c>
      <c r="Y713" s="1">
        <v>-3</v>
      </c>
      <c r="Z713" s="1">
        <v>2</v>
      </c>
      <c r="AA713" s="1">
        <v>18</v>
      </c>
      <c r="AB713" s="1">
        <v>7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10</v>
      </c>
      <c r="AI713" s="1">
        <v>0.1</v>
      </c>
      <c r="AK713" s="2" t="s">
        <v>644</v>
      </c>
      <c r="AL713" s="1" t="s">
        <v>794</v>
      </c>
      <c r="AM713" s="1">
        <v>16</v>
      </c>
      <c r="AN713" s="1">
        <v>0</v>
      </c>
      <c r="AO713" s="1">
        <v>2</v>
      </c>
      <c r="AP713" s="1">
        <v>2</v>
      </c>
      <c r="AQ713" s="1">
        <v>3</v>
      </c>
      <c r="AR713" s="1">
        <v>4</v>
      </c>
      <c r="AS713" s="1">
        <v>13</v>
      </c>
      <c r="AT713" s="1">
        <v>4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13</v>
      </c>
      <c r="BA713" s="1">
        <v>0</v>
      </c>
      <c r="BC713" s="2" t="s">
        <v>865</v>
      </c>
      <c r="BD713" s="1" t="s">
        <v>829</v>
      </c>
      <c r="BE713" s="1">
        <v>6</v>
      </c>
      <c r="BF713" s="1">
        <v>0</v>
      </c>
      <c r="BG713" s="1">
        <v>1</v>
      </c>
      <c r="BH713" s="1">
        <v>1</v>
      </c>
      <c r="BI713" s="1">
        <v>-4</v>
      </c>
      <c r="BJ713" s="1">
        <v>0</v>
      </c>
      <c r="BK713" s="1">
        <v>3</v>
      </c>
      <c r="BL713" s="1">
        <v>8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6</v>
      </c>
      <c r="BS713" s="1">
        <v>0</v>
      </c>
      <c r="BU713" s="2" t="s">
        <v>1136</v>
      </c>
      <c r="BV713" s="1" t="s">
        <v>817</v>
      </c>
      <c r="BW713" s="1">
        <v>18</v>
      </c>
      <c r="BX713" s="1">
        <v>0</v>
      </c>
      <c r="BY713" s="1">
        <v>2</v>
      </c>
      <c r="BZ713" s="1">
        <v>2</v>
      </c>
      <c r="CA713" s="1">
        <v>-2</v>
      </c>
      <c r="CB713" s="1">
        <v>28</v>
      </c>
      <c r="CC713" s="1">
        <v>31</v>
      </c>
      <c r="CD713" s="1">
        <v>30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7</v>
      </c>
      <c r="CK713" s="1">
        <v>0</v>
      </c>
      <c r="CL713" s="1" t="s">
        <v>797</v>
      </c>
      <c r="CM713" s="1" t="s">
        <v>308</v>
      </c>
      <c r="CN713" s="1" t="s">
        <v>802</v>
      </c>
      <c r="CO713" s="1">
        <v>8</v>
      </c>
      <c r="CP713" s="1">
        <v>0</v>
      </c>
      <c r="CQ713" s="1">
        <v>1</v>
      </c>
      <c r="CR713" s="1">
        <v>1</v>
      </c>
      <c r="CS713" s="1">
        <v>-5</v>
      </c>
      <c r="CT713" s="1">
        <v>2</v>
      </c>
      <c r="CU713" s="1">
        <v>7</v>
      </c>
      <c r="CV713" s="1">
        <v>1</v>
      </c>
      <c r="CW713" s="1">
        <v>0</v>
      </c>
      <c r="CX713" s="1">
        <v>0</v>
      </c>
      <c r="CY713" s="1">
        <v>0</v>
      </c>
      <c r="CZ713" s="1">
        <v>0</v>
      </c>
      <c r="DA713" s="1">
        <v>0</v>
      </c>
      <c r="DB713" s="1">
        <v>6</v>
      </c>
      <c r="DC713" s="1">
        <v>0</v>
      </c>
      <c r="DE713" s="2"/>
      <c r="DF713" s="1" t="s">
        <v>308</v>
      </c>
      <c r="DG713" s="1">
        <v>8</v>
      </c>
      <c r="DH713" s="1">
        <v>0</v>
      </c>
      <c r="DI713" s="1">
        <v>1</v>
      </c>
      <c r="DJ713" s="1">
        <v>1</v>
      </c>
      <c r="DK713" s="1">
        <v>-5</v>
      </c>
      <c r="DL713" s="1">
        <v>2</v>
      </c>
      <c r="DM713" s="1">
        <v>7</v>
      </c>
      <c r="DN713" s="1">
        <v>1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6</v>
      </c>
      <c r="DU713" s="1">
        <v>0</v>
      </c>
    </row>
    <row r="714" spans="1:125" x14ac:dyDescent="0.2">
      <c r="A714" s="2" t="s">
        <v>653</v>
      </c>
      <c r="B714" s="1" t="s">
        <v>809</v>
      </c>
      <c r="C714" s="1">
        <v>56</v>
      </c>
      <c r="D714" s="1">
        <v>1</v>
      </c>
      <c r="E714" s="1">
        <v>1</v>
      </c>
      <c r="F714" s="1">
        <v>2</v>
      </c>
      <c r="G714" s="1">
        <v>-7</v>
      </c>
      <c r="H714" s="1">
        <v>142</v>
      </c>
      <c r="I714" s="1">
        <v>108</v>
      </c>
      <c r="J714" s="1">
        <v>4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21</v>
      </c>
      <c r="Q714" s="1">
        <v>4.8000000000000001E-2</v>
      </c>
      <c r="S714" s="1" t="s">
        <v>523</v>
      </c>
      <c r="T714" s="1" t="s">
        <v>819</v>
      </c>
      <c r="U714" s="1">
        <v>21</v>
      </c>
      <c r="V714" s="1">
        <v>1</v>
      </c>
      <c r="W714" s="1">
        <v>1</v>
      </c>
      <c r="X714" s="1">
        <v>2</v>
      </c>
      <c r="Y714" s="1">
        <v>-5</v>
      </c>
      <c r="Z714" s="1">
        <v>4</v>
      </c>
      <c r="AA714" s="1">
        <v>31</v>
      </c>
      <c r="AB714" s="1">
        <v>15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27</v>
      </c>
      <c r="AI714" s="1">
        <v>3.6999999999999998E-2</v>
      </c>
      <c r="AK714" s="2" t="s">
        <v>1061</v>
      </c>
      <c r="AL714" s="1" t="s">
        <v>799</v>
      </c>
      <c r="AM714" s="1">
        <v>28</v>
      </c>
      <c r="AN714" s="1">
        <v>0</v>
      </c>
      <c r="AO714" s="1">
        <v>2</v>
      </c>
      <c r="AP714" s="1">
        <v>2</v>
      </c>
      <c r="AQ714" s="1">
        <v>3</v>
      </c>
      <c r="AR714" s="1">
        <v>51</v>
      </c>
      <c r="AS714" s="1">
        <v>39</v>
      </c>
      <c r="AT714" s="1">
        <v>27</v>
      </c>
      <c r="AU714" s="1">
        <v>0</v>
      </c>
      <c r="AV714" s="1">
        <v>0</v>
      </c>
      <c r="AW714" s="1">
        <v>0</v>
      </c>
      <c r="AX714" s="1">
        <v>1</v>
      </c>
      <c r="AY714" s="1">
        <v>0</v>
      </c>
      <c r="AZ714" s="1">
        <v>20</v>
      </c>
      <c r="BA714" s="1">
        <v>0</v>
      </c>
      <c r="BC714" s="2" t="s">
        <v>1058</v>
      </c>
      <c r="BD714" s="1" t="s">
        <v>806</v>
      </c>
      <c r="BE714" s="1">
        <v>10</v>
      </c>
      <c r="BF714" s="1">
        <v>0</v>
      </c>
      <c r="BG714" s="1">
        <v>1</v>
      </c>
      <c r="BH714" s="1">
        <v>1</v>
      </c>
      <c r="BI714" s="1">
        <v>-1</v>
      </c>
      <c r="BJ714" s="1">
        <v>0</v>
      </c>
      <c r="BK714" s="1">
        <v>4</v>
      </c>
      <c r="BL714" s="1">
        <v>12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8</v>
      </c>
      <c r="BS714" s="1">
        <v>0</v>
      </c>
      <c r="BU714" s="2" t="s">
        <v>417</v>
      </c>
      <c r="BV714" s="1" t="s">
        <v>815</v>
      </c>
      <c r="BW714" s="1">
        <v>17</v>
      </c>
      <c r="BX714" s="1">
        <v>1</v>
      </c>
      <c r="BY714" s="1">
        <v>1</v>
      </c>
      <c r="BZ714" s="1">
        <v>2</v>
      </c>
      <c r="CA714" s="1">
        <v>-4</v>
      </c>
      <c r="CB714" s="1">
        <v>9</v>
      </c>
      <c r="CC714" s="1">
        <v>35</v>
      </c>
      <c r="CD714" s="1">
        <v>2</v>
      </c>
      <c r="CE714" s="1">
        <v>0</v>
      </c>
      <c r="CF714" s="1">
        <v>0</v>
      </c>
      <c r="CG714" s="1">
        <v>0</v>
      </c>
      <c r="CH714" s="1">
        <v>0</v>
      </c>
      <c r="CI714" s="1">
        <v>1</v>
      </c>
      <c r="CJ714" s="1">
        <v>16</v>
      </c>
      <c r="CK714" s="1">
        <v>6.3E-2</v>
      </c>
      <c r="CL714" s="1" t="s">
        <v>797</v>
      </c>
      <c r="CM714" s="1" t="s">
        <v>1681</v>
      </c>
      <c r="CN714" s="1" t="s">
        <v>818</v>
      </c>
      <c r="CO714" s="1">
        <v>1</v>
      </c>
      <c r="CP714" s="1">
        <v>0</v>
      </c>
      <c r="CQ714" s="1">
        <v>1</v>
      </c>
      <c r="CR714" s="1">
        <v>1</v>
      </c>
      <c r="CS714" s="1">
        <v>1</v>
      </c>
      <c r="CT714" s="1">
        <v>0</v>
      </c>
      <c r="CU714" s="1">
        <v>1</v>
      </c>
      <c r="CV714" s="1">
        <v>0</v>
      </c>
      <c r="CW714" s="1">
        <v>0</v>
      </c>
      <c r="CX714" s="1">
        <v>0</v>
      </c>
      <c r="CY714" s="1">
        <v>0</v>
      </c>
      <c r="CZ714" s="1">
        <v>0</v>
      </c>
      <c r="DA714" s="1">
        <v>0</v>
      </c>
      <c r="DB714" s="1">
        <v>1</v>
      </c>
      <c r="DC714" s="1">
        <v>0</v>
      </c>
      <c r="DE714" s="2"/>
      <c r="DF714" s="1" t="s">
        <v>1681</v>
      </c>
      <c r="DG714" s="1">
        <v>1</v>
      </c>
      <c r="DH714" s="1">
        <v>0</v>
      </c>
      <c r="DI714" s="1">
        <v>1</v>
      </c>
      <c r="DJ714" s="1">
        <v>1</v>
      </c>
      <c r="DK714" s="1">
        <v>1</v>
      </c>
      <c r="DL714" s="1">
        <v>0</v>
      </c>
      <c r="DM714" s="1">
        <v>1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1</v>
      </c>
      <c r="DU714" s="1">
        <v>0</v>
      </c>
    </row>
    <row r="715" spans="1:125" x14ac:dyDescent="0.2">
      <c r="A715" s="2" t="s">
        <v>1271</v>
      </c>
      <c r="B715" s="1" t="s">
        <v>795</v>
      </c>
      <c r="C715" s="1">
        <v>23</v>
      </c>
      <c r="D715" s="1">
        <v>0</v>
      </c>
      <c r="E715" s="1">
        <v>2</v>
      </c>
      <c r="F715" s="1">
        <v>2</v>
      </c>
      <c r="G715" s="1">
        <v>2</v>
      </c>
      <c r="H715" s="1">
        <v>36</v>
      </c>
      <c r="I715" s="1">
        <v>15</v>
      </c>
      <c r="J715" s="1">
        <v>20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22</v>
      </c>
      <c r="Q715" s="1">
        <v>0</v>
      </c>
      <c r="S715" s="1" t="s">
        <v>657</v>
      </c>
      <c r="T715" s="1" t="s">
        <v>802</v>
      </c>
      <c r="U715" s="1">
        <v>24</v>
      </c>
      <c r="V715" s="1">
        <v>1</v>
      </c>
      <c r="W715" s="1">
        <v>1</v>
      </c>
      <c r="X715" s="1">
        <v>2</v>
      </c>
      <c r="Y715" s="1">
        <v>-5</v>
      </c>
      <c r="Z715" s="1">
        <v>4</v>
      </c>
      <c r="AA715" s="1">
        <v>36</v>
      </c>
      <c r="AB715" s="1">
        <v>11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26</v>
      </c>
      <c r="AI715" s="1">
        <v>3.7999999999999999E-2</v>
      </c>
      <c r="AK715" s="2" t="s">
        <v>974</v>
      </c>
      <c r="AL715" s="1" t="s">
        <v>794</v>
      </c>
      <c r="AM715" s="1">
        <v>25</v>
      </c>
      <c r="AN715" s="1">
        <v>0</v>
      </c>
      <c r="AO715" s="1">
        <v>2</v>
      </c>
      <c r="AP715" s="1">
        <v>2</v>
      </c>
      <c r="AQ715" s="1">
        <v>10</v>
      </c>
      <c r="AR715" s="1">
        <v>2</v>
      </c>
      <c r="AS715" s="1">
        <v>10</v>
      </c>
      <c r="AT715" s="1">
        <v>43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15</v>
      </c>
      <c r="BA715" s="1">
        <v>0</v>
      </c>
      <c r="BC715" s="2" t="s">
        <v>1272</v>
      </c>
      <c r="BD715" s="1" t="s">
        <v>804</v>
      </c>
      <c r="BE715" s="1">
        <v>2</v>
      </c>
      <c r="BF715" s="1">
        <v>0</v>
      </c>
      <c r="BG715" s="1">
        <v>1</v>
      </c>
      <c r="BH715" s="1">
        <v>1</v>
      </c>
      <c r="BI715" s="1">
        <v>1</v>
      </c>
      <c r="BJ715" s="1">
        <v>0</v>
      </c>
      <c r="BK715" s="1">
        <v>0</v>
      </c>
      <c r="BL715" s="1">
        <v>1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 t="s">
        <v>1231</v>
      </c>
      <c r="BU715" s="2" t="s">
        <v>428</v>
      </c>
      <c r="BV715" s="1" t="s">
        <v>824</v>
      </c>
      <c r="BW715" s="1">
        <v>33</v>
      </c>
      <c r="BX715" s="1">
        <v>0</v>
      </c>
      <c r="BY715" s="1">
        <v>2</v>
      </c>
      <c r="BZ715" s="1">
        <v>2</v>
      </c>
      <c r="CA715" s="1">
        <v>-4</v>
      </c>
      <c r="CB715" s="1">
        <v>30</v>
      </c>
      <c r="CC715" s="1">
        <v>58</v>
      </c>
      <c r="CD715" s="1">
        <v>20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22</v>
      </c>
      <c r="CK715" s="1">
        <v>0</v>
      </c>
      <c r="CL715" s="1" t="s">
        <v>797</v>
      </c>
      <c r="CM715" s="1" t="s">
        <v>1480</v>
      </c>
      <c r="CN715" s="1" t="s">
        <v>812</v>
      </c>
      <c r="CO715" s="1">
        <v>3</v>
      </c>
      <c r="CP715" s="1">
        <v>1</v>
      </c>
      <c r="CQ715" s="1">
        <v>0</v>
      </c>
      <c r="CR715" s="1">
        <v>1</v>
      </c>
      <c r="CS715" s="1">
        <v>1</v>
      </c>
      <c r="CT715" s="1">
        <v>0</v>
      </c>
      <c r="CU715" s="1">
        <v>3</v>
      </c>
      <c r="CV715" s="1">
        <v>3</v>
      </c>
      <c r="CW715" s="1">
        <v>0</v>
      </c>
      <c r="CX715" s="1">
        <v>0</v>
      </c>
      <c r="CY715" s="1">
        <v>0</v>
      </c>
      <c r="CZ715" s="1">
        <v>0</v>
      </c>
      <c r="DA715" s="1">
        <v>1</v>
      </c>
      <c r="DB715" s="1">
        <v>4</v>
      </c>
      <c r="DC715" s="1">
        <v>0.25</v>
      </c>
      <c r="DE715" s="2"/>
      <c r="DF715" s="1" t="s">
        <v>1480</v>
      </c>
      <c r="DG715" s="1">
        <v>3</v>
      </c>
      <c r="DH715" s="1">
        <v>1</v>
      </c>
      <c r="DI715" s="1">
        <v>0</v>
      </c>
      <c r="DJ715" s="1">
        <v>1</v>
      </c>
      <c r="DK715" s="1">
        <v>1</v>
      </c>
      <c r="DL715" s="1">
        <v>0</v>
      </c>
      <c r="DM715" s="1">
        <v>3</v>
      </c>
      <c r="DN715" s="1">
        <v>3</v>
      </c>
      <c r="DO715" s="1">
        <v>0</v>
      </c>
      <c r="DP715" s="1">
        <v>0</v>
      </c>
      <c r="DQ715" s="1">
        <v>0</v>
      </c>
      <c r="DR715" s="1">
        <v>0</v>
      </c>
      <c r="DS715" s="1">
        <v>1</v>
      </c>
      <c r="DT715" s="1">
        <v>4</v>
      </c>
      <c r="DU715" s="1">
        <v>0.25</v>
      </c>
    </row>
    <row r="716" spans="1:125" x14ac:dyDescent="0.2">
      <c r="A716" s="2" t="s">
        <v>154</v>
      </c>
      <c r="B716" s="1" t="s">
        <v>805</v>
      </c>
      <c r="C716" s="1">
        <v>51</v>
      </c>
      <c r="D716" s="1">
        <v>1</v>
      </c>
      <c r="E716" s="1">
        <v>1</v>
      </c>
      <c r="F716" s="1">
        <v>2</v>
      </c>
      <c r="G716" s="1">
        <v>-3</v>
      </c>
      <c r="H716" s="1">
        <v>90</v>
      </c>
      <c r="I716" s="1">
        <v>62</v>
      </c>
      <c r="J716" s="1">
        <v>21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22</v>
      </c>
      <c r="Q716" s="1">
        <v>4.4999999999999998E-2</v>
      </c>
      <c r="S716" s="1" t="s">
        <v>1273</v>
      </c>
      <c r="T716" s="1" t="s">
        <v>806</v>
      </c>
      <c r="U716" s="1">
        <v>16</v>
      </c>
      <c r="V716" s="1">
        <v>0</v>
      </c>
      <c r="W716" s="1">
        <v>2</v>
      </c>
      <c r="X716" s="1">
        <v>2</v>
      </c>
      <c r="Y716" s="1">
        <v>0</v>
      </c>
      <c r="Z716" s="1">
        <v>17</v>
      </c>
      <c r="AA716" s="1">
        <v>24</v>
      </c>
      <c r="AB716" s="1">
        <v>10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12</v>
      </c>
      <c r="AI716" s="1">
        <v>0</v>
      </c>
      <c r="AK716" s="2" t="s">
        <v>135</v>
      </c>
      <c r="AL716" s="1" t="s">
        <v>815</v>
      </c>
      <c r="AM716" s="1">
        <v>6</v>
      </c>
      <c r="AN716" s="1">
        <v>0</v>
      </c>
      <c r="AO716" s="1">
        <v>2</v>
      </c>
      <c r="AP716" s="1">
        <v>2</v>
      </c>
      <c r="AQ716" s="1">
        <v>-2</v>
      </c>
      <c r="AR716" s="1">
        <v>2</v>
      </c>
      <c r="AS716" s="1">
        <v>5</v>
      </c>
      <c r="AT716" s="1">
        <v>2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10</v>
      </c>
      <c r="BA716" s="1">
        <v>0</v>
      </c>
      <c r="BC716" s="2" t="s">
        <v>1057</v>
      </c>
      <c r="BD716" s="1" t="s">
        <v>806</v>
      </c>
      <c r="BE716" s="1">
        <v>22</v>
      </c>
      <c r="BF716" s="1">
        <v>0</v>
      </c>
      <c r="BG716" s="1">
        <v>1</v>
      </c>
      <c r="BH716" s="1">
        <v>1</v>
      </c>
      <c r="BI716" s="1">
        <v>-5</v>
      </c>
      <c r="BJ716" s="1">
        <v>10</v>
      </c>
      <c r="BK716" s="1">
        <v>7</v>
      </c>
      <c r="BL716" s="1">
        <v>24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18</v>
      </c>
      <c r="BS716" s="1">
        <v>0</v>
      </c>
      <c r="BU716" s="2" t="s">
        <v>522</v>
      </c>
      <c r="BV716" s="1" t="s">
        <v>808</v>
      </c>
      <c r="BW716" s="1">
        <v>10</v>
      </c>
      <c r="BX716" s="1">
        <v>0</v>
      </c>
      <c r="BY716" s="1">
        <v>2</v>
      </c>
      <c r="BZ716" s="1">
        <v>2</v>
      </c>
      <c r="CA716" s="1">
        <v>-4</v>
      </c>
      <c r="CB716" s="1">
        <v>0</v>
      </c>
      <c r="CC716" s="1">
        <v>9</v>
      </c>
      <c r="CD716" s="1">
        <v>6</v>
      </c>
      <c r="CE716" s="1">
        <v>0</v>
      </c>
      <c r="CF716" s="1">
        <v>2</v>
      </c>
      <c r="CG716" s="1">
        <v>0</v>
      </c>
      <c r="CH716" s="1">
        <v>0</v>
      </c>
      <c r="CI716" s="1">
        <v>0</v>
      </c>
      <c r="CJ716" s="1">
        <v>13</v>
      </c>
      <c r="CK716" s="1">
        <v>0</v>
      </c>
      <c r="CL716" s="1" t="s">
        <v>797</v>
      </c>
      <c r="CM716" s="1" t="s">
        <v>1682</v>
      </c>
      <c r="CN716" s="1" t="s">
        <v>820</v>
      </c>
      <c r="CO716" s="1">
        <v>15</v>
      </c>
      <c r="CP716" s="1">
        <v>1</v>
      </c>
      <c r="CQ716" s="1">
        <v>0</v>
      </c>
      <c r="CR716" s="1">
        <v>1</v>
      </c>
      <c r="CS716" s="1">
        <v>3</v>
      </c>
      <c r="CT716" s="1">
        <v>4</v>
      </c>
      <c r="CU716" s="1">
        <v>18</v>
      </c>
      <c r="CV716" s="1">
        <v>22</v>
      </c>
      <c r="CW716" s="1">
        <v>0</v>
      </c>
      <c r="CX716" s="1">
        <v>0</v>
      </c>
      <c r="CY716" s="1">
        <v>0</v>
      </c>
      <c r="CZ716" s="1">
        <v>0</v>
      </c>
      <c r="DA716" s="1">
        <v>0</v>
      </c>
      <c r="DB716" s="1">
        <v>20</v>
      </c>
      <c r="DC716" s="1">
        <v>0.05</v>
      </c>
      <c r="DE716" s="2"/>
      <c r="DF716" s="1" t="s">
        <v>1682</v>
      </c>
      <c r="DG716" s="1">
        <v>15</v>
      </c>
      <c r="DH716" s="1">
        <v>1</v>
      </c>
      <c r="DI716" s="1">
        <v>0</v>
      </c>
      <c r="DJ716" s="1">
        <v>1</v>
      </c>
      <c r="DK716" s="1">
        <v>3</v>
      </c>
      <c r="DL716" s="1">
        <v>4</v>
      </c>
      <c r="DM716" s="1">
        <v>18</v>
      </c>
      <c r="DN716" s="1">
        <v>22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20</v>
      </c>
      <c r="DU716" s="1">
        <v>0.05</v>
      </c>
    </row>
    <row r="717" spans="1:125" x14ac:dyDescent="0.2">
      <c r="A717" s="2" t="s">
        <v>1274</v>
      </c>
      <c r="B717" s="1" t="s">
        <v>798</v>
      </c>
      <c r="C717" s="1">
        <v>33</v>
      </c>
      <c r="D717" s="1">
        <v>0</v>
      </c>
      <c r="E717" s="1">
        <v>2</v>
      </c>
      <c r="F717" s="1">
        <v>2</v>
      </c>
      <c r="G717" s="1">
        <v>-4</v>
      </c>
      <c r="H717" s="1">
        <v>27</v>
      </c>
      <c r="I717" s="1">
        <v>69</v>
      </c>
      <c r="J717" s="1">
        <v>41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17</v>
      </c>
      <c r="Q717" s="1">
        <v>0</v>
      </c>
      <c r="S717" s="1" t="s">
        <v>264</v>
      </c>
      <c r="T717" s="1" t="s">
        <v>806</v>
      </c>
      <c r="U717" s="1">
        <v>8</v>
      </c>
      <c r="V717" s="1">
        <v>1</v>
      </c>
      <c r="W717" s="1">
        <v>1</v>
      </c>
      <c r="X717" s="1">
        <v>2</v>
      </c>
      <c r="Y717" s="1">
        <v>0</v>
      </c>
      <c r="Z717" s="1">
        <v>2</v>
      </c>
      <c r="AA717" s="1">
        <v>18</v>
      </c>
      <c r="AB717" s="1">
        <v>2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5</v>
      </c>
      <c r="AI717" s="1">
        <v>0.2</v>
      </c>
      <c r="AK717" s="2" t="s">
        <v>1275</v>
      </c>
      <c r="AL717" s="1" t="s">
        <v>823</v>
      </c>
      <c r="AM717" s="1">
        <v>41</v>
      </c>
      <c r="AN717" s="1">
        <v>2</v>
      </c>
      <c r="AO717" s="1">
        <v>0</v>
      </c>
      <c r="AP717" s="1">
        <v>2</v>
      </c>
      <c r="AQ717" s="1">
        <v>-7</v>
      </c>
      <c r="AR717" s="1">
        <v>2</v>
      </c>
      <c r="AS717" s="1">
        <v>37</v>
      </c>
      <c r="AT717" s="1">
        <v>44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39</v>
      </c>
      <c r="BA717" s="1">
        <v>5.0999999999999997E-2</v>
      </c>
      <c r="BC717" s="2" t="s">
        <v>630</v>
      </c>
      <c r="BD717" s="1" t="s">
        <v>824</v>
      </c>
      <c r="BE717" s="1">
        <v>30</v>
      </c>
      <c r="BF717" s="1">
        <v>1</v>
      </c>
      <c r="BG717" s="1">
        <v>0</v>
      </c>
      <c r="BH717" s="1">
        <v>1</v>
      </c>
      <c r="BI717" s="1">
        <v>-2</v>
      </c>
      <c r="BJ717" s="1">
        <v>25</v>
      </c>
      <c r="BK717" s="1">
        <v>27</v>
      </c>
      <c r="BL717" s="1">
        <v>13</v>
      </c>
      <c r="BM717" s="1">
        <v>0</v>
      </c>
      <c r="BN717" s="1">
        <v>0</v>
      </c>
      <c r="BO717" s="1">
        <v>0</v>
      </c>
      <c r="BP717" s="1">
        <v>0</v>
      </c>
      <c r="BQ717" s="1">
        <v>1</v>
      </c>
      <c r="BR717" s="1">
        <v>13</v>
      </c>
      <c r="BS717" s="1">
        <v>7.6999999999999999E-2</v>
      </c>
      <c r="BU717" s="2" t="s">
        <v>1276</v>
      </c>
      <c r="BV717" s="1" t="s">
        <v>820</v>
      </c>
      <c r="BW717" s="1">
        <v>9</v>
      </c>
      <c r="BX717" s="1">
        <v>0</v>
      </c>
      <c r="BY717" s="1">
        <v>2</v>
      </c>
      <c r="BZ717" s="1">
        <v>2</v>
      </c>
      <c r="CA717" s="1">
        <v>1</v>
      </c>
      <c r="CB717" s="1">
        <v>5</v>
      </c>
      <c r="CC717" s="1">
        <v>3</v>
      </c>
      <c r="CD717" s="1">
        <v>7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4</v>
      </c>
      <c r="CK717" s="1">
        <v>0</v>
      </c>
      <c r="CL717" s="1" t="s">
        <v>797</v>
      </c>
      <c r="CM717" s="1" t="s">
        <v>618</v>
      </c>
      <c r="CN717" s="1" t="s">
        <v>816</v>
      </c>
      <c r="CO717" s="1">
        <v>9</v>
      </c>
      <c r="CP717" s="1">
        <v>0</v>
      </c>
      <c r="CQ717" s="1">
        <v>1</v>
      </c>
      <c r="CR717" s="1">
        <v>1</v>
      </c>
      <c r="CS717" s="1">
        <v>1</v>
      </c>
      <c r="CT717" s="1">
        <v>4</v>
      </c>
      <c r="CU717" s="1">
        <v>10</v>
      </c>
      <c r="CV717" s="1">
        <v>9</v>
      </c>
      <c r="CW717" s="1">
        <v>0</v>
      </c>
      <c r="CX717" s="1">
        <v>0</v>
      </c>
      <c r="CY717" s="1">
        <v>0</v>
      </c>
      <c r="CZ717" s="1">
        <v>0</v>
      </c>
      <c r="DA717" s="1">
        <v>0</v>
      </c>
      <c r="DB717" s="1">
        <v>7</v>
      </c>
      <c r="DC717" s="1">
        <v>0</v>
      </c>
      <c r="DE717" s="2"/>
      <c r="DF717" s="1" t="s">
        <v>618</v>
      </c>
      <c r="DG717" s="1">
        <v>9</v>
      </c>
      <c r="DH717" s="1">
        <v>0</v>
      </c>
      <c r="DI717" s="1">
        <v>1</v>
      </c>
      <c r="DJ717" s="1">
        <v>1</v>
      </c>
      <c r="DK717" s="1">
        <v>1</v>
      </c>
      <c r="DL717" s="1">
        <v>4</v>
      </c>
      <c r="DM717" s="1">
        <v>10</v>
      </c>
      <c r="DN717" s="1">
        <v>9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7</v>
      </c>
      <c r="DU717" s="1">
        <v>0</v>
      </c>
    </row>
    <row r="718" spans="1:125" x14ac:dyDescent="0.2">
      <c r="A718" s="2" t="s">
        <v>1262</v>
      </c>
      <c r="B718" s="1" t="s">
        <v>815</v>
      </c>
      <c r="C718" s="1">
        <v>21</v>
      </c>
      <c r="D718" s="1">
        <v>1</v>
      </c>
      <c r="E718" s="1">
        <v>1</v>
      </c>
      <c r="F718" s="1">
        <v>2</v>
      </c>
      <c r="G718" s="1">
        <v>-1</v>
      </c>
      <c r="H718" s="1">
        <v>4</v>
      </c>
      <c r="I718" s="1">
        <v>27</v>
      </c>
      <c r="J718" s="1">
        <v>7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18</v>
      </c>
      <c r="Q718" s="1">
        <v>5.6000000000000001E-2</v>
      </c>
      <c r="S718" s="1" t="s">
        <v>475</v>
      </c>
      <c r="T718" s="1" t="s">
        <v>815</v>
      </c>
      <c r="U718" s="1">
        <v>15</v>
      </c>
      <c r="V718" s="1">
        <v>1</v>
      </c>
      <c r="W718" s="1">
        <v>1</v>
      </c>
      <c r="X718" s="1">
        <v>2</v>
      </c>
      <c r="Y718" s="1">
        <v>-1</v>
      </c>
      <c r="Z718" s="1">
        <v>4</v>
      </c>
      <c r="AA718" s="1">
        <v>5</v>
      </c>
      <c r="AB718" s="1">
        <v>3</v>
      </c>
      <c r="AC718" s="1">
        <v>0</v>
      </c>
      <c r="AD718" s="1">
        <v>0</v>
      </c>
      <c r="AE718" s="1">
        <v>0</v>
      </c>
      <c r="AF718" s="1">
        <v>0</v>
      </c>
      <c r="AG718" s="1">
        <v>1</v>
      </c>
      <c r="AH718" s="1">
        <v>20</v>
      </c>
      <c r="AI718" s="1">
        <v>0.05</v>
      </c>
      <c r="AK718" s="2" t="s">
        <v>416</v>
      </c>
      <c r="AL718" s="1" t="s">
        <v>825</v>
      </c>
      <c r="AM718" s="1">
        <v>24</v>
      </c>
      <c r="AN718" s="1">
        <v>2</v>
      </c>
      <c r="AO718" s="1">
        <v>0</v>
      </c>
      <c r="AP718" s="1">
        <v>2</v>
      </c>
      <c r="AQ718" s="1">
        <v>-2</v>
      </c>
      <c r="AR718" s="1">
        <v>55</v>
      </c>
      <c r="AS718" s="1">
        <v>32</v>
      </c>
      <c r="AT718" s="1">
        <v>5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13</v>
      </c>
      <c r="BA718" s="1">
        <v>0.154</v>
      </c>
      <c r="BC718" s="2" t="s">
        <v>1277</v>
      </c>
      <c r="BD718" s="1" t="s">
        <v>823</v>
      </c>
      <c r="BE718" s="1">
        <v>11</v>
      </c>
      <c r="BF718" s="1">
        <v>1</v>
      </c>
      <c r="BG718" s="1">
        <v>0</v>
      </c>
      <c r="BH718" s="1">
        <v>1</v>
      </c>
      <c r="BI718" s="1">
        <v>-3</v>
      </c>
      <c r="BJ718" s="1">
        <v>0</v>
      </c>
      <c r="BK718" s="1">
        <v>10</v>
      </c>
      <c r="BL718" s="1">
        <v>7</v>
      </c>
      <c r="BM718" s="1">
        <v>0</v>
      </c>
      <c r="BN718" s="1">
        <v>0</v>
      </c>
      <c r="BO718" s="1">
        <v>0</v>
      </c>
      <c r="BP718" s="1">
        <v>0</v>
      </c>
      <c r="BQ718" s="1">
        <v>1</v>
      </c>
      <c r="BR718" s="1">
        <v>14</v>
      </c>
      <c r="BS718" s="1">
        <v>7.0999999999999994E-2</v>
      </c>
      <c r="BU718" s="2" t="s">
        <v>501</v>
      </c>
      <c r="BV718" s="1" t="s">
        <v>810</v>
      </c>
      <c r="BW718" s="1">
        <v>6</v>
      </c>
      <c r="BX718" s="1">
        <v>1</v>
      </c>
      <c r="BY718" s="1">
        <v>1</v>
      </c>
      <c r="BZ718" s="1">
        <v>2</v>
      </c>
      <c r="CA718" s="1">
        <v>0</v>
      </c>
      <c r="CB718" s="1">
        <v>2</v>
      </c>
      <c r="CC718" s="1">
        <v>5</v>
      </c>
      <c r="CD718" s="1">
        <v>1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7</v>
      </c>
      <c r="CK718" s="1">
        <v>0.14299999999999999</v>
      </c>
      <c r="CL718" s="1" t="s">
        <v>797</v>
      </c>
      <c r="CM718" s="1" t="s">
        <v>323</v>
      </c>
      <c r="CN718" s="1" t="s">
        <v>814</v>
      </c>
      <c r="CO718" s="1">
        <v>26</v>
      </c>
      <c r="CP718" s="1">
        <v>1</v>
      </c>
      <c r="CQ718" s="1">
        <v>0</v>
      </c>
      <c r="CR718" s="1">
        <v>1</v>
      </c>
      <c r="CS718" s="1">
        <v>-5</v>
      </c>
      <c r="CT718" s="1">
        <v>29</v>
      </c>
      <c r="CU718" s="1">
        <v>85</v>
      </c>
      <c r="CV718" s="1">
        <v>14</v>
      </c>
      <c r="CW718" s="1">
        <v>0</v>
      </c>
      <c r="CX718" s="1">
        <v>0</v>
      </c>
      <c r="CY718" s="1">
        <v>0</v>
      </c>
      <c r="CZ718" s="1">
        <v>0</v>
      </c>
      <c r="DA718" s="1">
        <v>0</v>
      </c>
      <c r="DB718" s="1">
        <v>39</v>
      </c>
      <c r="DC718" s="1">
        <v>2.5999999999999999E-2</v>
      </c>
      <c r="DE718" s="2"/>
      <c r="DF718" s="1" t="s">
        <v>323</v>
      </c>
      <c r="DG718" s="1">
        <v>26</v>
      </c>
      <c r="DH718" s="1">
        <v>1</v>
      </c>
      <c r="DI718" s="1">
        <v>0</v>
      </c>
      <c r="DJ718" s="1">
        <v>1</v>
      </c>
      <c r="DK718" s="1">
        <v>-5</v>
      </c>
      <c r="DL718" s="1">
        <v>29</v>
      </c>
      <c r="DM718" s="1">
        <v>85</v>
      </c>
      <c r="DN718" s="1">
        <v>14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39</v>
      </c>
      <c r="DU718" s="1">
        <v>2.5999999999999999E-2</v>
      </c>
    </row>
    <row r="719" spans="1:125" x14ac:dyDescent="0.2">
      <c r="A719" s="2" t="s">
        <v>1278</v>
      </c>
      <c r="B719" s="1" t="s">
        <v>816</v>
      </c>
      <c r="C719" s="1">
        <v>14</v>
      </c>
      <c r="D719" s="1">
        <v>0</v>
      </c>
      <c r="E719" s="1">
        <v>2</v>
      </c>
      <c r="F719" s="1">
        <v>2</v>
      </c>
      <c r="G719" s="1">
        <v>1</v>
      </c>
      <c r="H719" s="1">
        <v>26</v>
      </c>
      <c r="I719" s="1">
        <v>23</v>
      </c>
      <c r="J719" s="1">
        <v>1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7</v>
      </c>
      <c r="Q719" s="1">
        <v>0</v>
      </c>
      <c r="S719" s="1" t="s">
        <v>660</v>
      </c>
      <c r="T719" s="1" t="s">
        <v>798</v>
      </c>
      <c r="U719" s="1">
        <v>9</v>
      </c>
      <c r="V719" s="1">
        <v>1</v>
      </c>
      <c r="W719" s="1">
        <v>1</v>
      </c>
      <c r="X719" s="1">
        <v>2</v>
      </c>
      <c r="Y719" s="1">
        <v>-2</v>
      </c>
      <c r="Z719" s="1">
        <v>0</v>
      </c>
      <c r="AA719" s="1">
        <v>5</v>
      </c>
      <c r="AB719" s="1">
        <v>4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5</v>
      </c>
      <c r="AI719" s="1">
        <v>0.2</v>
      </c>
      <c r="AK719" s="2" t="s">
        <v>1103</v>
      </c>
      <c r="AL719" s="1" t="s">
        <v>818</v>
      </c>
      <c r="AM719" s="1">
        <v>15</v>
      </c>
      <c r="AN719" s="1">
        <v>2</v>
      </c>
      <c r="AO719" s="1">
        <v>0</v>
      </c>
      <c r="AP719" s="1">
        <v>2</v>
      </c>
      <c r="AQ719" s="1">
        <v>6</v>
      </c>
      <c r="AR719" s="1">
        <v>6</v>
      </c>
      <c r="AS719" s="1">
        <v>26</v>
      </c>
      <c r="AT719" s="1">
        <v>17</v>
      </c>
      <c r="AU719" s="1">
        <v>0</v>
      </c>
      <c r="AV719" s="1">
        <v>0</v>
      </c>
      <c r="AW719" s="1">
        <v>0</v>
      </c>
      <c r="AX719" s="1">
        <v>0</v>
      </c>
      <c r="AY719" s="1">
        <v>1</v>
      </c>
      <c r="AZ719" s="1">
        <v>5</v>
      </c>
      <c r="BA719" s="1">
        <v>0.4</v>
      </c>
      <c r="BC719" s="2" t="s">
        <v>1012</v>
      </c>
      <c r="BD719" s="1" t="s">
        <v>806</v>
      </c>
      <c r="BE719" s="1">
        <v>26</v>
      </c>
      <c r="BF719" s="1">
        <v>1</v>
      </c>
      <c r="BG719" s="1">
        <v>0</v>
      </c>
      <c r="BH719" s="1">
        <v>1</v>
      </c>
      <c r="BI719" s="1">
        <v>-2</v>
      </c>
      <c r="BJ719" s="1">
        <v>21</v>
      </c>
      <c r="BK719" s="1">
        <v>28</v>
      </c>
      <c r="BL719" s="1">
        <v>34</v>
      </c>
      <c r="BM719" s="1">
        <v>0</v>
      </c>
      <c r="BN719" s="1">
        <v>0</v>
      </c>
      <c r="BO719" s="1">
        <v>1</v>
      </c>
      <c r="BP719" s="1">
        <v>0</v>
      </c>
      <c r="BQ719" s="1">
        <v>0</v>
      </c>
      <c r="BR719" s="1">
        <v>25</v>
      </c>
      <c r="BS719" s="1">
        <v>0.04</v>
      </c>
      <c r="BU719" s="2" t="s">
        <v>1279</v>
      </c>
      <c r="BV719" s="1" t="s">
        <v>820</v>
      </c>
      <c r="BW719" s="1">
        <v>6</v>
      </c>
      <c r="BX719" s="1">
        <v>1</v>
      </c>
      <c r="BY719" s="1">
        <v>1</v>
      </c>
      <c r="BZ719" s="1">
        <v>2</v>
      </c>
      <c r="CA719" s="1">
        <v>1</v>
      </c>
      <c r="CB719" s="1">
        <v>0</v>
      </c>
      <c r="CC719" s="1">
        <v>0</v>
      </c>
      <c r="CD719" s="1">
        <v>4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10</v>
      </c>
      <c r="CK719" s="1">
        <v>0.1</v>
      </c>
      <c r="CL719" s="1" t="s">
        <v>797</v>
      </c>
      <c r="CM719" s="1" t="s">
        <v>657</v>
      </c>
      <c r="CN719" s="1" t="s">
        <v>818</v>
      </c>
      <c r="CO719" s="1">
        <v>7</v>
      </c>
      <c r="CP719" s="1">
        <v>0</v>
      </c>
      <c r="CQ719" s="1">
        <v>1</v>
      </c>
      <c r="CR719" s="1">
        <v>1</v>
      </c>
      <c r="CS719" s="1">
        <v>-1</v>
      </c>
      <c r="CT719" s="1">
        <v>2</v>
      </c>
      <c r="CU719" s="1">
        <v>5</v>
      </c>
      <c r="CV719" s="1">
        <v>4</v>
      </c>
      <c r="CW719" s="1">
        <v>0</v>
      </c>
      <c r="CX719" s="1">
        <v>0</v>
      </c>
      <c r="CY719" s="1">
        <v>0</v>
      </c>
      <c r="CZ719" s="1">
        <v>0</v>
      </c>
      <c r="DA719" s="1">
        <v>0</v>
      </c>
      <c r="DB719" s="1">
        <v>2</v>
      </c>
      <c r="DC719" s="1">
        <v>0</v>
      </c>
      <c r="DE719" s="2"/>
      <c r="DF719" s="1" t="s">
        <v>657</v>
      </c>
      <c r="DG719" s="1">
        <v>7</v>
      </c>
      <c r="DH719" s="1">
        <v>0</v>
      </c>
      <c r="DI719" s="1">
        <v>1</v>
      </c>
      <c r="DJ719" s="1">
        <v>1</v>
      </c>
      <c r="DK719" s="1">
        <v>-1</v>
      </c>
      <c r="DL719" s="1">
        <v>2</v>
      </c>
      <c r="DM719" s="1">
        <v>5</v>
      </c>
      <c r="DN719" s="1">
        <v>4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2</v>
      </c>
      <c r="DU719" s="1">
        <v>0</v>
      </c>
    </row>
    <row r="720" spans="1:125" x14ac:dyDescent="0.2">
      <c r="A720" s="2" t="s">
        <v>1280</v>
      </c>
      <c r="B720" s="1" t="s">
        <v>802</v>
      </c>
      <c r="C720" s="1">
        <v>13</v>
      </c>
      <c r="D720" s="1">
        <v>1</v>
      </c>
      <c r="E720" s="1">
        <v>1</v>
      </c>
      <c r="F720" s="1">
        <v>2</v>
      </c>
      <c r="G720" s="1">
        <v>5</v>
      </c>
      <c r="H720" s="1">
        <v>4</v>
      </c>
      <c r="I720" s="1">
        <v>12</v>
      </c>
      <c r="J720" s="1">
        <v>25</v>
      </c>
      <c r="K720" s="1">
        <v>0</v>
      </c>
      <c r="L720" s="1">
        <v>0</v>
      </c>
      <c r="M720" s="1">
        <v>0</v>
      </c>
      <c r="N720" s="1">
        <v>0</v>
      </c>
      <c r="O720" s="1">
        <v>1</v>
      </c>
      <c r="P720" s="1">
        <v>1</v>
      </c>
      <c r="Q720" s="1">
        <v>1</v>
      </c>
      <c r="S720" s="1" t="s">
        <v>1043</v>
      </c>
      <c r="T720" s="1" t="s">
        <v>802</v>
      </c>
      <c r="U720" s="1">
        <v>6</v>
      </c>
      <c r="V720" s="1">
        <v>0</v>
      </c>
      <c r="W720" s="1">
        <v>2</v>
      </c>
      <c r="X720" s="1">
        <v>2</v>
      </c>
      <c r="Y720" s="1">
        <v>1</v>
      </c>
      <c r="Z720" s="1">
        <v>0</v>
      </c>
      <c r="AA720" s="1">
        <v>1</v>
      </c>
      <c r="AB720" s="1">
        <v>3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11</v>
      </c>
      <c r="AI720" s="1">
        <v>0</v>
      </c>
      <c r="AK720" s="2" t="s">
        <v>622</v>
      </c>
      <c r="AL720" s="1" t="s">
        <v>819</v>
      </c>
      <c r="AM720" s="1">
        <v>39</v>
      </c>
      <c r="AN720" s="1">
        <v>1</v>
      </c>
      <c r="AO720" s="1">
        <v>1</v>
      </c>
      <c r="AP720" s="1">
        <v>2</v>
      </c>
      <c r="AQ720" s="1">
        <v>4</v>
      </c>
      <c r="AR720" s="1">
        <v>8</v>
      </c>
      <c r="AS720" s="1">
        <v>23</v>
      </c>
      <c r="AT720" s="1">
        <v>40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24</v>
      </c>
      <c r="BA720" s="1">
        <v>4.2000000000000003E-2</v>
      </c>
      <c r="BC720" s="2" t="s">
        <v>416</v>
      </c>
      <c r="BD720" s="1" t="s">
        <v>825</v>
      </c>
      <c r="BE720" s="1">
        <v>15</v>
      </c>
      <c r="BF720" s="1">
        <v>1</v>
      </c>
      <c r="BG720" s="1">
        <v>0</v>
      </c>
      <c r="BH720" s="1">
        <v>1</v>
      </c>
      <c r="BI720" s="1">
        <v>0</v>
      </c>
      <c r="BJ720" s="1">
        <v>47</v>
      </c>
      <c r="BK720" s="1">
        <v>38</v>
      </c>
      <c r="BL720" s="1">
        <v>4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6</v>
      </c>
      <c r="BS720" s="1">
        <v>0.16700000000000001</v>
      </c>
      <c r="BU720" s="2" t="s">
        <v>528</v>
      </c>
      <c r="BV720" s="1" t="s">
        <v>806</v>
      </c>
      <c r="BW720" s="1">
        <v>8</v>
      </c>
      <c r="BX720" s="1">
        <v>0</v>
      </c>
      <c r="BY720" s="1">
        <v>2</v>
      </c>
      <c r="BZ720" s="1">
        <v>2</v>
      </c>
      <c r="CA720" s="1">
        <v>1</v>
      </c>
      <c r="CB720" s="1">
        <v>2</v>
      </c>
      <c r="CC720" s="1">
        <v>1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7</v>
      </c>
      <c r="CK720" s="1">
        <v>0</v>
      </c>
      <c r="CL720" s="1" t="s">
        <v>797</v>
      </c>
      <c r="CM720" s="1" t="s">
        <v>1328</v>
      </c>
      <c r="CN720" s="1" t="s">
        <v>800</v>
      </c>
      <c r="CO720" s="1">
        <v>2</v>
      </c>
      <c r="CP720" s="1">
        <v>1</v>
      </c>
      <c r="CQ720" s="1">
        <v>0</v>
      </c>
      <c r="CR720" s="1">
        <v>1</v>
      </c>
      <c r="CS720" s="1">
        <v>1</v>
      </c>
      <c r="CT720" s="1">
        <v>0</v>
      </c>
      <c r="CU720" s="1">
        <v>4</v>
      </c>
      <c r="CV720" s="1">
        <v>0</v>
      </c>
      <c r="CW720" s="1">
        <v>0</v>
      </c>
      <c r="CX720" s="1">
        <v>0</v>
      </c>
      <c r="CY720" s="1">
        <v>0</v>
      </c>
      <c r="CZ720" s="1">
        <v>0</v>
      </c>
      <c r="DA720" s="1">
        <v>0</v>
      </c>
      <c r="DB720" s="1">
        <v>3</v>
      </c>
      <c r="DC720" s="1">
        <v>0.33300000000000002</v>
      </c>
      <c r="DE720" s="2"/>
      <c r="DF720" s="1" t="s">
        <v>1328</v>
      </c>
      <c r="DG720" s="1">
        <v>2</v>
      </c>
      <c r="DH720" s="1">
        <v>1</v>
      </c>
      <c r="DI720" s="1">
        <v>0</v>
      </c>
      <c r="DJ720" s="1">
        <v>1</v>
      </c>
      <c r="DK720" s="1">
        <v>1</v>
      </c>
      <c r="DL720" s="1">
        <v>0</v>
      </c>
      <c r="DM720" s="1">
        <v>4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3</v>
      </c>
      <c r="DU720" s="1">
        <v>0.33300000000000002</v>
      </c>
    </row>
    <row r="721" spans="1:125" x14ac:dyDescent="0.2">
      <c r="A721" s="2" t="s">
        <v>1136</v>
      </c>
      <c r="B721" s="1" t="s">
        <v>829</v>
      </c>
      <c r="C721" s="1">
        <v>8</v>
      </c>
      <c r="D721" s="1">
        <v>0</v>
      </c>
      <c r="E721" s="1">
        <v>2</v>
      </c>
      <c r="F721" s="1">
        <v>2</v>
      </c>
      <c r="G721" s="1">
        <v>3</v>
      </c>
      <c r="H721" s="1">
        <v>4</v>
      </c>
      <c r="I721" s="1">
        <v>8</v>
      </c>
      <c r="J721" s="1">
        <v>5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7</v>
      </c>
      <c r="Q721" s="1">
        <v>0</v>
      </c>
      <c r="S721" s="1" t="s">
        <v>510</v>
      </c>
      <c r="T721" s="1" t="s">
        <v>815</v>
      </c>
      <c r="U721" s="1">
        <v>4</v>
      </c>
      <c r="V721" s="1">
        <v>1</v>
      </c>
      <c r="W721" s="1">
        <v>1</v>
      </c>
      <c r="X721" s="1">
        <v>2</v>
      </c>
      <c r="Y721" s="1">
        <v>1</v>
      </c>
      <c r="Z721" s="1">
        <v>0</v>
      </c>
      <c r="AA721" s="1">
        <v>6</v>
      </c>
      <c r="AB721" s="1">
        <v>1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5</v>
      </c>
      <c r="AI721" s="1">
        <v>0.2</v>
      </c>
      <c r="AK721" s="2" t="s">
        <v>656</v>
      </c>
      <c r="AL721" s="1" t="s">
        <v>829</v>
      </c>
      <c r="AM721" s="1">
        <v>35</v>
      </c>
      <c r="AN721" s="1">
        <v>0</v>
      </c>
      <c r="AO721" s="1">
        <v>2</v>
      </c>
      <c r="AP721" s="1">
        <v>2</v>
      </c>
      <c r="AQ721" s="1">
        <v>-11</v>
      </c>
      <c r="AR721" s="1">
        <v>15</v>
      </c>
      <c r="AS721" s="1">
        <v>38</v>
      </c>
      <c r="AT721" s="1">
        <v>47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22</v>
      </c>
      <c r="BA721" s="1">
        <v>0</v>
      </c>
      <c r="BC721" s="2" t="s">
        <v>990</v>
      </c>
      <c r="BD721" s="1" t="s">
        <v>816</v>
      </c>
      <c r="BE721" s="1">
        <v>5</v>
      </c>
      <c r="BF721" s="1">
        <v>0</v>
      </c>
      <c r="BG721" s="1">
        <v>1</v>
      </c>
      <c r="BH721" s="1">
        <v>1</v>
      </c>
      <c r="BI721" s="1">
        <v>-1</v>
      </c>
      <c r="BJ721" s="1">
        <v>8</v>
      </c>
      <c r="BK721" s="1">
        <v>22</v>
      </c>
      <c r="BL721" s="1">
        <v>5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3</v>
      </c>
      <c r="BS721" s="1">
        <v>0</v>
      </c>
      <c r="BU721" s="2" t="s">
        <v>1026</v>
      </c>
      <c r="BV721" s="1" t="s">
        <v>809</v>
      </c>
      <c r="BW721" s="1">
        <v>42</v>
      </c>
      <c r="BX721" s="1">
        <v>1</v>
      </c>
      <c r="BY721" s="1">
        <v>1</v>
      </c>
      <c r="BZ721" s="1">
        <v>2</v>
      </c>
      <c r="CA721" s="1">
        <v>-15</v>
      </c>
      <c r="CB721" s="1">
        <v>76</v>
      </c>
      <c r="CC721" s="1">
        <v>118</v>
      </c>
      <c r="CD721" s="1">
        <v>95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11</v>
      </c>
      <c r="CK721" s="1">
        <v>9.0999999999999998E-2</v>
      </c>
      <c r="CL721" s="1" t="s">
        <v>797</v>
      </c>
      <c r="CM721" s="1" t="s">
        <v>964</v>
      </c>
      <c r="CN721" s="1" t="s">
        <v>807</v>
      </c>
      <c r="CO721" s="1">
        <v>6</v>
      </c>
      <c r="CP721" s="1">
        <v>0</v>
      </c>
      <c r="CQ721" s="1">
        <v>1</v>
      </c>
      <c r="CR721" s="1">
        <v>1</v>
      </c>
      <c r="CS721" s="1">
        <v>-7</v>
      </c>
      <c r="CT721" s="1">
        <v>9</v>
      </c>
      <c r="CU721" s="1">
        <v>2</v>
      </c>
      <c r="CV721" s="1">
        <v>5</v>
      </c>
      <c r="CW721" s="1">
        <v>0</v>
      </c>
      <c r="CX721" s="1">
        <v>1</v>
      </c>
      <c r="CY721" s="1">
        <v>0</v>
      </c>
      <c r="CZ721" s="1">
        <v>0</v>
      </c>
      <c r="DA721" s="1">
        <v>0</v>
      </c>
      <c r="DB721" s="1">
        <v>11</v>
      </c>
      <c r="DC721" s="1">
        <v>0</v>
      </c>
      <c r="DE721" s="2"/>
      <c r="DF721" s="1" t="s">
        <v>964</v>
      </c>
      <c r="DG721" s="1">
        <v>6</v>
      </c>
      <c r="DH721" s="1">
        <v>0</v>
      </c>
      <c r="DI721" s="1">
        <v>1</v>
      </c>
      <c r="DJ721" s="1">
        <v>1</v>
      </c>
      <c r="DK721" s="1">
        <v>-7</v>
      </c>
      <c r="DL721" s="1">
        <v>9</v>
      </c>
      <c r="DM721" s="1">
        <v>2</v>
      </c>
      <c r="DN721" s="1">
        <v>5</v>
      </c>
      <c r="DO721" s="1">
        <v>0</v>
      </c>
      <c r="DP721" s="1">
        <v>1</v>
      </c>
      <c r="DQ721" s="1">
        <v>0</v>
      </c>
      <c r="DR721" s="1">
        <v>0</v>
      </c>
      <c r="DS721" s="1">
        <v>0</v>
      </c>
      <c r="DT721" s="1">
        <v>11</v>
      </c>
      <c r="DU721" s="1">
        <v>0</v>
      </c>
    </row>
    <row r="722" spans="1:125" x14ac:dyDescent="0.2">
      <c r="A722" s="2" t="s">
        <v>43</v>
      </c>
      <c r="B722" s="1" t="s">
        <v>821</v>
      </c>
      <c r="C722" s="1">
        <v>2</v>
      </c>
      <c r="D722" s="1">
        <v>0</v>
      </c>
      <c r="E722" s="1">
        <v>2</v>
      </c>
      <c r="F722" s="1">
        <v>2</v>
      </c>
      <c r="G722" s="1">
        <v>1</v>
      </c>
      <c r="H722" s="1">
        <v>2</v>
      </c>
      <c r="I722" s="1">
        <v>1</v>
      </c>
      <c r="J722" s="1">
        <v>2</v>
      </c>
      <c r="K722" s="1">
        <v>0</v>
      </c>
      <c r="L722" s="1">
        <v>1</v>
      </c>
      <c r="M722" s="1">
        <v>0</v>
      </c>
      <c r="N722" s="1">
        <v>0</v>
      </c>
      <c r="O722" s="1">
        <v>0</v>
      </c>
      <c r="P722" s="1">
        <v>4</v>
      </c>
      <c r="Q722" s="1">
        <v>0</v>
      </c>
      <c r="S722" s="1" t="s">
        <v>151</v>
      </c>
      <c r="T722" s="1" t="s">
        <v>829</v>
      </c>
      <c r="U722" s="1">
        <v>6</v>
      </c>
      <c r="V722" s="1">
        <v>0</v>
      </c>
      <c r="W722" s="1">
        <v>1</v>
      </c>
      <c r="X722" s="1">
        <v>1</v>
      </c>
      <c r="Y722" s="1">
        <v>0</v>
      </c>
      <c r="Z722" s="1">
        <v>0</v>
      </c>
      <c r="AA722" s="1">
        <v>16</v>
      </c>
      <c r="AB722" s="1">
        <v>6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2</v>
      </c>
      <c r="AI722" s="1">
        <v>0</v>
      </c>
      <c r="AK722" s="2" t="s">
        <v>306</v>
      </c>
      <c r="AL722" s="1" t="s">
        <v>829</v>
      </c>
      <c r="AM722" s="1">
        <v>5</v>
      </c>
      <c r="AN722" s="1">
        <v>0</v>
      </c>
      <c r="AO722" s="1">
        <v>2</v>
      </c>
      <c r="AP722" s="1">
        <v>2</v>
      </c>
      <c r="AQ722" s="1">
        <v>2</v>
      </c>
      <c r="AR722" s="1">
        <v>0</v>
      </c>
      <c r="AS722" s="1">
        <v>5</v>
      </c>
      <c r="AT722" s="1">
        <v>2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5</v>
      </c>
      <c r="BA722" s="1">
        <v>0</v>
      </c>
      <c r="BC722" s="2" t="s">
        <v>1064</v>
      </c>
      <c r="BD722" s="1" t="s">
        <v>824</v>
      </c>
      <c r="BE722" s="1">
        <v>15</v>
      </c>
      <c r="BF722" s="1">
        <v>0</v>
      </c>
      <c r="BG722" s="1">
        <v>1</v>
      </c>
      <c r="BH722" s="1">
        <v>1</v>
      </c>
      <c r="BI722" s="1">
        <v>-4</v>
      </c>
      <c r="BJ722" s="1">
        <v>10</v>
      </c>
      <c r="BK722" s="1">
        <v>6</v>
      </c>
      <c r="BL722" s="1">
        <v>22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10</v>
      </c>
      <c r="BS722" s="1">
        <v>0</v>
      </c>
      <c r="BU722" s="2" t="s">
        <v>130</v>
      </c>
      <c r="BV722" s="1" t="s">
        <v>801</v>
      </c>
      <c r="BW722" s="1">
        <v>14</v>
      </c>
      <c r="BX722" s="1">
        <v>2</v>
      </c>
      <c r="BY722" s="1">
        <v>0</v>
      </c>
      <c r="BZ722" s="1">
        <v>2</v>
      </c>
      <c r="CA722" s="1">
        <v>0</v>
      </c>
      <c r="CB722" s="1">
        <v>21</v>
      </c>
      <c r="CC722" s="1">
        <v>30</v>
      </c>
      <c r="CD722" s="1">
        <v>5</v>
      </c>
      <c r="CE722" s="1">
        <v>0</v>
      </c>
      <c r="CF722" s="1">
        <v>0</v>
      </c>
      <c r="CG722" s="1">
        <v>1</v>
      </c>
      <c r="CH722" s="1">
        <v>0</v>
      </c>
      <c r="CI722" s="1">
        <v>0</v>
      </c>
      <c r="CJ722" s="1">
        <v>14</v>
      </c>
      <c r="CK722" s="1">
        <v>0.14299999999999999</v>
      </c>
      <c r="CL722" s="1" t="s">
        <v>797</v>
      </c>
      <c r="CM722" s="1" t="s">
        <v>1009</v>
      </c>
      <c r="CN722" s="1" t="s">
        <v>814</v>
      </c>
      <c r="CO722" s="1">
        <v>7</v>
      </c>
      <c r="CP722" s="1">
        <v>0</v>
      </c>
      <c r="CQ722" s="1">
        <v>1</v>
      </c>
      <c r="CR722" s="1">
        <v>1</v>
      </c>
      <c r="CS722" s="1">
        <v>1</v>
      </c>
      <c r="CT722" s="1">
        <v>0</v>
      </c>
      <c r="CU722" s="1">
        <v>6</v>
      </c>
      <c r="CV722" s="1">
        <v>9</v>
      </c>
      <c r="CW722" s="1">
        <v>0</v>
      </c>
      <c r="CX722" s="1">
        <v>0</v>
      </c>
      <c r="CY722" s="1">
        <v>0</v>
      </c>
      <c r="CZ722" s="1">
        <v>0</v>
      </c>
      <c r="DA722" s="1">
        <v>0</v>
      </c>
      <c r="DB722" s="1">
        <v>7</v>
      </c>
      <c r="DC722" s="1">
        <v>0</v>
      </c>
      <c r="DE722" s="2"/>
      <c r="DF722" s="1" t="s">
        <v>1009</v>
      </c>
      <c r="DG722" s="1">
        <v>7</v>
      </c>
      <c r="DH722" s="1">
        <v>0</v>
      </c>
      <c r="DI722" s="1">
        <v>1</v>
      </c>
      <c r="DJ722" s="1">
        <v>1</v>
      </c>
      <c r="DK722" s="1">
        <v>1</v>
      </c>
      <c r="DL722" s="1">
        <v>0</v>
      </c>
      <c r="DM722" s="1">
        <v>6</v>
      </c>
      <c r="DN722" s="1">
        <v>9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7</v>
      </c>
      <c r="DU722" s="1">
        <v>0</v>
      </c>
    </row>
    <row r="723" spans="1:125" x14ac:dyDescent="0.2">
      <c r="A723" s="2" t="s">
        <v>1281</v>
      </c>
      <c r="B723" s="1" t="s">
        <v>818</v>
      </c>
      <c r="C723" s="1">
        <v>9</v>
      </c>
      <c r="D723" s="1">
        <v>1</v>
      </c>
      <c r="E723" s="1">
        <v>1</v>
      </c>
      <c r="F723" s="1">
        <v>2</v>
      </c>
      <c r="G723" s="1">
        <v>2</v>
      </c>
      <c r="H723" s="1">
        <v>0</v>
      </c>
      <c r="I723" s="1">
        <v>15</v>
      </c>
      <c r="J723" s="1">
        <v>1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5</v>
      </c>
      <c r="Q723" s="1">
        <v>0.2</v>
      </c>
      <c r="S723" s="1" t="s">
        <v>1136</v>
      </c>
      <c r="T723" s="1" t="s">
        <v>829</v>
      </c>
      <c r="U723" s="1">
        <v>29</v>
      </c>
      <c r="V723" s="1">
        <v>0</v>
      </c>
      <c r="W723" s="1">
        <v>1</v>
      </c>
      <c r="X723" s="1">
        <v>1</v>
      </c>
      <c r="Y723" s="1">
        <v>-10</v>
      </c>
      <c r="Z723" s="1">
        <v>39</v>
      </c>
      <c r="AA723" s="1">
        <v>23</v>
      </c>
      <c r="AB723" s="1">
        <v>30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28</v>
      </c>
      <c r="AI723" s="1">
        <v>0</v>
      </c>
      <c r="AK723" s="2" t="s">
        <v>368</v>
      </c>
      <c r="AL723" s="1" t="s">
        <v>805</v>
      </c>
      <c r="AM723" s="1">
        <v>13</v>
      </c>
      <c r="AN723" s="1">
        <v>2</v>
      </c>
      <c r="AO723" s="1">
        <v>0</v>
      </c>
      <c r="AP723" s="1">
        <v>2</v>
      </c>
      <c r="AQ723" s="1">
        <v>-5</v>
      </c>
      <c r="AR723" s="1">
        <v>0</v>
      </c>
      <c r="AS723" s="1">
        <v>6</v>
      </c>
      <c r="AT723" s="1">
        <v>5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18</v>
      </c>
      <c r="BA723" s="1">
        <v>0.111</v>
      </c>
      <c r="BC723" s="2" t="s">
        <v>502</v>
      </c>
      <c r="BD723" s="1" t="s">
        <v>799</v>
      </c>
      <c r="BE723" s="1">
        <v>6</v>
      </c>
      <c r="BF723" s="1">
        <v>0</v>
      </c>
      <c r="BG723" s="1">
        <v>1</v>
      </c>
      <c r="BH723" s="1">
        <v>1</v>
      </c>
      <c r="BI723" s="1">
        <v>1</v>
      </c>
      <c r="BJ723" s="1">
        <v>9</v>
      </c>
      <c r="BK723" s="1">
        <v>9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4</v>
      </c>
      <c r="BS723" s="1">
        <v>0</v>
      </c>
      <c r="BU723" s="2" t="s">
        <v>465</v>
      </c>
      <c r="BV723" s="1" t="s">
        <v>819</v>
      </c>
      <c r="BW723" s="1">
        <v>27</v>
      </c>
      <c r="BX723" s="1">
        <v>1</v>
      </c>
      <c r="BY723" s="1">
        <v>1</v>
      </c>
      <c r="BZ723" s="1">
        <v>2</v>
      </c>
      <c r="CA723" s="1">
        <v>-5</v>
      </c>
      <c r="CB723" s="1">
        <v>8</v>
      </c>
      <c r="CC723" s="1">
        <v>41</v>
      </c>
      <c r="CD723" s="1">
        <v>7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24</v>
      </c>
      <c r="CK723" s="1">
        <v>4.2000000000000003E-2</v>
      </c>
      <c r="CL723" s="1" t="s">
        <v>797</v>
      </c>
      <c r="CM723" s="1" t="s">
        <v>515</v>
      </c>
      <c r="CN723" s="1" t="s">
        <v>813</v>
      </c>
      <c r="CO723" s="1">
        <v>4</v>
      </c>
      <c r="CP723" s="1">
        <v>1</v>
      </c>
      <c r="CQ723" s="1">
        <v>0</v>
      </c>
      <c r="CR723" s="1">
        <v>1</v>
      </c>
      <c r="CS723" s="1">
        <v>-1</v>
      </c>
      <c r="CT723" s="1">
        <v>0</v>
      </c>
      <c r="CU723" s="1">
        <v>5</v>
      </c>
      <c r="CV723" s="1">
        <v>0</v>
      </c>
      <c r="CW723" s="1">
        <v>0</v>
      </c>
      <c r="CX723" s="1">
        <v>0</v>
      </c>
      <c r="CY723" s="1">
        <v>0</v>
      </c>
      <c r="CZ723" s="1">
        <v>0</v>
      </c>
      <c r="DA723" s="1">
        <v>0</v>
      </c>
      <c r="DB723" s="1">
        <v>1</v>
      </c>
      <c r="DC723" s="1">
        <v>1</v>
      </c>
      <c r="DE723" s="2"/>
      <c r="DF723" s="1" t="s">
        <v>515</v>
      </c>
      <c r="DG723" s="1">
        <v>4</v>
      </c>
      <c r="DH723" s="1">
        <v>1</v>
      </c>
      <c r="DI723" s="1">
        <v>0</v>
      </c>
      <c r="DJ723" s="1">
        <v>1</v>
      </c>
      <c r="DK723" s="1">
        <v>-1</v>
      </c>
      <c r="DL723" s="1">
        <v>0</v>
      </c>
      <c r="DM723" s="1">
        <v>5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1</v>
      </c>
      <c r="DU723" s="1">
        <v>1</v>
      </c>
    </row>
    <row r="724" spans="1:125" x14ac:dyDescent="0.2">
      <c r="A724" s="2" t="s">
        <v>462</v>
      </c>
      <c r="B724" s="1" t="s">
        <v>808</v>
      </c>
      <c r="C724" s="1">
        <v>9</v>
      </c>
      <c r="D724" s="1">
        <v>2</v>
      </c>
      <c r="E724" s="1">
        <v>0</v>
      </c>
      <c r="F724" s="1">
        <v>2</v>
      </c>
      <c r="G724" s="1">
        <v>-1</v>
      </c>
      <c r="H724" s="1">
        <v>4</v>
      </c>
      <c r="I724" s="1">
        <v>13</v>
      </c>
      <c r="J724" s="1">
        <v>0</v>
      </c>
      <c r="K724" s="1">
        <v>1</v>
      </c>
      <c r="L724" s="1">
        <v>0</v>
      </c>
      <c r="M724" s="1">
        <v>0</v>
      </c>
      <c r="N724" s="1">
        <v>0</v>
      </c>
      <c r="O724" s="1">
        <v>0</v>
      </c>
      <c r="P724" s="1">
        <v>17</v>
      </c>
      <c r="Q724" s="1">
        <v>0.11799999999999999</v>
      </c>
      <c r="S724" s="1" t="s">
        <v>250</v>
      </c>
      <c r="T724" s="1" t="s">
        <v>798</v>
      </c>
      <c r="U724" s="1">
        <v>10</v>
      </c>
      <c r="V724" s="1">
        <v>1</v>
      </c>
      <c r="W724" s="1">
        <v>0</v>
      </c>
      <c r="X724" s="1">
        <v>1</v>
      </c>
      <c r="Y724" s="1">
        <v>-1</v>
      </c>
      <c r="Z724" s="1">
        <v>0</v>
      </c>
      <c r="AA724" s="1">
        <v>5</v>
      </c>
      <c r="AB724" s="1">
        <v>1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10</v>
      </c>
      <c r="AI724" s="1">
        <v>0.1</v>
      </c>
      <c r="AK724" s="2" t="s">
        <v>1110</v>
      </c>
      <c r="AL724" s="1" t="s">
        <v>804</v>
      </c>
      <c r="AM724" s="1">
        <v>11</v>
      </c>
      <c r="AN724" s="1">
        <v>0</v>
      </c>
      <c r="AO724" s="1">
        <v>2</v>
      </c>
      <c r="AP724" s="1">
        <v>2</v>
      </c>
      <c r="AQ724" s="1">
        <v>0</v>
      </c>
      <c r="AR724" s="1">
        <v>0</v>
      </c>
      <c r="AS724" s="1">
        <v>3</v>
      </c>
      <c r="AT724" s="1">
        <v>11</v>
      </c>
      <c r="AU724" s="1">
        <v>0</v>
      </c>
      <c r="AV724" s="1">
        <v>1</v>
      </c>
      <c r="AW724" s="1">
        <v>0</v>
      </c>
      <c r="AX724" s="1">
        <v>0</v>
      </c>
      <c r="AY724" s="1">
        <v>0</v>
      </c>
      <c r="AZ724" s="1">
        <v>11</v>
      </c>
      <c r="BA724" s="1">
        <v>0</v>
      </c>
      <c r="BC724" s="2" t="s">
        <v>604</v>
      </c>
      <c r="BD724" s="1" t="s">
        <v>795</v>
      </c>
      <c r="BE724" s="1">
        <v>15</v>
      </c>
      <c r="BF724" s="1">
        <v>1</v>
      </c>
      <c r="BG724" s="1">
        <v>0</v>
      </c>
      <c r="BH724" s="1">
        <v>1</v>
      </c>
      <c r="BI724" s="1">
        <v>0</v>
      </c>
      <c r="BJ724" s="1">
        <v>18</v>
      </c>
      <c r="BK724" s="1">
        <v>23</v>
      </c>
      <c r="BL724" s="1">
        <v>3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13</v>
      </c>
      <c r="BS724" s="1">
        <v>7.6999999999999999E-2</v>
      </c>
      <c r="BU724" s="2" t="s">
        <v>1282</v>
      </c>
      <c r="BV724" s="1" t="s">
        <v>813</v>
      </c>
      <c r="BW724" s="1">
        <v>13</v>
      </c>
      <c r="BX724" s="1">
        <v>0</v>
      </c>
      <c r="BY724" s="1">
        <v>2</v>
      </c>
      <c r="BZ724" s="1">
        <v>2</v>
      </c>
      <c r="CA724" s="1">
        <v>-5</v>
      </c>
      <c r="CB724" s="1">
        <v>14</v>
      </c>
      <c r="CC724" s="1">
        <v>15</v>
      </c>
      <c r="CD724" s="1">
        <v>13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24</v>
      </c>
      <c r="CK724" s="1">
        <v>0</v>
      </c>
      <c r="CL724" s="1" t="s">
        <v>797</v>
      </c>
      <c r="CM724" s="1" t="s">
        <v>1683</v>
      </c>
      <c r="CN724" s="1" t="s">
        <v>1616</v>
      </c>
      <c r="CO724" s="1">
        <v>12</v>
      </c>
      <c r="CP724" s="1">
        <v>0</v>
      </c>
      <c r="CQ724" s="1">
        <v>1</v>
      </c>
      <c r="CR724" s="1">
        <v>1</v>
      </c>
      <c r="CS724" s="1">
        <v>-1</v>
      </c>
      <c r="CT724" s="1">
        <v>8</v>
      </c>
      <c r="CU724" s="1">
        <v>12</v>
      </c>
      <c r="CV724" s="1">
        <v>4</v>
      </c>
      <c r="CW724" s="1">
        <v>0</v>
      </c>
      <c r="CX724" s="1">
        <v>0</v>
      </c>
      <c r="CY724" s="1">
        <v>0</v>
      </c>
      <c r="CZ724" s="1">
        <v>0</v>
      </c>
      <c r="DA724" s="1">
        <v>0</v>
      </c>
      <c r="DB724" s="1">
        <v>10</v>
      </c>
      <c r="DC724" s="1">
        <v>0</v>
      </c>
      <c r="DE724" s="2"/>
      <c r="DF724" s="1" t="s">
        <v>1683</v>
      </c>
      <c r="DG724" s="1">
        <v>12</v>
      </c>
      <c r="DH724" s="1">
        <v>0</v>
      </c>
      <c r="DI724" s="1">
        <v>1</v>
      </c>
      <c r="DJ724" s="1">
        <v>1</v>
      </c>
      <c r="DK724" s="1">
        <v>-1</v>
      </c>
      <c r="DL724" s="1">
        <v>8</v>
      </c>
      <c r="DM724" s="1">
        <v>12</v>
      </c>
      <c r="DN724" s="1">
        <v>4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10</v>
      </c>
      <c r="DU724" s="1">
        <v>0</v>
      </c>
    </row>
    <row r="725" spans="1:125" x14ac:dyDescent="0.2">
      <c r="A725" s="2" t="s">
        <v>1024</v>
      </c>
      <c r="B725" s="1" t="s">
        <v>800</v>
      </c>
      <c r="C725" s="1">
        <v>8</v>
      </c>
      <c r="D725" s="1">
        <v>1</v>
      </c>
      <c r="E725" s="1">
        <v>1</v>
      </c>
      <c r="F725" s="1">
        <v>2</v>
      </c>
      <c r="G725" s="1">
        <v>-2</v>
      </c>
      <c r="H725" s="1">
        <v>6</v>
      </c>
      <c r="I725" s="1">
        <v>5</v>
      </c>
      <c r="J725" s="1">
        <v>11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11</v>
      </c>
      <c r="Q725" s="1">
        <v>9.0999999999999998E-2</v>
      </c>
      <c r="S725" s="1" t="s">
        <v>924</v>
      </c>
      <c r="T725" s="1" t="s">
        <v>825</v>
      </c>
      <c r="U725" s="1">
        <v>11</v>
      </c>
      <c r="V725" s="1">
        <v>0</v>
      </c>
      <c r="W725" s="1">
        <v>1</v>
      </c>
      <c r="X725" s="1">
        <v>1</v>
      </c>
      <c r="Y725" s="1">
        <v>0</v>
      </c>
      <c r="Z725" s="1">
        <v>4</v>
      </c>
      <c r="AA725" s="1">
        <v>13</v>
      </c>
      <c r="AB725" s="1">
        <v>3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10</v>
      </c>
      <c r="AI725" s="1">
        <v>0</v>
      </c>
      <c r="AK725" s="2" t="s">
        <v>1283</v>
      </c>
      <c r="AL725" s="1" t="s">
        <v>811</v>
      </c>
      <c r="AM725" s="1">
        <v>9</v>
      </c>
      <c r="AN725" s="1">
        <v>2</v>
      </c>
      <c r="AO725" s="1">
        <v>0</v>
      </c>
      <c r="AP725" s="1">
        <v>2</v>
      </c>
      <c r="AQ725" s="1">
        <v>-1</v>
      </c>
      <c r="AR725" s="1">
        <v>0</v>
      </c>
      <c r="AS725" s="1">
        <v>2</v>
      </c>
      <c r="AT725" s="1">
        <v>5</v>
      </c>
      <c r="AU725" s="1">
        <v>0</v>
      </c>
      <c r="AV725" s="1">
        <v>0</v>
      </c>
      <c r="AW725" s="1">
        <v>0</v>
      </c>
      <c r="AX725" s="1">
        <v>0</v>
      </c>
      <c r="AY725" s="1">
        <v>2</v>
      </c>
      <c r="AZ725" s="1">
        <v>7</v>
      </c>
      <c r="BA725" s="1">
        <v>0.28599999999999998</v>
      </c>
      <c r="BC725" s="2" t="s">
        <v>968</v>
      </c>
      <c r="BD725" s="1" t="s">
        <v>814</v>
      </c>
      <c r="BE725" s="1">
        <v>7</v>
      </c>
      <c r="BF725" s="1">
        <v>1</v>
      </c>
      <c r="BG725" s="1">
        <v>0</v>
      </c>
      <c r="BH725" s="1">
        <v>1</v>
      </c>
      <c r="BI725" s="1">
        <v>1</v>
      </c>
      <c r="BJ725" s="1">
        <v>10</v>
      </c>
      <c r="BK725" s="1">
        <v>26</v>
      </c>
      <c r="BL725" s="1">
        <v>10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8</v>
      </c>
      <c r="BS725" s="1">
        <v>0.125</v>
      </c>
      <c r="BU725" s="2" t="s">
        <v>171</v>
      </c>
      <c r="BV725" s="1" t="s">
        <v>795</v>
      </c>
      <c r="BW725" s="1">
        <v>33</v>
      </c>
      <c r="BX725" s="1">
        <v>2</v>
      </c>
      <c r="BY725" s="1">
        <v>0</v>
      </c>
      <c r="BZ725" s="1">
        <v>2</v>
      </c>
      <c r="CA725" s="1">
        <v>1</v>
      </c>
      <c r="CB725" s="1">
        <v>15</v>
      </c>
      <c r="CC725" s="1">
        <v>49</v>
      </c>
      <c r="CD725" s="1">
        <v>18</v>
      </c>
      <c r="CE725" s="1">
        <v>0</v>
      </c>
      <c r="CF725" s="1">
        <v>0</v>
      </c>
      <c r="CG725" s="1">
        <v>0</v>
      </c>
      <c r="CH725" s="1">
        <v>0</v>
      </c>
      <c r="CI725" s="1">
        <v>2</v>
      </c>
      <c r="CJ725" s="1">
        <v>37</v>
      </c>
      <c r="CK725" s="1">
        <v>5.3999999999999999E-2</v>
      </c>
      <c r="CL725" s="1" t="s">
        <v>797</v>
      </c>
      <c r="CM725" s="1" t="s">
        <v>451</v>
      </c>
      <c r="CN725" s="1" t="s">
        <v>824</v>
      </c>
      <c r="CO725" s="1">
        <v>10</v>
      </c>
      <c r="CP725" s="1">
        <v>0</v>
      </c>
      <c r="CQ725" s="1">
        <v>1</v>
      </c>
      <c r="CR725" s="1">
        <v>1</v>
      </c>
      <c r="CS725" s="1">
        <v>-2</v>
      </c>
      <c r="CT725" s="1">
        <v>6</v>
      </c>
      <c r="CU725" s="1">
        <v>8</v>
      </c>
      <c r="CV725" s="1">
        <v>0</v>
      </c>
      <c r="CW725" s="1">
        <v>0</v>
      </c>
      <c r="CX725" s="1">
        <v>1</v>
      </c>
      <c r="CY725" s="1">
        <v>0</v>
      </c>
      <c r="CZ725" s="1">
        <v>0</v>
      </c>
      <c r="DA725" s="1">
        <v>0</v>
      </c>
      <c r="DB725" s="1">
        <v>9</v>
      </c>
      <c r="DC725" s="1">
        <v>0</v>
      </c>
      <c r="DE725" s="2"/>
      <c r="DF725" s="1" t="s">
        <v>451</v>
      </c>
      <c r="DG725" s="1">
        <v>10</v>
      </c>
      <c r="DH725" s="1">
        <v>0</v>
      </c>
      <c r="DI725" s="1">
        <v>1</v>
      </c>
      <c r="DJ725" s="1">
        <v>1</v>
      </c>
      <c r="DK725" s="1">
        <v>-2</v>
      </c>
      <c r="DL725" s="1">
        <v>6</v>
      </c>
      <c r="DM725" s="1">
        <v>8</v>
      </c>
      <c r="DN725" s="1">
        <v>0</v>
      </c>
      <c r="DO725" s="1">
        <v>0</v>
      </c>
      <c r="DP725" s="1">
        <v>1</v>
      </c>
      <c r="DQ725" s="1">
        <v>0</v>
      </c>
      <c r="DR725" s="1">
        <v>0</v>
      </c>
      <c r="DS725" s="1">
        <v>0</v>
      </c>
      <c r="DT725" s="1">
        <v>9</v>
      </c>
      <c r="DU725" s="1">
        <v>0</v>
      </c>
    </row>
    <row r="726" spans="1:125" x14ac:dyDescent="0.2">
      <c r="A726" s="2" t="s">
        <v>1284</v>
      </c>
      <c r="B726" s="1" t="s">
        <v>823</v>
      </c>
      <c r="C726" s="1">
        <v>6</v>
      </c>
      <c r="D726" s="1">
        <v>0</v>
      </c>
      <c r="E726" s="1">
        <v>2</v>
      </c>
      <c r="F726" s="1">
        <v>2</v>
      </c>
      <c r="G726" s="1">
        <v>2</v>
      </c>
      <c r="H726" s="1">
        <v>2</v>
      </c>
      <c r="I726" s="1">
        <v>11</v>
      </c>
      <c r="J726" s="1">
        <v>1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4</v>
      </c>
      <c r="Q726" s="1">
        <v>0</v>
      </c>
      <c r="S726" s="1" t="s">
        <v>1285</v>
      </c>
      <c r="T726" s="1" t="s">
        <v>829</v>
      </c>
      <c r="U726" s="1">
        <v>19</v>
      </c>
      <c r="V726" s="1">
        <v>1</v>
      </c>
      <c r="W726" s="1">
        <v>0</v>
      </c>
      <c r="X726" s="1">
        <v>1</v>
      </c>
      <c r="Y726" s="1">
        <v>-8</v>
      </c>
      <c r="Z726" s="1">
        <v>8</v>
      </c>
      <c r="AA726" s="1">
        <v>18</v>
      </c>
      <c r="AB726" s="1">
        <v>11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13</v>
      </c>
      <c r="AI726" s="1">
        <v>7.6999999999999999E-2</v>
      </c>
      <c r="AK726" s="2" t="s">
        <v>1257</v>
      </c>
      <c r="AL726" s="1" t="s">
        <v>819</v>
      </c>
      <c r="AM726" s="1">
        <v>8</v>
      </c>
      <c r="AN726" s="1">
        <v>1</v>
      </c>
      <c r="AO726" s="1">
        <v>1</v>
      </c>
      <c r="AP726" s="1">
        <v>2</v>
      </c>
      <c r="AQ726" s="1">
        <v>-3</v>
      </c>
      <c r="AR726" s="1">
        <v>6</v>
      </c>
      <c r="AS726" s="1">
        <v>6</v>
      </c>
      <c r="AT726" s="1">
        <v>5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8</v>
      </c>
      <c r="BA726" s="1">
        <v>0.125</v>
      </c>
      <c r="BC726" s="2" t="s">
        <v>530</v>
      </c>
      <c r="BD726" s="1" t="s">
        <v>817</v>
      </c>
      <c r="BE726" s="1">
        <v>34</v>
      </c>
      <c r="BF726" s="1">
        <v>1</v>
      </c>
      <c r="BG726" s="1">
        <v>0</v>
      </c>
      <c r="BH726" s="1">
        <v>1</v>
      </c>
      <c r="BI726" s="1">
        <v>-4</v>
      </c>
      <c r="BJ726" s="1">
        <v>67</v>
      </c>
      <c r="BK726" s="1">
        <v>86</v>
      </c>
      <c r="BL726" s="1">
        <v>34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34</v>
      </c>
      <c r="BS726" s="1">
        <v>2.9000000000000001E-2</v>
      </c>
      <c r="BU726" s="2" t="s">
        <v>487</v>
      </c>
      <c r="BV726" s="1" t="s">
        <v>820</v>
      </c>
      <c r="BW726" s="1">
        <v>4</v>
      </c>
      <c r="BX726" s="1">
        <v>1</v>
      </c>
      <c r="BY726" s="1">
        <v>1</v>
      </c>
      <c r="BZ726" s="1">
        <v>2</v>
      </c>
      <c r="CA726" s="1">
        <v>1</v>
      </c>
      <c r="CB726" s="1">
        <v>0</v>
      </c>
      <c r="CC726" s="1">
        <v>4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5</v>
      </c>
      <c r="CK726" s="1">
        <v>0.2</v>
      </c>
      <c r="CL726" s="1" t="s">
        <v>797</v>
      </c>
      <c r="CM726" s="1" t="s">
        <v>539</v>
      </c>
      <c r="CN726" s="1" t="s">
        <v>806</v>
      </c>
      <c r="CO726" s="1">
        <v>18</v>
      </c>
      <c r="CP726" s="1">
        <v>1</v>
      </c>
      <c r="CQ726" s="1">
        <v>0</v>
      </c>
      <c r="CR726" s="1">
        <v>1</v>
      </c>
      <c r="CS726" s="1">
        <v>-2</v>
      </c>
      <c r="CT726" s="1">
        <v>0</v>
      </c>
      <c r="CU726" s="1">
        <v>25</v>
      </c>
      <c r="CV726" s="1">
        <v>3</v>
      </c>
      <c r="CW726" s="1">
        <v>0</v>
      </c>
      <c r="CX726" s="1">
        <v>0</v>
      </c>
      <c r="CY726" s="1">
        <v>0</v>
      </c>
      <c r="CZ726" s="1">
        <v>0</v>
      </c>
      <c r="DA726" s="1">
        <v>1</v>
      </c>
      <c r="DB726" s="1">
        <v>11</v>
      </c>
      <c r="DC726" s="1">
        <v>9.0999999999999998E-2</v>
      </c>
      <c r="DE726" s="2"/>
      <c r="DF726" s="1" t="s">
        <v>539</v>
      </c>
      <c r="DG726" s="1">
        <v>18</v>
      </c>
      <c r="DH726" s="1">
        <v>1</v>
      </c>
      <c r="DI726" s="1">
        <v>0</v>
      </c>
      <c r="DJ726" s="1">
        <v>1</v>
      </c>
      <c r="DK726" s="1">
        <v>-2</v>
      </c>
      <c r="DL726" s="1">
        <v>0</v>
      </c>
      <c r="DM726" s="1">
        <v>25</v>
      </c>
      <c r="DN726" s="1">
        <v>3</v>
      </c>
      <c r="DO726" s="1">
        <v>0</v>
      </c>
      <c r="DP726" s="1">
        <v>0</v>
      </c>
      <c r="DQ726" s="1">
        <v>0</v>
      </c>
      <c r="DR726" s="1">
        <v>0</v>
      </c>
      <c r="DS726" s="1">
        <v>1</v>
      </c>
      <c r="DT726" s="1">
        <v>11</v>
      </c>
      <c r="DU726" s="1">
        <v>9.0999999999999998E-2</v>
      </c>
    </row>
    <row r="727" spans="1:125" x14ac:dyDescent="0.2">
      <c r="A727" s="2" t="s">
        <v>167</v>
      </c>
      <c r="B727" s="1" t="s">
        <v>829</v>
      </c>
      <c r="C727" s="1">
        <v>6</v>
      </c>
      <c r="D727" s="1">
        <v>1</v>
      </c>
      <c r="E727" s="1">
        <v>1</v>
      </c>
      <c r="F727" s="1">
        <v>2</v>
      </c>
      <c r="G727" s="1">
        <v>-3</v>
      </c>
      <c r="H727" s="1">
        <v>0</v>
      </c>
      <c r="I727" s="1">
        <v>12</v>
      </c>
      <c r="J727" s="1">
        <v>1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9</v>
      </c>
      <c r="Q727" s="1">
        <v>0.111</v>
      </c>
      <c r="S727" s="1" t="s">
        <v>218</v>
      </c>
      <c r="T727" s="1" t="s">
        <v>812</v>
      </c>
      <c r="U727" s="1">
        <v>9</v>
      </c>
      <c r="V727" s="1">
        <v>1</v>
      </c>
      <c r="W727" s="1">
        <v>0</v>
      </c>
      <c r="X727" s="1">
        <v>1</v>
      </c>
      <c r="Y727" s="1">
        <v>0</v>
      </c>
      <c r="Z727" s="1">
        <v>0</v>
      </c>
      <c r="AA727" s="1">
        <v>7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6</v>
      </c>
      <c r="AI727" s="1">
        <v>0.16700000000000001</v>
      </c>
      <c r="AK727" s="2" t="s">
        <v>411</v>
      </c>
      <c r="AL727" s="1" t="s">
        <v>808</v>
      </c>
      <c r="AM727" s="1">
        <v>9</v>
      </c>
      <c r="AN727" s="1">
        <v>0</v>
      </c>
      <c r="AO727" s="1">
        <v>2</v>
      </c>
      <c r="AP727" s="1">
        <v>2</v>
      </c>
      <c r="AQ727" s="1">
        <v>1</v>
      </c>
      <c r="AR727" s="1">
        <v>0</v>
      </c>
      <c r="AS727" s="1">
        <v>13</v>
      </c>
      <c r="AT727" s="1">
        <v>1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6</v>
      </c>
      <c r="BA727" s="1">
        <v>0</v>
      </c>
      <c r="BC727" s="2" t="s">
        <v>556</v>
      </c>
      <c r="BD727" s="1" t="s">
        <v>824</v>
      </c>
      <c r="BE727" s="1">
        <v>4</v>
      </c>
      <c r="BF727" s="1">
        <v>0</v>
      </c>
      <c r="BG727" s="1">
        <v>1</v>
      </c>
      <c r="BH727" s="1">
        <v>1</v>
      </c>
      <c r="BI727" s="1">
        <v>1</v>
      </c>
      <c r="BJ727" s="1">
        <v>0</v>
      </c>
      <c r="BK727" s="1">
        <v>4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5</v>
      </c>
      <c r="BS727" s="1">
        <v>0</v>
      </c>
      <c r="BU727" s="2" t="s">
        <v>486</v>
      </c>
      <c r="BV727" s="1" t="s">
        <v>812</v>
      </c>
      <c r="BW727" s="1">
        <v>18</v>
      </c>
      <c r="BX727" s="1">
        <v>0</v>
      </c>
      <c r="BY727" s="1">
        <v>2</v>
      </c>
      <c r="BZ727" s="1">
        <v>2</v>
      </c>
      <c r="CA727" s="1">
        <v>-2</v>
      </c>
      <c r="CB727" s="1">
        <v>4</v>
      </c>
      <c r="CC727" s="1">
        <v>7</v>
      </c>
      <c r="CD727" s="1">
        <v>5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22</v>
      </c>
      <c r="CK727" s="1">
        <v>0</v>
      </c>
      <c r="CL727" s="1" t="s">
        <v>797</v>
      </c>
      <c r="CM727" s="1" t="s">
        <v>524</v>
      </c>
      <c r="CN727" s="1" t="s">
        <v>799</v>
      </c>
      <c r="CO727" s="1">
        <v>5</v>
      </c>
      <c r="CP727" s="1">
        <v>1</v>
      </c>
      <c r="CQ727" s="1">
        <v>0</v>
      </c>
      <c r="CR727" s="1">
        <v>1</v>
      </c>
      <c r="CS727" s="1">
        <v>1</v>
      </c>
      <c r="CT727" s="1">
        <v>2</v>
      </c>
      <c r="CU727" s="1">
        <v>6</v>
      </c>
      <c r="CV727" s="1">
        <v>1</v>
      </c>
      <c r="CW727" s="1">
        <v>0</v>
      </c>
      <c r="CX727" s="1">
        <v>0</v>
      </c>
      <c r="CY727" s="1">
        <v>0</v>
      </c>
      <c r="CZ727" s="1">
        <v>0</v>
      </c>
      <c r="DA727" s="1">
        <v>0</v>
      </c>
      <c r="DB727" s="1">
        <v>4</v>
      </c>
      <c r="DC727" s="1">
        <v>0.25</v>
      </c>
      <c r="DE727" s="2"/>
      <c r="DF727" s="1" t="s">
        <v>524</v>
      </c>
      <c r="DG727" s="1">
        <v>5</v>
      </c>
      <c r="DH727" s="1">
        <v>1</v>
      </c>
      <c r="DI727" s="1">
        <v>0</v>
      </c>
      <c r="DJ727" s="1">
        <v>1</v>
      </c>
      <c r="DK727" s="1">
        <v>1</v>
      </c>
      <c r="DL727" s="1">
        <v>2</v>
      </c>
      <c r="DM727" s="1">
        <v>6</v>
      </c>
      <c r="DN727" s="1">
        <v>1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4</v>
      </c>
      <c r="DU727" s="1">
        <v>0.25</v>
      </c>
    </row>
    <row r="728" spans="1:125" x14ac:dyDescent="0.2">
      <c r="A728" s="2" t="s">
        <v>1286</v>
      </c>
      <c r="B728" s="1" t="s">
        <v>798</v>
      </c>
      <c r="C728" s="1">
        <v>14</v>
      </c>
      <c r="D728" s="1">
        <v>0</v>
      </c>
      <c r="E728" s="1">
        <v>2</v>
      </c>
      <c r="F728" s="1">
        <v>2</v>
      </c>
      <c r="G728" s="1">
        <v>-7</v>
      </c>
      <c r="H728" s="1">
        <v>8</v>
      </c>
      <c r="I728" s="1">
        <v>17</v>
      </c>
      <c r="J728" s="1">
        <v>4</v>
      </c>
      <c r="K728" s="1">
        <v>0</v>
      </c>
      <c r="L728" s="1">
        <v>1</v>
      </c>
      <c r="M728" s="1">
        <v>0</v>
      </c>
      <c r="N728" s="1">
        <v>0</v>
      </c>
      <c r="O728" s="1">
        <v>0</v>
      </c>
      <c r="P728" s="1">
        <v>20</v>
      </c>
      <c r="Q728" s="1">
        <v>0</v>
      </c>
      <c r="S728" s="1" t="s">
        <v>172</v>
      </c>
      <c r="T728" s="1" t="s">
        <v>825</v>
      </c>
      <c r="U728" s="1">
        <v>48</v>
      </c>
      <c r="V728" s="1">
        <v>1</v>
      </c>
      <c r="W728" s="1">
        <v>0</v>
      </c>
      <c r="X728" s="1">
        <v>1</v>
      </c>
      <c r="Y728" s="1">
        <v>6</v>
      </c>
      <c r="Z728" s="1">
        <v>71</v>
      </c>
      <c r="AA728" s="1">
        <v>122</v>
      </c>
      <c r="AB728" s="1">
        <v>5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18</v>
      </c>
      <c r="AI728" s="1">
        <v>5.6000000000000001E-2</v>
      </c>
      <c r="AK728" s="2" t="s">
        <v>1172</v>
      </c>
      <c r="AL728" s="1" t="s">
        <v>805</v>
      </c>
      <c r="AM728" s="1">
        <v>14</v>
      </c>
      <c r="AN728" s="1">
        <v>0</v>
      </c>
      <c r="AO728" s="1">
        <v>2</v>
      </c>
      <c r="AP728" s="1">
        <v>2</v>
      </c>
      <c r="AQ728" s="1">
        <v>-2</v>
      </c>
      <c r="AR728" s="1">
        <v>15</v>
      </c>
      <c r="AS728" s="1">
        <v>36</v>
      </c>
      <c r="AT728" s="1">
        <v>5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5</v>
      </c>
      <c r="BA728" s="1">
        <v>0</v>
      </c>
      <c r="BC728" s="2" t="s">
        <v>491</v>
      </c>
      <c r="BD728" s="1" t="s">
        <v>800</v>
      </c>
      <c r="BE728" s="1">
        <v>5</v>
      </c>
      <c r="BF728" s="1">
        <v>1</v>
      </c>
      <c r="BG728" s="1">
        <v>0</v>
      </c>
      <c r="BH728" s="1">
        <v>1</v>
      </c>
      <c r="BI728" s="1">
        <v>-3</v>
      </c>
      <c r="BJ728" s="1">
        <v>0</v>
      </c>
      <c r="BK728" s="1">
        <v>2</v>
      </c>
      <c r="BL728" s="1">
        <v>1</v>
      </c>
      <c r="BM728" s="1">
        <v>1</v>
      </c>
      <c r="BN728" s="1">
        <v>0</v>
      </c>
      <c r="BO728" s="1">
        <v>0</v>
      </c>
      <c r="BP728" s="1">
        <v>0</v>
      </c>
      <c r="BQ728" s="1">
        <v>0</v>
      </c>
      <c r="BR728" s="1">
        <v>10</v>
      </c>
      <c r="BS728" s="1">
        <v>0.1</v>
      </c>
      <c r="BU728" s="2" t="s">
        <v>169</v>
      </c>
      <c r="BV728" s="1" t="s">
        <v>823</v>
      </c>
      <c r="BW728" s="1">
        <v>28</v>
      </c>
      <c r="BX728" s="1">
        <v>1</v>
      </c>
      <c r="BY728" s="1">
        <v>1</v>
      </c>
      <c r="BZ728" s="1">
        <v>2</v>
      </c>
      <c r="CA728" s="1">
        <v>-6</v>
      </c>
      <c r="CB728" s="1">
        <v>62</v>
      </c>
      <c r="CC728" s="1">
        <v>55</v>
      </c>
      <c r="CD728" s="1">
        <v>9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12</v>
      </c>
      <c r="CK728" s="1">
        <v>8.3000000000000004E-2</v>
      </c>
      <c r="CL728" s="1" t="s">
        <v>797</v>
      </c>
      <c r="CM728" s="1" t="s">
        <v>139</v>
      </c>
      <c r="CN728" s="1" t="s">
        <v>795</v>
      </c>
      <c r="CO728" s="1">
        <v>3</v>
      </c>
      <c r="CP728" s="1">
        <v>0</v>
      </c>
      <c r="CQ728" s="1">
        <v>1</v>
      </c>
      <c r="CR728" s="1">
        <v>1</v>
      </c>
      <c r="CS728" s="1">
        <v>1</v>
      </c>
      <c r="CT728" s="1">
        <v>7</v>
      </c>
      <c r="CU728" s="1">
        <v>10</v>
      </c>
      <c r="CV728" s="1">
        <v>0</v>
      </c>
      <c r="CW728" s="1">
        <v>0</v>
      </c>
      <c r="CX728" s="1">
        <v>0</v>
      </c>
      <c r="CY728" s="1">
        <v>0</v>
      </c>
      <c r="CZ728" s="1">
        <v>0</v>
      </c>
      <c r="DA728" s="1">
        <v>0</v>
      </c>
      <c r="DB728" s="1">
        <v>1</v>
      </c>
      <c r="DC728" s="1">
        <v>0</v>
      </c>
      <c r="DE728" s="2"/>
      <c r="DF728" s="1" t="s">
        <v>139</v>
      </c>
      <c r="DG728" s="1">
        <v>3</v>
      </c>
      <c r="DH728" s="1">
        <v>0</v>
      </c>
      <c r="DI728" s="1">
        <v>1</v>
      </c>
      <c r="DJ728" s="1">
        <v>1</v>
      </c>
      <c r="DK728" s="1">
        <v>1</v>
      </c>
      <c r="DL728" s="1">
        <v>7</v>
      </c>
      <c r="DM728" s="1">
        <v>10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1</v>
      </c>
      <c r="DU728" s="1">
        <v>0</v>
      </c>
    </row>
    <row r="729" spans="1:125" x14ac:dyDescent="0.2">
      <c r="A729" s="2" t="s">
        <v>1287</v>
      </c>
      <c r="B729" s="1" t="s">
        <v>810</v>
      </c>
      <c r="C729" s="1">
        <v>39</v>
      </c>
      <c r="D729" s="1">
        <v>0</v>
      </c>
      <c r="E729" s="1">
        <v>2</v>
      </c>
      <c r="F729" s="1">
        <v>2</v>
      </c>
      <c r="G729" s="1">
        <v>0</v>
      </c>
      <c r="H729" s="1">
        <v>58</v>
      </c>
      <c r="I729" s="1">
        <v>30</v>
      </c>
      <c r="J729" s="1">
        <v>4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8</v>
      </c>
      <c r="Q729" s="1">
        <v>0</v>
      </c>
      <c r="S729" s="1" t="s">
        <v>650</v>
      </c>
      <c r="T729" s="1" t="s">
        <v>795</v>
      </c>
      <c r="U729" s="1">
        <v>34</v>
      </c>
      <c r="V729" s="1">
        <v>0</v>
      </c>
      <c r="W729" s="1">
        <v>1</v>
      </c>
      <c r="X729" s="1">
        <v>1</v>
      </c>
      <c r="Y729" s="1">
        <v>-1</v>
      </c>
      <c r="Z729" s="1">
        <v>93</v>
      </c>
      <c r="AA729" s="1">
        <v>23</v>
      </c>
      <c r="AB729" s="1">
        <v>4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6</v>
      </c>
      <c r="AI729" s="1">
        <v>0</v>
      </c>
      <c r="AK729" s="2" t="s">
        <v>443</v>
      </c>
      <c r="AL729" s="1" t="s">
        <v>815</v>
      </c>
      <c r="AM729" s="1">
        <v>22</v>
      </c>
      <c r="AN729" s="1">
        <v>0</v>
      </c>
      <c r="AO729" s="1">
        <v>2</v>
      </c>
      <c r="AP729" s="1">
        <v>2</v>
      </c>
      <c r="AQ729" s="1">
        <v>-2</v>
      </c>
      <c r="AR729" s="1">
        <v>15</v>
      </c>
      <c r="AS729" s="1">
        <v>27</v>
      </c>
      <c r="AT729" s="1">
        <v>5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16</v>
      </c>
      <c r="BA729" s="1">
        <v>0</v>
      </c>
      <c r="BC729" s="2" t="s">
        <v>629</v>
      </c>
      <c r="BD729" s="1" t="s">
        <v>794</v>
      </c>
      <c r="BE729" s="1">
        <v>24</v>
      </c>
      <c r="BF729" s="1">
        <v>0</v>
      </c>
      <c r="BG729" s="1">
        <v>1</v>
      </c>
      <c r="BH729" s="1">
        <v>1</v>
      </c>
      <c r="BI729" s="1">
        <v>-7</v>
      </c>
      <c r="BJ729" s="1">
        <v>32</v>
      </c>
      <c r="BK729" s="1">
        <v>39</v>
      </c>
      <c r="BL729" s="1">
        <v>31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15</v>
      </c>
      <c r="BS729" s="1">
        <v>0</v>
      </c>
      <c r="BU729" s="2" t="s">
        <v>1191</v>
      </c>
      <c r="BV729" s="1" t="s">
        <v>821</v>
      </c>
      <c r="BW729" s="1">
        <v>22</v>
      </c>
      <c r="BX729" s="1">
        <v>0</v>
      </c>
      <c r="BY729" s="1">
        <v>2</v>
      </c>
      <c r="BZ729" s="1">
        <v>2</v>
      </c>
      <c r="CA729" s="1">
        <v>-2</v>
      </c>
      <c r="CB729" s="1">
        <v>40</v>
      </c>
      <c r="CC729" s="1">
        <v>42</v>
      </c>
      <c r="CD729" s="1">
        <v>27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10</v>
      </c>
      <c r="CK729" s="1">
        <v>0</v>
      </c>
      <c r="CL729" s="1" t="s">
        <v>797</v>
      </c>
      <c r="CM729" s="1" t="s">
        <v>448</v>
      </c>
      <c r="CN729" s="1" t="s">
        <v>1616</v>
      </c>
      <c r="CO729" s="1">
        <v>9</v>
      </c>
      <c r="CP729" s="1">
        <v>1</v>
      </c>
      <c r="CQ729" s="1">
        <v>0</v>
      </c>
      <c r="CR729" s="1">
        <v>1</v>
      </c>
      <c r="CS729" s="1">
        <v>-2</v>
      </c>
      <c r="CT729" s="1">
        <v>2</v>
      </c>
      <c r="CU729" s="1">
        <v>5</v>
      </c>
      <c r="CV729" s="1">
        <v>9</v>
      </c>
      <c r="CW729" s="1">
        <v>0</v>
      </c>
      <c r="CX729" s="1">
        <v>0</v>
      </c>
      <c r="CY729" s="1">
        <v>0</v>
      </c>
      <c r="CZ729" s="1">
        <v>0</v>
      </c>
      <c r="DA729" s="1">
        <v>0</v>
      </c>
      <c r="DB729" s="1">
        <v>8</v>
      </c>
      <c r="DC729" s="1">
        <v>0.125</v>
      </c>
      <c r="DE729" s="2"/>
      <c r="DF729" s="1" t="s">
        <v>448</v>
      </c>
      <c r="DG729" s="1">
        <v>9</v>
      </c>
      <c r="DH729" s="1">
        <v>1</v>
      </c>
      <c r="DI729" s="1">
        <v>0</v>
      </c>
      <c r="DJ729" s="1">
        <v>1</v>
      </c>
      <c r="DK729" s="1">
        <v>-2</v>
      </c>
      <c r="DL729" s="1">
        <v>2</v>
      </c>
      <c r="DM729" s="1">
        <v>5</v>
      </c>
      <c r="DN729" s="1">
        <v>9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8</v>
      </c>
      <c r="DU729" s="1">
        <v>0.125</v>
      </c>
    </row>
    <row r="730" spans="1:125" x14ac:dyDescent="0.2">
      <c r="A730" s="2" t="s">
        <v>1288</v>
      </c>
      <c r="B730" s="1" t="s">
        <v>794</v>
      </c>
      <c r="C730" s="1">
        <v>21</v>
      </c>
      <c r="D730" s="1">
        <v>1</v>
      </c>
      <c r="E730" s="1">
        <v>1</v>
      </c>
      <c r="F730" s="1">
        <v>2</v>
      </c>
      <c r="G730" s="1">
        <v>-3</v>
      </c>
      <c r="H730" s="1">
        <v>12</v>
      </c>
      <c r="I730" s="1">
        <v>7</v>
      </c>
      <c r="J730" s="1">
        <v>10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17</v>
      </c>
      <c r="Q730" s="1">
        <v>5.8999999999999997E-2</v>
      </c>
      <c r="S730" s="1" t="s">
        <v>1289</v>
      </c>
      <c r="T730" s="1" t="s">
        <v>807</v>
      </c>
      <c r="U730" s="1">
        <v>11</v>
      </c>
      <c r="V730" s="1">
        <v>0</v>
      </c>
      <c r="W730" s="1">
        <v>1</v>
      </c>
      <c r="X730" s="1">
        <v>1</v>
      </c>
      <c r="Y730" s="1">
        <v>1</v>
      </c>
      <c r="Z730" s="1">
        <v>6</v>
      </c>
      <c r="AA730" s="1">
        <v>10</v>
      </c>
      <c r="AB730" s="1">
        <v>14</v>
      </c>
      <c r="AC730" s="1">
        <v>0</v>
      </c>
      <c r="AD730" s="1">
        <v>1</v>
      </c>
      <c r="AE730" s="1">
        <v>0</v>
      </c>
      <c r="AF730" s="1">
        <v>0</v>
      </c>
      <c r="AG730" s="1">
        <v>0</v>
      </c>
      <c r="AH730" s="1">
        <v>8</v>
      </c>
      <c r="AI730" s="1">
        <v>0</v>
      </c>
      <c r="AK730" s="2" t="s">
        <v>474</v>
      </c>
      <c r="AL730" s="1" t="s">
        <v>808</v>
      </c>
      <c r="AM730" s="1">
        <v>16</v>
      </c>
      <c r="AN730" s="1">
        <v>0</v>
      </c>
      <c r="AO730" s="1">
        <v>2</v>
      </c>
      <c r="AP730" s="1">
        <v>2</v>
      </c>
      <c r="AQ730" s="1">
        <v>-3</v>
      </c>
      <c r="AR730" s="1">
        <v>0</v>
      </c>
      <c r="AS730" s="1">
        <v>16</v>
      </c>
      <c r="AT730" s="1">
        <v>2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10</v>
      </c>
      <c r="BA730" s="1">
        <v>0</v>
      </c>
      <c r="BC730" s="2" t="s">
        <v>1243</v>
      </c>
      <c r="BD730" s="1" t="s">
        <v>807</v>
      </c>
      <c r="BE730" s="1">
        <v>4</v>
      </c>
      <c r="BF730" s="1">
        <v>0</v>
      </c>
      <c r="BG730" s="1">
        <v>1</v>
      </c>
      <c r="BH730" s="1">
        <v>1</v>
      </c>
      <c r="BI730" s="1">
        <v>1</v>
      </c>
      <c r="BJ730" s="1">
        <v>6</v>
      </c>
      <c r="BK730" s="1">
        <v>3</v>
      </c>
      <c r="BL730" s="1">
        <v>5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 t="s">
        <v>1231</v>
      </c>
      <c r="BU730" s="2" t="s">
        <v>1087</v>
      </c>
      <c r="BV730" s="1" t="s">
        <v>817</v>
      </c>
      <c r="BW730" s="1">
        <v>25</v>
      </c>
      <c r="BX730" s="1">
        <v>0</v>
      </c>
      <c r="BY730" s="1">
        <v>2</v>
      </c>
      <c r="BZ730" s="1">
        <v>2</v>
      </c>
      <c r="CA730" s="1">
        <v>-3</v>
      </c>
      <c r="CB730" s="1">
        <v>8</v>
      </c>
      <c r="CC730" s="1">
        <v>11</v>
      </c>
      <c r="CD730" s="1">
        <v>44</v>
      </c>
      <c r="CE730" s="1">
        <v>0</v>
      </c>
      <c r="CF730" s="1">
        <v>1</v>
      </c>
      <c r="CG730" s="1">
        <v>0</v>
      </c>
      <c r="CH730" s="1">
        <v>1</v>
      </c>
      <c r="CI730" s="1">
        <v>0</v>
      </c>
      <c r="CJ730" s="1">
        <v>21</v>
      </c>
      <c r="CK730" s="1">
        <v>0</v>
      </c>
      <c r="CL730" s="1" t="s">
        <v>797</v>
      </c>
      <c r="CM730" s="1" t="s">
        <v>765</v>
      </c>
      <c r="CN730" s="1" t="s">
        <v>809</v>
      </c>
      <c r="CO730" s="1">
        <v>8</v>
      </c>
      <c r="CP730" s="1">
        <v>0</v>
      </c>
      <c r="CQ730" s="1">
        <v>1</v>
      </c>
      <c r="CR730" s="1">
        <v>1</v>
      </c>
      <c r="CS730" s="1">
        <v>1</v>
      </c>
      <c r="CT730" s="1">
        <v>6</v>
      </c>
      <c r="CU730" s="1">
        <v>14</v>
      </c>
      <c r="CV730" s="1">
        <v>8</v>
      </c>
      <c r="CW730" s="1">
        <v>0</v>
      </c>
      <c r="CX730" s="1">
        <v>0</v>
      </c>
      <c r="CY730" s="1">
        <v>0</v>
      </c>
      <c r="CZ730" s="1">
        <v>0</v>
      </c>
      <c r="DA730" s="1">
        <v>0</v>
      </c>
      <c r="DB730" s="1">
        <v>4</v>
      </c>
      <c r="DC730" s="1">
        <v>0</v>
      </c>
      <c r="DE730" s="2"/>
      <c r="DF730" s="1" t="s">
        <v>765</v>
      </c>
      <c r="DG730" s="1">
        <v>8</v>
      </c>
      <c r="DH730" s="1">
        <v>0</v>
      </c>
      <c r="DI730" s="1">
        <v>1</v>
      </c>
      <c r="DJ730" s="1">
        <v>1</v>
      </c>
      <c r="DK730" s="1">
        <v>1</v>
      </c>
      <c r="DL730" s="1">
        <v>6</v>
      </c>
      <c r="DM730" s="1">
        <v>14</v>
      </c>
      <c r="DN730" s="1">
        <v>8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4</v>
      </c>
      <c r="DU730" s="1">
        <v>0</v>
      </c>
    </row>
    <row r="731" spans="1:125" x14ac:dyDescent="0.2">
      <c r="A731" s="2" t="s">
        <v>1290</v>
      </c>
      <c r="B731" s="1" t="s">
        <v>825</v>
      </c>
      <c r="C731" s="1">
        <v>3</v>
      </c>
      <c r="D731" s="1">
        <v>0</v>
      </c>
      <c r="E731" s="1">
        <v>1</v>
      </c>
      <c r="F731" s="1">
        <v>1</v>
      </c>
      <c r="G731" s="1">
        <v>0</v>
      </c>
      <c r="H731" s="1">
        <v>4</v>
      </c>
      <c r="I731" s="1">
        <v>1</v>
      </c>
      <c r="J731" s="1">
        <v>3</v>
      </c>
      <c r="K731" s="1">
        <v>0</v>
      </c>
      <c r="L731" s="1">
        <v>1</v>
      </c>
      <c r="M731" s="1">
        <v>0</v>
      </c>
      <c r="N731" s="1">
        <v>0</v>
      </c>
      <c r="O731" s="1">
        <v>0</v>
      </c>
      <c r="P731" s="1">
        <v>1</v>
      </c>
      <c r="Q731" s="1">
        <v>0</v>
      </c>
      <c r="S731" s="1" t="s">
        <v>1291</v>
      </c>
      <c r="T731" s="1" t="s">
        <v>813</v>
      </c>
      <c r="U731" s="1">
        <v>8</v>
      </c>
      <c r="V731" s="1">
        <v>0</v>
      </c>
      <c r="W731" s="1">
        <v>1</v>
      </c>
      <c r="X731" s="1">
        <v>1</v>
      </c>
      <c r="Y731" s="1">
        <v>-2</v>
      </c>
      <c r="Z731" s="1">
        <v>2</v>
      </c>
      <c r="AA731" s="1">
        <v>13</v>
      </c>
      <c r="AB731" s="1">
        <v>3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6</v>
      </c>
      <c r="AI731" s="1">
        <v>0</v>
      </c>
      <c r="AK731" s="2" t="s">
        <v>1062</v>
      </c>
      <c r="AL731" s="1" t="s">
        <v>798</v>
      </c>
      <c r="AM731" s="1">
        <v>60</v>
      </c>
      <c r="AN731" s="1">
        <v>0</v>
      </c>
      <c r="AO731" s="1">
        <v>2</v>
      </c>
      <c r="AP731" s="1">
        <v>2</v>
      </c>
      <c r="AQ731" s="1">
        <v>-3</v>
      </c>
      <c r="AR731" s="1">
        <v>41</v>
      </c>
      <c r="AS731" s="1">
        <v>235</v>
      </c>
      <c r="AT731" s="1">
        <v>105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30</v>
      </c>
      <c r="BA731" s="1">
        <v>0</v>
      </c>
      <c r="BC731" s="2" t="s">
        <v>652</v>
      </c>
      <c r="BD731" s="1" t="s">
        <v>802</v>
      </c>
      <c r="BE731" s="1">
        <v>18</v>
      </c>
      <c r="BF731" s="1">
        <v>1</v>
      </c>
      <c r="BG731" s="1">
        <v>0</v>
      </c>
      <c r="BH731" s="1">
        <v>1</v>
      </c>
      <c r="BI731" s="1">
        <v>0</v>
      </c>
      <c r="BJ731" s="1">
        <v>4</v>
      </c>
      <c r="BK731" s="1">
        <v>15</v>
      </c>
      <c r="BL731" s="1">
        <v>9</v>
      </c>
      <c r="BM731" s="1">
        <v>0</v>
      </c>
      <c r="BN731" s="1">
        <v>0</v>
      </c>
      <c r="BO731" s="1">
        <v>0</v>
      </c>
      <c r="BP731" s="1">
        <v>0</v>
      </c>
      <c r="BQ731" s="1">
        <v>1</v>
      </c>
      <c r="BR731" s="1">
        <v>14</v>
      </c>
      <c r="BS731" s="1">
        <v>7.0999999999999994E-2</v>
      </c>
      <c r="BU731" s="2" t="s">
        <v>504</v>
      </c>
      <c r="BV731" s="1" t="s">
        <v>804</v>
      </c>
      <c r="BW731" s="1">
        <v>15</v>
      </c>
      <c r="BX731" s="1">
        <v>1</v>
      </c>
      <c r="BY731" s="1">
        <v>0</v>
      </c>
      <c r="BZ731" s="1">
        <v>1</v>
      </c>
      <c r="CA731" s="1">
        <v>-8</v>
      </c>
      <c r="CB731" s="1">
        <v>10</v>
      </c>
      <c r="CC731" s="1">
        <v>16</v>
      </c>
      <c r="CD731" s="1">
        <v>2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9</v>
      </c>
      <c r="CK731" s="1">
        <v>0.111</v>
      </c>
      <c r="CL731" s="1" t="s">
        <v>797</v>
      </c>
      <c r="CM731" s="1" t="s">
        <v>1684</v>
      </c>
      <c r="CN731" s="1" t="s">
        <v>1616</v>
      </c>
      <c r="CO731" s="1">
        <v>8</v>
      </c>
      <c r="CP731" s="1">
        <v>0</v>
      </c>
      <c r="CQ731" s="1">
        <v>1</v>
      </c>
      <c r="CR731" s="1">
        <v>1</v>
      </c>
      <c r="CS731" s="1">
        <v>-3</v>
      </c>
      <c r="CT731" s="1">
        <v>0</v>
      </c>
      <c r="CU731" s="1">
        <v>14</v>
      </c>
      <c r="CV731" s="1">
        <v>2</v>
      </c>
      <c r="CW731" s="1">
        <v>0</v>
      </c>
      <c r="CX731" s="1">
        <v>0</v>
      </c>
      <c r="CY731" s="1">
        <v>0</v>
      </c>
      <c r="CZ731" s="1">
        <v>0</v>
      </c>
      <c r="DA731" s="1">
        <v>0</v>
      </c>
      <c r="DB731" s="1">
        <v>8</v>
      </c>
      <c r="DC731" s="1">
        <v>0</v>
      </c>
      <c r="DE731" s="2"/>
      <c r="DF731" s="1" t="s">
        <v>1684</v>
      </c>
      <c r="DG731" s="1">
        <v>8</v>
      </c>
      <c r="DH731" s="1">
        <v>0</v>
      </c>
      <c r="DI731" s="1">
        <v>1</v>
      </c>
      <c r="DJ731" s="1">
        <v>1</v>
      </c>
      <c r="DK731" s="1">
        <v>-3</v>
      </c>
      <c r="DL731" s="1">
        <v>0</v>
      </c>
      <c r="DM731" s="1">
        <v>14</v>
      </c>
      <c r="DN731" s="1">
        <v>2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8</v>
      </c>
      <c r="DU731" s="1">
        <v>0</v>
      </c>
    </row>
    <row r="732" spans="1:125" x14ac:dyDescent="0.2">
      <c r="A732" s="2" t="s">
        <v>593</v>
      </c>
      <c r="B732" s="1" t="s">
        <v>804</v>
      </c>
      <c r="C732" s="1">
        <v>6</v>
      </c>
      <c r="D732" s="1">
        <v>0</v>
      </c>
      <c r="E732" s="1">
        <v>1</v>
      </c>
      <c r="F732" s="1">
        <v>1</v>
      </c>
      <c r="G732" s="1">
        <v>0</v>
      </c>
      <c r="H732" s="1">
        <v>0</v>
      </c>
      <c r="I732" s="1">
        <v>8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10</v>
      </c>
      <c r="Q732" s="1">
        <v>0</v>
      </c>
      <c r="S732" s="1" t="s">
        <v>661</v>
      </c>
      <c r="T732" s="1" t="s">
        <v>823</v>
      </c>
      <c r="U732" s="1">
        <v>5</v>
      </c>
      <c r="V732" s="1">
        <v>1</v>
      </c>
      <c r="W732" s="1">
        <v>0</v>
      </c>
      <c r="X732" s="1">
        <v>1</v>
      </c>
      <c r="Y732" s="1">
        <v>0</v>
      </c>
      <c r="Z732" s="1">
        <v>0</v>
      </c>
      <c r="AA732" s="1">
        <v>4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3</v>
      </c>
      <c r="AI732" s="1">
        <v>0.33300000000000002</v>
      </c>
      <c r="AK732" s="2" t="s">
        <v>1292</v>
      </c>
      <c r="AL732" s="1" t="s">
        <v>794</v>
      </c>
      <c r="AM732" s="1">
        <v>6</v>
      </c>
      <c r="AN732" s="1">
        <v>0</v>
      </c>
      <c r="AO732" s="1">
        <v>2</v>
      </c>
      <c r="AP732" s="1">
        <v>2</v>
      </c>
      <c r="AQ732" s="1">
        <v>1</v>
      </c>
      <c r="AR732" s="1">
        <v>5</v>
      </c>
      <c r="AS732" s="1">
        <v>17</v>
      </c>
      <c r="AT732" s="1">
        <v>2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4</v>
      </c>
      <c r="BA732" s="1">
        <v>0</v>
      </c>
      <c r="BC732" s="2" t="s">
        <v>442</v>
      </c>
      <c r="BD732" s="1" t="s">
        <v>805</v>
      </c>
      <c r="BE732" s="1">
        <v>8</v>
      </c>
      <c r="BF732" s="1">
        <v>0</v>
      </c>
      <c r="BG732" s="1">
        <v>1</v>
      </c>
      <c r="BH732" s="1">
        <v>1</v>
      </c>
      <c r="BI732" s="1">
        <v>-5</v>
      </c>
      <c r="BJ732" s="1">
        <v>0</v>
      </c>
      <c r="BK732" s="1">
        <v>7</v>
      </c>
      <c r="BL732" s="1">
        <v>9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9</v>
      </c>
      <c r="BS732" s="1">
        <v>0</v>
      </c>
      <c r="BU732" s="2" t="s">
        <v>1293</v>
      </c>
      <c r="BV732" s="1" t="s">
        <v>805</v>
      </c>
      <c r="BW732" s="1">
        <v>2</v>
      </c>
      <c r="BX732" s="1">
        <v>1</v>
      </c>
      <c r="BY732" s="1">
        <v>0</v>
      </c>
      <c r="BZ732" s="1">
        <v>1</v>
      </c>
      <c r="CA732" s="1">
        <v>-1</v>
      </c>
      <c r="CB732" s="1">
        <v>2</v>
      </c>
      <c r="CC732" s="1">
        <v>2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1</v>
      </c>
      <c r="CK732" s="1">
        <v>1</v>
      </c>
      <c r="CL732" s="1" t="s">
        <v>797</v>
      </c>
      <c r="CM732" s="1" t="s">
        <v>1432</v>
      </c>
      <c r="CN732" s="1" t="s">
        <v>798</v>
      </c>
      <c r="CO732" s="1">
        <v>3</v>
      </c>
      <c r="CP732" s="1">
        <v>0</v>
      </c>
      <c r="CQ732" s="1">
        <v>1</v>
      </c>
      <c r="CR732" s="1">
        <v>1</v>
      </c>
      <c r="CS732" s="1">
        <v>0</v>
      </c>
      <c r="CT732" s="1">
        <v>10</v>
      </c>
      <c r="CU732" s="1">
        <v>0</v>
      </c>
      <c r="CV732" s="1">
        <v>1</v>
      </c>
      <c r="CW732" s="1">
        <v>0</v>
      </c>
      <c r="CX732" s="1">
        <v>0</v>
      </c>
      <c r="CY732" s="1">
        <v>0</v>
      </c>
      <c r="CZ732" s="1">
        <v>0</v>
      </c>
      <c r="DA732" s="1">
        <v>0</v>
      </c>
      <c r="DB732" s="1">
        <v>2</v>
      </c>
      <c r="DC732" s="1">
        <v>0</v>
      </c>
      <c r="DE732" s="2"/>
      <c r="DF732" s="1" t="s">
        <v>1432</v>
      </c>
      <c r="DG732" s="1">
        <v>3</v>
      </c>
      <c r="DH732" s="1">
        <v>0</v>
      </c>
      <c r="DI732" s="1">
        <v>1</v>
      </c>
      <c r="DJ732" s="1">
        <v>1</v>
      </c>
      <c r="DK732" s="1">
        <v>0</v>
      </c>
      <c r="DL732" s="1">
        <v>10</v>
      </c>
      <c r="DM732" s="1">
        <v>0</v>
      </c>
      <c r="DN732" s="1">
        <v>1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2</v>
      </c>
      <c r="DU732" s="1">
        <v>0</v>
      </c>
    </row>
    <row r="733" spans="1:125" x14ac:dyDescent="0.2">
      <c r="A733" s="2" t="s">
        <v>1294</v>
      </c>
      <c r="B733" s="1" t="s">
        <v>819</v>
      </c>
      <c r="C733" s="1">
        <v>43</v>
      </c>
      <c r="D733" s="1">
        <v>1</v>
      </c>
      <c r="E733" s="1">
        <v>0</v>
      </c>
      <c r="F733" s="1">
        <v>1</v>
      </c>
      <c r="G733" s="1">
        <v>-2</v>
      </c>
      <c r="H733" s="1">
        <v>84</v>
      </c>
      <c r="I733" s="1">
        <v>33</v>
      </c>
      <c r="J733" s="1">
        <v>2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6</v>
      </c>
      <c r="Q733" s="1">
        <v>0.16700000000000001</v>
      </c>
      <c r="S733" s="1" t="s">
        <v>646</v>
      </c>
      <c r="T733" s="1" t="s">
        <v>815</v>
      </c>
      <c r="U733" s="1">
        <v>11</v>
      </c>
      <c r="V733" s="1">
        <v>1</v>
      </c>
      <c r="W733" s="1">
        <v>0</v>
      </c>
      <c r="X733" s="1">
        <v>1</v>
      </c>
      <c r="Y733" s="1">
        <v>-2</v>
      </c>
      <c r="Z733" s="1">
        <v>4</v>
      </c>
      <c r="AA733" s="1">
        <v>24</v>
      </c>
      <c r="AB733" s="1">
        <v>7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11</v>
      </c>
      <c r="AI733" s="1">
        <v>9.0999999999999998E-2</v>
      </c>
      <c r="AK733" s="2" t="s">
        <v>1295</v>
      </c>
      <c r="AL733" s="1" t="s">
        <v>809</v>
      </c>
      <c r="AM733" s="1">
        <v>7</v>
      </c>
      <c r="AN733" s="1">
        <v>1</v>
      </c>
      <c r="AO733" s="1">
        <v>1</v>
      </c>
      <c r="AP733" s="1">
        <v>2</v>
      </c>
      <c r="AQ733" s="1">
        <v>-6</v>
      </c>
      <c r="AR733" s="1">
        <v>7</v>
      </c>
      <c r="AS733" s="1">
        <v>4</v>
      </c>
      <c r="AT733" s="1">
        <v>2</v>
      </c>
      <c r="AU733" s="1">
        <v>1</v>
      </c>
      <c r="AV733" s="1">
        <v>0</v>
      </c>
      <c r="AW733" s="1">
        <v>0</v>
      </c>
      <c r="AX733" s="1">
        <v>0</v>
      </c>
      <c r="AY733" s="1">
        <v>0</v>
      </c>
      <c r="AZ733" s="1">
        <v>14</v>
      </c>
      <c r="BA733" s="1">
        <v>7.0999999999999994E-2</v>
      </c>
      <c r="BC733" s="2" t="s">
        <v>1296</v>
      </c>
      <c r="BD733" s="1" t="s">
        <v>825</v>
      </c>
      <c r="BE733" s="1">
        <v>2</v>
      </c>
      <c r="BF733" s="1">
        <v>0</v>
      </c>
      <c r="BG733" s="1">
        <v>1</v>
      </c>
      <c r="BH733" s="1">
        <v>1</v>
      </c>
      <c r="BI733" s="1">
        <v>2</v>
      </c>
      <c r="BJ733" s="1">
        <v>17</v>
      </c>
      <c r="BK733" s="1">
        <v>5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2</v>
      </c>
      <c r="BS733" s="1">
        <v>0</v>
      </c>
      <c r="BU733" s="2" t="s">
        <v>679</v>
      </c>
      <c r="BV733" s="1" t="s">
        <v>806</v>
      </c>
      <c r="BW733" s="1">
        <v>1</v>
      </c>
      <c r="BX733" s="1">
        <v>1</v>
      </c>
      <c r="BY733" s="1">
        <v>0</v>
      </c>
      <c r="BZ733" s="1">
        <v>1</v>
      </c>
      <c r="CA733" s="1">
        <v>1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1</v>
      </c>
      <c r="CK733" s="1">
        <v>1</v>
      </c>
      <c r="CL733" s="1" t="s">
        <v>797</v>
      </c>
      <c r="CM733" s="1" t="s">
        <v>891</v>
      </c>
      <c r="CN733" s="1" t="s">
        <v>815</v>
      </c>
      <c r="CO733" s="1">
        <v>14</v>
      </c>
      <c r="CP733" s="1">
        <v>0</v>
      </c>
      <c r="CQ733" s="1">
        <v>1</v>
      </c>
      <c r="CR733" s="1">
        <v>1</v>
      </c>
      <c r="CS733" s="1">
        <v>-3</v>
      </c>
      <c r="CT733" s="1">
        <v>26</v>
      </c>
      <c r="CU733" s="1">
        <v>15</v>
      </c>
      <c r="CV733" s="1">
        <v>20</v>
      </c>
      <c r="CW733" s="1">
        <v>0</v>
      </c>
      <c r="CX733" s="1">
        <v>0</v>
      </c>
      <c r="CY733" s="1">
        <v>0</v>
      </c>
      <c r="CZ733" s="1">
        <v>0</v>
      </c>
      <c r="DA733" s="1">
        <v>0</v>
      </c>
      <c r="DB733" s="1">
        <v>5</v>
      </c>
      <c r="DC733" s="1">
        <v>0</v>
      </c>
      <c r="DE733" s="2"/>
      <c r="DF733" s="1" t="s">
        <v>891</v>
      </c>
      <c r="DG733" s="1">
        <v>14</v>
      </c>
      <c r="DH733" s="1">
        <v>0</v>
      </c>
      <c r="DI733" s="1">
        <v>1</v>
      </c>
      <c r="DJ733" s="1">
        <v>1</v>
      </c>
      <c r="DK733" s="1">
        <v>-3</v>
      </c>
      <c r="DL733" s="1">
        <v>26</v>
      </c>
      <c r="DM733" s="1">
        <v>15</v>
      </c>
      <c r="DN733" s="1">
        <v>20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5</v>
      </c>
      <c r="DU733" s="1">
        <v>0</v>
      </c>
    </row>
    <row r="734" spans="1:125" x14ac:dyDescent="0.2">
      <c r="A734" s="2" t="s">
        <v>107</v>
      </c>
      <c r="B734" s="1" t="s">
        <v>820</v>
      </c>
      <c r="C734" s="1">
        <v>20</v>
      </c>
      <c r="D734" s="1">
        <v>0</v>
      </c>
      <c r="E734" s="1">
        <v>1</v>
      </c>
      <c r="F734" s="1">
        <v>1</v>
      </c>
      <c r="G734" s="1">
        <v>-3</v>
      </c>
      <c r="H734" s="1">
        <v>20</v>
      </c>
      <c r="I734" s="1">
        <v>20</v>
      </c>
      <c r="J734" s="1">
        <v>4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32</v>
      </c>
      <c r="Q734" s="1">
        <v>0</v>
      </c>
      <c r="S734" s="1" t="s">
        <v>511</v>
      </c>
      <c r="T734" s="1" t="s">
        <v>804</v>
      </c>
      <c r="U734" s="1">
        <v>4</v>
      </c>
      <c r="V734" s="1">
        <v>1</v>
      </c>
      <c r="W734" s="1">
        <v>0</v>
      </c>
      <c r="X734" s="1">
        <v>1</v>
      </c>
      <c r="Y734" s="1">
        <v>1</v>
      </c>
      <c r="Z734" s="1">
        <v>5</v>
      </c>
      <c r="AA734" s="1">
        <v>7</v>
      </c>
      <c r="AB734" s="1">
        <v>2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6</v>
      </c>
      <c r="AI734" s="1">
        <v>0.16700000000000001</v>
      </c>
      <c r="AK734" s="2" t="s">
        <v>952</v>
      </c>
      <c r="AL734" s="1" t="s">
        <v>802</v>
      </c>
      <c r="AM734" s="1">
        <v>3</v>
      </c>
      <c r="AN734" s="1">
        <v>0</v>
      </c>
      <c r="AO734" s="1">
        <v>2</v>
      </c>
      <c r="AP734" s="1">
        <v>2</v>
      </c>
      <c r="AQ734" s="1">
        <v>1</v>
      </c>
      <c r="AR734" s="1">
        <v>0</v>
      </c>
      <c r="AS734" s="1">
        <v>3</v>
      </c>
      <c r="AT734" s="1">
        <v>2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1</v>
      </c>
      <c r="BA734" s="1">
        <v>0</v>
      </c>
      <c r="BC734" s="2" t="s">
        <v>493</v>
      </c>
      <c r="BD734" s="1" t="s">
        <v>823</v>
      </c>
      <c r="BE734" s="1">
        <v>5</v>
      </c>
      <c r="BF734" s="1">
        <v>0</v>
      </c>
      <c r="BG734" s="1">
        <v>0</v>
      </c>
      <c r="BH734" s="1">
        <v>0</v>
      </c>
      <c r="BI734" s="1">
        <v>-2</v>
      </c>
      <c r="BJ734" s="1">
        <v>6</v>
      </c>
      <c r="BK734" s="1">
        <v>3</v>
      </c>
      <c r="BL734" s="1">
        <v>5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 t="s">
        <v>1231</v>
      </c>
      <c r="BU734" s="2" t="s">
        <v>538</v>
      </c>
      <c r="BV734" s="1" t="s">
        <v>829</v>
      </c>
      <c r="BW734" s="1">
        <v>9</v>
      </c>
      <c r="BX734" s="1">
        <v>0</v>
      </c>
      <c r="BY734" s="1">
        <v>1</v>
      </c>
      <c r="BZ734" s="1">
        <v>1</v>
      </c>
      <c r="CA734" s="1">
        <v>-2</v>
      </c>
      <c r="CB734" s="1">
        <v>7</v>
      </c>
      <c r="CC734" s="1">
        <v>23</v>
      </c>
      <c r="CD734" s="1">
        <v>5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5</v>
      </c>
      <c r="CK734" s="1">
        <v>0</v>
      </c>
      <c r="CL734" s="1" t="s">
        <v>797</v>
      </c>
      <c r="CM734" s="1" t="s">
        <v>1685</v>
      </c>
      <c r="CN734" s="1" t="s">
        <v>806</v>
      </c>
      <c r="CO734" s="1">
        <v>6</v>
      </c>
      <c r="CP734" s="1">
        <v>0</v>
      </c>
      <c r="CQ734" s="1">
        <v>1</v>
      </c>
      <c r="CR734" s="1">
        <v>1</v>
      </c>
      <c r="CS734" s="1">
        <v>1</v>
      </c>
      <c r="CT734" s="1">
        <v>0</v>
      </c>
      <c r="CU734" s="1">
        <v>7</v>
      </c>
      <c r="CV734" s="1">
        <v>1</v>
      </c>
      <c r="CW734" s="1">
        <v>0</v>
      </c>
      <c r="CX734" s="1">
        <v>0</v>
      </c>
      <c r="CY734" s="1">
        <v>0</v>
      </c>
      <c r="CZ734" s="1">
        <v>0</v>
      </c>
      <c r="DA734" s="1">
        <v>0</v>
      </c>
      <c r="DB734" s="1">
        <v>2</v>
      </c>
      <c r="DC734" s="1">
        <v>0</v>
      </c>
      <c r="DE734" s="2"/>
      <c r="DF734" s="1" t="s">
        <v>1685</v>
      </c>
      <c r="DG734" s="1">
        <v>6</v>
      </c>
      <c r="DH734" s="1">
        <v>0</v>
      </c>
      <c r="DI734" s="1">
        <v>1</v>
      </c>
      <c r="DJ734" s="1">
        <v>1</v>
      </c>
      <c r="DK734" s="1">
        <v>1</v>
      </c>
      <c r="DL734" s="1">
        <v>0</v>
      </c>
      <c r="DM734" s="1">
        <v>7</v>
      </c>
      <c r="DN734" s="1">
        <v>1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2</v>
      </c>
      <c r="DU734" s="1">
        <v>0</v>
      </c>
    </row>
    <row r="735" spans="1:125" x14ac:dyDescent="0.2">
      <c r="A735" s="2" t="s">
        <v>446</v>
      </c>
      <c r="B735" s="1" t="s">
        <v>813</v>
      </c>
      <c r="C735" s="1">
        <v>11</v>
      </c>
      <c r="D735" s="1">
        <v>1</v>
      </c>
      <c r="E735" s="1">
        <v>0</v>
      </c>
      <c r="F735" s="1">
        <v>1</v>
      </c>
      <c r="G735" s="1">
        <v>4</v>
      </c>
      <c r="H735" s="1">
        <v>4</v>
      </c>
      <c r="I735" s="1">
        <v>10</v>
      </c>
      <c r="J735" s="1">
        <v>1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13</v>
      </c>
      <c r="Q735" s="1">
        <v>7.6999999999999999E-2</v>
      </c>
      <c r="S735" s="1" t="s">
        <v>1297</v>
      </c>
      <c r="T735" s="1" t="s">
        <v>818</v>
      </c>
      <c r="U735" s="1">
        <v>4</v>
      </c>
      <c r="V735" s="1">
        <v>1</v>
      </c>
      <c r="W735" s="1">
        <v>0</v>
      </c>
      <c r="X735" s="1">
        <v>1</v>
      </c>
      <c r="Y735" s="1">
        <v>3</v>
      </c>
      <c r="Z735" s="1">
        <v>17</v>
      </c>
      <c r="AA735" s="1">
        <v>3</v>
      </c>
      <c r="AB735" s="1">
        <v>3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2</v>
      </c>
      <c r="AI735" s="1">
        <v>0.5</v>
      </c>
      <c r="AK735" s="2" t="s">
        <v>1005</v>
      </c>
      <c r="AL735" s="1" t="s">
        <v>809</v>
      </c>
      <c r="AM735" s="1">
        <v>8</v>
      </c>
      <c r="AN735" s="1">
        <v>1</v>
      </c>
      <c r="AO735" s="1">
        <v>1</v>
      </c>
      <c r="AP735" s="1">
        <v>2</v>
      </c>
      <c r="AQ735" s="1">
        <v>1</v>
      </c>
      <c r="AR735" s="1">
        <v>4</v>
      </c>
      <c r="AS735" s="1">
        <v>1</v>
      </c>
      <c r="AT735" s="1">
        <v>2</v>
      </c>
      <c r="AU735" s="1">
        <v>0</v>
      </c>
      <c r="AV735" s="1">
        <v>1</v>
      </c>
      <c r="AW735" s="1">
        <v>0</v>
      </c>
      <c r="AX735" s="1">
        <v>0</v>
      </c>
      <c r="AY735" s="1">
        <v>0</v>
      </c>
      <c r="AZ735" s="1">
        <v>4</v>
      </c>
      <c r="BA735" s="1">
        <v>0.25</v>
      </c>
      <c r="BC735" s="2" t="s">
        <v>276</v>
      </c>
      <c r="BD735" s="1" t="s">
        <v>809</v>
      </c>
      <c r="BE735" s="1">
        <v>1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2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 t="s">
        <v>1231</v>
      </c>
      <c r="BU735" s="2" t="s">
        <v>490</v>
      </c>
      <c r="BV735" s="1" t="s">
        <v>811</v>
      </c>
      <c r="BW735" s="1">
        <v>6</v>
      </c>
      <c r="BX735" s="1">
        <v>1</v>
      </c>
      <c r="BY735" s="1">
        <v>0</v>
      </c>
      <c r="BZ735" s="1">
        <v>1</v>
      </c>
      <c r="CA735" s="1">
        <v>1</v>
      </c>
      <c r="CB735" s="1">
        <v>22</v>
      </c>
      <c r="CC735" s="1">
        <v>7</v>
      </c>
      <c r="CD735" s="1">
        <v>1</v>
      </c>
      <c r="CE735" s="1">
        <v>0</v>
      </c>
      <c r="CF735" s="1">
        <v>0</v>
      </c>
      <c r="CG735" s="1">
        <v>0</v>
      </c>
      <c r="CH735" s="1">
        <v>0</v>
      </c>
      <c r="CI735" s="1">
        <v>1</v>
      </c>
      <c r="CJ735" s="1">
        <v>3</v>
      </c>
      <c r="CK735" s="1">
        <v>0.33300000000000002</v>
      </c>
      <c r="CL735" s="1" t="s">
        <v>797</v>
      </c>
      <c r="CM735" s="1" t="s">
        <v>997</v>
      </c>
      <c r="CN735" s="1" t="s">
        <v>806</v>
      </c>
      <c r="CO735" s="1">
        <v>31</v>
      </c>
      <c r="CP735" s="1">
        <v>0</v>
      </c>
      <c r="CQ735" s="1">
        <v>1</v>
      </c>
      <c r="CR735" s="1">
        <v>1</v>
      </c>
      <c r="CS735" s="1">
        <v>-12</v>
      </c>
      <c r="CT735" s="1">
        <v>13</v>
      </c>
      <c r="CU735" s="1">
        <v>51</v>
      </c>
      <c r="CV735" s="1">
        <v>54</v>
      </c>
      <c r="CW735" s="1">
        <v>0</v>
      </c>
      <c r="CX735" s="1">
        <v>0</v>
      </c>
      <c r="CY735" s="1">
        <v>0</v>
      </c>
      <c r="CZ735" s="1">
        <v>0</v>
      </c>
      <c r="DA735" s="1">
        <v>0</v>
      </c>
      <c r="DB735" s="1">
        <v>21</v>
      </c>
      <c r="DC735" s="1">
        <v>0</v>
      </c>
      <c r="DE735" s="2"/>
      <c r="DF735" s="1" t="s">
        <v>997</v>
      </c>
      <c r="DG735" s="1">
        <v>31</v>
      </c>
      <c r="DH735" s="1">
        <v>0</v>
      </c>
      <c r="DI735" s="1">
        <v>1</v>
      </c>
      <c r="DJ735" s="1">
        <v>1</v>
      </c>
      <c r="DK735" s="1">
        <v>-12</v>
      </c>
      <c r="DL735" s="1">
        <v>13</v>
      </c>
      <c r="DM735" s="1">
        <v>51</v>
      </c>
      <c r="DN735" s="1">
        <v>54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21</v>
      </c>
      <c r="DU735" s="1">
        <v>0</v>
      </c>
    </row>
    <row r="736" spans="1:125" x14ac:dyDescent="0.2">
      <c r="A736" s="2" t="s">
        <v>1298</v>
      </c>
      <c r="B736" s="1" t="s">
        <v>829</v>
      </c>
      <c r="C736" s="1">
        <v>1</v>
      </c>
      <c r="D736" s="1">
        <v>0</v>
      </c>
      <c r="E736" s="1">
        <v>1</v>
      </c>
      <c r="F736" s="1">
        <v>1</v>
      </c>
      <c r="G736" s="1">
        <v>1</v>
      </c>
      <c r="H736" s="1">
        <v>0</v>
      </c>
      <c r="I736" s="1">
        <v>1</v>
      </c>
      <c r="J736" s="1">
        <v>4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 t="s">
        <v>1231</v>
      </c>
      <c r="S736" s="1" t="s">
        <v>1299</v>
      </c>
      <c r="T736" s="1" t="s">
        <v>807</v>
      </c>
      <c r="U736" s="1">
        <v>8</v>
      </c>
      <c r="V736" s="1">
        <v>0</v>
      </c>
      <c r="W736" s="1">
        <v>1</v>
      </c>
      <c r="X736" s="1">
        <v>1</v>
      </c>
      <c r="Y736" s="1">
        <v>0</v>
      </c>
      <c r="Z736" s="1">
        <v>4</v>
      </c>
      <c r="AA736" s="1">
        <v>6</v>
      </c>
      <c r="AB736" s="1">
        <v>3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7</v>
      </c>
      <c r="AI736" s="1">
        <v>0</v>
      </c>
      <c r="AK736" s="2" t="s">
        <v>350</v>
      </c>
      <c r="AL736" s="1" t="s">
        <v>825</v>
      </c>
      <c r="AM736" s="1">
        <v>15</v>
      </c>
      <c r="AN736" s="1">
        <v>0</v>
      </c>
      <c r="AO736" s="1">
        <v>2</v>
      </c>
      <c r="AP736" s="1">
        <v>2</v>
      </c>
      <c r="AQ736" s="1">
        <v>0</v>
      </c>
      <c r="AR736" s="1">
        <v>2</v>
      </c>
      <c r="AS736" s="1">
        <v>47</v>
      </c>
      <c r="AT736" s="1">
        <v>3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26</v>
      </c>
      <c r="BA736" s="1">
        <v>0</v>
      </c>
      <c r="BC736" s="2" t="s">
        <v>635</v>
      </c>
      <c r="BD736" s="1" t="s">
        <v>800</v>
      </c>
      <c r="BE736" s="1">
        <v>22</v>
      </c>
      <c r="BF736" s="1">
        <v>0</v>
      </c>
      <c r="BG736" s="1">
        <v>0</v>
      </c>
      <c r="BH736" s="1">
        <v>0</v>
      </c>
      <c r="BI736" s="1">
        <v>-13</v>
      </c>
      <c r="BJ736" s="1">
        <v>16</v>
      </c>
      <c r="BK736" s="1">
        <v>49</v>
      </c>
      <c r="BL736" s="1">
        <v>28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13</v>
      </c>
      <c r="BS736" s="1">
        <v>0</v>
      </c>
      <c r="BU736" s="2" t="s">
        <v>497</v>
      </c>
      <c r="BV736" s="1" t="s">
        <v>795</v>
      </c>
      <c r="BW736" s="1">
        <v>9</v>
      </c>
      <c r="BX736" s="1">
        <v>0</v>
      </c>
      <c r="BY736" s="1">
        <v>1</v>
      </c>
      <c r="BZ736" s="1">
        <v>1</v>
      </c>
      <c r="CA736" s="1">
        <v>-4</v>
      </c>
      <c r="CB736" s="1">
        <v>0</v>
      </c>
      <c r="CC736" s="1">
        <v>10</v>
      </c>
      <c r="CD736" s="1">
        <v>7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9</v>
      </c>
      <c r="CK736" s="1">
        <v>0</v>
      </c>
      <c r="CL736" s="1" t="s">
        <v>797</v>
      </c>
      <c r="CM736" s="1" t="s">
        <v>1264</v>
      </c>
      <c r="CN736" s="1" t="s">
        <v>798</v>
      </c>
      <c r="CO736" s="1">
        <v>12</v>
      </c>
      <c r="CP736" s="1">
        <v>0</v>
      </c>
      <c r="CQ736" s="1">
        <v>1</v>
      </c>
      <c r="CR736" s="1">
        <v>1</v>
      </c>
      <c r="CS736" s="1">
        <v>2</v>
      </c>
      <c r="CT736" s="1">
        <v>2</v>
      </c>
      <c r="CU736" s="1">
        <v>16</v>
      </c>
      <c r="CV736" s="1">
        <v>10</v>
      </c>
      <c r="CW736" s="1">
        <v>0</v>
      </c>
      <c r="CX736" s="1">
        <v>0</v>
      </c>
      <c r="CY736" s="1">
        <v>0</v>
      </c>
      <c r="CZ736" s="1">
        <v>0</v>
      </c>
      <c r="DA736" s="1">
        <v>0</v>
      </c>
      <c r="DB736" s="1">
        <v>8</v>
      </c>
      <c r="DC736" s="1">
        <v>0</v>
      </c>
      <c r="DE736" s="2"/>
      <c r="DF736" s="1" t="s">
        <v>1264</v>
      </c>
      <c r="DG736" s="1">
        <v>12</v>
      </c>
      <c r="DH736" s="1">
        <v>0</v>
      </c>
      <c r="DI736" s="1">
        <v>1</v>
      </c>
      <c r="DJ736" s="1">
        <v>1</v>
      </c>
      <c r="DK736" s="1">
        <v>2</v>
      </c>
      <c r="DL736" s="1">
        <v>2</v>
      </c>
      <c r="DM736" s="1">
        <v>16</v>
      </c>
      <c r="DN736" s="1">
        <v>10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8</v>
      </c>
      <c r="DU736" s="1">
        <v>0</v>
      </c>
    </row>
    <row r="737" spans="1:125" x14ac:dyDescent="0.2">
      <c r="A737" s="2" t="s">
        <v>1042</v>
      </c>
      <c r="B737" s="1" t="s">
        <v>815</v>
      </c>
      <c r="C737" s="1">
        <v>3</v>
      </c>
      <c r="D737" s="1">
        <v>0</v>
      </c>
      <c r="E737" s="1">
        <v>1</v>
      </c>
      <c r="F737" s="1">
        <v>1</v>
      </c>
      <c r="G737" s="1">
        <v>2</v>
      </c>
      <c r="H737" s="1">
        <v>8</v>
      </c>
      <c r="I737" s="1">
        <v>2</v>
      </c>
      <c r="J737" s="1">
        <v>5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4</v>
      </c>
      <c r="Q737" s="1">
        <v>0</v>
      </c>
      <c r="S737" s="1" t="s">
        <v>632</v>
      </c>
      <c r="T737" s="1" t="s">
        <v>825</v>
      </c>
      <c r="U737" s="1">
        <v>4</v>
      </c>
      <c r="V737" s="1">
        <v>0</v>
      </c>
      <c r="W737" s="1">
        <v>1</v>
      </c>
      <c r="X737" s="1">
        <v>1</v>
      </c>
      <c r="Y737" s="1">
        <v>3</v>
      </c>
      <c r="Z737" s="1">
        <v>0</v>
      </c>
      <c r="AA737" s="1">
        <v>4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6</v>
      </c>
      <c r="AI737" s="1">
        <v>0</v>
      </c>
      <c r="AK737" s="2" t="s">
        <v>962</v>
      </c>
      <c r="AL737" s="1" t="s">
        <v>829</v>
      </c>
      <c r="AM737" s="1">
        <v>35</v>
      </c>
      <c r="AN737" s="1">
        <v>1</v>
      </c>
      <c r="AO737" s="1">
        <v>1</v>
      </c>
      <c r="AP737" s="1">
        <v>2</v>
      </c>
      <c r="AQ737" s="1">
        <v>-8</v>
      </c>
      <c r="AR737" s="1">
        <v>14</v>
      </c>
      <c r="AS737" s="1">
        <v>53</v>
      </c>
      <c r="AT737" s="1">
        <v>14</v>
      </c>
      <c r="AU737" s="1">
        <v>0</v>
      </c>
      <c r="AV737" s="1">
        <v>0</v>
      </c>
      <c r="AW737" s="1">
        <v>0</v>
      </c>
      <c r="AX737" s="1">
        <v>0</v>
      </c>
      <c r="AY737" s="1">
        <v>1</v>
      </c>
      <c r="AZ737" s="1">
        <v>41</v>
      </c>
      <c r="BA737" s="1">
        <v>2.4E-2</v>
      </c>
      <c r="BC737" s="2" t="s">
        <v>1300</v>
      </c>
      <c r="BD737" s="1" t="s">
        <v>805</v>
      </c>
      <c r="BE737" s="1">
        <v>2</v>
      </c>
      <c r="BF737" s="1">
        <v>0</v>
      </c>
      <c r="BG737" s="1">
        <v>0</v>
      </c>
      <c r="BH737" s="1">
        <v>0</v>
      </c>
      <c r="BI737" s="1">
        <v>-3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3</v>
      </c>
      <c r="BS737" s="1">
        <v>0</v>
      </c>
      <c r="BU737" s="2" t="s">
        <v>496</v>
      </c>
      <c r="BV737" s="1" t="s">
        <v>815</v>
      </c>
      <c r="BW737" s="1">
        <v>13</v>
      </c>
      <c r="BX737" s="1">
        <v>0</v>
      </c>
      <c r="BY737" s="1">
        <v>1</v>
      </c>
      <c r="BZ737" s="1">
        <v>1</v>
      </c>
      <c r="CA737" s="1">
        <v>1</v>
      </c>
      <c r="CB737" s="1">
        <v>23</v>
      </c>
      <c r="CC737" s="1">
        <v>13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6</v>
      </c>
      <c r="CK737" s="1">
        <v>0</v>
      </c>
      <c r="CL737" s="1" t="s">
        <v>797</v>
      </c>
      <c r="CM737" s="1" t="s">
        <v>1049</v>
      </c>
      <c r="CN737" s="1" t="s">
        <v>819</v>
      </c>
      <c r="CO737" s="1">
        <v>1</v>
      </c>
      <c r="CP737" s="1">
        <v>0</v>
      </c>
      <c r="CQ737" s="1">
        <v>1</v>
      </c>
      <c r="CR737" s="1">
        <v>1</v>
      </c>
      <c r="CS737" s="1">
        <v>-1</v>
      </c>
      <c r="CT737" s="1">
        <v>0</v>
      </c>
      <c r="CU737" s="1">
        <v>1</v>
      </c>
      <c r="CV737" s="1">
        <v>1</v>
      </c>
      <c r="CW737" s="1">
        <v>0</v>
      </c>
      <c r="CX737" s="1">
        <v>0</v>
      </c>
      <c r="CY737" s="1">
        <v>0</v>
      </c>
      <c r="CZ737" s="1">
        <v>0</v>
      </c>
      <c r="DA737" s="1">
        <v>0</v>
      </c>
      <c r="DB737" s="1">
        <v>0</v>
      </c>
      <c r="DC737" s="1" t="s">
        <v>1231</v>
      </c>
      <c r="DE737" s="2"/>
      <c r="DF737" s="1" t="s">
        <v>1049</v>
      </c>
      <c r="DG737" s="1">
        <v>1</v>
      </c>
      <c r="DH737" s="1">
        <v>0</v>
      </c>
      <c r="DI737" s="1">
        <v>1</v>
      </c>
      <c r="DJ737" s="1">
        <v>1</v>
      </c>
      <c r="DK737" s="1">
        <v>-1</v>
      </c>
      <c r="DL737" s="1">
        <v>0</v>
      </c>
      <c r="DM737" s="1">
        <v>1</v>
      </c>
      <c r="DN737" s="1">
        <v>1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 t="s">
        <v>1231</v>
      </c>
    </row>
    <row r="738" spans="1:125" x14ac:dyDescent="0.2">
      <c r="A738" s="2" t="s">
        <v>646</v>
      </c>
      <c r="B738" s="1" t="s">
        <v>815</v>
      </c>
      <c r="C738" s="1">
        <v>11</v>
      </c>
      <c r="D738" s="1">
        <v>1</v>
      </c>
      <c r="E738" s="1">
        <v>0</v>
      </c>
      <c r="F738" s="1">
        <v>1</v>
      </c>
      <c r="G738" s="1">
        <v>1</v>
      </c>
      <c r="H738" s="1">
        <v>2</v>
      </c>
      <c r="I738" s="1">
        <v>27</v>
      </c>
      <c r="J738" s="1">
        <v>4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8</v>
      </c>
      <c r="Q738" s="1">
        <v>0.125</v>
      </c>
      <c r="S738" s="1" t="s">
        <v>874</v>
      </c>
      <c r="T738" s="1" t="s">
        <v>821</v>
      </c>
      <c r="U738" s="1">
        <v>13</v>
      </c>
      <c r="V738" s="1">
        <v>0</v>
      </c>
      <c r="W738" s="1">
        <v>1</v>
      </c>
      <c r="X738" s="1">
        <v>1</v>
      </c>
      <c r="Y738" s="1">
        <v>-6</v>
      </c>
      <c r="Z738" s="1">
        <v>0</v>
      </c>
      <c r="AA738" s="1">
        <v>19</v>
      </c>
      <c r="AB738" s="1">
        <v>3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12</v>
      </c>
      <c r="AI738" s="1">
        <v>0</v>
      </c>
      <c r="AK738" s="2" t="s">
        <v>601</v>
      </c>
      <c r="AL738" s="1" t="s">
        <v>807</v>
      </c>
      <c r="AM738" s="1">
        <v>62</v>
      </c>
      <c r="AN738" s="1">
        <v>1</v>
      </c>
      <c r="AO738" s="1">
        <v>0</v>
      </c>
      <c r="AP738" s="1">
        <v>1</v>
      </c>
      <c r="AQ738" s="1">
        <v>-5</v>
      </c>
      <c r="AR738" s="1">
        <v>121</v>
      </c>
      <c r="AS738" s="1">
        <v>96</v>
      </c>
      <c r="AT738" s="1">
        <v>20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27</v>
      </c>
      <c r="BA738" s="1">
        <v>3.6999999999999998E-2</v>
      </c>
      <c r="BC738" s="2" t="s">
        <v>1301</v>
      </c>
      <c r="BD738" s="1" t="s">
        <v>799</v>
      </c>
      <c r="BE738" s="1">
        <v>1</v>
      </c>
      <c r="BF738" s="1">
        <v>0</v>
      </c>
      <c r="BG738" s="1">
        <v>0</v>
      </c>
      <c r="BH738" s="1">
        <v>0</v>
      </c>
      <c r="BI738" s="1">
        <v>-1</v>
      </c>
      <c r="BJ738" s="1">
        <v>0</v>
      </c>
      <c r="BK738" s="1">
        <v>0</v>
      </c>
      <c r="BL738" s="1">
        <v>1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 t="s">
        <v>1231</v>
      </c>
      <c r="BU738" s="2" t="s">
        <v>1302</v>
      </c>
      <c r="BV738" s="1" t="s">
        <v>815</v>
      </c>
      <c r="BW738" s="1">
        <v>1</v>
      </c>
      <c r="BX738" s="1">
        <v>0</v>
      </c>
      <c r="BY738" s="1">
        <v>1</v>
      </c>
      <c r="BZ738" s="1">
        <v>1</v>
      </c>
      <c r="CA738" s="1">
        <v>3</v>
      </c>
      <c r="CB738" s="1">
        <v>0</v>
      </c>
      <c r="CC738" s="1">
        <v>1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 t="s">
        <v>1231</v>
      </c>
      <c r="CL738" s="1" t="s">
        <v>797</v>
      </c>
      <c r="CM738" s="1" t="s">
        <v>598</v>
      </c>
      <c r="CN738" s="1" t="s">
        <v>815</v>
      </c>
      <c r="CO738" s="1">
        <v>4</v>
      </c>
      <c r="CP738" s="1">
        <v>0</v>
      </c>
      <c r="CQ738" s="1">
        <v>1</v>
      </c>
      <c r="CR738" s="1">
        <v>1</v>
      </c>
      <c r="CS738" s="1">
        <v>-3</v>
      </c>
      <c r="CT738" s="1">
        <v>2</v>
      </c>
      <c r="CU738" s="1">
        <v>1</v>
      </c>
      <c r="CV738" s="1">
        <v>2</v>
      </c>
      <c r="CW738" s="1">
        <v>0</v>
      </c>
      <c r="CX738" s="1">
        <v>0</v>
      </c>
      <c r="CY738" s="1">
        <v>0</v>
      </c>
      <c r="CZ738" s="1">
        <v>0</v>
      </c>
      <c r="DA738" s="1">
        <v>0</v>
      </c>
      <c r="DB738" s="1">
        <v>3</v>
      </c>
      <c r="DC738" s="1">
        <v>0</v>
      </c>
      <c r="DE738" s="2"/>
      <c r="DF738" s="1" t="s">
        <v>598</v>
      </c>
      <c r="DG738" s="1">
        <v>4</v>
      </c>
      <c r="DH738" s="1">
        <v>0</v>
      </c>
      <c r="DI738" s="1">
        <v>1</v>
      </c>
      <c r="DJ738" s="1">
        <v>1</v>
      </c>
      <c r="DK738" s="1">
        <v>-3</v>
      </c>
      <c r="DL738" s="1">
        <v>2</v>
      </c>
      <c r="DM738" s="1">
        <v>1</v>
      </c>
      <c r="DN738" s="1">
        <v>2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3</v>
      </c>
      <c r="DU738" s="1">
        <v>0</v>
      </c>
    </row>
    <row r="739" spans="1:125" x14ac:dyDescent="0.2">
      <c r="A739" s="2" t="s">
        <v>650</v>
      </c>
      <c r="B739" s="1" t="s">
        <v>795</v>
      </c>
      <c r="C739" s="1">
        <v>22</v>
      </c>
      <c r="D739" s="1">
        <v>0</v>
      </c>
      <c r="E739" s="1">
        <v>1</v>
      </c>
      <c r="F739" s="1">
        <v>1</v>
      </c>
      <c r="G739" s="1">
        <v>-3</v>
      </c>
      <c r="H739" s="1">
        <v>24</v>
      </c>
      <c r="I739" s="1">
        <v>12</v>
      </c>
      <c r="J739" s="1">
        <v>3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3</v>
      </c>
      <c r="Q739" s="1">
        <v>0</v>
      </c>
      <c r="S739" s="1" t="s">
        <v>1303</v>
      </c>
      <c r="T739" s="1" t="s">
        <v>818</v>
      </c>
      <c r="U739" s="1">
        <v>11</v>
      </c>
      <c r="V739" s="1">
        <v>1</v>
      </c>
      <c r="W739" s="1">
        <v>0</v>
      </c>
      <c r="X739" s="1">
        <v>1</v>
      </c>
      <c r="Y739" s="1">
        <v>-3</v>
      </c>
      <c r="Z739" s="1">
        <v>16</v>
      </c>
      <c r="AA739" s="1">
        <v>10</v>
      </c>
      <c r="AB739" s="1">
        <v>7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4</v>
      </c>
      <c r="AI739" s="1">
        <v>0.25</v>
      </c>
      <c r="AK739" s="2" t="s">
        <v>578</v>
      </c>
      <c r="AL739" s="1" t="s">
        <v>809</v>
      </c>
      <c r="AM739" s="1">
        <v>3</v>
      </c>
      <c r="AN739" s="1">
        <v>0</v>
      </c>
      <c r="AO739" s="1">
        <v>1</v>
      </c>
      <c r="AP739" s="1">
        <v>1</v>
      </c>
      <c r="AQ739" s="1">
        <v>0</v>
      </c>
      <c r="AR739" s="1">
        <v>2</v>
      </c>
      <c r="AS739" s="1">
        <v>5</v>
      </c>
      <c r="AT739" s="1">
        <v>1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 t="s">
        <v>1231</v>
      </c>
      <c r="BC739" s="2" t="s">
        <v>1304</v>
      </c>
      <c r="BD739" s="1" t="s">
        <v>821</v>
      </c>
      <c r="BE739" s="1">
        <v>3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2</v>
      </c>
      <c r="BL739" s="1">
        <v>1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 t="s">
        <v>1231</v>
      </c>
      <c r="BU739" s="2" t="s">
        <v>557</v>
      </c>
      <c r="BV739" s="1" t="s">
        <v>799</v>
      </c>
      <c r="BW739" s="1">
        <v>13</v>
      </c>
      <c r="BX739" s="1">
        <v>0</v>
      </c>
      <c r="BY739" s="1">
        <v>1</v>
      </c>
      <c r="BZ739" s="1">
        <v>1</v>
      </c>
      <c r="CA739" s="1">
        <v>-4</v>
      </c>
      <c r="CB739" s="1">
        <v>4</v>
      </c>
      <c r="CC739" s="1">
        <v>10</v>
      </c>
      <c r="CD739" s="1">
        <v>16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12</v>
      </c>
      <c r="CK739" s="1">
        <v>0</v>
      </c>
      <c r="CL739" s="1" t="s">
        <v>797</v>
      </c>
      <c r="CM739" s="1" t="s">
        <v>1686</v>
      </c>
      <c r="CN739" s="1" t="s">
        <v>811</v>
      </c>
      <c r="CO739" s="1">
        <v>2</v>
      </c>
      <c r="CP739" s="1">
        <v>1</v>
      </c>
      <c r="CQ739" s="1">
        <v>0</v>
      </c>
      <c r="CR739" s="1">
        <v>1</v>
      </c>
      <c r="CS739" s="1">
        <v>-1</v>
      </c>
      <c r="CT739" s="1">
        <v>0</v>
      </c>
      <c r="CU739" s="1">
        <v>3</v>
      </c>
      <c r="CV739" s="1">
        <v>0</v>
      </c>
      <c r="CW739" s="1">
        <v>0</v>
      </c>
      <c r="CX739" s="1">
        <v>0</v>
      </c>
      <c r="CY739" s="1">
        <v>0</v>
      </c>
      <c r="CZ739" s="1">
        <v>0</v>
      </c>
      <c r="DA739" s="1">
        <v>1</v>
      </c>
      <c r="DB739" s="1">
        <v>8</v>
      </c>
      <c r="DC739" s="1">
        <v>0.125</v>
      </c>
      <c r="DE739" s="2"/>
      <c r="DF739" s="1" t="s">
        <v>1686</v>
      </c>
      <c r="DG739" s="1">
        <v>2</v>
      </c>
      <c r="DH739" s="1">
        <v>1</v>
      </c>
      <c r="DI739" s="1">
        <v>0</v>
      </c>
      <c r="DJ739" s="1">
        <v>1</v>
      </c>
      <c r="DK739" s="1">
        <v>-1</v>
      </c>
      <c r="DL739" s="1">
        <v>0</v>
      </c>
      <c r="DM739" s="1">
        <v>3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1</v>
      </c>
      <c r="DT739" s="1">
        <v>8</v>
      </c>
      <c r="DU739" s="1">
        <v>0.125</v>
      </c>
    </row>
    <row r="740" spans="1:125" x14ac:dyDescent="0.2">
      <c r="A740" s="2" t="s">
        <v>1305</v>
      </c>
      <c r="B740" s="1" t="s">
        <v>816</v>
      </c>
      <c r="C740" s="1">
        <v>3</v>
      </c>
      <c r="D740" s="1">
        <v>1</v>
      </c>
      <c r="E740" s="1">
        <v>0</v>
      </c>
      <c r="F740" s="1">
        <v>1</v>
      </c>
      <c r="G740" s="1">
        <v>-2</v>
      </c>
      <c r="H740" s="1">
        <v>0</v>
      </c>
      <c r="I740" s="1">
        <v>2</v>
      </c>
      <c r="J740" s="1">
        <v>3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5</v>
      </c>
      <c r="Q740" s="1">
        <v>0.2</v>
      </c>
      <c r="S740" s="1" t="s">
        <v>1306</v>
      </c>
      <c r="T740" s="1" t="s">
        <v>814</v>
      </c>
      <c r="U740" s="1">
        <v>5</v>
      </c>
      <c r="V740" s="1">
        <v>0</v>
      </c>
      <c r="W740" s="1">
        <v>1</v>
      </c>
      <c r="X740" s="1">
        <v>1</v>
      </c>
      <c r="Y740" s="1">
        <v>-1</v>
      </c>
      <c r="Z740" s="1">
        <v>0</v>
      </c>
      <c r="AA740" s="1">
        <v>1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6</v>
      </c>
      <c r="AI740" s="1">
        <v>0</v>
      </c>
      <c r="AK740" s="2" t="s">
        <v>627</v>
      </c>
      <c r="AL740" s="1" t="s">
        <v>823</v>
      </c>
      <c r="AM740" s="1">
        <v>9</v>
      </c>
      <c r="AN740" s="1">
        <v>1</v>
      </c>
      <c r="AO740" s="1">
        <v>0</v>
      </c>
      <c r="AP740" s="1">
        <v>1</v>
      </c>
      <c r="AQ740" s="1">
        <v>-2</v>
      </c>
      <c r="AR740" s="1">
        <v>8</v>
      </c>
      <c r="AS740" s="1">
        <v>11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18</v>
      </c>
      <c r="BA740" s="1">
        <v>5.6000000000000001E-2</v>
      </c>
      <c r="BC740" s="2" t="s">
        <v>1307</v>
      </c>
      <c r="BD740" s="1" t="s">
        <v>817</v>
      </c>
      <c r="BE740" s="1">
        <v>7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7</v>
      </c>
      <c r="BL740" s="1">
        <v>8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8</v>
      </c>
      <c r="BS740" s="1">
        <v>0</v>
      </c>
      <c r="BU740" s="2" t="s">
        <v>1039</v>
      </c>
      <c r="BV740" s="1" t="s">
        <v>809</v>
      </c>
      <c r="BW740" s="1">
        <v>15</v>
      </c>
      <c r="BX740" s="1">
        <v>0</v>
      </c>
      <c r="BY740" s="1">
        <v>1</v>
      </c>
      <c r="BZ740" s="1">
        <v>1</v>
      </c>
      <c r="CA740" s="1">
        <v>-3</v>
      </c>
      <c r="CB740" s="1">
        <v>9</v>
      </c>
      <c r="CC740" s="1">
        <v>17</v>
      </c>
      <c r="CD740" s="1">
        <v>15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6</v>
      </c>
      <c r="CK740" s="1">
        <v>0</v>
      </c>
      <c r="CL740" s="1" t="s">
        <v>797</v>
      </c>
      <c r="CM740" s="1" t="s">
        <v>1366</v>
      </c>
      <c r="CN740" s="1" t="s">
        <v>795</v>
      </c>
      <c r="CO740" s="1">
        <v>8</v>
      </c>
      <c r="CP740" s="1">
        <v>1</v>
      </c>
      <c r="CQ740" s="1">
        <v>0</v>
      </c>
      <c r="CR740" s="1">
        <v>1</v>
      </c>
      <c r="CS740" s="1">
        <v>0</v>
      </c>
      <c r="CT740" s="1">
        <v>2</v>
      </c>
      <c r="CU740" s="1">
        <v>11</v>
      </c>
      <c r="CV740" s="1">
        <v>9</v>
      </c>
      <c r="CW740" s="1">
        <v>0</v>
      </c>
      <c r="CX740" s="1">
        <v>0</v>
      </c>
      <c r="CY740" s="1">
        <v>0</v>
      </c>
      <c r="CZ740" s="1">
        <v>0</v>
      </c>
      <c r="DA740" s="1">
        <v>0</v>
      </c>
      <c r="DB740" s="1">
        <v>4</v>
      </c>
      <c r="DC740" s="1">
        <v>0.25</v>
      </c>
      <c r="DE740" s="2"/>
      <c r="DF740" s="1" t="s">
        <v>1366</v>
      </c>
      <c r="DG740" s="1">
        <v>8</v>
      </c>
      <c r="DH740" s="1">
        <v>1</v>
      </c>
      <c r="DI740" s="1">
        <v>0</v>
      </c>
      <c r="DJ740" s="1">
        <v>1</v>
      </c>
      <c r="DK740" s="1">
        <v>0</v>
      </c>
      <c r="DL740" s="1">
        <v>2</v>
      </c>
      <c r="DM740" s="1">
        <v>11</v>
      </c>
      <c r="DN740" s="1">
        <v>9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4</v>
      </c>
      <c r="DU740" s="1">
        <v>0.25</v>
      </c>
    </row>
    <row r="741" spans="1:125" x14ac:dyDescent="0.2">
      <c r="A741" s="2" t="s">
        <v>1308</v>
      </c>
      <c r="B741" s="1" t="s">
        <v>815</v>
      </c>
      <c r="C741" s="1">
        <v>7</v>
      </c>
      <c r="D741" s="1">
        <v>1</v>
      </c>
      <c r="E741" s="1">
        <v>0</v>
      </c>
      <c r="F741" s="1">
        <v>1</v>
      </c>
      <c r="G741" s="1">
        <v>-3</v>
      </c>
      <c r="H741" s="1">
        <v>9</v>
      </c>
      <c r="I741" s="1">
        <v>7</v>
      </c>
      <c r="J741" s="1">
        <v>5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6</v>
      </c>
      <c r="Q741" s="1">
        <v>0.16700000000000001</v>
      </c>
      <c r="S741" s="1" t="s">
        <v>719</v>
      </c>
      <c r="T741" s="1" t="s">
        <v>816</v>
      </c>
      <c r="U741" s="1">
        <v>11</v>
      </c>
      <c r="V741" s="1">
        <v>0</v>
      </c>
      <c r="W741" s="1">
        <v>1</v>
      </c>
      <c r="X741" s="1">
        <v>1</v>
      </c>
      <c r="Y741" s="1">
        <v>-2</v>
      </c>
      <c r="Z741" s="1">
        <v>0</v>
      </c>
      <c r="AA741" s="1">
        <v>22</v>
      </c>
      <c r="AB741" s="1">
        <v>2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8</v>
      </c>
      <c r="AI741" s="1">
        <v>0</v>
      </c>
      <c r="AK741" s="2" t="s">
        <v>503</v>
      </c>
      <c r="AL741" s="1" t="s">
        <v>801</v>
      </c>
      <c r="AM741" s="1">
        <v>5</v>
      </c>
      <c r="AN741" s="1">
        <v>1</v>
      </c>
      <c r="AO741" s="1">
        <v>0</v>
      </c>
      <c r="AP741" s="1">
        <v>1</v>
      </c>
      <c r="AQ741" s="1">
        <v>2</v>
      </c>
      <c r="AR741" s="1">
        <v>2</v>
      </c>
      <c r="AS741" s="1">
        <v>4</v>
      </c>
      <c r="AT741" s="1">
        <v>3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1</v>
      </c>
      <c r="BA741" s="1">
        <v>1</v>
      </c>
      <c r="BC741" s="2" t="s">
        <v>482</v>
      </c>
      <c r="BD741" s="1" t="s">
        <v>812</v>
      </c>
      <c r="BE741" s="1">
        <v>1</v>
      </c>
      <c r="BF741" s="1">
        <v>0</v>
      </c>
      <c r="BG741" s="1">
        <v>0</v>
      </c>
      <c r="BH741" s="1">
        <v>0</v>
      </c>
      <c r="BI741" s="1">
        <v>1</v>
      </c>
      <c r="BJ741" s="1">
        <v>0</v>
      </c>
      <c r="BK741" s="1">
        <v>2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 t="s">
        <v>1231</v>
      </c>
      <c r="BU741" s="2" t="s">
        <v>493</v>
      </c>
      <c r="BV741" s="1" t="s">
        <v>823</v>
      </c>
      <c r="BW741" s="1">
        <v>6</v>
      </c>
      <c r="BX741" s="1">
        <v>0</v>
      </c>
      <c r="BY741" s="1">
        <v>1</v>
      </c>
      <c r="BZ741" s="1">
        <v>1</v>
      </c>
      <c r="CA741" s="1">
        <v>1</v>
      </c>
      <c r="CB741" s="1">
        <v>0</v>
      </c>
      <c r="CC741" s="1">
        <v>9</v>
      </c>
      <c r="CD741" s="1">
        <v>1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6</v>
      </c>
      <c r="CK741" s="1">
        <v>0</v>
      </c>
      <c r="CL741" s="1" t="s">
        <v>797</v>
      </c>
      <c r="CM741" s="1" t="s">
        <v>1394</v>
      </c>
      <c r="CN741" s="1" t="s">
        <v>799</v>
      </c>
      <c r="CO741" s="1">
        <v>10</v>
      </c>
      <c r="CP741" s="1">
        <v>0</v>
      </c>
      <c r="CQ741" s="1">
        <v>1</v>
      </c>
      <c r="CR741" s="1">
        <v>1</v>
      </c>
      <c r="CS741" s="1">
        <v>2</v>
      </c>
      <c r="CT741" s="1">
        <v>0</v>
      </c>
      <c r="CU741" s="1">
        <v>12</v>
      </c>
      <c r="CV741" s="1">
        <v>2</v>
      </c>
      <c r="CW741" s="1">
        <v>0</v>
      </c>
      <c r="CX741" s="1">
        <v>0</v>
      </c>
      <c r="CY741" s="1">
        <v>0</v>
      </c>
      <c r="CZ741" s="1">
        <v>0</v>
      </c>
      <c r="DA741" s="1">
        <v>0</v>
      </c>
      <c r="DB741" s="1">
        <v>5</v>
      </c>
      <c r="DC741" s="1">
        <v>0</v>
      </c>
      <c r="DE741" s="2"/>
      <c r="DF741" s="1" t="s">
        <v>1394</v>
      </c>
      <c r="DG741" s="1">
        <v>10</v>
      </c>
      <c r="DH741" s="1">
        <v>0</v>
      </c>
      <c r="DI741" s="1">
        <v>1</v>
      </c>
      <c r="DJ741" s="1">
        <v>1</v>
      </c>
      <c r="DK741" s="1">
        <v>2</v>
      </c>
      <c r="DL741" s="1">
        <v>0</v>
      </c>
      <c r="DM741" s="1">
        <v>12</v>
      </c>
      <c r="DN741" s="1">
        <v>2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5</v>
      </c>
      <c r="DU741" s="1">
        <v>0</v>
      </c>
    </row>
    <row r="742" spans="1:125" x14ac:dyDescent="0.2">
      <c r="A742" s="2" t="s">
        <v>1309</v>
      </c>
      <c r="B742" s="1" t="s">
        <v>812</v>
      </c>
      <c r="C742" s="1">
        <v>40</v>
      </c>
      <c r="D742" s="1">
        <v>0</v>
      </c>
      <c r="E742" s="1">
        <v>1</v>
      </c>
      <c r="F742" s="1">
        <v>1</v>
      </c>
      <c r="G742" s="1">
        <v>-5</v>
      </c>
      <c r="H742" s="1">
        <v>66</v>
      </c>
      <c r="I742" s="1">
        <v>58</v>
      </c>
      <c r="J742" s="1">
        <v>4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26</v>
      </c>
      <c r="Q742" s="1">
        <v>0</v>
      </c>
      <c r="S742" s="1" t="s">
        <v>885</v>
      </c>
      <c r="T742" s="1" t="s">
        <v>818</v>
      </c>
      <c r="U742" s="1">
        <v>21</v>
      </c>
      <c r="V742" s="1">
        <v>0</v>
      </c>
      <c r="W742" s="1">
        <v>1</v>
      </c>
      <c r="X742" s="1">
        <v>1</v>
      </c>
      <c r="Y742" s="1">
        <v>-5</v>
      </c>
      <c r="Z742" s="1">
        <v>18</v>
      </c>
      <c r="AA742" s="1">
        <v>28</v>
      </c>
      <c r="AB742" s="1">
        <v>26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39</v>
      </c>
      <c r="AI742" s="1">
        <v>0</v>
      </c>
      <c r="AK742" s="2" t="s">
        <v>1310</v>
      </c>
      <c r="AL742" s="1" t="s">
        <v>809</v>
      </c>
      <c r="AM742" s="1">
        <v>24</v>
      </c>
      <c r="AN742" s="1">
        <v>0</v>
      </c>
      <c r="AO742" s="1">
        <v>1</v>
      </c>
      <c r="AP742" s="1">
        <v>1</v>
      </c>
      <c r="AQ742" s="1">
        <v>-5</v>
      </c>
      <c r="AR742" s="1">
        <v>25</v>
      </c>
      <c r="AS742" s="1">
        <v>68</v>
      </c>
      <c r="AT742" s="1">
        <v>28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13</v>
      </c>
      <c r="BA742" s="1">
        <v>0</v>
      </c>
      <c r="BC742" s="2" t="s">
        <v>524</v>
      </c>
      <c r="BD742" s="1" t="s">
        <v>799</v>
      </c>
      <c r="BE742" s="1">
        <v>5</v>
      </c>
      <c r="BF742" s="1">
        <v>0</v>
      </c>
      <c r="BG742" s="1">
        <v>0</v>
      </c>
      <c r="BH742" s="1">
        <v>0</v>
      </c>
      <c r="BI742" s="1">
        <v>0</v>
      </c>
      <c r="BJ742" s="1">
        <v>2</v>
      </c>
      <c r="BK742" s="1">
        <v>6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6</v>
      </c>
      <c r="BS742" s="1">
        <v>0</v>
      </c>
      <c r="BU742" s="2" t="s">
        <v>445</v>
      </c>
      <c r="BV742" s="1" t="s">
        <v>824</v>
      </c>
      <c r="BW742" s="1">
        <v>22</v>
      </c>
      <c r="BX742" s="1">
        <v>0</v>
      </c>
      <c r="BY742" s="1">
        <v>1</v>
      </c>
      <c r="BZ742" s="1">
        <v>1</v>
      </c>
      <c r="CA742" s="1">
        <v>-3</v>
      </c>
      <c r="CB742" s="1">
        <v>0</v>
      </c>
      <c r="CC742" s="1">
        <v>68</v>
      </c>
      <c r="CD742" s="1">
        <v>3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24</v>
      </c>
      <c r="CK742" s="1">
        <v>0</v>
      </c>
      <c r="CL742" s="1" t="s">
        <v>797</v>
      </c>
      <c r="CM742" s="1" t="s">
        <v>1687</v>
      </c>
      <c r="CN742" s="1" t="s">
        <v>823</v>
      </c>
      <c r="CO742" s="1">
        <v>6</v>
      </c>
      <c r="CP742" s="1">
        <v>0</v>
      </c>
      <c r="CQ742" s="1">
        <v>1</v>
      </c>
      <c r="CR742" s="1">
        <v>1</v>
      </c>
      <c r="CS742" s="1">
        <v>-1</v>
      </c>
      <c r="CT742" s="1">
        <v>2</v>
      </c>
      <c r="CU742" s="1">
        <v>24</v>
      </c>
      <c r="CV742" s="1">
        <v>2</v>
      </c>
      <c r="CW742" s="1">
        <v>0</v>
      </c>
      <c r="CX742" s="1">
        <v>0</v>
      </c>
      <c r="CY742" s="1">
        <v>0</v>
      </c>
      <c r="CZ742" s="1">
        <v>0</v>
      </c>
      <c r="DA742" s="1">
        <v>0</v>
      </c>
      <c r="DB742" s="1">
        <v>10</v>
      </c>
      <c r="DC742" s="1">
        <v>0</v>
      </c>
      <c r="DE742" s="2"/>
      <c r="DF742" s="1" t="s">
        <v>1687</v>
      </c>
      <c r="DG742" s="1">
        <v>6</v>
      </c>
      <c r="DH742" s="1">
        <v>0</v>
      </c>
      <c r="DI742" s="1">
        <v>1</v>
      </c>
      <c r="DJ742" s="1">
        <v>1</v>
      </c>
      <c r="DK742" s="1">
        <v>-1</v>
      </c>
      <c r="DL742" s="1">
        <v>2</v>
      </c>
      <c r="DM742" s="1">
        <v>24</v>
      </c>
      <c r="DN742" s="1">
        <v>2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10</v>
      </c>
      <c r="DU742" s="1">
        <v>0</v>
      </c>
    </row>
    <row r="743" spans="1:125" x14ac:dyDescent="0.2">
      <c r="A743" s="2" t="s">
        <v>1311</v>
      </c>
      <c r="B743" s="1" t="s">
        <v>811</v>
      </c>
      <c r="C743" s="1">
        <v>8</v>
      </c>
      <c r="D743" s="1">
        <v>1</v>
      </c>
      <c r="E743" s="1">
        <v>0</v>
      </c>
      <c r="F743" s="1">
        <v>1</v>
      </c>
      <c r="G743" s="1">
        <v>-2</v>
      </c>
      <c r="H743" s="1">
        <v>0</v>
      </c>
      <c r="I743" s="1">
        <v>21</v>
      </c>
      <c r="J743" s="1">
        <v>2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8</v>
      </c>
      <c r="Q743" s="1">
        <v>0.125</v>
      </c>
      <c r="S743" s="1" t="s">
        <v>368</v>
      </c>
      <c r="T743" s="1" t="s">
        <v>805</v>
      </c>
      <c r="U743" s="1">
        <v>6</v>
      </c>
      <c r="V743" s="1">
        <v>1</v>
      </c>
      <c r="W743" s="1">
        <v>0</v>
      </c>
      <c r="X743" s="1">
        <v>1</v>
      </c>
      <c r="Y743" s="1">
        <v>1</v>
      </c>
      <c r="Z743" s="1">
        <v>0</v>
      </c>
      <c r="AA743" s="1">
        <v>7</v>
      </c>
      <c r="AB743" s="1">
        <v>5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6</v>
      </c>
      <c r="AI743" s="1">
        <v>0.16700000000000001</v>
      </c>
      <c r="AK743" s="2" t="s">
        <v>1312</v>
      </c>
      <c r="AL743" s="1" t="s">
        <v>802</v>
      </c>
      <c r="AM743" s="1">
        <v>1</v>
      </c>
      <c r="AN743" s="1">
        <v>0</v>
      </c>
      <c r="AO743" s="1">
        <v>1</v>
      </c>
      <c r="AP743" s="1">
        <v>1</v>
      </c>
      <c r="AQ743" s="1">
        <v>1</v>
      </c>
      <c r="AR743" s="1">
        <v>0</v>
      </c>
      <c r="AS743" s="1">
        <v>2</v>
      </c>
      <c r="AT743" s="1">
        <v>1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 t="s">
        <v>1231</v>
      </c>
      <c r="BC743" s="2" t="s">
        <v>248</v>
      </c>
      <c r="BD743" s="1" t="s">
        <v>819</v>
      </c>
      <c r="BE743" s="1">
        <v>4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4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6</v>
      </c>
      <c r="BS743" s="1">
        <v>0</v>
      </c>
      <c r="BU743" s="2" t="s">
        <v>1313</v>
      </c>
      <c r="BV743" s="1" t="s">
        <v>802</v>
      </c>
      <c r="BW743" s="1">
        <v>4</v>
      </c>
      <c r="BX743" s="1">
        <v>0</v>
      </c>
      <c r="BY743" s="1">
        <v>1</v>
      </c>
      <c r="BZ743" s="1">
        <v>1</v>
      </c>
      <c r="CA743" s="1">
        <v>2</v>
      </c>
      <c r="CB743" s="1">
        <v>0</v>
      </c>
      <c r="CC743" s="1">
        <v>0</v>
      </c>
      <c r="CD743" s="1">
        <v>1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4</v>
      </c>
      <c r="CK743" s="1">
        <v>0</v>
      </c>
      <c r="CL743" s="1" t="s">
        <v>797</v>
      </c>
      <c r="CM743" s="1" t="s">
        <v>1688</v>
      </c>
      <c r="CN743" s="1" t="s">
        <v>819</v>
      </c>
      <c r="CO743" s="1">
        <v>1</v>
      </c>
      <c r="CP743" s="1">
        <v>0</v>
      </c>
      <c r="CQ743" s="1">
        <v>1</v>
      </c>
      <c r="CR743" s="1">
        <v>1</v>
      </c>
      <c r="CS743" s="1">
        <v>2</v>
      </c>
      <c r="CT743" s="1">
        <v>0</v>
      </c>
      <c r="CU743" s="1">
        <v>0</v>
      </c>
      <c r="CV743" s="1">
        <v>0</v>
      </c>
      <c r="CW743" s="1">
        <v>0</v>
      </c>
      <c r="CX743" s="1">
        <v>0</v>
      </c>
      <c r="CY743" s="1">
        <v>0</v>
      </c>
      <c r="CZ743" s="1">
        <v>0</v>
      </c>
      <c r="DA743" s="1">
        <v>0</v>
      </c>
      <c r="DB743" s="1">
        <v>4</v>
      </c>
      <c r="DC743" s="1">
        <v>0</v>
      </c>
      <c r="DE743" s="2"/>
      <c r="DF743" s="1" t="s">
        <v>1688</v>
      </c>
      <c r="DG743" s="1">
        <v>1</v>
      </c>
      <c r="DH743" s="1">
        <v>0</v>
      </c>
      <c r="DI743" s="1">
        <v>1</v>
      </c>
      <c r="DJ743" s="1">
        <v>1</v>
      </c>
      <c r="DK743" s="1">
        <v>2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4</v>
      </c>
      <c r="DU743" s="1">
        <v>0</v>
      </c>
    </row>
    <row r="744" spans="1:125" x14ac:dyDescent="0.2">
      <c r="A744" s="2" t="s">
        <v>236</v>
      </c>
      <c r="B744" s="1" t="s">
        <v>821</v>
      </c>
      <c r="C744" s="1">
        <v>6</v>
      </c>
      <c r="D744" s="1">
        <v>0</v>
      </c>
      <c r="E744" s="1">
        <v>1</v>
      </c>
      <c r="F744" s="1">
        <v>1</v>
      </c>
      <c r="G744" s="1">
        <v>-1</v>
      </c>
      <c r="H744" s="1">
        <v>0</v>
      </c>
      <c r="I744" s="1">
        <v>2</v>
      </c>
      <c r="J744" s="1">
        <v>2</v>
      </c>
      <c r="K744" s="1">
        <v>0</v>
      </c>
      <c r="L744" s="1">
        <v>1</v>
      </c>
      <c r="M744" s="1">
        <v>0</v>
      </c>
      <c r="N744" s="1">
        <v>0</v>
      </c>
      <c r="O744" s="1">
        <v>0</v>
      </c>
      <c r="P744" s="1">
        <v>2</v>
      </c>
      <c r="Q744" s="1">
        <v>0</v>
      </c>
      <c r="S744" s="1" t="s">
        <v>567</v>
      </c>
      <c r="T744" s="1" t="s">
        <v>801</v>
      </c>
      <c r="U744" s="1">
        <v>3</v>
      </c>
      <c r="V744" s="1">
        <v>0</v>
      </c>
      <c r="W744" s="1">
        <v>1</v>
      </c>
      <c r="X744" s="1">
        <v>1</v>
      </c>
      <c r="Y744" s="1">
        <v>1</v>
      </c>
      <c r="Z744" s="1">
        <v>2</v>
      </c>
      <c r="AA744" s="1">
        <v>4</v>
      </c>
      <c r="AB744" s="1">
        <v>1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8</v>
      </c>
      <c r="AI744" s="1">
        <v>0</v>
      </c>
      <c r="AK744" s="2" t="s">
        <v>255</v>
      </c>
      <c r="AL744" s="1" t="s">
        <v>814</v>
      </c>
      <c r="AM744" s="1">
        <v>9</v>
      </c>
      <c r="AN744" s="1">
        <v>0</v>
      </c>
      <c r="AO744" s="1">
        <v>1</v>
      </c>
      <c r="AP744" s="1">
        <v>1</v>
      </c>
      <c r="AQ744" s="1">
        <v>-3</v>
      </c>
      <c r="AR744" s="1">
        <v>2</v>
      </c>
      <c r="AS744" s="1">
        <v>15</v>
      </c>
      <c r="AT744" s="1">
        <v>5</v>
      </c>
      <c r="AU744" s="1">
        <v>0</v>
      </c>
      <c r="AV744" s="1">
        <v>1</v>
      </c>
      <c r="AW744" s="1">
        <v>0</v>
      </c>
      <c r="AX744" s="1">
        <v>0</v>
      </c>
      <c r="AY744" s="1">
        <v>0</v>
      </c>
      <c r="AZ744" s="1">
        <v>12</v>
      </c>
      <c r="BA744" s="1">
        <v>0</v>
      </c>
      <c r="BC744" s="2" t="s">
        <v>675</v>
      </c>
      <c r="BD744" s="1" t="s">
        <v>801</v>
      </c>
      <c r="BE744" s="1">
        <v>5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10</v>
      </c>
      <c r="BL744" s="1">
        <v>1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10</v>
      </c>
      <c r="BS744" s="1">
        <v>0</v>
      </c>
      <c r="BU744" s="2" t="s">
        <v>1314</v>
      </c>
      <c r="BV744" s="1" t="s">
        <v>794</v>
      </c>
      <c r="BW744" s="1">
        <v>15</v>
      </c>
      <c r="BX744" s="1">
        <v>1</v>
      </c>
      <c r="BY744" s="1">
        <v>0</v>
      </c>
      <c r="BZ744" s="1">
        <v>1</v>
      </c>
      <c r="CA744" s="1">
        <v>-2</v>
      </c>
      <c r="CB744" s="1">
        <v>4</v>
      </c>
      <c r="CC744" s="1">
        <v>9</v>
      </c>
      <c r="CD744" s="1">
        <v>17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20</v>
      </c>
      <c r="CK744" s="1">
        <v>0.05</v>
      </c>
      <c r="CL744" s="1" t="s">
        <v>797</v>
      </c>
      <c r="CM744" s="1" t="s">
        <v>1524</v>
      </c>
      <c r="CN744" s="1" t="s">
        <v>818</v>
      </c>
      <c r="CO744" s="1">
        <v>7</v>
      </c>
      <c r="CP744" s="1">
        <v>0</v>
      </c>
      <c r="CQ744" s="1">
        <v>1</v>
      </c>
      <c r="CR744" s="1">
        <v>1</v>
      </c>
      <c r="CS744" s="1">
        <v>2</v>
      </c>
      <c r="CT744" s="1">
        <v>6</v>
      </c>
      <c r="CU744" s="1">
        <v>10</v>
      </c>
      <c r="CV744" s="1">
        <v>5</v>
      </c>
      <c r="CW744" s="1">
        <v>0</v>
      </c>
      <c r="CX744" s="1">
        <v>0</v>
      </c>
      <c r="CY744" s="1">
        <v>0</v>
      </c>
      <c r="CZ744" s="1">
        <v>0</v>
      </c>
      <c r="DA744" s="1">
        <v>0</v>
      </c>
      <c r="DB744" s="1">
        <v>2</v>
      </c>
      <c r="DC744" s="1">
        <v>0</v>
      </c>
      <c r="DE744" s="2"/>
      <c r="DF744" s="1" t="s">
        <v>1524</v>
      </c>
      <c r="DG744" s="1">
        <v>7</v>
      </c>
      <c r="DH744" s="1">
        <v>0</v>
      </c>
      <c r="DI744" s="1">
        <v>1</v>
      </c>
      <c r="DJ744" s="1">
        <v>1</v>
      </c>
      <c r="DK744" s="1">
        <v>2</v>
      </c>
      <c r="DL744" s="1">
        <v>6</v>
      </c>
      <c r="DM744" s="1">
        <v>10</v>
      </c>
      <c r="DN744" s="1">
        <v>5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2</v>
      </c>
      <c r="DU744" s="1">
        <v>0</v>
      </c>
    </row>
    <row r="745" spans="1:125" x14ac:dyDescent="0.2">
      <c r="A745" s="2" t="s">
        <v>1315</v>
      </c>
      <c r="B745" s="1" t="s">
        <v>820</v>
      </c>
      <c r="C745" s="1">
        <v>16</v>
      </c>
      <c r="D745" s="1">
        <v>0</v>
      </c>
      <c r="E745" s="1">
        <v>1</v>
      </c>
      <c r="F745" s="1">
        <v>1</v>
      </c>
      <c r="G745" s="1">
        <v>-2</v>
      </c>
      <c r="H745" s="1">
        <v>7</v>
      </c>
      <c r="I745" s="1">
        <v>14</v>
      </c>
      <c r="J745" s="1">
        <v>5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15</v>
      </c>
      <c r="Q745" s="1">
        <v>0</v>
      </c>
      <c r="S745" s="1" t="s">
        <v>1316</v>
      </c>
      <c r="T745" s="1" t="s">
        <v>813</v>
      </c>
      <c r="U745" s="1">
        <v>11</v>
      </c>
      <c r="V745" s="1">
        <v>0</v>
      </c>
      <c r="W745" s="1">
        <v>1</v>
      </c>
      <c r="X745" s="1">
        <v>1</v>
      </c>
      <c r="Y745" s="1">
        <v>-9</v>
      </c>
      <c r="Z745" s="1">
        <v>4</v>
      </c>
      <c r="AA745" s="1">
        <v>8</v>
      </c>
      <c r="AB745" s="1">
        <v>21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8</v>
      </c>
      <c r="AI745" s="1">
        <v>0</v>
      </c>
      <c r="AK745" s="2" t="s">
        <v>532</v>
      </c>
      <c r="AL745" s="1" t="s">
        <v>805</v>
      </c>
      <c r="AM745" s="1">
        <v>14</v>
      </c>
      <c r="AN745" s="1">
        <v>0</v>
      </c>
      <c r="AO745" s="1">
        <v>1</v>
      </c>
      <c r="AP745" s="1">
        <v>1</v>
      </c>
      <c r="AQ745" s="1">
        <v>0</v>
      </c>
      <c r="AR745" s="1">
        <v>32</v>
      </c>
      <c r="AS745" s="1">
        <v>22</v>
      </c>
      <c r="AT745" s="1">
        <v>7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13</v>
      </c>
      <c r="BA745" s="1">
        <v>0</v>
      </c>
      <c r="BC745" s="2" t="s">
        <v>1111</v>
      </c>
      <c r="BD745" s="1" t="s">
        <v>820</v>
      </c>
      <c r="BE745" s="1">
        <v>18</v>
      </c>
      <c r="BF745" s="1">
        <v>0</v>
      </c>
      <c r="BG745" s="1">
        <v>0</v>
      </c>
      <c r="BH745" s="1">
        <v>0</v>
      </c>
      <c r="BI745" s="1">
        <v>-2</v>
      </c>
      <c r="BJ745" s="1">
        <v>2</v>
      </c>
      <c r="BK745" s="1">
        <v>25</v>
      </c>
      <c r="BL745" s="1">
        <v>8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11</v>
      </c>
      <c r="BS745" s="1">
        <v>0</v>
      </c>
      <c r="BU745" s="2" t="s">
        <v>154</v>
      </c>
      <c r="BV745" s="1" t="s">
        <v>811</v>
      </c>
      <c r="BW745" s="1">
        <v>56</v>
      </c>
      <c r="BX745" s="1">
        <v>1</v>
      </c>
      <c r="BY745" s="1">
        <v>0</v>
      </c>
      <c r="BZ745" s="1">
        <v>1</v>
      </c>
      <c r="CA745" s="1">
        <v>-12</v>
      </c>
      <c r="CB745" s="1">
        <v>125</v>
      </c>
      <c r="CC745" s="1">
        <v>95</v>
      </c>
      <c r="CD745" s="1">
        <v>21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16</v>
      </c>
      <c r="CK745" s="1">
        <v>6.3E-2</v>
      </c>
      <c r="CL745" s="1" t="s">
        <v>797</v>
      </c>
      <c r="CM745" s="1" t="s">
        <v>1689</v>
      </c>
      <c r="CN745" s="1" t="s">
        <v>799</v>
      </c>
      <c r="CO745" s="1">
        <v>2</v>
      </c>
      <c r="CP745" s="1">
        <v>1</v>
      </c>
      <c r="CQ745" s="1">
        <v>0</v>
      </c>
      <c r="CR745" s="1">
        <v>1</v>
      </c>
      <c r="CS745" s="1">
        <v>1</v>
      </c>
      <c r="CT745" s="1">
        <v>0</v>
      </c>
      <c r="CU745" s="1">
        <v>3</v>
      </c>
      <c r="CV745" s="1">
        <v>0</v>
      </c>
      <c r="CW745" s="1">
        <v>0</v>
      </c>
      <c r="CX745" s="1">
        <v>0</v>
      </c>
      <c r="CY745" s="1">
        <v>0</v>
      </c>
      <c r="CZ745" s="1">
        <v>0</v>
      </c>
      <c r="DA745" s="1">
        <v>0</v>
      </c>
      <c r="DB745" s="1">
        <v>2</v>
      </c>
      <c r="DC745" s="1">
        <v>0.5</v>
      </c>
      <c r="DE745" s="2"/>
      <c r="DF745" s="1" t="s">
        <v>1689</v>
      </c>
      <c r="DG745" s="1">
        <v>2</v>
      </c>
      <c r="DH745" s="1">
        <v>1</v>
      </c>
      <c r="DI745" s="1">
        <v>0</v>
      </c>
      <c r="DJ745" s="1">
        <v>1</v>
      </c>
      <c r="DK745" s="1">
        <v>1</v>
      </c>
      <c r="DL745" s="1">
        <v>0</v>
      </c>
      <c r="DM745" s="1">
        <v>3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2</v>
      </c>
      <c r="DU745" s="1">
        <v>0.5</v>
      </c>
    </row>
    <row r="746" spans="1:125" x14ac:dyDescent="0.2">
      <c r="A746" s="2" t="s">
        <v>1317</v>
      </c>
      <c r="B746" s="1" t="s">
        <v>818</v>
      </c>
      <c r="C746" s="1">
        <v>4</v>
      </c>
      <c r="D746" s="1">
        <v>0</v>
      </c>
      <c r="E746" s="1">
        <v>1</v>
      </c>
      <c r="F746" s="1">
        <v>1</v>
      </c>
      <c r="G746" s="1">
        <v>-6</v>
      </c>
      <c r="H746" s="1">
        <v>0</v>
      </c>
      <c r="I746" s="1">
        <v>3</v>
      </c>
      <c r="J746" s="1">
        <v>3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6</v>
      </c>
      <c r="Q746" s="1">
        <v>0</v>
      </c>
      <c r="S746" s="1" t="s">
        <v>1318</v>
      </c>
      <c r="T746" s="1" t="s">
        <v>829</v>
      </c>
      <c r="U746" s="1">
        <v>2</v>
      </c>
      <c r="V746" s="1">
        <v>1</v>
      </c>
      <c r="W746" s="1">
        <v>0</v>
      </c>
      <c r="X746" s="1">
        <v>1</v>
      </c>
      <c r="Y746" s="1">
        <v>1</v>
      </c>
      <c r="Z746" s="1">
        <v>0</v>
      </c>
      <c r="AA746" s="1">
        <v>1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6</v>
      </c>
      <c r="AI746" s="1">
        <v>0.16700000000000001</v>
      </c>
      <c r="AK746" s="2" t="s">
        <v>992</v>
      </c>
      <c r="AL746" s="1" t="s">
        <v>813</v>
      </c>
      <c r="AM746" s="1">
        <v>7</v>
      </c>
      <c r="AN746" s="1">
        <v>1</v>
      </c>
      <c r="AO746" s="1">
        <v>0</v>
      </c>
      <c r="AP746" s="1">
        <v>1</v>
      </c>
      <c r="AQ746" s="1">
        <v>-3</v>
      </c>
      <c r="AR746" s="1">
        <v>0</v>
      </c>
      <c r="AS746" s="1">
        <v>5</v>
      </c>
      <c r="AT746" s="1">
        <v>7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10</v>
      </c>
      <c r="BA746" s="1">
        <v>0.1</v>
      </c>
      <c r="BC746" s="2" t="s">
        <v>617</v>
      </c>
      <c r="BD746" s="1" t="s">
        <v>801</v>
      </c>
      <c r="BE746" s="1">
        <v>32</v>
      </c>
      <c r="BF746" s="1">
        <v>0</v>
      </c>
      <c r="BG746" s="1">
        <v>0</v>
      </c>
      <c r="BH746" s="1">
        <v>0</v>
      </c>
      <c r="BI746" s="1">
        <v>-3</v>
      </c>
      <c r="BJ746" s="1">
        <v>12</v>
      </c>
      <c r="BK746" s="1">
        <v>28</v>
      </c>
      <c r="BL746" s="1">
        <v>38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8</v>
      </c>
      <c r="BS746" s="1">
        <v>0</v>
      </c>
      <c r="BU746" s="2" t="s">
        <v>492</v>
      </c>
      <c r="BV746" s="1" t="s">
        <v>807</v>
      </c>
      <c r="BW746" s="1">
        <v>5</v>
      </c>
      <c r="BX746" s="1">
        <v>0</v>
      </c>
      <c r="BY746" s="1">
        <v>1</v>
      </c>
      <c r="BZ746" s="1">
        <v>1</v>
      </c>
      <c r="CA746" s="1">
        <v>1</v>
      </c>
      <c r="CB746" s="1">
        <v>5</v>
      </c>
      <c r="CC746" s="1">
        <v>7</v>
      </c>
      <c r="CD746" s="1">
        <v>2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3</v>
      </c>
      <c r="CK746" s="1">
        <v>0</v>
      </c>
      <c r="CL746" s="1" t="s">
        <v>797</v>
      </c>
      <c r="CM746" s="1" t="s">
        <v>1690</v>
      </c>
      <c r="CN746" s="1" t="s">
        <v>824</v>
      </c>
      <c r="CO746" s="1">
        <v>5</v>
      </c>
      <c r="CP746" s="1">
        <v>1</v>
      </c>
      <c r="CQ746" s="1">
        <v>0</v>
      </c>
      <c r="CR746" s="1">
        <v>1</v>
      </c>
      <c r="CS746" s="1">
        <v>-2</v>
      </c>
      <c r="CT746" s="1">
        <v>2</v>
      </c>
      <c r="CU746" s="1">
        <v>8</v>
      </c>
      <c r="CV746" s="1">
        <v>0</v>
      </c>
      <c r="CW746" s="1">
        <v>1</v>
      </c>
      <c r="CX746" s="1">
        <v>0</v>
      </c>
      <c r="CY746" s="1">
        <v>0</v>
      </c>
      <c r="CZ746" s="1">
        <v>0</v>
      </c>
      <c r="DA746" s="1">
        <v>0</v>
      </c>
      <c r="DB746" s="1">
        <v>3</v>
      </c>
      <c r="DC746" s="1">
        <v>0.33300000000000002</v>
      </c>
      <c r="DE746" s="2"/>
      <c r="DF746" s="1" t="s">
        <v>1690</v>
      </c>
      <c r="DG746" s="1">
        <v>5</v>
      </c>
      <c r="DH746" s="1">
        <v>1</v>
      </c>
      <c r="DI746" s="1">
        <v>0</v>
      </c>
      <c r="DJ746" s="1">
        <v>1</v>
      </c>
      <c r="DK746" s="1">
        <v>-2</v>
      </c>
      <c r="DL746" s="1">
        <v>2</v>
      </c>
      <c r="DM746" s="1">
        <v>8</v>
      </c>
      <c r="DN746" s="1">
        <v>0</v>
      </c>
      <c r="DO746" s="1">
        <v>1</v>
      </c>
      <c r="DP746" s="1">
        <v>0</v>
      </c>
      <c r="DQ746" s="1">
        <v>0</v>
      </c>
      <c r="DR746" s="1">
        <v>0</v>
      </c>
      <c r="DS746" s="1">
        <v>0</v>
      </c>
      <c r="DT746" s="1">
        <v>3</v>
      </c>
      <c r="DU746" s="1">
        <v>0.33300000000000002</v>
      </c>
    </row>
    <row r="747" spans="1:125" x14ac:dyDescent="0.2">
      <c r="A747" s="2" t="s">
        <v>1319</v>
      </c>
      <c r="B747" s="1" t="s">
        <v>811</v>
      </c>
      <c r="C747" s="1">
        <v>4</v>
      </c>
      <c r="D747" s="1">
        <v>1</v>
      </c>
      <c r="E747" s="1">
        <v>0</v>
      </c>
      <c r="F747" s="1">
        <v>1</v>
      </c>
      <c r="G747" s="1">
        <v>-1</v>
      </c>
      <c r="H747" s="1">
        <v>0</v>
      </c>
      <c r="I747" s="1">
        <v>9</v>
      </c>
      <c r="J747" s="1">
        <v>1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1</v>
      </c>
      <c r="Q747" s="1">
        <v>1</v>
      </c>
      <c r="S747" s="1" t="s">
        <v>462</v>
      </c>
      <c r="T747" s="1" t="s">
        <v>808</v>
      </c>
      <c r="U747" s="1">
        <v>23</v>
      </c>
      <c r="V747" s="1">
        <v>0</v>
      </c>
      <c r="W747" s="1">
        <v>1</v>
      </c>
      <c r="X747" s="1">
        <v>1</v>
      </c>
      <c r="Y747" s="1">
        <v>0</v>
      </c>
      <c r="Z747" s="1">
        <v>12</v>
      </c>
      <c r="AA747" s="1">
        <v>24</v>
      </c>
      <c r="AB747" s="1">
        <v>9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28</v>
      </c>
      <c r="AI747" s="1">
        <v>0</v>
      </c>
      <c r="AK747" s="2" t="s">
        <v>1320</v>
      </c>
      <c r="AL747" s="1" t="s">
        <v>800</v>
      </c>
      <c r="AM747" s="1">
        <v>6</v>
      </c>
      <c r="AN747" s="1">
        <v>1</v>
      </c>
      <c r="AO747" s="1">
        <v>0</v>
      </c>
      <c r="AP747" s="1">
        <v>1</v>
      </c>
      <c r="AQ747" s="1">
        <v>-1</v>
      </c>
      <c r="AR747" s="1">
        <v>5</v>
      </c>
      <c r="AS747" s="1">
        <v>6</v>
      </c>
      <c r="AT747" s="1">
        <v>2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8</v>
      </c>
      <c r="BA747" s="1">
        <v>0.125</v>
      </c>
      <c r="BC747" s="2" t="s">
        <v>575</v>
      </c>
      <c r="BD747" s="1" t="s">
        <v>824</v>
      </c>
      <c r="BE747" s="1">
        <v>1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1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2</v>
      </c>
      <c r="BS747" s="1">
        <v>0</v>
      </c>
      <c r="BU747" s="2" t="s">
        <v>1321</v>
      </c>
      <c r="BV747" s="1" t="s">
        <v>802</v>
      </c>
      <c r="BW747" s="1">
        <v>1</v>
      </c>
      <c r="BX747" s="1">
        <v>0</v>
      </c>
      <c r="BY747" s="1">
        <v>1</v>
      </c>
      <c r="BZ747" s="1">
        <v>1</v>
      </c>
      <c r="CA747" s="1">
        <v>1</v>
      </c>
      <c r="CB747" s="1">
        <v>0</v>
      </c>
      <c r="CC747" s="1">
        <v>0</v>
      </c>
      <c r="CD747" s="1">
        <v>1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 t="s">
        <v>1231</v>
      </c>
      <c r="CL747" s="1" t="s">
        <v>797</v>
      </c>
      <c r="CM747" s="1" t="s">
        <v>1039</v>
      </c>
      <c r="CN747" s="1" t="s">
        <v>1616</v>
      </c>
      <c r="CO747" s="1">
        <v>31</v>
      </c>
      <c r="CP747" s="1">
        <v>0</v>
      </c>
      <c r="CQ747" s="1">
        <v>1</v>
      </c>
      <c r="CR747" s="1">
        <v>1</v>
      </c>
      <c r="CS747" s="1">
        <v>-3</v>
      </c>
      <c r="CT747" s="1">
        <v>66</v>
      </c>
      <c r="CU747" s="1">
        <v>59</v>
      </c>
      <c r="CV747" s="1">
        <v>37</v>
      </c>
      <c r="CW747" s="1">
        <v>0</v>
      </c>
      <c r="CX747" s="1">
        <v>0</v>
      </c>
      <c r="CY747" s="1">
        <v>0</v>
      </c>
      <c r="CZ747" s="1">
        <v>0</v>
      </c>
      <c r="DA747" s="1">
        <v>0</v>
      </c>
      <c r="DB747" s="1">
        <v>25</v>
      </c>
      <c r="DC747" s="1">
        <v>0</v>
      </c>
      <c r="DE747" s="2"/>
      <c r="DF747" s="1" t="s">
        <v>1039</v>
      </c>
      <c r="DG747" s="1">
        <v>31</v>
      </c>
      <c r="DH747" s="1">
        <v>0</v>
      </c>
      <c r="DI747" s="1">
        <v>1</v>
      </c>
      <c r="DJ747" s="1">
        <v>1</v>
      </c>
      <c r="DK747" s="1">
        <v>-3</v>
      </c>
      <c r="DL747" s="1">
        <v>66</v>
      </c>
      <c r="DM747" s="1">
        <v>59</v>
      </c>
      <c r="DN747" s="1">
        <v>37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25</v>
      </c>
      <c r="DU747" s="1">
        <v>0</v>
      </c>
    </row>
    <row r="748" spans="1:125" x14ac:dyDescent="0.2">
      <c r="A748" s="2" t="s">
        <v>588</v>
      </c>
      <c r="B748" s="1" t="s">
        <v>813</v>
      </c>
      <c r="C748" s="1">
        <v>14</v>
      </c>
      <c r="D748" s="1">
        <v>0</v>
      </c>
      <c r="E748" s="1">
        <v>1</v>
      </c>
      <c r="F748" s="1">
        <v>1</v>
      </c>
      <c r="G748" s="1">
        <v>-2</v>
      </c>
      <c r="H748" s="1">
        <v>75</v>
      </c>
      <c r="I748" s="1">
        <v>14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6</v>
      </c>
      <c r="Q748" s="1">
        <v>0</v>
      </c>
      <c r="S748" s="1" t="s">
        <v>486</v>
      </c>
      <c r="T748" s="1" t="s">
        <v>812</v>
      </c>
      <c r="U748" s="1">
        <v>2</v>
      </c>
      <c r="V748" s="1">
        <v>1</v>
      </c>
      <c r="W748" s="1">
        <v>0</v>
      </c>
      <c r="X748" s="1">
        <v>1</v>
      </c>
      <c r="Y748" s="1">
        <v>1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3</v>
      </c>
      <c r="AI748" s="1">
        <v>0.33300000000000002</v>
      </c>
      <c r="AK748" s="2" t="s">
        <v>1322</v>
      </c>
      <c r="AL748" s="1" t="s">
        <v>819</v>
      </c>
      <c r="AM748" s="1">
        <v>13</v>
      </c>
      <c r="AN748" s="1">
        <v>0</v>
      </c>
      <c r="AO748" s="1">
        <v>1</v>
      </c>
      <c r="AP748" s="1">
        <v>1</v>
      </c>
      <c r="AQ748" s="1">
        <v>-1</v>
      </c>
      <c r="AR748" s="1">
        <v>7</v>
      </c>
      <c r="AS748" s="1">
        <v>16</v>
      </c>
      <c r="AT748" s="1">
        <v>2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10</v>
      </c>
      <c r="BA748" s="1">
        <v>0</v>
      </c>
      <c r="BC748" s="2" t="s">
        <v>1045</v>
      </c>
      <c r="BD748" s="1" t="s">
        <v>808</v>
      </c>
      <c r="BE748" s="1">
        <v>4</v>
      </c>
      <c r="BF748" s="1">
        <v>0</v>
      </c>
      <c r="BG748" s="1">
        <v>0</v>
      </c>
      <c r="BH748" s="1">
        <v>0</v>
      </c>
      <c r="BI748" s="1">
        <v>-4</v>
      </c>
      <c r="BJ748" s="1">
        <v>2</v>
      </c>
      <c r="BK748" s="1">
        <v>2</v>
      </c>
      <c r="BL748" s="1">
        <v>9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7</v>
      </c>
      <c r="BS748" s="1">
        <v>0</v>
      </c>
      <c r="BU748" s="2" t="s">
        <v>488</v>
      </c>
      <c r="BV748" s="1" t="s">
        <v>812</v>
      </c>
      <c r="BW748" s="1">
        <v>12</v>
      </c>
      <c r="BX748" s="1">
        <v>0</v>
      </c>
      <c r="BY748" s="1">
        <v>1</v>
      </c>
      <c r="BZ748" s="1">
        <v>1</v>
      </c>
      <c r="CA748" s="1">
        <v>-5</v>
      </c>
      <c r="CB748" s="1">
        <v>2</v>
      </c>
      <c r="CC748" s="1">
        <v>24</v>
      </c>
      <c r="CD748" s="1">
        <v>4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3</v>
      </c>
      <c r="CK748" s="1">
        <v>0</v>
      </c>
      <c r="CL748" s="1" t="s">
        <v>797</v>
      </c>
      <c r="CM748" s="1" t="s">
        <v>1691</v>
      </c>
      <c r="CN748" s="1" t="s">
        <v>823</v>
      </c>
      <c r="CO748" s="1">
        <v>4</v>
      </c>
      <c r="CP748" s="1">
        <v>0</v>
      </c>
      <c r="CQ748" s="1">
        <v>1</v>
      </c>
      <c r="CR748" s="1">
        <v>1</v>
      </c>
      <c r="CS748" s="1">
        <v>-1</v>
      </c>
      <c r="CT748" s="1">
        <v>0</v>
      </c>
      <c r="CU748" s="1">
        <v>2</v>
      </c>
      <c r="CV748" s="1">
        <v>2</v>
      </c>
      <c r="CW748" s="1">
        <v>0</v>
      </c>
      <c r="CX748" s="1">
        <v>0</v>
      </c>
      <c r="CY748" s="1">
        <v>0</v>
      </c>
      <c r="CZ748" s="1">
        <v>0</v>
      </c>
      <c r="DA748" s="1">
        <v>0</v>
      </c>
      <c r="DB748" s="1">
        <v>2</v>
      </c>
      <c r="DC748" s="1">
        <v>0</v>
      </c>
      <c r="DE748" s="2"/>
      <c r="DF748" s="1" t="s">
        <v>1691</v>
      </c>
      <c r="DG748" s="1">
        <v>4</v>
      </c>
      <c r="DH748" s="1">
        <v>0</v>
      </c>
      <c r="DI748" s="1">
        <v>1</v>
      </c>
      <c r="DJ748" s="1">
        <v>1</v>
      </c>
      <c r="DK748" s="1">
        <v>-1</v>
      </c>
      <c r="DL748" s="1">
        <v>0</v>
      </c>
      <c r="DM748" s="1">
        <v>2</v>
      </c>
      <c r="DN748" s="1">
        <v>2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2</v>
      </c>
      <c r="DU748" s="1">
        <v>0</v>
      </c>
    </row>
    <row r="749" spans="1:125" x14ac:dyDescent="0.2">
      <c r="A749" s="2" t="s">
        <v>1134</v>
      </c>
      <c r="B749" s="1" t="s">
        <v>819</v>
      </c>
      <c r="C749" s="1">
        <v>6</v>
      </c>
      <c r="D749" s="1">
        <v>0</v>
      </c>
      <c r="E749" s="1">
        <v>1</v>
      </c>
      <c r="F749" s="1">
        <v>1</v>
      </c>
      <c r="G749" s="1">
        <v>-4</v>
      </c>
      <c r="H749" s="1">
        <v>0</v>
      </c>
      <c r="I749" s="1">
        <v>6</v>
      </c>
      <c r="J749" s="1">
        <v>5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5</v>
      </c>
      <c r="Q749" s="1">
        <v>0</v>
      </c>
      <c r="S749" s="1" t="s">
        <v>1323</v>
      </c>
      <c r="T749" s="1" t="s">
        <v>796</v>
      </c>
      <c r="U749" s="1">
        <v>4</v>
      </c>
      <c r="V749" s="1">
        <v>0</v>
      </c>
      <c r="W749" s="1">
        <v>1</v>
      </c>
      <c r="X749" s="1">
        <v>1</v>
      </c>
      <c r="Y749" s="1">
        <v>-1</v>
      </c>
      <c r="Z749" s="1">
        <v>2</v>
      </c>
      <c r="AA749" s="1">
        <v>3</v>
      </c>
      <c r="AB749" s="1">
        <v>2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4</v>
      </c>
      <c r="AI749" s="1">
        <v>0</v>
      </c>
      <c r="AK749" s="2" t="s">
        <v>437</v>
      </c>
      <c r="AL749" s="1" t="s">
        <v>799</v>
      </c>
      <c r="AM749" s="1">
        <v>23</v>
      </c>
      <c r="AN749" s="1">
        <v>1</v>
      </c>
      <c r="AO749" s="1">
        <v>0</v>
      </c>
      <c r="AP749" s="1">
        <v>1</v>
      </c>
      <c r="AQ749" s="1">
        <v>-2</v>
      </c>
      <c r="AR749" s="1">
        <v>37</v>
      </c>
      <c r="AS749" s="1">
        <v>61</v>
      </c>
      <c r="AT749" s="1">
        <v>8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17</v>
      </c>
      <c r="BA749" s="1">
        <v>5.8999999999999997E-2</v>
      </c>
      <c r="BC749" s="2" t="s">
        <v>1165</v>
      </c>
      <c r="BD749" s="1" t="s">
        <v>794</v>
      </c>
      <c r="BE749" s="1">
        <v>2</v>
      </c>
      <c r="BF749" s="1">
        <v>0</v>
      </c>
      <c r="BG749" s="1">
        <v>0</v>
      </c>
      <c r="BH749" s="1">
        <v>0</v>
      </c>
      <c r="BI749" s="1">
        <v>-1</v>
      </c>
      <c r="BJ749" s="1">
        <v>0</v>
      </c>
      <c r="BK749" s="1">
        <v>2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 t="s">
        <v>1231</v>
      </c>
      <c r="BU749" s="2" t="s">
        <v>1324</v>
      </c>
      <c r="BV749" s="1" t="s">
        <v>813</v>
      </c>
      <c r="BW749" s="1">
        <v>10</v>
      </c>
      <c r="BX749" s="1">
        <v>1</v>
      </c>
      <c r="BY749" s="1">
        <v>0</v>
      </c>
      <c r="BZ749" s="1">
        <v>1</v>
      </c>
      <c r="CA749" s="1">
        <v>-4</v>
      </c>
      <c r="CB749" s="1">
        <v>6</v>
      </c>
      <c r="CC749" s="1">
        <v>18</v>
      </c>
      <c r="CD749" s="1">
        <v>6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16</v>
      </c>
      <c r="CK749" s="1">
        <v>6.3E-2</v>
      </c>
      <c r="CL749" s="1" t="s">
        <v>797</v>
      </c>
      <c r="CM749" s="1" t="s">
        <v>1692</v>
      </c>
      <c r="CN749" s="1" t="s">
        <v>823</v>
      </c>
      <c r="CO749" s="1">
        <v>1</v>
      </c>
      <c r="CP749" s="1">
        <v>0</v>
      </c>
      <c r="CQ749" s="1">
        <v>1</v>
      </c>
      <c r="CR749" s="1">
        <v>1</v>
      </c>
      <c r="CS749" s="1">
        <v>0</v>
      </c>
      <c r="CT749" s="1">
        <v>0</v>
      </c>
      <c r="CU749" s="1">
        <v>0</v>
      </c>
      <c r="CV749" s="1">
        <v>2</v>
      </c>
      <c r="CW749" s="1">
        <v>0</v>
      </c>
      <c r="CX749" s="1">
        <v>0</v>
      </c>
      <c r="CY749" s="1">
        <v>0</v>
      </c>
      <c r="CZ749" s="1">
        <v>0</v>
      </c>
      <c r="DA749" s="1">
        <v>0</v>
      </c>
      <c r="DB749" s="1">
        <v>2</v>
      </c>
      <c r="DC749" s="1">
        <v>0</v>
      </c>
      <c r="DE749" s="2"/>
      <c r="DF749" s="1" t="s">
        <v>1692</v>
      </c>
      <c r="DG749" s="1">
        <v>1</v>
      </c>
      <c r="DH749" s="1">
        <v>0</v>
      </c>
      <c r="DI749" s="1">
        <v>1</v>
      </c>
      <c r="DJ749" s="1">
        <v>1</v>
      </c>
      <c r="DK749" s="1">
        <v>0</v>
      </c>
      <c r="DL749" s="1">
        <v>0</v>
      </c>
      <c r="DM749" s="1">
        <v>0</v>
      </c>
      <c r="DN749" s="1">
        <v>2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2</v>
      </c>
      <c r="DU749" s="1">
        <v>0</v>
      </c>
    </row>
    <row r="750" spans="1:125" x14ac:dyDescent="0.2">
      <c r="A750" s="2" t="s">
        <v>1043</v>
      </c>
      <c r="B750" s="1" t="s">
        <v>802</v>
      </c>
      <c r="C750" s="1">
        <v>2</v>
      </c>
      <c r="D750" s="1">
        <v>0</v>
      </c>
      <c r="E750" s="1">
        <v>1</v>
      </c>
      <c r="F750" s="1">
        <v>1</v>
      </c>
      <c r="G750" s="1">
        <v>1</v>
      </c>
      <c r="H750" s="1">
        <v>0</v>
      </c>
      <c r="I750" s="1">
        <v>1</v>
      </c>
      <c r="J750" s="1">
        <v>2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1</v>
      </c>
      <c r="Q750" s="1">
        <v>0</v>
      </c>
      <c r="S750" s="1" t="s">
        <v>1325</v>
      </c>
      <c r="T750" s="1" t="s">
        <v>811</v>
      </c>
      <c r="U750" s="1">
        <v>6</v>
      </c>
      <c r="V750" s="1">
        <v>1</v>
      </c>
      <c r="W750" s="1">
        <v>0</v>
      </c>
      <c r="X750" s="1">
        <v>1</v>
      </c>
      <c r="Y750" s="1">
        <v>-1</v>
      </c>
      <c r="Z750" s="1">
        <v>7</v>
      </c>
      <c r="AA750" s="1">
        <v>4</v>
      </c>
      <c r="AB750" s="1">
        <v>2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5</v>
      </c>
      <c r="AI750" s="1">
        <v>0.2</v>
      </c>
      <c r="AK750" s="2" t="s">
        <v>356</v>
      </c>
      <c r="AL750" s="1" t="s">
        <v>808</v>
      </c>
      <c r="AM750" s="1">
        <v>5</v>
      </c>
      <c r="AN750" s="1">
        <v>0</v>
      </c>
      <c r="AO750" s="1">
        <v>1</v>
      </c>
      <c r="AP750" s="1">
        <v>1</v>
      </c>
      <c r="AQ750" s="1">
        <v>1</v>
      </c>
      <c r="AR750" s="1">
        <v>2</v>
      </c>
      <c r="AS750" s="1">
        <v>1</v>
      </c>
      <c r="AT750" s="1">
        <v>1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2</v>
      </c>
      <c r="BA750" s="1">
        <v>0</v>
      </c>
      <c r="BC750" s="2" t="s">
        <v>490</v>
      </c>
      <c r="BD750" s="1" t="s">
        <v>811</v>
      </c>
      <c r="BE750" s="1">
        <v>2</v>
      </c>
      <c r="BF750" s="1">
        <v>0</v>
      </c>
      <c r="BG750" s="1">
        <v>0</v>
      </c>
      <c r="BH750" s="1">
        <v>0</v>
      </c>
      <c r="BI750" s="1">
        <v>0</v>
      </c>
      <c r="BJ750" s="1">
        <v>7</v>
      </c>
      <c r="BK750" s="1">
        <v>6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 t="s">
        <v>1231</v>
      </c>
      <c r="BU750" s="2" t="s">
        <v>1326</v>
      </c>
      <c r="BV750" s="1" t="s">
        <v>813</v>
      </c>
      <c r="BW750" s="1">
        <v>11</v>
      </c>
      <c r="BX750" s="1">
        <v>0</v>
      </c>
      <c r="BY750" s="1">
        <v>1</v>
      </c>
      <c r="BZ750" s="1">
        <v>1</v>
      </c>
      <c r="CA750" s="1">
        <v>0</v>
      </c>
      <c r="CB750" s="1">
        <v>6</v>
      </c>
      <c r="CC750" s="1">
        <v>4</v>
      </c>
      <c r="CD750" s="1">
        <v>2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13</v>
      </c>
      <c r="CK750" s="1">
        <v>0</v>
      </c>
      <c r="CL750" s="1" t="s">
        <v>797</v>
      </c>
      <c r="CM750" s="1" t="s">
        <v>1176</v>
      </c>
      <c r="CN750" s="1" t="s">
        <v>804</v>
      </c>
      <c r="CO750" s="1">
        <v>7</v>
      </c>
      <c r="CP750" s="1">
        <v>1</v>
      </c>
      <c r="CQ750" s="1">
        <v>0</v>
      </c>
      <c r="CR750" s="1">
        <v>1</v>
      </c>
      <c r="CS750" s="1">
        <v>0</v>
      </c>
      <c r="CT750" s="1">
        <v>4</v>
      </c>
      <c r="CU750" s="1">
        <v>17</v>
      </c>
      <c r="CV750" s="1">
        <v>1</v>
      </c>
      <c r="CW750" s="1">
        <v>0</v>
      </c>
      <c r="CX750" s="1">
        <v>0</v>
      </c>
      <c r="CY750" s="1">
        <v>0</v>
      </c>
      <c r="CZ750" s="1">
        <v>0</v>
      </c>
      <c r="DA750" s="1">
        <v>0</v>
      </c>
      <c r="DB750" s="1">
        <v>8</v>
      </c>
      <c r="DC750" s="1">
        <v>0.125</v>
      </c>
      <c r="DE750" s="2"/>
      <c r="DF750" s="1" t="s">
        <v>1176</v>
      </c>
      <c r="DG750" s="1">
        <v>7</v>
      </c>
      <c r="DH750" s="1">
        <v>1</v>
      </c>
      <c r="DI750" s="1">
        <v>0</v>
      </c>
      <c r="DJ750" s="1">
        <v>1</v>
      </c>
      <c r="DK750" s="1">
        <v>0</v>
      </c>
      <c r="DL750" s="1">
        <v>4</v>
      </c>
      <c r="DM750" s="1">
        <v>17</v>
      </c>
      <c r="DN750" s="1">
        <v>1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8</v>
      </c>
      <c r="DU750" s="1">
        <v>0.125</v>
      </c>
    </row>
    <row r="751" spans="1:125" x14ac:dyDescent="0.2">
      <c r="A751" s="2" t="s">
        <v>1008</v>
      </c>
      <c r="B751" s="1" t="s">
        <v>820</v>
      </c>
      <c r="C751" s="1">
        <v>19</v>
      </c>
      <c r="D751" s="1">
        <v>1</v>
      </c>
      <c r="E751" s="1">
        <v>0</v>
      </c>
      <c r="F751" s="1">
        <v>1</v>
      </c>
      <c r="G751" s="1">
        <v>-5</v>
      </c>
      <c r="H751" s="1">
        <v>21</v>
      </c>
      <c r="I751" s="1">
        <v>29</v>
      </c>
      <c r="J751" s="1">
        <v>17</v>
      </c>
      <c r="K751" s="1">
        <v>0</v>
      </c>
      <c r="L751" s="1">
        <v>0</v>
      </c>
      <c r="M751" s="1">
        <v>0</v>
      </c>
      <c r="N751" s="1">
        <v>0</v>
      </c>
      <c r="O751" s="1">
        <v>1</v>
      </c>
      <c r="P751" s="1">
        <v>10</v>
      </c>
      <c r="Q751" s="1">
        <v>0.1</v>
      </c>
      <c r="S751" s="1" t="s">
        <v>493</v>
      </c>
      <c r="T751" s="1" t="s">
        <v>799</v>
      </c>
      <c r="U751" s="1">
        <v>4</v>
      </c>
      <c r="V751" s="1">
        <v>1</v>
      </c>
      <c r="W751" s="1">
        <v>0</v>
      </c>
      <c r="X751" s="1">
        <v>1</v>
      </c>
      <c r="Y751" s="1">
        <v>2</v>
      </c>
      <c r="Z751" s="1">
        <v>0</v>
      </c>
      <c r="AA751" s="1">
        <v>2</v>
      </c>
      <c r="AB751" s="1">
        <v>4</v>
      </c>
      <c r="AC751" s="1">
        <v>0</v>
      </c>
      <c r="AD751" s="1">
        <v>0</v>
      </c>
      <c r="AE751" s="1">
        <v>0</v>
      </c>
      <c r="AF751" s="1">
        <v>0</v>
      </c>
      <c r="AG751" s="1">
        <v>1</v>
      </c>
      <c r="AH751" s="1">
        <v>4</v>
      </c>
      <c r="AI751" s="1">
        <v>0.25</v>
      </c>
      <c r="AK751" s="2" t="s">
        <v>526</v>
      </c>
      <c r="AL751" s="1" t="s">
        <v>809</v>
      </c>
      <c r="AM751" s="1">
        <v>2</v>
      </c>
      <c r="AN751" s="1">
        <v>0</v>
      </c>
      <c r="AO751" s="1">
        <v>1</v>
      </c>
      <c r="AP751" s="1">
        <v>1</v>
      </c>
      <c r="AQ751" s="1">
        <v>-1</v>
      </c>
      <c r="AR751" s="1">
        <v>2</v>
      </c>
      <c r="AS751" s="1">
        <v>5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1</v>
      </c>
      <c r="BA751" s="1">
        <v>0</v>
      </c>
      <c r="BC751" s="2" t="s">
        <v>449</v>
      </c>
      <c r="BD751" s="1" t="s">
        <v>798</v>
      </c>
      <c r="BE751" s="1">
        <v>4</v>
      </c>
      <c r="BF751" s="1">
        <v>0</v>
      </c>
      <c r="BG751" s="1">
        <v>0</v>
      </c>
      <c r="BH751" s="1">
        <v>0</v>
      </c>
      <c r="BI751" s="1">
        <v>-2</v>
      </c>
      <c r="BJ751" s="1">
        <v>0</v>
      </c>
      <c r="BK751" s="1">
        <v>4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3</v>
      </c>
      <c r="BS751" s="1">
        <v>0</v>
      </c>
      <c r="BU751" s="2" t="s">
        <v>1327</v>
      </c>
      <c r="BV751" s="1" t="s">
        <v>794</v>
      </c>
      <c r="BW751" s="1">
        <v>2</v>
      </c>
      <c r="BX751" s="1">
        <v>0</v>
      </c>
      <c r="BY751" s="1">
        <v>1</v>
      </c>
      <c r="BZ751" s="1">
        <v>1</v>
      </c>
      <c r="CA751" s="1">
        <v>2</v>
      </c>
      <c r="CB751" s="1">
        <v>0</v>
      </c>
      <c r="CC751" s="1">
        <v>0</v>
      </c>
      <c r="CD751" s="1">
        <v>0</v>
      </c>
      <c r="CE751" s="1">
        <v>0</v>
      </c>
      <c r="CF751" s="1">
        <v>1</v>
      </c>
      <c r="CG751" s="1">
        <v>0</v>
      </c>
      <c r="CH751" s="1">
        <v>0</v>
      </c>
      <c r="CI751" s="1">
        <v>0</v>
      </c>
      <c r="CJ751" s="1">
        <v>2</v>
      </c>
      <c r="CK751" s="1">
        <v>0</v>
      </c>
      <c r="CL751" s="1" t="s">
        <v>797</v>
      </c>
      <c r="CM751" s="1" t="s">
        <v>1693</v>
      </c>
      <c r="CN751" s="1" t="s">
        <v>806</v>
      </c>
      <c r="CO751" s="1">
        <v>1</v>
      </c>
      <c r="CP751" s="1">
        <v>0</v>
      </c>
      <c r="CQ751" s="1">
        <v>1</v>
      </c>
      <c r="CR751" s="1">
        <v>1</v>
      </c>
      <c r="CS751" s="1">
        <v>-1</v>
      </c>
      <c r="CT751" s="1">
        <v>0</v>
      </c>
      <c r="CU751" s="1">
        <v>0</v>
      </c>
      <c r="CV751" s="1">
        <v>0</v>
      </c>
      <c r="CW751" s="1">
        <v>0</v>
      </c>
      <c r="CX751" s="1">
        <v>0</v>
      </c>
      <c r="CY751" s="1">
        <v>0</v>
      </c>
      <c r="CZ751" s="1">
        <v>0</v>
      </c>
      <c r="DA751" s="1">
        <v>0</v>
      </c>
      <c r="DB751" s="1">
        <v>1</v>
      </c>
      <c r="DC751" s="1">
        <v>0</v>
      </c>
      <c r="DE751" s="2"/>
      <c r="DF751" s="1" t="s">
        <v>1693</v>
      </c>
      <c r="DG751" s="1">
        <v>1</v>
      </c>
      <c r="DH751" s="1">
        <v>0</v>
      </c>
      <c r="DI751" s="1">
        <v>1</v>
      </c>
      <c r="DJ751" s="1">
        <v>1</v>
      </c>
      <c r="DK751" s="1">
        <v>-1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1</v>
      </c>
      <c r="DU751" s="1">
        <v>0</v>
      </c>
    </row>
    <row r="752" spans="1:125" x14ac:dyDescent="0.2">
      <c r="A752" s="2" t="s">
        <v>502</v>
      </c>
      <c r="B752" s="1" t="s">
        <v>796</v>
      </c>
      <c r="C752" s="1">
        <v>4</v>
      </c>
      <c r="D752" s="1">
        <v>1</v>
      </c>
      <c r="E752" s="1">
        <v>0</v>
      </c>
      <c r="F752" s="1">
        <v>1</v>
      </c>
      <c r="G752" s="1">
        <v>1</v>
      </c>
      <c r="H752" s="1">
        <v>4</v>
      </c>
      <c r="I752" s="1">
        <v>10</v>
      </c>
      <c r="J752" s="1">
        <v>2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3</v>
      </c>
      <c r="Q752" s="1">
        <v>0.33300000000000002</v>
      </c>
      <c r="S752" s="1" t="s">
        <v>154</v>
      </c>
      <c r="T752" s="1" t="s">
        <v>805</v>
      </c>
      <c r="U752" s="1">
        <v>40</v>
      </c>
      <c r="V752" s="1">
        <v>0</v>
      </c>
      <c r="W752" s="1">
        <v>1</v>
      </c>
      <c r="X752" s="1">
        <v>1</v>
      </c>
      <c r="Y752" s="1">
        <v>0</v>
      </c>
      <c r="Z752" s="1">
        <v>72</v>
      </c>
      <c r="AA752" s="1">
        <v>60</v>
      </c>
      <c r="AB752" s="1">
        <v>10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15</v>
      </c>
      <c r="AI752" s="1">
        <v>0</v>
      </c>
      <c r="AK752" s="2" t="s">
        <v>248</v>
      </c>
      <c r="AL752" s="1" t="s">
        <v>819</v>
      </c>
      <c r="AM752" s="1">
        <v>7</v>
      </c>
      <c r="AN752" s="1">
        <v>1</v>
      </c>
      <c r="AO752" s="1">
        <v>0</v>
      </c>
      <c r="AP752" s="1">
        <v>1</v>
      </c>
      <c r="AQ752" s="1">
        <v>0</v>
      </c>
      <c r="AR752" s="1">
        <v>0</v>
      </c>
      <c r="AS752" s="1">
        <v>3</v>
      </c>
      <c r="AT752" s="1">
        <v>1</v>
      </c>
      <c r="AU752" s="1">
        <v>1</v>
      </c>
      <c r="AV752" s="1">
        <v>0</v>
      </c>
      <c r="AW752" s="1">
        <v>0</v>
      </c>
      <c r="AX752" s="1">
        <v>0</v>
      </c>
      <c r="AY752" s="1">
        <v>0</v>
      </c>
      <c r="AZ752" s="1">
        <v>5</v>
      </c>
      <c r="BA752" s="1">
        <v>0.2</v>
      </c>
      <c r="BC752" s="2" t="s">
        <v>431</v>
      </c>
      <c r="BD752" s="1" t="s">
        <v>824</v>
      </c>
      <c r="BE752" s="1">
        <v>2</v>
      </c>
      <c r="BF752" s="1">
        <v>0</v>
      </c>
      <c r="BG752" s="1">
        <v>0</v>
      </c>
      <c r="BH752" s="1">
        <v>0</v>
      </c>
      <c r="BI752" s="1">
        <v>-1</v>
      </c>
      <c r="BJ752" s="1">
        <v>0</v>
      </c>
      <c r="BK752" s="1">
        <v>2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2</v>
      </c>
      <c r="BS752" s="1">
        <v>0</v>
      </c>
      <c r="BU752" s="2" t="s">
        <v>499</v>
      </c>
      <c r="BV752" s="1" t="s">
        <v>819</v>
      </c>
      <c r="BW752" s="1">
        <v>9</v>
      </c>
      <c r="BX752" s="1">
        <v>1</v>
      </c>
      <c r="BY752" s="1">
        <v>0</v>
      </c>
      <c r="BZ752" s="1">
        <v>1</v>
      </c>
      <c r="CA752" s="1">
        <v>-3</v>
      </c>
      <c r="CB752" s="1">
        <v>0</v>
      </c>
      <c r="CC752" s="1">
        <v>8</v>
      </c>
      <c r="CD752" s="1">
        <v>3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5</v>
      </c>
      <c r="CK752" s="1">
        <v>0.2</v>
      </c>
      <c r="CL752" s="1" t="s">
        <v>797</v>
      </c>
      <c r="CM752" s="1" t="s">
        <v>1694</v>
      </c>
      <c r="CN752" s="1" t="s">
        <v>809</v>
      </c>
      <c r="CO752" s="1">
        <v>12</v>
      </c>
      <c r="CP752" s="1">
        <v>1</v>
      </c>
      <c r="CQ752" s="1">
        <v>0</v>
      </c>
      <c r="CR752" s="1">
        <v>1</v>
      </c>
      <c r="CS752" s="1">
        <v>-5</v>
      </c>
      <c r="CT752" s="1">
        <v>0</v>
      </c>
      <c r="CU752" s="1">
        <v>18</v>
      </c>
      <c r="CV752" s="1">
        <v>22</v>
      </c>
      <c r="CW752" s="1">
        <v>0</v>
      </c>
      <c r="CX752" s="1">
        <v>0</v>
      </c>
      <c r="CY752" s="1">
        <v>0</v>
      </c>
      <c r="CZ752" s="1">
        <v>0</v>
      </c>
      <c r="DA752" s="1">
        <v>0</v>
      </c>
      <c r="DB752" s="1">
        <v>7</v>
      </c>
      <c r="DC752" s="1">
        <v>0.14299999999999999</v>
      </c>
      <c r="DE752" s="2"/>
      <c r="DF752" s="1" t="s">
        <v>1694</v>
      </c>
      <c r="DG752" s="1">
        <v>12</v>
      </c>
      <c r="DH752" s="1">
        <v>1</v>
      </c>
      <c r="DI752" s="1">
        <v>0</v>
      </c>
      <c r="DJ752" s="1">
        <v>1</v>
      </c>
      <c r="DK752" s="1">
        <v>-5</v>
      </c>
      <c r="DL752" s="1">
        <v>0</v>
      </c>
      <c r="DM752" s="1">
        <v>18</v>
      </c>
      <c r="DN752" s="1">
        <v>22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7</v>
      </c>
      <c r="DU752" s="1">
        <v>0.14299999999999999</v>
      </c>
    </row>
    <row r="753" spans="1:125" x14ac:dyDescent="0.2">
      <c r="A753" s="2" t="s">
        <v>583</v>
      </c>
      <c r="B753" s="1" t="s">
        <v>801</v>
      </c>
      <c r="C753" s="1">
        <v>10</v>
      </c>
      <c r="D753" s="1">
        <v>0</v>
      </c>
      <c r="E753" s="1">
        <v>1</v>
      </c>
      <c r="F753" s="1">
        <v>1</v>
      </c>
      <c r="G753" s="1">
        <v>-2</v>
      </c>
      <c r="H753" s="1">
        <v>0</v>
      </c>
      <c r="I753" s="1">
        <v>8</v>
      </c>
      <c r="J753" s="1">
        <v>1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2</v>
      </c>
      <c r="Q753" s="1">
        <v>0</v>
      </c>
      <c r="S753" s="1" t="s">
        <v>1132</v>
      </c>
      <c r="T753" s="1" t="s">
        <v>815</v>
      </c>
      <c r="U753" s="1">
        <v>37</v>
      </c>
      <c r="V753" s="1">
        <v>1</v>
      </c>
      <c r="W753" s="1">
        <v>0</v>
      </c>
      <c r="X753" s="1">
        <v>1</v>
      </c>
      <c r="Y753" s="1">
        <v>-2</v>
      </c>
      <c r="Z753" s="1">
        <v>4</v>
      </c>
      <c r="AA753" s="1">
        <v>47</v>
      </c>
      <c r="AB753" s="1">
        <v>29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35</v>
      </c>
      <c r="AI753" s="1">
        <v>2.9000000000000001E-2</v>
      </c>
      <c r="AK753" s="2" t="s">
        <v>139</v>
      </c>
      <c r="AL753" s="1" t="s">
        <v>794</v>
      </c>
      <c r="AM753" s="1">
        <v>14</v>
      </c>
      <c r="AN753" s="1">
        <v>0</v>
      </c>
      <c r="AO753" s="1">
        <v>1</v>
      </c>
      <c r="AP753" s="1">
        <v>1</v>
      </c>
      <c r="AQ753" s="1">
        <v>-3</v>
      </c>
      <c r="AR753" s="1">
        <v>83</v>
      </c>
      <c r="AS753" s="1">
        <v>37</v>
      </c>
      <c r="AT753" s="1">
        <v>2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4</v>
      </c>
      <c r="BA753" s="1">
        <v>0</v>
      </c>
      <c r="BC753" s="2" t="s">
        <v>1328</v>
      </c>
      <c r="BD753" s="1" t="s">
        <v>800</v>
      </c>
      <c r="BE753" s="1">
        <v>2</v>
      </c>
      <c r="BF753" s="1">
        <v>0</v>
      </c>
      <c r="BG753" s="1">
        <v>0</v>
      </c>
      <c r="BH753" s="1">
        <v>0</v>
      </c>
      <c r="BI753" s="1">
        <v>-1</v>
      </c>
      <c r="BJ753" s="1">
        <v>0</v>
      </c>
      <c r="BK753" s="1">
        <v>1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 t="s">
        <v>1231</v>
      </c>
      <c r="BU753" s="2" t="s">
        <v>775</v>
      </c>
      <c r="BV753" s="1" t="s">
        <v>817</v>
      </c>
      <c r="BW753" s="1">
        <v>7</v>
      </c>
      <c r="BX753" s="1">
        <v>1</v>
      </c>
      <c r="BY753" s="1">
        <v>0</v>
      </c>
      <c r="BZ753" s="1">
        <v>1</v>
      </c>
      <c r="CA753" s="1">
        <v>-4</v>
      </c>
      <c r="CB753" s="1">
        <v>4</v>
      </c>
      <c r="CC753" s="1">
        <v>25</v>
      </c>
      <c r="CD753" s="1">
        <v>3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4</v>
      </c>
      <c r="CK753" s="1">
        <v>0.25</v>
      </c>
      <c r="CL753" s="1" t="s">
        <v>797</v>
      </c>
      <c r="CM753" s="1" t="s">
        <v>1695</v>
      </c>
      <c r="CN753" s="1" t="s">
        <v>814</v>
      </c>
      <c r="CO753" s="1">
        <v>2</v>
      </c>
      <c r="CP753" s="1">
        <v>0</v>
      </c>
      <c r="CQ753" s="1">
        <v>1</v>
      </c>
      <c r="CR753" s="1">
        <v>1</v>
      </c>
      <c r="CS753" s="1">
        <v>1</v>
      </c>
      <c r="CT753" s="1">
        <v>0</v>
      </c>
      <c r="CU753" s="1">
        <v>2</v>
      </c>
      <c r="CV753" s="1">
        <v>0</v>
      </c>
      <c r="CW753" s="1">
        <v>0</v>
      </c>
      <c r="CX753" s="1">
        <v>0</v>
      </c>
      <c r="CY753" s="1">
        <v>0</v>
      </c>
      <c r="CZ753" s="1">
        <v>0</v>
      </c>
      <c r="DA753" s="1">
        <v>0</v>
      </c>
      <c r="DB753" s="1">
        <v>2</v>
      </c>
      <c r="DC753" s="1">
        <v>0</v>
      </c>
      <c r="DE753" s="2"/>
      <c r="DF753" s="1" t="s">
        <v>1695</v>
      </c>
      <c r="DG753" s="1">
        <v>2</v>
      </c>
      <c r="DH753" s="1">
        <v>0</v>
      </c>
      <c r="DI753" s="1">
        <v>1</v>
      </c>
      <c r="DJ753" s="1">
        <v>1</v>
      </c>
      <c r="DK753" s="1">
        <v>1</v>
      </c>
      <c r="DL753" s="1">
        <v>0</v>
      </c>
      <c r="DM753" s="1">
        <v>2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2</v>
      </c>
      <c r="DU753" s="1">
        <v>0</v>
      </c>
    </row>
    <row r="754" spans="1:125" x14ac:dyDescent="0.2">
      <c r="A754" s="2" t="s">
        <v>644</v>
      </c>
      <c r="B754" s="1" t="s">
        <v>820</v>
      </c>
      <c r="C754" s="1">
        <v>1</v>
      </c>
      <c r="D754" s="1">
        <v>0</v>
      </c>
      <c r="E754" s="1">
        <v>1</v>
      </c>
      <c r="F754" s="1">
        <v>1</v>
      </c>
      <c r="G754" s="1">
        <v>1</v>
      </c>
      <c r="H754" s="1">
        <v>0</v>
      </c>
      <c r="I754" s="1">
        <v>0</v>
      </c>
      <c r="J754" s="1">
        <v>2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1</v>
      </c>
      <c r="Q754" s="1">
        <v>0</v>
      </c>
      <c r="S754" s="1" t="s">
        <v>1294</v>
      </c>
      <c r="T754" s="1" t="s">
        <v>819</v>
      </c>
      <c r="U754" s="1">
        <v>35</v>
      </c>
      <c r="V754" s="1">
        <v>1</v>
      </c>
      <c r="W754" s="1">
        <v>0</v>
      </c>
      <c r="X754" s="1">
        <v>1</v>
      </c>
      <c r="Y754" s="1">
        <v>-5</v>
      </c>
      <c r="Z754" s="1">
        <v>80</v>
      </c>
      <c r="AA754" s="1">
        <v>28</v>
      </c>
      <c r="AB754" s="1">
        <v>5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9</v>
      </c>
      <c r="AI754" s="1">
        <v>0.111</v>
      </c>
      <c r="AK754" s="2" t="s">
        <v>439</v>
      </c>
      <c r="AL754" s="1" t="s">
        <v>804</v>
      </c>
      <c r="AM754" s="1">
        <v>48</v>
      </c>
      <c r="AN754" s="1">
        <v>0</v>
      </c>
      <c r="AO754" s="1">
        <v>1</v>
      </c>
      <c r="AP754" s="1">
        <v>1</v>
      </c>
      <c r="AQ754" s="1">
        <v>-8</v>
      </c>
      <c r="AR754" s="1">
        <v>75</v>
      </c>
      <c r="AS754" s="1">
        <v>74</v>
      </c>
      <c r="AT754" s="1">
        <v>3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17</v>
      </c>
      <c r="BA754" s="1">
        <v>0</v>
      </c>
      <c r="BC754" s="2" t="s">
        <v>1105</v>
      </c>
      <c r="BD754" s="1" t="s">
        <v>810</v>
      </c>
      <c r="BE754" s="1">
        <v>1</v>
      </c>
      <c r="BF754" s="1">
        <v>0</v>
      </c>
      <c r="BG754" s="1">
        <v>0</v>
      </c>
      <c r="BH754" s="1">
        <v>0</v>
      </c>
      <c r="BI754" s="1">
        <v>-1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 t="s">
        <v>1231</v>
      </c>
      <c r="BU754" s="2" t="s">
        <v>598</v>
      </c>
      <c r="BV754" s="1" t="s">
        <v>815</v>
      </c>
      <c r="BW754" s="1">
        <v>15</v>
      </c>
      <c r="BX754" s="1">
        <v>0</v>
      </c>
      <c r="BY754" s="1">
        <v>1</v>
      </c>
      <c r="BZ754" s="1">
        <v>1</v>
      </c>
      <c r="CA754" s="1">
        <v>-1</v>
      </c>
      <c r="CB754" s="1">
        <v>0</v>
      </c>
      <c r="CC754" s="1">
        <v>10</v>
      </c>
      <c r="CD754" s="1">
        <v>13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11</v>
      </c>
      <c r="CK754" s="1">
        <v>0</v>
      </c>
      <c r="CL754" s="1" t="s">
        <v>797</v>
      </c>
      <c r="CM754" s="1" t="s">
        <v>939</v>
      </c>
      <c r="CN754" s="1" t="s">
        <v>798</v>
      </c>
      <c r="CO754" s="1">
        <v>9</v>
      </c>
      <c r="CP754" s="1">
        <v>0</v>
      </c>
      <c r="CQ754" s="1">
        <v>1</v>
      </c>
      <c r="CR754" s="1">
        <v>1</v>
      </c>
      <c r="CS754" s="1">
        <v>-4</v>
      </c>
      <c r="CT754" s="1">
        <v>5</v>
      </c>
      <c r="CU754" s="1">
        <v>36</v>
      </c>
      <c r="CV754" s="1">
        <v>12</v>
      </c>
      <c r="CW754" s="1">
        <v>0</v>
      </c>
      <c r="CX754" s="1">
        <v>0</v>
      </c>
      <c r="CY754" s="1">
        <v>0</v>
      </c>
      <c r="CZ754" s="1">
        <v>0</v>
      </c>
      <c r="DA754" s="1">
        <v>0</v>
      </c>
      <c r="DB754" s="1">
        <v>4</v>
      </c>
      <c r="DC754" s="1">
        <v>0</v>
      </c>
      <c r="DE754" s="2"/>
      <c r="DF754" s="1" t="s">
        <v>939</v>
      </c>
      <c r="DG754" s="1">
        <v>9</v>
      </c>
      <c r="DH754" s="1">
        <v>0</v>
      </c>
      <c r="DI754" s="1">
        <v>1</v>
      </c>
      <c r="DJ754" s="1">
        <v>1</v>
      </c>
      <c r="DK754" s="1">
        <v>-4</v>
      </c>
      <c r="DL754" s="1">
        <v>5</v>
      </c>
      <c r="DM754" s="1">
        <v>36</v>
      </c>
      <c r="DN754" s="1">
        <v>12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4</v>
      </c>
      <c r="DU754" s="1">
        <v>0</v>
      </c>
    </row>
    <row r="755" spans="1:125" x14ac:dyDescent="0.2">
      <c r="A755" s="2" t="s">
        <v>310</v>
      </c>
      <c r="B755" s="1" t="s">
        <v>795</v>
      </c>
      <c r="C755" s="1">
        <v>10</v>
      </c>
      <c r="D755" s="1">
        <v>1</v>
      </c>
      <c r="E755" s="1">
        <v>0</v>
      </c>
      <c r="F755" s="1">
        <v>1</v>
      </c>
      <c r="G755" s="1">
        <v>-2</v>
      </c>
      <c r="H755" s="1">
        <v>2</v>
      </c>
      <c r="I755" s="1">
        <v>12</v>
      </c>
      <c r="J755" s="1">
        <v>1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9</v>
      </c>
      <c r="Q755" s="1">
        <v>0.111</v>
      </c>
      <c r="S755" s="1" t="s">
        <v>502</v>
      </c>
      <c r="T755" s="1" t="s">
        <v>796</v>
      </c>
      <c r="U755" s="1">
        <v>11</v>
      </c>
      <c r="V755" s="1">
        <v>0</v>
      </c>
      <c r="W755" s="1">
        <v>1</v>
      </c>
      <c r="X755" s="1">
        <v>1</v>
      </c>
      <c r="Y755" s="1">
        <v>-1</v>
      </c>
      <c r="Z755" s="1">
        <v>35</v>
      </c>
      <c r="AA755" s="1">
        <v>19</v>
      </c>
      <c r="AB755" s="1">
        <v>1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6</v>
      </c>
      <c r="AI755" s="1">
        <v>0</v>
      </c>
      <c r="AK755" s="2" t="s">
        <v>1329</v>
      </c>
      <c r="AL755" s="1" t="s">
        <v>817</v>
      </c>
      <c r="AM755" s="1">
        <v>3</v>
      </c>
      <c r="AN755" s="1">
        <v>1</v>
      </c>
      <c r="AO755" s="1">
        <v>0</v>
      </c>
      <c r="AP755" s="1">
        <v>1</v>
      </c>
      <c r="AQ755" s="1">
        <v>0</v>
      </c>
      <c r="AR755" s="1">
        <v>5</v>
      </c>
      <c r="AS755" s="1">
        <v>7</v>
      </c>
      <c r="AT755" s="1">
        <v>2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3</v>
      </c>
      <c r="BA755" s="1">
        <v>0.33300000000000002</v>
      </c>
      <c r="BC755" s="2" t="s">
        <v>459</v>
      </c>
      <c r="BD755" s="1" t="s">
        <v>817</v>
      </c>
      <c r="BE755" s="1">
        <v>37</v>
      </c>
      <c r="BF755" s="1">
        <v>0</v>
      </c>
      <c r="BG755" s="1">
        <v>0</v>
      </c>
      <c r="BH755" s="1">
        <v>0</v>
      </c>
      <c r="BI755" s="1">
        <v>-4</v>
      </c>
      <c r="BJ755" s="1">
        <v>117</v>
      </c>
      <c r="BK755" s="1">
        <v>23</v>
      </c>
      <c r="BL755" s="1">
        <v>9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18</v>
      </c>
      <c r="BS755" s="1">
        <v>0</v>
      </c>
      <c r="BU755" s="2" t="s">
        <v>1330</v>
      </c>
      <c r="BV755" s="1" t="s">
        <v>812</v>
      </c>
      <c r="BW755" s="1">
        <v>2</v>
      </c>
      <c r="BX755" s="1">
        <v>1</v>
      </c>
      <c r="BY755" s="1">
        <v>0</v>
      </c>
      <c r="BZ755" s="1">
        <v>1</v>
      </c>
      <c r="CA755" s="1">
        <v>-1</v>
      </c>
      <c r="CB755" s="1">
        <v>0</v>
      </c>
      <c r="CC755" s="1">
        <v>1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2</v>
      </c>
      <c r="CK755" s="1">
        <v>0.5</v>
      </c>
      <c r="CL755" s="1" t="s">
        <v>797</v>
      </c>
      <c r="CM755" s="1" t="s">
        <v>1444</v>
      </c>
      <c r="CN755" s="1" t="s">
        <v>807</v>
      </c>
      <c r="CO755" s="1">
        <v>33</v>
      </c>
      <c r="CP755" s="1">
        <v>0</v>
      </c>
      <c r="CQ755" s="1">
        <v>1</v>
      </c>
      <c r="CR755" s="1">
        <v>1</v>
      </c>
      <c r="CS755" s="1">
        <v>-13</v>
      </c>
      <c r="CT755" s="1">
        <v>10</v>
      </c>
      <c r="CU755" s="1">
        <v>67</v>
      </c>
      <c r="CV755" s="1">
        <v>58</v>
      </c>
      <c r="CW755" s="1">
        <v>0</v>
      </c>
      <c r="CX755" s="1">
        <v>0</v>
      </c>
      <c r="CY755" s="1">
        <v>0</v>
      </c>
      <c r="CZ755" s="1">
        <v>0</v>
      </c>
      <c r="DA755" s="1">
        <v>0</v>
      </c>
      <c r="DB755" s="1">
        <v>28</v>
      </c>
      <c r="DC755" s="1">
        <v>0</v>
      </c>
      <c r="DE755" s="2"/>
      <c r="DF755" s="1" t="s">
        <v>1444</v>
      </c>
      <c r="DG755" s="1">
        <v>33</v>
      </c>
      <c r="DH755" s="1">
        <v>0</v>
      </c>
      <c r="DI755" s="1">
        <v>1</v>
      </c>
      <c r="DJ755" s="1">
        <v>1</v>
      </c>
      <c r="DK755" s="1">
        <v>-13</v>
      </c>
      <c r="DL755" s="1">
        <v>10</v>
      </c>
      <c r="DM755" s="1">
        <v>67</v>
      </c>
      <c r="DN755" s="1">
        <v>58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28</v>
      </c>
      <c r="DU755" s="1">
        <v>0</v>
      </c>
    </row>
    <row r="756" spans="1:125" x14ac:dyDescent="0.2">
      <c r="A756" s="2" t="s">
        <v>578</v>
      </c>
      <c r="B756" s="1" t="s">
        <v>809</v>
      </c>
      <c r="C756" s="1">
        <v>4</v>
      </c>
      <c r="D756" s="1">
        <v>0</v>
      </c>
      <c r="E756" s="1">
        <v>1</v>
      </c>
      <c r="F756" s="1">
        <v>1</v>
      </c>
      <c r="G756" s="1">
        <v>1</v>
      </c>
      <c r="H756" s="1">
        <v>2</v>
      </c>
      <c r="I756" s="1">
        <v>7</v>
      </c>
      <c r="J756" s="1">
        <v>2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4</v>
      </c>
      <c r="Q756" s="1">
        <v>0</v>
      </c>
      <c r="S756" s="1" t="s">
        <v>1248</v>
      </c>
      <c r="T756" s="1" t="s">
        <v>812</v>
      </c>
      <c r="U756" s="1">
        <v>19</v>
      </c>
      <c r="V756" s="1">
        <v>1</v>
      </c>
      <c r="W756" s="1">
        <v>0</v>
      </c>
      <c r="X756" s="1">
        <v>1</v>
      </c>
      <c r="Y756" s="1">
        <v>-3</v>
      </c>
      <c r="Z756" s="1">
        <v>4</v>
      </c>
      <c r="AA756" s="1">
        <v>14</v>
      </c>
      <c r="AB756" s="1">
        <v>3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20</v>
      </c>
      <c r="AI756" s="1">
        <v>0.05</v>
      </c>
      <c r="AK756" s="2" t="s">
        <v>458</v>
      </c>
      <c r="AL756" s="1" t="s">
        <v>816</v>
      </c>
      <c r="AM756" s="1">
        <v>2</v>
      </c>
      <c r="AN756" s="1">
        <v>1</v>
      </c>
      <c r="AO756" s="1">
        <v>0</v>
      </c>
      <c r="AP756" s="1">
        <v>1</v>
      </c>
      <c r="AQ756" s="1">
        <v>1</v>
      </c>
      <c r="AR756" s="1">
        <v>0</v>
      </c>
      <c r="AS756" s="1">
        <v>1</v>
      </c>
      <c r="AT756" s="1">
        <v>3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1</v>
      </c>
      <c r="BA756" s="1">
        <v>1</v>
      </c>
      <c r="BC756" s="2" t="s">
        <v>1314</v>
      </c>
      <c r="BD756" s="1" t="s">
        <v>794</v>
      </c>
      <c r="BE756" s="1">
        <v>3</v>
      </c>
      <c r="BF756" s="1">
        <v>0</v>
      </c>
      <c r="BG756" s="1">
        <v>0</v>
      </c>
      <c r="BH756" s="1">
        <v>0</v>
      </c>
      <c r="BI756" s="1">
        <v>-1</v>
      </c>
      <c r="BJ756" s="1">
        <v>0</v>
      </c>
      <c r="BK756" s="1">
        <v>8</v>
      </c>
      <c r="BL756" s="1">
        <v>5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4</v>
      </c>
      <c r="BS756" s="1">
        <v>0</v>
      </c>
      <c r="BU756" s="2" t="s">
        <v>1331</v>
      </c>
      <c r="BV756" s="1" t="s">
        <v>814</v>
      </c>
      <c r="BW756" s="1">
        <v>13</v>
      </c>
      <c r="BX756" s="1">
        <v>1</v>
      </c>
      <c r="BY756" s="1">
        <v>0</v>
      </c>
      <c r="BZ756" s="1">
        <v>1</v>
      </c>
      <c r="CA756" s="1">
        <v>-2</v>
      </c>
      <c r="CB756" s="1">
        <v>48</v>
      </c>
      <c r="CC756" s="1">
        <v>41</v>
      </c>
      <c r="CD756" s="1">
        <v>13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6</v>
      </c>
      <c r="CK756" s="1">
        <v>0.16700000000000001</v>
      </c>
      <c r="CL756" s="1" t="s">
        <v>797</v>
      </c>
      <c r="CM756" s="1" t="s">
        <v>1696</v>
      </c>
      <c r="CN756" s="1" t="s">
        <v>807</v>
      </c>
      <c r="CO756" s="1">
        <v>6</v>
      </c>
      <c r="CP756" s="1">
        <v>1</v>
      </c>
      <c r="CQ756" s="1">
        <v>0</v>
      </c>
      <c r="CR756" s="1">
        <v>1</v>
      </c>
      <c r="CS756" s="1">
        <v>1</v>
      </c>
      <c r="CT756" s="1">
        <v>2</v>
      </c>
      <c r="CU756" s="1">
        <v>3</v>
      </c>
      <c r="CV756" s="1">
        <v>4</v>
      </c>
      <c r="CW756" s="1">
        <v>0</v>
      </c>
      <c r="CX756" s="1">
        <v>0</v>
      </c>
      <c r="CY756" s="1">
        <v>0</v>
      </c>
      <c r="CZ756" s="1">
        <v>0</v>
      </c>
      <c r="DA756" s="1">
        <v>0</v>
      </c>
      <c r="DB756" s="1">
        <v>9</v>
      </c>
      <c r="DC756" s="1">
        <v>0.111</v>
      </c>
      <c r="DE756" s="2"/>
      <c r="DF756" s="1" t="s">
        <v>1696</v>
      </c>
      <c r="DG756" s="1">
        <v>6</v>
      </c>
      <c r="DH756" s="1">
        <v>1</v>
      </c>
      <c r="DI756" s="1">
        <v>0</v>
      </c>
      <c r="DJ756" s="1">
        <v>1</v>
      </c>
      <c r="DK756" s="1">
        <v>1</v>
      </c>
      <c r="DL756" s="1">
        <v>2</v>
      </c>
      <c r="DM756" s="1">
        <v>3</v>
      </c>
      <c r="DN756" s="1">
        <v>4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9</v>
      </c>
      <c r="DU756" s="1">
        <v>0.111</v>
      </c>
    </row>
    <row r="757" spans="1:125" x14ac:dyDescent="0.2">
      <c r="A757" s="2" t="s">
        <v>1332</v>
      </c>
      <c r="B757" s="1" t="s">
        <v>812</v>
      </c>
      <c r="C757" s="1">
        <v>5</v>
      </c>
      <c r="D757" s="1">
        <v>0</v>
      </c>
      <c r="E757" s="1">
        <v>1</v>
      </c>
      <c r="F757" s="1">
        <v>1</v>
      </c>
      <c r="G757" s="1">
        <v>-3</v>
      </c>
      <c r="H757" s="1">
        <v>0</v>
      </c>
      <c r="I757" s="1">
        <v>3</v>
      </c>
      <c r="J757" s="1">
        <v>1</v>
      </c>
      <c r="K757" s="1">
        <v>0</v>
      </c>
      <c r="L757" s="1">
        <v>1</v>
      </c>
      <c r="M757" s="1">
        <v>0</v>
      </c>
      <c r="N757" s="1">
        <v>0</v>
      </c>
      <c r="O757" s="1">
        <v>0</v>
      </c>
      <c r="P757" s="1">
        <v>4</v>
      </c>
      <c r="Q757" s="1">
        <v>0</v>
      </c>
      <c r="S757" s="1" t="s">
        <v>1057</v>
      </c>
      <c r="T757" s="1" t="s">
        <v>806</v>
      </c>
      <c r="U757" s="1">
        <v>9</v>
      </c>
      <c r="V757" s="1">
        <v>0</v>
      </c>
      <c r="W757" s="1">
        <v>1</v>
      </c>
      <c r="X757" s="1">
        <v>1</v>
      </c>
      <c r="Y757" s="1">
        <v>3</v>
      </c>
      <c r="Z757" s="1">
        <v>0</v>
      </c>
      <c r="AA757" s="1">
        <v>5</v>
      </c>
      <c r="AB757" s="1">
        <v>11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13</v>
      </c>
      <c r="AI757" s="1">
        <v>0</v>
      </c>
      <c r="AK757" s="2" t="s">
        <v>1308</v>
      </c>
      <c r="AL757" s="1" t="s">
        <v>815</v>
      </c>
      <c r="AM757" s="1">
        <v>10</v>
      </c>
      <c r="AN757" s="1">
        <v>1</v>
      </c>
      <c r="AO757" s="1">
        <v>0</v>
      </c>
      <c r="AP757" s="1">
        <v>1</v>
      </c>
      <c r="AQ757" s="1">
        <v>-5</v>
      </c>
      <c r="AR757" s="1">
        <v>15</v>
      </c>
      <c r="AS757" s="1">
        <v>15</v>
      </c>
      <c r="AT757" s="1">
        <v>8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7</v>
      </c>
      <c r="BA757" s="1">
        <v>0.14299999999999999</v>
      </c>
      <c r="BC757" s="2" t="s">
        <v>402</v>
      </c>
      <c r="BD757" s="1" t="s">
        <v>821</v>
      </c>
      <c r="BE757" s="1">
        <v>9</v>
      </c>
      <c r="BF757" s="1">
        <v>0</v>
      </c>
      <c r="BG757" s="1">
        <v>0</v>
      </c>
      <c r="BH757" s="1">
        <v>0</v>
      </c>
      <c r="BI757" s="1">
        <v>-3</v>
      </c>
      <c r="BJ757" s="1">
        <v>0</v>
      </c>
      <c r="BK757" s="1">
        <v>8</v>
      </c>
      <c r="BL757" s="1">
        <v>4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2</v>
      </c>
      <c r="BS757" s="1">
        <v>0</v>
      </c>
      <c r="BU757" s="2" t="s">
        <v>1333</v>
      </c>
      <c r="BV757" s="1" t="s">
        <v>813</v>
      </c>
      <c r="BW757" s="1">
        <v>20</v>
      </c>
      <c r="BX757" s="1">
        <v>1</v>
      </c>
      <c r="BY757" s="1">
        <v>0</v>
      </c>
      <c r="BZ757" s="1">
        <v>1</v>
      </c>
      <c r="CA757" s="1">
        <v>-1</v>
      </c>
      <c r="CB757" s="1">
        <v>32</v>
      </c>
      <c r="CC757" s="1">
        <v>52</v>
      </c>
      <c r="CD757" s="1">
        <v>4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25</v>
      </c>
      <c r="CK757" s="1">
        <v>0.04</v>
      </c>
      <c r="CL757" s="1" t="s">
        <v>797</v>
      </c>
      <c r="CM757" s="1" t="s">
        <v>1697</v>
      </c>
      <c r="CN757" s="1" t="s">
        <v>811</v>
      </c>
      <c r="CO757" s="1">
        <v>5</v>
      </c>
      <c r="CP757" s="1">
        <v>0</v>
      </c>
      <c r="CQ757" s="1">
        <v>1</v>
      </c>
      <c r="CR757" s="1">
        <v>1</v>
      </c>
      <c r="CS757" s="1">
        <v>2</v>
      </c>
      <c r="CT757" s="1">
        <v>0</v>
      </c>
      <c r="CU757" s="1">
        <v>2</v>
      </c>
      <c r="CV757" s="1">
        <v>1</v>
      </c>
      <c r="CW757" s="1">
        <v>0</v>
      </c>
      <c r="CX757" s="1">
        <v>0</v>
      </c>
      <c r="CY757" s="1">
        <v>0</v>
      </c>
      <c r="CZ757" s="1">
        <v>0</v>
      </c>
      <c r="DA757" s="1">
        <v>0</v>
      </c>
      <c r="DB757" s="1">
        <v>5</v>
      </c>
      <c r="DC757" s="1">
        <v>0</v>
      </c>
      <c r="DE757" s="2"/>
      <c r="DF757" s="1" t="s">
        <v>1697</v>
      </c>
      <c r="DG757" s="1">
        <v>5</v>
      </c>
      <c r="DH757" s="1">
        <v>0</v>
      </c>
      <c r="DI757" s="1">
        <v>1</v>
      </c>
      <c r="DJ757" s="1">
        <v>1</v>
      </c>
      <c r="DK757" s="1">
        <v>2</v>
      </c>
      <c r="DL757" s="1">
        <v>0</v>
      </c>
      <c r="DM757" s="1">
        <v>2</v>
      </c>
      <c r="DN757" s="1">
        <v>1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5</v>
      </c>
      <c r="DU757" s="1">
        <v>0</v>
      </c>
    </row>
    <row r="758" spans="1:125" x14ac:dyDescent="0.2">
      <c r="A758" s="2" t="s">
        <v>348</v>
      </c>
      <c r="B758" s="1" t="s">
        <v>795</v>
      </c>
      <c r="C758" s="1">
        <v>2</v>
      </c>
      <c r="D758" s="1">
        <v>1</v>
      </c>
      <c r="E758" s="1">
        <v>0</v>
      </c>
      <c r="F758" s="1">
        <v>1</v>
      </c>
      <c r="G758" s="1">
        <v>1</v>
      </c>
      <c r="H758" s="1">
        <v>0</v>
      </c>
      <c r="I758" s="1">
        <v>1</v>
      </c>
      <c r="J758" s="1">
        <v>1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3</v>
      </c>
      <c r="Q758" s="1">
        <v>0.33300000000000002</v>
      </c>
      <c r="S758" s="1" t="s">
        <v>1334</v>
      </c>
      <c r="T758" s="1" t="s">
        <v>794</v>
      </c>
      <c r="U758" s="1">
        <v>4</v>
      </c>
      <c r="V758" s="1">
        <v>1</v>
      </c>
      <c r="W758" s="1">
        <v>0</v>
      </c>
      <c r="X758" s="1">
        <v>1</v>
      </c>
      <c r="Y758" s="1">
        <v>1</v>
      </c>
      <c r="Z758" s="1">
        <v>0</v>
      </c>
      <c r="AA758" s="1">
        <v>2</v>
      </c>
      <c r="AB758" s="1">
        <v>1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1</v>
      </c>
      <c r="AI758" s="1">
        <v>1</v>
      </c>
      <c r="AK758" s="2" t="s">
        <v>1335</v>
      </c>
      <c r="AL758" s="1" t="s">
        <v>806</v>
      </c>
      <c r="AM758" s="1">
        <v>13</v>
      </c>
      <c r="AN758" s="1">
        <v>0</v>
      </c>
      <c r="AO758" s="1">
        <v>1</v>
      </c>
      <c r="AP758" s="1">
        <v>1</v>
      </c>
      <c r="AQ758" s="1">
        <v>-1</v>
      </c>
      <c r="AR758" s="1">
        <v>2</v>
      </c>
      <c r="AS758" s="1">
        <v>13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29</v>
      </c>
      <c r="BA758" s="1">
        <v>0</v>
      </c>
      <c r="BC758" s="2" t="s">
        <v>1336</v>
      </c>
      <c r="BD758" s="1" t="s">
        <v>802</v>
      </c>
      <c r="BE758" s="1">
        <v>1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5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 t="s">
        <v>1231</v>
      </c>
      <c r="BU758" s="2" t="s">
        <v>491</v>
      </c>
      <c r="BV758" s="1" t="s">
        <v>800</v>
      </c>
      <c r="BW758" s="1">
        <v>11</v>
      </c>
      <c r="BX758" s="1">
        <v>1</v>
      </c>
      <c r="BY758" s="1">
        <v>0</v>
      </c>
      <c r="BZ758" s="1">
        <v>1</v>
      </c>
      <c r="CA758" s="1">
        <v>-5</v>
      </c>
      <c r="CB758" s="1">
        <v>4</v>
      </c>
      <c r="CC758" s="1">
        <v>9</v>
      </c>
      <c r="CD758" s="1">
        <v>1</v>
      </c>
      <c r="CE758" s="1">
        <v>0</v>
      </c>
      <c r="CF758" s="1">
        <v>0</v>
      </c>
      <c r="CG758" s="1">
        <v>0</v>
      </c>
      <c r="CH758" s="1">
        <v>0</v>
      </c>
      <c r="CI758" s="1">
        <v>1</v>
      </c>
      <c r="CJ758" s="1">
        <v>12</v>
      </c>
      <c r="CK758" s="1">
        <v>8.3000000000000004E-2</v>
      </c>
      <c r="CL758" s="1" t="s">
        <v>797</v>
      </c>
      <c r="CM758" s="1" t="s">
        <v>1698</v>
      </c>
      <c r="CN758" s="1" t="s">
        <v>810</v>
      </c>
      <c r="CO758" s="1">
        <v>1</v>
      </c>
      <c r="CP758" s="1">
        <v>1</v>
      </c>
      <c r="CQ758" s="1">
        <v>0</v>
      </c>
      <c r="CR758" s="1">
        <v>1</v>
      </c>
      <c r="CS758" s="1">
        <v>1</v>
      </c>
      <c r="CT758" s="1">
        <v>0</v>
      </c>
      <c r="CU758" s="1">
        <v>7</v>
      </c>
      <c r="CV758" s="1">
        <v>1</v>
      </c>
      <c r="CW758" s="1">
        <v>0</v>
      </c>
      <c r="CX758" s="1">
        <v>0</v>
      </c>
      <c r="CY758" s="1">
        <v>0</v>
      </c>
      <c r="CZ758" s="1">
        <v>0</v>
      </c>
      <c r="DA758" s="1">
        <v>0</v>
      </c>
      <c r="DB758" s="1">
        <v>4</v>
      </c>
      <c r="DC758" s="1">
        <v>0.25</v>
      </c>
      <c r="DE758" s="2"/>
      <c r="DF758" s="1" t="s">
        <v>1698</v>
      </c>
      <c r="DG758" s="1">
        <v>1</v>
      </c>
      <c r="DH758" s="1">
        <v>1</v>
      </c>
      <c r="DI758" s="1">
        <v>0</v>
      </c>
      <c r="DJ758" s="1">
        <v>1</v>
      </c>
      <c r="DK758" s="1">
        <v>1</v>
      </c>
      <c r="DL758" s="1">
        <v>0</v>
      </c>
      <c r="DM758" s="1">
        <v>7</v>
      </c>
      <c r="DN758" s="1">
        <v>1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4</v>
      </c>
      <c r="DU758" s="1">
        <v>0.25</v>
      </c>
    </row>
    <row r="759" spans="1:125" x14ac:dyDescent="0.2">
      <c r="A759" s="2" t="s">
        <v>1337</v>
      </c>
      <c r="B759" s="1" t="s">
        <v>794</v>
      </c>
      <c r="C759" s="1">
        <v>4</v>
      </c>
      <c r="D759" s="1">
        <v>1</v>
      </c>
      <c r="E759" s="1">
        <v>0</v>
      </c>
      <c r="F759" s="1">
        <v>1</v>
      </c>
      <c r="G759" s="1">
        <v>1</v>
      </c>
      <c r="H759" s="1">
        <v>0</v>
      </c>
      <c r="I759" s="1">
        <v>9</v>
      </c>
      <c r="J759" s="1">
        <v>2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7</v>
      </c>
      <c r="Q759" s="1">
        <v>0.14299999999999999</v>
      </c>
      <c r="S759" s="1" t="s">
        <v>644</v>
      </c>
      <c r="T759" s="1" t="s">
        <v>820</v>
      </c>
      <c r="U759" s="1">
        <v>3</v>
      </c>
      <c r="V759" s="1">
        <v>0</v>
      </c>
      <c r="W759" s="1">
        <v>1</v>
      </c>
      <c r="X759" s="1">
        <v>1</v>
      </c>
      <c r="Y759" s="1">
        <v>1</v>
      </c>
      <c r="Z759" s="1">
        <v>0</v>
      </c>
      <c r="AA759" s="1">
        <v>0</v>
      </c>
      <c r="AB759" s="1">
        <v>3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1</v>
      </c>
      <c r="AI759" s="1">
        <v>0</v>
      </c>
      <c r="AK759" s="2" t="s">
        <v>700</v>
      </c>
      <c r="AL759" s="1" t="s">
        <v>820</v>
      </c>
      <c r="AM759" s="1">
        <v>2</v>
      </c>
      <c r="AN759" s="1">
        <v>0</v>
      </c>
      <c r="AO759" s="1">
        <v>1</v>
      </c>
      <c r="AP759" s="1">
        <v>1</v>
      </c>
      <c r="AQ759" s="1">
        <v>0</v>
      </c>
      <c r="AR759" s="1">
        <v>0</v>
      </c>
      <c r="AS759" s="1">
        <v>0</v>
      </c>
      <c r="AT759" s="1">
        <v>4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3</v>
      </c>
      <c r="BA759" s="1">
        <v>0</v>
      </c>
      <c r="BC759" s="2" t="s">
        <v>1338</v>
      </c>
      <c r="BD759" s="1" t="s">
        <v>801</v>
      </c>
      <c r="BE759" s="1">
        <v>2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5</v>
      </c>
      <c r="BL759" s="1">
        <v>2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4</v>
      </c>
      <c r="BS759" s="1">
        <v>0</v>
      </c>
      <c r="BU759" s="2" t="s">
        <v>507</v>
      </c>
      <c r="BV759" s="1" t="s">
        <v>809</v>
      </c>
      <c r="BW759" s="1">
        <v>7</v>
      </c>
      <c r="BX759" s="1">
        <v>0</v>
      </c>
      <c r="BY759" s="1">
        <v>1</v>
      </c>
      <c r="BZ759" s="1">
        <v>1</v>
      </c>
      <c r="CA759" s="1">
        <v>1</v>
      </c>
      <c r="CB759" s="1">
        <v>2</v>
      </c>
      <c r="CC759" s="1">
        <v>9</v>
      </c>
      <c r="CD759" s="1">
        <v>2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4</v>
      </c>
      <c r="CK759" s="1">
        <v>0</v>
      </c>
      <c r="CL759" s="1" t="s">
        <v>797</v>
      </c>
      <c r="CM759" s="1" t="s">
        <v>529</v>
      </c>
      <c r="CN759" s="1" t="s">
        <v>821</v>
      </c>
      <c r="CO759" s="1">
        <v>18</v>
      </c>
      <c r="CP759" s="1">
        <v>1</v>
      </c>
      <c r="CQ759" s="1">
        <v>0</v>
      </c>
      <c r="CR759" s="1">
        <v>1</v>
      </c>
      <c r="CS759" s="1">
        <v>-2</v>
      </c>
      <c r="CT759" s="1">
        <v>7</v>
      </c>
      <c r="CU759" s="1">
        <v>8</v>
      </c>
      <c r="CV759" s="1">
        <v>3</v>
      </c>
      <c r="CW759" s="1">
        <v>0</v>
      </c>
      <c r="CX759" s="1">
        <v>0</v>
      </c>
      <c r="CY759" s="1">
        <v>0</v>
      </c>
      <c r="CZ759" s="1">
        <v>0</v>
      </c>
      <c r="DA759" s="1">
        <v>0</v>
      </c>
      <c r="DB759" s="1">
        <v>26</v>
      </c>
      <c r="DC759" s="1">
        <v>3.7999999999999999E-2</v>
      </c>
      <c r="DE759" s="2"/>
      <c r="DF759" s="1" t="s">
        <v>529</v>
      </c>
      <c r="DG759" s="1">
        <v>18</v>
      </c>
      <c r="DH759" s="1">
        <v>1</v>
      </c>
      <c r="DI759" s="1">
        <v>0</v>
      </c>
      <c r="DJ759" s="1">
        <v>1</v>
      </c>
      <c r="DK759" s="1">
        <v>-2</v>
      </c>
      <c r="DL759" s="1">
        <v>7</v>
      </c>
      <c r="DM759" s="1">
        <v>8</v>
      </c>
      <c r="DN759" s="1">
        <v>3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26</v>
      </c>
      <c r="DU759" s="1">
        <v>3.7999999999999999E-2</v>
      </c>
    </row>
    <row r="760" spans="1:125" x14ac:dyDescent="0.2">
      <c r="A760" s="2" t="s">
        <v>423</v>
      </c>
      <c r="B760" s="1" t="s">
        <v>804</v>
      </c>
      <c r="C760" s="1">
        <v>9</v>
      </c>
      <c r="D760" s="1">
        <v>0</v>
      </c>
      <c r="E760" s="1">
        <v>1</v>
      </c>
      <c r="F760" s="1">
        <v>1</v>
      </c>
      <c r="G760" s="1">
        <v>-2</v>
      </c>
      <c r="H760" s="1">
        <v>2</v>
      </c>
      <c r="I760" s="1">
        <v>15</v>
      </c>
      <c r="J760" s="1">
        <v>9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7</v>
      </c>
      <c r="Q760" s="1">
        <v>0</v>
      </c>
      <c r="S760" s="1" t="s">
        <v>654</v>
      </c>
      <c r="T760" s="1" t="s">
        <v>815</v>
      </c>
      <c r="U760" s="1">
        <v>7</v>
      </c>
      <c r="V760" s="1">
        <v>1</v>
      </c>
      <c r="W760" s="1">
        <v>0</v>
      </c>
      <c r="X760" s="1">
        <v>1</v>
      </c>
      <c r="Y760" s="1">
        <v>-2</v>
      </c>
      <c r="Z760" s="1">
        <v>2</v>
      </c>
      <c r="AA760" s="1">
        <v>16</v>
      </c>
      <c r="AB760" s="1">
        <v>2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3</v>
      </c>
      <c r="AI760" s="1">
        <v>0.33300000000000002</v>
      </c>
      <c r="AK760" s="2" t="s">
        <v>519</v>
      </c>
      <c r="AL760" s="1" t="s">
        <v>807</v>
      </c>
      <c r="AM760" s="1">
        <v>5</v>
      </c>
      <c r="AN760" s="1">
        <v>1</v>
      </c>
      <c r="AO760" s="1">
        <v>0</v>
      </c>
      <c r="AP760" s="1">
        <v>1</v>
      </c>
      <c r="AQ760" s="1">
        <v>1</v>
      </c>
      <c r="AR760" s="1">
        <v>5</v>
      </c>
      <c r="AS760" s="1">
        <v>7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3</v>
      </c>
      <c r="BA760" s="1">
        <v>0.33300000000000002</v>
      </c>
      <c r="BC760" s="2" t="s">
        <v>1201</v>
      </c>
      <c r="BD760" s="1" t="s">
        <v>800</v>
      </c>
      <c r="BE760" s="1">
        <v>5</v>
      </c>
      <c r="BF760" s="1">
        <v>0</v>
      </c>
      <c r="BG760" s="1">
        <v>0</v>
      </c>
      <c r="BH760" s="1">
        <v>0</v>
      </c>
      <c r="BI760" s="1">
        <v>-1</v>
      </c>
      <c r="BJ760" s="1">
        <v>4</v>
      </c>
      <c r="BK760" s="1">
        <v>2</v>
      </c>
      <c r="BL760" s="1">
        <v>3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5</v>
      </c>
      <c r="BS760" s="1">
        <v>0</v>
      </c>
      <c r="BU760" s="2" t="s">
        <v>1339</v>
      </c>
      <c r="BV760" s="1" t="s">
        <v>819</v>
      </c>
      <c r="BW760" s="1">
        <v>3</v>
      </c>
      <c r="BX760" s="1">
        <v>1</v>
      </c>
      <c r="BY760" s="1">
        <v>0</v>
      </c>
      <c r="BZ760" s="1">
        <v>1</v>
      </c>
      <c r="CA760" s="1">
        <v>2</v>
      </c>
      <c r="CB760" s="1">
        <v>0</v>
      </c>
      <c r="CC760" s="1">
        <v>2</v>
      </c>
      <c r="CD760" s="1">
        <v>1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3</v>
      </c>
      <c r="CK760" s="1">
        <v>0.33300000000000002</v>
      </c>
      <c r="CL760" s="1" t="s">
        <v>797</v>
      </c>
      <c r="CM760" s="1" t="s">
        <v>427</v>
      </c>
      <c r="CN760" s="1" t="s">
        <v>814</v>
      </c>
      <c r="CO760" s="1">
        <v>11</v>
      </c>
      <c r="CP760" s="1">
        <v>0</v>
      </c>
      <c r="CQ760" s="1">
        <v>1</v>
      </c>
      <c r="CR760" s="1">
        <v>1</v>
      </c>
      <c r="CS760" s="1">
        <v>0</v>
      </c>
      <c r="CT760" s="1">
        <v>19</v>
      </c>
      <c r="CU760" s="1">
        <v>14</v>
      </c>
      <c r="CV760" s="1">
        <v>0</v>
      </c>
      <c r="CW760" s="1">
        <v>0</v>
      </c>
      <c r="CX760" s="1">
        <v>0</v>
      </c>
      <c r="CY760" s="1">
        <v>0</v>
      </c>
      <c r="CZ760" s="1">
        <v>0</v>
      </c>
      <c r="DA760" s="1">
        <v>0</v>
      </c>
      <c r="DB760" s="1">
        <v>6</v>
      </c>
      <c r="DC760" s="1">
        <v>0</v>
      </c>
      <c r="DE760" s="2"/>
      <c r="DF760" s="1" t="s">
        <v>427</v>
      </c>
      <c r="DG760" s="1">
        <v>11</v>
      </c>
      <c r="DH760" s="1">
        <v>0</v>
      </c>
      <c r="DI760" s="1">
        <v>1</v>
      </c>
      <c r="DJ760" s="1">
        <v>1</v>
      </c>
      <c r="DK760" s="1">
        <v>0</v>
      </c>
      <c r="DL760" s="1">
        <v>19</v>
      </c>
      <c r="DM760" s="1">
        <v>14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6</v>
      </c>
      <c r="DU760" s="1">
        <v>0</v>
      </c>
    </row>
    <row r="761" spans="1:125" x14ac:dyDescent="0.2">
      <c r="A761" s="2" t="s">
        <v>1032</v>
      </c>
      <c r="B761" s="1" t="s">
        <v>809</v>
      </c>
      <c r="C761" s="1">
        <v>15</v>
      </c>
      <c r="D761" s="1">
        <v>0</v>
      </c>
      <c r="E761" s="1">
        <v>1</v>
      </c>
      <c r="F761" s="1">
        <v>1</v>
      </c>
      <c r="G761" s="1">
        <v>-8</v>
      </c>
      <c r="H761" s="1">
        <v>43</v>
      </c>
      <c r="I761" s="1">
        <v>48</v>
      </c>
      <c r="J761" s="1">
        <v>23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9</v>
      </c>
      <c r="Q761" s="1">
        <v>0</v>
      </c>
      <c r="S761" s="1" t="s">
        <v>1340</v>
      </c>
      <c r="T761" s="1" t="s">
        <v>795</v>
      </c>
      <c r="U761" s="1">
        <v>5</v>
      </c>
      <c r="V761" s="1">
        <v>0</v>
      </c>
      <c r="W761" s="1">
        <v>1</v>
      </c>
      <c r="X761" s="1">
        <v>1</v>
      </c>
      <c r="Y761" s="1">
        <v>-3</v>
      </c>
      <c r="Z761" s="1">
        <v>6</v>
      </c>
      <c r="AA761" s="1">
        <v>0</v>
      </c>
      <c r="AB761" s="1">
        <v>8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2</v>
      </c>
      <c r="AI761" s="1">
        <v>0</v>
      </c>
      <c r="AK761" s="2" t="s">
        <v>172</v>
      </c>
      <c r="AL761" s="1" t="s">
        <v>824</v>
      </c>
      <c r="AM761" s="1">
        <v>31</v>
      </c>
      <c r="AN761" s="1">
        <v>1</v>
      </c>
      <c r="AO761" s="1">
        <v>0</v>
      </c>
      <c r="AP761" s="1">
        <v>1</v>
      </c>
      <c r="AQ761" s="1">
        <v>-4</v>
      </c>
      <c r="AR761" s="1">
        <v>41</v>
      </c>
      <c r="AS761" s="1">
        <v>70</v>
      </c>
      <c r="AT761" s="1">
        <v>1</v>
      </c>
      <c r="AU761" s="1">
        <v>0</v>
      </c>
      <c r="AV761" s="1">
        <v>0</v>
      </c>
      <c r="AW761" s="1">
        <v>0</v>
      </c>
      <c r="AX761" s="1">
        <v>0</v>
      </c>
      <c r="AY761" s="1">
        <v>1</v>
      </c>
      <c r="AZ761" s="1">
        <v>15</v>
      </c>
      <c r="BA761" s="1">
        <v>6.7000000000000004E-2</v>
      </c>
      <c r="BC761" s="2" t="s">
        <v>1341</v>
      </c>
      <c r="BD761" s="1" t="s">
        <v>804</v>
      </c>
      <c r="BE761" s="1">
        <v>4</v>
      </c>
      <c r="BF761" s="1">
        <v>0</v>
      </c>
      <c r="BG761" s="1">
        <v>0</v>
      </c>
      <c r="BH761" s="1">
        <v>0</v>
      </c>
      <c r="BI761" s="1">
        <v>-1</v>
      </c>
      <c r="BJ761" s="1">
        <v>2</v>
      </c>
      <c r="BK761" s="1">
        <v>4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3</v>
      </c>
      <c r="BS761" s="1">
        <v>0</v>
      </c>
      <c r="BU761" s="2" t="s">
        <v>489</v>
      </c>
      <c r="BV761" s="1" t="s">
        <v>804</v>
      </c>
      <c r="BW761" s="1">
        <v>11</v>
      </c>
      <c r="BX761" s="1">
        <v>0</v>
      </c>
      <c r="BY761" s="1">
        <v>1</v>
      </c>
      <c r="BZ761" s="1">
        <v>1</v>
      </c>
      <c r="CA761" s="1">
        <v>-3</v>
      </c>
      <c r="CB761" s="1">
        <v>5</v>
      </c>
      <c r="CC761" s="1">
        <v>27</v>
      </c>
      <c r="CD761" s="1">
        <v>1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11</v>
      </c>
      <c r="CK761" s="1">
        <v>0</v>
      </c>
      <c r="CL761" s="1" t="s">
        <v>797</v>
      </c>
      <c r="CM761" s="1" t="s">
        <v>1279</v>
      </c>
      <c r="CN761" s="1" t="s">
        <v>795</v>
      </c>
      <c r="CO761" s="1">
        <v>4</v>
      </c>
      <c r="CP761" s="1">
        <v>0</v>
      </c>
      <c r="CQ761" s="1">
        <v>1</v>
      </c>
      <c r="CR761" s="1">
        <v>1</v>
      </c>
      <c r="CS761" s="1">
        <v>1</v>
      </c>
      <c r="CT761" s="1">
        <v>0</v>
      </c>
      <c r="CU761" s="1">
        <v>2</v>
      </c>
      <c r="CV761" s="1">
        <v>2</v>
      </c>
      <c r="CW761" s="1">
        <v>0</v>
      </c>
      <c r="CX761" s="1">
        <v>0</v>
      </c>
      <c r="CY761" s="1">
        <v>0</v>
      </c>
      <c r="CZ761" s="1">
        <v>0</v>
      </c>
      <c r="DA761" s="1">
        <v>0</v>
      </c>
      <c r="DB761" s="1">
        <v>7</v>
      </c>
      <c r="DC761" s="1">
        <v>0</v>
      </c>
      <c r="DE761" s="2"/>
      <c r="DF761" s="1" t="s">
        <v>1279</v>
      </c>
      <c r="DG761" s="1">
        <v>4</v>
      </c>
      <c r="DH761" s="1">
        <v>0</v>
      </c>
      <c r="DI761" s="1">
        <v>1</v>
      </c>
      <c r="DJ761" s="1">
        <v>1</v>
      </c>
      <c r="DK761" s="1">
        <v>1</v>
      </c>
      <c r="DL761" s="1">
        <v>0</v>
      </c>
      <c r="DM761" s="1">
        <v>2</v>
      </c>
      <c r="DN761" s="1">
        <v>2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7</v>
      </c>
      <c r="DU761" s="1">
        <v>0</v>
      </c>
    </row>
    <row r="762" spans="1:125" x14ac:dyDescent="0.2">
      <c r="A762" s="2" t="s">
        <v>616</v>
      </c>
      <c r="B762" s="1" t="s">
        <v>807</v>
      </c>
      <c r="C762" s="1">
        <v>4</v>
      </c>
      <c r="D762" s="1">
        <v>0</v>
      </c>
      <c r="E762" s="1">
        <v>1</v>
      </c>
      <c r="F762" s="1">
        <v>1</v>
      </c>
      <c r="G762" s="1">
        <v>1</v>
      </c>
      <c r="H762" s="1">
        <v>2</v>
      </c>
      <c r="I762" s="1">
        <v>4</v>
      </c>
      <c r="J762" s="1">
        <v>4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4</v>
      </c>
      <c r="Q762" s="1">
        <v>0</v>
      </c>
      <c r="S762" s="1" t="s">
        <v>1298</v>
      </c>
      <c r="T762" s="1" t="s">
        <v>829</v>
      </c>
      <c r="U762" s="1">
        <v>27</v>
      </c>
      <c r="V762" s="1">
        <v>0</v>
      </c>
      <c r="W762" s="1">
        <v>1</v>
      </c>
      <c r="X762" s="1">
        <v>1</v>
      </c>
      <c r="Y762" s="1">
        <v>-1</v>
      </c>
      <c r="Z762" s="1">
        <v>12</v>
      </c>
      <c r="AA762" s="1">
        <v>46</v>
      </c>
      <c r="AB762" s="1">
        <v>36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21</v>
      </c>
      <c r="AI762" s="1">
        <v>0</v>
      </c>
      <c r="AK762" s="2" t="s">
        <v>1138</v>
      </c>
      <c r="AL762" s="1" t="s">
        <v>818</v>
      </c>
      <c r="AM762" s="1">
        <v>7</v>
      </c>
      <c r="AN762" s="1">
        <v>1</v>
      </c>
      <c r="AO762" s="1">
        <v>0</v>
      </c>
      <c r="AP762" s="1">
        <v>1</v>
      </c>
      <c r="AQ762" s="1">
        <v>0</v>
      </c>
      <c r="AR762" s="1">
        <v>0</v>
      </c>
      <c r="AS762" s="1">
        <v>10</v>
      </c>
      <c r="AT762" s="1">
        <v>1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9</v>
      </c>
      <c r="BA762" s="1">
        <v>0.111</v>
      </c>
      <c r="BC762" s="2" t="s">
        <v>1128</v>
      </c>
      <c r="BD762" s="1" t="s">
        <v>800</v>
      </c>
      <c r="BE762" s="1">
        <v>2</v>
      </c>
      <c r="BF762" s="1">
        <v>0</v>
      </c>
      <c r="BG762" s="1">
        <v>0</v>
      </c>
      <c r="BH762" s="1">
        <v>0</v>
      </c>
      <c r="BI762" s="1">
        <v>1</v>
      </c>
      <c r="BJ762" s="1">
        <v>0</v>
      </c>
      <c r="BK762" s="1">
        <v>0</v>
      </c>
      <c r="BL762" s="1">
        <v>1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2</v>
      </c>
      <c r="BS762" s="1">
        <v>0</v>
      </c>
      <c r="BU762" s="2" t="s">
        <v>944</v>
      </c>
      <c r="BV762" s="1" t="s">
        <v>809</v>
      </c>
      <c r="BW762" s="1">
        <v>7</v>
      </c>
      <c r="BX762" s="1">
        <v>0</v>
      </c>
      <c r="BY762" s="1">
        <v>1</v>
      </c>
      <c r="BZ762" s="1">
        <v>1</v>
      </c>
      <c r="CA762" s="1">
        <v>0</v>
      </c>
      <c r="CB762" s="1">
        <v>2</v>
      </c>
      <c r="CC762" s="1">
        <v>3</v>
      </c>
      <c r="CD762" s="1">
        <v>9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3</v>
      </c>
      <c r="CK762" s="1">
        <v>0</v>
      </c>
      <c r="CL762" s="1" t="s">
        <v>797</v>
      </c>
      <c r="CM762" s="1" t="s">
        <v>483</v>
      </c>
      <c r="CN762" s="1" t="s">
        <v>807</v>
      </c>
      <c r="CO762" s="1">
        <v>9</v>
      </c>
      <c r="CP762" s="1">
        <v>1</v>
      </c>
      <c r="CQ762" s="1">
        <v>0</v>
      </c>
      <c r="CR762" s="1">
        <v>1</v>
      </c>
      <c r="CS762" s="1">
        <v>-1</v>
      </c>
      <c r="CT762" s="1">
        <v>4</v>
      </c>
      <c r="CU762" s="1">
        <v>5</v>
      </c>
      <c r="CV762" s="1">
        <v>0</v>
      </c>
      <c r="CW762" s="1">
        <v>0</v>
      </c>
      <c r="CX762" s="1">
        <v>0</v>
      </c>
      <c r="CY762" s="1">
        <v>0</v>
      </c>
      <c r="CZ762" s="1">
        <v>0</v>
      </c>
      <c r="DA762" s="1">
        <v>0</v>
      </c>
      <c r="DB762" s="1">
        <v>10</v>
      </c>
      <c r="DC762" s="1">
        <v>0.1</v>
      </c>
      <c r="DE762" s="2"/>
      <c r="DF762" s="1" t="s">
        <v>483</v>
      </c>
      <c r="DG762" s="1">
        <v>9</v>
      </c>
      <c r="DH762" s="1">
        <v>1</v>
      </c>
      <c r="DI762" s="1">
        <v>0</v>
      </c>
      <c r="DJ762" s="1">
        <v>1</v>
      </c>
      <c r="DK762" s="1">
        <v>-1</v>
      </c>
      <c r="DL762" s="1">
        <v>4</v>
      </c>
      <c r="DM762" s="1">
        <v>5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10</v>
      </c>
      <c r="DU762" s="1">
        <v>0.1</v>
      </c>
    </row>
    <row r="763" spans="1:125" x14ac:dyDescent="0.2">
      <c r="A763" s="2" t="s">
        <v>1342</v>
      </c>
      <c r="B763" s="1" t="s">
        <v>823</v>
      </c>
      <c r="C763" s="1">
        <v>5</v>
      </c>
      <c r="D763" s="1">
        <v>1</v>
      </c>
      <c r="E763" s="1">
        <v>0</v>
      </c>
      <c r="F763" s="1">
        <v>1</v>
      </c>
      <c r="G763" s="1">
        <v>1</v>
      </c>
      <c r="H763" s="1">
        <v>31</v>
      </c>
      <c r="I763" s="1">
        <v>4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3</v>
      </c>
      <c r="Q763" s="1">
        <v>0.33300000000000002</v>
      </c>
      <c r="S763" s="1" t="s">
        <v>1343</v>
      </c>
      <c r="T763" s="1" t="s">
        <v>819</v>
      </c>
      <c r="U763" s="1">
        <v>4</v>
      </c>
      <c r="V763" s="1">
        <v>0</v>
      </c>
      <c r="W763" s="1">
        <v>1</v>
      </c>
      <c r="X763" s="1">
        <v>1</v>
      </c>
      <c r="Y763" s="1">
        <v>-4</v>
      </c>
      <c r="Z763" s="1">
        <v>4</v>
      </c>
      <c r="AA763" s="1">
        <v>15</v>
      </c>
      <c r="AB763" s="1">
        <v>8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2</v>
      </c>
      <c r="AI763" s="1">
        <v>0</v>
      </c>
      <c r="AK763" s="2" t="s">
        <v>1344</v>
      </c>
      <c r="AL763" s="1" t="s">
        <v>815</v>
      </c>
      <c r="AM763" s="1">
        <v>6</v>
      </c>
      <c r="AN763" s="1">
        <v>1</v>
      </c>
      <c r="AO763" s="1">
        <v>0</v>
      </c>
      <c r="AP763" s="1">
        <v>1</v>
      </c>
      <c r="AQ763" s="1">
        <v>-2</v>
      </c>
      <c r="AR763" s="1">
        <v>4</v>
      </c>
      <c r="AS763" s="1">
        <v>3</v>
      </c>
      <c r="AT763" s="1">
        <v>1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14</v>
      </c>
      <c r="BA763" s="1">
        <v>7.0999999999999994E-2</v>
      </c>
      <c r="BC763" s="2" t="s">
        <v>1010</v>
      </c>
      <c r="BD763" s="1" t="s">
        <v>823</v>
      </c>
      <c r="BE763" s="1">
        <v>4</v>
      </c>
      <c r="BF763" s="1">
        <v>0</v>
      </c>
      <c r="BG763" s="1">
        <v>0</v>
      </c>
      <c r="BH763" s="1">
        <v>0</v>
      </c>
      <c r="BI763" s="1">
        <v>-3</v>
      </c>
      <c r="BJ763" s="1">
        <v>0</v>
      </c>
      <c r="BK763" s="1">
        <v>4</v>
      </c>
      <c r="BL763" s="1">
        <v>2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1</v>
      </c>
      <c r="BS763" s="1">
        <v>0</v>
      </c>
      <c r="BU763" s="2" t="s">
        <v>1345</v>
      </c>
      <c r="BV763" s="1" t="s">
        <v>800</v>
      </c>
      <c r="BW763" s="1">
        <v>3</v>
      </c>
      <c r="BX763" s="1">
        <v>0</v>
      </c>
      <c r="BY763" s="1">
        <v>1</v>
      </c>
      <c r="BZ763" s="1">
        <v>1</v>
      </c>
      <c r="CA763" s="1">
        <v>0</v>
      </c>
      <c r="CB763" s="1">
        <v>2</v>
      </c>
      <c r="CC763" s="1">
        <v>5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 t="s">
        <v>1231</v>
      </c>
      <c r="CL763" s="1" t="s">
        <v>797</v>
      </c>
      <c r="CM763" s="1" t="s">
        <v>458</v>
      </c>
      <c r="CN763" s="1" t="s">
        <v>794</v>
      </c>
      <c r="CO763" s="1">
        <v>17</v>
      </c>
      <c r="CP763" s="1">
        <v>0</v>
      </c>
      <c r="CQ763" s="1">
        <v>1</v>
      </c>
      <c r="CR763" s="1">
        <v>1</v>
      </c>
      <c r="CS763" s="1">
        <v>-8</v>
      </c>
      <c r="CT763" s="1">
        <v>2</v>
      </c>
      <c r="CU763" s="1">
        <v>43</v>
      </c>
      <c r="CV763" s="1">
        <v>6</v>
      </c>
      <c r="CW763" s="1">
        <v>0</v>
      </c>
      <c r="CX763" s="1">
        <v>0</v>
      </c>
      <c r="CY763" s="1">
        <v>0</v>
      </c>
      <c r="CZ763" s="1">
        <v>0</v>
      </c>
      <c r="DA763" s="1">
        <v>0</v>
      </c>
      <c r="DB763" s="1">
        <v>17</v>
      </c>
      <c r="DC763" s="1">
        <v>0</v>
      </c>
      <c r="DE763" s="2"/>
      <c r="DF763" s="1" t="s">
        <v>458</v>
      </c>
      <c r="DG763" s="1">
        <v>17</v>
      </c>
      <c r="DH763" s="1">
        <v>0</v>
      </c>
      <c r="DI763" s="1">
        <v>1</v>
      </c>
      <c r="DJ763" s="1">
        <v>1</v>
      </c>
      <c r="DK763" s="1">
        <v>-8</v>
      </c>
      <c r="DL763" s="1">
        <v>2</v>
      </c>
      <c r="DM763" s="1">
        <v>43</v>
      </c>
      <c r="DN763" s="1">
        <v>6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17</v>
      </c>
      <c r="DU763" s="1">
        <v>0</v>
      </c>
    </row>
    <row r="764" spans="1:125" x14ac:dyDescent="0.2">
      <c r="A764" s="2" t="s">
        <v>1186</v>
      </c>
      <c r="B764" s="1" t="s">
        <v>809</v>
      </c>
      <c r="C764" s="1">
        <v>3</v>
      </c>
      <c r="D764" s="1">
        <v>0</v>
      </c>
      <c r="E764" s="1">
        <v>1</v>
      </c>
      <c r="F764" s="1">
        <v>1</v>
      </c>
      <c r="G764" s="1">
        <v>0</v>
      </c>
      <c r="H764" s="1">
        <v>0</v>
      </c>
      <c r="I764" s="1">
        <v>5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2</v>
      </c>
      <c r="Q764" s="1">
        <v>0</v>
      </c>
      <c r="S764" s="1" t="s">
        <v>417</v>
      </c>
      <c r="T764" s="1" t="s">
        <v>808</v>
      </c>
      <c r="U764" s="1">
        <v>5</v>
      </c>
      <c r="V764" s="1">
        <v>0</v>
      </c>
      <c r="W764" s="1">
        <v>1</v>
      </c>
      <c r="X764" s="1">
        <v>1</v>
      </c>
      <c r="Y764" s="1">
        <v>-1</v>
      </c>
      <c r="Z764" s="1">
        <v>5</v>
      </c>
      <c r="AA764" s="1">
        <v>3</v>
      </c>
      <c r="AB764" s="1">
        <v>1</v>
      </c>
      <c r="AC764" s="1">
        <v>0</v>
      </c>
      <c r="AD764" s="1">
        <v>0</v>
      </c>
      <c r="AE764" s="1">
        <v>0</v>
      </c>
      <c r="AF764" s="1">
        <v>1</v>
      </c>
      <c r="AG764" s="1">
        <v>0</v>
      </c>
      <c r="AH764" s="1">
        <v>3</v>
      </c>
      <c r="AI764" s="1">
        <v>0</v>
      </c>
      <c r="AK764" s="2" t="s">
        <v>964</v>
      </c>
      <c r="AL764" s="1" t="s">
        <v>813</v>
      </c>
      <c r="AM764" s="1">
        <v>11</v>
      </c>
      <c r="AN764" s="1">
        <v>1</v>
      </c>
      <c r="AO764" s="1">
        <v>0</v>
      </c>
      <c r="AP764" s="1">
        <v>1</v>
      </c>
      <c r="AQ764" s="1">
        <v>0</v>
      </c>
      <c r="AR764" s="1">
        <v>6</v>
      </c>
      <c r="AS764" s="1">
        <v>20</v>
      </c>
      <c r="AT764" s="1">
        <v>6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14</v>
      </c>
      <c r="BA764" s="1">
        <v>7.0999999999999994E-2</v>
      </c>
      <c r="BC764" s="2" t="s">
        <v>1285</v>
      </c>
      <c r="BD764" s="1" t="s">
        <v>804</v>
      </c>
      <c r="BE764" s="1">
        <v>5</v>
      </c>
      <c r="BF764" s="1">
        <v>0</v>
      </c>
      <c r="BG764" s="1">
        <v>0</v>
      </c>
      <c r="BH764" s="1">
        <v>0</v>
      </c>
      <c r="BI764" s="1">
        <v>-2</v>
      </c>
      <c r="BJ764" s="1">
        <v>4</v>
      </c>
      <c r="BK764" s="1">
        <v>6</v>
      </c>
      <c r="BL764" s="1">
        <v>5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6</v>
      </c>
      <c r="BS764" s="1">
        <v>0</v>
      </c>
      <c r="BU764" s="2" t="s">
        <v>1241</v>
      </c>
      <c r="BV764" s="1" t="s">
        <v>801</v>
      </c>
      <c r="BW764" s="1">
        <v>1</v>
      </c>
      <c r="BX764" s="1">
        <v>0</v>
      </c>
      <c r="BY764" s="1">
        <v>1</v>
      </c>
      <c r="BZ764" s="1">
        <v>1</v>
      </c>
      <c r="CA764" s="1">
        <v>1</v>
      </c>
      <c r="CB764" s="1">
        <v>0</v>
      </c>
      <c r="CC764" s="1">
        <v>1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2</v>
      </c>
      <c r="CK764" s="1">
        <v>0</v>
      </c>
      <c r="CL764" s="1" t="s">
        <v>797</v>
      </c>
      <c r="CM764" s="1" t="s">
        <v>1699</v>
      </c>
      <c r="CN764" s="1" t="s">
        <v>794</v>
      </c>
      <c r="CO764" s="1">
        <v>7</v>
      </c>
      <c r="CP764" s="1">
        <v>1</v>
      </c>
      <c r="CQ764" s="1">
        <v>0</v>
      </c>
      <c r="CR764" s="1">
        <v>1</v>
      </c>
      <c r="CS764" s="1">
        <v>-2</v>
      </c>
      <c r="CT764" s="1">
        <v>0</v>
      </c>
      <c r="CU764" s="1">
        <v>34</v>
      </c>
      <c r="CV764" s="1">
        <v>8</v>
      </c>
      <c r="CW764" s="1">
        <v>0</v>
      </c>
      <c r="CX764" s="1">
        <v>0</v>
      </c>
      <c r="CY764" s="1">
        <v>0</v>
      </c>
      <c r="CZ764" s="1">
        <v>0</v>
      </c>
      <c r="DA764" s="1">
        <v>1</v>
      </c>
      <c r="DB764" s="1">
        <v>7</v>
      </c>
      <c r="DC764" s="1">
        <v>0.14299999999999999</v>
      </c>
      <c r="DE764" s="2"/>
      <c r="DF764" s="1" t="s">
        <v>1699</v>
      </c>
      <c r="DG764" s="1">
        <v>7</v>
      </c>
      <c r="DH764" s="1">
        <v>1</v>
      </c>
      <c r="DI764" s="1">
        <v>0</v>
      </c>
      <c r="DJ764" s="1">
        <v>1</v>
      </c>
      <c r="DK764" s="1">
        <v>-2</v>
      </c>
      <c r="DL764" s="1">
        <v>0</v>
      </c>
      <c r="DM764" s="1">
        <v>34</v>
      </c>
      <c r="DN764" s="1">
        <v>8</v>
      </c>
      <c r="DO764" s="1">
        <v>0</v>
      </c>
      <c r="DP764" s="1">
        <v>0</v>
      </c>
      <c r="DQ764" s="1">
        <v>0</v>
      </c>
      <c r="DR764" s="1">
        <v>0</v>
      </c>
      <c r="DS764" s="1">
        <v>1</v>
      </c>
      <c r="DT764" s="1">
        <v>7</v>
      </c>
      <c r="DU764" s="1">
        <v>0.14299999999999999</v>
      </c>
    </row>
    <row r="765" spans="1:125" x14ac:dyDescent="0.2">
      <c r="A765" s="2" t="s">
        <v>1346</v>
      </c>
      <c r="B765" s="1" t="s">
        <v>798</v>
      </c>
      <c r="C765" s="1">
        <v>2</v>
      </c>
      <c r="D765" s="1">
        <v>1</v>
      </c>
      <c r="E765" s="1">
        <v>0</v>
      </c>
      <c r="F765" s="1">
        <v>1</v>
      </c>
      <c r="G765" s="1">
        <v>-1</v>
      </c>
      <c r="H765" s="1">
        <v>0</v>
      </c>
      <c r="I765" s="1">
        <v>4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7</v>
      </c>
      <c r="Q765" s="1">
        <v>0.14299999999999999</v>
      </c>
      <c r="S765" s="1" t="s">
        <v>317</v>
      </c>
      <c r="T765" s="1" t="s">
        <v>806</v>
      </c>
      <c r="U765" s="1">
        <v>16</v>
      </c>
      <c r="V765" s="1">
        <v>0</v>
      </c>
      <c r="W765" s="1">
        <v>1</v>
      </c>
      <c r="X765" s="1">
        <v>1</v>
      </c>
      <c r="Y765" s="1">
        <v>-1</v>
      </c>
      <c r="Z765" s="1">
        <v>2</v>
      </c>
      <c r="AA765" s="1">
        <v>15</v>
      </c>
      <c r="AB765" s="1">
        <v>6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9</v>
      </c>
      <c r="AI765" s="1">
        <v>0</v>
      </c>
      <c r="AK765" s="2" t="s">
        <v>374</v>
      </c>
      <c r="AL765" s="1" t="s">
        <v>800</v>
      </c>
      <c r="AM765" s="1">
        <v>5</v>
      </c>
      <c r="AN765" s="1">
        <v>0</v>
      </c>
      <c r="AO765" s="1">
        <v>1</v>
      </c>
      <c r="AP765" s="1">
        <v>1</v>
      </c>
      <c r="AQ765" s="1">
        <v>2</v>
      </c>
      <c r="AR765" s="1">
        <v>0</v>
      </c>
      <c r="AS765" s="1">
        <v>2</v>
      </c>
      <c r="AT765" s="1">
        <v>3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13</v>
      </c>
      <c r="BA765" s="1">
        <v>0</v>
      </c>
      <c r="BC765" s="2" t="s">
        <v>655</v>
      </c>
      <c r="BD765" s="1" t="s">
        <v>802</v>
      </c>
      <c r="BE765" s="1">
        <v>1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1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 t="s">
        <v>1231</v>
      </c>
      <c r="BU765" s="2" t="s">
        <v>495</v>
      </c>
      <c r="BV765" s="1" t="s">
        <v>818</v>
      </c>
      <c r="BW765" s="1">
        <v>13</v>
      </c>
      <c r="BX765" s="1">
        <v>0</v>
      </c>
      <c r="BY765" s="1">
        <v>1</v>
      </c>
      <c r="BZ765" s="1">
        <v>1</v>
      </c>
      <c r="CA765" s="1">
        <v>-2</v>
      </c>
      <c r="CB765" s="1">
        <v>4</v>
      </c>
      <c r="CC765" s="1">
        <v>14</v>
      </c>
      <c r="CD765" s="1">
        <v>6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17</v>
      </c>
      <c r="CK765" s="1">
        <v>0</v>
      </c>
      <c r="CL765" s="1" t="s">
        <v>797</v>
      </c>
      <c r="CM765" s="1" t="s">
        <v>1314</v>
      </c>
      <c r="CN765" s="1" t="s">
        <v>794</v>
      </c>
      <c r="CO765" s="1">
        <v>10</v>
      </c>
      <c r="CP765" s="1">
        <v>1</v>
      </c>
      <c r="CQ765" s="1">
        <v>0</v>
      </c>
      <c r="CR765" s="1">
        <v>1</v>
      </c>
      <c r="CS765" s="1">
        <v>-7</v>
      </c>
      <c r="CT765" s="1">
        <v>0</v>
      </c>
      <c r="CU765" s="1">
        <v>15</v>
      </c>
      <c r="CV765" s="1">
        <v>12</v>
      </c>
      <c r="CW765" s="1">
        <v>0</v>
      </c>
      <c r="CX765" s="1">
        <v>0</v>
      </c>
      <c r="CY765" s="1">
        <v>0</v>
      </c>
      <c r="CZ765" s="1">
        <v>0</v>
      </c>
      <c r="DA765" s="1">
        <v>0</v>
      </c>
      <c r="DB765" s="1">
        <v>8</v>
      </c>
      <c r="DC765" s="1">
        <v>0.125</v>
      </c>
      <c r="DE765" s="2"/>
      <c r="DF765" s="1" t="s">
        <v>1314</v>
      </c>
      <c r="DG765" s="1">
        <v>10</v>
      </c>
      <c r="DH765" s="1">
        <v>1</v>
      </c>
      <c r="DI765" s="1">
        <v>0</v>
      </c>
      <c r="DJ765" s="1">
        <v>1</v>
      </c>
      <c r="DK765" s="1">
        <v>-7</v>
      </c>
      <c r="DL765" s="1">
        <v>0</v>
      </c>
      <c r="DM765" s="1">
        <v>15</v>
      </c>
      <c r="DN765" s="1">
        <v>12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8</v>
      </c>
      <c r="DU765" s="1">
        <v>0.125</v>
      </c>
    </row>
    <row r="766" spans="1:125" x14ac:dyDescent="0.2">
      <c r="A766" s="2" t="s">
        <v>1347</v>
      </c>
      <c r="B766" s="1" t="s">
        <v>819</v>
      </c>
      <c r="C766" s="1">
        <v>36</v>
      </c>
      <c r="D766" s="1">
        <v>0</v>
      </c>
      <c r="E766" s="1">
        <v>1</v>
      </c>
      <c r="F766" s="1">
        <v>1</v>
      </c>
      <c r="G766" s="1">
        <v>-9</v>
      </c>
      <c r="H766" s="1">
        <v>73</v>
      </c>
      <c r="I766" s="1">
        <v>43</v>
      </c>
      <c r="J766" s="1">
        <v>9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18</v>
      </c>
      <c r="Q766" s="1">
        <v>0</v>
      </c>
      <c r="S766" s="1" t="s">
        <v>1348</v>
      </c>
      <c r="T766" s="1" t="s">
        <v>800</v>
      </c>
      <c r="U766" s="1">
        <v>10</v>
      </c>
      <c r="V766" s="1">
        <v>0</v>
      </c>
      <c r="W766" s="1">
        <v>1</v>
      </c>
      <c r="X766" s="1">
        <v>1</v>
      </c>
      <c r="Y766" s="1">
        <v>-2</v>
      </c>
      <c r="Z766" s="1">
        <v>2</v>
      </c>
      <c r="AA766" s="1">
        <v>8</v>
      </c>
      <c r="AB766" s="1">
        <v>3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6</v>
      </c>
      <c r="AI766" s="1">
        <v>0</v>
      </c>
      <c r="AK766" s="2" t="s">
        <v>238</v>
      </c>
      <c r="AL766" s="1" t="s">
        <v>815</v>
      </c>
      <c r="AM766" s="1">
        <v>55</v>
      </c>
      <c r="AN766" s="1">
        <v>1</v>
      </c>
      <c r="AO766" s="1">
        <v>0</v>
      </c>
      <c r="AP766" s="1">
        <v>1</v>
      </c>
      <c r="AQ766" s="1">
        <v>-29</v>
      </c>
      <c r="AR766" s="1">
        <v>12</v>
      </c>
      <c r="AS766" s="1">
        <v>129</v>
      </c>
      <c r="AT766" s="1">
        <v>14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74</v>
      </c>
      <c r="BA766" s="1">
        <v>1.4E-2</v>
      </c>
      <c r="BC766" s="2" t="s">
        <v>1256</v>
      </c>
      <c r="BD766" s="1" t="s">
        <v>804</v>
      </c>
      <c r="BE766" s="1">
        <v>1</v>
      </c>
      <c r="BF766" s="1">
        <v>0</v>
      </c>
      <c r="BG766" s="1">
        <v>0</v>
      </c>
      <c r="BH766" s="1">
        <v>0</v>
      </c>
      <c r="BI766" s="1">
        <v>-1</v>
      </c>
      <c r="BJ766" s="1">
        <v>0</v>
      </c>
      <c r="BK766" s="1">
        <v>1</v>
      </c>
      <c r="BL766" s="1">
        <v>1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 t="s">
        <v>1231</v>
      </c>
      <c r="BU766" s="2" t="s">
        <v>498</v>
      </c>
      <c r="BV766" s="1" t="s">
        <v>823</v>
      </c>
      <c r="BW766" s="1">
        <v>17</v>
      </c>
      <c r="BX766" s="1">
        <v>0</v>
      </c>
      <c r="BY766" s="1">
        <v>1</v>
      </c>
      <c r="BZ766" s="1">
        <v>1</v>
      </c>
      <c r="CA766" s="1">
        <v>0</v>
      </c>
      <c r="CB766" s="1">
        <v>2</v>
      </c>
      <c r="CC766" s="1">
        <v>34</v>
      </c>
      <c r="CD766" s="1">
        <v>10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6</v>
      </c>
      <c r="CK766" s="1">
        <v>0</v>
      </c>
      <c r="CL766" s="1" t="s">
        <v>797</v>
      </c>
      <c r="CM766" s="1" t="s">
        <v>436</v>
      </c>
      <c r="CN766" s="1" t="s">
        <v>805</v>
      </c>
      <c r="CO766" s="1">
        <v>4</v>
      </c>
      <c r="CP766" s="1">
        <v>0</v>
      </c>
      <c r="CQ766" s="1">
        <v>1</v>
      </c>
      <c r="CR766" s="1">
        <v>1</v>
      </c>
      <c r="CS766" s="1">
        <v>1</v>
      </c>
      <c r="CT766" s="1">
        <v>0</v>
      </c>
      <c r="CU766" s="1">
        <v>3</v>
      </c>
      <c r="CV766" s="1">
        <v>0</v>
      </c>
      <c r="CW766" s="1">
        <v>0</v>
      </c>
      <c r="CX766" s="1">
        <v>0</v>
      </c>
      <c r="CY766" s="1">
        <v>0</v>
      </c>
      <c r="CZ766" s="1">
        <v>0</v>
      </c>
      <c r="DA766" s="1">
        <v>0</v>
      </c>
      <c r="DB766" s="1">
        <v>3</v>
      </c>
      <c r="DC766" s="1">
        <v>0</v>
      </c>
      <c r="DE766" s="2"/>
      <c r="DF766" s="1" t="s">
        <v>436</v>
      </c>
      <c r="DG766" s="1">
        <v>4</v>
      </c>
      <c r="DH766" s="1">
        <v>0</v>
      </c>
      <c r="DI766" s="1">
        <v>1</v>
      </c>
      <c r="DJ766" s="1">
        <v>1</v>
      </c>
      <c r="DK766" s="1">
        <v>1</v>
      </c>
      <c r="DL766" s="1">
        <v>0</v>
      </c>
      <c r="DM766" s="1">
        <v>3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3</v>
      </c>
      <c r="DU766" s="1">
        <v>0</v>
      </c>
    </row>
    <row r="767" spans="1:125" x14ac:dyDescent="0.2">
      <c r="A767" s="2" t="s">
        <v>1349</v>
      </c>
      <c r="B767" s="1" t="s">
        <v>815</v>
      </c>
      <c r="C767" s="1">
        <v>2</v>
      </c>
      <c r="D767" s="1">
        <v>0</v>
      </c>
      <c r="E767" s="1">
        <v>0</v>
      </c>
      <c r="F767" s="1">
        <v>0</v>
      </c>
      <c r="G767" s="1">
        <v>-1</v>
      </c>
      <c r="H767" s="1">
        <v>0</v>
      </c>
      <c r="I767" s="1">
        <v>2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 t="s">
        <v>1231</v>
      </c>
      <c r="S767" s="1" t="s">
        <v>1350</v>
      </c>
      <c r="T767" s="1" t="s">
        <v>818</v>
      </c>
      <c r="U767" s="1">
        <v>10</v>
      </c>
      <c r="V767" s="1">
        <v>0</v>
      </c>
      <c r="W767" s="1">
        <v>1</v>
      </c>
      <c r="X767" s="1">
        <v>1</v>
      </c>
      <c r="Y767" s="1">
        <v>-1</v>
      </c>
      <c r="Z767" s="1">
        <v>0</v>
      </c>
      <c r="AA767" s="1">
        <v>17</v>
      </c>
      <c r="AB767" s="1">
        <v>2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14</v>
      </c>
      <c r="AI767" s="1">
        <v>0</v>
      </c>
      <c r="AK767" s="2" t="s">
        <v>1351</v>
      </c>
      <c r="AL767" s="1" t="s">
        <v>829</v>
      </c>
      <c r="AM767" s="1">
        <v>6</v>
      </c>
      <c r="AN767" s="1">
        <v>0</v>
      </c>
      <c r="AO767" s="1">
        <v>1</v>
      </c>
      <c r="AP767" s="1">
        <v>1</v>
      </c>
      <c r="AQ767" s="1">
        <v>2</v>
      </c>
      <c r="AR767" s="1">
        <v>2</v>
      </c>
      <c r="AS767" s="1">
        <v>2</v>
      </c>
      <c r="AT767" s="1">
        <v>1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1</v>
      </c>
      <c r="BA767" s="1">
        <v>0</v>
      </c>
      <c r="BC767" s="2" t="s">
        <v>577</v>
      </c>
      <c r="BD767" s="1" t="s">
        <v>808</v>
      </c>
      <c r="BE767" s="1">
        <v>1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 t="s">
        <v>1231</v>
      </c>
      <c r="BU767" s="2" t="s">
        <v>1030</v>
      </c>
      <c r="BV767" s="1" t="s">
        <v>818</v>
      </c>
      <c r="BW767" s="1">
        <v>1</v>
      </c>
      <c r="BX767" s="1">
        <v>1</v>
      </c>
      <c r="BY767" s="1">
        <v>0</v>
      </c>
      <c r="BZ767" s="1">
        <v>1</v>
      </c>
      <c r="CA767" s="1">
        <v>0</v>
      </c>
      <c r="CB767" s="1">
        <v>0</v>
      </c>
      <c r="CC767" s="1">
        <v>2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1</v>
      </c>
      <c r="CK767" s="1">
        <v>1</v>
      </c>
      <c r="CL767" s="1" t="s">
        <v>797</v>
      </c>
      <c r="CM767" s="1" t="s">
        <v>146</v>
      </c>
      <c r="CN767" s="1" t="s">
        <v>796</v>
      </c>
      <c r="CO767" s="1">
        <v>12</v>
      </c>
      <c r="CP767" s="1">
        <v>0</v>
      </c>
      <c r="CQ767" s="1">
        <v>1</v>
      </c>
      <c r="CR767" s="1">
        <v>1</v>
      </c>
      <c r="CS767" s="1">
        <v>-2</v>
      </c>
      <c r="CT767" s="1">
        <v>14</v>
      </c>
      <c r="CU767" s="1">
        <v>40</v>
      </c>
      <c r="CV767" s="1">
        <v>8</v>
      </c>
      <c r="CW767" s="1">
        <v>0</v>
      </c>
      <c r="CX767" s="1">
        <v>0</v>
      </c>
      <c r="CY767" s="1">
        <v>0</v>
      </c>
      <c r="CZ767" s="1">
        <v>0</v>
      </c>
      <c r="DA767" s="1">
        <v>0</v>
      </c>
      <c r="DB767" s="1">
        <v>13</v>
      </c>
      <c r="DC767" s="1">
        <v>0</v>
      </c>
      <c r="DE767" s="2"/>
      <c r="DF767" s="1" t="s">
        <v>146</v>
      </c>
      <c r="DG767" s="1">
        <v>12</v>
      </c>
      <c r="DH767" s="1">
        <v>0</v>
      </c>
      <c r="DI767" s="1">
        <v>1</v>
      </c>
      <c r="DJ767" s="1">
        <v>1</v>
      </c>
      <c r="DK767" s="1">
        <v>-2</v>
      </c>
      <c r="DL767" s="1">
        <v>14</v>
      </c>
      <c r="DM767" s="1">
        <v>40</v>
      </c>
      <c r="DN767" s="1">
        <v>8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13</v>
      </c>
      <c r="DU767" s="1">
        <v>0</v>
      </c>
    </row>
    <row r="768" spans="1:125" x14ac:dyDescent="0.2">
      <c r="A768" s="2" t="s">
        <v>417</v>
      </c>
      <c r="B768" s="1" t="s">
        <v>808</v>
      </c>
      <c r="C768" s="1">
        <v>10</v>
      </c>
      <c r="D768" s="1">
        <v>0</v>
      </c>
      <c r="E768" s="1">
        <v>0</v>
      </c>
      <c r="F768" s="1">
        <v>0</v>
      </c>
      <c r="G768" s="1">
        <v>-1</v>
      </c>
      <c r="H768" s="1">
        <v>5</v>
      </c>
      <c r="I768" s="1">
        <v>9</v>
      </c>
      <c r="J768" s="1">
        <v>3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9</v>
      </c>
      <c r="Q768" s="1">
        <v>0</v>
      </c>
      <c r="S768" s="1" t="s">
        <v>1183</v>
      </c>
      <c r="T768" s="1" t="s">
        <v>824</v>
      </c>
      <c r="U768" s="1">
        <v>8</v>
      </c>
      <c r="V768" s="1">
        <v>0</v>
      </c>
      <c r="W768" s="1">
        <v>1</v>
      </c>
      <c r="X768" s="1">
        <v>1</v>
      </c>
      <c r="Y768" s="1">
        <v>1</v>
      </c>
      <c r="Z768" s="1">
        <v>6</v>
      </c>
      <c r="AA768" s="1">
        <v>7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6</v>
      </c>
      <c r="AI768" s="1">
        <v>0</v>
      </c>
      <c r="AK768" s="2" t="s">
        <v>1352</v>
      </c>
      <c r="AL768" s="1" t="s">
        <v>829</v>
      </c>
      <c r="AM768" s="1">
        <v>9</v>
      </c>
      <c r="AN768" s="1">
        <v>0</v>
      </c>
      <c r="AO768" s="1">
        <v>1</v>
      </c>
      <c r="AP768" s="1">
        <v>1</v>
      </c>
      <c r="AQ768" s="1">
        <v>3</v>
      </c>
      <c r="AR768" s="1">
        <v>29</v>
      </c>
      <c r="AS768" s="1">
        <v>16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2</v>
      </c>
      <c r="BA768" s="1">
        <v>0</v>
      </c>
      <c r="BC768" s="2" t="s">
        <v>1059</v>
      </c>
      <c r="BD768" s="1" t="s">
        <v>799</v>
      </c>
      <c r="BE768" s="1">
        <v>1</v>
      </c>
      <c r="BF768" s="1">
        <v>0</v>
      </c>
      <c r="BG768" s="1">
        <v>0</v>
      </c>
      <c r="BH768" s="1">
        <v>0</v>
      </c>
      <c r="BI768" s="1">
        <v>0</v>
      </c>
      <c r="BJ768" s="1">
        <v>2</v>
      </c>
      <c r="BK768" s="1">
        <v>0</v>
      </c>
      <c r="BL768" s="1">
        <v>1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 t="s">
        <v>1231</v>
      </c>
      <c r="BU768" s="2" t="s">
        <v>1353</v>
      </c>
      <c r="BV768" s="1" t="s">
        <v>817</v>
      </c>
      <c r="BW768" s="1">
        <v>7</v>
      </c>
      <c r="BX768" s="1">
        <v>0</v>
      </c>
      <c r="BY768" s="1">
        <v>1</v>
      </c>
      <c r="BZ768" s="1">
        <v>1</v>
      </c>
      <c r="CA768" s="1">
        <v>-3</v>
      </c>
      <c r="CB768" s="1">
        <v>15</v>
      </c>
      <c r="CC768" s="1">
        <v>5</v>
      </c>
      <c r="CD768" s="1">
        <v>10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1</v>
      </c>
      <c r="CK768" s="1">
        <v>0</v>
      </c>
      <c r="CL768" s="1" t="s">
        <v>797</v>
      </c>
      <c r="CM768" s="1" t="s">
        <v>1700</v>
      </c>
      <c r="CN768" s="1" t="s">
        <v>809</v>
      </c>
      <c r="CO768" s="1">
        <v>6</v>
      </c>
      <c r="CP768" s="1">
        <v>0</v>
      </c>
      <c r="CQ768" s="1">
        <v>1</v>
      </c>
      <c r="CR768" s="1">
        <v>1</v>
      </c>
      <c r="CS768" s="1">
        <v>-4</v>
      </c>
      <c r="CT768" s="1">
        <v>0</v>
      </c>
      <c r="CU768" s="1">
        <v>2</v>
      </c>
      <c r="CV768" s="1">
        <v>3</v>
      </c>
      <c r="CW768" s="1">
        <v>0</v>
      </c>
      <c r="CX768" s="1">
        <v>0</v>
      </c>
      <c r="CY768" s="1">
        <v>0</v>
      </c>
      <c r="CZ768" s="1">
        <v>0</v>
      </c>
      <c r="DA768" s="1">
        <v>0</v>
      </c>
      <c r="DB768" s="1">
        <v>7</v>
      </c>
      <c r="DC768" s="1">
        <v>0</v>
      </c>
      <c r="DE768" s="2"/>
      <c r="DF768" s="1" t="s">
        <v>1700</v>
      </c>
      <c r="DG768" s="1">
        <v>6</v>
      </c>
      <c r="DH768" s="1">
        <v>0</v>
      </c>
      <c r="DI768" s="1">
        <v>1</v>
      </c>
      <c r="DJ768" s="1">
        <v>1</v>
      </c>
      <c r="DK768" s="1">
        <v>-4</v>
      </c>
      <c r="DL768" s="1">
        <v>0</v>
      </c>
      <c r="DM768" s="1">
        <v>2</v>
      </c>
      <c r="DN768" s="1">
        <v>3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7</v>
      </c>
      <c r="DU768" s="1">
        <v>0</v>
      </c>
    </row>
    <row r="769" spans="1:125" x14ac:dyDescent="0.2">
      <c r="A769" s="2" t="s">
        <v>1292</v>
      </c>
      <c r="B769" s="1" t="s">
        <v>794</v>
      </c>
      <c r="C769" s="1">
        <v>10</v>
      </c>
      <c r="D769" s="1">
        <v>0</v>
      </c>
      <c r="E769" s="1">
        <v>0</v>
      </c>
      <c r="F769" s="1">
        <v>0</v>
      </c>
      <c r="G769" s="1">
        <v>-3</v>
      </c>
      <c r="H769" s="1">
        <v>50</v>
      </c>
      <c r="I769" s="1">
        <v>22</v>
      </c>
      <c r="J769" s="1">
        <v>3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6</v>
      </c>
      <c r="Q769" s="1">
        <v>0</v>
      </c>
      <c r="S769" s="1" t="s">
        <v>761</v>
      </c>
      <c r="T769" s="1" t="s">
        <v>814</v>
      </c>
      <c r="U769" s="1">
        <v>8</v>
      </c>
      <c r="V769" s="1">
        <v>0</v>
      </c>
      <c r="W769" s="1">
        <v>1</v>
      </c>
      <c r="X769" s="1">
        <v>1</v>
      </c>
      <c r="Y769" s="1">
        <v>-1</v>
      </c>
      <c r="Z769" s="1">
        <v>6</v>
      </c>
      <c r="AA769" s="1">
        <v>5</v>
      </c>
      <c r="AB769" s="1">
        <v>12</v>
      </c>
      <c r="AC769" s="1">
        <v>0</v>
      </c>
      <c r="AD769" s="1">
        <v>1</v>
      </c>
      <c r="AE769" s="1">
        <v>0</v>
      </c>
      <c r="AF769" s="1">
        <v>0</v>
      </c>
      <c r="AG769" s="1">
        <v>0</v>
      </c>
      <c r="AH769" s="1">
        <v>17</v>
      </c>
      <c r="AI769" s="1">
        <v>0</v>
      </c>
      <c r="AK769" s="2" t="s">
        <v>511</v>
      </c>
      <c r="AL769" s="1" t="s">
        <v>805</v>
      </c>
      <c r="AM769" s="1">
        <v>27</v>
      </c>
      <c r="AN769" s="1">
        <v>0</v>
      </c>
      <c r="AO769" s="1">
        <v>1</v>
      </c>
      <c r="AP769" s="1">
        <v>1</v>
      </c>
      <c r="AQ769" s="1">
        <v>-10</v>
      </c>
      <c r="AR769" s="1">
        <v>32</v>
      </c>
      <c r="AS769" s="1">
        <v>36</v>
      </c>
      <c r="AT769" s="1">
        <v>3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18</v>
      </c>
      <c r="BA769" s="1">
        <v>0</v>
      </c>
      <c r="BC769" s="2" t="s">
        <v>1354</v>
      </c>
      <c r="BD769" s="1" t="s">
        <v>806</v>
      </c>
      <c r="BE769" s="1">
        <v>7</v>
      </c>
      <c r="BF769" s="1">
        <v>0</v>
      </c>
      <c r="BG769" s="1">
        <v>0</v>
      </c>
      <c r="BH769" s="1">
        <v>0</v>
      </c>
      <c r="BI769" s="1">
        <v>-1</v>
      </c>
      <c r="BJ769" s="1">
        <v>11</v>
      </c>
      <c r="BK769" s="1">
        <v>12</v>
      </c>
      <c r="BL769" s="1">
        <v>2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4</v>
      </c>
      <c r="BS769" s="1">
        <v>0</v>
      </c>
      <c r="BU769" s="2" t="s">
        <v>1355</v>
      </c>
      <c r="BV769" s="1" t="s">
        <v>829</v>
      </c>
      <c r="BW769" s="1">
        <v>7</v>
      </c>
      <c r="BX769" s="1">
        <v>0</v>
      </c>
      <c r="BY769" s="1">
        <v>1</v>
      </c>
      <c r="BZ769" s="1">
        <v>1</v>
      </c>
      <c r="CA769" s="1">
        <v>3</v>
      </c>
      <c r="CB769" s="1">
        <v>8</v>
      </c>
      <c r="CC769" s="1">
        <v>24</v>
      </c>
      <c r="CD769" s="1">
        <v>5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4</v>
      </c>
      <c r="CK769" s="1">
        <v>0</v>
      </c>
      <c r="CL769" s="1" t="s">
        <v>797</v>
      </c>
      <c r="CM769" s="1" t="s">
        <v>363</v>
      </c>
      <c r="CN769" s="1" t="s">
        <v>819</v>
      </c>
      <c r="CO769" s="1">
        <v>38</v>
      </c>
      <c r="CP769" s="1">
        <v>1</v>
      </c>
      <c r="CQ769" s="1">
        <v>0</v>
      </c>
      <c r="CR769" s="1">
        <v>1</v>
      </c>
      <c r="CS769" s="1">
        <v>-8</v>
      </c>
      <c r="CT769" s="1">
        <v>2</v>
      </c>
      <c r="CU769" s="1">
        <v>38</v>
      </c>
      <c r="CV769" s="1">
        <v>14</v>
      </c>
      <c r="CW769" s="1">
        <v>0</v>
      </c>
      <c r="CX769" s="1">
        <v>0</v>
      </c>
      <c r="CY769" s="1">
        <v>0</v>
      </c>
      <c r="CZ769" s="1">
        <v>0</v>
      </c>
      <c r="DA769" s="1">
        <v>0</v>
      </c>
      <c r="DB769" s="1">
        <v>35</v>
      </c>
      <c r="DC769" s="1">
        <v>2.9000000000000001E-2</v>
      </c>
      <c r="DE769" s="2"/>
      <c r="DF769" s="1" t="s">
        <v>363</v>
      </c>
      <c r="DG769" s="1">
        <v>38</v>
      </c>
      <c r="DH769" s="1">
        <v>1</v>
      </c>
      <c r="DI769" s="1">
        <v>0</v>
      </c>
      <c r="DJ769" s="1">
        <v>1</v>
      </c>
      <c r="DK769" s="1">
        <v>-8</v>
      </c>
      <c r="DL769" s="1">
        <v>2</v>
      </c>
      <c r="DM769" s="1">
        <v>38</v>
      </c>
      <c r="DN769" s="1">
        <v>14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35</v>
      </c>
      <c r="DU769" s="1">
        <v>2.9000000000000001E-2</v>
      </c>
    </row>
    <row r="770" spans="1:125" x14ac:dyDescent="0.2">
      <c r="A770" s="2" t="s">
        <v>1356</v>
      </c>
      <c r="B770" s="1" t="s">
        <v>829</v>
      </c>
      <c r="C770" s="1">
        <v>3</v>
      </c>
      <c r="D770" s="1">
        <v>0</v>
      </c>
      <c r="E770" s="1">
        <v>0</v>
      </c>
      <c r="F770" s="1">
        <v>0</v>
      </c>
      <c r="G770" s="1">
        <v>-1</v>
      </c>
      <c r="H770" s="1">
        <v>9</v>
      </c>
      <c r="I770" s="1">
        <v>5</v>
      </c>
      <c r="J770" s="1">
        <v>1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2</v>
      </c>
      <c r="Q770" s="1">
        <v>0</v>
      </c>
      <c r="S770" s="1" t="s">
        <v>1357</v>
      </c>
      <c r="T770" s="1" t="s">
        <v>805</v>
      </c>
      <c r="U770" s="1">
        <v>7</v>
      </c>
      <c r="V770" s="1">
        <v>0</v>
      </c>
      <c r="W770" s="1">
        <v>1</v>
      </c>
      <c r="X770" s="1">
        <v>1</v>
      </c>
      <c r="Y770" s="1">
        <v>-1</v>
      </c>
      <c r="Z770" s="1">
        <v>2</v>
      </c>
      <c r="AA770" s="1">
        <v>9</v>
      </c>
      <c r="AB770" s="1">
        <v>6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4</v>
      </c>
      <c r="AI770" s="1">
        <v>0</v>
      </c>
      <c r="AK770" s="2" t="s">
        <v>1186</v>
      </c>
      <c r="AL770" s="1" t="s">
        <v>798</v>
      </c>
      <c r="AM770" s="1">
        <v>9</v>
      </c>
      <c r="AN770" s="1">
        <v>0</v>
      </c>
      <c r="AO770" s="1">
        <v>1</v>
      </c>
      <c r="AP770" s="1">
        <v>1</v>
      </c>
      <c r="AQ770" s="1">
        <v>-1</v>
      </c>
      <c r="AR770" s="1">
        <v>4</v>
      </c>
      <c r="AS770" s="1">
        <v>19</v>
      </c>
      <c r="AT770" s="1">
        <v>7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7</v>
      </c>
      <c r="BA770" s="1">
        <v>0</v>
      </c>
      <c r="BC770" s="2" t="s">
        <v>653</v>
      </c>
      <c r="BD770" s="1" t="s">
        <v>809</v>
      </c>
      <c r="BE770" s="1">
        <v>4</v>
      </c>
      <c r="BF770" s="1">
        <v>0</v>
      </c>
      <c r="BG770" s="1">
        <v>0</v>
      </c>
      <c r="BH770" s="1">
        <v>0</v>
      </c>
      <c r="BI770" s="1">
        <v>-1</v>
      </c>
      <c r="BJ770" s="1">
        <v>2</v>
      </c>
      <c r="BK770" s="1">
        <v>6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 t="s">
        <v>1231</v>
      </c>
      <c r="BU770" s="2" t="s">
        <v>1358</v>
      </c>
      <c r="BV770" s="1" t="s">
        <v>800</v>
      </c>
      <c r="BW770" s="1">
        <v>2</v>
      </c>
      <c r="BX770" s="1">
        <v>0</v>
      </c>
      <c r="BY770" s="1">
        <v>1</v>
      </c>
      <c r="BZ770" s="1">
        <v>1</v>
      </c>
      <c r="CA770" s="1">
        <v>1</v>
      </c>
      <c r="CB770" s="1">
        <v>0</v>
      </c>
      <c r="CC770" s="1">
        <v>2</v>
      </c>
      <c r="CD770" s="1">
        <v>4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1</v>
      </c>
      <c r="CK770" s="1">
        <v>0</v>
      </c>
      <c r="CL770" s="1" t="s">
        <v>797</v>
      </c>
      <c r="CM770" s="1" t="s">
        <v>531</v>
      </c>
      <c r="CN770" s="1" t="s">
        <v>804</v>
      </c>
      <c r="CO770" s="1">
        <v>10</v>
      </c>
      <c r="CP770" s="1">
        <v>0</v>
      </c>
      <c r="CQ770" s="1">
        <v>1</v>
      </c>
      <c r="CR770" s="1">
        <v>1</v>
      </c>
      <c r="CS770" s="1">
        <v>-2</v>
      </c>
      <c r="CT770" s="1">
        <v>2</v>
      </c>
      <c r="CU770" s="1">
        <v>12</v>
      </c>
      <c r="CV770" s="1">
        <v>2</v>
      </c>
      <c r="CW770" s="1">
        <v>0</v>
      </c>
      <c r="CX770" s="1">
        <v>0</v>
      </c>
      <c r="CY770" s="1">
        <v>0</v>
      </c>
      <c r="CZ770" s="1">
        <v>0</v>
      </c>
      <c r="DA770" s="1">
        <v>0</v>
      </c>
      <c r="DB770" s="1">
        <v>13</v>
      </c>
      <c r="DC770" s="1">
        <v>0</v>
      </c>
      <c r="DE770" s="2"/>
      <c r="DF770" s="1" t="s">
        <v>531</v>
      </c>
      <c r="DG770" s="1">
        <v>10</v>
      </c>
      <c r="DH770" s="1">
        <v>0</v>
      </c>
      <c r="DI770" s="1">
        <v>1</v>
      </c>
      <c r="DJ770" s="1">
        <v>1</v>
      </c>
      <c r="DK770" s="1">
        <v>-2</v>
      </c>
      <c r="DL770" s="1">
        <v>2</v>
      </c>
      <c r="DM770" s="1">
        <v>12</v>
      </c>
      <c r="DN770" s="1">
        <v>2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13</v>
      </c>
      <c r="DU770" s="1">
        <v>0</v>
      </c>
    </row>
    <row r="771" spans="1:125" x14ac:dyDescent="0.2">
      <c r="A771" s="2" t="s">
        <v>1359</v>
      </c>
      <c r="B771" s="1" t="s">
        <v>794</v>
      </c>
      <c r="C771" s="1">
        <v>8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2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6</v>
      </c>
      <c r="Q771" s="1">
        <v>0</v>
      </c>
      <c r="S771" s="1" t="s">
        <v>1360</v>
      </c>
      <c r="T771" s="1" t="s">
        <v>821</v>
      </c>
      <c r="U771" s="1">
        <v>1</v>
      </c>
      <c r="V771" s="1">
        <v>0</v>
      </c>
      <c r="W771" s="1">
        <v>1</v>
      </c>
      <c r="X771" s="1">
        <v>1</v>
      </c>
      <c r="Y771" s="1">
        <v>0</v>
      </c>
      <c r="Z771" s="1">
        <v>0</v>
      </c>
      <c r="AA771" s="1">
        <v>0</v>
      </c>
      <c r="AB771" s="1">
        <v>2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 t="s">
        <v>1231</v>
      </c>
      <c r="AK771" s="2" t="s">
        <v>154</v>
      </c>
      <c r="AL771" s="1" t="s">
        <v>811</v>
      </c>
      <c r="AM771" s="1">
        <v>35</v>
      </c>
      <c r="AN771" s="1">
        <v>0</v>
      </c>
      <c r="AO771" s="1">
        <v>1</v>
      </c>
      <c r="AP771" s="1">
        <v>1</v>
      </c>
      <c r="AQ771" s="1">
        <v>-1</v>
      </c>
      <c r="AR771" s="1">
        <v>53</v>
      </c>
      <c r="AS771" s="1">
        <v>39</v>
      </c>
      <c r="AT771" s="1">
        <v>10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9</v>
      </c>
      <c r="BA771" s="1">
        <v>0</v>
      </c>
      <c r="BC771" s="2" t="s">
        <v>450</v>
      </c>
      <c r="BD771" s="1" t="s">
        <v>825</v>
      </c>
      <c r="BE771" s="1">
        <v>22</v>
      </c>
      <c r="BF771" s="1">
        <v>0</v>
      </c>
      <c r="BG771" s="1">
        <v>0</v>
      </c>
      <c r="BH771" s="1">
        <v>0</v>
      </c>
      <c r="BI771" s="1">
        <v>1</v>
      </c>
      <c r="BJ771" s="1">
        <v>44</v>
      </c>
      <c r="BK771" s="1">
        <v>25</v>
      </c>
      <c r="BL771" s="1">
        <v>3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4</v>
      </c>
      <c r="BS771" s="1">
        <v>0</v>
      </c>
      <c r="BU771" s="2" t="s">
        <v>506</v>
      </c>
      <c r="BV771" s="1" t="s">
        <v>809</v>
      </c>
      <c r="BW771" s="1">
        <v>10</v>
      </c>
      <c r="BX771" s="1">
        <v>1</v>
      </c>
      <c r="BY771" s="1">
        <v>0</v>
      </c>
      <c r="BZ771" s="1">
        <v>1</v>
      </c>
      <c r="CA771" s="1">
        <v>-2</v>
      </c>
      <c r="CB771" s="1">
        <v>0</v>
      </c>
      <c r="CC771" s="1">
        <v>26</v>
      </c>
      <c r="CD771" s="1">
        <v>4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9</v>
      </c>
      <c r="CK771" s="1">
        <v>0.111</v>
      </c>
      <c r="CL771" s="1" t="s">
        <v>797</v>
      </c>
      <c r="CM771" s="1" t="s">
        <v>1307</v>
      </c>
      <c r="CN771" s="1" t="s">
        <v>817</v>
      </c>
      <c r="CO771" s="1">
        <v>4</v>
      </c>
      <c r="CP771" s="1">
        <v>0</v>
      </c>
      <c r="CQ771" s="1">
        <v>1</v>
      </c>
      <c r="CR771" s="1">
        <v>1</v>
      </c>
      <c r="CS771" s="1">
        <v>3</v>
      </c>
      <c r="CT771" s="1">
        <v>0</v>
      </c>
      <c r="CU771" s="1">
        <v>6</v>
      </c>
      <c r="CV771" s="1">
        <v>2</v>
      </c>
      <c r="CW771" s="1">
        <v>0</v>
      </c>
      <c r="CX771" s="1">
        <v>0</v>
      </c>
      <c r="CY771" s="1">
        <v>0</v>
      </c>
      <c r="CZ771" s="1">
        <v>0</v>
      </c>
      <c r="DA771" s="1">
        <v>0</v>
      </c>
      <c r="DB771" s="1">
        <v>4</v>
      </c>
      <c r="DC771" s="1">
        <v>0</v>
      </c>
      <c r="DE771" s="2"/>
      <c r="DF771" s="1" t="s">
        <v>1307</v>
      </c>
      <c r="DG771" s="1">
        <v>4</v>
      </c>
      <c r="DH771" s="1">
        <v>0</v>
      </c>
      <c r="DI771" s="1">
        <v>1</v>
      </c>
      <c r="DJ771" s="1">
        <v>1</v>
      </c>
      <c r="DK771" s="1">
        <v>3</v>
      </c>
      <c r="DL771" s="1">
        <v>0</v>
      </c>
      <c r="DM771" s="1">
        <v>6</v>
      </c>
      <c r="DN771" s="1">
        <v>2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4</v>
      </c>
      <c r="DU771" s="1">
        <v>0</v>
      </c>
    </row>
    <row r="772" spans="1:125" x14ac:dyDescent="0.2">
      <c r="A772" s="2" t="s">
        <v>615</v>
      </c>
      <c r="B772" s="1" t="s">
        <v>808</v>
      </c>
      <c r="C772" s="1">
        <v>1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4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3</v>
      </c>
      <c r="Q772" s="1">
        <v>0</v>
      </c>
      <c r="S772" s="1" t="s">
        <v>1354</v>
      </c>
      <c r="T772" s="1" t="s">
        <v>829</v>
      </c>
      <c r="U772" s="1">
        <v>16</v>
      </c>
      <c r="V772" s="1">
        <v>0</v>
      </c>
      <c r="W772" s="1">
        <v>1</v>
      </c>
      <c r="X772" s="1">
        <v>1</v>
      </c>
      <c r="Y772" s="1">
        <v>5</v>
      </c>
      <c r="Z772" s="1">
        <v>39</v>
      </c>
      <c r="AA772" s="1">
        <v>41</v>
      </c>
      <c r="AB772" s="1">
        <v>11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8</v>
      </c>
      <c r="AI772" s="1">
        <v>0</v>
      </c>
      <c r="AK772" s="2" t="s">
        <v>1361</v>
      </c>
      <c r="AL772" s="1" t="s">
        <v>825</v>
      </c>
      <c r="AM772" s="1">
        <v>5</v>
      </c>
      <c r="AN772" s="1">
        <v>0</v>
      </c>
      <c r="AO772" s="1">
        <v>1</v>
      </c>
      <c r="AP772" s="1">
        <v>1</v>
      </c>
      <c r="AQ772" s="1">
        <v>-1</v>
      </c>
      <c r="AR772" s="1">
        <v>0</v>
      </c>
      <c r="AS772" s="1">
        <v>1</v>
      </c>
      <c r="AT772" s="1">
        <v>4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1</v>
      </c>
      <c r="BA772" s="1">
        <v>0</v>
      </c>
      <c r="BC772" s="2" t="s">
        <v>523</v>
      </c>
      <c r="BD772" s="1" t="s">
        <v>819</v>
      </c>
      <c r="BE772" s="1">
        <v>10</v>
      </c>
      <c r="BF772" s="1">
        <v>0</v>
      </c>
      <c r="BG772" s="1">
        <v>0</v>
      </c>
      <c r="BH772" s="1">
        <v>0</v>
      </c>
      <c r="BI772" s="1">
        <v>-3</v>
      </c>
      <c r="BJ772" s="1">
        <v>7</v>
      </c>
      <c r="BK772" s="1">
        <v>15</v>
      </c>
      <c r="BL772" s="1">
        <v>2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4</v>
      </c>
      <c r="BS772" s="1">
        <v>0</v>
      </c>
      <c r="BU772" s="2" t="s">
        <v>505</v>
      </c>
      <c r="BV772" s="1" t="s">
        <v>794</v>
      </c>
      <c r="BW772" s="1">
        <v>9</v>
      </c>
      <c r="BX772" s="1">
        <v>1</v>
      </c>
      <c r="BY772" s="1">
        <v>0</v>
      </c>
      <c r="BZ772" s="1">
        <v>1</v>
      </c>
      <c r="CA772" s="1">
        <v>1</v>
      </c>
      <c r="CB772" s="1">
        <v>21</v>
      </c>
      <c r="CC772" s="1">
        <v>7</v>
      </c>
      <c r="CD772" s="1">
        <v>1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7</v>
      </c>
      <c r="CK772" s="1">
        <v>0.14299999999999999</v>
      </c>
      <c r="CL772" s="1" t="s">
        <v>797</v>
      </c>
      <c r="CM772" s="1" t="s">
        <v>673</v>
      </c>
      <c r="CN772" s="1" t="s">
        <v>817</v>
      </c>
      <c r="CO772" s="1">
        <v>9</v>
      </c>
      <c r="CP772" s="1">
        <v>0</v>
      </c>
      <c r="CQ772" s="1">
        <v>1</v>
      </c>
      <c r="CR772" s="1">
        <v>1</v>
      </c>
      <c r="CS772" s="1">
        <v>-1</v>
      </c>
      <c r="CT772" s="1">
        <v>2</v>
      </c>
      <c r="CU772" s="1">
        <v>3</v>
      </c>
      <c r="CV772" s="1">
        <v>5</v>
      </c>
      <c r="CW772" s="1">
        <v>0</v>
      </c>
      <c r="CX772" s="1">
        <v>0</v>
      </c>
      <c r="CY772" s="1">
        <v>0</v>
      </c>
      <c r="CZ772" s="1">
        <v>0</v>
      </c>
      <c r="DA772" s="1">
        <v>0</v>
      </c>
      <c r="DB772" s="1">
        <v>3</v>
      </c>
      <c r="DC772" s="1">
        <v>0</v>
      </c>
      <c r="DE772" s="2"/>
      <c r="DF772" s="1" t="s">
        <v>673</v>
      </c>
      <c r="DG772" s="1">
        <v>9</v>
      </c>
      <c r="DH772" s="1">
        <v>0</v>
      </c>
      <c r="DI772" s="1">
        <v>1</v>
      </c>
      <c r="DJ772" s="1">
        <v>1</v>
      </c>
      <c r="DK772" s="1">
        <v>-1</v>
      </c>
      <c r="DL772" s="1">
        <v>2</v>
      </c>
      <c r="DM772" s="1">
        <v>3</v>
      </c>
      <c r="DN772" s="1">
        <v>5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3</v>
      </c>
      <c r="DU772" s="1">
        <v>0</v>
      </c>
    </row>
    <row r="773" spans="1:125" x14ac:dyDescent="0.2">
      <c r="A773" s="2" t="s">
        <v>1091</v>
      </c>
      <c r="B773" s="1" t="s">
        <v>815</v>
      </c>
      <c r="C773" s="1">
        <v>3</v>
      </c>
      <c r="D773" s="1">
        <v>0</v>
      </c>
      <c r="E773" s="1">
        <v>0</v>
      </c>
      <c r="F773" s="1">
        <v>0</v>
      </c>
      <c r="G773" s="1">
        <v>-2</v>
      </c>
      <c r="H773" s="1">
        <v>0</v>
      </c>
      <c r="I773" s="1">
        <v>4</v>
      </c>
      <c r="J773" s="1">
        <v>4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1</v>
      </c>
      <c r="Q773" s="1">
        <v>0</v>
      </c>
      <c r="S773" s="1" t="s">
        <v>361</v>
      </c>
      <c r="T773" s="1" t="s">
        <v>807</v>
      </c>
      <c r="U773" s="1">
        <v>1</v>
      </c>
      <c r="V773" s="1">
        <v>0</v>
      </c>
      <c r="W773" s="1">
        <v>1</v>
      </c>
      <c r="X773" s="1">
        <v>1</v>
      </c>
      <c r="Y773" s="1">
        <v>1</v>
      </c>
      <c r="Z773" s="1">
        <v>0</v>
      </c>
      <c r="AA773" s="1">
        <v>0</v>
      </c>
      <c r="AB773" s="1">
        <v>1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1</v>
      </c>
      <c r="AI773" s="1">
        <v>0</v>
      </c>
      <c r="AK773" s="2" t="s">
        <v>1362</v>
      </c>
      <c r="AL773" s="1" t="s">
        <v>799</v>
      </c>
      <c r="AM773" s="1">
        <v>2</v>
      </c>
      <c r="AN773" s="1">
        <v>0</v>
      </c>
      <c r="AO773" s="1">
        <v>1</v>
      </c>
      <c r="AP773" s="1">
        <v>1</v>
      </c>
      <c r="AQ773" s="1">
        <v>0</v>
      </c>
      <c r="AR773" s="1">
        <v>0</v>
      </c>
      <c r="AS773" s="1">
        <v>2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 t="s">
        <v>1231</v>
      </c>
      <c r="BC773" s="2" t="s">
        <v>1093</v>
      </c>
      <c r="BD773" s="1" t="s">
        <v>800</v>
      </c>
      <c r="BE773" s="1">
        <v>1</v>
      </c>
      <c r="BF773" s="1">
        <v>0</v>
      </c>
      <c r="BG773" s="1">
        <v>0</v>
      </c>
      <c r="BH773" s="1">
        <v>0</v>
      </c>
      <c r="BI773" s="1">
        <v>-1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 t="s">
        <v>1231</v>
      </c>
      <c r="BU773" s="2" t="s">
        <v>1074</v>
      </c>
      <c r="BV773" s="1" t="s">
        <v>812</v>
      </c>
      <c r="BW773" s="1">
        <v>25</v>
      </c>
      <c r="BX773" s="1">
        <v>0</v>
      </c>
      <c r="BY773" s="1">
        <v>1</v>
      </c>
      <c r="BZ773" s="1">
        <v>1</v>
      </c>
      <c r="CA773" s="1">
        <v>-6</v>
      </c>
      <c r="CB773" s="1">
        <v>11</v>
      </c>
      <c r="CC773" s="1">
        <v>20</v>
      </c>
      <c r="CD773" s="1">
        <v>38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15</v>
      </c>
      <c r="CK773" s="1">
        <v>0</v>
      </c>
      <c r="CL773" s="1" t="s">
        <v>797</v>
      </c>
      <c r="CM773" s="1" t="s">
        <v>412</v>
      </c>
      <c r="CN773" s="1" t="s">
        <v>804</v>
      </c>
      <c r="CO773" s="1">
        <v>11</v>
      </c>
      <c r="CP773" s="1">
        <v>1</v>
      </c>
      <c r="CQ773" s="1">
        <v>0</v>
      </c>
      <c r="CR773" s="1">
        <v>1</v>
      </c>
      <c r="CS773" s="1">
        <v>-4</v>
      </c>
      <c r="CT773" s="1">
        <v>0</v>
      </c>
      <c r="CU773" s="1">
        <v>9</v>
      </c>
      <c r="CV773" s="1">
        <v>5</v>
      </c>
      <c r="CW773" s="1">
        <v>0</v>
      </c>
      <c r="CX773" s="1">
        <v>0</v>
      </c>
      <c r="CY773" s="1">
        <v>0</v>
      </c>
      <c r="CZ773" s="1">
        <v>0</v>
      </c>
      <c r="DA773" s="1">
        <v>0</v>
      </c>
      <c r="DB773" s="1">
        <v>20</v>
      </c>
      <c r="DC773" s="1">
        <v>0.05</v>
      </c>
      <c r="DE773" s="2"/>
      <c r="DF773" s="1" t="s">
        <v>412</v>
      </c>
      <c r="DG773" s="1">
        <v>11</v>
      </c>
      <c r="DH773" s="1">
        <v>1</v>
      </c>
      <c r="DI773" s="1">
        <v>0</v>
      </c>
      <c r="DJ773" s="1">
        <v>1</v>
      </c>
      <c r="DK773" s="1">
        <v>-4</v>
      </c>
      <c r="DL773" s="1">
        <v>0</v>
      </c>
      <c r="DM773" s="1">
        <v>9</v>
      </c>
      <c r="DN773" s="1">
        <v>5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20</v>
      </c>
      <c r="DU773" s="1">
        <v>0.05</v>
      </c>
    </row>
    <row r="774" spans="1:125" x14ac:dyDescent="0.2">
      <c r="A774" s="2" t="s">
        <v>1363</v>
      </c>
      <c r="B774" s="1" t="s">
        <v>808</v>
      </c>
      <c r="C774" s="1">
        <v>2</v>
      </c>
      <c r="D774" s="1">
        <v>0</v>
      </c>
      <c r="E774" s="1">
        <v>0</v>
      </c>
      <c r="F774" s="1">
        <v>0</v>
      </c>
      <c r="G774" s="1">
        <v>-1</v>
      </c>
      <c r="H774" s="1">
        <v>0</v>
      </c>
      <c r="I774" s="1">
        <v>4</v>
      </c>
      <c r="J774" s="1">
        <v>5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 t="s">
        <v>1231</v>
      </c>
      <c r="S774" s="1" t="s">
        <v>1364</v>
      </c>
      <c r="T774" s="1" t="s">
        <v>794</v>
      </c>
      <c r="U774" s="1">
        <v>29</v>
      </c>
      <c r="V774" s="1">
        <v>0</v>
      </c>
      <c r="W774" s="1">
        <v>1</v>
      </c>
      <c r="X774" s="1">
        <v>1</v>
      </c>
      <c r="Y774" s="1">
        <v>0</v>
      </c>
      <c r="Z774" s="1">
        <v>0</v>
      </c>
      <c r="AA774" s="1">
        <v>10</v>
      </c>
      <c r="AB774" s="1">
        <v>32</v>
      </c>
      <c r="AC774" s="1">
        <v>0</v>
      </c>
      <c r="AD774" s="1">
        <v>1</v>
      </c>
      <c r="AE774" s="1">
        <v>0</v>
      </c>
      <c r="AF774" s="1">
        <v>0</v>
      </c>
      <c r="AG774" s="1">
        <v>0</v>
      </c>
      <c r="AH774" s="1">
        <v>15</v>
      </c>
      <c r="AI774" s="1">
        <v>0</v>
      </c>
      <c r="AK774" s="2" t="s">
        <v>628</v>
      </c>
      <c r="AL774" s="1" t="s">
        <v>801</v>
      </c>
      <c r="AM774" s="1">
        <v>30</v>
      </c>
      <c r="AN774" s="1">
        <v>0</v>
      </c>
      <c r="AO774" s="1">
        <v>1</v>
      </c>
      <c r="AP774" s="1">
        <v>1</v>
      </c>
      <c r="AQ774" s="1">
        <v>-6</v>
      </c>
      <c r="AR774" s="1">
        <v>64</v>
      </c>
      <c r="AS774" s="1">
        <v>49</v>
      </c>
      <c r="AT774" s="1">
        <v>6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19</v>
      </c>
      <c r="BA774" s="1">
        <v>0</v>
      </c>
      <c r="BC774" s="2" t="s">
        <v>1042</v>
      </c>
      <c r="BD774" s="1" t="s">
        <v>824</v>
      </c>
      <c r="BE774" s="1">
        <v>17</v>
      </c>
      <c r="BF774" s="1">
        <v>0</v>
      </c>
      <c r="BG774" s="1">
        <v>0</v>
      </c>
      <c r="BH774" s="1">
        <v>0</v>
      </c>
      <c r="BI774" s="1">
        <v>4</v>
      </c>
      <c r="BJ774" s="1">
        <v>4</v>
      </c>
      <c r="BK774" s="1">
        <v>17</v>
      </c>
      <c r="BL774" s="1">
        <v>22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5</v>
      </c>
      <c r="BS774" s="1">
        <v>0</v>
      </c>
      <c r="BU774" s="2" t="s">
        <v>1307</v>
      </c>
      <c r="BV774" s="1" t="s">
        <v>817</v>
      </c>
      <c r="BW774" s="1">
        <v>21</v>
      </c>
      <c r="BX774" s="1">
        <v>0</v>
      </c>
      <c r="BY774" s="1">
        <v>1</v>
      </c>
      <c r="BZ774" s="1">
        <v>1</v>
      </c>
      <c r="CA774" s="1">
        <v>-3</v>
      </c>
      <c r="CB774" s="1">
        <v>2</v>
      </c>
      <c r="CC774" s="1">
        <v>20</v>
      </c>
      <c r="CD774" s="1">
        <v>29</v>
      </c>
      <c r="CE774" s="1">
        <v>0</v>
      </c>
      <c r="CF774" s="1">
        <v>1</v>
      </c>
      <c r="CG774" s="1">
        <v>0</v>
      </c>
      <c r="CH774" s="1">
        <v>0</v>
      </c>
      <c r="CI774" s="1">
        <v>0</v>
      </c>
      <c r="CJ774" s="1">
        <v>35</v>
      </c>
      <c r="CK774" s="1">
        <v>0</v>
      </c>
      <c r="CL774" s="1" t="s">
        <v>797</v>
      </c>
      <c r="CM774" s="1" t="s">
        <v>1089</v>
      </c>
      <c r="CN774" s="1" t="s">
        <v>824</v>
      </c>
      <c r="CO774" s="1">
        <v>9</v>
      </c>
      <c r="CP774" s="1">
        <v>0</v>
      </c>
      <c r="CQ774" s="1">
        <v>1</v>
      </c>
      <c r="CR774" s="1">
        <v>1</v>
      </c>
      <c r="CS774" s="1">
        <v>1</v>
      </c>
      <c r="CT774" s="1">
        <v>46</v>
      </c>
      <c r="CU774" s="1">
        <v>10</v>
      </c>
      <c r="CV774" s="1">
        <v>9</v>
      </c>
      <c r="CW774" s="1">
        <v>0</v>
      </c>
      <c r="CX774" s="1">
        <v>0</v>
      </c>
      <c r="CY774" s="1">
        <v>0</v>
      </c>
      <c r="CZ774" s="1">
        <v>0</v>
      </c>
      <c r="DA774" s="1">
        <v>0</v>
      </c>
      <c r="DB774" s="1">
        <v>3</v>
      </c>
      <c r="DC774" s="1">
        <v>0</v>
      </c>
      <c r="DE774" s="2"/>
      <c r="DF774" s="1" t="s">
        <v>1089</v>
      </c>
      <c r="DG774" s="1">
        <v>9</v>
      </c>
      <c r="DH774" s="1">
        <v>0</v>
      </c>
      <c r="DI774" s="1">
        <v>1</v>
      </c>
      <c r="DJ774" s="1">
        <v>1</v>
      </c>
      <c r="DK774" s="1">
        <v>1</v>
      </c>
      <c r="DL774" s="1">
        <v>46</v>
      </c>
      <c r="DM774" s="1">
        <v>10</v>
      </c>
      <c r="DN774" s="1">
        <v>9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3</v>
      </c>
      <c r="DU774" s="1">
        <v>0</v>
      </c>
    </row>
    <row r="775" spans="1:125" x14ac:dyDescent="0.2">
      <c r="A775" s="2" t="s">
        <v>1365</v>
      </c>
      <c r="B775" s="1" t="s">
        <v>819</v>
      </c>
      <c r="C775" s="1">
        <v>3</v>
      </c>
      <c r="D775" s="1">
        <v>0</v>
      </c>
      <c r="E775" s="1">
        <v>0</v>
      </c>
      <c r="F775" s="1">
        <v>0</v>
      </c>
      <c r="G775" s="1">
        <v>-1</v>
      </c>
      <c r="H775" s="1">
        <v>0</v>
      </c>
      <c r="I775" s="1">
        <v>4</v>
      </c>
      <c r="J775" s="1">
        <v>1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4</v>
      </c>
      <c r="Q775" s="1">
        <v>0</v>
      </c>
      <c r="S775" s="1" t="s">
        <v>1256</v>
      </c>
      <c r="T775" s="1" t="s">
        <v>804</v>
      </c>
      <c r="U775" s="1">
        <v>8</v>
      </c>
      <c r="V775" s="1">
        <v>1</v>
      </c>
      <c r="W775" s="1">
        <v>0</v>
      </c>
      <c r="X775" s="1">
        <v>1</v>
      </c>
      <c r="Y775" s="1">
        <v>-2</v>
      </c>
      <c r="Z775" s="1">
        <v>0</v>
      </c>
      <c r="AA775" s="1">
        <v>5</v>
      </c>
      <c r="AB775" s="1">
        <v>6</v>
      </c>
      <c r="AC775" s="1">
        <v>0</v>
      </c>
      <c r="AD775" s="1">
        <v>0</v>
      </c>
      <c r="AE775" s="1">
        <v>0</v>
      </c>
      <c r="AF775" s="1">
        <v>0</v>
      </c>
      <c r="AG775" s="1">
        <v>1</v>
      </c>
      <c r="AH775" s="1">
        <v>5</v>
      </c>
      <c r="AI775" s="1">
        <v>0.2</v>
      </c>
      <c r="AK775" s="2" t="s">
        <v>1099</v>
      </c>
      <c r="AL775" s="1" t="s">
        <v>813</v>
      </c>
      <c r="AM775" s="1">
        <v>9</v>
      </c>
      <c r="AN775" s="1">
        <v>0</v>
      </c>
      <c r="AO775" s="1">
        <v>1</v>
      </c>
      <c r="AP775" s="1">
        <v>1</v>
      </c>
      <c r="AQ775" s="1">
        <v>-2</v>
      </c>
      <c r="AR775" s="1">
        <v>4</v>
      </c>
      <c r="AS775" s="1">
        <v>12</v>
      </c>
      <c r="AT775" s="1">
        <v>12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4</v>
      </c>
      <c r="BA775" s="1">
        <v>0</v>
      </c>
      <c r="BC775" s="2" t="s">
        <v>417</v>
      </c>
      <c r="BD775" s="1" t="s">
        <v>815</v>
      </c>
      <c r="BE775" s="1">
        <v>3</v>
      </c>
      <c r="BF775" s="1">
        <v>0</v>
      </c>
      <c r="BG775" s="1">
        <v>0</v>
      </c>
      <c r="BH775" s="1">
        <v>0</v>
      </c>
      <c r="BI775" s="1">
        <v>-1</v>
      </c>
      <c r="BJ775" s="1">
        <v>4</v>
      </c>
      <c r="BK775" s="1">
        <v>7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2</v>
      </c>
      <c r="BS775" s="1">
        <v>0</v>
      </c>
      <c r="BU775" s="2" t="s">
        <v>1366</v>
      </c>
      <c r="BV775" s="1" t="s">
        <v>795</v>
      </c>
      <c r="BW775" s="1">
        <v>6</v>
      </c>
      <c r="BX775" s="1">
        <v>0</v>
      </c>
      <c r="BY775" s="1">
        <v>1</v>
      </c>
      <c r="BZ775" s="1">
        <v>1</v>
      </c>
      <c r="CA775" s="1">
        <v>1</v>
      </c>
      <c r="CB775" s="1">
        <v>4</v>
      </c>
      <c r="CC775" s="1">
        <v>1</v>
      </c>
      <c r="CD775" s="1">
        <v>8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3</v>
      </c>
      <c r="CK775" s="1">
        <v>0</v>
      </c>
      <c r="CL775" s="1" t="s">
        <v>797</v>
      </c>
      <c r="CM775" s="1" t="s">
        <v>1701</v>
      </c>
      <c r="CN775" s="1" t="s">
        <v>820</v>
      </c>
      <c r="CO775" s="1">
        <v>7</v>
      </c>
      <c r="CP775" s="1">
        <v>0</v>
      </c>
      <c r="CQ775" s="1">
        <v>1</v>
      </c>
      <c r="CR775" s="1">
        <v>1</v>
      </c>
      <c r="CS775" s="1">
        <v>0</v>
      </c>
      <c r="CT775" s="1">
        <v>0</v>
      </c>
      <c r="CU775" s="1">
        <v>20</v>
      </c>
      <c r="CV775" s="1">
        <v>0</v>
      </c>
      <c r="CW775" s="1">
        <v>0</v>
      </c>
      <c r="CX775" s="1">
        <v>0</v>
      </c>
      <c r="CY775" s="1">
        <v>0</v>
      </c>
      <c r="CZ775" s="1">
        <v>0</v>
      </c>
      <c r="DA775" s="1">
        <v>0</v>
      </c>
      <c r="DB775" s="1">
        <v>6</v>
      </c>
      <c r="DC775" s="1">
        <v>0</v>
      </c>
      <c r="DE775" s="2"/>
      <c r="DF775" s="1" t="s">
        <v>1701</v>
      </c>
      <c r="DG775" s="1">
        <v>7</v>
      </c>
      <c r="DH775" s="1">
        <v>0</v>
      </c>
      <c r="DI775" s="1">
        <v>1</v>
      </c>
      <c r="DJ775" s="1">
        <v>1</v>
      </c>
      <c r="DK775" s="1">
        <v>0</v>
      </c>
      <c r="DL775" s="1">
        <v>0</v>
      </c>
      <c r="DM775" s="1">
        <v>20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6</v>
      </c>
      <c r="DU775" s="1">
        <v>0</v>
      </c>
    </row>
    <row r="776" spans="1:125" x14ac:dyDescent="0.2">
      <c r="A776" s="2" t="s">
        <v>666</v>
      </c>
      <c r="B776" s="1" t="s">
        <v>810</v>
      </c>
      <c r="C776" s="1">
        <v>7</v>
      </c>
      <c r="D776" s="1">
        <v>0</v>
      </c>
      <c r="E776" s="1">
        <v>0</v>
      </c>
      <c r="F776" s="1">
        <v>0</v>
      </c>
      <c r="G776" s="1">
        <v>-2</v>
      </c>
      <c r="H776" s="1">
        <v>2</v>
      </c>
      <c r="I776" s="1">
        <v>6</v>
      </c>
      <c r="J776" s="1">
        <v>5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5</v>
      </c>
      <c r="Q776" s="1">
        <v>0</v>
      </c>
      <c r="S776" s="1" t="s">
        <v>1367</v>
      </c>
      <c r="T776" s="1" t="s">
        <v>806</v>
      </c>
      <c r="U776" s="1">
        <v>6</v>
      </c>
      <c r="V776" s="1">
        <v>0</v>
      </c>
      <c r="W776" s="1">
        <v>1</v>
      </c>
      <c r="X776" s="1">
        <v>1</v>
      </c>
      <c r="Y776" s="1">
        <v>-1</v>
      </c>
      <c r="Z776" s="1">
        <v>0</v>
      </c>
      <c r="AA776" s="1">
        <v>1</v>
      </c>
      <c r="AB776" s="1">
        <v>2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5</v>
      </c>
      <c r="AI776" s="1">
        <v>0</v>
      </c>
      <c r="AK776" s="2" t="s">
        <v>1368</v>
      </c>
      <c r="AL776" s="1" t="s">
        <v>814</v>
      </c>
      <c r="AM776" s="1">
        <v>3</v>
      </c>
      <c r="AN776" s="1">
        <v>1</v>
      </c>
      <c r="AO776" s="1">
        <v>0</v>
      </c>
      <c r="AP776" s="1">
        <v>1</v>
      </c>
      <c r="AQ776" s="1">
        <v>1</v>
      </c>
      <c r="AR776" s="1">
        <v>0</v>
      </c>
      <c r="AS776" s="1">
        <v>1</v>
      </c>
      <c r="AT776" s="1">
        <v>2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1</v>
      </c>
      <c r="BA776" s="1">
        <v>1</v>
      </c>
      <c r="BC776" s="2" t="s">
        <v>1032</v>
      </c>
      <c r="BD776" s="1" t="s">
        <v>805</v>
      </c>
      <c r="BE776" s="1">
        <v>4</v>
      </c>
      <c r="BF776" s="1">
        <v>0</v>
      </c>
      <c r="BG776" s="1">
        <v>0</v>
      </c>
      <c r="BH776" s="1">
        <v>0</v>
      </c>
      <c r="BI776" s="1">
        <v>-1</v>
      </c>
      <c r="BJ776" s="1">
        <v>6</v>
      </c>
      <c r="BK776" s="1">
        <v>14</v>
      </c>
      <c r="BL776" s="1">
        <v>5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2</v>
      </c>
      <c r="BS776" s="1">
        <v>0</v>
      </c>
      <c r="BU776" s="2" t="s">
        <v>153</v>
      </c>
      <c r="BV776" s="1" t="s">
        <v>811</v>
      </c>
      <c r="BW776" s="1">
        <v>15</v>
      </c>
      <c r="BX776" s="1">
        <v>1</v>
      </c>
      <c r="BY776" s="1">
        <v>0</v>
      </c>
      <c r="BZ776" s="1">
        <v>1</v>
      </c>
      <c r="CA776" s="1">
        <v>-2</v>
      </c>
      <c r="CB776" s="1">
        <v>2</v>
      </c>
      <c r="CC776" s="1">
        <v>40</v>
      </c>
      <c r="CD776" s="1">
        <v>10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17</v>
      </c>
      <c r="CK776" s="1">
        <v>5.8999999999999997E-2</v>
      </c>
      <c r="CL776" s="1" t="s">
        <v>797</v>
      </c>
      <c r="CM776" s="1" t="s">
        <v>1702</v>
      </c>
      <c r="CN776" s="1" t="s">
        <v>805</v>
      </c>
      <c r="CO776" s="1">
        <v>18</v>
      </c>
      <c r="CP776" s="1">
        <v>0</v>
      </c>
      <c r="CQ776" s="1">
        <v>1</v>
      </c>
      <c r="CR776" s="1">
        <v>1</v>
      </c>
      <c r="CS776" s="1">
        <v>0</v>
      </c>
      <c r="CT776" s="1">
        <v>2</v>
      </c>
      <c r="CU776" s="1">
        <v>4</v>
      </c>
      <c r="CV776" s="1">
        <v>15</v>
      </c>
      <c r="CW776" s="1">
        <v>0</v>
      </c>
      <c r="CX776" s="1">
        <v>0</v>
      </c>
      <c r="CY776" s="1">
        <v>0</v>
      </c>
      <c r="CZ776" s="1">
        <v>0</v>
      </c>
      <c r="DA776" s="1">
        <v>0</v>
      </c>
      <c r="DB776" s="1">
        <v>21</v>
      </c>
      <c r="DC776" s="1">
        <v>0</v>
      </c>
      <c r="DE776" s="2"/>
      <c r="DF776" s="1" t="s">
        <v>1702</v>
      </c>
      <c r="DG776" s="1">
        <v>18</v>
      </c>
      <c r="DH776" s="1">
        <v>0</v>
      </c>
      <c r="DI776" s="1">
        <v>1</v>
      </c>
      <c r="DJ776" s="1">
        <v>1</v>
      </c>
      <c r="DK776" s="1">
        <v>0</v>
      </c>
      <c r="DL776" s="1">
        <v>2</v>
      </c>
      <c r="DM776" s="1">
        <v>4</v>
      </c>
      <c r="DN776" s="1">
        <v>15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21</v>
      </c>
      <c r="DU776" s="1">
        <v>0</v>
      </c>
    </row>
    <row r="777" spans="1:125" x14ac:dyDescent="0.2">
      <c r="A777" s="2" t="s">
        <v>954</v>
      </c>
      <c r="B777" s="1" t="s">
        <v>821</v>
      </c>
      <c r="C777" s="1">
        <v>5</v>
      </c>
      <c r="D777" s="1">
        <v>0</v>
      </c>
      <c r="E777" s="1">
        <v>0</v>
      </c>
      <c r="F777" s="1">
        <v>0</v>
      </c>
      <c r="G777" s="1">
        <v>-5</v>
      </c>
      <c r="H777" s="1">
        <v>4</v>
      </c>
      <c r="I777" s="1">
        <v>1</v>
      </c>
      <c r="J777" s="1">
        <v>3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2</v>
      </c>
      <c r="Q777" s="1">
        <v>0</v>
      </c>
      <c r="S777" s="1" t="s">
        <v>1122</v>
      </c>
      <c r="T777" s="1" t="s">
        <v>819</v>
      </c>
      <c r="U777" s="1">
        <v>9</v>
      </c>
      <c r="V777" s="1">
        <v>0</v>
      </c>
      <c r="W777" s="1">
        <v>1</v>
      </c>
      <c r="X777" s="1">
        <v>1</v>
      </c>
      <c r="Y777" s="1">
        <v>-5</v>
      </c>
      <c r="Z777" s="1">
        <v>31</v>
      </c>
      <c r="AA777" s="1">
        <v>13</v>
      </c>
      <c r="AB777" s="1">
        <v>3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6</v>
      </c>
      <c r="AI777" s="1">
        <v>0</v>
      </c>
      <c r="AK777" s="2" t="s">
        <v>1080</v>
      </c>
      <c r="AL777" s="1" t="s">
        <v>812</v>
      </c>
      <c r="AM777" s="1">
        <v>5</v>
      </c>
      <c r="AN777" s="1">
        <v>0</v>
      </c>
      <c r="AO777" s="1">
        <v>1</v>
      </c>
      <c r="AP777" s="1">
        <v>1</v>
      </c>
      <c r="AQ777" s="1">
        <v>-2</v>
      </c>
      <c r="AR777" s="1">
        <v>4</v>
      </c>
      <c r="AS777" s="1">
        <v>4</v>
      </c>
      <c r="AT777" s="1">
        <v>1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6</v>
      </c>
      <c r="BA777" s="1">
        <v>0</v>
      </c>
      <c r="BC777" s="2" t="s">
        <v>1001</v>
      </c>
      <c r="BD777" s="1" t="s">
        <v>794</v>
      </c>
      <c r="BE777" s="1">
        <v>1</v>
      </c>
      <c r="BF777" s="1">
        <v>0</v>
      </c>
      <c r="BG777" s="1">
        <v>0</v>
      </c>
      <c r="BH777" s="1">
        <v>0</v>
      </c>
      <c r="BI777" s="1">
        <v>1</v>
      </c>
      <c r="BJ777" s="1">
        <v>2</v>
      </c>
      <c r="BK777" s="1">
        <v>1</v>
      </c>
      <c r="BL777" s="1">
        <v>2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1</v>
      </c>
      <c r="BS777" s="1">
        <v>0</v>
      </c>
      <c r="BU777" s="2" t="s">
        <v>1369</v>
      </c>
      <c r="BV777" s="1" t="s">
        <v>817</v>
      </c>
      <c r="BW777" s="1">
        <v>17</v>
      </c>
      <c r="BX777" s="1">
        <v>1</v>
      </c>
      <c r="BY777" s="1">
        <v>0</v>
      </c>
      <c r="BZ777" s="1">
        <v>1</v>
      </c>
      <c r="CA777" s="1">
        <v>-10</v>
      </c>
      <c r="CB777" s="1">
        <v>18</v>
      </c>
      <c r="CC777" s="1">
        <v>51</v>
      </c>
      <c r="CD777" s="1">
        <v>3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30</v>
      </c>
      <c r="CK777" s="1">
        <v>3.3000000000000002E-2</v>
      </c>
      <c r="CL777" s="1" t="s">
        <v>797</v>
      </c>
      <c r="CM777" s="1" t="s">
        <v>1703</v>
      </c>
      <c r="CN777" s="1" t="s">
        <v>829</v>
      </c>
      <c r="CO777" s="1">
        <v>7</v>
      </c>
      <c r="CP777" s="1">
        <v>1</v>
      </c>
      <c r="CQ777" s="1">
        <v>0</v>
      </c>
      <c r="CR777" s="1">
        <v>1</v>
      </c>
      <c r="CS777" s="1">
        <v>1</v>
      </c>
      <c r="CT777" s="1">
        <v>4</v>
      </c>
      <c r="CU777" s="1">
        <v>7</v>
      </c>
      <c r="CV777" s="1">
        <v>1</v>
      </c>
      <c r="CW777" s="1">
        <v>0</v>
      </c>
      <c r="CX777" s="1">
        <v>0</v>
      </c>
      <c r="CY777" s="1">
        <v>0</v>
      </c>
      <c r="CZ777" s="1">
        <v>0</v>
      </c>
      <c r="DA777" s="1">
        <v>0</v>
      </c>
      <c r="DB777" s="1">
        <v>18</v>
      </c>
      <c r="DC777" s="1">
        <v>5.6000000000000001E-2</v>
      </c>
      <c r="DE777" s="2"/>
      <c r="DF777" s="1" t="s">
        <v>1703</v>
      </c>
      <c r="DG777" s="1">
        <v>7</v>
      </c>
      <c r="DH777" s="1">
        <v>1</v>
      </c>
      <c r="DI777" s="1">
        <v>0</v>
      </c>
      <c r="DJ777" s="1">
        <v>1</v>
      </c>
      <c r="DK777" s="1">
        <v>1</v>
      </c>
      <c r="DL777" s="1">
        <v>4</v>
      </c>
      <c r="DM777" s="1">
        <v>7</v>
      </c>
      <c r="DN777" s="1">
        <v>1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18</v>
      </c>
      <c r="DU777" s="1">
        <v>5.6000000000000001E-2</v>
      </c>
    </row>
    <row r="778" spans="1:125" x14ac:dyDescent="0.2">
      <c r="A778" s="2" t="s">
        <v>1370</v>
      </c>
      <c r="B778" s="1" t="s">
        <v>808</v>
      </c>
      <c r="C778" s="1">
        <v>6</v>
      </c>
      <c r="D778" s="1">
        <v>0</v>
      </c>
      <c r="E778" s="1">
        <v>0</v>
      </c>
      <c r="F778" s="1">
        <v>0</v>
      </c>
      <c r="G778" s="1">
        <v>-2</v>
      </c>
      <c r="H778" s="1">
        <v>5</v>
      </c>
      <c r="I778" s="1">
        <v>11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1</v>
      </c>
      <c r="Q778" s="1">
        <v>0</v>
      </c>
      <c r="S778" s="1" t="s">
        <v>912</v>
      </c>
      <c r="T778" s="1" t="s">
        <v>821</v>
      </c>
      <c r="U778" s="1">
        <v>10</v>
      </c>
      <c r="V778" s="1">
        <v>1</v>
      </c>
      <c r="W778" s="1">
        <v>0</v>
      </c>
      <c r="X778" s="1">
        <v>1</v>
      </c>
      <c r="Y778" s="1">
        <v>-6</v>
      </c>
      <c r="Z778" s="1">
        <v>2</v>
      </c>
      <c r="AA778" s="1">
        <v>12</v>
      </c>
      <c r="AB778" s="1">
        <v>6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8</v>
      </c>
      <c r="AI778" s="1">
        <v>0.125</v>
      </c>
      <c r="AK778" s="2" t="s">
        <v>398</v>
      </c>
      <c r="AL778" s="1" t="s">
        <v>807</v>
      </c>
      <c r="AM778" s="1">
        <v>4</v>
      </c>
      <c r="AN778" s="1">
        <v>1</v>
      </c>
      <c r="AO778" s="1">
        <v>0</v>
      </c>
      <c r="AP778" s="1">
        <v>1</v>
      </c>
      <c r="AQ778" s="1">
        <v>0</v>
      </c>
      <c r="AR778" s="1">
        <v>2</v>
      </c>
      <c r="AS778" s="1">
        <v>4</v>
      </c>
      <c r="AT778" s="1">
        <v>1</v>
      </c>
      <c r="AU778" s="1">
        <v>0</v>
      </c>
      <c r="AV778" s="1">
        <v>0</v>
      </c>
      <c r="AW778" s="1">
        <v>0</v>
      </c>
      <c r="AX778" s="1">
        <v>0</v>
      </c>
      <c r="AY778" s="1">
        <v>1</v>
      </c>
      <c r="AZ778" s="1">
        <v>1</v>
      </c>
      <c r="BA778" s="1">
        <v>1</v>
      </c>
      <c r="BC778" s="2" t="s">
        <v>567</v>
      </c>
      <c r="BD778" s="1" t="s">
        <v>801</v>
      </c>
      <c r="BE778" s="1">
        <v>4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2</v>
      </c>
      <c r="BL778" s="1">
        <v>1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2</v>
      </c>
      <c r="BS778" s="1">
        <v>0</v>
      </c>
      <c r="BU778" s="2" t="s">
        <v>442</v>
      </c>
      <c r="BV778" s="1" t="s">
        <v>805</v>
      </c>
      <c r="BW778" s="1">
        <v>17</v>
      </c>
      <c r="BX778" s="1">
        <v>0</v>
      </c>
      <c r="BY778" s="1">
        <v>1</v>
      </c>
      <c r="BZ778" s="1">
        <v>1</v>
      </c>
      <c r="CA778" s="1">
        <v>-4</v>
      </c>
      <c r="CB778" s="1">
        <v>6</v>
      </c>
      <c r="CC778" s="1">
        <v>18</v>
      </c>
      <c r="CD778" s="1">
        <v>14</v>
      </c>
      <c r="CE778" s="1">
        <v>0</v>
      </c>
      <c r="CF778" s="1">
        <v>1</v>
      </c>
      <c r="CG778" s="1">
        <v>0</v>
      </c>
      <c r="CH778" s="1">
        <v>0</v>
      </c>
      <c r="CI778" s="1">
        <v>0</v>
      </c>
      <c r="CJ778" s="1">
        <v>21</v>
      </c>
      <c r="CK778" s="1">
        <v>0</v>
      </c>
      <c r="CL778" s="1" t="s">
        <v>797</v>
      </c>
      <c r="CM778" s="1" t="s">
        <v>1704</v>
      </c>
      <c r="CN778" s="1" t="s">
        <v>810</v>
      </c>
      <c r="CO778" s="1">
        <v>7</v>
      </c>
      <c r="CP778" s="1">
        <v>0</v>
      </c>
      <c r="CQ778" s="1">
        <v>0</v>
      </c>
      <c r="CR778" s="1">
        <v>0</v>
      </c>
      <c r="CS778" s="1">
        <v>-1</v>
      </c>
      <c r="CT778" s="1">
        <v>7</v>
      </c>
      <c r="CU778" s="1">
        <v>9</v>
      </c>
      <c r="CV778" s="1">
        <v>3</v>
      </c>
      <c r="CW778" s="1">
        <v>0</v>
      </c>
      <c r="CX778" s="1">
        <v>0</v>
      </c>
      <c r="CY778" s="1">
        <v>0</v>
      </c>
      <c r="CZ778" s="1">
        <v>0</v>
      </c>
      <c r="DA778" s="1">
        <v>0</v>
      </c>
      <c r="DB778" s="1">
        <v>2</v>
      </c>
      <c r="DC778" s="1">
        <v>0</v>
      </c>
      <c r="DE778" s="2"/>
      <c r="DF778" s="1" t="s">
        <v>1704</v>
      </c>
      <c r="DG778" s="1">
        <v>7</v>
      </c>
      <c r="DH778" s="1">
        <v>0</v>
      </c>
      <c r="DI778" s="1">
        <v>0</v>
      </c>
      <c r="DJ778" s="1">
        <v>0</v>
      </c>
      <c r="DK778" s="1">
        <v>-1</v>
      </c>
      <c r="DL778" s="1">
        <v>7</v>
      </c>
      <c r="DM778" s="1">
        <v>9</v>
      </c>
      <c r="DN778" s="1">
        <v>3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2</v>
      </c>
      <c r="DU778" s="1">
        <v>0</v>
      </c>
    </row>
    <row r="779" spans="1:125" x14ac:dyDescent="0.2">
      <c r="A779" s="2" t="s">
        <v>1371</v>
      </c>
      <c r="B779" s="1" t="s">
        <v>823</v>
      </c>
      <c r="C779" s="1">
        <v>2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4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 t="s">
        <v>1231</v>
      </c>
      <c r="S779" s="1" t="s">
        <v>1372</v>
      </c>
      <c r="T779" s="1" t="s">
        <v>814</v>
      </c>
      <c r="U779" s="1">
        <v>7</v>
      </c>
      <c r="V779" s="1">
        <v>0</v>
      </c>
      <c r="W779" s="1">
        <v>0</v>
      </c>
      <c r="X779" s="1">
        <v>0</v>
      </c>
      <c r="Y779" s="1">
        <v>-4</v>
      </c>
      <c r="Z779" s="1">
        <v>0</v>
      </c>
      <c r="AA779" s="1">
        <v>2</v>
      </c>
      <c r="AB779" s="1">
        <v>3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4</v>
      </c>
      <c r="AI779" s="1">
        <v>0</v>
      </c>
      <c r="AK779" s="2" t="s">
        <v>1373</v>
      </c>
      <c r="AL779" s="1" t="s">
        <v>799</v>
      </c>
      <c r="AM779" s="1">
        <v>1</v>
      </c>
      <c r="AN779" s="1">
        <v>0</v>
      </c>
      <c r="AO779" s="1">
        <v>1</v>
      </c>
      <c r="AP779" s="1">
        <v>1</v>
      </c>
      <c r="AQ779" s="1">
        <v>0</v>
      </c>
      <c r="AR779" s="1">
        <v>0</v>
      </c>
      <c r="AS779" s="1">
        <v>0</v>
      </c>
      <c r="AT779" s="1">
        <v>1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1</v>
      </c>
      <c r="BA779" s="1">
        <v>0</v>
      </c>
      <c r="BC779" s="2" t="s">
        <v>143</v>
      </c>
      <c r="BD779" s="1" t="s">
        <v>814</v>
      </c>
      <c r="BE779" s="1">
        <v>3</v>
      </c>
      <c r="BF779" s="1">
        <v>0</v>
      </c>
      <c r="BG779" s="1">
        <v>0</v>
      </c>
      <c r="BH779" s="1">
        <v>0</v>
      </c>
      <c r="BI779" s="1">
        <v>-1</v>
      </c>
      <c r="BJ779" s="1">
        <v>2</v>
      </c>
      <c r="BK779" s="1">
        <v>8</v>
      </c>
      <c r="BL779" s="1">
        <v>2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6</v>
      </c>
      <c r="BS779" s="1">
        <v>0</v>
      </c>
      <c r="BU779" s="2" t="s">
        <v>1193</v>
      </c>
      <c r="BV779" s="1" t="s">
        <v>821</v>
      </c>
      <c r="BW779" s="1">
        <v>22</v>
      </c>
      <c r="BX779" s="1">
        <v>0</v>
      </c>
      <c r="BY779" s="1">
        <v>1</v>
      </c>
      <c r="BZ779" s="1">
        <v>1</v>
      </c>
      <c r="CA779" s="1">
        <v>-6</v>
      </c>
      <c r="CB779" s="1">
        <v>85</v>
      </c>
      <c r="CC779" s="1">
        <v>14</v>
      </c>
      <c r="CD779" s="1">
        <v>5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4</v>
      </c>
      <c r="CK779" s="1">
        <v>0</v>
      </c>
      <c r="CL779" s="1" t="s">
        <v>797</v>
      </c>
      <c r="CM779" s="1" t="s">
        <v>437</v>
      </c>
      <c r="CN779" s="1" t="s">
        <v>799</v>
      </c>
      <c r="CO779" s="1">
        <v>2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3</v>
      </c>
      <c r="CV779" s="1">
        <v>1</v>
      </c>
      <c r="CW779" s="1">
        <v>0</v>
      </c>
      <c r="CX779" s="1">
        <v>0</v>
      </c>
      <c r="CY779" s="1">
        <v>0</v>
      </c>
      <c r="CZ779" s="1">
        <v>0</v>
      </c>
      <c r="DA779" s="1">
        <v>0</v>
      </c>
      <c r="DB779" s="1">
        <v>1</v>
      </c>
      <c r="DC779" s="1">
        <v>0</v>
      </c>
      <c r="DE779" s="2"/>
      <c r="DF779" s="1" t="s">
        <v>437</v>
      </c>
      <c r="DG779" s="1">
        <v>2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3</v>
      </c>
      <c r="DN779" s="1">
        <v>1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1</v>
      </c>
      <c r="DU779" s="1">
        <v>0</v>
      </c>
    </row>
    <row r="780" spans="1:125" x14ac:dyDescent="0.2">
      <c r="A780" s="2" t="s">
        <v>1085</v>
      </c>
      <c r="B780" s="1" t="s">
        <v>813</v>
      </c>
      <c r="C780" s="1">
        <v>1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3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 t="s">
        <v>1231</v>
      </c>
      <c r="S780" s="1" t="s">
        <v>306</v>
      </c>
      <c r="T780" s="1" t="s">
        <v>805</v>
      </c>
      <c r="U780" s="1">
        <v>1</v>
      </c>
      <c r="V780" s="1">
        <v>0</v>
      </c>
      <c r="W780" s="1">
        <v>0</v>
      </c>
      <c r="X780" s="1">
        <v>0</v>
      </c>
      <c r="Y780" s="1">
        <v>-1</v>
      </c>
      <c r="Z780" s="1">
        <v>0</v>
      </c>
      <c r="AA780" s="1">
        <v>0</v>
      </c>
      <c r="AB780" s="1">
        <v>1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1</v>
      </c>
      <c r="AI780" s="1">
        <v>0</v>
      </c>
      <c r="AK780" s="2" t="s">
        <v>1266</v>
      </c>
      <c r="AL780" s="1" t="s">
        <v>812</v>
      </c>
      <c r="AM780" s="1">
        <v>9</v>
      </c>
      <c r="AN780" s="1">
        <v>0</v>
      </c>
      <c r="AO780" s="1">
        <v>1</v>
      </c>
      <c r="AP780" s="1">
        <v>1</v>
      </c>
      <c r="AQ780" s="1">
        <v>2</v>
      </c>
      <c r="AR780" s="1">
        <v>6</v>
      </c>
      <c r="AS780" s="1">
        <v>7</v>
      </c>
      <c r="AT780" s="1">
        <v>6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6</v>
      </c>
      <c r="BA780" s="1">
        <v>0</v>
      </c>
      <c r="BC780" s="2" t="s">
        <v>596</v>
      </c>
      <c r="BD780" s="1" t="s">
        <v>801</v>
      </c>
      <c r="BE780" s="1">
        <v>4</v>
      </c>
      <c r="BF780" s="1">
        <v>0</v>
      </c>
      <c r="BG780" s="1">
        <v>0</v>
      </c>
      <c r="BH780" s="1">
        <v>0</v>
      </c>
      <c r="BI780" s="1">
        <v>-1</v>
      </c>
      <c r="BJ780" s="1">
        <v>0</v>
      </c>
      <c r="BK780" s="1">
        <v>12</v>
      </c>
      <c r="BL780" s="1">
        <v>7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2</v>
      </c>
      <c r="BS780" s="1">
        <v>0</v>
      </c>
      <c r="BU780" s="2" t="s">
        <v>494</v>
      </c>
      <c r="BV780" s="1" t="s">
        <v>824</v>
      </c>
      <c r="BW780" s="1">
        <v>19</v>
      </c>
      <c r="BX780" s="1">
        <v>1</v>
      </c>
      <c r="BY780" s="1">
        <v>0</v>
      </c>
      <c r="BZ780" s="1">
        <v>1</v>
      </c>
      <c r="CA780" s="1">
        <v>-1</v>
      </c>
      <c r="CB780" s="1">
        <v>6</v>
      </c>
      <c r="CC780" s="1">
        <v>16</v>
      </c>
      <c r="CD780" s="1">
        <v>8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13</v>
      </c>
      <c r="CK780" s="1">
        <v>7.6999999999999999E-2</v>
      </c>
      <c r="CL780" s="1" t="s">
        <v>797</v>
      </c>
      <c r="CM780" s="1" t="s">
        <v>1377</v>
      </c>
      <c r="CN780" s="1" t="s">
        <v>829</v>
      </c>
      <c r="CO780" s="1">
        <v>2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4</v>
      </c>
      <c r="CV780" s="1">
        <v>1</v>
      </c>
      <c r="CW780" s="1">
        <v>0</v>
      </c>
      <c r="CX780" s="1">
        <v>0</v>
      </c>
      <c r="CY780" s="1">
        <v>0</v>
      </c>
      <c r="CZ780" s="1">
        <v>0</v>
      </c>
      <c r="DA780" s="1">
        <v>0</v>
      </c>
      <c r="DB780" s="1">
        <v>2</v>
      </c>
      <c r="DC780" s="1">
        <v>0</v>
      </c>
      <c r="DE780" s="2"/>
      <c r="DF780" s="1" t="s">
        <v>1377</v>
      </c>
      <c r="DG780" s="1">
        <v>2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4</v>
      </c>
      <c r="DN780" s="1">
        <v>1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2</v>
      </c>
      <c r="DU780" s="1">
        <v>0</v>
      </c>
    </row>
    <row r="781" spans="1:125" x14ac:dyDescent="0.2">
      <c r="A781" s="2" t="s">
        <v>1374</v>
      </c>
      <c r="B781" s="1" t="s">
        <v>815</v>
      </c>
      <c r="C781" s="1">
        <v>1</v>
      </c>
      <c r="D781" s="1">
        <v>0</v>
      </c>
      <c r="E781" s="1">
        <v>0</v>
      </c>
      <c r="F781" s="1">
        <v>0</v>
      </c>
      <c r="G781" s="1">
        <v>-1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1</v>
      </c>
      <c r="Q781" s="1">
        <v>0</v>
      </c>
      <c r="S781" s="1" t="s">
        <v>1375</v>
      </c>
      <c r="T781" s="1" t="s">
        <v>807</v>
      </c>
      <c r="U781" s="1">
        <v>3</v>
      </c>
      <c r="V781" s="1">
        <v>0</v>
      </c>
      <c r="W781" s="1">
        <v>0</v>
      </c>
      <c r="X781" s="1">
        <v>0</v>
      </c>
      <c r="Y781" s="1">
        <v>0</v>
      </c>
      <c r="Z781" s="1">
        <v>2</v>
      </c>
      <c r="AA781" s="1">
        <v>7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5</v>
      </c>
      <c r="AI781" s="1">
        <v>0</v>
      </c>
      <c r="AK781" s="2" t="s">
        <v>1046</v>
      </c>
      <c r="AL781" s="1" t="s">
        <v>829</v>
      </c>
      <c r="AM781" s="1">
        <v>28</v>
      </c>
      <c r="AN781" s="1">
        <v>0</v>
      </c>
      <c r="AO781" s="1">
        <v>1</v>
      </c>
      <c r="AP781" s="1">
        <v>1</v>
      </c>
      <c r="AQ781" s="1">
        <v>-5</v>
      </c>
      <c r="AR781" s="1">
        <v>6</v>
      </c>
      <c r="AS781" s="1">
        <v>43</v>
      </c>
      <c r="AT781" s="1">
        <v>23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16</v>
      </c>
      <c r="BA781" s="1">
        <v>0</v>
      </c>
      <c r="BC781" s="2" t="s">
        <v>1376</v>
      </c>
      <c r="BD781" s="1" t="s">
        <v>795</v>
      </c>
      <c r="BE781" s="1">
        <v>8</v>
      </c>
      <c r="BF781" s="1">
        <v>0</v>
      </c>
      <c r="BG781" s="1">
        <v>0</v>
      </c>
      <c r="BH781" s="1">
        <v>0</v>
      </c>
      <c r="BI781" s="1">
        <v>-2</v>
      </c>
      <c r="BJ781" s="1">
        <v>4</v>
      </c>
      <c r="BK781" s="1">
        <v>8</v>
      </c>
      <c r="BL781" s="1">
        <v>1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5</v>
      </c>
      <c r="BS781" s="1">
        <v>0</v>
      </c>
      <c r="BU781" s="2" t="s">
        <v>1377</v>
      </c>
      <c r="BV781" s="1" t="s">
        <v>806</v>
      </c>
      <c r="BW781" s="1">
        <v>7</v>
      </c>
      <c r="BX781" s="1">
        <v>1</v>
      </c>
      <c r="BY781" s="1">
        <v>0</v>
      </c>
      <c r="BZ781" s="1">
        <v>1</v>
      </c>
      <c r="CA781" s="1">
        <v>-1</v>
      </c>
      <c r="CB781" s="1">
        <v>0</v>
      </c>
      <c r="CC781" s="1">
        <v>9</v>
      </c>
      <c r="CD781" s="1">
        <v>4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4</v>
      </c>
      <c r="CK781" s="1">
        <v>0.25</v>
      </c>
      <c r="CL781" s="1" t="s">
        <v>797</v>
      </c>
      <c r="CM781" s="1" t="s">
        <v>292</v>
      </c>
      <c r="CN781" s="1" t="s">
        <v>807</v>
      </c>
      <c r="CO781" s="1">
        <v>12</v>
      </c>
      <c r="CP781" s="1">
        <v>0</v>
      </c>
      <c r="CQ781" s="1">
        <v>0</v>
      </c>
      <c r="CR781" s="1">
        <v>0</v>
      </c>
      <c r="CS781" s="1">
        <v>-7</v>
      </c>
      <c r="CT781" s="1">
        <v>4</v>
      </c>
      <c r="CU781" s="1">
        <v>12</v>
      </c>
      <c r="CV781" s="1">
        <v>5</v>
      </c>
      <c r="CW781" s="1">
        <v>0</v>
      </c>
      <c r="CX781" s="1">
        <v>0</v>
      </c>
      <c r="CY781" s="1">
        <v>0</v>
      </c>
      <c r="CZ781" s="1">
        <v>0</v>
      </c>
      <c r="DA781" s="1">
        <v>0</v>
      </c>
      <c r="DB781" s="1">
        <v>12</v>
      </c>
      <c r="DC781" s="1">
        <v>0</v>
      </c>
      <c r="DE781" s="2"/>
      <c r="DF781" s="1" t="s">
        <v>292</v>
      </c>
      <c r="DG781" s="1">
        <v>12</v>
      </c>
      <c r="DH781" s="1">
        <v>0</v>
      </c>
      <c r="DI781" s="1">
        <v>0</v>
      </c>
      <c r="DJ781" s="1">
        <v>0</v>
      </c>
      <c r="DK781" s="1">
        <v>-7</v>
      </c>
      <c r="DL781" s="1">
        <v>4</v>
      </c>
      <c r="DM781" s="1">
        <v>12</v>
      </c>
      <c r="DN781" s="1">
        <v>5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12</v>
      </c>
      <c r="DU781" s="1">
        <v>0</v>
      </c>
    </row>
    <row r="782" spans="1:125" x14ac:dyDescent="0.2">
      <c r="A782" s="2" t="s">
        <v>1378</v>
      </c>
      <c r="B782" s="1" t="s">
        <v>806</v>
      </c>
      <c r="C782" s="1">
        <v>2</v>
      </c>
      <c r="D782" s="1">
        <v>0</v>
      </c>
      <c r="E782" s="1">
        <v>0</v>
      </c>
      <c r="F782" s="1">
        <v>0</v>
      </c>
      <c r="G782" s="1">
        <v>0</v>
      </c>
      <c r="H782" s="1">
        <v>2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 t="s">
        <v>1231</v>
      </c>
      <c r="S782" s="1" t="s">
        <v>960</v>
      </c>
      <c r="T782" s="1" t="s">
        <v>820</v>
      </c>
      <c r="U782" s="1">
        <v>6</v>
      </c>
      <c r="V782" s="1">
        <v>0</v>
      </c>
      <c r="W782" s="1">
        <v>0</v>
      </c>
      <c r="X782" s="1">
        <v>0</v>
      </c>
      <c r="Y782" s="1">
        <v>-1</v>
      </c>
      <c r="Z782" s="1">
        <v>4</v>
      </c>
      <c r="AA782" s="1">
        <v>4</v>
      </c>
      <c r="AB782" s="1">
        <v>2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2</v>
      </c>
      <c r="AI782" s="1">
        <v>0</v>
      </c>
      <c r="AK782" s="2" t="s">
        <v>418</v>
      </c>
      <c r="AL782" s="1" t="s">
        <v>802</v>
      </c>
      <c r="AM782" s="1">
        <v>10</v>
      </c>
      <c r="AN782" s="1">
        <v>0</v>
      </c>
      <c r="AO782" s="1">
        <v>1</v>
      </c>
      <c r="AP782" s="1">
        <v>1</v>
      </c>
      <c r="AQ782" s="1">
        <v>0</v>
      </c>
      <c r="AR782" s="1">
        <v>2</v>
      </c>
      <c r="AS782" s="1">
        <v>21</v>
      </c>
      <c r="AT782" s="1">
        <v>7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24</v>
      </c>
      <c r="BA782" s="1">
        <v>0</v>
      </c>
      <c r="BC782" s="2" t="s">
        <v>628</v>
      </c>
      <c r="BD782" s="1" t="s">
        <v>801</v>
      </c>
      <c r="BE782" s="1">
        <v>1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3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 t="s">
        <v>1231</v>
      </c>
      <c r="BU782" s="2" t="s">
        <v>665</v>
      </c>
      <c r="BV782" s="1" t="s">
        <v>809</v>
      </c>
      <c r="BW782" s="1">
        <v>3</v>
      </c>
      <c r="BX782" s="1">
        <v>1</v>
      </c>
      <c r="BY782" s="1">
        <v>0</v>
      </c>
      <c r="BZ782" s="1">
        <v>1</v>
      </c>
      <c r="CA782" s="1">
        <v>-1</v>
      </c>
      <c r="CB782" s="1">
        <v>0</v>
      </c>
      <c r="CC782" s="1">
        <v>0</v>
      </c>
      <c r="CD782" s="1">
        <v>4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2</v>
      </c>
      <c r="CK782" s="1">
        <v>0.5</v>
      </c>
      <c r="CL782" s="1" t="s">
        <v>797</v>
      </c>
      <c r="CM782" s="1" t="s">
        <v>153</v>
      </c>
      <c r="CN782" s="1" t="s">
        <v>824</v>
      </c>
      <c r="CO782" s="1">
        <v>4</v>
      </c>
      <c r="CP782" s="1">
        <v>0</v>
      </c>
      <c r="CQ782" s="1">
        <v>0</v>
      </c>
      <c r="CR782" s="1">
        <v>0</v>
      </c>
      <c r="CS782" s="1">
        <v>-2</v>
      </c>
      <c r="CT782" s="1">
        <v>2</v>
      </c>
      <c r="CU782" s="1">
        <v>7</v>
      </c>
      <c r="CV782" s="1">
        <v>4</v>
      </c>
      <c r="CW782" s="1">
        <v>0</v>
      </c>
      <c r="CX782" s="1">
        <v>0</v>
      </c>
      <c r="CY782" s="1">
        <v>0</v>
      </c>
      <c r="CZ782" s="1">
        <v>0</v>
      </c>
      <c r="DA782" s="1">
        <v>0</v>
      </c>
      <c r="DB782" s="1">
        <v>10</v>
      </c>
      <c r="DC782" s="1">
        <v>0</v>
      </c>
      <c r="DE782" s="2"/>
      <c r="DF782" s="1" t="s">
        <v>153</v>
      </c>
      <c r="DG782" s="1">
        <v>4</v>
      </c>
      <c r="DH782" s="1">
        <v>0</v>
      </c>
      <c r="DI782" s="1">
        <v>0</v>
      </c>
      <c r="DJ782" s="1">
        <v>0</v>
      </c>
      <c r="DK782" s="1">
        <v>-2</v>
      </c>
      <c r="DL782" s="1">
        <v>2</v>
      </c>
      <c r="DM782" s="1">
        <v>7</v>
      </c>
      <c r="DN782" s="1">
        <v>4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10</v>
      </c>
      <c r="DU782" s="1">
        <v>0</v>
      </c>
    </row>
    <row r="783" spans="1:125" x14ac:dyDescent="0.2">
      <c r="A783" s="2" t="s">
        <v>400</v>
      </c>
      <c r="B783" s="1" t="s">
        <v>816</v>
      </c>
      <c r="C783" s="1">
        <v>1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1</v>
      </c>
      <c r="Q783" s="1">
        <v>0</v>
      </c>
      <c r="S783" s="1" t="s">
        <v>663</v>
      </c>
      <c r="T783" s="1" t="s">
        <v>807</v>
      </c>
      <c r="U783" s="1">
        <v>2</v>
      </c>
      <c r="V783" s="1">
        <v>0</v>
      </c>
      <c r="W783" s="1">
        <v>0</v>
      </c>
      <c r="X783" s="1">
        <v>0</v>
      </c>
      <c r="Y783" s="1">
        <v>-1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6</v>
      </c>
      <c r="AI783" s="1">
        <v>0</v>
      </c>
      <c r="AK783" s="2" t="s">
        <v>403</v>
      </c>
      <c r="AL783" s="1" t="s">
        <v>804</v>
      </c>
      <c r="AM783" s="1">
        <v>1</v>
      </c>
      <c r="AN783" s="1">
        <v>1</v>
      </c>
      <c r="AO783" s="1">
        <v>0</v>
      </c>
      <c r="AP783" s="1">
        <v>1</v>
      </c>
      <c r="AQ783" s="1">
        <v>1</v>
      </c>
      <c r="AR783" s="1">
        <v>0</v>
      </c>
      <c r="AS783" s="1">
        <v>1</v>
      </c>
      <c r="AT783" s="1">
        <v>1</v>
      </c>
      <c r="AU783" s="1">
        <v>0</v>
      </c>
      <c r="AV783" s="1">
        <v>0</v>
      </c>
      <c r="AW783" s="1">
        <v>0</v>
      </c>
      <c r="AX783" s="1">
        <v>0</v>
      </c>
      <c r="AY783" s="1">
        <v>1</v>
      </c>
      <c r="AZ783" s="1">
        <v>2</v>
      </c>
      <c r="BA783" s="1">
        <v>0.5</v>
      </c>
      <c r="BC783" s="2" t="s">
        <v>147</v>
      </c>
      <c r="BD783" s="1" t="s">
        <v>817</v>
      </c>
      <c r="BE783" s="1">
        <v>8</v>
      </c>
      <c r="BF783" s="1">
        <v>0</v>
      </c>
      <c r="BG783" s="1">
        <v>0</v>
      </c>
      <c r="BH783" s="1">
        <v>0</v>
      </c>
      <c r="BI783" s="1">
        <v>-2</v>
      </c>
      <c r="BJ783" s="1">
        <v>10</v>
      </c>
      <c r="BK783" s="1">
        <v>17</v>
      </c>
      <c r="BL783" s="1">
        <v>5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6</v>
      </c>
      <c r="BS783" s="1">
        <v>0</v>
      </c>
      <c r="BU783" s="2" t="s">
        <v>549</v>
      </c>
      <c r="BV783" s="1" t="s">
        <v>829</v>
      </c>
      <c r="BW783" s="1">
        <v>2</v>
      </c>
      <c r="BX783" s="1">
        <v>0</v>
      </c>
      <c r="BY783" s="1">
        <v>1</v>
      </c>
      <c r="BZ783" s="1">
        <v>1</v>
      </c>
      <c r="CA783" s="1">
        <v>1</v>
      </c>
      <c r="CB783" s="1">
        <v>2</v>
      </c>
      <c r="CC783" s="1">
        <v>2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5</v>
      </c>
      <c r="CK783" s="1">
        <v>0</v>
      </c>
      <c r="CL783" s="1" t="s">
        <v>797</v>
      </c>
      <c r="CM783" s="1" t="s">
        <v>1392</v>
      </c>
      <c r="CN783" s="1" t="s">
        <v>796</v>
      </c>
      <c r="CO783" s="1">
        <v>2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2</v>
      </c>
      <c r="CV783" s="1">
        <v>0</v>
      </c>
      <c r="CW783" s="1">
        <v>0</v>
      </c>
      <c r="CX783" s="1">
        <v>0</v>
      </c>
      <c r="CY783" s="1">
        <v>0</v>
      </c>
      <c r="CZ783" s="1">
        <v>0</v>
      </c>
      <c r="DA783" s="1">
        <v>0</v>
      </c>
      <c r="DB783" s="1">
        <v>3</v>
      </c>
      <c r="DC783" s="1">
        <v>0</v>
      </c>
      <c r="DE783" s="2"/>
      <c r="DF783" s="1" t="s">
        <v>1392</v>
      </c>
      <c r="DG783" s="1">
        <v>2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2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3</v>
      </c>
      <c r="DU783" s="1">
        <v>0</v>
      </c>
    </row>
    <row r="784" spans="1:125" x14ac:dyDescent="0.2">
      <c r="A784" s="2" t="s">
        <v>661</v>
      </c>
      <c r="B784" s="1" t="s">
        <v>823</v>
      </c>
      <c r="C784" s="1">
        <v>4</v>
      </c>
      <c r="D784" s="1">
        <v>0</v>
      </c>
      <c r="E784" s="1">
        <v>0</v>
      </c>
      <c r="F784" s="1">
        <v>0</v>
      </c>
      <c r="G784" s="1">
        <v>-1</v>
      </c>
      <c r="H784" s="1">
        <v>0</v>
      </c>
      <c r="I784" s="1">
        <v>10</v>
      </c>
      <c r="J784" s="1">
        <v>1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4</v>
      </c>
      <c r="Q784" s="1">
        <v>0</v>
      </c>
      <c r="S784" s="1" t="s">
        <v>624</v>
      </c>
      <c r="T784" s="1" t="s">
        <v>801</v>
      </c>
      <c r="U784" s="1">
        <v>2</v>
      </c>
      <c r="V784" s="1">
        <v>0</v>
      </c>
      <c r="W784" s="1">
        <v>0</v>
      </c>
      <c r="X784" s="1">
        <v>0</v>
      </c>
      <c r="Y784" s="1">
        <v>-1</v>
      </c>
      <c r="Z784" s="1">
        <v>5</v>
      </c>
      <c r="AA784" s="1">
        <v>8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 t="s">
        <v>1231</v>
      </c>
      <c r="AK784" s="2" t="s">
        <v>633</v>
      </c>
      <c r="AL784" s="1" t="s">
        <v>814</v>
      </c>
      <c r="AM784" s="1">
        <v>9</v>
      </c>
      <c r="AN784" s="1">
        <v>0</v>
      </c>
      <c r="AO784" s="1">
        <v>1</v>
      </c>
      <c r="AP784" s="1">
        <v>1</v>
      </c>
      <c r="AQ784" s="1">
        <v>1</v>
      </c>
      <c r="AR784" s="1">
        <v>4</v>
      </c>
      <c r="AS784" s="1">
        <v>8</v>
      </c>
      <c r="AT784" s="1">
        <v>1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6</v>
      </c>
      <c r="BA784" s="1">
        <v>0</v>
      </c>
      <c r="BC784" s="2" t="s">
        <v>1254</v>
      </c>
      <c r="BD784" s="1" t="s">
        <v>806</v>
      </c>
      <c r="BE784" s="1">
        <v>5</v>
      </c>
      <c r="BF784" s="1">
        <v>0</v>
      </c>
      <c r="BG784" s="1">
        <v>0</v>
      </c>
      <c r="BH784" s="1">
        <v>0</v>
      </c>
      <c r="BI784" s="1">
        <v>-2</v>
      </c>
      <c r="BJ784" s="1">
        <v>14</v>
      </c>
      <c r="BK784" s="1">
        <v>5</v>
      </c>
      <c r="BL784" s="1">
        <v>2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2</v>
      </c>
      <c r="BS784" s="1">
        <v>0</v>
      </c>
      <c r="BU784" s="2" t="s">
        <v>500</v>
      </c>
      <c r="BV784" s="1" t="s">
        <v>817</v>
      </c>
      <c r="BW784" s="1">
        <v>12</v>
      </c>
      <c r="BX784" s="1">
        <v>1</v>
      </c>
      <c r="BY784" s="1">
        <v>0</v>
      </c>
      <c r="BZ784" s="1">
        <v>1</v>
      </c>
      <c r="CA784" s="1">
        <v>0</v>
      </c>
      <c r="CB784" s="1">
        <v>4</v>
      </c>
      <c r="CC784" s="1">
        <v>16</v>
      </c>
      <c r="CD784" s="1">
        <v>1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16</v>
      </c>
      <c r="CK784" s="1">
        <v>6.3E-2</v>
      </c>
      <c r="CL784" s="1" t="s">
        <v>797</v>
      </c>
      <c r="CM784" s="1" t="s">
        <v>1705</v>
      </c>
      <c r="CN784" s="1" t="s">
        <v>802</v>
      </c>
      <c r="CO784" s="1">
        <v>1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2</v>
      </c>
      <c r="CV784" s="1">
        <v>0</v>
      </c>
      <c r="CW784" s="1">
        <v>0</v>
      </c>
      <c r="CX784" s="1">
        <v>0</v>
      </c>
      <c r="CY784" s="1">
        <v>0</v>
      </c>
      <c r="CZ784" s="1">
        <v>0</v>
      </c>
      <c r="DA784" s="1">
        <v>0</v>
      </c>
      <c r="DB784" s="1">
        <v>0</v>
      </c>
      <c r="DC784" s="1" t="s">
        <v>1231</v>
      </c>
      <c r="DE784" s="2"/>
      <c r="DF784" s="1" t="s">
        <v>1705</v>
      </c>
      <c r="DG784" s="1">
        <v>1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2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 t="s">
        <v>1231</v>
      </c>
    </row>
    <row r="785" spans="1:125" x14ac:dyDescent="0.2">
      <c r="A785" s="2" t="s">
        <v>1152</v>
      </c>
      <c r="B785" s="1" t="s">
        <v>819</v>
      </c>
      <c r="C785" s="1">
        <v>13</v>
      </c>
      <c r="D785" s="1">
        <v>0</v>
      </c>
      <c r="E785" s="1">
        <v>0</v>
      </c>
      <c r="F785" s="1">
        <v>0</v>
      </c>
      <c r="G785" s="1">
        <v>-2</v>
      </c>
      <c r="H785" s="1">
        <v>6</v>
      </c>
      <c r="I785" s="1">
        <v>4</v>
      </c>
      <c r="J785" s="1">
        <v>1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6</v>
      </c>
      <c r="Q785" s="1">
        <v>0</v>
      </c>
      <c r="S785" s="1" t="s">
        <v>471</v>
      </c>
      <c r="T785" s="1" t="s">
        <v>800</v>
      </c>
      <c r="U785" s="1">
        <v>1</v>
      </c>
      <c r="V785" s="1">
        <v>0</v>
      </c>
      <c r="W785" s="1">
        <v>0</v>
      </c>
      <c r="X785" s="1">
        <v>0</v>
      </c>
      <c r="Y785" s="1">
        <v>-2</v>
      </c>
      <c r="Z785" s="1">
        <v>0</v>
      </c>
      <c r="AA785" s="1">
        <v>1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 t="s">
        <v>1231</v>
      </c>
      <c r="AK785" s="2" t="s">
        <v>1256</v>
      </c>
      <c r="AL785" s="1" t="s">
        <v>804</v>
      </c>
      <c r="AM785" s="1">
        <v>5</v>
      </c>
      <c r="AN785" s="1">
        <v>1</v>
      </c>
      <c r="AO785" s="1">
        <v>0</v>
      </c>
      <c r="AP785" s="1">
        <v>1</v>
      </c>
      <c r="AQ785" s="1">
        <v>1</v>
      </c>
      <c r="AR785" s="1">
        <v>9</v>
      </c>
      <c r="AS785" s="1">
        <v>5</v>
      </c>
      <c r="AT785" s="1">
        <v>2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3</v>
      </c>
      <c r="BA785" s="1">
        <v>0.33300000000000002</v>
      </c>
      <c r="BC785" s="2" t="s">
        <v>907</v>
      </c>
      <c r="BD785" s="1" t="s">
        <v>818</v>
      </c>
      <c r="BE785" s="1">
        <v>2</v>
      </c>
      <c r="BF785" s="1">
        <v>0</v>
      </c>
      <c r="BG785" s="1">
        <v>0</v>
      </c>
      <c r="BH785" s="1">
        <v>0</v>
      </c>
      <c r="BI785" s="1">
        <v>1</v>
      </c>
      <c r="BJ785" s="1">
        <v>0</v>
      </c>
      <c r="BK785" s="1">
        <v>3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2</v>
      </c>
      <c r="BS785" s="1">
        <v>0</v>
      </c>
      <c r="BU785" s="2" t="s">
        <v>503</v>
      </c>
      <c r="BV785" s="1" t="s">
        <v>801</v>
      </c>
      <c r="BW785" s="1">
        <v>18</v>
      </c>
      <c r="BX785" s="1">
        <v>0</v>
      </c>
      <c r="BY785" s="1">
        <v>1</v>
      </c>
      <c r="BZ785" s="1">
        <v>1</v>
      </c>
      <c r="CA785" s="1">
        <v>-3</v>
      </c>
      <c r="CB785" s="1">
        <v>6</v>
      </c>
      <c r="CC785" s="1">
        <v>24</v>
      </c>
      <c r="CD785" s="1">
        <v>6</v>
      </c>
      <c r="CE785" s="1">
        <v>0</v>
      </c>
      <c r="CF785" s="1">
        <v>1</v>
      </c>
      <c r="CG785" s="1">
        <v>0</v>
      </c>
      <c r="CH785" s="1">
        <v>0</v>
      </c>
      <c r="CI785" s="1">
        <v>0</v>
      </c>
      <c r="CJ785" s="1">
        <v>8</v>
      </c>
      <c r="CK785" s="1">
        <v>0</v>
      </c>
      <c r="CL785" s="1" t="s">
        <v>797</v>
      </c>
      <c r="CM785" s="1" t="s">
        <v>1092</v>
      </c>
      <c r="CN785" s="1" t="s">
        <v>807</v>
      </c>
      <c r="CO785" s="1">
        <v>5</v>
      </c>
      <c r="CP785" s="1">
        <v>0</v>
      </c>
      <c r="CQ785" s="1">
        <v>0</v>
      </c>
      <c r="CR785" s="1">
        <v>0</v>
      </c>
      <c r="CS785" s="1">
        <v>0</v>
      </c>
      <c r="CT785" s="1">
        <v>5</v>
      </c>
      <c r="CU785" s="1">
        <v>4</v>
      </c>
      <c r="CV785" s="1">
        <v>0</v>
      </c>
      <c r="CW785" s="1">
        <v>0</v>
      </c>
      <c r="CX785" s="1">
        <v>0</v>
      </c>
      <c r="CY785" s="1">
        <v>0</v>
      </c>
      <c r="CZ785" s="1">
        <v>0</v>
      </c>
      <c r="DA785" s="1">
        <v>0</v>
      </c>
      <c r="DB785" s="1">
        <v>1</v>
      </c>
      <c r="DC785" s="1">
        <v>0</v>
      </c>
      <c r="DE785" s="2"/>
      <c r="DF785" s="1" t="s">
        <v>1092</v>
      </c>
      <c r="DG785" s="1">
        <v>5</v>
      </c>
      <c r="DH785" s="1">
        <v>0</v>
      </c>
      <c r="DI785" s="1">
        <v>0</v>
      </c>
      <c r="DJ785" s="1">
        <v>0</v>
      </c>
      <c r="DK785" s="1">
        <v>0</v>
      </c>
      <c r="DL785" s="1">
        <v>5</v>
      </c>
      <c r="DM785" s="1">
        <v>4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1</v>
      </c>
      <c r="DU785" s="1">
        <v>0</v>
      </c>
    </row>
    <row r="786" spans="1:125" x14ac:dyDescent="0.2">
      <c r="A786" s="2" t="s">
        <v>1379</v>
      </c>
      <c r="B786" s="1" t="s">
        <v>815</v>
      </c>
      <c r="C786" s="1">
        <v>1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 t="s">
        <v>1231</v>
      </c>
      <c r="S786" s="1" t="s">
        <v>1380</v>
      </c>
      <c r="T786" s="1" t="s">
        <v>795</v>
      </c>
      <c r="U786" s="1">
        <v>6</v>
      </c>
      <c r="V786" s="1">
        <v>0</v>
      </c>
      <c r="W786" s="1">
        <v>0</v>
      </c>
      <c r="X786" s="1">
        <v>0</v>
      </c>
      <c r="Y786" s="1">
        <v>-3</v>
      </c>
      <c r="Z786" s="1">
        <v>22</v>
      </c>
      <c r="AA786" s="1">
        <v>6</v>
      </c>
      <c r="AB786" s="1">
        <v>1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7</v>
      </c>
      <c r="AI786" s="1">
        <v>0</v>
      </c>
      <c r="AK786" s="2" t="s">
        <v>1207</v>
      </c>
      <c r="AL786" s="1" t="s">
        <v>801</v>
      </c>
      <c r="AM786" s="1">
        <v>4</v>
      </c>
      <c r="AN786" s="1">
        <v>0</v>
      </c>
      <c r="AO786" s="1">
        <v>0</v>
      </c>
      <c r="AP786" s="1">
        <v>0</v>
      </c>
      <c r="AQ786" s="1">
        <v>1</v>
      </c>
      <c r="AR786" s="1">
        <v>0</v>
      </c>
      <c r="AS786" s="1">
        <v>6</v>
      </c>
      <c r="AT786" s="1">
        <v>2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6</v>
      </c>
      <c r="BA786" s="1">
        <v>0</v>
      </c>
      <c r="BC786" s="2" t="s">
        <v>1381</v>
      </c>
      <c r="BD786" s="1" t="s">
        <v>805</v>
      </c>
      <c r="BE786" s="1">
        <v>1</v>
      </c>
      <c r="BF786" s="1">
        <v>0</v>
      </c>
      <c r="BG786" s="1">
        <v>0</v>
      </c>
      <c r="BH786" s="1">
        <v>0</v>
      </c>
      <c r="BI786" s="1">
        <v>1</v>
      </c>
      <c r="BJ786" s="1">
        <v>0</v>
      </c>
      <c r="BK786" s="1">
        <v>3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 t="s">
        <v>1231</v>
      </c>
      <c r="BU786" s="2" t="s">
        <v>502</v>
      </c>
      <c r="BV786" s="1" t="s">
        <v>799</v>
      </c>
      <c r="BW786" s="1">
        <v>4</v>
      </c>
      <c r="BX786" s="1">
        <v>0</v>
      </c>
      <c r="BY786" s="1">
        <v>1</v>
      </c>
      <c r="BZ786" s="1">
        <v>1</v>
      </c>
      <c r="CA786" s="1">
        <v>0</v>
      </c>
      <c r="CB786" s="1">
        <v>7</v>
      </c>
      <c r="CC786" s="1">
        <v>10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1</v>
      </c>
      <c r="CK786" s="1">
        <v>0</v>
      </c>
      <c r="CL786" s="1" t="s">
        <v>797</v>
      </c>
      <c r="CM786" s="1" t="s">
        <v>1706</v>
      </c>
      <c r="CN786" s="1" t="s">
        <v>795</v>
      </c>
      <c r="CO786" s="1">
        <v>11</v>
      </c>
      <c r="CP786" s="1">
        <v>0</v>
      </c>
      <c r="CQ786" s="1">
        <v>0</v>
      </c>
      <c r="CR786" s="1">
        <v>0</v>
      </c>
      <c r="CS786" s="1">
        <v>0</v>
      </c>
      <c r="CT786" s="1">
        <v>24</v>
      </c>
      <c r="CU786" s="1">
        <v>26</v>
      </c>
      <c r="CV786" s="1">
        <v>2</v>
      </c>
      <c r="CW786" s="1">
        <v>0</v>
      </c>
      <c r="CX786" s="1">
        <v>0</v>
      </c>
      <c r="CY786" s="1">
        <v>0</v>
      </c>
      <c r="CZ786" s="1">
        <v>0</v>
      </c>
      <c r="DA786" s="1">
        <v>0</v>
      </c>
      <c r="DB786" s="1">
        <v>6</v>
      </c>
      <c r="DC786" s="1">
        <v>0</v>
      </c>
      <c r="DE786" s="2"/>
      <c r="DF786" s="1" t="s">
        <v>1706</v>
      </c>
      <c r="DG786" s="1">
        <v>11</v>
      </c>
      <c r="DH786" s="1">
        <v>0</v>
      </c>
      <c r="DI786" s="1">
        <v>0</v>
      </c>
      <c r="DJ786" s="1">
        <v>0</v>
      </c>
      <c r="DK786" s="1">
        <v>0</v>
      </c>
      <c r="DL786" s="1">
        <v>24</v>
      </c>
      <c r="DM786" s="1">
        <v>26</v>
      </c>
      <c r="DN786" s="1">
        <v>2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6</v>
      </c>
      <c r="DU786" s="1">
        <v>0</v>
      </c>
    </row>
    <row r="787" spans="1:125" x14ac:dyDescent="0.2">
      <c r="A787" s="2" t="s">
        <v>1223</v>
      </c>
      <c r="B787" s="1" t="s">
        <v>813</v>
      </c>
      <c r="C787" s="1">
        <v>2</v>
      </c>
      <c r="D787" s="1">
        <v>0</v>
      </c>
      <c r="E787" s="1">
        <v>0</v>
      </c>
      <c r="F787" s="1">
        <v>0</v>
      </c>
      <c r="G787" s="1">
        <v>-3</v>
      </c>
      <c r="H787" s="1">
        <v>9</v>
      </c>
      <c r="I787" s="1">
        <v>2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 t="s">
        <v>1231</v>
      </c>
      <c r="S787" s="1" t="s">
        <v>1382</v>
      </c>
      <c r="T787" s="1" t="s">
        <v>813</v>
      </c>
      <c r="U787" s="1">
        <v>1</v>
      </c>
      <c r="V787" s="1">
        <v>0</v>
      </c>
      <c r="W787" s="1">
        <v>0</v>
      </c>
      <c r="X787" s="1">
        <v>0</v>
      </c>
      <c r="Y787" s="1">
        <v>-1</v>
      </c>
      <c r="Z787" s="1">
        <v>0</v>
      </c>
      <c r="AA787" s="1">
        <v>1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1</v>
      </c>
      <c r="AI787" s="1">
        <v>0</v>
      </c>
      <c r="AK787" s="2" t="s">
        <v>1189</v>
      </c>
      <c r="AL787" s="1" t="s">
        <v>813</v>
      </c>
      <c r="AM787" s="1">
        <v>1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1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 t="s">
        <v>1231</v>
      </c>
      <c r="BC787" s="2" t="s">
        <v>590</v>
      </c>
      <c r="BD787" s="1" t="s">
        <v>796</v>
      </c>
      <c r="BE787" s="1">
        <v>42</v>
      </c>
      <c r="BF787" s="1">
        <v>0</v>
      </c>
      <c r="BG787" s="1">
        <v>0</v>
      </c>
      <c r="BH787" s="1">
        <v>0</v>
      </c>
      <c r="BI787" s="1">
        <v>-1</v>
      </c>
      <c r="BJ787" s="1">
        <v>27</v>
      </c>
      <c r="BK787" s="1">
        <v>82</v>
      </c>
      <c r="BL787" s="1">
        <v>22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23</v>
      </c>
      <c r="BS787" s="1">
        <v>0</v>
      </c>
      <c r="BU787" s="2" t="s">
        <v>1057</v>
      </c>
      <c r="BV787" s="1" t="s">
        <v>806</v>
      </c>
      <c r="BW787" s="1">
        <v>14</v>
      </c>
      <c r="BX787" s="1">
        <v>0</v>
      </c>
      <c r="BY787" s="1">
        <v>1</v>
      </c>
      <c r="BZ787" s="1">
        <v>1</v>
      </c>
      <c r="CA787" s="1">
        <v>-10</v>
      </c>
      <c r="CB787" s="1">
        <v>2</v>
      </c>
      <c r="CC787" s="1">
        <v>6</v>
      </c>
      <c r="CD787" s="1">
        <v>6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12</v>
      </c>
      <c r="CK787" s="1">
        <v>0</v>
      </c>
      <c r="CL787" s="1" t="s">
        <v>797</v>
      </c>
      <c r="CM787" s="1" t="s">
        <v>409</v>
      </c>
      <c r="CN787" s="1" t="s">
        <v>794</v>
      </c>
      <c r="CO787" s="1">
        <v>3</v>
      </c>
      <c r="CP787" s="1">
        <v>0</v>
      </c>
      <c r="CQ787" s="1">
        <v>0</v>
      </c>
      <c r="CR787" s="1">
        <v>0</v>
      </c>
      <c r="CS787" s="1">
        <v>-2</v>
      </c>
      <c r="CT787" s="1">
        <v>5</v>
      </c>
      <c r="CU787" s="1">
        <v>3</v>
      </c>
      <c r="CV787" s="1">
        <v>3</v>
      </c>
      <c r="CW787" s="1">
        <v>0</v>
      </c>
      <c r="CX787" s="1">
        <v>0</v>
      </c>
      <c r="CY787" s="1">
        <v>0</v>
      </c>
      <c r="CZ787" s="1">
        <v>0</v>
      </c>
      <c r="DA787" s="1">
        <v>0</v>
      </c>
      <c r="DB787" s="1">
        <v>2</v>
      </c>
      <c r="DC787" s="1">
        <v>0</v>
      </c>
      <c r="DE787" s="2"/>
      <c r="DF787" s="1" t="s">
        <v>409</v>
      </c>
      <c r="DG787" s="1">
        <v>3</v>
      </c>
      <c r="DH787" s="1">
        <v>0</v>
      </c>
      <c r="DI787" s="1">
        <v>0</v>
      </c>
      <c r="DJ787" s="1">
        <v>0</v>
      </c>
      <c r="DK787" s="1">
        <v>-2</v>
      </c>
      <c r="DL787" s="1">
        <v>5</v>
      </c>
      <c r="DM787" s="1">
        <v>3</v>
      </c>
      <c r="DN787" s="1">
        <v>3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2</v>
      </c>
      <c r="DU787" s="1">
        <v>0</v>
      </c>
    </row>
    <row r="788" spans="1:125" x14ac:dyDescent="0.2">
      <c r="A788" s="2" t="s">
        <v>1383</v>
      </c>
      <c r="B788" s="1" t="s">
        <v>820</v>
      </c>
      <c r="C788" s="1">
        <v>4</v>
      </c>
      <c r="D788" s="1">
        <v>0</v>
      </c>
      <c r="E788" s="1">
        <v>0</v>
      </c>
      <c r="F788" s="1">
        <v>0</v>
      </c>
      <c r="G788" s="1">
        <v>-1</v>
      </c>
      <c r="H788" s="1">
        <v>0</v>
      </c>
      <c r="I788" s="1">
        <v>6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2</v>
      </c>
      <c r="Q788" s="1">
        <v>0</v>
      </c>
      <c r="S788" s="1" t="s">
        <v>1384</v>
      </c>
      <c r="T788" s="1" t="s">
        <v>814</v>
      </c>
      <c r="U788" s="1">
        <v>24</v>
      </c>
      <c r="V788" s="1">
        <v>0</v>
      </c>
      <c r="W788" s="1">
        <v>0</v>
      </c>
      <c r="X788" s="1">
        <v>0</v>
      </c>
      <c r="Y788" s="1">
        <v>0</v>
      </c>
      <c r="Z788" s="1">
        <v>78</v>
      </c>
      <c r="AA788" s="1">
        <v>36</v>
      </c>
      <c r="AB788" s="1">
        <v>2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6</v>
      </c>
      <c r="AI788" s="1">
        <v>0</v>
      </c>
      <c r="AK788" s="2" t="s">
        <v>1385</v>
      </c>
      <c r="AL788" s="1" t="s">
        <v>798</v>
      </c>
      <c r="AM788" s="1">
        <v>1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 t="s">
        <v>1231</v>
      </c>
      <c r="BC788" s="2" t="s">
        <v>1386</v>
      </c>
      <c r="BD788" s="1" t="s">
        <v>829</v>
      </c>
      <c r="BE788" s="1">
        <v>2</v>
      </c>
      <c r="BF788" s="1">
        <v>0</v>
      </c>
      <c r="BG788" s="1">
        <v>0</v>
      </c>
      <c r="BH788" s="1">
        <v>0</v>
      </c>
      <c r="BI788" s="1">
        <v>-1</v>
      </c>
      <c r="BJ788" s="1">
        <v>0</v>
      </c>
      <c r="BK788" s="1">
        <v>0</v>
      </c>
      <c r="BL788" s="1">
        <v>2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 t="s">
        <v>1231</v>
      </c>
      <c r="BU788" s="2" t="s">
        <v>664</v>
      </c>
      <c r="BV788" s="1" t="s">
        <v>809</v>
      </c>
      <c r="BW788" s="1">
        <v>27</v>
      </c>
      <c r="BX788" s="1">
        <v>0</v>
      </c>
      <c r="BY788" s="1">
        <v>1</v>
      </c>
      <c r="BZ788" s="1">
        <v>1</v>
      </c>
      <c r="CA788" s="1">
        <v>-10</v>
      </c>
      <c r="CB788" s="1">
        <v>4</v>
      </c>
      <c r="CC788" s="1">
        <v>29</v>
      </c>
      <c r="CD788" s="1">
        <v>8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18</v>
      </c>
      <c r="CK788" s="1">
        <v>0</v>
      </c>
      <c r="CL788" s="1" t="s">
        <v>797</v>
      </c>
      <c r="CM788" s="1" t="s">
        <v>1062</v>
      </c>
      <c r="CN788" s="1" t="s">
        <v>798</v>
      </c>
      <c r="CO788" s="1">
        <v>9</v>
      </c>
      <c r="CP788" s="1">
        <v>0</v>
      </c>
      <c r="CQ788" s="1">
        <v>0</v>
      </c>
      <c r="CR788" s="1">
        <v>0</v>
      </c>
      <c r="CS788" s="1">
        <v>-3</v>
      </c>
      <c r="CT788" s="1">
        <v>4</v>
      </c>
      <c r="CU788" s="1">
        <v>28</v>
      </c>
      <c r="CV788" s="1">
        <v>21</v>
      </c>
      <c r="CW788" s="1">
        <v>0</v>
      </c>
      <c r="CX788" s="1">
        <v>0</v>
      </c>
      <c r="CY788" s="1">
        <v>0</v>
      </c>
      <c r="CZ788" s="1">
        <v>0</v>
      </c>
      <c r="DA788" s="1">
        <v>0</v>
      </c>
      <c r="DB788" s="1">
        <v>1</v>
      </c>
      <c r="DC788" s="1">
        <v>0</v>
      </c>
      <c r="DE788" s="2"/>
      <c r="DF788" s="1" t="s">
        <v>1062</v>
      </c>
      <c r="DG788" s="1">
        <v>9</v>
      </c>
      <c r="DH788" s="1">
        <v>0</v>
      </c>
      <c r="DI788" s="1">
        <v>0</v>
      </c>
      <c r="DJ788" s="1">
        <v>0</v>
      </c>
      <c r="DK788" s="1">
        <v>-3</v>
      </c>
      <c r="DL788" s="1">
        <v>4</v>
      </c>
      <c r="DM788" s="1">
        <v>28</v>
      </c>
      <c r="DN788" s="1">
        <v>21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1</v>
      </c>
      <c r="DU788" s="1">
        <v>0</v>
      </c>
    </row>
    <row r="789" spans="1:125" x14ac:dyDescent="0.2">
      <c r="A789" s="2" t="s">
        <v>1334</v>
      </c>
      <c r="B789" s="1" t="s">
        <v>794</v>
      </c>
      <c r="C789" s="1">
        <v>2</v>
      </c>
      <c r="D789" s="1">
        <v>0</v>
      </c>
      <c r="E789" s="1">
        <v>0</v>
      </c>
      <c r="F789" s="1">
        <v>0</v>
      </c>
      <c r="G789" s="1">
        <v>-2</v>
      </c>
      <c r="H789" s="1">
        <v>0</v>
      </c>
      <c r="I789" s="1">
        <v>0</v>
      </c>
      <c r="J789" s="1">
        <v>1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1</v>
      </c>
      <c r="Q789" s="1">
        <v>0</v>
      </c>
      <c r="S789" s="1" t="s">
        <v>156</v>
      </c>
      <c r="T789" s="1" t="s">
        <v>807</v>
      </c>
      <c r="U789" s="1">
        <v>1</v>
      </c>
      <c r="V789" s="1">
        <v>0</v>
      </c>
      <c r="W789" s="1">
        <v>0</v>
      </c>
      <c r="X789" s="1">
        <v>0</v>
      </c>
      <c r="Y789" s="1">
        <v>-1</v>
      </c>
      <c r="Z789" s="1">
        <v>0</v>
      </c>
      <c r="AA789" s="1">
        <v>1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5</v>
      </c>
      <c r="AI789" s="1">
        <v>0</v>
      </c>
      <c r="AK789" s="2" t="s">
        <v>1265</v>
      </c>
      <c r="AL789" s="1" t="s">
        <v>829</v>
      </c>
      <c r="AM789" s="1">
        <v>1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 t="s">
        <v>1231</v>
      </c>
      <c r="BC789" s="2" t="s">
        <v>361</v>
      </c>
      <c r="BD789" s="1" t="s">
        <v>806</v>
      </c>
      <c r="BE789" s="1">
        <v>5</v>
      </c>
      <c r="BF789" s="1">
        <v>0</v>
      </c>
      <c r="BG789" s="1">
        <v>0</v>
      </c>
      <c r="BH789" s="1">
        <v>0</v>
      </c>
      <c r="BI789" s="1">
        <v>-1</v>
      </c>
      <c r="BJ789" s="1">
        <v>2</v>
      </c>
      <c r="BK789" s="1">
        <v>11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4</v>
      </c>
      <c r="BS789" s="1">
        <v>0</v>
      </c>
      <c r="BU789" s="2" t="s">
        <v>1354</v>
      </c>
      <c r="BV789" s="1" t="s">
        <v>806</v>
      </c>
      <c r="BW789" s="1">
        <v>2</v>
      </c>
      <c r="BX789" s="1">
        <v>0</v>
      </c>
      <c r="BY789" s="1">
        <v>1</v>
      </c>
      <c r="BZ789" s="1">
        <v>1</v>
      </c>
      <c r="CA789" s="1">
        <v>-1</v>
      </c>
      <c r="CB789" s="1">
        <v>0</v>
      </c>
      <c r="CC789" s="1">
        <v>7</v>
      </c>
      <c r="CD789" s="1">
        <v>2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3</v>
      </c>
      <c r="CK789" s="1">
        <v>0</v>
      </c>
      <c r="CL789" s="1" t="s">
        <v>797</v>
      </c>
      <c r="CM789" s="1" t="s">
        <v>428</v>
      </c>
      <c r="CN789" s="1" t="s">
        <v>824</v>
      </c>
      <c r="CO789" s="1">
        <v>1</v>
      </c>
      <c r="CP789" s="1">
        <v>0</v>
      </c>
      <c r="CQ789" s="1">
        <v>0</v>
      </c>
      <c r="CR789" s="1">
        <v>0</v>
      </c>
      <c r="CS789" s="1">
        <v>-1</v>
      </c>
      <c r="CT789" s="1">
        <v>0</v>
      </c>
      <c r="CU789" s="1">
        <v>1</v>
      </c>
      <c r="CV789" s="1">
        <v>1</v>
      </c>
      <c r="CW789" s="1">
        <v>0</v>
      </c>
      <c r="CX789" s="1">
        <v>0</v>
      </c>
      <c r="CY789" s="1">
        <v>0</v>
      </c>
      <c r="CZ789" s="1">
        <v>0</v>
      </c>
      <c r="DA789" s="1">
        <v>0</v>
      </c>
      <c r="DB789" s="1">
        <v>1</v>
      </c>
      <c r="DC789" s="1">
        <v>0</v>
      </c>
      <c r="DE789" s="2"/>
      <c r="DF789" s="1" t="s">
        <v>428</v>
      </c>
      <c r="DG789" s="1">
        <v>1</v>
      </c>
      <c r="DH789" s="1">
        <v>0</v>
      </c>
      <c r="DI789" s="1">
        <v>0</v>
      </c>
      <c r="DJ789" s="1">
        <v>0</v>
      </c>
      <c r="DK789" s="1">
        <v>-1</v>
      </c>
      <c r="DL789" s="1">
        <v>0</v>
      </c>
      <c r="DM789" s="1">
        <v>1</v>
      </c>
      <c r="DN789" s="1">
        <v>1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1</v>
      </c>
      <c r="DU789" s="1">
        <v>0</v>
      </c>
    </row>
    <row r="790" spans="1:125" x14ac:dyDescent="0.2">
      <c r="A790" s="2" t="s">
        <v>918</v>
      </c>
      <c r="B790" s="1" t="s">
        <v>812</v>
      </c>
      <c r="C790" s="1">
        <v>3</v>
      </c>
      <c r="D790" s="1">
        <v>0</v>
      </c>
      <c r="E790" s="1">
        <v>0</v>
      </c>
      <c r="F790" s="1">
        <v>0</v>
      </c>
      <c r="G790" s="1">
        <v>-2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1</v>
      </c>
      <c r="Q790" s="1">
        <v>0</v>
      </c>
      <c r="S790" s="1" t="s">
        <v>1387</v>
      </c>
      <c r="T790" s="1" t="s">
        <v>813</v>
      </c>
      <c r="U790" s="1">
        <v>1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1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 t="s">
        <v>1231</v>
      </c>
      <c r="AK790" s="2" t="s">
        <v>1036</v>
      </c>
      <c r="AL790" s="1" t="s">
        <v>823</v>
      </c>
      <c r="AM790" s="1">
        <v>5</v>
      </c>
      <c r="AN790" s="1">
        <v>0</v>
      </c>
      <c r="AO790" s="1">
        <v>0</v>
      </c>
      <c r="AP790" s="1">
        <v>0</v>
      </c>
      <c r="AQ790" s="1">
        <v>1</v>
      </c>
      <c r="AR790" s="1">
        <v>0</v>
      </c>
      <c r="AS790" s="1">
        <v>5</v>
      </c>
      <c r="AT790" s="1">
        <v>3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2</v>
      </c>
      <c r="BA790" s="1">
        <v>0</v>
      </c>
      <c r="BC790" s="2" t="s">
        <v>1089</v>
      </c>
      <c r="BD790" s="1" t="s">
        <v>815</v>
      </c>
      <c r="BE790" s="1">
        <v>16</v>
      </c>
      <c r="BF790" s="1">
        <v>0</v>
      </c>
      <c r="BG790" s="1">
        <v>0</v>
      </c>
      <c r="BH790" s="1">
        <v>0</v>
      </c>
      <c r="BI790" s="1">
        <v>-2</v>
      </c>
      <c r="BJ790" s="1">
        <v>49</v>
      </c>
      <c r="BK790" s="1">
        <v>13</v>
      </c>
      <c r="BL790" s="1">
        <v>6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2</v>
      </c>
      <c r="BS790" s="1">
        <v>0</v>
      </c>
      <c r="BU790" s="2" t="s">
        <v>1388</v>
      </c>
      <c r="BV790" s="1" t="s">
        <v>806</v>
      </c>
      <c r="BW790" s="1">
        <v>6</v>
      </c>
      <c r="BX790" s="1">
        <v>0</v>
      </c>
      <c r="BY790" s="1">
        <v>0</v>
      </c>
      <c r="BZ790" s="1">
        <v>0</v>
      </c>
      <c r="CA790" s="1">
        <v>-1</v>
      </c>
      <c r="CB790" s="1">
        <v>2</v>
      </c>
      <c r="CC790" s="1">
        <v>17</v>
      </c>
      <c r="CD790" s="1">
        <v>4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4</v>
      </c>
      <c r="CK790" s="1">
        <v>0</v>
      </c>
      <c r="CL790" s="1" t="s">
        <v>797</v>
      </c>
      <c r="CM790" s="1" t="s">
        <v>1707</v>
      </c>
      <c r="CN790" s="1" t="s">
        <v>823</v>
      </c>
      <c r="CO790" s="1">
        <v>1</v>
      </c>
      <c r="CP790" s="1">
        <v>0</v>
      </c>
      <c r="CQ790" s="1">
        <v>0</v>
      </c>
      <c r="CR790" s="1">
        <v>0</v>
      </c>
      <c r="CS790" s="1">
        <v>-1</v>
      </c>
      <c r="CT790" s="1">
        <v>0</v>
      </c>
      <c r="CU790" s="1">
        <v>2</v>
      </c>
      <c r="CV790" s="1">
        <v>1</v>
      </c>
      <c r="CW790" s="1">
        <v>0</v>
      </c>
      <c r="CX790" s="1">
        <v>0</v>
      </c>
      <c r="CY790" s="1">
        <v>0</v>
      </c>
      <c r="CZ790" s="1">
        <v>0</v>
      </c>
      <c r="DA790" s="1">
        <v>0</v>
      </c>
      <c r="DB790" s="1">
        <v>4</v>
      </c>
      <c r="DC790" s="1">
        <v>0</v>
      </c>
      <c r="DE790" s="2"/>
      <c r="DF790" s="1" t="s">
        <v>1707</v>
      </c>
      <c r="DG790" s="1">
        <v>1</v>
      </c>
      <c r="DH790" s="1">
        <v>0</v>
      </c>
      <c r="DI790" s="1">
        <v>0</v>
      </c>
      <c r="DJ790" s="1">
        <v>0</v>
      </c>
      <c r="DK790" s="1">
        <v>-1</v>
      </c>
      <c r="DL790" s="1">
        <v>0</v>
      </c>
      <c r="DM790" s="1">
        <v>2</v>
      </c>
      <c r="DN790" s="1">
        <v>1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4</v>
      </c>
      <c r="DU790" s="1">
        <v>0</v>
      </c>
    </row>
    <row r="791" spans="1:125" x14ac:dyDescent="0.2">
      <c r="A791" s="2" t="s">
        <v>660</v>
      </c>
      <c r="B791" s="1" t="s">
        <v>798</v>
      </c>
      <c r="C791" s="1">
        <v>2</v>
      </c>
      <c r="D791" s="1">
        <v>0</v>
      </c>
      <c r="E791" s="1">
        <v>0</v>
      </c>
      <c r="F791" s="1">
        <v>0</v>
      </c>
      <c r="G791" s="1">
        <v>-2</v>
      </c>
      <c r="H791" s="1">
        <v>0</v>
      </c>
      <c r="I791" s="1">
        <v>0</v>
      </c>
      <c r="J791" s="1">
        <v>1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 t="s">
        <v>1231</v>
      </c>
      <c r="S791" s="1" t="s">
        <v>1389</v>
      </c>
      <c r="T791" s="1" t="s">
        <v>813</v>
      </c>
      <c r="U791" s="1">
        <v>1</v>
      </c>
      <c r="V791" s="1">
        <v>0</v>
      </c>
      <c r="W791" s="1">
        <v>0</v>
      </c>
      <c r="X791" s="1">
        <v>0</v>
      </c>
      <c r="Y791" s="1">
        <v>0</v>
      </c>
      <c r="Z791" s="1">
        <v>2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 t="s">
        <v>1231</v>
      </c>
      <c r="AK791" s="2" t="s">
        <v>1105</v>
      </c>
      <c r="AL791" s="1" t="s">
        <v>810</v>
      </c>
      <c r="AM791" s="1">
        <v>2</v>
      </c>
      <c r="AN791" s="1">
        <v>0</v>
      </c>
      <c r="AO791" s="1">
        <v>0</v>
      </c>
      <c r="AP791" s="1">
        <v>0</v>
      </c>
      <c r="AQ791" s="1">
        <v>-1</v>
      </c>
      <c r="AR791" s="1">
        <v>0</v>
      </c>
      <c r="AS791" s="1">
        <v>0</v>
      </c>
      <c r="AT791" s="1">
        <v>3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1</v>
      </c>
      <c r="BA791" s="1">
        <v>0</v>
      </c>
      <c r="BC791" s="2" t="s">
        <v>1205</v>
      </c>
      <c r="BD791" s="1" t="s">
        <v>825</v>
      </c>
      <c r="BE791" s="1">
        <v>14</v>
      </c>
      <c r="BF791" s="1">
        <v>0</v>
      </c>
      <c r="BG791" s="1">
        <v>0</v>
      </c>
      <c r="BH791" s="1">
        <v>0</v>
      </c>
      <c r="BI791" s="1">
        <v>-4</v>
      </c>
      <c r="BJ791" s="1">
        <v>2</v>
      </c>
      <c r="BK791" s="1">
        <v>21</v>
      </c>
      <c r="BL791" s="1">
        <v>3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17</v>
      </c>
      <c r="BS791" s="1">
        <v>0</v>
      </c>
      <c r="BU791" s="2" t="s">
        <v>617</v>
      </c>
      <c r="BV791" s="1" t="s">
        <v>801</v>
      </c>
      <c r="BW791" s="1">
        <v>6</v>
      </c>
      <c r="BX791" s="1">
        <v>0</v>
      </c>
      <c r="BY791" s="1">
        <v>0</v>
      </c>
      <c r="BZ791" s="1">
        <v>0</v>
      </c>
      <c r="CA791" s="1">
        <v>0</v>
      </c>
      <c r="CB791" s="1">
        <v>2</v>
      </c>
      <c r="CC791" s="1">
        <v>7</v>
      </c>
      <c r="CD791" s="1">
        <v>6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1</v>
      </c>
      <c r="CK791" s="1">
        <v>0</v>
      </c>
      <c r="CL791" s="1" t="s">
        <v>797</v>
      </c>
      <c r="CM791" s="1" t="s">
        <v>1708</v>
      </c>
      <c r="CN791" s="1" t="s">
        <v>806</v>
      </c>
      <c r="CO791" s="1">
        <v>3</v>
      </c>
      <c r="CP791" s="1">
        <v>0</v>
      </c>
      <c r="CQ791" s="1">
        <v>0</v>
      </c>
      <c r="CR791" s="1">
        <v>0</v>
      </c>
      <c r="CS791" s="1">
        <v>0</v>
      </c>
      <c r="CT791" s="1">
        <v>2</v>
      </c>
      <c r="CU791" s="1">
        <v>6</v>
      </c>
      <c r="CV791" s="1">
        <v>0</v>
      </c>
      <c r="CW791" s="1">
        <v>0</v>
      </c>
      <c r="CX791" s="1">
        <v>0</v>
      </c>
      <c r="CY791" s="1">
        <v>0</v>
      </c>
      <c r="CZ791" s="1">
        <v>0</v>
      </c>
      <c r="DA791" s="1">
        <v>0</v>
      </c>
      <c r="DB791" s="1">
        <v>1</v>
      </c>
      <c r="DC791" s="1">
        <v>0</v>
      </c>
      <c r="DE791" s="2"/>
      <c r="DF791" s="1" t="s">
        <v>1708</v>
      </c>
      <c r="DG791" s="1">
        <v>3</v>
      </c>
      <c r="DH791" s="1">
        <v>0</v>
      </c>
      <c r="DI791" s="1">
        <v>0</v>
      </c>
      <c r="DJ791" s="1">
        <v>0</v>
      </c>
      <c r="DK791" s="1">
        <v>0</v>
      </c>
      <c r="DL791" s="1">
        <v>2</v>
      </c>
      <c r="DM791" s="1">
        <v>6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1</v>
      </c>
      <c r="DU791" s="1">
        <v>0</v>
      </c>
    </row>
    <row r="792" spans="1:125" x14ac:dyDescent="0.2">
      <c r="A792" s="2" t="s">
        <v>1318</v>
      </c>
      <c r="B792" s="1" t="s">
        <v>829</v>
      </c>
      <c r="C792" s="1">
        <v>6</v>
      </c>
      <c r="D792" s="1">
        <v>0</v>
      </c>
      <c r="E792" s="1">
        <v>0</v>
      </c>
      <c r="F792" s="1">
        <v>0</v>
      </c>
      <c r="G792" s="1">
        <v>-4</v>
      </c>
      <c r="H792" s="1">
        <v>2</v>
      </c>
      <c r="I792" s="1">
        <v>1</v>
      </c>
      <c r="J792" s="1">
        <v>1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4</v>
      </c>
      <c r="Q792" s="1">
        <v>0</v>
      </c>
      <c r="S792" s="1" t="s">
        <v>133</v>
      </c>
      <c r="T792" s="1" t="s">
        <v>814</v>
      </c>
      <c r="U792" s="1">
        <v>4</v>
      </c>
      <c r="V792" s="1">
        <v>0</v>
      </c>
      <c r="W792" s="1">
        <v>0</v>
      </c>
      <c r="X792" s="1">
        <v>0</v>
      </c>
      <c r="Y792" s="1">
        <v>-1</v>
      </c>
      <c r="Z792" s="1">
        <v>0</v>
      </c>
      <c r="AA792" s="1">
        <v>3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9</v>
      </c>
      <c r="AI792" s="1">
        <v>0</v>
      </c>
      <c r="AK792" s="2" t="s">
        <v>141</v>
      </c>
      <c r="AL792" s="1" t="s">
        <v>811</v>
      </c>
      <c r="AM792" s="1">
        <v>5</v>
      </c>
      <c r="AN792" s="1">
        <v>0</v>
      </c>
      <c r="AO792" s="1">
        <v>0</v>
      </c>
      <c r="AP792" s="1">
        <v>0</v>
      </c>
      <c r="AQ792" s="1">
        <v>0</v>
      </c>
      <c r="AR792" s="1">
        <v>10</v>
      </c>
      <c r="AS792" s="1">
        <v>6</v>
      </c>
      <c r="AT792" s="1">
        <v>1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 t="s">
        <v>1231</v>
      </c>
      <c r="BC792" s="2" t="s">
        <v>1052</v>
      </c>
      <c r="BD792" s="1" t="s">
        <v>818</v>
      </c>
      <c r="BE792" s="1">
        <v>1</v>
      </c>
      <c r="BF792" s="1">
        <v>0</v>
      </c>
      <c r="BG792" s="1">
        <v>0</v>
      </c>
      <c r="BH792" s="1">
        <v>0</v>
      </c>
      <c r="BI792" s="1">
        <v>-1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 t="s">
        <v>1231</v>
      </c>
      <c r="BU792" s="2" t="s">
        <v>1390</v>
      </c>
      <c r="BV792" s="1" t="s">
        <v>796</v>
      </c>
      <c r="BW792" s="1">
        <v>3</v>
      </c>
      <c r="BX792" s="1">
        <v>0</v>
      </c>
      <c r="BY792" s="1">
        <v>0</v>
      </c>
      <c r="BZ792" s="1">
        <v>0</v>
      </c>
      <c r="CA792" s="1">
        <v>-1</v>
      </c>
      <c r="CB792" s="1">
        <v>0</v>
      </c>
      <c r="CC792" s="1">
        <v>1</v>
      </c>
      <c r="CD792" s="1">
        <v>1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2</v>
      </c>
      <c r="CK792" s="1">
        <v>0</v>
      </c>
      <c r="CL792" s="1" t="s">
        <v>797</v>
      </c>
      <c r="CM792" s="1" t="s">
        <v>836</v>
      </c>
      <c r="CN792" s="1" t="s">
        <v>805</v>
      </c>
      <c r="CO792" s="1">
        <v>16</v>
      </c>
      <c r="CP792" s="1">
        <v>0</v>
      </c>
      <c r="CQ792" s="1">
        <v>0</v>
      </c>
      <c r="CR792" s="1">
        <v>0</v>
      </c>
      <c r="CS792" s="1">
        <v>-3</v>
      </c>
      <c r="CT792" s="1">
        <v>2</v>
      </c>
      <c r="CU792" s="1">
        <v>15</v>
      </c>
      <c r="CV792" s="1">
        <v>15</v>
      </c>
      <c r="CW792" s="1">
        <v>0</v>
      </c>
      <c r="CX792" s="1">
        <v>0</v>
      </c>
      <c r="CY792" s="1">
        <v>0</v>
      </c>
      <c r="CZ792" s="1">
        <v>0</v>
      </c>
      <c r="DA792" s="1">
        <v>0</v>
      </c>
      <c r="DB792" s="1">
        <v>10</v>
      </c>
      <c r="DC792" s="1">
        <v>0</v>
      </c>
      <c r="DE792" s="2"/>
      <c r="DF792" s="1" t="s">
        <v>836</v>
      </c>
      <c r="DG792" s="1">
        <v>16</v>
      </c>
      <c r="DH792" s="1">
        <v>0</v>
      </c>
      <c r="DI792" s="1">
        <v>0</v>
      </c>
      <c r="DJ792" s="1">
        <v>0</v>
      </c>
      <c r="DK792" s="1">
        <v>-3</v>
      </c>
      <c r="DL792" s="1">
        <v>2</v>
      </c>
      <c r="DM792" s="1">
        <v>15</v>
      </c>
      <c r="DN792" s="1">
        <v>15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10</v>
      </c>
      <c r="DU792" s="1">
        <v>0</v>
      </c>
    </row>
    <row r="793" spans="1:125" x14ac:dyDescent="0.2">
      <c r="A793" s="2" t="s">
        <v>1391</v>
      </c>
      <c r="B793" s="1" t="s">
        <v>802</v>
      </c>
      <c r="C793" s="1">
        <v>1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 t="s">
        <v>1231</v>
      </c>
      <c r="S793" s="1" t="s">
        <v>1012</v>
      </c>
      <c r="T793" s="1" t="s">
        <v>798</v>
      </c>
      <c r="U793" s="1">
        <v>40</v>
      </c>
      <c r="V793" s="1">
        <v>0</v>
      </c>
      <c r="W793" s="1">
        <v>0</v>
      </c>
      <c r="X793" s="1">
        <v>0</v>
      </c>
      <c r="Y793" s="1">
        <v>-8</v>
      </c>
      <c r="Z793" s="1">
        <v>63</v>
      </c>
      <c r="AA793" s="1">
        <v>54</v>
      </c>
      <c r="AB793" s="1">
        <v>37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29</v>
      </c>
      <c r="AI793" s="1">
        <v>0</v>
      </c>
      <c r="AK793" s="2" t="s">
        <v>209</v>
      </c>
      <c r="AL793" s="1" t="s">
        <v>820</v>
      </c>
      <c r="AM793" s="1">
        <v>3</v>
      </c>
      <c r="AN793" s="1">
        <v>0</v>
      </c>
      <c r="AO793" s="1">
        <v>0</v>
      </c>
      <c r="AP793" s="1">
        <v>0</v>
      </c>
      <c r="AQ793" s="1">
        <v>-3</v>
      </c>
      <c r="AR793" s="1">
        <v>2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2</v>
      </c>
      <c r="BA793" s="1">
        <v>0</v>
      </c>
      <c r="BC793" s="2" t="s">
        <v>1223</v>
      </c>
      <c r="BD793" s="1" t="s">
        <v>811</v>
      </c>
      <c r="BE793" s="1">
        <v>9</v>
      </c>
      <c r="BF793" s="1">
        <v>0</v>
      </c>
      <c r="BG793" s="1">
        <v>0</v>
      </c>
      <c r="BH793" s="1">
        <v>0</v>
      </c>
      <c r="BI793" s="1">
        <v>-1</v>
      </c>
      <c r="BJ793" s="1">
        <v>12</v>
      </c>
      <c r="BK793" s="1">
        <v>21</v>
      </c>
      <c r="BL793" s="1">
        <v>5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4</v>
      </c>
      <c r="BS793" s="1">
        <v>0</v>
      </c>
      <c r="BU793" s="2" t="s">
        <v>1392</v>
      </c>
      <c r="BV793" s="1" t="s">
        <v>820</v>
      </c>
      <c r="BW793" s="1">
        <v>2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 t="s">
        <v>1231</v>
      </c>
      <c r="CL793" s="1" t="s">
        <v>797</v>
      </c>
      <c r="CM793" s="1" t="s">
        <v>1709</v>
      </c>
      <c r="CN793" s="1" t="s">
        <v>808</v>
      </c>
      <c r="CO793" s="1">
        <v>7</v>
      </c>
      <c r="CP793" s="1">
        <v>0</v>
      </c>
      <c r="CQ793" s="1">
        <v>0</v>
      </c>
      <c r="CR793" s="1">
        <v>0</v>
      </c>
      <c r="CS793" s="1">
        <v>-4</v>
      </c>
      <c r="CT793" s="1">
        <v>4</v>
      </c>
      <c r="CU793" s="1">
        <v>11</v>
      </c>
      <c r="CV793" s="1">
        <v>2</v>
      </c>
      <c r="CW793" s="1">
        <v>0</v>
      </c>
      <c r="CX793" s="1">
        <v>0</v>
      </c>
      <c r="CY793" s="1">
        <v>0</v>
      </c>
      <c r="CZ793" s="1">
        <v>0</v>
      </c>
      <c r="DA793" s="1">
        <v>0</v>
      </c>
      <c r="DB793" s="1">
        <v>4</v>
      </c>
      <c r="DC793" s="1">
        <v>0</v>
      </c>
      <c r="DE793" s="2"/>
      <c r="DF793" s="1" t="s">
        <v>1709</v>
      </c>
      <c r="DG793" s="1">
        <v>7</v>
      </c>
      <c r="DH793" s="1">
        <v>0</v>
      </c>
      <c r="DI793" s="1">
        <v>0</v>
      </c>
      <c r="DJ793" s="1">
        <v>0</v>
      </c>
      <c r="DK793" s="1">
        <v>-4</v>
      </c>
      <c r="DL793" s="1">
        <v>4</v>
      </c>
      <c r="DM793" s="1">
        <v>11</v>
      </c>
      <c r="DN793" s="1">
        <v>2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4</v>
      </c>
      <c r="DU793" s="1">
        <v>0</v>
      </c>
    </row>
    <row r="794" spans="1:125" x14ac:dyDescent="0.2">
      <c r="A794" s="2" t="s">
        <v>1393</v>
      </c>
      <c r="B794" s="1" t="s">
        <v>800</v>
      </c>
      <c r="C794" s="1">
        <v>1</v>
      </c>
      <c r="D794" s="1">
        <v>0</v>
      </c>
      <c r="E794" s="1">
        <v>0</v>
      </c>
      <c r="F794" s="1">
        <v>0</v>
      </c>
      <c r="G794" s="1">
        <v>0</v>
      </c>
      <c r="H794" s="1">
        <v>5</v>
      </c>
      <c r="I794" s="1">
        <v>1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1</v>
      </c>
      <c r="Q794" s="1">
        <v>0</v>
      </c>
      <c r="S794" s="1" t="s">
        <v>962</v>
      </c>
      <c r="T794" s="1" t="s">
        <v>815</v>
      </c>
      <c r="U794" s="1">
        <v>4</v>
      </c>
      <c r="V794" s="1">
        <v>0</v>
      </c>
      <c r="W794" s="1">
        <v>0</v>
      </c>
      <c r="X794" s="1">
        <v>0</v>
      </c>
      <c r="Y794" s="1">
        <v>-1</v>
      </c>
      <c r="Z794" s="1">
        <v>2</v>
      </c>
      <c r="AA794" s="1">
        <v>4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5</v>
      </c>
      <c r="AI794" s="1">
        <v>0</v>
      </c>
      <c r="AK794" s="2" t="s">
        <v>1170</v>
      </c>
      <c r="AL794" s="1" t="s">
        <v>819</v>
      </c>
      <c r="AM794" s="1">
        <v>7</v>
      </c>
      <c r="AN794" s="1">
        <v>0</v>
      </c>
      <c r="AO794" s="1">
        <v>0</v>
      </c>
      <c r="AP794" s="1">
        <v>0</v>
      </c>
      <c r="AQ794" s="1">
        <v>-1</v>
      </c>
      <c r="AR794" s="1">
        <v>0</v>
      </c>
      <c r="AS794" s="1">
        <v>1</v>
      </c>
      <c r="AT794" s="1">
        <v>4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6</v>
      </c>
      <c r="BA794" s="1">
        <v>0</v>
      </c>
      <c r="BC794" s="2" t="s">
        <v>463</v>
      </c>
      <c r="BD794" s="1" t="s">
        <v>817</v>
      </c>
      <c r="BE794" s="1">
        <v>6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3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8</v>
      </c>
      <c r="BS794" s="1">
        <v>0</v>
      </c>
      <c r="BU794" s="2" t="s">
        <v>1394</v>
      </c>
      <c r="BV794" s="1" t="s">
        <v>818</v>
      </c>
      <c r="BW794" s="1">
        <v>12</v>
      </c>
      <c r="BX794" s="1">
        <v>0</v>
      </c>
      <c r="BY794" s="1">
        <v>0</v>
      </c>
      <c r="BZ794" s="1">
        <v>0</v>
      </c>
      <c r="CA794" s="1">
        <v>2</v>
      </c>
      <c r="CB794" s="1">
        <v>0</v>
      </c>
      <c r="CC794" s="1">
        <v>11</v>
      </c>
      <c r="CD794" s="1">
        <v>2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6</v>
      </c>
      <c r="CK794" s="1">
        <v>0</v>
      </c>
      <c r="CL794" s="1" t="s">
        <v>797</v>
      </c>
      <c r="CM794" s="1" t="s">
        <v>1710</v>
      </c>
      <c r="CN794" s="1" t="s">
        <v>798</v>
      </c>
      <c r="CO794" s="1">
        <v>9</v>
      </c>
      <c r="CP794" s="1">
        <v>0</v>
      </c>
      <c r="CQ794" s="1">
        <v>0</v>
      </c>
      <c r="CR794" s="1">
        <v>0</v>
      </c>
      <c r="CS794" s="1">
        <v>-2</v>
      </c>
      <c r="CT794" s="1">
        <v>2</v>
      </c>
      <c r="CU794" s="1">
        <v>22</v>
      </c>
      <c r="CV794" s="1">
        <v>3</v>
      </c>
      <c r="CW794" s="1">
        <v>0</v>
      </c>
      <c r="CX794" s="1">
        <v>0</v>
      </c>
      <c r="CY794" s="1">
        <v>0</v>
      </c>
      <c r="CZ794" s="1">
        <v>0</v>
      </c>
      <c r="DA794" s="1">
        <v>0</v>
      </c>
      <c r="DB794" s="1">
        <v>7</v>
      </c>
      <c r="DC794" s="1">
        <v>0</v>
      </c>
      <c r="DE794" s="2"/>
      <c r="DF794" s="1" t="s">
        <v>1710</v>
      </c>
      <c r="DG794" s="1">
        <v>9</v>
      </c>
      <c r="DH794" s="1">
        <v>0</v>
      </c>
      <c r="DI794" s="1">
        <v>0</v>
      </c>
      <c r="DJ794" s="1">
        <v>0</v>
      </c>
      <c r="DK794" s="1">
        <v>-2</v>
      </c>
      <c r="DL794" s="1">
        <v>2</v>
      </c>
      <c r="DM794" s="1">
        <v>22</v>
      </c>
      <c r="DN794" s="1">
        <v>3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7</v>
      </c>
      <c r="DU794" s="1">
        <v>0</v>
      </c>
    </row>
    <row r="795" spans="1:125" x14ac:dyDescent="0.2">
      <c r="A795" s="2" t="s">
        <v>1395</v>
      </c>
      <c r="B795" s="1" t="s">
        <v>825</v>
      </c>
      <c r="C795" s="1">
        <v>4</v>
      </c>
      <c r="D795" s="1">
        <v>0</v>
      </c>
      <c r="E795" s="1">
        <v>0</v>
      </c>
      <c r="F795" s="1">
        <v>0</v>
      </c>
      <c r="G795" s="1">
        <v>-1</v>
      </c>
      <c r="H795" s="1">
        <v>2</v>
      </c>
      <c r="I795" s="1">
        <v>2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5</v>
      </c>
      <c r="Q795" s="1">
        <v>0</v>
      </c>
      <c r="S795" s="1" t="s">
        <v>1396</v>
      </c>
      <c r="T795" s="1" t="s">
        <v>813</v>
      </c>
      <c r="U795" s="1">
        <v>2</v>
      </c>
      <c r="V795" s="1">
        <v>0</v>
      </c>
      <c r="W795" s="1">
        <v>0</v>
      </c>
      <c r="X795" s="1">
        <v>0</v>
      </c>
      <c r="Y795" s="1">
        <v>-1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2</v>
      </c>
      <c r="AI795" s="1">
        <v>0</v>
      </c>
      <c r="AK795" s="2" t="s">
        <v>828</v>
      </c>
      <c r="AL795" s="1" t="s">
        <v>823</v>
      </c>
      <c r="AM795" s="1">
        <v>2</v>
      </c>
      <c r="AN795" s="1">
        <v>0</v>
      </c>
      <c r="AO795" s="1">
        <v>0</v>
      </c>
      <c r="AP795" s="1">
        <v>0</v>
      </c>
      <c r="AQ795" s="1">
        <v>-2</v>
      </c>
      <c r="AR795" s="1">
        <v>2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2</v>
      </c>
      <c r="BA795" s="1">
        <v>0</v>
      </c>
      <c r="BC795" s="2" t="s">
        <v>600</v>
      </c>
      <c r="BD795" s="1" t="s">
        <v>821</v>
      </c>
      <c r="BE795" s="1">
        <v>2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2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3</v>
      </c>
      <c r="BS795" s="1">
        <v>0</v>
      </c>
      <c r="BU795" s="2" t="s">
        <v>1397</v>
      </c>
      <c r="BV795" s="1" t="s">
        <v>813</v>
      </c>
      <c r="BW795" s="1">
        <v>4</v>
      </c>
      <c r="BX795" s="1">
        <v>0</v>
      </c>
      <c r="BY795" s="1">
        <v>0</v>
      </c>
      <c r="BZ795" s="1">
        <v>0</v>
      </c>
      <c r="CA795" s="1">
        <v>0</v>
      </c>
      <c r="CB795" s="1">
        <v>17</v>
      </c>
      <c r="CC795" s="1">
        <v>9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3</v>
      </c>
      <c r="CK795" s="1">
        <v>0</v>
      </c>
      <c r="CL795" s="1" t="s">
        <v>797</v>
      </c>
      <c r="CM795" s="1" t="s">
        <v>1711</v>
      </c>
      <c r="CN795" s="1" t="s">
        <v>1616</v>
      </c>
      <c r="CO795" s="1">
        <v>2</v>
      </c>
      <c r="CP795" s="1">
        <v>0</v>
      </c>
      <c r="CQ795" s="1">
        <v>0</v>
      </c>
      <c r="CR795" s="1">
        <v>0</v>
      </c>
      <c r="CS795" s="1">
        <v>-1</v>
      </c>
      <c r="CT795" s="1">
        <v>0</v>
      </c>
      <c r="CU795" s="1">
        <v>2</v>
      </c>
      <c r="CV795" s="1">
        <v>1</v>
      </c>
      <c r="CW795" s="1">
        <v>0</v>
      </c>
      <c r="CX795" s="1">
        <v>0</v>
      </c>
      <c r="CY795" s="1">
        <v>0</v>
      </c>
      <c r="CZ795" s="1">
        <v>0</v>
      </c>
      <c r="DA795" s="1">
        <v>0</v>
      </c>
      <c r="DB795" s="1">
        <v>1</v>
      </c>
      <c r="DC795" s="1">
        <v>0</v>
      </c>
      <c r="DE795" s="2"/>
      <c r="DF795" s="1" t="s">
        <v>1711</v>
      </c>
      <c r="DG795" s="1">
        <v>2</v>
      </c>
      <c r="DH795" s="1">
        <v>0</v>
      </c>
      <c r="DI795" s="1">
        <v>0</v>
      </c>
      <c r="DJ795" s="1">
        <v>0</v>
      </c>
      <c r="DK795" s="1">
        <v>-1</v>
      </c>
      <c r="DL795" s="1">
        <v>0</v>
      </c>
      <c r="DM795" s="1">
        <v>2</v>
      </c>
      <c r="DN795" s="1">
        <v>1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1</v>
      </c>
      <c r="DU795" s="1">
        <v>0</v>
      </c>
    </row>
    <row r="796" spans="1:125" x14ac:dyDescent="0.2">
      <c r="A796" s="2" t="s">
        <v>1398</v>
      </c>
      <c r="B796" s="1" t="s">
        <v>813</v>
      </c>
      <c r="C796" s="1">
        <v>3</v>
      </c>
      <c r="D796" s="1">
        <v>0</v>
      </c>
      <c r="E796" s="1">
        <v>0</v>
      </c>
      <c r="F796" s="1">
        <v>0</v>
      </c>
      <c r="G796" s="1">
        <v>0</v>
      </c>
      <c r="H796" s="1">
        <v>4</v>
      </c>
      <c r="I796" s="1">
        <v>3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1</v>
      </c>
      <c r="Q796" s="1">
        <v>0</v>
      </c>
      <c r="S796" s="1" t="s">
        <v>180</v>
      </c>
      <c r="T796" s="1" t="s">
        <v>804</v>
      </c>
      <c r="U796" s="1">
        <v>1</v>
      </c>
      <c r="V796" s="1">
        <v>0</v>
      </c>
      <c r="W796" s="1">
        <v>0</v>
      </c>
      <c r="X796" s="1">
        <v>0</v>
      </c>
      <c r="Y796" s="1">
        <v>1</v>
      </c>
      <c r="Z796" s="1">
        <v>0</v>
      </c>
      <c r="AA796" s="1">
        <v>0</v>
      </c>
      <c r="AB796" s="1">
        <v>2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3</v>
      </c>
      <c r="AI796" s="1">
        <v>0</v>
      </c>
      <c r="AK796" s="2" t="s">
        <v>759</v>
      </c>
      <c r="AL796" s="1" t="s">
        <v>802</v>
      </c>
      <c r="AM796" s="1">
        <v>1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4</v>
      </c>
      <c r="AT796" s="1">
        <v>3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6</v>
      </c>
      <c r="BA796" s="1">
        <v>0</v>
      </c>
      <c r="BC796" s="2" t="s">
        <v>1399</v>
      </c>
      <c r="BD796" s="1" t="s">
        <v>817</v>
      </c>
      <c r="BE796" s="1">
        <v>1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1</v>
      </c>
      <c r="BL796" s="1">
        <v>2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 t="s">
        <v>1231</v>
      </c>
      <c r="BU796" s="2" t="s">
        <v>681</v>
      </c>
      <c r="BV796" s="1" t="s">
        <v>805</v>
      </c>
      <c r="BW796" s="1">
        <v>3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1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4</v>
      </c>
      <c r="CK796" s="1">
        <v>0</v>
      </c>
      <c r="CL796" s="1" t="s">
        <v>797</v>
      </c>
      <c r="CM796" s="1" t="s">
        <v>1339</v>
      </c>
      <c r="CN796" s="1" t="s">
        <v>796</v>
      </c>
      <c r="CO796" s="1">
        <v>2</v>
      </c>
      <c r="CP796" s="1">
        <v>0</v>
      </c>
      <c r="CQ796" s="1">
        <v>0</v>
      </c>
      <c r="CR796" s="1">
        <v>0</v>
      </c>
      <c r="CS796" s="1">
        <v>-1</v>
      </c>
      <c r="CT796" s="1">
        <v>0</v>
      </c>
      <c r="CU796" s="1">
        <v>2</v>
      </c>
      <c r="CV796" s="1">
        <v>0</v>
      </c>
      <c r="CW796" s="1">
        <v>0</v>
      </c>
      <c r="CX796" s="1">
        <v>0</v>
      </c>
      <c r="CY796" s="1">
        <v>0</v>
      </c>
      <c r="CZ796" s="1">
        <v>0</v>
      </c>
      <c r="DA796" s="1">
        <v>0</v>
      </c>
      <c r="DB796" s="1">
        <v>0</v>
      </c>
      <c r="DC796" s="1" t="s">
        <v>1231</v>
      </c>
      <c r="DE796" s="2"/>
      <c r="DF796" s="1" t="s">
        <v>1339</v>
      </c>
      <c r="DG796" s="1">
        <v>2</v>
      </c>
      <c r="DH796" s="1">
        <v>0</v>
      </c>
      <c r="DI796" s="1">
        <v>0</v>
      </c>
      <c r="DJ796" s="1">
        <v>0</v>
      </c>
      <c r="DK796" s="1">
        <v>-1</v>
      </c>
      <c r="DL796" s="1">
        <v>0</v>
      </c>
      <c r="DM796" s="1">
        <v>2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 t="s">
        <v>1231</v>
      </c>
    </row>
    <row r="797" spans="1:125" x14ac:dyDescent="0.2">
      <c r="A797" s="2" t="s">
        <v>594</v>
      </c>
      <c r="B797" s="1" t="s">
        <v>800</v>
      </c>
      <c r="C797" s="1">
        <v>9</v>
      </c>
      <c r="D797" s="1">
        <v>0</v>
      </c>
      <c r="E797" s="1">
        <v>0</v>
      </c>
      <c r="F797" s="1">
        <v>0</v>
      </c>
      <c r="G797" s="1">
        <v>-3</v>
      </c>
      <c r="H797" s="1">
        <v>10</v>
      </c>
      <c r="I797" s="1">
        <v>18</v>
      </c>
      <c r="J797" s="1">
        <v>2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12</v>
      </c>
      <c r="Q797" s="1">
        <v>0</v>
      </c>
      <c r="S797" s="1" t="s">
        <v>1400</v>
      </c>
      <c r="T797" s="1" t="s">
        <v>816</v>
      </c>
      <c r="U797" s="1">
        <v>4</v>
      </c>
      <c r="V797" s="1">
        <v>0</v>
      </c>
      <c r="W797" s="1">
        <v>0</v>
      </c>
      <c r="X797" s="1">
        <v>0</v>
      </c>
      <c r="Y797" s="1">
        <v>-1</v>
      </c>
      <c r="Z797" s="1">
        <v>0</v>
      </c>
      <c r="AA797" s="1">
        <v>4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1</v>
      </c>
      <c r="AI797" s="1">
        <v>0</v>
      </c>
      <c r="AK797" s="2" t="s">
        <v>210</v>
      </c>
      <c r="AL797" s="1" t="s">
        <v>805</v>
      </c>
      <c r="AM797" s="1">
        <v>2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1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3</v>
      </c>
      <c r="BA797" s="1">
        <v>0</v>
      </c>
      <c r="BC797" s="2" t="s">
        <v>941</v>
      </c>
      <c r="BD797" s="1" t="s">
        <v>829</v>
      </c>
      <c r="BE797" s="1">
        <v>15</v>
      </c>
      <c r="BF797" s="1">
        <v>0</v>
      </c>
      <c r="BG797" s="1">
        <v>0</v>
      </c>
      <c r="BH797" s="1">
        <v>0</v>
      </c>
      <c r="BI797" s="1">
        <v>-3</v>
      </c>
      <c r="BJ797" s="1">
        <v>6</v>
      </c>
      <c r="BK797" s="1">
        <v>6</v>
      </c>
      <c r="BL797" s="1">
        <v>6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14</v>
      </c>
      <c r="BS797" s="1">
        <v>0</v>
      </c>
      <c r="BU797" s="2" t="s">
        <v>514</v>
      </c>
      <c r="BV797" s="1" t="s">
        <v>796</v>
      </c>
      <c r="BW797" s="1">
        <v>6</v>
      </c>
      <c r="BX797" s="1">
        <v>0</v>
      </c>
      <c r="BY797" s="1">
        <v>0</v>
      </c>
      <c r="BZ797" s="1">
        <v>0</v>
      </c>
      <c r="CA797" s="1">
        <v>-5</v>
      </c>
      <c r="CB797" s="1">
        <v>14</v>
      </c>
      <c r="CC797" s="1">
        <v>8</v>
      </c>
      <c r="CD797" s="1">
        <v>1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1</v>
      </c>
      <c r="CK797" s="1">
        <v>0</v>
      </c>
      <c r="CL797" s="1" t="s">
        <v>797</v>
      </c>
      <c r="CM797" s="1" t="s">
        <v>1712</v>
      </c>
      <c r="CN797" s="1" t="s">
        <v>808</v>
      </c>
      <c r="CO797" s="1">
        <v>3</v>
      </c>
      <c r="CP797" s="1">
        <v>0</v>
      </c>
      <c r="CQ797" s="1">
        <v>0</v>
      </c>
      <c r="CR797" s="1">
        <v>0</v>
      </c>
      <c r="CS797" s="1">
        <v>0</v>
      </c>
      <c r="CT797" s="1">
        <v>2</v>
      </c>
      <c r="CU797" s="1">
        <v>3</v>
      </c>
      <c r="CV797" s="1">
        <v>0</v>
      </c>
      <c r="CW797" s="1">
        <v>0</v>
      </c>
      <c r="CX797" s="1">
        <v>0</v>
      </c>
      <c r="CY797" s="1">
        <v>0</v>
      </c>
      <c r="CZ797" s="1">
        <v>0</v>
      </c>
      <c r="DA797" s="1">
        <v>0</v>
      </c>
      <c r="DB797" s="1">
        <v>3</v>
      </c>
      <c r="DC797" s="1">
        <v>0</v>
      </c>
      <c r="DE797" s="2"/>
      <c r="DF797" s="1" t="s">
        <v>1712</v>
      </c>
      <c r="DG797" s="1">
        <v>3</v>
      </c>
      <c r="DH797" s="1">
        <v>0</v>
      </c>
      <c r="DI797" s="1">
        <v>0</v>
      </c>
      <c r="DJ797" s="1">
        <v>0</v>
      </c>
      <c r="DK797" s="1">
        <v>0</v>
      </c>
      <c r="DL797" s="1">
        <v>2</v>
      </c>
      <c r="DM797" s="1">
        <v>3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3</v>
      </c>
      <c r="DU797" s="1">
        <v>0</v>
      </c>
    </row>
    <row r="798" spans="1:125" x14ac:dyDescent="0.2">
      <c r="A798" s="2" t="s">
        <v>988</v>
      </c>
      <c r="B798" s="1" t="s">
        <v>829</v>
      </c>
      <c r="C798" s="1">
        <v>4</v>
      </c>
      <c r="D798" s="1">
        <v>0</v>
      </c>
      <c r="E798" s="1">
        <v>0</v>
      </c>
      <c r="F798" s="1">
        <v>0</v>
      </c>
      <c r="G798" s="1">
        <v>-1</v>
      </c>
      <c r="H798" s="1">
        <v>0</v>
      </c>
      <c r="I798" s="1">
        <v>3</v>
      </c>
      <c r="J798" s="1">
        <v>2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4</v>
      </c>
      <c r="Q798" s="1">
        <v>0</v>
      </c>
      <c r="S798" s="1" t="s">
        <v>1274</v>
      </c>
      <c r="T798" s="1" t="s">
        <v>798</v>
      </c>
      <c r="U798" s="1">
        <v>32</v>
      </c>
      <c r="V798" s="1">
        <v>0</v>
      </c>
      <c r="W798" s="1">
        <v>0</v>
      </c>
      <c r="X798" s="1">
        <v>0</v>
      </c>
      <c r="Y798" s="1">
        <v>2</v>
      </c>
      <c r="Z798" s="1">
        <v>17</v>
      </c>
      <c r="AA798" s="1">
        <v>45</v>
      </c>
      <c r="AB798" s="1">
        <v>18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9</v>
      </c>
      <c r="AI798" s="1">
        <v>0</v>
      </c>
      <c r="AK798" s="2" t="s">
        <v>494</v>
      </c>
      <c r="AL798" s="1" t="s">
        <v>824</v>
      </c>
      <c r="AM798" s="1">
        <v>1</v>
      </c>
      <c r="AN798" s="1">
        <v>0</v>
      </c>
      <c r="AO798" s="1">
        <v>0</v>
      </c>
      <c r="AP798" s="1">
        <v>0</v>
      </c>
      <c r="AQ798" s="1">
        <v>0</v>
      </c>
      <c r="AR798" s="1">
        <v>4</v>
      </c>
      <c r="AS798" s="1">
        <v>3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2</v>
      </c>
      <c r="BA798" s="1">
        <v>0</v>
      </c>
      <c r="BC798" s="2" t="s">
        <v>1084</v>
      </c>
      <c r="BD798" s="1" t="s">
        <v>804</v>
      </c>
      <c r="BE798" s="1">
        <v>4</v>
      </c>
      <c r="BF798" s="1">
        <v>0</v>
      </c>
      <c r="BG798" s="1">
        <v>0</v>
      </c>
      <c r="BH798" s="1">
        <v>0</v>
      </c>
      <c r="BI798" s="1">
        <v>2</v>
      </c>
      <c r="BJ798" s="1">
        <v>2</v>
      </c>
      <c r="BK798" s="1">
        <v>11</v>
      </c>
      <c r="BL798" s="1">
        <v>6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1</v>
      </c>
      <c r="BS798" s="1">
        <v>0</v>
      </c>
      <c r="BU798" s="2" t="s">
        <v>1401</v>
      </c>
      <c r="BV798" s="1" t="s">
        <v>810</v>
      </c>
      <c r="BW798" s="1">
        <v>1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 t="s">
        <v>1231</v>
      </c>
      <c r="CL798" s="1" t="s">
        <v>797</v>
      </c>
      <c r="CM798" s="1" t="s">
        <v>1713</v>
      </c>
      <c r="CN798" s="1" t="s">
        <v>810</v>
      </c>
      <c r="CO798" s="1">
        <v>6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3</v>
      </c>
      <c r="CV798" s="1">
        <v>5</v>
      </c>
      <c r="CW798" s="1">
        <v>0</v>
      </c>
      <c r="CX798" s="1">
        <v>0</v>
      </c>
      <c r="CY798" s="1">
        <v>0</v>
      </c>
      <c r="CZ798" s="1">
        <v>0</v>
      </c>
      <c r="DA798" s="1">
        <v>0</v>
      </c>
      <c r="DB798" s="1">
        <v>9</v>
      </c>
      <c r="DC798" s="1">
        <v>0</v>
      </c>
      <c r="DE798" s="2"/>
      <c r="DF798" s="1" t="s">
        <v>1713</v>
      </c>
      <c r="DG798" s="1">
        <v>6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3</v>
      </c>
      <c r="DN798" s="1">
        <v>5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9</v>
      </c>
      <c r="DU798" s="1">
        <v>0</v>
      </c>
    </row>
    <row r="799" spans="1:125" x14ac:dyDescent="0.2">
      <c r="A799" s="2" t="s">
        <v>468</v>
      </c>
      <c r="B799" s="1" t="s">
        <v>816</v>
      </c>
      <c r="C799" s="1">
        <v>1</v>
      </c>
      <c r="D799" s="1">
        <v>0</v>
      </c>
      <c r="E799" s="1">
        <v>0</v>
      </c>
      <c r="F799" s="1">
        <v>0</v>
      </c>
      <c r="G799" s="1">
        <v>1</v>
      </c>
      <c r="H799" s="1">
        <v>0</v>
      </c>
      <c r="I799" s="1">
        <v>1</v>
      </c>
      <c r="J799" s="1">
        <v>1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 t="s">
        <v>1231</v>
      </c>
      <c r="S799" s="1" t="s">
        <v>942</v>
      </c>
      <c r="T799" s="1" t="s">
        <v>799</v>
      </c>
      <c r="U799" s="1">
        <v>1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1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 t="s">
        <v>1231</v>
      </c>
      <c r="AK799" s="2" t="s">
        <v>1053</v>
      </c>
      <c r="AL799" s="1" t="s">
        <v>794</v>
      </c>
      <c r="AM799" s="1">
        <v>3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1</v>
      </c>
      <c r="AT799" s="1">
        <v>2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5</v>
      </c>
      <c r="BA799" s="1">
        <v>0</v>
      </c>
      <c r="BC799" s="2" t="s">
        <v>1140</v>
      </c>
      <c r="BD799" s="1" t="s">
        <v>825</v>
      </c>
      <c r="BE799" s="1">
        <v>3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4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1</v>
      </c>
      <c r="BS799" s="1">
        <v>0</v>
      </c>
      <c r="BU799" s="2" t="s">
        <v>1402</v>
      </c>
      <c r="BV799" s="1" t="s">
        <v>809</v>
      </c>
      <c r="BW799" s="1">
        <v>3</v>
      </c>
      <c r="BX799" s="1">
        <v>0</v>
      </c>
      <c r="BY799" s="1">
        <v>0</v>
      </c>
      <c r="BZ799" s="1">
        <v>0</v>
      </c>
      <c r="CA799" s="1">
        <v>-3</v>
      </c>
      <c r="CB799" s="1">
        <v>0</v>
      </c>
      <c r="CC799" s="1">
        <v>0</v>
      </c>
      <c r="CD799" s="1">
        <v>2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1</v>
      </c>
      <c r="CK799" s="1">
        <v>0</v>
      </c>
      <c r="CL799" s="1" t="s">
        <v>797</v>
      </c>
      <c r="CM799" s="1" t="s">
        <v>1714</v>
      </c>
      <c r="CN799" s="1" t="s">
        <v>805</v>
      </c>
      <c r="CO799" s="1">
        <v>3</v>
      </c>
      <c r="CP799" s="1">
        <v>0</v>
      </c>
      <c r="CQ799" s="1">
        <v>0</v>
      </c>
      <c r="CR799" s="1">
        <v>0</v>
      </c>
      <c r="CS799" s="1">
        <v>-1</v>
      </c>
      <c r="CT799" s="1">
        <v>0</v>
      </c>
      <c r="CU799" s="1">
        <v>12</v>
      </c>
      <c r="CV799" s="1">
        <v>0</v>
      </c>
      <c r="CW799" s="1">
        <v>0</v>
      </c>
      <c r="CX799" s="1">
        <v>0</v>
      </c>
      <c r="CY799" s="1">
        <v>0</v>
      </c>
      <c r="CZ799" s="1">
        <v>0</v>
      </c>
      <c r="DA799" s="1">
        <v>0</v>
      </c>
      <c r="DB799" s="1">
        <v>4</v>
      </c>
      <c r="DC799" s="1">
        <v>0</v>
      </c>
      <c r="DE799" s="2"/>
      <c r="DF799" s="1" t="s">
        <v>1714</v>
      </c>
      <c r="DG799" s="1">
        <v>3</v>
      </c>
      <c r="DH799" s="1">
        <v>0</v>
      </c>
      <c r="DI799" s="1">
        <v>0</v>
      </c>
      <c r="DJ799" s="1">
        <v>0</v>
      </c>
      <c r="DK799" s="1">
        <v>-1</v>
      </c>
      <c r="DL799" s="1">
        <v>0</v>
      </c>
      <c r="DM799" s="1">
        <v>12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4</v>
      </c>
      <c r="DU799" s="1">
        <v>0</v>
      </c>
    </row>
    <row r="800" spans="1:125" x14ac:dyDescent="0.2">
      <c r="A800" s="2" t="s">
        <v>549</v>
      </c>
      <c r="B800" s="1" t="s">
        <v>814</v>
      </c>
      <c r="C800" s="1">
        <v>2</v>
      </c>
      <c r="D800" s="1">
        <v>0</v>
      </c>
      <c r="E800" s="1">
        <v>0</v>
      </c>
      <c r="F800" s="1">
        <v>0</v>
      </c>
      <c r="G800" s="1">
        <v>-1</v>
      </c>
      <c r="H800" s="1">
        <v>0</v>
      </c>
      <c r="I800" s="1">
        <v>1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2</v>
      </c>
      <c r="Q800" s="1">
        <v>0</v>
      </c>
      <c r="S800" s="1" t="s">
        <v>1346</v>
      </c>
      <c r="T800" s="1" t="s">
        <v>798</v>
      </c>
      <c r="U800" s="1">
        <v>7</v>
      </c>
      <c r="V800" s="1">
        <v>0</v>
      </c>
      <c r="W800" s="1">
        <v>0</v>
      </c>
      <c r="X800" s="1">
        <v>0</v>
      </c>
      <c r="Y800" s="1">
        <v>-1</v>
      </c>
      <c r="Z800" s="1">
        <v>0</v>
      </c>
      <c r="AA800" s="1">
        <v>11</v>
      </c>
      <c r="AB800" s="1">
        <v>2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3</v>
      </c>
      <c r="AI800" s="1">
        <v>0</v>
      </c>
      <c r="AK800" s="2" t="s">
        <v>535</v>
      </c>
      <c r="AL800" s="1" t="s">
        <v>796</v>
      </c>
      <c r="AM800" s="1">
        <v>4</v>
      </c>
      <c r="AN800" s="1">
        <v>0</v>
      </c>
      <c r="AO800" s="1">
        <v>0</v>
      </c>
      <c r="AP800" s="1">
        <v>0</v>
      </c>
      <c r="AQ800" s="1">
        <v>-1</v>
      </c>
      <c r="AR800" s="1">
        <v>0</v>
      </c>
      <c r="AS800" s="1">
        <v>1</v>
      </c>
      <c r="AT800" s="1">
        <v>2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4</v>
      </c>
      <c r="BA800" s="1">
        <v>0</v>
      </c>
      <c r="BC800" s="2" t="s">
        <v>984</v>
      </c>
      <c r="BD800" s="1" t="s">
        <v>814</v>
      </c>
      <c r="BE800" s="1">
        <v>10</v>
      </c>
      <c r="BF800" s="1">
        <v>0</v>
      </c>
      <c r="BG800" s="1">
        <v>0</v>
      </c>
      <c r="BH800" s="1">
        <v>0</v>
      </c>
      <c r="BI800" s="1">
        <v>0</v>
      </c>
      <c r="BJ800" s="1">
        <v>10</v>
      </c>
      <c r="BK800" s="1">
        <v>18</v>
      </c>
      <c r="BL800" s="1">
        <v>5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8</v>
      </c>
      <c r="BS800" s="1">
        <v>0</v>
      </c>
      <c r="BU800" s="2" t="s">
        <v>515</v>
      </c>
      <c r="BV800" s="1" t="s">
        <v>804</v>
      </c>
      <c r="BW800" s="1">
        <v>1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1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 t="s">
        <v>1231</v>
      </c>
      <c r="CL800" s="1" t="s">
        <v>797</v>
      </c>
      <c r="CM800" s="1" t="s">
        <v>1479</v>
      </c>
      <c r="CN800" s="1" t="s">
        <v>1616</v>
      </c>
      <c r="CO800" s="1">
        <v>4</v>
      </c>
      <c r="CP800" s="1">
        <v>0</v>
      </c>
      <c r="CQ800" s="1">
        <v>0</v>
      </c>
      <c r="CR800" s="1">
        <v>0</v>
      </c>
      <c r="CS800" s="1">
        <v>-3</v>
      </c>
      <c r="CT800" s="1">
        <v>0</v>
      </c>
      <c r="CU800" s="1">
        <v>2</v>
      </c>
      <c r="CV800" s="1">
        <v>4</v>
      </c>
      <c r="CW800" s="1">
        <v>0</v>
      </c>
      <c r="CX800" s="1">
        <v>0</v>
      </c>
      <c r="CY800" s="1">
        <v>0</v>
      </c>
      <c r="CZ800" s="1">
        <v>0</v>
      </c>
      <c r="DA800" s="1">
        <v>0</v>
      </c>
      <c r="DB800" s="1">
        <v>4</v>
      </c>
      <c r="DC800" s="1">
        <v>0</v>
      </c>
      <c r="DE800" s="2"/>
      <c r="DF800" s="1" t="s">
        <v>1479</v>
      </c>
      <c r="DG800" s="1">
        <v>4</v>
      </c>
      <c r="DH800" s="1">
        <v>0</v>
      </c>
      <c r="DI800" s="1">
        <v>0</v>
      </c>
      <c r="DJ800" s="1">
        <v>0</v>
      </c>
      <c r="DK800" s="1">
        <v>-3</v>
      </c>
      <c r="DL800" s="1">
        <v>0</v>
      </c>
      <c r="DM800" s="1">
        <v>2</v>
      </c>
      <c r="DN800" s="1">
        <v>4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4</v>
      </c>
      <c r="DU800" s="1">
        <v>0</v>
      </c>
    </row>
    <row r="801" spans="1:125" x14ac:dyDescent="0.2">
      <c r="A801" s="2" t="s">
        <v>1403</v>
      </c>
      <c r="B801" s="1" t="s">
        <v>807</v>
      </c>
      <c r="C801" s="1">
        <v>2</v>
      </c>
      <c r="D801" s="1">
        <v>0</v>
      </c>
      <c r="E801" s="1">
        <v>0</v>
      </c>
      <c r="F801" s="1">
        <v>0</v>
      </c>
      <c r="G801" s="1">
        <v>0</v>
      </c>
      <c r="H801" s="1">
        <v>2</v>
      </c>
      <c r="I801" s="1">
        <v>1</v>
      </c>
      <c r="J801" s="1">
        <v>2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3</v>
      </c>
      <c r="Q801" s="1">
        <v>0</v>
      </c>
      <c r="S801" s="1" t="s">
        <v>351</v>
      </c>
      <c r="T801" s="1" t="s">
        <v>805</v>
      </c>
      <c r="U801" s="1">
        <v>7</v>
      </c>
      <c r="V801" s="1">
        <v>0</v>
      </c>
      <c r="W801" s="1">
        <v>0</v>
      </c>
      <c r="X801" s="1">
        <v>0</v>
      </c>
      <c r="Y801" s="1">
        <v>-4</v>
      </c>
      <c r="Z801" s="1">
        <v>4</v>
      </c>
      <c r="AA801" s="1">
        <v>4</v>
      </c>
      <c r="AB801" s="1">
        <v>2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7</v>
      </c>
      <c r="AI801" s="1">
        <v>0</v>
      </c>
      <c r="AK801" s="2" t="s">
        <v>17</v>
      </c>
      <c r="AL801" s="1" t="s">
        <v>813</v>
      </c>
      <c r="AM801" s="1">
        <v>51</v>
      </c>
      <c r="AN801" s="1">
        <v>0</v>
      </c>
      <c r="AO801" s="1">
        <v>0</v>
      </c>
      <c r="AP801" s="1">
        <v>0</v>
      </c>
      <c r="AQ801" s="1">
        <v>-12</v>
      </c>
      <c r="AR801" s="1">
        <v>115</v>
      </c>
      <c r="AS801" s="1">
        <v>89</v>
      </c>
      <c r="AT801" s="1">
        <v>10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25</v>
      </c>
      <c r="BA801" s="1">
        <v>0</v>
      </c>
      <c r="BC801" s="2" t="s">
        <v>509</v>
      </c>
      <c r="BD801" s="1" t="s">
        <v>805</v>
      </c>
      <c r="BE801" s="1">
        <v>4</v>
      </c>
      <c r="BF801" s="1">
        <v>0</v>
      </c>
      <c r="BG801" s="1">
        <v>0</v>
      </c>
      <c r="BH801" s="1">
        <v>0</v>
      </c>
      <c r="BI801" s="1">
        <v>-2</v>
      </c>
      <c r="BJ801" s="1">
        <v>0</v>
      </c>
      <c r="BK801" s="1">
        <v>7</v>
      </c>
      <c r="BL801" s="1">
        <v>1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2</v>
      </c>
      <c r="BS801" s="1">
        <v>0</v>
      </c>
      <c r="BU801" s="2" t="s">
        <v>1301</v>
      </c>
      <c r="BV801" s="1" t="s">
        <v>799</v>
      </c>
      <c r="BW801" s="1">
        <v>1</v>
      </c>
      <c r="BX801" s="1">
        <v>0</v>
      </c>
      <c r="BY801" s="1">
        <v>0</v>
      </c>
      <c r="BZ801" s="1">
        <v>0</v>
      </c>
      <c r="CA801" s="1">
        <v>-2</v>
      </c>
      <c r="CB801" s="1">
        <v>0</v>
      </c>
      <c r="CC801" s="1">
        <v>2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2</v>
      </c>
      <c r="CK801" s="1">
        <v>0</v>
      </c>
      <c r="CL801" s="1" t="s">
        <v>797</v>
      </c>
      <c r="CM801" s="1" t="s">
        <v>156</v>
      </c>
      <c r="CN801" s="1" t="s">
        <v>807</v>
      </c>
      <c r="CO801" s="1">
        <v>9</v>
      </c>
      <c r="CP801" s="1">
        <v>0</v>
      </c>
      <c r="CQ801" s="1">
        <v>0</v>
      </c>
      <c r="CR801" s="1">
        <v>0</v>
      </c>
      <c r="CS801" s="1">
        <v>0</v>
      </c>
      <c r="CT801" s="1">
        <v>4</v>
      </c>
      <c r="CU801" s="1">
        <v>4</v>
      </c>
      <c r="CV801" s="1">
        <v>4</v>
      </c>
      <c r="CW801" s="1">
        <v>0</v>
      </c>
      <c r="CX801" s="1">
        <v>0</v>
      </c>
      <c r="CY801" s="1">
        <v>0</v>
      </c>
      <c r="CZ801" s="1">
        <v>0</v>
      </c>
      <c r="DA801" s="1">
        <v>0</v>
      </c>
      <c r="DB801" s="1">
        <v>6</v>
      </c>
      <c r="DC801" s="1">
        <v>0</v>
      </c>
      <c r="DE801" s="2"/>
      <c r="DF801" s="1" t="s">
        <v>156</v>
      </c>
      <c r="DG801" s="1">
        <v>9</v>
      </c>
      <c r="DH801" s="1">
        <v>0</v>
      </c>
      <c r="DI801" s="1">
        <v>0</v>
      </c>
      <c r="DJ801" s="1">
        <v>0</v>
      </c>
      <c r="DK801" s="1">
        <v>0</v>
      </c>
      <c r="DL801" s="1">
        <v>4</v>
      </c>
      <c r="DM801" s="1">
        <v>4</v>
      </c>
      <c r="DN801" s="1">
        <v>4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6</v>
      </c>
      <c r="DU801" s="1">
        <v>0</v>
      </c>
    </row>
    <row r="802" spans="1:125" x14ac:dyDescent="0.2">
      <c r="A802" s="2" t="s">
        <v>1404</v>
      </c>
      <c r="B802" s="1" t="s">
        <v>809</v>
      </c>
      <c r="C802" s="1">
        <v>5</v>
      </c>
      <c r="D802" s="1">
        <v>0</v>
      </c>
      <c r="E802" s="1">
        <v>0</v>
      </c>
      <c r="F802" s="1">
        <v>0</v>
      </c>
      <c r="G802" s="1">
        <v>-5</v>
      </c>
      <c r="H802" s="1">
        <v>2</v>
      </c>
      <c r="I802" s="1">
        <v>3</v>
      </c>
      <c r="J802" s="1">
        <v>1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7</v>
      </c>
      <c r="Q802" s="1">
        <v>0</v>
      </c>
      <c r="S802" s="1" t="s">
        <v>1405</v>
      </c>
      <c r="T802" s="1" t="s">
        <v>821</v>
      </c>
      <c r="U802" s="1">
        <v>2</v>
      </c>
      <c r="V802" s="1">
        <v>0</v>
      </c>
      <c r="W802" s="1">
        <v>0</v>
      </c>
      <c r="X802" s="1">
        <v>0</v>
      </c>
      <c r="Y802" s="1">
        <v>-1</v>
      </c>
      <c r="Z802" s="1">
        <v>0</v>
      </c>
      <c r="AA802" s="1">
        <v>1</v>
      </c>
      <c r="AB802" s="1">
        <v>6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2</v>
      </c>
      <c r="AI802" s="1">
        <v>0</v>
      </c>
      <c r="AK802" s="2" t="s">
        <v>1174</v>
      </c>
      <c r="AL802" s="1" t="s">
        <v>794</v>
      </c>
      <c r="AM802" s="1">
        <v>1</v>
      </c>
      <c r="AN802" s="1">
        <v>0</v>
      </c>
      <c r="AO802" s="1">
        <v>0</v>
      </c>
      <c r="AP802" s="1">
        <v>0</v>
      </c>
      <c r="AQ802" s="1">
        <v>0</v>
      </c>
      <c r="AR802" s="1">
        <v>7</v>
      </c>
      <c r="AS802" s="1">
        <v>1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 t="s">
        <v>1231</v>
      </c>
      <c r="BC802" s="2" t="s">
        <v>341</v>
      </c>
      <c r="BD802" s="1" t="s">
        <v>806</v>
      </c>
      <c r="BE802" s="1">
        <v>25</v>
      </c>
      <c r="BF802" s="1">
        <v>0</v>
      </c>
      <c r="BG802" s="1">
        <v>0</v>
      </c>
      <c r="BH802" s="1">
        <v>0</v>
      </c>
      <c r="BI802" s="1">
        <v>-1</v>
      </c>
      <c r="BJ802" s="1">
        <v>51</v>
      </c>
      <c r="BK802" s="1">
        <v>41</v>
      </c>
      <c r="BL802" s="1">
        <v>6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34</v>
      </c>
      <c r="BS802" s="1">
        <v>0</v>
      </c>
      <c r="BU802" s="2" t="s">
        <v>516</v>
      </c>
      <c r="BV802" s="1" t="s">
        <v>807</v>
      </c>
      <c r="BW802" s="1">
        <v>2</v>
      </c>
      <c r="BX802" s="1">
        <v>0</v>
      </c>
      <c r="BY802" s="1">
        <v>0</v>
      </c>
      <c r="BZ802" s="1">
        <v>0</v>
      </c>
      <c r="CA802" s="1">
        <v>-1</v>
      </c>
      <c r="CB802" s="1">
        <v>0</v>
      </c>
      <c r="CC802" s="1">
        <v>2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1</v>
      </c>
      <c r="CK802" s="1">
        <v>0</v>
      </c>
      <c r="CL802" s="1" t="s">
        <v>797</v>
      </c>
      <c r="CM802" s="1" t="s">
        <v>1715</v>
      </c>
      <c r="CN802" s="1" t="s">
        <v>810</v>
      </c>
      <c r="CO802" s="1">
        <v>1</v>
      </c>
      <c r="CP802" s="1">
        <v>0</v>
      </c>
      <c r="CQ802" s="1">
        <v>0</v>
      </c>
      <c r="CR802" s="1">
        <v>0</v>
      </c>
      <c r="CS802" s="1">
        <v>-1</v>
      </c>
      <c r="CT802" s="1">
        <v>0</v>
      </c>
      <c r="CU802" s="1">
        <v>0</v>
      </c>
      <c r="CV802" s="1">
        <v>1</v>
      </c>
      <c r="CW802" s="1">
        <v>0</v>
      </c>
      <c r="CX802" s="1">
        <v>0</v>
      </c>
      <c r="CY802" s="1">
        <v>0</v>
      </c>
      <c r="CZ802" s="1">
        <v>0</v>
      </c>
      <c r="DA802" s="1">
        <v>0</v>
      </c>
      <c r="DB802" s="1">
        <v>3</v>
      </c>
      <c r="DC802" s="1">
        <v>0</v>
      </c>
      <c r="DE802" s="2"/>
      <c r="DF802" s="1" t="s">
        <v>1715</v>
      </c>
      <c r="DG802" s="1">
        <v>1</v>
      </c>
      <c r="DH802" s="1">
        <v>0</v>
      </c>
      <c r="DI802" s="1">
        <v>0</v>
      </c>
      <c r="DJ802" s="1">
        <v>0</v>
      </c>
      <c r="DK802" s="1">
        <v>-1</v>
      </c>
      <c r="DL802" s="1">
        <v>0</v>
      </c>
      <c r="DM802" s="1">
        <v>0</v>
      </c>
      <c r="DN802" s="1">
        <v>1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3</v>
      </c>
      <c r="DU802" s="1">
        <v>0</v>
      </c>
    </row>
    <row r="803" spans="1:125" x14ac:dyDescent="0.2">
      <c r="A803" s="2" t="s">
        <v>1406</v>
      </c>
      <c r="B803" s="1" t="s">
        <v>809</v>
      </c>
      <c r="C803" s="1">
        <v>5</v>
      </c>
      <c r="D803" s="1">
        <v>0</v>
      </c>
      <c r="E803" s="1">
        <v>0</v>
      </c>
      <c r="F803" s="1">
        <v>0</v>
      </c>
      <c r="G803" s="1">
        <v>-3</v>
      </c>
      <c r="H803" s="1">
        <v>11</v>
      </c>
      <c r="I803" s="1">
        <v>4</v>
      </c>
      <c r="J803" s="1">
        <v>2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4</v>
      </c>
      <c r="Q803" s="1">
        <v>0</v>
      </c>
      <c r="S803" s="1" t="s">
        <v>1017</v>
      </c>
      <c r="T803" s="1" t="s">
        <v>801</v>
      </c>
      <c r="U803" s="1">
        <v>3</v>
      </c>
      <c r="V803" s="1">
        <v>0</v>
      </c>
      <c r="W803" s="1">
        <v>0</v>
      </c>
      <c r="X803" s="1">
        <v>0</v>
      </c>
      <c r="Y803" s="1">
        <v>-1</v>
      </c>
      <c r="Z803" s="1">
        <v>4</v>
      </c>
      <c r="AA803" s="1">
        <v>0</v>
      </c>
      <c r="AB803" s="1">
        <v>1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2</v>
      </c>
      <c r="AI803" s="1">
        <v>0</v>
      </c>
      <c r="AK803" s="2" t="s">
        <v>479</v>
      </c>
      <c r="AL803" s="1" t="s">
        <v>820</v>
      </c>
      <c r="AM803" s="1">
        <v>1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1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1</v>
      </c>
      <c r="BA803" s="1">
        <v>0</v>
      </c>
      <c r="BC803" s="2" t="s">
        <v>503</v>
      </c>
      <c r="BD803" s="1" t="s">
        <v>801</v>
      </c>
      <c r="BE803" s="1">
        <v>11</v>
      </c>
      <c r="BF803" s="1">
        <v>0</v>
      </c>
      <c r="BG803" s="1">
        <v>0</v>
      </c>
      <c r="BH803" s="1">
        <v>0</v>
      </c>
      <c r="BI803" s="1">
        <v>-3</v>
      </c>
      <c r="BJ803" s="1">
        <v>4</v>
      </c>
      <c r="BK803" s="1">
        <v>12</v>
      </c>
      <c r="BL803" s="1">
        <v>3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7</v>
      </c>
      <c r="BS803" s="1">
        <v>0</v>
      </c>
      <c r="BU803" s="2" t="s">
        <v>508</v>
      </c>
      <c r="BV803" s="1" t="s">
        <v>807</v>
      </c>
      <c r="BW803" s="1">
        <v>1</v>
      </c>
      <c r="BX803" s="1">
        <v>0</v>
      </c>
      <c r="BY803" s="1">
        <v>0</v>
      </c>
      <c r="BZ803" s="1">
        <v>0</v>
      </c>
      <c r="CA803" s="1">
        <v>-2</v>
      </c>
      <c r="CB803" s="1">
        <v>0</v>
      </c>
      <c r="CC803" s="1">
        <v>1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2</v>
      </c>
      <c r="CK803" s="1">
        <v>0</v>
      </c>
      <c r="CL803" s="1" t="s">
        <v>797</v>
      </c>
      <c r="CM803" s="1" t="s">
        <v>525</v>
      </c>
      <c r="CN803" s="1" t="s">
        <v>821</v>
      </c>
      <c r="CO803" s="1">
        <v>3</v>
      </c>
      <c r="CP803" s="1">
        <v>0</v>
      </c>
      <c r="CQ803" s="1">
        <v>0</v>
      </c>
      <c r="CR803" s="1">
        <v>0</v>
      </c>
      <c r="CS803" s="1">
        <v>-1</v>
      </c>
      <c r="CT803" s="1">
        <v>0</v>
      </c>
      <c r="CU803" s="1">
        <v>8</v>
      </c>
      <c r="CV803" s="1">
        <v>2</v>
      </c>
      <c r="CW803" s="1">
        <v>0</v>
      </c>
      <c r="CX803" s="1">
        <v>0</v>
      </c>
      <c r="CY803" s="1">
        <v>0</v>
      </c>
      <c r="CZ803" s="1">
        <v>0</v>
      </c>
      <c r="DA803" s="1">
        <v>0</v>
      </c>
      <c r="DB803" s="1">
        <v>4</v>
      </c>
      <c r="DC803" s="1">
        <v>0</v>
      </c>
      <c r="DE803" s="2"/>
      <c r="DF803" s="1" t="s">
        <v>525</v>
      </c>
      <c r="DG803" s="1">
        <v>3</v>
      </c>
      <c r="DH803" s="1">
        <v>0</v>
      </c>
      <c r="DI803" s="1">
        <v>0</v>
      </c>
      <c r="DJ803" s="1">
        <v>0</v>
      </c>
      <c r="DK803" s="1">
        <v>-1</v>
      </c>
      <c r="DL803" s="1">
        <v>0</v>
      </c>
      <c r="DM803" s="1">
        <v>8</v>
      </c>
      <c r="DN803" s="1">
        <v>2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4</v>
      </c>
      <c r="DU803" s="1">
        <v>0</v>
      </c>
    </row>
    <row r="804" spans="1:125" x14ac:dyDescent="0.2">
      <c r="A804" s="2" t="s">
        <v>1170</v>
      </c>
      <c r="B804" s="1" t="s">
        <v>819</v>
      </c>
      <c r="C804" s="1">
        <v>2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4</v>
      </c>
      <c r="J804" s="1">
        <v>1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2</v>
      </c>
      <c r="Q804" s="1">
        <v>0</v>
      </c>
      <c r="S804" s="1" t="s">
        <v>1407</v>
      </c>
      <c r="T804" s="1" t="s">
        <v>800</v>
      </c>
      <c r="U804" s="1">
        <v>2</v>
      </c>
      <c r="V804" s="1">
        <v>0</v>
      </c>
      <c r="W804" s="1">
        <v>0</v>
      </c>
      <c r="X804" s="1">
        <v>0</v>
      </c>
      <c r="Y804" s="1">
        <v>1</v>
      </c>
      <c r="Z804" s="1">
        <v>2</v>
      </c>
      <c r="AA804" s="1">
        <v>3</v>
      </c>
      <c r="AB804" s="1">
        <v>4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1</v>
      </c>
      <c r="AI804" s="1">
        <v>0</v>
      </c>
      <c r="AK804" s="2" t="s">
        <v>481</v>
      </c>
      <c r="AL804" s="1" t="s">
        <v>806</v>
      </c>
      <c r="AM804" s="1">
        <v>5</v>
      </c>
      <c r="AN804" s="1">
        <v>0</v>
      </c>
      <c r="AO804" s="1">
        <v>0</v>
      </c>
      <c r="AP804" s="1">
        <v>0</v>
      </c>
      <c r="AQ804" s="1">
        <v>-2</v>
      </c>
      <c r="AR804" s="1">
        <v>5</v>
      </c>
      <c r="AS804" s="1">
        <v>10</v>
      </c>
      <c r="AT804" s="1">
        <v>3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6</v>
      </c>
      <c r="BA804" s="1">
        <v>0</v>
      </c>
      <c r="BC804" s="2" t="s">
        <v>423</v>
      </c>
      <c r="BD804" s="1" t="s">
        <v>804</v>
      </c>
      <c r="BE804" s="1">
        <v>6</v>
      </c>
      <c r="BF804" s="1">
        <v>0</v>
      </c>
      <c r="BG804" s="1">
        <v>0</v>
      </c>
      <c r="BH804" s="1">
        <v>0</v>
      </c>
      <c r="BI804" s="1">
        <v>1</v>
      </c>
      <c r="BJ804" s="1">
        <v>2</v>
      </c>
      <c r="BK804" s="1">
        <v>10</v>
      </c>
      <c r="BL804" s="1">
        <v>2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4</v>
      </c>
      <c r="BS804" s="1">
        <v>0</v>
      </c>
      <c r="BU804" s="2" t="s">
        <v>1408</v>
      </c>
      <c r="BV804" s="1" t="s">
        <v>818</v>
      </c>
      <c r="BW804" s="1">
        <v>2</v>
      </c>
      <c r="BX804" s="1">
        <v>0</v>
      </c>
      <c r="BY804" s="1">
        <v>0</v>
      </c>
      <c r="BZ804" s="1">
        <v>0</v>
      </c>
      <c r="CA804" s="1">
        <v>1</v>
      </c>
      <c r="CB804" s="1">
        <v>2</v>
      </c>
      <c r="CC804" s="1">
        <v>3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1</v>
      </c>
      <c r="CK804" s="1">
        <v>0</v>
      </c>
      <c r="CL804" s="1" t="s">
        <v>797</v>
      </c>
      <c r="CM804" s="1" t="s">
        <v>1408</v>
      </c>
      <c r="CN804" s="1" t="s">
        <v>811</v>
      </c>
      <c r="CO804" s="1">
        <v>10</v>
      </c>
      <c r="CP804" s="1">
        <v>0</v>
      </c>
      <c r="CQ804" s="1">
        <v>0</v>
      </c>
      <c r="CR804" s="1">
        <v>0</v>
      </c>
      <c r="CS804" s="1">
        <v>-1</v>
      </c>
      <c r="CT804" s="1">
        <v>6</v>
      </c>
      <c r="CU804" s="1">
        <v>23</v>
      </c>
      <c r="CV804" s="1">
        <v>21</v>
      </c>
      <c r="CW804" s="1">
        <v>0</v>
      </c>
      <c r="CX804" s="1">
        <v>0</v>
      </c>
      <c r="CY804" s="1">
        <v>0</v>
      </c>
      <c r="CZ804" s="1">
        <v>0</v>
      </c>
      <c r="DA804" s="1">
        <v>0</v>
      </c>
      <c r="DB804" s="1">
        <v>9</v>
      </c>
      <c r="DC804" s="1">
        <v>0</v>
      </c>
      <c r="DE804" s="2"/>
      <c r="DF804" s="1" t="s">
        <v>1408</v>
      </c>
      <c r="DG804" s="1">
        <v>10</v>
      </c>
      <c r="DH804" s="1">
        <v>0</v>
      </c>
      <c r="DI804" s="1">
        <v>0</v>
      </c>
      <c r="DJ804" s="1">
        <v>0</v>
      </c>
      <c r="DK804" s="1">
        <v>-1</v>
      </c>
      <c r="DL804" s="1">
        <v>6</v>
      </c>
      <c r="DM804" s="1">
        <v>23</v>
      </c>
      <c r="DN804" s="1">
        <v>21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9</v>
      </c>
      <c r="DU804" s="1">
        <v>0</v>
      </c>
    </row>
    <row r="805" spans="1:125" x14ac:dyDescent="0.2">
      <c r="A805" s="2" t="s">
        <v>1409</v>
      </c>
      <c r="B805" s="1" t="s">
        <v>813</v>
      </c>
      <c r="C805" s="1">
        <v>1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1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 t="s">
        <v>1231</v>
      </c>
      <c r="S805" s="1" t="s">
        <v>98</v>
      </c>
      <c r="T805" s="1" t="s">
        <v>811</v>
      </c>
      <c r="U805" s="1">
        <v>5</v>
      </c>
      <c r="V805" s="1">
        <v>0</v>
      </c>
      <c r="W805" s="1">
        <v>0</v>
      </c>
      <c r="X805" s="1">
        <v>0</v>
      </c>
      <c r="Y805" s="1">
        <v>-1</v>
      </c>
      <c r="Z805" s="1">
        <v>0</v>
      </c>
      <c r="AA805" s="1">
        <v>6</v>
      </c>
      <c r="AB805" s="1">
        <v>1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1</v>
      </c>
      <c r="AI805" s="1">
        <v>0</v>
      </c>
      <c r="AK805" s="2" t="s">
        <v>482</v>
      </c>
      <c r="AL805" s="1" t="s">
        <v>812</v>
      </c>
      <c r="AM805" s="1">
        <v>7</v>
      </c>
      <c r="AN805" s="1">
        <v>0</v>
      </c>
      <c r="AO805" s="1">
        <v>0</v>
      </c>
      <c r="AP805" s="1">
        <v>0</v>
      </c>
      <c r="AQ805" s="1">
        <v>-3</v>
      </c>
      <c r="AR805" s="1">
        <v>6</v>
      </c>
      <c r="AS805" s="1">
        <v>11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4</v>
      </c>
      <c r="BA805" s="1">
        <v>0</v>
      </c>
      <c r="BC805" s="2" t="s">
        <v>141</v>
      </c>
      <c r="BD805" s="1" t="s">
        <v>811</v>
      </c>
      <c r="BE805" s="1">
        <v>1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3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 t="s">
        <v>1231</v>
      </c>
      <c r="BU805" s="2" t="s">
        <v>1410</v>
      </c>
      <c r="BV805" s="1" t="s">
        <v>813</v>
      </c>
      <c r="BW805" s="1">
        <v>2</v>
      </c>
      <c r="BX805" s="1">
        <v>0</v>
      </c>
      <c r="BY805" s="1">
        <v>0</v>
      </c>
      <c r="BZ805" s="1">
        <v>0</v>
      </c>
      <c r="CA805" s="1">
        <v>-1</v>
      </c>
      <c r="CB805" s="1">
        <v>7</v>
      </c>
      <c r="CC805" s="1">
        <v>6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 t="s">
        <v>1231</v>
      </c>
      <c r="CL805" s="1" t="s">
        <v>797</v>
      </c>
      <c r="CM805" s="1" t="s">
        <v>1476</v>
      </c>
      <c r="CN805" s="1" t="s">
        <v>829</v>
      </c>
      <c r="CO805" s="1">
        <v>2</v>
      </c>
      <c r="CP805" s="1">
        <v>0</v>
      </c>
      <c r="CQ805" s="1">
        <v>0</v>
      </c>
      <c r="CR805" s="1">
        <v>0</v>
      </c>
      <c r="CS805" s="1">
        <v>-2</v>
      </c>
      <c r="CT805" s="1">
        <v>0</v>
      </c>
      <c r="CU805" s="1">
        <v>5</v>
      </c>
      <c r="CV805" s="1">
        <v>1</v>
      </c>
      <c r="CW805" s="1">
        <v>0</v>
      </c>
      <c r="CX805" s="1">
        <v>0</v>
      </c>
      <c r="CY805" s="1">
        <v>0</v>
      </c>
      <c r="CZ805" s="1">
        <v>0</v>
      </c>
      <c r="DA805" s="1">
        <v>0</v>
      </c>
      <c r="DB805" s="1">
        <v>5</v>
      </c>
      <c r="DC805" s="1">
        <v>0</v>
      </c>
      <c r="DE805" s="2"/>
      <c r="DF805" s="1" t="s">
        <v>1476</v>
      </c>
      <c r="DG805" s="1">
        <v>2</v>
      </c>
      <c r="DH805" s="1">
        <v>0</v>
      </c>
      <c r="DI805" s="1">
        <v>0</v>
      </c>
      <c r="DJ805" s="1">
        <v>0</v>
      </c>
      <c r="DK805" s="1">
        <v>-2</v>
      </c>
      <c r="DL805" s="1">
        <v>0</v>
      </c>
      <c r="DM805" s="1">
        <v>5</v>
      </c>
      <c r="DN805" s="1">
        <v>1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5</v>
      </c>
      <c r="DU805" s="1">
        <v>0</v>
      </c>
    </row>
    <row r="806" spans="1:125" x14ac:dyDescent="0.2">
      <c r="A806" s="2" t="s">
        <v>1103</v>
      </c>
      <c r="B806" s="1" t="s">
        <v>798</v>
      </c>
      <c r="C806" s="1">
        <v>2</v>
      </c>
      <c r="D806" s="1">
        <v>0</v>
      </c>
      <c r="E806" s="1">
        <v>0</v>
      </c>
      <c r="F806" s="1">
        <v>0</v>
      </c>
      <c r="G806" s="1">
        <v>-2</v>
      </c>
      <c r="H806" s="1">
        <v>0</v>
      </c>
      <c r="I806" s="1">
        <v>10</v>
      </c>
      <c r="J806" s="1">
        <v>2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1</v>
      </c>
      <c r="Q806" s="1">
        <v>0</v>
      </c>
      <c r="S806" s="1" t="s">
        <v>1031</v>
      </c>
      <c r="T806" s="1" t="s">
        <v>820</v>
      </c>
      <c r="U806" s="1">
        <v>3</v>
      </c>
      <c r="V806" s="1">
        <v>0</v>
      </c>
      <c r="W806" s="1">
        <v>0</v>
      </c>
      <c r="X806" s="1">
        <v>0</v>
      </c>
      <c r="Y806" s="1">
        <v>-2</v>
      </c>
      <c r="Z806" s="1">
        <v>2</v>
      </c>
      <c r="AA806" s="1">
        <v>2</v>
      </c>
      <c r="AB806" s="1">
        <v>1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3</v>
      </c>
      <c r="AI806" s="1">
        <v>0</v>
      </c>
      <c r="AK806" s="2" t="s">
        <v>493</v>
      </c>
      <c r="AL806" s="1" t="s">
        <v>823</v>
      </c>
      <c r="AM806" s="1">
        <v>2</v>
      </c>
      <c r="AN806" s="1">
        <v>0</v>
      </c>
      <c r="AO806" s="1">
        <v>0</v>
      </c>
      <c r="AP806" s="1">
        <v>0</v>
      </c>
      <c r="AQ806" s="1">
        <v>-1</v>
      </c>
      <c r="AR806" s="1">
        <v>0</v>
      </c>
      <c r="AS806" s="1">
        <v>0</v>
      </c>
      <c r="AT806" s="1">
        <v>1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3</v>
      </c>
      <c r="BA806" s="1">
        <v>0</v>
      </c>
      <c r="BC806" s="2" t="s">
        <v>132</v>
      </c>
      <c r="BD806" s="1" t="s">
        <v>814</v>
      </c>
      <c r="BE806" s="1">
        <v>4</v>
      </c>
      <c r="BF806" s="1">
        <v>0</v>
      </c>
      <c r="BG806" s="1">
        <v>0</v>
      </c>
      <c r="BH806" s="1">
        <v>0</v>
      </c>
      <c r="BI806" s="1">
        <v>-1</v>
      </c>
      <c r="BJ806" s="1">
        <v>2</v>
      </c>
      <c r="BK806" s="1">
        <v>10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3</v>
      </c>
      <c r="BS806" s="1">
        <v>0</v>
      </c>
      <c r="BU806" s="2" t="s">
        <v>1411</v>
      </c>
      <c r="BV806" s="1" t="s">
        <v>800</v>
      </c>
      <c r="BW806" s="1">
        <v>1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1</v>
      </c>
      <c r="CD806" s="1">
        <v>1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2</v>
      </c>
      <c r="CK806" s="1">
        <v>0</v>
      </c>
      <c r="CL806" s="1" t="s">
        <v>797</v>
      </c>
      <c r="CM806" s="1" t="s">
        <v>519</v>
      </c>
      <c r="CN806" s="1" t="s">
        <v>807</v>
      </c>
      <c r="CO806" s="1">
        <v>1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0</v>
      </c>
      <c r="CX806" s="1">
        <v>0</v>
      </c>
      <c r="CY806" s="1">
        <v>0</v>
      </c>
      <c r="CZ806" s="1">
        <v>0</v>
      </c>
      <c r="DA806" s="1">
        <v>0</v>
      </c>
      <c r="DB806" s="1">
        <v>0</v>
      </c>
      <c r="DC806" s="1" t="s">
        <v>1231</v>
      </c>
      <c r="DE806" s="2"/>
      <c r="DF806" s="1" t="s">
        <v>519</v>
      </c>
      <c r="DG806" s="1">
        <v>1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 t="s">
        <v>1231</v>
      </c>
    </row>
    <row r="807" spans="1:125" x14ac:dyDescent="0.2">
      <c r="A807" s="2" t="s">
        <v>968</v>
      </c>
      <c r="B807" s="1" t="s">
        <v>814</v>
      </c>
      <c r="C807" s="1">
        <v>1</v>
      </c>
      <c r="D807" s="1">
        <v>0</v>
      </c>
      <c r="E807" s="1">
        <v>0</v>
      </c>
      <c r="F807" s="1">
        <v>0</v>
      </c>
      <c r="G807" s="1">
        <v>0</v>
      </c>
      <c r="H807" s="1">
        <v>2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 t="s">
        <v>1231</v>
      </c>
      <c r="S807" s="1" t="s">
        <v>1412</v>
      </c>
      <c r="T807" s="1" t="s">
        <v>829</v>
      </c>
      <c r="U807" s="1">
        <v>2</v>
      </c>
      <c r="V807" s="1">
        <v>0</v>
      </c>
      <c r="W807" s="1">
        <v>0</v>
      </c>
      <c r="X807" s="1">
        <v>0</v>
      </c>
      <c r="Y807" s="1">
        <v>-1</v>
      </c>
      <c r="Z807" s="1">
        <v>5</v>
      </c>
      <c r="AA807" s="1">
        <v>4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2</v>
      </c>
      <c r="AI807" s="1">
        <v>0</v>
      </c>
      <c r="AK807" s="2" t="s">
        <v>1413</v>
      </c>
      <c r="AL807" s="1" t="s">
        <v>815</v>
      </c>
      <c r="AM807" s="1">
        <v>1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 t="s">
        <v>1231</v>
      </c>
      <c r="BC807" s="2" t="s">
        <v>1414</v>
      </c>
      <c r="BD807" s="1" t="s">
        <v>817</v>
      </c>
      <c r="BE807" s="1">
        <v>2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4</v>
      </c>
      <c r="BL807" s="1">
        <v>2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1</v>
      </c>
      <c r="BS807" s="1">
        <v>0</v>
      </c>
      <c r="BU807" s="2" t="s">
        <v>859</v>
      </c>
      <c r="BV807" s="1" t="s">
        <v>829</v>
      </c>
      <c r="BW807" s="1">
        <v>7</v>
      </c>
      <c r="BX807" s="1">
        <v>0</v>
      </c>
      <c r="BY807" s="1">
        <v>0</v>
      </c>
      <c r="BZ807" s="1">
        <v>0</v>
      </c>
      <c r="CA807" s="1">
        <v>-7</v>
      </c>
      <c r="CB807" s="1">
        <v>6</v>
      </c>
      <c r="CC807" s="1">
        <v>4</v>
      </c>
      <c r="CD807" s="1">
        <v>10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8</v>
      </c>
      <c r="CK807" s="1">
        <v>0</v>
      </c>
      <c r="CL807" s="1" t="s">
        <v>797</v>
      </c>
      <c r="CM807" s="1" t="s">
        <v>500</v>
      </c>
      <c r="CN807" s="1" t="s">
        <v>796</v>
      </c>
      <c r="CO807" s="1">
        <v>3</v>
      </c>
      <c r="CP807" s="1">
        <v>0</v>
      </c>
      <c r="CQ807" s="1">
        <v>0</v>
      </c>
      <c r="CR807" s="1">
        <v>0</v>
      </c>
      <c r="CS807" s="1">
        <v>0</v>
      </c>
      <c r="CT807" s="1">
        <v>4</v>
      </c>
      <c r="CU807" s="1">
        <v>2</v>
      </c>
      <c r="CV807" s="1">
        <v>0</v>
      </c>
      <c r="CW807" s="1">
        <v>0</v>
      </c>
      <c r="CX807" s="1">
        <v>0</v>
      </c>
      <c r="CY807" s="1">
        <v>0</v>
      </c>
      <c r="CZ807" s="1">
        <v>0</v>
      </c>
      <c r="DA807" s="1">
        <v>0</v>
      </c>
      <c r="DB807" s="1">
        <v>0</v>
      </c>
      <c r="DC807" s="1" t="s">
        <v>1231</v>
      </c>
      <c r="DE807" s="2"/>
      <c r="DF807" s="1" t="s">
        <v>500</v>
      </c>
      <c r="DG807" s="1">
        <v>3</v>
      </c>
      <c r="DH807" s="1">
        <v>0</v>
      </c>
      <c r="DI807" s="1">
        <v>0</v>
      </c>
      <c r="DJ807" s="1">
        <v>0</v>
      </c>
      <c r="DK807" s="1">
        <v>0</v>
      </c>
      <c r="DL807" s="1">
        <v>4</v>
      </c>
      <c r="DM807" s="1">
        <v>2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 t="s">
        <v>1231</v>
      </c>
    </row>
    <row r="808" spans="1:125" x14ac:dyDescent="0.2">
      <c r="A808" s="2" t="s">
        <v>1415</v>
      </c>
      <c r="B808" s="1" t="s">
        <v>809</v>
      </c>
      <c r="C808" s="1">
        <v>1</v>
      </c>
      <c r="D808" s="1">
        <v>0</v>
      </c>
      <c r="E808" s="1">
        <v>0</v>
      </c>
      <c r="F808" s="1">
        <v>0</v>
      </c>
      <c r="G808" s="1">
        <v>-1</v>
      </c>
      <c r="H808" s="1">
        <v>0</v>
      </c>
      <c r="I808" s="1">
        <v>2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 t="s">
        <v>1231</v>
      </c>
      <c r="S808" s="1" t="s">
        <v>1416</v>
      </c>
      <c r="T808" s="1" t="s">
        <v>820</v>
      </c>
      <c r="U808" s="1">
        <v>3</v>
      </c>
      <c r="V808" s="1">
        <v>0</v>
      </c>
      <c r="W808" s="1">
        <v>0</v>
      </c>
      <c r="X808" s="1">
        <v>0</v>
      </c>
      <c r="Y808" s="1">
        <v>-1</v>
      </c>
      <c r="Z808" s="1">
        <v>4</v>
      </c>
      <c r="AA808" s="1">
        <v>4</v>
      </c>
      <c r="AB808" s="1">
        <v>3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2</v>
      </c>
      <c r="AI808" s="1">
        <v>0</v>
      </c>
      <c r="AK808" s="2" t="s">
        <v>1026</v>
      </c>
      <c r="AL808" s="1" t="s">
        <v>809</v>
      </c>
      <c r="AM808" s="1">
        <v>4</v>
      </c>
      <c r="AN808" s="1">
        <v>0</v>
      </c>
      <c r="AO808" s="1">
        <v>0</v>
      </c>
      <c r="AP808" s="1">
        <v>0</v>
      </c>
      <c r="AQ808" s="1">
        <v>-2</v>
      </c>
      <c r="AR808" s="1">
        <v>14</v>
      </c>
      <c r="AS808" s="1">
        <v>6</v>
      </c>
      <c r="AT808" s="1">
        <v>3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 t="s">
        <v>1231</v>
      </c>
      <c r="BC808" s="2" t="s">
        <v>149</v>
      </c>
      <c r="BD808" s="1" t="s">
        <v>817</v>
      </c>
      <c r="BE808" s="1">
        <v>1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2</v>
      </c>
      <c r="BL808" s="1">
        <v>1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2</v>
      </c>
      <c r="BS808" s="1">
        <v>0</v>
      </c>
      <c r="BU808" s="2" t="s">
        <v>518</v>
      </c>
      <c r="BV808" s="1" t="s">
        <v>798</v>
      </c>
      <c r="BW808" s="1">
        <v>8</v>
      </c>
      <c r="BX808" s="1">
        <v>0</v>
      </c>
      <c r="BY808" s="1">
        <v>0</v>
      </c>
      <c r="BZ808" s="1">
        <v>0</v>
      </c>
      <c r="CA808" s="1">
        <v>1</v>
      </c>
      <c r="CB808" s="1">
        <v>4</v>
      </c>
      <c r="CC808" s="1">
        <v>3</v>
      </c>
      <c r="CD808" s="1">
        <v>7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7</v>
      </c>
      <c r="CK808" s="1">
        <v>0</v>
      </c>
      <c r="CL808" s="1" t="s">
        <v>797</v>
      </c>
      <c r="CM808" s="1" t="s">
        <v>330</v>
      </c>
      <c r="CN808" s="1" t="s">
        <v>796</v>
      </c>
      <c r="CO808" s="1">
        <v>6</v>
      </c>
      <c r="CP808" s="1">
        <v>0</v>
      </c>
      <c r="CQ808" s="1">
        <v>0</v>
      </c>
      <c r="CR808" s="1">
        <v>0</v>
      </c>
      <c r="CS808" s="1">
        <v>-4</v>
      </c>
      <c r="CT808" s="1">
        <v>4</v>
      </c>
      <c r="CU808" s="1">
        <v>14</v>
      </c>
      <c r="CV808" s="1">
        <v>2</v>
      </c>
      <c r="CW808" s="1">
        <v>0</v>
      </c>
      <c r="CX808" s="1">
        <v>0</v>
      </c>
      <c r="CY808" s="1">
        <v>0</v>
      </c>
      <c r="CZ808" s="1">
        <v>0</v>
      </c>
      <c r="DA808" s="1">
        <v>0</v>
      </c>
      <c r="DB808" s="1">
        <v>6</v>
      </c>
      <c r="DC808" s="1">
        <v>0</v>
      </c>
      <c r="DE808" s="2"/>
      <c r="DF808" s="1" t="s">
        <v>330</v>
      </c>
      <c r="DG808" s="1">
        <v>6</v>
      </c>
      <c r="DH808" s="1">
        <v>0</v>
      </c>
      <c r="DI808" s="1">
        <v>0</v>
      </c>
      <c r="DJ808" s="1">
        <v>0</v>
      </c>
      <c r="DK808" s="1">
        <v>-4</v>
      </c>
      <c r="DL808" s="1">
        <v>4</v>
      </c>
      <c r="DM808" s="1">
        <v>14</v>
      </c>
      <c r="DN808" s="1">
        <v>2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6</v>
      </c>
      <c r="DU808" s="1">
        <v>0</v>
      </c>
    </row>
    <row r="809" spans="1:125" x14ac:dyDescent="0.2">
      <c r="A809" s="2" t="s">
        <v>1417</v>
      </c>
      <c r="B809" s="1" t="s">
        <v>796</v>
      </c>
      <c r="C809" s="1">
        <v>7</v>
      </c>
      <c r="D809" s="1">
        <v>0</v>
      </c>
      <c r="E809" s="1">
        <v>0</v>
      </c>
      <c r="F809" s="1">
        <v>0</v>
      </c>
      <c r="G809" s="1">
        <v>2</v>
      </c>
      <c r="H809" s="1">
        <v>0</v>
      </c>
      <c r="I809" s="1">
        <v>9</v>
      </c>
      <c r="J809" s="1">
        <v>9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4</v>
      </c>
      <c r="Q809" s="1">
        <v>0</v>
      </c>
      <c r="S809" s="1" t="s">
        <v>1028</v>
      </c>
      <c r="T809" s="1" t="s">
        <v>825</v>
      </c>
      <c r="U809" s="1">
        <v>3</v>
      </c>
      <c r="V809" s="1">
        <v>0</v>
      </c>
      <c r="W809" s="1">
        <v>0</v>
      </c>
      <c r="X809" s="1">
        <v>0</v>
      </c>
      <c r="Y809" s="1">
        <v>-2</v>
      </c>
      <c r="Z809" s="1">
        <v>0</v>
      </c>
      <c r="AA809" s="1">
        <v>2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2</v>
      </c>
      <c r="AI809" s="1">
        <v>0</v>
      </c>
      <c r="AK809" s="2" t="s">
        <v>1396</v>
      </c>
      <c r="AL809" s="1" t="s">
        <v>813</v>
      </c>
      <c r="AM809" s="1">
        <v>5</v>
      </c>
      <c r="AN809" s="1">
        <v>0</v>
      </c>
      <c r="AO809" s="1">
        <v>0</v>
      </c>
      <c r="AP809" s="1">
        <v>0</v>
      </c>
      <c r="AQ809" s="1">
        <v>0</v>
      </c>
      <c r="AR809" s="1">
        <v>2</v>
      </c>
      <c r="AS809" s="1">
        <v>1</v>
      </c>
      <c r="AT809" s="1">
        <v>1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3</v>
      </c>
      <c r="BA809" s="1">
        <v>0</v>
      </c>
      <c r="BC809" s="2" t="s">
        <v>529</v>
      </c>
      <c r="BD809" s="1" t="s">
        <v>821</v>
      </c>
      <c r="BE809" s="1">
        <v>1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3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2</v>
      </c>
      <c r="BS809" s="1">
        <v>0</v>
      </c>
      <c r="BU809" s="2" t="s">
        <v>1104</v>
      </c>
      <c r="BV809" s="1" t="s">
        <v>823</v>
      </c>
      <c r="BW809" s="1">
        <v>2</v>
      </c>
      <c r="BX809" s="1">
        <v>0</v>
      </c>
      <c r="BY809" s="1">
        <v>0</v>
      </c>
      <c r="BZ809" s="1">
        <v>0</v>
      </c>
      <c r="CA809" s="1">
        <v>2</v>
      </c>
      <c r="CB809" s="1">
        <v>2</v>
      </c>
      <c r="CC809" s="1">
        <v>1</v>
      </c>
      <c r="CD809" s="1">
        <v>1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1</v>
      </c>
      <c r="CK809" s="1">
        <v>0</v>
      </c>
      <c r="CL809" s="1" t="s">
        <v>797</v>
      </c>
      <c r="CM809" s="1" t="s">
        <v>1380</v>
      </c>
      <c r="CN809" s="1" t="s">
        <v>823</v>
      </c>
      <c r="CO809" s="1">
        <v>2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2</v>
      </c>
      <c r="CV809" s="1">
        <v>0</v>
      </c>
      <c r="CW809" s="1">
        <v>0</v>
      </c>
      <c r="CX809" s="1">
        <v>0</v>
      </c>
      <c r="CY809" s="1">
        <v>0</v>
      </c>
      <c r="CZ809" s="1">
        <v>0</v>
      </c>
      <c r="DA809" s="1">
        <v>0</v>
      </c>
      <c r="DB809" s="1">
        <v>2</v>
      </c>
      <c r="DC809" s="1">
        <v>0</v>
      </c>
      <c r="DE809" s="2"/>
      <c r="DF809" s="1" t="s">
        <v>1380</v>
      </c>
      <c r="DG809" s="1">
        <v>2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2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2</v>
      </c>
      <c r="DU809" s="1">
        <v>0</v>
      </c>
    </row>
    <row r="810" spans="1:125" x14ac:dyDescent="0.2">
      <c r="A810" s="2" t="s">
        <v>470</v>
      </c>
      <c r="B810" s="1" t="s">
        <v>811</v>
      </c>
      <c r="C810" s="1">
        <v>4</v>
      </c>
      <c r="D810" s="1">
        <v>0</v>
      </c>
      <c r="E810" s="1">
        <v>0</v>
      </c>
      <c r="F810" s="1">
        <v>0</v>
      </c>
      <c r="G810" s="1">
        <v>-3</v>
      </c>
      <c r="H810" s="1">
        <v>0</v>
      </c>
      <c r="I810" s="1">
        <v>4</v>
      </c>
      <c r="J810" s="1">
        <v>1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3</v>
      </c>
      <c r="Q810" s="1">
        <v>0</v>
      </c>
      <c r="S810" s="1" t="s">
        <v>1418</v>
      </c>
      <c r="T810" s="1" t="s">
        <v>825</v>
      </c>
      <c r="U810" s="1">
        <v>3</v>
      </c>
      <c r="V810" s="1">
        <v>0</v>
      </c>
      <c r="W810" s="1">
        <v>0</v>
      </c>
      <c r="X810" s="1">
        <v>0</v>
      </c>
      <c r="Y810" s="1">
        <v>-1</v>
      </c>
      <c r="Z810" s="1">
        <v>0</v>
      </c>
      <c r="AA810" s="1">
        <v>8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 t="s">
        <v>1231</v>
      </c>
      <c r="AK810" s="2" t="s">
        <v>1419</v>
      </c>
      <c r="AL810" s="1" t="s">
        <v>794</v>
      </c>
      <c r="AM810" s="1">
        <v>2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1</v>
      </c>
      <c r="AT810" s="1">
        <v>2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2</v>
      </c>
      <c r="BA810" s="1">
        <v>0</v>
      </c>
      <c r="BC810" s="2" t="s">
        <v>217</v>
      </c>
      <c r="BD810" s="1" t="s">
        <v>798</v>
      </c>
      <c r="BE810" s="1">
        <v>7</v>
      </c>
      <c r="BF810" s="1">
        <v>0</v>
      </c>
      <c r="BG810" s="1">
        <v>0</v>
      </c>
      <c r="BH810" s="1">
        <v>0</v>
      </c>
      <c r="BI810" s="1">
        <v>-4</v>
      </c>
      <c r="BJ810" s="1">
        <v>0</v>
      </c>
      <c r="BK810" s="1">
        <v>14</v>
      </c>
      <c r="BL810" s="1">
        <v>4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5</v>
      </c>
      <c r="BS810" s="1">
        <v>0</v>
      </c>
      <c r="BU810" s="2" t="s">
        <v>1380</v>
      </c>
      <c r="BV810" s="1" t="s">
        <v>823</v>
      </c>
      <c r="BW810" s="1">
        <v>6</v>
      </c>
      <c r="BX810" s="1">
        <v>0</v>
      </c>
      <c r="BY810" s="1">
        <v>0</v>
      </c>
      <c r="BZ810" s="1">
        <v>0</v>
      </c>
      <c r="CA810" s="1">
        <v>-3</v>
      </c>
      <c r="CB810" s="1">
        <v>0</v>
      </c>
      <c r="CC810" s="1">
        <v>8</v>
      </c>
      <c r="CD810" s="1">
        <v>1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4</v>
      </c>
      <c r="CK810" s="1">
        <v>0</v>
      </c>
      <c r="CL810" s="1" t="s">
        <v>797</v>
      </c>
      <c r="CM810" s="1" t="s">
        <v>1716</v>
      </c>
      <c r="CN810" s="1" t="s">
        <v>805</v>
      </c>
      <c r="CO810" s="1">
        <v>5</v>
      </c>
      <c r="CP810" s="1">
        <v>0</v>
      </c>
      <c r="CQ810" s="1">
        <v>0</v>
      </c>
      <c r="CR810" s="1">
        <v>0</v>
      </c>
      <c r="CS810" s="1">
        <v>-1</v>
      </c>
      <c r="CT810" s="1">
        <v>2</v>
      </c>
      <c r="CU810" s="1">
        <v>11</v>
      </c>
      <c r="CV810" s="1">
        <v>2</v>
      </c>
      <c r="CW810" s="1">
        <v>0</v>
      </c>
      <c r="CX810" s="1">
        <v>0</v>
      </c>
      <c r="CY810" s="1">
        <v>0</v>
      </c>
      <c r="CZ810" s="1">
        <v>0</v>
      </c>
      <c r="DA810" s="1">
        <v>0</v>
      </c>
      <c r="DB810" s="1">
        <v>8</v>
      </c>
      <c r="DC810" s="1">
        <v>0</v>
      </c>
      <c r="DE810" s="2"/>
      <c r="DF810" s="1" t="s">
        <v>1716</v>
      </c>
      <c r="DG810" s="1">
        <v>5</v>
      </c>
      <c r="DH810" s="1">
        <v>0</v>
      </c>
      <c r="DI810" s="1">
        <v>0</v>
      </c>
      <c r="DJ810" s="1">
        <v>0</v>
      </c>
      <c r="DK810" s="1">
        <v>-1</v>
      </c>
      <c r="DL810" s="1">
        <v>2</v>
      </c>
      <c r="DM810" s="1">
        <v>11</v>
      </c>
      <c r="DN810" s="1">
        <v>2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8</v>
      </c>
      <c r="DU810" s="1">
        <v>0</v>
      </c>
    </row>
    <row r="811" spans="1:125" x14ac:dyDescent="0.2">
      <c r="A811" s="2" t="s">
        <v>1420</v>
      </c>
      <c r="B811" s="1" t="s">
        <v>800</v>
      </c>
      <c r="C811" s="1">
        <v>1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1</v>
      </c>
      <c r="J811" s="1">
        <v>1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 t="s">
        <v>1231</v>
      </c>
      <c r="S811" s="1" t="s">
        <v>174</v>
      </c>
      <c r="T811" s="1" t="s">
        <v>798</v>
      </c>
      <c r="U811" s="1">
        <v>26</v>
      </c>
      <c r="V811" s="1">
        <v>0</v>
      </c>
      <c r="W811" s="1">
        <v>0</v>
      </c>
      <c r="X811" s="1">
        <v>0</v>
      </c>
      <c r="Y811" s="1">
        <v>-3</v>
      </c>
      <c r="Z811" s="1">
        <v>4</v>
      </c>
      <c r="AA811" s="1">
        <v>18</v>
      </c>
      <c r="AB811" s="1">
        <v>10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23</v>
      </c>
      <c r="AI811" s="1">
        <v>0</v>
      </c>
      <c r="AK811" s="2" t="s">
        <v>1187</v>
      </c>
      <c r="AL811" s="1" t="s">
        <v>806</v>
      </c>
      <c r="AM811" s="1">
        <v>5</v>
      </c>
      <c r="AN811" s="1">
        <v>0</v>
      </c>
      <c r="AO811" s="1">
        <v>0</v>
      </c>
      <c r="AP811" s="1">
        <v>0</v>
      </c>
      <c r="AQ811" s="1">
        <v>0</v>
      </c>
      <c r="AR811" s="1">
        <v>4</v>
      </c>
      <c r="AS811" s="1">
        <v>1</v>
      </c>
      <c r="AT811" s="1">
        <v>2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7</v>
      </c>
      <c r="BA811" s="1">
        <v>0</v>
      </c>
      <c r="BC811" s="2" t="s">
        <v>300</v>
      </c>
      <c r="BD811" s="1" t="s">
        <v>820</v>
      </c>
      <c r="BE811" s="1">
        <v>4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1</v>
      </c>
      <c r="BL811" s="1">
        <v>2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4</v>
      </c>
      <c r="BS811" s="1">
        <v>0</v>
      </c>
      <c r="BU811" s="2" t="s">
        <v>1421</v>
      </c>
      <c r="BV811" s="1" t="s">
        <v>799</v>
      </c>
      <c r="BW811" s="1">
        <v>3</v>
      </c>
      <c r="BX811" s="1">
        <v>0</v>
      </c>
      <c r="BY811" s="1">
        <v>0</v>
      </c>
      <c r="BZ811" s="1">
        <v>0</v>
      </c>
      <c r="CA811" s="1">
        <v>-1</v>
      </c>
      <c r="CB811" s="1">
        <v>0</v>
      </c>
      <c r="CC811" s="1">
        <v>1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2</v>
      </c>
      <c r="CK811" s="1">
        <v>0</v>
      </c>
      <c r="CL811" s="1" t="s">
        <v>797</v>
      </c>
      <c r="CM811" s="1" t="s">
        <v>1717</v>
      </c>
      <c r="CN811" s="1" t="s">
        <v>808</v>
      </c>
      <c r="CO811" s="1">
        <v>6</v>
      </c>
      <c r="CP811" s="1">
        <v>0</v>
      </c>
      <c r="CQ811" s="1">
        <v>0</v>
      </c>
      <c r="CR811" s="1">
        <v>0</v>
      </c>
      <c r="CS811" s="1">
        <v>-5</v>
      </c>
      <c r="CT811" s="1">
        <v>4</v>
      </c>
      <c r="CU811" s="1">
        <v>25</v>
      </c>
      <c r="CV811" s="1">
        <v>7</v>
      </c>
      <c r="CW811" s="1">
        <v>0</v>
      </c>
      <c r="CX811" s="1">
        <v>0</v>
      </c>
      <c r="CY811" s="1">
        <v>0</v>
      </c>
      <c r="CZ811" s="1">
        <v>0</v>
      </c>
      <c r="DA811" s="1">
        <v>0</v>
      </c>
      <c r="DB811" s="1">
        <v>3</v>
      </c>
      <c r="DC811" s="1">
        <v>0</v>
      </c>
      <c r="DE811" s="2"/>
      <c r="DF811" s="1" t="s">
        <v>1717</v>
      </c>
      <c r="DG811" s="1">
        <v>6</v>
      </c>
      <c r="DH811" s="1">
        <v>0</v>
      </c>
      <c r="DI811" s="1">
        <v>0</v>
      </c>
      <c r="DJ811" s="1">
        <v>0</v>
      </c>
      <c r="DK811" s="1">
        <v>-5</v>
      </c>
      <c r="DL811" s="1">
        <v>4</v>
      </c>
      <c r="DM811" s="1">
        <v>25</v>
      </c>
      <c r="DN811" s="1">
        <v>7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3</v>
      </c>
      <c r="DU811" s="1">
        <v>0</v>
      </c>
    </row>
    <row r="812" spans="1:125" x14ac:dyDescent="0.2">
      <c r="A812" s="2" t="s">
        <v>1422</v>
      </c>
      <c r="B812" s="1" t="s">
        <v>818</v>
      </c>
      <c r="C812" s="1">
        <v>2</v>
      </c>
      <c r="D812" s="1">
        <v>0</v>
      </c>
      <c r="E812" s="1">
        <v>0</v>
      </c>
      <c r="F812" s="1">
        <v>0</v>
      </c>
      <c r="G812" s="1">
        <v>-2</v>
      </c>
      <c r="H812" s="1">
        <v>0</v>
      </c>
      <c r="I812" s="1">
        <v>2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1</v>
      </c>
      <c r="Q812" s="1">
        <v>0</v>
      </c>
      <c r="S812" s="1" t="s">
        <v>1423</v>
      </c>
      <c r="T812" s="1" t="s">
        <v>819</v>
      </c>
      <c r="U812" s="1">
        <v>2</v>
      </c>
      <c r="V812" s="1">
        <v>0</v>
      </c>
      <c r="W812" s="1">
        <v>0</v>
      </c>
      <c r="X812" s="1">
        <v>0</v>
      </c>
      <c r="Y812" s="1">
        <v>-1</v>
      </c>
      <c r="Z812" s="1">
        <v>0</v>
      </c>
      <c r="AA812" s="1">
        <v>10</v>
      </c>
      <c r="AB812" s="1">
        <v>3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1</v>
      </c>
      <c r="AI812" s="1">
        <v>0</v>
      </c>
      <c r="AK812" s="2" t="s">
        <v>1229</v>
      </c>
      <c r="AL812" s="1" t="s">
        <v>813</v>
      </c>
      <c r="AM812" s="1">
        <v>9</v>
      </c>
      <c r="AN812" s="1">
        <v>0</v>
      </c>
      <c r="AO812" s="1">
        <v>0</v>
      </c>
      <c r="AP812" s="1">
        <v>0</v>
      </c>
      <c r="AQ812" s="1">
        <v>0</v>
      </c>
      <c r="AR812" s="1">
        <v>2</v>
      </c>
      <c r="AS812" s="1">
        <v>2</v>
      </c>
      <c r="AT812" s="1">
        <v>17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6</v>
      </c>
      <c r="BA812" s="1">
        <v>0</v>
      </c>
      <c r="BC812" s="2" t="s">
        <v>1320</v>
      </c>
      <c r="BD812" s="1" t="s">
        <v>800</v>
      </c>
      <c r="BE812" s="1">
        <v>1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 t="s">
        <v>1231</v>
      </c>
      <c r="BU812" s="2" t="s">
        <v>1303</v>
      </c>
      <c r="BV812" s="1" t="s">
        <v>802</v>
      </c>
      <c r="BW812" s="1">
        <v>9</v>
      </c>
      <c r="BX812" s="1">
        <v>0</v>
      </c>
      <c r="BY812" s="1">
        <v>0</v>
      </c>
      <c r="BZ812" s="1">
        <v>0</v>
      </c>
      <c r="CA812" s="1">
        <v>1</v>
      </c>
      <c r="CB812" s="1">
        <v>7</v>
      </c>
      <c r="CC812" s="1">
        <v>11</v>
      </c>
      <c r="CD812" s="1">
        <v>4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9</v>
      </c>
      <c r="CK812" s="1">
        <v>0</v>
      </c>
      <c r="CL812" s="1" t="s">
        <v>797</v>
      </c>
      <c r="CM812" s="1" t="s">
        <v>1718</v>
      </c>
      <c r="CN812" s="1" t="s">
        <v>804</v>
      </c>
      <c r="CO812" s="1">
        <v>1</v>
      </c>
      <c r="CP812" s="1">
        <v>0</v>
      </c>
      <c r="CQ812" s="1">
        <v>0</v>
      </c>
      <c r="CR812" s="1">
        <v>0</v>
      </c>
      <c r="CS812" s="1">
        <v>1</v>
      </c>
      <c r="CT812" s="1">
        <v>0</v>
      </c>
      <c r="CU812" s="1">
        <v>1</v>
      </c>
      <c r="CV812" s="1">
        <v>3</v>
      </c>
      <c r="CW812" s="1">
        <v>0</v>
      </c>
      <c r="CX812" s="1">
        <v>0</v>
      </c>
      <c r="CY812" s="1">
        <v>0</v>
      </c>
      <c r="CZ812" s="1">
        <v>0</v>
      </c>
      <c r="DA812" s="1">
        <v>0</v>
      </c>
      <c r="DB812" s="1">
        <v>0</v>
      </c>
      <c r="DC812" s="1" t="s">
        <v>1231</v>
      </c>
      <c r="DE812" s="2"/>
      <c r="DF812" s="1" t="s">
        <v>1718</v>
      </c>
      <c r="DG812" s="1">
        <v>1</v>
      </c>
      <c r="DH812" s="1">
        <v>0</v>
      </c>
      <c r="DI812" s="1">
        <v>0</v>
      </c>
      <c r="DJ812" s="1">
        <v>0</v>
      </c>
      <c r="DK812" s="1">
        <v>1</v>
      </c>
      <c r="DL812" s="1">
        <v>0</v>
      </c>
      <c r="DM812" s="1">
        <v>1</v>
      </c>
      <c r="DN812" s="1">
        <v>3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 t="s">
        <v>1231</v>
      </c>
    </row>
    <row r="813" spans="1:125" x14ac:dyDescent="0.2">
      <c r="A813" s="2" t="s">
        <v>1057</v>
      </c>
      <c r="B813" s="1" t="s">
        <v>806</v>
      </c>
      <c r="C813" s="1">
        <v>2</v>
      </c>
      <c r="D813" s="1">
        <v>0</v>
      </c>
      <c r="E813" s="1">
        <v>0</v>
      </c>
      <c r="F813" s="1">
        <v>0</v>
      </c>
      <c r="G813" s="1">
        <v>-4</v>
      </c>
      <c r="H813" s="1">
        <v>0</v>
      </c>
      <c r="I813" s="1">
        <v>2</v>
      </c>
      <c r="J813" s="1">
        <v>3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4</v>
      </c>
      <c r="Q813" s="1">
        <v>0</v>
      </c>
      <c r="S813" s="1" t="s">
        <v>1093</v>
      </c>
      <c r="T813" s="1" t="s">
        <v>808</v>
      </c>
      <c r="U813" s="1">
        <v>4</v>
      </c>
      <c r="V813" s="1">
        <v>0</v>
      </c>
      <c r="W813" s="1">
        <v>0</v>
      </c>
      <c r="X813" s="1">
        <v>0</v>
      </c>
      <c r="Y813" s="1">
        <v>-2</v>
      </c>
      <c r="Z813" s="1">
        <v>2</v>
      </c>
      <c r="AA813" s="1">
        <v>4</v>
      </c>
      <c r="AB813" s="1">
        <v>1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1</v>
      </c>
      <c r="AI813" s="1">
        <v>0</v>
      </c>
      <c r="AK813" s="2" t="s">
        <v>1331</v>
      </c>
      <c r="AL813" s="1" t="s">
        <v>814</v>
      </c>
      <c r="AM813" s="1">
        <v>2</v>
      </c>
      <c r="AN813" s="1">
        <v>0</v>
      </c>
      <c r="AO813" s="1">
        <v>0</v>
      </c>
      <c r="AP813" s="1">
        <v>0</v>
      </c>
      <c r="AQ813" s="1">
        <v>-1</v>
      </c>
      <c r="AR813" s="1">
        <v>2</v>
      </c>
      <c r="AS813" s="1">
        <v>4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1</v>
      </c>
      <c r="BA813" s="1">
        <v>0</v>
      </c>
      <c r="BC813" s="2" t="s">
        <v>306</v>
      </c>
      <c r="BD813" s="1" t="s">
        <v>829</v>
      </c>
      <c r="BE813" s="1">
        <v>1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1</v>
      </c>
      <c r="BL813" s="1">
        <v>1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2</v>
      </c>
      <c r="BS813" s="1">
        <v>0</v>
      </c>
      <c r="BU813" s="2" t="s">
        <v>510</v>
      </c>
      <c r="BV813" s="1" t="s">
        <v>815</v>
      </c>
      <c r="BW813" s="1">
        <v>1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2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 t="s">
        <v>1231</v>
      </c>
      <c r="CL813" s="1" t="s">
        <v>797</v>
      </c>
      <c r="CM813" s="1" t="s">
        <v>371</v>
      </c>
      <c r="CN813" s="1" t="s">
        <v>829</v>
      </c>
      <c r="CO813" s="1">
        <v>6</v>
      </c>
      <c r="CP813" s="1">
        <v>0</v>
      </c>
      <c r="CQ813" s="1">
        <v>0</v>
      </c>
      <c r="CR813" s="1">
        <v>0</v>
      </c>
      <c r="CS813" s="1">
        <v>-3</v>
      </c>
      <c r="CT813" s="1">
        <v>0</v>
      </c>
      <c r="CU813" s="1">
        <v>5</v>
      </c>
      <c r="CV813" s="1">
        <v>3</v>
      </c>
      <c r="CW813" s="1">
        <v>0</v>
      </c>
      <c r="CX813" s="1">
        <v>0</v>
      </c>
      <c r="CY813" s="1">
        <v>0</v>
      </c>
      <c r="CZ813" s="1">
        <v>0</v>
      </c>
      <c r="DA813" s="1">
        <v>0</v>
      </c>
      <c r="DB813" s="1">
        <v>8</v>
      </c>
      <c r="DC813" s="1">
        <v>0</v>
      </c>
      <c r="DE813" s="2"/>
      <c r="DF813" s="1" t="s">
        <v>371</v>
      </c>
      <c r="DG813" s="1">
        <v>6</v>
      </c>
      <c r="DH813" s="1">
        <v>0</v>
      </c>
      <c r="DI813" s="1">
        <v>0</v>
      </c>
      <c r="DJ813" s="1">
        <v>0</v>
      </c>
      <c r="DK813" s="1">
        <v>-3</v>
      </c>
      <c r="DL813" s="1">
        <v>0</v>
      </c>
      <c r="DM813" s="1">
        <v>5</v>
      </c>
      <c r="DN813" s="1">
        <v>3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8</v>
      </c>
      <c r="DU813" s="1">
        <v>0</v>
      </c>
    </row>
    <row r="814" spans="1:125" x14ac:dyDescent="0.2">
      <c r="A814" s="2" t="s">
        <v>1424</v>
      </c>
      <c r="B814" s="1" t="s">
        <v>809</v>
      </c>
      <c r="C814" s="1">
        <v>6</v>
      </c>
      <c r="D814" s="1">
        <v>0</v>
      </c>
      <c r="E814" s="1">
        <v>0</v>
      </c>
      <c r="F814" s="1">
        <v>0</v>
      </c>
      <c r="G814" s="1">
        <v>-1</v>
      </c>
      <c r="H814" s="1">
        <v>0</v>
      </c>
      <c r="I814" s="1">
        <v>3</v>
      </c>
      <c r="J814" s="1">
        <v>1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5</v>
      </c>
      <c r="Q814" s="1">
        <v>0</v>
      </c>
      <c r="S814" s="1" t="s">
        <v>1339</v>
      </c>
      <c r="T814" s="1" t="s">
        <v>819</v>
      </c>
      <c r="U814" s="1">
        <v>1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1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 t="s">
        <v>1231</v>
      </c>
      <c r="AK814" s="2" t="s">
        <v>423</v>
      </c>
      <c r="AL814" s="1" t="s">
        <v>804</v>
      </c>
      <c r="AM814" s="1">
        <v>18</v>
      </c>
      <c r="AN814" s="1">
        <v>0</v>
      </c>
      <c r="AO814" s="1">
        <v>0</v>
      </c>
      <c r="AP814" s="1">
        <v>0</v>
      </c>
      <c r="AQ814" s="1">
        <v>-5</v>
      </c>
      <c r="AR814" s="1">
        <v>7</v>
      </c>
      <c r="AS814" s="1">
        <v>28</v>
      </c>
      <c r="AT814" s="1">
        <v>5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6</v>
      </c>
      <c r="BA814" s="1">
        <v>0</v>
      </c>
      <c r="BC814" s="2" t="s">
        <v>1141</v>
      </c>
      <c r="BD814" s="1" t="s">
        <v>823</v>
      </c>
      <c r="BE814" s="1">
        <v>2</v>
      </c>
      <c r="BF814" s="1">
        <v>0</v>
      </c>
      <c r="BG814" s="1">
        <v>0</v>
      </c>
      <c r="BH814" s="1">
        <v>0</v>
      </c>
      <c r="BI814" s="1">
        <v>-1</v>
      </c>
      <c r="BJ814" s="1">
        <v>0</v>
      </c>
      <c r="BK814" s="1">
        <v>5</v>
      </c>
      <c r="BL814" s="1">
        <v>3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 t="s">
        <v>1231</v>
      </c>
      <c r="BU814" s="2" t="s">
        <v>509</v>
      </c>
      <c r="BV814" s="1" t="s">
        <v>805</v>
      </c>
      <c r="BW814" s="1">
        <v>6</v>
      </c>
      <c r="BX814" s="1">
        <v>0</v>
      </c>
      <c r="BY814" s="1">
        <v>0</v>
      </c>
      <c r="BZ814" s="1">
        <v>0</v>
      </c>
      <c r="CA814" s="1">
        <v>-1</v>
      </c>
      <c r="CB814" s="1">
        <v>10</v>
      </c>
      <c r="CC814" s="1">
        <v>5</v>
      </c>
      <c r="CD814" s="1">
        <v>1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3</v>
      </c>
      <c r="CK814" s="1">
        <v>0</v>
      </c>
      <c r="CL814" s="1" t="s">
        <v>797</v>
      </c>
      <c r="CM814" s="1" t="s">
        <v>1719</v>
      </c>
      <c r="CN814" s="1" t="s">
        <v>809</v>
      </c>
      <c r="CO814" s="1">
        <v>1</v>
      </c>
      <c r="CP814" s="1">
        <v>0</v>
      </c>
      <c r="CQ814" s="1">
        <v>0</v>
      </c>
      <c r="CR814" s="1">
        <v>0</v>
      </c>
      <c r="CS814" s="1">
        <v>-1</v>
      </c>
      <c r="CT814" s="1">
        <v>0</v>
      </c>
      <c r="CU814" s="1">
        <v>2</v>
      </c>
      <c r="CV814" s="1">
        <v>0</v>
      </c>
      <c r="CW814" s="1">
        <v>0</v>
      </c>
      <c r="CX814" s="1">
        <v>0</v>
      </c>
      <c r="CY814" s="1">
        <v>0</v>
      </c>
      <c r="CZ814" s="1">
        <v>0</v>
      </c>
      <c r="DA814" s="1">
        <v>0</v>
      </c>
      <c r="DB814" s="1">
        <v>1</v>
      </c>
      <c r="DC814" s="1">
        <v>0</v>
      </c>
      <c r="DE814" s="2"/>
      <c r="DF814" s="1" t="s">
        <v>1719</v>
      </c>
      <c r="DG814" s="1">
        <v>1</v>
      </c>
      <c r="DH814" s="1">
        <v>0</v>
      </c>
      <c r="DI814" s="1">
        <v>0</v>
      </c>
      <c r="DJ814" s="1">
        <v>0</v>
      </c>
      <c r="DK814" s="1">
        <v>-1</v>
      </c>
      <c r="DL814" s="1">
        <v>0</v>
      </c>
      <c r="DM814" s="1">
        <v>2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1</v>
      </c>
      <c r="DU814" s="1">
        <v>0</v>
      </c>
    </row>
    <row r="815" spans="1:125" x14ac:dyDescent="0.2">
      <c r="A815" s="2" t="s">
        <v>1380</v>
      </c>
      <c r="B815" s="1" t="s">
        <v>795</v>
      </c>
      <c r="C815" s="1">
        <v>3</v>
      </c>
      <c r="D815" s="1">
        <v>0</v>
      </c>
      <c r="E815" s="1">
        <v>0</v>
      </c>
      <c r="F815" s="1">
        <v>0</v>
      </c>
      <c r="G815" s="1">
        <v>0</v>
      </c>
      <c r="H815" s="1">
        <v>5</v>
      </c>
      <c r="I815" s="1">
        <v>3</v>
      </c>
      <c r="J815" s="1">
        <v>1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5</v>
      </c>
      <c r="Q815" s="1">
        <v>0</v>
      </c>
      <c r="S815" s="1" t="s">
        <v>1161</v>
      </c>
      <c r="T815" s="1" t="s">
        <v>807</v>
      </c>
      <c r="U815" s="1">
        <v>2</v>
      </c>
      <c r="V815" s="1">
        <v>0</v>
      </c>
      <c r="W815" s="1">
        <v>0</v>
      </c>
      <c r="X815" s="1">
        <v>0</v>
      </c>
      <c r="Y815" s="1">
        <v>-1</v>
      </c>
      <c r="Z815" s="1">
        <v>2</v>
      </c>
      <c r="AA815" s="1">
        <v>1</v>
      </c>
      <c r="AB815" s="1">
        <v>3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1</v>
      </c>
      <c r="AI815" s="1">
        <v>0</v>
      </c>
      <c r="AK815" s="2" t="s">
        <v>1425</v>
      </c>
      <c r="AL815" s="1" t="s">
        <v>810</v>
      </c>
      <c r="AM815" s="1">
        <v>5</v>
      </c>
      <c r="AN815" s="1">
        <v>0</v>
      </c>
      <c r="AO815" s="1">
        <v>0</v>
      </c>
      <c r="AP815" s="1">
        <v>0</v>
      </c>
      <c r="AQ815" s="1">
        <v>-5</v>
      </c>
      <c r="AR815" s="1">
        <v>2</v>
      </c>
      <c r="AS815" s="1">
        <v>6</v>
      </c>
      <c r="AT815" s="1">
        <v>5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2</v>
      </c>
      <c r="BA815" s="1">
        <v>0</v>
      </c>
      <c r="BC815" s="2" t="s">
        <v>439</v>
      </c>
      <c r="BD815" s="1" t="s">
        <v>804</v>
      </c>
      <c r="BE815" s="1">
        <v>4</v>
      </c>
      <c r="BF815" s="1">
        <v>0</v>
      </c>
      <c r="BG815" s="1">
        <v>0</v>
      </c>
      <c r="BH815" s="1">
        <v>0</v>
      </c>
      <c r="BI815" s="1">
        <v>-1</v>
      </c>
      <c r="BJ815" s="1">
        <v>2</v>
      </c>
      <c r="BK815" s="1">
        <v>5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 t="s">
        <v>1231</v>
      </c>
      <c r="BU815" s="2" t="s">
        <v>1209</v>
      </c>
      <c r="BV815" s="1" t="s">
        <v>799</v>
      </c>
      <c r="BW815" s="1">
        <v>3</v>
      </c>
      <c r="BX815" s="1">
        <v>0</v>
      </c>
      <c r="BY815" s="1">
        <v>0</v>
      </c>
      <c r="BZ815" s="1">
        <v>0</v>
      </c>
      <c r="CA815" s="1">
        <v>-1</v>
      </c>
      <c r="CB815" s="1">
        <v>0</v>
      </c>
      <c r="CC815" s="1">
        <v>4</v>
      </c>
      <c r="CD815" s="1">
        <v>1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2</v>
      </c>
      <c r="CK815" s="1">
        <v>0</v>
      </c>
      <c r="CL815" s="1" t="s">
        <v>797</v>
      </c>
      <c r="CM815" s="1" t="s">
        <v>410</v>
      </c>
      <c r="CN815" s="1" t="s">
        <v>798</v>
      </c>
      <c r="CO815" s="1">
        <v>8</v>
      </c>
      <c r="CP815" s="1">
        <v>0</v>
      </c>
      <c r="CQ815" s="1">
        <v>0</v>
      </c>
      <c r="CR815" s="1">
        <v>0</v>
      </c>
      <c r="CS815" s="1">
        <v>-2</v>
      </c>
      <c r="CT815" s="1">
        <v>4</v>
      </c>
      <c r="CU815" s="1">
        <v>11</v>
      </c>
      <c r="CV815" s="1">
        <v>1</v>
      </c>
      <c r="CW815" s="1">
        <v>0</v>
      </c>
      <c r="CX815" s="1">
        <v>0</v>
      </c>
      <c r="CY815" s="1">
        <v>0</v>
      </c>
      <c r="CZ815" s="1">
        <v>0</v>
      </c>
      <c r="DA815" s="1">
        <v>0</v>
      </c>
      <c r="DB815" s="1">
        <v>10</v>
      </c>
      <c r="DC815" s="1">
        <v>0</v>
      </c>
      <c r="DE815" s="2"/>
      <c r="DF815" s="1" t="s">
        <v>410</v>
      </c>
      <c r="DG815" s="1">
        <v>8</v>
      </c>
      <c r="DH815" s="1">
        <v>0</v>
      </c>
      <c r="DI815" s="1">
        <v>0</v>
      </c>
      <c r="DJ815" s="1">
        <v>0</v>
      </c>
      <c r="DK815" s="1">
        <v>-2</v>
      </c>
      <c r="DL815" s="1">
        <v>4</v>
      </c>
      <c r="DM815" s="1">
        <v>11</v>
      </c>
      <c r="DN815" s="1">
        <v>1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10</v>
      </c>
      <c r="DU815" s="1">
        <v>0</v>
      </c>
    </row>
    <row r="816" spans="1:125" x14ac:dyDescent="0.2">
      <c r="A816" s="2" t="s">
        <v>125</v>
      </c>
      <c r="B816" s="1" t="s">
        <v>801</v>
      </c>
      <c r="C816" s="1">
        <v>1</v>
      </c>
      <c r="D816" s="1">
        <v>0</v>
      </c>
      <c r="E816" s="1">
        <v>0</v>
      </c>
      <c r="F816" s="1">
        <v>0</v>
      </c>
      <c r="G816" s="1">
        <v>-1</v>
      </c>
      <c r="H816" s="1">
        <v>0</v>
      </c>
      <c r="I816" s="1">
        <v>4</v>
      </c>
      <c r="J816" s="1">
        <v>1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 t="s">
        <v>1231</v>
      </c>
      <c r="S816" s="1" t="s">
        <v>1295</v>
      </c>
      <c r="T816" s="1" t="s">
        <v>809</v>
      </c>
      <c r="U816" s="1">
        <v>12</v>
      </c>
      <c r="V816" s="1">
        <v>0</v>
      </c>
      <c r="W816" s="1">
        <v>0</v>
      </c>
      <c r="X816" s="1">
        <v>0</v>
      </c>
      <c r="Y816" s="1">
        <v>-3</v>
      </c>
      <c r="Z816" s="1">
        <v>6</v>
      </c>
      <c r="AA816" s="1">
        <v>11</v>
      </c>
      <c r="AB816" s="1">
        <v>1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10</v>
      </c>
      <c r="AI816" s="1">
        <v>0</v>
      </c>
      <c r="AK816" s="2" t="s">
        <v>1426</v>
      </c>
      <c r="AL816" s="1" t="s">
        <v>815</v>
      </c>
      <c r="AM816" s="1">
        <v>3</v>
      </c>
      <c r="AN816" s="1">
        <v>0</v>
      </c>
      <c r="AO816" s="1">
        <v>0</v>
      </c>
      <c r="AP816" s="1">
        <v>0</v>
      </c>
      <c r="AQ816" s="1">
        <v>-2</v>
      </c>
      <c r="AR816" s="1">
        <v>2</v>
      </c>
      <c r="AS816" s="1">
        <v>1</v>
      </c>
      <c r="AT816" s="1">
        <v>5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 t="s">
        <v>1231</v>
      </c>
      <c r="BC816" s="2" t="s">
        <v>430</v>
      </c>
      <c r="BD816" s="1" t="s">
        <v>814</v>
      </c>
      <c r="BE816" s="1">
        <v>5</v>
      </c>
      <c r="BF816" s="1">
        <v>0</v>
      </c>
      <c r="BG816" s="1">
        <v>0</v>
      </c>
      <c r="BH816" s="1">
        <v>0</v>
      </c>
      <c r="BI816" s="1">
        <v>-1</v>
      </c>
      <c r="BJ816" s="1">
        <v>0</v>
      </c>
      <c r="BK816" s="1">
        <v>8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5</v>
      </c>
      <c r="BS816" s="1">
        <v>0</v>
      </c>
      <c r="BU816" s="2" t="s">
        <v>520</v>
      </c>
      <c r="BV816" s="1" t="s">
        <v>808</v>
      </c>
      <c r="BW816" s="1">
        <v>2</v>
      </c>
      <c r="BX816" s="1">
        <v>0</v>
      </c>
      <c r="BY816" s="1">
        <v>0</v>
      </c>
      <c r="BZ816" s="1">
        <v>0</v>
      </c>
      <c r="CA816" s="1">
        <v>-1</v>
      </c>
      <c r="CB816" s="1">
        <v>0</v>
      </c>
      <c r="CC816" s="1">
        <v>3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2</v>
      </c>
      <c r="CK816" s="1">
        <v>0</v>
      </c>
      <c r="CL816" s="1" t="s">
        <v>797</v>
      </c>
      <c r="CM816" s="1" t="s">
        <v>1720</v>
      </c>
      <c r="CN816" s="1" t="s">
        <v>809</v>
      </c>
      <c r="CO816" s="1">
        <v>2</v>
      </c>
      <c r="CP816" s="1">
        <v>0</v>
      </c>
      <c r="CQ816" s="1">
        <v>0</v>
      </c>
      <c r="CR816" s="1">
        <v>0</v>
      </c>
      <c r="CS816" s="1">
        <v>-2</v>
      </c>
      <c r="CT816" s="1">
        <v>0</v>
      </c>
      <c r="CU816" s="1">
        <v>5</v>
      </c>
      <c r="CV816" s="1">
        <v>0</v>
      </c>
      <c r="CW816" s="1">
        <v>0</v>
      </c>
      <c r="CX816" s="1">
        <v>0</v>
      </c>
      <c r="CY816" s="1">
        <v>0</v>
      </c>
      <c r="CZ816" s="1">
        <v>0</v>
      </c>
      <c r="DA816" s="1">
        <v>0</v>
      </c>
      <c r="DB816" s="1">
        <v>2</v>
      </c>
      <c r="DC816" s="1">
        <v>0</v>
      </c>
      <c r="DE816" s="2"/>
      <c r="DF816" s="1" t="s">
        <v>1720</v>
      </c>
      <c r="DG816" s="1">
        <v>2</v>
      </c>
      <c r="DH816" s="1">
        <v>0</v>
      </c>
      <c r="DI816" s="1">
        <v>0</v>
      </c>
      <c r="DJ816" s="1">
        <v>0</v>
      </c>
      <c r="DK816" s="1">
        <v>-2</v>
      </c>
      <c r="DL816" s="1">
        <v>0</v>
      </c>
      <c r="DM816" s="1">
        <v>5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2</v>
      </c>
      <c r="DU816" s="1">
        <v>0</v>
      </c>
    </row>
    <row r="817" spans="1:125" x14ac:dyDescent="0.2">
      <c r="A817" s="2" t="s">
        <v>93</v>
      </c>
      <c r="B817" s="1" t="s">
        <v>807</v>
      </c>
      <c r="C817" s="1">
        <v>1</v>
      </c>
      <c r="D817" s="1">
        <v>0</v>
      </c>
      <c r="E817" s="1">
        <v>0</v>
      </c>
      <c r="F817" s="1">
        <v>0</v>
      </c>
      <c r="G817" s="1">
        <v>-1</v>
      </c>
      <c r="H817" s="1">
        <v>0</v>
      </c>
      <c r="I817" s="1">
        <v>1</v>
      </c>
      <c r="J817" s="1">
        <v>1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 t="s">
        <v>1231</v>
      </c>
      <c r="S817" s="1" t="s">
        <v>1103</v>
      </c>
      <c r="T817" s="1" t="s">
        <v>798</v>
      </c>
      <c r="U817" s="1">
        <v>3</v>
      </c>
      <c r="V817" s="1">
        <v>0</v>
      </c>
      <c r="W817" s="1">
        <v>0</v>
      </c>
      <c r="X817" s="1">
        <v>0</v>
      </c>
      <c r="Y817" s="1">
        <v>-3</v>
      </c>
      <c r="Z817" s="1">
        <v>2</v>
      </c>
      <c r="AA817" s="1">
        <v>11</v>
      </c>
      <c r="AB817" s="1">
        <v>7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2</v>
      </c>
      <c r="AI817" s="1">
        <v>0</v>
      </c>
      <c r="AK817" s="2" t="s">
        <v>708</v>
      </c>
      <c r="AL817" s="1" t="s">
        <v>818</v>
      </c>
      <c r="AM817" s="1">
        <v>10</v>
      </c>
      <c r="AN817" s="1">
        <v>0</v>
      </c>
      <c r="AO817" s="1">
        <v>0</v>
      </c>
      <c r="AP817" s="1">
        <v>0</v>
      </c>
      <c r="AQ817" s="1">
        <v>-2</v>
      </c>
      <c r="AR817" s="1">
        <v>0</v>
      </c>
      <c r="AS817" s="1">
        <v>9</v>
      </c>
      <c r="AT817" s="1">
        <v>10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15</v>
      </c>
      <c r="BA817" s="1">
        <v>0</v>
      </c>
      <c r="BC817" s="2" t="s">
        <v>1226</v>
      </c>
      <c r="BD817" s="1" t="s">
        <v>825</v>
      </c>
      <c r="BE817" s="1">
        <v>6</v>
      </c>
      <c r="BF817" s="1">
        <v>0</v>
      </c>
      <c r="BG817" s="1">
        <v>0</v>
      </c>
      <c r="BH817" s="1">
        <v>0</v>
      </c>
      <c r="BI817" s="1">
        <v>-3</v>
      </c>
      <c r="BJ817" s="1">
        <v>9</v>
      </c>
      <c r="BK817" s="1">
        <v>12</v>
      </c>
      <c r="BL817" s="1">
        <v>10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5</v>
      </c>
      <c r="BS817" s="1">
        <v>0</v>
      </c>
      <c r="BU817" s="2" t="s">
        <v>513</v>
      </c>
      <c r="BV817" s="1" t="s">
        <v>798</v>
      </c>
      <c r="BW817" s="1">
        <v>2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6</v>
      </c>
      <c r="CD817" s="1">
        <v>1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1</v>
      </c>
      <c r="CK817" s="1">
        <v>0</v>
      </c>
      <c r="CL817" s="1" t="s">
        <v>797</v>
      </c>
      <c r="CM817" s="1" t="s">
        <v>1353</v>
      </c>
      <c r="CN817" s="1" t="s">
        <v>817</v>
      </c>
      <c r="CO817" s="1">
        <v>2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4</v>
      </c>
      <c r="CV817" s="1">
        <v>1</v>
      </c>
      <c r="CW817" s="1">
        <v>0</v>
      </c>
      <c r="CX817" s="1">
        <v>0</v>
      </c>
      <c r="CY817" s="1">
        <v>0</v>
      </c>
      <c r="CZ817" s="1">
        <v>0</v>
      </c>
      <c r="DA817" s="1">
        <v>0</v>
      </c>
      <c r="DB817" s="1">
        <v>2</v>
      </c>
      <c r="DC817" s="1">
        <v>0</v>
      </c>
      <c r="DE817" s="2"/>
      <c r="DF817" s="1" t="s">
        <v>1353</v>
      </c>
      <c r="DG817" s="1">
        <v>2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4</v>
      </c>
      <c r="DN817" s="1">
        <v>1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2</v>
      </c>
      <c r="DU817" s="1">
        <v>0</v>
      </c>
    </row>
    <row r="818" spans="1:125" x14ac:dyDescent="0.2">
      <c r="A818" s="2" t="s">
        <v>1427</v>
      </c>
      <c r="B818" s="1" t="s">
        <v>819</v>
      </c>
      <c r="C818" s="1">
        <v>7</v>
      </c>
      <c r="D818" s="1">
        <v>0</v>
      </c>
      <c r="E818" s="1">
        <v>0</v>
      </c>
      <c r="F818" s="1">
        <v>0</v>
      </c>
      <c r="G818" s="1">
        <v>-2</v>
      </c>
      <c r="H818" s="1">
        <v>0</v>
      </c>
      <c r="I818" s="1">
        <v>8</v>
      </c>
      <c r="J818" s="1">
        <v>7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5</v>
      </c>
      <c r="Q818" s="1">
        <v>0</v>
      </c>
      <c r="S818" s="1" t="s">
        <v>1422</v>
      </c>
      <c r="T818" s="1" t="s">
        <v>818</v>
      </c>
      <c r="U818" s="1">
        <v>9</v>
      </c>
      <c r="V818" s="1">
        <v>0</v>
      </c>
      <c r="W818" s="1">
        <v>0</v>
      </c>
      <c r="X818" s="1">
        <v>0</v>
      </c>
      <c r="Y818" s="1">
        <v>-1</v>
      </c>
      <c r="Z818" s="1">
        <v>2</v>
      </c>
      <c r="AA818" s="1">
        <v>9</v>
      </c>
      <c r="AB818" s="1">
        <v>4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8</v>
      </c>
      <c r="AI818" s="1">
        <v>0</v>
      </c>
      <c r="AK818" s="2" t="s">
        <v>1428</v>
      </c>
      <c r="AL818" s="1" t="s">
        <v>798</v>
      </c>
      <c r="AM818" s="1">
        <v>5</v>
      </c>
      <c r="AN818" s="1">
        <v>0</v>
      </c>
      <c r="AO818" s="1">
        <v>0</v>
      </c>
      <c r="AP818" s="1">
        <v>0</v>
      </c>
      <c r="AQ818" s="1">
        <v>0</v>
      </c>
      <c r="AR818" s="1">
        <v>5</v>
      </c>
      <c r="AS818" s="1">
        <v>7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 t="s">
        <v>1231</v>
      </c>
      <c r="BC818" s="2" t="s">
        <v>1429</v>
      </c>
      <c r="BD818" s="1" t="s">
        <v>829</v>
      </c>
      <c r="BE818" s="1">
        <v>5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12</v>
      </c>
      <c r="BL818" s="1">
        <v>4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5</v>
      </c>
      <c r="BS818" s="1">
        <v>0</v>
      </c>
      <c r="BU818" s="2" t="s">
        <v>511</v>
      </c>
      <c r="BV818" s="1" t="s">
        <v>805</v>
      </c>
      <c r="BW818" s="1">
        <v>3</v>
      </c>
      <c r="BX818" s="1">
        <v>0</v>
      </c>
      <c r="BY818" s="1">
        <v>0</v>
      </c>
      <c r="BZ818" s="1">
        <v>0</v>
      </c>
      <c r="CA818" s="1">
        <v>-1</v>
      </c>
      <c r="CB818" s="1">
        <v>0</v>
      </c>
      <c r="CC818" s="1">
        <v>9</v>
      </c>
      <c r="CD818" s="1">
        <v>1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2</v>
      </c>
      <c r="CK818" s="1">
        <v>0</v>
      </c>
      <c r="CL818" s="1" t="s">
        <v>797</v>
      </c>
      <c r="CM818" s="1" t="s">
        <v>1241</v>
      </c>
      <c r="CN818" s="1" t="s">
        <v>817</v>
      </c>
      <c r="CO818" s="1">
        <v>13</v>
      </c>
      <c r="CP818" s="1">
        <v>0</v>
      </c>
      <c r="CQ818" s="1">
        <v>0</v>
      </c>
      <c r="CR818" s="1">
        <v>0</v>
      </c>
      <c r="CS818" s="1">
        <v>-1</v>
      </c>
      <c r="CT818" s="1">
        <v>8</v>
      </c>
      <c r="CU818" s="1">
        <v>11</v>
      </c>
      <c r="CV818" s="1">
        <v>4</v>
      </c>
      <c r="CW818" s="1">
        <v>0</v>
      </c>
      <c r="CX818" s="1">
        <v>0</v>
      </c>
      <c r="CY818" s="1">
        <v>0</v>
      </c>
      <c r="CZ818" s="1">
        <v>0</v>
      </c>
      <c r="DA818" s="1">
        <v>0</v>
      </c>
      <c r="DB818" s="1">
        <v>9</v>
      </c>
      <c r="DC818" s="1">
        <v>0</v>
      </c>
      <c r="DE818" s="2"/>
      <c r="DF818" s="1" t="s">
        <v>1241</v>
      </c>
      <c r="DG818" s="1">
        <v>13</v>
      </c>
      <c r="DH818" s="1">
        <v>0</v>
      </c>
      <c r="DI818" s="1">
        <v>0</v>
      </c>
      <c r="DJ818" s="1">
        <v>0</v>
      </c>
      <c r="DK818" s="1">
        <v>-1</v>
      </c>
      <c r="DL818" s="1">
        <v>8</v>
      </c>
      <c r="DM818" s="1">
        <v>11</v>
      </c>
      <c r="DN818" s="1">
        <v>4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9</v>
      </c>
      <c r="DU818" s="1">
        <v>0</v>
      </c>
    </row>
    <row r="819" spans="1:125" x14ac:dyDescent="0.2">
      <c r="A819" s="2" t="s">
        <v>1430</v>
      </c>
      <c r="B819" s="1" t="s">
        <v>798</v>
      </c>
      <c r="C819" s="1">
        <v>3</v>
      </c>
      <c r="D819" s="1">
        <v>0</v>
      </c>
      <c r="E819" s="1">
        <v>0</v>
      </c>
      <c r="F819" s="1">
        <v>0</v>
      </c>
      <c r="G819" s="1">
        <v>1</v>
      </c>
      <c r="H819" s="1">
        <v>4</v>
      </c>
      <c r="I819" s="1">
        <v>3</v>
      </c>
      <c r="J819" s="1">
        <v>4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2</v>
      </c>
      <c r="Q819" s="1">
        <v>0</v>
      </c>
      <c r="S819" s="1" t="s">
        <v>1431</v>
      </c>
      <c r="T819" s="1" t="s">
        <v>810</v>
      </c>
      <c r="U819" s="1">
        <v>4</v>
      </c>
      <c r="V819" s="1">
        <v>0</v>
      </c>
      <c r="W819" s="1">
        <v>0</v>
      </c>
      <c r="X819" s="1">
        <v>0</v>
      </c>
      <c r="Y819" s="1">
        <v>-3</v>
      </c>
      <c r="Z819" s="1">
        <v>0</v>
      </c>
      <c r="AA819" s="1">
        <v>1</v>
      </c>
      <c r="AB819" s="1">
        <v>1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4</v>
      </c>
      <c r="AI819" s="1">
        <v>0</v>
      </c>
      <c r="AK819" s="2" t="s">
        <v>502</v>
      </c>
      <c r="AL819" s="1" t="s">
        <v>799</v>
      </c>
      <c r="AM819" s="1">
        <v>7</v>
      </c>
      <c r="AN819" s="1">
        <v>0</v>
      </c>
      <c r="AO819" s="1">
        <v>0</v>
      </c>
      <c r="AP819" s="1">
        <v>0</v>
      </c>
      <c r="AQ819" s="1">
        <v>-1</v>
      </c>
      <c r="AR819" s="1">
        <v>24</v>
      </c>
      <c r="AS819" s="1">
        <v>14</v>
      </c>
      <c r="AT819" s="1">
        <v>1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2</v>
      </c>
      <c r="BA819" s="1">
        <v>0</v>
      </c>
      <c r="BC819" s="2" t="s">
        <v>1432</v>
      </c>
      <c r="BD819" s="1" t="s">
        <v>818</v>
      </c>
      <c r="BE819" s="1">
        <v>6</v>
      </c>
      <c r="BF819" s="1">
        <v>0</v>
      </c>
      <c r="BG819" s="1">
        <v>0</v>
      </c>
      <c r="BH819" s="1">
        <v>0</v>
      </c>
      <c r="BI819" s="1">
        <v>-3</v>
      </c>
      <c r="BJ819" s="1">
        <v>4</v>
      </c>
      <c r="BK819" s="1">
        <v>4</v>
      </c>
      <c r="BL819" s="1">
        <v>1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6</v>
      </c>
      <c r="BS819" s="1">
        <v>0</v>
      </c>
      <c r="BU819" s="2" t="s">
        <v>1277</v>
      </c>
      <c r="BV819" s="1" t="s">
        <v>823</v>
      </c>
      <c r="BW819" s="1">
        <v>5</v>
      </c>
      <c r="BX819" s="1">
        <v>0</v>
      </c>
      <c r="BY819" s="1">
        <v>0</v>
      </c>
      <c r="BZ819" s="1">
        <v>0</v>
      </c>
      <c r="CA819" s="1">
        <v>0</v>
      </c>
      <c r="CB819" s="1">
        <v>2</v>
      </c>
      <c r="CC819" s="1">
        <v>3</v>
      </c>
      <c r="CD819" s="1">
        <v>7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4</v>
      </c>
      <c r="CK819" s="1">
        <v>0</v>
      </c>
      <c r="CL819" s="1" t="s">
        <v>797</v>
      </c>
      <c r="CM819" s="1" t="s">
        <v>1165</v>
      </c>
      <c r="CN819" s="1" t="s">
        <v>794</v>
      </c>
      <c r="CO819" s="1">
        <v>5</v>
      </c>
      <c r="CP819" s="1">
        <v>0</v>
      </c>
      <c r="CQ819" s="1">
        <v>0</v>
      </c>
      <c r="CR819" s="1">
        <v>0</v>
      </c>
      <c r="CS819" s="1">
        <v>-1</v>
      </c>
      <c r="CT819" s="1">
        <v>0</v>
      </c>
      <c r="CU819" s="1">
        <v>7</v>
      </c>
      <c r="CV819" s="1">
        <v>4</v>
      </c>
      <c r="CW819" s="1">
        <v>0</v>
      </c>
      <c r="CX819" s="1">
        <v>0</v>
      </c>
      <c r="CY819" s="1">
        <v>0</v>
      </c>
      <c r="CZ819" s="1">
        <v>0</v>
      </c>
      <c r="DA819" s="1">
        <v>0</v>
      </c>
      <c r="DB819" s="1">
        <v>7</v>
      </c>
      <c r="DC819" s="1">
        <v>0</v>
      </c>
      <c r="DE819" s="2"/>
      <c r="DF819" s="1" t="s">
        <v>1165</v>
      </c>
      <c r="DG819" s="1">
        <v>5</v>
      </c>
      <c r="DH819" s="1">
        <v>0</v>
      </c>
      <c r="DI819" s="1">
        <v>0</v>
      </c>
      <c r="DJ819" s="1">
        <v>0</v>
      </c>
      <c r="DK819" s="1">
        <v>-1</v>
      </c>
      <c r="DL819" s="1">
        <v>0</v>
      </c>
      <c r="DM819" s="1">
        <v>7</v>
      </c>
      <c r="DN819" s="1">
        <v>4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7</v>
      </c>
      <c r="DU819" s="1">
        <v>0</v>
      </c>
    </row>
    <row r="820" spans="1:125" x14ac:dyDescent="0.2">
      <c r="A820" s="2" t="s">
        <v>139</v>
      </c>
      <c r="B820" s="1" t="s">
        <v>801</v>
      </c>
      <c r="C820" s="1">
        <v>3</v>
      </c>
      <c r="D820" s="1">
        <v>0</v>
      </c>
      <c r="E820" s="1">
        <v>0</v>
      </c>
      <c r="F820" s="1">
        <v>0</v>
      </c>
      <c r="G820" s="1">
        <v>0</v>
      </c>
      <c r="H820" s="1">
        <v>7</v>
      </c>
      <c r="I820" s="1">
        <v>3</v>
      </c>
      <c r="J820" s="1">
        <v>1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 t="s">
        <v>1231</v>
      </c>
      <c r="S820" s="1" t="s">
        <v>463</v>
      </c>
      <c r="T820" s="1" t="s">
        <v>817</v>
      </c>
      <c r="U820" s="1">
        <v>14</v>
      </c>
      <c r="V820" s="1">
        <v>0</v>
      </c>
      <c r="W820" s="1">
        <v>0</v>
      </c>
      <c r="X820" s="1">
        <v>0</v>
      </c>
      <c r="Y820" s="1">
        <v>-4</v>
      </c>
      <c r="Z820" s="1">
        <v>0</v>
      </c>
      <c r="AA820" s="1">
        <v>8</v>
      </c>
      <c r="AB820" s="1">
        <v>7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20</v>
      </c>
      <c r="AI820" s="1">
        <v>0</v>
      </c>
      <c r="AK820" s="2" t="s">
        <v>995</v>
      </c>
      <c r="AL820" s="1" t="s">
        <v>813</v>
      </c>
      <c r="AM820" s="1">
        <v>3</v>
      </c>
      <c r="AN820" s="1">
        <v>0</v>
      </c>
      <c r="AO820" s="1">
        <v>0</v>
      </c>
      <c r="AP820" s="1">
        <v>0</v>
      </c>
      <c r="AQ820" s="1">
        <v>-3</v>
      </c>
      <c r="AR820" s="1">
        <v>0</v>
      </c>
      <c r="AS820" s="1">
        <v>3</v>
      </c>
      <c r="AT820" s="1">
        <v>4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6</v>
      </c>
      <c r="BA820" s="1">
        <v>0</v>
      </c>
      <c r="BC820" s="2" t="s">
        <v>1433</v>
      </c>
      <c r="BD820" s="1" t="s">
        <v>806</v>
      </c>
      <c r="BE820" s="1">
        <v>2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6</v>
      </c>
      <c r="BL820" s="1">
        <v>3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 t="s">
        <v>1231</v>
      </c>
      <c r="BU820" s="2" t="s">
        <v>525</v>
      </c>
      <c r="BV820" s="1" t="s">
        <v>821</v>
      </c>
      <c r="BW820" s="1">
        <v>2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3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1</v>
      </c>
      <c r="CK820" s="1">
        <v>0</v>
      </c>
      <c r="CL820" s="1" t="s">
        <v>797</v>
      </c>
      <c r="CM820" s="1" t="s">
        <v>931</v>
      </c>
      <c r="CN820" s="1" t="s">
        <v>1616</v>
      </c>
      <c r="CO820" s="1">
        <v>6</v>
      </c>
      <c r="CP820" s="1">
        <v>0</v>
      </c>
      <c r="CQ820" s="1">
        <v>0</v>
      </c>
      <c r="CR820" s="1">
        <v>0</v>
      </c>
      <c r="CS820" s="1">
        <v>-1</v>
      </c>
      <c r="CT820" s="1">
        <v>0</v>
      </c>
      <c r="CU820" s="1">
        <v>6</v>
      </c>
      <c r="CV820" s="1">
        <v>5</v>
      </c>
      <c r="CW820" s="1">
        <v>0</v>
      </c>
      <c r="CX820" s="1">
        <v>0</v>
      </c>
      <c r="CY820" s="1">
        <v>0</v>
      </c>
      <c r="CZ820" s="1">
        <v>0</v>
      </c>
      <c r="DA820" s="1">
        <v>0</v>
      </c>
      <c r="DB820" s="1">
        <v>2</v>
      </c>
      <c r="DC820" s="1">
        <v>0</v>
      </c>
      <c r="DE820" s="2"/>
      <c r="DF820" s="1" t="s">
        <v>931</v>
      </c>
      <c r="DG820" s="1">
        <v>6</v>
      </c>
      <c r="DH820" s="1">
        <v>0</v>
      </c>
      <c r="DI820" s="1">
        <v>0</v>
      </c>
      <c r="DJ820" s="1">
        <v>0</v>
      </c>
      <c r="DK820" s="1">
        <v>-1</v>
      </c>
      <c r="DL820" s="1">
        <v>0</v>
      </c>
      <c r="DM820" s="1">
        <v>6</v>
      </c>
      <c r="DN820" s="1">
        <v>5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2</v>
      </c>
      <c r="DU820" s="1">
        <v>0</v>
      </c>
    </row>
    <row r="821" spans="1:125" x14ac:dyDescent="0.2">
      <c r="A821" s="2" t="s">
        <v>1434</v>
      </c>
      <c r="B821" s="1" t="s">
        <v>829</v>
      </c>
      <c r="C821" s="1">
        <v>2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1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 t="s">
        <v>1231</v>
      </c>
      <c r="S821" s="1" t="s">
        <v>1042</v>
      </c>
      <c r="T821" s="1" t="s">
        <v>815</v>
      </c>
      <c r="U821" s="1">
        <v>2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2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1</v>
      </c>
      <c r="AI821" s="1">
        <v>0</v>
      </c>
      <c r="AK821" s="2" t="s">
        <v>1435</v>
      </c>
      <c r="AL821" s="1" t="s">
        <v>818</v>
      </c>
      <c r="AM821" s="1">
        <v>2</v>
      </c>
      <c r="AN821" s="1">
        <v>0</v>
      </c>
      <c r="AO821" s="1">
        <v>0</v>
      </c>
      <c r="AP821" s="1">
        <v>0</v>
      </c>
      <c r="AQ821" s="1">
        <v>0</v>
      </c>
      <c r="AR821" s="1">
        <v>2</v>
      </c>
      <c r="AS821" s="1">
        <v>2</v>
      </c>
      <c r="AT821" s="1">
        <v>1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1</v>
      </c>
      <c r="BA821" s="1">
        <v>0</v>
      </c>
      <c r="BC821" s="2" t="s">
        <v>1132</v>
      </c>
      <c r="BD821" s="1" t="s">
        <v>798</v>
      </c>
      <c r="BE821" s="1">
        <v>2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1</v>
      </c>
      <c r="BL821" s="1">
        <v>2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 t="s">
        <v>1231</v>
      </c>
      <c r="BU821" s="2" t="s">
        <v>1436</v>
      </c>
      <c r="BV821" s="1" t="s">
        <v>812</v>
      </c>
      <c r="BW821" s="1">
        <v>1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2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 t="s">
        <v>1231</v>
      </c>
      <c r="CL821" s="1" t="s">
        <v>797</v>
      </c>
      <c r="CM821" s="1" t="s">
        <v>1245</v>
      </c>
      <c r="CN821" s="1" t="s">
        <v>819</v>
      </c>
      <c r="CO821" s="1">
        <v>1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</v>
      </c>
      <c r="CV821" s="1">
        <v>1</v>
      </c>
      <c r="CW821" s="1">
        <v>0</v>
      </c>
      <c r="CX821" s="1">
        <v>0</v>
      </c>
      <c r="CY821" s="1">
        <v>0</v>
      </c>
      <c r="CZ821" s="1">
        <v>0</v>
      </c>
      <c r="DA821" s="1">
        <v>0</v>
      </c>
      <c r="DB821" s="1">
        <v>0</v>
      </c>
      <c r="DC821" s="1" t="s">
        <v>1231</v>
      </c>
      <c r="DE821" s="2"/>
      <c r="DF821" s="1" t="s">
        <v>1245</v>
      </c>
      <c r="DG821" s="1">
        <v>1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1</v>
      </c>
      <c r="DN821" s="1">
        <v>1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 t="s">
        <v>1231</v>
      </c>
    </row>
    <row r="822" spans="1:125" x14ac:dyDescent="0.2">
      <c r="A822" s="2" t="s">
        <v>1437</v>
      </c>
      <c r="B822" s="1" t="s">
        <v>799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 t="s">
        <v>1231</v>
      </c>
      <c r="J822" s="1" t="s">
        <v>1231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 t="s">
        <v>1231</v>
      </c>
      <c r="S822" s="1" t="s">
        <v>1434</v>
      </c>
      <c r="T822" s="1" t="s">
        <v>829</v>
      </c>
      <c r="U822" s="1">
        <v>2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2</v>
      </c>
      <c r="AB822" s="1">
        <v>1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1</v>
      </c>
      <c r="AI822" s="1">
        <v>0</v>
      </c>
      <c r="AK822" s="2" t="s">
        <v>1438</v>
      </c>
      <c r="AL822" s="1" t="s">
        <v>823</v>
      </c>
      <c r="AM822" s="1">
        <v>1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2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1</v>
      </c>
      <c r="BA822" s="1">
        <v>0</v>
      </c>
      <c r="BC822" s="2" t="s">
        <v>1355</v>
      </c>
      <c r="BD822" s="1" t="s">
        <v>829</v>
      </c>
      <c r="BE822" s="1">
        <v>6</v>
      </c>
      <c r="BF822" s="1">
        <v>0</v>
      </c>
      <c r="BG822" s="1">
        <v>0</v>
      </c>
      <c r="BH822" s="1">
        <v>0</v>
      </c>
      <c r="BI822" s="1">
        <v>-8</v>
      </c>
      <c r="BJ822" s="1">
        <v>25</v>
      </c>
      <c r="BK822" s="1">
        <v>10</v>
      </c>
      <c r="BL822" s="1">
        <v>4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5</v>
      </c>
      <c r="BS822" s="1">
        <v>0</v>
      </c>
      <c r="BU822" s="2" t="s">
        <v>631</v>
      </c>
      <c r="BV822" s="1" t="s">
        <v>807</v>
      </c>
      <c r="BW822" s="1">
        <v>18</v>
      </c>
      <c r="BX822" s="1">
        <v>0</v>
      </c>
      <c r="BY822" s="1">
        <v>0</v>
      </c>
      <c r="BZ822" s="1">
        <v>0</v>
      </c>
      <c r="CA822" s="1">
        <v>-5</v>
      </c>
      <c r="CB822" s="1">
        <v>9</v>
      </c>
      <c r="CC822" s="1">
        <v>36</v>
      </c>
      <c r="CD822" s="1">
        <v>9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2</v>
      </c>
      <c r="CK822" s="1">
        <v>0</v>
      </c>
      <c r="CL822" s="1" t="s">
        <v>797</v>
      </c>
      <c r="CM822" s="1" t="s">
        <v>1519</v>
      </c>
      <c r="CN822" s="1" t="s">
        <v>807</v>
      </c>
      <c r="CO822" s="1">
        <v>7</v>
      </c>
      <c r="CP822" s="1">
        <v>0</v>
      </c>
      <c r="CQ822" s="1">
        <v>0</v>
      </c>
      <c r="CR822" s="1">
        <v>0</v>
      </c>
      <c r="CS822" s="1">
        <v>1</v>
      </c>
      <c r="CT822" s="1">
        <v>6</v>
      </c>
      <c r="CU822" s="1">
        <v>16</v>
      </c>
      <c r="CV822" s="1">
        <v>7</v>
      </c>
      <c r="CW822" s="1">
        <v>0</v>
      </c>
      <c r="CX822" s="1">
        <v>0</v>
      </c>
      <c r="CY822" s="1">
        <v>0</v>
      </c>
      <c r="CZ822" s="1">
        <v>0</v>
      </c>
      <c r="DA822" s="1">
        <v>0</v>
      </c>
      <c r="DB822" s="1">
        <v>1</v>
      </c>
      <c r="DC822" s="1">
        <v>0</v>
      </c>
      <c r="DE822" s="2"/>
      <c r="DF822" s="1" t="s">
        <v>1519</v>
      </c>
      <c r="DG822" s="1">
        <v>7</v>
      </c>
      <c r="DH822" s="1">
        <v>0</v>
      </c>
      <c r="DI822" s="1">
        <v>0</v>
      </c>
      <c r="DJ822" s="1">
        <v>0</v>
      </c>
      <c r="DK822" s="1">
        <v>1</v>
      </c>
      <c r="DL822" s="1">
        <v>6</v>
      </c>
      <c r="DM822" s="1">
        <v>16</v>
      </c>
      <c r="DN822" s="1">
        <v>7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1</v>
      </c>
      <c r="DU822" s="1">
        <v>0</v>
      </c>
    </row>
    <row r="823" spans="1:125" x14ac:dyDescent="0.2">
      <c r="A823" s="2" t="s">
        <v>1439</v>
      </c>
      <c r="B823" s="1" t="s">
        <v>823</v>
      </c>
      <c r="C823" s="1">
        <v>4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2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2</v>
      </c>
      <c r="Q823" s="1">
        <v>0</v>
      </c>
      <c r="S823" s="1" t="s">
        <v>534</v>
      </c>
      <c r="T823" s="1" t="s">
        <v>806</v>
      </c>
      <c r="U823" s="1">
        <v>2</v>
      </c>
      <c r="V823" s="1">
        <v>0</v>
      </c>
      <c r="W823" s="1">
        <v>0</v>
      </c>
      <c r="X823" s="1">
        <v>0</v>
      </c>
      <c r="Y823" s="1">
        <v>-2</v>
      </c>
      <c r="Z823" s="1">
        <v>21</v>
      </c>
      <c r="AA823" s="1">
        <v>3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 t="s">
        <v>1231</v>
      </c>
      <c r="AK823" s="2" t="s">
        <v>1169</v>
      </c>
      <c r="AL823" s="1" t="s">
        <v>824</v>
      </c>
      <c r="AM823" s="1">
        <v>4</v>
      </c>
      <c r="AN823" s="1">
        <v>0</v>
      </c>
      <c r="AO823" s="1">
        <v>0</v>
      </c>
      <c r="AP823" s="1">
        <v>0</v>
      </c>
      <c r="AQ823" s="1">
        <v>-1</v>
      </c>
      <c r="AR823" s="1">
        <v>0</v>
      </c>
      <c r="AS823" s="1">
        <v>1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5</v>
      </c>
      <c r="BA823" s="1">
        <v>0</v>
      </c>
      <c r="BC823" s="2" t="s">
        <v>17</v>
      </c>
      <c r="BD823" s="1" t="s">
        <v>813</v>
      </c>
      <c r="BE823" s="1">
        <v>15</v>
      </c>
      <c r="BF823" s="1">
        <v>0</v>
      </c>
      <c r="BG823" s="1">
        <v>0</v>
      </c>
      <c r="BH823" s="1">
        <v>0</v>
      </c>
      <c r="BI823" s="1">
        <v>-4</v>
      </c>
      <c r="BJ823" s="1">
        <v>36</v>
      </c>
      <c r="BK823" s="1">
        <v>23</v>
      </c>
      <c r="BL823" s="1">
        <v>6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5</v>
      </c>
      <c r="BS823" s="1">
        <v>0</v>
      </c>
      <c r="BU823" s="2" t="s">
        <v>629</v>
      </c>
      <c r="BV823" s="1" t="s">
        <v>794</v>
      </c>
      <c r="BW823" s="1">
        <v>10</v>
      </c>
      <c r="BX823" s="1">
        <v>0</v>
      </c>
      <c r="BY823" s="1">
        <v>0</v>
      </c>
      <c r="BZ823" s="1">
        <v>0</v>
      </c>
      <c r="CA823" s="1">
        <v>1</v>
      </c>
      <c r="CB823" s="1">
        <v>0</v>
      </c>
      <c r="CC823" s="1">
        <v>6</v>
      </c>
      <c r="CD823" s="1">
        <v>7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5</v>
      </c>
      <c r="CK823" s="1">
        <v>0</v>
      </c>
      <c r="CL823" s="1" t="s">
        <v>797</v>
      </c>
      <c r="CM823" s="1" t="s">
        <v>1721</v>
      </c>
      <c r="CN823" s="1" t="s">
        <v>807</v>
      </c>
      <c r="CO823" s="1">
        <v>10</v>
      </c>
      <c r="CP823" s="1">
        <v>0</v>
      </c>
      <c r="CQ823" s="1">
        <v>0</v>
      </c>
      <c r="CR823" s="1">
        <v>0</v>
      </c>
      <c r="CS823" s="1">
        <v>-10</v>
      </c>
      <c r="CT823" s="1">
        <v>4</v>
      </c>
      <c r="CU823" s="1">
        <v>12</v>
      </c>
      <c r="CV823" s="1">
        <v>10</v>
      </c>
      <c r="CW823" s="1">
        <v>0</v>
      </c>
      <c r="CX823" s="1">
        <v>0</v>
      </c>
      <c r="CY823" s="1">
        <v>0</v>
      </c>
      <c r="CZ823" s="1">
        <v>0</v>
      </c>
      <c r="DA823" s="1">
        <v>0</v>
      </c>
      <c r="DB823" s="1">
        <v>9</v>
      </c>
      <c r="DC823" s="1">
        <v>0</v>
      </c>
      <c r="DE823" s="2"/>
      <c r="DF823" s="1" t="s">
        <v>1721</v>
      </c>
      <c r="DG823" s="1">
        <v>10</v>
      </c>
      <c r="DH823" s="1">
        <v>0</v>
      </c>
      <c r="DI823" s="1">
        <v>0</v>
      </c>
      <c r="DJ823" s="1">
        <v>0</v>
      </c>
      <c r="DK823" s="1">
        <v>-10</v>
      </c>
      <c r="DL823" s="1">
        <v>4</v>
      </c>
      <c r="DM823" s="1">
        <v>12</v>
      </c>
      <c r="DN823" s="1">
        <v>10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9</v>
      </c>
      <c r="DU823" s="1">
        <v>0</v>
      </c>
    </row>
    <row r="824" spans="1:125" x14ac:dyDescent="0.2">
      <c r="A824" s="2" t="s">
        <v>1440</v>
      </c>
      <c r="B824" s="1" t="s">
        <v>820</v>
      </c>
      <c r="C824" s="1">
        <v>2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1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1</v>
      </c>
      <c r="Q824" s="1">
        <v>0</v>
      </c>
      <c r="S824" s="1" t="s">
        <v>1262</v>
      </c>
      <c r="T824" s="1" t="s">
        <v>815</v>
      </c>
      <c r="U824" s="1">
        <v>1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 t="s">
        <v>1231</v>
      </c>
      <c r="AK824" s="2" t="s">
        <v>540</v>
      </c>
      <c r="AL824" s="1" t="s">
        <v>807</v>
      </c>
      <c r="AM824" s="1">
        <v>7</v>
      </c>
      <c r="AN824" s="1">
        <v>0</v>
      </c>
      <c r="AO824" s="1">
        <v>0</v>
      </c>
      <c r="AP824" s="1">
        <v>0</v>
      </c>
      <c r="AQ824" s="1">
        <v>0</v>
      </c>
      <c r="AR824" s="1">
        <v>9</v>
      </c>
      <c r="AS824" s="1">
        <v>6</v>
      </c>
      <c r="AT824" s="1">
        <v>2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2</v>
      </c>
      <c r="BA824" s="1">
        <v>0</v>
      </c>
      <c r="BC824" s="2" t="s">
        <v>660</v>
      </c>
      <c r="BD824" s="1" t="s">
        <v>801</v>
      </c>
      <c r="BE824" s="1">
        <v>6</v>
      </c>
      <c r="BF824" s="1">
        <v>0</v>
      </c>
      <c r="BG824" s="1">
        <v>0</v>
      </c>
      <c r="BH824" s="1">
        <v>0</v>
      </c>
      <c r="BI824" s="1">
        <v>-1</v>
      </c>
      <c r="BJ824" s="1">
        <v>0</v>
      </c>
      <c r="BK824" s="1">
        <v>4</v>
      </c>
      <c r="BL824" s="1">
        <v>1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2</v>
      </c>
      <c r="BS824" s="1">
        <v>0</v>
      </c>
      <c r="BU824" s="2" t="s">
        <v>512</v>
      </c>
      <c r="BV824" s="1" t="s">
        <v>824</v>
      </c>
      <c r="BW824" s="1">
        <v>2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1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 t="s">
        <v>1231</v>
      </c>
      <c r="CL824" s="1" t="s">
        <v>797</v>
      </c>
      <c r="CM824" s="1" t="s">
        <v>1722</v>
      </c>
      <c r="CN824" s="1" t="s">
        <v>795</v>
      </c>
      <c r="CO824" s="1">
        <v>1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0</v>
      </c>
      <c r="CX824" s="1">
        <v>0</v>
      </c>
      <c r="CY824" s="1">
        <v>0</v>
      </c>
      <c r="CZ824" s="1">
        <v>0</v>
      </c>
      <c r="DA824" s="1">
        <v>0</v>
      </c>
      <c r="DB824" s="1">
        <v>0</v>
      </c>
      <c r="DC824" s="1" t="s">
        <v>1231</v>
      </c>
      <c r="DE824" s="2"/>
      <c r="DF824" s="1" t="s">
        <v>1722</v>
      </c>
      <c r="DG824" s="1">
        <v>1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 t="s">
        <v>1231</v>
      </c>
    </row>
    <row r="825" spans="1:125" x14ac:dyDescent="0.2">
      <c r="A825" s="2" t="s">
        <v>1441</v>
      </c>
      <c r="B825" s="1" t="s">
        <v>805</v>
      </c>
      <c r="C825" s="1">
        <v>2</v>
      </c>
      <c r="D825" s="1">
        <v>0</v>
      </c>
      <c r="E825" s="1">
        <v>0</v>
      </c>
      <c r="F825" s="1">
        <v>0</v>
      </c>
      <c r="G825" s="1">
        <v>-2</v>
      </c>
      <c r="H825" s="1">
        <v>0</v>
      </c>
      <c r="I825" s="1">
        <v>0</v>
      </c>
      <c r="J825" s="1">
        <v>1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4</v>
      </c>
      <c r="Q825" s="1">
        <v>0</v>
      </c>
      <c r="S825" s="1" t="s">
        <v>540</v>
      </c>
      <c r="T825" s="1" t="s">
        <v>811</v>
      </c>
      <c r="U825" s="1">
        <v>9</v>
      </c>
      <c r="V825" s="1">
        <v>0</v>
      </c>
      <c r="W825" s="1">
        <v>0</v>
      </c>
      <c r="X825" s="1">
        <v>0</v>
      </c>
      <c r="Y825" s="1">
        <v>-1</v>
      </c>
      <c r="Z825" s="1">
        <v>22</v>
      </c>
      <c r="AA825" s="1">
        <v>6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1</v>
      </c>
      <c r="AI825" s="1">
        <v>0</v>
      </c>
      <c r="AK825" s="2" t="s">
        <v>1263</v>
      </c>
      <c r="AL825" s="1" t="s">
        <v>829</v>
      </c>
      <c r="AM825" s="1">
        <v>1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1</v>
      </c>
      <c r="BA825" s="1">
        <v>0</v>
      </c>
      <c r="BC825" s="2" t="s">
        <v>1075</v>
      </c>
      <c r="BD825" s="1" t="s">
        <v>800</v>
      </c>
      <c r="BE825" s="1">
        <v>2</v>
      </c>
      <c r="BF825" s="1">
        <v>0</v>
      </c>
      <c r="BG825" s="1">
        <v>0</v>
      </c>
      <c r="BH825" s="1">
        <v>0</v>
      </c>
      <c r="BI825" s="1">
        <v>-2</v>
      </c>
      <c r="BJ825" s="1">
        <v>0</v>
      </c>
      <c r="BK825" s="1">
        <v>0</v>
      </c>
      <c r="BL825" s="1">
        <v>1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1</v>
      </c>
      <c r="BS825" s="1">
        <v>0</v>
      </c>
      <c r="BU825" s="2" t="s">
        <v>517</v>
      </c>
      <c r="BV825" s="1" t="s">
        <v>795</v>
      </c>
      <c r="BW825" s="1">
        <v>20</v>
      </c>
      <c r="BX825" s="1">
        <v>0</v>
      </c>
      <c r="BY825" s="1">
        <v>0</v>
      </c>
      <c r="BZ825" s="1">
        <v>0</v>
      </c>
      <c r="CA825" s="1">
        <v>-4</v>
      </c>
      <c r="CB825" s="1">
        <v>12</v>
      </c>
      <c r="CC825" s="1">
        <v>57</v>
      </c>
      <c r="CD825" s="1">
        <v>18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14</v>
      </c>
      <c r="CK825" s="1">
        <v>0</v>
      </c>
      <c r="CL825" s="1" t="s">
        <v>797</v>
      </c>
      <c r="CM825" s="1" t="s">
        <v>1723</v>
      </c>
      <c r="CN825" s="1" t="s">
        <v>809</v>
      </c>
      <c r="CO825" s="1">
        <v>1</v>
      </c>
      <c r="CP825" s="1">
        <v>0</v>
      </c>
      <c r="CQ825" s="1">
        <v>0</v>
      </c>
      <c r="CR825" s="1">
        <v>0</v>
      </c>
      <c r="CS825" s="1">
        <v>0</v>
      </c>
      <c r="CT825" s="1">
        <v>5</v>
      </c>
      <c r="CU825" s="1">
        <v>4</v>
      </c>
      <c r="CV825" s="1">
        <v>1</v>
      </c>
      <c r="CW825" s="1">
        <v>0</v>
      </c>
      <c r="CX825" s="1">
        <v>0</v>
      </c>
      <c r="CY825" s="1">
        <v>0</v>
      </c>
      <c r="CZ825" s="1">
        <v>0</v>
      </c>
      <c r="DA825" s="1">
        <v>0</v>
      </c>
      <c r="DB825" s="1">
        <v>0</v>
      </c>
      <c r="DC825" s="1" t="s">
        <v>1231</v>
      </c>
      <c r="DE825" s="2"/>
      <c r="DF825" s="1" t="s">
        <v>1723</v>
      </c>
      <c r="DG825" s="1">
        <v>1</v>
      </c>
      <c r="DH825" s="1">
        <v>0</v>
      </c>
      <c r="DI825" s="1">
        <v>0</v>
      </c>
      <c r="DJ825" s="1">
        <v>0</v>
      </c>
      <c r="DK825" s="1">
        <v>0</v>
      </c>
      <c r="DL825" s="1">
        <v>5</v>
      </c>
      <c r="DM825" s="1">
        <v>4</v>
      </c>
      <c r="DN825" s="1">
        <v>1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 t="s">
        <v>1231</v>
      </c>
    </row>
    <row r="826" spans="1:125" ht="30" x14ac:dyDescent="0.2">
      <c r="A826" s="2" t="s">
        <v>1442</v>
      </c>
      <c r="B826" s="1" t="s">
        <v>814</v>
      </c>
      <c r="C826" s="1">
        <v>12</v>
      </c>
      <c r="D826" s="1">
        <v>0</v>
      </c>
      <c r="E826" s="1">
        <v>0</v>
      </c>
      <c r="F826" s="1">
        <v>0</v>
      </c>
      <c r="G826" s="1">
        <v>-5</v>
      </c>
      <c r="H826" s="1">
        <v>24</v>
      </c>
      <c r="I826" s="1">
        <v>10</v>
      </c>
      <c r="J826" s="1">
        <v>2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5</v>
      </c>
      <c r="Q826" s="1">
        <v>0</v>
      </c>
      <c r="S826" s="1" t="s">
        <v>1113</v>
      </c>
      <c r="T826" s="1" t="s">
        <v>801</v>
      </c>
      <c r="U826" s="1">
        <v>13</v>
      </c>
      <c r="V826" s="1">
        <v>0</v>
      </c>
      <c r="W826" s="1">
        <v>0</v>
      </c>
      <c r="X826" s="1">
        <v>0</v>
      </c>
      <c r="Y826" s="1">
        <v>-4</v>
      </c>
      <c r="Z826" s="1">
        <v>4</v>
      </c>
      <c r="AA826" s="1">
        <v>8</v>
      </c>
      <c r="AB826" s="1">
        <v>13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7</v>
      </c>
      <c r="AI826" s="1">
        <v>0</v>
      </c>
      <c r="AK826" s="2" t="s">
        <v>534</v>
      </c>
      <c r="AL826" s="1" t="s">
        <v>795</v>
      </c>
      <c r="AM826" s="1">
        <v>3</v>
      </c>
      <c r="AN826" s="1">
        <v>0</v>
      </c>
      <c r="AO826" s="1">
        <v>0</v>
      </c>
      <c r="AP826" s="1">
        <v>0</v>
      </c>
      <c r="AQ826" s="1">
        <v>1</v>
      </c>
      <c r="AR826" s="1">
        <v>10</v>
      </c>
      <c r="AS826" s="1">
        <v>2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3</v>
      </c>
      <c r="BA826" s="1">
        <v>0</v>
      </c>
      <c r="BC826" s="2" t="s">
        <v>134</v>
      </c>
      <c r="BD826" s="1" t="s">
        <v>807</v>
      </c>
      <c r="BE826" s="1">
        <v>1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1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 t="s">
        <v>1231</v>
      </c>
      <c r="BU826" s="2" t="s">
        <v>942</v>
      </c>
      <c r="BV826" s="1" t="s">
        <v>824</v>
      </c>
      <c r="BW826" s="1">
        <v>2</v>
      </c>
      <c r="BX826" s="1">
        <v>0</v>
      </c>
      <c r="BY826" s="1">
        <v>0</v>
      </c>
      <c r="BZ826" s="1">
        <v>0</v>
      </c>
      <c r="CA826" s="1">
        <v>-3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1</v>
      </c>
      <c r="CK826" s="1">
        <v>0</v>
      </c>
      <c r="CL826" s="1" t="s">
        <v>797</v>
      </c>
      <c r="CM826" s="1" t="s">
        <v>438</v>
      </c>
      <c r="CN826" s="1" t="s">
        <v>812</v>
      </c>
      <c r="CO826" s="1">
        <v>7</v>
      </c>
      <c r="CP826" s="1">
        <v>0</v>
      </c>
      <c r="CQ826" s="1">
        <v>0</v>
      </c>
      <c r="CR826" s="1">
        <v>0</v>
      </c>
      <c r="CS826" s="1">
        <v>-3</v>
      </c>
      <c r="CT826" s="1">
        <v>17</v>
      </c>
      <c r="CU826" s="1">
        <v>12</v>
      </c>
      <c r="CV826" s="1">
        <v>4</v>
      </c>
      <c r="CW826" s="1">
        <v>0</v>
      </c>
      <c r="CX826" s="1">
        <v>0</v>
      </c>
      <c r="CY826" s="1">
        <v>0</v>
      </c>
      <c r="CZ826" s="1">
        <v>0</v>
      </c>
      <c r="DA826" s="1">
        <v>0</v>
      </c>
      <c r="DB826" s="1">
        <v>5</v>
      </c>
      <c r="DC826" s="1">
        <v>0</v>
      </c>
      <c r="DE826" s="2"/>
      <c r="DF826" s="1" t="s">
        <v>438</v>
      </c>
      <c r="DG826" s="1">
        <v>7</v>
      </c>
      <c r="DH826" s="1">
        <v>0</v>
      </c>
      <c r="DI826" s="1">
        <v>0</v>
      </c>
      <c r="DJ826" s="1">
        <v>0</v>
      </c>
      <c r="DK826" s="1">
        <v>-3</v>
      </c>
      <c r="DL826" s="1">
        <v>17</v>
      </c>
      <c r="DM826" s="1">
        <v>12</v>
      </c>
      <c r="DN826" s="1">
        <v>4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5</v>
      </c>
      <c r="DU826" s="1">
        <v>0</v>
      </c>
    </row>
    <row r="827" spans="1:125" x14ac:dyDescent="0.2">
      <c r="A827" s="2" t="s">
        <v>1443</v>
      </c>
      <c r="B827" s="1" t="s">
        <v>794</v>
      </c>
      <c r="C827" s="1">
        <v>29</v>
      </c>
      <c r="D827" s="1">
        <v>0</v>
      </c>
      <c r="E827" s="1">
        <v>0</v>
      </c>
      <c r="F827" s="1">
        <v>0</v>
      </c>
      <c r="G827" s="1">
        <v>-5</v>
      </c>
      <c r="H827" s="1">
        <v>93</v>
      </c>
      <c r="I827" s="1">
        <v>29</v>
      </c>
      <c r="J827" s="1">
        <v>3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15</v>
      </c>
      <c r="Q827" s="1">
        <v>0</v>
      </c>
      <c r="S827" s="1" t="s">
        <v>1261</v>
      </c>
      <c r="T827" s="1" t="s">
        <v>819</v>
      </c>
      <c r="U827" s="1">
        <v>2</v>
      </c>
      <c r="V827" s="1">
        <v>0</v>
      </c>
      <c r="W827" s="1">
        <v>0</v>
      </c>
      <c r="X827" s="1">
        <v>0</v>
      </c>
      <c r="Y827" s="1">
        <v>-2</v>
      </c>
      <c r="Z827" s="1">
        <v>2</v>
      </c>
      <c r="AA827" s="1">
        <v>4</v>
      </c>
      <c r="AB827" s="1">
        <v>1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3</v>
      </c>
      <c r="AI827" s="1">
        <v>0</v>
      </c>
      <c r="AK827" s="2" t="s">
        <v>1315</v>
      </c>
      <c r="AL827" s="1" t="s">
        <v>820</v>
      </c>
      <c r="AM827" s="1">
        <v>1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2</v>
      </c>
      <c r="AT827" s="1">
        <v>3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1</v>
      </c>
      <c r="BA827" s="1">
        <v>0</v>
      </c>
      <c r="BC827" s="2" t="s">
        <v>746</v>
      </c>
      <c r="BD827" s="1" t="s">
        <v>804</v>
      </c>
      <c r="BE827" s="1">
        <v>1</v>
      </c>
      <c r="BF827" s="1">
        <v>0</v>
      </c>
      <c r="BG827" s="1">
        <v>0</v>
      </c>
      <c r="BH827" s="1">
        <v>0</v>
      </c>
      <c r="BI827" s="1">
        <v>-1</v>
      </c>
      <c r="BJ827" s="1">
        <v>0</v>
      </c>
      <c r="BK827" s="1">
        <v>1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1</v>
      </c>
      <c r="BS827" s="1">
        <v>0</v>
      </c>
      <c r="BU827" s="2" t="s">
        <v>1444</v>
      </c>
      <c r="BV827" s="1" t="s">
        <v>825</v>
      </c>
      <c r="BW827" s="1">
        <v>3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3</v>
      </c>
      <c r="CD827" s="1">
        <v>1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4</v>
      </c>
      <c r="CK827" s="1">
        <v>0</v>
      </c>
      <c r="CL827" s="1" t="s">
        <v>797</v>
      </c>
      <c r="CM827" s="1" t="s">
        <v>1724</v>
      </c>
      <c r="CN827" s="1" t="s">
        <v>798</v>
      </c>
      <c r="CO827" s="1">
        <v>1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1</v>
      </c>
      <c r="CW827" s="1">
        <v>0</v>
      </c>
      <c r="CX827" s="1">
        <v>0</v>
      </c>
      <c r="CY827" s="1">
        <v>0</v>
      </c>
      <c r="CZ827" s="1">
        <v>0</v>
      </c>
      <c r="DA827" s="1">
        <v>0</v>
      </c>
      <c r="DB827" s="1">
        <v>0</v>
      </c>
      <c r="DC827" s="1" t="s">
        <v>1231</v>
      </c>
      <c r="DE827" s="2"/>
      <c r="DF827" s="1" t="s">
        <v>1724</v>
      </c>
      <c r="DG827" s="1">
        <v>1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1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 t="s">
        <v>1231</v>
      </c>
    </row>
    <row r="828" spans="1:125" x14ac:dyDescent="0.2">
      <c r="A828" s="2" t="s">
        <v>1445</v>
      </c>
      <c r="B828" s="1" t="s">
        <v>813</v>
      </c>
      <c r="C828" s="1">
        <v>4</v>
      </c>
      <c r="D828" s="1">
        <v>0</v>
      </c>
      <c r="E828" s="1">
        <v>0</v>
      </c>
      <c r="F828" s="1">
        <v>0</v>
      </c>
      <c r="G828" s="1">
        <v>-2</v>
      </c>
      <c r="H828" s="1">
        <v>2</v>
      </c>
      <c r="I828" s="1">
        <v>4</v>
      </c>
      <c r="J828" s="1">
        <v>2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6</v>
      </c>
      <c r="Q828" s="1">
        <v>0</v>
      </c>
      <c r="S828" s="1" t="s">
        <v>1313</v>
      </c>
      <c r="T828" s="1" t="s">
        <v>802</v>
      </c>
      <c r="U828" s="1">
        <v>3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1</v>
      </c>
      <c r="AB828" s="1">
        <v>2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2</v>
      </c>
      <c r="AI828" s="1">
        <v>0</v>
      </c>
      <c r="AK828" s="2" t="s">
        <v>1446</v>
      </c>
      <c r="AL828" s="1" t="s">
        <v>818</v>
      </c>
      <c r="AM828" s="1">
        <v>10</v>
      </c>
      <c r="AN828" s="1">
        <v>0</v>
      </c>
      <c r="AO828" s="1">
        <v>0</v>
      </c>
      <c r="AP828" s="1">
        <v>0</v>
      </c>
      <c r="AQ828" s="1">
        <v>-1</v>
      </c>
      <c r="AR828" s="1">
        <v>25</v>
      </c>
      <c r="AS828" s="1">
        <v>16</v>
      </c>
      <c r="AT828" s="1">
        <v>2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2</v>
      </c>
      <c r="BA828" s="1">
        <v>0</v>
      </c>
      <c r="BC828" s="2" t="s">
        <v>1447</v>
      </c>
      <c r="BD828" s="1" t="s">
        <v>808</v>
      </c>
      <c r="BE828" s="1">
        <v>2</v>
      </c>
      <c r="BF828" s="1">
        <v>0</v>
      </c>
      <c r="BG828" s="1">
        <v>0</v>
      </c>
      <c r="BH828" s="1">
        <v>0</v>
      </c>
      <c r="BI828" s="1">
        <v>-2</v>
      </c>
      <c r="BJ828" s="1">
        <v>2</v>
      </c>
      <c r="BK828" s="1">
        <v>12</v>
      </c>
      <c r="BL828" s="1">
        <v>1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3</v>
      </c>
      <c r="BS828" s="1">
        <v>0</v>
      </c>
      <c r="BU828" s="2" t="s">
        <v>1173</v>
      </c>
      <c r="BV828" s="1" t="s">
        <v>806</v>
      </c>
      <c r="BW828" s="1">
        <v>4</v>
      </c>
      <c r="BX828" s="1">
        <v>0</v>
      </c>
      <c r="BY828" s="1">
        <v>0</v>
      </c>
      <c r="BZ828" s="1">
        <v>0</v>
      </c>
      <c r="CA828" s="1">
        <v>-4</v>
      </c>
      <c r="CB828" s="1">
        <v>0</v>
      </c>
      <c r="CC828" s="1">
        <v>10</v>
      </c>
      <c r="CD828" s="1">
        <v>4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6</v>
      </c>
      <c r="CK828" s="1">
        <v>0</v>
      </c>
      <c r="CL828" s="1" t="s">
        <v>797</v>
      </c>
      <c r="CM828" s="1" t="s">
        <v>425</v>
      </c>
      <c r="CN828" s="1" t="s">
        <v>824</v>
      </c>
      <c r="CO828" s="1">
        <v>30</v>
      </c>
      <c r="CP828" s="1">
        <v>0</v>
      </c>
      <c r="CQ828" s="1">
        <v>0</v>
      </c>
      <c r="CR828" s="1">
        <v>0</v>
      </c>
      <c r="CS828" s="1">
        <v>-2</v>
      </c>
      <c r="CT828" s="1">
        <v>18</v>
      </c>
      <c r="CU828" s="1">
        <v>41</v>
      </c>
      <c r="CV828" s="1">
        <v>8</v>
      </c>
      <c r="CW828" s="1">
        <v>0</v>
      </c>
      <c r="CX828" s="1">
        <v>0</v>
      </c>
      <c r="CY828" s="1">
        <v>0</v>
      </c>
      <c r="CZ828" s="1">
        <v>0</v>
      </c>
      <c r="DA828" s="1">
        <v>0</v>
      </c>
      <c r="DB828" s="1">
        <v>12</v>
      </c>
      <c r="DC828" s="1">
        <v>0</v>
      </c>
      <c r="DE828" s="2"/>
      <c r="DF828" s="1" t="s">
        <v>425</v>
      </c>
      <c r="DG828" s="1">
        <v>30</v>
      </c>
      <c r="DH828" s="1">
        <v>0</v>
      </c>
      <c r="DI828" s="1">
        <v>0</v>
      </c>
      <c r="DJ828" s="1">
        <v>0</v>
      </c>
      <c r="DK828" s="1">
        <v>-2</v>
      </c>
      <c r="DL828" s="1">
        <v>18</v>
      </c>
      <c r="DM828" s="1">
        <v>41</v>
      </c>
      <c r="DN828" s="1">
        <v>8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12</v>
      </c>
      <c r="DU828" s="1">
        <v>0</v>
      </c>
    </row>
    <row r="829" spans="1:125" x14ac:dyDescent="0.2">
      <c r="A829" s="2" t="s">
        <v>1448</v>
      </c>
      <c r="B829" s="1" t="s">
        <v>804</v>
      </c>
      <c r="C829" s="1">
        <v>3</v>
      </c>
      <c r="D829" s="1">
        <v>0</v>
      </c>
      <c r="E829" s="1">
        <v>0</v>
      </c>
      <c r="F829" s="1">
        <v>0</v>
      </c>
      <c r="G829" s="1">
        <v>-2</v>
      </c>
      <c r="H829" s="1">
        <v>0</v>
      </c>
      <c r="I829" s="1">
        <v>1</v>
      </c>
      <c r="J829" s="1">
        <v>1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3</v>
      </c>
      <c r="Q829" s="1">
        <v>0</v>
      </c>
      <c r="S829" s="1" t="s">
        <v>1077</v>
      </c>
      <c r="T829" s="1" t="s">
        <v>798</v>
      </c>
      <c r="U829" s="1">
        <v>3</v>
      </c>
      <c r="V829" s="1">
        <v>0</v>
      </c>
      <c r="W829" s="1">
        <v>0</v>
      </c>
      <c r="X829" s="1">
        <v>0</v>
      </c>
      <c r="Y829" s="1">
        <v>0</v>
      </c>
      <c r="Z829" s="1">
        <v>2</v>
      </c>
      <c r="AA829" s="1">
        <v>0</v>
      </c>
      <c r="AB829" s="1">
        <v>4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3</v>
      </c>
      <c r="AI829" s="1">
        <v>0</v>
      </c>
      <c r="AK829" s="2" t="s">
        <v>1336</v>
      </c>
      <c r="AL829" s="1" t="s">
        <v>802</v>
      </c>
      <c r="AM829" s="1">
        <v>1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3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 t="s">
        <v>1231</v>
      </c>
      <c r="BC829" s="2" t="s">
        <v>1449</v>
      </c>
      <c r="BD829" s="1" t="s">
        <v>808</v>
      </c>
      <c r="BE829" s="1">
        <v>5</v>
      </c>
      <c r="BF829" s="1">
        <v>0</v>
      </c>
      <c r="BG829" s="1">
        <v>0</v>
      </c>
      <c r="BH829" s="1">
        <v>0</v>
      </c>
      <c r="BI829" s="1">
        <v>-2</v>
      </c>
      <c r="BJ829" s="1">
        <v>2</v>
      </c>
      <c r="BK829" s="1">
        <v>0</v>
      </c>
      <c r="BL829" s="1">
        <v>2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2</v>
      </c>
      <c r="BS829" s="1">
        <v>0</v>
      </c>
      <c r="BU829" s="2" t="s">
        <v>638</v>
      </c>
      <c r="BV829" s="1" t="s">
        <v>796</v>
      </c>
      <c r="BW829" s="1">
        <v>1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1</v>
      </c>
      <c r="CD829" s="1">
        <v>2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1</v>
      </c>
      <c r="CK829" s="1">
        <v>0</v>
      </c>
      <c r="CL829" s="1" t="s">
        <v>797</v>
      </c>
      <c r="CM829" s="1" t="s">
        <v>1725</v>
      </c>
      <c r="CN829" s="1" t="s">
        <v>801</v>
      </c>
      <c r="CO829" s="1">
        <v>1</v>
      </c>
      <c r="CP829" s="1">
        <v>0</v>
      </c>
      <c r="CQ829" s="1">
        <v>0</v>
      </c>
      <c r="CR829" s="1">
        <v>0</v>
      </c>
      <c r="CS829" s="1">
        <v>-1</v>
      </c>
      <c r="CT829" s="1">
        <v>0</v>
      </c>
      <c r="CU829" s="1">
        <v>1</v>
      </c>
      <c r="CV829" s="1">
        <v>0</v>
      </c>
      <c r="CW829" s="1">
        <v>0</v>
      </c>
      <c r="CX829" s="1">
        <v>0</v>
      </c>
      <c r="CY829" s="1">
        <v>0</v>
      </c>
      <c r="CZ829" s="1">
        <v>0</v>
      </c>
      <c r="DA829" s="1">
        <v>0</v>
      </c>
      <c r="DB829" s="1">
        <v>0</v>
      </c>
      <c r="DC829" s="1" t="s">
        <v>1231</v>
      </c>
      <c r="DE829" s="2"/>
      <c r="DF829" s="1" t="s">
        <v>1725</v>
      </c>
      <c r="DG829" s="1">
        <v>1</v>
      </c>
      <c r="DH829" s="1">
        <v>0</v>
      </c>
      <c r="DI829" s="1">
        <v>0</v>
      </c>
      <c r="DJ829" s="1">
        <v>0</v>
      </c>
      <c r="DK829" s="1">
        <v>-1</v>
      </c>
      <c r="DL829" s="1">
        <v>0</v>
      </c>
      <c r="DM829" s="1">
        <v>1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 t="s">
        <v>1231</v>
      </c>
    </row>
    <row r="830" spans="1:125" x14ac:dyDescent="0.2">
      <c r="A830" s="2" t="s">
        <v>1323</v>
      </c>
      <c r="B830" s="1" t="s">
        <v>796</v>
      </c>
      <c r="C830" s="1">
        <v>2</v>
      </c>
      <c r="D830" s="1">
        <v>0</v>
      </c>
      <c r="E830" s="1">
        <v>0</v>
      </c>
      <c r="F830" s="1">
        <v>0</v>
      </c>
      <c r="G830" s="1">
        <v>-1</v>
      </c>
      <c r="H830" s="1">
        <v>0</v>
      </c>
      <c r="I830" s="1">
        <v>2</v>
      </c>
      <c r="J830" s="1">
        <v>2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2</v>
      </c>
      <c r="Q830" s="1">
        <v>0</v>
      </c>
      <c r="S830" s="1" t="s">
        <v>1292</v>
      </c>
      <c r="T830" s="1" t="s">
        <v>794</v>
      </c>
      <c r="U830" s="1">
        <v>2</v>
      </c>
      <c r="V830" s="1">
        <v>0</v>
      </c>
      <c r="W830" s="1">
        <v>0</v>
      </c>
      <c r="X830" s="1">
        <v>0</v>
      </c>
      <c r="Y830" s="1">
        <v>-1</v>
      </c>
      <c r="Z830" s="1">
        <v>10</v>
      </c>
      <c r="AA830" s="1">
        <v>6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 t="s">
        <v>1231</v>
      </c>
      <c r="AK830" s="2" t="s">
        <v>1450</v>
      </c>
      <c r="AL830" s="1" t="s">
        <v>802</v>
      </c>
      <c r="AM830" s="1">
        <v>1</v>
      </c>
      <c r="AN830" s="1">
        <v>0</v>
      </c>
      <c r="AO830" s="1">
        <v>0</v>
      </c>
      <c r="AP830" s="1">
        <v>0</v>
      </c>
      <c r="AQ830" s="1">
        <v>0</v>
      </c>
      <c r="AR830" s="1">
        <v>2</v>
      </c>
      <c r="AS830" s="1">
        <v>2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 t="s">
        <v>1231</v>
      </c>
      <c r="BC830" s="2" t="s">
        <v>1248</v>
      </c>
      <c r="BD830" s="1" t="s">
        <v>812</v>
      </c>
      <c r="BE830" s="1">
        <v>2</v>
      </c>
      <c r="BF830" s="1">
        <v>0</v>
      </c>
      <c r="BG830" s="1">
        <v>0</v>
      </c>
      <c r="BH830" s="1">
        <v>0</v>
      </c>
      <c r="BI830" s="1">
        <v>0</v>
      </c>
      <c r="BJ830" s="1">
        <v>4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 t="s">
        <v>1231</v>
      </c>
      <c r="BU830" s="2" t="s">
        <v>600</v>
      </c>
      <c r="BV830" s="1" t="s">
        <v>821</v>
      </c>
      <c r="BW830" s="1">
        <v>1</v>
      </c>
      <c r="BX830" s="1">
        <v>0</v>
      </c>
      <c r="BY830" s="1">
        <v>0</v>
      </c>
      <c r="BZ830" s="1">
        <v>0</v>
      </c>
      <c r="CA830" s="1">
        <v>-1</v>
      </c>
      <c r="CB830" s="1">
        <v>0</v>
      </c>
      <c r="CC830" s="1">
        <v>3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1</v>
      </c>
      <c r="CK830" s="1">
        <v>0</v>
      </c>
      <c r="CL830" s="1" t="s">
        <v>797</v>
      </c>
      <c r="CM830" s="1" t="s">
        <v>1304</v>
      </c>
      <c r="CN830" s="1" t="s">
        <v>821</v>
      </c>
      <c r="CO830" s="1">
        <v>17</v>
      </c>
      <c r="CP830" s="1">
        <v>0</v>
      </c>
      <c r="CQ830" s="1">
        <v>0</v>
      </c>
      <c r="CR830" s="1">
        <v>0</v>
      </c>
      <c r="CS830" s="1">
        <v>0</v>
      </c>
      <c r="CT830" s="1">
        <v>6</v>
      </c>
      <c r="CU830" s="1">
        <v>48</v>
      </c>
      <c r="CV830" s="1">
        <v>18</v>
      </c>
      <c r="CW830" s="1">
        <v>0</v>
      </c>
      <c r="CX830" s="1">
        <v>0</v>
      </c>
      <c r="CY830" s="1">
        <v>0</v>
      </c>
      <c r="CZ830" s="1">
        <v>0</v>
      </c>
      <c r="DA830" s="1">
        <v>0</v>
      </c>
      <c r="DB830" s="1">
        <v>10</v>
      </c>
      <c r="DC830" s="1">
        <v>0</v>
      </c>
      <c r="DE830" s="2"/>
      <c r="DF830" s="1" t="s">
        <v>1304</v>
      </c>
      <c r="DG830" s="1">
        <v>17</v>
      </c>
      <c r="DH830" s="1">
        <v>0</v>
      </c>
      <c r="DI830" s="1">
        <v>0</v>
      </c>
      <c r="DJ830" s="1">
        <v>0</v>
      </c>
      <c r="DK830" s="1">
        <v>0</v>
      </c>
      <c r="DL830" s="1">
        <v>6</v>
      </c>
      <c r="DM830" s="1">
        <v>48</v>
      </c>
      <c r="DN830" s="1">
        <v>18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>
        <v>10</v>
      </c>
      <c r="DU830" s="1">
        <v>0</v>
      </c>
    </row>
    <row r="831" spans="1:125" x14ac:dyDescent="0.2">
      <c r="A831" s="2" t="s">
        <v>651</v>
      </c>
      <c r="B831" s="1" t="s">
        <v>799</v>
      </c>
      <c r="C831" s="1">
        <v>12</v>
      </c>
      <c r="D831" s="1">
        <v>0</v>
      </c>
      <c r="E831" s="1">
        <v>0</v>
      </c>
      <c r="F831" s="1">
        <v>0</v>
      </c>
      <c r="G831" s="1">
        <v>-4</v>
      </c>
      <c r="H831" s="1">
        <v>33</v>
      </c>
      <c r="I831" s="1">
        <v>18</v>
      </c>
      <c r="J831" s="1">
        <v>2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5</v>
      </c>
      <c r="Q831" s="1">
        <v>0</v>
      </c>
      <c r="S831" s="1" t="s">
        <v>1226</v>
      </c>
      <c r="T831" s="1" t="s">
        <v>825</v>
      </c>
      <c r="U831" s="1">
        <v>2</v>
      </c>
      <c r="V831" s="1">
        <v>0</v>
      </c>
      <c r="W831" s="1">
        <v>0</v>
      </c>
      <c r="X831" s="1">
        <v>0</v>
      </c>
      <c r="Y831" s="1">
        <v>-3</v>
      </c>
      <c r="Z831" s="1">
        <v>4</v>
      </c>
      <c r="AA831" s="1">
        <v>4</v>
      </c>
      <c r="AB831" s="1">
        <v>2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 t="s">
        <v>1231</v>
      </c>
      <c r="AK831" s="2" t="s">
        <v>621</v>
      </c>
      <c r="AL831" s="1" t="s">
        <v>801</v>
      </c>
      <c r="AM831" s="1">
        <v>1</v>
      </c>
      <c r="AN831" s="1">
        <v>0</v>
      </c>
      <c r="AO831" s="1">
        <v>0</v>
      </c>
      <c r="AP831" s="1">
        <v>0</v>
      </c>
      <c r="AQ831" s="1">
        <v>0</v>
      </c>
      <c r="AR831" s="1">
        <v>7</v>
      </c>
      <c r="AS831" s="1">
        <v>1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1</v>
      </c>
      <c r="BA831" s="1">
        <v>0</v>
      </c>
      <c r="BC831" s="2" t="s">
        <v>1451</v>
      </c>
      <c r="BD831" s="1" t="s">
        <v>808</v>
      </c>
      <c r="BE831" s="1">
        <v>9</v>
      </c>
      <c r="BF831" s="1">
        <v>0</v>
      </c>
      <c r="BG831" s="1">
        <v>0</v>
      </c>
      <c r="BH831" s="1">
        <v>0</v>
      </c>
      <c r="BI831" s="1">
        <v>-2</v>
      </c>
      <c r="BJ831" s="1">
        <v>20</v>
      </c>
      <c r="BK831" s="1">
        <v>22</v>
      </c>
      <c r="BL831" s="1">
        <v>2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6</v>
      </c>
      <c r="BS831" s="1">
        <v>0</v>
      </c>
      <c r="BU831" s="2" t="s">
        <v>530</v>
      </c>
      <c r="BV831" s="1" t="s">
        <v>817</v>
      </c>
      <c r="BW831" s="1">
        <v>5</v>
      </c>
      <c r="BX831" s="1">
        <v>0</v>
      </c>
      <c r="BY831" s="1">
        <v>0</v>
      </c>
      <c r="BZ831" s="1">
        <v>0</v>
      </c>
      <c r="CA831" s="1">
        <v>-1</v>
      </c>
      <c r="CB831" s="1">
        <v>5</v>
      </c>
      <c r="CC831" s="1">
        <v>11</v>
      </c>
      <c r="CD831" s="1">
        <v>1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 t="s">
        <v>1231</v>
      </c>
      <c r="CL831" s="1" t="s">
        <v>797</v>
      </c>
      <c r="CM831" s="1" t="s">
        <v>1726</v>
      </c>
      <c r="CN831" s="1" t="s">
        <v>805</v>
      </c>
      <c r="CO831" s="1">
        <v>2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3</v>
      </c>
      <c r="CV831" s="1">
        <v>0</v>
      </c>
      <c r="CW831" s="1">
        <v>0</v>
      </c>
      <c r="CX831" s="1">
        <v>0</v>
      </c>
      <c r="CY831" s="1">
        <v>0</v>
      </c>
      <c r="CZ831" s="1">
        <v>0</v>
      </c>
      <c r="DA831" s="1">
        <v>0</v>
      </c>
      <c r="DB831" s="1">
        <v>2</v>
      </c>
      <c r="DC831" s="1">
        <v>0</v>
      </c>
      <c r="DE831" s="2"/>
      <c r="DF831" s="1" t="s">
        <v>1726</v>
      </c>
      <c r="DG831" s="1">
        <v>2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3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2</v>
      </c>
      <c r="DU831" s="1">
        <v>0</v>
      </c>
    </row>
    <row r="832" spans="1:125" x14ac:dyDescent="0.2">
      <c r="A832" s="2" t="s">
        <v>731</v>
      </c>
      <c r="B832" s="1" t="s">
        <v>816</v>
      </c>
      <c r="C832" s="1">
        <v>4</v>
      </c>
      <c r="D832" s="1">
        <v>0</v>
      </c>
      <c r="E832" s="1">
        <v>0</v>
      </c>
      <c r="F832" s="1">
        <v>0</v>
      </c>
      <c r="G832" s="1">
        <v>-2</v>
      </c>
      <c r="H832" s="1">
        <v>2</v>
      </c>
      <c r="I832" s="1">
        <v>6</v>
      </c>
      <c r="J832" s="1">
        <v>7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6</v>
      </c>
      <c r="Q832" s="1">
        <v>0</v>
      </c>
      <c r="S832" s="1" t="s">
        <v>877</v>
      </c>
      <c r="T832" s="1" t="s">
        <v>799</v>
      </c>
      <c r="U832" s="1">
        <v>10</v>
      </c>
      <c r="V832" s="1">
        <v>0</v>
      </c>
      <c r="W832" s="1">
        <v>0</v>
      </c>
      <c r="X832" s="1">
        <v>0</v>
      </c>
      <c r="Y832" s="1">
        <v>-1</v>
      </c>
      <c r="Z832" s="1">
        <v>0</v>
      </c>
      <c r="AA832" s="1">
        <v>5</v>
      </c>
      <c r="AB832" s="1">
        <v>1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7</v>
      </c>
      <c r="AI832" s="1">
        <v>0</v>
      </c>
      <c r="AK832" s="2" t="s">
        <v>650</v>
      </c>
      <c r="AL832" s="1" t="s">
        <v>798</v>
      </c>
      <c r="AM832" s="1">
        <v>12</v>
      </c>
      <c r="AN832" s="1">
        <v>0</v>
      </c>
      <c r="AO832" s="1">
        <v>0</v>
      </c>
      <c r="AP832" s="1">
        <v>0</v>
      </c>
      <c r="AQ832" s="1">
        <v>0</v>
      </c>
      <c r="AR832" s="1">
        <v>6</v>
      </c>
      <c r="AS832" s="1">
        <v>5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 t="s">
        <v>1231</v>
      </c>
      <c r="BC832" s="2" t="s">
        <v>1260</v>
      </c>
      <c r="BD832" s="1" t="s">
        <v>809</v>
      </c>
      <c r="BE832" s="1">
        <v>12</v>
      </c>
      <c r="BF832" s="1">
        <v>0</v>
      </c>
      <c r="BG832" s="1">
        <v>0</v>
      </c>
      <c r="BH832" s="1">
        <v>0</v>
      </c>
      <c r="BI832" s="1">
        <v>-6</v>
      </c>
      <c r="BJ832" s="1">
        <v>29</v>
      </c>
      <c r="BK832" s="1">
        <v>29</v>
      </c>
      <c r="BL832" s="1">
        <v>4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9</v>
      </c>
      <c r="BS832" s="1">
        <v>0</v>
      </c>
      <c r="BU832" s="2" t="s">
        <v>532</v>
      </c>
      <c r="BV832" s="1" t="s">
        <v>805</v>
      </c>
      <c r="BW832" s="1">
        <v>1</v>
      </c>
      <c r="BX832" s="1">
        <v>0</v>
      </c>
      <c r="BY832" s="1">
        <v>0</v>
      </c>
      <c r="BZ832" s="1">
        <v>0</v>
      </c>
      <c r="CA832" s="1">
        <v>0</v>
      </c>
      <c r="CB832" s="1">
        <v>5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 t="s">
        <v>1231</v>
      </c>
      <c r="CL832" s="1" t="s">
        <v>797</v>
      </c>
      <c r="CM832" s="1" t="s">
        <v>1301</v>
      </c>
      <c r="CN832" s="1" t="s">
        <v>805</v>
      </c>
      <c r="CO832" s="1">
        <v>4</v>
      </c>
      <c r="CP832" s="1">
        <v>0</v>
      </c>
      <c r="CQ832" s="1">
        <v>0</v>
      </c>
      <c r="CR832" s="1">
        <v>0</v>
      </c>
      <c r="CS832" s="1">
        <v>1</v>
      </c>
      <c r="CT832" s="1">
        <v>4</v>
      </c>
      <c r="CU832" s="1">
        <v>4</v>
      </c>
      <c r="CV832" s="1">
        <v>2</v>
      </c>
      <c r="CW832" s="1">
        <v>0</v>
      </c>
      <c r="CX832" s="1">
        <v>0</v>
      </c>
      <c r="CY832" s="1">
        <v>0</v>
      </c>
      <c r="CZ832" s="1">
        <v>0</v>
      </c>
      <c r="DA832" s="1">
        <v>0</v>
      </c>
      <c r="DB832" s="1">
        <v>2</v>
      </c>
      <c r="DC832" s="1">
        <v>0</v>
      </c>
      <c r="DE832" s="2"/>
      <c r="DF832" s="1" t="s">
        <v>1301</v>
      </c>
      <c r="DG832" s="1">
        <v>4</v>
      </c>
      <c r="DH832" s="1">
        <v>0</v>
      </c>
      <c r="DI832" s="1">
        <v>0</v>
      </c>
      <c r="DJ832" s="1">
        <v>0</v>
      </c>
      <c r="DK832" s="1">
        <v>1</v>
      </c>
      <c r="DL832" s="1">
        <v>4</v>
      </c>
      <c r="DM832" s="1">
        <v>4</v>
      </c>
      <c r="DN832" s="1">
        <v>2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2</v>
      </c>
      <c r="DU832" s="1">
        <v>0</v>
      </c>
    </row>
    <row r="833" spans="1:125" x14ac:dyDescent="0.2">
      <c r="A833" s="2" t="s">
        <v>1360</v>
      </c>
      <c r="B833" s="1" t="s">
        <v>821</v>
      </c>
      <c r="C833" s="1">
        <v>4</v>
      </c>
      <c r="D833" s="1">
        <v>0</v>
      </c>
      <c r="E833" s="1">
        <v>0</v>
      </c>
      <c r="F833" s="1">
        <v>0</v>
      </c>
      <c r="G833" s="1">
        <v>-1</v>
      </c>
      <c r="H833" s="1">
        <v>0</v>
      </c>
      <c r="I833" s="1">
        <v>2</v>
      </c>
      <c r="J833" s="1">
        <v>1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2</v>
      </c>
      <c r="Q833" s="1">
        <v>0</v>
      </c>
      <c r="S833" s="1" t="s">
        <v>647</v>
      </c>
      <c r="T833" s="1" t="s">
        <v>819</v>
      </c>
      <c r="U833" s="1">
        <v>1</v>
      </c>
      <c r="V833" s="1">
        <v>0</v>
      </c>
      <c r="W833" s="1">
        <v>0</v>
      </c>
      <c r="X833" s="1">
        <v>0</v>
      </c>
      <c r="Y833" s="1">
        <v>-2</v>
      </c>
      <c r="Z833" s="1">
        <v>0</v>
      </c>
      <c r="AA833" s="1">
        <v>2</v>
      </c>
      <c r="AB833" s="1">
        <v>4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 t="s">
        <v>1231</v>
      </c>
      <c r="AK833" s="2" t="s">
        <v>651</v>
      </c>
      <c r="AL833" s="1" t="s">
        <v>799</v>
      </c>
      <c r="AM833" s="1">
        <v>1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2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1</v>
      </c>
      <c r="BA833" s="1">
        <v>0</v>
      </c>
      <c r="BC833" s="2" t="s">
        <v>154</v>
      </c>
      <c r="BD833" s="1" t="s">
        <v>811</v>
      </c>
      <c r="BE833" s="1">
        <v>34</v>
      </c>
      <c r="BF833" s="1">
        <v>0</v>
      </c>
      <c r="BG833" s="1">
        <v>0</v>
      </c>
      <c r="BH833" s="1">
        <v>0</v>
      </c>
      <c r="BI833" s="1">
        <v>-1</v>
      </c>
      <c r="BJ833" s="1">
        <v>69</v>
      </c>
      <c r="BK833" s="1">
        <v>38</v>
      </c>
      <c r="BL833" s="1">
        <v>5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15</v>
      </c>
      <c r="BS833" s="1">
        <v>0</v>
      </c>
      <c r="BU833" s="2" t="s">
        <v>526</v>
      </c>
      <c r="BV833" s="1" t="s">
        <v>809</v>
      </c>
      <c r="BW833" s="1">
        <v>2</v>
      </c>
      <c r="BX833" s="1">
        <v>0</v>
      </c>
      <c r="BY833" s="1">
        <v>0</v>
      </c>
      <c r="BZ833" s="1">
        <v>0</v>
      </c>
      <c r="CA833" s="1">
        <v>-2</v>
      </c>
      <c r="CB833" s="1">
        <v>0</v>
      </c>
      <c r="CC833" s="1">
        <v>3</v>
      </c>
      <c r="CD833" s="1">
        <v>1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 t="s">
        <v>1231</v>
      </c>
      <c r="CL833" s="1" t="s">
        <v>797</v>
      </c>
      <c r="CM833" s="1" t="s">
        <v>1727</v>
      </c>
      <c r="CN833" s="1" t="s">
        <v>808</v>
      </c>
      <c r="CO833" s="1">
        <v>4</v>
      </c>
      <c r="CP833" s="1">
        <v>0</v>
      </c>
      <c r="CQ833" s="1">
        <v>0</v>
      </c>
      <c r="CR833" s="1">
        <v>0</v>
      </c>
      <c r="CS833" s="1">
        <v>-2</v>
      </c>
      <c r="CT833" s="1">
        <v>0</v>
      </c>
      <c r="CU833" s="1">
        <v>3</v>
      </c>
      <c r="CV833" s="1">
        <v>2</v>
      </c>
      <c r="CW833" s="1">
        <v>0</v>
      </c>
      <c r="CX833" s="1">
        <v>0</v>
      </c>
      <c r="CY833" s="1">
        <v>0</v>
      </c>
      <c r="CZ833" s="1">
        <v>0</v>
      </c>
      <c r="DA833" s="1">
        <v>0</v>
      </c>
      <c r="DB833" s="1">
        <v>0</v>
      </c>
      <c r="DC833" s="1" t="s">
        <v>1231</v>
      </c>
      <c r="DE833" s="2"/>
      <c r="DF833" s="1" t="s">
        <v>1727</v>
      </c>
      <c r="DG833" s="1">
        <v>4</v>
      </c>
      <c r="DH833" s="1">
        <v>0</v>
      </c>
      <c r="DI833" s="1">
        <v>0</v>
      </c>
      <c r="DJ833" s="1">
        <v>0</v>
      </c>
      <c r="DK833" s="1">
        <v>-2</v>
      </c>
      <c r="DL833" s="1">
        <v>0</v>
      </c>
      <c r="DM833" s="1">
        <v>3</v>
      </c>
      <c r="DN833" s="1">
        <v>2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 t="s">
        <v>1231</v>
      </c>
    </row>
    <row r="834" spans="1:125" x14ac:dyDescent="0.2">
      <c r="A834" s="2" t="s">
        <v>1452</v>
      </c>
      <c r="B834" s="1" t="s">
        <v>800</v>
      </c>
      <c r="C834" s="1">
        <v>4</v>
      </c>
      <c r="D834" s="1">
        <v>0</v>
      </c>
      <c r="E834" s="1">
        <v>0</v>
      </c>
      <c r="F834" s="1">
        <v>0</v>
      </c>
      <c r="G834" s="1">
        <v>-4</v>
      </c>
      <c r="H834" s="1">
        <v>2</v>
      </c>
      <c r="I834" s="1">
        <v>3</v>
      </c>
      <c r="J834" s="1">
        <v>2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1</v>
      </c>
      <c r="Q834" s="1">
        <v>0</v>
      </c>
      <c r="S834" s="1" t="s">
        <v>640</v>
      </c>
      <c r="T834" s="1" t="s">
        <v>819</v>
      </c>
      <c r="U834" s="1">
        <v>11</v>
      </c>
      <c r="V834" s="1">
        <v>0</v>
      </c>
      <c r="W834" s="1">
        <v>0</v>
      </c>
      <c r="X834" s="1">
        <v>0</v>
      </c>
      <c r="Y834" s="1">
        <v>-3</v>
      </c>
      <c r="Z834" s="1">
        <v>16</v>
      </c>
      <c r="AA834" s="1">
        <v>36</v>
      </c>
      <c r="AB834" s="1">
        <v>3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6</v>
      </c>
      <c r="AI834" s="1">
        <v>0</v>
      </c>
      <c r="AK834" s="2" t="s">
        <v>1094</v>
      </c>
      <c r="AL834" s="1" t="s">
        <v>804</v>
      </c>
      <c r="AM834" s="1">
        <v>4</v>
      </c>
      <c r="AN834" s="1">
        <v>0</v>
      </c>
      <c r="AO834" s="1">
        <v>0</v>
      </c>
      <c r="AP834" s="1">
        <v>0</v>
      </c>
      <c r="AQ834" s="1">
        <v>-2</v>
      </c>
      <c r="AR834" s="1">
        <v>0</v>
      </c>
      <c r="AS834" s="1">
        <v>1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 t="s">
        <v>1231</v>
      </c>
      <c r="BC834" s="2" t="s">
        <v>650</v>
      </c>
      <c r="BD834" s="1" t="s">
        <v>798</v>
      </c>
      <c r="BE834" s="1">
        <v>1</v>
      </c>
      <c r="BF834" s="1">
        <v>0</v>
      </c>
      <c r="BG834" s="1">
        <v>0</v>
      </c>
      <c r="BH834" s="1">
        <v>0</v>
      </c>
      <c r="BI834" s="1">
        <v>0</v>
      </c>
      <c r="BJ834" s="1">
        <v>12</v>
      </c>
      <c r="BK834" s="1">
        <v>2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 t="s">
        <v>1231</v>
      </c>
      <c r="BU834" s="2" t="s">
        <v>1453</v>
      </c>
      <c r="BV834" s="1" t="s">
        <v>794</v>
      </c>
      <c r="BW834" s="1">
        <v>3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3</v>
      </c>
      <c r="CD834" s="1">
        <v>1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1</v>
      </c>
      <c r="CK834" s="1">
        <v>0</v>
      </c>
      <c r="CL834" s="1" t="s">
        <v>797</v>
      </c>
      <c r="CM834" s="1" t="s">
        <v>1728</v>
      </c>
      <c r="CN834" s="1" t="s">
        <v>815</v>
      </c>
      <c r="CO834" s="1">
        <v>3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2</v>
      </c>
      <c r="CW834" s="1">
        <v>0</v>
      </c>
      <c r="CX834" s="1">
        <v>0</v>
      </c>
      <c r="CY834" s="1">
        <v>0</v>
      </c>
      <c r="CZ834" s="1">
        <v>0</v>
      </c>
      <c r="DA834" s="1">
        <v>0</v>
      </c>
      <c r="DB834" s="1">
        <v>4</v>
      </c>
      <c r="DC834" s="1">
        <v>0</v>
      </c>
      <c r="DE834" s="2"/>
      <c r="DF834" s="1" t="s">
        <v>1728</v>
      </c>
      <c r="DG834" s="1">
        <v>3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2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4</v>
      </c>
      <c r="DU834" s="1">
        <v>0</v>
      </c>
    </row>
    <row r="835" spans="1:125" x14ac:dyDescent="0.2">
      <c r="A835" s="2" t="s">
        <v>1236</v>
      </c>
      <c r="B835" s="1" t="s">
        <v>825</v>
      </c>
      <c r="C835" s="1">
        <v>3</v>
      </c>
      <c r="D835" s="1">
        <v>0</v>
      </c>
      <c r="E835" s="1">
        <v>0</v>
      </c>
      <c r="F835" s="1">
        <v>0</v>
      </c>
      <c r="G835" s="1">
        <v>-1</v>
      </c>
      <c r="H835" s="1">
        <v>2</v>
      </c>
      <c r="I835" s="1">
        <v>5</v>
      </c>
      <c r="J835" s="1">
        <v>1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1</v>
      </c>
      <c r="Q835" s="1">
        <v>0</v>
      </c>
      <c r="S835" s="1" t="s">
        <v>1168</v>
      </c>
      <c r="T835" s="1" t="s">
        <v>815</v>
      </c>
      <c r="U835" s="1">
        <v>6</v>
      </c>
      <c r="V835" s="1">
        <v>0</v>
      </c>
      <c r="W835" s="1">
        <v>0</v>
      </c>
      <c r="X835" s="1">
        <v>0</v>
      </c>
      <c r="Y835" s="1">
        <v>-3</v>
      </c>
      <c r="Z835" s="1">
        <v>0</v>
      </c>
      <c r="AA835" s="1">
        <v>8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6</v>
      </c>
      <c r="AI835" s="1">
        <v>0</v>
      </c>
      <c r="AK835" s="2" t="s">
        <v>1261</v>
      </c>
      <c r="AL835" s="1" t="s">
        <v>819</v>
      </c>
      <c r="AM835" s="1">
        <v>9</v>
      </c>
      <c r="AN835" s="1">
        <v>0</v>
      </c>
      <c r="AO835" s="1">
        <v>0</v>
      </c>
      <c r="AP835" s="1">
        <v>0</v>
      </c>
      <c r="AQ835" s="1">
        <v>3</v>
      </c>
      <c r="AR835" s="1">
        <v>4</v>
      </c>
      <c r="AS835" s="1">
        <v>13</v>
      </c>
      <c r="AT835" s="1">
        <v>8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8</v>
      </c>
      <c r="BA835" s="1">
        <v>0</v>
      </c>
      <c r="BC835" s="2" t="s">
        <v>196</v>
      </c>
      <c r="BD835" s="1" t="s">
        <v>812</v>
      </c>
      <c r="BE835" s="1">
        <v>1</v>
      </c>
      <c r="BF835" s="1">
        <v>0</v>
      </c>
      <c r="BG835" s="1">
        <v>0</v>
      </c>
      <c r="BH835" s="1">
        <v>0</v>
      </c>
      <c r="BI835" s="1">
        <v>0</v>
      </c>
      <c r="BJ835" s="1">
        <v>2</v>
      </c>
      <c r="BK835" s="1">
        <v>4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1</v>
      </c>
      <c r="BS835" s="1">
        <v>0</v>
      </c>
      <c r="BU835" s="2" t="s">
        <v>1376</v>
      </c>
      <c r="BV835" s="1" t="s">
        <v>795</v>
      </c>
      <c r="BW835" s="1">
        <v>1</v>
      </c>
      <c r="BX835" s="1">
        <v>0</v>
      </c>
      <c r="BY835" s="1">
        <v>0</v>
      </c>
      <c r="BZ835" s="1">
        <v>0</v>
      </c>
      <c r="CA835" s="1">
        <v>-1</v>
      </c>
      <c r="CB835" s="1">
        <v>2</v>
      </c>
      <c r="CC835" s="1">
        <v>1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3</v>
      </c>
      <c r="CK835" s="1">
        <v>0</v>
      </c>
      <c r="CL835" s="1" t="s">
        <v>797</v>
      </c>
      <c r="CM835" s="1" t="s">
        <v>1729</v>
      </c>
      <c r="CN835" s="1" t="s">
        <v>820</v>
      </c>
      <c r="CO835" s="1">
        <v>3</v>
      </c>
      <c r="CP835" s="1">
        <v>0</v>
      </c>
      <c r="CQ835" s="1">
        <v>0</v>
      </c>
      <c r="CR835" s="1">
        <v>0</v>
      </c>
      <c r="CS835" s="1">
        <v>-2</v>
      </c>
      <c r="CT835" s="1">
        <v>0</v>
      </c>
      <c r="CU835" s="1">
        <v>1</v>
      </c>
      <c r="CV835" s="1">
        <v>0</v>
      </c>
      <c r="CW835" s="1">
        <v>0</v>
      </c>
      <c r="CX835" s="1">
        <v>0</v>
      </c>
      <c r="CY835" s="1">
        <v>0</v>
      </c>
      <c r="CZ835" s="1">
        <v>0</v>
      </c>
      <c r="DA835" s="1">
        <v>0</v>
      </c>
      <c r="DB835" s="1">
        <v>1</v>
      </c>
      <c r="DC835" s="1">
        <v>0</v>
      </c>
      <c r="DE835" s="2"/>
      <c r="DF835" s="1" t="s">
        <v>1729</v>
      </c>
      <c r="DG835" s="1">
        <v>3</v>
      </c>
      <c r="DH835" s="1">
        <v>0</v>
      </c>
      <c r="DI835" s="1">
        <v>0</v>
      </c>
      <c r="DJ835" s="1">
        <v>0</v>
      </c>
      <c r="DK835" s="1">
        <v>-2</v>
      </c>
      <c r="DL835" s="1">
        <v>0</v>
      </c>
      <c r="DM835" s="1">
        <v>1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1</v>
      </c>
      <c r="DU835" s="1">
        <v>0</v>
      </c>
    </row>
    <row r="836" spans="1:125" ht="30" x14ac:dyDescent="0.2">
      <c r="A836" s="2" t="s">
        <v>1053</v>
      </c>
      <c r="B836" s="1" t="s">
        <v>808</v>
      </c>
      <c r="C836" s="1">
        <v>5</v>
      </c>
      <c r="D836" s="1">
        <v>0</v>
      </c>
      <c r="E836" s="1">
        <v>0</v>
      </c>
      <c r="F836" s="1">
        <v>0</v>
      </c>
      <c r="G836" s="1">
        <v>0</v>
      </c>
      <c r="H836" s="1">
        <v>4</v>
      </c>
      <c r="I836" s="1">
        <v>3</v>
      </c>
      <c r="J836" s="1">
        <v>2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5</v>
      </c>
      <c r="Q836" s="1">
        <v>0</v>
      </c>
      <c r="S836" s="1" t="s">
        <v>1201</v>
      </c>
      <c r="T836" s="1" t="s">
        <v>821</v>
      </c>
      <c r="U836" s="1">
        <v>1</v>
      </c>
      <c r="V836" s="1">
        <v>0</v>
      </c>
      <c r="W836" s="1">
        <v>0</v>
      </c>
      <c r="X836" s="1">
        <v>0</v>
      </c>
      <c r="Y836" s="1">
        <v>-1</v>
      </c>
      <c r="Z836" s="1">
        <v>0</v>
      </c>
      <c r="AA836" s="1">
        <v>6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2</v>
      </c>
      <c r="AI836" s="1">
        <v>0</v>
      </c>
      <c r="AK836" s="2" t="s">
        <v>994</v>
      </c>
      <c r="AL836" s="1" t="s">
        <v>813</v>
      </c>
      <c r="AM836" s="1">
        <v>1</v>
      </c>
      <c r="AN836" s="1">
        <v>0</v>
      </c>
      <c r="AO836" s="1">
        <v>0</v>
      </c>
      <c r="AP836" s="1">
        <v>0</v>
      </c>
      <c r="AQ836" s="1">
        <v>1</v>
      </c>
      <c r="AR836" s="1">
        <v>0</v>
      </c>
      <c r="AS836" s="1">
        <v>2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2</v>
      </c>
      <c r="BA836" s="1">
        <v>0</v>
      </c>
      <c r="BC836" s="2" t="s">
        <v>1419</v>
      </c>
      <c r="BD836" s="1" t="s">
        <v>794</v>
      </c>
      <c r="BE836" s="1">
        <v>1</v>
      </c>
      <c r="BF836" s="1">
        <v>0</v>
      </c>
      <c r="BG836" s="1">
        <v>0</v>
      </c>
      <c r="BH836" s="1">
        <v>0</v>
      </c>
      <c r="BI836" s="1">
        <v>-1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 t="s">
        <v>1231</v>
      </c>
      <c r="BU836" s="2" t="s">
        <v>534</v>
      </c>
      <c r="BV836" s="1" t="s">
        <v>795</v>
      </c>
      <c r="BW836" s="1">
        <v>1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1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1</v>
      </c>
      <c r="CK836" s="1">
        <v>0</v>
      </c>
      <c r="CL836" s="1" t="s">
        <v>797</v>
      </c>
      <c r="CM836" s="1" t="s">
        <v>1013</v>
      </c>
      <c r="CN836" s="1" t="s">
        <v>823</v>
      </c>
      <c r="CO836" s="1">
        <v>3</v>
      </c>
      <c r="CP836" s="1">
        <v>0</v>
      </c>
      <c r="CQ836" s="1">
        <v>0</v>
      </c>
      <c r="CR836" s="1">
        <v>0</v>
      </c>
      <c r="CS836" s="1">
        <v>-1</v>
      </c>
      <c r="CT836" s="1">
        <v>0</v>
      </c>
      <c r="CU836" s="1">
        <v>5</v>
      </c>
      <c r="CV836" s="1">
        <v>3</v>
      </c>
      <c r="CW836" s="1">
        <v>0</v>
      </c>
      <c r="CX836" s="1">
        <v>0</v>
      </c>
      <c r="CY836" s="1">
        <v>0</v>
      </c>
      <c r="CZ836" s="1">
        <v>0</v>
      </c>
      <c r="DA836" s="1">
        <v>0</v>
      </c>
      <c r="DB836" s="1">
        <v>1</v>
      </c>
      <c r="DC836" s="1">
        <v>0</v>
      </c>
      <c r="DE836" s="2"/>
      <c r="DF836" s="1" t="s">
        <v>1013</v>
      </c>
      <c r="DG836" s="1">
        <v>3</v>
      </c>
      <c r="DH836" s="1">
        <v>0</v>
      </c>
      <c r="DI836" s="1">
        <v>0</v>
      </c>
      <c r="DJ836" s="1">
        <v>0</v>
      </c>
      <c r="DK836" s="1">
        <v>-1</v>
      </c>
      <c r="DL836" s="1">
        <v>0</v>
      </c>
      <c r="DM836" s="1">
        <v>5</v>
      </c>
      <c r="DN836" s="1">
        <v>3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1</v>
      </c>
      <c r="DU836" s="1">
        <v>0</v>
      </c>
    </row>
    <row r="837" spans="1:125" x14ac:dyDescent="0.2">
      <c r="A837" s="2" t="s">
        <v>1454</v>
      </c>
      <c r="B837" s="1" t="s">
        <v>815</v>
      </c>
      <c r="C837" s="1">
        <v>2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4</v>
      </c>
      <c r="J837" s="1">
        <v>4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1</v>
      </c>
      <c r="Q837" s="1">
        <v>0</v>
      </c>
      <c r="S837" s="1" t="s">
        <v>532</v>
      </c>
      <c r="T837" s="1" t="s">
        <v>823</v>
      </c>
      <c r="U837" s="1">
        <v>1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3</v>
      </c>
      <c r="AB837" s="1">
        <v>1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 t="s">
        <v>1231</v>
      </c>
      <c r="AK837" s="2" t="s">
        <v>348</v>
      </c>
      <c r="AL837" s="1" t="s">
        <v>813</v>
      </c>
      <c r="AM837" s="1">
        <v>5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8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6</v>
      </c>
      <c r="BA837" s="1">
        <v>0</v>
      </c>
      <c r="BC837" s="2" t="s">
        <v>1155</v>
      </c>
      <c r="BD837" s="1" t="s">
        <v>829</v>
      </c>
      <c r="BE837" s="1">
        <v>18</v>
      </c>
      <c r="BF837" s="1">
        <v>0</v>
      </c>
      <c r="BG837" s="1">
        <v>0</v>
      </c>
      <c r="BH837" s="1">
        <v>0</v>
      </c>
      <c r="BI837" s="1">
        <v>-11</v>
      </c>
      <c r="BJ837" s="1">
        <v>2</v>
      </c>
      <c r="BK837" s="1">
        <v>21</v>
      </c>
      <c r="BL837" s="1">
        <v>6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22</v>
      </c>
      <c r="BS837" s="1">
        <v>0</v>
      </c>
      <c r="BU837" s="2" t="s">
        <v>540</v>
      </c>
      <c r="BV837" s="1" t="s">
        <v>807</v>
      </c>
      <c r="BW837" s="1">
        <v>27</v>
      </c>
      <c r="BX837" s="1">
        <v>0</v>
      </c>
      <c r="BY837" s="1">
        <v>0</v>
      </c>
      <c r="BZ837" s="1">
        <v>0</v>
      </c>
      <c r="CA837" s="1">
        <v>-2</v>
      </c>
      <c r="CB837" s="1">
        <v>77</v>
      </c>
      <c r="CC837" s="1">
        <v>24</v>
      </c>
      <c r="CD837" s="1">
        <v>3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4</v>
      </c>
      <c r="CK837" s="1">
        <v>0</v>
      </c>
      <c r="CL837" s="1" t="s">
        <v>797</v>
      </c>
      <c r="CM837" s="1" t="s">
        <v>1730</v>
      </c>
      <c r="CN837" s="1" t="s">
        <v>801</v>
      </c>
      <c r="CO837" s="1">
        <v>11</v>
      </c>
      <c r="CP837" s="1">
        <v>0</v>
      </c>
      <c r="CQ837" s="1">
        <v>0</v>
      </c>
      <c r="CR837" s="1">
        <v>0</v>
      </c>
      <c r="CS837" s="1">
        <v>1</v>
      </c>
      <c r="CT837" s="1">
        <v>2</v>
      </c>
      <c r="CU837" s="1">
        <v>13</v>
      </c>
      <c r="CV837" s="1">
        <v>5</v>
      </c>
      <c r="CW837" s="1">
        <v>0</v>
      </c>
      <c r="CX837" s="1">
        <v>0</v>
      </c>
      <c r="CY837" s="1">
        <v>0</v>
      </c>
      <c r="CZ837" s="1">
        <v>0</v>
      </c>
      <c r="DA837" s="1">
        <v>0</v>
      </c>
      <c r="DB837" s="1">
        <v>6</v>
      </c>
      <c r="DC837" s="1">
        <v>0</v>
      </c>
      <c r="DE837" s="2"/>
      <c r="DF837" s="1" t="s">
        <v>1730</v>
      </c>
      <c r="DG837" s="1">
        <v>11</v>
      </c>
      <c r="DH837" s="1">
        <v>0</v>
      </c>
      <c r="DI837" s="1">
        <v>0</v>
      </c>
      <c r="DJ837" s="1">
        <v>0</v>
      </c>
      <c r="DK837" s="1">
        <v>1</v>
      </c>
      <c r="DL837" s="1">
        <v>2</v>
      </c>
      <c r="DM837" s="1">
        <v>13</v>
      </c>
      <c r="DN837" s="1">
        <v>5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6</v>
      </c>
      <c r="DU837" s="1">
        <v>0</v>
      </c>
    </row>
    <row r="838" spans="1:125" x14ac:dyDescent="0.2">
      <c r="A838" s="2" t="s">
        <v>1455</v>
      </c>
      <c r="B838" s="1" t="s">
        <v>802</v>
      </c>
      <c r="C838" s="1">
        <v>5</v>
      </c>
      <c r="D838" s="1">
        <v>0</v>
      </c>
      <c r="E838" s="1">
        <v>0</v>
      </c>
      <c r="F838" s="1">
        <v>0</v>
      </c>
      <c r="G838" s="1">
        <v>1</v>
      </c>
      <c r="H838" s="1">
        <v>0</v>
      </c>
      <c r="I838" s="1">
        <v>6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2</v>
      </c>
      <c r="Q838" s="1">
        <v>0</v>
      </c>
      <c r="S838" s="1" t="s">
        <v>1058</v>
      </c>
      <c r="T838" s="1" t="s">
        <v>806</v>
      </c>
      <c r="U838" s="1">
        <v>19</v>
      </c>
      <c r="V838" s="1">
        <v>0</v>
      </c>
      <c r="W838" s="1">
        <v>0</v>
      </c>
      <c r="X838" s="1">
        <v>0</v>
      </c>
      <c r="Y838" s="1">
        <v>9</v>
      </c>
      <c r="Z838" s="1">
        <v>4</v>
      </c>
      <c r="AA838" s="1">
        <v>19</v>
      </c>
      <c r="AB838" s="1">
        <v>11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12</v>
      </c>
      <c r="AI838" s="1">
        <v>0</v>
      </c>
      <c r="AK838" s="2" t="s">
        <v>150</v>
      </c>
      <c r="AL838" s="1" t="s">
        <v>801</v>
      </c>
      <c r="AM838" s="1">
        <v>31</v>
      </c>
      <c r="AN838" s="1">
        <v>0</v>
      </c>
      <c r="AO838" s="1">
        <v>0</v>
      </c>
      <c r="AP838" s="1">
        <v>0</v>
      </c>
      <c r="AQ838" s="1">
        <v>-4</v>
      </c>
      <c r="AR838" s="1">
        <v>60</v>
      </c>
      <c r="AS838" s="1">
        <v>53</v>
      </c>
      <c r="AT838" s="1">
        <v>5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15</v>
      </c>
      <c r="BA838" s="1">
        <v>0</v>
      </c>
      <c r="BC838" s="2" t="s">
        <v>272</v>
      </c>
      <c r="BD838" s="1" t="s">
        <v>812</v>
      </c>
      <c r="BE838" s="1">
        <v>1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1</v>
      </c>
      <c r="BS838" s="1">
        <v>0</v>
      </c>
      <c r="BU838" s="2" t="s">
        <v>1172</v>
      </c>
      <c r="BV838" s="1" t="s">
        <v>805</v>
      </c>
      <c r="BW838" s="1">
        <v>13</v>
      </c>
      <c r="BX838" s="1">
        <v>0</v>
      </c>
      <c r="BY838" s="1">
        <v>0</v>
      </c>
      <c r="BZ838" s="1">
        <v>0</v>
      </c>
      <c r="CA838" s="1">
        <v>-4</v>
      </c>
      <c r="CB838" s="1">
        <v>20</v>
      </c>
      <c r="CC838" s="1">
        <v>24</v>
      </c>
      <c r="CD838" s="1">
        <v>2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2</v>
      </c>
      <c r="CK838" s="1">
        <v>0</v>
      </c>
      <c r="CL838" s="1" t="s">
        <v>797</v>
      </c>
      <c r="CM838" s="1" t="s">
        <v>1197</v>
      </c>
      <c r="CN838" s="1" t="s">
        <v>806</v>
      </c>
      <c r="CO838" s="1">
        <v>1</v>
      </c>
      <c r="CP838" s="1">
        <v>0</v>
      </c>
      <c r="CQ838" s="1">
        <v>0</v>
      </c>
      <c r="CR838" s="1">
        <v>0</v>
      </c>
      <c r="CS838" s="1">
        <v>-3</v>
      </c>
      <c r="CT838" s="1">
        <v>0</v>
      </c>
      <c r="CU838" s="1">
        <v>0</v>
      </c>
      <c r="CV838" s="1">
        <v>2</v>
      </c>
      <c r="CW838" s="1">
        <v>0</v>
      </c>
      <c r="CX838" s="1">
        <v>0</v>
      </c>
      <c r="CY838" s="1">
        <v>0</v>
      </c>
      <c r="CZ838" s="1">
        <v>0</v>
      </c>
      <c r="DA838" s="1">
        <v>0</v>
      </c>
      <c r="DB838" s="1">
        <v>1</v>
      </c>
      <c r="DC838" s="1">
        <v>0</v>
      </c>
      <c r="DE838" s="2"/>
      <c r="DF838" s="1" t="s">
        <v>1197</v>
      </c>
      <c r="DG838" s="1">
        <v>1</v>
      </c>
      <c r="DH838" s="1">
        <v>0</v>
      </c>
      <c r="DI838" s="1">
        <v>0</v>
      </c>
      <c r="DJ838" s="1">
        <v>0</v>
      </c>
      <c r="DK838" s="1">
        <v>-3</v>
      </c>
      <c r="DL838" s="1">
        <v>0</v>
      </c>
      <c r="DM838" s="1">
        <v>0</v>
      </c>
      <c r="DN838" s="1">
        <v>2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1</v>
      </c>
      <c r="DU838" s="1">
        <v>0</v>
      </c>
    </row>
    <row r="839" spans="1:125" x14ac:dyDescent="0.2">
      <c r="A839" s="2" t="s">
        <v>1456</v>
      </c>
      <c r="B839" s="1" t="s">
        <v>818</v>
      </c>
      <c r="C839" s="1">
        <v>2</v>
      </c>
      <c r="D839" s="1">
        <v>0</v>
      </c>
      <c r="E839" s="1">
        <v>0</v>
      </c>
      <c r="F839" s="1">
        <v>0</v>
      </c>
      <c r="G839" s="1">
        <v>1</v>
      </c>
      <c r="H839" s="1">
        <v>2</v>
      </c>
      <c r="I839" s="1">
        <v>1</v>
      </c>
      <c r="J839" s="1">
        <v>2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1</v>
      </c>
      <c r="Q839" s="1">
        <v>0</v>
      </c>
      <c r="S839" s="1" t="s">
        <v>1118</v>
      </c>
      <c r="T839" s="1" t="s">
        <v>807</v>
      </c>
      <c r="U839" s="1">
        <v>7</v>
      </c>
      <c r="V839" s="1">
        <v>0</v>
      </c>
      <c r="W839" s="1">
        <v>0</v>
      </c>
      <c r="X839" s="1">
        <v>0</v>
      </c>
      <c r="Y839" s="1">
        <v>-2</v>
      </c>
      <c r="Z839" s="1">
        <v>4</v>
      </c>
      <c r="AA839" s="1">
        <v>7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8</v>
      </c>
      <c r="AI839" s="1">
        <v>0</v>
      </c>
      <c r="AK839" s="2" t="s">
        <v>457</v>
      </c>
      <c r="AL839" s="1" t="s">
        <v>807</v>
      </c>
      <c r="AM839" s="1">
        <v>15</v>
      </c>
      <c r="AN839" s="1">
        <v>0</v>
      </c>
      <c r="AO839" s="1">
        <v>0</v>
      </c>
      <c r="AP839" s="1">
        <v>0</v>
      </c>
      <c r="AQ839" s="1">
        <v>-10</v>
      </c>
      <c r="AR839" s="1">
        <v>13</v>
      </c>
      <c r="AS839" s="1">
        <v>32</v>
      </c>
      <c r="AT839" s="1">
        <v>2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22</v>
      </c>
      <c r="BA839" s="1">
        <v>0</v>
      </c>
      <c r="BC839" s="2" t="s">
        <v>608</v>
      </c>
      <c r="BD839" s="1" t="s">
        <v>794</v>
      </c>
      <c r="BE839" s="1">
        <v>2</v>
      </c>
      <c r="BF839" s="1">
        <v>0</v>
      </c>
      <c r="BG839" s="1">
        <v>0</v>
      </c>
      <c r="BH839" s="1">
        <v>0</v>
      </c>
      <c r="BI839" s="1">
        <v>-2</v>
      </c>
      <c r="BJ839" s="1">
        <v>0</v>
      </c>
      <c r="BK839" s="1">
        <v>4</v>
      </c>
      <c r="BL839" s="1">
        <v>4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2</v>
      </c>
      <c r="BS839" s="1">
        <v>0</v>
      </c>
      <c r="BU839" s="2" t="s">
        <v>1201</v>
      </c>
      <c r="BV839" s="1" t="s">
        <v>800</v>
      </c>
      <c r="BW839" s="1">
        <v>7</v>
      </c>
      <c r="BX839" s="1">
        <v>0</v>
      </c>
      <c r="BY839" s="1">
        <v>0</v>
      </c>
      <c r="BZ839" s="1">
        <v>0</v>
      </c>
      <c r="CA839" s="1">
        <v>-2</v>
      </c>
      <c r="CB839" s="1">
        <v>5</v>
      </c>
      <c r="CC839" s="1">
        <v>16</v>
      </c>
      <c r="CD839" s="1">
        <v>3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2</v>
      </c>
      <c r="CK839" s="1">
        <v>0</v>
      </c>
      <c r="CL839" s="1" t="s">
        <v>797</v>
      </c>
      <c r="CM839" s="1" t="s">
        <v>477</v>
      </c>
      <c r="CN839" s="1" t="s">
        <v>798</v>
      </c>
      <c r="CO839" s="1">
        <v>2</v>
      </c>
      <c r="CP839" s="1">
        <v>0</v>
      </c>
      <c r="CQ839" s="1">
        <v>0</v>
      </c>
      <c r="CR839" s="1">
        <v>0</v>
      </c>
      <c r="CS839" s="1">
        <v>-1</v>
      </c>
      <c r="CT839" s="1">
        <v>0</v>
      </c>
      <c r="CU839" s="1">
        <v>6</v>
      </c>
      <c r="CV839" s="1">
        <v>1</v>
      </c>
      <c r="CW839" s="1">
        <v>0</v>
      </c>
      <c r="CX839" s="1">
        <v>0</v>
      </c>
      <c r="CY839" s="1">
        <v>0</v>
      </c>
      <c r="CZ839" s="1">
        <v>0</v>
      </c>
      <c r="DA839" s="1">
        <v>0</v>
      </c>
      <c r="DB839" s="1">
        <v>1</v>
      </c>
      <c r="DC839" s="1">
        <v>0</v>
      </c>
      <c r="DE839" s="2"/>
      <c r="DF839" s="1" t="s">
        <v>477</v>
      </c>
      <c r="DG839" s="1">
        <v>2</v>
      </c>
      <c r="DH839" s="1">
        <v>0</v>
      </c>
      <c r="DI839" s="1">
        <v>0</v>
      </c>
      <c r="DJ839" s="1">
        <v>0</v>
      </c>
      <c r="DK839" s="1">
        <v>-1</v>
      </c>
      <c r="DL839" s="1">
        <v>0</v>
      </c>
      <c r="DM839" s="1">
        <v>6</v>
      </c>
      <c r="DN839" s="1">
        <v>1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1</v>
      </c>
      <c r="DU839" s="1">
        <v>0</v>
      </c>
    </row>
    <row r="840" spans="1:125" x14ac:dyDescent="0.2">
      <c r="A840" s="2" t="s">
        <v>1457</v>
      </c>
      <c r="B840" s="1" t="s">
        <v>811</v>
      </c>
      <c r="C840" s="1">
        <v>6</v>
      </c>
      <c r="D840" s="1">
        <v>0</v>
      </c>
      <c r="E840" s="1">
        <v>0</v>
      </c>
      <c r="F840" s="1">
        <v>0</v>
      </c>
      <c r="G840" s="1">
        <v>-3</v>
      </c>
      <c r="H840" s="1">
        <v>4</v>
      </c>
      <c r="I840" s="1">
        <v>14</v>
      </c>
      <c r="J840" s="1">
        <v>4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5</v>
      </c>
      <c r="Q840" s="1">
        <v>0</v>
      </c>
      <c r="S840" s="1" t="s">
        <v>1458</v>
      </c>
      <c r="T840" s="1" t="s">
        <v>816</v>
      </c>
      <c r="U840" s="1">
        <v>2</v>
      </c>
      <c r="V840" s="1">
        <v>0</v>
      </c>
      <c r="W840" s="1">
        <v>0</v>
      </c>
      <c r="X840" s="1">
        <v>0</v>
      </c>
      <c r="Y840" s="1">
        <v>-1</v>
      </c>
      <c r="Z840" s="1">
        <v>2</v>
      </c>
      <c r="AA840" s="1">
        <v>1</v>
      </c>
      <c r="AB840" s="1">
        <v>1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 t="s">
        <v>1231</v>
      </c>
      <c r="AK840" s="2" t="s">
        <v>1448</v>
      </c>
      <c r="AL840" s="1" t="s">
        <v>804</v>
      </c>
      <c r="AM840" s="1">
        <v>7</v>
      </c>
      <c r="AN840" s="1">
        <v>0</v>
      </c>
      <c r="AO840" s="1">
        <v>0</v>
      </c>
      <c r="AP840" s="1">
        <v>0</v>
      </c>
      <c r="AQ840" s="1">
        <v>-2</v>
      </c>
      <c r="AR840" s="1">
        <v>0</v>
      </c>
      <c r="AS840" s="1">
        <v>11</v>
      </c>
      <c r="AT840" s="1">
        <v>1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6</v>
      </c>
      <c r="BA840" s="1">
        <v>0</v>
      </c>
      <c r="BC840" s="2" t="s">
        <v>611</v>
      </c>
      <c r="BD840" s="1" t="s">
        <v>795</v>
      </c>
      <c r="BE840" s="1">
        <v>23</v>
      </c>
      <c r="BF840" s="1">
        <v>0</v>
      </c>
      <c r="BG840" s="1">
        <v>0</v>
      </c>
      <c r="BH840" s="1">
        <v>0</v>
      </c>
      <c r="BI840" s="1">
        <v>9</v>
      </c>
      <c r="BJ840" s="1">
        <v>4</v>
      </c>
      <c r="BK840" s="1">
        <v>9</v>
      </c>
      <c r="BL840" s="1">
        <v>33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8</v>
      </c>
      <c r="BS840" s="1">
        <v>0</v>
      </c>
      <c r="BU840" s="2" t="s">
        <v>863</v>
      </c>
      <c r="BV840" s="1" t="s">
        <v>825</v>
      </c>
      <c r="BW840" s="1">
        <v>3</v>
      </c>
      <c r="BX840" s="1">
        <v>0</v>
      </c>
      <c r="BY840" s="1">
        <v>0</v>
      </c>
      <c r="BZ840" s="1">
        <v>0</v>
      </c>
      <c r="CA840" s="1">
        <v>-1</v>
      </c>
      <c r="CB840" s="1">
        <v>2</v>
      </c>
      <c r="CC840" s="1">
        <v>3</v>
      </c>
      <c r="CD840" s="1">
        <v>1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3</v>
      </c>
      <c r="CK840" s="1">
        <v>0</v>
      </c>
      <c r="CL840" s="1" t="s">
        <v>797</v>
      </c>
      <c r="CM840" s="1" t="s">
        <v>1140</v>
      </c>
      <c r="CN840" s="1" t="s">
        <v>1616</v>
      </c>
      <c r="CO840" s="1">
        <v>1</v>
      </c>
      <c r="CP840" s="1">
        <v>0</v>
      </c>
      <c r="CQ840" s="1">
        <v>0</v>
      </c>
      <c r="CR840" s="1">
        <v>0</v>
      </c>
      <c r="CS840" s="1">
        <v>-1</v>
      </c>
      <c r="CT840" s="1">
        <v>0</v>
      </c>
      <c r="CU840" s="1">
        <v>2</v>
      </c>
      <c r="CV840" s="1">
        <v>2</v>
      </c>
      <c r="CW840" s="1">
        <v>0</v>
      </c>
      <c r="CX840" s="1">
        <v>0</v>
      </c>
      <c r="CY840" s="1">
        <v>0</v>
      </c>
      <c r="CZ840" s="1">
        <v>0</v>
      </c>
      <c r="DA840" s="1">
        <v>0</v>
      </c>
      <c r="DB840" s="1">
        <v>3</v>
      </c>
      <c r="DC840" s="1">
        <v>0</v>
      </c>
      <c r="DE840" s="2"/>
      <c r="DF840" s="1" t="s">
        <v>1140</v>
      </c>
      <c r="DG840" s="1">
        <v>1</v>
      </c>
      <c r="DH840" s="1">
        <v>0</v>
      </c>
      <c r="DI840" s="1">
        <v>0</v>
      </c>
      <c r="DJ840" s="1">
        <v>0</v>
      </c>
      <c r="DK840" s="1">
        <v>-1</v>
      </c>
      <c r="DL840" s="1">
        <v>0</v>
      </c>
      <c r="DM840" s="1">
        <v>2</v>
      </c>
      <c r="DN840" s="1">
        <v>2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3</v>
      </c>
      <c r="DU840" s="1">
        <v>0</v>
      </c>
    </row>
    <row r="841" spans="1:125" x14ac:dyDescent="0.2">
      <c r="A841" s="2" t="s">
        <v>1164</v>
      </c>
      <c r="B841" s="1" t="s">
        <v>804</v>
      </c>
      <c r="C841" s="1">
        <v>12</v>
      </c>
      <c r="D841" s="1">
        <v>0</v>
      </c>
      <c r="E841" s="1">
        <v>0</v>
      </c>
      <c r="F841" s="1">
        <v>0</v>
      </c>
      <c r="G841" s="1">
        <v>0</v>
      </c>
      <c r="H841" s="1">
        <v>24</v>
      </c>
      <c r="I841" s="1">
        <v>11</v>
      </c>
      <c r="J841" s="1">
        <v>6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6</v>
      </c>
      <c r="Q841" s="1">
        <v>0</v>
      </c>
      <c r="S841" s="1" t="s">
        <v>641</v>
      </c>
      <c r="T841" s="1" t="s">
        <v>801</v>
      </c>
      <c r="U841" s="1">
        <v>4</v>
      </c>
      <c r="V841" s="1">
        <v>0</v>
      </c>
      <c r="W841" s="1">
        <v>0</v>
      </c>
      <c r="X841" s="1">
        <v>0</v>
      </c>
      <c r="Y841" s="1">
        <v>0</v>
      </c>
      <c r="Z841" s="1">
        <v>4</v>
      </c>
      <c r="AA841" s="1">
        <v>5</v>
      </c>
      <c r="AB841" s="1">
        <v>5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3</v>
      </c>
      <c r="AI841" s="1">
        <v>0</v>
      </c>
      <c r="AK841" s="2" t="s">
        <v>1459</v>
      </c>
      <c r="AL841" s="1" t="s">
        <v>815</v>
      </c>
      <c r="AM841" s="1">
        <v>3</v>
      </c>
      <c r="AN841" s="1">
        <v>0</v>
      </c>
      <c r="AO841" s="1">
        <v>0</v>
      </c>
      <c r="AP841" s="1">
        <v>0</v>
      </c>
      <c r="AQ841" s="1">
        <v>0</v>
      </c>
      <c r="AR841" s="1">
        <v>10</v>
      </c>
      <c r="AS841" s="1">
        <v>2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 t="s">
        <v>1231</v>
      </c>
      <c r="BC841" s="2" t="s">
        <v>1331</v>
      </c>
      <c r="BD841" s="1" t="s">
        <v>814</v>
      </c>
      <c r="BE841" s="1">
        <v>6</v>
      </c>
      <c r="BF841" s="1">
        <v>0</v>
      </c>
      <c r="BG841" s="1">
        <v>0</v>
      </c>
      <c r="BH841" s="1">
        <v>0</v>
      </c>
      <c r="BI841" s="1">
        <v>1</v>
      </c>
      <c r="BJ841" s="1">
        <v>18</v>
      </c>
      <c r="BK841" s="1">
        <v>26</v>
      </c>
      <c r="BL841" s="1">
        <v>5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1</v>
      </c>
      <c r="BS841" s="1">
        <v>0</v>
      </c>
      <c r="BU841" s="2" t="s">
        <v>1013</v>
      </c>
      <c r="BV841" s="1" t="s">
        <v>823</v>
      </c>
      <c r="BW841" s="1">
        <v>7</v>
      </c>
      <c r="BX841" s="1">
        <v>0</v>
      </c>
      <c r="BY841" s="1">
        <v>0</v>
      </c>
      <c r="BZ841" s="1">
        <v>0</v>
      </c>
      <c r="CA841" s="1">
        <v>0</v>
      </c>
      <c r="CB841" s="1">
        <v>4</v>
      </c>
      <c r="CC841" s="1">
        <v>10</v>
      </c>
      <c r="CD841" s="1">
        <v>3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4</v>
      </c>
      <c r="CK841" s="1">
        <v>0</v>
      </c>
      <c r="CL841" s="1" t="s">
        <v>797</v>
      </c>
      <c r="CM841" s="1" t="s">
        <v>1223</v>
      </c>
      <c r="CN841" s="1" t="s">
        <v>811</v>
      </c>
      <c r="CO841" s="1">
        <v>4</v>
      </c>
      <c r="CP841" s="1">
        <v>0</v>
      </c>
      <c r="CQ841" s="1">
        <v>0</v>
      </c>
      <c r="CR841" s="1">
        <v>0</v>
      </c>
      <c r="CS841" s="1">
        <v>-1</v>
      </c>
      <c r="CT841" s="1">
        <v>11</v>
      </c>
      <c r="CU841" s="1">
        <v>6</v>
      </c>
      <c r="CV841" s="1">
        <v>1</v>
      </c>
      <c r="CW841" s="1">
        <v>0</v>
      </c>
      <c r="CX841" s="1">
        <v>0</v>
      </c>
      <c r="CY841" s="1">
        <v>0</v>
      </c>
      <c r="CZ841" s="1">
        <v>0</v>
      </c>
      <c r="DA841" s="1">
        <v>0</v>
      </c>
      <c r="DB841" s="1">
        <v>1</v>
      </c>
      <c r="DC841" s="1">
        <v>0</v>
      </c>
      <c r="DE841" s="2"/>
      <c r="DF841" s="1" t="s">
        <v>1223</v>
      </c>
      <c r="DG841" s="1">
        <v>4</v>
      </c>
      <c r="DH841" s="1">
        <v>0</v>
      </c>
      <c r="DI841" s="1">
        <v>0</v>
      </c>
      <c r="DJ841" s="1">
        <v>0</v>
      </c>
      <c r="DK841" s="1">
        <v>-1</v>
      </c>
      <c r="DL841" s="1">
        <v>11</v>
      </c>
      <c r="DM841" s="1">
        <v>6</v>
      </c>
      <c r="DN841" s="1">
        <v>1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1</v>
      </c>
      <c r="DU841" s="1">
        <v>0</v>
      </c>
    </row>
    <row r="842" spans="1:125" x14ac:dyDescent="0.2">
      <c r="A842" s="2" t="s">
        <v>472</v>
      </c>
      <c r="B842" s="1" t="s">
        <v>795</v>
      </c>
      <c r="C842" s="1">
        <v>1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1</v>
      </c>
      <c r="J842" s="1">
        <v>1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 t="s">
        <v>1231</v>
      </c>
      <c r="S842" s="1" t="s">
        <v>931</v>
      </c>
      <c r="T842" s="1" t="s">
        <v>809</v>
      </c>
      <c r="U842" s="1">
        <v>1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1</v>
      </c>
      <c r="AB842" s="1">
        <v>2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1</v>
      </c>
      <c r="AI842" s="1">
        <v>0</v>
      </c>
      <c r="AK842" s="2" t="s">
        <v>1077</v>
      </c>
      <c r="AL842" s="1" t="s">
        <v>810</v>
      </c>
      <c r="AM842" s="1">
        <v>1</v>
      </c>
      <c r="AN842" s="1">
        <v>0</v>
      </c>
      <c r="AO842" s="1">
        <v>0</v>
      </c>
      <c r="AP842" s="1">
        <v>0</v>
      </c>
      <c r="AQ842" s="1">
        <v>-1</v>
      </c>
      <c r="AR842" s="1">
        <v>0</v>
      </c>
      <c r="AS842" s="1">
        <v>1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 t="s">
        <v>1231</v>
      </c>
      <c r="BC842" s="2"/>
      <c r="BU842" s="2" t="s">
        <v>1460</v>
      </c>
      <c r="BV842" s="1" t="s">
        <v>794</v>
      </c>
      <c r="BW842" s="1">
        <v>3</v>
      </c>
      <c r="BX842" s="1">
        <v>0</v>
      </c>
      <c r="BY842" s="1">
        <v>0</v>
      </c>
      <c r="BZ842" s="1">
        <v>0</v>
      </c>
      <c r="CA842" s="1">
        <v>-2</v>
      </c>
      <c r="CB842" s="1">
        <v>0</v>
      </c>
      <c r="CC842" s="1">
        <v>5</v>
      </c>
      <c r="CD842" s="1">
        <v>2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1</v>
      </c>
      <c r="CK842" s="1">
        <v>0</v>
      </c>
      <c r="CL842" s="1" t="s">
        <v>797</v>
      </c>
      <c r="CM842" s="1" t="s">
        <v>1731</v>
      </c>
      <c r="CN842" s="1" t="s">
        <v>808</v>
      </c>
      <c r="CO842" s="1">
        <v>2</v>
      </c>
      <c r="CP842" s="1">
        <v>0</v>
      </c>
      <c r="CQ842" s="1">
        <v>0</v>
      </c>
      <c r="CR842" s="1">
        <v>0</v>
      </c>
      <c r="CS842" s="1">
        <v>-2</v>
      </c>
      <c r="CT842" s="1">
        <v>10</v>
      </c>
      <c r="CU842" s="1">
        <v>3</v>
      </c>
      <c r="CV842" s="1">
        <v>4</v>
      </c>
      <c r="CW842" s="1">
        <v>0</v>
      </c>
      <c r="CX842" s="1">
        <v>0</v>
      </c>
      <c r="CY842" s="1">
        <v>0</v>
      </c>
      <c r="CZ842" s="1">
        <v>0</v>
      </c>
      <c r="DA842" s="1">
        <v>0</v>
      </c>
      <c r="DB842" s="1">
        <v>0</v>
      </c>
      <c r="DC842" s="1" t="s">
        <v>1231</v>
      </c>
      <c r="DE842" s="2"/>
      <c r="DF842" s="1" t="s">
        <v>1731</v>
      </c>
      <c r="DG842" s="1">
        <v>2</v>
      </c>
      <c r="DH842" s="1">
        <v>0</v>
      </c>
      <c r="DI842" s="1">
        <v>0</v>
      </c>
      <c r="DJ842" s="1">
        <v>0</v>
      </c>
      <c r="DK842" s="1">
        <v>-2</v>
      </c>
      <c r="DL842" s="1">
        <v>10</v>
      </c>
      <c r="DM842" s="1">
        <v>3</v>
      </c>
      <c r="DN842" s="1">
        <v>4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 t="s">
        <v>1231</v>
      </c>
    </row>
    <row r="843" spans="1:125" x14ac:dyDescent="0.2">
      <c r="A843" s="2" t="s">
        <v>1461</v>
      </c>
      <c r="B843" s="1" t="s">
        <v>820</v>
      </c>
      <c r="C843" s="1">
        <v>5</v>
      </c>
      <c r="D843" s="1">
        <v>0</v>
      </c>
      <c r="E843" s="1">
        <v>0</v>
      </c>
      <c r="F843" s="1">
        <v>0</v>
      </c>
      <c r="G843" s="1">
        <v>-2</v>
      </c>
      <c r="H843" s="1">
        <v>2</v>
      </c>
      <c r="I843" s="1">
        <v>2</v>
      </c>
      <c r="J843" s="1">
        <v>3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 t="s">
        <v>1231</v>
      </c>
      <c r="S843" s="1" t="s">
        <v>1085</v>
      </c>
      <c r="T843" s="1" t="s">
        <v>813</v>
      </c>
      <c r="U843" s="1">
        <v>7</v>
      </c>
      <c r="V843" s="1">
        <v>0</v>
      </c>
      <c r="W843" s="1">
        <v>0</v>
      </c>
      <c r="X843" s="1">
        <v>0</v>
      </c>
      <c r="Y843" s="1">
        <v>-3</v>
      </c>
      <c r="Z843" s="1">
        <v>5</v>
      </c>
      <c r="AA843" s="1">
        <v>21</v>
      </c>
      <c r="AB843" s="1">
        <v>2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1</v>
      </c>
      <c r="AI843" s="1">
        <v>0</v>
      </c>
      <c r="AK843" s="2" t="s">
        <v>1083</v>
      </c>
      <c r="AL843" s="1" t="s">
        <v>800</v>
      </c>
      <c r="AM843" s="1">
        <v>6</v>
      </c>
      <c r="AN843" s="1">
        <v>0</v>
      </c>
      <c r="AO843" s="1">
        <v>0</v>
      </c>
      <c r="AP843" s="1">
        <v>0</v>
      </c>
      <c r="AQ843" s="1">
        <v>2</v>
      </c>
      <c r="AR843" s="1">
        <v>12</v>
      </c>
      <c r="AS843" s="1">
        <v>6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7</v>
      </c>
      <c r="BA843" s="1">
        <v>0</v>
      </c>
      <c r="BC843" s="2"/>
      <c r="BU843" s="2" t="s">
        <v>590</v>
      </c>
      <c r="BV843" s="1" t="s">
        <v>796</v>
      </c>
      <c r="BW843" s="1">
        <v>1</v>
      </c>
      <c r="BX843" s="1">
        <v>0</v>
      </c>
      <c r="BY843" s="1">
        <v>0</v>
      </c>
      <c r="BZ843" s="1">
        <v>0</v>
      </c>
      <c r="CA843" s="1">
        <v>-2</v>
      </c>
      <c r="CB843" s="1">
        <v>0</v>
      </c>
      <c r="CC843" s="1">
        <v>1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 t="s">
        <v>1231</v>
      </c>
      <c r="CL843" s="1" t="s">
        <v>797</v>
      </c>
      <c r="CM843" s="1" t="s">
        <v>1162</v>
      </c>
      <c r="CN843" s="1" t="s">
        <v>801</v>
      </c>
      <c r="CO843" s="1">
        <v>1</v>
      </c>
      <c r="CP843" s="1">
        <v>0</v>
      </c>
      <c r="CQ843" s="1">
        <v>0</v>
      </c>
      <c r="CR843" s="1">
        <v>0</v>
      </c>
      <c r="CS843" s="1">
        <v>-1</v>
      </c>
      <c r="CT843" s="1">
        <v>10</v>
      </c>
      <c r="CU843" s="1">
        <v>2</v>
      </c>
      <c r="CV843" s="1">
        <v>0</v>
      </c>
      <c r="CW843" s="1">
        <v>0</v>
      </c>
      <c r="CX843" s="1">
        <v>0</v>
      </c>
      <c r="CY843" s="1">
        <v>0</v>
      </c>
      <c r="CZ843" s="1">
        <v>0</v>
      </c>
      <c r="DA843" s="1">
        <v>0</v>
      </c>
      <c r="DB843" s="1">
        <v>2</v>
      </c>
      <c r="DC843" s="1">
        <v>0</v>
      </c>
      <c r="DE843" s="2"/>
      <c r="DF843" s="1" t="s">
        <v>1162</v>
      </c>
      <c r="DG843" s="1">
        <v>1</v>
      </c>
      <c r="DH843" s="1">
        <v>0</v>
      </c>
      <c r="DI843" s="1">
        <v>0</v>
      </c>
      <c r="DJ843" s="1">
        <v>0</v>
      </c>
      <c r="DK843" s="1">
        <v>-1</v>
      </c>
      <c r="DL843" s="1">
        <v>10</v>
      </c>
      <c r="DM843" s="1">
        <v>2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2</v>
      </c>
      <c r="DU843" s="1">
        <v>0</v>
      </c>
    </row>
    <row r="844" spans="1:125" x14ac:dyDescent="0.2">
      <c r="A844" s="2" t="s">
        <v>1321</v>
      </c>
      <c r="B844" s="1" t="s">
        <v>802</v>
      </c>
      <c r="C844" s="1">
        <v>8</v>
      </c>
      <c r="D844" s="1">
        <v>0</v>
      </c>
      <c r="E844" s="1">
        <v>0</v>
      </c>
      <c r="F844" s="1">
        <v>0</v>
      </c>
      <c r="G844" s="1">
        <v>-6</v>
      </c>
      <c r="H844" s="1">
        <v>4</v>
      </c>
      <c r="I844" s="1">
        <v>4</v>
      </c>
      <c r="J844" s="1">
        <v>5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5</v>
      </c>
      <c r="Q844" s="1">
        <v>0</v>
      </c>
      <c r="S844" s="1" t="s">
        <v>1246</v>
      </c>
      <c r="T844" s="1" t="s">
        <v>814</v>
      </c>
      <c r="U844" s="1">
        <v>2</v>
      </c>
      <c r="V844" s="1">
        <v>0</v>
      </c>
      <c r="W844" s="1">
        <v>0</v>
      </c>
      <c r="X844" s="1">
        <v>0</v>
      </c>
      <c r="Y844" s="1">
        <v>-2</v>
      </c>
      <c r="Z844" s="1">
        <v>0</v>
      </c>
      <c r="AA844" s="1">
        <v>2</v>
      </c>
      <c r="AB844" s="1">
        <v>2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 t="s">
        <v>1231</v>
      </c>
      <c r="AK844" s="2" t="s">
        <v>1462</v>
      </c>
      <c r="AL844" s="1" t="s">
        <v>809</v>
      </c>
      <c r="AM844" s="1">
        <v>1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1</v>
      </c>
      <c r="BA844" s="1">
        <v>0</v>
      </c>
      <c r="BC844" s="2"/>
      <c r="BU844" s="2" t="s">
        <v>1463</v>
      </c>
      <c r="BV844" s="1" t="s">
        <v>821</v>
      </c>
      <c r="BW844" s="1">
        <v>1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1</v>
      </c>
      <c r="CD844" s="1">
        <v>1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 t="s">
        <v>1231</v>
      </c>
      <c r="CL844" s="1" t="s">
        <v>797</v>
      </c>
      <c r="CM844" s="1" t="s">
        <v>1732</v>
      </c>
      <c r="CN844" s="1" t="s">
        <v>795</v>
      </c>
      <c r="CO844" s="1">
        <v>2</v>
      </c>
      <c r="CP844" s="1">
        <v>0</v>
      </c>
      <c r="CQ844" s="1">
        <v>0</v>
      </c>
      <c r="CR844" s="1">
        <v>0</v>
      </c>
      <c r="CS844" s="1">
        <v>-1</v>
      </c>
      <c r="CT844" s="1">
        <v>0</v>
      </c>
      <c r="CU844" s="1">
        <v>2</v>
      </c>
      <c r="CV844" s="1">
        <v>1</v>
      </c>
      <c r="CW844" s="1">
        <v>0</v>
      </c>
      <c r="CX844" s="1">
        <v>0</v>
      </c>
      <c r="CY844" s="1">
        <v>0</v>
      </c>
      <c r="CZ844" s="1">
        <v>0</v>
      </c>
      <c r="DA844" s="1">
        <v>0</v>
      </c>
      <c r="DB844" s="1">
        <v>0</v>
      </c>
      <c r="DC844" s="1" t="s">
        <v>1231</v>
      </c>
      <c r="DE844" s="2"/>
      <c r="DF844" s="1" t="s">
        <v>1732</v>
      </c>
      <c r="DG844" s="1">
        <v>2</v>
      </c>
      <c r="DH844" s="1">
        <v>0</v>
      </c>
      <c r="DI844" s="1">
        <v>0</v>
      </c>
      <c r="DJ844" s="1">
        <v>0</v>
      </c>
      <c r="DK844" s="1">
        <v>-1</v>
      </c>
      <c r="DL844" s="1">
        <v>0</v>
      </c>
      <c r="DM844" s="1">
        <v>2</v>
      </c>
      <c r="DN844" s="1">
        <v>1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 t="s">
        <v>1231</v>
      </c>
    </row>
    <row r="845" spans="1:125" x14ac:dyDescent="0.2">
      <c r="A845" s="2" t="s">
        <v>931</v>
      </c>
      <c r="B845" s="1" t="s">
        <v>809</v>
      </c>
      <c r="C845" s="1">
        <v>3</v>
      </c>
      <c r="D845" s="1">
        <v>0</v>
      </c>
      <c r="E845" s="1">
        <v>0</v>
      </c>
      <c r="F845" s="1">
        <v>0</v>
      </c>
      <c r="G845" s="1">
        <v>0</v>
      </c>
      <c r="H845" s="1">
        <v>2</v>
      </c>
      <c r="I845" s="1">
        <v>2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2</v>
      </c>
      <c r="Q845" s="1">
        <v>0</v>
      </c>
      <c r="S845" s="1" t="s">
        <v>578</v>
      </c>
      <c r="T845" s="1" t="s">
        <v>809</v>
      </c>
      <c r="U845" s="1">
        <v>3</v>
      </c>
      <c r="V845" s="1">
        <v>0</v>
      </c>
      <c r="W845" s="1">
        <v>0</v>
      </c>
      <c r="X845" s="1">
        <v>0</v>
      </c>
      <c r="Y845" s="1">
        <v>-2</v>
      </c>
      <c r="Z845" s="1">
        <v>11</v>
      </c>
      <c r="AA845" s="1">
        <v>4</v>
      </c>
      <c r="AB845" s="1">
        <v>3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5</v>
      </c>
      <c r="AI845" s="1">
        <v>0</v>
      </c>
      <c r="AK845" s="2" t="s">
        <v>470</v>
      </c>
      <c r="AL845" s="1" t="s">
        <v>824</v>
      </c>
      <c r="AM845" s="1">
        <v>10</v>
      </c>
      <c r="AN845" s="1">
        <v>0</v>
      </c>
      <c r="AO845" s="1">
        <v>0</v>
      </c>
      <c r="AP845" s="1">
        <v>0</v>
      </c>
      <c r="AQ845" s="1">
        <v>-2</v>
      </c>
      <c r="AR845" s="1">
        <v>10</v>
      </c>
      <c r="AS845" s="1">
        <v>10</v>
      </c>
      <c r="AT845" s="1">
        <v>1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14</v>
      </c>
      <c r="BA845" s="1">
        <v>0</v>
      </c>
      <c r="BC845" s="2"/>
      <c r="BU845" s="2" t="s">
        <v>574</v>
      </c>
      <c r="BV845" s="1" t="s">
        <v>811</v>
      </c>
      <c r="BW845" s="1">
        <v>15</v>
      </c>
      <c r="BX845" s="1">
        <v>0</v>
      </c>
      <c r="BY845" s="1">
        <v>0</v>
      </c>
      <c r="BZ845" s="1">
        <v>0</v>
      </c>
      <c r="CA845" s="1">
        <v>-4</v>
      </c>
      <c r="CB845" s="1">
        <v>6</v>
      </c>
      <c r="CC845" s="1">
        <v>23</v>
      </c>
      <c r="CD845" s="1">
        <v>9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9</v>
      </c>
      <c r="CK845" s="1">
        <v>0</v>
      </c>
      <c r="CL845" s="1" t="s">
        <v>797</v>
      </c>
      <c r="CM845" s="1" t="s">
        <v>925</v>
      </c>
      <c r="CN845" s="1" t="s">
        <v>806</v>
      </c>
      <c r="CO845" s="1">
        <v>3</v>
      </c>
      <c r="CP845" s="1">
        <v>0</v>
      </c>
      <c r="CQ845" s="1">
        <v>0</v>
      </c>
      <c r="CR845" s="1">
        <v>0</v>
      </c>
      <c r="CS845" s="1">
        <v>-3</v>
      </c>
      <c r="CT845" s="1">
        <v>0</v>
      </c>
      <c r="CU845" s="1">
        <v>6</v>
      </c>
      <c r="CV845" s="1">
        <v>3</v>
      </c>
      <c r="CW845" s="1">
        <v>0</v>
      </c>
      <c r="CX845" s="1">
        <v>0</v>
      </c>
      <c r="CY845" s="1">
        <v>0</v>
      </c>
      <c r="CZ845" s="1">
        <v>0</v>
      </c>
      <c r="DA845" s="1">
        <v>0</v>
      </c>
      <c r="DB845" s="1">
        <v>3</v>
      </c>
      <c r="DC845" s="1">
        <v>0</v>
      </c>
      <c r="DE845" s="2"/>
      <c r="DF845" s="1" t="s">
        <v>925</v>
      </c>
      <c r="DG845" s="1">
        <v>3</v>
      </c>
      <c r="DH845" s="1">
        <v>0</v>
      </c>
      <c r="DI845" s="1">
        <v>0</v>
      </c>
      <c r="DJ845" s="1">
        <v>0</v>
      </c>
      <c r="DK845" s="1">
        <v>-3</v>
      </c>
      <c r="DL845" s="1">
        <v>0</v>
      </c>
      <c r="DM845" s="1">
        <v>6</v>
      </c>
      <c r="DN845" s="1">
        <v>3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3</v>
      </c>
      <c r="DU845" s="1">
        <v>0</v>
      </c>
    </row>
    <row r="846" spans="1:125" x14ac:dyDescent="0.2">
      <c r="A846" s="2" t="s">
        <v>1464</v>
      </c>
      <c r="B846" s="1" t="s">
        <v>821</v>
      </c>
      <c r="C846" s="1">
        <v>2</v>
      </c>
      <c r="D846" s="1">
        <v>0</v>
      </c>
      <c r="E846" s="1">
        <v>0</v>
      </c>
      <c r="F846" s="1">
        <v>0</v>
      </c>
      <c r="G846" s="1">
        <v>-1</v>
      </c>
      <c r="H846" s="1">
        <v>0</v>
      </c>
      <c r="I846" s="1">
        <v>0</v>
      </c>
      <c r="J846" s="1">
        <v>2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6</v>
      </c>
      <c r="Q846" s="1">
        <v>0</v>
      </c>
      <c r="S846" s="1" t="s">
        <v>1465</v>
      </c>
      <c r="T846" s="1" t="s">
        <v>804</v>
      </c>
      <c r="U846" s="1">
        <v>18</v>
      </c>
      <c r="V846" s="1">
        <v>0</v>
      </c>
      <c r="W846" s="1">
        <v>0</v>
      </c>
      <c r="X846" s="1">
        <v>0</v>
      </c>
      <c r="Y846" s="1">
        <v>-4</v>
      </c>
      <c r="Z846" s="1">
        <v>4</v>
      </c>
      <c r="AA846" s="1">
        <v>29</v>
      </c>
      <c r="AB846" s="1">
        <v>15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8</v>
      </c>
      <c r="AI846" s="1">
        <v>0</v>
      </c>
      <c r="AK846" s="2" t="s">
        <v>1223</v>
      </c>
      <c r="AL846" s="1" t="s">
        <v>811</v>
      </c>
      <c r="AM846" s="1">
        <v>14</v>
      </c>
      <c r="AN846" s="1">
        <v>0</v>
      </c>
      <c r="AO846" s="1">
        <v>0</v>
      </c>
      <c r="AP846" s="1">
        <v>0</v>
      </c>
      <c r="AQ846" s="1">
        <v>-1</v>
      </c>
      <c r="AR846" s="1">
        <v>57</v>
      </c>
      <c r="AS846" s="1">
        <v>31</v>
      </c>
      <c r="AT846" s="1">
        <v>2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13</v>
      </c>
      <c r="BA846" s="1">
        <v>0</v>
      </c>
      <c r="BC846" s="2"/>
      <c r="BU846" s="2" t="s">
        <v>1150</v>
      </c>
      <c r="BV846" s="1" t="s">
        <v>816</v>
      </c>
      <c r="BW846" s="1">
        <v>2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1</v>
      </c>
      <c r="CD846" s="1">
        <v>2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3</v>
      </c>
      <c r="CK846" s="1">
        <v>0</v>
      </c>
      <c r="CL846" s="1" t="s">
        <v>797</v>
      </c>
      <c r="CM846" s="1" t="s">
        <v>1733</v>
      </c>
      <c r="CN846" s="1" t="s">
        <v>798</v>
      </c>
      <c r="CO846" s="1">
        <v>1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2</v>
      </c>
      <c r="CV846" s="1">
        <v>0</v>
      </c>
      <c r="CW846" s="1">
        <v>0</v>
      </c>
      <c r="CX846" s="1">
        <v>0</v>
      </c>
      <c r="CY846" s="1">
        <v>0</v>
      </c>
      <c r="CZ846" s="1">
        <v>0</v>
      </c>
      <c r="DA846" s="1">
        <v>0</v>
      </c>
      <c r="DB846" s="1">
        <v>0</v>
      </c>
      <c r="DC846" s="1" t="s">
        <v>1231</v>
      </c>
      <c r="DE846" s="2"/>
      <c r="DF846" s="1" t="s">
        <v>1733</v>
      </c>
      <c r="DG846" s="1">
        <v>1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2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 t="s">
        <v>1231</v>
      </c>
    </row>
    <row r="847" spans="1:125" x14ac:dyDescent="0.2">
      <c r="A847" s="2" t="s">
        <v>1466</v>
      </c>
      <c r="B847" s="1" t="s">
        <v>804</v>
      </c>
      <c r="C847" s="1">
        <v>1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 t="s">
        <v>1231</v>
      </c>
      <c r="S847" s="1" t="s">
        <v>1081</v>
      </c>
      <c r="T847" s="1" t="s">
        <v>814</v>
      </c>
      <c r="U847" s="1">
        <v>6</v>
      </c>
      <c r="V847" s="1">
        <v>0</v>
      </c>
      <c r="W847" s="1">
        <v>0</v>
      </c>
      <c r="X847" s="1">
        <v>0</v>
      </c>
      <c r="Y847" s="1">
        <v>-3</v>
      </c>
      <c r="Z847" s="1">
        <v>2</v>
      </c>
      <c r="AA847" s="1">
        <v>5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11</v>
      </c>
      <c r="AI847" s="1">
        <v>0</v>
      </c>
      <c r="AK847" s="2" t="s">
        <v>1467</v>
      </c>
      <c r="AL847" s="1" t="s">
        <v>807</v>
      </c>
      <c r="AM847" s="1">
        <v>10</v>
      </c>
      <c r="AN847" s="1">
        <v>0</v>
      </c>
      <c r="AO847" s="1">
        <v>0</v>
      </c>
      <c r="AP847" s="1">
        <v>0</v>
      </c>
      <c r="AQ847" s="1">
        <v>-1</v>
      </c>
      <c r="AR847" s="1">
        <v>8</v>
      </c>
      <c r="AS847" s="1">
        <v>8</v>
      </c>
      <c r="AT847" s="1">
        <v>4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6</v>
      </c>
      <c r="BA847" s="1">
        <v>0</v>
      </c>
      <c r="BC847" s="2"/>
      <c r="BU847" s="2" t="s">
        <v>659</v>
      </c>
      <c r="BV847" s="1" t="s">
        <v>820</v>
      </c>
      <c r="BW847" s="1">
        <v>9</v>
      </c>
      <c r="BX847" s="1">
        <v>0</v>
      </c>
      <c r="BY847" s="1">
        <v>0</v>
      </c>
      <c r="BZ847" s="1">
        <v>0</v>
      </c>
      <c r="CA847" s="1">
        <v>-4</v>
      </c>
      <c r="CB847" s="1">
        <v>0</v>
      </c>
      <c r="CC847" s="1">
        <v>3</v>
      </c>
      <c r="CD847" s="1">
        <v>5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10</v>
      </c>
      <c r="CK847" s="1">
        <v>0</v>
      </c>
      <c r="CL847" s="1" t="s">
        <v>797</v>
      </c>
      <c r="CM847" s="1" t="s">
        <v>1205</v>
      </c>
      <c r="CN847" s="1" t="s">
        <v>1616</v>
      </c>
      <c r="CO847" s="1">
        <v>3</v>
      </c>
      <c r="CP847" s="1">
        <v>0</v>
      </c>
      <c r="CQ847" s="1">
        <v>0</v>
      </c>
      <c r="CR847" s="1">
        <v>0</v>
      </c>
      <c r="CS847" s="1">
        <v>-1</v>
      </c>
      <c r="CT847" s="1">
        <v>2</v>
      </c>
      <c r="CU847" s="1">
        <v>17</v>
      </c>
      <c r="CV847" s="1">
        <v>1</v>
      </c>
      <c r="CW847" s="1">
        <v>0</v>
      </c>
      <c r="CX847" s="1">
        <v>0</v>
      </c>
      <c r="CY847" s="1">
        <v>0</v>
      </c>
      <c r="CZ847" s="1">
        <v>0</v>
      </c>
      <c r="DA847" s="1">
        <v>0</v>
      </c>
      <c r="DB847" s="1">
        <v>3</v>
      </c>
      <c r="DC847" s="1">
        <v>0</v>
      </c>
      <c r="DE847" s="2"/>
      <c r="DF847" s="1" t="s">
        <v>1205</v>
      </c>
      <c r="DG847" s="1">
        <v>3</v>
      </c>
      <c r="DH847" s="1">
        <v>0</v>
      </c>
      <c r="DI847" s="1">
        <v>0</v>
      </c>
      <c r="DJ847" s="1">
        <v>0</v>
      </c>
      <c r="DK847" s="1">
        <v>-1</v>
      </c>
      <c r="DL847" s="1">
        <v>2</v>
      </c>
      <c r="DM847" s="1">
        <v>17</v>
      </c>
      <c r="DN847" s="1">
        <v>1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3</v>
      </c>
      <c r="DU847" s="1">
        <v>0</v>
      </c>
    </row>
    <row r="848" spans="1:125" x14ac:dyDescent="0.2">
      <c r="A848" s="2" t="s">
        <v>1468</v>
      </c>
      <c r="B848" s="1" t="s">
        <v>825</v>
      </c>
      <c r="C848" s="1">
        <v>1</v>
      </c>
      <c r="D848" s="1">
        <v>0</v>
      </c>
      <c r="E848" s="1">
        <v>0</v>
      </c>
      <c r="F848" s="1">
        <v>0</v>
      </c>
      <c r="G848" s="1">
        <v>1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2</v>
      </c>
      <c r="Q848" s="1">
        <v>0</v>
      </c>
      <c r="S848" s="1" t="s">
        <v>1290</v>
      </c>
      <c r="T848" s="1" t="s">
        <v>825</v>
      </c>
      <c r="U848" s="1">
        <v>4</v>
      </c>
      <c r="V848" s="1">
        <v>0</v>
      </c>
      <c r="W848" s="1">
        <v>0</v>
      </c>
      <c r="X848" s="1">
        <v>0</v>
      </c>
      <c r="Y848" s="1">
        <v>-1</v>
      </c>
      <c r="Z848" s="1">
        <v>0</v>
      </c>
      <c r="AA848" s="1">
        <v>3</v>
      </c>
      <c r="AB848" s="1">
        <v>2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1</v>
      </c>
      <c r="AI848" s="1">
        <v>0</v>
      </c>
      <c r="AK848" s="2" t="s">
        <v>559</v>
      </c>
      <c r="AL848" s="1" t="s">
        <v>795</v>
      </c>
      <c r="AM848" s="1">
        <v>5</v>
      </c>
      <c r="AN848" s="1">
        <v>0</v>
      </c>
      <c r="AO848" s="1">
        <v>0</v>
      </c>
      <c r="AP848" s="1">
        <v>0</v>
      </c>
      <c r="AQ848" s="1">
        <v>-1</v>
      </c>
      <c r="AR848" s="1">
        <v>0</v>
      </c>
      <c r="AS848" s="1">
        <v>0</v>
      </c>
      <c r="AT848" s="1">
        <v>4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2</v>
      </c>
      <c r="BA848" s="1">
        <v>0</v>
      </c>
      <c r="BC848" s="2"/>
      <c r="BU848" s="2" t="s">
        <v>1425</v>
      </c>
      <c r="BV848" s="1" t="s">
        <v>810</v>
      </c>
      <c r="BW848" s="1">
        <v>2</v>
      </c>
      <c r="BX848" s="1">
        <v>0</v>
      </c>
      <c r="BY848" s="1">
        <v>0</v>
      </c>
      <c r="BZ848" s="1">
        <v>0</v>
      </c>
      <c r="CA848" s="1">
        <v>1</v>
      </c>
      <c r="CB848" s="1">
        <v>0</v>
      </c>
      <c r="CC848" s="1">
        <v>2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2</v>
      </c>
      <c r="CK848" s="1">
        <v>0</v>
      </c>
      <c r="CL848" s="1" t="s">
        <v>797</v>
      </c>
      <c r="CM848" s="1" t="s">
        <v>462</v>
      </c>
      <c r="CN848" s="1" t="s">
        <v>821</v>
      </c>
      <c r="CO848" s="1">
        <v>3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3</v>
      </c>
      <c r="CV848" s="1">
        <v>0</v>
      </c>
      <c r="CW848" s="1">
        <v>0</v>
      </c>
      <c r="CX848" s="1">
        <v>0</v>
      </c>
      <c r="CY848" s="1">
        <v>0</v>
      </c>
      <c r="CZ848" s="1">
        <v>0</v>
      </c>
      <c r="DA848" s="1">
        <v>0</v>
      </c>
      <c r="DB848" s="1">
        <v>0</v>
      </c>
      <c r="DC848" s="1" t="s">
        <v>1231</v>
      </c>
      <c r="DE848" s="2"/>
      <c r="DF848" s="1" t="s">
        <v>462</v>
      </c>
      <c r="DG848" s="1">
        <v>3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3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 t="s">
        <v>1231</v>
      </c>
    </row>
    <row r="849" spans="1:125" x14ac:dyDescent="0.2">
      <c r="A849" s="2" t="s">
        <v>1052</v>
      </c>
      <c r="B849" s="1" t="s">
        <v>800</v>
      </c>
      <c r="C849" s="1">
        <v>3</v>
      </c>
      <c r="D849" s="1">
        <v>0</v>
      </c>
      <c r="E849" s="1">
        <v>0</v>
      </c>
      <c r="F849" s="1">
        <v>0</v>
      </c>
      <c r="G849" s="1">
        <v>-2</v>
      </c>
      <c r="H849" s="1">
        <v>0</v>
      </c>
      <c r="I849" s="1">
        <v>2</v>
      </c>
      <c r="J849" s="1">
        <v>2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 t="s">
        <v>1231</v>
      </c>
      <c r="S849" s="1" t="s">
        <v>1095</v>
      </c>
      <c r="T849" s="1" t="s">
        <v>819</v>
      </c>
      <c r="U849" s="1">
        <v>10</v>
      </c>
      <c r="V849" s="1">
        <v>0</v>
      </c>
      <c r="W849" s="1">
        <v>0</v>
      </c>
      <c r="X849" s="1">
        <v>0</v>
      </c>
      <c r="Y849" s="1">
        <v>-2</v>
      </c>
      <c r="Z849" s="1">
        <v>0</v>
      </c>
      <c r="AA849" s="1">
        <v>22</v>
      </c>
      <c r="AB849" s="1">
        <v>2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7</v>
      </c>
      <c r="AI849" s="1">
        <v>0</v>
      </c>
      <c r="AK849" s="2" t="s">
        <v>1469</v>
      </c>
      <c r="AL849" s="1" t="s">
        <v>794</v>
      </c>
      <c r="AM849" s="1">
        <v>2</v>
      </c>
      <c r="AN849" s="1">
        <v>0</v>
      </c>
      <c r="AO849" s="1">
        <v>0</v>
      </c>
      <c r="AP849" s="1">
        <v>0</v>
      </c>
      <c r="AQ849" s="1">
        <v>-3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 t="s">
        <v>1231</v>
      </c>
      <c r="BC849" s="2"/>
      <c r="BU849" s="2" t="s">
        <v>1470</v>
      </c>
      <c r="BV849" s="1" t="s">
        <v>796</v>
      </c>
      <c r="BW849" s="1">
        <v>2</v>
      </c>
      <c r="BX849" s="1">
        <v>0</v>
      </c>
      <c r="BY849" s="1">
        <v>0</v>
      </c>
      <c r="BZ849" s="1">
        <v>0</v>
      </c>
      <c r="CA849" s="1">
        <v>-1</v>
      </c>
      <c r="CB849" s="1">
        <v>7</v>
      </c>
      <c r="CC849" s="1">
        <v>2</v>
      </c>
      <c r="CD849" s="1">
        <v>1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 t="s">
        <v>1231</v>
      </c>
      <c r="CL849" s="1" t="s">
        <v>797</v>
      </c>
      <c r="CM849" s="1" t="s">
        <v>559</v>
      </c>
      <c r="CN849" s="1" t="s">
        <v>799</v>
      </c>
      <c r="CO849" s="1">
        <v>7</v>
      </c>
      <c r="CP849" s="1">
        <v>0</v>
      </c>
      <c r="CQ849" s="1">
        <v>0</v>
      </c>
      <c r="CR849" s="1">
        <v>0</v>
      </c>
      <c r="CS849" s="1">
        <v>-1</v>
      </c>
      <c r="CT849" s="1">
        <v>0</v>
      </c>
      <c r="CU849" s="1">
        <v>5</v>
      </c>
      <c r="CV849" s="1">
        <v>3</v>
      </c>
      <c r="CW849" s="1">
        <v>0</v>
      </c>
      <c r="CX849" s="1">
        <v>0</v>
      </c>
      <c r="CY849" s="1">
        <v>0</v>
      </c>
      <c r="CZ849" s="1">
        <v>0</v>
      </c>
      <c r="DA849" s="1">
        <v>0</v>
      </c>
      <c r="DB849" s="1">
        <v>4</v>
      </c>
      <c r="DC849" s="1">
        <v>0</v>
      </c>
      <c r="DE849" s="2"/>
      <c r="DF849" s="1" t="s">
        <v>559</v>
      </c>
      <c r="DG849" s="1">
        <v>7</v>
      </c>
      <c r="DH849" s="1">
        <v>0</v>
      </c>
      <c r="DI849" s="1">
        <v>0</v>
      </c>
      <c r="DJ849" s="1">
        <v>0</v>
      </c>
      <c r="DK849" s="1">
        <v>-1</v>
      </c>
      <c r="DL849" s="1">
        <v>0</v>
      </c>
      <c r="DM849" s="1">
        <v>5</v>
      </c>
      <c r="DN849" s="1">
        <v>3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4</v>
      </c>
      <c r="DU849" s="1">
        <v>0</v>
      </c>
    </row>
    <row r="850" spans="1:125" x14ac:dyDescent="0.2">
      <c r="A850" s="2" t="s">
        <v>1471</v>
      </c>
      <c r="B850" s="1" t="s">
        <v>799</v>
      </c>
      <c r="C850" s="1">
        <v>3</v>
      </c>
      <c r="D850" s="1">
        <v>0</v>
      </c>
      <c r="E850" s="1">
        <v>0</v>
      </c>
      <c r="F850" s="1">
        <v>0</v>
      </c>
      <c r="G850" s="1">
        <v>-1</v>
      </c>
      <c r="H850" s="1">
        <v>2</v>
      </c>
      <c r="I850" s="1">
        <v>3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2</v>
      </c>
      <c r="Q850" s="1">
        <v>0</v>
      </c>
      <c r="S850" s="1" t="s">
        <v>1472</v>
      </c>
      <c r="T850" s="1" t="s">
        <v>810</v>
      </c>
      <c r="U850" s="1">
        <v>1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2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1</v>
      </c>
      <c r="AI850" s="1">
        <v>0</v>
      </c>
      <c r="AK850" s="2" t="s">
        <v>1473</v>
      </c>
      <c r="AL850" s="1" t="s">
        <v>806</v>
      </c>
      <c r="AM850" s="1">
        <v>1</v>
      </c>
      <c r="AN850" s="1">
        <v>0</v>
      </c>
      <c r="AO850" s="1">
        <v>0</v>
      </c>
      <c r="AP850" s="1">
        <v>0</v>
      </c>
      <c r="AQ850" s="1">
        <v>-1</v>
      </c>
      <c r="AR850" s="1">
        <v>0</v>
      </c>
      <c r="AS850" s="1">
        <v>3</v>
      </c>
      <c r="AT850" s="1">
        <v>1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 t="s">
        <v>1231</v>
      </c>
      <c r="BC850" s="2"/>
      <c r="BU850" s="2" t="s">
        <v>1474</v>
      </c>
      <c r="BV850" s="1" t="s">
        <v>821</v>
      </c>
      <c r="BW850" s="1">
        <v>1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1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 t="s">
        <v>1231</v>
      </c>
      <c r="CL850" s="1" t="s">
        <v>797</v>
      </c>
      <c r="CM850" s="1" t="s">
        <v>1470</v>
      </c>
      <c r="CN850" s="1" t="s">
        <v>796</v>
      </c>
      <c r="CO850" s="1">
        <v>1</v>
      </c>
      <c r="CP850" s="1">
        <v>0</v>
      </c>
      <c r="CQ850" s="1">
        <v>0</v>
      </c>
      <c r="CR850" s="1">
        <v>0</v>
      </c>
      <c r="CS850" s="1">
        <v>0</v>
      </c>
      <c r="CT850" s="1">
        <v>9</v>
      </c>
      <c r="CU850" s="1">
        <v>2</v>
      </c>
      <c r="CV850" s="1">
        <v>3</v>
      </c>
      <c r="CW850" s="1">
        <v>0</v>
      </c>
      <c r="CX850" s="1">
        <v>0</v>
      </c>
      <c r="CY850" s="1">
        <v>0</v>
      </c>
      <c r="CZ850" s="1">
        <v>0</v>
      </c>
      <c r="DA850" s="1">
        <v>0</v>
      </c>
      <c r="DB850" s="1">
        <v>0</v>
      </c>
      <c r="DC850" s="1" t="s">
        <v>1231</v>
      </c>
      <c r="DE850" s="2"/>
      <c r="DF850" s="1" t="s">
        <v>1470</v>
      </c>
      <c r="DG850" s="1">
        <v>1</v>
      </c>
      <c r="DH850" s="1">
        <v>0</v>
      </c>
      <c r="DI850" s="1">
        <v>0</v>
      </c>
      <c r="DJ850" s="1">
        <v>0</v>
      </c>
      <c r="DK850" s="1">
        <v>0</v>
      </c>
      <c r="DL850" s="1">
        <v>9</v>
      </c>
      <c r="DM850" s="1">
        <v>2</v>
      </c>
      <c r="DN850" s="1">
        <v>3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 t="s">
        <v>1231</v>
      </c>
    </row>
    <row r="851" spans="1:125" x14ac:dyDescent="0.2">
      <c r="A851" s="2" t="s">
        <v>439</v>
      </c>
      <c r="B851" s="1" t="s">
        <v>804</v>
      </c>
      <c r="C851" s="1">
        <v>43</v>
      </c>
      <c r="D851" s="1">
        <v>0</v>
      </c>
      <c r="E851" s="1">
        <v>0</v>
      </c>
      <c r="F851" s="1">
        <v>0</v>
      </c>
      <c r="G851" s="1">
        <v>-3</v>
      </c>
      <c r="H851" s="1">
        <v>190</v>
      </c>
      <c r="I851" s="1">
        <v>73</v>
      </c>
      <c r="J851" s="1">
        <v>2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11</v>
      </c>
      <c r="Q851" s="1">
        <v>0</v>
      </c>
      <c r="S851" s="1" t="s">
        <v>1475</v>
      </c>
      <c r="T851" s="1" t="s">
        <v>818</v>
      </c>
      <c r="U851" s="1">
        <v>1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3</v>
      </c>
      <c r="AB851" s="1">
        <v>1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1</v>
      </c>
      <c r="AI851" s="1">
        <v>0</v>
      </c>
      <c r="AK851" s="2" t="s">
        <v>1047</v>
      </c>
      <c r="AL851" s="1" t="s">
        <v>799</v>
      </c>
      <c r="AM851" s="1">
        <v>5</v>
      </c>
      <c r="AN851" s="1">
        <v>0</v>
      </c>
      <c r="AO851" s="1">
        <v>0</v>
      </c>
      <c r="AP851" s="1">
        <v>0</v>
      </c>
      <c r="AQ851" s="1">
        <v>0</v>
      </c>
      <c r="AR851" s="1">
        <v>2</v>
      </c>
      <c r="AS851" s="1">
        <v>3</v>
      </c>
      <c r="AT851" s="1">
        <v>4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2</v>
      </c>
      <c r="BA851" s="1">
        <v>0</v>
      </c>
      <c r="BC851" s="2"/>
      <c r="BU851" s="2" t="s">
        <v>1476</v>
      </c>
      <c r="BV851" s="1" t="s">
        <v>829</v>
      </c>
      <c r="BW851" s="1">
        <v>3</v>
      </c>
      <c r="BX851" s="1">
        <v>0</v>
      </c>
      <c r="BY851" s="1">
        <v>0</v>
      </c>
      <c r="BZ851" s="1">
        <v>0</v>
      </c>
      <c r="CA851" s="1">
        <v>-1</v>
      </c>
      <c r="CB851" s="1">
        <v>0</v>
      </c>
      <c r="CC851" s="1">
        <v>11</v>
      </c>
      <c r="CD851" s="1">
        <v>2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4</v>
      </c>
      <c r="CK851" s="1">
        <v>0</v>
      </c>
      <c r="CL851" s="1" t="s">
        <v>797</v>
      </c>
      <c r="CM851" s="1" t="s">
        <v>457</v>
      </c>
      <c r="CN851" s="1" t="s">
        <v>800</v>
      </c>
      <c r="CO851" s="1">
        <v>7</v>
      </c>
      <c r="CP851" s="1">
        <v>0</v>
      </c>
      <c r="CQ851" s="1">
        <v>0</v>
      </c>
      <c r="CR851" s="1">
        <v>0</v>
      </c>
      <c r="CS851" s="1">
        <v>-3</v>
      </c>
      <c r="CT851" s="1">
        <v>0</v>
      </c>
      <c r="CU851" s="1">
        <v>6</v>
      </c>
      <c r="CV851" s="1">
        <v>3</v>
      </c>
      <c r="CW851" s="1">
        <v>0</v>
      </c>
      <c r="CX851" s="1">
        <v>0</v>
      </c>
      <c r="CY851" s="1">
        <v>0</v>
      </c>
      <c r="CZ851" s="1">
        <v>0</v>
      </c>
      <c r="DA851" s="1">
        <v>0</v>
      </c>
      <c r="DB851" s="1">
        <v>4</v>
      </c>
      <c r="DC851" s="1">
        <v>0</v>
      </c>
      <c r="DE851" s="2"/>
      <c r="DF851" s="1" t="s">
        <v>457</v>
      </c>
      <c r="DG851" s="1">
        <v>7</v>
      </c>
      <c r="DH851" s="1">
        <v>0</v>
      </c>
      <c r="DI851" s="1">
        <v>0</v>
      </c>
      <c r="DJ851" s="1">
        <v>0</v>
      </c>
      <c r="DK851" s="1">
        <v>-3</v>
      </c>
      <c r="DL851" s="1">
        <v>0</v>
      </c>
      <c r="DM851" s="1">
        <v>6</v>
      </c>
      <c r="DN851" s="1">
        <v>3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4</v>
      </c>
      <c r="DU851" s="1">
        <v>0</v>
      </c>
    </row>
    <row r="852" spans="1:125" x14ac:dyDescent="0.2">
      <c r="A852" s="2" t="s">
        <v>1322</v>
      </c>
      <c r="B852" s="1" t="s">
        <v>819</v>
      </c>
      <c r="C852" s="1">
        <v>3</v>
      </c>
      <c r="D852" s="1">
        <v>0</v>
      </c>
      <c r="E852" s="1">
        <v>0</v>
      </c>
      <c r="F852" s="1">
        <v>0</v>
      </c>
      <c r="G852" s="1">
        <v>-1</v>
      </c>
      <c r="H852" s="1">
        <v>0</v>
      </c>
      <c r="I852" s="1">
        <v>4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4</v>
      </c>
      <c r="Q852" s="1">
        <v>0</v>
      </c>
      <c r="S852" s="1" t="s">
        <v>416</v>
      </c>
      <c r="T852" s="1" t="s">
        <v>815</v>
      </c>
      <c r="U852" s="1">
        <v>4</v>
      </c>
      <c r="V852" s="1">
        <v>0</v>
      </c>
      <c r="W852" s="1">
        <v>0</v>
      </c>
      <c r="X852" s="1">
        <v>0</v>
      </c>
      <c r="Y852" s="1">
        <v>-1</v>
      </c>
      <c r="Z852" s="1">
        <v>12</v>
      </c>
      <c r="AA852" s="1">
        <v>6</v>
      </c>
      <c r="AB852" s="1">
        <v>3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1</v>
      </c>
      <c r="AI852" s="1">
        <v>0</v>
      </c>
      <c r="AK852" s="2" t="s">
        <v>588</v>
      </c>
      <c r="AL852" s="1" t="s">
        <v>806</v>
      </c>
      <c r="AM852" s="1">
        <v>3</v>
      </c>
      <c r="AN852" s="1">
        <v>0</v>
      </c>
      <c r="AO852" s="1">
        <v>0</v>
      </c>
      <c r="AP852" s="1">
        <v>0</v>
      </c>
      <c r="AQ852" s="1">
        <v>-1</v>
      </c>
      <c r="AR852" s="1">
        <v>0</v>
      </c>
      <c r="AS852" s="1">
        <v>2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1</v>
      </c>
      <c r="BA852" s="1">
        <v>0</v>
      </c>
      <c r="BC852" s="2"/>
      <c r="BU852" s="2" t="s">
        <v>1202</v>
      </c>
      <c r="BV852" s="1" t="s">
        <v>802</v>
      </c>
      <c r="BW852" s="1">
        <v>7</v>
      </c>
      <c r="BX852" s="1">
        <v>0</v>
      </c>
      <c r="BY852" s="1">
        <v>0</v>
      </c>
      <c r="BZ852" s="1">
        <v>0</v>
      </c>
      <c r="CA852" s="1">
        <v>-3</v>
      </c>
      <c r="CB852" s="1">
        <v>2</v>
      </c>
      <c r="CC852" s="1">
        <v>16</v>
      </c>
      <c r="CD852" s="1">
        <v>14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5</v>
      </c>
      <c r="CK852" s="1">
        <v>0</v>
      </c>
      <c r="CL852" s="1" t="s">
        <v>797</v>
      </c>
      <c r="CM852" s="1" t="s">
        <v>1734</v>
      </c>
      <c r="CN852" s="1" t="s">
        <v>801</v>
      </c>
      <c r="CO852" s="1">
        <v>2</v>
      </c>
      <c r="CP852" s="1">
        <v>0</v>
      </c>
      <c r="CQ852" s="1">
        <v>0</v>
      </c>
      <c r="CR852" s="1">
        <v>0</v>
      </c>
      <c r="CS852" s="1">
        <v>-2</v>
      </c>
      <c r="CT852" s="1">
        <v>0</v>
      </c>
      <c r="CU852" s="1">
        <v>0</v>
      </c>
      <c r="CV852" s="1">
        <v>1</v>
      </c>
      <c r="CW852" s="1">
        <v>0</v>
      </c>
      <c r="CX852" s="1">
        <v>0</v>
      </c>
      <c r="CY852" s="1">
        <v>0</v>
      </c>
      <c r="CZ852" s="1">
        <v>0</v>
      </c>
      <c r="DA852" s="1">
        <v>0</v>
      </c>
      <c r="DB852" s="1">
        <v>2</v>
      </c>
      <c r="DC852" s="1">
        <v>0</v>
      </c>
      <c r="DE852" s="2"/>
      <c r="DF852" s="1" t="s">
        <v>1734</v>
      </c>
      <c r="DG852" s="1">
        <v>2</v>
      </c>
      <c r="DH852" s="1">
        <v>0</v>
      </c>
      <c r="DI852" s="1">
        <v>0</v>
      </c>
      <c r="DJ852" s="1">
        <v>0</v>
      </c>
      <c r="DK852" s="1">
        <v>-2</v>
      </c>
      <c r="DL852" s="1">
        <v>0</v>
      </c>
      <c r="DM852" s="1">
        <v>0</v>
      </c>
      <c r="DN852" s="1">
        <v>1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2</v>
      </c>
      <c r="DU852" s="1">
        <v>0</v>
      </c>
    </row>
    <row r="853" spans="1:125" x14ac:dyDescent="0.2">
      <c r="A853" s="2" t="s">
        <v>1459</v>
      </c>
      <c r="B853" s="1" t="s">
        <v>799</v>
      </c>
      <c r="C853" s="1">
        <v>6</v>
      </c>
      <c r="D853" s="1">
        <v>0</v>
      </c>
      <c r="E853" s="1">
        <v>0</v>
      </c>
      <c r="F853" s="1">
        <v>0</v>
      </c>
      <c r="G853" s="1">
        <v>-2</v>
      </c>
      <c r="H853" s="1">
        <v>27</v>
      </c>
      <c r="I853" s="1">
        <v>3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1</v>
      </c>
      <c r="Q853" s="1">
        <v>0</v>
      </c>
      <c r="S853" s="1" t="s">
        <v>1376</v>
      </c>
      <c r="T853" s="1" t="s">
        <v>823</v>
      </c>
      <c r="U853" s="1">
        <v>3</v>
      </c>
      <c r="V853" s="1">
        <v>0</v>
      </c>
      <c r="W853" s="1">
        <v>0</v>
      </c>
      <c r="X853" s="1">
        <v>0</v>
      </c>
      <c r="Y853" s="1">
        <v>-3</v>
      </c>
      <c r="Z853" s="1">
        <v>0</v>
      </c>
      <c r="AA853" s="1">
        <v>7</v>
      </c>
      <c r="AB853" s="1">
        <v>1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2</v>
      </c>
      <c r="AI853" s="1">
        <v>0</v>
      </c>
      <c r="AK853" s="2" t="s">
        <v>1205</v>
      </c>
      <c r="AL853" s="1" t="s">
        <v>825</v>
      </c>
      <c r="AM853" s="1">
        <v>2</v>
      </c>
      <c r="AN853" s="1">
        <v>0</v>
      </c>
      <c r="AO853" s="1">
        <v>0</v>
      </c>
      <c r="AP853" s="1">
        <v>0</v>
      </c>
      <c r="AQ853" s="1">
        <v>-1</v>
      </c>
      <c r="AR853" s="1">
        <v>2</v>
      </c>
      <c r="AS853" s="1">
        <v>1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1</v>
      </c>
      <c r="BA853" s="1">
        <v>0</v>
      </c>
      <c r="BC853" s="2"/>
      <c r="BU853" s="2" t="s">
        <v>1477</v>
      </c>
      <c r="BV853" s="1" t="s">
        <v>800</v>
      </c>
      <c r="BW853" s="1">
        <v>4</v>
      </c>
      <c r="BX853" s="1">
        <v>0</v>
      </c>
      <c r="BY853" s="1">
        <v>0</v>
      </c>
      <c r="BZ853" s="1">
        <v>0</v>
      </c>
      <c r="CA853" s="1">
        <v>-1</v>
      </c>
      <c r="CB853" s="1">
        <v>4</v>
      </c>
      <c r="CC853" s="1">
        <v>3</v>
      </c>
      <c r="CD853" s="1">
        <v>1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4</v>
      </c>
      <c r="CK853" s="1">
        <v>0</v>
      </c>
      <c r="CL853" s="1" t="s">
        <v>797</v>
      </c>
      <c r="CM853" s="1" t="s">
        <v>1201</v>
      </c>
      <c r="CN853" s="1" t="s">
        <v>800</v>
      </c>
      <c r="CO853" s="1">
        <v>2</v>
      </c>
      <c r="CP853" s="1">
        <v>0</v>
      </c>
      <c r="CQ853" s="1">
        <v>0</v>
      </c>
      <c r="CR853" s="1">
        <v>0</v>
      </c>
      <c r="CS853" s="1">
        <v>-1</v>
      </c>
      <c r="CT853" s="1">
        <v>2</v>
      </c>
      <c r="CU853" s="1">
        <v>7</v>
      </c>
      <c r="CV853" s="1">
        <v>0</v>
      </c>
      <c r="CW853" s="1">
        <v>0</v>
      </c>
      <c r="CX853" s="1">
        <v>0</v>
      </c>
      <c r="CY853" s="1">
        <v>0</v>
      </c>
      <c r="CZ853" s="1">
        <v>0</v>
      </c>
      <c r="DA853" s="1">
        <v>0</v>
      </c>
      <c r="DB853" s="1">
        <v>0</v>
      </c>
      <c r="DC853" s="1" t="s">
        <v>1231</v>
      </c>
      <c r="DE853" s="2"/>
      <c r="DF853" s="1" t="s">
        <v>1201</v>
      </c>
      <c r="DG853" s="1">
        <v>2</v>
      </c>
      <c r="DH853" s="1">
        <v>0</v>
      </c>
      <c r="DI853" s="1">
        <v>0</v>
      </c>
      <c r="DJ853" s="1">
        <v>0</v>
      </c>
      <c r="DK853" s="1">
        <v>-1</v>
      </c>
      <c r="DL853" s="1">
        <v>2</v>
      </c>
      <c r="DM853" s="1">
        <v>7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 t="s">
        <v>1231</v>
      </c>
    </row>
    <row r="854" spans="1:125" x14ac:dyDescent="0.2">
      <c r="A854" s="2" t="s">
        <v>1478</v>
      </c>
      <c r="B854" s="1" t="s">
        <v>819</v>
      </c>
      <c r="C854" s="1">
        <v>14</v>
      </c>
      <c r="D854" s="1">
        <v>0</v>
      </c>
      <c r="E854" s="1">
        <v>0</v>
      </c>
      <c r="F854" s="1">
        <v>0</v>
      </c>
      <c r="G854" s="1">
        <v>1</v>
      </c>
      <c r="H854" s="1">
        <v>6</v>
      </c>
      <c r="I854" s="1">
        <v>19</v>
      </c>
      <c r="J854" s="1">
        <v>19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9</v>
      </c>
      <c r="Q854" s="1">
        <v>0</v>
      </c>
      <c r="S854" s="1" t="s">
        <v>907</v>
      </c>
      <c r="T854" s="1" t="s">
        <v>823</v>
      </c>
      <c r="U854" s="1">
        <v>5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4</v>
      </c>
      <c r="AB854" s="1">
        <v>9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6</v>
      </c>
      <c r="AI854" s="1">
        <v>0</v>
      </c>
      <c r="AK854" s="2" t="s">
        <v>484</v>
      </c>
      <c r="AL854" s="1" t="s">
        <v>804</v>
      </c>
      <c r="AM854" s="1">
        <v>6</v>
      </c>
      <c r="AN854" s="1">
        <v>0</v>
      </c>
      <c r="AO854" s="1">
        <v>0</v>
      </c>
      <c r="AP854" s="1">
        <v>0</v>
      </c>
      <c r="AQ854" s="1">
        <v>-1</v>
      </c>
      <c r="AR854" s="1">
        <v>6</v>
      </c>
      <c r="AS854" s="1">
        <v>7</v>
      </c>
      <c r="AT854" s="1">
        <v>1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6</v>
      </c>
      <c r="BA854" s="1">
        <v>0</v>
      </c>
      <c r="BC854" s="2"/>
      <c r="BU854" s="2" t="s">
        <v>1479</v>
      </c>
      <c r="BV854" s="1" t="s">
        <v>795</v>
      </c>
      <c r="BW854" s="1">
        <v>5</v>
      </c>
      <c r="BX854" s="1">
        <v>0</v>
      </c>
      <c r="BY854" s="1">
        <v>0</v>
      </c>
      <c r="BZ854" s="1">
        <v>0</v>
      </c>
      <c r="CA854" s="1">
        <v>-1</v>
      </c>
      <c r="CB854" s="1">
        <v>0</v>
      </c>
      <c r="CC854" s="1">
        <v>5</v>
      </c>
      <c r="CD854" s="1">
        <v>7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5</v>
      </c>
      <c r="CK854" s="1">
        <v>0</v>
      </c>
      <c r="CL854" s="1" t="s">
        <v>797</v>
      </c>
      <c r="CM854" s="1" t="s">
        <v>1735</v>
      </c>
      <c r="CN854" s="1" t="s">
        <v>806</v>
      </c>
      <c r="CO854" s="1">
        <v>1</v>
      </c>
      <c r="CP854" s="1">
        <v>0</v>
      </c>
      <c r="CQ854" s="1">
        <v>0</v>
      </c>
      <c r="CR854" s="1">
        <v>0</v>
      </c>
      <c r="CS854" s="1">
        <v>0</v>
      </c>
      <c r="CT854" s="1">
        <v>2</v>
      </c>
      <c r="CU854" s="1">
        <v>0</v>
      </c>
      <c r="CV854" s="1">
        <v>0</v>
      </c>
      <c r="CW854" s="1">
        <v>0</v>
      </c>
      <c r="CX854" s="1">
        <v>0</v>
      </c>
      <c r="CY854" s="1">
        <v>0</v>
      </c>
      <c r="CZ854" s="1">
        <v>0</v>
      </c>
      <c r="DA854" s="1">
        <v>0</v>
      </c>
      <c r="DB854" s="1">
        <v>0</v>
      </c>
      <c r="DC854" s="1" t="s">
        <v>1231</v>
      </c>
      <c r="DE854" s="2"/>
      <c r="DF854" s="1" t="s">
        <v>1735</v>
      </c>
      <c r="DG854" s="1">
        <v>1</v>
      </c>
      <c r="DH854" s="1">
        <v>0</v>
      </c>
      <c r="DI854" s="1">
        <v>0</v>
      </c>
      <c r="DJ854" s="1">
        <v>0</v>
      </c>
      <c r="DK854" s="1">
        <v>0</v>
      </c>
      <c r="DL854" s="1">
        <v>2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 t="s">
        <v>1231</v>
      </c>
    </row>
    <row r="855" spans="1:125" x14ac:dyDescent="0.2">
      <c r="A855" s="2" t="s">
        <v>1352</v>
      </c>
      <c r="B855" s="1" t="s">
        <v>796</v>
      </c>
      <c r="C855" s="1">
        <v>1</v>
      </c>
      <c r="D855" s="1">
        <v>0</v>
      </c>
      <c r="E855" s="1">
        <v>0</v>
      </c>
      <c r="F855" s="1">
        <v>0</v>
      </c>
      <c r="G855" s="1">
        <v>-1</v>
      </c>
      <c r="H855" s="1">
        <v>0</v>
      </c>
      <c r="I855" s="1">
        <v>1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1</v>
      </c>
      <c r="Q855" s="1">
        <v>0</v>
      </c>
      <c r="S855" s="1" t="s">
        <v>666</v>
      </c>
      <c r="T855" s="1" t="s">
        <v>810</v>
      </c>
      <c r="U855" s="1">
        <v>1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1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 t="s">
        <v>1231</v>
      </c>
      <c r="AK855" s="2" t="s">
        <v>173</v>
      </c>
      <c r="AL855" s="1" t="s">
        <v>819</v>
      </c>
      <c r="AM855" s="1">
        <v>3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1</v>
      </c>
      <c r="AT855" s="1">
        <v>1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3</v>
      </c>
      <c r="BA855" s="1">
        <v>0</v>
      </c>
      <c r="BC855" s="2"/>
      <c r="BU855" s="2" t="s">
        <v>531</v>
      </c>
      <c r="BV855" s="1" t="s">
        <v>804</v>
      </c>
      <c r="BW855" s="1">
        <v>14</v>
      </c>
      <c r="BX855" s="1">
        <v>0</v>
      </c>
      <c r="BY855" s="1">
        <v>0</v>
      </c>
      <c r="BZ855" s="1">
        <v>0</v>
      </c>
      <c r="CA855" s="1">
        <v>-1</v>
      </c>
      <c r="CB855" s="1">
        <v>0</v>
      </c>
      <c r="CC855" s="1">
        <v>19</v>
      </c>
      <c r="CD855" s="1">
        <v>4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20</v>
      </c>
      <c r="CK855" s="1">
        <v>0</v>
      </c>
      <c r="CL855" s="1" t="s">
        <v>797</v>
      </c>
      <c r="CM855" s="1" t="s">
        <v>523</v>
      </c>
      <c r="CN855" s="1" t="s">
        <v>819</v>
      </c>
      <c r="CO855" s="1">
        <v>1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1</v>
      </c>
      <c r="CV855" s="1">
        <v>0</v>
      </c>
      <c r="CW855" s="1">
        <v>0</v>
      </c>
      <c r="CX855" s="1">
        <v>0</v>
      </c>
      <c r="CY855" s="1">
        <v>0</v>
      </c>
      <c r="CZ855" s="1">
        <v>0</v>
      </c>
      <c r="DA855" s="1">
        <v>0</v>
      </c>
      <c r="DB855" s="1">
        <v>0</v>
      </c>
      <c r="DC855" s="1" t="s">
        <v>1231</v>
      </c>
      <c r="DE855" s="2"/>
      <c r="DF855" s="1" t="s">
        <v>523</v>
      </c>
      <c r="DG855" s="1">
        <v>1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1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 t="s">
        <v>1231</v>
      </c>
    </row>
    <row r="856" spans="1:125" x14ac:dyDescent="0.2">
      <c r="A856" s="2" t="s">
        <v>1078</v>
      </c>
      <c r="B856" s="1" t="s">
        <v>818</v>
      </c>
      <c r="C856" s="1">
        <v>1</v>
      </c>
      <c r="D856" s="1">
        <v>0</v>
      </c>
      <c r="E856" s="1">
        <v>0</v>
      </c>
      <c r="F856" s="1">
        <v>0</v>
      </c>
      <c r="G856" s="1">
        <v>-1</v>
      </c>
      <c r="H856" s="1">
        <v>0</v>
      </c>
      <c r="I856" s="1">
        <v>1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2</v>
      </c>
      <c r="Q856" s="1">
        <v>0</v>
      </c>
      <c r="S856" s="1" t="s">
        <v>1455</v>
      </c>
      <c r="T856" s="1" t="s">
        <v>802</v>
      </c>
      <c r="U856" s="1">
        <v>1</v>
      </c>
      <c r="V856" s="1">
        <v>0</v>
      </c>
      <c r="W856" s="1">
        <v>0</v>
      </c>
      <c r="X856" s="1">
        <v>0</v>
      </c>
      <c r="Y856" s="1">
        <v>-1</v>
      </c>
      <c r="Z856" s="1">
        <v>0</v>
      </c>
      <c r="AA856" s="1">
        <v>2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1</v>
      </c>
      <c r="AI856" s="1">
        <v>0</v>
      </c>
      <c r="AK856" s="2" t="s">
        <v>616</v>
      </c>
      <c r="AL856" s="1" t="s">
        <v>795</v>
      </c>
      <c r="AM856" s="1">
        <v>30</v>
      </c>
      <c r="AN856" s="1">
        <v>0</v>
      </c>
      <c r="AO856" s="1">
        <v>0</v>
      </c>
      <c r="AP856" s="1">
        <v>0</v>
      </c>
      <c r="AQ856" s="1">
        <v>-2</v>
      </c>
      <c r="AR856" s="1">
        <v>16</v>
      </c>
      <c r="AS856" s="1">
        <v>37</v>
      </c>
      <c r="AT856" s="1">
        <v>16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30</v>
      </c>
      <c r="BA856" s="1">
        <v>0</v>
      </c>
      <c r="BC856" s="2"/>
      <c r="BU856" s="2" t="s">
        <v>1480</v>
      </c>
      <c r="BV856" s="1" t="s">
        <v>812</v>
      </c>
      <c r="BW856" s="1">
        <v>4</v>
      </c>
      <c r="BX856" s="1">
        <v>0</v>
      </c>
      <c r="BY856" s="1">
        <v>0</v>
      </c>
      <c r="BZ856" s="1">
        <v>0</v>
      </c>
      <c r="CA856" s="1">
        <v>0</v>
      </c>
      <c r="CB856" s="1">
        <v>2</v>
      </c>
      <c r="CC856" s="1">
        <v>7</v>
      </c>
      <c r="CD856" s="1">
        <v>2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2</v>
      </c>
      <c r="CK856" s="1">
        <v>0</v>
      </c>
      <c r="CL856" s="1" t="s">
        <v>797</v>
      </c>
      <c r="CM856" s="1" t="s">
        <v>495</v>
      </c>
      <c r="CN856" s="1" t="s">
        <v>818</v>
      </c>
      <c r="CO856" s="1">
        <v>3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3</v>
      </c>
      <c r="CV856" s="1">
        <v>0</v>
      </c>
      <c r="CW856" s="1">
        <v>0</v>
      </c>
      <c r="CX856" s="1">
        <v>0</v>
      </c>
      <c r="CY856" s="1">
        <v>0</v>
      </c>
      <c r="CZ856" s="1">
        <v>0</v>
      </c>
      <c r="DA856" s="1">
        <v>0</v>
      </c>
      <c r="DB856" s="1">
        <v>4</v>
      </c>
      <c r="DC856" s="1">
        <v>0</v>
      </c>
      <c r="DE856" s="2"/>
      <c r="DF856" s="1" t="s">
        <v>495</v>
      </c>
      <c r="DG856" s="1">
        <v>3</v>
      </c>
      <c r="DH856" s="1">
        <v>0</v>
      </c>
      <c r="DI856" s="1">
        <v>0</v>
      </c>
      <c r="DJ856" s="1">
        <v>0</v>
      </c>
      <c r="DK856" s="1">
        <v>0</v>
      </c>
      <c r="DL856" s="1">
        <v>0</v>
      </c>
      <c r="DM856" s="1">
        <v>3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4</v>
      </c>
      <c r="DU856" s="1">
        <v>0</v>
      </c>
    </row>
    <row r="857" spans="1:125" x14ac:dyDescent="0.2">
      <c r="A857" s="2" t="s">
        <v>1463</v>
      </c>
      <c r="B857" s="1" t="s">
        <v>823</v>
      </c>
      <c r="C857" s="1">
        <v>3</v>
      </c>
      <c r="D857" s="1">
        <v>0</v>
      </c>
      <c r="E857" s="1">
        <v>0</v>
      </c>
      <c r="F857" s="1">
        <v>0</v>
      </c>
      <c r="G857" s="1">
        <v>-2</v>
      </c>
      <c r="H857" s="1">
        <v>0</v>
      </c>
      <c r="I857" s="1">
        <v>2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 t="s">
        <v>1231</v>
      </c>
      <c r="S857" s="1" t="s">
        <v>360</v>
      </c>
      <c r="T857" s="1" t="s">
        <v>796</v>
      </c>
      <c r="U857" s="1">
        <v>10</v>
      </c>
      <c r="V857" s="1">
        <v>0</v>
      </c>
      <c r="W857" s="1">
        <v>0</v>
      </c>
      <c r="X857" s="1">
        <v>0</v>
      </c>
      <c r="Y857" s="1">
        <v>-1</v>
      </c>
      <c r="Z857" s="1">
        <v>19</v>
      </c>
      <c r="AA857" s="1">
        <v>20</v>
      </c>
      <c r="AB857" s="1">
        <v>3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9</v>
      </c>
      <c r="AI857" s="1">
        <v>0</v>
      </c>
      <c r="AK857" s="2" t="s">
        <v>1434</v>
      </c>
      <c r="AL857" s="1" t="s">
        <v>825</v>
      </c>
      <c r="AM857" s="1">
        <v>3</v>
      </c>
      <c r="AN857" s="1">
        <v>0</v>
      </c>
      <c r="AO857" s="1">
        <v>0</v>
      </c>
      <c r="AP857" s="1">
        <v>0</v>
      </c>
      <c r="AQ857" s="1">
        <v>2</v>
      </c>
      <c r="AR857" s="1">
        <v>0</v>
      </c>
      <c r="AS857" s="1">
        <v>3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3</v>
      </c>
      <c r="BA857" s="1">
        <v>0</v>
      </c>
      <c r="BC857" s="2"/>
      <c r="BU857" s="2" t="s">
        <v>535</v>
      </c>
      <c r="BV857" s="1" t="s">
        <v>796</v>
      </c>
      <c r="BW857" s="1">
        <v>9</v>
      </c>
      <c r="BX857" s="1">
        <v>0</v>
      </c>
      <c r="BY857" s="1">
        <v>0</v>
      </c>
      <c r="BZ857" s="1">
        <v>0</v>
      </c>
      <c r="CA857" s="1">
        <v>-2</v>
      </c>
      <c r="CB857" s="1">
        <v>0</v>
      </c>
      <c r="CC857" s="1">
        <v>11</v>
      </c>
      <c r="CD857" s="1">
        <v>4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8</v>
      </c>
      <c r="CK857" s="1">
        <v>0</v>
      </c>
      <c r="CL857" s="1" t="s">
        <v>797</v>
      </c>
      <c r="CM857" s="1" t="s">
        <v>1736</v>
      </c>
      <c r="CN857" s="1" t="s">
        <v>820</v>
      </c>
      <c r="CO857" s="1">
        <v>3</v>
      </c>
      <c r="CP857" s="1">
        <v>0</v>
      </c>
      <c r="CQ857" s="1">
        <v>0</v>
      </c>
      <c r="CR857" s="1">
        <v>0</v>
      </c>
      <c r="CS857" s="1">
        <v>0</v>
      </c>
      <c r="CT857" s="1">
        <v>14</v>
      </c>
      <c r="CU857" s="1">
        <v>6</v>
      </c>
      <c r="CV857" s="1">
        <v>0</v>
      </c>
      <c r="CW857" s="1">
        <v>0</v>
      </c>
      <c r="CX857" s="1">
        <v>0</v>
      </c>
      <c r="CY857" s="1">
        <v>0</v>
      </c>
      <c r="CZ857" s="1">
        <v>0</v>
      </c>
      <c r="DA857" s="1">
        <v>0</v>
      </c>
      <c r="DB857" s="1">
        <v>0</v>
      </c>
      <c r="DC857" s="1" t="s">
        <v>1231</v>
      </c>
      <c r="DE857" s="2"/>
      <c r="DF857" s="1" t="s">
        <v>1736</v>
      </c>
      <c r="DG857" s="1">
        <v>3</v>
      </c>
      <c r="DH857" s="1">
        <v>0</v>
      </c>
      <c r="DI857" s="1">
        <v>0</v>
      </c>
      <c r="DJ857" s="1">
        <v>0</v>
      </c>
      <c r="DK857" s="1">
        <v>0</v>
      </c>
      <c r="DL857" s="1">
        <v>14</v>
      </c>
      <c r="DM857" s="1">
        <v>6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 t="s">
        <v>1231</v>
      </c>
    </row>
    <row r="858" spans="1:125" x14ac:dyDescent="0.2">
      <c r="A858" s="2" t="s">
        <v>1481</v>
      </c>
      <c r="B858" s="1" t="s">
        <v>825</v>
      </c>
      <c r="C858" s="1">
        <v>13</v>
      </c>
      <c r="D858" s="1">
        <v>0</v>
      </c>
      <c r="E858" s="1">
        <v>0</v>
      </c>
      <c r="F858" s="1">
        <v>0</v>
      </c>
      <c r="G858" s="1">
        <v>-3</v>
      </c>
      <c r="H858" s="1">
        <v>41</v>
      </c>
      <c r="I858" s="1">
        <v>18</v>
      </c>
      <c r="J858" s="1">
        <v>13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4</v>
      </c>
      <c r="Q858" s="1">
        <v>0</v>
      </c>
      <c r="S858" s="1" t="s">
        <v>667</v>
      </c>
      <c r="T858" s="1" t="s">
        <v>824</v>
      </c>
      <c r="U858" s="1">
        <v>8</v>
      </c>
      <c r="V858" s="1">
        <v>0</v>
      </c>
      <c r="W858" s="1">
        <v>0</v>
      </c>
      <c r="X858" s="1">
        <v>0</v>
      </c>
      <c r="Y858" s="1">
        <v>-3</v>
      </c>
      <c r="Z858" s="1">
        <v>0</v>
      </c>
      <c r="AA858" s="1">
        <v>8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3</v>
      </c>
      <c r="AI858" s="1">
        <v>0</v>
      </c>
      <c r="AK858" s="2" t="s">
        <v>1482</v>
      </c>
      <c r="AL858" s="1" t="s">
        <v>815</v>
      </c>
      <c r="AM858" s="1">
        <v>1</v>
      </c>
      <c r="AN858" s="1">
        <v>0</v>
      </c>
      <c r="AO858" s="1">
        <v>0</v>
      </c>
      <c r="AP858" s="1">
        <v>0</v>
      </c>
      <c r="AQ858" s="1">
        <v>0</v>
      </c>
      <c r="AR858" s="1">
        <v>2</v>
      </c>
      <c r="AS858" s="1">
        <v>2</v>
      </c>
      <c r="AT858" s="1">
        <v>1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 t="s">
        <v>1231</v>
      </c>
      <c r="BC858" s="2"/>
      <c r="BU858" s="2" t="s">
        <v>1483</v>
      </c>
      <c r="BV858" s="1" t="s">
        <v>819</v>
      </c>
      <c r="BW858" s="1">
        <v>1</v>
      </c>
      <c r="BX858" s="1">
        <v>0</v>
      </c>
      <c r="BY858" s="1">
        <v>0</v>
      </c>
      <c r="BZ858" s="1">
        <v>0</v>
      </c>
      <c r="CA858" s="1">
        <v>-3</v>
      </c>
      <c r="CB858" s="1">
        <v>0</v>
      </c>
      <c r="CC858" s="1">
        <v>3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 t="s">
        <v>1231</v>
      </c>
      <c r="CL858" s="1" t="s">
        <v>797</v>
      </c>
      <c r="CM858" s="1" t="s">
        <v>1737</v>
      </c>
      <c r="CN858" s="1" t="s">
        <v>820</v>
      </c>
      <c r="CO858" s="1">
        <v>2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0</v>
      </c>
      <c r="CY858" s="1">
        <v>0</v>
      </c>
      <c r="CZ858" s="1">
        <v>0</v>
      </c>
      <c r="DA858" s="1">
        <v>0</v>
      </c>
      <c r="DB858" s="1">
        <v>2</v>
      </c>
      <c r="DC858" s="1">
        <v>0</v>
      </c>
      <c r="DE858" s="2"/>
      <c r="DF858" s="1" t="s">
        <v>1737</v>
      </c>
      <c r="DG858" s="1">
        <v>2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2</v>
      </c>
      <c r="DU858" s="1">
        <v>0</v>
      </c>
    </row>
    <row r="859" spans="1:125" x14ac:dyDescent="0.2">
      <c r="A859" s="2" t="s">
        <v>1306</v>
      </c>
      <c r="B859" s="1" t="s">
        <v>814</v>
      </c>
      <c r="C859" s="1">
        <v>3</v>
      </c>
      <c r="D859" s="1">
        <v>0</v>
      </c>
      <c r="E859" s="1">
        <v>0</v>
      </c>
      <c r="F859" s="1">
        <v>0</v>
      </c>
      <c r="G859" s="1">
        <v>1</v>
      </c>
      <c r="H859" s="1">
        <v>0</v>
      </c>
      <c r="I859" s="1">
        <v>0</v>
      </c>
      <c r="J859" s="1">
        <v>1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2</v>
      </c>
      <c r="Q859" s="1">
        <v>0</v>
      </c>
      <c r="S859" s="1" t="s">
        <v>1287</v>
      </c>
      <c r="T859" s="1" t="s">
        <v>810</v>
      </c>
      <c r="U859" s="1">
        <v>15</v>
      </c>
      <c r="V859" s="1">
        <v>0</v>
      </c>
      <c r="W859" s="1">
        <v>0</v>
      </c>
      <c r="X859" s="1">
        <v>0</v>
      </c>
      <c r="Y859" s="1">
        <v>-1</v>
      </c>
      <c r="Z859" s="1">
        <v>18</v>
      </c>
      <c r="AA859" s="1">
        <v>20</v>
      </c>
      <c r="AB859" s="1">
        <v>2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4</v>
      </c>
      <c r="AI859" s="1">
        <v>0</v>
      </c>
      <c r="AK859" s="2" t="s">
        <v>1367</v>
      </c>
      <c r="AL859" s="1" t="s">
        <v>808</v>
      </c>
      <c r="AM859" s="1">
        <v>9</v>
      </c>
      <c r="AN859" s="1">
        <v>0</v>
      </c>
      <c r="AO859" s="1">
        <v>0</v>
      </c>
      <c r="AP859" s="1">
        <v>0</v>
      </c>
      <c r="AQ859" s="1">
        <v>1</v>
      </c>
      <c r="AR859" s="1">
        <v>0</v>
      </c>
      <c r="AS859" s="1">
        <v>3</v>
      </c>
      <c r="AT859" s="1">
        <v>1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2</v>
      </c>
      <c r="BA859" s="1">
        <v>0</v>
      </c>
      <c r="BC859" s="2"/>
      <c r="BU859" s="2" t="s">
        <v>1484</v>
      </c>
      <c r="BV859" s="1" t="s">
        <v>824</v>
      </c>
      <c r="BW859" s="1">
        <v>2</v>
      </c>
      <c r="BX859" s="1">
        <v>0</v>
      </c>
      <c r="BY859" s="1">
        <v>0</v>
      </c>
      <c r="BZ859" s="1">
        <v>0</v>
      </c>
      <c r="CA859" s="1">
        <v>-2</v>
      </c>
      <c r="CB859" s="1">
        <v>0</v>
      </c>
      <c r="CC859" s="1">
        <v>1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4</v>
      </c>
      <c r="CK859" s="1">
        <v>0</v>
      </c>
      <c r="CL859" s="1" t="s">
        <v>797</v>
      </c>
      <c r="CM859" s="1" t="s">
        <v>1738</v>
      </c>
      <c r="CN859" s="1" t="s">
        <v>808</v>
      </c>
      <c r="CO859" s="1">
        <v>2</v>
      </c>
      <c r="CP859" s="1">
        <v>0</v>
      </c>
      <c r="CQ859" s="1">
        <v>0</v>
      </c>
      <c r="CR859" s="1">
        <v>0</v>
      </c>
      <c r="CS859" s="1">
        <v>-1</v>
      </c>
      <c r="CT859" s="1">
        <v>0</v>
      </c>
      <c r="CU859" s="1">
        <v>2</v>
      </c>
      <c r="CV859" s="1">
        <v>0</v>
      </c>
      <c r="CW859" s="1">
        <v>0</v>
      </c>
      <c r="CX859" s="1">
        <v>0</v>
      </c>
      <c r="CY859" s="1">
        <v>0</v>
      </c>
      <c r="CZ859" s="1">
        <v>0</v>
      </c>
      <c r="DA859" s="1">
        <v>0</v>
      </c>
      <c r="DB859" s="1">
        <v>3</v>
      </c>
      <c r="DC859" s="1">
        <v>0</v>
      </c>
      <c r="DE859" s="2"/>
      <c r="DF859" s="1" t="s">
        <v>1738</v>
      </c>
      <c r="DG859" s="1">
        <v>2</v>
      </c>
      <c r="DH859" s="1">
        <v>0</v>
      </c>
      <c r="DI859" s="1">
        <v>0</v>
      </c>
      <c r="DJ859" s="1">
        <v>0</v>
      </c>
      <c r="DK859" s="1">
        <v>-1</v>
      </c>
      <c r="DL859" s="1">
        <v>0</v>
      </c>
      <c r="DM859" s="1">
        <v>2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3</v>
      </c>
      <c r="DU859" s="1">
        <v>0</v>
      </c>
    </row>
    <row r="860" spans="1:125" x14ac:dyDescent="0.2">
      <c r="A860" s="2" t="s">
        <v>1054</v>
      </c>
      <c r="B860" s="1" t="s">
        <v>814</v>
      </c>
      <c r="C860" s="1">
        <v>1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2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2</v>
      </c>
      <c r="Q860" s="1">
        <v>0</v>
      </c>
      <c r="S860" s="1" t="s">
        <v>1473</v>
      </c>
      <c r="T860" s="1" t="s">
        <v>806</v>
      </c>
      <c r="U860" s="1">
        <v>1</v>
      </c>
      <c r="V860" s="1">
        <v>0</v>
      </c>
      <c r="W860" s="1">
        <v>0</v>
      </c>
      <c r="X860" s="1">
        <v>0</v>
      </c>
      <c r="Y860" s="1">
        <v>-1</v>
      </c>
      <c r="Z860" s="1">
        <v>5</v>
      </c>
      <c r="AA860" s="1">
        <v>1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 t="s">
        <v>1231</v>
      </c>
      <c r="AK860" s="2" t="s">
        <v>1171</v>
      </c>
      <c r="AL860" s="1" t="s">
        <v>802</v>
      </c>
      <c r="AM860" s="1">
        <v>2</v>
      </c>
      <c r="AN860" s="1">
        <v>0</v>
      </c>
      <c r="AO860" s="1">
        <v>0</v>
      </c>
      <c r="AP860" s="1">
        <v>0</v>
      </c>
      <c r="AQ860" s="1">
        <v>1</v>
      </c>
      <c r="AR860" s="1">
        <v>4</v>
      </c>
      <c r="AS860" s="1">
        <v>1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2</v>
      </c>
      <c r="BA860" s="1">
        <v>0</v>
      </c>
      <c r="BC860" s="2"/>
      <c r="BU860" s="2" t="s">
        <v>1485</v>
      </c>
      <c r="BV860" s="1" t="s">
        <v>813</v>
      </c>
      <c r="BW860" s="1">
        <v>5</v>
      </c>
      <c r="BX860" s="1">
        <v>0</v>
      </c>
      <c r="BY860" s="1">
        <v>0</v>
      </c>
      <c r="BZ860" s="1">
        <v>0</v>
      </c>
      <c r="CA860" s="1">
        <v>-3</v>
      </c>
      <c r="CB860" s="1">
        <v>7</v>
      </c>
      <c r="CC860" s="1">
        <v>7</v>
      </c>
      <c r="CD860" s="1">
        <v>8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7</v>
      </c>
      <c r="CK860" s="1">
        <v>0</v>
      </c>
      <c r="CL860" s="1" t="s">
        <v>797</v>
      </c>
      <c r="CM860" s="1" t="s">
        <v>1739</v>
      </c>
      <c r="CN860" s="1" t="s">
        <v>802</v>
      </c>
      <c r="CO860" s="1">
        <v>1</v>
      </c>
      <c r="CP860" s="1">
        <v>0</v>
      </c>
      <c r="CQ860" s="1">
        <v>0</v>
      </c>
      <c r="CR860" s="1">
        <v>0</v>
      </c>
      <c r="CS860" s="1">
        <v>-2</v>
      </c>
      <c r="CT860" s="1">
        <v>0</v>
      </c>
      <c r="CU860" s="1">
        <v>1</v>
      </c>
      <c r="CV860" s="1">
        <v>1</v>
      </c>
      <c r="CW860" s="1">
        <v>0</v>
      </c>
      <c r="CX860" s="1">
        <v>0</v>
      </c>
      <c r="CY860" s="1">
        <v>0</v>
      </c>
      <c r="CZ860" s="1">
        <v>0</v>
      </c>
      <c r="DA860" s="1">
        <v>0</v>
      </c>
      <c r="DB860" s="1">
        <v>0</v>
      </c>
      <c r="DC860" s="1" t="s">
        <v>1231</v>
      </c>
      <c r="DE860" s="2"/>
      <c r="DF860" s="1" t="s">
        <v>1739</v>
      </c>
      <c r="DG860" s="1">
        <v>1</v>
      </c>
      <c r="DH860" s="1">
        <v>0</v>
      </c>
      <c r="DI860" s="1">
        <v>0</v>
      </c>
      <c r="DJ860" s="1">
        <v>0</v>
      </c>
      <c r="DK860" s="1">
        <v>-2</v>
      </c>
      <c r="DL860" s="1">
        <v>0</v>
      </c>
      <c r="DM860" s="1">
        <v>1</v>
      </c>
      <c r="DN860" s="1">
        <v>1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 t="s">
        <v>1231</v>
      </c>
    </row>
    <row r="861" spans="1:125" x14ac:dyDescent="0.2">
      <c r="A861" s="2" t="s">
        <v>639</v>
      </c>
      <c r="B861" s="1" t="s">
        <v>800</v>
      </c>
      <c r="C861" s="1">
        <v>5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7</v>
      </c>
      <c r="J861" s="1">
        <v>2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9</v>
      </c>
      <c r="Q861" s="1">
        <v>0</v>
      </c>
      <c r="S861" s="1" t="s">
        <v>1469</v>
      </c>
      <c r="T861" s="1" t="s">
        <v>817</v>
      </c>
      <c r="U861" s="1">
        <v>3</v>
      </c>
      <c r="V861" s="1">
        <v>0</v>
      </c>
      <c r="W861" s="1">
        <v>0</v>
      </c>
      <c r="X861" s="1">
        <v>0</v>
      </c>
      <c r="Y861" s="1">
        <v>1</v>
      </c>
      <c r="Z861" s="1">
        <v>2</v>
      </c>
      <c r="AA861" s="1">
        <v>3</v>
      </c>
      <c r="AB861" s="1">
        <v>4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5</v>
      </c>
      <c r="AI861" s="1">
        <v>0</v>
      </c>
      <c r="AK861" s="2" t="s">
        <v>1354</v>
      </c>
      <c r="AL861" s="1" t="s">
        <v>806</v>
      </c>
      <c r="AM861" s="1">
        <v>1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 t="s">
        <v>1231</v>
      </c>
      <c r="BC861" s="2"/>
      <c r="BU861" s="2" t="s">
        <v>1486</v>
      </c>
      <c r="BV861" s="1" t="s">
        <v>829</v>
      </c>
      <c r="BW861" s="1">
        <v>1</v>
      </c>
      <c r="BX861" s="1">
        <v>0</v>
      </c>
      <c r="BY861" s="1">
        <v>0</v>
      </c>
      <c r="BZ861" s="1">
        <v>0</v>
      </c>
      <c r="CA861" s="1">
        <v>-1</v>
      </c>
      <c r="CB861" s="1">
        <v>2</v>
      </c>
      <c r="CC861" s="1">
        <v>1</v>
      </c>
      <c r="CD861" s="1">
        <v>4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 t="s">
        <v>1231</v>
      </c>
      <c r="CL861" s="1" t="s">
        <v>797</v>
      </c>
      <c r="CM861" s="1" t="s">
        <v>1740</v>
      </c>
      <c r="CN861" s="1" t="s">
        <v>818</v>
      </c>
      <c r="CO861" s="1">
        <v>1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2</v>
      </c>
      <c r="CV861" s="1">
        <v>0</v>
      </c>
      <c r="CW861" s="1">
        <v>0</v>
      </c>
      <c r="CX861" s="1">
        <v>0</v>
      </c>
      <c r="CY861" s="1">
        <v>0</v>
      </c>
      <c r="CZ861" s="1">
        <v>0</v>
      </c>
      <c r="DA861" s="1">
        <v>0</v>
      </c>
      <c r="DB861" s="1">
        <v>0</v>
      </c>
      <c r="DC861" s="1" t="s">
        <v>1231</v>
      </c>
      <c r="DE861" s="2"/>
      <c r="DF861" s="1" t="s">
        <v>1740</v>
      </c>
      <c r="DG861" s="1">
        <v>1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2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 t="s">
        <v>1231</v>
      </c>
    </row>
    <row r="862" spans="1:125" x14ac:dyDescent="0.2">
      <c r="A862" s="2" t="s">
        <v>130</v>
      </c>
      <c r="B862" s="1" t="s">
        <v>800</v>
      </c>
      <c r="C862" s="1">
        <v>14</v>
      </c>
      <c r="D862" s="1">
        <v>0</v>
      </c>
      <c r="E862" s="1">
        <v>0</v>
      </c>
      <c r="F862" s="1">
        <v>0</v>
      </c>
      <c r="G862" s="1">
        <v>-5</v>
      </c>
      <c r="H862" s="1">
        <v>10</v>
      </c>
      <c r="I862" s="1">
        <v>22</v>
      </c>
      <c r="J862" s="1">
        <v>11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26</v>
      </c>
      <c r="Q862" s="1">
        <v>0</v>
      </c>
      <c r="S862" s="1" t="s">
        <v>1487</v>
      </c>
      <c r="T862" s="1" t="s">
        <v>818</v>
      </c>
      <c r="U862" s="1">
        <v>2</v>
      </c>
      <c r="V862" s="1">
        <v>0</v>
      </c>
      <c r="W862" s="1">
        <v>0</v>
      </c>
      <c r="X862" s="1">
        <v>0</v>
      </c>
      <c r="Y862" s="1">
        <v>-4</v>
      </c>
      <c r="Z862" s="1">
        <v>4</v>
      </c>
      <c r="AA862" s="1">
        <v>3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3</v>
      </c>
      <c r="AI862" s="1">
        <v>0</v>
      </c>
      <c r="AK862" s="2" t="s">
        <v>662</v>
      </c>
      <c r="AL862" s="1" t="s">
        <v>821</v>
      </c>
      <c r="AM862" s="1">
        <v>12</v>
      </c>
      <c r="AN862" s="1">
        <v>0</v>
      </c>
      <c r="AO862" s="1">
        <v>0</v>
      </c>
      <c r="AP862" s="1">
        <v>0</v>
      </c>
      <c r="AQ862" s="1">
        <v>-1</v>
      </c>
      <c r="AR862" s="1">
        <v>4</v>
      </c>
      <c r="AS862" s="1">
        <v>9</v>
      </c>
      <c r="AT862" s="1">
        <v>5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3</v>
      </c>
      <c r="BA862" s="1">
        <v>0</v>
      </c>
      <c r="BC862" s="2"/>
      <c r="BU862" s="2" t="s">
        <v>1488</v>
      </c>
      <c r="BV862" s="1" t="s">
        <v>812</v>
      </c>
      <c r="BW862" s="1">
        <v>1</v>
      </c>
      <c r="BX862" s="1">
        <v>0</v>
      </c>
      <c r="BY862" s="1">
        <v>0</v>
      </c>
      <c r="BZ862" s="1">
        <v>0</v>
      </c>
      <c r="CA862" s="1">
        <v>2</v>
      </c>
      <c r="CB862" s="1">
        <v>2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 t="s">
        <v>1231</v>
      </c>
      <c r="CL862" s="1" t="s">
        <v>797</v>
      </c>
      <c r="CM862" s="1" t="s">
        <v>1741</v>
      </c>
      <c r="CN862" s="1" t="s">
        <v>800</v>
      </c>
      <c r="CO862" s="1">
        <v>16</v>
      </c>
      <c r="CP862" s="1">
        <v>0</v>
      </c>
      <c r="CQ862" s="1">
        <v>0</v>
      </c>
      <c r="CR862" s="1">
        <v>0</v>
      </c>
      <c r="CS862" s="1">
        <v>0</v>
      </c>
      <c r="CT862" s="1">
        <v>15</v>
      </c>
      <c r="CU862" s="1">
        <v>37</v>
      </c>
      <c r="CV862" s="1">
        <v>20</v>
      </c>
      <c r="CW862" s="1">
        <v>0</v>
      </c>
      <c r="CX862" s="1">
        <v>0</v>
      </c>
      <c r="CY862" s="1">
        <v>0</v>
      </c>
      <c r="CZ862" s="1">
        <v>0</v>
      </c>
      <c r="DA862" s="1">
        <v>0</v>
      </c>
      <c r="DB862" s="1">
        <v>10</v>
      </c>
      <c r="DC862" s="1">
        <v>0</v>
      </c>
      <c r="DE862" s="2"/>
      <c r="DF862" s="1" t="s">
        <v>1741</v>
      </c>
      <c r="DG862" s="1">
        <v>16</v>
      </c>
      <c r="DH862" s="1">
        <v>0</v>
      </c>
      <c r="DI862" s="1">
        <v>0</v>
      </c>
      <c r="DJ862" s="1">
        <v>0</v>
      </c>
      <c r="DK862" s="1">
        <v>0</v>
      </c>
      <c r="DL862" s="1">
        <v>15</v>
      </c>
      <c r="DM862" s="1">
        <v>37</v>
      </c>
      <c r="DN862" s="1">
        <v>20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10</v>
      </c>
      <c r="DU862" s="1">
        <v>0</v>
      </c>
    </row>
    <row r="863" spans="1:125" x14ac:dyDescent="0.2">
      <c r="A863" s="2" t="s">
        <v>1205</v>
      </c>
      <c r="B863" s="1" t="s">
        <v>825</v>
      </c>
      <c r="C863" s="1">
        <v>15</v>
      </c>
      <c r="D863" s="1">
        <v>0</v>
      </c>
      <c r="E863" s="1">
        <v>0</v>
      </c>
      <c r="F863" s="1">
        <v>0</v>
      </c>
      <c r="G863" s="1">
        <v>-3</v>
      </c>
      <c r="H863" s="1">
        <v>13</v>
      </c>
      <c r="I863" s="1">
        <v>20</v>
      </c>
      <c r="J863" s="1">
        <v>13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14</v>
      </c>
      <c r="Q863" s="1">
        <v>0</v>
      </c>
      <c r="S863" s="1" t="s">
        <v>1489</v>
      </c>
      <c r="T863" s="1" t="s">
        <v>820</v>
      </c>
      <c r="U863" s="1">
        <v>1</v>
      </c>
      <c r="V863" s="1">
        <v>0</v>
      </c>
      <c r="W863" s="1">
        <v>0</v>
      </c>
      <c r="X863" s="1">
        <v>0</v>
      </c>
      <c r="Y863" s="1">
        <v>-1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3</v>
      </c>
      <c r="AI863" s="1">
        <v>0</v>
      </c>
      <c r="AK863" s="2" t="s">
        <v>960</v>
      </c>
      <c r="AL863" s="1" t="s">
        <v>820</v>
      </c>
      <c r="AM863" s="1">
        <v>3</v>
      </c>
      <c r="AN863" s="1">
        <v>0</v>
      </c>
      <c r="AO863" s="1">
        <v>0</v>
      </c>
      <c r="AP863" s="1">
        <v>0</v>
      </c>
      <c r="AQ863" s="1">
        <v>-2</v>
      </c>
      <c r="AR863" s="1">
        <v>0</v>
      </c>
      <c r="AS863" s="1">
        <v>5</v>
      </c>
      <c r="AT863" s="1">
        <v>2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 t="s">
        <v>1231</v>
      </c>
      <c r="BC863" s="2"/>
      <c r="BU863" s="2" t="s">
        <v>1490</v>
      </c>
      <c r="BV863" s="1" t="s">
        <v>795</v>
      </c>
      <c r="BW863" s="1">
        <v>2</v>
      </c>
      <c r="BX863" s="1">
        <v>0</v>
      </c>
      <c r="BY863" s="1">
        <v>0</v>
      </c>
      <c r="BZ863" s="1">
        <v>0</v>
      </c>
      <c r="CA863" s="1">
        <v>-1</v>
      </c>
      <c r="CB863" s="1">
        <v>2</v>
      </c>
      <c r="CC863" s="1">
        <v>6</v>
      </c>
      <c r="CD863" s="1">
        <v>2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4</v>
      </c>
      <c r="CK863" s="1">
        <v>0</v>
      </c>
      <c r="CL863" s="1" t="s">
        <v>797</v>
      </c>
      <c r="CM863" s="1" t="s">
        <v>1390</v>
      </c>
      <c r="CN863" s="1" t="s">
        <v>810</v>
      </c>
      <c r="CO863" s="1">
        <v>4</v>
      </c>
      <c r="CP863" s="1">
        <v>0</v>
      </c>
      <c r="CQ863" s="1">
        <v>0</v>
      </c>
      <c r="CR863" s="1">
        <v>0</v>
      </c>
      <c r="CS863" s="1">
        <v>-1</v>
      </c>
      <c r="CT863" s="1">
        <v>4</v>
      </c>
      <c r="CU863" s="1">
        <v>6</v>
      </c>
      <c r="CV863" s="1">
        <v>0</v>
      </c>
      <c r="CW863" s="1">
        <v>0</v>
      </c>
      <c r="CX863" s="1">
        <v>0</v>
      </c>
      <c r="CY863" s="1">
        <v>0</v>
      </c>
      <c r="CZ863" s="1">
        <v>0</v>
      </c>
      <c r="DA863" s="1">
        <v>0</v>
      </c>
      <c r="DB863" s="1">
        <v>2</v>
      </c>
      <c r="DC863" s="1">
        <v>0</v>
      </c>
      <c r="DE863" s="2"/>
      <c r="DF863" s="1" t="s">
        <v>1390</v>
      </c>
      <c r="DG863" s="1">
        <v>4</v>
      </c>
      <c r="DH863" s="1">
        <v>0</v>
      </c>
      <c r="DI863" s="1">
        <v>0</v>
      </c>
      <c r="DJ863" s="1">
        <v>0</v>
      </c>
      <c r="DK863" s="1">
        <v>-1</v>
      </c>
      <c r="DL863" s="1">
        <v>4</v>
      </c>
      <c r="DM863" s="1">
        <v>6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2</v>
      </c>
      <c r="DU863" s="1">
        <v>0</v>
      </c>
    </row>
    <row r="864" spans="1:125" x14ac:dyDescent="0.2">
      <c r="A864" s="2" t="s">
        <v>1491</v>
      </c>
      <c r="B864" s="1" t="s">
        <v>818</v>
      </c>
      <c r="C864" s="1">
        <v>1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2</v>
      </c>
      <c r="Q864" s="1">
        <v>0</v>
      </c>
      <c r="S864" s="1" t="s">
        <v>1446</v>
      </c>
      <c r="T864" s="1" t="s">
        <v>806</v>
      </c>
      <c r="U864" s="1">
        <v>12</v>
      </c>
      <c r="V864" s="1">
        <v>0</v>
      </c>
      <c r="W864" s="1">
        <v>0</v>
      </c>
      <c r="X864" s="1">
        <v>0</v>
      </c>
      <c r="Y864" s="1">
        <v>-3</v>
      </c>
      <c r="Z864" s="1">
        <v>10</v>
      </c>
      <c r="AA864" s="1">
        <v>22</v>
      </c>
      <c r="AB864" s="1">
        <v>4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4</v>
      </c>
      <c r="AI864" s="1">
        <v>0</v>
      </c>
      <c r="AK864" s="2" t="s">
        <v>1277</v>
      </c>
      <c r="AL864" s="1" t="s">
        <v>823</v>
      </c>
      <c r="AM864" s="1">
        <v>1</v>
      </c>
      <c r="AN864" s="1">
        <v>0</v>
      </c>
      <c r="AO864" s="1">
        <v>0</v>
      </c>
      <c r="AP864" s="1">
        <v>0</v>
      </c>
      <c r="AQ864" s="1">
        <v>1</v>
      </c>
      <c r="AR864" s="1">
        <v>0</v>
      </c>
      <c r="AS864" s="1">
        <v>1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 t="s">
        <v>1231</v>
      </c>
      <c r="BC864" s="2"/>
      <c r="BU864" s="2" t="s">
        <v>1492</v>
      </c>
      <c r="BV864" s="1" t="s">
        <v>825</v>
      </c>
      <c r="BW864" s="1">
        <v>3</v>
      </c>
      <c r="BX864" s="1">
        <v>0</v>
      </c>
      <c r="BY864" s="1">
        <v>0</v>
      </c>
      <c r="BZ864" s="1">
        <v>0</v>
      </c>
      <c r="CA864" s="1">
        <v>-2</v>
      </c>
      <c r="CB864" s="1">
        <v>2</v>
      </c>
      <c r="CC864" s="1">
        <v>2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4</v>
      </c>
      <c r="CK864" s="1">
        <v>0</v>
      </c>
      <c r="CL864" s="1" t="s">
        <v>797</v>
      </c>
      <c r="CM864" s="1" t="s">
        <v>1150</v>
      </c>
      <c r="CN864" s="1" t="s">
        <v>816</v>
      </c>
      <c r="CO864" s="1">
        <v>1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1</v>
      </c>
      <c r="CV864" s="1">
        <v>0</v>
      </c>
      <c r="CW864" s="1">
        <v>0</v>
      </c>
      <c r="CX864" s="1">
        <v>0</v>
      </c>
      <c r="CY864" s="1">
        <v>0</v>
      </c>
      <c r="CZ864" s="1">
        <v>0</v>
      </c>
      <c r="DA864" s="1">
        <v>0</v>
      </c>
      <c r="DB864" s="1">
        <v>1</v>
      </c>
      <c r="DC864" s="1">
        <v>0</v>
      </c>
      <c r="DE864" s="2"/>
      <c r="DF864" s="1" t="s">
        <v>1150</v>
      </c>
      <c r="DG864" s="1">
        <v>1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1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1</v>
      </c>
      <c r="DU864" s="1">
        <v>0</v>
      </c>
    </row>
    <row r="865" spans="1:125" x14ac:dyDescent="0.2">
      <c r="A865" s="2" t="s">
        <v>438</v>
      </c>
      <c r="B865" s="1" t="s">
        <v>795</v>
      </c>
      <c r="C865" s="1">
        <v>1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3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3</v>
      </c>
      <c r="Q865" s="1">
        <v>0</v>
      </c>
      <c r="S865" s="1" t="s">
        <v>350</v>
      </c>
      <c r="T865" s="1" t="s">
        <v>805</v>
      </c>
      <c r="U865" s="1">
        <v>1</v>
      </c>
      <c r="V865" s="1">
        <v>0</v>
      </c>
      <c r="W865" s="1">
        <v>0</v>
      </c>
      <c r="X865" s="1">
        <v>0</v>
      </c>
      <c r="Y865" s="1">
        <v>1</v>
      </c>
      <c r="Z865" s="1">
        <v>0</v>
      </c>
      <c r="AA865" s="1">
        <v>3</v>
      </c>
      <c r="AB865" s="1">
        <v>1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1</v>
      </c>
      <c r="AI865" s="1">
        <v>0</v>
      </c>
      <c r="AK865" s="2" t="s">
        <v>525</v>
      </c>
      <c r="AL865" s="1" t="s">
        <v>821</v>
      </c>
      <c r="AM865" s="1">
        <v>3</v>
      </c>
      <c r="AN865" s="1">
        <v>0</v>
      </c>
      <c r="AO865" s="1">
        <v>0</v>
      </c>
      <c r="AP865" s="1">
        <v>0</v>
      </c>
      <c r="AQ865" s="1">
        <v>-1</v>
      </c>
      <c r="AR865" s="1">
        <v>0</v>
      </c>
      <c r="AS865" s="1">
        <v>7</v>
      </c>
      <c r="AT865" s="1">
        <v>1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1</v>
      </c>
      <c r="BA865" s="1">
        <v>0</v>
      </c>
      <c r="BC865" s="2"/>
      <c r="BU865" s="2" t="s">
        <v>1493</v>
      </c>
      <c r="BV865" s="1" t="s">
        <v>812</v>
      </c>
      <c r="BW865" s="1">
        <v>1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2</v>
      </c>
      <c r="CD865" s="1">
        <v>2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3</v>
      </c>
      <c r="CK865" s="1">
        <v>0</v>
      </c>
      <c r="CL865" s="1" t="s">
        <v>797</v>
      </c>
      <c r="CM865" s="1" t="s">
        <v>1742</v>
      </c>
      <c r="CN865" s="1" t="s">
        <v>818</v>
      </c>
      <c r="CO865" s="1">
        <v>1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1</v>
      </c>
      <c r="CV865" s="1">
        <v>0</v>
      </c>
      <c r="CW865" s="1">
        <v>0</v>
      </c>
      <c r="CX865" s="1">
        <v>0</v>
      </c>
      <c r="CY865" s="1">
        <v>0</v>
      </c>
      <c r="CZ865" s="1">
        <v>0</v>
      </c>
      <c r="DA865" s="1">
        <v>0</v>
      </c>
      <c r="DB865" s="1">
        <v>1</v>
      </c>
      <c r="DC865" s="1">
        <v>0</v>
      </c>
      <c r="DE865" s="2"/>
      <c r="DF865" s="1" t="s">
        <v>1742</v>
      </c>
      <c r="DG865" s="1">
        <v>1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1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1</v>
      </c>
      <c r="DU865" s="1">
        <v>0</v>
      </c>
    </row>
    <row r="866" spans="1:125" x14ac:dyDescent="0.2">
      <c r="A866" s="2" t="s">
        <v>909</v>
      </c>
      <c r="B866" s="1" t="s">
        <v>798</v>
      </c>
      <c r="C866" s="1">
        <v>8</v>
      </c>
      <c r="D866" s="1">
        <v>0</v>
      </c>
      <c r="E866" s="1">
        <v>0</v>
      </c>
      <c r="F866" s="1">
        <v>0</v>
      </c>
      <c r="G866" s="1">
        <v>-1</v>
      </c>
      <c r="H866" s="1">
        <v>6</v>
      </c>
      <c r="I866" s="1">
        <v>6</v>
      </c>
      <c r="J866" s="1">
        <v>5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3</v>
      </c>
      <c r="Q866" s="1">
        <v>0</v>
      </c>
      <c r="S866" s="1" t="s">
        <v>1494</v>
      </c>
      <c r="T866" s="1" t="s">
        <v>794</v>
      </c>
      <c r="U866" s="1">
        <v>4</v>
      </c>
      <c r="V866" s="1">
        <v>0</v>
      </c>
      <c r="W866" s="1">
        <v>0</v>
      </c>
      <c r="X866" s="1">
        <v>0</v>
      </c>
      <c r="Y866" s="1">
        <v>1</v>
      </c>
      <c r="Z866" s="1">
        <v>0</v>
      </c>
      <c r="AA866" s="1">
        <v>3</v>
      </c>
      <c r="AB866" s="1">
        <v>1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1</v>
      </c>
      <c r="AI866" s="1">
        <v>0</v>
      </c>
      <c r="AK866" s="2" t="s">
        <v>1108</v>
      </c>
      <c r="AL866" s="1" t="s">
        <v>829</v>
      </c>
      <c r="AM866" s="1">
        <v>6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5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5</v>
      </c>
      <c r="BA866" s="1">
        <v>0</v>
      </c>
      <c r="BC866" s="2"/>
      <c r="BU866" s="2" t="s">
        <v>656</v>
      </c>
      <c r="BV866" s="1" t="s">
        <v>829</v>
      </c>
      <c r="BW866" s="1">
        <v>8</v>
      </c>
      <c r="BX866" s="1">
        <v>0</v>
      </c>
      <c r="BY866" s="1">
        <v>0</v>
      </c>
      <c r="BZ866" s="1">
        <v>0</v>
      </c>
      <c r="CA866" s="1">
        <v>-3</v>
      </c>
      <c r="CB866" s="1">
        <v>4</v>
      </c>
      <c r="CC866" s="1">
        <v>3</v>
      </c>
      <c r="CD866" s="1">
        <v>5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1</v>
      </c>
      <c r="CK866" s="1">
        <v>0</v>
      </c>
      <c r="CL866" s="1" t="s">
        <v>797</v>
      </c>
      <c r="CM866" s="1" t="s">
        <v>981</v>
      </c>
      <c r="CN866" s="1" t="s">
        <v>795</v>
      </c>
      <c r="CO866" s="1">
        <v>1</v>
      </c>
      <c r="CP866" s="1">
        <v>0</v>
      </c>
      <c r="CQ866" s="1">
        <v>0</v>
      </c>
      <c r="CR866" s="1">
        <v>0</v>
      </c>
      <c r="CS866" s="1">
        <v>-1</v>
      </c>
      <c r="CT866" s="1">
        <v>0</v>
      </c>
      <c r="CU866" s="1">
        <v>2</v>
      </c>
      <c r="CV866" s="1">
        <v>0</v>
      </c>
      <c r="CW866" s="1">
        <v>0</v>
      </c>
      <c r="CX866" s="1">
        <v>0</v>
      </c>
      <c r="CY866" s="1">
        <v>0</v>
      </c>
      <c r="CZ866" s="1">
        <v>0</v>
      </c>
      <c r="DA866" s="1">
        <v>0</v>
      </c>
      <c r="DB866" s="1">
        <v>1</v>
      </c>
      <c r="DC866" s="1">
        <v>0</v>
      </c>
      <c r="DE866" s="2"/>
      <c r="DF866" s="1" t="s">
        <v>981</v>
      </c>
      <c r="DG866" s="1">
        <v>1</v>
      </c>
      <c r="DH866" s="1">
        <v>0</v>
      </c>
      <c r="DI866" s="1">
        <v>0</v>
      </c>
      <c r="DJ866" s="1">
        <v>0</v>
      </c>
      <c r="DK866" s="1">
        <v>-1</v>
      </c>
      <c r="DL866" s="1">
        <v>0</v>
      </c>
      <c r="DM866" s="1">
        <v>2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1</v>
      </c>
      <c r="DU866" s="1">
        <v>0</v>
      </c>
    </row>
    <row r="867" spans="1:125" x14ac:dyDescent="0.2">
      <c r="A867" s="2" t="s">
        <v>1495</v>
      </c>
      <c r="B867" s="1" t="s">
        <v>824</v>
      </c>
      <c r="C867" s="1">
        <v>6</v>
      </c>
      <c r="D867" s="1">
        <v>0</v>
      </c>
      <c r="E867" s="1">
        <v>0</v>
      </c>
      <c r="F867" s="1">
        <v>0</v>
      </c>
      <c r="G867" s="1">
        <v>-2</v>
      </c>
      <c r="H867" s="1">
        <v>2</v>
      </c>
      <c r="I867" s="1">
        <v>4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6</v>
      </c>
      <c r="Q867" s="1">
        <v>0</v>
      </c>
      <c r="S867" s="1" t="s">
        <v>1496</v>
      </c>
      <c r="T867" s="1" t="s">
        <v>796</v>
      </c>
      <c r="U867" s="1">
        <v>1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1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 t="s">
        <v>1231</v>
      </c>
      <c r="AK867" s="2" t="s">
        <v>433</v>
      </c>
      <c r="AL867" s="1" t="s">
        <v>812</v>
      </c>
      <c r="AM867" s="1">
        <v>5</v>
      </c>
      <c r="AN867" s="1">
        <v>0</v>
      </c>
      <c r="AO867" s="1">
        <v>0</v>
      </c>
      <c r="AP867" s="1">
        <v>0</v>
      </c>
      <c r="AQ867" s="1">
        <v>1</v>
      </c>
      <c r="AR867" s="1">
        <v>0</v>
      </c>
      <c r="AS867" s="1">
        <v>5</v>
      </c>
      <c r="AT867" s="1">
        <v>1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3</v>
      </c>
      <c r="BA867" s="1">
        <v>0</v>
      </c>
      <c r="BC867" s="2"/>
      <c r="BU867" s="2" t="s">
        <v>680</v>
      </c>
      <c r="BV867" s="1" t="s">
        <v>820</v>
      </c>
      <c r="BW867" s="1">
        <v>1</v>
      </c>
      <c r="BX867" s="1">
        <v>0</v>
      </c>
      <c r="BY867" s="1">
        <v>0</v>
      </c>
      <c r="BZ867" s="1">
        <v>0</v>
      </c>
      <c r="CA867" s="1">
        <v>0</v>
      </c>
      <c r="CB867" s="1">
        <v>2</v>
      </c>
      <c r="CC867" s="1">
        <v>1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2</v>
      </c>
      <c r="CK867" s="1">
        <v>0</v>
      </c>
      <c r="CL867" s="1" t="s">
        <v>797</v>
      </c>
      <c r="CM867" s="1" t="s">
        <v>130</v>
      </c>
      <c r="CN867" s="1" t="s">
        <v>794</v>
      </c>
      <c r="CO867" s="1">
        <v>4</v>
      </c>
      <c r="CP867" s="1">
        <v>0</v>
      </c>
      <c r="CQ867" s="1">
        <v>0</v>
      </c>
      <c r="CR867" s="1">
        <v>0</v>
      </c>
      <c r="CS867" s="1">
        <v>-4</v>
      </c>
      <c r="CT867" s="1">
        <v>2</v>
      </c>
      <c r="CU867" s="1">
        <v>7</v>
      </c>
      <c r="CV867" s="1">
        <v>1</v>
      </c>
      <c r="CW867" s="1">
        <v>0</v>
      </c>
      <c r="CX867" s="1">
        <v>0</v>
      </c>
      <c r="CY867" s="1">
        <v>0</v>
      </c>
      <c r="CZ867" s="1">
        <v>0</v>
      </c>
      <c r="DA867" s="1">
        <v>0</v>
      </c>
      <c r="DB867" s="1">
        <v>0</v>
      </c>
      <c r="DC867" s="1" t="s">
        <v>1231</v>
      </c>
      <c r="DE867" s="2"/>
      <c r="DF867" s="1" t="s">
        <v>130</v>
      </c>
      <c r="DG867" s="1">
        <v>4</v>
      </c>
      <c r="DH867" s="1">
        <v>0</v>
      </c>
      <c r="DI867" s="1">
        <v>0</v>
      </c>
      <c r="DJ867" s="1">
        <v>0</v>
      </c>
      <c r="DK867" s="1">
        <v>-4</v>
      </c>
      <c r="DL867" s="1">
        <v>2</v>
      </c>
      <c r="DM867" s="1">
        <v>7</v>
      </c>
      <c r="DN867" s="1">
        <v>1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 t="s">
        <v>1231</v>
      </c>
    </row>
    <row r="868" spans="1:125" x14ac:dyDescent="0.2">
      <c r="A868" s="2" t="s">
        <v>1446</v>
      </c>
      <c r="B868" s="1" t="s">
        <v>806</v>
      </c>
      <c r="C868" s="1">
        <v>1</v>
      </c>
      <c r="D868" s="1">
        <v>0</v>
      </c>
      <c r="E868" s="1">
        <v>0</v>
      </c>
      <c r="F868" s="1">
        <v>0</v>
      </c>
      <c r="G868" s="1">
        <v>0</v>
      </c>
      <c r="H868" s="1">
        <v>2</v>
      </c>
      <c r="I868" s="1">
        <v>1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 t="s">
        <v>1231</v>
      </c>
      <c r="S868" s="1" t="s">
        <v>662</v>
      </c>
      <c r="T868" s="1" t="s">
        <v>821</v>
      </c>
      <c r="U868" s="1">
        <v>3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2</v>
      </c>
      <c r="AB868" s="1">
        <v>3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1</v>
      </c>
      <c r="AI868" s="1">
        <v>0</v>
      </c>
      <c r="AK868" s="2" t="s">
        <v>641</v>
      </c>
      <c r="AL868" s="1" t="s">
        <v>801</v>
      </c>
      <c r="AM868" s="1">
        <v>4</v>
      </c>
      <c r="AN868" s="1">
        <v>0</v>
      </c>
      <c r="AO868" s="1">
        <v>0</v>
      </c>
      <c r="AP868" s="1">
        <v>0</v>
      </c>
      <c r="AQ868" s="1">
        <v>-2</v>
      </c>
      <c r="AR868" s="1">
        <v>16</v>
      </c>
      <c r="AS868" s="1">
        <v>1</v>
      </c>
      <c r="AT868" s="1">
        <v>5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2</v>
      </c>
      <c r="BA868" s="1">
        <v>0</v>
      </c>
      <c r="BC868" s="2"/>
      <c r="BU868" s="2" t="s">
        <v>1497</v>
      </c>
      <c r="BV868" s="1" t="s">
        <v>812</v>
      </c>
      <c r="BW868" s="1">
        <v>4</v>
      </c>
      <c r="BX868" s="1">
        <v>0</v>
      </c>
      <c r="BY868" s="1">
        <v>0</v>
      </c>
      <c r="BZ868" s="1">
        <v>0</v>
      </c>
      <c r="CA868" s="1">
        <v>0</v>
      </c>
      <c r="CB868" s="1">
        <v>2</v>
      </c>
      <c r="CC868" s="1">
        <v>7</v>
      </c>
      <c r="CD868" s="1">
        <v>1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4</v>
      </c>
      <c r="CK868" s="1">
        <v>0</v>
      </c>
      <c r="CL868" s="1" t="s">
        <v>797</v>
      </c>
      <c r="CM868" s="1" t="s">
        <v>1743</v>
      </c>
      <c r="CN868" s="1" t="s">
        <v>1616</v>
      </c>
      <c r="CO868" s="1">
        <v>3</v>
      </c>
      <c r="CP868" s="1">
        <v>0</v>
      </c>
      <c r="CQ868" s="1">
        <v>0</v>
      </c>
      <c r="CR868" s="1">
        <v>0</v>
      </c>
      <c r="CS868" s="1">
        <v>-2</v>
      </c>
      <c r="CT868" s="1">
        <v>2</v>
      </c>
      <c r="CU868" s="1">
        <v>5</v>
      </c>
      <c r="CV868" s="1">
        <v>0</v>
      </c>
      <c r="CW868" s="1">
        <v>0</v>
      </c>
      <c r="CX868" s="1">
        <v>0</v>
      </c>
      <c r="CY868" s="1">
        <v>0</v>
      </c>
      <c r="CZ868" s="1">
        <v>0</v>
      </c>
      <c r="DA868" s="1">
        <v>0</v>
      </c>
      <c r="DB868" s="1">
        <v>4</v>
      </c>
      <c r="DC868" s="1">
        <v>0</v>
      </c>
      <c r="DE868" s="2"/>
      <c r="DF868" s="1" t="s">
        <v>1743</v>
      </c>
      <c r="DG868" s="1">
        <v>3</v>
      </c>
      <c r="DH868" s="1">
        <v>0</v>
      </c>
      <c r="DI868" s="1">
        <v>0</v>
      </c>
      <c r="DJ868" s="1">
        <v>0</v>
      </c>
      <c r="DK868" s="1">
        <v>-2</v>
      </c>
      <c r="DL868" s="1">
        <v>2</v>
      </c>
      <c r="DM868" s="1">
        <v>5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4</v>
      </c>
      <c r="DU868" s="1">
        <v>0</v>
      </c>
    </row>
    <row r="869" spans="1:125" x14ac:dyDescent="0.2">
      <c r="A869" s="2" t="s">
        <v>387</v>
      </c>
      <c r="B869" s="1" t="s">
        <v>816</v>
      </c>
      <c r="C869" s="1">
        <v>5</v>
      </c>
      <c r="D869" s="1">
        <v>0</v>
      </c>
      <c r="E869" s="1">
        <v>0</v>
      </c>
      <c r="F869" s="1">
        <v>0</v>
      </c>
      <c r="G869" s="1">
        <v>-3</v>
      </c>
      <c r="H869" s="1">
        <v>0</v>
      </c>
      <c r="I869" s="1">
        <v>8</v>
      </c>
      <c r="J869" s="1">
        <v>3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4</v>
      </c>
      <c r="Q869" s="1">
        <v>0</v>
      </c>
      <c r="S869" s="1" t="s">
        <v>872</v>
      </c>
      <c r="T869" s="1" t="s">
        <v>806</v>
      </c>
      <c r="U869" s="1">
        <v>3</v>
      </c>
      <c r="V869" s="1">
        <v>0</v>
      </c>
      <c r="W869" s="1">
        <v>0</v>
      </c>
      <c r="X869" s="1">
        <v>0</v>
      </c>
      <c r="Y869" s="1">
        <v>-3</v>
      </c>
      <c r="Z869" s="1">
        <v>2</v>
      </c>
      <c r="AA869" s="1">
        <v>2</v>
      </c>
      <c r="AB869" s="1">
        <v>4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1</v>
      </c>
      <c r="AI869" s="1">
        <v>0</v>
      </c>
      <c r="AK869" s="2" t="s">
        <v>341</v>
      </c>
      <c r="AL869" s="1" t="s">
        <v>806</v>
      </c>
      <c r="AM869" s="1">
        <v>18</v>
      </c>
      <c r="AN869" s="1">
        <v>0</v>
      </c>
      <c r="AO869" s="1">
        <v>0</v>
      </c>
      <c r="AP869" s="1">
        <v>0</v>
      </c>
      <c r="AQ869" s="1">
        <v>-2</v>
      </c>
      <c r="AR869" s="1">
        <v>58</v>
      </c>
      <c r="AS869" s="1">
        <v>27</v>
      </c>
      <c r="AT869" s="1">
        <v>6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16</v>
      </c>
      <c r="BA869" s="1">
        <v>0</v>
      </c>
      <c r="BC869" s="2"/>
      <c r="BU869" s="2" t="s">
        <v>1101</v>
      </c>
      <c r="BV869" s="1" t="s">
        <v>816</v>
      </c>
      <c r="BW869" s="1">
        <v>12</v>
      </c>
      <c r="BX869" s="1">
        <v>0</v>
      </c>
      <c r="BY869" s="1">
        <v>0</v>
      </c>
      <c r="BZ869" s="1">
        <v>0</v>
      </c>
      <c r="CA869" s="1">
        <v>1</v>
      </c>
      <c r="CB869" s="1">
        <v>6</v>
      </c>
      <c r="CC869" s="1">
        <v>25</v>
      </c>
      <c r="CD869" s="1">
        <v>12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10</v>
      </c>
      <c r="CK869" s="1">
        <v>0</v>
      </c>
      <c r="CL869" s="1" t="s">
        <v>797</v>
      </c>
      <c r="CM869" s="1" t="s">
        <v>1030</v>
      </c>
      <c r="CN869" s="1" t="s">
        <v>1616</v>
      </c>
      <c r="CO869" s="1">
        <v>5</v>
      </c>
      <c r="CP869" s="1">
        <v>0</v>
      </c>
      <c r="CQ869" s="1">
        <v>0</v>
      </c>
      <c r="CR869" s="1">
        <v>0</v>
      </c>
      <c r="CS869" s="1">
        <v>-2</v>
      </c>
      <c r="CT869" s="1">
        <v>2</v>
      </c>
      <c r="CU869" s="1">
        <v>2</v>
      </c>
      <c r="CV869" s="1">
        <v>5</v>
      </c>
      <c r="CW869" s="1">
        <v>0</v>
      </c>
      <c r="CX869" s="1">
        <v>0</v>
      </c>
      <c r="CY869" s="1">
        <v>0</v>
      </c>
      <c r="CZ869" s="1">
        <v>0</v>
      </c>
      <c r="DA869" s="1">
        <v>0</v>
      </c>
      <c r="DB869" s="1">
        <v>10</v>
      </c>
      <c r="DC869" s="1">
        <v>0</v>
      </c>
      <c r="DE869" s="2"/>
      <c r="DF869" s="1" t="s">
        <v>1030</v>
      </c>
      <c r="DG869" s="1">
        <v>5</v>
      </c>
      <c r="DH869" s="1">
        <v>0</v>
      </c>
      <c r="DI869" s="1">
        <v>0</v>
      </c>
      <c r="DJ869" s="1">
        <v>0</v>
      </c>
      <c r="DK869" s="1">
        <v>-2</v>
      </c>
      <c r="DL869" s="1">
        <v>2</v>
      </c>
      <c r="DM869" s="1">
        <v>2</v>
      </c>
      <c r="DN869" s="1">
        <v>5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10</v>
      </c>
      <c r="DU869" s="1">
        <v>0</v>
      </c>
    </row>
    <row r="870" spans="1:125" x14ac:dyDescent="0.2">
      <c r="A870" s="2" t="s">
        <v>1498</v>
      </c>
      <c r="B870" s="1" t="s">
        <v>801</v>
      </c>
      <c r="C870" s="1">
        <v>15</v>
      </c>
      <c r="D870" s="1">
        <v>0</v>
      </c>
      <c r="E870" s="1">
        <v>0</v>
      </c>
      <c r="F870" s="1">
        <v>0</v>
      </c>
      <c r="G870" s="1">
        <v>0</v>
      </c>
      <c r="H870" s="1">
        <v>24</v>
      </c>
      <c r="I870" s="1">
        <v>13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7</v>
      </c>
      <c r="Q870" s="1">
        <v>0</v>
      </c>
      <c r="S870" s="1" t="s">
        <v>403</v>
      </c>
      <c r="T870" s="1" t="s">
        <v>804</v>
      </c>
      <c r="U870" s="1">
        <v>12</v>
      </c>
      <c r="V870" s="1">
        <v>0</v>
      </c>
      <c r="W870" s="1">
        <v>0</v>
      </c>
      <c r="X870" s="1">
        <v>0</v>
      </c>
      <c r="Y870" s="1">
        <v>-3</v>
      </c>
      <c r="Z870" s="1">
        <v>6</v>
      </c>
      <c r="AA870" s="1">
        <v>16</v>
      </c>
      <c r="AB870" s="1">
        <v>5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13</v>
      </c>
      <c r="AI870" s="1">
        <v>0</v>
      </c>
      <c r="AK870" s="2" t="s">
        <v>1342</v>
      </c>
      <c r="AL870" s="1" t="s">
        <v>799</v>
      </c>
      <c r="AM870" s="1">
        <v>8</v>
      </c>
      <c r="AN870" s="1">
        <v>0</v>
      </c>
      <c r="AO870" s="1">
        <v>0</v>
      </c>
      <c r="AP870" s="1">
        <v>0</v>
      </c>
      <c r="AQ870" s="1">
        <v>0</v>
      </c>
      <c r="AR870" s="1">
        <v>29</v>
      </c>
      <c r="AS870" s="1">
        <v>4</v>
      </c>
      <c r="AT870" s="1">
        <v>4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8</v>
      </c>
      <c r="BA870" s="1">
        <v>0</v>
      </c>
      <c r="BC870" s="2"/>
      <c r="BU870" s="2" t="s">
        <v>1141</v>
      </c>
      <c r="BV870" s="1" t="s">
        <v>823</v>
      </c>
      <c r="BW870" s="1">
        <v>7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5</v>
      </c>
      <c r="CD870" s="1">
        <v>6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6</v>
      </c>
      <c r="CK870" s="1">
        <v>0</v>
      </c>
      <c r="CL870" s="1" t="s">
        <v>797</v>
      </c>
      <c r="CM870" s="1" t="s">
        <v>1744</v>
      </c>
      <c r="CN870" s="1" t="s">
        <v>800</v>
      </c>
      <c r="CO870" s="1">
        <v>3</v>
      </c>
      <c r="CP870" s="1">
        <v>0</v>
      </c>
      <c r="CQ870" s="1">
        <v>0</v>
      </c>
      <c r="CR870" s="1">
        <v>0</v>
      </c>
      <c r="CS870" s="1">
        <v>0</v>
      </c>
      <c r="CT870" s="1">
        <v>2</v>
      </c>
      <c r="CU870" s="1">
        <v>2</v>
      </c>
      <c r="CV870" s="1">
        <v>3</v>
      </c>
      <c r="CW870" s="1">
        <v>0</v>
      </c>
      <c r="CX870" s="1">
        <v>0</v>
      </c>
      <c r="CY870" s="1">
        <v>0</v>
      </c>
      <c r="CZ870" s="1">
        <v>0</v>
      </c>
      <c r="DA870" s="1">
        <v>0</v>
      </c>
      <c r="DB870" s="1">
        <v>6</v>
      </c>
      <c r="DC870" s="1">
        <v>0</v>
      </c>
      <c r="DE870" s="2"/>
      <c r="DF870" s="1" t="s">
        <v>1744</v>
      </c>
      <c r="DG870" s="1">
        <v>3</v>
      </c>
      <c r="DH870" s="1">
        <v>0</v>
      </c>
      <c r="DI870" s="1">
        <v>0</v>
      </c>
      <c r="DJ870" s="1">
        <v>0</v>
      </c>
      <c r="DK870" s="1">
        <v>0</v>
      </c>
      <c r="DL870" s="1">
        <v>2</v>
      </c>
      <c r="DM870" s="1">
        <v>2</v>
      </c>
      <c r="DN870" s="1">
        <v>3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6</v>
      </c>
      <c r="DU870" s="1">
        <v>0</v>
      </c>
    </row>
    <row r="871" spans="1:125" x14ac:dyDescent="0.2">
      <c r="A871" s="2" t="s">
        <v>1499</v>
      </c>
      <c r="B871" s="1" t="s">
        <v>815</v>
      </c>
      <c r="C871" s="1">
        <v>9</v>
      </c>
      <c r="D871" s="1">
        <v>0</v>
      </c>
      <c r="E871" s="1">
        <v>0</v>
      </c>
      <c r="F871" s="1">
        <v>0</v>
      </c>
      <c r="G871" s="1">
        <v>-4</v>
      </c>
      <c r="H871" s="1">
        <v>12</v>
      </c>
      <c r="I871" s="1">
        <v>5</v>
      </c>
      <c r="J871" s="1">
        <v>2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4</v>
      </c>
      <c r="Q871" s="1">
        <v>0</v>
      </c>
      <c r="S871" s="1" t="s">
        <v>1099</v>
      </c>
      <c r="T871" s="1" t="s">
        <v>795</v>
      </c>
      <c r="U871" s="1">
        <v>3</v>
      </c>
      <c r="V871" s="1">
        <v>0</v>
      </c>
      <c r="W871" s="1">
        <v>0</v>
      </c>
      <c r="X871" s="1">
        <v>0</v>
      </c>
      <c r="Y871" s="1">
        <v>-1</v>
      </c>
      <c r="Z871" s="1">
        <v>0</v>
      </c>
      <c r="AA871" s="1">
        <v>2</v>
      </c>
      <c r="AB871" s="1">
        <v>2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 t="s">
        <v>1231</v>
      </c>
      <c r="AK871" s="2" t="s">
        <v>1339</v>
      </c>
      <c r="AL871" s="1" t="s">
        <v>819</v>
      </c>
      <c r="AM871" s="1">
        <v>6</v>
      </c>
      <c r="AN871" s="1">
        <v>0</v>
      </c>
      <c r="AO871" s="1">
        <v>0</v>
      </c>
      <c r="AP871" s="1">
        <v>0</v>
      </c>
      <c r="AQ871" s="1">
        <v>-1</v>
      </c>
      <c r="AR871" s="1">
        <v>4</v>
      </c>
      <c r="AS871" s="1">
        <v>1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7</v>
      </c>
      <c r="BA871" s="1">
        <v>0</v>
      </c>
      <c r="BC871" s="2"/>
      <c r="BU871" s="2" t="s">
        <v>529</v>
      </c>
      <c r="BV871" s="1" t="s">
        <v>821</v>
      </c>
      <c r="BW871" s="1">
        <v>2</v>
      </c>
      <c r="BX871" s="1">
        <v>0</v>
      </c>
      <c r="BY871" s="1">
        <v>0</v>
      </c>
      <c r="BZ871" s="1">
        <v>0</v>
      </c>
      <c r="CA871" s="1">
        <v>-1</v>
      </c>
      <c r="CB871" s="1">
        <v>0</v>
      </c>
      <c r="CC871" s="1">
        <v>1</v>
      </c>
      <c r="CD871" s="1">
        <v>1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1</v>
      </c>
      <c r="CK871" s="1">
        <v>0</v>
      </c>
      <c r="CL871" s="1" t="s">
        <v>797</v>
      </c>
      <c r="CM871" s="1" t="s">
        <v>1313</v>
      </c>
      <c r="CN871" s="1" t="s">
        <v>802</v>
      </c>
      <c r="CO871" s="1">
        <v>6</v>
      </c>
      <c r="CP871" s="1">
        <v>0</v>
      </c>
      <c r="CQ871" s="1">
        <v>0</v>
      </c>
      <c r="CR871" s="1">
        <v>0</v>
      </c>
      <c r="CS871" s="1">
        <v>1</v>
      </c>
      <c r="CT871" s="1">
        <v>0</v>
      </c>
      <c r="CU871" s="1">
        <v>3</v>
      </c>
      <c r="CV871" s="1">
        <v>0</v>
      </c>
      <c r="CW871" s="1">
        <v>0</v>
      </c>
      <c r="CX871" s="1">
        <v>0</v>
      </c>
      <c r="CY871" s="1">
        <v>0</v>
      </c>
      <c r="CZ871" s="1">
        <v>0</v>
      </c>
      <c r="DA871" s="1">
        <v>0</v>
      </c>
      <c r="DB871" s="1">
        <v>10</v>
      </c>
      <c r="DC871" s="1">
        <v>0</v>
      </c>
      <c r="DE871" s="2"/>
      <c r="DF871" s="1" t="s">
        <v>1313</v>
      </c>
      <c r="DG871" s="1">
        <v>6</v>
      </c>
      <c r="DH871" s="1">
        <v>0</v>
      </c>
      <c r="DI871" s="1">
        <v>0</v>
      </c>
      <c r="DJ871" s="1">
        <v>0</v>
      </c>
      <c r="DK871" s="1">
        <v>1</v>
      </c>
      <c r="DL871" s="1">
        <v>0</v>
      </c>
      <c r="DM871" s="1">
        <v>3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10</v>
      </c>
      <c r="DU871" s="1">
        <v>0</v>
      </c>
    </row>
    <row r="872" spans="1:125" x14ac:dyDescent="0.2">
      <c r="A872" s="2" t="s">
        <v>1473</v>
      </c>
      <c r="B872" s="1" t="s">
        <v>806</v>
      </c>
      <c r="C872" s="1">
        <v>61</v>
      </c>
      <c r="D872" s="1">
        <v>0</v>
      </c>
      <c r="E872" s="1">
        <v>0</v>
      </c>
      <c r="F872" s="1">
        <v>0</v>
      </c>
      <c r="G872" s="1">
        <v>-8</v>
      </c>
      <c r="H872" s="1">
        <v>136</v>
      </c>
      <c r="I872" s="1">
        <v>77</v>
      </c>
      <c r="J872" s="1">
        <v>4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18</v>
      </c>
      <c r="Q872" s="1">
        <v>0</v>
      </c>
      <c r="S872" s="1" t="s">
        <v>1500</v>
      </c>
      <c r="T872" s="1" t="s">
        <v>815</v>
      </c>
      <c r="U872" s="1">
        <v>2</v>
      </c>
      <c r="V872" s="1">
        <v>0</v>
      </c>
      <c r="W872" s="1">
        <v>0</v>
      </c>
      <c r="X872" s="1">
        <v>0</v>
      </c>
      <c r="Y872" s="1">
        <v>-2</v>
      </c>
      <c r="Z872" s="1">
        <v>4</v>
      </c>
      <c r="AA872" s="1">
        <v>0</v>
      </c>
      <c r="AB872" s="1">
        <v>1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1</v>
      </c>
      <c r="AI872" s="1">
        <v>0</v>
      </c>
      <c r="AK872" s="2" t="s">
        <v>666</v>
      </c>
      <c r="AL872" s="1" t="s">
        <v>810</v>
      </c>
      <c r="AM872" s="1">
        <v>9</v>
      </c>
      <c r="AN872" s="1">
        <v>0</v>
      </c>
      <c r="AO872" s="1">
        <v>0</v>
      </c>
      <c r="AP872" s="1">
        <v>0</v>
      </c>
      <c r="AQ872" s="1">
        <v>-1</v>
      </c>
      <c r="AR872" s="1">
        <v>8</v>
      </c>
      <c r="AS872" s="1">
        <v>7</v>
      </c>
      <c r="AT872" s="1">
        <v>7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4</v>
      </c>
      <c r="BA872" s="1">
        <v>0</v>
      </c>
      <c r="BC872" s="2"/>
      <c r="BU872" s="2" t="s">
        <v>1501</v>
      </c>
      <c r="BV872" s="1" t="s">
        <v>802</v>
      </c>
      <c r="BW872" s="1">
        <v>8</v>
      </c>
      <c r="BX872" s="1">
        <v>0</v>
      </c>
      <c r="BY872" s="1">
        <v>0</v>
      </c>
      <c r="BZ872" s="1">
        <v>0</v>
      </c>
      <c r="CA872" s="1">
        <v>-3</v>
      </c>
      <c r="CB872" s="1">
        <v>6</v>
      </c>
      <c r="CC872" s="1">
        <v>16</v>
      </c>
      <c r="CD872" s="1">
        <v>11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3</v>
      </c>
      <c r="CK872" s="1">
        <v>0</v>
      </c>
      <c r="CL872" s="1" t="s">
        <v>797</v>
      </c>
      <c r="CM872" s="1" t="s">
        <v>159</v>
      </c>
      <c r="CN872" s="1" t="s">
        <v>807</v>
      </c>
      <c r="CO872" s="1">
        <v>1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3</v>
      </c>
      <c r="CV872" s="1">
        <v>0</v>
      </c>
      <c r="CW872" s="1">
        <v>0</v>
      </c>
      <c r="CX872" s="1">
        <v>0</v>
      </c>
      <c r="CY872" s="1">
        <v>0</v>
      </c>
      <c r="CZ872" s="1">
        <v>0</v>
      </c>
      <c r="DA872" s="1">
        <v>0</v>
      </c>
      <c r="DB872" s="1">
        <v>0</v>
      </c>
      <c r="DC872" s="1" t="s">
        <v>1231</v>
      </c>
      <c r="DE872" s="2"/>
      <c r="DF872" s="1" t="s">
        <v>159</v>
      </c>
      <c r="DG872" s="1">
        <v>1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3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 t="s">
        <v>1231</v>
      </c>
    </row>
    <row r="873" spans="1:125" x14ac:dyDescent="0.2">
      <c r="A873" s="2" t="s">
        <v>1289</v>
      </c>
      <c r="B873" s="1" t="s">
        <v>807</v>
      </c>
      <c r="C873" s="1">
        <v>5</v>
      </c>
      <c r="D873" s="1">
        <v>0</v>
      </c>
      <c r="E873" s="1">
        <v>0</v>
      </c>
      <c r="F873" s="1">
        <v>0</v>
      </c>
      <c r="G873" s="1">
        <v>-2</v>
      </c>
      <c r="H873" s="1">
        <v>21</v>
      </c>
      <c r="I873" s="1">
        <v>3</v>
      </c>
      <c r="J873" s="1">
        <v>3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2</v>
      </c>
      <c r="Q873" s="1">
        <v>0</v>
      </c>
      <c r="S873" s="1" t="s">
        <v>1004</v>
      </c>
      <c r="T873" s="1" t="s">
        <v>823</v>
      </c>
      <c r="U873" s="1">
        <v>2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1</v>
      </c>
      <c r="AB873" s="1">
        <v>2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 t="s">
        <v>1231</v>
      </c>
      <c r="AK873" s="2" t="s">
        <v>1059</v>
      </c>
      <c r="AL873" s="1" t="s">
        <v>799</v>
      </c>
      <c r="AM873" s="1">
        <v>10</v>
      </c>
      <c r="AN873" s="1">
        <v>0</v>
      </c>
      <c r="AO873" s="1">
        <v>0</v>
      </c>
      <c r="AP873" s="1">
        <v>0</v>
      </c>
      <c r="AQ873" s="1">
        <v>-2</v>
      </c>
      <c r="AR873" s="1">
        <v>4</v>
      </c>
      <c r="AS873" s="1">
        <v>12</v>
      </c>
      <c r="AT873" s="1">
        <v>5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8</v>
      </c>
      <c r="BA873" s="1">
        <v>0</v>
      </c>
      <c r="BC873" s="2"/>
      <c r="BU873" s="2" t="s">
        <v>527</v>
      </c>
      <c r="BV873" s="1" t="s">
        <v>807</v>
      </c>
      <c r="BW873" s="1">
        <v>1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2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1</v>
      </c>
      <c r="CK873" s="1">
        <v>0</v>
      </c>
      <c r="CL873" s="1" t="s">
        <v>797</v>
      </c>
      <c r="CM873" s="1" t="s">
        <v>1425</v>
      </c>
      <c r="CN873" s="1" t="s">
        <v>798</v>
      </c>
      <c r="CO873" s="1">
        <v>1</v>
      </c>
      <c r="CP873" s="1">
        <v>0</v>
      </c>
      <c r="CQ873" s="1">
        <v>0</v>
      </c>
      <c r="CR873" s="1">
        <v>0</v>
      </c>
      <c r="CS873" s="1">
        <v>-1</v>
      </c>
      <c r="CT873" s="1">
        <v>2</v>
      </c>
      <c r="CU873" s="1">
        <v>0</v>
      </c>
      <c r="CV873" s="1">
        <v>2</v>
      </c>
      <c r="CW873" s="1">
        <v>0</v>
      </c>
      <c r="CX873" s="1">
        <v>0</v>
      </c>
      <c r="CY873" s="1">
        <v>0</v>
      </c>
      <c r="CZ873" s="1">
        <v>0</v>
      </c>
      <c r="DA873" s="1">
        <v>0</v>
      </c>
      <c r="DB873" s="1">
        <v>0</v>
      </c>
      <c r="DC873" s="1" t="s">
        <v>1231</v>
      </c>
      <c r="DE873" s="2"/>
      <c r="DF873" s="1" t="s">
        <v>1425</v>
      </c>
      <c r="DG873" s="1">
        <v>1</v>
      </c>
      <c r="DH873" s="1">
        <v>0</v>
      </c>
      <c r="DI873" s="1">
        <v>0</v>
      </c>
      <c r="DJ873" s="1">
        <v>0</v>
      </c>
      <c r="DK873" s="1">
        <v>-1</v>
      </c>
      <c r="DL873" s="1">
        <v>2</v>
      </c>
      <c r="DM873" s="1">
        <v>0</v>
      </c>
      <c r="DN873" s="1">
        <v>2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 t="s">
        <v>1231</v>
      </c>
    </row>
    <row r="874" spans="1:125" x14ac:dyDescent="0.2">
      <c r="A874" s="2" t="s">
        <v>164</v>
      </c>
      <c r="B874" s="1" t="s">
        <v>815</v>
      </c>
      <c r="C874" s="1">
        <v>1</v>
      </c>
      <c r="D874" s="1">
        <v>0</v>
      </c>
      <c r="E874" s="1">
        <v>0</v>
      </c>
      <c r="F874" s="1">
        <v>0</v>
      </c>
      <c r="G874" s="1">
        <v>0</v>
      </c>
      <c r="H874" s="1">
        <v>2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 t="s">
        <v>1231</v>
      </c>
      <c r="S874" s="1" t="s">
        <v>1143</v>
      </c>
      <c r="T874" s="1" t="s">
        <v>807</v>
      </c>
      <c r="U874" s="1">
        <v>12</v>
      </c>
      <c r="V874" s="1">
        <v>0</v>
      </c>
      <c r="W874" s="1">
        <v>0</v>
      </c>
      <c r="X874" s="1">
        <v>0</v>
      </c>
      <c r="Y874" s="1">
        <v>-4</v>
      </c>
      <c r="Z874" s="1">
        <v>43</v>
      </c>
      <c r="AA874" s="1">
        <v>12</v>
      </c>
      <c r="AB874" s="1">
        <v>1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8</v>
      </c>
      <c r="AI874" s="1">
        <v>0</v>
      </c>
      <c r="AK874" s="2" t="s">
        <v>1475</v>
      </c>
      <c r="AL874" s="1" t="s">
        <v>818</v>
      </c>
      <c r="AM874" s="1">
        <v>3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4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 t="s">
        <v>1231</v>
      </c>
      <c r="BC874" s="2"/>
      <c r="BU874" s="2" t="s">
        <v>533</v>
      </c>
      <c r="BV874" s="1" t="s">
        <v>815</v>
      </c>
      <c r="BW874" s="1">
        <v>5</v>
      </c>
      <c r="BX874" s="1">
        <v>0</v>
      </c>
      <c r="BY874" s="1">
        <v>0</v>
      </c>
      <c r="BZ874" s="1">
        <v>0</v>
      </c>
      <c r="CA874" s="1">
        <v>-2</v>
      </c>
      <c r="CB874" s="1">
        <v>2</v>
      </c>
      <c r="CC874" s="1">
        <v>14</v>
      </c>
      <c r="CD874" s="1">
        <v>2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7</v>
      </c>
      <c r="CK874" s="1">
        <v>0</v>
      </c>
      <c r="CL874" s="1" t="s">
        <v>797</v>
      </c>
      <c r="CM874" s="1" t="s">
        <v>1745</v>
      </c>
      <c r="CN874" s="1" t="s">
        <v>796</v>
      </c>
      <c r="CO874" s="1">
        <v>1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3</v>
      </c>
      <c r="CV874" s="1">
        <v>0</v>
      </c>
      <c r="CW874" s="1">
        <v>0</v>
      </c>
      <c r="CX874" s="1">
        <v>0</v>
      </c>
      <c r="CY874" s="1">
        <v>0</v>
      </c>
      <c r="CZ874" s="1">
        <v>0</v>
      </c>
      <c r="DA874" s="1">
        <v>0</v>
      </c>
      <c r="DB874" s="1">
        <v>2</v>
      </c>
      <c r="DC874" s="1">
        <v>0</v>
      </c>
      <c r="DE874" s="2"/>
      <c r="DF874" s="1" t="s">
        <v>1745</v>
      </c>
      <c r="DG874" s="1">
        <v>1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3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2</v>
      </c>
      <c r="DU874" s="1">
        <v>0</v>
      </c>
    </row>
    <row r="875" spans="1:125" x14ac:dyDescent="0.2">
      <c r="A875" s="2" t="s">
        <v>1502</v>
      </c>
      <c r="B875" s="1" t="s">
        <v>820</v>
      </c>
      <c r="C875" s="1">
        <v>1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2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 t="s">
        <v>1231</v>
      </c>
      <c r="S875" s="1" t="s">
        <v>1336</v>
      </c>
      <c r="T875" s="1" t="s">
        <v>802</v>
      </c>
      <c r="U875" s="1">
        <v>3</v>
      </c>
      <c r="V875" s="1">
        <v>0</v>
      </c>
      <c r="W875" s="1">
        <v>0</v>
      </c>
      <c r="X875" s="1">
        <v>0</v>
      </c>
      <c r="Y875" s="1">
        <v>-2</v>
      </c>
      <c r="Z875" s="1">
        <v>0</v>
      </c>
      <c r="AA875" s="1">
        <v>3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 t="s">
        <v>1231</v>
      </c>
      <c r="AK875" s="2" t="s">
        <v>1058</v>
      </c>
      <c r="AL875" s="1" t="s">
        <v>806</v>
      </c>
      <c r="AM875" s="1">
        <v>2</v>
      </c>
      <c r="AN875" s="1">
        <v>0</v>
      </c>
      <c r="AO875" s="1">
        <v>0</v>
      </c>
      <c r="AP875" s="1">
        <v>0</v>
      </c>
      <c r="AQ875" s="1">
        <v>-2</v>
      </c>
      <c r="AR875" s="1">
        <v>0</v>
      </c>
      <c r="AS875" s="1">
        <v>0</v>
      </c>
      <c r="AT875" s="1">
        <v>1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1</v>
      </c>
      <c r="BA875" s="1">
        <v>0</v>
      </c>
      <c r="BC875" s="2"/>
      <c r="BU875" s="2" t="s">
        <v>521</v>
      </c>
      <c r="BV875" s="1" t="s">
        <v>798</v>
      </c>
      <c r="BW875" s="1">
        <v>6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15</v>
      </c>
      <c r="CD875" s="1">
        <v>3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8</v>
      </c>
      <c r="CK875" s="1">
        <v>0</v>
      </c>
      <c r="CL875" s="1" t="s">
        <v>797</v>
      </c>
      <c r="CM875" s="1" t="s">
        <v>527</v>
      </c>
      <c r="CN875" s="1" t="s">
        <v>829</v>
      </c>
      <c r="CO875" s="1">
        <v>3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3</v>
      </c>
      <c r="CV875" s="1">
        <v>2</v>
      </c>
      <c r="CW875" s="1">
        <v>0</v>
      </c>
      <c r="CX875" s="1">
        <v>0</v>
      </c>
      <c r="CY875" s="1">
        <v>0</v>
      </c>
      <c r="CZ875" s="1">
        <v>0</v>
      </c>
      <c r="DA875" s="1">
        <v>0</v>
      </c>
      <c r="DB875" s="1">
        <v>1</v>
      </c>
      <c r="DC875" s="1">
        <v>0</v>
      </c>
      <c r="DE875" s="2"/>
      <c r="DF875" s="1" t="s">
        <v>527</v>
      </c>
      <c r="DG875" s="1">
        <v>3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3</v>
      </c>
      <c r="DN875" s="1">
        <v>2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1</v>
      </c>
      <c r="DU875" s="1">
        <v>0</v>
      </c>
    </row>
    <row r="876" spans="1:125" x14ac:dyDescent="0.2">
      <c r="A876" s="2" t="s">
        <v>1336</v>
      </c>
      <c r="B876" s="1" t="s">
        <v>802</v>
      </c>
      <c r="C876" s="1">
        <v>5</v>
      </c>
      <c r="D876" s="1">
        <v>0</v>
      </c>
      <c r="E876" s="1">
        <v>0</v>
      </c>
      <c r="F876" s="1">
        <v>0</v>
      </c>
      <c r="G876" s="1">
        <v>0</v>
      </c>
      <c r="H876" s="1">
        <v>5</v>
      </c>
      <c r="I876" s="1">
        <v>2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4</v>
      </c>
      <c r="Q876" s="1">
        <v>0</v>
      </c>
      <c r="S876" s="1" t="s">
        <v>173</v>
      </c>
      <c r="T876" s="1" t="s">
        <v>819</v>
      </c>
      <c r="U876" s="1">
        <v>1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1</v>
      </c>
      <c r="AB876" s="1">
        <v>2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1</v>
      </c>
      <c r="AI876" s="1">
        <v>0</v>
      </c>
      <c r="AK876" s="2" t="s">
        <v>1503</v>
      </c>
      <c r="AL876" s="1" t="s">
        <v>798</v>
      </c>
      <c r="AM876" s="1">
        <v>1</v>
      </c>
      <c r="AN876" s="1">
        <v>0</v>
      </c>
      <c r="AO876" s="1">
        <v>0</v>
      </c>
      <c r="AP876" s="1">
        <v>0</v>
      </c>
      <c r="AQ876" s="1">
        <v>-1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2</v>
      </c>
      <c r="BA876" s="1">
        <v>0</v>
      </c>
      <c r="BC876" s="2"/>
      <c r="BU876" s="2" t="s">
        <v>778</v>
      </c>
      <c r="BV876" s="1" t="s">
        <v>825</v>
      </c>
      <c r="BW876" s="1">
        <v>5</v>
      </c>
      <c r="BX876" s="1">
        <v>0</v>
      </c>
      <c r="BY876" s="1">
        <v>0</v>
      </c>
      <c r="BZ876" s="1">
        <v>0</v>
      </c>
      <c r="CA876" s="1">
        <v>4</v>
      </c>
      <c r="CB876" s="1">
        <v>2</v>
      </c>
      <c r="CC876" s="1">
        <v>5</v>
      </c>
      <c r="CD876" s="1">
        <v>8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4</v>
      </c>
      <c r="CK876" s="1">
        <v>0</v>
      </c>
      <c r="CL876" s="1" t="s">
        <v>797</v>
      </c>
      <c r="CM876" s="1" t="s">
        <v>393</v>
      </c>
      <c r="CN876" s="1" t="s">
        <v>818</v>
      </c>
      <c r="CO876" s="1">
        <v>1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2</v>
      </c>
      <c r="CV876" s="1">
        <v>0</v>
      </c>
      <c r="CW876" s="1">
        <v>0</v>
      </c>
      <c r="CX876" s="1">
        <v>0</v>
      </c>
      <c r="CY876" s="1">
        <v>0</v>
      </c>
      <c r="CZ876" s="1">
        <v>0</v>
      </c>
      <c r="DA876" s="1">
        <v>0</v>
      </c>
      <c r="DB876" s="1">
        <v>0</v>
      </c>
      <c r="DC876" s="1" t="s">
        <v>1231</v>
      </c>
      <c r="DE876" s="2"/>
      <c r="DF876" s="1" t="s">
        <v>393</v>
      </c>
      <c r="DG876" s="1">
        <v>1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2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 t="s">
        <v>1231</v>
      </c>
    </row>
    <row r="877" spans="1:125" x14ac:dyDescent="0.2">
      <c r="A877" s="2" t="s">
        <v>1049</v>
      </c>
      <c r="B877" s="1" t="s">
        <v>829</v>
      </c>
      <c r="C877" s="1">
        <v>22</v>
      </c>
      <c r="D877" s="1">
        <v>0</v>
      </c>
      <c r="E877" s="1">
        <v>0</v>
      </c>
      <c r="F877" s="1">
        <v>0</v>
      </c>
      <c r="G877" s="1">
        <v>-1</v>
      </c>
      <c r="H877" s="1">
        <v>2</v>
      </c>
      <c r="I877" s="1">
        <v>12</v>
      </c>
      <c r="J877" s="1">
        <v>8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5</v>
      </c>
      <c r="Q877" s="1">
        <v>0</v>
      </c>
      <c r="S877" s="1" t="s">
        <v>1255</v>
      </c>
      <c r="T877" s="1" t="s">
        <v>804</v>
      </c>
      <c r="U877" s="1">
        <v>7</v>
      </c>
      <c r="V877" s="1">
        <v>0</v>
      </c>
      <c r="W877" s="1">
        <v>0</v>
      </c>
      <c r="X877" s="1">
        <v>0</v>
      </c>
      <c r="Y877" s="1">
        <v>0</v>
      </c>
      <c r="Z877" s="1">
        <v>7</v>
      </c>
      <c r="AA877" s="1">
        <v>5</v>
      </c>
      <c r="AB877" s="1">
        <v>6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2</v>
      </c>
      <c r="AI877" s="1">
        <v>0</v>
      </c>
      <c r="AK877" s="2" t="s">
        <v>277</v>
      </c>
      <c r="AL877" s="1" t="s">
        <v>805</v>
      </c>
      <c r="AM877" s="1">
        <v>3</v>
      </c>
      <c r="AN877" s="1">
        <v>0</v>
      </c>
      <c r="AO877" s="1">
        <v>0</v>
      </c>
      <c r="AP877" s="1">
        <v>0</v>
      </c>
      <c r="AQ877" s="1">
        <v>-1</v>
      </c>
      <c r="AR877" s="1">
        <v>0</v>
      </c>
      <c r="AS877" s="1">
        <v>4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2</v>
      </c>
      <c r="BA877" s="1">
        <v>0</v>
      </c>
      <c r="BC877" s="2"/>
      <c r="BU877" s="2" t="s">
        <v>1504</v>
      </c>
      <c r="BV877" s="1" t="s">
        <v>818</v>
      </c>
      <c r="BW877" s="1">
        <v>2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1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1</v>
      </c>
      <c r="CK877" s="1">
        <v>0</v>
      </c>
      <c r="CL877" s="1" t="s">
        <v>797</v>
      </c>
      <c r="CM877" s="1" t="s">
        <v>953</v>
      </c>
      <c r="CN877" s="1" t="s">
        <v>805</v>
      </c>
      <c r="CO877" s="1">
        <v>7</v>
      </c>
      <c r="CP877" s="1">
        <v>0</v>
      </c>
      <c r="CQ877" s="1">
        <v>0</v>
      </c>
      <c r="CR877" s="1">
        <v>0</v>
      </c>
      <c r="CS877" s="1">
        <v>-1</v>
      </c>
      <c r="CT877" s="1">
        <v>0</v>
      </c>
      <c r="CU877" s="1">
        <v>3</v>
      </c>
      <c r="CV877" s="1">
        <v>11</v>
      </c>
      <c r="CW877" s="1">
        <v>0</v>
      </c>
      <c r="CX877" s="1">
        <v>0</v>
      </c>
      <c r="CY877" s="1">
        <v>0</v>
      </c>
      <c r="CZ877" s="1">
        <v>0</v>
      </c>
      <c r="DA877" s="1">
        <v>0</v>
      </c>
      <c r="DB877" s="1">
        <v>5</v>
      </c>
      <c r="DC877" s="1">
        <v>0</v>
      </c>
      <c r="DE877" s="2"/>
      <c r="DF877" s="1" t="s">
        <v>953</v>
      </c>
      <c r="DG877" s="1">
        <v>7</v>
      </c>
      <c r="DH877" s="1">
        <v>0</v>
      </c>
      <c r="DI877" s="1">
        <v>0</v>
      </c>
      <c r="DJ877" s="1">
        <v>0</v>
      </c>
      <c r="DK877" s="1">
        <v>-1</v>
      </c>
      <c r="DL877" s="1">
        <v>0</v>
      </c>
      <c r="DM877" s="1">
        <v>3</v>
      </c>
      <c r="DN877" s="1">
        <v>11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5</v>
      </c>
      <c r="DU877" s="1">
        <v>0</v>
      </c>
    </row>
    <row r="878" spans="1:125" x14ac:dyDescent="0.2">
      <c r="A878" s="2" t="s">
        <v>1505</v>
      </c>
      <c r="B878" s="1" t="s">
        <v>820</v>
      </c>
      <c r="C878" s="1">
        <v>4</v>
      </c>
      <c r="D878" s="1">
        <v>0</v>
      </c>
      <c r="E878" s="1">
        <v>0</v>
      </c>
      <c r="F878" s="1">
        <v>0</v>
      </c>
      <c r="G878" s="1">
        <v>-1</v>
      </c>
      <c r="H878" s="1">
        <v>0</v>
      </c>
      <c r="I878" s="1">
        <v>3</v>
      </c>
      <c r="J878" s="1">
        <v>1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5</v>
      </c>
      <c r="Q878" s="1">
        <v>0</v>
      </c>
      <c r="S878" s="1" t="s">
        <v>235</v>
      </c>
      <c r="T878" s="1" t="s">
        <v>802</v>
      </c>
      <c r="U878" s="1">
        <v>1</v>
      </c>
      <c r="V878" s="1">
        <v>0</v>
      </c>
      <c r="W878" s="1">
        <v>0</v>
      </c>
      <c r="X878" s="1">
        <v>0</v>
      </c>
      <c r="Y878" s="1">
        <v>-1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 t="s">
        <v>1231</v>
      </c>
      <c r="AK878" s="2" t="s">
        <v>639</v>
      </c>
      <c r="AL878" s="1" t="s">
        <v>800</v>
      </c>
      <c r="AM878" s="1">
        <v>5</v>
      </c>
      <c r="AN878" s="1">
        <v>0</v>
      </c>
      <c r="AO878" s="1">
        <v>0</v>
      </c>
      <c r="AP878" s="1">
        <v>0</v>
      </c>
      <c r="AQ878" s="1">
        <v>-2</v>
      </c>
      <c r="AR878" s="1">
        <v>6</v>
      </c>
      <c r="AS878" s="1">
        <v>4</v>
      </c>
      <c r="AT878" s="1">
        <v>1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14</v>
      </c>
      <c r="BA878" s="1">
        <v>0</v>
      </c>
      <c r="BC878" s="2"/>
      <c r="BU878" s="2" t="s">
        <v>519</v>
      </c>
      <c r="BV878" s="1" t="s">
        <v>807</v>
      </c>
      <c r="BW878" s="1">
        <v>54</v>
      </c>
      <c r="BX878" s="1">
        <v>0</v>
      </c>
      <c r="BY878" s="1">
        <v>0</v>
      </c>
      <c r="BZ878" s="1">
        <v>0</v>
      </c>
      <c r="CA878" s="1">
        <v>-3</v>
      </c>
      <c r="CB878" s="1">
        <v>110</v>
      </c>
      <c r="CC878" s="1">
        <v>112</v>
      </c>
      <c r="CD878" s="1">
        <v>10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12</v>
      </c>
      <c r="CK878" s="1">
        <v>0</v>
      </c>
      <c r="CL878" s="1" t="s">
        <v>797</v>
      </c>
      <c r="CM878" s="1" t="s">
        <v>1746</v>
      </c>
      <c r="CN878" s="1" t="s">
        <v>819</v>
      </c>
      <c r="CO878" s="1">
        <v>1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4</v>
      </c>
      <c r="CV878" s="1">
        <v>0</v>
      </c>
      <c r="CW878" s="1">
        <v>0</v>
      </c>
      <c r="CX878" s="1">
        <v>0</v>
      </c>
      <c r="CY878" s="1">
        <v>0</v>
      </c>
      <c r="CZ878" s="1">
        <v>0</v>
      </c>
      <c r="DA878" s="1">
        <v>0</v>
      </c>
      <c r="DB878" s="1">
        <v>0</v>
      </c>
      <c r="DC878" s="1" t="s">
        <v>1231</v>
      </c>
      <c r="DE878" s="2"/>
      <c r="DF878" s="1" t="s">
        <v>1746</v>
      </c>
      <c r="DG878" s="1">
        <v>1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4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 t="s">
        <v>1231</v>
      </c>
    </row>
    <row r="879" spans="1:125" x14ac:dyDescent="0.2">
      <c r="A879" s="2" t="s">
        <v>1506</v>
      </c>
      <c r="B879" s="1" t="s">
        <v>808</v>
      </c>
      <c r="C879" s="1">
        <v>1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1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1</v>
      </c>
      <c r="Q879" s="1">
        <v>0</v>
      </c>
      <c r="S879" s="1" t="s">
        <v>509</v>
      </c>
      <c r="T879" s="1" t="s">
        <v>811</v>
      </c>
      <c r="U879" s="1">
        <v>13</v>
      </c>
      <c r="V879" s="1">
        <v>0</v>
      </c>
      <c r="W879" s="1">
        <v>0</v>
      </c>
      <c r="X879" s="1">
        <v>0</v>
      </c>
      <c r="Y879" s="1">
        <v>-2</v>
      </c>
      <c r="Z879" s="1">
        <v>17</v>
      </c>
      <c r="AA879" s="1">
        <v>16</v>
      </c>
      <c r="AB879" s="1">
        <v>1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5</v>
      </c>
      <c r="AI879" s="1">
        <v>0</v>
      </c>
      <c r="AK879" s="2" t="s">
        <v>1507</v>
      </c>
      <c r="AL879" s="1" t="s">
        <v>810</v>
      </c>
      <c r="AM879" s="1">
        <v>1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 t="s">
        <v>1231</v>
      </c>
      <c r="BC879" s="2"/>
      <c r="BU879" s="2" t="s">
        <v>1508</v>
      </c>
      <c r="BV879" s="1" t="s">
        <v>819</v>
      </c>
      <c r="BW879" s="1">
        <v>1</v>
      </c>
      <c r="BX879" s="1">
        <v>0</v>
      </c>
      <c r="BY879" s="1">
        <v>0</v>
      </c>
      <c r="BZ879" s="1">
        <v>0</v>
      </c>
      <c r="CA879" s="1">
        <v>-1</v>
      </c>
      <c r="CB879" s="1">
        <v>0</v>
      </c>
      <c r="CC879" s="1">
        <v>1</v>
      </c>
      <c r="CD879" s="1">
        <v>1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 t="s">
        <v>1231</v>
      </c>
      <c r="CL879" s="1" t="s">
        <v>797</v>
      </c>
      <c r="CM879" s="1" t="s">
        <v>420</v>
      </c>
      <c r="CN879" s="1" t="s">
        <v>801</v>
      </c>
      <c r="CO879" s="1">
        <v>2</v>
      </c>
      <c r="CP879" s="1">
        <v>0</v>
      </c>
      <c r="CQ879" s="1">
        <v>0</v>
      </c>
      <c r="CR879" s="1">
        <v>0</v>
      </c>
      <c r="CS879" s="1">
        <v>1</v>
      </c>
      <c r="CT879" s="1">
        <v>4</v>
      </c>
      <c r="CU879" s="1">
        <v>0</v>
      </c>
      <c r="CV879" s="1">
        <v>0</v>
      </c>
      <c r="CW879" s="1">
        <v>0</v>
      </c>
      <c r="CX879" s="1">
        <v>0</v>
      </c>
      <c r="CY879" s="1">
        <v>0</v>
      </c>
      <c r="CZ879" s="1">
        <v>0</v>
      </c>
      <c r="DA879" s="1">
        <v>0</v>
      </c>
      <c r="DB879" s="1">
        <v>3</v>
      </c>
      <c r="DC879" s="1">
        <v>0</v>
      </c>
      <c r="DE879" s="2"/>
      <c r="DF879" s="1" t="s">
        <v>420</v>
      </c>
      <c r="DG879" s="1">
        <v>2</v>
      </c>
      <c r="DH879" s="1">
        <v>0</v>
      </c>
      <c r="DI879" s="1">
        <v>0</v>
      </c>
      <c r="DJ879" s="1">
        <v>0</v>
      </c>
      <c r="DK879" s="1">
        <v>1</v>
      </c>
      <c r="DL879" s="1">
        <v>4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3</v>
      </c>
      <c r="DU879" s="1">
        <v>0</v>
      </c>
    </row>
    <row r="880" spans="1:125" x14ac:dyDescent="0.2">
      <c r="A880" s="2" t="s">
        <v>1509</v>
      </c>
      <c r="B880" s="1" t="s">
        <v>795</v>
      </c>
      <c r="C880" s="1">
        <v>3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1</v>
      </c>
      <c r="J880" s="1">
        <v>4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1</v>
      </c>
      <c r="Q880" s="1">
        <v>0</v>
      </c>
      <c r="S880" s="1" t="s">
        <v>1379</v>
      </c>
      <c r="T880" s="1" t="s">
        <v>815</v>
      </c>
      <c r="U880" s="1">
        <v>5</v>
      </c>
      <c r="V880" s="1">
        <v>0</v>
      </c>
      <c r="W880" s="1">
        <v>0</v>
      </c>
      <c r="X880" s="1">
        <v>0</v>
      </c>
      <c r="Y880" s="1">
        <v>-1</v>
      </c>
      <c r="Z880" s="1">
        <v>0</v>
      </c>
      <c r="AA880" s="1">
        <v>2</v>
      </c>
      <c r="AB880" s="1">
        <v>4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8</v>
      </c>
      <c r="AI880" s="1">
        <v>0</v>
      </c>
      <c r="AK880" s="2" t="s">
        <v>647</v>
      </c>
      <c r="AL880" s="1" t="s">
        <v>819</v>
      </c>
      <c r="AM880" s="1">
        <v>5</v>
      </c>
      <c r="AN880" s="1">
        <v>0</v>
      </c>
      <c r="AO880" s="1">
        <v>0</v>
      </c>
      <c r="AP880" s="1">
        <v>0</v>
      </c>
      <c r="AQ880" s="1">
        <v>-1</v>
      </c>
      <c r="AR880" s="1">
        <v>2</v>
      </c>
      <c r="AS880" s="1">
        <v>7</v>
      </c>
      <c r="AT880" s="1">
        <v>3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2</v>
      </c>
      <c r="BA880" s="1">
        <v>0</v>
      </c>
      <c r="BC880" s="2"/>
      <c r="BU880" s="2" t="s">
        <v>1510</v>
      </c>
      <c r="BV880" s="1" t="s">
        <v>820</v>
      </c>
      <c r="BW880" s="1">
        <v>2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1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4</v>
      </c>
      <c r="CK880" s="1">
        <v>0</v>
      </c>
      <c r="CL880" s="1" t="s">
        <v>797</v>
      </c>
      <c r="CM880" s="1" t="s">
        <v>528</v>
      </c>
      <c r="CN880" s="1" t="s">
        <v>810</v>
      </c>
      <c r="CO880" s="1">
        <v>4</v>
      </c>
      <c r="CP880" s="1">
        <v>0</v>
      </c>
      <c r="CQ880" s="1">
        <v>0</v>
      </c>
      <c r="CR880" s="1">
        <v>0</v>
      </c>
      <c r="CS880" s="1">
        <v>-3</v>
      </c>
      <c r="CT880" s="1">
        <v>0</v>
      </c>
      <c r="CU880" s="1">
        <v>1</v>
      </c>
      <c r="CV880" s="1">
        <v>3</v>
      </c>
      <c r="CW880" s="1">
        <v>0</v>
      </c>
      <c r="CX880" s="1">
        <v>0</v>
      </c>
      <c r="CY880" s="1">
        <v>0</v>
      </c>
      <c r="CZ880" s="1">
        <v>0</v>
      </c>
      <c r="DA880" s="1">
        <v>0</v>
      </c>
      <c r="DB880" s="1">
        <v>3</v>
      </c>
      <c r="DC880" s="1">
        <v>0</v>
      </c>
      <c r="DE880" s="2"/>
      <c r="DF880" s="1" t="s">
        <v>528</v>
      </c>
      <c r="DG880" s="1">
        <v>4</v>
      </c>
      <c r="DH880" s="1">
        <v>0</v>
      </c>
      <c r="DI880" s="1">
        <v>0</v>
      </c>
      <c r="DJ880" s="1">
        <v>0</v>
      </c>
      <c r="DK880" s="1">
        <v>-3</v>
      </c>
      <c r="DL880" s="1">
        <v>0</v>
      </c>
      <c r="DM880" s="1">
        <v>1</v>
      </c>
      <c r="DN880" s="1">
        <v>3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3</v>
      </c>
      <c r="DU880" s="1">
        <v>0</v>
      </c>
    </row>
    <row r="881" spans="1:125" x14ac:dyDescent="0.2">
      <c r="A881" s="2" t="s">
        <v>1511</v>
      </c>
      <c r="B881" s="1" t="s">
        <v>810</v>
      </c>
      <c r="C881" s="1">
        <v>1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 t="s">
        <v>1231</v>
      </c>
      <c r="S881" s="1" t="s">
        <v>305</v>
      </c>
      <c r="T881" s="1" t="s">
        <v>816</v>
      </c>
      <c r="U881" s="1">
        <v>6</v>
      </c>
      <c r="V881" s="1">
        <v>0</v>
      </c>
      <c r="W881" s="1">
        <v>0</v>
      </c>
      <c r="X881" s="1">
        <v>0</v>
      </c>
      <c r="Y881" s="1">
        <v>-2</v>
      </c>
      <c r="Z881" s="1">
        <v>2</v>
      </c>
      <c r="AA881" s="1">
        <v>7</v>
      </c>
      <c r="AB881" s="1">
        <v>1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3</v>
      </c>
      <c r="AI881" s="1">
        <v>0</v>
      </c>
      <c r="AK881" s="2" t="s">
        <v>1383</v>
      </c>
      <c r="AL881" s="1" t="s">
        <v>820</v>
      </c>
      <c r="AM881" s="1">
        <v>3</v>
      </c>
      <c r="AN881" s="1">
        <v>0</v>
      </c>
      <c r="AO881" s="1">
        <v>0</v>
      </c>
      <c r="AP881" s="1">
        <v>0</v>
      </c>
      <c r="AQ881" s="1">
        <v>1</v>
      </c>
      <c r="AR881" s="1">
        <v>2</v>
      </c>
      <c r="AS881" s="1">
        <v>2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2</v>
      </c>
      <c r="BA881" s="1">
        <v>0</v>
      </c>
      <c r="BC881" s="2"/>
      <c r="BU881" s="2" t="s">
        <v>537</v>
      </c>
      <c r="BV881" s="1" t="s">
        <v>821</v>
      </c>
      <c r="BW881" s="1">
        <v>5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2</v>
      </c>
      <c r="CD881" s="1">
        <v>4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2</v>
      </c>
      <c r="CK881" s="1">
        <v>0</v>
      </c>
      <c r="CL881" s="1" t="s">
        <v>797</v>
      </c>
      <c r="CM881" s="1" t="s">
        <v>1320</v>
      </c>
      <c r="CN881" s="1" t="s">
        <v>800</v>
      </c>
      <c r="CO881" s="1">
        <v>3</v>
      </c>
      <c r="CP881" s="1">
        <v>0</v>
      </c>
      <c r="CQ881" s="1">
        <v>0</v>
      </c>
      <c r="CR881" s="1">
        <v>0</v>
      </c>
      <c r="CS881" s="1">
        <v>0</v>
      </c>
      <c r="CT881" s="1">
        <v>12</v>
      </c>
      <c r="CU881" s="1">
        <v>5</v>
      </c>
      <c r="CV881" s="1">
        <v>0</v>
      </c>
      <c r="CW881" s="1">
        <v>0</v>
      </c>
      <c r="CX881" s="1">
        <v>0</v>
      </c>
      <c r="CY881" s="1">
        <v>0</v>
      </c>
      <c r="CZ881" s="1">
        <v>0</v>
      </c>
      <c r="DA881" s="1">
        <v>0</v>
      </c>
      <c r="DB881" s="1">
        <v>0</v>
      </c>
      <c r="DC881" s="1" t="s">
        <v>1231</v>
      </c>
      <c r="DE881" s="2"/>
      <c r="DF881" s="1" t="s">
        <v>1320</v>
      </c>
      <c r="DG881" s="1">
        <v>3</v>
      </c>
      <c r="DH881" s="1">
        <v>0</v>
      </c>
      <c r="DI881" s="1">
        <v>0</v>
      </c>
      <c r="DJ881" s="1">
        <v>0</v>
      </c>
      <c r="DK881" s="1">
        <v>0</v>
      </c>
      <c r="DL881" s="1">
        <v>12</v>
      </c>
      <c r="DM881" s="1">
        <v>5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 t="s">
        <v>1231</v>
      </c>
    </row>
    <row r="882" spans="1:125" x14ac:dyDescent="0.2">
      <c r="A882" s="2" t="s">
        <v>1187</v>
      </c>
      <c r="B882" s="1" t="s">
        <v>806</v>
      </c>
      <c r="C882" s="1">
        <v>2</v>
      </c>
      <c r="D882" s="1">
        <v>0</v>
      </c>
      <c r="E882" s="1">
        <v>0</v>
      </c>
      <c r="F882" s="1">
        <v>0</v>
      </c>
      <c r="G882" s="1">
        <v>-5</v>
      </c>
      <c r="H882" s="1">
        <v>0</v>
      </c>
      <c r="I882" s="1">
        <v>4</v>
      </c>
      <c r="J882" s="1">
        <v>1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 t="s">
        <v>1231</v>
      </c>
      <c r="S882" s="1" t="s">
        <v>1235</v>
      </c>
      <c r="T882" s="1" t="s">
        <v>794</v>
      </c>
      <c r="U882" s="1">
        <v>4</v>
      </c>
      <c r="V882" s="1">
        <v>0</v>
      </c>
      <c r="W882" s="1">
        <v>0</v>
      </c>
      <c r="X882" s="1">
        <v>0</v>
      </c>
      <c r="Y882" s="1">
        <v>-3</v>
      </c>
      <c r="Z882" s="1">
        <v>0</v>
      </c>
      <c r="AA882" s="1">
        <v>4</v>
      </c>
      <c r="AB882" s="1">
        <v>7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3</v>
      </c>
      <c r="AI882" s="1">
        <v>0</v>
      </c>
      <c r="AK882" s="2" t="s">
        <v>1082</v>
      </c>
      <c r="AL882" s="1" t="s">
        <v>795</v>
      </c>
      <c r="AM882" s="1">
        <v>6</v>
      </c>
      <c r="AN882" s="1">
        <v>0</v>
      </c>
      <c r="AO882" s="1">
        <v>0</v>
      </c>
      <c r="AP882" s="1">
        <v>0</v>
      </c>
      <c r="AQ882" s="1">
        <v>1</v>
      </c>
      <c r="AR882" s="1">
        <v>2</v>
      </c>
      <c r="AS882" s="1">
        <v>9</v>
      </c>
      <c r="AT882" s="1">
        <v>1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3</v>
      </c>
      <c r="BA882" s="1">
        <v>0</v>
      </c>
      <c r="BC882" s="2"/>
      <c r="BU882" s="2" t="s">
        <v>1512</v>
      </c>
      <c r="BV882" s="1" t="s">
        <v>820</v>
      </c>
      <c r="BW882" s="1">
        <v>2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2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4</v>
      </c>
      <c r="CK882" s="1">
        <v>0</v>
      </c>
      <c r="CL882" s="1" t="s">
        <v>797</v>
      </c>
      <c r="CM882" s="1" t="s">
        <v>140</v>
      </c>
      <c r="CN882" s="1" t="s">
        <v>811</v>
      </c>
      <c r="CO882" s="1">
        <v>12</v>
      </c>
      <c r="CP882" s="1">
        <v>0</v>
      </c>
      <c r="CQ882" s="1">
        <v>0</v>
      </c>
      <c r="CR882" s="1">
        <v>0</v>
      </c>
      <c r="CS882" s="1">
        <v>0</v>
      </c>
      <c r="CT882" s="1">
        <v>22</v>
      </c>
      <c r="CU882" s="1">
        <v>42</v>
      </c>
      <c r="CV882" s="1">
        <v>7</v>
      </c>
      <c r="CW882" s="1">
        <v>0</v>
      </c>
      <c r="CX882" s="1">
        <v>0</v>
      </c>
      <c r="CY882" s="1">
        <v>0</v>
      </c>
      <c r="CZ882" s="1">
        <v>0</v>
      </c>
      <c r="DA882" s="1">
        <v>0</v>
      </c>
      <c r="DB882" s="1">
        <v>11</v>
      </c>
      <c r="DC882" s="1">
        <v>0</v>
      </c>
      <c r="DE882" s="2"/>
      <c r="DF882" s="1" t="s">
        <v>140</v>
      </c>
      <c r="DG882" s="1">
        <v>12</v>
      </c>
      <c r="DH882" s="1">
        <v>0</v>
      </c>
      <c r="DI882" s="1">
        <v>0</v>
      </c>
      <c r="DJ882" s="1">
        <v>0</v>
      </c>
      <c r="DK882" s="1">
        <v>0</v>
      </c>
      <c r="DL882" s="1">
        <v>22</v>
      </c>
      <c r="DM882" s="1">
        <v>42</v>
      </c>
      <c r="DN882" s="1">
        <v>7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11</v>
      </c>
      <c r="DU882" s="1">
        <v>0</v>
      </c>
    </row>
    <row r="883" spans="1:125" x14ac:dyDescent="0.2">
      <c r="A883" s="2"/>
      <c r="S883" s="1" t="s">
        <v>1460</v>
      </c>
      <c r="T883" s="1" t="s">
        <v>794</v>
      </c>
      <c r="U883" s="1">
        <v>5</v>
      </c>
      <c r="V883" s="1">
        <v>0</v>
      </c>
      <c r="W883" s="1">
        <v>0</v>
      </c>
      <c r="X883" s="1">
        <v>0</v>
      </c>
      <c r="Y883" s="1">
        <v>-2</v>
      </c>
      <c r="Z883" s="1">
        <v>0</v>
      </c>
      <c r="AA883" s="1">
        <v>9</v>
      </c>
      <c r="AB883" s="1">
        <v>4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6</v>
      </c>
      <c r="AI883" s="1">
        <v>0</v>
      </c>
      <c r="AK883" s="2" t="s">
        <v>1513</v>
      </c>
      <c r="AL883" s="1" t="s">
        <v>799</v>
      </c>
      <c r="AM883" s="1">
        <v>1</v>
      </c>
      <c r="AN883" s="1">
        <v>0</v>
      </c>
      <c r="AO883" s="1">
        <v>0</v>
      </c>
      <c r="AP883" s="1">
        <v>0</v>
      </c>
      <c r="AQ883" s="1">
        <v>-1</v>
      </c>
      <c r="AR883" s="1">
        <v>0</v>
      </c>
      <c r="AS883" s="1">
        <v>1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 t="s">
        <v>1231</v>
      </c>
      <c r="BC883" s="2"/>
      <c r="BU883" s="2" t="s">
        <v>536</v>
      </c>
      <c r="BV883" s="1" t="s">
        <v>810</v>
      </c>
      <c r="BW883" s="1">
        <v>7</v>
      </c>
      <c r="BX883" s="1">
        <v>0</v>
      </c>
      <c r="BY883" s="1">
        <v>0</v>
      </c>
      <c r="BZ883" s="1">
        <v>0</v>
      </c>
      <c r="CA883" s="1">
        <v>-2</v>
      </c>
      <c r="CB883" s="1">
        <v>6</v>
      </c>
      <c r="CC883" s="1">
        <v>4</v>
      </c>
      <c r="CD883" s="1">
        <v>5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9</v>
      </c>
      <c r="CK883" s="1">
        <v>0</v>
      </c>
      <c r="CL883" s="1" t="s">
        <v>797</v>
      </c>
      <c r="CM883" s="1" t="s">
        <v>1747</v>
      </c>
      <c r="CN883" s="1" t="s">
        <v>796</v>
      </c>
      <c r="CO883" s="1">
        <v>1</v>
      </c>
      <c r="CP883" s="1">
        <v>0</v>
      </c>
      <c r="CQ883" s="1">
        <v>0</v>
      </c>
      <c r="CR883" s="1">
        <v>0</v>
      </c>
      <c r="CS883" s="1">
        <v>-1</v>
      </c>
      <c r="CT883" s="1">
        <v>0</v>
      </c>
      <c r="CU883" s="1">
        <v>0</v>
      </c>
      <c r="CV883" s="1">
        <v>0</v>
      </c>
      <c r="CW883" s="1">
        <v>0</v>
      </c>
      <c r="CX883" s="1">
        <v>0</v>
      </c>
      <c r="CY883" s="1">
        <v>0</v>
      </c>
      <c r="CZ883" s="1">
        <v>0</v>
      </c>
      <c r="DA883" s="1">
        <v>0</v>
      </c>
      <c r="DB883" s="1">
        <v>1</v>
      </c>
      <c r="DC883" s="1">
        <v>0</v>
      </c>
      <c r="DE883" s="2"/>
      <c r="DF883" s="1" t="s">
        <v>1747</v>
      </c>
      <c r="DG883" s="1">
        <v>1</v>
      </c>
      <c r="DH883" s="1">
        <v>0</v>
      </c>
      <c r="DI883" s="1">
        <v>0</v>
      </c>
      <c r="DJ883" s="1">
        <v>0</v>
      </c>
      <c r="DK883" s="1">
        <v>-1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1</v>
      </c>
      <c r="DU883" s="1">
        <v>0</v>
      </c>
    </row>
    <row r="884" spans="1:125" x14ac:dyDescent="0.2">
      <c r="A884" s="2"/>
      <c r="S884" s="1" t="s">
        <v>1280</v>
      </c>
      <c r="T884" s="1" t="s">
        <v>802</v>
      </c>
      <c r="U884" s="1">
        <v>5</v>
      </c>
      <c r="V884" s="1">
        <v>0</v>
      </c>
      <c r="W884" s="1">
        <v>0</v>
      </c>
      <c r="X884" s="1">
        <v>0</v>
      </c>
      <c r="Y884" s="1">
        <v>2</v>
      </c>
      <c r="Z884" s="1">
        <v>0</v>
      </c>
      <c r="AA884" s="1">
        <v>5</v>
      </c>
      <c r="AB884" s="1">
        <v>6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3</v>
      </c>
      <c r="AI884" s="1">
        <v>0</v>
      </c>
      <c r="AK884" s="2" t="s">
        <v>640</v>
      </c>
      <c r="AL884" s="1" t="s">
        <v>819</v>
      </c>
      <c r="AM884" s="1">
        <v>9</v>
      </c>
      <c r="AN884" s="1">
        <v>0</v>
      </c>
      <c r="AO884" s="1">
        <v>0</v>
      </c>
      <c r="AP884" s="1">
        <v>0</v>
      </c>
      <c r="AQ884" s="1">
        <v>-3</v>
      </c>
      <c r="AR884" s="1">
        <v>4</v>
      </c>
      <c r="AS884" s="1">
        <v>10</v>
      </c>
      <c r="AT884" s="1">
        <v>4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3</v>
      </c>
      <c r="BA884" s="1">
        <v>0</v>
      </c>
      <c r="BC884" s="2"/>
      <c r="BU884" s="2" t="s">
        <v>1514</v>
      </c>
      <c r="BV884" s="1" t="s">
        <v>796</v>
      </c>
      <c r="BW884" s="1">
        <v>11</v>
      </c>
      <c r="BX884" s="1">
        <v>0</v>
      </c>
      <c r="BY884" s="1">
        <v>0</v>
      </c>
      <c r="BZ884" s="1">
        <v>0</v>
      </c>
      <c r="CA884" s="1">
        <v>-5</v>
      </c>
      <c r="CB884" s="1">
        <v>2</v>
      </c>
      <c r="CC884" s="1">
        <v>20</v>
      </c>
      <c r="CD884" s="1">
        <v>7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7</v>
      </c>
      <c r="CK884" s="1">
        <v>0</v>
      </c>
      <c r="CL884" s="1" t="s">
        <v>797</v>
      </c>
      <c r="CM884" s="1" t="s">
        <v>478</v>
      </c>
      <c r="CN884" s="1" t="s">
        <v>817</v>
      </c>
      <c r="CO884" s="1">
        <v>9</v>
      </c>
      <c r="CP884" s="1">
        <v>0</v>
      </c>
      <c r="CQ884" s="1">
        <v>0</v>
      </c>
      <c r="CR884" s="1">
        <v>0</v>
      </c>
      <c r="CS884" s="1">
        <v>-4</v>
      </c>
      <c r="CT884" s="1">
        <v>2</v>
      </c>
      <c r="CU884" s="1">
        <v>8</v>
      </c>
      <c r="CV884" s="1">
        <v>7</v>
      </c>
      <c r="CW884" s="1">
        <v>0</v>
      </c>
      <c r="CX884" s="1">
        <v>0</v>
      </c>
      <c r="CY884" s="1">
        <v>0</v>
      </c>
      <c r="CZ884" s="1">
        <v>0</v>
      </c>
      <c r="DA884" s="1">
        <v>0</v>
      </c>
      <c r="DB884" s="1">
        <v>7</v>
      </c>
      <c r="DC884" s="1">
        <v>0</v>
      </c>
      <c r="DE884" s="2"/>
      <c r="DF884" s="1" t="s">
        <v>478</v>
      </c>
      <c r="DG884" s="1">
        <v>9</v>
      </c>
      <c r="DH884" s="1">
        <v>0</v>
      </c>
      <c r="DI884" s="1">
        <v>0</v>
      </c>
      <c r="DJ884" s="1">
        <v>0</v>
      </c>
      <c r="DK884" s="1">
        <v>-4</v>
      </c>
      <c r="DL884" s="1">
        <v>2</v>
      </c>
      <c r="DM884" s="1">
        <v>8</v>
      </c>
      <c r="DN884" s="1">
        <v>7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7</v>
      </c>
      <c r="DU884" s="1">
        <v>0</v>
      </c>
    </row>
    <row r="885" spans="1:125" x14ac:dyDescent="0.2">
      <c r="A885" s="2"/>
      <c r="S885" s="1" t="s">
        <v>1266</v>
      </c>
      <c r="T885" s="1" t="s">
        <v>812</v>
      </c>
      <c r="U885" s="1">
        <v>7</v>
      </c>
      <c r="V885" s="1">
        <v>0</v>
      </c>
      <c r="W885" s="1">
        <v>0</v>
      </c>
      <c r="X885" s="1">
        <v>0</v>
      </c>
      <c r="Y885" s="1">
        <v>-2</v>
      </c>
      <c r="Z885" s="1">
        <v>7</v>
      </c>
      <c r="AA885" s="1">
        <v>2</v>
      </c>
      <c r="AB885" s="1">
        <v>7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8</v>
      </c>
      <c r="AI885" s="1">
        <v>0</v>
      </c>
      <c r="AK885" s="2" t="s">
        <v>187</v>
      </c>
      <c r="AL885" s="1" t="s">
        <v>798</v>
      </c>
      <c r="AM885" s="1">
        <v>2</v>
      </c>
      <c r="AN885" s="1">
        <v>0</v>
      </c>
      <c r="AO885" s="1">
        <v>0</v>
      </c>
      <c r="AP885" s="1">
        <v>0</v>
      </c>
      <c r="AQ885" s="1">
        <v>0</v>
      </c>
      <c r="AR885" s="1">
        <v>2</v>
      </c>
      <c r="AS885" s="1">
        <v>4</v>
      </c>
      <c r="AT885" s="1">
        <v>1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1</v>
      </c>
      <c r="BA885" s="1">
        <v>0</v>
      </c>
      <c r="BC885" s="2"/>
      <c r="BU885" s="2" t="s">
        <v>539</v>
      </c>
      <c r="BV885" s="1" t="s">
        <v>811</v>
      </c>
      <c r="BW885" s="1">
        <v>11</v>
      </c>
      <c r="BX885" s="1">
        <v>0</v>
      </c>
      <c r="BY885" s="1">
        <v>0</v>
      </c>
      <c r="BZ885" s="1">
        <v>0</v>
      </c>
      <c r="CA885" s="1">
        <v>-5</v>
      </c>
      <c r="CB885" s="1">
        <v>2</v>
      </c>
      <c r="CC885" s="1">
        <v>24</v>
      </c>
      <c r="CD885" s="1">
        <v>3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13</v>
      </c>
      <c r="CK885" s="1">
        <v>0</v>
      </c>
      <c r="CL885" s="1" t="s">
        <v>797</v>
      </c>
      <c r="CM885" s="2"/>
      <c r="DE885" s="2"/>
    </row>
    <row r="886" spans="1:125" x14ac:dyDescent="0.2">
      <c r="A886" s="2"/>
      <c r="S886" s="1" t="s">
        <v>520</v>
      </c>
      <c r="T886" s="1" t="s">
        <v>821</v>
      </c>
      <c r="U886" s="1">
        <v>3</v>
      </c>
      <c r="V886" s="1">
        <v>0</v>
      </c>
      <c r="W886" s="1">
        <v>0</v>
      </c>
      <c r="X886" s="1">
        <v>0</v>
      </c>
      <c r="Y886" s="1">
        <v>1</v>
      </c>
      <c r="Z886" s="1">
        <v>2</v>
      </c>
      <c r="AA886" s="1">
        <v>3</v>
      </c>
      <c r="AB886" s="1">
        <v>1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3</v>
      </c>
      <c r="AI886" s="1">
        <v>0</v>
      </c>
      <c r="AK886" s="2" t="s">
        <v>1515</v>
      </c>
      <c r="AL886" s="1" t="s">
        <v>815</v>
      </c>
      <c r="AM886" s="1">
        <v>1</v>
      </c>
      <c r="AN886" s="1">
        <v>0</v>
      </c>
      <c r="AO886" s="1">
        <v>0</v>
      </c>
      <c r="AP886" s="1">
        <v>0</v>
      </c>
      <c r="AQ886" s="1">
        <v>0</v>
      </c>
      <c r="AR886" s="1">
        <v>2</v>
      </c>
      <c r="AS886" s="1">
        <v>1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2</v>
      </c>
      <c r="BA886" s="1">
        <v>0</v>
      </c>
      <c r="BC886" s="2"/>
      <c r="BU886" s="2" t="s">
        <v>1516</v>
      </c>
      <c r="BV886" s="1" t="s">
        <v>806</v>
      </c>
      <c r="BW886" s="1">
        <v>1</v>
      </c>
      <c r="BX886" s="1">
        <v>0</v>
      </c>
      <c r="BY886" s="1">
        <v>0</v>
      </c>
      <c r="BZ886" s="1">
        <v>0</v>
      </c>
      <c r="CA886" s="1">
        <v>-1</v>
      </c>
      <c r="CB886" s="1">
        <v>0</v>
      </c>
      <c r="CC886" s="1">
        <v>1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 t="s">
        <v>1231</v>
      </c>
      <c r="CL886" s="1" t="s">
        <v>797</v>
      </c>
      <c r="CM886" s="2"/>
      <c r="DE886" s="2"/>
    </row>
    <row r="887" spans="1:125" x14ac:dyDescent="0.2">
      <c r="A887" s="2"/>
      <c r="S887" s="1" t="s">
        <v>1218</v>
      </c>
      <c r="T887" s="1" t="s">
        <v>796</v>
      </c>
      <c r="U887" s="1">
        <v>3</v>
      </c>
      <c r="V887" s="1">
        <v>0</v>
      </c>
      <c r="W887" s="1">
        <v>0</v>
      </c>
      <c r="X887" s="1">
        <v>0</v>
      </c>
      <c r="Y887" s="1">
        <v>-1</v>
      </c>
      <c r="Z887" s="1">
        <v>2</v>
      </c>
      <c r="AA887" s="1">
        <v>8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2</v>
      </c>
      <c r="AI887" s="1">
        <v>0</v>
      </c>
      <c r="AK887" s="2" t="s">
        <v>1517</v>
      </c>
      <c r="AL887" s="1" t="s">
        <v>799</v>
      </c>
      <c r="AM887" s="1">
        <v>2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3</v>
      </c>
      <c r="AT887" s="1">
        <v>1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2</v>
      </c>
      <c r="BA887" s="1">
        <v>0</v>
      </c>
      <c r="BC887" s="2"/>
      <c r="BU887" s="2" t="s">
        <v>1518</v>
      </c>
      <c r="BV887" s="1" t="s">
        <v>812</v>
      </c>
      <c r="BW887" s="1">
        <v>3</v>
      </c>
      <c r="BX887" s="1">
        <v>0</v>
      </c>
      <c r="BY887" s="1">
        <v>0</v>
      </c>
      <c r="BZ887" s="1">
        <v>0</v>
      </c>
      <c r="CA887" s="1">
        <v>0</v>
      </c>
      <c r="CB887" s="1">
        <v>2</v>
      </c>
      <c r="CC887" s="1">
        <v>2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4</v>
      </c>
      <c r="CK887" s="1">
        <v>0</v>
      </c>
      <c r="CL887" s="1" t="s">
        <v>797</v>
      </c>
      <c r="CM887" s="2"/>
      <c r="DE887" s="2"/>
    </row>
    <row r="888" spans="1:125" x14ac:dyDescent="0.2">
      <c r="A888" s="2"/>
      <c r="S888" s="1" t="s">
        <v>1308</v>
      </c>
      <c r="T888" s="1" t="s">
        <v>815</v>
      </c>
      <c r="U888" s="1">
        <v>8</v>
      </c>
      <c r="V888" s="1">
        <v>0</v>
      </c>
      <c r="W888" s="1">
        <v>0</v>
      </c>
      <c r="X888" s="1">
        <v>0</v>
      </c>
      <c r="Y888" s="1">
        <v>0</v>
      </c>
      <c r="Z888" s="1">
        <v>2</v>
      </c>
      <c r="AA888" s="1">
        <v>11</v>
      </c>
      <c r="AB888" s="1">
        <v>3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3</v>
      </c>
      <c r="AI888" s="1">
        <v>0</v>
      </c>
      <c r="AK888" s="2" t="s">
        <v>523</v>
      </c>
      <c r="AL888" s="1" t="s">
        <v>819</v>
      </c>
      <c r="AM888" s="1">
        <v>9</v>
      </c>
      <c r="AN888" s="1">
        <v>0</v>
      </c>
      <c r="AO888" s="1">
        <v>0</v>
      </c>
      <c r="AP888" s="1">
        <v>0</v>
      </c>
      <c r="AQ888" s="1">
        <v>1</v>
      </c>
      <c r="AR888" s="1">
        <v>0</v>
      </c>
      <c r="AS888" s="1">
        <v>12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8</v>
      </c>
      <c r="BA888" s="1">
        <v>0</v>
      </c>
      <c r="BC888" s="2"/>
      <c r="BU888" s="2" t="s">
        <v>1519</v>
      </c>
      <c r="BV888" s="1" t="s">
        <v>807</v>
      </c>
      <c r="BW888" s="1">
        <v>1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3</v>
      </c>
      <c r="CD888" s="1">
        <v>1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 t="s">
        <v>1231</v>
      </c>
      <c r="CL888" s="1" t="s">
        <v>797</v>
      </c>
      <c r="CM888" s="2"/>
      <c r="DE888" s="2"/>
    </row>
    <row r="889" spans="1:125" x14ac:dyDescent="0.2">
      <c r="A889" s="2"/>
      <c r="S889" s="1" t="s">
        <v>1520</v>
      </c>
      <c r="T889" s="1" t="s">
        <v>824</v>
      </c>
      <c r="U889" s="1">
        <v>7</v>
      </c>
      <c r="V889" s="1">
        <v>0</v>
      </c>
      <c r="W889" s="1">
        <v>0</v>
      </c>
      <c r="X889" s="1">
        <v>0</v>
      </c>
      <c r="Y889" s="1">
        <v>0</v>
      </c>
      <c r="Z889" s="1">
        <v>11</v>
      </c>
      <c r="AA889" s="1">
        <v>10</v>
      </c>
      <c r="AB889" s="1">
        <v>2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4</v>
      </c>
      <c r="AI889" s="1">
        <v>0</v>
      </c>
      <c r="AK889" s="2" t="s">
        <v>1258</v>
      </c>
      <c r="AL889" s="1" t="s">
        <v>821</v>
      </c>
      <c r="AM889" s="1">
        <v>5</v>
      </c>
      <c r="AN889" s="1">
        <v>0</v>
      </c>
      <c r="AO889" s="1">
        <v>0</v>
      </c>
      <c r="AP889" s="1">
        <v>0</v>
      </c>
      <c r="AQ889" s="1">
        <v>-3</v>
      </c>
      <c r="AR889" s="1">
        <v>12</v>
      </c>
      <c r="AS889" s="1">
        <v>3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1</v>
      </c>
      <c r="BA889" s="1">
        <v>0</v>
      </c>
      <c r="BC889" s="2"/>
      <c r="BU889" s="2" t="s">
        <v>1521</v>
      </c>
      <c r="BV889" s="1" t="s">
        <v>799</v>
      </c>
      <c r="BW889" s="1">
        <v>1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2</v>
      </c>
      <c r="CD889" s="1">
        <v>1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 t="s">
        <v>1231</v>
      </c>
      <c r="CM889" s="2"/>
      <c r="DE889" s="2"/>
    </row>
    <row r="890" spans="1:125" x14ac:dyDescent="0.2">
      <c r="A890" s="2"/>
      <c r="S890" s="1" t="s">
        <v>1022</v>
      </c>
      <c r="T890" s="1" t="s">
        <v>794</v>
      </c>
      <c r="U890" s="1">
        <v>2</v>
      </c>
      <c r="V890" s="1">
        <v>0</v>
      </c>
      <c r="W890" s="1">
        <v>0</v>
      </c>
      <c r="X890" s="1">
        <v>0</v>
      </c>
      <c r="Y890" s="1">
        <v>-2</v>
      </c>
      <c r="Z890" s="1">
        <v>4</v>
      </c>
      <c r="AA890" s="1">
        <v>5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2</v>
      </c>
      <c r="AI890" s="1">
        <v>0</v>
      </c>
      <c r="AK890" s="2" t="s">
        <v>1065</v>
      </c>
      <c r="AL890" s="1" t="s">
        <v>798</v>
      </c>
      <c r="AM890" s="1">
        <v>5</v>
      </c>
      <c r="AN890" s="1">
        <v>0</v>
      </c>
      <c r="AO890" s="1">
        <v>0</v>
      </c>
      <c r="AP890" s="1">
        <v>0</v>
      </c>
      <c r="AQ890" s="1">
        <v>-1</v>
      </c>
      <c r="AR890" s="1">
        <v>0</v>
      </c>
      <c r="AS890" s="1">
        <v>7</v>
      </c>
      <c r="AT890" s="1">
        <v>1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2</v>
      </c>
      <c r="BA890" s="1">
        <v>0</v>
      </c>
      <c r="BC890" s="2"/>
      <c r="BU890" s="2"/>
      <c r="CM890" s="2"/>
      <c r="DE890" s="2"/>
    </row>
    <row r="891" spans="1:125" x14ac:dyDescent="0.2">
      <c r="A891" s="2"/>
      <c r="S891" s="1" t="s">
        <v>1147</v>
      </c>
      <c r="T891" s="1" t="s">
        <v>799</v>
      </c>
      <c r="U891" s="1">
        <v>6</v>
      </c>
      <c r="V891" s="1">
        <v>0</v>
      </c>
      <c r="W891" s="1">
        <v>0</v>
      </c>
      <c r="X891" s="1">
        <v>0</v>
      </c>
      <c r="Y891" s="1">
        <v>0</v>
      </c>
      <c r="Z891" s="1">
        <v>4</v>
      </c>
      <c r="AA891" s="1">
        <v>11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2</v>
      </c>
      <c r="AI891" s="1">
        <v>0</v>
      </c>
      <c r="AK891" s="2" t="s">
        <v>624</v>
      </c>
      <c r="AL891" s="1" t="s">
        <v>808</v>
      </c>
      <c r="AM891" s="1">
        <v>5</v>
      </c>
      <c r="AN891" s="1">
        <v>0</v>
      </c>
      <c r="AO891" s="1">
        <v>0</v>
      </c>
      <c r="AP891" s="1">
        <v>0</v>
      </c>
      <c r="AQ891" s="1">
        <v>0</v>
      </c>
      <c r="AR891" s="1">
        <v>2</v>
      </c>
      <c r="AS891" s="1">
        <v>8</v>
      </c>
      <c r="AT891" s="1">
        <v>4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3</v>
      </c>
      <c r="BA891" s="1">
        <v>0</v>
      </c>
      <c r="BC891" s="2"/>
      <c r="BU891" s="2"/>
      <c r="CM891" s="2"/>
      <c r="DE891" s="2"/>
    </row>
    <row r="892" spans="1:125" x14ac:dyDescent="0.2">
      <c r="A892" s="2"/>
      <c r="S892" s="1" t="s">
        <v>1522</v>
      </c>
      <c r="T892" s="1" t="s">
        <v>825</v>
      </c>
      <c r="U892" s="1">
        <v>2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4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2</v>
      </c>
      <c r="AI892" s="1">
        <v>0</v>
      </c>
      <c r="AK892" s="2" t="s">
        <v>143</v>
      </c>
      <c r="AL892" s="1" t="s">
        <v>814</v>
      </c>
      <c r="AM892" s="1">
        <v>1</v>
      </c>
      <c r="AN892" s="1">
        <v>0</v>
      </c>
      <c r="AO892" s="1">
        <v>0</v>
      </c>
      <c r="AP892" s="1">
        <v>0</v>
      </c>
      <c r="AQ892" s="1">
        <v>-1</v>
      </c>
      <c r="AR892" s="1">
        <v>0</v>
      </c>
      <c r="AS892" s="1">
        <v>2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 t="s">
        <v>1231</v>
      </c>
      <c r="BC892" s="2"/>
      <c r="BU892" s="2"/>
      <c r="CM892" s="2"/>
      <c r="DE892" s="2"/>
    </row>
    <row r="893" spans="1:125" x14ac:dyDescent="0.2">
      <c r="AK893" s="1" t="s">
        <v>1523</v>
      </c>
      <c r="AL893" s="1" t="s">
        <v>798</v>
      </c>
      <c r="AM893" s="1">
        <v>1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 t="s">
        <v>1231</v>
      </c>
    </row>
    <row r="894" spans="1:125" x14ac:dyDescent="0.2">
      <c r="AK894" s="1" t="s">
        <v>1524</v>
      </c>
      <c r="AL894" s="1" t="s">
        <v>798</v>
      </c>
      <c r="AM894" s="1">
        <v>2</v>
      </c>
      <c r="AN894" s="1">
        <v>0</v>
      </c>
      <c r="AO894" s="1">
        <v>0</v>
      </c>
      <c r="AP894" s="1">
        <v>0</v>
      </c>
      <c r="AQ894" s="1">
        <v>-2</v>
      </c>
      <c r="AR894" s="1">
        <v>0</v>
      </c>
      <c r="AS894" s="1">
        <v>2</v>
      </c>
      <c r="AT894" s="1">
        <v>2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2</v>
      </c>
      <c r="BA894" s="1">
        <v>0</v>
      </c>
    </row>
    <row r="895" spans="1:125" x14ac:dyDescent="0.2">
      <c r="AK895" s="1" t="s">
        <v>1264</v>
      </c>
      <c r="AL895" s="1" t="s">
        <v>829</v>
      </c>
      <c r="AM895" s="1">
        <v>3</v>
      </c>
      <c r="AN895" s="1">
        <v>0</v>
      </c>
      <c r="AO895" s="1">
        <v>0</v>
      </c>
      <c r="AP895" s="1">
        <v>0</v>
      </c>
      <c r="AQ895" s="1">
        <v>1</v>
      </c>
      <c r="AR895" s="1">
        <v>0</v>
      </c>
      <c r="AS895" s="1">
        <v>1</v>
      </c>
      <c r="AT895" s="1">
        <v>2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1</v>
      </c>
      <c r="BA895" s="1">
        <v>0</v>
      </c>
    </row>
    <row r="896" spans="1:125" x14ac:dyDescent="0.2">
      <c r="AK896" s="1" t="s">
        <v>272</v>
      </c>
      <c r="AL896" s="1" t="s">
        <v>812</v>
      </c>
      <c r="AM896" s="1">
        <v>1</v>
      </c>
      <c r="AN896" s="1">
        <v>0</v>
      </c>
      <c r="AO896" s="1">
        <v>0</v>
      </c>
      <c r="AP896" s="1">
        <v>0</v>
      </c>
      <c r="AQ896" s="1">
        <v>0</v>
      </c>
      <c r="AR896" s="1">
        <v>4</v>
      </c>
      <c r="AS896" s="1">
        <v>1</v>
      </c>
      <c r="AT896" s="1">
        <v>1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3</v>
      </c>
      <c r="BA896" s="1">
        <v>0</v>
      </c>
    </row>
    <row r="1169" spans="19:19" x14ac:dyDescent="0.2">
      <c r="S1169" s="1" t="s">
        <v>1525</v>
      </c>
    </row>
    <row r="1170" spans="19:19" x14ac:dyDescent="0.2">
      <c r="S1170" s="1" t="s">
        <v>1525</v>
      </c>
    </row>
    <row r="1171" spans="19:19" x14ac:dyDescent="0.2">
      <c r="S1171" s="1" t="s">
        <v>1525</v>
      </c>
    </row>
    <row r="1172" spans="19:19" x14ac:dyDescent="0.2">
      <c r="S1172" s="1" t="s">
        <v>1525</v>
      </c>
    </row>
    <row r="1173" spans="19:19" x14ac:dyDescent="0.2">
      <c r="S1173" s="1" t="s">
        <v>1525</v>
      </c>
    </row>
    <row r="1174" spans="19:19" x14ac:dyDescent="0.2">
      <c r="S1174" s="1" t="s">
        <v>1525</v>
      </c>
    </row>
    <row r="1175" spans="19:19" x14ac:dyDescent="0.2">
      <c r="S1175" s="1" t="s">
        <v>1525</v>
      </c>
    </row>
    <row r="1176" spans="19:19" x14ac:dyDescent="0.2">
      <c r="S1176" s="1" t="s">
        <v>1525</v>
      </c>
    </row>
    <row r="1177" spans="19:19" x14ac:dyDescent="0.2">
      <c r="S1177" s="1" t="s">
        <v>1525</v>
      </c>
    </row>
    <row r="1178" spans="19:19" x14ac:dyDescent="0.2">
      <c r="S1178" s="1" t="s">
        <v>1525</v>
      </c>
    </row>
    <row r="1179" spans="19:19" x14ac:dyDescent="0.2">
      <c r="S1179" s="1" t="s">
        <v>1525</v>
      </c>
    </row>
    <row r="1180" spans="19:19" x14ac:dyDescent="0.2">
      <c r="S1180" s="1" t="s">
        <v>1525</v>
      </c>
    </row>
    <row r="1181" spans="19:19" x14ac:dyDescent="0.2">
      <c r="S1181" s="1" t="s">
        <v>1525</v>
      </c>
    </row>
  </sheetData>
  <mergeCells count="7">
    <mergeCell ref="BC1:BS1"/>
    <mergeCell ref="BU1:CK1"/>
    <mergeCell ref="CM1:DC1"/>
    <mergeCell ref="DE1:DU1"/>
    <mergeCell ref="A1:Q1"/>
    <mergeCell ref="S1:AI1"/>
    <mergeCell ref="AK1:BA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I1267"/>
  <sheetViews>
    <sheetView zoomScale="70" zoomScaleNormal="70" zoomScalePageLayoutView="70" workbookViewId="0">
      <selection activeCell="G12" sqref="G12"/>
    </sheetView>
  </sheetViews>
  <sheetFormatPr baseColWidth="10" defaultColWidth="8.83203125" defaultRowHeight="15" x14ac:dyDescent="0.2"/>
  <cols>
    <col min="3" max="3" width="17.1640625" customWidth="1"/>
    <col min="7" max="7" width="11.83203125" customWidth="1"/>
  </cols>
  <sheetData>
    <row r="1" spans="2:21" x14ac:dyDescent="0.2">
      <c r="K1" s="8" t="s">
        <v>1526</v>
      </c>
      <c r="N1" s="8" t="s">
        <v>1527</v>
      </c>
    </row>
    <row r="2" spans="2:21" x14ac:dyDescent="0.2">
      <c r="K2" t="s">
        <v>1528</v>
      </c>
      <c r="L2">
        <v>0</v>
      </c>
      <c r="N2" t="s">
        <v>1528</v>
      </c>
      <c r="O2">
        <v>1</v>
      </c>
    </row>
    <row r="3" spans="2:21" x14ac:dyDescent="0.2">
      <c r="B3" t="s">
        <v>1529</v>
      </c>
      <c r="C3" s="27" t="s">
        <v>1530</v>
      </c>
      <c r="D3">
        <f>E3*100</f>
        <v>0.4077354286260379</v>
      </c>
      <c r="E3">
        <v>4.0773542862603792E-3</v>
      </c>
      <c r="K3" t="s">
        <v>1531</v>
      </c>
      <c r="L3">
        <v>2.92</v>
      </c>
      <c r="N3" t="s">
        <v>1531</v>
      </c>
      <c r="O3">
        <v>2.92</v>
      </c>
      <c r="T3" s="8" t="s">
        <v>1532</v>
      </c>
      <c r="U3" s="8" t="s">
        <v>1533</v>
      </c>
    </row>
    <row r="4" spans="2:21" x14ac:dyDescent="0.2">
      <c r="B4" t="s">
        <v>1534</v>
      </c>
      <c r="C4" s="27" t="s">
        <v>1535</v>
      </c>
      <c r="D4">
        <f t="shared" ref="D4:D13" si="0">E4*100</f>
        <v>0.32561270404464993</v>
      </c>
      <c r="E4">
        <v>3.2561270404464992E-3</v>
      </c>
      <c r="Q4" s="8" t="s">
        <v>1536</v>
      </c>
      <c r="S4" s="13">
        <f>SUM(S6:S607)</f>
        <v>0.40433044185974398</v>
      </c>
      <c r="T4" s="14">
        <f>0.5-S4</f>
        <v>9.5669558140256017E-2</v>
      </c>
      <c r="U4" s="14">
        <f>T4/25</f>
        <v>3.8267823256102405E-3</v>
      </c>
    </row>
    <row r="5" spans="2:21" x14ac:dyDescent="0.2">
      <c r="B5" t="s">
        <v>7</v>
      </c>
      <c r="C5" s="27" t="s">
        <v>1537</v>
      </c>
      <c r="D5">
        <f t="shared" si="0"/>
        <v>0.26533810505292155</v>
      </c>
      <c r="E5">
        <v>2.6533810505292156E-3</v>
      </c>
      <c r="K5" t="s">
        <v>1538</v>
      </c>
      <c r="L5" t="s">
        <v>1539</v>
      </c>
      <c r="N5" t="s">
        <v>1538</v>
      </c>
      <c r="O5" t="s">
        <v>1539</v>
      </c>
      <c r="Q5" t="s">
        <v>1540</v>
      </c>
      <c r="R5" t="s">
        <v>1541</v>
      </c>
    </row>
    <row r="6" spans="2:21" x14ac:dyDescent="0.2">
      <c r="B6" t="s">
        <v>1542</v>
      </c>
      <c r="C6" s="27" t="s">
        <v>1543</v>
      </c>
      <c r="D6">
        <f t="shared" si="0"/>
        <v>0.12506493191936285</v>
      </c>
      <c r="E6">
        <v>1.2506493191936285E-3</v>
      </c>
      <c r="K6">
        <v>-18.2</v>
      </c>
      <c r="L6">
        <f t="shared" ref="L6:L69" si="1">(1/($L$3*SQRT(2*3.14159))*EXP((-(($K6-$L$2)^2))/(2*$L$3^2)))</f>
        <v>5.0075819167838435E-10</v>
      </c>
      <c r="N6">
        <v>-18.2</v>
      </c>
      <c r="O6">
        <f t="shared" ref="O6:O69" si="2">(1/($O$3*SQRT(2*3.14159))*EXP((-(($N6-$O$2)^2))/(2*$O$3^2)))</f>
        <v>5.586483529940329E-11</v>
      </c>
      <c r="Q6">
        <f t="shared" ref="Q6:Q69" si="3">(NORMDIST((N6+N7)/2,$O$2,$O$3,TRUE))</f>
        <v>2.7227067337234746E-11</v>
      </c>
      <c r="R6">
        <f t="shared" ref="R6:R69" si="4">((NORMDIST(K7,$L$2,$L$3,TRUE)))-((NORMDIST(K6,$L$2,$L$3,TRUE)))</f>
        <v>5.5810216265692488E-11</v>
      </c>
      <c r="S6">
        <f t="shared" ref="S6:S69" si="5">Q6*R6</f>
        <v>1.5195485163716432E-21</v>
      </c>
    </row>
    <row r="7" spans="2:21" x14ac:dyDescent="0.2">
      <c r="B7" t="s">
        <v>9</v>
      </c>
      <c r="C7" s="27" t="s">
        <v>1544</v>
      </c>
      <c r="D7">
        <f t="shared" si="0"/>
        <v>8.7884877054592803E-2</v>
      </c>
      <c r="E7">
        <v>8.7884877054592806E-4</v>
      </c>
      <c r="K7">
        <v>-18.100000000000001</v>
      </c>
      <c r="L7">
        <f t="shared" si="1"/>
        <v>6.1954888055834595E-10</v>
      </c>
      <c r="N7">
        <v>-18.100000000000001</v>
      </c>
      <c r="O7">
        <f t="shared" si="2"/>
        <v>6.9932582092950779E-11</v>
      </c>
      <c r="Q7">
        <f t="shared" si="3"/>
        <v>3.4234610638710314E-11</v>
      </c>
      <c r="R7">
        <f t="shared" si="4"/>
        <v>6.9007697938624341E-11</v>
      </c>
      <c r="S7">
        <f t="shared" si="5"/>
        <v>2.3624516700025368E-21</v>
      </c>
    </row>
    <row r="8" spans="2:21" x14ac:dyDescent="0.2">
      <c r="B8" t="s">
        <v>1545</v>
      </c>
      <c r="C8" s="27" t="s">
        <v>1546</v>
      </c>
      <c r="D8">
        <f t="shared" si="0"/>
        <v>7.1891453356539792E-2</v>
      </c>
      <c r="E8">
        <v>7.1891453356539789E-4</v>
      </c>
      <c r="K8">
        <v>-18</v>
      </c>
      <c r="L8">
        <f t="shared" si="1"/>
        <v>7.6562082544897828E-10</v>
      </c>
      <c r="N8">
        <v>-18</v>
      </c>
      <c r="O8">
        <f t="shared" si="2"/>
        <v>8.7440222133194764E-11</v>
      </c>
      <c r="Q8">
        <f t="shared" si="3"/>
        <v>4.2996303060715585E-11</v>
      </c>
      <c r="R8">
        <f t="shared" si="4"/>
        <v>8.5225993217639678E-11</v>
      </c>
      <c r="S8">
        <f t="shared" si="5"/>
        <v>3.6644026330361265E-21</v>
      </c>
    </row>
    <row r="9" spans="2:21" x14ac:dyDescent="0.2">
      <c r="B9" t="s">
        <v>1547</v>
      </c>
      <c r="C9" s="27" t="s">
        <v>1548</v>
      </c>
      <c r="D9">
        <f t="shared" si="0"/>
        <v>0.12595250733751673</v>
      </c>
      <c r="E9">
        <v>1.2595250733751673E-3</v>
      </c>
      <c r="K9">
        <v>-17.899999999999999</v>
      </c>
      <c r="L9">
        <f t="shared" si="1"/>
        <v>9.450233662379429E-10</v>
      </c>
      <c r="N9">
        <v>-17.899999999999999</v>
      </c>
      <c r="O9">
        <f t="shared" si="2"/>
        <v>1.092027532190199E-10</v>
      </c>
      <c r="Q9">
        <f t="shared" si="3"/>
        <v>5.3938408954903576E-11</v>
      </c>
      <c r="R9">
        <f t="shared" si="4"/>
        <v>1.0513257447570762E-10</v>
      </c>
      <c r="S9">
        <f t="shared" si="5"/>
        <v>5.6706837965525751E-21</v>
      </c>
    </row>
    <row r="10" spans="2:21" x14ac:dyDescent="0.2">
      <c r="B10" t="s">
        <v>12</v>
      </c>
      <c r="C10" s="27" t="s">
        <v>1549</v>
      </c>
      <c r="D10">
        <f t="shared" si="0"/>
        <v>0.36531647407620471</v>
      </c>
      <c r="E10">
        <v>3.6531647407620472E-3</v>
      </c>
      <c r="K10">
        <v>-17.8</v>
      </c>
      <c r="L10">
        <f t="shared" si="1"/>
        <v>1.1650967823938379E-9</v>
      </c>
      <c r="N10">
        <v>-17.8</v>
      </c>
      <c r="O10">
        <f t="shared" si="2"/>
        <v>1.362217862965449E-10</v>
      </c>
      <c r="Q10">
        <f t="shared" si="3"/>
        <v>6.7587524823569738E-11</v>
      </c>
      <c r="R10">
        <f t="shared" si="4"/>
        <v>1.2953681805014778E-10</v>
      </c>
      <c r="S10">
        <f t="shared" si="5"/>
        <v>8.7550729055306003E-21</v>
      </c>
    </row>
    <row r="11" spans="2:21" x14ac:dyDescent="0.2">
      <c r="B11" t="s">
        <v>13</v>
      </c>
      <c r="C11" s="27" t="s">
        <v>1550</v>
      </c>
      <c r="D11">
        <f t="shared" si="0"/>
        <v>0.9907141480249374</v>
      </c>
      <c r="E11">
        <v>9.9071414802493745E-3</v>
      </c>
      <c r="K11">
        <v>-17.7</v>
      </c>
      <c r="L11">
        <f t="shared" si="1"/>
        <v>1.4347363654259763E-9</v>
      </c>
      <c r="N11">
        <v>-17.7</v>
      </c>
      <c r="O11">
        <f t="shared" si="2"/>
        <v>1.6972671327458131E-10</v>
      </c>
      <c r="Q11">
        <f t="shared" si="3"/>
        <v>8.4593393641572944E-11</v>
      </c>
      <c r="R11">
        <f t="shared" si="4"/>
        <v>1.5941891430007521E-10</v>
      </c>
      <c r="S11">
        <f t="shared" si="5"/>
        <v>1.3485786971298444E-20</v>
      </c>
    </row>
    <row r="12" spans="2:21" x14ac:dyDescent="0.2">
      <c r="B12" t="s">
        <v>1551</v>
      </c>
      <c r="C12" s="27" t="s">
        <v>1552</v>
      </c>
      <c r="D12">
        <f t="shared" si="0"/>
        <v>0.81388273958941404</v>
      </c>
      <c r="E12">
        <v>8.1388273958941399E-3</v>
      </c>
      <c r="K12">
        <v>-17.600000000000001</v>
      </c>
      <c r="L12">
        <f t="shared" si="1"/>
        <v>1.7647080098988485E-9</v>
      </c>
      <c r="N12">
        <v>-17.600000000000001</v>
      </c>
      <c r="O12">
        <f t="shared" si="2"/>
        <v>2.1122459151109687E-10</v>
      </c>
      <c r="Q12">
        <f t="shared" si="3"/>
        <v>1.0575671495498839E-10</v>
      </c>
      <c r="R12">
        <f t="shared" si="4"/>
        <v>1.9596439288749585E-10</v>
      </c>
      <c r="S12">
        <f t="shared" si="5"/>
        <v>2.0724550439930251E-20</v>
      </c>
    </row>
    <row r="13" spans="2:21" x14ac:dyDescent="0.2">
      <c r="B13" t="s">
        <v>15</v>
      </c>
      <c r="C13" s="27" t="s">
        <v>1553</v>
      </c>
      <c r="D13">
        <f t="shared" si="0"/>
        <v>6.8788799507724097E-2</v>
      </c>
      <c r="E13">
        <v>6.8788799507724097E-4</v>
      </c>
      <c r="K13">
        <v>-17.5</v>
      </c>
      <c r="L13">
        <f t="shared" si="1"/>
        <v>2.1680248455714405E-9</v>
      </c>
      <c r="N13">
        <v>-17.5</v>
      </c>
      <c r="O13">
        <f t="shared" si="2"/>
        <v>2.6256050790957549E-10</v>
      </c>
      <c r="Q13">
        <f t="shared" si="3"/>
        <v>1.3206300012467246E-10</v>
      </c>
      <c r="R13">
        <f t="shared" si="4"/>
        <v>2.4060529610289469E-10</v>
      </c>
      <c r="S13">
        <f t="shared" si="5"/>
        <v>3.1775057249233434E-20</v>
      </c>
    </row>
    <row r="14" spans="2:21" x14ac:dyDescent="0.2">
      <c r="K14">
        <v>-17.399999999999999</v>
      </c>
      <c r="L14">
        <f t="shared" si="1"/>
        <v>2.6603960858280565E-9</v>
      </c>
      <c r="N14">
        <v>-17.399999999999999</v>
      </c>
      <c r="O14">
        <f t="shared" si="2"/>
        <v>3.2599052402203019E-10</v>
      </c>
      <c r="Q14">
        <f t="shared" si="3"/>
        <v>1.6472373247690533E-10</v>
      </c>
      <c r="R14">
        <f t="shared" si="4"/>
        <v>2.9506921130106566E-10</v>
      </c>
      <c r="S14">
        <f t="shared" si="5"/>
        <v>4.8604901824528191E-20</v>
      </c>
    </row>
    <row r="15" spans="2:21" x14ac:dyDescent="0.2">
      <c r="K15">
        <v>-17.3</v>
      </c>
      <c r="L15">
        <f t="shared" si="1"/>
        <v>3.2607611859341731E-9</v>
      </c>
      <c r="N15">
        <v>-17.3</v>
      </c>
      <c r="O15">
        <f t="shared" si="2"/>
        <v>4.0426970317361738E-10</v>
      </c>
      <c r="Q15">
        <f t="shared" si="3"/>
        <v>2.0522634252189383E-10</v>
      </c>
      <c r="R15">
        <f t="shared" si="4"/>
        <v>3.6143758023376074E-10</v>
      </c>
      <c r="S15">
        <f t="shared" si="5"/>
        <v>7.4176512641338269E-20</v>
      </c>
    </row>
    <row r="16" spans="2:21" x14ac:dyDescent="0.2">
      <c r="K16">
        <v>-17.2</v>
      </c>
      <c r="L16">
        <f t="shared" si="1"/>
        <v>3.9919246275824081E-9</v>
      </c>
      <c r="N16">
        <v>-17.2</v>
      </c>
      <c r="O16">
        <f t="shared" si="2"/>
        <v>5.0075819167838435E-10</v>
      </c>
      <c r="Q16">
        <f t="shared" si="3"/>
        <v>2.5539480595419837E-10</v>
      </c>
      <c r="R16">
        <f t="shared" si="4"/>
        <v>4.4221494238833052E-10</v>
      </c>
      <c r="S16">
        <f t="shared" si="5"/>
        <v>1.1293939940131467E-19</v>
      </c>
    </row>
    <row r="17" spans="2:19" x14ac:dyDescent="0.2">
      <c r="K17">
        <v>-17.100000000000001</v>
      </c>
      <c r="L17">
        <f t="shared" si="1"/>
        <v>4.8813092174379998E-9</v>
      </c>
      <c r="N17">
        <v>-17.100000000000001</v>
      </c>
      <c r="O17">
        <f t="shared" si="2"/>
        <v>6.1954888055834595E-10</v>
      </c>
      <c r="Q17">
        <f t="shared" si="3"/>
        <v>3.1746302519356413E-10</v>
      </c>
      <c r="R17">
        <f t="shared" si="4"/>
        <v>5.4041104600809225E-10</v>
      </c>
      <c r="S17">
        <f t="shared" si="5"/>
        <v>1.7156052551374732E-19</v>
      </c>
    </row>
    <row r="18" spans="2:19" x14ac:dyDescent="0.2">
      <c r="K18">
        <v>-17</v>
      </c>
      <c r="L18">
        <f t="shared" si="1"/>
        <v>5.9618487561613785E-9</v>
      </c>
      <c r="N18">
        <v>-17</v>
      </c>
      <c r="O18">
        <f t="shared" si="2"/>
        <v>7.6562082544897828E-10</v>
      </c>
      <c r="Q18">
        <f t="shared" si="3"/>
        <v>3.9416357346112458E-10</v>
      </c>
      <c r="R18">
        <f t="shared" si="4"/>
        <v>6.5963807949584679E-10</v>
      </c>
      <c r="S18">
        <f t="shared" si="5"/>
        <v>2.6000530260511633E-19</v>
      </c>
    </row>
    <row r="19" spans="2:19" x14ac:dyDescent="0.2">
      <c r="K19">
        <v>-16.899999999999999</v>
      </c>
      <c r="L19">
        <f t="shared" si="1"/>
        <v>7.273044355885319E-9</v>
      </c>
      <c r="N19">
        <v>-16.899999999999999</v>
      </c>
      <c r="O19">
        <f t="shared" si="2"/>
        <v>9.450233662379429E-10</v>
      </c>
      <c r="Q19">
        <f t="shared" si="3"/>
        <v>4.8883487508373618E-10</v>
      </c>
      <c r="R19">
        <f t="shared" si="4"/>
        <v>8.0422564323543449E-10</v>
      </c>
      <c r="S19">
        <f t="shared" si="5"/>
        <v>3.9313354185013098E-19</v>
      </c>
    </row>
    <row r="20" spans="2:19" x14ac:dyDescent="0.2">
      <c r="K20">
        <v>-16.8</v>
      </c>
      <c r="L20">
        <f t="shared" si="1"/>
        <v>8.8622126201404518E-9</v>
      </c>
      <c r="N20">
        <v>-16.8</v>
      </c>
      <c r="O20">
        <f t="shared" si="2"/>
        <v>1.1650967823938379E-9</v>
      </c>
      <c r="Q20">
        <f t="shared" si="3"/>
        <v>6.0555047994312979E-10</v>
      </c>
      <c r="R20">
        <f t="shared" si="4"/>
        <v>9.7935650403255464E-10</v>
      </c>
      <c r="S20">
        <f t="shared" si="5"/>
        <v>5.9304980105233923E-19</v>
      </c>
    </row>
    <row r="21" spans="2:19" ht="16" thickBot="1" x14ac:dyDescent="0.25">
      <c r="K21">
        <v>-16.7</v>
      </c>
      <c r="L21">
        <f t="shared" si="1"/>
        <v>1.0785958419696313E-8</v>
      </c>
      <c r="N21">
        <v>-16.7</v>
      </c>
      <c r="O21">
        <f t="shared" si="2"/>
        <v>1.4347363654259763E-9</v>
      </c>
      <c r="Q21">
        <f t="shared" si="3"/>
        <v>7.4927477885656201E-10</v>
      </c>
      <c r="R21">
        <f t="shared" si="4"/>
        <v>1.1912266586609805E-9</v>
      </c>
      <c r="S21">
        <f t="shared" si="5"/>
        <v>8.9255609123624752E-19</v>
      </c>
    </row>
    <row r="22" spans="2:19" ht="16" thickTop="1" x14ac:dyDescent="0.2">
      <c r="B22" s="19"/>
      <c r="C22" s="20" t="s">
        <v>1554</v>
      </c>
      <c r="D22" s="20"/>
      <c r="E22" s="20" t="s">
        <v>1555</v>
      </c>
      <c r="F22" s="20" t="s">
        <v>1556</v>
      </c>
      <c r="G22" s="21" t="s">
        <v>1557</v>
      </c>
      <c r="K22">
        <v>-16.600000000000001</v>
      </c>
      <c r="L22">
        <f t="shared" si="1"/>
        <v>1.3111910177444775E-8</v>
      </c>
      <c r="N22">
        <v>-16.600000000000001</v>
      </c>
      <c r="O22">
        <f t="shared" si="2"/>
        <v>1.7647080098988485E-9</v>
      </c>
      <c r="Q22">
        <f t="shared" si="3"/>
        <v>9.2605031765479614E-10</v>
      </c>
      <c r="R22">
        <f t="shared" si="4"/>
        <v>1.4472337874850606E-9</v>
      </c>
      <c r="S22">
        <f t="shared" si="5"/>
        <v>1.3402113086212942E-18</v>
      </c>
    </row>
    <row r="23" spans="2:19" x14ac:dyDescent="0.2">
      <c r="B23" s="22" t="s">
        <v>5</v>
      </c>
      <c r="C23" s="18">
        <f t="shared" ref="C23:C37" si="6">AVERAGE(E23,G23)</f>
        <v>2.4714875276174251</v>
      </c>
      <c r="D23" s="18"/>
      <c r="E23" s="18">
        <v>2.1838568563966763</v>
      </c>
      <c r="F23" s="18">
        <v>2.92198102970795</v>
      </c>
      <c r="G23" s="23">
        <v>2.7591181988381734</v>
      </c>
      <c r="K23">
        <v>-16.5</v>
      </c>
      <c r="L23">
        <f t="shared" si="1"/>
        <v>1.5920761500438153E-8</v>
      </c>
      <c r="N23">
        <v>-16.5</v>
      </c>
      <c r="O23">
        <f t="shared" si="2"/>
        <v>2.1680248455714405E-9</v>
      </c>
      <c r="Q23">
        <f t="shared" si="3"/>
        <v>1.143222820943061E-9</v>
      </c>
      <c r="R23">
        <f t="shared" si="4"/>
        <v>1.7561988127783074E-9</v>
      </c>
      <c r="S23">
        <f t="shared" si="5"/>
        <v>2.0077265608812712E-18</v>
      </c>
    </row>
    <row r="24" spans="2:19" x14ac:dyDescent="0.2">
      <c r="B24" s="22" t="s">
        <v>6</v>
      </c>
      <c r="C24" s="18">
        <f t="shared" si="6"/>
        <v>3.1686161583118571</v>
      </c>
      <c r="D24" s="18"/>
      <c r="E24" s="18">
        <v>2.8867513459481291</v>
      </c>
      <c r="F24" s="18">
        <v>3.6480713957411672</v>
      </c>
      <c r="G24" s="23">
        <v>3.4504809706755846</v>
      </c>
      <c r="K24">
        <v>-16.399999999999999</v>
      </c>
      <c r="L24">
        <f t="shared" si="1"/>
        <v>1.930866976169245E-8</v>
      </c>
      <c r="N24">
        <v>-16.399999999999999</v>
      </c>
      <c r="O24">
        <f t="shared" si="2"/>
        <v>2.6603960858280565E-9</v>
      </c>
      <c r="Q24">
        <f t="shared" si="3"/>
        <v>1.409711155152676E-9</v>
      </c>
      <c r="R24">
        <f t="shared" si="4"/>
        <v>2.1286259990722643E-9</v>
      </c>
      <c r="S24">
        <f t="shared" si="5"/>
        <v>3.0007478160401809E-18</v>
      </c>
    </row>
    <row r="25" spans="2:19" x14ac:dyDescent="0.2">
      <c r="B25" s="22" t="s">
        <v>1558</v>
      </c>
      <c r="C25" s="18">
        <f t="shared" si="6"/>
        <v>3.7936367741264316</v>
      </c>
      <c r="D25" s="18"/>
      <c r="E25" s="18">
        <v>3.430631249381197</v>
      </c>
      <c r="F25" s="18">
        <v>4.5944703186719504</v>
      </c>
      <c r="G25" s="23">
        <v>4.1566422988716658</v>
      </c>
      <c r="K25">
        <v>-16.3</v>
      </c>
      <c r="L25">
        <f t="shared" si="1"/>
        <v>2.3390069942278561E-8</v>
      </c>
      <c r="N25">
        <v>-16.3</v>
      </c>
      <c r="O25">
        <f t="shared" si="2"/>
        <v>3.2607611859341731E-9</v>
      </c>
      <c r="Q25">
        <f t="shared" si="3"/>
        <v>1.7363307711118505E-9</v>
      </c>
      <c r="R25">
        <f t="shared" si="4"/>
        <v>2.5770078555434771E-9</v>
      </c>
      <c r="S25">
        <f t="shared" si="5"/>
        <v>4.4745380369771018E-18</v>
      </c>
    </row>
    <row r="26" spans="2:19" x14ac:dyDescent="0.2">
      <c r="B26" s="22" t="str">
        <f>"+/-"</f>
        <v>+/-</v>
      </c>
      <c r="C26" s="18">
        <f t="shared" si="6"/>
        <v>10.689611424891458</v>
      </c>
      <c r="D26" s="18"/>
      <c r="E26" s="18">
        <v>13.145633963704158</v>
      </c>
      <c r="F26" s="18">
        <v>8.4787027597622799</v>
      </c>
      <c r="G26" s="23">
        <v>8.2335888860787581</v>
      </c>
      <c r="K26">
        <v>-16.2</v>
      </c>
      <c r="L26">
        <f t="shared" si="1"/>
        <v>2.8300970809754925E-8</v>
      </c>
      <c r="N26">
        <v>-16.2</v>
      </c>
      <c r="O26">
        <f t="shared" si="2"/>
        <v>3.9919246275824081E-9</v>
      </c>
      <c r="Q26">
        <f t="shared" si="3"/>
        <v>2.1361806994590935E-9</v>
      </c>
      <c r="R26">
        <f t="shared" si="4"/>
        <v>3.1161820350474404E-9</v>
      </c>
      <c r="S26">
        <f t="shared" si="5"/>
        <v>6.656727919269503E-18</v>
      </c>
    </row>
    <row r="27" spans="2:19" x14ac:dyDescent="0.2">
      <c r="B27" s="22" t="s">
        <v>9</v>
      </c>
      <c r="C27" s="18">
        <f t="shared" si="6"/>
        <v>11.966868474975346</v>
      </c>
      <c r="D27" s="18"/>
      <c r="E27" s="18">
        <v>13.534855288931153</v>
      </c>
      <c r="F27" s="18">
        <v>12.076233230416221</v>
      </c>
      <c r="G27" s="23">
        <v>10.398881661019539</v>
      </c>
      <c r="K27">
        <v>-16.100000000000001</v>
      </c>
      <c r="L27">
        <f t="shared" si="1"/>
        <v>3.4202810457305999E-8</v>
      </c>
      <c r="N27">
        <v>-16.100000000000001</v>
      </c>
      <c r="O27">
        <f t="shared" si="2"/>
        <v>4.8813092174379998E-9</v>
      </c>
      <c r="Q27">
        <f t="shared" si="3"/>
        <v>2.625105962648129E-9</v>
      </c>
      <c r="R27">
        <f t="shared" si="4"/>
        <v>3.7637484840267163E-9</v>
      </c>
      <c r="S27">
        <f t="shared" si="5"/>
        <v>9.8802385873263888E-18</v>
      </c>
    </row>
    <row r="28" spans="2:19" x14ac:dyDescent="0.2">
      <c r="B28" s="22" t="s">
        <v>12</v>
      </c>
      <c r="C28" s="18">
        <f t="shared" si="6"/>
        <v>3.0361778295148394</v>
      </c>
      <c r="D28" s="18"/>
      <c r="E28" s="18">
        <v>3.2025630761017427</v>
      </c>
      <c r="F28" s="18">
        <v>3.1898419357534902</v>
      </c>
      <c r="G28" s="23">
        <v>2.8697925829279365</v>
      </c>
      <c r="K28">
        <v>-16</v>
      </c>
      <c r="L28">
        <f t="shared" si="1"/>
        <v>4.1286959495696586E-8</v>
      </c>
      <c r="N28">
        <v>-16</v>
      </c>
      <c r="O28">
        <f t="shared" si="2"/>
        <v>5.9618487561613785E-9</v>
      </c>
      <c r="Q28">
        <f t="shared" si="3"/>
        <v>3.2222493548237541E-9</v>
      </c>
      <c r="R28">
        <f t="shared" si="4"/>
        <v>4.5405562964014665E-9</v>
      </c>
      <c r="S28">
        <f t="shared" si="5"/>
        <v>1.4630804596620561E-17</v>
      </c>
    </row>
    <row r="29" spans="2:19" x14ac:dyDescent="0.2">
      <c r="B29" s="22" t="s">
        <v>13</v>
      </c>
      <c r="C29" s="18">
        <f t="shared" si="6"/>
        <v>0.67798378625277755</v>
      </c>
      <c r="D29" s="18"/>
      <c r="E29" s="18">
        <v>0.6504436355879909</v>
      </c>
      <c r="F29" s="18">
        <v>0.72996228179607525</v>
      </c>
      <c r="G29" s="23">
        <v>0.7055239369175641</v>
      </c>
      <c r="K29">
        <v>-15.9</v>
      </c>
      <c r="L29">
        <f t="shared" si="1"/>
        <v>4.9779972926002931E-8</v>
      </c>
      <c r="N29">
        <v>-15.9</v>
      </c>
      <c r="O29">
        <f t="shared" si="2"/>
        <v>7.273044355885319E-9</v>
      </c>
      <c r="Q29">
        <f t="shared" si="3"/>
        <v>3.9507089707874516E-9</v>
      </c>
      <c r="R29">
        <f t="shared" si="4"/>
        <v>5.471271078213484E-9</v>
      </c>
      <c r="S29">
        <f t="shared" si="5"/>
        <v>2.1615399730307944E-17</v>
      </c>
    </row>
    <row r="30" spans="2:19" x14ac:dyDescent="0.2">
      <c r="B30" s="22" t="s">
        <v>1551</v>
      </c>
      <c r="C30" s="18">
        <f t="shared" si="6"/>
        <v>1.2346740660133035</v>
      </c>
      <c r="D30" s="18"/>
      <c r="E30" s="18">
        <v>1.2608503439122305</v>
      </c>
      <c r="F30" s="18">
        <v>1.2234980575985794</v>
      </c>
      <c r="G30" s="23">
        <v>1.2084977881143766</v>
      </c>
      <c r="K30">
        <v>-15.8</v>
      </c>
      <c r="L30">
        <f t="shared" si="1"/>
        <v>5.9949706086176176E-8</v>
      </c>
      <c r="N30">
        <v>-15.8</v>
      </c>
      <c r="O30">
        <f t="shared" si="2"/>
        <v>8.8622126201404518E-9</v>
      </c>
      <c r="Q30">
        <f t="shared" si="3"/>
        <v>4.8383206890972877E-9</v>
      </c>
      <c r="R30">
        <f t="shared" si="4"/>
        <v>6.5850351549441606E-9</v>
      </c>
      <c r="S30">
        <f t="shared" si="5"/>
        <v>3.1860511828599296E-17</v>
      </c>
    </row>
    <row r="31" spans="2:19" x14ac:dyDescent="0.2">
      <c r="B31" s="22" t="s">
        <v>15</v>
      </c>
      <c r="C31" s="18">
        <f t="shared" si="6"/>
        <v>14.129147778216106</v>
      </c>
      <c r="D31" s="18"/>
      <c r="E31" s="18">
        <v>12.399338278456177</v>
      </c>
      <c r="F31" s="18">
        <v>18.380751199339347</v>
      </c>
      <c r="G31" s="23">
        <v>15.858957277976035</v>
      </c>
      <c r="K31">
        <v>-15.7</v>
      </c>
      <c r="L31">
        <f t="shared" si="1"/>
        <v>7.2112426232733262E-8</v>
      </c>
      <c r="N31">
        <v>-15.7</v>
      </c>
      <c r="O31">
        <f t="shared" si="2"/>
        <v>1.0785958419696313E-8</v>
      </c>
      <c r="Q31">
        <f t="shared" si="3"/>
        <v>5.9185880904419125E-9</v>
      </c>
      <c r="R31">
        <f t="shared" si="4"/>
        <v>7.9162346681524379E-9</v>
      </c>
      <c r="S31">
        <f t="shared" si="5"/>
        <v>4.6852932228070403E-17</v>
      </c>
    </row>
    <row r="32" spans="2:19" x14ac:dyDescent="0.2">
      <c r="B32" s="22" t="s">
        <v>1559</v>
      </c>
      <c r="C32" s="18">
        <f t="shared" si="6"/>
        <v>12.49426918104389</v>
      </c>
      <c r="D32" s="18"/>
      <c r="E32" s="18">
        <v>13.113899457230819</v>
      </c>
      <c r="F32" s="18">
        <v>17.890284264434456</v>
      </c>
      <c r="G32" s="23">
        <v>11.874638904856964</v>
      </c>
      <c r="K32">
        <v>-15.6</v>
      </c>
      <c r="L32">
        <f t="shared" si="1"/>
        <v>8.6641069477182179E-8</v>
      </c>
      <c r="N32">
        <v>-15.6</v>
      </c>
      <c r="O32">
        <f t="shared" si="2"/>
        <v>1.3111910177444775E-8</v>
      </c>
      <c r="Q32">
        <f t="shared" si="3"/>
        <v>7.2317860868403434E-9</v>
      </c>
      <c r="R32">
        <f t="shared" si="4"/>
        <v>9.5053895316863261E-9</v>
      </c>
      <c r="S32">
        <f t="shared" si="5"/>
        <v>6.8740943765247016E-17</v>
      </c>
    </row>
    <row r="33" spans="2:35" x14ac:dyDescent="0.2">
      <c r="B33" s="22" t="s">
        <v>1547</v>
      </c>
      <c r="C33" s="18">
        <f t="shared" si="6"/>
        <v>7.6470788516364019</v>
      </c>
      <c r="D33" s="18"/>
      <c r="E33" s="18">
        <v>6.9926701550577857</v>
      </c>
      <c r="F33" s="18">
        <v>10.068471322604779</v>
      </c>
      <c r="G33" s="23">
        <v>8.3014875482150181</v>
      </c>
      <c r="K33">
        <v>-15.5</v>
      </c>
      <c r="L33">
        <f t="shared" si="1"/>
        <v>1.0397481314512459E-7</v>
      </c>
      <c r="N33">
        <v>-15.5</v>
      </c>
      <c r="O33">
        <f t="shared" si="2"/>
        <v>1.5920761500438153E-8</v>
      </c>
      <c r="Q33">
        <f t="shared" si="3"/>
        <v>8.8262689245259817E-9</v>
      </c>
      <c r="R33">
        <f t="shared" si="4"/>
        <v>1.1400184370866952E-8</v>
      </c>
      <c r="S33">
        <f t="shared" si="5"/>
        <v>1.0062109304644976E-16</v>
      </c>
    </row>
    <row r="34" spans="2:35" x14ac:dyDescent="0.2">
      <c r="B34" s="22" t="s">
        <v>1560</v>
      </c>
      <c r="C34" s="18">
        <f t="shared" si="6"/>
        <v>1.0317470993501043</v>
      </c>
      <c r="D34" s="18"/>
      <c r="E34" s="18">
        <v>0.86971849262290424</v>
      </c>
      <c r="F34" s="18">
        <v>1.2200002001641179</v>
      </c>
      <c r="G34" s="23">
        <v>1.1937757060773042</v>
      </c>
      <c r="K34">
        <v>-15.4</v>
      </c>
      <c r="L34">
        <f t="shared" si="1"/>
        <v>1.2463015637719143E-7</v>
      </c>
      <c r="N34">
        <v>-15.4</v>
      </c>
      <c r="O34">
        <f t="shared" si="2"/>
        <v>1.930866976169245E-8</v>
      </c>
      <c r="Q34">
        <f t="shared" si="3"/>
        <v>1.0760018287557841E-8</v>
      </c>
      <c r="R34">
        <f t="shared" si="4"/>
        <v>1.3656660972658798E-8</v>
      </c>
      <c r="S34">
        <f t="shared" si="5"/>
        <v>1.4694592181278611E-16</v>
      </c>
    </row>
    <row r="35" spans="2:35" x14ac:dyDescent="0.2">
      <c r="B35" s="22" t="s">
        <v>1561</v>
      </c>
      <c r="C35" s="18">
        <f t="shared" si="6"/>
        <v>0.68111893792366995</v>
      </c>
      <c r="D35" s="18"/>
      <c r="E35" s="18">
        <v>0.65896577865310779</v>
      </c>
      <c r="F35" s="18">
        <v>0.75745217493502404</v>
      </c>
      <c r="G35" s="23">
        <v>0.70327209719423212</v>
      </c>
      <c r="K35">
        <v>-15.3</v>
      </c>
      <c r="L35">
        <f t="shared" si="1"/>
        <v>1.492137271704798E-7</v>
      </c>
      <c r="N35">
        <v>-15.3</v>
      </c>
      <c r="O35">
        <f t="shared" si="2"/>
        <v>2.3390069942278561E-8</v>
      </c>
      <c r="Q35">
        <f t="shared" si="3"/>
        <v>1.3102473064657295E-8</v>
      </c>
      <c r="R35">
        <f t="shared" si="4"/>
        <v>1.6340595454035521E-8</v>
      </c>
      <c r="S35">
        <f t="shared" si="5"/>
        <v>2.1410221179696185E-16</v>
      </c>
    </row>
    <row r="36" spans="2:35" x14ac:dyDescent="0.2">
      <c r="B36" s="22" t="s">
        <v>1562</v>
      </c>
      <c r="C36" s="18">
        <f t="shared" si="6"/>
        <v>3.6877511562471224E-2</v>
      </c>
      <c r="D36" s="18"/>
      <c r="E36" s="18">
        <v>1.8648571815804826E-2</v>
      </c>
      <c r="F36" s="18">
        <v>9.9098905959617387E-2</v>
      </c>
      <c r="G36" s="23">
        <v>5.5106451309137619E-2</v>
      </c>
      <c r="K36">
        <v>-15.2</v>
      </c>
      <c r="L36">
        <f t="shared" si="1"/>
        <v>1.7843706230423143E-7</v>
      </c>
      <c r="N36">
        <v>-15.2</v>
      </c>
      <c r="O36">
        <f t="shared" si="2"/>
        <v>2.8300970809754925E-8</v>
      </c>
      <c r="Q36">
        <f t="shared" si="3"/>
        <v>1.5936689054294113E-8</v>
      </c>
      <c r="R36">
        <f t="shared" si="4"/>
        <v>1.9529086333838048E-8</v>
      </c>
      <c r="S36">
        <f t="shared" si="5"/>
        <v>3.1122897641684158E-16</v>
      </c>
    </row>
    <row r="37" spans="2:35" ht="16" thickBot="1" x14ac:dyDescent="0.25">
      <c r="B37" s="24" t="s">
        <v>1563</v>
      </c>
      <c r="C37" s="25">
        <f t="shared" si="6"/>
        <v>0.5755146190151349</v>
      </c>
      <c r="D37" s="25"/>
      <c r="E37" s="25">
        <v>0.66022529177352474</v>
      </c>
      <c r="F37" s="25">
        <v>0.50540424952057483</v>
      </c>
      <c r="G37" s="26">
        <v>0.49080394625674512</v>
      </c>
      <c r="K37">
        <v>-15.1</v>
      </c>
      <c r="L37">
        <f t="shared" si="1"/>
        <v>2.1313363795240532E-7</v>
      </c>
      <c r="N37">
        <v>-15.1</v>
      </c>
      <c r="O37">
        <f t="shared" si="2"/>
        <v>3.4202810457305999E-8</v>
      </c>
      <c r="Q37">
        <f t="shared" si="3"/>
        <v>1.9361884590974799E-8</v>
      </c>
      <c r="R37">
        <f t="shared" si="4"/>
        <v>2.3312382995722871E-8</v>
      </c>
      <c r="S37">
        <f t="shared" si="5"/>
        <v>4.5137166910378959E-16</v>
      </c>
    </row>
    <row r="38" spans="2:35" ht="16" thickTop="1" x14ac:dyDescent="0.2">
      <c r="K38">
        <v>-15</v>
      </c>
      <c r="L38">
        <f t="shared" si="1"/>
        <v>2.5427846351637819E-7</v>
      </c>
      <c r="N38">
        <v>-15</v>
      </c>
      <c r="O38">
        <f t="shared" si="2"/>
        <v>4.1286959495696586E-8</v>
      </c>
      <c r="Q38">
        <f t="shared" si="3"/>
        <v>2.3496436911005538E-8</v>
      </c>
      <c r="R38">
        <f t="shared" si="4"/>
        <v>2.7795987682466012E-8</v>
      </c>
      <c r="S38">
        <f t="shared" si="5"/>
        <v>6.5310667096014971E-16</v>
      </c>
    </row>
    <row r="39" spans="2:35" x14ac:dyDescent="0.2">
      <c r="K39">
        <v>-14.9</v>
      </c>
      <c r="L39">
        <f t="shared" si="1"/>
        <v>3.0301058957909184E-7</v>
      </c>
      <c r="N39">
        <v>-14.9</v>
      </c>
      <c r="O39">
        <f t="shared" si="2"/>
        <v>4.9779972926002931E-8</v>
      </c>
      <c r="Q39">
        <f t="shared" si="3"/>
        <v>2.8481404185578184E-8</v>
      </c>
      <c r="R39">
        <f t="shared" si="4"/>
        <v>3.3103068191872799E-8</v>
      </c>
      <c r="S39">
        <f t="shared" si="5"/>
        <v>9.4282186495548602E-16</v>
      </c>
    </row>
    <row r="40" spans="2:35" x14ac:dyDescent="0.2">
      <c r="K40">
        <v>-14.8</v>
      </c>
      <c r="L40">
        <f t="shared" si="1"/>
        <v>3.6065892315902849E-7</v>
      </c>
      <c r="N40">
        <v>-14.8</v>
      </c>
      <c r="O40">
        <f t="shared" si="2"/>
        <v>5.9949706086176176E-8</v>
      </c>
      <c r="Q40">
        <f t="shared" si="3"/>
        <v>3.4484659695840155E-8</v>
      </c>
      <c r="R40">
        <f t="shared" si="4"/>
        <v>3.9377222879157261E-8</v>
      </c>
      <c r="S40">
        <f t="shared" si="5"/>
        <v>1.3579101307549892E-15</v>
      </c>
    </row>
    <row r="41" spans="2:35" x14ac:dyDescent="0.2">
      <c r="K41">
        <v>-14.7</v>
      </c>
      <c r="L41">
        <f t="shared" si="1"/>
        <v>4.2877178990301364E-7</v>
      </c>
      <c r="N41">
        <v>-14.7</v>
      </c>
      <c r="O41">
        <f t="shared" si="2"/>
        <v>7.2112426232733262E-8</v>
      </c>
      <c r="Q41">
        <f t="shared" si="3"/>
        <v>4.1705737789018749E-8</v>
      </c>
      <c r="R41">
        <f t="shared" si="4"/>
        <v>4.6785644437282597E-8</v>
      </c>
      <c r="S41">
        <f t="shared" si="5"/>
        <v>1.9512298191915718E-15</v>
      </c>
    </row>
    <row r="42" spans="2:35" x14ac:dyDescent="0.2">
      <c r="K42">
        <v>-14.6</v>
      </c>
      <c r="L42">
        <f t="shared" si="1"/>
        <v>5.091507337752804E-7</v>
      </c>
      <c r="N42">
        <v>-14.6</v>
      </c>
      <c r="O42">
        <f t="shared" si="2"/>
        <v>8.6641069477182179E-8</v>
      </c>
      <c r="Q42">
        <f t="shared" si="3"/>
        <v>5.0381506235744359E-8</v>
      </c>
      <c r="R42">
        <f t="shared" si="4"/>
        <v>5.5522734252818557E-8</v>
      </c>
      <c r="S42">
        <f t="shared" si="5"/>
        <v>2.7973189819839552E-15</v>
      </c>
    </row>
    <row r="43" spans="2:35" x14ac:dyDescent="0.2">
      <c r="K43">
        <v>-14.5</v>
      </c>
      <c r="L43">
        <f t="shared" si="1"/>
        <v>6.0388910044663455E-7</v>
      </c>
      <c r="N43">
        <v>-14.5</v>
      </c>
      <c r="O43">
        <f t="shared" si="2"/>
        <v>1.0397481314512459E-7</v>
      </c>
      <c r="Q43">
        <f t="shared" si="3"/>
        <v>6.0792796625522511E-8</v>
      </c>
      <c r="R43">
        <f t="shared" si="4"/>
        <v>6.5814224946813271E-8</v>
      </c>
      <c r="S43">
        <f t="shared" si="5"/>
        <v>4.0010307922580095E-15</v>
      </c>
      <c r="U43" s="1" t="s">
        <v>5</v>
      </c>
      <c r="V43" s="1" t="s">
        <v>6</v>
      </c>
      <c r="W43" s="1" t="s">
        <v>1558</v>
      </c>
      <c r="X43" s="1" t="str">
        <f>"+/-"</f>
        <v>+/-</v>
      </c>
      <c r="Y43" s="1" t="s">
        <v>9</v>
      </c>
      <c r="Z43" s="1" t="s">
        <v>12</v>
      </c>
      <c r="AA43" s="1" t="s">
        <v>13</v>
      </c>
      <c r="AB43" s="1" t="s">
        <v>1551</v>
      </c>
      <c r="AC43" s="1" t="s">
        <v>15</v>
      </c>
      <c r="AD43" s="1" t="s">
        <v>1559</v>
      </c>
      <c r="AE43" s="1" t="s">
        <v>1547</v>
      </c>
      <c r="AF43" s="1" t="s">
        <v>1560</v>
      </c>
      <c r="AG43" s="4" t="s">
        <v>1561</v>
      </c>
      <c r="AH43" s="4" t="s">
        <v>1562</v>
      </c>
      <c r="AI43" s="4" t="s">
        <v>1563</v>
      </c>
    </row>
    <row r="44" spans="2:35" x14ac:dyDescent="0.2">
      <c r="K44">
        <v>-14.4</v>
      </c>
      <c r="L44">
        <f t="shared" si="1"/>
        <v>7.1541601122322433E-7</v>
      </c>
      <c r="N44">
        <v>-14.4</v>
      </c>
      <c r="O44">
        <f t="shared" si="2"/>
        <v>1.2463015637719143E-7</v>
      </c>
      <c r="Q44">
        <f t="shared" si="3"/>
        <v>7.3272143730139117E-8</v>
      </c>
      <c r="R44">
        <f t="shared" si="4"/>
        <v>7.7921875033601662E-8</v>
      </c>
      <c r="S44">
        <f t="shared" si="5"/>
        <v>5.7095028271839997E-15</v>
      </c>
      <c r="U44">
        <v>2.9097550807100774</v>
      </c>
      <c r="V44">
        <v>3.6747222171408511</v>
      </c>
      <c r="W44">
        <v>4.6277972520020585</v>
      </c>
      <c r="X44">
        <v>8.486653753127074</v>
      </c>
      <c r="Y44">
        <v>11.788767358538021</v>
      </c>
      <c r="Z44">
        <v>3.093540887424818</v>
      </c>
      <c r="AA44">
        <v>0.72857189698606861</v>
      </c>
      <c r="AB44">
        <v>1.2265477950532251</v>
      </c>
      <c r="AC44">
        <v>15.358352822921786</v>
      </c>
      <c r="AD44">
        <v>17.020953333025339</v>
      </c>
      <c r="AE44">
        <v>9.2457231754874041</v>
      </c>
      <c r="AF44">
        <v>1.1985717730991114</v>
      </c>
    </row>
    <row r="45" spans="2:35" x14ac:dyDescent="0.2">
      <c r="K45">
        <v>-14.3</v>
      </c>
      <c r="L45">
        <f t="shared" si="1"/>
        <v>8.465464002267371E-7</v>
      </c>
      <c r="N45">
        <v>-14.3</v>
      </c>
      <c r="O45">
        <f t="shared" si="2"/>
        <v>1.492137271704798E-7</v>
      </c>
      <c r="Q45">
        <f t="shared" si="3"/>
        <v>8.8212806596607797E-8</v>
      </c>
      <c r="R45">
        <f t="shared" si="4"/>
        <v>9.2148806489090109E-8</v>
      </c>
      <c r="S45">
        <f t="shared" si="5"/>
        <v>8.1287048449303432E-15</v>
      </c>
    </row>
    <row r="46" spans="2:35" x14ac:dyDescent="0.2">
      <c r="K46">
        <v>-14.2</v>
      </c>
      <c r="L46">
        <f t="shared" si="1"/>
        <v>1.000537858873578E-6</v>
      </c>
      <c r="N46">
        <v>-14.2</v>
      </c>
      <c r="O46">
        <f t="shared" si="2"/>
        <v>1.7843706230423143E-7</v>
      </c>
      <c r="Q46">
        <f t="shared" si="3"/>
        <v>1.0607926878856619E-7</v>
      </c>
      <c r="R46">
        <f t="shared" si="4"/>
        <v>1.0884556343522662E-7</v>
      </c>
      <c r="S46">
        <f t="shared" si="5"/>
        <v>1.1546257780088337E-14</v>
      </c>
      <c r="U46">
        <v>2.92198102970795</v>
      </c>
      <c r="V46">
        <v>3.6480713957411672</v>
      </c>
      <c r="W46">
        <v>4.5944703186719504</v>
      </c>
      <c r="X46">
        <v>8.4787027597622799</v>
      </c>
      <c r="Y46">
        <v>12.076233230416221</v>
      </c>
      <c r="Z46">
        <v>3.1898419357534902</v>
      </c>
      <c r="AA46">
        <v>0.72996228179607525</v>
      </c>
      <c r="AB46">
        <v>1.2234980575985794</v>
      </c>
      <c r="AC46">
        <v>18.380751199339347</v>
      </c>
      <c r="AD46">
        <v>17.890284264434456</v>
      </c>
      <c r="AE46">
        <v>10.068471322604779</v>
      </c>
      <c r="AF46">
        <v>1.2200002001641179</v>
      </c>
      <c r="AG46">
        <v>0.75745217493502404</v>
      </c>
      <c r="AH46">
        <v>9.9098905959617387E-2</v>
      </c>
      <c r="AI46">
        <v>0.50540424952057483</v>
      </c>
    </row>
    <row r="47" spans="2:35" x14ac:dyDescent="0.2">
      <c r="K47">
        <v>-14.1</v>
      </c>
      <c r="L47">
        <f t="shared" si="1"/>
        <v>1.1811551086997003E-6</v>
      </c>
      <c r="N47">
        <v>-14.1</v>
      </c>
      <c r="O47">
        <f t="shared" si="2"/>
        <v>2.1313363795240532E-7</v>
      </c>
      <c r="Q47">
        <f t="shared" si="3"/>
        <v>1.2741944298936802E-7</v>
      </c>
      <c r="R47">
        <f t="shared" si="4"/>
        <v>1.284169781375649E-7</v>
      </c>
      <c r="S47">
        <f t="shared" si="5"/>
        <v>1.6362819824666371E-14</v>
      </c>
      <c r="U47">
        <v>2.4714875276174251</v>
      </c>
      <c r="V47">
        <v>3.1686161583118571</v>
      </c>
      <c r="W47">
        <v>3.7936367741264316</v>
      </c>
      <c r="X47">
        <v>10.689611424891458</v>
      </c>
      <c r="Y47">
        <v>13.534855288931153</v>
      </c>
      <c r="Z47">
        <v>2.8697925829279365</v>
      </c>
      <c r="AA47">
        <v>0.67798378625277755</v>
      </c>
      <c r="AB47">
        <v>1.2346740660133035</v>
      </c>
      <c r="AC47">
        <v>14.129147778216106</v>
      </c>
      <c r="AD47">
        <v>13.113899457230819</v>
      </c>
      <c r="AE47">
        <v>7.6470788516364019</v>
      </c>
      <c r="AF47">
        <v>1.0317470993501043</v>
      </c>
      <c r="AG47">
        <v>0.68111893792366995</v>
      </c>
      <c r="AH47">
        <v>3.6877511562471224E-2</v>
      </c>
      <c r="AI47">
        <v>0.5755146190151349</v>
      </c>
    </row>
    <row r="48" spans="2:35" x14ac:dyDescent="0.2">
      <c r="K48">
        <v>-14</v>
      </c>
      <c r="L48">
        <f t="shared" si="1"/>
        <v>1.392743006404681E-6</v>
      </c>
      <c r="N48">
        <v>-14</v>
      </c>
      <c r="O48">
        <f t="shared" si="2"/>
        <v>2.5427846351637819E-7</v>
      </c>
      <c r="Q48">
        <f t="shared" si="3"/>
        <v>1.5287883644854531E-7</v>
      </c>
      <c r="R48">
        <f t="shared" si="4"/>
        <v>1.5132993909191928E-7</v>
      </c>
      <c r="S48">
        <f t="shared" si="5"/>
        <v>2.313514500820185E-14</v>
      </c>
    </row>
    <row r="49" spans="11:35" x14ac:dyDescent="0.2">
      <c r="K49">
        <v>-13.9</v>
      </c>
      <c r="L49">
        <f t="shared" si="1"/>
        <v>1.640309073763943E-6</v>
      </c>
      <c r="N49">
        <v>-13.9</v>
      </c>
      <c r="O49">
        <f t="shared" si="2"/>
        <v>3.0301058957909184E-7</v>
      </c>
      <c r="Q49">
        <f t="shared" si="3"/>
        <v>1.8321696885974549E-7</v>
      </c>
      <c r="R49">
        <f t="shared" si="4"/>
        <v>1.7812216515445484E-7</v>
      </c>
      <c r="S49">
        <f t="shared" si="5"/>
        <v>3.2635003186334194E-14</v>
      </c>
    </row>
    <row r="50" spans="11:35" x14ac:dyDescent="0.2">
      <c r="K50">
        <v>-13.8</v>
      </c>
      <c r="L50">
        <f t="shared" si="1"/>
        <v>1.9296166398488914E-6</v>
      </c>
      <c r="N50">
        <v>-13.8</v>
      </c>
      <c r="O50">
        <f t="shared" si="2"/>
        <v>3.6065892315902849E-7</v>
      </c>
      <c r="Q50">
        <f t="shared" si="3"/>
        <v>2.193263735934902E-7</v>
      </c>
      <c r="R50">
        <f t="shared" si="4"/>
        <v>2.0941209944943739E-7</v>
      </c>
      <c r="S50">
        <f t="shared" si="5"/>
        <v>4.5929596358844429E-14</v>
      </c>
    </row>
    <row r="51" spans="11:35" x14ac:dyDescent="0.2">
      <c r="K51">
        <v>-13.7</v>
      </c>
      <c r="L51">
        <f t="shared" si="1"/>
        <v>2.2672897838031789E-6</v>
      </c>
      <c r="N51">
        <v>-13.7</v>
      </c>
      <c r="O51">
        <f t="shared" si="2"/>
        <v>4.2877178990301364E-7</v>
      </c>
      <c r="Q51">
        <f t="shared" si="3"/>
        <v>2.6225455719055348E-7</v>
      </c>
      <c r="R51">
        <f t="shared" si="4"/>
        <v>2.4591004716804792E-7</v>
      </c>
      <c r="S51">
        <f t="shared" si="5"/>
        <v>6.4491030528764531E-14</v>
      </c>
    </row>
    <row r="52" spans="11:35" x14ac:dyDescent="0.2">
      <c r="K52">
        <v>-13.6</v>
      </c>
      <c r="L52">
        <f t="shared" si="1"/>
        <v>2.6609313731757873E-6</v>
      </c>
      <c r="N52">
        <v>-13.6</v>
      </c>
      <c r="O52">
        <f t="shared" si="2"/>
        <v>5.091507337752804E-7</v>
      </c>
      <c r="Q52">
        <f t="shared" si="3"/>
        <v>3.1322934109719422E-7</v>
      </c>
      <c r="R52">
        <f t="shared" si="4"/>
        <v>2.8843069233793249E-7</v>
      </c>
      <c r="S52">
        <f t="shared" si="5"/>
        <v>9.0344955713218138E-14</v>
      </c>
    </row>
    <row r="53" spans="11:35" x14ac:dyDescent="0.2">
      <c r="K53">
        <v>-13.5</v>
      </c>
      <c r="L53">
        <f t="shared" si="1"/>
        <v>3.1192556053458517E-6</v>
      </c>
      <c r="N53">
        <v>-13.5</v>
      </c>
      <c r="O53">
        <f t="shared" si="2"/>
        <v>6.0388910044663455E-7</v>
      </c>
      <c r="Q53">
        <f t="shared" si="3"/>
        <v>3.7368806426464456E-7</v>
      </c>
      <c r="R53">
        <f t="shared" si="4"/>
        <v>3.379071401745136E-7</v>
      </c>
      <c r="S53">
        <f t="shared" si="5"/>
        <v>1.2627186511301589E-13</v>
      </c>
      <c r="U53" s="1" t="s">
        <v>5</v>
      </c>
      <c r="V53" s="1" t="s">
        <v>6</v>
      </c>
      <c r="W53" s="1" t="s">
        <v>1558</v>
      </c>
      <c r="X53" s="1" t="str">
        <f>"+/-"</f>
        <v>+/-</v>
      </c>
      <c r="Y53" s="1" t="s">
        <v>9</v>
      </c>
      <c r="Z53" s="1" t="s">
        <v>12</v>
      </c>
      <c r="AA53" s="1" t="s">
        <v>13</v>
      </c>
      <c r="AB53" s="1" t="s">
        <v>1551</v>
      </c>
      <c r="AC53" s="1" t="s">
        <v>15</v>
      </c>
      <c r="AD53" s="1" t="s">
        <v>1559</v>
      </c>
      <c r="AE53" s="1" t="s">
        <v>1547</v>
      </c>
      <c r="AF53" s="1" t="s">
        <v>1560</v>
      </c>
      <c r="AG53" s="1" t="s">
        <v>1561</v>
      </c>
      <c r="AH53" s="1" t="s">
        <v>1562</v>
      </c>
      <c r="AI53" s="1" t="s">
        <v>1563</v>
      </c>
    </row>
    <row r="54" spans="11:35" x14ac:dyDescent="0.2">
      <c r="K54">
        <v>-13.4</v>
      </c>
      <c r="L54">
        <f t="shared" si="1"/>
        <v>3.6522365776242645E-6</v>
      </c>
      <c r="N54">
        <v>-13.4</v>
      </c>
      <c r="O54">
        <f t="shared" si="2"/>
        <v>7.1541601122322433E-7</v>
      </c>
      <c r="Q54">
        <f t="shared" si="3"/>
        <v>4.4531118594092509E-7</v>
      </c>
      <c r="R54">
        <f t="shared" si="4"/>
        <v>3.9540664369122136E-7</v>
      </c>
      <c r="S54">
        <f t="shared" si="5"/>
        <v>1.7607900143105858E-13</v>
      </c>
      <c r="U54">
        <v>2.9097550807100774</v>
      </c>
      <c r="V54">
        <v>3.6747222171408511</v>
      </c>
      <c r="W54">
        <v>4.6277972520020585</v>
      </c>
      <c r="X54">
        <v>8.486653753127074</v>
      </c>
      <c r="Y54">
        <v>11.788767358538021</v>
      </c>
      <c r="Z54">
        <v>3.093540887424818</v>
      </c>
      <c r="AA54">
        <v>0.72857189698606861</v>
      </c>
      <c r="AB54">
        <v>1.2265477950532251</v>
      </c>
      <c r="AC54">
        <v>15.358352822921786</v>
      </c>
      <c r="AD54">
        <v>17.020953333025339</v>
      </c>
      <c r="AE54">
        <v>9.2457231754874041</v>
      </c>
      <c r="AF54">
        <v>1.1985717730991114</v>
      </c>
      <c r="AG54">
        <v>0.71189506888764653</v>
      </c>
      <c r="AH54">
        <v>2.4393716245375847E-2</v>
      </c>
      <c r="AI54">
        <v>0.50357062379431006</v>
      </c>
    </row>
    <row r="55" spans="11:35" x14ac:dyDescent="0.2">
      <c r="K55">
        <v>-13.3</v>
      </c>
      <c r="L55">
        <f t="shared" si="1"/>
        <v>4.2712745348025961E-6</v>
      </c>
      <c r="N55">
        <v>-13.3</v>
      </c>
      <c r="O55">
        <f t="shared" si="2"/>
        <v>8.465464002267371E-7</v>
      </c>
      <c r="Q55">
        <f t="shared" si="3"/>
        <v>5.3006089527715451E-7</v>
      </c>
      <c r="R55">
        <f t="shared" si="4"/>
        <v>4.6214818579986886E-7</v>
      </c>
      <c r="S55">
        <f t="shared" si="5"/>
        <v>2.4496668111579123E-13</v>
      </c>
      <c r="U55">
        <v>3.803E-3</v>
      </c>
      <c r="V55">
        <v>3.0330000000000001E-3</v>
      </c>
      <c r="W55">
        <v>2.4190000000000001E-3</v>
      </c>
      <c r="X55">
        <v>1.3270000000000001E-3</v>
      </c>
      <c r="Y55">
        <v>9.5600000000000004E-4</v>
      </c>
      <c r="Z55">
        <v>3.5850000000000001E-3</v>
      </c>
      <c r="AA55">
        <v>9.8799999999999999E-3</v>
      </c>
      <c r="AB55">
        <v>8.1499999999999993E-3</v>
      </c>
      <c r="AC55">
        <v>7.3399999999999995E-4</v>
      </c>
      <c r="AD55">
        <v>6.6299999999999996E-4</v>
      </c>
      <c r="AE55">
        <v>1.2179999999999999E-3</v>
      </c>
      <c r="AF55">
        <v>8.2760000000000004E-3</v>
      </c>
      <c r="AI55">
        <v>9.9989999999999992E-3</v>
      </c>
    </row>
    <row r="56" spans="11:35" x14ac:dyDescent="0.2">
      <c r="K56">
        <v>-13.2</v>
      </c>
      <c r="L56">
        <f t="shared" si="1"/>
        <v>4.9893815707260825E-6</v>
      </c>
      <c r="N56">
        <v>-13.2</v>
      </c>
      <c r="O56">
        <f t="shared" si="2"/>
        <v>1.000537858873578E-6</v>
      </c>
      <c r="Q56">
        <f t="shared" si="3"/>
        <v>6.302254087986163E-7</v>
      </c>
      <c r="R56">
        <f t="shared" si="4"/>
        <v>5.3952210111704143E-7</v>
      </c>
      <c r="S56">
        <f t="shared" si="5"/>
        <v>3.4002053673237584E-13</v>
      </c>
    </row>
    <row r="57" spans="11:35" x14ac:dyDescent="0.2">
      <c r="K57">
        <v>-13.1</v>
      </c>
      <c r="L57">
        <f t="shared" si="1"/>
        <v>5.8213886922330822E-6</v>
      </c>
      <c r="N57">
        <v>-13.1</v>
      </c>
      <c r="O57">
        <f t="shared" si="2"/>
        <v>1.1811551086997003E-6</v>
      </c>
      <c r="Q57">
        <f t="shared" si="3"/>
        <v>7.4846971892000681E-7</v>
      </c>
      <c r="R57">
        <f t="shared" si="4"/>
        <v>6.2911193503374053E-7</v>
      </c>
      <c r="S57">
        <f t="shared" si="5"/>
        <v>4.7087123318392535E-13</v>
      </c>
    </row>
    <row r="58" spans="11:35" x14ac:dyDescent="0.2">
      <c r="K58">
        <v>-13</v>
      </c>
      <c r="L58">
        <f t="shared" si="1"/>
        <v>6.7841762887041289E-6</v>
      </c>
      <c r="N58">
        <v>-13</v>
      </c>
      <c r="O58">
        <f t="shared" si="2"/>
        <v>1.392743006404681E-6</v>
      </c>
      <c r="Q58">
        <f t="shared" si="3"/>
        <v>8.8789364709626618E-7</v>
      </c>
      <c r="R58">
        <f t="shared" si="4"/>
        <v>7.3271875121073558E-7</v>
      </c>
      <c r="S58">
        <f t="shared" si="5"/>
        <v>6.5057632430832175E-13</v>
      </c>
    </row>
    <row r="59" spans="11:35" x14ac:dyDescent="0.2">
      <c r="K59">
        <v>-12.9</v>
      </c>
      <c r="L59">
        <f t="shared" si="1"/>
        <v>7.8969301874910589E-6</v>
      </c>
      <c r="N59">
        <v>-12.9</v>
      </c>
      <c r="O59">
        <f t="shared" si="2"/>
        <v>1.640309073763943E-6</v>
      </c>
      <c r="Q59">
        <f t="shared" si="3"/>
        <v>1.0520981544903301E-6</v>
      </c>
      <c r="R59">
        <f t="shared" si="4"/>
        <v>8.5238811242207795E-7</v>
      </c>
      <c r="S59">
        <f t="shared" si="5"/>
        <v>8.9679595998876424E-13</v>
      </c>
    </row>
    <row r="60" spans="11:35" x14ac:dyDescent="0.2">
      <c r="K60">
        <v>-12.8</v>
      </c>
      <c r="L60">
        <f t="shared" si="1"/>
        <v>9.1814256134503254E-6</v>
      </c>
      <c r="N60">
        <v>-12.8</v>
      </c>
      <c r="O60">
        <f t="shared" si="2"/>
        <v>1.9296166398488914E-6</v>
      </c>
      <c r="Q60">
        <f t="shared" si="3"/>
        <v>1.2452609718082761E-6</v>
      </c>
      <c r="R60">
        <f t="shared" si="4"/>
        <v>9.9043997345261282E-7</v>
      </c>
      <c r="S60">
        <f t="shared" si="5"/>
        <v>1.2333562438593637E-12</v>
      </c>
    </row>
    <row r="61" spans="11:35" x14ac:dyDescent="0.2">
      <c r="K61">
        <v>-12.7</v>
      </c>
      <c r="L61">
        <f t="shared" si="1"/>
        <v>1.0662341508264734E-5</v>
      </c>
      <c r="N61">
        <v>-12.7</v>
      </c>
      <c r="O61">
        <f t="shared" si="2"/>
        <v>2.2672897838031789E-6</v>
      </c>
      <c r="Q61">
        <f t="shared" si="3"/>
        <v>1.47222272880176E-6</v>
      </c>
      <c r="R61">
        <f t="shared" si="4"/>
        <v>1.1495017384094802E-6</v>
      </c>
      <c r="S61">
        <f t="shared" si="5"/>
        <v>1.6923225860835718E-12</v>
      </c>
      <c r="U61">
        <f>10-32.1</f>
        <v>-22.1</v>
      </c>
    </row>
    <row r="62" spans="11:35" x14ac:dyDescent="0.2">
      <c r="K62">
        <v>-12.6</v>
      </c>
      <c r="L62">
        <f t="shared" si="1"/>
        <v>1.2367607800558368E-5</v>
      </c>
      <c r="N62">
        <v>-12.6</v>
      </c>
      <c r="O62">
        <f t="shared" si="2"/>
        <v>2.6609313731757873E-6</v>
      </c>
      <c r="Q62">
        <f t="shared" si="3"/>
        <v>1.7385848934618637E-6</v>
      </c>
      <c r="R62">
        <f t="shared" si="4"/>
        <v>1.3325447481543528E-6</v>
      </c>
      <c r="S62">
        <f t="shared" si="5"/>
        <v>2.3167421690031014E-12</v>
      </c>
    </row>
    <row r="63" spans="11:35" x14ac:dyDescent="0.2">
      <c r="K63">
        <v>-12.5</v>
      </c>
      <c r="L63">
        <f t="shared" si="1"/>
        <v>1.4328788349099691E-5</v>
      </c>
      <c r="N63">
        <v>-12.5</v>
      </c>
      <c r="O63">
        <f t="shared" si="2"/>
        <v>3.1192556053458517E-6</v>
      </c>
      <c r="Q63">
        <f t="shared" si="3"/>
        <v>2.0508209717049909E-6</v>
      </c>
      <c r="R63">
        <f t="shared" si="4"/>
        <v>1.5429244764022758E-6</v>
      </c>
      <c r="S63">
        <f t="shared" si="5"/>
        <v>3.1642618739627296E-12</v>
      </c>
    </row>
    <row r="64" spans="11:35" x14ac:dyDescent="0.2">
      <c r="K64">
        <v>-12.4</v>
      </c>
      <c r="L64">
        <f t="shared" si="1"/>
        <v>1.6581502406492984E-5</v>
      </c>
      <c r="N64">
        <v>-12.4</v>
      </c>
      <c r="O64">
        <f t="shared" si="2"/>
        <v>3.6522365776242645E-6</v>
      </c>
      <c r="Q64">
        <f t="shared" si="3"/>
        <v>2.4164025709309744E-6</v>
      </c>
      <c r="R64">
        <f t="shared" si="4"/>
        <v>1.7844247251346503E-6</v>
      </c>
      <c r="S64">
        <f t="shared" si="5"/>
        <v>4.3118884934481662E-12</v>
      </c>
    </row>
    <row r="65" spans="11:19" x14ac:dyDescent="0.2">
      <c r="K65">
        <v>-12.3</v>
      </c>
      <c r="L65">
        <f t="shared" si="1"/>
        <v>1.9165887567260015E-5</v>
      </c>
      <c r="N65">
        <v>-12.3</v>
      </c>
      <c r="O65">
        <f t="shared" si="2"/>
        <v>4.2712745348025961E-6</v>
      </c>
      <c r="Q65">
        <f t="shared" si="3"/>
        <v>2.8439420957305417E-6</v>
      </c>
      <c r="R65">
        <f t="shared" si="4"/>
        <v>2.061306121082438E-6</v>
      </c>
      <c r="S65">
        <f t="shared" si="5"/>
        <v>5.8622352499333828E-12</v>
      </c>
    </row>
    <row r="66" spans="11:19" x14ac:dyDescent="0.2">
      <c r="K66">
        <v>-12.2</v>
      </c>
      <c r="L66">
        <f t="shared" si="1"/>
        <v>2.2127107269404978E-5</v>
      </c>
      <c r="N66">
        <v>-12.2</v>
      </c>
      <c r="O66">
        <f t="shared" si="2"/>
        <v>4.9893815707260825E-6</v>
      </c>
      <c r="Q66">
        <f t="shared" si="3"/>
        <v>3.3433540216923855E-6</v>
      </c>
      <c r="R66">
        <f t="shared" si="4"/>
        <v>2.3783592248651335E-6</v>
      </c>
      <c r="S66">
        <f t="shared" si="5"/>
        <v>7.9516968794820284E-12</v>
      </c>
    </row>
    <row r="67" spans="11:19" x14ac:dyDescent="0.2">
      <c r="K67">
        <v>-12.1</v>
      </c>
      <c r="L67">
        <f t="shared" si="1"/>
        <v>2.5515906009442815E-5</v>
      </c>
      <c r="N67">
        <v>-12.1</v>
      </c>
      <c r="O67">
        <f t="shared" si="2"/>
        <v>5.8213886922330822E-6</v>
      </c>
      <c r="Q67">
        <f t="shared" si="3"/>
        <v>3.9260368841086952E-6</v>
      </c>
      <c r="R67">
        <f t="shared" si="4"/>
        <v>2.7409625726101041E-6</v>
      </c>
      <c r="S67">
        <f t="shared" si="5"/>
        <v>1.0761120158028727E-11</v>
      </c>
    </row>
    <row r="68" spans="11:19" x14ac:dyDescent="0.2">
      <c r="K68">
        <v>-12</v>
      </c>
      <c r="L68">
        <f t="shared" si="1"/>
        <v>2.9389215504169451E-5</v>
      </c>
      <c r="N68">
        <v>-12</v>
      </c>
      <c r="O68">
        <f t="shared" si="2"/>
        <v>6.7841762887041289E-6</v>
      </c>
      <c r="Q68">
        <f t="shared" si="3"/>
        <v>4.6050783227097341E-6</v>
      </c>
      <c r="R68">
        <f t="shared" si="4"/>
        <v>3.1551459761771125E-6</v>
      </c>
      <c r="S68">
        <f t="shared" si="5"/>
        <v>1.4529694339878064E-11</v>
      </c>
    </row>
    <row r="69" spans="11:19" x14ac:dyDescent="0.2">
      <c r="K69">
        <v>-11.9</v>
      </c>
      <c r="L69">
        <f t="shared" si="1"/>
        <v>3.3810815084573027E-5</v>
      </c>
      <c r="N69">
        <v>-11.9</v>
      </c>
      <c r="O69">
        <f t="shared" si="2"/>
        <v>7.8969301874910589E-6</v>
      </c>
      <c r="Q69">
        <f t="shared" si="3"/>
        <v>5.3954857415900102E-6</v>
      </c>
      <c r="R69">
        <f t="shared" si="4"/>
        <v>3.627659412108431E-6</v>
      </c>
      <c r="S69">
        <f t="shared" si="5"/>
        <v>1.9572984633375837E-11</v>
      </c>
    </row>
    <row r="70" spans="11:19" x14ac:dyDescent="0.2">
      <c r="K70">
        <v>-11.8</v>
      </c>
      <c r="L70">
        <f t="shared" ref="L70:L133" si="7">(1/($L$3*SQRT(2*3.14159))*EXP((-(($K70-$L$2)^2))/(2*$L$3^2)))</f>
        <v>3.8852049634365642E-5</v>
      </c>
      <c r="N70">
        <v>-11.8</v>
      </c>
      <c r="O70">
        <f t="shared" ref="O70:O133" si="8">(1/($O$3*SQRT(2*3.14159))*EXP((-(($N70-$O$2)^2))/(2*$O$3^2)))</f>
        <v>9.1814256134503254E-6</v>
      </c>
      <c r="Q70">
        <f t="shared" ref="Q70:Q133" si="9">(NORMDIST((N70+N71)/2,$O$2,$O$3,TRUE))</f>
        <v>6.3144453753085301E-6</v>
      </c>
      <c r="R70">
        <f t="shared" ref="R70:R133" si="10">((NORMDIST(K71,$L$2,$L$3,TRUE)))-((NORMDIST(K70,$L$2,$L$3,TRUE)))</f>
        <v>4.1660478307070062E-6</v>
      </c>
      <c r="S70">
        <f t="shared" ref="S70:S133" si="11">Q70*R70</f>
        <v>2.6306281457921991E-11</v>
      </c>
    </row>
    <row r="71" spans="11:19" x14ac:dyDescent="0.2">
      <c r="K71">
        <v>-11.7</v>
      </c>
      <c r="L71">
        <f t="shared" si="7"/>
        <v>4.4592608383486034E-5</v>
      </c>
      <c r="N71">
        <v>-11.7</v>
      </c>
      <c r="O71">
        <f t="shared" si="8"/>
        <v>1.0662341508264734E-5</v>
      </c>
      <c r="Q71">
        <f t="shared" si="9"/>
        <v>7.3816127977048097E-6</v>
      </c>
      <c r="R71">
        <f t="shared" si="10"/>
        <v>4.7787322147883681E-6</v>
      </c>
      <c r="S71">
        <f t="shared" si="11"/>
        <v>3.5274750873486067E-11</v>
      </c>
    </row>
    <row r="72" spans="11:19" x14ac:dyDescent="0.2">
      <c r="K72">
        <v>-11.6</v>
      </c>
      <c r="L72">
        <f t="shared" si="7"/>
        <v>5.1121367831174171E-5</v>
      </c>
      <c r="N72">
        <v>-11.6</v>
      </c>
      <c r="O72">
        <f t="shared" si="8"/>
        <v>1.2367607800558368E-5</v>
      </c>
      <c r="Q72">
        <f t="shared" si="9"/>
        <v>8.6194381690564106E-6</v>
      </c>
      <c r="R72">
        <f t="shared" si="10"/>
        <v>5.4750972122061169E-6</v>
      </c>
      <c r="S72">
        <f t="shared" si="11"/>
        <v>4.7192261890183748E-11</v>
      </c>
    </row>
    <row r="73" spans="11:19" x14ac:dyDescent="0.2">
      <c r="K73">
        <v>-11.5</v>
      </c>
      <c r="L73">
        <f t="shared" si="7"/>
        <v>5.8537301999164702E-5</v>
      </c>
      <c r="N73">
        <v>-11.5</v>
      </c>
      <c r="O73">
        <f t="shared" si="8"/>
        <v>1.4328788349099691E-5</v>
      </c>
      <c r="Q73">
        <f t="shared" si="9"/>
        <v>1.005352978940765E-5</v>
      </c>
      <c r="R73">
        <f t="shared" si="10"/>
        <v>6.2655856567180902E-6</v>
      </c>
      <c r="S73">
        <f t="shared" si="11"/>
        <v>6.2991252047900613E-11</v>
      </c>
    </row>
    <row r="74" spans="11:19" x14ac:dyDescent="0.2">
      <c r="K74">
        <v>-11.4</v>
      </c>
      <c r="L74">
        <f t="shared" si="7"/>
        <v>6.6950463098301474E-5</v>
      </c>
      <c r="N74">
        <v>-11.4</v>
      </c>
      <c r="O74">
        <f t="shared" si="8"/>
        <v>1.6581502406492984E-5</v>
      </c>
      <c r="Q74">
        <f t="shared" si="9"/>
        <v>1.171305981060192E-5</v>
      </c>
      <c r="R74">
        <f t="shared" si="10"/>
        <v>7.1618002776786469E-6</v>
      </c>
      <c r="S74">
        <f t="shared" si="11"/>
        <v>8.3886595004035439E-11</v>
      </c>
    </row>
    <row r="75" spans="11:19" x14ac:dyDescent="0.2">
      <c r="K75">
        <v>-11.3</v>
      </c>
      <c r="L75">
        <f t="shared" si="7"/>
        <v>7.6483035526357686E-5</v>
      </c>
      <c r="N75">
        <v>-11.3</v>
      </c>
      <c r="O75">
        <f t="shared" si="8"/>
        <v>1.9165887567260015E-5</v>
      </c>
      <c r="Q75">
        <f t="shared" si="9"/>
        <v>1.3631216255895599E-5</v>
      </c>
      <c r="R75">
        <f t="shared" si="10"/>
        <v>8.1766128798465345E-6</v>
      </c>
      <c r="S75">
        <f t="shared" si="11"/>
        <v>1.1145717840592941E-10</v>
      </c>
    </row>
    <row r="76" spans="11:19" x14ac:dyDescent="0.2">
      <c r="K76">
        <v>-11.2</v>
      </c>
      <c r="L76">
        <f t="shared" si="7"/>
        <v>8.7270465895829101E-5</v>
      </c>
      <c r="N76">
        <v>-11.2</v>
      </c>
      <c r="O76">
        <f t="shared" si="8"/>
        <v>2.2127107269404978E-5</v>
      </c>
      <c r="Q76">
        <f t="shared" si="9"/>
        <v>1.584570580287773E-5</v>
      </c>
      <c r="R76">
        <f t="shared" si="10"/>
        <v>9.3242812498085386E-6</v>
      </c>
      <c r="S76">
        <f t="shared" si="11"/>
        <v>1.4774981750775518E-10</v>
      </c>
    </row>
    <row r="77" spans="11:19" x14ac:dyDescent="0.2">
      <c r="K77">
        <v>-11.1</v>
      </c>
      <c r="L77">
        <f t="shared" si="7"/>
        <v>9.9462671512633887E-5</v>
      </c>
      <c r="N77">
        <v>-11.1</v>
      </c>
      <c r="O77">
        <f t="shared" si="8"/>
        <v>2.5515906009442815E-5</v>
      </c>
      <c r="Q77">
        <f t="shared" si="9"/>
        <v>1.8399312101348252E-5</v>
      </c>
      <c r="R77">
        <f t="shared" si="10"/>
        <v>1.0620574014569279E-5</v>
      </c>
      <c r="S77">
        <f t="shared" si="11"/>
        <v>1.9541125598952932E-10</v>
      </c>
    </row>
    <row r="78" spans="11:19" x14ac:dyDescent="0.2">
      <c r="K78">
        <v>-11</v>
      </c>
      <c r="L78">
        <f t="shared" si="7"/>
        <v>1.132253293846609E-4</v>
      </c>
      <c r="N78">
        <v>-11</v>
      </c>
      <c r="O78">
        <f t="shared" si="8"/>
        <v>2.9389215504169451E-5</v>
      </c>
      <c r="Q78">
        <f t="shared" si="9"/>
        <v>2.1340514721043571E-5</v>
      </c>
      <c r="R78">
        <f t="shared" si="10"/>
        <v>1.2082903640227286E-5</v>
      </c>
      <c r="S78">
        <f t="shared" si="11"/>
        <v>2.5785538300722134E-10</v>
      </c>
    </row>
    <row r="79" spans="11:19" x14ac:dyDescent="0.2">
      <c r="K79">
        <v>-10.9</v>
      </c>
      <c r="L79">
        <f t="shared" si="7"/>
        <v>1.2874124742761803E-4</v>
      </c>
      <c r="N79">
        <v>-10.9</v>
      </c>
      <c r="O79">
        <f t="shared" si="8"/>
        <v>3.3810815084573027E-5</v>
      </c>
      <c r="Q79">
        <f t="shared" si="9"/>
        <v>2.4724174152536487E-5</v>
      </c>
      <c r="R79">
        <f t="shared" si="10"/>
        <v>1.3730467713817294E-5</v>
      </c>
      <c r="S79">
        <f t="shared" si="11"/>
        <v>3.3947447495219826E-10</v>
      </c>
    </row>
    <row r="80" spans="11:19" x14ac:dyDescent="0.2">
      <c r="K80">
        <v>-10.8</v>
      </c>
      <c r="L80">
        <f t="shared" si="7"/>
        <v>1.4621181904947837E-4</v>
      </c>
      <c r="N80">
        <v>-10.8</v>
      </c>
      <c r="O80">
        <f t="shared" si="8"/>
        <v>3.8852049634365642E-5</v>
      </c>
      <c r="Q80">
        <f t="shared" si="9"/>
        <v>2.8612288615761498E-5</v>
      </c>
      <c r="R80">
        <f t="shared" si="10"/>
        <v>1.5584398598842794E-5</v>
      </c>
      <c r="S80">
        <f t="shared" si="11"/>
        <v>4.4590531061315911E-10</v>
      </c>
    </row>
    <row r="81" spans="11:19" x14ac:dyDescent="0.2">
      <c r="K81">
        <v>-10.7</v>
      </c>
      <c r="L81">
        <f t="shared" si="7"/>
        <v>1.6585856172896842E-4</v>
      </c>
      <c r="N81">
        <v>-10.7</v>
      </c>
      <c r="O81">
        <f t="shared" si="8"/>
        <v>4.4592608383486034E-5</v>
      </c>
      <c r="Q81">
        <f t="shared" si="9"/>
        <v>3.3074828761513073E-5</v>
      </c>
      <c r="R81">
        <f t="shared" si="10"/>
        <v>1.7667921494250391E-5</v>
      </c>
      <c r="S81">
        <f t="shared" si="11"/>
        <v>5.8436347799418786E-10</v>
      </c>
    </row>
    <row r="82" spans="11:19" x14ac:dyDescent="0.2">
      <c r="K82">
        <v>-10.6</v>
      </c>
      <c r="L82">
        <f t="shared" si="7"/>
        <v>1.8792473955330546E-4</v>
      </c>
      <c r="N82">
        <v>-10.6</v>
      </c>
      <c r="O82">
        <f t="shared" si="8"/>
        <v>5.1121367831174171E-5</v>
      </c>
      <c r="Q82">
        <f t="shared" si="9"/>
        <v>3.819065667856405E-5</v>
      </c>
      <c r="R82">
        <f t="shared" si="10"/>
        <v>2.0006520857179555E-5</v>
      </c>
      <c r="S82">
        <f t="shared" si="11"/>
        <v>7.6406216938907531E-10</v>
      </c>
    </row>
    <row r="83" spans="11:19" x14ac:dyDescent="0.2">
      <c r="K83">
        <v>-10.5</v>
      </c>
      <c r="L83">
        <f t="shared" si="7"/>
        <v>2.1267706894148822E-4</v>
      </c>
      <c r="N83">
        <v>-10.5</v>
      </c>
      <c r="O83">
        <f t="shared" si="8"/>
        <v>5.8537301999164702E-5</v>
      </c>
      <c r="Q83">
        <f t="shared" si="9"/>
        <v>4.4048535938927714E-5</v>
      </c>
      <c r="R83">
        <f t="shared" si="10"/>
        <v>2.262811507132824E-5</v>
      </c>
      <c r="S83">
        <f t="shared" si="11"/>
        <v>9.9673533994959382E-10</v>
      </c>
    </row>
    <row r="84" spans="11:19" x14ac:dyDescent="0.2">
      <c r="K84">
        <v>-10.4</v>
      </c>
      <c r="L84">
        <f t="shared" si="7"/>
        <v>2.404075059480423E-4</v>
      </c>
      <c r="N84">
        <v>-10.4</v>
      </c>
      <c r="O84">
        <f t="shared" si="8"/>
        <v>6.6950463098301474E-5</v>
      </c>
      <c r="Q84">
        <f t="shared" si="9"/>
        <v>5.0748239721909684E-5</v>
      </c>
      <c r="R84">
        <f t="shared" si="10"/>
        <v>2.5563239154894875E-5</v>
      </c>
      <c r="S84">
        <f t="shared" si="11"/>
        <v>1.297289388701113E-9</v>
      </c>
    </row>
    <row r="85" spans="11:19" x14ac:dyDescent="0.2">
      <c r="K85">
        <v>-10.3</v>
      </c>
      <c r="L85">
        <f t="shared" si="7"/>
        <v>2.714351126151687E-4</v>
      </c>
      <c r="N85">
        <v>-10.3</v>
      </c>
      <c r="O85">
        <f t="shared" si="8"/>
        <v>7.6483035526357686E-5</v>
      </c>
      <c r="Q85">
        <f t="shared" si="9"/>
        <v>5.84017643491637E-5</v>
      </c>
      <c r="R85">
        <f t="shared" si="10"/>
        <v>2.8845235204451102E-5</v>
      </c>
      <c r="S85">
        <f t="shared" si="11"/>
        <v>1.684612629006554E-9</v>
      </c>
    </row>
    <row r="86" spans="11:19" x14ac:dyDescent="0.2">
      <c r="K86">
        <v>-10.199999999999999</v>
      </c>
      <c r="L86">
        <f t="shared" si="7"/>
        <v>3.0610799881628897E-4</v>
      </c>
      <c r="N86">
        <v>-10.199999999999999</v>
      </c>
      <c r="O86">
        <f t="shared" si="8"/>
        <v>8.7270465895829101E-5</v>
      </c>
      <c r="Q86">
        <f t="shared" si="9"/>
        <v>6.7134655832582114E-5</v>
      </c>
      <c r="R86">
        <f t="shared" si="10"/>
        <v>3.2510450163676056E-5</v>
      </c>
      <c r="S86">
        <f t="shared" si="11"/>
        <v>2.1825778827007048E-9</v>
      </c>
    </row>
    <row r="87" spans="11:19" x14ac:dyDescent="0.2">
      <c r="K87">
        <v>-10.1</v>
      </c>
      <c r="L87">
        <f t="shared" si="7"/>
        <v>3.4480533490962217E-4</v>
      </c>
      <c r="N87">
        <v>-10.1</v>
      </c>
      <c r="O87">
        <f t="shared" si="8"/>
        <v>9.9462671512633887E-5</v>
      </c>
      <c r="Q87">
        <f t="shared" si="9"/>
        <v>7.7087457278688523E-5</v>
      </c>
      <c r="R87">
        <f t="shared" si="10"/>
        <v>3.6598440388434152E-5</v>
      </c>
      <c r="S87">
        <f t="shared" si="11"/>
        <v>2.8212807099100462E-9</v>
      </c>
    </row>
    <row r="88" spans="11:19" x14ac:dyDescent="0.2">
      <c r="K88">
        <v>-10</v>
      </c>
      <c r="L88">
        <f t="shared" si="7"/>
        <v>3.8793942929624456E-4</v>
      </c>
      <c r="N88">
        <v>-10</v>
      </c>
      <c r="O88">
        <f t="shared" si="8"/>
        <v>1.132253293846609E-4</v>
      </c>
      <c r="Q88">
        <f t="shared" si="9"/>
        <v>8.841728520080376E-5</v>
      </c>
      <c r="R88">
        <f t="shared" si="10"/>
        <v>4.115218235227632E-5</v>
      </c>
      <c r="S88">
        <f t="shared" si="11"/>
        <v>3.6385642436766989E-9</v>
      </c>
    </row>
    <row r="89" spans="11:19" x14ac:dyDescent="0.2">
      <c r="K89">
        <v>-9.9</v>
      </c>
      <c r="L89">
        <f t="shared" si="7"/>
        <v>4.359578636538225E-4</v>
      </c>
      <c r="N89">
        <v>-9.9</v>
      </c>
      <c r="O89">
        <f t="shared" si="8"/>
        <v>1.2874124742761803E-4</v>
      </c>
      <c r="Q89">
        <f t="shared" si="9"/>
        <v>1.0129954295667794E-4</v>
      </c>
      <c r="R89">
        <f t="shared" si="10"/>
        <v>4.62182886993067E-5</v>
      </c>
      <c r="S89">
        <f t="shared" si="11"/>
        <v>4.6818915214795614E-9</v>
      </c>
    </row>
    <row r="90" spans="11:19" x14ac:dyDescent="0.2">
      <c r="K90">
        <v>-9.8000000000000007</v>
      </c>
      <c r="L90">
        <f t="shared" si="7"/>
        <v>4.893456771970264E-4</v>
      </c>
      <c r="N90">
        <v>-9.8000000000000007</v>
      </c>
      <c r="O90">
        <f t="shared" si="8"/>
        <v>1.4621181904947837E-4</v>
      </c>
      <c r="Q90">
        <f t="shared" si="9"/>
        <v>1.1592977964710262E-4</v>
      </c>
      <c r="R90">
        <f t="shared" si="10"/>
        <v>5.1847228704570087E-5</v>
      </c>
      <c r="S90">
        <f t="shared" si="11"/>
        <v>6.0106377990337442E-9</v>
      </c>
    </row>
    <row r="91" spans="11:19" x14ac:dyDescent="0.2">
      <c r="K91">
        <v>-9.6999999999999993</v>
      </c>
      <c r="L91">
        <f t="shared" si="7"/>
        <v>5.4862758980209431E-4</v>
      </c>
      <c r="N91">
        <v>-9.6999999999999993</v>
      </c>
      <c r="O91">
        <f t="shared" si="8"/>
        <v>1.6585856172896842E-4</v>
      </c>
      <c r="Q91">
        <f t="shared" si="9"/>
        <v>1.3252570287218161E-4</v>
      </c>
      <c r="R91">
        <f t="shared" si="10"/>
        <v>5.8093552046328194E-5</v>
      </c>
      <c r="S91">
        <f t="shared" si="11"/>
        <v>7.6988888172813077E-9</v>
      </c>
    </row>
    <row r="92" spans="11:19" x14ac:dyDescent="0.2">
      <c r="K92">
        <v>-9.6</v>
      </c>
      <c r="L92">
        <f t="shared" si="7"/>
        <v>6.143702522312831E-4</v>
      </c>
      <c r="N92">
        <v>-9.6</v>
      </c>
      <c r="O92">
        <f t="shared" si="8"/>
        <v>1.8792473955330546E-4</v>
      </c>
      <c r="Q92">
        <f t="shared" si="9"/>
        <v>1.5132935373811341E-4</v>
      </c>
      <c r="R92">
        <f t="shared" si="10"/>
        <v>6.5016114630330065E-5</v>
      </c>
      <c r="S92">
        <f t="shared" si="11"/>
        <v>9.8388466095709499E-9</v>
      </c>
    </row>
    <row r="93" spans="11:19" x14ac:dyDescent="0.2">
      <c r="K93">
        <v>-9.5</v>
      </c>
      <c r="L93">
        <f t="shared" si="7"/>
        <v>6.8718451001007364E-4</v>
      </c>
      <c r="N93">
        <v>-9.5</v>
      </c>
      <c r="O93">
        <f t="shared" si="8"/>
        <v>2.1267706894148822E-4</v>
      </c>
      <c r="Q93">
        <f t="shared" si="9"/>
        <v>1.726094524295733E-4</v>
      </c>
      <c r="R93">
        <f t="shared" si="10"/>
        <v>7.2678305034118581E-5</v>
      </c>
      <c r="S93">
        <f t="shared" si="11"/>
        <v>1.2544962435448708E-8</v>
      </c>
    </row>
    <row r="94" spans="11:19" x14ac:dyDescent="0.2">
      <c r="K94">
        <v>-9.4</v>
      </c>
      <c r="L94">
        <f t="shared" si="7"/>
        <v>7.6772766575461393E-4</v>
      </c>
      <c r="N94">
        <v>-9.4</v>
      </c>
      <c r="O94">
        <f t="shared" si="8"/>
        <v>2.404075059480423E-4</v>
      </c>
      <c r="Q94">
        <f t="shared" si="9"/>
        <v>1.9666392250186726E-4</v>
      </c>
      <c r="R94">
        <f t="shared" si="10"/>
        <v>8.1148269960747621E-5</v>
      </c>
      <c r="S94">
        <f t="shared" si="11"/>
        <v>1.5958937074721075E-8</v>
      </c>
    </row>
    <row r="95" spans="11:19" x14ac:dyDescent="0.2">
      <c r="K95">
        <v>-9.3000000000000007</v>
      </c>
      <c r="L95">
        <f t="shared" si="7"/>
        <v>8.5670572293000474E-4</v>
      </c>
      <c r="N95">
        <v>-9.3000000000000007</v>
      </c>
      <c r="O95">
        <f t="shared" si="8"/>
        <v>2.714351126151687E-4</v>
      </c>
      <c r="Q95">
        <f t="shared" si="9"/>
        <v>2.2382260179343739E-4</v>
      </c>
      <c r="R95">
        <f t="shared" si="10"/>
        <v>9.0499136907080686E-5</v>
      </c>
      <c r="S95">
        <f t="shared" si="11"/>
        <v>2.0255752282603295E-8</v>
      </c>
    </row>
    <row r="96" spans="11:19" x14ac:dyDescent="0.2">
      <c r="K96">
        <v>-9.1999999999999993</v>
      </c>
      <c r="L96">
        <f t="shared" si="7"/>
        <v>9.5487559215430204E-4</v>
      </c>
      <c r="N96">
        <v>-9.1999999999999993</v>
      </c>
      <c r="O96">
        <f t="shared" si="8"/>
        <v>3.0610799881628897E-4</v>
      </c>
      <c r="Q96">
        <f t="shared" si="9"/>
        <v>2.5445014750315593E-4</v>
      </c>
      <c r="R96">
        <f t="shared" si="10"/>
        <v>1.0080923206329392E-4</v>
      </c>
      <c r="S96">
        <f t="shared" si="11"/>
        <v>2.5650923968185014E-8</v>
      </c>
    </row>
    <row r="97" spans="11:19" x14ac:dyDescent="0.2">
      <c r="K97">
        <v>-9.1</v>
      </c>
      <c r="L97">
        <f t="shared" si="7"/>
        <v>1.0630472392636537E-3</v>
      </c>
      <c r="N97">
        <v>-9.1</v>
      </c>
      <c r="O97">
        <f t="shared" si="8"/>
        <v>3.4480533490962217E-4</v>
      </c>
      <c r="Q97">
        <f t="shared" si="9"/>
        <v>2.8894914250832278E-4</v>
      </c>
      <c r="R97">
        <f t="shared" si="10"/>
        <v>1.1216229126953417E-4</v>
      </c>
      <c r="S97">
        <f t="shared" si="11"/>
        <v>3.240919788410064E-8</v>
      </c>
    </row>
    <row r="98" spans="11:19" x14ac:dyDescent="0.2">
      <c r="K98">
        <v>-9</v>
      </c>
      <c r="L98">
        <f t="shared" si="7"/>
        <v>1.1820857524379982E-3</v>
      </c>
      <c r="N98">
        <v>-9</v>
      </c>
      <c r="O98">
        <f t="shared" si="8"/>
        <v>3.8793942929624456E-4</v>
      </c>
      <c r="Q98">
        <f t="shared" si="9"/>
        <v>3.2776340940828577E-4</v>
      </c>
      <c r="R98">
        <f t="shared" si="10"/>
        <v>1.2464766166375035E-4</v>
      </c>
      <c r="S98">
        <f t="shared" si="11"/>
        <v>4.0854942561681291E-8</v>
      </c>
    </row>
    <row r="99" spans="11:19" x14ac:dyDescent="0.2">
      <c r="K99">
        <v>-8.9</v>
      </c>
      <c r="L99">
        <f t="shared" si="7"/>
        <v>1.3129133037735187E-3</v>
      </c>
      <c r="N99">
        <v>-8.9</v>
      </c>
      <c r="O99">
        <f t="shared" si="8"/>
        <v>4.359578636538225E-4</v>
      </c>
      <c r="Q99">
        <f t="shared" si="9"/>
        <v>3.7138153805533201E-4</v>
      </c>
      <c r="R99">
        <f t="shared" si="10"/>
        <v>1.3836049146470457E-4</v>
      </c>
      <c r="S99">
        <f t="shared" si="11"/>
        <v>5.1384532126253619E-8</v>
      </c>
    </row>
    <row r="100" spans="11:19" x14ac:dyDescent="0.2">
      <c r="K100">
        <v>-8.8000000000000007</v>
      </c>
      <c r="L100">
        <f t="shared" si="7"/>
        <v>1.456510978799389E-3</v>
      </c>
      <c r="N100">
        <v>-8.8000000000000007</v>
      </c>
      <c r="O100">
        <f t="shared" si="8"/>
        <v>4.893456771970264E-4</v>
      </c>
      <c r="Q100">
        <f t="shared" si="9"/>
        <v>4.2034063146921866E-4</v>
      </c>
      <c r="R100">
        <f t="shared" si="10"/>
        <v>1.5340190514732239E-4</v>
      </c>
      <c r="S100">
        <f t="shared" si="11"/>
        <v>6.4481053678206682E-8</v>
      </c>
    </row>
    <row r="101" spans="11:19" x14ac:dyDescent="0.2">
      <c r="K101">
        <v>-8.6999999999999993</v>
      </c>
      <c r="L101">
        <f t="shared" si="7"/>
        <v>1.6139204455958716E-3</v>
      </c>
      <c r="N101">
        <v>-8.6999999999999993</v>
      </c>
      <c r="O101">
        <f t="shared" si="8"/>
        <v>5.4862758980209431E-4</v>
      </c>
      <c r="Q101">
        <f t="shared" si="9"/>
        <v>4.7523027401505711E-4</v>
      </c>
      <c r="R101">
        <f t="shared" si="10"/>
        <v>1.6987916108704404E-4</v>
      </c>
      <c r="S101">
        <f t="shared" si="11"/>
        <v>8.0731720272843965E-8</v>
      </c>
    </row>
    <row r="102" spans="11:19" x14ac:dyDescent="0.2">
      <c r="K102">
        <v>-8.6</v>
      </c>
      <c r="L102">
        <f t="shared" si="7"/>
        <v>1.7862454334045545E-3</v>
      </c>
      <c r="N102">
        <v>-8.6</v>
      </c>
      <c r="O102">
        <f t="shared" si="8"/>
        <v>6.143702522312831E-4</v>
      </c>
      <c r="Q102">
        <f t="shared" si="9"/>
        <v>5.3669672454755935E-4</v>
      </c>
      <c r="R102">
        <f t="shared" si="10"/>
        <v>1.8790578857815735E-4</v>
      </c>
      <c r="S102">
        <f t="shared" si="11"/>
        <v>1.0084842125342324E-7</v>
      </c>
    </row>
    <row r="103" spans="11:19" x14ac:dyDescent="0.2">
      <c r="K103">
        <v>-8.5</v>
      </c>
      <c r="L103">
        <f t="shared" si="7"/>
        <v>1.974652988957281E-3</v>
      </c>
      <c r="N103">
        <v>-8.5</v>
      </c>
      <c r="O103">
        <f t="shared" si="8"/>
        <v>6.8718451001007364E-4</v>
      </c>
      <c r="Q103">
        <f t="shared" si="9"/>
        <v>6.0544733587957161E-4</v>
      </c>
      <c r="R103">
        <f t="shared" si="10"/>
        <v>2.0760170097076642E-4</v>
      </c>
      <c r="S103">
        <f t="shared" si="11"/>
        <v>1.25691896776818E-7</v>
      </c>
    </row>
    <row r="104" spans="11:19" x14ac:dyDescent="0.2">
      <c r="K104">
        <v>-8.4</v>
      </c>
      <c r="L104">
        <f t="shared" si="7"/>
        <v>2.1803744772177394E-3</v>
      </c>
      <c r="N104">
        <v>-8.4</v>
      </c>
      <c r="O104">
        <f t="shared" si="8"/>
        <v>7.6772766575461393E-4</v>
      </c>
      <c r="Q104">
        <f t="shared" si="9"/>
        <v>6.8225520041234806E-4</v>
      </c>
      <c r="R104">
        <f t="shared" si="10"/>
        <v>2.2909328152597797E-4</v>
      </c>
      <c r="S104">
        <f t="shared" si="11"/>
        <v>1.5630008270062857E-7</v>
      </c>
    </row>
    <row r="105" spans="11:19" x14ac:dyDescent="0.2">
      <c r="K105">
        <v>-8.3000000000000007</v>
      </c>
      <c r="L105">
        <f t="shared" si="7"/>
        <v>2.4047062918603154E-3</v>
      </c>
      <c r="N105">
        <v>-8.3000000000000007</v>
      </c>
      <c r="O105">
        <f t="shared" si="8"/>
        <v>8.5670572293000474E-4</v>
      </c>
      <c r="Q105">
        <f t="shared" si="9"/>
        <v>7.679640200629089E-4</v>
      </c>
      <c r="R105">
        <f t="shared" si="10"/>
        <v>2.5251343846120072E-4</v>
      </c>
      <c r="S105">
        <f t="shared" si="11"/>
        <v>1.9392123532057167E-7</v>
      </c>
    </row>
    <row r="106" spans="11:19" x14ac:dyDescent="0.2">
      <c r="K106">
        <v>-8.1999999999999993</v>
      </c>
      <c r="L106">
        <f t="shared" si="7"/>
        <v>2.6490102396369507E-3</v>
      </c>
      <c r="N106">
        <v>-8.1999999999999993</v>
      </c>
      <c r="O106">
        <f t="shared" si="8"/>
        <v>9.5487559215430204E-4</v>
      </c>
      <c r="Q106">
        <f t="shared" si="9"/>
        <v>8.6349319673507572E-4</v>
      </c>
      <c r="R106">
        <f t="shared" si="10"/>
        <v>2.7800162555144349E-4</v>
      </c>
      <c r="S106">
        <f t="shared" si="11"/>
        <v>2.4005251234496342E-7</v>
      </c>
    </row>
    <row r="107" spans="11:19" x14ac:dyDescent="0.2">
      <c r="K107">
        <v>-8.1</v>
      </c>
      <c r="L107">
        <f t="shared" si="7"/>
        <v>2.9147135618386171E-3</v>
      </c>
      <c r="N107">
        <v>-8.1</v>
      </c>
      <c r="O107">
        <f t="shared" si="8"/>
        <v>1.0630472392636537E-3</v>
      </c>
      <c r="Q107">
        <f t="shared" si="9"/>
        <v>9.6984313750235766E-4</v>
      </c>
      <c r="R107">
        <f t="shared" si="10"/>
        <v>3.0570382457085479E-4</v>
      </c>
      <c r="S107">
        <f t="shared" si="11"/>
        <v>2.9648475636826813E-7</v>
      </c>
    </row>
    <row r="108" spans="11:19" x14ac:dyDescent="0.2">
      <c r="K108">
        <v>-8</v>
      </c>
      <c r="L108">
        <f t="shared" si="7"/>
        <v>3.203308555377731E-3</v>
      </c>
      <c r="N108">
        <v>-8</v>
      </c>
      <c r="O108">
        <f t="shared" si="8"/>
        <v>1.1820857524379982E-3</v>
      </c>
      <c r="Q108">
        <f t="shared" si="9"/>
        <v>1.0881007664007736E-3</v>
      </c>
      <c r="R108">
        <f t="shared" si="10"/>
        <v>3.3577248580551151E-4</v>
      </c>
      <c r="S108">
        <f t="shared" si="11"/>
        <v>3.6535429914126996E-7</v>
      </c>
    </row>
    <row r="109" spans="11:19" x14ac:dyDescent="0.2">
      <c r="K109">
        <v>-7.9</v>
      </c>
      <c r="L109">
        <f t="shared" si="7"/>
        <v>3.5163517556364141E-3</v>
      </c>
      <c r="N109">
        <v>-7.9</v>
      </c>
      <c r="O109">
        <f t="shared" si="8"/>
        <v>1.3129133037735187E-3</v>
      </c>
      <c r="Q109">
        <f t="shared" si="9"/>
        <v>1.2194452322683569E-3</v>
      </c>
      <c r="R109">
        <f t="shared" si="10"/>
        <v>3.6836642284650365E-4</v>
      </c>
      <c r="S109">
        <f t="shared" si="11"/>
        <v>4.4920267806791844E-7</v>
      </c>
    </row>
    <row r="110" spans="11:19" x14ac:dyDescent="0.2">
      <c r="K110">
        <v>-7.8</v>
      </c>
      <c r="L110">
        <f t="shared" si="7"/>
        <v>3.8554626431777281E-3</v>
      </c>
      <c r="N110">
        <v>-7.8</v>
      </c>
      <c r="O110">
        <f t="shared" si="8"/>
        <v>1.456510978799389E-3</v>
      </c>
      <c r="Q110">
        <f t="shared" si="9"/>
        <v>1.365153799418168E-3</v>
      </c>
      <c r="R110">
        <f t="shared" si="10"/>
        <v>4.0365065788596074E-4</v>
      </c>
      <c r="S110">
        <f t="shared" si="11"/>
        <v>5.5104522925066241E-7</v>
      </c>
    </row>
    <row r="111" spans="11:19" x14ac:dyDescent="0.2">
      <c r="K111">
        <v>-7.7</v>
      </c>
      <c r="L111">
        <f t="shared" si="7"/>
        <v>4.2223218367368996E-3</v>
      </c>
      <c r="N111">
        <v>-7.7</v>
      </c>
      <c r="O111">
        <f t="shared" si="8"/>
        <v>1.6139204455958716E-3</v>
      </c>
      <c r="Q111">
        <f t="shared" si="9"/>
        <v>1.5266079050975663E-3</v>
      </c>
      <c r="R111">
        <f t="shared" si="10"/>
        <v>4.4179621379024977E-4</v>
      </c>
      <c r="S111">
        <f t="shared" si="11"/>
        <v>6.7444959241436975E-7</v>
      </c>
    </row>
    <row r="112" spans="11:19" x14ac:dyDescent="0.2">
      <c r="K112">
        <v>-7.6</v>
      </c>
      <c r="L112">
        <f t="shared" si="7"/>
        <v>4.6186687356304058E-3</v>
      </c>
      <c r="N112">
        <v>-7.6</v>
      </c>
      <c r="O112">
        <f t="shared" si="8"/>
        <v>1.7862454334045545E-3</v>
      </c>
      <c r="Q112">
        <f t="shared" si="9"/>
        <v>1.7052993646759853E-3</v>
      </c>
      <c r="R112">
        <f t="shared" si="10"/>
        <v>4.82979849317949E-4</v>
      </c>
      <c r="S112">
        <f t="shared" si="11"/>
        <v>8.2362523019320152E-7</v>
      </c>
    </row>
    <row r="113" spans="11:19" x14ac:dyDescent="0.2">
      <c r="K113">
        <v>-7.5</v>
      </c>
      <c r="L113">
        <f t="shared" si="7"/>
        <v>5.0462985758736442E-3</v>
      </c>
      <c r="N113">
        <v>-7.5</v>
      </c>
      <c r="O113">
        <f t="shared" si="8"/>
        <v>1.974652988957281E-3</v>
      </c>
      <c r="Q113">
        <f t="shared" si="9"/>
        <v>1.9028367023267532E-3</v>
      </c>
      <c r="R113">
        <f t="shared" si="10"/>
        <v>5.2738373398866518E-4</v>
      </c>
      <c r="S113">
        <f t="shared" si="11"/>
        <v>1.0035251252437612E-6</v>
      </c>
    </row>
    <row r="114" spans="11:19" x14ac:dyDescent="0.2">
      <c r="K114">
        <v>-7.4</v>
      </c>
      <c r="L114">
        <f t="shared" si="7"/>
        <v>5.5070588659126615E-3</v>
      </c>
      <c r="N114">
        <v>-7.4</v>
      </c>
      <c r="O114">
        <f t="shared" si="8"/>
        <v>2.1803744772177394E-3</v>
      </c>
      <c r="Q114">
        <f t="shared" si="9"/>
        <v>2.1209515816384829E-3</v>
      </c>
      <c r="R114">
        <f t="shared" si="10"/>
        <v>5.7519505929383864E-4</v>
      </c>
      <c r="S114">
        <f t="shared" si="11"/>
        <v>1.2199608707599079E-6</v>
      </c>
    </row>
    <row r="115" spans="11:19" x14ac:dyDescent="0.2">
      <c r="K115">
        <v>-7.3</v>
      </c>
      <c r="L115">
        <f t="shared" si="7"/>
        <v>6.0028451699774806E-3</v>
      </c>
      <c r="N115">
        <v>-7.3</v>
      </c>
      <c r="O115">
        <f t="shared" si="8"/>
        <v>2.4047062918603154E-3</v>
      </c>
      <c r="Q115">
        <f t="shared" si="9"/>
        <v>2.3615053071248597E-3</v>
      </c>
      <c r="R115">
        <f t="shared" si="10"/>
        <v>6.2660558317703414E-4</v>
      </c>
      <c r="S115">
        <f t="shared" si="11"/>
        <v>1.4797324101466337E-6</v>
      </c>
    </row>
    <row r="116" spans="11:19" x14ac:dyDescent="0.2">
      <c r="K116">
        <v>-7.2</v>
      </c>
      <c r="L116">
        <f t="shared" si="7"/>
        <v>6.5355962096777459E-3</v>
      </c>
      <c r="N116">
        <v>-7.2</v>
      </c>
      <c r="O116">
        <f t="shared" si="8"/>
        <v>2.6490102396369507E-3</v>
      </c>
      <c r="Q116">
        <f t="shared" si="9"/>
        <v>2.6264953640177616E-3</v>
      </c>
      <c r="R116">
        <f t="shared" si="10"/>
        <v>6.8181110499813263E-4</v>
      </c>
      <c r="S116">
        <f t="shared" si="11"/>
        <v>1.7907737064134226E-6</v>
      </c>
    </row>
    <row r="117" spans="11:19" x14ac:dyDescent="0.2">
      <c r="K117">
        <v>-7.1</v>
      </c>
      <c r="L117">
        <f t="shared" si="7"/>
        <v>7.1072882576038469E-3</v>
      </c>
      <c r="N117">
        <v>-7.1</v>
      </c>
      <c r="O117">
        <f t="shared" si="8"/>
        <v>2.9147135618386171E-3</v>
      </c>
      <c r="Q117">
        <f t="shared" si="9"/>
        <v>2.9180619600502351E-3</v>
      </c>
      <c r="R117">
        <f t="shared" si="10"/>
        <v>7.4101086853742022E-4</v>
      </c>
      <c r="S117">
        <f t="shared" si="11"/>
        <v>2.1623156274628316E-6</v>
      </c>
    </row>
    <row r="118" spans="11:19" x14ac:dyDescent="0.2">
      <c r="K118">
        <v>-7</v>
      </c>
      <c r="L118">
        <f t="shared" si="7"/>
        <v>7.7199288003825858E-3</v>
      </c>
      <c r="N118">
        <v>-7</v>
      </c>
      <c r="O118">
        <f t="shared" si="8"/>
        <v>3.203308555377731E-3</v>
      </c>
      <c r="Q118">
        <f t="shared" si="9"/>
        <v>3.2384945291899564E-3</v>
      </c>
      <c r="R118">
        <f t="shared" si="10"/>
        <v>8.0440689099219205E-4</v>
      </c>
      <c r="S118">
        <f t="shared" si="11"/>
        <v>2.6050673157209156E-6</v>
      </c>
    </row>
    <row r="119" spans="11:19" x14ac:dyDescent="0.2">
      <c r="K119">
        <v>-6.9</v>
      </c>
      <c r="L119">
        <f t="shared" si="7"/>
        <v>8.375549452874843E-3</v>
      </c>
      <c r="N119">
        <v>-6.9</v>
      </c>
      <c r="O119">
        <f t="shared" si="8"/>
        <v>3.5163517556364141E-3</v>
      </c>
      <c r="Q119">
        <f t="shared" si="9"/>
        <v>3.5902381534994765E-3</v>
      </c>
      <c r="R119">
        <f t="shared" si="10"/>
        <v>8.722032163690184E-4</v>
      </c>
      <c r="S119">
        <f t="shared" si="11"/>
        <v>3.1314172650130092E-6</v>
      </c>
    </row>
    <row r="120" spans="11:19" x14ac:dyDescent="0.2">
      <c r="K120">
        <v>-6.8</v>
      </c>
      <c r="L120">
        <f t="shared" si="7"/>
        <v>9.0761981099954127E-3</v>
      </c>
      <c r="N120">
        <v>-6.8</v>
      </c>
      <c r="O120">
        <f t="shared" si="8"/>
        <v>3.8554626431777281E-3</v>
      </c>
      <c r="Q120">
        <f t="shared" si="9"/>
        <v>3.9758998555109587E-3</v>
      </c>
      <c r="R120">
        <f t="shared" si="10"/>
        <v>9.446050921828944E-4</v>
      </c>
      <c r="S120">
        <f t="shared" si="11"/>
        <v>3.7556552495248856E-6</v>
      </c>
    </row>
    <row r="121" spans="11:19" x14ac:dyDescent="0.2">
      <c r="K121">
        <v>-6.7</v>
      </c>
      <c r="L121">
        <f t="shared" si="7"/>
        <v>9.8239303279794455E-3</v>
      </c>
      <c r="N121">
        <v>-6.7</v>
      </c>
      <c r="O121">
        <f t="shared" si="8"/>
        <v>4.2223218367368996E-3</v>
      </c>
      <c r="Q121">
        <f t="shared" si="9"/>
        <v>4.3982547097463597E-3</v>
      </c>
      <c r="R121">
        <f t="shared" si="10"/>
        <v>1.0218180689352246E-3</v>
      </c>
      <c r="S121">
        <f t="shared" si="11"/>
        <v>4.4942161341982815E-6</v>
      </c>
    </row>
    <row r="122" spans="11:19" x14ac:dyDescent="0.2">
      <c r="K122">
        <v>-6.6</v>
      </c>
      <c r="L122">
        <f t="shared" si="7"/>
        <v>1.0620799932804124E-2</v>
      </c>
      <c r="N122">
        <v>-6.6</v>
      </c>
      <c r="O122">
        <f t="shared" si="8"/>
        <v>4.6186687356304058E-3</v>
      </c>
      <c r="Q122">
        <f t="shared" si="9"/>
        <v>4.8602517183297675E-3</v>
      </c>
      <c r="R122">
        <f t="shared" si="10"/>
        <v>1.1040470224575969E-3</v>
      </c>
      <c r="S122">
        <f t="shared" si="11"/>
        <v>5.3659464380163984E-6</v>
      </c>
    </row>
    <row r="123" spans="11:19" x14ac:dyDescent="0.2">
      <c r="K123">
        <v>-6.5</v>
      </c>
      <c r="L123">
        <f t="shared" si="7"/>
        <v>1.1468848859879734E-2</v>
      </c>
      <c r="N123">
        <v>-6.5</v>
      </c>
      <c r="O123">
        <f t="shared" si="8"/>
        <v>5.0462985758736442E-3</v>
      </c>
      <c r="Q123">
        <f t="shared" si="9"/>
        <v>5.3650193920692915E-3</v>
      </c>
      <c r="R123">
        <f t="shared" si="10"/>
        <v>1.1914950998736708E-3</v>
      </c>
      <c r="S123">
        <f t="shared" si="11"/>
        <v>6.392394316377781E-6</v>
      </c>
    </row>
    <row r="124" spans="11:19" x14ac:dyDescent="0.2">
      <c r="K124">
        <v>-6.4</v>
      </c>
      <c r="L124">
        <f t="shared" si="7"/>
        <v>1.2370096236025785E-2</v>
      </c>
      <c r="N124">
        <v>-6.4</v>
      </c>
      <c r="O124">
        <f t="shared" si="8"/>
        <v>5.5070588659126615E-3</v>
      </c>
      <c r="Q124">
        <f t="shared" si="9"/>
        <v>5.9158709749790126E-3</v>
      </c>
      <c r="R124">
        <f t="shared" si="10"/>
        <v>1.2843625906455748E-3</v>
      </c>
      <c r="S124">
        <f t="shared" si="11"/>
        <v>7.5981233713490075E-6</v>
      </c>
    </row>
    <row r="125" spans="11:19" x14ac:dyDescent="0.2">
      <c r="K125">
        <v>-6.3</v>
      </c>
      <c r="L125">
        <f t="shared" si="7"/>
        <v>1.3326526722109443E-2</v>
      </c>
      <c r="N125">
        <v>-6.3</v>
      </c>
      <c r="O125">
        <f t="shared" si="8"/>
        <v>6.0028451699774806E-3</v>
      </c>
      <c r="Q125">
        <f t="shared" si="9"/>
        <v>6.5163092470136713E-3</v>
      </c>
      <c r="R125">
        <f t="shared" si="10"/>
        <v>1.3828457249276151E-3</v>
      </c>
      <c r="S125">
        <f t="shared" si="11"/>
        <v>9.011050384539142E-6</v>
      </c>
    </row>
    <row r="126" spans="11:19" x14ac:dyDescent="0.2">
      <c r="K126">
        <v>-6.2</v>
      </c>
      <c r="L126">
        <f t="shared" si="7"/>
        <v>1.4340078142502991E-2</v>
      </c>
      <c r="N126">
        <v>-6.2</v>
      </c>
      <c r="O126">
        <f t="shared" si="8"/>
        <v>6.5355962096777459E-3</v>
      </c>
      <c r="Q126">
        <f t="shared" si="9"/>
        <v>7.170030836853805E-3</v>
      </c>
      <c r="R126">
        <f t="shared" si="10"/>
        <v>1.4871354022482873E-3</v>
      </c>
      <c r="S126">
        <f t="shared" si="11"/>
        <v>1.0662806692697207E-5</v>
      </c>
    </row>
    <row r="127" spans="11:19" x14ac:dyDescent="0.2">
      <c r="K127">
        <v>-6.1</v>
      </c>
      <c r="L127">
        <f t="shared" si="7"/>
        <v>1.5412628435662913E-2</v>
      </c>
      <c r="N127">
        <v>-6.1</v>
      </c>
      <c r="O127">
        <f t="shared" si="8"/>
        <v>7.1072882576038469E-3</v>
      </c>
      <c r="Q127">
        <f t="shared" si="9"/>
        <v>7.8809299739570141E-3</v>
      </c>
      <c r="R127">
        <f t="shared" si="10"/>
        <v>1.5974158543699928E-3</v>
      </c>
      <c r="S127">
        <f t="shared" si="11"/>
        <v>1.2589122487578629E-5</v>
      </c>
    </row>
    <row r="128" spans="11:19" x14ac:dyDescent="0.2">
      <c r="K128">
        <v>-6</v>
      </c>
      <c r="L128">
        <f t="shared" si="7"/>
        <v>1.6545981968583801E-2</v>
      </c>
      <c r="N128">
        <v>-6</v>
      </c>
      <c r="O128">
        <f t="shared" si="8"/>
        <v>7.7199288003825858E-3</v>
      </c>
      <c r="Q128">
        <f t="shared" si="9"/>
        <v>8.653101606838666E-3</v>
      </c>
      <c r="R128">
        <f t="shared" si="10"/>
        <v>1.7138632470357594E-3</v>
      </c>
      <c r="S128">
        <f t="shared" si="11"/>
        <v>1.4830232816826863E-5</v>
      </c>
    </row>
    <row r="129" spans="11:19" x14ac:dyDescent="0.2">
      <c r="K129">
        <v>-5.9</v>
      </c>
      <c r="L129">
        <f t="shared" si="7"/>
        <v>1.7741855266569552E-2</v>
      </c>
      <c r="N129">
        <v>-5.9</v>
      </c>
      <c r="O129">
        <f t="shared" si="8"/>
        <v>8.375549452874843E-3</v>
      </c>
      <c r="Q129">
        <f t="shared" si="9"/>
        <v>9.4908438127160981E-3</v>
      </c>
      <c r="R129">
        <f t="shared" si="10"/>
        <v>1.8366442261876156E-3</v>
      </c>
      <c r="S129">
        <f t="shared" si="11"/>
        <v>1.7431303490273476E-5</v>
      </c>
    </row>
    <row r="130" spans="11:19" x14ac:dyDescent="0.2">
      <c r="K130">
        <v>-5.8</v>
      </c>
      <c r="L130">
        <f t="shared" si="7"/>
        <v>1.9001862218612397E-2</v>
      </c>
      <c r="N130">
        <v>-5.8</v>
      </c>
      <c r="O130">
        <f t="shared" si="8"/>
        <v>9.0761981099954127E-3</v>
      </c>
      <c r="Q130">
        <f t="shared" si="9"/>
        <v>1.039865942230094E-2</v>
      </c>
      <c r="R130">
        <f t="shared" si="10"/>
        <v>1.9659144151324311E-3</v>
      </c>
      <c r="S130">
        <f t="shared" si="11"/>
        <v>2.0442874456354097E-5</v>
      </c>
    </row>
    <row r="131" spans="11:19" x14ac:dyDescent="0.2">
      <c r="K131">
        <v>-5.7</v>
      </c>
      <c r="L131">
        <f t="shared" si="7"/>
        <v>2.0327498827595207E-2</v>
      </c>
      <c r="N131">
        <v>-5.7</v>
      </c>
      <c r="O131">
        <f t="shared" si="8"/>
        <v>9.8239303279794455E-3</v>
      </c>
      <c r="Q131">
        <f t="shared" si="9"/>
        <v>1.1381256782708798E-2</v>
      </c>
      <c r="R131">
        <f t="shared" si="10"/>
        <v>2.1018168700221683E-3</v>
      </c>
      <c r="S131">
        <f t="shared" si="11"/>
        <v>2.3921317507951578E-5</v>
      </c>
    </row>
    <row r="132" spans="11:19" x14ac:dyDescent="0.2">
      <c r="K132">
        <v>-5.6</v>
      </c>
      <c r="L132">
        <f t="shared" si="7"/>
        <v>2.1720127583440701E-2</v>
      </c>
      <c r="N132">
        <v>-5.6</v>
      </c>
      <c r="O132">
        <f t="shared" si="8"/>
        <v>1.0620799932804124E-2</v>
      </c>
      <c r="Q132">
        <f t="shared" si="9"/>
        <v>1.2443549581228418E-2</v>
      </c>
      <c r="R132">
        <f t="shared" si="10"/>
        <v>2.2444805019021692E-3</v>
      </c>
      <c r="S132">
        <f t="shared" si="11"/>
        <v>2.7929304409520086E-5</v>
      </c>
    </row>
    <row r="133" spans="11:19" x14ac:dyDescent="0.2">
      <c r="K133">
        <v>-5.5</v>
      </c>
      <c r="L133">
        <f t="shared" si="7"/>
        <v>2.3180961546124881E-2</v>
      </c>
      <c r="N133">
        <v>-5.5</v>
      </c>
      <c r="O133">
        <f t="shared" si="8"/>
        <v>1.1468848859879734E-2</v>
      </c>
      <c r="Q133">
        <f t="shared" si="9"/>
        <v>1.3590655653106153E-2</v>
      </c>
      <c r="R133">
        <f t="shared" si="10"/>
        <v>2.3940184744504142E-3</v>
      </c>
      <c r="S133">
        <f t="shared" si="11"/>
        <v>3.2536280713430089E-5</v>
      </c>
    </row>
    <row r="134" spans="11:19" x14ac:dyDescent="0.2">
      <c r="K134">
        <v>-5.4</v>
      </c>
      <c r="L134">
        <f t="shared" ref="L134:L197" si="12">(1/($L$3*SQRT(2*3.14159))*EXP((-(($K134-$L$2)^2))/(2*$L$3^2)))</f>
        <v>2.4711048234047212E-2</v>
      </c>
      <c r="N134">
        <v>-5.4</v>
      </c>
      <c r="O134">
        <f t="shared" ref="O134:O197" si="13">(1/($O$3*SQRT(2*3.14159))*EXP((-(($N134-$O$2)^2))/(2*$O$3^2)))</f>
        <v>1.2370096236025785E-2</v>
      </c>
      <c r="Q134">
        <f t="shared" ref="Q134:Q197" si="14">(NORMDIST((N134+N135)/2,$O$2,$O$3,TRUE))</f>
        <v>1.4827894697605072E-2</v>
      </c>
      <c r="R134">
        <f t="shared" ref="R134:R197" si="15">((NORMDIST(K135,$L$2,$L$3,TRUE)))-((NORMDIST(K134,$L$2,$L$3,TRUE)))</f>
        <v>2.5505265873721206E-3</v>
      </c>
      <c r="S134">
        <f t="shared" ref="S134:S197" si="16">Q134*R134</f>
        <v>3.7818939660995826E-5</v>
      </c>
    </row>
    <row r="135" spans="11:19" x14ac:dyDescent="0.2">
      <c r="K135">
        <v>-5.3</v>
      </c>
      <c r="L135">
        <f t="shared" si="12"/>
        <v>2.6311253421497299E-2</v>
      </c>
      <c r="N135">
        <v>-5.3</v>
      </c>
      <c r="O135">
        <f t="shared" si="13"/>
        <v>1.3326526722109443E-2</v>
      </c>
      <c r="Q135">
        <f t="shared" si="14"/>
        <v>1.6160784828437046E-2</v>
      </c>
      <c r="R135">
        <f t="shared" si="15"/>
        <v>2.7140816562186282E-3</v>
      </c>
      <c r="S135">
        <f t="shared" si="16"/>
        <v>4.3861689652957293E-5</v>
      </c>
    </row>
    <row r="136" spans="11:19" x14ac:dyDescent="0.2">
      <c r="K136">
        <v>-5.2</v>
      </c>
      <c r="L136">
        <f t="shared" si="12"/>
        <v>2.7982244956765486E-2</v>
      </c>
      <c r="N136">
        <v>-5.2</v>
      </c>
      <c r="O136">
        <f t="shared" si="13"/>
        <v>1.4340078142502991E-2</v>
      </c>
      <c r="Q136">
        <f t="shared" si="14"/>
        <v>1.7595037887284184E-2</v>
      </c>
      <c r="R136">
        <f t="shared" si="15"/>
        <v>2.8847399001529911E-3</v>
      </c>
      <c r="S136">
        <f t="shared" si="16"/>
        <v>5.0757107838152276E-5</v>
      </c>
    </row>
    <row r="137" spans="11:19" x14ac:dyDescent="0.2">
      <c r="K137">
        <v>-5.0999999999999996</v>
      </c>
      <c r="L137">
        <f t="shared" si="12"/>
        <v>2.9724476719697291E-2</v>
      </c>
      <c r="N137">
        <v>-5.0999999999999996</v>
      </c>
      <c r="O137">
        <f t="shared" si="13"/>
        <v>1.5412628435662913E-2</v>
      </c>
      <c r="Q137">
        <f t="shared" si="14"/>
        <v>1.9136553452556701E-2</v>
      </c>
      <c r="R137">
        <f t="shared" si="15"/>
        <v>3.0625353498765079E-3</v>
      </c>
      <c r="S137">
        <f t="shared" si="16"/>
        <v>5.8606371423256234E-5</v>
      </c>
    </row>
    <row r="138" spans="11:19" x14ac:dyDescent="0.2">
      <c r="K138">
        <v>-5</v>
      </c>
      <c r="L138">
        <f t="shared" si="12"/>
        <v>3.1538172844072968E-2</v>
      </c>
      <c r="N138">
        <v>-5</v>
      </c>
      <c r="O138">
        <f t="shared" si="13"/>
        <v>1.6545981968583801E-2</v>
      </c>
      <c r="Q138">
        <f t="shared" si="14"/>
        <v>2.0791411479810996E-2</v>
      </c>
      <c r="R138">
        <f t="shared" si="15"/>
        <v>3.2474782885532349E-3</v>
      </c>
      <c r="S138">
        <f t="shared" si="16"/>
        <v>6.7519657369062696E-5</v>
      </c>
    </row>
    <row r="139" spans="11:19" x14ac:dyDescent="0.2">
      <c r="K139">
        <v>-4.9000000000000004</v>
      </c>
      <c r="L139">
        <f t="shared" si="12"/>
        <v>3.3423312335989629E-2</v>
      </c>
      <c r="N139">
        <v>-4.9000000000000004</v>
      </c>
      <c r="O139">
        <f t="shared" si="13"/>
        <v>1.7741855266569552E-2</v>
      </c>
      <c r="Q139">
        <f t="shared" si="14"/>
        <v>2.2565863515396745E-2</v>
      </c>
      <c r="R139">
        <f t="shared" si="15"/>
        <v>3.4395537391002998E-3</v>
      </c>
      <c r="S139">
        <f t="shared" si="16"/>
        <v>7.7616500230409907E-5</v>
      </c>
    </row>
    <row r="140" spans="11:19" x14ac:dyDescent="0.2">
      <c r="K140">
        <v>-4.8</v>
      </c>
      <c r="L140">
        <f t="shared" si="12"/>
        <v>3.5379614224318685E-2</v>
      </c>
      <c r="N140">
        <v>-4.8</v>
      </c>
      <c r="O140">
        <f t="shared" si="13"/>
        <v>1.9001862218612397E-2</v>
      </c>
      <c r="Q140">
        <f t="shared" si="14"/>
        <v>2.44663224309307E-2</v>
      </c>
      <c r="R140">
        <f t="shared" si="15"/>
        <v>3.6387200116562712E-3</v>
      </c>
      <c r="S140">
        <f t="shared" si="16"/>
        <v>8.902609704106225E-5</v>
      </c>
    </row>
    <row r="141" spans="11:19" x14ac:dyDescent="0.2">
      <c r="K141">
        <v>-4.7</v>
      </c>
      <c r="L141">
        <f t="shared" si="12"/>
        <v>3.7406523383198491E-2</v>
      </c>
      <c r="N141">
        <v>-4.7</v>
      </c>
      <c r="O141">
        <f t="shared" si="13"/>
        <v>2.0327498827595207E-2</v>
      </c>
      <c r="Q141">
        <f t="shared" si="14"/>
        <v>2.6499350633117369E-2</v>
      </c>
      <c r="R141">
        <f t="shared" si="15"/>
        <v>3.8449073253722307E-3</v>
      </c>
      <c r="S141">
        <f t="shared" si="16"/>
        <v>1.0188754736688024E-4</v>
      </c>
    </row>
    <row r="142" spans="11:19" x14ac:dyDescent="0.2">
      <c r="K142">
        <v>-4.5999999999999996</v>
      </c>
      <c r="L142">
        <f t="shared" si="12"/>
        <v>3.9503197169295172E-2</v>
      </c>
      <c r="N142">
        <v>-4.5999999999999996</v>
      </c>
      <c r="O142">
        <f t="shared" si="13"/>
        <v>2.1720127583440701E-2</v>
      </c>
      <c r="Q142">
        <f t="shared" si="14"/>
        <v>2.8671646711246956E-2</v>
      </c>
      <c r="R142">
        <f t="shared" si="15"/>
        <v>4.0580165188850853E-3</v>
      </c>
      <c r="S142">
        <f t="shared" si="16"/>
        <v>1.1635001597787737E-4</v>
      </c>
    </row>
    <row r="143" spans="11:19" x14ac:dyDescent="0.2">
      <c r="K143">
        <v>-4.5</v>
      </c>
      <c r="L143">
        <f t="shared" si="12"/>
        <v>4.166849301812639E-2</v>
      </c>
      <c r="N143">
        <v>-4.5</v>
      </c>
      <c r="O143">
        <f t="shared" si="13"/>
        <v>2.3180961546124881E-2</v>
      </c>
      <c r="Q143">
        <f t="shared" si="14"/>
        <v>3.0990030493393626E-2</v>
      </c>
      <c r="R143">
        <f t="shared" si="15"/>
        <v>4.2779178639299129E-3</v>
      </c>
      <c r="S143">
        <f t="shared" si="16"/>
        <v>1.3257280505142132E-4</v>
      </c>
    </row>
    <row r="144" spans="11:19" x14ac:dyDescent="0.2">
      <c r="K144">
        <v>-4.4000000000000004</v>
      </c>
      <c r="L144">
        <f t="shared" si="12"/>
        <v>4.3900957144006249E-2</v>
      </c>
      <c r="N144">
        <v>-4.4000000000000004</v>
      </c>
      <c r="O144">
        <f t="shared" si="13"/>
        <v>2.4711048234047212E-2</v>
      </c>
      <c r="Q144">
        <f t="shared" si="14"/>
        <v>3.3461426491883856E-2</v>
      </c>
      <c r="R144">
        <f t="shared" si="15"/>
        <v>4.5044499965011392E-3</v>
      </c>
      <c r="S144">
        <f t="shared" si="16"/>
        <v>1.5072532244428936E-4</v>
      </c>
    </row>
    <row r="145" spans="11:19" x14ac:dyDescent="0.2">
      <c r="K145">
        <v>-4.3</v>
      </c>
      <c r="L145">
        <f t="shared" si="12"/>
        <v>4.619881448705411E-2</v>
      </c>
      <c r="N145">
        <v>-4.3</v>
      </c>
      <c r="O145">
        <f t="shared" si="13"/>
        <v>2.6311253421497299E-2</v>
      </c>
      <c r="Q145">
        <f t="shared" si="14"/>
        <v>3.6092845728976843E-2</v>
      </c>
      <c r="R145">
        <f t="shared" si="15"/>
        <v>4.7374189797912136E-3</v>
      </c>
      <c r="S145">
        <f t="shared" si="16"/>
        <v>1.7098693239113113E-4</v>
      </c>
    </row>
    <row r="146" spans="11:19" x14ac:dyDescent="0.2">
      <c r="K146">
        <v>-4.2</v>
      </c>
      <c r="L146">
        <f t="shared" si="12"/>
        <v>4.8559960048152759E-2</v>
      </c>
      <c r="N146">
        <v>-4.2</v>
      </c>
      <c r="O146">
        <f t="shared" si="13"/>
        <v>2.7982244956765486E-2</v>
      </c>
      <c r="Q146">
        <f t="shared" si="14"/>
        <v>3.889136594485209E-2</v>
      </c>
      <c r="R146">
        <f t="shared" si="15"/>
        <v>4.9765975128072543E-3</v>
      </c>
      <c r="S146">
        <f t="shared" si="16"/>
        <v>1.9354667503082766E-4</v>
      </c>
    </row>
    <row r="147" spans="11:19" x14ac:dyDescent="0.2">
      <c r="K147">
        <v>-4.0999999999999996</v>
      </c>
      <c r="L147">
        <f t="shared" si="12"/>
        <v>5.0981951748687478E-2</v>
      </c>
      <c r="N147">
        <v>-4.0999999999999996</v>
      </c>
      <c r="O147">
        <f t="shared" si="13"/>
        <v>2.9724476719697291E-2</v>
      </c>
      <c r="Q147">
        <f t="shared" si="14"/>
        <v>4.1864110201875755E-2</v>
      </c>
      <c r="R147">
        <f t="shared" si="15"/>
        <v>5.2217242980798079E-3</v>
      </c>
      <c r="S147">
        <f t="shared" si="16"/>
        <v>2.1860284145862541E-4</v>
      </c>
    </row>
    <row r="148" spans="11:19" x14ac:dyDescent="0.2">
      <c r="K148">
        <v>-4</v>
      </c>
      <c r="L148">
        <f t="shared" si="12"/>
        <v>5.3462004946311023E-2</v>
      </c>
      <c r="N148">
        <v>-4</v>
      </c>
      <c r="O148">
        <f t="shared" si="13"/>
        <v>3.1538172844072968E-2</v>
      </c>
      <c r="Q148">
        <f t="shared" si="14"/>
        <v>4.5018223911652236E-2</v>
      </c>
      <c r="R148">
        <f t="shared" si="15"/>
        <v>5.472503581245583E-3</v>
      </c>
      <c r="S148">
        <f t="shared" si="16"/>
        <v>2.4636239157783241E-4</v>
      </c>
    </row>
    <row r="149" spans="11:19" x14ac:dyDescent="0.2">
      <c r="K149">
        <v>-3.9</v>
      </c>
      <c r="L149">
        <f t="shared" si="12"/>
        <v>5.5996988730840323E-2</v>
      </c>
      <c r="N149">
        <v>-3.9</v>
      </c>
      <c r="O149">
        <f t="shared" si="13"/>
        <v>3.3423312335989629E-2</v>
      </c>
      <c r="Q149">
        <f t="shared" si="14"/>
        <v>4.8360850324482112E-2</v>
      </c>
      <c r="R149">
        <f t="shared" si="15"/>
        <v>5.7286048744931706E-3</v>
      </c>
      <c r="S149">
        <f t="shared" si="16"/>
        <v>2.7704020290346285E-4</v>
      </c>
    </row>
    <row r="150" spans="11:19" x14ac:dyDescent="0.2">
      <c r="K150">
        <v>-3.8</v>
      </c>
      <c r="L150">
        <f t="shared" si="12"/>
        <v>5.8583424115693797E-2</v>
      </c>
      <c r="N150">
        <v>-3.8</v>
      </c>
      <c r="O150">
        <f t="shared" si="13"/>
        <v>3.5379614224318685E-2</v>
      </c>
      <c r="Q150">
        <f t="shared" si="14"/>
        <v>5.1899104534449854E-2</v>
      </c>
      <c r="R150">
        <f t="shared" si="15"/>
        <v>5.9896628749125103E-3</v>
      </c>
      <c r="S150">
        <f t="shared" si="16"/>
        <v>3.108581396711978E-4</v>
      </c>
    </row>
    <row r="151" spans="11:19" x14ac:dyDescent="0.2">
      <c r="K151">
        <v>-3.7</v>
      </c>
      <c r="L151">
        <f t="shared" si="12"/>
        <v>6.1217484230041266E-2</v>
      </c>
      <c r="N151">
        <v>-3.7</v>
      </c>
      <c r="O151">
        <f t="shared" si="13"/>
        <v>3.7406523383198491E-2</v>
      </c>
      <c r="Q151">
        <f t="shared" si="14"/>
        <v>5.5640046067356605E-2</v>
      </c>
      <c r="R151">
        <f t="shared" si="15"/>
        <v>6.2552775876913158E-3</v>
      </c>
      <c r="S151">
        <f t="shared" si="16"/>
        <v>3.4804393314324808E-4</v>
      </c>
    </row>
    <row r="152" spans="11:19" x14ac:dyDescent="0.2">
      <c r="K152">
        <v>-3.6</v>
      </c>
      <c r="L152">
        <f t="shared" si="12"/>
        <v>6.3894996605094109E-2</v>
      </c>
      <c r="N152">
        <v>-3.6</v>
      </c>
      <c r="O152">
        <f t="shared" si="13"/>
        <v>3.9503197169295172E-2</v>
      </c>
      <c r="Q152">
        <f t="shared" si="14"/>
        <v>5.9590650132981045E-2</v>
      </c>
      <c r="R152">
        <f t="shared" si="15"/>
        <v>6.5250146628520467E-3</v>
      </c>
      <c r="S152">
        <f t="shared" si="16"/>
        <v>3.8882986588658757E-4</v>
      </c>
    </row>
    <row r="153" spans="11:19" x14ac:dyDescent="0.2">
      <c r="K153">
        <v>-3.5</v>
      </c>
      <c r="L153">
        <f t="shared" si="12"/>
        <v>6.6611447634767312E-2</v>
      </c>
      <c r="N153">
        <v>-3.5</v>
      </c>
      <c r="O153">
        <f t="shared" si="13"/>
        <v>4.166849301812639E-2</v>
      </c>
      <c r="Q153">
        <f t="shared" si="14"/>
        <v>6.375777763757573E-2</v>
      </c>
      <c r="R153">
        <f t="shared" si="15"/>
        <v>6.7984059528372609E-3</v>
      </c>
      <c r="S153">
        <f t="shared" si="16"/>
        <v>4.3345125503096922E-4</v>
      </c>
    </row>
    <row r="154" spans="11:19" x14ac:dyDescent="0.2">
      <c r="K154">
        <v>-3.4</v>
      </c>
      <c r="L154">
        <f t="shared" si="12"/>
        <v>6.9361989276371494E-2</v>
      </c>
      <c r="N154">
        <v>-3.4</v>
      </c>
      <c r="O154">
        <f t="shared" si="13"/>
        <v>4.3900957144006249E-2</v>
      </c>
      <c r="Q154">
        <f t="shared" si="14"/>
        <v>6.8148144066957211E-2</v>
      </c>
      <c r="R154">
        <f t="shared" si="15"/>
        <v>7.0749502967234618E-3</v>
      </c>
      <c r="S154">
        <f t="shared" si="16"/>
        <v>4.8214473208767217E-4</v>
      </c>
    </row>
    <row r="155" spans="11:19" x14ac:dyDescent="0.2">
      <c r="K155">
        <v>-3.3</v>
      </c>
      <c r="L155">
        <f t="shared" si="12"/>
        <v>7.2141448041135023E-2</v>
      </c>
      <c r="N155">
        <v>-3.3</v>
      </c>
      <c r="O155">
        <f t="shared" si="13"/>
        <v>4.619881448705411E-2</v>
      </c>
      <c r="Q155">
        <f t="shared" si="14"/>
        <v>7.2768287364883999E-2</v>
      </c>
      <c r="R155">
        <f t="shared" si="15"/>
        <v>7.354114535204348E-3</v>
      </c>
      <c r="S155">
        <f t="shared" si="16"/>
        <v>5.3514631981202031E-4</v>
      </c>
    </row>
    <row r="156" spans="11:19" x14ac:dyDescent="0.2">
      <c r="K156">
        <v>-3.2</v>
      </c>
      <c r="L156">
        <f t="shared" si="12"/>
        <v>7.4944336307330134E-2</v>
      </c>
      <c r="N156">
        <v>-3.2</v>
      </c>
      <c r="O156">
        <f t="shared" si="13"/>
        <v>4.8559960048152759E-2</v>
      </c>
      <c r="Q156">
        <f t="shared" si="14"/>
        <v>7.7624534945501936E-2</v>
      </c>
      <c r="R156">
        <f t="shared" si="15"/>
        <v>7.6353347587233278E-3</v>
      </c>
      <c r="S156">
        <f t="shared" si="16"/>
        <v>5.9268930979912459E-4</v>
      </c>
    </row>
    <row r="157" spans="11:19" x14ac:dyDescent="0.2">
      <c r="K157">
        <v>-3.1</v>
      </c>
      <c r="L157">
        <f t="shared" si="12"/>
        <v>7.7764865970712554E-2</v>
      </c>
      <c r="N157">
        <v>-3.1</v>
      </c>
      <c r="O157">
        <f t="shared" si="13"/>
        <v>5.0981951748687478E-2</v>
      </c>
      <c r="Q157">
        <f t="shared" si="14"/>
        <v>8.272296999231106E-2</v>
      </c>
      <c r="R157">
        <f t="shared" si="15"/>
        <v>7.9180177892871073E-3</v>
      </c>
      <c r="S157">
        <f t="shared" si="16"/>
        <v>6.5500194798178259E-4</v>
      </c>
    </row>
    <row r="158" spans="11:19" x14ac:dyDescent="0.2">
      <c r="K158">
        <v>-3</v>
      </c>
      <c r="L158">
        <f t="shared" si="12"/>
        <v>8.0596964428034698E-2</v>
      </c>
      <c r="N158">
        <v>-3</v>
      </c>
      <c r="O158">
        <f t="shared" si="13"/>
        <v>5.3462004946311023E-2</v>
      </c>
      <c r="Q158">
        <f t="shared" si="14"/>
        <v>8.8069397209226005E-2</v>
      </c>
      <c r="R158">
        <f t="shared" si="15"/>
        <v>8.2015428945569624E-3</v>
      </c>
      <c r="S158">
        <f t="shared" si="16"/>
        <v>7.2230493890924235E-4</v>
      </c>
    </row>
    <row r="159" spans="11:19" x14ac:dyDescent="0.2">
      <c r="K159">
        <v>-2.9</v>
      </c>
      <c r="L159">
        <f t="shared" si="12"/>
        <v>8.3434292869725021E-2</v>
      </c>
      <c r="N159">
        <v>-2.9</v>
      </c>
      <c r="O159">
        <f t="shared" si="13"/>
        <v>5.5996988730840323E-2</v>
      </c>
      <c r="Q159">
        <f t="shared" si="14"/>
        <v>9.3669308201709045E-2</v>
      </c>
      <c r="R159">
        <f t="shared" si="15"/>
        <v>8.4852637308220902E-3</v>
      </c>
      <c r="S159">
        <f t="shared" si="16"/>
        <v>7.9480878357515792E-4</v>
      </c>
    </row>
    <row r="160" spans="11:19" x14ac:dyDescent="0.2">
      <c r="K160">
        <v>-2.8</v>
      </c>
      <c r="L160">
        <f t="shared" si="12"/>
        <v>8.6270266837622359E-2</v>
      </c>
      <c r="N160">
        <v>-2.8</v>
      </c>
      <c r="O160">
        <f t="shared" si="13"/>
        <v>5.8583424115693797E-2</v>
      </c>
      <c r="Q160">
        <f t="shared" si="14"/>
        <v>9.9527846677483753E-2</v>
      </c>
      <c r="R160">
        <f t="shared" si="15"/>
        <v>8.7685105094163773E-3</v>
      </c>
      <c r="S160">
        <f t="shared" si="16"/>
        <v>8.7271096957109817E-4</v>
      </c>
    </row>
    <row r="161" spans="11:19" x14ac:dyDescent="0.2">
      <c r="K161">
        <v>-2.7</v>
      </c>
      <c r="L161">
        <f t="shared" si="12"/>
        <v>8.9098078983112117E-2</v>
      </c>
      <c r="N161">
        <v>-2.7</v>
      </c>
      <c r="O161">
        <f t="shared" si="13"/>
        <v>6.1217484230041266E-2</v>
      </c>
      <c r="Q161">
        <f t="shared" si="14"/>
        <v>0.1056497736668552</v>
      </c>
      <c r="R161">
        <f t="shared" si="15"/>
        <v>9.050592379082345E-3</v>
      </c>
      <c r="S161">
        <f t="shared" si="16"/>
        <v>9.5619303640101429E-4</v>
      </c>
    </row>
    <row r="162" spans="11:19" x14ac:dyDescent="0.2">
      <c r="K162">
        <v>-2.6</v>
      </c>
      <c r="L162">
        <f t="shared" si="12"/>
        <v>9.1910723940338973E-2</v>
      </c>
      <c r="N162">
        <v>-2.6</v>
      </c>
      <c r="O162">
        <f t="shared" si="13"/>
        <v>6.3894996605094109E-2</v>
      </c>
      <c r="Q162">
        <f t="shared" si="14"/>
        <v>0.11203943297199226</v>
      </c>
      <c r="R162">
        <f t="shared" si="15"/>
        <v>9.3308000147173109E-3</v>
      </c>
      <c r="S162">
        <f t="shared" si="16"/>
        <v>1.0454175428239846E-3</v>
      </c>
    </row>
    <row r="163" spans="11:19" x14ac:dyDescent="0.2">
      <c r="K163">
        <v>-2.5</v>
      </c>
      <c r="L163">
        <f t="shared" si="12"/>
        <v>9.470102520858277E-2</v>
      </c>
      <c r="N163">
        <v>-2.5</v>
      </c>
      <c r="O163">
        <f t="shared" si="13"/>
        <v>6.6611447634767312E-2</v>
      </c>
      <c r="Q163">
        <f t="shared" si="14"/>
        <v>0.11870071706255053</v>
      </c>
      <c r="R163">
        <f t="shared" si="15"/>
        <v>9.6084084008929427E-3</v>
      </c>
      <c r="S163">
        <f t="shared" si="16"/>
        <v>1.1405249670158268E-3</v>
      </c>
    </row>
    <row r="164" spans="11:19" x14ac:dyDescent="0.2">
      <c r="K164">
        <v>-2.4</v>
      </c>
      <c r="L164">
        <f t="shared" si="12"/>
        <v>9.7461663917607827E-2</v>
      </c>
      <c r="N164">
        <v>-2.4</v>
      </c>
      <c r="O164">
        <f t="shared" si="13"/>
        <v>6.9361989276371494E-2</v>
      </c>
      <c r="Q164">
        <f t="shared" si="14"/>
        <v>0.12563703364157269</v>
      </c>
      <c r="R164">
        <f t="shared" si="15"/>
        <v>9.8826797965377577E-3</v>
      </c>
      <c r="S164">
        <f t="shared" si="16"/>
        <v>1.2416305740665051E-3</v>
      </c>
    </row>
    <row r="165" spans="11:19" x14ac:dyDescent="0.2">
      <c r="K165">
        <v>-2.2999999999999998</v>
      </c>
      <c r="L165">
        <f t="shared" si="12"/>
        <v>0.10018520933005537</v>
      </c>
      <c r="N165">
        <v>-2.2999999999999998</v>
      </c>
      <c r="O165">
        <f t="shared" si="13"/>
        <v>7.2141448041135023E-2</v>
      </c>
      <c r="Q165">
        <f t="shared" si="14"/>
        <v>0.13285127311057582</v>
      </c>
      <c r="R165">
        <f t="shared" si="15"/>
        <v>1.0152866865233173E-2</v>
      </c>
      <c r="S165">
        <f t="shared" si="16"/>
        <v>1.3488212887684081E-3</v>
      </c>
    </row>
    <row r="166" spans="11:19" x14ac:dyDescent="0.2">
      <c r="K166">
        <v>-2.2000000000000002</v>
      </c>
      <c r="L166">
        <f t="shared" si="12"/>
        <v>0.10286415091597453</v>
      </c>
      <c r="N166">
        <v>-2.2000000000000002</v>
      </c>
      <c r="O166">
        <f t="shared" si="13"/>
        <v>7.4944336307330134E-2</v>
      </c>
      <c r="Q166">
        <f t="shared" si="14"/>
        <v>0.14034577716601443</v>
      </c>
      <c r="R166">
        <f t="shared" si="15"/>
        <v>1.0418215953723303E-2</v>
      </c>
      <c r="S166">
        <f t="shared" si="16"/>
        <v>1.4621526147086672E-3</v>
      </c>
    </row>
    <row r="167" spans="11:19" x14ac:dyDescent="0.2">
      <c r="K167">
        <v>-2.1</v>
      </c>
      <c r="L167">
        <f t="shared" si="12"/>
        <v>0.10549093181660527</v>
      </c>
      <c r="N167">
        <v>-2.1</v>
      </c>
      <c r="O167">
        <f t="shared" si="13"/>
        <v>7.7764865970712554E-2</v>
      </c>
      <c r="Q167">
        <f t="shared" si="14"/>
        <v>0.14812230876076796</v>
      </c>
      <c r="R167">
        <f t="shared" si="15"/>
        <v>1.0677970499501366E-2</v>
      </c>
      <c r="S167">
        <f t="shared" si="16"/>
        <v>1.5816456432655129E-3</v>
      </c>
    </row>
    <row r="168" spans="11:19" x14ac:dyDescent="0.2">
      <c r="K168">
        <v>-2</v>
      </c>
      <c r="L168">
        <f t="shared" si="12"/>
        <v>0.1080579834977588</v>
      </c>
      <c r="N168">
        <v>-2</v>
      </c>
      <c r="O168">
        <f t="shared" si="13"/>
        <v>8.0596964428034698E-2</v>
      </c>
      <c r="Q168">
        <f t="shared" si="14"/>
        <v>0.15618202366387993</v>
      </c>
      <c r="R168">
        <f t="shared" si="15"/>
        <v>1.0931374546728767E-2</v>
      </c>
      <c r="S168">
        <f t="shared" si="16"/>
        <v>1.707284198135927E-3</v>
      </c>
    </row>
    <row r="169" spans="11:19" x14ac:dyDescent="0.2">
      <c r="K169">
        <v>-1.9</v>
      </c>
      <c r="L169">
        <f t="shared" si="12"/>
        <v>0.11055776137780128</v>
      </c>
      <c r="N169">
        <v>-1.9</v>
      </c>
      <c r="O169">
        <f t="shared" si="13"/>
        <v>8.3434292869725021E-2</v>
      </c>
      <c r="Q169">
        <f t="shared" si="14"/>
        <v>0.16452544384938056</v>
      </c>
      <c r="R169">
        <f t="shared" si="15"/>
        <v>1.1177676348284704E-2</v>
      </c>
      <c r="S169">
        <f t="shared" si="16"/>
        <v>1.8390121624062643E-3</v>
      </c>
    </row>
    <row r="170" spans="11:19" x14ac:dyDescent="0.2">
      <c r="K170">
        <v>-1.8</v>
      </c>
      <c r="L170">
        <f t="shared" si="12"/>
        <v>0.11298278120153719</v>
      </c>
      <c r="N170">
        <v>-1.8</v>
      </c>
      <c r="O170">
        <f t="shared" si="13"/>
        <v>8.6270266837622359E-2</v>
      </c>
      <c r="Q170">
        <f t="shared" si="14"/>
        <v>0.17315243294061305</v>
      </c>
      <c r="R170">
        <f t="shared" si="15"/>
        <v>1.1416132030467541E-2</v>
      </c>
      <c r="S170">
        <f t="shared" si="16"/>
        <v>1.9767310358467156E-3</v>
      </c>
    </row>
    <row r="171" spans="11:19" x14ac:dyDescent="0.2">
      <c r="K171">
        <v>-1.7</v>
      </c>
      <c r="L171">
        <f t="shared" si="12"/>
        <v>0.11532565591939969</v>
      </c>
      <c r="N171">
        <v>-1.7</v>
      </c>
      <c r="O171">
        <f t="shared" si="13"/>
        <v>8.9098078983112117E-2</v>
      </c>
      <c r="Q171">
        <f t="shared" si="14"/>
        <v>0.18206217393001609</v>
      </c>
      <c r="R171">
        <f t="shared" si="15"/>
        <v>1.1646009295776305E-2</v>
      </c>
      <c r="S171">
        <f t="shared" si="16"/>
        <v>2.1202977699982099E-3</v>
      </c>
    </row>
    <row r="172" spans="11:19" x14ac:dyDescent="0.2">
      <c r="K172">
        <v>-1.6</v>
      </c>
      <c r="L172">
        <f t="shared" si="12"/>
        <v>0.11757913282145764</v>
      </c>
      <c r="N172">
        <v>-1.6</v>
      </c>
      <c r="O172">
        <f t="shared" si="13"/>
        <v>9.1910723940338973E-2</v>
      </c>
      <c r="Q172">
        <f t="shared" si="14"/>
        <v>0.1912531493857858</v>
      </c>
      <c r="R172">
        <f t="shared" si="15"/>
        <v>1.1866591138317173E-2</v>
      </c>
      <c r="S172">
        <f t="shared" si="16"/>
        <v>2.2695229276766165E-3</v>
      </c>
    </row>
    <row r="173" spans="11:19" x14ac:dyDescent="0.2">
      <c r="K173">
        <v>-1.5</v>
      </c>
      <c r="L173">
        <f t="shared" si="12"/>
        <v>0.11973613066799574</v>
      </c>
      <c r="N173">
        <v>-1.5</v>
      </c>
      <c r="O173">
        <f t="shared" si="13"/>
        <v>9.470102520858277E-2</v>
      </c>
      <c r="Q173">
        <f t="shared" si="14"/>
        <v>0.20072312434624798</v>
      </c>
      <c r="R173">
        <f t="shared" si="15"/>
        <v>1.2077179545716465E-2</v>
      </c>
      <c r="S173">
        <f t="shared" si="16"/>
        <v>2.4241692117068087E-3</v>
      </c>
    </row>
    <row r="174" spans="11:19" x14ac:dyDescent="0.2">
      <c r="K174">
        <v>-1.4</v>
      </c>
      <c r="L174">
        <f t="shared" si="12"/>
        <v>0.12178977655294718</v>
      </c>
      <c r="N174">
        <v>-1.4</v>
      </c>
      <c r="O174">
        <f t="shared" si="13"/>
        <v>9.7461663917607827E-2</v>
      </c>
      <c r="Q174">
        <f t="shared" si="14"/>
        <v>0.21046913209015625</v>
      </c>
      <c r="R174">
        <f t="shared" si="15"/>
        <v>1.2277099160994287E-2</v>
      </c>
      <c r="S174">
        <f t="shared" si="16"/>
        <v>2.5839504049992531E-3</v>
      </c>
    </row>
    <row r="175" spans="11:19" x14ac:dyDescent="0.2">
      <c r="K175">
        <v>-1.3</v>
      </c>
      <c r="L175">
        <f t="shared" si="12"/>
        <v>0.1237334422333624</v>
      </c>
      <c r="N175">
        <v>-1.3</v>
      </c>
      <c r="O175">
        <f t="shared" si="13"/>
        <v>0.10018520933005537</v>
      </c>
      <c r="Q175">
        <f t="shared" si="14"/>
        <v>0.22048746295653948</v>
      </c>
      <c r="R175">
        <f t="shared" si="15"/>
        <v>1.2465700877663854E-2</v>
      </c>
      <c r="S175">
        <f t="shared" si="16"/>
        <v>2.7485307604912107E-3</v>
      </c>
    </row>
    <row r="176" spans="11:19" x14ac:dyDescent="0.2">
      <c r="K176">
        <v>-1.2</v>
      </c>
      <c r="L176">
        <f t="shared" si="12"/>
        <v>0.1255607796574664</v>
      </c>
      <c r="N176">
        <v>-1.2</v>
      </c>
      <c r="O176">
        <f t="shared" si="13"/>
        <v>0.10286415091597453</v>
      </c>
      <c r="Q176">
        <f t="shared" si="14"/>
        <v>0.23077365637124048</v>
      </c>
      <c r="R176">
        <f t="shared" si="15"/>
        <v>1.2642365341385964E-2</v>
      </c>
      <c r="S176">
        <f t="shared" si="16"/>
        <v>2.9175248750126846E-3</v>
      </c>
    </row>
    <row r="177" spans="11:19" x14ac:dyDescent="0.2">
      <c r="K177">
        <v>-1.1000000000000001</v>
      </c>
      <c r="L177">
        <f t="shared" si="12"/>
        <v>0.12726575542574015</v>
      </c>
      <c r="N177">
        <v>-1.1000000000000001</v>
      </c>
      <c r="O177">
        <f t="shared" si="13"/>
        <v>0.10549093181660527</v>
      </c>
      <c r="Q177">
        <f t="shared" si="14"/>
        <v>0.24132249621899743</v>
      </c>
      <c r="R177">
        <f t="shared" si="15"/>
        <v>1.2806506331820455E-2</v>
      </c>
      <c r="S177">
        <f t="shared" si="16"/>
        <v>3.0904980758393085E-3</v>
      </c>
    </row>
    <row r="178" spans="11:19" x14ac:dyDescent="0.2">
      <c r="K178">
        <v>-1</v>
      </c>
      <c r="L178">
        <f t="shared" si="12"/>
        <v>0.12884268392388906</v>
      </c>
      <c r="N178">
        <v>-1</v>
      </c>
      <c r="O178">
        <f t="shared" si="13"/>
        <v>0.1080579834977588</v>
      </c>
      <c r="Q178">
        <f t="shared" si="14"/>
        <v>0.25212800967996685</v>
      </c>
      <c r="R178">
        <f t="shared" si="15"/>
        <v>1.2957573998889416E-2</v>
      </c>
      <c r="S178">
        <f t="shared" si="16"/>
        <v>3.2669673426208774E-3</v>
      </c>
    </row>
    <row r="179" spans="11:19" x14ac:dyDescent="0.2">
      <c r="K179">
        <v>-0.9</v>
      </c>
      <c r="L179">
        <f t="shared" si="12"/>
        <v>0.13028625887352116</v>
      </c>
      <c r="N179">
        <v>-0.9</v>
      </c>
      <c r="O179">
        <f t="shared" si="13"/>
        <v>0.11055776137780128</v>
      </c>
      <c r="Q179">
        <f t="shared" si="14"/>
        <v>0.26318346962808958</v>
      </c>
      <c r="R179">
        <f t="shared" si="15"/>
        <v>1.3095057928488418E-2</v>
      </c>
      <c r="S179">
        <f t="shared" si="16"/>
        <v>3.4464027806004054E-3</v>
      </c>
    </row>
    <row r="180" spans="11:19" x14ac:dyDescent="0.2">
      <c r="K180">
        <v>-0.8</v>
      </c>
      <c r="L180">
        <f t="shared" si="12"/>
        <v>0.13159158305582189</v>
      </c>
      <c r="N180">
        <v>-0.8</v>
      </c>
      <c r="O180">
        <f t="shared" si="13"/>
        <v>0.11298278120153719</v>
      </c>
      <c r="Q180">
        <f t="shared" si="14"/>
        <v>0.27448140066583981</v>
      </c>
      <c r="R180">
        <f t="shared" si="15"/>
        <v>1.3218490013744144E-2</v>
      </c>
      <c r="S180">
        <f t="shared" si="16"/>
        <v>3.6282296536599089E-3</v>
      </c>
    </row>
    <row r="181" spans="11:19" x14ac:dyDescent="0.2">
      <c r="K181">
        <v>-0.7</v>
      </c>
      <c r="L181">
        <f t="shared" si="12"/>
        <v>0.13275419597541124</v>
      </c>
      <c r="N181">
        <v>-0.7</v>
      </c>
      <c r="O181">
        <f t="shared" si="13"/>
        <v>0.11532565591939969</v>
      </c>
      <c r="Q181">
        <f t="shared" si="14"/>
        <v>0.28601358884584849</v>
      </c>
      <c r="R181">
        <f t="shared" si="15"/>
        <v>1.3327447109237223E-2</v>
      </c>
      <c r="S181">
        <f t="shared" si="16"/>
        <v>3.8118309778661669E-3</v>
      </c>
    </row>
    <row r="182" spans="11:19" x14ac:dyDescent="0.2">
      <c r="K182">
        <v>-0.6</v>
      </c>
      <c r="L182">
        <f t="shared" si="12"/>
        <v>0.13377009924580846</v>
      </c>
      <c r="N182">
        <v>-0.6</v>
      </c>
      <c r="O182">
        <f t="shared" si="13"/>
        <v>0.11757913282145764</v>
      </c>
      <c r="Q182">
        <f t="shared" si="14"/>
        <v>0.29777109510484856</v>
      </c>
      <c r="R182">
        <f t="shared" si="15"/>
        <v>1.342155344713114E-2</v>
      </c>
      <c r="S182">
        <f t="shared" si="16"/>
        <v>3.9965506679604948E-3</v>
      </c>
    </row>
    <row r="183" spans="11:19" x14ac:dyDescent="0.2">
      <c r="K183">
        <v>-0.5</v>
      </c>
      <c r="L183">
        <f t="shared" si="12"/>
        <v>0.13463577949438987</v>
      </c>
      <c r="N183">
        <v>-0.5</v>
      </c>
      <c r="O183">
        <f t="shared" si="13"/>
        <v>0.11973613066799574</v>
      </c>
      <c r="Q183">
        <f t="shared" si="14"/>
        <v>0.30974427240957658</v>
      </c>
      <c r="R183">
        <f t="shared" si="15"/>
        <v>1.3500482795910984E-2</v>
      </c>
      <c r="S183">
        <f t="shared" si="16"/>
        <v>4.1816972207974539E-3</v>
      </c>
    </row>
    <row r="184" spans="11:19" x14ac:dyDescent="0.2">
      <c r="K184">
        <v>-0.4</v>
      </c>
      <c r="L184">
        <f t="shared" si="12"/>
        <v>0.1353482286032503</v>
      </c>
      <c r="N184">
        <v>-0.4</v>
      </c>
      <c r="O184">
        <f t="shared" si="13"/>
        <v>0.12178977655294718</v>
      </c>
      <c r="Q184">
        <f t="shared" si="14"/>
        <v>0.32192278658790452</v>
      </c>
      <c r="R184">
        <f t="shared" si="15"/>
        <v>1.3563960344374626E-2</v>
      </c>
      <c r="S184">
        <f t="shared" si="16"/>
        <v>4.3665479112289128E-3</v>
      </c>
    </row>
    <row r="185" spans="11:19" x14ac:dyDescent="0.2">
      <c r="K185">
        <v>-0.3</v>
      </c>
      <c r="L185">
        <f t="shared" si="12"/>
        <v>0.13590496112279685</v>
      </c>
      <c r="N185">
        <v>-0.3</v>
      </c>
      <c r="O185">
        <f t="shared" si="13"/>
        <v>0.1237334422333624</v>
      </c>
      <c r="Q185">
        <f t="shared" si="14"/>
        <v>0.33429564079180157</v>
      </c>
      <c r="R185">
        <f t="shared" si="15"/>
        <v>1.3611764295654638E-2</v>
      </c>
      <c r="S185">
        <f t="shared" si="16"/>
        <v>4.550353467522833E-3</v>
      </c>
    </row>
    <row r="186" spans="11:19" x14ac:dyDescent="0.2">
      <c r="K186">
        <v>-0.2</v>
      </c>
      <c r="L186">
        <f t="shared" si="12"/>
        <v>0.13630402871701033</v>
      </c>
      <c r="N186">
        <v>-0.2</v>
      </c>
      <c r="O186">
        <f t="shared" si="13"/>
        <v>0.1255607796574664</v>
      </c>
      <c r="Q186">
        <f t="shared" si="14"/>
        <v>0.34685120351199211</v>
      </c>
      <c r="R186">
        <f t="shared" si="15"/>
        <v>1.3643727158330288E-2</v>
      </c>
      <c r="S186">
        <f t="shared" si="16"/>
        <v>4.7323431852561125E-3</v>
      </c>
    </row>
    <row r="187" spans="11:19" x14ac:dyDescent="0.2">
      <c r="K187">
        <v>-0.1</v>
      </c>
      <c r="L187">
        <f t="shared" si="12"/>
        <v>0.13654403152288627</v>
      </c>
      <c r="N187">
        <v>-0.1</v>
      </c>
      <c r="O187">
        <f t="shared" si="13"/>
        <v>0.12726575542574015</v>
      </c>
      <c r="Q187">
        <f t="shared" si="14"/>
        <v>0.35957724003763281</v>
      </c>
      <c r="R187">
        <f t="shared" si="15"/>
        <v>1.3659736724111804E-2</v>
      </c>
      <c r="S187">
        <f t="shared" si="16"/>
        <v>4.9117304308968178E-3</v>
      </c>
    </row>
    <row r="188" spans="11:19" x14ac:dyDescent="0.2">
      <c r="K188">
        <v>0</v>
      </c>
      <c r="L188">
        <f t="shared" si="12"/>
        <v>0.13662412633137114</v>
      </c>
      <c r="N188">
        <v>0</v>
      </c>
      <c r="O188">
        <f t="shared" si="13"/>
        <v>0.12884268392388906</v>
      </c>
      <c r="Q188">
        <f t="shared" si="14"/>
        <v>0.3724609472282242</v>
      </c>
      <c r="R188">
        <f t="shared" si="15"/>
        <v>1.3659736724111804E-2</v>
      </c>
      <c r="S188">
        <f t="shared" si="16"/>
        <v>5.0877184791508429E-3</v>
      </c>
    </row>
    <row r="189" spans="11:19" x14ac:dyDescent="0.2">
      <c r="K189">
        <v>0.1</v>
      </c>
      <c r="L189">
        <f t="shared" si="12"/>
        <v>0.13654403152288627</v>
      </c>
      <c r="N189">
        <v>0.1</v>
      </c>
      <c r="O189">
        <f t="shared" si="13"/>
        <v>0.13028625887352116</v>
      </c>
      <c r="Q189">
        <f t="shared" si="14"/>
        <v>0.38548899143956933</v>
      </c>
      <c r="R189">
        <f t="shared" si="15"/>
        <v>1.3643727158330288E-2</v>
      </c>
      <c r="S189">
        <f t="shared" si="16"/>
        <v>5.2595066217414038E-3</v>
      </c>
    </row>
    <row r="190" spans="11:19" x14ac:dyDescent="0.2">
      <c r="K190">
        <v>0.2</v>
      </c>
      <c r="L190">
        <f t="shared" si="12"/>
        <v>0.13630402871701033</v>
      </c>
      <c r="N190">
        <v>0.2</v>
      </c>
      <c r="O190">
        <f t="shared" si="13"/>
        <v>0.13159158305582189</v>
      </c>
      <c r="Q190">
        <f t="shared" si="14"/>
        <v>0.39864754942112696</v>
      </c>
      <c r="R190">
        <f t="shared" si="15"/>
        <v>1.3611764295654583E-2</v>
      </c>
      <c r="S190">
        <f t="shared" si="16"/>
        <v>5.4262964797606918E-3</v>
      </c>
    </row>
    <row r="191" spans="11:19" x14ac:dyDescent="0.2">
      <c r="K191">
        <v>0.3</v>
      </c>
      <c r="L191">
        <f t="shared" si="12"/>
        <v>0.13590496112279685</v>
      </c>
      <c r="N191">
        <v>0.3</v>
      </c>
      <c r="O191">
        <f t="shared" si="13"/>
        <v>0.13275419597541124</v>
      </c>
      <c r="Q191">
        <f t="shared" si="14"/>
        <v>0.41192235197883892</v>
      </c>
      <c r="R191">
        <f t="shared" si="15"/>
        <v>1.3563960344374681E-2</v>
      </c>
      <c r="S191">
        <f t="shared" si="16"/>
        <v>5.5872984472025208E-3</v>
      </c>
    </row>
    <row r="192" spans="11:19" x14ac:dyDescent="0.2">
      <c r="K192">
        <v>0.4</v>
      </c>
      <c r="L192">
        <f t="shared" si="12"/>
        <v>0.1353482286032503</v>
      </c>
      <c r="N192">
        <v>0.4</v>
      </c>
      <c r="O192">
        <f t="shared" si="13"/>
        <v>0.13377009924580846</v>
      </c>
      <c r="Q192">
        <f t="shared" si="14"/>
        <v>0.42529873017565928</v>
      </c>
      <c r="R192">
        <f t="shared" si="15"/>
        <v>1.3500482795910984E-2</v>
      </c>
      <c r="S192">
        <f t="shared" si="16"/>
        <v>5.7417381898592756E-3</v>
      </c>
    </row>
    <row r="193" spans="11:19" x14ac:dyDescent="0.2">
      <c r="K193">
        <v>0.5</v>
      </c>
      <c r="L193">
        <f t="shared" si="12"/>
        <v>0.13463577949438987</v>
      </c>
      <c r="N193">
        <v>0.5</v>
      </c>
      <c r="O193">
        <f t="shared" si="13"/>
        <v>0.13463577949438987</v>
      </c>
      <c r="Q193">
        <f t="shared" si="14"/>
        <v>0.43876166382181331</v>
      </c>
      <c r="R193">
        <f t="shared" si="15"/>
        <v>1.342155344713114E-2</v>
      </c>
      <c r="S193">
        <f t="shared" si="16"/>
        <v>5.8888631215366534E-3</v>
      </c>
    </row>
    <row r="194" spans="11:19" x14ac:dyDescent="0.2">
      <c r="K194">
        <v>0.6</v>
      </c>
      <c r="L194">
        <f t="shared" si="12"/>
        <v>0.13377009924580846</v>
      </c>
      <c r="N194">
        <v>0.6</v>
      </c>
      <c r="O194">
        <f t="shared" si="13"/>
        <v>0.1353482286032503</v>
      </c>
      <c r="Q194">
        <f t="shared" si="14"/>
        <v>0.45229583198846085</v>
      </c>
      <c r="R194">
        <f t="shared" si="15"/>
        <v>1.3327447109237167E-2</v>
      </c>
      <c r="S194">
        <f t="shared" si="16"/>
        <v>6.0279487785546322E-3</v>
      </c>
    </row>
    <row r="195" spans="11:19" x14ac:dyDescent="0.2">
      <c r="K195">
        <v>0.7</v>
      </c>
      <c r="L195">
        <f t="shared" si="12"/>
        <v>0.13275419597541124</v>
      </c>
      <c r="N195">
        <v>0.7</v>
      </c>
      <c r="O195">
        <f t="shared" si="13"/>
        <v>0.13590496112279685</v>
      </c>
      <c r="Q195">
        <f t="shared" si="14"/>
        <v>0.46588566526213104</v>
      </c>
      <c r="R195">
        <f t="shared" si="15"/>
        <v>1.32184900137442E-2</v>
      </c>
      <c r="S195">
        <f t="shared" si="16"/>
        <v>6.1583050138140525E-3</v>
      </c>
    </row>
    <row r="196" spans="11:19" x14ac:dyDescent="0.2">
      <c r="K196">
        <v>0.8</v>
      </c>
      <c r="L196">
        <f t="shared" si="12"/>
        <v>0.13159158305582189</v>
      </c>
      <c r="N196">
        <v>0.8</v>
      </c>
      <c r="O196">
        <f t="shared" si="13"/>
        <v>0.13630402871701033</v>
      </c>
      <c r="Q196">
        <f t="shared" si="14"/>
        <v>0.4795153994431916</v>
      </c>
      <c r="R196">
        <f t="shared" si="15"/>
        <v>1.3095057928488418E-2</v>
      </c>
      <c r="S196">
        <f t="shared" si="16"/>
        <v>6.2792819333108568E-3</v>
      </c>
    </row>
    <row r="197" spans="11:19" x14ac:dyDescent="0.2">
      <c r="K197">
        <v>0.9</v>
      </c>
      <c r="L197">
        <f t="shared" si="12"/>
        <v>0.13028625887352116</v>
      </c>
      <c r="N197">
        <v>0.9</v>
      </c>
      <c r="O197">
        <f t="shared" si="13"/>
        <v>0.13654403152288627</v>
      </c>
      <c r="Q197">
        <f t="shared" si="14"/>
        <v>0.49316913037987586</v>
      </c>
      <c r="R197">
        <f t="shared" si="15"/>
        <v>1.2957573998889416E-2</v>
      </c>
      <c r="S197">
        <f t="shared" si="16"/>
        <v>6.3902755008651835E-3</v>
      </c>
    </row>
    <row r="198" spans="11:19" x14ac:dyDescent="0.2">
      <c r="K198">
        <v>1</v>
      </c>
      <c r="L198">
        <f t="shared" ref="L198:L261" si="17">(1/($L$3*SQRT(2*3.14159))*EXP((-(($K198-$L$2)^2))/(2*$L$3^2)))</f>
        <v>0.12884268392388906</v>
      </c>
      <c r="N198">
        <v>1</v>
      </c>
      <c r="O198">
        <f t="shared" ref="O198:O261" si="18">(1/($O$3*SQRT(2*3.14159))*EXP((-(($N198-$O$2)^2))/(2*$O$3^2)))</f>
        <v>0.13662412633137114</v>
      </c>
      <c r="Q198">
        <f t="shared" ref="Q198:Q261" si="19">(NORMDIST((N198+N199)/2,$O$2,$O$3,TRUE))</f>
        <v>0.50683086962012414</v>
      </c>
      <c r="R198">
        <f t="shared" ref="R198:R261" si="20">((NORMDIST(K199,$L$2,$L$3,TRUE)))-((NORMDIST(K198,$L$2,$L$3,TRUE)))</f>
        <v>1.2806506331820455E-2</v>
      </c>
      <c r="S198">
        <f t="shared" ref="S198:S261" si="21">Q198*R198</f>
        <v>6.4907327409521876E-3</v>
      </c>
    </row>
    <row r="199" spans="11:19" x14ac:dyDescent="0.2">
      <c r="K199">
        <v>1.1000000000000001</v>
      </c>
      <c r="L199">
        <f t="shared" si="17"/>
        <v>0.12726575542574015</v>
      </c>
      <c r="N199">
        <v>1.1000000000000001</v>
      </c>
      <c r="O199">
        <f t="shared" si="18"/>
        <v>0.13654403152288627</v>
      </c>
      <c r="Q199">
        <f t="shared" si="19"/>
        <v>0.52048460055680845</v>
      </c>
      <c r="R199">
        <f t="shared" si="20"/>
        <v>1.2642365341385964E-2</v>
      </c>
      <c r="S199">
        <f t="shared" si="21"/>
        <v>6.5801564748045127E-3</v>
      </c>
    </row>
    <row r="200" spans="11:19" x14ac:dyDescent="0.2">
      <c r="K200">
        <v>1.2</v>
      </c>
      <c r="L200">
        <f t="shared" si="17"/>
        <v>0.1255607796574664</v>
      </c>
      <c r="N200">
        <v>1.2</v>
      </c>
      <c r="O200">
        <f t="shared" si="18"/>
        <v>0.13630402871701033</v>
      </c>
      <c r="Q200">
        <f t="shared" si="19"/>
        <v>0.53411433473786896</v>
      </c>
      <c r="R200">
        <f t="shared" si="20"/>
        <v>1.2465700877663854E-2</v>
      </c>
      <c r="S200">
        <f t="shared" si="21"/>
        <v>6.6581095313146986E-3</v>
      </c>
    </row>
    <row r="201" spans="11:19" x14ac:dyDescent="0.2">
      <c r="K201">
        <v>1.3</v>
      </c>
      <c r="L201">
        <f t="shared" si="17"/>
        <v>0.1237334422333624</v>
      </c>
      <c r="N201">
        <v>1.3</v>
      </c>
      <c r="O201">
        <f t="shared" si="18"/>
        <v>0.13590496112279685</v>
      </c>
      <c r="Q201">
        <f t="shared" si="19"/>
        <v>0.54770416801153909</v>
      </c>
      <c r="R201">
        <f t="shared" si="20"/>
        <v>1.2277099160994287E-2</v>
      </c>
      <c r="S201">
        <f t="shared" si="21"/>
        <v>6.7242183815675403E-3</v>
      </c>
    </row>
    <row r="202" spans="11:19" x14ac:dyDescent="0.2">
      <c r="K202">
        <v>1.4</v>
      </c>
      <c r="L202">
        <f t="shared" si="17"/>
        <v>0.12178977655294718</v>
      </c>
      <c r="N202">
        <v>1.4</v>
      </c>
      <c r="O202">
        <f t="shared" si="18"/>
        <v>0.1353482286032503</v>
      </c>
      <c r="Q202">
        <f t="shared" si="19"/>
        <v>0.56123833617818675</v>
      </c>
      <c r="R202">
        <f t="shared" si="20"/>
        <v>1.207717954571641E-2</v>
      </c>
      <c r="S202">
        <f t="shared" si="21"/>
        <v>6.7781761539631074E-3</v>
      </c>
    </row>
    <row r="203" spans="11:19" x14ac:dyDescent="0.2">
      <c r="K203">
        <v>1.5</v>
      </c>
      <c r="L203">
        <f t="shared" si="17"/>
        <v>0.11973613066799574</v>
      </c>
      <c r="N203">
        <v>1.5</v>
      </c>
      <c r="O203">
        <f t="shared" si="18"/>
        <v>0.13463577949438987</v>
      </c>
      <c r="Q203">
        <f t="shared" si="19"/>
        <v>0.57470126982434078</v>
      </c>
      <c r="R203">
        <f t="shared" si="20"/>
        <v>1.1866591138317228E-2</v>
      </c>
      <c r="S203">
        <f t="shared" si="21"/>
        <v>6.8197449956771804E-3</v>
      </c>
    </row>
    <row r="204" spans="11:19" x14ac:dyDescent="0.2">
      <c r="K204">
        <v>1.6</v>
      </c>
      <c r="L204">
        <f t="shared" si="17"/>
        <v>0.11757913282145764</v>
      </c>
      <c r="N204">
        <v>1.6</v>
      </c>
      <c r="O204">
        <f t="shared" si="18"/>
        <v>0.13377009924580846</v>
      </c>
      <c r="Q204">
        <f t="shared" si="19"/>
        <v>0.58807764802116103</v>
      </c>
      <c r="R204">
        <f t="shared" si="20"/>
        <v>1.1646009295776305E-2</v>
      </c>
      <c r="S204">
        <f t="shared" si="21"/>
        <v>6.848757755492707E-3</v>
      </c>
    </row>
    <row r="205" spans="11:19" x14ac:dyDescent="0.2">
      <c r="K205">
        <v>1.7</v>
      </c>
      <c r="L205">
        <f t="shared" si="17"/>
        <v>0.11532565591939969</v>
      </c>
      <c r="N205">
        <v>1.7</v>
      </c>
      <c r="O205">
        <f t="shared" si="18"/>
        <v>0.13275419597541124</v>
      </c>
      <c r="Q205">
        <f t="shared" si="19"/>
        <v>0.60135245057887299</v>
      </c>
      <c r="R205">
        <f t="shared" si="20"/>
        <v>1.1416132030467541E-2</v>
      </c>
      <c r="S205">
        <f t="shared" si="21"/>
        <v>6.8651189726536208E-3</v>
      </c>
    </row>
    <row r="206" spans="11:19" x14ac:dyDescent="0.2">
      <c r="K206">
        <v>1.8</v>
      </c>
      <c r="L206">
        <f t="shared" si="17"/>
        <v>0.11298278120153719</v>
      </c>
      <c r="N206">
        <v>1.8</v>
      </c>
      <c r="O206">
        <f t="shared" si="18"/>
        <v>0.13159158305582189</v>
      </c>
      <c r="Q206">
        <f t="shared" si="19"/>
        <v>0.61451100856043073</v>
      </c>
      <c r="R206">
        <f t="shared" si="20"/>
        <v>1.1177676348284704E-2</v>
      </c>
      <c r="S206">
        <f t="shared" si="21"/>
        <v>6.8688051661465058E-3</v>
      </c>
    </row>
    <row r="207" spans="11:19" x14ac:dyDescent="0.2">
      <c r="K207">
        <v>1.9</v>
      </c>
      <c r="L207">
        <f t="shared" si="17"/>
        <v>0.11055776137780128</v>
      </c>
      <c r="N207">
        <v>1.9</v>
      </c>
      <c r="O207">
        <f t="shared" si="18"/>
        <v>0.13028625887352116</v>
      </c>
      <c r="Q207">
        <f t="shared" si="19"/>
        <v>0.6275390527717758</v>
      </c>
      <c r="R207">
        <f t="shared" si="20"/>
        <v>1.0931374546728767E-2</v>
      </c>
      <c r="S207">
        <f t="shared" si="21"/>
        <v>6.8598644285476707E-3</v>
      </c>
    </row>
    <row r="208" spans="11:19" x14ac:dyDescent="0.2">
      <c r="K208">
        <v>2</v>
      </c>
      <c r="L208">
        <f t="shared" si="17"/>
        <v>0.1080579834977588</v>
      </c>
      <c r="N208">
        <v>2</v>
      </c>
      <c r="O208">
        <f t="shared" si="18"/>
        <v>0.12884268392388906</v>
      </c>
      <c r="Q208">
        <f t="shared" si="19"/>
        <v>0.64042275996236719</v>
      </c>
      <c r="R208">
        <f t="shared" si="20"/>
        <v>1.0677970499501366E-2</v>
      </c>
      <c r="S208">
        <f t="shared" si="21"/>
        <v>6.8384153380874014E-3</v>
      </c>
    </row>
    <row r="209" spans="11:19" x14ac:dyDescent="0.2">
      <c r="K209">
        <v>2.1</v>
      </c>
      <c r="L209">
        <f t="shared" si="17"/>
        <v>0.10549093181660527</v>
      </c>
      <c r="N209">
        <v>2.1</v>
      </c>
      <c r="O209">
        <f t="shared" si="18"/>
        <v>0.12726575542574015</v>
      </c>
      <c r="Q209">
        <f t="shared" si="19"/>
        <v>0.65314879648800794</v>
      </c>
      <c r="R209">
        <f t="shared" si="20"/>
        <v>1.0418215953723275E-2</v>
      </c>
      <c r="S209">
        <f t="shared" si="21"/>
        <v>6.8046452117265215E-3</v>
      </c>
    </row>
    <row r="210" spans="11:19" x14ac:dyDescent="0.2">
      <c r="K210">
        <v>2.2000000000000002</v>
      </c>
      <c r="L210">
        <f t="shared" si="17"/>
        <v>0.10286415091597453</v>
      </c>
      <c r="N210">
        <v>2.2000000000000002</v>
      </c>
      <c r="O210">
        <f t="shared" si="18"/>
        <v>0.1255607796574664</v>
      </c>
      <c r="Q210">
        <f t="shared" si="19"/>
        <v>0.66570435920819837</v>
      </c>
      <c r="R210">
        <f t="shared" si="20"/>
        <v>1.0152866865233201E-2</v>
      </c>
      <c r="S210">
        <f t="shared" si="21"/>
        <v>6.7588077306462175E-3</v>
      </c>
    </row>
    <row r="211" spans="11:19" x14ac:dyDescent="0.2">
      <c r="K211">
        <v>2.2999999999999998</v>
      </c>
      <c r="L211">
        <f t="shared" si="17"/>
        <v>0.10018520933005537</v>
      </c>
      <c r="N211">
        <v>2.2999999999999998</v>
      </c>
      <c r="O211">
        <f t="shared" si="18"/>
        <v>0.12373344223336241</v>
      </c>
      <c r="Q211">
        <f t="shared" si="19"/>
        <v>0.67807721341209548</v>
      </c>
      <c r="R211">
        <f t="shared" si="20"/>
        <v>9.8826797965377855E-3</v>
      </c>
      <c r="S211">
        <f t="shared" si="21"/>
        <v>6.7012199774803567E-3</v>
      </c>
    </row>
    <row r="212" spans="11:19" x14ac:dyDescent="0.2">
      <c r="K212">
        <v>2.4</v>
      </c>
      <c r="L212">
        <f t="shared" si="17"/>
        <v>9.7461663917607827E-2</v>
      </c>
      <c r="N212">
        <v>2.4</v>
      </c>
      <c r="O212">
        <f t="shared" si="18"/>
        <v>0.12178977655294718</v>
      </c>
      <c r="Q212">
        <f t="shared" si="19"/>
        <v>0.69025572759042353</v>
      </c>
      <c r="R212">
        <f t="shared" si="20"/>
        <v>9.6084084008929427E-3</v>
      </c>
      <c r="S212">
        <f t="shared" si="21"/>
        <v>6.6322589317442957E-3</v>
      </c>
    </row>
    <row r="213" spans="11:19" x14ac:dyDescent="0.2">
      <c r="K213">
        <v>2.5</v>
      </c>
      <c r="L213">
        <f t="shared" si="17"/>
        <v>9.470102520858277E-2</v>
      </c>
      <c r="N213">
        <v>2.5</v>
      </c>
      <c r="O213">
        <f t="shared" si="18"/>
        <v>0.11973613066799574</v>
      </c>
      <c r="Q213">
        <f t="shared" si="19"/>
        <v>0.70222890489515133</v>
      </c>
      <c r="R213">
        <f t="shared" si="20"/>
        <v>9.3308000147173109E-3</v>
      </c>
      <c r="S213">
        <f t="shared" si="21"/>
        <v>6.5523574761305993E-3</v>
      </c>
    </row>
    <row r="214" spans="11:19" x14ac:dyDescent="0.2">
      <c r="K214">
        <v>2.6</v>
      </c>
      <c r="L214">
        <f t="shared" si="17"/>
        <v>9.1910723940338973E-2</v>
      </c>
      <c r="N214">
        <v>2.6</v>
      </c>
      <c r="O214">
        <f t="shared" si="18"/>
        <v>0.11757913282145764</v>
      </c>
      <c r="Q214">
        <f t="shared" si="19"/>
        <v>0.71398641115415151</v>
      </c>
      <c r="R214">
        <f t="shared" si="20"/>
        <v>9.050592379082345E-3</v>
      </c>
      <c r="S214">
        <f t="shared" si="21"/>
        <v>6.4619999715601175E-3</v>
      </c>
    </row>
    <row r="215" spans="11:19" x14ac:dyDescent="0.2">
      <c r="K215">
        <v>2.7</v>
      </c>
      <c r="L215">
        <f t="shared" si="17"/>
        <v>8.9098078983112117E-2</v>
      </c>
      <c r="N215">
        <v>2.7</v>
      </c>
      <c r="O215">
        <f t="shared" si="18"/>
        <v>0.11532565591939968</v>
      </c>
      <c r="Q215">
        <f t="shared" si="19"/>
        <v>0.72551859933416019</v>
      </c>
      <c r="R215">
        <f t="shared" si="20"/>
        <v>8.7685105094164051E-3</v>
      </c>
      <c r="S215">
        <f t="shared" si="21"/>
        <v>6.3617174630386537E-3</v>
      </c>
    </row>
    <row r="216" spans="11:19" x14ac:dyDescent="0.2">
      <c r="K216">
        <v>2.8</v>
      </c>
      <c r="L216">
        <f t="shared" si="17"/>
        <v>8.6270266837622359E-2</v>
      </c>
      <c r="N216">
        <v>2.8</v>
      </c>
      <c r="O216">
        <f t="shared" si="18"/>
        <v>0.11298278120153719</v>
      </c>
      <c r="Q216">
        <f t="shared" si="19"/>
        <v>0.73681653037191031</v>
      </c>
      <c r="R216">
        <f t="shared" si="20"/>
        <v>8.4852637308220347E-3</v>
      </c>
      <c r="S216">
        <f t="shared" si="21"/>
        <v>6.2520825814349028E-3</v>
      </c>
    </row>
    <row r="217" spans="11:19" x14ac:dyDescent="0.2">
      <c r="K217">
        <v>2.9</v>
      </c>
      <c r="L217">
        <f t="shared" si="17"/>
        <v>8.3434292869725021E-2</v>
      </c>
      <c r="N217">
        <v>2.9</v>
      </c>
      <c r="O217">
        <f t="shared" si="18"/>
        <v>0.11055776137780128</v>
      </c>
      <c r="Q217">
        <f t="shared" si="19"/>
        <v>0.74787199032003315</v>
      </c>
      <c r="R217">
        <f t="shared" si="20"/>
        <v>8.2015428945569901E-3</v>
      </c>
      <c r="S217">
        <f t="shared" si="21"/>
        <v>6.133704208247462E-3</v>
      </c>
    </row>
    <row r="218" spans="11:19" x14ac:dyDescent="0.2">
      <c r="K218">
        <v>3</v>
      </c>
      <c r="L218">
        <f t="shared" si="17"/>
        <v>8.0596964428034698E-2</v>
      </c>
      <c r="N218">
        <v>3</v>
      </c>
      <c r="O218">
        <f t="shared" si="18"/>
        <v>0.1080579834977588</v>
      </c>
      <c r="Q218">
        <f t="shared" si="19"/>
        <v>0.75867750378100252</v>
      </c>
      <c r="R218">
        <f t="shared" si="20"/>
        <v>7.9180177892871351E-3</v>
      </c>
      <c r="S218">
        <f t="shared" si="21"/>
        <v>6.0072219712699352E-3</v>
      </c>
    </row>
    <row r="219" spans="11:19" x14ac:dyDescent="0.2">
      <c r="K219">
        <v>3.1</v>
      </c>
      <c r="L219">
        <f t="shared" si="17"/>
        <v>7.7764865970712554E-2</v>
      </c>
      <c r="N219">
        <v>3.1</v>
      </c>
      <c r="O219">
        <f t="shared" si="18"/>
        <v>0.10549093181660527</v>
      </c>
      <c r="Q219">
        <f t="shared" si="19"/>
        <v>0.76922634362875963</v>
      </c>
      <c r="R219">
        <f t="shared" si="20"/>
        <v>7.6353347587232445E-3</v>
      </c>
      <c r="S219">
        <f t="shared" si="21"/>
        <v>5.8733006388342586E-3</v>
      </c>
    </row>
    <row r="220" spans="11:19" x14ac:dyDescent="0.2">
      <c r="K220">
        <v>3.2</v>
      </c>
      <c r="L220">
        <f t="shared" si="17"/>
        <v>7.4944336307330134E-2</v>
      </c>
      <c r="N220">
        <v>3.2</v>
      </c>
      <c r="O220">
        <f t="shared" si="18"/>
        <v>0.10286415091597453</v>
      </c>
      <c r="Q220">
        <f t="shared" si="19"/>
        <v>0.77951253704346057</v>
      </c>
      <c r="R220">
        <f t="shared" si="20"/>
        <v>7.3541145352044035E-3</v>
      </c>
      <c r="S220">
        <f t="shared" si="21"/>
        <v>5.7326244790453741E-3</v>
      </c>
    </row>
    <row r="221" spans="11:19" x14ac:dyDescent="0.2">
      <c r="K221">
        <v>3.3</v>
      </c>
      <c r="L221">
        <f t="shared" si="17"/>
        <v>7.2141448041135023E-2</v>
      </c>
      <c r="N221">
        <v>3.3</v>
      </c>
      <c r="O221">
        <f t="shared" si="18"/>
        <v>0.10018520933005537</v>
      </c>
      <c r="Q221">
        <f t="shared" si="19"/>
        <v>0.78953086790984384</v>
      </c>
      <c r="R221">
        <f t="shared" si="20"/>
        <v>7.0749502967234479E-3</v>
      </c>
      <c r="S221">
        <f t="shared" si="21"/>
        <v>5.5858916481910711E-3</v>
      </c>
    </row>
    <row r="222" spans="11:19" x14ac:dyDescent="0.2">
      <c r="K222">
        <v>3.4</v>
      </c>
      <c r="L222">
        <f t="shared" si="17"/>
        <v>6.9361989276371494E-2</v>
      </c>
      <c r="N222">
        <v>3.4</v>
      </c>
      <c r="O222">
        <f t="shared" si="18"/>
        <v>9.7461663917607827E-2</v>
      </c>
      <c r="Q222">
        <f t="shared" si="19"/>
        <v>0.79927687565375205</v>
      </c>
      <c r="R222">
        <f t="shared" si="20"/>
        <v>6.7984059528372054E-3</v>
      </c>
      <c r="S222">
        <f t="shared" si="21"/>
        <v>5.4338086694095912E-3</v>
      </c>
    </row>
    <row r="223" spans="11:19" x14ac:dyDescent="0.2">
      <c r="K223">
        <v>3.5</v>
      </c>
      <c r="L223">
        <f t="shared" si="17"/>
        <v>6.6611447634767312E-2</v>
      </c>
      <c r="N223">
        <v>3.5</v>
      </c>
      <c r="O223">
        <f t="shared" si="18"/>
        <v>9.470102520858277E-2</v>
      </c>
      <c r="Q223">
        <f t="shared" si="19"/>
        <v>0.80874685061421414</v>
      </c>
      <c r="R223">
        <f t="shared" si="20"/>
        <v>6.5250146628520467E-3</v>
      </c>
      <c r="S223">
        <f t="shared" si="21"/>
        <v>5.2770850587931612E-3</v>
      </c>
    </row>
    <row r="224" spans="11:19" x14ac:dyDescent="0.2">
      <c r="K224">
        <v>3.6</v>
      </c>
      <c r="L224">
        <f t="shared" si="17"/>
        <v>6.3894996605094109E-2</v>
      </c>
      <c r="N224">
        <v>3.6</v>
      </c>
      <c r="O224">
        <f t="shared" si="18"/>
        <v>9.1910723940338973E-2</v>
      </c>
      <c r="Q224">
        <f t="shared" si="19"/>
        <v>0.81793782606998389</v>
      </c>
      <c r="R224">
        <f t="shared" si="20"/>
        <v>6.2552775876913991E-3</v>
      </c>
      <c r="S224">
        <f t="shared" si="21"/>
        <v>5.1164281515405962E-3</v>
      </c>
    </row>
    <row r="225" spans="11:19" x14ac:dyDescent="0.2">
      <c r="K225">
        <v>3.7</v>
      </c>
      <c r="L225">
        <f t="shared" si="17"/>
        <v>6.1217484230041266E-2</v>
      </c>
      <c r="N225">
        <v>3.7</v>
      </c>
      <c r="O225">
        <f t="shared" si="18"/>
        <v>8.9098078983112117E-2</v>
      </c>
      <c r="Q225">
        <f t="shared" si="19"/>
        <v>0.82684756705938689</v>
      </c>
      <c r="R225">
        <f t="shared" si="20"/>
        <v>5.989662874912427E-3</v>
      </c>
      <c r="S225">
        <f t="shared" si="21"/>
        <v>4.9525381756272734E-3</v>
      </c>
    </row>
    <row r="226" spans="11:19" x14ac:dyDescent="0.2">
      <c r="K226">
        <v>3.8</v>
      </c>
      <c r="L226">
        <f t="shared" si="17"/>
        <v>5.8583424115693797E-2</v>
      </c>
      <c r="N226">
        <v>3.8</v>
      </c>
      <c r="O226">
        <f t="shared" si="18"/>
        <v>8.6270266837622359E-2</v>
      </c>
      <c r="Q226">
        <f t="shared" si="19"/>
        <v>0.83547455615061939</v>
      </c>
      <c r="R226">
        <f t="shared" si="20"/>
        <v>5.7286048744932261E-3</v>
      </c>
      <c r="S226">
        <f t="shared" si="21"/>
        <v>4.7861036148795031E-3</v>
      </c>
    </row>
    <row r="227" spans="11:19" x14ac:dyDescent="0.2">
      <c r="K227">
        <v>3.9</v>
      </c>
      <c r="L227">
        <f t="shared" si="17"/>
        <v>5.5996988730840323E-2</v>
      </c>
      <c r="N227">
        <v>3.9</v>
      </c>
      <c r="O227">
        <f t="shared" si="18"/>
        <v>8.3434292869725021E-2</v>
      </c>
      <c r="Q227">
        <f t="shared" si="19"/>
        <v>0.8438179763361201</v>
      </c>
      <c r="R227">
        <f t="shared" si="20"/>
        <v>5.4725035812456246E-3</v>
      </c>
      <c r="S227">
        <f t="shared" si="21"/>
        <v>4.6177968974188532E-3</v>
      </c>
    </row>
    <row r="228" spans="11:19" x14ac:dyDescent="0.2">
      <c r="K228">
        <v>4</v>
      </c>
      <c r="L228">
        <f t="shared" si="17"/>
        <v>5.3462004946311023E-2</v>
      </c>
      <c r="N228">
        <v>4</v>
      </c>
      <c r="O228">
        <f t="shared" si="18"/>
        <v>8.0596964428034698E-2</v>
      </c>
      <c r="Q228">
        <f t="shared" si="19"/>
        <v>0.85187769123923207</v>
      </c>
      <c r="R228">
        <f t="shared" si="20"/>
        <v>5.2217242980797662E-3</v>
      </c>
      <c r="S228">
        <f t="shared" si="21"/>
        <v>4.448270439335991E-3</v>
      </c>
    </row>
    <row r="229" spans="11:19" x14ac:dyDescent="0.2">
      <c r="K229">
        <v>4.0999999999999996</v>
      </c>
      <c r="L229">
        <f t="shared" si="17"/>
        <v>5.0981951748687478E-2</v>
      </c>
      <c r="N229">
        <v>4.0999999999999996</v>
      </c>
      <c r="O229">
        <f t="shared" si="18"/>
        <v>7.7764865970712582E-2</v>
      </c>
      <c r="Q229">
        <f t="shared" si="19"/>
        <v>0.85965422283398563</v>
      </c>
      <c r="R229">
        <f t="shared" si="20"/>
        <v>4.9765975128072126E-3</v>
      </c>
      <c r="S229">
        <f t="shared" si="21"/>
        <v>4.27815306722983E-3</v>
      </c>
    </row>
    <row r="230" spans="11:19" x14ac:dyDescent="0.2">
      <c r="K230">
        <v>4.2</v>
      </c>
      <c r="L230">
        <f t="shared" si="17"/>
        <v>4.8559960048152759E-2</v>
      </c>
      <c r="N230">
        <v>4.2</v>
      </c>
      <c r="O230">
        <f t="shared" si="18"/>
        <v>7.4944336307330134E-2</v>
      </c>
      <c r="Q230">
        <f t="shared" si="19"/>
        <v>0.86714872688942424</v>
      </c>
      <c r="R230">
        <f t="shared" si="20"/>
        <v>4.7374189797912969E-3</v>
      </c>
      <c r="S230">
        <f t="shared" si="21"/>
        <v>4.1080468370678185E-3</v>
      </c>
    </row>
    <row r="231" spans="11:19" x14ac:dyDescent="0.2">
      <c r="K231">
        <v>4.3</v>
      </c>
      <c r="L231">
        <f t="shared" si="17"/>
        <v>4.619881448705411E-2</v>
      </c>
      <c r="N231">
        <v>4.3</v>
      </c>
      <c r="O231">
        <f t="shared" si="18"/>
        <v>7.2141448041135023E-2</v>
      </c>
      <c r="Q231">
        <f t="shared" si="19"/>
        <v>0.87436296635842736</v>
      </c>
      <c r="R231">
        <f t="shared" si="20"/>
        <v>4.5044499965011253E-3</v>
      </c>
      <c r="S231">
        <f t="shared" si="21"/>
        <v>3.938524260753932E-3</v>
      </c>
    </row>
    <row r="232" spans="11:19" x14ac:dyDescent="0.2">
      <c r="K232">
        <v>4.4000000000000004</v>
      </c>
      <c r="L232">
        <f t="shared" si="17"/>
        <v>4.3900957144006249E-2</v>
      </c>
      <c r="N232">
        <v>4.4000000000000004</v>
      </c>
      <c r="O232">
        <f t="shared" si="18"/>
        <v>6.936198927637148E-2</v>
      </c>
      <c r="Q232">
        <f t="shared" si="19"/>
        <v>0.88129928293744952</v>
      </c>
      <c r="R232">
        <f t="shared" si="20"/>
        <v>4.2779178639298365E-3</v>
      </c>
      <c r="S232">
        <f t="shared" si="21"/>
        <v>3.7701259459466709E-3</v>
      </c>
    </row>
    <row r="233" spans="11:19" x14ac:dyDescent="0.2">
      <c r="K233">
        <v>4.5</v>
      </c>
      <c r="L233">
        <f t="shared" si="17"/>
        <v>4.166849301812639E-2</v>
      </c>
      <c r="N233">
        <v>4.5</v>
      </c>
      <c r="O233">
        <f t="shared" si="18"/>
        <v>6.6611447634767312E-2</v>
      </c>
      <c r="Q233">
        <f t="shared" si="19"/>
        <v>0.88796056702800774</v>
      </c>
      <c r="R233">
        <f t="shared" si="20"/>
        <v>4.0580165188851547E-3</v>
      </c>
      <c r="S233">
        <f t="shared" si="21"/>
        <v>3.6033586491182839E-3</v>
      </c>
    </row>
    <row r="234" spans="11:19" x14ac:dyDescent="0.2">
      <c r="K234">
        <v>4.5999999999999996</v>
      </c>
      <c r="L234">
        <f t="shared" si="17"/>
        <v>3.9503197169295172E-2</v>
      </c>
      <c r="N234">
        <v>4.5999999999999996</v>
      </c>
      <c r="O234">
        <f t="shared" si="18"/>
        <v>6.3894996605094123E-2</v>
      </c>
      <c r="Q234">
        <f t="shared" si="19"/>
        <v>0.89435022633314476</v>
      </c>
      <c r="R234">
        <f t="shared" si="20"/>
        <v>3.8449073253722377E-3</v>
      </c>
      <c r="S234">
        <f t="shared" si="21"/>
        <v>3.4386937366766269E-3</v>
      </c>
    </row>
    <row r="235" spans="11:19" x14ac:dyDescent="0.2">
      <c r="K235">
        <v>4.7</v>
      </c>
      <c r="L235">
        <f t="shared" si="17"/>
        <v>3.7406523383198491E-2</v>
      </c>
      <c r="N235">
        <v>4.7</v>
      </c>
      <c r="O235">
        <f t="shared" si="18"/>
        <v>6.1217484230041266E-2</v>
      </c>
      <c r="Q235">
        <f t="shared" si="19"/>
        <v>0.90047215332251629</v>
      </c>
      <c r="R235">
        <f t="shared" si="20"/>
        <v>3.6387200116562157E-3</v>
      </c>
      <c r="S235">
        <f t="shared" si="21"/>
        <v>3.276566044233804E-3</v>
      </c>
    </row>
    <row r="236" spans="11:19" x14ac:dyDescent="0.2">
      <c r="K236">
        <v>4.8</v>
      </c>
      <c r="L236">
        <f t="shared" si="17"/>
        <v>3.5379614224318685E-2</v>
      </c>
      <c r="N236">
        <v>4.8</v>
      </c>
      <c r="O236">
        <f t="shared" si="18"/>
        <v>5.8583424115693797E-2</v>
      </c>
      <c r="Q236">
        <f t="shared" si="19"/>
        <v>0.90633069179829095</v>
      </c>
      <c r="R236">
        <f t="shared" si="20"/>
        <v>3.4395537391003206E-3</v>
      </c>
      <c r="S236">
        <f t="shared" si="21"/>
        <v>3.1173731198361919E-3</v>
      </c>
    </row>
    <row r="237" spans="11:19" x14ac:dyDescent="0.2">
      <c r="K237">
        <v>4.9000000000000004</v>
      </c>
      <c r="L237">
        <f t="shared" si="17"/>
        <v>3.3423312335989629E-2</v>
      </c>
      <c r="N237">
        <v>4.9000000000000004</v>
      </c>
      <c r="O237">
        <f t="shared" si="18"/>
        <v>5.5996988730840302E-2</v>
      </c>
      <c r="Q237">
        <f t="shared" si="19"/>
        <v>0.91193060279077398</v>
      </c>
      <c r="R237">
        <f t="shared" si="20"/>
        <v>3.2474782885532072E-3</v>
      </c>
      <c r="S237">
        <f t="shared" si="21"/>
        <v>2.9614748332302773E-3</v>
      </c>
    </row>
    <row r="238" spans="11:19" x14ac:dyDescent="0.2">
      <c r="K238">
        <v>5</v>
      </c>
      <c r="L238">
        <f t="shared" si="17"/>
        <v>3.1538172844072968E-2</v>
      </c>
      <c r="N238">
        <v>5</v>
      </c>
      <c r="O238">
        <f t="shared" si="18"/>
        <v>5.3462004946311023E-2</v>
      </c>
      <c r="Q238">
        <f t="shared" si="19"/>
        <v>0.9172770300076889</v>
      </c>
      <c r="R238">
        <f t="shared" si="20"/>
        <v>3.0625353498765495E-3</v>
      </c>
      <c r="S238">
        <f t="shared" si="21"/>
        <v>2.8091933300283195E-3</v>
      </c>
    </row>
    <row r="239" spans="11:19" x14ac:dyDescent="0.2">
      <c r="K239">
        <v>5.0999999999999996</v>
      </c>
      <c r="L239">
        <f t="shared" si="17"/>
        <v>2.9724476719697291E-2</v>
      </c>
      <c r="N239">
        <v>5.0999999999999996</v>
      </c>
      <c r="O239">
        <f t="shared" si="18"/>
        <v>5.0981951748687478E-2</v>
      </c>
      <c r="Q239">
        <f t="shared" si="19"/>
        <v>0.92237546505449808</v>
      </c>
      <c r="R239">
        <f t="shared" si="20"/>
        <v>2.8847399001529217E-3</v>
      </c>
      <c r="S239">
        <f t="shared" si="21"/>
        <v>2.6608133069648174E-3</v>
      </c>
    </row>
    <row r="240" spans="11:19" x14ac:dyDescent="0.2">
      <c r="K240">
        <v>5.2</v>
      </c>
      <c r="L240">
        <f t="shared" si="17"/>
        <v>2.7982244956765486E-2</v>
      </c>
      <c r="N240">
        <v>5.2</v>
      </c>
      <c r="O240">
        <f t="shared" si="18"/>
        <v>4.8559960048152759E-2</v>
      </c>
      <c r="Q240">
        <f t="shared" si="19"/>
        <v>0.92723171263511595</v>
      </c>
      <c r="R240">
        <f t="shared" si="20"/>
        <v>2.7140816562186698E-3</v>
      </c>
      <c r="S240">
        <f t="shared" si="21"/>
        <v>2.5165825823271894E-3</v>
      </c>
    </row>
    <row r="241" spans="11:19" x14ac:dyDescent="0.2">
      <c r="K241">
        <v>5.3</v>
      </c>
      <c r="L241">
        <f t="shared" si="17"/>
        <v>2.6311253421497299E-2</v>
      </c>
      <c r="N241">
        <v>5.3</v>
      </c>
      <c r="O241">
        <f t="shared" si="18"/>
        <v>4.619881448705411E-2</v>
      </c>
      <c r="Q241">
        <f t="shared" si="19"/>
        <v>0.93185185593304276</v>
      </c>
      <c r="R241">
        <f t="shared" si="20"/>
        <v>2.5505265873720928E-3</v>
      </c>
      <c r="S241">
        <f t="shared" si="21"/>
        <v>2.3767129340492546E-3</v>
      </c>
    </row>
    <row r="242" spans="11:19" x14ac:dyDescent="0.2">
      <c r="K242">
        <v>5.4</v>
      </c>
      <c r="L242">
        <f t="shared" si="17"/>
        <v>2.4711048234047212E-2</v>
      </c>
      <c r="N242">
        <v>5.4</v>
      </c>
      <c r="O242">
        <f t="shared" si="18"/>
        <v>4.3900957144006249E-2</v>
      </c>
      <c r="Q242">
        <f t="shared" si="19"/>
        <v>0.93624222236242427</v>
      </c>
      <c r="R242">
        <f t="shared" si="20"/>
        <v>2.3940184744504212E-3</v>
      </c>
      <c r="S242">
        <f t="shared" si="21"/>
        <v>2.2413811768961628E-3</v>
      </c>
    </row>
    <row r="243" spans="11:19" x14ac:dyDescent="0.2">
      <c r="K243">
        <v>5.5</v>
      </c>
      <c r="L243">
        <f t="shared" si="17"/>
        <v>2.3180961546124881E-2</v>
      </c>
      <c r="N243">
        <v>5.5</v>
      </c>
      <c r="O243">
        <f t="shared" si="18"/>
        <v>4.166849301812639E-2</v>
      </c>
      <c r="Q243">
        <f t="shared" si="19"/>
        <v>0.94040934986701896</v>
      </c>
      <c r="R243">
        <f t="shared" si="20"/>
        <v>2.2444805019021796E-3</v>
      </c>
      <c r="S243">
        <f t="shared" si="21"/>
        <v>2.1107304495830291E-3</v>
      </c>
    </row>
    <row r="244" spans="11:19" x14ac:dyDescent="0.2">
      <c r="K244">
        <v>5.6</v>
      </c>
      <c r="L244">
        <f t="shared" si="17"/>
        <v>2.1720127583440701E-2</v>
      </c>
      <c r="N244">
        <v>5.6</v>
      </c>
      <c r="O244">
        <f t="shared" si="18"/>
        <v>3.9503197169295172E-2</v>
      </c>
      <c r="Q244">
        <f t="shared" si="19"/>
        <v>0.94435995393264338</v>
      </c>
      <c r="R244">
        <f t="shared" si="20"/>
        <v>2.1018168700221995E-3</v>
      </c>
      <c r="S244">
        <f t="shared" si="21"/>
        <v>1.9848716825490169E-3</v>
      </c>
    </row>
    <row r="245" spans="11:19" x14ac:dyDescent="0.2">
      <c r="K245">
        <v>5.7</v>
      </c>
      <c r="L245">
        <f t="shared" si="17"/>
        <v>2.0327498827595207E-2</v>
      </c>
      <c r="N245">
        <v>5.7</v>
      </c>
      <c r="O245">
        <f t="shared" si="18"/>
        <v>3.7406523383198491E-2</v>
      </c>
      <c r="Q245">
        <f t="shared" si="19"/>
        <v>0.9481008954655501</v>
      </c>
      <c r="R245">
        <f t="shared" si="20"/>
        <v>1.965914415132386E-3</v>
      </c>
      <c r="S245">
        <f t="shared" si="21"/>
        <v>1.8638852173956484E-3</v>
      </c>
    </row>
    <row r="246" spans="11:19" x14ac:dyDescent="0.2">
      <c r="K246">
        <v>5.8</v>
      </c>
      <c r="L246">
        <f t="shared" si="17"/>
        <v>1.9001862218612397E-2</v>
      </c>
      <c r="N246">
        <v>5.8</v>
      </c>
      <c r="O246">
        <f t="shared" si="18"/>
        <v>3.5379614224318685E-2</v>
      </c>
      <c r="Q246">
        <f t="shared" si="19"/>
        <v>0.95163914967551788</v>
      </c>
      <c r="R246">
        <f t="shared" si="20"/>
        <v>1.8366442261876781E-3</v>
      </c>
      <c r="S246">
        <f t="shared" si="21"/>
        <v>1.7478225496656914E-3</v>
      </c>
    </row>
    <row r="247" spans="11:19" x14ac:dyDescent="0.2">
      <c r="K247">
        <v>5.9</v>
      </c>
      <c r="L247">
        <f t="shared" si="17"/>
        <v>1.7741855266569552E-2</v>
      </c>
      <c r="N247">
        <v>5.9</v>
      </c>
      <c r="O247">
        <f t="shared" si="18"/>
        <v>3.3423312335989629E-2</v>
      </c>
      <c r="Q247">
        <f t="shared" si="19"/>
        <v>0.95498177608834778</v>
      </c>
      <c r="R247">
        <f t="shared" si="20"/>
        <v>1.7138632470357074E-3</v>
      </c>
      <c r="S247">
        <f t="shared" si="21"/>
        <v>1.6367081676267026E-3</v>
      </c>
    </row>
    <row r="248" spans="11:19" x14ac:dyDescent="0.2">
      <c r="K248">
        <v>6</v>
      </c>
      <c r="L248">
        <f t="shared" si="17"/>
        <v>1.6545981968583801E-2</v>
      </c>
      <c r="N248">
        <v>6</v>
      </c>
      <c r="O248">
        <f t="shared" si="18"/>
        <v>3.1538172844072968E-2</v>
      </c>
      <c r="Q248">
        <f t="shared" si="19"/>
        <v>0.95813588979812425</v>
      </c>
      <c r="R248">
        <f t="shared" si="20"/>
        <v>1.5974158543700101E-3</v>
      </c>
      <c r="S248">
        <f t="shared" si="21"/>
        <v>1.5305414610044404E-3</v>
      </c>
    </row>
    <row r="249" spans="11:19" x14ac:dyDescent="0.2">
      <c r="K249">
        <v>6.1</v>
      </c>
      <c r="L249">
        <f t="shared" si="17"/>
        <v>1.5412628435662913E-2</v>
      </c>
      <c r="N249">
        <v>6.1</v>
      </c>
      <c r="O249">
        <f t="shared" si="18"/>
        <v>2.9724476719697291E-2</v>
      </c>
      <c r="Q249">
        <f t="shared" si="19"/>
        <v>0.9611086340551479</v>
      </c>
      <c r="R249">
        <f t="shared" si="20"/>
        <v>1.4871354022483185E-3</v>
      </c>
      <c r="S249">
        <f t="shared" si="21"/>
        <v>1.4292986751099344E-3</v>
      </c>
    </row>
    <row r="250" spans="11:19" x14ac:dyDescent="0.2">
      <c r="K250">
        <v>6.2</v>
      </c>
      <c r="L250">
        <f t="shared" si="17"/>
        <v>1.4340078142502991E-2</v>
      </c>
      <c r="N250">
        <v>6.2</v>
      </c>
      <c r="O250">
        <f t="shared" si="18"/>
        <v>2.7982244956765486E-2</v>
      </c>
      <c r="Q250">
        <f t="shared" si="19"/>
        <v>0.96390715427102314</v>
      </c>
      <c r="R250">
        <f t="shared" si="20"/>
        <v>1.3828457249276394E-3</v>
      </c>
      <c r="S250">
        <f t="shared" si="21"/>
        <v>1.3329348875108509E-3</v>
      </c>
    </row>
    <row r="251" spans="11:19" x14ac:dyDescent="0.2">
      <c r="K251">
        <v>6.3</v>
      </c>
      <c r="L251">
        <f t="shared" si="17"/>
        <v>1.3326526722109443E-2</v>
      </c>
      <c r="N251">
        <v>6.3</v>
      </c>
      <c r="O251">
        <f t="shared" si="18"/>
        <v>2.6311253421497299E-2</v>
      </c>
      <c r="Q251">
        <f t="shared" si="19"/>
        <v>0.96653857350811612</v>
      </c>
      <c r="R251">
        <f t="shared" si="20"/>
        <v>1.2843625906455713E-3</v>
      </c>
      <c r="S251">
        <f t="shared" si="21"/>
        <v>1.2413859862297591E-3</v>
      </c>
    </row>
    <row r="252" spans="11:19" x14ac:dyDescent="0.2">
      <c r="K252">
        <v>6.4</v>
      </c>
      <c r="L252">
        <f t="shared" si="17"/>
        <v>1.2370096236025785E-2</v>
      </c>
      <c r="N252">
        <v>6.4</v>
      </c>
      <c r="O252">
        <f t="shared" si="18"/>
        <v>2.4711048234047212E-2</v>
      </c>
      <c r="Q252">
        <f t="shared" si="19"/>
        <v>0.96900996950660634</v>
      </c>
      <c r="R252">
        <f t="shared" si="20"/>
        <v>1.1914950998735963E-3</v>
      </c>
      <c r="S252">
        <f t="shared" si="21"/>
        <v>1.1545706303957843E-3</v>
      </c>
    </row>
    <row r="253" spans="11:19" x14ac:dyDescent="0.2">
      <c r="K253">
        <v>6.5</v>
      </c>
      <c r="L253">
        <f t="shared" si="17"/>
        <v>1.1468848859879734E-2</v>
      </c>
      <c r="N253">
        <v>6.5</v>
      </c>
      <c r="O253">
        <f t="shared" si="18"/>
        <v>2.3180961546124881E-2</v>
      </c>
      <c r="Q253">
        <f t="shared" si="19"/>
        <v>0.971328353288753</v>
      </c>
      <c r="R253">
        <f t="shared" si="20"/>
        <v>1.1040470224575882E-3</v>
      </c>
      <c r="S253">
        <f t="shared" si="21"/>
        <v>1.0723921762770801E-3</v>
      </c>
    </row>
    <row r="254" spans="11:19" x14ac:dyDescent="0.2">
      <c r="K254">
        <v>6.6</v>
      </c>
      <c r="L254">
        <f t="shared" si="17"/>
        <v>1.0620799932804124E-2</v>
      </c>
      <c r="N254">
        <v>6.6</v>
      </c>
      <c r="O254">
        <f t="shared" si="18"/>
        <v>2.1720127583440701E-2</v>
      </c>
      <c r="Q254">
        <f t="shared" si="19"/>
        <v>0.97350064936688263</v>
      </c>
      <c r="R254">
        <f t="shared" si="20"/>
        <v>1.0218180689353096E-3</v>
      </c>
      <c r="S254">
        <f t="shared" si="21"/>
        <v>9.9474055364333781E-4</v>
      </c>
    </row>
    <row r="255" spans="11:19" x14ac:dyDescent="0.2">
      <c r="K255">
        <v>6.7</v>
      </c>
      <c r="L255">
        <f t="shared" si="17"/>
        <v>9.8239303279794455E-3</v>
      </c>
      <c r="N255">
        <v>6.7</v>
      </c>
      <c r="O255">
        <f t="shared" si="18"/>
        <v>2.0327498827595207E-2</v>
      </c>
      <c r="Q255">
        <f t="shared" si="19"/>
        <v>0.97553367756906928</v>
      </c>
      <c r="R255">
        <f t="shared" si="20"/>
        <v>9.4460509218285971E-4</v>
      </c>
      <c r="S255">
        <f t="shared" si="21"/>
        <v>9.2149407942761479E-4</v>
      </c>
    </row>
    <row r="256" spans="11:19" x14ac:dyDescent="0.2">
      <c r="K256">
        <v>6.8</v>
      </c>
      <c r="L256">
        <f t="shared" si="17"/>
        <v>9.0761981099954127E-3</v>
      </c>
      <c r="N256">
        <v>6.8</v>
      </c>
      <c r="O256">
        <f t="shared" si="18"/>
        <v>1.9001862218612397E-2</v>
      </c>
      <c r="Q256">
        <f t="shared" si="19"/>
        <v>0.97743413648460331</v>
      </c>
      <c r="R256">
        <f t="shared" si="20"/>
        <v>8.7220321636904963E-4</v>
      </c>
      <c r="S256">
        <f t="shared" si="21"/>
        <v>8.5252119763077564E-4</v>
      </c>
    </row>
    <row r="257" spans="11:19" x14ac:dyDescent="0.2">
      <c r="K257">
        <v>6.9</v>
      </c>
      <c r="L257">
        <f t="shared" si="17"/>
        <v>8.375549452874843E-3</v>
      </c>
      <c r="N257">
        <v>6.9</v>
      </c>
      <c r="O257">
        <f t="shared" si="18"/>
        <v>1.7741855266569552E-2</v>
      </c>
      <c r="Q257">
        <f t="shared" si="19"/>
        <v>0.97920858852018899</v>
      </c>
      <c r="R257">
        <f t="shared" si="20"/>
        <v>8.0440689099214868E-4</v>
      </c>
      <c r="S257">
        <f t="shared" si="21"/>
        <v>7.8768213632433544E-4</v>
      </c>
    </row>
    <row r="258" spans="11:19" x14ac:dyDescent="0.2">
      <c r="K258">
        <v>7</v>
      </c>
      <c r="L258">
        <f t="shared" si="17"/>
        <v>7.7199288003825858E-3</v>
      </c>
      <c r="N258">
        <v>7</v>
      </c>
      <c r="O258">
        <f t="shared" si="18"/>
        <v>1.6545981968583801E-2</v>
      </c>
      <c r="Q258">
        <f t="shared" si="19"/>
        <v>0.98086344654744329</v>
      </c>
      <c r="R258">
        <f t="shared" si="20"/>
        <v>7.4101086853739506E-4</v>
      </c>
      <c r="S258">
        <f t="shared" si="21"/>
        <v>7.2683047444270369E-4</v>
      </c>
    </row>
    <row r="259" spans="11:19" x14ac:dyDescent="0.2">
      <c r="K259">
        <v>7.1</v>
      </c>
      <c r="L259">
        <f t="shared" si="17"/>
        <v>7.1072882576038469E-3</v>
      </c>
      <c r="N259">
        <v>7.1</v>
      </c>
      <c r="O259">
        <f t="shared" si="18"/>
        <v>1.5412628435662913E-2</v>
      </c>
      <c r="Q259">
        <f t="shared" si="19"/>
        <v>0.98240496211271577</v>
      </c>
      <c r="R259">
        <f t="shared" si="20"/>
        <v>6.8181110499820896E-4</v>
      </c>
      <c r="S259">
        <f t="shared" si="21"/>
        <v>6.698146127737944E-4</v>
      </c>
    </row>
    <row r="260" spans="11:19" x14ac:dyDescent="0.2">
      <c r="K260">
        <v>7.2</v>
      </c>
      <c r="L260">
        <f t="shared" si="17"/>
        <v>6.5355962096777459E-3</v>
      </c>
      <c r="N260">
        <v>7.2</v>
      </c>
      <c r="O260">
        <f t="shared" si="18"/>
        <v>1.4340078142502991E-2</v>
      </c>
      <c r="Q260">
        <f t="shared" si="19"/>
        <v>0.98383921517156292</v>
      </c>
      <c r="R260">
        <f t="shared" si="20"/>
        <v>6.2660558317695347E-4</v>
      </c>
      <c r="S260">
        <f t="shared" si="21"/>
        <v>6.1647914517493334E-4</v>
      </c>
    </row>
    <row r="261" spans="11:19" x14ac:dyDescent="0.2">
      <c r="K261">
        <v>7.3</v>
      </c>
      <c r="L261">
        <f t="shared" si="17"/>
        <v>6.0028451699774806E-3</v>
      </c>
      <c r="N261">
        <v>7.3</v>
      </c>
      <c r="O261">
        <f t="shared" si="18"/>
        <v>1.3326526722109443E-2</v>
      </c>
      <c r="Q261">
        <f t="shared" si="19"/>
        <v>0.98517210530239496</v>
      </c>
      <c r="R261">
        <f t="shared" si="20"/>
        <v>5.7519505929382042E-4</v>
      </c>
      <c r="S261">
        <f t="shared" si="21"/>
        <v>5.6666612752402895E-4</v>
      </c>
    </row>
    <row r="262" spans="11:19" x14ac:dyDescent="0.2">
      <c r="K262">
        <v>7.4</v>
      </c>
      <c r="L262">
        <f t="shared" ref="L262:L325" si="22">(1/($L$3*SQRT(2*3.14159))*EXP((-(($K262-$L$2)^2))/(2*$L$3^2)))</f>
        <v>5.5070588659126615E-3</v>
      </c>
      <c r="N262">
        <v>7.4</v>
      </c>
      <c r="O262">
        <f t="shared" ref="O262:O325" si="23">(1/($O$3*SQRT(2*3.14159))*EXP((-(($N262-$O$2)^2))/(2*$O$3^2)))</f>
        <v>1.2370096236025785E-2</v>
      </c>
      <c r="Q262">
        <f t="shared" ref="Q262:Q325" si="24">(NORMDIST((N262+N263)/2,$O$2,$O$3,TRUE))</f>
        <v>0.98640934434689387</v>
      </c>
      <c r="R262">
        <f t="shared" ref="R262:R325" si="25">((NORMDIST(K263,$L$2,$L$3,TRUE)))-((NORMDIST(K262,$L$2,$L$3,TRUE)))</f>
        <v>5.2738373398875105E-4</v>
      </c>
      <c r="S262">
        <f t="shared" ref="S262:S325" si="26">Q262*R262</f>
        <v>5.2021624326306062E-4</v>
      </c>
    </row>
    <row r="263" spans="11:19" x14ac:dyDescent="0.2">
      <c r="K263">
        <v>7.5</v>
      </c>
      <c r="L263">
        <f t="shared" si="22"/>
        <v>5.0462985758736442E-3</v>
      </c>
      <c r="N263">
        <v>7.5</v>
      </c>
      <c r="O263">
        <f t="shared" si="23"/>
        <v>1.1468848859879734E-2</v>
      </c>
      <c r="Q263">
        <f t="shared" si="24"/>
        <v>0.9875564504187716</v>
      </c>
      <c r="R263">
        <f t="shared" si="25"/>
        <v>4.8297984931788829E-4</v>
      </c>
      <c r="S263">
        <f t="shared" si="26"/>
        <v>4.769698656161669E-4</v>
      </c>
    </row>
    <row r="264" spans="11:19" x14ac:dyDescent="0.2">
      <c r="K264">
        <v>7.6</v>
      </c>
      <c r="L264">
        <f t="shared" si="22"/>
        <v>4.6186687356304058E-3</v>
      </c>
      <c r="N264">
        <v>7.6</v>
      </c>
      <c r="O264">
        <f t="shared" si="23"/>
        <v>1.0620799932804124E-2</v>
      </c>
      <c r="Q264">
        <f t="shared" si="24"/>
        <v>0.98861874321729115</v>
      </c>
      <c r="R264">
        <f t="shared" si="25"/>
        <v>4.4179621379025757E-4</v>
      </c>
      <c r="S264">
        <f t="shared" si="26"/>
        <v>4.3676801763548213E-4</v>
      </c>
    </row>
    <row r="265" spans="11:19" x14ac:dyDescent="0.2">
      <c r="K265">
        <v>7.7</v>
      </c>
      <c r="L265">
        <f t="shared" si="22"/>
        <v>4.2223218367368996E-3</v>
      </c>
      <c r="N265">
        <v>7.7</v>
      </c>
      <c r="O265">
        <f t="shared" si="23"/>
        <v>9.8239303279794455E-3</v>
      </c>
      <c r="Q265">
        <f t="shared" si="24"/>
        <v>0.98960134057769911</v>
      </c>
      <c r="R265">
        <f t="shared" si="25"/>
        <v>4.0365065788594556E-4</v>
      </c>
      <c r="S265">
        <f t="shared" si="26"/>
        <v>3.9945323216900193E-4</v>
      </c>
    </row>
    <row r="266" spans="11:19" x14ac:dyDescent="0.2">
      <c r="K266">
        <v>7.8</v>
      </c>
      <c r="L266">
        <f t="shared" si="22"/>
        <v>3.8554626431777281E-3</v>
      </c>
      <c r="N266">
        <v>7.8</v>
      </c>
      <c r="O266">
        <f t="shared" si="23"/>
        <v>9.0761981099954127E-3</v>
      </c>
      <c r="Q266">
        <f t="shared" si="24"/>
        <v>0.99050915618728386</v>
      </c>
      <c r="R266">
        <f t="shared" si="25"/>
        <v>3.6836642284654442E-4</v>
      </c>
      <c r="S266">
        <f t="shared" si="26"/>
        <v>3.6487031466145894E-4</v>
      </c>
    </row>
    <row r="267" spans="11:19" x14ac:dyDescent="0.2">
      <c r="K267">
        <v>7.9</v>
      </c>
      <c r="L267">
        <f t="shared" si="22"/>
        <v>3.5163517556364141E-3</v>
      </c>
      <c r="N267">
        <v>7.9</v>
      </c>
      <c r="O267">
        <f t="shared" si="23"/>
        <v>8.375549452874843E-3</v>
      </c>
      <c r="Q267">
        <f t="shared" si="24"/>
        <v>0.99134689839316137</v>
      </c>
      <c r="R267">
        <f t="shared" si="25"/>
        <v>3.3577248580551888E-4</v>
      </c>
      <c r="S267">
        <f t="shared" si="26"/>
        <v>3.3286701236906295E-4</v>
      </c>
    </row>
    <row r="268" spans="11:19" x14ac:dyDescent="0.2">
      <c r="K268">
        <v>8</v>
      </c>
      <c r="L268">
        <f t="shared" si="22"/>
        <v>3.203308555377731E-3</v>
      </c>
      <c r="N268">
        <v>8</v>
      </c>
      <c r="O268">
        <f t="shared" si="23"/>
        <v>7.7199288003825858E-3</v>
      </c>
      <c r="Q268">
        <f t="shared" si="24"/>
        <v>0.99211907002604294</v>
      </c>
      <c r="R268">
        <f t="shared" si="25"/>
        <v>3.0570382457084655E-4</v>
      </c>
      <c r="S268">
        <f t="shared" si="26"/>
        <v>3.0329459413663286E-4</v>
      </c>
    </row>
    <row r="269" spans="11:19" x14ac:dyDescent="0.2">
      <c r="K269">
        <v>8.1</v>
      </c>
      <c r="L269">
        <f t="shared" si="22"/>
        <v>2.9147135618386171E-3</v>
      </c>
      <c r="N269">
        <v>8.1</v>
      </c>
      <c r="O269">
        <f t="shared" si="23"/>
        <v>7.1072882576038469E-3</v>
      </c>
      <c r="Q269">
        <f t="shared" si="24"/>
        <v>0.99282996916314614</v>
      </c>
      <c r="R269">
        <f t="shared" si="25"/>
        <v>2.7800162555147168E-4</v>
      </c>
      <c r="S269">
        <f t="shared" si="26"/>
        <v>2.7600834532357215E-4</v>
      </c>
    </row>
    <row r="270" spans="11:19" x14ac:dyDescent="0.2">
      <c r="K270">
        <v>8.1999999999999993</v>
      </c>
      <c r="L270">
        <f t="shared" si="22"/>
        <v>2.6490102396369507E-3</v>
      </c>
      <c r="N270">
        <v>8.1999999999999993</v>
      </c>
      <c r="O270">
        <f t="shared" si="23"/>
        <v>6.535596209677752E-3</v>
      </c>
      <c r="Q270">
        <f t="shared" si="24"/>
        <v>0.99348369075298637</v>
      </c>
      <c r="R270">
        <f t="shared" si="25"/>
        <v>2.5251343846111052E-4</v>
      </c>
      <c r="S270">
        <f t="shared" si="26"/>
        <v>2.5086798280707118E-4</v>
      </c>
    </row>
    <row r="271" spans="11:19" x14ac:dyDescent="0.2">
      <c r="K271">
        <v>8.3000000000000007</v>
      </c>
      <c r="L271">
        <f t="shared" si="22"/>
        <v>2.4047062918603154E-3</v>
      </c>
      <c r="N271">
        <v>8.3000000000000007</v>
      </c>
      <c r="O271">
        <f t="shared" si="23"/>
        <v>6.0028451699774754E-3</v>
      </c>
      <c r="Q271">
        <f t="shared" si="24"/>
        <v>0.99408412902502097</v>
      </c>
      <c r="R271">
        <f t="shared" si="25"/>
        <v>2.2909328152598274E-4</v>
      </c>
      <c r="S271">
        <f t="shared" si="26"/>
        <v>2.2773799523124048E-4</v>
      </c>
    </row>
    <row r="272" spans="11:19" x14ac:dyDescent="0.2">
      <c r="K272">
        <v>8.4</v>
      </c>
      <c r="L272">
        <f t="shared" si="22"/>
        <v>2.1803744772177394E-3</v>
      </c>
      <c r="N272">
        <v>8.4</v>
      </c>
      <c r="O272">
        <f t="shared" si="23"/>
        <v>5.5070588659126615E-3</v>
      </c>
      <c r="Q272">
        <f t="shared" si="24"/>
        <v>0.99463498060793065</v>
      </c>
      <c r="R272">
        <f t="shared" si="25"/>
        <v>2.0760170097078312E-4</v>
      </c>
      <c r="S272">
        <f t="shared" si="26"/>
        <v>2.0648791381924829E-4</v>
      </c>
    </row>
    <row r="273" spans="11:19" x14ac:dyDescent="0.2">
      <c r="K273">
        <v>8.5</v>
      </c>
      <c r="L273">
        <f t="shared" si="22"/>
        <v>1.974652988957281E-3</v>
      </c>
      <c r="N273">
        <v>8.5</v>
      </c>
      <c r="O273">
        <f t="shared" si="23"/>
        <v>5.0462985758736442E-3</v>
      </c>
      <c r="Q273">
        <f t="shared" si="24"/>
        <v>0.99513974828167029</v>
      </c>
      <c r="R273">
        <f t="shared" si="25"/>
        <v>1.8790578857819096E-4</v>
      </c>
      <c r="S273">
        <f t="shared" si="26"/>
        <v>1.8699251914636969E-4</v>
      </c>
    </row>
    <row r="274" spans="11:19" x14ac:dyDescent="0.2">
      <c r="K274">
        <v>8.6</v>
      </c>
      <c r="L274">
        <f t="shared" si="22"/>
        <v>1.7862454334045545E-3</v>
      </c>
      <c r="N274">
        <v>8.6</v>
      </c>
      <c r="O274">
        <f t="shared" si="23"/>
        <v>4.6186687356304058E-3</v>
      </c>
      <c r="Q274">
        <f t="shared" si="24"/>
        <v>0.99560174529025358</v>
      </c>
      <c r="R274">
        <f t="shared" si="25"/>
        <v>1.6987916108701651E-4</v>
      </c>
      <c r="S274">
        <f t="shared" si="26"/>
        <v>1.6913198926667776E-4</v>
      </c>
    </row>
    <row r="275" spans="11:19" x14ac:dyDescent="0.2">
      <c r="K275">
        <v>8.6999999999999993</v>
      </c>
      <c r="L275">
        <f t="shared" si="22"/>
        <v>1.6139204455958716E-3</v>
      </c>
      <c r="N275">
        <v>8.6999999999999993</v>
      </c>
      <c r="O275">
        <f t="shared" si="23"/>
        <v>4.2223218367369031E-3</v>
      </c>
      <c r="Q275">
        <f t="shared" si="24"/>
        <v>0.99602410014448906</v>
      </c>
      <c r="R275">
        <f t="shared" si="25"/>
        <v>1.5340190514734342E-4</v>
      </c>
      <c r="S275">
        <f t="shared" si="26"/>
        <v>1.5279199453483298E-4</v>
      </c>
    </row>
    <row r="276" spans="11:19" x14ac:dyDescent="0.2">
      <c r="K276">
        <v>8.8000000000000007</v>
      </c>
      <c r="L276">
        <f t="shared" si="22"/>
        <v>1.456510978799389E-3</v>
      </c>
      <c r="N276">
        <v>8.8000000000000007</v>
      </c>
      <c r="O276">
        <f t="shared" si="23"/>
        <v>3.8554626431777247E-3</v>
      </c>
      <c r="Q276">
        <f t="shared" si="24"/>
        <v>0.99640976184650054</v>
      </c>
      <c r="R276">
        <f t="shared" si="25"/>
        <v>1.3836049146465079E-4</v>
      </c>
      <c r="S276">
        <f t="shared" si="26"/>
        <v>1.3786374434925747E-4</v>
      </c>
    </row>
    <row r="277" spans="11:19" x14ac:dyDescent="0.2">
      <c r="K277">
        <v>8.9</v>
      </c>
      <c r="L277">
        <f t="shared" si="22"/>
        <v>1.3129133037735187E-3</v>
      </c>
      <c r="N277">
        <v>8.9</v>
      </c>
      <c r="O277">
        <f t="shared" si="23"/>
        <v>3.5163517556364141E-3</v>
      </c>
      <c r="Q277">
        <f t="shared" si="24"/>
        <v>0.99676150547080999</v>
      </c>
      <c r="R277">
        <f t="shared" si="25"/>
        <v>1.2464766166375707E-4</v>
      </c>
      <c r="S277">
        <f t="shared" si="26"/>
        <v>1.2424399089338266E-4</v>
      </c>
    </row>
    <row r="278" spans="11:19" x14ac:dyDescent="0.2">
      <c r="K278">
        <v>9</v>
      </c>
      <c r="L278">
        <f t="shared" si="22"/>
        <v>1.1820857524379982E-3</v>
      </c>
      <c r="N278">
        <v>9</v>
      </c>
      <c r="O278">
        <f t="shared" si="23"/>
        <v>3.203308555377731E-3</v>
      </c>
      <c r="Q278">
        <f t="shared" si="24"/>
        <v>0.99708193803994971</v>
      </c>
      <c r="R278">
        <f t="shared" si="25"/>
        <v>1.1216229126953525E-4</v>
      </c>
      <c r="S278">
        <f t="shared" si="26"/>
        <v>1.1183499475402954E-4</v>
      </c>
    </row>
    <row r="279" spans="11:19" x14ac:dyDescent="0.2">
      <c r="K279">
        <v>9.1</v>
      </c>
      <c r="L279">
        <f t="shared" si="22"/>
        <v>1.0630472392636537E-3</v>
      </c>
      <c r="N279">
        <v>9.1</v>
      </c>
      <c r="O279">
        <f t="shared" si="23"/>
        <v>2.9147135618386171E-3</v>
      </c>
      <c r="Q279">
        <f t="shared" si="24"/>
        <v>0.99737350463598229</v>
      </c>
      <c r="R279">
        <f t="shared" si="25"/>
        <v>1.0080923206334802E-4</v>
      </c>
      <c r="S279">
        <f t="shared" si="26"/>
        <v>1.0054445708268345E-4</v>
      </c>
    </row>
    <row r="280" spans="11:19" x14ac:dyDescent="0.2">
      <c r="K280">
        <v>9.1999999999999993</v>
      </c>
      <c r="L280">
        <f t="shared" si="22"/>
        <v>9.5487559215430204E-4</v>
      </c>
      <c r="N280">
        <v>9.1999999999999993</v>
      </c>
      <c r="O280">
        <f t="shared" si="23"/>
        <v>2.6490102396369507E-3</v>
      </c>
      <c r="Q280">
        <f t="shared" si="24"/>
        <v>0.99763849469287513</v>
      </c>
      <c r="R280">
        <f t="shared" si="25"/>
        <v>9.0499136907062905E-5</v>
      </c>
      <c r="S280">
        <f t="shared" si="26"/>
        <v>9.0285422714966662E-5</v>
      </c>
    </row>
    <row r="281" spans="11:19" x14ac:dyDescent="0.2">
      <c r="K281">
        <v>9.3000000000000007</v>
      </c>
      <c r="L281">
        <f t="shared" si="22"/>
        <v>8.5670572293000474E-4</v>
      </c>
      <c r="N281">
        <v>9.3000000000000007</v>
      </c>
      <c r="O281">
        <f t="shared" si="23"/>
        <v>2.4047062918603154E-3</v>
      </c>
      <c r="Q281">
        <f t="shared" si="24"/>
        <v>0.9978790484183615</v>
      </c>
      <c r="R281">
        <f t="shared" si="25"/>
        <v>8.1148269960751307E-5</v>
      </c>
      <c r="S281">
        <f t="shared" si="26"/>
        <v>8.097615840923082E-5</v>
      </c>
    </row>
    <row r="282" spans="11:19" x14ac:dyDescent="0.2">
      <c r="K282">
        <v>9.4</v>
      </c>
      <c r="L282">
        <f t="shared" si="22"/>
        <v>7.6772766575461393E-4</v>
      </c>
      <c r="N282">
        <v>9.4</v>
      </c>
      <c r="O282">
        <f t="shared" si="23"/>
        <v>2.1803744772177394E-3</v>
      </c>
      <c r="Q282">
        <f t="shared" si="24"/>
        <v>0.99809716329767328</v>
      </c>
      <c r="R282">
        <f t="shared" si="25"/>
        <v>7.2678305034101776E-5</v>
      </c>
      <c r="S282">
        <f t="shared" si="26"/>
        <v>7.254001008781999E-5</v>
      </c>
    </row>
    <row r="283" spans="11:19" x14ac:dyDescent="0.2">
      <c r="K283">
        <v>9.5</v>
      </c>
      <c r="L283">
        <f t="shared" si="22"/>
        <v>6.8718451001007364E-4</v>
      </c>
      <c r="N283">
        <v>9.5</v>
      </c>
      <c r="O283">
        <f t="shared" si="23"/>
        <v>1.974652988957281E-3</v>
      </c>
      <c r="Q283">
        <f t="shared" si="24"/>
        <v>0.99829470063532399</v>
      </c>
      <c r="R283">
        <f t="shared" si="25"/>
        <v>6.5016114630389588E-5</v>
      </c>
      <c r="S283">
        <f t="shared" si="26"/>
        <v>6.4905242691416676E-5</v>
      </c>
    </row>
    <row r="284" spans="11:19" x14ac:dyDescent="0.2">
      <c r="K284">
        <v>9.6</v>
      </c>
      <c r="L284">
        <f t="shared" si="22"/>
        <v>6.143702522312831E-4</v>
      </c>
      <c r="N284">
        <v>9.6</v>
      </c>
      <c r="O284">
        <f t="shared" si="23"/>
        <v>1.7862454334045545E-3</v>
      </c>
      <c r="Q284">
        <f t="shared" si="24"/>
        <v>0.99847339209490238</v>
      </c>
      <c r="R284">
        <f t="shared" si="25"/>
        <v>5.8093552046334374E-5</v>
      </c>
      <c r="S284">
        <f t="shared" si="26"/>
        <v>5.800486597054524E-5</v>
      </c>
    </row>
    <row r="285" spans="11:19" x14ac:dyDescent="0.2">
      <c r="K285">
        <v>9.6999999999999993</v>
      </c>
      <c r="L285">
        <f t="shared" si="22"/>
        <v>5.4862758980209431E-4</v>
      </c>
      <c r="N285">
        <v>9.6999999999999993</v>
      </c>
      <c r="O285">
        <f t="shared" si="23"/>
        <v>1.6139204455958716E-3</v>
      </c>
      <c r="Q285">
        <f t="shared" si="24"/>
        <v>0.99863484620058185</v>
      </c>
      <c r="R285">
        <f t="shared" si="25"/>
        <v>5.1847228704549053E-5</v>
      </c>
      <c r="S285">
        <f t="shared" si="26"/>
        <v>5.1776449263293736E-5</v>
      </c>
    </row>
    <row r="286" spans="11:19" x14ac:dyDescent="0.2">
      <c r="K286">
        <v>9.8000000000000007</v>
      </c>
      <c r="L286">
        <f t="shared" si="22"/>
        <v>4.893456771970264E-4</v>
      </c>
      <c r="N286">
        <v>9.8000000000000007</v>
      </c>
      <c r="O286">
        <f t="shared" si="23"/>
        <v>1.456510978799389E-3</v>
      </c>
      <c r="Q286">
        <f t="shared" si="24"/>
        <v>0.99878055476773164</v>
      </c>
      <c r="R286">
        <f t="shared" si="25"/>
        <v>4.621828869932898E-5</v>
      </c>
      <c r="S286">
        <f t="shared" si="26"/>
        <v>4.6161928027530982E-5</v>
      </c>
    </row>
    <row r="287" spans="11:19" x14ac:dyDescent="0.2">
      <c r="K287">
        <v>9.9</v>
      </c>
      <c r="L287">
        <f t="shared" si="22"/>
        <v>4.359578636538225E-4</v>
      </c>
      <c r="N287">
        <v>9.9</v>
      </c>
      <c r="O287">
        <f t="shared" si="23"/>
        <v>1.3129133037735187E-3</v>
      </c>
      <c r="Q287">
        <f t="shared" si="24"/>
        <v>0.99891189923359924</v>
      </c>
      <c r="R287">
        <f t="shared" si="25"/>
        <v>4.1152182352233169E-5</v>
      </c>
      <c r="S287">
        <f t="shared" si="26"/>
        <v>4.1107404631076642E-5</v>
      </c>
    </row>
    <row r="288" spans="11:19" x14ac:dyDescent="0.2">
      <c r="K288">
        <v>10</v>
      </c>
      <c r="L288">
        <f t="shared" si="22"/>
        <v>3.8793942929624456E-4</v>
      </c>
      <c r="N288">
        <v>10</v>
      </c>
      <c r="O288">
        <f t="shared" si="23"/>
        <v>1.1820857524379982E-3</v>
      </c>
      <c r="Q288">
        <f t="shared" si="24"/>
        <v>0.99903015686249763</v>
      </c>
      <c r="R288">
        <f t="shared" si="25"/>
        <v>3.6598440388391218E-5</v>
      </c>
      <c r="S288">
        <f t="shared" si="26"/>
        <v>3.6562945642137248E-5</v>
      </c>
    </row>
    <row r="289" spans="11:19" x14ac:dyDescent="0.2">
      <c r="K289">
        <v>10.1</v>
      </c>
      <c r="L289">
        <f t="shared" si="22"/>
        <v>3.4480533490962217E-4</v>
      </c>
      <c r="N289">
        <v>10.1</v>
      </c>
      <c r="O289">
        <f t="shared" si="23"/>
        <v>1.0630472392636537E-3</v>
      </c>
      <c r="Q289">
        <f t="shared" si="24"/>
        <v>0.99913650680326493</v>
      </c>
      <c r="R289">
        <f t="shared" si="25"/>
        <v>3.2510450163725224E-5</v>
      </c>
      <c r="S289">
        <f t="shared" si="26"/>
        <v>3.2482377611186052E-5</v>
      </c>
    </row>
    <row r="290" spans="11:19" x14ac:dyDescent="0.2">
      <c r="K290">
        <v>10.199999999999999</v>
      </c>
      <c r="L290">
        <f t="shared" si="22"/>
        <v>3.0610799881628897E-4</v>
      </c>
      <c r="N290">
        <v>10.199999999999999</v>
      </c>
      <c r="O290">
        <f t="shared" si="23"/>
        <v>9.5487559215430204E-4</v>
      </c>
      <c r="Q290">
        <f t="shared" si="24"/>
        <v>0.99923203597993704</v>
      </c>
      <c r="R290">
        <f t="shared" si="25"/>
        <v>2.8845235204411068E-5</v>
      </c>
      <c r="S290">
        <f t="shared" si="26"/>
        <v>2.8823083101623827E-5</v>
      </c>
    </row>
    <row r="291" spans="11:19" x14ac:dyDescent="0.2">
      <c r="K291">
        <v>10.3</v>
      </c>
      <c r="L291">
        <f t="shared" si="22"/>
        <v>2.714351126151687E-4</v>
      </c>
      <c r="N291">
        <v>10.3</v>
      </c>
      <c r="O291">
        <f t="shared" si="23"/>
        <v>8.5670572293000474E-4</v>
      </c>
      <c r="Q291">
        <f t="shared" si="24"/>
        <v>0.99931774479958768</v>
      </c>
      <c r="R291">
        <f t="shared" si="25"/>
        <v>2.5563239154924311E-5</v>
      </c>
      <c r="S291">
        <f t="shared" si="26"/>
        <v>2.5545798502071481E-5</v>
      </c>
    </row>
    <row r="292" spans="11:19" x14ac:dyDescent="0.2">
      <c r="K292">
        <v>10.4</v>
      </c>
      <c r="L292">
        <f t="shared" si="22"/>
        <v>2.404075059480423E-4</v>
      </c>
      <c r="N292">
        <v>10.4</v>
      </c>
      <c r="O292">
        <f t="shared" si="23"/>
        <v>7.6772766575461393E-4</v>
      </c>
      <c r="Q292">
        <f t="shared" si="24"/>
        <v>0.99939455266412047</v>
      </c>
      <c r="R292">
        <f t="shared" si="25"/>
        <v>2.2628115071365862E-5</v>
      </c>
      <c r="S292">
        <f t="shared" si="26"/>
        <v>2.2614414939379928E-5</v>
      </c>
    </row>
    <row r="293" spans="11:19" x14ac:dyDescent="0.2">
      <c r="K293">
        <v>10.5</v>
      </c>
      <c r="L293">
        <f t="shared" si="22"/>
        <v>2.1267706894148822E-4</v>
      </c>
      <c r="N293">
        <v>10.5</v>
      </c>
      <c r="O293">
        <f t="shared" si="23"/>
        <v>6.8718451001007364E-4</v>
      </c>
      <c r="Q293">
        <f t="shared" si="24"/>
        <v>0.99946330327545241</v>
      </c>
      <c r="R293">
        <f t="shared" si="25"/>
        <v>2.0006520857096532E-5</v>
      </c>
      <c r="S293">
        <f t="shared" si="26"/>
        <v>1.9995783422882936E-5</v>
      </c>
    </row>
    <row r="294" spans="11:19" x14ac:dyDescent="0.2">
      <c r="K294">
        <v>10.6</v>
      </c>
      <c r="L294">
        <f t="shared" si="22"/>
        <v>1.8792473955330546E-4</v>
      </c>
      <c r="N294">
        <v>10.6</v>
      </c>
      <c r="O294">
        <f t="shared" si="23"/>
        <v>6.143702522312831E-4</v>
      </c>
      <c r="Q294">
        <f t="shared" si="24"/>
        <v>0.99952476972598492</v>
      </c>
      <c r="R294">
        <f t="shared" si="25"/>
        <v>1.7667921494268768E-5</v>
      </c>
      <c r="S294">
        <f t="shared" si="26"/>
        <v>1.7659525163095768E-5</v>
      </c>
    </row>
    <row r="295" spans="11:19" x14ac:dyDescent="0.2">
      <c r="K295">
        <v>10.7</v>
      </c>
      <c r="L295">
        <f t="shared" si="22"/>
        <v>1.6585856172896842E-4</v>
      </c>
      <c r="N295">
        <v>10.7</v>
      </c>
      <c r="O295">
        <f t="shared" si="23"/>
        <v>5.4862758980209431E-4</v>
      </c>
      <c r="Q295">
        <f t="shared" si="24"/>
        <v>0.99957965936853077</v>
      </c>
      <c r="R295">
        <f t="shared" si="25"/>
        <v>1.5584398598833538E-5</v>
      </c>
      <c r="S295">
        <f t="shared" si="26"/>
        <v>1.5577847842885437E-5</v>
      </c>
    </row>
    <row r="296" spans="11:19" x14ac:dyDescent="0.2">
      <c r="K296">
        <v>10.8</v>
      </c>
      <c r="L296">
        <f t="shared" si="22"/>
        <v>1.4621181904947837E-4</v>
      </c>
      <c r="N296">
        <v>10.8</v>
      </c>
      <c r="O296">
        <f t="shared" si="23"/>
        <v>4.893456771970264E-4</v>
      </c>
      <c r="Q296">
        <f t="shared" si="24"/>
        <v>0.99962861846194462</v>
      </c>
      <c r="R296">
        <f t="shared" si="25"/>
        <v>1.3730467713801708E-5</v>
      </c>
      <c r="S296">
        <f t="shared" si="26"/>
        <v>1.3725368471583936E-5</v>
      </c>
    </row>
    <row r="297" spans="11:19" x14ac:dyDescent="0.2">
      <c r="K297">
        <v>10.9</v>
      </c>
      <c r="L297">
        <f t="shared" si="22"/>
        <v>1.2874124742761803E-4</v>
      </c>
      <c r="N297">
        <v>10.9</v>
      </c>
      <c r="O297">
        <f t="shared" si="23"/>
        <v>4.359578636538225E-4</v>
      </c>
      <c r="Q297">
        <f t="shared" si="24"/>
        <v>0.99967223659059168</v>
      </c>
      <c r="R297">
        <f t="shared" si="25"/>
        <v>1.2082903640298071E-5</v>
      </c>
      <c r="S297">
        <f t="shared" si="26"/>
        <v>1.2078943306605374E-5</v>
      </c>
    </row>
    <row r="298" spans="11:19" x14ac:dyDescent="0.2">
      <c r="K298">
        <v>11</v>
      </c>
      <c r="L298">
        <f t="shared" si="22"/>
        <v>1.132253293846609E-4</v>
      </c>
      <c r="N298">
        <v>11</v>
      </c>
      <c r="O298">
        <f t="shared" si="23"/>
        <v>3.8793942929624456E-4</v>
      </c>
      <c r="Q298">
        <f t="shared" si="24"/>
        <v>0.99971105085749168</v>
      </c>
      <c r="R298">
        <f t="shared" si="25"/>
        <v>1.0620574014574835E-5</v>
      </c>
      <c r="S298">
        <f t="shared" si="26"/>
        <v>1.0617505208820377E-5</v>
      </c>
    </row>
    <row r="299" spans="11:19" x14ac:dyDescent="0.2">
      <c r="K299">
        <v>11.1</v>
      </c>
      <c r="L299">
        <f t="shared" si="22"/>
        <v>9.9462671512633887E-5</v>
      </c>
      <c r="N299">
        <v>11.1</v>
      </c>
      <c r="O299">
        <f t="shared" si="23"/>
        <v>3.4480533490962217E-4</v>
      </c>
      <c r="Q299">
        <f t="shared" si="24"/>
        <v>0.99974554985249686</v>
      </c>
      <c r="R299">
        <f t="shared" si="25"/>
        <v>9.3242812497784655E-6</v>
      </c>
      <c r="S299">
        <f t="shared" si="26"/>
        <v>9.3219086850390987E-6</v>
      </c>
    </row>
    <row r="300" spans="11:19" x14ac:dyDescent="0.2">
      <c r="K300">
        <v>11.2</v>
      </c>
      <c r="L300">
        <f t="shared" si="22"/>
        <v>8.7270465895829101E-5</v>
      </c>
      <c r="N300">
        <v>11.2</v>
      </c>
      <c r="O300">
        <f t="shared" si="23"/>
        <v>3.0610799881628897E-4</v>
      </c>
      <c r="Q300">
        <f t="shared" si="24"/>
        <v>0.99977617739820657</v>
      </c>
      <c r="R300">
        <f t="shared" si="25"/>
        <v>8.1766128798843596E-6</v>
      </c>
      <c r="S300">
        <f t="shared" si="26"/>
        <v>8.1747827691157256E-6</v>
      </c>
    </row>
    <row r="301" spans="11:19" x14ac:dyDescent="0.2">
      <c r="K301">
        <v>11.3</v>
      </c>
      <c r="L301">
        <f t="shared" si="22"/>
        <v>7.6483035526357686E-5</v>
      </c>
      <c r="N301">
        <v>11.3</v>
      </c>
      <c r="O301">
        <f t="shared" si="23"/>
        <v>2.714351126151687E-4</v>
      </c>
      <c r="Q301">
        <f t="shared" si="24"/>
        <v>0.99980333607749816</v>
      </c>
      <c r="R301">
        <f t="shared" si="25"/>
        <v>7.1618002775997169E-6</v>
      </c>
      <c r="S301">
        <f t="shared" si="26"/>
        <v>7.1603918098649497E-6</v>
      </c>
    </row>
    <row r="302" spans="11:19" x14ac:dyDescent="0.2">
      <c r="K302">
        <v>11.4</v>
      </c>
      <c r="L302">
        <f t="shared" si="22"/>
        <v>6.6950463098301474E-5</v>
      </c>
      <c r="N302">
        <v>11.4</v>
      </c>
      <c r="O302">
        <f t="shared" si="23"/>
        <v>2.404075059480423E-4</v>
      </c>
      <c r="Q302">
        <f t="shared" si="24"/>
        <v>0.99982739054757042</v>
      </c>
      <c r="R302">
        <f t="shared" si="25"/>
        <v>6.2655856567506163E-6</v>
      </c>
      <c r="S302">
        <f t="shared" si="26"/>
        <v>6.2645041574412538E-6</v>
      </c>
    </row>
    <row r="303" spans="11:19" x14ac:dyDescent="0.2">
      <c r="K303">
        <v>11.5</v>
      </c>
      <c r="L303">
        <f t="shared" si="22"/>
        <v>5.8537301999164702E-5</v>
      </c>
      <c r="N303">
        <v>11.5</v>
      </c>
      <c r="O303">
        <f t="shared" si="23"/>
        <v>2.1267706894148822E-4</v>
      </c>
      <c r="Q303">
        <f t="shared" si="24"/>
        <v>0.99984867064626193</v>
      </c>
      <c r="R303">
        <f t="shared" si="25"/>
        <v>5.4750972122707964E-6</v>
      </c>
      <c r="S303">
        <f t="shared" si="26"/>
        <v>5.4742686693480103E-6</v>
      </c>
    </row>
    <row r="304" spans="11:19" x14ac:dyDescent="0.2">
      <c r="K304">
        <v>11.6</v>
      </c>
      <c r="L304">
        <f t="shared" si="22"/>
        <v>5.1121367831174171E-5</v>
      </c>
      <c r="N304">
        <v>11.6</v>
      </c>
      <c r="O304">
        <f t="shared" si="23"/>
        <v>1.8792473955330546E-4</v>
      </c>
      <c r="Q304">
        <f t="shared" si="24"/>
        <v>0.99986747429712786</v>
      </c>
      <c r="R304">
        <f t="shared" si="25"/>
        <v>4.7787322147163636E-6</v>
      </c>
      <c r="S304">
        <f t="shared" si="26"/>
        <v>4.7780989098707704E-6</v>
      </c>
    </row>
    <row r="305" spans="11:19" x14ac:dyDescent="0.2">
      <c r="K305">
        <v>11.7</v>
      </c>
      <c r="L305">
        <f t="shared" si="22"/>
        <v>4.4592608383486034E-5</v>
      </c>
      <c r="N305">
        <v>11.7</v>
      </c>
      <c r="O305">
        <f t="shared" si="23"/>
        <v>1.6585856172896842E-4</v>
      </c>
      <c r="Q305">
        <f t="shared" si="24"/>
        <v>0.99988407022035286</v>
      </c>
      <c r="R305">
        <f t="shared" si="25"/>
        <v>4.1660478307115056E-6</v>
      </c>
      <c r="S305">
        <f t="shared" si="26"/>
        <v>4.1655648617044916E-6</v>
      </c>
    </row>
    <row r="306" spans="11:19" x14ac:dyDescent="0.2">
      <c r="K306">
        <v>11.8</v>
      </c>
      <c r="L306">
        <f t="shared" si="22"/>
        <v>3.8852049634365642E-5</v>
      </c>
      <c r="N306">
        <v>11.8</v>
      </c>
      <c r="O306">
        <f t="shared" si="23"/>
        <v>1.4621181904947837E-4</v>
      </c>
      <c r="Q306">
        <f t="shared" si="24"/>
        <v>0.99989870045704332</v>
      </c>
      <c r="R306">
        <f t="shared" si="25"/>
        <v>3.6276594120865369E-6</v>
      </c>
      <c r="S306">
        <f t="shared" si="26"/>
        <v>3.6272919318460898E-6</v>
      </c>
    </row>
    <row r="307" spans="11:19" x14ac:dyDescent="0.2">
      <c r="K307">
        <v>11.9</v>
      </c>
      <c r="L307">
        <f t="shared" si="22"/>
        <v>3.3810815084573027E-5</v>
      </c>
      <c r="N307">
        <v>11.9</v>
      </c>
      <c r="O307">
        <f t="shared" si="23"/>
        <v>1.2874124742761803E-4</v>
      </c>
      <c r="Q307">
        <f t="shared" si="24"/>
        <v>0.99991158271479919</v>
      </c>
      <c r="R307">
        <f t="shared" si="25"/>
        <v>3.1551459762635403E-6</v>
      </c>
      <c r="S307">
        <f t="shared" si="26"/>
        <v>3.154867006821907E-6</v>
      </c>
    </row>
    <row r="308" spans="11:19" x14ac:dyDescent="0.2">
      <c r="K308">
        <v>12</v>
      </c>
      <c r="L308">
        <f t="shared" si="22"/>
        <v>2.9389215504169451E-5</v>
      </c>
      <c r="N308">
        <v>12</v>
      </c>
      <c r="O308">
        <f t="shared" si="23"/>
        <v>1.132253293846609E-4</v>
      </c>
      <c r="Q308">
        <f t="shared" si="24"/>
        <v>0.99992291254272136</v>
      </c>
      <c r="R308">
        <f t="shared" si="25"/>
        <v>2.740962572578276E-6</v>
      </c>
      <c r="S308">
        <f t="shared" si="26"/>
        <v>2.7407512787430602E-6</v>
      </c>
    </row>
    <row r="309" spans="11:19" x14ac:dyDescent="0.2">
      <c r="K309">
        <v>12.1</v>
      </c>
      <c r="L309">
        <f t="shared" si="22"/>
        <v>2.5515906009442815E-5</v>
      </c>
      <c r="N309">
        <v>12.1</v>
      </c>
      <c r="O309">
        <f t="shared" si="23"/>
        <v>9.9462671512633887E-5</v>
      </c>
      <c r="Q309">
        <f t="shared" si="24"/>
        <v>0.99993286534416737</v>
      </c>
      <c r="R309">
        <f t="shared" si="25"/>
        <v>2.378359224897153E-6</v>
      </c>
      <c r="S309">
        <f t="shared" si="26"/>
        <v>2.3781995545691433E-6</v>
      </c>
    </row>
    <row r="310" spans="11:19" x14ac:dyDescent="0.2">
      <c r="K310">
        <v>12.2</v>
      </c>
      <c r="L310">
        <f t="shared" si="22"/>
        <v>2.2127107269404978E-5</v>
      </c>
      <c r="N310">
        <v>12.2</v>
      </c>
      <c r="O310">
        <f t="shared" si="23"/>
        <v>8.7270465895829101E-5</v>
      </c>
      <c r="Q310">
        <f t="shared" si="24"/>
        <v>0.99994159823565087</v>
      </c>
      <c r="R310">
        <f t="shared" si="25"/>
        <v>2.0613061210150718E-6</v>
      </c>
      <c r="S310">
        <f t="shared" si="26"/>
        <v>2.0611857371007407E-6</v>
      </c>
    </row>
    <row r="311" spans="11:19" x14ac:dyDescent="0.2">
      <c r="K311">
        <v>12.3</v>
      </c>
      <c r="L311">
        <f t="shared" si="22"/>
        <v>1.9165887567260015E-5</v>
      </c>
      <c r="N311">
        <v>12.3</v>
      </c>
      <c r="O311">
        <f t="shared" si="23"/>
        <v>7.6483035526357686E-5</v>
      </c>
      <c r="Q311">
        <f t="shared" si="24"/>
        <v>0.99994925176027805</v>
      </c>
      <c r="R311">
        <f t="shared" si="25"/>
        <v>1.7844247252041257E-6</v>
      </c>
      <c r="S311">
        <f t="shared" si="26"/>
        <v>1.7843341687904053E-6</v>
      </c>
    </row>
    <row r="312" spans="11:19" x14ac:dyDescent="0.2">
      <c r="K312">
        <v>12.4</v>
      </c>
      <c r="L312">
        <f t="shared" si="22"/>
        <v>1.6581502406492984E-5</v>
      </c>
      <c r="N312">
        <v>12.4</v>
      </c>
      <c r="O312">
        <f t="shared" si="23"/>
        <v>6.6950463098301474E-5</v>
      </c>
      <c r="Q312">
        <f t="shared" si="24"/>
        <v>0.99995595146406102</v>
      </c>
      <c r="R312">
        <f t="shared" si="25"/>
        <v>1.5429244764053607E-6</v>
      </c>
      <c r="S312">
        <f t="shared" si="26"/>
        <v>1.5428565128411106E-6</v>
      </c>
    </row>
    <row r="313" spans="11:19" x14ac:dyDescent="0.2">
      <c r="K313">
        <v>12.5</v>
      </c>
      <c r="L313">
        <f t="shared" si="22"/>
        <v>1.4328788349099691E-5</v>
      </c>
      <c r="N313">
        <v>12.5</v>
      </c>
      <c r="O313">
        <f t="shared" si="23"/>
        <v>5.8537301999164702E-5</v>
      </c>
      <c r="Q313">
        <f t="shared" si="24"/>
        <v>0.99996180934332146</v>
      </c>
      <c r="R313">
        <f t="shared" si="25"/>
        <v>1.332544748100517E-6</v>
      </c>
      <c r="S313">
        <f t="shared" si="26"/>
        <v>1.3324938573415336E-6</v>
      </c>
    </row>
    <row r="314" spans="11:19" x14ac:dyDescent="0.2">
      <c r="K314">
        <v>12.6</v>
      </c>
      <c r="L314">
        <f t="shared" si="22"/>
        <v>1.2367607800558368E-5</v>
      </c>
      <c r="N314">
        <v>12.6</v>
      </c>
      <c r="O314">
        <f t="shared" si="23"/>
        <v>5.1121367831174171E-5</v>
      </c>
      <c r="Q314">
        <f t="shared" si="24"/>
        <v>0.99996692517123853</v>
      </c>
      <c r="R314">
        <f t="shared" si="25"/>
        <v>1.1495017384621775E-6</v>
      </c>
      <c r="S314">
        <f t="shared" si="26"/>
        <v>1.1494637188890168E-6</v>
      </c>
    </row>
    <row r="315" spans="11:19" x14ac:dyDescent="0.2">
      <c r="K315">
        <v>12.7</v>
      </c>
      <c r="L315">
        <f t="shared" si="22"/>
        <v>1.0662341508264734E-5</v>
      </c>
      <c r="N315">
        <v>12.7</v>
      </c>
      <c r="O315">
        <f t="shared" si="23"/>
        <v>4.4592608383486034E-5</v>
      </c>
      <c r="Q315">
        <f t="shared" si="24"/>
        <v>0.99997138771138427</v>
      </c>
      <c r="R315">
        <f t="shared" si="25"/>
        <v>9.9043997336956124E-7</v>
      </c>
      <c r="S315">
        <f t="shared" si="26"/>
        <v>9.9041163461518662E-7</v>
      </c>
    </row>
    <row r="316" spans="11:19" x14ac:dyDescent="0.2">
      <c r="K316">
        <v>12.8</v>
      </c>
      <c r="L316">
        <f t="shared" si="22"/>
        <v>9.1814256134503254E-6</v>
      </c>
      <c r="N316">
        <v>12.8</v>
      </c>
      <c r="O316">
        <f t="shared" si="23"/>
        <v>3.8852049634365642E-5</v>
      </c>
      <c r="Q316">
        <f t="shared" si="24"/>
        <v>0.99997527582584744</v>
      </c>
      <c r="R316">
        <f t="shared" si="25"/>
        <v>8.523881124267163E-7</v>
      </c>
      <c r="S316">
        <f t="shared" si="26"/>
        <v>8.5236703783457908E-7</v>
      </c>
    </row>
    <row r="317" spans="11:19" x14ac:dyDescent="0.2">
      <c r="K317">
        <v>12.9</v>
      </c>
      <c r="L317">
        <f t="shared" si="22"/>
        <v>7.8969301874910589E-6</v>
      </c>
      <c r="N317">
        <v>12.9</v>
      </c>
      <c r="O317">
        <f t="shared" si="23"/>
        <v>3.3810815084573027E-5</v>
      </c>
      <c r="Q317">
        <f t="shared" si="24"/>
        <v>0.99997865948527898</v>
      </c>
      <c r="R317">
        <f t="shared" si="25"/>
        <v>7.327187512284894E-7</v>
      </c>
      <c r="S317">
        <f t="shared" si="26"/>
        <v>7.3270311463319245E-7</v>
      </c>
    </row>
    <row r="318" spans="11:19" x14ac:dyDescent="0.2">
      <c r="K318">
        <v>13</v>
      </c>
      <c r="L318">
        <f t="shared" si="22"/>
        <v>6.7841762887041289E-6</v>
      </c>
      <c r="N318">
        <v>13</v>
      </c>
      <c r="O318">
        <f t="shared" si="23"/>
        <v>2.9389215504169451E-5</v>
      </c>
      <c r="Q318">
        <f t="shared" si="24"/>
        <v>0.99998160068789865</v>
      </c>
      <c r="R318">
        <f t="shared" si="25"/>
        <v>6.2911193499104456E-7</v>
      </c>
      <c r="S318">
        <f t="shared" si="26"/>
        <v>6.2910035976420601E-7</v>
      </c>
    </row>
    <row r="319" spans="11:19" x14ac:dyDescent="0.2">
      <c r="K319">
        <v>13.1</v>
      </c>
      <c r="L319">
        <f t="shared" si="22"/>
        <v>5.8213886922330822E-6</v>
      </c>
      <c r="N319">
        <v>13.1</v>
      </c>
      <c r="O319">
        <f t="shared" si="23"/>
        <v>2.5515906009442815E-5</v>
      </c>
      <c r="Q319">
        <f t="shared" si="24"/>
        <v>0.99998415429419707</v>
      </c>
      <c r="R319">
        <f t="shared" si="25"/>
        <v>5.3952210121721578E-7</v>
      </c>
      <c r="S319">
        <f t="shared" si="26"/>
        <v>5.3951355210872569E-7</v>
      </c>
    </row>
    <row r="320" spans="11:19" x14ac:dyDescent="0.2">
      <c r="K320">
        <v>13.2</v>
      </c>
      <c r="L320">
        <f t="shared" si="22"/>
        <v>4.9893815707260825E-6</v>
      </c>
      <c r="N320">
        <v>13.2</v>
      </c>
      <c r="O320">
        <f t="shared" si="23"/>
        <v>2.2127107269404978E-5</v>
      </c>
      <c r="Q320">
        <f t="shared" si="24"/>
        <v>0.99998636878374414</v>
      </c>
      <c r="R320">
        <f t="shared" si="25"/>
        <v>4.6214818572032357E-7</v>
      </c>
      <c r="S320">
        <f t="shared" si="26"/>
        <v>4.6214188607846177E-7</v>
      </c>
    </row>
    <row r="321" spans="11:19" x14ac:dyDescent="0.2">
      <c r="K321">
        <v>13.3</v>
      </c>
      <c r="L321">
        <f t="shared" si="22"/>
        <v>4.2712745348025961E-6</v>
      </c>
      <c r="N321">
        <v>13.3</v>
      </c>
      <c r="O321">
        <f t="shared" si="23"/>
        <v>1.9165887567260015E-5</v>
      </c>
      <c r="Q321">
        <f t="shared" si="24"/>
        <v>0.99998828694018937</v>
      </c>
      <c r="R321">
        <f t="shared" si="25"/>
        <v>3.9540664376058743E-7</v>
      </c>
      <c r="S321">
        <f t="shared" si="26"/>
        <v>3.9540201233891953E-7</v>
      </c>
    </row>
    <row r="322" spans="11:19" x14ac:dyDescent="0.2">
      <c r="K322">
        <v>13.4</v>
      </c>
      <c r="L322">
        <f t="shared" si="22"/>
        <v>3.6522365776242645E-6</v>
      </c>
      <c r="N322">
        <v>13.4</v>
      </c>
      <c r="O322">
        <f t="shared" si="23"/>
        <v>1.6581502406492984E-5</v>
      </c>
      <c r="Q322">
        <f t="shared" si="24"/>
        <v>0.99998994647021056</v>
      </c>
      <c r="R322">
        <f t="shared" si="25"/>
        <v>3.3790714015768941E-7</v>
      </c>
      <c r="S322">
        <f t="shared" si="26"/>
        <v>3.3790374299818978E-7</v>
      </c>
    </row>
    <row r="323" spans="11:19" x14ac:dyDescent="0.2">
      <c r="K323">
        <v>13.5</v>
      </c>
      <c r="L323">
        <f t="shared" si="22"/>
        <v>3.1192556053458517E-6</v>
      </c>
      <c r="N323">
        <v>13.5</v>
      </c>
      <c r="O323">
        <f t="shared" si="23"/>
        <v>1.4328788349099691E-5</v>
      </c>
      <c r="Q323">
        <f t="shared" si="24"/>
        <v>0.9999913805618309</v>
      </c>
      <c r="R323">
        <f t="shared" si="25"/>
        <v>2.8843069233008833E-7</v>
      </c>
      <c r="S323">
        <f t="shared" si="26"/>
        <v>2.8842820621956973E-7</v>
      </c>
    </row>
    <row r="324" spans="11:19" x14ac:dyDescent="0.2">
      <c r="K324">
        <v>13.6</v>
      </c>
      <c r="L324">
        <f t="shared" si="22"/>
        <v>2.6609313731757873E-6</v>
      </c>
      <c r="N324">
        <v>13.6</v>
      </c>
      <c r="O324">
        <f t="shared" si="23"/>
        <v>1.2367607800558368E-5</v>
      </c>
      <c r="Q324">
        <f t="shared" si="24"/>
        <v>0.99999261838720233</v>
      </c>
      <c r="R324">
        <f t="shared" si="25"/>
        <v>2.4591004710305953E-7</v>
      </c>
      <c r="S324">
        <f t="shared" si="26"/>
        <v>2.4590823189030876E-7</v>
      </c>
    </row>
    <row r="325" spans="11:19" x14ac:dyDescent="0.2">
      <c r="K325">
        <v>13.7</v>
      </c>
      <c r="L325">
        <f t="shared" si="22"/>
        <v>2.2672897838031789E-6</v>
      </c>
      <c r="N325">
        <v>13.7</v>
      </c>
      <c r="O325">
        <f t="shared" si="23"/>
        <v>1.0662341508264734E-5</v>
      </c>
      <c r="Q325">
        <f t="shared" si="24"/>
        <v>0.99999368555462465</v>
      </c>
      <c r="R325">
        <f t="shared" si="25"/>
        <v>2.0941209954994378E-7</v>
      </c>
      <c r="S325">
        <f t="shared" si="26"/>
        <v>2.0941077722868024E-7</v>
      </c>
    </row>
    <row r="326" spans="11:19" x14ac:dyDescent="0.2">
      <c r="K326">
        <v>13.8</v>
      </c>
      <c r="L326">
        <f t="shared" ref="L326:L389" si="27">(1/($L$3*SQRT(2*3.14159))*EXP((-(($K326-$L$2)^2))/(2*$L$3^2)))</f>
        <v>1.9296166398488914E-6</v>
      </c>
      <c r="N326">
        <v>13.8</v>
      </c>
      <c r="O326">
        <f t="shared" ref="O326:O389" si="28">(1/($O$3*SQRT(2*3.14159))*EXP((-(($N326-$O$2)^2))/(2*$O$3^2)))</f>
        <v>9.1814256134503254E-6</v>
      </c>
      <c r="Q326">
        <f t="shared" ref="Q326:Q389" si="29">(NORMDIST((N326+N327)/2,$O$2,$O$3,TRUE))</f>
        <v>0.99999460451425837</v>
      </c>
      <c r="R326">
        <f t="shared" ref="R326:R389" si="30">((NORMDIST(K327,$L$2,$L$3,TRUE)))-((NORMDIST(K326,$L$2,$L$3,TRUE)))</f>
        <v>1.7812216512869128E-7</v>
      </c>
      <c r="S326">
        <f t="shared" ref="S326:S389" si="31">Q326*R326</f>
        <v>1.7812120407308905E-7</v>
      </c>
    </row>
    <row r="327" spans="11:19" x14ac:dyDescent="0.2">
      <c r="K327">
        <v>13.9</v>
      </c>
      <c r="L327">
        <f t="shared" si="27"/>
        <v>1.640309073763943E-6</v>
      </c>
      <c r="N327">
        <v>13.9</v>
      </c>
      <c r="O327">
        <f t="shared" si="28"/>
        <v>7.8969301874910589E-6</v>
      </c>
      <c r="Q327">
        <f t="shared" si="29"/>
        <v>0.99999539492167733</v>
      </c>
      <c r="R327">
        <f t="shared" si="30"/>
        <v>1.5132993902433611E-7</v>
      </c>
      <c r="S327">
        <f t="shared" si="31"/>
        <v>1.5132924213811433E-7</v>
      </c>
    </row>
    <row r="328" spans="11:19" x14ac:dyDescent="0.2">
      <c r="K328">
        <v>14</v>
      </c>
      <c r="L328">
        <f t="shared" si="27"/>
        <v>1.392743006404681E-6</v>
      </c>
      <c r="N328">
        <v>14</v>
      </c>
      <c r="O328">
        <f t="shared" si="28"/>
        <v>6.7841762887041289E-6</v>
      </c>
      <c r="Q328">
        <f t="shared" si="29"/>
        <v>0.99999607396311585</v>
      </c>
      <c r="R328">
        <f t="shared" si="30"/>
        <v>1.2841697816234898E-7</v>
      </c>
      <c r="S328">
        <f t="shared" si="31"/>
        <v>1.2841647399255617E-7</v>
      </c>
    </row>
    <row r="329" spans="11:19" x14ac:dyDescent="0.2">
      <c r="K329">
        <v>14.1</v>
      </c>
      <c r="L329">
        <f t="shared" si="27"/>
        <v>1.1811551086997003E-6</v>
      </c>
      <c r="N329">
        <v>14.1</v>
      </c>
      <c r="O329">
        <f t="shared" si="28"/>
        <v>5.8213886922330822E-6</v>
      </c>
      <c r="Q329">
        <f t="shared" si="29"/>
        <v>0.99999665664597825</v>
      </c>
      <c r="R329">
        <f t="shared" si="30"/>
        <v>1.0884556345125418E-7</v>
      </c>
      <c r="S329">
        <f t="shared" si="31"/>
        <v>1.0884519954200186E-7</v>
      </c>
    </row>
    <row r="330" spans="11:19" x14ac:dyDescent="0.2">
      <c r="K330">
        <v>14.2</v>
      </c>
      <c r="L330">
        <f t="shared" si="27"/>
        <v>1.000537858873578E-6</v>
      </c>
      <c r="N330">
        <v>14.2</v>
      </c>
      <c r="O330">
        <f t="shared" si="28"/>
        <v>4.9893815707260825E-6</v>
      </c>
      <c r="Q330">
        <f t="shared" si="29"/>
        <v>0.99999715605790429</v>
      </c>
      <c r="R330">
        <f t="shared" si="30"/>
        <v>9.2148806474234846E-8</v>
      </c>
      <c r="S330">
        <f t="shared" si="31"/>
        <v>9.214854440836504E-8</v>
      </c>
    </row>
    <row r="331" spans="11:19" x14ac:dyDescent="0.2">
      <c r="K331">
        <v>14.3</v>
      </c>
      <c r="L331">
        <f t="shared" si="27"/>
        <v>8.465464002267371E-7</v>
      </c>
      <c r="N331">
        <v>14.3</v>
      </c>
      <c r="O331">
        <f t="shared" si="28"/>
        <v>4.2712745348025961E-6</v>
      </c>
      <c r="Q331">
        <f t="shared" si="29"/>
        <v>0.99999758359742907</v>
      </c>
      <c r="R331">
        <f t="shared" si="30"/>
        <v>7.7921875063502455E-8</v>
      </c>
      <c r="S331">
        <f t="shared" si="31"/>
        <v>7.792168677288322E-8</v>
      </c>
    </row>
    <row r="332" spans="11:19" x14ac:dyDescent="0.2">
      <c r="K332">
        <v>14.4</v>
      </c>
      <c r="L332">
        <f t="shared" si="27"/>
        <v>7.1541601122322433E-7</v>
      </c>
      <c r="N332">
        <v>14.4</v>
      </c>
      <c r="O332">
        <f t="shared" si="28"/>
        <v>3.6522365776242645E-6</v>
      </c>
      <c r="Q332">
        <f t="shared" si="29"/>
        <v>0.99999794917902829</v>
      </c>
      <c r="R332">
        <f t="shared" si="30"/>
        <v>6.5814224958771206E-8</v>
      </c>
      <c r="S332">
        <f t="shared" si="31"/>
        <v>6.5814089985578422E-8</v>
      </c>
    </row>
    <row r="333" spans="11:19" x14ac:dyDescent="0.2">
      <c r="K333">
        <v>14.5</v>
      </c>
      <c r="L333">
        <f t="shared" si="27"/>
        <v>6.0388910044663455E-7</v>
      </c>
      <c r="N333">
        <v>14.5</v>
      </c>
      <c r="O333">
        <f t="shared" si="28"/>
        <v>3.1192556053458517E-6</v>
      </c>
      <c r="Q333">
        <f t="shared" si="29"/>
        <v>0.9999982614151065</v>
      </c>
      <c r="R333">
        <f t="shared" si="30"/>
        <v>5.5522734188073741E-8</v>
      </c>
      <c r="S333">
        <f t="shared" si="31"/>
        <v>5.5522637657086835E-8</v>
      </c>
    </row>
    <row r="334" spans="11:19" x14ac:dyDescent="0.2">
      <c r="K334">
        <v>14.6</v>
      </c>
      <c r="L334">
        <f t="shared" si="27"/>
        <v>5.091507337752804E-7</v>
      </c>
      <c r="N334">
        <v>14.6</v>
      </c>
      <c r="O334">
        <f t="shared" si="28"/>
        <v>2.6609313731757873E-6</v>
      </c>
      <c r="Q334">
        <f t="shared" si="29"/>
        <v>0.99999852777727116</v>
      </c>
      <c r="R334">
        <f t="shared" si="30"/>
        <v>4.6785644469693466E-8</v>
      </c>
      <c r="S334">
        <f t="shared" si="31"/>
        <v>4.6785575590804296E-8</v>
      </c>
    </row>
    <row r="335" spans="11:19" x14ac:dyDescent="0.2">
      <c r="K335">
        <v>14.7</v>
      </c>
      <c r="L335">
        <f t="shared" si="27"/>
        <v>4.2877178990301364E-7</v>
      </c>
      <c r="N335">
        <v>14.7</v>
      </c>
      <c r="O335">
        <f t="shared" si="28"/>
        <v>2.2672897838031789E-6</v>
      </c>
      <c r="Q335">
        <f t="shared" si="29"/>
        <v>0.99999875473902822</v>
      </c>
      <c r="R335">
        <f t="shared" si="30"/>
        <v>3.9377222926795241E-8</v>
      </c>
      <c r="S335">
        <f t="shared" si="31"/>
        <v>3.9377173891876355E-8</v>
      </c>
    </row>
    <row r="336" spans="11:19" x14ac:dyDescent="0.2">
      <c r="K336">
        <v>14.8</v>
      </c>
      <c r="L336">
        <f t="shared" si="27"/>
        <v>3.6065892315902849E-7</v>
      </c>
      <c r="N336">
        <v>14.8</v>
      </c>
      <c r="O336">
        <f t="shared" si="28"/>
        <v>1.9296166398488914E-6</v>
      </c>
      <c r="Q336">
        <f t="shared" si="29"/>
        <v>0.99999894790184551</v>
      </c>
      <c r="R336">
        <f t="shared" si="30"/>
        <v>3.3103068175499573E-8</v>
      </c>
      <c r="S336">
        <f t="shared" si="31"/>
        <v>3.3103033347822634E-8</v>
      </c>
    </row>
    <row r="337" spans="11:19" x14ac:dyDescent="0.2">
      <c r="K337">
        <v>14.9</v>
      </c>
      <c r="L337">
        <f t="shared" si="27"/>
        <v>3.0301058957909184E-7</v>
      </c>
      <c r="N337">
        <v>14.9</v>
      </c>
      <c r="O337">
        <f t="shared" si="28"/>
        <v>1.640309073763943E-6</v>
      </c>
      <c r="Q337">
        <f t="shared" si="29"/>
        <v>0.99999911210635295</v>
      </c>
      <c r="R337">
        <f t="shared" si="30"/>
        <v>2.7795987622702967E-8</v>
      </c>
      <c r="S337">
        <f t="shared" si="31"/>
        <v>2.7795962942822144E-8</v>
      </c>
    </row>
    <row r="338" spans="11:19" x14ac:dyDescent="0.2">
      <c r="K338">
        <v>15</v>
      </c>
      <c r="L338">
        <f t="shared" si="27"/>
        <v>2.5427846351637819E-7</v>
      </c>
      <c r="N338">
        <v>15</v>
      </c>
      <c r="O338">
        <f t="shared" si="28"/>
        <v>1.392743006404681E-6</v>
      </c>
      <c r="Q338">
        <f t="shared" si="29"/>
        <v>0.99999925153028113</v>
      </c>
      <c r="R338">
        <f t="shared" si="30"/>
        <v>2.3312383023998962E-8</v>
      </c>
      <c r="S338">
        <f t="shared" si="31"/>
        <v>2.3312365575386193E-8</v>
      </c>
    </row>
    <row r="339" spans="11:19" x14ac:dyDescent="0.2">
      <c r="K339">
        <v>15.1</v>
      </c>
      <c r="L339">
        <f t="shared" si="27"/>
        <v>2.1313363795240532E-7</v>
      </c>
      <c r="N339">
        <v>15.1</v>
      </c>
      <c r="O339">
        <f t="shared" si="28"/>
        <v>1.1811551086997003E-6</v>
      </c>
      <c r="Q339">
        <f t="shared" si="29"/>
        <v>0.99999936977459125</v>
      </c>
      <c r="R339">
        <f t="shared" si="30"/>
        <v>1.9529086348057945E-8</v>
      </c>
      <c r="S339">
        <f t="shared" si="31"/>
        <v>1.952907404033152E-8</v>
      </c>
    </row>
    <row r="340" spans="11:19" x14ac:dyDescent="0.2">
      <c r="K340">
        <v>15.2</v>
      </c>
      <c r="L340">
        <f t="shared" si="27"/>
        <v>1.7843706230423143E-7</v>
      </c>
      <c r="N340">
        <v>15.2</v>
      </c>
      <c r="O340">
        <f t="shared" si="28"/>
        <v>1.000537858873578E-6</v>
      </c>
      <c r="Q340">
        <f t="shared" si="29"/>
        <v>0.99999946993910471</v>
      </c>
      <c r="R340">
        <f t="shared" si="30"/>
        <v>1.6340595432318139E-8</v>
      </c>
      <c r="S340">
        <f t="shared" si="31"/>
        <v>1.6340586770807494E-8</v>
      </c>
    </row>
    <row r="341" spans="11:19" x14ac:dyDescent="0.2">
      <c r="K341">
        <v>15.3</v>
      </c>
      <c r="L341">
        <f t="shared" si="27"/>
        <v>1.492137271704798E-7</v>
      </c>
      <c r="N341">
        <v>15.3</v>
      </c>
      <c r="O341">
        <f t="shared" si="28"/>
        <v>8.465464002267371E-7</v>
      </c>
      <c r="Q341">
        <f t="shared" si="29"/>
        <v>0.99999955468881407</v>
      </c>
      <c r="R341">
        <f t="shared" si="30"/>
        <v>1.3656661024263883E-8</v>
      </c>
      <c r="S341">
        <f t="shared" si="31"/>
        <v>1.3656654942799966E-8</v>
      </c>
    </row>
    <row r="342" spans="11:19" x14ac:dyDescent="0.2">
      <c r="K342">
        <v>15.4</v>
      </c>
      <c r="L342">
        <f t="shared" si="27"/>
        <v>1.2463015637719143E-7</v>
      </c>
      <c r="N342">
        <v>15.4</v>
      </c>
      <c r="O342">
        <f t="shared" si="28"/>
        <v>7.1541601122322433E-7</v>
      </c>
      <c r="Q342">
        <f t="shared" si="29"/>
        <v>0.99999962631193573</v>
      </c>
      <c r="R342">
        <f t="shared" si="30"/>
        <v>1.1400184352083897E-8</v>
      </c>
      <c r="S342">
        <f t="shared" si="31"/>
        <v>1.1400180091971075E-8</v>
      </c>
    </row>
    <row r="343" spans="11:19" x14ac:dyDescent="0.2">
      <c r="K343">
        <v>15.5</v>
      </c>
      <c r="L343">
        <f t="shared" si="27"/>
        <v>1.0397481314512459E-7</v>
      </c>
      <c r="N343">
        <v>15.5</v>
      </c>
      <c r="O343">
        <f t="shared" si="28"/>
        <v>6.0388910044663455E-7</v>
      </c>
      <c r="Q343">
        <f t="shared" si="29"/>
        <v>0.99999968677065887</v>
      </c>
      <c r="R343">
        <f t="shared" si="30"/>
        <v>9.5053894755281476E-9</v>
      </c>
      <c r="S343">
        <f t="shared" si="31"/>
        <v>9.5053864981612657E-9</v>
      </c>
    </row>
    <row r="344" spans="11:19" x14ac:dyDescent="0.2">
      <c r="K344">
        <v>15.6</v>
      </c>
      <c r="L344">
        <f t="shared" si="27"/>
        <v>8.6641069477182179E-8</v>
      </c>
      <c r="N344">
        <v>15.6</v>
      </c>
      <c r="O344">
        <f t="shared" si="28"/>
        <v>5.091507337752804E-7</v>
      </c>
      <c r="Q344">
        <f t="shared" si="29"/>
        <v>0.99999973774544282</v>
      </c>
      <c r="R344">
        <f t="shared" si="30"/>
        <v>7.9162346677819073E-9</v>
      </c>
      <c r="S344">
        <f t="shared" si="31"/>
        <v>7.9162325917132906E-9</v>
      </c>
    </row>
    <row r="345" spans="11:19" x14ac:dyDescent="0.2">
      <c r="K345">
        <v>15.7</v>
      </c>
      <c r="L345">
        <f t="shared" si="27"/>
        <v>7.2112426232733262E-8</v>
      </c>
      <c r="N345">
        <v>15.7</v>
      </c>
      <c r="O345">
        <f t="shared" si="28"/>
        <v>4.2877178990301364E-7</v>
      </c>
      <c r="Q345">
        <f t="shared" si="29"/>
        <v>0.99999978067362638</v>
      </c>
      <c r="R345">
        <f t="shared" si="30"/>
        <v>6.5850351838037113E-9</v>
      </c>
      <c r="S345">
        <f t="shared" si="31"/>
        <v>6.5850337395318241E-9</v>
      </c>
    </row>
    <row r="346" spans="11:19" x14ac:dyDescent="0.2">
      <c r="K346">
        <v>15.8</v>
      </c>
      <c r="L346">
        <f t="shared" si="27"/>
        <v>5.9949706086176176E-8</v>
      </c>
      <c r="N346">
        <v>15.8</v>
      </c>
      <c r="O346">
        <f t="shared" si="28"/>
        <v>3.6065892315902849E-7</v>
      </c>
      <c r="Q346">
        <f t="shared" si="29"/>
        <v>0.99999981678303118</v>
      </c>
      <c r="R346">
        <f t="shared" si="30"/>
        <v>5.4712711028415129E-9</v>
      </c>
      <c r="S346">
        <f t="shared" si="31"/>
        <v>5.471270100411806E-9</v>
      </c>
    </row>
    <row r="347" spans="11:19" x14ac:dyDescent="0.2">
      <c r="K347">
        <v>15.9</v>
      </c>
      <c r="L347">
        <f t="shared" si="27"/>
        <v>4.9779972926002931E-8</v>
      </c>
      <c r="N347">
        <v>15.9</v>
      </c>
      <c r="O347">
        <f t="shared" si="28"/>
        <v>3.0301058957909184E-7</v>
      </c>
      <c r="Q347">
        <f t="shared" si="29"/>
        <v>0.99999984712116352</v>
      </c>
      <c r="R347">
        <f t="shared" si="30"/>
        <v>4.5405562643097142E-9</v>
      </c>
      <c r="S347">
        <f t="shared" si="31"/>
        <v>4.5405555701547558E-9</v>
      </c>
    </row>
    <row r="348" spans="11:19" x14ac:dyDescent="0.2">
      <c r="K348">
        <v>16</v>
      </c>
      <c r="L348">
        <f t="shared" si="27"/>
        <v>4.1286959495696586E-8</v>
      </c>
      <c r="N348">
        <v>16</v>
      </c>
      <c r="O348">
        <f t="shared" si="28"/>
        <v>2.5427846351637819E-7</v>
      </c>
      <c r="Q348">
        <f t="shared" si="29"/>
        <v>0.999999872580557</v>
      </c>
      <c r="R348">
        <f t="shared" si="30"/>
        <v>3.7637485350572319E-9</v>
      </c>
      <c r="S348">
        <f t="shared" si="31"/>
        <v>3.76374805548249E-9</v>
      </c>
    </row>
    <row r="349" spans="11:19" x14ac:dyDescent="0.2">
      <c r="K349">
        <v>16.100000000000001</v>
      </c>
      <c r="L349">
        <f t="shared" si="27"/>
        <v>3.4202810457305999E-8</v>
      </c>
      <c r="N349">
        <v>16.100000000000001</v>
      </c>
      <c r="O349">
        <f t="shared" si="28"/>
        <v>2.1313363795240458E-7</v>
      </c>
      <c r="Q349">
        <f t="shared" si="29"/>
        <v>0.99999989392073119</v>
      </c>
      <c r="R349">
        <f t="shared" si="30"/>
        <v>3.1161819791236667E-9</v>
      </c>
      <c r="S349">
        <f t="shared" si="31"/>
        <v>3.1161816485613609E-9</v>
      </c>
    </row>
    <row r="350" spans="11:19" x14ac:dyDescent="0.2">
      <c r="K350">
        <v>16.2</v>
      </c>
      <c r="L350">
        <f t="shared" si="27"/>
        <v>2.8300970809754925E-8</v>
      </c>
      <c r="N350">
        <v>16.2</v>
      </c>
      <c r="O350">
        <f t="shared" si="28"/>
        <v>1.7843706230423143E-7</v>
      </c>
      <c r="Q350">
        <f t="shared" si="29"/>
        <v>0.99999991178719339</v>
      </c>
      <c r="R350">
        <f t="shared" si="30"/>
        <v>2.577007829351885E-9</v>
      </c>
      <c r="S350">
        <f t="shared" si="31"/>
        <v>2.5770076020267919E-9</v>
      </c>
    </row>
    <row r="351" spans="11:19" x14ac:dyDescent="0.2">
      <c r="K351">
        <v>16.3</v>
      </c>
      <c r="L351">
        <f t="shared" si="27"/>
        <v>2.3390069942278561E-8</v>
      </c>
      <c r="N351">
        <v>16.3</v>
      </c>
      <c r="O351">
        <f t="shared" si="28"/>
        <v>1.492137271704798E-7</v>
      </c>
      <c r="Q351">
        <f t="shared" si="29"/>
        <v>0.99999992672785631</v>
      </c>
      <c r="R351">
        <f t="shared" si="30"/>
        <v>2.1286260531994117E-9</v>
      </c>
      <c r="S351">
        <f t="shared" si="31"/>
        <v>2.1286258972304176E-9</v>
      </c>
    </row>
    <row r="352" spans="11:19" x14ac:dyDescent="0.2">
      <c r="K352">
        <v>16.399999999999999</v>
      </c>
      <c r="L352">
        <f t="shared" si="27"/>
        <v>1.930866976169245E-8</v>
      </c>
      <c r="N352">
        <v>16.399999999999999</v>
      </c>
      <c r="O352">
        <f t="shared" si="28"/>
        <v>1.2463015637719188E-7</v>
      </c>
      <c r="Q352">
        <f t="shared" si="29"/>
        <v>0.99999993920720343</v>
      </c>
      <c r="R352">
        <f t="shared" si="30"/>
        <v>1.7561988530090389E-9</v>
      </c>
      <c r="S352">
        <f t="shared" si="31"/>
        <v>1.7561987462447992E-9</v>
      </c>
    </row>
    <row r="353" spans="11:19" x14ac:dyDescent="0.2">
      <c r="K353">
        <v>16.5</v>
      </c>
      <c r="L353">
        <f t="shared" si="27"/>
        <v>1.5920761500438153E-8</v>
      </c>
      <c r="N353">
        <v>16.5</v>
      </c>
      <c r="O353">
        <f t="shared" si="28"/>
        <v>1.0397481314512459E-7</v>
      </c>
      <c r="Q353">
        <f t="shared" si="29"/>
        <v>0.99999994961849381</v>
      </c>
      <c r="R353">
        <f t="shared" si="30"/>
        <v>1.4472337772630794E-9</v>
      </c>
      <c r="S353">
        <f t="shared" si="31"/>
        <v>1.447233704349262E-9</v>
      </c>
    </row>
    <row r="354" spans="11:19" x14ac:dyDescent="0.2">
      <c r="K354">
        <v>16.600000000000001</v>
      </c>
      <c r="L354">
        <f t="shared" si="27"/>
        <v>1.3111910177444775E-8</v>
      </c>
      <c r="N354">
        <v>16.600000000000001</v>
      </c>
      <c r="O354">
        <f t="shared" si="28"/>
        <v>8.6641069477181874E-8</v>
      </c>
      <c r="Q354">
        <f t="shared" si="29"/>
        <v>0.99999995829426225</v>
      </c>
      <c r="R354">
        <f t="shared" si="30"/>
        <v>1.1912266728586474E-9</v>
      </c>
      <c r="S354">
        <f t="shared" si="31"/>
        <v>1.1912266231776601E-9</v>
      </c>
    </row>
    <row r="355" spans="11:19" x14ac:dyDescent="0.2">
      <c r="K355">
        <v>16.7</v>
      </c>
      <c r="L355">
        <f t="shared" si="27"/>
        <v>1.0785958419696313E-8</v>
      </c>
      <c r="N355">
        <v>16.7</v>
      </c>
      <c r="O355">
        <f t="shared" si="28"/>
        <v>7.2112426232733262E-8</v>
      </c>
      <c r="Q355">
        <f t="shared" si="29"/>
        <v>0.99999996551534032</v>
      </c>
      <c r="R355">
        <f t="shared" si="30"/>
        <v>9.7935648479818838E-10</v>
      </c>
      <c r="S355">
        <f t="shared" si="31"/>
        <v>9.7935645102541333E-10</v>
      </c>
    </row>
    <row r="356" spans="11:19" x14ac:dyDescent="0.2">
      <c r="K356">
        <v>16.8</v>
      </c>
      <c r="L356">
        <f t="shared" si="27"/>
        <v>8.8622126201404518E-9</v>
      </c>
      <c r="N356">
        <v>16.8</v>
      </c>
      <c r="O356">
        <f t="shared" si="28"/>
        <v>5.9949706086176176E-8</v>
      </c>
      <c r="Q356">
        <f t="shared" si="29"/>
        <v>0.99999997151859576</v>
      </c>
      <c r="R356">
        <f t="shared" si="30"/>
        <v>8.0422557502402015E-10</v>
      </c>
      <c r="S356">
        <f t="shared" si="31"/>
        <v>8.042255521185464E-10</v>
      </c>
    </row>
    <row r="357" spans="11:19" x14ac:dyDescent="0.2">
      <c r="K357">
        <v>16.899999999999999</v>
      </c>
      <c r="L357">
        <f t="shared" si="27"/>
        <v>7.273044355885319E-9</v>
      </c>
      <c r="N357">
        <v>16.899999999999999</v>
      </c>
      <c r="O357">
        <f t="shared" si="28"/>
        <v>4.9779972926003104E-8</v>
      </c>
      <c r="Q357">
        <f t="shared" si="29"/>
        <v>0.99999997650356309</v>
      </c>
      <c r="R357">
        <f t="shared" si="30"/>
        <v>6.5963812190261706E-10</v>
      </c>
      <c r="S357">
        <f t="shared" si="31"/>
        <v>6.596381064034715E-10</v>
      </c>
    </row>
    <row r="358" spans="11:19" x14ac:dyDescent="0.2">
      <c r="K358">
        <v>17</v>
      </c>
      <c r="L358">
        <f t="shared" si="27"/>
        <v>5.9618487561613785E-9</v>
      </c>
      <c r="N358">
        <v>17</v>
      </c>
      <c r="O358">
        <f t="shared" si="28"/>
        <v>4.1286959495696586E-8</v>
      </c>
      <c r="Q358">
        <f t="shared" si="29"/>
        <v>0.99999998063811546</v>
      </c>
      <c r="R358">
        <f t="shared" si="30"/>
        <v>5.4041104924351657E-10</v>
      </c>
      <c r="S358">
        <f t="shared" si="31"/>
        <v>5.4041103878014019E-10</v>
      </c>
    </row>
    <row r="359" spans="11:19" x14ac:dyDescent="0.2">
      <c r="K359">
        <v>17.100000000000001</v>
      </c>
      <c r="L359">
        <f t="shared" si="27"/>
        <v>4.8813092174379998E-9</v>
      </c>
      <c r="N359">
        <v>17.100000000000001</v>
      </c>
      <c r="O359">
        <f t="shared" si="28"/>
        <v>3.4202810457305999E-8</v>
      </c>
      <c r="Q359">
        <f t="shared" si="29"/>
        <v>0.99999998406331092</v>
      </c>
      <c r="R359">
        <f t="shared" si="30"/>
        <v>4.4221493133989043E-10</v>
      </c>
      <c r="S359">
        <f t="shared" si="31"/>
        <v>4.4221492429244856E-10</v>
      </c>
    </row>
    <row r="360" spans="11:19" x14ac:dyDescent="0.2">
      <c r="K360">
        <v>17.2</v>
      </c>
      <c r="L360">
        <f t="shared" si="27"/>
        <v>3.9919246275824081E-9</v>
      </c>
      <c r="N360">
        <v>17.2</v>
      </c>
      <c r="O360">
        <f t="shared" si="28"/>
        <v>2.8300970809754925E-8</v>
      </c>
      <c r="Q360">
        <f t="shared" si="29"/>
        <v>0.99999998689752689</v>
      </c>
      <c r="R360">
        <f t="shared" si="30"/>
        <v>3.6143754655881821E-10</v>
      </c>
      <c r="S360">
        <f t="shared" si="31"/>
        <v>3.6143754182309247E-10</v>
      </c>
    </row>
    <row r="361" spans="11:19" x14ac:dyDescent="0.2">
      <c r="K361">
        <v>17.3</v>
      </c>
      <c r="L361">
        <f t="shared" si="27"/>
        <v>3.2607611859341731E-9</v>
      </c>
      <c r="N361">
        <v>17.3</v>
      </c>
      <c r="O361">
        <f t="shared" si="28"/>
        <v>2.3390069942278561E-8</v>
      </c>
      <c r="Q361">
        <f t="shared" si="29"/>
        <v>0.99999998923998168</v>
      </c>
      <c r="R361">
        <f t="shared" si="30"/>
        <v>2.9506930232514605E-10</v>
      </c>
      <c r="S361">
        <f t="shared" si="31"/>
        <v>2.9506929915019494E-10</v>
      </c>
    </row>
    <row r="362" spans="11:19" x14ac:dyDescent="0.2">
      <c r="K362">
        <v>17.399999999999999</v>
      </c>
      <c r="L362">
        <f t="shared" si="27"/>
        <v>2.6603960858280565E-9</v>
      </c>
      <c r="N362">
        <v>17.399999999999999</v>
      </c>
      <c r="O362">
        <f t="shared" si="28"/>
        <v>1.930866976169245E-8</v>
      </c>
      <c r="Q362">
        <f t="shared" si="29"/>
        <v>0.99999999117373106</v>
      </c>
      <c r="R362">
        <f t="shared" si="30"/>
        <v>2.4060520242841221E-10</v>
      </c>
      <c r="S362">
        <f t="shared" si="31"/>
        <v>2.4060520030476599E-10</v>
      </c>
    </row>
    <row r="363" spans="11:19" x14ac:dyDescent="0.2">
      <c r="K363">
        <v>17.5</v>
      </c>
      <c r="L363">
        <f t="shared" si="27"/>
        <v>2.1680248455714405E-9</v>
      </c>
      <c r="N363">
        <v>17.5</v>
      </c>
      <c r="O363">
        <f t="shared" si="28"/>
        <v>1.5920761500438153E-8</v>
      </c>
      <c r="Q363">
        <f t="shared" si="29"/>
        <v>0.99999999276821394</v>
      </c>
      <c r="R363">
        <f t="shared" si="30"/>
        <v>1.9596446687586422E-10</v>
      </c>
      <c r="S363">
        <f t="shared" si="31"/>
        <v>1.9596446545869111E-10</v>
      </c>
    </row>
    <row r="364" spans="11:19" x14ac:dyDescent="0.2">
      <c r="K364">
        <v>17.600000000000001</v>
      </c>
      <c r="L364">
        <f t="shared" si="27"/>
        <v>1.7647080098988485E-9</v>
      </c>
      <c r="N364">
        <v>17.600000000000001</v>
      </c>
      <c r="O364">
        <f t="shared" si="28"/>
        <v>1.3111910177444775E-8</v>
      </c>
      <c r="Q364">
        <f t="shared" si="29"/>
        <v>0.99999999408141194</v>
      </c>
      <c r="R364">
        <f t="shared" si="30"/>
        <v>1.5941892250737055E-10</v>
      </c>
      <c r="S364">
        <f t="shared" si="31"/>
        <v>1.5941892156383561E-10</v>
      </c>
    </row>
    <row r="365" spans="11:19" x14ac:dyDescent="0.2">
      <c r="K365">
        <v>17.7</v>
      </c>
      <c r="L365">
        <f t="shared" si="27"/>
        <v>1.4347363654259763E-9</v>
      </c>
      <c r="N365">
        <v>17.7</v>
      </c>
      <c r="O365">
        <f t="shared" si="28"/>
        <v>1.0785958419696313E-8</v>
      </c>
      <c r="Q365">
        <f t="shared" si="29"/>
        <v>0.99999999516167926</v>
      </c>
      <c r="R365">
        <f t="shared" si="30"/>
        <v>1.2953682571037461E-10</v>
      </c>
      <c r="S365">
        <f t="shared" si="31"/>
        <v>1.295368250836339E-10</v>
      </c>
    </row>
    <row r="366" spans="11:19" x14ac:dyDescent="0.2">
      <c r="K366">
        <v>17.8</v>
      </c>
      <c r="L366">
        <f t="shared" si="27"/>
        <v>1.1650967823938379E-9</v>
      </c>
      <c r="N366">
        <v>17.8</v>
      </c>
      <c r="O366">
        <f t="shared" si="28"/>
        <v>8.8622126201404518E-9</v>
      </c>
      <c r="Q366">
        <f t="shared" si="29"/>
        <v>0.99999999604929102</v>
      </c>
      <c r="R366">
        <f t="shared" si="30"/>
        <v>1.051325693168792E-10</v>
      </c>
      <c r="S366">
        <f t="shared" si="31"/>
        <v>1.0513256890153102E-10</v>
      </c>
    </row>
    <row r="367" spans="11:19" x14ac:dyDescent="0.2">
      <c r="K367">
        <v>17.899999999999999</v>
      </c>
      <c r="L367">
        <f t="shared" si="27"/>
        <v>9.450233662379429E-10</v>
      </c>
      <c r="N367">
        <v>17.899999999999999</v>
      </c>
      <c r="O367">
        <f t="shared" si="28"/>
        <v>7.273044355885319E-9</v>
      </c>
      <c r="Q367">
        <f t="shared" si="29"/>
        <v>0.99999999677775064</v>
      </c>
      <c r="R367">
        <f t="shared" si="30"/>
        <v>8.5225937418442754E-11</v>
      </c>
      <c r="S367">
        <f t="shared" si="31"/>
        <v>8.5225937143823534E-11</v>
      </c>
    </row>
    <row r="368" spans="11:19" x14ac:dyDescent="0.2">
      <c r="K368">
        <v>18</v>
      </c>
      <c r="L368">
        <f t="shared" si="27"/>
        <v>7.6562082544897828E-10</v>
      </c>
      <c r="N368">
        <v>18</v>
      </c>
      <c r="O368">
        <f t="shared" si="28"/>
        <v>5.9618487561613785E-9</v>
      </c>
      <c r="Q368">
        <f t="shared" si="29"/>
        <v>0.99999999737489409</v>
      </c>
      <c r="R368">
        <f t="shared" si="30"/>
        <v>6.9007688452416005E-11</v>
      </c>
      <c r="S368">
        <f t="shared" si="31"/>
        <v>6.9007688271263515E-11</v>
      </c>
    </row>
    <row r="369" spans="11:19" x14ac:dyDescent="0.2">
      <c r="K369">
        <v>18.100000000000001</v>
      </c>
      <c r="L369">
        <f t="shared" si="27"/>
        <v>6.1954888055834595E-10</v>
      </c>
      <c r="N369">
        <v>18.100000000000001</v>
      </c>
      <c r="O369">
        <f t="shared" si="28"/>
        <v>4.8813092174379998E-9</v>
      </c>
      <c r="Q369">
        <f t="shared" si="29"/>
        <v>0.99999999786381932</v>
      </c>
      <c r="R369">
        <f t="shared" si="30"/>
        <v>5.5810245314091844E-11</v>
      </c>
      <c r="S369">
        <f t="shared" si="31"/>
        <v>5.5810245194871078E-11</v>
      </c>
    </row>
    <row r="370" spans="11:19" x14ac:dyDescent="0.2">
      <c r="K370">
        <v>18.2</v>
      </c>
      <c r="L370">
        <f t="shared" si="27"/>
        <v>5.0075819167838435E-10</v>
      </c>
      <c r="N370">
        <v>18.2</v>
      </c>
      <c r="O370">
        <f t="shared" si="28"/>
        <v>3.9919246275824081E-9</v>
      </c>
      <c r="Q370">
        <f t="shared" si="29"/>
        <v>0.99999999826366925</v>
      </c>
      <c r="R370">
        <f t="shared" si="30"/>
        <v>4.5083825561675894E-11</v>
      </c>
      <c r="S370">
        <f t="shared" si="31"/>
        <v>4.5083825483395463E-11</v>
      </c>
    </row>
    <row r="371" spans="11:19" x14ac:dyDescent="0.2">
      <c r="K371">
        <v>18.3</v>
      </c>
      <c r="L371">
        <f t="shared" si="27"/>
        <v>4.0426970317361738E-10</v>
      </c>
      <c r="N371">
        <v>18.3</v>
      </c>
      <c r="O371">
        <f t="shared" si="28"/>
        <v>3.2607611859341731E-9</v>
      </c>
      <c r="Q371">
        <f t="shared" si="29"/>
        <v>0.99999999859028887</v>
      </c>
      <c r="R371">
        <f t="shared" si="30"/>
        <v>3.6376235357238329E-11</v>
      </c>
      <c r="S371">
        <f t="shared" si="31"/>
        <v>3.6376235305958346E-11</v>
      </c>
    </row>
    <row r="372" spans="11:19" x14ac:dyDescent="0.2">
      <c r="K372">
        <v>18.399999999999999</v>
      </c>
      <c r="L372">
        <f t="shared" si="27"/>
        <v>3.2599052402203019E-10</v>
      </c>
      <c r="N372">
        <v>18.399999999999999</v>
      </c>
      <c r="O372">
        <f t="shared" si="28"/>
        <v>2.6603960858280565E-9</v>
      </c>
      <c r="Q372">
        <f t="shared" si="29"/>
        <v>0.99999999885677715</v>
      </c>
      <c r="R372">
        <f t="shared" si="30"/>
        <v>2.9316105099042034E-11</v>
      </c>
      <c r="S372">
        <f t="shared" si="31"/>
        <v>2.9316105065527195E-11</v>
      </c>
    </row>
    <row r="373" spans="11:19" x14ac:dyDescent="0.2">
      <c r="K373">
        <v>18.5</v>
      </c>
      <c r="L373">
        <f t="shared" si="27"/>
        <v>2.6256050790957549E-10</v>
      </c>
      <c r="N373">
        <v>18.5</v>
      </c>
      <c r="O373">
        <f t="shared" si="28"/>
        <v>2.1680248455714405E-9</v>
      </c>
      <c r="Q373">
        <f t="shared" si="29"/>
        <v>0.99999999907394965</v>
      </c>
      <c r="R373">
        <f t="shared" si="30"/>
        <v>2.359856754452494E-11</v>
      </c>
      <c r="S373">
        <f t="shared" si="31"/>
        <v>2.3598567522671478E-11</v>
      </c>
    </row>
    <row r="374" spans="11:19" x14ac:dyDescent="0.2">
      <c r="K374">
        <v>18.600000000000001</v>
      </c>
      <c r="L374">
        <f t="shared" si="27"/>
        <v>2.1122459151109687E-10</v>
      </c>
      <c r="N374">
        <v>18.600000000000001</v>
      </c>
      <c r="O374">
        <f t="shared" si="28"/>
        <v>1.7647080098988485E-9</v>
      </c>
      <c r="Q374">
        <f t="shared" si="29"/>
        <v>0.99999999925072525</v>
      </c>
      <c r="R374">
        <f t="shared" si="30"/>
        <v>1.8973822513146388E-11</v>
      </c>
      <c r="S374">
        <f t="shared" si="31"/>
        <v>1.897382249892978E-11</v>
      </c>
    </row>
    <row r="375" spans="11:19" x14ac:dyDescent="0.2">
      <c r="K375">
        <v>18.7</v>
      </c>
      <c r="L375">
        <f t="shared" si="27"/>
        <v>1.6972671327458131E-10</v>
      </c>
      <c r="N375">
        <v>18.7</v>
      </c>
      <c r="O375">
        <f t="shared" si="28"/>
        <v>1.4347363654259763E-9</v>
      </c>
      <c r="Q375">
        <f t="shared" si="29"/>
        <v>0.9999999993944495</v>
      </c>
      <c r="R375">
        <f t="shared" si="30"/>
        <v>1.5237588968375348E-11</v>
      </c>
      <c r="S375">
        <f t="shared" si="31"/>
        <v>1.523758895914822E-11</v>
      </c>
    </row>
    <row r="376" spans="11:19" x14ac:dyDescent="0.2">
      <c r="K376">
        <v>18.8</v>
      </c>
      <c r="L376">
        <f t="shared" si="27"/>
        <v>1.362217862965449E-10</v>
      </c>
      <c r="N376">
        <v>18.8</v>
      </c>
      <c r="O376">
        <f t="shared" si="28"/>
        <v>1.1650967823938379E-9</v>
      </c>
      <c r="Q376">
        <f t="shared" si="29"/>
        <v>0.99999999951116514</v>
      </c>
      <c r="R376">
        <f t="shared" si="30"/>
        <v>1.2222667322703273E-11</v>
      </c>
      <c r="S376">
        <f t="shared" si="31"/>
        <v>1.2222667316728407E-11</v>
      </c>
    </row>
    <row r="377" spans="11:19" x14ac:dyDescent="0.2">
      <c r="K377">
        <v>18.899999999999999</v>
      </c>
      <c r="L377">
        <f t="shared" si="27"/>
        <v>1.092027532190199E-10</v>
      </c>
      <c r="N377">
        <v>18.899999999999999</v>
      </c>
      <c r="O377">
        <f t="shared" si="28"/>
        <v>9.450233662379429E-10</v>
      </c>
      <c r="Q377">
        <f t="shared" si="29"/>
        <v>0.99999999960583641</v>
      </c>
      <c r="R377">
        <f t="shared" si="30"/>
        <v>9.7928332110086558E-12</v>
      </c>
      <c r="S377">
        <f t="shared" si="31"/>
        <v>9.7928332071486772E-12</v>
      </c>
    </row>
    <row r="378" spans="11:19" x14ac:dyDescent="0.2">
      <c r="K378">
        <v>19</v>
      </c>
      <c r="L378">
        <f t="shared" si="27"/>
        <v>8.7440222133194764E-11</v>
      </c>
      <c r="N378">
        <v>19</v>
      </c>
      <c r="O378">
        <f t="shared" si="28"/>
        <v>7.6562082544897828E-10</v>
      </c>
      <c r="Q378">
        <f t="shared" si="29"/>
        <v>0.99999999968253694</v>
      </c>
      <c r="R378">
        <f t="shared" si="30"/>
        <v>7.836842286224055E-12</v>
      </c>
      <c r="S378">
        <f t="shared" si="31"/>
        <v>7.8368422837361477E-12</v>
      </c>
    </row>
    <row r="379" spans="11:19" x14ac:dyDescent="0.2">
      <c r="K379">
        <v>19.100000000000001</v>
      </c>
      <c r="L379">
        <f t="shared" si="27"/>
        <v>6.9932582092950779E-11</v>
      </c>
      <c r="N379">
        <v>19.100000000000001</v>
      </c>
      <c r="O379">
        <f t="shared" si="28"/>
        <v>6.1954888055834595E-10</v>
      </c>
      <c r="Q379">
        <f t="shared" si="29"/>
        <v>0.99999999974460518</v>
      </c>
      <c r="R379">
        <f t="shared" si="30"/>
        <v>6.2641003495400582E-12</v>
      </c>
      <c r="S379">
        <f t="shared" si="31"/>
        <v>6.2641003479402392E-12</v>
      </c>
    </row>
    <row r="380" spans="11:19" x14ac:dyDescent="0.2">
      <c r="K380">
        <v>19.2</v>
      </c>
      <c r="L380">
        <f t="shared" si="27"/>
        <v>5.586483529940329E-11</v>
      </c>
      <c r="N380">
        <v>19.2</v>
      </c>
      <c r="O380">
        <f t="shared" si="28"/>
        <v>5.0075819167838435E-10</v>
      </c>
      <c r="Q380">
        <f t="shared" si="29"/>
        <v>0.99999999979477361</v>
      </c>
      <c r="R380">
        <f t="shared" si="30"/>
        <v>5.0013326813314052E-12</v>
      </c>
      <c r="S380">
        <f t="shared" si="31"/>
        <v>5.0013326803050001E-12</v>
      </c>
    </row>
    <row r="381" spans="11:19" x14ac:dyDescent="0.2">
      <c r="K381">
        <v>19.3</v>
      </c>
      <c r="L381">
        <f t="shared" si="27"/>
        <v>4.4574669207439767E-11</v>
      </c>
      <c r="N381">
        <v>19.3</v>
      </c>
      <c r="O381">
        <f t="shared" si="28"/>
        <v>4.0426970317361738E-10</v>
      </c>
      <c r="Q381">
        <f t="shared" si="29"/>
        <v>0.99999999983527632</v>
      </c>
      <c r="R381">
        <f t="shared" si="30"/>
        <v>3.9881431490584873E-12</v>
      </c>
      <c r="S381">
        <f t="shared" si="31"/>
        <v>3.988143148401546E-12</v>
      </c>
    </row>
    <row r="382" spans="11:19" x14ac:dyDescent="0.2">
      <c r="K382">
        <v>19.399999999999999</v>
      </c>
      <c r="L382">
        <f t="shared" si="27"/>
        <v>3.5524533405820996E-11</v>
      </c>
      <c r="N382">
        <v>19.399999999999999</v>
      </c>
      <c r="O382">
        <f t="shared" si="28"/>
        <v>3.2599052402203019E-10</v>
      </c>
      <c r="Q382">
        <f t="shared" si="29"/>
        <v>0.99999999986793697</v>
      </c>
      <c r="R382">
        <f t="shared" si="30"/>
        <v>3.1767921626624229E-12</v>
      </c>
      <c r="S382">
        <f t="shared" si="31"/>
        <v>3.176792162242886E-12</v>
      </c>
    </row>
    <row r="383" spans="11:19" x14ac:dyDescent="0.2">
      <c r="K383">
        <v>19.5</v>
      </c>
      <c r="L383">
        <f t="shared" si="27"/>
        <v>2.8278689751703504E-11</v>
      </c>
      <c r="N383">
        <v>19.5</v>
      </c>
      <c r="O383">
        <f t="shared" si="28"/>
        <v>2.6256050790957549E-10</v>
      </c>
      <c r="Q383">
        <f t="shared" si="29"/>
        <v>0.99999999989424326</v>
      </c>
      <c r="R383">
        <f t="shared" si="30"/>
        <v>2.5273116932567063E-12</v>
      </c>
      <c r="S383">
        <f t="shared" si="31"/>
        <v>2.527311692989426E-12</v>
      </c>
    </row>
    <row r="384" spans="11:19" x14ac:dyDescent="0.2">
      <c r="K384">
        <v>19.600000000000001</v>
      </c>
      <c r="L384">
        <f t="shared" si="27"/>
        <v>2.2484375590724693E-11</v>
      </c>
      <c r="N384">
        <v>19.600000000000001</v>
      </c>
      <c r="O384">
        <f t="shared" si="28"/>
        <v>2.1122459151109687E-10</v>
      </c>
      <c r="Q384">
        <f t="shared" si="29"/>
        <v>0.99999999991540656</v>
      </c>
      <c r="R384">
        <f t="shared" si="30"/>
        <v>2.0083934515469082E-12</v>
      </c>
      <c r="S384">
        <f t="shared" si="31"/>
        <v>2.0083934513770114E-12</v>
      </c>
    </row>
    <row r="385" spans="11:19" x14ac:dyDescent="0.2">
      <c r="K385">
        <v>19.7</v>
      </c>
      <c r="L385">
        <f t="shared" si="27"/>
        <v>1.7856363851730801E-11</v>
      </c>
      <c r="N385">
        <v>19.7</v>
      </c>
      <c r="O385">
        <f t="shared" si="28"/>
        <v>1.6972671327458131E-10</v>
      </c>
      <c r="Q385">
        <f t="shared" si="29"/>
        <v>0.99999999993241251</v>
      </c>
      <c r="R385">
        <f t="shared" si="30"/>
        <v>1.5940582187567998E-12</v>
      </c>
      <c r="S385">
        <f t="shared" si="31"/>
        <v>1.5940582186490613E-12</v>
      </c>
    </row>
    <row r="386" spans="11:19" x14ac:dyDescent="0.2">
      <c r="K386">
        <v>19.8</v>
      </c>
      <c r="L386">
        <f t="shared" si="27"/>
        <v>1.4164324557783947E-11</v>
      </c>
      <c r="N386">
        <v>19.8</v>
      </c>
      <c r="O386">
        <f t="shared" si="28"/>
        <v>1.362217862965449E-10</v>
      </c>
      <c r="Q386">
        <f t="shared" si="29"/>
        <v>0.99999999994606159</v>
      </c>
      <c r="R386">
        <f t="shared" si="30"/>
        <v>1.2637668689308157E-12</v>
      </c>
      <c r="S386">
        <f t="shared" si="31"/>
        <v>1.26376686886265E-12</v>
      </c>
    </row>
    <row r="387" spans="11:19" x14ac:dyDescent="0.2">
      <c r="K387">
        <v>19.899999999999999</v>
      </c>
      <c r="L387">
        <f t="shared" si="27"/>
        <v>1.1222493422879311E-11</v>
      </c>
      <c r="N387">
        <v>19.899999999999999</v>
      </c>
      <c r="O387">
        <f t="shared" si="28"/>
        <v>1.092027532190199E-10</v>
      </c>
      <c r="Q387">
        <f t="shared" si="29"/>
        <v>0.99999999995700373</v>
      </c>
      <c r="R387">
        <f t="shared" si="30"/>
        <v>1.0006440120946536E-12</v>
      </c>
      <c r="S387">
        <f t="shared" si="31"/>
        <v>1.0006440120516297E-12</v>
      </c>
    </row>
    <row r="388" spans="11:19" x14ac:dyDescent="0.2">
      <c r="K388">
        <v>20</v>
      </c>
      <c r="L388">
        <f t="shared" si="27"/>
        <v>8.8812377631455379E-12</v>
      </c>
      <c r="N388">
        <v>20</v>
      </c>
      <c r="O388">
        <f t="shared" si="28"/>
        <v>8.7440222133194764E-11</v>
      </c>
      <c r="Q388">
        <f t="shared" si="29"/>
        <v>0.99999999996576538</v>
      </c>
      <c r="R388">
        <f t="shared" si="30"/>
        <v>7.9158901655773661E-13</v>
      </c>
      <c r="S388">
        <f t="shared" si="31"/>
        <v>7.9158901653063686E-13</v>
      </c>
    </row>
    <row r="389" spans="11:19" x14ac:dyDescent="0.2">
      <c r="K389">
        <v>20.100000000000001</v>
      </c>
      <c r="L389">
        <f t="shared" si="27"/>
        <v>7.0201805461609485E-12</v>
      </c>
      <c r="N389">
        <v>20.100000000000001</v>
      </c>
      <c r="O389">
        <f t="shared" si="28"/>
        <v>6.9932582092950779E-11</v>
      </c>
      <c r="Q389">
        <f t="shared" si="29"/>
        <v>0.99999999997277289</v>
      </c>
      <c r="R389">
        <f t="shared" si="30"/>
        <v>6.2527760746888816E-13</v>
      </c>
      <c r="S389">
        <f t="shared" si="31"/>
        <v>6.2527760745186371E-13</v>
      </c>
    </row>
    <row r="390" spans="11:19" x14ac:dyDescent="0.2">
      <c r="K390">
        <v>20.2</v>
      </c>
      <c r="L390">
        <f t="shared" ref="L390:L453" si="32">(1/($L$3*SQRT(2*3.14159))*EXP((-(($K390-$L$2)^2))/(2*$L$3^2)))</f>
        <v>5.5426022467857788E-12</v>
      </c>
      <c r="N390">
        <v>20.2</v>
      </c>
      <c r="O390">
        <f t="shared" ref="O390:O453" si="33">(1/($O$3*SQRT(2*3.14159))*EXP((-(($N390-$O$2)^2))/(2*$O$3^2)))</f>
        <v>5.586483529940329E-11</v>
      </c>
      <c r="Q390">
        <f t="shared" ref="Q390:Q453" si="34">(NORMDIST((N390+N391)/2,$O$2,$O$3,TRUE))</f>
        <v>0.99999999997837097</v>
      </c>
      <c r="R390">
        <f t="shared" ref="R390:R453" si="35">((NORMDIST(K391,$L$2,$L$3,TRUE)))-((NORMDIST(K390,$L$2,$L$3,TRUE)))</f>
        <v>4.9338311214341957E-13</v>
      </c>
      <c r="S390">
        <f t="shared" ref="S390:S453" si="36">Q390*R390</f>
        <v>4.9338311213274821E-13</v>
      </c>
    </row>
    <row r="391" spans="11:19" x14ac:dyDescent="0.2">
      <c r="K391">
        <v>20.3</v>
      </c>
      <c r="L391">
        <f t="shared" si="32"/>
        <v>4.3708891523496498E-12</v>
      </c>
      <c r="N391">
        <v>20.3</v>
      </c>
      <c r="O391">
        <f t="shared" si="33"/>
        <v>4.4574669207439767E-11</v>
      </c>
      <c r="Q391">
        <f t="shared" si="34"/>
        <v>0.99999999998283773</v>
      </c>
      <c r="R391">
        <f t="shared" si="35"/>
        <v>3.8891112552619234E-13</v>
      </c>
      <c r="S391">
        <f t="shared" si="36"/>
        <v>3.8891112551951774E-13</v>
      </c>
    </row>
    <row r="392" spans="11:19" x14ac:dyDescent="0.2">
      <c r="K392">
        <v>20.399999999999999</v>
      </c>
      <c r="L392">
        <f t="shared" si="32"/>
        <v>3.4428374568614289E-12</v>
      </c>
      <c r="N392">
        <v>20.399999999999999</v>
      </c>
      <c r="O392">
        <f t="shared" si="33"/>
        <v>3.5524533405820996E-11</v>
      </c>
      <c r="Q392">
        <f t="shared" si="34"/>
        <v>0.99999999998639766</v>
      </c>
      <c r="R392">
        <f t="shared" si="35"/>
        <v>3.0608848788915566E-13</v>
      </c>
      <c r="S392">
        <f t="shared" si="36"/>
        <v>3.0608848788499214E-13</v>
      </c>
    </row>
    <row r="393" spans="11:19" x14ac:dyDescent="0.2">
      <c r="K393">
        <v>20.5</v>
      </c>
      <c r="L393">
        <f t="shared" si="32"/>
        <v>2.7086562502758907E-12</v>
      </c>
      <c r="N393">
        <v>20.5</v>
      </c>
      <c r="O393">
        <f t="shared" si="33"/>
        <v>2.8278689751703504E-11</v>
      </c>
      <c r="Q393">
        <f t="shared" si="34"/>
        <v>0.99999999998923161</v>
      </c>
      <c r="R393">
        <f t="shared" si="35"/>
        <v>2.4069635173873394E-13</v>
      </c>
      <c r="S393">
        <f t="shared" si="36"/>
        <v>2.4069635173614203E-13</v>
      </c>
    </row>
    <row r="394" spans="11:19" x14ac:dyDescent="0.2">
      <c r="K394">
        <v>20.6</v>
      </c>
      <c r="L394">
        <f t="shared" si="32"/>
        <v>2.128540482141415E-12</v>
      </c>
      <c r="N394">
        <v>20.6</v>
      </c>
      <c r="O394">
        <f t="shared" si="33"/>
        <v>2.2484375590724693E-11</v>
      </c>
      <c r="Q394">
        <f t="shared" si="34"/>
        <v>0.99999999999148481</v>
      </c>
      <c r="R394">
        <f t="shared" si="35"/>
        <v>1.8907098109366416E-13</v>
      </c>
      <c r="S394">
        <f t="shared" si="36"/>
        <v>1.8907098109205418E-13</v>
      </c>
    </row>
    <row r="395" spans="11:19" x14ac:dyDescent="0.2">
      <c r="K395">
        <v>20.7</v>
      </c>
      <c r="L395">
        <f t="shared" si="32"/>
        <v>1.6707081177549504E-12</v>
      </c>
      <c r="N395">
        <v>20.7</v>
      </c>
      <c r="O395">
        <f t="shared" si="33"/>
        <v>1.7856363851730801E-11</v>
      </c>
      <c r="Q395">
        <f t="shared" si="34"/>
        <v>0.99999999999327438</v>
      </c>
      <c r="R395">
        <f t="shared" si="35"/>
        <v>1.4832579608992091E-13</v>
      </c>
      <c r="S395">
        <f t="shared" si="36"/>
        <v>1.4832579608892334E-13</v>
      </c>
    </row>
    <row r="396" spans="11:19" x14ac:dyDescent="0.2">
      <c r="K396">
        <v>20.8</v>
      </c>
      <c r="L396">
        <f t="shared" si="32"/>
        <v>1.3098148157618321E-12</v>
      </c>
      <c r="N396">
        <v>20.8</v>
      </c>
      <c r="O396">
        <f t="shared" si="33"/>
        <v>1.4164324557783947E-11</v>
      </c>
      <c r="Q396">
        <f t="shared" si="34"/>
        <v>0.99999999999469391</v>
      </c>
      <c r="R396">
        <f t="shared" si="35"/>
        <v>1.1624035067825389E-13</v>
      </c>
      <c r="S396">
        <f t="shared" si="36"/>
        <v>1.1624035067763711E-13</v>
      </c>
    </row>
    <row r="397" spans="11:19" x14ac:dyDescent="0.2">
      <c r="K397">
        <v>20.9</v>
      </c>
      <c r="L397">
        <f t="shared" si="32"/>
        <v>1.0256752163053392E-12</v>
      </c>
      <c r="N397">
        <v>20.9</v>
      </c>
      <c r="O397">
        <f t="shared" si="33"/>
        <v>1.1222493422879311E-11</v>
      </c>
      <c r="Q397">
        <f t="shared" si="34"/>
        <v>0.99999999999581868</v>
      </c>
      <c r="R397">
        <f t="shared" si="35"/>
        <v>9.0927265716800321E-14</v>
      </c>
      <c r="S397">
        <f t="shared" si="36"/>
        <v>9.0927265716420128E-14</v>
      </c>
    </row>
    <row r="398" spans="11:19" x14ac:dyDescent="0.2">
      <c r="K398">
        <v>21</v>
      </c>
      <c r="L398">
        <f t="shared" si="32"/>
        <v>8.022329062527291E-13</v>
      </c>
      <c r="N398">
        <v>21</v>
      </c>
      <c r="O398">
        <f t="shared" si="33"/>
        <v>8.8812377631455379E-12</v>
      </c>
      <c r="Q398">
        <f t="shared" si="34"/>
        <v>0.99999999999670874</v>
      </c>
      <c r="R398">
        <f t="shared" si="35"/>
        <v>7.1054273576010019E-14</v>
      </c>
      <c r="S398">
        <f t="shared" si="36"/>
        <v>7.1054273575776162E-14</v>
      </c>
    </row>
    <row r="399" spans="11:19" x14ac:dyDescent="0.2">
      <c r="K399">
        <v>21.100000000000101</v>
      </c>
      <c r="L399">
        <f t="shared" si="32"/>
        <v>6.2673179802863253E-13</v>
      </c>
      <c r="N399">
        <v>21.100000000000101</v>
      </c>
      <c r="O399">
        <f t="shared" si="33"/>
        <v>7.0201805461593031E-12</v>
      </c>
      <c r="Q399">
        <f t="shared" si="34"/>
        <v>0.9999999999974124</v>
      </c>
      <c r="R399">
        <f t="shared" si="35"/>
        <v>5.5511151231257827E-14</v>
      </c>
      <c r="S399">
        <f t="shared" si="36"/>
        <v>5.5511151231114185E-14</v>
      </c>
    </row>
    <row r="400" spans="11:19" x14ac:dyDescent="0.2">
      <c r="K400">
        <v>21.2</v>
      </c>
      <c r="L400">
        <f t="shared" si="32"/>
        <v>4.8905041833112537E-13</v>
      </c>
      <c r="N400">
        <v>21.2</v>
      </c>
      <c r="O400">
        <f t="shared" si="33"/>
        <v>5.5426022467857788E-12</v>
      </c>
      <c r="Q400">
        <f t="shared" si="34"/>
        <v>0.99999999999796796</v>
      </c>
      <c r="R400">
        <f t="shared" si="35"/>
        <v>4.3298697960381105E-14</v>
      </c>
      <c r="S400">
        <f t="shared" si="36"/>
        <v>4.3298697960293119E-14</v>
      </c>
    </row>
    <row r="401" spans="11:19" x14ac:dyDescent="0.2">
      <c r="K401">
        <v>21.3000000000001</v>
      </c>
      <c r="L401">
        <f t="shared" si="32"/>
        <v>3.8116778377843608E-13</v>
      </c>
      <c r="N401">
        <v>21.3000000000001</v>
      </c>
      <c r="O401">
        <f t="shared" si="33"/>
        <v>4.3708891523486102E-12</v>
      </c>
      <c r="Q401">
        <f t="shared" si="34"/>
        <v>0.99999999999840605</v>
      </c>
      <c r="R401">
        <f t="shared" si="35"/>
        <v>3.3750779948604759E-14</v>
      </c>
      <c r="S401">
        <f t="shared" si="36"/>
        <v>3.3750779948550965E-14</v>
      </c>
    </row>
    <row r="402" spans="11:19" x14ac:dyDescent="0.2">
      <c r="K402">
        <v>21.4</v>
      </c>
      <c r="L402">
        <f t="shared" si="32"/>
        <v>2.9673541823450743E-13</v>
      </c>
      <c r="N402">
        <v>21.4</v>
      </c>
      <c r="O402">
        <f t="shared" si="33"/>
        <v>3.4428374568614289E-12</v>
      </c>
      <c r="Q402">
        <f t="shared" si="34"/>
        <v>0.99999999999875111</v>
      </c>
      <c r="R402">
        <f t="shared" si="35"/>
        <v>2.6201263381153694E-14</v>
      </c>
      <c r="S402">
        <f t="shared" si="36"/>
        <v>2.6201263381120972E-14</v>
      </c>
    </row>
    <row r="403" spans="11:19" x14ac:dyDescent="0.2">
      <c r="K403">
        <v>21.5</v>
      </c>
      <c r="L403">
        <f t="shared" si="32"/>
        <v>2.3073487051097836E-13</v>
      </c>
      <c r="N403">
        <v>21.5</v>
      </c>
      <c r="O403">
        <f t="shared" si="33"/>
        <v>2.7086562502758907E-12</v>
      </c>
      <c r="Q403">
        <f t="shared" si="34"/>
        <v>0.99999999999902256</v>
      </c>
      <c r="R403">
        <f t="shared" si="35"/>
        <v>2.042810365310288E-14</v>
      </c>
      <c r="S403">
        <f t="shared" si="36"/>
        <v>2.0428103653082913E-14</v>
      </c>
    </row>
    <row r="404" spans="11:19" x14ac:dyDescent="0.2">
      <c r="K404">
        <v>21.600000000000101</v>
      </c>
      <c r="L404">
        <f t="shared" si="32"/>
        <v>1.7920401175413015E-13</v>
      </c>
      <c r="N404">
        <v>21.600000000000101</v>
      </c>
      <c r="O404">
        <f t="shared" si="33"/>
        <v>2.1285404821409081E-12</v>
      </c>
      <c r="Q404">
        <f t="shared" si="34"/>
        <v>0.99999999999923594</v>
      </c>
      <c r="R404">
        <f t="shared" si="35"/>
        <v>1.5765166949677223E-14</v>
      </c>
      <c r="S404">
        <f t="shared" si="36"/>
        <v>1.5765166949665179E-14</v>
      </c>
    </row>
    <row r="405" spans="11:19" x14ac:dyDescent="0.2">
      <c r="K405">
        <v>21.700000000000099</v>
      </c>
      <c r="L405">
        <f t="shared" si="32"/>
        <v>1.3901858678226657E-13</v>
      </c>
      <c r="N405">
        <v>21.700000000000099</v>
      </c>
      <c r="O405">
        <f t="shared" si="33"/>
        <v>1.670708117754541E-12</v>
      </c>
      <c r="Q405">
        <f t="shared" si="34"/>
        <v>0.99999999999940348</v>
      </c>
      <c r="R405">
        <f t="shared" si="35"/>
        <v>1.2323475573339238E-14</v>
      </c>
      <c r="S405">
        <f t="shared" si="36"/>
        <v>1.2323475573331887E-14</v>
      </c>
    </row>
    <row r="406" spans="11:19" x14ac:dyDescent="0.2">
      <c r="K406">
        <v>21.8000000000001</v>
      </c>
      <c r="L406">
        <f t="shared" si="32"/>
        <v>1.0771809347212784E-13</v>
      </c>
      <c r="N406">
        <v>21.8000000000001</v>
      </c>
      <c r="O406">
        <f t="shared" si="33"/>
        <v>1.3098148157615154E-12</v>
      </c>
      <c r="Q406">
        <f t="shared" si="34"/>
        <v>0.99999999999953471</v>
      </c>
      <c r="R406">
        <f t="shared" si="35"/>
        <v>9.5479180117763462E-15</v>
      </c>
      <c r="S406">
        <f t="shared" si="36"/>
        <v>9.5479180117719034E-15</v>
      </c>
    </row>
    <row r="407" spans="11:19" x14ac:dyDescent="0.2">
      <c r="K407">
        <v>21.900000000000102</v>
      </c>
      <c r="L407">
        <f t="shared" si="32"/>
        <v>8.3367176750695783E-14</v>
      </c>
      <c r="N407">
        <v>21.900000000000102</v>
      </c>
      <c r="O407">
        <f t="shared" si="33"/>
        <v>1.0256752163050805E-12</v>
      </c>
      <c r="Q407">
        <f t="shared" si="34"/>
        <v>0.99999999999963751</v>
      </c>
      <c r="R407">
        <f t="shared" si="35"/>
        <v>7.3274719625260332E-15</v>
      </c>
      <c r="S407">
        <f t="shared" si="36"/>
        <v>7.3274719625233763E-15</v>
      </c>
    </row>
    <row r="408" spans="11:19" x14ac:dyDescent="0.2">
      <c r="K408">
        <v>22.000000000000099</v>
      </c>
      <c r="L408">
        <f t="shared" si="32"/>
        <v>6.4445437703619083E-14</v>
      </c>
      <c r="N408">
        <v>22.000000000000099</v>
      </c>
      <c r="O408">
        <f t="shared" si="33"/>
        <v>8.022329062525324E-13</v>
      </c>
      <c r="Q408">
        <f t="shared" si="34"/>
        <v>0.999999999999718</v>
      </c>
      <c r="R408">
        <f t="shared" si="35"/>
        <v>5.6621374255882984E-15</v>
      </c>
      <c r="S408">
        <f t="shared" si="36"/>
        <v>5.6621374255867017E-15</v>
      </c>
    </row>
    <row r="409" spans="11:19" x14ac:dyDescent="0.2">
      <c r="K409">
        <v>22.100000000000101</v>
      </c>
      <c r="L409">
        <f t="shared" si="32"/>
        <v>4.9759946923244772E-14</v>
      </c>
      <c r="N409">
        <v>22.100000000000101</v>
      </c>
      <c r="O409">
        <f t="shared" si="33"/>
        <v>6.2673179802863253E-13</v>
      </c>
      <c r="Q409">
        <f t="shared" si="34"/>
        <v>0.99999999999978084</v>
      </c>
      <c r="R409">
        <f t="shared" si="35"/>
        <v>4.3298697960381105E-15</v>
      </c>
      <c r="S409">
        <f t="shared" si="36"/>
        <v>4.3298697960371615E-15</v>
      </c>
    </row>
    <row r="410" spans="11:19" x14ac:dyDescent="0.2">
      <c r="K410">
        <v>22.200000000000099</v>
      </c>
      <c r="L410">
        <f t="shared" si="32"/>
        <v>3.8375874614312929E-14</v>
      </c>
      <c r="N410">
        <v>22.200000000000099</v>
      </c>
      <c r="O410">
        <f t="shared" si="33"/>
        <v>4.890504183310038E-13</v>
      </c>
      <c r="Q410">
        <f t="shared" si="34"/>
        <v>0.9999999999998298</v>
      </c>
      <c r="R410">
        <f t="shared" si="35"/>
        <v>3.4416913763379853E-15</v>
      </c>
      <c r="S410">
        <f t="shared" si="36"/>
        <v>3.4416913763373995E-15</v>
      </c>
    </row>
    <row r="411" spans="11:19" x14ac:dyDescent="0.2">
      <c r="K411">
        <v>22.3000000000001</v>
      </c>
      <c r="L411">
        <f t="shared" si="32"/>
        <v>2.9561557498966519E-14</v>
      </c>
      <c r="N411">
        <v>22.3000000000001</v>
      </c>
      <c r="O411">
        <f t="shared" si="33"/>
        <v>3.8116778377843608E-13</v>
      </c>
      <c r="Q411">
        <f t="shared" si="34"/>
        <v>0.99999999999986811</v>
      </c>
      <c r="R411">
        <f t="shared" si="35"/>
        <v>2.55351295663786E-15</v>
      </c>
      <c r="S411">
        <f t="shared" si="36"/>
        <v>2.5535129566375232E-15</v>
      </c>
    </row>
    <row r="412" spans="11:19" x14ac:dyDescent="0.2">
      <c r="K412">
        <v>22.400000000000102</v>
      </c>
      <c r="L412">
        <f t="shared" si="32"/>
        <v>2.2745054641735656E-14</v>
      </c>
      <c r="N412">
        <v>22.400000000000102</v>
      </c>
      <c r="O412">
        <f t="shared" si="33"/>
        <v>2.9673541823443044E-13</v>
      </c>
      <c r="Q412">
        <f t="shared" si="34"/>
        <v>0.99999999999989775</v>
      </c>
      <c r="R412">
        <f t="shared" si="35"/>
        <v>1.9984014443252818E-15</v>
      </c>
      <c r="S412">
        <f t="shared" si="36"/>
        <v>1.9984014443250775E-15</v>
      </c>
    </row>
    <row r="413" spans="11:19" x14ac:dyDescent="0.2">
      <c r="K413">
        <v>22.500000000000099</v>
      </c>
      <c r="L413">
        <f t="shared" si="32"/>
        <v>1.7479834019639424E-14</v>
      </c>
      <c r="N413">
        <v>22.500000000000099</v>
      </c>
      <c r="O413">
        <f t="shared" si="33"/>
        <v>2.3073487051092096E-13</v>
      </c>
      <c r="Q413">
        <f t="shared" si="34"/>
        <v>0.99999999999992095</v>
      </c>
      <c r="R413">
        <f t="shared" si="35"/>
        <v>1.5543122344752192E-15</v>
      </c>
      <c r="S413">
        <f t="shared" si="36"/>
        <v>1.5543122344750963E-15</v>
      </c>
    </row>
    <row r="414" spans="11:19" x14ac:dyDescent="0.2">
      <c r="K414">
        <v>22.600000000000101</v>
      </c>
      <c r="L414">
        <f t="shared" si="32"/>
        <v>1.3417706001847967E-14</v>
      </c>
      <c r="N414">
        <v>22.600000000000101</v>
      </c>
      <c r="O414">
        <f t="shared" si="33"/>
        <v>1.7920401175413015E-13</v>
      </c>
      <c r="Q414">
        <f t="shared" si="34"/>
        <v>0.99999999999993894</v>
      </c>
      <c r="R414">
        <f t="shared" si="35"/>
        <v>1.2212453270876722E-15</v>
      </c>
      <c r="S414">
        <f t="shared" si="36"/>
        <v>1.2212453270875976E-15</v>
      </c>
    </row>
    <row r="415" spans="11:19" x14ac:dyDescent="0.2">
      <c r="K415">
        <v>22.700000000000099</v>
      </c>
      <c r="L415">
        <f t="shared" si="32"/>
        <v>1.0287500902013626E-14</v>
      </c>
      <c r="N415">
        <v>22.700000000000099</v>
      </c>
      <c r="O415">
        <f t="shared" si="33"/>
        <v>1.3901858678226657E-13</v>
      </c>
      <c r="Q415">
        <f t="shared" si="34"/>
        <v>0.99999999999995282</v>
      </c>
      <c r="R415">
        <f t="shared" si="35"/>
        <v>8.8817841970012523E-16</v>
      </c>
      <c r="S415">
        <f t="shared" si="36"/>
        <v>8.8817841970008332E-16</v>
      </c>
    </row>
    <row r="416" spans="11:19" x14ac:dyDescent="0.2">
      <c r="K416">
        <v>22.8000000000001</v>
      </c>
      <c r="L416">
        <f t="shared" si="32"/>
        <v>7.8782933563709242E-15</v>
      </c>
      <c r="N416">
        <v>22.8000000000001</v>
      </c>
      <c r="O416">
        <f t="shared" si="33"/>
        <v>1.0771809347212784E-13</v>
      </c>
      <c r="Q416">
        <f t="shared" si="34"/>
        <v>0.9999999999999637</v>
      </c>
      <c r="R416">
        <f t="shared" si="35"/>
        <v>0</v>
      </c>
      <c r="S416">
        <f t="shared" si="36"/>
        <v>0</v>
      </c>
    </row>
    <row r="417" spans="11:19" x14ac:dyDescent="0.2">
      <c r="K417">
        <v>22.900000000000102</v>
      </c>
      <c r="L417">
        <f t="shared" si="32"/>
        <v>6.0262210391213937E-15</v>
      </c>
      <c r="N417">
        <v>22.900000000000102</v>
      </c>
      <c r="O417">
        <f t="shared" si="33"/>
        <v>8.3367176750695783E-14</v>
      </c>
      <c r="Q417">
        <f t="shared" si="34"/>
        <v>0.99999999999997202</v>
      </c>
      <c r="R417">
        <f t="shared" si="35"/>
        <v>0</v>
      </c>
      <c r="S417">
        <f t="shared" si="36"/>
        <v>0</v>
      </c>
    </row>
    <row r="418" spans="11:19" x14ac:dyDescent="0.2">
      <c r="K418">
        <v>23.000000000000099</v>
      </c>
      <c r="L418">
        <f t="shared" si="32"/>
        <v>4.604140985027206E-15</v>
      </c>
      <c r="N418">
        <v>23.000000000000099</v>
      </c>
      <c r="O418">
        <f t="shared" si="33"/>
        <v>6.4445437703619083E-14</v>
      </c>
      <c r="Q418">
        <f t="shared" si="34"/>
        <v>0.99999999999997846</v>
      </c>
      <c r="R418">
        <f t="shared" si="35"/>
        <v>0</v>
      </c>
      <c r="S418">
        <f t="shared" si="36"/>
        <v>0</v>
      </c>
    </row>
    <row r="419" spans="11:19" x14ac:dyDescent="0.2">
      <c r="K419">
        <v>23.100000000000101</v>
      </c>
      <c r="L419">
        <f t="shared" si="32"/>
        <v>3.5135231359541791E-15</v>
      </c>
      <c r="N419">
        <v>23.100000000000101</v>
      </c>
      <c r="O419">
        <f t="shared" si="33"/>
        <v>4.9759946923244772E-14</v>
      </c>
      <c r="Q419">
        <f t="shared" si="34"/>
        <v>0.99999999999998346</v>
      </c>
      <c r="R419">
        <f t="shared" si="35"/>
        <v>0</v>
      </c>
      <c r="S419">
        <f t="shared" si="36"/>
        <v>0</v>
      </c>
    </row>
    <row r="420" spans="11:19" x14ac:dyDescent="0.2">
      <c r="K420">
        <v>23.200000000000099</v>
      </c>
      <c r="L420">
        <f t="shared" si="32"/>
        <v>2.6781054218963176E-15</v>
      </c>
      <c r="N420">
        <v>23.200000000000099</v>
      </c>
      <c r="O420">
        <f t="shared" si="33"/>
        <v>3.8375874614312929E-14</v>
      </c>
      <c r="Q420">
        <f t="shared" si="34"/>
        <v>0.99999999999998734</v>
      </c>
      <c r="R420">
        <f t="shared" si="35"/>
        <v>0</v>
      </c>
      <c r="S420">
        <f t="shared" si="36"/>
        <v>0</v>
      </c>
    </row>
    <row r="421" spans="11:19" x14ac:dyDescent="0.2">
      <c r="K421">
        <v>23.3000000000001</v>
      </c>
      <c r="L421">
        <f t="shared" si="32"/>
        <v>2.0389339961570383E-15</v>
      </c>
      <c r="N421">
        <v>23.3000000000001</v>
      </c>
      <c r="O421">
        <f t="shared" si="33"/>
        <v>2.9561557498966519E-14</v>
      </c>
      <c r="Q421">
        <f t="shared" si="34"/>
        <v>0.99999999999999023</v>
      </c>
      <c r="R421">
        <f t="shared" si="35"/>
        <v>0</v>
      </c>
      <c r="S421">
        <f t="shared" si="36"/>
        <v>0</v>
      </c>
    </row>
    <row r="422" spans="11:19" x14ac:dyDescent="0.2">
      <c r="K422">
        <v>23.400000000000102</v>
      </c>
      <c r="L422">
        <f t="shared" si="32"/>
        <v>1.5504912255431115E-15</v>
      </c>
      <c r="N422">
        <v>23.400000000000102</v>
      </c>
      <c r="O422">
        <f t="shared" si="33"/>
        <v>2.2745054641735656E-14</v>
      </c>
      <c r="Q422">
        <f t="shared" si="34"/>
        <v>0.99999999999999256</v>
      </c>
      <c r="R422">
        <f t="shared" si="35"/>
        <v>0</v>
      </c>
      <c r="S422">
        <f t="shared" si="36"/>
        <v>0</v>
      </c>
    </row>
    <row r="423" spans="11:19" x14ac:dyDescent="0.2">
      <c r="K423">
        <v>23.500000000000099</v>
      </c>
      <c r="L423">
        <f t="shared" si="32"/>
        <v>1.1776767626683418E-15</v>
      </c>
      <c r="N423">
        <v>23.500000000000099</v>
      </c>
      <c r="O423">
        <f t="shared" si="33"/>
        <v>1.7479834019639424E-14</v>
      </c>
      <c r="Q423">
        <f t="shared" si="34"/>
        <v>0.99999999999999434</v>
      </c>
      <c r="R423">
        <f t="shared" si="35"/>
        <v>0</v>
      </c>
      <c r="S423">
        <f t="shared" si="36"/>
        <v>0</v>
      </c>
    </row>
    <row r="424" spans="11:19" x14ac:dyDescent="0.2">
      <c r="K424">
        <v>23.600000000000101</v>
      </c>
      <c r="L424">
        <f t="shared" si="32"/>
        <v>8.934567745410085E-16</v>
      </c>
      <c r="N424">
        <v>23.600000000000101</v>
      </c>
      <c r="O424">
        <f t="shared" si="33"/>
        <v>1.3417706001847967E-14</v>
      </c>
      <c r="Q424">
        <f t="shared" si="34"/>
        <v>0.99999999999999567</v>
      </c>
      <c r="R424">
        <f t="shared" si="35"/>
        <v>0</v>
      </c>
      <c r="S424">
        <f t="shared" si="36"/>
        <v>0</v>
      </c>
    </row>
    <row r="425" spans="11:19" x14ac:dyDescent="0.2">
      <c r="K425">
        <v>23.700000000000099</v>
      </c>
      <c r="L425">
        <f t="shared" si="32"/>
        <v>6.7703580011030417E-16</v>
      </c>
      <c r="N425">
        <v>23.700000000000099</v>
      </c>
      <c r="O425">
        <f t="shared" si="33"/>
        <v>1.0287500902013626E-14</v>
      </c>
      <c r="Q425">
        <f t="shared" si="34"/>
        <v>0.99999999999999667</v>
      </c>
      <c r="R425">
        <f t="shared" si="35"/>
        <v>0</v>
      </c>
      <c r="S425">
        <f t="shared" si="36"/>
        <v>0</v>
      </c>
    </row>
    <row r="426" spans="11:19" x14ac:dyDescent="0.2">
      <c r="K426">
        <v>23.8000000000001</v>
      </c>
      <c r="L426">
        <f t="shared" si="32"/>
        <v>5.1243686869634363E-16</v>
      </c>
      <c r="N426">
        <v>23.8000000000001</v>
      </c>
      <c r="O426">
        <f t="shared" si="33"/>
        <v>7.8782933563709242E-15</v>
      </c>
      <c r="Q426">
        <f t="shared" si="34"/>
        <v>0.99999999999999745</v>
      </c>
      <c r="R426">
        <f t="shared" si="35"/>
        <v>0</v>
      </c>
      <c r="S426">
        <f t="shared" si="36"/>
        <v>0</v>
      </c>
    </row>
    <row r="427" spans="11:19" x14ac:dyDescent="0.2">
      <c r="K427">
        <v>23.900000000000102</v>
      </c>
      <c r="L427">
        <f t="shared" si="32"/>
        <v>3.8740012003962342E-16</v>
      </c>
      <c r="N427">
        <v>23.900000000000102</v>
      </c>
      <c r="O427">
        <f t="shared" si="33"/>
        <v>6.0262210391213937E-15</v>
      </c>
      <c r="Q427">
        <f t="shared" si="34"/>
        <v>0.99999999999999811</v>
      </c>
      <c r="R427">
        <f t="shared" si="35"/>
        <v>0</v>
      </c>
      <c r="S427">
        <f t="shared" si="36"/>
        <v>0</v>
      </c>
    </row>
    <row r="428" spans="11:19" x14ac:dyDescent="0.2">
      <c r="K428">
        <v>24.000000000000099</v>
      </c>
      <c r="L428">
        <f t="shared" si="32"/>
        <v>2.9252957519811992E-16</v>
      </c>
      <c r="N428">
        <v>24.000000000000099</v>
      </c>
      <c r="O428">
        <f t="shared" si="33"/>
        <v>4.604140985027206E-15</v>
      </c>
      <c r="Q428">
        <f t="shared" si="34"/>
        <v>0.99999999999999856</v>
      </c>
      <c r="R428">
        <f t="shared" si="35"/>
        <v>0</v>
      </c>
      <c r="S428">
        <f t="shared" si="36"/>
        <v>0</v>
      </c>
    </row>
    <row r="429" spans="11:19" x14ac:dyDescent="0.2">
      <c r="K429">
        <v>24.100000000000101</v>
      </c>
      <c r="L429">
        <f t="shared" si="32"/>
        <v>2.2063299344482687E-16</v>
      </c>
      <c r="N429">
        <v>24.100000000000101</v>
      </c>
      <c r="O429">
        <f t="shared" si="33"/>
        <v>3.5135231359541791E-15</v>
      </c>
      <c r="Q429">
        <f t="shared" si="34"/>
        <v>0.99999999999999889</v>
      </c>
      <c r="R429">
        <f t="shared" si="35"/>
        <v>0</v>
      </c>
      <c r="S429">
        <f t="shared" si="36"/>
        <v>0</v>
      </c>
    </row>
    <row r="430" spans="11:19" x14ac:dyDescent="0.2">
      <c r="K430">
        <v>24.200000000000099</v>
      </c>
      <c r="L430">
        <f t="shared" si="32"/>
        <v>1.6621177272730561E-16</v>
      </c>
      <c r="N430">
        <v>24.200000000000099</v>
      </c>
      <c r="O430">
        <f t="shared" si="33"/>
        <v>2.6781054218963176E-15</v>
      </c>
      <c r="Q430">
        <f t="shared" si="34"/>
        <v>0.99999999999999911</v>
      </c>
      <c r="R430">
        <f t="shared" si="35"/>
        <v>0</v>
      </c>
      <c r="S430">
        <f t="shared" si="36"/>
        <v>0</v>
      </c>
    </row>
    <row r="431" spans="11:19" x14ac:dyDescent="0.2">
      <c r="K431">
        <v>24.3000000000001</v>
      </c>
      <c r="L431">
        <f t="shared" si="32"/>
        <v>1.2506729386482526E-16</v>
      </c>
      <c r="N431">
        <v>24.3000000000001</v>
      </c>
      <c r="O431">
        <f t="shared" si="33"/>
        <v>2.0389339961570383E-15</v>
      </c>
      <c r="Q431">
        <f t="shared" si="34"/>
        <v>0.99999999999999933</v>
      </c>
      <c r="R431">
        <f t="shared" si="35"/>
        <v>0</v>
      </c>
      <c r="S431">
        <f t="shared" si="36"/>
        <v>0</v>
      </c>
    </row>
    <row r="432" spans="11:19" x14ac:dyDescent="0.2">
      <c r="K432">
        <v>24.400000000000102</v>
      </c>
      <c r="L432">
        <f t="shared" si="32"/>
        <v>9.3997514853115248E-17</v>
      </c>
      <c r="N432">
        <v>24.400000000000102</v>
      </c>
      <c r="O432">
        <f t="shared" si="33"/>
        <v>1.5504912255431115E-15</v>
      </c>
      <c r="Q432">
        <f t="shared" si="34"/>
        <v>0.99999999999999956</v>
      </c>
      <c r="R432">
        <f t="shared" si="35"/>
        <v>0</v>
      </c>
      <c r="S432">
        <f t="shared" si="36"/>
        <v>0</v>
      </c>
    </row>
    <row r="433" spans="11:19" x14ac:dyDescent="0.2">
      <c r="K433">
        <v>24.500000000000099</v>
      </c>
      <c r="L433">
        <f t="shared" si="32"/>
        <v>7.0563422623477347E-17</v>
      </c>
      <c r="N433">
        <v>24.500000000000099</v>
      </c>
      <c r="O433">
        <f t="shared" si="33"/>
        <v>1.1776767626683418E-15</v>
      </c>
      <c r="Q433">
        <f t="shared" si="34"/>
        <v>0.99999999999999967</v>
      </c>
      <c r="R433">
        <f t="shared" si="35"/>
        <v>0</v>
      </c>
      <c r="S433">
        <f t="shared" si="36"/>
        <v>0</v>
      </c>
    </row>
    <row r="434" spans="11:19" x14ac:dyDescent="0.2">
      <c r="K434">
        <v>24.600000000000101</v>
      </c>
      <c r="L434">
        <f t="shared" si="32"/>
        <v>5.290948704823444E-17</v>
      </c>
      <c r="N434">
        <v>24.600000000000101</v>
      </c>
      <c r="O434">
        <f t="shared" si="33"/>
        <v>8.934567745410085E-16</v>
      </c>
      <c r="Q434">
        <f t="shared" si="34"/>
        <v>0.99999999999999978</v>
      </c>
      <c r="R434">
        <f t="shared" si="35"/>
        <v>0</v>
      </c>
      <c r="S434">
        <f t="shared" si="36"/>
        <v>0</v>
      </c>
    </row>
    <row r="435" spans="11:19" x14ac:dyDescent="0.2">
      <c r="K435">
        <v>24.700000000000099</v>
      </c>
      <c r="L435">
        <f t="shared" si="32"/>
        <v>3.9625806255348994E-17</v>
      </c>
      <c r="N435">
        <v>24.700000000000099</v>
      </c>
      <c r="O435">
        <f t="shared" si="33"/>
        <v>6.7703580011030417E-16</v>
      </c>
      <c r="Q435">
        <f t="shared" si="34"/>
        <v>0.99999999999999978</v>
      </c>
      <c r="R435">
        <f t="shared" si="35"/>
        <v>0</v>
      </c>
      <c r="S435">
        <f t="shared" si="36"/>
        <v>0</v>
      </c>
    </row>
    <row r="436" spans="11:19" x14ac:dyDescent="0.2">
      <c r="K436">
        <v>24.8000000000001</v>
      </c>
      <c r="L436">
        <f t="shared" si="32"/>
        <v>2.9642397019567475E-17</v>
      </c>
      <c r="N436">
        <v>24.8000000000001</v>
      </c>
      <c r="O436">
        <f t="shared" si="33"/>
        <v>5.1243686869634363E-16</v>
      </c>
      <c r="Q436">
        <f t="shared" si="34"/>
        <v>0.99999999999999989</v>
      </c>
      <c r="R436">
        <f t="shared" si="35"/>
        <v>0</v>
      </c>
      <c r="S436">
        <f t="shared" si="36"/>
        <v>0</v>
      </c>
    </row>
    <row r="437" spans="11:19" x14ac:dyDescent="0.2">
      <c r="K437">
        <v>24.900000000000102</v>
      </c>
      <c r="L437">
        <f t="shared" si="32"/>
        <v>2.2148237660721667E-17</v>
      </c>
      <c r="N437">
        <v>24.900000000000102</v>
      </c>
      <c r="O437">
        <f t="shared" si="33"/>
        <v>3.8740012003962342E-16</v>
      </c>
      <c r="Q437">
        <f t="shared" si="34"/>
        <v>0.99999999999999989</v>
      </c>
      <c r="R437">
        <f t="shared" si="35"/>
        <v>0</v>
      </c>
      <c r="S437">
        <f t="shared" si="36"/>
        <v>0</v>
      </c>
    </row>
    <row r="438" spans="11:19" x14ac:dyDescent="0.2">
      <c r="K438">
        <v>25.000000000000099</v>
      </c>
      <c r="L438">
        <f t="shared" si="32"/>
        <v>1.6529346266839322E-17</v>
      </c>
      <c r="N438">
        <v>25.000000000000099</v>
      </c>
      <c r="O438">
        <f t="shared" si="33"/>
        <v>2.9252957519811992E-16</v>
      </c>
      <c r="Q438">
        <f t="shared" si="34"/>
        <v>0.99999999999999989</v>
      </c>
      <c r="R438">
        <f t="shared" si="35"/>
        <v>0</v>
      </c>
      <c r="S438">
        <f t="shared" si="36"/>
        <v>0</v>
      </c>
    </row>
    <row r="439" spans="11:19" x14ac:dyDescent="0.2">
      <c r="K439">
        <v>25.100000000000101</v>
      </c>
      <c r="L439">
        <f t="shared" si="32"/>
        <v>1.2321478612252231E-17</v>
      </c>
      <c r="N439">
        <v>25.100000000000101</v>
      </c>
      <c r="O439">
        <f t="shared" si="33"/>
        <v>2.2063299344482687E-16</v>
      </c>
      <c r="Q439">
        <f t="shared" si="34"/>
        <v>0.99999999999999989</v>
      </c>
      <c r="R439">
        <f t="shared" si="35"/>
        <v>0</v>
      </c>
      <c r="S439">
        <f t="shared" si="36"/>
        <v>0</v>
      </c>
    </row>
    <row r="440" spans="11:19" x14ac:dyDescent="0.2">
      <c r="K440">
        <v>25.200000000000099</v>
      </c>
      <c r="L440">
        <f t="shared" si="32"/>
        <v>9.1740399014947242E-18</v>
      </c>
      <c r="N440">
        <v>25.200000000000099</v>
      </c>
      <c r="O440">
        <f t="shared" si="33"/>
        <v>1.6621177272730561E-16</v>
      </c>
      <c r="Q440">
        <f t="shared" si="34"/>
        <v>1</v>
      </c>
      <c r="R440">
        <f t="shared" si="35"/>
        <v>0</v>
      </c>
      <c r="S440">
        <f t="shared" si="36"/>
        <v>0</v>
      </c>
    </row>
    <row r="441" spans="11:19" x14ac:dyDescent="0.2">
      <c r="K441">
        <v>25.3000000000001</v>
      </c>
      <c r="L441">
        <f t="shared" si="32"/>
        <v>6.8225867929684494E-18</v>
      </c>
      <c r="N441">
        <v>25.3000000000001</v>
      </c>
      <c r="O441">
        <f t="shared" si="33"/>
        <v>1.2506729386482526E-16</v>
      </c>
      <c r="Q441">
        <f t="shared" si="34"/>
        <v>1</v>
      </c>
      <c r="R441">
        <f t="shared" si="35"/>
        <v>0</v>
      </c>
      <c r="S441">
        <f t="shared" si="36"/>
        <v>0</v>
      </c>
    </row>
    <row r="442" spans="11:19" x14ac:dyDescent="0.2">
      <c r="K442">
        <v>25.400000000000102</v>
      </c>
      <c r="L442">
        <f t="shared" si="32"/>
        <v>5.0679014498348997E-18</v>
      </c>
      <c r="N442">
        <v>25.400000000000102</v>
      </c>
      <c r="O442">
        <f t="shared" si="33"/>
        <v>9.3997514853115248E-17</v>
      </c>
      <c r="Q442">
        <f t="shared" si="34"/>
        <v>1</v>
      </c>
      <c r="R442">
        <f t="shared" si="35"/>
        <v>0</v>
      </c>
      <c r="S442">
        <f t="shared" si="36"/>
        <v>0</v>
      </c>
    </row>
    <row r="443" spans="11:19" x14ac:dyDescent="0.2">
      <c r="K443">
        <v>25.500000000000099</v>
      </c>
      <c r="L443">
        <f t="shared" si="32"/>
        <v>3.7600870561784389E-18</v>
      </c>
      <c r="N443">
        <v>25.500000000000099</v>
      </c>
      <c r="O443">
        <f t="shared" si="33"/>
        <v>7.0563422623477347E-17</v>
      </c>
      <c r="Q443">
        <f t="shared" si="34"/>
        <v>1</v>
      </c>
      <c r="R443">
        <f t="shared" si="35"/>
        <v>0</v>
      </c>
      <c r="S443">
        <f t="shared" si="36"/>
        <v>0</v>
      </c>
    </row>
    <row r="444" spans="11:19" x14ac:dyDescent="0.2">
      <c r="K444">
        <v>25.600000000000101</v>
      </c>
      <c r="L444">
        <f t="shared" si="32"/>
        <v>2.786495118331265E-18</v>
      </c>
      <c r="N444">
        <v>25.600000000000101</v>
      </c>
      <c r="O444">
        <f t="shared" si="33"/>
        <v>5.290948704823444E-17</v>
      </c>
      <c r="Q444">
        <f t="shared" si="34"/>
        <v>1</v>
      </c>
      <c r="R444">
        <f t="shared" si="35"/>
        <v>0</v>
      </c>
      <c r="S444">
        <f t="shared" si="36"/>
        <v>0</v>
      </c>
    </row>
    <row r="445" spans="11:19" x14ac:dyDescent="0.2">
      <c r="K445">
        <v>25.700000000000099</v>
      </c>
      <c r="L445">
        <f t="shared" si="32"/>
        <v>2.0625729616714806E-18</v>
      </c>
      <c r="N445">
        <v>25.700000000000099</v>
      </c>
      <c r="O445">
        <f t="shared" si="33"/>
        <v>3.9625806255348994E-17</v>
      </c>
      <c r="Q445">
        <f t="shared" si="34"/>
        <v>1</v>
      </c>
      <c r="R445">
        <f t="shared" si="35"/>
        <v>0</v>
      </c>
      <c r="S445">
        <f t="shared" si="36"/>
        <v>0</v>
      </c>
    </row>
    <row r="446" spans="11:19" x14ac:dyDescent="0.2">
      <c r="K446">
        <v>25.8000000000001</v>
      </c>
      <c r="L446">
        <f t="shared" si="32"/>
        <v>1.5249338374887413E-18</v>
      </c>
      <c r="N446">
        <v>25.8000000000001</v>
      </c>
      <c r="O446">
        <f t="shared" si="33"/>
        <v>2.9642397019567475E-17</v>
      </c>
      <c r="Q446">
        <f t="shared" si="34"/>
        <v>1</v>
      </c>
      <c r="R446">
        <f t="shared" si="35"/>
        <v>0</v>
      </c>
      <c r="S446">
        <f t="shared" si="36"/>
        <v>0</v>
      </c>
    </row>
    <row r="447" spans="11:19" x14ac:dyDescent="0.2">
      <c r="K447">
        <v>25.900000000000102</v>
      </c>
      <c r="L447">
        <f t="shared" si="32"/>
        <v>1.1261165201539399E-18</v>
      </c>
      <c r="N447">
        <v>25.900000000000102</v>
      </c>
      <c r="O447">
        <f t="shared" si="33"/>
        <v>2.2148237660721667E-17</v>
      </c>
      <c r="Q447">
        <f t="shared" si="34"/>
        <v>1</v>
      </c>
      <c r="R447">
        <f t="shared" si="35"/>
        <v>0</v>
      </c>
      <c r="S447">
        <f t="shared" si="36"/>
        <v>0</v>
      </c>
    </row>
    <row r="448" spans="11:19" x14ac:dyDescent="0.2">
      <c r="K448">
        <v>26.000000000000099</v>
      </c>
      <c r="L448">
        <f t="shared" si="32"/>
        <v>8.3062749970955502E-19</v>
      </c>
      <c r="N448">
        <v>26.000000000000099</v>
      </c>
      <c r="O448">
        <f t="shared" si="33"/>
        <v>1.6529346266839322E-17</v>
      </c>
      <c r="Q448">
        <f t="shared" si="34"/>
        <v>1</v>
      </c>
      <c r="R448">
        <f t="shared" si="35"/>
        <v>0</v>
      </c>
      <c r="S448">
        <f t="shared" si="36"/>
        <v>0</v>
      </c>
    </row>
    <row r="449" spans="11:19" x14ac:dyDescent="0.2">
      <c r="K449">
        <v>26.100000000000101</v>
      </c>
      <c r="L449">
        <f t="shared" si="32"/>
        <v>6.1195562091307949E-19</v>
      </c>
      <c r="N449">
        <v>26.100000000000101</v>
      </c>
      <c r="O449">
        <f t="shared" si="33"/>
        <v>1.2321478612252231E-17</v>
      </c>
      <c r="Q449">
        <f t="shared" si="34"/>
        <v>1</v>
      </c>
      <c r="R449">
        <f t="shared" si="35"/>
        <v>0</v>
      </c>
      <c r="S449">
        <f t="shared" si="36"/>
        <v>0</v>
      </c>
    </row>
    <row r="450" spans="11:19" x14ac:dyDescent="0.2">
      <c r="K450">
        <v>26.200000000000099</v>
      </c>
      <c r="L450">
        <f t="shared" si="32"/>
        <v>4.5032307213703049E-19</v>
      </c>
      <c r="N450">
        <v>26.200000000000099</v>
      </c>
      <c r="O450">
        <f t="shared" si="33"/>
        <v>9.1740399014947242E-18</v>
      </c>
      <c r="Q450">
        <f t="shared" si="34"/>
        <v>1</v>
      </c>
      <c r="R450">
        <f t="shared" si="35"/>
        <v>0</v>
      </c>
      <c r="S450">
        <f t="shared" si="36"/>
        <v>0</v>
      </c>
    </row>
    <row r="451" spans="11:19" x14ac:dyDescent="0.2">
      <c r="K451">
        <v>26.3000000000001</v>
      </c>
      <c r="L451">
        <f t="shared" si="32"/>
        <v>3.3099323382340559E-19</v>
      </c>
      <c r="N451">
        <v>26.3000000000001</v>
      </c>
      <c r="O451">
        <f t="shared" si="33"/>
        <v>6.8225867929684494E-18</v>
      </c>
      <c r="Q451">
        <f t="shared" si="34"/>
        <v>1</v>
      </c>
      <c r="R451">
        <f t="shared" si="35"/>
        <v>0</v>
      </c>
      <c r="S451">
        <f t="shared" si="36"/>
        <v>0</v>
      </c>
    </row>
    <row r="452" spans="11:19" x14ac:dyDescent="0.2">
      <c r="K452">
        <v>26.400000000000102</v>
      </c>
      <c r="L452">
        <f t="shared" si="32"/>
        <v>2.4299910881817928E-19</v>
      </c>
      <c r="N452">
        <v>26.400000000000102</v>
      </c>
      <c r="O452">
        <f t="shared" si="33"/>
        <v>5.0679014498348997E-18</v>
      </c>
      <c r="Q452">
        <f t="shared" si="34"/>
        <v>1</v>
      </c>
      <c r="R452">
        <f t="shared" si="35"/>
        <v>0</v>
      </c>
      <c r="S452">
        <f t="shared" si="36"/>
        <v>0</v>
      </c>
    </row>
    <row r="453" spans="11:19" x14ac:dyDescent="0.2">
      <c r="K453">
        <v>26.500000000000099</v>
      </c>
      <c r="L453">
        <f t="shared" si="32"/>
        <v>1.7818900100352419E-19</v>
      </c>
      <c r="N453">
        <v>26.500000000000099</v>
      </c>
      <c r="O453">
        <f t="shared" si="33"/>
        <v>3.7600870561784389E-18</v>
      </c>
      <c r="Q453">
        <f t="shared" si="34"/>
        <v>1</v>
      </c>
      <c r="R453">
        <f t="shared" si="35"/>
        <v>0</v>
      </c>
      <c r="S453">
        <f t="shared" si="36"/>
        <v>0</v>
      </c>
    </row>
    <row r="454" spans="11:19" x14ac:dyDescent="0.2">
      <c r="K454">
        <v>26.600000000000101</v>
      </c>
      <c r="L454">
        <f t="shared" ref="L454:L517" si="37">(1/($L$3*SQRT(2*3.14159))*EXP((-(($K454-$L$2)^2))/(2*$L$3^2)))</f>
        <v>1.3051119087202367E-19</v>
      </c>
      <c r="N454">
        <v>26.600000000000101</v>
      </c>
      <c r="O454">
        <f t="shared" ref="O454:O517" si="38">(1/($O$3*SQRT(2*3.14159))*EXP((-(($N454-$O$2)^2))/(2*$O$3^2)))</f>
        <v>2.786495118331265E-18</v>
      </c>
      <c r="Q454">
        <f t="shared" ref="Q454:Q517" si="39">(NORMDIST((N454+N455)/2,$O$2,$O$3,TRUE))</f>
        <v>1</v>
      </c>
      <c r="R454">
        <f t="shared" ref="R454:R517" si="40">((NORMDIST(K455,$L$2,$L$3,TRUE)))-((NORMDIST(K454,$L$2,$L$3,TRUE)))</f>
        <v>0</v>
      </c>
      <c r="S454">
        <f t="shared" ref="S454:S517" si="41">Q454*R454</f>
        <v>0</v>
      </c>
    </row>
    <row r="455" spans="11:19" x14ac:dyDescent="0.2">
      <c r="K455">
        <v>26.700000000000099</v>
      </c>
      <c r="L455">
        <f t="shared" si="37"/>
        <v>9.5478427841932386E-20</v>
      </c>
      <c r="N455">
        <v>26.700000000000099</v>
      </c>
      <c r="O455">
        <f t="shared" si="38"/>
        <v>2.0625729616714806E-18</v>
      </c>
      <c r="Q455">
        <f t="shared" si="39"/>
        <v>1</v>
      </c>
      <c r="R455">
        <f t="shared" si="40"/>
        <v>0</v>
      </c>
      <c r="S455">
        <f t="shared" si="41"/>
        <v>0</v>
      </c>
    </row>
    <row r="456" spans="11:19" x14ac:dyDescent="0.2">
      <c r="K456">
        <v>26.8000000000001</v>
      </c>
      <c r="L456">
        <f t="shared" si="37"/>
        <v>6.9767540527261325E-20</v>
      </c>
      <c r="N456">
        <v>26.8000000000001</v>
      </c>
      <c r="O456">
        <f t="shared" si="38"/>
        <v>1.5249338374887413E-18</v>
      </c>
      <c r="Q456">
        <f t="shared" si="39"/>
        <v>1</v>
      </c>
      <c r="R456">
        <f t="shared" si="40"/>
        <v>0</v>
      </c>
      <c r="S456">
        <f t="shared" si="41"/>
        <v>0</v>
      </c>
    </row>
    <row r="457" spans="11:19" x14ac:dyDescent="0.2">
      <c r="K457">
        <v>26.900000000000102</v>
      </c>
      <c r="L457">
        <f t="shared" si="37"/>
        <v>5.0920447856050552E-20</v>
      </c>
      <c r="N457">
        <v>26.900000000000102</v>
      </c>
      <c r="O457">
        <f t="shared" si="38"/>
        <v>1.1261165201539399E-18</v>
      </c>
      <c r="Q457">
        <f t="shared" si="39"/>
        <v>1</v>
      </c>
      <c r="R457">
        <f t="shared" si="40"/>
        <v>0</v>
      </c>
      <c r="S457">
        <f t="shared" si="41"/>
        <v>0</v>
      </c>
    </row>
    <row r="458" spans="11:19" x14ac:dyDescent="0.2">
      <c r="K458">
        <v>27.000000000000099</v>
      </c>
      <c r="L458">
        <f t="shared" si="37"/>
        <v>3.7121170629434987E-20</v>
      </c>
      <c r="N458">
        <v>27.000000000000099</v>
      </c>
      <c r="O458">
        <f t="shared" si="38"/>
        <v>8.3062749970955502E-19</v>
      </c>
      <c r="Q458">
        <f t="shared" si="39"/>
        <v>1</v>
      </c>
      <c r="R458">
        <f t="shared" si="40"/>
        <v>0</v>
      </c>
      <c r="S458">
        <f t="shared" si="41"/>
        <v>0</v>
      </c>
    </row>
    <row r="459" spans="11:19" x14ac:dyDescent="0.2">
      <c r="K459">
        <v>27.100000000000101</v>
      </c>
      <c r="L459">
        <f t="shared" si="37"/>
        <v>2.7029733225996319E-20</v>
      </c>
      <c r="N459">
        <v>27.100000000000101</v>
      </c>
      <c r="O459">
        <f t="shared" si="38"/>
        <v>6.1195562091307949E-19</v>
      </c>
      <c r="Q459">
        <f t="shared" si="39"/>
        <v>1</v>
      </c>
      <c r="R459">
        <f t="shared" si="40"/>
        <v>0</v>
      </c>
      <c r="S459">
        <f t="shared" si="41"/>
        <v>0</v>
      </c>
    </row>
    <row r="460" spans="11:19" x14ac:dyDescent="0.2">
      <c r="K460">
        <v>27.200000000000099</v>
      </c>
      <c r="L460">
        <f t="shared" si="37"/>
        <v>1.9658596227004506E-20</v>
      </c>
      <c r="N460">
        <v>27.200000000000099</v>
      </c>
      <c r="O460">
        <f t="shared" si="38"/>
        <v>4.5032307213703049E-19</v>
      </c>
      <c r="Q460">
        <f t="shared" si="39"/>
        <v>1</v>
      </c>
      <c r="R460">
        <f t="shared" si="40"/>
        <v>0</v>
      </c>
      <c r="S460">
        <f t="shared" si="41"/>
        <v>0</v>
      </c>
    </row>
    <row r="461" spans="11:19" x14ac:dyDescent="0.2">
      <c r="K461">
        <v>27.3000000000001</v>
      </c>
      <c r="L461">
        <f t="shared" si="37"/>
        <v>1.428084459892427E-20</v>
      </c>
      <c r="N461">
        <v>27.3000000000001</v>
      </c>
      <c r="O461">
        <f t="shared" si="38"/>
        <v>3.3099323382340559E-19</v>
      </c>
      <c r="Q461">
        <f t="shared" si="39"/>
        <v>1</v>
      </c>
      <c r="R461">
        <f t="shared" si="40"/>
        <v>0</v>
      </c>
      <c r="S461">
        <f t="shared" si="41"/>
        <v>0</v>
      </c>
    </row>
    <row r="462" spans="11:19" x14ac:dyDescent="0.2">
      <c r="K462">
        <v>27.400000000000102</v>
      </c>
      <c r="L462">
        <f t="shared" si="37"/>
        <v>1.0362055908298904E-20</v>
      </c>
      <c r="N462">
        <v>27.400000000000102</v>
      </c>
      <c r="O462">
        <f t="shared" si="38"/>
        <v>2.4299910881817928E-19</v>
      </c>
      <c r="Q462">
        <f t="shared" si="39"/>
        <v>1</v>
      </c>
      <c r="R462">
        <f t="shared" si="40"/>
        <v>0</v>
      </c>
      <c r="S462">
        <f t="shared" si="41"/>
        <v>0</v>
      </c>
    </row>
    <row r="463" spans="11:19" x14ac:dyDescent="0.2">
      <c r="K463">
        <v>27.500000000000099</v>
      </c>
      <c r="L463">
        <f t="shared" si="37"/>
        <v>7.5098042419101589E-21</v>
      </c>
      <c r="N463">
        <v>27.500000000000099</v>
      </c>
      <c r="O463">
        <f t="shared" si="38"/>
        <v>1.7818900100352419E-19</v>
      </c>
      <c r="Q463">
        <f t="shared" si="39"/>
        <v>1</v>
      </c>
      <c r="R463">
        <f t="shared" si="40"/>
        <v>0</v>
      </c>
      <c r="S463">
        <f t="shared" si="41"/>
        <v>0</v>
      </c>
    </row>
    <row r="464" spans="11:19" x14ac:dyDescent="0.2">
      <c r="K464">
        <v>27.600000000000101</v>
      </c>
      <c r="L464">
        <f t="shared" si="37"/>
        <v>5.4362816471275684E-21</v>
      </c>
      <c r="N464">
        <v>27.600000000000101</v>
      </c>
      <c r="O464">
        <f t="shared" si="38"/>
        <v>1.3051119087202367E-19</v>
      </c>
      <c r="Q464">
        <f t="shared" si="39"/>
        <v>1</v>
      </c>
      <c r="R464">
        <f t="shared" si="40"/>
        <v>0</v>
      </c>
      <c r="S464">
        <f t="shared" si="41"/>
        <v>0</v>
      </c>
    </row>
    <row r="465" spans="11:19" x14ac:dyDescent="0.2">
      <c r="K465">
        <v>27.700000000000099</v>
      </c>
      <c r="L465">
        <f t="shared" si="37"/>
        <v>3.930664068538395E-21</v>
      </c>
      <c r="N465">
        <v>27.700000000000099</v>
      </c>
      <c r="O465">
        <f t="shared" si="38"/>
        <v>9.5478427841932386E-20</v>
      </c>
      <c r="Q465">
        <f t="shared" si="39"/>
        <v>1</v>
      </c>
      <c r="R465">
        <f t="shared" si="40"/>
        <v>0</v>
      </c>
      <c r="S465">
        <f t="shared" si="41"/>
        <v>0</v>
      </c>
    </row>
    <row r="466" spans="11:19" x14ac:dyDescent="0.2">
      <c r="K466">
        <v>27.8000000000001</v>
      </c>
      <c r="L466">
        <f t="shared" si="37"/>
        <v>2.8387069160677728E-21</v>
      </c>
      <c r="N466">
        <v>27.8000000000001</v>
      </c>
      <c r="O466">
        <f t="shared" si="38"/>
        <v>6.9767540527261325E-20</v>
      </c>
      <c r="Q466">
        <f t="shared" si="39"/>
        <v>1</v>
      </c>
      <c r="R466">
        <f t="shared" si="40"/>
        <v>0</v>
      </c>
      <c r="S466">
        <f t="shared" si="41"/>
        <v>0</v>
      </c>
    </row>
    <row r="467" spans="11:19" x14ac:dyDescent="0.2">
      <c r="K467">
        <v>27.900000000000102</v>
      </c>
      <c r="L467">
        <f t="shared" si="37"/>
        <v>2.0476976424904345E-21</v>
      </c>
      <c r="N467">
        <v>27.900000000000102</v>
      </c>
      <c r="O467">
        <f t="shared" si="38"/>
        <v>5.0920447856050552E-20</v>
      </c>
      <c r="Q467">
        <f t="shared" si="39"/>
        <v>1</v>
      </c>
      <c r="R467">
        <f t="shared" si="40"/>
        <v>0</v>
      </c>
      <c r="S467">
        <f t="shared" si="41"/>
        <v>0</v>
      </c>
    </row>
    <row r="468" spans="11:19" x14ac:dyDescent="0.2">
      <c r="K468">
        <v>28.000000000000099</v>
      </c>
      <c r="L468">
        <f t="shared" si="37"/>
        <v>1.4753727303102073E-21</v>
      </c>
      <c r="N468">
        <v>28.000000000000099</v>
      </c>
      <c r="O468">
        <f t="shared" si="38"/>
        <v>3.7121170629434987E-20</v>
      </c>
      <c r="Q468">
        <f t="shared" si="39"/>
        <v>1</v>
      </c>
      <c r="R468">
        <f t="shared" si="40"/>
        <v>0</v>
      </c>
      <c r="S468">
        <f t="shared" si="41"/>
        <v>0</v>
      </c>
    </row>
    <row r="469" spans="11:19" x14ac:dyDescent="0.2">
      <c r="K469">
        <v>28.100000000000101</v>
      </c>
      <c r="L469">
        <f t="shared" si="37"/>
        <v>1.0617647943781657E-21</v>
      </c>
      <c r="N469">
        <v>28.100000000000101</v>
      </c>
      <c r="O469">
        <f t="shared" si="38"/>
        <v>2.7029733225996319E-20</v>
      </c>
      <c r="Q469">
        <f t="shared" si="39"/>
        <v>1</v>
      </c>
      <c r="R469">
        <f t="shared" si="40"/>
        <v>0</v>
      </c>
      <c r="S469">
        <f t="shared" si="41"/>
        <v>0</v>
      </c>
    </row>
    <row r="470" spans="11:19" x14ac:dyDescent="0.2">
      <c r="K470">
        <v>28.200000000000099</v>
      </c>
      <c r="L470">
        <f t="shared" si="37"/>
        <v>7.6321261021519294E-22</v>
      </c>
      <c r="N470">
        <v>28.200000000000099</v>
      </c>
      <c r="O470">
        <f t="shared" si="38"/>
        <v>1.9658596227004506E-20</v>
      </c>
      <c r="Q470">
        <f t="shared" si="39"/>
        <v>1</v>
      </c>
      <c r="R470">
        <f t="shared" si="40"/>
        <v>0</v>
      </c>
      <c r="S470">
        <f t="shared" si="41"/>
        <v>0</v>
      </c>
    </row>
    <row r="471" spans="11:19" x14ac:dyDescent="0.2">
      <c r="K471">
        <v>28.3000000000002</v>
      </c>
      <c r="L471">
        <f t="shared" si="37"/>
        <v>5.4796573337578752E-22</v>
      </c>
      <c r="N471">
        <v>28.3000000000002</v>
      </c>
      <c r="O471">
        <f t="shared" si="38"/>
        <v>1.4280844598919705E-20</v>
      </c>
      <c r="Q471">
        <f t="shared" si="39"/>
        <v>1</v>
      </c>
      <c r="R471">
        <f t="shared" si="40"/>
        <v>0</v>
      </c>
      <c r="S471">
        <f t="shared" si="41"/>
        <v>0</v>
      </c>
    </row>
    <row r="472" spans="11:19" x14ac:dyDescent="0.2">
      <c r="K472">
        <v>28.400000000000201</v>
      </c>
      <c r="L472">
        <f t="shared" si="37"/>
        <v>3.929632274158237E-22</v>
      </c>
      <c r="N472">
        <v>28.400000000000201</v>
      </c>
      <c r="O472">
        <f t="shared" si="38"/>
        <v>1.0362055908295591E-20</v>
      </c>
      <c r="Q472">
        <f t="shared" si="39"/>
        <v>1</v>
      </c>
      <c r="R472">
        <f t="shared" si="40"/>
        <v>0</v>
      </c>
      <c r="S472">
        <f t="shared" si="41"/>
        <v>0</v>
      </c>
    </row>
    <row r="473" spans="11:19" x14ac:dyDescent="0.2">
      <c r="K473">
        <v>28.500000000000199</v>
      </c>
      <c r="L473">
        <f t="shared" si="37"/>
        <v>2.814758052676998E-22</v>
      </c>
      <c r="N473">
        <v>28.500000000000199</v>
      </c>
      <c r="O473">
        <f t="shared" si="38"/>
        <v>7.5098042419077575E-21</v>
      </c>
      <c r="Q473">
        <f t="shared" si="39"/>
        <v>1</v>
      </c>
      <c r="R473">
        <f t="shared" si="40"/>
        <v>0</v>
      </c>
      <c r="S473">
        <f t="shared" si="41"/>
        <v>0</v>
      </c>
    </row>
    <row r="474" spans="11:19" x14ac:dyDescent="0.2">
      <c r="K474">
        <v>28.6000000000002</v>
      </c>
      <c r="L474">
        <f t="shared" si="37"/>
        <v>2.0138210486612989E-22</v>
      </c>
      <c r="N474">
        <v>28.6000000000002</v>
      </c>
      <c r="O474">
        <f t="shared" si="38"/>
        <v>5.4362816471258298E-21</v>
      </c>
      <c r="Q474">
        <f t="shared" si="39"/>
        <v>1</v>
      </c>
      <c r="R474">
        <f t="shared" si="40"/>
        <v>0</v>
      </c>
      <c r="S474">
        <f t="shared" si="41"/>
        <v>0</v>
      </c>
    </row>
    <row r="475" spans="11:19" x14ac:dyDescent="0.2">
      <c r="K475">
        <v>28.700000000000198</v>
      </c>
      <c r="L475">
        <f t="shared" si="37"/>
        <v>1.4391011780639827E-22</v>
      </c>
      <c r="N475">
        <v>28.700000000000198</v>
      </c>
      <c r="O475">
        <f t="shared" si="38"/>
        <v>3.9306640685371108E-21</v>
      </c>
      <c r="Q475">
        <f t="shared" si="39"/>
        <v>1</v>
      </c>
      <c r="R475">
        <f t="shared" si="40"/>
        <v>0</v>
      </c>
      <c r="S475">
        <f t="shared" si="41"/>
        <v>0</v>
      </c>
    </row>
    <row r="476" spans="11:19" x14ac:dyDescent="0.2">
      <c r="K476">
        <v>28.8000000000002</v>
      </c>
      <c r="L476">
        <f t="shared" si="37"/>
        <v>1.0271938933954443E-22</v>
      </c>
      <c r="N476">
        <v>28.8000000000002</v>
      </c>
      <c r="O476">
        <f t="shared" si="38"/>
        <v>2.8387069160668655E-21</v>
      </c>
      <c r="Q476">
        <f t="shared" si="39"/>
        <v>1</v>
      </c>
      <c r="R476">
        <f t="shared" si="40"/>
        <v>0</v>
      </c>
      <c r="S476">
        <f t="shared" si="41"/>
        <v>0</v>
      </c>
    </row>
    <row r="477" spans="11:19" x14ac:dyDescent="0.2">
      <c r="K477">
        <v>28.900000000000201</v>
      </c>
      <c r="L477">
        <f t="shared" si="37"/>
        <v>7.3232553300186425E-23</v>
      </c>
      <c r="N477">
        <v>28.900000000000201</v>
      </c>
      <c r="O477">
        <f t="shared" si="38"/>
        <v>2.047697642489765E-21</v>
      </c>
      <c r="Q477">
        <f t="shared" si="39"/>
        <v>1</v>
      </c>
      <c r="R477">
        <f t="shared" si="40"/>
        <v>0</v>
      </c>
      <c r="S477">
        <f t="shared" si="41"/>
        <v>0</v>
      </c>
    </row>
    <row r="478" spans="11:19" x14ac:dyDescent="0.2">
      <c r="K478">
        <v>29.000000000000199</v>
      </c>
      <c r="L478">
        <f t="shared" si="37"/>
        <v>5.2149070395987023E-23</v>
      </c>
      <c r="N478">
        <v>29.000000000000199</v>
      </c>
      <c r="O478">
        <f t="shared" si="38"/>
        <v>1.4753727303097252E-21</v>
      </c>
      <c r="Q478">
        <f t="shared" si="39"/>
        <v>1</v>
      </c>
      <c r="R478">
        <f t="shared" si="40"/>
        <v>0</v>
      </c>
      <c r="S478">
        <f t="shared" si="41"/>
        <v>0</v>
      </c>
    </row>
    <row r="479" spans="11:19" x14ac:dyDescent="0.2">
      <c r="K479">
        <v>29.1000000000002</v>
      </c>
      <c r="L479">
        <f t="shared" si="37"/>
        <v>3.7091945520385587E-23</v>
      </c>
      <c r="N479">
        <v>29.1000000000002</v>
      </c>
      <c r="O479">
        <f t="shared" si="38"/>
        <v>1.0617647943778185E-21</v>
      </c>
      <c r="Q479">
        <f t="shared" si="39"/>
        <v>1</v>
      </c>
      <c r="R479">
        <f t="shared" si="40"/>
        <v>0</v>
      </c>
      <c r="S479">
        <f t="shared" si="41"/>
        <v>0</v>
      </c>
    </row>
    <row r="480" spans="11:19" x14ac:dyDescent="0.2">
      <c r="K480">
        <v>29.200000000000198</v>
      </c>
      <c r="L480">
        <f t="shared" si="37"/>
        <v>2.6351376288965353E-23</v>
      </c>
      <c r="N480">
        <v>29.200000000000198</v>
      </c>
      <c r="O480">
        <f t="shared" si="38"/>
        <v>7.6321261021494346E-22</v>
      </c>
      <c r="Q480">
        <f t="shared" si="39"/>
        <v>1</v>
      </c>
      <c r="R480">
        <f t="shared" si="40"/>
        <v>0</v>
      </c>
      <c r="S480">
        <f t="shared" si="41"/>
        <v>0</v>
      </c>
    </row>
    <row r="481" spans="11:19" x14ac:dyDescent="0.2">
      <c r="K481">
        <v>29.3000000000002</v>
      </c>
      <c r="L481">
        <f t="shared" si="37"/>
        <v>1.869896804012334E-23</v>
      </c>
      <c r="N481">
        <v>29.3000000000002</v>
      </c>
      <c r="O481">
        <f t="shared" si="38"/>
        <v>5.4796573337578752E-22</v>
      </c>
      <c r="Q481">
        <f t="shared" si="39"/>
        <v>1</v>
      </c>
      <c r="R481">
        <f t="shared" si="40"/>
        <v>0</v>
      </c>
      <c r="S481">
        <f t="shared" si="41"/>
        <v>0</v>
      </c>
    </row>
    <row r="482" spans="11:19" x14ac:dyDescent="0.2">
      <c r="K482">
        <v>29.400000000000201</v>
      </c>
      <c r="L482">
        <f t="shared" si="37"/>
        <v>1.3253257112157322E-23</v>
      </c>
      <c r="N482">
        <v>29.400000000000201</v>
      </c>
      <c r="O482">
        <f t="shared" si="38"/>
        <v>3.929632274158237E-22</v>
      </c>
      <c r="Q482">
        <f t="shared" si="39"/>
        <v>1</v>
      </c>
      <c r="R482">
        <f t="shared" si="40"/>
        <v>0</v>
      </c>
      <c r="S482">
        <f t="shared" si="41"/>
        <v>0</v>
      </c>
    </row>
    <row r="483" spans="11:19" x14ac:dyDescent="0.2">
      <c r="K483">
        <v>29.500000000000199</v>
      </c>
      <c r="L483">
        <f t="shared" si="37"/>
        <v>9.3824931202895089E-24</v>
      </c>
      <c r="N483">
        <v>29.500000000000199</v>
      </c>
      <c r="O483">
        <f t="shared" si="38"/>
        <v>2.814758052676998E-22</v>
      </c>
      <c r="Q483">
        <f t="shared" si="39"/>
        <v>1</v>
      </c>
      <c r="R483">
        <f t="shared" si="40"/>
        <v>0</v>
      </c>
      <c r="S483">
        <f t="shared" si="41"/>
        <v>0</v>
      </c>
    </row>
    <row r="484" spans="11:19" x14ac:dyDescent="0.2">
      <c r="K484">
        <v>29.6000000000002</v>
      </c>
      <c r="L484">
        <f t="shared" si="37"/>
        <v>6.6344440092303926E-24</v>
      </c>
      <c r="N484">
        <v>29.6000000000002</v>
      </c>
      <c r="O484">
        <f t="shared" si="38"/>
        <v>2.0138210486612989E-22</v>
      </c>
      <c r="Q484">
        <f t="shared" si="39"/>
        <v>1</v>
      </c>
      <c r="R484">
        <f t="shared" si="40"/>
        <v>0</v>
      </c>
      <c r="S484">
        <f t="shared" si="41"/>
        <v>0</v>
      </c>
    </row>
    <row r="485" spans="11:19" x14ac:dyDescent="0.2">
      <c r="K485">
        <v>29.700000000000198</v>
      </c>
      <c r="L485">
        <f t="shared" si="37"/>
        <v>4.6857753044763089E-24</v>
      </c>
      <c r="N485">
        <v>29.700000000000198</v>
      </c>
      <c r="O485">
        <f t="shared" si="38"/>
        <v>1.4391011780639827E-22</v>
      </c>
      <c r="Q485">
        <f t="shared" si="39"/>
        <v>1</v>
      </c>
      <c r="R485">
        <f t="shared" si="40"/>
        <v>0</v>
      </c>
      <c r="S485">
        <f t="shared" si="41"/>
        <v>0</v>
      </c>
    </row>
    <row r="486" spans="11:19" x14ac:dyDescent="0.2">
      <c r="K486">
        <v>29.8000000000002</v>
      </c>
      <c r="L486">
        <f t="shared" si="37"/>
        <v>3.3055903529647366E-24</v>
      </c>
      <c r="N486">
        <v>29.8000000000002</v>
      </c>
      <c r="O486">
        <f t="shared" si="38"/>
        <v>1.0271938933954443E-22</v>
      </c>
      <c r="Q486">
        <f t="shared" si="39"/>
        <v>1</v>
      </c>
      <c r="R486">
        <f t="shared" si="40"/>
        <v>0</v>
      </c>
      <c r="S486">
        <f t="shared" si="41"/>
        <v>0</v>
      </c>
    </row>
    <row r="487" spans="11:19" x14ac:dyDescent="0.2">
      <c r="K487">
        <v>29.900000000000201</v>
      </c>
      <c r="L487">
        <f t="shared" si="37"/>
        <v>2.3292025286842224E-24</v>
      </c>
      <c r="N487">
        <v>29.900000000000201</v>
      </c>
      <c r="O487">
        <f t="shared" si="38"/>
        <v>7.3232553300186425E-23</v>
      </c>
      <c r="Q487">
        <f t="shared" si="39"/>
        <v>1</v>
      </c>
      <c r="R487">
        <f t="shared" si="40"/>
        <v>0</v>
      </c>
      <c r="S487">
        <f t="shared" si="41"/>
        <v>0</v>
      </c>
    </row>
    <row r="488" spans="11:19" x14ac:dyDescent="0.2">
      <c r="K488">
        <v>30.000000000000199</v>
      </c>
      <c r="L488">
        <f t="shared" si="37"/>
        <v>1.6392912499811097E-24</v>
      </c>
      <c r="N488">
        <v>30.000000000000199</v>
      </c>
      <c r="O488">
        <f t="shared" si="38"/>
        <v>5.2149070395987023E-23</v>
      </c>
      <c r="Q488">
        <f t="shared" si="39"/>
        <v>1</v>
      </c>
      <c r="R488">
        <f t="shared" si="40"/>
        <v>0</v>
      </c>
      <c r="S488">
        <f t="shared" si="41"/>
        <v>0</v>
      </c>
    </row>
    <row r="489" spans="11:19" x14ac:dyDescent="0.2">
      <c r="K489">
        <v>30.1000000000002</v>
      </c>
      <c r="L489">
        <f t="shared" si="37"/>
        <v>1.1523797972045191E-24</v>
      </c>
      <c r="N489">
        <v>30.1000000000002</v>
      </c>
      <c r="O489">
        <f t="shared" si="38"/>
        <v>3.7091945520385587E-23</v>
      </c>
      <c r="Q489">
        <f t="shared" si="39"/>
        <v>1</v>
      </c>
      <c r="R489">
        <f t="shared" si="40"/>
        <v>0</v>
      </c>
      <c r="S489">
        <f t="shared" si="41"/>
        <v>0</v>
      </c>
    </row>
    <row r="490" spans="11:19" x14ac:dyDescent="0.2">
      <c r="K490">
        <v>30.200000000000198</v>
      </c>
      <c r="L490">
        <f t="shared" si="37"/>
        <v>8.0914396323105286E-25</v>
      </c>
      <c r="N490">
        <v>30.200000000000198</v>
      </c>
      <c r="O490">
        <f t="shared" si="38"/>
        <v>2.6351376288965353E-23</v>
      </c>
      <c r="Q490">
        <f t="shared" si="39"/>
        <v>1</v>
      </c>
      <c r="R490">
        <f t="shared" si="40"/>
        <v>0</v>
      </c>
      <c r="S490">
        <f t="shared" si="41"/>
        <v>0</v>
      </c>
    </row>
    <row r="491" spans="11:19" x14ac:dyDescent="0.2">
      <c r="K491">
        <v>30.3000000000002</v>
      </c>
      <c r="L491">
        <f t="shared" si="37"/>
        <v>5.6747483609632964E-25</v>
      </c>
      <c r="N491">
        <v>30.3000000000002</v>
      </c>
      <c r="O491">
        <f t="shared" si="38"/>
        <v>1.869896804012334E-23</v>
      </c>
      <c r="Q491">
        <f t="shared" si="39"/>
        <v>1</v>
      </c>
      <c r="R491">
        <f t="shared" si="40"/>
        <v>0</v>
      </c>
      <c r="S491">
        <f t="shared" si="41"/>
        <v>0</v>
      </c>
    </row>
    <row r="492" spans="11:19" x14ac:dyDescent="0.2">
      <c r="K492">
        <v>30.400000000000201</v>
      </c>
      <c r="L492">
        <f t="shared" si="37"/>
        <v>3.9751915919135964E-25</v>
      </c>
      <c r="N492">
        <v>30.400000000000201</v>
      </c>
      <c r="O492">
        <f t="shared" si="38"/>
        <v>1.3253257112157322E-23</v>
      </c>
      <c r="Q492">
        <f t="shared" si="39"/>
        <v>1</v>
      </c>
      <c r="R492">
        <f t="shared" si="40"/>
        <v>0</v>
      </c>
      <c r="S492">
        <f t="shared" si="41"/>
        <v>0</v>
      </c>
    </row>
    <row r="493" spans="11:19" x14ac:dyDescent="0.2">
      <c r="K493">
        <v>30.500000000000199</v>
      </c>
      <c r="L493">
        <f t="shared" si="37"/>
        <v>2.7813789884038338E-25</v>
      </c>
      <c r="N493">
        <v>30.500000000000199</v>
      </c>
      <c r="O493">
        <f t="shared" si="38"/>
        <v>9.3824931202895089E-24</v>
      </c>
      <c r="Q493">
        <f t="shared" si="39"/>
        <v>1</v>
      </c>
      <c r="R493">
        <f t="shared" si="40"/>
        <v>0</v>
      </c>
      <c r="S493">
        <f t="shared" si="41"/>
        <v>0</v>
      </c>
    </row>
    <row r="494" spans="11:19" x14ac:dyDescent="0.2">
      <c r="K494">
        <v>30.6000000000002</v>
      </c>
      <c r="L494">
        <f t="shared" si="37"/>
        <v>1.9438060126528612E-25</v>
      </c>
      <c r="N494">
        <v>30.6000000000002</v>
      </c>
      <c r="O494">
        <f t="shared" si="38"/>
        <v>6.6344440092303926E-24</v>
      </c>
      <c r="Q494">
        <f t="shared" si="39"/>
        <v>1</v>
      </c>
      <c r="R494">
        <f t="shared" si="40"/>
        <v>0</v>
      </c>
      <c r="S494">
        <f t="shared" si="41"/>
        <v>0</v>
      </c>
    </row>
    <row r="495" spans="11:19" x14ac:dyDescent="0.2">
      <c r="K495">
        <v>30.700000000000198</v>
      </c>
      <c r="L495">
        <f t="shared" si="37"/>
        <v>1.3568640003678949E-25</v>
      </c>
      <c r="N495">
        <v>30.700000000000198</v>
      </c>
      <c r="O495">
        <f t="shared" si="38"/>
        <v>4.6857753044763089E-24</v>
      </c>
      <c r="Q495">
        <f t="shared" si="39"/>
        <v>1</v>
      </c>
      <c r="R495">
        <f t="shared" si="40"/>
        <v>0</v>
      </c>
      <c r="S495">
        <f t="shared" si="41"/>
        <v>0</v>
      </c>
    </row>
    <row r="496" spans="11:19" x14ac:dyDescent="0.2">
      <c r="K496">
        <v>30.8000000000002</v>
      </c>
      <c r="L496">
        <f t="shared" si="37"/>
        <v>9.4604188860543271E-26</v>
      </c>
      <c r="N496">
        <v>30.8000000000002</v>
      </c>
      <c r="O496">
        <f t="shared" si="38"/>
        <v>3.3055903529647366E-24</v>
      </c>
      <c r="Q496">
        <f t="shared" si="39"/>
        <v>1</v>
      </c>
      <c r="R496">
        <f t="shared" si="40"/>
        <v>0</v>
      </c>
      <c r="S496">
        <f t="shared" si="41"/>
        <v>0</v>
      </c>
    </row>
    <row r="497" spans="11:19" x14ac:dyDescent="0.2">
      <c r="K497">
        <v>30.900000000000201</v>
      </c>
      <c r="L497">
        <f t="shared" si="37"/>
        <v>6.5883256879964902E-26</v>
      </c>
      <c r="N497">
        <v>30.900000000000201</v>
      </c>
      <c r="O497">
        <f t="shared" si="38"/>
        <v>2.3292025286842224E-24</v>
      </c>
      <c r="Q497">
        <f t="shared" si="39"/>
        <v>1</v>
      </c>
      <c r="R497">
        <f t="shared" si="40"/>
        <v>0</v>
      </c>
      <c r="S497">
        <f t="shared" si="41"/>
        <v>0</v>
      </c>
    </row>
    <row r="498" spans="11:19" x14ac:dyDescent="0.2">
      <c r="K498">
        <v>31.000000000000199</v>
      </c>
      <c r="L498">
        <f t="shared" si="37"/>
        <v>4.582794686407851E-26</v>
      </c>
      <c r="N498">
        <v>31.000000000000199</v>
      </c>
      <c r="O498">
        <f t="shared" si="38"/>
        <v>1.6392912499811097E-24</v>
      </c>
      <c r="Q498">
        <f t="shared" si="39"/>
        <v>1</v>
      </c>
      <c r="R498">
        <f t="shared" si="40"/>
        <v>0</v>
      </c>
      <c r="S498">
        <f t="shared" si="41"/>
        <v>0</v>
      </c>
    </row>
    <row r="499" spans="11:19" x14ac:dyDescent="0.2">
      <c r="K499">
        <v>31.1000000000002</v>
      </c>
      <c r="L499">
        <f t="shared" si="37"/>
        <v>3.1840244137193672E-26</v>
      </c>
      <c r="N499">
        <v>31.1000000000002</v>
      </c>
      <c r="O499">
        <f t="shared" si="38"/>
        <v>1.1523797972045191E-24</v>
      </c>
      <c r="Q499">
        <f t="shared" si="39"/>
        <v>1</v>
      </c>
      <c r="R499">
        <f t="shared" si="40"/>
        <v>0</v>
      </c>
      <c r="S499">
        <f t="shared" si="41"/>
        <v>0</v>
      </c>
    </row>
    <row r="500" spans="11:19" x14ac:dyDescent="0.2">
      <c r="K500">
        <v>31.200000000000198</v>
      </c>
      <c r="L500">
        <f t="shared" si="37"/>
        <v>2.2095967607027674E-26</v>
      </c>
      <c r="N500">
        <v>31.200000000000198</v>
      </c>
      <c r="O500">
        <f t="shared" si="38"/>
        <v>8.0914396323105286E-25</v>
      </c>
      <c r="Q500">
        <f t="shared" si="39"/>
        <v>1</v>
      </c>
      <c r="R500">
        <f t="shared" si="40"/>
        <v>0</v>
      </c>
      <c r="S500">
        <f t="shared" si="41"/>
        <v>0</v>
      </c>
    </row>
    <row r="501" spans="11:19" x14ac:dyDescent="0.2">
      <c r="K501">
        <v>31.3000000000002</v>
      </c>
      <c r="L501">
        <f t="shared" si="37"/>
        <v>1.5315821894340302E-26</v>
      </c>
      <c r="N501">
        <v>31.3000000000002</v>
      </c>
      <c r="O501">
        <f t="shared" si="38"/>
        <v>5.6747483609632964E-25</v>
      </c>
      <c r="Q501">
        <f t="shared" si="39"/>
        <v>1</v>
      </c>
      <c r="R501">
        <f t="shared" si="40"/>
        <v>0</v>
      </c>
      <c r="S501">
        <f t="shared" si="41"/>
        <v>0</v>
      </c>
    </row>
    <row r="502" spans="11:19" x14ac:dyDescent="0.2">
      <c r="K502">
        <v>31.400000000000201</v>
      </c>
      <c r="L502">
        <f t="shared" si="37"/>
        <v>1.0603719661793857E-26</v>
      </c>
      <c r="N502">
        <v>31.400000000000201</v>
      </c>
      <c r="O502">
        <f t="shared" si="38"/>
        <v>3.9751915919135964E-25</v>
      </c>
      <c r="Q502">
        <f t="shared" si="39"/>
        <v>1</v>
      </c>
      <c r="R502">
        <f t="shared" si="40"/>
        <v>0</v>
      </c>
      <c r="S502">
        <f t="shared" si="41"/>
        <v>0</v>
      </c>
    </row>
    <row r="503" spans="11:19" x14ac:dyDescent="0.2">
      <c r="K503">
        <v>31.500000000000199</v>
      </c>
      <c r="L503">
        <f t="shared" si="37"/>
        <v>7.332748924257106E-27</v>
      </c>
      <c r="N503">
        <v>31.500000000000199</v>
      </c>
      <c r="O503">
        <f t="shared" si="38"/>
        <v>2.7813789884038338E-25</v>
      </c>
      <c r="Q503">
        <f t="shared" si="39"/>
        <v>1</v>
      </c>
      <c r="R503">
        <f t="shared" si="40"/>
        <v>0</v>
      </c>
      <c r="S503">
        <f t="shared" si="41"/>
        <v>0</v>
      </c>
    </row>
    <row r="504" spans="11:19" x14ac:dyDescent="0.2">
      <c r="K504">
        <v>31.6000000000002</v>
      </c>
      <c r="L504">
        <f t="shared" si="37"/>
        <v>5.0648436056454101E-27</v>
      </c>
      <c r="N504">
        <v>31.6000000000002</v>
      </c>
      <c r="O504">
        <f t="shared" si="38"/>
        <v>1.9438060126528612E-25</v>
      </c>
      <c r="Q504">
        <f t="shared" si="39"/>
        <v>1</v>
      </c>
      <c r="R504">
        <f t="shared" si="40"/>
        <v>0</v>
      </c>
      <c r="S504">
        <f t="shared" si="41"/>
        <v>0</v>
      </c>
    </row>
    <row r="505" spans="11:19" x14ac:dyDescent="0.2">
      <c r="K505">
        <v>31.700000000000198</v>
      </c>
      <c r="L505">
        <f t="shared" si="37"/>
        <v>3.4942655908425062E-27</v>
      </c>
      <c r="N505">
        <v>31.700000000000198</v>
      </c>
      <c r="O505">
        <f t="shared" si="38"/>
        <v>1.3568640003678949E-25</v>
      </c>
      <c r="Q505">
        <f t="shared" si="39"/>
        <v>1</v>
      </c>
      <c r="R505">
        <f t="shared" si="40"/>
        <v>0</v>
      </c>
      <c r="S505">
        <f t="shared" si="41"/>
        <v>0</v>
      </c>
    </row>
    <row r="506" spans="11:19" x14ac:dyDescent="0.2">
      <c r="K506">
        <v>31.8000000000002</v>
      </c>
      <c r="L506">
        <f t="shared" si="37"/>
        <v>2.4078888235926907E-27</v>
      </c>
      <c r="N506">
        <v>31.8000000000002</v>
      </c>
      <c r="O506">
        <f t="shared" si="38"/>
        <v>9.4604188860543271E-26</v>
      </c>
      <c r="Q506">
        <f t="shared" si="39"/>
        <v>1</v>
      </c>
      <c r="R506">
        <f t="shared" si="40"/>
        <v>0</v>
      </c>
      <c r="S506">
        <f t="shared" si="41"/>
        <v>0</v>
      </c>
    </row>
    <row r="507" spans="11:19" x14ac:dyDescent="0.2">
      <c r="K507">
        <v>31.900000000000201</v>
      </c>
      <c r="L507">
        <f t="shared" si="37"/>
        <v>1.6573246794575594E-27</v>
      </c>
      <c r="N507">
        <v>31.900000000000201</v>
      </c>
      <c r="O507">
        <f t="shared" si="38"/>
        <v>6.5883256879964902E-26</v>
      </c>
      <c r="Q507">
        <f t="shared" si="39"/>
        <v>1</v>
      </c>
      <c r="R507">
        <f t="shared" si="40"/>
        <v>0</v>
      </c>
      <c r="S507">
        <f t="shared" si="41"/>
        <v>0</v>
      </c>
    </row>
    <row r="508" spans="11:19" x14ac:dyDescent="0.2">
      <c r="K508">
        <v>32.000000000000199</v>
      </c>
      <c r="L508">
        <f t="shared" si="37"/>
        <v>1.1393821503424652E-27</v>
      </c>
      <c r="N508">
        <v>32.000000000000199</v>
      </c>
      <c r="O508">
        <f t="shared" si="38"/>
        <v>4.582794686407851E-26</v>
      </c>
      <c r="Q508">
        <f t="shared" si="39"/>
        <v>1</v>
      </c>
      <c r="R508">
        <f t="shared" si="40"/>
        <v>0</v>
      </c>
      <c r="S508">
        <f t="shared" si="41"/>
        <v>0</v>
      </c>
    </row>
    <row r="509" spans="11:19" x14ac:dyDescent="0.2">
      <c r="K509">
        <v>32.1000000000002</v>
      </c>
      <c r="L509">
        <f t="shared" si="37"/>
        <v>7.8238744503920784E-28</v>
      </c>
      <c r="N509">
        <v>32.1000000000002</v>
      </c>
      <c r="O509">
        <f t="shared" si="38"/>
        <v>3.1840244137193672E-26</v>
      </c>
      <c r="Q509">
        <f t="shared" si="39"/>
        <v>1</v>
      </c>
      <c r="R509">
        <f t="shared" si="40"/>
        <v>0</v>
      </c>
      <c r="S509">
        <f t="shared" si="41"/>
        <v>0</v>
      </c>
    </row>
    <row r="510" spans="11:19" x14ac:dyDescent="0.2">
      <c r="K510">
        <v>32.200000000000202</v>
      </c>
      <c r="L510">
        <f t="shared" si="37"/>
        <v>5.3661768487131854E-28</v>
      </c>
      <c r="N510">
        <v>32.200000000000202</v>
      </c>
      <c r="O510">
        <f t="shared" si="38"/>
        <v>2.2095967607027362E-26</v>
      </c>
      <c r="Q510">
        <f t="shared" si="39"/>
        <v>1</v>
      </c>
      <c r="R510">
        <f t="shared" si="40"/>
        <v>0</v>
      </c>
      <c r="S510">
        <f t="shared" si="41"/>
        <v>0</v>
      </c>
    </row>
    <row r="511" spans="11:19" x14ac:dyDescent="0.2">
      <c r="K511">
        <v>32.300000000000203</v>
      </c>
      <c r="L511">
        <f t="shared" si="37"/>
        <v>3.6761966682123523E-28</v>
      </c>
      <c r="N511">
        <v>32.300000000000203</v>
      </c>
      <c r="O511">
        <f t="shared" si="38"/>
        <v>1.5315821894340193E-26</v>
      </c>
      <c r="Q511">
        <f t="shared" si="39"/>
        <v>1</v>
      </c>
      <c r="R511">
        <f t="shared" si="40"/>
        <v>0</v>
      </c>
      <c r="S511">
        <f t="shared" si="41"/>
        <v>0</v>
      </c>
    </row>
    <row r="512" spans="11:19" x14ac:dyDescent="0.2">
      <c r="K512">
        <v>32.400000000000198</v>
      </c>
      <c r="L512">
        <f t="shared" si="37"/>
        <v>2.5154931571592059E-28</v>
      </c>
      <c r="N512">
        <v>32.400000000000198</v>
      </c>
      <c r="O512">
        <f t="shared" si="38"/>
        <v>1.0603719661793933E-26</v>
      </c>
      <c r="Q512">
        <f t="shared" si="39"/>
        <v>1</v>
      </c>
      <c r="R512">
        <f t="shared" si="40"/>
        <v>0</v>
      </c>
      <c r="S512">
        <f t="shared" si="41"/>
        <v>0</v>
      </c>
    </row>
    <row r="513" spans="11:19" x14ac:dyDescent="0.2">
      <c r="K513">
        <v>32.500000000000199</v>
      </c>
      <c r="L513">
        <f t="shared" si="37"/>
        <v>1.7192466655953681E-28</v>
      </c>
      <c r="N513">
        <v>32.500000000000199</v>
      </c>
      <c r="O513">
        <f t="shared" si="38"/>
        <v>7.332748924257106E-27</v>
      </c>
      <c r="Q513">
        <f t="shared" si="39"/>
        <v>1</v>
      </c>
      <c r="R513">
        <f t="shared" si="40"/>
        <v>0</v>
      </c>
      <c r="S513">
        <f t="shared" si="41"/>
        <v>0</v>
      </c>
    </row>
    <row r="514" spans="11:19" x14ac:dyDescent="0.2">
      <c r="K514">
        <v>32.6000000000002</v>
      </c>
      <c r="L514">
        <f t="shared" si="37"/>
        <v>1.1736642834490266E-28</v>
      </c>
      <c r="N514">
        <v>32.6000000000002</v>
      </c>
      <c r="O514">
        <f t="shared" si="38"/>
        <v>5.0648436056454101E-27</v>
      </c>
      <c r="Q514">
        <f t="shared" si="39"/>
        <v>1</v>
      </c>
      <c r="R514">
        <f t="shared" si="40"/>
        <v>0</v>
      </c>
      <c r="S514">
        <f t="shared" si="41"/>
        <v>0</v>
      </c>
    </row>
    <row r="515" spans="11:19" x14ac:dyDescent="0.2">
      <c r="K515">
        <v>32.700000000000202</v>
      </c>
      <c r="L515">
        <f t="shared" si="37"/>
        <v>8.0027681226763616E-29</v>
      </c>
      <c r="N515">
        <v>32.700000000000202</v>
      </c>
      <c r="O515">
        <f t="shared" si="38"/>
        <v>3.4942655908424818E-27</v>
      </c>
      <c r="Q515">
        <f t="shared" si="39"/>
        <v>1</v>
      </c>
      <c r="R515">
        <f t="shared" si="40"/>
        <v>0</v>
      </c>
      <c r="S515">
        <f t="shared" si="41"/>
        <v>0</v>
      </c>
    </row>
    <row r="516" spans="11:19" x14ac:dyDescent="0.2">
      <c r="K516">
        <v>32.800000000000203</v>
      </c>
      <c r="L516">
        <f t="shared" si="37"/>
        <v>5.4503855674007486E-29</v>
      </c>
      <c r="N516">
        <v>32.800000000000203</v>
      </c>
      <c r="O516">
        <f t="shared" si="38"/>
        <v>2.4078888235926566E-27</v>
      </c>
      <c r="Q516">
        <f t="shared" si="39"/>
        <v>1</v>
      </c>
      <c r="R516">
        <f t="shared" si="40"/>
        <v>0</v>
      </c>
      <c r="S516">
        <f t="shared" si="41"/>
        <v>0</v>
      </c>
    </row>
    <row r="517" spans="11:19" x14ac:dyDescent="0.2">
      <c r="K517">
        <v>32.900000000000198</v>
      </c>
      <c r="L517">
        <f t="shared" si="37"/>
        <v>3.7077023788626915E-29</v>
      </c>
      <c r="N517">
        <v>32.900000000000198</v>
      </c>
      <c r="O517">
        <f t="shared" si="38"/>
        <v>1.6573246794575827E-27</v>
      </c>
      <c r="Q517">
        <f t="shared" si="39"/>
        <v>1</v>
      </c>
      <c r="R517">
        <f t="shared" si="40"/>
        <v>0</v>
      </c>
      <c r="S517">
        <f t="shared" si="41"/>
        <v>0</v>
      </c>
    </row>
    <row r="518" spans="11:19" x14ac:dyDescent="0.2">
      <c r="K518">
        <v>33.000000000000199</v>
      </c>
      <c r="L518">
        <f t="shared" ref="L518:L581" si="42">(1/($L$3*SQRT(2*3.14159))*EXP((-(($K518-$L$2)^2))/(2*$L$3^2)))</f>
        <v>2.5192609365371219E-29</v>
      </c>
      <c r="N518">
        <v>33.000000000000199</v>
      </c>
      <c r="O518">
        <f t="shared" ref="O518:O581" si="43">(1/($O$3*SQRT(2*3.14159))*EXP((-(($N518-$O$2)^2))/(2*$O$3^2)))</f>
        <v>1.1393821503424652E-27</v>
      </c>
      <c r="Q518">
        <f t="shared" ref="Q518:Q581" si="44">(NORMDIST((N518+N519)/2,$O$2,$O$3,TRUE))</f>
        <v>1</v>
      </c>
      <c r="R518">
        <f t="shared" ref="R518:R581" si="45">((NORMDIST(K519,$L$2,$L$3,TRUE)))-((NORMDIST(K518,$L$2,$L$3,TRUE)))</f>
        <v>0</v>
      </c>
      <c r="S518">
        <f t="shared" ref="S518:S581" si="46">Q518*R518</f>
        <v>0</v>
      </c>
    </row>
    <row r="519" spans="11:19" x14ac:dyDescent="0.2">
      <c r="K519">
        <v>33.1000000000002</v>
      </c>
      <c r="L519">
        <f t="shared" si="42"/>
        <v>1.7097479310540905E-29</v>
      </c>
      <c r="N519">
        <v>33.1000000000002</v>
      </c>
      <c r="O519">
        <f t="shared" si="43"/>
        <v>7.8238744503920784E-28</v>
      </c>
      <c r="Q519">
        <f t="shared" si="44"/>
        <v>1</v>
      </c>
      <c r="R519">
        <f t="shared" si="45"/>
        <v>0</v>
      </c>
      <c r="S519">
        <f t="shared" si="46"/>
        <v>0</v>
      </c>
    </row>
    <row r="520" spans="11:19" x14ac:dyDescent="0.2">
      <c r="K520">
        <v>33.200000000000202</v>
      </c>
      <c r="L520">
        <f t="shared" si="42"/>
        <v>1.1589952830883475E-29</v>
      </c>
      <c r="N520">
        <v>33.200000000000202</v>
      </c>
      <c r="O520">
        <f t="shared" si="43"/>
        <v>5.3661768487131854E-28</v>
      </c>
      <c r="Q520">
        <f t="shared" si="44"/>
        <v>1</v>
      </c>
      <c r="R520">
        <f t="shared" si="45"/>
        <v>0</v>
      </c>
      <c r="S520">
        <f t="shared" si="46"/>
        <v>0</v>
      </c>
    </row>
    <row r="521" spans="11:19" x14ac:dyDescent="0.2">
      <c r="K521">
        <v>33.300000000000203</v>
      </c>
      <c r="L521">
        <f t="shared" si="42"/>
        <v>7.8473296601237777E-30</v>
      </c>
      <c r="N521">
        <v>33.300000000000203</v>
      </c>
      <c r="O521">
        <f t="shared" si="43"/>
        <v>3.6761966682123523E-28</v>
      </c>
      <c r="Q521">
        <f t="shared" si="44"/>
        <v>1</v>
      </c>
      <c r="R521">
        <f t="shared" si="45"/>
        <v>0</v>
      </c>
      <c r="S521">
        <f t="shared" si="46"/>
        <v>0</v>
      </c>
    </row>
    <row r="522" spans="11:19" x14ac:dyDescent="0.2">
      <c r="K522">
        <v>33.400000000000198</v>
      </c>
      <c r="L522">
        <f t="shared" si="42"/>
        <v>5.307045041636101E-30</v>
      </c>
      <c r="N522">
        <v>33.400000000000198</v>
      </c>
      <c r="O522">
        <f t="shared" si="43"/>
        <v>2.5154931571592059E-28</v>
      </c>
      <c r="Q522">
        <f t="shared" si="44"/>
        <v>1</v>
      </c>
      <c r="R522">
        <f t="shared" si="45"/>
        <v>0</v>
      </c>
      <c r="S522">
        <f t="shared" si="46"/>
        <v>0</v>
      </c>
    </row>
    <row r="523" spans="11:19" x14ac:dyDescent="0.2">
      <c r="K523">
        <v>33.500000000000199</v>
      </c>
      <c r="L523">
        <f t="shared" si="42"/>
        <v>3.5848773120409274E-30</v>
      </c>
      <c r="N523">
        <v>33.500000000000199</v>
      </c>
      <c r="O523">
        <f t="shared" si="43"/>
        <v>1.7192466655953681E-28</v>
      </c>
      <c r="Q523">
        <f t="shared" si="44"/>
        <v>1</v>
      </c>
      <c r="R523">
        <f t="shared" si="45"/>
        <v>0</v>
      </c>
      <c r="S523">
        <f t="shared" si="46"/>
        <v>0</v>
      </c>
    </row>
    <row r="524" spans="11:19" x14ac:dyDescent="0.2">
      <c r="K524">
        <v>33.6000000000002</v>
      </c>
      <c r="L524">
        <f t="shared" si="42"/>
        <v>2.4187248572866869E-30</v>
      </c>
      <c r="N524">
        <v>33.6000000000002</v>
      </c>
      <c r="O524">
        <f t="shared" si="43"/>
        <v>1.1736642834490266E-28</v>
      </c>
      <c r="Q524">
        <f t="shared" si="44"/>
        <v>1</v>
      </c>
      <c r="R524">
        <f t="shared" si="45"/>
        <v>0</v>
      </c>
      <c r="S524">
        <f t="shared" si="46"/>
        <v>0</v>
      </c>
    </row>
    <row r="525" spans="11:19" x14ac:dyDescent="0.2">
      <c r="K525">
        <v>33.700000000000202</v>
      </c>
      <c r="L525">
        <f t="shared" si="42"/>
        <v>1.6300063114028286E-30</v>
      </c>
      <c r="N525">
        <v>33.700000000000202</v>
      </c>
      <c r="O525">
        <f t="shared" si="43"/>
        <v>8.0027681226763616E-29</v>
      </c>
      <c r="Q525">
        <f t="shared" si="44"/>
        <v>1</v>
      </c>
      <c r="R525">
        <f t="shared" si="45"/>
        <v>0</v>
      </c>
      <c r="S525">
        <f t="shared" si="46"/>
        <v>0</v>
      </c>
    </row>
    <row r="526" spans="11:19" x14ac:dyDescent="0.2">
      <c r="K526">
        <v>33.800000000000203</v>
      </c>
      <c r="L526">
        <f t="shared" si="42"/>
        <v>1.0971923008091631E-30</v>
      </c>
      <c r="N526">
        <v>33.800000000000203</v>
      </c>
      <c r="O526">
        <f t="shared" si="43"/>
        <v>5.4503855674007486E-29</v>
      </c>
      <c r="Q526">
        <f t="shared" si="44"/>
        <v>1</v>
      </c>
      <c r="R526">
        <f t="shared" si="45"/>
        <v>0</v>
      </c>
      <c r="S526">
        <f t="shared" si="46"/>
        <v>0</v>
      </c>
    </row>
    <row r="527" spans="11:19" x14ac:dyDescent="0.2">
      <c r="K527">
        <v>33.900000000000198</v>
      </c>
      <c r="L527">
        <f t="shared" si="42"/>
        <v>7.3767805536903849E-31</v>
      </c>
      <c r="N527">
        <v>33.900000000000198</v>
      </c>
      <c r="O527">
        <f t="shared" si="43"/>
        <v>3.7077023788626915E-29</v>
      </c>
      <c r="Q527">
        <f t="shared" si="44"/>
        <v>1</v>
      </c>
      <c r="R527">
        <f t="shared" si="45"/>
        <v>0</v>
      </c>
      <c r="S527">
        <f t="shared" si="46"/>
        <v>0</v>
      </c>
    </row>
    <row r="528" spans="11:19" x14ac:dyDescent="0.2">
      <c r="K528">
        <v>34.000000000000199</v>
      </c>
      <c r="L528">
        <f t="shared" si="42"/>
        <v>4.9538359920016518E-31</v>
      </c>
      <c r="N528">
        <v>34.000000000000199</v>
      </c>
      <c r="O528">
        <f t="shared" si="43"/>
        <v>2.5192609365371219E-29</v>
      </c>
      <c r="Q528">
        <f t="shared" si="44"/>
        <v>1</v>
      </c>
      <c r="R528">
        <f t="shared" si="45"/>
        <v>0</v>
      </c>
      <c r="S528">
        <f t="shared" si="46"/>
        <v>0</v>
      </c>
    </row>
    <row r="529" spans="11:19" x14ac:dyDescent="0.2">
      <c r="K529">
        <v>34.1000000000002</v>
      </c>
      <c r="L529">
        <f t="shared" si="42"/>
        <v>3.3228216503882994E-31</v>
      </c>
      <c r="N529">
        <v>34.1000000000002</v>
      </c>
      <c r="O529">
        <f t="shared" si="43"/>
        <v>1.7097479310540905E-29</v>
      </c>
      <c r="Q529">
        <f t="shared" si="44"/>
        <v>1</v>
      </c>
      <c r="R529">
        <f t="shared" si="45"/>
        <v>0</v>
      </c>
      <c r="S529">
        <f t="shared" si="46"/>
        <v>0</v>
      </c>
    </row>
    <row r="530" spans="11:19" x14ac:dyDescent="0.2">
      <c r="K530">
        <v>34.200000000000202</v>
      </c>
      <c r="L530">
        <f t="shared" si="42"/>
        <v>2.2261944010984669E-31</v>
      </c>
      <c r="N530">
        <v>34.200000000000202</v>
      </c>
      <c r="O530">
        <f t="shared" si="43"/>
        <v>1.1589952830883475E-29</v>
      </c>
      <c r="Q530">
        <f t="shared" si="44"/>
        <v>1</v>
      </c>
      <c r="R530">
        <f t="shared" si="45"/>
        <v>0</v>
      </c>
      <c r="S530">
        <f t="shared" si="46"/>
        <v>0</v>
      </c>
    </row>
    <row r="531" spans="11:19" x14ac:dyDescent="0.2">
      <c r="K531">
        <v>34.300000000000203</v>
      </c>
      <c r="L531">
        <f t="shared" si="42"/>
        <v>1.48973763051509E-31</v>
      </c>
      <c r="N531">
        <v>34.300000000000203</v>
      </c>
      <c r="O531">
        <f t="shared" si="43"/>
        <v>7.8473296601237777E-30</v>
      </c>
      <c r="Q531">
        <f t="shared" si="44"/>
        <v>1</v>
      </c>
      <c r="R531">
        <f t="shared" si="45"/>
        <v>0</v>
      </c>
      <c r="S531">
        <f t="shared" si="46"/>
        <v>0</v>
      </c>
    </row>
    <row r="532" spans="11:19" x14ac:dyDescent="0.2">
      <c r="K532">
        <v>34.400000000000198</v>
      </c>
      <c r="L532">
        <f t="shared" si="42"/>
        <v>9.9574271415077192E-32</v>
      </c>
      <c r="N532">
        <v>34.400000000000198</v>
      </c>
      <c r="O532">
        <f t="shared" si="43"/>
        <v>5.307045041636101E-30</v>
      </c>
      <c r="Q532">
        <f t="shared" si="44"/>
        <v>1</v>
      </c>
      <c r="R532">
        <f t="shared" si="45"/>
        <v>0</v>
      </c>
      <c r="S532">
        <f t="shared" si="46"/>
        <v>0</v>
      </c>
    </row>
    <row r="533" spans="11:19" x14ac:dyDescent="0.2">
      <c r="K533">
        <v>34.500000000000199</v>
      </c>
      <c r="L533">
        <f t="shared" si="42"/>
        <v>6.6477569680666862E-32</v>
      </c>
      <c r="N533">
        <v>34.500000000000199</v>
      </c>
      <c r="O533">
        <f t="shared" si="43"/>
        <v>3.5848773120409274E-30</v>
      </c>
      <c r="Q533">
        <f t="shared" si="44"/>
        <v>1</v>
      </c>
      <c r="R533">
        <f t="shared" si="45"/>
        <v>0</v>
      </c>
      <c r="S533">
        <f t="shared" si="46"/>
        <v>0</v>
      </c>
    </row>
    <row r="534" spans="11:19" x14ac:dyDescent="0.2">
      <c r="K534">
        <v>34.6000000000002</v>
      </c>
      <c r="L534">
        <f t="shared" si="42"/>
        <v>4.4329596451818176E-32</v>
      </c>
      <c r="N534">
        <v>34.6000000000002</v>
      </c>
      <c r="O534">
        <f t="shared" si="43"/>
        <v>2.4187248572866869E-30</v>
      </c>
      <c r="Q534">
        <f t="shared" si="44"/>
        <v>1</v>
      </c>
      <c r="R534">
        <f t="shared" si="45"/>
        <v>0</v>
      </c>
      <c r="S534">
        <f t="shared" si="46"/>
        <v>0</v>
      </c>
    </row>
    <row r="535" spans="11:19" x14ac:dyDescent="0.2">
      <c r="K535">
        <v>34.700000000000202</v>
      </c>
      <c r="L535">
        <f t="shared" si="42"/>
        <v>2.9525894861570613E-32</v>
      </c>
      <c r="N535">
        <v>34.700000000000202</v>
      </c>
      <c r="O535">
        <f t="shared" si="43"/>
        <v>1.6300063114028286E-30</v>
      </c>
      <c r="Q535">
        <f t="shared" si="44"/>
        <v>1</v>
      </c>
      <c r="R535">
        <f t="shared" si="45"/>
        <v>0</v>
      </c>
      <c r="S535">
        <f t="shared" si="46"/>
        <v>0</v>
      </c>
    </row>
    <row r="536" spans="11:19" x14ac:dyDescent="0.2">
      <c r="K536">
        <v>34.800000000000203</v>
      </c>
      <c r="L536">
        <f t="shared" si="42"/>
        <v>1.9642782481368884E-32</v>
      </c>
      <c r="N536">
        <v>34.800000000000203</v>
      </c>
      <c r="O536">
        <f t="shared" si="43"/>
        <v>1.0971923008091631E-30</v>
      </c>
      <c r="Q536">
        <f t="shared" si="44"/>
        <v>1</v>
      </c>
      <c r="R536">
        <f t="shared" si="45"/>
        <v>0</v>
      </c>
      <c r="S536">
        <f t="shared" si="46"/>
        <v>0</v>
      </c>
    </row>
    <row r="537" spans="11:19" x14ac:dyDescent="0.2">
      <c r="K537">
        <v>34.900000000000198</v>
      </c>
      <c r="L537">
        <f t="shared" si="42"/>
        <v>1.3052496733436703E-32</v>
      </c>
      <c r="N537">
        <v>34.900000000000198</v>
      </c>
      <c r="O537">
        <f t="shared" si="43"/>
        <v>7.3767805536903849E-31</v>
      </c>
      <c r="Q537">
        <f t="shared" si="44"/>
        <v>1</v>
      </c>
      <c r="R537">
        <f t="shared" si="45"/>
        <v>0</v>
      </c>
      <c r="S537">
        <f t="shared" si="46"/>
        <v>0</v>
      </c>
    </row>
    <row r="538" spans="11:19" x14ac:dyDescent="0.2">
      <c r="K538">
        <v>35.000000000000199</v>
      </c>
      <c r="L538">
        <f t="shared" si="42"/>
        <v>8.6631298953121823E-33</v>
      </c>
      <c r="N538">
        <v>35.000000000000199</v>
      </c>
      <c r="O538">
        <f t="shared" si="43"/>
        <v>4.9538359920016518E-31</v>
      </c>
      <c r="Q538">
        <f t="shared" si="44"/>
        <v>1</v>
      </c>
      <c r="R538">
        <f t="shared" si="45"/>
        <v>0</v>
      </c>
      <c r="S538">
        <f t="shared" si="46"/>
        <v>0</v>
      </c>
    </row>
    <row r="539" spans="11:19" x14ac:dyDescent="0.2">
      <c r="K539">
        <v>35.1000000000002</v>
      </c>
      <c r="L539">
        <f t="shared" si="42"/>
        <v>5.7431043413565058E-33</v>
      </c>
      <c r="N539">
        <v>35.1000000000002</v>
      </c>
      <c r="O539">
        <f t="shared" si="43"/>
        <v>3.3228216503882994E-31</v>
      </c>
      <c r="Q539">
        <f t="shared" si="44"/>
        <v>1</v>
      </c>
      <c r="R539">
        <f t="shared" si="45"/>
        <v>0</v>
      </c>
      <c r="S539">
        <f t="shared" si="46"/>
        <v>0</v>
      </c>
    </row>
    <row r="540" spans="11:19" x14ac:dyDescent="0.2">
      <c r="K540">
        <v>35.200000000000202</v>
      </c>
      <c r="L540">
        <f t="shared" si="42"/>
        <v>3.8028503411561021E-33</v>
      </c>
      <c r="N540">
        <v>35.200000000000202</v>
      </c>
      <c r="O540">
        <f t="shared" si="43"/>
        <v>2.2261944010984669E-31</v>
      </c>
      <c r="Q540">
        <f t="shared" si="44"/>
        <v>1</v>
      </c>
      <c r="R540">
        <f t="shared" si="45"/>
        <v>0</v>
      </c>
      <c r="S540">
        <f t="shared" si="46"/>
        <v>0</v>
      </c>
    </row>
    <row r="541" spans="11:19" x14ac:dyDescent="0.2">
      <c r="K541">
        <v>35.300000000000303</v>
      </c>
      <c r="L541">
        <f t="shared" si="42"/>
        <v>2.5151414199968798E-33</v>
      </c>
      <c r="N541">
        <v>35.300000000000303</v>
      </c>
      <c r="O541">
        <f t="shared" si="43"/>
        <v>1.4897376305144973E-31</v>
      </c>
      <c r="Q541">
        <f t="shared" si="44"/>
        <v>1</v>
      </c>
      <c r="R541">
        <f t="shared" si="45"/>
        <v>0</v>
      </c>
      <c r="S541">
        <f t="shared" si="46"/>
        <v>0</v>
      </c>
    </row>
    <row r="542" spans="11:19" x14ac:dyDescent="0.2">
      <c r="K542">
        <v>35.400000000000297</v>
      </c>
      <c r="L542">
        <f t="shared" si="42"/>
        <v>1.6615225186340156E-33</v>
      </c>
      <c r="N542">
        <v>35.400000000000297</v>
      </c>
      <c r="O542">
        <f t="shared" si="43"/>
        <v>9.9574271415037562E-32</v>
      </c>
      <c r="Q542">
        <f t="shared" si="44"/>
        <v>1</v>
      </c>
      <c r="R542">
        <f t="shared" si="45"/>
        <v>0</v>
      </c>
      <c r="S542">
        <f t="shared" si="46"/>
        <v>0</v>
      </c>
    </row>
    <row r="543" spans="11:19" x14ac:dyDescent="0.2">
      <c r="K543">
        <v>35.500000000000298</v>
      </c>
      <c r="L543">
        <f t="shared" si="42"/>
        <v>1.0963284927961562E-33</v>
      </c>
      <c r="N543">
        <v>35.500000000000298</v>
      </c>
      <c r="O543">
        <f t="shared" si="43"/>
        <v>6.647756968063946E-32</v>
      </c>
      <c r="Q543">
        <f t="shared" si="44"/>
        <v>1</v>
      </c>
      <c r="R543">
        <f t="shared" si="45"/>
        <v>0</v>
      </c>
      <c r="S543">
        <f t="shared" si="46"/>
        <v>0</v>
      </c>
    </row>
    <row r="544" spans="11:19" x14ac:dyDescent="0.2">
      <c r="K544">
        <v>35.6000000000003</v>
      </c>
      <c r="L544">
        <f t="shared" si="42"/>
        <v>7.2254652746618297E-34</v>
      </c>
      <c r="N544">
        <v>35.6000000000003</v>
      </c>
      <c r="O544">
        <f t="shared" si="43"/>
        <v>4.4329596451800533E-32</v>
      </c>
      <c r="Q544">
        <f t="shared" si="44"/>
        <v>1</v>
      </c>
      <c r="R544">
        <f t="shared" si="45"/>
        <v>0</v>
      </c>
      <c r="S544">
        <f t="shared" si="46"/>
        <v>0</v>
      </c>
    </row>
    <row r="545" spans="11:19" x14ac:dyDescent="0.2">
      <c r="K545">
        <v>35.700000000000301</v>
      </c>
      <c r="L545">
        <f t="shared" si="42"/>
        <v>4.7564351774314925E-34</v>
      </c>
      <c r="N545">
        <v>35.700000000000301</v>
      </c>
      <c r="O545">
        <f t="shared" si="43"/>
        <v>2.9525894861558445E-32</v>
      </c>
      <c r="Q545">
        <f t="shared" si="44"/>
        <v>1</v>
      </c>
      <c r="R545">
        <f t="shared" si="45"/>
        <v>0</v>
      </c>
      <c r="S545">
        <f t="shared" si="46"/>
        <v>0</v>
      </c>
    </row>
    <row r="546" spans="11:19" x14ac:dyDescent="0.2">
      <c r="K546">
        <v>35.800000000000303</v>
      </c>
      <c r="L546">
        <f t="shared" si="42"/>
        <v>3.1274328521840258E-34</v>
      </c>
      <c r="N546">
        <v>35.800000000000303</v>
      </c>
      <c r="O546">
        <f t="shared" si="43"/>
        <v>1.9642782481360788E-32</v>
      </c>
      <c r="Q546">
        <f t="shared" si="44"/>
        <v>1</v>
      </c>
      <c r="R546">
        <f t="shared" si="45"/>
        <v>0</v>
      </c>
      <c r="S546">
        <f t="shared" si="46"/>
        <v>0</v>
      </c>
    </row>
    <row r="547" spans="11:19" x14ac:dyDescent="0.2">
      <c r="K547">
        <v>35.900000000000297</v>
      </c>
      <c r="L547">
        <f t="shared" si="42"/>
        <v>2.0539272305621027E-34</v>
      </c>
      <c r="N547">
        <v>35.900000000000297</v>
      </c>
      <c r="O547">
        <f t="shared" si="43"/>
        <v>1.3052496733431512E-32</v>
      </c>
      <c r="Q547">
        <f t="shared" si="44"/>
        <v>1</v>
      </c>
      <c r="R547">
        <f t="shared" si="45"/>
        <v>0</v>
      </c>
      <c r="S547">
        <f t="shared" si="46"/>
        <v>0</v>
      </c>
    </row>
    <row r="548" spans="11:19" x14ac:dyDescent="0.2">
      <c r="K548">
        <v>36.000000000000298</v>
      </c>
      <c r="L548">
        <f t="shared" si="42"/>
        <v>1.3473262116186176E-34</v>
      </c>
      <c r="N548">
        <v>36.000000000000298</v>
      </c>
      <c r="O548">
        <f t="shared" si="43"/>
        <v>8.663129895308612E-33</v>
      </c>
      <c r="Q548">
        <f t="shared" si="44"/>
        <v>1</v>
      </c>
      <c r="R548">
        <f t="shared" si="45"/>
        <v>0</v>
      </c>
      <c r="S548">
        <f t="shared" si="46"/>
        <v>0</v>
      </c>
    </row>
    <row r="549" spans="11:19" x14ac:dyDescent="0.2">
      <c r="K549">
        <v>36.1000000000003</v>
      </c>
      <c r="L549">
        <f t="shared" si="42"/>
        <v>8.8277720903323444E-35</v>
      </c>
      <c r="N549">
        <v>36.1000000000003</v>
      </c>
      <c r="O549">
        <f t="shared" si="43"/>
        <v>5.7431043413541397E-33</v>
      </c>
      <c r="Q549">
        <f t="shared" si="44"/>
        <v>1</v>
      </c>
      <c r="R549">
        <f t="shared" si="45"/>
        <v>0</v>
      </c>
      <c r="S549">
        <f t="shared" si="46"/>
        <v>0</v>
      </c>
    </row>
    <row r="550" spans="11:19" x14ac:dyDescent="0.2">
      <c r="K550">
        <v>36.200000000000301</v>
      </c>
      <c r="L550">
        <f t="shared" si="42"/>
        <v>5.7772360560975175E-35</v>
      </c>
      <c r="N550">
        <v>36.200000000000301</v>
      </c>
      <c r="O550">
        <f t="shared" si="43"/>
        <v>3.8028503411545886E-33</v>
      </c>
      <c r="Q550">
        <f t="shared" si="44"/>
        <v>1</v>
      </c>
      <c r="R550">
        <f t="shared" si="45"/>
        <v>0</v>
      </c>
      <c r="S550">
        <f t="shared" si="46"/>
        <v>0</v>
      </c>
    </row>
    <row r="551" spans="11:19" x14ac:dyDescent="0.2">
      <c r="K551">
        <v>36.300000000000303</v>
      </c>
      <c r="L551">
        <f t="shared" si="42"/>
        <v>3.7764154095470578E-35</v>
      </c>
      <c r="N551">
        <v>36.300000000000303</v>
      </c>
      <c r="O551">
        <f t="shared" si="43"/>
        <v>2.5151414199968798E-33</v>
      </c>
      <c r="Q551">
        <f t="shared" si="44"/>
        <v>1</v>
      </c>
      <c r="R551">
        <f t="shared" si="45"/>
        <v>0</v>
      </c>
      <c r="S551">
        <f t="shared" si="46"/>
        <v>0</v>
      </c>
    </row>
    <row r="552" spans="11:19" x14ac:dyDescent="0.2">
      <c r="K552">
        <v>36.400000000000297</v>
      </c>
      <c r="L552">
        <f t="shared" si="42"/>
        <v>2.4656422111209981E-35</v>
      </c>
      <c r="N552">
        <v>36.400000000000297</v>
      </c>
      <c r="O552">
        <f t="shared" si="43"/>
        <v>1.6615225186340156E-33</v>
      </c>
      <c r="Q552">
        <f t="shared" si="44"/>
        <v>1</v>
      </c>
      <c r="R552">
        <f t="shared" si="45"/>
        <v>0</v>
      </c>
      <c r="S552">
        <f t="shared" si="46"/>
        <v>0</v>
      </c>
    </row>
    <row r="553" spans="11:19" x14ac:dyDescent="0.2">
      <c r="K553">
        <v>36.500000000000298</v>
      </c>
      <c r="L553">
        <f t="shared" si="42"/>
        <v>1.6079442948291986E-35</v>
      </c>
      <c r="N553">
        <v>36.500000000000298</v>
      </c>
      <c r="O553">
        <f t="shared" si="43"/>
        <v>1.0963284927961562E-33</v>
      </c>
      <c r="Q553">
        <f t="shared" si="44"/>
        <v>1</v>
      </c>
      <c r="R553">
        <f t="shared" si="45"/>
        <v>0</v>
      </c>
      <c r="S553">
        <f t="shared" si="46"/>
        <v>0</v>
      </c>
    </row>
    <row r="554" spans="11:19" x14ac:dyDescent="0.2">
      <c r="K554">
        <v>36.6000000000003</v>
      </c>
      <c r="L554">
        <f t="shared" si="42"/>
        <v>1.0473759300108286E-35</v>
      </c>
      <c r="N554">
        <v>36.6000000000003</v>
      </c>
      <c r="O554">
        <f t="shared" si="43"/>
        <v>7.2254652746618297E-34</v>
      </c>
      <c r="Q554">
        <f t="shared" si="44"/>
        <v>1</v>
      </c>
      <c r="R554">
        <f t="shared" si="45"/>
        <v>0</v>
      </c>
      <c r="S554">
        <f t="shared" si="46"/>
        <v>0</v>
      </c>
    </row>
    <row r="555" spans="11:19" x14ac:dyDescent="0.2">
      <c r="K555">
        <v>36.700000000000301</v>
      </c>
      <c r="L555">
        <f t="shared" si="42"/>
        <v>6.8143561224769129E-36</v>
      </c>
      <c r="N555">
        <v>36.700000000000301</v>
      </c>
      <c r="O555">
        <f t="shared" si="43"/>
        <v>4.7564351774314925E-34</v>
      </c>
      <c r="Q555">
        <f t="shared" si="44"/>
        <v>1</v>
      </c>
      <c r="R555">
        <f t="shared" si="45"/>
        <v>0</v>
      </c>
      <c r="S555">
        <f t="shared" si="46"/>
        <v>0</v>
      </c>
    </row>
    <row r="556" spans="11:19" x14ac:dyDescent="0.2">
      <c r="K556">
        <v>36.800000000000303</v>
      </c>
      <c r="L556">
        <f t="shared" si="42"/>
        <v>4.4283068922473081E-36</v>
      </c>
      <c r="N556">
        <v>36.800000000000303</v>
      </c>
      <c r="O556">
        <f t="shared" si="43"/>
        <v>3.1274328521840258E-34</v>
      </c>
      <c r="Q556">
        <f t="shared" si="44"/>
        <v>1</v>
      </c>
      <c r="R556">
        <f t="shared" si="45"/>
        <v>0</v>
      </c>
      <c r="S556">
        <f t="shared" si="46"/>
        <v>0</v>
      </c>
    </row>
    <row r="557" spans="11:19" x14ac:dyDescent="0.2">
      <c r="K557">
        <v>36.900000000000297</v>
      </c>
      <c r="L557">
        <f t="shared" si="42"/>
        <v>2.8743605442720099E-36</v>
      </c>
      <c r="N557">
        <v>36.900000000000297</v>
      </c>
      <c r="O557">
        <f t="shared" si="43"/>
        <v>2.0539272305621027E-34</v>
      </c>
      <c r="Q557">
        <f t="shared" si="44"/>
        <v>1</v>
      </c>
      <c r="R557">
        <f t="shared" si="45"/>
        <v>0</v>
      </c>
      <c r="S557">
        <f t="shared" si="46"/>
        <v>0</v>
      </c>
    </row>
    <row r="558" spans="11:19" x14ac:dyDescent="0.2">
      <c r="K558">
        <v>37.000000000000298</v>
      </c>
      <c r="L558">
        <f t="shared" si="42"/>
        <v>1.8635258520614669E-36</v>
      </c>
      <c r="N558">
        <v>37.000000000000298</v>
      </c>
      <c r="O558">
        <f t="shared" si="43"/>
        <v>1.3473262116186176E-34</v>
      </c>
      <c r="Q558">
        <f t="shared" si="44"/>
        <v>1</v>
      </c>
      <c r="R558">
        <f t="shared" si="45"/>
        <v>0</v>
      </c>
      <c r="S558">
        <f t="shared" si="46"/>
        <v>0</v>
      </c>
    </row>
    <row r="559" spans="11:19" x14ac:dyDescent="0.2">
      <c r="K559">
        <v>37.1000000000003</v>
      </c>
      <c r="L559">
        <f t="shared" si="42"/>
        <v>1.2067581718729666E-36</v>
      </c>
      <c r="N559">
        <v>37.1000000000003</v>
      </c>
      <c r="O559">
        <f t="shared" si="43"/>
        <v>8.8277720903323444E-35</v>
      </c>
      <c r="Q559">
        <f t="shared" si="44"/>
        <v>1</v>
      </c>
      <c r="R559">
        <f t="shared" si="45"/>
        <v>0</v>
      </c>
      <c r="S559">
        <f t="shared" si="46"/>
        <v>0</v>
      </c>
    </row>
    <row r="560" spans="11:19" x14ac:dyDescent="0.2">
      <c r="K560">
        <v>37.200000000000301</v>
      </c>
      <c r="L560">
        <f t="shared" si="42"/>
        <v>7.8054100315111081E-37</v>
      </c>
      <c r="N560">
        <v>37.200000000000301</v>
      </c>
      <c r="O560">
        <f t="shared" si="43"/>
        <v>5.7772360560975175E-35</v>
      </c>
      <c r="Q560">
        <f t="shared" si="44"/>
        <v>1</v>
      </c>
      <c r="R560">
        <f t="shared" si="45"/>
        <v>0</v>
      </c>
      <c r="S560">
        <f t="shared" si="46"/>
        <v>0</v>
      </c>
    </row>
    <row r="561" spans="11:19" x14ac:dyDescent="0.2">
      <c r="K561">
        <v>37.300000000000303</v>
      </c>
      <c r="L561">
        <f t="shared" si="42"/>
        <v>5.0426850379668408E-37</v>
      </c>
      <c r="N561">
        <v>37.300000000000303</v>
      </c>
      <c r="O561">
        <f t="shared" si="43"/>
        <v>3.7764154095470578E-35</v>
      </c>
      <c r="Q561">
        <f t="shared" si="44"/>
        <v>1</v>
      </c>
      <c r="R561">
        <f t="shared" si="45"/>
        <v>0</v>
      </c>
      <c r="S561">
        <f t="shared" si="46"/>
        <v>0</v>
      </c>
    </row>
    <row r="562" spans="11:19" x14ac:dyDescent="0.2">
      <c r="K562">
        <v>37.400000000000297</v>
      </c>
      <c r="L562">
        <f t="shared" si="42"/>
        <v>3.2540079655822432E-37</v>
      </c>
      <c r="N562">
        <v>37.400000000000297</v>
      </c>
      <c r="O562">
        <f t="shared" si="43"/>
        <v>2.4656422111209981E-35</v>
      </c>
      <c r="Q562">
        <f t="shared" si="44"/>
        <v>1</v>
      </c>
      <c r="R562">
        <f t="shared" si="45"/>
        <v>0</v>
      </c>
      <c r="S562">
        <f t="shared" si="46"/>
        <v>0</v>
      </c>
    </row>
    <row r="563" spans="11:19" x14ac:dyDescent="0.2">
      <c r="K563">
        <v>37.500000000000298</v>
      </c>
      <c r="L563">
        <f t="shared" si="42"/>
        <v>2.0973264187620726E-37</v>
      </c>
      <c r="N563">
        <v>37.500000000000298</v>
      </c>
      <c r="O563">
        <f t="shared" si="43"/>
        <v>1.6079442948291986E-35</v>
      </c>
      <c r="Q563">
        <f t="shared" si="44"/>
        <v>1</v>
      </c>
      <c r="R563">
        <f t="shared" si="45"/>
        <v>0</v>
      </c>
      <c r="S563">
        <f t="shared" si="46"/>
        <v>0</v>
      </c>
    </row>
    <row r="564" spans="11:19" x14ac:dyDescent="0.2">
      <c r="K564">
        <v>37.6000000000003</v>
      </c>
      <c r="L564">
        <f t="shared" si="42"/>
        <v>1.3502186127545964E-37</v>
      </c>
      <c r="N564">
        <v>37.6000000000003</v>
      </c>
      <c r="O564">
        <f t="shared" si="43"/>
        <v>1.0473759300108286E-35</v>
      </c>
      <c r="Q564">
        <f t="shared" si="44"/>
        <v>1</v>
      </c>
      <c r="R564">
        <f t="shared" si="45"/>
        <v>0</v>
      </c>
      <c r="S564">
        <f t="shared" si="46"/>
        <v>0</v>
      </c>
    </row>
    <row r="565" spans="11:19" x14ac:dyDescent="0.2">
      <c r="K565">
        <v>37.700000000000301</v>
      </c>
      <c r="L565">
        <f t="shared" si="42"/>
        <v>8.6822602723667711E-38</v>
      </c>
      <c r="N565">
        <v>37.700000000000301</v>
      </c>
      <c r="O565">
        <f t="shared" si="43"/>
        <v>6.8143561224769129E-36</v>
      </c>
      <c r="Q565">
        <f t="shared" si="44"/>
        <v>1</v>
      </c>
      <c r="R565">
        <f t="shared" si="45"/>
        <v>0</v>
      </c>
      <c r="S565">
        <f t="shared" si="46"/>
        <v>0</v>
      </c>
    </row>
    <row r="566" spans="11:19" x14ac:dyDescent="0.2">
      <c r="K566">
        <v>37.800000000000303</v>
      </c>
      <c r="L566">
        <f t="shared" si="42"/>
        <v>5.5763773994826202E-38</v>
      </c>
      <c r="N566">
        <v>37.800000000000303</v>
      </c>
      <c r="O566">
        <f t="shared" si="43"/>
        <v>4.4283068922473081E-36</v>
      </c>
      <c r="Q566">
        <f t="shared" si="44"/>
        <v>1</v>
      </c>
      <c r="R566">
        <f t="shared" si="45"/>
        <v>0</v>
      </c>
      <c r="S566">
        <f t="shared" si="46"/>
        <v>0</v>
      </c>
    </row>
    <row r="567" spans="11:19" x14ac:dyDescent="0.2">
      <c r="K567">
        <v>37.900000000000297</v>
      </c>
      <c r="L567">
        <f t="shared" si="42"/>
        <v>3.577356018597834E-38</v>
      </c>
      <c r="N567">
        <v>37.900000000000297</v>
      </c>
      <c r="O567">
        <f t="shared" si="43"/>
        <v>2.8743605442720099E-36</v>
      </c>
      <c r="Q567">
        <f t="shared" si="44"/>
        <v>1</v>
      </c>
      <c r="R567">
        <f t="shared" si="45"/>
        <v>0</v>
      </c>
      <c r="S567">
        <f t="shared" si="46"/>
        <v>0</v>
      </c>
    </row>
    <row r="568" spans="11:19" x14ac:dyDescent="0.2">
      <c r="K568">
        <v>38.000000000000298</v>
      </c>
      <c r="L568">
        <f t="shared" si="42"/>
        <v>2.2922544026305473E-38</v>
      </c>
      <c r="N568">
        <v>38.000000000000298</v>
      </c>
      <c r="O568">
        <f t="shared" si="43"/>
        <v>1.8635258520614669E-36</v>
      </c>
      <c r="Q568">
        <f t="shared" si="44"/>
        <v>1</v>
      </c>
      <c r="R568">
        <f t="shared" si="45"/>
        <v>0</v>
      </c>
      <c r="S568">
        <f t="shared" si="46"/>
        <v>0</v>
      </c>
    </row>
    <row r="569" spans="11:19" x14ac:dyDescent="0.2">
      <c r="K569">
        <v>38.1000000000003</v>
      </c>
      <c r="L569">
        <f t="shared" si="42"/>
        <v>1.4670810757923863E-38</v>
      </c>
      <c r="N569">
        <v>38.1000000000003</v>
      </c>
      <c r="O569">
        <f t="shared" si="43"/>
        <v>1.2067581718729666E-36</v>
      </c>
      <c r="Q569">
        <f t="shared" si="44"/>
        <v>1</v>
      </c>
      <c r="R569">
        <f t="shared" si="45"/>
        <v>0</v>
      </c>
      <c r="S569">
        <f t="shared" si="46"/>
        <v>0</v>
      </c>
    </row>
    <row r="570" spans="11:19" x14ac:dyDescent="0.2">
      <c r="K570">
        <v>38.200000000000301</v>
      </c>
      <c r="L570">
        <f t="shared" si="42"/>
        <v>9.3785578560806351E-39</v>
      </c>
      <c r="N570">
        <v>38.200000000000301</v>
      </c>
      <c r="O570">
        <f t="shared" si="43"/>
        <v>7.8054100315111081E-37</v>
      </c>
      <c r="Q570">
        <f t="shared" si="44"/>
        <v>1</v>
      </c>
      <c r="R570">
        <f t="shared" si="45"/>
        <v>0</v>
      </c>
      <c r="S570">
        <f t="shared" si="46"/>
        <v>0</v>
      </c>
    </row>
    <row r="571" spans="11:19" x14ac:dyDescent="0.2">
      <c r="K571">
        <v>38.300000000000303</v>
      </c>
      <c r="L571">
        <f t="shared" si="42"/>
        <v>5.9883704143229042E-39</v>
      </c>
      <c r="N571">
        <v>38.300000000000303</v>
      </c>
      <c r="O571">
        <f t="shared" si="43"/>
        <v>5.0426850379668408E-37</v>
      </c>
      <c r="Q571">
        <f t="shared" si="44"/>
        <v>1</v>
      </c>
      <c r="R571">
        <f t="shared" si="45"/>
        <v>0</v>
      </c>
      <c r="S571">
        <f t="shared" si="46"/>
        <v>0</v>
      </c>
    </row>
    <row r="572" spans="11:19" x14ac:dyDescent="0.2">
      <c r="K572">
        <v>38.400000000000297</v>
      </c>
      <c r="L572">
        <f t="shared" si="42"/>
        <v>3.8191955664101509E-39</v>
      </c>
      <c r="N572">
        <v>38.400000000000297</v>
      </c>
      <c r="O572">
        <f t="shared" si="43"/>
        <v>3.2540079655822432E-37</v>
      </c>
      <c r="Q572">
        <f t="shared" si="44"/>
        <v>1</v>
      </c>
      <c r="R572">
        <f t="shared" si="45"/>
        <v>0</v>
      </c>
      <c r="S572">
        <f t="shared" si="46"/>
        <v>0</v>
      </c>
    </row>
    <row r="573" spans="11:19" x14ac:dyDescent="0.2">
      <c r="K573">
        <v>38.500000000000298</v>
      </c>
      <c r="L573">
        <f t="shared" si="42"/>
        <v>2.4329085590152919E-39</v>
      </c>
      <c r="N573">
        <v>38.500000000000298</v>
      </c>
      <c r="O573">
        <f t="shared" si="43"/>
        <v>2.0973264187620726E-37</v>
      </c>
      <c r="Q573">
        <f t="shared" si="44"/>
        <v>1</v>
      </c>
      <c r="R573">
        <f t="shared" si="45"/>
        <v>0</v>
      </c>
      <c r="S573">
        <f t="shared" si="46"/>
        <v>0</v>
      </c>
    </row>
    <row r="574" spans="11:19" x14ac:dyDescent="0.2">
      <c r="K574">
        <v>38.6000000000003</v>
      </c>
      <c r="L574">
        <f t="shared" si="42"/>
        <v>1.5479977400707815E-39</v>
      </c>
      <c r="N574">
        <v>38.6000000000003</v>
      </c>
      <c r="O574">
        <f t="shared" si="43"/>
        <v>1.3502186127545964E-37</v>
      </c>
      <c r="Q574">
        <f t="shared" si="44"/>
        <v>1</v>
      </c>
      <c r="R574">
        <f t="shared" si="45"/>
        <v>0</v>
      </c>
      <c r="S574">
        <f t="shared" si="46"/>
        <v>0</v>
      </c>
    </row>
    <row r="575" spans="11:19" x14ac:dyDescent="0.2">
      <c r="K575">
        <v>38.700000000000301</v>
      </c>
      <c r="L575">
        <f t="shared" si="42"/>
        <v>9.837970267308596E-40</v>
      </c>
      <c r="N575">
        <v>38.700000000000301</v>
      </c>
      <c r="O575">
        <f t="shared" si="43"/>
        <v>8.6822602723667711E-38</v>
      </c>
      <c r="Q575">
        <f t="shared" si="44"/>
        <v>1</v>
      </c>
      <c r="R575">
        <f t="shared" si="45"/>
        <v>0</v>
      </c>
      <c r="S575">
        <f t="shared" si="46"/>
        <v>0</v>
      </c>
    </row>
    <row r="576" spans="11:19" x14ac:dyDescent="0.2">
      <c r="K576">
        <v>38.800000000000303</v>
      </c>
      <c r="L576">
        <f t="shared" si="42"/>
        <v>6.244984091010646E-40</v>
      </c>
      <c r="N576">
        <v>38.800000000000303</v>
      </c>
      <c r="O576">
        <f t="shared" si="43"/>
        <v>5.5763773994826202E-38</v>
      </c>
      <c r="Q576">
        <f t="shared" si="44"/>
        <v>1</v>
      </c>
      <c r="R576">
        <f t="shared" si="45"/>
        <v>0</v>
      </c>
      <c r="S576">
        <f t="shared" si="46"/>
        <v>0</v>
      </c>
    </row>
    <row r="577" spans="11:19" x14ac:dyDescent="0.2">
      <c r="K577">
        <v>38.900000000000297</v>
      </c>
      <c r="L577">
        <f t="shared" si="42"/>
        <v>3.9595680781128834E-40</v>
      </c>
      <c r="N577">
        <v>38.900000000000297</v>
      </c>
      <c r="O577">
        <f t="shared" si="43"/>
        <v>3.577356018597834E-38</v>
      </c>
      <c r="Q577">
        <f t="shared" si="44"/>
        <v>1</v>
      </c>
      <c r="R577">
        <f t="shared" si="45"/>
        <v>0</v>
      </c>
      <c r="S577">
        <f t="shared" si="46"/>
        <v>0</v>
      </c>
    </row>
    <row r="578" spans="11:19" x14ac:dyDescent="0.2">
      <c r="K578">
        <v>39.000000000000298</v>
      </c>
      <c r="L578">
        <f t="shared" si="42"/>
        <v>2.5075808215215829E-40</v>
      </c>
      <c r="N578">
        <v>39.000000000000298</v>
      </c>
      <c r="O578">
        <f t="shared" si="43"/>
        <v>2.2922544026305473E-38</v>
      </c>
      <c r="Q578">
        <f t="shared" si="44"/>
        <v>1</v>
      </c>
      <c r="R578">
        <f t="shared" si="45"/>
        <v>0</v>
      </c>
      <c r="S578">
        <f t="shared" si="46"/>
        <v>0</v>
      </c>
    </row>
    <row r="579" spans="11:19" x14ac:dyDescent="0.2">
      <c r="K579">
        <v>39.1000000000003</v>
      </c>
      <c r="L579">
        <f t="shared" si="42"/>
        <v>1.5861808860418814E-40</v>
      </c>
      <c r="N579">
        <v>39.1000000000003</v>
      </c>
      <c r="O579">
        <f t="shared" si="43"/>
        <v>1.4670810757923863E-38</v>
      </c>
      <c r="Q579">
        <f t="shared" si="44"/>
        <v>1</v>
      </c>
      <c r="R579">
        <f t="shared" si="45"/>
        <v>0</v>
      </c>
      <c r="S579">
        <f t="shared" si="46"/>
        <v>0</v>
      </c>
    </row>
    <row r="580" spans="11:19" x14ac:dyDescent="0.2">
      <c r="K580">
        <v>39.200000000000301</v>
      </c>
      <c r="L580">
        <f t="shared" si="42"/>
        <v>1.0021693864270587E-40</v>
      </c>
      <c r="N580">
        <v>39.200000000000301</v>
      </c>
      <c r="O580">
        <f t="shared" si="43"/>
        <v>9.3785578560806351E-39</v>
      </c>
      <c r="Q580">
        <f t="shared" si="44"/>
        <v>1</v>
      </c>
      <c r="R580">
        <f t="shared" si="45"/>
        <v>0</v>
      </c>
      <c r="S580">
        <f t="shared" si="46"/>
        <v>0</v>
      </c>
    </row>
    <row r="581" spans="11:19" x14ac:dyDescent="0.2">
      <c r="K581">
        <v>39.300000000000303</v>
      </c>
      <c r="L581">
        <f t="shared" si="42"/>
        <v>6.3244126588776997E-41</v>
      </c>
      <c r="N581">
        <v>39.300000000000303</v>
      </c>
      <c r="O581">
        <f t="shared" si="43"/>
        <v>5.9883704143229042E-39</v>
      </c>
      <c r="Q581">
        <f t="shared" si="44"/>
        <v>1</v>
      </c>
      <c r="R581">
        <f t="shared" si="45"/>
        <v>0</v>
      </c>
      <c r="S581">
        <f t="shared" si="46"/>
        <v>0</v>
      </c>
    </row>
    <row r="582" spans="11:19" x14ac:dyDescent="0.2">
      <c r="K582">
        <v>39.400000000000297</v>
      </c>
      <c r="L582">
        <f t="shared" ref="L582:L609" si="47">(1/($L$3*SQRT(2*3.14159))*EXP((-(($K582-$L$2)^2))/(2*$L$3^2)))</f>
        <v>3.9864829757181001E-41</v>
      </c>
      <c r="N582">
        <v>39.400000000000297</v>
      </c>
      <c r="O582">
        <f t="shared" ref="O582:O609" si="48">(1/($O$3*SQRT(2*3.14159))*EXP((-(($N582-$O$2)^2))/(2*$O$3^2)))</f>
        <v>3.8191955664101509E-39</v>
      </c>
      <c r="Q582">
        <f t="shared" ref="Q582:Q608" si="49">(NORMDIST((N582+N583)/2,$O$2,$O$3,TRUE))</f>
        <v>1</v>
      </c>
      <c r="R582">
        <f t="shared" ref="R582:R608" si="50">((NORMDIST(K583,$L$2,$L$3,TRUE)))-((NORMDIST(K582,$L$2,$L$3,TRUE)))</f>
        <v>0</v>
      </c>
      <c r="S582">
        <f t="shared" ref="S582:S608" si="51">Q582*R582</f>
        <v>0</v>
      </c>
    </row>
    <row r="583" spans="11:19" x14ac:dyDescent="0.2">
      <c r="K583">
        <v>39.500000000000298</v>
      </c>
      <c r="L583">
        <f t="shared" si="47"/>
        <v>2.509864498356234E-41</v>
      </c>
      <c r="N583">
        <v>39.500000000000298</v>
      </c>
      <c r="O583">
        <f t="shared" si="48"/>
        <v>2.4329085590152919E-39</v>
      </c>
      <c r="Q583">
        <f t="shared" si="49"/>
        <v>1</v>
      </c>
      <c r="R583">
        <f t="shared" si="50"/>
        <v>0</v>
      </c>
      <c r="S583">
        <f t="shared" si="51"/>
        <v>0</v>
      </c>
    </row>
    <row r="584" spans="11:19" x14ac:dyDescent="0.2">
      <c r="K584">
        <v>39.6000000000003</v>
      </c>
      <c r="L584">
        <f t="shared" si="47"/>
        <v>1.578342622760051E-41</v>
      </c>
      <c r="N584">
        <v>39.6000000000003</v>
      </c>
      <c r="O584">
        <f t="shared" si="48"/>
        <v>1.5479977400707815E-39</v>
      </c>
      <c r="Q584">
        <f t="shared" si="49"/>
        <v>1</v>
      </c>
      <c r="R584">
        <f t="shared" si="50"/>
        <v>0</v>
      </c>
      <c r="S584">
        <f t="shared" si="51"/>
        <v>0</v>
      </c>
    </row>
    <row r="585" spans="11:19" x14ac:dyDescent="0.2">
      <c r="K585">
        <v>39.700000000000301</v>
      </c>
      <c r="L585">
        <f t="shared" si="47"/>
        <v>9.9138636397688443E-42</v>
      </c>
      <c r="N585">
        <v>39.700000000000301</v>
      </c>
      <c r="O585">
        <f t="shared" si="48"/>
        <v>9.837970267308596E-40</v>
      </c>
      <c r="Q585">
        <f t="shared" si="49"/>
        <v>1</v>
      </c>
      <c r="R585">
        <f t="shared" si="50"/>
        <v>0</v>
      </c>
      <c r="S585">
        <f t="shared" si="51"/>
        <v>0</v>
      </c>
    </row>
    <row r="586" spans="11:19" x14ac:dyDescent="0.2">
      <c r="K586">
        <v>39.800000000000303</v>
      </c>
      <c r="L586">
        <f t="shared" si="47"/>
        <v>6.2197831694440316E-42</v>
      </c>
      <c r="N586">
        <v>39.800000000000303</v>
      </c>
      <c r="O586">
        <f t="shared" si="48"/>
        <v>6.244984091010646E-40</v>
      </c>
      <c r="Q586">
        <f t="shared" si="49"/>
        <v>1</v>
      </c>
      <c r="R586">
        <f t="shared" si="50"/>
        <v>0</v>
      </c>
      <c r="S586">
        <f t="shared" si="51"/>
        <v>0</v>
      </c>
    </row>
    <row r="587" spans="11:19" x14ac:dyDescent="0.2">
      <c r="K587">
        <v>39.900000000000297</v>
      </c>
      <c r="L587">
        <f t="shared" si="47"/>
        <v>3.8976083394746327E-42</v>
      </c>
      <c r="N587">
        <v>39.900000000000297</v>
      </c>
      <c r="O587">
        <f t="shared" si="48"/>
        <v>3.9595680781128834E-40</v>
      </c>
      <c r="Q587">
        <f t="shared" si="49"/>
        <v>1</v>
      </c>
      <c r="R587">
        <f t="shared" si="50"/>
        <v>0</v>
      </c>
      <c r="S587">
        <f t="shared" si="51"/>
        <v>0</v>
      </c>
    </row>
    <row r="588" spans="11:19" x14ac:dyDescent="0.2">
      <c r="K588">
        <v>40.000000000000298</v>
      </c>
      <c r="L588">
        <f t="shared" si="47"/>
        <v>2.4395616307143167E-42</v>
      </c>
      <c r="N588">
        <v>40.000000000000298</v>
      </c>
      <c r="O588">
        <f t="shared" si="48"/>
        <v>2.5075808215215829E-40</v>
      </c>
      <c r="Q588">
        <f t="shared" si="49"/>
        <v>1</v>
      </c>
      <c r="R588">
        <f t="shared" si="50"/>
        <v>0</v>
      </c>
      <c r="S588">
        <f t="shared" si="51"/>
        <v>0</v>
      </c>
    </row>
    <row r="589" spans="11:19" x14ac:dyDescent="0.2">
      <c r="K589">
        <v>40.1000000000003</v>
      </c>
      <c r="L589">
        <f t="shared" si="47"/>
        <v>1.5251622236791211E-42</v>
      </c>
      <c r="N589">
        <v>40.1000000000003</v>
      </c>
      <c r="O589">
        <f t="shared" si="48"/>
        <v>1.5861808860418814E-40</v>
      </c>
      <c r="Q589">
        <f t="shared" si="49"/>
        <v>1</v>
      </c>
      <c r="R589">
        <f t="shared" si="50"/>
        <v>0</v>
      </c>
      <c r="S589">
        <f t="shared" si="51"/>
        <v>0</v>
      </c>
    </row>
    <row r="590" spans="11:19" x14ac:dyDescent="0.2">
      <c r="K590">
        <v>40.200000000000301</v>
      </c>
      <c r="L590">
        <f t="shared" si="47"/>
        <v>9.5238146075763744E-43</v>
      </c>
      <c r="N590">
        <v>40.200000000000301</v>
      </c>
      <c r="O590">
        <f t="shared" si="48"/>
        <v>1.0021693864270587E-40</v>
      </c>
      <c r="Q590">
        <f t="shared" si="49"/>
        <v>1</v>
      </c>
      <c r="R590">
        <f t="shared" si="50"/>
        <v>0</v>
      </c>
      <c r="S590">
        <f t="shared" si="51"/>
        <v>0</v>
      </c>
    </row>
    <row r="591" spans="11:19" x14ac:dyDescent="0.2">
      <c r="K591">
        <v>40.300000000000303</v>
      </c>
      <c r="L591">
        <f t="shared" si="47"/>
        <v>5.940137158344686E-43</v>
      </c>
      <c r="N591">
        <v>40.300000000000303</v>
      </c>
      <c r="O591">
        <f t="shared" si="48"/>
        <v>6.3244126588776997E-41</v>
      </c>
      <c r="Q591">
        <f t="shared" si="49"/>
        <v>1</v>
      </c>
      <c r="R591">
        <f t="shared" si="50"/>
        <v>0</v>
      </c>
      <c r="S591">
        <f t="shared" si="51"/>
        <v>0</v>
      </c>
    </row>
    <row r="592" spans="11:19" x14ac:dyDescent="0.2">
      <c r="K592">
        <v>40.400000000000297</v>
      </c>
      <c r="L592">
        <f t="shared" si="47"/>
        <v>3.7006043973096212E-43</v>
      </c>
      <c r="N592">
        <v>40.400000000000297</v>
      </c>
      <c r="O592">
        <f t="shared" si="48"/>
        <v>3.9864829757181001E-41</v>
      </c>
      <c r="Q592">
        <f t="shared" si="49"/>
        <v>1</v>
      </c>
      <c r="R592">
        <f t="shared" si="50"/>
        <v>0</v>
      </c>
      <c r="S592">
        <f t="shared" si="51"/>
        <v>0</v>
      </c>
    </row>
    <row r="593" spans="11:19" x14ac:dyDescent="0.2">
      <c r="K593">
        <v>40.500000000000298</v>
      </c>
      <c r="L593">
        <f t="shared" si="47"/>
        <v>2.3027113171667403E-43</v>
      </c>
      <c r="N593">
        <v>40.500000000000298</v>
      </c>
      <c r="O593">
        <f t="shared" si="48"/>
        <v>2.509864498356234E-41</v>
      </c>
      <c r="Q593">
        <f t="shared" si="49"/>
        <v>1</v>
      </c>
      <c r="R593">
        <f t="shared" si="50"/>
        <v>0</v>
      </c>
      <c r="S593">
        <f t="shared" si="51"/>
        <v>0</v>
      </c>
    </row>
    <row r="594" spans="11:19" x14ac:dyDescent="0.2">
      <c r="K594">
        <v>40.6000000000003</v>
      </c>
      <c r="L594">
        <f t="shared" si="47"/>
        <v>1.431188960259702E-43</v>
      </c>
      <c r="N594">
        <v>40.6000000000003</v>
      </c>
      <c r="O594">
        <f t="shared" si="48"/>
        <v>1.578342622760051E-41</v>
      </c>
      <c r="Q594">
        <f t="shared" si="49"/>
        <v>1</v>
      </c>
      <c r="R594">
        <f t="shared" si="50"/>
        <v>0</v>
      </c>
      <c r="S594">
        <f t="shared" si="51"/>
        <v>0</v>
      </c>
    </row>
    <row r="595" spans="11:19" x14ac:dyDescent="0.2">
      <c r="K595">
        <v>40.700000000000301</v>
      </c>
      <c r="L595">
        <f t="shared" si="47"/>
        <v>8.8847478505883199E-44</v>
      </c>
      <c r="N595">
        <v>40.700000000000301</v>
      </c>
      <c r="O595">
        <f t="shared" si="48"/>
        <v>9.9138636397688443E-42</v>
      </c>
      <c r="Q595">
        <f t="shared" si="49"/>
        <v>1</v>
      </c>
      <c r="R595">
        <f t="shared" si="50"/>
        <v>0</v>
      </c>
      <c r="S595">
        <f t="shared" si="51"/>
        <v>0</v>
      </c>
    </row>
    <row r="596" spans="11:19" x14ac:dyDescent="0.2">
      <c r="K596">
        <v>40.800000000000303</v>
      </c>
      <c r="L596">
        <f t="shared" si="47"/>
        <v>5.5091409495326851E-44</v>
      </c>
      <c r="N596">
        <v>40.800000000000303</v>
      </c>
      <c r="O596">
        <f t="shared" si="48"/>
        <v>6.2197831694440316E-42</v>
      </c>
      <c r="Q596">
        <f t="shared" si="49"/>
        <v>1</v>
      </c>
      <c r="R596">
        <f t="shared" si="50"/>
        <v>0</v>
      </c>
      <c r="S596">
        <f t="shared" si="51"/>
        <v>0</v>
      </c>
    </row>
    <row r="597" spans="11:19" x14ac:dyDescent="0.2">
      <c r="K597">
        <v>40.900000000000297</v>
      </c>
      <c r="L597">
        <f t="shared" si="47"/>
        <v>3.4120336678612765E-44</v>
      </c>
      <c r="N597">
        <v>40.900000000000297</v>
      </c>
      <c r="O597">
        <f t="shared" si="48"/>
        <v>3.8976083394746327E-42</v>
      </c>
      <c r="Q597">
        <f t="shared" si="49"/>
        <v>1</v>
      </c>
      <c r="R597">
        <f t="shared" si="50"/>
        <v>0</v>
      </c>
      <c r="S597">
        <f t="shared" si="51"/>
        <v>0</v>
      </c>
    </row>
    <row r="598" spans="11:19" x14ac:dyDescent="0.2">
      <c r="K598">
        <v>41.000000000000298</v>
      </c>
      <c r="L598">
        <f t="shared" si="47"/>
        <v>2.1107333845760972E-44</v>
      </c>
      <c r="N598">
        <v>41.000000000000298</v>
      </c>
      <c r="O598">
        <f t="shared" si="48"/>
        <v>2.4395616307143167E-42</v>
      </c>
      <c r="Q598">
        <f t="shared" si="49"/>
        <v>1</v>
      </c>
      <c r="R598">
        <f t="shared" si="50"/>
        <v>0</v>
      </c>
      <c r="S598">
        <f t="shared" si="51"/>
        <v>0</v>
      </c>
    </row>
    <row r="599" spans="11:19" x14ac:dyDescent="0.2">
      <c r="K599">
        <v>41.1000000000003</v>
      </c>
      <c r="L599">
        <f t="shared" si="47"/>
        <v>1.3041997058846616E-44</v>
      </c>
      <c r="N599">
        <v>41.1000000000003</v>
      </c>
      <c r="O599">
        <f t="shared" si="48"/>
        <v>1.5251622236791211E-42</v>
      </c>
      <c r="Q599">
        <f t="shared" si="49"/>
        <v>1</v>
      </c>
      <c r="R599">
        <f t="shared" si="50"/>
        <v>0</v>
      </c>
      <c r="S599">
        <f t="shared" si="51"/>
        <v>0</v>
      </c>
    </row>
    <row r="600" spans="11:19" x14ac:dyDescent="0.2">
      <c r="K600">
        <v>41.200000000000301</v>
      </c>
      <c r="L600">
        <f t="shared" si="47"/>
        <v>8.0490655445586167E-45</v>
      </c>
      <c r="N600">
        <v>41.200000000000301</v>
      </c>
      <c r="O600">
        <f t="shared" si="48"/>
        <v>9.5238146075763744E-43</v>
      </c>
      <c r="Q600">
        <f t="shared" si="49"/>
        <v>1</v>
      </c>
      <c r="R600">
        <f t="shared" si="50"/>
        <v>0</v>
      </c>
      <c r="S600">
        <f t="shared" si="51"/>
        <v>0</v>
      </c>
    </row>
    <row r="601" spans="11:19" x14ac:dyDescent="0.2">
      <c r="K601">
        <v>41.300000000000303</v>
      </c>
      <c r="L601">
        <f t="shared" si="47"/>
        <v>4.9617796915605965E-45</v>
      </c>
      <c r="N601">
        <v>41.300000000000303</v>
      </c>
      <c r="O601">
        <f t="shared" si="48"/>
        <v>5.940137158344686E-43</v>
      </c>
      <c r="Q601">
        <f t="shared" si="49"/>
        <v>1</v>
      </c>
      <c r="R601">
        <f t="shared" si="50"/>
        <v>0</v>
      </c>
      <c r="S601">
        <f t="shared" si="51"/>
        <v>0</v>
      </c>
    </row>
    <row r="602" spans="11:19" x14ac:dyDescent="0.2">
      <c r="K602">
        <v>41.400000000000297</v>
      </c>
      <c r="L602">
        <f t="shared" si="47"/>
        <v>3.0550627702269718E-45</v>
      </c>
      <c r="N602">
        <v>41.400000000000297</v>
      </c>
      <c r="O602">
        <f t="shared" si="48"/>
        <v>3.7006043973096212E-43</v>
      </c>
      <c r="Q602">
        <f t="shared" si="49"/>
        <v>1</v>
      </c>
      <c r="R602">
        <f t="shared" si="50"/>
        <v>0</v>
      </c>
      <c r="S602">
        <f t="shared" si="51"/>
        <v>0</v>
      </c>
    </row>
    <row r="603" spans="11:19" x14ac:dyDescent="0.2">
      <c r="K603">
        <v>41.500000000000298</v>
      </c>
      <c r="L603">
        <f t="shared" si="47"/>
        <v>1.8788557824133586E-45</v>
      </c>
      <c r="N603">
        <v>41.500000000000298</v>
      </c>
      <c r="O603">
        <f t="shared" si="48"/>
        <v>2.3027113171667403E-43</v>
      </c>
      <c r="Q603">
        <f t="shared" si="49"/>
        <v>1</v>
      </c>
      <c r="R603">
        <f t="shared" si="50"/>
        <v>0</v>
      </c>
      <c r="S603">
        <f t="shared" si="51"/>
        <v>0</v>
      </c>
    </row>
    <row r="604" spans="11:19" x14ac:dyDescent="0.2">
      <c r="K604">
        <v>41.6000000000003</v>
      </c>
      <c r="L604">
        <f t="shared" si="47"/>
        <v>1.1541370978216037E-45</v>
      </c>
      <c r="N604">
        <v>41.6000000000003</v>
      </c>
      <c r="O604">
        <f t="shared" si="48"/>
        <v>1.431188960259702E-43</v>
      </c>
      <c r="Q604">
        <f t="shared" si="49"/>
        <v>1</v>
      </c>
      <c r="R604">
        <f t="shared" si="50"/>
        <v>0</v>
      </c>
      <c r="S604">
        <f t="shared" si="51"/>
        <v>0</v>
      </c>
    </row>
    <row r="605" spans="11:19" x14ac:dyDescent="0.2">
      <c r="K605">
        <v>41.700000000000301</v>
      </c>
      <c r="L605">
        <f t="shared" si="47"/>
        <v>7.0812838534260558E-46</v>
      </c>
      <c r="N605">
        <v>41.700000000000301</v>
      </c>
      <c r="O605">
        <f t="shared" si="48"/>
        <v>8.8847478505883199E-44</v>
      </c>
      <c r="Q605">
        <f t="shared" si="49"/>
        <v>1</v>
      </c>
      <c r="R605">
        <f t="shared" si="50"/>
        <v>0</v>
      </c>
      <c r="S605">
        <f t="shared" si="51"/>
        <v>0</v>
      </c>
    </row>
    <row r="606" spans="11:19" x14ac:dyDescent="0.2">
      <c r="K606">
        <v>41.800000000000303</v>
      </c>
      <c r="L606">
        <f t="shared" si="47"/>
        <v>4.3396754698065564E-46</v>
      </c>
      <c r="N606">
        <v>41.800000000000303</v>
      </c>
      <c r="O606">
        <f t="shared" si="48"/>
        <v>5.5091409495326851E-44</v>
      </c>
      <c r="Q606">
        <f t="shared" si="49"/>
        <v>1</v>
      </c>
      <c r="R606">
        <f t="shared" si="50"/>
        <v>0</v>
      </c>
      <c r="S606">
        <f t="shared" si="51"/>
        <v>0</v>
      </c>
    </row>
    <row r="607" spans="11:19" x14ac:dyDescent="0.2">
      <c r="K607">
        <v>41.900000000000297</v>
      </c>
      <c r="L607">
        <f t="shared" si="47"/>
        <v>2.656398035447256E-46</v>
      </c>
      <c r="N607">
        <v>41.900000000000297</v>
      </c>
      <c r="O607">
        <f t="shared" si="48"/>
        <v>3.4120336678612765E-44</v>
      </c>
      <c r="Q607">
        <f t="shared" si="49"/>
        <v>1</v>
      </c>
      <c r="R607">
        <f t="shared" si="50"/>
        <v>0</v>
      </c>
      <c r="S607">
        <f t="shared" si="51"/>
        <v>0</v>
      </c>
    </row>
    <row r="608" spans="11:19" x14ac:dyDescent="0.2">
      <c r="K608">
        <v>42.000000000000298</v>
      </c>
      <c r="L608">
        <f t="shared" si="47"/>
        <v>1.62412591006495E-46</v>
      </c>
      <c r="N608">
        <v>42.000000000000298</v>
      </c>
      <c r="O608">
        <f t="shared" si="48"/>
        <v>2.1107333845760972E-44</v>
      </c>
      <c r="Q608">
        <f t="shared" si="49"/>
        <v>1</v>
      </c>
      <c r="R608">
        <f t="shared" si="50"/>
        <v>0</v>
      </c>
      <c r="S608">
        <f t="shared" si="51"/>
        <v>0</v>
      </c>
    </row>
    <row r="609" spans="11:15" x14ac:dyDescent="0.2">
      <c r="K609">
        <v>42.1000000000003</v>
      </c>
      <c r="L609">
        <f t="shared" si="47"/>
        <v>9.9182919207843613E-47</v>
      </c>
      <c r="N609">
        <v>42.1000000000003</v>
      </c>
      <c r="O609">
        <f t="shared" si="48"/>
        <v>1.3041997058846616E-44</v>
      </c>
    </row>
    <row r="652" spans="11:22" x14ac:dyDescent="0.2">
      <c r="K652" s="8" t="s">
        <v>1564</v>
      </c>
      <c r="N652" s="8" t="s">
        <v>1565</v>
      </c>
    </row>
    <row r="653" spans="11:22" x14ac:dyDescent="0.2">
      <c r="K653" t="s">
        <v>1528</v>
      </c>
      <c r="L653">
        <v>0</v>
      </c>
      <c r="N653" t="s">
        <v>1528</v>
      </c>
      <c r="O653">
        <v>1</v>
      </c>
    </row>
    <row r="654" spans="11:22" x14ac:dyDescent="0.2">
      <c r="K654" t="s">
        <v>1531</v>
      </c>
      <c r="L654">
        <v>10.068471322604779</v>
      </c>
      <c r="N654" t="s">
        <v>1566</v>
      </c>
      <c r="O654">
        <v>7.6470788516364019</v>
      </c>
      <c r="U654" t="s">
        <v>1532</v>
      </c>
      <c r="V654" t="s">
        <v>1533</v>
      </c>
    </row>
    <row r="655" spans="11:22" x14ac:dyDescent="0.2">
      <c r="Q655" s="8" t="s">
        <v>1567</v>
      </c>
      <c r="S655">
        <f>SUM(R657:R1266)</f>
        <v>0.999999999999999</v>
      </c>
      <c r="T655" s="13">
        <f>SUM(S657:S1266)</f>
        <v>0.46851187316562087</v>
      </c>
      <c r="U655" s="15">
        <f>0.5-T655</f>
        <v>3.1488126834379127E-2</v>
      </c>
      <c r="V655" s="14">
        <f>U655/25</f>
        <v>1.2595250733751652E-3</v>
      </c>
    </row>
    <row r="656" spans="11:22" x14ac:dyDescent="0.2">
      <c r="K656" t="s">
        <v>1538</v>
      </c>
      <c r="L656" t="s">
        <v>1539</v>
      </c>
      <c r="N656" t="s">
        <v>1538</v>
      </c>
      <c r="O656" t="s">
        <v>1539</v>
      </c>
      <c r="Q656" t="s">
        <v>1568</v>
      </c>
      <c r="R656" t="s">
        <v>1569</v>
      </c>
      <c r="S656" t="s">
        <v>1570</v>
      </c>
    </row>
    <row r="657" spans="11:22" x14ac:dyDescent="0.2">
      <c r="K657">
        <v>-600</v>
      </c>
      <c r="L657">
        <f t="shared" ref="L657:L720" si="52">(1/($L$654*SQRT(2*3.14159))*EXP((-(($K657-$L$653)^2))/(2*$L$654^2)))</f>
        <v>0</v>
      </c>
      <c r="N657">
        <v>-600</v>
      </c>
      <c r="O657" s="16">
        <f t="shared" ref="O657:O720" si="53">(1/($L$654*SQRT(2*3.14159))*EXP((-(($N657-$O$653)^2))/(2*$L$654^2)))</f>
        <v>0</v>
      </c>
      <c r="Q657">
        <f t="shared" ref="Q657:Q720" si="54">NORMDIST((N657+N658)/2,$O$653,$O$654,TRUE)</f>
        <v>0</v>
      </c>
      <c r="R657">
        <f t="shared" ref="R657:R720" si="55">(NORMDIST(K658,$L$653,$L$654,TRUE))-(NORMDIST(K657,$L$653,$L$654,TRUE))</f>
        <v>0</v>
      </c>
      <c r="S657">
        <f t="shared" ref="S657:S720" si="56">Q657*R657</f>
        <v>0</v>
      </c>
      <c r="V657" s="17"/>
    </row>
    <row r="658" spans="11:22" x14ac:dyDescent="0.2">
      <c r="K658">
        <v>-598</v>
      </c>
      <c r="L658">
        <f t="shared" si="52"/>
        <v>0</v>
      </c>
      <c r="N658">
        <v>-598</v>
      </c>
      <c r="O658">
        <f t="shared" si="53"/>
        <v>0</v>
      </c>
      <c r="Q658">
        <f t="shared" si="54"/>
        <v>0</v>
      </c>
      <c r="R658">
        <f t="shared" si="55"/>
        <v>0</v>
      </c>
      <c r="S658">
        <f t="shared" si="56"/>
        <v>0</v>
      </c>
    </row>
    <row r="659" spans="11:22" x14ac:dyDescent="0.2">
      <c r="K659">
        <v>-596</v>
      </c>
      <c r="L659">
        <f t="shared" si="52"/>
        <v>0</v>
      </c>
      <c r="N659">
        <v>-596</v>
      </c>
      <c r="O659">
        <f t="shared" si="53"/>
        <v>0</v>
      </c>
      <c r="Q659">
        <f t="shared" si="54"/>
        <v>0</v>
      </c>
      <c r="R659">
        <f t="shared" si="55"/>
        <v>0</v>
      </c>
      <c r="S659">
        <f t="shared" si="56"/>
        <v>0</v>
      </c>
    </row>
    <row r="660" spans="11:22" x14ac:dyDescent="0.2">
      <c r="K660">
        <v>-594</v>
      </c>
      <c r="L660">
        <f t="shared" si="52"/>
        <v>0</v>
      </c>
      <c r="N660">
        <v>-594</v>
      </c>
      <c r="O660">
        <f t="shared" si="53"/>
        <v>0</v>
      </c>
      <c r="Q660">
        <f t="shared" si="54"/>
        <v>0</v>
      </c>
      <c r="R660">
        <f t="shared" si="55"/>
        <v>0</v>
      </c>
      <c r="S660">
        <f t="shared" si="56"/>
        <v>0</v>
      </c>
    </row>
    <row r="661" spans="11:22" x14ac:dyDescent="0.2">
      <c r="K661">
        <v>-592</v>
      </c>
      <c r="L661">
        <f t="shared" si="52"/>
        <v>0</v>
      </c>
      <c r="N661">
        <v>-592</v>
      </c>
      <c r="O661">
        <f t="shared" si="53"/>
        <v>0</v>
      </c>
      <c r="Q661">
        <f t="shared" si="54"/>
        <v>0</v>
      </c>
      <c r="R661">
        <f t="shared" si="55"/>
        <v>0</v>
      </c>
      <c r="S661">
        <f t="shared" si="56"/>
        <v>0</v>
      </c>
    </row>
    <row r="662" spans="11:22" x14ac:dyDescent="0.2">
      <c r="K662">
        <v>-590</v>
      </c>
      <c r="L662">
        <f t="shared" si="52"/>
        <v>0</v>
      </c>
      <c r="N662">
        <v>-590</v>
      </c>
      <c r="O662">
        <f t="shared" si="53"/>
        <v>0</v>
      </c>
      <c r="Q662">
        <f t="shared" si="54"/>
        <v>0</v>
      </c>
      <c r="R662">
        <f t="shared" si="55"/>
        <v>0</v>
      </c>
      <c r="S662">
        <f t="shared" si="56"/>
        <v>0</v>
      </c>
    </row>
    <row r="663" spans="11:22" x14ac:dyDescent="0.2">
      <c r="K663">
        <v>-588</v>
      </c>
      <c r="L663">
        <f t="shared" si="52"/>
        <v>0</v>
      </c>
      <c r="N663">
        <v>-588</v>
      </c>
      <c r="O663">
        <f t="shared" si="53"/>
        <v>0</v>
      </c>
      <c r="Q663">
        <f t="shared" si="54"/>
        <v>0</v>
      </c>
      <c r="R663">
        <f t="shared" si="55"/>
        <v>0</v>
      </c>
      <c r="S663">
        <f t="shared" si="56"/>
        <v>0</v>
      </c>
    </row>
    <row r="664" spans="11:22" x14ac:dyDescent="0.2">
      <c r="K664">
        <v>-586</v>
      </c>
      <c r="L664">
        <f t="shared" si="52"/>
        <v>0</v>
      </c>
      <c r="N664">
        <v>-586</v>
      </c>
      <c r="O664">
        <f t="shared" si="53"/>
        <v>0</v>
      </c>
      <c r="Q664">
        <f t="shared" si="54"/>
        <v>0</v>
      </c>
      <c r="R664">
        <f t="shared" si="55"/>
        <v>0</v>
      </c>
      <c r="S664">
        <f t="shared" si="56"/>
        <v>0</v>
      </c>
    </row>
    <row r="665" spans="11:22" x14ac:dyDescent="0.2">
      <c r="K665">
        <v>-584</v>
      </c>
      <c r="L665">
        <f t="shared" si="52"/>
        <v>0</v>
      </c>
      <c r="N665">
        <v>-584</v>
      </c>
      <c r="O665">
        <f t="shared" si="53"/>
        <v>0</v>
      </c>
      <c r="Q665">
        <f t="shared" si="54"/>
        <v>0</v>
      </c>
      <c r="R665">
        <f t="shared" si="55"/>
        <v>0</v>
      </c>
      <c r="S665">
        <f t="shared" si="56"/>
        <v>0</v>
      </c>
    </row>
    <row r="666" spans="11:22" x14ac:dyDescent="0.2">
      <c r="K666">
        <v>-582</v>
      </c>
      <c r="L666">
        <f t="shared" si="52"/>
        <v>0</v>
      </c>
      <c r="N666">
        <v>-582</v>
      </c>
      <c r="O666">
        <f t="shared" si="53"/>
        <v>0</v>
      </c>
      <c r="Q666">
        <f t="shared" si="54"/>
        <v>0</v>
      </c>
      <c r="R666">
        <f t="shared" si="55"/>
        <v>0</v>
      </c>
      <c r="S666">
        <f t="shared" si="56"/>
        <v>0</v>
      </c>
    </row>
    <row r="667" spans="11:22" x14ac:dyDescent="0.2">
      <c r="K667">
        <v>-580</v>
      </c>
      <c r="L667">
        <f t="shared" si="52"/>
        <v>0</v>
      </c>
      <c r="N667">
        <v>-580</v>
      </c>
      <c r="O667">
        <f t="shared" si="53"/>
        <v>0</v>
      </c>
      <c r="Q667">
        <f t="shared" si="54"/>
        <v>0</v>
      </c>
      <c r="R667">
        <f t="shared" si="55"/>
        <v>0</v>
      </c>
      <c r="S667">
        <f t="shared" si="56"/>
        <v>0</v>
      </c>
    </row>
    <row r="668" spans="11:22" x14ac:dyDescent="0.2">
      <c r="K668">
        <v>-578</v>
      </c>
      <c r="L668">
        <f t="shared" si="52"/>
        <v>0</v>
      </c>
      <c r="N668">
        <v>-578</v>
      </c>
      <c r="O668">
        <f t="shared" si="53"/>
        <v>0</v>
      </c>
      <c r="Q668">
        <f t="shared" si="54"/>
        <v>0</v>
      </c>
      <c r="R668">
        <f t="shared" si="55"/>
        <v>0</v>
      </c>
      <c r="S668">
        <f t="shared" si="56"/>
        <v>0</v>
      </c>
    </row>
    <row r="669" spans="11:22" x14ac:dyDescent="0.2">
      <c r="K669">
        <v>-576</v>
      </c>
      <c r="L669">
        <f t="shared" si="52"/>
        <v>0</v>
      </c>
      <c r="N669">
        <v>-576</v>
      </c>
      <c r="O669">
        <f t="shared" si="53"/>
        <v>0</v>
      </c>
      <c r="Q669">
        <f t="shared" si="54"/>
        <v>0</v>
      </c>
      <c r="R669">
        <f t="shared" si="55"/>
        <v>0</v>
      </c>
      <c r="S669">
        <f t="shared" si="56"/>
        <v>0</v>
      </c>
    </row>
    <row r="670" spans="11:22" x14ac:dyDescent="0.2">
      <c r="K670">
        <v>-574</v>
      </c>
      <c r="L670">
        <f t="shared" si="52"/>
        <v>0</v>
      </c>
      <c r="N670">
        <v>-574</v>
      </c>
      <c r="O670">
        <f t="shared" si="53"/>
        <v>0</v>
      </c>
      <c r="Q670">
        <f t="shared" si="54"/>
        <v>0</v>
      </c>
      <c r="R670">
        <f t="shared" si="55"/>
        <v>0</v>
      </c>
      <c r="S670">
        <f t="shared" si="56"/>
        <v>0</v>
      </c>
    </row>
    <row r="671" spans="11:22" x14ac:dyDescent="0.2">
      <c r="K671">
        <v>-572</v>
      </c>
      <c r="L671">
        <f t="shared" si="52"/>
        <v>0</v>
      </c>
      <c r="N671">
        <v>-572</v>
      </c>
      <c r="O671">
        <f t="shared" si="53"/>
        <v>0</v>
      </c>
      <c r="Q671">
        <f t="shared" si="54"/>
        <v>0</v>
      </c>
      <c r="R671">
        <f t="shared" si="55"/>
        <v>0</v>
      </c>
      <c r="S671">
        <f t="shared" si="56"/>
        <v>0</v>
      </c>
    </row>
    <row r="672" spans="11:22" x14ac:dyDescent="0.2">
      <c r="K672">
        <v>-570</v>
      </c>
      <c r="L672">
        <f t="shared" si="52"/>
        <v>0</v>
      </c>
      <c r="N672">
        <v>-570</v>
      </c>
      <c r="O672">
        <f t="shared" si="53"/>
        <v>0</v>
      </c>
      <c r="Q672">
        <f t="shared" si="54"/>
        <v>0</v>
      </c>
      <c r="R672">
        <f t="shared" si="55"/>
        <v>0</v>
      </c>
      <c r="S672">
        <f t="shared" si="56"/>
        <v>0</v>
      </c>
    </row>
    <row r="673" spans="11:19" x14ac:dyDescent="0.2">
      <c r="K673">
        <v>-568</v>
      </c>
      <c r="L673">
        <f t="shared" si="52"/>
        <v>0</v>
      </c>
      <c r="N673">
        <v>-568</v>
      </c>
      <c r="O673">
        <f t="shared" si="53"/>
        <v>0</v>
      </c>
      <c r="Q673">
        <f t="shared" si="54"/>
        <v>0</v>
      </c>
      <c r="R673">
        <f t="shared" si="55"/>
        <v>0</v>
      </c>
      <c r="S673">
        <f t="shared" si="56"/>
        <v>0</v>
      </c>
    </row>
    <row r="674" spans="11:19" x14ac:dyDescent="0.2">
      <c r="K674">
        <v>-566</v>
      </c>
      <c r="L674">
        <f t="shared" si="52"/>
        <v>0</v>
      </c>
      <c r="N674">
        <v>-566</v>
      </c>
      <c r="O674">
        <f t="shared" si="53"/>
        <v>0</v>
      </c>
      <c r="Q674">
        <f t="shared" si="54"/>
        <v>0</v>
      </c>
      <c r="R674">
        <f t="shared" si="55"/>
        <v>0</v>
      </c>
      <c r="S674">
        <f t="shared" si="56"/>
        <v>0</v>
      </c>
    </row>
    <row r="675" spans="11:19" x14ac:dyDescent="0.2">
      <c r="K675">
        <v>-564</v>
      </c>
      <c r="L675">
        <f t="shared" si="52"/>
        <v>0</v>
      </c>
      <c r="N675">
        <v>-564</v>
      </c>
      <c r="O675">
        <f t="shared" si="53"/>
        <v>0</v>
      </c>
      <c r="Q675">
        <f t="shared" si="54"/>
        <v>0</v>
      </c>
      <c r="R675">
        <f t="shared" si="55"/>
        <v>0</v>
      </c>
      <c r="S675">
        <f t="shared" si="56"/>
        <v>0</v>
      </c>
    </row>
    <row r="676" spans="11:19" x14ac:dyDescent="0.2">
      <c r="K676">
        <v>-562</v>
      </c>
      <c r="L676">
        <f t="shared" si="52"/>
        <v>0</v>
      </c>
      <c r="N676">
        <v>-562</v>
      </c>
      <c r="O676">
        <f t="shared" si="53"/>
        <v>0</v>
      </c>
      <c r="Q676">
        <f t="shared" si="54"/>
        <v>0</v>
      </c>
      <c r="R676">
        <f t="shared" si="55"/>
        <v>0</v>
      </c>
      <c r="S676">
        <f t="shared" si="56"/>
        <v>0</v>
      </c>
    </row>
    <row r="677" spans="11:19" x14ac:dyDescent="0.2">
      <c r="K677">
        <v>-560</v>
      </c>
      <c r="L677">
        <f t="shared" si="52"/>
        <v>0</v>
      </c>
      <c r="N677">
        <v>-560</v>
      </c>
      <c r="O677">
        <f t="shared" si="53"/>
        <v>0</v>
      </c>
      <c r="Q677">
        <f t="shared" si="54"/>
        <v>0</v>
      </c>
      <c r="R677">
        <f t="shared" si="55"/>
        <v>0</v>
      </c>
      <c r="S677">
        <f t="shared" si="56"/>
        <v>0</v>
      </c>
    </row>
    <row r="678" spans="11:19" x14ac:dyDescent="0.2">
      <c r="K678">
        <v>-558</v>
      </c>
      <c r="L678">
        <f t="shared" si="52"/>
        <v>0</v>
      </c>
      <c r="N678">
        <v>-558</v>
      </c>
      <c r="O678">
        <f t="shared" si="53"/>
        <v>0</v>
      </c>
      <c r="Q678">
        <f t="shared" si="54"/>
        <v>0</v>
      </c>
      <c r="R678">
        <f t="shared" si="55"/>
        <v>0</v>
      </c>
      <c r="S678">
        <f t="shared" si="56"/>
        <v>0</v>
      </c>
    </row>
    <row r="679" spans="11:19" x14ac:dyDescent="0.2">
      <c r="K679">
        <v>-556</v>
      </c>
      <c r="L679">
        <f t="shared" si="52"/>
        <v>0</v>
      </c>
      <c r="N679">
        <v>-556</v>
      </c>
      <c r="O679">
        <f t="shared" si="53"/>
        <v>0</v>
      </c>
      <c r="Q679">
        <f t="shared" si="54"/>
        <v>0</v>
      </c>
      <c r="R679">
        <f t="shared" si="55"/>
        <v>0</v>
      </c>
      <c r="S679">
        <f t="shared" si="56"/>
        <v>0</v>
      </c>
    </row>
    <row r="680" spans="11:19" x14ac:dyDescent="0.2">
      <c r="K680">
        <v>-554</v>
      </c>
      <c r="L680">
        <f t="shared" si="52"/>
        <v>0</v>
      </c>
      <c r="N680">
        <v>-554</v>
      </c>
      <c r="O680">
        <f t="shared" si="53"/>
        <v>0</v>
      </c>
      <c r="Q680">
        <f t="shared" si="54"/>
        <v>0</v>
      </c>
      <c r="R680">
        <f t="shared" si="55"/>
        <v>0</v>
      </c>
      <c r="S680">
        <f t="shared" si="56"/>
        <v>0</v>
      </c>
    </row>
    <row r="681" spans="11:19" x14ac:dyDescent="0.2">
      <c r="K681">
        <v>-552</v>
      </c>
      <c r="L681">
        <f t="shared" si="52"/>
        <v>0</v>
      </c>
      <c r="N681">
        <v>-552</v>
      </c>
      <c r="O681">
        <f t="shared" si="53"/>
        <v>0</v>
      </c>
      <c r="Q681">
        <f t="shared" si="54"/>
        <v>0</v>
      </c>
      <c r="R681">
        <f t="shared" si="55"/>
        <v>0</v>
      </c>
      <c r="S681">
        <f t="shared" si="56"/>
        <v>0</v>
      </c>
    </row>
    <row r="682" spans="11:19" x14ac:dyDescent="0.2">
      <c r="K682">
        <v>-550</v>
      </c>
      <c r="L682">
        <f t="shared" si="52"/>
        <v>0</v>
      </c>
      <c r="N682">
        <v>-550</v>
      </c>
      <c r="O682">
        <f t="shared" si="53"/>
        <v>0</v>
      </c>
      <c r="Q682">
        <f t="shared" si="54"/>
        <v>0</v>
      </c>
      <c r="R682">
        <f t="shared" si="55"/>
        <v>0</v>
      </c>
      <c r="S682">
        <f t="shared" si="56"/>
        <v>0</v>
      </c>
    </row>
    <row r="683" spans="11:19" x14ac:dyDescent="0.2">
      <c r="K683">
        <v>-548</v>
      </c>
      <c r="L683">
        <f t="shared" si="52"/>
        <v>0</v>
      </c>
      <c r="N683">
        <v>-548</v>
      </c>
      <c r="O683">
        <f t="shared" si="53"/>
        <v>0</v>
      </c>
      <c r="Q683">
        <f t="shared" si="54"/>
        <v>0</v>
      </c>
      <c r="R683">
        <f t="shared" si="55"/>
        <v>0</v>
      </c>
      <c r="S683">
        <f t="shared" si="56"/>
        <v>0</v>
      </c>
    </row>
    <row r="684" spans="11:19" x14ac:dyDescent="0.2">
      <c r="K684">
        <v>-546</v>
      </c>
      <c r="L684">
        <f t="shared" si="52"/>
        <v>0</v>
      </c>
      <c r="N684">
        <v>-546</v>
      </c>
      <c r="O684">
        <f t="shared" si="53"/>
        <v>0</v>
      </c>
      <c r="Q684">
        <f t="shared" si="54"/>
        <v>0</v>
      </c>
      <c r="R684">
        <f t="shared" si="55"/>
        <v>0</v>
      </c>
      <c r="S684">
        <f t="shared" si="56"/>
        <v>0</v>
      </c>
    </row>
    <row r="685" spans="11:19" x14ac:dyDescent="0.2">
      <c r="K685">
        <v>-544</v>
      </c>
      <c r="L685">
        <f t="shared" si="52"/>
        <v>0</v>
      </c>
      <c r="N685">
        <v>-544</v>
      </c>
      <c r="O685">
        <f t="shared" si="53"/>
        <v>0</v>
      </c>
      <c r="Q685">
        <f t="shared" si="54"/>
        <v>0</v>
      </c>
      <c r="R685">
        <f t="shared" si="55"/>
        <v>0</v>
      </c>
      <c r="S685">
        <f t="shared" si="56"/>
        <v>0</v>
      </c>
    </row>
    <row r="686" spans="11:19" x14ac:dyDescent="0.2">
      <c r="K686">
        <v>-542</v>
      </c>
      <c r="L686">
        <f t="shared" si="52"/>
        <v>0</v>
      </c>
      <c r="N686">
        <v>-542</v>
      </c>
      <c r="O686">
        <f t="shared" si="53"/>
        <v>0</v>
      </c>
      <c r="Q686">
        <f t="shared" si="54"/>
        <v>0</v>
      </c>
      <c r="R686">
        <f t="shared" si="55"/>
        <v>0</v>
      </c>
      <c r="S686">
        <f t="shared" si="56"/>
        <v>0</v>
      </c>
    </row>
    <row r="687" spans="11:19" x14ac:dyDescent="0.2">
      <c r="K687">
        <v>-540</v>
      </c>
      <c r="L687">
        <f t="shared" si="52"/>
        <v>0</v>
      </c>
      <c r="N687">
        <v>-540</v>
      </c>
      <c r="O687">
        <f t="shared" si="53"/>
        <v>0</v>
      </c>
      <c r="Q687">
        <f t="shared" si="54"/>
        <v>0</v>
      </c>
      <c r="R687">
        <f t="shared" si="55"/>
        <v>0</v>
      </c>
      <c r="S687">
        <f t="shared" si="56"/>
        <v>0</v>
      </c>
    </row>
    <row r="688" spans="11:19" x14ac:dyDescent="0.2">
      <c r="K688">
        <v>-538</v>
      </c>
      <c r="L688">
        <f t="shared" si="52"/>
        <v>0</v>
      </c>
      <c r="N688">
        <v>-538</v>
      </c>
      <c r="O688">
        <f t="shared" si="53"/>
        <v>0</v>
      </c>
      <c r="Q688">
        <f t="shared" si="54"/>
        <v>0</v>
      </c>
      <c r="R688">
        <f t="shared" si="55"/>
        <v>0</v>
      </c>
      <c r="S688">
        <f t="shared" si="56"/>
        <v>0</v>
      </c>
    </row>
    <row r="689" spans="11:19" x14ac:dyDescent="0.2">
      <c r="K689">
        <v>-536</v>
      </c>
      <c r="L689">
        <f t="shared" si="52"/>
        <v>0</v>
      </c>
      <c r="N689">
        <v>-536</v>
      </c>
      <c r="O689">
        <f t="shared" si="53"/>
        <v>0</v>
      </c>
      <c r="Q689">
        <f t="shared" si="54"/>
        <v>0</v>
      </c>
      <c r="R689">
        <f t="shared" si="55"/>
        <v>0</v>
      </c>
      <c r="S689">
        <f t="shared" si="56"/>
        <v>0</v>
      </c>
    </row>
    <row r="690" spans="11:19" x14ac:dyDescent="0.2">
      <c r="K690">
        <v>-534</v>
      </c>
      <c r="L690">
        <f t="shared" si="52"/>
        <v>0</v>
      </c>
      <c r="N690">
        <v>-534</v>
      </c>
      <c r="O690">
        <f t="shared" si="53"/>
        <v>0</v>
      </c>
      <c r="Q690">
        <f t="shared" si="54"/>
        <v>0</v>
      </c>
      <c r="R690">
        <f t="shared" si="55"/>
        <v>0</v>
      </c>
      <c r="S690">
        <f t="shared" si="56"/>
        <v>0</v>
      </c>
    </row>
    <row r="691" spans="11:19" x14ac:dyDescent="0.2">
      <c r="K691">
        <v>-532</v>
      </c>
      <c r="L691">
        <f t="shared" si="52"/>
        <v>0</v>
      </c>
      <c r="N691">
        <v>-532</v>
      </c>
      <c r="O691">
        <f t="shared" si="53"/>
        <v>0</v>
      </c>
      <c r="Q691">
        <f t="shared" si="54"/>
        <v>0</v>
      </c>
      <c r="R691">
        <f t="shared" si="55"/>
        <v>0</v>
      </c>
      <c r="S691">
        <f t="shared" si="56"/>
        <v>0</v>
      </c>
    </row>
    <row r="692" spans="11:19" x14ac:dyDescent="0.2">
      <c r="K692">
        <v>-530</v>
      </c>
      <c r="L692">
        <f t="shared" si="52"/>
        <v>0</v>
      </c>
      <c r="N692">
        <v>-530</v>
      </c>
      <c r="O692">
        <f t="shared" si="53"/>
        <v>0</v>
      </c>
      <c r="Q692">
        <f t="shared" si="54"/>
        <v>0</v>
      </c>
      <c r="R692">
        <f t="shared" si="55"/>
        <v>0</v>
      </c>
      <c r="S692">
        <f t="shared" si="56"/>
        <v>0</v>
      </c>
    </row>
    <row r="693" spans="11:19" x14ac:dyDescent="0.2">
      <c r="K693">
        <v>-528</v>
      </c>
      <c r="L693">
        <f t="shared" si="52"/>
        <v>0</v>
      </c>
      <c r="N693">
        <v>-528</v>
      </c>
      <c r="O693">
        <f t="shared" si="53"/>
        <v>0</v>
      </c>
      <c r="Q693">
        <f t="shared" si="54"/>
        <v>0</v>
      </c>
      <c r="R693">
        <f t="shared" si="55"/>
        <v>0</v>
      </c>
      <c r="S693">
        <f t="shared" si="56"/>
        <v>0</v>
      </c>
    </row>
    <row r="694" spans="11:19" x14ac:dyDescent="0.2">
      <c r="K694">
        <v>-526</v>
      </c>
      <c r="L694">
        <f t="shared" si="52"/>
        <v>0</v>
      </c>
      <c r="N694">
        <v>-526</v>
      </c>
      <c r="O694">
        <f t="shared" si="53"/>
        <v>0</v>
      </c>
      <c r="Q694">
        <f t="shared" si="54"/>
        <v>0</v>
      </c>
      <c r="R694">
        <f t="shared" si="55"/>
        <v>0</v>
      </c>
      <c r="S694">
        <f t="shared" si="56"/>
        <v>0</v>
      </c>
    </row>
    <row r="695" spans="11:19" x14ac:dyDescent="0.2">
      <c r="K695">
        <v>-524</v>
      </c>
      <c r="L695">
        <f t="shared" si="52"/>
        <v>0</v>
      </c>
      <c r="N695">
        <v>-524</v>
      </c>
      <c r="O695">
        <f t="shared" si="53"/>
        <v>0</v>
      </c>
      <c r="Q695">
        <f t="shared" si="54"/>
        <v>0</v>
      </c>
      <c r="R695">
        <f t="shared" si="55"/>
        <v>0</v>
      </c>
      <c r="S695">
        <f t="shared" si="56"/>
        <v>0</v>
      </c>
    </row>
    <row r="696" spans="11:19" x14ac:dyDescent="0.2">
      <c r="K696">
        <v>-522</v>
      </c>
      <c r="L696">
        <f t="shared" si="52"/>
        <v>0</v>
      </c>
      <c r="N696">
        <v>-522</v>
      </c>
      <c r="O696">
        <f t="shared" si="53"/>
        <v>0</v>
      </c>
      <c r="Q696">
        <f t="shared" si="54"/>
        <v>0</v>
      </c>
      <c r="R696">
        <f t="shared" si="55"/>
        <v>0</v>
      </c>
      <c r="S696">
        <f t="shared" si="56"/>
        <v>0</v>
      </c>
    </row>
    <row r="697" spans="11:19" x14ac:dyDescent="0.2">
      <c r="K697">
        <v>-520</v>
      </c>
      <c r="L697">
        <f t="shared" si="52"/>
        <v>0</v>
      </c>
      <c r="N697">
        <v>-520</v>
      </c>
      <c r="O697">
        <f t="shared" si="53"/>
        <v>0</v>
      </c>
      <c r="Q697">
        <f t="shared" si="54"/>
        <v>0</v>
      </c>
      <c r="R697">
        <f t="shared" si="55"/>
        <v>0</v>
      </c>
      <c r="S697">
        <f t="shared" si="56"/>
        <v>0</v>
      </c>
    </row>
    <row r="698" spans="11:19" x14ac:dyDescent="0.2">
      <c r="K698">
        <v>-518</v>
      </c>
      <c r="L698">
        <f t="shared" si="52"/>
        <v>0</v>
      </c>
      <c r="N698">
        <v>-518</v>
      </c>
      <c r="O698">
        <f t="shared" si="53"/>
        <v>0</v>
      </c>
      <c r="Q698">
        <f t="shared" si="54"/>
        <v>0</v>
      </c>
      <c r="R698">
        <f t="shared" si="55"/>
        <v>0</v>
      </c>
      <c r="S698">
        <f t="shared" si="56"/>
        <v>0</v>
      </c>
    </row>
    <row r="699" spans="11:19" x14ac:dyDescent="0.2">
      <c r="K699">
        <v>-516</v>
      </c>
      <c r="L699">
        <f t="shared" si="52"/>
        <v>0</v>
      </c>
      <c r="N699">
        <v>-516</v>
      </c>
      <c r="O699">
        <f t="shared" si="53"/>
        <v>0</v>
      </c>
      <c r="Q699">
        <f t="shared" si="54"/>
        <v>0</v>
      </c>
      <c r="R699">
        <f t="shared" si="55"/>
        <v>0</v>
      </c>
      <c r="S699">
        <f t="shared" si="56"/>
        <v>0</v>
      </c>
    </row>
    <row r="700" spans="11:19" x14ac:dyDescent="0.2">
      <c r="K700">
        <v>-514</v>
      </c>
      <c r="L700">
        <f t="shared" si="52"/>
        <v>0</v>
      </c>
      <c r="N700">
        <v>-514</v>
      </c>
      <c r="O700">
        <f t="shared" si="53"/>
        <v>0</v>
      </c>
      <c r="Q700">
        <f t="shared" si="54"/>
        <v>0</v>
      </c>
      <c r="R700">
        <f t="shared" si="55"/>
        <v>0</v>
      </c>
      <c r="S700">
        <f t="shared" si="56"/>
        <v>0</v>
      </c>
    </row>
    <row r="701" spans="11:19" x14ac:dyDescent="0.2">
      <c r="K701">
        <v>-512</v>
      </c>
      <c r="L701">
        <f t="shared" si="52"/>
        <v>0</v>
      </c>
      <c r="N701">
        <v>-512</v>
      </c>
      <c r="O701">
        <f t="shared" si="53"/>
        <v>0</v>
      </c>
      <c r="Q701">
        <f t="shared" si="54"/>
        <v>0</v>
      </c>
      <c r="R701">
        <f t="shared" si="55"/>
        <v>0</v>
      </c>
      <c r="S701">
        <f t="shared" si="56"/>
        <v>0</v>
      </c>
    </row>
    <row r="702" spans="11:19" x14ac:dyDescent="0.2">
      <c r="K702">
        <v>-510</v>
      </c>
      <c r="L702">
        <f t="shared" si="52"/>
        <v>0</v>
      </c>
      <c r="N702">
        <v>-510</v>
      </c>
      <c r="O702">
        <f t="shared" si="53"/>
        <v>0</v>
      </c>
      <c r="Q702">
        <f t="shared" si="54"/>
        <v>0</v>
      </c>
      <c r="R702">
        <f t="shared" si="55"/>
        <v>0</v>
      </c>
      <c r="S702">
        <f t="shared" si="56"/>
        <v>0</v>
      </c>
    </row>
    <row r="703" spans="11:19" x14ac:dyDescent="0.2">
      <c r="K703">
        <v>-508</v>
      </c>
      <c r="L703">
        <f t="shared" si="52"/>
        <v>0</v>
      </c>
      <c r="N703">
        <v>-508</v>
      </c>
      <c r="O703">
        <f t="shared" si="53"/>
        <v>0</v>
      </c>
      <c r="Q703">
        <f t="shared" si="54"/>
        <v>0</v>
      </c>
      <c r="R703">
        <f t="shared" si="55"/>
        <v>0</v>
      </c>
      <c r="S703">
        <f t="shared" si="56"/>
        <v>0</v>
      </c>
    </row>
    <row r="704" spans="11:19" x14ac:dyDescent="0.2">
      <c r="K704">
        <v>-506</v>
      </c>
      <c r="L704">
        <f t="shared" si="52"/>
        <v>0</v>
      </c>
      <c r="N704">
        <v>-506</v>
      </c>
      <c r="O704">
        <f t="shared" si="53"/>
        <v>0</v>
      </c>
      <c r="Q704">
        <f t="shared" si="54"/>
        <v>0</v>
      </c>
      <c r="R704">
        <f t="shared" si="55"/>
        <v>0</v>
      </c>
      <c r="S704">
        <f t="shared" si="56"/>
        <v>0</v>
      </c>
    </row>
    <row r="705" spans="11:19" x14ac:dyDescent="0.2">
      <c r="K705">
        <v>-504</v>
      </c>
      <c r="L705">
        <f t="shared" si="52"/>
        <v>0</v>
      </c>
      <c r="N705">
        <v>-504</v>
      </c>
      <c r="O705">
        <f t="shared" si="53"/>
        <v>0</v>
      </c>
      <c r="Q705">
        <f t="shared" si="54"/>
        <v>0</v>
      </c>
      <c r="R705">
        <f t="shared" si="55"/>
        <v>0</v>
      </c>
      <c r="S705">
        <f t="shared" si="56"/>
        <v>0</v>
      </c>
    </row>
    <row r="706" spans="11:19" x14ac:dyDescent="0.2">
      <c r="K706">
        <v>-502</v>
      </c>
      <c r="L706">
        <f t="shared" si="52"/>
        <v>0</v>
      </c>
      <c r="N706">
        <v>-502</v>
      </c>
      <c r="O706">
        <f t="shared" si="53"/>
        <v>0</v>
      </c>
      <c r="Q706">
        <f t="shared" si="54"/>
        <v>0</v>
      </c>
      <c r="R706">
        <f t="shared" si="55"/>
        <v>0</v>
      </c>
      <c r="S706">
        <f t="shared" si="56"/>
        <v>0</v>
      </c>
    </row>
    <row r="707" spans="11:19" x14ac:dyDescent="0.2">
      <c r="K707">
        <v>-500</v>
      </c>
      <c r="L707">
        <f t="shared" si="52"/>
        <v>0</v>
      </c>
      <c r="N707">
        <v>-500</v>
      </c>
      <c r="O707">
        <f t="shared" si="53"/>
        <v>0</v>
      </c>
      <c r="Q707">
        <f t="shared" si="54"/>
        <v>0</v>
      </c>
      <c r="R707">
        <f t="shared" si="55"/>
        <v>0</v>
      </c>
      <c r="S707">
        <f t="shared" si="56"/>
        <v>0</v>
      </c>
    </row>
    <row r="708" spans="11:19" x14ac:dyDescent="0.2">
      <c r="K708">
        <v>-498</v>
      </c>
      <c r="L708">
        <f t="shared" si="52"/>
        <v>0</v>
      </c>
      <c r="N708">
        <v>-498</v>
      </c>
      <c r="O708">
        <f t="shared" si="53"/>
        <v>0</v>
      </c>
      <c r="Q708">
        <f t="shared" si="54"/>
        <v>0</v>
      </c>
      <c r="R708">
        <f t="shared" si="55"/>
        <v>0</v>
      </c>
      <c r="S708">
        <f t="shared" si="56"/>
        <v>0</v>
      </c>
    </row>
    <row r="709" spans="11:19" x14ac:dyDescent="0.2">
      <c r="K709">
        <v>-496</v>
      </c>
      <c r="L709">
        <f t="shared" si="52"/>
        <v>0</v>
      </c>
      <c r="N709">
        <v>-496</v>
      </c>
      <c r="O709">
        <f t="shared" si="53"/>
        <v>0</v>
      </c>
      <c r="Q709">
        <f t="shared" si="54"/>
        <v>0</v>
      </c>
      <c r="R709">
        <f t="shared" si="55"/>
        <v>0</v>
      </c>
      <c r="S709">
        <f t="shared" si="56"/>
        <v>0</v>
      </c>
    </row>
    <row r="710" spans="11:19" x14ac:dyDescent="0.2">
      <c r="K710">
        <v>-494</v>
      </c>
      <c r="L710">
        <f t="shared" si="52"/>
        <v>0</v>
      </c>
      <c r="N710">
        <v>-494</v>
      </c>
      <c r="O710">
        <f t="shared" si="53"/>
        <v>0</v>
      </c>
      <c r="Q710">
        <f t="shared" si="54"/>
        <v>0</v>
      </c>
      <c r="R710">
        <f t="shared" si="55"/>
        <v>0</v>
      </c>
      <c r="S710">
        <f t="shared" si="56"/>
        <v>0</v>
      </c>
    </row>
    <row r="711" spans="11:19" x14ac:dyDescent="0.2">
      <c r="K711">
        <v>-492</v>
      </c>
      <c r="L711">
        <f t="shared" si="52"/>
        <v>0</v>
      </c>
      <c r="N711">
        <v>-492</v>
      </c>
      <c r="O711">
        <f t="shared" si="53"/>
        <v>0</v>
      </c>
      <c r="Q711">
        <f t="shared" si="54"/>
        <v>0</v>
      </c>
      <c r="R711">
        <f t="shared" si="55"/>
        <v>0</v>
      </c>
      <c r="S711">
        <f t="shared" si="56"/>
        <v>0</v>
      </c>
    </row>
    <row r="712" spans="11:19" x14ac:dyDescent="0.2">
      <c r="K712">
        <v>-490</v>
      </c>
      <c r="L712">
        <f t="shared" si="52"/>
        <v>0</v>
      </c>
      <c r="N712">
        <v>-490</v>
      </c>
      <c r="O712">
        <f t="shared" si="53"/>
        <v>0</v>
      </c>
      <c r="Q712">
        <f t="shared" si="54"/>
        <v>0</v>
      </c>
      <c r="R712">
        <f t="shared" si="55"/>
        <v>0</v>
      </c>
      <c r="S712">
        <f t="shared" si="56"/>
        <v>0</v>
      </c>
    </row>
    <row r="713" spans="11:19" x14ac:dyDescent="0.2">
      <c r="K713">
        <v>-488</v>
      </c>
      <c r="L713">
        <f t="shared" si="52"/>
        <v>0</v>
      </c>
      <c r="N713">
        <v>-488</v>
      </c>
      <c r="O713">
        <f t="shared" si="53"/>
        <v>0</v>
      </c>
      <c r="Q713">
        <f t="shared" si="54"/>
        <v>0</v>
      </c>
      <c r="R713">
        <f t="shared" si="55"/>
        <v>0</v>
      </c>
      <c r="S713">
        <f t="shared" si="56"/>
        <v>0</v>
      </c>
    </row>
    <row r="714" spans="11:19" x14ac:dyDescent="0.2">
      <c r="K714">
        <v>-486</v>
      </c>
      <c r="L714">
        <f t="shared" si="52"/>
        <v>0</v>
      </c>
      <c r="N714">
        <v>-486</v>
      </c>
      <c r="O714">
        <f t="shared" si="53"/>
        <v>0</v>
      </c>
      <c r="Q714">
        <f t="shared" si="54"/>
        <v>0</v>
      </c>
      <c r="R714">
        <f t="shared" si="55"/>
        <v>0</v>
      </c>
      <c r="S714">
        <f t="shared" si="56"/>
        <v>0</v>
      </c>
    </row>
    <row r="715" spans="11:19" x14ac:dyDescent="0.2">
      <c r="K715">
        <v>-484</v>
      </c>
      <c r="L715">
        <f t="shared" si="52"/>
        <v>0</v>
      </c>
      <c r="N715">
        <v>-484</v>
      </c>
      <c r="O715">
        <f t="shared" si="53"/>
        <v>0</v>
      </c>
      <c r="Q715">
        <f t="shared" si="54"/>
        <v>0</v>
      </c>
      <c r="R715">
        <f t="shared" si="55"/>
        <v>0</v>
      </c>
      <c r="S715">
        <f t="shared" si="56"/>
        <v>0</v>
      </c>
    </row>
    <row r="716" spans="11:19" x14ac:dyDescent="0.2">
      <c r="K716">
        <v>-482</v>
      </c>
      <c r="L716">
        <f t="shared" si="52"/>
        <v>0</v>
      </c>
      <c r="N716">
        <v>-482</v>
      </c>
      <c r="O716">
        <f t="shared" si="53"/>
        <v>0</v>
      </c>
      <c r="Q716">
        <f t="shared" si="54"/>
        <v>0</v>
      </c>
      <c r="R716">
        <f t="shared" si="55"/>
        <v>0</v>
      </c>
      <c r="S716">
        <f t="shared" si="56"/>
        <v>0</v>
      </c>
    </row>
    <row r="717" spans="11:19" x14ac:dyDescent="0.2">
      <c r="K717">
        <v>-480</v>
      </c>
      <c r="L717">
        <f t="shared" si="52"/>
        <v>0</v>
      </c>
      <c r="N717">
        <v>-480</v>
      </c>
      <c r="O717">
        <f t="shared" si="53"/>
        <v>0</v>
      </c>
      <c r="Q717">
        <f t="shared" si="54"/>
        <v>0</v>
      </c>
      <c r="R717">
        <f t="shared" si="55"/>
        <v>0</v>
      </c>
      <c r="S717">
        <f t="shared" si="56"/>
        <v>0</v>
      </c>
    </row>
    <row r="718" spans="11:19" x14ac:dyDescent="0.2">
      <c r="K718">
        <v>-478</v>
      </c>
      <c r="L718">
        <f t="shared" si="52"/>
        <v>0</v>
      </c>
      <c r="N718">
        <v>-478</v>
      </c>
      <c r="O718">
        <f t="shared" si="53"/>
        <v>0</v>
      </c>
      <c r="Q718">
        <f t="shared" si="54"/>
        <v>0</v>
      </c>
      <c r="R718">
        <f t="shared" si="55"/>
        <v>0</v>
      </c>
      <c r="S718">
        <f t="shared" si="56"/>
        <v>0</v>
      </c>
    </row>
    <row r="719" spans="11:19" x14ac:dyDescent="0.2">
      <c r="K719">
        <v>-476</v>
      </c>
      <c r="L719">
        <f t="shared" si="52"/>
        <v>0</v>
      </c>
      <c r="N719">
        <v>-476</v>
      </c>
      <c r="O719">
        <f t="shared" si="53"/>
        <v>0</v>
      </c>
      <c r="Q719">
        <f t="shared" si="54"/>
        <v>0</v>
      </c>
      <c r="R719">
        <f t="shared" si="55"/>
        <v>0</v>
      </c>
      <c r="S719">
        <f t="shared" si="56"/>
        <v>0</v>
      </c>
    </row>
    <row r="720" spans="11:19" x14ac:dyDescent="0.2">
      <c r="K720">
        <v>-474</v>
      </c>
      <c r="L720">
        <f t="shared" si="52"/>
        <v>0</v>
      </c>
      <c r="N720">
        <v>-474</v>
      </c>
      <c r="O720">
        <f t="shared" si="53"/>
        <v>0</v>
      </c>
      <c r="Q720">
        <f t="shared" si="54"/>
        <v>0</v>
      </c>
      <c r="R720">
        <f t="shared" si="55"/>
        <v>0</v>
      </c>
      <c r="S720">
        <f t="shared" si="56"/>
        <v>0</v>
      </c>
    </row>
    <row r="721" spans="11:19" x14ac:dyDescent="0.2">
      <c r="K721">
        <v>-472</v>
      </c>
      <c r="L721">
        <f t="shared" ref="L721:L784" si="57">(1/($L$654*SQRT(2*3.14159))*EXP((-(($K721-$L$653)^2))/(2*$L$654^2)))</f>
        <v>0</v>
      </c>
      <c r="N721">
        <v>-472</v>
      </c>
      <c r="O721">
        <f t="shared" ref="O721:O784" si="58">(1/($L$654*SQRT(2*3.14159))*EXP((-(($N721-$O$653)^2))/(2*$L$654^2)))</f>
        <v>0</v>
      </c>
      <c r="Q721">
        <f t="shared" ref="Q721:Q784" si="59">NORMDIST((N721+N722)/2,$O$653,$O$654,TRUE)</f>
        <v>0</v>
      </c>
      <c r="R721">
        <f t="shared" ref="R721:R784" si="60">(NORMDIST(K722,$L$653,$L$654,TRUE))-(NORMDIST(K721,$L$653,$L$654,TRUE))</f>
        <v>0</v>
      </c>
      <c r="S721">
        <f t="shared" ref="S721:S784" si="61">Q721*R721</f>
        <v>0</v>
      </c>
    </row>
    <row r="722" spans="11:19" x14ac:dyDescent="0.2">
      <c r="K722">
        <v>-470</v>
      </c>
      <c r="L722">
        <f t="shared" si="57"/>
        <v>0</v>
      </c>
      <c r="N722">
        <v>-470</v>
      </c>
      <c r="O722">
        <f t="shared" si="58"/>
        <v>0</v>
      </c>
      <c r="Q722">
        <f t="shared" si="59"/>
        <v>0</v>
      </c>
      <c r="R722">
        <f t="shared" si="60"/>
        <v>0</v>
      </c>
      <c r="S722">
        <f t="shared" si="61"/>
        <v>0</v>
      </c>
    </row>
    <row r="723" spans="11:19" x14ac:dyDescent="0.2">
      <c r="K723">
        <v>-468</v>
      </c>
      <c r="L723">
        <f t="shared" si="57"/>
        <v>0</v>
      </c>
      <c r="N723">
        <v>-468</v>
      </c>
      <c r="O723">
        <f t="shared" si="58"/>
        <v>0</v>
      </c>
      <c r="Q723">
        <f t="shared" si="59"/>
        <v>0</v>
      </c>
      <c r="R723">
        <f t="shared" si="60"/>
        <v>0</v>
      </c>
      <c r="S723">
        <f t="shared" si="61"/>
        <v>0</v>
      </c>
    </row>
    <row r="724" spans="11:19" x14ac:dyDescent="0.2">
      <c r="K724">
        <v>-466</v>
      </c>
      <c r="L724">
        <f t="shared" si="57"/>
        <v>0</v>
      </c>
      <c r="N724">
        <v>-466</v>
      </c>
      <c r="O724">
        <f t="shared" si="58"/>
        <v>0</v>
      </c>
      <c r="Q724">
        <f t="shared" si="59"/>
        <v>0</v>
      </c>
      <c r="R724">
        <f t="shared" si="60"/>
        <v>0</v>
      </c>
      <c r="S724">
        <f t="shared" si="61"/>
        <v>0</v>
      </c>
    </row>
    <row r="725" spans="11:19" x14ac:dyDescent="0.2">
      <c r="K725">
        <v>-464</v>
      </c>
      <c r="L725">
        <f t="shared" si="57"/>
        <v>0</v>
      </c>
      <c r="N725">
        <v>-464</v>
      </c>
      <c r="O725">
        <f t="shared" si="58"/>
        <v>0</v>
      </c>
      <c r="Q725">
        <f t="shared" si="59"/>
        <v>0</v>
      </c>
      <c r="R725">
        <f t="shared" si="60"/>
        <v>0</v>
      </c>
      <c r="S725">
        <f t="shared" si="61"/>
        <v>0</v>
      </c>
    </row>
    <row r="726" spans="11:19" x14ac:dyDescent="0.2">
      <c r="K726">
        <v>-462</v>
      </c>
      <c r="L726">
        <f t="shared" si="57"/>
        <v>0</v>
      </c>
      <c r="N726">
        <v>-462</v>
      </c>
      <c r="O726">
        <f t="shared" si="58"/>
        <v>0</v>
      </c>
      <c r="Q726">
        <f t="shared" si="59"/>
        <v>0</v>
      </c>
      <c r="R726">
        <f t="shared" si="60"/>
        <v>0</v>
      </c>
      <c r="S726">
        <f t="shared" si="61"/>
        <v>0</v>
      </c>
    </row>
    <row r="727" spans="11:19" x14ac:dyDescent="0.2">
      <c r="K727">
        <v>-460</v>
      </c>
      <c r="L727">
        <f t="shared" si="57"/>
        <v>0</v>
      </c>
      <c r="N727">
        <v>-460</v>
      </c>
      <c r="O727">
        <f t="shared" si="58"/>
        <v>0</v>
      </c>
      <c r="Q727">
        <f t="shared" si="59"/>
        <v>0</v>
      </c>
      <c r="R727">
        <f t="shared" si="60"/>
        <v>0</v>
      </c>
      <c r="S727">
        <f t="shared" si="61"/>
        <v>0</v>
      </c>
    </row>
    <row r="728" spans="11:19" x14ac:dyDescent="0.2">
      <c r="K728">
        <v>-458</v>
      </c>
      <c r="L728">
        <f t="shared" si="57"/>
        <v>0</v>
      </c>
      <c r="N728">
        <v>-458</v>
      </c>
      <c r="O728">
        <f t="shared" si="58"/>
        <v>0</v>
      </c>
      <c r="Q728">
        <f t="shared" si="59"/>
        <v>0</v>
      </c>
      <c r="R728">
        <f t="shared" si="60"/>
        <v>0</v>
      </c>
      <c r="S728">
        <f t="shared" si="61"/>
        <v>0</v>
      </c>
    </row>
    <row r="729" spans="11:19" x14ac:dyDescent="0.2">
      <c r="K729">
        <v>-456</v>
      </c>
      <c r="L729">
        <f t="shared" si="57"/>
        <v>0</v>
      </c>
      <c r="N729">
        <v>-456</v>
      </c>
      <c r="O729">
        <f t="shared" si="58"/>
        <v>0</v>
      </c>
      <c r="Q729">
        <f t="shared" si="59"/>
        <v>0</v>
      </c>
      <c r="R729">
        <f t="shared" si="60"/>
        <v>0</v>
      </c>
      <c r="S729">
        <f t="shared" si="61"/>
        <v>0</v>
      </c>
    </row>
    <row r="730" spans="11:19" x14ac:dyDescent="0.2">
      <c r="K730">
        <v>-454</v>
      </c>
      <c r="L730">
        <f t="shared" si="57"/>
        <v>0</v>
      </c>
      <c r="N730">
        <v>-454</v>
      </c>
      <c r="O730">
        <f t="shared" si="58"/>
        <v>0</v>
      </c>
      <c r="Q730">
        <f t="shared" si="59"/>
        <v>0</v>
      </c>
      <c r="R730">
        <f t="shared" si="60"/>
        <v>0</v>
      </c>
      <c r="S730">
        <f t="shared" si="61"/>
        <v>0</v>
      </c>
    </row>
    <row r="731" spans="11:19" x14ac:dyDescent="0.2">
      <c r="K731">
        <v>-452</v>
      </c>
      <c r="L731">
        <f t="shared" si="57"/>
        <v>0</v>
      </c>
      <c r="N731">
        <v>-452</v>
      </c>
      <c r="O731">
        <f t="shared" si="58"/>
        <v>0</v>
      </c>
      <c r="Q731">
        <f t="shared" si="59"/>
        <v>0</v>
      </c>
      <c r="R731">
        <f t="shared" si="60"/>
        <v>0</v>
      </c>
      <c r="S731">
        <f t="shared" si="61"/>
        <v>0</v>
      </c>
    </row>
    <row r="732" spans="11:19" x14ac:dyDescent="0.2">
      <c r="K732">
        <v>-450</v>
      </c>
      <c r="L732">
        <f t="shared" si="57"/>
        <v>0</v>
      </c>
      <c r="N732">
        <v>-450</v>
      </c>
      <c r="O732">
        <f t="shared" si="58"/>
        <v>0</v>
      </c>
      <c r="Q732">
        <f t="shared" si="59"/>
        <v>0</v>
      </c>
      <c r="R732">
        <f t="shared" si="60"/>
        <v>0</v>
      </c>
      <c r="S732">
        <f t="shared" si="61"/>
        <v>0</v>
      </c>
    </row>
    <row r="733" spans="11:19" x14ac:dyDescent="0.2">
      <c r="K733">
        <v>-448</v>
      </c>
      <c r="L733">
        <f t="shared" si="57"/>
        <v>0</v>
      </c>
      <c r="N733">
        <v>-448</v>
      </c>
      <c r="O733">
        <f t="shared" si="58"/>
        <v>0</v>
      </c>
      <c r="Q733">
        <f t="shared" si="59"/>
        <v>0</v>
      </c>
      <c r="R733">
        <f t="shared" si="60"/>
        <v>0</v>
      </c>
      <c r="S733">
        <f t="shared" si="61"/>
        <v>0</v>
      </c>
    </row>
    <row r="734" spans="11:19" x14ac:dyDescent="0.2">
      <c r="K734">
        <v>-446</v>
      </c>
      <c r="L734">
        <f t="shared" si="57"/>
        <v>0</v>
      </c>
      <c r="N734">
        <v>-446</v>
      </c>
      <c r="O734">
        <f t="shared" si="58"/>
        <v>0</v>
      </c>
      <c r="Q734">
        <f t="shared" si="59"/>
        <v>0</v>
      </c>
      <c r="R734">
        <f t="shared" si="60"/>
        <v>0</v>
      </c>
      <c r="S734">
        <f t="shared" si="61"/>
        <v>0</v>
      </c>
    </row>
    <row r="735" spans="11:19" x14ac:dyDescent="0.2">
      <c r="K735">
        <v>-444</v>
      </c>
      <c r="L735">
        <f t="shared" si="57"/>
        <v>0</v>
      </c>
      <c r="N735">
        <v>-444</v>
      </c>
      <c r="O735">
        <f t="shared" si="58"/>
        <v>0</v>
      </c>
      <c r="Q735">
        <f t="shared" si="59"/>
        <v>0</v>
      </c>
      <c r="R735">
        <f t="shared" si="60"/>
        <v>0</v>
      </c>
      <c r="S735">
        <f t="shared" si="61"/>
        <v>0</v>
      </c>
    </row>
    <row r="736" spans="11:19" x14ac:dyDescent="0.2">
      <c r="K736">
        <v>-442</v>
      </c>
      <c r="L736">
        <f t="shared" si="57"/>
        <v>0</v>
      </c>
      <c r="N736">
        <v>-442</v>
      </c>
      <c r="O736">
        <f t="shared" si="58"/>
        <v>0</v>
      </c>
      <c r="Q736">
        <f t="shared" si="59"/>
        <v>0</v>
      </c>
      <c r="R736">
        <f t="shared" si="60"/>
        <v>0</v>
      </c>
      <c r="S736">
        <f t="shared" si="61"/>
        <v>0</v>
      </c>
    </row>
    <row r="737" spans="11:19" x14ac:dyDescent="0.2">
      <c r="K737">
        <v>-440</v>
      </c>
      <c r="L737">
        <f t="shared" si="57"/>
        <v>0</v>
      </c>
      <c r="N737">
        <v>-440</v>
      </c>
      <c r="O737">
        <f t="shared" si="58"/>
        <v>0</v>
      </c>
      <c r="Q737">
        <f t="shared" si="59"/>
        <v>0</v>
      </c>
      <c r="R737">
        <f t="shared" si="60"/>
        <v>0</v>
      </c>
      <c r="S737">
        <f t="shared" si="61"/>
        <v>0</v>
      </c>
    </row>
    <row r="738" spans="11:19" x14ac:dyDescent="0.2">
      <c r="K738">
        <v>-438</v>
      </c>
      <c r="L738">
        <f t="shared" si="57"/>
        <v>0</v>
      </c>
      <c r="N738">
        <v>-438</v>
      </c>
      <c r="O738">
        <f t="shared" si="58"/>
        <v>0</v>
      </c>
      <c r="Q738">
        <f t="shared" si="59"/>
        <v>0</v>
      </c>
      <c r="R738">
        <f t="shared" si="60"/>
        <v>0</v>
      </c>
      <c r="S738">
        <f t="shared" si="61"/>
        <v>0</v>
      </c>
    </row>
    <row r="739" spans="11:19" x14ac:dyDescent="0.2">
      <c r="K739">
        <v>-436</v>
      </c>
      <c r="L739">
        <f t="shared" si="57"/>
        <v>0</v>
      </c>
      <c r="N739">
        <v>-436</v>
      </c>
      <c r="O739">
        <f t="shared" si="58"/>
        <v>0</v>
      </c>
      <c r="Q739">
        <f t="shared" si="59"/>
        <v>0</v>
      </c>
      <c r="R739">
        <f t="shared" si="60"/>
        <v>0</v>
      </c>
      <c r="S739">
        <f t="shared" si="61"/>
        <v>0</v>
      </c>
    </row>
    <row r="740" spans="11:19" x14ac:dyDescent="0.2">
      <c r="K740">
        <v>-434</v>
      </c>
      <c r="L740">
        <f t="shared" si="57"/>
        <v>0</v>
      </c>
      <c r="N740">
        <v>-434</v>
      </c>
      <c r="O740">
        <f t="shared" si="58"/>
        <v>0</v>
      </c>
      <c r="Q740">
        <f t="shared" si="59"/>
        <v>0</v>
      </c>
      <c r="R740">
        <f t="shared" si="60"/>
        <v>0</v>
      </c>
      <c r="S740">
        <f t="shared" si="61"/>
        <v>0</v>
      </c>
    </row>
    <row r="741" spans="11:19" x14ac:dyDescent="0.2">
      <c r="K741">
        <v>-432</v>
      </c>
      <c r="L741">
        <f t="shared" si="57"/>
        <v>0</v>
      </c>
      <c r="N741">
        <v>-432</v>
      </c>
      <c r="O741">
        <f t="shared" si="58"/>
        <v>0</v>
      </c>
      <c r="Q741">
        <f t="shared" si="59"/>
        <v>0</v>
      </c>
      <c r="R741">
        <f t="shared" si="60"/>
        <v>0</v>
      </c>
      <c r="S741">
        <f t="shared" si="61"/>
        <v>0</v>
      </c>
    </row>
    <row r="742" spans="11:19" x14ac:dyDescent="0.2">
      <c r="K742">
        <v>-430</v>
      </c>
      <c r="L742">
        <f t="shared" si="57"/>
        <v>0</v>
      </c>
      <c r="N742">
        <v>-430</v>
      </c>
      <c r="O742">
        <f t="shared" si="58"/>
        <v>0</v>
      </c>
      <c r="Q742">
        <f t="shared" si="59"/>
        <v>0</v>
      </c>
      <c r="R742">
        <f t="shared" si="60"/>
        <v>0</v>
      </c>
      <c r="S742">
        <f t="shared" si="61"/>
        <v>0</v>
      </c>
    </row>
    <row r="743" spans="11:19" x14ac:dyDescent="0.2">
      <c r="K743">
        <v>-428</v>
      </c>
      <c r="L743">
        <f t="shared" si="57"/>
        <v>0</v>
      </c>
      <c r="N743">
        <v>-428</v>
      </c>
      <c r="O743">
        <f t="shared" si="58"/>
        <v>0</v>
      </c>
      <c r="Q743">
        <f t="shared" si="59"/>
        <v>0</v>
      </c>
      <c r="R743">
        <f t="shared" si="60"/>
        <v>0</v>
      </c>
      <c r="S743">
        <f t="shared" si="61"/>
        <v>0</v>
      </c>
    </row>
    <row r="744" spans="11:19" x14ac:dyDescent="0.2">
      <c r="K744">
        <v>-426</v>
      </c>
      <c r="L744">
        <f t="shared" si="57"/>
        <v>0</v>
      </c>
      <c r="N744">
        <v>-426</v>
      </c>
      <c r="O744">
        <f t="shared" si="58"/>
        <v>0</v>
      </c>
      <c r="Q744">
        <f t="shared" si="59"/>
        <v>0</v>
      </c>
      <c r="R744">
        <f t="shared" si="60"/>
        <v>0</v>
      </c>
      <c r="S744">
        <f t="shared" si="61"/>
        <v>0</v>
      </c>
    </row>
    <row r="745" spans="11:19" x14ac:dyDescent="0.2">
      <c r="K745">
        <v>-424</v>
      </c>
      <c r="L745">
        <f t="shared" si="57"/>
        <v>0</v>
      </c>
      <c r="N745">
        <v>-424</v>
      </c>
      <c r="O745">
        <f t="shared" si="58"/>
        <v>0</v>
      </c>
      <c r="Q745">
        <f t="shared" si="59"/>
        <v>0</v>
      </c>
      <c r="R745">
        <f t="shared" si="60"/>
        <v>0</v>
      </c>
      <c r="S745">
        <f t="shared" si="61"/>
        <v>0</v>
      </c>
    </row>
    <row r="746" spans="11:19" x14ac:dyDescent="0.2">
      <c r="K746">
        <v>-422</v>
      </c>
      <c r="L746">
        <f t="shared" si="57"/>
        <v>0</v>
      </c>
      <c r="N746">
        <v>-422</v>
      </c>
      <c r="O746">
        <f t="shared" si="58"/>
        <v>0</v>
      </c>
      <c r="Q746">
        <f t="shared" si="59"/>
        <v>0</v>
      </c>
      <c r="R746">
        <f t="shared" si="60"/>
        <v>0</v>
      </c>
      <c r="S746">
        <f t="shared" si="61"/>
        <v>0</v>
      </c>
    </row>
    <row r="747" spans="11:19" x14ac:dyDescent="0.2">
      <c r="K747">
        <v>-420</v>
      </c>
      <c r="L747">
        <f t="shared" si="57"/>
        <v>0</v>
      </c>
      <c r="N747">
        <v>-420</v>
      </c>
      <c r="O747">
        <f t="shared" si="58"/>
        <v>0</v>
      </c>
      <c r="Q747">
        <f t="shared" si="59"/>
        <v>0</v>
      </c>
      <c r="R747">
        <f t="shared" si="60"/>
        <v>0</v>
      </c>
      <c r="S747">
        <f t="shared" si="61"/>
        <v>0</v>
      </c>
    </row>
    <row r="748" spans="11:19" x14ac:dyDescent="0.2">
      <c r="K748">
        <v>-418</v>
      </c>
      <c r="L748">
        <f t="shared" si="57"/>
        <v>0</v>
      </c>
      <c r="N748">
        <v>-418</v>
      </c>
      <c r="O748">
        <f t="shared" si="58"/>
        <v>0</v>
      </c>
      <c r="Q748">
        <f t="shared" si="59"/>
        <v>0</v>
      </c>
      <c r="R748">
        <f t="shared" si="60"/>
        <v>0</v>
      </c>
      <c r="S748">
        <f t="shared" si="61"/>
        <v>0</v>
      </c>
    </row>
    <row r="749" spans="11:19" x14ac:dyDescent="0.2">
      <c r="K749">
        <v>-416</v>
      </c>
      <c r="L749">
        <f t="shared" si="57"/>
        <v>0</v>
      </c>
      <c r="N749">
        <v>-416</v>
      </c>
      <c r="O749">
        <f t="shared" si="58"/>
        <v>0</v>
      </c>
      <c r="Q749">
        <f t="shared" si="59"/>
        <v>0</v>
      </c>
      <c r="R749">
        <f t="shared" si="60"/>
        <v>0</v>
      </c>
      <c r="S749">
        <f t="shared" si="61"/>
        <v>0</v>
      </c>
    </row>
    <row r="750" spans="11:19" x14ac:dyDescent="0.2">
      <c r="K750">
        <v>-414</v>
      </c>
      <c r="L750">
        <f t="shared" si="57"/>
        <v>0</v>
      </c>
      <c r="N750">
        <v>-414</v>
      </c>
      <c r="O750">
        <f t="shared" si="58"/>
        <v>0</v>
      </c>
      <c r="Q750">
        <f t="shared" si="59"/>
        <v>0</v>
      </c>
      <c r="R750">
        <f t="shared" si="60"/>
        <v>0</v>
      </c>
      <c r="S750">
        <f t="shared" si="61"/>
        <v>0</v>
      </c>
    </row>
    <row r="751" spans="11:19" x14ac:dyDescent="0.2">
      <c r="K751">
        <v>-412</v>
      </c>
      <c r="L751">
        <f t="shared" si="57"/>
        <v>0</v>
      </c>
      <c r="N751">
        <v>-412</v>
      </c>
      <c r="O751">
        <f t="shared" si="58"/>
        <v>0</v>
      </c>
      <c r="Q751">
        <f t="shared" si="59"/>
        <v>0</v>
      </c>
      <c r="R751">
        <f t="shared" si="60"/>
        <v>0</v>
      </c>
      <c r="S751">
        <f t="shared" si="61"/>
        <v>0</v>
      </c>
    </row>
    <row r="752" spans="11:19" x14ac:dyDescent="0.2">
      <c r="K752">
        <v>-410</v>
      </c>
      <c r="L752">
        <f t="shared" si="57"/>
        <v>0</v>
      </c>
      <c r="N752">
        <v>-410</v>
      </c>
      <c r="O752">
        <f t="shared" si="58"/>
        <v>0</v>
      </c>
      <c r="Q752">
        <f t="shared" si="59"/>
        <v>0</v>
      </c>
      <c r="R752">
        <f t="shared" si="60"/>
        <v>0</v>
      </c>
      <c r="S752">
        <f t="shared" si="61"/>
        <v>0</v>
      </c>
    </row>
    <row r="753" spans="11:19" x14ac:dyDescent="0.2">
      <c r="K753">
        <v>-408</v>
      </c>
      <c r="L753">
        <f t="shared" si="57"/>
        <v>0</v>
      </c>
      <c r="N753">
        <v>-408</v>
      </c>
      <c r="O753">
        <f t="shared" si="58"/>
        <v>0</v>
      </c>
      <c r="Q753">
        <f t="shared" si="59"/>
        <v>0</v>
      </c>
      <c r="R753">
        <f t="shared" si="60"/>
        <v>0</v>
      </c>
      <c r="S753">
        <f t="shared" si="61"/>
        <v>0</v>
      </c>
    </row>
    <row r="754" spans="11:19" x14ac:dyDescent="0.2">
      <c r="K754">
        <v>-406</v>
      </c>
      <c r="L754">
        <f t="shared" si="57"/>
        <v>0</v>
      </c>
      <c r="N754">
        <v>-406</v>
      </c>
      <c r="O754">
        <f t="shared" si="58"/>
        <v>0</v>
      </c>
      <c r="Q754">
        <f t="shared" si="59"/>
        <v>0</v>
      </c>
      <c r="R754">
        <f t="shared" si="60"/>
        <v>0</v>
      </c>
      <c r="S754">
        <f t="shared" si="61"/>
        <v>0</v>
      </c>
    </row>
    <row r="755" spans="11:19" x14ac:dyDescent="0.2">
      <c r="K755">
        <v>-404</v>
      </c>
      <c r="L755">
        <f t="shared" si="57"/>
        <v>0</v>
      </c>
      <c r="N755">
        <v>-404</v>
      </c>
      <c r="O755">
        <f t="shared" si="58"/>
        <v>0</v>
      </c>
      <c r="Q755">
        <f t="shared" si="59"/>
        <v>0</v>
      </c>
      <c r="R755">
        <f t="shared" si="60"/>
        <v>0</v>
      </c>
      <c r="S755">
        <f t="shared" si="61"/>
        <v>0</v>
      </c>
    </row>
    <row r="756" spans="11:19" x14ac:dyDescent="0.2">
      <c r="K756">
        <v>-402</v>
      </c>
      <c r="L756">
        <f t="shared" si="57"/>
        <v>0</v>
      </c>
      <c r="N756">
        <v>-402</v>
      </c>
      <c r="O756">
        <f t="shared" si="58"/>
        <v>0</v>
      </c>
      <c r="Q756">
        <f t="shared" si="59"/>
        <v>0</v>
      </c>
      <c r="R756">
        <f t="shared" si="60"/>
        <v>0</v>
      </c>
      <c r="S756">
        <f t="shared" si="61"/>
        <v>0</v>
      </c>
    </row>
    <row r="757" spans="11:19" x14ac:dyDescent="0.2">
      <c r="K757">
        <v>-400</v>
      </c>
      <c r="L757">
        <f t="shared" si="57"/>
        <v>0</v>
      </c>
      <c r="N757">
        <v>-400</v>
      </c>
      <c r="O757">
        <f t="shared" si="58"/>
        <v>0</v>
      </c>
      <c r="Q757">
        <f t="shared" si="59"/>
        <v>0</v>
      </c>
      <c r="R757">
        <f t="shared" si="60"/>
        <v>0</v>
      </c>
      <c r="S757">
        <f t="shared" si="61"/>
        <v>0</v>
      </c>
    </row>
    <row r="758" spans="11:19" x14ac:dyDescent="0.2">
      <c r="K758">
        <v>-398</v>
      </c>
      <c r="L758">
        <f t="shared" si="57"/>
        <v>0</v>
      </c>
      <c r="N758">
        <v>-398</v>
      </c>
      <c r="O758">
        <f t="shared" si="58"/>
        <v>0</v>
      </c>
      <c r="Q758">
        <f t="shared" si="59"/>
        <v>0</v>
      </c>
      <c r="R758">
        <f t="shared" si="60"/>
        <v>0</v>
      </c>
      <c r="S758">
        <f t="shared" si="61"/>
        <v>0</v>
      </c>
    </row>
    <row r="759" spans="11:19" x14ac:dyDescent="0.2">
      <c r="K759">
        <v>-396</v>
      </c>
      <c r="L759">
        <f t="shared" si="57"/>
        <v>0</v>
      </c>
      <c r="N759">
        <v>-396</v>
      </c>
      <c r="O759">
        <f t="shared" si="58"/>
        <v>0</v>
      </c>
      <c r="Q759">
        <f t="shared" si="59"/>
        <v>0</v>
      </c>
      <c r="R759">
        <f t="shared" si="60"/>
        <v>0</v>
      </c>
      <c r="S759">
        <f t="shared" si="61"/>
        <v>0</v>
      </c>
    </row>
    <row r="760" spans="11:19" x14ac:dyDescent="0.2">
      <c r="K760">
        <v>-394</v>
      </c>
      <c r="L760">
        <f t="shared" si="57"/>
        <v>0</v>
      </c>
      <c r="N760">
        <v>-394</v>
      </c>
      <c r="O760">
        <f t="shared" si="58"/>
        <v>0</v>
      </c>
      <c r="Q760">
        <f t="shared" si="59"/>
        <v>0</v>
      </c>
      <c r="R760">
        <f t="shared" si="60"/>
        <v>0</v>
      </c>
      <c r="S760">
        <f t="shared" si="61"/>
        <v>0</v>
      </c>
    </row>
    <row r="761" spans="11:19" x14ac:dyDescent="0.2">
      <c r="K761">
        <v>-392</v>
      </c>
      <c r="L761">
        <f t="shared" si="57"/>
        <v>0</v>
      </c>
      <c r="N761">
        <v>-392</v>
      </c>
      <c r="O761">
        <f t="shared" si="58"/>
        <v>0</v>
      </c>
      <c r="Q761">
        <f t="shared" si="59"/>
        <v>0</v>
      </c>
      <c r="R761">
        <f t="shared" si="60"/>
        <v>0</v>
      </c>
      <c r="S761">
        <f t="shared" si="61"/>
        <v>0</v>
      </c>
    </row>
    <row r="762" spans="11:19" x14ac:dyDescent="0.2">
      <c r="K762">
        <v>-390</v>
      </c>
      <c r="L762">
        <f t="shared" si="57"/>
        <v>0</v>
      </c>
      <c r="N762">
        <v>-390</v>
      </c>
      <c r="O762">
        <f t="shared" si="58"/>
        <v>0</v>
      </c>
      <c r="Q762">
        <f t="shared" si="59"/>
        <v>0</v>
      </c>
      <c r="R762">
        <f t="shared" si="60"/>
        <v>0</v>
      </c>
      <c r="S762">
        <f t="shared" si="61"/>
        <v>0</v>
      </c>
    </row>
    <row r="763" spans="11:19" x14ac:dyDescent="0.2">
      <c r="K763">
        <v>-388</v>
      </c>
      <c r="L763">
        <f t="shared" si="57"/>
        <v>0</v>
      </c>
      <c r="N763">
        <v>-388</v>
      </c>
      <c r="O763">
        <f t="shared" si="58"/>
        <v>0</v>
      </c>
      <c r="Q763">
        <f t="shared" si="59"/>
        <v>0</v>
      </c>
      <c r="R763">
        <f t="shared" si="60"/>
        <v>0</v>
      </c>
      <c r="S763">
        <f t="shared" si="61"/>
        <v>0</v>
      </c>
    </row>
    <row r="764" spans="11:19" x14ac:dyDescent="0.2">
      <c r="K764">
        <v>-386</v>
      </c>
      <c r="L764">
        <f t="shared" si="57"/>
        <v>0</v>
      </c>
      <c r="N764">
        <v>-386</v>
      </c>
      <c r="O764">
        <f t="shared" si="58"/>
        <v>0</v>
      </c>
      <c r="Q764">
        <f t="shared" si="59"/>
        <v>0</v>
      </c>
      <c r="R764">
        <f t="shared" si="60"/>
        <v>0</v>
      </c>
      <c r="S764">
        <f t="shared" si="61"/>
        <v>0</v>
      </c>
    </row>
    <row r="765" spans="11:19" x14ac:dyDescent="0.2">
      <c r="K765">
        <v>-384</v>
      </c>
      <c r="L765">
        <f t="shared" si="57"/>
        <v>0</v>
      </c>
      <c r="N765">
        <v>-384</v>
      </c>
      <c r="O765">
        <f t="shared" si="58"/>
        <v>0</v>
      </c>
      <c r="Q765">
        <f t="shared" si="59"/>
        <v>0</v>
      </c>
      <c r="R765">
        <f t="shared" si="60"/>
        <v>0</v>
      </c>
      <c r="S765">
        <f t="shared" si="61"/>
        <v>0</v>
      </c>
    </row>
    <row r="766" spans="11:19" x14ac:dyDescent="0.2">
      <c r="K766">
        <v>-382</v>
      </c>
      <c r="L766">
        <f t="shared" si="57"/>
        <v>0</v>
      </c>
      <c r="N766">
        <v>-382</v>
      </c>
      <c r="O766">
        <f t="shared" si="58"/>
        <v>0</v>
      </c>
      <c r="Q766">
        <f t="shared" si="59"/>
        <v>0</v>
      </c>
      <c r="R766">
        <f t="shared" si="60"/>
        <v>0</v>
      </c>
      <c r="S766">
        <f t="shared" si="61"/>
        <v>0</v>
      </c>
    </row>
    <row r="767" spans="11:19" x14ac:dyDescent="0.2">
      <c r="K767">
        <v>-380</v>
      </c>
      <c r="L767">
        <f t="shared" si="57"/>
        <v>0</v>
      </c>
      <c r="N767">
        <v>-380</v>
      </c>
      <c r="O767">
        <f t="shared" si="58"/>
        <v>0</v>
      </c>
      <c r="Q767">
        <f t="shared" si="59"/>
        <v>0</v>
      </c>
      <c r="R767">
        <f t="shared" si="60"/>
        <v>0</v>
      </c>
      <c r="S767">
        <f t="shared" si="61"/>
        <v>0</v>
      </c>
    </row>
    <row r="768" spans="11:19" x14ac:dyDescent="0.2">
      <c r="K768">
        <v>-378</v>
      </c>
      <c r="L768">
        <f t="shared" si="57"/>
        <v>3.4272039095933816E-308</v>
      </c>
      <c r="N768">
        <v>-378</v>
      </c>
      <c r="O768">
        <f t="shared" si="58"/>
        <v>0</v>
      </c>
      <c r="Q768">
        <f t="shared" si="59"/>
        <v>0</v>
      </c>
      <c r="R768">
        <f t="shared" si="60"/>
        <v>1.5687796898469956E-305</v>
      </c>
      <c r="S768">
        <f t="shared" si="61"/>
        <v>0</v>
      </c>
    </row>
    <row r="769" spans="11:19" x14ac:dyDescent="0.2">
      <c r="K769">
        <v>-376</v>
      </c>
      <c r="L769">
        <f t="shared" si="57"/>
        <v>5.8228253970530872E-305</v>
      </c>
      <c r="N769">
        <v>-376</v>
      </c>
      <c r="O769">
        <f t="shared" si="58"/>
        <v>1.4196421797289812E-306</v>
      </c>
      <c r="Q769">
        <f t="shared" si="59"/>
        <v>0</v>
      </c>
      <c r="R769">
        <f t="shared" si="60"/>
        <v>2.5743513298671825E-302</v>
      </c>
      <c r="S769">
        <f t="shared" si="61"/>
        <v>0</v>
      </c>
    </row>
    <row r="770" spans="11:19" x14ac:dyDescent="0.2">
      <c r="K770">
        <v>-374</v>
      </c>
      <c r="L770">
        <f t="shared" si="57"/>
        <v>9.5102357715064588E-302</v>
      </c>
      <c r="N770">
        <v>-374</v>
      </c>
      <c r="O770">
        <f t="shared" si="58"/>
        <v>2.3648552543677314E-303</v>
      </c>
      <c r="Q770">
        <f t="shared" si="59"/>
        <v>0</v>
      </c>
      <c r="R770">
        <f t="shared" si="60"/>
        <v>4.063531802392255E-299</v>
      </c>
      <c r="S770">
        <f t="shared" si="61"/>
        <v>0</v>
      </c>
    </row>
    <row r="771" spans="11:19" x14ac:dyDescent="0.2">
      <c r="K771">
        <v>-372</v>
      </c>
      <c r="L771">
        <f t="shared" si="57"/>
        <v>1.4931811313366851E-298</v>
      </c>
      <c r="N771">
        <v>-372</v>
      </c>
      <c r="O771">
        <f t="shared" si="58"/>
        <v>3.7869879821099229E-300</v>
      </c>
      <c r="Q771">
        <f t="shared" si="59"/>
        <v>0</v>
      </c>
      <c r="R771">
        <f t="shared" si="60"/>
        <v>6.1661668703147571E-296</v>
      </c>
      <c r="S771">
        <f t="shared" si="61"/>
        <v>0</v>
      </c>
    </row>
    <row r="772" spans="11:19" x14ac:dyDescent="0.2">
      <c r="K772">
        <v>-370</v>
      </c>
      <c r="L772">
        <f t="shared" si="57"/>
        <v>2.2537067012405563E-295</v>
      </c>
      <c r="N772">
        <v>-370</v>
      </c>
      <c r="O772">
        <f t="shared" si="58"/>
        <v>5.829710426576976E-297</v>
      </c>
      <c r="Q772">
        <f t="shared" si="59"/>
        <v>0</v>
      </c>
      <c r="R772">
        <f t="shared" si="60"/>
        <v>8.9950330906238717E-293</v>
      </c>
      <c r="S772">
        <f t="shared" si="61"/>
        <v>0</v>
      </c>
    </row>
    <row r="773" spans="11:19" x14ac:dyDescent="0.2">
      <c r="K773">
        <v>-368</v>
      </c>
      <c r="L773">
        <f t="shared" si="57"/>
        <v>3.269986743388869E-292</v>
      </c>
      <c r="N773">
        <v>-368</v>
      </c>
      <c r="O773">
        <f t="shared" si="58"/>
        <v>8.6270781536149711E-294</v>
      </c>
      <c r="Q773">
        <f t="shared" si="59"/>
        <v>0</v>
      </c>
      <c r="R773">
        <f t="shared" si="60"/>
        <v>1.2614390105989736E-289</v>
      </c>
      <c r="S773">
        <f t="shared" si="61"/>
        <v>0</v>
      </c>
    </row>
    <row r="774" spans="11:19" x14ac:dyDescent="0.2">
      <c r="K774">
        <v>-366</v>
      </c>
      <c r="L774">
        <f t="shared" si="57"/>
        <v>4.5609811909157066E-289</v>
      </c>
      <c r="N774">
        <v>-366</v>
      </c>
      <c r="O774">
        <f t="shared" si="58"/>
        <v>1.2272814639831005E-290</v>
      </c>
      <c r="Q774">
        <f t="shared" si="59"/>
        <v>0</v>
      </c>
      <c r="R774">
        <f t="shared" si="60"/>
        <v>1.7006144738929438E-286</v>
      </c>
      <c r="S774">
        <f t="shared" si="61"/>
        <v>0</v>
      </c>
    </row>
    <row r="775" spans="11:19" x14ac:dyDescent="0.2">
      <c r="K775">
        <v>-364</v>
      </c>
      <c r="L775">
        <f t="shared" si="57"/>
        <v>6.1155322919836268E-286</v>
      </c>
      <c r="N775">
        <v>-364</v>
      </c>
      <c r="O775">
        <f t="shared" si="58"/>
        <v>1.6783723292143044E-287</v>
      </c>
      <c r="Q775">
        <f t="shared" si="59"/>
        <v>0</v>
      </c>
      <c r="R775">
        <f t="shared" si="60"/>
        <v>2.2040514477676803E-283</v>
      </c>
      <c r="S775">
        <f t="shared" si="61"/>
        <v>0</v>
      </c>
    </row>
    <row r="776" spans="11:19" x14ac:dyDescent="0.2">
      <c r="K776">
        <v>-362</v>
      </c>
      <c r="L776">
        <f t="shared" si="57"/>
        <v>7.8826807779196769E-283</v>
      </c>
      <c r="N776">
        <v>-362</v>
      </c>
      <c r="O776">
        <f t="shared" si="58"/>
        <v>2.2064604126681832E-284</v>
      </c>
      <c r="Q776">
        <f t="shared" si="59"/>
        <v>0</v>
      </c>
      <c r="R776">
        <f t="shared" si="60"/>
        <v>2.7460848462667867E-280</v>
      </c>
      <c r="S776">
        <f t="shared" si="61"/>
        <v>0</v>
      </c>
    </row>
    <row r="777" spans="11:19" x14ac:dyDescent="0.2">
      <c r="K777">
        <v>-360</v>
      </c>
      <c r="L777">
        <f t="shared" si="57"/>
        <v>9.7673625508386221E-280</v>
      </c>
      <c r="N777">
        <v>-360</v>
      </c>
      <c r="O777">
        <f t="shared" si="58"/>
        <v>2.7884808241719426E-281</v>
      </c>
      <c r="Q777">
        <f t="shared" si="59"/>
        <v>0</v>
      </c>
      <c r="R777">
        <f t="shared" si="60"/>
        <v>3.2891423365446165E-277</v>
      </c>
      <c r="S777">
        <f t="shared" si="61"/>
        <v>0</v>
      </c>
    </row>
    <row r="778" spans="11:19" x14ac:dyDescent="0.2">
      <c r="K778">
        <v>-358</v>
      </c>
      <c r="L778">
        <f t="shared" si="57"/>
        <v>1.1634410167223355E-276</v>
      </c>
      <c r="N778">
        <v>-358</v>
      </c>
      <c r="O778">
        <f t="shared" si="58"/>
        <v>3.3876838822914443E-278</v>
      </c>
      <c r="Q778">
        <f t="shared" si="59"/>
        <v>0</v>
      </c>
      <c r="R778">
        <f t="shared" si="60"/>
        <v>3.7872851367316787E-274</v>
      </c>
      <c r="S778">
        <f t="shared" si="61"/>
        <v>0</v>
      </c>
    </row>
    <row r="779" spans="11:19" x14ac:dyDescent="0.2">
      <c r="K779">
        <v>-356</v>
      </c>
      <c r="L779">
        <f t="shared" si="57"/>
        <v>1.3322174750114311E-273</v>
      </c>
      <c r="N779">
        <v>-356</v>
      </c>
      <c r="O779">
        <f t="shared" si="58"/>
        <v>3.9564145169407115E-275</v>
      </c>
      <c r="Q779">
        <f t="shared" si="59"/>
        <v>0</v>
      </c>
      <c r="R779">
        <f t="shared" si="60"/>
        <v>4.1922781254066603E-271</v>
      </c>
      <c r="S779">
        <f t="shared" si="61"/>
        <v>0</v>
      </c>
    </row>
    <row r="780" spans="11:19" x14ac:dyDescent="0.2">
      <c r="K780">
        <v>-354</v>
      </c>
      <c r="L780">
        <f t="shared" si="57"/>
        <v>1.466457816652188E-270</v>
      </c>
      <c r="N780">
        <v>-354</v>
      </c>
      <c r="O780">
        <f t="shared" si="58"/>
        <v>4.4418551173559304E-272</v>
      </c>
      <c r="Q780">
        <f t="shared" si="59"/>
        <v>0</v>
      </c>
      <c r="R780">
        <f t="shared" si="60"/>
        <v>4.4611728317758313E-268</v>
      </c>
      <c r="S780">
        <f t="shared" si="61"/>
        <v>0</v>
      </c>
    </row>
    <row r="781" spans="11:19" x14ac:dyDescent="0.2">
      <c r="K781">
        <v>-352</v>
      </c>
      <c r="L781">
        <f t="shared" si="57"/>
        <v>1.5517713051287695E-267</v>
      </c>
      <c r="N781">
        <v>-352</v>
      </c>
      <c r="O781">
        <f t="shared" si="58"/>
        <v>4.7939189159985837E-269</v>
      </c>
      <c r="Q781">
        <f t="shared" si="59"/>
        <v>0</v>
      </c>
      <c r="R781">
        <f t="shared" si="60"/>
        <v>4.5637833582639347E-265</v>
      </c>
      <c r="S781">
        <f t="shared" si="61"/>
        <v>0</v>
      </c>
    </row>
    <row r="782" spans="11:19" x14ac:dyDescent="0.2">
      <c r="K782">
        <v>-350</v>
      </c>
      <c r="L782">
        <f t="shared" si="57"/>
        <v>1.5785180487454499E-264</v>
      </c>
      <c r="N782">
        <v>-350</v>
      </c>
      <c r="O782">
        <f t="shared" si="58"/>
        <v>4.9737124424067976E-266</v>
      </c>
      <c r="Q782">
        <f t="shared" si="59"/>
        <v>0</v>
      </c>
      <c r="R782">
        <f t="shared" si="60"/>
        <v>4.488261326680341E-262</v>
      </c>
      <c r="S782">
        <f t="shared" si="61"/>
        <v>0</v>
      </c>
    </row>
    <row r="783" spans="11:19" x14ac:dyDescent="0.2">
      <c r="K783">
        <v>-348</v>
      </c>
      <c r="L783">
        <f t="shared" si="57"/>
        <v>1.5436011036801349E-261</v>
      </c>
      <c r="N783">
        <v>-348</v>
      </c>
      <c r="O783">
        <f t="shared" si="58"/>
        <v>4.9606016631300021E-263</v>
      </c>
      <c r="Q783">
        <f t="shared" si="59"/>
        <v>0</v>
      </c>
      <c r="R783">
        <f t="shared" si="60"/>
        <v>4.2433468221843877E-259</v>
      </c>
      <c r="S783">
        <f t="shared" si="61"/>
        <v>0</v>
      </c>
    </row>
    <row r="784" spans="11:19" x14ac:dyDescent="0.2">
      <c r="K784">
        <v>-346</v>
      </c>
      <c r="L784">
        <f t="shared" si="57"/>
        <v>1.4510564303808431E-258</v>
      </c>
      <c r="N784">
        <v>-346</v>
      </c>
      <c r="O784">
        <f t="shared" si="58"/>
        <v>4.7561082382095851E-260</v>
      </c>
      <c r="Q784">
        <f t="shared" si="59"/>
        <v>0</v>
      </c>
      <c r="R784">
        <f t="shared" si="60"/>
        <v>3.8567042739156685E-256</v>
      </c>
      <c r="S784">
        <f t="shared" si="61"/>
        <v>0</v>
      </c>
    </row>
    <row r="785" spans="11:19" x14ac:dyDescent="0.2">
      <c r="K785">
        <v>-344</v>
      </c>
      <c r="L785">
        <f t="shared" ref="L785:L848" si="62">(1/($L$654*SQRT(2*3.14159))*EXP((-(($K785-$L$653)^2))/(2*$L$654^2)))</f>
        <v>1.3112853737601178E-255</v>
      </c>
      <c r="N785">
        <v>-344</v>
      </c>
      <c r="O785">
        <f t="shared" ref="O785:O848" si="63">(1/($L$654*SQRT(2*3.14159))*EXP((-(($N785-$O$653)^2))/(2*$L$654^2)))</f>
        <v>4.3836189727476587E-257</v>
      </c>
      <c r="Q785">
        <f t="shared" ref="Q785:Q848" si="64">NORMDIST((N785+N786)/2,$O$653,$O$654,TRUE)</f>
        <v>0</v>
      </c>
      <c r="R785">
        <f t="shared" ref="R785:R848" si="65">(NORMDIST(K786,$L$653,$L$654,TRUE))-(NORMDIST(K785,$L$653,$L$654,TRUE))</f>
        <v>3.3697812010186671E-253</v>
      </c>
      <c r="S785">
        <f t="shared" ref="S785:S848" si="66">Q785*R785</f>
        <v>0</v>
      </c>
    </row>
    <row r="786" spans="11:19" x14ac:dyDescent="0.2">
      <c r="K786">
        <v>-342</v>
      </c>
      <c r="L786">
        <f t="shared" si="62"/>
        <v>1.1391314051407716E-252</v>
      </c>
      <c r="N786">
        <v>-342</v>
      </c>
      <c r="O786">
        <f t="shared" si="63"/>
        <v>3.8839851387327358E-254</v>
      </c>
      <c r="Q786">
        <f t="shared" si="64"/>
        <v>0</v>
      </c>
      <c r="R786">
        <f t="shared" si="65"/>
        <v>2.830510446650782E-250</v>
      </c>
      <c r="S786">
        <f t="shared" si="66"/>
        <v>0</v>
      </c>
    </row>
    <row r="787" spans="11:19" x14ac:dyDescent="0.2">
      <c r="K787">
        <v>-340</v>
      </c>
      <c r="L787">
        <f t="shared" si="62"/>
        <v>9.5129261808783184E-250</v>
      </c>
      <c r="N787">
        <v>-340</v>
      </c>
      <c r="O787">
        <f t="shared" si="63"/>
        <v>3.3081562535216151E-251</v>
      </c>
      <c r="Q787">
        <f t="shared" si="64"/>
        <v>0</v>
      </c>
      <c r="R787">
        <f t="shared" si="65"/>
        <v>2.2856285811580459E-247</v>
      </c>
      <c r="S787">
        <f t="shared" si="66"/>
        <v>0</v>
      </c>
    </row>
    <row r="788" spans="11:19" x14ac:dyDescent="0.2">
      <c r="K788">
        <v>-338</v>
      </c>
      <c r="L788">
        <f t="shared" si="62"/>
        <v>7.6369178927636934E-247</v>
      </c>
      <c r="N788">
        <v>-338</v>
      </c>
      <c r="O788">
        <f t="shared" si="63"/>
        <v>2.7086828771590282E-248</v>
      </c>
      <c r="Q788">
        <f t="shared" si="64"/>
        <v>0</v>
      </c>
      <c r="R788">
        <f t="shared" si="65"/>
        <v>1.7742897162346207E-244</v>
      </c>
      <c r="S788">
        <f t="shared" si="66"/>
        <v>0</v>
      </c>
    </row>
    <row r="789" spans="11:19" x14ac:dyDescent="0.2">
      <c r="K789">
        <v>-336</v>
      </c>
      <c r="L789">
        <f t="shared" si="62"/>
        <v>5.8936699218960239E-244</v>
      </c>
      <c r="N789">
        <v>-336</v>
      </c>
      <c r="O789">
        <f t="shared" si="63"/>
        <v>2.1320333985524847E-245</v>
      </c>
      <c r="Q789">
        <f t="shared" si="64"/>
        <v>0</v>
      </c>
      <c r="R789">
        <f t="shared" si="65"/>
        <v>1.3241022993036576E-241</v>
      </c>
      <c r="S789">
        <f t="shared" si="66"/>
        <v>0</v>
      </c>
    </row>
    <row r="790" spans="11:19" x14ac:dyDescent="0.2">
      <c r="K790">
        <v>-334</v>
      </c>
      <c r="L790">
        <f t="shared" si="62"/>
        <v>4.3723728657823164E-241</v>
      </c>
      <c r="N790">
        <v>-334</v>
      </c>
      <c r="O790">
        <f t="shared" si="63"/>
        <v>1.6132197796224146E-242</v>
      </c>
      <c r="Q790">
        <f t="shared" si="64"/>
        <v>0</v>
      </c>
      <c r="R790">
        <f t="shared" si="65"/>
        <v>9.4994140769295091E-239</v>
      </c>
      <c r="S790">
        <f t="shared" si="66"/>
        <v>0</v>
      </c>
    </row>
    <row r="791" spans="11:19" x14ac:dyDescent="0.2">
      <c r="K791">
        <v>-332</v>
      </c>
      <c r="L791">
        <f t="shared" si="62"/>
        <v>3.1182595773750412E-238</v>
      </c>
      <c r="N791">
        <v>-332</v>
      </c>
      <c r="O791">
        <f t="shared" si="63"/>
        <v>1.1734288619719392E-239</v>
      </c>
      <c r="Q791">
        <f t="shared" si="64"/>
        <v>0</v>
      </c>
      <c r="R791">
        <f t="shared" si="65"/>
        <v>6.5516474929732355E-236</v>
      </c>
      <c r="S791">
        <f t="shared" si="66"/>
        <v>0</v>
      </c>
    </row>
    <row r="792" spans="11:19" x14ac:dyDescent="0.2">
      <c r="K792">
        <v>-330</v>
      </c>
      <c r="L792">
        <f t="shared" si="62"/>
        <v>2.1378194922632838E-235</v>
      </c>
      <c r="N792">
        <v>-330</v>
      </c>
      <c r="O792">
        <f t="shared" si="63"/>
        <v>8.2050963853862407E-237</v>
      </c>
      <c r="Q792">
        <f t="shared" si="64"/>
        <v>0</v>
      </c>
      <c r="R792">
        <f t="shared" si="65"/>
        <v>4.3439298376151441E-233</v>
      </c>
      <c r="S792">
        <f t="shared" si="66"/>
        <v>0</v>
      </c>
    </row>
    <row r="793" spans="11:19" x14ac:dyDescent="0.2">
      <c r="K793">
        <v>-328</v>
      </c>
      <c r="L793">
        <f t="shared" si="62"/>
        <v>1.4089432263892821E-232</v>
      </c>
      <c r="N793">
        <v>-328</v>
      </c>
      <c r="O793">
        <f t="shared" si="63"/>
        <v>5.5153655407507161E-234</v>
      </c>
      <c r="Q793">
        <f t="shared" si="64"/>
        <v>0</v>
      </c>
      <c r="R793">
        <f t="shared" si="65"/>
        <v>2.7688141827996316E-230</v>
      </c>
      <c r="S793">
        <f t="shared" si="66"/>
        <v>0</v>
      </c>
    </row>
    <row r="794" spans="11:19" x14ac:dyDescent="0.2">
      <c r="K794">
        <v>-326</v>
      </c>
      <c r="L794">
        <f t="shared" si="62"/>
        <v>8.9264679015364895E-230</v>
      </c>
      <c r="N794">
        <v>-326</v>
      </c>
      <c r="O794">
        <f t="shared" si="63"/>
        <v>3.5639254336323876E-231</v>
      </c>
      <c r="Q794">
        <f t="shared" si="64"/>
        <v>0</v>
      </c>
      <c r="R794">
        <f t="shared" si="65"/>
        <v>1.6966165712129038E-227</v>
      </c>
      <c r="S794">
        <f t="shared" si="66"/>
        <v>0</v>
      </c>
    </row>
    <row r="795" spans="11:19" x14ac:dyDescent="0.2">
      <c r="K795">
        <v>-324</v>
      </c>
      <c r="L795">
        <f t="shared" si="62"/>
        <v>5.4366264670737122E-227</v>
      </c>
      <c r="N795">
        <v>-324</v>
      </c>
      <c r="O795">
        <f t="shared" si="63"/>
        <v>2.213841935154187E-228</v>
      </c>
      <c r="Q795">
        <f t="shared" si="64"/>
        <v>0</v>
      </c>
      <c r="R795">
        <f t="shared" si="65"/>
        <v>9.994305952450203E-225</v>
      </c>
      <c r="S795">
        <f t="shared" si="66"/>
        <v>0</v>
      </c>
    </row>
    <row r="796" spans="11:19" x14ac:dyDescent="0.2">
      <c r="K796">
        <v>-322</v>
      </c>
      <c r="L796">
        <f t="shared" si="62"/>
        <v>3.1830468855215786E-224</v>
      </c>
      <c r="N796">
        <v>-322</v>
      </c>
      <c r="O796">
        <f t="shared" si="63"/>
        <v>1.3219904070821192E-225</v>
      </c>
      <c r="Q796">
        <f t="shared" si="64"/>
        <v>0</v>
      </c>
      <c r="R796">
        <f t="shared" si="65"/>
        <v>5.6597959920706076E-222</v>
      </c>
      <c r="S796">
        <f t="shared" si="66"/>
        <v>0</v>
      </c>
    </row>
    <row r="797" spans="11:19" x14ac:dyDescent="0.2">
      <c r="K797">
        <v>-320</v>
      </c>
      <c r="L797">
        <f t="shared" si="62"/>
        <v>1.7915142609742078E-221</v>
      </c>
      <c r="N797">
        <v>-320</v>
      </c>
      <c r="O797">
        <f t="shared" si="63"/>
        <v>7.588810199682745E-223</v>
      </c>
      <c r="Q797">
        <f t="shared" si="64"/>
        <v>0</v>
      </c>
      <c r="R797">
        <f t="shared" si="65"/>
        <v>3.0812595098210556E-219</v>
      </c>
      <c r="S797">
        <f t="shared" si="66"/>
        <v>0</v>
      </c>
    </row>
    <row r="798" spans="11:19" x14ac:dyDescent="0.2">
      <c r="K798">
        <v>-318</v>
      </c>
      <c r="L798">
        <f t="shared" si="62"/>
        <v>9.6930666008789877E-219</v>
      </c>
      <c r="N798">
        <v>-318</v>
      </c>
      <c r="O798">
        <f t="shared" si="63"/>
        <v>4.187769519141808E-220</v>
      </c>
      <c r="Q798">
        <f t="shared" si="64"/>
        <v>0</v>
      </c>
      <c r="R798">
        <f t="shared" si="65"/>
        <v>1.6126321089116249E-216</v>
      </c>
      <c r="S798">
        <f t="shared" si="66"/>
        <v>0</v>
      </c>
    </row>
    <row r="799" spans="11:19" x14ac:dyDescent="0.2">
      <c r="K799">
        <v>-316</v>
      </c>
      <c r="L799">
        <f t="shared" si="62"/>
        <v>5.0415701813001267E-216</v>
      </c>
      <c r="N799">
        <v>-316</v>
      </c>
      <c r="O799">
        <f t="shared" si="63"/>
        <v>2.2215472021845034E-217</v>
      </c>
      <c r="Q799">
        <f t="shared" si="64"/>
        <v>0</v>
      </c>
      <c r="R799">
        <f t="shared" si="65"/>
        <v>8.1137574301208354E-214</v>
      </c>
      <c r="S799">
        <f t="shared" si="66"/>
        <v>0</v>
      </c>
    </row>
    <row r="800" spans="11:19" x14ac:dyDescent="0.2">
      <c r="K800">
        <v>-314</v>
      </c>
      <c r="L800">
        <f t="shared" si="62"/>
        <v>2.5207752773482001E-213</v>
      </c>
      <c r="N800">
        <v>-314</v>
      </c>
      <c r="O800">
        <f t="shared" si="63"/>
        <v>1.1329011361597077E-214</v>
      </c>
      <c r="Q800">
        <f t="shared" si="64"/>
        <v>0</v>
      </c>
      <c r="R800">
        <f t="shared" si="65"/>
        <v>3.9245385170481466E-211</v>
      </c>
      <c r="S800">
        <f t="shared" si="66"/>
        <v>0</v>
      </c>
    </row>
    <row r="801" spans="11:19" x14ac:dyDescent="0.2">
      <c r="K801">
        <v>-312</v>
      </c>
      <c r="L801">
        <f t="shared" si="62"/>
        <v>1.2116191746643856E-210</v>
      </c>
      <c r="N801">
        <v>-312</v>
      </c>
      <c r="O801">
        <f t="shared" si="63"/>
        <v>5.5538247636333362E-212</v>
      </c>
      <c r="Q801">
        <f t="shared" si="64"/>
        <v>0</v>
      </c>
      <c r="R801">
        <f t="shared" si="65"/>
        <v>1.8248837338567377E-208</v>
      </c>
      <c r="S801">
        <f t="shared" si="66"/>
        <v>0</v>
      </c>
    </row>
    <row r="802" spans="11:19" x14ac:dyDescent="0.2">
      <c r="K802">
        <v>-310</v>
      </c>
      <c r="L802">
        <f t="shared" si="62"/>
        <v>5.598373093210229E-208</v>
      </c>
      <c r="N802">
        <v>-310</v>
      </c>
      <c r="O802">
        <f t="shared" si="63"/>
        <v>2.6173151927101563E-209</v>
      </c>
      <c r="Q802">
        <f t="shared" si="64"/>
        <v>0</v>
      </c>
      <c r="R802">
        <f t="shared" si="65"/>
        <v>8.1575924520012103E-206</v>
      </c>
      <c r="S802">
        <f t="shared" si="66"/>
        <v>0</v>
      </c>
    </row>
    <row r="803" spans="11:19" x14ac:dyDescent="0.2">
      <c r="K803">
        <v>-308</v>
      </c>
      <c r="L803">
        <f t="shared" si="62"/>
        <v>2.4866876143245312E-205</v>
      </c>
      <c r="N803">
        <v>-308</v>
      </c>
      <c r="O803">
        <f t="shared" si="63"/>
        <v>1.1857238975072618E-206</v>
      </c>
      <c r="Q803">
        <f t="shared" si="64"/>
        <v>0</v>
      </c>
      <c r="R803">
        <f t="shared" si="65"/>
        <v>3.5056550704577882E-203</v>
      </c>
      <c r="S803">
        <f t="shared" si="66"/>
        <v>0</v>
      </c>
    </row>
    <row r="804" spans="11:19" x14ac:dyDescent="0.2">
      <c r="K804">
        <v>-306</v>
      </c>
      <c r="L804">
        <f t="shared" si="62"/>
        <v>1.0618039041366109E-202</v>
      </c>
      <c r="N804">
        <v>-306</v>
      </c>
      <c r="O804">
        <f t="shared" si="63"/>
        <v>5.1638642033361851E-204</v>
      </c>
      <c r="Q804">
        <f t="shared" si="64"/>
        <v>0</v>
      </c>
      <c r="R804">
        <f t="shared" si="65"/>
        <v>1.448294597107784E-200</v>
      </c>
      <c r="S804">
        <f t="shared" si="66"/>
        <v>0</v>
      </c>
    </row>
    <row r="805" spans="11:19" x14ac:dyDescent="0.2">
      <c r="K805">
        <v>-304</v>
      </c>
      <c r="L805">
        <f t="shared" si="62"/>
        <v>4.3584402613765904E-200</v>
      </c>
      <c r="N805">
        <v>-304</v>
      </c>
      <c r="O805">
        <f t="shared" si="63"/>
        <v>2.161870852346027E-201</v>
      </c>
      <c r="Q805">
        <f t="shared" si="64"/>
        <v>0</v>
      </c>
      <c r="R805">
        <f t="shared" si="65"/>
        <v>5.7520859435019751E-198</v>
      </c>
      <c r="S805">
        <f t="shared" si="66"/>
        <v>0</v>
      </c>
    </row>
    <row r="806" spans="11:19" x14ac:dyDescent="0.2">
      <c r="K806">
        <v>-302</v>
      </c>
      <c r="L806">
        <f t="shared" si="62"/>
        <v>1.7198143599591663E-197</v>
      </c>
      <c r="N806">
        <v>-302</v>
      </c>
      <c r="O806">
        <f t="shared" si="63"/>
        <v>8.7005833662066155E-199</v>
      </c>
      <c r="Q806">
        <f t="shared" si="64"/>
        <v>0</v>
      </c>
      <c r="R806">
        <f t="shared" si="65"/>
        <v>2.1962143775266141E-195</v>
      </c>
      <c r="S806">
        <f t="shared" si="66"/>
        <v>0</v>
      </c>
    </row>
    <row r="807" spans="11:19" x14ac:dyDescent="0.2">
      <c r="K807">
        <v>-300</v>
      </c>
      <c r="L807">
        <f t="shared" si="62"/>
        <v>6.5237263768058774E-195</v>
      </c>
      <c r="N807">
        <v>-300</v>
      </c>
      <c r="O807">
        <f t="shared" si="63"/>
        <v>3.3661285116024504E-196</v>
      </c>
      <c r="Q807">
        <f t="shared" si="64"/>
        <v>0</v>
      </c>
      <c r="R807">
        <f t="shared" si="65"/>
        <v>8.0613018820768515E-193</v>
      </c>
      <c r="S807">
        <f t="shared" si="66"/>
        <v>0</v>
      </c>
    </row>
    <row r="808" spans="11:19" x14ac:dyDescent="0.2">
      <c r="K808">
        <v>-298</v>
      </c>
      <c r="L808">
        <f t="shared" si="62"/>
        <v>2.3788858159420218E-192</v>
      </c>
      <c r="N808">
        <v>-298</v>
      </c>
      <c r="O808">
        <f t="shared" si="63"/>
        <v>1.2519203685338993E-193</v>
      </c>
      <c r="Q808">
        <f t="shared" si="64"/>
        <v>0</v>
      </c>
      <c r="R808">
        <f t="shared" si="65"/>
        <v>2.8445718981050876E-190</v>
      </c>
      <c r="S808">
        <f t="shared" si="66"/>
        <v>0</v>
      </c>
    </row>
    <row r="809" spans="11:19" x14ac:dyDescent="0.2">
      <c r="K809">
        <v>-296</v>
      </c>
      <c r="L809">
        <f t="shared" si="62"/>
        <v>8.339022578393357E-190</v>
      </c>
      <c r="N809">
        <v>-296</v>
      </c>
      <c r="O809">
        <f t="shared" si="63"/>
        <v>4.4759622146515842E-191</v>
      </c>
      <c r="Q809">
        <f t="shared" si="64"/>
        <v>0</v>
      </c>
      <c r="R809">
        <f t="shared" si="65"/>
        <v>9.6496177065044333E-188</v>
      </c>
      <c r="S809">
        <f t="shared" si="66"/>
        <v>0</v>
      </c>
    </row>
    <row r="810" spans="11:19" x14ac:dyDescent="0.2">
      <c r="K810">
        <v>-294</v>
      </c>
      <c r="L810">
        <f t="shared" si="62"/>
        <v>2.8100910764094798E-187</v>
      </c>
      <c r="N810">
        <v>-294</v>
      </c>
      <c r="O810">
        <f t="shared" si="63"/>
        <v>1.5383664898301204E-188</v>
      </c>
      <c r="Q810">
        <f t="shared" si="64"/>
        <v>0</v>
      </c>
      <c r="R810">
        <f t="shared" si="65"/>
        <v>3.1469145661172735E-185</v>
      </c>
      <c r="S810">
        <f t="shared" si="66"/>
        <v>0</v>
      </c>
    </row>
    <row r="811" spans="11:19" x14ac:dyDescent="0.2">
      <c r="K811">
        <v>-292</v>
      </c>
      <c r="L811">
        <f t="shared" si="62"/>
        <v>9.1031004524554439E-185</v>
      </c>
      <c r="N811">
        <v>-292</v>
      </c>
      <c r="O811">
        <f t="shared" si="63"/>
        <v>5.0827284050298889E-186</v>
      </c>
      <c r="Q811">
        <f t="shared" si="64"/>
        <v>0</v>
      </c>
      <c r="R811">
        <f t="shared" si="65"/>
        <v>9.8660120311383841E-183</v>
      </c>
      <c r="S811">
        <f t="shared" si="66"/>
        <v>0</v>
      </c>
    </row>
    <row r="812" spans="11:19" x14ac:dyDescent="0.2">
      <c r="K812">
        <v>-290</v>
      </c>
      <c r="L812">
        <f t="shared" si="62"/>
        <v>2.8347970215630008E-182</v>
      </c>
      <c r="N812">
        <v>-290</v>
      </c>
      <c r="O812">
        <f t="shared" si="63"/>
        <v>1.6143499694951342E-183</v>
      </c>
      <c r="Q812">
        <f t="shared" si="64"/>
        <v>0</v>
      </c>
      <c r="R812">
        <f t="shared" si="65"/>
        <v>2.9735850608058013E-180</v>
      </c>
      <c r="S812">
        <f t="shared" si="66"/>
        <v>0</v>
      </c>
    </row>
    <row r="813" spans="11:19" x14ac:dyDescent="0.2">
      <c r="K813">
        <v>-288</v>
      </c>
      <c r="L813">
        <f t="shared" si="62"/>
        <v>8.4862983029731265E-180</v>
      </c>
      <c r="N813">
        <v>-288</v>
      </c>
      <c r="O813">
        <f t="shared" si="63"/>
        <v>4.9290380310422794E-181</v>
      </c>
      <c r="Q813">
        <f t="shared" si="64"/>
        <v>0</v>
      </c>
      <c r="R813">
        <f t="shared" si="65"/>
        <v>8.6159134045226007E-178</v>
      </c>
      <c r="S813">
        <f t="shared" si="66"/>
        <v>0</v>
      </c>
    </row>
    <row r="814" spans="11:19" x14ac:dyDescent="0.2">
      <c r="K814">
        <v>-286</v>
      </c>
      <c r="L814">
        <f t="shared" si="62"/>
        <v>2.4421836126029537E-177</v>
      </c>
      <c r="N814">
        <v>-286</v>
      </c>
      <c r="O814">
        <f t="shared" si="63"/>
        <v>1.4467395082127782E-178</v>
      </c>
      <c r="Q814">
        <f t="shared" si="64"/>
        <v>1.960856976152325E-306</v>
      </c>
      <c r="R814">
        <f t="shared" si="65"/>
        <v>2.3999639425209655E-175</v>
      </c>
      <c r="S814">
        <f t="shared" si="66"/>
        <v>0</v>
      </c>
    </row>
    <row r="815" spans="11:19" x14ac:dyDescent="0.2">
      <c r="K815">
        <v>-284</v>
      </c>
      <c r="L815">
        <f t="shared" si="62"/>
        <v>6.7561926543953478E-175</v>
      </c>
      <c r="N815">
        <v>-284</v>
      </c>
      <c r="O815">
        <f t="shared" si="63"/>
        <v>4.0820865377372058E-176</v>
      </c>
      <c r="Q815">
        <f t="shared" si="64"/>
        <v>3.3781727711751821E-302</v>
      </c>
      <c r="R815">
        <f t="shared" si="65"/>
        <v>6.4267401653808785E-173</v>
      </c>
      <c r="S815">
        <f t="shared" si="66"/>
        <v>0</v>
      </c>
    </row>
    <row r="816" spans="11:19" x14ac:dyDescent="0.2">
      <c r="K816">
        <v>-282</v>
      </c>
      <c r="L816">
        <f t="shared" si="62"/>
        <v>1.7967573523680747E-172</v>
      </c>
      <c r="N816">
        <v>-282</v>
      </c>
      <c r="O816">
        <f t="shared" si="63"/>
        <v>1.1072298008782926E-173</v>
      </c>
      <c r="Q816">
        <f t="shared" si="64"/>
        <v>5.4354139817562974E-298</v>
      </c>
      <c r="R816">
        <f t="shared" si="65"/>
        <v>1.6544726915333889E-170</v>
      </c>
      <c r="S816">
        <f t="shared" si="66"/>
        <v>0</v>
      </c>
    </row>
    <row r="817" spans="11:19" x14ac:dyDescent="0.2">
      <c r="K817">
        <v>-280</v>
      </c>
      <c r="L817">
        <f t="shared" si="62"/>
        <v>4.5934662470540892E-170</v>
      </c>
      <c r="N817">
        <v>-280</v>
      </c>
      <c r="O817">
        <f t="shared" si="63"/>
        <v>2.8870680356646369E-171</v>
      </c>
      <c r="Q817">
        <f t="shared" si="64"/>
        <v>8.1676765698428011E-294</v>
      </c>
      <c r="R817">
        <f t="shared" si="65"/>
        <v>4.0946002369480133E-168</v>
      </c>
      <c r="S817">
        <f t="shared" si="66"/>
        <v>0</v>
      </c>
    </row>
    <row r="818" spans="11:19" x14ac:dyDescent="0.2">
      <c r="K818">
        <v>-278</v>
      </c>
      <c r="L818">
        <f t="shared" si="62"/>
        <v>1.1288996063424328E-167</v>
      </c>
      <c r="N818">
        <v>-278</v>
      </c>
      <c r="O818">
        <f t="shared" si="63"/>
        <v>7.236689914381096E-169</v>
      </c>
      <c r="Q818">
        <f t="shared" si="64"/>
        <v>1.1462514065062508E-289</v>
      </c>
      <c r="R818">
        <f t="shared" si="65"/>
        <v>9.7419671793322696E-166</v>
      </c>
      <c r="S818">
        <f t="shared" si="66"/>
        <v>0</v>
      </c>
    </row>
    <row r="819" spans="11:19" x14ac:dyDescent="0.2">
      <c r="K819">
        <v>-276</v>
      </c>
      <c r="L819">
        <f t="shared" si="62"/>
        <v>2.6670662697599142E-165</v>
      </c>
      <c r="N819">
        <v>-276</v>
      </c>
      <c r="O819">
        <f t="shared" si="63"/>
        <v>1.7437595640295228E-166</v>
      </c>
      <c r="Q819">
        <f t="shared" si="64"/>
        <v>1.5023703133971824E-285</v>
      </c>
      <c r="R819">
        <f t="shared" si="65"/>
        <v>2.2282569946415379E-163</v>
      </c>
      <c r="S819">
        <f t="shared" si="66"/>
        <v>0</v>
      </c>
    </row>
    <row r="820" spans="11:19" x14ac:dyDescent="0.2">
      <c r="K820">
        <v>-274</v>
      </c>
      <c r="L820">
        <f t="shared" si="62"/>
        <v>6.0572567909649185E-163</v>
      </c>
      <c r="N820">
        <v>-274</v>
      </c>
      <c r="O820">
        <f t="shared" si="63"/>
        <v>4.0392146659064327E-164</v>
      </c>
      <c r="Q820">
        <f t="shared" si="64"/>
        <v>1.8390358329498294E-281</v>
      </c>
      <c r="R820">
        <f t="shared" si="65"/>
        <v>4.8996783359793923E-161</v>
      </c>
      <c r="S820">
        <f t="shared" si="66"/>
        <v>0</v>
      </c>
    </row>
    <row r="821" spans="11:19" x14ac:dyDescent="0.2">
      <c r="K821">
        <v>-272</v>
      </c>
      <c r="L821">
        <f t="shared" si="62"/>
        <v>1.3224579061575627E-160</v>
      </c>
      <c r="N821">
        <v>-272</v>
      </c>
      <c r="O821">
        <f t="shared" si="63"/>
        <v>8.9943743628175305E-162</v>
      </c>
      <c r="Q821">
        <f t="shared" si="64"/>
        <v>2.1024215845055214E-277</v>
      </c>
      <c r="R821">
        <f t="shared" si="65"/>
        <v>1.0357471593688989E-158</v>
      </c>
      <c r="S821">
        <f t="shared" si="66"/>
        <v>0</v>
      </c>
    </row>
    <row r="822" spans="11:19" x14ac:dyDescent="0.2">
      <c r="K822">
        <v>-270</v>
      </c>
      <c r="L822">
        <f t="shared" si="62"/>
        <v>2.7755651279679741E-158</v>
      </c>
      <c r="N822">
        <v>-270</v>
      </c>
      <c r="O822">
        <f t="shared" si="63"/>
        <v>1.9253455175639086E-159</v>
      </c>
      <c r="Q822">
        <f t="shared" si="64"/>
        <v>2.2447406814639083E-273</v>
      </c>
      <c r="R822">
        <f t="shared" si="65"/>
        <v>2.1048640017788334E-156</v>
      </c>
      <c r="S822">
        <f t="shared" si="66"/>
        <v>0</v>
      </c>
    </row>
    <row r="823" spans="11:19" x14ac:dyDescent="0.2">
      <c r="K823">
        <v>-268</v>
      </c>
      <c r="L823">
        <f t="shared" si="62"/>
        <v>5.5999568515732199E-156</v>
      </c>
      <c r="N823">
        <v>-268</v>
      </c>
      <c r="O823">
        <f t="shared" si="63"/>
        <v>3.9619600303274091E-157</v>
      </c>
      <c r="Q823">
        <f t="shared" si="64"/>
        <v>2.2383585223428702E-269</v>
      </c>
      <c r="R823">
        <f t="shared" si="65"/>
        <v>4.1122419549864106E-154</v>
      </c>
      <c r="S823">
        <f t="shared" si="66"/>
        <v>0</v>
      </c>
    </row>
    <row r="824" spans="11:19" x14ac:dyDescent="0.2">
      <c r="K824">
        <v>-266</v>
      </c>
      <c r="L824">
        <f t="shared" si="62"/>
        <v>1.0861295567787405E-153</v>
      </c>
      <c r="N824">
        <v>-266</v>
      </c>
      <c r="O824">
        <f t="shared" si="63"/>
        <v>7.8374574285607701E-155</v>
      </c>
      <c r="Q824">
        <f t="shared" si="64"/>
        <v>2.0845416494613127E-265</v>
      </c>
      <c r="R824">
        <f t="shared" si="65"/>
        <v>7.7235654454223678E-152</v>
      </c>
      <c r="S824">
        <f t="shared" si="66"/>
        <v>0</v>
      </c>
    </row>
    <row r="825" spans="11:19" x14ac:dyDescent="0.2">
      <c r="K825">
        <v>-264</v>
      </c>
      <c r="L825">
        <f t="shared" si="62"/>
        <v>2.0250804316611416E-151</v>
      </c>
      <c r="N825">
        <v>-264</v>
      </c>
      <c r="O825">
        <f t="shared" si="63"/>
        <v>1.4904039504834859E-152</v>
      </c>
      <c r="Q825">
        <f t="shared" si="64"/>
        <v>1.813048077399086E-261</v>
      </c>
      <c r="R825">
        <f t="shared" si="65"/>
        <v>1.3945746937637477E-149</v>
      </c>
      <c r="S825">
        <f t="shared" si="66"/>
        <v>0</v>
      </c>
    </row>
    <row r="826" spans="11:19" x14ac:dyDescent="0.2">
      <c r="K826">
        <v>-262</v>
      </c>
      <c r="L826">
        <f t="shared" si="62"/>
        <v>3.6296655974677852E-149</v>
      </c>
      <c r="N826">
        <v>-262</v>
      </c>
      <c r="O826">
        <f t="shared" si="63"/>
        <v>2.7245606783827196E-150</v>
      </c>
      <c r="Q826">
        <f t="shared" si="64"/>
        <v>1.4727405703917357E-257</v>
      </c>
      <c r="R826">
        <f t="shared" si="65"/>
        <v>2.4207544323291003E-147</v>
      </c>
      <c r="S826">
        <f t="shared" si="66"/>
        <v>0</v>
      </c>
    </row>
    <row r="827" spans="11:19" x14ac:dyDescent="0.2">
      <c r="K827">
        <v>-260</v>
      </c>
      <c r="L827">
        <f t="shared" si="62"/>
        <v>6.2539534805684243E-147</v>
      </c>
      <c r="N827">
        <v>-260</v>
      </c>
      <c r="O827">
        <f t="shared" si="63"/>
        <v>4.787983765143731E-148</v>
      </c>
      <c r="Q827">
        <f t="shared" si="64"/>
        <v>1.1172792812365167E-253</v>
      </c>
      <c r="R827">
        <f t="shared" si="65"/>
        <v>4.0396610638342057E-145</v>
      </c>
      <c r="S827">
        <f t="shared" si="66"/>
        <v>0</v>
      </c>
    </row>
    <row r="828" spans="11:19" x14ac:dyDescent="0.2">
      <c r="K828">
        <v>-258</v>
      </c>
      <c r="L828">
        <f t="shared" si="62"/>
        <v>1.0358726605154083E-144</v>
      </c>
      <c r="N828">
        <v>-258</v>
      </c>
      <c r="O828">
        <f t="shared" si="63"/>
        <v>8.0885848767978571E-146</v>
      </c>
      <c r="Q828">
        <f t="shared" si="64"/>
        <v>7.91618966965592E-250</v>
      </c>
      <c r="R828">
        <f t="shared" si="65"/>
        <v>6.4807398995394583E-143</v>
      </c>
      <c r="S828">
        <f t="shared" si="66"/>
        <v>0</v>
      </c>
    </row>
    <row r="829" spans="11:19" x14ac:dyDescent="0.2">
      <c r="K829">
        <v>-256</v>
      </c>
      <c r="L829">
        <f t="shared" si="62"/>
        <v>1.6493840435883491E-142</v>
      </c>
      <c r="N829">
        <v>-256</v>
      </c>
      <c r="O829">
        <f t="shared" si="63"/>
        <v>1.3135787623531328E-143</v>
      </c>
      <c r="Q829">
        <f t="shared" si="64"/>
        <v>5.2382953838695291E-246</v>
      </c>
      <c r="R829">
        <f t="shared" si="65"/>
        <v>9.9951648536945583E-141</v>
      </c>
      <c r="S829">
        <f t="shared" si="66"/>
        <v>0</v>
      </c>
    </row>
    <row r="830" spans="11:19" x14ac:dyDescent="0.2">
      <c r="K830">
        <v>-254</v>
      </c>
      <c r="L830">
        <f t="shared" si="62"/>
        <v>2.5246483770050138E-140</v>
      </c>
      <c r="N830">
        <v>-254</v>
      </c>
      <c r="O830">
        <f t="shared" si="63"/>
        <v>2.0507059083408777E-141</v>
      </c>
      <c r="Q830">
        <f t="shared" si="64"/>
        <v>3.2373043419761886E-242</v>
      </c>
      <c r="R830">
        <f t="shared" si="65"/>
        <v>1.4819763616540603E-138</v>
      </c>
      <c r="S830">
        <f t="shared" si="66"/>
        <v>0</v>
      </c>
    </row>
    <row r="831" spans="11:19" x14ac:dyDescent="0.2">
      <c r="K831">
        <v>-252</v>
      </c>
      <c r="L831">
        <f t="shared" si="62"/>
        <v>3.7148707159709401E-138</v>
      </c>
      <c r="N831">
        <v>-252</v>
      </c>
      <c r="O831">
        <f t="shared" si="63"/>
        <v>3.0776153566844285E-139</v>
      </c>
      <c r="Q831">
        <f t="shared" si="64"/>
        <v>1.8685178114342486E-238</v>
      </c>
      <c r="R831">
        <f t="shared" si="65"/>
        <v>2.1124127387613097E-136</v>
      </c>
      <c r="S831">
        <f t="shared" si="66"/>
        <v>0</v>
      </c>
    </row>
    <row r="832" spans="11:19" x14ac:dyDescent="0.2">
      <c r="K832">
        <v>-250</v>
      </c>
      <c r="L832">
        <f t="shared" si="62"/>
        <v>5.2547275291628009E-136</v>
      </c>
      <c r="N832">
        <v>-250</v>
      </c>
      <c r="O832">
        <f t="shared" si="63"/>
        <v>4.4400615574922902E-137</v>
      </c>
      <c r="Q832">
        <f t="shared" si="64"/>
        <v>1.0072367099700487E-234</v>
      </c>
      <c r="R832">
        <f t="shared" si="65"/>
        <v>2.8946943226593729E-134</v>
      </c>
      <c r="S832">
        <f t="shared" si="66"/>
        <v>0</v>
      </c>
    </row>
    <row r="833" spans="11:19" x14ac:dyDescent="0.2">
      <c r="K833">
        <v>-248</v>
      </c>
      <c r="L833">
        <f t="shared" si="62"/>
        <v>7.1452987632591049E-134</v>
      </c>
      <c r="N833">
        <v>-248</v>
      </c>
      <c r="O833">
        <f t="shared" si="63"/>
        <v>6.1578249000462557E-135</v>
      </c>
      <c r="Q833">
        <f t="shared" si="64"/>
        <v>5.0709213595450202E-231</v>
      </c>
      <c r="R833">
        <f t="shared" si="65"/>
        <v>3.8134083880237512E-132</v>
      </c>
      <c r="S833">
        <f t="shared" si="66"/>
        <v>0</v>
      </c>
    </row>
    <row r="834" spans="11:19" x14ac:dyDescent="0.2">
      <c r="K834">
        <v>-246</v>
      </c>
      <c r="L834">
        <f t="shared" si="62"/>
        <v>9.3401591527236032E-132</v>
      </c>
      <c r="N834">
        <v>-246</v>
      </c>
      <c r="O834">
        <f t="shared" si="63"/>
        <v>8.2097394228916667E-133</v>
      </c>
      <c r="Q834">
        <f t="shared" si="64"/>
        <v>2.3843152491063039E-227</v>
      </c>
      <c r="R834">
        <f t="shared" si="65"/>
        <v>4.8295965363459174E-130</v>
      </c>
      <c r="S834">
        <f t="shared" si="66"/>
        <v>0</v>
      </c>
    </row>
    <row r="835" spans="11:19" x14ac:dyDescent="0.2">
      <c r="K835">
        <v>-244</v>
      </c>
      <c r="L835">
        <f t="shared" si="62"/>
        <v>1.1736858095678197E-129</v>
      </c>
      <c r="N835">
        <v>-244</v>
      </c>
      <c r="O835">
        <f t="shared" si="63"/>
        <v>1.0521922617335777E-130</v>
      </c>
      <c r="Q835">
        <f t="shared" si="64"/>
        <v>1.0470379047762039E-223</v>
      </c>
      <c r="R835">
        <f t="shared" si="65"/>
        <v>5.8802469138253697E-128</v>
      </c>
      <c r="S835">
        <f t="shared" si="66"/>
        <v>0</v>
      </c>
    </row>
    <row r="836" spans="11:19" x14ac:dyDescent="0.2">
      <c r="K836">
        <v>-242</v>
      </c>
      <c r="L836">
        <f t="shared" si="62"/>
        <v>1.4177939679769094E-127</v>
      </c>
      <c r="N836">
        <v>-242</v>
      </c>
      <c r="O836">
        <f t="shared" si="63"/>
        <v>1.2963567322018457E-128</v>
      </c>
      <c r="Q836">
        <f t="shared" si="64"/>
        <v>4.2942124456352643E-220</v>
      </c>
      <c r="R836">
        <f t="shared" si="65"/>
        <v>6.8828405022536263E-126</v>
      </c>
      <c r="S836">
        <f t="shared" si="66"/>
        <v>0</v>
      </c>
    </row>
    <row r="837" spans="11:19" x14ac:dyDescent="0.2">
      <c r="K837">
        <v>-240</v>
      </c>
      <c r="L837">
        <f t="shared" si="62"/>
        <v>1.6464103519072582E-125</v>
      </c>
      <c r="N837">
        <v>-240</v>
      </c>
      <c r="O837">
        <f t="shared" si="63"/>
        <v>1.5353862412735631E-126</v>
      </c>
      <c r="Q837">
        <f t="shared" si="64"/>
        <v>1.6448546279396875E-216</v>
      </c>
      <c r="R837">
        <f t="shared" si="65"/>
        <v>7.7451090577858653E-124</v>
      </c>
      <c r="S837">
        <f t="shared" si="66"/>
        <v>0</v>
      </c>
    </row>
    <row r="838" spans="11:19" x14ac:dyDescent="0.2">
      <c r="K838">
        <v>-238</v>
      </c>
      <c r="L838">
        <f t="shared" si="62"/>
        <v>1.8379205982985354E-123</v>
      </c>
      <c r="N838">
        <v>-238</v>
      </c>
      <c r="O838">
        <f t="shared" si="63"/>
        <v>1.7481329345792544E-124</v>
      </c>
      <c r="Q838">
        <f t="shared" si="64"/>
        <v>5.8843009876614603E-213</v>
      </c>
      <c r="R838">
        <f t="shared" si="65"/>
        <v>8.3786744695146901E-122</v>
      </c>
      <c r="S838">
        <f t="shared" si="66"/>
        <v>0</v>
      </c>
    </row>
    <row r="839" spans="11:19" x14ac:dyDescent="0.2">
      <c r="K839">
        <v>-236</v>
      </c>
      <c r="L839">
        <f t="shared" si="62"/>
        <v>1.9723277964201821E-121</v>
      </c>
      <c r="N839">
        <v>-236</v>
      </c>
      <c r="O839">
        <f t="shared" si="63"/>
        <v>1.9133523696309228E-122</v>
      </c>
      <c r="Q839">
        <f t="shared" si="64"/>
        <v>1.9660117247267368E-209</v>
      </c>
      <c r="R839">
        <f t="shared" si="65"/>
        <v>8.7138746455679701E-120</v>
      </c>
      <c r="S839">
        <f t="shared" si="66"/>
        <v>0</v>
      </c>
    </row>
    <row r="840" spans="11:19" x14ac:dyDescent="0.2">
      <c r="K840">
        <v>-234</v>
      </c>
      <c r="L840">
        <f t="shared" si="62"/>
        <v>2.0346754212969777E-119</v>
      </c>
      <c r="N840">
        <v>-234</v>
      </c>
      <c r="O840">
        <f t="shared" si="63"/>
        <v>2.0131639993238715E-120</v>
      </c>
      <c r="Q840">
        <f t="shared" si="64"/>
        <v>6.1348183736551617E-206</v>
      </c>
      <c r="R840">
        <f t="shared" si="65"/>
        <v>8.7123592321971251E-118</v>
      </c>
      <c r="S840">
        <f t="shared" si="66"/>
        <v>0</v>
      </c>
    </row>
    <row r="841" spans="11:19" x14ac:dyDescent="0.2">
      <c r="K841">
        <v>-232</v>
      </c>
      <c r="L841">
        <f t="shared" si="62"/>
        <v>2.0177849369278428E-117</v>
      </c>
      <c r="N841">
        <v>-232</v>
      </c>
      <c r="O841">
        <f t="shared" si="63"/>
        <v>2.0362310030554169E-118</v>
      </c>
      <c r="Q841">
        <f t="shared" si="64"/>
        <v>1.7878958909732601E-202</v>
      </c>
      <c r="R841">
        <f t="shared" si="65"/>
        <v>8.3743090303229436E-116</v>
      </c>
      <c r="S841">
        <f t="shared" si="66"/>
        <v>0</v>
      </c>
    </row>
    <row r="842" spans="11:19" x14ac:dyDescent="0.2">
      <c r="K842">
        <v>-230</v>
      </c>
      <c r="L842">
        <f t="shared" si="62"/>
        <v>1.9236156673923591E-115</v>
      </c>
      <c r="N842">
        <v>-230</v>
      </c>
      <c r="O842">
        <f t="shared" si="63"/>
        <v>1.9798789076863789E-116</v>
      </c>
      <c r="Q842">
        <f t="shared" si="64"/>
        <v>4.8664043971165801E-199</v>
      </c>
      <c r="R842">
        <f t="shared" si="65"/>
        <v>7.7384005485088374E-114</v>
      </c>
      <c r="S842">
        <f t="shared" si="66"/>
        <v>0</v>
      </c>
    </row>
    <row r="843" spans="11:19" x14ac:dyDescent="0.2">
      <c r="K843">
        <v>-228</v>
      </c>
      <c r="L843">
        <f t="shared" si="62"/>
        <v>1.7628908713350516E-113</v>
      </c>
      <c r="N843">
        <v>-228</v>
      </c>
      <c r="O843">
        <f t="shared" si="63"/>
        <v>1.8506057431220357E-114</v>
      </c>
      <c r="Q843">
        <f t="shared" si="64"/>
        <v>1.2370868056718796E-195</v>
      </c>
      <c r="R843">
        <f t="shared" si="65"/>
        <v>6.8745252869333274E-112</v>
      </c>
      <c r="S843">
        <f t="shared" si="66"/>
        <v>8.5043845277229115E-307</v>
      </c>
    </row>
    <row r="844" spans="11:19" x14ac:dyDescent="0.2">
      <c r="K844">
        <v>-226</v>
      </c>
      <c r="L844">
        <f t="shared" si="62"/>
        <v>1.5530886482536961E-111</v>
      </c>
      <c r="N844">
        <v>-226</v>
      </c>
      <c r="O844">
        <f t="shared" si="63"/>
        <v>1.6628492369786207E-112</v>
      </c>
      <c r="Q844">
        <f t="shared" si="64"/>
        <v>2.9371000075122031E-192</v>
      </c>
      <c r="R844">
        <f t="shared" si="65"/>
        <v>5.8711582093028248E-110</v>
      </c>
      <c r="S844">
        <f t="shared" si="66"/>
        <v>1.7244178820648659E-301</v>
      </c>
    </row>
    <row r="845" spans="11:19" x14ac:dyDescent="0.2">
      <c r="K845">
        <v>-224</v>
      </c>
      <c r="L845">
        <f t="shared" si="62"/>
        <v>1.3153179748775756E-109</v>
      </c>
      <c r="N845">
        <v>-224</v>
      </c>
      <c r="O845">
        <f t="shared" si="63"/>
        <v>1.4363343230079453E-110</v>
      </c>
      <c r="Q845">
        <f t="shared" si="64"/>
        <v>6.5127507940298261E-189</v>
      </c>
      <c r="R845">
        <f t="shared" si="65"/>
        <v>4.8205289171313234E-108</v>
      </c>
      <c r="S845">
        <f t="shared" si="66"/>
        <v>3.1394903532690762E-296</v>
      </c>
    </row>
    <row r="846" spans="11:19" x14ac:dyDescent="0.2">
      <c r="K846">
        <v>-222</v>
      </c>
      <c r="L846">
        <f t="shared" si="62"/>
        <v>1.0708507819223993E-107</v>
      </c>
      <c r="N846">
        <v>-222</v>
      </c>
      <c r="O846">
        <f t="shared" si="63"/>
        <v>1.1926743930819031E-108</v>
      </c>
      <c r="Q846">
        <f t="shared" si="64"/>
        <v>1.348770178327396E-185</v>
      </c>
      <c r="R846">
        <f t="shared" si="65"/>
        <v>3.8050092902427841E-106</v>
      </c>
      <c r="S846">
        <f t="shared" si="66"/>
        <v>5.1320830589381583E-291</v>
      </c>
    </row>
    <row r="847" spans="11:19" x14ac:dyDescent="0.2">
      <c r="K847">
        <v>-220</v>
      </c>
      <c r="L847">
        <f t="shared" si="62"/>
        <v>8.3809037753889537E-106</v>
      </c>
      <c r="N847">
        <v>-220</v>
      </c>
      <c r="O847">
        <f t="shared" si="63"/>
        <v>9.5203287317536199E-107</v>
      </c>
      <c r="Q847">
        <f t="shared" si="64"/>
        <v>2.6087942938436191E-182</v>
      </c>
      <c r="R847">
        <f t="shared" si="65"/>
        <v>2.8874013405328362E-104</v>
      </c>
      <c r="S847">
        <f t="shared" si="66"/>
        <v>7.5326361412184793E-286</v>
      </c>
    </row>
    <row r="848" spans="11:19" x14ac:dyDescent="0.2">
      <c r="K848">
        <v>-218</v>
      </c>
      <c r="L848">
        <f t="shared" si="62"/>
        <v>6.305455192212219E-104</v>
      </c>
      <c r="N848">
        <v>-218</v>
      </c>
      <c r="O848">
        <f t="shared" si="63"/>
        <v>7.305428380426322E-105</v>
      </c>
      <c r="Q848">
        <f t="shared" si="64"/>
        <v>4.712710237137834E-179</v>
      </c>
      <c r="R848">
        <f t="shared" si="65"/>
        <v>2.1064408824940497E-102</v>
      </c>
      <c r="S848">
        <f t="shared" si="66"/>
        <v>9.9270455108553615E-281</v>
      </c>
    </row>
    <row r="849" spans="11:19" x14ac:dyDescent="0.2">
      <c r="K849">
        <v>-216</v>
      </c>
      <c r="L849">
        <f t="shared" ref="L849:L912" si="67">(1/($L$654*SQRT(2*3.14159))*EXP((-(($K849-$L$653)^2))/(2*$L$654^2)))</f>
        <v>4.5604292927430884E-102</v>
      </c>
      <c r="N849">
        <v>-216</v>
      </c>
      <c r="O849">
        <f t="shared" ref="O849:O912" si="68">(1/($L$654*SQRT(2*3.14159))*EXP((-(($N849-$O$653)^2))/(2*$L$654^2)))</f>
        <v>5.3889372123255668E-103</v>
      </c>
      <c r="Q849">
        <f t="shared" ref="Q849:Q912" si="69">NORMDIST((N849+N850)/2,$O$653,$O$654,TRUE)</f>
        <v>7.951175015411866E-176</v>
      </c>
      <c r="R849">
        <f t="shared" ref="R849:R912" si="70">(NORMDIST(K850,$L$653,$L$654,TRUE))-(NORMDIST(K849,$L$653,$L$654,TRUE))</f>
        <v>1.4773465212458307E-100</v>
      </c>
      <c r="S849">
        <f t="shared" ref="S849:S912" si="71">Q849*R849</f>
        <v>1.1746640748835485E-275</v>
      </c>
    </row>
    <row r="850" spans="11:19" x14ac:dyDescent="0.2">
      <c r="K850">
        <v>-214</v>
      </c>
      <c r="L850">
        <f t="shared" si="67"/>
        <v>3.1707259175840675E-100</v>
      </c>
      <c r="N850">
        <v>-214</v>
      </c>
      <c r="O850">
        <f t="shared" si="68"/>
        <v>3.8214154305973053E-101</v>
      </c>
      <c r="Q850">
        <f t="shared" si="69"/>
        <v>1.2529167964390351E-172</v>
      </c>
      <c r="R850">
        <f t="shared" si="70"/>
        <v>9.9610871763508357E-99</v>
      </c>
      <c r="S850">
        <f t="shared" si="71"/>
        <v>1.2480413434043442E-270</v>
      </c>
    </row>
    <row r="851" spans="11:19" x14ac:dyDescent="0.2">
      <c r="K851">
        <v>-212</v>
      </c>
      <c r="L851">
        <f t="shared" si="67"/>
        <v>2.1192167201691323E-98</v>
      </c>
      <c r="N851">
        <v>-212</v>
      </c>
      <c r="O851">
        <f t="shared" si="68"/>
        <v>2.6050080849688652E-99</v>
      </c>
      <c r="Q851">
        <f t="shared" si="69"/>
        <v>1.8439289460737375E-169</v>
      </c>
      <c r="R851">
        <f t="shared" si="70"/>
        <v>6.4568793243314225E-97</v>
      </c>
      <c r="S851">
        <f t="shared" si="71"/>
        <v>1.1906026687439747E-265</v>
      </c>
    </row>
    <row r="852" spans="11:19" x14ac:dyDescent="0.2">
      <c r="K852">
        <v>-210</v>
      </c>
      <c r="L852">
        <f t="shared" si="67"/>
        <v>1.3616194118096079E-96</v>
      </c>
      <c r="N852">
        <v>-210</v>
      </c>
      <c r="O852">
        <f t="shared" si="68"/>
        <v>1.707094611083932E-97</v>
      </c>
      <c r="Q852">
        <f t="shared" si="69"/>
        <v>2.5345325487711584E-166</v>
      </c>
      <c r="R852">
        <f t="shared" si="70"/>
        <v>4.0237450577829404E-95</v>
      </c>
      <c r="S852">
        <f t="shared" si="71"/>
        <v>1.0198312816907948E-260</v>
      </c>
    </row>
    <row r="853" spans="11:19" x14ac:dyDescent="0.2">
      <c r="K853">
        <v>-208</v>
      </c>
      <c r="L853">
        <f t="shared" si="67"/>
        <v>8.4100734737853835E-95</v>
      </c>
      <c r="N853">
        <v>-208</v>
      </c>
      <c r="O853">
        <f t="shared" si="68"/>
        <v>1.0753994263368845E-95</v>
      </c>
      <c r="Q853">
        <f t="shared" si="69"/>
        <v>3.2537488860893015E-163</v>
      </c>
      <c r="R853">
        <f t="shared" si="70"/>
        <v>2.4106291225038261E-93</v>
      </c>
      <c r="S853">
        <f t="shared" si="71"/>
        <v>7.8435818221212544E-256</v>
      </c>
    </row>
    <row r="854" spans="11:19" x14ac:dyDescent="0.2">
      <c r="K854">
        <v>-206</v>
      </c>
      <c r="L854">
        <f t="shared" si="67"/>
        <v>4.9935285695141242E-93</v>
      </c>
      <c r="N854">
        <v>-206</v>
      </c>
      <c r="O854">
        <f t="shared" si="68"/>
        <v>6.5124695066299003E-94</v>
      </c>
      <c r="Q854">
        <f t="shared" si="69"/>
        <v>3.9012466603919781E-160</v>
      </c>
      <c r="R854">
        <f t="shared" si="70"/>
        <v>1.3884261943771846E-91</v>
      </c>
      <c r="S854">
        <f t="shared" si="71"/>
        <v>5.4165930540147353E-251</v>
      </c>
    </row>
    <row r="855" spans="11:19" x14ac:dyDescent="0.2">
      <c r="K855">
        <v>-204</v>
      </c>
      <c r="L855">
        <f t="shared" si="67"/>
        <v>2.8502239243631098E-91</v>
      </c>
      <c r="N855">
        <v>-204</v>
      </c>
      <c r="O855">
        <f t="shared" si="68"/>
        <v>3.7912750986316274E-92</v>
      </c>
      <c r="Q855">
        <f t="shared" si="69"/>
        <v>4.3687458058945596E-157</v>
      </c>
      <c r="R855">
        <f t="shared" si="70"/>
        <v>7.6879041237980024E-90</v>
      </c>
      <c r="S855">
        <f t="shared" si="71"/>
        <v>3.358649889696201E-246</v>
      </c>
    </row>
    <row r="856" spans="11:19" x14ac:dyDescent="0.2">
      <c r="K856">
        <v>-202</v>
      </c>
      <c r="L856">
        <f t="shared" si="67"/>
        <v>1.5639184984311362E-89</v>
      </c>
      <c r="N856">
        <v>-202</v>
      </c>
      <c r="O856">
        <f t="shared" si="68"/>
        <v>2.121722525974836E-90</v>
      </c>
      <c r="Q856">
        <f t="shared" si="69"/>
        <v>4.5692500435140719E-154</v>
      </c>
      <c r="R856">
        <f t="shared" si="70"/>
        <v>4.0924764095755863E-88</v>
      </c>
      <c r="S856">
        <f t="shared" si="71"/>
        <v>1.8699548012533562E-241</v>
      </c>
    </row>
    <row r="857" spans="11:19" x14ac:dyDescent="0.2">
      <c r="K857">
        <v>-200</v>
      </c>
      <c r="L857">
        <f t="shared" si="67"/>
        <v>8.2492211262005582E-88</v>
      </c>
      <c r="N857">
        <v>-200</v>
      </c>
      <c r="O857">
        <f t="shared" si="68"/>
        <v>1.1414465224813696E-88</v>
      </c>
      <c r="Q857">
        <f t="shared" si="69"/>
        <v>4.4634294256093074E-151</v>
      </c>
      <c r="R857">
        <f t="shared" si="70"/>
        <v>2.0943911059354268E-86</v>
      </c>
      <c r="S857">
        <f t="shared" si="71"/>
        <v>9.3481668909666041E-237</v>
      </c>
    </row>
    <row r="858" spans="11:19" x14ac:dyDescent="0.2">
      <c r="K858">
        <v>-198</v>
      </c>
      <c r="L858">
        <f t="shared" si="67"/>
        <v>4.1828805944881813E-86</v>
      </c>
      <c r="N858">
        <v>-198</v>
      </c>
      <c r="O858">
        <f t="shared" si="68"/>
        <v>5.9031829727399879E-87</v>
      </c>
      <c r="Q858">
        <f t="shared" si="69"/>
        <v>4.0721977548058452E-148</v>
      </c>
      <c r="R858">
        <f t="shared" si="70"/>
        <v>1.0304408562280478E-84</v>
      </c>
      <c r="S858">
        <f t="shared" si="71"/>
        <v>4.1961589411920691E-232</v>
      </c>
    </row>
    <row r="859" spans="11:19" x14ac:dyDescent="0.2">
      <c r="K859">
        <v>-196</v>
      </c>
      <c r="L859">
        <f t="shared" si="67"/>
        <v>2.038927025985042E-84</v>
      </c>
      <c r="N859">
        <v>-196</v>
      </c>
      <c r="O859">
        <f t="shared" si="68"/>
        <v>2.9348142101371396E-85</v>
      </c>
      <c r="Q859">
        <f t="shared" si="69"/>
        <v>3.4699750720115412E-145</v>
      </c>
      <c r="R859">
        <f t="shared" si="70"/>
        <v>4.8739643927827221E-83</v>
      </c>
      <c r="S859">
        <f t="shared" si="71"/>
        <v>1.6912534944827914E-227</v>
      </c>
    </row>
    <row r="860" spans="11:19" x14ac:dyDescent="0.2">
      <c r="K860">
        <v>-194</v>
      </c>
      <c r="L860">
        <f t="shared" si="67"/>
        <v>9.554139781619588E-83</v>
      </c>
      <c r="N860">
        <v>-194</v>
      </c>
      <c r="O860">
        <f t="shared" si="68"/>
        <v>1.4026156329534662E-83</v>
      </c>
      <c r="Q860">
        <f t="shared" si="69"/>
        <v>2.7616081094293411E-142</v>
      </c>
      <c r="R860">
        <f t="shared" si="70"/>
        <v>2.2163377656096621E-81</v>
      </c>
      <c r="S860">
        <f t="shared" si="71"/>
        <v>6.1206563467421493E-223</v>
      </c>
    </row>
    <row r="861" spans="11:19" x14ac:dyDescent="0.2">
      <c r="K861">
        <v>-192</v>
      </c>
      <c r="L861">
        <f t="shared" si="67"/>
        <v>4.3037317354705554E-81</v>
      </c>
      <c r="N861">
        <v>-192</v>
      </c>
      <c r="O861">
        <f t="shared" si="68"/>
        <v>6.444072681768839E-82</v>
      </c>
      <c r="Q861">
        <f t="shared" si="69"/>
        <v>2.0527537956504512E-139</v>
      </c>
      <c r="R861">
        <f t="shared" si="70"/>
        <v>9.6891163493892087E-80</v>
      </c>
      <c r="S861">
        <f t="shared" si="71"/>
        <v>1.9889370362707542E-218</v>
      </c>
    </row>
    <row r="862" spans="11:19" x14ac:dyDescent="0.2">
      <c r="K862">
        <v>-190</v>
      </c>
      <c r="L862">
        <f t="shared" si="67"/>
        <v>1.8636419922342509E-79</v>
      </c>
      <c r="N862">
        <v>-190</v>
      </c>
      <c r="O862">
        <f t="shared" si="68"/>
        <v>2.8460719721899449E-80</v>
      </c>
      <c r="Q862">
        <f t="shared" si="69"/>
        <v>1.4251210246375653E-136</v>
      </c>
      <c r="R862">
        <f t="shared" si="70"/>
        <v>4.0721835430080016E-78</v>
      </c>
      <c r="S862">
        <f t="shared" si="71"/>
        <v>5.8033543833237946E-214</v>
      </c>
    </row>
    <row r="863" spans="11:19" x14ac:dyDescent="0.2">
      <c r="K863">
        <v>-188</v>
      </c>
      <c r="L863">
        <f t="shared" si="67"/>
        <v>7.7578874696985123E-78</v>
      </c>
      <c r="N863">
        <v>-188</v>
      </c>
      <c r="O863">
        <f t="shared" si="68"/>
        <v>1.2083563258758516E-78</v>
      </c>
      <c r="Q863">
        <f t="shared" si="69"/>
        <v>9.2407597266566244E-134</v>
      </c>
      <c r="R863">
        <f t="shared" si="70"/>
        <v>1.6453783878411882E-76</v>
      </c>
      <c r="S863">
        <f t="shared" si="71"/>
        <v>1.5204546341474054E-209</v>
      </c>
    </row>
    <row r="864" spans="11:19" x14ac:dyDescent="0.2">
      <c r="K864">
        <v>-186</v>
      </c>
      <c r="L864">
        <f t="shared" si="67"/>
        <v>3.1044749307441767E-76</v>
      </c>
      <c r="N864">
        <v>-186</v>
      </c>
      <c r="O864">
        <f t="shared" si="68"/>
        <v>4.931827237575497E-77</v>
      </c>
      <c r="Q864">
        <f t="shared" si="69"/>
        <v>5.5963602866382177E-131</v>
      </c>
      <c r="R864">
        <f t="shared" si="70"/>
        <v>6.3914563446321621E-75</v>
      </c>
      <c r="S864">
        <f t="shared" si="71"/>
        <v>3.5768892460881303E-205</v>
      </c>
    </row>
    <row r="865" spans="11:19" x14ac:dyDescent="0.2">
      <c r="K865">
        <v>-184</v>
      </c>
      <c r="L865">
        <f t="shared" si="67"/>
        <v>1.1942535250695961E-74</v>
      </c>
      <c r="N865">
        <v>-184</v>
      </c>
      <c r="O865">
        <f t="shared" si="68"/>
        <v>1.9350152089632524E-75</v>
      </c>
      <c r="Q865">
        <f t="shared" si="69"/>
        <v>3.1655323271864211E-128</v>
      </c>
      <c r="R865">
        <f t="shared" si="70"/>
        <v>2.3868756026277969E-73</v>
      </c>
      <c r="S865">
        <f t="shared" si="71"/>
        <v>7.5557318810908604E-201</v>
      </c>
    </row>
    <row r="866" spans="11:19" x14ac:dyDescent="0.2">
      <c r="K866">
        <v>-182</v>
      </c>
      <c r="L866">
        <f t="shared" si="67"/>
        <v>4.416402019385814E-73</v>
      </c>
      <c r="N866">
        <v>-182</v>
      </c>
      <c r="O866">
        <f t="shared" si="68"/>
        <v>7.2983486151771807E-74</v>
      </c>
      <c r="Q866">
        <f t="shared" si="69"/>
        <v>1.6723686377739887E-125</v>
      </c>
      <c r="R866">
        <f t="shared" si="70"/>
        <v>8.5695100328100329E-72</v>
      </c>
      <c r="S866">
        <f t="shared" si="71"/>
        <v>1.4331379819961043E-196</v>
      </c>
    </row>
    <row r="867" spans="11:19" x14ac:dyDescent="0.2">
      <c r="K867">
        <v>-180</v>
      </c>
      <c r="L867">
        <f t="shared" si="67"/>
        <v>1.570017021782675E-71</v>
      </c>
      <c r="N867">
        <v>-180</v>
      </c>
      <c r="O867">
        <f t="shared" si="68"/>
        <v>2.6462356669127229E-72</v>
      </c>
      <c r="Q867">
        <f t="shared" si="69"/>
        <v>8.2520635049037486E-123</v>
      </c>
      <c r="R867">
        <f t="shared" si="70"/>
        <v>2.9578679061628047E-70</v>
      </c>
      <c r="S867">
        <f t="shared" si="71"/>
        <v>2.4408513800772147E-192</v>
      </c>
    </row>
    <row r="868" spans="11:19" x14ac:dyDescent="0.2">
      <c r="K868">
        <v>-178</v>
      </c>
      <c r="L868">
        <f t="shared" si="67"/>
        <v>5.3654211314994458E-70</v>
      </c>
      <c r="N868">
        <v>-178</v>
      </c>
      <c r="O868">
        <f t="shared" si="68"/>
        <v>9.2235079517845686E-71</v>
      </c>
      <c r="Q868">
        <f t="shared" si="69"/>
        <v>3.8031157296961984E-120</v>
      </c>
      <c r="R868">
        <f t="shared" si="70"/>
        <v>9.8151845014065297E-69</v>
      </c>
      <c r="S868">
        <f t="shared" si="71"/>
        <v>3.7328282567169509E-188</v>
      </c>
    </row>
    <row r="869" spans="11:19" x14ac:dyDescent="0.2">
      <c r="K869">
        <v>-176</v>
      </c>
      <c r="L869">
        <f t="shared" si="67"/>
        <v>1.7626535623809105E-68</v>
      </c>
      <c r="N869">
        <v>-176</v>
      </c>
      <c r="O869">
        <f t="shared" si="68"/>
        <v>3.0904906040814218E-69</v>
      </c>
      <c r="Q869">
        <f t="shared" si="69"/>
        <v>1.6370582763933391E-117</v>
      </c>
      <c r="R869">
        <f t="shared" si="70"/>
        <v>3.1312331232224698E-67</v>
      </c>
      <c r="S869">
        <f t="shared" si="71"/>
        <v>5.1260110996883086E-184</v>
      </c>
    </row>
    <row r="870" spans="11:19" x14ac:dyDescent="0.2">
      <c r="K870">
        <v>-174</v>
      </c>
      <c r="L870">
        <f t="shared" si="67"/>
        <v>5.5666485620840717E-67</v>
      </c>
      <c r="N870">
        <v>-174</v>
      </c>
      <c r="O870">
        <f t="shared" si="68"/>
        <v>9.9545680968192468E-68</v>
      </c>
      <c r="Q870">
        <f t="shared" si="69"/>
        <v>6.5816924233419386E-115</v>
      </c>
      <c r="R870">
        <f t="shared" si="70"/>
        <v>9.6035082666704194E-66</v>
      </c>
      <c r="S870">
        <f t="shared" si="71"/>
        <v>6.320733759624637E-180</v>
      </c>
    </row>
    <row r="871" spans="11:19" x14ac:dyDescent="0.2">
      <c r="K871">
        <v>-172</v>
      </c>
      <c r="L871">
        <f t="shared" si="67"/>
        <v>1.6899907911291319E-65</v>
      </c>
      <c r="N871">
        <v>-172</v>
      </c>
      <c r="O871">
        <f t="shared" si="68"/>
        <v>3.0823440253161273E-66</v>
      </c>
      <c r="Q871">
        <f t="shared" si="69"/>
        <v>2.4715029797417885E-112</v>
      </c>
      <c r="R871">
        <f t="shared" si="70"/>
        <v>2.8316680507872914E-64</v>
      </c>
      <c r="S871">
        <f t="shared" si="71"/>
        <v>6.9984760251604132E-176</v>
      </c>
    </row>
    <row r="872" spans="11:19" x14ac:dyDescent="0.2">
      <c r="K872">
        <v>-170</v>
      </c>
      <c r="L872">
        <f t="shared" si="67"/>
        <v>4.9321759993505505E-64</v>
      </c>
      <c r="N872">
        <v>-170</v>
      </c>
      <c r="O872">
        <f t="shared" si="68"/>
        <v>9.1749454363030047E-65</v>
      </c>
      <c r="Q872">
        <f t="shared" si="69"/>
        <v>8.6683436014018309E-110</v>
      </c>
      <c r="R872">
        <f t="shared" si="70"/>
        <v>8.0269954996760862E-63</v>
      </c>
      <c r="S872">
        <f t="shared" si="71"/>
        <v>6.9580755078098498E-172</v>
      </c>
    </row>
    <row r="873" spans="11:19" x14ac:dyDescent="0.2">
      <c r="K873">
        <v>-168</v>
      </c>
      <c r="L873">
        <f t="shared" si="67"/>
        <v>1.3837463431827826E-62</v>
      </c>
      <c r="N873">
        <v>-168</v>
      </c>
      <c r="O873">
        <f t="shared" si="68"/>
        <v>2.6253642325165678E-63</v>
      </c>
      <c r="Q873">
        <f t="shared" si="69"/>
        <v>2.8396438805384149E-107</v>
      </c>
      <c r="R873">
        <f t="shared" si="70"/>
        <v>2.1875716710908195E-61</v>
      </c>
      <c r="S873">
        <f t="shared" si="71"/>
        <v>6.2119245090522397E-168</v>
      </c>
    </row>
    <row r="874" spans="11:19" x14ac:dyDescent="0.2">
      <c r="K874">
        <v>-166</v>
      </c>
      <c r="L874">
        <f t="shared" si="67"/>
        <v>3.731969623052501E-61</v>
      </c>
      <c r="N874">
        <v>-166</v>
      </c>
      <c r="O874">
        <f t="shared" si="68"/>
        <v>7.22169814157434E-62</v>
      </c>
      <c r="Q874">
        <f t="shared" si="69"/>
        <v>8.6885204210980177E-105</v>
      </c>
      <c r="R874">
        <f t="shared" si="70"/>
        <v>5.7315290198511712E-60</v>
      </c>
      <c r="S874">
        <f t="shared" si="71"/>
        <v>4.9798506933092807E-164</v>
      </c>
    </row>
    <row r="875" spans="11:19" x14ac:dyDescent="0.2">
      <c r="K875">
        <v>-164</v>
      </c>
      <c r="L875">
        <f t="shared" si="67"/>
        <v>9.6757225654562243E-60</v>
      </c>
      <c r="N875">
        <v>-164</v>
      </c>
      <c r="O875">
        <f t="shared" si="68"/>
        <v>1.9096456679603685E-60</v>
      </c>
      <c r="Q875">
        <f t="shared" si="69"/>
        <v>2.4830382871737408E-102</v>
      </c>
      <c r="R875">
        <f t="shared" si="70"/>
        <v>1.4437033935751882E-58</v>
      </c>
      <c r="S875">
        <f t="shared" si="71"/>
        <v>3.5847708015698519E-160</v>
      </c>
    </row>
    <row r="876" spans="11:19" x14ac:dyDescent="0.2">
      <c r="K876">
        <v>-162</v>
      </c>
      <c r="L876">
        <f t="shared" si="67"/>
        <v>2.4115285485376988E-58</v>
      </c>
      <c r="N876">
        <v>-162</v>
      </c>
      <c r="O876">
        <f t="shared" si="68"/>
        <v>4.8543372563767471E-59</v>
      </c>
      <c r="Q876">
        <f t="shared" si="69"/>
        <v>6.6279337233318245E-100</v>
      </c>
      <c r="R876">
        <f t="shared" si="70"/>
        <v>3.4961099286113752E-57</v>
      </c>
      <c r="S876">
        <f t="shared" si="71"/>
        <v>2.317198489631855E-156</v>
      </c>
    </row>
    <row r="877" spans="11:19" x14ac:dyDescent="0.2">
      <c r="K877">
        <v>-160</v>
      </c>
      <c r="L877">
        <f t="shared" si="67"/>
        <v>5.7778345463637209E-57</v>
      </c>
      <c r="N877">
        <v>-160</v>
      </c>
      <c r="O877">
        <f t="shared" si="68"/>
        <v>1.1862351611287857E-57</v>
      </c>
      <c r="Q877">
        <f t="shared" si="69"/>
        <v>1.65246249823668E-97</v>
      </c>
      <c r="R877">
        <f t="shared" si="70"/>
        <v>8.1393954352569633E-56</v>
      </c>
      <c r="S877">
        <f t="shared" si="71"/>
        <v>1.3450045715080951E-152</v>
      </c>
    </row>
    <row r="878" spans="11:19" x14ac:dyDescent="0.2">
      <c r="K878">
        <v>-158</v>
      </c>
      <c r="L878">
        <f t="shared" si="67"/>
        <v>1.3307653616806488E-55</v>
      </c>
      <c r="N878">
        <v>-158</v>
      </c>
      <c r="O878">
        <f t="shared" si="68"/>
        <v>2.7866044932352807E-56</v>
      </c>
      <c r="Q878">
        <f t="shared" si="69"/>
        <v>3.8480916167553094E-95</v>
      </c>
      <c r="R878">
        <f t="shared" si="70"/>
        <v>1.821795098840246E-54</v>
      </c>
      <c r="S878">
        <f t="shared" si="71"/>
        <v>7.0104344472930614E-149</v>
      </c>
    </row>
    <row r="879" spans="11:19" x14ac:dyDescent="0.2">
      <c r="K879">
        <v>-156</v>
      </c>
      <c r="L879">
        <f t="shared" si="67"/>
        <v>2.9464669108456044E-54</v>
      </c>
      <c r="N879">
        <v>-156</v>
      </c>
      <c r="O879">
        <f t="shared" si="68"/>
        <v>6.2927947474018164E-55</v>
      </c>
      <c r="Q879">
        <f t="shared" si="69"/>
        <v>8.369918185216443E-93</v>
      </c>
      <c r="R879">
        <f t="shared" si="70"/>
        <v>3.9201940985849109E-53</v>
      </c>
      <c r="S879">
        <f t="shared" si="71"/>
        <v>3.2811703875324029E-145</v>
      </c>
    </row>
    <row r="880" spans="11:19" x14ac:dyDescent="0.2">
      <c r="K880">
        <v>-154</v>
      </c>
      <c r="L880">
        <f t="shared" si="67"/>
        <v>6.2714121300083552E-53</v>
      </c>
      <c r="N880">
        <v>-154</v>
      </c>
      <c r="O880">
        <f t="shared" si="68"/>
        <v>1.3660779874794402E-53</v>
      </c>
      <c r="Q880">
        <f t="shared" si="69"/>
        <v>1.700437942893609E-90</v>
      </c>
      <c r="R880">
        <f t="shared" si="70"/>
        <v>8.1099209371268362E-52</v>
      </c>
      <c r="S880">
        <f t="shared" si="71"/>
        <v>1.3790417275357767E-141</v>
      </c>
    </row>
    <row r="881" spans="11:19" x14ac:dyDescent="0.2">
      <c r="K881">
        <v>-152</v>
      </c>
      <c r="L881">
        <f t="shared" si="67"/>
        <v>1.2831954419757307E-51</v>
      </c>
      <c r="N881">
        <v>-152</v>
      </c>
      <c r="O881">
        <f t="shared" si="68"/>
        <v>2.8508286410763578E-52</v>
      </c>
      <c r="Q881">
        <f t="shared" si="69"/>
        <v>3.2267546126122826E-88</v>
      </c>
      <c r="R881">
        <f t="shared" si="70"/>
        <v>1.612972741395348E-50</v>
      </c>
      <c r="S881">
        <f t="shared" si="71"/>
        <v>5.2046672333153176E-138</v>
      </c>
    </row>
    <row r="882" spans="11:19" x14ac:dyDescent="0.2">
      <c r="K882">
        <v>-150</v>
      </c>
      <c r="L882">
        <f t="shared" si="67"/>
        <v>2.5239687191195226E-50</v>
      </c>
      <c r="N882">
        <v>-150</v>
      </c>
      <c r="O882">
        <f t="shared" si="68"/>
        <v>5.71913603238318E-51</v>
      </c>
      <c r="Q882">
        <f t="shared" si="69"/>
        <v>5.7192430676504461E-86</v>
      </c>
      <c r="R882">
        <f t="shared" si="70"/>
        <v>3.0841759324064662E-49</v>
      </c>
      <c r="S882">
        <f t="shared" si="71"/>
        <v>1.7639151820830033E-134</v>
      </c>
    </row>
    <row r="883" spans="11:19" x14ac:dyDescent="0.2">
      <c r="K883">
        <v>-148</v>
      </c>
      <c r="L883">
        <f t="shared" si="67"/>
        <v>4.7724218046997335E-49</v>
      </c>
      <c r="N883">
        <v>-148</v>
      </c>
      <c r="O883">
        <f t="shared" si="68"/>
        <v>1.102943925311055E-49</v>
      </c>
      <c r="Q883">
        <f t="shared" si="69"/>
        <v>9.4684870668952782E-84</v>
      </c>
      <c r="R883">
        <f t="shared" si="70"/>
        <v>5.6696117309005292E-48</v>
      </c>
      <c r="S883">
        <f t="shared" si="71"/>
        <v>5.3682645348349409E-131</v>
      </c>
    </row>
    <row r="884" spans="11:19" x14ac:dyDescent="0.2">
      <c r="K884">
        <v>-146</v>
      </c>
      <c r="L884">
        <f t="shared" si="67"/>
        <v>8.6747579909481717E-48</v>
      </c>
      <c r="N884">
        <v>-146</v>
      </c>
      <c r="O884">
        <f t="shared" si="68"/>
        <v>2.0447496042721324E-48</v>
      </c>
      <c r="Q884">
        <f t="shared" si="69"/>
        <v>1.4641786975633921E-81</v>
      </c>
      <c r="R884">
        <f t="shared" si="70"/>
        <v>1.0020050331314244E-46</v>
      </c>
      <c r="S884">
        <f t="shared" si="71"/>
        <v>1.4671144243623325E-127</v>
      </c>
    </row>
    <row r="885" spans="11:19" x14ac:dyDescent="0.2">
      <c r="K885">
        <v>-144</v>
      </c>
      <c r="L885">
        <f t="shared" si="67"/>
        <v>1.5157919882578975E-46</v>
      </c>
      <c r="N885">
        <v>-144</v>
      </c>
      <c r="O885">
        <f t="shared" si="68"/>
        <v>3.6441020104074179E-47</v>
      </c>
      <c r="Q885">
        <f t="shared" si="69"/>
        <v>2.1148577195842077E-79</v>
      </c>
      <c r="R885">
        <f t="shared" si="70"/>
        <v>1.7025083460592311E-45</v>
      </c>
      <c r="S885">
        <f t="shared" si="71"/>
        <v>3.6005629183199067E-124</v>
      </c>
    </row>
    <row r="886" spans="11:19" x14ac:dyDescent="0.2">
      <c r="K886">
        <v>-142</v>
      </c>
      <c r="L886">
        <f t="shared" si="67"/>
        <v>2.5461591147503112E-45</v>
      </c>
      <c r="N886">
        <v>-142</v>
      </c>
      <c r="O886">
        <f t="shared" si="68"/>
        <v>6.2431621109812171E-46</v>
      </c>
      <c r="Q886">
        <f t="shared" si="69"/>
        <v>2.8532774838452251E-77</v>
      </c>
      <c r="R886">
        <f t="shared" si="70"/>
        <v>2.7810686545411016E-44</v>
      </c>
      <c r="S886">
        <f t="shared" si="71"/>
        <v>7.9351605730298595E-121</v>
      </c>
    </row>
    <row r="887" spans="11:19" x14ac:dyDescent="0.2">
      <c r="K887">
        <v>-140</v>
      </c>
      <c r="L887">
        <f t="shared" si="67"/>
        <v>4.1114514496845702E-44</v>
      </c>
      <c r="N887">
        <v>-140</v>
      </c>
      <c r="O887">
        <f t="shared" si="68"/>
        <v>1.0282113451924626E-44</v>
      </c>
      <c r="Q887">
        <f t="shared" si="69"/>
        <v>3.5957123800848136E-75</v>
      </c>
      <c r="R887">
        <f t="shared" si="70"/>
        <v>4.3675475011698832E-43</v>
      </c>
      <c r="S887">
        <f t="shared" si="71"/>
        <v>1.5704444620565042E-117</v>
      </c>
    </row>
    <row r="888" spans="11:19" x14ac:dyDescent="0.2">
      <c r="K888">
        <v>-138</v>
      </c>
      <c r="L888">
        <f t="shared" si="67"/>
        <v>6.3821717252608878E-43</v>
      </c>
      <c r="N888">
        <v>-138</v>
      </c>
      <c r="O888">
        <f t="shared" si="68"/>
        <v>1.6278855353955278E-43</v>
      </c>
      <c r="Q888">
        <f t="shared" si="69"/>
        <v>4.2325915281018609E-73</v>
      </c>
      <c r="R888">
        <f t="shared" si="70"/>
        <v>6.5942799828232446E-42</v>
      </c>
      <c r="S888">
        <f t="shared" si="71"/>
        <v>2.7910893589229348E-114</v>
      </c>
    </row>
    <row r="889" spans="11:19" x14ac:dyDescent="0.2">
      <c r="K889">
        <v>-136</v>
      </c>
      <c r="L889">
        <f t="shared" si="67"/>
        <v>9.5236954315840073E-42</v>
      </c>
      <c r="N889">
        <v>-136</v>
      </c>
      <c r="O889">
        <f t="shared" si="68"/>
        <v>2.4775876654047648E-42</v>
      </c>
      <c r="Q889">
        <f t="shared" si="69"/>
        <v>4.653832473194048E-71</v>
      </c>
      <c r="R889">
        <f t="shared" si="70"/>
        <v>9.571969352895442E-41</v>
      </c>
      <c r="S889">
        <f t="shared" si="71"/>
        <v>4.4546341806923028E-111</v>
      </c>
    </row>
    <row r="890" spans="11:19" x14ac:dyDescent="0.2">
      <c r="K890">
        <v>-134</v>
      </c>
      <c r="L890">
        <f t="shared" si="67"/>
        <v>1.3661745917927755E-40</v>
      </c>
      <c r="N890">
        <v>-134</v>
      </c>
      <c r="O890">
        <f t="shared" si="68"/>
        <v>3.6249155185410464E-41</v>
      </c>
      <c r="Q890">
        <f t="shared" si="69"/>
        <v>4.7797008200047096E-69</v>
      </c>
      <c r="R890">
        <f t="shared" si="70"/>
        <v>1.3357947727193041E-39</v>
      </c>
      <c r="S890">
        <f t="shared" si="71"/>
        <v>6.3846993705244626E-108</v>
      </c>
    </row>
    <row r="891" spans="11:19" x14ac:dyDescent="0.2">
      <c r="K891">
        <v>-132</v>
      </c>
      <c r="L891">
        <f t="shared" si="67"/>
        <v>1.8839553386773831E-39</v>
      </c>
      <c r="N891">
        <v>-132</v>
      </c>
      <c r="O891">
        <f t="shared" si="68"/>
        <v>5.0983593398790168E-40</v>
      </c>
      <c r="Q891">
        <f t="shared" si="69"/>
        <v>4.5854185304810311E-67</v>
      </c>
      <c r="R891">
        <f t="shared" si="70"/>
        <v>1.7921858961236936E-38</v>
      </c>
      <c r="S891">
        <f t="shared" si="71"/>
        <v>8.2179224181523365E-105</v>
      </c>
    </row>
    <row r="892" spans="11:19" x14ac:dyDescent="0.2">
      <c r="K892">
        <v>-130</v>
      </c>
      <c r="L892">
        <f t="shared" si="67"/>
        <v>2.497460887296176E-38</v>
      </c>
      <c r="N892">
        <v>-130</v>
      </c>
      <c r="O892">
        <f t="shared" si="68"/>
        <v>6.8932921910551916E-39</v>
      </c>
      <c r="Q892">
        <f t="shared" si="69"/>
        <v>4.1091159180745541E-65</v>
      </c>
      <c r="R892">
        <f t="shared" si="70"/>
        <v>2.311700664867059E-37</v>
      </c>
      <c r="S892">
        <f t="shared" si="71"/>
        <v>9.4990459998287618E-102</v>
      </c>
    </row>
    <row r="893" spans="11:19" x14ac:dyDescent="0.2">
      <c r="K893">
        <v>-128</v>
      </c>
      <c r="L893">
        <f t="shared" si="67"/>
        <v>3.1826617232757094E-37</v>
      </c>
      <c r="N893">
        <v>-128</v>
      </c>
      <c r="O893">
        <f t="shared" si="68"/>
        <v>8.9595588536128371E-38</v>
      </c>
      <c r="Q893">
        <f t="shared" si="69"/>
        <v>3.4396314993599141E-63</v>
      </c>
      <c r="R893">
        <f t="shared" si="70"/>
        <v>2.8667229197784825E-36</v>
      </c>
      <c r="S893">
        <f t="shared" si="71"/>
        <v>9.860470454807092E-99</v>
      </c>
    </row>
    <row r="894" spans="11:19" x14ac:dyDescent="0.2">
      <c r="K894">
        <v>-126</v>
      </c>
      <c r="L894">
        <f t="shared" si="67"/>
        <v>3.8989346845511284E-36</v>
      </c>
      <c r="N894">
        <v>-126</v>
      </c>
      <c r="O894">
        <f t="shared" si="68"/>
        <v>1.1194643269231054E-36</v>
      </c>
      <c r="Q894">
        <f t="shared" si="69"/>
        <v>2.6895068992859774E-61</v>
      </c>
      <c r="R894">
        <f t="shared" si="70"/>
        <v>3.4177930946233185E-35</v>
      </c>
      <c r="S894">
        <f t="shared" si="71"/>
        <v>9.1921781083213872E-96</v>
      </c>
    </row>
    <row r="895" spans="11:19" x14ac:dyDescent="0.2">
      <c r="K895">
        <v>-124</v>
      </c>
      <c r="L895">
        <f t="shared" si="67"/>
        <v>4.5916114687062327E-35</v>
      </c>
      <c r="N895">
        <v>-124</v>
      </c>
      <c r="O895">
        <f t="shared" si="68"/>
        <v>1.3446138622239206E-35</v>
      </c>
      <c r="Q895">
        <f t="shared" si="69"/>
        <v>1.9644178907793039E-59</v>
      </c>
      <c r="R895">
        <f t="shared" si="70"/>
        <v>3.9175278759118428E-34</v>
      </c>
      <c r="S895">
        <f t="shared" si="71"/>
        <v>7.6956618470678686E-93</v>
      </c>
    </row>
    <row r="896" spans="11:19" x14ac:dyDescent="0.2">
      <c r="K896">
        <v>-122</v>
      </c>
      <c r="L896">
        <f t="shared" si="67"/>
        <v>5.1981403022353227E-34</v>
      </c>
      <c r="N896">
        <v>-122</v>
      </c>
      <c r="O896">
        <f t="shared" si="68"/>
        <v>1.5525607511923976E-34</v>
      </c>
      <c r="Q896">
        <f t="shared" si="69"/>
        <v>1.3402906194022146E-57</v>
      </c>
      <c r="R896">
        <f t="shared" si="70"/>
        <v>4.317029832028215E-33</v>
      </c>
      <c r="S896">
        <f t="shared" si="71"/>
        <v>5.7860745875469344E-90</v>
      </c>
    </row>
    <row r="897" spans="11:19" x14ac:dyDescent="0.2">
      <c r="K897">
        <v>-120</v>
      </c>
      <c r="L897">
        <f t="shared" si="67"/>
        <v>5.657109119302565E-33</v>
      </c>
      <c r="N897">
        <v>-120</v>
      </c>
      <c r="O897">
        <f t="shared" si="68"/>
        <v>1.7233096301531387E-33</v>
      </c>
      <c r="Q897">
        <f t="shared" si="69"/>
        <v>8.5422351910587976E-56</v>
      </c>
      <c r="R897">
        <f t="shared" si="70"/>
        <v>4.5736716052413237E-32</v>
      </c>
      <c r="S897">
        <f t="shared" si="71"/>
        <v>3.9069378538638815E-87</v>
      </c>
    </row>
    <row r="898" spans="11:19" x14ac:dyDescent="0.2">
      <c r="K898">
        <v>-118</v>
      </c>
      <c r="L898">
        <f t="shared" si="67"/>
        <v>5.9184067283055314E-32</v>
      </c>
      <c r="N898">
        <v>-118</v>
      </c>
      <c r="O898">
        <f t="shared" si="68"/>
        <v>1.8388305910776591E-32</v>
      </c>
      <c r="Q898">
        <f t="shared" si="69"/>
        <v>5.0857530142591363E-54</v>
      </c>
      <c r="R898">
        <f t="shared" si="70"/>
        <v>4.6585657368807901E-31</v>
      </c>
      <c r="S898">
        <f t="shared" si="71"/>
        <v>2.3692314738465811E-84</v>
      </c>
    </row>
    <row r="899" spans="11:19" x14ac:dyDescent="0.2">
      <c r="K899">
        <v>-116</v>
      </c>
      <c r="L899">
        <f t="shared" si="67"/>
        <v>5.9522169569962903E-31</v>
      </c>
      <c r="N899">
        <v>-116</v>
      </c>
      <c r="O899">
        <f t="shared" si="68"/>
        <v>1.8861829665459054E-31</v>
      </c>
      <c r="Q899">
        <f t="shared" si="69"/>
        <v>2.8284866317619395E-52</v>
      </c>
      <c r="R899">
        <f t="shared" si="70"/>
        <v>4.5619145237152805E-30</v>
      </c>
      <c r="S899">
        <f t="shared" si="71"/>
        <v>1.2903314245569306E-81</v>
      </c>
    </row>
    <row r="900" spans="11:19" x14ac:dyDescent="0.2">
      <c r="K900">
        <v>-114</v>
      </c>
      <c r="L900">
        <f t="shared" si="67"/>
        <v>5.7546165591715881E-30</v>
      </c>
      <c r="N900">
        <v>-114</v>
      </c>
      <c r="O900">
        <f t="shared" si="68"/>
        <v>1.8599000678418338E-30</v>
      </c>
      <c r="Q900">
        <f t="shared" si="69"/>
        <v>1.4695089976857067E-50</v>
      </c>
      <c r="R900">
        <f t="shared" si="70"/>
        <v>4.2948704515582032E-29</v>
      </c>
      <c r="S900">
        <f t="shared" si="71"/>
        <v>6.3113507724592541E-79</v>
      </c>
    </row>
    <row r="901" spans="11:19" x14ac:dyDescent="0.2">
      <c r="K901">
        <v>-112</v>
      </c>
      <c r="L901">
        <f t="shared" si="67"/>
        <v>5.3483241701036869E-29</v>
      </c>
      <c r="N901">
        <v>-112</v>
      </c>
      <c r="O901">
        <f t="shared" si="68"/>
        <v>1.7630275351273066E-29</v>
      </c>
      <c r="Q901">
        <f t="shared" si="69"/>
        <v>7.1320431710593051E-49</v>
      </c>
      <c r="R901">
        <f t="shared" si="70"/>
        <v>3.8874189244195415E-28</v>
      </c>
      <c r="S901">
        <f t="shared" si="71"/>
        <v>2.7725239592953097E-76</v>
      </c>
    </row>
    <row r="902" spans="11:19" x14ac:dyDescent="0.2">
      <c r="K902">
        <v>-110</v>
      </c>
      <c r="L902">
        <f t="shared" si="67"/>
        <v>4.7784027034568591E-28</v>
      </c>
      <c r="N902">
        <v>-110</v>
      </c>
      <c r="O902">
        <f t="shared" si="68"/>
        <v>1.6065427011651212E-28</v>
      </c>
      <c r="Q902">
        <f t="shared" si="69"/>
        <v>3.2335817063276883E-47</v>
      </c>
      <c r="R902">
        <f t="shared" si="70"/>
        <v>3.3828388667855412E-27</v>
      </c>
      <c r="S902">
        <f t="shared" si="71"/>
        <v>1.0938685875092014E-73</v>
      </c>
    </row>
    <row r="903" spans="11:19" x14ac:dyDescent="0.2">
      <c r="K903">
        <v>-108</v>
      </c>
      <c r="L903">
        <f t="shared" si="67"/>
        <v>4.1040388710188757E-27</v>
      </c>
      <c r="N903">
        <v>-108</v>
      </c>
      <c r="O903">
        <f t="shared" si="68"/>
        <v>1.4073079622489212E-27</v>
      </c>
      <c r="Q903">
        <f t="shared" si="69"/>
        <v>1.3695777341631346E-45</v>
      </c>
      <c r="R903">
        <f t="shared" si="70"/>
        <v>2.8301555657008016E-26</v>
      </c>
      <c r="S903">
        <f t="shared" si="71"/>
        <v>3.8761180470016885E-71</v>
      </c>
    </row>
    <row r="904" spans="11:19" x14ac:dyDescent="0.2">
      <c r="K904">
        <v>-106</v>
      </c>
      <c r="L904">
        <f t="shared" si="67"/>
        <v>3.3884718090300527E-26</v>
      </c>
      <c r="N904">
        <v>-106</v>
      </c>
      <c r="O904">
        <f t="shared" si="68"/>
        <v>1.1850855685198744E-26</v>
      </c>
      <c r="Q904">
        <f t="shared" si="69"/>
        <v>5.4191051223225184E-44</v>
      </c>
      <c r="R904">
        <f t="shared" si="70"/>
        <v>2.2764004857417844E-25</v>
      </c>
      <c r="S904">
        <f t="shared" si="71"/>
        <v>1.2336053532740772E-68</v>
      </c>
    </row>
    <row r="905" spans="11:19" x14ac:dyDescent="0.2">
      <c r="K905">
        <v>-104</v>
      </c>
      <c r="L905">
        <f t="shared" si="67"/>
        <v>2.6894283671595376E-25</v>
      </c>
      <c r="N905">
        <v>-104</v>
      </c>
      <c r="O905">
        <f t="shared" si="68"/>
        <v>9.5934312463025696E-26</v>
      </c>
      <c r="Q905">
        <f t="shared" si="69"/>
        <v>2.0031425384866166E-42</v>
      </c>
      <c r="R905">
        <f t="shared" si="70"/>
        <v>1.7603406981615003E-24</v>
      </c>
      <c r="S905">
        <f t="shared" si="71"/>
        <v>3.5262133347165308E-66</v>
      </c>
    </row>
    <row r="906" spans="11:19" x14ac:dyDescent="0.2">
      <c r="K906">
        <v>-102</v>
      </c>
      <c r="L906">
        <f t="shared" si="67"/>
        <v>2.0520114470909352E-24</v>
      </c>
      <c r="N906">
        <v>-102</v>
      </c>
      <c r="O906">
        <f t="shared" si="68"/>
        <v>7.465551893091495E-25</v>
      </c>
      <c r="Q906">
        <f t="shared" si="69"/>
        <v>6.9174362842646686E-41</v>
      </c>
      <c r="R906">
        <f t="shared" si="70"/>
        <v>1.3087443497114687E-23</v>
      </c>
      <c r="S906">
        <f t="shared" si="71"/>
        <v>9.0531556515204823E-64</v>
      </c>
    </row>
    <row r="907" spans="11:19" x14ac:dyDescent="0.2">
      <c r="K907">
        <v>-100</v>
      </c>
      <c r="L907">
        <f t="shared" si="67"/>
        <v>1.5050927722595598E-23</v>
      </c>
      <c r="N907">
        <v>-100</v>
      </c>
      <c r="O907">
        <f t="shared" si="68"/>
        <v>5.5848763602677278E-24</v>
      </c>
      <c r="Q907">
        <f t="shared" si="69"/>
        <v>2.2316880398571344E-39</v>
      </c>
      <c r="R907">
        <f t="shared" si="70"/>
        <v>9.3545579118336229E-23</v>
      </c>
      <c r="S907">
        <f t="shared" si="71"/>
        <v>2.0876455009990027E-61</v>
      </c>
    </row>
    <row r="908" spans="11:19" x14ac:dyDescent="0.2">
      <c r="K908">
        <v>-98</v>
      </c>
      <c r="L908">
        <f t="shared" si="67"/>
        <v>1.0612322869057111E-22</v>
      </c>
      <c r="N908">
        <v>-98</v>
      </c>
      <c r="O908">
        <f t="shared" si="68"/>
        <v>4.0163254819846685E-23</v>
      </c>
      <c r="Q908">
        <f t="shared" si="69"/>
        <v>6.7264067113032252E-38</v>
      </c>
      <c r="R908">
        <f t="shared" si="70"/>
        <v>6.4283927146619381E-22</v>
      </c>
      <c r="S908">
        <f t="shared" si="71"/>
        <v>4.3239983898794815E-59</v>
      </c>
    </row>
    <row r="909" spans="11:19" x14ac:dyDescent="0.2">
      <c r="K909">
        <v>-96</v>
      </c>
      <c r="L909">
        <f t="shared" si="67"/>
        <v>7.1931866900626817E-22</v>
      </c>
      <c r="N909">
        <v>-96</v>
      </c>
      <c r="O909">
        <f t="shared" si="68"/>
        <v>2.7765655544918215E-22</v>
      </c>
      <c r="Q909">
        <f t="shared" si="69"/>
        <v>1.8940906815546008E-36</v>
      </c>
      <c r="R909">
        <f t="shared" si="70"/>
        <v>4.2471005139184812E-21</v>
      </c>
      <c r="S909">
        <f t="shared" si="71"/>
        <v>8.0443935070387519E-57</v>
      </c>
    </row>
    <row r="910" spans="11:19" x14ac:dyDescent="0.2">
      <c r="K910">
        <v>-94</v>
      </c>
      <c r="L910">
        <f t="shared" si="67"/>
        <v>4.6870102447639483E-21</v>
      </c>
      <c r="N910">
        <v>-94</v>
      </c>
      <c r="O910">
        <f t="shared" si="68"/>
        <v>1.8452306327893284E-21</v>
      </c>
      <c r="Q910">
        <f t="shared" si="69"/>
        <v>4.9830300802915091E-35</v>
      </c>
      <c r="R910">
        <f t="shared" si="70"/>
        <v>2.6977021926134118E-20</v>
      </c>
      <c r="S910">
        <f t="shared" si="71"/>
        <v>1.3442731173460991E-54</v>
      </c>
    </row>
    <row r="911" spans="11:19" x14ac:dyDescent="0.2">
      <c r="K911">
        <v>-92</v>
      </c>
      <c r="L911">
        <f t="shared" si="67"/>
        <v>2.9358520564952958E-20</v>
      </c>
      <c r="N911">
        <v>-92</v>
      </c>
      <c r="O911">
        <f t="shared" si="68"/>
        <v>1.1788459971367399E-20</v>
      </c>
      <c r="Q911">
        <f t="shared" si="69"/>
        <v>1.2248104222048502E-33</v>
      </c>
      <c r="R911">
        <f t="shared" si="70"/>
        <v>1.6474305427374081E-19</v>
      </c>
      <c r="S911">
        <f t="shared" si="71"/>
        <v>2.0177900986033702E-52</v>
      </c>
    </row>
    <row r="912" spans="11:19" x14ac:dyDescent="0.2">
      <c r="K912">
        <v>-90</v>
      </c>
      <c r="L912">
        <f t="shared" si="67"/>
        <v>1.7678121893171832E-19</v>
      </c>
      <c r="N912">
        <v>-90</v>
      </c>
      <c r="O912">
        <f t="shared" si="68"/>
        <v>7.2398102498163154E-20</v>
      </c>
      <c r="Q912">
        <f t="shared" si="69"/>
        <v>2.8127741216395646E-32</v>
      </c>
      <c r="R912">
        <f t="shared" si="70"/>
        <v>9.6723538818021926E-19</v>
      </c>
      <c r="S912">
        <f t="shared" si="71"/>
        <v>2.7206146694073193E-50</v>
      </c>
    </row>
    <row r="913" spans="11:19" x14ac:dyDescent="0.2">
      <c r="K913">
        <v>-88</v>
      </c>
      <c r="L913">
        <f t="shared" ref="L913:L976" si="72">(1/($L$654*SQRT(2*3.14159))*EXP((-(($K913-$L$653)^2))/(2*$L$654^2)))</f>
        <v>1.0232971736768729E-18</v>
      </c>
      <c r="N913">
        <v>-88</v>
      </c>
      <c r="O913">
        <f t="shared" ref="O913:O976" si="73">(1/($L$654*SQRT(2*3.14159))*EXP((-(($N913-$O$653)^2))/(2*$L$654^2)))</f>
        <v>4.2742605045385359E-19</v>
      </c>
      <c r="Q913">
        <f t="shared" ref="Q913:Q976" si="74">NORMDIST((N913+N914)/2,$O$653,$O$654,TRUE)</f>
        <v>6.0353153949766517E-31</v>
      </c>
      <c r="R913">
        <f t="shared" ref="R913:R976" si="75">(NORMDIST(K914,$L$653,$L$654,TRUE))-(NORMDIST(K913,$L$653,$L$654,TRUE))</f>
        <v>5.4597091437532836E-18</v>
      </c>
      <c r="S913">
        <f t="shared" ref="S913:S976" si="76">Q913*R913</f>
        <v>3.2951066647388986E-48</v>
      </c>
    </row>
    <row r="914" spans="11:19" x14ac:dyDescent="0.2">
      <c r="K914">
        <v>-86</v>
      </c>
      <c r="L914">
        <f t="shared" si="72"/>
        <v>5.6941790399571734E-18</v>
      </c>
      <c r="N914">
        <v>-86</v>
      </c>
      <c r="O914">
        <f t="shared" si="73"/>
        <v>2.4258195113347097E-18</v>
      </c>
      <c r="Q914">
        <f t="shared" si="74"/>
        <v>1.2099662990614593E-29</v>
      </c>
      <c r="R914">
        <f t="shared" si="75"/>
        <v>2.9629164635141012E-17</v>
      </c>
      <c r="S914">
        <f t="shared" si="76"/>
        <v>3.5850290677864242E-46</v>
      </c>
    </row>
    <row r="915" spans="11:19" x14ac:dyDescent="0.2">
      <c r="K915">
        <v>-84</v>
      </c>
      <c r="L915">
        <f t="shared" si="72"/>
        <v>3.0459597165327694E-17</v>
      </c>
      <c r="N915">
        <v>-84</v>
      </c>
      <c r="O915">
        <f t="shared" si="73"/>
        <v>1.3234869861424652E-17</v>
      </c>
      <c r="Q915">
        <f t="shared" si="74"/>
        <v>2.2665454644536851E-28</v>
      </c>
      <c r="R915">
        <f t="shared" si="75"/>
        <v>1.5459027847790315E-16</v>
      </c>
      <c r="S915">
        <f t="shared" si="76"/>
        <v>3.5038589453272354E-44</v>
      </c>
    </row>
    <row r="916" spans="11:19" x14ac:dyDescent="0.2">
      <c r="K916">
        <v>-82</v>
      </c>
      <c r="L916">
        <f t="shared" si="72"/>
        <v>1.5663214148092794E-16</v>
      </c>
      <c r="N916">
        <v>-82</v>
      </c>
      <c r="O916">
        <f t="shared" si="73"/>
        <v>6.9413598411164972E-17</v>
      </c>
      <c r="Q916">
        <f t="shared" si="74"/>
        <v>3.9671970862740352E-27</v>
      </c>
      <c r="R916">
        <f t="shared" si="75"/>
        <v>7.754577159113361E-16</v>
      </c>
      <c r="S916">
        <f t="shared" si="76"/>
        <v>3.0763935910921708E-42</v>
      </c>
    </row>
    <row r="917" spans="11:19" x14ac:dyDescent="0.2">
      <c r="K917">
        <v>-80</v>
      </c>
      <c r="L917">
        <f t="shared" si="72"/>
        <v>7.7428582597629422E-16</v>
      </c>
      <c r="N917">
        <v>-80</v>
      </c>
      <c r="O917">
        <f t="shared" si="73"/>
        <v>3.4997186813155317E-16</v>
      </c>
      <c r="Q917">
        <f t="shared" si="74"/>
        <v>6.4884705680864067E-26</v>
      </c>
      <c r="R917">
        <f t="shared" si="75"/>
        <v>3.7397926751446774E-15</v>
      </c>
      <c r="S917">
        <f t="shared" si="76"/>
        <v>2.4265534703421368E-40</v>
      </c>
    </row>
    <row r="918" spans="11:19" x14ac:dyDescent="0.2">
      <c r="K918">
        <v>-78</v>
      </c>
      <c r="L918">
        <f t="shared" si="72"/>
        <v>3.6794713522105054E-15</v>
      </c>
      <c r="N918">
        <v>-78</v>
      </c>
      <c r="O918">
        <f t="shared" si="73"/>
        <v>1.6962326008073197E-15</v>
      </c>
      <c r="Q918">
        <f t="shared" si="74"/>
        <v>9.9163523087828525E-25</v>
      </c>
      <c r="R918">
        <f t="shared" si="75"/>
        <v>1.734006349147069E-14</v>
      </c>
      <c r="S918">
        <f t="shared" si="76"/>
        <v>1.7195017863808664E-38</v>
      </c>
    </row>
    <row r="919" spans="11:19" x14ac:dyDescent="0.2">
      <c r="K919">
        <v>-76</v>
      </c>
      <c r="L919">
        <f t="shared" si="72"/>
        <v>1.6808665550712138E-14</v>
      </c>
      <c r="N919">
        <v>-76</v>
      </c>
      <c r="O919">
        <f t="shared" si="73"/>
        <v>7.9031708262256225E-15</v>
      </c>
      <c r="Q919">
        <f t="shared" si="74"/>
        <v>1.4162022736931718E-23</v>
      </c>
      <c r="R919">
        <f t="shared" si="75"/>
        <v>7.7297932112457375E-14</v>
      </c>
      <c r="S919">
        <f t="shared" si="76"/>
        <v>1.0946950720944257E-36</v>
      </c>
    </row>
    <row r="920" spans="11:19" x14ac:dyDescent="0.2">
      <c r="K920">
        <v>-74</v>
      </c>
      <c r="L920">
        <f t="shared" si="72"/>
        <v>7.3815019560781807E-14</v>
      </c>
      <c r="N920">
        <v>-74</v>
      </c>
      <c r="O920">
        <f t="shared" si="73"/>
        <v>3.5398187545875695E-14</v>
      </c>
      <c r="Q920">
        <f t="shared" si="74"/>
        <v>1.8900617079204581E-22</v>
      </c>
      <c r="R920">
        <f t="shared" si="75"/>
        <v>3.3128317763310683E-13</v>
      </c>
      <c r="S920">
        <f t="shared" si="76"/>
        <v>6.2614564852254636E-35</v>
      </c>
    </row>
    <row r="921" spans="11:19" x14ac:dyDescent="0.2">
      <c r="K921">
        <v>-72</v>
      </c>
      <c r="L921">
        <f t="shared" si="72"/>
        <v>3.1161613427870483E-13</v>
      </c>
      <c r="N921">
        <v>-72</v>
      </c>
      <c r="O921">
        <f t="shared" si="73"/>
        <v>1.5241382971351958E-13</v>
      </c>
      <c r="Q921">
        <f t="shared" si="74"/>
        <v>2.3573208635211595E-21</v>
      </c>
      <c r="R921">
        <f t="shared" si="75"/>
        <v>1.3650403215826604E-12</v>
      </c>
      <c r="S921">
        <f t="shared" si="76"/>
        <v>3.2178380296144383E-33</v>
      </c>
    </row>
    <row r="922" spans="11:19" x14ac:dyDescent="0.2">
      <c r="K922">
        <v>-70</v>
      </c>
      <c r="L922">
        <f t="shared" si="72"/>
        <v>1.2646164460464364E-12</v>
      </c>
      <c r="N922">
        <v>-70</v>
      </c>
      <c r="O922">
        <f t="shared" si="73"/>
        <v>6.3085771544444884E-13</v>
      </c>
      <c r="Q922">
        <f t="shared" si="74"/>
        <v>2.7476995476277472E-20</v>
      </c>
      <c r="R922">
        <f t="shared" si="75"/>
        <v>5.4076233612834837E-12</v>
      </c>
      <c r="S922">
        <f t="shared" si="76"/>
        <v>1.4858524263539867E-31</v>
      </c>
    </row>
    <row r="923" spans="11:19" x14ac:dyDescent="0.2">
      <c r="K923">
        <v>-68</v>
      </c>
      <c r="L923">
        <f t="shared" si="72"/>
        <v>4.9335712931004085E-12</v>
      </c>
      <c r="N923">
        <v>-68</v>
      </c>
      <c r="O923">
        <f t="shared" si="73"/>
        <v>2.5101643380367598E-12</v>
      </c>
      <c r="Q923">
        <f t="shared" si="74"/>
        <v>2.9932616237030627E-19</v>
      </c>
      <c r="R923">
        <f t="shared" si="75"/>
        <v>2.059598247326969E-11</v>
      </c>
      <c r="S923">
        <f t="shared" si="76"/>
        <v>6.1649163939699055E-30</v>
      </c>
    </row>
    <row r="924" spans="11:19" x14ac:dyDescent="0.2">
      <c r="K924">
        <v>-66</v>
      </c>
      <c r="L924">
        <f t="shared" si="72"/>
        <v>1.8502383767425944E-11</v>
      </c>
      <c r="N924">
        <v>-66</v>
      </c>
      <c r="O924">
        <f t="shared" si="73"/>
        <v>9.6014446988181057E-12</v>
      </c>
      <c r="Q924">
        <f t="shared" si="74"/>
        <v>3.0476386319214129E-18</v>
      </c>
      <c r="R924">
        <f t="shared" si="75"/>
        <v>7.5417819642485771E-11</v>
      </c>
      <c r="S924">
        <f t="shared" si="76"/>
        <v>2.298462606777212E-28</v>
      </c>
    </row>
    <row r="925" spans="11:19" x14ac:dyDescent="0.2">
      <c r="K925">
        <v>-64</v>
      </c>
      <c r="L925">
        <f t="shared" si="72"/>
        <v>6.6704887203086007E-11</v>
      </c>
      <c r="N925">
        <v>-64</v>
      </c>
      <c r="O925">
        <f t="shared" si="73"/>
        <v>3.530487740197507E-11</v>
      </c>
      <c r="Q925">
        <f t="shared" si="74"/>
        <v>2.9003180988218022E-17</v>
      </c>
      <c r="R925">
        <f t="shared" si="75"/>
        <v>2.6551011180176462E-10</v>
      </c>
      <c r="S925">
        <f t="shared" si="76"/>
        <v>7.7006378267885815E-27</v>
      </c>
    </row>
    <row r="926" spans="11:19" x14ac:dyDescent="0.2">
      <c r="K926">
        <v>-62</v>
      </c>
      <c r="L926">
        <f t="shared" si="72"/>
        <v>2.3118056289481596E-10</v>
      </c>
      <c r="N926">
        <v>-62</v>
      </c>
      <c r="O926">
        <f t="shared" si="73"/>
        <v>1.247948099028735E-10</v>
      </c>
      <c r="Q926">
        <f t="shared" si="74"/>
        <v>2.5799595829391399E-16</v>
      </c>
      <c r="R926">
        <f t="shared" si="75"/>
        <v>8.9867785398170613E-10</v>
      </c>
      <c r="S926">
        <f t="shared" si="76"/>
        <v>2.3185525413552841E-25</v>
      </c>
    </row>
    <row r="927" spans="11:19" x14ac:dyDescent="0.2">
      <c r="K927">
        <v>-60</v>
      </c>
      <c r="L927">
        <f t="shared" si="72"/>
        <v>7.7020914846838877E-10</v>
      </c>
      <c r="N927">
        <v>-60</v>
      </c>
      <c r="O927">
        <f t="shared" si="73"/>
        <v>4.2405484853000264E-10</v>
      </c>
      <c r="Q927">
        <f t="shared" si="74"/>
        <v>2.1453044716931625E-15</v>
      </c>
      <c r="R927">
        <f t="shared" si="75"/>
        <v>2.9244428296111046E-9</v>
      </c>
      <c r="S927">
        <f t="shared" si="76"/>
        <v>6.2738202795757078E-24</v>
      </c>
    </row>
    <row r="928" spans="11:19" x14ac:dyDescent="0.2">
      <c r="K928">
        <v>-58</v>
      </c>
      <c r="L928">
        <f t="shared" si="72"/>
        <v>2.4667760434656624E-9</v>
      </c>
      <c r="N928">
        <v>-58</v>
      </c>
      <c r="O928">
        <f t="shared" si="73"/>
        <v>1.3851960223365187E-9</v>
      </c>
      <c r="Q928">
        <f t="shared" si="74"/>
        <v>1.6676294155443025E-14</v>
      </c>
      <c r="R928">
        <f t="shared" si="75"/>
        <v>9.1495258630264116E-9</v>
      </c>
      <c r="S928">
        <f t="shared" si="76"/>
        <v>1.5258018467466215E-22</v>
      </c>
    </row>
    <row r="929" spans="11:19" x14ac:dyDescent="0.2">
      <c r="K929">
        <v>-56</v>
      </c>
      <c r="L929">
        <f t="shared" si="72"/>
        <v>7.5947671720949708E-9</v>
      </c>
      <c r="N929">
        <v>-56</v>
      </c>
      <c r="O929">
        <f t="shared" si="73"/>
        <v>4.3497483458209033E-9</v>
      </c>
      <c r="Q929">
        <f t="shared" si="74"/>
        <v>1.2119171939538906E-13</v>
      </c>
      <c r="R929">
        <f t="shared" si="75"/>
        <v>2.7521406728529957E-8</v>
      </c>
      <c r="S929">
        <f t="shared" si="76"/>
        <v>3.3353666016103748E-21</v>
      </c>
    </row>
    <row r="930" spans="11:19" x14ac:dyDescent="0.2">
      <c r="K930">
        <v>-54</v>
      </c>
      <c r="L930">
        <f t="shared" si="72"/>
        <v>2.2478270866895944E-8</v>
      </c>
      <c r="N930">
        <v>-54</v>
      </c>
      <c r="O930">
        <f t="shared" si="73"/>
        <v>1.3130483573571126E-8</v>
      </c>
      <c r="Q930">
        <f t="shared" si="74"/>
        <v>8.2345536739145546E-13</v>
      </c>
      <c r="R930">
        <f t="shared" si="75"/>
        <v>7.9590178150159404E-8</v>
      </c>
      <c r="S930">
        <f t="shared" si="76"/>
        <v>6.5538959389390909E-20</v>
      </c>
    </row>
    <row r="931" spans="11:19" x14ac:dyDescent="0.2">
      <c r="K931">
        <v>-52</v>
      </c>
      <c r="L931">
        <f t="shared" si="72"/>
        <v>6.3955077448259716E-8</v>
      </c>
      <c r="N931">
        <v>-52</v>
      </c>
      <c r="O931">
        <f t="shared" si="73"/>
        <v>3.8103160758897526E-8</v>
      </c>
      <c r="Q931">
        <f t="shared" si="74"/>
        <v>5.2316042416551545E-12</v>
      </c>
      <c r="R931">
        <f t="shared" si="75"/>
        <v>2.2129181433684802E-7</v>
      </c>
      <c r="S931">
        <f t="shared" si="76"/>
        <v>1.157711194528219E-18</v>
      </c>
    </row>
    <row r="932" spans="11:19" x14ac:dyDescent="0.2">
      <c r="K932">
        <v>-50</v>
      </c>
      <c r="L932">
        <f t="shared" si="72"/>
        <v>1.7492458466146424E-7</v>
      </c>
      <c r="N932">
        <v>-50</v>
      </c>
      <c r="O932">
        <f t="shared" si="73"/>
        <v>1.0629307683755458E-7</v>
      </c>
      <c r="Q932">
        <f t="shared" si="74"/>
        <v>3.1080990023253857E-11</v>
      </c>
      <c r="R932">
        <f t="shared" si="75"/>
        <v>5.9154591014788609E-7</v>
      </c>
      <c r="S932">
        <f t="shared" si="76"/>
        <v>1.8385832531603071E-17</v>
      </c>
    </row>
    <row r="933" spans="11:19" x14ac:dyDescent="0.2">
      <c r="K933">
        <v>-48</v>
      </c>
      <c r="L933">
        <f t="shared" si="72"/>
        <v>4.5992854754162361E-7</v>
      </c>
      <c r="N933">
        <v>-48</v>
      </c>
      <c r="O933">
        <f t="shared" si="73"/>
        <v>2.8504448809842241E-7</v>
      </c>
      <c r="Q933">
        <f t="shared" si="74"/>
        <v>1.7268766368081222E-10</v>
      </c>
      <c r="R933">
        <f t="shared" si="75"/>
        <v>1.5202989617483524E-6</v>
      </c>
      <c r="S933">
        <f t="shared" si="76"/>
        <v>2.6253687580068745E-16</v>
      </c>
    </row>
    <row r="934" spans="11:19" x14ac:dyDescent="0.2">
      <c r="K934">
        <v>-46</v>
      </c>
      <c r="L934">
        <f t="shared" si="72"/>
        <v>1.1625016435254264E-6</v>
      </c>
      <c r="N934">
        <v>-46</v>
      </c>
      <c r="O934">
        <f t="shared" si="73"/>
        <v>7.3482514589994962E-7</v>
      </c>
      <c r="Q934">
        <f t="shared" si="74"/>
        <v>8.9738774027045322E-10</v>
      </c>
      <c r="R934">
        <f t="shared" si="75"/>
        <v>3.7565326993140248E-6</v>
      </c>
      <c r="S934">
        <f t="shared" si="76"/>
        <v>3.3710663902894788E-15</v>
      </c>
    </row>
    <row r="935" spans="11:19" x14ac:dyDescent="0.2">
      <c r="K935">
        <v>-44</v>
      </c>
      <c r="L935">
        <f t="shared" si="72"/>
        <v>2.8246229115275556E-6</v>
      </c>
      <c r="N935">
        <v>-44</v>
      </c>
      <c r="O935">
        <f t="shared" si="73"/>
        <v>1.8210382367908582E-6</v>
      </c>
      <c r="Q935">
        <f t="shared" si="74"/>
        <v>4.3621666151743998E-9</v>
      </c>
      <c r="R935">
        <f t="shared" si="75"/>
        <v>8.9240741153608734E-6</v>
      </c>
      <c r="S935">
        <f t="shared" si="76"/>
        <v>3.8928298177369217E-14</v>
      </c>
    </row>
    <row r="936" spans="11:19" x14ac:dyDescent="0.2">
      <c r="K936">
        <v>-42</v>
      </c>
      <c r="L936">
        <f t="shared" si="72"/>
        <v>6.5976773428485743E-6</v>
      </c>
      <c r="N936">
        <v>-42</v>
      </c>
      <c r="O936">
        <f t="shared" si="73"/>
        <v>4.3382823450954693E-6</v>
      </c>
      <c r="Q936">
        <f t="shared" si="74"/>
        <v>1.9837387807123179E-8</v>
      </c>
      <c r="R936">
        <f t="shared" si="75"/>
        <v>2.0382486571611814E-5</v>
      </c>
      <c r="S936">
        <f t="shared" si="76"/>
        <v>4.0433529059454414E-13</v>
      </c>
    </row>
    <row r="937" spans="11:19" x14ac:dyDescent="0.2">
      <c r="K937">
        <v>-40</v>
      </c>
      <c r="L937">
        <f t="shared" si="72"/>
        <v>1.4814444153714122E-5</v>
      </c>
      <c r="N937">
        <v>-40</v>
      </c>
      <c r="O937">
        <f t="shared" si="73"/>
        <v>9.935283298692118E-6</v>
      </c>
      <c r="Q937">
        <f t="shared" si="74"/>
        <v>8.4409321076118402E-8</v>
      </c>
      <c r="R937">
        <f t="shared" si="75"/>
        <v>4.4757862382866614E-5</v>
      </c>
      <c r="S937">
        <f t="shared" si="76"/>
        <v>3.7779807765561098E-12</v>
      </c>
    </row>
    <row r="938" spans="11:19" x14ac:dyDescent="0.2">
      <c r="K938">
        <v>-38</v>
      </c>
      <c r="L938">
        <f t="shared" si="72"/>
        <v>3.1977414237023347E-5</v>
      </c>
      <c r="N938">
        <v>-38</v>
      </c>
      <c r="O938">
        <f t="shared" si="73"/>
        <v>2.1872901154062359E-5</v>
      </c>
      <c r="Q938">
        <f t="shared" si="74"/>
        <v>3.3611771850479781E-7</v>
      </c>
      <c r="R938">
        <f t="shared" si="75"/>
        <v>9.449304630490558E-5</v>
      </c>
      <c r="S938">
        <f t="shared" si="76"/>
        <v>3.1760787138573081E-11</v>
      </c>
    </row>
    <row r="939" spans="11:19" x14ac:dyDescent="0.2">
      <c r="K939">
        <v>-36</v>
      </c>
      <c r="L939">
        <f t="shared" si="72"/>
        <v>6.6353680576017302E-5</v>
      </c>
      <c r="N939">
        <v>-36</v>
      </c>
      <c r="O939">
        <f t="shared" si="73"/>
        <v>4.629096332610202E-5</v>
      </c>
      <c r="Q939">
        <f t="shared" si="74"/>
        <v>1.252760184579175E-6</v>
      </c>
      <c r="R939">
        <f t="shared" si="75"/>
        <v>1.9180011551168339E-4</v>
      </c>
      <c r="S939">
        <f t="shared" si="76"/>
        <v>2.4027954811072355E-10</v>
      </c>
    </row>
    <row r="940" spans="11:19" x14ac:dyDescent="0.2">
      <c r="K940">
        <v>-34</v>
      </c>
      <c r="L940">
        <f t="shared" si="72"/>
        <v>1.3235805785674E-4</v>
      </c>
      <c r="N940">
        <v>-34</v>
      </c>
      <c r="O940">
        <f t="shared" si="73"/>
        <v>9.4178060035289232E-5</v>
      </c>
      <c r="Q940">
        <f t="shared" si="74"/>
        <v>4.3713044097983813E-6</v>
      </c>
      <c r="R940">
        <f t="shared" si="75"/>
        <v>3.7429715875188983E-4</v>
      </c>
      <c r="S940">
        <f t="shared" si="76"/>
        <v>1.6361668206271409E-9</v>
      </c>
    </row>
    <row r="941" spans="11:19" x14ac:dyDescent="0.2">
      <c r="K941">
        <v>-32</v>
      </c>
      <c r="L941">
        <f t="shared" si="72"/>
        <v>2.538045756446172E-4</v>
      </c>
      <c r="N941">
        <v>-32</v>
      </c>
      <c r="O941">
        <f t="shared" si="73"/>
        <v>1.8419038472516008E-4</v>
      </c>
      <c r="Q941">
        <f t="shared" si="74"/>
        <v>1.4283155435327809E-5</v>
      </c>
      <c r="R941">
        <f t="shared" si="75"/>
        <v>7.0226818145788684E-4</v>
      </c>
      <c r="S941">
        <f t="shared" si="76"/>
        <v>1.0030605593047993E-8</v>
      </c>
    </row>
    <row r="942" spans="11:19" x14ac:dyDescent="0.2">
      <c r="K942">
        <v>-30</v>
      </c>
      <c r="L942">
        <f t="shared" si="72"/>
        <v>4.6785599851484978E-4</v>
      </c>
      <c r="N942">
        <v>-30</v>
      </c>
      <c r="O942">
        <f t="shared" si="73"/>
        <v>3.4629630933676324E-4</v>
      </c>
      <c r="Q942">
        <f t="shared" si="74"/>
        <v>4.371447631256452E-5</v>
      </c>
      <c r="R942">
        <f t="shared" si="75"/>
        <v>1.2668009598716158E-3</v>
      </c>
      <c r="S942">
        <f t="shared" si="76"/>
        <v>5.5377540553041748E-8</v>
      </c>
    </row>
    <row r="943" spans="11:19" x14ac:dyDescent="0.2">
      <c r="K943">
        <v>-28</v>
      </c>
      <c r="L943">
        <f t="shared" si="72"/>
        <v>8.2906513120285157E-4</v>
      </c>
      <c r="N943">
        <v>-28</v>
      </c>
      <c r="O943">
        <f t="shared" si="73"/>
        <v>6.2588200387580432E-4</v>
      </c>
      <c r="Q943">
        <f t="shared" si="74"/>
        <v>1.2535730009898894E-4</v>
      </c>
      <c r="R943">
        <f t="shared" si="75"/>
        <v>2.1970140489535345E-3</v>
      </c>
      <c r="S943">
        <f t="shared" si="76"/>
        <v>2.7541174945636303E-7</v>
      </c>
    </row>
    <row r="944" spans="11:19" x14ac:dyDescent="0.2">
      <c r="K944">
        <v>-26</v>
      </c>
      <c r="L944">
        <f t="shared" si="72"/>
        <v>1.4123059576993966E-3</v>
      </c>
      <c r="N944">
        <v>-26</v>
      </c>
      <c r="O944">
        <f t="shared" si="73"/>
        <v>1.0874286197852857E-3</v>
      </c>
      <c r="Q944">
        <f t="shared" si="74"/>
        <v>3.3694023848503715E-4</v>
      </c>
      <c r="R944">
        <f t="shared" si="75"/>
        <v>3.6633335385063337E-3</v>
      </c>
      <c r="S944">
        <f t="shared" si="76"/>
        <v>1.2343244761145591E-6</v>
      </c>
    </row>
    <row r="945" spans="11:19" x14ac:dyDescent="0.2">
      <c r="K945">
        <v>-24</v>
      </c>
      <c r="L945">
        <f t="shared" si="72"/>
        <v>2.3127709601808814E-3</v>
      </c>
      <c r="N945">
        <v>-24</v>
      </c>
      <c r="O945">
        <f t="shared" si="73"/>
        <v>1.8162379531689009E-3</v>
      </c>
      <c r="Q945">
        <f t="shared" si="74"/>
        <v>8.4920992793642211E-4</v>
      </c>
      <c r="R945">
        <f t="shared" si="75"/>
        <v>5.8727211352224001E-3</v>
      </c>
      <c r="S945">
        <f t="shared" si="76"/>
        <v>4.9871730920329171E-6</v>
      </c>
    </row>
    <row r="946" spans="11:19" x14ac:dyDescent="0.2">
      <c r="K946">
        <v>-22</v>
      </c>
      <c r="L946">
        <f t="shared" si="72"/>
        <v>3.6408279224942903E-3</v>
      </c>
      <c r="N946">
        <v>-22</v>
      </c>
      <c r="O946">
        <f t="shared" si="73"/>
        <v>2.9161403874307305E-3</v>
      </c>
      <c r="Q946">
        <f t="shared" si="74"/>
        <v>2.0079153143348709E-3</v>
      </c>
      <c r="R946">
        <f t="shared" si="75"/>
        <v>9.0515235957879629E-3</v>
      </c>
      <c r="S946">
        <f t="shared" si="76"/>
        <v>1.8174692846046088E-5</v>
      </c>
    </row>
    <row r="947" spans="11:19" x14ac:dyDescent="0.2">
      <c r="K947">
        <v>-20</v>
      </c>
      <c r="L947">
        <f t="shared" si="72"/>
        <v>5.509743410156919E-3</v>
      </c>
      <c r="N947">
        <v>-20</v>
      </c>
      <c r="O947">
        <f t="shared" si="73"/>
        <v>4.500987450260255E-3</v>
      </c>
      <c r="Q947">
        <f t="shared" si="74"/>
        <v>4.4564408520023652E-3</v>
      </c>
      <c r="R947">
        <f t="shared" si="75"/>
        <v>1.3412924608457499E-2</v>
      </c>
      <c r="S947">
        <f t="shared" si="76"/>
        <v>5.9773905169957832E-5</v>
      </c>
    </row>
    <row r="948" spans="11:19" x14ac:dyDescent="0.2">
      <c r="K948">
        <v>-18</v>
      </c>
      <c r="L948">
        <f t="shared" si="72"/>
        <v>8.015420081493899E-3</v>
      </c>
      <c r="N948">
        <v>-18</v>
      </c>
      <c r="O948">
        <f t="shared" si="73"/>
        <v>6.67837604452749E-3</v>
      </c>
      <c r="Q948">
        <f t="shared" si="74"/>
        <v>9.2903037032741401E-3</v>
      </c>
      <c r="R948">
        <f t="shared" si="75"/>
        <v>1.9109303238757459E-2</v>
      </c>
      <c r="S948">
        <f t="shared" si="76"/>
        <v>1.7753123064601694E-4</v>
      </c>
    </row>
    <row r="949" spans="11:19" x14ac:dyDescent="0.2">
      <c r="K949">
        <v>-16</v>
      </c>
      <c r="L949">
        <f t="shared" si="72"/>
        <v>1.1209465268747339E-2</v>
      </c>
      <c r="N949">
        <v>-16</v>
      </c>
      <c r="O949">
        <f t="shared" si="73"/>
        <v>9.5257160229312403E-3</v>
      </c>
      <c r="Q949">
        <f t="shared" si="74"/>
        <v>1.8205744965467289E-2</v>
      </c>
      <c r="R949">
        <f t="shared" si="75"/>
        <v>2.6174950658576279E-2</v>
      </c>
      <c r="S949">
        <f t="shared" si="76"/>
        <v>4.7653447617372982E-4</v>
      </c>
    </row>
    <row r="950" spans="11:19" x14ac:dyDescent="0.2">
      <c r="K950">
        <v>-14</v>
      </c>
      <c r="L950">
        <f t="shared" si="72"/>
        <v>1.5069789859806719E-2</v>
      </c>
      <c r="N950">
        <v>-14</v>
      </c>
      <c r="O950">
        <f t="shared" si="73"/>
        <v>1.3061350515394841E-2</v>
      </c>
      <c r="Q950">
        <f t="shared" si="74"/>
        <v>3.3567855369315398E-2</v>
      </c>
      <c r="R950">
        <f t="shared" si="75"/>
        <v>3.4470422891031471E-2</v>
      </c>
      <c r="S950">
        <f t="shared" si="76"/>
        <v>1.1570981701252833E-3</v>
      </c>
    </row>
    <row r="951" spans="11:19" x14ac:dyDescent="0.2">
      <c r="K951">
        <v>-12</v>
      </c>
      <c r="L951">
        <f t="shared" si="72"/>
        <v>1.9475705117324014E-2</v>
      </c>
      <c r="N951">
        <v>-12</v>
      </c>
      <c r="O951">
        <f t="shared" si="73"/>
        <v>1.7216395531914876E-2</v>
      </c>
      <c r="Q951">
        <f t="shared" si="74"/>
        <v>5.8297567203516309E-2</v>
      </c>
      <c r="R951">
        <f t="shared" si="75"/>
        <v>4.3644259798558252E-2</v>
      </c>
      <c r="S951">
        <f t="shared" si="76"/>
        <v>2.5443541686541748E-3</v>
      </c>
    </row>
    <row r="952" spans="11:19" x14ac:dyDescent="0.2">
      <c r="K952">
        <v>-10</v>
      </c>
      <c r="L952">
        <f t="shared" si="72"/>
        <v>2.4195961087368458E-2</v>
      </c>
      <c r="N952">
        <v>-10</v>
      </c>
      <c r="O952">
        <f t="shared" si="73"/>
        <v>2.1815243864361726E-2</v>
      </c>
      <c r="Q952">
        <f t="shared" si="74"/>
        <v>9.5489427801061344E-2</v>
      </c>
      <c r="R952">
        <f t="shared" si="75"/>
        <v>5.3128491675865891E-2</v>
      </c>
      <c r="S952">
        <f t="shared" si="76"/>
        <v>5.0732092700618847E-3</v>
      </c>
    </row>
    <row r="953" spans="11:19" x14ac:dyDescent="0.2">
      <c r="K953">
        <v>-8</v>
      </c>
      <c r="L953">
        <f t="shared" si="72"/>
        <v>2.8897232872377266E-2</v>
      </c>
      <c r="N953">
        <v>-8</v>
      </c>
      <c r="O953">
        <f t="shared" si="73"/>
        <v>2.6573062312730059E-2</v>
      </c>
      <c r="Q953">
        <f t="shared" si="74"/>
        <v>0.1477456364086159</v>
      </c>
      <c r="R953">
        <f t="shared" si="75"/>
        <v>6.2179570424569397E-2</v>
      </c>
      <c r="S953">
        <f t="shared" si="76"/>
        <v>9.1867602039923564E-3</v>
      </c>
    </row>
    <row r="954" spans="11:19" x14ac:dyDescent="0.2">
      <c r="K954">
        <v>-6</v>
      </c>
      <c r="L954">
        <f t="shared" si="72"/>
        <v>3.317671113207557E-2</v>
      </c>
      <c r="N954">
        <v>-6</v>
      </c>
      <c r="O954">
        <f t="shared" si="73"/>
        <v>3.1116219966856564E-2</v>
      </c>
      <c r="Q954">
        <f t="shared" si="74"/>
        <v>0.21634015615549382</v>
      </c>
      <c r="R954">
        <f t="shared" si="75"/>
        <v>6.9966131176175395E-2</v>
      </c>
      <c r="S954">
        <f t="shared" si="76"/>
        <v>1.513648374424955E-2</v>
      </c>
    </row>
    <row r="955" spans="11:19" x14ac:dyDescent="0.2">
      <c r="K955">
        <v>-4</v>
      </c>
      <c r="L955">
        <f t="shared" si="72"/>
        <v>3.6616269703350877E-2</v>
      </c>
      <c r="N955">
        <v>-4</v>
      </c>
      <c r="O955">
        <f t="shared" si="73"/>
        <v>3.5026420179977195E-2</v>
      </c>
      <c r="Q955">
        <f t="shared" si="74"/>
        <v>0.30046083861031658</v>
      </c>
      <c r="R955">
        <f t="shared" si="75"/>
        <v>7.5691644421312987E-2</v>
      </c>
      <c r="S955">
        <f t="shared" si="76"/>
        <v>2.2742374958621591E-2</v>
      </c>
    </row>
    <row r="956" spans="11:19" x14ac:dyDescent="0.2">
      <c r="K956">
        <v>-2</v>
      </c>
      <c r="L956">
        <f t="shared" si="72"/>
        <v>3.8848884980334911E-2</v>
      </c>
      <c r="N956">
        <v>-2</v>
      </c>
      <c r="O956">
        <f t="shared" si="73"/>
        <v>3.7902544535230988E-2</v>
      </c>
      <c r="Q956">
        <f t="shared" si="74"/>
        <v>0.39683891073936789</v>
      </c>
      <c r="R956">
        <f t="shared" si="75"/>
        <v>7.872777478091314E-2</v>
      </c>
      <c r="S956">
        <f t="shared" si="76"/>
        <v>3.1242244388991848E-2</v>
      </c>
    </row>
    <row r="957" spans="11:19" x14ac:dyDescent="0.2">
      <c r="K957">
        <v>0</v>
      </c>
      <c r="L957">
        <f t="shared" si="72"/>
        <v>3.9622941368659993E-2</v>
      </c>
      <c r="N957">
        <v>0</v>
      </c>
      <c r="O957">
        <f t="shared" si="73"/>
        <v>3.9427993243751742E-2</v>
      </c>
      <c r="Q957">
        <f t="shared" si="74"/>
        <v>0.5</v>
      </c>
      <c r="R957">
        <f t="shared" si="75"/>
        <v>7.8727774780913196E-2</v>
      </c>
      <c r="S957">
        <f t="shared" si="76"/>
        <v>3.9363887390456598E-2</v>
      </c>
    </row>
    <row r="958" spans="11:19" x14ac:dyDescent="0.2">
      <c r="K958">
        <v>2</v>
      </c>
      <c r="L958">
        <f t="shared" si="72"/>
        <v>3.8848884980334911E-2</v>
      </c>
      <c r="N958">
        <v>2</v>
      </c>
      <c r="O958">
        <f t="shared" si="73"/>
        <v>3.9427993243751742E-2</v>
      </c>
      <c r="Q958">
        <f t="shared" si="74"/>
        <v>0.60316108926063206</v>
      </c>
      <c r="R958">
        <f t="shared" si="75"/>
        <v>7.5691644421312931E-2</v>
      </c>
      <c r="S958">
        <f t="shared" si="76"/>
        <v>4.5654254697087553E-2</v>
      </c>
    </row>
    <row r="959" spans="11:19" x14ac:dyDescent="0.2">
      <c r="K959">
        <v>4</v>
      </c>
      <c r="L959">
        <f t="shared" si="72"/>
        <v>3.6616269703350877E-2</v>
      </c>
      <c r="N959">
        <v>4</v>
      </c>
      <c r="O959">
        <f t="shared" si="73"/>
        <v>3.7902544535230988E-2</v>
      </c>
      <c r="Q959">
        <f t="shared" si="74"/>
        <v>0.69953916138968342</v>
      </c>
      <c r="R959">
        <f t="shared" si="75"/>
        <v>6.996613117617545E-2</v>
      </c>
      <c r="S959">
        <f t="shared" si="76"/>
        <v>4.8944048728662357E-2</v>
      </c>
    </row>
    <row r="960" spans="11:19" x14ac:dyDescent="0.2">
      <c r="K960">
        <v>6</v>
      </c>
      <c r="L960">
        <f t="shared" si="72"/>
        <v>3.317671113207557E-2</v>
      </c>
      <c r="N960">
        <v>6</v>
      </c>
      <c r="O960">
        <f t="shared" si="73"/>
        <v>3.5026420179977195E-2</v>
      </c>
      <c r="Q960">
        <f t="shared" si="74"/>
        <v>0.78365984384450615</v>
      </c>
      <c r="R960">
        <f t="shared" si="75"/>
        <v>6.2179570424569341E-2</v>
      </c>
      <c r="S960">
        <f t="shared" si="76"/>
        <v>4.8727632449236481E-2</v>
      </c>
    </row>
    <row r="961" spans="11:19" x14ac:dyDescent="0.2">
      <c r="K961">
        <v>8</v>
      </c>
      <c r="L961">
        <f t="shared" si="72"/>
        <v>2.8897232872377266E-2</v>
      </c>
      <c r="N961">
        <v>8</v>
      </c>
      <c r="O961">
        <f t="shared" si="73"/>
        <v>3.1116219966856564E-2</v>
      </c>
      <c r="Q961">
        <f t="shared" si="74"/>
        <v>0.85225436359138407</v>
      </c>
      <c r="R961">
        <f t="shared" si="75"/>
        <v>5.3128491675865863E-2</v>
      </c>
      <c r="S961">
        <f t="shared" si="76"/>
        <v>4.5278988861785205E-2</v>
      </c>
    </row>
    <row r="962" spans="11:19" x14ac:dyDescent="0.2">
      <c r="K962">
        <v>10</v>
      </c>
      <c r="L962">
        <f t="shared" si="72"/>
        <v>2.4195961087368458E-2</v>
      </c>
      <c r="N962">
        <v>10</v>
      </c>
      <c r="O962">
        <f t="shared" si="73"/>
        <v>2.6573062312730059E-2</v>
      </c>
      <c r="Q962">
        <f t="shared" si="74"/>
        <v>0.9045105721989386</v>
      </c>
      <c r="R962">
        <f t="shared" si="75"/>
        <v>4.3644259798558238E-2</v>
      </c>
      <c r="S962">
        <f t="shared" si="76"/>
        <v>3.9476694403593048E-2</v>
      </c>
    </row>
    <row r="963" spans="11:19" x14ac:dyDescent="0.2">
      <c r="K963">
        <v>12</v>
      </c>
      <c r="L963">
        <f t="shared" si="72"/>
        <v>1.9475705117324014E-2</v>
      </c>
      <c r="N963">
        <v>12</v>
      </c>
      <c r="O963">
        <f t="shared" si="73"/>
        <v>2.1815243864361726E-2</v>
      </c>
      <c r="Q963">
        <f t="shared" si="74"/>
        <v>0.94170243279648369</v>
      </c>
      <c r="R963">
        <f t="shared" si="75"/>
        <v>3.4470422891031527E-2</v>
      </c>
      <c r="S963">
        <f t="shared" si="76"/>
        <v>3.246088109600799E-2</v>
      </c>
    </row>
    <row r="964" spans="11:19" x14ac:dyDescent="0.2">
      <c r="K964">
        <v>14</v>
      </c>
      <c r="L964">
        <f t="shared" si="72"/>
        <v>1.5069789859806719E-2</v>
      </c>
      <c r="N964">
        <v>14</v>
      </c>
      <c r="O964">
        <f t="shared" si="73"/>
        <v>1.7216395531914876E-2</v>
      </c>
      <c r="Q964">
        <f t="shared" si="74"/>
        <v>0.96643214463068461</v>
      </c>
      <c r="R964">
        <f t="shared" si="75"/>
        <v>2.6174950658576224E-2</v>
      </c>
      <c r="S964">
        <f t="shared" si="76"/>
        <v>2.5296313700570169E-2</v>
      </c>
    </row>
    <row r="965" spans="11:19" x14ac:dyDescent="0.2">
      <c r="K965">
        <v>16</v>
      </c>
      <c r="L965">
        <f t="shared" si="72"/>
        <v>1.1209465268747339E-2</v>
      </c>
      <c r="N965">
        <v>16</v>
      </c>
      <c r="O965">
        <f t="shared" si="73"/>
        <v>1.3061350515394841E-2</v>
      </c>
      <c r="Q965">
        <f t="shared" si="74"/>
        <v>0.98179425503453266</v>
      </c>
      <c r="R965">
        <f t="shared" si="75"/>
        <v>1.910930323875748E-2</v>
      </c>
      <c r="S965">
        <f t="shared" si="76"/>
        <v>1.8761404137524883E-2</v>
      </c>
    </row>
    <row r="966" spans="11:19" x14ac:dyDescent="0.2">
      <c r="K966">
        <v>18</v>
      </c>
      <c r="L966">
        <f t="shared" si="72"/>
        <v>8.015420081493899E-3</v>
      </c>
      <c r="N966">
        <v>18</v>
      </c>
      <c r="O966">
        <f t="shared" si="73"/>
        <v>9.5257160229312403E-3</v>
      </c>
      <c r="Q966">
        <f t="shared" si="74"/>
        <v>0.99070969629672589</v>
      </c>
      <c r="R966">
        <f t="shared" si="75"/>
        <v>1.3412924608457555E-2</v>
      </c>
      <c r="S966">
        <f t="shared" si="76"/>
        <v>1.3288314465295865E-2</v>
      </c>
    </row>
    <row r="967" spans="11:19" x14ac:dyDescent="0.2">
      <c r="K967">
        <v>20</v>
      </c>
      <c r="L967">
        <f t="shared" si="72"/>
        <v>5.509743410156919E-3</v>
      </c>
      <c r="N967">
        <v>20</v>
      </c>
      <c r="O967">
        <f t="shared" si="73"/>
        <v>6.67837604452749E-3</v>
      </c>
      <c r="Q967">
        <f t="shared" si="74"/>
        <v>0.99554355914799764</v>
      </c>
      <c r="R967">
        <f t="shared" si="75"/>
        <v>9.0515235957879803E-3</v>
      </c>
      <c r="S967">
        <f t="shared" si="76"/>
        <v>9.0111860162628479E-3</v>
      </c>
    </row>
    <row r="968" spans="11:19" x14ac:dyDescent="0.2">
      <c r="K968">
        <v>22</v>
      </c>
      <c r="L968">
        <f t="shared" si="72"/>
        <v>3.6408279224942903E-3</v>
      </c>
      <c r="N968">
        <v>22</v>
      </c>
      <c r="O968">
        <f t="shared" si="73"/>
        <v>4.500987450260255E-3</v>
      </c>
      <c r="Q968">
        <f t="shared" si="74"/>
        <v>0.99799208468566514</v>
      </c>
      <c r="R968">
        <f t="shared" si="75"/>
        <v>5.872721135222303E-3</v>
      </c>
      <c r="S968">
        <f t="shared" si="76"/>
        <v>5.8609292085180717E-3</v>
      </c>
    </row>
    <row r="969" spans="11:19" x14ac:dyDescent="0.2">
      <c r="K969">
        <v>24</v>
      </c>
      <c r="L969">
        <f t="shared" si="72"/>
        <v>2.3127709601808814E-3</v>
      </c>
      <c r="N969">
        <v>24</v>
      </c>
      <c r="O969">
        <f t="shared" si="73"/>
        <v>2.9161403874307305E-3</v>
      </c>
      <c r="Q969">
        <f t="shared" si="74"/>
        <v>0.99915079007206353</v>
      </c>
      <c r="R969">
        <f t="shared" si="75"/>
        <v>3.6633335385063415E-3</v>
      </c>
      <c r="S969">
        <f t="shared" si="76"/>
        <v>3.6602225992960992E-3</v>
      </c>
    </row>
    <row r="970" spans="11:19" x14ac:dyDescent="0.2">
      <c r="K970">
        <v>26</v>
      </c>
      <c r="L970">
        <f t="shared" si="72"/>
        <v>1.4123059576993966E-3</v>
      </c>
      <c r="N970">
        <v>26</v>
      </c>
      <c r="O970">
        <f t="shared" si="73"/>
        <v>1.8162379531689009E-3</v>
      </c>
      <c r="Q970">
        <f t="shared" si="74"/>
        <v>0.99966305976151493</v>
      </c>
      <c r="R970">
        <f t="shared" si="75"/>
        <v>2.1970140489535606E-3</v>
      </c>
      <c r="S970">
        <f t="shared" si="76"/>
        <v>2.1962737865159512E-3</v>
      </c>
    </row>
    <row r="971" spans="11:19" x14ac:dyDescent="0.2">
      <c r="K971">
        <v>28</v>
      </c>
      <c r="L971">
        <f t="shared" si="72"/>
        <v>8.2906513120285157E-4</v>
      </c>
      <c r="N971">
        <v>28</v>
      </c>
      <c r="O971">
        <f t="shared" si="73"/>
        <v>1.0874286197852857E-3</v>
      </c>
      <c r="Q971">
        <f t="shared" si="74"/>
        <v>0.99987464269990101</v>
      </c>
      <c r="R971">
        <f t="shared" si="75"/>
        <v>1.266800959871639E-3</v>
      </c>
      <c r="S971">
        <f t="shared" si="76"/>
        <v>1.2666421571235467E-3</v>
      </c>
    </row>
    <row r="972" spans="11:19" x14ac:dyDescent="0.2">
      <c r="K972">
        <v>30</v>
      </c>
      <c r="L972">
        <f t="shared" si="72"/>
        <v>4.6785599851484978E-4</v>
      </c>
      <c r="N972">
        <v>30</v>
      </c>
      <c r="O972">
        <f t="shared" si="73"/>
        <v>6.2588200387580432E-4</v>
      </c>
      <c r="Q972">
        <f t="shared" si="74"/>
        <v>0.99995628552368743</v>
      </c>
      <c r="R972">
        <f t="shared" si="75"/>
        <v>7.0226818145791015E-4</v>
      </c>
      <c r="S972">
        <f t="shared" si="76"/>
        <v>7.0223748217212675E-4</v>
      </c>
    </row>
    <row r="973" spans="11:19" x14ac:dyDescent="0.2">
      <c r="K973">
        <v>32</v>
      </c>
      <c r="L973">
        <f t="shared" si="72"/>
        <v>2.538045756446172E-4</v>
      </c>
      <c r="N973">
        <v>32</v>
      </c>
      <c r="O973">
        <f t="shared" si="73"/>
        <v>3.4629630933676324E-4</v>
      </c>
      <c r="Q973">
        <f t="shared" si="74"/>
        <v>0.99998571684456472</v>
      </c>
      <c r="R973">
        <f t="shared" si="75"/>
        <v>3.7429715875181291E-4</v>
      </c>
      <c r="S973">
        <f t="shared" si="76"/>
        <v>3.7429181260731549E-4</v>
      </c>
    </row>
    <row r="974" spans="11:19" x14ac:dyDescent="0.2">
      <c r="K974">
        <v>34</v>
      </c>
      <c r="L974">
        <f t="shared" si="72"/>
        <v>1.3235805785674E-4</v>
      </c>
      <c r="N974">
        <v>34</v>
      </c>
      <c r="O974">
        <f t="shared" si="73"/>
        <v>1.8419038472516008E-4</v>
      </c>
      <c r="Q974">
        <f t="shared" si="74"/>
        <v>0.99999562869559022</v>
      </c>
      <c r="R974">
        <f t="shared" si="75"/>
        <v>1.9180011551167553E-4</v>
      </c>
      <c r="S974">
        <f t="shared" si="76"/>
        <v>1.917992770949848E-4</v>
      </c>
    </row>
    <row r="975" spans="11:19" x14ac:dyDescent="0.2">
      <c r="K975">
        <v>36</v>
      </c>
      <c r="L975">
        <f t="shared" si="72"/>
        <v>6.6353680576017302E-5</v>
      </c>
      <c r="N975">
        <v>36</v>
      </c>
      <c r="O975">
        <f t="shared" si="73"/>
        <v>9.4178060035289232E-5</v>
      </c>
      <c r="Q975">
        <f t="shared" si="74"/>
        <v>0.99999874723981541</v>
      </c>
      <c r="R975">
        <f t="shared" si="75"/>
        <v>9.4493046304933159E-5</v>
      </c>
      <c r="S975">
        <f t="shared" si="76"/>
        <v>9.4492927927807024E-5</v>
      </c>
    </row>
    <row r="976" spans="11:19" x14ac:dyDescent="0.2">
      <c r="K976">
        <v>38</v>
      </c>
      <c r="L976">
        <f t="shared" si="72"/>
        <v>3.1977414237023347E-5</v>
      </c>
      <c r="N976">
        <v>38</v>
      </c>
      <c r="O976">
        <f t="shared" si="73"/>
        <v>4.629096332610202E-5</v>
      </c>
      <c r="Q976">
        <f t="shared" si="74"/>
        <v>0.99999966388228145</v>
      </c>
      <c r="R976">
        <f t="shared" si="75"/>
        <v>4.4757862382893698E-5</v>
      </c>
      <c r="S976">
        <f t="shared" si="76"/>
        <v>4.475784733898311E-5</v>
      </c>
    </row>
    <row r="977" spans="11:19" x14ac:dyDescent="0.2">
      <c r="K977">
        <v>40</v>
      </c>
      <c r="L977">
        <f t="shared" ref="L977:L1040" si="77">(1/($L$654*SQRT(2*3.14159))*EXP((-(($K977-$L$653)^2))/(2*$L$654^2)))</f>
        <v>1.4814444153714122E-5</v>
      </c>
      <c r="N977">
        <v>40</v>
      </c>
      <c r="O977">
        <f t="shared" ref="O977:O1040" si="78">(1/($L$654*SQRT(2*3.14159))*EXP((-(($N977-$O$653)^2))/(2*$L$654^2)))</f>
        <v>2.1872901154062359E-5</v>
      </c>
      <c r="Q977">
        <f t="shared" ref="Q977:Q1040" si="79">NORMDIST((N977+N978)/2,$O$653,$O$654,TRUE)</f>
        <v>0.99999991559067891</v>
      </c>
      <c r="R977">
        <f t="shared" ref="R977:R1040" si="80">(NORMDIST(K978,$L$653,$L$654,TRUE))-(NORMDIST(K977,$L$653,$L$654,TRUE))</f>
        <v>2.038248657165731E-5</v>
      </c>
      <c r="S977">
        <f t="shared" ref="S977:S1040" si="81">Q977*R977</f>
        <v>2.0382484851185455E-5</v>
      </c>
    </row>
    <row r="978" spans="11:19" x14ac:dyDescent="0.2">
      <c r="K978">
        <v>42</v>
      </c>
      <c r="L978">
        <f t="shared" si="77"/>
        <v>6.5976773428485743E-6</v>
      </c>
      <c r="N978">
        <v>42</v>
      </c>
      <c r="O978">
        <f t="shared" si="78"/>
        <v>9.935283298692118E-6</v>
      </c>
      <c r="Q978">
        <f t="shared" si="79"/>
        <v>0.99999998016261216</v>
      </c>
      <c r="R978">
        <f t="shared" si="80"/>
        <v>8.9240741153462366E-6</v>
      </c>
      <c r="S978">
        <f t="shared" si="81"/>
        <v>8.924073938315917E-6</v>
      </c>
    </row>
    <row r="979" spans="11:19" x14ac:dyDescent="0.2">
      <c r="K979">
        <v>44</v>
      </c>
      <c r="L979">
        <f t="shared" si="77"/>
        <v>2.8246229115275556E-6</v>
      </c>
      <c r="N979">
        <v>44</v>
      </c>
      <c r="O979">
        <f t="shared" si="78"/>
        <v>4.3382823450954693E-6</v>
      </c>
      <c r="Q979">
        <f t="shared" si="79"/>
        <v>0.99999999563783337</v>
      </c>
      <c r="R979">
        <f t="shared" si="80"/>
        <v>3.7565326992394787E-6</v>
      </c>
      <c r="S979">
        <f t="shared" si="81"/>
        <v>3.7565326828528573E-6</v>
      </c>
    </row>
    <row r="980" spans="11:19" x14ac:dyDescent="0.2">
      <c r="K980">
        <v>46</v>
      </c>
      <c r="L980">
        <f t="shared" si="77"/>
        <v>1.1625016435254264E-6</v>
      </c>
      <c r="N980">
        <v>46</v>
      </c>
      <c r="O980">
        <f t="shared" si="78"/>
        <v>1.8210382367908582E-6</v>
      </c>
      <c r="Q980">
        <f t="shared" si="79"/>
        <v>0.99999999910261228</v>
      </c>
      <c r="R980">
        <f t="shared" si="80"/>
        <v>1.520298961832367E-6</v>
      </c>
      <c r="S980">
        <f t="shared" si="81"/>
        <v>1.5202989604680695E-6</v>
      </c>
    </row>
    <row r="981" spans="11:19" x14ac:dyDescent="0.2">
      <c r="K981">
        <v>48</v>
      </c>
      <c r="L981">
        <f t="shared" si="77"/>
        <v>4.5992854754162361E-7</v>
      </c>
      <c r="N981">
        <v>48</v>
      </c>
      <c r="O981">
        <f t="shared" si="78"/>
        <v>7.3482514589994962E-7</v>
      </c>
      <c r="Q981">
        <f t="shared" si="79"/>
        <v>0.99999999982731236</v>
      </c>
      <c r="R981">
        <f t="shared" si="80"/>
        <v>5.9154591014465296E-7</v>
      </c>
      <c r="S981">
        <f t="shared" si="81"/>
        <v>5.9154591004250026E-7</v>
      </c>
    </row>
    <row r="982" spans="11:19" x14ac:dyDescent="0.2">
      <c r="K982">
        <v>50</v>
      </c>
      <c r="L982">
        <f t="shared" si="77"/>
        <v>1.7492458466146424E-7</v>
      </c>
      <c r="N982">
        <v>50</v>
      </c>
      <c r="O982">
        <f t="shared" si="78"/>
        <v>2.8504448809842241E-7</v>
      </c>
      <c r="Q982">
        <f t="shared" si="79"/>
        <v>0.99999999996891897</v>
      </c>
      <c r="R982">
        <f t="shared" si="80"/>
        <v>2.2129181431740363E-7</v>
      </c>
      <c r="S982">
        <f t="shared" si="81"/>
        <v>2.2129181431052565E-7</v>
      </c>
    </row>
    <row r="983" spans="11:19" x14ac:dyDescent="0.2">
      <c r="K983">
        <v>52</v>
      </c>
      <c r="L983">
        <f t="shared" si="77"/>
        <v>6.3955077448259716E-8</v>
      </c>
      <c r="N983">
        <v>52</v>
      </c>
      <c r="O983">
        <f t="shared" si="78"/>
        <v>1.0629307683755458E-7</v>
      </c>
      <c r="Q983">
        <f t="shared" si="79"/>
        <v>0.99999999999476841</v>
      </c>
      <c r="R983">
        <f t="shared" si="80"/>
        <v>7.9590178114763432E-8</v>
      </c>
      <c r="S983">
        <f t="shared" si="81"/>
        <v>7.959017811434705E-8</v>
      </c>
    </row>
    <row r="984" spans="11:19" x14ac:dyDescent="0.2">
      <c r="K984">
        <v>54</v>
      </c>
      <c r="L984">
        <f t="shared" si="77"/>
        <v>2.2478270866895944E-8</v>
      </c>
      <c r="N984">
        <v>54</v>
      </c>
      <c r="O984">
        <f t="shared" si="78"/>
        <v>3.8103160758897526E-8</v>
      </c>
      <c r="Q984">
        <f t="shared" si="79"/>
        <v>0.99999999999917655</v>
      </c>
      <c r="R984">
        <f t="shared" si="80"/>
        <v>2.7521406709141161E-8</v>
      </c>
      <c r="S984">
        <f t="shared" si="81"/>
        <v>2.7521406709118499E-8</v>
      </c>
    </row>
    <row r="985" spans="11:19" x14ac:dyDescent="0.2">
      <c r="K985">
        <v>56</v>
      </c>
      <c r="L985">
        <f t="shared" si="77"/>
        <v>7.5947671720949708E-9</v>
      </c>
      <c r="N985">
        <v>56</v>
      </c>
      <c r="O985">
        <f t="shared" si="78"/>
        <v>1.3130483573571126E-8</v>
      </c>
      <c r="Q985">
        <f t="shared" si="79"/>
        <v>0.99999999999987876</v>
      </c>
      <c r="R985">
        <f t="shared" si="80"/>
        <v>9.1495259146867625E-9</v>
      </c>
      <c r="S985">
        <f t="shared" si="81"/>
        <v>9.1495259146856524E-9</v>
      </c>
    </row>
    <row r="986" spans="11:19" x14ac:dyDescent="0.2">
      <c r="K986">
        <v>58</v>
      </c>
      <c r="L986">
        <f t="shared" si="77"/>
        <v>2.4667760434656624E-9</v>
      </c>
      <c r="N986">
        <v>58</v>
      </c>
      <c r="O986">
        <f t="shared" si="78"/>
        <v>4.3497483458209033E-9</v>
      </c>
      <c r="Q986">
        <f t="shared" si="79"/>
        <v>0.99999999999998335</v>
      </c>
      <c r="R986">
        <f t="shared" si="80"/>
        <v>2.9244427990349209E-9</v>
      </c>
      <c r="S986">
        <f t="shared" si="81"/>
        <v>2.9244427990348721E-9</v>
      </c>
    </row>
    <row r="987" spans="11:19" x14ac:dyDescent="0.2">
      <c r="K987">
        <v>60</v>
      </c>
      <c r="L987">
        <f t="shared" si="77"/>
        <v>7.7020914846838877E-10</v>
      </c>
      <c r="N987">
        <v>60</v>
      </c>
      <c r="O987">
        <f t="shared" si="78"/>
        <v>1.3851960223365187E-9</v>
      </c>
      <c r="Q987">
        <f t="shared" si="79"/>
        <v>0.99999999999999789</v>
      </c>
      <c r="R987">
        <f t="shared" si="80"/>
        <v>8.986779098663078E-10</v>
      </c>
      <c r="S987">
        <f t="shared" si="81"/>
        <v>8.9867790986630594E-10</v>
      </c>
    </row>
    <row r="988" spans="11:19" x14ac:dyDescent="0.2">
      <c r="K988">
        <v>62</v>
      </c>
      <c r="L988">
        <f t="shared" si="77"/>
        <v>2.3118056289481596E-10</v>
      </c>
      <c r="N988">
        <v>62</v>
      </c>
      <c r="O988">
        <f t="shared" si="78"/>
        <v>4.2405484853000264E-10</v>
      </c>
      <c r="Q988">
        <f t="shared" si="79"/>
        <v>0.99999999999999978</v>
      </c>
      <c r="R988">
        <f t="shared" si="80"/>
        <v>2.6551005838371111E-10</v>
      </c>
      <c r="S988">
        <f t="shared" si="81"/>
        <v>2.6551005838371106E-10</v>
      </c>
    </row>
    <row r="989" spans="11:19" x14ac:dyDescent="0.2">
      <c r="K989">
        <v>64</v>
      </c>
      <c r="L989">
        <f t="shared" si="77"/>
        <v>6.6704887203086007E-11</v>
      </c>
      <c r="N989">
        <v>64</v>
      </c>
      <c r="O989">
        <f t="shared" si="78"/>
        <v>1.247948099028735E-10</v>
      </c>
      <c r="Q989">
        <f t="shared" si="79"/>
        <v>1</v>
      </c>
      <c r="R989">
        <f t="shared" si="80"/>
        <v>7.5417783129694271E-11</v>
      </c>
      <c r="S989">
        <f t="shared" si="81"/>
        <v>7.5417783129694271E-11</v>
      </c>
    </row>
    <row r="990" spans="11:19" x14ac:dyDescent="0.2">
      <c r="K990">
        <v>66</v>
      </c>
      <c r="L990">
        <f t="shared" si="77"/>
        <v>1.8502383767425944E-11</v>
      </c>
      <c r="N990">
        <v>66</v>
      </c>
      <c r="O990">
        <f t="shared" si="78"/>
        <v>3.530487740197507E-11</v>
      </c>
      <c r="Q990">
        <f t="shared" si="79"/>
        <v>1</v>
      </c>
      <c r="R990">
        <f t="shared" si="80"/>
        <v>2.0596080396728667E-11</v>
      </c>
      <c r="S990">
        <f t="shared" si="81"/>
        <v>2.0596080396728667E-11</v>
      </c>
    </row>
    <row r="991" spans="11:19" x14ac:dyDescent="0.2">
      <c r="K991">
        <v>68</v>
      </c>
      <c r="L991">
        <f t="shared" si="77"/>
        <v>4.9335712931004085E-12</v>
      </c>
      <c r="N991">
        <v>68</v>
      </c>
      <c r="O991">
        <f t="shared" si="78"/>
        <v>9.6014446988181057E-12</v>
      </c>
      <c r="Q991">
        <f t="shared" si="79"/>
        <v>1</v>
      </c>
      <c r="R991">
        <f t="shared" si="80"/>
        <v>5.40756328604175E-12</v>
      </c>
      <c r="S991">
        <f t="shared" si="81"/>
        <v>5.40756328604175E-12</v>
      </c>
    </row>
    <row r="992" spans="11:19" x14ac:dyDescent="0.2">
      <c r="K992">
        <v>70</v>
      </c>
      <c r="L992">
        <f t="shared" si="77"/>
        <v>1.2646164460464364E-12</v>
      </c>
      <c r="N992">
        <v>70</v>
      </c>
      <c r="O992">
        <f t="shared" si="78"/>
        <v>2.5101643380367598E-12</v>
      </c>
      <c r="Q992">
        <f t="shared" si="79"/>
        <v>1</v>
      </c>
      <c r="R992">
        <f t="shared" si="80"/>
        <v>1.36501920877663E-12</v>
      </c>
      <c r="S992">
        <f t="shared" si="81"/>
        <v>1.36501920877663E-12</v>
      </c>
    </row>
    <row r="993" spans="11:19" x14ac:dyDescent="0.2">
      <c r="K993">
        <v>72</v>
      </c>
      <c r="L993">
        <f t="shared" si="77"/>
        <v>3.1161613427870483E-13</v>
      </c>
      <c r="N993">
        <v>72</v>
      </c>
      <c r="O993">
        <f t="shared" si="78"/>
        <v>6.3085771544444884E-13</v>
      </c>
      <c r="Q993">
        <f t="shared" si="79"/>
        <v>1</v>
      </c>
      <c r="R993">
        <f t="shared" si="80"/>
        <v>3.3129055054814671E-13</v>
      </c>
      <c r="S993">
        <f t="shared" si="81"/>
        <v>3.3129055054814671E-13</v>
      </c>
    </row>
    <row r="994" spans="11:19" x14ac:dyDescent="0.2">
      <c r="K994">
        <v>74</v>
      </c>
      <c r="L994">
        <f t="shared" si="77"/>
        <v>7.3815019560781807E-14</v>
      </c>
      <c r="N994">
        <v>74</v>
      </c>
      <c r="O994">
        <f t="shared" si="78"/>
        <v>1.5241382971351958E-13</v>
      </c>
      <c r="Q994">
        <f t="shared" si="79"/>
        <v>1</v>
      </c>
      <c r="R994">
        <f t="shared" si="80"/>
        <v>7.7271522513910895E-14</v>
      </c>
      <c r="S994">
        <f t="shared" si="81"/>
        <v>7.7271522513910895E-14</v>
      </c>
    </row>
    <row r="995" spans="11:19" x14ac:dyDescent="0.2">
      <c r="K995">
        <v>76</v>
      </c>
      <c r="L995">
        <f t="shared" si="77"/>
        <v>1.6808665550712138E-14</v>
      </c>
      <c r="N995">
        <v>76</v>
      </c>
      <c r="O995">
        <f t="shared" si="78"/>
        <v>3.5398187545875695E-14</v>
      </c>
      <c r="Q995">
        <f t="shared" si="79"/>
        <v>1</v>
      </c>
      <c r="R995">
        <f t="shared" si="80"/>
        <v>1.7430501486614958E-14</v>
      </c>
      <c r="S995">
        <f t="shared" si="81"/>
        <v>1.7430501486614958E-14</v>
      </c>
    </row>
    <row r="996" spans="11:19" x14ac:dyDescent="0.2">
      <c r="K996">
        <v>78</v>
      </c>
      <c r="L996">
        <f t="shared" si="77"/>
        <v>3.6794713522105054E-15</v>
      </c>
      <c r="N996">
        <v>78</v>
      </c>
      <c r="O996">
        <f t="shared" si="78"/>
        <v>7.9031708262256225E-15</v>
      </c>
      <c r="Q996">
        <f t="shared" si="79"/>
        <v>1</v>
      </c>
      <c r="R996">
        <f t="shared" si="80"/>
        <v>3.6637359812630166E-15</v>
      </c>
      <c r="S996">
        <f t="shared" si="81"/>
        <v>3.6637359812630166E-15</v>
      </c>
    </row>
    <row r="997" spans="11:19" x14ac:dyDescent="0.2">
      <c r="K997">
        <v>80</v>
      </c>
      <c r="L997">
        <f t="shared" si="77"/>
        <v>7.7428582597629422E-16</v>
      </c>
      <c r="N997">
        <v>80</v>
      </c>
      <c r="O997">
        <f t="shared" si="78"/>
        <v>1.6962326008073197E-15</v>
      </c>
      <c r="Q997">
        <f t="shared" si="79"/>
        <v>1</v>
      </c>
      <c r="R997">
        <f t="shared" si="80"/>
        <v>0</v>
      </c>
      <c r="S997">
        <f t="shared" si="81"/>
        <v>0</v>
      </c>
    </row>
    <row r="998" spans="11:19" x14ac:dyDescent="0.2">
      <c r="K998">
        <v>82</v>
      </c>
      <c r="L998">
        <f t="shared" si="77"/>
        <v>1.5663214148092794E-16</v>
      </c>
      <c r="N998">
        <v>82</v>
      </c>
      <c r="O998">
        <f t="shared" si="78"/>
        <v>3.4997186813155317E-16</v>
      </c>
      <c r="Q998">
        <f t="shared" si="79"/>
        <v>1</v>
      </c>
      <c r="R998">
        <f t="shared" si="80"/>
        <v>0</v>
      </c>
      <c r="S998">
        <f t="shared" si="81"/>
        <v>0</v>
      </c>
    </row>
    <row r="999" spans="11:19" x14ac:dyDescent="0.2">
      <c r="K999">
        <v>84</v>
      </c>
      <c r="L999">
        <f t="shared" si="77"/>
        <v>3.0459597165327694E-17</v>
      </c>
      <c r="N999">
        <v>84</v>
      </c>
      <c r="O999">
        <f t="shared" si="78"/>
        <v>6.9413598411164972E-17</v>
      </c>
      <c r="Q999">
        <f t="shared" si="79"/>
        <v>1</v>
      </c>
      <c r="R999">
        <f t="shared" si="80"/>
        <v>0</v>
      </c>
      <c r="S999">
        <f t="shared" si="81"/>
        <v>0</v>
      </c>
    </row>
    <row r="1000" spans="11:19" x14ac:dyDescent="0.2">
      <c r="K1000">
        <v>86</v>
      </c>
      <c r="L1000">
        <f t="shared" si="77"/>
        <v>5.6941790399571734E-18</v>
      </c>
      <c r="N1000">
        <v>86</v>
      </c>
      <c r="O1000">
        <f t="shared" si="78"/>
        <v>1.3234869861424652E-17</v>
      </c>
      <c r="Q1000">
        <f t="shared" si="79"/>
        <v>1</v>
      </c>
      <c r="R1000">
        <f t="shared" si="80"/>
        <v>0</v>
      </c>
      <c r="S1000">
        <f t="shared" si="81"/>
        <v>0</v>
      </c>
    </row>
    <row r="1001" spans="11:19" x14ac:dyDescent="0.2">
      <c r="K1001">
        <v>88</v>
      </c>
      <c r="L1001">
        <f t="shared" si="77"/>
        <v>1.0232971736768729E-18</v>
      </c>
      <c r="N1001">
        <v>88</v>
      </c>
      <c r="O1001">
        <f t="shared" si="78"/>
        <v>2.4258195113347097E-18</v>
      </c>
      <c r="Q1001">
        <f t="shared" si="79"/>
        <v>1</v>
      </c>
      <c r="R1001">
        <f t="shared" si="80"/>
        <v>0</v>
      </c>
      <c r="S1001">
        <f t="shared" si="81"/>
        <v>0</v>
      </c>
    </row>
    <row r="1002" spans="11:19" x14ac:dyDescent="0.2">
      <c r="K1002">
        <v>90</v>
      </c>
      <c r="L1002">
        <f t="shared" si="77"/>
        <v>1.7678121893171832E-19</v>
      </c>
      <c r="N1002">
        <v>90</v>
      </c>
      <c r="O1002">
        <f t="shared" si="78"/>
        <v>4.2742605045385359E-19</v>
      </c>
      <c r="Q1002">
        <f t="shared" si="79"/>
        <v>1</v>
      </c>
      <c r="R1002">
        <f t="shared" si="80"/>
        <v>0</v>
      </c>
      <c r="S1002">
        <f t="shared" si="81"/>
        <v>0</v>
      </c>
    </row>
    <row r="1003" spans="11:19" x14ac:dyDescent="0.2">
      <c r="K1003">
        <v>92</v>
      </c>
      <c r="L1003">
        <f t="shared" si="77"/>
        <v>2.9358520564952958E-20</v>
      </c>
      <c r="N1003">
        <v>92</v>
      </c>
      <c r="O1003">
        <f t="shared" si="78"/>
        <v>7.2398102498163154E-20</v>
      </c>
      <c r="Q1003">
        <f t="shared" si="79"/>
        <v>1</v>
      </c>
      <c r="R1003">
        <f t="shared" si="80"/>
        <v>0</v>
      </c>
      <c r="S1003">
        <f t="shared" si="81"/>
        <v>0</v>
      </c>
    </row>
    <row r="1004" spans="11:19" x14ac:dyDescent="0.2">
      <c r="K1004">
        <v>94</v>
      </c>
      <c r="L1004">
        <f t="shared" si="77"/>
        <v>4.6870102447639483E-21</v>
      </c>
      <c r="N1004">
        <v>94</v>
      </c>
      <c r="O1004">
        <f t="shared" si="78"/>
        <v>1.1788459971367399E-20</v>
      </c>
      <c r="Q1004">
        <f t="shared" si="79"/>
        <v>1</v>
      </c>
      <c r="R1004">
        <f t="shared" si="80"/>
        <v>0</v>
      </c>
      <c r="S1004">
        <f t="shared" si="81"/>
        <v>0</v>
      </c>
    </row>
    <row r="1005" spans="11:19" x14ac:dyDescent="0.2">
      <c r="K1005">
        <v>96</v>
      </c>
      <c r="L1005">
        <f t="shared" si="77"/>
        <v>7.1931866900626817E-22</v>
      </c>
      <c r="N1005">
        <v>96</v>
      </c>
      <c r="O1005">
        <f t="shared" si="78"/>
        <v>1.8452306327893284E-21</v>
      </c>
      <c r="Q1005">
        <f t="shared" si="79"/>
        <v>1</v>
      </c>
      <c r="R1005">
        <f t="shared" si="80"/>
        <v>0</v>
      </c>
      <c r="S1005">
        <f t="shared" si="81"/>
        <v>0</v>
      </c>
    </row>
    <row r="1006" spans="11:19" x14ac:dyDescent="0.2">
      <c r="K1006">
        <v>98</v>
      </c>
      <c r="L1006">
        <f t="shared" si="77"/>
        <v>1.0612322869057111E-22</v>
      </c>
      <c r="N1006">
        <v>98</v>
      </c>
      <c r="O1006">
        <f t="shared" si="78"/>
        <v>2.7765655544918215E-22</v>
      </c>
      <c r="Q1006">
        <f t="shared" si="79"/>
        <v>1</v>
      </c>
      <c r="R1006">
        <f t="shared" si="80"/>
        <v>0</v>
      </c>
      <c r="S1006">
        <f t="shared" si="81"/>
        <v>0</v>
      </c>
    </row>
    <row r="1007" spans="11:19" x14ac:dyDescent="0.2">
      <c r="K1007">
        <v>100</v>
      </c>
      <c r="L1007">
        <f t="shared" si="77"/>
        <v>1.5050927722595598E-23</v>
      </c>
      <c r="N1007">
        <v>100</v>
      </c>
      <c r="O1007">
        <f t="shared" si="78"/>
        <v>4.0163254819846685E-23</v>
      </c>
      <c r="Q1007">
        <f t="shared" si="79"/>
        <v>1</v>
      </c>
      <c r="R1007">
        <f t="shared" si="80"/>
        <v>0</v>
      </c>
      <c r="S1007">
        <f t="shared" si="81"/>
        <v>0</v>
      </c>
    </row>
    <row r="1008" spans="11:19" x14ac:dyDescent="0.2">
      <c r="K1008">
        <v>102</v>
      </c>
      <c r="L1008">
        <f t="shared" si="77"/>
        <v>2.0520114470909352E-24</v>
      </c>
      <c r="N1008">
        <v>102</v>
      </c>
      <c r="O1008">
        <f t="shared" si="78"/>
        <v>5.5848763602677278E-24</v>
      </c>
      <c r="Q1008">
        <f t="shared" si="79"/>
        <v>1</v>
      </c>
      <c r="R1008">
        <f t="shared" si="80"/>
        <v>0</v>
      </c>
      <c r="S1008">
        <f t="shared" si="81"/>
        <v>0</v>
      </c>
    </row>
    <row r="1009" spans="11:19" x14ac:dyDescent="0.2">
      <c r="K1009">
        <v>104</v>
      </c>
      <c r="L1009">
        <f t="shared" si="77"/>
        <v>2.6894283671595376E-25</v>
      </c>
      <c r="N1009">
        <v>104</v>
      </c>
      <c r="O1009">
        <f t="shared" si="78"/>
        <v>7.465551893091495E-25</v>
      </c>
      <c r="Q1009">
        <f t="shared" si="79"/>
        <v>1</v>
      </c>
      <c r="R1009">
        <f t="shared" si="80"/>
        <v>0</v>
      </c>
      <c r="S1009">
        <f t="shared" si="81"/>
        <v>0</v>
      </c>
    </row>
    <row r="1010" spans="11:19" x14ac:dyDescent="0.2">
      <c r="K1010">
        <v>106</v>
      </c>
      <c r="L1010">
        <f t="shared" si="77"/>
        <v>3.3884718090300527E-26</v>
      </c>
      <c r="N1010">
        <v>106</v>
      </c>
      <c r="O1010">
        <f t="shared" si="78"/>
        <v>9.5934312463025696E-26</v>
      </c>
      <c r="Q1010">
        <f t="shared" si="79"/>
        <v>1</v>
      </c>
      <c r="R1010">
        <f t="shared" si="80"/>
        <v>0</v>
      </c>
      <c r="S1010">
        <f t="shared" si="81"/>
        <v>0</v>
      </c>
    </row>
    <row r="1011" spans="11:19" x14ac:dyDescent="0.2">
      <c r="K1011">
        <v>108</v>
      </c>
      <c r="L1011">
        <f t="shared" si="77"/>
        <v>4.1040388710188757E-27</v>
      </c>
      <c r="N1011">
        <v>108</v>
      </c>
      <c r="O1011">
        <f t="shared" si="78"/>
        <v>1.1850855685198744E-26</v>
      </c>
      <c r="Q1011">
        <f t="shared" si="79"/>
        <v>1</v>
      </c>
      <c r="R1011">
        <f t="shared" si="80"/>
        <v>0</v>
      </c>
      <c r="S1011">
        <f t="shared" si="81"/>
        <v>0</v>
      </c>
    </row>
    <row r="1012" spans="11:19" x14ac:dyDescent="0.2">
      <c r="K1012">
        <v>110</v>
      </c>
      <c r="L1012">
        <f t="shared" si="77"/>
        <v>4.7784027034568591E-28</v>
      </c>
      <c r="N1012">
        <v>110</v>
      </c>
      <c r="O1012">
        <f t="shared" si="78"/>
        <v>1.4073079622489212E-27</v>
      </c>
      <c r="Q1012">
        <f t="shared" si="79"/>
        <v>1</v>
      </c>
      <c r="R1012">
        <f t="shared" si="80"/>
        <v>0</v>
      </c>
      <c r="S1012">
        <f t="shared" si="81"/>
        <v>0</v>
      </c>
    </row>
    <row r="1013" spans="11:19" x14ac:dyDescent="0.2">
      <c r="K1013">
        <v>112</v>
      </c>
      <c r="L1013">
        <f t="shared" si="77"/>
        <v>5.3483241701036869E-29</v>
      </c>
      <c r="N1013">
        <v>112</v>
      </c>
      <c r="O1013">
        <f t="shared" si="78"/>
        <v>1.6065427011651212E-28</v>
      </c>
      <c r="Q1013">
        <f t="shared" si="79"/>
        <v>1</v>
      </c>
      <c r="R1013">
        <f t="shared" si="80"/>
        <v>0</v>
      </c>
      <c r="S1013">
        <f t="shared" si="81"/>
        <v>0</v>
      </c>
    </row>
    <row r="1014" spans="11:19" x14ac:dyDescent="0.2">
      <c r="K1014">
        <v>114</v>
      </c>
      <c r="L1014">
        <f t="shared" si="77"/>
        <v>5.7546165591715881E-30</v>
      </c>
      <c r="N1014">
        <v>114</v>
      </c>
      <c r="O1014">
        <f t="shared" si="78"/>
        <v>1.7630275351273066E-29</v>
      </c>
      <c r="Q1014">
        <f t="shared" si="79"/>
        <v>1</v>
      </c>
      <c r="R1014">
        <f t="shared" si="80"/>
        <v>0</v>
      </c>
      <c r="S1014">
        <f t="shared" si="81"/>
        <v>0</v>
      </c>
    </row>
    <row r="1015" spans="11:19" x14ac:dyDescent="0.2">
      <c r="K1015">
        <v>116</v>
      </c>
      <c r="L1015">
        <f t="shared" si="77"/>
        <v>5.9522169569962903E-31</v>
      </c>
      <c r="N1015">
        <v>116</v>
      </c>
      <c r="O1015">
        <f t="shared" si="78"/>
        <v>1.8599000678418338E-30</v>
      </c>
      <c r="Q1015">
        <f t="shared" si="79"/>
        <v>1</v>
      </c>
      <c r="R1015">
        <f t="shared" si="80"/>
        <v>0</v>
      </c>
      <c r="S1015">
        <f t="shared" si="81"/>
        <v>0</v>
      </c>
    </row>
    <row r="1016" spans="11:19" x14ac:dyDescent="0.2">
      <c r="K1016">
        <v>118</v>
      </c>
      <c r="L1016">
        <f t="shared" si="77"/>
        <v>5.9184067283055314E-32</v>
      </c>
      <c r="N1016">
        <v>118</v>
      </c>
      <c r="O1016">
        <f t="shared" si="78"/>
        <v>1.8861829665459054E-31</v>
      </c>
      <c r="Q1016">
        <f t="shared" si="79"/>
        <v>1</v>
      </c>
      <c r="R1016">
        <f t="shared" si="80"/>
        <v>0</v>
      </c>
      <c r="S1016">
        <f t="shared" si="81"/>
        <v>0</v>
      </c>
    </row>
    <row r="1017" spans="11:19" x14ac:dyDescent="0.2">
      <c r="K1017">
        <v>120</v>
      </c>
      <c r="L1017">
        <f t="shared" si="77"/>
        <v>5.657109119302565E-33</v>
      </c>
      <c r="N1017">
        <v>120</v>
      </c>
      <c r="O1017">
        <f t="shared" si="78"/>
        <v>1.8388305910776591E-32</v>
      </c>
      <c r="Q1017">
        <f t="shared" si="79"/>
        <v>1</v>
      </c>
      <c r="R1017">
        <f t="shared" si="80"/>
        <v>0</v>
      </c>
      <c r="S1017">
        <f t="shared" si="81"/>
        <v>0</v>
      </c>
    </row>
    <row r="1018" spans="11:19" x14ac:dyDescent="0.2">
      <c r="K1018">
        <v>122</v>
      </c>
      <c r="L1018">
        <f t="shared" si="77"/>
        <v>5.1981403022353227E-34</v>
      </c>
      <c r="N1018">
        <v>122</v>
      </c>
      <c r="O1018">
        <f t="shared" si="78"/>
        <v>1.7233096301531387E-33</v>
      </c>
      <c r="Q1018">
        <f t="shared" si="79"/>
        <v>1</v>
      </c>
      <c r="R1018">
        <f t="shared" si="80"/>
        <v>0</v>
      </c>
      <c r="S1018">
        <f t="shared" si="81"/>
        <v>0</v>
      </c>
    </row>
    <row r="1019" spans="11:19" x14ac:dyDescent="0.2">
      <c r="K1019">
        <v>124</v>
      </c>
      <c r="L1019">
        <f t="shared" si="77"/>
        <v>4.5916114687062327E-35</v>
      </c>
      <c r="N1019">
        <v>124</v>
      </c>
      <c r="O1019">
        <f t="shared" si="78"/>
        <v>1.5525607511923976E-34</v>
      </c>
      <c r="Q1019">
        <f t="shared" si="79"/>
        <v>1</v>
      </c>
      <c r="R1019">
        <f t="shared" si="80"/>
        <v>0</v>
      </c>
      <c r="S1019">
        <f t="shared" si="81"/>
        <v>0</v>
      </c>
    </row>
    <row r="1020" spans="11:19" x14ac:dyDescent="0.2">
      <c r="K1020">
        <v>126</v>
      </c>
      <c r="L1020">
        <f t="shared" si="77"/>
        <v>3.8989346845511284E-36</v>
      </c>
      <c r="N1020">
        <v>126</v>
      </c>
      <c r="O1020">
        <f t="shared" si="78"/>
        <v>1.3446138622239206E-35</v>
      </c>
      <c r="Q1020">
        <f t="shared" si="79"/>
        <v>1</v>
      </c>
      <c r="R1020">
        <f t="shared" si="80"/>
        <v>0</v>
      </c>
      <c r="S1020">
        <f t="shared" si="81"/>
        <v>0</v>
      </c>
    </row>
    <row r="1021" spans="11:19" x14ac:dyDescent="0.2">
      <c r="K1021">
        <v>128</v>
      </c>
      <c r="L1021">
        <f t="shared" si="77"/>
        <v>3.1826617232757094E-37</v>
      </c>
      <c r="N1021">
        <v>128</v>
      </c>
      <c r="O1021">
        <f t="shared" si="78"/>
        <v>1.1194643269231054E-36</v>
      </c>
      <c r="Q1021">
        <f t="shared" si="79"/>
        <v>1</v>
      </c>
      <c r="R1021">
        <f t="shared" si="80"/>
        <v>0</v>
      </c>
      <c r="S1021">
        <f t="shared" si="81"/>
        <v>0</v>
      </c>
    </row>
    <row r="1022" spans="11:19" x14ac:dyDescent="0.2">
      <c r="K1022">
        <v>130</v>
      </c>
      <c r="L1022">
        <f t="shared" si="77"/>
        <v>2.497460887296176E-38</v>
      </c>
      <c r="N1022">
        <v>130</v>
      </c>
      <c r="O1022">
        <f t="shared" si="78"/>
        <v>8.9595588536128371E-38</v>
      </c>
      <c r="Q1022">
        <f t="shared" si="79"/>
        <v>1</v>
      </c>
      <c r="R1022">
        <f t="shared" si="80"/>
        <v>0</v>
      </c>
      <c r="S1022">
        <f t="shared" si="81"/>
        <v>0</v>
      </c>
    </row>
    <row r="1023" spans="11:19" x14ac:dyDescent="0.2">
      <c r="K1023">
        <v>132</v>
      </c>
      <c r="L1023">
        <f t="shared" si="77"/>
        <v>1.8839553386773831E-39</v>
      </c>
      <c r="N1023">
        <v>132</v>
      </c>
      <c r="O1023">
        <f t="shared" si="78"/>
        <v>6.8932921910551916E-39</v>
      </c>
      <c r="Q1023">
        <f t="shared" si="79"/>
        <v>1</v>
      </c>
      <c r="R1023">
        <f t="shared" si="80"/>
        <v>0</v>
      </c>
      <c r="S1023">
        <f t="shared" si="81"/>
        <v>0</v>
      </c>
    </row>
    <row r="1024" spans="11:19" x14ac:dyDescent="0.2">
      <c r="K1024">
        <v>134</v>
      </c>
      <c r="L1024">
        <f t="shared" si="77"/>
        <v>1.3661745917927755E-40</v>
      </c>
      <c r="N1024">
        <v>134</v>
      </c>
      <c r="O1024">
        <f t="shared" si="78"/>
        <v>5.0983593398790168E-40</v>
      </c>
      <c r="Q1024">
        <f t="shared" si="79"/>
        <v>1</v>
      </c>
      <c r="R1024">
        <f t="shared" si="80"/>
        <v>0</v>
      </c>
      <c r="S1024">
        <f t="shared" si="81"/>
        <v>0</v>
      </c>
    </row>
    <row r="1025" spans="11:19" x14ac:dyDescent="0.2">
      <c r="K1025">
        <v>136</v>
      </c>
      <c r="L1025">
        <f t="shared" si="77"/>
        <v>9.5236954315840073E-42</v>
      </c>
      <c r="N1025">
        <v>136</v>
      </c>
      <c r="O1025">
        <f t="shared" si="78"/>
        <v>3.6249155185410464E-41</v>
      </c>
      <c r="Q1025">
        <f t="shared" si="79"/>
        <v>1</v>
      </c>
      <c r="R1025">
        <f t="shared" si="80"/>
        <v>0</v>
      </c>
      <c r="S1025">
        <f t="shared" si="81"/>
        <v>0</v>
      </c>
    </row>
    <row r="1026" spans="11:19" x14ac:dyDescent="0.2">
      <c r="K1026">
        <v>138</v>
      </c>
      <c r="L1026">
        <f t="shared" si="77"/>
        <v>6.3821717252608878E-43</v>
      </c>
      <c r="N1026">
        <v>138</v>
      </c>
      <c r="O1026">
        <f t="shared" si="78"/>
        <v>2.4775876654047648E-42</v>
      </c>
      <c r="Q1026">
        <f t="shared" si="79"/>
        <v>1</v>
      </c>
      <c r="R1026">
        <f t="shared" si="80"/>
        <v>0</v>
      </c>
      <c r="S1026">
        <f t="shared" si="81"/>
        <v>0</v>
      </c>
    </row>
    <row r="1027" spans="11:19" x14ac:dyDescent="0.2">
      <c r="K1027">
        <v>140</v>
      </c>
      <c r="L1027">
        <f t="shared" si="77"/>
        <v>4.1114514496845702E-44</v>
      </c>
      <c r="N1027">
        <v>140</v>
      </c>
      <c r="O1027">
        <f t="shared" si="78"/>
        <v>1.6278855353955278E-43</v>
      </c>
      <c r="Q1027">
        <f t="shared" si="79"/>
        <v>1</v>
      </c>
      <c r="R1027">
        <f t="shared" si="80"/>
        <v>0</v>
      </c>
      <c r="S1027">
        <f t="shared" si="81"/>
        <v>0</v>
      </c>
    </row>
    <row r="1028" spans="11:19" x14ac:dyDescent="0.2">
      <c r="K1028">
        <v>142</v>
      </c>
      <c r="L1028">
        <f t="shared" si="77"/>
        <v>2.5461591147503112E-45</v>
      </c>
      <c r="N1028">
        <v>142</v>
      </c>
      <c r="O1028">
        <f t="shared" si="78"/>
        <v>1.0282113451924626E-44</v>
      </c>
      <c r="Q1028">
        <f t="shared" si="79"/>
        <v>1</v>
      </c>
      <c r="R1028">
        <f t="shared" si="80"/>
        <v>0</v>
      </c>
      <c r="S1028">
        <f t="shared" si="81"/>
        <v>0</v>
      </c>
    </row>
    <row r="1029" spans="11:19" x14ac:dyDescent="0.2">
      <c r="K1029">
        <v>144</v>
      </c>
      <c r="L1029">
        <f t="shared" si="77"/>
        <v>1.5157919882578975E-46</v>
      </c>
      <c r="N1029">
        <v>144</v>
      </c>
      <c r="O1029">
        <f t="shared" si="78"/>
        <v>6.2431621109812171E-46</v>
      </c>
      <c r="Q1029">
        <f t="shared" si="79"/>
        <v>1</v>
      </c>
      <c r="R1029">
        <f t="shared" si="80"/>
        <v>0</v>
      </c>
      <c r="S1029">
        <f t="shared" si="81"/>
        <v>0</v>
      </c>
    </row>
    <row r="1030" spans="11:19" x14ac:dyDescent="0.2">
      <c r="K1030">
        <v>146</v>
      </c>
      <c r="L1030">
        <f t="shared" si="77"/>
        <v>8.6747579909481717E-48</v>
      </c>
      <c r="N1030">
        <v>146</v>
      </c>
      <c r="O1030">
        <f t="shared" si="78"/>
        <v>3.6441020104074179E-47</v>
      </c>
      <c r="Q1030">
        <f t="shared" si="79"/>
        <v>1</v>
      </c>
      <c r="R1030">
        <f t="shared" si="80"/>
        <v>0</v>
      </c>
      <c r="S1030">
        <f t="shared" si="81"/>
        <v>0</v>
      </c>
    </row>
    <row r="1031" spans="11:19" x14ac:dyDescent="0.2">
      <c r="K1031">
        <v>148</v>
      </c>
      <c r="L1031">
        <f t="shared" si="77"/>
        <v>4.7724218046997335E-49</v>
      </c>
      <c r="N1031">
        <v>148</v>
      </c>
      <c r="O1031">
        <f t="shared" si="78"/>
        <v>2.0447496042721324E-48</v>
      </c>
      <c r="Q1031">
        <f t="shared" si="79"/>
        <v>1</v>
      </c>
      <c r="R1031">
        <f t="shared" si="80"/>
        <v>0</v>
      </c>
      <c r="S1031">
        <f t="shared" si="81"/>
        <v>0</v>
      </c>
    </row>
    <row r="1032" spans="11:19" x14ac:dyDescent="0.2">
      <c r="K1032">
        <v>150</v>
      </c>
      <c r="L1032">
        <f t="shared" si="77"/>
        <v>2.5239687191195226E-50</v>
      </c>
      <c r="N1032">
        <v>150</v>
      </c>
      <c r="O1032">
        <f t="shared" si="78"/>
        <v>1.102943925311055E-49</v>
      </c>
      <c r="Q1032">
        <f t="shared" si="79"/>
        <v>1</v>
      </c>
      <c r="R1032">
        <f t="shared" si="80"/>
        <v>0</v>
      </c>
      <c r="S1032">
        <f t="shared" si="81"/>
        <v>0</v>
      </c>
    </row>
    <row r="1033" spans="11:19" x14ac:dyDescent="0.2">
      <c r="K1033">
        <v>152</v>
      </c>
      <c r="L1033">
        <f t="shared" si="77"/>
        <v>1.2831954419757307E-51</v>
      </c>
      <c r="N1033">
        <v>152</v>
      </c>
      <c r="O1033">
        <f t="shared" si="78"/>
        <v>5.71913603238318E-51</v>
      </c>
      <c r="Q1033">
        <f t="shared" si="79"/>
        <v>1</v>
      </c>
      <c r="R1033">
        <f t="shared" si="80"/>
        <v>0</v>
      </c>
      <c r="S1033">
        <f t="shared" si="81"/>
        <v>0</v>
      </c>
    </row>
    <row r="1034" spans="11:19" x14ac:dyDescent="0.2">
      <c r="K1034">
        <v>154</v>
      </c>
      <c r="L1034">
        <f t="shared" si="77"/>
        <v>6.2714121300083552E-53</v>
      </c>
      <c r="N1034">
        <v>154</v>
      </c>
      <c r="O1034">
        <f t="shared" si="78"/>
        <v>2.8508286410763578E-52</v>
      </c>
      <c r="Q1034">
        <f t="shared" si="79"/>
        <v>1</v>
      </c>
      <c r="R1034">
        <f t="shared" si="80"/>
        <v>0</v>
      </c>
      <c r="S1034">
        <f t="shared" si="81"/>
        <v>0</v>
      </c>
    </row>
    <row r="1035" spans="11:19" x14ac:dyDescent="0.2">
      <c r="K1035">
        <v>156</v>
      </c>
      <c r="L1035">
        <f t="shared" si="77"/>
        <v>2.9464669108456044E-54</v>
      </c>
      <c r="N1035">
        <v>156</v>
      </c>
      <c r="O1035">
        <f t="shared" si="78"/>
        <v>1.3660779874794402E-53</v>
      </c>
      <c r="Q1035">
        <f t="shared" si="79"/>
        <v>1</v>
      </c>
      <c r="R1035">
        <f t="shared" si="80"/>
        <v>0</v>
      </c>
      <c r="S1035">
        <f t="shared" si="81"/>
        <v>0</v>
      </c>
    </row>
    <row r="1036" spans="11:19" x14ac:dyDescent="0.2">
      <c r="K1036">
        <v>158</v>
      </c>
      <c r="L1036">
        <f t="shared" si="77"/>
        <v>1.3307653616806488E-55</v>
      </c>
      <c r="N1036">
        <v>158</v>
      </c>
      <c r="O1036">
        <f t="shared" si="78"/>
        <v>6.2927947474018164E-55</v>
      </c>
      <c r="Q1036">
        <f t="shared" si="79"/>
        <v>1</v>
      </c>
      <c r="R1036">
        <f t="shared" si="80"/>
        <v>0</v>
      </c>
      <c r="S1036">
        <f t="shared" si="81"/>
        <v>0</v>
      </c>
    </row>
    <row r="1037" spans="11:19" x14ac:dyDescent="0.2">
      <c r="K1037">
        <v>160</v>
      </c>
      <c r="L1037">
        <f t="shared" si="77"/>
        <v>5.7778345463637209E-57</v>
      </c>
      <c r="N1037">
        <v>160</v>
      </c>
      <c r="O1037">
        <f t="shared" si="78"/>
        <v>2.7866044932352807E-56</v>
      </c>
      <c r="Q1037">
        <f t="shared" si="79"/>
        <v>1</v>
      </c>
      <c r="R1037">
        <f t="shared" si="80"/>
        <v>0</v>
      </c>
      <c r="S1037">
        <f t="shared" si="81"/>
        <v>0</v>
      </c>
    </row>
    <row r="1038" spans="11:19" x14ac:dyDescent="0.2">
      <c r="K1038">
        <v>162</v>
      </c>
      <c r="L1038">
        <f t="shared" si="77"/>
        <v>2.4115285485376988E-58</v>
      </c>
      <c r="N1038">
        <v>162</v>
      </c>
      <c r="O1038">
        <f t="shared" si="78"/>
        <v>1.1862351611287857E-57</v>
      </c>
      <c r="Q1038">
        <f t="shared" si="79"/>
        <v>1</v>
      </c>
      <c r="R1038">
        <f t="shared" si="80"/>
        <v>0</v>
      </c>
      <c r="S1038">
        <f t="shared" si="81"/>
        <v>0</v>
      </c>
    </row>
    <row r="1039" spans="11:19" x14ac:dyDescent="0.2">
      <c r="K1039">
        <v>164</v>
      </c>
      <c r="L1039">
        <f t="shared" si="77"/>
        <v>9.6757225654562243E-60</v>
      </c>
      <c r="N1039">
        <v>164</v>
      </c>
      <c r="O1039">
        <f t="shared" si="78"/>
        <v>4.8543372563767471E-59</v>
      </c>
      <c r="Q1039">
        <f t="shared" si="79"/>
        <v>1</v>
      </c>
      <c r="R1039">
        <f t="shared" si="80"/>
        <v>0</v>
      </c>
      <c r="S1039">
        <f t="shared" si="81"/>
        <v>0</v>
      </c>
    </row>
    <row r="1040" spans="11:19" x14ac:dyDescent="0.2">
      <c r="K1040">
        <v>166</v>
      </c>
      <c r="L1040">
        <f t="shared" si="77"/>
        <v>3.731969623052501E-61</v>
      </c>
      <c r="N1040">
        <v>166</v>
      </c>
      <c r="O1040">
        <f t="shared" si="78"/>
        <v>1.9096456679603685E-60</v>
      </c>
      <c r="Q1040">
        <f t="shared" si="79"/>
        <v>1</v>
      </c>
      <c r="R1040">
        <f t="shared" si="80"/>
        <v>0</v>
      </c>
      <c r="S1040">
        <f t="shared" si="81"/>
        <v>0</v>
      </c>
    </row>
    <row r="1041" spans="11:19" x14ac:dyDescent="0.2">
      <c r="K1041">
        <v>168</v>
      </c>
      <c r="L1041">
        <f t="shared" ref="L1041:L1104" si="82">(1/($L$654*SQRT(2*3.14159))*EXP((-(($K1041-$L$653)^2))/(2*$L$654^2)))</f>
        <v>1.3837463431827826E-62</v>
      </c>
      <c r="N1041">
        <v>168</v>
      </c>
      <c r="O1041">
        <f t="shared" ref="O1041:O1104" si="83">(1/($L$654*SQRT(2*3.14159))*EXP((-(($N1041-$O$653)^2))/(2*$L$654^2)))</f>
        <v>7.22169814157434E-62</v>
      </c>
      <c r="Q1041">
        <f t="shared" ref="Q1041:Q1104" si="84">NORMDIST((N1041+N1042)/2,$O$653,$O$654,TRUE)</f>
        <v>1</v>
      </c>
      <c r="R1041">
        <f t="shared" ref="R1041:R1104" si="85">(NORMDIST(K1042,$L$653,$L$654,TRUE))-(NORMDIST(K1041,$L$653,$L$654,TRUE))</f>
        <v>0</v>
      </c>
      <c r="S1041">
        <f t="shared" ref="S1041:S1104" si="86">Q1041*R1041</f>
        <v>0</v>
      </c>
    </row>
    <row r="1042" spans="11:19" x14ac:dyDescent="0.2">
      <c r="K1042">
        <v>170</v>
      </c>
      <c r="L1042">
        <f t="shared" si="82"/>
        <v>4.9321759993505505E-64</v>
      </c>
      <c r="N1042">
        <v>170</v>
      </c>
      <c r="O1042">
        <f t="shared" si="83"/>
        <v>2.6253642325165678E-63</v>
      </c>
      <c r="Q1042">
        <f t="shared" si="84"/>
        <v>1</v>
      </c>
      <c r="R1042">
        <f t="shared" si="85"/>
        <v>0</v>
      </c>
      <c r="S1042">
        <f t="shared" si="86"/>
        <v>0</v>
      </c>
    </row>
    <row r="1043" spans="11:19" x14ac:dyDescent="0.2">
      <c r="K1043">
        <v>172</v>
      </c>
      <c r="L1043">
        <f t="shared" si="82"/>
        <v>1.6899907911291319E-65</v>
      </c>
      <c r="N1043">
        <v>172</v>
      </c>
      <c r="O1043">
        <f t="shared" si="83"/>
        <v>9.1749454363030047E-65</v>
      </c>
      <c r="Q1043">
        <f t="shared" si="84"/>
        <v>1</v>
      </c>
      <c r="R1043">
        <f t="shared" si="85"/>
        <v>0</v>
      </c>
      <c r="S1043">
        <f t="shared" si="86"/>
        <v>0</v>
      </c>
    </row>
    <row r="1044" spans="11:19" x14ac:dyDescent="0.2">
      <c r="K1044">
        <v>174</v>
      </c>
      <c r="L1044">
        <f t="shared" si="82"/>
        <v>5.5666485620840717E-67</v>
      </c>
      <c r="N1044">
        <v>174</v>
      </c>
      <c r="O1044">
        <f t="shared" si="83"/>
        <v>3.0823440253161273E-66</v>
      </c>
      <c r="Q1044">
        <f t="shared" si="84"/>
        <v>1</v>
      </c>
      <c r="R1044">
        <f t="shared" si="85"/>
        <v>0</v>
      </c>
      <c r="S1044">
        <f t="shared" si="86"/>
        <v>0</v>
      </c>
    </row>
    <row r="1045" spans="11:19" x14ac:dyDescent="0.2">
      <c r="K1045">
        <v>176</v>
      </c>
      <c r="L1045">
        <f t="shared" si="82"/>
        <v>1.7626535623809105E-68</v>
      </c>
      <c r="N1045">
        <v>176</v>
      </c>
      <c r="O1045">
        <f t="shared" si="83"/>
        <v>9.9545680968192468E-68</v>
      </c>
      <c r="Q1045">
        <f t="shared" si="84"/>
        <v>1</v>
      </c>
      <c r="R1045">
        <f t="shared" si="85"/>
        <v>0</v>
      </c>
      <c r="S1045">
        <f t="shared" si="86"/>
        <v>0</v>
      </c>
    </row>
    <row r="1046" spans="11:19" x14ac:dyDescent="0.2">
      <c r="K1046">
        <v>178</v>
      </c>
      <c r="L1046">
        <f t="shared" si="82"/>
        <v>5.3654211314994458E-70</v>
      </c>
      <c r="N1046">
        <v>178</v>
      </c>
      <c r="O1046">
        <f t="shared" si="83"/>
        <v>3.0904906040814218E-69</v>
      </c>
      <c r="Q1046">
        <f t="shared" si="84"/>
        <v>1</v>
      </c>
      <c r="R1046">
        <f t="shared" si="85"/>
        <v>0</v>
      </c>
      <c r="S1046">
        <f t="shared" si="86"/>
        <v>0</v>
      </c>
    </row>
    <row r="1047" spans="11:19" x14ac:dyDescent="0.2">
      <c r="K1047">
        <v>180</v>
      </c>
      <c r="L1047">
        <f t="shared" si="82"/>
        <v>1.570017021782675E-71</v>
      </c>
      <c r="N1047">
        <v>180</v>
      </c>
      <c r="O1047">
        <f t="shared" si="83"/>
        <v>9.2235079517845686E-71</v>
      </c>
      <c r="Q1047">
        <f t="shared" si="84"/>
        <v>1</v>
      </c>
      <c r="R1047">
        <f t="shared" si="85"/>
        <v>0</v>
      </c>
      <c r="S1047">
        <f t="shared" si="86"/>
        <v>0</v>
      </c>
    </row>
    <row r="1048" spans="11:19" x14ac:dyDescent="0.2">
      <c r="K1048">
        <v>182</v>
      </c>
      <c r="L1048">
        <f t="shared" si="82"/>
        <v>4.416402019385814E-73</v>
      </c>
      <c r="N1048">
        <v>182</v>
      </c>
      <c r="O1048">
        <f t="shared" si="83"/>
        <v>2.6462356669127229E-72</v>
      </c>
      <c r="Q1048">
        <f t="shared" si="84"/>
        <v>1</v>
      </c>
      <c r="R1048">
        <f t="shared" si="85"/>
        <v>0</v>
      </c>
      <c r="S1048">
        <f t="shared" si="86"/>
        <v>0</v>
      </c>
    </row>
    <row r="1049" spans="11:19" x14ac:dyDescent="0.2">
      <c r="K1049">
        <v>184</v>
      </c>
      <c r="L1049">
        <f t="shared" si="82"/>
        <v>1.1942535250695961E-74</v>
      </c>
      <c r="N1049">
        <v>184</v>
      </c>
      <c r="O1049">
        <f t="shared" si="83"/>
        <v>7.2983486151771807E-74</v>
      </c>
      <c r="Q1049">
        <f t="shared" si="84"/>
        <v>1</v>
      </c>
      <c r="R1049">
        <f t="shared" si="85"/>
        <v>0</v>
      </c>
      <c r="S1049">
        <f t="shared" si="86"/>
        <v>0</v>
      </c>
    </row>
    <row r="1050" spans="11:19" x14ac:dyDescent="0.2">
      <c r="K1050">
        <v>186</v>
      </c>
      <c r="L1050">
        <f t="shared" si="82"/>
        <v>3.1044749307441767E-76</v>
      </c>
      <c r="N1050">
        <v>186</v>
      </c>
      <c r="O1050">
        <f t="shared" si="83"/>
        <v>1.9350152089632524E-75</v>
      </c>
      <c r="Q1050">
        <f t="shared" si="84"/>
        <v>1</v>
      </c>
      <c r="R1050">
        <f t="shared" si="85"/>
        <v>0</v>
      </c>
      <c r="S1050">
        <f t="shared" si="86"/>
        <v>0</v>
      </c>
    </row>
    <row r="1051" spans="11:19" x14ac:dyDescent="0.2">
      <c r="K1051">
        <v>188</v>
      </c>
      <c r="L1051">
        <f t="shared" si="82"/>
        <v>7.7578874696985123E-78</v>
      </c>
      <c r="N1051">
        <v>188</v>
      </c>
      <c r="O1051">
        <f t="shared" si="83"/>
        <v>4.931827237575497E-77</v>
      </c>
      <c r="Q1051">
        <f t="shared" si="84"/>
        <v>1</v>
      </c>
      <c r="R1051">
        <f t="shared" si="85"/>
        <v>0</v>
      </c>
      <c r="S1051">
        <f t="shared" si="86"/>
        <v>0</v>
      </c>
    </row>
    <row r="1052" spans="11:19" x14ac:dyDescent="0.2">
      <c r="K1052">
        <v>190</v>
      </c>
      <c r="L1052">
        <f t="shared" si="82"/>
        <v>1.8636419922342509E-79</v>
      </c>
      <c r="N1052">
        <v>190</v>
      </c>
      <c r="O1052">
        <f t="shared" si="83"/>
        <v>1.2083563258758516E-78</v>
      </c>
      <c r="Q1052">
        <f t="shared" si="84"/>
        <v>1</v>
      </c>
      <c r="R1052">
        <f t="shared" si="85"/>
        <v>0</v>
      </c>
      <c r="S1052">
        <f t="shared" si="86"/>
        <v>0</v>
      </c>
    </row>
    <row r="1053" spans="11:19" x14ac:dyDescent="0.2">
      <c r="K1053">
        <v>192</v>
      </c>
      <c r="L1053">
        <f t="shared" si="82"/>
        <v>4.3037317354705554E-81</v>
      </c>
      <c r="N1053">
        <v>192</v>
      </c>
      <c r="O1053">
        <f t="shared" si="83"/>
        <v>2.8460719721899449E-80</v>
      </c>
      <c r="Q1053">
        <f t="shared" si="84"/>
        <v>1</v>
      </c>
      <c r="R1053">
        <f t="shared" si="85"/>
        <v>0</v>
      </c>
      <c r="S1053">
        <f t="shared" si="86"/>
        <v>0</v>
      </c>
    </row>
    <row r="1054" spans="11:19" x14ac:dyDescent="0.2">
      <c r="K1054">
        <v>194</v>
      </c>
      <c r="L1054">
        <f t="shared" si="82"/>
        <v>9.554139781619588E-83</v>
      </c>
      <c r="N1054">
        <v>194</v>
      </c>
      <c r="O1054">
        <f t="shared" si="83"/>
        <v>6.444072681768839E-82</v>
      </c>
      <c r="Q1054">
        <f t="shared" si="84"/>
        <v>1</v>
      </c>
      <c r="R1054">
        <f t="shared" si="85"/>
        <v>0</v>
      </c>
      <c r="S1054">
        <f t="shared" si="86"/>
        <v>0</v>
      </c>
    </row>
    <row r="1055" spans="11:19" x14ac:dyDescent="0.2">
      <c r="K1055">
        <v>196</v>
      </c>
      <c r="L1055">
        <f t="shared" si="82"/>
        <v>2.038927025985042E-84</v>
      </c>
      <c r="N1055">
        <v>196</v>
      </c>
      <c r="O1055">
        <f t="shared" si="83"/>
        <v>1.4026156329534662E-83</v>
      </c>
      <c r="Q1055">
        <f t="shared" si="84"/>
        <v>1</v>
      </c>
      <c r="R1055">
        <f t="shared" si="85"/>
        <v>0</v>
      </c>
      <c r="S1055">
        <f t="shared" si="86"/>
        <v>0</v>
      </c>
    </row>
    <row r="1056" spans="11:19" x14ac:dyDescent="0.2">
      <c r="K1056">
        <v>198</v>
      </c>
      <c r="L1056">
        <f t="shared" si="82"/>
        <v>4.1828805944881813E-86</v>
      </c>
      <c r="N1056">
        <v>198</v>
      </c>
      <c r="O1056">
        <f t="shared" si="83"/>
        <v>2.9348142101371396E-85</v>
      </c>
      <c r="Q1056">
        <f t="shared" si="84"/>
        <v>1</v>
      </c>
      <c r="R1056">
        <f t="shared" si="85"/>
        <v>0</v>
      </c>
      <c r="S1056">
        <f t="shared" si="86"/>
        <v>0</v>
      </c>
    </row>
    <row r="1057" spans="11:19" x14ac:dyDescent="0.2">
      <c r="K1057">
        <v>200</v>
      </c>
      <c r="L1057">
        <f t="shared" si="82"/>
        <v>8.2492211262005582E-88</v>
      </c>
      <c r="N1057">
        <v>200</v>
      </c>
      <c r="O1057">
        <f t="shared" si="83"/>
        <v>5.9031829727399879E-87</v>
      </c>
      <c r="Q1057">
        <f t="shared" si="84"/>
        <v>1</v>
      </c>
      <c r="R1057">
        <f t="shared" si="85"/>
        <v>0</v>
      </c>
      <c r="S1057">
        <f t="shared" si="86"/>
        <v>0</v>
      </c>
    </row>
    <row r="1058" spans="11:19" x14ac:dyDescent="0.2">
      <c r="K1058">
        <v>202</v>
      </c>
      <c r="L1058">
        <f t="shared" si="82"/>
        <v>1.5639184984311362E-89</v>
      </c>
      <c r="N1058">
        <v>202</v>
      </c>
      <c r="O1058">
        <f t="shared" si="83"/>
        <v>1.1414465224813696E-88</v>
      </c>
      <c r="Q1058">
        <f t="shared" si="84"/>
        <v>1</v>
      </c>
      <c r="R1058">
        <f t="shared" si="85"/>
        <v>0</v>
      </c>
      <c r="S1058">
        <f t="shared" si="86"/>
        <v>0</v>
      </c>
    </row>
    <row r="1059" spans="11:19" x14ac:dyDescent="0.2">
      <c r="K1059">
        <v>204</v>
      </c>
      <c r="L1059">
        <f t="shared" si="82"/>
        <v>2.8502239243631098E-91</v>
      </c>
      <c r="N1059">
        <v>204</v>
      </c>
      <c r="O1059">
        <f t="shared" si="83"/>
        <v>2.121722525974836E-90</v>
      </c>
      <c r="Q1059">
        <f t="shared" si="84"/>
        <v>1</v>
      </c>
      <c r="R1059">
        <f t="shared" si="85"/>
        <v>0</v>
      </c>
      <c r="S1059">
        <f t="shared" si="86"/>
        <v>0</v>
      </c>
    </row>
    <row r="1060" spans="11:19" x14ac:dyDescent="0.2">
      <c r="K1060">
        <v>206</v>
      </c>
      <c r="L1060">
        <f t="shared" si="82"/>
        <v>4.9935285695141242E-93</v>
      </c>
      <c r="N1060">
        <v>206</v>
      </c>
      <c r="O1060">
        <f t="shared" si="83"/>
        <v>3.7912750986316274E-92</v>
      </c>
      <c r="Q1060">
        <f t="shared" si="84"/>
        <v>1</v>
      </c>
      <c r="R1060">
        <f t="shared" si="85"/>
        <v>0</v>
      </c>
      <c r="S1060">
        <f t="shared" si="86"/>
        <v>0</v>
      </c>
    </row>
    <row r="1061" spans="11:19" x14ac:dyDescent="0.2">
      <c r="K1061">
        <v>208</v>
      </c>
      <c r="L1061">
        <f t="shared" si="82"/>
        <v>8.4100734737853835E-95</v>
      </c>
      <c r="N1061">
        <v>208</v>
      </c>
      <c r="O1061">
        <f t="shared" si="83"/>
        <v>6.5124695066299003E-94</v>
      </c>
      <c r="Q1061">
        <f t="shared" si="84"/>
        <v>1</v>
      </c>
      <c r="R1061">
        <f t="shared" si="85"/>
        <v>0</v>
      </c>
      <c r="S1061">
        <f t="shared" si="86"/>
        <v>0</v>
      </c>
    </row>
    <row r="1062" spans="11:19" x14ac:dyDescent="0.2">
      <c r="K1062">
        <v>210</v>
      </c>
      <c r="L1062">
        <f t="shared" si="82"/>
        <v>1.3616194118096079E-96</v>
      </c>
      <c r="N1062">
        <v>210</v>
      </c>
      <c r="O1062">
        <f t="shared" si="83"/>
        <v>1.0753994263368845E-95</v>
      </c>
      <c r="Q1062">
        <f t="shared" si="84"/>
        <v>1</v>
      </c>
      <c r="R1062">
        <f t="shared" si="85"/>
        <v>0</v>
      </c>
      <c r="S1062">
        <f t="shared" si="86"/>
        <v>0</v>
      </c>
    </row>
    <row r="1063" spans="11:19" x14ac:dyDescent="0.2">
      <c r="K1063">
        <v>212</v>
      </c>
      <c r="L1063">
        <f t="shared" si="82"/>
        <v>2.1192167201691323E-98</v>
      </c>
      <c r="N1063">
        <v>212</v>
      </c>
      <c r="O1063">
        <f t="shared" si="83"/>
        <v>1.707094611083932E-97</v>
      </c>
      <c r="Q1063">
        <f t="shared" si="84"/>
        <v>1</v>
      </c>
      <c r="R1063">
        <f t="shared" si="85"/>
        <v>0</v>
      </c>
      <c r="S1063">
        <f t="shared" si="86"/>
        <v>0</v>
      </c>
    </row>
    <row r="1064" spans="11:19" x14ac:dyDescent="0.2">
      <c r="K1064">
        <v>214</v>
      </c>
      <c r="L1064">
        <f t="shared" si="82"/>
        <v>3.1707259175840675E-100</v>
      </c>
      <c r="N1064">
        <v>214</v>
      </c>
      <c r="O1064">
        <f t="shared" si="83"/>
        <v>2.6050080849688652E-99</v>
      </c>
      <c r="Q1064">
        <f t="shared" si="84"/>
        <v>1</v>
      </c>
      <c r="R1064">
        <f t="shared" si="85"/>
        <v>0</v>
      </c>
      <c r="S1064">
        <f t="shared" si="86"/>
        <v>0</v>
      </c>
    </row>
    <row r="1065" spans="11:19" x14ac:dyDescent="0.2">
      <c r="K1065">
        <v>216</v>
      </c>
      <c r="L1065">
        <f t="shared" si="82"/>
        <v>4.5604292927430884E-102</v>
      </c>
      <c r="N1065">
        <v>216</v>
      </c>
      <c r="O1065">
        <f t="shared" si="83"/>
        <v>3.8214154305973053E-101</v>
      </c>
      <c r="Q1065">
        <f t="shared" si="84"/>
        <v>1</v>
      </c>
      <c r="R1065">
        <f t="shared" si="85"/>
        <v>0</v>
      </c>
      <c r="S1065">
        <f t="shared" si="86"/>
        <v>0</v>
      </c>
    </row>
    <row r="1066" spans="11:19" x14ac:dyDescent="0.2">
      <c r="K1066">
        <v>218</v>
      </c>
      <c r="L1066">
        <f t="shared" si="82"/>
        <v>6.305455192212219E-104</v>
      </c>
      <c r="N1066">
        <v>218</v>
      </c>
      <c r="O1066">
        <f t="shared" si="83"/>
        <v>5.3889372123255668E-103</v>
      </c>
      <c r="Q1066">
        <f t="shared" si="84"/>
        <v>1</v>
      </c>
      <c r="R1066">
        <f t="shared" si="85"/>
        <v>0</v>
      </c>
      <c r="S1066">
        <f t="shared" si="86"/>
        <v>0</v>
      </c>
    </row>
    <row r="1067" spans="11:19" x14ac:dyDescent="0.2">
      <c r="K1067">
        <v>220</v>
      </c>
      <c r="L1067">
        <f t="shared" si="82"/>
        <v>8.3809037753889537E-106</v>
      </c>
      <c r="N1067">
        <v>220</v>
      </c>
      <c r="O1067">
        <f t="shared" si="83"/>
        <v>7.305428380426322E-105</v>
      </c>
      <c r="Q1067">
        <f t="shared" si="84"/>
        <v>1</v>
      </c>
      <c r="R1067">
        <f t="shared" si="85"/>
        <v>0</v>
      </c>
      <c r="S1067">
        <f t="shared" si="86"/>
        <v>0</v>
      </c>
    </row>
    <row r="1068" spans="11:19" x14ac:dyDescent="0.2">
      <c r="K1068">
        <v>222</v>
      </c>
      <c r="L1068">
        <f t="shared" si="82"/>
        <v>1.0708507819223993E-107</v>
      </c>
      <c r="N1068">
        <v>222</v>
      </c>
      <c r="O1068">
        <f t="shared" si="83"/>
        <v>9.5203287317536199E-107</v>
      </c>
      <c r="Q1068">
        <f t="shared" si="84"/>
        <v>1</v>
      </c>
      <c r="R1068">
        <f t="shared" si="85"/>
        <v>0</v>
      </c>
      <c r="S1068">
        <f t="shared" si="86"/>
        <v>0</v>
      </c>
    </row>
    <row r="1069" spans="11:19" x14ac:dyDescent="0.2">
      <c r="K1069">
        <v>224</v>
      </c>
      <c r="L1069">
        <f t="shared" si="82"/>
        <v>1.3153179748775756E-109</v>
      </c>
      <c r="N1069">
        <v>224</v>
      </c>
      <c r="O1069">
        <f t="shared" si="83"/>
        <v>1.1926743930819031E-108</v>
      </c>
      <c r="Q1069">
        <f t="shared" si="84"/>
        <v>1</v>
      </c>
      <c r="R1069">
        <f t="shared" si="85"/>
        <v>0</v>
      </c>
      <c r="S1069">
        <f t="shared" si="86"/>
        <v>0</v>
      </c>
    </row>
    <row r="1070" spans="11:19" x14ac:dyDescent="0.2">
      <c r="K1070">
        <v>226</v>
      </c>
      <c r="L1070">
        <f t="shared" si="82"/>
        <v>1.5530886482536961E-111</v>
      </c>
      <c r="N1070">
        <v>226</v>
      </c>
      <c r="O1070">
        <f t="shared" si="83"/>
        <v>1.4363343230079453E-110</v>
      </c>
      <c r="Q1070">
        <f t="shared" si="84"/>
        <v>1</v>
      </c>
      <c r="R1070">
        <f t="shared" si="85"/>
        <v>0</v>
      </c>
      <c r="S1070">
        <f t="shared" si="86"/>
        <v>0</v>
      </c>
    </row>
    <row r="1071" spans="11:19" x14ac:dyDescent="0.2">
      <c r="K1071">
        <v>228</v>
      </c>
      <c r="L1071">
        <f t="shared" si="82"/>
        <v>1.7628908713350516E-113</v>
      </c>
      <c r="N1071">
        <v>228</v>
      </c>
      <c r="O1071">
        <f t="shared" si="83"/>
        <v>1.6628492369786207E-112</v>
      </c>
      <c r="Q1071">
        <f t="shared" si="84"/>
        <v>1</v>
      </c>
      <c r="R1071">
        <f t="shared" si="85"/>
        <v>0</v>
      </c>
      <c r="S1071">
        <f t="shared" si="86"/>
        <v>0</v>
      </c>
    </row>
    <row r="1072" spans="11:19" x14ac:dyDescent="0.2">
      <c r="K1072">
        <v>230</v>
      </c>
      <c r="L1072">
        <f t="shared" si="82"/>
        <v>1.9236156673923591E-115</v>
      </c>
      <c r="N1072">
        <v>230</v>
      </c>
      <c r="O1072">
        <f t="shared" si="83"/>
        <v>1.8506057431220357E-114</v>
      </c>
      <c r="Q1072">
        <f t="shared" si="84"/>
        <v>1</v>
      </c>
      <c r="R1072">
        <f t="shared" si="85"/>
        <v>0</v>
      </c>
      <c r="S1072">
        <f t="shared" si="86"/>
        <v>0</v>
      </c>
    </row>
    <row r="1073" spans="11:19" x14ac:dyDescent="0.2">
      <c r="K1073">
        <v>232</v>
      </c>
      <c r="L1073">
        <f t="shared" si="82"/>
        <v>2.0177849369278428E-117</v>
      </c>
      <c r="N1073">
        <v>232</v>
      </c>
      <c r="O1073">
        <f t="shared" si="83"/>
        <v>1.9798789076863789E-116</v>
      </c>
      <c r="Q1073">
        <f t="shared" si="84"/>
        <v>1</v>
      </c>
      <c r="R1073">
        <f t="shared" si="85"/>
        <v>0</v>
      </c>
      <c r="S1073">
        <f t="shared" si="86"/>
        <v>0</v>
      </c>
    </row>
    <row r="1074" spans="11:19" x14ac:dyDescent="0.2">
      <c r="K1074">
        <v>234</v>
      </c>
      <c r="L1074">
        <f t="shared" si="82"/>
        <v>2.0346754212969777E-119</v>
      </c>
      <c r="N1074">
        <v>234</v>
      </c>
      <c r="O1074">
        <f t="shared" si="83"/>
        <v>2.0362310030554169E-118</v>
      </c>
      <c r="Q1074">
        <f t="shared" si="84"/>
        <v>1</v>
      </c>
      <c r="R1074">
        <f t="shared" si="85"/>
        <v>0</v>
      </c>
      <c r="S1074">
        <f t="shared" si="86"/>
        <v>0</v>
      </c>
    </row>
    <row r="1075" spans="11:19" x14ac:dyDescent="0.2">
      <c r="K1075">
        <v>236</v>
      </c>
      <c r="L1075">
        <f t="shared" si="82"/>
        <v>1.9723277964201821E-121</v>
      </c>
      <c r="N1075">
        <v>236</v>
      </c>
      <c r="O1075">
        <f t="shared" si="83"/>
        <v>2.0131639993238715E-120</v>
      </c>
      <c r="Q1075">
        <f t="shared" si="84"/>
        <v>1</v>
      </c>
      <c r="R1075">
        <f t="shared" si="85"/>
        <v>0</v>
      </c>
      <c r="S1075">
        <f t="shared" si="86"/>
        <v>0</v>
      </c>
    </row>
    <row r="1076" spans="11:19" x14ac:dyDescent="0.2">
      <c r="K1076">
        <v>238</v>
      </c>
      <c r="L1076">
        <f t="shared" si="82"/>
        <v>1.8379205982985354E-123</v>
      </c>
      <c r="N1076">
        <v>238</v>
      </c>
      <c r="O1076">
        <f t="shared" si="83"/>
        <v>1.9133523696309228E-122</v>
      </c>
      <c r="Q1076">
        <f t="shared" si="84"/>
        <v>1</v>
      </c>
      <c r="R1076">
        <f t="shared" si="85"/>
        <v>0</v>
      </c>
      <c r="S1076">
        <f t="shared" si="86"/>
        <v>0</v>
      </c>
    </row>
    <row r="1077" spans="11:19" x14ac:dyDescent="0.2">
      <c r="K1077">
        <v>240</v>
      </c>
      <c r="L1077">
        <f t="shared" si="82"/>
        <v>1.6464103519072582E-125</v>
      </c>
      <c r="N1077">
        <v>240</v>
      </c>
      <c r="O1077">
        <f t="shared" si="83"/>
        <v>1.7481329345792544E-124</v>
      </c>
      <c r="Q1077">
        <f t="shared" si="84"/>
        <v>1</v>
      </c>
      <c r="R1077">
        <f t="shared" si="85"/>
        <v>0</v>
      </c>
      <c r="S1077">
        <f t="shared" si="86"/>
        <v>0</v>
      </c>
    </row>
    <row r="1078" spans="11:19" x14ac:dyDescent="0.2">
      <c r="K1078">
        <v>242</v>
      </c>
      <c r="L1078">
        <f t="shared" si="82"/>
        <v>1.4177939679769094E-127</v>
      </c>
      <c r="N1078">
        <v>242</v>
      </c>
      <c r="O1078">
        <f t="shared" si="83"/>
        <v>1.5353862412735631E-126</v>
      </c>
      <c r="Q1078">
        <f t="shared" si="84"/>
        <v>1</v>
      </c>
      <c r="R1078">
        <f t="shared" si="85"/>
        <v>0</v>
      </c>
      <c r="S1078">
        <f t="shared" si="86"/>
        <v>0</v>
      </c>
    </row>
    <row r="1079" spans="11:19" x14ac:dyDescent="0.2">
      <c r="K1079">
        <v>244</v>
      </c>
      <c r="L1079">
        <f t="shared" si="82"/>
        <v>1.1736858095678197E-129</v>
      </c>
      <c r="N1079">
        <v>244</v>
      </c>
      <c r="O1079">
        <f t="shared" si="83"/>
        <v>1.2963567322018457E-128</v>
      </c>
      <c r="Q1079">
        <f t="shared" si="84"/>
        <v>1</v>
      </c>
      <c r="R1079">
        <f t="shared" si="85"/>
        <v>0</v>
      </c>
      <c r="S1079">
        <f t="shared" si="86"/>
        <v>0</v>
      </c>
    </row>
    <row r="1080" spans="11:19" x14ac:dyDescent="0.2">
      <c r="K1080">
        <v>246</v>
      </c>
      <c r="L1080">
        <f t="shared" si="82"/>
        <v>9.3401591527236032E-132</v>
      </c>
      <c r="N1080">
        <v>246</v>
      </c>
      <c r="O1080">
        <f t="shared" si="83"/>
        <v>1.0521922617335777E-130</v>
      </c>
      <c r="Q1080">
        <f t="shared" si="84"/>
        <v>1</v>
      </c>
      <c r="R1080">
        <f t="shared" si="85"/>
        <v>0</v>
      </c>
      <c r="S1080">
        <f t="shared" si="86"/>
        <v>0</v>
      </c>
    </row>
    <row r="1081" spans="11:19" x14ac:dyDescent="0.2">
      <c r="K1081">
        <v>248</v>
      </c>
      <c r="L1081">
        <f t="shared" si="82"/>
        <v>7.1452987632591049E-134</v>
      </c>
      <c r="N1081">
        <v>248</v>
      </c>
      <c r="O1081">
        <f t="shared" si="83"/>
        <v>8.2097394228916667E-133</v>
      </c>
      <c r="Q1081">
        <f t="shared" si="84"/>
        <v>1</v>
      </c>
      <c r="R1081">
        <f t="shared" si="85"/>
        <v>0</v>
      </c>
      <c r="S1081">
        <f t="shared" si="86"/>
        <v>0</v>
      </c>
    </row>
    <row r="1082" spans="11:19" x14ac:dyDescent="0.2">
      <c r="K1082">
        <v>250</v>
      </c>
      <c r="L1082">
        <f t="shared" si="82"/>
        <v>5.2547275291628009E-136</v>
      </c>
      <c r="N1082">
        <v>250</v>
      </c>
      <c r="O1082">
        <f t="shared" si="83"/>
        <v>6.1578249000462557E-135</v>
      </c>
      <c r="Q1082">
        <f t="shared" si="84"/>
        <v>1</v>
      </c>
      <c r="R1082">
        <f t="shared" si="85"/>
        <v>0</v>
      </c>
      <c r="S1082">
        <f t="shared" si="86"/>
        <v>0</v>
      </c>
    </row>
    <row r="1083" spans="11:19" x14ac:dyDescent="0.2">
      <c r="K1083">
        <v>252</v>
      </c>
      <c r="L1083">
        <f t="shared" si="82"/>
        <v>3.7148707159709401E-138</v>
      </c>
      <c r="N1083">
        <v>252</v>
      </c>
      <c r="O1083">
        <f t="shared" si="83"/>
        <v>4.4400615574922902E-137</v>
      </c>
      <c r="Q1083">
        <f t="shared" si="84"/>
        <v>1</v>
      </c>
      <c r="R1083">
        <f t="shared" si="85"/>
        <v>0</v>
      </c>
      <c r="S1083">
        <f t="shared" si="86"/>
        <v>0</v>
      </c>
    </row>
    <row r="1084" spans="11:19" x14ac:dyDescent="0.2">
      <c r="K1084">
        <v>254</v>
      </c>
      <c r="L1084">
        <f t="shared" si="82"/>
        <v>2.5246483770050138E-140</v>
      </c>
      <c r="N1084">
        <v>254</v>
      </c>
      <c r="O1084">
        <f t="shared" si="83"/>
        <v>3.0776153566844285E-139</v>
      </c>
      <c r="Q1084">
        <f t="shared" si="84"/>
        <v>1</v>
      </c>
      <c r="R1084">
        <f t="shared" si="85"/>
        <v>0</v>
      </c>
      <c r="S1084">
        <f t="shared" si="86"/>
        <v>0</v>
      </c>
    </row>
    <row r="1085" spans="11:19" x14ac:dyDescent="0.2">
      <c r="K1085">
        <v>256</v>
      </c>
      <c r="L1085">
        <f t="shared" si="82"/>
        <v>1.6493840435883491E-142</v>
      </c>
      <c r="N1085">
        <v>256</v>
      </c>
      <c r="O1085">
        <f t="shared" si="83"/>
        <v>2.0507059083408777E-141</v>
      </c>
      <c r="Q1085">
        <f t="shared" si="84"/>
        <v>1</v>
      </c>
      <c r="R1085">
        <f t="shared" si="85"/>
        <v>0</v>
      </c>
      <c r="S1085">
        <f t="shared" si="86"/>
        <v>0</v>
      </c>
    </row>
    <row r="1086" spans="11:19" x14ac:dyDescent="0.2">
      <c r="K1086">
        <v>258</v>
      </c>
      <c r="L1086">
        <f t="shared" si="82"/>
        <v>1.0358726605154083E-144</v>
      </c>
      <c r="N1086">
        <v>258</v>
      </c>
      <c r="O1086">
        <f t="shared" si="83"/>
        <v>1.3135787623531328E-143</v>
      </c>
      <c r="Q1086">
        <f t="shared" si="84"/>
        <v>1</v>
      </c>
      <c r="R1086">
        <f t="shared" si="85"/>
        <v>0</v>
      </c>
      <c r="S1086">
        <f t="shared" si="86"/>
        <v>0</v>
      </c>
    </row>
    <row r="1087" spans="11:19" x14ac:dyDescent="0.2">
      <c r="K1087">
        <v>260</v>
      </c>
      <c r="L1087">
        <f t="shared" si="82"/>
        <v>6.2539534805684243E-147</v>
      </c>
      <c r="N1087">
        <v>260</v>
      </c>
      <c r="O1087">
        <f t="shared" si="83"/>
        <v>8.0885848767978571E-146</v>
      </c>
      <c r="Q1087">
        <f t="shared" si="84"/>
        <v>1</v>
      </c>
      <c r="R1087">
        <f t="shared" si="85"/>
        <v>0</v>
      </c>
      <c r="S1087">
        <f t="shared" si="86"/>
        <v>0</v>
      </c>
    </row>
    <row r="1088" spans="11:19" x14ac:dyDescent="0.2">
      <c r="K1088">
        <v>262</v>
      </c>
      <c r="L1088">
        <f t="shared" si="82"/>
        <v>3.6296655974677852E-149</v>
      </c>
      <c r="N1088">
        <v>262</v>
      </c>
      <c r="O1088">
        <f t="shared" si="83"/>
        <v>4.787983765143731E-148</v>
      </c>
      <c r="Q1088">
        <f t="shared" si="84"/>
        <v>1</v>
      </c>
      <c r="R1088">
        <f t="shared" si="85"/>
        <v>0</v>
      </c>
      <c r="S1088">
        <f t="shared" si="86"/>
        <v>0</v>
      </c>
    </row>
    <row r="1089" spans="11:19" x14ac:dyDescent="0.2">
      <c r="K1089">
        <v>264</v>
      </c>
      <c r="L1089">
        <f t="shared" si="82"/>
        <v>2.0250804316611416E-151</v>
      </c>
      <c r="N1089">
        <v>264</v>
      </c>
      <c r="O1089">
        <f t="shared" si="83"/>
        <v>2.7245606783827196E-150</v>
      </c>
      <c r="Q1089">
        <f t="shared" si="84"/>
        <v>1</v>
      </c>
      <c r="R1089">
        <f t="shared" si="85"/>
        <v>0</v>
      </c>
      <c r="S1089">
        <f t="shared" si="86"/>
        <v>0</v>
      </c>
    </row>
    <row r="1090" spans="11:19" x14ac:dyDescent="0.2">
      <c r="K1090">
        <v>266</v>
      </c>
      <c r="L1090">
        <f t="shared" si="82"/>
        <v>1.0861295567787405E-153</v>
      </c>
      <c r="N1090">
        <v>266</v>
      </c>
      <c r="O1090">
        <f t="shared" si="83"/>
        <v>1.4904039504834859E-152</v>
      </c>
      <c r="Q1090">
        <f t="shared" si="84"/>
        <v>1</v>
      </c>
      <c r="R1090">
        <f t="shared" si="85"/>
        <v>0</v>
      </c>
      <c r="S1090">
        <f t="shared" si="86"/>
        <v>0</v>
      </c>
    </row>
    <row r="1091" spans="11:19" x14ac:dyDescent="0.2">
      <c r="K1091">
        <v>268</v>
      </c>
      <c r="L1091">
        <f t="shared" si="82"/>
        <v>5.5999568515732199E-156</v>
      </c>
      <c r="N1091">
        <v>268</v>
      </c>
      <c r="O1091">
        <f t="shared" si="83"/>
        <v>7.8374574285607701E-155</v>
      </c>
      <c r="Q1091">
        <f t="shared" si="84"/>
        <v>1</v>
      </c>
      <c r="R1091">
        <f t="shared" si="85"/>
        <v>0</v>
      </c>
      <c r="S1091">
        <f t="shared" si="86"/>
        <v>0</v>
      </c>
    </row>
    <row r="1092" spans="11:19" x14ac:dyDescent="0.2">
      <c r="K1092">
        <v>270</v>
      </c>
      <c r="L1092">
        <f t="shared" si="82"/>
        <v>2.7755651279679741E-158</v>
      </c>
      <c r="N1092">
        <v>270</v>
      </c>
      <c r="O1092">
        <f t="shared" si="83"/>
        <v>3.9619600303274091E-157</v>
      </c>
      <c r="Q1092">
        <f t="shared" si="84"/>
        <v>1</v>
      </c>
      <c r="R1092">
        <f t="shared" si="85"/>
        <v>0</v>
      </c>
      <c r="S1092">
        <f t="shared" si="86"/>
        <v>0</v>
      </c>
    </row>
    <row r="1093" spans="11:19" x14ac:dyDescent="0.2">
      <c r="K1093">
        <v>272</v>
      </c>
      <c r="L1093">
        <f t="shared" si="82"/>
        <v>1.3224579061575627E-160</v>
      </c>
      <c r="N1093">
        <v>272</v>
      </c>
      <c r="O1093">
        <f t="shared" si="83"/>
        <v>1.9253455175639086E-159</v>
      </c>
      <c r="Q1093">
        <f t="shared" si="84"/>
        <v>1</v>
      </c>
      <c r="R1093">
        <f t="shared" si="85"/>
        <v>0</v>
      </c>
      <c r="S1093">
        <f t="shared" si="86"/>
        <v>0</v>
      </c>
    </row>
    <row r="1094" spans="11:19" x14ac:dyDescent="0.2">
      <c r="K1094">
        <v>274</v>
      </c>
      <c r="L1094">
        <f t="shared" si="82"/>
        <v>6.0572567909649185E-163</v>
      </c>
      <c r="N1094">
        <v>274</v>
      </c>
      <c r="O1094">
        <f t="shared" si="83"/>
        <v>8.9943743628175305E-162</v>
      </c>
      <c r="Q1094">
        <f t="shared" si="84"/>
        <v>1</v>
      </c>
      <c r="R1094">
        <f t="shared" si="85"/>
        <v>0</v>
      </c>
      <c r="S1094">
        <f t="shared" si="86"/>
        <v>0</v>
      </c>
    </row>
    <row r="1095" spans="11:19" x14ac:dyDescent="0.2">
      <c r="K1095">
        <v>276</v>
      </c>
      <c r="L1095">
        <f t="shared" si="82"/>
        <v>2.6670662697599142E-165</v>
      </c>
      <c r="N1095">
        <v>276</v>
      </c>
      <c r="O1095">
        <f t="shared" si="83"/>
        <v>4.0392146659064327E-164</v>
      </c>
      <c r="Q1095">
        <f t="shared" si="84"/>
        <v>1</v>
      </c>
      <c r="R1095">
        <f t="shared" si="85"/>
        <v>0</v>
      </c>
      <c r="S1095">
        <f t="shared" si="86"/>
        <v>0</v>
      </c>
    </row>
    <row r="1096" spans="11:19" x14ac:dyDescent="0.2">
      <c r="K1096">
        <v>278</v>
      </c>
      <c r="L1096">
        <f t="shared" si="82"/>
        <v>1.1288996063424328E-167</v>
      </c>
      <c r="N1096">
        <v>278</v>
      </c>
      <c r="O1096">
        <f t="shared" si="83"/>
        <v>1.7437595640295228E-166</v>
      </c>
      <c r="Q1096">
        <f t="shared" si="84"/>
        <v>1</v>
      </c>
      <c r="R1096">
        <f t="shared" si="85"/>
        <v>0</v>
      </c>
      <c r="S1096">
        <f t="shared" si="86"/>
        <v>0</v>
      </c>
    </row>
    <row r="1097" spans="11:19" x14ac:dyDescent="0.2">
      <c r="K1097">
        <v>280</v>
      </c>
      <c r="L1097">
        <f t="shared" si="82"/>
        <v>4.5934662470540892E-170</v>
      </c>
      <c r="N1097">
        <v>280</v>
      </c>
      <c r="O1097">
        <f t="shared" si="83"/>
        <v>7.236689914381096E-169</v>
      </c>
      <c r="Q1097">
        <f t="shared" si="84"/>
        <v>1</v>
      </c>
      <c r="R1097">
        <f t="shared" si="85"/>
        <v>0</v>
      </c>
      <c r="S1097">
        <f t="shared" si="86"/>
        <v>0</v>
      </c>
    </row>
    <row r="1098" spans="11:19" x14ac:dyDescent="0.2">
      <c r="K1098">
        <v>282</v>
      </c>
      <c r="L1098">
        <f t="shared" si="82"/>
        <v>1.7967573523680747E-172</v>
      </c>
      <c r="N1098">
        <v>282</v>
      </c>
      <c r="O1098">
        <f t="shared" si="83"/>
        <v>2.8870680356646369E-171</v>
      </c>
      <c r="Q1098">
        <f t="shared" si="84"/>
        <v>1</v>
      </c>
      <c r="R1098">
        <f t="shared" si="85"/>
        <v>0</v>
      </c>
      <c r="S1098">
        <f t="shared" si="86"/>
        <v>0</v>
      </c>
    </row>
    <row r="1099" spans="11:19" x14ac:dyDescent="0.2">
      <c r="K1099">
        <v>284</v>
      </c>
      <c r="L1099">
        <f t="shared" si="82"/>
        <v>6.7561926543953478E-175</v>
      </c>
      <c r="N1099">
        <v>284</v>
      </c>
      <c r="O1099">
        <f t="shared" si="83"/>
        <v>1.1072298008782926E-173</v>
      </c>
      <c r="Q1099">
        <f t="shared" si="84"/>
        <v>1</v>
      </c>
      <c r="R1099">
        <f t="shared" si="85"/>
        <v>0</v>
      </c>
      <c r="S1099">
        <f t="shared" si="86"/>
        <v>0</v>
      </c>
    </row>
    <row r="1100" spans="11:19" x14ac:dyDescent="0.2">
      <c r="K1100">
        <v>286</v>
      </c>
      <c r="L1100">
        <f t="shared" si="82"/>
        <v>2.4421836126029537E-177</v>
      </c>
      <c r="N1100">
        <v>286</v>
      </c>
      <c r="O1100">
        <f t="shared" si="83"/>
        <v>4.0820865377372058E-176</v>
      </c>
      <c r="Q1100">
        <f t="shared" si="84"/>
        <v>1</v>
      </c>
      <c r="R1100">
        <f t="shared" si="85"/>
        <v>0</v>
      </c>
      <c r="S1100">
        <f t="shared" si="86"/>
        <v>0</v>
      </c>
    </row>
    <row r="1101" spans="11:19" x14ac:dyDescent="0.2">
      <c r="K1101">
        <v>288</v>
      </c>
      <c r="L1101">
        <f t="shared" si="82"/>
        <v>8.4862983029731265E-180</v>
      </c>
      <c r="N1101">
        <v>288</v>
      </c>
      <c r="O1101">
        <f t="shared" si="83"/>
        <v>1.4467395082127782E-178</v>
      </c>
      <c r="Q1101">
        <f t="shared" si="84"/>
        <v>1</v>
      </c>
      <c r="R1101">
        <f t="shared" si="85"/>
        <v>0</v>
      </c>
      <c r="S1101">
        <f t="shared" si="86"/>
        <v>0</v>
      </c>
    </row>
    <row r="1102" spans="11:19" x14ac:dyDescent="0.2">
      <c r="K1102">
        <v>290</v>
      </c>
      <c r="L1102">
        <f t="shared" si="82"/>
        <v>2.8347970215630008E-182</v>
      </c>
      <c r="N1102">
        <v>290</v>
      </c>
      <c r="O1102">
        <f t="shared" si="83"/>
        <v>4.9290380310422794E-181</v>
      </c>
      <c r="Q1102">
        <f t="shared" si="84"/>
        <v>1</v>
      </c>
      <c r="R1102">
        <f t="shared" si="85"/>
        <v>0</v>
      </c>
      <c r="S1102">
        <f t="shared" si="86"/>
        <v>0</v>
      </c>
    </row>
    <row r="1103" spans="11:19" x14ac:dyDescent="0.2">
      <c r="K1103">
        <v>292</v>
      </c>
      <c r="L1103">
        <f t="shared" si="82"/>
        <v>9.1031004524554439E-185</v>
      </c>
      <c r="N1103">
        <v>292</v>
      </c>
      <c r="O1103">
        <f t="shared" si="83"/>
        <v>1.6143499694951342E-183</v>
      </c>
      <c r="Q1103">
        <f t="shared" si="84"/>
        <v>1</v>
      </c>
      <c r="R1103">
        <f t="shared" si="85"/>
        <v>0</v>
      </c>
      <c r="S1103">
        <f t="shared" si="86"/>
        <v>0</v>
      </c>
    </row>
    <row r="1104" spans="11:19" x14ac:dyDescent="0.2">
      <c r="K1104">
        <v>294</v>
      </c>
      <c r="L1104">
        <f t="shared" si="82"/>
        <v>2.8100910764094798E-187</v>
      </c>
      <c r="N1104">
        <v>294</v>
      </c>
      <c r="O1104">
        <f t="shared" si="83"/>
        <v>5.0827284050298889E-186</v>
      </c>
      <c r="Q1104">
        <f t="shared" si="84"/>
        <v>1</v>
      </c>
      <c r="R1104">
        <f t="shared" si="85"/>
        <v>0</v>
      </c>
      <c r="S1104">
        <f t="shared" si="86"/>
        <v>0</v>
      </c>
    </row>
    <row r="1105" spans="11:19" x14ac:dyDescent="0.2">
      <c r="K1105">
        <v>296</v>
      </c>
      <c r="L1105">
        <f t="shared" ref="L1105:L1168" si="87">(1/($L$654*SQRT(2*3.14159))*EXP((-(($K1105-$L$653)^2))/(2*$L$654^2)))</f>
        <v>8.339022578393357E-190</v>
      </c>
      <c r="N1105">
        <v>296</v>
      </c>
      <c r="O1105">
        <f t="shared" ref="O1105:O1168" si="88">(1/($L$654*SQRT(2*3.14159))*EXP((-(($N1105-$O$653)^2))/(2*$L$654^2)))</f>
        <v>1.5383664898301204E-188</v>
      </c>
      <c r="Q1105">
        <f t="shared" ref="Q1105:Q1168" si="89">NORMDIST((N1105+N1106)/2,$O$653,$O$654,TRUE)</f>
        <v>1</v>
      </c>
      <c r="R1105">
        <f t="shared" ref="R1105:R1168" si="90">(NORMDIST(K1106,$L$653,$L$654,TRUE))-(NORMDIST(K1105,$L$653,$L$654,TRUE))</f>
        <v>0</v>
      </c>
      <c r="S1105">
        <f t="shared" ref="S1105:S1168" si="91">Q1105*R1105</f>
        <v>0</v>
      </c>
    </row>
    <row r="1106" spans="11:19" x14ac:dyDescent="0.2">
      <c r="K1106">
        <v>298</v>
      </c>
      <c r="L1106">
        <f t="shared" si="87"/>
        <v>2.3788858159420218E-192</v>
      </c>
      <c r="N1106">
        <v>298</v>
      </c>
      <c r="O1106">
        <f t="shared" si="88"/>
        <v>4.4759622146515842E-191</v>
      </c>
      <c r="Q1106">
        <f t="shared" si="89"/>
        <v>1</v>
      </c>
      <c r="R1106">
        <f t="shared" si="90"/>
        <v>0</v>
      </c>
      <c r="S1106">
        <f t="shared" si="91"/>
        <v>0</v>
      </c>
    </row>
    <row r="1107" spans="11:19" x14ac:dyDescent="0.2">
      <c r="K1107">
        <v>300</v>
      </c>
      <c r="L1107">
        <f t="shared" si="87"/>
        <v>6.5237263768058774E-195</v>
      </c>
      <c r="N1107">
        <v>300</v>
      </c>
      <c r="O1107">
        <f t="shared" si="88"/>
        <v>1.2519203685338993E-193</v>
      </c>
      <c r="Q1107">
        <f t="shared" si="89"/>
        <v>1</v>
      </c>
      <c r="R1107">
        <f t="shared" si="90"/>
        <v>0</v>
      </c>
      <c r="S1107">
        <f t="shared" si="91"/>
        <v>0</v>
      </c>
    </row>
    <row r="1108" spans="11:19" x14ac:dyDescent="0.2">
      <c r="K1108">
        <v>302</v>
      </c>
      <c r="L1108">
        <f t="shared" si="87"/>
        <v>1.7198143599591663E-197</v>
      </c>
      <c r="N1108">
        <v>302</v>
      </c>
      <c r="O1108">
        <f t="shared" si="88"/>
        <v>3.3661285116024504E-196</v>
      </c>
      <c r="Q1108">
        <f t="shared" si="89"/>
        <v>1</v>
      </c>
      <c r="R1108">
        <f t="shared" si="90"/>
        <v>0</v>
      </c>
      <c r="S1108">
        <f t="shared" si="91"/>
        <v>0</v>
      </c>
    </row>
    <row r="1109" spans="11:19" x14ac:dyDescent="0.2">
      <c r="K1109">
        <v>304</v>
      </c>
      <c r="L1109">
        <f t="shared" si="87"/>
        <v>4.3584402613765904E-200</v>
      </c>
      <c r="N1109">
        <v>304</v>
      </c>
      <c r="O1109">
        <f t="shared" si="88"/>
        <v>8.7005833662066155E-199</v>
      </c>
      <c r="Q1109">
        <f t="shared" si="89"/>
        <v>1</v>
      </c>
      <c r="R1109">
        <f t="shared" si="90"/>
        <v>0</v>
      </c>
      <c r="S1109">
        <f t="shared" si="91"/>
        <v>0</v>
      </c>
    </row>
    <row r="1110" spans="11:19" x14ac:dyDescent="0.2">
      <c r="K1110">
        <v>306</v>
      </c>
      <c r="L1110">
        <f t="shared" si="87"/>
        <v>1.0618039041366109E-202</v>
      </c>
      <c r="N1110">
        <v>306</v>
      </c>
      <c r="O1110">
        <f t="shared" si="88"/>
        <v>2.161870852346027E-201</v>
      </c>
      <c r="Q1110">
        <f t="shared" si="89"/>
        <v>1</v>
      </c>
      <c r="R1110">
        <f t="shared" si="90"/>
        <v>0</v>
      </c>
      <c r="S1110">
        <f t="shared" si="91"/>
        <v>0</v>
      </c>
    </row>
    <row r="1111" spans="11:19" x14ac:dyDescent="0.2">
      <c r="K1111">
        <v>308</v>
      </c>
      <c r="L1111">
        <f t="shared" si="87"/>
        <v>2.4866876143245312E-205</v>
      </c>
      <c r="N1111">
        <v>308</v>
      </c>
      <c r="O1111">
        <f t="shared" si="88"/>
        <v>5.1638642033361851E-204</v>
      </c>
      <c r="Q1111">
        <f t="shared" si="89"/>
        <v>1</v>
      </c>
      <c r="R1111">
        <f t="shared" si="90"/>
        <v>0</v>
      </c>
      <c r="S1111">
        <f t="shared" si="91"/>
        <v>0</v>
      </c>
    </row>
    <row r="1112" spans="11:19" x14ac:dyDescent="0.2">
      <c r="K1112">
        <v>310</v>
      </c>
      <c r="L1112">
        <f t="shared" si="87"/>
        <v>5.598373093210229E-208</v>
      </c>
      <c r="N1112">
        <v>310</v>
      </c>
      <c r="O1112">
        <f t="shared" si="88"/>
        <v>1.1857238975072618E-206</v>
      </c>
      <c r="Q1112">
        <f t="shared" si="89"/>
        <v>1</v>
      </c>
      <c r="R1112">
        <f t="shared" si="90"/>
        <v>0</v>
      </c>
      <c r="S1112">
        <f t="shared" si="91"/>
        <v>0</v>
      </c>
    </row>
    <row r="1113" spans="11:19" x14ac:dyDescent="0.2">
      <c r="K1113">
        <v>312</v>
      </c>
      <c r="L1113">
        <f t="shared" si="87"/>
        <v>1.2116191746643856E-210</v>
      </c>
      <c r="N1113">
        <v>312</v>
      </c>
      <c r="O1113">
        <f t="shared" si="88"/>
        <v>2.6173151927101563E-209</v>
      </c>
      <c r="Q1113">
        <f t="shared" si="89"/>
        <v>1</v>
      </c>
      <c r="R1113">
        <f t="shared" si="90"/>
        <v>0</v>
      </c>
      <c r="S1113">
        <f t="shared" si="91"/>
        <v>0</v>
      </c>
    </row>
    <row r="1114" spans="11:19" x14ac:dyDescent="0.2">
      <c r="K1114">
        <v>314</v>
      </c>
      <c r="L1114">
        <f t="shared" si="87"/>
        <v>2.5207752773482001E-213</v>
      </c>
      <c r="N1114">
        <v>314</v>
      </c>
      <c r="O1114">
        <f t="shared" si="88"/>
        <v>5.5538247636333362E-212</v>
      </c>
      <c r="Q1114">
        <f t="shared" si="89"/>
        <v>1</v>
      </c>
      <c r="R1114">
        <f t="shared" si="90"/>
        <v>0</v>
      </c>
      <c r="S1114">
        <f t="shared" si="91"/>
        <v>0</v>
      </c>
    </row>
    <row r="1115" spans="11:19" x14ac:dyDescent="0.2">
      <c r="K1115">
        <v>316</v>
      </c>
      <c r="L1115">
        <f t="shared" si="87"/>
        <v>5.0415701813001267E-216</v>
      </c>
      <c r="N1115">
        <v>316</v>
      </c>
      <c r="O1115">
        <f t="shared" si="88"/>
        <v>1.1329011361597077E-214</v>
      </c>
      <c r="Q1115">
        <f t="shared" si="89"/>
        <v>1</v>
      </c>
      <c r="R1115">
        <f t="shared" si="90"/>
        <v>0</v>
      </c>
      <c r="S1115">
        <f t="shared" si="91"/>
        <v>0</v>
      </c>
    </row>
    <row r="1116" spans="11:19" x14ac:dyDescent="0.2">
      <c r="K1116">
        <v>318</v>
      </c>
      <c r="L1116">
        <f t="shared" si="87"/>
        <v>9.6930666008789877E-219</v>
      </c>
      <c r="N1116">
        <v>318</v>
      </c>
      <c r="O1116">
        <f t="shared" si="88"/>
        <v>2.2215472021845034E-217</v>
      </c>
      <c r="Q1116">
        <f t="shared" si="89"/>
        <v>1</v>
      </c>
      <c r="R1116">
        <f t="shared" si="90"/>
        <v>0</v>
      </c>
      <c r="S1116">
        <f t="shared" si="91"/>
        <v>0</v>
      </c>
    </row>
    <row r="1117" spans="11:19" x14ac:dyDescent="0.2">
      <c r="K1117">
        <v>320</v>
      </c>
      <c r="L1117">
        <f t="shared" si="87"/>
        <v>1.7915142609742078E-221</v>
      </c>
      <c r="N1117">
        <v>320</v>
      </c>
      <c r="O1117">
        <f t="shared" si="88"/>
        <v>4.187769519141808E-220</v>
      </c>
      <c r="Q1117">
        <f t="shared" si="89"/>
        <v>1</v>
      </c>
      <c r="R1117">
        <f t="shared" si="90"/>
        <v>0</v>
      </c>
      <c r="S1117">
        <f t="shared" si="91"/>
        <v>0</v>
      </c>
    </row>
    <row r="1118" spans="11:19" x14ac:dyDescent="0.2">
      <c r="K1118">
        <v>322</v>
      </c>
      <c r="L1118">
        <f t="shared" si="87"/>
        <v>3.1830468855215786E-224</v>
      </c>
      <c r="N1118">
        <v>322</v>
      </c>
      <c r="O1118">
        <f t="shared" si="88"/>
        <v>7.588810199682745E-223</v>
      </c>
      <c r="Q1118">
        <f t="shared" si="89"/>
        <v>1</v>
      </c>
      <c r="R1118">
        <f t="shared" si="90"/>
        <v>0</v>
      </c>
      <c r="S1118">
        <f t="shared" si="91"/>
        <v>0</v>
      </c>
    </row>
    <row r="1119" spans="11:19" x14ac:dyDescent="0.2">
      <c r="K1119">
        <v>324</v>
      </c>
      <c r="L1119">
        <f t="shared" si="87"/>
        <v>5.4366264670737122E-227</v>
      </c>
      <c r="N1119">
        <v>324</v>
      </c>
      <c r="O1119">
        <f t="shared" si="88"/>
        <v>1.3219904070821192E-225</v>
      </c>
      <c r="Q1119">
        <f t="shared" si="89"/>
        <v>1</v>
      </c>
      <c r="R1119">
        <f t="shared" si="90"/>
        <v>0</v>
      </c>
      <c r="S1119">
        <f t="shared" si="91"/>
        <v>0</v>
      </c>
    </row>
    <row r="1120" spans="11:19" x14ac:dyDescent="0.2">
      <c r="K1120">
        <v>326</v>
      </c>
      <c r="L1120">
        <f t="shared" si="87"/>
        <v>8.9264679015364895E-230</v>
      </c>
      <c r="N1120">
        <v>326</v>
      </c>
      <c r="O1120">
        <f t="shared" si="88"/>
        <v>2.213841935154187E-228</v>
      </c>
      <c r="Q1120">
        <f t="shared" si="89"/>
        <v>1</v>
      </c>
      <c r="R1120">
        <f t="shared" si="90"/>
        <v>0</v>
      </c>
      <c r="S1120">
        <f t="shared" si="91"/>
        <v>0</v>
      </c>
    </row>
    <row r="1121" spans="11:19" x14ac:dyDescent="0.2">
      <c r="K1121">
        <v>328</v>
      </c>
      <c r="L1121">
        <f t="shared" si="87"/>
        <v>1.4089432263892821E-232</v>
      </c>
      <c r="N1121">
        <v>328</v>
      </c>
      <c r="O1121">
        <f t="shared" si="88"/>
        <v>3.5639254336323876E-231</v>
      </c>
      <c r="Q1121">
        <f t="shared" si="89"/>
        <v>1</v>
      </c>
      <c r="R1121">
        <f t="shared" si="90"/>
        <v>0</v>
      </c>
      <c r="S1121">
        <f t="shared" si="91"/>
        <v>0</v>
      </c>
    </row>
    <row r="1122" spans="11:19" x14ac:dyDescent="0.2">
      <c r="K1122">
        <v>330</v>
      </c>
      <c r="L1122">
        <f t="shared" si="87"/>
        <v>2.1378194922632838E-235</v>
      </c>
      <c r="N1122">
        <v>330</v>
      </c>
      <c r="O1122">
        <f t="shared" si="88"/>
        <v>5.5153655407507161E-234</v>
      </c>
      <c r="Q1122">
        <f t="shared" si="89"/>
        <v>1</v>
      </c>
      <c r="R1122">
        <f t="shared" si="90"/>
        <v>0</v>
      </c>
      <c r="S1122">
        <f t="shared" si="91"/>
        <v>0</v>
      </c>
    </row>
    <row r="1123" spans="11:19" x14ac:dyDescent="0.2">
      <c r="K1123">
        <v>332</v>
      </c>
      <c r="L1123">
        <f t="shared" si="87"/>
        <v>3.1182595773750412E-238</v>
      </c>
      <c r="N1123">
        <v>332</v>
      </c>
      <c r="O1123">
        <f t="shared" si="88"/>
        <v>8.2050963853862407E-237</v>
      </c>
      <c r="Q1123">
        <f t="shared" si="89"/>
        <v>1</v>
      </c>
      <c r="R1123">
        <f t="shared" si="90"/>
        <v>0</v>
      </c>
      <c r="S1123">
        <f t="shared" si="91"/>
        <v>0</v>
      </c>
    </row>
    <row r="1124" spans="11:19" x14ac:dyDescent="0.2">
      <c r="K1124">
        <v>334</v>
      </c>
      <c r="L1124">
        <f t="shared" si="87"/>
        <v>4.3723728657823164E-241</v>
      </c>
      <c r="N1124">
        <v>334</v>
      </c>
      <c r="O1124">
        <f t="shared" si="88"/>
        <v>1.1734288619719392E-239</v>
      </c>
      <c r="Q1124">
        <f t="shared" si="89"/>
        <v>1</v>
      </c>
      <c r="R1124">
        <f t="shared" si="90"/>
        <v>0</v>
      </c>
      <c r="S1124">
        <f t="shared" si="91"/>
        <v>0</v>
      </c>
    </row>
    <row r="1125" spans="11:19" x14ac:dyDescent="0.2">
      <c r="K1125">
        <v>336</v>
      </c>
      <c r="L1125">
        <f t="shared" si="87"/>
        <v>5.8936699218960239E-244</v>
      </c>
      <c r="N1125">
        <v>336</v>
      </c>
      <c r="O1125">
        <f t="shared" si="88"/>
        <v>1.6132197796224146E-242</v>
      </c>
      <c r="Q1125">
        <f t="shared" si="89"/>
        <v>1</v>
      </c>
      <c r="R1125">
        <f t="shared" si="90"/>
        <v>0</v>
      </c>
      <c r="S1125">
        <f t="shared" si="91"/>
        <v>0</v>
      </c>
    </row>
    <row r="1126" spans="11:19" x14ac:dyDescent="0.2">
      <c r="K1126">
        <v>338</v>
      </c>
      <c r="L1126">
        <f t="shared" si="87"/>
        <v>7.6369178927636934E-247</v>
      </c>
      <c r="N1126">
        <v>338</v>
      </c>
      <c r="O1126">
        <f t="shared" si="88"/>
        <v>2.1320333985524847E-245</v>
      </c>
      <c r="Q1126">
        <f t="shared" si="89"/>
        <v>1</v>
      </c>
      <c r="R1126">
        <f t="shared" si="90"/>
        <v>0</v>
      </c>
      <c r="S1126">
        <f t="shared" si="91"/>
        <v>0</v>
      </c>
    </row>
    <row r="1127" spans="11:19" x14ac:dyDescent="0.2">
      <c r="K1127">
        <v>340</v>
      </c>
      <c r="L1127">
        <f t="shared" si="87"/>
        <v>9.5129261808783184E-250</v>
      </c>
      <c r="N1127">
        <v>340</v>
      </c>
      <c r="O1127">
        <f t="shared" si="88"/>
        <v>2.7086828771590282E-248</v>
      </c>
      <c r="Q1127">
        <f t="shared" si="89"/>
        <v>1</v>
      </c>
      <c r="R1127">
        <f t="shared" si="90"/>
        <v>0</v>
      </c>
      <c r="S1127">
        <f t="shared" si="91"/>
        <v>0</v>
      </c>
    </row>
    <row r="1128" spans="11:19" x14ac:dyDescent="0.2">
      <c r="K1128">
        <v>342</v>
      </c>
      <c r="L1128">
        <f t="shared" si="87"/>
        <v>1.1391314051407716E-252</v>
      </c>
      <c r="N1128">
        <v>342</v>
      </c>
      <c r="O1128">
        <f t="shared" si="88"/>
        <v>3.3081562535216151E-251</v>
      </c>
      <c r="Q1128">
        <f t="shared" si="89"/>
        <v>1</v>
      </c>
      <c r="R1128">
        <f t="shared" si="90"/>
        <v>0</v>
      </c>
      <c r="S1128">
        <f t="shared" si="91"/>
        <v>0</v>
      </c>
    </row>
    <row r="1129" spans="11:19" x14ac:dyDescent="0.2">
      <c r="K1129">
        <v>344</v>
      </c>
      <c r="L1129">
        <f t="shared" si="87"/>
        <v>1.3112853737601178E-255</v>
      </c>
      <c r="N1129">
        <v>344</v>
      </c>
      <c r="O1129">
        <f t="shared" si="88"/>
        <v>3.8839851387327358E-254</v>
      </c>
      <c r="Q1129">
        <f t="shared" si="89"/>
        <v>1</v>
      </c>
      <c r="R1129">
        <f t="shared" si="90"/>
        <v>0</v>
      </c>
      <c r="S1129">
        <f t="shared" si="91"/>
        <v>0</v>
      </c>
    </row>
    <row r="1130" spans="11:19" x14ac:dyDescent="0.2">
      <c r="K1130">
        <v>346</v>
      </c>
      <c r="L1130">
        <f t="shared" si="87"/>
        <v>1.4510564303808431E-258</v>
      </c>
      <c r="N1130">
        <v>346</v>
      </c>
      <c r="O1130">
        <f t="shared" si="88"/>
        <v>4.3836189727476587E-257</v>
      </c>
      <c r="Q1130">
        <f t="shared" si="89"/>
        <v>1</v>
      </c>
      <c r="R1130">
        <f t="shared" si="90"/>
        <v>0</v>
      </c>
      <c r="S1130">
        <f t="shared" si="91"/>
        <v>0</v>
      </c>
    </row>
    <row r="1131" spans="11:19" x14ac:dyDescent="0.2">
      <c r="K1131">
        <v>348</v>
      </c>
      <c r="L1131">
        <f t="shared" si="87"/>
        <v>1.5436011036801349E-261</v>
      </c>
      <c r="N1131">
        <v>348</v>
      </c>
      <c r="O1131">
        <f t="shared" si="88"/>
        <v>4.7561082382095851E-260</v>
      </c>
      <c r="Q1131">
        <f t="shared" si="89"/>
        <v>1</v>
      </c>
      <c r="R1131">
        <f t="shared" si="90"/>
        <v>0</v>
      </c>
      <c r="S1131">
        <f t="shared" si="91"/>
        <v>0</v>
      </c>
    </row>
    <row r="1132" spans="11:19" x14ac:dyDescent="0.2">
      <c r="K1132">
        <v>350</v>
      </c>
      <c r="L1132">
        <f t="shared" si="87"/>
        <v>1.5785180487454499E-264</v>
      </c>
      <c r="N1132">
        <v>350</v>
      </c>
      <c r="O1132">
        <f t="shared" si="88"/>
        <v>4.9606016631300021E-263</v>
      </c>
      <c r="Q1132">
        <f t="shared" si="89"/>
        <v>1</v>
      </c>
      <c r="R1132">
        <f t="shared" si="90"/>
        <v>0</v>
      </c>
      <c r="S1132">
        <f t="shared" si="91"/>
        <v>0</v>
      </c>
    </row>
    <row r="1133" spans="11:19" x14ac:dyDescent="0.2">
      <c r="K1133">
        <v>352</v>
      </c>
      <c r="L1133">
        <f t="shared" si="87"/>
        <v>1.5517713051287695E-267</v>
      </c>
      <c r="N1133">
        <v>352</v>
      </c>
      <c r="O1133">
        <f t="shared" si="88"/>
        <v>4.9737124424067976E-266</v>
      </c>
      <c r="Q1133">
        <f t="shared" si="89"/>
        <v>1</v>
      </c>
      <c r="R1133">
        <f t="shared" si="90"/>
        <v>0</v>
      </c>
      <c r="S1133">
        <f t="shared" si="91"/>
        <v>0</v>
      </c>
    </row>
    <row r="1134" spans="11:19" x14ac:dyDescent="0.2">
      <c r="K1134">
        <v>354</v>
      </c>
      <c r="L1134">
        <f t="shared" si="87"/>
        <v>1.466457816652188E-270</v>
      </c>
      <c r="N1134">
        <v>354</v>
      </c>
      <c r="O1134">
        <f t="shared" si="88"/>
        <v>4.7939189159985837E-269</v>
      </c>
      <c r="Q1134">
        <f t="shared" si="89"/>
        <v>1</v>
      </c>
      <c r="R1134">
        <f t="shared" si="90"/>
        <v>0</v>
      </c>
      <c r="S1134">
        <f t="shared" si="91"/>
        <v>0</v>
      </c>
    </row>
    <row r="1135" spans="11:19" x14ac:dyDescent="0.2">
      <c r="K1135">
        <v>356</v>
      </c>
      <c r="L1135">
        <f t="shared" si="87"/>
        <v>1.3322174750114311E-273</v>
      </c>
      <c r="N1135">
        <v>356</v>
      </c>
      <c r="O1135">
        <f t="shared" si="88"/>
        <v>4.4418551173559304E-272</v>
      </c>
      <c r="Q1135">
        <f t="shared" si="89"/>
        <v>1</v>
      </c>
      <c r="R1135">
        <f t="shared" si="90"/>
        <v>0</v>
      </c>
      <c r="S1135">
        <f t="shared" si="91"/>
        <v>0</v>
      </c>
    </row>
    <row r="1136" spans="11:19" x14ac:dyDescent="0.2">
      <c r="K1136">
        <v>358</v>
      </c>
      <c r="L1136">
        <f t="shared" si="87"/>
        <v>1.1634410167223355E-276</v>
      </c>
      <c r="N1136">
        <v>358</v>
      </c>
      <c r="O1136">
        <f t="shared" si="88"/>
        <v>3.9564145169407115E-275</v>
      </c>
      <c r="Q1136">
        <f t="shared" si="89"/>
        <v>1</v>
      </c>
      <c r="R1136">
        <f t="shared" si="90"/>
        <v>0</v>
      </c>
      <c r="S1136">
        <f t="shared" si="91"/>
        <v>0</v>
      </c>
    </row>
    <row r="1137" spans="11:19" x14ac:dyDescent="0.2">
      <c r="K1137">
        <v>360</v>
      </c>
      <c r="L1137">
        <f t="shared" si="87"/>
        <v>9.7673625508386221E-280</v>
      </c>
      <c r="N1137">
        <v>360</v>
      </c>
      <c r="O1137">
        <f t="shared" si="88"/>
        <v>3.3876838822914443E-278</v>
      </c>
      <c r="Q1137">
        <f t="shared" si="89"/>
        <v>1</v>
      </c>
      <c r="R1137">
        <f t="shared" si="90"/>
        <v>0</v>
      </c>
      <c r="S1137">
        <f t="shared" si="91"/>
        <v>0</v>
      </c>
    </row>
    <row r="1138" spans="11:19" x14ac:dyDescent="0.2">
      <c r="K1138">
        <v>362</v>
      </c>
      <c r="L1138">
        <f t="shared" si="87"/>
        <v>7.8826807779196769E-283</v>
      </c>
      <c r="N1138">
        <v>362</v>
      </c>
      <c r="O1138">
        <f t="shared" si="88"/>
        <v>2.7884808241719426E-281</v>
      </c>
      <c r="Q1138">
        <f t="shared" si="89"/>
        <v>1</v>
      </c>
      <c r="R1138">
        <f t="shared" si="90"/>
        <v>0</v>
      </c>
      <c r="S1138">
        <f t="shared" si="91"/>
        <v>0</v>
      </c>
    </row>
    <row r="1139" spans="11:19" x14ac:dyDescent="0.2">
      <c r="K1139">
        <v>364</v>
      </c>
      <c r="L1139">
        <f t="shared" si="87"/>
        <v>6.1155322919836268E-286</v>
      </c>
      <c r="N1139">
        <v>364</v>
      </c>
      <c r="O1139">
        <f t="shared" si="88"/>
        <v>2.2064604126681832E-284</v>
      </c>
      <c r="Q1139">
        <f t="shared" si="89"/>
        <v>1</v>
      </c>
      <c r="R1139">
        <f t="shared" si="90"/>
        <v>0</v>
      </c>
      <c r="S1139">
        <f t="shared" si="91"/>
        <v>0</v>
      </c>
    </row>
    <row r="1140" spans="11:19" x14ac:dyDescent="0.2">
      <c r="K1140">
        <v>366</v>
      </c>
      <c r="L1140">
        <f t="shared" si="87"/>
        <v>4.5609811909157066E-289</v>
      </c>
      <c r="N1140">
        <v>366</v>
      </c>
      <c r="O1140">
        <f t="shared" si="88"/>
        <v>1.6783723292143044E-287</v>
      </c>
      <c r="Q1140">
        <f t="shared" si="89"/>
        <v>1</v>
      </c>
      <c r="R1140">
        <f t="shared" si="90"/>
        <v>0</v>
      </c>
      <c r="S1140">
        <f t="shared" si="91"/>
        <v>0</v>
      </c>
    </row>
    <row r="1141" spans="11:19" x14ac:dyDescent="0.2">
      <c r="K1141">
        <v>368</v>
      </c>
      <c r="L1141">
        <f t="shared" si="87"/>
        <v>3.269986743388869E-292</v>
      </c>
      <c r="N1141">
        <v>368</v>
      </c>
      <c r="O1141">
        <f t="shared" si="88"/>
        <v>1.2272814639831005E-290</v>
      </c>
      <c r="Q1141">
        <f t="shared" si="89"/>
        <v>1</v>
      </c>
      <c r="R1141">
        <f t="shared" si="90"/>
        <v>0</v>
      </c>
      <c r="S1141">
        <f t="shared" si="91"/>
        <v>0</v>
      </c>
    </row>
    <row r="1142" spans="11:19" x14ac:dyDescent="0.2">
      <c r="K1142">
        <v>370</v>
      </c>
      <c r="L1142">
        <f t="shared" si="87"/>
        <v>2.2537067012405563E-295</v>
      </c>
      <c r="N1142">
        <v>370</v>
      </c>
      <c r="O1142">
        <f t="shared" si="88"/>
        <v>8.6270781536149711E-294</v>
      </c>
      <c r="Q1142">
        <f t="shared" si="89"/>
        <v>1</v>
      </c>
      <c r="R1142">
        <f t="shared" si="90"/>
        <v>0</v>
      </c>
      <c r="S1142">
        <f t="shared" si="91"/>
        <v>0</v>
      </c>
    </row>
    <row r="1143" spans="11:19" x14ac:dyDescent="0.2">
      <c r="K1143">
        <v>372</v>
      </c>
      <c r="L1143">
        <f t="shared" si="87"/>
        <v>1.4931811313366851E-298</v>
      </c>
      <c r="N1143">
        <v>372</v>
      </c>
      <c r="O1143">
        <f t="shared" si="88"/>
        <v>5.829710426576976E-297</v>
      </c>
      <c r="Q1143">
        <f t="shared" si="89"/>
        <v>1</v>
      </c>
      <c r="R1143">
        <f t="shared" si="90"/>
        <v>0</v>
      </c>
      <c r="S1143">
        <f t="shared" si="91"/>
        <v>0</v>
      </c>
    </row>
    <row r="1144" spans="11:19" x14ac:dyDescent="0.2">
      <c r="K1144">
        <v>374</v>
      </c>
      <c r="L1144">
        <f t="shared" si="87"/>
        <v>9.5102357715064588E-302</v>
      </c>
      <c r="N1144">
        <v>374</v>
      </c>
      <c r="O1144">
        <f t="shared" si="88"/>
        <v>3.7869879821099229E-300</v>
      </c>
      <c r="Q1144">
        <f t="shared" si="89"/>
        <v>1</v>
      </c>
      <c r="R1144">
        <f t="shared" si="90"/>
        <v>0</v>
      </c>
      <c r="S1144">
        <f t="shared" si="91"/>
        <v>0</v>
      </c>
    </row>
    <row r="1145" spans="11:19" x14ac:dyDescent="0.2">
      <c r="K1145">
        <v>376</v>
      </c>
      <c r="L1145">
        <f t="shared" si="87"/>
        <v>5.8228253970530872E-305</v>
      </c>
      <c r="N1145">
        <v>376</v>
      </c>
      <c r="O1145">
        <f t="shared" si="88"/>
        <v>2.3648552543677314E-303</v>
      </c>
      <c r="Q1145">
        <f t="shared" si="89"/>
        <v>1</v>
      </c>
      <c r="R1145">
        <f t="shared" si="90"/>
        <v>0</v>
      </c>
      <c r="S1145">
        <f t="shared" si="91"/>
        <v>0</v>
      </c>
    </row>
    <row r="1146" spans="11:19" x14ac:dyDescent="0.2">
      <c r="K1146">
        <v>378</v>
      </c>
      <c r="L1146">
        <f t="shared" si="87"/>
        <v>3.4272039095933816E-308</v>
      </c>
      <c r="N1146">
        <v>378</v>
      </c>
      <c r="O1146">
        <f t="shared" si="88"/>
        <v>1.4196421797289812E-306</v>
      </c>
      <c r="Q1146">
        <f t="shared" si="89"/>
        <v>1</v>
      </c>
      <c r="R1146">
        <f t="shared" si="90"/>
        <v>0</v>
      </c>
      <c r="S1146">
        <f t="shared" si="91"/>
        <v>0</v>
      </c>
    </row>
    <row r="1147" spans="11:19" x14ac:dyDescent="0.2">
      <c r="K1147">
        <v>380</v>
      </c>
      <c r="L1147">
        <f t="shared" si="87"/>
        <v>0</v>
      </c>
      <c r="N1147">
        <v>380</v>
      </c>
      <c r="O1147">
        <f t="shared" si="88"/>
        <v>0</v>
      </c>
      <c r="Q1147">
        <f t="shared" si="89"/>
        <v>1</v>
      </c>
      <c r="R1147">
        <f t="shared" si="90"/>
        <v>0</v>
      </c>
      <c r="S1147">
        <f t="shared" si="91"/>
        <v>0</v>
      </c>
    </row>
    <row r="1148" spans="11:19" x14ac:dyDescent="0.2">
      <c r="K1148">
        <v>382</v>
      </c>
      <c r="L1148">
        <f t="shared" si="87"/>
        <v>0</v>
      </c>
      <c r="N1148">
        <v>382</v>
      </c>
      <c r="O1148">
        <f t="shared" si="88"/>
        <v>0</v>
      </c>
      <c r="Q1148">
        <f t="shared" si="89"/>
        <v>1</v>
      </c>
      <c r="R1148">
        <f t="shared" si="90"/>
        <v>0</v>
      </c>
      <c r="S1148">
        <f t="shared" si="91"/>
        <v>0</v>
      </c>
    </row>
    <row r="1149" spans="11:19" x14ac:dyDescent="0.2">
      <c r="K1149">
        <v>384</v>
      </c>
      <c r="L1149">
        <f t="shared" si="87"/>
        <v>0</v>
      </c>
      <c r="N1149">
        <v>384</v>
      </c>
      <c r="O1149">
        <f t="shared" si="88"/>
        <v>0</v>
      </c>
      <c r="Q1149">
        <f t="shared" si="89"/>
        <v>1</v>
      </c>
      <c r="R1149">
        <f t="shared" si="90"/>
        <v>0</v>
      </c>
      <c r="S1149">
        <f t="shared" si="91"/>
        <v>0</v>
      </c>
    </row>
    <row r="1150" spans="11:19" x14ac:dyDescent="0.2">
      <c r="K1150">
        <v>386</v>
      </c>
      <c r="L1150">
        <f t="shared" si="87"/>
        <v>0</v>
      </c>
      <c r="N1150">
        <v>386</v>
      </c>
      <c r="O1150">
        <f t="shared" si="88"/>
        <v>0</v>
      </c>
      <c r="Q1150">
        <f t="shared" si="89"/>
        <v>1</v>
      </c>
      <c r="R1150">
        <f t="shared" si="90"/>
        <v>0</v>
      </c>
      <c r="S1150">
        <f t="shared" si="91"/>
        <v>0</v>
      </c>
    </row>
    <row r="1151" spans="11:19" x14ac:dyDescent="0.2">
      <c r="K1151">
        <v>388</v>
      </c>
      <c r="L1151">
        <f t="shared" si="87"/>
        <v>0</v>
      </c>
      <c r="N1151">
        <v>388</v>
      </c>
      <c r="O1151">
        <f t="shared" si="88"/>
        <v>0</v>
      </c>
      <c r="Q1151">
        <f t="shared" si="89"/>
        <v>1</v>
      </c>
      <c r="R1151">
        <f t="shared" si="90"/>
        <v>0</v>
      </c>
      <c r="S1151">
        <f t="shared" si="91"/>
        <v>0</v>
      </c>
    </row>
    <row r="1152" spans="11:19" x14ac:dyDescent="0.2">
      <c r="K1152">
        <v>390</v>
      </c>
      <c r="L1152">
        <f t="shared" si="87"/>
        <v>0</v>
      </c>
      <c r="N1152">
        <v>390</v>
      </c>
      <c r="O1152">
        <f t="shared" si="88"/>
        <v>0</v>
      </c>
      <c r="Q1152">
        <f t="shared" si="89"/>
        <v>1</v>
      </c>
      <c r="R1152">
        <f t="shared" si="90"/>
        <v>0</v>
      </c>
      <c r="S1152">
        <f t="shared" si="91"/>
        <v>0</v>
      </c>
    </row>
    <row r="1153" spans="11:19" x14ac:dyDescent="0.2">
      <c r="K1153">
        <v>392</v>
      </c>
      <c r="L1153">
        <f t="shared" si="87"/>
        <v>0</v>
      </c>
      <c r="N1153">
        <v>392</v>
      </c>
      <c r="O1153">
        <f t="shared" si="88"/>
        <v>0</v>
      </c>
      <c r="Q1153">
        <f t="shared" si="89"/>
        <v>1</v>
      </c>
      <c r="R1153">
        <f t="shared" si="90"/>
        <v>0</v>
      </c>
      <c r="S1153">
        <f t="shared" si="91"/>
        <v>0</v>
      </c>
    </row>
    <row r="1154" spans="11:19" x14ac:dyDescent="0.2">
      <c r="K1154">
        <v>394</v>
      </c>
      <c r="L1154">
        <f t="shared" si="87"/>
        <v>0</v>
      </c>
      <c r="N1154">
        <v>394</v>
      </c>
      <c r="O1154">
        <f t="shared" si="88"/>
        <v>0</v>
      </c>
      <c r="Q1154">
        <f t="shared" si="89"/>
        <v>1</v>
      </c>
      <c r="R1154">
        <f t="shared" si="90"/>
        <v>0</v>
      </c>
      <c r="S1154">
        <f t="shared" si="91"/>
        <v>0</v>
      </c>
    </row>
    <row r="1155" spans="11:19" x14ac:dyDescent="0.2">
      <c r="K1155">
        <v>396</v>
      </c>
      <c r="L1155">
        <f t="shared" si="87"/>
        <v>0</v>
      </c>
      <c r="N1155">
        <v>396</v>
      </c>
      <c r="O1155">
        <f t="shared" si="88"/>
        <v>0</v>
      </c>
      <c r="Q1155">
        <f t="shared" si="89"/>
        <v>1</v>
      </c>
      <c r="R1155">
        <f t="shared" si="90"/>
        <v>0</v>
      </c>
      <c r="S1155">
        <f t="shared" si="91"/>
        <v>0</v>
      </c>
    </row>
    <row r="1156" spans="11:19" x14ac:dyDescent="0.2">
      <c r="K1156">
        <v>398</v>
      </c>
      <c r="L1156">
        <f t="shared" si="87"/>
        <v>0</v>
      </c>
      <c r="N1156">
        <v>398</v>
      </c>
      <c r="O1156">
        <f t="shared" si="88"/>
        <v>0</v>
      </c>
      <c r="Q1156">
        <f t="shared" si="89"/>
        <v>1</v>
      </c>
      <c r="R1156">
        <f t="shared" si="90"/>
        <v>0</v>
      </c>
      <c r="S1156">
        <f t="shared" si="91"/>
        <v>0</v>
      </c>
    </row>
    <row r="1157" spans="11:19" x14ac:dyDescent="0.2">
      <c r="K1157">
        <v>400</v>
      </c>
      <c r="L1157">
        <f t="shared" si="87"/>
        <v>0</v>
      </c>
      <c r="N1157">
        <v>400</v>
      </c>
      <c r="O1157">
        <f t="shared" si="88"/>
        <v>0</v>
      </c>
      <c r="Q1157">
        <f t="shared" si="89"/>
        <v>1</v>
      </c>
      <c r="R1157">
        <f t="shared" si="90"/>
        <v>0</v>
      </c>
      <c r="S1157">
        <f t="shared" si="91"/>
        <v>0</v>
      </c>
    </row>
    <row r="1158" spans="11:19" x14ac:dyDescent="0.2">
      <c r="K1158">
        <v>402</v>
      </c>
      <c r="L1158">
        <f t="shared" si="87"/>
        <v>0</v>
      </c>
      <c r="N1158">
        <v>402</v>
      </c>
      <c r="O1158">
        <f t="shared" si="88"/>
        <v>0</v>
      </c>
      <c r="Q1158">
        <f t="shared" si="89"/>
        <v>1</v>
      </c>
      <c r="R1158">
        <f t="shared" si="90"/>
        <v>0</v>
      </c>
      <c r="S1158">
        <f t="shared" si="91"/>
        <v>0</v>
      </c>
    </row>
    <row r="1159" spans="11:19" x14ac:dyDescent="0.2">
      <c r="K1159">
        <v>404</v>
      </c>
      <c r="L1159">
        <f t="shared" si="87"/>
        <v>0</v>
      </c>
      <c r="N1159">
        <v>404</v>
      </c>
      <c r="O1159">
        <f t="shared" si="88"/>
        <v>0</v>
      </c>
      <c r="Q1159">
        <f t="shared" si="89"/>
        <v>1</v>
      </c>
      <c r="R1159">
        <f t="shared" si="90"/>
        <v>0</v>
      </c>
      <c r="S1159">
        <f t="shared" si="91"/>
        <v>0</v>
      </c>
    </row>
    <row r="1160" spans="11:19" x14ac:dyDescent="0.2">
      <c r="K1160">
        <v>406</v>
      </c>
      <c r="L1160">
        <f t="shared" si="87"/>
        <v>0</v>
      </c>
      <c r="N1160">
        <v>406</v>
      </c>
      <c r="O1160">
        <f t="shared" si="88"/>
        <v>0</v>
      </c>
      <c r="Q1160">
        <f t="shared" si="89"/>
        <v>1</v>
      </c>
      <c r="R1160">
        <f t="shared" si="90"/>
        <v>0</v>
      </c>
      <c r="S1160">
        <f t="shared" si="91"/>
        <v>0</v>
      </c>
    </row>
    <row r="1161" spans="11:19" x14ac:dyDescent="0.2">
      <c r="K1161">
        <v>408</v>
      </c>
      <c r="L1161">
        <f t="shared" si="87"/>
        <v>0</v>
      </c>
      <c r="N1161">
        <v>408</v>
      </c>
      <c r="O1161">
        <f t="shared" si="88"/>
        <v>0</v>
      </c>
      <c r="Q1161">
        <f t="shared" si="89"/>
        <v>1</v>
      </c>
      <c r="R1161">
        <f t="shared" si="90"/>
        <v>0</v>
      </c>
      <c r="S1161">
        <f t="shared" si="91"/>
        <v>0</v>
      </c>
    </row>
    <row r="1162" spans="11:19" x14ac:dyDescent="0.2">
      <c r="K1162">
        <v>410</v>
      </c>
      <c r="L1162">
        <f t="shared" si="87"/>
        <v>0</v>
      </c>
      <c r="N1162">
        <v>410</v>
      </c>
      <c r="O1162">
        <f t="shared" si="88"/>
        <v>0</v>
      </c>
      <c r="Q1162">
        <f t="shared" si="89"/>
        <v>1</v>
      </c>
      <c r="R1162">
        <f t="shared" si="90"/>
        <v>0</v>
      </c>
      <c r="S1162">
        <f t="shared" si="91"/>
        <v>0</v>
      </c>
    </row>
    <row r="1163" spans="11:19" x14ac:dyDescent="0.2">
      <c r="K1163">
        <v>412</v>
      </c>
      <c r="L1163">
        <f t="shared" si="87"/>
        <v>0</v>
      </c>
      <c r="N1163">
        <v>412</v>
      </c>
      <c r="O1163">
        <f t="shared" si="88"/>
        <v>0</v>
      </c>
      <c r="Q1163">
        <f t="shared" si="89"/>
        <v>1</v>
      </c>
      <c r="R1163">
        <f t="shared" si="90"/>
        <v>0</v>
      </c>
      <c r="S1163">
        <f t="shared" si="91"/>
        <v>0</v>
      </c>
    </row>
    <row r="1164" spans="11:19" x14ac:dyDescent="0.2">
      <c r="K1164">
        <v>414</v>
      </c>
      <c r="L1164">
        <f t="shared" si="87"/>
        <v>0</v>
      </c>
      <c r="N1164">
        <v>414</v>
      </c>
      <c r="O1164">
        <f t="shared" si="88"/>
        <v>0</v>
      </c>
      <c r="Q1164">
        <f t="shared" si="89"/>
        <v>1</v>
      </c>
      <c r="R1164">
        <f t="shared" si="90"/>
        <v>0</v>
      </c>
      <c r="S1164">
        <f t="shared" si="91"/>
        <v>0</v>
      </c>
    </row>
    <row r="1165" spans="11:19" x14ac:dyDescent="0.2">
      <c r="K1165">
        <v>416</v>
      </c>
      <c r="L1165">
        <f t="shared" si="87"/>
        <v>0</v>
      </c>
      <c r="N1165">
        <v>416</v>
      </c>
      <c r="O1165">
        <f t="shared" si="88"/>
        <v>0</v>
      </c>
      <c r="Q1165">
        <f t="shared" si="89"/>
        <v>1</v>
      </c>
      <c r="R1165">
        <f t="shared" si="90"/>
        <v>0</v>
      </c>
      <c r="S1165">
        <f t="shared" si="91"/>
        <v>0</v>
      </c>
    </row>
    <row r="1166" spans="11:19" x14ac:dyDescent="0.2">
      <c r="K1166">
        <v>418</v>
      </c>
      <c r="L1166">
        <f t="shared" si="87"/>
        <v>0</v>
      </c>
      <c r="N1166">
        <v>418</v>
      </c>
      <c r="O1166">
        <f t="shared" si="88"/>
        <v>0</v>
      </c>
      <c r="Q1166">
        <f t="shared" si="89"/>
        <v>1</v>
      </c>
      <c r="R1166">
        <f t="shared" si="90"/>
        <v>0</v>
      </c>
      <c r="S1166">
        <f t="shared" si="91"/>
        <v>0</v>
      </c>
    </row>
    <row r="1167" spans="11:19" x14ac:dyDescent="0.2">
      <c r="K1167">
        <v>420</v>
      </c>
      <c r="L1167">
        <f t="shared" si="87"/>
        <v>0</v>
      </c>
      <c r="N1167">
        <v>420</v>
      </c>
      <c r="O1167">
        <f t="shared" si="88"/>
        <v>0</v>
      </c>
      <c r="Q1167">
        <f t="shared" si="89"/>
        <v>1</v>
      </c>
      <c r="R1167">
        <f t="shared" si="90"/>
        <v>0</v>
      </c>
      <c r="S1167">
        <f t="shared" si="91"/>
        <v>0</v>
      </c>
    </row>
    <row r="1168" spans="11:19" x14ac:dyDescent="0.2">
      <c r="K1168">
        <v>422</v>
      </c>
      <c r="L1168">
        <f t="shared" si="87"/>
        <v>0</v>
      </c>
      <c r="N1168">
        <v>422</v>
      </c>
      <c r="O1168">
        <f t="shared" si="88"/>
        <v>0</v>
      </c>
      <c r="Q1168">
        <f t="shared" si="89"/>
        <v>1</v>
      </c>
      <c r="R1168">
        <f t="shared" si="90"/>
        <v>0</v>
      </c>
      <c r="S1168">
        <f t="shared" si="91"/>
        <v>0</v>
      </c>
    </row>
    <row r="1169" spans="11:19" x14ac:dyDescent="0.2">
      <c r="K1169">
        <v>424</v>
      </c>
      <c r="L1169">
        <f t="shared" ref="L1169:L1232" si="92">(1/($L$654*SQRT(2*3.14159))*EXP((-(($K1169-$L$653)^2))/(2*$L$654^2)))</f>
        <v>0</v>
      </c>
      <c r="N1169">
        <v>424</v>
      </c>
      <c r="O1169">
        <f t="shared" ref="O1169:O1232" si="93">(1/($L$654*SQRT(2*3.14159))*EXP((-(($N1169-$O$653)^2))/(2*$L$654^2)))</f>
        <v>0</v>
      </c>
      <c r="Q1169">
        <f t="shared" ref="Q1169:Q1232" si="94">NORMDIST((N1169+N1170)/2,$O$653,$O$654,TRUE)</f>
        <v>1</v>
      </c>
      <c r="R1169">
        <f t="shared" ref="R1169:R1232" si="95">(NORMDIST(K1170,$L$653,$L$654,TRUE))-(NORMDIST(K1169,$L$653,$L$654,TRUE))</f>
        <v>0</v>
      </c>
      <c r="S1169">
        <f t="shared" ref="S1169:S1232" si="96">Q1169*R1169</f>
        <v>0</v>
      </c>
    </row>
    <row r="1170" spans="11:19" x14ac:dyDescent="0.2">
      <c r="K1170">
        <v>426</v>
      </c>
      <c r="L1170">
        <f t="shared" si="92"/>
        <v>0</v>
      </c>
      <c r="N1170">
        <v>426</v>
      </c>
      <c r="O1170">
        <f t="shared" si="93"/>
        <v>0</v>
      </c>
      <c r="Q1170">
        <f t="shared" si="94"/>
        <v>1</v>
      </c>
      <c r="R1170">
        <f t="shared" si="95"/>
        <v>0</v>
      </c>
      <c r="S1170">
        <f t="shared" si="96"/>
        <v>0</v>
      </c>
    </row>
    <row r="1171" spans="11:19" x14ac:dyDescent="0.2">
      <c r="K1171">
        <v>428</v>
      </c>
      <c r="L1171">
        <f t="shared" si="92"/>
        <v>0</v>
      </c>
      <c r="N1171">
        <v>428</v>
      </c>
      <c r="O1171">
        <f t="shared" si="93"/>
        <v>0</v>
      </c>
      <c r="Q1171">
        <f t="shared" si="94"/>
        <v>1</v>
      </c>
      <c r="R1171">
        <f t="shared" si="95"/>
        <v>0</v>
      </c>
      <c r="S1171">
        <f t="shared" si="96"/>
        <v>0</v>
      </c>
    </row>
    <row r="1172" spans="11:19" x14ac:dyDescent="0.2">
      <c r="K1172">
        <v>430</v>
      </c>
      <c r="L1172">
        <f t="shared" si="92"/>
        <v>0</v>
      </c>
      <c r="N1172">
        <v>430</v>
      </c>
      <c r="O1172">
        <f t="shared" si="93"/>
        <v>0</v>
      </c>
      <c r="Q1172">
        <f t="shared" si="94"/>
        <v>1</v>
      </c>
      <c r="R1172">
        <f t="shared" si="95"/>
        <v>0</v>
      </c>
      <c r="S1172">
        <f t="shared" si="96"/>
        <v>0</v>
      </c>
    </row>
    <row r="1173" spans="11:19" x14ac:dyDescent="0.2">
      <c r="K1173">
        <v>432</v>
      </c>
      <c r="L1173">
        <f t="shared" si="92"/>
        <v>0</v>
      </c>
      <c r="N1173">
        <v>432</v>
      </c>
      <c r="O1173">
        <f t="shared" si="93"/>
        <v>0</v>
      </c>
      <c r="Q1173">
        <f t="shared" si="94"/>
        <v>1</v>
      </c>
      <c r="R1173">
        <f t="shared" si="95"/>
        <v>0</v>
      </c>
      <c r="S1173">
        <f t="shared" si="96"/>
        <v>0</v>
      </c>
    </row>
    <row r="1174" spans="11:19" x14ac:dyDescent="0.2">
      <c r="K1174">
        <v>434</v>
      </c>
      <c r="L1174">
        <f t="shared" si="92"/>
        <v>0</v>
      </c>
      <c r="N1174">
        <v>434</v>
      </c>
      <c r="O1174">
        <f t="shared" si="93"/>
        <v>0</v>
      </c>
      <c r="Q1174">
        <f t="shared" si="94"/>
        <v>1</v>
      </c>
      <c r="R1174">
        <f t="shared" si="95"/>
        <v>0</v>
      </c>
      <c r="S1174">
        <f t="shared" si="96"/>
        <v>0</v>
      </c>
    </row>
    <row r="1175" spans="11:19" x14ac:dyDescent="0.2">
      <c r="K1175">
        <v>436</v>
      </c>
      <c r="L1175">
        <f t="shared" si="92"/>
        <v>0</v>
      </c>
      <c r="N1175">
        <v>436</v>
      </c>
      <c r="O1175">
        <f t="shared" si="93"/>
        <v>0</v>
      </c>
      <c r="Q1175">
        <f t="shared" si="94"/>
        <v>1</v>
      </c>
      <c r="R1175">
        <f t="shared" si="95"/>
        <v>0</v>
      </c>
      <c r="S1175">
        <f t="shared" si="96"/>
        <v>0</v>
      </c>
    </row>
    <row r="1176" spans="11:19" x14ac:dyDescent="0.2">
      <c r="K1176">
        <v>438</v>
      </c>
      <c r="L1176">
        <f t="shared" si="92"/>
        <v>0</v>
      </c>
      <c r="N1176">
        <v>438</v>
      </c>
      <c r="O1176">
        <f t="shared" si="93"/>
        <v>0</v>
      </c>
      <c r="Q1176">
        <f t="shared" si="94"/>
        <v>1</v>
      </c>
      <c r="R1176">
        <f t="shared" si="95"/>
        <v>0</v>
      </c>
      <c r="S1176">
        <f t="shared" si="96"/>
        <v>0</v>
      </c>
    </row>
    <row r="1177" spans="11:19" x14ac:dyDescent="0.2">
      <c r="K1177">
        <v>440</v>
      </c>
      <c r="L1177">
        <f t="shared" si="92"/>
        <v>0</v>
      </c>
      <c r="N1177">
        <v>440</v>
      </c>
      <c r="O1177">
        <f t="shared" si="93"/>
        <v>0</v>
      </c>
      <c r="Q1177">
        <f t="shared" si="94"/>
        <v>1</v>
      </c>
      <c r="R1177">
        <f t="shared" si="95"/>
        <v>0</v>
      </c>
      <c r="S1177">
        <f t="shared" si="96"/>
        <v>0</v>
      </c>
    </row>
    <row r="1178" spans="11:19" x14ac:dyDescent="0.2">
      <c r="K1178">
        <v>442</v>
      </c>
      <c r="L1178">
        <f t="shared" si="92"/>
        <v>0</v>
      </c>
      <c r="N1178">
        <v>442</v>
      </c>
      <c r="O1178">
        <f t="shared" si="93"/>
        <v>0</v>
      </c>
      <c r="Q1178">
        <f t="shared" si="94"/>
        <v>1</v>
      </c>
      <c r="R1178">
        <f t="shared" si="95"/>
        <v>0</v>
      </c>
      <c r="S1178">
        <f t="shared" si="96"/>
        <v>0</v>
      </c>
    </row>
    <row r="1179" spans="11:19" x14ac:dyDescent="0.2">
      <c r="K1179">
        <v>444</v>
      </c>
      <c r="L1179">
        <f t="shared" si="92"/>
        <v>0</v>
      </c>
      <c r="N1179">
        <v>444</v>
      </c>
      <c r="O1179">
        <f t="shared" si="93"/>
        <v>0</v>
      </c>
      <c r="Q1179">
        <f t="shared" si="94"/>
        <v>1</v>
      </c>
      <c r="R1179">
        <f t="shared" si="95"/>
        <v>0</v>
      </c>
      <c r="S1179">
        <f t="shared" si="96"/>
        <v>0</v>
      </c>
    </row>
    <row r="1180" spans="11:19" x14ac:dyDescent="0.2">
      <c r="K1180">
        <v>446</v>
      </c>
      <c r="L1180">
        <f t="shared" si="92"/>
        <v>0</v>
      </c>
      <c r="N1180">
        <v>446</v>
      </c>
      <c r="O1180">
        <f t="shared" si="93"/>
        <v>0</v>
      </c>
      <c r="Q1180">
        <f t="shared" si="94"/>
        <v>1</v>
      </c>
      <c r="R1180">
        <f t="shared" si="95"/>
        <v>0</v>
      </c>
      <c r="S1180">
        <f t="shared" si="96"/>
        <v>0</v>
      </c>
    </row>
    <row r="1181" spans="11:19" x14ac:dyDescent="0.2">
      <c r="K1181">
        <v>448</v>
      </c>
      <c r="L1181">
        <f t="shared" si="92"/>
        <v>0</v>
      </c>
      <c r="N1181">
        <v>448</v>
      </c>
      <c r="O1181">
        <f t="shared" si="93"/>
        <v>0</v>
      </c>
      <c r="Q1181">
        <f t="shared" si="94"/>
        <v>1</v>
      </c>
      <c r="R1181">
        <f t="shared" si="95"/>
        <v>0</v>
      </c>
      <c r="S1181">
        <f t="shared" si="96"/>
        <v>0</v>
      </c>
    </row>
    <row r="1182" spans="11:19" x14ac:dyDescent="0.2">
      <c r="K1182">
        <v>450</v>
      </c>
      <c r="L1182">
        <f t="shared" si="92"/>
        <v>0</v>
      </c>
      <c r="N1182">
        <v>450</v>
      </c>
      <c r="O1182">
        <f t="shared" si="93"/>
        <v>0</v>
      </c>
      <c r="Q1182">
        <f t="shared" si="94"/>
        <v>1</v>
      </c>
      <c r="R1182">
        <f t="shared" si="95"/>
        <v>0</v>
      </c>
      <c r="S1182">
        <f t="shared" si="96"/>
        <v>0</v>
      </c>
    </row>
    <row r="1183" spans="11:19" x14ac:dyDescent="0.2">
      <c r="K1183">
        <v>452</v>
      </c>
      <c r="L1183">
        <f t="shared" si="92"/>
        <v>0</v>
      </c>
      <c r="N1183">
        <v>452</v>
      </c>
      <c r="O1183">
        <f t="shared" si="93"/>
        <v>0</v>
      </c>
      <c r="Q1183">
        <f t="shared" si="94"/>
        <v>1</v>
      </c>
      <c r="R1183">
        <f t="shared" si="95"/>
        <v>0</v>
      </c>
      <c r="S1183">
        <f t="shared" si="96"/>
        <v>0</v>
      </c>
    </row>
    <row r="1184" spans="11:19" x14ac:dyDescent="0.2">
      <c r="K1184">
        <v>454</v>
      </c>
      <c r="L1184">
        <f t="shared" si="92"/>
        <v>0</v>
      </c>
      <c r="N1184">
        <v>454</v>
      </c>
      <c r="O1184">
        <f t="shared" si="93"/>
        <v>0</v>
      </c>
      <c r="Q1184">
        <f t="shared" si="94"/>
        <v>1</v>
      </c>
      <c r="R1184">
        <f t="shared" si="95"/>
        <v>0</v>
      </c>
      <c r="S1184">
        <f t="shared" si="96"/>
        <v>0</v>
      </c>
    </row>
    <row r="1185" spans="11:19" x14ac:dyDescent="0.2">
      <c r="K1185">
        <v>456</v>
      </c>
      <c r="L1185">
        <f t="shared" si="92"/>
        <v>0</v>
      </c>
      <c r="N1185">
        <v>456</v>
      </c>
      <c r="O1185">
        <f t="shared" si="93"/>
        <v>0</v>
      </c>
      <c r="Q1185">
        <f t="shared" si="94"/>
        <v>1</v>
      </c>
      <c r="R1185">
        <f t="shared" si="95"/>
        <v>0</v>
      </c>
      <c r="S1185">
        <f t="shared" si="96"/>
        <v>0</v>
      </c>
    </row>
    <row r="1186" spans="11:19" x14ac:dyDescent="0.2">
      <c r="K1186">
        <v>458</v>
      </c>
      <c r="L1186">
        <f t="shared" si="92"/>
        <v>0</v>
      </c>
      <c r="N1186">
        <v>458</v>
      </c>
      <c r="O1186">
        <f t="shared" si="93"/>
        <v>0</v>
      </c>
      <c r="Q1186">
        <f t="shared" si="94"/>
        <v>1</v>
      </c>
      <c r="R1186">
        <f t="shared" si="95"/>
        <v>0</v>
      </c>
      <c r="S1186">
        <f t="shared" si="96"/>
        <v>0</v>
      </c>
    </row>
    <row r="1187" spans="11:19" x14ac:dyDescent="0.2">
      <c r="K1187">
        <v>460</v>
      </c>
      <c r="L1187">
        <f t="shared" si="92"/>
        <v>0</v>
      </c>
      <c r="N1187">
        <v>460</v>
      </c>
      <c r="O1187">
        <f t="shared" si="93"/>
        <v>0</v>
      </c>
      <c r="Q1187">
        <f t="shared" si="94"/>
        <v>1</v>
      </c>
      <c r="R1187">
        <f t="shared" si="95"/>
        <v>0</v>
      </c>
      <c r="S1187">
        <f t="shared" si="96"/>
        <v>0</v>
      </c>
    </row>
    <row r="1188" spans="11:19" x14ac:dyDescent="0.2">
      <c r="K1188">
        <v>462</v>
      </c>
      <c r="L1188">
        <f t="shared" si="92"/>
        <v>0</v>
      </c>
      <c r="N1188">
        <v>462</v>
      </c>
      <c r="O1188">
        <f t="shared" si="93"/>
        <v>0</v>
      </c>
      <c r="Q1188">
        <f t="shared" si="94"/>
        <v>1</v>
      </c>
      <c r="R1188">
        <f t="shared" si="95"/>
        <v>0</v>
      </c>
      <c r="S1188">
        <f t="shared" si="96"/>
        <v>0</v>
      </c>
    </row>
    <row r="1189" spans="11:19" x14ac:dyDescent="0.2">
      <c r="K1189">
        <v>464</v>
      </c>
      <c r="L1189">
        <f t="shared" si="92"/>
        <v>0</v>
      </c>
      <c r="N1189">
        <v>464</v>
      </c>
      <c r="O1189">
        <f t="shared" si="93"/>
        <v>0</v>
      </c>
      <c r="Q1189">
        <f t="shared" si="94"/>
        <v>1</v>
      </c>
      <c r="R1189">
        <f t="shared" si="95"/>
        <v>0</v>
      </c>
      <c r="S1189">
        <f t="shared" si="96"/>
        <v>0</v>
      </c>
    </row>
    <row r="1190" spans="11:19" x14ac:dyDescent="0.2">
      <c r="K1190">
        <v>466</v>
      </c>
      <c r="L1190">
        <f t="shared" si="92"/>
        <v>0</v>
      </c>
      <c r="N1190">
        <v>466</v>
      </c>
      <c r="O1190">
        <f t="shared" si="93"/>
        <v>0</v>
      </c>
      <c r="Q1190">
        <f t="shared" si="94"/>
        <v>1</v>
      </c>
      <c r="R1190">
        <f t="shared" si="95"/>
        <v>0</v>
      </c>
      <c r="S1190">
        <f t="shared" si="96"/>
        <v>0</v>
      </c>
    </row>
    <row r="1191" spans="11:19" x14ac:dyDescent="0.2">
      <c r="K1191">
        <v>468</v>
      </c>
      <c r="L1191">
        <f t="shared" si="92"/>
        <v>0</v>
      </c>
      <c r="N1191">
        <v>468</v>
      </c>
      <c r="O1191">
        <f t="shared" si="93"/>
        <v>0</v>
      </c>
      <c r="Q1191">
        <f t="shared" si="94"/>
        <v>1</v>
      </c>
      <c r="R1191">
        <f t="shared" si="95"/>
        <v>0</v>
      </c>
      <c r="S1191">
        <f t="shared" si="96"/>
        <v>0</v>
      </c>
    </row>
    <row r="1192" spans="11:19" x14ac:dyDescent="0.2">
      <c r="K1192">
        <v>470</v>
      </c>
      <c r="L1192">
        <f t="shared" si="92"/>
        <v>0</v>
      </c>
      <c r="N1192">
        <v>470</v>
      </c>
      <c r="O1192">
        <f t="shared" si="93"/>
        <v>0</v>
      </c>
      <c r="Q1192">
        <f t="shared" si="94"/>
        <v>1</v>
      </c>
      <c r="R1192">
        <f t="shared" si="95"/>
        <v>0</v>
      </c>
      <c r="S1192">
        <f t="shared" si="96"/>
        <v>0</v>
      </c>
    </row>
    <row r="1193" spans="11:19" x14ac:dyDescent="0.2">
      <c r="K1193">
        <v>472</v>
      </c>
      <c r="L1193">
        <f t="shared" si="92"/>
        <v>0</v>
      </c>
      <c r="N1193">
        <v>472</v>
      </c>
      <c r="O1193">
        <f t="shared" si="93"/>
        <v>0</v>
      </c>
      <c r="Q1193">
        <f t="shared" si="94"/>
        <v>1</v>
      </c>
      <c r="R1193">
        <f t="shared" si="95"/>
        <v>0</v>
      </c>
      <c r="S1193">
        <f t="shared" si="96"/>
        <v>0</v>
      </c>
    </row>
    <row r="1194" spans="11:19" x14ac:dyDescent="0.2">
      <c r="K1194">
        <v>474</v>
      </c>
      <c r="L1194">
        <f t="shared" si="92"/>
        <v>0</v>
      </c>
      <c r="N1194">
        <v>474</v>
      </c>
      <c r="O1194">
        <f t="shared" si="93"/>
        <v>0</v>
      </c>
      <c r="Q1194">
        <f t="shared" si="94"/>
        <v>1</v>
      </c>
      <c r="R1194">
        <f t="shared" si="95"/>
        <v>0</v>
      </c>
      <c r="S1194">
        <f t="shared" si="96"/>
        <v>0</v>
      </c>
    </row>
    <row r="1195" spans="11:19" x14ac:dyDescent="0.2">
      <c r="K1195">
        <v>476</v>
      </c>
      <c r="L1195">
        <f t="shared" si="92"/>
        <v>0</v>
      </c>
      <c r="N1195">
        <v>476</v>
      </c>
      <c r="O1195">
        <f t="shared" si="93"/>
        <v>0</v>
      </c>
      <c r="Q1195">
        <f t="shared" si="94"/>
        <v>1</v>
      </c>
      <c r="R1195">
        <f t="shared" si="95"/>
        <v>0</v>
      </c>
      <c r="S1195">
        <f t="shared" si="96"/>
        <v>0</v>
      </c>
    </row>
    <row r="1196" spans="11:19" x14ac:dyDescent="0.2">
      <c r="K1196">
        <v>478</v>
      </c>
      <c r="L1196">
        <f t="shared" si="92"/>
        <v>0</v>
      </c>
      <c r="N1196">
        <v>478</v>
      </c>
      <c r="O1196">
        <f t="shared" si="93"/>
        <v>0</v>
      </c>
      <c r="Q1196">
        <f t="shared" si="94"/>
        <v>1</v>
      </c>
      <c r="R1196">
        <f t="shared" si="95"/>
        <v>0</v>
      </c>
      <c r="S1196">
        <f t="shared" si="96"/>
        <v>0</v>
      </c>
    </row>
    <row r="1197" spans="11:19" x14ac:dyDescent="0.2">
      <c r="K1197">
        <v>480</v>
      </c>
      <c r="L1197">
        <f t="shared" si="92"/>
        <v>0</v>
      </c>
      <c r="N1197">
        <v>480</v>
      </c>
      <c r="O1197">
        <f t="shared" si="93"/>
        <v>0</v>
      </c>
      <c r="Q1197">
        <f t="shared" si="94"/>
        <v>1</v>
      </c>
      <c r="R1197">
        <f t="shared" si="95"/>
        <v>0</v>
      </c>
      <c r="S1197">
        <f t="shared" si="96"/>
        <v>0</v>
      </c>
    </row>
    <row r="1198" spans="11:19" x14ac:dyDescent="0.2">
      <c r="K1198">
        <v>482</v>
      </c>
      <c r="L1198">
        <f t="shared" si="92"/>
        <v>0</v>
      </c>
      <c r="N1198">
        <v>482</v>
      </c>
      <c r="O1198">
        <f t="shared" si="93"/>
        <v>0</v>
      </c>
      <c r="Q1198">
        <f t="shared" si="94"/>
        <v>1</v>
      </c>
      <c r="R1198">
        <f t="shared" si="95"/>
        <v>0</v>
      </c>
      <c r="S1198">
        <f t="shared" si="96"/>
        <v>0</v>
      </c>
    </row>
    <row r="1199" spans="11:19" x14ac:dyDescent="0.2">
      <c r="K1199">
        <v>484</v>
      </c>
      <c r="L1199">
        <f t="shared" si="92"/>
        <v>0</v>
      </c>
      <c r="N1199">
        <v>484</v>
      </c>
      <c r="O1199">
        <f t="shared" si="93"/>
        <v>0</v>
      </c>
      <c r="Q1199">
        <f t="shared" si="94"/>
        <v>1</v>
      </c>
      <c r="R1199">
        <f t="shared" si="95"/>
        <v>0</v>
      </c>
      <c r="S1199">
        <f t="shared" si="96"/>
        <v>0</v>
      </c>
    </row>
    <row r="1200" spans="11:19" x14ac:dyDescent="0.2">
      <c r="K1200">
        <v>486</v>
      </c>
      <c r="L1200">
        <f t="shared" si="92"/>
        <v>0</v>
      </c>
      <c r="N1200">
        <v>486</v>
      </c>
      <c r="O1200">
        <f t="shared" si="93"/>
        <v>0</v>
      </c>
      <c r="Q1200">
        <f t="shared" si="94"/>
        <v>1</v>
      </c>
      <c r="R1200">
        <f t="shared" si="95"/>
        <v>0</v>
      </c>
      <c r="S1200">
        <f t="shared" si="96"/>
        <v>0</v>
      </c>
    </row>
    <row r="1201" spans="11:19" x14ac:dyDescent="0.2">
      <c r="K1201">
        <v>488</v>
      </c>
      <c r="L1201">
        <f t="shared" si="92"/>
        <v>0</v>
      </c>
      <c r="N1201">
        <v>488</v>
      </c>
      <c r="O1201">
        <f t="shared" si="93"/>
        <v>0</v>
      </c>
      <c r="Q1201">
        <f t="shared" si="94"/>
        <v>1</v>
      </c>
      <c r="R1201">
        <f t="shared" si="95"/>
        <v>0</v>
      </c>
      <c r="S1201">
        <f t="shared" si="96"/>
        <v>0</v>
      </c>
    </row>
    <row r="1202" spans="11:19" x14ac:dyDescent="0.2">
      <c r="K1202">
        <v>490</v>
      </c>
      <c r="L1202">
        <f t="shared" si="92"/>
        <v>0</v>
      </c>
      <c r="N1202">
        <v>490</v>
      </c>
      <c r="O1202">
        <f t="shared" si="93"/>
        <v>0</v>
      </c>
      <c r="Q1202">
        <f t="shared" si="94"/>
        <v>1</v>
      </c>
      <c r="R1202">
        <f t="shared" si="95"/>
        <v>0</v>
      </c>
      <c r="S1202">
        <f t="shared" si="96"/>
        <v>0</v>
      </c>
    </row>
    <row r="1203" spans="11:19" x14ac:dyDescent="0.2">
      <c r="K1203">
        <v>492</v>
      </c>
      <c r="L1203">
        <f t="shared" si="92"/>
        <v>0</v>
      </c>
      <c r="N1203">
        <v>492</v>
      </c>
      <c r="O1203">
        <f t="shared" si="93"/>
        <v>0</v>
      </c>
      <c r="Q1203">
        <f t="shared" si="94"/>
        <v>1</v>
      </c>
      <c r="R1203">
        <f t="shared" si="95"/>
        <v>0</v>
      </c>
      <c r="S1203">
        <f t="shared" si="96"/>
        <v>0</v>
      </c>
    </row>
    <row r="1204" spans="11:19" x14ac:dyDescent="0.2">
      <c r="K1204">
        <v>494</v>
      </c>
      <c r="L1204">
        <f t="shared" si="92"/>
        <v>0</v>
      </c>
      <c r="N1204">
        <v>494</v>
      </c>
      <c r="O1204">
        <f t="shared" si="93"/>
        <v>0</v>
      </c>
      <c r="Q1204">
        <f t="shared" si="94"/>
        <v>1</v>
      </c>
      <c r="R1204">
        <f t="shared" si="95"/>
        <v>0</v>
      </c>
      <c r="S1204">
        <f t="shared" si="96"/>
        <v>0</v>
      </c>
    </row>
    <row r="1205" spans="11:19" x14ac:dyDescent="0.2">
      <c r="K1205">
        <v>496</v>
      </c>
      <c r="L1205">
        <f t="shared" si="92"/>
        <v>0</v>
      </c>
      <c r="N1205">
        <v>496</v>
      </c>
      <c r="O1205">
        <f t="shared" si="93"/>
        <v>0</v>
      </c>
      <c r="Q1205">
        <f t="shared" si="94"/>
        <v>1</v>
      </c>
      <c r="R1205">
        <f t="shared" si="95"/>
        <v>0</v>
      </c>
      <c r="S1205">
        <f t="shared" si="96"/>
        <v>0</v>
      </c>
    </row>
    <row r="1206" spans="11:19" x14ac:dyDescent="0.2">
      <c r="K1206">
        <v>498</v>
      </c>
      <c r="L1206">
        <f t="shared" si="92"/>
        <v>0</v>
      </c>
      <c r="N1206">
        <v>498</v>
      </c>
      <c r="O1206">
        <f t="shared" si="93"/>
        <v>0</v>
      </c>
      <c r="Q1206">
        <f t="shared" si="94"/>
        <v>1</v>
      </c>
      <c r="R1206">
        <f t="shared" si="95"/>
        <v>0</v>
      </c>
      <c r="S1206">
        <f t="shared" si="96"/>
        <v>0</v>
      </c>
    </row>
    <row r="1207" spans="11:19" x14ac:dyDescent="0.2">
      <c r="K1207">
        <v>500</v>
      </c>
      <c r="L1207">
        <f t="shared" si="92"/>
        <v>0</v>
      </c>
      <c r="N1207">
        <v>500</v>
      </c>
      <c r="O1207">
        <f t="shared" si="93"/>
        <v>0</v>
      </c>
      <c r="Q1207">
        <f t="shared" si="94"/>
        <v>1</v>
      </c>
      <c r="R1207">
        <f t="shared" si="95"/>
        <v>0</v>
      </c>
      <c r="S1207">
        <f t="shared" si="96"/>
        <v>0</v>
      </c>
    </row>
    <row r="1208" spans="11:19" x14ac:dyDescent="0.2">
      <c r="K1208">
        <v>502</v>
      </c>
      <c r="L1208">
        <f t="shared" si="92"/>
        <v>0</v>
      </c>
      <c r="N1208">
        <v>502</v>
      </c>
      <c r="O1208">
        <f t="shared" si="93"/>
        <v>0</v>
      </c>
      <c r="Q1208">
        <f t="shared" si="94"/>
        <v>1</v>
      </c>
      <c r="R1208">
        <f t="shared" si="95"/>
        <v>0</v>
      </c>
      <c r="S1208">
        <f t="shared" si="96"/>
        <v>0</v>
      </c>
    </row>
    <row r="1209" spans="11:19" x14ac:dyDescent="0.2">
      <c r="K1209">
        <v>504</v>
      </c>
      <c r="L1209">
        <f t="shared" si="92"/>
        <v>0</v>
      </c>
      <c r="N1209">
        <v>504</v>
      </c>
      <c r="O1209">
        <f t="shared" si="93"/>
        <v>0</v>
      </c>
      <c r="Q1209">
        <f t="shared" si="94"/>
        <v>1</v>
      </c>
      <c r="R1209">
        <f t="shared" si="95"/>
        <v>0</v>
      </c>
      <c r="S1209">
        <f t="shared" si="96"/>
        <v>0</v>
      </c>
    </row>
    <row r="1210" spans="11:19" x14ac:dyDescent="0.2">
      <c r="K1210">
        <v>506</v>
      </c>
      <c r="L1210">
        <f t="shared" si="92"/>
        <v>0</v>
      </c>
      <c r="N1210">
        <v>506</v>
      </c>
      <c r="O1210">
        <f t="shared" si="93"/>
        <v>0</v>
      </c>
      <c r="Q1210">
        <f t="shared" si="94"/>
        <v>1</v>
      </c>
      <c r="R1210">
        <f t="shared" si="95"/>
        <v>0</v>
      </c>
      <c r="S1210">
        <f t="shared" si="96"/>
        <v>0</v>
      </c>
    </row>
    <row r="1211" spans="11:19" x14ac:dyDescent="0.2">
      <c r="K1211">
        <v>508</v>
      </c>
      <c r="L1211">
        <f t="shared" si="92"/>
        <v>0</v>
      </c>
      <c r="N1211">
        <v>508</v>
      </c>
      <c r="O1211">
        <f t="shared" si="93"/>
        <v>0</v>
      </c>
      <c r="Q1211">
        <f t="shared" si="94"/>
        <v>1</v>
      </c>
      <c r="R1211">
        <f t="shared" si="95"/>
        <v>0</v>
      </c>
      <c r="S1211">
        <f t="shared" si="96"/>
        <v>0</v>
      </c>
    </row>
    <row r="1212" spans="11:19" x14ac:dyDescent="0.2">
      <c r="K1212">
        <v>510</v>
      </c>
      <c r="L1212">
        <f t="shared" si="92"/>
        <v>0</v>
      </c>
      <c r="N1212">
        <v>510</v>
      </c>
      <c r="O1212">
        <f t="shared" si="93"/>
        <v>0</v>
      </c>
      <c r="Q1212">
        <f t="shared" si="94"/>
        <v>1</v>
      </c>
      <c r="R1212">
        <f t="shared" si="95"/>
        <v>0</v>
      </c>
      <c r="S1212">
        <f t="shared" si="96"/>
        <v>0</v>
      </c>
    </row>
    <row r="1213" spans="11:19" x14ac:dyDescent="0.2">
      <c r="K1213">
        <v>512</v>
      </c>
      <c r="L1213">
        <f t="shared" si="92"/>
        <v>0</v>
      </c>
      <c r="N1213">
        <v>512</v>
      </c>
      <c r="O1213">
        <f t="shared" si="93"/>
        <v>0</v>
      </c>
      <c r="Q1213">
        <f t="shared" si="94"/>
        <v>1</v>
      </c>
      <c r="R1213">
        <f t="shared" si="95"/>
        <v>0</v>
      </c>
      <c r="S1213">
        <f t="shared" si="96"/>
        <v>0</v>
      </c>
    </row>
    <row r="1214" spans="11:19" x14ac:dyDescent="0.2">
      <c r="K1214">
        <v>514</v>
      </c>
      <c r="L1214">
        <f t="shared" si="92"/>
        <v>0</v>
      </c>
      <c r="N1214">
        <v>514</v>
      </c>
      <c r="O1214">
        <f t="shared" si="93"/>
        <v>0</v>
      </c>
      <c r="Q1214">
        <f t="shared" si="94"/>
        <v>1</v>
      </c>
      <c r="R1214">
        <f t="shared" si="95"/>
        <v>0</v>
      </c>
      <c r="S1214">
        <f t="shared" si="96"/>
        <v>0</v>
      </c>
    </row>
    <row r="1215" spans="11:19" x14ac:dyDescent="0.2">
      <c r="K1215">
        <v>516</v>
      </c>
      <c r="L1215">
        <f t="shared" si="92"/>
        <v>0</v>
      </c>
      <c r="N1215">
        <v>516</v>
      </c>
      <c r="O1215">
        <f t="shared" si="93"/>
        <v>0</v>
      </c>
      <c r="Q1215">
        <f t="shared" si="94"/>
        <v>1</v>
      </c>
      <c r="R1215">
        <f t="shared" si="95"/>
        <v>0</v>
      </c>
      <c r="S1215">
        <f t="shared" si="96"/>
        <v>0</v>
      </c>
    </row>
    <row r="1216" spans="11:19" x14ac:dyDescent="0.2">
      <c r="K1216">
        <v>518</v>
      </c>
      <c r="L1216">
        <f t="shared" si="92"/>
        <v>0</v>
      </c>
      <c r="N1216">
        <v>518</v>
      </c>
      <c r="O1216">
        <f t="shared" si="93"/>
        <v>0</v>
      </c>
      <c r="Q1216">
        <f t="shared" si="94"/>
        <v>1</v>
      </c>
      <c r="R1216">
        <f t="shared" si="95"/>
        <v>0</v>
      </c>
      <c r="S1216">
        <f t="shared" si="96"/>
        <v>0</v>
      </c>
    </row>
    <row r="1217" spans="11:19" x14ac:dyDescent="0.2">
      <c r="K1217">
        <v>520</v>
      </c>
      <c r="L1217">
        <f t="shared" si="92"/>
        <v>0</v>
      </c>
      <c r="N1217">
        <v>520</v>
      </c>
      <c r="O1217">
        <f t="shared" si="93"/>
        <v>0</v>
      </c>
      <c r="Q1217">
        <f t="shared" si="94"/>
        <v>1</v>
      </c>
      <c r="R1217">
        <f t="shared" si="95"/>
        <v>0</v>
      </c>
      <c r="S1217">
        <f t="shared" si="96"/>
        <v>0</v>
      </c>
    </row>
    <row r="1218" spans="11:19" x14ac:dyDescent="0.2">
      <c r="K1218">
        <v>522</v>
      </c>
      <c r="L1218">
        <f t="shared" si="92"/>
        <v>0</v>
      </c>
      <c r="N1218">
        <v>522</v>
      </c>
      <c r="O1218">
        <f t="shared" si="93"/>
        <v>0</v>
      </c>
      <c r="Q1218">
        <f t="shared" si="94"/>
        <v>1</v>
      </c>
      <c r="R1218">
        <f t="shared" si="95"/>
        <v>0</v>
      </c>
      <c r="S1218">
        <f t="shared" si="96"/>
        <v>0</v>
      </c>
    </row>
    <row r="1219" spans="11:19" x14ac:dyDescent="0.2">
      <c r="K1219">
        <v>524</v>
      </c>
      <c r="L1219">
        <f t="shared" si="92"/>
        <v>0</v>
      </c>
      <c r="N1219">
        <v>524</v>
      </c>
      <c r="O1219">
        <f t="shared" si="93"/>
        <v>0</v>
      </c>
      <c r="Q1219">
        <f t="shared" si="94"/>
        <v>1</v>
      </c>
      <c r="R1219">
        <f t="shared" si="95"/>
        <v>0</v>
      </c>
      <c r="S1219">
        <f t="shared" si="96"/>
        <v>0</v>
      </c>
    </row>
    <row r="1220" spans="11:19" x14ac:dyDescent="0.2">
      <c r="K1220">
        <v>526</v>
      </c>
      <c r="L1220">
        <f t="shared" si="92"/>
        <v>0</v>
      </c>
      <c r="N1220">
        <v>526</v>
      </c>
      <c r="O1220">
        <f t="shared" si="93"/>
        <v>0</v>
      </c>
      <c r="Q1220">
        <f t="shared" si="94"/>
        <v>1</v>
      </c>
      <c r="R1220">
        <f t="shared" si="95"/>
        <v>0</v>
      </c>
      <c r="S1220">
        <f t="shared" si="96"/>
        <v>0</v>
      </c>
    </row>
    <row r="1221" spans="11:19" x14ac:dyDescent="0.2">
      <c r="K1221">
        <v>528</v>
      </c>
      <c r="L1221">
        <f t="shared" si="92"/>
        <v>0</v>
      </c>
      <c r="N1221">
        <v>528</v>
      </c>
      <c r="O1221">
        <f t="shared" si="93"/>
        <v>0</v>
      </c>
      <c r="Q1221">
        <f t="shared" si="94"/>
        <v>1</v>
      </c>
      <c r="R1221">
        <f t="shared" si="95"/>
        <v>0</v>
      </c>
      <c r="S1221">
        <f t="shared" si="96"/>
        <v>0</v>
      </c>
    </row>
    <row r="1222" spans="11:19" x14ac:dyDescent="0.2">
      <c r="K1222">
        <v>530</v>
      </c>
      <c r="L1222">
        <f t="shared" si="92"/>
        <v>0</v>
      </c>
      <c r="N1222">
        <v>530</v>
      </c>
      <c r="O1222">
        <f t="shared" si="93"/>
        <v>0</v>
      </c>
      <c r="Q1222">
        <f t="shared" si="94"/>
        <v>1</v>
      </c>
      <c r="R1222">
        <f t="shared" si="95"/>
        <v>0</v>
      </c>
      <c r="S1222">
        <f t="shared" si="96"/>
        <v>0</v>
      </c>
    </row>
    <row r="1223" spans="11:19" x14ac:dyDescent="0.2">
      <c r="K1223">
        <v>532</v>
      </c>
      <c r="L1223">
        <f t="shared" si="92"/>
        <v>0</v>
      </c>
      <c r="N1223">
        <v>532</v>
      </c>
      <c r="O1223">
        <f t="shared" si="93"/>
        <v>0</v>
      </c>
      <c r="Q1223">
        <f t="shared" si="94"/>
        <v>1</v>
      </c>
      <c r="R1223">
        <f t="shared" si="95"/>
        <v>0</v>
      </c>
      <c r="S1223">
        <f t="shared" si="96"/>
        <v>0</v>
      </c>
    </row>
    <row r="1224" spans="11:19" x14ac:dyDescent="0.2">
      <c r="K1224">
        <v>534</v>
      </c>
      <c r="L1224">
        <f t="shared" si="92"/>
        <v>0</v>
      </c>
      <c r="N1224">
        <v>534</v>
      </c>
      <c r="O1224">
        <f t="shared" si="93"/>
        <v>0</v>
      </c>
      <c r="Q1224">
        <f t="shared" si="94"/>
        <v>1</v>
      </c>
      <c r="R1224">
        <f t="shared" si="95"/>
        <v>0</v>
      </c>
      <c r="S1224">
        <f t="shared" si="96"/>
        <v>0</v>
      </c>
    </row>
    <row r="1225" spans="11:19" x14ac:dyDescent="0.2">
      <c r="K1225">
        <v>536</v>
      </c>
      <c r="L1225">
        <f t="shared" si="92"/>
        <v>0</v>
      </c>
      <c r="N1225">
        <v>536</v>
      </c>
      <c r="O1225">
        <f t="shared" si="93"/>
        <v>0</v>
      </c>
      <c r="Q1225">
        <f t="shared" si="94"/>
        <v>1</v>
      </c>
      <c r="R1225">
        <f t="shared" si="95"/>
        <v>0</v>
      </c>
      <c r="S1225">
        <f t="shared" si="96"/>
        <v>0</v>
      </c>
    </row>
    <row r="1226" spans="11:19" x14ac:dyDescent="0.2">
      <c r="K1226">
        <v>538</v>
      </c>
      <c r="L1226">
        <f t="shared" si="92"/>
        <v>0</v>
      </c>
      <c r="N1226">
        <v>538</v>
      </c>
      <c r="O1226">
        <f t="shared" si="93"/>
        <v>0</v>
      </c>
      <c r="Q1226">
        <f t="shared" si="94"/>
        <v>1</v>
      </c>
      <c r="R1226">
        <f t="shared" si="95"/>
        <v>0</v>
      </c>
      <c r="S1226">
        <f t="shared" si="96"/>
        <v>0</v>
      </c>
    </row>
    <row r="1227" spans="11:19" x14ac:dyDescent="0.2">
      <c r="K1227">
        <v>540</v>
      </c>
      <c r="L1227">
        <f t="shared" si="92"/>
        <v>0</v>
      </c>
      <c r="N1227">
        <v>540</v>
      </c>
      <c r="O1227">
        <f t="shared" si="93"/>
        <v>0</v>
      </c>
      <c r="Q1227">
        <f t="shared" si="94"/>
        <v>1</v>
      </c>
      <c r="R1227">
        <f t="shared" si="95"/>
        <v>0</v>
      </c>
      <c r="S1227">
        <f t="shared" si="96"/>
        <v>0</v>
      </c>
    </row>
    <row r="1228" spans="11:19" x14ac:dyDescent="0.2">
      <c r="K1228">
        <v>542</v>
      </c>
      <c r="L1228">
        <f t="shared" si="92"/>
        <v>0</v>
      </c>
      <c r="N1228">
        <v>542</v>
      </c>
      <c r="O1228">
        <f t="shared" si="93"/>
        <v>0</v>
      </c>
      <c r="Q1228">
        <f t="shared" si="94"/>
        <v>1</v>
      </c>
      <c r="R1228">
        <f t="shared" si="95"/>
        <v>0</v>
      </c>
      <c r="S1228">
        <f t="shared" si="96"/>
        <v>0</v>
      </c>
    </row>
    <row r="1229" spans="11:19" x14ac:dyDescent="0.2">
      <c r="K1229">
        <v>544</v>
      </c>
      <c r="L1229">
        <f t="shared" si="92"/>
        <v>0</v>
      </c>
      <c r="N1229">
        <v>544</v>
      </c>
      <c r="O1229">
        <f t="shared" si="93"/>
        <v>0</v>
      </c>
      <c r="Q1229">
        <f t="shared" si="94"/>
        <v>1</v>
      </c>
      <c r="R1229">
        <f t="shared" si="95"/>
        <v>0</v>
      </c>
      <c r="S1229">
        <f t="shared" si="96"/>
        <v>0</v>
      </c>
    </row>
    <row r="1230" spans="11:19" x14ac:dyDescent="0.2">
      <c r="K1230">
        <v>546</v>
      </c>
      <c r="L1230">
        <f t="shared" si="92"/>
        <v>0</v>
      </c>
      <c r="N1230">
        <v>546</v>
      </c>
      <c r="O1230">
        <f t="shared" si="93"/>
        <v>0</v>
      </c>
      <c r="Q1230">
        <f t="shared" si="94"/>
        <v>1</v>
      </c>
      <c r="R1230">
        <f t="shared" si="95"/>
        <v>0</v>
      </c>
      <c r="S1230">
        <f t="shared" si="96"/>
        <v>0</v>
      </c>
    </row>
    <row r="1231" spans="11:19" x14ac:dyDescent="0.2">
      <c r="K1231">
        <v>548</v>
      </c>
      <c r="L1231">
        <f t="shared" si="92"/>
        <v>0</v>
      </c>
      <c r="N1231">
        <v>548</v>
      </c>
      <c r="O1231">
        <f t="shared" si="93"/>
        <v>0</v>
      </c>
      <c r="Q1231">
        <f t="shared" si="94"/>
        <v>1</v>
      </c>
      <c r="R1231">
        <f t="shared" si="95"/>
        <v>0</v>
      </c>
      <c r="S1231">
        <f t="shared" si="96"/>
        <v>0</v>
      </c>
    </row>
    <row r="1232" spans="11:19" x14ac:dyDescent="0.2">
      <c r="K1232">
        <v>550</v>
      </c>
      <c r="L1232">
        <f t="shared" si="92"/>
        <v>0</v>
      </c>
      <c r="N1232">
        <v>550</v>
      </c>
      <c r="O1232">
        <f t="shared" si="93"/>
        <v>0</v>
      </c>
      <c r="Q1232">
        <f t="shared" si="94"/>
        <v>1</v>
      </c>
      <c r="R1232">
        <f t="shared" si="95"/>
        <v>0</v>
      </c>
      <c r="S1232">
        <f t="shared" si="96"/>
        <v>0</v>
      </c>
    </row>
    <row r="1233" spans="11:19" x14ac:dyDescent="0.2">
      <c r="K1233">
        <v>552</v>
      </c>
      <c r="L1233">
        <f t="shared" ref="L1233:L1267" si="97">(1/($L$654*SQRT(2*3.14159))*EXP((-(($K1233-$L$653)^2))/(2*$L$654^2)))</f>
        <v>0</v>
      </c>
      <c r="N1233">
        <v>552</v>
      </c>
      <c r="O1233">
        <f t="shared" ref="O1233:O1266" si="98">(1/($L$654*SQRT(2*3.14159))*EXP((-(($N1233-$O$653)^2))/(2*$L$654^2)))</f>
        <v>0</v>
      </c>
      <c r="Q1233">
        <f t="shared" ref="Q1233:Q1266" si="99">NORMDIST((N1233+N1234)/2,$O$653,$O$654,TRUE)</f>
        <v>1</v>
      </c>
      <c r="R1233">
        <f t="shared" ref="R1233:R1266" si="100">(NORMDIST(K1234,$L$653,$L$654,TRUE))-(NORMDIST(K1233,$L$653,$L$654,TRUE))</f>
        <v>0</v>
      </c>
      <c r="S1233">
        <f t="shared" ref="S1233:S1266" si="101">Q1233*R1233</f>
        <v>0</v>
      </c>
    </row>
    <row r="1234" spans="11:19" x14ac:dyDescent="0.2">
      <c r="K1234">
        <v>554</v>
      </c>
      <c r="L1234">
        <f t="shared" si="97"/>
        <v>0</v>
      </c>
      <c r="N1234">
        <v>554</v>
      </c>
      <c r="O1234">
        <f t="shared" si="98"/>
        <v>0</v>
      </c>
      <c r="Q1234">
        <f t="shared" si="99"/>
        <v>1</v>
      </c>
      <c r="R1234">
        <f t="shared" si="100"/>
        <v>0</v>
      </c>
      <c r="S1234">
        <f t="shared" si="101"/>
        <v>0</v>
      </c>
    </row>
    <row r="1235" spans="11:19" x14ac:dyDescent="0.2">
      <c r="K1235">
        <v>556</v>
      </c>
      <c r="L1235">
        <f t="shared" si="97"/>
        <v>0</v>
      </c>
      <c r="N1235">
        <v>556</v>
      </c>
      <c r="O1235">
        <f t="shared" si="98"/>
        <v>0</v>
      </c>
      <c r="Q1235">
        <f t="shared" si="99"/>
        <v>1</v>
      </c>
      <c r="R1235">
        <f t="shared" si="100"/>
        <v>0</v>
      </c>
      <c r="S1235">
        <f t="shared" si="101"/>
        <v>0</v>
      </c>
    </row>
    <row r="1236" spans="11:19" x14ac:dyDescent="0.2">
      <c r="K1236">
        <v>558</v>
      </c>
      <c r="L1236">
        <f t="shared" si="97"/>
        <v>0</v>
      </c>
      <c r="N1236">
        <v>558</v>
      </c>
      <c r="O1236">
        <f t="shared" si="98"/>
        <v>0</v>
      </c>
      <c r="Q1236">
        <f t="shared" si="99"/>
        <v>1</v>
      </c>
      <c r="R1236">
        <f t="shared" si="100"/>
        <v>0</v>
      </c>
      <c r="S1236">
        <f t="shared" si="101"/>
        <v>0</v>
      </c>
    </row>
    <row r="1237" spans="11:19" x14ac:dyDescent="0.2">
      <c r="K1237">
        <v>560</v>
      </c>
      <c r="L1237">
        <f t="shared" si="97"/>
        <v>0</v>
      </c>
      <c r="N1237">
        <v>560</v>
      </c>
      <c r="O1237">
        <f t="shared" si="98"/>
        <v>0</v>
      </c>
      <c r="Q1237">
        <f t="shared" si="99"/>
        <v>1</v>
      </c>
      <c r="R1237">
        <f t="shared" si="100"/>
        <v>0</v>
      </c>
      <c r="S1237">
        <f t="shared" si="101"/>
        <v>0</v>
      </c>
    </row>
    <row r="1238" spans="11:19" x14ac:dyDescent="0.2">
      <c r="K1238">
        <v>562</v>
      </c>
      <c r="L1238">
        <f t="shared" si="97"/>
        <v>0</v>
      </c>
      <c r="N1238">
        <v>562</v>
      </c>
      <c r="O1238">
        <f t="shared" si="98"/>
        <v>0</v>
      </c>
      <c r="Q1238">
        <f t="shared" si="99"/>
        <v>1</v>
      </c>
      <c r="R1238">
        <f t="shared" si="100"/>
        <v>0</v>
      </c>
      <c r="S1238">
        <f t="shared" si="101"/>
        <v>0</v>
      </c>
    </row>
    <row r="1239" spans="11:19" x14ac:dyDescent="0.2">
      <c r="K1239">
        <v>564</v>
      </c>
      <c r="L1239">
        <f t="shared" si="97"/>
        <v>0</v>
      </c>
      <c r="N1239">
        <v>564</v>
      </c>
      <c r="O1239">
        <f t="shared" si="98"/>
        <v>0</v>
      </c>
      <c r="Q1239">
        <f t="shared" si="99"/>
        <v>1</v>
      </c>
      <c r="R1239">
        <f t="shared" si="100"/>
        <v>0</v>
      </c>
      <c r="S1239">
        <f t="shared" si="101"/>
        <v>0</v>
      </c>
    </row>
    <row r="1240" spans="11:19" x14ac:dyDescent="0.2">
      <c r="K1240">
        <v>566</v>
      </c>
      <c r="L1240">
        <f t="shared" si="97"/>
        <v>0</v>
      </c>
      <c r="N1240">
        <v>566</v>
      </c>
      <c r="O1240">
        <f t="shared" si="98"/>
        <v>0</v>
      </c>
      <c r="Q1240">
        <f t="shared" si="99"/>
        <v>1</v>
      </c>
      <c r="R1240">
        <f t="shared" si="100"/>
        <v>0</v>
      </c>
      <c r="S1240">
        <f t="shared" si="101"/>
        <v>0</v>
      </c>
    </row>
    <row r="1241" spans="11:19" x14ac:dyDescent="0.2">
      <c r="K1241">
        <v>568</v>
      </c>
      <c r="L1241">
        <f t="shared" si="97"/>
        <v>0</v>
      </c>
      <c r="N1241">
        <v>568</v>
      </c>
      <c r="O1241">
        <f t="shared" si="98"/>
        <v>0</v>
      </c>
      <c r="Q1241">
        <f t="shared" si="99"/>
        <v>1</v>
      </c>
      <c r="R1241">
        <f t="shared" si="100"/>
        <v>0</v>
      </c>
      <c r="S1241">
        <f t="shared" si="101"/>
        <v>0</v>
      </c>
    </row>
    <row r="1242" spans="11:19" x14ac:dyDescent="0.2">
      <c r="K1242">
        <v>570</v>
      </c>
      <c r="L1242">
        <f t="shared" si="97"/>
        <v>0</v>
      </c>
      <c r="N1242">
        <v>570</v>
      </c>
      <c r="O1242">
        <f t="shared" si="98"/>
        <v>0</v>
      </c>
      <c r="Q1242">
        <f t="shared" si="99"/>
        <v>1</v>
      </c>
      <c r="R1242">
        <f t="shared" si="100"/>
        <v>0</v>
      </c>
      <c r="S1242">
        <f t="shared" si="101"/>
        <v>0</v>
      </c>
    </row>
    <row r="1243" spans="11:19" x14ac:dyDescent="0.2">
      <c r="K1243">
        <v>572</v>
      </c>
      <c r="L1243">
        <f t="shared" si="97"/>
        <v>0</v>
      </c>
      <c r="N1243">
        <v>572</v>
      </c>
      <c r="O1243">
        <f t="shared" si="98"/>
        <v>0</v>
      </c>
      <c r="Q1243">
        <f t="shared" si="99"/>
        <v>1</v>
      </c>
      <c r="R1243">
        <f t="shared" si="100"/>
        <v>0</v>
      </c>
      <c r="S1243">
        <f t="shared" si="101"/>
        <v>0</v>
      </c>
    </row>
    <row r="1244" spans="11:19" x14ac:dyDescent="0.2">
      <c r="K1244">
        <v>574</v>
      </c>
      <c r="L1244">
        <f t="shared" si="97"/>
        <v>0</v>
      </c>
      <c r="N1244">
        <v>574</v>
      </c>
      <c r="O1244">
        <f t="shared" si="98"/>
        <v>0</v>
      </c>
      <c r="Q1244">
        <f t="shared" si="99"/>
        <v>1</v>
      </c>
      <c r="R1244">
        <f t="shared" si="100"/>
        <v>0</v>
      </c>
      <c r="S1244">
        <f t="shared" si="101"/>
        <v>0</v>
      </c>
    </row>
    <row r="1245" spans="11:19" x14ac:dyDescent="0.2">
      <c r="K1245">
        <v>576</v>
      </c>
      <c r="L1245">
        <f t="shared" si="97"/>
        <v>0</v>
      </c>
      <c r="N1245">
        <v>576</v>
      </c>
      <c r="O1245">
        <f t="shared" si="98"/>
        <v>0</v>
      </c>
      <c r="Q1245">
        <f t="shared" si="99"/>
        <v>1</v>
      </c>
      <c r="R1245">
        <f t="shared" si="100"/>
        <v>0</v>
      </c>
      <c r="S1245">
        <f t="shared" si="101"/>
        <v>0</v>
      </c>
    </row>
    <row r="1246" spans="11:19" x14ac:dyDescent="0.2">
      <c r="K1246">
        <v>578</v>
      </c>
      <c r="L1246">
        <f t="shared" si="97"/>
        <v>0</v>
      </c>
      <c r="N1246">
        <v>578</v>
      </c>
      <c r="O1246">
        <f t="shared" si="98"/>
        <v>0</v>
      </c>
      <c r="Q1246">
        <f t="shared" si="99"/>
        <v>1</v>
      </c>
      <c r="R1246">
        <f t="shared" si="100"/>
        <v>0</v>
      </c>
      <c r="S1246">
        <f t="shared" si="101"/>
        <v>0</v>
      </c>
    </row>
    <row r="1247" spans="11:19" x14ac:dyDescent="0.2">
      <c r="K1247">
        <v>580</v>
      </c>
      <c r="L1247">
        <f t="shared" si="97"/>
        <v>0</v>
      </c>
      <c r="N1247">
        <v>580</v>
      </c>
      <c r="O1247">
        <f t="shared" si="98"/>
        <v>0</v>
      </c>
      <c r="Q1247">
        <f t="shared" si="99"/>
        <v>1</v>
      </c>
      <c r="R1247">
        <f t="shared" si="100"/>
        <v>0</v>
      </c>
      <c r="S1247">
        <f t="shared" si="101"/>
        <v>0</v>
      </c>
    </row>
    <row r="1248" spans="11:19" x14ac:dyDescent="0.2">
      <c r="K1248">
        <v>582</v>
      </c>
      <c r="L1248">
        <f t="shared" si="97"/>
        <v>0</v>
      </c>
      <c r="N1248">
        <v>582</v>
      </c>
      <c r="O1248">
        <f t="shared" si="98"/>
        <v>0</v>
      </c>
      <c r="Q1248">
        <f t="shared" si="99"/>
        <v>1</v>
      </c>
      <c r="R1248">
        <f t="shared" si="100"/>
        <v>0</v>
      </c>
      <c r="S1248">
        <f t="shared" si="101"/>
        <v>0</v>
      </c>
    </row>
    <row r="1249" spans="11:19" x14ac:dyDescent="0.2">
      <c r="K1249">
        <v>584</v>
      </c>
      <c r="L1249">
        <f t="shared" si="97"/>
        <v>0</v>
      </c>
      <c r="N1249">
        <v>584</v>
      </c>
      <c r="O1249">
        <f t="shared" si="98"/>
        <v>0</v>
      </c>
      <c r="Q1249">
        <f t="shared" si="99"/>
        <v>1</v>
      </c>
      <c r="R1249">
        <f t="shared" si="100"/>
        <v>0</v>
      </c>
      <c r="S1249">
        <f t="shared" si="101"/>
        <v>0</v>
      </c>
    </row>
    <row r="1250" spans="11:19" x14ac:dyDescent="0.2">
      <c r="K1250">
        <v>586</v>
      </c>
      <c r="L1250">
        <f t="shared" si="97"/>
        <v>0</v>
      </c>
      <c r="N1250">
        <v>586</v>
      </c>
      <c r="O1250">
        <f t="shared" si="98"/>
        <v>0</v>
      </c>
      <c r="Q1250">
        <f t="shared" si="99"/>
        <v>1</v>
      </c>
      <c r="R1250">
        <f t="shared" si="100"/>
        <v>0</v>
      </c>
      <c r="S1250">
        <f t="shared" si="101"/>
        <v>0</v>
      </c>
    </row>
    <row r="1251" spans="11:19" x14ac:dyDescent="0.2">
      <c r="K1251">
        <v>588</v>
      </c>
      <c r="L1251">
        <f t="shared" si="97"/>
        <v>0</v>
      </c>
      <c r="N1251">
        <v>588</v>
      </c>
      <c r="O1251">
        <f t="shared" si="98"/>
        <v>0</v>
      </c>
      <c r="Q1251">
        <f t="shared" si="99"/>
        <v>1</v>
      </c>
      <c r="R1251">
        <f t="shared" si="100"/>
        <v>0</v>
      </c>
      <c r="S1251">
        <f t="shared" si="101"/>
        <v>0</v>
      </c>
    </row>
    <row r="1252" spans="11:19" x14ac:dyDescent="0.2">
      <c r="K1252">
        <v>590</v>
      </c>
      <c r="L1252">
        <f t="shared" si="97"/>
        <v>0</v>
      </c>
      <c r="N1252">
        <v>590</v>
      </c>
      <c r="O1252">
        <f t="shared" si="98"/>
        <v>0</v>
      </c>
      <c r="Q1252">
        <f t="shared" si="99"/>
        <v>1</v>
      </c>
      <c r="R1252">
        <f t="shared" si="100"/>
        <v>0</v>
      </c>
      <c r="S1252">
        <f t="shared" si="101"/>
        <v>0</v>
      </c>
    </row>
    <row r="1253" spans="11:19" x14ac:dyDescent="0.2">
      <c r="K1253">
        <v>592</v>
      </c>
      <c r="L1253">
        <f t="shared" si="97"/>
        <v>0</v>
      </c>
      <c r="N1253">
        <v>592</v>
      </c>
      <c r="O1253">
        <f t="shared" si="98"/>
        <v>0</v>
      </c>
      <c r="Q1253">
        <f t="shared" si="99"/>
        <v>1</v>
      </c>
      <c r="R1253">
        <f t="shared" si="100"/>
        <v>0</v>
      </c>
      <c r="S1253">
        <f t="shared" si="101"/>
        <v>0</v>
      </c>
    </row>
    <row r="1254" spans="11:19" x14ac:dyDescent="0.2">
      <c r="K1254">
        <v>594</v>
      </c>
      <c r="L1254">
        <f t="shared" si="97"/>
        <v>0</v>
      </c>
      <c r="N1254">
        <v>594</v>
      </c>
      <c r="O1254">
        <f t="shared" si="98"/>
        <v>0</v>
      </c>
      <c r="Q1254">
        <f t="shared" si="99"/>
        <v>1</v>
      </c>
      <c r="R1254">
        <f t="shared" si="100"/>
        <v>0</v>
      </c>
      <c r="S1254">
        <f t="shared" si="101"/>
        <v>0</v>
      </c>
    </row>
    <row r="1255" spans="11:19" x14ac:dyDescent="0.2">
      <c r="K1255">
        <v>596</v>
      </c>
      <c r="L1255">
        <f t="shared" si="97"/>
        <v>0</v>
      </c>
      <c r="N1255">
        <v>596</v>
      </c>
      <c r="O1255">
        <f t="shared" si="98"/>
        <v>0</v>
      </c>
      <c r="Q1255">
        <f t="shared" si="99"/>
        <v>1</v>
      </c>
      <c r="R1255">
        <f t="shared" si="100"/>
        <v>0</v>
      </c>
      <c r="S1255">
        <f t="shared" si="101"/>
        <v>0</v>
      </c>
    </row>
    <row r="1256" spans="11:19" x14ac:dyDescent="0.2">
      <c r="K1256">
        <v>598</v>
      </c>
      <c r="L1256">
        <f t="shared" si="97"/>
        <v>0</v>
      </c>
      <c r="N1256">
        <v>598</v>
      </c>
      <c r="O1256">
        <f t="shared" si="98"/>
        <v>0</v>
      </c>
      <c r="Q1256">
        <f t="shared" si="99"/>
        <v>1</v>
      </c>
      <c r="R1256">
        <f t="shared" si="100"/>
        <v>0</v>
      </c>
      <c r="S1256">
        <f t="shared" si="101"/>
        <v>0</v>
      </c>
    </row>
    <row r="1257" spans="11:19" x14ac:dyDescent="0.2">
      <c r="K1257">
        <v>600</v>
      </c>
      <c r="L1257">
        <f t="shared" si="97"/>
        <v>0</v>
      </c>
      <c r="N1257">
        <v>600</v>
      </c>
      <c r="O1257">
        <f t="shared" si="98"/>
        <v>0</v>
      </c>
      <c r="Q1257">
        <f t="shared" si="99"/>
        <v>1</v>
      </c>
      <c r="R1257">
        <f t="shared" si="100"/>
        <v>0</v>
      </c>
      <c r="S1257">
        <f t="shared" si="101"/>
        <v>0</v>
      </c>
    </row>
    <row r="1258" spans="11:19" x14ac:dyDescent="0.2">
      <c r="K1258">
        <v>602</v>
      </c>
      <c r="L1258">
        <f t="shared" si="97"/>
        <v>0</v>
      </c>
      <c r="N1258">
        <v>602</v>
      </c>
      <c r="O1258">
        <f t="shared" si="98"/>
        <v>0</v>
      </c>
      <c r="Q1258">
        <f t="shared" si="99"/>
        <v>1</v>
      </c>
      <c r="R1258">
        <f t="shared" si="100"/>
        <v>0</v>
      </c>
      <c r="S1258">
        <f t="shared" si="101"/>
        <v>0</v>
      </c>
    </row>
    <row r="1259" spans="11:19" x14ac:dyDescent="0.2">
      <c r="K1259">
        <v>604</v>
      </c>
      <c r="L1259">
        <f t="shared" si="97"/>
        <v>0</v>
      </c>
      <c r="N1259">
        <v>604</v>
      </c>
      <c r="O1259">
        <f t="shared" si="98"/>
        <v>0</v>
      </c>
      <c r="Q1259">
        <f t="shared" si="99"/>
        <v>1</v>
      </c>
      <c r="R1259">
        <f t="shared" si="100"/>
        <v>0</v>
      </c>
      <c r="S1259">
        <f t="shared" si="101"/>
        <v>0</v>
      </c>
    </row>
    <row r="1260" spans="11:19" x14ac:dyDescent="0.2">
      <c r="K1260">
        <v>606</v>
      </c>
      <c r="L1260">
        <f t="shared" si="97"/>
        <v>0</v>
      </c>
      <c r="N1260">
        <v>606</v>
      </c>
      <c r="O1260">
        <f t="shared" si="98"/>
        <v>0</v>
      </c>
      <c r="Q1260">
        <f t="shared" si="99"/>
        <v>1</v>
      </c>
      <c r="R1260">
        <f t="shared" si="100"/>
        <v>0</v>
      </c>
      <c r="S1260">
        <f t="shared" si="101"/>
        <v>0</v>
      </c>
    </row>
    <row r="1261" spans="11:19" x14ac:dyDescent="0.2">
      <c r="K1261">
        <v>608</v>
      </c>
      <c r="L1261">
        <f t="shared" si="97"/>
        <v>0</v>
      </c>
      <c r="N1261">
        <v>608</v>
      </c>
      <c r="O1261">
        <f t="shared" si="98"/>
        <v>0</v>
      </c>
      <c r="Q1261">
        <f t="shared" si="99"/>
        <v>1</v>
      </c>
      <c r="R1261">
        <f t="shared" si="100"/>
        <v>0</v>
      </c>
      <c r="S1261">
        <f t="shared" si="101"/>
        <v>0</v>
      </c>
    </row>
    <row r="1262" spans="11:19" x14ac:dyDescent="0.2">
      <c r="K1262">
        <v>610</v>
      </c>
      <c r="L1262">
        <f t="shared" si="97"/>
        <v>0</v>
      </c>
      <c r="N1262">
        <v>610</v>
      </c>
      <c r="O1262">
        <f t="shared" si="98"/>
        <v>0</v>
      </c>
      <c r="Q1262">
        <f t="shared" si="99"/>
        <v>1</v>
      </c>
      <c r="R1262">
        <f t="shared" si="100"/>
        <v>0</v>
      </c>
      <c r="S1262">
        <f t="shared" si="101"/>
        <v>0</v>
      </c>
    </row>
    <row r="1263" spans="11:19" x14ac:dyDescent="0.2">
      <c r="K1263">
        <v>612</v>
      </c>
      <c r="L1263">
        <f t="shared" si="97"/>
        <v>0</v>
      </c>
      <c r="N1263">
        <v>612</v>
      </c>
      <c r="O1263">
        <f t="shared" si="98"/>
        <v>0</v>
      </c>
      <c r="Q1263">
        <f t="shared" si="99"/>
        <v>1</v>
      </c>
      <c r="R1263">
        <f t="shared" si="100"/>
        <v>0</v>
      </c>
      <c r="S1263">
        <f t="shared" si="101"/>
        <v>0</v>
      </c>
    </row>
    <row r="1264" spans="11:19" x14ac:dyDescent="0.2">
      <c r="K1264">
        <v>614</v>
      </c>
      <c r="L1264">
        <f t="shared" si="97"/>
        <v>0</v>
      </c>
      <c r="N1264">
        <v>614</v>
      </c>
      <c r="O1264">
        <f t="shared" si="98"/>
        <v>0</v>
      </c>
      <c r="Q1264">
        <f t="shared" si="99"/>
        <v>1</v>
      </c>
      <c r="R1264">
        <f t="shared" si="100"/>
        <v>0</v>
      </c>
      <c r="S1264">
        <f t="shared" si="101"/>
        <v>0</v>
      </c>
    </row>
    <row r="1265" spans="11:19" x14ac:dyDescent="0.2">
      <c r="K1265">
        <v>616</v>
      </c>
      <c r="L1265">
        <f t="shared" si="97"/>
        <v>0</v>
      </c>
      <c r="N1265">
        <v>616</v>
      </c>
      <c r="O1265">
        <f t="shared" si="98"/>
        <v>0</v>
      </c>
      <c r="Q1265">
        <f t="shared" si="99"/>
        <v>1</v>
      </c>
      <c r="R1265">
        <f t="shared" si="100"/>
        <v>0</v>
      </c>
      <c r="S1265">
        <f t="shared" si="101"/>
        <v>0</v>
      </c>
    </row>
    <row r="1266" spans="11:19" x14ac:dyDescent="0.2">
      <c r="K1266">
        <v>618</v>
      </c>
      <c r="L1266">
        <f t="shared" si="97"/>
        <v>0</v>
      </c>
      <c r="N1266">
        <v>618</v>
      </c>
      <c r="O1266">
        <f t="shared" si="98"/>
        <v>0</v>
      </c>
      <c r="Q1266">
        <f t="shared" si="99"/>
        <v>1</v>
      </c>
      <c r="R1266">
        <f t="shared" si="100"/>
        <v>0</v>
      </c>
      <c r="S1266">
        <f t="shared" si="101"/>
        <v>0</v>
      </c>
    </row>
    <row r="1267" spans="11:19" x14ac:dyDescent="0.2">
      <c r="K1267">
        <v>620</v>
      </c>
      <c r="L1267">
        <f t="shared" si="97"/>
        <v>0</v>
      </c>
      <c r="N1267">
        <v>620</v>
      </c>
      <c r="O1267">
        <f>(1/('[1]NORMAL DISTRIBUTION COMPARISON'!$E$4*SQRT(2*3.14159))*EXP((-(($N1267-'[1]NORMAL DISTRIBUTION COMPARISON'!$E$3)^2))/(2*'[1]NORMAL DISTRIBUTION COMPARISON'!$E$4^2)))</f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50"/>
  <sheetViews>
    <sheetView workbookViewId="0">
      <selection activeCell="D4" sqref="D4"/>
    </sheetView>
  </sheetViews>
  <sheetFormatPr baseColWidth="10" defaultColWidth="8.83203125" defaultRowHeight="15" x14ac:dyDescent="0.2"/>
  <sheetData>
    <row r="1" spans="1:54" x14ac:dyDescent="0.2">
      <c r="A1" t="s">
        <v>1571</v>
      </c>
      <c r="AK1" t="s">
        <v>1571</v>
      </c>
    </row>
    <row r="2" spans="1:54" x14ac:dyDescent="0.2">
      <c r="B2" t="s">
        <v>1572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AK2" s="10" t="s">
        <v>786</v>
      </c>
      <c r="AL2" t="s">
        <v>1572</v>
      </c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 t="s">
        <v>1556</v>
      </c>
      <c r="BB2" t="s">
        <v>1557</v>
      </c>
    </row>
    <row r="3" spans="1:54" x14ac:dyDescent="0.2">
      <c r="A3" s="10" t="s">
        <v>786</v>
      </c>
      <c r="B3">
        <v>1</v>
      </c>
      <c r="C3" s="1">
        <v>2</v>
      </c>
      <c r="D3" s="1">
        <v>3</v>
      </c>
      <c r="E3" s="1">
        <v>4</v>
      </c>
      <c r="F3" s="1">
        <v>5</v>
      </c>
      <c r="G3" s="1">
        <v>6</v>
      </c>
      <c r="H3" s="1">
        <v>7</v>
      </c>
      <c r="I3" s="1">
        <v>8</v>
      </c>
      <c r="J3" s="1">
        <v>9</v>
      </c>
      <c r="K3" s="1">
        <v>10</v>
      </c>
      <c r="L3" s="1">
        <v>11</v>
      </c>
      <c r="M3" s="1">
        <v>13</v>
      </c>
      <c r="N3" s="1">
        <v>14</v>
      </c>
      <c r="O3" s="1">
        <v>15</v>
      </c>
      <c r="P3" s="1"/>
      <c r="Q3" s="1"/>
      <c r="AK3" t="s">
        <v>1573</v>
      </c>
      <c r="AL3" s="1">
        <v>11</v>
      </c>
      <c r="AM3" s="1">
        <v>11</v>
      </c>
      <c r="AN3" s="1">
        <v>5</v>
      </c>
      <c r="AO3" s="1">
        <v>10</v>
      </c>
      <c r="AP3" s="1">
        <v>6</v>
      </c>
      <c r="AQ3" s="1">
        <v>9</v>
      </c>
      <c r="AR3" s="1">
        <v>9</v>
      </c>
      <c r="AS3" s="1">
        <v>13</v>
      </c>
      <c r="AT3" s="1">
        <v>9</v>
      </c>
      <c r="AU3" s="1">
        <v>9</v>
      </c>
      <c r="AV3" s="1">
        <v>9</v>
      </c>
      <c r="AW3" s="1">
        <v>12</v>
      </c>
      <c r="AX3" s="1">
        <v>10</v>
      </c>
      <c r="AZ3" s="1">
        <f>STDEV(AL3:AX3)</f>
        <v>2.1838568563966763</v>
      </c>
      <c r="BA3" s="1">
        <f>STDEV(AL3:AX9)</f>
        <v>2.92198102970795</v>
      </c>
      <c r="BB3">
        <f>AVERAGE(AZ3:AZ9)</f>
        <v>2.7591181988381734</v>
      </c>
    </row>
    <row r="4" spans="1:54" x14ac:dyDescent="0.2">
      <c r="A4" t="s">
        <v>1573</v>
      </c>
      <c r="B4" t="s">
        <v>1574</v>
      </c>
      <c r="C4" s="1">
        <v>11</v>
      </c>
      <c r="D4" s="1">
        <v>11</v>
      </c>
      <c r="E4" s="1">
        <v>5</v>
      </c>
      <c r="F4" s="1">
        <v>10</v>
      </c>
      <c r="G4" s="1">
        <v>6</v>
      </c>
      <c r="H4" s="1">
        <v>9</v>
      </c>
      <c r="I4" s="1">
        <v>9</v>
      </c>
      <c r="J4" s="1">
        <v>13</v>
      </c>
      <c r="K4" s="1">
        <v>9</v>
      </c>
      <c r="L4" s="1">
        <v>9</v>
      </c>
      <c r="M4" s="1">
        <v>9</v>
      </c>
      <c r="N4" s="1">
        <v>12</v>
      </c>
      <c r="O4" s="1">
        <v>10</v>
      </c>
      <c r="Q4" s="1">
        <f t="shared" ref="Q4:Q13" si="0">STDEV(C4:O4)</f>
        <v>2.1838568563966763</v>
      </c>
      <c r="R4">
        <f>STDEV(C4:O15)</f>
        <v>3.291786153352684</v>
      </c>
      <c r="S4">
        <f>STDEV(C4:O13)</f>
        <v>3.015849604540866</v>
      </c>
      <c r="AK4" t="s">
        <v>1575</v>
      </c>
      <c r="AL4" s="1">
        <v>11</v>
      </c>
      <c r="AM4" s="1">
        <v>11</v>
      </c>
      <c r="AN4" s="1">
        <v>5</v>
      </c>
      <c r="AO4" s="1">
        <v>13</v>
      </c>
      <c r="AP4" s="1">
        <v>10</v>
      </c>
      <c r="AQ4" s="1">
        <v>11</v>
      </c>
      <c r="AR4" s="1">
        <v>14</v>
      </c>
      <c r="AS4" s="1">
        <v>8</v>
      </c>
      <c r="AT4" s="1">
        <v>12</v>
      </c>
      <c r="AU4" s="1">
        <v>13</v>
      </c>
      <c r="AV4" s="1">
        <v>8</v>
      </c>
      <c r="AW4" s="1">
        <v>12</v>
      </c>
      <c r="AX4" s="1">
        <v>14</v>
      </c>
      <c r="AZ4" s="1">
        <f t="shared" ref="AZ4:AZ9" si="1">STDEV(AL4:AX4)</f>
        <v>2.6287366566958372</v>
      </c>
      <c r="BA4" s="1"/>
    </row>
    <row r="5" spans="1:54" x14ac:dyDescent="0.2">
      <c r="A5" t="s">
        <v>1575</v>
      </c>
      <c r="C5" s="1">
        <v>11</v>
      </c>
      <c r="D5" s="1">
        <v>11</v>
      </c>
      <c r="E5" s="1">
        <v>5</v>
      </c>
      <c r="F5" s="1">
        <v>13</v>
      </c>
      <c r="G5" s="1">
        <v>10</v>
      </c>
      <c r="H5" s="1">
        <v>11</v>
      </c>
      <c r="I5" s="1">
        <v>14</v>
      </c>
      <c r="J5" s="1">
        <v>8</v>
      </c>
      <c r="K5" s="1">
        <v>12</v>
      </c>
      <c r="L5" s="1">
        <v>13</v>
      </c>
      <c r="M5" s="1">
        <v>8</v>
      </c>
      <c r="N5" s="1">
        <v>12</v>
      </c>
      <c r="O5" s="1">
        <v>14</v>
      </c>
      <c r="Q5" s="1">
        <f t="shared" si="0"/>
        <v>2.6287366566958372</v>
      </c>
      <c r="AK5" t="s">
        <v>1576</v>
      </c>
      <c r="AL5" s="1">
        <v>5</v>
      </c>
      <c r="AM5" s="1">
        <v>10</v>
      </c>
      <c r="AN5" s="1">
        <v>8</v>
      </c>
      <c r="AO5" s="1">
        <v>10</v>
      </c>
      <c r="AP5" s="1">
        <v>9</v>
      </c>
      <c r="AQ5" s="1">
        <v>7</v>
      </c>
      <c r="AR5" s="1">
        <v>6</v>
      </c>
      <c r="AS5" s="1">
        <v>14</v>
      </c>
      <c r="AT5" s="1">
        <v>14</v>
      </c>
      <c r="AU5" s="1">
        <v>8</v>
      </c>
      <c r="AV5" s="1">
        <v>14</v>
      </c>
      <c r="AW5" s="1">
        <v>7</v>
      </c>
      <c r="AX5" s="1">
        <v>11</v>
      </c>
      <c r="AZ5" s="1">
        <f t="shared" si="1"/>
        <v>3.0717905911532184</v>
      </c>
      <c r="BA5" s="1"/>
    </row>
    <row r="6" spans="1:54" x14ac:dyDescent="0.2">
      <c r="A6" t="s">
        <v>1576</v>
      </c>
      <c r="C6" s="1">
        <v>5</v>
      </c>
      <c r="D6" s="1">
        <v>10</v>
      </c>
      <c r="E6" s="1">
        <v>8</v>
      </c>
      <c r="F6" s="1">
        <v>10</v>
      </c>
      <c r="G6" s="1">
        <v>9</v>
      </c>
      <c r="H6" s="1">
        <v>7</v>
      </c>
      <c r="I6" s="1">
        <v>6</v>
      </c>
      <c r="J6" s="1">
        <v>14</v>
      </c>
      <c r="K6" s="1">
        <v>14</v>
      </c>
      <c r="L6" s="1">
        <v>8</v>
      </c>
      <c r="M6" s="1">
        <v>14</v>
      </c>
      <c r="N6" s="1">
        <v>7</v>
      </c>
      <c r="O6" s="1">
        <v>11</v>
      </c>
      <c r="Q6" s="1">
        <f t="shared" si="0"/>
        <v>3.0717905911532184</v>
      </c>
      <c r="AK6" t="s">
        <v>1577</v>
      </c>
      <c r="AL6" s="1">
        <v>7</v>
      </c>
      <c r="AM6" s="1">
        <v>11</v>
      </c>
      <c r="AN6" s="1">
        <v>12</v>
      </c>
      <c r="AO6" s="1">
        <v>11</v>
      </c>
      <c r="AP6" s="1">
        <v>4</v>
      </c>
      <c r="AQ6" s="1">
        <v>10</v>
      </c>
      <c r="AR6" s="1">
        <v>14</v>
      </c>
      <c r="AS6" s="1">
        <v>11</v>
      </c>
      <c r="AT6" s="1">
        <v>11</v>
      </c>
      <c r="AU6" s="1">
        <v>8</v>
      </c>
      <c r="AV6" s="1">
        <v>14</v>
      </c>
      <c r="AW6" s="1">
        <v>6</v>
      </c>
      <c r="AX6" s="1">
        <v>12</v>
      </c>
      <c r="AZ6" s="1">
        <f t="shared" si="1"/>
        <v>3.0127932350101747</v>
      </c>
      <c r="BA6" s="1"/>
    </row>
    <row r="7" spans="1:54" x14ac:dyDescent="0.2">
      <c r="A7" t="s">
        <v>1578</v>
      </c>
      <c r="C7" s="1">
        <v>13</v>
      </c>
      <c r="D7" s="1">
        <v>11</v>
      </c>
      <c r="E7" s="1">
        <v>10</v>
      </c>
      <c r="F7" s="1">
        <v>8</v>
      </c>
      <c r="G7" s="1">
        <v>17</v>
      </c>
      <c r="H7" s="1">
        <v>5</v>
      </c>
      <c r="I7" s="1">
        <v>8</v>
      </c>
      <c r="J7" s="1">
        <v>4</v>
      </c>
      <c r="K7" s="1">
        <v>14</v>
      </c>
      <c r="L7" s="1">
        <v>7</v>
      </c>
      <c r="M7" s="1">
        <v>16</v>
      </c>
      <c r="N7" s="1">
        <v>14</v>
      </c>
      <c r="O7" s="1">
        <v>8</v>
      </c>
      <c r="Q7" s="1">
        <f t="shared" si="0"/>
        <v>4.1540835639657345</v>
      </c>
      <c r="AK7" t="s">
        <v>1579</v>
      </c>
      <c r="AL7" s="1">
        <v>5</v>
      </c>
      <c r="AM7" s="1">
        <v>11</v>
      </c>
      <c r="AN7" s="1">
        <v>7</v>
      </c>
      <c r="AO7" s="1">
        <v>8</v>
      </c>
      <c r="AP7" s="1">
        <v>6</v>
      </c>
      <c r="AQ7" s="1">
        <v>7</v>
      </c>
      <c r="AR7" s="1">
        <v>8</v>
      </c>
      <c r="AS7" s="1">
        <v>6</v>
      </c>
      <c r="AT7" s="1">
        <v>9</v>
      </c>
      <c r="AU7" s="1">
        <v>4</v>
      </c>
      <c r="AV7" s="1">
        <v>14</v>
      </c>
      <c r="AW7" s="1">
        <v>8</v>
      </c>
      <c r="AX7" s="1">
        <v>8</v>
      </c>
      <c r="AZ7" s="1">
        <f t="shared" si="1"/>
        <v>2.5869494955077279</v>
      </c>
      <c r="BA7" s="1"/>
    </row>
    <row r="8" spans="1:54" x14ac:dyDescent="0.2">
      <c r="A8" t="s">
        <v>1580</v>
      </c>
      <c r="C8" s="1">
        <v>3</v>
      </c>
      <c r="D8" s="1">
        <v>9</v>
      </c>
      <c r="E8" s="1">
        <v>5</v>
      </c>
      <c r="F8" s="1">
        <v>5</v>
      </c>
      <c r="G8" s="1">
        <v>8</v>
      </c>
      <c r="H8" s="1">
        <v>5</v>
      </c>
      <c r="I8" s="1">
        <v>8</v>
      </c>
      <c r="J8" s="1">
        <v>10</v>
      </c>
      <c r="K8" s="1">
        <v>8</v>
      </c>
      <c r="L8" s="1">
        <v>7</v>
      </c>
      <c r="M8" s="1">
        <v>13</v>
      </c>
      <c r="N8" s="1">
        <v>8</v>
      </c>
      <c r="O8" s="1">
        <v>5</v>
      </c>
      <c r="Q8" s="1">
        <f t="shared" si="0"/>
        <v>2.6505925800924257</v>
      </c>
      <c r="AK8" t="s">
        <v>1578</v>
      </c>
      <c r="AL8" s="1">
        <v>13</v>
      </c>
      <c r="AM8" s="1">
        <v>11</v>
      </c>
      <c r="AN8" s="1">
        <v>10</v>
      </c>
      <c r="AO8" s="1">
        <v>8</v>
      </c>
      <c r="AP8" s="1">
        <v>17</v>
      </c>
      <c r="AQ8" s="1">
        <v>5</v>
      </c>
      <c r="AR8" s="1">
        <v>8</v>
      </c>
      <c r="AS8" s="1">
        <v>4</v>
      </c>
      <c r="AT8" s="1">
        <v>14</v>
      </c>
      <c r="AU8" s="1">
        <v>7</v>
      </c>
      <c r="AV8" s="1">
        <v>16</v>
      </c>
      <c r="AW8" s="1">
        <v>14</v>
      </c>
      <c r="AX8" s="1">
        <v>8</v>
      </c>
      <c r="AZ8" s="1">
        <f t="shared" si="1"/>
        <v>4.1540835639657345</v>
      </c>
      <c r="BA8" s="1"/>
    </row>
    <row r="9" spans="1:54" x14ac:dyDescent="0.2">
      <c r="A9" t="s">
        <v>1581</v>
      </c>
      <c r="C9" s="1">
        <v>8</v>
      </c>
      <c r="D9" s="1">
        <v>6</v>
      </c>
      <c r="E9" s="1">
        <v>7</v>
      </c>
      <c r="F9" s="1">
        <v>11</v>
      </c>
      <c r="G9" s="1">
        <v>7</v>
      </c>
      <c r="H9" s="1">
        <v>10</v>
      </c>
      <c r="I9" s="1">
        <v>11</v>
      </c>
      <c r="J9" s="1">
        <v>11</v>
      </c>
      <c r="K9" s="1">
        <v>3</v>
      </c>
      <c r="L9" s="1">
        <v>4</v>
      </c>
      <c r="M9" s="1">
        <v>8</v>
      </c>
      <c r="N9" s="1">
        <v>7</v>
      </c>
      <c r="O9" s="1">
        <v>7</v>
      </c>
      <c r="Q9" s="1">
        <f t="shared" si="0"/>
        <v>2.5620504608813932</v>
      </c>
      <c r="AK9" t="s">
        <v>1582</v>
      </c>
      <c r="AL9" s="1">
        <v>8</v>
      </c>
      <c r="AM9" s="1">
        <v>8</v>
      </c>
      <c r="AN9" s="1">
        <v>11</v>
      </c>
      <c r="AO9" s="1">
        <v>9</v>
      </c>
      <c r="AP9" s="1">
        <v>7</v>
      </c>
      <c r="AQ9" s="1">
        <v>8</v>
      </c>
      <c r="AR9" s="1">
        <v>11</v>
      </c>
      <c r="AS9" s="1">
        <v>9</v>
      </c>
      <c r="AT9" s="1">
        <v>8</v>
      </c>
      <c r="AU9" s="1">
        <v>10</v>
      </c>
      <c r="AV9" s="1">
        <v>12</v>
      </c>
      <c r="AW9" s="1">
        <v>7</v>
      </c>
      <c r="AX9" s="1">
        <v>7</v>
      </c>
      <c r="AZ9" s="1">
        <f t="shared" si="1"/>
        <v>1.6756169931378446</v>
      </c>
      <c r="BA9" s="1"/>
    </row>
    <row r="10" spans="1:54" x14ac:dyDescent="0.2">
      <c r="A10" t="s">
        <v>1583</v>
      </c>
      <c r="C10" s="1">
        <v>8</v>
      </c>
      <c r="D10" s="1">
        <v>15</v>
      </c>
      <c r="E10" s="1">
        <v>13</v>
      </c>
      <c r="F10" s="1">
        <v>11</v>
      </c>
      <c r="G10" s="1">
        <v>11</v>
      </c>
      <c r="H10" s="1">
        <v>10</v>
      </c>
      <c r="I10" s="1">
        <v>16</v>
      </c>
      <c r="J10" s="1">
        <v>7</v>
      </c>
      <c r="K10" s="1">
        <v>13</v>
      </c>
      <c r="L10" s="1">
        <v>14</v>
      </c>
      <c r="M10" s="1">
        <v>7</v>
      </c>
      <c r="N10" s="1">
        <v>10</v>
      </c>
      <c r="O10" s="1">
        <v>10</v>
      </c>
      <c r="Q10" s="1">
        <f t="shared" si="0"/>
        <v>2.9110752265029101</v>
      </c>
      <c r="AL10" t="s">
        <v>1584</v>
      </c>
      <c r="BA10" s="1"/>
    </row>
    <row r="11" spans="1:54" x14ac:dyDescent="0.2">
      <c r="A11" t="s">
        <v>1582</v>
      </c>
      <c r="C11" s="1">
        <v>8</v>
      </c>
      <c r="D11" s="1">
        <v>8</v>
      </c>
      <c r="E11" s="1">
        <v>11</v>
      </c>
      <c r="F11" s="1">
        <v>9</v>
      </c>
      <c r="G11" s="1">
        <v>7</v>
      </c>
      <c r="H11" s="1">
        <v>8</v>
      </c>
      <c r="I11" s="1">
        <v>11</v>
      </c>
      <c r="J11" s="1">
        <v>9</v>
      </c>
      <c r="K11" s="1">
        <v>8</v>
      </c>
      <c r="L11" s="1">
        <v>10</v>
      </c>
      <c r="M11" s="1">
        <v>12</v>
      </c>
      <c r="N11" s="1">
        <v>7</v>
      </c>
      <c r="O11" s="1">
        <v>7</v>
      </c>
      <c r="Q11" s="1">
        <f t="shared" si="0"/>
        <v>1.6756169931378446</v>
      </c>
      <c r="AK11" t="s">
        <v>1573</v>
      </c>
      <c r="AL11" s="1">
        <f>$U21</f>
        <v>14</v>
      </c>
      <c r="AM11" s="1">
        <f>$V21</f>
        <v>15</v>
      </c>
      <c r="AN11" s="1">
        <f>$W21</f>
        <v>15</v>
      </c>
      <c r="AO11" s="1">
        <f>$X21</f>
        <v>20</v>
      </c>
      <c r="AP11" s="1">
        <f>$Y21</f>
        <v>15</v>
      </c>
      <c r="AQ11" s="1">
        <f>$Z21</f>
        <v>18</v>
      </c>
      <c r="AR11" s="1">
        <f>$AA21</f>
        <v>20</v>
      </c>
      <c r="AS11" s="1">
        <f>$AB21</f>
        <v>14</v>
      </c>
      <c r="AT11" s="1">
        <f>$AC21</f>
        <v>22</v>
      </c>
      <c r="AU11" s="1">
        <f>$AD21</f>
        <v>14</v>
      </c>
      <c r="AV11" s="1">
        <f>$AF21</f>
        <v>19</v>
      </c>
      <c r="AW11" s="1">
        <f>$AG21</f>
        <v>15</v>
      </c>
      <c r="AX11" s="1">
        <f>$AH21</f>
        <v>20</v>
      </c>
      <c r="AZ11" s="1">
        <f>STDEV(AL11:AX11)</f>
        <v>2.8867513459481291</v>
      </c>
      <c r="BA11" s="1">
        <f>STDEV(AL11:AX17)</f>
        <v>3.6480713957411672</v>
      </c>
      <c r="BB11">
        <f>AVERAGE(AZ11:AZ17)</f>
        <v>3.4504809706755846</v>
      </c>
    </row>
    <row r="12" spans="1:54" x14ac:dyDescent="0.2">
      <c r="A12" t="s">
        <v>1585</v>
      </c>
      <c r="C12" s="1">
        <v>5</v>
      </c>
      <c r="D12" s="1">
        <v>11</v>
      </c>
      <c r="E12" s="1">
        <v>7</v>
      </c>
      <c r="F12" s="1">
        <v>8</v>
      </c>
      <c r="G12" s="1">
        <v>6</v>
      </c>
      <c r="H12" s="1">
        <v>7</v>
      </c>
      <c r="I12" s="1">
        <v>8</v>
      </c>
      <c r="J12" s="1">
        <v>6</v>
      </c>
      <c r="K12" s="1">
        <v>9</v>
      </c>
      <c r="L12" s="1">
        <v>4</v>
      </c>
      <c r="M12" s="1">
        <v>14</v>
      </c>
      <c r="N12" s="1">
        <v>8</v>
      </c>
      <c r="O12" s="1">
        <v>8</v>
      </c>
      <c r="Q12" s="1">
        <f t="shared" si="0"/>
        <v>2.5869494955077279</v>
      </c>
      <c r="AK12" t="s">
        <v>1575</v>
      </c>
      <c r="AL12">
        <f>$U42</f>
        <v>12</v>
      </c>
      <c r="AM12">
        <f>$V42</f>
        <v>17</v>
      </c>
      <c r="AN12">
        <f>$W42</f>
        <v>20</v>
      </c>
      <c r="AO12">
        <f>$X42</f>
        <v>16</v>
      </c>
      <c r="AP12">
        <f>$Y42</f>
        <v>12</v>
      </c>
      <c r="AQ12">
        <f>$Z42</f>
        <v>9</v>
      </c>
      <c r="AR12">
        <f>$AA42</f>
        <v>10</v>
      </c>
      <c r="AS12">
        <f>$AB42</f>
        <v>20</v>
      </c>
      <c r="AT12">
        <f>$AC42</f>
        <v>17</v>
      </c>
      <c r="AU12">
        <f>$AD42</f>
        <v>14</v>
      </c>
      <c r="AV12">
        <f>$AF42</f>
        <v>22</v>
      </c>
      <c r="AW12">
        <f>$AG42</f>
        <v>9</v>
      </c>
      <c r="AX12">
        <f>$AH42</f>
        <v>14</v>
      </c>
      <c r="AZ12" s="1">
        <f t="shared" ref="AZ12:AZ17" si="2">STDEV(AL12:AX12)</f>
        <v>4.3234601527373533</v>
      </c>
      <c r="BA12" s="1"/>
    </row>
    <row r="13" spans="1:54" x14ac:dyDescent="0.2">
      <c r="A13" t="s">
        <v>1577</v>
      </c>
      <c r="C13" s="1">
        <v>7</v>
      </c>
      <c r="D13" s="1">
        <v>11</v>
      </c>
      <c r="E13" s="1">
        <v>12</v>
      </c>
      <c r="F13" s="1">
        <v>11</v>
      </c>
      <c r="G13" s="1">
        <v>4</v>
      </c>
      <c r="H13" s="1">
        <v>10</v>
      </c>
      <c r="I13" s="1">
        <v>14</v>
      </c>
      <c r="J13" s="1">
        <v>11</v>
      </c>
      <c r="K13" s="1">
        <v>11</v>
      </c>
      <c r="L13" s="1">
        <v>8</v>
      </c>
      <c r="M13" s="1">
        <v>14</v>
      </c>
      <c r="N13" s="1">
        <v>6</v>
      </c>
      <c r="O13" s="1">
        <v>12</v>
      </c>
      <c r="Q13" s="1">
        <f t="shared" si="0"/>
        <v>3.0127932350101747</v>
      </c>
      <c r="AK13" t="s">
        <v>1576</v>
      </c>
      <c r="AL13" s="1">
        <f>U63</f>
        <v>17</v>
      </c>
      <c r="AM13" s="1">
        <f>$V63</f>
        <v>13</v>
      </c>
      <c r="AN13" s="1">
        <f>$W63</f>
        <v>17</v>
      </c>
      <c r="AO13" s="1">
        <f>$X63</f>
        <v>16</v>
      </c>
      <c r="AP13" s="1">
        <f>$Y63</f>
        <v>22</v>
      </c>
      <c r="AQ13" s="1">
        <f>$Z63</f>
        <v>14</v>
      </c>
      <c r="AR13" s="1">
        <f>$AA63</f>
        <v>13</v>
      </c>
      <c r="AS13" s="1">
        <f>$AB63</f>
        <v>22</v>
      </c>
      <c r="AT13" s="1">
        <f>$AC63</f>
        <v>14</v>
      </c>
      <c r="AU13" s="1">
        <f>$AD63</f>
        <v>14</v>
      </c>
      <c r="AV13" s="1">
        <f>$AF63</f>
        <v>13</v>
      </c>
      <c r="AW13" s="1">
        <f>$AG63</f>
        <v>13</v>
      </c>
      <c r="AX13" s="1">
        <f>$AH63</f>
        <v>25</v>
      </c>
      <c r="AZ13" s="1">
        <f t="shared" si="2"/>
        <v>4.0934594484873355</v>
      </c>
      <c r="BA13" s="1"/>
    </row>
    <row r="14" spans="1:54" x14ac:dyDescent="0.2">
      <c r="A14" t="s">
        <v>1586</v>
      </c>
      <c r="C14" s="1">
        <v>12</v>
      </c>
      <c r="D14" s="1">
        <v>7</v>
      </c>
      <c r="E14" s="1">
        <v>1</v>
      </c>
      <c r="F14" s="1">
        <v>3</v>
      </c>
      <c r="G14" s="1">
        <v>7</v>
      </c>
      <c r="H14" s="1">
        <v>6</v>
      </c>
      <c r="I14" s="1">
        <v>5</v>
      </c>
      <c r="J14" s="1">
        <v>9</v>
      </c>
      <c r="K14" s="1">
        <v>7</v>
      </c>
      <c r="L14" s="1">
        <v>11</v>
      </c>
      <c r="M14" s="1">
        <v>17</v>
      </c>
      <c r="N14" s="1">
        <v>13</v>
      </c>
      <c r="O14" s="1">
        <v>7</v>
      </c>
      <c r="Q14" s="1">
        <f>STDEV(C14:O14)</f>
        <v>4.310095483504174</v>
      </c>
      <c r="AK14" t="s">
        <v>1577</v>
      </c>
      <c r="AL14" s="1">
        <f>$U84</f>
        <v>16</v>
      </c>
      <c r="AM14" s="1">
        <f>$V84</f>
        <v>15</v>
      </c>
      <c r="AN14" s="1">
        <f>$W84</f>
        <v>14</v>
      </c>
      <c r="AO14" s="1">
        <f>$X84</f>
        <v>13</v>
      </c>
      <c r="AP14" s="1">
        <f>$Y84</f>
        <v>21</v>
      </c>
      <c r="AQ14" s="1">
        <f>$Z84</f>
        <v>12</v>
      </c>
      <c r="AR14" s="1">
        <f>$AA84</f>
        <v>10</v>
      </c>
      <c r="AS14" s="1">
        <f>$AB84</f>
        <v>13</v>
      </c>
      <c r="AT14" s="1">
        <f>$AC84</f>
        <v>17</v>
      </c>
      <c r="AU14" s="1">
        <f>$AD84</f>
        <v>23</v>
      </c>
      <c r="AV14" s="1">
        <f>$AF84</f>
        <v>13</v>
      </c>
      <c r="AW14" s="1">
        <f>$AG84</f>
        <v>19</v>
      </c>
      <c r="AX14" s="1">
        <f>$AH84</f>
        <v>20</v>
      </c>
      <c r="AZ14" s="1">
        <f t="shared" si="2"/>
        <v>3.912504608009082</v>
      </c>
      <c r="BA14" s="1"/>
    </row>
    <row r="15" spans="1:54" x14ac:dyDescent="0.2">
      <c r="A15" t="s">
        <v>1587</v>
      </c>
      <c r="C15" s="1">
        <v>7</v>
      </c>
      <c r="D15" s="1">
        <v>3</v>
      </c>
      <c r="E15" s="1">
        <v>6</v>
      </c>
      <c r="F15" s="1">
        <v>6</v>
      </c>
      <c r="G15" s="1">
        <v>10</v>
      </c>
      <c r="H15" s="1">
        <v>3</v>
      </c>
      <c r="I15" s="1">
        <v>5</v>
      </c>
      <c r="J15" s="1">
        <v>9</v>
      </c>
      <c r="K15" s="1">
        <v>10</v>
      </c>
      <c r="L15" s="1">
        <v>2</v>
      </c>
      <c r="M15" s="1">
        <v>10</v>
      </c>
      <c r="N15" s="1">
        <v>1</v>
      </c>
      <c r="O15" s="1">
        <v>3</v>
      </c>
      <c r="Q15" s="1">
        <f>STDEV(C15:O15)</f>
        <v>3.2443244328582534</v>
      </c>
      <c r="AK15" t="s">
        <v>1579</v>
      </c>
      <c r="AL15" s="1">
        <f>$U105</f>
        <v>12</v>
      </c>
      <c r="AM15" s="1">
        <f>$V105</f>
        <v>17</v>
      </c>
      <c r="AN15" s="1">
        <f>$W105</f>
        <v>12</v>
      </c>
      <c r="AO15" s="1">
        <f>$X105</f>
        <v>10</v>
      </c>
      <c r="AP15" s="1">
        <f>$Y105</f>
        <v>16</v>
      </c>
      <c r="AQ15" s="1">
        <f>$Z105</f>
        <v>13</v>
      </c>
      <c r="AR15" s="1">
        <f>$AA105</f>
        <v>13</v>
      </c>
      <c r="AS15" s="1">
        <f>$AB105</f>
        <v>15</v>
      </c>
      <c r="AT15" s="1">
        <f>$AC105</f>
        <v>12</v>
      </c>
      <c r="AU15" s="1">
        <f>$AD105</f>
        <v>9</v>
      </c>
      <c r="AV15" s="1">
        <f>$AF105</f>
        <v>13</v>
      </c>
      <c r="AW15" s="1">
        <f>$AG105</f>
        <v>10</v>
      </c>
      <c r="AX15" s="1">
        <f>$AH105</f>
        <v>14</v>
      </c>
      <c r="AZ15" s="1">
        <f t="shared" si="2"/>
        <v>2.3506682083273751</v>
      </c>
      <c r="BA15" s="1"/>
    </row>
    <row r="16" spans="1:54" x14ac:dyDescent="0.2">
      <c r="B16" t="s">
        <v>1584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AK16" t="s">
        <v>1578</v>
      </c>
      <c r="AL16" s="1">
        <f>$U126</f>
        <v>14</v>
      </c>
      <c r="AM16" s="1">
        <f>$V126</f>
        <v>22</v>
      </c>
      <c r="AN16" s="1">
        <f>$W126</f>
        <v>15</v>
      </c>
      <c r="AO16" s="1">
        <f>$X126</f>
        <v>18</v>
      </c>
      <c r="AP16" s="1">
        <f>$Y126</f>
        <v>17</v>
      </c>
      <c r="AQ16" s="1">
        <f>$Z126</f>
        <v>17</v>
      </c>
      <c r="AR16" s="1">
        <f>$AA126</f>
        <v>19</v>
      </c>
      <c r="AS16" s="1">
        <f>$AB126</f>
        <v>14</v>
      </c>
      <c r="AT16" s="1">
        <f>$AC126</f>
        <v>15</v>
      </c>
      <c r="AU16" s="1">
        <f>$AD126</f>
        <v>18</v>
      </c>
      <c r="AV16" s="1">
        <f>$AF126</f>
        <v>19</v>
      </c>
      <c r="AW16" s="1">
        <f>$AG126</f>
        <v>10</v>
      </c>
      <c r="AX16" s="1">
        <f>$AH126</f>
        <v>14</v>
      </c>
      <c r="AZ16" s="1">
        <f t="shared" si="2"/>
        <v>3.0655237558100756</v>
      </c>
      <c r="BA16" s="1"/>
    </row>
    <row r="17" spans="1:54" x14ac:dyDescent="0.2"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AK17" t="s">
        <v>1582</v>
      </c>
      <c r="AL17" s="1">
        <f>$U147</f>
        <v>16</v>
      </c>
      <c r="AM17" s="1">
        <f>$V147</f>
        <v>11</v>
      </c>
      <c r="AN17" s="1">
        <f>$W147</f>
        <v>12</v>
      </c>
      <c r="AO17" s="1">
        <f>$X147</f>
        <v>19</v>
      </c>
      <c r="AP17" s="1">
        <f>$Y147</f>
        <v>12</v>
      </c>
      <c r="AQ17" s="1">
        <f>$Z147</f>
        <v>13</v>
      </c>
      <c r="AR17" s="1">
        <f>$AA147</f>
        <v>17</v>
      </c>
      <c r="AS17" s="1">
        <f>$AB147</f>
        <v>12</v>
      </c>
      <c r="AT17" s="1">
        <f>$AC147</f>
        <v>17</v>
      </c>
      <c r="AU17" s="1">
        <f>$AD147</f>
        <v>17</v>
      </c>
      <c r="AV17" s="1">
        <f>$AF147</f>
        <v>22</v>
      </c>
      <c r="AW17" s="1">
        <f>$AG147</f>
        <v>12</v>
      </c>
      <c r="AX17" s="1">
        <f>$AH147</f>
        <v>11</v>
      </c>
      <c r="AZ17" s="1">
        <f t="shared" si="2"/>
        <v>3.5209992754097397</v>
      </c>
      <c r="BA17" s="1"/>
    </row>
    <row r="18" spans="1:54" x14ac:dyDescent="0.2">
      <c r="A18" s="10" t="s">
        <v>786</v>
      </c>
      <c r="B18" s="10" t="s">
        <v>1588</v>
      </c>
      <c r="C18" s="1" t="s">
        <v>5</v>
      </c>
      <c r="D18" s="1" t="s">
        <v>6</v>
      </c>
      <c r="E18" s="1" t="s">
        <v>1558</v>
      </c>
      <c r="F18" s="1" t="str">
        <f>"+/-"</f>
        <v>+/-</v>
      </c>
      <c r="G18" s="1" t="s">
        <v>9</v>
      </c>
      <c r="H18" s="1" t="s">
        <v>12</v>
      </c>
      <c r="I18" s="1" t="s">
        <v>13</v>
      </c>
      <c r="J18" s="1" t="s">
        <v>1551</v>
      </c>
      <c r="K18" s="1" t="s">
        <v>15</v>
      </c>
      <c r="L18" s="1" t="s">
        <v>1559</v>
      </c>
      <c r="M18" s="1" t="s">
        <v>1547</v>
      </c>
      <c r="N18" s="1" t="s">
        <v>1560</v>
      </c>
      <c r="O18" s="1" t="s">
        <v>1561</v>
      </c>
      <c r="P18" s="1" t="s">
        <v>1562</v>
      </c>
      <c r="Q18" s="1" t="s">
        <v>1563</v>
      </c>
      <c r="AL18" s="1" t="s">
        <v>1558</v>
      </c>
    </row>
    <row r="19" spans="1:54" x14ac:dyDescent="0.2">
      <c r="A19" t="s">
        <v>1573</v>
      </c>
      <c r="B19">
        <v>1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AK19" t="s">
        <v>1573</v>
      </c>
      <c r="AL19" s="1">
        <f>$U22</f>
        <v>25</v>
      </c>
      <c r="AM19" s="1">
        <f>$V22</f>
        <v>26</v>
      </c>
      <c r="AN19" s="1">
        <f>$W22</f>
        <v>20</v>
      </c>
      <c r="AO19" s="1">
        <f>$X22</f>
        <v>30</v>
      </c>
      <c r="AP19" s="1">
        <f>$Y22</f>
        <v>21</v>
      </c>
      <c r="AQ19" s="1">
        <f>$Z22</f>
        <v>27</v>
      </c>
      <c r="AR19" s="1">
        <f>$AA22</f>
        <v>29</v>
      </c>
      <c r="AS19" s="1">
        <f>$AB22</f>
        <v>27</v>
      </c>
      <c r="AT19" s="1">
        <f>$AC22</f>
        <v>31</v>
      </c>
      <c r="AU19" s="1">
        <f>$AD22</f>
        <v>23</v>
      </c>
      <c r="AV19" s="1">
        <f>$AF22</f>
        <v>28</v>
      </c>
      <c r="AW19" s="1">
        <f>$AG22</f>
        <v>27</v>
      </c>
      <c r="AX19" s="1">
        <f>$AH22</f>
        <v>30</v>
      </c>
      <c r="AZ19" s="1">
        <f>STDEV(AL19:AX19)</f>
        <v>3.430631249381197</v>
      </c>
      <c r="BA19" s="1">
        <f>STDEV(AL19:AX25)</f>
        <v>4.5944703186719504</v>
      </c>
      <c r="BB19">
        <f>AVERAGE(AZ19:AZ25)</f>
        <v>4.1566422988716658</v>
      </c>
    </row>
    <row r="20" spans="1:54" x14ac:dyDescent="0.2">
      <c r="B20">
        <v>2</v>
      </c>
      <c r="C20" s="1">
        <v>11</v>
      </c>
      <c r="D20" s="1">
        <v>14</v>
      </c>
      <c r="E20" s="1">
        <v>25</v>
      </c>
      <c r="F20" s="1">
        <v>1</v>
      </c>
      <c r="G20" s="1">
        <v>39</v>
      </c>
      <c r="H20" s="1">
        <v>7</v>
      </c>
      <c r="I20" s="1">
        <v>0</v>
      </c>
      <c r="J20" s="1">
        <v>3</v>
      </c>
      <c r="K20" s="1">
        <v>127</v>
      </c>
      <c r="L20" s="1">
        <v>64</v>
      </c>
      <c r="M20" s="1">
        <v>35</v>
      </c>
      <c r="N20" s="1">
        <v>4</v>
      </c>
      <c r="O20" s="1">
        <v>2.68</v>
      </c>
      <c r="P20" s="1">
        <v>0.90700000000000003</v>
      </c>
      <c r="Q20" s="1">
        <v>0</v>
      </c>
      <c r="R20" s="1"/>
      <c r="U20" s="1">
        <v>11</v>
      </c>
      <c r="V20" s="1">
        <v>11</v>
      </c>
      <c r="W20" s="1">
        <v>5</v>
      </c>
      <c r="X20" s="1">
        <v>10</v>
      </c>
      <c r="Y20" s="1">
        <v>6</v>
      </c>
      <c r="Z20" s="1">
        <v>9</v>
      </c>
      <c r="AA20" s="1">
        <v>9</v>
      </c>
      <c r="AB20" s="1">
        <v>13</v>
      </c>
      <c r="AC20" s="1">
        <v>9</v>
      </c>
      <c r="AD20" s="1">
        <v>9</v>
      </c>
      <c r="AE20" s="1"/>
      <c r="AF20" s="1">
        <v>9</v>
      </c>
      <c r="AG20" s="1">
        <v>12</v>
      </c>
      <c r="AH20" s="1">
        <v>10</v>
      </c>
      <c r="AK20" t="s">
        <v>1575</v>
      </c>
      <c r="AL20">
        <f>$U43</f>
        <v>23</v>
      </c>
      <c r="AM20">
        <f>$V43</f>
        <v>28</v>
      </c>
      <c r="AN20">
        <f>$W43</f>
        <v>25</v>
      </c>
      <c r="AO20">
        <f>$X43</f>
        <v>29</v>
      </c>
      <c r="AP20">
        <f>$Y43</f>
        <v>22</v>
      </c>
      <c r="AQ20">
        <f>$Z43</f>
        <v>20</v>
      </c>
      <c r="AR20">
        <f>$AA43</f>
        <v>24</v>
      </c>
      <c r="AS20">
        <f>$AB43</f>
        <v>28</v>
      </c>
      <c r="AT20">
        <f>$AC43</f>
        <v>29</v>
      </c>
      <c r="AU20">
        <f>$AD43</f>
        <v>27</v>
      </c>
      <c r="AV20">
        <f>$AF43</f>
        <v>30</v>
      </c>
      <c r="AW20">
        <f>$AG43</f>
        <v>21</v>
      </c>
      <c r="AX20">
        <f>$AH43</f>
        <v>28</v>
      </c>
      <c r="AZ20" s="1">
        <f t="shared" ref="AZ20:AZ25" si="3">STDEV(AL20:AX20)</f>
        <v>3.3760088710540845</v>
      </c>
      <c r="BA20" s="1"/>
    </row>
    <row r="21" spans="1:54" x14ac:dyDescent="0.2">
      <c r="B21">
        <v>3</v>
      </c>
      <c r="C21" s="1">
        <v>11</v>
      </c>
      <c r="D21" s="1">
        <v>15</v>
      </c>
      <c r="E21" s="1">
        <v>26</v>
      </c>
      <c r="F21" s="1">
        <v>11</v>
      </c>
      <c r="G21" s="1">
        <v>34</v>
      </c>
      <c r="H21" s="1">
        <v>6</v>
      </c>
      <c r="I21" s="1">
        <v>2</v>
      </c>
      <c r="J21" s="1">
        <v>3</v>
      </c>
      <c r="K21" s="1">
        <v>107</v>
      </c>
      <c r="L21" s="1">
        <v>53</v>
      </c>
      <c r="M21" s="1">
        <v>43</v>
      </c>
      <c r="N21" s="1">
        <v>2</v>
      </c>
      <c r="O21" s="1">
        <v>0.65</v>
      </c>
      <c r="P21" s="1">
        <v>0.96799999999999997</v>
      </c>
      <c r="Q21" s="1">
        <v>2</v>
      </c>
      <c r="R21" s="1"/>
      <c r="U21" s="1">
        <v>14</v>
      </c>
      <c r="V21" s="1">
        <v>15</v>
      </c>
      <c r="W21" s="1">
        <v>15</v>
      </c>
      <c r="X21" s="1">
        <v>20</v>
      </c>
      <c r="Y21" s="1">
        <v>15</v>
      </c>
      <c r="Z21" s="1">
        <v>18</v>
      </c>
      <c r="AA21" s="1">
        <v>20</v>
      </c>
      <c r="AB21" s="1">
        <v>14</v>
      </c>
      <c r="AC21" s="1">
        <v>22</v>
      </c>
      <c r="AD21" s="1">
        <v>14</v>
      </c>
      <c r="AE21" s="1"/>
      <c r="AF21" s="1">
        <v>19</v>
      </c>
      <c r="AG21" s="1">
        <v>15</v>
      </c>
      <c r="AH21" s="1">
        <v>20</v>
      </c>
      <c r="AK21" t="s">
        <v>1576</v>
      </c>
      <c r="AL21" s="1">
        <f>$U64</f>
        <v>22</v>
      </c>
      <c r="AM21" s="1">
        <f>$V64</f>
        <v>23</v>
      </c>
      <c r="AN21" s="1">
        <f>$W64</f>
        <v>25</v>
      </c>
      <c r="AO21" s="1">
        <f>$X64</f>
        <v>26</v>
      </c>
      <c r="AP21" s="1">
        <f>$Y64</f>
        <v>31</v>
      </c>
      <c r="AQ21" s="1">
        <f>$Z64</f>
        <v>21</v>
      </c>
      <c r="AR21" s="1">
        <f>$AA64</f>
        <v>19</v>
      </c>
      <c r="AS21" s="1">
        <f>$AB64</f>
        <v>36</v>
      </c>
      <c r="AT21" s="1">
        <f>$AC64</f>
        <v>28</v>
      </c>
      <c r="AU21" s="1">
        <f>$AD64</f>
        <v>22</v>
      </c>
      <c r="AV21" s="1">
        <f>$AF64</f>
        <v>27</v>
      </c>
      <c r="AW21" s="1">
        <f>$AG64</f>
        <v>20</v>
      </c>
      <c r="AX21" s="1">
        <f>$AH64</f>
        <v>36</v>
      </c>
      <c r="AZ21" s="1">
        <f t="shared" si="3"/>
        <v>5.6398308758057967</v>
      </c>
      <c r="BA21" s="1"/>
    </row>
    <row r="22" spans="1:54" x14ac:dyDescent="0.2">
      <c r="B22">
        <v>4</v>
      </c>
      <c r="C22" s="1">
        <v>5</v>
      </c>
      <c r="D22" s="1">
        <v>15</v>
      </c>
      <c r="E22" s="1">
        <v>20</v>
      </c>
      <c r="F22" s="1">
        <v>-8</v>
      </c>
      <c r="G22" s="1">
        <v>27</v>
      </c>
      <c r="H22" s="1">
        <v>4</v>
      </c>
      <c r="I22" s="1">
        <v>0</v>
      </c>
      <c r="J22" s="1">
        <v>0</v>
      </c>
      <c r="K22" s="1">
        <v>78</v>
      </c>
      <c r="L22" s="1">
        <v>44</v>
      </c>
      <c r="M22" s="1">
        <v>35</v>
      </c>
      <c r="N22" s="1">
        <v>2</v>
      </c>
      <c r="O22" s="1">
        <v>1.96</v>
      </c>
      <c r="P22" s="1">
        <v>0.92600000000000005</v>
      </c>
      <c r="Q22" s="1">
        <v>1</v>
      </c>
      <c r="R22" s="1"/>
      <c r="U22" s="1">
        <v>25</v>
      </c>
      <c r="V22" s="1">
        <v>26</v>
      </c>
      <c r="W22" s="1">
        <v>20</v>
      </c>
      <c r="X22" s="1">
        <v>30</v>
      </c>
      <c r="Y22" s="1">
        <v>21</v>
      </c>
      <c r="Z22" s="1">
        <v>27</v>
      </c>
      <c r="AA22" s="1">
        <v>29</v>
      </c>
      <c r="AB22" s="1">
        <v>27</v>
      </c>
      <c r="AC22" s="1">
        <v>31</v>
      </c>
      <c r="AD22" s="1">
        <v>23</v>
      </c>
      <c r="AE22" s="1"/>
      <c r="AF22" s="1">
        <v>28</v>
      </c>
      <c r="AG22" s="1">
        <v>27</v>
      </c>
      <c r="AH22" s="1">
        <v>30</v>
      </c>
      <c r="AK22" t="s">
        <v>1577</v>
      </c>
      <c r="AL22" s="1">
        <f>$U85</f>
        <v>23</v>
      </c>
      <c r="AM22" s="1">
        <f>$V85</f>
        <v>26</v>
      </c>
      <c r="AN22" s="1">
        <f>$W85</f>
        <v>26</v>
      </c>
      <c r="AO22" s="1">
        <f>$X85</f>
        <v>24</v>
      </c>
      <c r="AP22" s="1">
        <f>$Y85</f>
        <v>25</v>
      </c>
      <c r="AQ22" s="1">
        <f>$Z85</f>
        <v>22</v>
      </c>
      <c r="AR22" s="1">
        <f>$AA85</f>
        <v>24</v>
      </c>
      <c r="AS22" s="1">
        <f>$AB85</f>
        <v>24</v>
      </c>
      <c r="AT22" s="1">
        <f>$AC85</f>
        <v>28</v>
      </c>
      <c r="AU22" s="1">
        <f>$AD85</f>
        <v>31</v>
      </c>
      <c r="AV22" s="1">
        <f>$AF85</f>
        <v>27</v>
      </c>
      <c r="AW22" s="1">
        <f>$AG85</f>
        <v>25</v>
      </c>
      <c r="AX22" s="1">
        <f>$AH85</f>
        <v>32</v>
      </c>
      <c r="AZ22" s="1">
        <f t="shared" si="3"/>
        <v>2.9569561619323488</v>
      </c>
      <c r="BA22" s="1"/>
    </row>
    <row r="23" spans="1:54" x14ac:dyDescent="0.2">
      <c r="A23" t="s">
        <v>1578</v>
      </c>
      <c r="B23">
        <v>5</v>
      </c>
      <c r="C23" s="1">
        <v>10</v>
      </c>
      <c r="D23" s="1">
        <v>20</v>
      </c>
      <c r="E23" s="1">
        <v>30</v>
      </c>
      <c r="F23" s="1">
        <v>4</v>
      </c>
      <c r="G23" s="1">
        <v>20</v>
      </c>
      <c r="H23" s="1">
        <v>10</v>
      </c>
      <c r="I23" s="1">
        <v>0</v>
      </c>
      <c r="J23" s="1">
        <v>1</v>
      </c>
      <c r="K23" s="1">
        <v>101</v>
      </c>
      <c r="L23" s="1">
        <v>76</v>
      </c>
      <c r="M23" s="1">
        <v>39</v>
      </c>
      <c r="N23" s="1">
        <v>3</v>
      </c>
      <c r="O23" s="1">
        <v>3.32</v>
      </c>
      <c r="P23" s="1">
        <v>0.90100000000000002</v>
      </c>
      <c r="Q23" s="1">
        <v>0</v>
      </c>
      <c r="R23" s="1"/>
      <c r="U23" s="1">
        <v>1</v>
      </c>
      <c r="V23" s="1">
        <v>11</v>
      </c>
      <c r="W23" s="1">
        <v>-8</v>
      </c>
      <c r="X23" s="1">
        <v>4</v>
      </c>
      <c r="Y23" s="1">
        <v>-10</v>
      </c>
      <c r="Z23" s="1">
        <v>-4</v>
      </c>
      <c r="AA23" s="1">
        <v>-1</v>
      </c>
      <c r="AB23" s="1">
        <v>11</v>
      </c>
      <c r="AC23" s="1">
        <v>11</v>
      </c>
      <c r="AD23" s="1">
        <v>-12</v>
      </c>
      <c r="AE23" s="1"/>
      <c r="AF23" s="1">
        <v>-24</v>
      </c>
      <c r="AG23" s="1">
        <v>27</v>
      </c>
      <c r="AH23" s="1">
        <v>9</v>
      </c>
      <c r="AK23" t="s">
        <v>1579</v>
      </c>
      <c r="AL23" s="1">
        <f>$U106</f>
        <v>17</v>
      </c>
      <c r="AM23" s="1">
        <f>$V106</f>
        <v>28</v>
      </c>
      <c r="AN23" s="1">
        <f>$W106</f>
        <v>19</v>
      </c>
      <c r="AO23" s="1">
        <f>$X106</f>
        <v>18</v>
      </c>
      <c r="AP23" s="1">
        <f>$Y106</f>
        <v>22</v>
      </c>
      <c r="AQ23" s="1">
        <f>$Z106</f>
        <v>20</v>
      </c>
      <c r="AR23" s="1">
        <f>$AA106</f>
        <v>21</v>
      </c>
      <c r="AS23" s="1">
        <f>$AB106</f>
        <v>21</v>
      </c>
      <c r="AT23" s="1">
        <f>$AC106</f>
        <v>21</v>
      </c>
      <c r="AU23" s="1">
        <f>$AD106</f>
        <v>13</v>
      </c>
      <c r="AV23" s="1">
        <f>$AF106</f>
        <v>27</v>
      </c>
      <c r="AW23" s="1">
        <f>$AG106</f>
        <v>18</v>
      </c>
      <c r="AX23" s="1">
        <f>$AH106</f>
        <v>22</v>
      </c>
      <c r="AZ23" s="1">
        <f t="shared" si="3"/>
        <v>3.9500081142402892</v>
      </c>
      <c r="BA23" s="1"/>
    </row>
    <row r="24" spans="1:54" x14ac:dyDescent="0.2">
      <c r="A24" t="s">
        <v>1580</v>
      </c>
      <c r="B24">
        <v>6</v>
      </c>
      <c r="C24" s="1">
        <v>6</v>
      </c>
      <c r="D24" s="1">
        <v>15</v>
      </c>
      <c r="E24" s="1">
        <v>21</v>
      </c>
      <c r="F24" s="1">
        <v>-10</v>
      </c>
      <c r="G24" s="1">
        <v>41</v>
      </c>
      <c r="H24" s="1">
        <v>13</v>
      </c>
      <c r="I24" s="1">
        <v>1</v>
      </c>
      <c r="J24" s="1">
        <v>2</v>
      </c>
      <c r="K24" s="1">
        <v>102</v>
      </c>
      <c r="L24" s="1">
        <v>58</v>
      </c>
      <c r="M24" s="1">
        <v>42</v>
      </c>
      <c r="N24" s="1">
        <v>2</v>
      </c>
      <c r="O24" s="1">
        <v>2.74</v>
      </c>
      <c r="P24" s="1">
        <v>0.90700000000000003</v>
      </c>
      <c r="Q24" s="1">
        <v>0</v>
      </c>
      <c r="R24" s="1"/>
      <c r="U24" s="1">
        <v>39</v>
      </c>
      <c r="V24" s="1">
        <v>34</v>
      </c>
      <c r="W24" s="1">
        <v>27</v>
      </c>
      <c r="X24" s="1">
        <v>20</v>
      </c>
      <c r="Y24" s="1">
        <v>41</v>
      </c>
      <c r="Z24" s="1">
        <v>27</v>
      </c>
      <c r="AA24" s="1">
        <v>39</v>
      </c>
      <c r="AB24" s="1">
        <v>44</v>
      </c>
      <c r="AC24" s="1">
        <v>43</v>
      </c>
      <c r="AD24" s="1">
        <v>34</v>
      </c>
      <c r="AE24" s="1"/>
      <c r="AF24" s="1">
        <v>26</v>
      </c>
      <c r="AG24" s="1">
        <v>42</v>
      </c>
      <c r="AH24" s="1">
        <v>75</v>
      </c>
      <c r="AK24" t="s">
        <v>1578</v>
      </c>
      <c r="AL24" s="1">
        <f>$U127</f>
        <v>27</v>
      </c>
      <c r="AM24" s="1">
        <f>$V127</f>
        <v>33</v>
      </c>
      <c r="AN24" s="1">
        <f>$W127</f>
        <v>25</v>
      </c>
      <c r="AO24" s="1">
        <f>$X127</f>
        <v>26</v>
      </c>
      <c r="AP24" s="1">
        <f>$Y127</f>
        <v>34</v>
      </c>
      <c r="AQ24" s="1">
        <f>$Z127</f>
        <v>22</v>
      </c>
      <c r="AR24" s="1">
        <f>$AA127</f>
        <v>27</v>
      </c>
      <c r="AS24" s="1">
        <f>$AB127</f>
        <v>18</v>
      </c>
      <c r="AT24" s="1">
        <f>$AC127</f>
        <v>29</v>
      </c>
      <c r="AU24" s="1">
        <f>$AD127</f>
        <v>25</v>
      </c>
      <c r="AV24" s="1">
        <f>$AF127</f>
        <v>35</v>
      </c>
      <c r="AW24" s="1">
        <f>$AG127</f>
        <v>24</v>
      </c>
      <c r="AX24" s="1">
        <f>$AH127</f>
        <v>22</v>
      </c>
      <c r="AZ24" s="1">
        <f t="shared" si="3"/>
        <v>5.0064061525312287</v>
      </c>
      <c r="BA24" s="1"/>
    </row>
    <row r="25" spans="1:54" x14ac:dyDescent="0.2">
      <c r="A25" t="s">
        <v>1581</v>
      </c>
      <c r="B25">
        <v>7</v>
      </c>
      <c r="C25" s="1">
        <v>9</v>
      </c>
      <c r="D25" s="1">
        <v>18</v>
      </c>
      <c r="E25" s="1">
        <v>27</v>
      </c>
      <c r="F25" s="1">
        <v>-4</v>
      </c>
      <c r="G25" s="1">
        <v>27</v>
      </c>
      <c r="H25" s="1">
        <v>11</v>
      </c>
      <c r="I25" s="1">
        <v>0</v>
      </c>
      <c r="J25" s="1">
        <v>1</v>
      </c>
      <c r="K25" s="1">
        <v>110</v>
      </c>
      <c r="L25" s="1">
        <v>66</v>
      </c>
      <c r="M25" s="1">
        <v>39</v>
      </c>
      <c r="N25" s="1">
        <v>2</v>
      </c>
      <c r="O25" s="1">
        <v>1.96</v>
      </c>
      <c r="P25" s="1">
        <v>0.93799999999999994</v>
      </c>
      <c r="Q25" s="1">
        <v>0</v>
      </c>
      <c r="R25" s="1"/>
      <c r="U25" s="1">
        <v>7</v>
      </c>
      <c r="V25" s="1">
        <v>6</v>
      </c>
      <c r="W25" s="1">
        <v>4</v>
      </c>
      <c r="X25" s="1">
        <v>10</v>
      </c>
      <c r="Y25" s="1">
        <v>13</v>
      </c>
      <c r="Z25" s="1">
        <v>11</v>
      </c>
      <c r="AA25" s="1">
        <v>13</v>
      </c>
      <c r="AB25" s="1">
        <v>10</v>
      </c>
      <c r="AC25" s="1">
        <v>8</v>
      </c>
      <c r="AD25" s="1">
        <v>4</v>
      </c>
      <c r="AE25" s="1"/>
      <c r="AF25" s="1">
        <v>10</v>
      </c>
      <c r="AG25" s="1">
        <v>4</v>
      </c>
      <c r="AH25" s="1">
        <v>9</v>
      </c>
      <c r="AK25" t="s">
        <v>1582</v>
      </c>
      <c r="AL25" s="1">
        <f>$U148</f>
        <v>24</v>
      </c>
      <c r="AM25" s="1">
        <f>$V148</f>
        <v>19</v>
      </c>
      <c r="AN25" s="1">
        <f>$W148</f>
        <v>23</v>
      </c>
      <c r="AO25" s="1">
        <f>$X148</f>
        <v>28</v>
      </c>
      <c r="AP25" s="1">
        <f>$Y148</f>
        <v>19</v>
      </c>
      <c r="AQ25" s="1">
        <f>$Z148</f>
        <v>21</v>
      </c>
      <c r="AR25" s="1">
        <f>$AA148</f>
        <v>28</v>
      </c>
      <c r="AS25" s="1">
        <f>$AB148</f>
        <v>21</v>
      </c>
      <c r="AT25" s="1">
        <f>$AC148</f>
        <v>25</v>
      </c>
      <c r="AU25" s="1">
        <f>$AD148</f>
        <v>27</v>
      </c>
      <c r="AV25" s="1">
        <f>$AF148</f>
        <v>34</v>
      </c>
      <c r="AW25" s="1">
        <f>$AG148</f>
        <v>19</v>
      </c>
      <c r="AX25" s="1">
        <f>$AH148</f>
        <v>18</v>
      </c>
      <c r="AZ25" s="1">
        <f t="shared" si="3"/>
        <v>4.7366546671567118</v>
      </c>
      <c r="BA25" s="1"/>
    </row>
    <row r="26" spans="1:54" x14ac:dyDescent="0.2">
      <c r="A26" t="s">
        <v>1583</v>
      </c>
      <c r="B26">
        <v>8</v>
      </c>
      <c r="C26" s="1">
        <v>9</v>
      </c>
      <c r="D26" s="1">
        <v>20</v>
      </c>
      <c r="E26" s="1">
        <v>29</v>
      </c>
      <c r="F26" s="1">
        <v>-1</v>
      </c>
      <c r="G26" s="1">
        <v>39</v>
      </c>
      <c r="H26" s="1">
        <v>13</v>
      </c>
      <c r="I26" s="1">
        <v>1</v>
      </c>
      <c r="J26" s="1">
        <v>2</v>
      </c>
      <c r="K26" s="1">
        <v>108</v>
      </c>
      <c r="L26" s="1">
        <v>78</v>
      </c>
      <c r="M26" s="1">
        <v>35</v>
      </c>
      <c r="N26" s="1">
        <v>4</v>
      </c>
      <c r="O26" s="1">
        <v>1.94</v>
      </c>
      <c r="P26" s="1">
        <v>0.93799999999999994</v>
      </c>
      <c r="Q26" s="1">
        <v>1</v>
      </c>
      <c r="R26" s="1"/>
      <c r="U26" s="1">
        <v>0</v>
      </c>
      <c r="V26" s="1">
        <v>2</v>
      </c>
      <c r="W26" s="1">
        <v>0</v>
      </c>
      <c r="X26" s="1">
        <v>0</v>
      </c>
      <c r="Y26" s="1">
        <v>1</v>
      </c>
      <c r="Z26" s="1">
        <v>0</v>
      </c>
      <c r="AA26" s="1">
        <v>1</v>
      </c>
      <c r="AB26" s="1">
        <v>0</v>
      </c>
      <c r="AC26" s="1">
        <v>0</v>
      </c>
      <c r="AD26" s="1">
        <v>0</v>
      </c>
      <c r="AE26" s="1"/>
      <c r="AF26" s="1">
        <v>0</v>
      </c>
      <c r="AG26" s="1">
        <v>0</v>
      </c>
      <c r="AH26" s="1">
        <v>1</v>
      </c>
      <c r="AL26" s="1" t="str">
        <f>"+/-"</f>
        <v>+/-</v>
      </c>
    </row>
    <row r="27" spans="1:54" x14ac:dyDescent="0.2">
      <c r="A27" t="s">
        <v>1582</v>
      </c>
      <c r="B27">
        <v>9</v>
      </c>
      <c r="C27" s="1">
        <v>13</v>
      </c>
      <c r="D27" s="1">
        <v>14</v>
      </c>
      <c r="E27" s="1">
        <v>27</v>
      </c>
      <c r="F27" s="1">
        <v>11</v>
      </c>
      <c r="G27" s="1">
        <v>44</v>
      </c>
      <c r="H27" s="1">
        <v>10</v>
      </c>
      <c r="I27" s="1">
        <v>0</v>
      </c>
      <c r="J27" s="1">
        <v>4</v>
      </c>
      <c r="K27" s="1">
        <v>90</v>
      </c>
      <c r="L27" s="1">
        <v>71</v>
      </c>
      <c r="M27" s="1">
        <v>38</v>
      </c>
      <c r="N27" s="1">
        <v>2</v>
      </c>
      <c r="O27" s="1">
        <v>2.17</v>
      </c>
      <c r="P27" s="1">
        <v>0.91900000000000004</v>
      </c>
      <c r="Q27" s="1">
        <v>0</v>
      </c>
      <c r="R27" s="1"/>
      <c r="U27" s="1">
        <v>3</v>
      </c>
      <c r="V27" s="1">
        <v>3</v>
      </c>
      <c r="W27" s="1">
        <v>0</v>
      </c>
      <c r="X27" s="1">
        <v>1</v>
      </c>
      <c r="Y27" s="1">
        <v>2</v>
      </c>
      <c r="Z27" s="1">
        <v>1</v>
      </c>
      <c r="AA27" s="1">
        <v>2</v>
      </c>
      <c r="AB27" s="1">
        <v>4</v>
      </c>
      <c r="AC27" s="1">
        <v>1</v>
      </c>
      <c r="AD27" s="1">
        <v>2</v>
      </c>
      <c r="AE27" s="1"/>
      <c r="AF27" s="1">
        <v>0</v>
      </c>
      <c r="AG27" s="1">
        <v>2</v>
      </c>
      <c r="AH27" s="1">
        <v>0</v>
      </c>
      <c r="AK27" t="s">
        <v>1573</v>
      </c>
      <c r="AL27" s="1">
        <f>$U23</f>
        <v>1</v>
      </c>
      <c r="AM27" s="1">
        <f>$V23</f>
        <v>11</v>
      </c>
      <c r="AN27" s="1">
        <f>$W23</f>
        <v>-8</v>
      </c>
      <c r="AO27" s="1">
        <f>$X23</f>
        <v>4</v>
      </c>
      <c r="AP27" s="1">
        <f>$Y23</f>
        <v>-10</v>
      </c>
      <c r="AQ27" s="1">
        <f>$Z23</f>
        <v>-4</v>
      </c>
      <c r="AR27" s="1">
        <f>$AA23</f>
        <v>-1</v>
      </c>
      <c r="AS27" s="1">
        <f>$AB23</f>
        <v>11</v>
      </c>
      <c r="AT27" s="1">
        <f>$AC23</f>
        <v>11</v>
      </c>
      <c r="AU27" s="1">
        <f>$AD23</f>
        <v>-12</v>
      </c>
      <c r="AV27" s="1">
        <f>$AF23</f>
        <v>-24</v>
      </c>
      <c r="AW27" s="1">
        <f>$AG23</f>
        <v>27</v>
      </c>
      <c r="AX27" s="1">
        <f>$AH23</f>
        <v>9</v>
      </c>
      <c r="AZ27" s="1">
        <f>STDEV(AL27:AX27)</f>
        <v>13.145633963704158</v>
      </c>
      <c r="BA27" s="1">
        <f>STDEV(AL27:AX33)</f>
        <v>8.4787027597622799</v>
      </c>
      <c r="BB27">
        <f>AVERAGE(AZ27:AZ33)</f>
        <v>8.2335888860787581</v>
      </c>
    </row>
    <row r="28" spans="1:54" x14ac:dyDescent="0.2">
      <c r="A28" t="s">
        <v>1585</v>
      </c>
      <c r="B28">
        <v>10</v>
      </c>
      <c r="C28" s="1">
        <v>9</v>
      </c>
      <c r="D28" s="1">
        <v>22</v>
      </c>
      <c r="E28" s="1">
        <v>31</v>
      </c>
      <c r="F28" s="1">
        <v>11</v>
      </c>
      <c r="G28" s="1">
        <v>43</v>
      </c>
      <c r="H28" s="1">
        <v>8</v>
      </c>
      <c r="I28" s="1">
        <v>0</v>
      </c>
      <c r="J28" s="1">
        <v>1</v>
      </c>
      <c r="K28" s="1">
        <v>90</v>
      </c>
      <c r="L28" s="1">
        <v>79</v>
      </c>
      <c r="M28" s="1">
        <v>50</v>
      </c>
      <c r="N28" s="1">
        <v>3</v>
      </c>
      <c r="O28" s="1">
        <v>1.93</v>
      </c>
      <c r="P28" s="1">
        <v>0.92900000000000005</v>
      </c>
      <c r="Q28" s="1">
        <v>1</v>
      </c>
      <c r="R28" s="1"/>
      <c r="U28" s="1">
        <v>127</v>
      </c>
      <c r="V28" s="1">
        <v>107</v>
      </c>
      <c r="W28" s="1">
        <v>78</v>
      </c>
      <c r="X28" s="1">
        <v>101</v>
      </c>
      <c r="Y28" s="1">
        <v>102</v>
      </c>
      <c r="Z28" s="1">
        <v>110</v>
      </c>
      <c r="AA28" s="1">
        <v>108</v>
      </c>
      <c r="AB28" s="1">
        <v>90</v>
      </c>
      <c r="AC28" s="1">
        <v>90</v>
      </c>
      <c r="AD28" s="1">
        <v>96</v>
      </c>
      <c r="AE28" s="1"/>
      <c r="AF28" s="1">
        <v>110</v>
      </c>
      <c r="AG28" s="1">
        <v>90</v>
      </c>
      <c r="AH28" s="1">
        <v>103</v>
      </c>
      <c r="AK28" t="s">
        <v>1575</v>
      </c>
      <c r="AL28">
        <f>$U44</f>
        <v>4</v>
      </c>
      <c r="AM28">
        <f>$V44</f>
        <v>11</v>
      </c>
      <c r="AN28">
        <f>$W44</f>
        <v>3</v>
      </c>
      <c r="AO28">
        <f>$X44</f>
        <v>-14</v>
      </c>
      <c r="AP28">
        <f>$Y44</f>
        <v>-4</v>
      </c>
      <c r="AQ28">
        <f>$Z44</f>
        <v>0</v>
      </c>
      <c r="AR28">
        <f>$AA44</f>
        <v>3</v>
      </c>
      <c r="AS28">
        <f>$AB44</f>
        <v>5</v>
      </c>
      <c r="AT28">
        <f>$AC44</f>
        <v>4</v>
      </c>
      <c r="AU28">
        <f>$AD44</f>
        <v>6</v>
      </c>
      <c r="AV28">
        <f>$AF44</f>
        <v>1</v>
      </c>
      <c r="AW28">
        <f>$AG44</f>
        <v>3</v>
      </c>
      <c r="AX28">
        <f>$AH44</f>
        <v>-8</v>
      </c>
      <c r="AZ28" s="1">
        <f t="shared" ref="AZ28:AZ33" si="4">STDEV(AL28:AX28)</f>
        <v>6.4738131275359203</v>
      </c>
      <c r="BA28" s="1"/>
    </row>
    <row r="29" spans="1:54" x14ac:dyDescent="0.2">
      <c r="A29" t="s">
        <v>1577</v>
      </c>
      <c r="B29">
        <v>11</v>
      </c>
      <c r="C29" s="1">
        <v>9</v>
      </c>
      <c r="D29" s="1">
        <v>14</v>
      </c>
      <c r="E29" s="1">
        <v>23</v>
      </c>
      <c r="F29" s="1">
        <v>-12</v>
      </c>
      <c r="G29" s="1">
        <v>34</v>
      </c>
      <c r="H29" s="1">
        <v>4</v>
      </c>
      <c r="I29" s="1">
        <v>0</v>
      </c>
      <c r="J29" s="1">
        <v>2</v>
      </c>
      <c r="K29" s="1">
        <v>96</v>
      </c>
      <c r="L29" s="1">
        <v>90</v>
      </c>
      <c r="M29" s="1">
        <v>44</v>
      </c>
      <c r="N29" s="1">
        <v>3</v>
      </c>
      <c r="O29" s="1">
        <v>2.44</v>
      </c>
      <c r="P29" s="1">
        <v>0.91300000000000003</v>
      </c>
      <c r="Q29" s="1">
        <v>0</v>
      </c>
      <c r="R29" s="1"/>
      <c r="U29" s="1">
        <v>64</v>
      </c>
      <c r="V29" s="1">
        <v>53</v>
      </c>
      <c r="W29" s="1">
        <v>44</v>
      </c>
      <c r="X29" s="1">
        <v>76</v>
      </c>
      <c r="Y29" s="1">
        <v>58</v>
      </c>
      <c r="Z29" s="1">
        <v>66</v>
      </c>
      <c r="AA29" s="1">
        <v>78</v>
      </c>
      <c r="AB29" s="1">
        <v>71</v>
      </c>
      <c r="AC29" s="1">
        <v>79</v>
      </c>
      <c r="AD29" s="1">
        <v>90</v>
      </c>
      <c r="AE29" s="1"/>
      <c r="AF29" s="1">
        <v>86</v>
      </c>
      <c r="AG29" s="1">
        <v>69</v>
      </c>
      <c r="AH29" s="1">
        <v>78</v>
      </c>
      <c r="AK29" t="s">
        <v>1576</v>
      </c>
      <c r="AL29" s="1">
        <f>BD65</f>
        <v>0</v>
      </c>
      <c r="AM29" s="1">
        <f>$V65</f>
        <v>14</v>
      </c>
      <c r="AN29" s="1">
        <f>$W65</f>
        <v>0</v>
      </c>
      <c r="AO29" s="1">
        <f>$X65</f>
        <v>-5</v>
      </c>
      <c r="AP29" s="1">
        <f>$Y65</f>
        <v>20</v>
      </c>
      <c r="AQ29" s="1">
        <f>$Z65</f>
        <v>12</v>
      </c>
      <c r="AR29" s="1">
        <f>$AA65</f>
        <v>7</v>
      </c>
      <c r="AS29" s="1">
        <f>$AB65</f>
        <v>-1</v>
      </c>
      <c r="AT29" s="1">
        <f>$AC65</f>
        <v>-14</v>
      </c>
      <c r="AU29" s="1">
        <f>$AD65</f>
        <v>-4</v>
      </c>
      <c r="AV29" s="1">
        <f>$AF65</f>
        <v>16</v>
      </c>
      <c r="AW29" s="1">
        <f>$AG65</f>
        <v>-11</v>
      </c>
      <c r="AX29" s="1">
        <f>$AH65</f>
        <v>12</v>
      </c>
      <c r="AZ29" s="1">
        <f t="shared" si="4"/>
        <v>10.744109895002817</v>
      </c>
      <c r="BA29" s="1"/>
    </row>
    <row r="30" spans="1:54" x14ac:dyDescent="0.2">
      <c r="A30" t="s">
        <v>1586</v>
      </c>
      <c r="B30">
        <v>12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U30" s="1">
        <v>35</v>
      </c>
      <c r="V30" s="1">
        <v>43</v>
      </c>
      <c r="W30" s="1">
        <v>35</v>
      </c>
      <c r="X30" s="1">
        <v>39</v>
      </c>
      <c r="Y30" s="1">
        <v>42</v>
      </c>
      <c r="Z30" s="1">
        <v>39</v>
      </c>
      <c r="AA30" s="1">
        <v>35</v>
      </c>
      <c r="AB30" s="1">
        <v>38</v>
      </c>
      <c r="AC30" s="1">
        <v>50</v>
      </c>
      <c r="AD30" s="1">
        <v>44</v>
      </c>
      <c r="AE30" s="1"/>
      <c r="AF30" s="1">
        <v>49</v>
      </c>
      <c r="AG30" s="1">
        <v>59</v>
      </c>
      <c r="AH30" s="1">
        <v>42</v>
      </c>
      <c r="AK30" t="s">
        <v>1577</v>
      </c>
      <c r="AL30" s="1">
        <f>$U86</f>
        <v>-5</v>
      </c>
      <c r="AM30" s="1">
        <f>$V86</f>
        <v>6</v>
      </c>
      <c r="AN30" s="1">
        <f>$W86</f>
        <v>10</v>
      </c>
      <c r="AO30" s="1">
        <f>$X86</f>
        <v>0</v>
      </c>
      <c r="AP30" s="1">
        <f>$Y86</f>
        <v>-5</v>
      </c>
      <c r="AQ30" s="1">
        <f>$Z86</f>
        <v>5</v>
      </c>
      <c r="AR30" s="1">
        <f>$AA86</f>
        <v>-2</v>
      </c>
      <c r="AS30" s="1">
        <f>$AB86</f>
        <v>-7</v>
      </c>
      <c r="AT30" s="1">
        <f>$AC86</f>
        <v>4</v>
      </c>
      <c r="AU30" s="1">
        <f>$AD86</f>
        <v>-1</v>
      </c>
      <c r="AV30" s="1">
        <f>$AF86</f>
        <v>-1</v>
      </c>
      <c r="AW30" s="1">
        <f>$AG86</f>
        <v>11</v>
      </c>
      <c r="AX30" s="1">
        <f>$AH86</f>
        <v>0</v>
      </c>
      <c r="AZ30" s="1">
        <f t="shared" si="4"/>
        <v>5.6693055695583778</v>
      </c>
      <c r="BA30" s="1"/>
    </row>
    <row r="31" spans="1:54" x14ac:dyDescent="0.2">
      <c r="A31" t="s">
        <v>1587</v>
      </c>
      <c r="B31">
        <v>13</v>
      </c>
      <c r="C31" s="1">
        <v>9</v>
      </c>
      <c r="D31" s="1">
        <v>19</v>
      </c>
      <c r="E31" s="1">
        <v>28</v>
      </c>
      <c r="F31" s="1">
        <v>-24</v>
      </c>
      <c r="G31" s="1">
        <v>26</v>
      </c>
      <c r="H31" s="1">
        <v>10</v>
      </c>
      <c r="I31" s="1">
        <v>0</v>
      </c>
      <c r="J31" s="1">
        <v>0</v>
      </c>
      <c r="K31" s="1">
        <v>110</v>
      </c>
      <c r="L31" s="1">
        <v>86</v>
      </c>
      <c r="M31" s="1">
        <v>49</v>
      </c>
      <c r="N31" s="1">
        <v>3</v>
      </c>
      <c r="O31" s="1">
        <v>2.87</v>
      </c>
      <c r="P31" s="1">
        <v>0.90200000000000002</v>
      </c>
      <c r="Q31" s="1">
        <v>1</v>
      </c>
      <c r="R31" s="1"/>
      <c r="U31" s="1">
        <v>4</v>
      </c>
      <c r="V31" s="1">
        <v>2</v>
      </c>
      <c r="W31" s="1">
        <v>2</v>
      </c>
      <c r="X31" s="1">
        <v>3</v>
      </c>
      <c r="Y31" s="1">
        <v>2</v>
      </c>
      <c r="Z31" s="1">
        <v>2</v>
      </c>
      <c r="AA31" s="1">
        <v>4</v>
      </c>
      <c r="AB31" s="1">
        <v>2</v>
      </c>
      <c r="AC31" s="1">
        <v>3</v>
      </c>
      <c r="AD31" s="1">
        <v>3</v>
      </c>
      <c r="AE31" s="1"/>
      <c r="AF31" s="1">
        <v>3</v>
      </c>
      <c r="AG31" s="1">
        <v>1</v>
      </c>
      <c r="AH31" s="1">
        <v>3</v>
      </c>
      <c r="AK31" t="s">
        <v>1579</v>
      </c>
      <c r="AL31" s="1">
        <f>$U107</f>
        <v>-4</v>
      </c>
      <c r="AM31" s="1">
        <f>$V107</f>
        <v>5</v>
      </c>
      <c r="AN31" s="1">
        <f>$W107</f>
        <v>4</v>
      </c>
      <c r="AO31" s="1">
        <f>$X107</f>
        <v>-7</v>
      </c>
      <c r="AP31" s="1">
        <f>$Y107</f>
        <v>-6</v>
      </c>
      <c r="AQ31" s="1">
        <f>$Z107</f>
        <v>10</v>
      </c>
      <c r="AR31" s="1">
        <f>$AA107</f>
        <v>-15</v>
      </c>
      <c r="AS31" s="1">
        <f>$AB107</f>
        <v>-10</v>
      </c>
      <c r="AT31" s="1">
        <f>$AC107</f>
        <v>7</v>
      </c>
      <c r="AU31" s="1">
        <f>$AD107</f>
        <v>-9</v>
      </c>
      <c r="AV31" s="1">
        <f>$AF107</f>
        <v>13</v>
      </c>
      <c r="AW31" s="1">
        <f>$AG107</f>
        <v>2</v>
      </c>
      <c r="AX31" s="1">
        <f>$AH107</f>
        <v>12</v>
      </c>
      <c r="AZ31" s="1">
        <f t="shared" si="4"/>
        <v>9.1909933616752753</v>
      </c>
      <c r="BA31" s="1"/>
    </row>
    <row r="32" spans="1:54" x14ac:dyDescent="0.2">
      <c r="B32">
        <v>14</v>
      </c>
      <c r="C32" s="1">
        <v>12</v>
      </c>
      <c r="D32" s="1">
        <v>15</v>
      </c>
      <c r="E32" s="1">
        <v>27</v>
      </c>
      <c r="F32" s="1">
        <v>27</v>
      </c>
      <c r="G32" s="1">
        <v>42</v>
      </c>
      <c r="H32" s="1">
        <v>4</v>
      </c>
      <c r="I32" s="1">
        <v>0</v>
      </c>
      <c r="J32" s="1">
        <v>2</v>
      </c>
      <c r="K32" s="1">
        <v>90</v>
      </c>
      <c r="L32" s="1">
        <v>69</v>
      </c>
      <c r="M32" s="1">
        <v>59</v>
      </c>
      <c r="N32" s="1">
        <v>1</v>
      </c>
      <c r="O32" s="1">
        <v>1.7</v>
      </c>
      <c r="P32" s="1">
        <v>0.93300000000000005</v>
      </c>
      <c r="Q32" s="1">
        <v>0</v>
      </c>
      <c r="R32" s="1"/>
      <c r="U32" s="1">
        <v>2.68</v>
      </c>
      <c r="V32" s="1">
        <v>0.65</v>
      </c>
      <c r="W32" s="1">
        <v>1.96</v>
      </c>
      <c r="X32" s="1">
        <v>3.32</v>
      </c>
      <c r="Y32" s="1">
        <v>2.74</v>
      </c>
      <c r="Z32" s="1">
        <v>1.96</v>
      </c>
      <c r="AA32" s="1">
        <v>1.94</v>
      </c>
      <c r="AB32" s="1">
        <v>2.17</v>
      </c>
      <c r="AC32" s="1">
        <v>1.93</v>
      </c>
      <c r="AD32" s="1">
        <v>2.44</v>
      </c>
      <c r="AE32" s="1"/>
      <c r="AF32" s="1">
        <v>2.87</v>
      </c>
      <c r="AG32" s="1">
        <v>1.7</v>
      </c>
      <c r="AH32" s="1">
        <v>2.34</v>
      </c>
      <c r="AK32" t="s">
        <v>1578</v>
      </c>
      <c r="AL32" s="1">
        <f>$U128</f>
        <v>3</v>
      </c>
      <c r="AM32" s="1">
        <f>$V128</f>
        <v>2</v>
      </c>
      <c r="AN32" s="1">
        <f>$W128</f>
        <v>0</v>
      </c>
      <c r="AO32" s="1">
        <f>$X128</f>
        <v>16</v>
      </c>
      <c r="AP32" s="1">
        <f>$Y128</f>
        <v>3</v>
      </c>
      <c r="AQ32" s="1">
        <f>$Z128</f>
        <v>3</v>
      </c>
      <c r="AR32" s="1">
        <f>$AA128</f>
        <v>3</v>
      </c>
      <c r="AS32" s="1">
        <f>$AB128</f>
        <v>-5</v>
      </c>
      <c r="AT32" s="1">
        <f>$AC128</f>
        <v>6</v>
      </c>
      <c r="AU32" s="1">
        <f>$AD128</f>
        <v>7</v>
      </c>
      <c r="AV32" s="1">
        <f>$AF128</f>
        <v>4</v>
      </c>
      <c r="AW32" s="1">
        <f>$AG128</f>
        <v>-9</v>
      </c>
      <c r="AX32" s="1">
        <f>$AH128</f>
        <v>3</v>
      </c>
      <c r="AZ32" s="1">
        <f t="shared" si="4"/>
        <v>5.8616528691977621</v>
      </c>
      <c r="BA32" s="1"/>
    </row>
    <row r="33" spans="1:54" x14ac:dyDescent="0.2">
      <c r="B33">
        <v>15</v>
      </c>
      <c r="C33" s="1">
        <v>10</v>
      </c>
      <c r="D33" s="1">
        <v>20</v>
      </c>
      <c r="E33" s="1">
        <v>30</v>
      </c>
      <c r="F33" s="1">
        <v>9</v>
      </c>
      <c r="G33" s="1">
        <v>75</v>
      </c>
      <c r="H33" s="1">
        <v>9</v>
      </c>
      <c r="I33" s="1">
        <v>1</v>
      </c>
      <c r="J33" s="1">
        <v>0</v>
      </c>
      <c r="K33" s="1">
        <v>103</v>
      </c>
      <c r="L33" s="1">
        <v>78</v>
      </c>
      <c r="M33" s="1">
        <v>42</v>
      </c>
      <c r="N33" s="1">
        <v>3</v>
      </c>
      <c r="O33" s="1">
        <v>2.34</v>
      </c>
      <c r="P33" s="1">
        <v>0.92500000000000004</v>
      </c>
      <c r="Q33" s="1">
        <v>0</v>
      </c>
      <c r="R33" s="1"/>
      <c r="U33" s="1">
        <v>0.90700000000000003</v>
      </c>
      <c r="V33" s="1">
        <v>0.96799999999999997</v>
      </c>
      <c r="W33" s="1">
        <v>0.92600000000000005</v>
      </c>
      <c r="X33" s="1">
        <v>0.90100000000000002</v>
      </c>
      <c r="Y33" s="1">
        <v>0.90700000000000003</v>
      </c>
      <c r="Z33" s="1">
        <v>0.93799999999999994</v>
      </c>
      <c r="AA33" s="1">
        <v>0.93799999999999994</v>
      </c>
      <c r="AB33" s="1">
        <v>0.91900000000000004</v>
      </c>
      <c r="AC33" s="1">
        <v>0.92900000000000005</v>
      </c>
      <c r="AD33" s="1">
        <v>0.91300000000000003</v>
      </c>
      <c r="AE33" s="1"/>
      <c r="AF33" s="1">
        <v>0.90200000000000002</v>
      </c>
      <c r="AG33" s="1">
        <v>0.93300000000000005</v>
      </c>
      <c r="AH33" s="1">
        <v>0.92500000000000004</v>
      </c>
      <c r="AK33" t="s">
        <v>1582</v>
      </c>
      <c r="AL33" s="1">
        <f>$U149</f>
        <v>8</v>
      </c>
      <c r="AM33" s="1">
        <f>$V149</f>
        <v>-2</v>
      </c>
      <c r="AN33" s="1">
        <f>$W149</f>
        <v>10</v>
      </c>
      <c r="AO33" s="1">
        <f>$X149</f>
        <v>11</v>
      </c>
      <c r="AP33" s="1">
        <f>$Y149</f>
        <v>11</v>
      </c>
      <c r="AQ33" s="1">
        <f>$Z149</f>
        <v>6</v>
      </c>
      <c r="AR33" s="1">
        <f>$AA149</f>
        <v>5</v>
      </c>
      <c r="AS33" s="1">
        <f>$AB149</f>
        <v>-5</v>
      </c>
      <c r="AT33" s="1">
        <f>$AC149</f>
        <v>4</v>
      </c>
      <c r="AU33" s="1">
        <f>$AD149</f>
        <v>15</v>
      </c>
      <c r="AV33" s="1">
        <f>$AF149</f>
        <v>-1</v>
      </c>
      <c r="AW33" s="1">
        <f>$AG149</f>
        <v>-3</v>
      </c>
      <c r="AX33" s="1">
        <f>$AH149</f>
        <v>-3</v>
      </c>
      <c r="AZ33" s="1">
        <f t="shared" si="4"/>
        <v>6.5496134158769932</v>
      </c>
      <c r="BA33" s="1"/>
    </row>
    <row r="34" spans="1:54" x14ac:dyDescent="0.2">
      <c r="B34">
        <v>16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U34" s="1">
        <v>0</v>
      </c>
      <c r="V34" s="1">
        <v>2</v>
      </c>
      <c r="W34" s="1">
        <v>1</v>
      </c>
      <c r="X34" s="1">
        <v>0</v>
      </c>
      <c r="Y34" s="1">
        <v>0</v>
      </c>
      <c r="Z34" s="1">
        <v>0</v>
      </c>
      <c r="AA34" s="1">
        <v>1</v>
      </c>
      <c r="AB34" s="1">
        <v>0</v>
      </c>
      <c r="AC34" s="1">
        <v>1</v>
      </c>
      <c r="AD34" s="1">
        <v>0</v>
      </c>
      <c r="AE34" s="1"/>
      <c r="AF34" s="1">
        <v>1</v>
      </c>
      <c r="AG34" s="1">
        <v>0</v>
      </c>
      <c r="AH34" s="1">
        <v>0</v>
      </c>
      <c r="AL34" s="1" t="s">
        <v>9</v>
      </c>
    </row>
    <row r="35" spans="1:54" x14ac:dyDescent="0.2">
      <c r="B35">
        <v>17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AK35" t="s">
        <v>1573</v>
      </c>
      <c r="AL35" s="1">
        <f>$U24</f>
        <v>39</v>
      </c>
      <c r="AM35" s="1">
        <f>$V24</f>
        <v>34</v>
      </c>
      <c r="AN35" s="1">
        <f>$W24</f>
        <v>27</v>
      </c>
      <c r="AO35" s="1">
        <f>$X24</f>
        <v>20</v>
      </c>
      <c r="AP35" s="1">
        <f>$Y24</f>
        <v>41</v>
      </c>
      <c r="AQ35" s="1">
        <f>$Z24</f>
        <v>27</v>
      </c>
      <c r="AR35" s="1">
        <f>$AA24</f>
        <v>39</v>
      </c>
      <c r="AS35" s="1">
        <f>$AB24</f>
        <v>44</v>
      </c>
      <c r="AT35" s="1">
        <f>$AC24</f>
        <v>43</v>
      </c>
      <c r="AU35" s="1">
        <f>$AD24</f>
        <v>34</v>
      </c>
      <c r="AV35" s="1">
        <f>$AF24</f>
        <v>26</v>
      </c>
      <c r="AW35" s="1">
        <f>$AG24</f>
        <v>42</v>
      </c>
      <c r="AX35" s="1">
        <f>$AH24</f>
        <v>75</v>
      </c>
      <c r="AZ35" s="1">
        <f>STDEV(AL35:AX35)</f>
        <v>13.534855288931153</v>
      </c>
      <c r="BA35" s="1">
        <f>STDEV(AL35:AX41)</f>
        <v>12.076233230416221</v>
      </c>
      <c r="BB35">
        <f>AVERAGE(AZ35:AZ41)</f>
        <v>10.398881661019539</v>
      </c>
    </row>
    <row r="36" spans="1:54" x14ac:dyDescent="0.2">
      <c r="B36">
        <v>18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AK36" t="s">
        <v>1575</v>
      </c>
      <c r="AL36">
        <f>$U45</f>
        <v>33</v>
      </c>
      <c r="AM36">
        <f>$V45</f>
        <v>31</v>
      </c>
      <c r="AN36">
        <f>$W45</f>
        <v>24</v>
      </c>
      <c r="AO36">
        <f>$X45</f>
        <v>18</v>
      </c>
      <c r="AP36">
        <f>$Y45</f>
        <v>29</v>
      </c>
      <c r="AQ36">
        <f>$Z45</f>
        <v>18</v>
      </c>
      <c r="AR36">
        <f>$AA45</f>
        <v>41</v>
      </c>
      <c r="AS36">
        <f>$AB45</f>
        <v>34</v>
      </c>
      <c r="AT36">
        <f>$AC45</f>
        <v>24</v>
      </c>
      <c r="AU36">
        <f>$AD45</f>
        <v>18</v>
      </c>
      <c r="AV36">
        <f>$AF45</f>
        <v>34</v>
      </c>
      <c r="AW36">
        <f>$AG45</f>
        <v>23</v>
      </c>
      <c r="AX36">
        <f>$AH45</f>
        <v>34</v>
      </c>
      <c r="AZ36" s="1">
        <f t="shared" ref="AZ36:AZ41" si="5">STDEV(AL36:AX36)</f>
        <v>7.4627278988522434</v>
      </c>
      <c r="BA36" s="1"/>
    </row>
    <row r="37" spans="1:54" x14ac:dyDescent="0.2">
      <c r="B37">
        <v>19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AK37" t="s">
        <v>1576</v>
      </c>
      <c r="AL37" s="1">
        <f>BV66</f>
        <v>0</v>
      </c>
      <c r="AM37" s="1">
        <f>$V66</f>
        <v>22</v>
      </c>
      <c r="AN37" s="1">
        <f>$W66</f>
        <v>34</v>
      </c>
      <c r="AO37" s="1">
        <f>$X66</f>
        <v>26</v>
      </c>
      <c r="AP37" s="1">
        <f>$Y66</f>
        <v>27</v>
      </c>
      <c r="AQ37" s="1">
        <f>$Z66</f>
        <v>31</v>
      </c>
      <c r="AR37" s="1">
        <f>$AA66</f>
        <v>31</v>
      </c>
      <c r="AS37" s="1">
        <f>$AB66</f>
        <v>36</v>
      </c>
      <c r="AT37" s="1">
        <f>$AC66</f>
        <v>32</v>
      </c>
      <c r="AU37" s="1">
        <f>$AD66</f>
        <v>25</v>
      </c>
      <c r="AV37" s="1">
        <f>$AF66</f>
        <v>29</v>
      </c>
      <c r="AW37" s="1">
        <f>$AG66</f>
        <v>30</v>
      </c>
      <c r="AX37" s="1">
        <f>$AH66</f>
        <v>23</v>
      </c>
      <c r="AZ37" s="1">
        <f t="shared" si="5"/>
        <v>9.0049843747639926</v>
      </c>
      <c r="BA37" s="1"/>
    </row>
    <row r="38" spans="1:54" x14ac:dyDescent="0.2">
      <c r="B38">
        <v>20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AK38" t="s">
        <v>1577</v>
      </c>
      <c r="AL38" s="1">
        <f>$U87</f>
        <v>20</v>
      </c>
      <c r="AM38" s="1">
        <f>$V87</f>
        <v>42</v>
      </c>
      <c r="AN38" s="1">
        <f>$W87</f>
        <v>19</v>
      </c>
      <c r="AO38" s="1">
        <f>$X87</f>
        <v>14</v>
      </c>
      <c r="AP38" s="1">
        <f>$Y87</f>
        <v>14</v>
      </c>
      <c r="AQ38" s="1">
        <f>$Z87</f>
        <v>14</v>
      </c>
      <c r="AR38" s="1">
        <f>$AA87</f>
        <v>12</v>
      </c>
      <c r="AS38" s="1">
        <f>$AB87</f>
        <v>18</v>
      </c>
      <c r="AT38" s="1">
        <f>$AC87</f>
        <v>32</v>
      </c>
      <c r="AU38" s="1">
        <f>$AD87</f>
        <v>12</v>
      </c>
      <c r="AV38" s="1">
        <f>$AF87</f>
        <v>20</v>
      </c>
      <c r="AW38" s="1">
        <f>$AG87</f>
        <v>12</v>
      </c>
      <c r="AX38" s="1">
        <f>$AH87</f>
        <v>20</v>
      </c>
      <c r="AZ38" s="1">
        <f t="shared" si="5"/>
        <v>8.77350323270921</v>
      </c>
      <c r="BA38" s="1"/>
    </row>
    <row r="39" spans="1:54" x14ac:dyDescent="0.2">
      <c r="A39" s="11"/>
      <c r="B39" s="11">
        <v>21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t="s">
        <v>1579</v>
      </c>
      <c r="AL39" s="1">
        <f>$U108</f>
        <v>43</v>
      </c>
      <c r="AM39" s="1">
        <f>$V108</f>
        <v>31</v>
      </c>
      <c r="AN39" s="1">
        <f>$W108</f>
        <v>61</v>
      </c>
      <c r="AO39" s="1">
        <f>$X108</f>
        <v>6</v>
      </c>
      <c r="AP39" s="1">
        <f>$Y108</f>
        <v>23</v>
      </c>
      <c r="AQ39" s="1">
        <f>$Z108</f>
        <v>8</v>
      </c>
      <c r="AR39" s="1">
        <f>$AA108</f>
        <v>22</v>
      </c>
      <c r="AS39" s="1">
        <f>$AB108</f>
        <v>12</v>
      </c>
      <c r="AT39" s="1">
        <f>$AC108</f>
        <v>21</v>
      </c>
      <c r="AU39" s="1">
        <f>$AD108</f>
        <v>14</v>
      </c>
      <c r="AV39" s="1">
        <f>$AF108</f>
        <v>18</v>
      </c>
      <c r="AW39" s="1">
        <f>$AG108</f>
        <v>8</v>
      </c>
      <c r="AX39" s="1">
        <f>$AH108</f>
        <v>28</v>
      </c>
      <c r="AY39" s="11"/>
      <c r="AZ39" s="1">
        <f t="shared" si="5"/>
        <v>15.553052301636354</v>
      </c>
      <c r="BA39" s="1"/>
      <c r="BB39" s="11"/>
    </row>
    <row r="40" spans="1:54" x14ac:dyDescent="0.2">
      <c r="A40" t="s">
        <v>1575</v>
      </c>
      <c r="B40">
        <v>1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AK40" t="s">
        <v>1578</v>
      </c>
      <c r="AL40" s="1">
        <f>$U129</f>
        <v>17</v>
      </c>
      <c r="AM40" s="1">
        <f>$V129</f>
        <v>24</v>
      </c>
      <c r="AN40" s="1">
        <f>$W129</f>
        <v>8</v>
      </c>
      <c r="AO40" s="1">
        <f>$X129</f>
        <v>37</v>
      </c>
      <c r="AP40" s="1">
        <f>$Y129</f>
        <v>16</v>
      </c>
      <c r="AQ40" s="1">
        <f>$Z129</f>
        <v>16</v>
      </c>
      <c r="AR40" s="1">
        <f>$AA129</f>
        <v>10</v>
      </c>
      <c r="AS40" s="1">
        <f>$AB129</f>
        <v>16</v>
      </c>
      <c r="AT40" s="1">
        <f>$AC129</f>
        <v>21</v>
      </c>
      <c r="AU40" s="1">
        <f>$AD129</f>
        <v>33</v>
      </c>
      <c r="AV40" s="1">
        <f>$AF129</f>
        <v>10</v>
      </c>
      <c r="AW40" s="1">
        <f>$AG129</f>
        <v>12</v>
      </c>
      <c r="AX40" s="1">
        <f>$AH129</f>
        <v>14</v>
      </c>
      <c r="AZ40" s="1">
        <f t="shared" si="5"/>
        <v>8.7749643873921226</v>
      </c>
      <c r="BA40" s="1"/>
    </row>
    <row r="41" spans="1:54" x14ac:dyDescent="0.2">
      <c r="B41">
        <v>2</v>
      </c>
      <c r="C41" s="1">
        <v>11</v>
      </c>
      <c r="D41" s="1">
        <v>12</v>
      </c>
      <c r="E41" s="1">
        <v>23</v>
      </c>
      <c r="F41" s="1">
        <v>4</v>
      </c>
      <c r="G41" s="1">
        <v>33</v>
      </c>
      <c r="H41" s="1">
        <v>6</v>
      </c>
      <c r="I41" s="1">
        <v>0</v>
      </c>
      <c r="J41" s="1">
        <v>2</v>
      </c>
      <c r="K41" s="1">
        <v>99</v>
      </c>
      <c r="L41" s="1">
        <v>68</v>
      </c>
      <c r="M41" s="1">
        <v>41</v>
      </c>
      <c r="N41" s="1">
        <v>2</v>
      </c>
      <c r="O41" s="1">
        <v>2.81</v>
      </c>
      <c r="P41" s="1">
        <v>0.91500000000000004</v>
      </c>
      <c r="Q41" s="1">
        <v>0</v>
      </c>
      <c r="U41" s="1">
        <v>11</v>
      </c>
      <c r="V41" s="1">
        <v>11</v>
      </c>
      <c r="W41" s="1">
        <v>5</v>
      </c>
      <c r="X41" s="1">
        <v>13</v>
      </c>
      <c r="Y41" s="1">
        <v>10</v>
      </c>
      <c r="Z41" s="1">
        <v>11</v>
      </c>
      <c r="AA41" s="1">
        <v>14</v>
      </c>
      <c r="AB41" s="1">
        <v>8</v>
      </c>
      <c r="AC41" s="1">
        <v>12</v>
      </c>
      <c r="AD41" s="1">
        <v>13</v>
      </c>
      <c r="AE41" s="1"/>
      <c r="AF41" s="1">
        <v>8</v>
      </c>
      <c r="AG41" s="1">
        <v>12</v>
      </c>
      <c r="AH41" s="1">
        <v>14</v>
      </c>
      <c r="AK41" t="s">
        <v>1582</v>
      </c>
      <c r="AL41" s="1">
        <f>$U150</f>
        <v>26</v>
      </c>
      <c r="AM41" s="1">
        <f>$V150</f>
        <v>20</v>
      </c>
      <c r="AN41" s="1">
        <f>$W150</f>
        <v>28</v>
      </c>
      <c r="AO41" s="1">
        <f>$X150</f>
        <v>14</v>
      </c>
      <c r="AP41" s="1">
        <f>$Y150</f>
        <v>17</v>
      </c>
      <c r="AQ41" s="1">
        <f>$Z150</f>
        <v>21</v>
      </c>
      <c r="AR41" s="1">
        <f>$AA150</f>
        <v>28</v>
      </c>
      <c r="AS41" s="1">
        <f>$AB150</f>
        <v>22</v>
      </c>
      <c r="AT41" s="1">
        <f>$AC150</f>
        <v>36</v>
      </c>
      <c r="AU41" s="1">
        <f>$AD150</f>
        <v>39</v>
      </c>
      <c r="AV41" s="1">
        <f>$AF150</f>
        <v>12</v>
      </c>
      <c r="AW41" s="1">
        <f>$AG150</f>
        <v>12</v>
      </c>
      <c r="AX41" s="1">
        <f>$AH150</f>
        <v>40</v>
      </c>
      <c r="AZ41" s="1">
        <f t="shared" si="5"/>
        <v>9.6880841428516895</v>
      </c>
      <c r="BA41" s="1"/>
    </row>
    <row r="42" spans="1:54" x14ac:dyDescent="0.2">
      <c r="B42">
        <v>3</v>
      </c>
      <c r="C42" s="1">
        <v>11</v>
      </c>
      <c r="D42" s="1">
        <v>17</v>
      </c>
      <c r="E42" s="1">
        <v>28</v>
      </c>
      <c r="F42" s="1">
        <v>11</v>
      </c>
      <c r="G42" s="1">
        <v>31</v>
      </c>
      <c r="H42" s="1">
        <v>4</v>
      </c>
      <c r="I42" s="1">
        <v>4</v>
      </c>
      <c r="J42" s="1">
        <v>2</v>
      </c>
      <c r="K42" s="1">
        <v>106</v>
      </c>
      <c r="L42" s="1">
        <v>43</v>
      </c>
      <c r="M42" s="1">
        <v>44</v>
      </c>
      <c r="N42" s="1">
        <v>3</v>
      </c>
      <c r="O42" s="1">
        <v>2.21</v>
      </c>
      <c r="P42" s="1">
        <v>0.92600000000000005</v>
      </c>
      <c r="Q42" s="1">
        <v>0</v>
      </c>
      <c r="U42" s="1">
        <v>12</v>
      </c>
      <c r="V42" s="1">
        <v>17</v>
      </c>
      <c r="W42" s="1">
        <v>20</v>
      </c>
      <c r="X42" s="1">
        <v>16</v>
      </c>
      <c r="Y42" s="1">
        <v>12</v>
      </c>
      <c r="Z42" s="1">
        <v>9</v>
      </c>
      <c r="AA42" s="1">
        <v>10</v>
      </c>
      <c r="AB42" s="1">
        <v>20</v>
      </c>
      <c r="AC42" s="1">
        <v>17</v>
      </c>
      <c r="AD42" s="1">
        <v>14</v>
      </c>
      <c r="AE42" s="1"/>
      <c r="AF42" s="1">
        <v>22</v>
      </c>
      <c r="AG42" s="1">
        <v>9</v>
      </c>
      <c r="AH42" s="1">
        <v>14</v>
      </c>
      <c r="AL42" s="1" t="s">
        <v>12</v>
      </c>
    </row>
    <row r="43" spans="1:54" x14ac:dyDescent="0.2">
      <c r="B43">
        <v>4</v>
      </c>
      <c r="C43" s="1">
        <v>5</v>
      </c>
      <c r="D43" s="1">
        <v>20</v>
      </c>
      <c r="E43" s="1">
        <v>25</v>
      </c>
      <c r="F43" s="1">
        <v>3</v>
      </c>
      <c r="G43" s="1">
        <v>24</v>
      </c>
      <c r="H43" s="1">
        <v>10</v>
      </c>
      <c r="I43" s="1">
        <v>1</v>
      </c>
      <c r="J43" s="1">
        <v>0</v>
      </c>
      <c r="K43" s="1">
        <v>76</v>
      </c>
      <c r="L43" s="1">
        <v>63</v>
      </c>
      <c r="M43" s="1">
        <v>30</v>
      </c>
      <c r="N43" s="1">
        <v>0</v>
      </c>
      <c r="O43" s="1">
        <v>4.16</v>
      </c>
      <c r="P43" s="1">
        <v>0.88500000000000001</v>
      </c>
      <c r="Q43" s="1">
        <v>0</v>
      </c>
      <c r="U43" s="1">
        <v>23</v>
      </c>
      <c r="V43" s="1">
        <v>28</v>
      </c>
      <c r="W43" s="1">
        <v>25</v>
      </c>
      <c r="X43" s="1">
        <v>29</v>
      </c>
      <c r="Y43" s="1">
        <v>22</v>
      </c>
      <c r="Z43" s="1">
        <v>20</v>
      </c>
      <c r="AA43" s="1">
        <v>24</v>
      </c>
      <c r="AB43" s="1">
        <v>28</v>
      </c>
      <c r="AC43" s="1">
        <v>29</v>
      </c>
      <c r="AD43" s="1">
        <v>27</v>
      </c>
      <c r="AE43" s="1"/>
      <c r="AF43" s="1">
        <v>30</v>
      </c>
      <c r="AG43" s="1">
        <v>21</v>
      </c>
      <c r="AH43" s="1">
        <v>28</v>
      </c>
      <c r="AK43" t="s">
        <v>1573</v>
      </c>
      <c r="AL43" s="1">
        <f>$U25</f>
        <v>7</v>
      </c>
      <c r="AM43" s="1">
        <f>$V25</f>
        <v>6</v>
      </c>
      <c r="AN43" s="1">
        <f>$W25</f>
        <v>4</v>
      </c>
      <c r="AO43" s="1">
        <f>$X25</f>
        <v>10</v>
      </c>
      <c r="AP43" s="1">
        <f>$Y25</f>
        <v>13</v>
      </c>
      <c r="AQ43" s="1">
        <f>$Z25</f>
        <v>11</v>
      </c>
      <c r="AR43" s="1">
        <f>$AA25</f>
        <v>13</v>
      </c>
      <c r="AS43" s="1">
        <f>$AB25</f>
        <v>10</v>
      </c>
      <c r="AT43" s="1">
        <f>$AC25</f>
        <v>8</v>
      </c>
      <c r="AU43" s="1">
        <f>$AD25</f>
        <v>4</v>
      </c>
      <c r="AV43" s="1">
        <f>$AF25</f>
        <v>10</v>
      </c>
      <c r="AW43" s="1">
        <f>$AG25</f>
        <v>4</v>
      </c>
      <c r="AX43" s="1">
        <f>$AH25</f>
        <v>9</v>
      </c>
      <c r="AZ43" s="1">
        <f>STDEV(AL43:AX43)</f>
        <v>3.2025630761017427</v>
      </c>
      <c r="BA43" s="1">
        <f>STDEV(AL43:AX49)</f>
        <v>3.1898419357534902</v>
      </c>
      <c r="BB43">
        <f>AVERAGE(AZ43:AZ49)</f>
        <v>2.8697925829279365</v>
      </c>
    </row>
    <row r="44" spans="1:54" x14ac:dyDescent="0.2">
      <c r="B44">
        <v>5</v>
      </c>
      <c r="C44" s="1">
        <v>13</v>
      </c>
      <c r="D44" s="1">
        <v>16</v>
      </c>
      <c r="E44" s="1">
        <v>29</v>
      </c>
      <c r="F44" s="1">
        <v>-14</v>
      </c>
      <c r="G44" s="1">
        <v>18</v>
      </c>
      <c r="H44" s="1">
        <v>11</v>
      </c>
      <c r="I44" s="1">
        <v>1</v>
      </c>
      <c r="J44" s="1">
        <v>1</v>
      </c>
      <c r="K44" s="1">
        <v>114</v>
      </c>
      <c r="L44" s="1">
        <v>61</v>
      </c>
      <c r="M44" s="1">
        <v>24</v>
      </c>
      <c r="N44" s="1">
        <v>2</v>
      </c>
      <c r="O44" s="1">
        <v>1.97</v>
      </c>
      <c r="P44" s="1">
        <v>0.93500000000000005</v>
      </c>
      <c r="Q44" s="1">
        <v>0</v>
      </c>
      <c r="U44" s="1">
        <v>4</v>
      </c>
      <c r="V44" s="1">
        <v>11</v>
      </c>
      <c r="W44" s="1">
        <v>3</v>
      </c>
      <c r="X44" s="1">
        <v>-14</v>
      </c>
      <c r="Y44" s="1">
        <v>-4</v>
      </c>
      <c r="Z44" s="1">
        <v>0</v>
      </c>
      <c r="AA44" s="1">
        <v>3</v>
      </c>
      <c r="AB44" s="1">
        <v>5</v>
      </c>
      <c r="AC44" s="1">
        <v>4</v>
      </c>
      <c r="AD44" s="1">
        <v>6</v>
      </c>
      <c r="AE44" s="1"/>
      <c r="AF44" s="1">
        <v>1</v>
      </c>
      <c r="AG44" s="1">
        <v>3</v>
      </c>
      <c r="AH44" s="1">
        <v>-8</v>
      </c>
      <c r="AK44" t="s">
        <v>1575</v>
      </c>
      <c r="AL44">
        <f>$U46</f>
        <v>6</v>
      </c>
      <c r="AM44">
        <f>$V46</f>
        <v>4</v>
      </c>
      <c r="AN44">
        <f>$W46</f>
        <v>10</v>
      </c>
      <c r="AO44">
        <f>$X46</f>
        <v>11</v>
      </c>
      <c r="AP44">
        <f>$Y46</f>
        <v>6</v>
      </c>
      <c r="AQ44">
        <f>$Z46</f>
        <v>6</v>
      </c>
      <c r="AR44">
        <f>$AA46</f>
        <v>5</v>
      </c>
      <c r="AS44">
        <f>$AB46</f>
        <v>10</v>
      </c>
      <c r="AT44">
        <f>$AC46</f>
        <v>6</v>
      </c>
      <c r="AU44">
        <f>$AD46</f>
        <v>9</v>
      </c>
      <c r="AV44">
        <f>$AF46</f>
        <v>7</v>
      </c>
      <c r="AW44">
        <f>$AG46</f>
        <v>3</v>
      </c>
      <c r="AX44">
        <f>$AH46</f>
        <v>10</v>
      </c>
      <c r="AZ44" s="1">
        <f t="shared" ref="AZ44:AZ49" si="6">STDEV(AL44:AX44)</f>
        <v>2.577018750615844</v>
      </c>
      <c r="BA44" s="1"/>
    </row>
    <row r="45" spans="1:54" x14ac:dyDescent="0.2">
      <c r="B45">
        <v>6</v>
      </c>
      <c r="C45" s="1">
        <v>10</v>
      </c>
      <c r="D45" s="1">
        <v>12</v>
      </c>
      <c r="E45" s="1">
        <v>22</v>
      </c>
      <c r="F45" s="1">
        <v>-4</v>
      </c>
      <c r="G45" s="1">
        <v>29</v>
      </c>
      <c r="H45" s="1">
        <v>6</v>
      </c>
      <c r="I45" s="1">
        <v>0</v>
      </c>
      <c r="J45" s="1">
        <v>3</v>
      </c>
      <c r="K45" s="1">
        <v>91</v>
      </c>
      <c r="L45" s="1">
        <v>60</v>
      </c>
      <c r="M45" s="1">
        <v>32</v>
      </c>
      <c r="N45" s="1">
        <v>2</v>
      </c>
      <c r="O45" s="1">
        <v>2.56</v>
      </c>
      <c r="P45" s="1">
        <v>0.91200000000000003</v>
      </c>
      <c r="Q45" s="1">
        <v>1</v>
      </c>
      <c r="U45" s="1">
        <v>33</v>
      </c>
      <c r="V45" s="1">
        <v>31</v>
      </c>
      <c r="W45" s="1">
        <v>24</v>
      </c>
      <c r="X45" s="1">
        <v>18</v>
      </c>
      <c r="Y45" s="1">
        <v>29</v>
      </c>
      <c r="Z45" s="1">
        <v>18</v>
      </c>
      <c r="AA45" s="1">
        <v>41</v>
      </c>
      <c r="AB45" s="1">
        <v>34</v>
      </c>
      <c r="AC45" s="1">
        <v>24</v>
      </c>
      <c r="AD45" s="1">
        <v>18</v>
      </c>
      <c r="AE45" s="1"/>
      <c r="AF45" s="1">
        <v>34</v>
      </c>
      <c r="AG45" s="1">
        <v>23</v>
      </c>
      <c r="AH45" s="1">
        <v>34</v>
      </c>
      <c r="AK45" t="s">
        <v>1576</v>
      </c>
      <c r="AL45" s="1">
        <f>CN67</f>
        <v>0</v>
      </c>
      <c r="AM45" s="1">
        <f>$V67</f>
        <v>4</v>
      </c>
      <c r="AN45" s="1">
        <f>$W67</f>
        <v>5</v>
      </c>
      <c r="AO45" s="1">
        <f>$X67</f>
        <v>5</v>
      </c>
      <c r="AP45" s="1">
        <f>$Y67</f>
        <v>8</v>
      </c>
      <c r="AQ45" s="1">
        <f>$Z67</f>
        <v>6</v>
      </c>
      <c r="AR45" s="1">
        <f>$AA67</f>
        <v>5</v>
      </c>
      <c r="AS45" s="1">
        <f>$AB67</f>
        <v>15</v>
      </c>
      <c r="AT45" s="1">
        <f>$AC67</f>
        <v>13</v>
      </c>
      <c r="AU45" s="1">
        <f>$AD67</f>
        <v>9</v>
      </c>
      <c r="AV45" s="1">
        <f>$AF67</f>
        <v>3</v>
      </c>
      <c r="AW45" s="1">
        <f>$AG67</f>
        <v>9</v>
      </c>
      <c r="AX45" s="1">
        <f>$AH67</f>
        <v>15</v>
      </c>
      <c r="AZ45" s="1">
        <f t="shared" si="6"/>
        <v>4.6298917304724787</v>
      </c>
      <c r="BA45" s="1"/>
    </row>
    <row r="46" spans="1:54" x14ac:dyDescent="0.2">
      <c r="B46">
        <v>7</v>
      </c>
      <c r="C46" s="1">
        <v>11</v>
      </c>
      <c r="D46" s="1">
        <v>9</v>
      </c>
      <c r="E46" s="1">
        <v>20</v>
      </c>
      <c r="F46" s="1">
        <v>0</v>
      </c>
      <c r="G46" s="1">
        <v>18</v>
      </c>
      <c r="H46" s="1">
        <v>6</v>
      </c>
      <c r="I46" s="1">
        <v>0</v>
      </c>
      <c r="J46" s="1">
        <v>1</v>
      </c>
      <c r="K46" s="1">
        <v>80</v>
      </c>
      <c r="L46" s="1">
        <v>64</v>
      </c>
      <c r="M46" s="1">
        <v>30</v>
      </c>
      <c r="N46" s="1">
        <v>3</v>
      </c>
      <c r="O46" s="1">
        <v>2.2599999999999998</v>
      </c>
      <c r="P46" s="1">
        <v>0.93200000000000005</v>
      </c>
      <c r="Q46" s="1">
        <v>0</v>
      </c>
      <c r="U46" s="1">
        <v>6</v>
      </c>
      <c r="V46" s="1">
        <v>4</v>
      </c>
      <c r="W46" s="1">
        <v>10</v>
      </c>
      <c r="X46" s="1">
        <v>11</v>
      </c>
      <c r="Y46" s="1">
        <v>6</v>
      </c>
      <c r="Z46" s="1">
        <v>6</v>
      </c>
      <c r="AA46" s="1">
        <v>5</v>
      </c>
      <c r="AB46" s="1">
        <v>10</v>
      </c>
      <c r="AC46" s="1">
        <v>6</v>
      </c>
      <c r="AD46" s="1">
        <v>9</v>
      </c>
      <c r="AE46" s="1"/>
      <c r="AF46" s="1">
        <v>7</v>
      </c>
      <c r="AG46" s="1">
        <v>3</v>
      </c>
      <c r="AH46" s="1">
        <v>10</v>
      </c>
      <c r="AK46" t="s">
        <v>1577</v>
      </c>
      <c r="AL46" s="1">
        <f>$U88</f>
        <v>11</v>
      </c>
      <c r="AM46" s="1">
        <f>$V88</f>
        <v>8</v>
      </c>
      <c r="AN46" s="1">
        <f>$W88</f>
        <v>5</v>
      </c>
      <c r="AO46" s="1">
        <f>$X88</f>
        <v>9</v>
      </c>
      <c r="AP46" s="1">
        <f>$Y88</f>
        <v>8</v>
      </c>
      <c r="AQ46" s="1">
        <f>$Z88</f>
        <v>8</v>
      </c>
      <c r="AR46" s="1">
        <f>$AA88</f>
        <v>5</v>
      </c>
      <c r="AS46" s="1">
        <f>$AB88</f>
        <v>8</v>
      </c>
      <c r="AT46" s="1">
        <f>$AC88</f>
        <v>12</v>
      </c>
      <c r="AU46" s="1">
        <f>$AD88</f>
        <v>12</v>
      </c>
      <c r="AV46" s="1">
        <f>$AF88</f>
        <v>9</v>
      </c>
      <c r="AW46" s="1">
        <f>$AG88</f>
        <v>8</v>
      </c>
      <c r="AX46" s="1">
        <f>$AH88</f>
        <v>11</v>
      </c>
      <c r="AZ46" s="1">
        <f t="shared" si="6"/>
        <v>2.278663575938249</v>
      </c>
      <c r="BA46" s="1"/>
    </row>
    <row r="47" spans="1:54" x14ac:dyDescent="0.2">
      <c r="B47">
        <v>8</v>
      </c>
      <c r="C47" s="1">
        <v>14</v>
      </c>
      <c r="D47" s="1">
        <v>10</v>
      </c>
      <c r="E47" s="1">
        <v>24</v>
      </c>
      <c r="F47" s="1">
        <v>3</v>
      </c>
      <c r="G47" s="1">
        <v>41</v>
      </c>
      <c r="H47" s="1">
        <v>5</v>
      </c>
      <c r="I47" s="1">
        <v>0</v>
      </c>
      <c r="J47" s="1">
        <v>4</v>
      </c>
      <c r="K47" s="1">
        <v>105</v>
      </c>
      <c r="L47" s="1">
        <v>79</v>
      </c>
      <c r="M47" s="1">
        <v>49</v>
      </c>
      <c r="N47" s="1">
        <v>4</v>
      </c>
      <c r="O47" s="1">
        <v>3.4</v>
      </c>
      <c r="P47" s="1">
        <v>0.89200000000000002</v>
      </c>
      <c r="Q47" s="1">
        <v>0</v>
      </c>
      <c r="U47" s="1">
        <v>0</v>
      </c>
      <c r="V47" s="1">
        <v>4</v>
      </c>
      <c r="W47" s="1">
        <v>1</v>
      </c>
      <c r="X47" s="1">
        <v>1</v>
      </c>
      <c r="Y47" s="1">
        <v>0</v>
      </c>
      <c r="Z47" s="1">
        <v>0</v>
      </c>
      <c r="AA47" s="1">
        <v>0</v>
      </c>
      <c r="AB47" s="1">
        <v>0</v>
      </c>
      <c r="AC47" s="1">
        <v>2</v>
      </c>
      <c r="AD47" s="1">
        <v>0</v>
      </c>
      <c r="AE47" s="1"/>
      <c r="AF47" s="1">
        <v>0</v>
      </c>
      <c r="AG47" s="1">
        <v>1</v>
      </c>
      <c r="AH47" s="1">
        <v>1</v>
      </c>
      <c r="AK47" t="s">
        <v>1579</v>
      </c>
      <c r="AL47" s="1">
        <f>$U109</f>
        <v>3</v>
      </c>
      <c r="AM47" s="1">
        <f>$V109</f>
        <v>8</v>
      </c>
      <c r="AN47" s="1">
        <f>$W109</f>
        <v>3</v>
      </c>
      <c r="AO47" s="1">
        <f>$X109</f>
        <v>2</v>
      </c>
      <c r="AP47" s="1">
        <f>$Y109</f>
        <v>11</v>
      </c>
      <c r="AQ47" s="1">
        <f>$Z109</f>
        <v>5</v>
      </c>
      <c r="AR47" s="1">
        <f>$AA109</f>
        <v>4</v>
      </c>
      <c r="AS47" s="1">
        <f>$AB109</f>
        <v>6</v>
      </c>
      <c r="AT47" s="1">
        <f>$AC109</f>
        <v>3</v>
      </c>
      <c r="AU47" s="1">
        <f>$AD109</f>
        <v>4</v>
      </c>
      <c r="AV47" s="1">
        <f>$AF109</f>
        <v>4</v>
      </c>
      <c r="AW47" s="1">
        <f>$AG109</f>
        <v>5</v>
      </c>
      <c r="AX47" s="1">
        <f>$AH109</f>
        <v>7</v>
      </c>
      <c r="AZ47" s="1">
        <f t="shared" si="6"/>
        <v>2.4832774042918899</v>
      </c>
      <c r="BA47" s="1"/>
    </row>
    <row r="48" spans="1:54" x14ac:dyDescent="0.2">
      <c r="B48">
        <v>9</v>
      </c>
      <c r="C48" s="1">
        <v>8</v>
      </c>
      <c r="D48" s="1">
        <v>20</v>
      </c>
      <c r="E48" s="1">
        <v>28</v>
      </c>
      <c r="F48" s="1">
        <v>5</v>
      </c>
      <c r="G48" s="1">
        <v>34</v>
      </c>
      <c r="H48" s="1">
        <v>10</v>
      </c>
      <c r="I48" s="1">
        <v>0</v>
      </c>
      <c r="J48" s="1">
        <v>0</v>
      </c>
      <c r="K48" s="1">
        <v>85</v>
      </c>
      <c r="L48" s="1">
        <v>62</v>
      </c>
      <c r="M48" s="1">
        <v>43</v>
      </c>
      <c r="N48" s="1">
        <v>2</v>
      </c>
      <c r="O48" s="1">
        <v>2.74</v>
      </c>
      <c r="P48" s="1">
        <v>0.90800000000000003</v>
      </c>
      <c r="Q48" s="1">
        <v>0</v>
      </c>
      <c r="U48" s="1">
        <v>2</v>
      </c>
      <c r="V48" s="1">
        <v>2</v>
      </c>
      <c r="W48" s="1">
        <v>0</v>
      </c>
      <c r="X48" s="1">
        <v>1</v>
      </c>
      <c r="Y48" s="1">
        <v>3</v>
      </c>
      <c r="Z48" s="1">
        <v>1</v>
      </c>
      <c r="AA48" s="1">
        <v>4</v>
      </c>
      <c r="AB48" s="1">
        <v>0</v>
      </c>
      <c r="AC48" s="1">
        <v>2</v>
      </c>
      <c r="AD48" s="1">
        <v>0</v>
      </c>
      <c r="AE48" s="1"/>
      <c r="AF48" s="1">
        <v>2</v>
      </c>
      <c r="AG48" s="1">
        <v>3</v>
      </c>
      <c r="AH48" s="1">
        <v>2</v>
      </c>
      <c r="AK48" t="s">
        <v>1578</v>
      </c>
      <c r="AL48" s="1">
        <f>$U130</f>
        <v>11</v>
      </c>
      <c r="AM48" s="1">
        <f>$V130</f>
        <v>15</v>
      </c>
      <c r="AN48" s="1">
        <f>$W130</f>
        <v>10</v>
      </c>
      <c r="AO48" s="1">
        <f>$X130</f>
        <v>8</v>
      </c>
      <c r="AP48" s="1">
        <f>$Y130</f>
        <v>14</v>
      </c>
      <c r="AQ48" s="1">
        <f>$Z130</f>
        <v>8</v>
      </c>
      <c r="AR48" s="1">
        <f>$AA130</f>
        <v>6</v>
      </c>
      <c r="AS48" s="1">
        <f>$AB130</f>
        <v>7</v>
      </c>
      <c r="AT48" s="1">
        <f>$AC130</f>
        <v>11</v>
      </c>
      <c r="AU48" s="1">
        <f>$AD130</f>
        <v>6</v>
      </c>
      <c r="AV48" s="1">
        <f>$AF130</f>
        <v>8</v>
      </c>
      <c r="AW48" s="1">
        <f>$AG130</f>
        <v>11</v>
      </c>
      <c r="AX48" s="1">
        <f>$AH130</f>
        <v>9</v>
      </c>
      <c r="AZ48" s="1">
        <f t="shared" si="6"/>
        <v>2.8170724939016818</v>
      </c>
      <c r="BA48" s="1"/>
    </row>
    <row r="49" spans="1:54" x14ac:dyDescent="0.2">
      <c r="B49">
        <v>10</v>
      </c>
      <c r="C49" s="1">
        <v>12</v>
      </c>
      <c r="D49" s="1">
        <v>17</v>
      </c>
      <c r="E49" s="1">
        <v>29</v>
      </c>
      <c r="F49" s="1">
        <v>4</v>
      </c>
      <c r="G49" s="1">
        <v>24</v>
      </c>
      <c r="H49" s="1">
        <v>6</v>
      </c>
      <c r="I49" s="1">
        <v>2</v>
      </c>
      <c r="J49" s="1">
        <v>2</v>
      </c>
      <c r="K49" s="1">
        <v>79</v>
      </c>
      <c r="L49" s="1">
        <v>70</v>
      </c>
      <c r="M49" s="1">
        <v>38</v>
      </c>
      <c r="N49" s="1">
        <v>1</v>
      </c>
      <c r="O49" s="1">
        <v>2.7</v>
      </c>
      <c r="P49" s="1">
        <v>0.89700000000000002</v>
      </c>
      <c r="Q49" s="1">
        <v>0</v>
      </c>
      <c r="U49" s="1">
        <v>99</v>
      </c>
      <c r="V49" s="1">
        <v>106</v>
      </c>
      <c r="W49" s="1">
        <v>76</v>
      </c>
      <c r="X49" s="1">
        <v>114</v>
      </c>
      <c r="Y49" s="1">
        <v>91</v>
      </c>
      <c r="Z49" s="1">
        <v>80</v>
      </c>
      <c r="AA49" s="1">
        <v>105</v>
      </c>
      <c r="AB49" s="1">
        <v>85</v>
      </c>
      <c r="AC49" s="1">
        <v>79</v>
      </c>
      <c r="AD49" s="1">
        <v>83</v>
      </c>
      <c r="AE49" s="1"/>
      <c r="AF49" s="1">
        <v>119</v>
      </c>
      <c r="AG49" s="1">
        <v>93</v>
      </c>
      <c r="AH49" s="1">
        <v>101</v>
      </c>
      <c r="AK49" t="s">
        <v>1582</v>
      </c>
      <c r="AL49" s="1">
        <f>$U151</f>
        <v>5</v>
      </c>
      <c r="AM49" s="1">
        <f>$V151</f>
        <v>7</v>
      </c>
      <c r="AN49" s="1">
        <f>$W151</f>
        <v>4</v>
      </c>
      <c r="AO49" s="1">
        <f>$X151</f>
        <v>5</v>
      </c>
      <c r="AP49" s="1">
        <f>$Y151</f>
        <v>4</v>
      </c>
      <c r="AQ49" s="1">
        <f>$Z151</f>
        <v>8</v>
      </c>
      <c r="AR49" s="1">
        <f>$AA151</f>
        <v>10</v>
      </c>
      <c r="AS49" s="1">
        <f>$AB151</f>
        <v>9</v>
      </c>
      <c r="AT49" s="1">
        <f>$AC151</f>
        <v>8</v>
      </c>
      <c r="AU49" s="1">
        <f>$AD151</f>
        <v>5</v>
      </c>
      <c r="AV49" s="1">
        <f>$AF151</f>
        <v>7</v>
      </c>
      <c r="AW49" s="1">
        <f>$AG151</f>
        <v>9</v>
      </c>
      <c r="AX49" s="1">
        <f>$AH151</f>
        <v>9</v>
      </c>
      <c r="AZ49" s="1">
        <f t="shared" si="6"/>
        <v>2.1000610491736684</v>
      </c>
      <c r="BA49" s="1"/>
    </row>
    <row r="50" spans="1:54" x14ac:dyDescent="0.2">
      <c r="B50">
        <v>11</v>
      </c>
      <c r="C50" s="1">
        <v>13</v>
      </c>
      <c r="D50" s="1">
        <v>14</v>
      </c>
      <c r="E50" s="1">
        <v>27</v>
      </c>
      <c r="F50" s="1">
        <v>6</v>
      </c>
      <c r="G50" s="1">
        <v>18</v>
      </c>
      <c r="H50" s="1">
        <v>9</v>
      </c>
      <c r="I50" s="1">
        <v>0</v>
      </c>
      <c r="J50" s="1">
        <v>0</v>
      </c>
      <c r="K50" s="1">
        <v>83</v>
      </c>
      <c r="L50" s="1">
        <v>58</v>
      </c>
      <c r="M50" s="1">
        <v>38</v>
      </c>
      <c r="N50" s="1">
        <v>4</v>
      </c>
      <c r="O50" s="1">
        <v>3.53</v>
      </c>
      <c r="P50" s="1">
        <v>0.871</v>
      </c>
      <c r="Q50" s="1">
        <v>0</v>
      </c>
      <c r="U50" s="1">
        <v>68</v>
      </c>
      <c r="V50" s="1">
        <v>43</v>
      </c>
      <c r="W50" s="1">
        <v>63</v>
      </c>
      <c r="X50" s="1">
        <v>61</v>
      </c>
      <c r="Y50" s="1">
        <v>60</v>
      </c>
      <c r="Z50" s="1">
        <v>64</v>
      </c>
      <c r="AA50" s="1">
        <v>79</v>
      </c>
      <c r="AB50" s="1">
        <v>62</v>
      </c>
      <c r="AC50" s="1">
        <v>70</v>
      </c>
      <c r="AD50" s="1">
        <v>58</v>
      </c>
      <c r="AE50" s="1"/>
      <c r="AF50" s="1">
        <v>46</v>
      </c>
      <c r="AG50" s="1">
        <v>38</v>
      </c>
      <c r="AH50" s="1">
        <v>80</v>
      </c>
      <c r="AL50" s="1" t="s">
        <v>13</v>
      </c>
    </row>
    <row r="51" spans="1:54" x14ac:dyDescent="0.2">
      <c r="B51">
        <v>12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U51" s="1">
        <v>41</v>
      </c>
      <c r="V51" s="1">
        <v>44</v>
      </c>
      <c r="W51" s="1">
        <v>30</v>
      </c>
      <c r="X51" s="1">
        <v>24</v>
      </c>
      <c r="Y51" s="1">
        <v>32</v>
      </c>
      <c r="Z51" s="1">
        <v>30</v>
      </c>
      <c r="AA51" s="1">
        <v>49</v>
      </c>
      <c r="AB51" s="1">
        <v>43</v>
      </c>
      <c r="AC51" s="1">
        <v>38</v>
      </c>
      <c r="AD51" s="1">
        <v>38</v>
      </c>
      <c r="AE51" s="1"/>
      <c r="AF51" s="1">
        <v>49</v>
      </c>
      <c r="AG51" s="1">
        <v>35</v>
      </c>
      <c r="AH51" s="1">
        <v>38</v>
      </c>
      <c r="AK51" t="s">
        <v>1573</v>
      </c>
      <c r="AL51" s="1">
        <f>$U26</f>
        <v>0</v>
      </c>
      <c r="AM51" s="1">
        <f>$V26</f>
        <v>2</v>
      </c>
      <c r="AN51" s="1">
        <f>$W26</f>
        <v>0</v>
      </c>
      <c r="AO51" s="1">
        <f>$X26</f>
        <v>0</v>
      </c>
      <c r="AP51" s="1">
        <f>$Y26</f>
        <v>1</v>
      </c>
      <c r="AQ51" s="1">
        <f>$Z26</f>
        <v>0</v>
      </c>
      <c r="AR51" s="1">
        <f>$AA26</f>
        <v>1</v>
      </c>
      <c r="AS51" s="1">
        <f>$AB26</f>
        <v>0</v>
      </c>
      <c r="AT51" s="1">
        <f>$AC26</f>
        <v>0</v>
      </c>
      <c r="AU51" s="1">
        <f>$AD26</f>
        <v>0</v>
      </c>
      <c r="AV51" s="1">
        <f>$AF26</f>
        <v>0</v>
      </c>
      <c r="AW51" s="1">
        <f>$AG26</f>
        <v>0</v>
      </c>
      <c r="AX51" s="1">
        <f>$AH26</f>
        <v>1</v>
      </c>
      <c r="AZ51" s="1">
        <f>STDEV(AL51:AX51)</f>
        <v>0.6504436355879909</v>
      </c>
      <c r="BA51" s="1">
        <f>STDEV(AL51:AX57)</f>
        <v>0.72996228179607525</v>
      </c>
      <c r="BB51">
        <f>AVERAGE(AZ51:AZ57)</f>
        <v>0.7055239369175641</v>
      </c>
    </row>
    <row r="52" spans="1:54" x14ac:dyDescent="0.2">
      <c r="B52">
        <v>13</v>
      </c>
      <c r="C52" s="1">
        <v>8</v>
      </c>
      <c r="D52" s="1">
        <v>22</v>
      </c>
      <c r="E52" s="1">
        <v>30</v>
      </c>
      <c r="F52" s="1">
        <v>1</v>
      </c>
      <c r="G52" s="1">
        <v>34</v>
      </c>
      <c r="H52" s="1">
        <v>7</v>
      </c>
      <c r="I52" s="1">
        <v>0</v>
      </c>
      <c r="J52" s="1">
        <v>2</v>
      </c>
      <c r="K52" s="1">
        <v>119</v>
      </c>
      <c r="L52" s="1">
        <v>46</v>
      </c>
      <c r="M52" s="1">
        <v>49</v>
      </c>
      <c r="N52" s="1">
        <v>2</v>
      </c>
      <c r="O52" s="1">
        <v>2.63</v>
      </c>
      <c r="P52" s="1">
        <v>0.92300000000000004</v>
      </c>
      <c r="Q52" s="1">
        <v>0</v>
      </c>
      <c r="U52" s="1">
        <v>2</v>
      </c>
      <c r="V52" s="1">
        <v>3</v>
      </c>
      <c r="W52" s="1">
        <v>0</v>
      </c>
      <c r="X52" s="1">
        <v>2</v>
      </c>
      <c r="Y52" s="1">
        <v>2</v>
      </c>
      <c r="Z52" s="1">
        <v>3</v>
      </c>
      <c r="AA52" s="1">
        <v>4</v>
      </c>
      <c r="AB52" s="1">
        <v>2</v>
      </c>
      <c r="AC52" s="1">
        <v>1</v>
      </c>
      <c r="AD52" s="1">
        <v>4</v>
      </c>
      <c r="AE52" s="1"/>
      <c r="AF52" s="1">
        <v>2</v>
      </c>
      <c r="AG52" s="1">
        <v>2</v>
      </c>
      <c r="AH52" s="1">
        <v>2</v>
      </c>
      <c r="AK52" t="s">
        <v>1575</v>
      </c>
      <c r="AL52">
        <f>$U47</f>
        <v>0</v>
      </c>
      <c r="AM52">
        <f>$V47</f>
        <v>4</v>
      </c>
      <c r="AN52">
        <f>$W47</f>
        <v>1</v>
      </c>
      <c r="AO52">
        <f>$X47</f>
        <v>1</v>
      </c>
      <c r="AP52">
        <f>$Y47</f>
        <v>0</v>
      </c>
      <c r="AQ52">
        <f>$Z47</f>
        <v>0</v>
      </c>
      <c r="AR52">
        <f>$AA47</f>
        <v>0</v>
      </c>
      <c r="AS52">
        <f>$AB47</f>
        <v>0</v>
      </c>
      <c r="AT52">
        <f>$AC47</f>
        <v>2</v>
      </c>
      <c r="AU52">
        <f>$AD47</f>
        <v>0</v>
      </c>
      <c r="AV52">
        <f>$AF47</f>
        <v>0</v>
      </c>
      <c r="AW52">
        <f>$AG47</f>
        <v>1</v>
      </c>
      <c r="AX52">
        <f>$AH47</f>
        <v>1</v>
      </c>
      <c r="AZ52" s="1">
        <f t="shared" ref="AZ52:AZ57" si="7">STDEV(AL52:AX52)</f>
        <v>1.1657505560686465</v>
      </c>
      <c r="BA52" s="1"/>
    </row>
    <row r="53" spans="1:54" x14ac:dyDescent="0.2">
      <c r="B53">
        <v>14</v>
      </c>
      <c r="C53" s="1">
        <v>12</v>
      </c>
      <c r="D53" s="1">
        <v>9</v>
      </c>
      <c r="E53" s="1">
        <v>21</v>
      </c>
      <c r="F53" s="1">
        <v>3</v>
      </c>
      <c r="G53" s="1">
        <v>23</v>
      </c>
      <c r="H53" s="1">
        <v>3</v>
      </c>
      <c r="I53" s="1">
        <v>1</v>
      </c>
      <c r="J53" s="1">
        <v>3</v>
      </c>
      <c r="K53" s="1">
        <v>93</v>
      </c>
      <c r="L53" s="1">
        <v>38</v>
      </c>
      <c r="M53" s="1">
        <v>35</v>
      </c>
      <c r="N53" s="1">
        <v>2</v>
      </c>
      <c r="O53" s="1">
        <v>2.29</v>
      </c>
      <c r="P53" s="1">
        <v>0.91700000000000004</v>
      </c>
      <c r="Q53" s="1">
        <v>0</v>
      </c>
      <c r="U53" s="1">
        <v>2.81</v>
      </c>
      <c r="V53" s="1">
        <v>2.21</v>
      </c>
      <c r="W53" s="1">
        <v>4.16</v>
      </c>
      <c r="X53" s="1">
        <v>1.97</v>
      </c>
      <c r="Y53" s="1">
        <v>2.56</v>
      </c>
      <c r="Z53" s="1">
        <v>2.2599999999999998</v>
      </c>
      <c r="AA53" s="1">
        <v>3.4</v>
      </c>
      <c r="AB53" s="1">
        <v>2.74</v>
      </c>
      <c r="AC53" s="1">
        <v>2.7</v>
      </c>
      <c r="AD53" s="1">
        <v>3.53</v>
      </c>
      <c r="AE53" s="1"/>
      <c r="AF53" s="1">
        <v>2.63</v>
      </c>
      <c r="AG53" s="1">
        <v>2.29</v>
      </c>
      <c r="AH53" s="1">
        <v>3.2</v>
      </c>
      <c r="AK53" t="s">
        <v>1576</v>
      </c>
      <c r="AL53" s="1">
        <f>DF68</f>
        <v>0</v>
      </c>
      <c r="AM53" s="1">
        <f>$V68</f>
        <v>1</v>
      </c>
      <c r="AN53" s="1">
        <f>$W68</f>
        <v>0</v>
      </c>
      <c r="AO53" s="1">
        <f>$X68</f>
        <v>0</v>
      </c>
      <c r="AP53" s="1">
        <f>$Y68</f>
        <v>0</v>
      </c>
      <c r="AQ53" s="1">
        <f>$Z68</f>
        <v>0</v>
      </c>
      <c r="AR53" s="1">
        <f>$AA68</f>
        <v>0</v>
      </c>
      <c r="AS53" s="1">
        <f>$AB68</f>
        <v>0</v>
      </c>
      <c r="AT53" s="1">
        <f>$AC68</f>
        <v>1</v>
      </c>
      <c r="AU53" s="1">
        <f>$AD68</f>
        <v>0</v>
      </c>
      <c r="AV53" s="1">
        <f>$AF68</f>
        <v>0</v>
      </c>
      <c r="AW53" s="1">
        <f>$AG68</f>
        <v>1</v>
      </c>
      <c r="AX53" s="1">
        <f>$AH68</f>
        <v>2</v>
      </c>
      <c r="AZ53" s="1">
        <f t="shared" si="7"/>
        <v>0.6504436355879909</v>
      </c>
      <c r="BA53" s="1"/>
    </row>
    <row r="54" spans="1:54" x14ac:dyDescent="0.2">
      <c r="B54">
        <v>15</v>
      </c>
      <c r="C54" s="1">
        <v>14</v>
      </c>
      <c r="D54" s="1">
        <v>14</v>
      </c>
      <c r="E54" s="1">
        <v>28</v>
      </c>
      <c r="F54" s="1">
        <v>-8</v>
      </c>
      <c r="G54" s="1">
        <v>34</v>
      </c>
      <c r="H54" s="1">
        <v>10</v>
      </c>
      <c r="I54" s="1">
        <v>1</v>
      </c>
      <c r="J54" s="1">
        <v>2</v>
      </c>
      <c r="K54" s="1">
        <v>101</v>
      </c>
      <c r="L54" s="1">
        <v>80</v>
      </c>
      <c r="M54" s="1">
        <v>38</v>
      </c>
      <c r="N54" s="1">
        <v>2</v>
      </c>
      <c r="O54" s="1">
        <v>3.2</v>
      </c>
      <c r="P54" s="1">
        <v>0.90600000000000003</v>
      </c>
      <c r="Q54" s="1">
        <v>0</v>
      </c>
      <c r="U54" s="1">
        <v>0.91500000000000004</v>
      </c>
      <c r="V54" s="1">
        <v>0.92600000000000005</v>
      </c>
      <c r="W54" s="1">
        <v>0.88500000000000001</v>
      </c>
      <c r="X54" s="1">
        <v>0.93500000000000005</v>
      </c>
      <c r="Y54" s="1">
        <v>0.91200000000000003</v>
      </c>
      <c r="Z54" s="1">
        <v>0.93200000000000005</v>
      </c>
      <c r="AA54" s="1">
        <v>0.89200000000000002</v>
      </c>
      <c r="AB54" s="1">
        <v>0.90800000000000003</v>
      </c>
      <c r="AC54" s="1">
        <v>0.89700000000000002</v>
      </c>
      <c r="AD54" s="1">
        <v>0.871</v>
      </c>
      <c r="AE54" s="1"/>
      <c r="AF54" s="1">
        <v>0.92300000000000004</v>
      </c>
      <c r="AG54" s="1">
        <v>0.91700000000000004</v>
      </c>
      <c r="AH54" s="1">
        <v>0.90600000000000003</v>
      </c>
      <c r="AK54" t="s">
        <v>1577</v>
      </c>
      <c r="AL54" s="1">
        <f>$U89</f>
        <v>0</v>
      </c>
      <c r="AM54" s="1">
        <f>$V89</f>
        <v>0</v>
      </c>
      <c r="AN54" s="1">
        <f>$W89</f>
        <v>1</v>
      </c>
      <c r="AO54" s="1">
        <f>$X89</f>
        <v>0</v>
      </c>
      <c r="AP54" s="1">
        <f>$Y89</f>
        <v>0</v>
      </c>
      <c r="AQ54" s="1">
        <f>$Z89</f>
        <v>0</v>
      </c>
      <c r="AR54" s="1">
        <f>$AA89</f>
        <v>3</v>
      </c>
      <c r="AS54" s="1">
        <f>$AB89</f>
        <v>0</v>
      </c>
      <c r="AT54" s="1">
        <f>$AC89</f>
        <v>0</v>
      </c>
      <c r="AU54" s="1">
        <f>$AD89</f>
        <v>0</v>
      </c>
      <c r="AV54" s="1">
        <f>$AF89</f>
        <v>0</v>
      </c>
      <c r="AW54" s="1">
        <f>$AG89</f>
        <v>0</v>
      </c>
      <c r="AX54" s="1">
        <f>$AH89</f>
        <v>0</v>
      </c>
      <c r="AZ54" s="1">
        <f t="shared" si="7"/>
        <v>0.85485041426511044</v>
      </c>
      <c r="BA54" s="1"/>
    </row>
    <row r="55" spans="1:54" x14ac:dyDescent="0.2">
      <c r="B55">
        <v>16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U55" s="1">
        <v>0</v>
      </c>
      <c r="V55" s="1">
        <v>0</v>
      </c>
      <c r="W55" s="1">
        <v>0</v>
      </c>
      <c r="X55" s="1">
        <v>0</v>
      </c>
      <c r="Y55" s="1">
        <v>1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/>
      <c r="AF55" s="1">
        <v>0</v>
      </c>
      <c r="AG55" s="1">
        <v>0</v>
      </c>
      <c r="AH55" s="1">
        <v>0</v>
      </c>
      <c r="AK55" t="s">
        <v>1579</v>
      </c>
      <c r="AL55" s="1">
        <f>$U110</f>
        <v>1</v>
      </c>
      <c r="AM55" s="1">
        <f>$V110</f>
        <v>0</v>
      </c>
      <c r="AN55" s="1">
        <f>$W110</f>
        <v>0</v>
      </c>
      <c r="AO55" s="1">
        <f>$X110</f>
        <v>0</v>
      </c>
      <c r="AP55" s="1">
        <f>$Y110</f>
        <v>0</v>
      </c>
      <c r="AQ55" s="1">
        <f>$Z110</f>
        <v>0</v>
      </c>
      <c r="AR55" s="1">
        <f>$AA110</f>
        <v>1</v>
      </c>
      <c r="AS55" s="1">
        <f>$AB110</f>
        <v>1</v>
      </c>
      <c r="AT55" s="1">
        <f>$AC110</f>
        <v>0</v>
      </c>
      <c r="AU55" s="1">
        <f>$AD110</f>
        <v>1</v>
      </c>
      <c r="AV55" s="1">
        <f>$AF110</f>
        <v>0</v>
      </c>
      <c r="AW55" s="1">
        <f>$AG110</f>
        <v>0</v>
      </c>
      <c r="AX55" s="1">
        <f>$AH110</f>
        <v>1</v>
      </c>
      <c r="AZ55" s="1">
        <f t="shared" si="7"/>
        <v>0.50636968354183332</v>
      </c>
      <c r="BA55" s="1"/>
    </row>
    <row r="56" spans="1:54" x14ac:dyDescent="0.2">
      <c r="B56">
        <v>17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AK56" t="s">
        <v>1578</v>
      </c>
      <c r="AL56" s="1">
        <f>$U131</f>
        <v>0</v>
      </c>
      <c r="AM56" s="1">
        <f>$V131</f>
        <v>0</v>
      </c>
      <c r="AN56" s="1">
        <f>$W131</f>
        <v>0</v>
      </c>
      <c r="AO56" s="1">
        <f>$X131</f>
        <v>0</v>
      </c>
      <c r="AP56" s="1">
        <f>$Y131</f>
        <v>0</v>
      </c>
      <c r="AQ56" s="1">
        <f>$Z131</f>
        <v>1</v>
      </c>
      <c r="AR56" s="1">
        <f>$AA131</f>
        <v>2</v>
      </c>
      <c r="AS56" s="1">
        <f>$AB131</f>
        <v>0</v>
      </c>
      <c r="AT56" s="1">
        <f>$AC131</f>
        <v>0</v>
      </c>
      <c r="AU56" s="1">
        <f>$AD131</f>
        <v>1</v>
      </c>
      <c r="AV56" s="1">
        <f>$AF131</f>
        <v>0</v>
      </c>
      <c r="AW56" s="1">
        <f>$AG131</f>
        <v>0</v>
      </c>
      <c r="AX56" s="1">
        <f>$AH131</f>
        <v>0</v>
      </c>
      <c r="AZ56" s="1">
        <f t="shared" si="7"/>
        <v>0.63042517195611525</v>
      </c>
      <c r="BA56" s="1"/>
    </row>
    <row r="57" spans="1:54" x14ac:dyDescent="0.2">
      <c r="B57">
        <v>18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AK57" t="s">
        <v>1582</v>
      </c>
      <c r="AL57" s="1">
        <f>$U152</f>
        <v>0</v>
      </c>
      <c r="AM57" s="1">
        <f>$V152</f>
        <v>1</v>
      </c>
      <c r="AN57" s="1">
        <f>$W152</f>
        <v>0</v>
      </c>
      <c r="AO57" s="1">
        <f>$X152</f>
        <v>0</v>
      </c>
      <c r="AP57" s="1">
        <f>$Y152</f>
        <v>0</v>
      </c>
      <c r="AQ57" s="1">
        <f>$Z152</f>
        <v>0</v>
      </c>
      <c r="AR57" s="1">
        <f>$AA152</f>
        <v>1</v>
      </c>
      <c r="AS57" s="1">
        <f>$AB152</f>
        <v>0</v>
      </c>
      <c r="AT57" s="1">
        <f>$AC152</f>
        <v>1</v>
      </c>
      <c r="AU57" s="1">
        <f>$AD152</f>
        <v>0</v>
      </c>
      <c r="AV57" s="1">
        <f>$AF152</f>
        <v>0</v>
      </c>
      <c r="AW57" s="1">
        <f>$AG152</f>
        <v>0</v>
      </c>
      <c r="AX57" s="1">
        <f>$AH152</f>
        <v>1</v>
      </c>
      <c r="AZ57" s="1">
        <f t="shared" si="7"/>
        <v>0.48038446141526137</v>
      </c>
      <c r="BA57" s="1"/>
    </row>
    <row r="58" spans="1:54" x14ac:dyDescent="0.2">
      <c r="B58">
        <v>19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AL58" s="1" t="s">
        <v>1551</v>
      </c>
      <c r="AZ58" s="1"/>
      <c r="BA58" s="1"/>
    </row>
    <row r="59" spans="1:54" x14ac:dyDescent="0.2">
      <c r="B59">
        <v>20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AK59" t="s">
        <v>1573</v>
      </c>
      <c r="AL59" s="1">
        <f>$U27</f>
        <v>3</v>
      </c>
      <c r="AM59" s="1">
        <f>$V27</f>
        <v>3</v>
      </c>
      <c r="AN59" s="1">
        <f>$W27</f>
        <v>0</v>
      </c>
      <c r="AO59" s="1">
        <f>$X27</f>
        <v>1</v>
      </c>
      <c r="AP59" s="1">
        <f>$Y27</f>
        <v>2</v>
      </c>
      <c r="AQ59" s="1">
        <f>$Z27</f>
        <v>1</v>
      </c>
      <c r="AR59" s="1">
        <f>$AA27</f>
        <v>2</v>
      </c>
      <c r="AS59" s="1">
        <f>$AB27</f>
        <v>4</v>
      </c>
      <c r="AT59" s="1">
        <f>$AC27</f>
        <v>1</v>
      </c>
      <c r="AU59" s="1">
        <f>$AD27</f>
        <v>2</v>
      </c>
      <c r="AV59" s="1">
        <f>$AF27</f>
        <v>0</v>
      </c>
      <c r="AW59" s="1">
        <f>$AG27</f>
        <v>2</v>
      </c>
      <c r="AX59" s="1">
        <f>$AH27</f>
        <v>0</v>
      </c>
      <c r="AZ59" s="1">
        <f>STDEV(AL59:AX59)</f>
        <v>1.2608503439122305</v>
      </c>
      <c r="BA59" s="1">
        <f>STDEV(AL59:AX65)</f>
        <v>1.2234980575985794</v>
      </c>
      <c r="BB59">
        <f>AVERAGE(AZ59:AZ65)</f>
        <v>1.2084977881143766</v>
      </c>
    </row>
    <row r="60" spans="1:54" x14ac:dyDescent="0.2">
      <c r="A60" s="11"/>
      <c r="B60" s="11">
        <v>21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t="s">
        <v>1575</v>
      </c>
      <c r="AL60">
        <f>$U48</f>
        <v>2</v>
      </c>
      <c r="AM60">
        <f>$V48</f>
        <v>2</v>
      </c>
      <c r="AN60">
        <f>$W48</f>
        <v>0</v>
      </c>
      <c r="AO60">
        <f>$X48</f>
        <v>1</v>
      </c>
      <c r="AP60">
        <f>$Y48</f>
        <v>3</v>
      </c>
      <c r="AQ60">
        <f>$Z48</f>
        <v>1</v>
      </c>
      <c r="AR60">
        <f>$AA48</f>
        <v>4</v>
      </c>
      <c r="AS60">
        <f>$AB48</f>
        <v>0</v>
      </c>
      <c r="AT60">
        <f>$AC48</f>
        <v>2</v>
      </c>
      <c r="AU60">
        <f>$AD48</f>
        <v>0</v>
      </c>
      <c r="AV60">
        <f>$AF48</f>
        <v>2</v>
      </c>
      <c r="AW60">
        <f>$AG48</f>
        <v>3</v>
      </c>
      <c r="AX60">
        <f>$AH48</f>
        <v>2</v>
      </c>
      <c r="AY60" s="11"/>
      <c r="AZ60" s="1">
        <f t="shared" ref="AZ60:AZ65" si="8">STDEV(AL60:AX60)</f>
        <v>1.2506408613597126</v>
      </c>
      <c r="BA60" s="1"/>
      <c r="BB60" s="11"/>
    </row>
    <row r="61" spans="1:54" x14ac:dyDescent="0.2">
      <c r="A61" t="s">
        <v>1576</v>
      </c>
      <c r="B61">
        <v>1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AK61" t="s">
        <v>1576</v>
      </c>
      <c r="AL61" s="1">
        <f>DX69</f>
        <v>0</v>
      </c>
      <c r="AM61" s="1">
        <f>$V69</f>
        <v>0</v>
      </c>
      <c r="AN61" s="1">
        <f>$W69</f>
        <v>2</v>
      </c>
      <c r="AO61" s="1">
        <f>$X69</f>
        <v>1</v>
      </c>
      <c r="AP61" s="1">
        <f>$Y69</f>
        <v>2</v>
      </c>
      <c r="AQ61" s="1">
        <f>$Z69</f>
        <v>3</v>
      </c>
      <c r="AR61" s="1">
        <f>$AA69</f>
        <v>0</v>
      </c>
      <c r="AS61" s="1">
        <f>$AB69</f>
        <v>1</v>
      </c>
      <c r="AT61" s="1">
        <f>$AC69</f>
        <v>1</v>
      </c>
      <c r="AU61" s="1">
        <f>$AD69</f>
        <v>3</v>
      </c>
      <c r="AV61" s="1">
        <f>$AF69</f>
        <v>1</v>
      </c>
      <c r="AW61" s="1">
        <f>$AG69</f>
        <v>0</v>
      </c>
      <c r="AX61" s="1">
        <f>$AH69</f>
        <v>1</v>
      </c>
      <c r="AZ61" s="1">
        <f t="shared" si="8"/>
        <v>1.0681880176381129</v>
      </c>
      <c r="BA61" s="1"/>
    </row>
    <row r="62" spans="1:54" x14ac:dyDescent="0.2">
      <c r="B62">
        <v>2</v>
      </c>
      <c r="C62" s="1">
        <v>5</v>
      </c>
      <c r="D62" s="1">
        <v>17</v>
      </c>
      <c r="E62" s="1">
        <v>22</v>
      </c>
      <c r="F62" s="1">
        <v>-6</v>
      </c>
      <c r="G62" s="1">
        <v>34</v>
      </c>
      <c r="H62" s="1">
        <v>4</v>
      </c>
      <c r="I62" s="1">
        <v>1</v>
      </c>
      <c r="J62" s="1">
        <v>0</v>
      </c>
      <c r="K62" s="1">
        <v>97</v>
      </c>
      <c r="L62" s="1">
        <v>60</v>
      </c>
      <c r="M62" s="1">
        <v>40</v>
      </c>
      <c r="N62" s="1">
        <v>4</v>
      </c>
      <c r="O62" s="1">
        <v>1.88</v>
      </c>
      <c r="P62" s="1">
        <v>0.93300000000000005</v>
      </c>
      <c r="Q62" s="1">
        <v>0</v>
      </c>
      <c r="U62" s="1">
        <v>5</v>
      </c>
      <c r="V62" s="1">
        <v>10</v>
      </c>
      <c r="W62" s="1">
        <v>8</v>
      </c>
      <c r="X62" s="1">
        <v>10</v>
      </c>
      <c r="Y62" s="1">
        <v>9</v>
      </c>
      <c r="Z62" s="1">
        <v>7</v>
      </c>
      <c r="AA62" s="1">
        <v>6</v>
      </c>
      <c r="AB62" s="1">
        <v>14</v>
      </c>
      <c r="AC62" s="1">
        <v>14</v>
      </c>
      <c r="AD62" s="1">
        <v>8</v>
      </c>
      <c r="AE62" s="1"/>
      <c r="AF62" s="1">
        <v>14</v>
      </c>
      <c r="AG62" s="1">
        <v>7</v>
      </c>
      <c r="AH62" s="1">
        <v>11</v>
      </c>
      <c r="AK62" t="s">
        <v>1577</v>
      </c>
      <c r="AL62" s="1">
        <f>$U90</f>
        <v>0</v>
      </c>
      <c r="AM62" s="1">
        <f>$V90</f>
        <v>1</v>
      </c>
      <c r="AN62" s="1">
        <f>$W90</f>
        <v>4</v>
      </c>
      <c r="AO62" s="1">
        <f>$X90</f>
        <v>2</v>
      </c>
      <c r="AP62" s="1">
        <f>$Y90</f>
        <v>0</v>
      </c>
      <c r="AQ62" s="1">
        <f>$Z90</f>
        <v>3</v>
      </c>
      <c r="AR62" s="1">
        <f>$AA90</f>
        <v>0</v>
      </c>
      <c r="AS62" s="1">
        <f>$AB90</f>
        <v>1</v>
      </c>
      <c r="AT62" s="1">
        <f>$AC90</f>
        <v>2</v>
      </c>
      <c r="AU62" s="1">
        <f>$AD90</f>
        <v>4</v>
      </c>
      <c r="AV62" s="1">
        <f>$AF90</f>
        <v>1</v>
      </c>
      <c r="AW62" s="1">
        <f>$AG90</f>
        <v>1</v>
      </c>
      <c r="AX62" s="1">
        <f>$AH90</f>
        <v>1</v>
      </c>
      <c r="AZ62" s="1">
        <f t="shared" si="8"/>
        <v>1.3913653136029502</v>
      </c>
      <c r="BA62" s="1"/>
    </row>
    <row r="63" spans="1:54" x14ac:dyDescent="0.2">
      <c r="B63">
        <v>3</v>
      </c>
      <c r="C63" s="1">
        <v>10</v>
      </c>
      <c r="D63" s="1">
        <v>13</v>
      </c>
      <c r="E63" s="1">
        <v>23</v>
      </c>
      <c r="F63" s="1">
        <v>14</v>
      </c>
      <c r="G63" s="1">
        <v>22</v>
      </c>
      <c r="H63" s="1">
        <v>4</v>
      </c>
      <c r="I63" s="1">
        <v>1</v>
      </c>
      <c r="J63" s="1">
        <v>0</v>
      </c>
      <c r="K63" s="1">
        <v>90</v>
      </c>
      <c r="L63" s="1">
        <v>68</v>
      </c>
      <c r="M63" s="1">
        <v>48</v>
      </c>
      <c r="N63" s="1">
        <v>3</v>
      </c>
      <c r="O63" s="1">
        <v>2.92</v>
      </c>
      <c r="P63" s="1">
        <v>0.873</v>
      </c>
      <c r="Q63" s="1">
        <v>0</v>
      </c>
      <c r="U63" s="1">
        <v>17</v>
      </c>
      <c r="V63" s="1">
        <v>13</v>
      </c>
      <c r="W63" s="1">
        <v>17</v>
      </c>
      <c r="X63" s="1">
        <v>16</v>
      </c>
      <c r="Y63" s="1">
        <v>22</v>
      </c>
      <c r="Z63" s="1">
        <v>14</v>
      </c>
      <c r="AA63" s="1">
        <v>13</v>
      </c>
      <c r="AB63" s="1">
        <v>22</v>
      </c>
      <c r="AC63" s="1">
        <v>14</v>
      </c>
      <c r="AD63" s="1">
        <v>14</v>
      </c>
      <c r="AE63" s="1"/>
      <c r="AF63" s="1">
        <v>13</v>
      </c>
      <c r="AG63" s="1">
        <v>13</v>
      </c>
      <c r="AH63" s="1">
        <v>25</v>
      </c>
      <c r="AK63" t="s">
        <v>1579</v>
      </c>
      <c r="AL63" s="1">
        <f>$U111</f>
        <v>1</v>
      </c>
      <c r="AM63" s="1">
        <f>$V111</f>
        <v>4</v>
      </c>
      <c r="AN63" s="1">
        <f>$W111</f>
        <v>0</v>
      </c>
      <c r="AO63" s="1">
        <f>$X111</f>
        <v>1</v>
      </c>
      <c r="AP63" s="1">
        <f>$Y111</f>
        <v>0</v>
      </c>
      <c r="AQ63" s="1">
        <f>$Z111</f>
        <v>1</v>
      </c>
      <c r="AR63" s="1">
        <f>$AA111</f>
        <v>3</v>
      </c>
      <c r="AS63" s="1">
        <f>$AB111</f>
        <v>0</v>
      </c>
      <c r="AT63" s="1">
        <f>$AC111</f>
        <v>3</v>
      </c>
      <c r="AU63" s="1">
        <f>$AD111</f>
        <v>0</v>
      </c>
      <c r="AV63" s="1">
        <f>$AF111</f>
        <v>5</v>
      </c>
      <c r="AW63" s="1">
        <f>$AG111</f>
        <v>3</v>
      </c>
      <c r="AX63" s="1">
        <f>$AH111</f>
        <v>3</v>
      </c>
      <c r="AZ63" s="1">
        <f t="shared" si="8"/>
        <v>1.7246329970051526</v>
      </c>
      <c r="BA63" s="1"/>
    </row>
    <row r="64" spans="1:54" x14ac:dyDescent="0.2">
      <c r="B64">
        <v>4</v>
      </c>
      <c r="C64" s="1">
        <v>8</v>
      </c>
      <c r="D64" s="1">
        <v>17</v>
      </c>
      <c r="E64" s="1">
        <v>25</v>
      </c>
      <c r="F64" s="1">
        <v>0</v>
      </c>
      <c r="G64" s="1">
        <v>34</v>
      </c>
      <c r="H64" s="1">
        <v>5</v>
      </c>
      <c r="I64" s="1">
        <v>0</v>
      </c>
      <c r="J64" s="1">
        <v>2</v>
      </c>
      <c r="K64" s="1">
        <v>92</v>
      </c>
      <c r="L64" s="1">
        <v>47</v>
      </c>
      <c r="M64" s="1">
        <v>53</v>
      </c>
      <c r="N64" s="1">
        <v>4</v>
      </c>
      <c r="O64" s="1">
        <v>1.7</v>
      </c>
      <c r="P64" s="1">
        <v>0.93500000000000005</v>
      </c>
      <c r="Q64" s="1">
        <v>0</v>
      </c>
      <c r="U64" s="1">
        <v>22</v>
      </c>
      <c r="V64" s="1">
        <v>23</v>
      </c>
      <c r="W64" s="1">
        <v>25</v>
      </c>
      <c r="X64" s="1">
        <v>26</v>
      </c>
      <c r="Y64" s="1">
        <v>31</v>
      </c>
      <c r="Z64" s="1">
        <v>21</v>
      </c>
      <c r="AA64" s="1">
        <v>19</v>
      </c>
      <c r="AB64" s="1">
        <v>36</v>
      </c>
      <c r="AC64" s="1">
        <v>28</v>
      </c>
      <c r="AD64" s="1">
        <v>22</v>
      </c>
      <c r="AE64" s="1"/>
      <c r="AF64" s="1">
        <v>27</v>
      </c>
      <c r="AG64" s="1">
        <v>20</v>
      </c>
      <c r="AH64" s="1">
        <v>36</v>
      </c>
      <c r="AK64" t="s">
        <v>1578</v>
      </c>
      <c r="AL64" s="1">
        <f>$U132</f>
        <v>1</v>
      </c>
      <c r="AM64" s="1">
        <f>$V132</f>
        <v>1</v>
      </c>
      <c r="AN64" s="1">
        <f>$W132</f>
        <v>2</v>
      </c>
      <c r="AO64" s="1">
        <f>$X132</f>
        <v>2</v>
      </c>
      <c r="AP64" s="1">
        <f>$Y132</f>
        <v>3</v>
      </c>
      <c r="AQ64" s="1">
        <f>$Z132</f>
        <v>1</v>
      </c>
      <c r="AR64" s="1">
        <f>$AA132</f>
        <v>1</v>
      </c>
      <c r="AS64" s="1">
        <f>$AB132</f>
        <v>0</v>
      </c>
      <c r="AT64" s="1">
        <f>$AC132</f>
        <v>1</v>
      </c>
      <c r="AU64" s="1">
        <f>$AD132</f>
        <v>1</v>
      </c>
      <c r="AV64" s="1">
        <f>$AF132</f>
        <v>2</v>
      </c>
      <c r="AW64" s="1">
        <f>$AG132</f>
        <v>1</v>
      </c>
      <c r="AX64" s="1">
        <f>$AH132</f>
        <v>1</v>
      </c>
      <c r="AZ64" s="1">
        <f t="shared" si="8"/>
        <v>0.75106761619881079</v>
      </c>
      <c r="BA64" s="1"/>
    </row>
    <row r="65" spans="2:54" x14ac:dyDescent="0.2">
      <c r="B65">
        <v>5</v>
      </c>
      <c r="C65" s="1">
        <v>10</v>
      </c>
      <c r="D65" s="1">
        <v>16</v>
      </c>
      <c r="E65" s="1">
        <v>26</v>
      </c>
      <c r="F65" s="1">
        <v>-5</v>
      </c>
      <c r="G65" s="1">
        <v>26</v>
      </c>
      <c r="H65" s="1">
        <v>5</v>
      </c>
      <c r="I65" s="1">
        <v>0</v>
      </c>
      <c r="J65" s="1">
        <v>1</v>
      </c>
      <c r="K65" s="1">
        <v>128</v>
      </c>
      <c r="L65" s="1">
        <v>71</v>
      </c>
      <c r="M65" s="1">
        <v>49</v>
      </c>
      <c r="N65" s="1">
        <v>3</v>
      </c>
      <c r="O65" s="1">
        <v>1</v>
      </c>
      <c r="P65" s="1">
        <v>0.96099999999999997</v>
      </c>
      <c r="Q65" s="1">
        <v>1</v>
      </c>
      <c r="U65" s="1">
        <v>-6</v>
      </c>
      <c r="V65" s="1">
        <v>14</v>
      </c>
      <c r="W65" s="1">
        <v>0</v>
      </c>
      <c r="X65" s="1">
        <v>-5</v>
      </c>
      <c r="Y65" s="1">
        <v>20</v>
      </c>
      <c r="Z65" s="1">
        <v>12</v>
      </c>
      <c r="AA65" s="1">
        <v>7</v>
      </c>
      <c r="AB65" s="1">
        <v>-1</v>
      </c>
      <c r="AC65" s="1">
        <v>-14</v>
      </c>
      <c r="AD65" s="1">
        <v>-4</v>
      </c>
      <c r="AE65" s="1"/>
      <c r="AF65" s="1">
        <v>16</v>
      </c>
      <c r="AG65" s="1">
        <v>-11</v>
      </c>
      <c r="AH65" s="1">
        <v>12</v>
      </c>
      <c r="AK65" t="s">
        <v>1582</v>
      </c>
      <c r="AL65" s="1">
        <f>$U153</f>
        <v>1</v>
      </c>
      <c r="AM65" s="1">
        <f>$V153</f>
        <v>0</v>
      </c>
      <c r="AN65" s="1">
        <f>$W153</f>
        <v>1</v>
      </c>
      <c r="AO65" s="1">
        <f>$X153</f>
        <v>1</v>
      </c>
      <c r="AP65" s="1">
        <f>$Y153</f>
        <v>1</v>
      </c>
      <c r="AQ65" s="1">
        <f>$Z153</f>
        <v>1</v>
      </c>
      <c r="AR65" s="1">
        <f>$AA153</f>
        <v>3</v>
      </c>
      <c r="AS65" s="1">
        <f>$AB153</f>
        <v>0</v>
      </c>
      <c r="AT65" s="1">
        <f>$AC153</f>
        <v>2</v>
      </c>
      <c r="AU65" s="1">
        <f>$AD153</f>
        <v>0</v>
      </c>
      <c r="AV65" s="1">
        <f>$AF153</f>
        <v>1</v>
      </c>
      <c r="AW65" s="1">
        <f>$AG153</f>
        <v>2</v>
      </c>
      <c r="AX65" s="1">
        <f>$AH153</f>
        <v>3</v>
      </c>
      <c r="AZ65" s="1">
        <f t="shared" si="8"/>
        <v>1.0127393670836666</v>
      </c>
      <c r="BA65" s="1"/>
    </row>
    <row r="66" spans="2:54" x14ac:dyDescent="0.2">
      <c r="B66">
        <v>6</v>
      </c>
      <c r="C66" s="1">
        <v>9</v>
      </c>
      <c r="D66" s="1">
        <v>22</v>
      </c>
      <c r="E66" s="1">
        <v>31</v>
      </c>
      <c r="F66" s="1">
        <v>20</v>
      </c>
      <c r="G66" s="1">
        <v>27</v>
      </c>
      <c r="H66" s="1">
        <v>8</v>
      </c>
      <c r="I66" s="1">
        <v>0</v>
      </c>
      <c r="J66" s="1">
        <v>2</v>
      </c>
      <c r="K66" s="1">
        <v>112</v>
      </c>
      <c r="L66" s="1">
        <v>49</v>
      </c>
      <c r="M66" s="1">
        <v>40</v>
      </c>
      <c r="N66" s="1">
        <v>2</v>
      </c>
      <c r="O66" s="1">
        <v>3.38</v>
      </c>
      <c r="P66" s="1">
        <v>0.86099999999999999</v>
      </c>
      <c r="Q66" s="1">
        <v>0</v>
      </c>
      <c r="U66" s="1">
        <v>34</v>
      </c>
      <c r="V66" s="1">
        <v>22</v>
      </c>
      <c r="W66" s="1">
        <v>34</v>
      </c>
      <c r="X66" s="1">
        <v>26</v>
      </c>
      <c r="Y66" s="1">
        <v>27</v>
      </c>
      <c r="Z66" s="1">
        <v>31</v>
      </c>
      <c r="AA66" s="1">
        <v>31</v>
      </c>
      <c r="AB66" s="1">
        <v>36</v>
      </c>
      <c r="AC66" s="1">
        <v>32</v>
      </c>
      <c r="AD66" s="1">
        <v>25</v>
      </c>
      <c r="AE66" s="1"/>
      <c r="AF66" s="1">
        <v>29</v>
      </c>
      <c r="AG66" s="1">
        <v>30</v>
      </c>
      <c r="AH66" s="1">
        <v>23</v>
      </c>
      <c r="AL66" s="1" t="s">
        <v>15</v>
      </c>
    </row>
    <row r="67" spans="2:54" x14ac:dyDescent="0.2">
      <c r="B67">
        <v>7</v>
      </c>
      <c r="C67" s="1">
        <v>7</v>
      </c>
      <c r="D67" s="1">
        <v>14</v>
      </c>
      <c r="E67" s="1">
        <v>21</v>
      </c>
      <c r="F67" s="1">
        <v>12</v>
      </c>
      <c r="G67" s="1">
        <v>31</v>
      </c>
      <c r="H67" s="1">
        <v>6</v>
      </c>
      <c r="I67" s="1">
        <v>0</v>
      </c>
      <c r="J67" s="1">
        <v>3</v>
      </c>
      <c r="K67" s="1">
        <v>62</v>
      </c>
      <c r="L67" s="1">
        <v>40</v>
      </c>
      <c r="M67" s="1">
        <v>38</v>
      </c>
      <c r="N67" s="1">
        <v>3</v>
      </c>
      <c r="O67" s="1">
        <v>2.77</v>
      </c>
      <c r="P67" s="1">
        <v>0.89400000000000002</v>
      </c>
      <c r="Q67" s="1">
        <v>0</v>
      </c>
      <c r="U67" s="1">
        <v>4</v>
      </c>
      <c r="V67" s="1">
        <v>4</v>
      </c>
      <c r="W67" s="1">
        <v>5</v>
      </c>
      <c r="X67" s="1">
        <v>5</v>
      </c>
      <c r="Y67" s="1">
        <v>8</v>
      </c>
      <c r="Z67" s="1">
        <v>6</v>
      </c>
      <c r="AA67" s="1">
        <v>5</v>
      </c>
      <c r="AB67" s="1">
        <v>15</v>
      </c>
      <c r="AC67" s="1">
        <v>13</v>
      </c>
      <c r="AD67" s="1">
        <v>9</v>
      </c>
      <c r="AE67" s="1"/>
      <c r="AF67" s="1">
        <v>3</v>
      </c>
      <c r="AG67" s="1">
        <v>9</v>
      </c>
      <c r="AH67" s="1">
        <v>15</v>
      </c>
      <c r="AK67" t="s">
        <v>1573</v>
      </c>
      <c r="AL67" s="1">
        <f>$U28</f>
        <v>127</v>
      </c>
      <c r="AM67" s="1">
        <f>$V28</f>
        <v>107</v>
      </c>
      <c r="AN67" s="1">
        <f>$W28</f>
        <v>78</v>
      </c>
      <c r="AO67" s="1">
        <f>$X28</f>
        <v>101</v>
      </c>
      <c r="AP67" s="1">
        <f>$Y28</f>
        <v>102</v>
      </c>
      <c r="AQ67" s="1">
        <f>$Z28</f>
        <v>110</v>
      </c>
      <c r="AR67" s="1">
        <f>$AA28</f>
        <v>108</v>
      </c>
      <c r="AS67" s="1">
        <f>$AB28</f>
        <v>90</v>
      </c>
      <c r="AT67" s="1">
        <f>$AC28</f>
        <v>90</v>
      </c>
      <c r="AU67" s="1">
        <f>$AD28</f>
        <v>96</v>
      </c>
      <c r="AV67" s="1">
        <f>$AF28</f>
        <v>110</v>
      </c>
      <c r="AW67" s="1">
        <f>$AG28</f>
        <v>90</v>
      </c>
      <c r="AX67" s="1">
        <f>$AH28</f>
        <v>103</v>
      </c>
      <c r="AZ67" s="1">
        <f>STDEV(AL67:AX67)</f>
        <v>12.399338278456177</v>
      </c>
      <c r="BA67" s="1">
        <f>STDEV(AL67:AX73)</f>
        <v>18.380751199339347</v>
      </c>
      <c r="BB67">
        <f>AVERAGE(AZ67:AZ73)</f>
        <v>15.858957277976035</v>
      </c>
    </row>
    <row r="68" spans="2:54" x14ac:dyDescent="0.2">
      <c r="B68">
        <v>8</v>
      </c>
      <c r="C68" s="1">
        <v>6</v>
      </c>
      <c r="D68" s="1">
        <v>13</v>
      </c>
      <c r="E68" s="1">
        <v>19</v>
      </c>
      <c r="F68" s="1">
        <v>7</v>
      </c>
      <c r="G68" s="1">
        <v>31</v>
      </c>
      <c r="H68" s="1">
        <v>5</v>
      </c>
      <c r="I68" s="1">
        <v>0</v>
      </c>
      <c r="J68" s="1">
        <v>0</v>
      </c>
      <c r="K68" s="1">
        <v>117</v>
      </c>
      <c r="L68" s="1">
        <v>81</v>
      </c>
      <c r="M68" s="1">
        <v>61</v>
      </c>
      <c r="N68" s="1">
        <v>3</v>
      </c>
      <c r="O68" s="1">
        <v>0.97</v>
      </c>
      <c r="P68" s="1">
        <v>0.96299999999999997</v>
      </c>
      <c r="Q68" s="1">
        <v>0</v>
      </c>
      <c r="U68" s="1">
        <v>1</v>
      </c>
      <c r="V68" s="1">
        <v>1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1</v>
      </c>
      <c r="AD68" s="1">
        <v>0</v>
      </c>
      <c r="AE68" s="1"/>
      <c r="AF68" s="1">
        <v>0</v>
      </c>
      <c r="AG68" s="1">
        <v>1</v>
      </c>
      <c r="AH68" s="1">
        <v>2</v>
      </c>
      <c r="AK68" t="s">
        <v>1575</v>
      </c>
      <c r="AL68">
        <f>$U49</f>
        <v>99</v>
      </c>
      <c r="AM68">
        <f>$V49</f>
        <v>106</v>
      </c>
      <c r="AN68">
        <f>$W49</f>
        <v>76</v>
      </c>
      <c r="AO68">
        <f>$X49</f>
        <v>114</v>
      </c>
      <c r="AP68">
        <f>$Y49</f>
        <v>91</v>
      </c>
      <c r="AQ68">
        <f>$Z49</f>
        <v>80</v>
      </c>
      <c r="AR68">
        <f>$AA49</f>
        <v>105</v>
      </c>
      <c r="AS68">
        <f>$AB49</f>
        <v>85</v>
      </c>
      <c r="AT68">
        <f>$AC49</f>
        <v>79</v>
      </c>
      <c r="AU68">
        <f>$AD49</f>
        <v>83</v>
      </c>
      <c r="AV68">
        <f>$AF49</f>
        <v>119</v>
      </c>
      <c r="AW68">
        <f>$AG49</f>
        <v>93</v>
      </c>
      <c r="AX68">
        <f>$AH49</f>
        <v>101</v>
      </c>
      <c r="AZ68" s="1">
        <f t="shared" ref="AZ68:AZ73" si="9">STDEV(AL68:AX68)</f>
        <v>13.888752136078898</v>
      </c>
      <c r="BA68" s="1"/>
    </row>
    <row r="69" spans="2:54" x14ac:dyDescent="0.2">
      <c r="B69">
        <v>9</v>
      </c>
      <c r="C69" s="1">
        <v>14</v>
      </c>
      <c r="D69" s="1">
        <v>22</v>
      </c>
      <c r="E69" s="1">
        <v>36</v>
      </c>
      <c r="F69" s="1">
        <v>-1</v>
      </c>
      <c r="G69" s="1">
        <v>36</v>
      </c>
      <c r="H69" s="1">
        <v>15</v>
      </c>
      <c r="I69" s="1">
        <v>0</v>
      </c>
      <c r="J69" s="1">
        <v>1</v>
      </c>
      <c r="K69" s="1">
        <v>134</v>
      </c>
      <c r="L69" s="1">
        <v>71</v>
      </c>
      <c r="M69" s="1">
        <v>59</v>
      </c>
      <c r="N69" s="1">
        <v>0</v>
      </c>
      <c r="O69" s="1">
        <v>3.54</v>
      </c>
      <c r="P69" s="1">
        <v>0.85699999999999998</v>
      </c>
      <c r="Q69" s="1">
        <v>0</v>
      </c>
      <c r="U69" s="1">
        <v>0</v>
      </c>
      <c r="V69" s="1">
        <v>0</v>
      </c>
      <c r="W69" s="1">
        <v>2</v>
      </c>
      <c r="X69" s="1">
        <v>1</v>
      </c>
      <c r="Y69" s="1">
        <v>2</v>
      </c>
      <c r="Z69" s="1">
        <v>3</v>
      </c>
      <c r="AA69" s="1">
        <v>0</v>
      </c>
      <c r="AB69" s="1">
        <v>1</v>
      </c>
      <c r="AC69" s="1">
        <v>1</v>
      </c>
      <c r="AD69" s="1">
        <v>3</v>
      </c>
      <c r="AE69" s="1"/>
      <c r="AF69" s="1">
        <v>1</v>
      </c>
      <c r="AG69" s="1">
        <v>0</v>
      </c>
      <c r="AH69" s="1">
        <v>1</v>
      </c>
      <c r="AK69" t="s">
        <v>1576</v>
      </c>
      <c r="AL69" s="1">
        <f>EP70</f>
        <v>0</v>
      </c>
      <c r="AM69" s="1">
        <f>$V70</f>
        <v>90</v>
      </c>
      <c r="AN69" s="1">
        <f>$W70</f>
        <v>92</v>
      </c>
      <c r="AO69" s="1">
        <f>$X70</f>
        <v>128</v>
      </c>
      <c r="AP69" s="1">
        <f>$Y70</f>
        <v>112</v>
      </c>
      <c r="AQ69" s="1">
        <f>$Z70</f>
        <v>62</v>
      </c>
      <c r="AR69" s="1">
        <f>$AA70</f>
        <v>117</v>
      </c>
      <c r="AS69" s="1">
        <f>$AB70</f>
        <v>134</v>
      </c>
      <c r="AT69" s="1">
        <f>$AC70</f>
        <v>108</v>
      </c>
      <c r="AU69" s="1">
        <f>$AD70</f>
        <v>90</v>
      </c>
      <c r="AV69" s="1">
        <f>$AF70</f>
        <v>125</v>
      </c>
      <c r="AW69" s="1">
        <f>$AG70</f>
        <v>94</v>
      </c>
      <c r="AX69" s="1">
        <f>$AH70</f>
        <v>119</v>
      </c>
      <c r="AZ69" s="1">
        <f t="shared" si="9"/>
        <v>35.475704940503164</v>
      </c>
      <c r="BA69" s="1"/>
    </row>
    <row r="70" spans="2:54" x14ac:dyDescent="0.2">
      <c r="B70">
        <v>10</v>
      </c>
      <c r="C70" s="1">
        <v>14</v>
      </c>
      <c r="D70" s="1">
        <v>14</v>
      </c>
      <c r="E70" s="1">
        <v>28</v>
      </c>
      <c r="F70" s="1">
        <v>-14</v>
      </c>
      <c r="G70" s="1">
        <v>32</v>
      </c>
      <c r="H70" s="1">
        <v>13</v>
      </c>
      <c r="I70" s="1">
        <v>1</v>
      </c>
      <c r="J70" s="1">
        <v>1</v>
      </c>
      <c r="K70" s="1">
        <v>108</v>
      </c>
      <c r="L70" s="1">
        <v>68</v>
      </c>
      <c r="M70" s="1">
        <v>44</v>
      </c>
      <c r="N70" s="1">
        <v>2</v>
      </c>
      <c r="O70" s="1">
        <v>3.73</v>
      </c>
      <c r="P70" s="1">
        <v>0.875</v>
      </c>
      <c r="Q70" s="1">
        <v>0</v>
      </c>
      <c r="U70" s="1">
        <v>97</v>
      </c>
      <c r="V70" s="1">
        <v>90</v>
      </c>
      <c r="W70" s="1">
        <v>92</v>
      </c>
      <c r="X70" s="1">
        <v>128</v>
      </c>
      <c r="Y70" s="1">
        <v>112</v>
      </c>
      <c r="Z70" s="1">
        <v>62</v>
      </c>
      <c r="AA70" s="1">
        <v>117</v>
      </c>
      <c r="AB70" s="1">
        <v>134</v>
      </c>
      <c r="AC70" s="1">
        <v>108</v>
      </c>
      <c r="AD70" s="1">
        <v>90</v>
      </c>
      <c r="AE70" s="1"/>
      <c r="AF70" s="1">
        <v>125</v>
      </c>
      <c r="AG70" s="1">
        <v>94</v>
      </c>
      <c r="AH70" s="1">
        <v>119</v>
      </c>
      <c r="AK70" t="s">
        <v>1577</v>
      </c>
      <c r="AL70" s="1">
        <f>$U91</f>
        <v>82</v>
      </c>
      <c r="AM70" s="1">
        <f>$V91</f>
        <v>88</v>
      </c>
      <c r="AN70" s="1">
        <f>$W91</f>
        <v>77</v>
      </c>
      <c r="AO70" s="1">
        <f>$X91</f>
        <v>103</v>
      </c>
      <c r="AP70" s="1">
        <f>$Y91</f>
        <v>57</v>
      </c>
      <c r="AQ70" s="1">
        <f>$Z91</f>
        <v>98</v>
      </c>
      <c r="AR70" s="1">
        <f>$AA91</f>
        <v>90</v>
      </c>
      <c r="AS70" s="1">
        <f>$AB91</f>
        <v>101</v>
      </c>
      <c r="AT70" s="1">
        <f>$AC91</f>
        <v>113</v>
      </c>
      <c r="AU70" s="1">
        <f>$AD91</f>
        <v>109</v>
      </c>
      <c r="AV70" s="1">
        <f>$AF91</f>
        <v>107</v>
      </c>
      <c r="AW70" s="1">
        <f>$AG91</f>
        <v>103</v>
      </c>
      <c r="AX70" s="1">
        <f>$AH91</f>
        <v>86</v>
      </c>
      <c r="AZ70" s="1">
        <f t="shared" si="9"/>
        <v>15.532430919093448</v>
      </c>
      <c r="BA70" s="1"/>
    </row>
    <row r="71" spans="2:54" x14ac:dyDescent="0.2">
      <c r="B71">
        <v>11</v>
      </c>
      <c r="C71" s="1">
        <v>8</v>
      </c>
      <c r="D71" s="1">
        <v>14</v>
      </c>
      <c r="E71" s="1">
        <v>22</v>
      </c>
      <c r="F71" s="1">
        <v>-4</v>
      </c>
      <c r="G71" s="1">
        <v>25</v>
      </c>
      <c r="H71" s="1">
        <v>9</v>
      </c>
      <c r="I71" s="1">
        <v>0</v>
      </c>
      <c r="J71" s="1">
        <v>3</v>
      </c>
      <c r="K71" s="1">
        <v>90</v>
      </c>
      <c r="L71" s="1">
        <v>64</v>
      </c>
      <c r="M71" s="1">
        <v>25</v>
      </c>
      <c r="N71" s="1">
        <v>4</v>
      </c>
      <c r="O71" s="1">
        <v>1.45</v>
      </c>
      <c r="P71" s="1">
        <v>0.94499999999999995</v>
      </c>
      <c r="Q71" s="1">
        <v>1</v>
      </c>
      <c r="U71" s="1">
        <v>60</v>
      </c>
      <c r="V71" s="1">
        <v>68</v>
      </c>
      <c r="W71" s="1">
        <v>47</v>
      </c>
      <c r="X71" s="1">
        <v>71</v>
      </c>
      <c r="Y71" s="1">
        <v>49</v>
      </c>
      <c r="Z71" s="1">
        <v>40</v>
      </c>
      <c r="AA71" s="1">
        <v>81</v>
      </c>
      <c r="AB71" s="1">
        <v>71</v>
      </c>
      <c r="AC71" s="1">
        <v>68</v>
      </c>
      <c r="AD71" s="1">
        <v>64</v>
      </c>
      <c r="AE71" s="1"/>
      <c r="AF71" s="1">
        <v>60</v>
      </c>
      <c r="AG71" s="1">
        <v>57</v>
      </c>
      <c r="AH71" s="1">
        <v>56</v>
      </c>
      <c r="AK71" t="s">
        <v>1579</v>
      </c>
      <c r="AL71" s="1">
        <f>$U112</f>
        <v>73</v>
      </c>
      <c r="AM71" s="1">
        <f>$V112</f>
        <v>73</v>
      </c>
      <c r="AN71" s="1">
        <f>$W112</f>
        <v>89</v>
      </c>
      <c r="AO71" s="1">
        <f>$X112</f>
        <v>73</v>
      </c>
      <c r="AP71" s="1">
        <f>$Y112</f>
        <v>85</v>
      </c>
      <c r="AQ71" s="1">
        <f>$Z112</f>
        <v>77</v>
      </c>
      <c r="AR71" s="1">
        <f>$AA112</f>
        <v>77</v>
      </c>
      <c r="AS71" s="1">
        <f>$AB112</f>
        <v>92</v>
      </c>
      <c r="AT71" s="1">
        <f>$AC112</f>
        <v>85</v>
      </c>
      <c r="AU71" s="1">
        <f>$AD112</f>
        <v>80</v>
      </c>
      <c r="AV71" s="1">
        <f>$AF112</f>
        <v>81</v>
      </c>
      <c r="AW71" s="1">
        <f>$AG112</f>
        <v>85</v>
      </c>
      <c r="AX71" s="1">
        <f>$AH112</f>
        <v>83</v>
      </c>
      <c r="AZ71" s="1">
        <f t="shared" si="9"/>
        <v>6.2048368229954285</v>
      </c>
      <c r="BA71" s="1"/>
    </row>
    <row r="72" spans="2:54" x14ac:dyDescent="0.2">
      <c r="B72">
        <v>12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U72" s="1">
        <v>40</v>
      </c>
      <c r="V72" s="1">
        <v>48</v>
      </c>
      <c r="W72" s="1">
        <v>53</v>
      </c>
      <c r="X72" s="1">
        <v>49</v>
      </c>
      <c r="Y72" s="1">
        <v>40</v>
      </c>
      <c r="Z72" s="1">
        <v>38</v>
      </c>
      <c r="AA72" s="1">
        <v>61</v>
      </c>
      <c r="AB72" s="1">
        <v>59</v>
      </c>
      <c r="AC72" s="1">
        <v>44</v>
      </c>
      <c r="AD72" s="1">
        <v>25</v>
      </c>
      <c r="AE72" s="1"/>
      <c r="AF72" s="1">
        <v>55</v>
      </c>
      <c r="AG72" s="1">
        <v>63</v>
      </c>
      <c r="AH72" s="1">
        <v>56</v>
      </c>
      <c r="AK72" t="s">
        <v>1578</v>
      </c>
      <c r="AL72" s="1">
        <f>$U133</f>
        <v>102</v>
      </c>
      <c r="AM72" s="1">
        <f>$V133</f>
        <v>94</v>
      </c>
      <c r="AN72" s="1">
        <f>$W133</f>
        <v>77</v>
      </c>
      <c r="AO72" s="1">
        <f>$X133</f>
        <v>108</v>
      </c>
      <c r="AP72" s="1">
        <f>$Y133</f>
        <v>111</v>
      </c>
      <c r="AQ72" s="1">
        <f>$Z133</f>
        <v>82</v>
      </c>
      <c r="AR72" s="1">
        <f>$AA133</f>
        <v>97</v>
      </c>
      <c r="AS72" s="1">
        <f>$AB133</f>
        <v>88</v>
      </c>
      <c r="AT72" s="1">
        <f>$AC133</f>
        <v>115</v>
      </c>
      <c r="AU72" s="1">
        <f>$AD133</f>
        <v>112</v>
      </c>
      <c r="AV72" s="1">
        <f>$AF133</f>
        <v>112</v>
      </c>
      <c r="AW72" s="1">
        <f>$AG133</f>
        <v>96</v>
      </c>
      <c r="AX72" s="1">
        <f>$AH133</f>
        <v>79</v>
      </c>
      <c r="AZ72" s="1">
        <f t="shared" si="9"/>
        <v>13.369502224974191</v>
      </c>
      <c r="BA72" s="1"/>
    </row>
    <row r="73" spans="2:54" x14ac:dyDescent="0.2">
      <c r="B73">
        <v>13</v>
      </c>
      <c r="C73" s="1">
        <v>14</v>
      </c>
      <c r="D73" s="1">
        <v>13</v>
      </c>
      <c r="E73" s="1">
        <v>27</v>
      </c>
      <c r="F73" s="1">
        <v>16</v>
      </c>
      <c r="G73" s="1">
        <v>29</v>
      </c>
      <c r="H73" s="1">
        <v>3</v>
      </c>
      <c r="I73" s="1">
        <v>0</v>
      </c>
      <c r="J73" s="1">
        <v>1</v>
      </c>
      <c r="K73" s="1">
        <v>125</v>
      </c>
      <c r="L73" s="1">
        <v>60</v>
      </c>
      <c r="M73" s="1">
        <v>55</v>
      </c>
      <c r="N73" s="1">
        <v>1</v>
      </c>
      <c r="O73" s="1">
        <v>1.98</v>
      </c>
      <c r="P73" s="1">
        <v>0.93400000000000005</v>
      </c>
      <c r="Q73" s="1">
        <v>0</v>
      </c>
      <c r="U73" s="1">
        <v>4</v>
      </c>
      <c r="V73" s="1">
        <v>3</v>
      </c>
      <c r="W73" s="1">
        <v>4</v>
      </c>
      <c r="X73" s="1">
        <v>3</v>
      </c>
      <c r="Y73" s="1">
        <v>2</v>
      </c>
      <c r="Z73" s="1">
        <v>3</v>
      </c>
      <c r="AA73" s="1">
        <v>3</v>
      </c>
      <c r="AB73" s="1">
        <v>0</v>
      </c>
      <c r="AC73" s="1">
        <v>2</v>
      </c>
      <c r="AD73" s="1">
        <v>4</v>
      </c>
      <c r="AE73" s="1"/>
      <c r="AF73" s="1">
        <v>1</v>
      </c>
      <c r="AG73" s="1">
        <v>1</v>
      </c>
      <c r="AH73" s="1">
        <v>2</v>
      </c>
      <c r="AK73" t="s">
        <v>1582</v>
      </c>
      <c r="AL73" s="1">
        <f>$U154</f>
        <v>66</v>
      </c>
      <c r="AM73" s="1">
        <f>$V154</f>
        <v>126</v>
      </c>
      <c r="AN73" s="1">
        <f>$W154</f>
        <v>101</v>
      </c>
      <c r="AO73" s="1">
        <f>$X154</f>
        <v>83</v>
      </c>
      <c r="AP73" s="1">
        <f>$Y154</f>
        <v>93</v>
      </c>
      <c r="AQ73" s="1">
        <f>$Z154</f>
        <v>93</v>
      </c>
      <c r="AR73" s="1">
        <f>$AA154</f>
        <v>98</v>
      </c>
      <c r="AS73" s="1">
        <f>$AB154</f>
        <v>91</v>
      </c>
      <c r="AT73" s="1">
        <f>$AC154</f>
        <v>105</v>
      </c>
      <c r="AU73" s="1">
        <f>$AD154</f>
        <v>103</v>
      </c>
      <c r="AV73" s="1">
        <f>$AF154</f>
        <v>102</v>
      </c>
      <c r="AW73" s="1">
        <f>$AG154</f>
        <v>103</v>
      </c>
      <c r="AX73" s="1">
        <f>$AH154</f>
        <v>84</v>
      </c>
      <c r="AZ73" s="1">
        <f t="shared" si="9"/>
        <v>14.142135623730951</v>
      </c>
      <c r="BA73" s="1"/>
    </row>
    <row r="74" spans="2:54" x14ac:dyDescent="0.2">
      <c r="B74">
        <v>14</v>
      </c>
      <c r="C74" s="1">
        <v>7</v>
      </c>
      <c r="D74" s="1">
        <v>13</v>
      </c>
      <c r="E74" s="1">
        <v>20</v>
      </c>
      <c r="F74" s="1">
        <v>-11</v>
      </c>
      <c r="G74" s="1">
        <v>30</v>
      </c>
      <c r="H74" s="1">
        <v>9</v>
      </c>
      <c r="I74" s="1">
        <v>1</v>
      </c>
      <c r="J74" s="1">
        <v>0</v>
      </c>
      <c r="K74" s="1">
        <v>94</v>
      </c>
      <c r="L74" s="1">
        <v>57</v>
      </c>
      <c r="M74" s="1">
        <v>63</v>
      </c>
      <c r="N74" s="1">
        <v>1</v>
      </c>
      <c r="O74" s="1">
        <v>2.1800000000000002</v>
      </c>
      <c r="P74" s="1">
        <v>0.91900000000000004</v>
      </c>
      <c r="Q74" s="1">
        <v>0</v>
      </c>
      <c r="U74" s="1">
        <v>1.88</v>
      </c>
      <c r="V74" s="1">
        <v>2.92</v>
      </c>
      <c r="W74" s="1">
        <v>1.7</v>
      </c>
      <c r="X74" s="1">
        <v>1</v>
      </c>
      <c r="Y74" s="1">
        <v>3.38</v>
      </c>
      <c r="Z74" s="1">
        <v>2.77</v>
      </c>
      <c r="AA74" s="1">
        <v>0.97</v>
      </c>
      <c r="AB74" s="1">
        <v>3.54</v>
      </c>
      <c r="AC74" s="1">
        <v>3.73</v>
      </c>
      <c r="AD74" s="1">
        <v>1.45</v>
      </c>
      <c r="AE74" s="1"/>
      <c r="AF74" s="1">
        <v>1.98</v>
      </c>
      <c r="AG74" s="1">
        <v>2.1800000000000002</v>
      </c>
      <c r="AH74" s="1">
        <v>1.45</v>
      </c>
      <c r="AL74" s="1" t="s">
        <v>1559</v>
      </c>
    </row>
    <row r="75" spans="2:54" x14ac:dyDescent="0.2">
      <c r="B75">
        <v>15</v>
      </c>
      <c r="C75" s="1">
        <v>11</v>
      </c>
      <c r="D75" s="1">
        <v>25</v>
      </c>
      <c r="E75" s="1">
        <v>36</v>
      </c>
      <c r="F75" s="1">
        <v>12</v>
      </c>
      <c r="G75" s="1">
        <v>23</v>
      </c>
      <c r="H75" s="1">
        <v>15</v>
      </c>
      <c r="I75" s="1">
        <v>2</v>
      </c>
      <c r="J75" s="1">
        <v>1</v>
      </c>
      <c r="K75" s="1">
        <v>119</v>
      </c>
      <c r="L75" s="1">
        <v>56</v>
      </c>
      <c r="M75" s="1">
        <v>56</v>
      </c>
      <c r="N75" s="1">
        <v>2</v>
      </c>
      <c r="O75" s="1">
        <v>1.45</v>
      </c>
      <c r="P75" s="1">
        <v>0.94899999999999995</v>
      </c>
      <c r="Q75" s="1">
        <v>1</v>
      </c>
      <c r="U75" s="1">
        <v>0.93300000000000005</v>
      </c>
      <c r="V75" s="1">
        <v>0.873</v>
      </c>
      <c r="W75" s="1">
        <v>0.93500000000000005</v>
      </c>
      <c r="X75" s="1">
        <v>0.96099999999999997</v>
      </c>
      <c r="Y75" s="1">
        <v>0.86099999999999999</v>
      </c>
      <c r="Z75" s="1">
        <v>0.89400000000000002</v>
      </c>
      <c r="AA75" s="1">
        <v>0.96299999999999997</v>
      </c>
      <c r="AB75" s="1">
        <v>0.85699999999999998</v>
      </c>
      <c r="AC75" s="1">
        <v>0.875</v>
      </c>
      <c r="AD75" s="1">
        <v>0.94499999999999995</v>
      </c>
      <c r="AE75" s="1"/>
      <c r="AF75" s="1">
        <v>0.93400000000000005</v>
      </c>
      <c r="AG75" s="1">
        <v>0.91900000000000004</v>
      </c>
      <c r="AH75" s="1">
        <v>0.94899999999999995</v>
      </c>
      <c r="AK75" t="s">
        <v>1573</v>
      </c>
      <c r="AL75" s="1">
        <f>$U29</f>
        <v>64</v>
      </c>
      <c r="AM75" s="1">
        <f>$V29</f>
        <v>53</v>
      </c>
      <c r="AN75" s="1">
        <f>$W29</f>
        <v>44</v>
      </c>
      <c r="AO75" s="1">
        <f>$X29</f>
        <v>76</v>
      </c>
      <c r="AP75" s="1">
        <f>$Y29</f>
        <v>58</v>
      </c>
      <c r="AQ75" s="1">
        <f>$Z29</f>
        <v>66</v>
      </c>
      <c r="AR75" s="1">
        <f>$AA29</f>
        <v>78</v>
      </c>
      <c r="AS75" s="1">
        <f>$AB29</f>
        <v>71</v>
      </c>
      <c r="AT75" s="1">
        <f>$AC29</f>
        <v>79</v>
      </c>
      <c r="AU75" s="1">
        <f>$AD29</f>
        <v>90</v>
      </c>
      <c r="AV75" s="1">
        <f>$AF29</f>
        <v>86</v>
      </c>
      <c r="AW75" s="1">
        <f>$AG29</f>
        <v>69</v>
      </c>
      <c r="AX75" s="1">
        <f>$AH29</f>
        <v>78</v>
      </c>
      <c r="AZ75" s="1">
        <f>STDEV(AL75:AX75)</f>
        <v>13.113899457230819</v>
      </c>
      <c r="BA75" s="1">
        <f>STDEV(AL75:AX81)</f>
        <v>17.890284264434456</v>
      </c>
      <c r="BB75">
        <f>AVERAGE(AZ75:AZ81)</f>
        <v>11.874638904856965</v>
      </c>
    </row>
    <row r="76" spans="2:54" x14ac:dyDescent="0.2">
      <c r="B76">
        <v>16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U76" s="1">
        <v>0</v>
      </c>
      <c r="V76" s="1">
        <v>0</v>
      </c>
      <c r="W76" s="1">
        <v>0</v>
      </c>
      <c r="X76" s="1">
        <v>1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1</v>
      </c>
      <c r="AE76" s="1"/>
      <c r="AF76" s="1">
        <v>0</v>
      </c>
      <c r="AG76" s="1">
        <v>0</v>
      </c>
      <c r="AH76" s="1">
        <v>1</v>
      </c>
      <c r="AK76" t="s">
        <v>1575</v>
      </c>
      <c r="AL76">
        <f>$U50</f>
        <v>68</v>
      </c>
      <c r="AM76">
        <f>$V50</f>
        <v>43</v>
      </c>
      <c r="AN76">
        <f>$W50</f>
        <v>63</v>
      </c>
      <c r="AO76">
        <f>$X50</f>
        <v>61</v>
      </c>
      <c r="AP76">
        <f>$Y50</f>
        <v>60</v>
      </c>
      <c r="AQ76">
        <f>$Z50</f>
        <v>64</v>
      </c>
      <c r="AR76">
        <f>$AA50</f>
        <v>79</v>
      </c>
      <c r="AS76">
        <f>$AB50</f>
        <v>62</v>
      </c>
      <c r="AT76">
        <f>$AC50</f>
        <v>70</v>
      </c>
      <c r="AU76">
        <f>$AD50</f>
        <v>58</v>
      </c>
      <c r="AV76">
        <f>$AF50</f>
        <v>46</v>
      </c>
      <c r="AW76">
        <f>$AG50</f>
        <v>38</v>
      </c>
      <c r="AX76">
        <f>$AH50</f>
        <v>80</v>
      </c>
      <c r="AZ76" s="1">
        <f t="shared" ref="AZ76:AZ81" si="10">STDEV(AL76:AX76)</f>
        <v>12.638971071396194</v>
      </c>
      <c r="BA76" s="1"/>
    </row>
    <row r="77" spans="2:54" x14ac:dyDescent="0.2">
      <c r="B77">
        <v>17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AK77" t="s">
        <v>1576</v>
      </c>
      <c r="AL77" s="1">
        <f>FH71</f>
        <v>0</v>
      </c>
      <c r="AM77" s="1">
        <f>$V71</f>
        <v>68</v>
      </c>
      <c r="AN77" s="1">
        <f>$W71</f>
        <v>47</v>
      </c>
      <c r="AO77" s="1">
        <f>$X71</f>
        <v>71</v>
      </c>
      <c r="AP77" s="1">
        <f>$Y71</f>
        <v>49</v>
      </c>
      <c r="AQ77" s="1">
        <f>$Z71</f>
        <v>40</v>
      </c>
      <c r="AR77" s="1">
        <f>$AA71</f>
        <v>81</v>
      </c>
      <c r="AS77" s="1">
        <f>$AB71</f>
        <v>71</v>
      </c>
      <c r="AT77" s="1">
        <f>$AC71</f>
        <v>68</v>
      </c>
      <c r="AU77" s="1">
        <f>$AD71</f>
        <v>64</v>
      </c>
      <c r="AV77" s="1">
        <f>$AF71</f>
        <v>60</v>
      </c>
      <c r="AW77" s="1">
        <f>$AG71</f>
        <v>57</v>
      </c>
      <c r="AX77" s="1">
        <f>$AH71</f>
        <v>56</v>
      </c>
      <c r="AZ77" s="1">
        <f t="shared" si="10"/>
        <v>20.340372888193802</v>
      </c>
      <c r="BA77" s="1"/>
    </row>
    <row r="78" spans="2:54" x14ac:dyDescent="0.2">
      <c r="B78">
        <v>18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AK78" t="s">
        <v>1577</v>
      </c>
      <c r="AL78" s="1">
        <f>$U92</f>
        <v>39</v>
      </c>
      <c r="AM78" s="1">
        <f>$V92</f>
        <v>34</v>
      </c>
      <c r="AN78" s="1">
        <f>$W92</f>
        <v>26</v>
      </c>
      <c r="AO78" s="1">
        <f>$X92</f>
        <v>35</v>
      </c>
      <c r="AP78" s="1">
        <f>$Y92</f>
        <v>37</v>
      </c>
      <c r="AQ78" s="1">
        <f>$Z92</f>
        <v>35</v>
      </c>
      <c r="AR78" s="1">
        <f>$AA92</f>
        <v>31</v>
      </c>
      <c r="AS78" s="1">
        <f>$AB92</f>
        <v>35</v>
      </c>
      <c r="AT78" s="1">
        <f>$AC92</f>
        <v>34</v>
      </c>
      <c r="AU78" s="1">
        <f>$AD92</f>
        <v>30</v>
      </c>
      <c r="AV78" s="1">
        <f>$AF92</f>
        <v>33</v>
      </c>
      <c r="AW78" s="1">
        <f>$AG92</f>
        <v>30</v>
      </c>
      <c r="AX78" s="1">
        <f>$AH92</f>
        <v>31</v>
      </c>
      <c r="AZ78" s="1">
        <f t="shared" si="10"/>
        <v>3.4268921406413919</v>
      </c>
      <c r="BA78" s="1"/>
    </row>
    <row r="79" spans="2:54" x14ac:dyDescent="0.2">
      <c r="B79">
        <v>19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AK79" t="s">
        <v>1579</v>
      </c>
      <c r="AL79" s="1">
        <f>$U113</f>
        <v>64</v>
      </c>
      <c r="AM79" s="1">
        <f>$V113</f>
        <v>52</v>
      </c>
      <c r="AN79" s="1">
        <f>$W113</f>
        <v>52</v>
      </c>
      <c r="AO79" s="1">
        <f>$X113</f>
        <v>63</v>
      </c>
      <c r="AP79" s="1">
        <f>$Y113</f>
        <v>72</v>
      </c>
      <c r="AQ79" s="1">
        <f>$Z113</f>
        <v>82</v>
      </c>
      <c r="AR79" s="1">
        <f>$AA113</f>
        <v>82</v>
      </c>
      <c r="AS79" s="1">
        <f>$AB113</f>
        <v>40</v>
      </c>
      <c r="AT79" s="1">
        <f>$AC113</f>
        <v>47</v>
      </c>
      <c r="AU79" s="1">
        <f>$AD113</f>
        <v>69</v>
      </c>
      <c r="AV79" s="1">
        <f>$AF113</f>
        <v>38</v>
      </c>
      <c r="AW79" s="1">
        <f>$AG113</f>
        <v>40</v>
      </c>
      <c r="AX79" s="1">
        <f>$AH113</f>
        <v>58</v>
      </c>
      <c r="AZ79" s="1">
        <f t="shared" si="10"/>
        <v>15.190668525657788</v>
      </c>
      <c r="BA79" s="1"/>
    </row>
    <row r="80" spans="2:54" x14ac:dyDescent="0.2">
      <c r="B80">
        <v>20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AK80" t="s">
        <v>1578</v>
      </c>
      <c r="AL80" s="1">
        <f>$U134</f>
        <v>40</v>
      </c>
      <c r="AM80" s="1">
        <f>$V134</f>
        <v>47</v>
      </c>
      <c r="AN80" s="1">
        <f>$W134</f>
        <v>40</v>
      </c>
      <c r="AO80" s="1">
        <f>$X134</f>
        <v>34</v>
      </c>
      <c r="AP80" s="1">
        <f>$Y134</f>
        <v>41</v>
      </c>
      <c r="AQ80" s="1">
        <f>$Z134</f>
        <v>38</v>
      </c>
      <c r="AR80" s="1">
        <f>$AA134</f>
        <v>37</v>
      </c>
      <c r="AS80" s="1">
        <f>$AB134</f>
        <v>35</v>
      </c>
      <c r="AT80" s="1">
        <f>$AC134</f>
        <v>42</v>
      </c>
      <c r="AU80" s="1">
        <f>$AD134</f>
        <v>47</v>
      </c>
      <c r="AV80" s="1">
        <f>$AF134</f>
        <v>49</v>
      </c>
      <c r="AW80" s="1">
        <f>$AG134</f>
        <v>55</v>
      </c>
      <c r="AX80" s="1">
        <f>$AH134</f>
        <v>43</v>
      </c>
      <c r="AZ80" s="1">
        <f t="shared" si="10"/>
        <v>5.9978628672518886</v>
      </c>
      <c r="BA80" s="1"/>
    </row>
    <row r="81" spans="1:54" x14ac:dyDescent="0.2">
      <c r="A81" s="11"/>
      <c r="B81" s="11">
        <v>21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t="s">
        <v>1582</v>
      </c>
      <c r="AL81" s="1">
        <f>$U155</f>
        <v>53</v>
      </c>
      <c r="AM81" s="1">
        <f>$V155</f>
        <v>59</v>
      </c>
      <c r="AN81" s="1">
        <f>$W155</f>
        <v>79</v>
      </c>
      <c r="AO81" s="1">
        <f>$X155</f>
        <v>73</v>
      </c>
      <c r="AP81" s="1">
        <f>$Y155</f>
        <v>83</v>
      </c>
      <c r="AQ81" s="1">
        <f>$Z155</f>
        <v>75</v>
      </c>
      <c r="AR81" s="1">
        <f>$AA155</f>
        <v>66</v>
      </c>
      <c r="AS81" s="1">
        <f>$AB155</f>
        <v>84</v>
      </c>
      <c r="AT81" s="1">
        <f>$AC155</f>
        <v>73</v>
      </c>
      <c r="AU81" s="1">
        <f>$AD155</f>
        <v>82</v>
      </c>
      <c r="AV81" s="1">
        <f>$AF155</f>
        <v>71</v>
      </c>
      <c r="AW81" s="1">
        <f>$AG155</f>
        <v>62</v>
      </c>
      <c r="AX81" s="1">
        <f>$AH155</f>
        <v>43</v>
      </c>
      <c r="AY81" s="11"/>
      <c r="AZ81" s="1">
        <f t="shared" si="10"/>
        <v>12.413805383626885</v>
      </c>
      <c r="BA81" s="1"/>
      <c r="BB81" s="11"/>
    </row>
    <row r="82" spans="1:54" x14ac:dyDescent="0.2">
      <c r="A82" t="s">
        <v>1577</v>
      </c>
      <c r="B82">
        <v>1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AL82" s="1" t="s">
        <v>1547</v>
      </c>
    </row>
    <row r="83" spans="1:54" x14ac:dyDescent="0.2">
      <c r="B83">
        <v>2</v>
      </c>
      <c r="C83" s="1">
        <v>7</v>
      </c>
      <c r="D83" s="1">
        <v>16</v>
      </c>
      <c r="E83" s="1">
        <v>23</v>
      </c>
      <c r="F83" s="1">
        <v>-5</v>
      </c>
      <c r="G83" s="1">
        <v>20</v>
      </c>
      <c r="H83" s="1">
        <v>11</v>
      </c>
      <c r="I83" s="1">
        <v>0</v>
      </c>
      <c r="J83" s="1">
        <v>0</v>
      </c>
      <c r="K83" s="1">
        <v>82</v>
      </c>
      <c r="L83" s="1">
        <v>39</v>
      </c>
      <c r="M83" s="1">
        <v>35</v>
      </c>
      <c r="N83" s="1">
        <v>3</v>
      </c>
      <c r="O83" s="1">
        <v>1.77</v>
      </c>
      <c r="P83" s="1">
        <v>0.92900000000000005</v>
      </c>
      <c r="Q83" s="1">
        <v>2</v>
      </c>
      <c r="U83" s="1">
        <v>7</v>
      </c>
      <c r="V83" s="1">
        <v>11</v>
      </c>
      <c r="W83" s="1">
        <v>12</v>
      </c>
      <c r="X83" s="1">
        <v>11</v>
      </c>
      <c r="Y83" s="1">
        <v>4</v>
      </c>
      <c r="Z83" s="1">
        <v>10</v>
      </c>
      <c r="AA83" s="1">
        <v>14</v>
      </c>
      <c r="AB83" s="1">
        <v>11</v>
      </c>
      <c r="AC83" s="1">
        <v>11</v>
      </c>
      <c r="AD83" s="1">
        <v>8</v>
      </c>
      <c r="AE83" s="1">
        <v>11</v>
      </c>
      <c r="AF83" s="1">
        <v>14</v>
      </c>
      <c r="AG83" s="1">
        <v>6</v>
      </c>
      <c r="AH83" s="1">
        <v>12</v>
      </c>
      <c r="AK83" t="s">
        <v>1573</v>
      </c>
      <c r="AL83" s="1">
        <f>$U30</f>
        <v>35</v>
      </c>
      <c r="AM83" s="1">
        <f>$V30</f>
        <v>43</v>
      </c>
      <c r="AN83" s="1">
        <f>$W30</f>
        <v>35</v>
      </c>
      <c r="AO83" s="1">
        <f>$X30</f>
        <v>39</v>
      </c>
      <c r="AP83" s="1">
        <f>$Y30</f>
        <v>42</v>
      </c>
      <c r="AQ83" s="1">
        <f>$Z30</f>
        <v>39</v>
      </c>
      <c r="AR83" s="1">
        <f>$AA30</f>
        <v>35</v>
      </c>
      <c r="AS83" s="1">
        <f>$AB30</f>
        <v>38</v>
      </c>
      <c r="AT83" s="1">
        <f>$AC30</f>
        <v>50</v>
      </c>
      <c r="AU83" s="1">
        <f>$AD30</f>
        <v>44</v>
      </c>
      <c r="AV83" s="1">
        <f>$AF30</f>
        <v>49</v>
      </c>
      <c r="AW83" s="1">
        <f>$AG30</f>
        <v>59</v>
      </c>
      <c r="AX83" s="1">
        <f>$AH30</f>
        <v>42</v>
      </c>
      <c r="AZ83" s="1">
        <f>STDEV(AL83:AX83)</f>
        <v>6.9926701550577857</v>
      </c>
      <c r="BA83" s="1">
        <f>STDEV(AL83:AX89)</f>
        <v>10.068471322604779</v>
      </c>
      <c r="BB83">
        <f>AVERAGE(AZ83:AZ89)</f>
        <v>8.3014875482150181</v>
      </c>
    </row>
    <row r="84" spans="1:54" x14ac:dyDescent="0.2">
      <c r="B84">
        <v>3</v>
      </c>
      <c r="C84" s="1">
        <v>11</v>
      </c>
      <c r="D84" s="1">
        <v>15</v>
      </c>
      <c r="E84" s="1">
        <v>26</v>
      </c>
      <c r="F84" s="1">
        <v>6</v>
      </c>
      <c r="G84" s="1">
        <v>42</v>
      </c>
      <c r="H84" s="1">
        <v>8</v>
      </c>
      <c r="I84" s="1">
        <v>0</v>
      </c>
      <c r="J84" s="1">
        <v>1</v>
      </c>
      <c r="K84" s="1">
        <v>88</v>
      </c>
      <c r="L84" s="1">
        <v>34</v>
      </c>
      <c r="M84" s="1">
        <v>36</v>
      </c>
      <c r="N84" s="1">
        <v>1</v>
      </c>
      <c r="O84" s="1">
        <v>2.62</v>
      </c>
      <c r="P84" s="1">
        <v>0.90700000000000003</v>
      </c>
      <c r="Q84" s="1">
        <v>0</v>
      </c>
      <c r="U84" s="1">
        <v>16</v>
      </c>
      <c r="V84" s="1">
        <v>15</v>
      </c>
      <c r="W84" s="1">
        <v>14</v>
      </c>
      <c r="X84" s="1">
        <v>13</v>
      </c>
      <c r="Y84" s="1">
        <v>21</v>
      </c>
      <c r="Z84" s="1">
        <v>12</v>
      </c>
      <c r="AA84" s="1">
        <v>10</v>
      </c>
      <c r="AB84" s="1">
        <v>13</v>
      </c>
      <c r="AC84" s="1">
        <v>17</v>
      </c>
      <c r="AD84" s="1">
        <v>23</v>
      </c>
      <c r="AE84" s="1">
        <v>21</v>
      </c>
      <c r="AF84" s="1">
        <v>13</v>
      </c>
      <c r="AG84" s="1">
        <v>19</v>
      </c>
      <c r="AH84" s="1">
        <v>20</v>
      </c>
      <c r="AK84" t="s">
        <v>1575</v>
      </c>
      <c r="AL84">
        <f>$U51</f>
        <v>41</v>
      </c>
      <c r="AM84">
        <f>$V51</f>
        <v>44</v>
      </c>
      <c r="AN84">
        <f>$W51</f>
        <v>30</v>
      </c>
      <c r="AO84">
        <f>$X51</f>
        <v>24</v>
      </c>
      <c r="AP84">
        <f>$Y51</f>
        <v>32</v>
      </c>
      <c r="AQ84">
        <f>$Z51</f>
        <v>30</v>
      </c>
      <c r="AR84">
        <f>$AA51</f>
        <v>49</v>
      </c>
      <c r="AS84">
        <f>$AB51</f>
        <v>43</v>
      </c>
      <c r="AT84">
        <f>$AC51</f>
        <v>38</v>
      </c>
      <c r="AU84">
        <f>$AD51</f>
        <v>38</v>
      </c>
      <c r="AV84">
        <f>$AF51</f>
        <v>49</v>
      </c>
      <c r="AW84">
        <f>$AG51</f>
        <v>35</v>
      </c>
      <c r="AX84">
        <f>$AH51</f>
        <v>38</v>
      </c>
      <c r="AZ84" s="1">
        <f t="shared" ref="AZ84:AZ89" si="11">STDEV(AL84:AX84)</f>
        <v>7.5294294400244981</v>
      </c>
      <c r="BA84" s="1"/>
    </row>
    <row r="85" spans="1:54" x14ac:dyDescent="0.2">
      <c r="B85">
        <v>4</v>
      </c>
      <c r="C85" s="1">
        <v>12</v>
      </c>
      <c r="D85" s="1">
        <v>14</v>
      </c>
      <c r="E85" s="1">
        <v>26</v>
      </c>
      <c r="F85" s="1">
        <v>10</v>
      </c>
      <c r="G85" s="1">
        <v>19</v>
      </c>
      <c r="H85" s="1">
        <v>5</v>
      </c>
      <c r="I85" s="1">
        <v>1</v>
      </c>
      <c r="J85" s="1">
        <v>4</v>
      </c>
      <c r="K85" s="1">
        <v>77</v>
      </c>
      <c r="L85" s="1">
        <v>26</v>
      </c>
      <c r="M85" s="1">
        <v>36</v>
      </c>
      <c r="N85" s="1">
        <v>3</v>
      </c>
      <c r="O85" s="1">
        <v>2.17</v>
      </c>
      <c r="P85" s="1">
        <v>0.91800000000000004</v>
      </c>
      <c r="Q85" s="1">
        <v>1</v>
      </c>
      <c r="U85" s="1">
        <v>23</v>
      </c>
      <c r="V85" s="1">
        <v>26</v>
      </c>
      <c r="W85" s="1">
        <v>26</v>
      </c>
      <c r="X85" s="1">
        <v>24</v>
      </c>
      <c r="Y85" s="1">
        <v>25</v>
      </c>
      <c r="Z85" s="1">
        <v>22</v>
      </c>
      <c r="AA85" s="1">
        <v>24</v>
      </c>
      <c r="AB85" s="1">
        <v>24</v>
      </c>
      <c r="AC85" s="1">
        <v>28</v>
      </c>
      <c r="AD85" s="1">
        <v>31</v>
      </c>
      <c r="AE85" s="1">
        <v>32</v>
      </c>
      <c r="AF85" s="1">
        <v>27</v>
      </c>
      <c r="AG85" s="1">
        <v>25</v>
      </c>
      <c r="AH85" s="1">
        <v>32</v>
      </c>
      <c r="AK85" t="s">
        <v>1576</v>
      </c>
      <c r="AL85" s="1">
        <f>FZ72</f>
        <v>0</v>
      </c>
      <c r="AM85" s="1">
        <f>$V72</f>
        <v>48</v>
      </c>
      <c r="AN85" s="1">
        <f>$W72</f>
        <v>53</v>
      </c>
      <c r="AO85" s="1">
        <f>$X72</f>
        <v>49</v>
      </c>
      <c r="AP85" s="1">
        <f>$Y72</f>
        <v>40</v>
      </c>
      <c r="AQ85" s="1">
        <f>$Z72</f>
        <v>38</v>
      </c>
      <c r="AR85" s="1">
        <f>$AA72</f>
        <v>61</v>
      </c>
      <c r="AS85" s="1">
        <f>$AB72</f>
        <v>59</v>
      </c>
      <c r="AT85" s="1">
        <f>$AC72</f>
        <v>44</v>
      </c>
      <c r="AU85" s="1">
        <f>$AD72</f>
        <v>25</v>
      </c>
      <c r="AV85" s="1">
        <f>$AF72</f>
        <v>55</v>
      </c>
      <c r="AW85" s="1">
        <f>$AG72</f>
        <v>63</v>
      </c>
      <c r="AX85" s="1">
        <f>$AH72</f>
        <v>56</v>
      </c>
      <c r="AZ85" s="1">
        <f t="shared" si="11"/>
        <v>17.280120488658756</v>
      </c>
      <c r="BA85" s="1"/>
    </row>
    <row r="86" spans="1:54" x14ac:dyDescent="0.2">
      <c r="B86">
        <v>5</v>
      </c>
      <c r="C86" s="1">
        <v>11</v>
      </c>
      <c r="D86" s="1">
        <v>13</v>
      </c>
      <c r="E86" s="1">
        <v>24</v>
      </c>
      <c r="F86" s="1">
        <v>0</v>
      </c>
      <c r="G86" s="1">
        <v>14</v>
      </c>
      <c r="H86" s="1">
        <v>9</v>
      </c>
      <c r="I86" s="1">
        <v>0</v>
      </c>
      <c r="J86" s="1">
        <v>2</v>
      </c>
      <c r="K86" s="1">
        <v>103</v>
      </c>
      <c r="L86" s="1">
        <v>35</v>
      </c>
      <c r="M86" s="1">
        <v>32</v>
      </c>
      <c r="N86" s="1">
        <v>2</v>
      </c>
      <c r="O86" s="1">
        <v>2.81</v>
      </c>
      <c r="P86" s="1">
        <v>0.90300000000000002</v>
      </c>
      <c r="Q86" s="1">
        <v>0</v>
      </c>
      <c r="U86" s="1">
        <v>-5</v>
      </c>
      <c r="V86" s="1">
        <v>6</v>
      </c>
      <c r="W86" s="1">
        <v>10</v>
      </c>
      <c r="X86" s="1">
        <v>0</v>
      </c>
      <c r="Y86" s="1">
        <v>-5</v>
      </c>
      <c r="Z86" s="1">
        <v>5</v>
      </c>
      <c r="AA86" s="1">
        <v>-2</v>
      </c>
      <c r="AB86" s="1">
        <v>-7</v>
      </c>
      <c r="AC86" s="1">
        <v>4</v>
      </c>
      <c r="AD86" s="1">
        <v>-1</v>
      </c>
      <c r="AE86" s="1">
        <v>-3</v>
      </c>
      <c r="AF86" s="1">
        <v>-1</v>
      </c>
      <c r="AG86" s="1">
        <v>11</v>
      </c>
      <c r="AH86" s="1">
        <v>0</v>
      </c>
      <c r="AK86" t="s">
        <v>1577</v>
      </c>
      <c r="AL86" s="1">
        <f>$U93</f>
        <v>35</v>
      </c>
      <c r="AM86" s="1">
        <f>$V93</f>
        <v>36</v>
      </c>
      <c r="AN86" s="1">
        <f>$W93</f>
        <v>36</v>
      </c>
      <c r="AO86" s="1">
        <f>$X93</f>
        <v>32</v>
      </c>
      <c r="AP86" s="1">
        <f>$Y93</f>
        <v>39</v>
      </c>
      <c r="AQ86" s="1">
        <f>$Z93</f>
        <v>33</v>
      </c>
      <c r="AR86" s="1">
        <f>$AA93</f>
        <v>31</v>
      </c>
      <c r="AS86" s="1">
        <f>$AB93</f>
        <v>28</v>
      </c>
      <c r="AT86" s="1">
        <f>$AC93</f>
        <v>31</v>
      </c>
      <c r="AU86" s="1">
        <f>$AD93</f>
        <v>25</v>
      </c>
      <c r="AV86" s="1">
        <f>$AF93</f>
        <v>26</v>
      </c>
      <c r="AW86" s="1">
        <f>$AG93</f>
        <v>34</v>
      </c>
      <c r="AX86" s="1">
        <f>$AH93</f>
        <v>38</v>
      </c>
      <c r="AZ86" s="1">
        <f t="shared" si="11"/>
        <v>4.3691811120327397</v>
      </c>
      <c r="BA86" s="1"/>
    </row>
    <row r="87" spans="1:54" x14ac:dyDescent="0.2">
      <c r="B87">
        <v>6</v>
      </c>
      <c r="C87" s="1">
        <v>4</v>
      </c>
      <c r="D87" s="1">
        <v>21</v>
      </c>
      <c r="E87" s="1">
        <v>25</v>
      </c>
      <c r="F87" s="1">
        <v>-5</v>
      </c>
      <c r="G87" s="1">
        <v>14</v>
      </c>
      <c r="H87" s="1">
        <v>8</v>
      </c>
      <c r="I87" s="1">
        <v>0</v>
      </c>
      <c r="J87" s="1">
        <v>0</v>
      </c>
      <c r="K87" s="1">
        <v>57</v>
      </c>
      <c r="L87" s="1">
        <v>37</v>
      </c>
      <c r="M87" s="1">
        <v>39</v>
      </c>
      <c r="N87" s="1">
        <v>0</v>
      </c>
      <c r="O87" s="1">
        <v>2.2799999999999998</v>
      </c>
      <c r="P87" s="1">
        <v>0.91900000000000004</v>
      </c>
      <c r="Q87" s="1">
        <v>0</v>
      </c>
      <c r="U87" s="1">
        <v>20</v>
      </c>
      <c r="V87" s="1">
        <v>42</v>
      </c>
      <c r="W87" s="1">
        <v>19</v>
      </c>
      <c r="X87" s="1">
        <v>14</v>
      </c>
      <c r="Y87" s="1">
        <v>14</v>
      </c>
      <c r="Z87" s="1">
        <v>14</v>
      </c>
      <c r="AA87" s="1">
        <v>12</v>
      </c>
      <c r="AB87" s="1">
        <v>18</v>
      </c>
      <c r="AC87" s="1">
        <v>32</v>
      </c>
      <c r="AD87" s="1">
        <v>12</v>
      </c>
      <c r="AE87" s="1">
        <v>16</v>
      </c>
      <c r="AF87" s="1">
        <v>20</v>
      </c>
      <c r="AG87" s="1">
        <v>12</v>
      </c>
      <c r="AH87" s="1">
        <v>20</v>
      </c>
      <c r="AK87" t="s">
        <v>1579</v>
      </c>
      <c r="AL87" s="1">
        <f>$U114</f>
        <v>32</v>
      </c>
      <c r="AM87" s="1">
        <f>$V114</f>
        <v>37</v>
      </c>
      <c r="AN87" s="1">
        <f>$W114</f>
        <v>43</v>
      </c>
      <c r="AO87" s="1">
        <f>$X114</f>
        <v>36</v>
      </c>
      <c r="AP87" s="1">
        <f>$Y114</f>
        <v>46</v>
      </c>
      <c r="AQ87" s="1">
        <f>$Z114</f>
        <v>38</v>
      </c>
      <c r="AR87" s="1">
        <f>$AA114</f>
        <v>46</v>
      </c>
      <c r="AS87" s="1">
        <f>$AB114</f>
        <v>33</v>
      </c>
      <c r="AT87" s="1">
        <f>$AC114</f>
        <v>35</v>
      </c>
      <c r="AU87" s="1">
        <f>$AD114</f>
        <v>32</v>
      </c>
      <c r="AV87" s="1">
        <f>$AF114</f>
        <v>23</v>
      </c>
      <c r="AW87" s="1">
        <f>$AG114</f>
        <v>27</v>
      </c>
      <c r="AX87" s="1">
        <f>$AH114</f>
        <v>34</v>
      </c>
      <c r="AZ87" s="1">
        <f t="shared" si="11"/>
        <v>6.7529670591943605</v>
      </c>
      <c r="BA87" s="1"/>
    </row>
    <row r="88" spans="1:54" x14ac:dyDescent="0.2">
      <c r="B88">
        <v>7</v>
      </c>
      <c r="C88" s="1">
        <v>10</v>
      </c>
      <c r="D88" s="1">
        <v>12</v>
      </c>
      <c r="E88" s="1">
        <v>22</v>
      </c>
      <c r="F88" s="1">
        <v>5</v>
      </c>
      <c r="G88" s="1">
        <v>14</v>
      </c>
      <c r="H88" s="1">
        <v>8</v>
      </c>
      <c r="I88" s="1">
        <v>0</v>
      </c>
      <c r="J88" s="1">
        <v>3</v>
      </c>
      <c r="K88" s="1">
        <v>98</v>
      </c>
      <c r="L88" s="1">
        <v>35</v>
      </c>
      <c r="M88" s="1">
        <v>33</v>
      </c>
      <c r="N88" s="1">
        <v>4</v>
      </c>
      <c r="O88" s="1">
        <v>1.57</v>
      </c>
      <c r="P88" s="1">
        <v>0.95199999999999996</v>
      </c>
      <c r="Q88" s="1">
        <v>1</v>
      </c>
      <c r="U88" s="1">
        <v>11</v>
      </c>
      <c r="V88" s="1">
        <v>8</v>
      </c>
      <c r="W88" s="1">
        <v>5</v>
      </c>
      <c r="X88" s="1">
        <v>9</v>
      </c>
      <c r="Y88" s="1">
        <v>8</v>
      </c>
      <c r="Z88" s="1">
        <v>8</v>
      </c>
      <c r="AA88" s="1">
        <v>5</v>
      </c>
      <c r="AB88" s="1">
        <v>8</v>
      </c>
      <c r="AC88" s="1">
        <v>12</v>
      </c>
      <c r="AD88" s="1">
        <v>12</v>
      </c>
      <c r="AE88" s="1">
        <v>8</v>
      </c>
      <c r="AF88" s="1">
        <v>9</v>
      </c>
      <c r="AG88" s="1">
        <v>8</v>
      </c>
      <c r="AH88" s="1">
        <v>11</v>
      </c>
      <c r="AK88" t="s">
        <v>1578</v>
      </c>
      <c r="AL88" s="1">
        <f>$U135</f>
        <v>31</v>
      </c>
      <c r="AM88" s="1">
        <f>$V135</f>
        <v>27</v>
      </c>
      <c r="AN88" s="1">
        <f>$W135</f>
        <v>28</v>
      </c>
      <c r="AO88" s="1">
        <f>$X135</f>
        <v>38</v>
      </c>
      <c r="AP88" s="1">
        <f>$Y135</f>
        <v>42</v>
      </c>
      <c r="AQ88" s="1">
        <f>$Z135</f>
        <v>38</v>
      </c>
      <c r="AR88" s="1">
        <f>$AA135</f>
        <v>26</v>
      </c>
      <c r="AS88" s="1">
        <f>$AB135</f>
        <v>35</v>
      </c>
      <c r="AT88" s="1">
        <f>$AC135</f>
        <v>38</v>
      </c>
      <c r="AU88" s="1">
        <f>$AD135</f>
        <v>33</v>
      </c>
      <c r="AV88" s="1">
        <f>$AF135</f>
        <v>38</v>
      </c>
      <c r="AW88" s="1">
        <f>$AG135</f>
        <v>33</v>
      </c>
      <c r="AX88" s="1">
        <f>$AH135</f>
        <v>27</v>
      </c>
      <c r="AZ88" s="1">
        <f t="shared" si="11"/>
        <v>5.2684352759059605</v>
      </c>
      <c r="BA88" s="1"/>
    </row>
    <row r="89" spans="1:54" x14ac:dyDescent="0.2">
      <c r="B89">
        <v>8</v>
      </c>
      <c r="C89" s="1">
        <v>14</v>
      </c>
      <c r="D89" s="1">
        <v>10</v>
      </c>
      <c r="E89" s="1">
        <v>24</v>
      </c>
      <c r="F89" s="1">
        <v>-2</v>
      </c>
      <c r="G89" s="1">
        <v>12</v>
      </c>
      <c r="H89" s="1">
        <v>5</v>
      </c>
      <c r="I89" s="1">
        <v>3</v>
      </c>
      <c r="J89" s="1">
        <v>0</v>
      </c>
      <c r="K89" s="1">
        <v>90</v>
      </c>
      <c r="L89" s="1">
        <v>31</v>
      </c>
      <c r="M89" s="1">
        <v>31</v>
      </c>
      <c r="N89" s="1">
        <v>2</v>
      </c>
      <c r="O89" s="1">
        <v>2.97</v>
      </c>
      <c r="P89" s="1">
        <v>0.90900000000000003</v>
      </c>
      <c r="Q89" s="1">
        <v>0</v>
      </c>
      <c r="U89" s="1">
        <v>0</v>
      </c>
      <c r="V89" s="1">
        <v>0</v>
      </c>
      <c r="W89" s="1">
        <v>1</v>
      </c>
      <c r="X89" s="1">
        <v>0</v>
      </c>
      <c r="Y89" s="1">
        <v>0</v>
      </c>
      <c r="Z89" s="1">
        <v>0</v>
      </c>
      <c r="AA89" s="1">
        <v>3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K89" t="s">
        <v>1582</v>
      </c>
      <c r="AL89" s="1">
        <f>$U156</f>
        <v>21</v>
      </c>
      <c r="AM89" s="1">
        <f>$V156</f>
        <v>19</v>
      </c>
      <c r="AN89" s="1">
        <f>$W156</f>
        <v>35</v>
      </c>
      <c r="AO89" s="1">
        <f>$X156</f>
        <v>27</v>
      </c>
      <c r="AP89" s="1">
        <f>$Y156</f>
        <v>40</v>
      </c>
      <c r="AQ89" s="1">
        <f>$Z156</f>
        <v>26</v>
      </c>
      <c r="AR89" s="1">
        <f>$AA156</f>
        <v>30</v>
      </c>
      <c r="AS89" s="1">
        <f>$AB156</f>
        <v>37</v>
      </c>
      <c r="AT89" s="1">
        <f>$AC156</f>
        <v>41</v>
      </c>
      <c r="AU89" s="1">
        <f>$AD156</f>
        <v>57</v>
      </c>
      <c r="AV89" s="1">
        <f>$AF156</f>
        <v>30</v>
      </c>
      <c r="AW89" s="1">
        <f>$AG156</f>
        <v>35</v>
      </c>
      <c r="AX89" s="1">
        <f>$AH156</f>
        <v>28</v>
      </c>
      <c r="AZ89" s="1">
        <f t="shared" si="11"/>
        <v>9.9176093066310234</v>
      </c>
      <c r="BA89" s="1"/>
    </row>
    <row r="90" spans="1:54" x14ac:dyDescent="0.2">
      <c r="B90">
        <v>9</v>
      </c>
      <c r="C90" s="1">
        <v>11</v>
      </c>
      <c r="D90" s="1">
        <v>13</v>
      </c>
      <c r="E90" s="1">
        <v>24</v>
      </c>
      <c r="F90" s="1">
        <v>-7</v>
      </c>
      <c r="G90" s="1">
        <v>18</v>
      </c>
      <c r="H90" s="1">
        <v>8</v>
      </c>
      <c r="I90" s="1">
        <v>0</v>
      </c>
      <c r="J90" s="1">
        <v>1</v>
      </c>
      <c r="K90" s="1">
        <v>101</v>
      </c>
      <c r="L90" s="1">
        <v>35</v>
      </c>
      <c r="M90" s="1">
        <v>28</v>
      </c>
      <c r="N90" s="1">
        <v>1</v>
      </c>
      <c r="O90" s="1">
        <v>3.77</v>
      </c>
      <c r="P90" s="1">
        <v>0.86699999999999999</v>
      </c>
      <c r="Q90" s="1">
        <v>0</v>
      </c>
      <c r="U90" s="1">
        <v>0</v>
      </c>
      <c r="V90" s="1">
        <v>1</v>
      </c>
      <c r="W90" s="1">
        <v>4</v>
      </c>
      <c r="X90" s="1">
        <v>2</v>
      </c>
      <c r="Y90" s="1">
        <v>0</v>
      </c>
      <c r="Z90" s="1">
        <v>3</v>
      </c>
      <c r="AA90" s="1">
        <v>0</v>
      </c>
      <c r="AB90" s="1">
        <v>1</v>
      </c>
      <c r="AC90" s="1">
        <v>2</v>
      </c>
      <c r="AD90" s="1">
        <v>4</v>
      </c>
      <c r="AE90" s="1">
        <v>0</v>
      </c>
      <c r="AF90" s="1">
        <v>1</v>
      </c>
      <c r="AG90" s="1">
        <v>1</v>
      </c>
      <c r="AH90" s="1">
        <v>1</v>
      </c>
      <c r="AL90" s="1" t="s">
        <v>1560</v>
      </c>
    </row>
    <row r="91" spans="1:54" x14ac:dyDescent="0.2">
      <c r="B91">
        <v>10</v>
      </c>
      <c r="C91" s="1">
        <v>11</v>
      </c>
      <c r="D91" s="1">
        <v>17</v>
      </c>
      <c r="E91" s="1">
        <v>28</v>
      </c>
      <c r="F91" s="1">
        <v>4</v>
      </c>
      <c r="G91" s="1">
        <v>32</v>
      </c>
      <c r="H91" s="1">
        <v>12</v>
      </c>
      <c r="I91" s="1">
        <v>0</v>
      </c>
      <c r="J91" s="1">
        <v>2</v>
      </c>
      <c r="K91" s="1">
        <v>113</v>
      </c>
      <c r="L91" s="1">
        <v>34</v>
      </c>
      <c r="M91" s="1">
        <v>31</v>
      </c>
      <c r="N91" s="1">
        <v>2</v>
      </c>
      <c r="O91" s="1">
        <v>2.97</v>
      </c>
      <c r="P91" s="1">
        <v>0.89</v>
      </c>
      <c r="Q91" s="1">
        <v>0</v>
      </c>
      <c r="U91" s="1">
        <v>82</v>
      </c>
      <c r="V91" s="1">
        <v>88</v>
      </c>
      <c r="W91" s="1">
        <v>77</v>
      </c>
      <c r="X91" s="1">
        <v>103</v>
      </c>
      <c r="Y91" s="1">
        <v>57</v>
      </c>
      <c r="Z91" s="1">
        <v>98</v>
      </c>
      <c r="AA91" s="1">
        <v>90</v>
      </c>
      <c r="AB91" s="1">
        <v>101</v>
      </c>
      <c r="AC91" s="1">
        <v>113</v>
      </c>
      <c r="AD91" s="1">
        <v>109</v>
      </c>
      <c r="AE91" s="1">
        <v>86</v>
      </c>
      <c r="AF91" s="1">
        <v>107</v>
      </c>
      <c r="AG91" s="1">
        <v>103</v>
      </c>
      <c r="AH91" s="1">
        <v>86</v>
      </c>
      <c r="AK91" t="s">
        <v>1573</v>
      </c>
      <c r="AL91" s="1">
        <f>$U31</f>
        <v>4</v>
      </c>
      <c r="AM91" s="1">
        <f>$V31</f>
        <v>2</v>
      </c>
      <c r="AN91" s="1">
        <f>$W31</f>
        <v>2</v>
      </c>
      <c r="AO91" s="1">
        <f>$X31</f>
        <v>3</v>
      </c>
      <c r="AP91" s="1">
        <f>$Y31</f>
        <v>2</v>
      </c>
      <c r="AQ91" s="1">
        <f>$Z31</f>
        <v>2</v>
      </c>
      <c r="AR91" s="1">
        <f>$AA31</f>
        <v>4</v>
      </c>
      <c r="AS91" s="1">
        <f>$AB31</f>
        <v>2</v>
      </c>
      <c r="AT91" s="1">
        <f>$AC31</f>
        <v>3</v>
      </c>
      <c r="AU91" s="1">
        <f>$AD31</f>
        <v>3</v>
      </c>
      <c r="AV91" s="1">
        <f>$AF31</f>
        <v>3</v>
      </c>
      <c r="AW91" s="1">
        <f>$AG31</f>
        <v>1</v>
      </c>
      <c r="AX91" s="1">
        <f>$AH31</f>
        <v>3</v>
      </c>
      <c r="AZ91" s="1">
        <f>STDEV(AL91:AX91)</f>
        <v>0.86971849262290424</v>
      </c>
      <c r="BA91" s="1">
        <f>STDEV(AL91:AX97)</f>
        <v>1.2200002001641179</v>
      </c>
      <c r="BB91">
        <f>AVERAGE(AZ91:AZ97)</f>
        <v>1.1937757060773042</v>
      </c>
    </row>
    <row r="92" spans="1:54" x14ac:dyDescent="0.2">
      <c r="B92">
        <v>11</v>
      </c>
      <c r="C92" s="1">
        <v>8</v>
      </c>
      <c r="D92" s="1">
        <v>23</v>
      </c>
      <c r="E92" s="1">
        <v>31</v>
      </c>
      <c r="F92" s="1">
        <v>-1</v>
      </c>
      <c r="G92" s="1">
        <v>12</v>
      </c>
      <c r="H92" s="1">
        <v>12</v>
      </c>
      <c r="I92" s="1">
        <v>0</v>
      </c>
      <c r="J92" s="1">
        <v>4</v>
      </c>
      <c r="K92" s="1">
        <v>109</v>
      </c>
      <c r="L92" s="1">
        <v>30</v>
      </c>
      <c r="M92" s="1">
        <v>25</v>
      </c>
      <c r="N92" s="1">
        <v>2</v>
      </c>
      <c r="O92" s="1">
        <v>2.59</v>
      </c>
      <c r="P92" s="1">
        <v>0.90900000000000003</v>
      </c>
      <c r="Q92" s="1">
        <v>0</v>
      </c>
      <c r="U92" s="1">
        <v>39</v>
      </c>
      <c r="V92" s="1">
        <v>34</v>
      </c>
      <c r="W92" s="1">
        <v>26</v>
      </c>
      <c r="X92" s="1">
        <v>35</v>
      </c>
      <c r="Y92" s="1">
        <v>37</v>
      </c>
      <c r="Z92" s="1">
        <v>35</v>
      </c>
      <c r="AA92" s="1">
        <v>31</v>
      </c>
      <c r="AB92" s="1">
        <v>35</v>
      </c>
      <c r="AC92" s="1">
        <v>34</v>
      </c>
      <c r="AD92" s="1">
        <v>30</v>
      </c>
      <c r="AE92" s="1">
        <v>30</v>
      </c>
      <c r="AF92" s="1">
        <v>33</v>
      </c>
      <c r="AG92" s="1">
        <v>30</v>
      </c>
      <c r="AH92" s="1">
        <v>31</v>
      </c>
      <c r="AK92" t="s">
        <v>1575</v>
      </c>
      <c r="AL92">
        <f>$U52</f>
        <v>2</v>
      </c>
      <c r="AM92">
        <f>$V52</f>
        <v>3</v>
      </c>
      <c r="AN92">
        <f>$W52</f>
        <v>0</v>
      </c>
      <c r="AO92">
        <f>$X52</f>
        <v>2</v>
      </c>
      <c r="AP92">
        <f>$Y52</f>
        <v>2</v>
      </c>
      <c r="AQ92">
        <f>$Z52</f>
        <v>3</v>
      </c>
      <c r="AR92">
        <f>$AA52</f>
        <v>4</v>
      </c>
      <c r="AS92">
        <f>$AB52</f>
        <v>2</v>
      </c>
      <c r="AT92">
        <f>$AC52</f>
        <v>1</v>
      </c>
      <c r="AU92">
        <f>$AD52</f>
        <v>4</v>
      </c>
      <c r="AV92">
        <f>$AF52</f>
        <v>2</v>
      </c>
      <c r="AW92">
        <f>$AG52</f>
        <v>2</v>
      </c>
      <c r="AX92">
        <f>$AH52</f>
        <v>2</v>
      </c>
      <c r="AZ92" s="1">
        <f t="shared" ref="AZ92:AZ97" si="12">STDEV(AL92:AX92)</f>
        <v>1.0919284281983377</v>
      </c>
      <c r="BA92" s="1"/>
    </row>
    <row r="93" spans="1:54" x14ac:dyDescent="0.2">
      <c r="B93">
        <v>12</v>
      </c>
      <c r="C93" s="1">
        <v>11</v>
      </c>
      <c r="D93" s="1">
        <v>21</v>
      </c>
      <c r="E93" s="1">
        <v>32</v>
      </c>
      <c r="F93" s="1">
        <v>-3</v>
      </c>
      <c r="G93" s="1">
        <v>16</v>
      </c>
      <c r="H93" s="1">
        <v>8</v>
      </c>
      <c r="I93" s="1">
        <v>0</v>
      </c>
      <c r="J93" s="1">
        <v>0</v>
      </c>
      <c r="K93" s="1">
        <v>86</v>
      </c>
      <c r="L93" s="1">
        <v>30</v>
      </c>
      <c r="M93" s="1">
        <v>31</v>
      </c>
      <c r="N93" s="1">
        <v>2</v>
      </c>
      <c r="O93" s="1">
        <v>2.2200000000000002</v>
      </c>
      <c r="P93" s="1">
        <v>0.94</v>
      </c>
      <c r="Q93" s="1">
        <v>0</v>
      </c>
      <c r="U93" s="1">
        <v>35</v>
      </c>
      <c r="V93" s="1">
        <v>36</v>
      </c>
      <c r="W93" s="1">
        <v>36</v>
      </c>
      <c r="X93" s="1">
        <v>32</v>
      </c>
      <c r="Y93" s="1">
        <v>39</v>
      </c>
      <c r="Z93" s="1">
        <v>33</v>
      </c>
      <c r="AA93" s="1">
        <v>31</v>
      </c>
      <c r="AB93" s="1">
        <v>28</v>
      </c>
      <c r="AC93" s="1">
        <v>31</v>
      </c>
      <c r="AD93" s="1">
        <v>25</v>
      </c>
      <c r="AE93" s="1">
        <v>31</v>
      </c>
      <c r="AF93" s="1">
        <v>26</v>
      </c>
      <c r="AG93" s="1">
        <v>34</v>
      </c>
      <c r="AH93" s="1">
        <v>38</v>
      </c>
      <c r="AK93" t="s">
        <v>1576</v>
      </c>
      <c r="AL93" s="1">
        <f>GR73</f>
        <v>0</v>
      </c>
      <c r="AM93" s="1">
        <f>$V73</f>
        <v>3</v>
      </c>
      <c r="AN93" s="1">
        <f>$W73</f>
        <v>4</v>
      </c>
      <c r="AO93" s="1">
        <f>$X73</f>
        <v>3</v>
      </c>
      <c r="AP93" s="1">
        <f>$Y73</f>
        <v>2</v>
      </c>
      <c r="AQ93" s="1">
        <f>$Z73</f>
        <v>3</v>
      </c>
      <c r="AR93" s="1">
        <f>$AA73</f>
        <v>3</v>
      </c>
      <c r="AS93" s="1">
        <f>$AB73</f>
        <v>0</v>
      </c>
      <c r="AT93" s="1">
        <f>$AC73</f>
        <v>2</v>
      </c>
      <c r="AU93" s="1">
        <f>$AD73</f>
        <v>4</v>
      </c>
      <c r="AV93" s="1">
        <f>$AF73</f>
        <v>1</v>
      </c>
      <c r="AW93" s="1">
        <f>$AG73</f>
        <v>1</v>
      </c>
      <c r="AX93" s="1">
        <f>$AH73</f>
        <v>2</v>
      </c>
      <c r="AZ93" s="1">
        <f t="shared" si="12"/>
        <v>1.3445044840729643</v>
      </c>
      <c r="BA93" s="1"/>
    </row>
    <row r="94" spans="1:54" ht="16" thickBot="1" x14ac:dyDescent="0.25">
      <c r="B94">
        <v>13</v>
      </c>
      <c r="C94" s="1">
        <v>14</v>
      </c>
      <c r="D94" s="1">
        <v>13</v>
      </c>
      <c r="E94" s="1">
        <v>27</v>
      </c>
      <c r="F94" s="1">
        <v>-1</v>
      </c>
      <c r="G94" s="1">
        <v>20</v>
      </c>
      <c r="H94" s="1">
        <v>9</v>
      </c>
      <c r="I94" s="1">
        <v>0</v>
      </c>
      <c r="J94" s="1">
        <v>1</v>
      </c>
      <c r="K94" s="1">
        <v>107</v>
      </c>
      <c r="L94" s="1">
        <v>33</v>
      </c>
      <c r="M94" s="1">
        <v>26</v>
      </c>
      <c r="N94" s="1">
        <v>3</v>
      </c>
      <c r="O94" s="1">
        <v>2.37</v>
      </c>
      <c r="P94" s="1">
        <v>0.91400000000000003</v>
      </c>
      <c r="Q94" s="1">
        <v>0</v>
      </c>
      <c r="U94" s="1">
        <v>3</v>
      </c>
      <c r="V94" s="1">
        <v>1</v>
      </c>
      <c r="W94" s="1">
        <v>3</v>
      </c>
      <c r="X94" s="1">
        <v>2</v>
      </c>
      <c r="Y94" s="1">
        <v>0</v>
      </c>
      <c r="Z94" s="1">
        <v>4</v>
      </c>
      <c r="AA94" s="1">
        <v>2</v>
      </c>
      <c r="AB94" s="1">
        <v>1</v>
      </c>
      <c r="AC94" s="1">
        <v>2</v>
      </c>
      <c r="AD94" s="1">
        <v>2</v>
      </c>
      <c r="AE94" s="1">
        <v>2</v>
      </c>
      <c r="AF94" s="1">
        <v>3</v>
      </c>
      <c r="AG94" s="1">
        <v>7</v>
      </c>
      <c r="AH94" s="1">
        <v>3</v>
      </c>
      <c r="AK94" t="s">
        <v>1577</v>
      </c>
      <c r="AL94" s="1">
        <f>$U94</f>
        <v>3</v>
      </c>
      <c r="AM94" s="1">
        <f>$V94</f>
        <v>1</v>
      </c>
      <c r="AN94" s="1">
        <f>$W94</f>
        <v>3</v>
      </c>
      <c r="AO94" s="1">
        <f>$X94</f>
        <v>2</v>
      </c>
      <c r="AP94" s="1">
        <f>$Y94</f>
        <v>0</v>
      </c>
      <c r="AQ94" s="1">
        <f>$Z94</f>
        <v>4</v>
      </c>
      <c r="AR94" s="1">
        <f>$AA94</f>
        <v>2</v>
      </c>
      <c r="AS94" s="1">
        <f>$AB94</f>
        <v>1</v>
      </c>
      <c r="AT94" s="1">
        <f>$AC94</f>
        <v>2</v>
      </c>
      <c r="AU94" s="1">
        <f>$AD94</f>
        <v>2</v>
      </c>
      <c r="AV94" s="1">
        <f>$AF94</f>
        <v>3</v>
      </c>
      <c r="AW94" s="1">
        <f>$AG94</f>
        <v>7</v>
      </c>
      <c r="AX94" s="1">
        <f>$AH94</f>
        <v>3</v>
      </c>
      <c r="AZ94" s="1">
        <f t="shared" si="12"/>
        <v>1.713446070320696</v>
      </c>
      <c r="BA94" s="1"/>
    </row>
    <row r="95" spans="1:54" ht="19" thickBot="1" x14ac:dyDescent="0.25">
      <c r="B95">
        <v>14</v>
      </c>
      <c r="C95" s="1">
        <v>6</v>
      </c>
      <c r="D95" s="1">
        <v>19</v>
      </c>
      <c r="E95" s="1">
        <v>25</v>
      </c>
      <c r="F95" s="1">
        <v>11</v>
      </c>
      <c r="G95" s="1">
        <v>12</v>
      </c>
      <c r="H95" s="1">
        <v>8</v>
      </c>
      <c r="I95" s="1">
        <v>0</v>
      </c>
      <c r="J95" s="1">
        <v>1</v>
      </c>
      <c r="K95" s="1">
        <v>103</v>
      </c>
      <c r="L95" s="1">
        <v>30</v>
      </c>
      <c r="M95" s="1">
        <v>34</v>
      </c>
      <c r="N95" s="1">
        <v>7</v>
      </c>
      <c r="O95" s="1">
        <v>1.75</v>
      </c>
      <c r="P95" s="1">
        <v>0.94099999999999995</v>
      </c>
      <c r="Q95" s="1">
        <v>1</v>
      </c>
      <c r="R95" s="12"/>
      <c r="U95" s="1">
        <v>1.77</v>
      </c>
      <c r="V95" s="1">
        <v>2.62</v>
      </c>
      <c r="W95" s="1">
        <v>2.17</v>
      </c>
      <c r="X95" s="1">
        <v>2.81</v>
      </c>
      <c r="Y95" s="1">
        <v>2.2799999999999998</v>
      </c>
      <c r="Z95" s="1">
        <v>1.57</v>
      </c>
      <c r="AA95" s="1">
        <v>2.97</v>
      </c>
      <c r="AB95" s="1">
        <v>3.77</v>
      </c>
      <c r="AC95" s="1">
        <v>2.97</v>
      </c>
      <c r="AD95" s="1">
        <v>2.59</v>
      </c>
      <c r="AE95" s="1">
        <v>2.2200000000000002</v>
      </c>
      <c r="AF95" s="1">
        <v>2.37</v>
      </c>
      <c r="AG95" s="1">
        <v>1.75</v>
      </c>
      <c r="AH95" s="1">
        <v>0.98</v>
      </c>
      <c r="AK95" t="s">
        <v>1579</v>
      </c>
      <c r="AL95" s="1">
        <f>$U115</f>
        <v>1</v>
      </c>
      <c r="AM95" s="1">
        <f>$V115</f>
        <v>3</v>
      </c>
      <c r="AN95" s="1">
        <f>$W115</f>
        <v>2</v>
      </c>
      <c r="AO95" s="1">
        <f>$X115</f>
        <v>4</v>
      </c>
      <c r="AP95" s="1">
        <f>$Y115</f>
        <v>3</v>
      </c>
      <c r="AQ95" s="1">
        <f>$Z115</f>
        <v>2</v>
      </c>
      <c r="AR95" s="1">
        <f>$AA115</f>
        <v>4</v>
      </c>
      <c r="AS95" s="1">
        <f>$AB115</f>
        <v>3</v>
      </c>
      <c r="AT95" s="1">
        <f>$AC115</f>
        <v>1</v>
      </c>
      <c r="AU95" s="1">
        <f>$AD115</f>
        <v>0</v>
      </c>
      <c r="AV95" s="1">
        <f>$AF115</f>
        <v>2</v>
      </c>
      <c r="AW95" s="1">
        <f>$AG115</f>
        <v>2</v>
      </c>
      <c r="AX95" s="1">
        <f>$AH115</f>
        <v>3</v>
      </c>
      <c r="AZ95" s="1">
        <f t="shared" si="12"/>
        <v>1.1821319289469758</v>
      </c>
      <c r="BA95" s="1"/>
    </row>
    <row r="96" spans="1:54" x14ac:dyDescent="0.2">
      <c r="B96">
        <v>15</v>
      </c>
      <c r="C96" s="1">
        <v>12</v>
      </c>
      <c r="D96" s="1">
        <v>20</v>
      </c>
      <c r="E96" s="1">
        <v>32</v>
      </c>
      <c r="F96" s="1">
        <v>0</v>
      </c>
      <c r="G96" s="1">
        <v>20</v>
      </c>
      <c r="H96" s="1">
        <v>11</v>
      </c>
      <c r="I96" s="1">
        <v>0</v>
      </c>
      <c r="J96" s="1">
        <v>1</v>
      </c>
      <c r="K96" s="1">
        <v>86</v>
      </c>
      <c r="L96" s="1">
        <v>31</v>
      </c>
      <c r="M96" s="1">
        <v>38</v>
      </c>
      <c r="N96" s="1">
        <v>3</v>
      </c>
      <c r="O96" s="1">
        <v>0.98</v>
      </c>
      <c r="P96" s="1">
        <v>0.96699999999999997</v>
      </c>
      <c r="Q96" s="1">
        <v>1</v>
      </c>
      <c r="U96" s="1">
        <v>0.92900000000000005</v>
      </c>
      <c r="V96" s="1">
        <v>0.90700000000000003</v>
      </c>
      <c r="W96" s="1">
        <v>0.91800000000000004</v>
      </c>
      <c r="X96" s="1">
        <v>0.90300000000000002</v>
      </c>
      <c r="Y96" s="1">
        <v>0.91900000000000004</v>
      </c>
      <c r="Z96" s="1">
        <v>0.95199999999999996</v>
      </c>
      <c r="AA96" s="1">
        <v>0.90900000000000003</v>
      </c>
      <c r="AB96" s="1">
        <v>0.86699999999999999</v>
      </c>
      <c r="AC96" s="1">
        <v>0.89</v>
      </c>
      <c r="AD96" s="1">
        <v>0.90900000000000003</v>
      </c>
      <c r="AE96" s="1">
        <v>0.94</v>
      </c>
      <c r="AF96" s="1">
        <v>0.91400000000000003</v>
      </c>
      <c r="AG96" s="1">
        <v>0.94099999999999995</v>
      </c>
      <c r="AH96" s="1">
        <v>0.96699999999999997</v>
      </c>
      <c r="AK96" t="s">
        <v>1578</v>
      </c>
      <c r="AL96" s="1">
        <f>$U136</f>
        <v>3</v>
      </c>
      <c r="AM96" s="1">
        <f>$V136</f>
        <v>3</v>
      </c>
      <c r="AN96" s="1">
        <f>$W136</f>
        <v>2</v>
      </c>
      <c r="AO96" s="1">
        <f>$X136</f>
        <v>3</v>
      </c>
      <c r="AP96" s="1">
        <f>$Y136</f>
        <v>1</v>
      </c>
      <c r="AQ96" s="1">
        <f>$Z136</f>
        <v>2</v>
      </c>
      <c r="AR96" s="1">
        <f>$AA136</f>
        <v>3</v>
      </c>
      <c r="AS96" s="1">
        <f>$AB136</f>
        <v>3</v>
      </c>
      <c r="AT96" s="1">
        <f>$AC136</f>
        <v>1</v>
      </c>
      <c r="AU96" s="1">
        <f>$AD136</f>
        <v>2</v>
      </c>
      <c r="AV96" s="1">
        <f>$AF136</f>
        <v>1</v>
      </c>
      <c r="AW96" s="1">
        <f>$AG136</f>
        <v>2</v>
      </c>
      <c r="AX96" s="1">
        <f>$AH136</f>
        <v>0</v>
      </c>
      <c r="AZ96" s="1">
        <f t="shared" si="12"/>
        <v>1</v>
      </c>
      <c r="BA96" s="1"/>
    </row>
    <row r="97" spans="1:54" x14ac:dyDescent="0.2">
      <c r="B97">
        <v>16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U97" s="1">
        <v>2</v>
      </c>
      <c r="V97" s="1">
        <v>0</v>
      </c>
      <c r="W97" s="1">
        <v>1</v>
      </c>
      <c r="X97" s="1">
        <v>0</v>
      </c>
      <c r="Y97" s="1">
        <v>0</v>
      </c>
      <c r="Z97" s="1">
        <v>1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1</v>
      </c>
      <c r="AH97" s="1">
        <v>1</v>
      </c>
      <c r="AK97" t="s">
        <v>1582</v>
      </c>
      <c r="AL97" s="1">
        <f>$U157</f>
        <v>4</v>
      </c>
      <c r="AM97" s="1">
        <f>$V157</f>
        <v>2</v>
      </c>
      <c r="AN97" s="1">
        <f>$W157</f>
        <v>5</v>
      </c>
      <c r="AO97" s="1">
        <f>$X157</f>
        <v>2</v>
      </c>
      <c r="AP97" s="1">
        <f>$Y157</f>
        <v>4</v>
      </c>
      <c r="AQ97" s="1">
        <f>$Z157</f>
        <v>3</v>
      </c>
      <c r="AR97" s="1">
        <f>$AA157</f>
        <v>1</v>
      </c>
      <c r="AS97" s="1">
        <f>$AB157</f>
        <v>4</v>
      </c>
      <c r="AT97" s="1">
        <f>$AC157</f>
        <v>3</v>
      </c>
      <c r="AU97" s="1">
        <f>$AD157</f>
        <v>4</v>
      </c>
      <c r="AV97" s="1">
        <f>$AF157</f>
        <v>2</v>
      </c>
      <c r="AW97" s="1">
        <f>$AG157</f>
        <v>2</v>
      </c>
      <c r="AX97" s="1">
        <f>$AH157</f>
        <v>3</v>
      </c>
      <c r="AZ97" s="1">
        <f t="shared" si="12"/>
        <v>1.1547005383792515</v>
      </c>
      <c r="BA97" s="1"/>
    </row>
    <row r="98" spans="1:54" x14ac:dyDescent="0.2">
      <c r="B98">
        <v>17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AL98" s="1" t="s">
        <v>1561</v>
      </c>
    </row>
    <row r="99" spans="1:54" x14ac:dyDescent="0.2">
      <c r="B99">
        <v>18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AK99" t="s">
        <v>1573</v>
      </c>
      <c r="AL99" s="1">
        <f>$U32</f>
        <v>2.68</v>
      </c>
      <c r="AM99" s="1">
        <f>$V32</f>
        <v>0.65</v>
      </c>
      <c r="AN99" s="1">
        <f>$W32</f>
        <v>1.96</v>
      </c>
      <c r="AO99" s="1">
        <f>$X32</f>
        <v>3.32</v>
      </c>
      <c r="AP99" s="1">
        <f>$Y32</f>
        <v>2.74</v>
      </c>
      <c r="AQ99" s="1">
        <f>$Z32</f>
        <v>1.96</v>
      </c>
      <c r="AR99" s="1">
        <f>$AA32</f>
        <v>1.94</v>
      </c>
      <c r="AS99" s="1">
        <f>$AB32</f>
        <v>2.17</v>
      </c>
      <c r="AT99" s="1">
        <f>$AC32</f>
        <v>1.93</v>
      </c>
      <c r="AU99" s="1">
        <f>$AD32</f>
        <v>2.44</v>
      </c>
      <c r="AV99" s="1">
        <f>$AF32</f>
        <v>2.87</v>
      </c>
      <c r="AW99" s="1">
        <f>$AG32</f>
        <v>1.7</v>
      </c>
      <c r="AX99" s="1">
        <f>$AH32</f>
        <v>2.34</v>
      </c>
      <c r="AZ99" s="1">
        <f>STDEV(AL99:AX99)</f>
        <v>0.65896577865310779</v>
      </c>
      <c r="BA99" s="1">
        <f>STDEV(AL99:AX105)</f>
        <v>0.75745217493502404</v>
      </c>
      <c r="BB99">
        <f>AVERAGE(AZ99:AZ105)</f>
        <v>0.70327209719423212</v>
      </c>
    </row>
    <row r="100" spans="1:54" x14ac:dyDescent="0.2">
      <c r="B100">
        <v>19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AK100" t="s">
        <v>1575</v>
      </c>
      <c r="AL100">
        <f>$U53</f>
        <v>2.81</v>
      </c>
      <c r="AM100">
        <f>$V53</f>
        <v>2.21</v>
      </c>
      <c r="AN100">
        <f>$W53</f>
        <v>4.16</v>
      </c>
      <c r="AO100">
        <f>$X53</f>
        <v>1.97</v>
      </c>
      <c r="AP100">
        <f>$Y53</f>
        <v>2.56</v>
      </c>
      <c r="AQ100">
        <f>$Z53</f>
        <v>2.2599999999999998</v>
      </c>
      <c r="AR100">
        <f>$AA53</f>
        <v>3.4</v>
      </c>
      <c r="AS100">
        <f>$AB53</f>
        <v>2.74</v>
      </c>
      <c r="AT100">
        <f>$AC53</f>
        <v>2.7</v>
      </c>
      <c r="AU100">
        <f>$AD53</f>
        <v>3.53</v>
      </c>
      <c r="AV100">
        <f>$AF53</f>
        <v>2.63</v>
      </c>
      <c r="AW100">
        <f>$AG53</f>
        <v>2.29</v>
      </c>
      <c r="AX100">
        <f>$AH53</f>
        <v>3.2</v>
      </c>
      <c r="AZ100" s="1">
        <f t="shared" ref="AZ100:AZ105" si="13">STDEV(AL100:AX100)</f>
        <v>0.61854150203813252</v>
      </c>
      <c r="BA100" s="1"/>
    </row>
    <row r="101" spans="1:54" x14ac:dyDescent="0.2">
      <c r="B101">
        <v>20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AK101" t="s">
        <v>1576</v>
      </c>
      <c r="AL101" s="1">
        <f>HH74</f>
        <v>0</v>
      </c>
      <c r="AM101" s="1">
        <f>$V74</f>
        <v>2.92</v>
      </c>
      <c r="AN101" s="1">
        <f>$W74</f>
        <v>1.7</v>
      </c>
      <c r="AO101" s="1">
        <f>$X74</f>
        <v>1</v>
      </c>
      <c r="AP101" s="1">
        <f>$Y74</f>
        <v>3.38</v>
      </c>
      <c r="AQ101" s="1">
        <f>$Z74</f>
        <v>2.77</v>
      </c>
      <c r="AR101" s="1">
        <f>$AA74</f>
        <v>0.97</v>
      </c>
      <c r="AS101" s="1">
        <f>$AB74</f>
        <v>3.54</v>
      </c>
      <c r="AT101" s="1">
        <f>$AC74</f>
        <v>3.73</v>
      </c>
      <c r="AU101" s="1">
        <f>$AD74</f>
        <v>1.45</v>
      </c>
      <c r="AV101" s="1">
        <f>$AF74</f>
        <v>1.98</v>
      </c>
      <c r="AW101" s="1">
        <f>$AG74</f>
        <v>2.1800000000000002</v>
      </c>
      <c r="AX101" s="1">
        <f>$AH74</f>
        <v>1.45</v>
      </c>
      <c r="AZ101" s="1">
        <f t="shared" si="13"/>
        <v>1.1331677857975098</v>
      </c>
      <c r="BA101" s="1"/>
    </row>
    <row r="102" spans="1:54" x14ac:dyDescent="0.2">
      <c r="A102" s="11"/>
      <c r="B102" s="11">
        <v>21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t="s">
        <v>1577</v>
      </c>
      <c r="AL102" s="1">
        <f>$U95</f>
        <v>1.77</v>
      </c>
      <c r="AM102" s="1">
        <f>$V95</f>
        <v>2.62</v>
      </c>
      <c r="AN102" s="1">
        <f>$W95</f>
        <v>2.17</v>
      </c>
      <c r="AO102" s="1">
        <f>$X95</f>
        <v>2.81</v>
      </c>
      <c r="AP102" s="1">
        <f>$Y95</f>
        <v>2.2799999999999998</v>
      </c>
      <c r="AQ102" s="1">
        <f>$Z95</f>
        <v>1.57</v>
      </c>
      <c r="AR102" s="1">
        <f>$AA95</f>
        <v>2.97</v>
      </c>
      <c r="AS102" s="1">
        <f>$AB95</f>
        <v>3.77</v>
      </c>
      <c r="AT102" s="1">
        <f>$AC95</f>
        <v>2.97</v>
      </c>
      <c r="AU102" s="1">
        <f>$AD95</f>
        <v>2.59</v>
      </c>
      <c r="AV102" s="1">
        <f>$AF95</f>
        <v>2.37</v>
      </c>
      <c r="AW102" s="1">
        <f>$AG95</f>
        <v>1.75</v>
      </c>
      <c r="AX102" s="1">
        <f>$AH95</f>
        <v>0.98</v>
      </c>
      <c r="AY102" s="11"/>
      <c r="AZ102" s="1">
        <f t="shared" si="13"/>
        <v>0.7272277885300148</v>
      </c>
      <c r="BA102" s="1"/>
    </row>
    <row r="103" spans="1:54" x14ac:dyDescent="0.2">
      <c r="A103" t="s">
        <v>1579</v>
      </c>
      <c r="B103">
        <v>1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AK103" t="s">
        <v>1579</v>
      </c>
      <c r="AL103" s="1">
        <f>$U116</f>
        <v>2.91</v>
      </c>
      <c r="AM103" s="1">
        <f>$V116</f>
        <v>3.23</v>
      </c>
      <c r="AN103" s="1">
        <f>$W116</f>
        <v>2.1</v>
      </c>
      <c r="AO103" s="1">
        <f>$X116</f>
        <v>2.27</v>
      </c>
      <c r="AP103" s="1">
        <f>$Y116</f>
        <v>2.09</v>
      </c>
      <c r="AQ103" s="1">
        <f>$Z116</f>
        <v>3.31</v>
      </c>
      <c r="AR103" s="1">
        <f>$AA116</f>
        <v>2.64</v>
      </c>
      <c r="AS103" s="1">
        <f>$AB116</f>
        <v>2.2999999999999998</v>
      </c>
      <c r="AT103" s="1">
        <f>$AC116</f>
        <v>3.84</v>
      </c>
      <c r="AU103" s="1">
        <f>$AD116</f>
        <v>3.48</v>
      </c>
      <c r="AV103" s="1">
        <f>$AF116</f>
        <v>3.65</v>
      </c>
      <c r="AW103" s="1">
        <f>$AG116</f>
        <v>2.91</v>
      </c>
      <c r="AX103" s="1">
        <f>$AH116</f>
        <v>2</v>
      </c>
      <c r="AZ103" s="1">
        <f t="shared" si="13"/>
        <v>0.64017725910635226</v>
      </c>
      <c r="BA103" s="1"/>
    </row>
    <row r="104" spans="1:54" x14ac:dyDescent="0.2">
      <c r="B104">
        <v>2</v>
      </c>
      <c r="C104" s="1">
        <v>5</v>
      </c>
      <c r="D104" s="1">
        <v>12</v>
      </c>
      <c r="E104" s="1">
        <v>17</v>
      </c>
      <c r="F104" s="1">
        <v>-4</v>
      </c>
      <c r="G104" s="1">
        <v>43</v>
      </c>
      <c r="H104" s="1">
        <v>3</v>
      </c>
      <c r="I104" s="1">
        <v>1</v>
      </c>
      <c r="J104" s="1">
        <v>1</v>
      </c>
      <c r="K104" s="1">
        <v>73</v>
      </c>
      <c r="L104" s="1">
        <v>64</v>
      </c>
      <c r="M104" s="1">
        <v>32</v>
      </c>
      <c r="N104" s="1">
        <v>1</v>
      </c>
      <c r="O104" s="1">
        <v>2.91</v>
      </c>
      <c r="P104" s="1">
        <v>0.92</v>
      </c>
      <c r="Q104" s="1">
        <v>0</v>
      </c>
      <c r="U104" s="1">
        <v>5</v>
      </c>
      <c r="V104" s="1">
        <v>11</v>
      </c>
      <c r="W104" s="1">
        <v>7</v>
      </c>
      <c r="X104" s="1">
        <v>8</v>
      </c>
      <c r="Y104" s="1">
        <v>6</v>
      </c>
      <c r="Z104" s="1">
        <v>7</v>
      </c>
      <c r="AA104" s="1">
        <v>8</v>
      </c>
      <c r="AB104" s="1">
        <v>6</v>
      </c>
      <c r="AC104" s="1">
        <v>9</v>
      </c>
      <c r="AD104" s="1">
        <v>4</v>
      </c>
      <c r="AE104" s="1"/>
      <c r="AF104" s="1">
        <v>14</v>
      </c>
      <c r="AG104" s="1">
        <v>8</v>
      </c>
      <c r="AH104" s="1">
        <v>8</v>
      </c>
      <c r="AK104" t="s">
        <v>1578</v>
      </c>
      <c r="AL104" s="1">
        <f>$U137</f>
        <v>2.2000000000000002</v>
      </c>
      <c r="AM104" s="1">
        <f>$V137</f>
        <v>2.2599999999999998</v>
      </c>
      <c r="AN104" s="1">
        <f>$W137</f>
        <v>1.96</v>
      </c>
      <c r="AO104" s="1">
        <f>$X137</f>
        <v>1.47</v>
      </c>
      <c r="AP104" s="1">
        <f>$Y137</f>
        <v>3.25</v>
      </c>
      <c r="AQ104" s="1">
        <f>$Z137</f>
        <v>1.3</v>
      </c>
      <c r="AR104" s="1">
        <f>$AA137</f>
        <v>2.99</v>
      </c>
      <c r="AS104" s="1">
        <f>$AB137</f>
        <v>2.41</v>
      </c>
      <c r="AT104" s="1">
        <f>$AC137</f>
        <v>3.09</v>
      </c>
      <c r="AU104" s="1">
        <f>$AD137</f>
        <v>1.35</v>
      </c>
      <c r="AV104" s="1">
        <f>$AF137</f>
        <v>3.32</v>
      </c>
      <c r="AW104" s="1">
        <f>$AG137</f>
        <v>2.93</v>
      </c>
      <c r="AX104" s="1">
        <f>$AH137</f>
        <v>2.4900000000000002</v>
      </c>
      <c r="AZ104" s="1">
        <f t="shared" si="13"/>
        <v>0.71357712105441495</v>
      </c>
      <c r="BA104" s="1"/>
    </row>
    <row r="105" spans="1:54" x14ac:dyDescent="0.2">
      <c r="B105">
        <v>3</v>
      </c>
      <c r="C105" s="1">
        <v>11</v>
      </c>
      <c r="D105" s="1">
        <v>17</v>
      </c>
      <c r="E105" s="1">
        <v>28</v>
      </c>
      <c r="F105" s="1">
        <v>5</v>
      </c>
      <c r="G105" s="1">
        <v>31</v>
      </c>
      <c r="H105" s="1">
        <v>8</v>
      </c>
      <c r="I105" s="1">
        <v>0</v>
      </c>
      <c r="J105" s="1">
        <v>4</v>
      </c>
      <c r="K105" s="1">
        <v>73</v>
      </c>
      <c r="L105" s="1">
        <v>52</v>
      </c>
      <c r="M105" s="1">
        <v>37</v>
      </c>
      <c r="N105" s="1">
        <v>3</v>
      </c>
      <c r="O105" s="1">
        <v>3.23</v>
      </c>
      <c r="P105" s="1">
        <v>0.90800000000000003</v>
      </c>
      <c r="Q105" s="1">
        <v>0</v>
      </c>
      <c r="U105" s="1">
        <v>12</v>
      </c>
      <c r="V105" s="1">
        <v>17</v>
      </c>
      <c r="W105" s="1">
        <v>12</v>
      </c>
      <c r="X105" s="1">
        <v>10</v>
      </c>
      <c r="Y105" s="1">
        <v>16</v>
      </c>
      <c r="Z105" s="1">
        <v>13</v>
      </c>
      <c r="AA105" s="1">
        <v>13</v>
      </c>
      <c r="AB105" s="1">
        <v>15</v>
      </c>
      <c r="AC105" s="1">
        <v>12</v>
      </c>
      <c r="AD105" s="1">
        <v>9</v>
      </c>
      <c r="AE105" s="1"/>
      <c r="AF105" s="1">
        <v>13</v>
      </c>
      <c r="AG105" s="1">
        <v>10</v>
      </c>
      <c r="AH105" s="1">
        <v>14</v>
      </c>
      <c r="AK105" t="s">
        <v>1582</v>
      </c>
      <c r="AL105" s="1">
        <f>$U158</f>
        <v>2.36</v>
      </c>
      <c r="AM105" s="1">
        <f>$V158</f>
        <v>2.78</v>
      </c>
      <c r="AN105" s="1">
        <f>$W158</f>
        <v>2.17</v>
      </c>
      <c r="AO105" s="1">
        <f>$X158</f>
        <v>2.33</v>
      </c>
      <c r="AP105" s="1">
        <f>$Y158</f>
        <v>1.75</v>
      </c>
      <c r="AQ105" s="1">
        <f>$Z158</f>
        <v>2.2000000000000002</v>
      </c>
      <c r="AR105" s="1">
        <f>$AA158</f>
        <v>2.5</v>
      </c>
      <c r="AS105" s="1">
        <f>$AB158</f>
        <v>1.48</v>
      </c>
      <c r="AT105" s="1">
        <f>$AC158</f>
        <v>1.48</v>
      </c>
      <c r="AU105" s="1">
        <f>$AD158</f>
        <v>2.16</v>
      </c>
      <c r="AV105" s="1">
        <f>$AF158</f>
        <v>2.77</v>
      </c>
      <c r="AW105" s="1">
        <f>$AG158</f>
        <v>2.6</v>
      </c>
      <c r="AX105" s="1">
        <f>$AH158</f>
        <v>2.0099999999999998</v>
      </c>
      <c r="AZ105" s="1">
        <f t="shared" si="13"/>
        <v>0.43124744518009273</v>
      </c>
      <c r="BA105" s="1"/>
    </row>
    <row r="106" spans="1:54" x14ac:dyDescent="0.2">
      <c r="B106">
        <v>4</v>
      </c>
      <c r="C106" s="1">
        <v>7</v>
      </c>
      <c r="D106" s="1">
        <v>12</v>
      </c>
      <c r="E106" s="1">
        <v>19</v>
      </c>
      <c r="F106" s="1">
        <v>4</v>
      </c>
      <c r="G106" s="1">
        <v>61</v>
      </c>
      <c r="H106" s="1">
        <v>3</v>
      </c>
      <c r="I106" s="1">
        <v>0</v>
      </c>
      <c r="J106" s="1">
        <v>0</v>
      </c>
      <c r="K106" s="1">
        <v>89</v>
      </c>
      <c r="L106" s="1">
        <v>52</v>
      </c>
      <c r="M106" s="1">
        <v>43</v>
      </c>
      <c r="N106" s="1">
        <v>2</v>
      </c>
      <c r="O106" s="1">
        <v>2.1</v>
      </c>
      <c r="P106" s="1">
        <v>0.94199999999999995</v>
      </c>
      <c r="Q106" s="1">
        <v>1</v>
      </c>
      <c r="U106" s="1">
        <v>17</v>
      </c>
      <c r="V106" s="1">
        <v>28</v>
      </c>
      <c r="W106" s="1">
        <v>19</v>
      </c>
      <c r="X106" s="1">
        <v>18</v>
      </c>
      <c r="Y106" s="1">
        <v>22</v>
      </c>
      <c r="Z106" s="1">
        <v>20</v>
      </c>
      <c r="AA106" s="1">
        <v>21</v>
      </c>
      <c r="AB106" s="1">
        <v>21</v>
      </c>
      <c r="AC106" s="1">
        <v>21</v>
      </c>
      <c r="AD106" s="1">
        <v>13</v>
      </c>
      <c r="AE106" s="1"/>
      <c r="AF106" s="1">
        <v>27</v>
      </c>
      <c r="AG106" s="1">
        <v>18</v>
      </c>
      <c r="AH106" s="1">
        <v>22</v>
      </c>
      <c r="AL106" s="1" t="s">
        <v>1562</v>
      </c>
    </row>
    <row r="107" spans="1:54" x14ac:dyDescent="0.2">
      <c r="B107">
        <v>5</v>
      </c>
      <c r="C107" s="1">
        <v>8</v>
      </c>
      <c r="D107" s="1">
        <v>10</v>
      </c>
      <c r="E107" s="1">
        <v>18</v>
      </c>
      <c r="F107" s="1">
        <v>-7</v>
      </c>
      <c r="G107" s="1">
        <v>6</v>
      </c>
      <c r="H107" s="1">
        <v>2</v>
      </c>
      <c r="I107" s="1">
        <v>0</v>
      </c>
      <c r="J107" s="1">
        <v>1</v>
      </c>
      <c r="K107" s="1">
        <v>73</v>
      </c>
      <c r="L107" s="1">
        <v>63</v>
      </c>
      <c r="M107" s="1">
        <v>36</v>
      </c>
      <c r="N107" s="1">
        <v>4</v>
      </c>
      <c r="O107" s="1">
        <v>2.27</v>
      </c>
      <c r="P107" s="1">
        <v>0.93100000000000005</v>
      </c>
      <c r="Q107" s="1">
        <v>0</v>
      </c>
      <c r="U107" s="1">
        <v>-4</v>
      </c>
      <c r="V107" s="1">
        <v>5</v>
      </c>
      <c r="W107" s="1">
        <v>4</v>
      </c>
      <c r="X107" s="1">
        <v>-7</v>
      </c>
      <c r="Y107" s="1">
        <v>-6</v>
      </c>
      <c r="Z107" s="1">
        <v>10</v>
      </c>
      <c r="AA107" s="1">
        <v>-15</v>
      </c>
      <c r="AB107" s="1">
        <v>-10</v>
      </c>
      <c r="AC107" s="1">
        <v>7</v>
      </c>
      <c r="AD107" s="1">
        <v>-9</v>
      </c>
      <c r="AE107" s="1"/>
      <c r="AF107" s="1">
        <v>13</v>
      </c>
      <c r="AG107" s="1">
        <v>2</v>
      </c>
      <c r="AH107" s="1">
        <v>12</v>
      </c>
      <c r="AK107" t="s">
        <v>1573</v>
      </c>
      <c r="AL107" s="1">
        <f>$U33</f>
        <v>0.90700000000000003</v>
      </c>
      <c r="AM107" s="1">
        <f>$V33</f>
        <v>0.96799999999999997</v>
      </c>
      <c r="AN107" s="1">
        <f>$W33</f>
        <v>0.92600000000000005</v>
      </c>
      <c r="AO107" s="1">
        <f>$X33</f>
        <v>0.90100000000000002</v>
      </c>
      <c r="AP107" s="1">
        <f>$Y33</f>
        <v>0.90700000000000003</v>
      </c>
      <c r="AQ107" s="1">
        <f>$Z33</f>
        <v>0.93799999999999994</v>
      </c>
      <c r="AR107" s="1">
        <f>$AA33</f>
        <v>0.93799999999999994</v>
      </c>
      <c r="AS107" s="1">
        <f>$AB33</f>
        <v>0.91900000000000004</v>
      </c>
      <c r="AT107" s="1">
        <f>$AC33</f>
        <v>0.92900000000000005</v>
      </c>
      <c r="AU107" s="1">
        <f>$AD33</f>
        <v>0.91300000000000003</v>
      </c>
      <c r="AV107" s="1">
        <f>$AF33</f>
        <v>0.90200000000000002</v>
      </c>
      <c r="AW107" s="1">
        <f>$AG33</f>
        <v>0.93300000000000005</v>
      </c>
      <c r="AX107" s="1">
        <f>$AH33</f>
        <v>0.92500000000000004</v>
      </c>
      <c r="AZ107" s="1">
        <f>STDEV(AL107:AX107)</f>
        <v>1.8648571815804826E-2</v>
      </c>
      <c r="BA107" s="1">
        <f>STDEV(AL107:AX113)</f>
        <v>9.9098905959617387E-2</v>
      </c>
      <c r="BB107">
        <f>AVERAGE(AZ107:AZ113)</f>
        <v>5.5106451309137619E-2</v>
      </c>
    </row>
    <row r="108" spans="1:54" x14ac:dyDescent="0.2">
      <c r="B108">
        <v>6</v>
      </c>
      <c r="C108" s="1">
        <v>6</v>
      </c>
      <c r="D108" s="1">
        <v>16</v>
      </c>
      <c r="E108" s="1">
        <v>22</v>
      </c>
      <c r="F108" s="1">
        <v>-6</v>
      </c>
      <c r="G108" s="1">
        <v>23</v>
      </c>
      <c r="H108" s="1">
        <v>11</v>
      </c>
      <c r="I108" s="1">
        <v>0</v>
      </c>
      <c r="J108" s="1">
        <v>0</v>
      </c>
      <c r="K108" s="1">
        <v>85</v>
      </c>
      <c r="L108" s="1">
        <v>72</v>
      </c>
      <c r="M108" s="1">
        <v>46</v>
      </c>
      <c r="N108" s="1">
        <v>3</v>
      </c>
      <c r="O108" s="1">
        <v>2.09</v>
      </c>
      <c r="P108" s="1">
        <v>0.93400000000000005</v>
      </c>
      <c r="Q108" s="1">
        <v>0</v>
      </c>
      <c r="U108" s="1">
        <v>43</v>
      </c>
      <c r="V108" s="1">
        <v>31</v>
      </c>
      <c r="W108" s="1">
        <v>61</v>
      </c>
      <c r="X108" s="1">
        <v>6</v>
      </c>
      <c r="Y108" s="1">
        <v>23</v>
      </c>
      <c r="Z108" s="1">
        <v>8</v>
      </c>
      <c r="AA108" s="1">
        <v>22</v>
      </c>
      <c r="AB108" s="1">
        <v>12</v>
      </c>
      <c r="AC108" s="1">
        <v>21</v>
      </c>
      <c r="AD108" s="1">
        <v>14</v>
      </c>
      <c r="AE108" s="1"/>
      <c r="AF108" s="1">
        <v>18</v>
      </c>
      <c r="AG108" s="1">
        <v>8</v>
      </c>
      <c r="AH108" s="1">
        <v>28</v>
      </c>
      <c r="AK108" t="s">
        <v>1575</v>
      </c>
      <c r="AL108">
        <f>$U54</f>
        <v>0.91500000000000004</v>
      </c>
      <c r="AM108">
        <f>$V54</f>
        <v>0.92600000000000005</v>
      </c>
      <c r="AN108">
        <f>$W54</f>
        <v>0.88500000000000001</v>
      </c>
      <c r="AO108">
        <f>$X54</f>
        <v>0.93500000000000005</v>
      </c>
      <c r="AP108">
        <f>$Y54</f>
        <v>0.91200000000000003</v>
      </c>
      <c r="AQ108">
        <f>$Z54</f>
        <v>0.93200000000000005</v>
      </c>
      <c r="AR108">
        <f>$AA54</f>
        <v>0.89200000000000002</v>
      </c>
      <c r="AS108">
        <f>$AB54</f>
        <v>0.90800000000000003</v>
      </c>
      <c r="AT108">
        <f>$AC54</f>
        <v>0.89700000000000002</v>
      </c>
      <c r="AU108">
        <f>$AD54</f>
        <v>0.871</v>
      </c>
      <c r="AV108">
        <f>$AF54</f>
        <v>0.92300000000000004</v>
      </c>
      <c r="AW108">
        <f>$AG54</f>
        <v>0.91700000000000004</v>
      </c>
      <c r="AX108">
        <f>$AH54</f>
        <v>0.90600000000000003</v>
      </c>
      <c r="AZ108" s="1">
        <f t="shared" ref="AZ108:AZ113" si="14">STDEV(AL108:AX108)</f>
        <v>1.8845185741749173E-2</v>
      </c>
      <c r="BA108" s="1"/>
    </row>
    <row r="109" spans="1:54" x14ac:dyDescent="0.2">
      <c r="B109">
        <v>7</v>
      </c>
      <c r="C109" s="1">
        <v>7</v>
      </c>
      <c r="D109" s="1">
        <v>13</v>
      </c>
      <c r="E109" s="1">
        <v>20</v>
      </c>
      <c r="F109" s="1">
        <v>10</v>
      </c>
      <c r="G109" s="1">
        <v>8</v>
      </c>
      <c r="H109" s="1">
        <v>5</v>
      </c>
      <c r="I109" s="1">
        <v>0</v>
      </c>
      <c r="J109" s="1">
        <v>1</v>
      </c>
      <c r="K109" s="1">
        <v>77</v>
      </c>
      <c r="L109" s="1">
        <v>82</v>
      </c>
      <c r="M109" s="1">
        <v>38</v>
      </c>
      <c r="N109" s="1">
        <v>2</v>
      </c>
      <c r="O109" s="1">
        <v>3.31</v>
      </c>
      <c r="P109" s="1">
        <v>0.89800000000000002</v>
      </c>
      <c r="Q109" s="1">
        <v>0</v>
      </c>
      <c r="U109" s="1">
        <v>3</v>
      </c>
      <c r="V109" s="1">
        <v>8</v>
      </c>
      <c r="W109" s="1">
        <v>3</v>
      </c>
      <c r="X109" s="1">
        <v>2</v>
      </c>
      <c r="Y109" s="1">
        <v>11</v>
      </c>
      <c r="Z109" s="1">
        <v>5</v>
      </c>
      <c r="AA109" s="1">
        <v>4</v>
      </c>
      <c r="AB109" s="1">
        <v>6</v>
      </c>
      <c r="AC109" s="1">
        <v>3</v>
      </c>
      <c r="AD109" s="1">
        <v>4</v>
      </c>
      <c r="AE109" s="1"/>
      <c r="AF109" s="1">
        <v>4</v>
      </c>
      <c r="AG109" s="1">
        <v>5</v>
      </c>
      <c r="AH109" s="1">
        <v>7</v>
      </c>
      <c r="AK109" t="s">
        <v>1576</v>
      </c>
      <c r="AL109" s="1">
        <f>HZ75</f>
        <v>0</v>
      </c>
      <c r="AM109" s="1">
        <f>$V75</f>
        <v>0.873</v>
      </c>
      <c r="AN109" s="1">
        <f>$W75</f>
        <v>0.93500000000000005</v>
      </c>
      <c r="AO109" s="1">
        <f>$X75</f>
        <v>0.96099999999999997</v>
      </c>
      <c r="AP109" s="1">
        <f>$Y75</f>
        <v>0.86099999999999999</v>
      </c>
      <c r="AQ109" s="1">
        <f>$Z75</f>
        <v>0.89400000000000002</v>
      </c>
      <c r="AR109" s="1">
        <f>$AA75</f>
        <v>0.96299999999999997</v>
      </c>
      <c r="AS109" s="1">
        <f>$AB75</f>
        <v>0.85699999999999998</v>
      </c>
      <c r="AT109" s="1">
        <f>$AC75</f>
        <v>0.875</v>
      </c>
      <c r="AU109" s="1">
        <f>$AD75</f>
        <v>0.94499999999999995</v>
      </c>
      <c r="AV109" s="1">
        <f>$AF75</f>
        <v>0.93400000000000005</v>
      </c>
      <c r="AW109" s="1">
        <f>$AG75</f>
        <v>0.91900000000000004</v>
      </c>
      <c r="AX109" s="1">
        <f>$AH75</f>
        <v>0.94899999999999995</v>
      </c>
      <c r="AZ109" s="1">
        <f t="shared" si="14"/>
        <v>0.25628357190965118</v>
      </c>
      <c r="BA109" s="1"/>
    </row>
    <row r="110" spans="1:54" x14ac:dyDescent="0.2">
      <c r="B110">
        <v>8</v>
      </c>
      <c r="C110" s="1">
        <v>8</v>
      </c>
      <c r="D110" s="1">
        <v>13</v>
      </c>
      <c r="E110" s="1">
        <v>21</v>
      </c>
      <c r="F110" s="1">
        <v>-15</v>
      </c>
      <c r="G110" s="1">
        <v>22</v>
      </c>
      <c r="H110" s="1">
        <v>4</v>
      </c>
      <c r="I110" s="1">
        <v>1</v>
      </c>
      <c r="J110" s="1">
        <v>3</v>
      </c>
      <c r="K110" s="1">
        <v>77</v>
      </c>
      <c r="L110" s="1">
        <v>82</v>
      </c>
      <c r="M110" s="1">
        <v>46</v>
      </c>
      <c r="N110" s="1">
        <v>4</v>
      </c>
      <c r="O110" s="1">
        <v>2.64</v>
      </c>
      <c r="P110" s="1">
        <v>0.91700000000000004</v>
      </c>
      <c r="Q110" s="1">
        <v>1</v>
      </c>
      <c r="U110" s="1">
        <v>1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1</v>
      </c>
      <c r="AB110" s="1">
        <v>1</v>
      </c>
      <c r="AC110" s="1">
        <v>0</v>
      </c>
      <c r="AD110" s="1">
        <v>1</v>
      </c>
      <c r="AE110" s="1"/>
      <c r="AF110" s="1">
        <v>0</v>
      </c>
      <c r="AG110" s="1">
        <v>0</v>
      </c>
      <c r="AH110" s="1">
        <v>1</v>
      </c>
      <c r="AK110" t="s">
        <v>1577</v>
      </c>
      <c r="AL110" s="1">
        <f>$U96</f>
        <v>0.92900000000000005</v>
      </c>
      <c r="AM110" s="1">
        <f>$V96</f>
        <v>0.90700000000000003</v>
      </c>
      <c r="AN110" s="1">
        <f>$W96</f>
        <v>0.91800000000000004</v>
      </c>
      <c r="AO110" s="1">
        <f>$X96</f>
        <v>0.90300000000000002</v>
      </c>
      <c r="AP110" s="1">
        <f>$Y96</f>
        <v>0.91900000000000004</v>
      </c>
      <c r="AQ110" s="1">
        <f>$Z96</f>
        <v>0.95199999999999996</v>
      </c>
      <c r="AR110" s="1">
        <f>$AA96</f>
        <v>0.90900000000000003</v>
      </c>
      <c r="AS110" s="1">
        <f>$AB96</f>
        <v>0.86699999999999999</v>
      </c>
      <c r="AT110" s="1">
        <f>$AC96</f>
        <v>0.89</v>
      </c>
      <c r="AU110" s="1">
        <f>$AD96</f>
        <v>0.90900000000000003</v>
      </c>
      <c r="AV110" s="1">
        <f>$AF96</f>
        <v>0.91400000000000003</v>
      </c>
      <c r="AW110" s="1">
        <f>$AG96</f>
        <v>0.94099999999999995</v>
      </c>
      <c r="AX110" s="1">
        <f>$AH96</f>
        <v>0.96699999999999997</v>
      </c>
      <c r="AZ110" s="1">
        <f t="shared" si="14"/>
        <v>2.5998027538592903E-2</v>
      </c>
      <c r="BA110" s="1"/>
    </row>
    <row r="111" spans="1:54" x14ac:dyDescent="0.2">
      <c r="B111">
        <v>9</v>
      </c>
      <c r="C111" s="1">
        <v>6</v>
      </c>
      <c r="D111" s="1">
        <v>15</v>
      </c>
      <c r="E111" s="1">
        <v>21</v>
      </c>
      <c r="F111" s="1">
        <v>-10</v>
      </c>
      <c r="G111" s="1">
        <v>12</v>
      </c>
      <c r="H111" s="1">
        <v>6</v>
      </c>
      <c r="I111" s="1">
        <v>1</v>
      </c>
      <c r="J111" s="1">
        <v>0</v>
      </c>
      <c r="K111" s="1">
        <v>92</v>
      </c>
      <c r="L111" s="1">
        <v>40</v>
      </c>
      <c r="M111" s="1">
        <v>33</v>
      </c>
      <c r="N111" s="1">
        <v>3</v>
      </c>
      <c r="O111" s="1">
        <v>2.2999999999999998</v>
      </c>
      <c r="P111" s="1">
        <v>0.93700000000000006</v>
      </c>
      <c r="Q111" s="1">
        <v>0</v>
      </c>
      <c r="U111" s="1">
        <v>1</v>
      </c>
      <c r="V111" s="1">
        <v>4</v>
      </c>
      <c r="W111" s="1">
        <v>0</v>
      </c>
      <c r="X111" s="1">
        <v>1</v>
      </c>
      <c r="Y111" s="1">
        <v>0</v>
      </c>
      <c r="Z111" s="1">
        <v>1</v>
      </c>
      <c r="AA111" s="1">
        <v>3</v>
      </c>
      <c r="AB111" s="1">
        <v>0</v>
      </c>
      <c r="AC111" s="1">
        <v>3</v>
      </c>
      <c r="AD111" s="1">
        <v>0</v>
      </c>
      <c r="AE111" s="1"/>
      <c r="AF111" s="1">
        <v>5</v>
      </c>
      <c r="AG111" s="1">
        <v>3</v>
      </c>
      <c r="AH111" s="1">
        <v>3</v>
      </c>
      <c r="AK111" t="s">
        <v>1579</v>
      </c>
      <c r="AL111" s="1">
        <f>$U117</f>
        <v>0.92</v>
      </c>
      <c r="AM111" s="1">
        <f>$V117</f>
        <v>0.90800000000000003</v>
      </c>
      <c r="AN111" s="1">
        <f>$W117</f>
        <v>0.94199999999999995</v>
      </c>
      <c r="AO111" s="1">
        <f>$X117</f>
        <v>0.93100000000000005</v>
      </c>
      <c r="AP111" s="1">
        <f>$Y117</f>
        <v>0.93400000000000005</v>
      </c>
      <c r="AQ111" s="1">
        <f>$Z117</f>
        <v>0.89800000000000002</v>
      </c>
      <c r="AR111" s="1">
        <f>$AA117</f>
        <v>0.91700000000000004</v>
      </c>
      <c r="AS111" s="1">
        <f>$AB117</f>
        <v>0.93700000000000006</v>
      </c>
      <c r="AT111" s="1">
        <f>$AC117</f>
        <v>0.86099999999999999</v>
      </c>
      <c r="AU111" s="1">
        <f>$AD117</f>
        <v>0.89800000000000002</v>
      </c>
      <c r="AV111" s="1">
        <f>$AF117</f>
        <v>0.88100000000000001</v>
      </c>
      <c r="AW111" s="1">
        <f>$AG117</f>
        <v>0.91400000000000003</v>
      </c>
      <c r="AX111" s="1">
        <f>$AH117</f>
        <v>0.93799999999999994</v>
      </c>
      <c r="AZ111" s="1">
        <f t="shared" si="14"/>
        <v>2.4269850453301954E-2</v>
      </c>
      <c r="BA111" s="1"/>
    </row>
    <row r="112" spans="1:54" x14ac:dyDescent="0.2">
      <c r="B112">
        <v>10</v>
      </c>
      <c r="C112" s="1">
        <v>9</v>
      </c>
      <c r="D112" s="1">
        <v>12</v>
      </c>
      <c r="E112" s="1">
        <v>21</v>
      </c>
      <c r="F112" s="1">
        <v>7</v>
      </c>
      <c r="G112" s="1">
        <v>21</v>
      </c>
      <c r="H112" s="1">
        <v>3</v>
      </c>
      <c r="I112" s="1">
        <v>0</v>
      </c>
      <c r="J112" s="1">
        <v>3</v>
      </c>
      <c r="K112" s="1">
        <v>85</v>
      </c>
      <c r="L112" s="1">
        <v>47</v>
      </c>
      <c r="M112" s="1">
        <v>35</v>
      </c>
      <c r="N112" s="1">
        <v>1</v>
      </c>
      <c r="O112" s="1">
        <v>3.84</v>
      </c>
      <c r="P112" s="1">
        <v>0.86099999999999999</v>
      </c>
      <c r="Q112" s="1">
        <v>0</v>
      </c>
      <c r="U112" s="1">
        <v>73</v>
      </c>
      <c r="V112" s="1">
        <v>73</v>
      </c>
      <c r="W112" s="1">
        <v>89</v>
      </c>
      <c r="X112" s="1">
        <v>73</v>
      </c>
      <c r="Y112" s="1">
        <v>85</v>
      </c>
      <c r="Z112" s="1">
        <v>77</v>
      </c>
      <c r="AA112" s="1">
        <v>77</v>
      </c>
      <c r="AB112" s="1">
        <v>92</v>
      </c>
      <c r="AC112" s="1">
        <v>85</v>
      </c>
      <c r="AD112" s="1">
        <v>80</v>
      </c>
      <c r="AE112" s="1"/>
      <c r="AF112" s="1">
        <v>81</v>
      </c>
      <c r="AG112" s="1">
        <v>85</v>
      </c>
      <c r="AH112" s="1">
        <v>83</v>
      </c>
      <c r="AK112" t="s">
        <v>1578</v>
      </c>
      <c r="AL112" s="1">
        <f>$U138</f>
        <v>0.92600000000000005</v>
      </c>
      <c r="AM112" s="1">
        <f>$V138</f>
        <v>0.92900000000000005</v>
      </c>
      <c r="AN112" s="1">
        <f>$W138</f>
        <v>0.92900000000000005</v>
      </c>
      <c r="AO112" s="1">
        <f>$X138</f>
        <v>0.95199999999999996</v>
      </c>
      <c r="AP112" s="1">
        <f>$Y138</f>
        <v>0.89</v>
      </c>
      <c r="AQ112" s="1">
        <f>$Z138</f>
        <v>0.95699999999999996</v>
      </c>
      <c r="AR112" s="1">
        <f>$AA138</f>
        <v>0.88700000000000001</v>
      </c>
      <c r="AS112" s="1">
        <f>$AB138</f>
        <v>0.91400000000000003</v>
      </c>
      <c r="AT112" s="1">
        <f>$AC138</f>
        <v>0.89100000000000001</v>
      </c>
      <c r="AU112" s="1">
        <f>$AD138</f>
        <v>0.95199999999999996</v>
      </c>
      <c r="AV112" s="1">
        <f>$AF138</f>
        <v>0.90400000000000003</v>
      </c>
      <c r="AW112" s="1">
        <f>$AG138</f>
        <v>0.9</v>
      </c>
      <c r="AX112" s="1">
        <f>$AH138</f>
        <v>0.90800000000000003</v>
      </c>
      <c r="AZ112" s="1">
        <f t="shared" si="14"/>
        <v>2.4574846427253133E-2</v>
      </c>
      <c r="BA112" s="1"/>
    </row>
    <row r="113" spans="1:54" x14ac:dyDescent="0.2">
      <c r="B113">
        <v>11</v>
      </c>
      <c r="C113" s="1">
        <v>4</v>
      </c>
      <c r="D113" s="1">
        <v>9</v>
      </c>
      <c r="E113" s="1">
        <v>13</v>
      </c>
      <c r="F113" s="1">
        <v>-9</v>
      </c>
      <c r="G113" s="1">
        <v>14</v>
      </c>
      <c r="H113" s="1">
        <v>4</v>
      </c>
      <c r="I113" s="1">
        <v>1</v>
      </c>
      <c r="J113" s="1">
        <v>0</v>
      </c>
      <c r="K113" s="1">
        <v>80</v>
      </c>
      <c r="L113" s="1">
        <v>69</v>
      </c>
      <c r="M113" s="1">
        <v>32</v>
      </c>
      <c r="N113" s="1">
        <v>0</v>
      </c>
      <c r="O113" s="1">
        <v>3.48</v>
      </c>
      <c r="P113" s="1">
        <v>0.89800000000000002</v>
      </c>
      <c r="Q113" s="1">
        <v>0</v>
      </c>
      <c r="U113" s="1">
        <v>64</v>
      </c>
      <c r="V113" s="1">
        <v>52</v>
      </c>
      <c r="W113" s="1">
        <v>52</v>
      </c>
      <c r="X113" s="1">
        <v>63</v>
      </c>
      <c r="Y113" s="1">
        <v>72</v>
      </c>
      <c r="Z113" s="1">
        <v>82</v>
      </c>
      <c r="AA113" s="1">
        <v>82</v>
      </c>
      <c r="AB113" s="1">
        <v>40</v>
      </c>
      <c r="AC113" s="1">
        <v>47</v>
      </c>
      <c r="AD113" s="1">
        <v>69</v>
      </c>
      <c r="AE113" s="1"/>
      <c r="AF113" s="1">
        <v>38</v>
      </c>
      <c r="AG113" s="1">
        <v>40</v>
      </c>
      <c r="AH113" s="1">
        <v>58</v>
      </c>
      <c r="AK113" t="s">
        <v>1582</v>
      </c>
      <c r="AL113" s="1">
        <f>$U159</f>
        <v>0.91900000000000004</v>
      </c>
      <c r="AM113" s="1">
        <f>$V159</f>
        <v>0.90700000000000003</v>
      </c>
      <c r="AN113" s="1">
        <f>$W159</f>
        <v>0.91900000000000004</v>
      </c>
      <c r="AO113" s="1">
        <f>$X159</f>
        <v>0.91300000000000003</v>
      </c>
      <c r="AP113" s="1">
        <f>$Y159</f>
        <v>0.92</v>
      </c>
      <c r="AQ113" s="1">
        <f>$Z159</f>
        <v>0.92400000000000004</v>
      </c>
      <c r="AR113" s="1">
        <f>$AA159</f>
        <v>0.89100000000000001</v>
      </c>
      <c r="AS113" s="1">
        <f>$AB159</f>
        <v>0.94399999999999995</v>
      </c>
      <c r="AT113" s="1">
        <f>$AC159</f>
        <v>0.95399999999999996</v>
      </c>
      <c r="AU113" s="1">
        <f>$AD159</f>
        <v>0.92400000000000004</v>
      </c>
      <c r="AV113" s="1">
        <f>$AF159</f>
        <v>0.91</v>
      </c>
      <c r="AW113" s="1">
        <f>$AG159</f>
        <v>0.89500000000000002</v>
      </c>
      <c r="AX113" s="1">
        <f>$AH159</f>
        <v>0.92</v>
      </c>
      <c r="AZ113" s="1">
        <f t="shared" si="14"/>
        <v>1.7125105277610124E-2</v>
      </c>
      <c r="BA113" s="1"/>
    </row>
    <row r="114" spans="1:54" x14ac:dyDescent="0.2">
      <c r="B114">
        <v>12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U114" s="1">
        <v>32</v>
      </c>
      <c r="V114" s="1">
        <v>37</v>
      </c>
      <c r="W114" s="1">
        <v>43</v>
      </c>
      <c r="X114" s="1">
        <v>36</v>
      </c>
      <c r="Y114" s="1">
        <v>46</v>
      </c>
      <c r="Z114" s="1">
        <v>38</v>
      </c>
      <c r="AA114" s="1">
        <v>46</v>
      </c>
      <c r="AB114" s="1">
        <v>33</v>
      </c>
      <c r="AC114" s="1">
        <v>35</v>
      </c>
      <c r="AD114" s="1">
        <v>32</v>
      </c>
      <c r="AE114" s="1"/>
      <c r="AF114" s="1">
        <v>23</v>
      </c>
      <c r="AG114" s="1">
        <v>27</v>
      </c>
      <c r="AH114" s="1">
        <v>34</v>
      </c>
      <c r="AL114" s="1" t="s">
        <v>1563</v>
      </c>
    </row>
    <row r="115" spans="1:54" x14ac:dyDescent="0.2">
      <c r="B115">
        <v>13</v>
      </c>
      <c r="C115" s="1">
        <v>14</v>
      </c>
      <c r="D115" s="1">
        <v>13</v>
      </c>
      <c r="E115" s="1">
        <v>27</v>
      </c>
      <c r="F115" s="1">
        <v>13</v>
      </c>
      <c r="G115" s="1">
        <v>18</v>
      </c>
      <c r="H115" s="1">
        <v>4</v>
      </c>
      <c r="I115" s="1">
        <v>0</v>
      </c>
      <c r="J115" s="1">
        <v>5</v>
      </c>
      <c r="K115" s="1">
        <v>81</v>
      </c>
      <c r="L115" s="1">
        <v>38</v>
      </c>
      <c r="M115" s="1">
        <v>23</v>
      </c>
      <c r="N115" s="1">
        <v>2</v>
      </c>
      <c r="O115" s="1">
        <v>3.65</v>
      </c>
      <c r="P115" s="1">
        <v>0.88100000000000001</v>
      </c>
      <c r="Q115" s="1">
        <v>1</v>
      </c>
      <c r="U115" s="1">
        <v>1</v>
      </c>
      <c r="V115" s="1">
        <v>3</v>
      </c>
      <c r="W115" s="1">
        <v>2</v>
      </c>
      <c r="X115" s="1">
        <v>4</v>
      </c>
      <c r="Y115" s="1">
        <v>3</v>
      </c>
      <c r="Z115" s="1">
        <v>2</v>
      </c>
      <c r="AA115" s="1">
        <v>4</v>
      </c>
      <c r="AB115" s="1">
        <v>3</v>
      </c>
      <c r="AC115" s="1">
        <v>1</v>
      </c>
      <c r="AD115" s="1">
        <v>0</v>
      </c>
      <c r="AE115" s="1"/>
      <c r="AF115" s="1">
        <v>2</v>
      </c>
      <c r="AG115" s="1">
        <v>2</v>
      </c>
      <c r="AH115" s="1">
        <v>3</v>
      </c>
      <c r="AK115" t="s">
        <v>1573</v>
      </c>
      <c r="AL115" s="1">
        <f>$U34</f>
        <v>0</v>
      </c>
      <c r="AM115" s="1">
        <f>$V34</f>
        <v>2</v>
      </c>
      <c r="AN115" s="1">
        <f>$W34</f>
        <v>1</v>
      </c>
      <c r="AO115" s="1">
        <f>$X34</f>
        <v>0</v>
      </c>
      <c r="AP115" s="1">
        <f>$Y34</f>
        <v>0</v>
      </c>
      <c r="AQ115" s="1">
        <f>$Z34</f>
        <v>0</v>
      </c>
      <c r="AR115" s="1">
        <f>$AA34</f>
        <v>1</v>
      </c>
      <c r="AS115" s="1">
        <f>$AB34</f>
        <v>0</v>
      </c>
      <c r="AT115" s="1">
        <f>$AC34</f>
        <v>1</v>
      </c>
      <c r="AU115" s="1">
        <f>$AD34</f>
        <v>0</v>
      </c>
      <c r="AV115" s="1">
        <f>$AF34</f>
        <v>1</v>
      </c>
      <c r="AW115" s="1">
        <f>$AG34</f>
        <v>0</v>
      </c>
      <c r="AX115" s="1">
        <f>$AH34</f>
        <v>0</v>
      </c>
      <c r="AZ115" s="1">
        <f>STDEV(AL115:AX115)</f>
        <v>0.66022529177352474</v>
      </c>
      <c r="BA115" s="1">
        <f>STDEV(AL115:AX121)</f>
        <v>0.50540424952057483</v>
      </c>
      <c r="BB115">
        <f>AVERAGE(AZ115:AZ121)</f>
        <v>0.49080394625674512</v>
      </c>
    </row>
    <row r="116" spans="1:54" x14ac:dyDescent="0.2">
      <c r="B116">
        <v>14</v>
      </c>
      <c r="C116" s="1">
        <v>8</v>
      </c>
      <c r="D116" s="1">
        <v>10</v>
      </c>
      <c r="E116" s="1">
        <v>18</v>
      </c>
      <c r="F116" s="1">
        <v>2</v>
      </c>
      <c r="G116" s="1">
        <v>8</v>
      </c>
      <c r="H116" s="1">
        <v>5</v>
      </c>
      <c r="I116" s="1">
        <v>0</v>
      </c>
      <c r="J116" s="1">
        <v>3</v>
      </c>
      <c r="K116" s="1">
        <v>85</v>
      </c>
      <c r="L116" s="1">
        <v>40</v>
      </c>
      <c r="M116" s="1">
        <v>27</v>
      </c>
      <c r="N116" s="1">
        <v>2</v>
      </c>
      <c r="O116" s="1">
        <v>2.91</v>
      </c>
      <c r="P116" s="1">
        <v>0.91400000000000003</v>
      </c>
      <c r="Q116" s="1">
        <v>0</v>
      </c>
      <c r="U116" s="1">
        <v>2.91</v>
      </c>
      <c r="V116" s="1">
        <v>3.23</v>
      </c>
      <c r="W116" s="1">
        <v>2.1</v>
      </c>
      <c r="X116" s="1">
        <v>2.27</v>
      </c>
      <c r="Y116" s="1">
        <v>2.09</v>
      </c>
      <c r="Z116" s="1">
        <v>3.31</v>
      </c>
      <c r="AA116" s="1">
        <v>2.64</v>
      </c>
      <c r="AB116" s="1">
        <v>2.2999999999999998</v>
      </c>
      <c r="AC116" s="1">
        <v>3.84</v>
      </c>
      <c r="AD116" s="1">
        <v>3.48</v>
      </c>
      <c r="AE116" s="1"/>
      <c r="AF116" s="1">
        <v>3.65</v>
      </c>
      <c r="AG116" s="1">
        <v>2.91</v>
      </c>
      <c r="AH116" s="1">
        <v>2</v>
      </c>
      <c r="AK116" t="s">
        <v>1575</v>
      </c>
      <c r="AL116">
        <f>$U55</f>
        <v>0</v>
      </c>
      <c r="AM116">
        <f>$V55</f>
        <v>0</v>
      </c>
      <c r="AN116">
        <f>$W55</f>
        <v>0</v>
      </c>
      <c r="AO116">
        <f>$X55</f>
        <v>0</v>
      </c>
      <c r="AP116">
        <f>$Y55</f>
        <v>1</v>
      </c>
      <c r="AQ116">
        <f>$Z55</f>
        <v>0</v>
      </c>
      <c r="AR116">
        <f>$AA55</f>
        <v>0</v>
      </c>
      <c r="AS116">
        <f>$AB55</f>
        <v>0</v>
      </c>
      <c r="AT116">
        <f>$AC55</f>
        <v>0</v>
      </c>
      <c r="AU116">
        <f>$AD55</f>
        <v>0</v>
      </c>
      <c r="AV116">
        <f>$AF55</f>
        <v>0</v>
      </c>
      <c r="AW116">
        <f>$AG55</f>
        <v>0</v>
      </c>
      <c r="AX116">
        <f>$AH55</f>
        <v>0</v>
      </c>
      <c r="AZ116" s="1">
        <f t="shared" ref="AZ116:AZ121" si="15">STDEV(AL116:AX116)</f>
        <v>0.27735009811261457</v>
      </c>
      <c r="BA116" s="1"/>
    </row>
    <row r="117" spans="1:54" x14ac:dyDescent="0.2">
      <c r="B117">
        <v>15</v>
      </c>
      <c r="C117" s="1">
        <v>8</v>
      </c>
      <c r="D117" s="1">
        <v>14</v>
      </c>
      <c r="E117" s="1">
        <v>22</v>
      </c>
      <c r="F117" s="1">
        <v>12</v>
      </c>
      <c r="G117" s="1">
        <v>28</v>
      </c>
      <c r="H117" s="1">
        <v>7</v>
      </c>
      <c r="I117" s="1">
        <v>1</v>
      </c>
      <c r="J117" s="1">
        <v>3</v>
      </c>
      <c r="K117" s="1">
        <v>83</v>
      </c>
      <c r="L117" s="1">
        <v>58</v>
      </c>
      <c r="M117" s="1">
        <v>34</v>
      </c>
      <c r="N117" s="1">
        <v>3</v>
      </c>
      <c r="O117" s="1">
        <v>2</v>
      </c>
      <c r="P117" s="1">
        <v>0.93799999999999994</v>
      </c>
      <c r="Q117" s="1">
        <v>0</v>
      </c>
      <c r="U117" s="1">
        <v>0.92</v>
      </c>
      <c r="V117" s="1">
        <v>0.90800000000000003</v>
      </c>
      <c r="W117" s="1">
        <v>0.94199999999999995</v>
      </c>
      <c r="X117" s="1">
        <v>0.93100000000000005</v>
      </c>
      <c r="Y117" s="1">
        <v>0.93400000000000005</v>
      </c>
      <c r="Z117" s="1">
        <v>0.89800000000000002</v>
      </c>
      <c r="AA117" s="1">
        <v>0.91700000000000004</v>
      </c>
      <c r="AB117" s="1">
        <v>0.93700000000000006</v>
      </c>
      <c r="AC117" s="1">
        <v>0.86099999999999999</v>
      </c>
      <c r="AD117" s="1">
        <v>0.89800000000000002</v>
      </c>
      <c r="AE117" s="1"/>
      <c r="AF117" s="1">
        <v>0.88100000000000001</v>
      </c>
      <c r="AG117" s="1">
        <v>0.91400000000000003</v>
      </c>
      <c r="AH117" s="1">
        <v>0.93799999999999994</v>
      </c>
      <c r="AK117" t="s">
        <v>1576</v>
      </c>
      <c r="AL117" s="1">
        <f>IR76</f>
        <v>0</v>
      </c>
      <c r="AM117" s="1">
        <f>$V76</f>
        <v>0</v>
      </c>
      <c r="AN117" s="1">
        <f>$W76</f>
        <v>0</v>
      </c>
      <c r="AO117" s="1">
        <f>$X76</f>
        <v>1</v>
      </c>
      <c r="AP117" s="1">
        <f>$Y76</f>
        <v>0</v>
      </c>
      <c r="AQ117" s="1">
        <f>$Z76</f>
        <v>0</v>
      </c>
      <c r="AR117" s="1">
        <f>$AA76</f>
        <v>0</v>
      </c>
      <c r="AS117" s="1">
        <f>$AB76</f>
        <v>0</v>
      </c>
      <c r="AT117" s="1">
        <f>$AC76</f>
        <v>0</v>
      </c>
      <c r="AU117" s="1">
        <f>$AD76</f>
        <v>1</v>
      </c>
      <c r="AV117" s="1">
        <f>$AF76</f>
        <v>0</v>
      </c>
      <c r="AW117" s="1">
        <f>$AG76</f>
        <v>0</v>
      </c>
      <c r="AX117" s="1">
        <f>$AH76</f>
        <v>1</v>
      </c>
      <c r="AZ117" s="1">
        <f t="shared" si="15"/>
        <v>0.4385290096535146</v>
      </c>
      <c r="BA117" s="1"/>
    </row>
    <row r="118" spans="1:54" x14ac:dyDescent="0.2">
      <c r="B118">
        <v>16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U118" s="1">
        <v>0</v>
      </c>
      <c r="V118" s="1">
        <v>0</v>
      </c>
      <c r="W118" s="1">
        <v>1</v>
      </c>
      <c r="X118" s="1">
        <v>0</v>
      </c>
      <c r="Y118" s="1">
        <v>0</v>
      </c>
      <c r="Z118" s="1">
        <v>0</v>
      </c>
      <c r="AA118" s="1">
        <v>1</v>
      </c>
      <c r="AB118" s="1">
        <v>0</v>
      </c>
      <c r="AC118" s="1">
        <v>0</v>
      </c>
      <c r="AD118" s="1">
        <v>0</v>
      </c>
      <c r="AE118" s="1"/>
      <c r="AF118" s="1">
        <v>1</v>
      </c>
      <c r="AG118" s="1">
        <v>0</v>
      </c>
      <c r="AH118" s="1">
        <v>0</v>
      </c>
      <c r="AK118" t="s">
        <v>1577</v>
      </c>
      <c r="AL118" s="1">
        <f>$U97</f>
        <v>2</v>
      </c>
      <c r="AM118" s="1">
        <f>$V97</f>
        <v>0</v>
      </c>
      <c r="AN118" s="1">
        <f>$W97</f>
        <v>1</v>
      </c>
      <c r="AO118" s="1">
        <f>$X97</f>
        <v>0</v>
      </c>
      <c r="AP118" s="1">
        <f>$Y97</f>
        <v>0</v>
      </c>
      <c r="AQ118" s="1">
        <f>$Z97</f>
        <v>1</v>
      </c>
      <c r="AR118" s="1">
        <f>$AA97</f>
        <v>0</v>
      </c>
      <c r="AS118" s="1">
        <f>$AB97</f>
        <v>0</v>
      </c>
      <c r="AT118" s="1">
        <f>$AC97</f>
        <v>0</v>
      </c>
      <c r="AU118" s="1">
        <f>$AD97</f>
        <v>0</v>
      </c>
      <c r="AV118" s="1">
        <f>$AF97</f>
        <v>0</v>
      </c>
      <c r="AW118" s="1">
        <f>$AG97</f>
        <v>1</v>
      </c>
      <c r="AX118" s="1">
        <f>$AH97</f>
        <v>1</v>
      </c>
      <c r="AZ118" s="1">
        <f t="shared" si="15"/>
        <v>0.66022529177352474</v>
      </c>
      <c r="BA118" s="1"/>
    </row>
    <row r="119" spans="1:54" x14ac:dyDescent="0.2">
      <c r="B119">
        <v>17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AK119" t="s">
        <v>1579</v>
      </c>
      <c r="AL119" s="1">
        <f>$U118</f>
        <v>0</v>
      </c>
      <c r="AM119" s="1">
        <f>$V118</f>
        <v>0</v>
      </c>
      <c r="AN119" s="1">
        <f>$W118</f>
        <v>1</v>
      </c>
      <c r="AO119" s="1">
        <f>$X118</f>
        <v>0</v>
      </c>
      <c r="AP119" s="1">
        <f>$Y118</f>
        <v>0</v>
      </c>
      <c r="AQ119" s="1">
        <f>$Z118</f>
        <v>0</v>
      </c>
      <c r="AR119" s="1">
        <f>$AA118</f>
        <v>1</v>
      </c>
      <c r="AS119" s="1">
        <f>$AB118</f>
        <v>0</v>
      </c>
      <c r="AT119" s="1">
        <f>$AC118</f>
        <v>0</v>
      </c>
      <c r="AU119" s="1">
        <f>$AD118</f>
        <v>0</v>
      </c>
      <c r="AV119" s="1">
        <f>$AF118</f>
        <v>1</v>
      </c>
      <c r="AW119" s="1">
        <f>$AG118</f>
        <v>0</v>
      </c>
      <c r="AX119" s="1">
        <f>$AH118</f>
        <v>0</v>
      </c>
      <c r="AZ119" s="1">
        <f t="shared" si="15"/>
        <v>0.4385290096535146</v>
      </c>
      <c r="BA119" s="1"/>
    </row>
    <row r="120" spans="1:54" x14ac:dyDescent="0.2">
      <c r="B120">
        <v>18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AK120" t="s">
        <v>1578</v>
      </c>
      <c r="AL120" s="1">
        <f>$U139</f>
        <v>1</v>
      </c>
      <c r="AM120" s="1">
        <f>$V139</f>
        <v>0</v>
      </c>
      <c r="AN120" s="1">
        <f>$W139</f>
        <v>0</v>
      </c>
      <c r="AO120" s="1">
        <f>$X139</f>
        <v>0</v>
      </c>
      <c r="AP120" s="1">
        <f>$Y139</f>
        <v>1</v>
      </c>
      <c r="AQ120" s="1">
        <f>$Z139</f>
        <v>0</v>
      </c>
      <c r="AR120" s="1">
        <f>$AA139</f>
        <v>0</v>
      </c>
      <c r="AS120" s="1">
        <f>$AB139</f>
        <v>0</v>
      </c>
      <c r="AT120" s="1">
        <f>$AC139</f>
        <v>0</v>
      </c>
      <c r="AU120" s="1">
        <f>$AD139</f>
        <v>1</v>
      </c>
      <c r="AV120" s="1">
        <f>$AF139</f>
        <v>0</v>
      </c>
      <c r="AW120" s="1">
        <f>$AG139</f>
        <v>1</v>
      </c>
      <c r="AX120" s="1">
        <f>$AH139</f>
        <v>0</v>
      </c>
      <c r="AZ120" s="1">
        <f t="shared" si="15"/>
        <v>0.48038446141526137</v>
      </c>
      <c r="BA120" s="1"/>
    </row>
    <row r="121" spans="1:54" x14ac:dyDescent="0.2">
      <c r="B121">
        <v>19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AK121" t="s">
        <v>1582</v>
      </c>
      <c r="AL121" s="1">
        <f>$U160</f>
        <v>0</v>
      </c>
      <c r="AM121" s="1">
        <f>$V160</f>
        <v>0</v>
      </c>
      <c r="AN121" s="1">
        <f>$W160</f>
        <v>1</v>
      </c>
      <c r="AO121" s="1">
        <f>$X160</f>
        <v>0</v>
      </c>
      <c r="AP121" s="1">
        <f>$Y160</f>
        <v>0</v>
      </c>
      <c r="AQ121" s="1">
        <f>$Z160</f>
        <v>1</v>
      </c>
      <c r="AR121" s="1">
        <f>$AA160</f>
        <v>1</v>
      </c>
      <c r="AS121" s="1">
        <f>$AB160</f>
        <v>1</v>
      </c>
      <c r="AT121" s="1">
        <f>$AC160</f>
        <v>0</v>
      </c>
      <c r="AU121" s="1">
        <f>$AD160</f>
        <v>0</v>
      </c>
      <c r="AV121" s="1">
        <f>$AF160</f>
        <v>0</v>
      </c>
      <c r="AW121" s="1">
        <f>$AG160</f>
        <v>0</v>
      </c>
      <c r="AX121" s="1">
        <f>$AH160</f>
        <v>0</v>
      </c>
      <c r="AZ121" s="1">
        <f t="shared" si="15"/>
        <v>0.48038446141526137</v>
      </c>
      <c r="BA121" s="1"/>
    </row>
    <row r="122" spans="1:54" x14ac:dyDescent="0.2">
      <c r="B122">
        <v>20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</row>
    <row r="123" spans="1:54" x14ac:dyDescent="0.2">
      <c r="A123" s="11"/>
      <c r="B123" s="11">
        <v>21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</row>
    <row r="124" spans="1:54" x14ac:dyDescent="0.2">
      <c r="A124" t="s">
        <v>1578</v>
      </c>
      <c r="B124">
        <v>1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54" x14ac:dyDescent="0.2">
      <c r="B125">
        <v>2</v>
      </c>
      <c r="C125" s="1">
        <v>13</v>
      </c>
      <c r="D125" s="1">
        <v>14</v>
      </c>
      <c r="E125" s="1">
        <v>27</v>
      </c>
      <c r="F125" s="1">
        <v>3</v>
      </c>
      <c r="G125" s="1">
        <v>17</v>
      </c>
      <c r="H125" s="1">
        <v>11</v>
      </c>
      <c r="I125" s="1">
        <v>0</v>
      </c>
      <c r="J125" s="1">
        <v>1</v>
      </c>
      <c r="K125" s="1">
        <v>102</v>
      </c>
      <c r="L125" s="1">
        <v>40</v>
      </c>
      <c r="M125" s="1">
        <v>31</v>
      </c>
      <c r="N125" s="1">
        <v>3</v>
      </c>
      <c r="O125" s="1">
        <v>2.2000000000000002</v>
      </c>
      <c r="P125" s="1">
        <v>0.92600000000000005</v>
      </c>
      <c r="Q125" s="1">
        <v>1</v>
      </c>
      <c r="U125" s="1">
        <v>13</v>
      </c>
      <c r="V125" s="1">
        <v>11</v>
      </c>
      <c r="W125" s="1">
        <v>10</v>
      </c>
      <c r="X125" s="1">
        <v>8</v>
      </c>
      <c r="Y125" s="1">
        <v>17</v>
      </c>
      <c r="Z125" s="1">
        <v>5</v>
      </c>
      <c r="AA125" s="1">
        <v>8</v>
      </c>
      <c r="AB125" s="1">
        <v>4</v>
      </c>
      <c r="AC125" s="1">
        <v>14</v>
      </c>
      <c r="AD125" s="1">
        <v>7</v>
      </c>
      <c r="AE125" s="1"/>
      <c r="AF125" s="1">
        <v>16</v>
      </c>
      <c r="AG125" s="1">
        <v>14</v>
      </c>
      <c r="AH125" s="1">
        <v>8</v>
      </c>
    </row>
    <row r="126" spans="1:54" x14ac:dyDescent="0.2">
      <c r="B126">
        <v>3</v>
      </c>
      <c r="C126" s="1">
        <v>11</v>
      </c>
      <c r="D126" s="1">
        <v>22</v>
      </c>
      <c r="E126" s="1">
        <v>33</v>
      </c>
      <c r="F126" s="1">
        <v>2</v>
      </c>
      <c r="G126" s="1">
        <v>24</v>
      </c>
      <c r="H126" s="1">
        <v>15</v>
      </c>
      <c r="I126" s="1">
        <v>0</v>
      </c>
      <c r="J126" s="1">
        <v>1</v>
      </c>
      <c r="K126" s="1">
        <v>94</v>
      </c>
      <c r="L126" s="1">
        <v>47</v>
      </c>
      <c r="M126" s="1">
        <v>27</v>
      </c>
      <c r="N126" s="1">
        <v>3</v>
      </c>
      <c r="O126" s="1">
        <v>2.2599999999999998</v>
      </c>
      <c r="P126" s="1">
        <v>0.92900000000000005</v>
      </c>
      <c r="Q126" s="1">
        <v>0</v>
      </c>
      <c r="U126" s="1">
        <v>14</v>
      </c>
      <c r="V126" s="1">
        <v>22</v>
      </c>
      <c r="W126" s="1">
        <v>15</v>
      </c>
      <c r="X126" s="1">
        <v>18</v>
      </c>
      <c r="Y126" s="1">
        <v>17</v>
      </c>
      <c r="Z126" s="1">
        <v>17</v>
      </c>
      <c r="AA126" s="1">
        <v>19</v>
      </c>
      <c r="AB126" s="1">
        <v>14</v>
      </c>
      <c r="AC126" s="1">
        <v>15</v>
      </c>
      <c r="AD126" s="1">
        <v>18</v>
      </c>
      <c r="AE126" s="1"/>
      <c r="AF126" s="1">
        <v>19</v>
      </c>
      <c r="AG126" s="1">
        <v>10</v>
      </c>
      <c r="AH126" s="1">
        <v>14</v>
      </c>
    </row>
    <row r="127" spans="1:54" x14ac:dyDescent="0.2">
      <c r="B127">
        <v>4</v>
      </c>
      <c r="C127" s="1">
        <v>10</v>
      </c>
      <c r="D127" s="1">
        <v>15</v>
      </c>
      <c r="E127" s="1">
        <v>25</v>
      </c>
      <c r="F127" s="1">
        <v>0</v>
      </c>
      <c r="G127" s="1">
        <v>8</v>
      </c>
      <c r="H127" s="1">
        <v>10</v>
      </c>
      <c r="I127" s="1">
        <v>0</v>
      </c>
      <c r="J127" s="1">
        <v>2</v>
      </c>
      <c r="K127" s="1">
        <v>77</v>
      </c>
      <c r="L127" s="1">
        <v>40</v>
      </c>
      <c r="M127" s="1">
        <v>28</v>
      </c>
      <c r="N127" s="1">
        <v>2</v>
      </c>
      <c r="O127" s="1">
        <v>1.96</v>
      </c>
      <c r="P127" s="1">
        <v>0.92900000000000005</v>
      </c>
      <c r="Q127" s="1">
        <v>0</v>
      </c>
      <c r="U127" s="1">
        <v>27</v>
      </c>
      <c r="V127" s="1">
        <v>33</v>
      </c>
      <c r="W127" s="1">
        <v>25</v>
      </c>
      <c r="X127" s="1">
        <v>26</v>
      </c>
      <c r="Y127" s="1">
        <v>34</v>
      </c>
      <c r="Z127" s="1">
        <v>22</v>
      </c>
      <c r="AA127" s="1">
        <v>27</v>
      </c>
      <c r="AB127" s="1">
        <v>18</v>
      </c>
      <c r="AC127" s="1">
        <v>29</v>
      </c>
      <c r="AD127" s="1">
        <v>25</v>
      </c>
      <c r="AE127" s="1"/>
      <c r="AF127" s="1">
        <v>35</v>
      </c>
      <c r="AG127" s="1">
        <v>24</v>
      </c>
      <c r="AH127" s="1">
        <v>22</v>
      </c>
    </row>
    <row r="128" spans="1:54" x14ac:dyDescent="0.2">
      <c r="B128">
        <v>5</v>
      </c>
      <c r="C128" s="1">
        <v>8</v>
      </c>
      <c r="D128" s="1">
        <v>18</v>
      </c>
      <c r="E128" s="1">
        <v>26</v>
      </c>
      <c r="F128" s="1">
        <v>16</v>
      </c>
      <c r="G128" s="1">
        <v>37</v>
      </c>
      <c r="H128" s="1">
        <v>8</v>
      </c>
      <c r="I128" s="1">
        <v>0</v>
      </c>
      <c r="J128" s="1">
        <v>2</v>
      </c>
      <c r="K128" s="1">
        <v>108</v>
      </c>
      <c r="L128" s="1">
        <v>34</v>
      </c>
      <c r="M128" s="1">
        <v>38</v>
      </c>
      <c r="N128" s="1">
        <v>3</v>
      </c>
      <c r="O128" s="1">
        <v>1.47</v>
      </c>
      <c r="P128" s="1">
        <v>0.95199999999999996</v>
      </c>
      <c r="Q128" s="1">
        <v>0</v>
      </c>
      <c r="U128" s="1">
        <v>3</v>
      </c>
      <c r="V128" s="1">
        <v>2</v>
      </c>
      <c r="W128" s="1">
        <v>0</v>
      </c>
      <c r="X128" s="1">
        <v>16</v>
      </c>
      <c r="Y128" s="1">
        <v>3</v>
      </c>
      <c r="Z128" s="1">
        <v>3</v>
      </c>
      <c r="AA128" s="1">
        <v>3</v>
      </c>
      <c r="AB128" s="1">
        <v>-5</v>
      </c>
      <c r="AC128" s="1">
        <v>6</v>
      </c>
      <c r="AD128" s="1">
        <v>7</v>
      </c>
      <c r="AE128" s="1"/>
      <c r="AF128" s="1">
        <v>4</v>
      </c>
      <c r="AG128" s="1">
        <v>-9</v>
      </c>
      <c r="AH128" s="1">
        <v>3</v>
      </c>
    </row>
    <row r="129" spans="1:54" x14ac:dyDescent="0.2">
      <c r="B129">
        <v>6</v>
      </c>
      <c r="C129" s="1">
        <v>17</v>
      </c>
      <c r="D129" s="1">
        <v>17</v>
      </c>
      <c r="E129" s="1">
        <v>34</v>
      </c>
      <c r="F129" s="1">
        <v>3</v>
      </c>
      <c r="G129" s="1">
        <v>16</v>
      </c>
      <c r="H129" s="1">
        <v>14</v>
      </c>
      <c r="I129" s="1">
        <v>0</v>
      </c>
      <c r="J129" s="1">
        <v>3</v>
      </c>
      <c r="K129" s="1">
        <v>111</v>
      </c>
      <c r="L129" s="1">
        <v>41</v>
      </c>
      <c r="M129" s="1">
        <v>42</v>
      </c>
      <c r="N129" s="1">
        <v>1</v>
      </c>
      <c r="O129" s="1">
        <v>3.25</v>
      </c>
      <c r="P129" s="1">
        <v>0.89</v>
      </c>
      <c r="Q129" s="1">
        <v>1</v>
      </c>
      <c r="U129" s="1">
        <v>17</v>
      </c>
      <c r="V129" s="1">
        <v>24</v>
      </c>
      <c r="W129" s="1">
        <v>8</v>
      </c>
      <c r="X129" s="1">
        <v>37</v>
      </c>
      <c r="Y129" s="1">
        <v>16</v>
      </c>
      <c r="Z129" s="1">
        <v>16</v>
      </c>
      <c r="AA129" s="1">
        <v>10</v>
      </c>
      <c r="AB129" s="1">
        <v>16</v>
      </c>
      <c r="AC129" s="1">
        <v>21</v>
      </c>
      <c r="AD129" s="1">
        <v>33</v>
      </c>
      <c r="AE129" s="1"/>
      <c r="AF129" s="1">
        <v>10</v>
      </c>
      <c r="AG129" s="1">
        <v>12</v>
      </c>
      <c r="AH129" s="1">
        <v>14</v>
      </c>
    </row>
    <row r="130" spans="1:54" x14ac:dyDescent="0.2">
      <c r="B130">
        <v>7</v>
      </c>
      <c r="C130" s="1">
        <v>5</v>
      </c>
      <c r="D130" s="1">
        <v>17</v>
      </c>
      <c r="E130" s="1">
        <v>22</v>
      </c>
      <c r="F130" s="1">
        <v>3</v>
      </c>
      <c r="G130" s="1">
        <v>16</v>
      </c>
      <c r="H130" s="1">
        <v>8</v>
      </c>
      <c r="I130" s="1">
        <v>1</v>
      </c>
      <c r="J130" s="1">
        <v>1</v>
      </c>
      <c r="K130" s="1">
        <v>82</v>
      </c>
      <c r="L130" s="1">
        <v>38</v>
      </c>
      <c r="M130" s="1">
        <v>38</v>
      </c>
      <c r="N130" s="1">
        <v>2</v>
      </c>
      <c r="O130" s="1">
        <v>1.3</v>
      </c>
      <c r="P130" s="1">
        <v>0.95699999999999996</v>
      </c>
      <c r="Q130" s="1">
        <v>0</v>
      </c>
      <c r="U130" s="1">
        <v>11</v>
      </c>
      <c r="V130" s="1">
        <v>15</v>
      </c>
      <c r="W130" s="1">
        <v>10</v>
      </c>
      <c r="X130" s="1">
        <v>8</v>
      </c>
      <c r="Y130" s="1">
        <v>14</v>
      </c>
      <c r="Z130" s="1">
        <v>8</v>
      </c>
      <c r="AA130" s="1">
        <v>6</v>
      </c>
      <c r="AB130" s="1">
        <v>7</v>
      </c>
      <c r="AC130" s="1">
        <v>11</v>
      </c>
      <c r="AD130" s="1">
        <v>6</v>
      </c>
      <c r="AE130" s="1"/>
      <c r="AF130" s="1">
        <v>8</v>
      </c>
      <c r="AG130" s="1">
        <v>11</v>
      </c>
      <c r="AH130" s="1">
        <v>9</v>
      </c>
    </row>
    <row r="131" spans="1:54" x14ac:dyDescent="0.2">
      <c r="B131">
        <v>8</v>
      </c>
      <c r="C131" s="1">
        <v>8</v>
      </c>
      <c r="D131" s="1">
        <v>19</v>
      </c>
      <c r="E131" s="1">
        <v>27</v>
      </c>
      <c r="F131" s="1">
        <v>3</v>
      </c>
      <c r="G131" s="1">
        <v>10</v>
      </c>
      <c r="H131" s="1">
        <v>6</v>
      </c>
      <c r="I131" s="1">
        <v>2</v>
      </c>
      <c r="J131" s="1">
        <v>1</v>
      </c>
      <c r="K131" s="1">
        <v>97</v>
      </c>
      <c r="L131" s="1">
        <v>37</v>
      </c>
      <c r="M131" s="1">
        <v>26</v>
      </c>
      <c r="N131" s="1">
        <v>3</v>
      </c>
      <c r="O131" s="1">
        <v>2.99</v>
      </c>
      <c r="P131" s="1">
        <v>0.88700000000000001</v>
      </c>
      <c r="Q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1</v>
      </c>
      <c r="AA131" s="1">
        <v>2</v>
      </c>
      <c r="AB131" s="1">
        <v>0</v>
      </c>
      <c r="AC131" s="1">
        <v>0</v>
      </c>
      <c r="AD131" s="1">
        <v>1</v>
      </c>
      <c r="AE131" s="1"/>
      <c r="AF131" s="1">
        <v>0</v>
      </c>
      <c r="AG131" s="1">
        <v>0</v>
      </c>
      <c r="AH131" s="1">
        <v>0</v>
      </c>
    </row>
    <row r="132" spans="1:54" x14ac:dyDescent="0.2">
      <c r="B132">
        <v>9</v>
      </c>
      <c r="C132" s="1">
        <v>4</v>
      </c>
      <c r="D132" s="1">
        <v>14</v>
      </c>
      <c r="E132" s="1">
        <v>18</v>
      </c>
      <c r="F132" s="1">
        <v>-5</v>
      </c>
      <c r="G132" s="1">
        <v>16</v>
      </c>
      <c r="H132" s="1">
        <v>7</v>
      </c>
      <c r="I132" s="1">
        <v>0</v>
      </c>
      <c r="J132" s="1">
        <v>0</v>
      </c>
      <c r="K132" s="1">
        <v>88</v>
      </c>
      <c r="L132" s="1">
        <v>35</v>
      </c>
      <c r="M132" s="1">
        <v>35</v>
      </c>
      <c r="N132" s="1">
        <v>3</v>
      </c>
      <c r="O132" s="1">
        <v>2.41</v>
      </c>
      <c r="P132" s="1">
        <v>0.91400000000000003</v>
      </c>
      <c r="Q132" s="1">
        <v>0</v>
      </c>
      <c r="U132" s="1">
        <v>1</v>
      </c>
      <c r="V132" s="1">
        <v>1</v>
      </c>
      <c r="W132" s="1">
        <v>2</v>
      </c>
      <c r="X132" s="1">
        <v>2</v>
      </c>
      <c r="Y132" s="1">
        <v>3</v>
      </c>
      <c r="Z132" s="1">
        <v>1</v>
      </c>
      <c r="AA132" s="1">
        <v>1</v>
      </c>
      <c r="AB132" s="1">
        <v>0</v>
      </c>
      <c r="AC132" s="1">
        <v>1</v>
      </c>
      <c r="AD132" s="1">
        <v>1</v>
      </c>
      <c r="AE132" s="1"/>
      <c r="AF132" s="1">
        <v>2</v>
      </c>
      <c r="AG132" s="1">
        <v>1</v>
      </c>
      <c r="AH132" s="1">
        <v>1</v>
      </c>
    </row>
    <row r="133" spans="1:54" x14ac:dyDescent="0.2">
      <c r="B133">
        <v>10</v>
      </c>
      <c r="C133" s="1">
        <v>14</v>
      </c>
      <c r="D133" s="1">
        <v>15</v>
      </c>
      <c r="E133" s="1">
        <v>29</v>
      </c>
      <c r="F133" s="1">
        <v>6</v>
      </c>
      <c r="G133" s="1">
        <v>21</v>
      </c>
      <c r="H133" s="1">
        <v>11</v>
      </c>
      <c r="I133" s="1">
        <v>0</v>
      </c>
      <c r="J133" s="1">
        <v>1</v>
      </c>
      <c r="K133" s="1">
        <v>115</v>
      </c>
      <c r="L133" s="1">
        <v>42</v>
      </c>
      <c r="M133" s="1">
        <v>38</v>
      </c>
      <c r="N133" s="1">
        <v>1</v>
      </c>
      <c r="O133" s="1">
        <v>3.09</v>
      </c>
      <c r="P133" s="1">
        <v>0.89100000000000001</v>
      </c>
      <c r="Q133" s="1">
        <v>0</v>
      </c>
      <c r="U133" s="1">
        <v>102</v>
      </c>
      <c r="V133" s="1">
        <v>94</v>
      </c>
      <c r="W133" s="1">
        <v>77</v>
      </c>
      <c r="X133" s="1">
        <v>108</v>
      </c>
      <c r="Y133" s="1">
        <v>111</v>
      </c>
      <c r="Z133" s="1">
        <v>82</v>
      </c>
      <c r="AA133" s="1">
        <v>97</v>
      </c>
      <c r="AB133" s="1">
        <v>88</v>
      </c>
      <c r="AC133" s="1">
        <v>115</v>
      </c>
      <c r="AD133" s="1">
        <v>112</v>
      </c>
      <c r="AE133" s="1"/>
      <c r="AF133" s="1">
        <v>112</v>
      </c>
      <c r="AG133" s="1">
        <v>96</v>
      </c>
      <c r="AH133" s="1">
        <v>79</v>
      </c>
    </row>
    <row r="134" spans="1:54" x14ac:dyDescent="0.2">
      <c r="B134">
        <v>11</v>
      </c>
      <c r="C134" s="1">
        <v>7</v>
      </c>
      <c r="D134" s="1">
        <v>18</v>
      </c>
      <c r="E134" s="1">
        <v>25</v>
      </c>
      <c r="F134" s="1">
        <v>7</v>
      </c>
      <c r="G134" s="1">
        <v>33</v>
      </c>
      <c r="H134" s="1">
        <v>6</v>
      </c>
      <c r="I134" s="1">
        <v>1</v>
      </c>
      <c r="J134" s="1">
        <v>1</v>
      </c>
      <c r="K134" s="1">
        <v>112</v>
      </c>
      <c r="L134" s="1">
        <v>47</v>
      </c>
      <c r="M134" s="1">
        <v>33</v>
      </c>
      <c r="N134" s="1">
        <v>2</v>
      </c>
      <c r="O134" s="1">
        <v>1.35</v>
      </c>
      <c r="P134" s="1">
        <v>0.95199999999999996</v>
      </c>
      <c r="Q134" s="1">
        <v>1</v>
      </c>
      <c r="U134" s="1">
        <v>40</v>
      </c>
      <c r="V134" s="1">
        <v>47</v>
      </c>
      <c r="W134" s="1">
        <v>40</v>
      </c>
      <c r="X134" s="1">
        <v>34</v>
      </c>
      <c r="Y134" s="1">
        <v>41</v>
      </c>
      <c r="Z134" s="1">
        <v>38</v>
      </c>
      <c r="AA134" s="1">
        <v>37</v>
      </c>
      <c r="AB134" s="1">
        <v>35</v>
      </c>
      <c r="AC134" s="1">
        <v>42</v>
      </c>
      <c r="AD134" s="1">
        <v>47</v>
      </c>
      <c r="AE134" s="1"/>
      <c r="AF134" s="1">
        <v>49</v>
      </c>
      <c r="AG134" s="1">
        <v>55</v>
      </c>
      <c r="AH134" s="1">
        <v>43</v>
      </c>
    </row>
    <row r="135" spans="1:54" x14ac:dyDescent="0.2">
      <c r="B135">
        <v>12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U135" s="1">
        <v>31</v>
      </c>
      <c r="V135" s="1">
        <v>27</v>
      </c>
      <c r="W135" s="1">
        <v>28</v>
      </c>
      <c r="X135" s="1">
        <v>38</v>
      </c>
      <c r="Y135" s="1">
        <v>42</v>
      </c>
      <c r="Z135" s="1">
        <v>38</v>
      </c>
      <c r="AA135" s="1">
        <v>26</v>
      </c>
      <c r="AB135" s="1">
        <v>35</v>
      </c>
      <c r="AC135" s="1">
        <v>38</v>
      </c>
      <c r="AD135" s="1">
        <v>33</v>
      </c>
      <c r="AE135" s="1"/>
      <c r="AF135" s="1">
        <v>38</v>
      </c>
      <c r="AG135" s="1">
        <v>33</v>
      </c>
      <c r="AH135" s="1">
        <v>27</v>
      </c>
    </row>
    <row r="136" spans="1:54" x14ac:dyDescent="0.2">
      <c r="B136">
        <v>13</v>
      </c>
      <c r="C136" s="1">
        <v>16</v>
      </c>
      <c r="D136" s="1">
        <v>19</v>
      </c>
      <c r="E136" s="1">
        <v>35</v>
      </c>
      <c r="F136" s="1">
        <v>4</v>
      </c>
      <c r="G136" s="1">
        <v>10</v>
      </c>
      <c r="H136" s="1">
        <v>8</v>
      </c>
      <c r="I136" s="1">
        <v>0</v>
      </c>
      <c r="J136" s="1">
        <v>2</v>
      </c>
      <c r="K136" s="1">
        <v>112</v>
      </c>
      <c r="L136" s="1">
        <v>49</v>
      </c>
      <c r="M136" s="1">
        <v>38</v>
      </c>
      <c r="N136" s="1">
        <v>1</v>
      </c>
      <c r="O136" s="1">
        <v>3.32</v>
      </c>
      <c r="P136" s="1">
        <v>0.90400000000000003</v>
      </c>
      <c r="Q136" s="1">
        <v>0</v>
      </c>
      <c r="U136" s="1">
        <v>3</v>
      </c>
      <c r="V136" s="1">
        <v>3</v>
      </c>
      <c r="W136" s="1">
        <v>2</v>
      </c>
      <c r="X136" s="1">
        <v>3</v>
      </c>
      <c r="Y136" s="1">
        <v>1</v>
      </c>
      <c r="Z136" s="1">
        <v>2</v>
      </c>
      <c r="AA136" s="1">
        <v>3</v>
      </c>
      <c r="AB136" s="1">
        <v>3</v>
      </c>
      <c r="AC136" s="1">
        <v>1</v>
      </c>
      <c r="AD136" s="1">
        <v>2</v>
      </c>
      <c r="AE136" s="1"/>
      <c r="AF136" s="1">
        <v>1</v>
      </c>
      <c r="AG136" s="1">
        <v>2</v>
      </c>
      <c r="AH136" s="1">
        <v>0</v>
      </c>
    </row>
    <row r="137" spans="1:54" x14ac:dyDescent="0.2">
      <c r="B137">
        <v>14</v>
      </c>
      <c r="C137" s="1">
        <v>14</v>
      </c>
      <c r="D137" s="1">
        <v>10</v>
      </c>
      <c r="E137" s="1">
        <v>24</v>
      </c>
      <c r="F137" s="1">
        <v>-9</v>
      </c>
      <c r="G137" s="1">
        <v>12</v>
      </c>
      <c r="H137" s="1">
        <v>11</v>
      </c>
      <c r="I137" s="1">
        <v>0</v>
      </c>
      <c r="J137" s="1">
        <v>1</v>
      </c>
      <c r="K137" s="1">
        <v>96</v>
      </c>
      <c r="L137" s="1">
        <v>55</v>
      </c>
      <c r="M137" s="1">
        <v>33</v>
      </c>
      <c r="N137" s="1">
        <v>2</v>
      </c>
      <c r="O137" s="1">
        <v>2.93</v>
      </c>
      <c r="P137" s="1">
        <v>0.9</v>
      </c>
      <c r="Q137" s="1">
        <v>1</v>
      </c>
      <c r="U137" s="1">
        <v>2.2000000000000002</v>
      </c>
      <c r="V137" s="1">
        <v>2.2599999999999998</v>
      </c>
      <c r="W137" s="1">
        <v>1.96</v>
      </c>
      <c r="X137" s="1">
        <v>1.47</v>
      </c>
      <c r="Y137" s="1">
        <v>3.25</v>
      </c>
      <c r="Z137" s="1">
        <v>1.3</v>
      </c>
      <c r="AA137" s="1">
        <v>2.99</v>
      </c>
      <c r="AB137" s="1">
        <v>2.41</v>
      </c>
      <c r="AC137" s="1">
        <v>3.09</v>
      </c>
      <c r="AD137" s="1">
        <v>1.35</v>
      </c>
      <c r="AE137" s="1"/>
      <c r="AF137" s="1">
        <v>3.32</v>
      </c>
      <c r="AG137" s="1">
        <v>2.93</v>
      </c>
      <c r="AH137" s="1">
        <v>2.4900000000000002</v>
      </c>
    </row>
    <row r="138" spans="1:54" x14ac:dyDescent="0.2">
      <c r="B138">
        <v>15</v>
      </c>
      <c r="C138" s="1">
        <v>8</v>
      </c>
      <c r="D138" s="1">
        <v>14</v>
      </c>
      <c r="E138" s="1">
        <v>22</v>
      </c>
      <c r="F138" s="1">
        <v>3</v>
      </c>
      <c r="G138" s="1">
        <v>14</v>
      </c>
      <c r="H138" s="1">
        <v>9</v>
      </c>
      <c r="I138" s="1">
        <v>0</v>
      </c>
      <c r="J138" s="1">
        <v>1</v>
      </c>
      <c r="K138" s="1">
        <v>79</v>
      </c>
      <c r="L138" s="1">
        <v>43</v>
      </c>
      <c r="M138" s="1">
        <v>27</v>
      </c>
      <c r="N138" s="1">
        <v>0</v>
      </c>
      <c r="O138" s="1">
        <v>2.4900000000000002</v>
      </c>
      <c r="P138" s="1">
        <v>0.90800000000000003</v>
      </c>
      <c r="Q138" s="1">
        <v>0</v>
      </c>
      <c r="U138" s="1">
        <v>0.92600000000000005</v>
      </c>
      <c r="V138" s="1">
        <v>0.92900000000000005</v>
      </c>
      <c r="W138" s="1">
        <v>0.92900000000000005</v>
      </c>
      <c r="X138" s="1">
        <v>0.95199999999999996</v>
      </c>
      <c r="Y138" s="1">
        <v>0.89</v>
      </c>
      <c r="Z138" s="1">
        <v>0.95699999999999996</v>
      </c>
      <c r="AA138" s="1">
        <v>0.88700000000000001</v>
      </c>
      <c r="AB138" s="1">
        <v>0.91400000000000003</v>
      </c>
      <c r="AC138" s="1">
        <v>0.89100000000000001</v>
      </c>
      <c r="AD138" s="1">
        <v>0.95199999999999996</v>
      </c>
      <c r="AE138" s="1"/>
      <c r="AF138" s="1">
        <v>0.90400000000000003</v>
      </c>
      <c r="AG138" s="1">
        <v>0.9</v>
      </c>
      <c r="AH138" s="1">
        <v>0.90800000000000003</v>
      </c>
    </row>
    <row r="139" spans="1:54" x14ac:dyDescent="0.2">
      <c r="B139">
        <v>16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U139" s="1">
        <v>1</v>
      </c>
      <c r="V139" s="1">
        <v>0</v>
      </c>
      <c r="W139" s="1">
        <v>0</v>
      </c>
      <c r="X139" s="1">
        <v>0</v>
      </c>
      <c r="Y139" s="1">
        <v>1</v>
      </c>
      <c r="Z139" s="1">
        <v>0</v>
      </c>
      <c r="AA139" s="1">
        <v>0</v>
      </c>
      <c r="AB139" s="1">
        <v>0</v>
      </c>
      <c r="AC139" s="1">
        <v>0</v>
      </c>
      <c r="AD139" s="1">
        <v>1</v>
      </c>
      <c r="AE139" s="1"/>
      <c r="AF139" s="1">
        <v>0</v>
      </c>
      <c r="AG139" s="1">
        <v>1</v>
      </c>
      <c r="AH139" s="1">
        <v>0</v>
      </c>
    </row>
    <row r="140" spans="1:54" x14ac:dyDescent="0.2">
      <c r="B140">
        <v>17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</row>
    <row r="141" spans="1:54" x14ac:dyDescent="0.2">
      <c r="B141">
        <v>18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</row>
    <row r="142" spans="1:54" x14ac:dyDescent="0.2">
      <c r="B142">
        <v>19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</row>
    <row r="143" spans="1:54" x14ac:dyDescent="0.2">
      <c r="B143">
        <v>20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</row>
    <row r="144" spans="1:54" x14ac:dyDescent="0.2">
      <c r="A144" s="11"/>
      <c r="B144" s="11">
        <v>21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</row>
    <row r="145" spans="1:34" x14ac:dyDescent="0.2">
      <c r="A145" t="s">
        <v>1582</v>
      </c>
      <c r="B145">
        <v>1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34" x14ac:dyDescent="0.2">
      <c r="B146">
        <v>2</v>
      </c>
      <c r="C146" s="1">
        <v>8</v>
      </c>
      <c r="D146" s="1">
        <v>16</v>
      </c>
      <c r="E146" s="1">
        <v>24</v>
      </c>
      <c r="F146" s="1">
        <v>8</v>
      </c>
      <c r="G146" s="1">
        <v>26</v>
      </c>
      <c r="H146" s="1">
        <v>5</v>
      </c>
      <c r="I146" s="1">
        <v>0</v>
      </c>
      <c r="J146" s="1">
        <v>1</v>
      </c>
      <c r="K146" s="1">
        <v>66</v>
      </c>
      <c r="L146" s="1">
        <v>53</v>
      </c>
      <c r="M146" s="1">
        <v>21</v>
      </c>
      <c r="N146" s="1">
        <v>4</v>
      </c>
      <c r="O146" s="1">
        <v>2.36</v>
      </c>
      <c r="P146" s="1">
        <v>0.91900000000000004</v>
      </c>
      <c r="Q146" s="1">
        <v>0</v>
      </c>
      <c r="U146" s="1">
        <v>8</v>
      </c>
      <c r="V146" s="1">
        <v>8</v>
      </c>
      <c r="W146" s="1">
        <v>11</v>
      </c>
      <c r="X146" s="1">
        <v>9</v>
      </c>
      <c r="Y146" s="1">
        <v>7</v>
      </c>
      <c r="Z146" s="1">
        <v>8</v>
      </c>
      <c r="AA146" s="1">
        <v>11</v>
      </c>
      <c r="AB146" s="1">
        <v>9</v>
      </c>
      <c r="AC146" s="1">
        <v>8</v>
      </c>
      <c r="AD146" s="1">
        <v>10</v>
      </c>
      <c r="AE146" s="1"/>
      <c r="AF146" s="1">
        <v>12</v>
      </c>
      <c r="AG146" s="1">
        <v>7</v>
      </c>
      <c r="AH146" s="1">
        <v>7</v>
      </c>
    </row>
    <row r="147" spans="1:34" x14ac:dyDescent="0.2">
      <c r="B147">
        <v>3</v>
      </c>
      <c r="C147" s="1">
        <v>8</v>
      </c>
      <c r="D147" s="1">
        <v>11</v>
      </c>
      <c r="E147" s="1">
        <v>19</v>
      </c>
      <c r="F147" s="1">
        <v>-2</v>
      </c>
      <c r="G147" s="1">
        <v>20</v>
      </c>
      <c r="H147" s="1">
        <v>7</v>
      </c>
      <c r="I147" s="1">
        <v>1</v>
      </c>
      <c r="J147" s="1">
        <v>0</v>
      </c>
      <c r="K147" s="1">
        <v>126</v>
      </c>
      <c r="L147" s="1">
        <v>59</v>
      </c>
      <c r="M147" s="1">
        <v>19</v>
      </c>
      <c r="N147" s="1">
        <v>2</v>
      </c>
      <c r="O147" s="1">
        <v>2.78</v>
      </c>
      <c r="P147" s="1">
        <v>0.90700000000000003</v>
      </c>
      <c r="Q147" s="1">
        <v>0</v>
      </c>
      <c r="U147" s="1">
        <v>16</v>
      </c>
      <c r="V147" s="1">
        <v>11</v>
      </c>
      <c r="W147" s="1">
        <v>12</v>
      </c>
      <c r="X147" s="1">
        <v>19</v>
      </c>
      <c r="Y147" s="1">
        <v>12</v>
      </c>
      <c r="Z147" s="1">
        <v>13</v>
      </c>
      <c r="AA147" s="1">
        <v>17</v>
      </c>
      <c r="AB147" s="1">
        <v>12</v>
      </c>
      <c r="AC147" s="1">
        <v>17</v>
      </c>
      <c r="AD147" s="1">
        <v>17</v>
      </c>
      <c r="AE147" s="1"/>
      <c r="AF147" s="1">
        <v>22</v>
      </c>
      <c r="AG147" s="1">
        <v>12</v>
      </c>
      <c r="AH147" s="1">
        <v>11</v>
      </c>
    </row>
    <row r="148" spans="1:34" x14ac:dyDescent="0.2">
      <c r="B148">
        <v>4</v>
      </c>
      <c r="C148" s="1">
        <v>11</v>
      </c>
      <c r="D148" s="1">
        <v>12</v>
      </c>
      <c r="E148" s="1">
        <v>23</v>
      </c>
      <c r="F148" s="1">
        <v>10</v>
      </c>
      <c r="G148" s="1">
        <v>28</v>
      </c>
      <c r="H148" s="1">
        <v>4</v>
      </c>
      <c r="I148" s="1">
        <v>0</v>
      </c>
      <c r="J148" s="1">
        <v>1</v>
      </c>
      <c r="K148" s="1">
        <v>101</v>
      </c>
      <c r="L148" s="1">
        <v>79</v>
      </c>
      <c r="M148" s="1">
        <v>35</v>
      </c>
      <c r="N148" s="1">
        <v>5</v>
      </c>
      <c r="O148" s="1">
        <v>2.17</v>
      </c>
      <c r="P148" s="1">
        <v>0.91900000000000004</v>
      </c>
      <c r="Q148" s="1">
        <v>1</v>
      </c>
      <c r="U148" s="1">
        <v>24</v>
      </c>
      <c r="V148" s="1">
        <v>19</v>
      </c>
      <c r="W148" s="1">
        <v>23</v>
      </c>
      <c r="X148" s="1">
        <v>28</v>
      </c>
      <c r="Y148" s="1">
        <v>19</v>
      </c>
      <c r="Z148" s="1">
        <v>21</v>
      </c>
      <c r="AA148" s="1">
        <v>28</v>
      </c>
      <c r="AB148" s="1">
        <v>21</v>
      </c>
      <c r="AC148" s="1">
        <v>25</v>
      </c>
      <c r="AD148" s="1">
        <v>27</v>
      </c>
      <c r="AE148" s="1"/>
      <c r="AF148" s="1">
        <v>34</v>
      </c>
      <c r="AG148" s="1">
        <v>19</v>
      </c>
      <c r="AH148" s="1">
        <v>18</v>
      </c>
    </row>
    <row r="149" spans="1:34" x14ac:dyDescent="0.2">
      <c r="B149">
        <v>5</v>
      </c>
      <c r="C149" s="1">
        <v>9</v>
      </c>
      <c r="D149" s="1">
        <v>19</v>
      </c>
      <c r="E149" s="1">
        <v>28</v>
      </c>
      <c r="F149" s="1">
        <v>11</v>
      </c>
      <c r="G149" s="1">
        <v>14</v>
      </c>
      <c r="H149" s="1">
        <v>5</v>
      </c>
      <c r="I149" s="1">
        <v>0</v>
      </c>
      <c r="J149" s="1">
        <v>1</v>
      </c>
      <c r="K149" s="1">
        <v>83</v>
      </c>
      <c r="L149" s="1">
        <v>73</v>
      </c>
      <c r="M149" s="1">
        <v>27</v>
      </c>
      <c r="N149" s="1">
        <v>2</v>
      </c>
      <c r="O149" s="1">
        <v>2.33</v>
      </c>
      <c r="P149" s="1">
        <v>0.91300000000000003</v>
      </c>
      <c r="Q149" s="1">
        <v>0</v>
      </c>
      <c r="U149" s="1">
        <v>8</v>
      </c>
      <c r="V149" s="1">
        <v>-2</v>
      </c>
      <c r="W149" s="1">
        <v>10</v>
      </c>
      <c r="X149" s="1">
        <v>11</v>
      </c>
      <c r="Y149" s="1">
        <v>11</v>
      </c>
      <c r="Z149" s="1">
        <v>6</v>
      </c>
      <c r="AA149" s="1">
        <v>5</v>
      </c>
      <c r="AB149" s="1">
        <v>-5</v>
      </c>
      <c r="AC149" s="1">
        <v>4</v>
      </c>
      <c r="AD149" s="1">
        <v>15</v>
      </c>
      <c r="AE149" s="1"/>
      <c r="AF149" s="1">
        <v>-1</v>
      </c>
      <c r="AG149" s="1">
        <v>-3</v>
      </c>
      <c r="AH149" s="1">
        <v>-3</v>
      </c>
    </row>
    <row r="150" spans="1:34" x14ac:dyDescent="0.2">
      <c r="B150">
        <v>6</v>
      </c>
      <c r="C150" s="1">
        <v>7</v>
      </c>
      <c r="D150" s="1">
        <v>12</v>
      </c>
      <c r="E150" s="1">
        <v>19</v>
      </c>
      <c r="F150" s="1">
        <v>11</v>
      </c>
      <c r="G150" s="1">
        <v>17</v>
      </c>
      <c r="H150" s="1">
        <v>4</v>
      </c>
      <c r="I150" s="1">
        <v>0</v>
      </c>
      <c r="J150" s="1">
        <v>1</v>
      </c>
      <c r="K150" s="1">
        <v>93</v>
      </c>
      <c r="L150" s="1">
        <v>83</v>
      </c>
      <c r="M150" s="1">
        <v>40</v>
      </c>
      <c r="N150" s="1">
        <v>4</v>
      </c>
      <c r="O150" s="1">
        <v>1.75</v>
      </c>
      <c r="P150" s="1">
        <v>0.92</v>
      </c>
      <c r="Q150" s="1">
        <v>0</v>
      </c>
      <c r="U150" s="1">
        <v>26</v>
      </c>
      <c r="V150" s="1">
        <v>20</v>
      </c>
      <c r="W150" s="1">
        <v>28</v>
      </c>
      <c r="X150" s="1">
        <v>14</v>
      </c>
      <c r="Y150" s="1">
        <v>17</v>
      </c>
      <c r="Z150" s="1">
        <v>21</v>
      </c>
      <c r="AA150" s="1">
        <v>28</v>
      </c>
      <c r="AB150" s="1">
        <v>22</v>
      </c>
      <c r="AC150" s="1">
        <v>36</v>
      </c>
      <c r="AD150" s="1">
        <v>39</v>
      </c>
      <c r="AE150" s="1"/>
      <c r="AF150" s="1">
        <v>12</v>
      </c>
      <c r="AG150" s="1">
        <v>12</v>
      </c>
      <c r="AH150" s="1">
        <v>40</v>
      </c>
    </row>
    <row r="151" spans="1:34" x14ac:dyDescent="0.2">
      <c r="B151">
        <v>7</v>
      </c>
      <c r="C151" s="1">
        <v>8</v>
      </c>
      <c r="D151" s="1">
        <v>13</v>
      </c>
      <c r="E151" s="1">
        <v>21</v>
      </c>
      <c r="F151" s="1">
        <v>6</v>
      </c>
      <c r="G151" s="1">
        <v>21</v>
      </c>
      <c r="H151" s="1">
        <v>8</v>
      </c>
      <c r="I151" s="1">
        <v>0</v>
      </c>
      <c r="J151" s="1">
        <v>1</v>
      </c>
      <c r="K151" s="1">
        <v>93</v>
      </c>
      <c r="L151" s="1">
        <v>75</v>
      </c>
      <c r="M151" s="1">
        <v>26</v>
      </c>
      <c r="N151" s="1">
        <v>3</v>
      </c>
      <c r="O151" s="1">
        <v>2.2000000000000002</v>
      </c>
      <c r="P151" s="1">
        <v>0.92400000000000004</v>
      </c>
      <c r="Q151" s="1">
        <v>1</v>
      </c>
      <c r="U151" s="1">
        <v>5</v>
      </c>
      <c r="V151" s="1">
        <v>7</v>
      </c>
      <c r="W151" s="1">
        <v>4</v>
      </c>
      <c r="X151" s="1">
        <v>5</v>
      </c>
      <c r="Y151" s="1">
        <v>4</v>
      </c>
      <c r="Z151" s="1">
        <v>8</v>
      </c>
      <c r="AA151" s="1">
        <v>10</v>
      </c>
      <c r="AB151" s="1">
        <v>9</v>
      </c>
      <c r="AC151" s="1">
        <v>8</v>
      </c>
      <c r="AD151" s="1">
        <v>5</v>
      </c>
      <c r="AE151" s="1"/>
      <c r="AF151" s="1">
        <v>7</v>
      </c>
      <c r="AG151" s="1">
        <v>9</v>
      </c>
      <c r="AH151" s="1">
        <v>9</v>
      </c>
    </row>
    <row r="152" spans="1:34" x14ac:dyDescent="0.2">
      <c r="B152">
        <v>8</v>
      </c>
      <c r="C152" s="1">
        <v>11</v>
      </c>
      <c r="D152" s="1">
        <v>17</v>
      </c>
      <c r="E152" s="1">
        <v>28</v>
      </c>
      <c r="F152" s="1">
        <v>5</v>
      </c>
      <c r="G152" s="1">
        <v>28</v>
      </c>
      <c r="H152" s="1">
        <v>10</v>
      </c>
      <c r="I152" s="1">
        <v>1</v>
      </c>
      <c r="J152" s="1">
        <v>3</v>
      </c>
      <c r="K152" s="1">
        <v>98</v>
      </c>
      <c r="L152" s="1">
        <v>66</v>
      </c>
      <c r="M152" s="1">
        <v>30</v>
      </c>
      <c r="N152" s="1">
        <v>1</v>
      </c>
      <c r="O152" s="1">
        <v>2.5</v>
      </c>
      <c r="P152" s="1">
        <v>0.89100000000000001</v>
      </c>
      <c r="Q152" s="1">
        <v>1</v>
      </c>
      <c r="U152" s="1">
        <v>0</v>
      </c>
      <c r="V152" s="1">
        <v>1</v>
      </c>
      <c r="W152" s="1">
        <v>0</v>
      </c>
      <c r="X152" s="1">
        <v>0</v>
      </c>
      <c r="Y152" s="1">
        <v>0</v>
      </c>
      <c r="Z152" s="1">
        <v>0</v>
      </c>
      <c r="AA152" s="1">
        <v>1</v>
      </c>
      <c r="AB152" s="1">
        <v>0</v>
      </c>
      <c r="AC152" s="1">
        <v>1</v>
      </c>
      <c r="AD152" s="1">
        <v>0</v>
      </c>
      <c r="AE152" s="1"/>
      <c r="AF152" s="1">
        <v>0</v>
      </c>
      <c r="AG152" s="1">
        <v>0</v>
      </c>
      <c r="AH152" s="1">
        <v>1</v>
      </c>
    </row>
    <row r="153" spans="1:34" x14ac:dyDescent="0.2">
      <c r="B153">
        <v>9</v>
      </c>
      <c r="C153" s="1">
        <v>9</v>
      </c>
      <c r="D153" s="1">
        <v>12</v>
      </c>
      <c r="E153" s="1">
        <v>21</v>
      </c>
      <c r="F153" s="1">
        <v>-5</v>
      </c>
      <c r="G153" s="1">
        <v>22</v>
      </c>
      <c r="H153" s="1">
        <v>9</v>
      </c>
      <c r="I153" s="1">
        <v>0</v>
      </c>
      <c r="J153" s="1">
        <v>0</v>
      </c>
      <c r="K153" s="1">
        <v>91</v>
      </c>
      <c r="L153" s="1">
        <v>84</v>
      </c>
      <c r="M153" s="1">
        <v>37</v>
      </c>
      <c r="N153" s="1">
        <v>4</v>
      </c>
      <c r="O153" s="1">
        <v>1.48</v>
      </c>
      <c r="P153" s="1">
        <v>0.94399999999999995</v>
      </c>
      <c r="Q153" s="1">
        <v>1</v>
      </c>
      <c r="U153" s="1">
        <v>1</v>
      </c>
      <c r="V153" s="1">
        <v>0</v>
      </c>
      <c r="W153" s="1">
        <v>1</v>
      </c>
      <c r="X153" s="1">
        <v>1</v>
      </c>
      <c r="Y153" s="1">
        <v>1</v>
      </c>
      <c r="Z153" s="1">
        <v>1</v>
      </c>
      <c r="AA153" s="1">
        <v>3</v>
      </c>
      <c r="AB153" s="1">
        <v>0</v>
      </c>
      <c r="AC153" s="1">
        <v>2</v>
      </c>
      <c r="AD153" s="1">
        <v>0</v>
      </c>
      <c r="AE153" s="1"/>
      <c r="AF153" s="1">
        <v>1</v>
      </c>
      <c r="AG153" s="1">
        <v>2</v>
      </c>
      <c r="AH153" s="1">
        <v>3</v>
      </c>
    </row>
    <row r="154" spans="1:34" x14ac:dyDescent="0.2">
      <c r="B154">
        <v>10</v>
      </c>
      <c r="C154" s="1">
        <v>8</v>
      </c>
      <c r="D154" s="1">
        <v>17</v>
      </c>
      <c r="E154" s="1">
        <v>25</v>
      </c>
      <c r="F154" s="1">
        <v>4</v>
      </c>
      <c r="G154" s="1">
        <v>36</v>
      </c>
      <c r="H154" s="1">
        <v>8</v>
      </c>
      <c r="I154" s="1">
        <v>1</v>
      </c>
      <c r="J154" s="1">
        <v>2</v>
      </c>
      <c r="K154" s="1">
        <v>105</v>
      </c>
      <c r="L154" s="1">
        <v>73</v>
      </c>
      <c r="M154" s="1">
        <v>41</v>
      </c>
      <c r="N154" s="1">
        <v>3</v>
      </c>
      <c r="O154" s="1">
        <v>1.48</v>
      </c>
      <c r="P154" s="1">
        <v>0.95399999999999996</v>
      </c>
      <c r="Q154" s="1">
        <v>0</v>
      </c>
      <c r="U154" s="1">
        <v>66</v>
      </c>
      <c r="V154" s="1">
        <v>126</v>
      </c>
      <c r="W154" s="1">
        <v>101</v>
      </c>
      <c r="X154" s="1">
        <v>83</v>
      </c>
      <c r="Y154" s="1">
        <v>93</v>
      </c>
      <c r="Z154" s="1">
        <v>93</v>
      </c>
      <c r="AA154" s="1">
        <v>98</v>
      </c>
      <c r="AB154" s="1">
        <v>91</v>
      </c>
      <c r="AC154" s="1">
        <v>105</v>
      </c>
      <c r="AD154" s="1">
        <v>103</v>
      </c>
      <c r="AE154" s="1"/>
      <c r="AF154" s="1">
        <v>102</v>
      </c>
      <c r="AG154" s="1">
        <v>103</v>
      </c>
      <c r="AH154" s="1">
        <v>84</v>
      </c>
    </row>
    <row r="155" spans="1:34" x14ac:dyDescent="0.2">
      <c r="B155">
        <v>11</v>
      </c>
      <c r="C155" s="1">
        <v>10</v>
      </c>
      <c r="D155" s="1">
        <v>17</v>
      </c>
      <c r="E155" s="1">
        <v>27</v>
      </c>
      <c r="F155" s="1">
        <v>15</v>
      </c>
      <c r="G155" s="1">
        <v>39</v>
      </c>
      <c r="H155" s="1">
        <v>5</v>
      </c>
      <c r="I155" s="1">
        <v>0</v>
      </c>
      <c r="J155" s="1">
        <v>0</v>
      </c>
      <c r="K155" s="1">
        <v>103</v>
      </c>
      <c r="L155" s="1">
        <v>82</v>
      </c>
      <c r="M155" s="1">
        <v>57</v>
      </c>
      <c r="N155" s="1">
        <v>4</v>
      </c>
      <c r="O155" s="1">
        <v>2.16</v>
      </c>
      <c r="P155" s="1">
        <v>0.92400000000000004</v>
      </c>
      <c r="Q155" s="1">
        <v>0</v>
      </c>
      <c r="U155" s="1">
        <v>53</v>
      </c>
      <c r="V155" s="1">
        <v>59</v>
      </c>
      <c r="W155" s="1">
        <v>79</v>
      </c>
      <c r="X155" s="1">
        <v>73</v>
      </c>
      <c r="Y155" s="1">
        <v>83</v>
      </c>
      <c r="Z155" s="1">
        <v>75</v>
      </c>
      <c r="AA155" s="1">
        <v>66</v>
      </c>
      <c r="AB155" s="1">
        <v>84</v>
      </c>
      <c r="AC155" s="1">
        <v>73</v>
      </c>
      <c r="AD155" s="1">
        <v>82</v>
      </c>
      <c r="AE155" s="1"/>
      <c r="AF155" s="1">
        <v>71</v>
      </c>
      <c r="AG155" s="1">
        <v>62</v>
      </c>
      <c r="AH155" s="1">
        <v>43</v>
      </c>
    </row>
    <row r="156" spans="1:34" x14ac:dyDescent="0.2">
      <c r="B156">
        <v>12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U156" s="1">
        <v>21</v>
      </c>
      <c r="V156" s="1">
        <v>19</v>
      </c>
      <c r="W156" s="1">
        <v>35</v>
      </c>
      <c r="X156" s="1">
        <v>27</v>
      </c>
      <c r="Y156" s="1">
        <v>40</v>
      </c>
      <c r="Z156" s="1">
        <v>26</v>
      </c>
      <c r="AA156" s="1">
        <v>30</v>
      </c>
      <c r="AB156" s="1">
        <v>37</v>
      </c>
      <c r="AC156" s="1">
        <v>41</v>
      </c>
      <c r="AD156" s="1">
        <v>57</v>
      </c>
      <c r="AE156" s="1"/>
      <c r="AF156" s="1">
        <v>30</v>
      </c>
      <c r="AG156" s="1">
        <v>35</v>
      </c>
      <c r="AH156" s="1">
        <v>28</v>
      </c>
    </row>
    <row r="157" spans="1:34" x14ac:dyDescent="0.2">
      <c r="B157">
        <v>13</v>
      </c>
      <c r="C157" s="1">
        <v>12</v>
      </c>
      <c r="D157" s="1">
        <v>22</v>
      </c>
      <c r="E157" s="1">
        <v>34</v>
      </c>
      <c r="F157" s="1">
        <v>-1</v>
      </c>
      <c r="G157" s="1">
        <v>12</v>
      </c>
      <c r="H157" s="1">
        <v>7</v>
      </c>
      <c r="I157" s="1">
        <v>0</v>
      </c>
      <c r="J157" s="1">
        <v>1</v>
      </c>
      <c r="K157" s="1">
        <v>102</v>
      </c>
      <c r="L157" s="1">
        <v>71</v>
      </c>
      <c r="M157" s="1">
        <v>30</v>
      </c>
      <c r="N157" s="1">
        <v>2</v>
      </c>
      <c r="O157" s="1">
        <v>2.77</v>
      </c>
      <c r="P157" s="1">
        <v>0.91</v>
      </c>
      <c r="Q157" s="1">
        <v>0</v>
      </c>
      <c r="U157" s="1">
        <v>4</v>
      </c>
      <c r="V157" s="1">
        <v>2</v>
      </c>
      <c r="W157" s="1">
        <v>5</v>
      </c>
      <c r="X157" s="1">
        <v>2</v>
      </c>
      <c r="Y157" s="1">
        <v>4</v>
      </c>
      <c r="Z157" s="1">
        <v>3</v>
      </c>
      <c r="AA157" s="1">
        <v>1</v>
      </c>
      <c r="AB157" s="1">
        <v>4</v>
      </c>
      <c r="AC157" s="1">
        <v>3</v>
      </c>
      <c r="AD157" s="1">
        <v>4</v>
      </c>
      <c r="AE157" s="1"/>
      <c r="AF157" s="1">
        <v>2</v>
      </c>
      <c r="AG157" s="1">
        <v>2</v>
      </c>
      <c r="AH157" s="1">
        <v>3</v>
      </c>
    </row>
    <row r="158" spans="1:34" x14ac:dyDescent="0.2">
      <c r="B158">
        <v>14</v>
      </c>
      <c r="C158" s="1">
        <v>7</v>
      </c>
      <c r="D158" s="1">
        <v>12</v>
      </c>
      <c r="E158" s="1">
        <v>19</v>
      </c>
      <c r="F158" s="1">
        <v>-3</v>
      </c>
      <c r="G158" s="1">
        <v>12</v>
      </c>
      <c r="H158" s="1">
        <v>9</v>
      </c>
      <c r="I158" s="1">
        <v>0</v>
      </c>
      <c r="J158" s="1">
        <v>2</v>
      </c>
      <c r="K158" s="1">
        <v>103</v>
      </c>
      <c r="L158" s="1">
        <v>62</v>
      </c>
      <c r="M158" s="1">
        <v>35</v>
      </c>
      <c r="N158" s="1">
        <v>2</v>
      </c>
      <c r="O158" s="1">
        <v>2.6</v>
      </c>
      <c r="P158" s="1">
        <v>0.89500000000000002</v>
      </c>
      <c r="Q158" s="1">
        <v>0</v>
      </c>
      <c r="U158" s="1">
        <v>2.36</v>
      </c>
      <c r="V158" s="1">
        <v>2.78</v>
      </c>
      <c r="W158" s="1">
        <v>2.17</v>
      </c>
      <c r="X158" s="1">
        <v>2.33</v>
      </c>
      <c r="Y158" s="1">
        <v>1.75</v>
      </c>
      <c r="Z158" s="1">
        <v>2.2000000000000002</v>
      </c>
      <c r="AA158" s="1">
        <v>2.5</v>
      </c>
      <c r="AB158" s="1">
        <v>1.48</v>
      </c>
      <c r="AC158" s="1">
        <v>1.48</v>
      </c>
      <c r="AD158" s="1">
        <v>2.16</v>
      </c>
      <c r="AE158" s="1"/>
      <c r="AF158" s="1">
        <v>2.77</v>
      </c>
      <c r="AG158" s="1">
        <v>2.6</v>
      </c>
      <c r="AH158" s="1">
        <v>2.0099999999999998</v>
      </c>
    </row>
    <row r="159" spans="1:34" x14ac:dyDescent="0.2">
      <c r="B159">
        <v>15</v>
      </c>
      <c r="C159" s="1">
        <v>7</v>
      </c>
      <c r="D159" s="1">
        <v>11</v>
      </c>
      <c r="E159" s="1">
        <v>18</v>
      </c>
      <c r="F159" s="1">
        <v>-3</v>
      </c>
      <c r="G159" s="1">
        <v>40</v>
      </c>
      <c r="H159" s="1">
        <v>9</v>
      </c>
      <c r="I159" s="1">
        <v>1</v>
      </c>
      <c r="J159" s="1">
        <v>3</v>
      </c>
      <c r="K159" s="1">
        <v>84</v>
      </c>
      <c r="L159" s="1">
        <v>43</v>
      </c>
      <c r="M159" s="1">
        <v>28</v>
      </c>
      <c r="N159" s="1">
        <v>3</v>
      </c>
      <c r="O159" s="1">
        <v>2.0099999999999998</v>
      </c>
      <c r="P159" s="1">
        <v>0.92</v>
      </c>
      <c r="Q159" s="1">
        <v>0</v>
      </c>
      <c r="U159" s="1">
        <v>0.91900000000000004</v>
      </c>
      <c r="V159" s="1">
        <v>0.90700000000000003</v>
      </c>
      <c r="W159" s="1">
        <v>0.91900000000000004</v>
      </c>
      <c r="X159" s="1">
        <v>0.91300000000000003</v>
      </c>
      <c r="Y159" s="1">
        <v>0.92</v>
      </c>
      <c r="Z159" s="1">
        <v>0.92400000000000004</v>
      </c>
      <c r="AA159" s="1">
        <v>0.89100000000000001</v>
      </c>
      <c r="AB159" s="1">
        <v>0.94399999999999995</v>
      </c>
      <c r="AC159" s="1">
        <v>0.95399999999999996</v>
      </c>
      <c r="AD159" s="1">
        <v>0.92400000000000004</v>
      </c>
      <c r="AE159" s="1"/>
      <c r="AF159" s="1">
        <v>0.91</v>
      </c>
      <c r="AG159" s="1">
        <v>0.89500000000000002</v>
      </c>
      <c r="AH159" s="1">
        <v>0.92</v>
      </c>
    </row>
    <row r="160" spans="1:34" x14ac:dyDescent="0.2">
      <c r="B160">
        <v>16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U160" s="1">
        <v>0</v>
      </c>
      <c r="V160" s="1">
        <v>0</v>
      </c>
      <c r="W160" s="1">
        <v>1</v>
      </c>
      <c r="X160" s="1">
        <v>0</v>
      </c>
      <c r="Y160" s="1">
        <v>0</v>
      </c>
      <c r="Z160" s="1">
        <v>1</v>
      </c>
      <c r="AA160" s="1">
        <v>1</v>
      </c>
      <c r="AB160" s="1">
        <v>1</v>
      </c>
      <c r="AC160" s="1">
        <v>0</v>
      </c>
      <c r="AD160" s="1">
        <v>0</v>
      </c>
      <c r="AE160" s="1"/>
      <c r="AF160" s="1">
        <v>0</v>
      </c>
      <c r="AG160" s="1">
        <v>0</v>
      </c>
      <c r="AH160" s="1">
        <v>0</v>
      </c>
    </row>
    <row r="161" spans="1:54" x14ac:dyDescent="0.2">
      <c r="B161">
        <v>17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</row>
    <row r="162" spans="1:54" x14ac:dyDescent="0.2">
      <c r="B162">
        <v>18</v>
      </c>
    </row>
    <row r="163" spans="1:54" x14ac:dyDescent="0.2">
      <c r="B163">
        <v>19</v>
      </c>
    </row>
    <row r="164" spans="1:54" x14ac:dyDescent="0.2">
      <c r="B164">
        <v>20</v>
      </c>
    </row>
    <row r="165" spans="1:54" x14ac:dyDescent="0.2">
      <c r="A165" s="11"/>
      <c r="B165" s="11">
        <v>21</v>
      </c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</row>
    <row r="166" spans="1:54" x14ac:dyDescent="0.2">
      <c r="B166">
        <v>1</v>
      </c>
    </row>
    <row r="167" spans="1:54" x14ac:dyDescent="0.2">
      <c r="B167">
        <v>2</v>
      </c>
    </row>
    <row r="168" spans="1:54" x14ac:dyDescent="0.2">
      <c r="B168">
        <v>3</v>
      </c>
    </row>
    <row r="169" spans="1:54" x14ac:dyDescent="0.2">
      <c r="B169">
        <v>4</v>
      </c>
    </row>
    <row r="170" spans="1:54" x14ac:dyDescent="0.2">
      <c r="B170">
        <v>5</v>
      </c>
    </row>
    <row r="171" spans="1:54" x14ac:dyDescent="0.2">
      <c r="B171">
        <v>6</v>
      </c>
    </row>
    <row r="172" spans="1:54" x14ac:dyDescent="0.2">
      <c r="B172">
        <v>7</v>
      </c>
    </row>
    <row r="173" spans="1:54" x14ac:dyDescent="0.2">
      <c r="B173">
        <v>8</v>
      </c>
    </row>
    <row r="174" spans="1:54" x14ac:dyDescent="0.2">
      <c r="B174">
        <v>9</v>
      </c>
    </row>
    <row r="175" spans="1:54" x14ac:dyDescent="0.2">
      <c r="B175">
        <v>10</v>
      </c>
    </row>
    <row r="176" spans="1:54" x14ac:dyDescent="0.2">
      <c r="B176">
        <v>11</v>
      </c>
    </row>
    <row r="177" spans="1:54" x14ac:dyDescent="0.2">
      <c r="B177">
        <v>12</v>
      </c>
    </row>
    <row r="178" spans="1:54" x14ac:dyDescent="0.2">
      <c r="B178">
        <v>13</v>
      </c>
    </row>
    <row r="179" spans="1:54" x14ac:dyDescent="0.2">
      <c r="B179">
        <v>14</v>
      </c>
    </row>
    <row r="180" spans="1:54" x14ac:dyDescent="0.2">
      <c r="B180">
        <v>15</v>
      </c>
    </row>
    <row r="181" spans="1:54" x14ac:dyDescent="0.2">
      <c r="B181">
        <v>16</v>
      </c>
    </row>
    <row r="182" spans="1:54" x14ac:dyDescent="0.2">
      <c r="B182">
        <v>17</v>
      </c>
    </row>
    <row r="183" spans="1:54" x14ac:dyDescent="0.2">
      <c r="B183">
        <v>18</v>
      </c>
    </row>
    <row r="184" spans="1:54" x14ac:dyDescent="0.2">
      <c r="B184">
        <v>19</v>
      </c>
    </row>
    <row r="185" spans="1:54" x14ac:dyDescent="0.2">
      <c r="B185">
        <v>20</v>
      </c>
    </row>
    <row r="186" spans="1:54" x14ac:dyDescent="0.2">
      <c r="A186" s="11"/>
      <c r="B186" s="11">
        <v>21</v>
      </c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</row>
    <row r="187" spans="1:54" x14ac:dyDescent="0.2">
      <c r="B187">
        <v>1</v>
      </c>
    </row>
    <row r="188" spans="1:54" x14ac:dyDescent="0.2">
      <c r="B188">
        <v>2</v>
      </c>
    </row>
    <row r="189" spans="1:54" x14ac:dyDescent="0.2">
      <c r="B189">
        <v>3</v>
      </c>
    </row>
    <row r="190" spans="1:54" x14ac:dyDescent="0.2">
      <c r="B190">
        <v>4</v>
      </c>
    </row>
    <row r="191" spans="1:54" x14ac:dyDescent="0.2">
      <c r="B191">
        <v>5</v>
      </c>
    </row>
    <row r="192" spans="1:54" x14ac:dyDescent="0.2">
      <c r="B192">
        <v>6</v>
      </c>
    </row>
    <row r="193" spans="1:54" x14ac:dyDescent="0.2">
      <c r="B193">
        <v>7</v>
      </c>
    </row>
    <row r="194" spans="1:54" x14ac:dyDescent="0.2">
      <c r="B194">
        <v>8</v>
      </c>
    </row>
    <row r="195" spans="1:54" x14ac:dyDescent="0.2">
      <c r="B195">
        <v>9</v>
      </c>
    </row>
    <row r="196" spans="1:54" x14ac:dyDescent="0.2">
      <c r="B196">
        <v>10</v>
      </c>
    </row>
    <row r="197" spans="1:54" x14ac:dyDescent="0.2">
      <c r="B197">
        <v>11</v>
      </c>
    </row>
    <row r="198" spans="1:54" x14ac:dyDescent="0.2">
      <c r="B198">
        <v>12</v>
      </c>
    </row>
    <row r="199" spans="1:54" x14ac:dyDescent="0.2">
      <c r="B199">
        <v>13</v>
      </c>
    </row>
    <row r="200" spans="1:54" x14ac:dyDescent="0.2">
      <c r="B200">
        <v>14</v>
      </c>
    </row>
    <row r="201" spans="1:54" x14ac:dyDescent="0.2">
      <c r="B201">
        <v>15</v>
      </c>
    </row>
    <row r="202" spans="1:54" x14ac:dyDescent="0.2">
      <c r="B202">
        <v>16</v>
      </c>
    </row>
    <row r="203" spans="1:54" x14ac:dyDescent="0.2">
      <c r="B203">
        <v>17</v>
      </c>
    </row>
    <row r="204" spans="1:54" x14ac:dyDescent="0.2">
      <c r="B204">
        <v>18</v>
      </c>
    </row>
    <row r="205" spans="1:54" x14ac:dyDescent="0.2">
      <c r="B205">
        <v>19</v>
      </c>
    </row>
    <row r="206" spans="1:54" x14ac:dyDescent="0.2">
      <c r="B206">
        <v>20</v>
      </c>
    </row>
    <row r="207" spans="1:54" x14ac:dyDescent="0.2">
      <c r="A207" s="11"/>
      <c r="B207" s="11">
        <v>21</v>
      </c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</row>
    <row r="208" spans="1:54" x14ac:dyDescent="0.2">
      <c r="B208">
        <v>1</v>
      </c>
    </row>
    <row r="209" spans="2:2" x14ac:dyDescent="0.2">
      <c r="B209">
        <v>2</v>
      </c>
    </row>
    <row r="210" spans="2:2" x14ac:dyDescent="0.2">
      <c r="B210">
        <v>3</v>
      </c>
    </row>
    <row r="211" spans="2:2" x14ac:dyDescent="0.2">
      <c r="B211">
        <v>4</v>
      </c>
    </row>
    <row r="212" spans="2:2" x14ac:dyDescent="0.2">
      <c r="B212">
        <v>5</v>
      </c>
    </row>
    <row r="213" spans="2:2" x14ac:dyDescent="0.2">
      <c r="B213">
        <v>6</v>
      </c>
    </row>
    <row r="214" spans="2:2" x14ac:dyDescent="0.2">
      <c r="B214">
        <v>7</v>
      </c>
    </row>
    <row r="215" spans="2:2" x14ac:dyDescent="0.2">
      <c r="B215">
        <v>8</v>
      </c>
    </row>
    <row r="216" spans="2:2" x14ac:dyDescent="0.2">
      <c r="B216">
        <v>9</v>
      </c>
    </row>
    <row r="217" spans="2:2" x14ac:dyDescent="0.2">
      <c r="B217">
        <v>10</v>
      </c>
    </row>
    <row r="218" spans="2:2" x14ac:dyDescent="0.2">
      <c r="B218">
        <v>11</v>
      </c>
    </row>
    <row r="219" spans="2:2" x14ac:dyDescent="0.2">
      <c r="B219">
        <v>12</v>
      </c>
    </row>
    <row r="220" spans="2:2" x14ac:dyDescent="0.2">
      <c r="B220">
        <v>13</v>
      </c>
    </row>
    <row r="221" spans="2:2" x14ac:dyDescent="0.2">
      <c r="B221">
        <v>14</v>
      </c>
    </row>
    <row r="222" spans="2:2" x14ac:dyDescent="0.2">
      <c r="B222">
        <v>15</v>
      </c>
    </row>
    <row r="223" spans="2:2" x14ac:dyDescent="0.2">
      <c r="B223">
        <v>16</v>
      </c>
    </row>
    <row r="224" spans="2:2" x14ac:dyDescent="0.2">
      <c r="B224">
        <v>17</v>
      </c>
    </row>
    <row r="225" spans="1:54" x14ac:dyDescent="0.2">
      <c r="B225">
        <v>18</v>
      </c>
    </row>
    <row r="226" spans="1:54" x14ac:dyDescent="0.2">
      <c r="B226">
        <v>19</v>
      </c>
    </row>
    <row r="227" spans="1:54" x14ac:dyDescent="0.2">
      <c r="B227">
        <v>20</v>
      </c>
    </row>
    <row r="228" spans="1:54" x14ac:dyDescent="0.2">
      <c r="A228" s="11"/>
      <c r="B228" s="11">
        <v>21</v>
      </c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</row>
    <row r="229" spans="1:54" x14ac:dyDescent="0.2">
      <c r="B229">
        <v>1</v>
      </c>
    </row>
    <row r="230" spans="1:54" x14ac:dyDescent="0.2">
      <c r="B230">
        <v>2</v>
      </c>
    </row>
    <row r="231" spans="1:54" x14ac:dyDescent="0.2">
      <c r="B231">
        <v>3</v>
      </c>
    </row>
    <row r="232" spans="1:54" x14ac:dyDescent="0.2">
      <c r="B232">
        <v>4</v>
      </c>
    </row>
    <row r="233" spans="1:54" x14ac:dyDescent="0.2">
      <c r="B233">
        <v>5</v>
      </c>
    </row>
    <row r="234" spans="1:54" x14ac:dyDescent="0.2">
      <c r="B234">
        <v>6</v>
      </c>
    </row>
    <row r="235" spans="1:54" x14ac:dyDescent="0.2">
      <c r="B235">
        <v>7</v>
      </c>
    </row>
    <row r="236" spans="1:54" x14ac:dyDescent="0.2">
      <c r="B236">
        <v>8</v>
      </c>
    </row>
    <row r="237" spans="1:54" x14ac:dyDescent="0.2">
      <c r="B237">
        <v>9</v>
      </c>
    </row>
    <row r="238" spans="1:54" x14ac:dyDescent="0.2">
      <c r="B238">
        <v>10</v>
      </c>
    </row>
    <row r="239" spans="1:54" x14ac:dyDescent="0.2">
      <c r="B239">
        <v>11</v>
      </c>
    </row>
    <row r="240" spans="1:54" x14ac:dyDescent="0.2">
      <c r="B240">
        <v>12</v>
      </c>
    </row>
    <row r="241" spans="1:54" x14ac:dyDescent="0.2">
      <c r="B241">
        <v>13</v>
      </c>
    </row>
    <row r="242" spans="1:54" x14ac:dyDescent="0.2">
      <c r="B242">
        <v>14</v>
      </c>
    </row>
    <row r="243" spans="1:54" x14ac:dyDescent="0.2">
      <c r="B243">
        <v>15</v>
      </c>
    </row>
    <row r="244" spans="1:54" x14ac:dyDescent="0.2">
      <c r="B244">
        <v>16</v>
      </c>
    </row>
    <row r="245" spans="1:54" x14ac:dyDescent="0.2">
      <c r="B245">
        <v>17</v>
      </c>
    </row>
    <row r="246" spans="1:54" x14ac:dyDescent="0.2">
      <c r="B246">
        <v>18</v>
      </c>
    </row>
    <row r="247" spans="1:54" x14ac:dyDescent="0.2">
      <c r="B247">
        <v>19</v>
      </c>
    </row>
    <row r="248" spans="1:54" x14ac:dyDescent="0.2">
      <c r="B248">
        <v>20</v>
      </c>
    </row>
    <row r="249" spans="1:54" x14ac:dyDescent="0.2">
      <c r="A249" s="11"/>
      <c r="B249" s="11">
        <v>21</v>
      </c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</row>
    <row r="250" spans="1:54" x14ac:dyDescent="0.2">
      <c r="C250">
        <f>STDEV(C19:C249)</f>
        <v>2.9097550807100774</v>
      </c>
      <c r="D250">
        <f t="shared" ref="D250:P250" si="16">STDEV(D19:D249)</f>
        <v>3.6747222171408511</v>
      </c>
      <c r="E250">
        <f t="shared" si="16"/>
        <v>4.6277972520020585</v>
      </c>
      <c r="F250">
        <f t="shared" si="16"/>
        <v>8.486653753127074</v>
      </c>
      <c r="G250">
        <f t="shared" si="16"/>
        <v>11.788767358538021</v>
      </c>
      <c r="H250">
        <f t="shared" si="16"/>
        <v>3.093540887424818</v>
      </c>
      <c r="I250">
        <f t="shared" si="16"/>
        <v>0.72857189698606861</v>
      </c>
      <c r="J250">
        <f t="shared" si="16"/>
        <v>1.2265477950532251</v>
      </c>
      <c r="K250">
        <f t="shared" si="16"/>
        <v>15.358352822921786</v>
      </c>
      <c r="L250">
        <f t="shared" si="16"/>
        <v>17.020953333025339</v>
      </c>
      <c r="M250">
        <f t="shared" si="16"/>
        <v>9.2457231754874041</v>
      </c>
      <c r="N250">
        <f t="shared" si="16"/>
        <v>1.1985717730991114</v>
      </c>
      <c r="O250">
        <f t="shared" si="16"/>
        <v>0.71189506888764653</v>
      </c>
      <c r="P250">
        <f t="shared" si="16"/>
        <v>2.4393716245375847E-2</v>
      </c>
      <c r="Q250">
        <f>STDEV(Q19:Q249)</f>
        <v>0.50357062379431006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3"/>
  <sheetViews>
    <sheetView workbookViewId="0">
      <selection activeCell="F17" sqref="F17"/>
    </sheetView>
  </sheetViews>
  <sheetFormatPr baseColWidth="10" defaultColWidth="8.83203125" defaultRowHeight="15" x14ac:dyDescent="0.2"/>
  <cols>
    <col min="2" max="2" width="13.33203125" customWidth="1"/>
  </cols>
  <sheetData>
    <row r="2" spans="1:6" x14ac:dyDescent="0.2">
      <c r="A2">
        <v>48</v>
      </c>
      <c r="B2" t="s">
        <v>1589</v>
      </c>
      <c r="C2">
        <v>1.45</v>
      </c>
      <c r="D2">
        <f>C2-0.9</f>
        <v>0.54999999999999993</v>
      </c>
      <c r="E2">
        <f t="shared" ref="E2:E14" si="0">D2/$D$15*150</f>
        <v>32.480314960629912</v>
      </c>
    </row>
    <row r="3" spans="1:6" x14ac:dyDescent="0.2">
      <c r="A3">
        <v>47</v>
      </c>
      <c r="B3" t="s">
        <v>1590</v>
      </c>
      <c r="C3">
        <v>1.35</v>
      </c>
      <c r="D3">
        <f>C3-0.95</f>
        <v>0.40000000000000013</v>
      </c>
      <c r="E3">
        <f t="shared" si="0"/>
        <v>23.622047244094492</v>
      </c>
    </row>
    <row r="4" spans="1:6" x14ac:dyDescent="0.2">
      <c r="A4">
        <v>16</v>
      </c>
      <c r="B4" t="s">
        <v>1591</v>
      </c>
      <c r="C4">
        <v>1.18</v>
      </c>
      <c r="D4">
        <f>C4-0.9</f>
        <v>0.27999999999999992</v>
      </c>
      <c r="E4">
        <f t="shared" si="0"/>
        <v>16.535433070866134</v>
      </c>
    </row>
    <row r="5" spans="1:6" x14ac:dyDescent="0.2">
      <c r="B5" t="s">
        <v>1592</v>
      </c>
      <c r="C5">
        <v>1.1499999999999999</v>
      </c>
      <c r="D5">
        <f>C5-0.9</f>
        <v>0.24999999999999989</v>
      </c>
      <c r="E5">
        <f t="shared" si="0"/>
        <v>14.763779527559045</v>
      </c>
    </row>
    <row r="6" spans="1:6" x14ac:dyDescent="0.2">
      <c r="B6" t="s">
        <v>1593</v>
      </c>
      <c r="C6">
        <v>1.25</v>
      </c>
      <c r="D6">
        <f>C6-0.9</f>
        <v>0.35</v>
      </c>
      <c r="E6">
        <f t="shared" si="0"/>
        <v>20.669291338582674</v>
      </c>
    </row>
    <row r="7" spans="1:6" x14ac:dyDescent="0.2">
      <c r="B7" t="s">
        <v>1594</v>
      </c>
      <c r="C7">
        <v>1.1000000000000001</v>
      </c>
      <c r="D7">
        <f>C7-0.9</f>
        <v>0.20000000000000007</v>
      </c>
      <c r="E7">
        <f t="shared" si="0"/>
        <v>11.811023622047246</v>
      </c>
    </row>
    <row r="8" spans="1:6" x14ac:dyDescent="0.2">
      <c r="B8" t="s">
        <v>1595</v>
      </c>
      <c r="C8">
        <v>1.05</v>
      </c>
      <c r="D8">
        <f>C8-0.95</f>
        <v>0.10000000000000009</v>
      </c>
      <c r="E8">
        <f t="shared" si="0"/>
        <v>5.9055118110236258</v>
      </c>
    </row>
    <row r="9" spans="1:6" x14ac:dyDescent="0.2">
      <c r="A9">
        <v>15</v>
      </c>
      <c r="B9" t="s">
        <v>1596</v>
      </c>
      <c r="C9">
        <v>1.05</v>
      </c>
      <c r="D9">
        <f>C9-0.9</f>
        <v>0.15000000000000002</v>
      </c>
      <c r="E9">
        <f t="shared" si="0"/>
        <v>8.8582677165354333</v>
      </c>
    </row>
    <row r="10" spans="1:6" x14ac:dyDescent="0.2">
      <c r="B10" t="s">
        <v>1597</v>
      </c>
      <c r="C10">
        <v>0.9</v>
      </c>
      <c r="D10">
        <f>C10-0.9</f>
        <v>0</v>
      </c>
      <c r="E10">
        <f t="shared" si="0"/>
        <v>0</v>
      </c>
    </row>
    <row r="11" spans="1:6" x14ac:dyDescent="0.2">
      <c r="B11" t="s">
        <v>1598</v>
      </c>
      <c r="C11">
        <v>0.9</v>
      </c>
      <c r="D11">
        <f>C11-0.8</f>
        <v>9.9999999999999978E-2</v>
      </c>
      <c r="E11">
        <f t="shared" si="0"/>
        <v>5.9055118110236196</v>
      </c>
    </row>
    <row r="12" spans="1:6" x14ac:dyDescent="0.2">
      <c r="A12">
        <v>15</v>
      </c>
      <c r="B12" t="s">
        <v>1599</v>
      </c>
      <c r="C12">
        <v>0.88</v>
      </c>
      <c r="D12">
        <f>C12-0.8</f>
        <v>7.999999999999996E-2</v>
      </c>
      <c r="E12">
        <f t="shared" si="0"/>
        <v>4.7244094488188946</v>
      </c>
    </row>
    <row r="13" spans="1:6" x14ac:dyDescent="0.2">
      <c r="B13" t="s">
        <v>1600</v>
      </c>
      <c r="C13">
        <v>0.88</v>
      </c>
      <c r="D13">
        <f>C13-0.8</f>
        <v>7.999999999999996E-2</v>
      </c>
      <c r="E13">
        <f t="shared" si="0"/>
        <v>4.7244094488188946</v>
      </c>
    </row>
    <row r="14" spans="1:6" x14ac:dyDescent="0.2">
      <c r="B14" t="s">
        <v>1601</v>
      </c>
      <c r="C14">
        <v>0.8</v>
      </c>
      <c r="D14">
        <f>C14-0.8</f>
        <v>0</v>
      </c>
      <c r="E14">
        <f t="shared" si="0"/>
        <v>0</v>
      </c>
    </row>
    <row r="15" spans="1:6" x14ac:dyDescent="0.2">
      <c r="D15">
        <f>SUM(D2:D14)</f>
        <v>2.5400000000000005</v>
      </c>
      <c r="F15">
        <f>150/D15</f>
        <v>59.055118110236208</v>
      </c>
    </row>
    <row r="16" spans="1:6" x14ac:dyDescent="0.2">
      <c r="A16">
        <v>30</v>
      </c>
      <c r="B16" t="s">
        <v>1602</v>
      </c>
    </row>
    <row r="17" spans="1:3" x14ac:dyDescent="0.2">
      <c r="A17">
        <v>5</v>
      </c>
      <c r="B17" t="s">
        <v>1603</v>
      </c>
    </row>
    <row r="20" spans="1:3" x14ac:dyDescent="0.2">
      <c r="B20" t="s">
        <v>1604</v>
      </c>
      <c r="C20">
        <v>0.95</v>
      </c>
    </row>
    <row r="21" spans="1:3" x14ac:dyDescent="0.2">
      <c r="B21" t="s">
        <v>1605</v>
      </c>
      <c r="C21">
        <v>0.9</v>
      </c>
    </row>
    <row r="22" spans="1:3" x14ac:dyDescent="0.2">
      <c r="B22" t="s">
        <v>1606</v>
      </c>
      <c r="C22">
        <v>0.9</v>
      </c>
    </row>
    <row r="23" spans="1:3" x14ac:dyDescent="0.2">
      <c r="B23" t="s">
        <v>1607</v>
      </c>
      <c r="C23">
        <v>0.8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03"/>
  <sheetViews>
    <sheetView topLeftCell="A231" workbookViewId="0">
      <selection activeCell="Y4" sqref="Y4"/>
    </sheetView>
  </sheetViews>
  <sheetFormatPr baseColWidth="10" defaultColWidth="8.83203125" defaultRowHeight="15" x14ac:dyDescent="0.2"/>
  <cols>
    <col min="23" max="23" width="15" customWidth="1"/>
    <col min="30" max="30" width="9" customWidth="1"/>
  </cols>
  <sheetData>
    <row r="1" spans="1:32" x14ac:dyDescent="0.2">
      <c r="A1" t="s">
        <v>1608</v>
      </c>
      <c r="C1" t="s">
        <v>1609</v>
      </c>
      <c r="E1" t="s">
        <v>1610</v>
      </c>
      <c r="G1" t="s">
        <v>1611</v>
      </c>
      <c r="W1" t="s">
        <v>19</v>
      </c>
      <c r="X1">
        <v>1</v>
      </c>
    </row>
    <row r="2" spans="1:32" x14ac:dyDescent="0.2">
      <c r="A2" t="s">
        <v>18</v>
      </c>
      <c r="C2" t="s">
        <v>23</v>
      </c>
      <c r="E2" t="s">
        <v>25</v>
      </c>
      <c r="G2" t="s">
        <v>43</v>
      </c>
      <c r="K2" t="e">
        <f>M2*1.2</f>
        <v>#REF!</v>
      </c>
      <c r="L2" t="e">
        <f>M2*0.9</f>
        <v>#REF!</v>
      </c>
      <c r="M2" t="e">
        <f>VLOOKUP(N2,'ALL SKATERS'!$B$3:$I$378,9,FALSE)</f>
        <v>#REF!</v>
      </c>
      <c r="N2" t="s">
        <v>23</v>
      </c>
      <c r="R2">
        <v>44.7</v>
      </c>
      <c r="W2" t="s">
        <v>18</v>
      </c>
      <c r="X2">
        <v>2</v>
      </c>
    </row>
    <row r="3" spans="1:32" x14ac:dyDescent="0.2">
      <c r="A3" t="s">
        <v>20</v>
      </c>
      <c r="C3" t="s">
        <v>33</v>
      </c>
      <c r="E3" t="s">
        <v>21</v>
      </c>
      <c r="G3" t="s">
        <v>685</v>
      </c>
      <c r="K3" t="e">
        <f>M3*1.2</f>
        <v>#REF!</v>
      </c>
      <c r="L3" t="e">
        <f t="shared" ref="L3:L66" si="0">M3*0.9</f>
        <v>#REF!</v>
      </c>
      <c r="M3" t="e">
        <f>VLOOKUP(N3,'ALL SKATERS'!$B$3:$I$378,9,FALSE)</f>
        <v>#REF!</v>
      </c>
      <c r="N3" t="s">
        <v>33</v>
      </c>
      <c r="R3">
        <v>37.5</v>
      </c>
      <c r="W3" t="s">
        <v>20</v>
      </c>
      <c r="X3">
        <v>3</v>
      </c>
    </row>
    <row r="4" spans="1:32" x14ac:dyDescent="0.2">
      <c r="A4" t="s">
        <v>21</v>
      </c>
      <c r="C4" t="s">
        <v>30</v>
      </c>
      <c r="E4" t="s">
        <v>19</v>
      </c>
      <c r="G4" t="s">
        <v>686</v>
      </c>
      <c r="K4" t="e">
        <f>M4*1.2</f>
        <v>#REF!</v>
      </c>
      <c r="L4" t="e">
        <f t="shared" si="0"/>
        <v>#REF!</v>
      </c>
      <c r="M4" t="e">
        <f>VLOOKUP(N4,'ALL SKATERS'!$B$3:$I$378,9,FALSE)</f>
        <v>#REF!</v>
      </c>
      <c r="N4" t="s">
        <v>44</v>
      </c>
      <c r="R4">
        <v>35</v>
      </c>
      <c r="W4" t="s">
        <v>24</v>
      </c>
      <c r="X4">
        <v>4</v>
      </c>
      <c r="AF4" t="s">
        <v>1749</v>
      </c>
    </row>
    <row r="5" spans="1:32" x14ac:dyDescent="0.2">
      <c r="A5" t="s">
        <v>22</v>
      </c>
      <c r="C5" t="s">
        <v>32</v>
      </c>
      <c r="E5" t="s">
        <v>26</v>
      </c>
      <c r="G5" t="s">
        <v>687</v>
      </c>
      <c r="K5" t="e">
        <f>1*L5</f>
        <v>#REF!</v>
      </c>
      <c r="L5" t="e">
        <f t="shared" si="0"/>
        <v>#REF!</v>
      </c>
      <c r="M5" t="e">
        <f>VLOOKUP(N5,'ALL SKATERS'!$B$3:$I$378,9,FALSE)</f>
        <v>#REF!</v>
      </c>
      <c r="N5" t="s">
        <v>30</v>
      </c>
      <c r="R5">
        <v>34.6</v>
      </c>
      <c r="W5" t="s">
        <v>28</v>
      </c>
      <c r="X5">
        <v>5</v>
      </c>
      <c r="AF5" t="s">
        <v>1749</v>
      </c>
    </row>
    <row r="6" spans="1:32" x14ac:dyDescent="0.2">
      <c r="A6" t="s">
        <v>26</v>
      </c>
      <c r="C6" t="s">
        <v>44</v>
      </c>
      <c r="E6" t="s">
        <v>41</v>
      </c>
      <c r="G6" t="s">
        <v>688</v>
      </c>
      <c r="K6" t="e">
        <f>1*L6</f>
        <v>#REF!</v>
      </c>
      <c r="L6" t="e">
        <f t="shared" si="0"/>
        <v>#REF!</v>
      </c>
      <c r="M6" t="e">
        <f>VLOOKUP(N6,'ALL SKATERS'!$B$3:$I$378,9,FALSE)</f>
        <v>#REF!</v>
      </c>
      <c r="N6" t="s">
        <v>32</v>
      </c>
      <c r="R6">
        <v>34.6</v>
      </c>
      <c r="W6" t="s">
        <v>23</v>
      </c>
      <c r="X6">
        <v>6</v>
      </c>
      <c r="AF6" t="s">
        <v>1749</v>
      </c>
    </row>
    <row r="7" spans="1:32" x14ac:dyDescent="0.2">
      <c r="A7" t="s">
        <v>28</v>
      </c>
      <c r="C7" t="s">
        <v>37</v>
      </c>
      <c r="E7" t="s">
        <v>24</v>
      </c>
      <c r="G7" t="s">
        <v>689</v>
      </c>
      <c r="K7" t="e">
        <f>1*L7</f>
        <v>#REF!</v>
      </c>
      <c r="L7" t="e">
        <f t="shared" si="0"/>
        <v>#REF!</v>
      </c>
      <c r="M7" t="e">
        <f>VLOOKUP(N7,'ALL SKATERS'!$B$3:$I$378,9,FALSE)</f>
        <v>#REF!</v>
      </c>
      <c r="N7" t="s">
        <v>37</v>
      </c>
      <c r="R7">
        <v>33.799999999999997</v>
      </c>
      <c r="W7" t="s">
        <v>1750</v>
      </c>
      <c r="X7">
        <v>7</v>
      </c>
      <c r="AF7" t="s">
        <v>1749</v>
      </c>
    </row>
    <row r="8" spans="1:32" x14ac:dyDescent="0.2">
      <c r="A8" t="s">
        <v>41</v>
      </c>
      <c r="C8" t="s">
        <v>38</v>
      </c>
      <c r="E8" t="s">
        <v>34</v>
      </c>
      <c r="G8" t="s">
        <v>690</v>
      </c>
      <c r="K8" t="e">
        <f>L8*0.8</f>
        <v>#REF!</v>
      </c>
      <c r="L8" t="e">
        <f t="shared" si="0"/>
        <v>#REF!</v>
      </c>
      <c r="M8" t="e">
        <f>VLOOKUP(N8,'ALL SKATERS'!$B$3:$I$378,9,FALSE)</f>
        <v>#REF!</v>
      </c>
      <c r="N8" t="s">
        <v>38</v>
      </c>
      <c r="R8">
        <v>33.4</v>
      </c>
      <c r="W8" t="s">
        <v>26</v>
      </c>
      <c r="X8">
        <v>8</v>
      </c>
      <c r="AF8" t="s">
        <v>1749</v>
      </c>
    </row>
    <row r="9" spans="1:32" x14ac:dyDescent="0.2">
      <c r="A9" t="s">
        <v>24</v>
      </c>
      <c r="C9" t="s">
        <v>39</v>
      </c>
      <c r="E9" t="s">
        <v>36</v>
      </c>
      <c r="G9" t="s">
        <v>692</v>
      </c>
      <c r="K9" t="e">
        <f>L9*0.8</f>
        <v>#REF!</v>
      </c>
      <c r="L9" t="e">
        <f t="shared" si="0"/>
        <v>#REF!</v>
      </c>
      <c r="M9" t="e">
        <f>VLOOKUP(N9,'ALL SKATERS'!$B$3:$I$378,9,FALSE)</f>
        <v>#REF!</v>
      </c>
      <c r="N9" t="s">
        <v>39</v>
      </c>
      <c r="R9">
        <v>31.8</v>
      </c>
      <c r="W9" t="s">
        <v>21</v>
      </c>
      <c r="X9">
        <v>9</v>
      </c>
      <c r="AF9" t="s">
        <v>1749</v>
      </c>
    </row>
    <row r="10" spans="1:32" x14ac:dyDescent="0.2">
      <c r="A10" t="s">
        <v>48</v>
      </c>
      <c r="C10" t="s">
        <v>36</v>
      </c>
      <c r="E10" t="s">
        <v>73</v>
      </c>
      <c r="G10" t="s">
        <v>693</v>
      </c>
      <c r="K10" t="e">
        <f>L10*0.8</f>
        <v>#REF!</v>
      </c>
      <c r="L10" t="e">
        <f t="shared" si="0"/>
        <v>#REF!</v>
      </c>
      <c r="M10" t="e">
        <f>VLOOKUP(N10,'ALL SKATERS'!$B$3:$I$378,9,FALSE)</f>
        <v>#REF!</v>
      </c>
      <c r="N10" t="s">
        <v>36</v>
      </c>
      <c r="R10">
        <v>31.5</v>
      </c>
      <c r="W10" t="s">
        <v>34</v>
      </c>
      <c r="X10">
        <v>10</v>
      </c>
      <c r="AF10" t="s">
        <v>1749</v>
      </c>
    </row>
    <row r="11" spans="1:32" x14ac:dyDescent="0.2">
      <c r="A11" t="s">
        <v>42</v>
      </c>
      <c r="C11" t="s">
        <v>27</v>
      </c>
      <c r="E11" t="s">
        <v>29</v>
      </c>
      <c r="G11" t="s">
        <v>691</v>
      </c>
      <c r="K11" t="e">
        <f>L11*0.6</f>
        <v>#REF!</v>
      </c>
      <c r="L11" t="e">
        <f t="shared" si="0"/>
        <v>#REF!</v>
      </c>
      <c r="M11" t="e">
        <f>VLOOKUP(N11,'ALL SKATERS'!$B$3:$I$378,9,FALSE)</f>
        <v>#REF!</v>
      </c>
      <c r="N11" t="s">
        <v>27</v>
      </c>
      <c r="R11">
        <v>30.6</v>
      </c>
      <c r="W11" t="s">
        <v>25</v>
      </c>
      <c r="X11">
        <v>11</v>
      </c>
      <c r="AF11" t="s">
        <v>1749</v>
      </c>
    </row>
    <row r="12" spans="1:32" x14ac:dyDescent="0.2">
      <c r="A12" t="s">
        <v>33</v>
      </c>
      <c r="C12" t="s">
        <v>69</v>
      </c>
      <c r="E12" t="s">
        <v>64</v>
      </c>
      <c r="G12" t="s">
        <v>694</v>
      </c>
      <c r="K12" t="e">
        <f t="shared" ref="K12:K18" si="1">L12*0.6</f>
        <v>#REF!</v>
      </c>
      <c r="L12" t="e">
        <f t="shared" si="0"/>
        <v>#REF!</v>
      </c>
      <c r="M12" t="e">
        <f>VLOOKUP(N12,'ALL SKATERS'!$B$3:$I$378,9,FALSE)</f>
        <v>#REF!</v>
      </c>
      <c r="N12" t="s">
        <v>69</v>
      </c>
      <c r="R12">
        <v>28.4</v>
      </c>
      <c r="W12" t="s">
        <v>1751</v>
      </c>
      <c r="X12">
        <v>12</v>
      </c>
      <c r="AF12" t="s">
        <v>1749</v>
      </c>
    </row>
    <row r="13" spans="1:32" x14ac:dyDescent="0.2">
      <c r="A13" t="s">
        <v>32</v>
      </c>
      <c r="C13" t="s">
        <v>50</v>
      </c>
      <c r="E13" t="s">
        <v>90</v>
      </c>
      <c r="G13" t="s">
        <v>695</v>
      </c>
      <c r="K13" t="e">
        <f t="shared" si="1"/>
        <v>#REF!</v>
      </c>
      <c r="L13" t="e">
        <f t="shared" si="0"/>
        <v>#REF!</v>
      </c>
      <c r="M13" t="e">
        <f>VLOOKUP(N13,'ALL SKATERS'!$B$3:$I$378,9,FALSE)</f>
        <v>#REF!</v>
      </c>
      <c r="N13" t="s">
        <v>50</v>
      </c>
      <c r="R13">
        <v>27.5</v>
      </c>
      <c r="W13" t="s">
        <v>685</v>
      </c>
      <c r="X13">
        <v>13</v>
      </c>
      <c r="AF13" t="s">
        <v>1749</v>
      </c>
    </row>
    <row r="14" spans="1:32" x14ac:dyDescent="0.2">
      <c r="A14" t="s">
        <v>44</v>
      </c>
      <c r="C14" t="s">
        <v>64</v>
      </c>
      <c r="E14" t="s">
        <v>1612</v>
      </c>
      <c r="G14" t="s">
        <v>697</v>
      </c>
      <c r="K14" t="e">
        <f t="shared" si="1"/>
        <v>#REF!</v>
      </c>
      <c r="L14" t="e">
        <f t="shared" si="0"/>
        <v>#REF!</v>
      </c>
      <c r="M14" t="e">
        <f>VLOOKUP(N14,'ALL SKATERS'!$B$3:$I$378,9,FALSE)</f>
        <v>#REF!</v>
      </c>
      <c r="N14" t="s">
        <v>64</v>
      </c>
      <c r="R14">
        <v>23.5</v>
      </c>
      <c r="W14" t="s">
        <v>116</v>
      </c>
      <c r="X14">
        <v>14</v>
      </c>
      <c r="AF14" t="s">
        <v>1749</v>
      </c>
    </row>
    <row r="15" spans="1:32" x14ac:dyDescent="0.2">
      <c r="A15" t="s">
        <v>37</v>
      </c>
      <c r="C15" t="s">
        <v>90</v>
      </c>
      <c r="E15" t="s">
        <v>46</v>
      </c>
      <c r="G15" t="s">
        <v>696</v>
      </c>
      <c r="K15" t="e">
        <f t="shared" si="1"/>
        <v>#REF!</v>
      </c>
      <c r="L15" t="e">
        <f t="shared" si="0"/>
        <v>#REF!</v>
      </c>
      <c r="M15" t="e">
        <f>VLOOKUP(N15,'ALL SKATERS'!$B$3:$I$378,9,FALSE)</f>
        <v>#REF!</v>
      </c>
      <c r="N15" t="s">
        <v>90</v>
      </c>
      <c r="R15">
        <v>22.1</v>
      </c>
      <c r="W15" t="s">
        <v>42</v>
      </c>
      <c r="X15">
        <v>15</v>
      </c>
      <c r="AF15" t="s">
        <v>1749</v>
      </c>
    </row>
    <row r="16" spans="1:32" x14ac:dyDescent="0.2">
      <c r="A16" t="s">
        <v>39</v>
      </c>
      <c r="C16" t="s">
        <v>31</v>
      </c>
      <c r="E16" t="s">
        <v>92</v>
      </c>
      <c r="G16" t="s">
        <v>700</v>
      </c>
      <c r="K16" t="e">
        <f t="shared" si="1"/>
        <v>#REF!</v>
      </c>
      <c r="L16" t="e">
        <f t="shared" si="0"/>
        <v>#REF!</v>
      </c>
      <c r="M16" t="e">
        <f>VLOOKUP(N16,'ALL SKATERS'!$B$3:$I$378,9,FALSE)</f>
        <v>#REF!</v>
      </c>
      <c r="N16" t="s">
        <v>31</v>
      </c>
      <c r="R16">
        <v>17.5</v>
      </c>
      <c r="W16" t="s">
        <v>43</v>
      </c>
      <c r="X16">
        <v>16</v>
      </c>
      <c r="AF16" t="s">
        <v>1749</v>
      </c>
    </row>
    <row r="17" spans="1:32" x14ac:dyDescent="0.2">
      <c r="A17" t="s">
        <v>55</v>
      </c>
      <c r="C17" t="s">
        <v>45</v>
      </c>
      <c r="E17" t="s">
        <v>104</v>
      </c>
      <c r="G17" t="s">
        <v>698</v>
      </c>
      <c r="K17" t="e">
        <f t="shared" si="1"/>
        <v>#REF!</v>
      </c>
      <c r="L17" t="e">
        <f t="shared" si="0"/>
        <v>#REF!</v>
      </c>
      <c r="M17" t="e">
        <f>VLOOKUP(N17,'ALL SKATERS'!$B$3:$I$378,9,FALSE)</f>
        <v>#REF!</v>
      </c>
      <c r="N17" t="s">
        <v>45</v>
      </c>
      <c r="R17">
        <v>13.8</v>
      </c>
      <c r="W17" t="s">
        <v>64</v>
      </c>
      <c r="X17">
        <v>17</v>
      </c>
      <c r="AF17" t="s">
        <v>1749</v>
      </c>
    </row>
    <row r="18" spans="1:32" x14ac:dyDescent="0.2">
      <c r="A18" t="s">
        <v>73</v>
      </c>
      <c r="C18" t="s">
        <v>1613</v>
      </c>
      <c r="E18" t="s">
        <v>54</v>
      </c>
      <c r="G18" t="s">
        <v>699</v>
      </c>
      <c r="K18" t="e">
        <f t="shared" si="1"/>
        <v>#REF!</v>
      </c>
      <c r="L18" t="e">
        <f t="shared" si="0"/>
        <v>#REF!</v>
      </c>
      <c r="M18" t="e">
        <f>VLOOKUP(N18,'ALL SKATERS'!$B$3:$I$378,9,FALSE)</f>
        <v>#REF!</v>
      </c>
      <c r="N18" t="s">
        <v>87</v>
      </c>
      <c r="R18">
        <v>11.7</v>
      </c>
      <c r="W18" t="s">
        <v>83</v>
      </c>
      <c r="X18">
        <v>18</v>
      </c>
      <c r="AF18" t="s">
        <v>1749</v>
      </c>
    </row>
    <row r="19" spans="1:32" x14ac:dyDescent="0.2">
      <c r="A19" t="s">
        <v>69</v>
      </c>
      <c r="C19" t="s">
        <v>61</v>
      </c>
      <c r="E19" t="s">
        <v>57</v>
      </c>
      <c r="G19" t="s">
        <v>702</v>
      </c>
      <c r="K19">
        <f>L19*0.5</f>
        <v>4.2750000000000004</v>
      </c>
      <c r="L19">
        <f t="shared" si="0"/>
        <v>8.5500000000000007</v>
      </c>
      <c r="M19">
        <v>9.5</v>
      </c>
      <c r="N19" t="s">
        <v>61</v>
      </c>
      <c r="R19">
        <v>9.5</v>
      </c>
      <c r="W19" t="s">
        <v>37</v>
      </c>
      <c r="X19">
        <v>19</v>
      </c>
      <c r="AF19" t="s">
        <v>1749</v>
      </c>
    </row>
    <row r="20" spans="1:32" x14ac:dyDescent="0.2">
      <c r="A20" t="s">
        <v>65</v>
      </c>
      <c r="C20" t="s">
        <v>104</v>
      </c>
      <c r="E20" t="s">
        <v>70</v>
      </c>
      <c r="G20" t="s">
        <v>704</v>
      </c>
      <c r="K20" t="e">
        <f>L20*0.5</f>
        <v>#REF!</v>
      </c>
      <c r="L20" t="e">
        <f t="shared" si="0"/>
        <v>#REF!</v>
      </c>
      <c r="M20" t="e">
        <f>VLOOKUP(N20,'ALL SKATERS'!$B$3:$I$378,9,FALSE)</f>
        <v>#REF!</v>
      </c>
      <c r="N20" t="s">
        <v>57</v>
      </c>
      <c r="R20">
        <v>7.6</v>
      </c>
      <c r="W20" t="s">
        <v>41</v>
      </c>
      <c r="X20">
        <v>20</v>
      </c>
      <c r="AF20" t="s">
        <v>1749</v>
      </c>
    </row>
    <row r="21" spans="1:32" x14ac:dyDescent="0.2">
      <c r="A21" t="s">
        <v>50</v>
      </c>
      <c r="C21" t="s">
        <v>57</v>
      </c>
      <c r="E21" t="s">
        <v>49</v>
      </c>
      <c r="G21" t="s">
        <v>707</v>
      </c>
      <c r="K21" t="e">
        <f>L21*0.5</f>
        <v>#REF!</v>
      </c>
      <c r="L21" t="e">
        <f t="shared" si="0"/>
        <v>#REF!</v>
      </c>
      <c r="M21" t="e">
        <f>VLOOKUP(N21,'ALL SKATERS'!$B$3:$I$378,9,FALSE)</f>
        <v>#REF!</v>
      </c>
      <c r="N21" t="s">
        <v>51</v>
      </c>
      <c r="R21">
        <v>4.8</v>
      </c>
      <c r="W21" t="s">
        <v>22</v>
      </c>
      <c r="X21">
        <v>21</v>
      </c>
      <c r="AF21" t="s">
        <v>1749</v>
      </c>
    </row>
    <row r="22" spans="1:32" x14ac:dyDescent="0.2">
      <c r="A22" t="s">
        <v>29</v>
      </c>
      <c r="C22" t="s">
        <v>51</v>
      </c>
      <c r="E22" t="s">
        <v>71</v>
      </c>
      <c r="G22" t="s">
        <v>703</v>
      </c>
      <c r="K22" t="e">
        <f>L22*0.5</f>
        <v>#REF!</v>
      </c>
      <c r="L22" t="e">
        <f t="shared" si="0"/>
        <v>#REF!</v>
      </c>
      <c r="M22" t="e">
        <f>VLOOKUP(N22,'ALL SKATERS'!$B$3:$I$378,9,FALSE)</f>
        <v>#REF!</v>
      </c>
      <c r="N22" t="s">
        <v>56</v>
      </c>
      <c r="R22">
        <v>4.7</v>
      </c>
      <c r="W22" t="s">
        <v>1752</v>
      </c>
      <c r="X22">
        <v>22</v>
      </c>
      <c r="AF22" t="s">
        <v>1749</v>
      </c>
    </row>
    <row r="23" spans="1:32" x14ac:dyDescent="0.2">
      <c r="A23" t="s">
        <v>62</v>
      </c>
      <c r="C23" t="s">
        <v>56</v>
      </c>
      <c r="E23" t="s">
        <v>78</v>
      </c>
      <c r="G23" t="s">
        <v>701</v>
      </c>
      <c r="K23" t="e">
        <f>L23*0.5</f>
        <v>#REF!</v>
      </c>
      <c r="L23" t="e">
        <f t="shared" si="0"/>
        <v>#REF!</v>
      </c>
      <c r="M23" t="e">
        <f>VLOOKUP(N23,'ALL SKATERS'!$B$3:$I$378,9,FALSE)</f>
        <v>#REF!</v>
      </c>
      <c r="N23" t="s">
        <v>40</v>
      </c>
      <c r="R23">
        <v>2.6</v>
      </c>
      <c r="W23" t="s">
        <v>1753</v>
      </c>
      <c r="X23">
        <v>23</v>
      </c>
      <c r="AF23" t="s">
        <v>1749</v>
      </c>
    </row>
    <row r="24" spans="1:32" x14ac:dyDescent="0.2">
      <c r="A24" t="s">
        <v>31</v>
      </c>
      <c r="C24" t="s">
        <v>40</v>
      </c>
      <c r="E24" t="s">
        <v>83</v>
      </c>
      <c r="G24" t="s">
        <v>710</v>
      </c>
      <c r="K24">
        <v>1</v>
      </c>
      <c r="L24" t="e">
        <f t="shared" si="0"/>
        <v>#REF!</v>
      </c>
      <c r="M24" t="e">
        <f>VLOOKUP(N24,'ALL SKATERS'!$B$3:$I$378,9,FALSE)</f>
        <v>#REF!</v>
      </c>
      <c r="N24" t="s">
        <v>96</v>
      </c>
      <c r="R24">
        <v>2.2000000000000002</v>
      </c>
      <c r="W24" t="s">
        <v>32</v>
      </c>
      <c r="X24">
        <v>24</v>
      </c>
      <c r="AF24" t="s">
        <v>1749</v>
      </c>
    </row>
    <row r="25" spans="1:32" x14ac:dyDescent="0.2">
      <c r="A25" t="s">
        <v>193</v>
      </c>
      <c r="C25" t="s">
        <v>210</v>
      </c>
      <c r="E25" t="s">
        <v>85</v>
      </c>
      <c r="G25" t="s">
        <v>708</v>
      </c>
      <c r="K25">
        <v>1</v>
      </c>
      <c r="L25" t="e">
        <f t="shared" si="0"/>
        <v>#REF!</v>
      </c>
      <c r="M25" t="e">
        <f>VLOOKUP(N25,'ALL SKATERS'!$B$3:$I$378,9,FALSE)</f>
        <v>#REF!</v>
      </c>
      <c r="N25" t="s">
        <v>59</v>
      </c>
      <c r="R25">
        <v>1.8</v>
      </c>
      <c r="W25" t="s">
        <v>1754</v>
      </c>
      <c r="X25">
        <v>25</v>
      </c>
      <c r="AF25" t="s">
        <v>1749</v>
      </c>
    </row>
    <row r="26" spans="1:32" x14ac:dyDescent="0.2">
      <c r="A26" t="s">
        <v>97</v>
      </c>
      <c r="C26" t="s">
        <v>59</v>
      </c>
      <c r="E26" t="s">
        <v>35</v>
      </c>
      <c r="G26" t="s">
        <v>709</v>
      </c>
      <c r="K26">
        <v>1</v>
      </c>
      <c r="L26" t="e">
        <f t="shared" si="0"/>
        <v>#REF!</v>
      </c>
      <c r="M26" t="e">
        <f>VLOOKUP(N26,'ALL SKATERS'!$B$3:$I$378,9,FALSE)</f>
        <v>#REF!</v>
      </c>
      <c r="N26" t="s">
        <v>52</v>
      </c>
      <c r="R26">
        <v>1.6</v>
      </c>
      <c r="W26" t="s">
        <v>38</v>
      </c>
      <c r="X26">
        <v>26</v>
      </c>
      <c r="AF26" t="s">
        <v>1749</v>
      </c>
    </row>
    <row r="27" spans="1:32" x14ac:dyDescent="0.2">
      <c r="A27" t="s">
        <v>70</v>
      </c>
      <c r="C27" t="s">
        <v>52</v>
      </c>
      <c r="E27" t="s">
        <v>63</v>
      </c>
      <c r="G27" t="s">
        <v>705</v>
      </c>
      <c r="K27">
        <v>1</v>
      </c>
      <c r="L27" t="e">
        <f t="shared" si="0"/>
        <v>#REF!</v>
      </c>
      <c r="M27" t="e">
        <f>VLOOKUP(N27,'ALL SKATERS'!$B$3:$I$378,9,FALSE)</f>
        <v>#REF!</v>
      </c>
      <c r="N27" t="s">
        <v>53</v>
      </c>
      <c r="R27">
        <v>1.4</v>
      </c>
      <c r="W27" t="s">
        <v>48</v>
      </c>
      <c r="X27">
        <v>27</v>
      </c>
      <c r="AF27" t="s">
        <v>1749</v>
      </c>
    </row>
    <row r="28" spans="1:32" x14ac:dyDescent="0.2">
      <c r="A28" t="s">
        <v>47</v>
      </c>
      <c r="C28" t="s">
        <v>80</v>
      </c>
      <c r="E28" t="s">
        <v>210</v>
      </c>
      <c r="G28" t="s">
        <v>399</v>
      </c>
      <c r="K28">
        <v>1</v>
      </c>
      <c r="L28" t="e">
        <f t="shared" si="0"/>
        <v>#REF!</v>
      </c>
      <c r="M28" t="e">
        <f>VLOOKUP(N28,'ALL SKATERS'!$B$3:$I$378,9,FALSE)</f>
        <v>#REF!</v>
      </c>
      <c r="N28" t="s">
        <v>72</v>
      </c>
      <c r="R28">
        <v>1.3</v>
      </c>
      <c r="W28" t="s">
        <v>1755</v>
      </c>
      <c r="X28">
        <v>28</v>
      </c>
      <c r="AF28" t="s">
        <v>1749</v>
      </c>
    </row>
    <row r="29" spans="1:32" x14ac:dyDescent="0.2">
      <c r="A29" t="s">
        <v>49</v>
      </c>
      <c r="C29" t="s">
        <v>82</v>
      </c>
      <c r="E29" t="s">
        <v>58</v>
      </c>
      <c r="G29" t="s">
        <v>715</v>
      </c>
      <c r="K29">
        <v>1</v>
      </c>
      <c r="L29" t="e">
        <f t="shared" si="0"/>
        <v>#REF!</v>
      </c>
      <c r="M29" t="e">
        <f>VLOOKUP(N29,'ALL SKATERS'!$B$3:$I$378,9,FALSE)</f>
        <v>#REF!</v>
      </c>
      <c r="N29" t="s">
        <v>80</v>
      </c>
      <c r="R29">
        <v>1.3</v>
      </c>
      <c r="W29" t="s">
        <v>1756</v>
      </c>
      <c r="X29">
        <v>29</v>
      </c>
      <c r="AF29" t="s">
        <v>1749</v>
      </c>
    </row>
    <row r="30" spans="1:32" x14ac:dyDescent="0.2">
      <c r="A30" t="s">
        <v>71</v>
      </c>
      <c r="C30" t="s">
        <v>678</v>
      </c>
      <c r="E30" t="s">
        <v>66</v>
      </c>
      <c r="G30" t="s">
        <v>713</v>
      </c>
      <c r="K30">
        <v>1</v>
      </c>
      <c r="L30" t="e">
        <f t="shared" si="0"/>
        <v>#REF!</v>
      </c>
      <c r="M30" t="e">
        <f>VLOOKUP(N30,'ALL SKATERS'!$B$3:$I$378,9,FALSE)</f>
        <v>#REF!</v>
      </c>
      <c r="N30" t="s">
        <v>68</v>
      </c>
      <c r="R30">
        <v>1.2</v>
      </c>
      <c r="W30" t="s">
        <v>49</v>
      </c>
      <c r="X30">
        <v>30</v>
      </c>
      <c r="AF30" t="s">
        <v>1749</v>
      </c>
    </row>
    <row r="31" spans="1:32" x14ac:dyDescent="0.2">
      <c r="A31" t="s">
        <v>51</v>
      </c>
      <c r="C31" t="s">
        <v>107</v>
      </c>
      <c r="E31" t="s">
        <v>75</v>
      </c>
      <c r="G31" t="s">
        <v>88</v>
      </c>
      <c r="K31">
        <v>1</v>
      </c>
      <c r="L31" t="e">
        <f t="shared" si="0"/>
        <v>#REF!</v>
      </c>
      <c r="M31" t="e">
        <f>VLOOKUP(N31,'ALL SKATERS'!$B$3:$I$378,9,FALSE)</f>
        <v>#REF!</v>
      </c>
      <c r="N31" t="s">
        <v>76</v>
      </c>
      <c r="R31">
        <v>1.2</v>
      </c>
      <c r="W31" t="s">
        <v>1757</v>
      </c>
      <c r="X31">
        <v>31</v>
      </c>
      <c r="AF31" t="s">
        <v>1749</v>
      </c>
    </row>
    <row r="32" spans="1:32" x14ac:dyDescent="0.2">
      <c r="A32" t="s">
        <v>94</v>
      </c>
      <c r="C32" t="s">
        <v>112</v>
      </c>
      <c r="E32" t="s">
        <v>95</v>
      </c>
      <c r="G32" t="s">
        <v>717</v>
      </c>
      <c r="K32">
        <v>1</v>
      </c>
      <c r="L32">
        <f t="shared" si="0"/>
        <v>4.5</v>
      </c>
      <c r="M32">
        <v>5</v>
      </c>
      <c r="N32" t="s">
        <v>108</v>
      </c>
      <c r="R32">
        <v>5</v>
      </c>
      <c r="W32" t="s">
        <v>73</v>
      </c>
      <c r="X32">
        <v>32</v>
      </c>
      <c r="AF32" t="s">
        <v>1749</v>
      </c>
    </row>
    <row r="33" spans="1:33" x14ac:dyDescent="0.2">
      <c r="A33" t="s">
        <v>85</v>
      </c>
      <c r="C33" t="s">
        <v>101</v>
      </c>
      <c r="E33" t="s">
        <v>82</v>
      </c>
      <c r="G33" t="s">
        <v>706</v>
      </c>
      <c r="K33" t="e">
        <f>M33*1.2</f>
        <v>#REF!</v>
      </c>
      <c r="L33" t="e">
        <f t="shared" si="0"/>
        <v>#REF!</v>
      </c>
      <c r="M33" t="e">
        <f>VLOOKUP(N33,'ALL SKATERS'!$B$3:$I$378,9,FALSE)</f>
        <v>#REF!</v>
      </c>
      <c r="N33" t="s">
        <v>25</v>
      </c>
      <c r="R33">
        <v>60</v>
      </c>
      <c r="W33" t="s">
        <v>1758</v>
      </c>
      <c r="X33">
        <v>33</v>
      </c>
      <c r="AF33" t="s">
        <v>1749</v>
      </c>
    </row>
    <row r="34" spans="1:33" x14ac:dyDescent="0.2">
      <c r="A34" t="s">
        <v>52</v>
      </c>
      <c r="C34" t="s">
        <v>111</v>
      </c>
      <c r="E34" t="s">
        <v>101</v>
      </c>
      <c r="G34" t="s">
        <v>712</v>
      </c>
      <c r="K34" t="e">
        <f>M34*1.2</f>
        <v>#REF!</v>
      </c>
      <c r="L34" t="e">
        <f t="shared" si="0"/>
        <v>#REF!</v>
      </c>
      <c r="M34" t="e">
        <f>VLOOKUP(N34,'ALL SKATERS'!$B$3:$I$378,9,FALSE)</f>
        <v>#REF!</v>
      </c>
      <c r="N34" t="s">
        <v>19</v>
      </c>
      <c r="R34">
        <v>70</v>
      </c>
      <c r="W34" t="s">
        <v>31</v>
      </c>
      <c r="X34">
        <v>34</v>
      </c>
      <c r="AF34" t="s">
        <v>1749</v>
      </c>
    </row>
    <row r="35" spans="1:33" x14ac:dyDescent="0.2">
      <c r="A35" t="s">
        <v>102</v>
      </c>
      <c r="C35" t="s">
        <v>68</v>
      </c>
      <c r="E35" t="s">
        <v>68</v>
      </c>
      <c r="G35" t="s">
        <v>711</v>
      </c>
      <c r="K35" t="e">
        <f>M35*1.2</f>
        <v>#REF!</v>
      </c>
      <c r="L35" t="e">
        <f t="shared" si="0"/>
        <v>#REF!</v>
      </c>
      <c r="M35" t="e">
        <f>VLOOKUP(N35,'ALL SKATERS'!$B$3:$I$378,9,FALSE)</f>
        <v>#REF!</v>
      </c>
      <c r="N35" t="s">
        <v>21</v>
      </c>
      <c r="R35">
        <v>65</v>
      </c>
      <c r="W35" t="s">
        <v>702</v>
      </c>
      <c r="X35">
        <v>35</v>
      </c>
      <c r="AF35" t="s">
        <v>1749</v>
      </c>
    </row>
    <row r="36" spans="1:33" x14ac:dyDescent="0.2">
      <c r="A36" t="s">
        <v>75</v>
      </c>
      <c r="C36" t="s">
        <v>123</v>
      </c>
      <c r="E36" t="s">
        <v>243</v>
      </c>
      <c r="G36" t="s">
        <v>714</v>
      </c>
      <c r="K36" t="e">
        <f>1*L36</f>
        <v>#REF!</v>
      </c>
      <c r="L36" t="e">
        <f t="shared" si="0"/>
        <v>#REF!</v>
      </c>
      <c r="M36" t="e">
        <f>VLOOKUP(N36,'ALL SKATERS'!$B$3:$I$378,9,FALSE)</f>
        <v>#REF!</v>
      </c>
      <c r="N36" t="s">
        <v>26</v>
      </c>
      <c r="R36">
        <v>49.5</v>
      </c>
      <c r="W36" t="s">
        <v>399</v>
      </c>
      <c r="X36">
        <v>36</v>
      </c>
      <c r="AF36" t="s">
        <v>1749</v>
      </c>
    </row>
    <row r="37" spans="1:33" x14ac:dyDescent="0.2">
      <c r="A37" t="s">
        <v>95</v>
      </c>
      <c r="C37" t="s">
        <v>672</v>
      </c>
      <c r="E37" t="s">
        <v>113</v>
      </c>
      <c r="G37" t="s">
        <v>716</v>
      </c>
      <c r="K37" t="e">
        <f>1*L37</f>
        <v>#REF!</v>
      </c>
      <c r="L37" t="e">
        <f t="shared" si="0"/>
        <v>#REF!</v>
      </c>
      <c r="M37" t="e">
        <f>VLOOKUP(N37,'ALL SKATERS'!$B$3:$I$378,9,FALSE)</f>
        <v>#REF!</v>
      </c>
      <c r="N37" t="s">
        <v>41</v>
      </c>
      <c r="R37">
        <v>46.2</v>
      </c>
      <c r="W37" t="s">
        <v>122</v>
      </c>
      <c r="X37">
        <v>37</v>
      </c>
      <c r="AF37" t="s">
        <v>1749</v>
      </c>
    </row>
    <row r="38" spans="1:33" x14ac:dyDescent="0.2">
      <c r="A38" t="s">
        <v>79</v>
      </c>
      <c r="C38" t="s">
        <v>243</v>
      </c>
      <c r="E38" t="s">
        <v>106</v>
      </c>
      <c r="G38" t="s">
        <v>260</v>
      </c>
      <c r="K38" t="e">
        <f>1*L38</f>
        <v>#REF!</v>
      </c>
      <c r="L38" t="e">
        <f t="shared" si="0"/>
        <v>#REF!</v>
      </c>
      <c r="M38" t="e">
        <f>VLOOKUP(N38,'ALL SKATERS'!$B$3:$I$378,9,FALSE)</f>
        <v>#REF!</v>
      </c>
      <c r="N38" t="s">
        <v>24</v>
      </c>
      <c r="R38">
        <v>44.9</v>
      </c>
      <c r="W38" t="s">
        <v>699</v>
      </c>
      <c r="X38">
        <v>38</v>
      </c>
      <c r="AF38" t="s">
        <v>1749</v>
      </c>
    </row>
    <row r="39" spans="1:33" x14ac:dyDescent="0.2">
      <c r="A39" t="s">
        <v>672</v>
      </c>
      <c r="C39" t="s">
        <v>110</v>
      </c>
      <c r="E39" t="s">
        <v>399</v>
      </c>
      <c r="G39" t="s">
        <v>103</v>
      </c>
      <c r="K39" t="e">
        <f>L39*0.8</f>
        <v>#REF!</v>
      </c>
      <c r="L39" t="e">
        <f t="shared" si="0"/>
        <v>#REF!</v>
      </c>
      <c r="M39" t="e">
        <f>VLOOKUP(N39,'ALL SKATERS'!$B$3:$I$378,9,FALSE)</f>
        <v>#REF!</v>
      </c>
      <c r="N39" t="s">
        <v>34</v>
      </c>
      <c r="R39">
        <v>43.2</v>
      </c>
      <c r="W39" t="s">
        <v>27</v>
      </c>
      <c r="X39">
        <v>39</v>
      </c>
      <c r="AF39" t="s">
        <v>1749</v>
      </c>
    </row>
    <row r="40" spans="1:33" x14ac:dyDescent="0.2">
      <c r="A40" t="s">
        <v>115</v>
      </c>
      <c r="C40" t="s">
        <v>72</v>
      </c>
      <c r="E40" t="s">
        <v>67</v>
      </c>
      <c r="G40" t="s">
        <v>721</v>
      </c>
      <c r="K40" t="e">
        <f>L40*0.8</f>
        <v>#REF!</v>
      </c>
      <c r="L40" t="e">
        <f t="shared" si="0"/>
        <v>#REF!</v>
      </c>
      <c r="M40" t="e">
        <f>VLOOKUP(N40,'ALL SKATERS'!$B$3:$I$378,9,FALSE)</f>
        <v>#REF!</v>
      </c>
      <c r="N40" t="s">
        <v>73</v>
      </c>
      <c r="R40">
        <v>31</v>
      </c>
      <c r="W40" t="s">
        <v>100</v>
      </c>
      <c r="X40">
        <v>40</v>
      </c>
      <c r="AF40" t="s">
        <v>1749</v>
      </c>
    </row>
    <row r="41" spans="1:33" x14ac:dyDescent="0.2">
      <c r="A41" t="s">
        <v>110</v>
      </c>
      <c r="C41" t="s">
        <v>108</v>
      </c>
      <c r="E41" t="s">
        <v>88</v>
      </c>
      <c r="G41" t="s">
        <v>720</v>
      </c>
      <c r="K41" t="e">
        <f>L41*0.8</f>
        <v>#REF!</v>
      </c>
      <c r="L41" t="e">
        <f t="shared" si="0"/>
        <v>#REF!</v>
      </c>
      <c r="M41" t="e">
        <f>VLOOKUP(N41,'ALL SKATERS'!$B$3:$I$378,9,FALSE)</f>
        <v>#REF!</v>
      </c>
      <c r="N41" t="s">
        <v>29</v>
      </c>
      <c r="R41">
        <v>24.1</v>
      </c>
      <c r="W41" t="s">
        <v>92</v>
      </c>
      <c r="X41">
        <v>41</v>
      </c>
      <c r="AF41" t="s">
        <v>1749</v>
      </c>
    </row>
    <row r="42" spans="1:33" x14ac:dyDescent="0.2">
      <c r="A42" t="s">
        <v>99</v>
      </c>
      <c r="C42" t="s">
        <v>76</v>
      </c>
      <c r="E42" t="s">
        <v>76</v>
      </c>
      <c r="G42" t="s">
        <v>718</v>
      </c>
      <c r="K42" t="e">
        <f>L42*0.6</f>
        <v>#REF!</v>
      </c>
      <c r="L42" t="e">
        <f t="shared" si="0"/>
        <v>#REF!</v>
      </c>
      <c r="M42" t="e">
        <f>VLOOKUP(N42,'ALL SKATERS'!$B$3:$I$378,9,FALSE)</f>
        <v>#REF!</v>
      </c>
      <c r="N42" t="s">
        <v>35</v>
      </c>
      <c r="R42">
        <v>22</v>
      </c>
      <c r="W42" t="s">
        <v>33</v>
      </c>
      <c r="X42">
        <v>42</v>
      </c>
      <c r="AF42" t="s">
        <v>1749</v>
      </c>
    </row>
    <row r="43" spans="1:33" x14ac:dyDescent="0.2">
      <c r="A43" t="s">
        <v>93</v>
      </c>
      <c r="C43" t="s">
        <v>316</v>
      </c>
      <c r="E43" t="s">
        <v>336</v>
      </c>
      <c r="G43" t="s">
        <v>719</v>
      </c>
      <c r="K43" t="e">
        <f t="shared" ref="K43:K49" si="2">L43*0.6</f>
        <v>#N/A</v>
      </c>
      <c r="L43" t="e">
        <f t="shared" si="0"/>
        <v>#N/A</v>
      </c>
      <c r="M43" t="e">
        <f>VLOOKUP(N43,'ALL SKATERS'!$B$3:$I$378,9,FALSE)</f>
        <v>#N/A</v>
      </c>
      <c r="N43" t="s">
        <v>86</v>
      </c>
      <c r="R43">
        <v>14.8</v>
      </c>
      <c r="W43" t="s">
        <v>1759</v>
      </c>
      <c r="X43">
        <v>43</v>
      </c>
      <c r="AF43" t="s">
        <v>1749</v>
      </c>
    </row>
    <row r="44" spans="1:33" x14ac:dyDescent="0.2">
      <c r="A44" t="s">
        <v>316</v>
      </c>
      <c r="C44" t="s">
        <v>114</v>
      </c>
      <c r="E44" t="s">
        <v>60</v>
      </c>
      <c r="G44" t="s">
        <v>722</v>
      </c>
      <c r="K44" t="e">
        <f t="shared" si="2"/>
        <v>#REF!</v>
      </c>
      <c r="L44" t="e">
        <f t="shared" si="0"/>
        <v>#REF!</v>
      </c>
      <c r="M44" t="e">
        <f>VLOOKUP(N44,'ALL SKATERS'!$B$3:$I$378,9,FALSE)</f>
        <v>#REF!</v>
      </c>
      <c r="N44" t="s">
        <v>46</v>
      </c>
      <c r="R44">
        <v>10.199999999999999</v>
      </c>
      <c r="W44" t="s">
        <v>87</v>
      </c>
      <c r="X44">
        <v>44</v>
      </c>
      <c r="AF44" t="s">
        <v>1749</v>
      </c>
    </row>
    <row r="45" spans="1:33" x14ac:dyDescent="0.2">
      <c r="A45" t="s">
        <v>175</v>
      </c>
      <c r="C45" t="s">
        <v>175</v>
      </c>
      <c r="E45" t="s">
        <v>116</v>
      </c>
      <c r="G45" t="s">
        <v>105</v>
      </c>
      <c r="K45" t="e">
        <f t="shared" si="2"/>
        <v>#REF!</v>
      </c>
      <c r="L45" t="e">
        <f t="shared" si="0"/>
        <v>#REF!</v>
      </c>
      <c r="M45" t="e">
        <f>VLOOKUP(N45,'ALL SKATERS'!$B$3:$I$378,9,FALSE)</f>
        <v>#REF!</v>
      </c>
      <c r="N45" t="s">
        <v>54</v>
      </c>
      <c r="R45">
        <v>7.2</v>
      </c>
      <c r="W45" t="s">
        <v>88</v>
      </c>
      <c r="X45">
        <v>45</v>
      </c>
      <c r="AF45" t="s">
        <v>1749</v>
      </c>
    </row>
    <row r="46" spans="1:33" x14ac:dyDescent="0.2">
      <c r="A46" t="s">
        <v>185</v>
      </c>
      <c r="C46" t="s">
        <v>53</v>
      </c>
      <c r="E46" t="s">
        <v>200</v>
      </c>
      <c r="G46" t="s">
        <v>725</v>
      </c>
      <c r="K46" t="e">
        <f t="shared" si="2"/>
        <v>#REF!</v>
      </c>
      <c r="L46" t="e">
        <f t="shared" si="0"/>
        <v>#REF!</v>
      </c>
      <c r="M46" t="e">
        <f>VLOOKUP(N46,'ALL SKATERS'!$B$3:$I$378,9,FALSE)</f>
        <v>#REF!</v>
      </c>
      <c r="N46" t="s">
        <v>70</v>
      </c>
      <c r="R46">
        <v>6.8</v>
      </c>
      <c r="W46" t="s">
        <v>1760</v>
      </c>
      <c r="X46">
        <v>46</v>
      </c>
      <c r="AF46" t="s">
        <v>1749</v>
      </c>
    </row>
    <row r="47" spans="1:33" x14ac:dyDescent="0.2">
      <c r="A47" t="s">
        <v>74</v>
      </c>
      <c r="C47" t="s">
        <v>185</v>
      </c>
      <c r="E47" t="s">
        <v>222</v>
      </c>
      <c r="G47" t="s">
        <v>728</v>
      </c>
      <c r="K47" t="e">
        <f t="shared" si="2"/>
        <v>#REF!</v>
      </c>
      <c r="L47" t="e">
        <f t="shared" si="0"/>
        <v>#REF!</v>
      </c>
      <c r="M47" t="e">
        <f>VLOOKUP(N47,'ALL SKATERS'!$B$3:$I$378,9,FALSE)</f>
        <v>#REF!</v>
      </c>
      <c r="N47" t="s">
        <v>49</v>
      </c>
      <c r="R47">
        <v>5.5</v>
      </c>
      <c r="W47" t="s">
        <v>45</v>
      </c>
      <c r="X47">
        <v>47</v>
      </c>
      <c r="AF47" t="s">
        <v>1748</v>
      </c>
      <c r="AG47" t="s">
        <v>1749</v>
      </c>
    </row>
    <row r="48" spans="1:33" x14ac:dyDescent="0.2">
      <c r="A48" t="s">
        <v>84</v>
      </c>
      <c r="C48" t="s">
        <v>200</v>
      </c>
      <c r="E48" t="s">
        <v>270</v>
      </c>
      <c r="G48" t="s">
        <v>734</v>
      </c>
      <c r="K48" t="e">
        <f t="shared" si="2"/>
        <v>#REF!</v>
      </c>
      <c r="L48" t="e">
        <f t="shared" si="0"/>
        <v>#REF!</v>
      </c>
      <c r="M48" t="e">
        <f>VLOOKUP(N48,'ALL SKATERS'!$B$3:$I$378,9,FALSE)</f>
        <v>#REF!</v>
      </c>
      <c r="N48" t="s">
        <v>71</v>
      </c>
      <c r="R48">
        <v>4.4000000000000004</v>
      </c>
      <c r="W48" t="s">
        <v>29</v>
      </c>
      <c r="X48">
        <v>48</v>
      </c>
      <c r="AF48" t="s">
        <v>1749</v>
      </c>
    </row>
    <row r="49" spans="1:32" x14ac:dyDescent="0.2">
      <c r="A49" t="s">
        <v>109</v>
      </c>
      <c r="C49" t="s">
        <v>245</v>
      </c>
      <c r="E49" t="s">
        <v>233</v>
      </c>
      <c r="G49" t="s">
        <v>736</v>
      </c>
      <c r="K49" t="e">
        <f t="shared" si="2"/>
        <v>#REF!</v>
      </c>
      <c r="L49" t="e">
        <f t="shared" si="0"/>
        <v>#REF!</v>
      </c>
      <c r="M49" t="e">
        <f>VLOOKUP(N49,'ALL SKATERS'!$B$3:$I$378,9,FALSE)</f>
        <v>#REF!</v>
      </c>
      <c r="N49" t="s">
        <v>85</v>
      </c>
      <c r="R49">
        <v>3.6</v>
      </c>
      <c r="W49" t="s">
        <v>687</v>
      </c>
      <c r="X49">
        <v>49</v>
      </c>
      <c r="AF49" t="s">
        <v>1749</v>
      </c>
    </row>
    <row r="50" spans="1:32" x14ac:dyDescent="0.2">
      <c r="A50" t="s">
        <v>122</v>
      </c>
      <c r="C50" t="s">
        <v>109</v>
      </c>
      <c r="E50" t="s">
        <v>308</v>
      </c>
      <c r="G50" t="s">
        <v>737</v>
      </c>
      <c r="K50">
        <v>1</v>
      </c>
      <c r="L50" t="e">
        <f t="shared" si="0"/>
        <v>#REF!</v>
      </c>
      <c r="M50" t="e">
        <f>VLOOKUP(N50,'ALL SKATERS'!$B$3:$I$378,9,FALSE)</f>
        <v>#REF!</v>
      </c>
      <c r="N50" t="s">
        <v>63</v>
      </c>
      <c r="R50">
        <v>3.1</v>
      </c>
      <c r="W50" t="s">
        <v>686</v>
      </c>
      <c r="X50">
        <v>50</v>
      </c>
      <c r="AF50" t="s">
        <v>1749</v>
      </c>
    </row>
    <row r="51" spans="1:32" x14ac:dyDescent="0.2">
      <c r="A51" t="s">
        <v>121</v>
      </c>
      <c r="C51" t="s">
        <v>177</v>
      </c>
      <c r="E51" t="s">
        <v>247</v>
      </c>
      <c r="G51" t="s">
        <v>730</v>
      </c>
      <c r="K51">
        <v>1</v>
      </c>
      <c r="L51" t="e">
        <f t="shared" si="0"/>
        <v>#REF!</v>
      </c>
      <c r="M51" t="e">
        <f>VLOOKUP(N51,'ALL SKATERS'!$B$3:$I$378,9,FALSE)</f>
        <v>#REF!</v>
      </c>
      <c r="N51" t="s">
        <v>88</v>
      </c>
      <c r="R51">
        <v>3</v>
      </c>
      <c r="W51" t="s">
        <v>688</v>
      </c>
      <c r="X51">
        <v>51</v>
      </c>
      <c r="AF51" t="s">
        <v>1749</v>
      </c>
    </row>
    <row r="52" spans="1:32" x14ac:dyDescent="0.2">
      <c r="A52" t="s">
        <v>177</v>
      </c>
      <c r="C52" t="s">
        <v>125</v>
      </c>
      <c r="E52" t="s">
        <v>214</v>
      </c>
      <c r="G52" t="s">
        <v>738</v>
      </c>
      <c r="K52">
        <v>1</v>
      </c>
      <c r="L52" t="e">
        <f t="shared" si="0"/>
        <v>#REF!</v>
      </c>
      <c r="M52" t="e">
        <f>VLOOKUP(N52,'ALL SKATERS'!$B$3:$I$378,9,FALSE)</f>
        <v>#REF!</v>
      </c>
      <c r="N52" t="s">
        <v>96</v>
      </c>
      <c r="R52">
        <v>2.2000000000000002</v>
      </c>
      <c r="W52" t="s">
        <v>1761</v>
      </c>
      <c r="X52">
        <v>52</v>
      </c>
      <c r="AF52" t="s">
        <v>1749</v>
      </c>
    </row>
    <row r="53" spans="1:32" x14ac:dyDescent="0.2">
      <c r="A53" t="s">
        <v>246</v>
      </c>
      <c r="C53" t="s">
        <v>91</v>
      </c>
      <c r="E53" t="s">
        <v>205</v>
      </c>
      <c r="G53" t="s">
        <v>727</v>
      </c>
      <c r="K53">
        <v>1</v>
      </c>
      <c r="L53" t="e">
        <f t="shared" si="0"/>
        <v>#REF!</v>
      </c>
      <c r="M53" t="e">
        <f>VLOOKUP(N53,'ALL SKATERS'!$B$3:$I$378,9,FALSE)</f>
        <v>#REF!</v>
      </c>
      <c r="N53" t="s">
        <v>58</v>
      </c>
      <c r="R53">
        <v>2.1</v>
      </c>
      <c r="W53" t="s">
        <v>694</v>
      </c>
      <c r="X53">
        <v>53</v>
      </c>
      <c r="AF53" t="s">
        <v>1749</v>
      </c>
    </row>
    <row r="54" spans="1:32" x14ac:dyDescent="0.2">
      <c r="A54" t="s">
        <v>125</v>
      </c>
      <c r="C54" t="s">
        <v>205</v>
      </c>
      <c r="E54" t="s">
        <v>219</v>
      </c>
      <c r="G54" t="s">
        <v>739</v>
      </c>
      <c r="K54">
        <v>1</v>
      </c>
      <c r="L54" t="e">
        <f t="shared" si="0"/>
        <v>#REF!</v>
      </c>
      <c r="M54" t="e">
        <f>VLOOKUP(N54,'ALL SKATERS'!$B$3:$I$378,9,FALSE)</f>
        <v>#REF!</v>
      </c>
      <c r="N54" t="s">
        <v>75</v>
      </c>
      <c r="R54">
        <v>2</v>
      </c>
      <c r="W54" t="s">
        <v>690</v>
      </c>
      <c r="X54">
        <v>54</v>
      </c>
      <c r="AF54" t="s">
        <v>1749</v>
      </c>
    </row>
    <row r="55" spans="1:32" x14ac:dyDescent="0.2">
      <c r="A55" t="s">
        <v>91</v>
      </c>
      <c r="C55" t="s">
        <v>371</v>
      </c>
      <c r="E55" t="s">
        <v>371</v>
      </c>
      <c r="G55" t="s">
        <v>740</v>
      </c>
      <c r="K55">
        <v>1</v>
      </c>
      <c r="L55" t="e">
        <f t="shared" si="0"/>
        <v>#REF!</v>
      </c>
      <c r="M55" t="e">
        <f>VLOOKUP(N55,'ALL SKATERS'!$B$3:$I$378,9,FALSE)</f>
        <v>#REF!</v>
      </c>
      <c r="N55" t="s">
        <v>66</v>
      </c>
      <c r="R55">
        <v>1.7</v>
      </c>
      <c r="W55" t="s">
        <v>689</v>
      </c>
      <c r="X55">
        <v>55</v>
      </c>
      <c r="AF55" t="s">
        <v>1749</v>
      </c>
    </row>
    <row r="56" spans="1:32" x14ac:dyDescent="0.2">
      <c r="A56" t="s">
        <v>174</v>
      </c>
      <c r="C56" t="s">
        <v>679</v>
      </c>
      <c r="E56" t="s">
        <v>96</v>
      </c>
      <c r="G56" t="s">
        <v>741</v>
      </c>
      <c r="K56">
        <v>1</v>
      </c>
      <c r="L56" t="e">
        <f t="shared" si="0"/>
        <v>#REF!</v>
      </c>
      <c r="M56" t="e">
        <f>VLOOKUP(N56,'ALL SKATERS'!$B$3:$I$378,9,FALSE)</f>
        <v>#REF!</v>
      </c>
      <c r="N56" t="s">
        <v>95</v>
      </c>
      <c r="R56">
        <v>1.4</v>
      </c>
      <c r="W56" t="s">
        <v>693</v>
      </c>
      <c r="X56">
        <v>56</v>
      </c>
      <c r="AF56" t="s">
        <v>1749</v>
      </c>
    </row>
    <row r="57" spans="1:32" x14ac:dyDescent="0.2">
      <c r="A57" t="s">
        <v>192</v>
      </c>
      <c r="C57" t="s">
        <v>96</v>
      </c>
      <c r="E57" t="s">
        <v>285</v>
      </c>
      <c r="G57" t="s">
        <v>742</v>
      </c>
      <c r="K57">
        <v>1</v>
      </c>
      <c r="L57" t="e">
        <f t="shared" si="0"/>
        <v>#REF!</v>
      </c>
      <c r="M57" t="e">
        <f>VLOOKUP(N57,'ALL SKATERS'!$B$3:$I$378,9,FALSE)</f>
        <v>#REF!</v>
      </c>
      <c r="N57" t="s">
        <v>68</v>
      </c>
      <c r="R57">
        <v>1.2</v>
      </c>
      <c r="W57" t="s">
        <v>105</v>
      </c>
      <c r="X57">
        <v>57</v>
      </c>
      <c r="AF57" t="s">
        <v>1749</v>
      </c>
    </row>
    <row r="58" spans="1:32" x14ac:dyDescent="0.2">
      <c r="A58" t="s">
        <v>219</v>
      </c>
      <c r="C58" t="s">
        <v>285</v>
      </c>
      <c r="E58" t="s">
        <v>234</v>
      </c>
      <c r="G58" t="s">
        <v>743</v>
      </c>
      <c r="K58">
        <v>1</v>
      </c>
      <c r="L58" t="e">
        <f t="shared" si="0"/>
        <v>#REF!</v>
      </c>
      <c r="M58" t="e">
        <f>VLOOKUP(N58,'ALL SKATERS'!$B$3:$I$378,9,FALSE)</f>
        <v>#REF!</v>
      </c>
      <c r="N58" t="s">
        <v>76</v>
      </c>
      <c r="R58">
        <v>1.2</v>
      </c>
      <c r="W58" t="s">
        <v>335</v>
      </c>
      <c r="X58">
        <v>58</v>
      </c>
      <c r="AF58" t="s">
        <v>1749</v>
      </c>
    </row>
    <row r="59" spans="1:32" x14ac:dyDescent="0.2">
      <c r="A59" t="s">
        <v>180</v>
      </c>
      <c r="C59" t="s">
        <v>234</v>
      </c>
      <c r="E59" t="s">
        <v>223</v>
      </c>
      <c r="G59" t="s">
        <v>744</v>
      </c>
      <c r="K59">
        <v>1</v>
      </c>
      <c r="L59" t="e">
        <f t="shared" si="0"/>
        <v>#REF!</v>
      </c>
      <c r="M59" t="e">
        <f>VLOOKUP(N59,'ALL SKATERS'!$B$3:$I$378,9,FALSE)</f>
        <v>#REF!</v>
      </c>
      <c r="N59" t="s">
        <v>60</v>
      </c>
      <c r="R59">
        <v>1.1000000000000001</v>
      </c>
      <c r="W59" t="s">
        <v>1762</v>
      </c>
      <c r="X59">
        <v>59</v>
      </c>
      <c r="AF59" t="s">
        <v>1749</v>
      </c>
    </row>
    <row r="60" spans="1:32" x14ac:dyDescent="0.2">
      <c r="A60" t="s">
        <v>332</v>
      </c>
      <c r="C60" t="s">
        <v>218</v>
      </c>
      <c r="E60" t="s">
        <v>208</v>
      </c>
      <c r="G60" t="s">
        <v>745</v>
      </c>
      <c r="K60">
        <v>1</v>
      </c>
      <c r="L60">
        <f t="shared" si="0"/>
        <v>0.9</v>
      </c>
      <c r="M60">
        <v>1</v>
      </c>
      <c r="N60" t="s">
        <v>67</v>
      </c>
      <c r="R60">
        <v>1</v>
      </c>
      <c r="W60" t="s">
        <v>1763</v>
      </c>
      <c r="X60">
        <v>60</v>
      </c>
      <c r="AF60" t="s">
        <v>1749</v>
      </c>
    </row>
    <row r="61" spans="1:32" x14ac:dyDescent="0.2">
      <c r="A61" t="s">
        <v>287</v>
      </c>
      <c r="C61" t="s">
        <v>287</v>
      </c>
      <c r="E61" t="s">
        <v>206</v>
      </c>
      <c r="G61" t="s">
        <v>746</v>
      </c>
      <c r="K61">
        <v>1</v>
      </c>
      <c r="L61">
        <f t="shared" si="0"/>
        <v>0.9</v>
      </c>
      <c r="M61">
        <v>1</v>
      </c>
      <c r="N61" t="s">
        <v>78</v>
      </c>
      <c r="R61">
        <v>1</v>
      </c>
      <c r="W61" t="s">
        <v>47</v>
      </c>
      <c r="X61">
        <v>61</v>
      </c>
      <c r="AF61" t="s">
        <v>1749</v>
      </c>
    </row>
    <row r="62" spans="1:32" x14ac:dyDescent="0.2">
      <c r="A62" t="s">
        <v>331</v>
      </c>
      <c r="C62" t="s">
        <v>188</v>
      </c>
      <c r="E62" t="s">
        <v>265</v>
      </c>
      <c r="G62" t="s">
        <v>723</v>
      </c>
      <c r="K62">
        <v>1</v>
      </c>
      <c r="L62">
        <f t="shared" si="0"/>
        <v>0.9</v>
      </c>
      <c r="M62">
        <v>1</v>
      </c>
      <c r="N62" t="s">
        <v>83</v>
      </c>
      <c r="R62">
        <v>1</v>
      </c>
      <c r="W62" t="s">
        <v>35</v>
      </c>
      <c r="X62">
        <v>62</v>
      </c>
      <c r="AF62" t="s">
        <v>1749</v>
      </c>
    </row>
    <row r="63" spans="1:32" x14ac:dyDescent="0.2">
      <c r="A63" t="s">
        <v>207</v>
      </c>
      <c r="C63" t="s">
        <v>100</v>
      </c>
      <c r="E63" t="s">
        <v>326</v>
      </c>
      <c r="G63" t="s">
        <v>747</v>
      </c>
      <c r="K63">
        <v>1</v>
      </c>
      <c r="L63">
        <f t="shared" si="0"/>
        <v>0.9</v>
      </c>
      <c r="M63">
        <v>1</v>
      </c>
      <c r="N63" t="s">
        <v>82</v>
      </c>
      <c r="R63">
        <v>1</v>
      </c>
      <c r="W63" t="s">
        <v>144</v>
      </c>
      <c r="X63">
        <v>63</v>
      </c>
      <c r="AF63" t="s">
        <v>1749</v>
      </c>
    </row>
    <row r="64" spans="1:32" x14ac:dyDescent="0.2">
      <c r="A64" t="s">
        <v>184</v>
      </c>
      <c r="C64" t="s">
        <v>184</v>
      </c>
      <c r="E64" t="s">
        <v>256</v>
      </c>
      <c r="G64" t="s">
        <v>748</v>
      </c>
      <c r="K64" t="e">
        <f>M64*1.2</f>
        <v>#REF!</v>
      </c>
      <c r="L64" t="e">
        <f t="shared" si="0"/>
        <v>#REF!</v>
      </c>
      <c r="M64" t="e">
        <f>VLOOKUP(N64,'ALL SKATERS'!$B$3:$I$378,9,FALSE)</f>
        <v>#REF!</v>
      </c>
      <c r="N64" t="s">
        <v>18</v>
      </c>
      <c r="R64">
        <v>43.5</v>
      </c>
      <c r="W64" t="s">
        <v>51</v>
      </c>
      <c r="X64">
        <v>64</v>
      </c>
      <c r="AF64" t="s">
        <v>1749</v>
      </c>
    </row>
    <row r="65" spans="1:32" x14ac:dyDescent="0.2">
      <c r="A65" t="s">
        <v>220</v>
      </c>
      <c r="C65" t="s">
        <v>220</v>
      </c>
      <c r="E65" t="s">
        <v>262</v>
      </c>
      <c r="G65" t="s">
        <v>749</v>
      </c>
      <c r="K65" t="e">
        <f>M65*1.2</f>
        <v>#REF!</v>
      </c>
      <c r="L65" t="e">
        <f t="shared" si="0"/>
        <v>#REF!</v>
      </c>
      <c r="M65" t="e">
        <f>VLOOKUP(N65,'ALL SKATERS'!$B$3:$I$378,9,FALSE)</f>
        <v>#REF!</v>
      </c>
      <c r="N65" t="s">
        <v>20</v>
      </c>
      <c r="R65">
        <v>43.4</v>
      </c>
      <c r="W65" t="s">
        <v>61</v>
      </c>
      <c r="X65">
        <v>65</v>
      </c>
      <c r="AF65" t="s">
        <v>1749</v>
      </c>
    </row>
    <row r="66" spans="1:32" x14ac:dyDescent="0.2">
      <c r="A66" t="s">
        <v>249</v>
      </c>
      <c r="C66" t="s">
        <v>124</v>
      </c>
      <c r="E66" t="s">
        <v>209</v>
      </c>
      <c r="G66" t="s">
        <v>750</v>
      </c>
      <c r="K66" t="e">
        <f>M66*1.2</f>
        <v>#REF!</v>
      </c>
      <c r="L66" t="e">
        <f t="shared" si="0"/>
        <v>#REF!</v>
      </c>
      <c r="M66" t="e">
        <f>VLOOKUP(N66,'ALL SKATERS'!$B$3:$I$378,9,FALSE)</f>
        <v>#REF!</v>
      </c>
      <c r="N66" t="s">
        <v>22</v>
      </c>
      <c r="R66">
        <v>31.1</v>
      </c>
      <c r="W66" t="s">
        <v>80</v>
      </c>
      <c r="X66">
        <v>66</v>
      </c>
      <c r="AF66" t="s">
        <v>1749</v>
      </c>
    </row>
    <row r="67" spans="1:32" x14ac:dyDescent="0.2">
      <c r="A67" t="s">
        <v>256</v>
      </c>
      <c r="C67" t="s">
        <v>249</v>
      </c>
      <c r="E67" t="s">
        <v>288</v>
      </c>
      <c r="G67" t="s">
        <v>751</v>
      </c>
      <c r="K67" t="e">
        <f>1*L67</f>
        <v>#REF!</v>
      </c>
      <c r="L67" t="e">
        <f t="shared" ref="L67:L130" si="3">M67*0.9</f>
        <v>#REF!</v>
      </c>
      <c r="M67" t="e">
        <f>VLOOKUP(N67,'ALL SKATERS'!$B$3:$I$378,9,FALSE)</f>
        <v>#REF!</v>
      </c>
      <c r="N67" t="s">
        <v>28</v>
      </c>
      <c r="R67">
        <v>29.3</v>
      </c>
      <c r="W67" t="s">
        <v>712</v>
      </c>
      <c r="X67">
        <v>67</v>
      </c>
      <c r="AF67" t="s">
        <v>1749</v>
      </c>
    </row>
    <row r="68" spans="1:32" x14ac:dyDescent="0.2">
      <c r="A68" t="s">
        <v>189</v>
      </c>
      <c r="C68" t="s">
        <v>268</v>
      </c>
      <c r="E68" t="s">
        <v>119</v>
      </c>
      <c r="G68" t="s">
        <v>752</v>
      </c>
      <c r="K68" t="e">
        <f>1*L68</f>
        <v>#REF!</v>
      </c>
      <c r="L68" t="e">
        <f t="shared" si="3"/>
        <v>#REF!</v>
      </c>
      <c r="M68" t="e">
        <f>VLOOKUP(N68,'ALL SKATERS'!$B$3:$I$378,9,FALSE)</f>
        <v>#REF!</v>
      </c>
      <c r="N68" t="s">
        <v>48</v>
      </c>
      <c r="R68">
        <v>26</v>
      </c>
      <c r="W68" t="s">
        <v>62</v>
      </c>
      <c r="X68">
        <v>68</v>
      </c>
      <c r="AF68" t="s">
        <v>1749</v>
      </c>
    </row>
    <row r="69" spans="1:32" x14ac:dyDescent="0.2">
      <c r="A69" t="s">
        <v>194</v>
      </c>
      <c r="C69" t="s">
        <v>241</v>
      </c>
      <c r="E69" t="s">
        <v>268</v>
      </c>
      <c r="G69" t="s">
        <v>753</v>
      </c>
      <c r="K69" t="e">
        <f>1*L69</f>
        <v>#REF!</v>
      </c>
      <c r="L69" t="e">
        <f t="shared" si="3"/>
        <v>#REF!</v>
      </c>
      <c r="M69" t="e">
        <f>VLOOKUP(N69,'ALL SKATERS'!$B$3:$I$378,9,FALSE)</f>
        <v>#REF!</v>
      </c>
      <c r="N69" t="s">
        <v>42</v>
      </c>
      <c r="R69">
        <v>20.3</v>
      </c>
      <c r="W69" t="s">
        <v>102</v>
      </c>
      <c r="X69">
        <v>69</v>
      </c>
      <c r="AF69" t="s">
        <v>1749</v>
      </c>
    </row>
    <row r="70" spans="1:32" x14ac:dyDescent="0.2">
      <c r="A70" t="s">
        <v>262</v>
      </c>
      <c r="C70" t="s">
        <v>282</v>
      </c>
      <c r="E70" t="s">
        <v>98</v>
      </c>
      <c r="G70" t="s">
        <v>754</v>
      </c>
      <c r="K70" t="e">
        <f>L70*0.8</f>
        <v>#REF!</v>
      </c>
      <c r="L70" t="e">
        <f t="shared" si="3"/>
        <v>#REF!</v>
      </c>
      <c r="M70" t="e">
        <f>VLOOKUP(N70,'ALL SKATERS'!$B$3:$I$378,9,FALSE)</f>
        <v>#REF!</v>
      </c>
      <c r="N70" t="s">
        <v>55</v>
      </c>
      <c r="R70">
        <v>15.7</v>
      </c>
      <c r="W70" t="s">
        <v>36</v>
      </c>
      <c r="X70">
        <v>70</v>
      </c>
      <c r="AF70" t="s">
        <v>1749</v>
      </c>
    </row>
    <row r="71" spans="1:32" x14ac:dyDescent="0.2">
      <c r="A71" t="s">
        <v>248</v>
      </c>
      <c r="C71" t="s">
        <v>228</v>
      </c>
      <c r="E71" t="s">
        <v>282</v>
      </c>
      <c r="G71" t="s">
        <v>755</v>
      </c>
      <c r="K71" t="e">
        <f>L71*0.8</f>
        <v>#REF!</v>
      </c>
      <c r="L71" t="e">
        <f t="shared" si="3"/>
        <v>#REF!</v>
      </c>
      <c r="M71" t="e">
        <f>VLOOKUP(N71,'ALL SKATERS'!$B$3:$I$378,9,FALSE)</f>
        <v>#REF!</v>
      </c>
      <c r="N71" t="s">
        <v>65</v>
      </c>
      <c r="R71">
        <v>5.4</v>
      </c>
      <c r="W71" t="s">
        <v>679</v>
      </c>
      <c r="X71">
        <v>71</v>
      </c>
      <c r="AF71" t="s">
        <v>1749</v>
      </c>
    </row>
    <row r="72" spans="1:32" x14ac:dyDescent="0.2">
      <c r="A72" t="s">
        <v>186</v>
      </c>
      <c r="C72" t="s">
        <v>127</v>
      </c>
      <c r="E72" t="s">
        <v>81</v>
      </c>
      <c r="G72" t="s">
        <v>726</v>
      </c>
      <c r="K72" t="e">
        <f>L72*0.8</f>
        <v>#REF!</v>
      </c>
      <c r="L72" t="e">
        <f t="shared" si="3"/>
        <v>#REF!</v>
      </c>
      <c r="M72" t="e">
        <f>VLOOKUP(N72,'ALL SKATERS'!$B$3:$I$378,9,FALSE)</f>
        <v>#REF!</v>
      </c>
      <c r="N72" t="s">
        <v>62</v>
      </c>
      <c r="R72">
        <v>4.9000000000000004</v>
      </c>
      <c r="W72" t="s">
        <v>218</v>
      </c>
      <c r="X72">
        <v>72</v>
      </c>
      <c r="AF72" t="s">
        <v>1749</v>
      </c>
    </row>
    <row r="73" spans="1:32" x14ac:dyDescent="0.2">
      <c r="A73" t="s">
        <v>119</v>
      </c>
      <c r="C73" t="s">
        <v>203</v>
      </c>
      <c r="E73" t="s">
        <v>289</v>
      </c>
      <c r="G73" t="s">
        <v>756</v>
      </c>
      <c r="K73" t="e">
        <f>L73*0.6</f>
        <v>#REF!</v>
      </c>
      <c r="L73" t="e">
        <f t="shared" si="3"/>
        <v>#REF!</v>
      </c>
      <c r="M73" t="e">
        <f>VLOOKUP(N73,'ALL SKATERS'!$B$3:$I$378,9,FALSE)</f>
        <v>#REF!</v>
      </c>
      <c r="N73" t="s">
        <v>97</v>
      </c>
      <c r="R73">
        <v>4.8</v>
      </c>
      <c r="W73" t="s">
        <v>1764</v>
      </c>
      <c r="X73">
        <v>73</v>
      </c>
      <c r="AF73" t="s">
        <v>1749</v>
      </c>
    </row>
    <row r="74" spans="1:32" x14ac:dyDescent="0.2">
      <c r="A74" t="s">
        <v>204</v>
      </c>
      <c r="C74" t="s">
        <v>303</v>
      </c>
      <c r="E74" t="s">
        <v>238</v>
      </c>
      <c r="G74" t="s">
        <v>757</v>
      </c>
      <c r="K74" t="e">
        <f t="shared" ref="K74:K80" si="4">L74*0.6</f>
        <v>#REF!</v>
      </c>
      <c r="L74" t="e">
        <f t="shared" si="3"/>
        <v>#REF!</v>
      </c>
      <c r="M74" t="e">
        <f>VLOOKUP(N74,'ALL SKATERS'!$B$3:$I$378,9,FALSE)</f>
        <v>#REF!</v>
      </c>
      <c r="N74" t="s">
        <v>47</v>
      </c>
      <c r="R74">
        <v>4.5</v>
      </c>
      <c r="W74" t="s">
        <v>39</v>
      </c>
      <c r="X74">
        <v>74</v>
      </c>
      <c r="AF74" t="s">
        <v>1749</v>
      </c>
    </row>
    <row r="75" spans="1:32" x14ac:dyDescent="0.2">
      <c r="A75" t="s">
        <v>236</v>
      </c>
      <c r="C75" t="s">
        <v>118</v>
      </c>
      <c r="E75" t="s">
        <v>244</v>
      </c>
      <c r="G75" t="s">
        <v>758</v>
      </c>
      <c r="K75" t="e">
        <f t="shared" si="4"/>
        <v>#REF!</v>
      </c>
      <c r="L75" t="e">
        <f t="shared" si="3"/>
        <v>#REF!</v>
      </c>
      <c r="M75" t="e">
        <f>VLOOKUP(N75,'ALL SKATERS'!$B$3:$I$378,9,FALSE)</f>
        <v>#REF!</v>
      </c>
      <c r="N75" t="s">
        <v>94</v>
      </c>
      <c r="R75">
        <v>4.2</v>
      </c>
      <c r="W75" t="s">
        <v>1765</v>
      </c>
      <c r="X75">
        <v>75</v>
      </c>
      <c r="AF75" t="s">
        <v>1749</v>
      </c>
    </row>
    <row r="76" spans="1:32" x14ac:dyDescent="0.2">
      <c r="A76" t="s">
        <v>228</v>
      </c>
      <c r="C76" t="s">
        <v>211</v>
      </c>
      <c r="E76" t="s">
        <v>118</v>
      </c>
      <c r="G76" t="s">
        <v>735</v>
      </c>
      <c r="K76">
        <f t="shared" si="4"/>
        <v>1.08</v>
      </c>
      <c r="L76">
        <f t="shared" si="3"/>
        <v>1.8</v>
      </c>
      <c r="M76">
        <v>2</v>
      </c>
      <c r="N76" t="s">
        <v>79</v>
      </c>
      <c r="R76">
        <v>3.3</v>
      </c>
      <c r="W76" t="s">
        <v>1766</v>
      </c>
      <c r="X76">
        <v>76</v>
      </c>
      <c r="AF76" t="s">
        <v>1749</v>
      </c>
    </row>
    <row r="77" spans="1:32" x14ac:dyDescent="0.2">
      <c r="A77" t="s">
        <v>128</v>
      </c>
      <c r="C77" t="s">
        <v>213</v>
      </c>
      <c r="E77" t="s">
        <v>296</v>
      </c>
      <c r="G77" t="s">
        <v>759</v>
      </c>
      <c r="K77">
        <f t="shared" si="4"/>
        <v>1.08</v>
      </c>
      <c r="L77">
        <f t="shared" si="3"/>
        <v>1.8</v>
      </c>
      <c r="M77">
        <v>2</v>
      </c>
      <c r="N77" t="s">
        <v>95</v>
      </c>
      <c r="R77">
        <v>3.3</v>
      </c>
      <c r="W77" t="s">
        <v>692</v>
      </c>
      <c r="X77">
        <v>77</v>
      </c>
      <c r="AF77" t="s">
        <v>1749</v>
      </c>
    </row>
    <row r="78" spans="1:32" x14ac:dyDescent="0.2">
      <c r="A78" t="s">
        <v>199</v>
      </c>
      <c r="C78" t="s">
        <v>212</v>
      </c>
      <c r="E78" t="s">
        <v>338</v>
      </c>
      <c r="G78" t="s">
        <v>724</v>
      </c>
      <c r="K78">
        <f t="shared" si="4"/>
        <v>1.08</v>
      </c>
      <c r="L78">
        <f t="shared" si="3"/>
        <v>1.8</v>
      </c>
      <c r="M78">
        <v>2</v>
      </c>
      <c r="N78" t="s">
        <v>74</v>
      </c>
      <c r="R78">
        <v>3</v>
      </c>
      <c r="W78" t="s">
        <v>50</v>
      </c>
      <c r="X78">
        <v>78</v>
      </c>
      <c r="AF78" t="s">
        <v>1749</v>
      </c>
    </row>
    <row r="79" spans="1:32" x14ac:dyDescent="0.2">
      <c r="A79" t="s">
        <v>127</v>
      </c>
      <c r="C79" t="s">
        <v>183</v>
      </c>
      <c r="E79" t="s">
        <v>183</v>
      </c>
      <c r="G79" t="s">
        <v>760</v>
      </c>
      <c r="K79">
        <f t="shared" si="4"/>
        <v>1.08</v>
      </c>
      <c r="L79">
        <f t="shared" si="3"/>
        <v>1.8</v>
      </c>
      <c r="M79">
        <v>2</v>
      </c>
      <c r="N79" t="s">
        <v>84</v>
      </c>
      <c r="R79">
        <v>2.8</v>
      </c>
      <c r="W79" t="s">
        <v>115</v>
      </c>
      <c r="X79">
        <v>79</v>
      </c>
      <c r="AF79" t="s">
        <v>1749</v>
      </c>
    </row>
    <row r="80" spans="1:32" x14ac:dyDescent="0.2">
      <c r="A80" t="s">
        <v>178</v>
      </c>
      <c r="C80" t="s">
        <v>339</v>
      </c>
      <c r="E80" t="s">
        <v>129</v>
      </c>
      <c r="G80" t="s">
        <v>729</v>
      </c>
      <c r="K80">
        <f t="shared" si="4"/>
        <v>1.08</v>
      </c>
      <c r="L80">
        <f t="shared" si="3"/>
        <v>1.8</v>
      </c>
      <c r="M80">
        <v>2</v>
      </c>
      <c r="N80" t="s">
        <v>89</v>
      </c>
      <c r="R80">
        <v>2.6</v>
      </c>
      <c r="W80" t="s">
        <v>69</v>
      </c>
      <c r="X80">
        <v>80</v>
      </c>
      <c r="AF80" t="s">
        <v>1749</v>
      </c>
    </row>
    <row r="81" spans="1:32" x14ac:dyDescent="0.2">
      <c r="A81" t="s">
        <v>89</v>
      </c>
      <c r="C81" t="s">
        <v>202</v>
      </c>
      <c r="E81" t="s">
        <v>278</v>
      </c>
      <c r="G81" t="s">
        <v>761</v>
      </c>
      <c r="K81">
        <v>1</v>
      </c>
      <c r="L81">
        <f t="shared" si="3"/>
        <v>1.8</v>
      </c>
      <c r="M81">
        <v>2</v>
      </c>
      <c r="N81" t="s">
        <v>93</v>
      </c>
      <c r="R81">
        <v>2.4</v>
      </c>
      <c r="W81" t="s">
        <v>1767</v>
      </c>
      <c r="X81">
        <v>81</v>
      </c>
      <c r="AF81" t="s">
        <v>1749</v>
      </c>
    </row>
    <row r="82" spans="1:32" x14ac:dyDescent="0.2">
      <c r="A82" t="s">
        <v>120</v>
      </c>
      <c r="C82" t="s">
        <v>117</v>
      </c>
      <c r="E82" t="s">
        <v>291</v>
      </c>
      <c r="G82" t="s">
        <v>762</v>
      </c>
      <c r="K82">
        <v>1</v>
      </c>
      <c r="L82" t="e">
        <f t="shared" si="3"/>
        <v>#N/A</v>
      </c>
      <c r="M82" t="e">
        <f>VLOOKUP(N82,'ALL SKATERS'!$B$3:$I$378,9,FALSE)</f>
        <v>#N/A</v>
      </c>
      <c r="N82" t="s">
        <v>91</v>
      </c>
      <c r="R82">
        <v>2.4</v>
      </c>
      <c r="W82" t="s">
        <v>193</v>
      </c>
      <c r="X82">
        <v>82</v>
      </c>
      <c r="AF82" t="s">
        <v>1749</v>
      </c>
    </row>
    <row r="83" spans="1:32" x14ac:dyDescent="0.2">
      <c r="A83" t="s">
        <v>303</v>
      </c>
      <c r="C83" t="s">
        <v>318</v>
      </c>
      <c r="E83" t="s">
        <v>227</v>
      </c>
      <c r="G83" t="s">
        <v>763</v>
      </c>
      <c r="K83">
        <v>1</v>
      </c>
      <c r="L83" t="e">
        <f t="shared" si="3"/>
        <v>#REF!</v>
      </c>
      <c r="M83" t="e">
        <f>VLOOKUP(N83,'ALL SKATERS'!$B$3:$I$378,9,FALSE)</f>
        <v>#REF!</v>
      </c>
      <c r="N83" t="s">
        <v>99</v>
      </c>
      <c r="R83">
        <v>2.2000000000000002</v>
      </c>
      <c r="W83" t="s">
        <v>85</v>
      </c>
      <c r="X83">
        <v>83</v>
      </c>
      <c r="AF83" t="s">
        <v>1749</v>
      </c>
    </row>
    <row r="84" spans="1:32" x14ac:dyDescent="0.2">
      <c r="A84" t="s">
        <v>289</v>
      </c>
      <c r="C84" t="s">
        <v>359</v>
      </c>
      <c r="E84" t="s">
        <v>217</v>
      </c>
      <c r="G84" t="s">
        <v>764</v>
      </c>
      <c r="K84">
        <v>1</v>
      </c>
      <c r="L84" t="e">
        <f t="shared" si="3"/>
        <v>#REF!</v>
      </c>
      <c r="M84" t="e">
        <f>VLOOKUP(N84,'ALL SKATERS'!$B$3:$I$378,9,FALSE)</f>
        <v>#REF!</v>
      </c>
      <c r="N84" t="s">
        <v>102</v>
      </c>
      <c r="R84">
        <v>2.1</v>
      </c>
      <c r="W84" t="s">
        <v>708</v>
      </c>
      <c r="X84">
        <v>84</v>
      </c>
      <c r="AF84" t="s">
        <v>1749</v>
      </c>
    </row>
    <row r="85" spans="1:32" x14ac:dyDescent="0.2">
      <c r="A85" t="s">
        <v>673</v>
      </c>
      <c r="C85" t="s">
        <v>675</v>
      </c>
      <c r="E85" t="s">
        <v>232</v>
      </c>
      <c r="G85" t="s">
        <v>765</v>
      </c>
      <c r="K85">
        <v>1</v>
      </c>
      <c r="L85" t="e">
        <f t="shared" si="3"/>
        <v>#REF!</v>
      </c>
      <c r="M85" t="e">
        <f>VLOOKUP(N85,'ALL SKATERS'!$B$3:$I$378,9,FALSE)</f>
        <v>#REF!</v>
      </c>
      <c r="N85" t="s">
        <v>115</v>
      </c>
      <c r="R85">
        <v>2</v>
      </c>
      <c r="W85" t="s">
        <v>44</v>
      </c>
      <c r="X85">
        <v>85</v>
      </c>
      <c r="AF85" t="s">
        <v>1749</v>
      </c>
    </row>
    <row r="86" spans="1:32" x14ac:dyDescent="0.2">
      <c r="A86" t="s">
        <v>674</v>
      </c>
      <c r="C86" t="s">
        <v>179</v>
      </c>
      <c r="E86" t="s">
        <v>365</v>
      </c>
      <c r="G86" t="s">
        <v>731</v>
      </c>
      <c r="K86">
        <v>1</v>
      </c>
      <c r="L86" t="e">
        <f t="shared" si="3"/>
        <v>#REF!</v>
      </c>
      <c r="M86" t="e">
        <f>VLOOKUP(N86,'ALL SKATERS'!$B$3:$I$378,9,FALSE)</f>
        <v>#REF!</v>
      </c>
      <c r="N86" t="s">
        <v>110</v>
      </c>
      <c r="R86">
        <v>2</v>
      </c>
      <c r="W86" t="s">
        <v>112</v>
      </c>
      <c r="X86">
        <v>86</v>
      </c>
      <c r="AF86" t="s">
        <v>1749</v>
      </c>
    </row>
    <row r="87" spans="1:32" x14ac:dyDescent="0.2">
      <c r="A87" t="s">
        <v>201</v>
      </c>
      <c r="C87" t="s">
        <v>680</v>
      </c>
      <c r="E87" t="s">
        <v>519</v>
      </c>
      <c r="G87" t="s">
        <v>766</v>
      </c>
      <c r="K87">
        <v>1</v>
      </c>
      <c r="L87" t="e">
        <f t="shared" si="3"/>
        <v>#REF!</v>
      </c>
      <c r="M87" t="e">
        <f>VLOOKUP(N87,'ALL SKATERS'!$B$3:$I$378,9,FALSE)</f>
        <v>#REF!</v>
      </c>
      <c r="N87" t="s">
        <v>109</v>
      </c>
      <c r="R87">
        <v>2</v>
      </c>
      <c r="W87" t="s">
        <v>332</v>
      </c>
      <c r="X87">
        <v>87</v>
      </c>
      <c r="AF87" t="s">
        <v>1749</v>
      </c>
    </row>
    <row r="88" spans="1:32" x14ac:dyDescent="0.2">
      <c r="A88" t="s">
        <v>306</v>
      </c>
      <c r="C88" t="s">
        <v>301</v>
      </c>
      <c r="E88" t="s">
        <v>473</v>
      </c>
      <c r="G88" t="s">
        <v>767</v>
      </c>
      <c r="K88">
        <v>1</v>
      </c>
      <c r="L88" t="e">
        <f t="shared" si="3"/>
        <v>#REF!</v>
      </c>
      <c r="M88" t="e">
        <f>VLOOKUP(N88,'ALL SKATERS'!$B$3:$I$378,9,FALSE)</f>
        <v>#REF!</v>
      </c>
      <c r="N88" t="s">
        <v>119</v>
      </c>
      <c r="R88">
        <v>2</v>
      </c>
      <c r="W88" t="s">
        <v>1768</v>
      </c>
      <c r="X88">
        <v>88</v>
      </c>
      <c r="AF88" t="s">
        <v>1749</v>
      </c>
    </row>
    <row r="89" spans="1:32" x14ac:dyDescent="0.2">
      <c r="A89" t="s">
        <v>339</v>
      </c>
      <c r="C89" t="s">
        <v>232</v>
      </c>
      <c r="E89" t="s">
        <v>190</v>
      </c>
      <c r="G89" t="s">
        <v>732</v>
      </c>
      <c r="K89">
        <v>1</v>
      </c>
      <c r="L89">
        <f t="shared" si="3"/>
        <v>2.7</v>
      </c>
      <c r="M89">
        <v>3</v>
      </c>
      <c r="R89">
        <v>2</v>
      </c>
      <c r="W89" t="s">
        <v>737</v>
      </c>
      <c r="X89">
        <v>89</v>
      </c>
      <c r="AF89" t="s">
        <v>1749</v>
      </c>
    </row>
    <row r="90" spans="1:32" x14ac:dyDescent="0.2">
      <c r="A90" t="s">
        <v>202</v>
      </c>
      <c r="C90" t="s">
        <v>681</v>
      </c>
      <c r="E90" t="s">
        <v>181</v>
      </c>
      <c r="G90" t="s">
        <v>768</v>
      </c>
      <c r="K90">
        <v>1</v>
      </c>
      <c r="L90">
        <f t="shared" si="3"/>
        <v>2.7</v>
      </c>
      <c r="M90">
        <v>3</v>
      </c>
      <c r="R90">
        <v>2</v>
      </c>
      <c r="W90" t="s">
        <v>95</v>
      </c>
      <c r="X90">
        <v>90</v>
      </c>
      <c r="AF90" t="s">
        <v>1749</v>
      </c>
    </row>
    <row r="91" spans="1:32" x14ac:dyDescent="0.2">
      <c r="A91" t="s">
        <v>240</v>
      </c>
      <c r="C91" t="s">
        <v>365</v>
      </c>
      <c r="E91" t="s">
        <v>191</v>
      </c>
      <c r="G91" t="s">
        <v>769</v>
      </c>
      <c r="K91">
        <v>1</v>
      </c>
      <c r="L91">
        <f t="shared" si="3"/>
        <v>2.7</v>
      </c>
      <c r="M91">
        <v>3</v>
      </c>
      <c r="R91">
        <v>2</v>
      </c>
      <c r="W91" t="s">
        <v>695</v>
      </c>
      <c r="X91">
        <v>91</v>
      </c>
      <c r="AF91" t="s">
        <v>1749</v>
      </c>
    </row>
    <row r="92" spans="1:32" x14ac:dyDescent="0.2">
      <c r="A92" t="s">
        <v>675</v>
      </c>
      <c r="C92" t="s">
        <v>682</v>
      </c>
      <c r="E92" t="s">
        <v>250</v>
      </c>
      <c r="G92" t="s">
        <v>770</v>
      </c>
      <c r="K92">
        <v>1</v>
      </c>
      <c r="L92">
        <f t="shared" si="3"/>
        <v>2.7</v>
      </c>
      <c r="M92">
        <v>3</v>
      </c>
      <c r="R92">
        <v>2</v>
      </c>
      <c r="W92" t="s">
        <v>234</v>
      </c>
      <c r="X92">
        <v>92</v>
      </c>
      <c r="AF92" t="s">
        <v>1749</v>
      </c>
    </row>
    <row r="93" spans="1:32" x14ac:dyDescent="0.2">
      <c r="A93" t="s">
        <v>179</v>
      </c>
      <c r="C93" t="s">
        <v>195</v>
      </c>
      <c r="E93" t="s">
        <v>269</v>
      </c>
      <c r="G93" t="s">
        <v>771</v>
      </c>
      <c r="K93">
        <v>1</v>
      </c>
      <c r="L93">
        <f t="shared" si="3"/>
        <v>2.7</v>
      </c>
      <c r="M93">
        <v>3</v>
      </c>
      <c r="R93">
        <v>1</v>
      </c>
      <c r="W93" t="s">
        <v>55</v>
      </c>
      <c r="X93">
        <v>93</v>
      </c>
      <c r="AF93" t="s">
        <v>1749</v>
      </c>
    </row>
    <row r="94" spans="1:32" x14ac:dyDescent="0.2">
      <c r="A94" t="s">
        <v>229</v>
      </c>
      <c r="C94" t="s">
        <v>259</v>
      </c>
      <c r="E94" t="s">
        <v>242</v>
      </c>
      <c r="G94" t="s">
        <v>772</v>
      </c>
      <c r="K94">
        <f>M94*1.2</f>
        <v>52.199999999999996</v>
      </c>
      <c r="L94">
        <f t="shared" si="3"/>
        <v>39.15</v>
      </c>
      <c r="M94">
        <v>43.5</v>
      </c>
      <c r="N94" t="s">
        <v>685</v>
      </c>
      <c r="R94">
        <v>1</v>
      </c>
      <c r="W94" t="s">
        <v>40</v>
      </c>
      <c r="X94">
        <v>94</v>
      </c>
      <c r="AF94" t="s">
        <v>1749</v>
      </c>
    </row>
    <row r="95" spans="1:32" x14ac:dyDescent="0.2">
      <c r="A95" t="s">
        <v>293</v>
      </c>
      <c r="C95" t="s">
        <v>197</v>
      </c>
      <c r="E95" t="s">
        <v>315</v>
      </c>
      <c r="G95" t="s">
        <v>773</v>
      </c>
      <c r="K95" t="e">
        <f>M95*1.2</f>
        <v>#REF!</v>
      </c>
      <c r="L95" t="e">
        <f t="shared" si="3"/>
        <v>#REF!</v>
      </c>
      <c r="M95" t="e">
        <f>VLOOKUP(N95,'ALL SKATERS'!$B$3:$I$378,9,FALSE)</f>
        <v>#REF!</v>
      </c>
      <c r="N95" t="s">
        <v>43</v>
      </c>
      <c r="R95">
        <v>1</v>
      </c>
      <c r="W95" t="s">
        <v>46</v>
      </c>
      <c r="X95">
        <v>95</v>
      </c>
      <c r="AF95" t="s">
        <v>1749</v>
      </c>
    </row>
    <row r="96" spans="1:32" x14ac:dyDescent="0.2">
      <c r="A96" t="s">
        <v>196</v>
      </c>
      <c r="C96" t="s">
        <v>231</v>
      </c>
      <c r="E96" t="s">
        <v>221</v>
      </c>
      <c r="G96" t="s">
        <v>774</v>
      </c>
      <c r="K96">
        <f>M96*1.2</f>
        <v>37.32</v>
      </c>
      <c r="L96">
        <f t="shared" si="3"/>
        <v>27.990000000000002</v>
      </c>
      <c r="M96">
        <v>31.1</v>
      </c>
      <c r="N96" t="s">
        <v>686</v>
      </c>
      <c r="R96">
        <v>1</v>
      </c>
      <c r="W96" t="s">
        <v>58</v>
      </c>
      <c r="X96">
        <v>96</v>
      </c>
      <c r="AF96" t="s">
        <v>1749</v>
      </c>
    </row>
    <row r="97" spans="1:32" x14ac:dyDescent="0.2">
      <c r="A97" t="s">
        <v>676</v>
      </c>
      <c r="C97" t="s">
        <v>297</v>
      </c>
      <c r="E97" t="s">
        <v>224</v>
      </c>
      <c r="G97" t="s">
        <v>775</v>
      </c>
      <c r="K97">
        <f>1*L97</f>
        <v>26.37</v>
      </c>
      <c r="L97">
        <f t="shared" si="3"/>
        <v>26.37</v>
      </c>
      <c r="M97">
        <v>29.3</v>
      </c>
      <c r="N97" t="s">
        <v>687</v>
      </c>
      <c r="R97">
        <v>1</v>
      </c>
      <c r="W97" t="s">
        <v>210</v>
      </c>
      <c r="X97">
        <v>97</v>
      </c>
      <c r="AF97" t="s">
        <v>1749</v>
      </c>
    </row>
    <row r="98" spans="1:32" x14ac:dyDescent="0.2">
      <c r="A98" t="s">
        <v>274</v>
      </c>
      <c r="C98" t="s">
        <v>328</v>
      </c>
      <c r="E98" t="s">
        <v>255</v>
      </c>
      <c r="G98" t="s">
        <v>776</v>
      </c>
      <c r="K98">
        <f>1*L98</f>
        <v>23.400000000000002</v>
      </c>
      <c r="L98">
        <f t="shared" si="3"/>
        <v>23.400000000000002</v>
      </c>
      <c r="M98">
        <v>26</v>
      </c>
      <c r="N98" t="s">
        <v>688</v>
      </c>
      <c r="R98">
        <v>1</v>
      </c>
      <c r="W98" t="s">
        <v>65</v>
      </c>
      <c r="X98">
        <v>98</v>
      </c>
      <c r="AF98" t="s">
        <v>1749</v>
      </c>
    </row>
    <row r="99" spans="1:32" x14ac:dyDescent="0.2">
      <c r="A99" t="s">
        <v>263</v>
      </c>
      <c r="C99" t="s">
        <v>187</v>
      </c>
      <c r="E99" t="s">
        <v>334</v>
      </c>
      <c r="G99" t="s">
        <v>733</v>
      </c>
      <c r="K99">
        <f>1*L99</f>
        <v>18.27</v>
      </c>
      <c r="L99">
        <f t="shared" si="3"/>
        <v>18.27</v>
      </c>
      <c r="M99">
        <v>20.3</v>
      </c>
      <c r="N99" t="s">
        <v>689</v>
      </c>
      <c r="R99">
        <v>1</v>
      </c>
      <c r="W99" t="s">
        <v>1769</v>
      </c>
      <c r="X99">
        <v>99</v>
      </c>
      <c r="AF99" t="s">
        <v>1749</v>
      </c>
    </row>
    <row r="100" spans="1:32" x14ac:dyDescent="0.2">
      <c r="A100" t="s">
        <v>195</v>
      </c>
      <c r="C100" t="s">
        <v>126</v>
      </c>
      <c r="E100" t="s">
        <v>286</v>
      </c>
      <c r="G100" t="s">
        <v>777</v>
      </c>
      <c r="K100">
        <f>L100*0.8</f>
        <v>11.304</v>
      </c>
      <c r="L100">
        <f t="shared" si="3"/>
        <v>14.129999999999999</v>
      </c>
      <c r="M100">
        <v>15.7</v>
      </c>
      <c r="N100" t="s">
        <v>690</v>
      </c>
      <c r="R100">
        <v>1</v>
      </c>
      <c r="W100" t="s">
        <v>54</v>
      </c>
      <c r="X100">
        <v>100</v>
      </c>
      <c r="AF100" t="s">
        <v>1749</v>
      </c>
    </row>
    <row r="101" spans="1:32" x14ac:dyDescent="0.2">
      <c r="A101" t="s">
        <v>162</v>
      </c>
      <c r="E101" t="s">
        <v>283</v>
      </c>
      <c r="G101" t="s">
        <v>778</v>
      </c>
      <c r="K101">
        <f>L101*0.8</f>
        <v>3.8880000000000003</v>
      </c>
      <c r="L101">
        <f t="shared" si="3"/>
        <v>4.8600000000000003</v>
      </c>
      <c r="M101">
        <v>5.4</v>
      </c>
      <c r="N101" t="s">
        <v>691</v>
      </c>
      <c r="R101">
        <v>1</v>
      </c>
      <c r="W101" t="s">
        <v>1770</v>
      </c>
      <c r="X101">
        <v>101</v>
      </c>
      <c r="AF101" t="s">
        <v>1749</v>
      </c>
    </row>
    <row r="102" spans="1:32" x14ac:dyDescent="0.2">
      <c r="K102">
        <f>L102*0.8</f>
        <v>3.5280000000000005</v>
      </c>
      <c r="L102">
        <f t="shared" si="3"/>
        <v>4.41</v>
      </c>
      <c r="M102">
        <v>4.9000000000000004</v>
      </c>
      <c r="N102" t="s">
        <v>692</v>
      </c>
      <c r="R102">
        <v>1</v>
      </c>
      <c r="W102" t="s">
        <v>704</v>
      </c>
      <c r="X102">
        <v>102</v>
      </c>
      <c r="AF102" t="s">
        <v>1749</v>
      </c>
    </row>
    <row r="103" spans="1:32" x14ac:dyDescent="0.2">
      <c r="K103">
        <f>L103*0.6</f>
        <v>2.5920000000000001</v>
      </c>
      <c r="L103">
        <f t="shared" si="3"/>
        <v>4.32</v>
      </c>
      <c r="M103">
        <v>4.8</v>
      </c>
      <c r="N103" t="s">
        <v>693</v>
      </c>
      <c r="R103">
        <v>1</v>
      </c>
      <c r="W103" t="s">
        <v>1771</v>
      </c>
      <c r="X103">
        <v>103</v>
      </c>
      <c r="AF103" t="s">
        <v>1749</v>
      </c>
    </row>
    <row r="104" spans="1:32" x14ac:dyDescent="0.2">
      <c r="K104">
        <f t="shared" ref="K104:K110" si="5">L104*0.6</f>
        <v>2.4299999999999997</v>
      </c>
      <c r="L104">
        <f t="shared" si="3"/>
        <v>4.05</v>
      </c>
      <c r="M104">
        <v>4.5</v>
      </c>
      <c r="N104" t="s">
        <v>399</v>
      </c>
      <c r="R104">
        <v>52</v>
      </c>
      <c r="W104" t="s">
        <v>715</v>
      </c>
      <c r="X104">
        <v>104</v>
      </c>
      <c r="AF104" t="s">
        <v>1749</v>
      </c>
    </row>
    <row r="105" spans="1:32" x14ac:dyDescent="0.2">
      <c r="K105">
        <f t="shared" si="5"/>
        <v>2.2680000000000002</v>
      </c>
      <c r="L105">
        <f t="shared" si="3"/>
        <v>3.7800000000000002</v>
      </c>
      <c r="M105">
        <v>4.2</v>
      </c>
      <c r="N105" t="s">
        <v>694</v>
      </c>
      <c r="R105">
        <v>47</v>
      </c>
      <c r="W105" t="s">
        <v>114</v>
      </c>
      <c r="X105">
        <v>105</v>
      </c>
      <c r="AF105" t="s">
        <v>1749</v>
      </c>
    </row>
    <row r="106" spans="1:32" x14ac:dyDescent="0.2">
      <c r="K106">
        <f t="shared" si="5"/>
        <v>1.7819999999999998</v>
      </c>
      <c r="L106">
        <f t="shared" si="3"/>
        <v>2.9699999999999998</v>
      </c>
      <c r="M106">
        <v>3.3</v>
      </c>
      <c r="N106" t="s">
        <v>695</v>
      </c>
      <c r="R106">
        <v>45</v>
      </c>
      <c r="W106" t="s">
        <v>53</v>
      </c>
      <c r="X106">
        <v>106</v>
      </c>
      <c r="AF106" t="s">
        <v>1749</v>
      </c>
    </row>
    <row r="107" spans="1:32" x14ac:dyDescent="0.2">
      <c r="K107">
        <f t="shared" si="5"/>
        <v>1.7819999999999998</v>
      </c>
      <c r="L107">
        <f t="shared" si="3"/>
        <v>2.9699999999999998</v>
      </c>
      <c r="M107">
        <v>3.3</v>
      </c>
      <c r="N107" t="s">
        <v>696</v>
      </c>
      <c r="R107">
        <v>38</v>
      </c>
      <c r="W107" t="s">
        <v>1772</v>
      </c>
      <c r="X107">
        <v>107</v>
      </c>
      <c r="AF107" t="s">
        <v>1749</v>
      </c>
    </row>
    <row r="108" spans="1:32" x14ac:dyDescent="0.2">
      <c r="K108">
        <f t="shared" si="5"/>
        <v>1.62</v>
      </c>
      <c r="L108">
        <f t="shared" si="3"/>
        <v>2.7</v>
      </c>
      <c r="M108">
        <v>3</v>
      </c>
      <c r="N108" t="s">
        <v>88</v>
      </c>
      <c r="R108">
        <v>37</v>
      </c>
      <c r="W108" t="s">
        <v>63</v>
      </c>
      <c r="X108">
        <v>108</v>
      </c>
      <c r="AF108" t="s">
        <v>1749</v>
      </c>
    </row>
    <row r="109" spans="1:32" x14ac:dyDescent="0.2">
      <c r="K109">
        <f t="shared" si="5"/>
        <v>1.512</v>
      </c>
      <c r="L109">
        <f t="shared" si="3"/>
        <v>2.52</v>
      </c>
      <c r="M109">
        <v>2.8</v>
      </c>
      <c r="N109" t="s">
        <v>697</v>
      </c>
      <c r="R109">
        <v>36</v>
      </c>
      <c r="W109" t="s">
        <v>732</v>
      </c>
      <c r="X109">
        <v>109</v>
      </c>
      <c r="AF109" t="s">
        <v>1749</v>
      </c>
    </row>
    <row r="110" spans="1:32" x14ac:dyDescent="0.2">
      <c r="K110">
        <f t="shared" si="5"/>
        <v>1.4040000000000001</v>
      </c>
      <c r="L110">
        <f t="shared" si="3"/>
        <v>2.3400000000000003</v>
      </c>
      <c r="M110">
        <v>2.6</v>
      </c>
      <c r="N110" t="s">
        <v>698</v>
      </c>
      <c r="R110">
        <v>33</v>
      </c>
      <c r="W110" t="s">
        <v>75</v>
      </c>
      <c r="X110">
        <v>110</v>
      </c>
      <c r="AF110" t="s">
        <v>1749</v>
      </c>
    </row>
    <row r="111" spans="1:32" x14ac:dyDescent="0.2">
      <c r="K111">
        <v>2</v>
      </c>
      <c r="L111">
        <f t="shared" si="3"/>
        <v>2.16</v>
      </c>
      <c r="M111">
        <v>2.4</v>
      </c>
      <c r="N111" t="s">
        <v>699</v>
      </c>
      <c r="R111">
        <v>33</v>
      </c>
      <c r="W111" t="s">
        <v>722</v>
      </c>
      <c r="X111">
        <v>111</v>
      </c>
      <c r="AF111" t="s">
        <v>1749</v>
      </c>
    </row>
    <row r="112" spans="1:32" x14ac:dyDescent="0.2">
      <c r="K112">
        <v>2</v>
      </c>
      <c r="L112">
        <f t="shared" si="3"/>
        <v>2.16</v>
      </c>
      <c r="M112">
        <v>2.4</v>
      </c>
      <c r="N112" t="s">
        <v>700</v>
      </c>
      <c r="R112">
        <v>33</v>
      </c>
      <c r="W112" t="s">
        <v>71</v>
      </c>
      <c r="X112">
        <v>112</v>
      </c>
      <c r="AF112" t="s">
        <v>1749</v>
      </c>
    </row>
    <row r="113" spans="11:32" x14ac:dyDescent="0.2">
      <c r="K113">
        <v>2</v>
      </c>
      <c r="L113">
        <f t="shared" si="3"/>
        <v>1.9800000000000002</v>
      </c>
      <c r="M113">
        <v>2.2000000000000002</v>
      </c>
      <c r="N113" t="s">
        <v>701</v>
      </c>
      <c r="R113">
        <v>32</v>
      </c>
      <c r="W113" t="s">
        <v>70</v>
      </c>
      <c r="X113">
        <v>113</v>
      </c>
      <c r="AF113" t="s">
        <v>1749</v>
      </c>
    </row>
    <row r="114" spans="11:32" x14ac:dyDescent="0.2">
      <c r="K114">
        <v>2</v>
      </c>
      <c r="L114">
        <f t="shared" si="3"/>
        <v>1.8900000000000001</v>
      </c>
      <c r="M114">
        <v>2.1</v>
      </c>
      <c r="N114" t="s">
        <v>702</v>
      </c>
      <c r="R114">
        <v>30</v>
      </c>
      <c r="W114" t="s">
        <v>1773</v>
      </c>
      <c r="X114">
        <v>114</v>
      </c>
      <c r="AF114" t="s">
        <v>1749</v>
      </c>
    </row>
    <row r="115" spans="11:32" x14ac:dyDescent="0.2">
      <c r="K115">
        <v>1</v>
      </c>
      <c r="L115">
        <f t="shared" si="3"/>
        <v>1.8</v>
      </c>
      <c r="M115">
        <v>2</v>
      </c>
      <c r="N115" t="s">
        <v>703</v>
      </c>
      <c r="R115">
        <v>29</v>
      </c>
      <c r="W115" t="s">
        <v>30</v>
      </c>
      <c r="X115">
        <v>115</v>
      </c>
      <c r="AF115" t="s">
        <v>1749</v>
      </c>
    </row>
    <row r="116" spans="11:32" x14ac:dyDescent="0.2">
      <c r="K116">
        <v>1</v>
      </c>
      <c r="L116">
        <f t="shared" si="3"/>
        <v>1.8</v>
      </c>
      <c r="M116">
        <v>2</v>
      </c>
      <c r="R116">
        <v>26</v>
      </c>
      <c r="W116" t="s">
        <v>1774</v>
      </c>
      <c r="X116">
        <v>116</v>
      </c>
      <c r="AF116" t="s">
        <v>1749</v>
      </c>
    </row>
    <row r="117" spans="11:32" x14ac:dyDescent="0.2">
      <c r="K117">
        <v>1</v>
      </c>
      <c r="L117">
        <f t="shared" si="3"/>
        <v>1.8</v>
      </c>
      <c r="M117">
        <v>2</v>
      </c>
      <c r="R117">
        <v>24</v>
      </c>
      <c r="W117" t="s">
        <v>107</v>
      </c>
      <c r="X117">
        <v>117</v>
      </c>
      <c r="AF117" t="s">
        <v>1749</v>
      </c>
    </row>
    <row r="118" spans="11:32" x14ac:dyDescent="0.2">
      <c r="K118">
        <v>1</v>
      </c>
      <c r="L118">
        <f t="shared" si="3"/>
        <v>1.8</v>
      </c>
      <c r="M118">
        <v>2</v>
      </c>
      <c r="R118">
        <v>23</v>
      </c>
      <c r="W118" t="s">
        <v>728</v>
      </c>
      <c r="X118">
        <v>118</v>
      </c>
      <c r="AF118" t="s">
        <v>1749</v>
      </c>
    </row>
    <row r="119" spans="11:32" x14ac:dyDescent="0.2">
      <c r="K119">
        <v>1</v>
      </c>
      <c r="L119">
        <f t="shared" si="3"/>
        <v>1.8</v>
      </c>
      <c r="M119">
        <v>2</v>
      </c>
      <c r="R119">
        <v>22</v>
      </c>
      <c r="W119" t="s">
        <v>66</v>
      </c>
      <c r="X119">
        <v>119</v>
      </c>
      <c r="AF119" t="s">
        <v>1749</v>
      </c>
    </row>
    <row r="120" spans="11:32" x14ac:dyDescent="0.2">
      <c r="K120">
        <v>1</v>
      </c>
      <c r="L120">
        <f t="shared" si="3"/>
        <v>1.8</v>
      </c>
      <c r="M120">
        <v>2</v>
      </c>
      <c r="R120">
        <v>18</v>
      </c>
      <c r="W120" t="s">
        <v>265</v>
      </c>
      <c r="X120">
        <v>120</v>
      </c>
      <c r="AF120" t="s">
        <v>1749</v>
      </c>
    </row>
    <row r="121" spans="11:32" x14ac:dyDescent="0.2">
      <c r="K121">
        <v>1</v>
      </c>
      <c r="L121">
        <f t="shared" si="3"/>
        <v>1.8</v>
      </c>
      <c r="M121">
        <v>2</v>
      </c>
      <c r="R121">
        <v>7</v>
      </c>
      <c r="W121" t="s">
        <v>67</v>
      </c>
      <c r="X121">
        <v>121</v>
      </c>
      <c r="AF121" t="s">
        <v>1749</v>
      </c>
    </row>
    <row r="122" spans="11:32" x14ac:dyDescent="0.2">
      <c r="K122">
        <v>1</v>
      </c>
      <c r="L122">
        <f t="shared" si="3"/>
        <v>1.8</v>
      </c>
      <c r="M122">
        <v>2</v>
      </c>
      <c r="R122">
        <v>7</v>
      </c>
      <c r="W122" t="s">
        <v>97</v>
      </c>
      <c r="X122">
        <v>122</v>
      </c>
      <c r="AF122" t="s">
        <v>1749</v>
      </c>
    </row>
    <row r="123" spans="11:32" x14ac:dyDescent="0.2">
      <c r="K123">
        <v>1</v>
      </c>
      <c r="L123">
        <f t="shared" si="3"/>
        <v>0.9</v>
      </c>
      <c r="M123">
        <v>1</v>
      </c>
      <c r="R123">
        <v>5</v>
      </c>
      <c r="W123" t="s">
        <v>90</v>
      </c>
      <c r="X123">
        <v>123</v>
      </c>
      <c r="AF123" t="s">
        <v>1749</v>
      </c>
    </row>
    <row r="124" spans="11:32" x14ac:dyDescent="0.2">
      <c r="K124">
        <v>1</v>
      </c>
      <c r="L124">
        <f t="shared" si="3"/>
        <v>0.9</v>
      </c>
      <c r="M124">
        <v>1</v>
      </c>
      <c r="W124" t="s">
        <v>1775</v>
      </c>
      <c r="X124">
        <v>124</v>
      </c>
      <c r="AF124" t="s">
        <v>1749</v>
      </c>
    </row>
    <row r="125" spans="11:32" x14ac:dyDescent="0.2">
      <c r="K125">
        <v>1</v>
      </c>
      <c r="L125">
        <f t="shared" si="3"/>
        <v>0.9</v>
      </c>
      <c r="M125">
        <v>1</v>
      </c>
      <c r="W125" t="s">
        <v>99</v>
      </c>
      <c r="X125">
        <v>125</v>
      </c>
      <c r="AF125" t="s">
        <v>1749</v>
      </c>
    </row>
    <row r="126" spans="11:32" x14ac:dyDescent="0.2">
      <c r="K126">
        <v>1</v>
      </c>
      <c r="L126">
        <f t="shared" si="3"/>
        <v>0.9</v>
      </c>
      <c r="M126">
        <v>1</v>
      </c>
      <c r="R126">
        <f>SUM(R2:R123)</f>
        <v>1930.8000000000002</v>
      </c>
      <c r="W126" t="s">
        <v>104</v>
      </c>
      <c r="X126">
        <v>126</v>
      </c>
      <c r="AF126" t="s">
        <v>1749</v>
      </c>
    </row>
    <row r="127" spans="11:32" x14ac:dyDescent="0.2">
      <c r="K127">
        <v>1</v>
      </c>
      <c r="L127">
        <f t="shared" si="3"/>
        <v>0.9</v>
      </c>
      <c r="M127">
        <v>1</v>
      </c>
      <c r="W127" t="s">
        <v>700</v>
      </c>
      <c r="X127">
        <v>127</v>
      </c>
      <c r="AF127" t="s">
        <v>1749</v>
      </c>
    </row>
    <row r="128" spans="11:32" x14ac:dyDescent="0.2">
      <c r="K128">
        <v>1</v>
      </c>
      <c r="L128">
        <f t="shared" si="3"/>
        <v>0.9</v>
      </c>
      <c r="M128">
        <v>1</v>
      </c>
      <c r="W128" t="s">
        <v>248</v>
      </c>
      <c r="X128">
        <v>128</v>
      </c>
      <c r="AF128" t="s">
        <v>1749</v>
      </c>
    </row>
    <row r="129" spans="11:32" x14ac:dyDescent="0.2">
      <c r="K129">
        <v>1</v>
      </c>
      <c r="L129">
        <f t="shared" si="3"/>
        <v>0.9</v>
      </c>
      <c r="M129">
        <v>1</v>
      </c>
      <c r="W129" t="s">
        <v>103</v>
      </c>
      <c r="X129">
        <v>129</v>
      </c>
      <c r="AF129" t="s">
        <v>1749</v>
      </c>
    </row>
    <row r="130" spans="11:32" x14ac:dyDescent="0.2">
      <c r="K130">
        <v>1</v>
      </c>
      <c r="L130">
        <f t="shared" si="3"/>
        <v>0.9</v>
      </c>
      <c r="M130">
        <v>1</v>
      </c>
      <c r="W130" t="s">
        <v>316</v>
      </c>
      <c r="X130">
        <v>130</v>
      </c>
      <c r="AF130" t="s">
        <v>1749</v>
      </c>
    </row>
    <row r="131" spans="11:32" x14ac:dyDescent="0.2">
      <c r="K131">
        <v>1</v>
      </c>
      <c r="L131">
        <f t="shared" ref="L131:L153" si="6">M131*0.9</f>
        <v>0.9</v>
      </c>
      <c r="M131">
        <v>1</v>
      </c>
      <c r="W131" t="s">
        <v>132</v>
      </c>
      <c r="X131">
        <v>131</v>
      </c>
      <c r="AF131" t="s">
        <v>1749</v>
      </c>
    </row>
    <row r="132" spans="11:32" x14ac:dyDescent="0.2">
      <c r="K132">
        <v>1</v>
      </c>
      <c r="L132">
        <f t="shared" si="6"/>
        <v>0.9</v>
      </c>
      <c r="M132">
        <v>1</v>
      </c>
      <c r="W132" t="s">
        <v>717</v>
      </c>
      <c r="X132">
        <v>132</v>
      </c>
      <c r="AF132" t="s">
        <v>1749</v>
      </c>
    </row>
    <row r="133" spans="11:32" x14ac:dyDescent="0.2">
      <c r="K133">
        <v>1</v>
      </c>
      <c r="L133">
        <f t="shared" si="6"/>
        <v>0.9</v>
      </c>
      <c r="M133">
        <v>1</v>
      </c>
      <c r="W133" t="s">
        <v>1776</v>
      </c>
      <c r="X133">
        <v>133</v>
      </c>
      <c r="AF133" t="s">
        <v>1749</v>
      </c>
    </row>
    <row r="134" spans="11:32" x14ac:dyDescent="0.2">
      <c r="K134">
        <f>M134*1.2</f>
        <v>62.4</v>
      </c>
      <c r="L134">
        <f t="shared" si="6"/>
        <v>46.800000000000004</v>
      </c>
      <c r="M134">
        <v>52</v>
      </c>
      <c r="N134" t="s">
        <v>1614</v>
      </c>
      <c r="W134" t="s">
        <v>872</v>
      </c>
      <c r="X134">
        <v>134</v>
      </c>
      <c r="AF134" t="s">
        <v>1749</v>
      </c>
    </row>
    <row r="135" spans="11:32" x14ac:dyDescent="0.2">
      <c r="K135">
        <f>M135*1.2</f>
        <v>56.4</v>
      </c>
      <c r="L135">
        <f t="shared" si="6"/>
        <v>42.300000000000004</v>
      </c>
      <c r="M135">
        <v>47</v>
      </c>
      <c r="W135" t="s">
        <v>119</v>
      </c>
      <c r="X135">
        <v>135</v>
      </c>
      <c r="AF135" t="s">
        <v>1749</v>
      </c>
    </row>
    <row r="136" spans="11:32" x14ac:dyDescent="0.2">
      <c r="K136">
        <f>M136*1.2</f>
        <v>54</v>
      </c>
      <c r="L136">
        <f t="shared" si="6"/>
        <v>40.5</v>
      </c>
      <c r="M136">
        <v>45</v>
      </c>
      <c r="W136" t="s">
        <v>56</v>
      </c>
      <c r="X136">
        <v>136</v>
      </c>
      <c r="AF136" t="s">
        <v>1749</v>
      </c>
    </row>
    <row r="137" spans="11:32" x14ac:dyDescent="0.2">
      <c r="K137">
        <f>1*L137</f>
        <v>34.200000000000003</v>
      </c>
      <c r="L137">
        <f t="shared" si="6"/>
        <v>34.200000000000003</v>
      </c>
      <c r="M137">
        <v>38</v>
      </c>
      <c r="W137" t="s">
        <v>59</v>
      </c>
      <c r="X137">
        <v>137</v>
      </c>
      <c r="AF137" t="s">
        <v>1749</v>
      </c>
    </row>
    <row r="138" spans="11:32" x14ac:dyDescent="0.2">
      <c r="K138">
        <f>1*L138</f>
        <v>33.300000000000004</v>
      </c>
      <c r="L138">
        <f t="shared" si="6"/>
        <v>33.300000000000004</v>
      </c>
      <c r="M138">
        <v>37</v>
      </c>
      <c r="W138" t="s">
        <v>189</v>
      </c>
      <c r="X138">
        <v>138</v>
      </c>
      <c r="AF138" t="s">
        <v>1749</v>
      </c>
    </row>
    <row r="139" spans="11:32" x14ac:dyDescent="0.2">
      <c r="K139">
        <f>1*L139</f>
        <v>32.4</v>
      </c>
      <c r="L139">
        <f t="shared" si="6"/>
        <v>32.4</v>
      </c>
      <c r="M139">
        <v>36</v>
      </c>
      <c r="W139" t="s">
        <v>78</v>
      </c>
      <c r="X139">
        <v>139</v>
      </c>
      <c r="AF139" t="s">
        <v>1749</v>
      </c>
    </row>
    <row r="140" spans="11:32" x14ac:dyDescent="0.2">
      <c r="K140">
        <f>L140*0.8</f>
        <v>23.76</v>
      </c>
      <c r="L140">
        <f t="shared" si="6"/>
        <v>29.7</v>
      </c>
      <c r="M140">
        <v>33</v>
      </c>
      <c r="W140" t="s">
        <v>57</v>
      </c>
      <c r="X140">
        <v>140</v>
      </c>
      <c r="AF140" t="s">
        <v>1749</v>
      </c>
    </row>
    <row r="141" spans="11:32" x14ac:dyDescent="0.2">
      <c r="K141">
        <f>L141*0.8</f>
        <v>23.76</v>
      </c>
      <c r="L141">
        <f t="shared" si="6"/>
        <v>29.7</v>
      </c>
      <c r="M141">
        <v>33</v>
      </c>
      <c r="W141" t="s">
        <v>697</v>
      </c>
      <c r="X141">
        <v>141</v>
      </c>
      <c r="AF141" t="s">
        <v>1749</v>
      </c>
    </row>
    <row r="142" spans="11:32" x14ac:dyDescent="0.2">
      <c r="K142">
        <f>L142*0.8</f>
        <v>23.76</v>
      </c>
      <c r="L142">
        <f t="shared" si="6"/>
        <v>29.7</v>
      </c>
      <c r="M142">
        <v>33</v>
      </c>
      <c r="W142" t="s">
        <v>287</v>
      </c>
      <c r="X142">
        <v>142</v>
      </c>
      <c r="AF142" t="s">
        <v>1749</v>
      </c>
    </row>
    <row r="143" spans="11:32" x14ac:dyDescent="0.2">
      <c r="K143">
        <f>L143*0.6</f>
        <v>17.28</v>
      </c>
      <c r="L143">
        <f t="shared" si="6"/>
        <v>28.8</v>
      </c>
      <c r="M143">
        <v>32</v>
      </c>
      <c r="W143" t="s">
        <v>229</v>
      </c>
      <c r="X143">
        <v>143</v>
      </c>
      <c r="AF143" t="s">
        <v>1749</v>
      </c>
    </row>
    <row r="144" spans="11:32" x14ac:dyDescent="0.2">
      <c r="K144">
        <f t="shared" ref="K144:K150" si="7">L144*0.6</f>
        <v>16.2</v>
      </c>
      <c r="L144">
        <f t="shared" si="6"/>
        <v>27</v>
      </c>
      <c r="M144">
        <v>30</v>
      </c>
      <c r="W144" t="s">
        <v>195</v>
      </c>
      <c r="X144">
        <v>144</v>
      </c>
      <c r="AF144" t="s">
        <v>1749</v>
      </c>
    </row>
    <row r="145" spans="11:32" x14ac:dyDescent="0.2">
      <c r="K145">
        <f t="shared" si="7"/>
        <v>15.66</v>
      </c>
      <c r="L145">
        <f t="shared" si="6"/>
        <v>26.1</v>
      </c>
      <c r="M145">
        <v>29</v>
      </c>
      <c r="W145" t="s">
        <v>1777</v>
      </c>
      <c r="X145">
        <v>145</v>
      </c>
      <c r="AF145" t="s">
        <v>1749</v>
      </c>
    </row>
    <row r="146" spans="11:32" x14ac:dyDescent="0.2">
      <c r="K146">
        <f t="shared" si="7"/>
        <v>14.040000000000001</v>
      </c>
      <c r="L146">
        <f t="shared" si="6"/>
        <v>23.400000000000002</v>
      </c>
      <c r="M146">
        <v>26</v>
      </c>
      <c r="W146" t="s">
        <v>1018</v>
      </c>
      <c r="X146">
        <v>146</v>
      </c>
      <c r="AF146" t="s">
        <v>1749</v>
      </c>
    </row>
    <row r="147" spans="11:32" x14ac:dyDescent="0.2">
      <c r="K147">
        <f t="shared" si="7"/>
        <v>12.96</v>
      </c>
      <c r="L147">
        <f t="shared" si="6"/>
        <v>21.6</v>
      </c>
      <c r="M147">
        <v>24</v>
      </c>
      <c r="W147" t="s">
        <v>223</v>
      </c>
      <c r="X147">
        <v>147</v>
      </c>
      <c r="AF147" t="s">
        <v>1749</v>
      </c>
    </row>
    <row r="148" spans="11:32" x14ac:dyDescent="0.2">
      <c r="K148">
        <f t="shared" si="7"/>
        <v>12.42</v>
      </c>
      <c r="L148">
        <f t="shared" si="6"/>
        <v>20.7</v>
      </c>
      <c r="M148">
        <v>23</v>
      </c>
      <c r="W148" t="s">
        <v>1778</v>
      </c>
      <c r="X148">
        <v>148</v>
      </c>
      <c r="AF148" t="s">
        <v>1749</v>
      </c>
    </row>
    <row r="149" spans="11:32" x14ac:dyDescent="0.2">
      <c r="K149">
        <f t="shared" si="7"/>
        <v>11.88</v>
      </c>
      <c r="L149">
        <f t="shared" si="6"/>
        <v>19.8</v>
      </c>
      <c r="M149">
        <v>22</v>
      </c>
      <c r="W149" t="s">
        <v>756</v>
      </c>
      <c r="X149">
        <v>149</v>
      </c>
      <c r="AF149" t="s">
        <v>1749</v>
      </c>
    </row>
    <row r="150" spans="11:32" x14ac:dyDescent="0.2">
      <c r="K150">
        <f t="shared" si="7"/>
        <v>9.7199999999999989</v>
      </c>
      <c r="L150">
        <f t="shared" si="6"/>
        <v>16.2</v>
      </c>
      <c r="M150">
        <v>18</v>
      </c>
      <c r="W150" t="s">
        <v>336</v>
      </c>
      <c r="X150">
        <v>150</v>
      </c>
      <c r="AF150" t="s">
        <v>1749</v>
      </c>
    </row>
    <row r="151" spans="11:32" x14ac:dyDescent="0.2">
      <c r="K151">
        <f>L151*0.5</f>
        <v>3.15</v>
      </c>
      <c r="L151">
        <f t="shared" si="6"/>
        <v>6.3</v>
      </c>
      <c r="M151">
        <v>7</v>
      </c>
      <c r="W151" t="s">
        <v>706</v>
      </c>
      <c r="X151">
        <v>151</v>
      </c>
      <c r="AF151" t="s">
        <v>1749</v>
      </c>
    </row>
    <row r="152" spans="11:32" x14ac:dyDescent="0.2">
      <c r="K152">
        <f>L152*0.5</f>
        <v>3.15</v>
      </c>
      <c r="L152">
        <f t="shared" si="6"/>
        <v>6.3</v>
      </c>
      <c r="M152">
        <v>7</v>
      </c>
      <c r="W152" t="s">
        <v>125</v>
      </c>
      <c r="X152">
        <v>152</v>
      </c>
      <c r="AF152" t="s">
        <v>1749</v>
      </c>
    </row>
    <row r="153" spans="11:32" x14ac:dyDescent="0.2">
      <c r="K153">
        <f>L153*0.5</f>
        <v>2.25</v>
      </c>
      <c r="L153">
        <f t="shared" si="6"/>
        <v>4.5</v>
      </c>
      <c r="M153">
        <v>5</v>
      </c>
      <c r="W153" t="s">
        <v>1617</v>
      </c>
      <c r="X153">
        <v>153</v>
      </c>
      <c r="AF153" t="s">
        <v>1749</v>
      </c>
    </row>
    <row r="154" spans="11:32" x14ac:dyDescent="0.2">
      <c r="W154" t="s">
        <v>208</v>
      </c>
      <c r="X154">
        <v>154</v>
      </c>
      <c r="AF154" t="s">
        <v>1749</v>
      </c>
    </row>
    <row r="155" spans="11:32" x14ac:dyDescent="0.2">
      <c r="W155" t="s">
        <v>754</v>
      </c>
      <c r="X155">
        <v>155</v>
      </c>
      <c r="AF155" t="s">
        <v>1749</v>
      </c>
    </row>
    <row r="156" spans="11:32" x14ac:dyDescent="0.2">
      <c r="K156" t="e">
        <f>SUM(K2:K153)</f>
        <v>#REF!</v>
      </c>
      <c r="L156" t="e">
        <f>SUM(L2:L153)</f>
        <v>#REF!</v>
      </c>
      <c r="M156" t="e">
        <f>SUM(M2:M153)</f>
        <v>#REF!</v>
      </c>
      <c r="W156" t="s">
        <v>263</v>
      </c>
      <c r="X156">
        <v>156</v>
      </c>
      <c r="AF156" t="s">
        <v>1749</v>
      </c>
    </row>
    <row r="157" spans="11:32" x14ac:dyDescent="0.2">
      <c r="W157" t="s">
        <v>74</v>
      </c>
      <c r="X157">
        <v>157</v>
      </c>
      <c r="AF157" t="s">
        <v>1749</v>
      </c>
    </row>
    <row r="158" spans="11:32" x14ac:dyDescent="0.2">
      <c r="W158" t="s">
        <v>81</v>
      </c>
      <c r="X158">
        <v>158</v>
      </c>
      <c r="AF158" t="s">
        <v>1749</v>
      </c>
    </row>
    <row r="159" spans="11:32" x14ac:dyDescent="0.2">
      <c r="W159" t="s">
        <v>1779</v>
      </c>
      <c r="X159">
        <v>159</v>
      </c>
      <c r="AF159" t="s">
        <v>1749</v>
      </c>
    </row>
    <row r="160" spans="11:32" x14ac:dyDescent="0.2">
      <c r="W160" t="s">
        <v>110</v>
      </c>
      <c r="X160">
        <v>160</v>
      </c>
      <c r="AF160" t="s">
        <v>1749</v>
      </c>
    </row>
    <row r="161" spans="23:32" x14ac:dyDescent="0.2">
      <c r="W161" t="s">
        <v>1780</v>
      </c>
      <c r="X161">
        <v>161</v>
      </c>
      <c r="AF161" t="s">
        <v>1749</v>
      </c>
    </row>
    <row r="162" spans="23:32" x14ac:dyDescent="0.2">
      <c r="W162" t="s">
        <v>60</v>
      </c>
      <c r="X162">
        <v>162</v>
      </c>
      <c r="AF162" t="s">
        <v>1749</v>
      </c>
    </row>
    <row r="163" spans="23:32" x14ac:dyDescent="0.2">
      <c r="W163" t="s">
        <v>1781</v>
      </c>
      <c r="X163">
        <v>163</v>
      </c>
      <c r="AF163" t="s">
        <v>1749</v>
      </c>
    </row>
    <row r="164" spans="23:32" x14ac:dyDescent="0.2">
      <c r="W164" t="s">
        <v>1782</v>
      </c>
      <c r="X164">
        <v>164</v>
      </c>
      <c r="AF164" t="s">
        <v>1749</v>
      </c>
    </row>
    <row r="165" spans="23:32" x14ac:dyDescent="0.2">
      <c r="W165" t="s">
        <v>672</v>
      </c>
      <c r="X165">
        <v>165</v>
      </c>
      <c r="AF165" t="s">
        <v>1749</v>
      </c>
    </row>
    <row r="166" spans="23:32" x14ac:dyDescent="0.2">
      <c r="W166" t="s">
        <v>242</v>
      </c>
      <c r="X166">
        <v>166</v>
      </c>
      <c r="AF166" t="s">
        <v>1749</v>
      </c>
    </row>
    <row r="167" spans="23:32" x14ac:dyDescent="0.2">
      <c r="W167" t="s">
        <v>1783</v>
      </c>
      <c r="X167">
        <v>167</v>
      </c>
      <c r="AF167" t="s">
        <v>1749</v>
      </c>
    </row>
    <row r="168" spans="23:32" x14ac:dyDescent="0.2">
      <c r="W168" t="s">
        <v>1620</v>
      </c>
      <c r="X168">
        <v>168</v>
      </c>
      <c r="AF168" t="s">
        <v>1749</v>
      </c>
    </row>
    <row r="169" spans="23:32" x14ac:dyDescent="0.2">
      <c r="W169" t="s">
        <v>106</v>
      </c>
      <c r="X169">
        <v>169</v>
      </c>
      <c r="AF169" t="s">
        <v>1749</v>
      </c>
    </row>
    <row r="170" spans="23:32" x14ac:dyDescent="0.2">
      <c r="W170" t="s">
        <v>143</v>
      </c>
      <c r="X170">
        <v>170</v>
      </c>
      <c r="AF170" t="s">
        <v>1749</v>
      </c>
    </row>
    <row r="171" spans="23:32" x14ac:dyDescent="0.2">
      <c r="W171" t="s">
        <v>1623</v>
      </c>
      <c r="X171">
        <v>171</v>
      </c>
      <c r="AF171" t="s">
        <v>1749</v>
      </c>
    </row>
    <row r="172" spans="23:32" x14ac:dyDescent="0.2">
      <c r="W172" t="s">
        <v>186</v>
      </c>
      <c r="X172">
        <v>172</v>
      </c>
      <c r="AF172" t="s">
        <v>1749</v>
      </c>
    </row>
    <row r="173" spans="23:32" x14ac:dyDescent="0.2">
      <c r="W173" t="s">
        <v>72</v>
      </c>
      <c r="X173">
        <v>173</v>
      </c>
      <c r="AF173" t="s">
        <v>1749</v>
      </c>
    </row>
    <row r="174" spans="23:32" x14ac:dyDescent="0.2">
      <c r="W174" t="s">
        <v>696</v>
      </c>
      <c r="X174">
        <v>174</v>
      </c>
      <c r="AF174" t="s">
        <v>1749</v>
      </c>
    </row>
    <row r="175" spans="23:32" x14ac:dyDescent="0.2">
      <c r="W175" t="s">
        <v>753</v>
      </c>
      <c r="X175">
        <v>175</v>
      </c>
      <c r="AF175" t="s">
        <v>1749</v>
      </c>
    </row>
    <row r="176" spans="23:32" x14ac:dyDescent="0.2">
      <c r="W176" t="s">
        <v>719</v>
      </c>
      <c r="X176">
        <v>176</v>
      </c>
      <c r="AF176" t="s">
        <v>1749</v>
      </c>
    </row>
    <row r="177" spans="23:32" x14ac:dyDescent="0.2">
      <c r="W177" t="s">
        <v>698</v>
      </c>
      <c r="X177">
        <v>177</v>
      </c>
      <c r="AF177" t="s">
        <v>1749</v>
      </c>
    </row>
    <row r="178" spans="23:32" x14ac:dyDescent="0.2">
      <c r="W178" t="s">
        <v>76</v>
      </c>
      <c r="X178">
        <v>178</v>
      </c>
      <c r="AF178" t="s">
        <v>1749</v>
      </c>
    </row>
    <row r="179" spans="23:32" x14ac:dyDescent="0.2">
      <c r="W179" t="s">
        <v>175</v>
      </c>
      <c r="X179">
        <v>179</v>
      </c>
      <c r="AF179" t="s">
        <v>1749</v>
      </c>
    </row>
    <row r="180" spans="23:32" x14ac:dyDescent="0.2">
      <c r="W180" t="s">
        <v>222</v>
      </c>
      <c r="X180">
        <v>180</v>
      </c>
      <c r="AF180" t="s">
        <v>1749</v>
      </c>
    </row>
    <row r="181" spans="23:32" x14ac:dyDescent="0.2">
      <c r="W181" t="s">
        <v>678</v>
      </c>
      <c r="X181">
        <v>181</v>
      </c>
      <c r="AF181" t="s">
        <v>1749</v>
      </c>
    </row>
    <row r="182" spans="23:32" x14ac:dyDescent="0.2">
      <c r="W182" t="s">
        <v>111</v>
      </c>
      <c r="X182">
        <v>182</v>
      </c>
      <c r="AF182" t="s">
        <v>1749</v>
      </c>
    </row>
    <row r="183" spans="23:32" x14ac:dyDescent="0.2">
      <c r="W183" t="s">
        <v>113</v>
      </c>
      <c r="X183">
        <v>183</v>
      </c>
      <c r="AF183" t="s">
        <v>1749</v>
      </c>
    </row>
    <row r="184" spans="23:32" x14ac:dyDescent="0.2">
      <c r="W184" t="s">
        <v>52</v>
      </c>
      <c r="X184">
        <v>184</v>
      </c>
      <c r="AF184" t="s">
        <v>1749</v>
      </c>
    </row>
    <row r="185" spans="23:32" x14ac:dyDescent="0.2">
      <c r="W185" t="s">
        <v>184</v>
      </c>
      <c r="X185">
        <v>185</v>
      </c>
      <c r="AF185" t="s">
        <v>1749</v>
      </c>
    </row>
    <row r="186" spans="23:32" x14ac:dyDescent="0.2">
      <c r="W186" t="s">
        <v>79</v>
      </c>
      <c r="X186">
        <v>186</v>
      </c>
      <c r="AF186" t="s">
        <v>1749</v>
      </c>
    </row>
    <row r="187" spans="23:32" x14ac:dyDescent="0.2">
      <c r="W187" t="s">
        <v>1784</v>
      </c>
      <c r="X187">
        <v>187</v>
      </c>
      <c r="AF187" t="s">
        <v>1749</v>
      </c>
    </row>
    <row r="188" spans="23:32" x14ac:dyDescent="0.2">
      <c r="W188" t="s">
        <v>743</v>
      </c>
      <c r="X188">
        <v>188</v>
      </c>
      <c r="AF188" t="s">
        <v>1749</v>
      </c>
    </row>
    <row r="189" spans="23:32" x14ac:dyDescent="0.2">
      <c r="W189" t="s">
        <v>730</v>
      </c>
      <c r="X189">
        <v>189</v>
      </c>
      <c r="AF189" t="s">
        <v>1749</v>
      </c>
    </row>
    <row r="190" spans="23:32" x14ac:dyDescent="0.2">
      <c r="W190" t="s">
        <v>94</v>
      </c>
      <c r="X190">
        <v>190</v>
      </c>
      <c r="AF190" t="s">
        <v>1749</v>
      </c>
    </row>
    <row r="191" spans="23:32" x14ac:dyDescent="0.2">
      <c r="W191" t="s">
        <v>714</v>
      </c>
      <c r="X191">
        <v>191</v>
      </c>
      <c r="AF191" t="s">
        <v>1749</v>
      </c>
    </row>
    <row r="192" spans="23:32" x14ac:dyDescent="0.2">
      <c r="W192" t="s">
        <v>306</v>
      </c>
      <c r="X192">
        <v>192</v>
      </c>
      <c r="AF192" t="s">
        <v>1749</v>
      </c>
    </row>
    <row r="193" spans="23:32" x14ac:dyDescent="0.2">
      <c r="W193" t="s">
        <v>1619</v>
      </c>
      <c r="X193">
        <v>193</v>
      </c>
      <c r="AF193" t="s">
        <v>1749</v>
      </c>
    </row>
    <row r="194" spans="23:32" x14ac:dyDescent="0.2">
      <c r="W194" t="s">
        <v>245</v>
      </c>
      <c r="X194">
        <v>194</v>
      </c>
      <c r="AF194" t="s">
        <v>1749</v>
      </c>
    </row>
    <row r="195" spans="23:32" x14ac:dyDescent="0.2">
      <c r="W195" t="s">
        <v>339</v>
      </c>
      <c r="X195">
        <v>195</v>
      </c>
      <c r="AF195" t="s">
        <v>1749</v>
      </c>
    </row>
    <row r="196" spans="23:32" x14ac:dyDescent="0.2">
      <c r="W196" t="s">
        <v>707</v>
      </c>
      <c r="X196">
        <v>196</v>
      </c>
      <c r="AF196" t="s">
        <v>1749</v>
      </c>
    </row>
    <row r="197" spans="23:32" x14ac:dyDescent="0.2">
      <c r="W197" t="s">
        <v>736</v>
      </c>
      <c r="X197">
        <v>197</v>
      </c>
      <c r="AF197" t="s">
        <v>1749</v>
      </c>
    </row>
    <row r="198" spans="23:32" x14ac:dyDescent="0.2">
      <c r="W198" t="s">
        <v>705</v>
      </c>
      <c r="X198">
        <v>198</v>
      </c>
      <c r="AF198" t="s">
        <v>1749</v>
      </c>
    </row>
    <row r="199" spans="23:32" x14ac:dyDescent="0.2">
      <c r="W199" t="s">
        <v>174</v>
      </c>
      <c r="X199">
        <v>199</v>
      </c>
      <c r="AF199" t="s">
        <v>1749</v>
      </c>
    </row>
    <row r="200" spans="23:32" x14ac:dyDescent="0.2">
      <c r="W200" t="s">
        <v>703</v>
      </c>
      <c r="X200">
        <v>200</v>
      </c>
      <c r="AF200" t="s">
        <v>1749</v>
      </c>
    </row>
    <row r="201" spans="23:32" x14ac:dyDescent="0.2">
      <c r="W201" t="s">
        <v>331</v>
      </c>
      <c r="X201">
        <v>201</v>
      </c>
      <c r="AF201" t="s">
        <v>1749</v>
      </c>
    </row>
    <row r="202" spans="23:32" x14ac:dyDescent="0.2">
      <c r="W202" t="s">
        <v>194</v>
      </c>
      <c r="X202">
        <v>202</v>
      </c>
      <c r="AF202" t="s">
        <v>1749</v>
      </c>
    </row>
    <row r="203" spans="23:32" x14ac:dyDescent="0.2">
      <c r="W203" t="s">
        <v>710</v>
      </c>
      <c r="X203">
        <v>203</v>
      </c>
      <c r="AF203" t="s">
        <v>1749</v>
      </c>
    </row>
    <row r="204" spans="23:32" x14ac:dyDescent="0.2">
      <c r="W204" t="s">
        <v>228</v>
      </c>
      <c r="X204">
        <v>204</v>
      </c>
      <c r="AF204" t="s">
        <v>1749</v>
      </c>
    </row>
    <row r="205" spans="23:32" x14ac:dyDescent="0.2">
      <c r="W205" t="s">
        <v>691</v>
      </c>
      <c r="X205">
        <v>205</v>
      </c>
      <c r="AF205" t="s">
        <v>1749</v>
      </c>
    </row>
    <row r="206" spans="23:32" x14ac:dyDescent="0.2">
      <c r="W206" t="s">
        <v>243</v>
      </c>
      <c r="X206">
        <v>206</v>
      </c>
      <c r="AF206" t="s">
        <v>1749</v>
      </c>
    </row>
    <row r="207" spans="23:32" x14ac:dyDescent="0.2">
      <c r="W207" t="s">
        <v>93</v>
      </c>
      <c r="X207">
        <v>207</v>
      </c>
      <c r="AF207" t="s">
        <v>1749</v>
      </c>
    </row>
    <row r="208" spans="23:32" x14ac:dyDescent="0.2">
      <c r="W208" t="s">
        <v>101</v>
      </c>
      <c r="X208">
        <v>208</v>
      </c>
      <c r="AF208" t="s">
        <v>1749</v>
      </c>
    </row>
    <row r="209" spans="23:32" x14ac:dyDescent="0.2">
      <c r="W209" t="s">
        <v>711</v>
      </c>
      <c r="X209">
        <v>209</v>
      </c>
      <c r="AF209" t="s">
        <v>1749</v>
      </c>
    </row>
    <row r="210" spans="23:32" x14ac:dyDescent="0.2">
      <c r="W210" t="s">
        <v>180</v>
      </c>
      <c r="X210">
        <v>210</v>
      </c>
      <c r="AF210" t="s">
        <v>1749</v>
      </c>
    </row>
    <row r="211" spans="23:32" x14ac:dyDescent="0.2">
      <c r="W211" t="s">
        <v>1785</v>
      </c>
      <c r="X211">
        <v>211</v>
      </c>
      <c r="AF211" t="s">
        <v>1749</v>
      </c>
    </row>
    <row r="212" spans="23:32" x14ac:dyDescent="0.2">
      <c r="W212" t="s">
        <v>123</v>
      </c>
      <c r="X212">
        <v>212</v>
      </c>
      <c r="AF212" t="s">
        <v>1749</v>
      </c>
    </row>
    <row r="213" spans="23:32" x14ac:dyDescent="0.2">
      <c r="W213" t="s">
        <v>285</v>
      </c>
      <c r="X213">
        <v>213</v>
      </c>
      <c r="AF213" t="s">
        <v>1749</v>
      </c>
    </row>
    <row r="214" spans="23:32" x14ac:dyDescent="0.2">
      <c r="W214" t="s">
        <v>1618</v>
      </c>
      <c r="X214">
        <v>214</v>
      </c>
      <c r="AF214" t="s">
        <v>1749</v>
      </c>
    </row>
    <row r="215" spans="23:32" x14ac:dyDescent="0.2">
      <c r="W215" t="s">
        <v>709</v>
      </c>
      <c r="X215">
        <v>215</v>
      </c>
      <c r="AF215" t="s">
        <v>1749</v>
      </c>
    </row>
    <row r="216" spans="23:32" x14ac:dyDescent="0.2">
      <c r="W216" t="s">
        <v>68</v>
      </c>
      <c r="X216">
        <v>216</v>
      </c>
      <c r="AF216" t="s">
        <v>1749</v>
      </c>
    </row>
    <row r="217" spans="23:32" x14ac:dyDescent="0.2">
      <c r="W217" t="s">
        <v>381</v>
      </c>
      <c r="X217">
        <v>217</v>
      </c>
      <c r="AF217" t="s">
        <v>1749</v>
      </c>
    </row>
    <row r="218" spans="23:32" x14ac:dyDescent="0.2">
      <c r="W218" t="s">
        <v>1635</v>
      </c>
      <c r="X218">
        <v>218</v>
      </c>
      <c r="AF218" t="s">
        <v>1749</v>
      </c>
    </row>
    <row r="219" spans="23:32" x14ac:dyDescent="0.2">
      <c r="W219" t="s">
        <v>209</v>
      </c>
      <c r="X219">
        <v>219</v>
      </c>
      <c r="AF219" t="s">
        <v>1749</v>
      </c>
    </row>
    <row r="220" spans="23:32" x14ac:dyDescent="0.2">
      <c r="W220" t="s">
        <v>725</v>
      </c>
      <c r="X220">
        <v>220</v>
      </c>
      <c r="AF220" t="s">
        <v>1749</v>
      </c>
    </row>
    <row r="221" spans="23:32" x14ac:dyDescent="0.2">
      <c r="W221" t="s">
        <v>867</v>
      </c>
      <c r="X221">
        <v>221</v>
      </c>
      <c r="AF221" t="s">
        <v>1749</v>
      </c>
    </row>
    <row r="222" spans="23:32" x14ac:dyDescent="0.2">
      <c r="W222" t="s">
        <v>1786</v>
      </c>
      <c r="X222">
        <v>222</v>
      </c>
      <c r="AF222" t="s">
        <v>1749</v>
      </c>
    </row>
    <row r="223" spans="23:32" x14ac:dyDescent="0.2">
      <c r="W223" t="s">
        <v>329</v>
      </c>
      <c r="X223">
        <v>223</v>
      </c>
      <c r="AF223" t="s">
        <v>1749</v>
      </c>
    </row>
    <row r="224" spans="23:32" x14ac:dyDescent="0.2">
      <c r="W224" t="s">
        <v>738</v>
      </c>
      <c r="X224">
        <v>224</v>
      </c>
      <c r="AF224" t="s">
        <v>1749</v>
      </c>
    </row>
    <row r="225" spans="23:32" x14ac:dyDescent="0.2">
      <c r="W225" t="s">
        <v>1787</v>
      </c>
      <c r="X225">
        <v>225</v>
      </c>
      <c r="AF225" t="s">
        <v>1749</v>
      </c>
    </row>
    <row r="226" spans="23:32" x14ac:dyDescent="0.2">
      <c r="W226" t="s">
        <v>742</v>
      </c>
      <c r="X226">
        <v>226</v>
      </c>
      <c r="AF226" t="s">
        <v>1749</v>
      </c>
    </row>
    <row r="227" spans="23:32" x14ac:dyDescent="0.2">
      <c r="W227" t="s">
        <v>178</v>
      </c>
      <c r="X227">
        <v>227</v>
      </c>
      <c r="AF227" t="s">
        <v>1749</v>
      </c>
    </row>
    <row r="228" spans="23:32" x14ac:dyDescent="0.2">
      <c r="W228" t="s">
        <v>713</v>
      </c>
      <c r="X228">
        <v>228</v>
      </c>
      <c r="AF228" t="s">
        <v>1749</v>
      </c>
    </row>
    <row r="229" spans="23:32" x14ac:dyDescent="0.2">
      <c r="W229" t="s">
        <v>246</v>
      </c>
      <c r="X229">
        <v>229</v>
      </c>
      <c r="AF229" t="s">
        <v>1749</v>
      </c>
    </row>
    <row r="230" spans="23:32" x14ac:dyDescent="0.2">
      <c r="W230" t="s">
        <v>89</v>
      </c>
      <c r="X230">
        <v>230</v>
      </c>
      <c r="AF230" t="s">
        <v>1749</v>
      </c>
    </row>
    <row r="231" spans="23:32" x14ac:dyDescent="0.2">
      <c r="W231" t="s">
        <v>1788</v>
      </c>
      <c r="X231">
        <v>231</v>
      </c>
      <c r="AF231" t="s">
        <v>1749</v>
      </c>
    </row>
    <row r="232" spans="23:32" x14ac:dyDescent="0.2">
      <c r="W232" t="s">
        <v>108</v>
      </c>
      <c r="X232">
        <v>232</v>
      </c>
      <c r="AF232" t="s">
        <v>1749</v>
      </c>
    </row>
    <row r="233" spans="23:32" x14ac:dyDescent="0.2">
      <c r="W233" t="s">
        <v>185</v>
      </c>
      <c r="X233">
        <v>233</v>
      </c>
      <c r="AF233" t="s">
        <v>1749</v>
      </c>
    </row>
    <row r="234" spans="23:32" x14ac:dyDescent="0.2">
      <c r="W234" t="s">
        <v>221</v>
      </c>
      <c r="X234">
        <v>234</v>
      </c>
      <c r="AF234" t="s">
        <v>1749</v>
      </c>
    </row>
    <row r="235" spans="23:32" x14ac:dyDescent="0.2">
      <c r="W235" t="s">
        <v>327</v>
      </c>
      <c r="X235">
        <v>235</v>
      </c>
      <c r="AF235" t="s">
        <v>1749</v>
      </c>
    </row>
    <row r="236" spans="23:32" x14ac:dyDescent="0.2">
      <c r="W236" t="s">
        <v>701</v>
      </c>
      <c r="X236">
        <v>236</v>
      </c>
      <c r="AF236" t="s">
        <v>1749</v>
      </c>
    </row>
    <row r="237" spans="23:32" x14ac:dyDescent="0.2">
      <c r="W237" t="s">
        <v>98</v>
      </c>
      <c r="X237">
        <v>237</v>
      </c>
      <c r="AF237" t="s">
        <v>1749</v>
      </c>
    </row>
    <row r="238" spans="23:32" x14ac:dyDescent="0.2">
      <c r="W238" t="s">
        <v>121</v>
      </c>
      <c r="X238">
        <v>238</v>
      </c>
      <c r="AF238" t="s">
        <v>1749</v>
      </c>
    </row>
    <row r="239" spans="23:32" x14ac:dyDescent="0.2">
      <c r="W239" t="s">
        <v>1249</v>
      </c>
      <c r="X239">
        <v>239</v>
      </c>
      <c r="AF239" t="s">
        <v>1749</v>
      </c>
    </row>
    <row r="240" spans="23:32" x14ac:dyDescent="0.2">
      <c r="W240" t="s">
        <v>1789</v>
      </c>
      <c r="X240">
        <v>240</v>
      </c>
      <c r="AF240" t="s">
        <v>1749</v>
      </c>
    </row>
    <row r="241" spans="23:32" x14ac:dyDescent="0.2">
      <c r="W241" t="s">
        <v>118</v>
      </c>
      <c r="X241">
        <v>241</v>
      </c>
      <c r="AF241" t="s">
        <v>1749</v>
      </c>
    </row>
    <row r="242" spans="23:32" x14ac:dyDescent="0.2">
      <c r="W242" t="s">
        <v>303</v>
      </c>
      <c r="X242">
        <v>242</v>
      </c>
      <c r="AF242" t="s">
        <v>1749</v>
      </c>
    </row>
    <row r="243" spans="23:32" x14ac:dyDescent="0.2">
      <c r="W243" t="s">
        <v>268</v>
      </c>
      <c r="X243">
        <v>243</v>
      </c>
      <c r="AF243" t="s">
        <v>1749</v>
      </c>
    </row>
    <row r="244" spans="23:32" x14ac:dyDescent="0.2">
      <c r="W244" t="s">
        <v>724</v>
      </c>
      <c r="X244">
        <v>244</v>
      </c>
      <c r="AF244" t="s">
        <v>1749</v>
      </c>
    </row>
    <row r="245" spans="23:32" x14ac:dyDescent="0.2">
      <c r="W245" t="s">
        <v>1790</v>
      </c>
      <c r="X245">
        <v>245</v>
      </c>
      <c r="AF245" t="s">
        <v>1749</v>
      </c>
    </row>
    <row r="246" spans="23:32" x14ac:dyDescent="0.2">
      <c r="W246" t="s">
        <v>744</v>
      </c>
      <c r="X246">
        <v>246</v>
      </c>
      <c r="AF246" t="s">
        <v>1749</v>
      </c>
    </row>
    <row r="247" spans="23:32" x14ac:dyDescent="0.2">
      <c r="W247" t="s">
        <v>764</v>
      </c>
      <c r="X247">
        <v>247</v>
      </c>
      <c r="AF247" t="s">
        <v>1749</v>
      </c>
    </row>
    <row r="248" spans="23:32" x14ac:dyDescent="0.2">
      <c r="W248" t="s">
        <v>142</v>
      </c>
      <c r="X248">
        <v>248</v>
      </c>
      <c r="AF248" t="s">
        <v>1749</v>
      </c>
    </row>
    <row r="249" spans="23:32" x14ac:dyDescent="0.2">
      <c r="W249" t="s">
        <v>315</v>
      </c>
      <c r="X249">
        <v>249</v>
      </c>
      <c r="AF249" t="s">
        <v>1749</v>
      </c>
    </row>
    <row r="250" spans="23:32" x14ac:dyDescent="0.2">
      <c r="W250" t="s">
        <v>1791</v>
      </c>
      <c r="X250">
        <v>250</v>
      </c>
      <c r="AF250" t="s">
        <v>1749</v>
      </c>
    </row>
    <row r="251" spans="23:32" x14ac:dyDescent="0.2">
      <c r="W251" t="s">
        <v>117</v>
      </c>
      <c r="X251">
        <v>251</v>
      </c>
      <c r="AF251" t="s">
        <v>1749</v>
      </c>
    </row>
    <row r="252" spans="23:32" x14ac:dyDescent="0.2">
      <c r="W252" t="s">
        <v>1101</v>
      </c>
      <c r="X252">
        <v>252</v>
      </c>
      <c r="AF252" t="s">
        <v>1749</v>
      </c>
    </row>
    <row r="253" spans="23:32" x14ac:dyDescent="0.2">
      <c r="W253" t="s">
        <v>207</v>
      </c>
      <c r="X253">
        <v>253</v>
      </c>
      <c r="AF253" t="s">
        <v>1749</v>
      </c>
    </row>
    <row r="254" spans="23:32" x14ac:dyDescent="0.2">
      <c r="W254" t="s">
        <v>922</v>
      </c>
      <c r="X254">
        <v>254</v>
      </c>
      <c r="AF254" t="s">
        <v>1749</v>
      </c>
    </row>
    <row r="255" spans="23:32" x14ac:dyDescent="0.2">
      <c r="W255" t="s">
        <v>398</v>
      </c>
      <c r="X255">
        <v>255</v>
      </c>
      <c r="AF255" t="s">
        <v>1749</v>
      </c>
    </row>
    <row r="256" spans="23:32" x14ac:dyDescent="0.2">
      <c r="W256" t="s">
        <v>892</v>
      </c>
      <c r="X256">
        <v>256</v>
      </c>
      <c r="AF256" t="s">
        <v>1749</v>
      </c>
    </row>
    <row r="257" spans="23:32" x14ac:dyDescent="0.2">
      <c r="W257" t="s">
        <v>716</v>
      </c>
      <c r="X257">
        <v>257</v>
      </c>
      <c r="AF257" t="s">
        <v>1749</v>
      </c>
    </row>
    <row r="258" spans="23:32" x14ac:dyDescent="0.2">
      <c r="W258" t="s">
        <v>127</v>
      </c>
      <c r="X258">
        <v>258</v>
      </c>
      <c r="AF258" t="s">
        <v>1749</v>
      </c>
    </row>
    <row r="259" spans="23:32" x14ac:dyDescent="0.2">
      <c r="W259" t="s">
        <v>902</v>
      </c>
      <c r="X259">
        <v>259</v>
      </c>
      <c r="AF259" t="s">
        <v>1749</v>
      </c>
    </row>
    <row r="260" spans="23:32" x14ac:dyDescent="0.2">
      <c r="W260" t="s">
        <v>307</v>
      </c>
      <c r="X260">
        <v>260</v>
      </c>
      <c r="AF260" t="s">
        <v>1749</v>
      </c>
    </row>
    <row r="261" spans="23:32" x14ac:dyDescent="0.2">
      <c r="W261" t="s">
        <v>200</v>
      </c>
      <c r="X261">
        <v>261</v>
      </c>
      <c r="AF261" t="s">
        <v>1749</v>
      </c>
    </row>
    <row r="262" spans="23:32" x14ac:dyDescent="0.2">
      <c r="W262" t="s">
        <v>1010</v>
      </c>
      <c r="X262">
        <v>262</v>
      </c>
      <c r="AF262" t="s">
        <v>1749</v>
      </c>
    </row>
    <row r="263" spans="23:32" x14ac:dyDescent="0.2">
      <c r="W263" t="s">
        <v>752</v>
      </c>
      <c r="X263">
        <v>263</v>
      </c>
      <c r="AF263" t="s">
        <v>1749</v>
      </c>
    </row>
    <row r="264" spans="23:32" x14ac:dyDescent="0.2">
      <c r="W264" t="s">
        <v>255</v>
      </c>
      <c r="X264">
        <v>264</v>
      </c>
      <c r="AF264" t="s">
        <v>1749</v>
      </c>
    </row>
    <row r="265" spans="23:32" x14ac:dyDescent="0.2">
      <c r="W265" t="s">
        <v>238</v>
      </c>
      <c r="X265">
        <v>265</v>
      </c>
      <c r="AF265" t="s">
        <v>1749</v>
      </c>
    </row>
    <row r="266" spans="23:32" x14ac:dyDescent="0.2">
      <c r="W266" t="s">
        <v>1693</v>
      </c>
      <c r="X266">
        <v>266</v>
      </c>
      <c r="AF266" t="s">
        <v>1749</v>
      </c>
    </row>
    <row r="267" spans="23:32" x14ac:dyDescent="0.2">
      <c r="W267" t="s">
        <v>271</v>
      </c>
      <c r="X267">
        <v>267</v>
      </c>
      <c r="AF267" t="s">
        <v>1749</v>
      </c>
    </row>
    <row r="268" spans="23:32" x14ac:dyDescent="0.2">
      <c r="W268" t="s">
        <v>1720</v>
      </c>
      <c r="X268">
        <v>268</v>
      </c>
      <c r="AF268" t="s">
        <v>1749</v>
      </c>
    </row>
    <row r="269" spans="23:32" x14ac:dyDescent="0.2">
      <c r="W269" t="s">
        <v>731</v>
      </c>
      <c r="X269">
        <v>269</v>
      </c>
      <c r="AF269" t="s">
        <v>1749</v>
      </c>
    </row>
    <row r="270" spans="23:32" x14ac:dyDescent="0.2">
      <c r="W270" t="s">
        <v>770</v>
      </c>
      <c r="X270">
        <v>270</v>
      </c>
      <c r="AF270" t="s">
        <v>1749</v>
      </c>
    </row>
    <row r="271" spans="23:32" x14ac:dyDescent="0.2">
      <c r="W271" t="s">
        <v>289</v>
      </c>
      <c r="X271">
        <v>271</v>
      </c>
      <c r="AF271" t="s">
        <v>1749</v>
      </c>
    </row>
    <row r="272" spans="23:32" x14ac:dyDescent="0.2">
      <c r="W272" t="s">
        <v>1204</v>
      </c>
      <c r="X272">
        <v>272</v>
      </c>
      <c r="AF272" t="s">
        <v>1749</v>
      </c>
    </row>
    <row r="273" spans="23:32" x14ac:dyDescent="0.2">
      <c r="W273" t="s">
        <v>96</v>
      </c>
      <c r="X273">
        <v>273</v>
      </c>
      <c r="AF273" t="s">
        <v>1749</v>
      </c>
    </row>
    <row r="274" spans="23:32" x14ac:dyDescent="0.2">
      <c r="W274" t="s">
        <v>196</v>
      </c>
      <c r="X274">
        <v>274</v>
      </c>
      <c r="AF274" t="s">
        <v>1749</v>
      </c>
    </row>
    <row r="275" spans="23:32" x14ac:dyDescent="0.2">
      <c r="W275" t="s">
        <v>978</v>
      </c>
      <c r="X275">
        <v>275</v>
      </c>
      <c r="AF275" t="s">
        <v>1749</v>
      </c>
    </row>
    <row r="276" spans="23:32" x14ac:dyDescent="0.2">
      <c r="W276" t="s">
        <v>1792</v>
      </c>
      <c r="X276">
        <v>276</v>
      </c>
      <c r="AF276" t="s">
        <v>1749</v>
      </c>
    </row>
    <row r="277" spans="23:32" x14ac:dyDescent="0.2">
      <c r="W277" t="s">
        <v>177</v>
      </c>
      <c r="X277">
        <v>277</v>
      </c>
      <c r="AF277" t="s">
        <v>1749</v>
      </c>
    </row>
    <row r="278" spans="23:32" x14ac:dyDescent="0.2">
      <c r="W278" t="s">
        <v>735</v>
      </c>
      <c r="X278">
        <v>278</v>
      </c>
      <c r="AF278" t="s">
        <v>1749</v>
      </c>
    </row>
    <row r="279" spans="23:32" x14ac:dyDescent="0.2">
      <c r="W279" t="s">
        <v>225</v>
      </c>
      <c r="X279">
        <v>279</v>
      </c>
      <c r="AF279" t="s">
        <v>1749</v>
      </c>
    </row>
    <row r="280" spans="23:32" x14ac:dyDescent="0.2">
      <c r="W280" t="s">
        <v>442</v>
      </c>
      <c r="X280">
        <v>280</v>
      </c>
      <c r="AF280" t="s">
        <v>1749</v>
      </c>
    </row>
    <row r="281" spans="23:32" x14ac:dyDescent="0.2">
      <c r="W281" t="s">
        <v>241</v>
      </c>
      <c r="X281">
        <v>281</v>
      </c>
      <c r="AF281" t="s">
        <v>1749</v>
      </c>
    </row>
    <row r="282" spans="23:32" x14ac:dyDescent="0.2">
      <c r="W282" t="s">
        <v>236</v>
      </c>
      <c r="X282">
        <v>282</v>
      </c>
      <c r="AF282" t="s">
        <v>1749</v>
      </c>
    </row>
    <row r="283" spans="23:32" x14ac:dyDescent="0.2">
      <c r="W283" t="s">
        <v>896</v>
      </c>
      <c r="X283">
        <v>283</v>
      </c>
      <c r="AF283" t="s">
        <v>1749</v>
      </c>
    </row>
    <row r="284" spans="23:32" x14ac:dyDescent="0.2">
      <c r="W284" t="s">
        <v>258</v>
      </c>
      <c r="X284">
        <v>284</v>
      </c>
      <c r="AF284" t="s">
        <v>1749</v>
      </c>
    </row>
    <row r="285" spans="23:32" x14ac:dyDescent="0.2">
      <c r="W285" t="s">
        <v>935</v>
      </c>
      <c r="X285">
        <v>285</v>
      </c>
      <c r="AF285" t="s">
        <v>1749</v>
      </c>
    </row>
    <row r="286" spans="23:32" x14ac:dyDescent="0.2">
      <c r="W286" t="s">
        <v>206</v>
      </c>
      <c r="X286">
        <v>286</v>
      </c>
      <c r="AF286" t="s">
        <v>1749</v>
      </c>
    </row>
    <row r="287" spans="23:32" x14ac:dyDescent="0.2">
      <c r="W287" t="s">
        <v>272</v>
      </c>
      <c r="X287">
        <v>287</v>
      </c>
      <c r="AF287" t="s">
        <v>1749</v>
      </c>
    </row>
    <row r="288" spans="23:32" x14ac:dyDescent="0.2">
      <c r="W288" t="s">
        <v>295</v>
      </c>
      <c r="X288">
        <v>288</v>
      </c>
      <c r="AF288" t="s">
        <v>1749</v>
      </c>
    </row>
    <row r="289" spans="23:32" x14ac:dyDescent="0.2">
      <c r="W289" t="s">
        <v>1648</v>
      </c>
      <c r="X289">
        <v>289</v>
      </c>
      <c r="AF289" t="s">
        <v>1749</v>
      </c>
    </row>
    <row r="290" spans="23:32" x14ac:dyDescent="0.2">
      <c r="W290" t="s">
        <v>326</v>
      </c>
      <c r="X290">
        <v>290</v>
      </c>
      <c r="AF290" t="s">
        <v>1749</v>
      </c>
    </row>
    <row r="291" spans="23:32" x14ac:dyDescent="0.2">
      <c r="W291" t="s">
        <v>284</v>
      </c>
      <c r="X291">
        <v>291</v>
      </c>
      <c r="AF291" t="s">
        <v>1749</v>
      </c>
    </row>
    <row r="292" spans="23:32" x14ac:dyDescent="0.2">
      <c r="W292" t="s">
        <v>82</v>
      </c>
      <c r="X292">
        <v>292</v>
      </c>
      <c r="AF292" t="s">
        <v>1749</v>
      </c>
    </row>
    <row r="293" spans="23:32" x14ac:dyDescent="0.2">
      <c r="W293" t="s">
        <v>367</v>
      </c>
      <c r="X293">
        <v>293</v>
      </c>
      <c r="AF293" t="s">
        <v>1749</v>
      </c>
    </row>
    <row r="294" spans="23:32" x14ac:dyDescent="0.2">
      <c r="W294" t="s">
        <v>214</v>
      </c>
      <c r="X294">
        <v>294</v>
      </c>
      <c r="AF294" t="s">
        <v>1749</v>
      </c>
    </row>
    <row r="295" spans="23:32" x14ac:dyDescent="0.2">
      <c r="W295" t="s">
        <v>342</v>
      </c>
      <c r="X295">
        <v>295</v>
      </c>
      <c r="AF295" t="s">
        <v>1749</v>
      </c>
    </row>
    <row r="296" spans="23:32" x14ac:dyDescent="0.2">
      <c r="W296" t="s">
        <v>190</v>
      </c>
      <c r="X296">
        <v>296</v>
      </c>
      <c r="AF296" t="s">
        <v>1749</v>
      </c>
    </row>
    <row r="297" spans="23:32" x14ac:dyDescent="0.2">
      <c r="W297" t="s">
        <v>213</v>
      </c>
      <c r="X297">
        <v>297</v>
      </c>
      <c r="AF297" t="s">
        <v>1749</v>
      </c>
    </row>
    <row r="298" spans="23:32" x14ac:dyDescent="0.2">
      <c r="W298" t="s">
        <v>1232</v>
      </c>
      <c r="X298">
        <v>298</v>
      </c>
      <c r="AF298" t="s">
        <v>1749</v>
      </c>
    </row>
    <row r="299" spans="23:32" x14ac:dyDescent="0.2">
      <c r="W299" t="s">
        <v>237</v>
      </c>
      <c r="X299">
        <v>299</v>
      </c>
      <c r="AF299" t="s">
        <v>1749</v>
      </c>
    </row>
    <row r="300" spans="23:32" x14ac:dyDescent="0.2">
      <c r="W300" t="s">
        <v>745</v>
      </c>
      <c r="X300">
        <v>300</v>
      </c>
      <c r="AF300" t="s">
        <v>1749</v>
      </c>
    </row>
    <row r="301" spans="23:32" x14ac:dyDescent="0.2">
      <c r="AF301" t="s">
        <v>1749</v>
      </c>
    </row>
    <row r="302" spans="23:32" x14ac:dyDescent="0.2">
      <c r="AF302" t="s">
        <v>1749</v>
      </c>
    </row>
    <row r="303" spans="23:32" x14ac:dyDescent="0.2">
      <c r="AF303" t="s">
        <v>1749</v>
      </c>
    </row>
  </sheetData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ALL SKATERS</vt:lpstr>
      <vt:lpstr>C</vt:lpstr>
      <vt:lpstr>LW</vt:lpstr>
      <vt:lpstr>RW</vt:lpstr>
      <vt:lpstr>D</vt:lpstr>
      <vt:lpstr>D2</vt:lpstr>
      <vt:lpstr>Raw Stats</vt:lpstr>
      <vt:lpstr>Value Calculations</vt:lpstr>
      <vt:lpstr>Previous Season League Stats</vt:lpstr>
      <vt:lpstr>Sheet6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Taylor Peat</dc:creator>
  <cp:keywords/>
  <dc:description/>
  <cp:lastModifiedBy>Microsoft Office User</cp:lastModifiedBy>
  <cp:revision/>
  <dcterms:created xsi:type="dcterms:W3CDTF">2014-09-19T22:04:22Z</dcterms:created>
  <dcterms:modified xsi:type="dcterms:W3CDTF">2016-01-12T02:51:26Z</dcterms:modified>
</cp:coreProperties>
</file>